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VC\ЕРЦ\Перерасчет по отоплению 2024\"/>
    </mc:Choice>
  </mc:AlternateContent>
  <workbookProtection workbookPassword="942F" lockStructure="1"/>
  <bookViews>
    <workbookView xWindow="0" yWindow="0" windowWidth="17664" windowHeight="7296" tabRatio="871"/>
  </bookViews>
  <sheets>
    <sheet name="Расшифровка" sheetId="2" r:id="rId1"/>
    <sheet name="расш" sheetId="3" state="hidden" r:id="rId2"/>
    <sheet name="РАСЧЕТ" sheetId="7" state="hidden" r:id="rId3"/>
    <sheet name="Площадь" sheetId="4" state="hidden" r:id="rId4"/>
    <sheet name="Общие показания" sheetId="5" state="hidden" r:id="rId5"/>
    <sheet name="Показ 31.12" sheetId="18" state="hidden" r:id="rId6"/>
    <sheet name="Показ 16.11" sheetId="17" state="hidden" r:id="rId7"/>
    <sheet name="112" sheetId="20" state="hidden" r:id="rId8"/>
    <sheet name="31.12ЛК ПОКАЗ" sheetId="16" state="hidden" r:id="rId9"/>
    <sheet name="31.03ЛК ПОКАЗ" sheetId="15" state="hidden" r:id="rId10"/>
    <sheet name="01" sheetId="11" state="hidden" r:id="rId11"/>
    <sheet name="02" sheetId="12" state="hidden" r:id="rId12"/>
    <sheet name="03" sheetId="13" state="hidden" r:id="rId13"/>
    <sheet name="11" sheetId="21" state="hidden" r:id="rId14"/>
    <sheet name="12" sheetId="22" state="hidden" r:id="rId15"/>
    <sheet name="Пример" sheetId="23" state="hidden" r:id="rId16"/>
  </sheets>
  <definedNames>
    <definedName name="_xlnm._FilterDatabase" localSheetId="10" hidden="1">'01'!$A$1:$H$1306</definedName>
    <definedName name="_xlnm._FilterDatabase" localSheetId="11" hidden="1">'02'!$A$1:$H$1301</definedName>
    <definedName name="_xlnm._FilterDatabase" localSheetId="12" hidden="1">'03'!$A$1:$H$1301</definedName>
    <definedName name="_xlnm._FilterDatabase" localSheetId="13" hidden="1">'11'!$A$1:$J$1286</definedName>
    <definedName name="_xlnm._FilterDatabase" localSheetId="4" hidden="1">'Общие показания'!$A$1:$AC$795</definedName>
    <definedName name="_xlnm._FilterDatabase" localSheetId="15" hidden="1">Пример!$A$14:$AS$3867</definedName>
    <definedName name="_xlnm._FilterDatabase" localSheetId="2" hidden="1">РАСЧЕТ!$A$2:$BI$1360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I2" i="21" l="1"/>
  <c r="I3" i="21"/>
  <c r="I4" i="21"/>
  <c r="I5" i="21"/>
  <c r="I6" i="21"/>
  <c r="I7" i="21"/>
  <c r="I8" i="21"/>
  <c r="I9" i="21"/>
  <c r="I10" i="21"/>
  <c r="I11" i="21"/>
  <c r="I12" i="21"/>
  <c r="I13" i="21"/>
  <c r="I14" i="21"/>
  <c r="I15" i="21"/>
  <c r="I16" i="21"/>
  <c r="I17" i="21"/>
  <c r="I18" i="21"/>
  <c r="I19" i="21"/>
  <c r="I20" i="21"/>
  <c r="I21" i="21"/>
  <c r="I22" i="21"/>
  <c r="I23" i="21"/>
  <c r="I24" i="21"/>
  <c r="I25" i="21"/>
  <c r="I26" i="21"/>
  <c r="I27" i="21"/>
  <c r="I28" i="21"/>
  <c r="I29" i="21"/>
  <c r="I30" i="21"/>
  <c r="I31" i="21"/>
  <c r="I32" i="21"/>
  <c r="I33" i="21"/>
  <c r="I34" i="21"/>
  <c r="I35" i="21"/>
  <c r="I36" i="21"/>
  <c r="I37" i="21"/>
  <c r="I38" i="21"/>
  <c r="I39" i="21"/>
  <c r="I40" i="21"/>
  <c r="I41" i="21"/>
  <c r="I42" i="21"/>
  <c r="I43" i="21"/>
  <c r="I44" i="21"/>
  <c r="I45" i="21"/>
  <c r="I46" i="21"/>
  <c r="I47" i="21"/>
  <c r="I48" i="21"/>
  <c r="I49" i="21"/>
  <c r="I50" i="21"/>
  <c r="I51" i="21"/>
  <c r="I52" i="21"/>
  <c r="I53" i="21"/>
  <c r="I54" i="21"/>
  <c r="I55" i="21"/>
  <c r="I56" i="21"/>
  <c r="I57" i="21"/>
  <c r="I58" i="21"/>
  <c r="I59" i="21"/>
  <c r="I60" i="21"/>
  <c r="I61" i="21"/>
  <c r="I62" i="21"/>
  <c r="I63" i="21"/>
  <c r="I64" i="21"/>
  <c r="I65" i="21"/>
  <c r="I66" i="21"/>
  <c r="I67" i="21"/>
  <c r="I68" i="21"/>
  <c r="I69" i="21"/>
  <c r="I70" i="21"/>
  <c r="I71" i="21"/>
  <c r="I72" i="21"/>
  <c r="I73" i="21"/>
  <c r="I74" i="21"/>
  <c r="I75" i="21"/>
  <c r="I76" i="21"/>
  <c r="I77" i="21"/>
  <c r="I78" i="21"/>
  <c r="I79" i="21"/>
  <c r="I80" i="21"/>
  <c r="I81" i="21"/>
  <c r="I82" i="21"/>
  <c r="I83" i="21"/>
  <c r="I84" i="21"/>
  <c r="I85" i="21"/>
  <c r="I86" i="21"/>
  <c r="I87" i="21"/>
  <c r="I88" i="21"/>
  <c r="I89" i="21"/>
  <c r="I90" i="21"/>
  <c r="I91" i="21"/>
  <c r="I92" i="21"/>
  <c r="I93" i="21"/>
  <c r="I94" i="21"/>
  <c r="I95" i="21"/>
  <c r="I96" i="21"/>
  <c r="I97" i="21"/>
  <c r="I98" i="21"/>
  <c r="I99" i="21"/>
  <c r="I100" i="21"/>
  <c r="I101" i="21"/>
  <c r="I102" i="21"/>
  <c r="I103" i="21"/>
  <c r="I104" i="21"/>
  <c r="I105" i="21"/>
  <c r="I106" i="21"/>
  <c r="I107" i="21"/>
  <c r="I108" i="21"/>
  <c r="I109" i="21"/>
  <c r="I110" i="21"/>
  <c r="I111" i="21"/>
  <c r="I112" i="21"/>
  <c r="I113" i="21"/>
  <c r="I114" i="21"/>
  <c r="I115" i="21"/>
  <c r="I116" i="21"/>
  <c r="I117" i="21"/>
  <c r="I118" i="21"/>
  <c r="I119" i="21"/>
  <c r="I120" i="21"/>
  <c r="I121" i="21"/>
  <c r="I122" i="21"/>
  <c r="I123" i="21"/>
  <c r="I124" i="21"/>
  <c r="I125" i="21"/>
  <c r="I126" i="21"/>
  <c r="I127" i="21"/>
  <c r="I128" i="21"/>
  <c r="I129" i="21"/>
  <c r="I130" i="21"/>
  <c r="I131" i="21"/>
  <c r="I132" i="21"/>
  <c r="I133" i="21"/>
  <c r="I134" i="21"/>
  <c r="I135" i="21"/>
  <c r="I136" i="21"/>
  <c r="I137" i="21"/>
  <c r="I138" i="21"/>
  <c r="I139" i="21"/>
  <c r="I140" i="21"/>
  <c r="I141" i="21"/>
  <c r="I142" i="21"/>
  <c r="I143" i="21"/>
  <c r="I144" i="21"/>
  <c r="I145" i="21"/>
  <c r="I146" i="21"/>
  <c r="I147" i="21"/>
  <c r="I148" i="21"/>
  <c r="I149" i="21"/>
  <c r="I150" i="21"/>
  <c r="I151" i="21"/>
  <c r="I152" i="21"/>
  <c r="I153" i="21"/>
  <c r="I154" i="21"/>
  <c r="I155" i="21"/>
  <c r="I156" i="21"/>
  <c r="I157" i="21"/>
  <c r="I158" i="21"/>
  <c r="I159" i="21"/>
  <c r="I160" i="21"/>
  <c r="I161" i="21"/>
  <c r="I162" i="21"/>
  <c r="I163" i="21"/>
  <c r="I164" i="21"/>
  <c r="I165" i="21"/>
  <c r="I166" i="21"/>
  <c r="I167" i="21"/>
  <c r="I168" i="21"/>
  <c r="I169" i="21"/>
  <c r="I170" i="21"/>
  <c r="I171" i="21"/>
  <c r="I172" i="21"/>
  <c r="I173" i="21"/>
  <c r="I174" i="21"/>
  <c r="I175" i="21"/>
  <c r="I176" i="21"/>
  <c r="I177" i="21"/>
  <c r="I178" i="21"/>
  <c r="I179" i="21"/>
  <c r="I180" i="21"/>
  <c r="I181" i="21"/>
  <c r="I182" i="21"/>
  <c r="I183" i="21"/>
  <c r="I184" i="21"/>
  <c r="I185" i="21"/>
  <c r="I186" i="21"/>
  <c r="I187" i="21"/>
  <c r="I188" i="21"/>
  <c r="I189" i="21"/>
  <c r="I190" i="21"/>
  <c r="I191" i="21"/>
  <c r="I192" i="21"/>
  <c r="I193" i="21"/>
  <c r="I194" i="21"/>
  <c r="I195" i="21"/>
  <c r="I196" i="21"/>
  <c r="I197" i="21"/>
  <c r="I198" i="21"/>
  <c r="I199" i="21"/>
  <c r="I200" i="21"/>
  <c r="I201" i="21"/>
  <c r="I202" i="21"/>
  <c r="I203" i="21"/>
  <c r="I204" i="21"/>
  <c r="I205" i="21"/>
  <c r="I206" i="21"/>
  <c r="I207" i="21"/>
  <c r="I208" i="21"/>
  <c r="I209" i="21"/>
  <c r="I210" i="21"/>
  <c r="I211" i="21"/>
  <c r="I212" i="21"/>
  <c r="I213" i="21"/>
  <c r="I214" i="21"/>
  <c r="I215" i="21"/>
  <c r="I216" i="21"/>
  <c r="I217" i="21"/>
  <c r="I218" i="21"/>
  <c r="I219" i="21"/>
  <c r="I220" i="21"/>
  <c r="I221" i="21"/>
  <c r="I222" i="21"/>
  <c r="I223" i="21"/>
  <c r="I224" i="21"/>
  <c r="I225" i="21"/>
  <c r="I226" i="21"/>
  <c r="I227" i="21"/>
  <c r="I228" i="21"/>
  <c r="I229" i="21"/>
  <c r="I230" i="21"/>
  <c r="I231" i="21"/>
  <c r="I232" i="21"/>
  <c r="I233" i="21"/>
  <c r="I234" i="21"/>
  <c r="I235" i="21"/>
  <c r="I236" i="21"/>
  <c r="I237" i="21"/>
  <c r="I238" i="21"/>
  <c r="I239" i="21"/>
  <c r="I240" i="21"/>
  <c r="I241" i="21"/>
  <c r="I242" i="21"/>
  <c r="I243" i="21"/>
  <c r="I244" i="21"/>
  <c r="I245" i="21"/>
  <c r="I246" i="21"/>
  <c r="I247" i="21"/>
  <c r="I248" i="21"/>
  <c r="I249" i="21"/>
  <c r="I250" i="21"/>
  <c r="I251" i="21"/>
  <c r="I252" i="21"/>
  <c r="I253" i="21"/>
  <c r="I254" i="21"/>
  <c r="I255" i="21"/>
  <c r="I256" i="21"/>
  <c r="I257" i="21"/>
  <c r="I258" i="21"/>
  <c r="I259" i="21"/>
  <c r="I260" i="21"/>
  <c r="I261" i="21"/>
  <c r="I262" i="21"/>
  <c r="I263" i="21"/>
  <c r="I264" i="21"/>
  <c r="I265" i="21"/>
  <c r="I266" i="21"/>
  <c r="I267" i="21"/>
  <c r="I268" i="21"/>
  <c r="I269" i="21"/>
  <c r="I270" i="21"/>
  <c r="I271" i="21"/>
  <c r="I272" i="21"/>
  <c r="I273" i="21"/>
  <c r="I274" i="21"/>
  <c r="I275" i="21"/>
  <c r="I276" i="21"/>
  <c r="I277" i="21"/>
  <c r="I278" i="21"/>
  <c r="I279" i="21"/>
  <c r="I280" i="21"/>
  <c r="I281" i="21"/>
  <c r="I282" i="21"/>
  <c r="I283" i="21"/>
  <c r="I284" i="21"/>
  <c r="I285" i="21"/>
  <c r="I286" i="21"/>
  <c r="I287" i="21"/>
  <c r="I288" i="21"/>
  <c r="I289" i="21"/>
  <c r="I290" i="21"/>
  <c r="I291" i="21"/>
  <c r="I292" i="21"/>
  <c r="I293" i="21"/>
  <c r="I294" i="21"/>
  <c r="I295" i="21"/>
  <c r="I296" i="21"/>
  <c r="I297" i="21"/>
  <c r="I298" i="21"/>
  <c r="I299" i="21"/>
  <c r="I300" i="21"/>
  <c r="I301" i="21"/>
  <c r="I302" i="21"/>
  <c r="I303" i="21"/>
  <c r="I304" i="21"/>
  <c r="I305" i="21"/>
  <c r="I306" i="21"/>
  <c r="I307" i="21"/>
  <c r="I308" i="21"/>
  <c r="I309" i="21"/>
  <c r="I310" i="21"/>
  <c r="I311" i="21"/>
  <c r="I312" i="21"/>
  <c r="I313" i="21"/>
  <c r="I314" i="21"/>
  <c r="I315" i="21"/>
  <c r="I316" i="21"/>
  <c r="I317" i="21"/>
  <c r="I318" i="21"/>
  <c r="I319" i="21"/>
  <c r="I320" i="21"/>
  <c r="I321" i="21"/>
  <c r="I322" i="21"/>
  <c r="I323" i="21"/>
  <c r="I324" i="21"/>
  <c r="I325" i="21"/>
  <c r="I326" i="21"/>
  <c r="I327" i="21"/>
  <c r="I328" i="21"/>
  <c r="I329" i="21"/>
  <c r="I330" i="21"/>
  <c r="I331" i="21"/>
  <c r="I332" i="21"/>
  <c r="I333" i="21"/>
  <c r="I334" i="21"/>
  <c r="I335" i="21"/>
  <c r="I336" i="21"/>
  <c r="I337" i="21"/>
  <c r="I338" i="21"/>
  <c r="I339" i="21"/>
  <c r="I340" i="21"/>
  <c r="I341" i="21"/>
  <c r="I342" i="21"/>
  <c r="I343" i="21"/>
  <c r="I344" i="21"/>
  <c r="I345" i="21"/>
  <c r="I346" i="21"/>
  <c r="I347" i="21"/>
  <c r="I348" i="21"/>
  <c r="I349" i="21"/>
  <c r="I350" i="21"/>
  <c r="I351" i="21"/>
  <c r="I352" i="21"/>
  <c r="I353" i="21"/>
  <c r="I354" i="21"/>
  <c r="I355" i="21"/>
  <c r="I356" i="21"/>
  <c r="I357" i="21"/>
  <c r="I358" i="21"/>
  <c r="I359" i="21"/>
  <c r="I360" i="21"/>
  <c r="I361" i="21"/>
  <c r="I362" i="21"/>
  <c r="I363" i="21"/>
  <c r="I364" i="21"/>
  <c r="I365" i="21"/>
  <c r="I366" i="21"/>
  <c r="I367" i="21"/>
  <c r="I368" i="21"/>
  <c r="I369" i="21"/>
  <c r="I370" i="21"/>
  <c r="I371" i="21"/>
  <c r="I372" i="21"/>
  <c r="I373" i="21"/>
  <c r="I374" i="21"/>
  <c r="I375" i="21"/>
  <c r="I376" i="21"/>
  <c r="I377" i="21"/>
  <c r="I378" i="21"/>
  <c r="I379" i="21"/>
  <c r="I380" i="21"/>
  <c r="I381" i="21"/>
  <c r="I382" i="21"/>
  <c r="I383" i="21"/>
  <c r="I384" i="21"/>
  <c r="I385" i="21"/>
  <c r="I386" i="21"/>
  <c r="I387" i="21"/>
  <c r="I388" i="21"/>
  <c r="I389" i="21"/>
  <c r="I390" i="21"/>
  <c r="I391" i="21"/>
  <c r="I392" i="21"/>
  <c r="I393" i="21"/>
  <c r="I394" i="21"/>
  <c r="I395" i="21"/>
  <c r="I396" i="21"/>
  <c r="I397" i="21"/>
  <c r="I398" i="21"/>
  <c r="I399" i="21"/>
  <c r="I400" i="21"/>
  <c r="I401" i="21"/>
  <c r="I402" i="21"/>
  <c r="I403" i="21"/>
  <c r="I404" i="21"/>
  <c r="I405" i="21"/>
  <c r="I406" i="21"/>
  <c r="I407" i="21"/>
  <c r="I408" i="21"/>
  <c r="I409" i="21"/>
  <c r="I410" i="21"/>
  <c r="I411" i="21"/>
  <c r="I412" i="21"/>
  <c r="I413" i="21"/>
  <c r="I414" i="21"/>
  <c r="I415" i="21"/>
  <c r="I416" i="21"/>
  <c r="I417" i="21"/>
  <c r="I418" i="21"/>
  <c r="I419" i="21"/>
  <c r="I420" i="21"/>
  <c r="I421" i="21"/>
  <c r="I422" i="21"/>
  <c r="I423" i="21"/>
  <c r="I424" i="21"/>
  <c r="I425" i="21"/>
  <c r="I426" i="21"/>
  <c r="I427" i="21"/>
  <c r="I428" i="21"/>
  <c r="I429" i="21"/>
  <c r="I430" i="21"/>
  <c r="I431" i="21"/>
  <c r="I432" i="21"/>
  <c r="I433" i="21"/>
  <c r="I434" i="21"/>
  <c r="I435" i="21"/>
  <c r="I436" i="21"/>
  <c r="I437" i="21"/>
  <c r="I438" i="21"/>
  <c r="I439" i="21"/>
  <c r="I440" i="21"/>
  <c r="I441" i="21"/>
  <c r="I442" i="21"/>
  <c r="I443" i="21"/>
  <c r="I444" i="21"/>
  <c r="I445" i="21"/>
  <c r="I446" i="21"/>
  <c r="I447" i="21"/>
  <c r="I448" i="21"/>
  <c r="I449" i="21"/>
  <c r="I450" i="21"/>
  <c r="I451" i="21"/>
  <c r="I452" i="21"/>
  <c r="I453" i="21"/>
  <c r="I454" i="21"/>
  <c r="I455" i="21"/>
  <c r="I456" i="21"/>
  <c r="I457" i="21"/>
  <c r="I458" i="21"/>
  <c r="I459" i="21"/>
  <c r="I460" i="21"/>
  <c r="I461" i="21"/>
  <c r="I462" i="21"/>
  <c r="I463" i="21"/>
  <c r="I464" i="21"/>
  <c r="I465" i="21"/>
  <c r="I466" i="21"/>
  <c r="I467" i="21"/>
  <c r="I468" i="21"/>
  <c r="I469" i="21"/>
  <c r="I470" i="21"/>
  <c r="I471" i="21"/>
  <c r="I472" i="21"/>
  <c r="I473" i="21"/>
  <c r="I474" i="21"/>
  <c r="I475" i="21"/>
  <c r="I476" i="21"/>
  <c r="I477" i="21"/>
  <c r="I478" i="21"/>
  <c r="I479" i="21"/>
  <c r="I480" i="21"/>
  <c r="I481" i="21"/>
  <c r="I482" i="21"/>
  <c r="I483" i="21"/>
  <c r="I484" i="21"/>
  <c r="I485" i="21"/>
  <c r="I486" i="21"/>
  <c r="I487" i="21"/>
  <c r="I488" i="21"/>
  <c r="I489" i="21"/>
  <c r="I490" i="21"/>
  <c r="I491" i="21"/>
  <c r="I492" i="21"/>
  <c r="I493" i="21"/>
  <c r="I494" i="21"/>
  <c r="I495" i="21"/>
  <c r="I496" i="21"/>
  <c r="I497" i="21"/>
  <c r="I498" i="21"/>
  <c r="I499" i="21"/>
  <c r="I500" i="21"/>
  <c r="I501" i="21"/>
  <c r="I502" i="21"/>
  <c r="I503" i="21"/>
  <c r="I504" i="21"/>
  <c r="I505" i="21"/>
  <c r="I506" i="21"/>
  <c r="I507" i="21"/>
  <c r="I508" i="21"/>
  <c r="I509" i="21"/>
  <c r="I510" i="21"/>
  <c r="I511" i="21"/>
  <c r="I512" i="21"/>
  <c r="I513" i="21"/>
  <c r="I514" i="21"/>
  <c r="I515" i="21"/>
  <c r="I516" i="21"/>
  <c r="I517" i="21"/>
  <c r="I518" i="21"/>
  <c r="I519" i="21"/>
  <c r="I520" i="21"/>
  <c r="I521" i="21"/>
  <c r="I522" i="21"/>
  <c r="I523" i="21"/>
  <c r="I524" i="21"/>
  <c r="I525" i="21"/>
  <c r="I526" i="21"/>
  <c r="I527" i="21"/>
  <c r="I528" i="21"/>
  <c r="I529" i="21"/>
  <c r="I530" i="21"/>
  <c r="I531" i="21"/>
  <c r="I532" i="21"/>
  <c r="I533" i="21"/>
  <c r="I534" i="21"/>
  <c r="I535" i="21"/>
  <c r="I536" i="21"/>
  <c r="I537" i="21"/>
  <c r="I538" i="21"/>
  <c r="I539" i="21"/>
  <c r="I540" i="21"/>
  <c r="I541" i="21"/>
  <c r="I542" i="21"/>
  <c r="I543" i="21"/>
  <c r="I544" i="21"/>
  <c r="I545" i="21"/>
  <c r="I546" i="21"/>
  <c r="I547" i="21"/>
  <c r="I548" i="21"/>
  <c r="I549" i="21"/>
  <c r="I550" i="21"/>
  <c r="I551" i="21"/>
  <c r="I552" i="21"/>
  <c r="I553" i="21"/>
  <c r="I554" i="21"/>
  <c r="I555" i="21"/>
  <c r="I556" i="21"/>
  <c r="I557" i="21"/>
  <c r="I558" i="21"/>
  <c r="I559" i="21"/>
  <c r="I560" i="21"/>
  <c r="I561" i="21"/>
  <c r="I562" i="21"/>
  <c r="I563" i="21"/>
  <c r="I564" i="21"/>
  <c r="I565" i="21"/>
  <c r="I566" i="21"/>
  <c r="I567" i="21"/>
  <c r="I568" i="21"/>
  <c r="I569" i="21"/>
  <c r="I570" i="21"/>
  <c r="I571" i="21"/>
  <c r="I572" i="21"/>
  <c r="I573" i="21"/>
  <c r="I574" i="21"/>
  <c r="I575" i="21"/>
  <c r="I576" i="21"/>
  <c r="I577" i="21"/>
  <c r="I578" i="21"/>
  <c r="I579" i="21"/>
  <c r="I580" i="21"/>
  <c r="I581" i="21"/>
  <c r="I582" i="21"/>
  <c r="I583" i="21"/>
  <c r="I584" i="21"/>
  <c r="I585" i="21"/>
  <c r="I586" i="21"/>
  <c r="I587" i="21"/>
  <c r="I588" i="21"/>
  <c r="I589" i="21"/>
  <c r="I590" i="21"/>
  <c r="I591" i="21"/>
  <c r="I592" i="21"/>
  <c r="I593" i="21"/>
  <c r="I594" i="21"/>
  <c r="I595" i="21"/>
  <c r="I596" i="21"/>
  <c r="I597" i="21"/>
  <c r="I598" i="21"/>
  <c r="I599" i="21"/>
  <c r="I600" i="21"/>
  <c r="I601" i="21"/>
  <c r="I602" i="21"/>
  <c r="I603" i="21"/>
  <c r="I604" i="21"/>
  <c r="I605" i="21"/>
  <c r="I606" i="21"/>
  <c r="I607" i="21"/>
  <c r="I608" i="21"/>
  <c r="I609" i="21"/>
  <c r="I610" i="21"/>
  <c r="I611" i="21"/>
  <c r="I612" i="21"/>
  <c r="I613" i="21"/>
  <c r="I614" i="21"/>
  <c r="I615" i="21"/>
  <c r="I616" i="21"/>
  <c r="I617" i="21"/>
  <c r="I618" i="21"/>
  <c r="I619" i="21"/>
  <c r="I620" i="21"/>
  <c r="I621" i="21"/>
  <c r="I622" i="21"/>
  <c r="I623" i="21"/>
  <c r="I624" i="21"/>
  <c r="I625" i="21"/>
  <c r="I626" i="21"/>
  <c r="I627" i="21"/>
  <c r="I628" i="21"/>
  <c r="I629" i="21"/>
  <c r="I630" i="21"/>
  <c r="I631" i="21"/>
  <c r="I632" i="21"/>
  <c r="I633" i="21"/>
  <c r="I634" i="21"/>
  <c r="I635" i="21"/>
  <c r="I636" i="21"/>
  <c r="I637" i="21"/>
  <c r="I638" i="21"/>
  <c r="I639" i="21"/>
  <c r="I640" i="21"/>
  <c r="I641" i="21"/>
  <c r="I642" i="21"/>
  <c r="I643" i="21"/>
  <c r="I644" i="21"/>
  <c r="I645" i="21"/>
  <c r="I646" i="21"/>
  <c r="I647" i="21"/>
  <c r="I648" i="21"/>
  <c r="I649" i="21"/>
  <c r="I650" i="21"/>
  <c r="I651" i="21"/>
  <c r="I652" i="21"/>
  <c r="I653" i="21"/>
  <c r="I654" i="21"/>
  <c r="I655" i="21"/>
  <c r="I656" i="21"/>
  <c r="I657" i="21"/>
  <c r="I658" i="21"/>
  <c r="I659" i="21"/>
  <c r="I660" i="21"/>
  <c r="I661" i="21"/>
  <c r="I662" i="21"/>
  <c r="I663" i="21"/>
  <c r="I664" i="21"/>
  <c r="I665" i="21"/>
  <c r="I666" i="21"/>
  <c r="I667" i="21"/>
  <c r="I668" i="21"/>
  <c r="I669" i="21"/>
  <c r="I670" i="21"/>
  <c r="I671" i="21"/>
  <c r="I672" i="21"/>
  <c r="I673" i="21"/>
  <c r="I674" i="21"/>
  <c r="I675" i="21"/>
  <c r="I676" i="21"/>
  <c r="I677" i="21"/>
  <c r="I678" i="21"/>
  <c r="I679" i="21"/>
  <c r="I680" i="21"/>
  <c r="I681" i="21"/>
  <c r="I682" i="21"/>
  <c r="I683" i="21"/>
  <c r="I684" i="21"/>
  <c r="I685" i="21"/>
  <c r="I686" i="21"/>
  <c r="I687" i="21"/>
  <c r="I688" i="21"/>
  <c r="I689" i="21"/>
  <c r="I690" i="21"/>
  <c r="I691" i="21"/>
  <c r="I692" i="21"/>
  <c r="I693" i="21"/>
  <c r="I694" i="21"/>
  <c r="I695" i="21"/>
  <c r="I696" i="21"/>
  <c r="I697" i="21"/>
  <c r="I698" i="21"/>
  <c r="I699" i="21"/>
  <c r="I700" i="21"/>
  <c r="I701" i="21"/>
  <c r="I702" i="21"/>
  <c r="I703" i="21"/>
  <c r="I704" i="21"/>
  <c r="I705" i="21"/>
  <c r="I706" i="21"/>
  <c r="I707" i="21"/>
  <c r="I708" i="21"/>
  <c r="I709" i="21"/>
  <c r="I710" i="21"/>
  <c r="I711" i="21"/>
  <c r="I712" i="21"/>
  <c r="I713" i="21"/>
  <c r="I714" i="21"/>
  <c r="I715" i="21"/>
  <c r="I716" i="21"/>
  <c r="I717" i="21"/>
  <c r="I718" i="21"/>
  <c r="I719" i="21"/>
  <c r="I720" i="21"/>
  <c r="I721" i="21"/>
  <c r="I722" i="21"/>
  <c r="I723" i="21"/>
  <c r="I724" i="21"/>
  <c r="I725" i="21"/>
  <c r="I726" i="21"/>
  <c r="I727" i="21"/>
  <c r="I728" i="21"/>
  <c r="I729" i="21"/>
  <c r="I730" i="21"/>
  <c r="I731" i="21"/>
  <c r="I732" i="21"/>
  <c r="I733" i="21"/>
  <c r="I734" i="21"/>
  <c r="I735" i="21"/>
  <c r="I736" i="21"/>
  <c r="I737" i="21"/>
  <c r="I738" i="21"/>
  <c r="I739" i="21"/>
  <c r="I740" i="21"/>
  <c r="I741" i="21"/>
  <c r="I742" i="21"/>
  <c r="I743" i="21"/>
  <c r="I744" i="21"/>
  <c r="I745" i="21"/>
  <c r="I746" i="21"/>
  <c r="I747" i="21"/>
  <c r="I748" i="21"/>
  <c r="I749" i="21"/>
  <c r="I750" i="21"/>
  <c r="I751" i="21"/>
  <c r="I752" i="21"/>
  <c r="I753" i="21"/>
  <c r="I754" i="21"/>
  <c r="I755" i="21"/>
  <c r="I756" i="21"/>
  <c r="I757" i="21"/>
  <c r="I758" i="21"/>
  <c r="I759" i="21"/>
  <c r="I760" i="21"/>
  <c r="I761" i="21"/>
  <c r="I762" i="21"/>
  <c r="I763" i="21"/>
  <c r="I764" i="21"/>
  <c r="I765" i="21"/>
  <c r="I766" i="21"/>
  <c r="I767" i="21"/>
  <c r="I768" i="21"/>
  <c r="I769" i="21"/>
  <c r="I770" i="21"/>
  <c r="I771" i="21"/>
  <c r="I772" i="21"/>
  <c r="I773" i="21"/>
  <c r="I774" i="21"/>
  <c r="I775" i="21"/>
  <c r="I776" i="21"/>
  <c r="I777" i="21"/>
  <c r="I778" i="21"/>
  <c r="I779" i="21"/>
  <c r="I780" i="21"/>
  <c r="I781" i="21"/>
  <c r="I782" i="21"/>
  <c r="I783" i="21"/>
  <c r="I784" i="21"/>
  <c r="I785" i="21"/>
  <c r="I786" i="21"/>
  <c r="I787" i="21"/>
  <c r="I788" i="21"/>
  <c r="I789" i="21"/>
  <c r="I790" i="21"/>
  <c r="I791" i="21"/>
  <c r="I792" i="21"/>
  <c r="I793" i="21"/>
  <c r="I794" i="21"/>
  <c r="I795" i="21"/>
  <c r="I796" i="21"/>
  <c r="I797" i="21"/>
  <c r="I798" i="21"/>
  <c r="I799" i="21"/>
  <c r="I800" i="21"/>
  <c r="I801" i="21"/>
  <c r="I802" i="21"/>
  <c r="I803" i="21"/>
  <c r="I804" i="21"/>
  <c r="I805" i="21"/>
  <c r="I806" i="21"/>
  <c r="I807" i="21"/>
  <c r="I808" i="21"/>
  <c r="I809" i="21"/>
  <c r="I810" i="21"/>
  <c r="I811" i="21"/>
  <c r="I812" i="21"/>
  <c r="I813" i="21"/>
  <c r="I814" i="21"/>
  <c r="I815" i="21"/>
  <c r="I816" i="21"/>
  <c r="I817" i="21"/>
  <c r="I818" i="21"/>
  <c r="I819" i="21"/>
  <c r="I820" i="21"/>
  <c r="I821" i="21"/>
  <c r="I822" i="21"/>
  <c r="I823" i="21"/>
  <c r="I824" i="21"/>
  <c r="I825" i="21"/>
  <c r="I826" i="21"/>
  <c r="I827" i="21"/>
  <c r="I828" i="21"/>
  <c r="I829" i="21"/>
  <c r="I830" i="21"/>
  <c r="I831" i="21"/>
  <c r="I832" i="21"/>
  <c r="I833" i="21"/>
  <c r="I834" i="21"/>
  <c r="I835" i="21"/>
  <c r="I836" i="21"/>
  <c r="I837" i="21"/>
  <c r="I838" i="21"/>
  <c r="I839" i="21"/>
  <c r="I840" i="21"/>
  <c r="I841" i="21"/>
  <c r="I842" i="21"/>
  <c r="I843" i="21"/>
  <c r="I844" i="21"/>
  <c r="I845" i="21"/>
  <c r="I846" i="21"/>
  <c r="I847" i="21"/>
  <c r="I848" i="21"/>
  <c r="I849" i="21"/>
  <c r="I850" i="21"/>
  <c r="I851" i="21"/>
  <c r="I852" i="21"/>
  <c r="I853" i="21"/>
  <c r="I854" i="21"/>
  <c r="I855" i="21"/>
  <c r="I856" i="21"/>
  <c r="I857" i="21"/>
  <c r="I858" i="21"/>
  <c r="I859" i="21"/>
  <c r="I860" i="21"/>
  <c r="I861" i="21"/>
  <c r="I862" i="21"/>
  <c r="I863" i="21"/>
  <c r="I864" i="21"/>
  <c r="I865" i="21"/>
  <c r="I866" i="21"/>
  <c r="I867" i="21"/>
  <c r="I868" i="21"/>
  <c r="I869" i="21"/>
  <c r="I870" i="21"/>
  <c r="I871" i="21"/>
  <c r="I872" i="21"/>
  <c r="I873" i="21"/>
  <c r="I874" i="21"/>
  <c r="I875" i="21"/>
  <c r="I876" i="21"/>
  <c r="I877" i="21"/>
  <c r="I878" i="21"/>
  <c r="I879" i="21"/>
  <c r="I880" i="21"/>
  <c r="I881" i="21"/>
  <c r="I882" i="21"/>
  <c r="I883" i="21"/>
  <c r="I884" i="21"/>
  <c r="I885" i="21"/>
  <c r="I886" i="21"/>
  <c r="I887" i="21"/>
  <c r="I888" i="21"/>
  <c r="I889" i="21"/>
  <c r="I890" i="21"/>
  <c r="I891" i="21"/>
  <c r="I892" i="21"/>
  <c r="I893" i="21"/>
  <c r="I894" i="21"/>
  <c r="I895" i="21"/>
  <c r="I896" i="21"/>
  <c r="I897" i="21"/>
  <c r="I898" i="21"/>
  <c r="I899" i="21"/>
  <c r="I900" i="21"/>
  <c r="I901" i="21"/>
  <c r="I902" i="21"/>
  <c r="I903" i="21"/>
  <c r="I904" i="21"/>
  <c r="I905" i="21"/>
  <c r="I906" i="21"/>
  <c r="I907" i="21"/>
  <c r="I908" i="21"/>
  <c r="I909" i="21"/>
  <c r="I910" i="21"/>
  <c r="I911" i="21"/>
  <c r="I912" i="21"/>
  <c r="I913" i="21"/>
  <c r="I914" i="21"/>
  <c r="I915" i="21"/>
  <c r="I916" i="21"/>
  <c r="I917" i="21"/>
  <c r="I918" i="21"/>
  <c r="I919" i="21"/>
  <c r="I920" i="21"/>
  <c r="I921" i="21"/>
  <c r="I922" i="21"/>
  <c r="I923" i="21"/>
  <c r="I924" i="21"/>
  <c r="I925" i="21"/>
  <c r="I926" i="21"/>
  <c r="I927" i="21"/>
  <c r="I928" i="21"/>
  <c r="I929" i="21"/>
  <c r="I930" i="21"/>
  <c r="I931" i="21"/>
  <c r="I932" i="21"/>
  <c r="I933" i="21"/>
  <c r="I934" i="21"/>
  <c r="I935" i="21"/>
  <c r="I936" i="21"/>
  <c r="I937" i="21"/>
  <c r="I938" i="21"/>
  <c r="I939" i="21"/>
  <c r="I940" i="21"/>
  <c r="I941" i="21"/>
  <c r="I942" i="21"/>
  <c r="I943" i="21"/>
  <c r="I944" i="21"/>
  <c r="I945" i="21"/>
  <c r="I946" i="21"/>
  <c r="I947" i="21"/>
  <c r="I948" i="21"/>
  <c r="I949" i="21"/>
  <c r="I950" i="21"/>
  <c r="I951" i="21"/>
  <c r="I952" i="21"/>
  <c r="I953" i="21"/>
  <c r="I954" i="21"/>
  <c r="I955" i="21"/>
  <c r="I956" i="21"/>
  <c r="I957" i="21"/>
  <c r="I958" i="21"/>
  <c r="I959" i="21"/>
  <c r="I960" i="21"/>
  <c r="I961" i="21"/>
  <c r="I962" i="21"/>
  <c r="I963" i="21"/>
  <c r="I964" i="21"/>
  <c r="I965" i="21"/>
  <c r="I966" i="21"/>
  <c r="I967" i="21"/>
  <c r="I968" i="21"/>
  <c r="I969" i="21"/>
  <c r="I970" i="21"/>
  <c r="I971" i="21"/>
  <c r="I972" i="21"/>
  <c r="I973" i="21"/>
  <c r="I974" i="21"/>
  <c r="I975" i="21"/>
  <c r="I976" i="21"/>
  <c r="I977" i="21"/>
  <c r="I978" i="21"/>
  <c r="I979" i="21"/>
  <c r="I980" i="21"/>
  <c r="I981" i="21"/>
  <c r="I982" i="21"/>
  <c r="I983" i="21"/>
  <c r="I984" i="21"/>
  <c r="I985" i="21"/>
  <c r="I986" i="21"/>
  <c r="I987" i="21"/>
  <c r="I988" i="21"/>
  <c r="I989" i="21"/>
  <c r="I990" i="21"/>
  <c r="I991" i="21"/>
  <c r="I992" i="21"/>
  <c r="I993" i="21"/>
  <c r="I994" i="21"/>
  <c r="I995" i="21"/>
  <c r="I996" i="21"/>
  <c r="I997" i="21"/>
  <c r="I998" i="21"/>
  <c r="I999" i="21"/>
  <c r="I1000" i="21"/>
  <c r="I1001" i="21"/>
  <c r="I1002" i="21"/>
  <c r="I1003" i="21"/>
  <c r="I1004" i="21"/>
  <c r="I1005" i="21"/>
  <c r="I1006" i="21"/>
  <c r="I1007" i="21"/>
  <c r="I1008" i="21"/>
  <c r="I1009" i="21"/>
  <c r="I1010" i="21"/>
  <c r="I1011" i="21"/>
  <c r="I1012" i="21"/>
  <c r="I1013" i="21"/>
  <c r="I1014" i="21"/>
  <c r="I1015" i="21"/>
  <c r="I1016" i="21"/>
  <c r="I1017" i="21"/>
  <c r="I1018" i="21"/>
  <c r="I1019" i="21"/>
  <c r="I1020" i="21"/>
  <c r="I1021" i="21"/>
  <c r="I1022" i="21"/>
  <c r="I1023" i="21"/>
  <c r="I1024" i="21"/>
  <c r="I1025" i="21"/>
  <c r="I1026" i="21"/>
  <c r="I1027" i="21"/>
  <c r="I1028" i="21"/>
  <c r="I1029" i="21"/>
  <c r="I1030" i="21"/>
  <c r="I1031" i="21"/>
  <c r="I1032" i="21"/>
  <c r="I1033" i="21"/>
  <c r="I1034" i="21"/>
  <c r="I1035" i="21"/>
  <c r="I1036" i="21"/>
  <c r="I1037" i="21"/>
  <c r="I1038" i="21"/>
  <c r="I1039" i="21"/>
  <c r="I1040" i="21"/>
  <c r="I1041" i="21"/>
  <c r="I1042" i="21"/>
  <c r="I1043" i="21"/>
  <c r="I1044" i="21"/>
  <c r="I1045" i="21"/>
  <c r="I1046" i="21"/>
  <c r="I1047" i="21"/>
  <c r="I1048" i="21"/>
  <c r="I1049" i="21"/>
  <c r="I1050" i="21"/>
  <c r="I1051" i="21"/>
  <c r="I1052" i="21"/>
  <c r="I1053" i="21"/>
  <c r="I1054" i="21"/>
  <c r="I1055" i="21"/>
  <c r="I1056" i="21"/>
  <c r="I1057" i="21"/>
  <c r="I1058" i="21"/>
  <c r="I1059" i="21"/>
  <c r="I1060" i="21"/>
  <c r="I1061" i="21"/>
  <c r="I1062" i="21"/>
  <c r="I1063" i="21"/>
  <c r="I1064" i="21"/>
  <c r="I1065" i="21"/>
  <c r="I1066" i="21"/>
  <c r="I1067" i="21"/>
  <c r="I1068" i="21"/>
  <c r="I1069" i="21"/>
  <c r="I1070" i="21"/>
  <c r="I1071" i="21"/>
  <c r="I1072" i="21"/>
  <c r="I1073" i="21"/>
  <c r="I1074" i="21"/>
  <c r="I1075" i="21"/>
  <c r="I1076" i="21"/>
  <c r="I1077" i="21"/>
  <c r="I1078" i="21"/>
  <c r="I1079" i="21"/>
  <c r="I1080" i="21"/>
  <c r="I1081" i="21"/>
  <c r="I1082" i="21"/>
  <c r="I1083" i="21"/>
  <c r="I1084" i="21"/>
  <c r="I1085" i="21"/>
  <c r="I1086" i="21"/>
  <c r="I1087" i="21"/>
  <c r="I1088" i="21"/>
  <c r="I1089" i="21"/>
  <c r="I1090" i="21"/>
  <c r="I1091" i="21"/>
  <c r="I1092" i="21"/>
  <c r="I1093" i="21"/>
  <c r="I1094" i="21"/>
  <c r="I1095" i="21"/>
  <c r="I1096" i="21"/>
  <c r="I1097" i="21"/>
  <c r="I1098" i="21"/>
  <c r="I1099" i="21"/>
  <c r="I1100" i="21"/>
  <c r="I1101" i="21"/>
  <c r="I1102" i="21"/>
  <c r="I1103" i="21"/>
  <c r="I1104" i="21"/>
  <c r="I1105" i="21"/>
  <c r="I1106" i="21"/>
  <c r="I1107" i="21"/>
  <c r="I1108" i="21"/>
  <c r="I1109" i="21"/>
  <c r="I1110" i="21"/>
  <c r="I1111" i="21"/>
  <c r="I1112" i="21"/>
  <c r="I1113" i="21"/>
  <c r="I1114" i="21"/>
  <c r="I1115" i="21"/>
  <c r="I1116" i="21"/>
  <c r="I1117" i="21"/>
  <c r="I1118" i="21"/>
  <c r="I1119" i="21"/>
  <c r="I1120" i="21"/>
  <c r="I1121" i="21"/>
  <c r="I1122" i="21"/>
  <c r="I1123" i="21"/>
  <c r="I1124" i="21"/>
  <c r="I1125" i="21"/>
  <c r="I1126" i="21"/>
  <c r="I1127" i="21"/>
  <c r="I1128" i="21"/>
  <c r="I1129" i="21"/>
  <c r="I1130" i="21"/>
  <c r="I1131" i="21"/>
  <c r="I1132" i="21"/>
  <c r="I1133" i="21"/>
  <c r="I1134" i="21"/>
  <c r="I1135" i="21"/>
  <c r="I1136" i="21"/>
  <c r="I1137" i="21"/>
  <c r="I1138" i="21"/>
  <c r="I1139" i="21"/>
  <c r="I1140" i="21"/>
  <c r="I1141" i="21"/>
  <c r="I1142" i="21"/>
  <c r="I1143" i="21"/>
  <c r="I1144" i="21"/>
  <c r="I1145" i="21"/>
  <c r="I1146" i="21"/>
  <c r="I1147" i="21"/>
  <c r="I1148" i="21"/>
  <c r="I1149" i="21"/>
  <c r="I1150" i="21"/>
  <c r="I1151" i="21"/>
  <c r="I1152" i="21"/>
  <c r="I1153" i="21"/>
  <c r="I1154" i="21"/>
  <c r="I1155" i="21"/>
  <c r="I1156" i="21"/>
  <c r="I1157" i="21"/>
  <c r="I1158" i="21"/>
  <c r="I1159" i="21"/>
  <c r="I1160" i="21"/>
  <c r="I1161" i="21"/>
  <c r="I1162" i="21"/>
  <c r="I1163" i="21"/>
  <c r="I1164" i="21"/>
  <c r="I1165" i="21"/>
  <c r="I1166" i="21"/>
  <c r="I1167" i="21"/>
  <c r="I1168" i="21"/>
  <c r="I1169" i="21"/>
  <c r="I1170" i="21"/>
  <c r="I1171" i="21"/>
  <c r="I1172" i="21"/>
  <c r="I1173" i="21"/>
  <c r="I1174" i="21"/>
  <c r="I1175" i="21"/>
  <c r="I1176" i="21"/>
  <c r="I1177" i="21"/>
  <c r="I1178" i="21"/>
  <c r="I1179" i="21"/>
  <c r="I1180" i="21"/>
  <c r="I1181" i="21"/>
  <c r="I1182" i="21"/>
  <c r="I1183" i="21"/>
  <c r="I1184" i="21"/>
  <c r="I1185" i="21"/>
  <c r="I1186" i="21"/>
  <c r="I1187" i="21"/>
  <c r="I1188" i="21"/>
  <c r="I1189" i="21"/>
  <c r="I1190" i="21"/>
  <c r="I1191" i="21"/>
  <c r="I1192" i="21"/>
  <c r="I1193" i="21"/>
  <c r="I1194" i="21"/>
  <c r="I1195" i="21"/>
  <c r="I1196" i="21"/>
  <c r="I1197" i="21"/>
  <c r="I1198" i="21"/>
  <c r="I1199" i="21"/>
  <c r="I1200" i="21"/>
  <c r="I1201" i="21"/>
  <c r="I1202" i="21"/>
  <c r="I1203" i="21"/>
  <c r="I1204" i="21"/>
  <c r="I1205" i="21"/>
  <c r="I1206" i="21"/>
  <c r="I1207" i="21"/>
  <c r="I1208" i="21"/>
  <c r="I1209" i="21"/>
  <c r="I1210" i="21"/>
  <c r="I1211" i="21"/>
  <c r="I1212" i="21"/>
  <c r="I1213" i="21"/>
  <c r="I1214" i="21"/>
  <c r="I1215" i="21"/>
  <c r="I1216" i="21"/>
  <c r="I1217" i="21"/>
  <c r="I1218" i="21"/>
  <c r="I1219" i="21"/>
  <c r="I1220" i="21"/>
  <c r="I1221" i="21"/>
  <c r="I1222" i="21"/>
  <c r="I1223" i="21"/>
  <c r="I1224" i="21"/>
  <c r="I1225" i="21"/>
  <c r="I1226" i="21"/>
  <c r="I1227" i="21"/>
  <c r="I1228" i="21"/>
  <c r="I1229" i="21"/>
  <c r="I1230" i="21"/>
  <c r="I1231" i="21"/>
  <c r="I1232" i="21"/>
  <c r="I1233" i="21"/>
  <c r="I1234" i="21"/>
  <c r="I1235" i="21"/>
  <c r="I1236" i="21"/>
  <c r="I1237" i="21"/>
  <c r="I1238" i="21"/>
  <c r="I1239" i="21"/>
  <c r="I1240" i="21"/>
  <c r="I1241" i="21"/>
  <c r="I1242" i="21"/>
  <c r="I1243" i="21"/>
  <c r="I1244" i="21"/>
  <c r="I1245" i="21"/>
  <c r="I1246" i="21"/>
  <c r="I1247" i="21"/>
  <c r="I1248" i="21"/>
  <c r="I1249" i="21"/>
  <c r="I1250" i="21"/>
  <c r="I1251" i="21"/>
  <c r="I1252" i="21"/>
  <c r="I1253" i="21"/>
  <c r="I1254" i="21"/>
  <c r="I1255" i="21"/>
  <c r="I1256" i="21"/>
  <c r="I1257" i="21"/>
  <c r="I1258" i="21"/>
  <c r="I1259" i="21"/>
  <c r="I1260" i="21"/>
  <c r="I1261" i="21"/>
  <c r="I1262" i="21"/>
  <c r="I1263" i="21"/>
  <c r="I1264" i="21"/>
  <c r="I1265" i="21"/>
  <c r="I1266" i="21"/>
  <c r="I1267" i="21"/>
  <c r="I1268" i="21"/>
  <c r="I1269" i="21"/>
  <c r="I1270" i="21"/>
  <c r="I1271" i="21"/>
  <c r="I1272" i="21"/>
  <c r="I1273" i="21"/>
  <c r="I1274" i="21"/>
  <c r="I1275" i="21"/>
  <c r="I1276" i="21"/>
  <c r="I1277" i="21"/>
  <c r="I1278" i="21"/>
  <c r="I1279" i="21"/>
  <c r="I1280" i="21"/>
  <c r="I1281" i="21"/>
  <c r="I1282" i="21"/>
  <c r="I1283" i="21"/>
  <c r="I1284" i="21"/>
  <c r="I1285" i="21"/>
  <c r="I1286" i="21"/>
  <c r="I1" i="21"/>
  <c r="B30" i="2"/>
  <c r="B29" i="2"/>
  <c r="F5" i="20"/>
  <c r="F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05" i="20"/>
  <c r="F1006" i="20"/>
  <c r="F1007" i="20"/>
  <c r="F1008" i="20"/>
  <c r="F1009" i="20"/>
  <c r="F1010" i="20"/>
  <c r="F1011" i="20"/>
  <c r="F1012" i="20"/>
  <c r="F1013" i="20"/>
  <c r="F1014" i="20"/>
  <c r="F1015" i="20"/>
  <c r="F1016" i="20"/>
  <c r="F1017" i="20"/>
  <c r="F1018" i="20"/>
  <c r="F1019" i="20"/>
  <c r="F1020" i="20"/>
  <c r="F1021" i="20"/>
  <c r="F1022" i="20"/>
  <c r="F1023" i="20"/>
  <c r="F1024" i="20"/>
  <c r="F1025" i="20"/>
  <c r="F1026" i="20"/>
  <c r="F1027" i="20"/>
  <c r="F1028" i="20"/>
  <c r="F1029" i="20"/>
  <c r="F1030" i="20"/>
  <c r="F1031" i="20"/>
  <c r="F1032" i="20"/>
  <c r="F1033" i="20"/>
  <c r="F1034" i="20"/>
  <c r="F1035" i="20"/>
  <c r="F1036" i="20"/>
  <c r="F1037" i="20"/>
  <c r="F1038" i="20"/>
  <c r="F1039" i="20"/>
  <c r="F1040" i="20"/>
  <c r="F1041" i="20"/>
  <c r="F1042" i="20"/>
  <c r="F1043" i="20"/>
  <c r="F1044" i="20"/>
  <c r="F1045" i="20"/>
  <c r="F1046" i="20"/>
  <c r="F1047" i="20"/>
  <c r="F1048" i="20"/>
  <c r="F1049" i="20"/>
  <c r="F1050" i="20"/>
  <c r="F1051" i="20"/>
  <c r="F1052" i="20"/>
  <c r="F1053" i="20"/>
  <c r="F1054" i="20"/>
  <c r="F1055" i="20"/>
  <c r="F1056" i="20"/>
  <c r="F1057" i="20"/>
  <c r="F1058" i="20"/>
  <c r="F1059" i="20"/>
  <c r="F1060" i="20"/>
  <c r="F1061" i="20"/>
  <c r="F1062" i="20"/>
  <c r="F1063" i="20"/>
  <c r="F1064" i="20"/>
  <c r="F1065" i="20"/>
  <c r="F1066" i="20"/>
  <c r="F1067" i="20"/>
  <c r="F1068" i="20"/>
  <c r="F1069" i="20"/>
  <c r="F1070" i="20"/>
  <c r="F1071" i="20"/>
  <c r="F1072" i="20"/>
  <c r="F1073" i="20"/>
  <c r="F1074" i="20"/>
  <c r="F1075" i="20"/>
  <c r="F1076" i="20"/>
  <c r="F1077" i="20"/>
  <c r="F1078" i="20"/>
  <c r="F1079" i="20"/>
  <c r="F1080" i="20"/>
  <c r="F1081" i="20"/>
  <c r="F1082" i="20"/>
  <c r="F1083" i="20"/>
  <c r="F1084" i="20"/>
  <c r="F1085" i="20"/>
  <c r="F1086" i="20"/>
  <c r="F1087" i="20"/>
  <c r="F1088" i="20"/>
  <c r="F1089" i="20"/>
  <c r="F1090" i="20"/>
  <c r="F1091" i="20"/>
  <c r="F1092" i="20"/>
  <c r="F1093" i="20"/>
  <c r="F1094" i="20"/>
  <c r="F1095" i="20"/>
  <c r="F1096" i="20"/>
  <c r="F1097" i="20"/>
  <c r="F1098" i="20"/>
  <c r="F1099" i="20"/>
  <c r="F1100" i="20"/>
  <c r="F1101" i="20"/>
  <c r="F1102" i="20"/>
  <c r="F1103" i="20"/>
  <c r="F1104" i="20"/>
  <c r="F1105" i="20"/>
  <c r="F1106" i="20"/>
  <c r="F1107" i="20"/>
  <c r="F1108" i="20"/>
  <c r="F1109" i="20"/>
  <c r="F1110" i="20"/>
  <c r="F1111" i="20"/>
  <c r="F1112" i="20"/>
  <c r="F1113" i="20"/>
  <c r="F1114" i="20"/>
  <c r="F1115" i="20"/>
  <c r="F1116" i="20"/>
  <c r="F1117" i="20"/>
  <c r="F1118" i="20"/>
  <c r="F1119" i="20"/>
  <c r="F1120" i="20"/>
  <c r="F1121" i="20"/>
  <c r="F1122" i="20"/>
  <c r="F1123" i="20"/>
  <c r="F1124" i="20"/>
  <c r="F1125" i="20"/>
  <c r="F1126" i="20"/>
  <c r="F1127" i="20"/>
  <c r="F1128" i="20"/>
  <c r="F1129" i="20"/>
  <c r="F1130" i="20"/>
  <c r="F1131" i="20"/>
  <c r="F1132" i="20"/>
  <c r="F1133" i="20"/>
  <c r="F1134" i="20"/>
  <c r="F1135" i="20"/>
  <c r="F1136" i="20"/>
  <c r="F1137" i="20"/>
  <c r="F1138" i="20"/>
  <c r="F1139" i="20"/>
  <c r="F1140" i="20"/>
  <c r="F1141" i="20"/>
  <c r="F1142" i="20"/>
  <c r="F1143" i="20"/>
  <c r="F1144" i="20"/>
  <c r="F1145" i="20"/>
  <c r="F1146" i="20"/>
  <c r="F1147" i="20"/>
  <c r="F1148" i="20"/>
  <c r="F1149" i="20"/>
  <c r="F1150" i="20"/>
  <c r="F1151" i="20"/>
  <c r="F1152" i="20"/>
  <c r="F1153" i="20"/>
  <c r="F1154" i="20"/>
  <c r="F1155" i="20"/>
  <c r="F1156" i="20"/>
  <c r="F1157" i="20"/>
  <c r="F1158" i="20"/>
  <c r="F1159" i="20"/>
  <c r="F1160" i="20"/>
  <c r="F1161" i="20"/>
  <c r="F1162" i="20"/>
  <c r="F1163" i="20"/>
  <c r="F1164" i="20"/>
  <c r="F1165" i="20"/>
  <c r="F1166" i="20"/>
  <c r="F1167" i="20"/>
  <c r="F1168" i="20"/>
  <c r="F1169" i="20"/>
  <c r="F1170" i="20"/>
  <c r="F1171" i="20"/>
  <c r="F1172" i="20"/>
  <c r="F1173" i="20"/>
  <c r="F1174" i="20"/>
  <c r="F1175" i="20"/>
  <c r="F1176" i="20"/>
  <c r="F1177" i="20"/>
  <c r="F1178" i="20"/>
  <c r="F1179" i="20"/>
  <c r="F1180" i="20"/>
  <c r="F1181" i="20"/>
  <c r="F1182" i="20"/>
  <c r="F1183" i="20"/>
  <c r="F1184" i="20"/>
  <c r="F1185" i="20"/>
  <c r="F1186" i="20"/>
  <c r="F1187" i="20"/>
  <c r="F1188" i="20"/>
  <c r="F1189" i="20"/>
  <c r="F1190" i="20"/>
  <c r="F1191" i="20"/>
  <c r="F1192" i="20"/>
  <c r="F1193" i="20"/>
  <c r="F1194" i="20"/>
  <c r="F1195" i="20"/>
  <c r="F1196" i="20"/>
  <c r="F1197" i="20"/>
  <c r="F1198" i="20"/>
  <c r="F1199" i="20"/>
  <c r="F1200" i="20"/>
  <c r="F1201" i="20"/>
  <c r="F1202" i="20"/>
  <c r="F1203" i="20"/>
  <c r="F1204" i="20"/>
  <c r="F1205" i="20"/>
  <c r="F1206" i="20"/>
  <c r="F1207" i="20"/>
  <c r="F1208" i="20"/>
  <c r="F1209" i="20"/>
  <c r="F1210" i="20"/>
  <c r="F1211" i="20"/>
  <c r="F1212" i="20"/>
  <c r="F1213" i="20"/>
  <c r="F1214" i="20"/>
  <c r="F1215" i="20"/>
  <c r="F1216" i="20"/>
  <c r="F1217" i="20"/>
  <c r="F1218" i="20"/>
  <c r="F1219" i="20"/>
  <c r="F1220" i="20"/>
  <c r="F1221" i="20"/>
  <c r="F1222" i="20"/>
  <c r="F1223" i="20"/>
  <c r="F1224" i="20"/>
  <c r="F1225" i="20"/>
  <c r="F1226" i="20"/>
  <c r="F1227" i="20"/>
  <c r="F1228" i="20"/>
  <c r="F1229" i="20"/>
  <c r="F1230" i="20"/>
  <c r="F1231" i="20"/>
  <c r="F1232" i="20"/>
  <c r="F1233" i="20"/>
  <c r="F1234" i="20"/>
  <c r="F1235" i="20"/>
  <c r="F1236" i="20"/>
  <c r="F1237" i="20"/>
  <c r="F1238" i="20"/>
  <c r="F1239" i="20"/>
  <c r="F1240" i="20"/>
  <c r="F1241" i="20"/>
  <c r="F1242" i="20"/>
  <c r="F1243" i="20"/>
  <c r="F1244" i="20"/>
  <c r="F1245" i="20"/>
  <c r="F1246" i="20"/>
  <c r="F1247" i="20"/>
  <c r="F1248" i="20"/>
  <c r="F1249" i="20"/>
  <c r="F1250" i="20"/>
  <c r="F1251" i="20"/>
  <c r="F1252" i="20"/>
  <c r="F1253" i="20"/>
  <c r="F1254" i="20"/>
  <c r="F1255" i="20"/>
  <c r="F1256" i="20"/>
  <c r="F1257" i="20"/>
  <c r="F1258" i="20"/>
  <c r="F1259" i="20"/>
  <c r="F1260" i="20"/>
  <c r="F1261" i="20"/>
  <c r="F1262" i="20"/>
  <c r="F1263" i="20"/>
  <c r="F1264" i="20"/>
  <c r="F1265" i="20"/>
  <c r="F1266" i="20"/>
  <c r="F1267" i="20"/>
  <c r="F1268" i="20"/>
  <c r="F1269" i="20"/>
  <c r="F1270" i="20"/>
  <c r="F1271" i="20"/>
  <c r="F1272" i="20"/>
  <c r="F1273" i="20"/>
  <c r="F1274" i="20"/>
  <c r="F1275" i="20"/>
  <c r="F1276" i="20"/>
  <c r="F1277" i="20"/>
  <c r="F1278" i="20"/>
  <c r="F1279" i="20"/>
  <c r="F1280" i="20"/>
  <c r="F1281" i="20"/>
  <c r="F1282" i="20"/>
  <c r="F1283" i="20"/>
  <c r="F1284" i="20"/>
  <c r="F1285" i="20"/>
  <c r="F1286" i="20"/>
  <c r="F1287" i="20"/>
  <c r="F1288" i="20"/>
  <c r="F1289" i="20"/>
  <c r="F1290" i="20"/>
  <c r="F1291" i="20"/>
  <c r="F1292" i="20"/>
  <c r="F1293" i="20"/>
  <c r="F1294" i="20"/>
  <c r="F1295" i="20"/>
  <c r="F1296" i="20"/>
  <c r="F1297" i="20"/>
  <c r="F1298" i="20"/>
  <c r="F1299" i="20"/>
  <c r="F1300" i="20"/>
  <c r="F1301" i="20"/>
  <c r="F1302" i="20"/>
  <c r="F1303" i="20"/>
  <c r="F1304" i="20"/>
  <c r="F1305" i="20"/>
  <c r="F1306" i="20"/>
  <c r="F1307" i="20"/>
  <c r="F1308" i="20"/>
  <c r="F1309" i="20"/>
  <c r="F1310" i="20"/>
  <c r="F1311" i="20"/>
  <c r="F1312" i="20"/>
  <c r="F1313" i="20"/>
  <c r="F1314" i="20"/>
  <c r="F1315" i="20"/>
  <c r="F1316" i="20"/>
  <c r="F1317" i="20"/>
  <c r="F1318" i="20"/>
  <c r="F1319" i="20"/>
  <c r="F1320" i="20"/>
  <c r="F1321" i="20"/>
  <c r="F1322" i="20"/>
  <c r="F1323" i="20"/>
  <c r="F1324" i="20"/>
  <c r="F1325" i="20"/>
  <c r="F4" i="20"/>
  <c r="L5" i="20"/>
  <c r="L6" i="20"/>
  <c r="L7" i="20"/>
  <c r="L8" i="20"/>
  <c r="L9" i="20"/>
  <c r="L10" i="20"/>
  <c r="L11" i="20"/>
  <c r="L12" i="20"/>
  <c r="L13" i="20"/>
  <c r="L14" i="20"/>
  <c r="L15" i="20"/>
  <c r="L16" i="20"/>
  <c r="L17" i="20"/>
  <c r="L18" i="20"/>
  <c r="L19" i="20"/>
  <c r="L20" i="20"/>
  <c r="L21" i="20"/>
  <c r="L22" i="20"/>
  <c r="L23" i="20"/>
  <c r="L24" i="20"/>
  <c r="L25" i="20"/>
  <c r="L26" i="20"/>
  <c r="L27" i="20"/>
  <c r="L28" i="20"/>
  <c r="L29" i="20"/>
  <c r="L30" i="20"/>
  <c r="L31" i="20"/>
  <c r="L32" i="20"/>
  <c r="L33" i="20"/>
  <c r="L34" i="20"/>
  <c r="L35" i="20"/>
  <c r="L36" i="20"/>
  <c r="L37" i="20"/>
  <c r="L38" i="20"/>
  <c r="L39" i="20"/>
  <c r="L40" i="20"/>
  <c r="L41" i="20"/>
  <c r="L42" i="20"/>
  <c r="L43" i="20"/>
  <c r="L44" i="20"/>
  <c r="L45" i="20"/>
  <c r="L46" i="20"/>
  <c r="L47" i="20"/>
  <c r="L48" i="20"/>
  <c r="L49" i="20"/>
  <c r="L50" i="20"/>
  <c r="L51" i="20"/>
  <c r="L52" i="20"/>
  <c r="L53" i="20"/>
  <c r="L54" i="20"/>
  <c r="L55" i="20"/>
  <c r="L56" i="20"/>
  <c r="L57" i="20"/>
  <c r="L58" i="20"/>
  <c r="L59" i="20"/>
  <c r="L60" i="20"/>
  <c r="L61" i="20"/>
  <c r="L62" i="20"/>
  <c r="L63" i="20"/>
  <c r="L64" i="20"/>
  <c r="L65" i="20"/>
  <c r="L66" i="20"/>
  <c r="L67" i="20"/>
  <c r="L68" i="20"/>
  <c r="L69" i="20"/>
  <c r="L70" i="20"/>
  <c r="L71" i="20"/>
  <c r="L72" i="20"/>
  <c r="L73" i="20"/>
  <c r="L74" i="20"/>
  <c r="L75" i="20"/>
  <c r="L76" i="20"/>
  <c r="L77" i="20"/>
  <c r="L78" i="20"/>
  <c r="L79" i="20"/>
  <c r="L80" i="20"/>
  <c r="L81" i="20"/>
  <c r="L82" i="20"/>
  <c r="L83" i="20"/>
  <c r="L84" i="20"/>
  <c r="L85" i="20"/>
  <c r="L86" i="20"/>
  <c r="L87" i="20"/>
  <c r="L88" i="20"/>
  <c r="L89" i="20"/>
  <c r="L90" i="20"/>
  <c r="L91" i="20"/>
  <c r="L92" i="20"/>
  <c r="L93" i="20"/>
  <c r="L94" i="20"/>
  <c r="L95" i="20"/>
  <c r="L96" i="20"/>
  <c r="L97" i="20"/>
  <c r="L98" i="20"/>
  <c r="L99" i="20"/>
  <c r="L100" i="20"/>
  <c r="L101" i="20"/>
  <c r="L102" i="20"/>
  <c r="L103" i="20"/>
  <c r="L104" i="20"/>
  <c r="L105" i="20"/>
  <c r="L106" i="20"/>
  <c r="L107" i="20"/>
  <c r="L108" i="20"/>
  <c r="L109" i="20"/>
  <c r="L110" i="20"/>
  <c r="L111" i="20"/>
  <c r="L112" i="20"/>
  <c r="L113" i="20"/>
  <c r="L114" i="20"/>
  <c r="L115" i="20"/>
  <c r="L116" i="20"/>
  <c r="L117" i="20"/>
  <c r="L118" i="20"/>
  <c r="L119" i="20"/>
  <c r="L120" i="20"/>
  <c r="L121" i="20"/>
  <c r="L122" i="20"/>
  <c r="L123" i="20"/>
  <c r="L124" i="20"/>
  <c r="L125" i="20"/>
  <c r="L126" i="20"/>
  <c r="L127" i="20"/>
  <c r="L128" i="20"/>
  <c r="L129" i="20"/>
  <c r="L130" i="20"/>
  <c r="L131" i="20"/>
  <c r="L132" i="20"/>
  <c r="L133" i="20"/>
  <c r="L134" i="20"/>
  <c r="L135" i="20"/>
  <c r="L136" i="20"/>
  <c r="L137" i="20"/>
  <c r="L138" i="20"/>
  <c r="L139" i="20"/>
  <c r="L140" i="20"/>
  <c r="L141" i="20"/>
  <c r="L142" i="20"/>
  <c r="L143" i="20"/>
  <c r="L144" i="20"/>
  <c r="L145" i="20"/>
  <c r="L146" i="20"/>
  <c r="L147" i="20"/>
  <c r="L148" i="20"/>
  <c r="L149" i="20"/>
  <c r="L150" i="20"/>
  <c r="L151" i="20"/>
  <c r="L152" i="20"/>
  <c r="L153" i="20"/>
  <c r="L154" i="20"/>
  <c r="L155" i="20"/>
  <c r="L156" i="20"/>
  <c r="L157" i="20"/>
  <c r="L158" i="20"/>
  <c r="L159" i="20"/>
  <c r="L160" i="20"/>
  <c r="L161" i="20"/>
  <c r="L162" i="20"/>
  <c r="L163" i="20"/>
  <c r="L164" i="20"/>
  <c r="L165" i="20"/>
  <c r="L166" i="20"/>
  <c r="L167" i="20"/>
  <c r="L168" i="20"/>
  <c r="L169" i="20"/>
  <c r="L170" i="20"/>
  <c r="L171" i="20"/>
  <c r="L172" i="20"/>
  <c r="L173" i="20"/>
  <c r="L174" i="20"/>
  <c r="L175" i="20"/>
  <c r="L176" i="20"/>
  <c r="L177" i="20"/>
  <c r="L178" i="20"/>
  <c r="L179" i="20"/>
  <c r="L180" i="20"/>
  <c r="L181" i="20"/>
  <c r="L182" i="20"/>
  <c r="L183" i="20"/>
  <c r="L184" i="20"/>
  <c r="L185" i="20"/>
  <c r="L186" i="20"/>
  <c r="L187" i="20"/>
  <c r="L188" i="20"/>
  <c r="L189" i="20"/>
  <c r="L190" i="20"/>
  <c r="L191" i="20"/>
  <c r="L192" i="20"/>
  <c r="L193" i="20"/>
  <c r="L194" i="20"/>
  <c r="L195" i="20"/>
  <c r="L196" i="20"/>
  <c r="L197" i="20"/>
  <c r="L198" i="20"/>
  <c r="L199" i="20"/>
  <c r="L200" i="20"/>
  <c r="L201" i="20"/>
  <c r="L202" i="20"/>
  <c r="L203" i="20"/>
  <c r="L204" i="20"/>
  <c r="L205" i="20"/>
  <c r="L206" i="20"/>
  <c r="L207" i="20"/>
  <c r="L208" i="20"/>
  <c r="L209" i="20"/>
  <c r="L210" i="20"/>
  <c r="L211" i="20"/>
  <c r="L212" i="20"/>
  <c r="L213" i="20"/>
  <c r="L214" i="20"/>
  <c r="L215" i="20"/>
  <c r="L216" i="20"/>
  <c r="L217" i="20"/>
  <c r="L218" i="20"/>
  <c r="L219" i="20"/>
  <c r="L220" i="20"/>
  <c r="L221" i="20"/>
  <c r="L222" i="20"/>
  <c r="L223" i="20"/>
  <c r="L224" i="20"/>
  <c r="L225" i="20"/>
  <c r="L226" i="20"/>
  <c r="L227" i="20"/>
  <c r="L228" i="20"/>
  <c r="L229" i="20"/>
  <c r="L230" i="20"/>
  <c r="L231" i="20"/>
  <c r="L232" i="20"/>
  <c r="L233" i="20"/>
  <c r="L234" i="20"/>
  <c r="L235" i="20"/>
  <c r="L236" i="20"/>
  <c r="L237" i="20"/>
  <c r="L238" i="20"/>
  <c r="L239" i="20"/>
  <c r="L240" i="20"/>
  <c r="L241" i="20"/>
  <c r="L242" i="20"/>
  <c r="L243" i="20"/>
  <c r="L244" i="20"/>
  <c r="L245" i="20"/>
  <c r="L246" i="20"/>
  <c r="L247" i="20"/>
  <c r="L248" i="20"/>
  <c r="L249" i="20"/>
  <c r="L250" i="20"/>
  <c r="L251" i="20"/>
  <c r="L252" i="20"/>
  <c r="L253" i="20"/>
  <c r="L254" i="20"/>
  <c r="L255" i="20"/>
  <c r="L256" i="20"/>
  <c r="L257" i="20"/>
  <c r="L258" i="20"/>
  <c r="L259" i="20"/>
  <c r="L260" i="20"/>
  <c r="L261" i="20"/>
  <c r="L262" i="20"/>
  <c r="L263" i="20"/>
  <c r="L264" i="20"/>
  <c r="L265" i="20"/>
  <c r="L266" i="20"/>
  <c r="L267" i="20"/>
  <c r="L268" i="20"/>
  <c r="L269" i="20"/>
  <c r="L270" i="20"/>
  <c r="L271" i="20"/>
  <c r="L272" i="20"/>
  <c r="L273" i="20"/>
  <c r="L274" i="20"/>
  <c r="L275" i="20"/>
  <c r="L276" i="20"/>
  <c r="L277" i="20"/>
  <c r="L278" i="20"/>
  <c r="L279" i="20"/>
  <c r="L280" i="20"/>
  <c r="L281" i="20"/>
  <c r="L282" i="20"/>
  <c r="L283" i="20"/>
  <c r="L284" i="20"/>
  <c r="L285" i="20"/>
  <c r="L286" i="20"/>
  <c r="L287" i="20"/>
  <c r="L288" i="20"/>
  <c r="L289" i="20"/>
  <c r="L290" i="20"/>
  <c r="L291" i="20"/>
  <c r="L292" i="20"/>
  <c r="L293" i="20"/>
  <c r="L294" i="20"/>
  <c r="L295" i="20"/>
  <c r="L296" i="20"/>
  <c r="L297" i="20"/>
  <c r="L298" i="20"/>
  <c r="L299" i="20"/>
  <c r="L300" i="20"/>
  <c r="L301" i="20"/>
  <c r="L302" i="20"/>
  <c r="L303" i="20"/>
  <c r="L304" i="20"/>
  <c r="L305" i="20"/>
  <c r="L306" i="20"/>
  <c r="L307" i="20"/>
  <c r="L308" i="20"/>
  <c r="L309" i="20"/>
  <c r="L310" i="20"/>
  <c r="L311" i="20"/>
  <c r="L312" i="20"/>
  <c r="L313" i="20"/>
  <c r="L314" i="20"/>
  <c r="L315" i="20"/>
  <c r="L316" i="20"/>
  <c r="L317" i="20"/>
  <c r="L318" i="20"/>
  <c r="L319" i="20"/>
  <c r="L320" i="20"/>
  <c r="L321" i="20"/>
  <c r="L322" i="20"/>
  <c r="L323" i="20"/>
  <c r="L324" i="20"/>
  <c r="L325" i="20"/>
  <c r="L326" i="20"/>
  <c r="L327" i="20"/>
  <c r="L328" i="20"/>
  <c r="L329" i="20"/>
  <c r="L330" i="20"/>
  <c r="L331" i="20"/>
  <c r="L332" i="20"/>
  <c r="L333" i="20"/>
  <c r="L334" i="20"/>
  <c r="L335" i="20"/>
  <c r="L336" i="20"/>
  <c r="L337" i="20"/>
  <c r="L338" i="20"/>
  <c r="L339" i="20"/>
  <c r="L340" i="20"/>
  <c r="L341" i="20"/>
  <c r="L342" i="20"/>
  <c r="L343" i="20"/>
  <c r="L344" i="20"/>
  <c r="L345" i="20"/>
  <c r="L346" i="20"/>
  <c r="L347" i="20"/>
  <c r="L348" i="20"/>
  <c r="L349" i="20"/>
  <c r="L350" i="20"/>
  <c r="L351" i="20"/>
  <c r="L352" i="20"/>
  <c r="L353" i="20"/>
  <c r="L354" i="20"/>
  <c r="L355" i="20"/>
  <c r="L356" i="20"/>
  <c r="L357" i="20"/>
  <c r="L358" i="20"/>
  <c r="L359" i="20"/>
  <c r="L360" i="20"/>
  <c r="L361" i="20"/>
  <c r="L362" i="20"/>
  <c r="L363" i="20"/>
  <c r="L364" i="20"/>
  <c r="L365" i="20"/>
  <c r="L366" i="20"/>
  <c r="L367" i="20"/>
  <c r="L368" i="20"/>
  <c r="L369" i="20"/>
  <c r="L370" i="20"/>
  <c r="L371" i="20"/>
  <c r="L372" i="20"/>
  <c r="L373" i="20"/>
  <c r="L374" i="20"/>
  <c r="L375" i="20"/>
  <c r="L376" i="20"/>
  <c r="L377" i="20"/>
  <c r="L378" i="20"/>
  <c r="L379" i="20"/>
  <c r="L380" i="20"/>
  <c r="L381" i="20"/>
  <c r="L382" i="20"/>
  <c r="L383" i="20"/>
  <c r="L384" i="20"/>
  <c r="L385" i="20"/>
  <c r="L386" i="20"/>
  <c r="L387" i="20"/>
  <c r="L388" i="20"/>
  <c r="L389" i="20"/>
  <c r="L390" i="20"/>
  <c r="L391" i="20"/>
  <c r="L392" i="20"/>
  <c r="L393" i="20"/>
  <c r="L394" i="20"/>
  <c r="L395" i="20"/>
  <c r="L396" i="20"/>
  <c r="L397" i="20"/>
  <c r="L398" i="20"/>
  <c r="L399" i="20"/>
  <c r="L400" i="20"/>
  <c r="L401" i="20"/>
  <c r="L402" i="20"/>
  <c r="L403" i="20"/>
  <c r="L404" i="20"/>
  <c r="L405" i="20"/>
  <c r="L406" i="20"/>
  <c r="L407" i="20"/>
  <c r="L408" i="20"/>
  <c r="L409" i="20"/>
  <c r="L410" i="20"/>
  <c r="L411" i="20"/>
  <c r="L412" i="20"/>
  <c r="L413" i="20"/>
  <c r="L414" i="20"/>
  <c r="L415" i="20"/>
  <c r="L416" i="20"/>
  <c r="L417" i="20"/>
  <c r="L418" i="20"/>
  <c r="L419" i="20"/>
  <c r="L420" i="20"/>
  <c r="L421" i="20"/>
  <c r="L422" i="20"/>
  <c r="L423" i="20"/>
  <c r="L424" i="20"/>
  <c r="L425" i="20"/>
  <c r="L426" i="20"/>
  <c r="L427" i="20"/>
  <c r="L428" i="20"/>
  <c r="L429" i="20"/>
  <c r="L430" i="20"/>
  <c r="L431" i="20"/>
  <c r="L432" i="20"/>
  <c r="L433" i="20"/>
  <c r="L434" i="20"/>
  <c r="L435" i="20"/>
  <c r="L436" i="20"/>
  <c r="L437" i="20"/>
  <c r="L438" i="20"/>
  <c r="L439" i="20"/>
  <c r="L440" i="20"/>
  <c r="L441" i="20"/>
  <c r="L442" i="20"/>
  <c r="L443" i="20"/>
  <c r="L444" i="20"/>
  <c r="L445" i="20"/>
  <c r="L446" i="20"/>
  <c r="L447" i="20"/>
  <c r="L448" i="20"/>
  <c r="L449" i="20"/>
  <c r="L450" i="20"/>
  <c r="L451" i="20"/>
  <c r="L452" i="20"/>
  <c r="L453" i="20"/>
  <c r="L454" i="20"/>
  <c r="L455" i="20"/>
  <c r="L456" i="20"/>
  <c r="L457" i="20"/>
  <c r="L458" i="20"/>
  <c r="L459" i="20"/>
  <c r="L460" i="20"/>
  <c r="L461" i="20"/>
  <c r="L462" i="20"/>
  <c r="L463" i="20"/>
  <c r="L464" i="20"/>
  <c r="L465" i="20"/>
  <c r="L466" i="20"/>
  <c r="L467" i="20"/>
  <c r="L468" i="20"/>
  <c r="L469" i="20"/>
  <c r="L470" i="20"/>
  <c r="L471" i="20"/>
  <c r="L472" i="20"/>
  <c r="L473" i="20"/>
  <c r="L474" i="20"/>
  <c r="L475" i="20"/>
  <c r="L476" i="20"/>
  <c r="L477" i="20"/>
  <c r="L478" i="20"/>
  <c r="L479" i="20"/>
  <c r="L480" i="20"/>
  <c r="L481" i="20"/>
  <c r="L482" i="20"/>
  <c r="L483" i="20"/>
  <c r="L484" i="20"/>
  <c r="L485" i="20"/>
  <c r="L486" i="20"/>
  <c r="L487" i="20"/>
  <c r="L488" i="20"/>
  <c r="L489" i="20"/>
  <c r="L490" i="20"/>
  <c r="L491" i="20"/>
  <c r="L492" i="20"/>
  <c r="L493" i="20"/>
  <c r="L494" i="20"/>
  <c r="L495" i="20"/>
  <c r="L496" i="20"/>
  <c r="L497" i="20"/>
  <c r="L498" i="20"/>
  <c r="L499" i="20"/>
  <c r="L500" i="20"/>
  <c r="L501" i="20"/>
  <c r="L502" i="20"/>
  <c r="L503" i="20"/>
  <c r="L504" i="20"/>
  <c r="L505" i="20"/>
  <c r="L506" i="20"/>
  <c r="L507" i="20"/>
  <c r="L508" i="20"/>
  <c r="L509" i="20"/>
  <c r="L510" i="20"/>
  <c r="L511" i="20"/>
  <c r="L512" i="20"/>
  <c r="L513" i="20"/>
  <c r="L514" i="20"/>
  <c r="L515" i="20"/>
  <c r="L516" i="20"/>
  <c r="L517" i="20"/>
  <c r="L518" i="20"/>
  <c r="L519" i="20"/>
  <c r="L520" i="20"/>
  <c r="L521" i="20"/>
  <c r="L522" i="20"/>
  <c r="L523" i="20"/>
  <c r="L524" i="20"/>
  <c r="L525" i="20"/>
  <c r="L526" i="20"/>
  <c r="L527" i="20"/>
  <c r="L528" i="20"/>
  <c r="L529" i="20"/>
  <c r="L530" i="20"/>
  <c r="L531" i="20"/>
  <c r="L532" i="20"/>
  <c r="L533" i="20"/>
  <c r="L534" i="20"/>
  <c r="L535" i="20"/>
  <c r="L536" i="20"/>
  <c r="L537" i="20"/>
  <c r="L538" i="20"/>
  <c r="L539" i="20"/>
  <c r="L540" i="20"/>
  <c r="L541" i="20"/>
  <c r="L542" i="20"/>
  <c r="L543" i="20"/>
  <c r="L544" i="20"/>
  <c r="L545" i="20"/>
  <c r="L546" i="20"/>
  <c r="L547" i="20"/>
  <c r="L548" i="20"/>
  <c r="L549" i="20"/>
  <c r="L550" i="20"/>
  <c r="L551" i="20"/>
  <c r="L552" i="20"/>
  <c r="L553" i="20"/>
  <c r="L554" i="20"/>
  <c r="L555" i="20"/>
  <c r="L556" i="20"/>
  <c r="L557" i="20"/>
  <c r="L558" i="20"/>
  <c r="L559" i="20"/>
  <c r="L560" i="20"/>
  <c r="L561" i="20"/>
  <c r="L562" i="20"/>
  <c r="L563" i="20"/>
  <c r="L564" i="20"/>
  <c r="L565" i="20"/>
  <c r="L566" i="20"/>
  <c r="L567" i="20"/>
  <c r="L568" i="20"/>
  <c r="L569" i="20"/>
  <c r="L570" i="20"/>
  <c r="L571" i="20"/>
  <c r="L572" i="20"/>
  <c r="L573" i="20"/>
  <c r="L574" i="20"/>
  <c r="L575" i="20"/>
  <c r="L576" i="20"/>
  <c r="L577" i="20"/>
  <c r="L578" i="20"/>
  <c r="L579" i="20"/>
  <c r="L580" i="20"/>
  <c r="L581" i="20"/>
  <c r="L582" i="20"/>
  <c r="L583" i="20"/>
  <c r="L584" i="20"/>
  <c r="L585" i="20"/>
  <c r="L586" i="20"/>
  <c r="L587" i="20"/>
  <c r="L588" i="20"/>
  <c r="L589" i="20"/>
  <c r="L590" i="20"/>
  <c r="L591" i="20"/>
  <c r="L592" i="20"/>
  <c r="L593" i="20"/>
  <c r="L594" i="20"/>
  <c r="L595" i="20"/>
  <c r="L596" i="20"/>
  <c r="L597" i="20"/>
  <c r="L598" i="20"/>
  <c r="L599" i="20"/>
  <c r="L600" i="20"/>
  <c r="L601" i="20"/>
  <c r="L602" i="20"/>
  <c r="L603" i="20"/>
  <c r="L604" i="20"/>
  <c r="L605" i="20"/>
  <c r="L606" i="20"/>
  <c r="L607" i="20"/>
  <c r="L608" i="20"/>
  <c r="L609" i="20"/>
  <c r="L610" i="20"/>
  <c r="L611" i="20"/>
  <c r="L612" i="20"/>
  <c r="L613" i="20"/>
  <c r="L614" i="20"/>
  <c r="L615" i="20"/>
  <c r="L616" i="20"/>
  <c r="L617" i="20"/>
  <c r="L618" i="20"/>
  <c r="L619" i="20"/>
  <c r="L620" i="20"/>
  <c r="L621" i="20"/>
  <c r="L622" i="20"/>
  <c r="L623" i="20"/>
  <c r="L624" i="20"/>
  <c r="L625" i="20"/>
  <c r="L626" i="20"/>
  <c r="L627" i="20"/>
  <c r="L628" i="20"/>
  <c r="L629" i="20"/>
  <c r="L630" i="20"/>
  <c r="L631" i="20"/>
  <c r="L632" i="20"/>
  <c r="L633" i="20"/>
  <c r="L634" i="20"/>
  <c r="L635" i="20"/>
  <c r="L636" i="20"/>
  <c r="L637" i="20"/>
  <c r="L638" i="20"/>
  <c r="L639" i="20"/>
  <c r="L640" i="20"/>
  <c r="L641" i="20"/>
  <c r="L642" i="20"/>
  <c r="L643" i="20"/>
  <c r="L644" i="20"/>
  <c r="L645" i="20"/>
  <c r="L646" i="20"/>
  <c r="L647" i="20"/>
  <c r="L648" i="20"/>
  <c r="L649" i="20"/>
  <c r="L650" i="20"/>
  <c r="L651" i="20"/>
  <c r="L652" i="20"/>
  <c r="L653" i="20"/>
  <c r="L654" i="20"/>
  <c r="L655" i="20"/>
  <c r="L656" i="20"/>
  <c r="L657" i="20"/>
  <c r="L658" i="20"/>
  <c r="L659" i="20"/>
  <c r="L660" i="20"/>
  <c r="L661" i="20"/>
  <c r="L662" i="20"/>
  <c r="L663" i="20"/>
  <c r="L664" i="20"/>
  <c r="L665" i="20"/>
  <c r="L666" i="20"/>
  <c r="L667" i="20"/>
  <c r="L668" i="20"/>
  <c r="L669" i="20"/>
  <c r="L670" i="20"/>
  <c r="L671" i="20"/>
  <c r="L672" i="20"/>
  <c r="L673" i="20"/>
  <c r="L674" i="20"/>
  <c r="L675" i="20"/>
  <c r="L676" i="20"/>
  <c r="L677" i="20"/>
  <c r="L678" i="20"/>
  <c r="L679" i="20"/>
  <c r="L680" i="20"/>
  <c r="L681" i="20"/>
  <c r="L682" i="20"/>
  <c r="L683" i="20"/>
  <c r="L684" i="20"/>
  <c r="L685" i="20"/>
  <c r="L686" i="20"/>
  <c r="L687" i="20"/>
  <c r="L688" i="20"/>
  <c r="L689" i="20"/>
  <c r="L690" i="20"/>
  <c r="L691" i="20"/>
  <c r="L692" i="20"/>
  <c r="L693" i="20"/>
  <c r="L694" i="20"/>
  <c r="L695" i="20"/>
  <c r="L696" i="20"/>
  <c r="L697" i="20"/>
  <c r="L698" i="20"/>
  <c r="L699" i="20"/>
  <c r="L700" i="20"/>
  <c r="L701" i="20"/>
  <c r="L702" i="20"/>
  <c r="L703" i="20"/>
  <c r="L704" i="20"/>
  <c r="L705" i="20"/>
  <c r="L706" i="20"/>
  <c r="L707" i="20"/>
  <c r="L708" i="20"/>
  <c r="L709" i="20"/>
  <c r="L710" i="20"/>
  <c r="L711" i="20"/>
  <c r="L712" i="20"/>
  <c r="L713" i="20"/>
  <c r="L714" i="20"/>
  <c r="L715" i="20"/>
  <c r="L716" i="20"/>
  <c r="L717" i="20"/>
  <c r="L718" i="20"/>
  <c r="L719" i="20"/>
  <c r="L720" i="20"/>
  <c r="L721" i="20"/>
  <c r="L722" i="20"/>
  <c r="L723" i="20"/>
  <c r="L724" i="20"/>
  <c r="L725" i="20"/>
  <c r="L726" i="20"/>
  <c r="L727" i="20"/>
  <c r="L728" i="20"/>
  <c r="L729" i="20"/>
  <c r="L730" i="20"/>
  <c r="L731" i="20"/>
  <c r="L732" i="20"/>
  <c r="L733" i="20"/>
  <c r="L734" i="20"/>
  <c r="L735" i="20"/>
  <c r="L736" i="20"/>
  <c r="L737" i="20"/>
  <c r="L738" i="20"/>
  <c r="L739" i="20"/>
  <c r="L740" i="20"/>
  <c r="L741" i="20"/>
  <c r="L742" i="20"/>
  <c r="L743" i="20"/>
  <c r="L744" i="20"/>
  <c r="L745" i="20"/>
  <c r="L746" i="20"/>
  <c r="L747" i="20"/>
  <c r="L748" i="20"/>
  <c r="L749" i="20"/>
  <c r="L750" i="20"/>
  <c r="L751" i="20"/>
  <c r="L752" i="20"/>
  <c r="L753" i="20"/>
  <c r="L754" i="20"/>
  <c r="L755" i="20"/>
  <c r="L756" i="20"/>
  <c r="L757" i="20"/>
  <c r="L758" i="20"/>
  <c r="L759" i="20"/>
  <c r="L760" i="20"/>
  <c r="L761" i="20"/>
  <c r="L762" i="20"/>
  <c r="L763" i="20"/>
  <c r="L764" i="20"/>
  <c r="L765" i="20"/>
  <c r="L766" i="20"/>
  <c r="L767" i="20"/>
  <c r="L768" i="20"/>
  <c r="L769" i="20"/>
  <c r="L770" i="20"/>
  <c r="L771" i="20"/>
  <c r="L772" i="20"/>
  <c r="L773" i="20"/>
  <c r="L774" i="20"/>
  <c r="L775" i="20"/>
  <c r="L776" i="20"/>
  <c r="L777" i="20"/>
  <c r="L778" i="20"/>
  <c r="L779" i="20"/>
  <c r="L780" i="20"/>
  <c r="L781" i="20"/>
  <c r="L782" i="20"/>
  <c r="L783" i="20"/>
  <c r="L784" i="20"/>
  <c r="L785" i="20"/>
  <c r="L786" i="20"/>
  <c r="L787" i="20"/>
  <c r="L788" i="20"/>
  <c r="L789" i="20"/>
  <c r="L790" i="20"/>
  <c r="L791" i="20"/>
  <c r="L792" i="20"/>
  <c r="L793" i="20"/>
  <c r="L794" i="20"/>
  <c r="L795" i="20"/>
  <c r="L796" i="20"/>
  <c r="L797" i="20"/>
  <c r="L798" i="20"/>
  <c r="L799" i="20"/>
  <c r="L800" i="20"/>
  <c r="L801" i="20"/>
  <c r="L802" i="20"/>
  <c r="L803" i="20"/>
  <c r="L804" i="20"/>
  <c r="L805" i="20"/>
  <c r="L806" i="20"/>
  <c r="L807" i="20"/>
  <c r="L808" i="20"/>
  <c r="L809" i="20"/>
  <c r="L810" i="20"/>
  <c r="L811" i="20"/>
  <c r="L812" i="20"/>
  <c r="L813" i="20"/>
  <c r="L814" i="20"/>
  <c r="L815" i="20"/>
  <c r="L816" i="20"/>
  <c r="L817" i="20"/>
  <c r="L818" i="20"/>
  <c r="L819" i="20"/>
  <c r="L820" i="20"/>
  <c r="L821" i="20"/>
  <c r="L822" i="20"/>
  <c r="L823" i="20"/>
  <c r="L824" i="20"/>
  <c r="L825" i="20"/>
  <c r="L826" i="20"/>
  <c r="L827" i="20"/>
  <c r="L828" i="20"/>
  <c r="L829" i="20"/>
  <c r="L830" i="20"/>
  <c r="L831" i="20"/>
  <c r="L832" i="20"/>
  <c r="L833" i="20"/>
  <c r="L834" i="20"/>
  <c r="L835" i="20"/>
  <c r="L836" i="20"/>
  <c r="L837" i="20"/>
  <c r="L838" i="20"/>
  <c r="L839" i="20"/>
  <c r="L840" i="20"/>
  <c r="L841" i="20"/>
  <c r="L842" i="20"/>
  <c r="L843" i="20"/>
  <c r="L844" i="20"/>
  <c r="L845" i="20"/>
  <c r="L846" i="20"/>
  <c r="L847" i="20"/>
  <c r="L848" i="20"/>
  <c r="L849" i="20"/>
  <c r="L850" i="20"/>
  <c r="L851" i="20"/>
  <c r="L852" i="20"/>
  <c r="L853" i="20"/>
  <c r="L854" i="20"/>
  <c r="L855" i="20"/>
  <c r="L856" i="20"/>
  <c r="L857" i="20"/>
  <c r="L858" i="20"/>
  <c r="L859" i="20"/>
  <c r="L860" i="20"/>
  <c r="L861" i="20"/>
  <c r="L862" i="20"/>
  <c r="L863" i="20"/>
  <c r="L864" i="20"/>
  <c r="L865" i="20"/>
  <c r="L866" i="20"/>
  <c r="L867" i="20"/>
  <c r="L868" i="20"/>
  <c r="L869" i="20"/>
  <c r="L870" i="20"/>
  <c r="L871" i="20"/>
  <c r="L872" i="20"/>
  <c r="L873" i="20"/>
  <c r="L874" i="20"/>
  <c r="L875" i="20"/>
  <c r="L876" i="20"/>
  <c r="L877" i="20"/>
  <c r="L878" i="20"/>
  <c r="L879" i="20"/>
  <c r="L880" i="20"/>
  <c r="L881" i="20"/>
  <c r="L882" i="20"/>
  <c r="L883" i="20"/>
  <c r="L884" i="20"/>
  <c r="L885" i="20"/>
  <c r="L886" i="20"/>
  <c r="L887" i="20"/>
  <c r="L888" i="20"/>
  <c r="L889" i="20"/>
  <c r="L890" i="20"/>
  <c r="L891" i="20"/>
  <c r="L892" i="20"/>
  <c r="L893" i="20"/>
  <c r="L894" i="20"/>
  <c r="L895" i="20"/>
  <c r="L896" i="20"/>
  <c r="L897" i="20"/>
  <c r="L898" i="20"/>
  <c r="L899" i="20"/>
  <c r="L900" i="20"/>
  <c r="L901" i="20"/>
  <c r="L902" i="20"/>
  <c r="L903" i="20"/>
  <c r="L904" i="20"/>
  <c r="L905" i="20"/>
  <c r="L906" i="20"/>
  <c r="L907" i="20"/>
  <c r="L908" i="20"/>
  <c r="L909" i="20"/>
  <c r="L910" i="20"/>
  <c r="L911" i="20"/>
  <c r="L912" i="20"/>
  <c r="L913" i="20"/>
  <c r="L914" i="20"/>
  <c r="L915" i="20"/>
  <c r="L916" i="20"/>
  <c r="L917" i="20"/>
  <c r="L918" i="20"/>
  <c r="L919" i="20"/>
  <c r="L920" i="20"/>
  <c r="L921" i="20"/>
  <c r="L922" i="20"/>
  <c r="L923" i="20"/>
  <c r="L924" i="20"/>
  <c r="L925" i="20"/>
  <c r="L926" i="20"/>
  <c r="L927" i="20"/>
  <c r="L928" i="20"/>
  <c r="L929" i="20"/>
  <c r="L930" i="20"/>
  <c r="L931" i="20"/>
  <c r="L932" i="20"/>
  <c r="L933" i="20"/>
  <c r="L934" i="20"/>
  <c r="L935" i="20"/>
  <c r="L936" i="20"/>
  <c r="L937" i="20"/>
  <c r="L938" i="20"/>
  <c r="L939" i="20"/>
  <c r="L940" i="20"/>
  <c r="L941" i="20"/>
  <c r="L942" i="20"/>
  <c r="L943" i="20"/>
  <c r="L944" i="20"/>
  <c r="L945" i="20"/>
  <c r="L946" i="20"/>
  <c r="L947" i="20"/>
  <c r="L948" i="20"/>
  <c r="L949" i="20"/>
  <c r="L950" i="20"/>
  <c r="L951" i="20"/>
  <c r="L952" i="20"/>
  <c r="L953" i="20"/>
  <c r="L954" i="20"/>
  <c r="L955" i="20"/>
  <c r="L956" i="20"/>
  <c r="L957" i="20"/>
  <c r="L958" i="20"/>
  <c r="L959" i="20"/>
  <c r="L960" i="20"/>
  <c r="L961" i="20"/>
  <c r="L962" i="20"/>
  <c r="L963" i="20"/>
  <c r="L964" i="20"/>
  <c r="L965" i="20"/>
  <c r="L966" i="20"/>
  <c r="L967" i="20"/>
  <c r="L968" i="20"/>
  <c r="L969" i="20"/>
  <c r="L970" i="20"/>
  <c r="L971" i="20"/>
  <c r="L972" i="20"/>
  <c r="L973" i="20"/>
  <c r="L974" i="20"/>
  <c r="L975" i="20"/>
  <c r="L976" i="20"/>
  <c r="L977" i="20"/>
  <c r="L978" i="20"/>
  <c r="L979" i="20"/>
  <c r="L980" i="20"/>
  <c r="L981" i="20"/>
  <c r="L982" i="20"/>
  <c r="L983" i="20"/>
  <c r="L984" i="20"/>
  <c r="L985" i="20"/>
  <c r="L986" i="20"/>
  <c r="L987" i="20"/>
  <c r="L988" i="20"/>
  <c r="L989" i="20"/>
  <c r="L990" i="20"/>
  <c r="L991" i="20"/>
  <c r="L992" i="20"/>
  <c r="L993" i="20"/>
  <c r="L994" i="20"/>
  <c r="L995" i="20"/>
  <c r="L996" i="20"/>
  <c r="L997" i="20"/>
  <c r="L998" i="20"/>
  <c r="L999" i="20"/>
  <c r="L1000" i="20"/>
  <c r="L1001" i="20"/>
  <c r="L1002" i="20"/>
  <c r="L1003" i="20"/>
  <c r="L1004" i="20"/>
  <c r="L1005" i="20"/>
  <c r="L1006" i="20"/>
  <c r="L1007" i="20"/>
  <c r="L1008" i="20"/>
  <c r="L1009" i="20"/>
  <c r="L1010" i="20"/>
  <c r="L1011" i="20"/>
  <c r="L1012" i="20"/>
  <c r="L1013" i="20"/>
  <c r="L1014" i="20"/>
  <c r="L1015" i="20"/>
  <c r="L1016" i="20"/>
  <c r="L1017" i="20"/>
  <c r="L1018" i="20"/>
  <c r="L1019" i="20"/>
  <c r="L1020" i="20"/>
  <c r="L1021" i="20"/>
  <c r="L1022" i="20"/>
  <c r="L1023" i="20"/>
  <c r="L1024" i="20"/>
  <c r="L1025" i="20"/>
  <c r="L1026" i="20"/>
  <c r="L1027" i="20"/>
  <c r="L1028" i="20"/>
  <c r="L1029" i="20"/>
  <c r="L1030" i="20"/>
  <c r="L1031" i="20"/>
  <c r="L1032" i="20"/>
  <c r="L1033" i="20"/>
  <c r="L1034" i="20"/>
  <c r="L1035" i="20"/>
  <c r="L1036" i="20"/>
  <c r="L1037" i="20"/>
  <c r="L1038" i="20"/>
  <c r="L1039" i="20"/>
  <c r="L1040" i="20"/>
  <c r="L1041" i="20"/>
  <c r="L1042" i="20"/>
  <c r="L1043" i="20"/>
  <c r="L1044" i="20"/>
  <c r="L1045" i="20"/>
  <c r="L1046" i="20"/>
  <c r="L1047" i="20"/>
  <c r="L1048" i="20"/>
  <c r="L1049" i="20"/>
  <c r="L1050" i="20"/>
  <c r="L1051" i="20"/>
  <c r="L1052" i="20"/>
  <c r="L1053" i="20"/>
  <c r="L1054" i="20"/>
  <c r="L1055" i="20"/>
  <c r="L1056" i="20"/>
  <c r="L1057" i="20"/>
  <c r="L1058" i="20"/>
  <c r="L1059" i="20"/>
  <c r="L1060" i="20"/>
  <c r="L1061" i="20"/>
  <c r="L1062" i="20"/>
  <c r="L1063" i="20"/>
  <c r="L1064" i="20"/>
  <c r="L1065" i="20"/>
  <c r="L1066" i="20"/>
  <c r="L1067" i="20"/>
  <c r="L1068" i="20"/>
  <c r="L1069" i="20"/>
  <c r="L1070" i="20"/>
  <c r="L1071" i="20"/>
  <c r="L1072" i="20"/>
  <c r="L1073" i="20"/>
  <c r="L1074" i="20"/>
  <c r="L1075" i="20"/>
  <c r="L1076" i="20"/>
  <c r="L1077" i="20"/>
  <c r="L1078" i="20"/>
  <c r="L1079" i="20"/>
  <c r="L1080" i="20"/>
  <c r="L1081" i="20"/>
  <c r="L1082" i="20"/>
  <c r="L1083" i="20"/>
  <c r="L1084" i="20"/>
  <c r="L1085" i="20"/>
  <c r="L1086" i="20"/>
  <c r="L1087" i="20"/>
  <c r="L1088" i="20"/>
  <c r="L1089" i="20"/>
  <c r="L1090" i="20"/>
  <c r="L1091" i="20"/>
  <c r="L1092" i="20"/>
  <c r="L1093" i="20"/>
  <c r="L1094" i="20"/>
  <c r="L1095" i="20"/>
  <c r="L1096" i="20"/>
  <c r="L1097" i="20"/>
  <c r="L1098" i="20"/>
  <c r="L1099" i="20"/>
  <c r="L1100" i="20"/>
  <c r="L1101" i="20"/>
  <c r="L1102" i="20"/>
  <c r="L1103" i="20"/>
  <c r="L1104" i="20"/>
  <c r="L1105" i="20"/>
  <c r="L1106" i="20"/>
  <c r="L1107" i="20"/>
  <c r="L1108" i="20"/>
  <c r="L1109" i="20"/>
  <c r="L1110" i="20"/>
  <c r="L1111" i="20"/>
  <c r="L1112" i="20"/>
  <c r="L1113" i="20"/>
  <c r="L1114" i="20"/>
  <c r="L1115" i="20"/>
  <c r="L1116" i="20"/>
  <c r="L1117" i="20"/>
  <c r="L1118" i="20"/>
  <c r="L1119" i="20"/>
  <c r="L1120" i="20"/>
  <c r="L1121" i="20"/>
  <c r="L1122" i="20"/>
  <c r="L1123" i="20"/>
  <c r="L1124" i="20"/>
  <c r="L1125" i="20"/>
  <c r="L1126" i="20"/>
  <c r="L1127" i="20"/>
  <c r="L1128" i="20"/>
  <c r="L1129" i="20"/>
  <c r="L1130" i="20"/>
  <c r="L1131" i="20"/>
  <c r="L1132" i="20"/>
  <c r="L1133" i="20"/>
  <c r="L1134" i="20"/>
  <c r="L1135" i="20"/>
  <c r="L1136" i="20"/>
  <c r="L1137" i="20"/>
  <c r="L1138" i="20"/>
  <c r="L1139" i="20"/>
  <c r="L1140" i="20"/>
  <c r="L1141" i="20"/>
  <c r="L1142" i="20"/>
  <c r="L1143" i="20"/>
  <c r="L1144" i="20"/>
  <c r="L1145" i="20"/>
  <c r="L1146" i="20"/>
  <c r="L1147" i="20"/>
  <c r="L1148" i="20"/>
  <c r="L1149" i="20"/>
  <c r="L1150" i="20"/>
  <c r="L1151" i="20"/>
  <c r="L1152" i="20"/>
  <c r="L1153" i="20"/>
  <c r="L1154" i="20"/>
  <c r="L1155" i="20"/>
  <c r="L1156" i="20"/>
  <c r="L1157" i="20"/>
  <c r="L1158" i="20"/>
  <c r="L1159" i="20"/>
  <c r="L1160" i="20"/>
  <c r="L1161" i="20"/>
  <c r="L1162" i="20"/>
  <c r="L1163" i="20"/>
  <c r="L1164" i="20"/>
  <c r="L1165" i="20"/>
  <c r="L1166" i="20"/>
  <c r="L1167" i="20"/>
  <c r="L1168" i="20"/>
  <c r="L1169" i="20"/>
  <c r="L1170" i="20"/>
  <c r="L1171" i="20"/>
  <c r="L1172" i="20"/>
  <c r="L1173" i="20"/>
  <c r="L1174" i="20"/>
  <c r="L1175" i="20"/>
  <c r="L1176" i="20"/>
  <c r="L1177" i="20"/>
  <c r="L1178" i="20"/>
  <c r="L1179" i="20"/>
  <c r="L1180" i="20"/>
  <c r="L1181" i="20"/>
  <c r="L1182" i="20"/>
  <c r="L1183" i="20"/>
  <c r="L1184" i="20"/>
  <c r="L1185" i="20"/>
  <c r="L1186" i="20"/>
  <c r="L1187" i="20"/>
  <c r="L1188" i="20"/>
  <c r="L1189" i="20"/>
  <c r="L1190" i="20"/>
  <c r="L1191" i="20"/>
  <c r="L1192" i="20"/>
  <c r="L1193" i="20"/>
  <c r="L1194" i="20"/>
  <c r="L1195" i="20"/>
  <c r="L1196" i="20"/>
  <c r="L1197" i="20"/>
  <c r="L1198" i="20"/>
  <c r="L1199" i="20"/>
  <c r="L1200" i="20"/>
  <c r="L1201" i="20"/>
  <c r="L1202" i="20"/>
  <c r="L1203" i="20"/>
  <c r="L1204" i="20"/>
  <c r="L1205" i="20"/>
  <c r="L1206" i="20"/>
  <c r="L1207" i="20"/>
  <c r="L1208" i="20"/>
  <c r="L1209" i="20"/>
  <c r="L1210" i="20"/>
  <c r="L1211" i="20"/>
  <c r="L1212" i="20"/>
  <c r="L1213" i="20"/>
  <c r="L1214" i="20"/>
  <c r="L1215" i="20"/>
  <c r="L1216" i="20"/>
  <c r="L1217" i="20"/>
  <c r="L1218" i="20"/>
  <c r="L1219" i="20"/>
  <c r="L1220" i="20"/>
  <c r="L1221" i="20"/>
  <c r="L1222" i="20"/>
  <c r="L1223" i="20"/>
  <c r="L1224" i="20"/>
  <c r="L1225" i="20"/>
  <c r="L1226" i="20"/>
  <c r="L1227" i="20"/>
  <c r="L1228" i="20"/>
  <c r="L1229" i="20"/>
  <c r="L1230" i="20"/>
  <c r="L1231" i="20"/>
  <c r="L1232" i="20"/>
  <c r="L1233" i="20"/>
  <c r="L1234" i="20"/>
  <c r="L1235" i="20"/>
  <c r="L1236" i="20"/>
  <c r="L1237" i="20"/>
  <c r="L1238" i="20"/>
  <c r="L1239" i="20"/>
  <c r="L1240" i="20"/>
  <c r="L1241" i="20"/>
  <c r="L1242" i="20"/>
  <c r="L1243" i="20"/>
  <c r="L1244" i="20"/>
  <c r="L1245" i="20"/>
  <c r="L1246" i="20"/>
  <c r="L1247" i="20"/>
  <c r="L1248" i="20"/>
  <c r="L1249" i="20"/>
  <c r="L1250" i="20"/>
  <c r="L1251" i="20"/>
  <c r="L1252" i="20"/>
  <c r="L1253" i="20"/>
  <c r="L1254" i="20"/>
  <c r="L1255" i="20"/>
  <c r="L1256" i="20"/>
  <c r="L1257" i="20"/>
  <c r="L1258" i="20"/>
  <c r="L1259" i="20"/>
  <c r="L1260" i="20"/>
  <c r="L1261" i="20"/>
  <c r="L1262" i="20"/>
  <c r="L1263" i="20"/>
  <c r="L1264" i="20"/>
  <c r="L1265" i="20"/>
  <c r="L1266" i="20"/>
  <c r="L1267" i="20"/>
  <c r="L1268" i="20"/>
  <c r="L1269" i="20"/>
  <c r="L1270" i="20"/>
  <c r="L1271" i="20"/>
  <c r="L1272" i="20"/>
  <c r="L1273" i="20"/>
  <c r="L1274" i="20"/>
  <c r="L1275" i="20"/>
  <c r="L1276" i="20"/>
  <c r="L1277" i="20"/>
  <c r="L1278" i="20"/>
  <c r="L1279" i="20"/>
  <c r="L1280" i="20"/>
  <c r="L1281" i="20"/>
  <c r="L1282" i="20"/>
  <c r="L1283" i="20"/>
  <c r="L1284" i="20"/>
  <c r="L1285" i="20"/>
  <c r="L1286" i="20"/>
  <c r="L1287" i="20"/>
  <c r="L1288" i="20"/>
  <c r="L1289" i="20"/>
  <c r="L1290" i="20"/>
  <c r="L1291" i="20"/>
  <c r="L4" i="20"/>
  <c r="K5" i="20"/>
  <c r="K6" i="20"/>
  <c r="K7" i="20"/>
  <c r="K8" i="20"/>
  <c r="K9" i="20"/>
  <c r="K10" i="20"/>
  <c r="K11" i="20"/>
  <c r="K12" i="20"/>
  <c r="K13" i="20"/>
  <c r="K14" i="20"/>
  <c r="K15" i="20"/>
  <c r="K16" i="20"/>
  <c r="K17" i="20"/>
  <c r="K18" i="20"/>
  <c r="K19" i="20"/>
  <c r="K20" i="20"/>
  <c r="K21" i="20"/>
  <c r="K22" i="20"/>
  <c r="K23" i="20"/>
  <c r="K24" i="20"/>
  <c r="K25" i="20"/>
  <c r="K26" i="20"/>
  <c r="K27" i="20"/>
  <c r="K28" i="20"/>
  <c r="K29" i="20"/>
  <c r="K30" i="20"/>
  <c r="K31" i="20"/>
  <c r="K32" i="20"/>
  <c r="K33" i="20"/>
  <c r="K34" i="20"/>
  <c r="K35" i="20"/>
  <c r="K36" i="20"/>
  <c r="K37" i="20"/>
  <c r="K38" i="20"/>
  <c r="K39" i="20"/>
  <c r="K40" i="20"/>
  <c r="K41" i="20"/>
  <c r="K42" i="20"/>
  <c r="K43" i="20"/>
  <c r="K44" i="20"/>
  <c r="K45" i="20"/>
  <c r="K46" i="20"/>
  <c r="K47" i="20"/>
  <c r="K48" i="20"/>
  <c r="K49" i="20"/>
  <c r="K50" i="20"/>
  <c r="K51" i="20"/>
  <c r="K52" i="20"/>
  <c r="K53" i="20"/>
  <c r="K54" i="20"/>
  <c r="K55" i="20"/>
  <c r="K56" i="20"/>
  <c r="K57" i="20"/>
  <c r="K58" i="20"/>
  <c r="K59" i="20"/>
  <c r="K60" i="20"/>
  <c r="K61" i="20"/>
  <c r="K62" i="20"/>
  <c r="K63" i="20"/>
  <c r="K64" i="20"/>
  <c r="K65" i="20"/>
  <c r="K66" i="20"/>
  <c r="K67" i="20"/>
  <c r="K68" i="20"/>
  <c r="K69" i="20"/>
  <c r="K70" i="20"/>
  <c r="K71" i="20"/>
  <c r="K72" i="20"/>
  <c r="K73" i="20"/>
  <c r="K74" i="20"/>
  <c r="K75" i="20"/>
  <c r="K76" i="20"/>
  <c r="K77" i="20"/>
  <c r="K78" i="20"/>
  <c r="K79" i="20"/>
  <c r="K80" i="20"/>
  <c r="K81" i="20"/>
  <c r="K82" i="20"/>
  <c r="K83" i="20"/>
  <c r="K84" i="20"/>
  <c r="K85" i="20"/>
  <c r="K86" i="20"/>
  <c r="K87" i="20"/>
  <c r="K88" i="20"/>
  <c r="K89" i="20"/>
  <c r="K90" i="20"/>
  <c r="K91" i="20"/>
  <c r="K92" i="20"/>
  <c r="K93" i="20"/>
  <c r="K94" i="20"/>
  <c r="K95" i="20"/>
  <c r="K96" i="20"/>
  <c r="K97" i="20"/>
  <c r="K98" i="20"/>
  <c r="K99" i="20"/>
  <c r="K100" i="20"/>
  <c r="K101" i="20"/>
  <c r="K102" i="20"/>
  <c r="K103" i="20"/>
  <c r="K104" i="20"/>
  <c r="K105" i="20"/>
  <c r="K106" i="20"/>
  <c r="K107" i="20"/>
  <c r="K108" i="20"/>
  <c r="K109" i="20"/>
  <c r="K110" i="20"/>
  <c r="K111" i="20"/>
  <c r="K112" i="20"/>
  <c r="K113" i="20"/>
  <c r="K114" i="20"/>
  <c r="K115" i="20"/>
  <c r="K116" i="20"/>
  <c r="K117" i="20"/>
  <c r="K118" i="20"/>
  <c r="K119" i="20"/>
  <c r="K120" i="20"/>
  <c r="K121" i="20"/>
  <c r="K122" i="20"/>
  <c r="K123" i="20"/>
  <c r="K124" i="20"/>
  <c r="K125" i="20"/>
  <c r="K126" i="20"/>
  <c r="K127" i="20"/>
  <c r="K128" i="20"/>
  <c r="K129" i="20"/>
  <c r="K130" i="20"/>
  <c r="K131" i="20"/>
  <c r="K132" i="20"/>
  <c r="K133" i="20"/>
  <c r="K134" i="20"/>
  <c r="K135" i="20"/>
  <c r="K136" i="20"/>
  <c r="K137" i="20"/>
  <c r="K138" i="20"/>
  <c r="K139" i="20"/>
  <c r="K140" i="20"/>
  <c r="K141" i="20"/>
  <c r="K142" i="20"/>
  <c r="K143" i="20"/>
  <c r="K144" i="20"/>
  <c r="K145" i="20"/>
  <c r="K146" i="20"/>
  <c r="K147" i="20"/>
  <c r="K148" i="20"/>
  <c r="K149" i="20"/>
  <c r="K150" i="20"/>
  <c r="K151" i="20"/>
  <c r="K152" i="20"/>
  <c r="K153" i="20"/>
  <c r="K154" i="20"/>
  <c r="K155" i="20"/>
  <c r="K156" i="20"/>
  <c r="K157" i="20"/>
  <c r="K158" i="20"/>
  <c r="K159" i="20"/>
  <c r="K160" i="20"/>
  <c r="K161" i="20"/>
  <c r="K162" i="20"/>
  <c r="K163" i="20"/>
  <c r="K164" i="20"/>
  <c r="K165" i="20"/>
  <c r="K166" i="20"/>
  <c r="K167" i="20"/>
  <c r="K168" i="20"/>
  <c r="K169" i="20"/>
  <c r="K170" i="20"/>
  <c r="K171" i="20"/>
  <c r="K172" i="20"/>
  <c r="K173" i="20"/>
  <c r="K174" i="20"/>
  <c r="K175" i="20"/>
  <c r="K176" i="20"/>
  <c r="K177" i="20"/>
  <c r="K178" i="20"/>
  <c r="K179" i="20"/>
  <c r="K180" i="20"/>
  <c r="K181" i="20"/>
  <c r="K182" i="20"/>
  <c r="K183" i="20"/>
  <c r="K184" i="20"/>
  <c r="K185" i="20"/>
  <c r="K186" i="20"/>
  <c r="K187" i="20"/>
  <c r="K188" i="20"/>
  <c r="K189" i="20"/>
  <c r="K190" i="20"/>
  <c r="K191" i="20"/>
  <c r="K192" i="20"/>
  <c r="K193" i="20"/>
  <c r="K194" i="20"/>
  <c r="K195" i="20"/>
  <c r="K196" i="20"/>
  <c r="K197" i="20"/>
  <c r="K198" i="20"/>
  <c r="K199" i="20"/>
  <c r="K200" i="20"/>
  <c r="K201" i="20"/>
  <c r="K202" i="20"/>
  <c r="K203" i="20"/>
  <c r="K204" i="20"/>
  <c r="K205" i="20"/>
  <c r="K206" i="20"/>
  <c r="K207" i="20"/>
  <c r="K208" i="20"/>
  <c r="K209" i="20"/>
  <c r="K210" i="20"/>
  <c r="K211" i="20"/>
  <c r="K212" i="20"/>
  <c r="K213" i="20"/>
  <c r="K214" i="20"/>
  <c r="K215" i="20"/>
  <c r="K216" i="20"/>
  <c r="K217" i="20"/>
  <c r="K218" i="20"/>
  <c r="K219" i="20"/>
  <c r="K220" i="20"/>
  <c r="K221" i="20"/>
  <c r="K222" i="20"/>
  <c r="K223" i="20"/>
  <c r="K224" i="20"/>
  <c r="K225" i="20"/>
  <c r="K226" i="20"/>
  <c r="K227" i="20"/>
  <c r="K228" i="20"/>
  <c r="K229" i="20"/>
  <c r="K230" i="20"/>
  <c r="K231" i="20"/>
  <c r="K232" i="20"/>
  <c r="K233" i="20"/>
  <c r="K234" i="20"/>
  <c r="K235" i="20"/>
  <c r="K236" i="20"/>
  <c r="K237" i="20"/>
  <c r="K238" i="20"/>
  <c r="K239" i="20"/>
  <c r="K240" i="20"/>
  <c r="K241" i="20"/>
  <c r="K242" i="20"/>
  <c r="K243" i="20"/>
  <c r="K244" i="20"/>
  <c r="K245" i="20"/>
  <c r="K246" i="20"/>
  <c r="K247" i="20"/>
  <c r="K248" i="20"/>
  <c r="K249" i="20"/>
  <c r="K250" i="20"/>
  <c r="K251" i="20"/>
  <c r="K252" i="20"/>
  <c r="K253" i="20"/>
  <c r="K254" i="20"/>
  <c r="K255" i="20"/>
  <c r="K256" i="20"/>
  <c r="K257" i="20"/>
  <c r="K258" i="20"/>
  <c r="K259" i="20"/>
  <c r="K260" i="20"/>
  <c r="K261" i="20"/>
  <c r="K262" i="20"/>
  <c r="K263" i="20"/>
  <c r="K264" i="20"/>
  <c r="K265" i="20"/>
  <c r="K266" i="20"/>
  <c r="K267" i="20"/>
  <c r="K268" i="20"/>
  <c r="K269" i="20"/>
  <c r="K270" i="20"/>
  <c r="K271" i="20"/>
  <c r="K272" i="20"/>
  <c r="K273" i="20"/>
  <c r="K274" i="20"/>
  <c r="K275" i="20"/>
  <c r="K276" i="20"/>
  <c r="K277" i="20"/>
  <c r="K278" i="20"/>
  <c r="K279" i="20"/>
  <c r="K280" i="20"/>
  <c r="K281" i="20"/>
  <c r="K282" i="20"/>
  <c r="K283" i="20"/>
  <c r="K284" i="20"/>
  <c r="K285" i="20"/>
  <c r="K286" i="20"/>
  <c r="K287" i="20"/>
  <c r="K288" i="20"/>
  <c r="K289" i="20"/>
  <c r="K290" i="20"/>
  <c r="K291" i="20"/>
  <c r="K292" i="20"/>
  <c r="K293" i="20"/>
  <c r="K294" i="20"/>
  <c r="K295" i="20"/>
  <c r="K296" i="20"/>
  <c r="K297" i="20"/>
  <c r="K298" i="20"/>
  <c r="K299" i="20"/>
  <c r="K300" i="20"/>
  <c r="K301" i="20"/>
  <c r="K302" i="20"/>
  <c r="K303" i="20"/>
  <c r="K304" i="20"/>
  <c r="K305" i="20"/>
  <c r="K306" i="20"/>
  <c r="K307" i="20"/>
  <c r="K308" i="20"/>
  <c r="K309" i="20"/>
  <c r="K310" i="20"/>
  <c r="K311" i="20"/>
  <c r="K312" i="20"/>
  <c r="K313" i="20"/>
  <c r="K314" i="20"/>
  <c r="K315" i="20"/>
  <c r="K316" i="20"/>
  <c r="K317" i="20"/>
  <c r="K318" i="20"/>
  <c r="K319" i="20"/>
  <c r="K320" i="20"/>
  <c r="K321" i="20"/>
  <c r="K322" i="20"/>
  <c r="K323" i="20"/>
  <c r="K324" i="20"/>
  <c r="K325" i="20"/>
  <c r="K326" i="20"/>
  <c r="K327" i="20"/>
  <c r="K328" i="20"/>
  <c r="K329" i="20"/>
  <c r="K330" i="20"/>
  <c r="K331" i="20"/>
  <c r="K332" i="20"/>
  <c r="K333" i="20"/>
  <c r="K334" i="20"/>
  <c r="K335" i="20"/>
  <c r="K336" i="20"/>
  <c r="K337" i="20"/>
  <c r="K338" i="20"/>
  <c r="K339" i="20"/>
  <c r="K340" i="20"/>
  <c r="K341" i="20"/>
  <c r="K342" i="20"/>
  <c r="K343" i="20"/>
  <c r="K344" i="20"/>
  <c r="K345" i="20"/>
  <c r="K346" i="20"/>
  <c r="K347" i="20"/>
  <c r="K348" i="20"/>
  <c r="K349" i="20"/>
  <c r="K350" i="20"/>
  <c r="K351" i="20"/>
  <c r="K352" i="20"/>
  <c r="K353" i="20"/>
  <c r="K354" i="20"/>
  <c r="K355" i="20"/>
  <c r="K356" i="20"/>
  <c r="K357" i="20"/>
  <c r="K358" i="20"/>
  <c r="K359" i="20"/>
  <c r="K360" i="20"/>
  <c r="K361" i="20"/>
  <c r="K362" i="20"/>
  <c r="K363" i="20"/>
  <c r="K364" i="20"/>
  <c r="K365" i="20"/>
  <c r="K366" i="20"/>
  <c r="K367" i="20"/>
  <c r="K368" i="20"/>
  <c r="K369" i="20"/>
  <c r="K370" i="20"/>
  <c r="K371" i="20"/>
  <c r="K372" i="20"/>
  <c r="K373" i="20"/>
  <c r="K374" i="20"/>
  <c r="K375" i="20"/>
  <c r="K376" i="20"/>
  <c r="K377" i="20"/>
  <c r="K378" i="20"/>
  <c r="K379" i="20"/>
  <c r="K380" i="20"/>
  <c r="K381" i="20"/>
  <c r="K382" i="20"/>
  <c r="K383" i="20"/>
  <c r="K384" i="20"/>
  <c r="K385" i="20"/>
  <c r="K386" i="20"/>
  <c r="K387" i="20"/>
  <c r="K388" i="20"/>
  <c r="K389" i="20"/>
  <c r="K390" i="20"/>
  <c r="K391" i="20"/>
  <c r="K392" i="20"/>
  <c r="K393" i="20"/>
  <c r="K394" i="20"/>
  <c r="K395" i="20"/>
  <c r="K396" i="20"/>
  <c r="K397" i="20"/>
  <c r="K398" i="20"/>
  <c r="K399" i="20"/>
  <c r="K400" i="20"/>
  <c r="K401" i="20"/>
  <c r="K402" i="20"/>
  <c r="K403" i="20"/>
  <c r="K404" i="20"/>
  <c r="K405" i="20"/>
  <c r="K406" i="20"/>
  <c r="K407" i="20"/>
  <c r="K408" i="20"/>
  <c r="K409" i="20"/>
  <c r="K410" i="20"/>
  <c r="K411" i="20"/>
  <c r="K412" i="20"/>
  <c r="K413" i="20"/>
  <c r="K414" i="20"/>
  <c r="K415" i="20"/>
  <c r="K416" i="20"/>
  <c r="K417" i="20"/>
  <c r="K418" i="20"/>
  <c r="K419" i="20"/>
  <c r="K420" i="20"/>
  <c r="K421" i="20"/>
  <c r="K422" i="20"/>
  <c r="K423" i="20"/>
  <c r="K424" i="20"/>
  <c r="K425" i="20"/>
  <c r="K426" i="20"/>
  <c r="K427" i="20"/>
  <c r="K428" i="20"/>
  <c r="K429" i="20"/>
  <c r="K430" i="20"/>
  <c r="K431" i="20"/>
  <c r="K432" i="20"/>
  <c r="K433" i="20"/>
  <c r="K434" i="20"/>
  <c r="K435" i="20"/>
  <c r="K436" i="20"/>
  <c r="K437" i="20"/>
  <c r="K438" i="20"/>
  <c r="K439" i="20"/>
  <c r="K440" i="20"/>
  <c r="K441" i="20"/>
  <c r="K442" i="20"/>
  <c r="K443" i="20"/>
  <c r="K444" i="20"/>
  <c r="K445" i="20"/>
  <c r="K446" i="20"/>
  <c r="K447" i="20"/>
  <c r="K448" i="20"/>
  <c r="K449" i="20"/>
  <c r="K450" i="20"/>
  <c r="K451" i="20"/>
  <c r="K452" i="20"/>
  <c r="K453" i="20"/>
  <c r="K454" i="20"/>
  <c r="K455" i="20"/>
  <c r="K456" i="20"/>
  <c r="K457" i="20"/>
  <c r="K458" i="20"/>
  <c r="K459" i="20"/>
  <c r="K460" i="20"/>
  <c r="K461" i="20"/>
  <c r="K462" i="20"/>
  <c r="K463" i="20"/>
  <c r="K464" i="20"/>
  <c r="K465" i="20"/>
  <c r="K466" i="20"/>
  <c r="K467" i="20"/>
  <c r="K468" i="20"/>
  <c r="K469" i="20"/>
  <c r="K470" i="20"/>
  <c r="K471" i="20"/>
  <c r="K472" i="20"/>
  <c r="K473" i="20"/>
  <c r="K474" i="20"/>
  <c r="K475" i="20"/>
  <c r="K476" i="20"/>
  <c r="K477" i="20"/>
  <c r="K478" i="20"/>
  <c r="K479" i="20"/>
  <c r="K480" i="20"/>
  <c r="K481" i="20"/>
  <c r="K482" i="20"/>
  <c r="K483" i="20"/>
  <c r="K484" i="20"/>
  <c r="K485" i="20"/>
  <c r="K486" i="20"/>
  <c r="K487" i="20"/>
  <c r="K488" i="20"/>
  <c r="K489" i="20"/>
  <c r="K490" i="20"/>
  <c r="K491" i="20"/>
  <c r="K492" i="20"/>
  <c r="K493" i="20"/>
  <c r="K494" i="20"/>
  <c r="K495" i="20"/>
  <c r="K496" i="20"/>
  <c r="K497" i="20"/>
  <c r="K498" i="20"/>
  <c r="K499" i="20"/>
  <c r="K500" i="20"/>
  <c r="K501" i="20"/>
  <c r="K502" i="20"/>
  <c r="K503" i="20"/>
  <c r="K504" i="20"/>
  <c r="K505" i="20"/>
  <c r="K506" i="20"/>
  <c r="K507" i="20"/>
  <c r="K508" i="20"/>
  <c r="K509" i="20"/>
  <c r="K510" i="20"/>
  <c r="K511" i="20"/>
  <c r="K512" i="20"/>
  <c r="K513" i="20"/>
  <c r="K514" i="20"/>
  <c r="K515" i="20"/>
  <c r="K516" i="20"/>
  <c r="K517" i="20"/>
  <c r="K518" i="20"/>
  <c r="K519" i="20"/>
  <c r="K520" i="20"/>
  <c r="K521" i="20"/>
  <c r="K522" i="20"/>
  <c r="K523" i="20"/>
  <c r="K524" i="20"/>
  <c r="K525" i="20"/>
  <c r="K526" i="20"/>
  <c r="K527" i="20"/>
  <c r="K528" i="20"/>
  <c r="K529" i="20"/>
  <c r="K530" i="20"/>
  <c r="K531" i="20"/>
  <c r="K532" i="20"/>
  <c r="K533" i="20"/>
  <c r="K534" i="20"/>
  <c r="K535" i="20"/>
  <c r="K536" i="20"/>
  <c r="K537" i="20"/>
  <c r="K538" i="20"/>
  <c r="K539" i="20"/>
  <c r="K540" i="20"/>
  <c r="K541" i="20"/>
  <c r="K542" i="20"/>
  <c r="K543" i="20"/>
  <c r="K544" i="20"/>
  <c r="K545" i="20"/>
  <c r="K546" i="20"/>
  <c r="K547" i="20"/>
  <c r="K548" i="20"/>
  <c r="K549" i="20"/>
  <c r="K550" i="20"/>
  <c r="K551" i="20"/>
  <c r="K552" i="20"/>
  <c r="K553" i="20"/>
  <c r="K554" i="20"/>
  <c r="K555" i="20"/>
  <c r="K556" i="20"/>
  <c r="K557" i="20"/>
  <c r="K558" i="20"/>
  <c r="K559" i="20"/>
  <c r="K560" i="20"/>
  <c r="K561" i="20"/>
  <c r="K562" i="20"/>
  <c r="K563" i="20"/>
  <c r="K564" i="20"/>
  <c r="K565" i="20"/>
  <c r="K566" i="20"/>
  <c r="K567" i="20"/>
  <c r="K568" i="20"/>
  <c r="K569" i="20"/>
  <c r="K570" i="20"/>
  <c r="K571" i="20"/>
  <c r="K572" i="20"/>
  <c r="K573" i="20"/>
  <c r="K574" i="20"/>
  <c r="K575" i="20"/>
  <c r="K576" i="20"/>
  <c r="K577" i="20"/>
  <c r="K578" i="20"/>
  <c r="K579" i="20"/>
  <c r="K580" i="20"/>
  <c r="K581" i="20"/>
  <c r="K582" i="20"/>
  <c r="K583" i="20"/>
  <c r="K584" i="20"/>
  <c r="K585" i="20"/>
  <c r="K586" i="20"/>
  <c r="K587" i="20"/>
  <c r="K588" i="20"/>
  <c r="K589" i="20"/>
  <c r="K590" i="20"/>
  <c r="K591" i="20"/>
  <c r="K592" i="20"/>
  <c r="K593" i="20"/>
  <c r="K594" i="20"/>
  <c r="K595" i="20"/>
  <c r="K596" i="20"/>
  <c r="K597" i="20"/>
  <c r="K598" i="20"/>
  <c r="K599" i="20"/>
  <c r="K600" i="20"/>
  <c r="K601" i="20"/>
  <c r="K602" i="20"/>
  <c r="K603" i="20"/>
  <c r="K604" i="20"/>
  <c r="K605" i="20"/>
  <c r="K606" i="20"/>
  <c r="K607" i="20"/>
  <c r="K608" i="20"/>
  <c r="K609" i="20"/>
  <c r="K610" i="20"/>
  <c r="K611" i="20"/>
  <c r="K612" i="20"/>
  <c r="K613" i="20"/>
  <c r="K614" i="20"/>
  <c r="K615" i="20"/>
  <c r="K616" i="20"/>
  <c r="K617" i="20"/>
  <c r="K618" i="20"/>
  <c r="K619" i="20"/>
  <c r="K620" i="20"/>
  <c r="K621" i="20"/>
  <c r="K622" i="20"/>
  <c r="K623" i="20"/>
  <c r="K624" i="20"/>
  <c r="K625" i="20"/>
  <c r="K626" i="20"/>
  <c r="K627" i="20"/>
  <c r="K628" i="20"/>
  <c r="K629" i="20"/>
  <c r="K630" i="20"/>
  <c r="K631" i="20"/>
  <c r="K632" i="20"/>
  <c r="K633" i="20"/>
  <c r="K634" i="20"/>
  <c r="K635" i="20"/>
  <c r="K636" i="20"/>
  <c r="K637" i="20"/>
  <c r="K638" i="20"/>
  <c r="K639" i="20"/>
  <c r="K640" i="20"/>
  <c r="K641" i="20"/>
  <c r="K642" i="20"/>
  <c r="K643" i="20"/>
  <c r="K644" i="20"/>
  <c r="K645" i="20"/>
  <c r="K646" i="20"/>
  <c r="K647" i="20"/>
  <c r="K648" i="20"/>
  <c r="K649" i="20"/>
  <c r="K650" i="20"/>
  <c r="K651" i="20"/>
  <c r="K652" i="20"/>
  <c r="K653" i="20"/>
  <c r="K654" i="20"/>
  <c r="K655" i="20"/>
  <c r="K656" i="20"/>
  <c r="K657" i="20"/>
  <c r="K658" i="20"/>
  <c r="K659" i="20"/>
  <c r="K660" i="20"/>
  <c r="K661" i="20"/>
  <c r="K662" i="20"/>
  <c r="K663" i="20"/>
  <c r="K664" i="20"/>
  <c r="K665" i="20"/>
  <c r="K666" i="20"/>
  <c r="K667" i="20"/>
  <c r="K668" i="20"/>
  <c r="K669" i="20"/>
  <c r="K670" i="20"/>
  <c r="K671" i="20"/>
  <c r="K672" i="20"/>
  <c r="K673" i="20"/>
  <c r="K674" i="20"/>
  <c r="K675" i="20"/>
  <c r="K676" i="20"/>
  <c r="K677" i="20"/>
  <c r="K678" i="20"/>
  <c r="K679" i="20"/>
  <c r="K680" i="20"/>
  <c r="K681" i="20"/>
  <c r="K682" i="20"/>
  <c r="K683" i="20"/>
  <c r="K684" i="20"/>
  <c r="K685" i="20"/>
  <c r="K686" i="20"/>
  <c r="K687" i="20"/>
  <c r="K688" i="20"/>
  <c r="K689" i="20"/>
  <c r="K690" i="20"/>
  <c r="K691" i="20"/>
  <c r="K692" i="20"/>
  <c r="K693" i="20"/>
  <c r="K694" i="20"/>
  <c r="K695" i="20"/>
  <c r="K696" i="20"/>
  <c r="K697" i="20"/>
  <c r="K698" i="20"/>
  <c r="K699" i="20"/>
  <c r="K700" i="20"/>
  <c r="K701" i="20"/>
  <c r="K702" i="20"/>
  <c r="K703" i="20"/>
  <c r="K704" i="20"/>
  <c r="K705" i="20"/>
  <c r="K706" i="20"/>
  <c r="K707" i="20"/>
  <c r="K708" i="20"/>
  <c r="K709" i="20"/>
  <c r="K710" i="20"/>
  <c r="K711" i="20"/>
  <c r="K712" i="20"/>
  <c r="K713" i="20"/>
  <c r="K714" i="20"/>
  <c r="K715" i="20"/>
  <c r="K716" i="20"/>
  <c r="K717" i="20"/>
  <c r="K718" i="20"/>
  <c r="K719" i="20"/>
  <c r="K720" i="20"/>
  <c r="K721" i="20"/>
  <c r="K722" i="20"/>
  <c r="K723" i="20"/>
  <c r="K724" i="20"/>
  <c r="K725" i="20"/>
  <c r="K726" i="20"/>
  <c r="K727" i="20"/>
  <c r="K728" i="20"/>
  <c r="K729" i="20"/>
  <c r="K730" i="20"/>
  <c r="K731" i="20"/>
  <c r="K732" i="20"/>
  <c r="K733" i="20"/>
  <c r="K734" i="20"/>
  <c r="K735" i="20"/>
  <c r="K736" i="20"/>
  <c r="K737" i="20"/>
  <c r="K738" i="20"/>
  <c r="K739" i="20"/>
  <c r="K740" i="20"/>
  <c r="K741" i="20"/>
  <c r="K742" i="20"/>
  <c r="K743" i="20"/>
  <c r="K744" i="20"/>
  <c r="K745" i="20"/>
  <c r="K746" i="20"/>
  <c r="K747" i="20"/>
  <c r="K748" i="20"/>
  <c r="K749" i="20"/>
  <c r="K750" i="20"/>
  <c r="K751" i="20"/>
  <c r="K752" i="20"/>
  <c r="K753" i="20"/>
  <c r="K754" i="20"/>
  <c r="K755" i="20"/>
  <c r="K756" i="20"/>
  <c r="K757" i="20"/>
  <c r="K758" i="20"/>
  <c r="K759" i="20"/>
  <c r="K760" i="20"/>
  <c r="K761" i="20"/>
  <c r="K762" i="20"/>
  <c r="K763" i="20"/>
  <c r="K764" i="20"/>
  <c r="K765" i="20"/>
  <c r="K766" i="20"/>
  <c r="K767" i="20"/>
  <c r="K768" i="20"/>
  <c r="K769" i="20"/>
  <c r="K770" i="20"/>
  <c r="K771" i="20"/>
  <c r="K772" i="20"/>
  <c r="K773" i="20"/>
  <c r="K774" i="20"/>
  <c r="K775" i="20"/>
  <c r="K776" i="20"/>
  <c r="K777" i="20"/>
  <c r="K778" i="20"/>
  <c r="K779" i="20"/>
  <c r="K780" i="20"/>
  <c r="K781" i="20"/>
  <c r="K782" i="20"/>
  <c r="K783" i="20"/>
  <c r="K784" i="20"/>
  <c r="K785" i="20"/>
  <c r="K786" i="20"/>
  <c r="K787" i="20"/>
  <c r="K788" i="20"/>
  <c r="K789" i="20"/>
  <c r="K790" i="20"/>
  <c r="K791" i="20"/>
  <c r="K792" i="20"/>
  <c r="K793" i="20"/>
  <c r="K794" i="20"/>
  <c r="K795" i="20"/>
  <c r="K796" i="20"/>
  <c r="K797" i="20"/>
  <c r="K798" i="20"/>
  <c r="K799" i="20"/>
  <c r="K800" i="20"/>
  <c r="K801" i="20"/>
  <c r="K802" i="20"/>
  <c r="K803" i="20"/>
  <c r="K804" i="20"/>
  <c r="K805" i="20"/>
  <c r="K806" i="20"/>
  <c r="K807" i="20"/>
  <c r="K808" i="20"/>
  <c r="K809" i="20"/>
  <c r="K810" i="20"/>
  <c r="K811" i="20"/>
  <c r="K812" i="20"/>
  <c r="K813" i="20"/>
  <c r="K814" i="20"/>
  <c r="K815" i="20"/>
  <c r="K816" i="20"/>
  <c r="K817" i="20"/>
  <c r="K818" i="20"/>
  <c r="K819" i="20"/>
  <c r="K820" i="20"/>
  <c r="K821" i="20"/>
  <c r="K822" i="20"/>
  <c r="K823" i="20"/>
  <c r="K824" i="20"/>
  <c r="K825" i="20"/>
  <c r="K826" i="20"/>
  <c r="K827" i="20"/>
  <c r="K828" i="20"/>
  <c r="K829" i="20"/>
  <c r="K830" i="20"/>
  <c r="K831" i="20"/>
  <c r="K832" i="20"/>
  <c r="K833" i="20"/>
  <c r="K834" i="20"/>
  <c r="K835" i="20"/>
  <c r="K836" i="20"/>
  <c r="K837" i="20"/>
  <c r="K838" i="20"/>
  <c r="K839" i="20"/>
  <c r="K840" i="20"/>
  <c r="K841" i="20"/>
  <c r="K842" i="20"/>
  <c r="K843" i="20"/>
  <c r="K844" i="20"/>
  <c r="K845" i="20"/>
  <c r="K846" i="20"/>
  <c r="K847" i="20"/>
  <c r="K848" i="20"/>
  <c r="K849" i="20"/>
  <c r="K850" i="20"/>
  <c r="K851" i="20"/>
  <c r="K852" i="20"/>
  <c r="K853" i="20"/>
  <c r="K854" i="20"/>
  <c r="K855" i="20"/>
  <c r="K856" i="20"/>
  <c r="K857" i="20"/>
  <c r="K858" i="20"/>
  <c r="K859" i="20"/>
  <c r="K860" i="20"/>
  <c r="K861" i="20"/>
  <c r="K862" i="20"/>
  <c r="K863" i="20"/>
  <c r="K864" i="20"/>
  <c r="K865" i="20"/>
  <c r="K866" i="20"/>
  <c r="K867" i="20"/>
  <c r="K868" i="20"/>
  <c r="K869" i="20"/>
  <c r="K870" i="20"/>
  <c r="K871" i="20"/>
  <c r="K872" i="20"/>
  <c r="K873" i="20"/>
  <c r="K874" i="20"/>
  <c r="K875" i="20"/>
  <c r="K876" i="20"/>
  <c r="K877" i="20"/>
  <c r="K878" i="20"/>
  <c r="K879" i="20"/>
  <c r="K880" i="20"/>
  <c r="K881" i="20"/>
  <c r="K882" i="20"/>
  <c r="K883" i="20"/>
  <c r="K884" i="20"/>
  <c r="K885" i="20"/>
  <c r="K886" i="20"/>
  <c r="K887" i="20"/>
  <c r="K888" i="20"/>
  <c r="K889" i="20"/>
  <c r="K890" i="20"/>
  <c r="K891" i="20"/>
  <c r="K892" i="20"/>
  <c r="K893" i="20"/>
  <c r="K894" i="20"/>
  <c r="K895" i="20"/>
  <c r="K896" i="20"/>
  <c r="K897" i="20"/>
  <c r="K898" i="20"/>
  <c r="K899" i="20"/>
  <c r="K900" i="20"/>
  <c r="K901" i="20"/>
  <c r="K902" i="20"/>
  <c r="K903" i="20"/>
  <c r="K904" i="20"/>
  <c r="K905" i="20"/>
  <c r="K906" i="20"/>
  <c r="K907" i="20"/>
  <c r="K908" i="20"/>
  <c r="K909" i="20"/>
  <c r="K910" i="20"/>
  <c r="K911" i="20"/>
  <c r="K912" i="20"/>
  <c r="K913" i="20"/>
  <c r="K914" i="20"/>
  <c r="K915" i="20"/>
  <c r="K916" i="20"/>
  <c r="K917" i="20"/>
  <c r="K918" i="20"/>
  <c r="K919" i="20"/>
  <c r="K920" i="20"/>
  <c r="K921" i="20"/>
  <c r="K922" i="20"/>
  <c r="K923" i="20"/>
  <c r="K924" i="20"/>
  <c r="K925" i="20"/>
  <c r="K926" i="20"/>
  <c r="K927" i="20"/>
  <c r="K928" i="20"/>
  <c r="K929" i="20"/>
  <c r="K930" i="20"/>
  <c r="K931" i="20"/>
  <c r="K932" i="20"/>
  <c r="K933" i="20"/>
  <c r="K934" i="20"/>
  <c r="K935" i="20"/>
  <c r="K936" i="20"/>
  <c r="K937" i="20"/>
  <c r="K938" i="20"/>
  <c r="K939" i="20"/>
  <c r="K940" i="20"/>
  <c r="K941" i="20"/>
  <c r="K942" i="20"/>
  <c r="K943" i="20"/>
  <c r="K944" i="20"/>
  <c r="K945" i="20"/>
  <c r="K946" i="20"/>
  <c r="K947" i="20"/>
  <c r="K948" i="20"/>
  <c r="K949" i="20"/>
  <c r="K950" i="20"/>
  <c r="K951" i="20"/>
  <c r="K952" i="20"/>
  <c r="K953" i="20"/>
  <c r="K954" i="20"/>
  <c r="K955" i="20"/>
  <c r="K956" i="20"/>
  <c r="K957" i="20"/>
  <c r="K958" i="20"/>
  <c r="K959" i="20"/>
  <c r="K960" i="20"/>
  <c r="K961" i="20"/>
  <c r="K962" i="20"/>
  <c r="K963" i="20"/>
  <c r="K964" i="20"/>
  <c r="K965" i="20"/>
  <c r="K966" i="20"/>
  <c r="K967" i="20"/>
  <c r="K968" i="20"/>
  <c r="K969" i="20"/>
  <c r="K970" i="20"/>
  <c r="K971" i="20"/>
  <c r="K972" i="20"/>
  <c r="K973" i="20"/>
  <c r="K974" i="20"/>
  <c r="K975" i="20"/>
  <c r="K976" i="20"/>
  <c r="K977" i="20"/>
  <c r="K978" i="20"/>
  <c r="K979" i="20"/>
  <c r="K980" i="20"/>
  <c r="K981" i="20"/>
  <c r="K982" i="20"/>
  <c r="K983" i="20"/>
  <c r="K984" i="20"/>
  <c r="K985" i="20"/>
  <c r="K986" i="20"/>
  <c r="K987" i="20"/>
  <c r="K988" i="20"/>
  <c r="K989" i="20"/>
  <c r="K990" i="20"/>
  <c r="K991" i="20"/>
  <c r="K992" i="20"/>
  <c r="K993" i="20"/>
  <c r="K994" i="20"/>
  <c r="K995" i="20"/>
  <c r="K996" i="20"/>
  <c r="K997" i="20"/>
  <c r="K998" i="20"/>
  <c r="K999" i="20"/>
  <c r="K1000" i="20"/>
  <c r="K1001" i="20"/>
  <c r="K1002" i="20"/>
  <c r="K1003" i="20"/>
  <c r="K1004" i="20"/>
  <c r="K1005" i="20"/>
  <c r="K1006" i="20"/>
  <c r="K1007" i="20"/>
  <c r="K1008" i="20"/>
  <c r="K1009" i="20"/>
  <c r="K1010" i="20"/>
  <c r="K1011" i="20"/>
  <c r="K1012" i="20"/>
  <c r="K1013" i="20"/>
  <c r="K1014" i="20"/>
  <c r="K1015" i="20"/>
  <c r="K1016" i="20"/>
  <c r="K1017" i="20"/>
  <c r="K1018" i="20"/>
  <c r="K1019" i="20"/>
  <c r="K1020" i="20"/>
  <c r="K1021" i="20"/>
  <c r="K1022" i="20"/>
  <c r="K1023" i="20"/>
  <c r="K1024" i="20"/>
  <c r="K1025" i="20"/>
  <c r="K1026" i="20"/>
  <c r="K1027" i="20"/>
  <c r="K1028" i="20"/>
  <c r="K1029" i="20"/>
  <c r="K1030" i="20"/>
  <c r="K1031" i="20"/>
  <c r="K1032" i="20"/>
  <c r="K1033" i="20"/>
  <c r="K1034" i="20"/>
  <c r="K1035" i="20"/>
  <c r="K1036" i="20"/>
  <c r="K1037" i="20"/>
  <c r="K1038" i="20"/>
  <c r="K1039" i="20"/>
  <c r="K1040" i="20"/>
  <c r="K1041" i="20"/>
  <c r="K1042" i="20"/>
  <c r="K1043" i="20"/>
  <c r="K1044" i="20"/>
  <c r="K1045" i="20"/>
  <c r="K1046" i="20"/>
  <c r="K1047" i="20"/>
  <c r="K1048" i="20"/>
  <c r="K1049" i="20"/>
  <c r="K1050" i="20"/>
  <c r="K1051" i="20"/>
  <c r="K1052" i="20"/>
  <c r="K1053" i="20"/>
  <c r="K1054" i="20"/>
  <c r="K1055" i="20"/>
  <c r="K1056" i="20"/>
  <c r="K1057" i="20"/>
  <c r="K1058" i="20"/>
  <c r="K1059" i="20"/>
  <c r="K1060" i="20"/>
  <c r="K1061" i="20"/>
  <c r="K1062" i="20"/>
  <c r="K1063" i="20"/>
  <c r="K1064" i="20"/>
  <c r="K1065" i="20"/>
  <c r="K1066" i="20"/>
  <c r="K1067" i="20"/>
  <c r="K1068" i="20"/>
  <c r="K1069" i="20"/>
  <c r="K1070" i="20"/>
  <c r="K1071" i="20"/>
  <c r="K1072" i="20"/>
  <c r="K1073" i="20"/>
  <c r="K1074" i="20"/>
  <c r="K1075" i="20"/>
  <c r="K1076" i="20"/>
  <c r="K1077" i="20"/>
  <c r="K1078" i="20"/>
  <c r="K1079" i="20"/>
  <c r="K1080" i="20"/>
  <c r="K1081" i="20"/>
  <c r="K1082" i="20"/>
  <c r="K1083" i="20"/>
  <c r="K1084" i="20"/>
  <c r="K1085" i="20"/>
  <c r="K1086" i="20"/>
  <c r="K1087" i="20"/>
  <c r="K1088" i="20"/>
  <c r="K1089" i="20"/>
  <c r="K1090" i="20"/>
  <c r="K1091" i="20"/>
  <c r="K1092" i="20"/>
  <c r="K1093" i="20"/>
  <c r="K1094" i="20"/>
  <c r="K1095" i="20"/>
  <c r="K1096" i="20"/>
  <c r="K1097" i="20"/>
  <c r="K1098" i="20"/>
  <c r="K1099" i="20"/>
  <c r="K1100" i="20"/>
  <c r="K1101" i="20"/>
  <c r="K1102" i="20"/>
  <c r="K1103" i="20"/>
  <c r="K1104" i="20"/>
  <c r="K1105" i="20"/>
  <c r="K1106" i="20"/>
  <c r="K1107" i="20"/>
  <c r="K1108" i="20"/>
  <c r="K1109" i="20"/>
  <c r="K1110" i="20"/>
  <c r="K1111" i="20"/>
  <c r="K1112" i="20"/>
  <c r="K1113" i="20"/>
  <c r="K1114" i="20"/>
  <c r="K1115" i="20"/>
  <c r="K1116" i="20"/>
  <c r="K1117" i="20"/>
  <c r="K1118" i="20"/>
  <c r="K1119" i="20"/>
  <c r="K1120" i="20"/>
  <c r="K1121" i="20"/>
  <c r="K1122" i="20"/>
  <c r="K1123" i="20"/>
  <c r="K1124" i="20"/>
  <c r="K1125" i="20"/>
  <c r="K1126" i="20"/>
  <c r="K1127" i="20"/>
  <c r="K1128" i="20"/>
  <c r="K1129" i="20"/>
  <c r="K1130" i="20"/>
  <c r="K1131" i="20"/>
  <c r="K1132" i="20"/>
  <c r="K1133" i="20"/>
  <c r="K1134" i="20"/>
  <c r="K1135" i="20"/>
  <c r="K1136" i="20"/>
  <c r="K1137" i="20"/>
  <c r="K1138" i="20"/>
  <c r="K1139" i="20"/>
  <c r="K1140" i="20"/>
  <c r="K1141" i="20"/>
  <c r="K1142" i="20"/>
  <c r="K1143" i="20"/>
  <c r="K1144" i="20"/>
  <c r="K1145" i="20"/>
  <c r="K1146" i="20"/>
  <c r="K1147" i="20"/>
  <c r="K1148" i="20"/>
  <c r="K1149" i="20"/>
  <c r="K1150" i="20"/>
  <c r="K1151" i="20"/>
  <c r="K1152" i="20"/>
  <c r="K1153" i="20"/>
  <c r="K1154" i="20"/>
  <c r="K1155" i="20"/>
  <c r="K1156" i="20"/>
  <c r="K1157" i="20"/>
  <c r="K1158" i="20"/>
  <c r="K1159" i="20"/>
  <c r="K1160" i="20"/>
  <c r="K1161" i="20"/>
  <c r="K1162" i="20"/>
  <c r="K1163" i="20"/>
  <c r="K1164" i="20"/>
  <c r="K1165" i="20"/>
  <c r="K1166" i="20"/>
  <c r="K1167" i="20"/>
  <c r="K1168" i="20"/>
  <c r="K1169" i="20"/>
  <c r="K1170" i="20"/>
  <c r="K1171" i="20"/>
  <c r="K1172" i="20"/>
  <c r="K1173" i="20"/>
  <c r="K1174" i="20"/>
  <c r="K1175" i="20"/>
  <c r="K1176" i="20"/>
  <c r="K1177" i="20"/>
  <c r="K1178" i="20"/>
  <c r="K1179" i="20"/>
  <c r="K1180" i="20"/>
  <c r="K1181" i="20"/>
  <c r="K1182" i="20"/>
  <c r="K1183" i="20"/>
  <c r="K1184" i="20"/>
  <c r="K1185" i="20"/>
  <c r="K1186" i="20"/>
  <c r="K1187" i="20"/>
  <c r="K1188" i="20"/>
  <c r="K1189" i="20"/>
  <c r="K1190" i="20"/>
  <c r="K1191" i="20"/>
  <c r="K1192" i="20"/>
  <c r="K1193" i="20"/>
  <c r="K1194" i="20"/>
  <c r="K1195" i="20"/>
  <c r="K1196" i="20"/>
  <c r="K1197" i="20"/>
  <c r="K1198" i="20"/>
  <c r="K1199" i="20"/>
  <c r="K1200" i="20"/>
  <c r="K1201" i="20"/>
  <c r="K1202" i="20"/>
  <c r="K1203" i="20"/>
  <c r="K1204" i="20"/>
  <c r="K1205" i="20"/>
  <c r="K1206" i="20"/>
  <c r="K1207" i="20"/>
  <c r="K1208" i="20"/>
  <c r="K1209" i="20"/>
  <c r="K1210" i="20"/>
  <c r="K1211" i="20"/>
  <c r="K1212" i="20"/>
  <c r="K1213" i="20"/>
  <c r="K1214" i="20"/>
  <c r="K1215" i="20"/>
  <c r="K1216" i="20"/>
  <c r="K1217" i="20"/>
  <c r="K1218" i="20"/>
  <c r="K1219" i="20"/>
  <c r="K1220" i="20"/>
  <c r="K1221" i="20"/>
  <c r="K1222" i="20"/>
  <c r="K1223" i="20"/>
  <c r="K1224" i="20"/>
  <c r="K1225" i="20"/>
  <c r="K1226" i="20"/>
  <c r="K1227" i="20"/>
  <c r="K1228" i="20"/>
  <c r="K1229" i="20"/>
  <c r="K1230" i="20"/>
  <c r="K1231" i="20"/>
  <c r="K1232" i="20"/>
  <c r="K1233" i="20"/>
  <c r="K1234" i="20"/>
  <c r="K1235" i="20"/>
  <c r="K1236" i="20"/>
  <c r="K1237" i="20"/>
  <c r="K1238" i="20"/>
  <c r="K1239" i="20"/>
  <c r="K1240" i="20"/>
  <c r="K1241" i="20"/>
  <c r="K1242" i="20"/>
  <c r="K1243" i="20"/>
  <c r="K1244" i="20"/>
  <c r="K1245" i="20"/>
  <c r="K1246" i="20"/>
  <c r="K1247" i="20"/>
  <c r="K1248" i="20"/>
  <c r="K1249" i="20"/>
  <c r="K1250" i="20"/>
  <c r="K1251" i="20"/>
  <c r="K1252" i="20"/>
  <c r="K1253" i="20"/>
  <c r="K1254" i="20"/>
  <c r="K1255" i="20"/>
  <c r="K1256" i="20"/>
  <c r="K1257" i="20"/>
  <c r="K1258" i="20"/>
  <c r="K1259" i="20"/>
  <c r="K1260" i="20"/>
  <c r="K1261" i="20"/>
  <c r="K1262" i="20"/>
  <c r="K1263" i="20"/>
  <c r="K1264" i="20"/>
  <c r="K1265" i="20"/>
  <c r="K1266" i="20"/>
  <c r="K1267" i="20"/>
  <c r="K1268" i="20"/>
  <c r="K1269" i="20"/>
  <c r="K1270" i="20"/>
  <c r="K1271" i="20"/>
  <c r="K1272" i="20"/>
  <c r="K1273" i="20"/>
  <c r="K1274" i="20"/>
  <c r="K1275" i="20"/>
  <c r="K1276" i="20"/>
  <c r="K1277" i="20"/>
  <c r="K1278" i="20"/>
  <c r="K1279" i="20"/>
  <c r="K1280" i="20"/>
  <c r="K1281" i="20"/>
  <c r="K1282" i="20"/>
  <c r="K1283" i="20"/>
  <c r="K1284" i="20"/>
  <c r="K1285" i="20"/>
  <c r="K1286" i="20"/>
  <c r="K1287" i="20"/>
  <c r="K1288" i="20"/>
  <c r="K1289" i="20"/>
  <c r="K1290" i="20"/>
  <c r="K1291" i="20"/>
  <c r="K4" i="20"/>
  <c r="E16" i="3"/>
  <c r="D16" i="3"/>
  <c r="T3" i="5" l="1"/>
  <c r="T2" i="5"/>
  <c r="R7" i="3"/>
  <c r="P7" i="3"/>
  <c r="U7" i="3"/>
  <c r="R347" i="7" l="1"/>
  <c r="D347" i="7"/>
  <c r="R804" i="7"/>
  <c r="D804" i="7"/>
  <c r="R651" i="7"/>
  <c r="D651" i="7"/>
  <c r="R334" i="7"/>
  <c r="D334" i="7"/>
  <c r="R1247" i="7"/>
  <c r="D1247" i="7"/>
  <c r="R1175" i="7"/>
  <c r="D1175" i="7"/>
  <c r="R1096" i="7"/>
  <c r="D1096" i="7"/>
  <c r="R990" i="7"/>
  <c r="D990" i="7"/>
  <c r="R905" i="7"/>
  <c r="D905" i="7"/>
  <c r="D906" i="7" l="1"/>
  <c r="R906" i="7"/>
  <c r="D1097" i="7"/>
  <c r="R1097" i="7"/>
  <c r="D907" i="7"/>
  <c r="R907" i="7"/>
  <c r="R961" i="7"/>
  <c r="D961" i="7"/>
  <c r="N14" i="3" l="1"/>
  <c r="N13" i="3"/>
  <c r="N5" i="3"/>
  <c r="N4" i="3"/>
  <c r="N3" i="3"/>
  <c r="E29" i="3"/>
  <c r="E28" i="3"/>
  <c r="E22" i="3"/>
  <c r="E23" i="3"/>
  <c r="E21" i="3"/>
  <c r="H16" i="3"/>
  <c r="BI1363" i="7"/>
  <c r="F4" i="3"/>
  <c r="H14" i="3" l="1"/>
  <c r="H21" i="3"/>
  <c r="O345" i="5" l="1"/>
  <c r="G345" i="5"/>
  <c r="E345" i="5"/>
  <c r="F345" i="5" s="1"/>
  <c r="O297" i="5"/>
  <c r="O199" i="5"/>
  <c r="O140" i="5"/>
  <c r="G96" i="5"/>
  <c r="O85" i="5"/>
  <c r="O7" i="5"/>
  <c r="M713" i="5"/>
  <c r="H3" i="3" l="1"/>
  <c r="S785" i="5" l="1"/>
  <c r="T826" i="7" s="1"/>
  <c r="E14" i="3"/>
  <c r="F14" i="3"/>
  <c r="BG1363" i="7"/>
  <c r="BH1363" i="7"/>
  <c r="AY1363" i="7"/>
  <c r="AW1363" i="7"/>
  <c r="AG1" i="7" l="1"/>
  <c r="AF1" i="7"/>
  <c r="U1" i="7"/>
  <c r="W1" i="7"/>
  <c r="V1" i="7"/>
  <c r="AF826" i="7" l="1"/>
  <c r="AG826" i="7"/>
  <c r="Q444" i="5" l="1"/>
  <c r="G795" i="5"/>
  <c r="E795" i="5"/>
  <c r="F795" i="5" s="1"/>
  <c r="I795" i="5" s="1"/>
  <c r="S820" i="7" s="1"/>
  <c r="Q793" i="5"/>
  <c r="O793" i="5"/>
  <c r="P793" i="5" s="1"/>
  <c r="S793" i="5" s="1"/>
  <c r="T818" i="7" s="1"/>
  <c r="O715" i="5"/>
  <c r="G715" i="5"/>
  <c r="E715" i="5"/>
  <c r="F715" i="5" s="1"/>
  <c r="I715" i="5" s="1"/>
  <c r="S567" i="7" s="1"/>
  <c r="O707" i="5"/>
  <c r="P707" i="5" s="1"/>
  <c r="S707" i="5" s="1"/>
  <c r="T539" i="7" s="1"/>
  <c r="O673" i="5"/>
  <c r="M404" i="5"/>
  <c r="O195" i="5"/>
  <c r="P195" i="5" s="1"/>
  <c r="S195" i="5" s="1"/>
  <c r="T376" i="7" s="1"/>
  <c r="X795" i="5" l="1"/>
  <c r="Y795" i="5" s="1"/>
  <c r="V820" i="7"/>
  <c r="U820" i="7"/>
  <c r="W820" i="7"/>
  <c r="AF376" i="7"/>
  <c r="AG376" i="7"/>
  <c r="AF818" i="7"/>
  <c r="AG818" i="7"/>
  <c r="AF539" i="7"/>
  <c r="AG539" i="7"/>
  <c r="X715" i="5"/>
  <c r="Y715" i="5" s="1"/>
  <c r="V567" i="7"/>
  <c r="U567" i="7"/>
  <c r="W567" i="7"/>
  <c r="Q125" i="5"/>
  <c r="O125" i="5"/>
  <c r="P125" i="5" s="1"/>
  <c r="S125" i="5" s="1"/>
  <c r="T41" i="7" s="1"/>
  <c r="AF41" i="7" l="1"/>
  <c r="AG41" i="7"/>
  <c r="S3" i="3"/>
  <c r="S4" i="3"/>
  <c r="S5" i="3"/>
  <c r="S6" i="3"/>
  <c r="S2" i="3"/>
  <c r="D19" i="3"/>
  <c r="D17" i="3"/>
  <c r="E3" i="3"/>
  <c r="F3" i="3" s="1"/>
  <c r="G3" i="3" l="1"/>
  <c r="U2" i="3"/>
  <c r="R717" i="7"/>
  <c r="R583" i="7"/>
  <c r="O774" i="5" l="1"/>
  <c r="P774" i="5" s="1"/>
  <c r="S774" i="5" s="1"/>
  <c r="T193" i="7" s="1"/>
  <c r="O772" i="5"/>
  <c r="P772" i="5" s="1"/>
  <c r="S772" i="5" s="1"/>
  <c r="T191" i="7" s="1"/>
  <c r="L712" i="5"/>
  <c r="G638" i="5"/>
  <c r="E638" i="5"/>
  <c r="F638" i="5" s="1"/>
  <c r="I638" i="5" s="1"/>
  <c r="S672" i="7" s="1"/>
  <c r="O637" i="5"/>
  <c r="P637" i="5" s="1"/>
  <c r="S637" i="5" s="1"/>
  <c r="T671" i="7" s="1"/>
  <c r="O614" i="5"/>
  <c r="O604" i="5"/>
  <c r="P604" i="5" s="1"/>
  <c r="S604" i="5" s="1"/>
  <c r="T452" i="7" s="1"/>
  <c r="G584" i="5"/>
  <c r="E584" i="5"/>
  <c r="F584" i="5" s="1"/>
  <c r="I584" i="5" s="1"/>
  <c r="S645" i="7" s="1"/>
  <c r="Q470" i="5"/>
  <c r="Q471" i="5"/>
  <c r="Q472" i="5"/>
  <c r="Q473" i="5"/>
  <c r="Q474" i="5"/>
  <c r="Q476" i="5"/>
  <c r="Q477" i="5"/>
  <c r="Q478" i="5"/>
  <c r="Q479" i="5"/>
  <c r="Q480" i="5"/>
  <c r="Q481" i="5"/>
  <c r="Q482" i="5"/>
  <c r="Q483" i="5"/>
  <c r="Q485" i="5"/>
  <c r="Q486" i="5"/>
  <c r="Q487" i="5"/>
  <c r="Q488" i="5"/>
  <c r="Q489" i="5"/>
  <c r="M475" i="5"/>
  <c r="G458" i="5"/>
  <c r="E458" i="5"/>
  <c r="F458" i="5" s="1"/>
  <c r="I458" i="5" s="1"/>
  <c r="S105" i="7" s="1"/>
  <c r="N447" i="5"/>
  <c r="O447" i="5" s="1"/>
  <c r="N448" i="5"/>
  <c r="O448" i="5" s="1"/>
  <c r="N449" i="5"/>
  <c r="O449" i="5" s="1"/>
  <c r="N450" i="5"/>
  <c r="O450" i="5" s="1"/>
  <c r="N451" i="5"/>
  <c r="O451" i="5" s="1"/>
  <c r="N452" i="5"/>
  <c r="O452" i="5" s="1"/>
  <c r="N453" i="5"/>
  <c r="O453" i="5" s="1"/>
  <c r="N454" i="5"/>
  <c r="O454" i="5" s="1"/>
  <c r="N455" i="5"/>
  <c r="O455" i="5" s="1"/>
  <c r="N456" i="5"/>
  <c r="O456" i="5" s="1"/>
  <c r="N457" i="5"/>
  <c r="O457" i="5" s="1"/>
  <c r="N458" i="5"/>
  <c r="N459" i="5"/>
  <c r="O459" i="5" s="1"/>
  <c r="N460" i="5"/>
  <c r="O460" i="5" s="1"/>
  <c r="N461" i="5"/>
  <c r="O461" i="5" s="1"/>
  <c r="N462" i="5"/>
  <c r="O462" i="5" s="1"/>
  <c r="N463" i="5"/>
  <c r="O463" i="5" s="1"/>
  <c r="N464" i="5"/>
  <c r="O464" i="5" s="1"/>
  <c r="N465" i="5"/>
  <c r="N466" i="5"/>
  <c r="O466" i="5" s="1"/>
  <c r="N467" i="5"/>
  <c r="O467" i="5" s="1"/>
  <c r="N468" i="5"/>
  <c r="O468" i="5" s="1"/>
  <c r="O431" i="5"/>
  <c r="P431" i="5" s="1"/>
  <c r="S431" i="5" s="1"/>
  <c r="T736" i="7" s="1"/>
  <c r="N426" i="5"/>
  <c r="O426" i="5" s="1"/>
  <c r="N427" i="5"/>
  <c r="O427" i="5" s="1"/>
  <c r="N428" i="5"/>
  <c r="O428" i="5" s="1"/>
  <c r="N430" i="5"/>
  <c r="O430" i="5" s="1"/>
  <c r="N432" i="5"/>
  <c r="N433" i="5"/>
  <c r="N434" i="5"/>
  <c r="O434" i="5" s="1"/>
  <c r="N435" i="5"/>
  <c r="O435" i="5" s="1"/>
  <c r="N436" i="5"/>
  <c r="O436" i="5" s="1"/>
  <c r="N437" i="5"/>
  <c r="O437" i="5" s="1"/>
  <c r="N438" i="5"/>
  <c r="O438" i="5" s="1"/>
  <c r="N439" i="5"/>
  <c r="O439" i="5" s="1"/>
  <c r="N440" i="5"/>
  <c r="O440" i="5" s="1"/>
  <c r="N441" i="5"/>
  <c r="O441" i="5" s="1"/>
  <c r="N442" i="5"/>
  <c r="O442" i="5" s="1"/>
  <c r="N443" i="5"/>
  <c r="O443" i="5" s="1"/>
  <c r="N444" i="5"/>
  <c r="O444" i="5" s="1"/>
  <c r="N445" i="5"/>
  <c r="O445" i="5" s="1"/>
  <c r="N446" i="5"/>
  <c r="O446" i="5" s="1"/>
  <c r="N413" i="5"/>
  <c r="O413" i="5" s="1"/>
  <c r="N414" i="5"/>
  <c r="N415" i="5"/>
  <c r="O415" i="5" s="1"/>
  <c r="N416" i="5"/>
  <c r="O416" i="5" s="1"/>
  <c r="N417" i="5"/>
  <c r="O417" i="5" s="1"/>
  <c r="N418" i="5"/>
  <c r="O418" i="5" s="1"/>
  <c r="N419" i="5"/>
  <c r="O419" i="5" s="1"/>
  <c r="N420" i="5"/>
  <c r="N421" i="5"/>
  <c r="O421" i="5" s="1"/>
  <c r="N422" i="5"/>
  <c r="O422" i="5" s="1"/>
  <c r="N424" i="5"/>
  <c r="O424" i="5" s="1"/>
  <c r="N398" i="5"/>
  <c r="O398" i="5" s="1"/>
  <c r="N399" i="5"/>
  <c r="O399" i="5" s="1"/>
  <c r="N400" i="5"/>
  <c r="N401" i="5"/>
  <c r="O401" i="5" s="1"/>
  <c r="N402" i="5"/>
  <c r="O402" i="5" s="1"/>
  <c r="N403" i="5"/>
  <c r="O403" i="5" s="1"/>
  <c r="N405" i="5"/>
  <c r="O405" i="5" s="1"/>
  <c r="N406" i="5"/>
  <c r="O406" i="5" s="1"/>
  <c r="N407" i="5"/>
  <c r="O407" i="5" s="1"/>
  <c r="N408" i="5"/>
  <c r="O408" i="5" s="1"/>
  <c r="N409" i="5"/>
  <c r="O409" i="5" s="1"/>
  <c r="N410" i="5"/>
  <c r="O410" i="5" s="1"/>
  <c r="N411" i="5"/>
  <c r="O411" i="5" s="1"/>
  <c r="G371" i="5"/>
  <c r="E371" i="5"/>
  <c r="F371" i="5" s="1"/>
  <c r="I371" i="5" s="1"/>
  <c r="S436" i="7" s="1"/>
  <c r="M357" i="5"/>
  <c r="O270" i="5"/>
  <c r="M265" i="5"/>
  <c r="O265" i="5" s="1"/>
  <c r="O213" i="5"/>
  <c r="P213" i="5" s="1"/>
  <c r="S213" i="5" s="1"/>
  <c r="T60" i="7" s="1"/>
  <c r="G183" i="5"/>
  <c r="E183" i="5"/>
  <c r="F183" i="5" s="1"/>
  <c r="I183" i="5" s="1"/>
  <c r="O169" i="5"/>
  <c r="P169" i="5" s="1"/>
  <c r="S169" i="5" s="1"/>
  <c r="T56" i="7" s="1"/>
  <c r="O159" i="5"/>
  <c r="P159" i="5" s="1"/>
  <c r="S159" i="5" s="1"/>
  <c r="T240" i="7" s="1"/>
  <c r="O119" i="5"/>
  <c r="P119" i="5" s="1"/>
  <c r="S119" i="5" s="1"/>
  <c r="T167" i="7" s="1"/>
  <c r="E117" i="5"/>
  <c r="O80" i="5"/>
  <c r="P80" i="5" s="1"/>
  <c r="S80" i="5" s="1"/>
  <c r="T31" i="7" s="1"/>
  <c r="O65" i="5"/>
  <c r="P65" i="5" s="1"/>
  <c r="S65" i="5" s="1"/>
  <c r="T66" i="7" s="1"/>
  <c r="AF56" i="7" l="1"/>
  <c r="AG56" i="7"/>
  <c r="S304" i="7"/>
  <c r="S305" i="7"/>
  <c r="AF167" i="7"/>
  <c r="AG167" i="7"/>
  <c r="AF452" i="7"/>
  <c r="AG452" i="7"/>
  <c r="AF240" i="7"/>
  <c r="AG240" i="7"/>
  <c r="AF60" i="7"/>
  <c r="AG60" i="7"/>
  <c r="X371" i="5"/>
  <c r="Y371" i="5" s="1"/>
  <c r="U436" i="7"/>
  <c r="V436" i="7"/>
  <c r="W436" i="7"/>
  <c r="X458" i="5"/>
  <c r="Y458" i="5" s="1"/>
  <c r="U105" i="7"/>
  <c r="V105" i="7"/>
  <c r="W105" i="7"/>
  <c r="AF66" i="7"/>
  <c r="AG66" i="7"/>
  <c r="AF31" i="7"/>
  <c r="AG31" i="7"/>
  <c r="AF736" i="7"/>
  <c r="AG736" i="7"/>
  <c r="X584" i="5"/>
  <c r="Y584" i="5" s="1"/>
  <c r="U645" i="7"/>
  <c r="V645" i="7"/>
  <c r="W645" i="7"/>
  <c r="AF671" i="7"/>
  <c r="AG671" i="7"/>
  <c r="AF191" i="7"/>
  <c r="AG191" i="7"/>
  <c r="X638" i="5"/>
  <c r="Y638" i="5" s="1"/>
  <c r="U672" i="7"/>
  <c r="V672" i="7"/>
  <c r="W672" i="7"/>
  <c r="AF193" i="7"/>
  <c r="AG193" i="7"/>
  <c r="O42" i="5"/>
  <c r="E18" i="5"/>
  <c r="O17" i="5"/>
  <c r="P17" i="5" s="1"/>
  <c r="S17" i="5" s="1"/>
  <c r="T233" i="7" s="1"/>
  <c r="E13" i="5"/>
  <c r="F13" i="5" s="1"/>
  <c r="I13" i="5" s="1"/>
  <c r="S230" i="7" s="1"/>
  <c r="G9" i="5"/>
  <c r="E9" i="5"/>
  <c r="F9" i="5" s="1"/>
  <c r="I9" i="5" s="1"/>
  <c r="S112" i="7" s="1"/>
  <c r="G8" i="5"/>
  <c r="E8" i="5"/>
  <c r="F8" i="5" s="1"/>
  <c r="I8" i="5" s="1"/>
  <c r="S217" i="7" s="1"/>
  <c r="AF233" i="7" l="1"/>
  <c r="AG233" i="7"/>
  <c r="X8" i="5"/>
  <c r="Y8" i="5" s="1"/>
  <c r="U217" i="7"/>
  <c r="V217" i="7"/>
  <c r="W217" i="7"/>
  <c r="X13" i="5"/>
  <c r="Y13" i="5" s="1"/>
  <c r="U230" i="7"/>
  <c r="V230" i="7"/>
  <c r="W230" i="7"/>
  <c r="V305" i="7"/>
  <c r="U305" i="7"/>
  <c r="W305" i="7"/>
  <c r="X183" i="5"/>
  <c r="Y183" i="5" s="1"/>
  <c r="U304" i="7"/>
  <c r="V304" i="7"/>
  <c r="W304" i="7"/>
  <c r="X9" i="5"/>
  <c r="Y9" i="5" s="1"/>
  <c r="U112" i="7"/>
  <c r="V112" i="7"/>
  <c r="W112" i="7"/>
  <c r="N3" i="5"/>
  <c r="O3" i="5" s="1"/>
  <c r="N4" i="5"/>
  <c r="O4" i="5" s="1"/>
  <c r="N5" i="5"/>
  <c r="O5" i="5" s="1"/>
  <c r="N6" i="5"/>
  <c r="N7" i="5"/>
  <c r="N8" i="5"/>
  <c r="N9" i="5"/>
  <c r="O9" i="5" s="1"/>
  <c r="N11" i="5"/>
  <c r="N12" i="5"/>
  <c r="O12" i="5" s="1"/>
  <c r="N13" i="5"/>
  <c r="O13" i="5" s="1"/>
  <c r="N14" i="5"/>
  <c r="O14" i="5" s="1"/>
  <c r="N15" i="5"/>
  <c r="O15" i="5" s="1"/>
  <c r="N16" i="5"/>
  <c r="N18" i="5"/>
  <c r="N20" i="5"/>
  <c r="O20" i="5" s="1"/>
  <c r="N21" i="5"/>
  <c r="O21" i="5" s="1"/>
  <c r="N22" i="5"/>
  <c r="N23" i="5"/>
  <c r="O23" i="5" s="1"/>
  <c r="N25" i="5"/>
  <c r="N26" i="5"/>
  <c r="O26" i="5" s="1"/>
  <c r="N27" i="5"/>
  <c r="O27" i="5" s="1"/>
  <c r="N28" i="5"/>
  <c r="O28" i="5" s="1"/>
  <c r="N29" i="5"/>
  <c r="O29" i="5" s="1"/>
  <c r="N30" i="5"/>
  <c r="N31" i="5"/>
  <c r="O31" i="5" s="1"/>
  <c r="N32" i="5"/>
  <c r="O32" i="5" s="1"/>
  <c r="N34" i="5"/>
  <c r="O34" i="5" s="1"/>
  <c r="N35" i="5"/>
  <c r="O35" i="5" s="1"/>
  <c r="N36" i="5"/>
  <c r="O36" i="5" s="1"/>
  <c r="N37" i="5"/>
  <c r="O37" i="5" s="1"/>
  <c r="N38" i="5"/>
  <c r="O38" i="5" s="1"/>
  <c r="N39" i="5"/>
  <c r="N40" i="5"/>
  <c r="O40" i="5" s="1"/>
  <c r="N41" i="5"/>
  <c r="N42" i="5"/>
  <c r="N43" i="5"/>
  <c r="O43" i="5" s="1"/>
  <c r="N45" i="5"/>
  <c r="O45" i="5" s="1"/>
  <c r="N46" i="5"/>
  <c r="O46" i="5" s="1"/>
  <c r="N47" i="5"/>
  <c r="O47" i="5" s="1"/>
  <c r="N48" i="5"/>
  <c r="O48" i="5" s="1"/>
  <c r="N50" i="5"/>
  <c r="N51" i="5"/>
  <c r="O51" i="5" s="1"/>
  <c r="N52" i="5"/>
  <c r="O52" i="5" s="1"/>
  <c r="N53" i="5"/>
  <c r="O53" i="5" s="1"/>
  <c r="N54" i="5"/>
  <c r="O54" i="5" s="1"/>
  <c r="N55" i="5"/>
  <c r="O55" i="5" s="1"/>
  <c r="N56" i="5"/>
  <c r="O56" i="5" s="1"/>
  <c r="N57" i="5"/>
  <c r="O57" i="5" s="1"/>
  <c r="N58" i="5"/>
  <c r="O58" i="5" s="1"/>
  <c r="N59" i="5"/>
  <c r="O59" i="5" s="1"/>
  <c r="N60" i="5"/>
  <c r="O60" i="5" s="1"/>
  <c r="N61" i="5"/>
  <c r="O61" i="5" s="1"/>
  <c r="N62" i="5"/>
  <c r="O62" i="5" s="1"/>
  <c r="N63" i="5"/>
  <c r="O63" i="5" s="1"/>
  <c r="N64" i="5"/>
  <c r="O64" i="5" s="1"/>
  <c r="N66" i="5"/>
  <c r="O66" i="5" s="1"/>
  <c r="N67" i="5"/>
  <c r="O67" i="5" s="1"/>
  <c r="N68" i="5"/>
  <c r="O68" i="5" s="1"/>
  <c r="N69" i="5"/>
  <c r="O69" i="5" s="1"/>
  <c r="N70" i="5"/>
  <c r="O70" i="5" s="1"/>
  <c r="N71" i="5"/>
  <c r="O71" i="5" s="1"/>
  <c r="N72" i="5"/>
  <c r="O72" i="5" s="1"/>
  <c r="N73" i="5"/>
  <c r="O73" i="5" s="1"/>
  <c r="N74" i="5"/>
  <c r="O74" i="5" s="1"/>
  <c r="N75" i="5"/>
  <c r="O75" i="5" s="1"/>
  <c r="N76" i="5"/>
  <c r="O76" i="5" s="1"/>
  <c r="N78" i="5"/>
  <c r="O78" i="5" s="1"/>
  <c r="N80" i="5"/>
  <c r="N81" i="5"/>
  <c r="O81" i="5" s="1"/>
  <c r="N82" i="5"/>
  <c r="O82" i="5" s="1"/>
  <c r="N83" i="5"/>
  <c r="O83" i="5" s="1"/>
  <c r="N85" i="5"/>
  <c r="P85" i="5" s="1"/>
  <c r="S85" i="5" s="1"/>
  <c r="T101" i="7" s="1"/>
  <c r="N86" i="5"/>
  <c r="O86" i="5" s="1"/>
  <c r="N87" i="5"/>
  <c r="O87" i="5" s="1"/>
  <c r="N88" i="5"/>
  <c r="O88" i="5" s="1"/>
  <c r="N89" i="5"/>
  <c r="O89" i="5" s="1"/>
  <c r="N90" i="5"/>
  <c r="O90" i="5" s="1"/>
  <c r="N91" i="5"/>
  <c r="N92" i="5"/>
  <c r="O92" i="5" s="1"/>
  <c r="N93" i="5"/>
  <c r="N94" i="5"/>
  <c r="O94" i="5" s="1"/>
  <c r="N95" i="5"/>
  <c r="O95" i="5" s="1"/>
  <c r="N96" i="5"/>
  <c r="O96" i="5" s="1"/>
  <c r="N97" i="5"/>
  <c r="O97" i="5" s="1"/>
  <c r="N98" i="5"/>
  <c r="N99" i="5"/>
  <c r="O99" i="5" s="1"/>
  <c r="N100" i="5"/>
  <c r="O100" i="5" s="1"/>
  <c r="N101" i="5"/>
  <c r="O101" i="5" s="1"/>
  <c r="N102" i="5"/>
  <c r="O102" i="5" s="1"/>
  <c r="N104" i="5"/>
  <c r="O104" i="5" s="1"/>
  <c r="N105" i="5"/>
  <c r="O105" i="5" s="1"/>
  <c r="O106" i="5"/>
  <c r="N107" i="5"/>
  <c r="O107" i="5" s="1"/>
  <c r="N108" i="5"/>
  <c r="O108" i="5" s="1"/>
  <c r="N109" i="5"/>
  <c r="O109" i="5" s="1"/>
  <c r="N110" i="5"/>
  <c r="O110" i="5" s="1"/>
  <c r="N111" i="5"/>
  <c r="O111" i="5" s="1"/>
  <c r="N112" i="5"/>
  <c r="O112" i="5" s="1"/>
  <c r="N113" i="5"/>
  <c r="O113" i="5" s="1"/>
  <c r="N114" i="5"/>
  <c r="N115" i="5"/>
  <c r="O115" i="5" s="1"/>
  <c r="N116" i="5"/>
  <c r="O116" i="5" s="1"/>
  <c r="N117" i="5"/>
  <c r="O117" i="5" s="1"/>
  <c r="N118" i="5"/>
  <c r="N120" i="5"/>
  <c r="O120" i="5" s="1"/>
  <c r="N121" i="5"/>
  <c r="O121" i="5" s="1"/>
  <c r="N122" i="5"/>
  <c r="O122" i="5" s="1"/>
  <c r="N123" i="5"/>
  <c r="O123" i="5" s="1"/>
  <c r="N124" i="5"/>
  <c r="O124" i="5" s="1"/>
  <c r="N126" i="5"/>
  <c r="O126" i="5" s="1"/>
  <c r="N127" i="5"/>
  <c r="O127" i="5" s="1"/>
  <c r="N128" i="5"/>
  <c r="O128" i="5" s="1"/>
  <c r="N130" i="5"/>
  <c r="O130" i="5" s="1"/>
  <c r="N131" i="5"/>
  <c r="O131" i="5" s="1"/>
  <c r="N132" i="5"/>
  <c r="O132" i="5" s="1"/>
  <c r="N133" i="5"/>
  <c r="N134" i="5"/>
  <c r="O134" i="5" s="1"/>
  <c r="N135" i="5"/>
  <c r="N136" i="5"/>
  <c r="O136" i="5" s="1"/>
  <c r="N137" i="5"/>
  <c r="O137" i="5" s="1"/>
  <c r="N138" i="5"/>
  <c r="N139" i="5"/>
  <c r="O139" i="5" s="1"/>
  <c r="N140" i="5"/>
  <c r="N141" i="5"/>
  <c r="O141" i="5" s="1"/>
  <c r="N142" i="5"/>
  <c r="O142" i="5" s="1"/>
  <c r="N143" i="5"/>
  <c r="O143" i="5" s="1"/>
  <c r="N144" i="5"/>
  <c r="O144" i="5" s="1"/>
  <c r="N145" i="5"/>
  <c r="N146" i="5"/>
  <c r="N147" i="5"/>
  <c r="O147" i="5" s="1"/>
  <c r="N148" i="5"/>
  <c r="O148" i="5" s="1"/>
  <c r="N149" i="5"/>
  <c r="O149" i="5" s="1"/>
  <c r="N150" i="5"/>
  <c r="O150" i="5" s="1"/>
  <c r="N151" i="5"/>
  <c r="N152" i="5"/>
  <c r="N153" i="5"/>
  <c r="O153" i="5" s="1"/>
  <c r="N154" i="5"/>
  <c r="O154" i="5" s="1"/>
  <c r="N155" i="5"/>
  <c r="N156" i="5"/>
  <c r="O156" i="5" s="1"/>
  <c r="N157" i="5"/>
  <c r="O157" i="5" s="1"/>
  <c r="N158" i="5"/>
  <c r="N159" i="5"/>
  <c r="N160" i="5"/>
  <c r="O160" i="5" s="1"/>
  <c r="N161" i="5"/>
  <c r="N162" i="5"/>
  <c r="O162" i="5" s="1"/>
  <c r="N163" i="5"/>
  <c r="O163" i="5" s="1"/>
  <c r="N164" i="5"/>
  <c r="N165" i="5"/>
  <c r="O165" i="5" s="1"/>
  <c r="N166" i="5"/>
  <c r="O166" i="5" s="1"/>
  <c r="N167" i="5"/>
  <c r="O167" i="5" s="1"/>
  <c r="N168" i="5"/>
  <c r="O168" i="5" s="1"/>
  <c r="N169" i="5"/>
  <c r="N170" i="5"/>
  <c r="O170" i="5" s="1"/>
  <c r="N171" i="5"/>
  <c r="O171" i="5" s="1"/>
  <c r="N172" i="5"/>
  <c r="O172" i="5" s="1"/>
  <c r="N173" i="5"/>
  <c r="O173" i="5" s="1"/>
  <c r="N174" i="5"/>
  <c r="O174" i="5" s="1"/>
  <c r="N175" i="5"/>
  <c r="O175" i="5" s="1"/>
  <c r="N177" i="5"/>
  <c r="O177" i="5" s="1"/>
  <c r="N178" i="5"/>
  <c r="O178" i="5" s="1"/>
  <c r="N179" i="5"/>
  <c r="O179" i="5" s="1"/>
  <c r="N180" i="5"/>
  <c r="O180" i="5" s="1"/>
  <c r="N181" i="5"/>
  <c r="N182" i="5"/>
  <c r="O182" i="5" s="1"/>
  <c r="N183" i="5"/>
  <c r="N184" i="5"/>
  <c r="O184" i="5" s="1"/>
  <c r="N185" i="5"/>
  <c r="O185" i="5" s="1"/>
  <c r="N186" i="5"/>
  <c r="N187" i="5"/>
  <c r="O187" i="5" s="1"/>
  <c r="N188" i="5"/>
  <c r="O188" i="5" s="1"/>
  <c r="N189" i="5"/>
  <c r="N190" i="5"/>
  <c r="O190" i="5" s="1"/>
  <c r="N191" i="5"/>
  <c r="O191" i="5" s="1"/>
  <c r="N192" i="5"/>
  <c r="N193" i="5"/>
  <c r="O193" i="5" s="1"/>
  <c r="N195" i="5"/>
  <c r="N196" i="5"/>
  <c r="O196" i="5" s="1"/>
  <c r="P196" i="5" s="1"/>
  <c r="S196" i="5" s="1"/>
  <c r="T374" i="7" s="1"/>
  <c r="N197" i="5"/>
  <c r="O197" i="5" s="1"/>
  <c r="N198" i="5"/>
  <c r="O198" i="5" s="1"/>
  <c r="N199" i="5"/>
  <c r="N200" i="5"/>
  <c r="O200" i="5" s="1"/>
  <c r="N201" i="5"/>
  <c r="O201" i="5" s="1"/>
  <c r="N202" i="5"/>
  <c r="O202" i="5" s="1"/>
  <c r="N203" i="5"/>
  <c r="N204" i="5"/>
  <c r="N205" i="5"/>
  <c r="O205" i="5" s="1"/>
  <c r="N206" i="5"/>
  <c r="O206" i="5" s="1"/>
  <c r="N207" i="5"/>
  <c r="O207" i="5" s="1"/>
  <c r="N209" i="5"/>
  <c r="O209" i="5" s="1"/>
  <c r="N210" i="5"/>
  <c r="O210" i="5" s="1"/>
  <c r="N212" i="5"/>
  <c r="O212" i="5" s="1"/>
  <c r="N213" i="5"/>
  <c r="N214" i="5"/>
  <c r="O214" i="5" s="1"/>
  <c r="N216" i="5"/>
  <c r="N217" i="5"/>
  <c r="O217" i="5" s="1"/>
  <c r="N218" i="5"/>
  <c r="O218" i="5" s="1"/>
  <c r="N219" i="5"/>
  <c r="O219" i="5" s="1"/>
  <c r="N220" i="5"/>
  <c r="O220" i="5" s="1"/>
  <c r="N221" i="5"/>
  <c r="O221" i="5" s="1"/>
  <c r="N222" i="5"/>
  <c r="O222" i="5" s="1"/>
  <c r="N223" i="5"/>
  <c r="O223" i="5" s="1"/>
  <c r="N224" i="5"/>
  <c r="O224" i="5" s="1"/>
  <c r="N225" i="5"/>
  <c r="O225" i="5" s="1"/>
  <c r="N226" i="5"/>
  <c r="O226" i="5" s="1"/>
  <c r="N227" i="5"/>
  <c r="N228" i="5"/>
  <c r="O228" i="5" s="1"/>
  <c r="N230" i="5"/>
  <c r="O230" i="5" s="1"/>
  <c r="N231" i="5"/>
  <c r="O231" i="5" s="1"/>
  <c r="N232" i="5"/>
  <c r="O232" i="5" s="1"/>
  <c r="N233" i="5"/>
  <c r="N234" i="5"/>
  <c r="O234" i="5" s="1"/>
  <c r="N235" i="5"/>
  <c r="N236" i="5"/>
  <c r="O236" i="5" s="1"/>
  <c r="N237" i="5"/>
  <c r="N240" i="5"/>
  <c r="O240" i="5" s="1"/>
  <c r="N241" i="5"/>
  <c r="O241" i="5" s="1"/>
  <c r="N242" i="5"/>
  <c r="N243" i="5"/>
  <c r="N245" i="5"/>
  <c r="O245" i="5" s="1"/>
  <c r="N246" i="5"/>
  <c r="O246" i="5" s="1"/>
  <c r="N247" i="5"/>
  <c r="O247" i="5" s="1"/>
  <c r="N248" i="5"/>
  <c r="O248" i="5" s="1"/>
  <c r="N249" i="5"/>
  <c r="O249" i="5" s="1"/>
  <c r="N250" i="5"/>
  <c r="O250" i="5" s="1"/>
  <c r="N251" i="5"/>
  <c r="N252" i="5"/>
  <c r="N253" i="5"/>
  <c r="O253" i="5" s="1"/>
  <c r="N254" i="5"/>
  <c r="O254" i="5" s="1"/>
  <c r="N255" i="5"/>
  <c r="O255" i="5" s="1"/>
  <c r="N256" i="5"/>
  <c r="O256" i="5" s="1"/>
  <c r="N258" i="5"/>
  <c r="N260" i="5"/>
  <c r="O260" i="5" s="1"/>
  <c r="N261" i="5"/>
  <c r="O261" i="5" s="1"/>
  <c r="N262" i="5"/>
  <c r="O262" i="5" s="1"/>
  <c r="N263" i="5"/>
  <c r="N264" i="5"/>
  <c r="N265" i="5"/>
  <c r="N266" i="5"/>
  <c r="O266" i="5" s="1"/>
  <c r="N267" i="5"/>
  <c r="O267" i="5" s="1"/>
  <c r="N268" i="5"/>
  <c r="O268" i="5" s="1"/>
  <c r="N270" i="5"/>
  <c r="N271" i="5"/>
  <c r="O271" i="5" s="1"/>
  <c r="N272" i="5"/>
  <c r="O272" i="5" s="1"/>
  <c r="N274" i="5"/>
  <c r="N275" i="5"/>
  <c r="O275" i="5" s="1"/>
  <c r="N276" i="5"/>
  <c r="O276" i="5" s="1"/>
  <c r="N277" i="5"/>
  <c r="N279" i="5"/>
  <c r="O279" i="5" s="1"/>
  <c r="N280" i="5"/>
  <c r="O280" i="5" s="1"/>
  <c r="N281" i="5"/>
  <c r="O281" i="5" s="1"/>
  <c r="N282" i="5"/>
  <c r="N283" i="5"/>
  <c r="O283" i="5" s="1"/>
  <c r="N284" i="5"/>
  <c r="O284" i="5" s="1"/>
  <c r="N285" i="5"/>
  <c r="O285" i="5" s="1"/>
  <c r="N286" i="5"/>
  <c r="N287" i="5"/>
  <c r="O287" i="5" s="1"/>
  <c r="N288" i="5"/>
  <c r="N289" i="5"/>
  <c r="O289" i="5" s="1"/>
  <c r="N290" i="5"/>
  <c r="N291" i="5"/>
  <c r="O291" i="5" s="1"/>
  <c r="N292" i="5"/>
  <c r="N293" i="5"/>
  <c r="O293" i="5" s="1"/>
  <c r="N294" i="5"/>
  <c r="O294" i="5" s="1"/>
  <c r="N295" i="5"/>
  <c r="N296" i="5"/>
  <c r="N297" i="5"/>
  <c r="N298" i="5"/>
  <c r="O298" i="5" s="1"/>
  <c r="N299" i="5"/>
  <c r="N300" i="5"/>
  <c r="O300" i="5" s="1"/>
  <c r="N301" i="5"/>
  <c r="N302" i="5"/>
  <c r="O302" i="5" s="1"/>
  <c r="N303" i="5"/>
  <c r="O303" i="5" s="1"/>
  <c r="N305" i="5"/>
  <c r="O305" i="5" s="1"/>
  <c r="N306" i="5"/>
  <c r="O306" i="5" s="1"/>
  <c r="N308" i="5"/>
  <c r="O308" i="5" s="1"/>
  <c r="N309" i="5"/>
  <c r="O309" i="5" s="1"/>
  <c r="N310" i="5"/>
  <c r="O310" i="5" s="1"/>
  <c r="N311" i="5"/>
  <c r="N312" i="5"/>
  <c r="O312" i="5" s="1"/>
  <c r="N314" i="5"/>
  <c r="N315" i="5"/>
  <c r="O315" i="5" s="1"/>
  <c r="N316" i="5"/>
  <c r="N317" i="5"/>
  <c r="N318" i="5"/>
  <c r="N319" i="5"/>
  <c r="O319" i="5" s="1"/>
  <c r="N321" i="5"/>
  <c r="N322" i="5"/>
  <c r="N323" i="5"/>
  <c r="O323" i="5" s="1"/>
  <c r="N324" i="5"/>
  <c r="O324" i="5" s="1"/>
  <c r="N325" i="5"/>
  <c r="N326" i="5"/>
  <c r="O326" i="5" s="1"/>
  <c r="N327" i="5"/>
  <c r="O327" i="5" s="1"/>
  <c r="N328" i="5"/>
  <c r="O328" i="5" s="1"/>
  <c r="N329" i="5"/>
  <c r="O329" i="5" s="1"/>
  <c r="N330" i="5"/>
  <c r="N331" i="5"/>
  <c r="O331" i="5" s="1"/>
  <c r="N332" i="5"/>
  <c r="N333" i="5"/>
  <c r="O333" i="5" s="1"/>
  <c r="N334" i="5"/>
  <c r="N335" i="5"/>
  <c r="O335" i="5" s="1"/>
  <c r="N336" i="5"/>
  <c r="O336" i="5" s="1"/>
  <c r="N337" i="5"/>
  <c r="O337" i="5" s="1"/>
  <c r="N338" i="5"/>
  <c r="N339" i="5"/>
  <c r="O339" i="5" s="1"/>
  <c r="N340" i="5"/>
  <c r="O340" i="5" s="1"/>
  <c r="N341" i="5"/>
  <c r="O341" i="5" s="1"/>
  <c r="N342" i="5"/>
  <c r="N343" i="5"/>
  <c r="N344" i="5"/>
  <c r="O344" i="5" s="1"/>
  <c r="N345" i="5"/>
  <c r="N346" i="5"/>
  <c r="O346" i="5" s="1"/>
  <c r="N347" i="5"/>
  <c r="N348" i="5"/>
  <c r="O348" i="5" s="1"/>
  <c r="N349" i="5"/>
  <c r="O349" i="5" s="1"/>
  <c r="N350" i="5"/>
  <c r="O350" i="5" s="1"/>
  <c r="N351" i="5"/>
  <c r="N352" i="5"/>
  <c r="N353" i="5"/>
  <c r="N354" i="5"/>
  <c r="O354" i="5" s="1"/>
  <c r="N356" i="5"/>
  <c r="O356" i="5" s="1"/>
  <c r="N357" i="5"/>
  <c r="O357" i="5" s="1"/>
  <c r="N358" i="5"/>
  <c r="O358" i="5" s="1"/>
  <c r="N359" i="5"/>
  <c r="O359" i="5" s="1"/>
  <c r="N360" i="5"/>
  <c r="N361" i="5"/>
  <c r="O361" i="5" s="1"/>
  <c r="N362" i="5"/>
  <c r="N363" i="5"/>
  <c r="O363" i="5" s="1"/>
  <c r="N364" i="5"/>
  <c r="O364" i="5" s="1"/>
  <c r="N365" i="5"/>
  <c r="O365" i="5" s="1"/>
  <c r="N366" i="5"/>
  <c r="O366" i="5" s="1"/>
  <c r="N367" i="5"/>
  <c r="O367" i="5" s="1"/>
  <c r="N368" i="5"/>
  <c r="O368" i="5" s="1"/>
  <c r="N369" i="5"/>
  <c r="O369" i="5" s="1"/>
  <c r="N370" i="5"/>
  <c r="O370" i="5" s="1"/>
  <c r="N371" i="5"/>
  <c r="O371" i="5" s="1"/>
  <c r="N372" i="5"/>
  <c r="O372" i="5" s="1"/>
  <c r="N373" i="5"/>
  <c r="O373" i="5" s="1"/>
  <c r="N374" i="5"/>
  <c r="O374" i="5" s="1"/>
  <c r="N375" i="5"/>
  <c r="O375" i="5" s="1"/>
  <c r="N376" i="5"/>
  <c r="N377" i="5"/>
  <c r="O377" i="5" s="1"/>
  <c r="N378" i="5"/>
  <c r="O378" i="5" s="1"/>
  <c r="N379" i="5"/>
  <c r="O379" i="5" s="1"/>
  <c r="N380" i="5"/>
  <c r="O380" i="5" s="1"/>
  <c r="N381" i="5"/>
  <c r="O381" i="5" s="1"/>
  <c r="N382" i="5"/>
  <c r="O382" i="5" s="1"/>
  <c r="N383" i="5"/>
  <c r="O383" i="5" s="1"/>
  <c r="N384" i="5"/>
  <c r="O384" i="5" s="1"/>
  <c r="N385" i="5"/>
  <c r="O385" i="5" s="1"/>
  <c r="N386" i="5"/>
  <c r="O386" i="5" s="1"/>
  <c r="N387" i="5"/>
  <c r="O387" i="5" s="1"/>
  <c r="N388" i="5"/>
  <c r="O388" i="5" s="1"/>
  <c r="N389" i="5"/>
  <c r="O389" i="5" s="1"/>
  <c r="N390" i="5"/>
  <c r="N391" i="5"/>
  <c r="O391" i="5" s="1"/>
  <c r="N392" i="5"/>
  <c r="O392" i="5" s="1"/>
  <c r="N393" i="5"/>
  <c r="O393" i="5" s="1"/>
  <c r="N394" i="5"/>
  <c r="O394" i="5" s="1"/>
  <c r="N395" i="5"/>
  <c r="O395" i="5" s="1"/>
  <c r="N396" i="5"/>
  <c r="O396" i="5" s="1"/>
  <c r="N397" i="5"/>
  <c r="O397" i="5" s="1"/>
  <c r="N470" i="5"/>
  <c r="O470" i="5" s="1"/>
  <c r="N471" i="5"/>
  <c r="O471" i="5" s="1"/>
  <c r="N472" i="5"/>
  <c r="O472" i="5" s="1"/>
  <c r="N473" i="5"/>
  <c r="O473" i="5" s="1"/>
  <c r="N474" i="5"/>
  <c r="O474" i="5" s="1"/>
  <c r="N476" i="5"/>
  <c r="O476" i="5" s="1"/>
  <c r="N477" i="5"/>
  <c r="O477" i="5" s="1"/>
  <c r="N478" i="5"/>
  <c r="O478" i="5" s="1"/>
  <c r="N479" i="5"/>
  <c r="O479" i="5" s="1"/>
  <c r="N480" i="5"/>
  <c r="O480" i="5" s="1"/>
  <c r="N481" i="5"/>
  <c r="O481" i="5" s="1"/>
  <c r="N482" i="5"/>
  <c r="O482" i="5" s="1"/>
  <c r="N483" i="5"/>
  <c r="O483" i="5" s="1"/>
  <c r="N485" i="5"/>
  <c r="O485" i="5" s="1"/>
  <c r="N486" i="5"/>
  <c r="O486" i="5" s="1"/>
  <c r="N487" i="5"/>
  <c r="O487" i="5" s="1"/>
  <c r="N488" i="5"/>
  <c r="O488" i="5" s="1"/>
  <c r="N489" i="5"/>
  <c r="O489" i="5" s="1"/>
  <c r="N490" i="5"/>
  <c r="O490" i="5" s="1"/>
  <c r="N491" i="5"/>
  <c r="O491" i="5" s="1"/>
  <c r="N492" i="5"/>
  <c r="O492" i="5" s="1"/>
  <c r="N493" i="5"/>
  <c r="O493" i="5" s="1"/>
  <c r="N494" i="5"/>
  <c r="O494" i="5" s="1"/>
  <c r="N495" i="5"/>
  <c r="O495" i="5" s="1"/>
  <c r="N496" i="5"/>
  <c r="O496" i="5" s="1"/>
  <c r="N497" i="5"/>
  <c r="O497" i="5" s="1"/>
  <c r="N498" i="5"/>
  <c r="O498" i="5" s="1"/>
  <c r="N501" i="5"/>
  <c r="N502" i="5"/>
  <c r="N503" i="5"/>
  <c r="N504" i="5"/>
  <c r="O504" i="5" s="1"/>
  <c r="N506" i="5"/>
  <c r="O506" i="5" s="1"/>
  <c r="N507" i="5"/>
  <c r="O507" i="5" s="1"/>
  <c r="N508" i="5"/>
  <c r="O508" i="5" s="1"/>
  <c r="N509" i="5"/>
  <c r="O509" i="5" s="1"/>
  <c r="N510" i="5"/>
  <c r="O510" i="5" s="1"/>
  <c r="N511" i="5"/>
  <c r="O511" i="5" s="1"/>
  <c r="N512" i="5"/>
  <c r="O512" i="5" s="1"/>
  <c r="N513" i="5"/>
  <c r="O513" i="5" s="1"/>
  <c r="N514" i="5"/>
  <c r="N515" i="5"/>
  <c r="O515" i="5" s="1"/>
  <c r="N516" i="5"/>
  <c r="O516" i="5" s="1"/>
  <c r="N517" i="5"/>
  <c r="O517" i="5" s="1"/>
  <c r="N518" i="5"/>
  <c r="N519" i="5"/>
  <c r="O519" i="5" s="1"/>
  <c r="N520" i="5"/>
  <c r="O520" i="5" s="1"/>
  <c r="N521" i="5"/>
  <c r="O521" i="5" s="1"/>
  <c r="N523" i="5"/>
  <c r="O523" i="5" s="1"/>
  <c r="N525" i="5"/>
  <c r="O525" i="5" s="1"/>
  <c r="N526" i="5"/>
  <c r="O526" i="5" s="1"/>
  <c r="N527" i="5"/>
  <c r="O527" i="5" s="1"/>
  <c r="N528" i="5"/>
  <c r="O528" i="5" s="1"/>
  <c r="N529" i="5"/>
  <c r="O529" i="5" s="1"/>
  <c r="N530" i="5"/>
  <c r="O530" i="5" s="1"/>
  <c r="N531" i="5"/>
  <c r="O531" i="5" s="1"/>
  <c r="N533" i="5"/>
  <c r="O533" i="5" s="1"/>
  <c r="N534" i="5"/>
  <c r="O534" i="5" s="1"/>
  <c r="N535" i="5"/>
  <c r="O535" i="5" s="1"/>
  <c r="N536" i="5"/>
  <c r="O536" i="5" s="1"/>
  <c r="N537" i="5"/>
  <c r="O537" i="5" s="1"/>
  <c r="N538" i="5"/>
  <c r="O538" i="5" s="1"/>
  <c r="N539" i="5"/>
  <c r="O539" i="5" s="1"/>
  <c r="N540" i="5"/>
  <c r="O540" i="5" s="1"/>
  <c r="N541" i="5"/>
  <c r="O541" i="5" s="1"/>
  <c r="N542" i="5"/>
  <c r="O542" i="5" s="1"/>
  <c r="N544" i="5"/>
  <c r="O544" i="5" s="1"/>
  <c r="N545" i="5"/>
  <c r="O545" i="5" s="1"/>
  <c r="N546" i="5"/>
  <c r="O546" i="5" s="1"/>
  <c r="N547" i="5"/>
  <c r="O547" i="5" s="1"/>
  <c r="N548" i="5"/>
  <c r="O548" i="5" s="1"/>
  <c r="N549" i="5"/>
  <c r="O549" i="5" s="1"/>
  <c r="N550" i="5"/>
  <c r="O550" i="5" s="1"/>
  <c r="N551" i="5"/>
  <c r="N552" i="5"/>
  <c r="O552" i="5" s="1"/>
  <c r="N554" i="5"/>
  <c r="O554" i="5" s="1"/>
  <c r="N555" i="5"/>
  <c r="N556" i="5"/>
  <c r="O556" i="5" s="1"/>
  <c r="N557" i="5"/>
  <c r="O557" i="5" s="1"/>
  <c r="N558" i="5"/>
  <c r="O558" i="5" s="1"/>
  <c r="N559" i="5"/>
  <c r="N561" i="5"/>
  <c r="O561" i="5" s="1"/>
  <c r="N562" i="5"/>
  <c r="O562" i="5" s="1"/>
  <c r="N563" i="5"/>
  <c r="O563" i="5" s="1"/>
  <c r="N564" i="5"/>
  <c r="O564" i="5" s="1"/>
  <c r="N566" i="5"/>
  <c r="O566" i="5" s="1"/>
  <c r="N567" i="5"/>
  <c r="O567" i="5" s="1"/>
  <c r="N568" i="5"/>
  <c r="O568" i="5" s="1"/>
  <c r="N569" i="5"/>
  <c r="O569" i="5" s="1"/>
  <c r="N570" i="5"/>
  <c r="O570" i="5" s="1"/>
  <c r="N571" i="5"/>
  <c r="O571" i="5" s="1"/>
  <c r="N573" i="5"/>
  <c r="O573" i="5" s="1"/>
  <c r="N574" i="5"/>
  <c r="O574" i="5" s="1"/>
  <c r="N575" i="5"/>
  <c r="O575" i="5" s="1"/>
  <c r="N577" i="5"/>
  <c r="O577" i="5" s="1"/>
  <c r="N578" i="5"/>
  <c r="O578" i="5" s="1"/>
  <c r="N579" i="5"/>
  <c r="O579" i="5" s="1"/>
  <c r="N580" i="5"/>
  <c r="O580" i="5" s="1"/>
  <c r="N581" i="5"/>
  <c r="O581" i="5" s="1"/>
  <c r="N582" i="5"/>
  <c r="O582" i="5" s="1"/>
  <c r="N583" i="5"/>
  <c r="O583" i="5" s="1"/>
  <c r="N584" i="5"/>
  <c r="O584" i="5" s="1"/>
  <c r="N586" i="5"/>
  <c r="N587" i="5"/>
  <c r="O587" i="5" s="1"/>
  <c r="N588" i="5"/>
  <c r="O588" i="5" s="1"/>
  <c r="N589" i="5"/>
  <c r="O589" i="5" s="1"/>
  <c r="N590" i="5"/>
  <c r="O590" i="5" s="1"/>
  <c r="N592" i="5"/>
  <c r="O592" i="5" s="1"/>
  <c r="N593" i="5"/>
  <c r="O593" i="5" s="1"/>
  <c r="N595" i="5"/>
  <c r="O595" i="5" s="1"/>
  <c r="N596" i="5"/>
  <c r="O596" i="5" s="1"/>
  <c r="N597" i="5"/>
  <c r="N600" i="5"/>
  <c r="N601" i="5"/>
  <c r="N602" i="5"/>
  <c r="N603" i="5"/>
  <c r="N604" i="5"/>
  <c r="N605" i="5"/>
  <c r="O605" i="5" s="1"/>
  <c r="N606" i="5"/>
  <c r="O606" i="5" s="1"/>
  <c r="N607" i="5"/>
  <c r="O607" i="5" s="1"/>
  <c r="N608" i="5"/>
  <c r="N609" i="5"/>
  <c r="O609" i="5" s="1"/>
  <c r="N610" i="5"/>
  <c r="N611" i="5"/>
  <c r="N612" i="5"/>
  <c r="O612" i="5" s="1"/>
  <c r="N613" i="5"/>
  <c r="O613" i="5" s="1"/>
  <c r="N614" i="5"/>
  <c r="N615" i="5"/>
  <c r="O615" i="5" s="1"/>
  <c r="N617" i="5"/>
  <c r="O617" i="5" s="1"/>
  <c r="N618" i="5"/>
  <c r="N619" i="5"/>
  <c r="O619" i="5" s="1"/>
  <c r="N621" i="5"/>
  <c r="N622" i="5"/>
  <c r="O622" i="5" s="1"/>
  <c r="N623" i="5"/>
  <c r="O624" i="5"/>
  <c r="N625" i="5"/>
  <c r="O625" i="5" s="1"/>
  <c r="N626" i="5"/>
  <c r="O626" i="5" s="1"/>
  <c r="N627" i="5"/>
  <c r="O627" i="5" s="1"/>
  <c r="N628" i="5"/>
  <c r="O628" i="5" s="1"/>
  <c r="N629" i="5"/>
  <c r="O629" i="5" s="1"/>
  <c r="N630" i="5"/>
  <c r="N631" i="5"/>
  <c r="O631" i="5" s="1"/>
  <c r="N632" i="5"/>
  <c r="O632" i="5" s="1"/>
  <c r="N634" i="5"/>
  <c r="O634" i="5" s="1"/>
  <c r="N635" i="5"/>
  <c r="O635" i="5" s="1"/>
  <c r="N636" i="5"/>
  <c r="O636" i="5" s="1"/>
  <c r="N638" i="5"/>
  <c r="N639" i="5"/>
  <c r="N640" i="5"/>
  <c r="O640" i="5" s="1"/>
  <c r="N641" i="5"/>
  <c r="O641" i="5" s="1"/>
  <c r="N642" i="5"/>
  <c r="O642" i="5" s="1"/>
  <c r="N643" i="5"/>
  <c r="O643" i="5" s="1"/>
  <c r="N644" i="5"/>
  <c r="O644" i="5" s="1"/>
  <c r="N645" i="5"/>
  <c r="O645" i="5" s="1"/>
  <c r="N646" i="5"/>
  <c r="O646" i="5" s="1"/>
  <c r="N647" i="5"/>
  <c r="O647" i="5" s="1"/>
  <c r="N648" i="5"/>
  <c r="O648" i="5" s="1"/>
  <c r="N649" i="5"/>
  <c r="O649" i="5" s="1"/>
  <c r="N650" i="5"/>
  <c r="N651" i="5"/>
  <c r="O651" i="5" s="1"/>
  <c r="N652" i="5"/>
  <c r="O652" i="5" s="1"/>
  <c r="N653" i="5"/>
  <c r="O653" i="5" s="1"/>
  <c r="N654" i="5"/>
  <c r="O654" i="5" s="1"/>
  <c r="N656" i="5"/>
  <c r="O656" i="5" s="1"/>
  <c r="N657" i="5"/>
  <c r="O657" i="5" s="1"/>
  <c r="N658" i="5"/>
  <c r="O658" i="5" s="1"/>
  <c r="N659" i="5"/>
  <c r="O659" i="5" s="1"/>
  <c r="N660" i="5"/>
  <c r="O660" i="5" s="1"/>
  <c r="N661" i="5"/>
  <c r="O661" i="5" s="1"/>
  <c r="N662" i="5"/>
  <c r="O662" i="5" s="1"/>
  <c r="N663" i="5"/>
  <c r="O663" i="5" s="1"/>
  <c r="N664" i="5"/>
  <c r="O664" i="5" s="1"/>
  <c r="N665" i="5"/>
  <c r="N666" i="5"/>
  <c r="O666" i="5" s="1"/>
  <c r="N667" i="5"/>
  <c r="O667" i="5" s="1"/>
  <c r="N669" i="5"/>
  <c r="O669" i="5" s="1"/>
  <c r="N670" i="5"/>
  <c r="O670" i="5" s="1"/>
  <c r="N671" i="5"/>
  <c r="O671" i="5" s="1"/>
  <c r="N672" i="5"/>
  <c r="O672" i="5" s="1"/>
  <c r="N673" i="5"/>
  <c r="N674" i="5"/>
  <c r="O674" i="5" s="1"/>
  <c r="N675" i="5"/>
  <c r="O675" i="5" s="1"/>
  <c r="N676" i="5"/>
  <c r="O676" i="5" s="1"/>
  <c r="N677" i="5"/>
  <c r="N678" i="5"/>
  <c r="O678" i="5" s="1"/>
  <c r="N679" i="5"/>
  <c r="O679" i="5" s="1"/>
  <c r="N680" i="5"/>
  <c r="N681" i="5"/>
  <c r="O681" i="5" s="1"/>
  <c r="N682" i="5"/>
  <c r="O682" i="5" s="1"/>
  <c r="N683" i="5"/>
  <c r="N684" i="5"/>
  <c r="O684" i="5" s="1"/>
  <c r="N686" i="5"/>
  <c r="N687" i="5"/>
  <c r="O687" i="5" s="1"/>
  <c r="N688" i="5"/>
  <c r="O688" i="5" s="1"/>
  <c r="N689" i="5"/>
  <c r="O689" i="5" s="1"/>
  <c r="N690" i="5"/>
  <c r="N691" i="5"/>
  <c r="O691" i="5" s="1"/>
  <c r="N692" i="5"/>
  <c r="O692" i="5" s="1"/>
  <c r="N693" i="5"/>
  <c r="N694" i="5"/>
  <c r="O694" i="5" s="1"/>
  <c r="N695" i="5"/>
  <c r="N696" i="5"/>
  <c r="O696" i="5" s="1"/>
  <c r="N697" i="5"/>
  <c r="O697" i="5" s="1"/>
  <c r="N698" i="5"/>
  <c r="N699" i="5"/>
  <c r="O699" i="5" s="1"/>
  <c r="N700" i="5"/>
  <c r="O700" i="5" s="1"/>
  <c r="N701" i="5"/>
  <c r="N702" i="5"/>
  <c r="N703" i="5"/>
  <c r="N704" i="5"/>
  <c r="N705" i="5"/>
  <c r="O705" i="5" s="1"/>
  <c r="N706" i="5"/>
  <c r="O706" i="5" s="1"/>
  <c r="N707" i="5"/>
  <c r="N708" i="5"/>
  <c r="O708" i="5" s="1"/>
  <c r="N709" i="5"/>
  <c r="O709" i="5" s="1"/>
  <c r="N710" i="5"/>
  <c r="O710" i="5" s="1"/>
  <c r="N711" i="5"/>
  <c r="O711" i="5" s="1"/>
  <c r="N712" i="5"/>
  <c r="O712" i="5" s="1"/>
  <c r="P712" i="5" s="1"/>
  <c r="S712" i="5" s="1"/>
  <c r="T565" i="7" s="1"/>
  <c r="N713" i="5"/>
  <c r="O713" i="5" s="1"/>
  <c r="N714" i="5"/>
  <c r="O714" i="5" s="1"/>
  <c r="N715" i="5"/>
  <c r="N716" i="5"/>
  <c r="O716" i="5" s="1"/>
  <c r="N717" i="5"/>
  <c r="O717" i="5" s="1"/>
  <c r="N718" i="5"/>
  <c r="O718" i="5" s="1"/>
  <c r="N719" i="5"/>
  <c r="N720" i="5"/>
  <c r="O720" i="5" s="1"/>
  <c r="N721" i="5"/>
  <c r="N722" i="5"/>
  <c r="O722" i="5" s="1"/>
  <c r="N723" i="5"/>
  <c r="O723" i="5" s="1"/>
  <c r="N724" i="5"/>
  <c r="O724" i="5" s="1"/>
  <c r="N725" i="5"/>
  <c r="O725" i="5" s="1"/>
  <c r="N726" i="5"/>
  <c r="O726" i="5" s="1"/>
  <c r="N727" i="5"/>
  <c r="N728" i="5"/>
  <c r="O728" i="5" s="1"/>
  <c r="N729" i="5"/>
  <c r="O729" i="5" s="1"/>
  <c r="N730" i="5"/>
  <c r="O730" i="5" s="1"/>
  <c r="N731" i="5"/>
  <c r="O731" i="5" s="1"/>
  <c r="N733" i="5"/>
  <c r="O733" i="5" s="1"/>
  <c r="N734" i="5"/>
  <c r="O734" i="5" s="1"/>
  <c r="N735" i="5"/>
  <c r="O735" i="5" s="1"/>
  <c r="N736" i="5"/>
  <c r="O736" i="5" s="1"/>
  <c r="N737" i="5"/>
  <c r="N738" i="5"/>
  <c r="O738" i="5" s="1"/>
  <c r="N739" i="5"/>
  <c r="N740" i="5"/>
  <c r="O740" i="5" s="1"/>
  <c r="N741" i="5"/>
  <c r="O741" i="5" s="1"/>
  <c r="N742" i="5"/>
  <c r="O742" i="5" s="1"/>
  <c r="N743" i="5"/>
  <c r="O743" i="5" s="1"/>
  <c r="N744" i="5"/>
  <c r="O744" i="5" s="1"/>
  <c r="N745" i="5"/>
  <c r="O745" i="5" s="1"/>
  <c r="N746" i="5"/>
  <c r="O746" i="5" s="1"/>
  <c r="N747" i="5"/>
  <c r="O747" i="5" s="1"/>
  <c r="N748" i="5"/>
  <c r="O748" i="5" s="1"/>
  <c r="N749" i="5"/>
  <c r="O749" i="5" s="1"/>
  <c r="N750" i="5"/>
  <c r="O750" i="5" s="1"/>
  <c r="N751" i="5"/>
  <c r="O751" i="5" s="1"/>
  <c r="N752" i="5"/>
  <c r="O752" i="5" s="1"/>
  <c r="N753" i="5"/>
  <c r="O753" i="5" s="1"/>
  <c r="N754" i="5"/>
  <c r="N755" i="5"/>
  <c r="O755" i="5" s="1"/>
  <c r="N756" i="5"/>
  <c r="O756" i="5" s="1"/>
  <c r="N758" i="5"/>
  <c r="N759" i="5"/>
  <c r="N761" i="5"/>
  <c r="O761" i="5" s="1"/>
  <c r="N762" i="5"/>
  <c r="O762" i="5" s="1"/>
  <c r="N763" i="5"/>
  <c r="O763" i="5" s="1"/>
  <c r="N764" i="5"/>
  <c r="N765" i="5"/>
  <c r="O765" i="5" s="1"/>
  <c r="N766" i="5"/>
  <c r="N767" i="5"/>
  <c r="N768" i="5"/>
  <c r="O768" i="5" s="1"/>
  <c r="N769" i="5"/>
  <c r="O769" i="5" s="1"/>
  <c r="N770" i="5"/>
  <c r="O770" i="5" s="1"/>
  <c r="N771" i="5"/>
  <c r="O771" i="5" s="1"/>
  <c r="N772" i="5"/>
  <c r="N773" i="5"/>
  <c r="N774" i="5"/>
  <c r="N775" i="5"/>
  <c r="O775" i="5" s="1"/>
  <c r="N776" i="5"/>
  <c r="N777" i="5"/>
  <c r="O777" i="5" s="1"/>
  <c r="N778" i="5"/>
  <c r="O778" i="5" s="1"/>
  <c r="N779" i="5"/>
  <c r="O779" i="5" s="1"/>
  <c r="N780" i="5"/>
  <c r="O780" i="5" s="1"/>
  <c r="N782" i="5"/>
  <c r="O782" i="5" s="1"/>
  <c r="N786" i="5"/>
  <c r="O786" i="5" s="1"/>
  <c r="N788" i="5"/>
  <c r="O788" i="5" s="1"/>
  <c r="N795" i="5"/>
  <c r="A4" i="18"/>
  <c r="A5" i="18" s="1"/>
  <c r="A6" i="18" s="1"/>
  <c r="A7" i="18" s="1"/>
  <c r="A8" i="18" s="1"/>
  <c r="A9" i="18" s="1"/>
  <c r="A10" i="18" s="1"/>
  <c r="A11" i="18" s="1"/>
  <c r="A12" i="18" s="1"/>
  <c r="A13" i="18" s="1"/>
  <c r="A14" i="18" s="1"/>
  <c r="A15" i="18" s="1"/>
  <c r="A16" i="18" s="1"/>
  <c r="A17" i="18" s="1"/>
  <c r="A18" i="18" s="1"/>
  <c r="A19" i="18" s="1"/>
  <c r="A20" i="18" s="1"/>
  <c r="A21" i="18" s="1"/>
  <c r="A22" i="18" s="1"/>
  <c r="A23" i="18" s="1"/>
  <c r="A24" i="18" s="1"/>
  <c r="A25" i="18" s="1"/>
  <c r="A26" i="18" s="1"/>
  <c r="A27" i="18" s="1"/>
  <c r="A28" i="18" s="1"/>
  <c r="A29" i="18" s="1"/>
  <c r="A30" i="18" s="1"/>
  <c r="A31" i="18" s="1"/>
  <c r="A32" i="18" s="1"/>
  <c r="A33" i="18" s="1"/>
  <c r="A34" i="18" s="1"/>
  <c r="A35" i="18" s="1"/>
  <c r="A36" i="18" s="1"/>
  <c r="A37" i="18" s="1"/>
  <c r="A38" i="18" s="1"/>
  <c r="A39" i="18" s="1"/>
  <c r="A40" i="18" s="1"/>
  <c r="A41" i="18" s="1"/>
  <c r="A42" i="18" s="1"/>
  <c r="A43" i="18" s="1"/>
  <c r="A44" i="18" s="1"/>
  <c r="A45" i="18" s="1"/>
  <c r="A46" i="18" s="1"/>
  <c r="A47" i="18" s="1"/>
  <c r="A48" i="18" s="1"/>
  <c r="A49" i="18" s="1"/>
  <c r="A50" i="18" s="1"/>
  <c r="A51" i="18" s="1"/>
  <c r="A52" i="18" s="1"/>
  <c r="A53" i="18" s="1"/>
  <c r="A54" i="18" s="1"/>
  <c r="A55" i="18" s="1"/>
  <c r="A56" i="18" s="1"/>
  <c r="A57" i="18" s="1"/>
  <c r="A58" i="18" s="1"/>
  <c r="A59" i="18" s="1"/>
  <c r="A60" i="18" s="1"/>
  <c r="A61" i="18" s="1"/>
  <c r="A62" i="18" s="1"/>
  <c r="A63" i="18" s="1"/>
  <c r="A64" i="18" s="1"/>
  <c r="A65" i="18" s="1"/>
  <c r="A66" i="18" s="1"/>
  <c r="A67" i="18" s="1"/>
  <c r="A68" i="18" s="1"/>
  <c r="A69" i="18" s="1"/>
  <c r="A70" i="18" s="1"/>
  <c r="A71" i="18" s="1"/>
  <c r="A72" i="18" s="1"/>
  <c r="A73" i="18" s="1"/>
  <c r="A74" i="18" s="1"/>
  <c r="A75" i="18" s="1"/>
  <c r="A76" i="18" s="1"/>
  <c r="A77" i="18" s="1"/>
  <c r="A78" i="18" s="1"/>
  <c r="A79" i="18" s="1"/>
  <c r="A80" i="18" s="1"/>
  <c r="A81" i="18" s="1"/>
  <c r="A82" i="18" s="1"/>
  <c r="A83" i="18" s="1"/>
  <c r="A84" i="18" s="1"/>
  <c r="A85" i="18" s="1"/>
  <c r="A86" i="18" s="1"/>
  <c r="A87" i="18" s="1"/>
  <c r="A88" i="18" s="1"/>
  <c r="A89" i="18" s="1"/>
  <c r="A90" i="18" s="1"/>
  <c r="A91" i="18" s="1"/>
  <c r="A92" i="18" s="1"/>
  <c r="A93" i="18" s="1"/>
  <c r="A94" i="18" s="1"/>
  <c r="A95" i="18" s="1"/>
  <c r="A96" i="18" s="1"/>
  <c r="A97" i="18" s="1"/>
  <c r="A98" i="18" s="1"/>
  <c r="A99" i="18" s="1"/>
  <c r="A100" i="18" s="1"/>
  <c r="A101" i="18" s="1"/>
  <c r="A102" i="18" s="1"/>
  <c r="A103" i="18" s="1"/>
  <c r="A104" i="18" s="1"/>
  <c r="A105" i="18" s="1"/>
  <c r="A106" i="18" s="1"/>
  <c r="A107" i="18" s="1"/>
  <c r="A108" i="18" s="1"/>
  <c r="A109" i="18" s="1"/>
  <c r="A110" i="18" s="1"/>
  <c r="A111" i="18" s="1"/>
  <c r="A112" i="18" s="1"/>
  <c r="A113" i="18" s="1"/>
  <c r="A114" i="18" s="1"/>
  <c r="A115" i="18" s="1"/>
  <c r="A116" i="18" s="1"/>
  <c r="A117" i="18" s="1"/>
  <c r="A118" i="18" s="1"/>
  <c r="A119" i="18" s="1"/>
  <c r="A120" i="18" s="1"/>
  <c r="A121" i="18" s="1"/>
  <c r="A122" i="18" s="1"/>
  <c r="A123" i="18" s="1"/>
  <c r="A124" i="18" s="1"/>
  <c r="A125" i="18" s="1"/>
  <c r="A126" i="18" s="1"/>
  <c r="A127" i="18" s="1"/>
  <c r="A128" i="18" s="1"/>
  <c r="A129" i="18" s="1"/>
  <c r="A130" i="18" s="1"/>
  <c r="A131" i="18" s="1"/>
  <c r="A132" i="18" s="1"/>
  <c r="A133" i="18" s="1"/>
  <c r="A134" i="18" s="1"/>
  <c r="A135" i="18" s="1"/>
  <c r="A136" i="18" s="1"/>
  <c r="A137" i="18" s="1"/>
  <c r="A138" i="18" s="1"/>
  <c r="A139" i="18" s="1"/>
  <c r="A140" i="18" s="1"/>
  <c r="A141" i="18" s="1"/>
  <c r="A142" i="18" s="1"/>
  <c r="A143" i="18" s="1"/>
  <c r="A144" i="18" s="1"/>
  <c r="A145" i="18" s="1"/>
  <c r="A146" i="18" s="1"/>
  <c r="A147" i="18" s="1"/>
  <c r="A148" i="18" s="1"/>
  <c r="A149" i="18" s="1"/>
  <c r="A150" i="18" s="1"/>
  <c r="A151" i="18" s="1"/>
  <c r="A152" i="18" s="1"/>
  <c r="A153" i="18" s="1"/>
  <c r="A154" i="18" s="1"/>
  <c r="A155" i="18" s="1"/>
  <c r="A156" i="18" s="1"/>
  <c r="A157" i="18" s="1"/>
  <c r="A158" i="18" s="1"/>
  <c r="A159" i="18" s="1"/>
  <c r="A160" i="18" s="1"/>
  <c r="A161" i="18" s="1"/>
  <c r="A162" i="18" s="1"/>
  <c r="A163" i="18" s="1"/>
  <c r="A164" i="18" s="1"/>
  <c r="A165" i="18" s="1"/>
  <c r="A166" i="18" s="1"/>
  <c r="A167" i="18" s="1"/>
  <c r="A168" i="18" s="1"/>
  <c r="A169" i="18" s="1"/>
  <c r="A170" i="18" s="1"/>
  <c r="A171" i="18" s="1"/>
  <c r="A172" i="18" s="1"/>
  <c r="A173" i="18" s="1"/>
  <c r="A174" i="18" s="1"/>
  <c r="A175" i="18" s="1"/>
  <c r="A176" i="18" s="1"/>
  <c r="A177" i="18" s="1"/>
  <c r="A178" i="18" s="1"/>
  <c r="A179" i="18" s="1"/>
  <c r="A180" i="18" s="1"/>
  <c r="A181" i="18" s="1"/>
  <c r="A182" i="18" s="1"/>
  <c r="A183" i="18" s="1"/>
  <c r="A184" i="18" s="1"/>
  <c r="A185" i="18" s="1"/>
  <c r="A186" i="18" s="1"/>
  <c r="A187" i="18" s="1"/>
  <c r="A188" i="18" s="1"/>
  <c r="A189" i="18" s="1"/>
  <c r="A190" i="18" s="1"/>
  <c r="A191" i="18" s="1"/>
  <c r="A192" i="18" s="1"/>
  <c r="A193" i="18" s="1"/>
  <c r="A194" i="18" s="1"/>
  <c r="A195" i="18" s="1"/>
  <c r="A196" i="18" s="1"/>
  <c r="A197" i="18" s="1"/>
  <c r="A198" i="18" s="1"/>
  <c r="A199" i="18" s="1"/>
  <c r="A200" i="18" s="1"/>
  <c r="A201" i="18" s="1"/>
  <c r="A202" i="18" s="1"/>
  <c r="A203" i="18" s="1"/>
  <c r="A204" i="18" s="1"/>
  <c r="A205" i="18" s="1"/>
  <c r="A206" i="18" s="1"/>
  <c r="A207" i="18" s="1"/>
  <c r="A208" i="18" s="1"/>
  <c r="A209" i="18" s="1"/>
  <c r="A210" i="18" s="1"/>
  <c r="A211" i="18" s="1"/>
  <c r="A212" i="18" s="1"/>
  <c r="A213" i="18" s="1"/>
  <c r="A214" i="18" s="1"/>
  <c r="A215" i="18" s="1"/>
  <c r="A216" i="18" s="1"/>
  <c r="A217" i="18" s="1"/>
  <c r="A218" i="18" s="1"/>
  <c r="A219" i="18" s="1"/>
  <c r="A220" i="18" s="1"/>
  <c r="A221" i="18" s="1"/>
  <c r="A222" i="18" s="1"/>
  <c r="A223" i="18" s="1"/>
  <c r="A224" i="18" s="1"/>
  <c r="A225" i="18" s="1"/>
  <c r="A226" i="18" s="1"/>
  <c r="A227" i="18" s="1"/>
  <c r="A228" i="18" s="1"/>
  <c r="A229" i="18" s="1"/>
  <c r="A230" i="18" s="1"/>
  <c r="A231" i="18" s="1"/>
  <c r="A232" i="18" s="1"/>
  <c r="A233" i="18" s="1"/>
  <c r="A234" i="18" s="1"/>
  <c r="A235" i="18" s="1"/>
  <c r="A236" i="18" s="1"/>
  <c r="A237" i="18" s="1"/>
  <c r="A238" i="18" s="1"/>
  <c r="A239" i="18" s="1"/>
  <c r="A240" i="18" s="1"/>
  <c r="A241" i="18" s="1"/>
  <c r="A242" i="18" s="1"/>
  <c r="A243" i="18" s="1"/>
  <c r="A244" i="18" s="1"/>
  <c r="A245" i="18" s="1"/>
  <c r="A246" i="18" s="1"/>
  <c r="A247" i="18" s="1"/>
  <c r="A248" i="18" s="1"/>
  <c r="A249" i="18" s="1"/>
  <c r="A250" i="18" s="1"/>
  <c r="A251" i="18" s="1"/>
  <c r="A252" i="18" s="1"/>
  <c r="A253" i="18" s="1"/>
  <c r="A254" i="18" s="1"/>
  <c r="A255" i="18" s="1"/>
  <c r="A256" i="18" s="1"/>
  <c r="A257" i="18" s="1"/>
  <c r="A258" i="18" s="1"/>
  <c r="A259" i="18" s="1"/>
  <c r="A260" i="18" s="1"/>
  <c r="A261" i="18" s="1"/>
  <c r="A262" i="18" s="1"/>
  <c r="A263" i="18" s="1"/>
  <c r="A264" i="18" s="1"/>
  <c r="A265" i="18" s="1"/>
  <c r="A266" i="18" s="1"/>
  <c r="A267" i="18" s="1"/>
  <c r="A268" i="18" s="1"/>
  <c r="A269" i="18" s="1"/>
  <c r="A270" i="18" s="1"/>
  <c r="A271" i="18" s="1"/>
  <c r="A272" i="18" s="1"/>
  <c r="A273" i="18" s="1"/>
  <c r="A274" i="18" s="1"/>
  <c r="A275" i="18" s="1"/>
  <c r="A276" i="18" s="1"/>
  <c r="A277" i="18" s="1"/>
  <c r="A278" i="18" s="1"/>
  <c r="A279" i="18" s="1"/>
  <c r="A280" i="18" s="1"/>
  <c r="A281" i="18" s="1"/>
  <c r="A282" i="18" s="1"/>
  <c r="A283" i="18" s="1"/>
  <c r="A284" i="18" s="1"/>
  <c r="A285" i="18" s="1"/>
  <c r="A286" i="18" s="1"/>
  <c r="A287" i="18" s="1"/>
  <c r="A288" i="18" s="1"/>
  <c r="A289" i="18" s="1"/>
  <c r="A290" i="18" s="1"/>
  <c r="A291" i="18" s="1"/>
  <c r="A292" i="18" s="1"/>
  <c r="A293" i="18" s="1"/>
  <c r="A294" i="18" s="1"/>
  <c r="A295" i="18" s="1"/>
  <c r="A296" i="18" s="1"/>
  <c r="A297" i="18" s="1"/>
  <c r="A298" i="18" s="1"/>
  <c r="A299" i="18" s="1"/>
  <c r="A300" i="18" s="1"/>
  <c r="A301" i="18" s="1"/>
  <c r="A302" i="18" s="1"/>
  <c r="A303" i="18" s="1"/>
  <c r="A304" i="18" s="1"/>
  <c r="A305" i="18" s="1"/>
  <c r="A306" i="18" s="1"/>
  <c r="A307" i="18" s="1"/>
  <c r="A308" i="18" s="1"/>
  <c r="A309" i="18" s="1"/>
  <c r="A310" i="18" s="1"/>
  <c r="A311" i="18" s="1"/>
  <c r="A312" i="18" s="1"/>
  <c r="A313" i="18" s="1"/>
  <c r="A314" i="18" s="1"/>
  <c r="A315" i="18" s="1"/>
  <c r="A316" i="18" s="1"/>
  <c r="A317" i="18" s="1"/>
  <c r="A318" i="18" s="1"/>
  <c r="A319" i="18" s="1"/>
  <c r="A320" i="18" s="1"/>
  <c r="A321" i="18" s="1"/>
  <c r="A322" i="18" s="1"/>
  <c r="A323" i="18" s="1"/>
  <c r="A324" i="18" s="1"/>
  <c r="A325" i="18" s="1"/>
  <c r="A326" i="18" s="1"/>
  <c r="A327" i="18" s="1"/>
  <c r="A328" i="18" s="1"/>
  <c r="A329" i="18" s="1"/>
  <c r="A330" i="18" s="1"/>
  <c r="A331" i="18" s="1"/>
  <c r="A332" i="18" s="1"/>
  <c r="A333" i="18" s="1"/>
  <c r="A334" i="18" s="1"/>
  <c r="A335" i="18" s="1"/>
  <c r="A336" i="18" s="1"/>
  <c r="A337" i="18" s="1"/>
  <c r="A338" i="18" s="1"/>
  <c r="A339" i="18" s="1"/>
  <c r="A340" i="18" s="1"/>
  <c r="A341" i="18" s="1"/>
  <c r="A342" i="18" s="1"/>
  <c r="A343" i="18" s="1"/>
  <c r="A344" i="18" s="1"/>
  <c r="A345" i="18" s="1"/>
  <c r="A346" i="18" s="1"/>
  <c r="A347" i="18" s="1"/>
  <c r="A348" i="18" s="1"/>
  <c r="A349" i="18" s="1"/>
  <c r="A350" i="18" s="1"/>
  <c r="A351" i="18" s="1"/>
  <c r="A352" i="18" s="1"/>
  <c r="A353" i="18" s="1"/>
  <c r="A354" i="18" s="1"/>
  <c r="A355" i="18" s="1"/>
  <c r="A356" i="18" s="1"/>
  <c r="A357" i="18" s="1"/>
  <c r="A358" i="18" s="1"/>
  <c r="A359" i="18" s="1"/>
  <c r="A360" i="18" s="1"/>
  <c r="A361" i="18" s="1"/>
  <c r="A362" i="18" s="1"/>
  <c r="A363" i="18" s="1"/>
  <c r="A364" i="18" s="1"/>
  <c r="A365" i="18" s="1"/>
  <c r="A366" i="18" s="1"/>
  <c r="A367" i="18" s="1"/>
  <c r="A368" i="18" s="1"/>
  <c r="A369" i="18" s="1"/>
  <c r="A370" i="18" s="1"/>
  <c r="A371" i="18" s="1"/>
  <c r="A372" i="18" s="1"/>
  <c r="A373" i="18" s="1"/>
  <c r="A374" i="18" s="1"/>
  <c r="A375" i="18" s="1"/>
  <c r="A376" i="18" s="1"/>
  <c r="A377" i="18" s="1"/>
  <c r="A378" i="18" s="1"/>
  <c r="A379" i="18" s="1"/>
  <c r="A380" i="18" s="1"/>
  <c r="A381" i="18" s="1"/>
  <c r="A382" i="18" s="1"/>
  <c r="A383" i="18" s="1"/>
  <c r="A384" i="18" s="1"/>
  <c r="A385" i="18" s="1"/>
  <c r="A386" i="18" s="1"/>
  <c r="A387" i="18" s="1"/>
  <c r="A388" i="18" s="1"/>
  <c r="A389" i="18" s="1"/>
  <c r="A390" i="18" s="1"/>
  <c r="A391" i="18" s="1"/>
  <c r="A392" i="18" s="1"/>
  <c r="A393" i="18" s="1"/>
  <c r="A394" i="18" s="1"/>
  <c r="A395" i="18" s="1"/>
  <c r="A396" i="18" s="1"/>
  <c r="A397" i="18" s="1"/>
  <c r="A398" i="18" s="1"/>
  <c r="A399" i="18" s="1"/>
  <c r="A400" i="18" s="1"/>
  <c r="A401" i="18" s="1"/>
  <c r="A402" i="18" s="1"/>
  <c r="A403" i="18" s="1"/>
  <c r="A404" i="18" s="1"/>
  <c r="A405" i="18" s="1"/>
  <c r="A406" i="18" s="1"/>
  <c r="A407" i="18" s="1"/>
  <c r="A408" i="18" s="1"/>
  <c r="A409" i="18" s="1"/>
  <c r="A410" i="18" s="1"/>
  <c r="A411" i="18" s="1"/>
  <c r="A412" i="18" s="1"/>
  <c r="A413" i="18" s="1"/>
  <c r="A414" i="18" s="1"/>
  <c r="A415" i="18" s="1"/>
  <c r="A416" i="18" s="1"/>
  <c r="A417" i="18" s="1"/>
  <c r="A418" i="18" s="1"/>
  <c r="A419" i="18" s="1"/>
  <c r="A420" i="18" s="1"/>
  <c r="A421" i="18" s="1"/>
  <c r="A422" i="18" s="1"/>
  <c r="A423" i="18" s="1"/>
  <c r="A424" i="18" s="1"/>
  <c r="A425" i="18" s="1"/>
  <c r="A426" i="18" s="1"/>
  <c r="A427" i="18" s="1"/>
  <c r="A428" i="18" s="1"/>
  <c r="A429" i="18" s="1"/>
  <c r="A430" i="18" s="1"/>
  <c r="A431" i="18" s="1"/>
  <c r="A432" i="18" s="1"/>
  <c r="A433" i="18" s="1"/>
  <c r="A434" i="18" s="1"/>
  <c r="A435" i="18" s="1"/>
  <c r="A436" i="18" s="1"/>
  <c r="A437" i="18" s="1"/>
  <c r="A438" i="18" s="1"/>
  <c r="A439" i="18" s="1"/>
  <c r="A440" i="18" s="1"/>
  <c r="A441" i="18" s="1"/>
  <c r="A442" i="18" s="1"/>
  <c r="A443" i="18" s="1"/>
  <c r="A444" i="18" s="1"/>
  <c r="A445" i="18" s="1"/>
  <c r="A446" i="18" s="1"/>
  <c r="A447" i="18" s="1"/>
  <c r="A448" i="18" s="1"/>
  <c r="A449" i="18" s="1"/>
  <c r="A450" i="18" s="1"/>
  <c r="A451" i="18" s="1"/>
  <c r="A452" i="18" s="1"/>
  <c r="A453" i="18" s="1"/>
  <c r="A454" i="18" s="1"/>
  <c r="A455" i="18" s="1"/>
  <c r="A456" i="18" s="1"/>
  <c r="A457" i="18" s="1"/>
  <c r="A458" i="18" s="1"/>
  <c r="A459" i="18" s="1"/>
  <c r="A460" i="18" s="1"/>
  <c r="A461" i="18" s="1"/>
  <c r="A462" i="18" s="1"/>
  <c r="A463" i="18" s="1"/>
  <c r="A464" i="18" s="1"/>
  <c r="A465" i="18" s="1"/>
  <c r="A466" i="18" s="1"/>
  <c r="A467" i="18" s="1"/>
  <c r="A468" i="18" s="1"/>
  <c r="A469" i="18" s="1"/>
  <c r="A470" i="18" s="1"/>
  <c r="A471" i="18" s="1"/>
  <c r="A472" i="18" s="1"/>
  <c r="A473" i="18" s="1"/>
  <c r="A474" i="18" s="1"/>
  <c r="A475" i="18" s="1"/>
  <c r="A476" i="18" s="1"/>
  <c r="A477" i="18" s="1"/>
  <c r="A478" i="18" s="1"/>
  <c r="A479" i="18" s="1"/>
  <c r="A480" i="18" s="1"/>
  <c r="A481" i="18" s="1"/>
  <c r="A482" i="18" s="1"/>
  <c r="A483" i="18" s="1"/>
  <c r="A484" i="18" s="1"/>
  <c r="A485" i="18" s="1"/>
  <c r="A486" i="18" s="1"/>
  <c r="A487" i="18" s="1"/>
  <c r="A488" i="18" s="1"/>
  <c r="A489" i="18" s="1"/>
  <c r="A490" i="18" s="1"/>
  <c r="A491" i="18" s="1"/>
  <c r="A492" i="18" s="1"/>
  <c r="A493" i="18" s="1"/>
  <c r="A494" i="18" s="1"/>
  <c r="A495" i="18" s="1"/>
  <c r="A496" i="18" s="1"/>
  <c r="A497" i="18" s="1"/>
  <c r="A498" i="18" s="1"/>
  <c r="A499" i="18" s="1"/>
  <c r="A500" i="18" s="1"/>
  <c r="A501" i="18" s="1"/>
  <c r="A502" i="18" s="1"/>
  <c r="A503" i="18" s="1"/>
  <c r="A504" i="18" s="1"/>
  <c r="A505" i="18" s="1"/>
  <c r="A506" i="18" s="1"/>
  <c r="A507" i="18" s="1"/>
  <c r="A508" i="18" s="1"/>
  <c r="A509" i="18" s="1"/>
  <c r="A510" i="18" s="1"/>
  <c r="A511" i="18" s="1"/>
  <c r="A512" i="18" s="1"/>
  <c r="A513" i="18" s="1"/>
  <c r="A514" i="18" s="1"/>
  <c r="A515" i="18" s="1"/>
  <c r="A516" i="18" s="1"/>
  <c r="A517" i="18" s="1"/>
  <c r="A518" i="18" s="1"/>
  <c r="A519" i="18" s="1"/>
  <c r="A520" i="18" s="1"/>
  <c r="A521" i="18" s="1"/>
  <c r="A522" i="18" s="1"/>
  <c r="A523" i="18" s="1"/>
  <c r="A524" i="18" s="1"/>
  <c r="A525" i="18" s="1"/>
  <c r="A526" i="18" s="1"/>
  <c r="A527" i="18" s="1"/>
  <c r="A528" i="18" s="1"/>
  <c r="A529" i="18" s="1"/>
  <c r="A530" i="18" s="1"/>
  <c r="A531" i="18" s="1"/>
  <c r="A532" i="18" s="1"/>
  <c r="A533" i="18" s="1"/>
  <c r="A534" i="18" s="1"/>
  <c r="A535" i="18" s="1"/>
  <c r="A536" i="18" s="1"/>
  <c r="A537" i="18" s="1"/>
  <c r="A538" i="18" s="1"/>
  <c r="A539" i="18" s="1"/>
  <c r="A540" i="18" s="1"/>
  <c r="A541" i="18" s="1"/>
  <c r="A542" i="18" s="1"/>
  <c r="A543" i="18" s="1"/>
  <c r="A544" i="18" s="1"/>
  <c r="A545" i="18" s="1"/>
  <c r="A546" i="18" s="1"/>
  <c r="A547" i="18" s="1"/>
  <c r="A548" i="18" s="1"/>
  <c r="A549" i="18" s="1"/>
  <c r="A550" i="18" s="1"/>
  <c r="A551" i="18" s="1"/>
  <c r="A552" i="18" s="1"/>
  <c r="A553" i="18" s="1"/>
  <c r="A554" i="18" s="1"/>
  <c r="A555" i="18" s="1"/>
  <c r="A556" i="18" s="1"/>
  <c r="A557" i="18" s="1"/>
  <c r="A558" i="18" s="1"/>
  <c r="A559" i="18" s="1"/>
  <c r="A560" i="18" s="1"/>
  <c r="A561" i="18" s="1"/>
  <c r="A562" i="18" s="1"/>
  <c r="A563" i="18" s="1"/>
  <c r="A564" i="18" s="1"/>
  <c r="A565" i="18" s="1"/>
  <c r="A566" i="18" s="1"/>
  <c r="A567" i="18" s="1"/>
  <c r="A568" i="18" s="1"/>
  <c r="A569" i="18" s="1"/>
  <c r="A570" i="18" s="1"/>
  <c r="A571" i="18" s="1"/>
  <c r="A572" i="18" s="1"/>
  <c r="A573" i="18" s="1"/>
  <c r="A574" i="18" s="1"/>
  <c r="A575" i="18" s="1"/>
  <c r="A576" i="18" s="1"/>
  <c r="A577" i="18" s="1"/>
  <c r="A578" i="18" s="1"/>
  <c r="A579" i="18" s="1"/>
  <c r="A580" i="18" s="1"/>
  <c r="A581" i="18" s="1"/>
  <c r="A582" i="18" s="1"/>
  <c r="A583" i="18" s="1"/>
  <c r="A584" i="18" s="1"/>
  <c r="A585" i="18" s="1"/>
  <c r="A586" i="18" s="1"/>
  <c r="A587" i="18" s="1"/>
  <c r="A588" i="18" s="1"/>
  <c r="A589" i="18" s="1"/>
  <c r="A590" i="18" s="1"/>
  <c r="A591" i="18" s="1"/>
  <c r="A592" i="18" s="1"/>
  <c r="A593" i="18" s="1"/>
  <c r="A594" i="18" s="1"/>
  <c r="A595" i="18" s="1"/>
  <c r="A596" i="18" s="1"/>
  <c r="A597" i="18" s="1"/>
  <c r="A598" i="18" s="1"/>
  <c r="A599" i="18" s="1"/>
  <c r="A600" i="18" s="1"/>
  <c r="A601" i="18" s="1"/>
  <c r="A602" i="18" s="1"/>
  <c r="A603" i="18" s="1"/>
  <c r="A604" i="18" s="1"/>
  <c r="A605" i="18" s="1"/>
  <c r="A606" i="18" s="1"/>
  <c r="A607" i="18" s="1"/>
  <c r="A608" i="18" s="1"/>
  <c r="A609" i="18" s="1"/>
  <c r="A610" i="18" s="1"/>
  <c r="A611" i="18" s="1"/>
  <c r="A612" i="18" s="1"/>
  <c r="A613" i="18" s="1"/>
  <c r="A614" i="18" s="1"/>
  <c r="A615" i="18" s="1"/>
  <c r="A616" i="18" s="1"/>
  <c r="A617" i="18" s="1"/>
  <c r="A618" i="18" s="1"/>
  <c r="A619" i="18" s="1"/>
  <c r="A620" i="18" s="1"/>
  <c r="A621" i="18" s="1"/>
  <c r="A622" i="18" s="1"/>
  <c r="A623" i="18" s="1"/>
  <c r="A624" i="18" s="1"/>
  <c r="A625" i="18" s="1"/>
  <c r="A626" i="18" s="1"/>
  <c r="A627" i="18" s="1"/>
  <c r="A628" i="18" s="1"/>
  <c r="A629" i="18" s="1"/>
  <c r="A630" i="18" s="1"/>
  <c r="A631" i="18" s="1"/>
  <c r="A632" i="18" s="1"/>
  <c r="A633" i="18" s="1"/>
  <c r="A634" i="18" s="1"/>
  <c r="A635" i="18" s="1"/>
  <c r="A636" i="18" s="1"/>
  <c r="A637" i="18" s="1"/>
  <c r="A638" i="18" s="1"/>
  <c r="A639" i="18" s="1"/>
  <c r="A640" i="18" s="1"/>
  <c r="A641" i="18" s="1"/>
  <c r="A642" i="18" s="1"/>
  <c r="A643" i="18" s="1"/>
  <c r="A644" i="18" s="1"/>
  <c r="A645" i="18" s="1"/>
  <c r="A646" i="18" s="1"/>
  <c r="A647" i="18" s="1"/>
  <c r="A648" i="18" s="1"/>
  <c r="A649" i="18" s="1"/>
  <c r="A650" i="18" s="1"/>
  <c r="A651" i="18" s="1"/>
  <c r="A652" i="18" s="1"/>
  <c r="A653" i="18" s="1"/>
  <c r="A654" i="18" s="1"/>
  <c r="A655" i="18" s="1"/>
  <c r="A656" i="18" s="1"/>
  <c r="A657" i="18" s="1"/>
  <c r="A658" i="18" s="1"/>
  <c r="A659" i="18" s="1"/>
  <c r="A660" i="18" s="1"/>
  <c r="A661" i="18" s="1"/>
  <c r="A662" i="18" s="1"/>
  <c r="A663" i="18" s="1"/>
  <c r="A664" i="18" s="1"/>
  <c r="A665" i="18" s="1"/>
  <c r="A666" i="18" s="1"/>
  <c r="A667" i="18" s="1"/>
  <c r="A668" i="18" s="1"/>
  <c r="A669" i="18" s="1"/>
  <c r="A670" i="18" s="1"/>
  <c r="A671" i="18" s="1"/>
  <c r="A672" i="18" s="1"/>
  <c r="A673" i="18" s="1"/>
  <c r="A674" i="18" s="1"/>
  <c r="A675" i="18" s="1"/>
  <c r="A676" i="18" s="1"/>
  <c r="A677" i="18" s="1"/>
  <c r="A678" i="18" s="1"/>
  <c r="A679" i="18" s="1"/>
  <c r="A680" i="18" s="1"/>
  <c r="A681" i="18" s="1"/>
  <c r="A682" i="18" s="1"/>
  <c r="A683" i="18" s="1"/>
  <c r="A684" i="18" s="1"/>
  <c r="A685" i="18" s="1"/>
  <c r="A686" i="18" s="1"/>
  <c r="A687" i="18" s="1"/>
  <c r="A688" i="18" s="1"/>
  <c r="A689" i="18" s="1"/>
  <c r="A690" i="18" s="1"/>
  <c r="A691" i="18" s="1"/>
  <c r="A692" i="18" s="1"/>
  <c r="A693" i="18" s="1"/>
  <c r="A694" i="18" s="1"/>
  <c r="A695" i="18" s="1"/>
  <c r="A696" i="18" s="1"/>
  <c r="A697" i="18" s="1"/>
  <c r="A698" i="18" s="1"/>
  <c r="A699" i="18" s="1"/>
  <c r="A700" i="18" s="1"/>
  <c r="A701" i="18" s="1"/>
  <c r="A702" i="18" s="1"/>
  <c r="A703" i="18" s="1"/>
  <c r="A704" i="18" s="1"/>
  <c r="A705" i="18" s="1"/>
  <c r="A706" i="18" s="1"/>
  <c r="A707" i="18" s="1"/>
  <c r="A708" i="18" s="1"/>
  <c r="A709" i="18" s="1"/>
  <c r="A710" i="18" s="1"/>
  <c r="A711" i="18" s="1"/>
  <c r="A712" i="18" s="1"/>
  <c r="A713" i="18" s="1"/>
  <c r="A714" i="18" s="1"/>
  <c r="A715" i="18" s="1"/>
  <c r="A716" i="18" s="1"/>
  <c r="A717" i="18" s="1"/>
  <c r="A718" i="18" s="1"/>
  <c r="A719" i="18" s="1"/>
  <c r="A720" i="18" s="1"/>
  <c r="A721" i="18" s="1"/>
  <c r="A722" i="18" s="1"/>
  <c r="A723" i="18" s="1"/>
  <c r="A724" i="18" s="1"/>
  <c r="A725" i="18" s="1"/>
  <c r="A726" i="18" s="1"/>
  <c r="A727" i="18" s="1"/>
  <c r="A728" i="18" s="1"/>
  <c r="A729" i="18" s="1"/>
  <c r="A730" i="18" s="1"/>
  <c r="A731" i="18" s="1"/>
  <c r="A732" i="18" s="1"/>
  <c r="A733" i="18" s="1"/>
  <c r="A734" i="18" s="1"/>
  <c r="A735" i="18" s="1"/>
  <c r="A736" i="18" s="1"/>
  <c r="A737" i="18" s="1"/>
  <c r="A738" i="18" s="1"/>
  <c r="A739" i="18" s="1"/>
  <c r="A3" i="18"/>
  <c r="M48" i="5"/>
  <c r="M50" i="5"/>
  <c r="O50" i="5" s="1"/>
  <c r="P50" i="5" s="1"/>
  <c r="S50" i="5" s="1"/>
  <c r="T36" i="7" s="1"/>
  <c r="M51" i="5"/>
  <c r="M52" i="5"/>
  <c r="M53" i="5"/>
  <c r="M55" i="5"/>
  <c r="M56" i="5"/>
  <c r="M57" i="5"/>
  <c r="M58" i="5"/>
  <c r="M59" i="5"/>
  <c r="M60" i="5"/>
  <c r="M61" i="5"/>
  <c r="M62" i="5"/>
  <c r="M63" i="5"/>
  <c r="M64" i="5"/>
  <c r="M66" i="5"/>
  <c r="M67" i="5"/>
  <c r="M68" i="5"/>
  <c r="M69" i="5"/>
  <c r="M70" i="5"/>
  <c r="M71" i="5"/>
  <c r="M72" i="5"/>
  <c r="M73" i="5"/>
  <c r="M74" i="5"/>
  <c r="M75" i="5"/>
  <c r="M76" i="5"/>
  <c r="M78" i="5"/>
  <c r="M81" i="5"/>
  <c r="M82" i="5"/>
  <c r="M83" i="5"/>
  <c r="M87" i="5"/>
  <c r="M88" i="5"/>
  <c r="M89" i="5"/>
  <c r="M90" i="5"/>
  <c r="M91" i="5"/>
  <c r="O91" i="5" s="1"/>
  <c r="M92" i="5"/>
  <c r="M93" i="5"/>
  <c r="O93" i="5" s="1"/>
  <c r="M94" i="5"/>
  <c r="M95" i="5"/>
  <c r="M96" i="5"/>
  <c r="M97" i="5"/>
  <c r="O98" i="5"/>
  <c r="P98" i="5" s="1"/>
  <c r="S98" i="5" s="1"/>
  <c r="T128" i="7" s="1"/>
  <c r="M99" i="5"/>
  <c r="M100" i="5"/>
  <c r="M101" i="5"/>
  <c r="M102" i="5"/>
  <c r="M104" i="5"/>
  <c r="M105" i="5"/>
  <c r="M106" i="5"/>
  <c r="M107" i="5"/>
  <c r="M108" i="5"/>
  <c r="M109" i="5"/>
  <c r="M110" i="5"/>
  <c r="M111" i="5"/>
  <c r="M112" i="5"/>
  <c r="M113" i="5"/>
  <c r="M114" i="5"/>
  <c r="M115" i="5"/>
  <c r="M116" i="5"/>
  <c r="M117" i="5"/>
  <c r="M118" i="5"/>
  <c r="O118" i="5" s="1"/>
  <c r="M120" i="5"/>
  <c r="M121" i="5"/>
  <c r="M122" i="5"/>
  <c r="M123" i="5"/>
  <c r="M124" i="5"/>
  <c r="M126" i="5"/>
  <c r="M127" i="5"/>
  <c r="M128" i="5"/>
  <c r="M130" i="5"/>
  <c r="M131" i="5"/>
  <c r="M132" i="5"/>
  <c r="M133" i="5"/>
  <c r="O133" i="5" s="1"/>
  <c r="M134" i="5"/>
  <c r="M135" i="5"/>
  <c r="O135" i="5" s="1"/>
  <c r="P135" i="5" s="1"/>
  <c r="S135" i="5" s="1"/>
  <c r="T196" i="7" s="1"/>
  <c r="M136" i="5"/>
  <c r="M137" i="5"/>
  <c r="M138" i="5"/>
  <c r="O138" i="5" s="1"/>
  <c r="M139" i="5"/>
  <c r="M141" i="5"/>
  <c r="M142" i="5"/>
  <c r="M143" i="5"/>
  <c r="M144" i="5"/>
  <c r="M145" i="5"/>
  <c r="O145" i="5" s="1"/>
  <c r="M146" i="5"/>
  <c r="O146" i="5" s="1"/>
  <c r="M147" i="5"/>
  <c r="M148" i="5"/>
  <c r="M149" i="5"/>
  <c r="M150" i="5"/>
  <c r="M151" i="5"/>
  <c r="O151" i="5" s="1"/>
  <c r="P151" i="5" s="1"/>
  <c r="S151" i="5" s="1"/>
  <c r="T227" i="7" s="1"/>
  <c r="M152" i="5"/>
  <c r="O152" i="5" s="1"/>
  <c r="M153" i="5"/>
  <c r="M154" i="5"/>
  <c r="M155" i="5"/>
  <c r="O155" i="5" s="1"/>
  <c r="P155" i="5" s="1"/>
  <c r="S155" i="5" s="1"/>
  <c r="T237" i="7" s="1"/>
  <c r="M156" i="5"/>
  <c r="M157" i="5"/>
  <c r="M158" i="5"/>
  <c r="O158" i="5" s="1"/>
  <c r="M160" i="5"/>
  <c r="M161" i="5"/>
  <c r="O161" i="5" s="1"/>
  <c r="M162" i="5"/>
  <c r="M163" i="5"/>
  <c r="M164" i="5"/>
  <c r="O164" i="5" s="1"/>
  <c r="M165" i="5"/>
  <c r="M166" i="5"/>
  <c r="M167" i="5"/>
  <c r="M168" i="5"/>
  <c r="M170" i="5"/>
  <c r="M171" i="5"/>
  <c r="M172" i="5"/>
  <c r="M173" i="5"/>
  <c r="M174" i="5"/>
  <c r="M175" i="5"/>
  <c r="M177" i="5"/>
  <c r="M178" i="5"/>
  <c r="M179" i="5"/>
  <c r="M180" i="5"/>
  <c r="M181" i="5"/>
  <c r="O181" i="5" s="1"/>
  <c r="M182" i="5"/>
  <c r="M183" i="5"/>
  <c r="O183" i="5" s="1"/>
  <c r="P183" i="5" s="1"/>
  <c r="S183" i="5" s="1"/>
  <c r="M184" i="5"/>
  <c r="M185" i="5"/>
  <c r="M186" i="5"/>
  <c r="O186" i="5" s="1"/>
  <c r="M187" i="5"/>
  <c r="M188" i="5"/>
  <c r="M189" i="5"/>
  <c r="O189" i="5" s="1"/>
  <c r="M190" i="5"/>
  <c r="M191" i="5"/>
  <c r="M192" i="5"/>
  <c r="O192" i="5" s="1"/>
  <c r="M193" i="5"/>
  <c r="M196" i="5"/>
  <c r="M197" i="5"/>
  <c r="M198" i="5"/>
  <c r="M200" i="5"/>
  <c r="M201" i="5"/>
  <c r="M202" i="5"/>
  <c r="M203" i="5"/>
  <c r="O203" i="5" s="1"/>
  <c r="M204" i="5"/>
  <c r="O204" i="5" s="1"/>
  <c r="M205" i="5"/>
  <c r="M206" i="5"/>
  <c r="M207" i="5"/>
  <c r="M209" i="5"/>
  <c r="M210" i="5"/>
  <c r="M212" i="5"/>
  <c r="M214" i="5"/>
  <c r="M216" i="5"/>
  <c r="O216" i="5" s="1"/>
  <c r="M217" i="5"/>
  <c r="M218" i="5"/>
  <c r="M219" i="5"/>
  <c r="M220" i="5"/>
  <c r="M221" i="5"/>
  <c r="M222" i="5"/>
  <c r="M223" i="5"/>
  <c r="M224" i="5"/>
  <c r="M225" i="5"/>
  <c r="M226" i="5"/>
  <c r="M227" i="5"/>
  <c r="O227" i="5" s="1"/>
  <c r="M228" i="5"/>
  <c r="M230" i="5"/>
  <c r="M231" i="5"/>
  <c r="M232" i="5"/>
  <c r="M233" i="5"/>
  <c r="O233" i="5" s="1"/>
  <c r="P233" i="5" s="1"/>
  <c r="S233" i="5" s="1"/>
  <c r="T600" i="7" s="1"/>
  <c r="M234" i="5"/>
  <c r="O235" i="5"/>
  <c r="P235" i="5" s="1"/>
  <c r="S235" i="5" s="1"/>
  <c r="T621" i="7" s="1"/>
  <c r="M236" i="5"/>
  <c r="M237" i="5"/>
  <c r="O237" i="5" s="1"/>
  <c r="M240" i="5"/>
  <c r="M241" i="5"/>
  <c r="M242" i="5"/>
  <c r="O242" i="5" s="1"/>
  <c r="P242" i="5" s="1"/>
  <c r="S242" i="5" s="1"/>
  <c r="T655" i="7" s="1"/>
  <c r="M243" i="5"/>
  <c r="O243" i="5" s="1"/>
  <c r="M245" i="5"/>
  <c r="M246" i="5"/>
  <c r="M247" i="5"/>
  <c r="M248" i="5"/>
  <c r="M249" i="5"/>
  <c r="M250" i="5"/>
  <c r="M251" i="5"/>
  <c r="O251" i="5" s="1"/>
  <c r="M252" i="5"/>
  <c r="O252" i="5" s="1"/>
  <c r="M253" i="5"/>
  <c r="M254" i="5"/>
  <c r="M255" i="5"/>
  <c r="M256" i="5"/>
  <c r="M257" i="5"/>
  <c r="M258" i="5"/>
  <c r="O258" i="5" s="1"/>
  <c r="M260" i="5"/>
  <c r="M261" i="5"/>
  <c r="M262" i="5"/>
  <c r="M263" i="5"/>
  <c r="O263" i="5" s="1"/>
  <c r="O264" i="5"/>
  <c r="P264" i="5" s="1"/>
  <c r="S264" i="5" s="1"/>
  <c r="T786" i="7" s="1"/>
  <c r="M266" i="5"/>
  <c r="M267" i="5"/>
  <c r="M268" i="5"/>
  <c r="M271" i="5"/>
  <c r="M272" i="5"/>
  <c r="M274" i="5"/>
  <c r="O274" i="5" s="1"/>
  <c r="M275" i="5"/>
  <c r="M276" i="5"/>
  <c r="M277" i="5"/>
  <c r="O277" i="5" s="1"/>
  <c r="M278" i="5"/>
  <c r="M279" i="5"/>
  <c r="M280" i="5"/>
  <c r="M281" i="5"/>
  <c r="M282" i="5"/>
  <c r="O282" i="5" s="1"/>
  <c r="M283" i="5"/>
  <c r="M284" i="5"/>
  <c r="M285" i="5"/>
  <c r="M286" i="5"/>
  <c r="O286" i="5" s="1"/>
  <c r="M287" i="5"/>
  <c r="M288" i="5"/>
  <c r="O288" i="5" s="1"/>
  <c r="M289" i="5"/>
  <c r="M290" i="5"/>
  <c r="O290" i="5" s="1"/>
  <c r="P290" i="5" s="1"/>
  <c r="S290" i="5" s="1"/>
  <c r="T355" i="7" s="1"/>
  <c r="M291" i="5"/>
  <c r="M292" i="5"/>
  <c r="O292" i="5" s="1"/>
  <c r="M293" i="5"/>
  <c r="M294" i="5"/>
  <c r="M295" i="5"/>
  <c r="O295" i="5" s="1"/>
  <c r="M296" i="5"/>
  <c r="O296" i="5" s="1"/>
  <c r="M298" i="5"/>
  <c r="M299" i="5"/>
  <c r="O299" i="5" s="1"/>
  <c r="M300" i="5"/>
  <c r="M301" i="5"/>
  <c r="O301" i="5" s="1"/>
  <c r="M302" i="5"/>
  <c r="M303" i="5"/>
  <c r="M304" i="5"/>
  <c r="O304" i="5" s="1"/>
  <c r="P304" i="5" s="1"/>
  <c r="S304" i="5" s="1"/>
  <c r="T356" i="7" s="1"/>
  <c r="M305" i="5"/>
  <c r="M306" i="5"/>
  <c r="M307" i="5"/>
  <c r="M308" i="5"/>
  <c r="M309" i="5"/>
  <c r="M310" i="5"/>
  <c r="M311" i="5"/>
  <c r="O311" i="5" s="1"/>
  <c r="M312" i="5"/>
  <c r="M314" i="5"/>
  <c r="O314" i="5" s="1"/>
  <c r="M315" i="5"/>
  <c r="M316" i="5"/>
  <c r="O316" i="5" s="1"/>
  <c r="O317" i="5"/>
  <c r="P317" i="5" s="1"/>
  <c r="S317" i="5" s="1"/>
  <c r="T380" i="7" s="1"/>
  <c r="M318" i="5"/>
  <c r="O318" i="5" s="1"/>
  <c r="M319" i="5"/>
  <c r="M321" i="5"/>
  <c r="O321" i="5" s="1"/>
  <c r="M322" i="5"/>
  <c r="O322" i="5" s="1"/>
  <c r="M323" i="5"/>
  <c r="M324" i="5"/>
  <c r="M325" i="5"/>
  <c r="O325" i="5" s="1"/>
  <c r="M326" i="5"/>
  <c r="M327" i="5"/>
  <c r="M328" i="5"/>
  <c r="M329" i="5"/>
  <c r="M330" i="5"/>
  <c r="O330" i="5" s="1"/>
  <c r="M331" i="5"/>
  <c r="M332" i="5"/>
  <c r="O332" i="5" s="1"/>
  <c r="M333" i="5"/>
  <c r="M334" i="5"/>
  <c r="O334" i="5" s="1"/>
  <c r="M335" i="5"/>
  <c r="M336" i="5"/>
  <c r="M337" i="5"/>
  <c r="M338" i="5"/>
  <c r="O338" i="5" s="1"/>
  <c r="M339" i="5"/>
  <c r="M340" i="5"/>
  <c r="M341" i="5"/>
  <c r="M342" i="5"/>
  <c r="O342" i="5" s="1"/>
  <c r="M343" i="5"/>
  <c r="O343" i="5" s="1"/>
  <c r="M344" i="5"/>
  <c r="M346" i="5"/>
  <c r="M347" i="5"/>
  <c r="O347" i="5" s="1"/>
  <c r="M348" i="5"/>
  <c r="M349" i="5"/>
  <c r="M350" i="5"/>
  <c r="M351" i="5"/>
  <c r="O351" i="5" s="1"/>
  <c r="M352" i="5"/>
  <c r="O352" i="5" s="1"/>
  <c r="M353" i="5"/>
  <c r="O353" i="5" s="1"/>
  <c r="M354" i="5"/>
  <c r="M356" i="5"/>
  <c r="M358" i="5"/>
  <c r="M359" i="5"/>
  <c r="M360" i="5"/>
  <c r="O360" i="5" s="1"/>
  <c r="M361" i="5"/>
  <c r="M362" i="5"/>
  <c r="O362" i="5" s="1"/>
  <c r="M363" i="5"/>
  <c r="M364" i="5"/>
  <c r="M365" i="5"/>
  <c r="M366" i="5"/>
  <c r="M367" i="5"/>
  <c r="M368" i="5"/>
  <c r="M369" i="5"/>
  <c r="M370" i="5"/>
  <c r="M371" i="5"/>
  <c r="M372" i="5"/>
  <c r="M373" i="5"/>
  <c r="M374" i="5"/>
  <c r="M375" i="5"/>
  <c r="M376" i="5"/>
  <c r="O376" i="5" s="1"/>
  <c r="M377" i="5"/>
  <c r="M378" i="5"/>
  <c r="M379" i="5"/>
  <c r="M380" i="5"/>
  <c r="M381" i="5"/>
  <c r="M382" i="5"/>
  <c r="M383" i="5"/>
  <c r="M384" i="5"/>
  <c r="M385" i="5"/>
  <c r="M386" i="5"/>
  <c r="M387" i="5"/>
  <c r="M388" i="5"/>
  <c r="M389" i="5"/>
  <c r="M390" i="5"/>
  <c r="O390" i="5" s="1"/>
  <c r="M391" i="5"/>
  <c r="M392" i="5"/>
  <c r="M393" i="5"/>
  <c r="M394" i="5"/>
  <c r="M395" i="5"/>
  <c r="M396" i="5"/>
  <c r="M397" i="5"/>
  <c r="M398" i="5"/>
  <c r="M399" i="5"/>
  <c r="M400" i="5"/>
  <c r="O400" i="5" s="1"/>
  <c r="M401" i="5"/>
  <c r="M402" i="5"/>
  <c r="M403" i="5"/>
  <c r="M405" i="5"/>
  <c r="M406" i="5"/>
  <c r="M407" i="5"/>
  <c r="M408" i="5"/>
  <c r="M409" i="5"/>
  <c r="M410" i="5"/>
  <c r="M411" i="5"/>
  <c r="M413" i="5"/>
  <c r="M414" i="5"/>
  <c r="O414" i="5" s="1"/>
  <c r="M415" i="5"/>
  <c r="M416" i="5"/>
  <c r="M417" i="5"/>
  <c r="M418" i="5"/>
  <c r="M419" i="5"/>
  <c r="M420" i="5"/>
  <c r="O420" i="5" s="1"/>
  <c r="M421" i="5"/>
  <c r="M422" i="5"/>
  <c r="M424" i="5"/>
  <c r="M426" i="5"/>
  <c r="M427" i="5"/>
  <c r="M428" i="5"/>
  <c r="M429" i="5"/>
  <c r="M430" i="5"/>
  <c r="M431" i="5"/>
  <c r="M432" i="5"/>
  <c r="O432" i="5" s="1"/>
  <c r="M433" i="5"/>
  <c r="O433" i="5" s="1"/>
  <c r="P433" i="5" s="1"/>
  <c r="S433" i="5" s="1"/>
  <c r="T739" i="7" s="1"/>
  <c r="M434" i="5"/>
  <c r="M435" i="5"/>
  <c r="M436" i="5"/>
  <c r="M437" i="5"/>
  <c r="M438" i="5"/>
  <c r="M439" i="5"/>
  <c r="M440" i="5"/>
  <c r="M441" i="5"/>
  <c r="M442" i="5"/>
  <c r="M443" i="5"/>
  <c r="M444" i="5"/>
  <c r="M445" i="5"/>
  <c r="M446" i="5"/>
  <c r="M447" i="5"/>
  <c r="M448" i="5"/>
  <c r="M449" i="5"/>
  <c r="M450" i="5"/>
  <c r="M451" i="5"/>
  <c r="M452" i="5"/>
  <c r="M453" i="5"/>
  <c r="M454" i="5"/>
  <c r="M455" i="5"/>
  <c r="M456" i="5"/>
  <c r="M457" i="5"/>
  <c r="O458" i="5"/>
  <c r="P458" i="5" s="1"/>
  <c r="S458" i="5" s="1"/>
  <c r="T105" i="7" s="1"/>
  <c r="M459" i="5"/>
  <c r="M460" i="5"/>
  <c r="M461" i="5"/>
  <c r="M462" i="5"/>
  <c r="M463" i="5"/>
  <c r="M464" i="5"/>
  <c r="M465" i="5"/>
  <c r="O465" i="5" s="1"/>
  <c r="P465" i="5" s="1"/>
  <c r="S465" i="5" s="1"/>
  <c r="T529" i="7" s="1"/>
  <c r="M466" i="5"/>
  <c r="M467" i="5"/>
  <c r="M468" i="5"/>
  <c r="M470" i="5"/>
  <c r="M471" i="5"/>
  <c r="M472" i="5"/>
  <c r="M473" i="5"/>
  <c r="M474" i="5"/>
  <c r="M476" i="5"/>
  <c r="M477" i="5"/>
  <c r="M478" i="5"/>
  <c r="M479" i="5"/>
  <c r="M480" i="5"/>
  <c r="M481" i="5"/>
  <c r="M482" i="5"/>
  <c r="M483" i="5"/>
  <c r="M485" i="5"/>
  <c r="M486" i="5"/>
  <c r="M487" i="5"/>
  <c r="M488" i="5"/>
  <c r="M489" i="5"/>
  <c r="M490" i="5"/>
  <c r="M491" i="5"/>
  <c r="M492" i="5"/>
  <c r="M493" i="5"/>
  <c r="M494" i="5"/>
  <c r="M495" i="5"/>
  <c r="M496" i="5"/>
  <c r="M497" i="5"/>
  <c r="M498" i="5"/>
  <c r="M501" i="5"/>
  <c r="O501" i="5" s="1"/>
  <c r="M502" i="5"/>
  <c r="O502" i="5" s="1"/>
  <c r="M503" i="5"/>
  <c r="O503" i="5" s="1"/>
  <c r="M504" i="5"/>
  <c r="M506" i="5"/>
  <c r="M507" i="5"/>
  <c r="M508" i="5"/>
  <c r="M509" i="5"/>
  <c r="M510" i="5"/>
  <c r="M511" i="5"/>
  <c r="M512" i="5"/>
  <c r="M513" i="5"/>
  <c r="O514" i="5"/>
  <c r="P514" i="5" s="1"/>
  <c r="S514" i="5" s="1"/>
  <c r="T556" i="7" s="1"/>
  <c r="M515" i="5"/>
  <c r="M516" i="5"/>
  <c r="M517" i="5"/>
  <c r="M518" i="5"/>
  <c r="O518" i="5" s="1"/>
  <c r="M519" i="5"/>
  <c r="M520" i="5"/>
  <c r="M521" i="5"/>
  <c r="M522" i="5"/>
  <c r="M523" i="5"/>
  <c r="M525" i="5"/>
  <c r="M526" i="5"/>
  <c r="M527" i="5"/>
  <c r="M528" i="5"/>
  <c r="M529" i="5"/>
  <c r="M530" i="5"/>
  <c r="M531" i="5"/>
  <c r="M533" i="5"/>
  <c r="M534" i="5"/>
  <c r="M535" i="5"/>
  <c r="M536" i="5"/>
  <c r="M537" i="5"/>
  <c r="M538" i="5"/>
  <c r="M539" i="5"/>
  <c r="M540" i="5"/>
  <c r="M541" i="5"/>
  <c r="M542" i="5"/>
  <c r="M544" i="5"/>
  <c r="M545" i="5"/>
  <c r="M546" i="5"/>
  <c r="M547" i="5"/>
  <c r="M548" i="5"/>
  <c r="M549" i="5"/>
  <c r="M550" i="5"/>
  <c r="M551" i="5"/>
  <c r="O551" i="5" s="1"/>
  <c r="P551" i="5" s="1"/>
  <c r="S551" i="5" s="1"/>
  <c r="T718" i="7" s="1"/>
  <c r="M552" i="5"/>
  <c r="M554" i="5"/>
  <c r="M555" i="5"/>
  <c r="O555" i="5" s="1"/>
  <c r="M556" i="5"/>
  <c r="M557" i="5"/>
  <c r="M558" i="5"/>
  <c r="M559" i="5"/>
  <c r="O559" i="5" s="1"/>
  <c r="M561" i="5"/>
  <c r="M562" i="5"/>
  <c r="M563" i="5"/>
  <c r="M564" i="5"/>
  <c r="M565" i="5"/>
  <c r="M566" i="5"/>
  <c r="M567" i="5"/>
  <c r="M568" i="5"/>
  <c r="M569" i="5"/>
  <c r="M570" i="5"/>
  <c r="M571" i="5"/>
  <c r="M573" i="5"/>
  <c r="M574" i="5"/>
  <c r="M575" i="5"/>
  <c r="M577" i="5"/>
  <c r="M578" i="5"/>
  <c r="M579" i="5"/>
  <c r="M580" i="5"/>
  <c r="M581" i="5"/>
  <c r="M582" i="5"/>
  <c r="M583" i="5"/>
  <c r="M584" i="5"/>
  <c r="M586" i="5"/>
  <c r="O586" i="5" s="1"/>
  <c r="M587" i="5"/>
  <c r="M588" i="5"/>
  <c r="M589" i="5"/>
  <c r="M590" i="5"/>
  <c r="M591" i="5"/>
  <c r="M592" i="5"/>
  <c r="M593" i="5"/>
  <c r="M595" i="5"/>
  <c r="M596" i="5"/>
  <c r="M597" i="5"/>
  <c r="O597" i="5" s="1"/>
  <c r="M599" i="5"/>
  <c r="M600" i="5"/>
  <c r="O600" i="5" s="1"/>
  <c r="M601" i="5"/>
  <c r="O601" i="5" s="1"/>
  <c r="M602" i="5"/>
  <c r="O602" i="5" s="1"/>
  <c r="M603" i="5"/>
  <c r="O603" i="5" s="1"/>
  <c r="M605" i="5"/>
  <c r="M606" i="5"/>
  <c r="M607" i="5"/>
  <c r="M608" i="5"/>
  <c r="O608" i="5" s="1"/>
  <c r="M609" i="5"/>
  <c r="M610" i="5"/>
  <c r="O610" i="5" s="1"/>
  <c r="P610" i="5" s="1"/>
  <c r="S610" i="5" s="1"/>
  <c r="T506" i="7" s="1"/>
  <c r="M611" i="5"/>
  <c r="O611" i="5" s="1"/>
  <c r="M612" i="5"/>
  <c r="M613" i="5"/>
  <c r="M615" i="5"/>
  <c r="M616" i="5"/>
  <c r="M617" i="5"/>
  <c r="M618" i="5"/>
  <c r="O618" i="5" s="1"/>
  <c r="M619" i="5"/>
  <c r="M621" i="5"/>
  <c r="O621" i="5" s="1"/>
  <c r="M622" i="5"/>
  <c r="M623" i="5"/>
  <c r="O623" i="5" s="1"/>
  <c r="M624" i="5"/>
  <c r="M625" i="5"/>
  <c r="M626" i="5"/>
  <c r="M627" i="5"/>
  <c r="M628" i="5"/>
  <c r="M629" i="5"/>
  <c r="M630" i="5"/>
  <c r="O630" i="5" s="1"/>
  <c r="M631" i="5"/>
  <c r="M632" i="5"/>
  <c r="M634" i="5"/>
  <c r="M635" i="5"/>
  <c r="M636" i="5"/>
  <c r="M637" i="5"/>
  <c r="O638" i="5"/>
  <c r="P638" i="5" s="1"/>
  <c r="S638" i="5" s="1"/>
  <c r="T672" i="7" s="1"/>
  <c r="M639" i="5"/>
  <c r="O639" i="5" s="1"/>
  <c r="M640" i="5"/>
  <c r="M641" i="5"/>
  <c r="M642" i="5"/>
  <c r="M643" i="5"/>
  <c r="M644" i="5"/>
  <c r="M645" i="5"/>
  <c r="M646" i="5"/>
  <c r="M647" i="5"/>
  <c r="M648" i="5"/>
  <c r="M649" i="5"/>
  <c r="M650" i="5"/>
  <c r="O650" i="5" s="1"/>
  <c r="M651" i="5"/>
  <c r="M652" i="5"/>
  <c r="M653" i="5"/>
  <c r="M654" i="5"/>
  <c r="M656" i="5"/>
  <c r="M657" i="5"/>
  <c r="M658" i="5"/>
  <c r="M659" i="5"/>
  <c r="M660" i="5"/>
  <c r="M661" i="5"/>
  <c r="M662" i="5"/>
  <c r="M664" i="5"/>
  <c r="M665" i="5"/>
  <c r="M666" i="5"/>
  <c r="M667" i="5"/>
  <c r="M669" i="5"/>
  <c r="M670" i="5"/>
  <c r="M671" i="5"/>
  <c r="M672" i="5"/>
  <c r="M674" i="5"/>
  <c r="M675" i="5"/>
  <c r="M676" i="5"/>
  <c r="M677" i="5"/>
  <c r="O677" i="5" s="1"/>
  <c r="M678" i="5"/>
  <c r="M679" i="5"/>
  <c r="M680" i="5"/>
  <c r="O680" i="5" s="1"/>
  <c r="M681" i="5"/>
  <c r="M682" i="5"/>
  <c r="M683" i="5"/>
  <c r="O683" i="5" s="1"/>
  <c r="M684" i="5"/>
  <c r="M685" i="5"/>
  <c r="M686" i="5"/>
  <c r="O686" i="5" s="1"/>
  <c r="P686" i="5" s="1"/>
  <c r="S686" i="5" s="1"/>
  <c r="T398" i="7" s="1"/>
  <c r="M687" i="5"/>
  <c r="M688" i="5"/>
  <c r="M689" i="5"/>
  <c r="M690" i="5"/>
  <c r="O690" i="5" s="1"/>
  <c r="M691" i="5"/>
  <c r="M692" i="5"/>
  <c r="M693" i="5"/>
  <c r="O693" i="5" s="1"/>
  <c r="M694" i="5"/>
  <c r="M695" i="5"/>
  <c r="O695" i="5" s="1"/>
  <c r="M696" i="5"/>
  <c r="M697" i="5"/>
  <c r="M698" i="5"/>
  <c r="O698" i="5" s="1"/>
  <c r="M699" i="5"/>
  <c r="M700" i="5"/>
  <c r="M701" i="5"/>
  <c r="M702" i="5"/>
  <c r="O702" i="5" s="1"/>
  <c r="O703" i="5"/>
  <c r="P703" i="5" s="1"/>
  <c r="S703" i="5" s="1"/>
  <c r="T508" i="7" s="1"/>
  <c r="M704" i="5"/>
  <c r="O704" i="5" s="1"/>
  <c r="M705" i="5"/>
  <c r="M706" i="5"/>
  <c r="M708" i="5"/>
  <c r="M709" i="5"/>
  <c r="M710" i="5"/>
  <c r="M711" i="5"/>
  <c r="M712" i="5"/>
  <c r="M714" i="5"/>
  <c r="M716" i="5"/>
  <c r="M717" i="5"/>
  <c r="M718" i="5"/>
  <c r="M719" i="5"/>
  <c r="O719" i="5" s="1"/>
  <c r="P719" i="5" s="1"/>
  <c r="S719" i="5" s="1"/>
  <c r="T597" i="7" s="1"/>
  <c r="M720" i="5"/>
  <c r="M721" i="5"/>
  <c r="O721" i="5" s="1"/>
  <c r="M722" i="5"/>
  <c r="M723" i="5"/>
  <c r="M724" i="5"/>
  <c r="M725" i="5"/>
  <c r="M726" i="5"/>
  <c r="M727" i="5"/>
  <c r="O727" i="5" s="1"/>
  <c r="P727" i="5" s="1"/>
  <c r="S727" i="5" s="1"/>
  <c r="T649" i="7" s="1"/>
  <c r="M728" i="5"/>
  <c r="M729" i="5"/>
  <c r="M730" i="5"/>
  <c r="M731" i="5"/>
  <c r="M733" i="5"/>
  <c r="M734" i="5"/>
  <c r="M735" i="5"/>
  <c r="M736" i="5"/>
  <c r="M737" i="5"/>
  <c r="O737" i="5" s="1"/>
  <c r="P737" i="5" s="1"/>
  <c r="S737" i="5" s="1"/>
  <c r="T697" i="7" s="1"/>
  <c r="M738" i="5"/>
  <c r="M739" i="5"/>
  <c r="O739" i="5" s="1"/>
  <c r="M740" i="5"/>
  <c r="M741" i="5"/>
  <c r="M742" i="5"/>
  <c r="M743" i="5"/>
  <c r="M744" i="5"/>
  <c r="M745" i="5"/>
  <c r="M746" i="5"/>
  <c r="M747" i="5"/>
  <c r="M748" i="5"/>
  <c r="M749" i="5"/>
  <c r="M750" i="5"/>
  <c r="M751" i="5"/>
  <c r="M752" i="5"/>
  <c r="M753" i="5"/>
  <c r="M754" i="5"/>
  <c r="O754" i="5" s="1"/>
  <c r="M755" i="5"/>
  <c r="M756" i="5"/>
  <c r="M757" i="5"/>
  <c r="M758" i="5"/>
  <c r="O758" i="5" s="1"/>
  <c r="M759" i="5"/>
  <c r="O759" i="5" s="1"/>
  <c r="M761" i="5"/>
  <c r="M762" i="5"/>
  <c r="M763" i="5"/>
  <c r="M764" i="5"/>
  <c r="O764" i="5" s="1"/>
  <c r="P764" i="5" s="1"/>
  <c r="S764" i="5" s="1"/>
  <c r="T93" i="7" s="1"/>
  <c r="M765" i="5"/>
  <c r="M766" i="5"/>
  <c r="O766" i="5" s="1"/>
  <c r="M767" i="5"/>
  <c r="O767" i="5" s="1"/>
  <c r="M768" i="5"/>
  <c r="M769" i="5"/>
  <c r="M770" i="5"/>
  <c r="M771" i="5"/>
  <c r="M773" i="5"/>
  <c r="O773" i="5" s="1"/>
  <c r="M775" i="5"/>
  <c r="M776" i="5"/>
  <c r="O776" i="5" s="1"/>
  <c r="M777" i="5"/>
  <c r="M778" i="5"/>
  <c r="M779" i="5"/>
  <c r="M780" i="5"/>
  <c r="M782" i="5"/>
  <c r="M783" i="5"/>
  <c r="M786" i="5"/>
  <c r="M788" i="5"/>
  <c r="M792" i="5"/>
  <c r="M795" i="5"/>
  <c r="O795" i="5" s="1"/>
  <c r="P795" i="5" s="1"/>
  <c r="M3" i="5"/>
  <c r="M4" i="5"/>
  <c r="M5" i="5"/>
  <c r="M6" i="5"/>
  <c r="O6" i="5" s="1"/>
  <c r="M8" i="5"/>
  <c r="O8" i="5" s="1"/>
  <c r="M9" i="5"/>
  <c r="M11" i="5"/>
  <c r="O11" i="5" s="1"/>
  <c r="M12" i="5"/>
  <c r="M13" i="5"/>
  <c r="M14" i="5"/>
  <c r="M15" i="5"/>
  <c r="M16" i="5"/>
  <c r="O16" i="5" s="1"/>
  <c r="M17" i="5"/>
  <c r="M18" i="5"/>
  <c r="O18" i="5" s="1"/>
  <c r="M21" i="5"/>
  <c r="M22" i="5"/>
  <c r="O22" i="5" s="1"/>
  <c r="M23" i="5"/>
  <c r="M25" i="5"/>
  <c r="O25" i="5" s="1"/>
  <c r="P25" i="5" s="1"/>
  <c r="S25" i="5" s="1"/>
  <c r="T22" i="7" s="1"/>
  <c r="M26" i="5"/>
  <c r="M27" i="5"/>
  <c r="M28" i="5"/>
  <c r="M29" i="5"/>
  <c r="M30" i="5"/>
  <c r="O30" i="5" s="1"/>
  <c r="M31" i="5"/>
  <c r="M32" i="5"/>
  <c r="M34" i="5"/>
  <c r="M35" i="5"/>
  <c r="M36" i="5"/>
  <c r="M37" i="5"/>
  <c r="M38" i="5"/>
  <c r="M39" i="5"/>
  <c r="O39" i="5" s="1"/>
  <c r="M40" i="5"/>
  <c r="M41" i="5"/>
  <c r="O41" i="5" s="1"/>
  <c r="M45" i="5"/>
  <c r="M46" i="5"/>
  <c r="M47" i="5"/>
  <c r="L5" i="5"/>
  <c r="L6" i="5"/>
  <c r="L8" i="5"/>
  <c r="L9" i="5"/>
  <c r="L11" i="5"/>
  <c r="L12" i="5"/>
  <c r="L13" i="5"/>
  <c r="L14" i="5"/>
  <c r="L15" i="5"/>
  <c r="L16" i="5"/>
  <c r="L18" i="5"/>
  <c r="L20" i="5"/>
  <c r="L21" i="5"/>
  <c r="L22" i="5"/>
  <c r="L23" i="5"/>
  <c r="L26" i="5"/>
  <c r="L27" i="5"/>
  <c r="L28" i="5"/>
  <c r="L29" i="5"/>
  <c r="L30" i="5"/>
  <c r="L31" i="5"/>
  <c r="L32" i="5"/>
  <c r="L34" i="5"/>
  <c r="L35" i="5"/>
  <c r="L36" i="5"/>
  <c r="L37" i="5"/>
  <c r="L38" i="5"/>
  <c r="L39" i="5"/>
  <c r="L40" i="5"/>
  <c r="L41" i="5"/>
  <c r="L42" i="5"/>
  <c r="P42" i="5" s="1"/>
  <c r="S42" i="5" s="1"/>
  <c r="T26" i="7" s="1"/>
  <c r="L43" i="5"/>
  <c r="L45" i="5"/>
  <c r="L46" i="5"/>
  <c r="L47" i="5"/>
  <c r="L48" i="5"/>
  <c r="L51" i="5"/>
  <c r="L52" i="5"/>
  <c r="L53" i="5"/>
  <c r="L54" i="5"/>
  <c r="L55" i="5"/>
  <c r="L56" i="5"/>
  <c r="L57" i="5"/>
  <c r="L58" i="5"/>
  <c r="L59" i="5"/>
  <c r="L60" i="5"/>
  <c r="L61" i="5"/>
  <c r="L62" i="5"/>
  <c r="L63" i="5"/>
  <c r="L64" i="5"/>
  <c r="L66" i="5"/>
  <c r="L67" i="5"/>
  <c r="L68" i="5"/>
  <c r="L69" i="5"/>
  <c r="L70" i="5"/>
  <c r="L71" i="5"/>
  <c r="L72" i="5"/>
  <c r="L73" i="5"/>
  <c r="L74" i="5"/>
  <c r="L75" i="5"/>
  <c r="L76" i="5"/>
  <c r="L78" i="5"/>
  <c r="L81" i="5"/>
  <c r="L82" i="5"/>
  <c r="L83" i="5"/>
  <c r="L86" i="5"/>
  <c r="L87" i="5"/>
  <c r="L88" i="5"/>
  <c r="L89" i="5"/>
  <c r="L90" i="5"/>
  <c r="L91" i="5"/>
  <c r="L92" i="5"/>
  <c r="L93" i="5"/>
  <c r="L94" i="5"/>
  <c r="L95" i="5"/>
  <c r="L96" i="5"/>
  <c r="L97" i="5"/>
  <c r="L99" i="5"/>
  <c r="L100" i="5"/>
  <c r="L101" i="5"/>
  <c r="L102" i="5"/>
  <c r="L104" i="5"/>
  <c r="L105" i="5"/>
  <c r="L107" i="5"/>
  <c r="L108" i="5"/>
  <c r="L109" i="5"/>
  <c r="L110" i="5"/>
  <c r="L111" i="5"/>
  <c r="L112" i="5"/>
  <c r="L113" i="5"/>
  <c r="L114" i="5"/>
  <c r="O114" i="5" s="1"/>
  <c r="P114" i="5" s="1"/>
  <c r="S114" i="5" s="1"/>
  <c r="T24" i="7" s="1"/>
  <c r="L115" i="5"/>
  <c r="L116" i="5"/>
  <c r="L117" i="5"/>
  <c r="L118" i="5"/>
  <c r="L120" i="5"/>
  <c r="L121" i="5"/>
  <c r="L122" i="5"/>
  <c r="L123" i="5"/>
  <c r="L124" i="5"/>
  <c r="L126" i="5"/>
  <c r="L127" i="5"/>
  <c r="L128" i="5"/>
  <c r="L130" i="5"/>
  <c r="L131" i="5"/>
  <c r="L132" i="5"/>
  <c r="L133" i="5"/>
  <c r="L134" i="5"/>
  <c r="L136" i="5"/>
  <c r="L137" i="5"/>
  <c r="L138" i="5"/>
  <c r="L139" i="5"/>
  <c r="L140" i="5"/>
  <c r="L141" i="5"/>
  <c r="L142" i="5"/>
  <c r="L143" i="5"/>
  <c r="L144" i="5"/>
  <c r="L145" i="5"/>
  <c r="L146" i="5"/>
  <c r="L147" i="5"/>
  <c r="L148" i="5"/>
  <c r="L149" i="5"/>
  <c r="L150" i="5"/>
  <c r="L152" i="5"/>
  <c r="L153" i="5"/>
  <c r="L154" i="5"/>
  <c r="L156" i="5"/>
  <c r="L157" i="5"/>
  <c r="L158" i="5"/>
  <c r="L160" i="5"/>
  <c r="L161" i="5"/>
  <c r="L162" i="5"/>
  <c r="L163" i="5"/>
  <c r="L164" i="5"/>
  <c r="L165" i="5"/>
  <c r="L166" i="5"/>
  <c r="L167" i="5"/>
  <c r="L168" i="5"/>
  <c r="L170" i="5"/>
  <c r="L171" i="5"/>
  <c r="L172" i="5"/>
  <c r="L173" i="5"/>
  <c r="L174" i="5"/>
  <c r="L175" i="5"/>
  <c r="L177" i="5"/>
  <c r="L178" i="5"/>
  <c r="L179" i="5"/>
  <c r="L180" i="5"/>
  <c r="L181" i="5"/>
  <c r="L182" i="5"/>
  <c r="L184" i="5"/>
  <c r="L185" i="5"/>
  <c r="L186" i="5"/>
  <c r="L187" i="5"/>
  <c r="L188" i="5"/>
  <c r="L189" i="5"/>
  <c r="L190" i="5"/>
  <c r="L191" i="5"/>
  <c r="L192" i="5"/>
  <c r="L193" i="5"/>
  <c r="L197" i="5"/>
  <c r="L198" i="5"/>
  <c r="L199" i="5"/>
  <c r="L200" i="5"/>
  <c r="L201" i="5"/>
  <c r="L202" i="5"/>
  <c r="L203" i="5"/>
  <c r="L204" i="5"/>
  <c r="L205" i="5"/>
  <c r="L206" i="5"/>
  <c r="L207" i="5"/>
  <c r="L209" i="5"/>
  <c r="L210" i="5"/>
  <c r="L212" i="5"/>
  <c r="L214" i="5"/>
  <c r="L216" i="5"/>
  <c r="L217" i="5"/>
  <c r="L218" i="5"/>
  <c r="L219" i="5"/>
  <c r="L220" i="5"/>
  <c r="L221" i="5"/>
  <c r="L222" i="5"/>
  <c r="L223" i="5"/>
  <c r="L224" i="5"/>
  <c r="L225" i="5"/>
  <c r="L226" i="5"/>
  <c r="L227" i="5"/>
  <c r="L228" i="5"/>
  <c r="L230" i="5"/>
  <c r="L231" i="5"/>
  <c r="L232" i="5"/>
  <c r="L234" i="5"/>
  <c r="L236" i="5"/>
  <c r="L237" i="5"/>
  <c r="L240" i="5"/>
  <c r="L241" i="5"/>
  <c r="L243" i="5"/>
  <c r="L245" i="5"/>
  <c r="L246" i="5"/>
  <c r="L247" i="5"/>
  <c r="L248" i="5"/>
  <c r="L249" i="5"/>
  <c r="L250" i="5"/>
  <c r="L251" i="5"/>
  <c r="L252" i="5"/>
  <c r="L253" i="5"/>
  <c r="L254" i="5"/>
  <c r="L255" i="5"/>
  <c r="L256" i="5"/>
  <c r="L258" i="5"/>
  <c r="L260" i="5"/>
  <c r="L261" i="5"/>
  <c r="L262" i="5"/>
  <c r="L263" i="5"/>
  <c r="L265" i="5"/>
  <c r="P265" i="5" s="1"/>
  <c r="S265" i="5" s="1"/>
  <c r="L266" i="5"/>
  <c r="L267" i="5"/>
  <c r="L268" i="5"/>
  <c r="L270" i="5"/>
  <c r="P270" i="5" s="1"/>
  <c r="S270" i="5" s="1"/>
  <c r="T274" i="7" s="1"/>
  <c r="L271" i="5"/>
  <c r="L272" i="5"/>
  <c r="L274" i="5"/>
  <c r="L275" i="5"/>
  <c r="L276" i="5"/>
  <c r="L277" i="5"/>
  <c r="L279" i="5"/>
  <c r="L280" i="5"/>
  <c r="L281" i="5"/>
  <c r="L282" i="5"/>
  <c r="L283" i="5"/>
  <c r="L284" i="5"/>
  <c r="L285" i="5"/>
  <c r="L286" i="5"/>
  <c r="L287" i="5"/>
  <c r="L288" i="5"/>
  <c r="L289" i="5"/>
  <c r="L291" i="5"/>
  <c r="L292" i="5"/>
  <c r="L293" i="5"/>
  <c r="L294" i="5"/>
  <c r="L295" i="5"/>
  <c r="L296" i="5"/>
  <c r="L297" i="5"/>
  <c r="L298" i="5"/>
  <c r="L299" i="5"/>
  <c r="L300" i="5"/>
  <c r="L301" i="5"/>
  <c r="L302" i="5"/>
  <c r="L303" i="5"/>
  <c r="L305" i="5"/>
  <c r="L306" i="5"/>
  <c r="L308" i="5"/>
  <c r="L309" i="5"/>
  <c r="L310" i="5"/>
  <c r="L311" i="5"/>
  <c r="L312" i="5"/>
  <c r="L314" i="5"/>
  <c r="L315" i="5"/>
  <c r="L316" i="5"/>
  <c r="L318" i="5"/>
  <c r="L319" i="5"/>
  <c r="L321" i="5"/>
  <c r="L322" i="5"/>
  <c r="L323" i="5"/>
  <c r="L324" i="5"/>
  <c r="L325" i="5"/>
  <c r="L326" i="5"/>
  <c r="L327" i="5"/>
  <c r="L328" i="5"/>
  <c r="L329" i="5"/>
  <c r="L330" i="5"/>
  <c r="L331" i="5"/>
  <c r="L332" i="5"/>
  <c r="L333" i="5"/>
  <c r="L334" i="5"/>
  <c r="L335" i="5"/>
  <c r="L336" i="5"/>
  <c r="L337" i="5"/>
  <c r="L338" i="5"/>
  <c r="L339" i="5"/>
  <c r="L340" i="5"/>
  <c r="L341" i="5"/>
  <c r="L342" i="5"/>
  <c r="L343" i="5"/>
  <c r="L344" i="5"/>
  <c r="L346" i="5"/>
  <c r="L347" i="5"/>
  <c r="L348" i="5"/>
  <c r="L349" i="5"/>
  <c r="L350" i="5"/>
  <c r="L351" i="5"/>
  <c r="L352" i="5"/>
  <c r="L353" i="5"/>
  <c r="L354" i="5"/>
  <c r="L356" i="5"/>
  <c r="L357" i="5"/>
  <c r="L358" i="5"/>
  <c r="L359" i="5"/>
  <c r="L360" i="5"/>
  <c r="L361" i="5"/>
  <c r="L362" i="5"/>
  <c r="L363" i="5"/>
  <c r="L364" i="5"/>
  <c r="L365" i="5"/>
  <c r="L366" i="5"/>
  <c r="L367" i="5"/>
  <c r="L368" i="5"/>
  <c r="L369" i="5"/>
  <c r="L370" i="5"/>
  <c r="L371" i="5"/>
  <c r="L372" i="5"/>
  <c r="L373" i="5"/>
  <c r="L374" i="5"/>
  <c r="L375" i="5"/>
  <c r="L376" i="5"/>
  <c r="L377" i="5"/>
  <c r="L378" i="5"/>
  <c r="L379" i="5"/>
  <c r="L380" i="5"/>
  <c r="L381" i="5"/>
  <c r="L382" i="5"/>
  <c r="L383" i="5"/>
  <c r="L384" i="5"/>
  <c r="L385" i="5"/>
  <c r="L386" i="5"/>
  <c r="L387" i="5"/>
  <c r="L388" i="5"/>
  <c r="L389" i="5"/>
  <c r="L390" i="5"/>
  <c r="L391" i="5"/>
  <c r="L392" i="5"/>
  <c r="L393" i="5"/>
  <c r="L394" i="5"/>
  <c r="L395" i="5"/>
  <c r="L396" i="5"/>
  <c r="L397" i="5"/>
  <c r="L398" i="5"/>
  <c r="P398" i="5" s="1"/>
  <c r="S398" i="5" s="1"/>
  <c r="T634" i="7" s="1"/>
  <c r="L399" i="5"/>
  <c r="P399" i="5" s="1"/>
  <c r="S399" i="5" s="1"/>
  <c r="T657" i="7" s="1"/>
  <c r="L400" i="5"/>
  <c r="L401" i="5"/>
  <c r="P401" i="5" s="1"/>
  <c r="S401" i="5" s="1"/>
  <c r="T659" i="7" s="1"/>
  <c r="L402" i="5"/>
  <c r="P402" i="5" s="1"/>
  <c r="S402" i="5" s="1"/>
  <c r="T94" i="7" s="1"/>
  <c r="L403" i="5"/>
  <c r="P403" i="5" s="1"/>
  <c r="S403" i="5" s="1"/>
  <c r="T660" i="7" s="1"/>
  <c r="L405" i="5"/>
  <c r="P405" i="5" s="1"/>
  <c r="S405" i="5" s="1"/>
  <c r="T465" i="7" s="1"/>
  <c r="L406" i="5"/>
  <c r="P406" i="5" s="1"/>
  <c r="S406" i="5" s="1"/>
  <c r="T662" i="7" s="1"/>
  <c r="L407" i="5"/>
  <c r="P407" i="5" s="1"/>
  <c r="S407" i="5" s="1"/>
  <c r="T663" i="7" s="1"/>
  <c r="L408" i="5"/>
  <c r="P408" i="5" s="1"/>
  <c r="S408" i="5" s="1"/>
  <c r="T470" i="7" s="1"/>
  <c r="L409" i="5"/>
  <c r="P409" i="5" s="1"/>
  <c r="S409" i="5" s="1"/>
  <c r="T682" i="7" s="1"/>
  <c r="L410" i="5"/>
  <c r="P410" i="5" s="1"/>
  <c r="S410" i="5" s="1"/>
  <c r="T474" i="7" s="1"/>
  <c r="L411" i="5"/>
  <c r="P411" i="5" s="1"/>
  <c r="S411" i="5" s="1"/>
  <c r="T476" i="7" s="1"/>
  <c r="L413" i="5"/>
  <c r="P413" i="5" s="1"/>
  <c r="S413" i="5" s="1"/>
  <c r="T99" i="7" s="1"/>
  <c r="L414" i="5"/>
  <c r="L415" i="5"/>
  <c r="P415" i="5" s="1"/>
  <c r="S415" i="5" s="1"/>
  <c r="T480" i="7" s="1"/>
  <c r="L416" i="5"/>
  <c r="P416" i="5" s="1"/>
  <c r="S416" i="5" s="1"/>
  <c r="T684" i="7" s="1"/>
  <c r="L417" i="5"/>
  <c r="P417" i="5" s="1"/>
  <c r="S417" i="5" s="1"/>
  <c r="T703" i="7" s="1"/>
  <c r="L418" i="5"/>
  <c r="P418" i="5" s="1"/>
  <c r="S418" i="5" s="1"/>
  <c r="T704" i="7" s="1"/>
  <c r="L419" i="5"/>
  <c r="P419" i="5" s="1"/>
  <c r="S419" i="5" s="1"/>
  <c r="T705" i="7" s="1"/>
  <c r="L420" i="5"/>
  <c r="L421" i="5"/>
  <c r="P421" i="5" s="1"/>
  <c r="S421" i="5" s="1"/>
  <c r="T707" i="7" s="1"/>
  <c r="L422" i="5"/>
  <c r="P422" i="5" s="1"/>
  <c r="S422" i="5" s="1"/>
  <c r="T487" i="7" s="1"/>
  <c r="L424" i="5"/>
  <c r="P424" i="5" s="1"/>
  <c r="S424" i="5" s="1"/>
  <c r="T96" i="7" s="1"/>
  <c r="L426" i="5"/>
  <c r="P426" i="5" s="1"/>
  <c r="S426" i="5" s="1"/>
  <c r="T730" i="7" s="1"/>
  <c r="L427" i="5"/>
  <c r="P427" i="5" s="1"/>
  <c r="S427" i="5" s="1"/>
  <c r="L428" i="5"/>
  <c r="P428" i="5" s="1"/>
  <c r="S428" i="5" s="1"/>
  <c r="T734" i="7" s="1"/>
  <c r="L430" i="5"/>
  <c r="P430" i="5" s="1"/>
  <c r="S430" i="5" s="1"/>
  <c r="T494" i="7" s="1"/>
  <c r="L432" i="5"/>
  <c r="L434" i="5"/>
  <c r="P434" i="5" s="1"/>
  <c r="S434" i="5" s="1"/>
  <c r="T762" i="7" s="1"/>
  <c r="L435" i="5"/>
  <c r="P435" i="5" s="1"/>
  <c r="S435" i="5" s="1"/>
  <c r="T103" i="7" s="1"/>
  <c r="L436" i="5"/>
  <c r="P436" i="5" s="1"/>
  <c r="S436" i="5" s="1"/>
  <c r="T763" i="7" s="1"/>
  <c r="L437" i="5"/>
  <c r="P437" i="5" s="1"/>
  <c r="S437" i="5" s="1"/>
  <c r="T764" i="7" s="1"/>
  <c r="L438" i="5"/>
  <c r="P438" i="5" s="1"/>
  <c r="S438" i="5" s="1"/>
  <c r="T765" i="7" s="1"/>
  <c r="L439" i="5"/>
  <c r="P439" i="5" s="1"/>
  <c r="S439" i="5" s="1"/>
  <c r="T504" i="7" s="1"/>
  <c r="L440" i="5"/>
  <c r="P440" i="5" s="1"/>
  <c r="S440" i="5" s="1"/>
  <c r="T767" i="7" s="1"/>
  <c r="L441" i="5"/>
  <c r="P441" i="5" s="1"/>
  <c r="S441" i="5" s="1"/>
  <c r="T766" i="7" s="1"/>
  <c r="L442" i="5"/>
  <c r="P442" i="5" s="1"/>
  <c r="S442" i="5" s="1"/>
  <c r="T769" i="7" s="1"/>
  <c r="L443" i="5"/>
  <c r="P443" i="5" s="1"/>
  <c r="S443" i="5" s="1"/>
  <c r="T789" i="7" s="1"/>
  <c r="L444" i="5"/>
  <c r="P444" i="5" s="1"/>
  <c r="S444" i="5" s="1"/>
  <c r="T790" i="7" s="1"/>
  <c r="L445" i="5"/>
  <c r="P445" i="5" s="1"/>
  <c r="S445" i="5" s="1"/>
  <c r="T791" i="7" s="1"/>
  <c r="L446" i="5"/>
  <c r="P446" i="5" s="1"/>
  <c r="S446" i="5" s="1"/>
  <c r="T7" i="7" s="1"/>
  <c r="L447" i="5"/>
  <c r="P447" i="5" s="1"/>
  <c r="S447" i="5" s="1"/>
  <c r="T104" i="7" s="1"/>
  <c r="L448" i="5"/>
  <c r="P448" i="5" s="1"/>
  <c r="S448" i="5" s="1"/>
  <c r="T792" i="7" s="1"/>
  <c r="L449" i="5"/>
  <c r="P449" i="5" s="1"/>
  <c r="S449" i="5" s="1"/>
  <c r="T793" i="7" s="1"/>
  <c r="L450" i="5"/>
  <c r="P450" i="5" s="1"/>
  <c r="S450" i="5" s="1"/>
  <c r="T794" i="7" s="1"/>
  <c r="L451" i="5"/>
  <c r="P451" i="5" s="1"/>
  <c r="S451" i="5" s="1"/>
  <c r="T795" i="7" s="1"/>
  <c r="L452" i="5"/>
  <c r="P452" i="5" s="1"/>
  <c r="S452" i="5" s="1"/>
  <c r="T798" i="7" s="1"/>
  <c r="L453" i="5"/>
  <c r="P453" i="5" s="1"/>
  <c r="S453" i="5" s="1"/>
  <c r="T514" i="7" s="1"/>
  <c r="L454" i="5"/>
  <c r="P454" i="5" s="1"/>
  <c r="S454" i="5" s="1"/>
  <c r="T517" i="7" s="1"/>
  <c r="L455" i="5"/>
  <c r="P455" i="5" s="1"/>
  <c r="S455" i="5" s="1"/>
  <c r="T279" i="7" s="1"/>
  <c r="L456" i="5"/>
  <c r="P456" i="5" s="1"/>
  <c r="S456" i="5" s="1"/>
  <c r="T518" i="7" s="1"/>
  <c r="L457" i="5"/>
  <c r="P457" i="5" s="1"/>
  <c r="S457" i="5" s="1"/>
  <c r="T280" i="7" s="1"/>
  <c r="L459" i="5"/>
  <c r="P459" i="5" s="1"/>
  <c r="S459" i="5" s="1"/>
  <c r="T521" i="7" s="1"/>
  <c r="L460" i="5"/>
  <c r="P460" i="5" s="1"/>
  <c r="S460" i="5" s="1"/>
  <c r="T292" i="7" s="1"/>
  <c r="L461" i="5"/>
  <c r="P461" i="5" s="1"/>
  <c r="S461" i="5" s="1"/>
  <c r="T293" i="7" s="1"/>
  <c r="L462" i="5"/>
  <c r="P462" i="5" s="1"/>
  <c r="S462" i="5" s="1"/>
  <c r="T294" i="7" s="1"/>
  <c r="L463" i="5"/>
  <c r="P463" i="5" s="1"/>
  <c r="S463" i="5" s="1"/>
  <c r="T524" i="7" s="1"/>
  <c r="L464" i="5"/>
  <c r="P464" i="5" s="1"/>
  <c r="S464" i="5" s="1"/>
  <c r="T526" i="7" s="1"/>
  <c r="L466" i="5"/>
  <c r="P466" i="5" s="1"/>
  <c r="S466" i="5" s="1"/>
  <c r="T314" i="7" s="1"/>
  <c r="L467" i="5"/>
  <c r="P467" i="5" s="1"/>
  <c r="S467" i="5" s="1"/>
  <c r="T315" i="7" s="1"/>
  <c r="L468" i="5"/>
  <c r="P468" i="5" s="1"/>
  <c r="S468" i="5" s="1"/>
  <c r="T316" i="7" s="1"/>
  <c r="L470" i="5"/>
  <c r="L471" i="5"/>
  <c r="L472" i="5"/>
  <c r="L473" i="5"/>
  <c r="L474" i="5"/>
  <c r="L476" i="5"/>
  <c r="L477" i="5"/>
  <c r="L478" i="5"/>
  <c r="L479" i="5"/>
  <c r="L480" i="5"/>
  <c r="L481" i="5"/>
  <c r="L482" i="5"/>
  <c r="L483" i="5"/>
  <c r="L485" i="5"/>
  <c r="L486" i="5"/>
  <c r="L487" i="5"/>
  <c r="L488" i="5"/>
  <c r="L489" i="5"/>
  <c r="L490" i="5"/>
  <c r="L491" i="5"/>
  <c r="L492" i="5"/>
  <c r="L493" i="5"/>
  <c r="L494" i="5"/>
  <c r="L495" i="5"/>
  <c r="L496" i="5"/>
  <c r="L497" i="5"/>
  <c r="L498" i="5"/>
  <c r="L501" i="5"/>
  <c r="L502" i="5"/>
  <c r="L503" i="5"/>
  <c r="L504" i="5"/>
  <c r="L506" i="5"/>
  <c r="L507" i="5"/>
  <c r="L508" i="5"/>
  <c r="L509" i="5"/>
  <c r="L510" i="5"/>
  <c r="L511" i="5"/>
  <c r="L512" i="5"/>
  <c r="L513" i="5"/>
  <c r="L515" i="5"/>
  <c r="L516" i="5"/>
  <c r="L517" i="5"/>
  <c r="L518" i="5"/>
  <c r="L519" i="5"/>
  <c r="L520" i="5"/>
  <c r="L521" i="5"/>
  <c r="L522" i="5"/>
  <c r="L523" i="5"/>
  <c r="L525" i="5"/>
  <c r="L526" i="5"/>
  <c r="L527" i="5"/>
  <c r="L528" i="5"/>
  <c r="L529" i="5"/>
  <c r="L530" i="5"/>
  <c r="L531" i="5"/>
  <c r="L533" i="5"/>
  <c r="L534" i="5"/>
  <c r="L535" i="5"/>
  <c r="L536" i="5"/>
  <c r="L537" i="5"/>
  <c r="L538" i="5"/>
  <c r="L539" i="5"/>
  <c r="L540" i="5"/>
  <c r="L541" i="5"/>
  <c r="L542" i="5"/>
  <c r="L544" i="5"/>
  <c r="L545" i="5"/>
  <c r="L546" i="5"/>
  <c r="L547" i="5"/>
  <c r="L548" i="5"/>
  <c r="L549" i="5"/>
  <c r="L550" i="5"/>
  <c r="L552" i="5"/>
  <c r="L554" i="5"/>
  <c r="L555" i="5"/>
  <c r="L556" i="5"/>
  <c r="L557" i="5"/>
  <c r="L558" i="5"/>
  <c r="L559" i="5"/>
  <c r="L561" i="5"/>
  <c r="L562" i="5"/>
  <c r="L563" i="5"/>
  <c r="L564" i="5"/>
  <c r="L566" i="5"/>
  <c r="L567" i="5"/>
  <c r="L569" i="5"/>
  <c r="L570" i="5"/>
  <c r="L571" i="5"/>
  <c r="L573" i="5"/>
  <c r="L574" i="5"/>
  <c r="L575" i="5"/>
  <c r="L577" i="5"/>
  <c r="L578" i="5"/>
  <c r="L579" i="5"/>
  <c r="L580" i="5"/>
  <c r="L581" i="5"/>
  <c r="L582" i="5"/>
  <c r="L583" i="5"/>
  <c r="L584" i="5"/>
  <c r="L586" i="5"/>
  <c r="L587" i="5"/>
  <c r="L588" i="5"/>
  <c r="L589" i="5"/>
  <c r="L590" i="5"/>
  <c r="L592" i="5"/>
  <c r="L593" i="5"/>
  <c r="L595" i="5"/>
  <c r="L596" i="5"/>
  <c r="L597" i="5"/>
  <c r="L600" i="5"/>
  <c r="L601" i="5"/>
  <c r="L602" i="5"/>
  <c r="L603" i="5"/>
  <c r="L605" i="5"/>
  <c r="L606" i="5"/>
  <c r="L607" i="5"/>
  <c r="L608" i="5"/>
  <c r="L609" i="5"/>
  <c r="L611" i="5"/>
  <c r="L612" i="5"/>
  <c r="L613" i="5"/>
  <c r="L614" i="5"/>
  <c r="P614" i="5" s="1"/>
  <c r="S614" i="5" s="1"/>
  <c r="L615" i="5"/>
  <c r="L617" i="5"/>
  <c r="L618" i="5"/>
  <c r="L619" i="5"/>
  <c r="L621" i="5"/>
  <c r="L622" i="5"/>
  <c r="L623" i="5"/>
  <c r="L624" i="5"/>
  <c r="L625" i="5"/>
  <c r="L626" i="5"/>
  <c r="L627" i="5"/>
  <c r="L628" i="5"/>
  <c r="L629" i="5"/>
  <c r="L630" i="5"/>
  <c r="L631" i="5"/>
  <c r="L632" i="5"/>
  <c r="L634" i="5"/>
  <c r="L635" i="5"/>
  <c r="L636" i="5"/>
  <c r="L639" i="5"/>
  <c r="L640" i="5"/>
  <c r="L641" i="5"/>
  <c r="L642" i="5"/>
  <c r="L643" i="5"/>
  <c r="L644" i="5"/>
  <c r="L645" i="5"/>
  <c r="L646" i="5"/>
  <c r="L647" i="5"/>
  <c r="L648" i="5"/>
  <c r="L649" i="5"/>
  <c r="L650" i="5"/>
  <c r="L651" i="5"/>
  <c r="L652" i="5"/>
  <c r="L653" i="5"/>
  <c r="L654" i="5"/>
  <c r="L656" i="5"/>
  <c r="L657" i="5"/>
  <c r="L658" i="5"/>
  <c r="L659" i="5"/>
  <c r="L660" i="5"/>
  <c r="L661" i="5"/>
  <c r="L662" i="5"/>
  <c r="L663" i="5"/>
  <c r="L664" i="5"/>
  <c r="L665" i="5"/>
  <c r="L666" i="5"/>
  <c r="L667" i="5"/>
  <c r="L669" i="5"/>
  <c r="L670" i="5"/>
  <c r="L671" i="5"/>
  <c r="L672" i="5"/>
  <c r="L674" i="5"/>
  <c r="L675" i="5"/>
  <c r="L676" i="5"/>
  <c r="L677" i="5"/>
  <c r="L678" i="5"/>
  <c r="L679" i="5"/>
  <c r="L680" i="5"/>
  <c r="L681" i="5"/>
  <c r="L682" i="5"/>
  <c r="L683" i="5"/>
  <c r="L684" i="5"/>
  <c r="L687" i="5"/>
  <c r="L688" i="5"/>
  <c r="L689" i="5"/>
  <c r="L690" i="5"/>
  <c r="L691" i="5"/>
  <c r="L692" i="5"/>
  <c r="L693" i="5"/>
  <c r="L694" i="5"/>
  <c r="L695" i="5"/>
  <c r="L696" i="5"/>
  <c r="L697" i="5"/>
  <c r="L698" i="5"/>
  <c r="L699" i="5"/>
  <c r="L700" i="5"/>
  <c r="L702" i="5"/>
  <c r="L704" i="5"/>
  <c r="L705" i="5"/>
  <c r="L706" i="5"/>
  <c r="L708" i="5"/>
  <c r="L709" i="5"/>
  <c r="L710" i="5"/>
  <c r="L711" i="5"/>
  <c r="L713" i="5"/>
  <c r="L714" i="5"/>
  <c r="L716" i="5"/>
  <c r="L717" i="5"/>
  <c r="L718" i="5"/>
  <c r="L720" i="5"/>
  <c r="L722" i="5"/>
  <c r="L723" i="5"/>
  <c r="L724" i="5"/>
  <c r="L725" i="5"/>
  <c r="L726" i="5"/>
  <c r="L728" i="5"/>
  <c r="L729" i="5"/>
  <c r="L730" i="5"/>
  <c r="L731" i="5"/>
  <c r="L733" i="5"/>
  <c r="L734" i="5"/>
  <c r="L735" i="5"/>
  <c r="L736" i="5"/>
  <c r="L738" i="5"/>
  <c r="L739" i="5"/>
  <c r="L740" i="5"/>
  <c r="L741" i="5"/>
  <c r="L742" i="5"/>
  <c r="L743" i="5"/>
  <c r="L744" i="5"/>
  <c r="L745" i="5"/>
  <c r="L746" i="5"/>
  <c r="L747" i="5"/>
  <c r="L748" i="5"/>
  <c r="L749" i="5"/>
  <c r="L750" i="5"/>
  <c r="L751" i="5"/>
  <c r="L752" i="5"/>
  <c r="L753" i="5"/>
  <c r="L754" i="5"/>
  <c r="L755" i="5"/>
  <c r="L756" i="5"/>
  <c r="L757" i="5"/>
  <c r="L758" i="5"/>
  <c r="L759" i="5"/>
  <c r="L761" i="5"/>
  <c r="L762" i="5"/>
  <c r="L763" i="5"/>
  <c r="L765" i="5"/>
  <c r="L766" i="5"/>
  <c r="L767" i="5"/>
  <c r="L768" i="5"/>
  <c r="L769" i="5"/>
  <c r="L770" i="5"/>
  <c r="L771" i="5"/>
  <c r="L773" i="5"/>
  <c r="L775" i="5"/>
  <c r="L776" i="5"/>
  <c r="L777" i="5"/>
  <c r="L778" i="5"/>
  <c r="L779" i="5"/>
  <c r="L780" i="5"/>
  <c r="L782" i="5"/>
  <c r="L786" i="5"/>
  <c r="L788" i="5"/>
  <c r="L3" i="5"/>
  <c r="L4" i="5"/>
  <c r="A3" i="17"/>
  <c r="A4" i="17" s="1"/>
  <c r="A5" i="17" s="1"/>
  <c r="A6" i="17" s="1"/>
  <c r="A7" i="17" s="1"/>
  <c r="A8" i="17" s="1"/>
  <c r="A9" i="17" s="1"/>
  <c r="A10" i="17" s="1"/>
  <c r="A11" i="17" s="1"/>
  <c r="A12" i="17" s="1"/>
  <c r="A13" i="17" s="1"/>
  <c r="A14" i="17" s="1"/>
  <c r="A15" i="17" s="1"/>
  <c r="A16" i="17" s="1"/>
  <c r="A17" i="17" s="1"/>
  <c r="A18" i="17" s="1"/>
  <c r="A19" i="17" s="1"/>
  <c r="A20" i="17" s="1"/>
  <c r="A21" i="17" s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33" i="17" s="1"/>
  <c r="A34" i="17" s="1"/>
  <c r="A35" i="17" s="1"/>
  <c r="A36" i="17" s="1"/>
  <c r="A37" i="17" s="1"/>
  <c r="A38" i="17" s="1"/>
  <c r="A39" i="17" s="1"/>
  <c r="A40" i="17" s="1"/>
  <c r="A41" i="17" s="1"/>
  <c r="A42" i="17" s="1"/>
  <c r="A43" i="17" s="1"/>
  <c r="A44" i="17" s="1"/>
  <c r="A45" i="17" s="1"/>
  <c r="A46" i="17" s="1"/>
  <c r="A47" i="17" s="1"/>
  <c r="A48" i="17" s="1"/>
  <c r="A49" i="17" s="1"/>
  <c r="A50" i="17" s="1"/>
  <c r="A51" i="17" s="1"/>
  <c r="A52" i="17" s="1"/>
  <c r="A53" i="17" s="1"/>
  <c r="A54" i="17" s="1"/>
  <c r="A55" i="17" s="1"/>
  <c r="A56" i="17" s="1"/>
  <c r="A57" i="17" s="1"/>
  <c r="A58" i="17" s="1"/>
  <c r="A59" i="17" s="1"/>
  <c r="A60" i="17" s="1"/>
  <c r="A61" i="17" s="1"/>
  <c r="A62" i="17" s="1"/>
  <c r="A63" i="17" s="1"/>
  <c r="A64" i="17" s="1"/>
  <c r="A65" i="17" s="1"/>
  <c r="A66" i="17" s="1"/>
  <c r="A67" i="17" s="1"/>
  <c r="A68" i="17" s="1"/>
  <c r="A69" i="17" s="1"/>
  <c r="A70" i="17" s="1"/>
  <c r="A71" i="17" s="1"/>
  <c r="A72" i="17" s="1"/>
  <c r="A73" i="17" s="1"/>
  <c r="A74" i="17" s="1"/>
  <c r="A75" i="17" s="1"/>
  <c r="A76" i="17" s="1"/>
  <c r="A77" i="17" s="1"/>
  <c r="A78" i="17" s="1"/>
  <c r="A79" i="17" s="1"/>
  <c r="A80" i="17" s="1"/>
  <c r="A81" i="17" s="1"/>
  <c r="A82" i="17" s="1"/>
  <c r="A83" i="17" s="1"/>
  <c r="A84" i="17" s="1"/>
  <c r="A85" i="17" s="1"/>
  <c r="A86" i="17" s="1"/>
  <c r="A87" i="17" s="1"/>
  <c r="A88" i="17" s="1"/>
  <c r="A89" i="17" s="1"/>
  <c r="A90" i="17" s="1"/>
  <c r="A91" i="17" s="1"/>
  <c r="A92" i="17" s="1"/>
  <c r="A93" i="17" s="1"/>
  <c r="A94" i="17" s="1"/>
  <c r="A95" i="17" s="1"/>
  <c r="A96" i="17" s="1"/>
  <c r="A97" i="17" s="1"/>
  <c r="A98" i="17" s="1"/>
  <c r="A99" i="17" s="1"/>
  <c r="A100" i="17" s="1"/>
  <c r="A101" i="17" s="1"/>
  <c r="A102" i="17" s="1"/>
  <c r="A103" i="17" s="1"/>
  <c r="A104" i="17" s="1"/>
  <c r="A105" i="17" s="1"/>
  <c r="A106" i="17" s="1"/>
  <c r="A107" i="17" s="1"/>
  <c r="A108" i="17" s="1"/>
  <c r="A109" i="17" s="1"/>
  <c r="A110" i="17" s="1"/>
  <c r="A111" i="17" s="1"/>
  <c r="A112" i="17" s="1"/>
  <c r="A113" i="17" s="1"/>
  <c r="A114" i="17" s="1"/>
  <c r="A115" i="17" s="1"/>
  <c r="A116" i="17" s="1"/>
  <c r="A117" i="17" s="1"/>
  <c r="A118" i="17" s="1"/>
  <c r="A119" i="17" s="1"/>
  <c r="A120" i="17" s="1"/>
  <c r="A121" i="17" s="1"/>
  <c r="A122" i="17" s="1"/>
  <c r="A123" i="17" s="1"/>
  <c r="A124" i="17" s="1"/>
  <c r="A125" i="17" s="1"/>
  <c r="A126" i="17" s="1"/>
  <c r="A127" i="17" s="1"/>
  <c r="A128" i="17" s="1"/>
  <c r="A129" i="17" s="1"/>
  <c r="A130" i="17" s="1"/>
  <c r="A131" i="17" s="1"/>
  <c r="A132" i="17" s="1"/>
  <c r="A133" i="17" s="1"/>
  <c r="A134" i="17" s="1"/>
  <c r="A135" i="17" s="1"/>
  <c r="A136" i="17" s="1"/>
  <c r="A137" i="17" s="1"/>
  <c r="A138" i="17" s="1"/>
  <c r="A139" i="17" s="1"/>
  <c r="A140" i="17" s="1"/>
  <c r="A141" i="17" s="1"/>
  <c r="A142" i="17" s="1"/>
  <c r="A143" i="17" s="1"/>
  <c r="A144" i="17" s="1"/>
  <c r="A145" i="17" s="1"/>
  <c r="A146" i="17" s="1"/>
  <c r="A147" i="17" s="1"/>
  <c r="A148" i="17" s="1"/>
  <c r="A149" i="17" s="1"/>
  <c r="A150" i="17" s="1"/>
  <c r="A151" i="17" s="1"/>
  <c r="A152" i="17" s="1"/>
  <c r="A153" i="17" s="1"/>
  <c r="A154" i="17" s="1"/>
  <c r="A155" i="17" s="1"/>
  <c r="A156" i="17" s="1"/>
  <c r="A157" i="17" s="1"/>
  <c r="A158" i="17" s="1"/>
  <c r="A159" i="17" s="1"/>
  <c r="A160" i="17" s="1"/>
  <c r="A161" i="17" s="1"/>
  <c r="A162" i="17" s="1"/>
  <c r="A163" i="17" s="1"/>
  <c r="A164" i="17" s="1"/>
  <c r="A165" i="17" s="1"/>
  <c r="A166" i="17" s="1"/>
  <c r="A167" i="17" s="1"/>
  <c r="A168" i="17" s="1"/>
  <c r="A169" i="17" s="1"/>
  <c r="A170" i="17" s="1"/>
  <c r="A171" i="17" s="1"/>
  <c r="A172" i="17" s="1"/>
  <c r="A173" i="17" s="1"/>
  <c r="A174" i="17" s="1"/>
  <c r="A175" i="17" s="1"/>
  <c r="A176" i="17" s="1"/>
  <c r="A177" i="17" s="1"/>
  <c r="A178" i="17" s="1"/>
  <c r="A179" i="17" s="1"/>
  <c r="A180" i="17" s="1"/>
  <c r="A181" i="17" s="1"/>
  <c r="A182" i="17" s="1"/>
  <c r="A183" i="17" s="1"/>
  <c r="A184" i="17" s="1"/>
  <c r="A185" i="17" s="1"/>
  <c r="A186" i="17" s="1"/>
  <c r="A187" i="17" s="1"/>
  <c r="A188" i="17" s="1"/>
  <c r="A189" i="17" s="1"/>
  <c r="A190" i="17" s="1"/>
  <c r="A191" i="17" s="1"/>
  <c r="A192" i="17" s="1"/>
  <c r="A193" i="17" s="1"/>
  <c r="A194" i="17" s="1"/>
  <c r="A195" i="17" s="1"/>
  <c r="A196" i="17" s="1"/>
  <c r="A197" i="17" s="1"/>
  <c r="A198" i="17" s="1"/>
  <c r="A199" i="17" s="1"/>
  <c r="A200" i="17" s="1"/>
  <c r="A201" i="17" s="1"/>
  <c r="A202" i="17" s="1"/>
  <c r="A203" i="17" s="1"/>
  <c r="A204" i="17" s="1"/>
  <c r="A205" i="17" s="1"/>
  <c r="A206" i="17" s="1"/>
  <c r="A207" i="17" s="1"/>
  <c r="A208" i="17" s="1"/>
  <c r="A209" i="17" s="1"/>
  <c r="A210" i="17" s="1"/>
  <c r="A211" i="17" s="1"/>
  <c r="A212" i="17" s="1"/>
  <c r="A213" i="17" s="1"/>
  <c r="A214" i="17" s="1"/>
  <c r="A215" i="17" s="1"/>
  <c r="A216" i="17" s="1"/>
  <c r="A217" i="17" s="1"/>
  <c r="A218" i="17" s="1"/>
  <c r="A219" i="17" s="1"/>
  <c r="A220" i="17" s="1"/>
  <c r="A221" i="17" s="1"/>
  <c r="A222" i="17" s="1"/>
  <c r="A223" i="17" s="1"/>
  <c r="A224" i="17" s="1"/>
  <c r="A225" i="17" s="1"/>
  <c r="A226" i="17" s="1"/>
  <c r="A227" i="17" s="1"/>
  <c r="A228" i="17" s="1"/>
  <c r="A229" i="17" s="1"/>
  <c r="A230" i="17" s="1"/>
  <c r="A231" i="17" s="1"/>
  <c r="A232" i="17" s="1"/>
  <c r="A233" i="17" s="1"/>
  <c r="A234" i="17" s="1"/>
  <c r="A235" i="17" s="1"/>
  <c r="A236" i="17" s="1"/>
  <c r="A237" i="17" s="1"/>
  <c r="A238" i="17" s="1"/>
  <c r="A239" i="17" s="1"/>
  <c r="A240" i="17" s="1"/>
  <c r="A241" i="17" s="1"/>
  <c r="A242" i="17" s="1"/>
  <c r="A243" i="17" s="1"/>
  <c r="A244" i="17" s="1"/>
  <c r="A245" i="17" s="1"/>
  <c r="A246" i="17" s="1"/>
  <c r="A247" i="17" s="1"/>
  <c r="A248" i="17" s="1"/>
  <c r="A249" i="17" s="1"/>
  <c r="A250" i="17" s="1"/>
  <c r="A251" i="17" s="1"/>
  <c r="A252" i="17" s="1"/>
  <c r="A253" i="17" s="1"/>
  <c r="A254" i="17" s="1"/>
  <c r="A255" i="17" s="1"/>
  <c r="A256" i="17" s="1"/>
  <c r="A257" i="17" s="1"/>
  <c r="A258" i="17" s="1"/>
  <c r="A259" i="17" s="1"/>
  <c r="A260" i="17" s="1"/>
  <c r="A261" i="17" s="1"/>
  <c r="A262" i="17" s="1"/>
  <c r="A263" i="17" s="1"/>
  <c r="A264" i="17" s="1"/>
  <c r="A265" i="17" s="1"/>
  <c r="A266" i="17" s="1"/>
  <c r="A267" i="17" s="1"/>
  <c r="A268" i="17" s="1"/>
  <c r="A269" i="17" s="1"/>
  <c r="A270" i="17" s="1"/>
  <c r="A271" i="17" s="1"/>
  <c r="A272" i="17" s="1"/>
  <c r="A273" i="17" s="1"/>
  <c r="A274" i="17" s="1"/>
  <c r="A275" i="17" s="1"/>
  <c r="A276" i="17" s="1"/>
  <c r="A277" i="17" s="1"/>
  <c r="A278" i="17" s="1"/>
  <c r="A279" i="17" s="1"/>
  <c r="A280" i="17" s="1"/>
  <c r="A281" i="17" s="1"/>
  <c r="A282" i="17" s="1"/>
  <c r="A283" i="17" s="1"/>
  <c r="A284" i="17" s="1"/>
  <c r="A285" i="17" s="1"/>
  <c r="A286" i="17" s="1"/>
  <c r="A287" i="17" s="1"/>
  <c r="A288" i="17" s="1"/>
  <c r="A289" i="17" s="1"/>
  <c r="A290" i="17" s="1"/>
  <c r="A291" i="17" s="1"/>
  <c r="A292" i="17" s="1"/>
  <c r="A293" i="17" s="1"/>
  <c r="A294" i="17" s="1"/>
  <c r="A295" i="17" s="1"/>
  <c r="A296" i="17" s="1"/>
  <c r="A297" i="17" s="1"/>
  <c r="A298" i="17" s="1"/>
  <c r="A299" i="17" s="1"/>
  <c r="A300" i="17" s="1"/>
  <c r="A301" i="17" s="1"/>
  <c r="A302" i="17" s="1"/>
  <c r="A303" i="17" s="1"/>
  <c r="A304" i="17" s="1"/>
  <c r="A305" i="17" s="1"/>
  <c r="A306" i="17" s="1"/>
  <c r="A307" i="17" s="1"/>
  <c r="A308" i="17" s="1"/>
  <c r="A309" i="17" s="1"/>
  <c r="A310" i="17" s="1"/>
  <c r="A311" i="17" s="1"/>
  <c r="A312" i="17" s="1"/>
  <c r="A313" i="17" s="1"/>
  <c r="A314" i="17" s="1"/>
  <c r="A315" i="17" s="1"/>
  <c r="A316" i="17" s="1"/>
  <c r="A317" i="17" s="1"/>
  <c r="A318" i="17" s="1"/>
  <c r="A319" i="17" s="1"/>
  <c r="A320" i="17" s="1"/>
  <c r="A321" i="17" s="1"/>
  <c r="A322" i="17" s="1"/>
  <c r="A323" i="17" s="1"/>
  <c r="A324" i="17" s="1"/>
  <c r="A325" i="17" s="1"/>
  <c r="A326" i="17" s="1"/>
  <c r="A327" i="17" s="1"/>
  <c r="A328" i="17" s="1"/>
  <c r="A329" i="17" s="1"/>
  <c r="A330" i="17" s="1"/>
  <c r="A331" i="17" s="1"/>
  <c r="A332" i="17" s="1"/>
  <c r="A333" i="17" s="1"/>
  <c r="A334" i="17" s="1"/>
  <c r="A335" i="17" s="1"/>
  <c r="A336" i="17" s="1"/>
  <c r="A337" i="17" s="1"/>
  <c r="A338" i="17" s="1"/>
  <c r="A339" i="17" s="1"/>
  <c r="A340" i="17" s="1"/>
  <c r="A341" i="17" s="1"/>
  <c r="A342" i="17" s="1"/>
  <c r="A343" i="17" s="1"/>
  <c r="A344" i="17" s="1"/>
  <c r="A345" i="17" s="1"/>
  <c r="A346" i="17" s="1"/>
  <c r="A347" i="17" s="1"/>
  <c r="A348" i="17" s="1"/>
  <c r="A349" i="17" s="1"/>
  <c r="A350" i="17" s="1"/>
  <c r="A351" i="17" s="1"/>
  <c r="A352" i="17" s="1"/>
  <c r="A353" i="17" s="1"/>
  <c r="A354" i="17" s="1"/>
  <c r="A355" i="17" s="1"/>
  <c r="A356" i="17" s="1"/>
  <c r="A357" i="17" s="1"/>
  <c r="A358" i="17" s="1"/>
  <c r="A359" i="17" s="1"/>
  <c r="A360" i="17" s="1"/>
  <c r="A361" i="17" s="1"/>
  <c r="A362" i="17" s="1"/>
  <c r="A363" i="17" s="1"/>
  <c r="A364" i="17" s="1"/>
  <c r="A365" i="17" s="1"/>
  <c r="A366" i="17" s="1"/>
  <c r="A367" i="17" s="1"/>
  <c r="A368" i="17" s="1"/>
  <c r="A369" i="17" s="1"/>
  <c r="A370" i="17" s="1"/>
  <c r="A371" i="17" s="1"/>
  <c r="A372" i="17" s="1"/>
  <c r="A373" i="17" s="1"/>
  <c r="A374" i="17" s="1"/>
  <c r="A375" i="17" s="1"/>
  <c r="A376" i="17" s="1"/>
  <c r="A377" i="17" s="1"/>
  <c r="A378" i="17" s="1"/>
  <c r="A379" i="17" s="1"/>
  <c r="A380" i="17" s="1"/>
  <c r="A381" i="17" s="1"/>
  <c r="A382" i="17" s="1"/>
  <c r="A383" i="17" s="1"/>
  <c r="A384" i="17" s="1"/>
  <c r="A385" i="17" s="1"/>
  <c r="A386" i="17" s="1"/>
  <c r="A387" i="17" s="1"/>
  <c r="A388" i="17" s="1"/>
  <c r="A389" i="17" s="1"/>
  <c r="A390" i="17" s="1"/>
  <c r="A391" i="17" s="1"/>
  <c r="A392" i="17" s="1"/>
  <c r="A393" i="17" s="1"/>
  <c r="A394" i="17" s="1"/>
  <c r="A395" i="17" s="1"/>
  <c r="A396" i="17" s="1"/>
  <c r="A397" i="17" s="1"/>
  <c r="A398" i="17" s="1"/>
  <c r="A399" i="17" s="1"/>
  <c r="A400" i="17" s="1"/>
  <c r="A401" i="17" s="1"/>
  <c r="A402" i="17" s="1"/>
  <c r="A403" i="17" s="1"/>
  <c r="A404" i="17" s="1"/>
  <c r="A405" i="17" s="1"/>
  <c r="A406" i="17" s="1"/>
  <c r="A407" i="17" s="1"/>
  <c r="A408" i="17" s="1"/>
  <c r="A409" i="17" s="1"/>
  <c r="A410" i="17" s="1"/>
  <c r="A411" i="17" s="1"/>
  <c r="A412" i="17" s="1"/>
  <c r="A413" i="17" s="1"/>
  <c r="A414" i="17" s="1"/>
  <c r="A415" i="17" s="1"/>
  <c r="A416" i="17" s="1"/>
  <c r="A417" i="17" s="1"/>
  <c r="A418" i="17" s="1"/>
  <c r="A419" i="17" s="1"/>
  <c r="A420" i="17" s="1"/>
  <c r="A421" i="17" s="1"/>
  <c r="A422" i="17" s="1"/>
  <c r="A423" i="17" s="1"/>
  <c r="A424" i="17" s="1"/>
  <c r="A425" i="17" s="1"/>
  <c r="A426" i="17" s="1"/>
  <c r="A427" i="17" s="1"/>
  <c r="A428" i="17" s="1"/>
  <c r="A429" i="17" s="1"/>
  <c r="A430" i="17" s="1"/>
  <c r="A431" i="17" s="1"/>
  <c r="A432" i="17" s="1"/>
  <c r="A433" i="17" s="1"/>
  <c r="A434" i="17" s="1"/>
  <c r="A435" i="17" s="1"/>
  <c r="A436" i="17" s="1"/>
  <c r="A437" i="17" s="1"/>
  <c r="A438" i="17" s="1"/>
  <c r="A439" i="17" s="1"/>
  <c r="A440" i="17" s="1"/>
  <c r="A441" i="17" s="1"/>
  <c r="A442" i="17" s="1"/>
  <c r="A443" i="17" s="1"/>
  <c r="A444" i="17" s="1"/>
  <c r="A445" i="17" s="1"/>
  <c r="A446" i="17" s="1"/>
  <c r="A447" i="17" s="1"/>
  <c r="A448" i="17" s="1"/>
  <c r="A449" i="17" s="1"/>
  <c r="A450" i="17" s="1"/>
  <c r="A451" i="17" s="1"/>
  <c r="A452" i="17" s="1"/>
  <c r="A453" i="17" s="1"/>
  <c r="A454" i="17" s="1"/>
  <c r="A455" i="17" s="1"/>
  <c r="A456" i="17" s="1"/>
  <c r="A457" i="17" s="1"/>
  <c r="A458" i="17" s="1"/>
  <c r="A459" i="17" s="1"/>
  <c r="A460" i="17" s="1"/>
  <c r="A461" i="17" s="1"/>
  <c r="A462" i="17" s="1"/>
  <c r="A463" i="17" s="1"/>
  <c r="A464" i="17" s="1"/>
  <c r="A465" i="17" s="1"/>
  <c r="A466" i="17" s="1"/>
  <c r="A467" i="17" s="1"/>
  <c r="A468" i="17" s="1"/>
  <c r="A469" i="17" s="1"/>
  <c r="A470" i="17" s="1"/>
  <c r="A471" i="17" s="1"/>
  <c r="A472" i="17" s="1"/>
  <c r="A473" i="17" s="1"/>
  <c r="A474" i="17" s="1"/>
  <c r="A475" i="17" s="1"/>
  <c r="A476" i="17" s="1"/>
  <c r="A477" i="17" s="1"/>
  <c r="A478" i="17" s="1"/>
  <c r="A479" i="17" s="1"/>
  <c r="A480" i="17" s="1"/>
  <c r="A481" i="17" s="1"/>
  <c r="A482" i="17" s="1"/>
  <c r="A483" i="17" s="1"/>
  <c r="A484" i="17" s="1"/>
  <c r="A485" i="17" s="1"/>
  <c r="A486" i="17" s="1"/>
  <c r="A487" i="17" s="1"/>
  <c r="A488" i="17" s="1"/>
  <c r="A489" i="17" s="1"/>
  <c r="A490" i="17" s="1"/>
  <c r="A491" i="17" s="1"/>
  <c r="A492" i="17" s="1"/>
  <c r="A493" i="17" s="1"/>
  <c r="A494" i="17" s="1"/>
  <c r="A495" i="17" s="1"/>
  <c r="A496" i="17" s="1"/>
  <c r="A497" i="17" s="1"/>
  <c r="A498" i="17" s="1"/>
  <c r="A499" i="17" s="1"/>
  <c r="A500" i="17" s="1"/>
  <c r="A501" i="17" s="1"/>
  <c r="A502" i="17" s="1"/>
  <c r="A503" i="17" s="1"/>
  <c r="A504" i="17" s="1"/>
  <c r="A505" i="17" s="1"/>
  <c r="A506" i="17" s="1"/>
  <c r="A507" i="17" s="1"/>
  <c r="A508" i="17" s="1"/>
  <c r="A509" i="17" s="1"/>
  <c r="A510" i="17" s="1"/>
  <c r="A511" i="17" s="1"/>
  <c r="A512" i="17" s="1"/>
  <c r="A513" i="17" s="1"/>
  <c r="A514" i="17" s="1"/>
  <c r="A515" i="17" s="1"/>
  <c r="A516" i="17" s="1"/>
  <c r="A517" i="17" s="1"/>
  <c r="A518" i="17" s="1"/>
  <c r="A519" i="17" s="1"/>
  <c r="A520" i="17" s="1"/>
  <c r="A521" i="17" s="1"/>
  <c r="A522" i="17" s="1"/>
  <c r="A523" i="17" s="1"/>
  <c r="A524" i="17" s="1"/>
  <c r="A525" i="17" s="1"/>
  <c r="A526" i="17" s="1"/>
  <c r="A527" i="17" s="1"/>
  <c r="A528" i="17" s="1"/>
  <c r="A529" i="17" s="1"/>
  <c r="A530" i="17" s="1"/>
  <c r="A531" i="17" s="1"/>
  <c r="A532" i="17" s="1"/>
  <c r="A533" i="17" s="1"/>
  <c r="A534" i="17" s="1"/>
  <c r="A535" i="17" s="1"/>
  <c r="A536" i="17" s="1"/>
  <c r="A537" i="17" s="1"/>
  <c r="A538" i="17" s="1"/>
  <c r="A539" i="17" s="1"/>
  <c r="A540" i="17" s="1"/>
  <c r="A541" i="17" s="1"/>
  <c r="A542" i="17" s="1"/>
  <c r="A543" i="17" s="1"/>
  <c r="A544" i="17" s="1"/>
  <c r="A545" i="17" s="1"/>
  <c r="A546" i="17" s="1"/>
  <c r="A547" i="17" s="1"/>
  <c r="A548" i="17" s="1"/>
  <c r="A549" i="17" s="1"/>
  <c r="A550" i="17" s="1"/>
  <c r="A551" i="17" s="1"/>
  <c r="A552" i="17" s="1"/>
  <c r="A553" i="17" s="1"/>
  <c r="A554" i="17" s="1"/>
  <c r="A555" i="17" s="1"/>
  <c r="A556" i="17" s="1"/>
  <c r="A557" i="17" s="1"/>
  <c r="A558" i="17" s="1"/>
  <c r="A559" i="17" s="1"/>
  <c r="A560" i="17" s="1"/>
  <c r="A561" i="17" s="1"/>
  <c r="A562" i="17" s="1"/>
  <c r="A563" i="17" s="1"/>
  <c r="A564" i="17" s="1"/>
  <c r="A565" i="17" s="1"/>
  <c r="A566" i="17" s="1"/>
  <c r="A567" i="17" s="1"/>
  <c r="A568" i="17" s="1"/>
  <c r="A569" i="17" s="1"/>
  <c r="A570" i="17" s="1"/>
  <c r="A571" i="17" s="1"/>
  <c r="A572" i="17" s="1"/>
  <c r="A573" i="17" s="1"/>
  <c r="A574" i="17" s="1"/>
  <c r="A575" i="17" s="1"/>
  <c r="A576" i="17" s="1"/>
  <c r="A577" i="17" s="1"/>
  <c r="A578" i="17" s="1"/>
  <c r="A579" i="17" s="1"/>
  <c r="A580" i="17" s="1"/>
  <c r="A581" i="17" s="1"/>
  <c r="A582" i="17" s="1"/>
  <c r="A583" i="17" s="1"/>
  <c r="A584" i="17" s="1"/>
  <c r="A585" i="17" s="1"/>
  <c r="A586" i="17" s="1"/>
  <c r="A587" i="17" s="1"/>
  <c r="A588" i="17" s="1"/>
  <c r="A589" i="17" s="1"/>
  <c r="A590" i="17" s="1"/>
  <c r="A591" i="17" s="1"/>
  <c r="A592" i="17" s="1"/>
  <c r="A593" i="17" s="1"/>
  <c r="A594" i="17" s="1"/>
  <c r="A595" i="17" s="1"/>
  <c r="A596" i="17" s="1"/>
  <c r="A597" i="17" s="1"/>
  <c r="A598" i="17" s="1"/>
  <c r="A599" i="17" s="1"/>
  <c r="A600" i="17" s="1"/>
  <c r="A601" i="17" s="1"/>
  <c r="A602" i="17" s="1"/>
  <c r="A603" i="17" s="1"/>
  <c r="A604" i="17" s="1"/>
  <c r="A605" i="17" s="1"/>
  <c r="A606" i="17" s="1"/>
  <c r="A607" i="17" s="1"/>
  <c r="A608" i="17" s="1"/>
  <c r="A609" i="17" s="1"/>
  <c r="A610" i="17" s="1"/>
  <c r="A611" i="17" s="1"/>
  <c r="A612" i="17" s="1"/>
  <c r="A613" i="17" s="1"/>
  <c r="A614" i="17" s="1"/>
  <c r="A615" i="17" s="1"/>
  <c r="A616" i="17" s="1"/>
  <c r="A617" i="17" s="1"/>
  <c r="A618" i="17" s="1"/>
  <c r="A619" i="17" s="1"/>
  <c r="A620" i="17" s="1"/>
  <c r="A621" i="17" s="1"/>
  <c r="A622" i="17" s="1"/>
  <c r="A623" i="17" s="1"/>
  <c r="A624" i="17" s="1"/>
  <c r="A625" i="17" s="1"/>
  <c r="A626" i="17" s="1"/>
  <c r="A627" i="17" s="1"/>
  <c r="A628" i="17" s="1"/>
  <c r="A629" i="17" s="1"/>
  <c r="A630" i="17" s="1"/>
  <c r="A631" i="17" s="1"/>
  <c r="A632" i="17" s="1"/>
  <c r="A633" i="17" s="1"/>
  <c r="A634" i="17" s="1"/>
  <c r="A635" i="17" s="1"/>
  <c r="A636" i="17" s="1"/>
  <c r="A637" i="17" s="1"/>
  <c r="A638" i="17" s="1"/>
  <c r="A639" i="17" s="1"/>
  <c r="A640" i="17" s="1"/>
  <c r="A641" i="17" s="1"/>
  <c r="A642" i="17" s="1"/>
  <c r="A643" i="17" s="1"/>
  <c r="A644" i="17" s="1"/>
  <c r="A645" i="17" s="1"/>
  <c r="A646" i="17" s="1"/>
  <c r="A647" i="17" s="1"/>
  <c r="A648" i="17" s="1"/>
  <c r="A649" i="17" s="1"/>
  <c r="A650" i="17" s="1"/>
  <c r="A651" i="17" s="1"/>
  <c r="A652" i="17" s="1"/>
  <c r="A653" i="17" s="1"/>
  <c r="A654" i="17" s="1"/>
  <c r="A655" i="17" s="1"/>
  <c r="A656" i="17" s="1"/>
  <c r="A657" i="17" s="1"/>
  <c r="A658" i="17" s="1"/>
  <c r="A659" i="17" s="1"/>
  <c r="A660" i="17" s="1"/>
  <c r="A661" i="17" s="1"/>
  <c r="A662" i="17" s="1"/>
  <c r="A663" i="17" s="1"/>
  <c r="A664" i="17" s="1"/>
  <c r="A665" i="17" s="1"/>
  <c r="A666" i="17" s="1"/>
  <c r="A667" i="17" s="1"/>
  <c r="A668" i="17" s="1"/>
  <c r="A669" i="17" s="1"/>
  <c r="A670" i="17" s="1"/>
  <c r="A671" i="17" s="1"/>
  <c r="A672" i="17" s="1"/>
  <c r="A673" i="17" s="1"/>
  <c r="A674" i="17" s="1"/>
  <c r="A675" i="17" s="1"/>
  <c r="A676" i="17" s="1"/>
  <c r="A677" i="17" s="1"/>
  <c r="A678" i="17" s="1"/>
  <c r="A679" i="17" s="1"/>
  <c r="A680" i="17" s="1"/>
  <c r="A681" i="17" s="1"/>
  <c r="A682" i="17" s="1"/>
  <c r="A683" i="17" s="1"/>
  <c r="A684" i="17" s="1"/>
  <c r="A685" i="17" s="1"/>
  <c r="A686" i="17" s="1"/>
  <c r="A687" i="17" s="1"/>
  <c r="A688" i="17" s="1"/>
  <c r="A689" i="17" s="1"/>
  <c r="A690" i="17" s="1"/>
  <c r="A691" i="17" s="1"/>
  <c r="A692" i="17" s="1"/>
  <c r="A693" i="17" s="1"/>
  <c r="A694" i="17" s="1"/>
  <c r="A695" i="17" s="1"/>
  <c r="A696" i="17" s="1"/>
  <c r="A697" i="17" s="1"/>
  <c r="A698" i="17" s="1"/>
  <c r="A699" i="17" s="1"/>
  <c r="A700" i="17" s="1"/>
  <c r="A701" i="17" s="1"/>
  <c r="A702" i="17" s="1"/>
  <c r="A703" i="17" s="1"/>
  <c r="A704" i="17" s="1"/>
  <c r="A705" i="17" s="1"/>
  <c r="A706" i="17" s="1"/>
  <c r="A707" i="17" s="1"/>
  <c r="A708" i="17" s="1"/>
  <c r="A709" i="17" s="1"/>
  <c r="A710" i="17" s="1"/>
  <c r="A711" i="17" s="1"/>
  <c r="A712" i="17" s="1"/>
  <c r="A713" i="17" s="1"/>
  <c r="A714" i="17" s="1"/>
  <c r="A715" i="17" s="1"/>
  <c r="A716" i="17" s="1"/>
  <c r="A717" i="17" s="1"/>
  <c r="A718" i="17" s="1"/>
  <c r="A719" i="17" s="1"/>
  <c r="A720" i="17" s="1"/>
  <c r="A721" i="17" s="1"/>
  <c r="A722" i="17" s="1"/>
  <c r="A723" i="17" s="1"/>
  <c r="A724" i="17" s="1"/>
  <c r="A725" i="17" s="1"/>
  <c r="A726" i="17" s="1"/>
  <c r="A727" i="17" s="1"/>
  <c r="A728" i="17" s="1"/>
  <c r="A729" i="17" s="1"/>
  <c r="A730" i="17" s="1"/>
  <c r="A731" i="17" s="1"/>
  <c r="A732" i="17" s="1"/>
  <c r="A733" i="17" s="1"/>
  <c r="A734" i="17" s="1"/>
  <c r="A735" i="17" s="1"/>
  <c r="A736" i="17" s="1"/>
  <c r="A737" i="17" s="1"/>
  <c r="A738" i="17" s="1"/>
  <c r="A739" i="17" s="1"/>
  <c r="AF294" i="7" l="1"/>
  <c r="AG294" i="7"/>
  <c r="AF793" i="7"/>
  <c r="AG793" i="7"/>
  <c r="AF730" i="7"/>
  <c r="AG730" i="7"/>
  <c r="AF476" i="7"/>
  <c r="AG476" i="7"/>
  <c r="AF94" i="7"/>
  <c r="AG94" i="7"/>
  <c r="AF649" i="7"/>
  <c r="AG649" i="7"/>
  <c r="AF597" i="7"/>
  <c r="AG597" i="7"/>
  <c r="AF556" i="7"/>
  <c r="AG556" i="7"/>
  <c r="AF355" i="7"/>
  <c r="AG355" i="7"/>
  <c r="AF237" i="7"/>
  <c r="AG237" i="7"/>
  <c r="AF227" i="7"/>
  <c r="AG227" i="7"/>
  <c r="AF128" i="7"/>
  <c r="AG128" i="7"/>
  <c r="AF36" i="7"/>
  <c r="AG36" i="7"/>
  <c r="AF280" i="7"/>
  <c r="AG280" i="7"/>
  <c r="AF766" i="7"/>
  <c r="AG766" i="7"/>
  <c r="AF684" i="7"/>
  <c r="AG684" i="7"/>
  <c r="AF634" i="7"/>
  <c r="AG634" i="7"/>
  <c r="T532" i="7"/>
  <c r="T533" i="7"/>
  <c r="AF314" i="7"/>
  <c r="AG314" i="7"/>
  <c r="AF293" i="7"/>
  <c r="AG293" i="7"/>
  <c r="AF518" i="7"/>
  <c r="AG518" i="7"/>
  <c r="AF798" i="7"/>
  <c r="AG798" i="7"/>
  <c r="AF792" i="7"/>
  <c r="AG792" i="7"/>
  <c r="AF790" i="7"/>
  <c r="AG790" i="7"/>
  <c r="AF767" i="7"/>
  <c r="AG767" i="7"/>
  <c r="AF763" i="7"/>
  <c r="AG763" i="7"/>
  <c r="AF494" i="7"/>
  <c r="AG494" i="7"/>
  <c r="AF96" i="7"/>
  <c r="AG96" i="7"/>
  <c r="AF705" i="7"/>
  <c r="AG705" i="7"/>
  <c r="AF480" i="7"/>
  <c r="AG480" i="7"/>
  <c r="AF474" i="7"/>
  <c r="AG474" i="7"/>
  <c r="AF662" i="7"/>
  <c r="AG662" i="7"/>
  <c r="AF659" i="7"/>
  <c r="AG659" i="7"/>
  <c r="AF93" i="7"/>
  <c r="AG93" i="7"/>
  <c r="AF508" i="7"/>
  <c r="AG508" i="7"/>
  <c r="AF600" i="7"/>
  <c r="AG600" i="7"/>
  <c r="AF565" i="7"/>
  <c r="AG565" i="7"/>
  <c r="AF514" i="7"/>
  <c r="AG514" i="7"/>
  <c r="AF764" i="7"/>
  <c r="AG764" i="7"/>
  <c r="AF526" i="7"/>
  <c r="AG526" i="7"/>
  <c r="AF292" i="7"/>
  <c r="AG292" i="7"/>
  <c r="AF279" i="7"/>
  <c r="AG279" i="7"/>
  <c r="AF795" i="7"/>
  <c r="AG795" i="7"/>
  <c r="AF104" i="7"/>
  <c r="AG104" i="7"/>
  <c r="AF789" i="7"/>
  <c r="AG789" i="7"/>
  <c r="AF504" i="7"/>
  <c r="AG504" i="7"/>
  <c r="AF103" i="7"/>
  <c r="AG103" i="7"/>
  <c r="AF734" i="7"/>
  <c r="AG734" i="7"/>
  <c r="AF487" i="7"/>
  <c r="AG487" i="7"/>
  <c r="AF704" i="7"/>
  <c r="AG704" i="7"/>
  <c r="AF682" i="7"/>
  <c r="AG682" i="7"/>
  <c r="AF465" i="7"/>
  <c r="AG465" i="7"/>
  <c r="AF274" i="7"/>
  <c r="AG274" i="7"/>
  <c r="T787" i="7"/>
  <c r="T788" i="7"/>
  <c r="AF24" i="7"/>
  <c r="AG24" i="7"/>
  <c r="AF26" i="7"/>
  <c r="AG26" i="7"/>
  <c r="AF398" i="7"/>
  <c r="AG398" i="7"/>
  <c r="AF672" i="7"/>
  <c r="AG672" i="7"/>
  <c r="AF718" i="7"/>
  <c r="AG718" i="7"/>
  <c r="AF105" i="7"/>
  <c r="AG105" i="7"/>
  <c r="AF786" i="7"/>
  <c r="AG786" i="7"/>
  <c r="AF655" i="7"/>
  <c r="AG655" i="7"/>
  <c r="AF374" i="7"/>
  <c r="AG374" i="7"/>
  <c r="AF315" i="7"/>
  <c r="AG315" i="7"/>
  <c r="AF791" i="7"/>
  <c r="AG791" i="7"/>
  <c r="AF663" i="7"/>
  <c r="AG663" i="7"/>
  <c r="AF316" i="7"/>
  <c r="AG316" i="7"/>
  <c r="AF524" i="7"/>
  <c r="AG524" i="7"/>
  <c r="AF521" i="7"/>
  <c r="AG521" i="7"/>
  <c r="AF517" i="7"/>
  <c r="AG517" i="7"/>
  <c r="AF794" i="7"/>
  <c r="AG794" i="7"/>
  <c r="AF7" i="7"/>
  <c r="AG7" i="7"/>
  <c r="AF769" i="7"/>
  <c r="AG769" i="7"/>
  <c r="AF765" i="7"/>
  <c r="AG765" i="7"/>
  <c r="AF762" i="7"/>
  <c r="AG762" i="7"/>
  <c r="T731" i="7"/>
  <c r="T732" i="7"/>
  <c r="AF707" i="7"/>
  <c r="AG707" i="7"/>
  <c r="AF703" i="7"/>
  <c r="AG703" i="7"/>
  <c r="AF99" i="7"/>
  <c r="AG99" i="7"/>
  <c r="AF470" i="7"/>
  <c r="AG470" i="7"/>
  <c r="AF660" i="7"/>
  <c r="AG660" i="7"/>
  <c r="AF657" i="7"/>
  <c r="AG657" i="7"/>
  <c r="AF22" i="7"/>
  <c r="AG22" i="7"/>
  <c r="AF697" i="7"/>
  <c r="AG697" i="7"/>
  <c r="AF506" i="7"/>
  <c r="AG506" i="7"/>
  <c r="AF529" i="7"/>
  <c r="AG529" i="7"/>
  <c r="AF739" i="7"/>
  <c r="AG739" i="7"/>
  <c r="AF380" i="7"/>
  <c r="AG380" i="7"/>
  <c r="AF356" i="7"/>
  <c r="AG356" i="7"/>
  <c r="AF621" i="7"/>
  <c r="AG621" i="7"/>
  <c r="T304" i="7"/>
  <c r="T305" i="7"/>
  <c r="AF196" i="7"/>
  <c r="AG196" i="7"/>
  <c r="AF101" i="7"/>
  <c r="AG101" i="7"/>
  <c r="P18" i="5"/>
  <c r="S18" i="5" s="1"/>
  <c r="T234" i="7" s="1"/>
  <c r="P16" i="5"/>
  <c r="S16" i="5" s="1"/>
  <c r="T232" i="7" s="1"/>
  <c r="P754" i="5"/>
  <c r="S754" i="5" s="1"/>
  <c r="T810" i="7" s="1"/>
  <c r="P724" i="5"/>
  <c r="S724" i="5" s="1"/>
  <c r="T83" i="7" s="1"/>
  <c r="P617" i="5"/>
  <c r="S617" i="5" s="1"/>
  <c r="T537" i="7" s="1"/>
  <c r="P721" i="5"/>
  <c r="S721" i="5" s="1"/>
  <c r="T619" i="7" s="1"/>
  <c r="P39" i="5"/>
  <c r="S39" i="5" s="1"/>
  <c r="T14" i="7" s="1"/>
  <c r="P30" i="5"/>
  <c r="S30" i="5" s="1"/>
  <c r="P11" i="5"/>
  <c r="S11" i="5" s="1"/>
  <c r="T220" i="7" s="1"/>
  <c r="P773" i="5"/>
  <c r="S773" i="5" s="1"/>
  <c r="T192" i="7" s="1"/>
  <c r="P759" i="5"/>
  <c r="S759" i="5" s="1"/>
  <c r="T169" i="7" s="1"/>
  <c r="P739" i="5"/>
  <c r="S739" i="5" s="1"/>
  <c r="T797" i="7" s="1"/>
  <c r="P693" i="5"/>
  <c r="S693" i="5" s="1"/>
  <c r="T748" i="7" s="1"/>
  <c r="P677" i="5"/>
  <c r="S677" i="5" s="1"/>
  <c r="T343" i="7" s="1"/>
  <c r="P621" i="5"/>
  <c r="S621" i="5" s="1"/>
  <c r="T564" i="7" s="1"/>
  <c r="P602" i="5"/>
  <c r="S602" i="5" s="1"/>
  <c r="T73" i="7" s="1"/>
  <c r="P597" i="5"/>
  <c r="S597" i="5" s="1"/>
  <c r="T424" i="7" s="1"/>
  <c r="P503" i="5"/>
  <c r="S503" i="5" s="1"/>
  <c r="T499" i="7" s="1"/>
  <c r="P420" i="5"/>
  <c r="S420" i="5" s="1"/>
  <c r="T706" i="7" s="1"/>
  <c r="P353" i="5"/>
  <c r="S353" i="5" s="1"/>
  <c r="T497" i="7" s="1"/>
  <c r="P325" i="5"/>
  <c r="S325" i="5" s="1"/>
  <c r="T413" i="7" s="1"/>
  <c r="P321" i="5"/>
  <c r="S321" i="5" s="1"/>
  <c r="T409" i="7" s="1"/>
  <c r="P299" i="5"/>
  <c r="S299" i="5" s="1"/>
  <c r="T331" i="7" s="1"/>
  <c r="P295" i="5"/>
  <c r="S295" i="5" s="1"/>
  <c r="T360" i="7" s="1"/>
  <c r="P263" i="5"/>
  <c r="S263" i="5" s="1"/>
  <c r="T784" i="7" s="1"/>
  <c r="P258" i="5"/>
  <c r="S258" i="5" s="1"/>
  <c r="P189" i="5"/>
  <c r="S189" i="5" s="1"/>
  <c r="T326" i="7" s="1"/>
  <c r="P181" i="5"/>
  <c r="S181" i="5" s="1"/>
  <c r="P158" i="5"/>
  <c r="S158" i="5" s="1"/>
  <c r="T45" i="7" s="1"/>
  <c r="P146" i="5"/>
  <c r="S146" i="5" s="1"/>
  <c r="T221" i="7" s="1"/>
  <c r="P138" i="5"/>
  <c r="S138" i="5" s="1"/>
  <c r="T199" i="7" s="1"/>
  <c r="P780" i="5"/>
  <c r="S780" i="5" s="1"/>
  <c r="T821" i="7" s="1"/>
  <c r="P768" i="5"/>
  <c r="S768" i="5" s="1"/>
  <c r="T19" i="7" s="1"/>
  <c r="P750" i="5"/>
  <c r="S750" i="5" s="1"/>
  <c r="T782" i="7" s="1"/>
  <c r="P746" i="5"/>
  <c r="S746" i="5" s="1"/>
  <c r="T158" i="7" s="1"/>
  <c r="P742" i="5"/>
  <c r="S742" i="5" s="1"/>
  <c r="T751" i="7" s="1"/>
  <c r="P738" i="5"/>
  <c r="S738" i="5" s="1"/>
  <c r="T796" i="7" s="1"/>
  <c r="P734" i="5"/>
  <c r="S734" i="5" s="1"/>
  <c r="T695" i="7" s="1"/>
  <c r="P729" i="5"/>
  <c r="S729" i="5" s="1"/>
  <c r="T785" i="7" s="1"/>
  <c r="P725" i="5"/>
  <c r="S725" i="5" s="1"/>
  <c r="T646" i="7" s="1"/>
  <c r="P717" i="5"/>
  <c r="S717" i="5" s="1"/>
  <c r="T595" i="7" s="1"/>
  <c r="P713" i="5"/>
  <c r="S713" i="5" s="1"/>
  <c r="T156" i="7" s="1"/>
  <c r="P709" i="5"/>
  <c r="S709" i="5" s="1"/>
  <c r="T542" i="7" s="1"/>
  <c r="P705" i="5"/>
  <c r="S705" i="5" s="1"/>
  <c r="T509" i="7" s="1"/>
  <c r="P697" i="5"/>
  <c r="S697" i="5" s="1"/>
  <c r="T456" i="7" s="1"/>
  <c r="P689" i="5"/>
  <c r="S689" i="5" s="1"/>
  <c r="T744" i="7" s="1"/>
  <c r="P684" i="5"/>
  <c r="S684" i="5" s="1"/>
  <c r="T737" i="7" s="1"/>
  <c r="P676" i="5"/>
  <c r="S676" i="5" s="1"/>
  <c r="T342" i="7" s="1"/>
  <c r="P672" i="5"/>
  <c r="S672" i="5" s="1"/>
  <c r="T319" i="7" s="1"/>
  <c r="P667" i="5"/>
  <c r="S667" i="5" s="1"/>
  <c r="T300" i="7" s="1"/>
  <c r="P663" i="5"/>
  <c r="S663" i="5" s="1"/>
  <c r="T284" i="7" s="1"/>
  <c r="P659" i="5"/>
  <c r="S659" i="5" s="1"/>
  <c r="T713" i="7" s="1"/>
  <c r="P767" i="5"/>
  <c r="S767" i="5" s="1"/>
  <c r="T183" i="7" s="1"/>
  <c r="P758" i="5"/>
  <c r="S758" i="5" s="1"/>
  <c r="T168" i="7" s="1"/>
  <c r="P704" i="5"/>
  <c r="S704" i="5" s="1"/>
  <c r="T761" i="7" s="1"/>
  <c r="P680" i="5"/>
  <c r="S680" i="5" s="1"/>
  <c r="T146" i="7" s="1"/>
  <c r="P788" i="5"/>
  <c r="S788" i="5" s="1"/>
  <c r="T812" i="7" s="1"/>
  <c r="P779" i="5"/>
  <c r="S779" i="5" s="1"/>
  <c r="T811" i="7" s="1"/>
  <c r="P775" i="5"/>
  <c r="S775" i="5" s="1"/>
  <c r="T194" i="7" s="1"/>
  <c r="P771" i="5"/>
  <c r="S771" i="5" s="1"/>
  <c r="T190" i="7" s="1"/>
  <c r="P763" i="5"/>
  <c r="S763" i="5" s="1"/>
  <c r="T178" i="7" s="1"/>
  <c r="P753" i="5"/>
  <c r="S753" i="5" s="1"/>
  <c r="T809" i="7" s="1"/>
  <c r="P749" i="5"/>
  <c r="S749" i="5" s="1"/>
  <c r="T781" i="7" s="1"/>
  <c r="P745" i="5"/>
  <c r="S745" i="5" s="1"/>
  <c r="T754" i="7" s="1"/>
  <c r="P741" i="5"/>
  <c r="S741" i="5" s="1"/>
  <c r="T725" i="7" s="1"/>
  <c r="P733" i="5"/>
  <c r="S733" i="5" s="1"/>
  <c r="T694" i="7" s="1"/>
  <c r="P728" i="5"/>
  <c r="S728" i="5" s="1"/>
  <c r="T783" i="7" s="1"/>
  <c r="P720" i="5"/>
  <c r="S720" i="5" s="1"/>
  <c r="T617" i="7" s="1"/>
  <c r="P716" i="5"/>
  <c r="S716" i="5" s="1"/>
  <c r="T594" i="7" s="1"/>
  <c r="P708" i="5"/>
  <c r="S708" i="5" s="1"/>
  <c r="T541" i="7" s="1"/>
  <c r="P700" i="5"/>
  <c r="S700" i="5" s="1"/>
  <c r="T483" i="7" s="1"/>
  <c r="P696" i="5"/>
  <c r="S696" i="5" s="1"/>
  <c r="T455" i="7" s="1"/>
  <c r="P692" i="5"/>
  <c r="S692" i="5" s="1"/>
  <c r="T429" i="7" s="1"/>
  <c r="P688" i="5"/>
  <c r="S688" i="5" s="1"/>
  <c r="T401" i="7" s="1"/>
  <c r="P679" i="5"/>
  <c r="S679" i="5" s="1"/>
  <c r="P675" i="5"/>
  <c r="S675" i="5" s="1"/>
  <c r="T323" i="7" s="1"/>
  <c r="P671" i="5"/>
  <c r="S671" i="5" s="1"/>
  <c r="T302" i="7" s="1"/>
  <c r="P666" i="5"/>
  <c r="S666" i="5" s="1"/>
  <c r="T299" i="7" s="1"/>
  <c r="P662" i="5"/>
  <c r="S662" i="5" s="1"/>
  <c r="P658" i="5"/>
  <c r="S658" i="5" s="1"/>
  <c r="P83" i="5"/>
  <c r="S83" i="5" s="1"/>
  <c r="T100" i="7" s="1"/>
  <c r="P41" i="5"/>
  <c r="S41" i="5" s="1"/>
  <c r="T25" i="7" s="1"/>
  <c r="P776" i="5"/>
  <c r="S776" i="5" s="1"/>
  <c r="T201" i="7" s="1"/>
  <c r="P766" i="5"/>
  <c r="S766" i="5" s="1"/>
  <c r="T95" i="7" s="1"/>
  <c r="P695" i="5"/>
  <c r="S695" i="5" s="1"/>
  <c r="T454" i="7" s="1"/>
  <c r="P683" i="5"/>
  <c r="S683" i="5" s="1"/>
  <c r="T373" i="7" s="1"/>
  <c r="P786" i="5"/>
  <c r="S786" i="5" s="1"/>
  <c r="T827" i="7" s="1"/>
  <c r="P778" i="5"/>
  <c r="S778" i="5" s="1"/>
  <c r="T203" i="7" s="1"/>
  <c r="P770" i="5"/>
  <c r="S770" i="5" s="1"/>
  <c r="T189" i="7" s="1"/>
  <c r="P762" i="5"/>
  <c r="S762" i="5" s="1"/>
  <c r="T173" i="7" s="1"/>
  <c r="P756" i="5"/>
  <c r="S756" i="5" s="1"/>
  <c r="T87" i="7" s="1"/>
  <c r="P752" i="5"/>
  <c r="S752" i="5" s="1"/>
  <c r="T808" i="7" s="1"/>
  <c r="P748" i="5"/>
  <c r="S748" i="5" s="1"/>
  <c r="T780" i="7" s="1"/>
  <c r="P744" i="5"/>
  <c r="S744" i="5" s="1"/>
  <c r="T753" i="7" s="1"/>
  <c r="P740" i="5"/>
  <c r="S740" i="5" s="1"/>
  <c r="P736" i="5"/>
  <c r="S736" i="5" s="1"/>
  <c r="T696" i="7" s="1"/>
  <c r="P731" i="5"/>
  <c r="S731" i="5" s="1"/>
  <c r="T676" i="7" s="1"/>
  <c r="P723" i="5"/>
  <c r="S723" i="5" s="1"/>
  <c r="T620" i="7" s="1"/>
  <c r="P715" i="5"/>
  <c r="S715" i="5" s="1"/>
  <c r="T567" i="7" s="1"/>
  <c r="P711" i="5"/>
  <c r="S711" i="5" s="1"/>
  <c r="T768" i="7" s="1"/>
  <c r="P699" i="5"/>
  <c r="S699" i="5" s="1"/>
  <c r="T755" i="7" s="1"/>
  <c r="P691" i="5"/>
  <c r="S691" i="5" s="1"/>
  <c r="T148" i="7" s="1"/>
  <c r="P687" i="5"/>
  <c r="S687" i="5" s="1"/>
  <c r="T399" i="7" s="1"/>
  <c r="P682" i="5"/>
  <c r="S682" i="5" s="1"/>
  <c r="T371" i="7" s="1"/>
  <c r="P678" i="5"/>
  <c r="S678" i="5" s="1"/>
  <c r="T733" i="7" s="1"/>
  <c r="P674" i="5"/>
  <c r="S674" i="5" s="1"/>
  <c r="T321" i="7" s="1"/>
  <c r="P670" i="5"/>
  <c r="S670" i="5" s="1"/>
  <c r="T301" i="7" s="1"/>
  <c r="P661" i="5"/>
  <c r="S661" i="5" s="1"/>
  <c r="T806" i="7" s="1"/>
  <c r="P657" i="5"/>
  <c r="S657" i="5" s="1"/>
  <c r="T144" i="7" s="1"/>
  <c r="P22" i="5"/>
  <c r="S22" i="5" s="1"/>
  <c r="T243" i="7" s="1"/>
  <c r="P702" i="5"/>
  <c r="S702" i="5" s="1"/>
  <c r="T155" i="7" s="1"/>
  <c r="P698" i="5"/>
  <c r="S698" i="5" s="1"/>
  <c r="T482" i="7" s="1"/>
  <c r="P690" i="5"/>
  <c r="S690" i="5" s="1"/>
  <c r="T428" i="7" s="1"/>
  <c r="P782" i="5"/>
  <c r="S782" i="5" s="1"/>
  <c r="T823" i="7" s="1"/>
  <c r="P777" i="5"/>
  <c r="S777" i="5" s="1"/>
  <c r="T202" i="7" s="1"/>
  <c r="P769" i="5"/>
  <c r="S769" i="5" s="1"/>
  <c r="T181" i="7" s="1"/>
  <c r="P765" i="5"/>
  <c r="S765" i="5" s="1"/>
  <c r="T180" i="7" s="1"/>
  <c r="P761" i="5"/>
  <c r="S761" i="5" s="1"/>
  <c r="T172" i="7" s="1"/>
  <c r="P755" i="5"/>
  <c r="S755" i="5" s="1"/>
  <c r="P751" i="5"/>
  <c r="S751" i="5" s="1"/>
  <c r="T807" i="7" s="1"/>
  <c r="P747" i="5"/>
  <c r="S747" i="5" s="1"/>
  <c r="T779" i="7" s="1"/>
  <c r="P743" i="5"/>
  <c r="S743" i="5" s="1"/>
  <c r="T752" i="7" s="1"/>
  <c r="P735" i="5"/>
  <c r="S735" i="5" s="1"/>
  <c r="T157" i="7" s="1"/>
  <c r="P730" i="5"/>
  <c r="S730" i="5" s="1"/>
  <c r="T675" i="7" s="1"/>
  <c r="P726" i="5"/>
  <c r="S726" i="5" s="1"/>
  <c r="T647" i="7" s="1"/>
  <c r="P722" i="5"/>
  <c r="S722" i="5" s="1"/>
  <c r="T618" i="7" s="1"/>
  <c r="P718" i="5"/>
  <c r="S718" i="5" s="1"/>
  <c r="T596" i="7" s="1"/>
  <c r="P714" i="5"/>
  <c r="S714" i="5" s="1"/>
  <c r="T566" i="7" s="1"/>
  <c r="P710" i="5"/>
  <c r="S710" i="5" s="1"/>
  <c r="T543" i="7" s="1"/>
  <c r="P706" i="5"/>
  <c r="S706" i="5" s="1"/>
  <c r="T511" i="7" s="1"/>
  <c r="P694" i="5"/>
  <c r="S694" i="5" s="1"/>
  <c r="T453" i="7" s="1"/>
  <c r="P681" i="5"/>
  <c r="S681" i="5" s="1"/>
  <c r="T369" i="7" s="1"/>
  <c r="P673" i="5"/>
  <c r="S673" i="5" s="1"/>
  <c r="T320" i="7" s="1"/>
  <c r="P669" i="5"/>
  <c r="S669" i="5" s="1"/>
  <c r="T145" i="7" s="1"/>
  <c r="P664" i="5"/>
  <c r="S664" i="5" s="1"/>
  <c r="T285" i="7" s="1"/>
  <c r="P660" i="5"/>
  <c r="S660" i="5" s="1"/>
  <c r="T805" i="7" s="1"/>
  <c r="P656" i="5"/>
  <c r="S656" i="5" s="1"/>
  <c r="T778" i="7" s="1"/>
  <c r="P316" i="5"/>
  <c r="S316" i="5" s="1"/>
  <c r="T385" i="7" s="1"/>
  <c r="P8" i="5"/>
  <c r="S8" i="5" s="1"/>
  <c r="T217" i="7" s="1"/>
  <c r="P601" i="5"/>
  <c r="S601" i="5" s="1"/>
  <c r="T450" i="7" s="1"/>
  <c r="P559" i="5"/>
  <c r="S559" i="5" s="1"/>
  <c r="T770" i="7" s="1"/>
  <c r="P555" i="5"/>
  <c r="S555" i="5" s="1"/>
  <c r="T743" i="7" s="1"/>
  <c r="P502" i="5"/>
  <c r="S502" i="5" s="1"/>
  <c r="T117" i="7" s="1"/>
  <c r="P390" i="5"/>
  <c r="S390" i="5" s="1"/>
  <c r="T626" i="7" s="1"/>
  <c r="P362" i="5"/>
  <c r="S362" i="5" s="1"/>
  <c r="T523" i="7" s="1"/>
  <c r="P352" i="5"/>
  <c r="S352" i="5" s="1"/>
  <c r="T415" i="7" s="1"/>
  <c r="P332" i="5"/>
  <c r="S332" i="5" s="1"/>
  <c r="T443" i="7" s="1"/>
  <c r="P286" i="5"/>
  <c r="S286" i="5" s="1"/>
  <c r="T310" i="7" s="1"/>
  <c r="P282" i="5"/>
  <c r="S282" i="5" s="1"/>
  <c r="T344" i="7" s="1"/>
  <c r="P274" i="5"/>
  <c r="S274" i="5" s="1"/>
  <c r="T277" i="7" s="1"/>
  <c r="P192" i="5"/>
  <c r="S192" i="5" s="1"/>
  <c r="T349" i="7" s="1"/>
  <c r="P145" i="5"/>
  <c r="S145" i="5" s="1"/>
  <c r="T213" i="7" s="1"/>
  <c r="P133" i="5"/>
  <c r="S133" i="5" s="1"/>
  <c r="T229" i="7" s="1"/>
  <c r="P118" i="5"/>
  <c r="S118" i="5" s="1"/>
  <c r="T166" i="7" s="1"/>
  <c r="P611" i="5"/>
  <c r="S611" i="5" s="1"/>
  <c r="T674" i="7" s="1"/>
  <c r="P371" i="5"/>
  <c r="S371" i="5" s="1"/>
  <c r="T436" i="7" s="1"/>
  <c r="P311" i="5"/>
  <c r="S311" i="5" s="1"/>
  <c r="T381" i="7" s="1"/>
  <c r="P623" i="5"/>
  <c r="S623" i="5" s="1"/>
  <c r="T590" i="7" s="1"/>
  <c r="P618" i="5"/>
  <c r="S618" i="5" s="1"/>
  <c r="T561" i="7" s="1"/>
  <c r="P600" i="5"/>
  <c r="S600" i="5" s="1"/>
  <c r="T449" i="7" s="1"/>
  <c r="P586" i="5"/>
  <c r="S586" i="5" s="1"/>
  <c r="T648" i="7" s="1"/>
  <c r="P518" i="5"/>
  <c r="S518" i="5" s="1"/>
  <c r="P6" i="5"/>
  <c r="S6" i="5" s="1"/>
  <c r="T208" i="7" s="1"/>
  <c r="P651" i="5"/>
  <c r="S651" i="5" s="1"/>
  <c r="T749" i="7" s="1"/>
  <c r="P647" i="5"/>
  <c r="S647" i="5" s="1"/>
  <c r="T720" i="7" s="1"/>
  <c r="P643" i="5"/>
  <c r="S643" i="5" s="1"/>
  <c r="T693" i="7" s="1"/>
  <c r="P634" i="5"/>
  <c r="S634" i="5" s="1"/>
  <c r="T644" i="7" s="1"/>
  <c r="P629" i="5"/>
  <c r="S629" i="5" s="1"/>
  <c r="T615" i="7" s="1"/>
  <c r="P625" i="5"/>
  <c r="S625" i="5" s="1"/>
  <c r="T592" i="7" s="1"/>
  <c r="P615" i="5"/>
  <c r="S615" i="5" s="1"/>
  <c r="T534" i="7" s="1"/>
  <c r="P607" i="5"/>
  <c r="S607" i="5" s="1"/>
  <c r="T669" i="7" s="1"/>
  <c r="P93" i="5"/>
  <c r="S93" i="5" s="1"/>
  <c r="T122" i="7" s="1"/>
  <c r="P654" i="5"/>
  <c r="S654" i="5" s="1"/>
  <c r="T776" i="7" s="1"/>
  <c r="P650" i="5"/>
  <c r="S650" i="5" s="1"/>
  <c r="T747" i="7" s="1"/>
  <c r="P646" i="5"/>
  <c r="S646" i="5" s="1"/>
  <c r="T78" i="7" s="1"/>
  <c r="P642" i="5"/>
  <c r="S642" i="5" s="1"/>
  <c r="T692" i="7" s="1"/>
  <c r="P632" i="5"/>
  <c r="S632" i="5" s="1"/>
  <c r="T642" i="7" s="1"/>
  <c r="P628" i="5"/>
  <c r="S628" i="5" s="1"/>
  <c r="T685" i="7" s="1"/>
  <c r="P624" i="5"/>
  <c r="S624" i="5" s="1"/>
  <c r="T135" i="7" s="1"/>
  <c r="P619" i="5"/>
  <c r="S619" i="5" s="1"/>
  <c r="T562" i="7" s="1"/>
  <c r="P606" i="5"/>
  <c r="S606" i="5" s="1"/>
  <c r="T667" i="7" s="1"/>
  <c r="P596" i="5"/>
  <c r="S596" i="5" s="1"/>
  <c r="T421" i="7" s="1"/>
  <c r="P590" i="5"/>
  <c r="S590" i="5" s="1"/>
  <c r="T368" i="7" s="1"/>
  <c r="P581" i="5"/>
  <c r="S581" i="5" s="1"/>
  <c r="T322" i="7" s="1"/>
  <c r="P577" i="5"/>
  <c r="S577" i="5" s="1"/>
  <c r="T298" i="7" s="1"/>
  <c r="P571" i="5"/>
  <c r="S571" i="5" s="1"/>
  <c r="T281" i="7" s="1"/>
  <c r="P567" i="5"/>
  <c r="S567" i="5" s="1"/>
  <c r="T801" i="7" s="1"/>
  <c r="P562" i="5"/>
  <c r="S562" i="5" s="1"/>
  <c r="T773" i="7" s="1"/>
  <c r="P557" i="5"/>
  <c r="S557" i="5" s="1"/>
  <c r="T8" i="7" s="1"/>
  <c r="P552" i="5"/>
  <c r="S552" i="5" s="1"/>
  <c r="T740" i="7" s="1"/>
  <c r="P548" i="5"/>
  <c r="S548" i="5" s="1"/>
  <c r="T712" i="7" s="1"/>
  <c r="P544" i="5"/>
  <c r="S544" i="5" s="1"/>
  <c r="T688" i="7" s="1"/>
  <c r="P539" i="5"/>
  <c r="S539" i="5" s="1"/>
  <c r="T666" i="7" s="1"/>
  <c r="P535" i="5"/>
  <c r="S535" i="5" s="1"/>
  <c r="T119" i="7" s="1"/>
  <c r="P530" i="5"/>
  <c r="S530" i="5" s="1"/>
  <c r="T635" i="7" s="1"/>
  <c r="P526" i="5"/>
  <c r="S526" i="5" s="1"/>
  <c r="T610" i="7" s="1"/>
  <c r="P521" i="5"/>
  <c r="S521" i="5" s="1"/>
  <c r="T586" i="7" s="1"/>
  <c r="P517" i="5"/>
  <c r="S517" i="5" s="1"/>
  <c r="T560" i="7" s="1"/>
  <c r="P513" i="5"/>
  <c r="S513" i="5" s="1"/>
  <c r="T62" i="7" s="1"/>
  <c r="P509" i="5"/>
  <c r="S509" i="5" s="1"/>
  <c r="T572" i="7" s="1"/>
  <c r="P504" i="5"/>
  <c r="S504" i="5" s="1"/>
  <c r="T500" i="7" s="1"/>
  <c r="P498" i="5"/>
  <c r="S498" i="5" s="1"/>
  <c r="P494" i="5"/>
  <c r="S494" i="5" s="1"/>
  <c r="T559" i="7" s="1"/>
  <c r="P490" i="5"/>
  <c r="S490" i="5" s="1"/>
  <c r="T553" i="7" s="1"/>
  <c r="P486" i="5"/>
  <c r="S486" i="5" s="1"/>
  <c r="T550" i="7" s="1"/>
  <c r="P481" i="5"/>
  <c r="S481" i="5" s="1"/>
  <c r="T386" i="7" s="1"/>
  <c r="P477" i="5"/>
  <c r="S477" i="5" s="1"/>
  <c r="T364" i="7" s="1"/>
  <c r="P472" i="5"/>
  <c r="S472" i="5" s="1"/>
  <c r="T536" i="7" s="1"/>
  <c r="P396" i="5"/>
  <c r="S396" i="5" s="1"/>
  <c r="T633" i="7" s="1"/>
  <c r="P392" i="5"/>
  <c r="S392" i="5" s="1"/>
  <c r="T627" i="7" s="1"/>
  <c r="P388" i="5"/>
  <c r="S388" i="5" s="1"/>
  <c r="T608" i="7" s="1"/>
  <c r="P384" i="5"/>
  <c r="S384" i="5" s="1"/>
  <c r="T604" i="7" s="1"/>
  <c r="P380" i="5"/>
  <c r="S380" i="5" s="1"/>
  <c r="T49" i="7" s="1"/>
  <c r="P372" i="5"/>
  <c r="S372" i="5" s="1"/>
  <c r="T554" i="7" s="1"/>
  <c r="P368" i="5"/>
  <c r="S368" i="5" s="1"/>
  <c r="T432" i="7" s="1"/>
  <c r="P364" i="5"/>
  <c r="S364" i="5" s="1"/>
  <c r="T548" i="7" s="1"/>
  <c r="P356" i="5"/>
  <c r="S356" i="5" s="1"/>
  <c r="T519" i="7" s="1"/>
  <c r="P339" i="5"/>
  <c r="S339" i="5" s="1"/>
  <c r="T400" i="7" s="1"/>
  <c r="P335" i="5"/>
  <c r="S335" i="5" s="1"/>
  <c r="T6" i="7" s="1"/>
  <c r="P331" i="5"/>
  <c r="S331" i="5" s="1"/>
  <c r="T442" i="7" s="1"/>
  <c r="P327" i="5"/>
  <c r="S327" i="5" s="1"/>
  <c r="T416" i="7" s="1"/>
  <c r="P323" i="5"/>
  <c r="S323" i="5" s="1"/>
  <c r="T411" i="7" s="1"/>
  <c r="P309" i="5"/>
  <c r="S309" i="5" s="1"/>
  <c r="T361" i="7" s="1"/>
  <c r="P303" i="5"/>
  <c r="S303" i="5" s="1"/>
  <c r="T354" i="7" s="1"/>
  <c r="P291" i="5"/>
  <c r="S291" i="5" s="1"/>
  <c r="T37" i="7" s="1"/>
  <c r="P287" i="5"/>
  <c r="S287" i="5" s="1"/>
  <c r="T309" i="7" s="1"/>
  <c r="P283" i="5"/>
  <c r="S283" i="5" s="1"/>
  <c r="T291" i="7" s="1"/>
  <c r="P279" i="5"/>
  <c r="S279" i="5" s="1"/>
  <c r="T290" i="7" s="1"/>
  <c r="P268" i="5"/>
  <c r="S268" i="5" s="1"/>
  <c r="T271" i="7" s="1"/>
  <c r="P260" i="5"/>
  <c r="S260" i="5" s="1"/>
  <c r="P254" i="5"/>
  <c r="S254" i="5" s="1"/>
  <c r="T727" i="7" s="1"/>
  <c r="P250" i="5"/>
  <c r="S250" i="5" s="1"/>
  <c r="T699" i="7" s="1"/>
  <c r="P246" i="5"/>
  <c r="S246" i="5" s="1"/>
  <c r="T680" i="7" s="1"/>
  <c r="P241" i="5"/>
  <c r="S241" i="5" s="1"/>
  <c r="T654" i="7" s="1"/>
  <c r="P231" i="5"/>
  <c r="S231" i="5" s="1"/>
  <c r="T598" i="7" s="1"/>
  <c r="P226" i="5"/>
  <c r="S226" i="5" s="1"/>
  <c r="T547" i="7" s="1"/>
  <c r="P222" i="5"/>
  <c r="S222" i="5" s="1"/>
  <c r="T545" i="7" s="1"/>
  <c r="P218" i="5"/>
  <c r="S218" i="5" s="1"/>
  <c r="T513" i="7" s="1"/>
  <c r="P207" i="5"/>
  <c r="S207" i="5" s="1"/>
  <c r="T435" i="7" s="1"/>
  <c r="P199" i="5"/>
  <c r="S199" i="5" s="1"/>
  <c r="T402" i="7" s="1"/>
  <c r="P190" i="5"/>
  <c r="S190" i="5" s="1"/>
  <c r="T348" i="7" s="1"/>
  <c r="P182" i="5"/>
  <c r="S182" i="5" s="1"/>
  <c r="T303" i="7" s="1"/>
  <c r="P178" i="5"/>
  <c r="S178" i="5" s="1"/>
  <c r="T286" i="7" s="1"/>
  <c r="P173" i="5"/>
  <c r="S173" i="5" s="1"/>
  <c r="T264" i="7" s="1"/>
  <c r="P165" i="5"/>
  <c r="S165" i="5" s="1"/>
  <c r="T253" i="7" s="1"/>
  <c r="P157" i="5"/>
  <c r="S157" i="5" s="1"/>
  <c r="T238" i="7" s="1"/>
  <c r="P153" i="5"/>
  <c r="S153" i="5" s="1"/>
  <c r="T246" i="7" s="1"/>
  <c r="P149" i="5"/>
  <c r="S149" i="5" s="1"/>
  <c r="T223" i="7" s="1"/>
  <c r="P141" i="5"/>
  <c r="S141" i="5" s="1"/>
  <c r="T210" i="7" s="1"/>
  <c r="P137" i="5"/>
  <c r="S137" i="5" s="1"/>
  <c r="T198" i="7" s="1"/>
  <c r="P128" i="5"/>
  <c r="S128" i="5" s="1"/>
  <c r="T186" i="7" s="1"/>
  <c r="P123" i="5"/>
  <c r="S123" i="5" s="1"/>
  <c r="T175" i="7" s="1"/>
  <c r="P110" i="5"/>
  <c r="S110" i="5" s="1"/>
  <c r="T206" i="7" s="1"/>
  <c r="P106" i="5"/>
  <c r="S106" i="5" s="1"/>
  <c r="P101" i="5"/>
  <c r="S101" i="5" s="1"/>
  <c r="T197" i="7" s="1"/>
  <c r="P97" i="5"/>
  <c r="S97" i="5" s="1"/>
  <c r="T127" i="7" s="1"/>
  <c r="P501" i="5"/>
  <c r="S501" i="5" s="1"/>
  <c r="T478" i="7" s="1"/>
  <c r="P432" i="5"/>
  <c r="S432" i="5" s="1"/>
  <c r="T496" i="7" s="1"/>
  <c r="P414" i="5"/>
  <c r="S414" i="5" s="1"/>
  <c r="T683" i="7" s="1"/>
  <c r="P351" i="5"/>
  <c r="S351" i="5" s="1"/>
  <c r="T495" i="7" s="1"/>
  <c r="P347" i="5"/>
  <c r="S347" i="5" s="1"/>
  <c r="T85" i="7" s="1"/>
  <c r="P343" i="5"/>
  <c r="S343" i="5" s="1"/>
  <c r="T466" i="7" s="1"/>
  <c r="P318" i="5"/>
  <c r="S318" i="5" s="1"/>
  <c r="T382" i="7" s="1"/>
  <c r="P314" i="5"/>
  <c r="S314" i="5" s="1"/>
  <c r="T383" i="7" s="1"/>
  <c r="P301" i="5"/>
  <c r="S301" i="5" s="1"/>
  <c r="T353" i="7" s="1"/>
  <c r="P277" i="5"/>
  <c r="S277" i="5" s="1"/>
  <c r="T289" i="7" s="1"/>
  <c r="P252" i="5"/>
  <c r="S252" i="5" s="1"/>
  <c r="T702" i="7" s="1"/>
  <c r="P243" i="5"/>
  <c r="S243" i="5" s="1"/>
  <c r="T656" i="7" s="1"/>
  <c r="P237" i="5"/>
  <c r="S237" i="5" s="1"/>
  <c r="T622" i="7" s="1"/>
  <c r="P216" i="5"/>
  <c r="S216" i="5" s="1"/>
  <c r="T490" i="7" s="1"/>
  <c r="P204" i="5"/>
  <c r="S204" i="5" s="1"/>
  <c r="T431" i="7" s="1"/>
  <c r="P161" i="5"/>
  <c r="S161" i="5" s="1"/>
  <c r="T248" i="7" s="1"/>
  <c r="P152" i="5"/>
  <c r="S152" i="5" s="1"/>
  <c r="T228" i="7" s="1"/>
  <c r="P653" i="5"/>
  <c r="S653" i="5" s="1"/>
  <c r="T775" i="7" s="1"/>
  <c r="P649" i="5"/>
  <c r="S649" i="5" s="1"/>
  <c r="T746" i="7" s="1"/>
  <c r="P645" i="5"/>
  <c r="S645" i="5" s="1"/>
  <c r="T700" i="7" s="1"/>
  <c r="P641" i="5"/>
  <c r="S641" i="5" s="1"/>
  <c r="T691" i="7" s="1"/>
  <c r="P636" i="5"/>
  <c r="S636" i="5" s="1"/>
  <c r="T670" i="7" s="1"/>
  <c r="P631" i="5"/>
  <c r="S631" i="5" s="1"/>
  <c r="T641" i="7" s="1"/>
  <c r="P627" i="5"/>
  <c r="S627" i="5" s="1"/>
  <c r="T614" i="7" s="1"/>
  <c r="P639" i="5"/>
  <c r="S639" i="5" s="1"/>
  <c r="T673" i="7" s="1"/>
  <c r="P630" i="5"/>
  <c r="S630" i="5" s="1"/>
  <c r="T616" i="7" s="1"/>
  <c r="P608" i="5"/>
  <c r="S608" i="5" s="1"/>
  <c r="T481" i="7" s="1"/>
  <c r="P603" i="5"/>
  <c r="S603" i="5" s="1"/>
  <c r="T451" i="7" s="1"/>
  <c r="P400" i="5"/>
  <c r="S400" i="5" s="1"/>
  <c r="T658" i="7" s="1"/>
  <c r="P376" i="5"/>
  <c r="S376" i="5" s="1"/>
  <c r="T576" i="7" s="1"/>
  <c r="P360" i="5"/>
  <c r="S360" i="5" s="1"/>
  <c r="T423" i="7" s="1"/>
  <c r="P342" i="5"/>
  <c r="S342" i="5" s="1"/>
  <c r="T464" i="7" s="1"/>
  <c r="P338" i="5"/>
  <c r="S338" i="5" s="1"/>
  <c r="T462" i="7" s="1"/>
  <c r="P334" i="5"/>
  <c r="S334" i="5" s="1"/>
  <c r="T397" i="7" s="1"/>
  <c r="P330" i="5"/>
  <c r="S330" i="5" s="1"/>
  <c r="T441" i="7" s="1"/>
  <c r="P322" i="5"/>
  <c r="S322" i="5" s="1"/>
  <c r="T410" i="7" s="1"/>
  <c r="P296" i="5"/>
  <c r="S296" i="5" s="1"/>
  <c r="T329" i="7" s="1"/>
  <c r="P292" i="5"/>
  <c r="S292" i="5" s="1"/>
  <c r="T313" i="7" s="1"/>
  <c r="P288" i="5"/>
  <c r="S288" i="5" s="1"/>
  <c r="T311" i="7" s="1"/>
  <c r="P251" i="5"/>
  <c r="S251" i="5" s="1"/>
  <c r="T701" i="7" s="1"/>
  <c r="P227" i="5"/>
  <c r="S227" i="5" s="1"/>
  <c r="T568" i="7" s="1"/>
  <c r="P203" i="5"/>
  <c r="S203" i="5" s="1"/>
  <c r="T406" i="7" s="1"/>
  <c r="P186" i="5"/>
  <c r="S186" i="5" s="1"/>
  <c r="T278" i="7" s="1"/>
  <c r="P164" i="5"/>
  <c r="S164" i="5" s="1"/>
  <c r="T252" i="7" s="1"/>
  <c r="P91" i="5"/>
  <c r="S91" i="5" s="1"/>
  <c r="T32" i="7" s="1"/>
  <c r="P652" i="5"/>
  <c r="S652" i="5" s="1"/>
  <c r="T750" i="7" s="1"/>
  <c r="P648" i="5"/>
  <c r="S648" i="5" s="1"/>
  <c r="T722" i="7" s="1"/>
  <c r="P644" i="5"/>
  <c r="S644" i="5" s="1"/>
  <c r="T719" i="7" s="1"/>
  <c r="P640" i="5"/>
  <c r="S640" i="5" s="1"/>
  <c r="T690" i="7" s="1"/>
  <c r="P635" i="5"/>
  <c r="S635" i="5" s="1"/>
  <c r="T143" i="7" s="1"/>
  <c r="P626" i="5"/>
  <c r="S626" i="5" s="1"/>
  <c r="T593" i="7" s="1"/>
  <c r="P622" i="5"/>
  <c r="S622" i="5" s="1"/>
  <c r="T591" i="7" s="1"/>
  <c r="P612" i="5"/>
  <c r="S612" i="5" s="1"/>
  <c r="T507" i="7" s="1"/>
  <c r="P593" i="5"/>
  <c r="S593" i="5" s="1"/>
  <c r="T392" i="7" s="1"/>
  <c r="P588" i="5"/>
  <c r="S588" i="5" s="1"/>
  <c r="T367" i="7" s="1"/>
  <c r="P583" i="5"/>
  <c r="S583" i="5" s="1"/>
  <c r="T338" i="7" s="1"/>
  <c r="P579" i="5"/>
  <c r="S579" i="5" s="1"/>
  <c r="T317" i="7" s="1"/>
  <c r="P574" i="5"/>
  <c r="S574" i="5" s="1"/>
  <c r="T295" i="7" s="1"/>
  <c r="P569" i="5"/>
  <c r="S569" i="5" s="1"/>
  <c r="T67" i="7" s="1"/>
  <c r="P564" i="5"/>
  <c r="S564" i="5" s="1"/>
  <c r="T623" i="7" s="1"/>
  <c r="P592" i="5"/>
  <c r="S592" i="5" s="1"/>
  <c r="T391" i="7" s="1"/>
  <c r="P587" i="5"/>
  <c r="S587" i="5" s="1"/>
  <c r="P582" i="5"/>
  <c r="S582" i="5" s="1"/>
  <c r="T318" i="7" s="1"/>
  <c r="P578" i="5"/>
  <c r="S578" i="5" s="1"/>
  <c r="T639" i="7" s="1"/>
  <c r="P573" i="5"/>
  <c r="S573" i="5" s="1"/>
  <c r="T283" i="7" s="1"/>
  <c r="P563" i="5"/>
  <c r="S563" i="5" s="1"/>
  <c r="T774" i="7" s="1"/>
  <c r="P558" i="5"/>
  <c r="S558" i="5" s="1"/>
  <c r="T121" i="7" s="1"/>
  <c r="P554" i="5"/>
  <c r="S554" i="5" s="1"/>
  <c r="T742" i="7" s="1"/>
  <c r="P549" i="5"/>
  <c r="S549" i="5" s="1"/>
  <c r="T714" i="7" s="1"/>
  <c r="P545" i="5"/>
  <c r="S545" i="5" s="1"/>
  <c r="T689" i="7" s="1"/>
  <c r="P89" i="5"/>
  <c r="S89" i="5" s="1"/>
  <c r="T113" i="7" s="1"/>
  <c r="P74" i="5"/>
  <c r="S74" i="5" s="1"/>
  <c r="T88" i="7" s="1"/>
  <c r="P70" i="5"/>
  <c r="S70" i="5" s="1"/>
  <c r="T171" i="7" s="1"/>
  <c r="P66" i="5"/>
  <c r="S66" i="5" s="1"/>
  <c r="T75" i="7" s="1"/>
  <c r="P61" i="5"/>
  <c r="S61" i="5" s="1"/>
  <c r="T61" i="7" s="1"/>
  <c r="P57" i="5"/>
  <c r="S57" i="5" s="1"/>
  <c r="T54" i="7" s="1"/>
  <c r="P53" i="5"/>
  <c r="S53" i="5" s="1"/>
  <c r="T47" i="7" s="1"/>
  <c r="P48" i="5"/>
  <c r="S48" i="5" s="1"/>
  <c r="T34" i="7" s="1"/>
  <c r="P43" i="5"/>
  <c r="S43" i="5" s="1"/>
  <c r="T27" i="7" s="1"/>
  <c r="P35" i="5"/>
  <c r="S35" i="5" s="1"/>
  <c r="T9" i="7" s="1"/>
  <c r="P26" i="5"/>
  <c r="S26" i="5" s="1"/>
  <c r="T245" i="7" s="1"/>
  <c r="P21" i="5"/>
  <c r="S21" i="5" s="1"/>
  <c r="T242" i="7" s="1"/>
  <c r="P15" i="5"/>
  <c r="S15" i="5" s="1"/>
  <c r="T231" i="7" s="1"/>
  <c r="P613" i="5"/>
  <c r="S613" i="5" s="1"/>
  <c r="T133" i="7" s="1"/>
  <c r="P609" i="5"/>
  <c r="S609" i="5" s="1"/>
  <c r="T510" i="7" s="1"/>
  <c r="P605" i="5"/>
  <c r="S605" i="5" s="1"/>
  <c r="T479" i="7" s="1"/>
  <c r="P595" i="5"/>
  <c r="S595" i="5" s="1"/>
  <c r="T396" i="7" s="1"/>
  <c r="P589" i="5"/>
  <c r="S589" i="5" s="1"/>
  <c r="T653" i="7" s="1"/>
  <c r="P584" i="5"/>
  <c r="S584" i="5" s="1"/>
  <c r="T645" i="7" s="1"/>
  <c r="P580" i="5"/>
  <c r="S580" i="5" s="1"/>
  <c r="T131" i="7" s="1"/>
  <c r="P575" i="5"/>
  <c r="S575" i="5" s="1"/>
  <c r="T296" i="7" s="1"/>
  <c r="P570" i="5"/>
  <c r="S570" i="5" s="1"/>
  <c r="T630" i="7" s="1"/>
  <c r="P566" i="5"/>
  <c r="S566" i="5" s="1"/>
  <c r="T800" i="7" s="1"/>
  <c r="P561" i="5"/>
  <c r="S561" i="5" s="1"/>
  <c r="T771" i="7" s="1"/>
  <c r="P556" i="5"/>
  <c r="S556" i="5" s="1"/>
  <c r="T745" i="7" s="1"/>
  <c r="P547" i="5"/>
  <c r="S547" i="5" s="1"/>
  <c r="T711" i="7" s="1"/>
  <c r="P542" i="5"/>
  <c r="S542" i="5" s="1"/>
  <c r="T606" i="7" s="1"/>
  <c r="P538" i="5"/>
  <c r="S538" i="5" s="1"/>
  <c r="T603" i="7" s="1"/>
  <c r="P534" i="5"/>
  <c r="S534" i="5" s="1"/>
  <c r="T640" i="7" s="1"/>
  <c r="P529" i="5"/>
  <c r="S529" i="5" s="1"/>
  <c r="T613" i="7" s="1"/>
  <c r="P525" i="5"/>
  <c r="S525" i="5" s="1"/>
  <c r="T589" i="7" s="1"/>
  <c r="P520" i="5"/>
  <c r="S520" i="5" s="1"/>
  <c r="T585" i="7" s="1"/>
  <c r="P516" i="5"/>
  <c r="S516" i="5" s="1"/>
  <c r="T578" i="7" s="1"/>
  <c r="P512" i="5"/>
  <c r="S512" i="5" s="1"/>
  <c r="T574" i="7" s="1"/>
  <c r="P508" i="5"/>
  <c r="S508" i="5" s="1"/>
  <c r="P497" i="5"/>
  <c r="S497" i="5" s="1"/>
  <c r="T469" i="7" s="1"/>
  <c r="P493" i="5"/>
  <c r="S493" i="5" s="1"/>
  <c r="T558" i="7" s="1"/>
  <c r="P489" i="5"/>
  <c r="S489" i="5" s="1"/>
  <c r="T420" i="7" s="1"/>
  <c r="P485" i="5"/>
  <c r="S485" i="5" s="1"/>
  <c r="T390" i="7" s="1"/>
  <c r="P480" i="5"/>
  <c r="S480" i="5" s="1"/>
  <c r="T108" i="7" s="1"/>
  <c r="P476" i="5"/>
  <c r="S476" i="5" s="1"/>
  <c r="T362" i="7" s="1"/>
  <c r="P471" i="5"/>
  <c r="S471" i="5" s="1"/>
  <c r="T335" i="7" s="1"/>
  <c r="P395" i="5"/>
  <c r="S395" i="5" s="1"/>
  <c r="T632" i="7" s="1"/>
  <c r="P391" i="5"/>
  <c r="S391" i="5" s="1"/>
  <c r="T52" i="7" s="1"/>
  <c r="P387" i="5"/>
  <c r="S387" i="5" s="1"/>
  <c r="T607" i="7" s="1"/>
  <c r="P383" i="5"/>
  <c r="S383" i="5" s="1"/>
  <c r="T445" i="7" s="1"/>
  <c r="P379" i="5"/>
  <c r="S379" i="5" s="1"/>
  <c r="T580" i="7" s="1"/>
  <c r="P375" i="5"/>
  <c r="S375" i="5" s="1"/>
  <c r="T575" i="7" s="1"/>
  <c r="P367" i="5"/>
  <c r="S367" i="5" s="1"/>
  <c r="T551" i="7" s="1"/>
  <c r="P363" i="5"/>
  <c r="S363" i="5" s="1"/>
  <c r="T525" i="7" s="1"/>
  <c r="P359" i="5"/>
  <c r="S359" i="5" s="1"/>
  <c r="T422" i="7" s="1"/>
  <c r="P354" i="5"/>
  <c r="S354" i="5" s="1"/>
  <c r="T498" i="7" s="1"/>
  <c r="P350" i="5"/>
  <c r="S350" i="5" s="1"/>
  <c r="T412" i="7" s="1"/>
  <c r="P346" i="5"/>
  <c r="S346" i="5" s="1"/>
  <c r="T491" i="7" s="1"/>
  <c r="P326" i="5"/>
  <c r="S326" i="5" s="1"/>
  <c r="T414" i="7" s="1"/>
  <c r="P312" i="5"/>
  <c r="S312" i="5" s="1"/>
  <c r="T375" i="7" s="1"/>
  <c r="P308" i="5"/>
  <c r="S308" i="5" s="1"/>
  <c r="T372" i="7" s="1"/>
  <c r="P302" i="5"/>
  <c r="S302" i="5" s="1"/>
  <c r="T80" i="7" s="1"/>
  <c r="P298" i="5"/>
  <c r="S298" i="5" s="1"/>
  <c r="T363" i="7" s="1"/>
  <c r="P294" i="5"/>
  <c r="S294" i="5" s="1"/>
  <c r="T328" i="7" s="1"/>
  <c r="P272" i="5"/>
  <c r="S272" i="5" s="1"/>
  <c r="T276" i="7" s="1"/>
  <c r="P267" i="5"/>
  <c r="S267" i="5" s="1"/>
  <c r="T270" i="7" s="1"/>
  <c r="P253" i="5"/>
  <c r="S253" i="5" s="1"/>
  <c r="T726" i="7" s="1"/>
  <c r="P249" i="5"/>
  <c r="S249" i="5" s="1"/>
  <c r="T698" i="7" s="1"/>
  <c r="P245" i="5"/>
  <c r="S245" i="5" s="1"/>
  <c r="T679" i="7" s="1"/>
  <c r="P240" i="5"/>
  <c r="S240" i="5" s="1"/>
  <c r="T652" i="7" s="1"/>
  <c r="P234" i="5"/>
  <c r="S234" i="5" s="1"/>
  <c r="T601" i="7" s="1"/>
  <c r="P230" i="5"/>
  <c r="S230" i="5" s="1"/>
  <c r="T571" i="7" s="1"/>
  <c r="P225" i="5"/>
  <c r="S225" i="5" s="1"/>
  <c r="T59" i="7" s="1"/>
  <c r="P221" i="5"/>
  <c r="S221" i="5" s="1"/>
  <c r="T544" i="7" s="1"/>
  <c r="P217" i="5"/>
  <c r="S217" i="5" s="1"/>
  <c r="T512" i="7" s="1"/>
  <c r="P212" i="5"/>
  <c r="S212" i="5" s="1"/>
  <c r="P206" i="5"/>
  <c r="S206" i="5" s="1"/>
  <c r="T434" i="7" s="1"/>
  <c r="P202" i="5"/>
  <c r="S202" i="5" s="1"/>
  <c r="T30" i="7" s="1"/>
  <c r="P198" i="5"/>
  <c r="S198" i="5" s="1"/>
  <c r="T378" i="7" s="1"/>
  <c r="P193" i="5"/>
  <c r="S193" i="5" s="1"/>
  <c r="T351" i="7" s="1"/>
  <c r="P185" i="5"/>
  <c r="S185" i="5" s="1"/>
  <c r="T307" i="7" s="1"/>
  <c r="P177" i="5"/>
  <c r="S177" i="5" s="1"/>
  <c r="T268" i="7" s="1"/>
  <c r="P172" i="5"/>
  <c r="S172" i="5" s="1"/>
  <c r="T262" i="7" s="1"/>
  <c r="P168" i="5"/>
  <c r="S168" i="5" s="1"/>
  <c r="T259" i="7" s="1"/>
  <c r="P160" i="5"/>
  <c r="S160" i="5" s="1"/>
  <c r="T247" i="7" s="1"/>
  <c r="P156" i="5"/>
  <c r="S156" i="5" s="1"/>
  <c r="T251" i="7" s="1"/>
  <c r="P148" i="5"/>
  <c r="S148" i="5" s="1"/>
  <c r="T222" i="7" s="1"/>
  <c r="P144" i="5"/>
  <c r="S144" i="5" s="1"/>
  <c r="T239" i="7" s="1"/>
  <c r="P140" i="5"/>
  <c r="S140" i="5" s="1"/>
  <c r="T209" i="7" s="1"/>
  <c r="P136" i="5"/>
  <c r="S136" i="5" s="1"/>
  <c r="T43" i="7" s="1"/>
  <c r="P132" i="5"/>
  <c r="S132" i="5" s="1"/>
  <c r="T226" i="7" s="1"/>
  <c r="P127" i="5"/>
  <c r="S127" i="5" s="1"/>
  <c r="P122" i="5"/>
  <c r="S122" i="5" s="1"/>
  <c r="T218" i="7" s="1"/>
  <c r="P117" i="5"/>
  <c r="S117" i="5" s="1"/>
  <c r="T216" i="7" s="1"/>
  <c r="P113" i="5"/>
  <c r="S113" i="5" s="1"/>
  <c r="T4" i="7" s="1"/>
  <c r="P109" i="5"/>
  <c r="S109" i="5" s="1"/>
  <c r="T153" i="7" s="1"/>
  <c r="P105" i="5"/>
  <c r="S105" i="5" s="1"/>
  <c r="T142" i="7" s="1"/>
  <c r="P100" i="5"/>
  <c r="S100" i="5" s="1"/>
  <c r="T138" i="7" s="1"/>
  <c r="P96" i="5"/>
  <c r="S96" i="5" s="1"/>
  <c r="T125" i="7" s="1"/>
  <c r="P92" i="5"/>
  <c r="S92" i="5" s="1"/>
  <c r="T116" i="7" s="1"/>
  <c r="P88" i="5"/>
  <c r="S88" i="5" s="1"/>
  <c r="T111" i="7" s="1"/>
  <c r="P78" i="5"/>
  <c r="S78" i="5" s="1"/>
  <c r="T92" i="7" s="1"/>
  <c r="P73" i="5"/>
  <c r="S73" i="5" s="1"/>
  <c r="T86" i="7" s="1"/>
  <c r="P69" i="5"/>
  <c r="S69" i="5" s="1"/>
  <c r="T29" i="7" s="1"/>
  <c r="P64" i="5"/>
  <c r="S64" i="5" s="1"/>
  <c r="T65" i="7" s="1"/>
  <c r="P60" i="5"/>
  <c r="S60" i="5" s="1"/>
  <c r="T161" i="7" s="1"/>
  <c r="P56" i="5"/>
  <c r="S56" i="5" s="1"/>
  <c r="T53" i="7" s="1"/>
  <c r="P52" i="5"/>
  <c r="S52" i="5" s="1"/>
  <c r="T38" i="7" s="1"/>
  <c r="P47" i="5"/>
  <c r="S47" i="5" s="1"/>
  <c r="T17" i="7" s="1"/>
  <c r="P38" i="5"/>
  <c r="S38" i="5" s="1"/>
  <c r="T13" i="7" s="1"/>
  <c r="P34" i="5"/>
  <c r="S34" i="5" s="1"/>
  <c r="T139" i="7" s="1"/>
  <c r="P29" i="5"/>
  <c r="S29" i="5" s="1"/>
  <c r="T254" i="7" s="1"/>
  <c r="P20" i="5"/>
  <c r="S20" i="5" s="1"/>
  <c r="T241" i="7" s="1"/>
  <c r="P14" i="5"/>
  <c r="S14" i="5" s="1"/>
  <c r="P9" i="5"/>
  <c r="S9" i="5" s="1"/>
  <c r="T112" i="7" s="1"/>
  <c r="P5" i="5"/>
  <c r="S5" i="5" s="1"/>
  <c r="T205" i="7" s="1"/>
  <c r="P546" i="5"/>
  <c r="S546" i="5" s="1"/>
  <c r="T120" i="7" s="1"/>
  <c r="P541" i="5"/>
  <c r="S541" i="5" s="1"/>
  <c r="T686" i="7" s="1"/>
  <c r="P537" i="5"/>
  <c r="S537" i="5" s="1"/>
  <c r="T665" i="7" s="1"/>
  <c r="P533" i="5"/>
  <c r="S533" i="5" s="1"/>
  <c r="T638" i="7" s="1"/>
  <c r="P528" i="5"/>
  <c r="S528" i="5" s="1"/>
  <c r="T612" i="7" s="1"/>
  <c r="P523" i="5"/>
  <c r="S523" i="5" s="1"/>
  <c r="T588" i="7" s="1"/>
  <c r="P519" i="5"/>
  <c r="S519" i="5" s="1"/>
  <c r="T584" i="7" s="1"/>
  <c r="P515" i="5"/>
  <c r="S515" i="5" s="1"/>
  <c r="T557" i="7" s="1"/>
  <c r="P511" i="5"/>
  <c r="S511" i="5" s="1"/>
  <c r="T531" i="7" s="1"/>
  <c r="P507" i="5"/>
  <c r="S507" i="5" s="1"/>
  <c r="T505" i="7" s="1"/>
  <c r="P496" i="5"/>
  <c r="S496" i="5" s="1"/>
  <c r="T447" i="7" s="1"/>
  <c r="P492" i="5"/>
  <c r="S492" i="5" s="1"/>
  <c r="T555" i="7" s="1"/>
  <c r="P488" i="5"/>
  <c r="S488" i="5" s="1"/>
  <c r="T418" i="7" s="1"/>
  <c r="P483" i="5"/>
  <c r="S483" i="5" s="1"/>
  <c r="T388" i="7" s="1"/>
  <c r="P479" i="5"/>
  <c r="S479" i="5" s="1"/>
  <c r="T366" i="7" s="1"/>
  <c r="P474" i="5"/>
  <c r="S474" i="5" s="1"/>
  <c r="T538" i="7" s="1"/>
  <c r="P470" i="5"/>
  <c r="S470" i="5" s="1"/>
  <c r="P394" i="5"/>
  <c r="S394" i="5" s="1"/>
  <c r="T631" i="7" s="1"/>
  <c r="P386" i="5"/>
  <c r="S386" i="5" s="1"/>
  <c r="T448" i="7" s="1"/>
  <c r="P382" i="5"/>
  <c r="S382" i="5" s="1"/>
  <c r="T602" i="7" s="1"/>
  <c r="P378" i="5"/>
  <c r="S378" i="5" s="1"/>
  <c r="T579" i="7" s="1"/>
  <c r="P374" i="5"/>
  <c r="S374" i="5" s="1"/>
  <c r="P370" i="5"/>
  <c r="S370" i="5" s="1"/>
  <c r="T552" i="7" s="1"/>
  <c r="P366" i="5"/>
  <c r="S366" i="5" s="1"/>
  <c r="T430" i="7" s="1"/>
  <c r="P358" i="5"/>
  <c r="S358" i="5" s="1"/>
  <c r="T44" i="7" s="1"/>
  <c r="P349" i="5"/>
  <c r="S349" i="5" s="1"/>
  <c r="T493" i="7" s="1"/>
  <c r="P345" i="5"/>
  <c r="S345" i="5" s="1"/>
  <c r="T468" i="7" s="1"/>
  <c r="P341" i="5"/>
  <c r="S341" i="5" s="1"/>
  <c r="T463" i="7" s="1"/>
  <c r="P337" i="5"/>
  <c r="S337" i="5" s="1"/>
  <c r="T444" i="7" s="1"/>
  <c r="P333" i="5"/>
  <c r="S333" i="5" s="1"/>
  <c r="T395" i="7" s="1"/>
  <c r="P329" i="5"/>
  <c r="S329" i="5" s="1"/>
  <c r="T438" i="7" s="1"/>
  <c r="P306" i="5"/>
  <c r="S306" i="5" s="1"/>
  <c r="T358" i="7" s="1"/>
  <c r="P297" i="5"/>
  <c r="S297" i="5" s="1"/>
  <c r="T330" i="7" s="1"/>
  <c r="P293" i="5"/>
  <c r="S293" i="5" s="1"/>
  <c r="T359" i="7" s="1"/>
  <c r="P289" i="5"/>
  <c r="S289" i="5" s="1"/>
  <c r="T312" i="7" s="1"/>
  <c r="P285" i="5"/>
  <c r="S285" i="5" s="1"/>
  <c r="T350" i="7" s="1"/>
  <c r="P281" i="5"/>
  <c r="S281" i="5" s="1"/>
  <c r="T345" i="7" s="1"/>
  <c r="P276" i="5"/>
  <c r="S276" i="5" s="1"/>
  <c r="T339" i="7" s="1"/>
  <c r="P271" i="5"/>
  <c r="S271" i="5" s="1"/>
  <c r="T275" i="7" s="1"/>
  <c r="P266" i="5"/>
  <c r="S266" i="5" s="1"/>
  <c r="T269" i="7" s="1"/>
  <c r="P262" i="5"/>
  <c r="S262" i="5" s="1"/>
  <c r="T327" i="7" s="1"/>
  <c r="P256" i="5"/>
  <c r="S256" i="5" s="1"/>
  <c r="T729" i="7" s="1"/>
  <c r="P248" i="5"/>
  <c r="S248" i="5" s="1"/>
  <c r="T681" i="7" s="1"/>
  <c r="P228" i="5"/>
  <c r="S228" i="5" s="1"/>
  <c r="T569" i="7" s="1"/>
  <c r="P224" i="5"/>
  <c r="S224" i="5" s="1"/>
  <c r="T5" i="7" s="1"/>
  <c r="P220" i="5"/>
  <c r="S220" i="5" s="1"/>
  <c r="T516" i="7" s="1"/>
  <c r="P210" i="5"/>
  <c r="S210" i="5" s="1"/>
  <c r="T459" i="7" s="1"/>
  <c r="P205" i="5"/>
  <c r="S205" i="5" s="1"/>
  <c r="T433" i="7" s="1"/>
  <c r="P201" i="5"/>
  <c r="S201" i="5" s="1"/>
  <c r="T405" i="7" s="1"/>
  <c r="P197" i="5"/>
  <c r="S197" i="5" s="1"/>
  <c r="T377" i="7" s="1"/>
  <c r="P188" i="5"/>
  <c r="S188" i="5" s="1"/>
  <c r="T325" i="7" s="1"/>
  <c r="P184" i="5"/>
  <c r="S184" i="5" s="1"/>
  <c r="T306" i="7" s="1"/>
  <c r="P180" i="5"/>
  <c r="S180" i="5" s="1"/>
  <c r="T57" i="7" s="1"/>
  <c r="P175" i="5"/>
  <c r="S175" i="5" s="1"/>
  <c r="T266" i="7" s="1"/>
  <c r="P171" i="5"/>
  <c r="S171" i="5" s="1"/>
  <c r="T261" i="7" s="1"/>
  <c r="P167" i="5"/>
  <c r="S167" i="5" s="1"/>
  <c r="T263" i="7" s="1"/>
  <c r="P163" i="5"/>
  <c r="S163" i="5" s="1"/>
  <c r="T250" i="7" s="1"/>
  <c r="P147" i="5"/>
  <c r="S147" i="5" s="1"/>
  <c r="T42" i="7" s="1"/>
  <c r="P143" i="5"/>
  <c r="S143" i="5" s="1"/>
  <c r="T212" i="7" s="1"/>
  <c r="P139" i="5"/>
  <c r="S139" i="5" s="1"/>
  <c r="T200" i="7" s="1"/>
  <c r="P131" i="5"/>
  <c r="S131" i="5" s="1"/>
  <c r="T188" i="7" s="1"/>
  <c r="P126" i="5"/>
  <c r="S126" i="5" s="1"/>
  <c r="T177" i="7" s="1"/>
  <c r="P121" i="5"/>
  <c r="S121" i="5" s="1"/>
  <c r="T174" i="7" s="1"/>
  <c r="P116" i="5"/>
  <c r="S116" i="5" s="1"/>
  <c r="T165" i="7" s="1"/>
  <c r="P112" i="5"/>
  <c r="S112" i="5" s="1"/>
  <c r="T162" i="7" s="1"/>
  <c r="P108" i="5"/>
  <c r="S108" i="5" s="1"/>
  <c r="P104" i="5"/>
  <c r="S104" i="5" s="1"/>
  <c r="T141" i="7" s="1"/>
  <c r="P99" i="5"/>
  <c r="S99" i="5" s="1"/>
  <c r="T137" i="7" s="1"/>
  <c r="P95" i="5"/>
  <c r="S95" i="5" s="1"/>
  <c r="T124" i="7" s="1"/>
  <c r="P87" i="5"/>
  <c r="S87" i="5" s="1"/>
  <c r="T110" i="7" s="1"/>
  <c r="P82" i="5"/>
  <c r="S82" i="5" s="1"/>
  <c r="T179" i="7" s="1"/>
  <c r="P76" i="5"/>
  <c r="S76" i="5" s="1"/>
  <c r="T90" i="7" s="1"/>
  <c r="P72" i="5"/>
  <c r="S72" i="5" s="1"/>
  <c r="T79" i="7" s="1"/>
  <c r="P68" i="5"/>
  <c r="S68" i="5" s="1"/>
  <c r="T77" i="7" s="1"/>
  <c r="P63" i="5"/>
  <c r="S63" i="5" s="1"/>
  <c r="T64" i="7" s="1"/>
  <c r="P59" i="5"/>
  <c r="S59" i="5" s="1"/>
  <c r="T55" i="7" s="1"/>
  <c r="P55" i="5"/>
  <c r="S55" i="5" s="1"/>
  <c r="P51" i="5"/>
  <c r="S51" i="5" s="1"/>
  <c r="T154" i="7" s="1"/>
  <c r="P46" i="5"/>
  <c r="S46" i="5" s="1"/>
  <c r="T33" i="7" s="1"/>
  <c r="P37" i="5"/>
  <c r="S37" i="5" s="1"/>
  <c r="T10" i="7" s="1"/>
  <c r="P32" i="5"/>
  <c r="S32" i="5" s="1"/>
  <c r="T134" i="7" s="1"/>
  <c r="P28" i="5"/>
  <c r="S28" i="5" s="1"/>
  <c r="T130" i="7" s="1"/>
  <c r="P23" i="5"/>
  <c r="S23" i="5" s="1"/>
  <c r="T126" i="7" s="1"/>
  <c r="P13" i="5"/>
  <c r="S13" i="5" s="1"/>
  <c r="T230" i="7" s="1"/>
  <c r="P4" i="5"/>
  <c r="S4" i="5" s="1"/>
  <c r="T204" i="7" s="1"/>
  <c r="P540" i="5"/>
  <c r="S540" i="5" s="1"/>
  <c r="T668" i="7" s="1"/>
  <c r="P536" i="5"/>
  <c r="S536" i="5" s="1"/>
  <c r="T664" i="7" s="1"/>
  <c r="P531" i="5"/>
  <c r="S531" i="5" s="1"/>
  <c r="T636" i="7" s="1"/>
  <c r="P527" i="5"/>
  <c r="S527" i="5" s="1"/>
  <c r="T611" i="7" s="1"/>
  <c r="P510" i="5"/>
  <c r="S510" i="5" s="1"/>
  <c r="T530" i="7" s="1"/>
  <c r="P506" i="5"/>
  <c r="S506" i="5" s="1"/>
  <c r="T503" i="7" s="1"/>
  <c r="P495" i="5"/>
  <c r="S495" i="5" s="1"/>
  <c r="T446" i="7" s="1"/>
  <c r="P491" i="5"/>
  <c r="S491" i="5" s="1"/>
  <c r="T109" i="7" s="1"/>
  <c r="P487" i="5"/>
  <c r="S487" i="5" s="1"/>
  <c r="T417" i="7" s="1"/>
  <c r="P482" i="5"/>
  <c r="S482" i="5" s="1"/>
  <c r="T387" i="7" s="1"/>
  <c r="P478" i="5"/>
  <c r="S478" i="5" s="1"/>
  <c r="T365" i="7" s="1"/>
  <c r="P473" i="5"/>
  <c r="S473" i="5" s="1"/>
  <c r="T336" i="7" s="1"/>
  <c r="P397" i="5"/>
  <c r="S397" i="5" s="1"/>
  <c r="T460" i="7" s="1"/>
  <c r="P393" i="5"/>
  <c r="S393" i="5" s="1"/>
  <c r="T629" i="7" s="1"/>
  <c r="P389" i="5"/>
  <c r="S389" i="5" s="1"/>
  <c r="T609" i="7" s="1"/>
  <c r="P385" i="5"/>
  <c r="S385" i="5" s="1"/>
  <c r="T605" i="7" s="1"/>
  <c r="P381" i="5"/>
  <c r="S381" i="5" s="1"/>
  <c r="T581" i="7" s="1"/>
  <c r="P377" i="5"/>
  <c r="S377" i="5" s="1"/>
  <c r="T577" i="7" s="1"/>
  <c r="P373" i="5"/>
  <c r="S373" i="5" s="1"/>
  <c r="T573" i="7" s="1"/>
  <c r="P369" i="5"/>
  <c r="S369" i="5" s="1"/>
  <c r="T46" i="7" s="1"/>
  <c r="P365" i="5"/>
  <c r="S365" i="5" s="1"/>
  <c r="T549" i="7" s="1"/>
  <c r="P361" i="5"/>
  <c r="S361" i="5" s="1"/>
  <c r="T522" i="7" s="1"/>
  <c r="P357" i="5"/>
  <c r="S357" i="5" s="1"/>
  <c r="T520" i="7" s="1"/>
  <c r="P348" i="5"/>
  <c r="S348" i="5" s="1"/>
  <c r="T492" i="7" s="1"/>
  <c r="P344" i="5"/>
  <c r="S344" i="5" s="1"/>
  <c r="T467" i="7" s="1"/>
  <c r="P340" i="5"/>
  <c r="S340" i="5" s="1"/>
  <c r="T403" i="7" s="1"/>
  <c r="P336" i="5"/>
  <c r="S336" i="5" s="1"/>
  <c r="T84" i="7" s="1"/>
  <c r="P328" i="5"/>
  <c r="S328" i="5" s="1"/>
  <c r="T437" i="7" s="1"/>
  <c r="P324" i="5"/>
  <c r="S324" i="5" s="1"/>
  <c r="T82" i="7" s="1"/>
  <c r="P319" i="5"/>
  <c r="S319" i="5" s="1"/>
  <c r="T408" i="7" s="1"/>
  <c r="P315" i="5"/>
  <c r="S315" i="5" s="1"/>
  <c r="T384" i="7" s="1"/>
  <c r="P310" i="5"/>
  <c r="S310" i="5" s="1"/>
  <c r="T379" i="7" s="1"/>
  <c r="P305" i="5"/>
  <c r="S305" i="5" s="1"/>
  <c r="T357" i="7" s="1"/>
  <c r="P300" i="5"/>
  <c r="S300" i="5" s="1"/>
  <c r="T332" i="7" s="1"/>
  <c r="P284" i="5"/>
  <c r="S284" i="5" s="1"/>
  <c r="T308" i="7" s="1"/>
  <c r="P280" i="5"/>
  <c r="S280" i="5" s="1"/>
  <c r="T74" i="7" s="1"/>
  <c r="P275" i="5"/>
  <c r="S275" i="5" s="1"/>
  <c r="T288" i="7" s="1"/>
  <c r="P261" i="5"/>
  <c r="S261" i="5" s="1"/>
  <c r="T760" i="7" s="1"/>
  <c r="P255" i="5"/>
  <c r="S255" i="5" s="1"/>
  <c r="T728" i="7" s="1"/>
  <c r="P247" i="5"/>
  <c r="S247" i="5" s="1"/>
  <c r="T69" i="7" s="1"/>
  <c r="P236" i="5"/>
  <c r="S236" i="5" s="1"/>
  <c r="T68" i="7" s="1"/>
  <c r="P232" i="5"/>
  <c r="S232" i="5" s="1"/>
  <c r="T599" i="7" s="1"/>
  <c r="P223" i="5"/>
  <c r="S223" i="5" s="1"/>
  <c r="T546" i="7" s="1"/>
  <c r="P219" i="5"/>
  <c r="S219" i="5" s="1"/>
  <c r="T515" i="7" s="1"/>
  <c r="P214" i="5"/>
  <c r="S214" i="5" s="1"/>
  <c r="T488" i="7" s="1"/>
  <c r="P209" i="5"/>
  <c r="S209" i="5" s="1"/>
  <c r="T458" i="7" s="1"/>
  <c r="P200" i="5"/>
  <c r="S200" i="5" s="1"/>
  <c r="T404" i="7" s="1"/>
  <c r="P191" i="5"/>
  <c r="S191" i="5" s="1"/>
  <c r="T58" i="7" s="1"/>
  <c r="P187" i="5"/>
  <c r="S187" i="5" s="1"/>
  <c r="T324" i="7" s="1"/>
  <c r="P179" i="5"/>
  <c r="S179" i="5" s="1"/>
  <c r="T287" i="7" s="1"/>
  <c r="P174" i="5"/>
  <c r="S174" i="5" s="1"/>
  <c r="T265" i="7" s="1"/>
  <c r="P170" i="5"/>
  <c r="S170" i="5" s="1"/>
  <c r="T260" i="7" s="1"/>
  <c r="P166" i="5"/>
  <c r="S166" i="5" s="1"/>
  <c r="T258" i="7" s="1"/>
  <c r="P162" i="5"/>
  <c r="S162" i="5" s="1"/>
  <c r="T249" i="7" s="1"/>
  <c r="P154" i="5"/>
  <c r="S154" i="5" s="1"/>
  <c r="T236" i="7" s="1"/>
  <c r="P150" i="5"/>
  <c r="S150" i="5" s="1"/>
  <c r="T225" i="7" s="1"/>
  <c r="P142" i="5"/>
  <c r="S142" i="5" s="1"/>
  <c r="T211" i="7" s="1"/>
  <c r="P134" i="5"/>
  <c r="S134" i="5" s="1"/>
  <c r="T195" i="7" s="1"/>
  <c r="P130" i="5"/>
  <c r="S130" i="5" s="1"/>
  <c r="T224" i="7" s="1"/>
  <c r="P124" i="5"/>
  <c r="S124" i="5" s="1"/>
  <c r="T176" i="7" s="1"/>
  <c r="P120" i="5"/>
  <c r="S120" i="5" s="1"/>
  <c r="T214" i="7" s="1"/>
  <c r="P115" i="5"/>
  <c r="S115" i="5" s="1"/>
  <c r="P111" i="5"/>
  <c r="S111" i="5" s="1"/>
  <c r="T207" i="7" s="1"/>
  <c r="P107" i="5"/>
  <c r="S107" i="5" s="1"/>
  <c r="T150" i="7" s="1"/>
  <c r="P102" i="5"/>
  <c r="S102" i="5" s="1"/>
  <c r="T39" i="7" s="1"/>
  <c r="P94" i="5"/>
  <c r="S94" i="5" s="1"/>
  <c r="T123" i="7" s="1"/>
  <c r="P90" i="5"/>
  <c r="S90" i="5" s="1"/>
  <c r="T114" i="7" s="1"/>
  <c r="P86" i="5"/>
  <c r="S86" i="5" s="1"/>
  <c r="T182" i="7" s="1"/>
  <c r="P81" i="5"/>
  <c r="S81" i="5" s="1"/>
  <c r="T98" i="7" s="1"/>
  <c r="P75" i="5"/>
  <c r="S75" i="5" s="1"/>
  <c r="T89" i="7" s="1"/>
  <c r="P71" i="5"/>
  <c r="S71" i="5" s="1"/>
  <c r="T81" i="7" s="1"/>
  <c r="P67" i="5"/>
  <c r="S67" i="5" s="1"/>
  <c r="T76" i="7" s="1"/>
  <c r="P62" i="5"/>
  <c r="S62" i="5" s="1"/>
  <c r="T63" i="7" s="1"/>
  <c r="P58" i="5"/>
  <c r="S58" i="5" s="1"/>
  <c r="T20" i="7" s="1"/>
  <c r="P54" i="5"/>
  <c r="S54" i="5" s="1"/>
  <c r="T48" i="7" s="1"/>
  <c r="P45" i="5"/>
  <c r="S45" i="5" s="1"/>
  <c r="T28" i="7" s="1"/>
  <c r="P40" i="5"/>
  <c r="S40" i="5" s="1"/>
  <c r="T23" i="7" s="1"/>
  <c r="P36" i="5"/>
  <c r="S36" i="5" s="1"/>
  <c r="T16" i="7" s="1"/>
  <c r="P31" i="5"/>
  <c r="S31" i="5" s="1"/>
  <c r="T257" i="7" s="1"/>
  <c r="P27" i="5"/>
  <c r="S27" i="5" s="1"/>
  <c r="T129" i="7" s="1"/>
  <c r="P12" i="5"/>
  <c r="S12" i="5" s="1"/>
  <c r="T115" i="7" s="1"/>
  <c r="P7" i="5"/>
  <c r="S7" i="5" s="1"/>
  <c r="T215" i="7" s="1"/>
  <c r="P3" i="5"/>
  <c r="S3" i="5" s="1"/>
  <c r="T21" i="7" s="1"/>
  <c r="P550" i="5"/>
  <c r="S550" i="5" s="1"/>
  <c r="T715" i="7" s="1"/>
  <c r="E5" i="3"/>
  <c r="F5" i="3" s="1"/>
  <c r="AF81" i="7" l="1"/>
  <c r="AG81" i="7"/>
  <c r="AF224" i="7"/>
  <c r="AG224" i="7"/>
  <c r="AF308" i="7"/>
  <c r="AG308" i="7"/>
  <c r="AF573" i="7"/>
  <c r="AG573" i="7"/>
  <c r="AF609" i="7"/>
  <c r="AG609" i="7"/>
  <c r="AF10" i="7"/>
  <c r="AG10" i="7"/>
  <c r="AF165" i="7"/>
  <c r="AG165" i="7"/>
  <c r="AF433" i="7"/>
  <c r="AG433" i="7"/>
  <c r="AF358" i="7"/>
  <c r="AG358" i="7"/>
  <c r="AF538" i="7"/>
  <c r="AG538" i="7"/>
  <c r="AF555" i="7"/>
  <c r="AG555" i="7"/>
  <c r="AF557" i="7"/>
  <c r="AG557" i="7"/>
  <c r="AF638" i="7"/>
  <c r="AG638" i="7"/>
  <c r="AF205" i="7"/>
  <c r="AG205" i="7"/>
  <c r="AF254" i="7"/>
  <c r="AG254" i="7"/>
  <c r="AF38" i="7"/>
  <c r="AG38" i="7"/>
  <c r="AF29" i="7"/>
  <c r="AG29" i="7"/>
  <c r="AF116" i="7"/>
  <c r="AG116" i="7"/>
  <c r="AF153" i="7"/>
  <c r="AG153" i="7"/>
  <c r="T184" i="7"/>
  <c r="T185" i="7"/>
  <c r="AF239" i="7"/>
  <c r="AG239" i="7"/>
  <c r="AF259" i="7"/>
  <c r="AG259" i="7"/>
  <c r="AF351" i="7"/>
  <c r="AG351" i="7"/>
  <c r="T485" i="7"/>
  <c r="T486" i="7"/>
  <c r="AF571" i="7"/>
  <c r="AG571" i="7"/>
  <c r="AF698" i="7"/>
  <c r="AG698" i="7"/>
  <c r="AF328" i="7"/>
  <c r="AG328" i="7"/>
  <c r="AF375" i="7"/>
  <c r="AG375" i="7"/>
  <c r="AF498" i="7"/>
  <c r="AG498" i="7"/>
  <c r="AF575" i="7"/>
  <c r="AG575" i="7"/>
  <c r="AF52" i="7"/>
  <c r="AG52" i="7"/>
  <c r="AF108" i="7"/>
  <c r="AG108" i="7"/>
  <c r="AF469" i="7"/>
  <c r="AG469" i="7"/>
  <c r="AF585" i="7"/>
  <c r="AG585" i="7"/>
  <c r="AF603" i="7"/>
  <c r="AG603" i="7"/>
  <c r="AF771" i="7"/>
  <c r="AG771" i="7"/>
  <c r="AF131" i="7"/>
  <c r="AG131" i="7"/>
  <c r="AF479" i="7"/>
  <c r="AG479" i="7"/>
  <c r="AF242" i="7"/>
  <c r="AG242" i="7"/>
  <c r="AF34" i="7"/>
  <c r="AG34" i="7"/>
  <c r="AF75" i="7"/>
  <c r="AG75" i="7"/>
  <c r="AF689" i="7"/>
  <c r="AG689" i="7"/>
  <c r="AF774" i="7"/>
  <c r="AG774" i="7"/>
  <c r="T651" i="7"/>
  <c r="T650" i="7"/>
  <c r="AF295" i="7"/>
  <c r="AG295" i="7"/>
  <c r="AF392" i="7"/>
  <c r="AG392" i="7"/>
  <c r="AF143" i="7"/>
  <c r="AG143" i="7"/>
  <c r="AF750" i="7"/>
  <c r="AG750" i="7"/>
  <c r="AF406" i="7"/>
  <c r="AG406" i="7"/>
  <c r="AF313" i="7"/>
  <c r="AG313" i="7"/>
  <c r="AF397" i="7"/>
  <c r="AG397" i="7"/>
  <c r="AF576" i="7"/>
  <c r="AG576" i="7"/>
  <c r="AF616" i="7"/>
  <c r="AG616" i="7"/>
  <c r="AF670" i="7"/>
  <c r="AG670" i="7"/>
  <c r="AF775" i="7"/>
  <c r="AG775" i="7"/>
  <c r="AF490" i="7"/>
  <c r="AG490" i="7"/>
  <c r="AF289" i="7"/>
  <c r="AG289" i="7"/>
  <c r="AF466" i="7"/>
  <c r="AG466" i="7"/>
  <c r="AF496" i="7"/>
  <c r="AG496" i="7"/>
  <c r="T149" i="7"/>
  <c r="T106" i="5"/>
  <c r="AC106" i="5" s="1"/>
  <c r="AF198" i="7"/>
  <c r="AG198" i="7"/>
  <c r="AF238" i="7"/>
  <c r="AG238" i="7"/>
  <c r="AF303" i="7"/>
  <c r="AG303" i="7"/>
  <c r="AF513" i="7"/>
  <c r="AG513" i="7"/>
  <c r="AF654" i="7"/>
  <c r="AG654" i="7"/>
  <c r="T758" i="7"/>
  <c r="T759" i="7"/>
  <c r="AF309" i="7"/>
  <c r="AG309" i="7"/>
  <c r="AF411" i="7"/>
  <c r="AG411" i="7"/>
  <c r="AF400" i="7"/>
  <c r="AG400" i="7"/>
  <c r="AF554" i="7"/>
  <c r="AG554" i="7"/>
  <c r="AF627" i="7"/>
  <c r="AG627" i="7"/>
  <c r="AF386" i="7"/>
  <c r="AG386" i="7"/>
  <c r="T472" i="7"/>
  <c r="T471" i="7"/>
  <c r="AF560" i="7"/>
  <c r="AG560" i="7"/>
  <c r="AF119" i="7"/>
  <c r="AG119" i="7"/>
  <c r="AF740" i="7"/>
  <c r="AG740" i="7"/>
  <c r="AF281" i="7"/>
  <c r="AG281" i="7"/>
  <c r="AF421" i="7"/>
  <c r="AG421" i="7"/>
  <c r="AF685" i="7"/>
  <c r="AG685" i="7"/>
  <c r="AF747" i="7"/>
  <c r="AG747" i="7"/>
  <c r="AF534" i="7"/>
  <c r="AG534" i="7"/>
  <c r="AF693" i="7"/>
  <c r="AG693" i="7"/>
  <c r="T582" i="7"/>
  <c r="T583" i="7"/>
  <c r="AF590" i="7"/>
  <c r="AG590" i="7"/>
  <c r="AF166" i="7"/>
  <c r="AG166" i="7"/>
  <c r="AF277" i="7"/>
  <c r="AG277" i="7"/>
  <c r="AF415" i="7"/>
  <c r="AG415" i="7"/>
  <c r="AF743" i="7"/>
  <c r="AG743" i="7"/>
  <c r="AF385" i="7"/>
  <c r="AG385" i="7"/>
  <c r="AF145" i="7"/>
  <c r="AG145" i="7"/>
  <c r="AF511" i="7"/>
  <c r="AG511" i="7"/>
  <c r="AF618" i="7"/>
  <c r="AG618" i="7"/>
  <c r="AF752" i="7"/>
  <c r="AG752" i="7"/>
  <c r="AF172" i="7"/>
  <c r="AG172" i="7"/>
  <c r="AF823" i="7"/>
  <c r="AG823" i="7"/>
  <c r="AF243" i="7"/>
  <c r="AG243" i="7"/>
  <c r="AF321" i="7"/>
  <c r="AG321" i="7"/>
  <c r="AF148" i="7"/>
  <c r="AG148" i="7"/>
  <c r="AF620" i="7"/>
  <c r="AG620" i="7"/>
  <c r="AF753" i="7"/>
  <c r="AG753" i="7"/>
  <c r="AF173" i="7"/>
  <c r="AG173" i="7"/>
  <c r="AF373" i="7"/>
  <c r="AG373" i="7"/>
  <c r="AF25" i="7"/>
  <c r="AG25" i="7"/>
  <c r="AF299" i="7"/>
  <c r="AG299" i="7"/>
  <c r="AF401" i="7"/>
  <c r="AG401" i="7"/>
  <c r="AF541" i="7"/>
  <c r="AG541" i="7"/>
  <c r="AF694" i="7"/>
  <c r="AG694" i="7"/>
  <c r="AF809" i="7"/>
  <c r="AG809" i="7"/>
  <c r="AF811" i="7"/>
  <c r="AG811" i="7"/>
  <c r="AF168" i="7"/>
  <c r="AG168" i="7"/>
  <c r="AF300" i="7"/>
  <c r="AG300" i="7"/>
  <c r="AF744" i="7"/>
  <c r="AG744" i="7"/>
  <c r="AF156" i="7"/>
  <c r="AG156" i="7"/>
  <c r="AF695" i="7"/>
  <c r="AG695" i="7"/>
  <c r="AF782" i="7"/>
  <c r="AG782" i="7"/>
  <c r="AF221" i="7"/>
  <c r="AG221" i="7"/>
  <c r="T70" i="7"/>
  <c r="T71" i="7"/>
  <c r="AF409" i="7"/>
  <c r="AG409" i="7"/>
  <c r="AF499" i="7"/>
  <c r="AG499" i="7"/>
  <c r="AF343" i="7"/>
  <c r="AG343" i="7"/>
  <c r="AF192" i="7"/>
  <c r="AG192" i="7"/>
  <c r="AF619" i="7"/>
  <c r="AG619" i="7"/>
  <c r="AF232" i="7"/>
  <c r="AG232" i="7"/>
  <c r="AF732" i="7"/>
  <c r="AG732" i="7"/>
  <c r="AF788" i="7"/>
  <c r="AG788" i="7"/>
  <c r="AF533" i="7"/>
  <c r="AG533" i="7"/>
  <c r="AF21" i="7"/>
  <c r="AG21" i="7"/>
  <c r="AF257" i="7"/>
  <c r="AG257" i="7"/>
  <c r="AF265" i="7"/>
  <c r="AG265" i="7"/>
  <c r="AF404" i="7"/>
  <c r="AG404" i="7"/>
  <c r="AF520" i="7"/>
  <c r="AG520" i="7"/>
  <c r="AF446" i="7"/>
  <c r="AG446" i="7"/>
  <c r="AF137" i="7"/>
  <c r="AG137" i="7"/>
  <c r="AF263" i="7"/>
  <c r="AG263" i="7"/>
  <c r="AF350" i="7"/>
  <c r="AG350" i="7"/>
  <c r="AF463" i="7"/>
  <c r="AG463" i="7"/>
  <c r="AF20" i="7"/>
  <c r="AG20" i="7"/>
  <c r="AF89" i="7"/>
  <c r="AG89" i="7"/>
  <c r="T163" i="7"/>
  <c r="T164" i="7"/>
  <c r="AF458" i="7"/>
  <c r="AG458" i="7"/>
  <c r="AF332" i="7"/>
  <c r="AG332" i="7"/>
  <c r="AF408" i="7"/>
  <c r="AG408" i="7"/>
  <c r="AF403" i="7"/>
  <c r="AG403" i="7"/>
  <c r="AF522" i="7"/>
  <c r="AG522" i="7"/>
  <c r="AF577" i="7"/>
  <c r="AG577" i="7"/>
  <c r="AF629" i="7"/>
  <c r="AG629" i="7"/>
  <c r="AF387" i="7"/>
  <c r="AG387" i="7"/>
  <c r="AF503" i="7"/>
  <c r="AG503" i="7"/>
  <c r="AF664" i="7"/>
  <c r="AG664" i="7"/>
  <c r="AF126" i="7"/>
  <c r="AG126" i="7"/>
  <c r="AF33" i="7"/>
  <c r="AG33" i="7"/>
  <c r="AF64" i="7"/>
  <c r="AG64" i="7"/>
  <c r="AF179" i="7"/>
  <c r="AG179" i="7"/>
  <c r="AF141" i="7"/>
  <c r="AG141" i="7"/>
  <c r="AF174" i="7"/>
  <c r="AG174" i="7"/>
  <c r="AF212" i="7"/>
  <c r="AG212" i="7"/>
  <c r="AF261" i="7"/>
  <c r="AG261" i="7"/>
  <c r="AF325" i="7"/>
  <c r="AG325" i="7"/>
  <c r="AF459" i="7"/>
  <c r="AG459" i="7"/>
  <c r="AF681" i="7"/>
  <c r="AG681" i="7"/>
  <c r="AF275" i="7"/>
  <c r="AG275" i="7"/>
  <c r="AF312" i="7"/>
  <c r="AG312" i="7"/>
  <c r="AF438" i="7"/>
  <c r="AG438" i="7"/>
  <c r="AF468" i="7"/>
  <c r="AG468" i="7"/>
  <c r="AF552" i="7"/>
  <c r="AG552" i="7"/>
  <c r="AF448" i="7"/>
  <c r="AG448" i="7"/>
  <c r="AF366" i="7"/>
  <c r="AG366" i="7"/>
  <c r="AF447" i="7"/>
  <c r="AG447" i="7"/>
  <c r="AF584" i="7"/>
  <c r="AG584" i="7"/>
  <c r="AF665" i="7"/>
  <c r="AG665" i="7"/>
  <c r="AF112" i="7"/>
  <c r="AG112" i="7"/>
  <c r="AF139" i="7"/>
  <c r="AG139" i="7"/>
  <c r="AF53" i="7"/>
  <c r="AG53" i="7"/>
  <c r="AF86" i="7"/>
  <c r="AG86" i="7"/>
  <c r="AF125" i="7"/>
  <c r="AG125" i="7"/>
  <c r="AF4" i="7"/>
  <c r="AG4" i="7"/>
  <c r="AF226" i="7"/>
  <c r="AG226" i="7"/>
  <c r="AF222" i="7"/>
  <c r="AG222" i="7"/>
  <c r="AF262" i="7"/>
  <c r="AG262" i="7"/>
  <c r="AF378" i="7"/>
  <c r="AG378" i="7"/>
  <c r="AF512" i="7"/>
  <c r="AG512" i="7"/>
  <c r="AF601" i="7"/>
  <c r="AG601" i="7"/>
  <c r="AF726" i="7"/>
  <c r="AG726" i="7"/>
  <c r="AF363" i="7"/>
  <c r="AG363" i="7"/>
  <c r="AF414" i="7"/>
  <c r="AG414" i="7"/>
  <c r="AF422" i="7"/>
  <c r="AG422" i="7"/>
  <c r="AF580" i="7"/>
  <c r="AG580" i="7"/>
  <c r="AF632" i="7"/>
  <c r="AG632" i="7"/>
  <c r="AF390" i="7"/>
  <c r="AG390" i="7"/>
  <c r="T528" i="7"/>
  <c r="T527" i="7"/>
  <c r="AF589" i="7"/>
  <c r="AG589" i="7"/>
  <c r="AF606" i="7"/>
  <c r="AG606" i="7"/>
  <c r="AF800" i="7"/>
  <c r="AG800" i="7"/>
  <c r="AF645" i="7"/>
  <c r="AG645" i="7"/>
  <c r="AF510" i="7"/>
  <c r="AG510" i="7"/>
  <c r="AF245" i="7"/>
  <c r="AG245" i="7"/>
  <c r="AF47" i="7"/>
  <c r="AG47" i="7"/>
  <c r="AF171" i="7"/>
  <c r="AG171" i="7"/>
  <c r="AF714" i="7"/>
  <c r="AG714" i="7"/>
  <c r="AF283" i="7"/>
  <c r="AG283" i="7"/>
  <c r="AF391" i="7"/>
  <c r="AG391" i="7"/>
  <c r="AF317" i="7"/>
  <c r="AG317" i="7"/>
  <c r="AF507" i="7"/>
  <c r="AG507" i="7"/>
  <c r="AF690" i="7"/>
  <c r="AG690" i="7"/>
  <c r="AF32" i="7"/>
  <c r="AG32" i="7"/>
  <c r="AF568" i="7"/>
  <c r="AG568" i="7"/>
  <c r="AF329" i="7"/>
  <c r="AG329" i="7"/>
  <c r="AF462" i="7"/>
  <c r="AG462" i="7"/>
  <c r="AF658" i="7"/>
  <c r="AG658" i="7"/>
  <c r="AF673" i="7"/>
  <c r="AG673" i="7"/>
  <c r="AF691" i="7"/>
  <c r="AG691" i="7"/>
  <c r="AF228" i="7"/>
  <c r="AG228" i="7"/>
  <c r="AF622" i="7"/>
  <c r="AG622" i="7"/>
  <c r="AF353" i="7"/>
  <c r="AG353" i="7"/>
  <c r="AF85" i="7"/>
  <c r="AG85" i="7"/>
  <c r="AF478" i="7"/>
  <c r="AG478" i="7"/>
  <c r="AF206" i="7"/>
  <c r="AG206" i="7"/>
  <c r="AF210" i="7"/>
  <c r="AG210" i="7"/>
  <c r="AF253" i="7"/>
  <c r="AG253" i="7"/>
  <c r="AF348" i="7"/>
  <c r="AG348" i="7"/>
  <c r="AF545" i="7"/>
  <c r="AG545" i="7"/>
  <c r="AF680" i="7"/>
  <c r="AG680" i="7"/>
  <c r="AF271" i="7"/>
  <c r="AG271" i="7"/>
  <c r="AF37" i="7"/>
  <c r="AG37" i="7"/>
  <c r="AF416" i="7"/>
  <c r="AG416" i="7"/>
  <c r="AF519" i="7"/>
  <c r="AG519" i="7"/>
  <c r="AF49" i="7"/>
  <c r="AG49" i="7"/>
  <c r="AF633" i="7"/>
  <c r="AG633" i="7"/>
  <c r="AF550" i="7"/>
  <c r="AG550" i="7"/>
  <c r="AF500" i="7"/>
  <c r="AG500" i="7"/>
  <c r="AF586" i="7"/>
  <c r="AG586" i="7"/>
  <c r="AF666" i="7"/>
  <c r="AG666" i="7"/>
  <c r="AF8" i="7"/>
  <c r="AG8" i="7"/>
  <c r="AF298" i="7"/>
  <c r="AG298" i="7"/>
  <c r="AF667" i="7"/>
  <c r="AG667" i="7"/>
  <c r="AF642" i="7"/>
  <c r="AG642" i="7"/>
  <c r="AF776" i="7"/>
  <c r="AG776" i="7"/>
  <c r="AF592" i="7"/>
  <c r="AG592" i="7"/>
  <c r="AF720" i="7"/>
  <c r="AG720" i="7"/>
  <c r="AF648" i="7"/>
  <c r="AG648" i="7"/>
  <c r="AF381" i="7"/>
  <c r="AG381" i="7"/>
  <c r="AF229" i="7"/>
  <c r="AG229" i="7"/>
  <c r="AF344" i="7"/>
  <c r="AG344" i="7"/>
  <c r="AF523" i="7"/>
  <c r="AG523" i="7"/>
  <c r="AF770" i="7"/>
  <c r="AG770" i="7"/>
  <c r="AF778" i="7"/>
  <c r="AG778" i="7"/>
  <c r="AF320" i="7"/>
  <c r="AG320" i="7"/>
  <c r="AF543" i="7"/>
  <c r="AG543" i="7"/>
  <c r="AF647" i="7"/>
  <c r="AG647" i="7"/>
  <c r="AF779" i="7"/>
  <c r="AG779" i="7"/>
  <c r="AF180" i="7"/>
  <c r="AG180" i="7"/>
  <c r="AF428" i="7"/>
  <c r="AG428" i="7"/>
  <c r="AF144" i="7"/>
  <c r="AG144" i="7"/>
  <c r="AF733" i="7"/>
  <c r="AG733" i="7"/>
  <c r="AF755" i="7"/>
  <c r="AG755" i="7"/>
  <c r="AF676" i="7"/>
  <c r="AG676" i="7"/>
  <c r="AF780" i="7"/>
  <c r="AG780" i="7"/>
  <c r="AF189" i="7"/>
  <c r="AG189" i="7"/>
  <c r="AF454" i="7"/>
  <c r="AG454" i="7"/>
  <c r="AF100" i="7"/>
  <c r="AG100" i="7"/>
  <c r="AF302" i="7"/>
  <c r="AG302" i="7"/>
  <c r="AF429" i="7"/>
  <c r="AG429" i="7"/>
  <c r="AF594" i="7"/>
  <c r="AG594" i="7"/>
  <c r="AF725" i="7"/>
  <c r="AG725" i="7"/>
  <c r="AF178" i="7"/>
  <c r="AG178" i="7"/>
  <c r="AF812" i="7"/>
  <c r="AG812" i="7"/>
  <c r="AF183" i="7"/>
  <c r="AG183" i="7"/>
  <c r="AF319" i="7"/>
  <c r="AG319" i="7"/>
  <c r="AF456" i="7"/>
  <c r="AG456" i="7"/>
  <c r="AF595" i="7"/>
  <c r="AG595" i="7"/>
  <c r="AF796" i="7"/>
  <c r="AG796" i="7"/>
  <c r="AF19" i="7"/>
  <c r="AG19" i="7"/>
  <c r="AF45" i="7"/>
  <c r="AG45" i="7"/>
  <c r="AF784" i="7"/>
  <c r="AG784" i="7"/>
  <c r="AF413" i="7"/>
  <c r="AG413" i="7"/>
  <c r="AF424" i="7"/>
  <c r="AG424" i="7"/>
  <c r="AF748" i="7"/>
  <c r="AG748" i="7"/>
  <c r="AF220" i="7"/>
  <c r="AG220" i="7"/>
  <c r="AF537" i="7"/>
  <c r="AG537" i="7"/>
  <c r="AF234" i="7"/>
  <c r="AG234" i="7"/>
  <c r="AF731" i="7"/>
  <c r="AG731" i="7"/>
  <c r="AF787" i="7"/>
  <c r="AG787" i="7"/>
  <c r="AF532" i="7"/>
  <c r="AG532" i="7"/>
  <c r="AF114" i="7"/>
  <c r="AG114" i="7"/>
  <c r="AF207" i="7"/>
  <c r="AG207" i="7"/>
  <c r="AF728" i="7"/>
  <c r="AG728" i="7"/>
  <c r="AF384" i="7"/>
  <c r="AG384" i="7"/>
  <c r="AF636" i="7"/>
  <c r="AG636" i="7"/>
  <c r="AF90" i="7"/>
  <c r="AG90" i="7"/>
  <c r="AF200" i="7"/>
  <c r="AG200" i="7"/>
  <c r="AF269" i="7"/>
  <c r="AG269" i="7"/>
  <c r="AF602" i="7"/>
  <c r="AG602" i="7"/>
  <c r="AF215" i="7"/>
  <c r="AG215" i="7"/>
  <c r="AF195" i="7"/>
  <c r="AG195" i="7"/>
  <c r="AF287" i="7"/>
  <c r="AG287" i="7"/>
  <c r="AF599" i="7"/>
  <c r="AG599" i="7"/>
  <c r="AF23" i="7"/>
  <c r="AG23" i="7"/>
  <c r="AF98" i="7"/>
  <c r="AG98" i="7"/>
  <c r="AF214" i="7"/>
  <c r="AG214" i="7"/>
  <c r="AF258" i="7"/>
  <c r="AG258" i="7"/>
  <c r="AF488" i="7"/>
  <c r="AG488" i="7"/>
  <c r="AF288" i="7"/>
  <c r="AG288" i="7"/>
  <c r="AF82" i="7"/>
  <c r="AG82" i="7"/>
  <c r="AF549" i="7"/>
  <c r="AG549" i="7"/>
  <c r="AF581" i="7"/>
  <c r="AG581" i="7"/>
  <c r="AF460" i="7"/>
  <c r="AG460" i="7"/>
  <c r="AF417" i="7"/>
  <c r="AG417" i="7"/>
  <c r="AF530" i="7"/>
  <c r="AG530" i="7"/>
  <c r="AF668" i="7"/>
  <c r="AG668" i="7"/>
  <c r="AF130" i="7"/>
  <c r="AG130" i="7"/>
  <c r="AF154" i="7"/>
  <c r="AG154" i="7"/>
  <c r="AF77" i="7"/>
  <c r="AG77" i="7"/>
  <c r="AF110" i="7"/>
  <c r="AG110" i="7"/>
  <c r="T151" i="7"/>
  <c r="T152" i="7"/>
  <c r="AF177" i="7"/>
  <c r="AG177" i="7"/>
  <c r="AF42" i="7"/>
  <c r="AG42" i="7"/>
  <c r="AF266" i="7"/>
  <c r="AG266" i="7"/>
  <c r="AF377" i="7"/>
  <c r="AG377" i="7"/>
  <c r="AF516" i="7"/>
  <c r="AG516" i="7"/>
  <c r="AF729" i="7"/>
  <c r="AG729" i="7"/>
  <c r="AF339" i="7"/>
  <c r="AG339" i="7"/>
  <c r="AF359" i="7"/>
  <c r="AG359" i="7"/>
  <c r="AF395" i="7"/>
  <c r="AG395" i="7"/>
  <c r="AF493" i="7"/>
  <c r="AG493" i="7"/>
  <c r="T440" i="7"/>
  <c r="T439" i="7"/>
  <c r="AF631" i="7"/>
  <c r="AG631" i="7"/>
  <c r="AF388" i="7"/>
  <c r="AG388" i="7"/>
  <c r="AF505" i="7"/>
  <c r="AG505" i="7"/>
  <c r="AF588" i="7"/>
  <c r="AG588" i="7"/>
  <c r="AF686" i="7"/>
  <c r="AG686" i="7"/>
  <c r="T11" i="7"/>
  <c r="T12" i="7"/>
  <c r="AF13" i="7"/>
  <c r="AG13" i="7"/>
  <c r="AF161" i="7"/>
  <c r="AG161" i="7"/>
  <c r="AF92" i="7"/>
  <c r="AG92" i="7"/>
  <c r="AF138" i="7"/>
  <c r="AG138" i="7"/>
  <c r="AF216" i="7"/>
  <c r="AG216" i="7"/>
  <c r="AF43" i="7"/>
  <c r="AG43" i="7"/>
  <c r="AF251" i="7"/>
  <c r="AG251" i="7"/>
  <c r="AF268" i="7"/>
  <c r="AG268" i="7"/>
  <c r="AF30" i="7"/>
  <c r="AG30" i="7"/>
  <c r="AF544" i="7"/>
  <c r="AG544" i="7"/>
  <c r="AF652" i="7"/>
  <c r="AG652" i="7"/>
  <c r="AF270" i="7"/>
  <c r="AG270" i="7"/>
  <c r="AF80" i="7"/>
  <c r="AG80" i="7"/>
  <c r="AF491" i="7"/>
  <c r="AG491" i="7"/>
  <c r="AF525" i="7"/>
  <c r="AG525" i="7"/>
  <c r="AF445" i="7"/>
  <c r="AG445" i="7"/>
  <c r="AF335" i="7"/>
  <c r="AG335" i="7"/>
  <c r="AF420" i="7"/>
  <c r="AG420" i="7"/>
  <c r="AF574" i="7"/>
  <c r="AG574" i="7"/>
  <c r="AF613" i="7"/>
  <c r="AG613" i="7"/>
  <c r="AF711" i="7"/>
  <c r="AG711" i="7"/>
  <c r="AF630" i="7"/>
  <c r="AG630" i="7"/>
  <c r="AF653" i="7"/>
  <c r="AG653" i="7"/>
  <c r="AF133" i="7"/>
  <c r="AG133" i="7"/>
  <c r="AF9" i="7"/>
  <c r="AG9" i="7"/>
  <c r="AF54" i="7"/>
  <c r="AG54" i="7"/>
  <c r="AF88" i="7"/>
  <c r="AG88" i="7"/>
  <c r="AF742" i="7"/>
  <c r="AG742" i="7"/>
  <c r="AF639" i="7"/>
  <c r="AG639" i="7"/>
  <c r="AF623" i="7"/>
  <c r="AG623" i="7"/>
  <c r="AF338" i="7"/>
  <c r="AG338" i="7"/>
  <c r="AF591" i="7"/>
  <c r="AG591" i="7"/>
  <c r="AF719" i="7"/>
  <c r="AG719" i="7"/>
  <c r="AF252" i="7"/>
  <c r="AG252" i="7"/>
  <c r="AF701" i="7"/>
  <c r="AG701" i="7"/>
  <c r="AF410" i="7"/>
  <c r="AG410" i="7"/>
  <c r="AF464" i="7"/>
  <c r="AG464" i="7"/>
  <c r="AF451" i="7"/>
  <c r="AG451" i="7"/>
  <c r="AF614" i="7"/>
  <c r="AG614" i="7"/>
  <c r="AF700" i="7"/>
  <c r="AG700" i="7"/>
  <c r="AF248" i="7"/>
  <c r="AG248" i="7"/>
  <c r="AF656" i="7"/>
  <c r="AG656" i="7"/>
  <c r="AF383" i="7"/>
  <c r="AG383" i="7"/>
  <c r="AF495" i="7"/>
  <c r="AG495" i="7"/>
  <c r="AF127" i="7"/>
  <c r="AG127" i="7"/>
  <c r="AF175" i="7"/>
  <c r="AG175" i="7"/>
  <c r="AF223" i="7"/>
  <c r="AG223" i="7"/>
  <c r="AF264" i="7"/>
  <c r="AG264" i="7"/>
  <c r="AF402" i="7"/>
  <c r="AG402" i="7"/>
  <c r="AF547" i="7"/>
  <c r="AG547" i="7"/>
  <c r="AF699" i="7"/>
  <c r="AG699" i="7"/>
  <c r="AF290" i="7"/>
  <c r="AG290" i="7"/>
  <c r="AF354" i="7"/>
  <c r="AG354" i="7"/>
  <c r="AF442" i="7"/>
  <c r="AG442" i="7"/>
  <c r="AF548" i="7"/>
  <c r="AG548" i="7"/>
  <c r="AF604" i="7"/>
  <c r="AG604" i="7"/>
  <c r="AF536" i="7"/>
  <c r="AG536" i="7"/>
  <c r="AF553" i="7"/>
  <c r="AG553" i="7"/>
  <c r="AF572" i="7"/>
  <c r="AG572" i="7"/>
  <c r="AF610" i="7"/>
  <c r="AG610" i="7"/>
  <c r="AF688" i="7"/>
  <c r="AG688" i="7"/>
  <c r="AF773" i="7"/>
  <c r="AG773" i="7"/>
  <c r="AF322" i="7"/>
  <c r="AG322" i="7"/>
  <c r="AF562" i="7"/>
  <c r="AG562" i="7"/>
  <c r="AF692" i="7"/>
  <c r="AG692" i="7"/>
  <c r="AF122" i="7"/>
  <c r="AG122" i="7"/>
  <c r="AF615" i="7"/>
  <c r="AG615" i="7"/>
  <c r="AF749" i="7"/>
  <c r="AG749" i="7"/>
  <c r="AF449" i="7"/>
  <c r="AG449" i="7"/>
  <c r="AF436" i="7"/>
  <c r="AG436" i="7"/>
  <c r="AF213" i="7"/>
  <c r="AG213" i="7"/>
  <c r="AF310" i="7"/>
  <c r="AG310" i="7"/>
  <c r="AF626" i="7"/>
  <c r="AG626" i="7"/>
  <c r="AF450" i="7"/>
  <c r="AG450" i="7"/>
  <c r="AF805" i="7"/>
  <c r="AG805" i="7"/>
  <c r="AF369" i="7"/>
  <c r="AG369" i="7"/>
  <c r="AF566" i="7"/>
  <c r="AG566" i="7"/>
  <c r="AF675" i="7"/>
  <c r="AG675" i="7"/>
  <c r="AF807" i="7"/>
  <c r="AG807" i="7"/>
  <c r="AF181" i="7"/>
  <c r="AG181" i="7"/>
  <c r="AF482" i="7"/>
  <c r="AG482" i="7"/>
  <c r="AF806" i="7"/>
  <c r="AG806" i="7"/>
  <c r="AF371" i="7"/>
  <c r="AG371" i="7"/>
  <c r="AF768" i="7"/>
  <c r="AG768" i="7"/>
  <c r="AF696" i="7"/>
  <c r="AG696" i="7"/>
  <c r="AF808" i="7"/>
  <c r="AG808" i="7"/>
  <c r="AF203" i="7"/>
  <c r="AG203" i="7"/>
  <c r="AF95" i="7"/>
  <c r="AG95" i="7"/>
  <c r="T804" i="7"/>
  <c r="T802" i="7"/>
  <c r="T803" i="7"/>
  <c r="AF323" i="7"/>
  <c r="AG323" i="7"/>
  <c r="AF455" i="7"/>
  <c r="AG455" i="7"/>
  <c r="AF617" i="7"/>
  <c r="AG617" i="7"/>
  <c r="AF754" i="7"/>
  <c r="AG754" i="7"/>
  <c r="AF190" i="7"/>
  <c r="AG190" i="7"/>
  <c r="AF146" i="7"/>
  <c r="AG146" i="7"/>
  <c r="AF713" i="7"/>
  <c r="AG713" i="7"/>
  <c r="AF342" i="7"/>
  <c r="AG342" i="7"/>
  <c r="AF509" i="7"/>
  <c r="AG509" i="7"/>
  <c r="AF646" i="7"/>
  <c r="AG646" i="7"/>
  <c r="AF751" i="7"/>
  <c r="AG751" i="7"/>
  <c r="AF821" i="7"/>
  <c r="AG821" i="7"/>
  <c r="T272" i="7"/>
  <c r="T273" i="7"/>
  <c r="AF360" i="7"/>
  <c r="AG360" i="7"/>
  <c r="AF497" i="7"/>
  <c r="AG497" i="7"/>
  <c r="AF73" i="7"/>
  <c r="AG73" i="7"/>
  <c r="AF797" i="7"/>
  <c r="AG797" i="7"/>
  <c r="T255" i="7"/>
  <c r="T256" i="7"/>
  <c r="AF83" i="7"/>
  <c r="AG83" i="7"/>
  <c r="AF305" i="7"/>
  <c r="AG305" i="7"/>
  <c r="AF48" i="7"/>
  <c r="AG48" i="7"/>
  <c r="AF236" i="7"/>
  <c r="AG236" i="7"/>
  <c r="AF546" i="7"/>
  <c r="AG546" i="7"/>
  <c r="AF84" i="7"/>
  <c r="AG84" i="7"/>
  <c r="AF365" i="7"/>
  <c r="AG365" i="7"/>
  <c r="AF230" i="7"/>
  <c r="AG230" i="7"/>
  <c r="AF55" i="7"/>
  <c r="AG55" i="7"/>
  <c r="AF306" i="7"/>
  <c r="AG306" i="7"/>
  <c r="AF569" i="7"/>
  <c r="AG569" i="7"/>
  <c r="AF430" i="7"/>
  <c r="AG430" i="7"/>
  <c r="AF16" i="7"/>
  <c r="AG16" i="7"/>
  <c r="AF123" i="7"/>
  <c r="AG123" i="7"/>
  <c r="AF249" i="7"/>
  <c r="AG249" i="7"/>
  <c r="AF760" i="7"/>
  <c r="AG760" i="7"/>
  <c r="AF115" i="7"/>
  <c r="AG115" i="7"/>
  <c r="AF63" i="7"/>
  <c r="AG63" i="7"/>
  <c r="AF39" i="7"/>
  <c r="AG39" i="7"/>
  <c r="AF211" i="7"/>
  <c r="AG211" i="7"/>
  <c r="AF324" i="7"/>
  <c r="AG324" i="7"/>
  <c r="AF68" i="7"/>
  <c r="AG68" i="7"/>
  <c r="AF357" i="7"/>
  <c r="AG357" i="7"/>
  <c r="AF467" i="7"/>
  <c r="AG467" i="7"/>
  <c r="AF715" i="7"/>
  <c r="AG715" i="7"/>
  <c r="AF129" i="7"/>
  <c r="AG129" i="7"/>
  <c r="AF28" i="7"/>
  <c r="AG28" i="7"/>
  <c r="AF76" i="7"/>
  <c r="AG76" i="7"/>
  <c r="AF182" i="7"/>
  <c r="AG182" i="7"/>
  <c r="AF150" i="7"/>
  <c r="AG150" i="7"/>
  <c r="AF176" i="7"/>
  <c r="AG176" i="7"/>
  <c r="AF225" i="7"/>
  <c r="AG225" i="7"/>
  <c r="AF260" i="7"/>
  <c r="AG260" i="7"/>
  <c r="AF58" i="7"/>
  <c r="AG58" i="7"/>
  <c r="AF515" i="7"/>
  <c r="AG515" i="7"/>
  <c r="AF69" i="7"/>
  <c r="AG69" i="7"/>
  <c r="AF74" i="7"/>
  <c r="AG74" i="7"/>
  <c r="AF379" i="7"/>
  <c r="AG379" i="7"/>
  <c r="AF437" i="7"/>
  <c r="AG437" i="7"/>
  <c r="AF492" i="7"/>
  <c r="AG492" i="7"/>
  <c r="AF46" i="7"/>
  <c r="AG46" i="7"/>
  <c r="AF605" i="7"/>
  <c r="AG605" i="7"/>
  <c r="AF336" i="7"/>
  <c r="AG336" i="7"/>
  <c r="AF109" i="7"/>
  <c r="AG109" i="7"/>
  <c r="AF611" i="7"/>
  <c r="AG611" i="7"/>
  <c r="AF204" i="7"/>
  <c r="AG204" i="7"/>
  <c r="AF134" i="7"/>
  <c r="AG134" i="7"/>
  <c r="T50" i="7"/>
  <c r="T51" i="7"/>
  <c r="AF79" i="7"/>
  <c r="AG79" i="7"/>
  <c r="AF124" i="7"/>
  <c r="AG124" i="7"/>
  <c r="AF162" i="7"/>
  <c r="AG162" i="7"/>
  <c r="AF188" i="7"/>
  <c r="AG188" i="7"/>
  <c r="AF250" i="7"/>
  <c r="AG250" i="7"/>
  <c r="AF57" i="7"/>
  <c r="AG57" i="7"/>
  <c r="AF405" i="7"/>
  <c r="AG405" i="7"/>
  <c r="AF5" i="7"/>
  <c r="AG5" i="7"/>
  <c r="AF327" i="7"/>
  <c r="AG327" i="7"/>
  <c r="AF345" i="7"/>
  <c r="AG345" i="7"/>
  <c r="AF330" i="7"/>
  <c r="AG330" i="7"/>
  <c r="AF444" i="7"/>
  <c r="AG444" i="7"/>
  <c r="AF44" i="7"/>
  <c r="AG44" i="7"/>
  <c r="AF579" i="7"/>
  <c r="AG579" i="7"/>
  <c r="T334" i="7"/>
  <c r="T333" i="7"/>
  <c r="AF418" i="7"/>
  <c r="AG418" i="7"/>
  <c r="AF531" i="7"/>
  <c r="AG531" i="7"/>
  <c r="AF612" i="7"/>
  <c r="AG612" i="7"/>
  <c r="AF120" i="7"/>
  <c r="AG120" i="7"/>
  <c r="AF241" i="7"/>
  <c r="AG241" i="7"/>
  <c r="AF17" i="7"/>
  <c r="AG17" i="7"/>
  <c r="AF65" i="7"/>
  <c r="AG65" i="7"/>
  <c r="AF111" i="7"/>
  <c r="AG111" i="7"/>
  <c r="AF142" i="7"/>
  <c r="AG142" i="7"/>
  <c r="AF218" i="7"/>
  <c r="AG218" i="7"/>
  <c r="AF209" i="7"/>
  <c r="AG209" i="7"/>
  <c r="AF247" i="7"/>
  <c r="AG247" i="7"/>
  <c r="AF307" i="7"/>
  <c r="AG307" i="7"/>
  <c r="AF434" i="7"/>
  <c r="AG434" i="7"/>
  <c r="AF59" i="7"/>
  <c r="AG59" i="7"/>
  <c r="AF679" i="7"/>
  <c r="AG679" i="7"/>
  <c r="AF276" i="7"/>
  <c r="AG276" i="7"/>
  <c r="AF372" i="7"/>
  <c r="AG372" i="7"/>
  <c r="AF412" i="7"/>
  <c r="AG412" i="7"/>
  <c r="AF551" i="7"/>
  <c r="AG551" i="7"/>
  <c r="AF607" i="7"/>
  <c r="AG607" i="7"/>
  <c r="AF362" i="7"/>
  <c r="AG362" i="7"/>
  <c r="AF558" i="7"/>
  <c r="AG558" i="7"/>
  <c r="AF578" i="7"/>
  <c r="AG578" i="7"/>
  <c r="AF640" i="7"/>
  <c r="AG640" i="7"/>
  <c r="AF745" i="7"/>
  <c r="AG745" i="7"/>
  <c r="AF296" i="7"/>
  <c r="AG296" i="7"/>
  <c r="AF396" i="7"/>
  <c r="AG396" i="7"/>
  <c r="AF231" i="7"/>
  <c r="AG231" i="7"/>
  <c r="AF27" i="7"/>
  <c r="AG27" i="7"/>
  <c r="AF61" i="7"/>
  <c r="AG61" i="7"/>
  <c r="AF113" i="7"/>
  <c r="AG113" i="7"/>
  <c r="AF121" i="7"/>
  <c r="AG121" i="7"/>
  <c r="AF318" i="7"/>
  <c r="AG318" i="7"/>
  <c r="AF67" i="7"/>
  <c r="AG67" i="7"/>
  <c r="AF367" i="7"/>
  <c r="AG367" i="7"/>
  <c r="AF593" i="7"/>
  <c r="AG593" i="7"/>
  <c r="AF722" i="7"/>
  <c r="AG722" i="7"/>
  <c r="AF278" i="7"/>
  <c r="AG278" i="7"/>
  <c r="AF311" i="7"/>
  <c r="AG311" i="7"/>
  <c r="AF441" i="7"/>
  <c r="AG441" i="7"/>
  <c r="AF423" i="7"/>
  <c r="AG423" i="7"/>
  <c r="AF481" i="7"/>
  <c r="AG481" i="7"/>
  <c r="AF641" i="7"/>
  <c r="AG641" i="7"/>
  <c r="AF746" i="7"/>
  <c r="AG746" i="7"/>
  <c r="AF431" i="7"/>
  <c r="AG431" i="7"/>
  <c r="AF702" i="7"/>
  <c r="AG702" i="7"/>
  <c r="AF382" i="7"/>
  <c r="AG382" i="7"/>
  <c r="AF683" i="7"/>
  <c r="AG683" i="7"/>
  <c r="AF197" i="7"/>
  <c r="AG197" i="7"/>
  <c r="AF186" i="7"/>
  <c r="AG186" i="7"/>
  <c r="AF246" i="7"/>
  <c r="AG246" i="7"/>
  <c r="AF286" i="7"/>
  <c r="AG286" i="7"/>
  <c r="AF435" i="7"/>
  <c r="AG435" i="7"/>
  <c r="AF598" i="7"/>
  <c r="AG598" i="7"/>
  <c r="AF727" i="7"/>
  <c r="AG727" i="7"/>
  <c r="AF291" i="7"/>
  <c r="AG291" i="7"/>
  <c r="AF361" i="7"/>
  <c r="AG361" i="7"/>
  <c r="AF6" i="7"/>
  <c r="AG6" i="7"/>
  <c r="AF432" i="7"/>
  <c r="AG432" i="7"/>
  <c r="AF608" i="7"/>
  <c r="AG608" i="7"/>
  <c r="AF364" i="7"/>
  <c r="AG364" i="7"/>
  <c r="AF559" i="7"/>
  <c r="AG559" i="7"/>
  <c r="AF62" i="7"/>
  <c r="AG62" i="7"/>
  <c r="AF635" i="7"/>
  <c r="AG635" i="7"/>
  <c r="AF712" i="7"/>
  <c r="AG712" i="7"/>
  <c r="AF801" i="7"/>
  <c r="AG801" i="7"/>
  <c r="AF368" i="7"/>
  <c r="AG368" i="7"/>
  <c r="AF135" i="7"/>
  <c r="AG135" i="7"/>
  <c r="AF78" i="7"/>
  <c r="AG78" i="7"/>
  <c r="AF669" i="7"/>
  <c r="AG669" i="7"/>
  <c r="AF644" i="7"/>
  <c r="AG644" i="7"/>
  <c r="AF208" i="7"/>
  <c r="AG208" i="7"/>
  <c r="AF561" i="7"/>
  <c r="AG561" i="7"/>
  <c r="AF674" i="7"/>
  <c r="AG674" i="7"/>
  <c r="AF349" i="7"/>
  <c r="AG349" i="7"/>
  <c r="AF443" i="7"/>
  <c r="AG443" i="7"/>
  <c r="AF117" i="7"/>
  <c r="AG117" i="7"/>
  <c r="AF217" i="7"/>
  <c r="AG217" i="7"/>
  <c r="AF285" i="7"/>
  <c r="AG285" i="7"/>
  <c r="AF453" i="7"/>
  <c r="AG453" i="7"/>
  <c r="AF596" i="7"/>
  <c r="AG596" i="7"/>
  <c r="AF157" i="7"/>
  <c r="AG157" i="7"/>
  <c r="T159" i="7"/>
  <c r="T160" i="7"/>
  <c r="AF202" i="7"/>
  <c r="AG202" i="7"/>
  <c r="AF155" i="7"/>
  <c r="AG155" i="7"/>
  <c r="AF301" i="7"/>
  <c r="AG301" i="7"/>
  <c r="AF399" i="7"/>
  <c r="AG399" i="7"/>
  <c r="AF567" i="7"/>
  <c r="AG567" i="7"/>
  <c r="T723" i="7"/>
  <c r="T724" i="7"/>
  <c r="AF87" i="7"/>
  <c r="AG87" i="7"/>
  <c r="AF827" i="7"/>
  <c r="AG827" i="7"/>
  <c r="AF201" i="7"/>
  <c r="AG201" i="7"/>
  <c r="T717" i="7"/>
  <c r="T716" i="7"/>
  <c r="T347" i="7"/>
  <c r="T346" i="7"/>
  <c r="AF483" i="7"/>
  <c r="AG483" i="7"/>
  <c r="AF783" i="7"/>
  <c r="AG783" i="7"/>
  <c r="AF781" i="7"/>
  <c r="AG781" i="7"/>
  <c r="AF194" i="7"/>
  <c r="AG194" i="7"/>
  <c r="AF761" i="7"/>
  <c r="AG761" i="7"/>
  <c r="AF284" i="7"/>
  <c r="AG284" i="7"/>
  <c r="AF737" i="7"/>
  <c r="AG737" i="7"/>
  <c r="AF542" i="7"/>
  <c r="AG542" i="7"/>
  <c r="AF785" i="7"/>
  <c r="AG785" i="7"/>
  <c r="AF158" i="7"/>
  <c r="AG158" i="7"/>
  <c r="AF199" i="7"/>
  <c r="AG199" i="7"/>
  <c r="AF326" i="7"/>
  <c r="AG326" i="7"/>
  <c r="AF331" i="7"/>
  <c r="AG331" i="7"/>
  <c r="AF706" i="7"/>
  <c r="AG706" i="7"/>
  <c r="AF564" i="7"/>
  <c r="AG564" i="7"/>
  <c r="AF169" i="7"/>
  <c r="AG169" i="7"/>
  <c r="AF14" i="7"/>
  <c r="AG14" i="7"/>
  <c r="AF810" i="7"/>
  <c r="AG810" i="7"/>
  <c r="AF304" i="7"/>
  <c r="AG304" i="7"/>
  <c r="H5" i="3"/>
  <c r="U4" i="3" s="1"/>
  <c r="G5" i="3"/>
  <c r="G6" i="5"/>
  <c r="G7" i="5"/>
  <c r="G10" i="5"/>
  <c r="G11" i="5"/>
  <c r="G12" i="5"/>
  <c r="G16" i="5"/>
  <c r="G17" i="5"/>
  <c r="G18" i="5"/>
  <c r="G22" i="5"/>
  <c r="G23" i="5"/>
  <c r="G25" i="5"/>
  <c r="G30" i="5"/>
  <c r="G36" i="5"/>
  <c r="G37" i="5"/>
  <c r="G39" i="5"/>
  <c r="G40" i="5"/>
  <c r="G41" i="5"/>
  <c r="G42" i="5"/>
  <c r="G46" i="5"/>
  <c r="G50" i="5"/>
  <c r="G51" i="5"/>
  <c r="G53" i="5"/>
  <c r="G61" i="5"/>
  <c r="G62" i="5"/>
  <c r="G65" i="5"/>
  <c r="G66" i="5"/>
  <c r="G80" i="5"/>
  <c r="G85" i="5"/>
  <c r="G86" i="5"/>
  <c r="G90" i="5"/>
  <c r="G93" i="5"/>
  <c r="G95" i="5"/>
  <c r="G98" i="5"/>
  <c r="G101" i="5"/>
  <c r="G107" i="5"/>
  <c r="G110" i="5"/>
  <c r="G113" i="5"/>
  <c r="G114" i="5"/>
  <c r="G117" i="5"/>
  <c r="G118" i="5"/>
  <c r="G119" i="5"/>
  <c r="G123" i="5"/>
  <c r="G124" i="5"/>
  <c r="G125" i="5"/>
  <c r="G132" i="5"/>
  <c r="G133" i="5"/>
  <c r="G134" i="5"/>
  <c r="G135" i="5"/>
  <c r="G138" i="5"/>
  <c r="G139" i="5"/>
  <c r="G141" i="5"/>
  <c r="G144" i="5"/>
  <c r="G145" i="5"/>
  <c r="G146" i="5"/>
  <c r="G151" i="5"/>
  <c r="G152" i="5"/>
  <c r="G154" i="5"/>
  <c r="G155" i="5"/>
  <c r="G158" i="5"/>
  <c r="G159" i="5"/>
  <c r="G161" i="5"/>
  <c r="G164" i="5"/>
  <c r="G169" i="5"/>
  <c r="G174" i="5"/>
  <c r="G177" i="5"/>
  <c r="G179" i="5"/>
  <c r="G185" i="5"/>
  <c r="G186" i="5"/>
  <c r="G187" i="5"/>
  <c r="G189" i="5"/>
  <c r="G190" i="5"/>
  <c r="G192" i="5"/>
  <c r="G195" i="5"/>
  <c r="G196" i="5"/>
  <c r="G201" i="5"/>
  <c r="G206" i="5"/>
  <c r="G210" i="5"/>
  <c r="G213" i="5"/>
  <c r="G214" i="5"/>
  <c r="G216" i="5"/>
  <c r="G218" i="5"/>
  <c r="G227" i="5"/>
  <c r="G229" i="5"/>
  <c r="G233" i="5"/>
  <c r="G235" i="5"/>
  <c r="G237" i="5"/>
  <c r="G242" i="5"/>
  <c r="G243" i="5"/>
  <c r="G250" i="5"/>
  <c r="G251" i="5"/>
  <c r="G252" i="5"/>
  <c r="G253" i="5"/>
  <c r="G258" i="5"/>
  <c r="G260" i="5"/>
  <c r="G263" i="5"/>
  <c r="G264" i="5"/>
  <c r="G265" i="5"/>
  <c r="G267" i="5"/>
  <c r="G271" i="5"/>
  <c r="G272" i="5"/>
  <c r="G274" i="5"/>
  <c r="G275" i="5"/>
  <c r="G276" i="5"/>
  <c r="G277" i="5"/>
  <c r="G278" i="5"/>
  <c r="G283" i="5"/>
  <c r="G284" i="5"/>
  <c r="G285" i="5"/>
  <c r="G287" i="5"/>
  <c r="G288" i="5"/>
  <c r="G289" i="5"/>
  <c r="G295" i="5"/>
  <c r="G296" i="5"/>
  <c r="G297" i="5"/>
  <c r="G299" i="5"/>
  <c r="G304" i="5"/>
  <c r="G307" i="5"/>
  <c r="G311" i="5"/>
  <c r="G312" i="5"/>
  <c r="G316" i="5"/>
  <c r="G317" i="5"/>
  <c r="G318" i="5"/>
  <c r="G322" i="5"/>
  <c r="G324" i="5"/>
  <c r="G330" i="5"/>
  <c r="G334" i="5"/>
  <c r="G338" i="5"/>
  <c r="G342" i="5"/>
  <c r="G343" i="5"/>
  <c r="G346" i="5"/>
  <c r="G347" i="5"/>
  <c r="G350" i="5"/>
  <c r="G351" i="5"/>
  <c r="G352" i="5"/>
  <c r="G353" i="5"/>
  <c r="G357" i="5"/>
  <c r="G358" i="5"/>
  <c r="G359" i="5"/>
  <c r="G360" i="5"/>
  <c r="G362" i="5"/>
  <c r="G365" i="5"/>
  <c r="G373" i="5"/>
  <c r="G375" i="5"/>
  <c r="G376" i="5"/>
  <c r="G378" i="5"/>
  <c r="G379" i="5"/>
  <c r="G381" i="5"/>
  <c r="G384" i="5"/>
  <c r="G386" i="5"/>
  <c r="G387" i="5"/>
  <c r="G388" i="5"/>
  <c r="G390" i="5"/>
  <c r="G393" i="5"/>
  <c r="G398" i="5"/>
  <c r="G400" i="5"/>
  <c r="G402" i="5"/>
  <c r="G403" i="5"/>
  <c r="G404" i="5"/>
  <c r="G408" i="5"/>
  <c r="G410" i="5"/>
  <c r="G411" i="5"/>
  <c r="G413" i="5"/>
  <c r="G414" i="5"/>
  <c r="G415" i="5"/>
  <c r="G421" i="5"/>
  <c r="G424" i="5"/>
  <c r="G426" i="5"/>
  <c r="G429" i="5"/>
  <c r="G430" i="5"/>
  <c r="G431" i="5"/>
  <c r="G433" i="5"/>
  <c r="G436" i="5"/>
  <c r="G438" i="5"/>
  <c r="G439" i="5"/>
  <c r="G440" i="5"/>
  <c r="G441" i="5"/>
  <c r="G443" i="5"/>
  <c r="G445" i="5"/>
  <c r="G448" i="5"/>
  <c r="G449" i="5"/>
  <c r="G457" i="5"/>
  <c r="G460" i="5"/>
  <c r="G463" i="5"/>
  <c r="G465" i="5"/>
  <c r="G467" i="5"/>
  <c r="G471" i="5"/>
  <c r="G485" i="5"/>
  <c r="G488" i="5"/>
  <c r="G490" i="5"/>
  <c r="G491" i="5"/>
  <c r="G494" i="5"/>
  <c r="G497" i="5"/>
  <c r="G501" i="5"/>
  <c r="G502" i="5"/>
  <c r="G503" i="5"/>
  <c r="G509" i="5"/>
  <c r="G510" i="5"/>
  <c r="G511" i="5"/>
  <c r="G514" i="5"/>
  <c r="G520" i="5"/>
  <c r="G521" i="5"/>
  <c r="G523" i="5"/>
  <c r="G525" i="5"/>
  <c r="G526" i="5"/>
  <c r="G527" i="5"/>
  <c r="G530" i="5"/>
  <c r="G536" i="5"/>
  <c r="G537" i="5"/>
  <c r="G541" i="5"/>
  <c r="G542" i="5"/>
  <c r="G547" i="5"/>
  <c r="G550" i="5"/>
  <c r="G551" i="5"/>
  <c r="G559" i="5"/>
  <c r="G567" i="5"/>
  <c r="G570" i="5"/>
  <c r="G571" i="5"/>
  <c r="G573" i="5"/>
  <c r="G579" i="5"/>
  <c r="G586" i="5"/>
  <c r="G591" i="5"/>
  <c r="G597" i="5"/>
  <c r="G600" i="5"/>
  <c r="G601" i="5"/>
  <c r="G604" i="5"/>
  <c r="G608" i="5"/>
  <c r="G609" i="5"/>
  <c r="G610" i="5"/>
  <c r="G611" i="5"/>
  <c r="G612" i="5"/>
  <c r="G613" i="5"/>
  <c r="G614" i="5"/>
  <c r="G617" i="5"/>
  <c r="G618" i="5"/>
  <c r="G621" i="5"/>
  <c r="G623" i="5"/>
  <c r="G630" i="5"/>
  <c r="G631" i="5"/>
  <c r="G632" i="5"/>
  <c r="G635" i="5"/>
  <c r="G636" i="5"/>
  <c r="G637" i="5"/>
  <c r="G639" i="5"/>
  <c r="G643" i="5"/>
  <c r="G646" i="5"/>
  <c r="G650" i="5"/>
  <c r="G654" i="5"/>
  <c r="G659" i="5"/>
  <c r="G664" i="5"/>
  <c r="G673" i="5"/>
  <c r="G676" i="5"/>
  <c r="G677" i="5"/>
  <c r="G678" i="5"/>
  <c r="G680" i="5"/>
  <c r="G681" i="5"/>
  <c r="G684" i="5"/>
  <c r="G685" i="5"/>
  <c r="G686" i="5"/>
  <c r="G688" i="5"/>
  <c r="G689" i="5"/>
  <c r="G690" i="5"/>
  <c r="G691" i="5"/>
  <c r="G693" i="5"/>
  <c r="G695" i="5"/>
  <c r="G696" i="5"/>
  <c r="G698" i="5"/>
  <c r="G701" i="5"/>
  <c r="G702" i="5"/>
  <c r="G703" i="5"/>
  <c r="G704" i="5"/>
  <c r="G707" i="5"/>
  <c r="G709" i="5"/>
  <c r="G711" i="5"/>
  <c r="G712" i="5"/>
  <c r="G719" i="5"/>
  <c r="G720" i="5"/>
  <c r="G721" i="5"/>
  <c r="G723" i="5"/>
  <c r="G724" i="5"/>
  <c r="G727" i="5"/>
  <c r="G730" i="5"/>
  <c r="G733" i="5"/>
  <c r="G737" i="5"/>
  <c r="G738" i="5"/>
  <c r="G745" i="5"/>
  <c r="G747" i="5"/>
  <c r="G748" i="5"/>
  <c r="G752" i="5"/>
  <c r="G753" i="5"/>
  <c r="G754" i="5"/>
  <c r="G757" i="5"/>
  <c r="G759" i="5"/>
  <c r="G761" i="5"/>
  <c r="G763" i="5"/>
  <c r="G764" i="5"/>
  <c r="G766" i="5"/>
  <c r="G767" i="5"/>
  <c r="G772" i="5"/>
  <c r="G773" i="5"/>
  <c r="G774" i="5"/>
  <c r="G776" i="5"/>
  <c r="G777" i="5"/>
  <c r="G779" i="5"/>
  <c r="G780" i="5"/>
  <c r="G782" i="5"/>
  <c r="G783" i="5"/>
  <c r="G785" i="5"/>
  <c r="G788" i="5"/>
  <c r="G793" i="5"/>
  <c r="E229" i="5"/>
  <c r="F229" i="5" s="1"/>
  <c r="I229" i="5" s="1"/>
  <c r="S570" i="7" s="1"/>
  <c r="D782" i="5"/>
  <c r="E782" i="5" s="1"/>
  <c r="F782" i="5" s="1"/>
  <c r="I782" i="5" s="1"/>
  <c r="S823" i="7" s="1"/>
  <c r="D780" i="5"/>
  <c r="E780" i="5" s="1"/>
  <c r="F780" i="5" s="1"/>
  <c r="I780" i="5" s="1"/>
  <c r="S821" i="7" s="1"/>
  <c r="D779" i="5"/>
  <c r="E779" i="5" s="1"/>
  <c r="F779" i="5" s="1"/>
  <c r="I779" i="5" s="1"/>
  <c r="S811" i="7" s="1"/>
  <c r="D757" i="5"/>
  <c r="E757" i="5" s="1"/>
  <c r="F757" i="5" s="1"/>
  <c r="I757" i="5" s="1"/>
  <c r="S18" i="7" s="1"/>
  <c r="D753" i="5"/>
  <c r="E753" i="5" s="1"/>
  <c r="F753" i="5" s="1"/>
  <c r="I753" i="5" s="1"/>
  <c r="S809" i="7" s="1"/>
  <c r="D752" i="5"/>
  <c r="E752" i="5" s="1"/>
  <c r="F752" i="5" s="1"/>
  <c r="I752" i="5" s="1"/>
  <c r="S808" i="7" s="1"/>
  <c r="D738" i="5"/>
  <c r="E738" i="5" s="1"/>
  <c r="F738" i="5" s="1"/>
  <c r="I738" i="5" s="1"/>
  <c r="S796" i="7" s="1"/>
  <c r="D719" i="5"/>
  <c r="E719" i="5" s="1"/>
  <c r="F719" i="5" s="1"/>
  <c r="I719" i="5" s="1"/>
  <c r="S597" i="7" s="1"/>
  <c r="D712" i="5"/>
  <c r="E703" i="5"/>
  <c r="F703" i="5" s="1"/>
  <c r="I703" i="5" s="1"/>
  <c r="S508" i="7" s="1"/>
  <c r="D691" i="5"/>
  <c r="E691" i="5" s="1"/>
  <c r="F691" i="5" s="1"/>
  <c r="I691" i="5" s="1"/>
  <c r="S148" i="7" s="1"/>
  <c r="D685" i="5"/>
  <c r="E685" i="5" s="1"/>
  <c r="F685" i="5" s="1"/>
  <c r="I685" i="5" s="1"/>
  <c r="S738" i="7" s="1"/>
  <c r="D676" i="5"/>
  <c r="E676" i="5" s="1"/>
  <c r="F676" i="5" s="1"/>
  <c r="I676" i="5" s="1"/>
  <c r="S342" i="7" s="1"/>
  <c r="D664" i="5"/>
  <c r="E664" i="5" s="1"/>
  <c r="F664" i="5" s="1"/>
  <c r="I664" i="5" s="1"/>
  <c r="S285" i="7" s="1"/>
  <c r="D659" i="5"/>
  <c r="E659" i="5" s="1"/>
  <c r="F659" i="5" s="1"/>
  <c r="I659" i="5" s="1"/>
  <c r="S713" i="7" s="1"/>
  <c r="D646" i="5"/>
  <c r="E646" i="5" s="1"/>
  <c r="F646" i="5" s="1"/>
  <c r="I646" i="5" s="1"/>
  <c r="S78" i="7" s="1"/>
  <c r="D571" i="5"/>
  <c r="E571" i="5" s="1"/>
  <c r="F571" i="5" s="1"/>
  <c r="I571" i="5" s="1"/>
  <c r="S281" i="7" s="1"/>
  <c r="E550" i="5"/>
  <c r="F550" i="5" s="1"/>
  <c r="I550" i="5" s="1"/>
  <c r="S715" i="7" s="1"/>
  <c r="D536" i="5"/>
  <c r="E536" i="5" s="1"/>
  <c r="F536" i="5" s="1"/>
  <c r="I536" i="5" s="1"/>
  <c r="S664" i="7" s="1"/>
  <c r="D530" i="5"/>
  <c r="E530" i="5" s="1"/>
  <c r="F530" i="5" s="1"/>
  <c r="I530" i="5" s="1"/>
  <c r="S635" i="7" s="1"/>
  <c r="D501" i="5"/>
  <c r="E501" i="5" s="1"/>
  <c r="F501" i="5" s="1"/>
  <c r="I501" i="5" s="1"/>
  <c r="S478" i="7" s="1"/>
  <c r="D457" i="5"/>
  <c r="E457" i="5" s="1"/>
  <c r="F457" i="5" s="1"/>
  <c r="I457" i="5" s="1"/>
  <c r="S280" i="7" s="1"/>
  <c r="D449" i="5"/>
  <c r="E449" i="5" s="1"/>
  <c r="F449" i="5" s="1"/>
  <c r="I449" i="5" s="1"/>
  <c r="S793" i="7" s="1"/>
  <c r="D439" i="5"/>
  <c r="E439" i="5" s="1"/>
  <c r="F439" i="5" s="1"/>
  <c r="I439" i="5" s="1"/>
  <c r="S504" i="7" s="1"/>
  <c r="D438" i="5"/>
  <c r="E438" i="5" s="1"/>
  <c r="F438" i="5" s="1"/>
  <c r="I438" i="5" s="1"/>
  <c r="S765" i="7" s="1"/>
  <c r="E429" i="5"/>
  <c r="F429" i="5" s="1"/>
  <c r="I429" i="5" s="1"/>
  <c r="S735" i="7" s="1"/>
  <c r="D413" i="5"/>
  <c r="E413" i="5" s="1"/>
  <c r="F413" i="5" s="1"/>
  <c r="I413" i="5" s="1"/>
  <c r="S99" i="7" s="1"/>
  <c r="D398" i="5"/>
  <c r="E398" i="5" s="1"/>
  <c r="F398" i="5" s="1"/>
  <c r="I398" i="5" s="1"/>
  <c r="S634" i="7" s="1"/>
  <c r="D373" i="5"/>
  <c r="E373" i="5" s="1"/>
  <c r="F373" i="5" s="1"/>
  <c r="I373" i="5" s="1"/>
  <c r="S573" i="7" s="1"/>
  <c r="D359" i="5"/>
  <c r="E359" i="5" s="1"/>
  <c r="F359" i="5" s="1"/>
  <c r="I359" i="5" s="1"/>
  <c r="S422" i="7" s="1"/>
  <c r="D353" i="5"/>
  <c r="E353" i="5" s="1"/>
  <c r="F353" i="5" s="1"/>
  <c r="I353" i="5" s="1"/>
  <c r="S497" i="7" s="1"/>
  <c r="D316" i="5"/>
  <c r="E316" i="5" s="1"/>
  <c r="F316" i="5" s="1"/>
  <c r="I316" i="5" s="1"/>
  <c r="S385" i="7" s="1"/>
  <c r="D285" i="5"/>
  <c r="E285" i="5" s="1"/>
  <c r="F285" i="5" s="1"/>
  <c r="I285" i="5" s="1"/>
  <c r="S350" i="7" s="1"/>
  <c r="D275" i="5"/>
  <c r="E275" i="5" s="1"/>
  <c r="F275" i="5" s="1"/>
  <c r="I275" i="5" s="1"/>
  <c r="S288" i="7" s="1"/>
  <c r="D250" i="5"/>
  <c r="E250" i="5" s="1"/>
  <c r="F250" i="5" s="1"/>
  <c r="I250" i="5" s="1"/>
  <c r="S699" i="7" s="1"/>
  <c r="D210" i="5"/>
  <c r="E210" i="5" s="1"/>
  <c r="F210" i="5" s="1"/>
  <c r="I210" i="5" s="1"/>
  <c r="S459" i="7" s="1"/>
  <c r="E195" i="5"/>
  <c r="F195" i="5" s="1"/>
  <c r="I195" i="5" s="1"/>
  <c r="S376" i="7" s="1"/>
  <c r="D159" i="5"/>
  <c r="E159" i="5" s="1"/>
  <c r="F159" i="5" s="1"/>
  <c r="I159" i="5" s="1"/>
  <c r="S240" i="7" s="1"/>
  <c r="D144" i="5"/>
  <c r="E144" i="5" s="1"/>
  <c r="F144" i="5" s="1"/>
  <c r="I144" i="5" s="1"/>
  <c r="S239" i="7" s="1"/>
  <c r="D117" i="5"/>
  <c r="F117" i="5" s="1"/>
  <c r="I117" i="5" s="1"/>
  <c r="S216" i="7" s="1"/>
  <c r="E114" i="5"/>
  <c r="F114" i="5" s="1"/>
  <c r="I114" i="5" s="1"/>
  <c r="S24" i="7" s="1"/>
  <c r="D101" i="5"/>
  <c r="E101" i="5" s="1"/>
  <c r="F101" i="5" s="1"/>
  <c r="I101" i="5" s="1"/>
  <c r="S197" i="7" s="1"/>
  <c r="D85" i="5"/>
  <c r="E85" i="5" s="1"/>
  <c r="F85" i="5" s="1"/>
  <c r="I85" i="5" s="1"/>
  <c r="S101" i="7" s="1"/>
  <c r="D61" i="5"/>
  <c r="E61" i="5" s="1"/>
  <c r="F61" i="5" s="1"/>
  <c r="I61" i="5" s="1"/>
  <c r="S61" i="7" s="1"/>
  <c r="D40" i="5"/>
  <c r="E40" i="5" s="1"/>
  <c r="F40" i="5" s="1"/>
  <c r="I40" i="5" s="1"/>
  <c r="S23" i="7" s="1"/>
  <c r="D37" i="5"/>
  <c r="E37" i="5" s="1"/>
  <c r="F37" i="5" s="1"/>
  <c r="I37" i="5" s="1"/>
  <c r="S10" i="7" s="1"/>
  <c r="F18" i="5"/>
  <c r="I18" i="5" s="1"/>
  <c r="S234" i="7" s="1"/>
  <c r="D16" i="5"/>
  <c r="E16" i="5" s="1"/>
  <c r="F16" i="5" s="1"/>
  <c r="I16" i="5" s="1"/>
  <c r="S232" i="7" s="1"/>
  <c r="D10" i="5"/>
  <c r="E10" i="5" s="1"/>
  <c r="F10" i="5" s="1"/>
  <c r="I10" i="5" s="1"/>
  <c r="S219" i="7" s="1"/>
  <c r="D7" i="5"/>
  <c r="E7" i="5" s="1"/>
  <c r="F7" i="5" s="1"/>
  <c r="I7" i="5" s="1"/>
  <c r="S215" i="7" s="1"/>
  <c r="D17" i="5"/>
  <c r="E17" i="5" s="1"/>
  <c r="F17" i="5" s="1"/>
  <c r="I17" i="5" s="1"/>
  <c r="S233" i="7" s="1"/>
  <c r="D22" i="5"/>
  <c r="E22" i="5" s="1"/>
  <c r="F22" i="5" s="1"/>
  <c r="I22" i="5" s="1"/>
  <c r="S243" i="7" s="1"/>
  <c r="D23" i="5"/>
  <c r="E23" i="5" s="1"/>
  <c r="F23" i="5" s="1"/>
  <c r="I23" i="5" s="1"/>
  <c r="S126" i="7" s="1"/>
  <c r="D25" i="5"/>
  <c r="E25" i="5" s="1"/>
  <c r="F25" i="5" s="1"/>
  <c r="I25" i="5" s="1"/>
  <c r="S22" i="7" s="1"/>
  <c r="D30" i="5"/>
  <c r="E30" i="5" s="1"/>
  <c r="F30" i="5" s="1"/>
  <c r="I30" i="5" s="1"/>
  <c r="D36" i="5"/>
  <c r="E36" i="5" s="1"/>
  <c r="F36" i="5" s="1"/>
  <c r="I36" i="5" s="1"/>
  <c r="S16" i="7" s="1"/>
  <c r="D39" i="5"/>
  <c r="E39" i="5" s="1"/>
  <c r="F39" i="5" s="1"/>
  <c r="I39" i="5" s="1"/>
  <c r="S14" i="7" s="1"/>
  <c r="D41" i="5"/>
  <c r="E41" i="5" s="1"/>
  <c r="F41" i="5" s="1"/>
  <c r="I41" i="5" s="1"/>
  <c r="S25" i="7" s="1"/>
  <c r="D42" i="5"/>
  <c r="E42" i="5" s="1"/>
  <c r="F42" i="5" s="1"/>
  <c r="I42" i="5" s="1"/>
  <c r="S26" i="7" s="1"/>
  <c r="D46" i="5"/>
  <c r="E46" i="5" s="1"/>
  <c r="F46" i="5" s="1"/>
  <c r="I46" i="5" s="1"/>
  <c r="S33" i="7" s="1"/>
  <c r="D50" i="5"/>
  <c r="E50" i="5" s="1"/>
  <c r="F50" i="5" s="1"/>
  <c r="I50" i="5" s="1"/>
  <c r="S36" i="7" s="1"/>
  <c r="D51" i="5"/>
  <c r="E51" i="5" s="1"/>
  <c r="F51" i="5" s="1"/>
  <c r="I51" i="5" s="1"/>
  <c r="S154" i="7" s="1"/>
  <c r="D53" i="5"/>
  <c r="E53" i="5" s="1"/>
  <c r="F53" i="5" s="1"/>
  <c r="I53" i="5" s="1"/>
  <c r="S47" i="7" s="1"/>
  <c r="D62" i="5"/>
  <c r="E62" i="5" s="1"/>
  <c r="F62" i="5" s="1"/>
  <c r="I62" i="5" s="1"/>
  <c r="S63" i="7" s="1"/>
  <c r="D65" i="5"/>
  <c r="E65" i="5" s="1"/>
  <c r="F65" i="5" s="1"/>
  <c r="I65" i="5" s="1"/>
  <c r="S66" i="7" s="1"/>
  <c r="D66" i="5"/>
  <c r="E66" i="5" s="1"/>
  <c r="F66" i="5" s="1"/>
  <c r="I66" i="5" s="1"/>
  <c r="S75" i="7" s="1"/>
  <c r="D80" i="5"/>
  <c r="E80" i="5" s="1"/>
  <c r="F80" i="5" s="1"/>
  <c r="I80" i="5" s="1"/>
  <c r="S31" i="7" s="1"/>
  <c r="D86" i="5"/>
  <c r="E86" i="5" s="1"/>
  <c r="F86" i="5" s="1"/>
  <c r="I86" i="5" s="1"/>
  <c r="S182" i="7" s="1"/>
  <c r="D90" i="5"/>
  <c r="E90" i="5" s="1"/>
  <c r="F90" i="5" s="1"/>
  <c r="I90" i="5" s="1"/>
  <c r="S114" i="7" s="1"/>
  <c r="E93" i="5"/>
  <c r="F93" i="5" s="1"/>
  <c r="I93" i="5" s="1"/>
  <c r="S122" i="7" s="1"/>
  <c r="D95" i="5"/>
  <c r="E95" i="5" s="1"/>
  <c r="F95" i="5" s="1"/>
  <c r="I95" i="5" s="1"/>
  <c r="S124" i="7" s="1"/>
  <c r="D96" i="5"/>
  <c r="E96" i="5" s="1"/>
  <c r="F96" i="5" s="1"/>
  <c r="I96" i="5" s="1"/>
  <c r="S125" i="7" s="1"/>
  <c r="E98" i="5"/>
  <c r="F98" i="5" s="1"/>
  <c r="I98" i="5" s="1"/>
  <c r="S128" i="7" s="1"/>
  <c r="D107" i="5"/>
  <c r="E107" i="5" s="1"/>
  <c r="F107" i="5" s="1"/>
  <c r="I107" i="5" s="1"/>
  <c r="S150" i="7" s="1"/>
  <c r="D110" i="5"/>
  <c r="E110" i="5" s="1"/>
  <c r="F110" i="5" s="1"/>
  <c r="I110" i="5" s="1"/>
  <c r="S206" i="7" s="1"/>
  <c r="D113" i="5"/>
  <c r="E113" i="5" s="1"/>
  <c r="F113" i="5" s="1"/>
  <c r="I113" i="5" s="1"/>
  <c r="S4" i="7" s="1"/>
  <c r="D118" i="5"/>
  <c r="E118" i="5" s="1"/>
  <c r="F118" i="5" s="1"/>
  <c r="I118" i="5" s="1"/>
  <c r="S166" i="7" s="1"/>
  <c r="E119" i="5"/>
  <c r="F119" i="5" s="1"/>
  <c r="I119" i="5" s="1"/>
  <c r="S167" i="7" s="1"/>
  <c r="D123" i="5"/>
  <c r="E123" i="5" s="1"/>
  <c r="F123" i="5" s="1"/>
  <c r="I123" i="5" s="1"/>
  <c r="S175" i="7" s="1"/>
  <c r="D124" i="5"/>
  <c r="E124" i="5" s="1"/>
  <c r="F124" i="5" s="1"/>
  <c r="I124" i="5" s="1"/>
  <c r="S176" i="7" s="1"/>
  <c r="E125" i="5"/>
  <c r="F125" i="5" s="1"/>
  <c r="I125" i="5" s="1"/>
  <c r="S41" i="7" s="1"/>
  <c r="D132" i="5"/>
  <c r="E132" i="5" s="1"/>
  <c r="F132" i="5" s="1"/>
  <c r="I132" i="5" s="1"/>
  <c r="S226" i="7" s="1"/>
  <c r="D133" i="5"/>
  <c r="E133" i="5" s="1"/>
  <c r="F133" i="5" s="1"/>
  <c r="I133" i="5" s="1"/>
  <c r="S229" i="7" s="1"/>
  <c r="D134" i="5"/>
  <c r="E134" i="5" s="1"/>
  <c r="F134" i="5" s="1"/>
  <c r="I134" i="5" s="1"/>
  <c r="S195" i="7" s="1"/>
  <c r="D135" i="5"/>
  <c r="E135" i="5" s="1"/>
  <c r="F135" i="5" s="1"/>
  <c r="I135" i="5" s="1"/>
  <c r="S196" i="7" s="1"/>
  <c r="D138" i="5"/>
  <c r="E138" i="5" s="1"/>
  <c r="F138" i="5" s="1"/>
  <c r="I138" i="5" s="1"/>
  <c r="S199" i="7" s="1"/>
  <c r="D139" i="5"/>
  <c r="E139" i="5" s="1"/>
  <c r="F139" i="5" s="1"/>
  <c r="I139" i="5" s="1"/>
  <c r="S200" i="7" s="1"/>
  <c r="D141" i="5"/>
  <c r="E141" i="5" s="1"/>
  <c r="F141" i="5" s="1"/>
  <c r="I141" i="5" s="1"/>
  <c r="S210" i="7" s="1"/>
  <c r="D145" i="5"/>
  <c r="E145" i="5" s="1"/>
  <c r="F145" i="5" s="1"/>
  <c r="I145" i="5" s="1"/>
  <c r="S213" i="7" s="1"/>
  <c r="D146" i="5"/>
  <c r="E146" i="5" s="1"/>
  <c r="F146" i="5" s="1"/>
  <c r="I146" i="5" s="1"/>
  <c r="S221" i="7" s="1"/>
  <c r="D151" i="5"/>
  <c r="E151" i="5" s="1"/>
  <c r="F151" i="5" s="1"/>
  <c r="I151" i="5" s="1"/>
  <c r="S227" i="7" s="1"/>
  <c r="D152" i="5"/>
  <c r="E152" i="5" s="1"/>
  <c r="F152" i="5" s="1"/>
  <c r="I152" i="5" s="1"/>
  <c r="S228" i="7" s="1"/>
  <c r="D154" i="5"/>
  <c r="E154" i="5" s="1"/>
  <c r="F154" i="5" s="1"/>
  <c r="I154" i="5" s="1"/>
  <c r="S236" i="7" s="1"/>
  <c r="D155" i="5"/>
  <c r="E155" i="5" s="1"/>
  <c r="F155" i="5" s="1"/>
  <c r="I155" i="5" s="1"/>
  <c r="S237" i="7" s="1"/>
  <c r="D158" i="5"/>
  <c r="E158" i="5" s="1"/>
  <c r="F158" i="5" s="1"/>
  <c r="I158" i="5" s="1"/>
  <c r="S45" i="7" s="1"/>
  <c r="D161" i="5"/>
  <c r="E161" i="5" s="1"/>
  <c r="F161" i="5" s="1"/>
  <c r="I161" i="5" s="1"/>
  <c r="S248" i="7" s="1"/>
  <c r="D164" i="5"/>
  <c r="E164" i="5" s="1"/>
  <c r="F164" i="5" s="1"/>
  <c r="I164" i="5" s="1"/>
  <c r="S252" i="7" s="1"/>
  <c r="E169" i="5"/>
  <c r="F169" i="5" s="1"/>
  <c r="I169" i="5" s="1"/>
  <c r="S56" i="7" s="1"/>
  <c r="D174" i="5"/>
  <c r="E174" i="5" s="1"/>
  <c r="F174" i="5" s="1"/>
  <c r="I174" i="5" s="1"/>
  <c r="S265" i="7" s="1"/>
  <c r="D177" i="5"/>
  <c r="E177" i="5" s="1"/>
  <c r="F177" i="5" s="1"/>
  <c r="I177" i="5" s="1"/>
  <c r="S268" i="7" s="1"/>
  <c r="D179" i="5"/>
  <c r="E179" i="5" s="1"/>
  <c r="F179" i="5" s="1"/>
  <c r="I179" i="5" s="1"/>
  <c r="S287" i="7" s="1"/>
  <c r="D185" i="5"/>
  <c r="E185" i="5" s="1"/>
  <c r="F185" i="5" s="1"/>
  <c r="I185" i="5" s="1"/>
  <c r="S307" i="7" s="1"/>
  <c r="D186" i="5"/>
  <c r="E186" i="5" s="1"/>
  <c r="F186" i="5" s="1"/>
  <c r="I186" i="5" s="1"/>
  <c r="S278" i="7" s="1"/>
  <c r="D187" i="5"/>
  <c r="E187" i="5" s="1"/>
  <c r="F187" i="5" s="1"/>
  <c r="I187" i="5" s="1"/>
  <c r="S324" i="7" s="1"/>
  <c r="D189" i="5"/>
  <c r="E189" i="5" s="1"/>
  <c r="F189" i="5" s="1"/>
  <c r="I189" i="5" s="1"/>
  <c r="S326" i="7" s="1"/>
  <c r="D190" i="5"/>
  <c r="E190" i="5" s="1"/>
  <c r="F190" i="5" s="1"/>
  <c r="I190" i="5" s="1"/>
  <c r="S348" i="7" s="1"/>
  <c r="D192" i="5"/>
  <c r="E192" i="5" s="1"/>
  <c r="F192" i="5" s="1"/>
  <c r="I192" i="5" s="1"/>
  <c r="S349" i="7" s="1"/>
  <c r="D196" i="5"/>
  <c r="E196" i="5" s="1"/>
  <c r="F196" i="5" s="1"/>
  <c r="I196" i="5" s="1"/>
  <c r="S374" i="7" s="1"/>
  <c r="D201" i="5"/>
  <c r="E201" i="5" s="1"/>
  <c r="F201" i="5" s="1"/>
  <c r="I201" i="5" s="1"/>
  <c r="S405" i="7" s="1"/>
  <c r="D206" i="5"/>
  <c r="E206" i="5" s="1"/>
  <c r="F206" i="5" s="1"/>
  <c r="I206" i="5" s="1"/>
  <c r="S434" i="7" s="1"/>
  <c r="D213" i="5"/>
  <c r="E213" i="5" s="1"/>
  <c r="F213" i="5" s="1"/>
  <c r="I213" i="5" s="1"/>
  <c r="S60" i="7" s="1"/>
  <c r="D214" i="5"/>
  <c r="E214" i="5" s="1"/>
  <c r="F214" i="5" s="1"/>
  <c r="I214" i="5" s="1"/>
  <c r="S488" i="7" s="1"/>
  <c r="D216" i="5"/>
  <c r="E216" i="5" s="1"/>
  <c r="F216" i="5" s="1"/>
  <c r="I216" i="5" s="1"/>
  <c r="S490" i="7" s="1"/>
  <c r="D218" i="5"/>
  <c r="E218" i="5" s="1"/>
  <c r="F218" i="5" s="1"/>
  <c r="I218" i="5" s="1"/>
  <c r="S513" i="7" s="1"/>
  <c r="D227" i="5"/>
  <c r="E227" i="5" s="1"/>
  <c r="F227" i="5" s="1"/>
  <c r="I227" i="5" s="1"/>
  <c r="S568" i="7" s="1"/>
  <c r="D233" i="5"/>
  <c r="E233" i="5" s="1"/>
  <c r="F233" i="5" s="1"/>
  <c r="I233" i="5" s="1"/>
  <c r="S600" i="7" s="1"/>
  <c r="E235" i="5"/>
  <c r="F235" i="5" s="1"/>
  <c r="I235" i="5" s="1"/>
  <c r="S621" i="7" s="1"/>
  <c r="D237" i="5"/>
  <c r="E237" i="5" s="1"/>
  <c r="F237" i="5" s="1"/>
  <c r="I237" i="5" s="1"/>
  <c r="S622" i="7" s="1"/>
  <c r="E242" i="5"/>
  <c r="F242" i="5" s="1"/>
  <c r="I242" i="5" s="1"/>
  <c r="S655" i="7" s="1"/>
  <c r="D243" i="5"/>
  <c r="E243" i="5" s="1"/>
  <c r="F243" i="5" s="1"/>
  <c r="I243" i="5" s="1"/>
  <c r="S656" i="7" s="1"/>
  <c r="D251" i="5"/>
  <c r="E251" i="5" s="1"/>
  <c r="F251" i="5" s="1"/>
  <c r="I251" i="5" s="1"/>
  <c r="S701" i="7" s="1"/>
  <c r="D252" i="5"/>
  <c r="E252" i="5" s="1"/>
  <c r="F252" i="5" s="1"/>
  <c r="I252" i="5" s="1"/>
  <c r="S702" i="7" s="1"/>
  <c r="D253" i="5"/>
  <c r="E253" i="5" s="1"/>
  <c r="F253" i="5" s="1"/>
  <c r="I253" i="5" s="1"/>
  <c r="S726" i="7" s="1"/>
  <c r="D258" i="5"/>
  <c r="E258" i="5" s="1"/>
  <c r="F258" i="5" s="1"/>
  <c r="I258" i="5" s="1"/>
  <c r="D260" i="5"/>
  <c r="E260" i="5" s="1"/>
  <c r="F260" i="5" s="1"/>
  <c r="I260" i="5" s="1"/>
  <c r="D263" i="5"/>
  <c r="E263" i="5" s="1"/>
  <c r="F263" i="5" s="1"/>
  <c r="I263" i="5" s="1"/>
  <c r="S784" i="7" s="1"/>
  <c r="E264" i="5"/>
  <c r="F264" i="5" s="1"/>
  <c r="I264" i="5" s="1"/>
  <c r="S786" i="7" s="1"/>
  <c r="D265" i="5"/>
  <c r="E265" i="5" s="1"/>
  <c r="F265" i="5" s="1"/>
  <c r="I265" i="5" s="1"/>
  <c r="D267" i="5"/>
  <c r="E267" i="5" s="1"/>
  <c r="F267" i="5" s="1"/>
  <c r="I267" i="5" s="1"/>
  <c r="S270" i="7" s="1"/>
  <c r="D271" i="5"/>
  <c r="E271" i="5" s="1"/>
  <c r="F271" i="5" s="1"/>
  <c r="I271" i="5" s="1"/>
  <c r="S275" i="7" s="1"/>
  <c r="D272" i="5"/>
  <c r="E272" i="5" s="1"/>
  <c r="F272" i="5" s="1"/>
  <c r="I272" i="5" s="1"/>
  <c r="S276" i="7" s="1"/>
  <c r="D274" i="5"/>
  <c r="E274" i="5" s="1"/>
  <c r="F274" i="5" s="1"/>
  <c r="I274" i="5" s="1"/>
  <c r="S277" i="7" s="1"/>
  <c r="D276" i="5"/>
  <c r="E276" i="5" s="1"/>
  <c r="F276" i="5" s="1"/>
  <c r="I276" i="5" s="1"/>
  <c r="S339" i="7" s="1"/>
  <c r="D277" i="5"/>
  <c r="E277" i="5" s="1"/>
  <c r="F277" i="5" s="1"/>
  <c r="I277" i="5" s="1"/>
  <c r="S289" i="7" s="1"/>
  <c r="E278" i="5"/>
  <c r="F278" i="5" s="1"/>
  <c r="I278" i="5" s="1"/>
  <c r="S341" i="7" s="1"/>
  <c r="D283" i="5"/>
  <c r="E283" i="5" s="1"/>
  <c r="F283" i="5" s="1"/>
  <c r="I283" i="5" s="1"/>
  <c r="S291" i="7" s="1"/>
  <c r="D284" i="5"/>
  <c r="E284" i="5" s="1"/>
  <c r="F284" i="5" s="1"/>
  <c r="I284" i="5" s="1"/>
  <c r="S308" i="7" s="1"/>
  <c r="D287" i="5"/>
  <c r="E287" i="5" s="1"/>
  <c r="F287" i="5" s="1"/>
  <c r="I287" i="5" s="1"/>
  <c r="S309" i="7" s="1"/>
  <c r="D288" i="5"/>
  <c r="E288" i="5" s="1"/>
  <c r="F288" i="5" s="1"/>
  <c r="I288" i="5" s="1"/>
  <c r="S311" i="7" s="1"/>
  <c r="D289" i="5"/>
  <c r="E289" i="5" s="1"/>
  <c r="F289" i="5" s="1"/>
  <c r="I289" i="5" s="1"/>
  <c r="S312" i="7" s="1"/>
  <c r="D295" i="5"/>
  <c r="E295" i="5" s="1"/>
  <c r="F295" i="5" s="1"/>
  <c r="I295" i="5" s="1"/>
  <c r="S360" i="7" s="1"/>
  <c r="D296" i="5"/>
  <c r="E296" i="5" s="1"/>
  <c r="F296" i="5" s="1"/>
  <c r="I296" i="5" s="1"/>
  <c r="S329" i="7" s="1"/>
  <c r="D297" i="5"/>
  <c r="E297" i="5" s="1"/>
  <c r="F297" i="5" s="1"/>
  <c r="I297" i="5" s="1"/>
  <c r="S330" i="7" s="1"/>
  <c r="D299" i="5"/>
  <c r="E299" i="5" s="1"/>
  <c r="F299" i="5" s="1"/>
  <c r="I299" i="5" s="1"/>
  <c r="S331" i="7" s="1"/>
  <c r="D304" i="5"/>
  <c r="E304" i="5" s="1"/>
  <c r="F304" i="5" s="1"/>
  <c r="I304" i="5" s="1"/>
  <c r="S356" i="7" s="1"/>
  <c r="E307" i="5"/>
  <c r="F307" i="5" s="1"/>
  <c r="I307" i="5" s="1"/>
  <c r="S370" i="7" s="1"/>
  <c r="D311" i="5"/>
  <c r="E311" i="5" s="1"/>
  <c r="F311" i="5" s="1"/>
  <c r="I311" i="5" s="1"/>
  <c r="S381" i="7" s="1"/>
  <c r="D312" i="5"/>
  <c r="E312" i="5" s="1"/>
  <c r="F312" i="5" s="1"/>
  <c r="I312" i="5" s="1"/>
  <c r="S375" i="7" s="1"/>
  <c r="E317" i="5"/>
  <c r="F317" i="5" s="1"/>
  <c r="I317" i="5" s="1"/>
  <c r="S380" i="7" s="1"/>
  <c r="D318" i="5"/>
  <c r="E318" i="5" s="1"/>
  <c r="F318" i="5" s="1"/>
  <c r="I318" i="5" s="1"/>
  <c r="S382" i="7" s="1"/>
  <c r="D322" i="5"/>
  <c r="E322" i="5" s="1"/>
  <c r="F322" i="5" s="1"/>
  <c r="I322" i="5" s="1"/>
  <c r="S410" i="7" s="1"/>
  <c r="D324" i="5"/>
  <c r="E324" i="5" s="1"/>
  <c r="F324" i="5" s="1"/>
  <c r="I324" i="5" s="1"/>
  <c r="S82" i="7" s="1"/>
  <c r="D330" i="5"/>
  <c r="E330" i="5" s="1"/>
  <c r="F330" i="5" s="1"/>
  <c r="I330" i="5" s="1"/>
  <c r="S441" i="7" s="1"/>
  <c r="D334" i="5"/>
  <c r="E334" i="5" s="1"/>
  <c r="F334" i="5" s="1"/>
  <c r="I334" i="5" s="1"/>
  <c r="S397" i="7" s="1"/>
  <c r="D338" i="5"/>
  <c r="E338" i="5" s="1"/>
  <c r="F338" i="5" s="1"/>
  <c r="I338" i="5" s="1"/>
  <c r="S462" i="7" s="1"/>
  <c r="D342" i="5"/>
  <c r="E342" i="5" s="1"/>
  <c r="F342" i="5" s="1"/>
  <c r="I342" i="5" s="1"/>
  <c r="S464" i="7" s="1"/>
  <c r="D343" i="5"/>
  <c r="E343" i="5" s="1"/>
  <c r="F343" i="5" s="1"/>
  <c r="I343" i="5" s="1"/>
  <c r="S466" i="7" s="1"/>
  <c r="D346" i="5"/>
  <c r="E346" i="5" s="1"/>
  <c r="F346" i="5" s="1"/>
  <c r="I346" i="5" s="1"/>
  <c r="S491" i="7" s="1"/>
  <c r="D347" i="5"/>
  <c r="E347" i="5" s="1"/>
  <c r="F347" i="5" s="1"/>
  <c r="I347" i="5" s="1"/>
  <c r="S85" i="7" s="1"/>
  <c r="D350" i="5"/>
  <c r="E350" i="5" s="1"/>
  <c r="F350" i="5" s="1"/>
  <c r="I350" i="5" s="1"/>
  <c r="S412" i="7" s="1"/>
  <c r="D351" i="5"/>
  <c r="E351" i="5" s="1"/>
  <c r="F351" i="5" s="1"/>
  <c r="I351" i="5" s="1"/>
  <c r="S495" i="7" s="1"/>
  <c r="D352" i="5"/>
  <c r="E352" i="5" s="1"/>
  <c r="F352" i="5" s="1"/>
  <c r="I352" i="5" s="1"/>
  <c r="S415" i="7" s="1"/>
  <c r="D357" i="5"/>
  <c r="E357" i="5" s="1"/>
  <c r="F357" i="5" s="1"/>
  <c r="I357" i="5" s="1"/>
  <c r="S520" i="7" s="1"/>
  <c r="D358" i="5"/>
  <c r="E358" i="5" s="1"/>
  <c r="F358" i="5" s="1"/>
  <c r="I358" i="5" s="1"/>
  <c r="S44" i="7" s="1"/>
  <c r="D360" i="5"/>
  <c r="E360" i="5" s="1"/>
  <c r="F360" i="5" s="1"/>
  <c r="I360" i="5" s="1"/>
  <c r="S423" i="7" s="1"/>
  <c r="D362" i="5"/>
  <c r="E362" i="5" s="1"/>
  <c r="F362" i="5" s="1"/>
  <c r="I362" i="5" s="1"/>
  <c r="S523" i="7" s="1"/>
  <c r="D365" i="5"/>
  <c r="E365" i="5" s="1"/>
  <c r="F365" i="5" s="1"/>
  <c r="I365" i="5" s="1"/>
  <c r="S549" i="7" s="1"/>
  <c r="D375" i="5"/>
  <c r="E375" i="5" s="1"/>
  <c r="F375" i="5" s="1"/>
  <c r="I375" i="5" s="1"/>
  <c r="S575" i="7" s="1"/>
  <c r="D376" i="5"/>
  <c r="E376" i="5" s="1"/>
  <c r="F376" i="5" s="1"/>
  <c r="I376" i="5" s="1"/>
  <c r="S576" i="7" s="1"/>
  <c r="D378" i="5"/>
  <c r="E378" i="5" s="1"/>
  <c r="F378" i="5" s="1"/>
  <c r="I378" i="5" s="1"/>
  <c r="S579" i="7" s="1"/>
  <c r="D379" i="5"/>
  <c r="E379" i="5" s="1"/>
  <c r="F379" i="5" s="1"/>
  <c r="I379" i="5" s="1"/>
  <c r="S580" i="7" s="1"/>
  <c r="D381" i="5"/>
  <c r="E381" i="5" s="1"/>
  <c r="F381" i="5" s="1"/>
  <c r="I381" i="5" s="1"/>
  <c r="S581" i="7" s="1"/>
  <c r="D384" i="5"/>
  <c r="E384" i="5" s="1"/>
  <c r="F384" i="5" s="1"/>
  <c r="I384" i="5" s="1"/>
  <c r="S604" i="7" s="1"/>
  <c r="D386" i="5"/>
  <c r="E386" i="5" s="1"/>
  <c r="F386" i="5" s="1"/>
  <c r="I386" i="5" s="1"/>
  <c r="S448" i="7" s="1"/>
  <c r="D387" i="5"/>
  <c r="E387" i="5" s="1"/>
  <c r="F387" i="5" s="1"/>
  <c r="I387" i="5" s="1"/>
  <c r="S607" i="7" s="1"/>
  <c r="D388" i="5"/>
  <c r="E388" i="5" s="1"/>
  <c r="F388" i="5" s="1"/>
  <c r="I388" i="5" s="1"/>
  <c r="S608" i="7" s="1"/>
  <c r="D390" i="5"/>
  <c r="E390" i="5" s="1"/>
  <c r="F390" i="5" s="1"/>
  <c r="I390" i="5" s="1"/>
  <c r="S626" i="7" s="1"/>
  <c r="D393" i="5"/>
  <c r="E393" i="5" s="1"/>
  <c r="F393" i="5" s="1"/>
  <c r="I393" i="5" s="1"/>
  <c r="S629" i="7" s="1"/>
  <c r="D400" i="5"/>
  <c r="E400" i="5" s="1"/>
  <c r="F400" i="5" s="1"/>
  <c r="I400" i="5" s="1"/>
  <c r="S658" i="7" s="1"/>
  <c r="D402" i="5"/>
  <c r="E402" i="5" s="1"/>
  <c r="F402" i="5" s="1"/>
  <c r="I402" i="5" s="1"/>
  <c r="S94" i="7" s="1"/>
  <c r="D403" i="5"/>
  <c r="E403" i="5" s="1"/>
  <c r="F403" i="5" s="1"/>
  <c r="I403" i="5" s="1"/>
  <c r="S660" i="7" s="1"/>
  <c r="D404" i="5"/>
  <c r="E404" i="5" s="1"/>
  <c r="F404" i="5" s="1"/>
  <c r="I404" i="5" s="1"/>
  <c r="S661" i="7" s="1"/>
  <c r="D408" i="5"/>
  <c r="E408" i="5" s="1"/>
  <c r="F408" i="5" s="1"/>
  <c r="I408" i="5" s="1"/>
  <c r="S470" i="7" s="1"/>
  <c r="D410" i="5"/>
  <c r="E410" i="5" s="1"/>
  <c r="F410" i="5" s="1"/>
  <c r="I410" i="5" s="1"/>
  <c r="S474" i="7" s="1"/>
  <c r="D411" i="5"/>
  <c r="E411" i="5" s="1"/>
  <c r="F411" i="5" s="1"/>
  <c r="I411" i="5" s="1"/>
  <c r="S476" i="7" s="1"/>
  <c r="D414" i="5"/>
  <c r="E414" i="5" s="1"/>
  <c r="F414" i="5" s="1"/>
  <c r="I414" i="5" s="1"/>
  <c r="S683" i="7" s="1"/>
  <c r="D415" i="5"/>
  <c r="E415" i="5" s="1"/>
  <c r="F415" i="5" s="1"/>
  <c r="I415" i="5" s="1"/>
  <c r="S480" i="7" s="1"/>
  <c r="D421" i="5"/>
  <c r="E421" i="5" s="1"/>
  <c r="F421" i="5" s="1"/>
  <c r="I421" i="5" s="1"/>
  <c r="S707" i="7" s="1"/>
  <c r="D424" i="5"/>
  <c r="E424" i="5" s="1"/>
  <c r="F424" i="5" s="1"/>
  <c r="I424" i="5" s="1"/>
  <c r="S96" i="7" s="1"/>
  <c r="D426" i="5"/>
  <c r="E426" i="5" s="1"/>
  <c r="F426" i="5" s="1"/>
  <c r="I426" i="5" s="1"/>
  <c r="S730" i="7" s="1"/>
  <c r="D430" i="5"/>
  <c r="E430" i="5" s="1"/>
  <c r="F430" i="5" s="1"/>
  <c r="I430" i="5" s="1"/>
  <c r="S494" i="7" s="1"/>
  <c r="D431" i="5"/>
  <c r="E431" i="5" s="1"/>
  <c r="F431" i="5" s="1"/>
  <c r="I431" i="5" s="1"/>
  <c r="S736" i="7" s="1"/>
  <c r="D433" i="5"/>
  <c r="E433" i="5" s="1"/>
  <c r="F433" i="5" s="1"/>
  <c r="I433" i="5" s="1"/>
  <c r="S739" i="7" s="1"/>
  <c r="D436" i="5"/>
  <c r="E436" i="5" s="1"/>
  <c r="F436" i="5" s="1"/>
  <c r="I436" i="5" s="1"/>
  <c r="S763" i="7" s="1"/>
  <c r="D440" i="5"/>
  <c r="E440" i="5" s="1"/>
  <c r="F440" i="5" s="1"/>
  <c r="I440" i="5" s="1"/>
  <c r="S767" i="7" s="1"/>
  <c r="E441" i="5"/>
  <c r="F441" i="5" s="1"/>
  <c r="I441" i="5" s="1"/>
  <c r="S766" i="7" s="1"/>
  <c r="D443" i="5"/>
  <c r="E443" i="5" s="1"/>
  <c r="F443" i="5" s="1"/>
  <c r="I443" i="5" s="1"/>
  <c r="S789" i="7" s="1"/>
  <c r="D445" i="5"/>
  <c r="E445" i="5" s="1"/>
  <c r="F445" i="5" s="1"/>
  <c r="I445" i="5" s="1"/>
  <c r="S791" i="7" s="1"/>
  <c r="D448" i="5"/>
  <c r="E448" i="5" s="1"/>
  <c r="F448" i="5" s="1"/>
  <c r="I448" i="5" s="1"/>
  <c r="S792" i="7" s="1"/>
  <c r="D460" i="5"/>
  <c r="E460" i="5" s="1"/>
  <c r="F460" i="5" s="1"/>
  <c r="I460" i="5" s="1"/>
  <c r="S292" i="7" s="1"/>
  <c r="D463" i="5"/>
  <c r="E463" i="5" s="1"/>
  <c r="F463" i="5" s="1"/>
  <c r="I463" i="5" s="1"/>
  <c r="S524" i="7" s="1"/>
  <c r="D465" i="5"/>
  <c r="E465" i="5" s="1"/>
  <c r="F465" i="5" s="1"/>
  <c r="I465" i="5" s="1"/>
  <c r="S529" i="7" s="1"/>
  <c r="D467" i="5"/>
  <c r="E467" i="5" s="1"/>
  <c r="F467" i="5" s="1"/>
  <c r="I467" i="5" s="1"/>
  <c r="S315" i="7" s="1"/>
  <c r="D471" i="5"/>
  <c r="E471" i="5" s="1"/>
  <c r="F471" i="5" s="1"/>
  <c r="I471" i="5" s="1"/>
  <c r="S335" i="7" s="1"/>
  <c r="D485" i="5"/>
  <c r="E485" i="5" s="1"/>
  <c r="F485" i="5" s="1"/>
  <c r="I485" i="5" s="1"/>
  <c r="S390" i="7" s="1"/>
  <c r="D488" i="5"/>
  <c r="E488" i="5" s="1"/>
  <c r="F488" i="5" s="1"/>
  <c r="I488" i="5" s="1"/>
  <c r="S418" i="7" s="1"/>
  <c r="D490" i="5"/>
  <c r="E490" i="5" s="1"/>
  <c r="F490" i="5" s="1"/>
  <c r="I490" i="5" s="1"/>
  <c r="S553" i="7" s="1"/>
  <c r="D491" i="5"/>
  <c r="E491" i="5" s="1"/>
  <c r="F491" i="5" s="1"/>
  <c r="I491" i="5" s="1"/>
  <c r="S109" i="7" s="1"/>
  <c r="D494" i="5"/>
  <c r="E494" i="5" s="1"/>
  <c r="F494" i="5" s="1"/>
  <c r="I494" i="5" s="1"/>
  <c r="S559" i="7" s="1"/>
  <c r="D497" i="5"/>
  <c r="E497" i="5" s="1"/>
  <c r="F497" i="5" s="1"/>
  <c r="I497" i="5" s="1"/>
  <c r="S469" i="7" s="1"/>
  <c r="D502" i="5"/>
  <c r="E502" i="5" s="1"/>
  <c r="F502" i="5" s="1"/>
  <c r="I502" i="5" s="1"/>
  <c r="S117" i="7" s="1"/>
  <c r="D503" i="5"/>
  <c r="E503" i="5" s="1"/>
  <c r="F503" i="5" s="1"/>
  <c r="I503" i="5" s="1"/>
  <c r="S499" i="7" s="1"/>
  <c r="D509" i="5"/>
  <c r="E509" i="5" s="1"/>
  <c r="F509" i="5" s="1"/>
  <c r="I509" i="5" s="1"/>
  <c r="S572" i="7" s="1"/>
  <c r="D510" i="5"/>
  <c r="E510" i="5" s="1"/>
  <c r="F510" i="5" s="1"/>
  <c r="I510" i="5" s="1"/>
  <c r="S530" i="7" s="1"/>
  <c r="D511" i="5"/>
  <c r="E511" i="5" s="1"/>
  <c r="F511" i="5" s="1"/>
  <c r="I511" i="5" s="1"/>
  <c r="S531" i="7" s="1"/>
  <c r="E514" i="5"/>
  <c r="F514" i="5" s="1"/>
  <c r="I514" i="5" s="1"/>
  <c r="S556" i="7" s="1"/>
  <c r="D520" i="5"/>
  <c r="E520" i="5" s="1"/>
  <c r="F520" i="5" s="1"/>
  <c r="I520" i="5" s="1"/>
  <c r="S585" i="7" s="1"/>
  <c r="D521" i="5"/>
  <c r="E521" i="5" s="1"/>
  <c r="F521" i="5" s="1"/>
  <c r="I521" i="5" s="1"/>
  <c r="S586" i="7" s="1"/>
  <c r="D523" i="5"/>
  <c r="E523" i="5" s="1"/>
  <c r="F523" i="5" s="1"/>
  <c r="I523" i="5" s="1"/>
  <c r="S588" i="7" s="1"/>
  <c r="D525" i="5"/>
  <c r="E525" i="5" s="1"/>
  <c r="F525" i="5" s="1"/>
  <c r="I525" i="5" s="1"/>
  <c r="S589" i="7" s="1"/>
  <c r="E526" i="5"/>
  <c r="F526" i="5" s="1"/>
  <c r="I526" i="5" s="1"/>
  <c r="S610" i="7" s="1"/>
  <c r="D527" i="5"/>
  <c r="E527" i="5" s="1"/>
  <c r="F527" i="5" s="1"/>
  <c r="I527" i="5" s="1"/>
  <c r="S611" i="7" s="1"/>
  <c r="D537" i="5"/>
  <c r="E537" i="5" s="1"/>
  <c r="F537" i="5" s="1"/>
  <c r="I537" i="5" s="1"/>
  <c r="S665" i="7" s="1"/>
  <c r="D541" i="5"/>
  <c r="E541" i="5" s="1"/>
  <c r="F541" i="5" s="1"/>
  <c r="I541" i="5" s="1"/>
  <c r="S686" i="7" s="1"/>
  <c r="D542" i="5"/>
  <c r="E542" i="5" s="1"/>
  <c r="F542" i="5" s="1"/>
  <c r="I542" i="5" s="1"/>
  <c r="S606" i="7" s="1"/>
  <c r="D547" i="5"/>
  <c r="E547" i="5" s="1"/>
  <c r="F547" i="5" s="1"/>
  <c r="I547" i="5" s="1"/>
  <c r="S711" i="7" s="1"/>
  <c r="D551" i="5"/>
  <c r="E551" i="5" s="1"/>
  <c r="F551" i="5" s="1"/>
  <c r="I551" i="5" s="1"/>
  <c r="S718" i="7" s="1"/>
  <c r="D559" i="5"/>
  <c r="E559" i="5" s="1"/>
  <c r="F559" i="5" s="1"/>
  <c r="I559" i="5" s="1"/>
  <c r="S770" i="7" s="1"/>
  <c r="D567" i="5"/>
  <c r="E567" i="5" s="1"/>
  <c r="F567" i="5" s="1"/>
  <c r="I567" i="5" s="1"/>
  <c r="S801" i="7" s="1"/>
  <c r="D570" i="5"/>
  <c r="E570" i="5" s="1"/>
  <c r="F570" i="5" s="1"/>
  <c r="I570" i="5" s="1"/>
  <c r="S630" i="7" s="1"/>
  <c r="D573" i="5"/>
  <c r="E573" i="5" s="1"/>
  <c r="F573" i="5" s="1"/>
  <c r="I573" i="5" s="1"/>
  <c r="S283" i="7" s="1"/>
  <c r="D579" i="5"/>
  <c r="E579" i="5" s="1"/>
  <c r="F579" i="5" s="1"/>
  <c r="I579" i="5" s="1"/>
  <c r="S317" i="7" s="1"/>
  <c r="D586" i="5"/>
  <c r="E586" i="5" s="1"/>
  <c r="F586" i="5" s="1"/>
  <c r="I586" i="5" s="1"/>
  <c r="S648" i="7" s="1"/>
  <c r="D591" i="5"/>
  <c r="E591" i="5" s="1"/>
  <c r="F591" i="5" s="1"/>
  <c r="I591" i="5" s="1"/>
  <c r="S132" i="7" s="1"/>
  <c r="D597" i="5"/>
  <c r="E597" i="5" s="1"/>
  <c r="F597" i="5" s="1"/>
  <c r="I597" i="5" s="1"/>
  <c r="S424" i="7" s="1"/>
  <c r="D600" i="5"/>
  <c r="E600" i="5" s="1"/>
  <c r="F600" i="5" s="1"/>
  <c r="I600" i="5" s="1"/>
  <c r="S449" i="7" s="1"/>
  <c r="D601" i="5"/>
  <c r="E601" i="5" s="1"/>
  <c r="F601" i="5" s="1"/>
  <c r="I601" i="5" s="1"/>
  <c r="S450" i="7" s="1"/>
  <c r="E604" i="5"/>
  <c r="F604" i="5" s="1"/>
  <c r="I604" i="5" s="1"/>
  <c r="S452" i="7" s="1"/>
  <c r="D608" i="5"/>
  <c r="E608" i="5" s="1"/>
  <c r="F608" i="5" s="1"/>
  <c r="I608" i="5" s="1"/>
  <c r="S481" i="7" s="1"/>
  <c r="D609" i="5"/>
  <c r="E609" i="5" s="1"/>
  <c r="F609" i="5" s="1"/>
  <c r="I609" i="5" s="1"/>
  <c r="S510" i="7" s="1"/>
  <c r="D610" i="5"/>
  <c r="E610" i="5" s="1"/>
  <c r="F610" i="5" s="1"/>
  <c r="I610" i="5" s="1"/>
  <c r="S506" i="7" s="1"/>
  <c r="D611" i="5"/>
  <c r="E611" i="5" s="1"/>
  <c r="F611" i="5" s="1"/>
  <c r="I611" i="5" s="1"/>
  <c r="S674" i="7" s="1"/>
  <c r="D612" i="5"/>
  <c r="E612" i="5" s="1"/>
  <c r="F612" i="5" s="1"/>
  <c r="I612" i="5" s="1"/>
  <c r="S507" i="7" s="1"/>
  <c r="D613" i="5"/>
  <c r="E613" i="5" s="1"/>
  <c r="F613" i="5" s="1"/>
  <c r="I613" i="5" s="1"/>
  <c r="S133" i="7" s="1"/>
  <c r="E614" i="5"/>
  <c r="F614" i="5" s="1"/>
  <c r="I614" i="5" s="1"/>
  <c r="D617" i="5"/>
  <c r="E617" i="5" s="1"/>
  <c r="F617" i="5" s="1"/>
  <c r="I617" i="5" s="1"/>
  <c r="S537" i="7" s="1"/>
  <c r="D618" i="5"/>
  <c r="E618" i="5" s="1"/>
  <c r="F618" i="5" s="1"/>
  <c r="I618" i="5" s="1"/>
  <c r="S561" i="7" s="1"/>
  <c r="D621" i="5"/>
  <c r="E621" i="5" s="1"/>
  <c r="F621" i="5" s="1"/>
  <c r="I621" i="5" s="1"/>
  <c r="S564" i="7" s="1"/>
  <c r="D623" i="5"/>
  <c r="E623" i="5" s="1"/>
  <c r="F623" i="5" s="1"/>
  <c r="I623" i="5" s="1"/>
  <c r="S590" i="7" s="1"/>
  <c r="D630" i="5"/>
  <c r="E630" i="5" s="1"/>
  <c r="F630" i="5" s="1"/>
  <c r="I630" i="5" s="1"/>
  <c r="S616" i="7" s="1"/>
  <c r="D631" i="5"/>
  <c r="E631" i="5" s="1"/>
  <c r="F631" i="5" s="1"/>
  <c r="I631" i="5" s="1"/>
  <c r="S641" i="7" s="1"/>
  <c r="D632" i="5"/>
  <c r="E632" i="5" s="1"/>
  <c r="F632" i="5" s="1"/>
  <c r="I632" i="5" s="1"/>
  <c r="S642" i="7" s="1"/>
  <c r="D635" i="5"/>
  <c r="E635" i="5" s="1"/>
  <c r="F635" i="5" s="1"/>
  <c r="I635" i="5" s="1"/>
  <c r="S143" i="7" s="1"/>
  <c r="D636" i="5"/>
  <c r="E636" i="5" s="1"/>
  <c r="F636" i="5" s="1"/>
  <c r="I636" i="5" s="1"/>
  <c r="S670" i="7" s="1"/>
  <c r="D637" i="5"/>
  <c r="E637" i="5" s="1"/>
  <c r="F637" i="5" s="1"/>
  <c r="I637" i="5" s="1"/>
  <c r="S671" i="7" s="1"/>
  <c r="D639" i="5"/>
  <c r="E639" i="5" s="1"/>
  <c r="F639" i="5" s="1"/>
  <c r="I639" i="5" s="1"/>
  <c r="S673" i="7" s="1"/>
  <c r="D643" i="5"/>
  <c r="E643" i="5" s="1"/>
  <c r="F643" i="5" s="1"/>
  <c r="I643" i="5" s="1"/>
  <c r="S693" i="7" s="1"/>
  <c r="D650" i="5"/>
  <c r="E650" i="5" s="1"/>
  <c r="F650" i="5" s="1"/>
  <c r="I650" i="5" s="1"/>
  <c r="S747" i="7" s="1"/>
  <c r="D654" i="5"/>
  <c r="E654" i="5" s="1"/>
  <c r="F654" i="5" s="1"/>
  <c r="I654" i="5" s="1"/>
  <c r="S776" i="7" s="1"/>
  <c r="E673" i="5"/>
  <c r="F673" i="5" s="1"/>
  <c r="I673" i="5" s="1"/>
  <c r="S320" i="7" s="1"/>
  <c r="D677" i="5"/>
  <c r="E677" i="5" s="1"/>
  <c r="F677" i="5" s="1"/>
  <c r="I677" i="5" s="1"/>
  <c r="S343" i="7" s="1"/>
  <c r="D678" i="5"/>
  <c r="E678" i="5" s="1"/>
  <c r="F678" i="5" s="1"/>
  <c r="I678" i="5" s="1"/>
  <c r="S733" i="7" s="1"/>
  <c r="D680" i="5"/>
  <c r="E680" i="5" s="1"/>
  <c r="F680" i="5" s="1"/>
  <c r="I680" i="5" s="1"/>
  <c r="S146" i="7" s="1"/>
  <c r="D681" i="5"/>
  <c r="E681" i="5" s="1"/>
  <c r="F681" i="5" s="1"/>
  <c r="I681" i="5" s="1"/>
  <c r="S369" i="7" s="1"/>
  <c r="D684" i="5"/>
  <c r="E684" i="5" s="1"/>
  <c r="F684" i="5" s="1"/>
  <c r="I684" i="5" s="1"/>
  <c r="S737" i="7" s="1"/>
  <c r="E686" i="5"/>
  <c r="F686" i="5" s="1"/>
  <c r="I686" i="5" s="1"/>
  <c r="S398" i="7" s="1"/>
  <c r="D688" i="5"/>
  <c r="E688" i="5" s="1"/>
  <c r="F688" i="5" s="1"/>
  <c r="I688" i="5" s="1"/>
  <c r="S401" i="7" s="1"/>
  <c r="D689" i="5"/>
  <c r="E689" i="5" s="1"/>
  <c r="F689" i="5" s="1"/>
  <c r="I689" i="5" s="1"/>
  <c r="S744" i="7" s="1"/>
  <c r="D690" i="5"/>
  <c r="E690" i="5" s="1"/>
  <c r="F690" i="5" s="1"/>
  <c r="I690" i="5" s="1"/>
  <c r="S428" i="7" s="1"/>
  <c r="D693" i="5"/>
  <c r="E693" i="5" s="1"/>
  <c r="F693" i="5" s="1"/>
  <c r="I693" i="5" s="1"/>
  <c r="S748" i="7" s="1"/>
  <c r="D695" i="5"/>
  <c r="E695" i="5" s="1"/>
  <c r="F695" i="5" s="1"/>
  <c r="I695" i="5" s="1"/>
  <c r="S454" i="7" s="1"/>
  <c r="D696" i="5"/>
  <c r="E696" i="5" s="1"/>
  <c r="F696" i="5" s="1"/>
  <c r="I696" i="5" s="1"/>
  <c r="S455" i="7" s="1"/>
  <c r="D698" i="5"/>
  <c r="E698" i="5" s="1"/>
  <c r="F698" i="5" s="1"/>
  <c r="I698" i="5" s="1"/>
  <c r="S482" i="7" s="1"/>
  <c r="E701" i="5"/>
  <c r="F701" i="5" s="1"/>
  <c r="I701" i="5" s="1"/>
  <c r="S484" i="7" s="1"/>
  <c r="D702" i="5"/>
  <c r="E702" i="5" s="1"/>
  <c r="F702" i="5" s="1"/>
  <c r="I702" i="5" s="1"/>
  <c r="S155" i="7" s="1"/>
  <c r="D704" i="5"/>
  <c r="E704" i="5" s="1"/>
  <c r="F704" i="5" s="1"/>
  <c r="I704" i="5" s="1"/>
  <c r="S761" i="7" s="1"/>
  <c r="E707" i="5"/>
  <c r="F707" i="5" s="1"/>
  <c r="I707" i="5" s="1"/>
  <c r="S539" i="7" s="1"/>
  <c r="D709" i="5"/>
  <c r="E709" i="5" s="1"/>
  <c r="F709" i="5" s="1"/>
  <c r="I709" i="5" s="1"/>
  <c r="S542" i="7" s="1"/>
  <c r="D711" i="5"/>
  <c r="E711" i="5" s="1"/>
  <c r="F711" i="5" s="1"/>
  <c r="I711" i="5" s="1"/>
  <c r="S768" i="7" s="1"/>
  <c r="D720" i="5"/>
  <c r="E720" i="5" s="1"/>
  <c r="F720" i="5" s="1"/>
  <c r="I720" i="5" s="1"/>
  <c r="S617" i="7" s="1"/>
  <c r="D721" i="5"/>
  <c r="E721" i="5" s="1"/>
  <c r="F721" i="5" s="1"/>
  <c r="I721" i="5" s="1"/>
  <c r="S619" i="7" s="1"/>
  <c r="D723" i="5"/>
  <c r="E723" i="5" s="1"/>
  <c r="F723" i="5" s="1"/>
  <c r="I723" i="5" s="1"/>
  <c r="S620" i="7" s="1"/>
  <c r="D724" i="5"/>
  <c r="E724" i="5" s="1"/>
  <c r="F724" i="5" s="1"/>
  <c r="I724" i="5" s="1"/>
  <c r="S83" i="7" s="1"/>
  <c r="D727" i="5"/>
  <c r="E727" i="5" s="1"/>
  <c r="F727" i="5" s="1"/>
  <c r="I727" i="5" s="1"/>
  <c r="S649" i="7" s="1"/>
  <c r="D730" i="5"/>
  <c r="E730" i="5" s="1"/>
  <c r="F730" i="5" s="1"/>
  <c r="I730" i="5" s="1"/>
  <c r="S675" i="7" s="1"/>
  <c r="D733" i="5"/>
  <c r="E733" i="5" s="1"/>
  <c r="F733" i="5" s="1"/>
  <c r="I733" i="5" s="1"/>
  <c r="S694" i="7" s="1"/>
  <c r="D737" i="5"/>
  <c r="E737" i="5" s="1"/>
  <c r="F737" i="5" s="1"/>
  <c r="I737" i="5" s="1"/>
  <c r="S697" i="7" s="1"/>
  <c r="D745" i="5"/>
  <c r="E745" i="5" s="1"/>
  <c r="F745" i="5" s="1"/>
  <c r="I745" i="5" s="1"/>
  <c r="S754" i="7" s="1"/>
  <c r="D747" i="5"/>
  <c r="E747" i="5" s="1"/>
  <c r="F747" i="5" s="1"/>
  <c r="I747" i="5" s="1"/>
  <c r="S779" i="7" s="1"/>
  <c r="D748" i="5"/>
  <c r="E748" i="5" s="1"/>
  <c r="F748" i="5" s="1"/>
  <c r="I748" i="5" s="1"/>
  <c r="S780" i="7" s="1"/>
  <c r="D754" i="5"/>
  <c r="E754" i="5" s="1"/>
  <c r="F754" i="5" s="1"/>
  <c r="I754" i="5" s="1"/>
  <c r="S810" i="7" s="1"/>
  <c r="D759" i="5"/>
  <c r="E759" i="5" s="1"/>
  <c r="F759" i="5" s="1"/>
  <c r="I759" i="5" s="1"/>
  <c r="S169" i="7" s="1"/>
  <c r="D761" i="5"/>
  <c r="E761" i="5" s="1"/>
  <c r="F761" i="5" s="1"/>
  <c r="I761" i="5" s="1"/>
  <c r="S172" i="7" s="1"/>
  <c r="D763" i="5"/>
  <c r="E763" i="5" s="1"/>
  <c r="F763" i="5" s="1"/>
  <c r="I763" i="5" s="1"/>
  <c r="S178" i="7" s="1"/>
  <c r="D764" i="5"/>
  <c r="E764" i="5" s="1"/>
  <c r="F764" i="5" s="1"/>
  <c r="I764" i="5" s="1"/>
  <c r="S93" i="7" s="1"/>
  <c r="D766" i="5"/>
  <c r="E766" i="5" s="1"/>
  <c r="F766" i="5" s="1"/>
  <c r="I766" i="5" s="1"/>
  <c r="S95" i="7" s="1"/>
  <c r="D767" i="5"/>
  <c r="E767" i="5" s="1"/>
  <c r="F767" i="5" s="1"/>
  <c r="I767" i="5" s="1"/>
  <c r="S183" i="7" s="1"/>
  <c r="E772" i="5"/>
  <c r="F772" i="5" s="1"/>
  <c r="I772" i="5" s="1"/>
  <c r="S191" i="7" s="1"/>
  <c r="D773" i="5"/>
  <c r="E773" i="5" s="1"/>
  <c r="F773" i="5" s="1"/>
  <c r="I773" i="5" s="1"/>
  <c r="S192" i="7" s="1"/>
  <c r="E774" i="5"/>
  <c r="F774" i="5" s="1"/>
  <c r="I774" i="5" s="1"/>
  <c r="S193" i="7" s="1"/>
  <c r="D776" i="5"/>
  <c r="E776" i="5" s="1"/>
  <c r="F776" i="5" s="1"/>
  <c r="I776" i="5" s="1"/>
  <c r="S201" i="7" s="1"/>
  <c r="D777" i="5"/>
  <c r="E777" i="5" s="1"/>
  <c r="F777" i="5" s="1"/>
  <c r="I777" i="5" s="1"/>
  <c r="S202" i="7" s="1"/>
  <c r="D783" i="5"/>
  <c r="E783" i="5" s="1"/>
  <c r="F783" i="5" s="1"/>
  <c r="I783" i="5" s="1"/>
  <c r="S824" i="7" s="1"/>
  <c r="D785" i="5"/>
  <c r="E785" i="5" s="1"/>
  <c r="F785" i="5" s="1"/>
  <c r="I785" i="5" s="1"/>
  <c r="S826" i="7" s="1"/>
  <c r="D788" i="5"/>
  <c r="E788" i="5" s="1"/>
  <c r="F788" i="5" s="1"/>
  <c r="I788" i="5" s="1"/>
  <c r="S812" i="7" s="1"/>
  <c r="F793" i="5"/>
  <c r="I793" i="5" s="1"/>
  <c r="S818" i="7" s="1"/>
  <c r="D6" i="5"/>
  <c r="E6" i="5" s="1"/>
  <c r="F6" i="5" s="1"/>
  <c r="I6" i="5" s="1"/>
  <c r="S208" i="7" s="1"/>
  <c r="D11" i="5"/>
  <c r="E11" i="5" s="1"/>
  <c r="F11" i="5" s="1"/>
  <c r="I11" i="5" s="1"/>
  <c r="S220" i="7" s="1"/>
  <c r="D12" i="5"/>
  <c r="E12" i="5" s="1"/>
  <c r="F12" i="5" s="1"/>
  <c r="I12" i="5" s="1"/>
  <c r="S115" i="7" s="1"/>
  <c r="D832" i="7"/>
  <c r="D833" i="7"/>
  <c r="D834" i="7"/>
  <c r="D835" i="7"/>
  <c r="D836" i="7"/>
  <c r="D837" i="7"/>
  <c r="D838" i="7"/>
  <c r="D839" i="7"/>
  <c r="D840" i="7"/>
  <c r="D841" i="7"/>
  <c r="D842" i="7"/>
  <c r="D843" i="7"/>
  <c r="D844" i="7"/>
  <c r="D845" i="7"/>
  <c r="D846" i="7"/>
  <c r="D847" i="7"/>
  <c r="D848" i="7"/>
  <c r="D849" i="7"/>
  <c r="D850" i="7"/>
  <c r="D851" i="7"/>
  <c r="D852" i="7"/>
  <c r="D853" i="7"/>
  <c r="D854" i="7"/>
  <c r="D855" i="7"/>
  <c r="D856" i="7"/>
  <c r="D857" i="7"/>
  <c r="D858" i="7"/>
  <c r="D859" i="7"/>
  <c r="D860" i="7"/>
  <c r="D861" i="7"/>
  <c r="D862" i="7"/>
  <c r="D863" i="7"/>
  <c r="D864" i="7"/>
  <c r="D865" i="7"/>
  <c r="D866" i="7"/>
  <c r="D867" i="7"/>
  <c r="D868" i="7"/>
  <c r="D869" i="7"/>
  <c r="D870" i="7"/>
  <c r="D871" i="7"/>
  <c r="D872" i="7"/>
  <c r="D873" i="7"/>
  <c r="D874" i="7"/>
  <c r="D875" i="7"/>
  <c r="D876" i="7"/>
  <c r="D877" i="7"/>
  <c r="D878" i="7"/>
  <c r="D879" i="7"/>
  <c r="D880" i="7"/>
  <c r="D881" i="7"/>
  <c r="D882" i="7"/>
  <c r="D883" i="7"/>
  <c r="D884" i="7"/>
  <c r="D885" i="7"/>
  <c r="D886" i="7"/>
  <c r="D887" i="7"/>
  <c r="D888" i="7"/>
  <c r="D889" i="7"/>
  <c r="D890" i="7"/>
  <c r="D891" i="7"/>
  <c r="D892" i="7"/>
  <c r="D893" i="7"/>
  <c r="D894" i="7"/>
  <c r="D895" i="7"/>
  <c r="D896" i="7"/>
  <c r="D897" i="7"/>
  <c r="D898" i="7"/>
  <c r="D899" i="7"/>
  <c r="D900" i="7"/>
  <c r="D901" i="7"/>
  <c r="D902" i="7"/>
  <c r="D903" i="7"/>
  <c r="D904" i="7"/>
  <c r="D908" i="7"/>
  <c r="D909" i="7"/>
  <c r="D910" i="7"/>
  <c r="D911" i="7"/>
  <c r="D912" i="7"/>
  <c r="D913" i="7"/>
  <c r="D914" i="7"/>
  <c r="D915" i="7"/>
  <c r="D916" i="7"/>
  <c r="D917" i="7"/>
  <c r="D918" i="7"/>
  <c r="D919" i="7"/>
  <c r="D920" i="7"/>
  <c r="D921" i="7"/>
  <c r="D922" i="7"/>
  <c r="D923" i="7"/>
  <c r="D924" i="7"/>
  <c r="D925" i="7"/>
  <c r="D926" i="7"/>
  <c r="D927" i="7"/>
  <c r="D928" i="7"/>
  <c r="D929" i="7"/>
  <c r="D930" i="7"/>
  <c r="D931" i="7"/>
  <c r="D932" i="7"/>
  <c r="D933" i="7"/>
  <c r="D934" i="7"/>
  <c r="D935" i="7"/>
  <c r="D936" i="7"/>
  <c r="D937" i="7"/>
  <c r="D938" i="7"/>
  <c r="D939" i="7"/>
  <c r="D940" i="7"/>
  <c r="D941" i="7"/>
  <c r="D942" i="7"/>
  <c r="D943" i="7"/>
  <c r="D944" i="7"/>
  <c r="D945" i="7"/>
  <c r="D946" i="7"/>
  <c r="D947" i="7"/>
  <c r="D948" i="7"/>
  <c r="D949" i="7"/>
  <c r="D950" i="7"/>
  <c r="D951" i="7"/>
  <c r="D952" i="7"/>
  <c r="D953" i="7"/>
  <c r="D954" i="7"/>
  <c r="D955" i="7"/>
  <c r="D956" i="7"/>
  <c r="D957" i="7"/>
  <c r="D958" i="7"/>
  <c r="D959" i="7"/>
  <c r="D960" i="7"/>
  <c r="D962" i="7"/>
  <c r="D963" i="7"/>
  <c r="D964" i="7"/>
  <c r="D965" i="7"/>
  <c r="D966" i="7"/>
  <c r="D967" i="7"/>
  <c r="D968" i="7"/>
  <c r="D969" i="7"/>
  <c r="D970" i="7"/>
  <c r="D971" i="7"/>
  <c r="D972" i="7"/>
  <c r="D973" i="7"/>
  <c r="D974" i="7"/>
  <c r="D975" i="7"/>
  <c r="D976" i="7"/>
  <c r="D977" i="7"/>
  <c r="D978" i="7"/>
  <c r="D979" i="7"/>
  <c r="D980" i="7"/>
  <c r="D981" i="7"/>
  <c r="D982" i="7"/>
  <c r="D983" i="7"/>
  <c r="D984" i="7"/>
  <c r="D985" i="7"/>
  <c r="D986" i="7"/>
  <c r="D987" i="7"/>
  <c r="D988" i="7"/>
  <c r="D989" i="7"/>
  <c r="D991" i="7"/>
  <c r="D992" i="7"/>
  <c r="D993" i="7"/>
  <c r="D994" i="7"/>
  <c r="D995" i="7"/>
  <c r="D996" i="7"/>
  <c r="D997" i="7"/>
  <c r="D998" i="7"/>
  <c r="D999" i="7"/>
  <c r="D1000" i="7"/>
  <c r="D1001" i="7"/>
  <c r="D1002" i="7"/>
  <c r="D1003" i="7"/>
  <c r="D1004" i="7"/>
  <c r="D1005" i="7"/>
  <c r="D1006" i="7"/>
  <c r="D1007" i="7"/>
  <c r="D1008" i="7"/>
  <c r="D1009" i="7"/>
  <c r="D1010" i="7"/>
  <c r="D1011" i="7"/>
  <c r="D1012" i="7"/>
  <c r="D1013" i="7"/>
  <c r="D1014" i="7"/>
  <c r="D1015" i="7"/>
  <c r="D1016" i="7"/>
  <c r="D1017" i="7"/>
  <c r="D1018" i="7"/>
  <c r="D1019" i="7"/>
  <c r="D1020" i="7"/>
  <c r="D1021" i="7"/>
  <c r="D1022" i="7"/>
  <c r="D1023" i="7"/>
  <c r="D1024" i="7"/>
  <c r="D1025" i="7"/>
  <c r="D1026" i="7"/>
  <c r="D1027" i="7"/>
  <c r="D1028" i="7"/>
  <c r="D1029" i="7"/>
  <c r="D1030" i="7"/>
  <c r="D1031" i="7"/>
  <c r="D1032" i="7"/>
  <c r="D1033" i="7"/>
  <c r="D1034" i="7"/>
  <c r="D1035" i="7"/>
  <c r="D1036" i="7"/>
  <c r="D1037" i="7"/>
  <c r="D1038" i="7"/>
  <c r="D1039" i="7"/>
  <c r="D1040" i="7"/>
  <c r="D1041" i="7"/>
  <c r="D1042" i="7"/>
  <c r="D1043" i="7"/>
  <c r="D1044" i="7"/>
  <c r="D1045" i="7"/>
  <c r="D1046" i="7"/>
  <c r="D1047" i="7"/>
  <c r="D1048" i="7"/>
  <c r="D1049" i="7"/>
  <c r="D1050" i="7"/>
  <c r="D1051" i="7"/>
  <c r="D1052" i="7"/>
  <c r="D1053" i="7"/>
  <c r="D1054" i="7"/>
  <c r="D1055" i="7"/>
  <c r="D1056" i="7"/>
  <c r="D1057" i="7"/>
  <c r="D1058" i="7"/>
  <c r="D1059" i="7"/>
  <c r="D1060" i="7"/>
  <c r="D1061" i="7"/>
  <c r="D1062" i="7"/>
  <c r="D1063" i="7"/>
  <c r="D1064" i="7"/>
  <c r="D1065" i="7"/>
  <c r="D1066" i="7"/>
  <c r="D1067" i="7"/>
  <c r="D1068" i="7"/>
  <c r="D1069" i="7"/>
  <c r="D1070" i="7"/>
  <c r="D1071" i="7"/>
  <c r="D1072" i="7"/>
  <c r="D1073" i="7"/>
  <c r="D1074" i="7"/>
  <c r="D1075" i="7"/>
  <c r="D1076" i="7"/>
  <c r="D1077" i="7"/>
  <c r="D1078" i="7"/>
  <c r="D1079" i="7"/>
  <c r="D1080" i="7"/>
  <c r="D1081" i="7"/>
  <c r="D1082" i="7"/>
  <c r="D1083" i="7"/>
  <c r="D1084" i="7"/>
  <c r="D1085" i="7"/>
  <c r="D1086" i="7"/>
  <c r="D1087" i="7"/>
  <c r="D1088" i="7"/>
  <c r="D1089" i="7"/>
  <c r="D1090" i="7"/>
  <c r="D1091" i="7"/>
  <c r="D1092" i="7"/>
  <c r="D1093" i="7"/>
  <c r="D1094" i="7"/>
  <c r="D1095" i="7"/>
  <c r="D1098" i="7"/>
  <c r="D1099" i="7"/>
  <c r="D1100" i="7"/>
  <c r="D1101" i="7"/>
  <c r="D1102" i="7"/>
  <c r="D1103" i="7"/>
  <c r="D1104" i="7"/>
  <c r="D1105" i="7"/>
  <c r="D1106" i="7"/>
  <c r="D1107" i="7"/>
  <c r="D1108" i="7"/>
  <c r="D1109" i="7"/>
  <c r="D1110" i="7"/>
  <c r="D1111" i="7"/>
  <c r="D1112" i="7"/>
  <c r="D1113" i="7"/>
  <c r="D1114" i="7"/>
  <c r="D1115" i="7"/>
  <c r="D1116" i="7"/>
  <c r="D1117" i="7"/>
  <c r="D1118" i="7"/>
  <c r="D1119" i="7"/>
  <c r="D1120" i="7"/>
  <c r="D1121" i="7"/>
  <c r="D1122" i="7"/>
  <c r="D1123" i="7"/>
  <c r="D1124" i="7"/>
  <c r="D1125" i="7"/>
  <c r="D1126" i="7"/>
  <c r="D1127" i="7"/>
  <c r="D1128" i="7"/>
  <c r="D1129" i="7"/>
  <c r="D1130" i="7"/>
  <c r="D1131" i="7"/>
  <c r="D1132" i="7"/>
  <c r="D1133" i="7"/>
  <c r="D1134" i="7"/>
  <c r="D1135" i="7"/>
  <c r="D1136" i="7"/>
  <c r="D1137" i="7"/>
  <c r="D1138" i="7"/>
  <c r="D1139" i="7"/>
  <c r="D1140" i="7"/>
  <c r="D1141" i="7"/>
  <c r="D1142" i="7"/>
  <c r="D1143" i="7"/>
  <c r="D1144" i="7"/>
  <c r="D1145" i="7"/>
  <c r="D1146" i="7"/>
  <c r="D1147" i="7"/>
  <c r="D1148" i="7"/>
  <c r="D1149" i="7"/>
  <c r="D1150" i="7"/>
  <c r="D1151" i="7"/>
  <c r="D1152" i="7"/>
  <c r="D1153" i="7"/>
  <c r="D1154" i="7"/>
  <c r="D1155" i="7"/>
  <c r="D1156" i="7"/>
  <c r="D1157" i="7"/>
  <c r="D1158" i="7"/>
  <c r="D1159" i="7"/>
  <c r="D1160" i="7"/>
  <c r="D1161" i="7"/>
  <c r="D1162" i="7"/>
  <c r="D1163" i="7"/>
  <c r="D1164" i="7"/>
  <c r="D1165" i="7"/>
  <c r="D1166" i="7"/>
  <c r="D1167" i="7"/>
  <c r="D1168" i="7"/>
  <c r="D1169" i="7"/>
  <c r="D1170" i="7"/>
  <c r="D1171" i="7"/>
  <c r="D1172" i="7"/>
  <c r="D1173" i="7"/>
  <c r="D1174" i="7"/>
  <c r="D1176" i="7"/>
  <c r="D1177" i="7"/>
  <c r="D1178" i="7"/>
  <c r="D1179" i="7"/>
  <c r="D1180" i="7"/>
  <c r="D1181" i="7"/>
  <c r="D1182" i="7"/>
  <c r="D1183" i="7"/>
  <c r="D1184" i="7"/>
  <c r="D1185" i="7"/>
  <c r="D1186" i="7"/>
  <c r="D1187" i="7"/>
  <c r="D1188" i="7"/>
  <c r="D1189" i="7"/>
  <c r="D1190" i="7"/>
  <c r="D1191" i="7"/>
  <c r="D1192" i="7"/>
  <c r="D1193" i="7"/>
  <c r="D1194" i="7"/>
  <c r="D1195" i="7"/>
  <c r="D1196" i="7"/>
  <c r="D1197" i="7"/>
  <c r="D1198" i="7"/>
  <c r="D1199" i="7"/>
  <c r="D1200" i="7"/>
  <c r="D1201" i="7"/>
  <c r="D1202" i="7"/>
  <c r="D1203" i="7"/>
  <c r="D1204" i="7"/>
  <c r="D1205" i="7"/>
  <c r="D1206" i="7"/>
  <c r="D1207" i="7"/>
  <c r="D1208" i="7"/>
  <c r="D1209" i="7"/>
  <c r="D1210" i="7"/>
  <c r="D1211" i="7"/>
  <c r="D1212" i="7"/>
  <c r="D1213" i="7"/>
  <c r="D1214" i="7"/>
  <c r="D1215" i="7"/>
  <c r="D1216" i="7"/>
  <c r="D1217" i="7"/>
  <c r="D1218" i="7"/>
  <c r="D1219" i="7"/>
  <c r="D1220" i="7"/>
  <c r="D1221" i="7"/>
  <c r="D1222" i="7"/>
  <c r="D1223" i="7"/>
  <c r="D1224" i="7"/>
  <c r="D1225" i="7"/>
  <c r="D1226" i="7"/>
  <c r="D1227" i="7"/>
  <c r="D1228" i="7"/>
  <c r="D1229" i="7"/>
  <c r="D1230" i="7"/>
  <c r="D1231" i="7"/>
  <c r="D1232" i="7"/>
  <c r="D1233" i="7"/>
  <c r="D1234" i="7"/>
  <c r="D1235" i="7"/>
  <c r="D1236" i="7"/>
  <c r="D1237" i="7"/>
  <c r="D1238" i="7"/>
  <c r="D1239" i="7"/>
  <c r="D1240" i="7"/>
  <c r="D1241" i="7"/>
  <c r="D1242" i="7"/>
  <c r="D1243" i="7"/>
  <c r="D1244" i="7"/>
  <c r="D1245" i="7"/>
  <c r="D1246" i="7"/>
  <c r="D1248" i="7"/>
  <c r="D1249" i="7"/>
  <c r="D1250" i="7"/>
  <c r="D1251" i="7"/>
  <c r="D1252" i="7"/>
  <c r="D1253" i="7"/>
  <c r="D1254" i="7"/>
  <c r="D1255" i="7"/>
  <c r="D1256" i="7"/>
  <c r="D1257" i="7"/>
  <c r="D1258" i="7"/>
  <c r="D1259" i="7"/>
  <c r="D1260" i="7"/>
  <c r="D1261" i="7"/>
  <c r="D1262" i="7"/>
  <c r="D1263" i="7"/>
  <c r="D1264" i="7"/>
  <c r="D1265" i="7"/>
  <c r="D1266" i="7"/>
  <c r="D1267" i="7"/>
  <c r="D1268" i="7"/>
  <c r="D1269" i="7"/>
  <c r="D1270" i="7"/>
  <c r="D1271" i="7"/>
  <c r="D1272" i="7"/>
  <c r="D1273" i="7"/>
  <c r="D1274" i="7"/>
  <c r="D1275" i="7"/>
  <c r="D1276" i="7"/>
  <c r="D1277" i="7"/>
  <c r="D1278" i="7"/>
  <c r="D1279" i="7"/>
  <c r="D1280" i="7"/>
  <c r="D1281" i="7"/>
  <c r="D1282" i="7"/>
  <c r="D1283" i="7"/>
  <c r="D1284" i="7"/>
  <c r="D1285" i="7"/>
  <c r="D1286" i="7"/>
  <c r="D1287" i="7"/>
  <c r="D1288" i="7"/>
  <c r="D1289" i="7"/>
  <c r="D1290" i="7"/>
  <c r="D1291" i="7"/>
  <c r="D1292" i="7"/>
  <c r="D1293" i="7"/>
  <c r="D1294" i="7"/>
  <c r="D1295" i="7"/>
  <c r="D1296" i="7"/>
  <c r="D1297" i="7"/>
  <c r="D1298" i="7"/>
  <c r="D1299" i="7"/>
  <c r="D1300" i="7"/>
  <c r="D1301" i="7"/>
  <c r="D1302" i="7"/>
  <c r="D1303" i="7"/>
  <c r="D1304" i="7"/>
  <c r="D1305" i="7"/>
  <c r="D1306" i="7"/>
  <c r="D1307" i="7"/>
  <c r="D1308" i="7"/>
  <c r="D1309" i="7"/>
  <c r="D1310" i="7"/>
  <c r="D1311" i="7"/>
  <c r="D1312" i="7"/>
  <c r="D1313" i="7"/>
  <c r="D1314" i="7"/>
  <c r="D1315" i="7"/>
  <c r="D1316" i="7"/>
  <c r="D1317" i="7"/>
  <c r="D1318" i="7"/>
  <c r="D1319" i="7"/>
  <c r="D1320" i="7"/>
  <c r="D1321" i="7"/>
  <c r="D1322" i="7"/>
  <c r="D1323" i="7"/>
  <c r="D1324" i="7"/>
  <c r="D1325" i="7"/>
  <c r="D1326" i="7"/>
  <c r="D1327" i="7"/>
  <c r="D1328" i="7"/>
  <c r="D1329" i="7"/>
  <c r="D1330" i="7"/>
  <c r="D1331" i="7"/>
  <c r="D1332" i="7"/>
  <c r="D1333" i="7"/>
  <c r="D1334" i="7"/>
  <c r="D1335" i="7"/>
  <c r="D1336" i="7"/>
  <c r="D1337" i="7"/>
  <c r="D1338" i="7"/>
  <c r="D1339" i="7"/>
  <c r="D1340" i="7"/>
  <c r="D1341" i="7"/>
  <c r="D1342" i="7"/>
  <c r="D1343" i="7"/>
  <c r="D1344" i="7"/>
  <c r="D1345" i="7"/>
  <c r="D1346" i="7"/>
  <c r="D1347" i="7"/>
  <c r="D1348" i="7"/>
  <c r="D1349" i="7"/>
  <c r="D1350" i="7"/>
  <c r="D1351" i="7"/>
  <c r="D1352" i="7"/>
  <c r="D1353" i="7"/>
  <c r="D1354" i="7"/>
  <c r="D1355" i="7"/>
  <c r="D1356" i="7"/>
  <c r="D1357" i="7"/>
  <c r="D1358" i="7"/>
  <c r="D1359" i="7"/>
  <c r="D1360" i="7"/>
  <c r="D831" i="7"/>
  <c r="D4" i="7"/>
  <c r="D5" i="7"/>
  <c r="D6" i="7"/>
  <c r="D7" i="7"/>
  <c r="D8" i="7"/>
  <c r="D9" i="7"/>
  <c r="D10" i="7"/>
  <c r="D11" i="7"/>
  <c r="D12" i="7"/>
  <c r="D13" i="7"/>
  <c r="D14" i="7"/>
  <c r="D15" i="7"/>
  <c r="D16" i="7"/>
  <c r="D17" i="7"/>
  <c r="D18" i="7"/>
  <c r="D19" i="7"/>
  <c r="D20" i="7"/>
  <c r="D21" i="7"/>
  <c r="D22" i="7"/>
  <c r="D23" i="7"/>
  <c r="D24" i="7"/>
  <c r="D25" i="7"/>
  <c r="D26" i="7"/>
  <c r="D27" i="7"/>
  <c r="D28" i="7"/>
  <c r="D29" i="7"/>
  <c r="D30" i="7"/>
  <c r="D31" i="7"/>
  <c r="D32" i="7"/>
  <c r="D33" i="7"/>
  <c r="D34" i="7"/>
  <c r="D35" i="7"/>
  <c r="D36" i="7"/>
  <c r="D37" i="7"/>
  <c r="D38" i="7"/>
  <c r="D39" i="7"/>
  <c r="D40" i="7"/>
  <c r="D41" i="7"/>
  <c r="D42" i="7"/>
  <c r="D43" i="7"/>
  <c r="D44" i="7"/>
  <c r="D45" i="7"/>
  <c r="D46" i="7"/>
  <c r="D47" i="7"/>
  <c r="D48" i="7"/>
  <c r="D49" i="7"/>
  <c r="D50" i="7"/>
  <c r="D51" i="7"/>
  <c r="D52" i="7"/>
  <c r="D53" i="7"/>
  <c r="D54" i="7"/>
  <c r="D55" i="7"/>
  <c r="D56" i="7"/>
  <c r="D57" i="7"/>
  <c r="D58" i="7"/>
  <c r="D59" i="7"/>
  <c r="D60" i="7"/>
  <c r="D61" i="7"/>
  <c r="D62" i="7"/>
  <c r="D63" i="7"/>
  <c r="D64" i="7"/>
  <c r="D65" i="7"/>
  <c r="D66" i="7"/>
  <c r="D67" i="7"/>
  <c r="D68" i="7"/>
  <c r="D69" i="7"/>
  <c r="D70" i="7"/>
  <c r="D71" i="7"/>
  <c r="D72" i="7"/>
  <c r="D73" i="7"/>
  <c r="D74" i="7"/>
  <c r="D75" i="7"/>
  <c r="D76" i="7"/>
  <c r="D77" i="7"/>
  <c r="D78" i="7"/>
  <c r="D79" i="7"/>
  <c r="D80" i="7"/>
  <c r="D81" i="7"/>
  <c r="D82" i="7"/>
  <c r="D83" i="7"/>
  <c r="D84" i="7"/>
  <c r="D85" i="7"/>
  <c r="D86" i="7"/>
  <c r="D87" i="7"/>
  <c r="D88" i="7"/>
  <c r="D89" i="7"/>
  <c r="D90" i="7"/>
  <c r="D91" i="7"/>
  <c r="D92" i="7"/>
  <c r="D93" i="7"/>
  <c r="D94" i="7"/>
  <c r="D95" i="7"/>
  <c r="D96" i="7"/>
  <c r="D97" i="7"/>
  <c r="D98" i="7"/>
  <c r="D99" i="7"/>
  <c r="D100" i="7"/>
  <c r="D101" i="7"/>
  <c r="D102" i="7"/>
  <c r="D103" i="7"/>
  <c r="D104" i="7"/>
  <c r="D105" i="7"/>
  <c r="D106" i="7"/>
  <c r="D107" i="7"/>
  <c r="D108" i="7"/>
  <c r="D109" i="7"/>
  <c r="D110" i="7"/>
  <c r="D111" i="7"/>
  <c r="D112" i="7"/>
  <c r="D113" i="7"/>
  <c r="D114" i="7"/>
  <c r="D115" i="7"/>
  <c r="D116" i="7"/>
  <c r="D117" i="7"/>
  <c r="D118" i="7"/>
  <c r="D119" i="7"/>
  <c r="D120" i="7"/>
  <c r="D121" i="7"/>
  <c r="D122" i="7"/>
  <c r="D123" i="7"/>
  <c r="D124" i="7"/>
  <c r="D125" i="7"/>
  <c r="D126" i="7"/>
  <c r="D127" i="7"/>
  <c r="D128" i="7"/>
  <c r="D129" i="7"/>
  <c r="D130" i="7"/>
  <c r="D131" i="7"/>
  <c r="D132" i="7"/>
  <c r="D133" i="7"/>
  <c r="D134" i="7"/>
  <c r="D135" i="7"/>
  <c r="D136" i="7"/>
  <c r="D137" i="7"/>
  <c r="D138" i="7"/>
  <c r="D139" i="7"/>
  <c r="D140" i="7"/>
  <c r="D141" i="7"/>
  <c r="D142" i="7"/>
  <c r="D143" i="7"/>
  <c r="D144" i="7"/>
  <c r="D145" i="7"/>
  <c r="D146" i="7"/>
  <c r="D147" i="7"/>
  <c r="D148" i="7"/>
  <c r="D149" i="7"/>
  <c r="D150" i="7"/>
  <c r="D151" i="7"/>
  <c r="D152" i="7"/>
  <c r="D153" i="7"/>
  <c r="D154" i="7"/>
  <c r="D155" i="7"/>
  <c r="D156" i="7"/>
  <c r="D157" i="7"/>
  <c r="D158" i="7"/>
  <c r="D159" i="7"/>
  <c r="D160" i="7"/>
  <c r="D161" i="7"/>
  <c r="D162" i="7"/>
  <c r="D163" i="7"/>
  <c r="D164" i="7"/>
  <c r="D165" i="7"/>
  <c r="D166" i="7"/>
  <c r="D167" i="7"/>
  <c r="D168" i="7"/>
  <c r="D169" i="7"/>
  <c r="D170" i="7"/>
  <c r="D171" i="7"/>
  <c r="D172" i="7"/>
  <c r="D173" i="7"/>
  <c r="D174" i="7"/>
  <c r="D175" i="7"/>
  <c r="D176" i="7"/>
  <c r="D177" i="7"/>
  <c r="D178" i="7"/>
  <c r="D179" i="7"/>
  <c r="D180" i="7"/>
  <c r="D181" i="7"/>
  <c r="D182" i="7"/>
  <c r="D183" i="7"/>
  <c r="D184" i="7"/>
  <c r="D185" i="7"/>
  <c r="D186" i="7"/>
  <c r="D187" i="7"/>
  <c r="D188" i="7"/>
  <c r="D189" i="7"/>
  <c r="D190" i="7"/>
  <c r="D191" i="7"/>
  <c r="D192" i="7"/>
  <c r="D193" i="7"/>
  <c r="D194" i="7"/>
  <c r="D195" i="7"/>
  <c r="D196" i="7"/>
  <c r="D197" i="7"/>
  <c r="D198" i="7"/>
  <c r="D199" i="7"/>
  <c r="D200" i="7"/>
  <c r="D201" i="7"/>
  <c r="D202" i="7"/>
  <c r="D203" i="7"/>
  <c r="D204" i="7"/>
  <c r="D205" i="7"/>
  <c r="D206" i="7"/>
  <c r="D207" i="7"/>
  <c r="D208" i="7"/>
  <c r="D209" i="7"/>
  <c r="D210" i="7"/>
  <c r="D211" i="7"/>
  <c r="D212" i="7"/>
  <c r="D213" i="7"/>
  <c r="D214" i="7"/>
  <c r="D215" i="7"/>
  <c r="D216" i="7"/>
  <c r="D217" i="7"/>
  <c r="D218" i="7"/>
  <c r="D219" i="7"/>
  <c r="D220" i="7"/>
  <c r="D221" i="7"/>
  <c r="D222" i="7"/>
  <c r="D223" i="7"/>
  <c r="D224" i="7"/>
  <c r="D225" i="7"/>
  <c r="D226" i="7"/>
  <c r="D227" i="7"/>
  <c r="D228" i="7"/>
  <c r="D229" i="7"/>
  <c r="D230" i="7"/>
  <c r="D231" i="7"/>
  <c r="D232" i="7"/>
  <c r="D233" i="7"/>
  <c r="D234" i="7"/>
  <c r="D235" i="7"/>
  <c r="D236" i="7"/>
  <c r="D237" i="7"/>
  <c r="D238" i="7"/>
  <c r="D239" i="7"/>
  <c r="D240" i="7"/>
  <c r="D241" i="7"/>
  <c r="D242" i="7"/>
  <c r="D243" i="7"/>
  <c r="D244" i="7"/>
  <c r="D245" i="7"/>
  <c r="D246" i="7"/>
  <c r="D247" i="7"/>
  <c r="D248" i="7"/>
  <c r="D249" i="7"/>
  <c r="D250" i="7"/>
  <c r="D251" i="7"/>
  <c r="D252" i="7"/>
  <c r="D253" i="7"/>
  <c r="D254" i="7"/>
  <c r="D255" i="7"/>
  <c r="D256" i="7"/>
  <c r="D257" i="7"/>
  <c r="D258" i="7"/>
  <c r="D259" i="7"/>
  <c r="D260" i="7"/>
  <c r="D261" i="7"/>
  <c r="D262" i="7"/>
  <c r="D263" i="7"/>
  <c r="D264" i="7"/>
  <c r="D265" i="7"/>
  <c r="D266" i="7"/>
  <c r="D267" i="7"/>
  <c r="D268" i="7"/>
  <c r="D269" i="7"/>
  <c r="D270" i="7"/>
  <c r="D271" i="7"/>
  <c r="D272" i="7"/>
  <c r="D273" i="7"/>
  <c r="D274" i="7"/>
  <c r="D275" i="7"/>
  <c r="D276" i="7"/>
  <c r="D277" i="7"/>
  <c r="D278" i="7"/>
  <c r="D279" i="7"/>
  <c r="D280" i="7"/>
  <c r="D281" i="7"/>
  <c r="D282" i="7"/>
  <c r="D283" i="7"/>
  <c r="D284" i="7"/>
  <c r="D285" i="7"/>
  <c r="D286" i="7"/>
  <c r="D287" i="7"/>
  <c r="D288" i="7"/>
  <c r="D289" i="7"/>
  <c r="D290" i="7"/>
  <c r="D291" i="7"/>
  <c r="D292" i="7"/>
  <c r="D293" i="7"/>
  <c r="D294" i="7"/>
  <c r="D295" i="7"/>
  <c r="D296" i="7"/>
  <c r="D297" i="7"/>
  <c r="D298" i="7"/>
  <c r="D299" i="7"/>
  <c r="D300" i="7"/>
  <c r="D301" i="7"/>
  <c r="D302" i="7"/>
  <c r="D303" i="7"/>
  <c r="D304" i="7"/>
  <c r="D305" i="7"/>
  <c r="D306" i="7"/>
  <c r="D307" i="7"/>
  <c r="D308" i="7"/>
  <c r="D309" i="7"/>
  <c r="D310" i="7"/>
  <c r="D311" i="7"/>
  <c r="D312" i="7"/>
  <c r="D313" i="7"/>
  <c r="D314" i="7"/>
  <c r="D315" i="7"/>
  <c r="D316" i="7"/>
  <c r="D317" i="7"/>
  <c r="D318" i="7"/>
  <c r="D319" i="7"/>
  <c r="D320" i="7"/>
  <c r="D321" i="7"/>
  <c r="D322" i="7"/>
  <c r="D323" i="7"/>
  <c r="D324" i="7"/>
  <c r="D325" i="7"/>
  <c r="D326" i="7"/>
  <c r="D327" i="7"/>
  <c r="D328" i="7"/>
  <c r="D329" i="7"/>
  <c r="D330" i="7"/>
  <c r="D331" i="7"/>
  <c r="D332" i="7"/>
  <c r="D333" i="7"/>
  <c r="D335" i="7"/>
  <c r="D336" i="7"/>
  <c r="D337" i="7"/>
  <c r="D338" i="7"/>
  <c r="D339" i="7"/>
  <c r="D340" i="7"/>
  <c r="D341" i="7"/>
  <c r="D342" i="7"/>
  <c r="D343" i="7"/>
  <c r="D344" i="7"/>
  <c r="D345" i="7"/>
  <c r="D346" i="7"/>
  <c r="D348" i="7"/>
  <c r="D349" i="7"/>
  <c r="D350" i="7"/>
  <c r="D351" i="7"/>
  <c r="D352" i="7"/>
  <c r="D353" i="7"/>
  <c r="D354" i="7"/>
  <c r="D355" i="7"/>
  <c r="D356" i="7"/>
  <c r="D357" i="7"/>
  <c r="D358" i="7"/>
  <c r="D359" i="7"/>
  <c r="D360" i="7"/>
  <c r="D361" i="7"/>
  <c r="D362" i="7"/>
  <c r="D363" i="7"/>
  <c r="D364" i="7"/>
  <c r="D365" i="7"/>
  <c r="D366" i="7"/>
  <c r="D367" i="7"/>
  <c r="D368" i="7"/>
  <c r="D369" i="7"/>
  <c r="D370" i="7"/>
  <c r="D371" i="7"/>
  <c r="D372" i="7"/>
  <c r="D373" i="7"/>
  <c r="D374" i="7"/>
  <c r="D375" i="7"/>
  <c r="D376" i="7"/>
  <c r="D377" i="7"/>
  <c r="D378" i="7"/>
  <c r="D379" i="7"/>
  <c r="D380" i="7"/>
  <c r="D381" i="7"/>
  <c r="D382" i="7"/>
  <c r="D383" i="7"/>
  <c r="D384" i="7"/>
  <c r="D385" i="7"/>
  <c r="D386" i="7"/>
  <c r="D387" i="7"/>
  <c r="D388" i="7"/>
  <c r="D389" i="7"/>
  <c r="D390" i="7"/>
  <c r="D391" i="7"/>
  <c r="D392" i="7"/>
  <c r="D393" i="7"/>
  <c r="D394" i="7"/>
  <c r="D395" i="7"/>
  <c r="D396" i="7"/>
  <c r="D397" i="7"/>
  <c r="D398" i="7"/>
  <c r="D399" i="7"/>
  <c r="D400" i="7"/>
  <c r="D401" i="7"/>
  <c r="D402" i="7"/>
  <c r="D403" i="7"/>
  <c r="D404" i="7"/>
  <c r="D405" i="7"/>
  <c r="D406" i="7"/>
  <c r="D407" i="7"/>
  <c r="D408" i="7"/>
  <c r="D409" i="7"/>
  <c r="D410" i="7"/>
  <c r="D411" i="7"/>
  <c r="D412" i="7"/>
  <c r="D413" i="7"/>
  <c r="D414" i="7"/>
  <c r="D415" i="7"/>
  <c r="D416" i="7"/>
  <c r="D417" i="7"/>
  <c r="D418" i="7"/>
  <c r="D419" i="7"/>
  <c r="D420" i="7"/>
  <c r="D421" i="7"/>
  <c r="D422" i="7"/>
  <c r="D423" i="7"/>
  <c r="D424" i="7"/>
  <c r="D425" i="7"/>
  <c r="D426" i="7"/>
  <c r="D427" i="7"/>
  <c r="D428" i="7"/>
  <c r="D429" i="7"/>
  <c r="D430" i="7"/>
  <c r="D431" i="7"/>
  <c r="D432" i="7"/>
  <c r="D433" i="7"/>
  <c r="D434" i="7"/>
  <c r="D435" i="7"/>
  <c r="D436" i="7"/>
  <c r="D437" i="7"/>
  <c r="D438" i="7"/>
  <c r="D439" i="7"/>
  <c r="D440" i="7"/>
  <c r="D441" i="7"/>
  <c r="D442" i="7"/>
  <c r="D443" i="7"/>
  <c r="D444" i="7"/>
  <c r="D445" i="7"/>
  <c r="D446" i="7"/>
  <c r="D447" i="7"/>
  <c r="D448" i="7"/>
  <c r="D449" i="7"/>
  <c r="D450" i="7"/>
  <c r="D451" i="7"/>
  <c r="D452" i="7"/>
  <c r="D453" i="7"/>
  <c r="D454" i="7"/>
  <c r="D455" i="7"/>
  <c r="D456" i="7"/>
  <c r="D457" i="7"/>
  <c r="D458" i="7"/>
  <c r="D459" i="7"/>
  <c r="D460" i="7"/>
  <c r="D461" i="7"/>
  <c r="D462" i="7"/>
  <c r="D463" i="7"/>
  <c r="D464" i="7"/>
  <c r="D465" i="7"/>
  <c r="D466" i="7"/>
  <c r="D467" i="7"/>
  <c r="D468" i="7"/>
  <c r="D469" i="7"/>
  <c r="D470" i="7"/>
  <c r="D471" i="7"/>
  <c r="D472" i="7"/>
  <c r="D473" i="7"/>
  <c r="D474" i="7"/>
  <c r="D475" i="7"/>
  <c r="D476" i="7"/>
  <c r="D477" i="7"/>
  <c r="D478" i="7"/>
  <c r="D479" i="7"/>
  <c r="D480" i="7"/>
  <c r="D481" i="7"/>
  <c r="D482" i="7"/>
  <c r="D483" i="7"/>
  <c r="D484" i="7"/>
  <c r="D485" i="7"/>
  <c r="D486" i="7"/>
  <c r="D487" i="7"/>
  <c r="D488" i="7"/>
  <c r="D489" i="7"/>
  <c r="D490" i="7"/>
  <c r="D491" i="7"/>
  <c r="D492" i="7"/>
  <c r="D493" i="7"/>
  <c r="D494" i="7"/>
  <c r="D495" i="7"/>
  <c r="D496" i="7"/>
  <c r="D497" i="7"/>
  <c r="D498" i="7"/>
  <c r="D499" i="7"/>
  <c r="D500" i="7"/>
  <c r="D501" i="7"/>
  <c r="D502" i="7"/>
  <c r="D503" i="7"/>
  <c r="D504" i="7"/>
  <c r="D505" i="7"/>
  <c r="D506" i="7"/>
  <c r="D507" i="7"/>
  <c r="D508" i="7"/>
  <c r="D509" i="7"/>
  <c r="D510" i="7"/>
  <c r="D511" i="7"/>
  <c r="D512" i="7"/>
  <c r="D513" i="7"/>
  <c r="D514" i="7"/>
  <c r="D515" i="7"/>
  <c r="D516" i="7"/>
  <c r="D517" i="7"/>
  <c r="D518" i="7"/>
  <c r="D519" i="7"/>
  <c r="D520" i="7"/>
  <c r="D521" i="7"/>
  <c r="D522" i="7"/>
  <c r="D523" i="7"/>
  <c r="D524" i="7"/>
  <c r="D525" i="7"/>
  <c r="D526" i="7"/>
  <c r="D527" i="7"/>
  <c r="D528" i="7"/>
  <c r="D529" i="7"/>
  <c r="D530" i="7"/>
  <c r="D531" i="7"/>
  <c r="D532" i="7"/>
  <c r="D533" i="7"/>
  <c r="D534" i="7"/>
  <c r="D535" i="7"/>
  <c r="D536" i="7"/>
  <c r="D537" i="7"/>
  <c r="D538" i="7"/>
  <c r="D539" i="7"/>
  <c r="D540" i="7"/>
  <c r="D541" i="7"/>
  <c r="D542" i="7"/>
  <c r="D543" i="7"/>
  <c r="D544" i="7"/>
  <c r="D545" i="7"/>
  <c r="D546" i="7"/>
  <c r="D547" i="7"/>
  <c r="D548" i="7"/>
  <c r="D549" i="7"/>
  <c r="D550" i="7"/>
  <c r="D551" i="7"/>
  <c r="D552" i="7"/>
  <c r="D553" i="7"/>
  <c r="D554" i="7"/>
  <c r="D555" i="7"/>
  <c r="D556" i="7"/>
  <c r="D557" i="7"/>
  <c r="D558" i="7"/>
  <c r="D559" i="7"/>
  <c r="D560" i="7"/>
  <c r="D561" i="7"/>
  <c r="D562" i="7"/>
  <c r="D563" i="7"/>
  <c r="D564" i="7"/>
  <c r="D565" i="7"/>
  <c r="D566" i="7"/>
  <c r="D567" i="7"/>
  <c r="D568" i="7"/>
  <c r="D569" i="7"/>
  <c r="D570" i="7"/>
  <c r="D571" i="7"/>
  <c r="D572" i="7"/>
  <c r="D573" i="7"/>
  <c r="D574" i="7"/>
  <c r="D575" i="7"/>
  <c r="D576" i="7"/>
  <c r="D577" i="7"/>
  <c r="D578" i="7"/>
  <c r="D579" i="7"/>
  <c r="D580" i="7"/>
  <c r="D581" i="7"/>
  <c r="D582" i="7"/>
  <c r="D584" i="7"/>
  <c r="D585" i="7"/>
  <c r="D586" i="7"/>
  <c r="D587" i="7"/>
  <c r="D588" i="7"/>
  <c r="D589" i="7"/>
  <c r="D590" i="7"/>
  <c r="D591" i="7"/>
  <c r="D592" i="7"/>
  <c r="D593" i="7"/>
  <c r="D594" i="7"/>
  <c r="D595" i="7"/>
  <c r="D596" i="7"/>
  <c r="D597" i="7"/>
  <c r="D598" i="7"/>
  <c r="D599" i="7"/>
  <c r="D600" i="7"/>
  <c r="D601" i="7"/>
  <c r="D602" i="7"/>
  <c r="D603" i="7"/>
  <c r="D604" i="7"/>
  <c r="D605" i="7"/>
  <c r="D606" i="7"/>
  <c r="D607" i="7"/>
  <c r="D608" i="7"/>
  <c r="D609" i="7"/>
  <c r="D610" i="7"/>
  <c r="D611" i="7"/>
  <c r="D612" i="7"/>
  <c r="D613" i="7"/>
  <c r="D614" i="7"/>
  <c r="D615" i="7"/>
  <c r="D616" i="7"/>
  <c r="D617" i="7"/>
  <c r="D618" i="7"/>
  <c r="D619" i="7"/>
  <c r="D620" i="7"/>
  <c r="D621" i="7"/>
  <c r="D622" i="7"/>
  <c r="D623" i="7"/>
  <c r="D624" i="7"/>
  <c r="D625" i="7"/>
  <c r="D626" i="7"/>
  <c r="D627" i="7"/>
  <c r="D628" i="7"/>
  <c r="D629" i="7"/>
  <c r="D630" i="7"/>
  <c r="D631" i="7"/>
  <c r="D632" i="7"/>
  <c r="D633" i="7"/>
  <c r="D634" i="7"/>
  <c r="D635" i="7"/>
  <c r="D636" i="7"/>
  <c r="D637" i="7"/>
  <c r="D638" i="7"/>
  <c r="D639" i="7"/>
  <c r="D640" i="7"/>
  <c r="D641" i="7"/>
  <c r="D642" i="7"/>
  <c r="D643" i="7"/>
  <c r="D644" i="7"/>
  <c r="D645" i="7"/>
  <c r="D646" i="7"/>
  <c r="D647" i="7"/>
  <c r="D648" i="7"/>
  <c r="D649" i="7"/>
  <c r="D650" i="7"/>
  <c r="D652" i="7"/>
  <c r="D653" i="7"/>
  <c r="D654" i="7"/>
  <c r="D655" i="7"/>
  <c r="D656" i="7"/>
  <c r="D657" i="7"/>
  <c r="D658" i="7"/>
  <c r="D659" i="7"/>
  <c r="D660" i="7"/>
  <c r="D661" i="7"/>
  <c r="D662" i="7"/>
  <c r="D663" i="7"/>
  <c r="D664" i="7"/>
  <c r="D665" i="7"/>
  <c r="D666" i="7"/>
  <c r="D667" i="7"/>
  <c r="D668" i="7"/>
  <c r="D669" i="7"/>
  <c r="D670" i="7"/>
  <c r="D671" i="7"/>
  <c r="D672" i="7"/>
  <c r="D673" i="7"/>
  <c r="D674" i="7"/>
  <c r="D675" i="7"/>
  <c r="D676" i="7"/>
  <c r="D677" i="7"/>
  <c r="D678" i="7"/>
  <c r="D679" i="7"/>
  <c r="D680" i="7"/>
  <c r="D681" i="7"/>
  <c r="D682" i="7"/>
  <c r="D683" i="7"/>
  <c r="D684" i="7"/>
  <c r="D685" i="7"/>
  <c r="D686" i="7"/>
  <c r="D687" i="7"/>
  <c r="D688" i="7"/>
  <c r="D689" i="7"/>
  <c r="D690" i="7"/>
  <c r="D691" i="7"/>
  <c r="D692" i="7"/>
  <c r="D693" i="7"/>
  <c r="D694" i="7"/>
  <c r="D695" i="7"/>
  <c r="D696" i="7"/>
  <c r="D697" i="7"/>
  <c r="D698" i="7"/>
  <c r="D699" i="7"/>
  <c r="D700" i="7"/>
  <c r="D701" i="7"/>
  <c r="D702" i="7"/>
  <c r="D703" i="7"/>
  <c r="D704" i="7"/>
  <c r="D705" i="7"/>
  <c r="D706" i="7"/>
  <c r="D707" i="7"/>
  <c r="D708" i="7"/>
  <c r="D709" i="7"/>
  <c r="D710" i="7"/>
  <c r="D711" i="7"/>
  <c r="D712" i="7"/>
  <c r="D713" i="7"/>
  <c r="D714" i="7"/>
  <c r="D715" i="7"/>
  <c r="D716" i="7"/>
  <c r="D718" i="7"/>
  <c r="D719" i="7"/>
  <c r="D720" i="7"/>
  <c r="D721" i="7"/>
  <c r="D722" i="7"/>
  <c r="D723" i="7"/>
  <c r="D724" i="7"/>
  <c r="D725" i="7"/>
  <c r="D726" i="7"/>
  <c r="D727" i="7"/>
  <c r="D728" i="7"/>
  <c r="D729" i="7"/>
  <c r="D730" i="7"/>
  <c r="D731" i="7"/>
  <c r="D732" i="7"/>
  <c r="D733" i="7"/>
  <c r="D734" i="7"/>
  <c r="D735" i="7"/>
  <c r="D736" i="7"/>
  <c r="D737" i="7"/>
  <c r="D738" i="7"/>
  <c r="D739" i="7"/>
  <c r="D740" i="7"/>
  <c r="D741" i="7"/>
  <c r="D742" i="7"/>
  <c r="D743" i="7"/>
  <c r="D744" i="7"/>
  <c r="D745" i="7"/>
  <c r="D746" i="7"/>
  <c r="D747" i="7"/>
  <c r="D748" i="7"/>
  <c r="D749" i="7"/>
  <c r="D750" i="7"/>
  <c r="D751" i="7"/>
  <c r="D752" i="7"/>
  <c r="D753" i="7"/>
  <c r="D754" i="7"/>
  <c r="D755" i="7"/>
  <c r="D756" i="7"/>
  <c r="D757" i="7"/>
  <c r="D758" i="7"/>
  <c r="D759" i="7"/>
  <c r="D760" i="7"/>
  <c r="D761" i="7"/>
  <c r="D762" i="7"/>
  <c r="D763" i="7"/>
  <c r="D764" i="7"/>
  <c r="D765" i="7"/>
  <c r="D766" i="7"/>
  <c r="D767" i="7"/>
  <c r="D768" i="7"/>
  <c r="D769" i="7"/>
  <c r="D770" i="7"/>
  <c r="D771" i="7"/>
  <c r="D772" i="7"/>
  <c r="D773" i="7"/>
  <c r="D774" i="7"/>
  <c r="D775" i="7"/>
  <c r="D776" i="7"/>
  <c r="D777" i="7"/>
  <c r="D778" i="7"/>
  <c r="D779" i="7"/>
  <c r="D780" i="7"/>
  <c r="D781" i="7"/>
  <c r="D782" i="7"/>
  <c r="D783" i="7"/>
  <c r="D784" i="7"/>
  <c r="D785" i="7"/>
  <c r="D786" i="7"/>
  <c r="D787" i="7"/>
  <c r="D788" i="7"/>
  <c r="D789" i="7"/>
  <c r="D790" i="7"/>
  <c r="D791" i="7"/>
  <c r="D792" i="7"/>
  <c r="D793" i="7"/>
  <c r="D794" i="7"/>
  <c r="D795" i="7"/>
  <c r="D796" i="7"/>
  <c r="D797" i="7"/>
  <c r="D798" i="7"/>
  <c r="D799" i="7"/>
  <c r="D800" i="7"/>
  <c r="D801" i="7"/>
  <c r="D802" i="7"/>
  <c r="D803" i="7"/>
  <c r="D805" i="7"/>
  <c r="D806" i="7"/>
  <c r="D807" i="7"/>
  <c r="D808" i="7"/>
  <c r="D809" i="7"/>
  <c r="D810" i="7"/>
  <c r="D811" i="7"/>
  <c r="D812" i="7"/>
  <c r="D813" i="7"/>
  <c r="D814" i="7"/>
  <c r="D815" i="7"/>
  <c r="D816" i="7"/>
  <c r="D817" i="7"/>
  <c r="D818" i="7"/>
  <c r="D819" i="7"/>
  <c r="D820" i="7"/>
  <c r="D821" i="7"/>
  <c r="D822" i="7"/>
  <c r="D823" i="7"/>
  <c r="D824" i="7"/>
  <c r="D825" i="7"/>
  <c r="D826" i="7"/>
  <c r="D827" i="7"/>
  <c r="D828" i="7"/>
  <c r="D3" i="7"/>
  <c r="R9" i="7"/>
  <c r="X12" i="5" l="1"/>
  <c r="Y12" i="5" s="1"/>
  <c r="V115" i="7"/>
  <c r="U115" i="7"/>
  <c r="W115" i="7"/>
  <c r="X747" i="5"/>
  <c r="Y747" i="5" s="1"/>
  <c r="V779" i="7"/>
  <c r="U779" i="7"/>
  <c r="W779" i="7"/>
  <c r="X707" i="5"/>
  <c r="Y707" i="5" s="1"/>
  <c r="U539" i="7"/>
  <c r="V539" i="7"/>
  <c r="W539" i="7"/>
  <c r="X677" i="5"/>
  <c r="Y677" i="5" s="1"/>
  <c r="U343" i="7"/>
  <c r="V343" i="7"/>
  <c r="W343" i="7"/>
  <c r="X635" i="5"/>
  <c r="Y635" i="5" s="1"/>
  <c r="U143" i="7"/>
  <c r="V143" i="7"/>
  <c r="W143" i="7"/>
  <c r="S533" i="7"/>
  <c r="S532" i="7"/>
  <c r="X586" i="5"/>
  <c r="Y586" i="5" s="1"/>
  <c r="U648" i="7"/>
  <c r="V648" i="7"/>
  <c r="W648" i="7"/>
  <c r="X526" i="5"/>
  <c r="Y526" i="5" s="1"/>
  <c r="U610" i="7"/>
  <c r="V610" i="7"/>
  <c r="W610" i="7"/>
  <c r="X485" i="5"/>
  <c r="Y485" i="5" s="1"/>
  <c r="V390" i="7"/>
  <c r="U390" i="7"/>
  <c r="W390" i="7"/>
  <c r="X424" i="5"/>
  <c r="Y424" i="5" s="1"/>
  <c r="U96" i="7"/>
  <c r="V96" i="7"/>
  <c r="W96" i="7"/>
  <c r="X384" i="5"/>
  <c r="Y384" i="5" s="1"/>
  <c r="U604" i="7"/>
  <c r="V604" i="7"/>
  <c r="W604" i="7"/>
  <c r="X118" i="5"/>
  <c r="Y118" i="5" s="1"/>
  <c r="U166" i="7"/>
  <c r="V166" i="7"/>
  <c r="W166" i="7"/>
  <c r="X98" i="5"/>
  <c r="Y98" i="5" s="1"/>
  <c r="V128" i="7"/>
  <c r="U128" i="7"/>
  <c r="W128" i="7"/>
  <c r="X90" i="5"/>
  <c r="Y90" i="5" s="1"/>
  <c r="U114" i="7"/>
  <c r="V114" i="7"/>
  <c r="W114" i="7"/>
  <c r="X65" i="5"/>
  <c r="Y65" i="5" s="1"/>
  <c r="U66" i="7"/>
  <c r="V66" i="7"/>
  <c r="W66" i="7"/>
  <c r="X50" i="5"/>
  <c r="Y50" i="5" s="1"/>
  <c r="U36" i="7"/>
  <c r="V36" i="7"/>
  <c r="W36" i="7"/>
  <c r="X39" i="5"/>
  <c r="Y39" i="5" s="1"/>
  <c r="U14" i="7"/>
  <c r="V14" i="7"/>
  <c r="W14" i="7"/>
  <c r="X23" i="5"/>
  <c r="Y23" i="5" s="1"/>
  <c r="U126" i="7"/>
  <c r="V126" i="7"/>
  <c r="W126" i="7"/>
  <c r="X10" i="5"/>
  <c r="Y10" i="5" s="1"/>
  <c r="V219" i="7"/>
  <c r="U219" i="7"/>
  <c r="W219" i="7"/>
  <c r="X40" i="5"/>
  <c r="Y40" i="5" s="1"/>
  <c r="U23" i="7"/>
  <c r="V23" i="7"/>
  <c r="W23" i="7"/>
  <c r="X114" i="5"/>
  <c r="Y114" i="5" s="1"/>
  <c r="U24" i="7"/>
  <c r="V24" i="7"/>
  <c r="W24" i="7"/>
  <c r="X195" i="5"/>
  <c r="Y195" i="5" s="1"/>
  <c r="U376" i="7"/>
  <c r="V376" i="7"/>
  <c r="W376" i="7"/>
  <c r="X285" i="5"/>
  <c r="Y285" i="5" s="1"/>
  <c r="U350" i="7"/>
  <c r="V350" i="7"/>
  <c r="W350" i="7"/>
  <c r="X373" i="5"/>
  <c r="Y373" i="5" s="1"/>
  <c r="U573" i="7"/>
  <c r="V573" i="7"/>
  <c r="W573" i="7"/>
  <c r="X438" i="5"/>
  <c r="Y438" i="5" s="1"/>
  <c r="U765" i="7"/>
  <c r="V765" i="7"/>
  <c r="W765" i="7"/>
  <c r="X501" i="5"/>
  <c r="Y501" i="5" s="1"/>
  <c r="V478" i="7"/>
  <c r="U478" i="7"/>
  <c r="W478" i="7"/>
  <c r="X571" i="5"/>
  <c r="Y571" i="5" s="1"/>
  <c r="U281" i="7"/>
  <c r="V281" i="7"/>
  <c r="W281" i="7"/>
  <c r="X676" i="5"/>
  <c r="Y676" i="5" s="1"/>
  <c r="U342" i="7"/>
  <c r="V342" i="7"/>
  <c r="W342" i="7"/>
  <c r="X753" i="5"/>
  <c r="Y753" i="5" s="1"/>
  <c r="V809" i="7"/>
  <c r="U809" i="7"/>
  <c r="W809" i="7"/>
  <c r="X782" i="5"/>
  <c r="Y782" i="5" s="1"/>
  <c r="U823" i="7"/>
  <c r="V823" i="7"/>
  <c r="W823" i="7"/>
  <c r="AG347" i="7"/>
  <c r="AF347" i="7"/>
  <c r="AF50" i="7"/>
  <c r="AG50" i="7"/>
  <c r="AF255" i="7"/>
  <c r="AG255" i="7"/>
  <c r="AF802" i="7"/>
  <c r="AG802" i="7"/>
  <c r="AF152" i="7"/>
  <c r="AG152" i="7"/>
  <c r="AF527" i="7"/>
  <c r="AG527" i="7"/>
  <c r="AF759" i="7"/>
  <c r="AG759" i="7"/>
  <c r="AF650" i="7"/>
  <c r="AG650" i="7"/>
  <c r="AF486" i="7"/>
  <c r="AG486" i="7"/>
  <c r="AF185" i="7"/>
  <c r="AG185" i="7"/>
  <c r="X776" i="5"/>
  <c r="Y776" i="5" s="1"/>
  <c r="V201" i="7"/>
  <c r="U201" i="7"/>
  <c r="W201" i="7"/>
  <c r="X721" i="5"/>
  <c r="Y721" i="5" s="1"/>
  <c r="V619" i="7"/>
  <c r="U619" i="7"/>
  <c r="W619" i="7"/>
  <c r="X684" i="5"/>
  <c r="Y684" i="5" s="1"/>
  <c r="U737" i="7"/>
  <c r="V737" i="7"/>
  <c r="W737" i="7"/>
  <c r="X610" i="5"/>
  <c r="Y610" i="5" s="1"/>
  <c r="U506" i="7"/>
  <c r="V506" i="7"/>
  <c r="W506" i="7"/>
  <c r="X542" i="5"/>
  <c r="Y542" i="5" s="1"/>
  <c r="U606" i="7"/>
  <c r="V606" i="7"/>
  <c r="W606" i="7"/>
  <c r="X494" i="5"/>
  <c r="Y494" i="5" s="1"/>
  <c r="V559" i="7"/>
  <c r="U559" i="7"/>
  <c r="W559" i="7"/>
  <c r="X443" i="5"/>
  <c r="Y443" i="5" s="1"/>
  <c r="U789" i="7"/>
  <c r="V789" i="7"/>
  <c r="W789" i="7"/>
  <c r="X403" i="5"/>
  <c r="Y403" i="5" s="1"/>
  <c r="U660" i="7"/>
  <c r="V660" i="7"/>
  <c r="W660" i="7"/>
  <c r="X343" i="5"/>
  <c r="Y343" i="5" s="1"/>
  <c r="U466" i="7"/>
  <c r="V466" i="7"/>
  <c r="W466" i="7"/>
  <c r="X317" i="5"/>
  <c r="Y317" i="5" s="1"/>
  <c r="U380" i="7"/>
  <c r="V380" i="7"/>
  <c r="W380" i="7"/>
  <c r="X295" i="5"/>
  <c r="Y295" i="5" s="1"/>
  <c r="U360" i="7"/>
  <c r="V360" i="7"/>
  <c r="W360" i="7"/>
  <c r="X276" i="5"/>
  <c r="Y276" i="5" s="1"/>
  <c r="U339" i="7"/>
  <c r="V339" i="7"/>
  <c r="W339" i="7"/>
  <c r="X267" i="5"/>
  <c r="Y267" i="5" s="1"/>
  <c r="U270" i="7"/>
  <c r="V270" i="7"/>
  <c r="W270" i="7"/>
  <c r="S758" i="7"/>
  <c r="S759" i="7"/>
  <c r="X216" i="5"/>
  <c r="Y216" i="5" s="1"/>
  <c r="U490" i="7"/>
  <c r="V490" i="7"/>
  <c r="W490" i="7"/>
  <c r="X189" i="5"/>
  <c r="Y189" i="5" s="1"/>
  <c r="U326" i="7"/>
  <c r="V326" i="7"/>
  <c r="W326" i="7"/>
  <c r="X164" i="5"/>
  <c r="Y164" i="5" s="1"/>
  <c r="U252" i="7"/>
  <c r="V252" i="7"/>
  <c r="W252" i="7"/>
  <c r="X145" i="5"/>
  <c r="Y145" i="5" s="1"/>
  <c r="U213" i="7"/>
  <c r="V213" i="7"/>
  <c r="W213" i="7"/>
  <c r="X125" i="5"/>
  <c r="Y125" i="5" s="1"/>
  <c r="U41" i="7"/>
  <c r="V41" i="7"/>
  <c r="W41" i="7"/>
  <c r="X11" i="5"/>
  <c r="Y11" i="5" s="1"/>
  <c r="U220" i="7"/>
  <c r="V220" i="7"/>
  <c r="W220" i="7"/>
  <c r="X785" i="5"/>
  <c r="Y785" i="5" s="1"/>
  <c r="U826" i="7"/>
  <c r="V826" i="7"/>
  <c r="W826" i="7"/>
  <c r="X774" i="5"/>
  <c r="Y774" i="5" s="1"/>
  <c r="V193" i="7"/>
  <c r="U193" i="7"/>
  <c r="W193" i="7"/>
  <c r="X766" i="5"/>
  <c r="Y766" i="5" s="1"/>
  <c r="U95" i="7"/>
  <c r="V95" i="7"/>
  <c r="W95" i="7"/>
  <c r="X759" i="5"/>
  <c r="Y759" i="5" s="1"/>
  <c r="U169" i="7"/>
  <c r="V169" i="7"/>
  <c r="W169" i="7"/>
  <c r="X745" i="5"/>
  <c r="Y745" i="5" s="1"/>
  <c r="V754" i="7"/>
  <c r="U754" i="7"/>
  <c r="W754" i="7"/>
  <c r="X727" i="5"/>
  <c r="Y727" i="5" s="1"/>
  <c r="V649" i="7"/>
  <c r="U649" i="7"/>
  <c r="W649" i="7"/>
  <c r="X720" i="5"/>
  <c r="Y720" i="5" s="1"/>
  <c r="U617" i="7"/>
  <c r="V617" i="7"/>
  <c r="W617" i="7"/>
  <c r="X704" i="5"/>
  <c r="Y704" i="5" s="1"/>
  <c r="U761" i="7"/>
  <c r="V761" i="7"/>
  <c r="W761" i="7"/>
  <c r="X696" i="5"/>
  <c r="Y696" i="5" s="1"/>
  <c r="V455" i="7"/>
  <c r="U455" i="7"/>
  <c r="W455" i="7"/>
  <c r="X689" i="5"/>
  <c r="Y689" i="5" s="1"/>
  <c r="V744" i="7"/>
  <c r="U744" i="7"/>
  <c r="W744" i="7"/>
  <c r="X681" i="5"/>
  <c r="Y681" i="5" s="1"/>
  <c r="V369" i="7"/>
  <c r="U369" i="7"/>
  <c r="W369" i="7"/>
  <c r="X673" i="5"/>
  <c r="Y673" i="5" s="1"/>
  <c r="V320" i="7"/>
  <c r="U320" i="7"/>
  <c r="W320" i="7"/>
  <c r="X639" i="5"/>
  <c r="Y639" i="5" s="1"/>
  <c r="U673" i="7"/>
  <c r="V673" i="7"/>
  <c r="W673" i="7"/>
  <c r="X632" i="5"/>
  <c r="Y632" i="5" s="1"/>
  <c r="U642" i="7"/>
  <c r="V642" i="7"/>
  <c r="W642" i="7"/>
  <c r="X621" i="5"/>
  <c r="Y621" i="5" s="1"/>
  <c r="U564" i="7"/>
  <c r="V564" i="7"/>
  <c r="W564" i="7"/>
  <c r="X613" i="5"/>
  <c r="Y613" i="5" s="1"/>
  <c r="U133" i="7"/>
  <c r="V133" i="7"/>
  <c r="W133" i="7"/>
  <c r="X609" i="5"/>
  <c r="Y609" i="5" s="1"/>
  <c r="U510" i="7"/>
  <c r="V510" i="7"/>
  <c r="W510" i="7"/>
  <c r="X600" i="5"/>
  <c r="Y600" i="5" s="1"/>
  <c r="V449" i="7"/>
  <c r="U449" i="7"/>
  <c r="W449" i="7"/>
  <c r="X579" i="5"/>
  <c r="Y579" i="5" s="1"/>
  <c r="V317" i="7"/>
  <c r="U317" i="7"/>
  <c r="W317" i="7"/>
  <c r="X559" i="5"/>
  <c r="Y559" i="5" s="1"/>
  <c r="V770" i="7"/>
  <c r="U770" i="7"/>
  <c r="W770" i="7"/>
  <c r="X541" i="5"/>
  <c r="Y541" i="5" s="1"/>
  <c r="U686" i="7"/>
  <c r="V686" i="7"/>
  <c r="W686" i="7"/>
  <c r="X525" i="5"/>
  <c r="Y525" i="5" s="1"/>
  <c r="U589" i="7"/>
  <c r="V589" i="7"/>
  <c r="W589" i="7"/>
  <c r="X514" i="5"/>
  <c r="Y514" i="5" s="1"/>
  <c r="U556" i="7"/>
  <c r="V556" i="7"/>
  <c r="W556" i="7"/>
  <c r="X503" i="5"/>
  <c r="Y503" i="5" s="1"/>
  <c r="V499" i="7"/>
  <c r="U499" i="7"/>
  <c r="W499" i="7"/>
  <c r="X491" i="5"/>
  <c r="Y491" i="5" s="1"/>
  <c r="U109" i="7"/>
  <c r="V109" i="7"/>
  <c r="W109" i="7"/>
  <c r="X471" i="5"/>
  <c r="Y471" i="5" s="1"/>
  <c r="U335" i="7"/>
  <c r="V335" i="7"/>
  <c r="W335" i="7"/>
  <c r="X460" i="5"/>
  <c r="Y460" i="5" s="1"/>
  <c r="U292" i="7"/>
  <c r="V292" i="7"/>
  <c r="W292" i="7"/>
  <c r="X441" i="5"/>
  <c r="Y441" i="5" s="1"/>
  <c r="U766" i="7"/>
  <c r="V766" i="7"/>
  <c r="W766" i="7"/>
  <c r="X431" i="5"/>
  <c r="Y431" i="5" s="1"/>
  <c r="U736" i="7"/>
  <c r="V736" i="7"/>
  <c r="W736" i="7"/>
  <c r="X421" i="5"/>
  <c r="Y421" i="5" s="1"/>
  <c r="U707" i="7"/>
  <c r="V707" i="7"/>
  <c r="W707" i="7"/>
  <c r="X410" i="5"/>
  <c r="Y410" i="5" s="1"/>
  <c r="V474" i="7"/>
  <c r="U474" i="7"/>
  <c r="W474" i="7"/>
  <c r="X402" i="5"/>
  <c r="Y402" i="5" s="1"/>
  <c r="U94" i="7"/>
  <c r="V94" i="7"/>
  <c r="W94" i="7"/>
  <c r="X388" i="5"/>
  <c r="Y388" i="5" s="1"/>
  <c r="U608" i="7"/>
  <c r="V608" i="7"/>
  <c r="W608" i="7"/>
  <c r="X381" i="5"/>
  <c r="Y381" i="5" s="1"/>
  <c r="U581" i="7"/>
  <c r="V581" i="7"/>
  <c r="W581" i="7"/>
  <c r="X375" i="5"/>
  <c r="Y375" i="5" s="1"/>
  <c r="V575" i="7"/>
  <c r="U575" i="7"/>
  <c r="W575" i="7"/>
  <c r="X358" i="5"/>
  <c r="Y358" i="5" s="1"/>
  <c r="V44" i="7"/>
  <c r="U44" i="7"/>
  <c r="W44" i="7"/>
  <c r="X350" i="5"/>
  <c r="Y350" i="5" s="1"/>
  <c r="U412" i="7"/>
  <c r="V412" i="7"/>
  <c r="W412" i="7"/>
  <c r="X342" i="5"/>
  <c r="Y342" i="5" s="1"/>
  <c r="U464" i="7"/>
  <c r="V464" i="7"/>
  <c r="W464" i="7"/>
  <c r="X324" i="5"/>
  <c r="Y324" i="5" s="1"/>
  <c r="U82" i="7"/>
  <c r="V82" i="7"/>
  <c r="W82" i="7"/>
  <c r="X312" i="5"/>
  <c r="Y312" i="5" s="1"/>
  <c r="V375" i="7"/>
  <c r="U375" i="7"/>
  <c r="W375" i="7"/>
  <c r="X299" i="5"/>
  <c r="Y299" i="5" s="1"/>
  <c r="U331" i="7"/>
  <c r="V331" i="7"/>
  <c r="W331" i="7"/>
  <c r="X289" i="5"/>
  <c r="Y289" i="5" s="1"/>
  <c r="U312" i="7"/>
  <c r="V312" i="7"/>
  <c r="W312" i="7"/>
  <c r="X283" i="5"/>
  <c r="Y283" i="5" s="1"/>
  <c r="U291" i="7"/>
  <c r="V291" i="7"/>
  <c r="W291" i="7"/>
  <c r="X274" i="5"/>
  <c r="Y274" i="5" s="1"/>
  <c r="U277" i="7"/>
  <c r="V277" i="7"/>
  <c r="W277" i="7"/>
  <c r="S787" i="7"/>
  <c r="S788" i="7"/>
  <c r="S71" i="7"/>
  <c r="S70" i="7"/>
  <c r="X243" i="5"/>
  <c r="Y243" i="5" s="1"/>
  <c r="U656" i="7"/>
  <c r="V656" i="7"/>
  <c r="W656" i="7"/>
  <c r="X233" i="5"/>
  <c r="Y233" i="5" s="1"/>
  <c r="U600" i="7"/>
  <c r="V600" i="7"/>
  <c r="W600" i="7"/>
  <c r="X214" i="5"/>
  <c r="Y214" i="5" s="1"/>
  <c r="U488" i="7"/>
  <c r="V488" i="7"/>
  <c r="W488" i="7"/>
  <c r="X196" i="5"/>
  <c r="Y196" i="5" s="1"/>
  <c r="U374" i="7"/>
  <c r="V374" i="7"/>
  <c r="W374" i="7"/>
  <c r="X187" i="5"/>
  <c r="Y187" i="5" s="1"/>
  <c r="V324" i="7"/>
  <c r="U324" i="7"/>
  <c r="W324" i="7"/>
  <c r="X177" i="5"/>
  <c r="Y177" i="5" s="1"/>
  <c r="U268" i="7"/>
  <c r="V268" i="7"/>
  <c r="W268" i="7"/>
  <c r="X161" i="5"/>
  <c r="Y161" i="5" s="1"/>
  <c r="U248" i="7"/>
  <c r="V248" i="7"/>
  <c r="W248" i="7"/>
  <c r="X152" i="5"/>
  <c r="Y152" i="5" s="1"/>
  <c r="U228" i="7"/>
  <c r="V228" i="7"/>
  <c r="W228" i="7"/>
  <c r="X141" i="5"/>
  <c r="Y141" i="5" s="1"/>
  <c r="U210" i="7"/>
  <c r="V210" i="7"/>
  <c r="W210" i="7"/>
  <c r="X134" i="5"/>
  <c r="Y134" i="5" s="1"/>
  <c r="U195" i="7"/>
  <c r="V195" i="7"/>
  <c r="W195" i="7"/>
  <c r="X124" i="5"/>
  <c r="Y124" i="5" s="1"/>
  <c r="V176" i="7"/>
  <c r="U176" i="7"/>
  <c r="W176" i="7"/>
  <c r="X113" i="5"/>
  <c r="Y113" i="5" s="1"/>
  <c r="U4" i="7"/>
  <c r="V4" i="7"/>
  <c r="W4" i="7"/>
  <c r="X96" i="5"/>
  <c r="Y96" i="5" s="1"/>
  <c r="U125" i="7"/>
  <c r="V125" i="7"/>
  <c r="W125" i="7"/>
  <c r="X86" i="5"/>
  <c r="Y86" i="5" s="1"/>
  <c r="U182" i="7"/>
  <c r="V182" i="7"/>
  <c r="W182" i="7"/>
  <c r="X62" i="5"/>
  <c r="Y62" i="5" s="1"/>
  <c r="U63" i="7"/>
  <c r="V63" i="7"/>
  <c r="W63" i="7"/>
  <c r="X46" i="5"/>
  <c r="Y46" i="5" s="1"/>
  <c r="U33" i="7"/>
  <c r="V33" i="7"/>
  <c r="W33" i="7"/>
  <c r="X36" i="5"/>
  <c r="Y36" i="5" s="1"/>
  <c r="V16" i="7"/>
  <c r="U16" i="7"/>
  <c r="W16" i="7"/>
  <c r="X22" i="5"/>
  <c r="Y22" i="5" s="1"/>
  <c r="V243" i="7"/>
  <c r="U243" i="7"/>
  <c r="W243" i="7"/>
  <c r="X16" i="5"/>
  <c r="Y16" i="5" s="1"/>
  <c r="U232" i="7"/>
  <c r="V232" i="7"/>
  <c r="W232" i="7"/>
  <c r="X61" i="5"/>
  <c r="Y61" i="5" s="1"/>
  <c r="U61" i="7"/>
  <c r="V61" i="7"/>
  <c r="W61" i="7"/>
  <c r="X117" i="5"/>
  <c r="Y117" i="5" s="1"/>
  <c r="U216" i="7"/>
  <c r="V216" i="7"/>
  <c r="W216" i="7"/>
  <c r="X210" i="5"/>
  <c r="Y210" i="5" s="1"/>
  <c r="V459" i="7"/>
  <c r="U459" i="7"/>
  <c r="W459" i="7"/>
  <c r="X316" i="5"/>
  <c r="Y316" i="5" s="1"/>
  <c r="U385" i="7"/>
  <c r="V385" i="7"/>
  <c r="W385" i="7"/>
  <c r="X398" i="5"/>
  <c r="Y398" i="5" s="1"/>
  <c r="U634" i="7"/>
  <c r="V634" i="7"/>
  <c r="W634" i="7"/>
  <c r="X439" i="5"/>
  <c r="Y439" i="5" s="1"/>
  <c r="U504" i="7"/>
  <c r="V504" i="7"/>
  <c r="W504" i="7"/>
  <c r="X530" i="5"/>
  <c r="Y530" i="5" s="1"/>
  <c r="V635" i="7"/>
  <c r="U635" i="7"/>
  <c r="W635" i="7"/>
  <c r="X646" i="5"/>
  <c r="Y646" i="5" s="1"/>
  <c r="U78" i="7"/>
  <c r="V78" i="7"/>
  <c r="W78" i="7"/>
  <c r="X685" i="5"/>
  <c r="Y685" i="5" s="1"/>
  <c r="V738" i="7"/>
  <c r="U738" i="7"/>
  <c r="W738" i="7"/>
  <c r="X719" i="5"/>
  <c r="Y719" i="5" s="1"/>
  <c r="U597" i="7"/>
  <c r="V597" i="7"/>
  <c r="W597" i="7"/>
  <c r="X757" i="5"/>
  <c r="Y757" i="5" s="1"/>
  <c r="U18" i="7"/>
  <c r="V18" i="7"/>
  <c r="W18" i="7"/>
  <c r="X229" i="5"/>
  <c r="Y229" i="5" s="1"/>
  <c r="U570" i="7"/>
  <c r="V570" i="7"/>
  <c r="W570" i="7"/>
  <c r="AF716" i="7"/>
  <c r="AG716" i="7"/>
  <c r="AF724" i="7"/>
  <c r="AG724" i="7"/>
  <c r="AF160" i="7"/>
  <c r="AG160" i="7"/>
  <c r="AF333" i="7"/>
  <c r="AG333" i="7"/>
  <c r="AF273" i="7"/>
  <c r="AG273" i="7"/>
  <c r="AG804" i="7"/>
  <c r="AF804" i="7"/>
  <c r="AF151" i="7"/>
  <c r="AG151" i="7"/>
  <c r="AF528" i="7"/>
  <c r="AG528" i="7"/>
  <c r="AF758" i="7"/>
  <c r="AG758" i="7"/>
  <c r="AF149" i="7"/>
  <c r="AG149" i="7"/>
  <c r="AF651" i="7"/>
  <c r="AG651" i="7"/>
  <c r="AF485" i="7"/>
  <c r="AG485" i="7"/>
  <c r="AF184" i="7"/>
  <c r="AG184" i="7"/>
  <c r="X788" i="5"/>
  <c r="Y788" i="5" s="1"/>
  <c r="V812" i="7"/>
  <c r="U812" i="7"/>
  <c r="W812" i="7"/>
  <c r="X730" i="5"/>
  <c r="Y730" i="5" s="1"/>
  <c r="U675" i="7"/>
  <c r="V675" i="7"/>
  <c r="W675" i="7"/>
  <c r="X690" i="5"/>
  <c r="Y690" i="5" s="1"/>
  <c r="U428" i="7"/>
  <c r="V428" i="7"/>
  <c r="W428" i="7"/>
  <c r="X623" i="5"/>
  <c r="Y623" i="5" s="1"/>
  <c r="U590" i="7"/>
  <c r="V590" i="7"/>
  <c r="W590" i="7"/>
  <c r="X567" i="5"/>
  <c r="Y567" i="5" s="1"/>
  <c r="U801" i="7"/>
  <c r="V801" i="7"/>
  <c r="W801" i="7"/>
  <c r="X509" i="5"/>
  <c r="Y509" i="5" s="1"/>
  <c r="U572" i="7"/>
  <c r="V572" i="7"/>
  <c r="W572" i="7"/>
  <c r="X433" i="5"/>
  <c r="Y433" i="5" s="1"/>
  <c r="U739" i="7"/>
  <c r="V739" i="7"/>
  <c r="W739" i="7"/>
  <c r="X390" i="5"/>
  <c r="Y390" i="5" s="1"/>
  <c r="U626" i="7"/>
  <c r="V626" i="7"/>
  <c r="W626" i="7"/>
  <c r="X360" i="5"/>
  <c r="Y360" i="5" s="1"/>
  <c r="V423" i="7"/>
  <c r="U423" i="7"/>
  <c r="W423" i="7"/>
  <c r="X251" i="5"/>
  <c r="Y251" i="5" s="1"/>
  <c r="U701" i="7"/>
  <c r="V701" i="7"/>
  <c r="W701" i="7"/>
  <c r="X235" i="5"/>
  <c r="Y235" i="5" s="1"/>
  <c r="U621" i="7"/>
  <c r="V621" i="7"/>
  <c r="W621" i="7"/>
  <c r="X201" i="5"/>
  <c r="Y201" i="5" s="1"/>
  <c r="U405" i="7"/>
  <c r="V405" i="7"/>
  <c r="W405" i="7"/>
  <c r="X179" i="5"/>
  <c r="Y179" i="5" s="1"/>
  <c r="V287" i="7"/>
  <c r="U287" i="7"/>
  <c r="W287" i="7"/>
  <c r="X154" i="5"/>
  <c r="Y154" i="5" s="1"/>
  <c r="U236" i="7"/>
  <c r="V236" i="7"/>
  <c r="W236" i="7"/>
  <c r="X135" i="5"/>
  <c r="Y135" i="5" s="1"/>
  <c r="V196" i="7"/>
  <c r="U196" i="7"/>
  <c r="W196" i="7"/>
  <c r="X6" i="5"/>
  <c r="Y6" i="5" s="1"/>
  <c r="V208" i="7"/>
  <c r="U208" i="7"/>
  <c r="W208" i="7"/>
  <c r="X783" i="5"/>
  <c r="Y783" i="5" s="1"/>
  <c r="U824" i="7"/>
  <c r="V824" i="7"/>
  <c r="W824" i="7"/>
  <c r="X773" i="5"/>
  <c r="Y773" i="5" s="1"/>
  <c r="V192" i="7"/>
  <c r="U192" i="7"/>
  <c r="W192" i="7"/>
  <c r="X764" i="5"/>
  <c r="Y764" i="5" s="1"/>
  <c r="U93" i="7"/>
  <c r="V93" i="7"/>
  <c r="W93" i="7"/>
  <c r="X754" i="5"/>
  <c r="Y754" i="5" s="1"/>
  <c r="U810" i="7"/>
  <c r="V810" i="7"/>
  <c r="W810" i="7"/>
  <c r="X737" i="5"/>
  <c r="Y737" i="5" s="1"/>
  <c r="U697" i="7"/>
  <c r="V697" i="7"/>
  <c r="W697" i="7"/>
  <c r="X724" i="5"/>
  <c r="Y724" i="5" s="1"/>
  <c r="V83" i="7"/>
  <c r="U83" i="7"/>
  <c r="W83" i="7"/>
  <c r="X711" i="5"/>
  <c r="Y711" i="5" s="1"/>
  <c r="V768" i="7"/>
  <c r="U768" i="7"/>
  <c r="W768" i="7"/>
  <c r="X702" i="5"/>
  <c r="Y702" i="5" s="1"/>
  <c r="U155" i="7"/>
  <c r="V155" i="7"/>
  <c r="W155" i="7"/>
  <c r="X695" i="5"/>
  <c r="Y695" i="5" s="1"/>
  <c r="U454" i="7"/>
  <c r="V454" i="7"/>
  <c r="W454" i="7"/>
  <c r="X688" i="5"/>
  <c r="Y688" i="5" s="1"/>
  <c r="U401" i="7"/>
  <c r="V401" i="7"/>
  <c r="W401" i="7"/>
  <c r="X680" i="5"/>
  <c r="Y680" i="5" s="1"/>
  <c r="U146" i="7"/>
  <c r="V146" i="7"/>
  <c r="W146" i="7"/>
  <c r="X654" i="5"/>
  <c r="Y654" i="5" s="1"/>
  <c r="U776" i="7"/>
  <c r="V776" i="7"/>
  <c r="W776" i="7"/>
  <c r="X637" i="5"/>
  <c r="Y637" i="5" s="1"/>
  <c r="U671" i="7"/>
  <c r="V671" i="7"/>
  <c r="W671" i="7"/>
  <c r="X631" i="5"/>
  <c r="Y631" i="5" s="1"/>
  <c r="U641" i="7"/>
  <c r="V641" i="7"/>
  <c r="W641" i="7"/>
  <c r="X618" i="5"/>
  <c r="Y618" i="5" s="1"/>
  <c r="U561" i="7"/>
  <c r="V561" i="7"/>
  <c r="W561" i="7"/>
  <c r="X612" i="5"/>
  <c r="Y612" i="5" s="1"/>
  <c r="V507" i="7"/>
  <c r="U507" i="7"/>
  <c r="W507" i="7"/>
  <c r="X608" i="5"/>
  <c r="Y608" i="5" s="1"/>
  <c r="V481" i="7"/>
  <c r="U481" i="7"/>
  <c r="W481" i="7"/>
  <c r="X597" i="5"/>
  <c r="Y597" i="5" s="1"/>
  <c r="U424" i="7"/>
  <c r="V424" i="7"/>
  <c r="W424" i="7"/>
  <c r="X573" i="5"/>
  <c r="Y573" i="5" s="1"/>
  <c r="U283" i="7"/>
  <c r="V283" i="7"/>
  <c r="W283" i="7"/>
  <c r="X551" i="5"/>
  <c r="Y551" i="5" s="1"/>
  <c r="U718" i="7"/>
  <c r="V718" i="7"/>
  <c r="W718" i="7"/>
  <c r="X537" i="5"/>
  <c r="Y537" i="5" s="1"/>
  <c r="U665" i="7"/>
  <c r="V665" i="7"/>
  <c r="W665" i="7"/>
  <c r="X523" i="5"/>
  <c r="Y523" i="5" s="1"/>
  <c r="U588" i="7"/>
  <c r="V588" i="7"/>
  <c r="W588" i="7"/>
  <c r="X511" i="5"/>
  <c r="Y511" i="5" s="1"/>
  <c r="U531" i="7"/>
  <c r="V531" i="7"/>
  <c r="W531" i="7"/>
  <c r="X502" i="5"/>
  <c r="Y502" i="5" s="1"/>
  <c r="U117" i="7"/>
  <c r="V117" i="7"/>
  <c r="W117" i="7"/>
  <c r="X490" i="5"/>
  <c r="Y490" i="5" s="1"/>
  <c r="U553" i="7"/>
  <c r="V553" i="7"/>
  <c r="W553" i="7"/>
  <c r="X467" i="5"/>
  <c r="Y467" i="5" s="1"/>
  <c r="U315" i="7"/>
  <c r="V315" i="7"/>
  <c r="W315" i="7"/>
  <c r="X448" i="5"/>
  <c r="Y448" i="5" s="1"/>
  <c r="U792" i="7"/>
  <c r="V792" i="7"/>
  <c r="W792" i="7"/>
  <c r="X440" i="5"/>
  <c r="Y440" i="5" s="1"/>
  <c r="U767" i="7"/>
  <c r="V767" i="7"/>
  <c r="W767" i="7"/>
  <c r="X430" i="5"/>
  <c r="Y430" i="5" s="1"/>
  <c r="U494" i="7"/>
  <c r="V494" i="7"/>
  <c r="W494" i="7"/>
  <c r="X415" i="5"/>
  <c r="Y415" i="5" s="1"/>
  <c r="U480" i="7"/>
  <c r="V480" i="7"/>
  <c r="W480" i="7"/>
  <c r="X408" i="5"/>
  <c r="Y408" i="5" s="1"/>
  <c r="U470" i="7"/>
  <c r="V470" i="7"/>
  <c r="W470" i="7"/>
  <c r="X400" i="5"/>
  <c r="Y400" i="5" s="1"/>
  <c r="U658" i="7"/>
  <c r="V658" i="7"/>
  <c r="W658" i="7"/>
  <c r="X387" i="5"/>
  <c r="Y387" i="5" s="1"/>
  <c r="U607" i="7"/>
  <c r="V607" i="7"/>
  <c r="W607" i="7"/>
  <c r="X379" i="5"/>
  <c r="Y379" i="5" s="1"/>
  <c r="U580" i="7"/>
  <c r="V580" i="7"/>
  <c r="W580" i="7"/>
  <c r="X365" i="5"/>
  <c r="Y365" i="5" s="1"/>
  <c r="U549" i="7"/>
  <c r="V549" i="7"/>
  <c r="W549" i="7"/>
  <c r="X357" i="5"/>
  <c r="Y357" i="5" s="1"/>
  <c r="U520" i="7"/>
  <c r="V520" i="7"/>
  <c r="W520" i="7"/>
  <c r="X347" i="5"/>
  <c r="Y347" i="5" s="1"/>
  <c r="U85" i="7"/>
  <c r="V85" i="7"/>
  <c r="W85" i="7"/>
  <c r="X338" i="5"/>
  <c r="Y338" i="5" s="1"/>
  <c r="U462" i="7"/>
  <c r="V462" i="7"/>
  <c r="W462" i="7"/>
  <c r="X322" i="5"/>
  <c r="Y322" i="5" s="1"/>
  <c r="U410" i="7"/>
  <c r="V410" i="7"/>
  <c r="W410" i="7"/>
  <c r="X311" i="5"/>
  <c r="Y311" i="5" s="1"/>
  <c r="U381" i="7"/>
  <c r="V381" i="7"/>
  <c r="W381" i="7"/>
  <c r="X297" i="5"/>
  <c r="Y297" i="5" s="1"/>
  <c r="U330" i="7"/>
  <c r="V330" i="7"/>
  <c r="W330" i="7"/>
  <c r="X288" i="5"/>
  <c r="Y288" i="5" s="1"/>
  <c r="U311" i="7"/>
  <c r="V311" i="7"/>
  <c r="W311" i="7"/>
  <c r="X278" i="5"/>
  <c r="Y278" i="5" s="1"/>
  <c r="V341" i="7"/>
  <c r="U341" i="7"/>
  <c r="W341" i="7"/>
  <c r="X272" i="5"/>
  <c r="Y272" i="5" s="1"/>
  <c r="V276" i="7"/>
  <c r="U276" i="7"/>
  <c r="W276" i="7"/>
  <c r="X264" i="5"/>
  <c r="Y264" i="5" s="1"/>
  <c r="U786" i="7"/>
  <c r="V786" i="7"/>
  <c r="W786" i="7"/>
  <c r="X253" i="5"/>
  <c r="Y253" i="5" s="1"/>
  <c r="U726" i="7"/>
  <c r="V726" i="7"/>
  <c r="W726" i="7"/>
  <c r="X242" i="5"/>
  <c r="Y242" i="5" s="1"/>
  <c r="U655" i="7"/>
  <c r="V655" i="7"/>
  <c r="W655" i="7"/>
  <c r="X227" i="5"/>
  <c r="Y227" i="5" s="1"/>
  <c r="U568" i="7"/>
  <c r="V568" i="7"/>
  <c r="W568" i="7"/>
  <c r="X213" i="5"/>
  <c r="Y213" i="5" s="1"/>
  <c r="V60" i="7"/>
  <c r="U60" i="7"/>
  <c r="W60" i="7"/>
  <c r="X192" i="5"/>
  <c r="Y192" i="5" s="1"/>
  <c r="V349" i="7"/>
  <c r="U349" i="7"/>
  <c r="W349" i="7"/>
  <c r="X186" i="5"/>
  <c r="Y186" i="5" s="1"/>
  <c r="U278" i="7"/>
  <c r="V278" i="7"/>
  <c r="W278" i="7"/>
  <c r="X174" i="5"/>
  <c r="Y174" i="5" s="1"/>
  <c r="U265" i="7"/>
  <c r="V265" i="7"/>
  <c r="W265" i="7"/>
  <c r="X158" i="5"/>
  <c r="Y158" i="5" s="1"/>
  <c r="U45" i="7"/>
  <c r="V45" i="7"/>
  <c r="W45" i="7"/>
  <c r="X151" i="5"/>
  <c r="Y151" i="5" s="1"/>
  <c r="U227" i="7"/>
  <c r="V227" i="7"/>
  <c r="W227" i="7"/>
  <c r="X139" i="5"/>
  <c r="Y139" i="5" s="1"/>
  <c r="V200" i="7"/>
  <c r="U200" i="7"/>
  <c r="W200" i="7"/>
  <c r="X133" i="5"/>
  <c r="Y133" i="5" s="1"/>
  <c r="V229" i="7"/>
  <c r="U229" i="7"/>
  <c r="W229" i="7"/>
  <c r="X123" i="5"/>
  <c r="Y123" i="5" s="1"/>
  <c r="V175" i="7"/>
  <c r="U175" i="7"/>
  <c r="W175" i="7"/>
  <c r="X110" i="5"/>
  <c r="Y110" i="5" s="1"/>
  <c r="U206" i="7"/>
  <c r="V206" i="7"/>
  <c r="W206" i="7"/>
  <c r="X95" i="5"/>
  <c r="Y95" i="5" s="1"/>
  <c r="V124" i="7"/>
  <c r="U124" i="7"/>
  <c r="W124" i="7"/>
  <c r="X80" i="5"/>
  <c r="Y80" i="5" s="1"/>
  <c r="U31" i="7"/>
  <c r="V31" i="7"/>
  <c r="W31" i="7"/>
  <c r="X53" i="5"/>
  <c r="Y53" i="5" s="1"/>
  <c r="U47" i="7"/>
  <c r="V47" i="7"/>
  <c r="W47" i="7"/>
  <c r="X42" i="5"/>
  <c r="Y42" i="5" s="1"/>
  <c r="U26" i="7"/>
  <c r="V26" i="7"/>
  <c r="W26" i="7"/>
  <c r="S255" i="7"/>
  <c r="S256" i="7"/>
  <c r="X17" i="5"/>
  <c r="Y17" i="5" s="1"/>
  <c r="V233" i="7"/>
  <c r="U233" i="7"/>
  <c r="W233" i="7"/>
  <c r="X18" i="5"/>
  <c r="Y18" i="5" s="1"/>
  <c r="U234" i="7"/>
  <c r="V234" i="7"/>
  <c r="W234" i="7"/>
  <c r="X85" i="5"/>
  <c r="Y85" i="5" s="1"/>
  <c r="U101" i="7"/>
  <c r="V101" i="7"/>
  <c r="W101" i="7"/>
  <c r="X144" i="5"/>
  <c r="Y144" i="5" s="1"/>
  <c r="U239" i="7"/>
  <c r="V239" i="7"/>
  <c r="W239" i="7"/>
  <c r="X250" i="5"/>
  <c r="Y250" i="5" s="1"/>
  <c r="U699" i="7"/>
  <c r="V699" i="7"/>
  <c r="W699" i="7"/>
  <c r="X353" i="5"/>
  <c r="Y353" i="5" s="1"/>
  <c r="V497" i="7"/>
  <c r="U497" i="7"/>
  <c r="W497" i="7"/>
  <c r="X413" i="5"/>
  <c r="Y413" i="5" s="1"/>
  <c r="U99" i="7"/>
  <c r="V99" i="7"/>
  <c r="W99" i="7"/>
  <c r="X449" i="5"/>
  <c r="Y449" i="5" s="1"/>
  <c r="U793" i="7"/>
  <c r="V793" i="7"/>
  <c r="W793" i="7"/>
  <c r="X536" i="5"/>
  <c r="Y536" i="5" s="1"/>
  <c r="U664" i="7"/>
  <c r="V664" i="7"/>
  <c r="W664" i="7"/>
  <c r="X659" i="5"/>
  <c r="Y659" i="5" s="1"/>
  <c r="U713" i="7"/>
  <c r="V713" i="7"/>
  <c r="W713" i="7"/>
  <c r="X691" i="5"/>
  <c r="Y691" i="5" s="1"/>
  <c r="U148" i="7"/>
  <c r="V148" i="7"/>
  <c r="W148" i="7"/>
  <c r="X738" i="5"/>
  <c r="Y738" i="5" s="1"/>
  <c r="U796" i="7"/>
  <c r="V796" i="7"/>
  <c r="W796" i="7"/>
  <c r="X779" i="5"/>
  <c r="Y779" i="5" s="1"/>
  <c r="V811" i="7"/>
  <c r="U811" i="7"/>
  <c r="W811" i="7"/>
  <c r="AF717" i="7"/>
  <c r="AG717" i="7"/>
  <c r="AF723" i="7"/>
  <c r="AG723" i="7"/>
  <c r="AF159" i="7"/>
  <c r="AG159" i="7"/>
  <c r="AF334" i="7"/>
  <c r="AG334" i="7"/>
  <c r="AF272" i="7"/>
  <c r="AG272" i="7"/>
  <c r="AF12" i="7"/>
  <c r="AG12" i="7"/>
  <c r="AF439" i="7"/>
  <c r="AG439" i="7"/>
  <c r="AF164" i="7"/>
  <c r="AG164" i="7"/>
  <c r="AF71" i="7"/>
  <c r="AG71" i="7"/>
  <c r="AF583" i="7"/>
  <c r="AG583" i="7"/>
  <c r="AF471" i="7"/>
  <c r="AG471" i="7"/>
  <c r="X767" i="5"/>
  <c r="Y767" i="5" s="1"/>
  <c r="U183" i="7"/>
  <c r="V183" i="7"/>
  <c r="W183" i="7"/>
  <c r="X761" i="5"/>
  <c r="Y761" i="5" s="1"/>
  <c r="U172" i="7"/>
  <c r="V172" i="7"/>
  <c r="W172" i="7"/>
  <c r="X698" i="5"/>
  <c r="Y698" i="5" s="1"/>
  <c r="U482" i="7"/>
  <c r="V482" i="7"/>
  <c r="W482" i="7"/>
  <c r="X643" i="5"/>
  <c r="Y643" i="5" s="1"/>
  <c r="U693" i="7"/>
  <c r="V693" i="7"/>
  <c r="W693" i="7"/>
  <c r="X601" i="5"/>
  <c r="Y601" i="5" s="1"/>
  <c r="U450" i="7"/>
  <c r="V450" i="7"/>
  <c r="W450" i="7"/>
  <c r="X520" i="5"/>
  <c r="Y520" i="5" s="1"/>
  <c r="V585" i="7"/>
  <c r="U585" i="7"/>
  <c r="W585" i="7"/>
  <c r="X463" i="5"/>
  <c r="Y463" i="5" s="1"/>
  <c r="U524" i="7"/>
  <c r="V524" i="7"/>
  <c r="W524" i="7"/>
  <c r="X411" i="5"/>
  <c r="Y411" i="5" s="1"/>
  <c r="U476" i="7"/>
  <c r="V476" i="7"/>
  <c r="W476" i="7"/>
  <c r="X376" i="5"/>
  <c r="Y376" i="5" s="1"/>
  <c r="U576" i="7"/>
  <c r="V576" i="7"/>
  <c r="W576" i="7"/>
  <c r="X351" i="5"/>
  <c r="Y351" i="5" s="1"/>
  <c r="V495" i="7"/>
  <c r="U495" i="7"/>
  <c r="W495" i="7"/>
  <c r="X330" i="5"/>
  <c r="Y330" i="5" s="1"/>
  <c r="U441" i="7"/>
  <c r="V441" i="7"/>
  <c r="W441" i="7"/>
  <c r="X304" i="5"/>
  <c r="Y304" i="5" s="1"/>
  <c r="U356" i="7"/>
  <c r="V356" i="7"/>
  <c r="W356" i="7"/>
  <c r="X284" i="5"/>
  <c r="Y284" i="5" s="1"/>
  <c r="U308" i="7"/>
  <c r="V308" i="7"/>
  <c r="W308" i="7"/>
  <c r="X793" i="5"/>
  <c r="Y793" i="5" s="1"/>
  <c r="U818" i="7"/>
  <c r="V818" i="7"/>
  <c r="W818" i="7"/>
  <c r="X777" i="5"/>
  <c r="Y777" i="5" s="1"/>
  <c r="U202" i="7"/>
  <c r="V202" i="7"/>
  <c r="W202" i="7"/>
  <c r="X772" i="5"/>
  <c r="Y772" i="5" s="1"/>
  <c r="U191" i="7"/>
  <c r="V191" i="7"/>
  <c r="W191" i="7"/>
  <c r="X763" i="5"/>
  <c r="Y763" i="5" s="1"/>
  <c r="U178" i="7"/>
  <c r="V178" i="7"/>
  <c r="W178" i="7"/>
  <c r="X748" i="5"/>
  <c r="Y748" i="5" s="1"/>
  <c r="U780" i="7"/>
  <c r="V780" i="7"/>
  <c r="W780" i="7"/>
  <c r="X733" i="5"/>
  <c r="Y733" i="5" s="1"/>
  <c r="V694" i="7"/>
  <c r="U694" i="7"/>
  <c r="W694" i="7"/>
  <c r="X723" i="5"/>
  <c r="Y723" i="5" s="1"/>
  <c r="U620" i="7"/>
  <c r="V620" i="7"/>
  <c r="W620" i="7"/>
  <c r="X709" i="5"/>
  <c r="Y709" i="5" s="1"/>
  <c r="U542" i="7"/>
  <c r="V542" i="7"/>
  <c r="W542" i="7"/>
  <c r="X701" i="5"/>
  <c r="Y701" i="5" s="1"/>
  <c r="U484" i="7"/>
  <c r="V484" i="7"/>
  <c r="W484" i="7"/>
  <c r="X693" i="5"/>
  <c r="Y693" i="5" s="1"/>
  <c r="V748" i="7"/>
  <c r="U748" i="7"/>
  <c r="W748" i="7"/>
  <c r="X686" i="5"/>
  <c r="Y686" i="5" s="1"/>
  <c r="U398" i="7"/>
  <c r="V398" i="7"/>
  <c r="W398" i="7"/>
  <c r="X678" i="5"/>
  <c r="Y678" i="5" s="1"/>
  <c r="U733" i="7"/>
  <c r="V733" i="7"/>
  <c r="W733" i="7"/>
  <c r="X650" i="5"/>
  <c r="Y650" i="5" s="1"/>
  <c r="U747" i="7"/>
  <c r="V747" i="7"/>
  <c r="W747" i="7"/>
  <c r="X636" i="5"/>
  <c r="Y636" i="5" s="1"/>
  <c r="V670" i="7"/>
  <c r="U670" i="7"/>
  <c r="W670" i="7"/>
  <c r="X630" i="5"/>
  <c r="Y630" i="5" s="1"/>
  <c r="U616" i="7"/>
  <c r="V616" i="7"/>
  <c r="W616" i="7"/>
  <c r="X617" i="5"/>
  <c r="Y617" i="5" s="1"/>
  <c r="U537" i="7"/>
  <c r="V537" i="7"/>
  <c r="W537" i="7"/>
  <c r="X611" i="5"/>
  <c r="Y611" i="5" s="1"/>
  <c r="V674" i="7"/>
  <c r="U674" i="7"/>
  <c r="W674" i="7"/>
  <c r="X604" i="5"/>
  <c r="Y604" i="5" s="1"/>
  <c r="U452" i="7"/>
  <c r="V452" i="7"/>
  <c r="W452" i="7"/>
  <c r="X591" i="5"/>
  <c r="Y591" i="5" s="1"/>
  <c r="U132" i="7"/>
  <c r="V132" i="7"/>
  <c r="W132" i="7"/>
  <c r="X570" i="5"/>
  <c r="Y570" i="5" s="1"/>
  <c r="U630" i="7"/>
  <c r="V630" i="7"/>
  <c r="W630" i="7"/>
  <c r="X547" i="5"/>
  <c r="Y547" i="5" s="1"/>
  <c r="V711" i="7"/>
  <c r="U711" i="7"/>
  <c r="W711" i="7"/>
  <c r="X527" i="5"/>
  <c r="Y527" i="5" s="1"/>
  <c r="U611" i="7"/>
  <c r="V611" i="7"/>
  <c r="W611" i="7"/>
  <c r="X521" i="5"/>
  <c r="Y521" i="5" s="1"/>
  <c r="V586" i="7"/>
  <c r="U586" i="7"/>
  <c r="W586" i="7"/>
  <c r="X510" i="5"/>
  <c r="Y510" i="5" s="1"/>
  <c r="U530" i="7"/>
  <c r="W530" i="7"/>
  <c r="V530" i="7"/>
  <c r="X497" i="5"/>
  <c r="Y497" i="5" s="1"/>
  <c r="U469" i="7"/>
  <c r="V469" i="7"/>
  <c r="W469" i="7"/>
  <c r="X488" i="5"/>
  <c r="Y488" i="5" s="1"/>
  <c r="U418" i="7"/>
  <c r="V418" i="7"/>
  <c r="W418" i="7"/>
  <c r="X465" i="5"/>
  <c r="Y465" i="5" s="1"/>
  <c r="U529" i="7"/>
  <c r="V529" i="7"/>
  <c r="W529" i="7"/>
  <c r="X445" i="5"/>
  <c r="Y445" i="5" s="1"/>
  <c r="V791" i="7"/>
  <c r="U791" i="7"/>
  <c r="W791" i="7"/>
  <c r="X436" i="5"/>
  <c r="Y436" i="5" s="1"/>
  <c r="U763" i="7"/>
  <c r="V763" i="7"/>
  <c r="W763" i="7"/>
  <c r="X426" i="5"/>
  <c r="Y426" i="5" s="1"/>
  <c r="U730" i="7"/>
  <c r="V730" i="7"/>
  <c r="W730" i="7"/>
  <c r="X414" i="5"/>
  <c r="Y414" i="5" s="1"/>
  <c r="U683" i="7"/>
  <c r="V683" i="7"/>
  <c r="W683" i="7"/>
  <c r="X404" i="5"/>
  <c r="Y404" i="5" s="1"/>
  <c r="U661" i="7"/>
  <c r="V661" i="7"/>
  <c r="W661" i="7"/>
  <c r="X393" i="5"/>
  <c r="Y393" i="5" s="1"/>
  <c r="V629" i="7"/>
  <c r="U629" i="7"/>
  <c r="W629" i="7"/>
  <c r="X386" i="5"/>
  <c r="Y386" i="5" s="1"/>
  <c r="U448" i="7"/>
  <c r="V448" i="7"/>
  <c r="W448" i="7"/>
  <c r="X378" i="5"/>
  <c r="Y378" i="5" s="1"/>
  <c r="V579" i="7"/>
  <c r="U579" i="7"/>
  <c r="W579" i="7"/>
  <c r="X362" i="5"/>
  <c r="Y362" i="5" s="1"/>
  <c r="U523" i="7"/>
  <c r="V523" i="7"/>
  <c r="W523" i="7"/>
  <c r="X352" i="5"/>
  <c r="Y352" i="5" s="1"/>
  <c r="U415" i="7"/>
  <c r="V415" i="7"/>
  <c r="W415" i="7"/>
  <c r="X346" i="5"/>
  <c r="Y346" i="5" s="1"/>
  <c r="U491" i="7"/>
  <c r="V491" i="7"/>
  <c r="W491" i="7"/>
  <c r="X334" i="5"/>
  <c r="Y334" i="5" s="1"/>
  <c r="U397" i="7"/>
  <c r="V397" i="7"/>
  <c r="W397" i="7"/>
  <c r="X318" i="5"/>
  <c r="Y318" i="5" s="1"/>
  <c r="U382" i="7"/>
  <c r="V382" i="7"/>
  <c r="W382" i="7"/>
  <c r="X307" i="5"/>
  <c r="Y307" i="5" s="1"/>
  <c r="U370" i="7"/>
  <c r="V370" i="7"/>
  <c r="W370" i="7"/>
  <c r="X296" i="5"/>
  <c r="Y296" i="5" s="1"/>
  <c r="V329" i="7"/>
  <c r="U329" i="7"/>
  <c r="W329" i="7"/>
  <c r="X287" i="5"/>
  <c r="Y287" i="5" s="1"/>
  <c r="V309" i="7"/>
  <c r="U309" i="7"/>
  <c r="W309" i="7"/>
  <c r="X277" i="5"/>
  <c r="Y277" i="5" s="1"/>
  <c r="U289" i="7"/>
  <c r="V289" i="7"/>
  <c r="W289" i="7"/>
  <c r="X271" i="5"/>
  <c r="Y271" i="5" s="1"/>
  <c r="U275" i="7"/>
  <c r="V275" i="7"/>
  <c r="W275" i="7"/>
  <c r="X263" i="5"/>
  <c r="Y263" i="5" s="1"/>
  <c r="U784" i="7"/>
  <c r="V784" i="7"/>
  <c r="W784" i="7"/>
  <c r="X252" i="5"/>
  <c r="Y252" i="5" s="1"/>
  <c r="U702" i="7"/>
  <c r="V702" i="7"/>
  <c r="W702" i="7"/>
  <c r="X237" i="5"/>
  <c r="Y237" i="5" s="1"/>
  <c r="U622" i="7"/>
  <c r="V622" i="7"/>
  <c r="W622" i="7"/>
  <c r="X218" i="5"/>
  <c r="Y218" i="5" s="1"/>
  <c r="U513" i="7"/>
  <c r="V513" i="7"/>
  <c r="W513" i="7"/>
  <c r="X206" i="5"/>
  <c r="Y206" i="5" s="1"/>
  <c r="U434" i="7"/>
  <c r="V434" i="7"/>
  <c r="W434" i="7"/>
  <c r="X190" i="5"/>
  <c r="Y190" i="5" s="1"/>
  <c r="U348" i="7"/>
  <c r="V348" i="7"/>
  <c r="W348" i="7"/>
  <c r="X185" i="5"/>
  <c r="Y185" i="5" s="1"/>
  <c r="U307" i="7"/>
  <c r="V307" i="7"/>
  <c r="W307" i="7"/>
  <c r="X169" i="5"/>
  <c r="Y169" i="5" s="1"/>
  <c r="U56" i="7"/>
  <c r="V56" i="7"/>
  <c r="W56" i="7"/>
  <c r="X155" i="5"/>
  <c r="Y155" i="5" s="1"/>
  <c r="V237" i="7"/>
  <c r="U237" i="7"/>
  <c r="W237" i="7"/>
  <c r="X146" i="5"/>
  <c r="Y146" i="5" s="1"/>
  <c r="U221" i="7"/>
  <c r="V221" i="7"/>
  <c r="W221" i="7"/>
  <c r="X138" i="5"/>
  <c r="Y138" i="5" s="1"/>
  <c r="V199" i="7"/>
  <c r="U199" i="7"/>
  <c r="W199" i="7"/>
  <c r="X132" i="5"/>
  <c r="Y132" i="5" s="1"/>
  <c r="U226" i="7"/>
  <c r="V226" i="7"/>
  <c r="W226" i="7"/>
  <c r="X119" i="5"/>
  <c r="Y119" i="5" s="1"/>
  <c r="U167" i="7"/>
  <c r="V167" i="7"/>
  <c r="W167" i="7"/>
  <c r="X107" i="5"/>
  <c r="Y107" i="5" s="1"/>
  <c r="U150" i="7"/>
  <c r="V150" i="7"/>
  <c r="W150" i="7"/>
  <c r="X93" i="5"/>
  <c r="Y93" i="5" s="1"/>
  <c r="U122" i="7"/>
  <c r="V122" i="7"/>
  <c r="W122" i="7"/>
  <c r="X66" i="5"/>
  <c r="Y66" i="5" s="1"/>
  <c r="U75" i="7"/>
  <c r="V75" i="7"/>
  <c r="W75" i="7"/>
  <c r="X51" i="5"/>
  <c r="Y51" i="5" s="1"/>
  <c r="U154" i="7"/>
  <c r="V154" i="7"/>
  <c r="W154" i="7"/>
  <c r="X41" i="5"/>
  <c r="Y41" i="5" s="1"/>
  <c r="U25" i="7"/>
  <c r="V25" i="7"/>
  <c r="W25" i="7"/>
  <c r="X25" i="5"/>
  <c r="Y25" i="5" s="1"/>
  <c r="U22" i="7"/>
  <c r="V22" i="7"/>
  <c r="W22" i="7"/>
  <c r="X7" i="5"/>
  <c r="Y7" i="5" s="1"/>
  <c r="U215" i="7"/>
  <c r="V215" i="7"/>
  <c r="W215" i="7"/>
  <c r="X37" i="5"/>
  <c r="Y37" i="5" s="1"/>
  <c r="U10" i="7"/>
  <c r="V10" i="7"/>
  <c r="W10" i="7"/>
  <c r="X101" i="5"/>
  <c r="Y101" i="5" s="1"/>
  <c r="U197" i="7"/>
  <c r="V197" i="7"/>
  <c r="W197" i="7"/>
  <c r="X159" i="5"/>
  <c r="Y159" i="5" s="1"/>
  <c r="V240" i="7"/>
  <c r="U240" i="7"/>
  <c r="W240" i="7"/>
  <c r="X275" i="5"/>
  <c r="Y275" i="5" s="1"/>
  <c r="U288" i="7"/>
  <c r="V288" i="7"/>
  <c r="W288" i="7"/>
  <c r="X359" i="5"/>
  <c r="Y359" i="5" s="1"/>
  <c r="V422" i="7"/>
  <c r="U422" i="7"/>
  <c r="W422" i="7"/>
  <c r="X429" i="5"/>
  <c r="Y429" i="5" s="1"/>
  <c r="V735" i="7"/>
  <c r="U735" i="7"/>
  <c r="W735" i="7"/>
  <c r="X457" i="5"/>
  <c r="Y457" i="5" s="1"/>
  <c r="U280" i="7"/>
  <c r="V280" i="7"/>
  <c r="W280" i="7"/>
  <c r="X550" i="5"/>
  <c r="Y550" i="5" s="1"/>
  <c r="V715" i="7"/>
  <c r="U715" i="7"/>
  <c r="W715" i="7"/>
  <c r="X664" i="5"/>
  <c r="Y664" i="5" s="1"/>
  <c r="U285" i="7"/>
  <c r="V285" i="7"/>
  <c r="W285" i="7"/>
  <c r="X703" i="5"/>
  <c r="Y703" i="5" s="1"/>
  <c r="U508" i="7"/>
  <c r="V508" i="7"/>
  <c r="W508" i="7"/>
  <c r="X752" i="5"/>
  <c r="Y752" i="5" s="1"/>
  <c r="U808" i="7"/>
  <c r="V808" i="7"/>
  <c r="W808" i="7"/>
  <c r="X780" i="5"/>
  <c r="Y780" i="5" s="1"/>
  <c r="V821" i="7"/>
  <c r="U821" i="7"/>
  <c r="W821" i="7"/>
  <c r="AF346" i="7"/>
  <c r="AG346" i="7"/>
  <c r="AF51" i="7"/>
  <c r="AG51" i="7"/>
  <c r="AF256" i="7"/>
  <c r="AG256" i="7"/>
  <c r="AF803" i="7"/>
  <c r="AG803" i="7"/>
  <c r="AF11" i="7"/>
  <c r="AG11" i="7"/>
  <c r="AF440" i="7"/>
  <c r="AG440" i="7"/>
  <c r="AF163" i="7"/>
  <c r="AG163" i="7"/>
  <c r="AF70" i="7"/>
  <c r="AG70" i="7"/>
  <c r="AF582" i="7"/>
  <c r="AG582" i="7"/>
  <c r="AF472" i="7"/>
  <c r="AG472" i="7"/>
  <c r="E712" i="5"/>
  <c r="F712" i="5" s="1"/>
  <c r="G797" i="5"/>
  <c r="U533" i="7" l="1"/>
  <c r="V533" i="7"/>
  <c r="W533" i="7"/>
  <c r="V256" i="7"/>
  <c r="U256" i="7"/>
  <c r="W256" i="7"/>
  <c r="X258" i="5"/>
  <c r="Y258" i="5" s="1"/>
  <c r="U70" i="7"/>
  <c r="V70" i="7"/>
  <c r="W70" i="7"/>
  <c r="U759" i="7"/>
  <c r="V759" i="7"/>
  <c r="W759" i="7"/>
  <c r="X260" i="5"/>
  <c r="Y260" i="5" s="1"/>
  <c r="U758" i="7"/>
  <c r="V758" i="7"/>
  <c r="W758" i="7"/>
  <c r="X30" i="5"/>
  <c r="Y30" i="5" s="1"/>
  <c r="V255" i="7"/>
  <c r="U255" i="7"/>
  <c r="W255" i="7"/>
  <c r="V71" i="7"/>
  <c r="U71" i="7"/>
  <c r="W71" i="7"/>
  <c r="U788" i="7"/>
  <c r="V788" i="7"/>
  <c r="W788" i="7"/>
  <c r="X614" i="5"/>
  <c r="Y614" i="5" s="1"/>
  <c r="U532" i="7"/>
  <c r="V532" i="7"/>
  <c r="W532" i="7"/>
  <c r="X265" i="5"/>
  <c r="Y265" i="5" s="1"/>
  <c r="V787" i="7"/>
  <c r="U787" i="7"/>
  <c r="W787" i="7"/>
  <c r="Y4" i="7"/>
  <c r="AH583" i="7"/>
  <c r="AH717" i="7"/>
  <c r="F797" i="5"/>
  <c r="H797" i="5" s="1"/>
  <c r="I712" i="5"/>
  <c r="S565" i="7" s="1"/>
  <c r="X712" i="5" l="1"/>
  <c r="Y712" i="5" s="1"/>
  <c r="V565" i="7"/>
  <c r="U565" i="7"/>
  <c r="W565" i="7"/>
  <c r="H444" i="5"/>
  <c r="I444" i="5" s="1"/>
  <c r="S790" i="7" s="1"/>
  <c r="H97" i="5"/>
  <c r="H2" i="5"/>
  <c r="I2" i="5" s="1"/>
  <c r="H568" i="5"/>
  <c r="I568" i="5" s="1"/>
  <c r="S628" i="7" s="1"/>
  <c r="H11" i="2"/>
  <c r="B11" i="2"/>
  <c r="AW1" i="7"/>
  <c r="AX1" i="7" s="1"/>
  <c r="AY1" i="7" s="1"/>
  <c r="AZ1" i="7" s="1"/>
  <c r="Z1362" i="7"/>
  <c r="AA1362" i="7"/>
  <c r="AB1362" i="7"/>
  <c r="AC1362" i="7"/>
  <c r="AD1362" i="7"/>
  <c r="X568" i="5" l="1"/>
  <c r="Y568" i="5" s="1"/>
  <c r="U628" i="7"/>
  <c r="V628" i="7"/>
  <c r="W628" i="7"/>
  <c r="S3" i="7"/>
  <c r="W3" i="7" s="1"/>
  <c r="X444" i="5"/>
  <c r="Y444" i="5" s="1"/>
  <c r="U790" i="7"/>
  <c r="V790" i="7"/>
  <c r="W790" i="7"/>
  <c r="BA1" i="7"/>
  <c r="AZ906" i="7"/>
  <c r="AZ1097" i="7"/>
  <c r="AZ907" i="7"/>
  <c r="BA4" i="7"/>
  <c r="BA8" i="7"/>
  <c r="BA12" i="7"/>
  <c r="BA16" i="7"/>
  <c r="BA20" i="7"/>
  <c r="BA24" i="7"/>
  <c r="BA28" i="7"/>
  <c r="BA32" i="7"/>
  <c r="BA36" i="7"/>
  <c r="BA40" i="7"/>
  <c r="BA44" i="7"/>
  <c r="BA48" i="7"/>
  <c r="BA52" i="7"/>
  <c r="BA56" i="7"/>
  <c r="BA60" i="7"/>
  <c r="BA64" i="7"/>
  <c r="BA68" i="7"/>
  <c r="BA72" i="7"/>
  <c r="BA76" i="7"/>
  <c r="BA80" i="7"/>
  <c r="BA84" i="7"/>
  <c r="BA88" i="7"/>
  <c r="BA92" i="7"/>
  <c r="BA96" i="7"/>
  <c r="BA100" i="7"/>
  <c r="BA104" i="7"/>
  <c r="BA108" i="7"/>
  <c r="BA112" i="7"/>
  <c r="BA116" i="7"/>
  <c r="BA120" i="7"/>
  <c r="BA124" i="7"/>
  <c r="BA128" i="7"/>
  <c r="BA132" i="7"/>
  <c r="BA136" i="7"/>
  <c r="BA140" i="7"/>
  <c r="BA144" i="7"/>
  <c r="BA148" i="7"/>
  <c r="BA152" i="7"/>
  <c r="BA156" i="7"/>
  <c r="BA160" i="7"/>
  <c r="BA164" i="7"/>
  <c r="BA168" i="7"/>
  <c r="BA172" i="7"/>
  <c r="BA176" i="7"/>
  <c r="BA180" i="7"/>
  <c r="BA184" i="7"/>
  <c r="BA188" i="7"/>
  <c r="BA192" i="7"/>
  <c r="BA196" i="7"/>
  <c r="BA200" i="7"/>
  <c r="BA204" i="7"/>
  <c r="BA208" i="7"/>
  <c r="BA212" i="7"/>
  <c r="BA216" i="7"/>
  <c r="BA220" i="7"/>
  <c r="BA224" i="7"/>
  <c r="BA228" i="7"/>
  <c r="BA232" i="7"/>
  <c r="BA236" i="7"/>
  <c r="BA240" i="7"/>
  <c r="BA244" i="7"/>
  <c r="BA248" i="7"/>
  <c r="BA252" i="7"/>
  <c r="BA256" i="7"/>
  <c r="BA260" i="7"/>
  <c r="BA264" i="7"/>
  <c r="BA268" i="7"/>
  <c r="BA272" i="7"/>
  <c r="BA276" i="7"/>
  <c r="BA280" i="7"/>
  <c r="BA284" i="7"/>
  <c r="BA288" i="7"/>
  <c r="BA292" i="7"/>
  <c r="BA296" i="7"/>
  <c r="BA300" i="7"/>
  <c r="BA304" i="7"/>
  <c r="BA308" i="7"/>
  <c r="BA312" i="7"/>
  <c r="BA316" i="7"/>
  <c r="BA320" i="7"/>
  <c r="BA324" i="7"/>
  <c r="BA328" i="7"/>
  <c r="BA332" i="7"/>
  <c r="BA337" i="7"/>
  <c r="BA341" i="7"/>
  <c r="BA345" i="7"/>
  <c r="BA350" i="7"/>
  <c r="BA354" i="7"/>
  <c r="BA358" i="7"/>
  <c r="BA362" i="7"/>
  <c r="BA366" i="7"/>
  <c r="BA370" i="7"/>
  <c r="BA374" i="7"/>
  <c r="BA378" i="7"/>
  <c r="BA382" i="7"/>
  <c r="BA386" i="7"/>
  <c r="BA390" i="7"/>
  <c r="BA394" i="7"/>
  <c r="BA398" i="7"/>
  <c r="BA402" i="7"/>
  <c r="BA406" i="7"/>
  <c r="BA410" i="7"/>
  <c r="BA414" i="7"/>
  <c r="BA418" i="7"/>
  <c r="BA422" i="7"/>
  <c r="BA426" i="7"/>
  <c r="BA430" i="7"/>
  <c r="BA434" i="7"/>
  <c r="BA438" i="7"/>
  <c r="BA442" i="7"/>
  <c r="BA446" i="7"/>
  <c r="BA450" i="7"/>
  <c r="BA454" i="7"/>
  <c r="BA458" i="7"/>
  <c r="BA462" i="7"/>
  <c r="BA466" i="7"/>
  <c r="BA470" i="7"/>
  <c r="BA474" i="7"/>
  <c r="BA478" i="7"/>
  <c r="BA482" i="7"/>
  <c r="BA486" i="7"/>
  <c r="BA490" i="7"/>
  <c r="BA494" i="7"/>
  <c r="BA498" i="7"/>
  <c r="BA502" i="7"/>
  <c r="BA506" i="7"/>
  <c r="BA510" i="7"/>
  <c r="BA514" i="7"/>
  <c r="BA518" i="7"/>
  <c r="BA522" i="7"/>
  <c r="BA526" i="7"/>
  <c r="BA530" i="7"/>
  <c r="BA534" i="7"/>
  <c r="BA538" i="7"/>
  <c r="BA542" i="7"/>
  <c r="BA546" i="7"/>
  <c r="BA550" i="7"/>
  <c r="BA554" i="7"/>
  <c r="BA558" i="7"/>
  <c r="BA562" i="7"/>
  <c r="BA566" i="7"/>
  <c r="BA570" i="7"/>
  <c r="BA574" i="7"/>
  <c r="BA578" i="7"/>
  <c r="BA582" i="7"/>
  <c r="BA587" i="7"/>
  <c r="BA591" i="7"/>
  <c r="BA595" i="7"/>
  <c r="BA599" i="7"/>
  <c r="BA603" i="7"/>
  <c r="BA607" i="7"/>
  <c r="BA611" i="7"/>
  <c r="BA615" i="7"/>
  <c r="BA619" i="7"/>
  <c r="BA623" i="7"/>
  <c r="BA627" i="7"/>
  <c r="BA631" i="7"/>
  <c r="BA635" i="7"/>
  <c r="BA639" i="7"/>
  <c r="BA643" i="7"/>
  <c r="BA647" i="7"/>
  <c r="BA652" i="7"/>
  <c r="BA656" i="7"/>
  <c r="BA660" i="7"/>
  <c r="BA664" i="7"/>
  <c r="BA668" i="7"/>
  <c r="BA672" i="7"/>
  <c r="BA676" i="7"/>
  <c r="BA680" i="7"/>
  <c r="BA684" i="7"/>
  <c r="BA688" i="7"/>
  <c r="BA692" i="7"/>
  <c r="BA696" i="7"/>
  <c r="BA700" i="7"/>
  <c r="BA704" i="7"/>
  <c r="BA708" i="7"/>
  <c r="BA712" i="7"/>
  <c r="BA716" i="7"/>
  <c r="BA721" i="7"/>
  <c r="BA725" i="7"/>
  <c r="BA729" i="7"/>
  <c r="BA733" i="7"/>
  <c r="BA737" i="7"/>
  <c r="BA741" i="7"/>
  <c r="BA745" i="7"/>
  <c r="BA749" i="7"/>
  <c r="BA753" i="7"/>
  <c r="BA757" i="7"/>
  <c r="BA761" i="7"/>
  <c r="BA765" i="7"/>
  <c r="BA769" i="7"/>
  <c r="BA773" i="7"/>
  <c r="BA777" i="7"/>
  <c r="BA781" i="7"/>
  <c r="BA785" i="7"/>
  <c r="BA789" i="7"/>
  <c r="BA793" i="7"/>
  <c r="BA797" i="7"/>
  <c r="BA801" i="7"/>
  <c r="BA806" i="7"/>
  <c r="BA810" i="7"/>
  <c r="BA814" i="7"/>
  <c r="BA818" i="7"/>
  <c r="BA822" i="7"/>
  <c r="BA826" i="7"/>
  <c r="BA833" i="7"/>
  <c r="BA837" i="7"/>
  <c r="BA841" i="7"/>
  <c r="BA845" i="7"/>
  <c r="BA849" i="7"/>
  <c r="BA853" i="7"/>
  <c r="BA857" i="7"/>
  <c r="BA861" i="7"/>
  <c r="BA865" i="7"/>
  <c r="BA869" i="7"/>
  <c r="BA873" i="7"/>
  <c r="BA877" i="7"/>
  <c r="BA881" i="7"/>
  <c r="BA885" i="7"/>
  <c r="BA889" i="7"/>
  <c r="BA893" i="7"/>
  <c r="BA897" i="7"/>
  <c r="BA901" i="7"/>
  <c r="BA910" i="7"/>
  <c r="BA914" i="7"/>
  <c r="BA918" i="7"/>
  <c r="BA922" i="7"/>
  <c r="BA926" i="7"/>
  <c r="BA930" i="7"/>
  <c r="BA934" i="7"/>
  <c r="BA938" i="7"/>
  <c r="BA942" i="7"/>
  <c r="BA946" i="7"/>
  <c r="BA950" i="7"/>
  <c r="BA954" i="7"/>
  <c r="BA958" i="7"/>
  <c r="BA963" i="7"/>
  <c r="BA967" i="7"/>
  <c r="BA971" i="7"/>
  <c r="BA975" i="7"/>
  <c r="BA979" i="7"/>
  <c r="BA983" i="7"/>
  <c r="BA987" i="7"/>
  <c r="BA992" i="7"/>
  <c r="BA996" i="7"/>
  <c r="BA1000" i="7"/>
  <c r="BA1004" i="7"/>
  <c r="BA1008" i="7"/>
  <c r="BA1012" i="7"/>
  <c r="BA1016" i="7"/>
  <c r="BA1020" i="7"/>
  <c r="BA1024" i="7"/>
  <c r="BA1028" i="7"/>
  <c r="BA1032" i="7"/>
  <c r="BA1036" i="7"/>
  <c r="BA1040" i="7"/>
  <c r="BA1044" i="7"/>
  <c r="BA1048" i="7"/>
  <c r="BA1052" i="7"/>
  <c r="BA1056" i="7"/>
  <c r="BA1060" i="7"/>
  <c r="BA1064" i="7"/>
  <c r="BA1068" i="7"/>
  <c r="BA1072" i="7"/>
  <c r="BA1076" i="7"/>
  <c r="BA1080" i="7"/>
  <c r="BA1084" i="7"/>
  <c r="BA1088" i="7"/>
  <c r="BA1092" i="7"/>
  <c r="BA1101" i="7"/>
  <c r="BA5" i="7"/>
  <c r="BA6" i="7"/>
  <c r="BA7" i="7"/>
  <c r="BA21" i="7"/>
  <c r="BA22" i="7"/>
  <c r="BA23" i="7"/>
  <c r="BA37" i="7"/>
  <c r="BA38" i="7"/>
  <c r="BA39" i="7"/>
  <c r="BA53" i="7"/>
  <c r="BA54" i="7"/>
  <c r="BA55" i="7"/>
  <c r="BA69" i="7"/>
  <c r="BA70" i="7"/>
  <c r="BA71" i="7"/>
  <c r="BA85" i="7"/>
  <c r="BA86" i="7"/>
  <c r="BA87" i="7"/>
  <c r="BA101" i="7"/>
  <c r="BA102" i="7"/>
  <c r="BA103" i="7"/>
  <c r="BA117" i="7"/>
  <c r="BA118" i="7"/>
  <c r="BA119" i="7"/>
  <c r="BA133" i="7"/>
  <c r="BA134" i="7"/>
  <c r="BA135" i="7"/>
  <c r="BA149" i="7"/>
  <c r="BA150" i="7"/>
  <c r="BA151" i="7"/>
  <c r="BA165" i="7"/>
  <c r="BA166" i="7"/>
  <c r="BA167" i="7"/>
  <c r="BA181" i="7"/>
  <c r="BA182" i="7"/>
  <c r="BA183" i="7"/>
  <c r="BA197" i="7"/>
  <c r="BA198" i="7"/>
  <c r="BA199" i="7"/>
  <c r="BA213" i="7"/>
  <c r="BA214" i="7"/>
  <c r="BA215" i="7"/>
  <c r="BA229" i="7"/>
  <c r="BA230" i="7"/>
  <c r="BA231" i="7"/>
  <c r="BA245" i="7"/>
  <c r="BA246" i="7"/>
  <c r="BA247" i="7"/>
  <c r="BA261" i="7"/>
  <c r="BA262" i="7"/>
  <c r="BA263" i="7"/>
  <c r="BA277" i="7"/>
  <c r="BA278" i="7"/>
  <c r="BA279" i="7"/>
  <c r="BA293" i="7"/>
  <c r="BA294" i="7"/>
  <c r="BA295" i="7"/>
  <c r="BA309" i="7"/>
  <c r="BA310" i="7"/>
  <c r="BA311" i="7"/>
  <c r="BA325" i="7"/>
  <c r="BA326" i="7"/>
  <c r="BA327" i="7"/>
  <c r="BA342" i="7"/>
  <c r="BA343" i="7"/>
  <c r="BA344" i="7"/>
  <c r="BA359" i="7"/>
  <c r="BA360" i="7"/>
  <c r="BA361" i="7"/>
  <c r="BA375" i="7"/>
  <c r="BA376" i="7"/>
  <c r="BA377" i="7"/>
  <c r="BA391" i="7"/>
  <c r="BA392" i="7"/>
  <c r="BA393" i="7"/>
  <c r="BA407" i="7"/>
  <c r="BA408" i="7"/>
  <c r="BA409" i="7"/>
  <c r="BA423" i="7"/>
  <c r="BA424" i="7"/>
  <c r="BA425" i="7"/>
  <c r="BA439" i="7"/>
  <c r="BA440" i="7"/>
  <c r="BA441" i="7"/>
  <c r="BA455" i="7"/>
  <c r="BA456" i="7"/>
  <c r="BA457" i="7"/>
  <c r="BA471" i="7"/>
  <c r="BA472" i="7"/>
  <c r="BA473" i="7"/>
  <c r="BA487" i="7"/>
  <c r="BA488" i="7"/>
  <c r="BA489" i="7"/>
  <c r="BA503" i="7"/>
  <c r="BA504" i="7"/>
  <c r="BA505" i="7"/>
  <c r="BA519" i="7"/>
  <c r="BA520" i="7"/>
  <c r="BA521" i="7"/>
  <c r="BA535" i="7"/>
  <c r="BA536" i="7"/>
  <c r="BA537" i="7"/>
  <c r="BA551" i="7"/>
  <c r="BA552" i="7"/>
  <c r="BA553" i="7"/>
  <c r="BA567" i="7"/>
  <c r="BA568" i="7"/>
  <c r="BA569" i="7"/>
  <c r="BA584" i="7"/>
  <c r="BA585" i="7"/>
  <c r="BA586" i="7"/>
  <c r="BA600" i="7"/>
  <c r="BA601" i="7"/>
  <c r="BA602" i="7"/>
  <c r="BA616" i="7"/>
  <c r="BA617" i="7"/>
  <c r="BA618" i="7"/>
  <c r="BA632" i="7"/>
  <c r="BA633" i="7"/>
  <c r="BA634" i="7"/>
  <c r="BA648" i="7"/>
  <c r="BA649" i="7"/>
  <c r="BA650" i="7"/>
  <c r="BA665" i="7"/>
  <c r="BA666" i="7"/>
  <c r="BA667" i="7"/>
  <c r="BA681" i="7"/>
  <c r="BA682" i="7"/>
  <c r="BA683" i="7"/>
  <c r="BA697" i="7"/>
  <c r="BA698" i="7"/>
  <c r="BA699" i="7"/>
  <c r="BA713" i="7"/>
  <c r="BA714" i="7"/>
  <c r="BA715" i="7"/>
  <c r="BA730" i="7"/>
  <c r="BA731" i="7"/>
  <c r="BA732" i="7"/>
  <c r="BA15" i="7"/>
  <c r="BA18" i="7"/>
  <c r="BA25" i="7"/>
  <c r="BA35" i="7"/>
  <c r="BA42" i="7"/>
  <c r="BA45" i="7"/>
  <c r="BA59" i="7"/>
  <c r="BA62" i="7"/>
  <c r="BA65" i="7"/>
  <c r="BA79" i="7"/>
  <c r="BA82" i="7"/>
  <c r="BA89" i="7"/>
  <c r="BA99" i="7"/>
  <c r="BA106" i="7"/>
  <c r="BA109" i="7"/>
  <c r="BA123" i="7"/>
  <c r="BA126" i="7"/>
  <c r="BA129" i="7"/>
  <c r="BA143" i="7"/>
  <c r="BA146" i="7"/>
  <c r="BA153" i="7"/>
  <c r="BA163" i="7"/>
  <c r="BA170" i="7"/>
  <c r="BA173" i="7"/>
  <c r="BA187" i="7"/>
  <c r="BA190" i="7"/>
  <c r="BA193" i="7"/>
  <c r="BA207" i="7"/>
  <c r="BA210" i="7"/>
  <c r="BA217" i="7"/>
  <c r="BA227" i="7"/>
  <c r="BA234" i="7"/>
  <c r="BA237" i="7"/>
  <c r="BA251" i="7"/>
  <c r="BA254" i="7"/>
  <c r="BA257" i="7"/>
  <c r="BA271" i="7"/>
  <c r="BA274" i="7"/>
  <c r="BA281" i="7"/>
  <c r="BA291" i="7"/>
  <c r="BA298" i="7"/>
  <c r="BA301" i="7"/>
  <c r="BA315" i="7"/>
  <c r="BA318" i="7"/>
  <c r="BA321" i="7"/>
  <c r="BA336" i="7"/>
  <c r="BA339" i="7"/>
  <c r="BA346" i="7"/>
  <c r="BA357" i="7"/>
  <c r="BA364" i="7"/>
  <c r="BA367" i="7"/>
  <c r="BA381" i="7"/>
  <c r="BA384" i="7"/>
  <c r="BA387" i="7"/>
  <c r="BA401" i="7"/>
  <c r="BA404" i="7"/>
  <c r="BA411" i="7"/>
  <c r="BA421" i="7"/>
  <c r="BA428" i="7"/>
  <c r="BA431" i="7"/>
  <c r="BA445" i="7"/>
  <c r="BA448" i="7"/>
  <c r="BA451" i="7"/>
  <c r="BA465" i="7"/>
  <c r="BA468" i="7"/>
  <c r="BA475" i="7"/>
  <c r="BA485" i="7"/>
  <c r="BA492" i="7"/>
  <c r="BA495" i="7"/>
  <c r="BA509" i="7"/>
  <c r="BA512" i="7"/>
  <c r="BA515" i="7"/>
  <c r="BA529" i="7"/>
  <c r="BA532" i="7"/>
  <c r="BA539" i="7"/>
  <c r="BA549" i="7"/>
  <c r="BA556" i="7"/>
  <c r="BA559" i="7"/>
  <c r="BA573" i="7"/>
  <c r="BA576" i="7"/>
  <c r="BA579" i="7"/>
  <c r="BA594" i="7"/>
  <c r="BA597" i="7"/>
  <c r="BA604" i="7"/>
  <c r="BA614" i="7"/>
  <c r="BA621" i="7"/>
  <c r="BA624" i="7"/>
  <c r="BA638" i="7"/>
  <c r="BA641" i="7"/>
  <c r="BA644" i="7"/>
  <c r="BA659" i="7"/>
  <c r="BA662" i="7"/>
  <c r="BA669" i="7"/>
  <c r="BA679" i="7"/>
  <c r="BA686" i="7"/>
  <c r="BA689" i="7"/>
  <c r="BA703" i="7"/>
  <c r="BA706" i="7"/>
  <c r="BA709" i="7"/>
  <c r="BA724" i="7"/>
  <c r="BA727" i="7"/>
  <c r="BA734" i="7"/>
  <c r="BA738" i="7"/>
  <c r="BA739" i="7"/>
  <c r="BA740" i="7"/>
  <c r="BA754" i="7"/>
  <c r="BA755" i="7"/>
  <c r="BA756" i="7"/>
  <c r="BA770" i="7"/>
  <c r="BA771" i="7"/>
  <c r="BA772" i="7"/>
  <c r="BA786" i="7"/>
  <c r="BA787" i="7"/>
  <c r="BA788" i="7"/>
  <c r="BA802" i="7"/>
  <c r="BA803" i="7"/>
  <c r="BA805" i="7"/>
  <c r="BA819" i="7"/>
  <c r="BA820" i="7"/>
  <c r="BA821" i="7"/>
  <c r="BA834" i="7"/>
  <c r="BA835" i="7"/>
  <c r="BA836" i="7"/>
  <c r="BA850" i="7"/>
  <c r="BA851" i="7"/>
  <c r="BA852" i="7"/>
  <c r="BA866" i="7"/>
  <c r="BA867" i="7"/>
  <c r="BA868" i="7"/>
  <c r="BA882" i="7"/>
  <c r="BA883" i="7"/>
  <c r="BA884" i="7"/>
  <c r="BA898" i="7"/>
  <c r="BA899" i="7"/>
  <c r="BA900" i="7"/>
  <c r="BA915" i="7"/>
  <c r="BA916" i="7"/>
  <c r="BA917" i="7"/>
  <c r="BA931" i="7"/>
  <c r="BA932" i="7"/>
  <c r="BA933" i="7"/>
  <c r="BA947" i="7"/>
  <c r="BA948" i="7"/>
  <c r="BA949" i="7"/>
  <c r="BA964" i="7"/>
  <c r="BA965" i="7"/>
  <c r="BA966" i="7"/>
  <c r="BA980" i="7"/>
  <c r="BA981" i="7"/>
  <c r="BA982" i="7"/>
  <c r="BA997" i="7"/>
  <c r="BA998" i="7"/>
  <c r="BA999" i="7"/>
  <c r="BA1013" i="7"/>
  <c r="BA1014" i="7"/>
  <c r="BA1015" i="7"/>
  <c r="BA1029" i="7"/>
  <c r="BA1030" i="7"/>
  <c r="BA1031" i="7"/>
  <c r="BA1045" i="7"/>
  <c r="BA1046" i="7"/>
  <c r="BA1047" i="7"/>
  <c r="BA1061" i="7"/>
  <c r="BA1062" i="7"/>
  <c r="BA1063" i="7"/>
  <c r="BA1077" i="7"/>
  <c r="BA1078" i="7"/>
  <c r="BA1079" i="7"/>
  <c r="BA1093" i="7"/>
  <c r="BA1094" i="7"/>
  <c r="BA1095" i="7"/>
  <c r="BA1106" i="7"/>
  <c r="BA1110" i="7"/>
  <c r="BA1114" i="7"/>
  <c r="BA1118" i="7"/>
  <c r="BA1122" i="7"/>
  <c r="BA1126" i="7"/>
  <c r="BA1130" i="7"/>
  <c r="BA1134" i="7"/>
  <c r="BA1138" i="7"/>
  <c r="BA1142" i="7"/>
  <c r="BA1146" i="7"/>
  <c r="BA1150" i="7"/>
  <c r="BA1154" i="7"/>
  <c r="BA1158" i="7"/>
  <c r="BA1162" i="7"/>
  <c r="BA1166" i="7"/>
  <c r="BA1170" i="7"/>
  <c r="BA1174" i="7"/>
  <c r="BA1179" i="7"/>
  <c r="BA1183" i="7"/>
  <c r="BA1187" i="7"/>
  <c r="BA1191" i="7"/>
  <c r="BA1195" i="7"/>
  <c r="BA1199" i="7"/>
  <c r="BA1203" i="7"/>
  <c r="BA1207" i="7"/>
  <c r="BA1211" i="7"/>
  <c r="BA1215" i="7"/>
  <c r="BA1219" i="7"/>
  <c r="BA1223" i="7"/>
  <c r="BA1227" i="7"/>
  <c r="BA1231" i="7"/>
  <c r="BA1235" i="7"/>
  <c r="BA1239" i="7"/>
  <c r="BA1243" i="7"/>
  <c r="BA1248" i="7"/>
  <c r="BA1252" i="7"/>
  <c r="BA1256" i="7"/>
  <c r="BA1260" i="7"/>
  <c r="BA1264" i="7"/>
  <c r="BA1268" i="7"/>
  <c r="BA1272" i="7"/>
  <c r="BA1276" i="7"/>
  <c r="BA1280" i="7"/>
  <c r="BA1284" i="7"/>
  <c r="BA1288" i="7"/>
  <c r="BA1292" i="7"/>
  <c r="BA1296" i="7"/>
  <c r="BA1300" i="7"/>
  <c r="BA1304" i="7"/>
  <c r="BA1308" i="7"/>
  <c r="BA1312" i="7"/>
  <c r="BA1316" i="7"/>
  <c r="BA1320" i="7"/>
  <c r="BA1324" i="7"/>
  <c r="BA1328" i="7"/>
  <c r="BA1332" i="7"/>
  <c r="BA1336" i="7"/>
  <c r="BA1340" i="7"/>
  <c r="BA1344" i="7"/>
  <c r="BA1348" i="7"/>
  <c r="BA1352" i="7"/>
  <c r="BA1356" i="7"/>
  <c r="BA1360" i="7"/>
  <c r="BA3" i="7"/>
  <c r="BB1" i="7"/>
  <c r="BA94" i="7"/>
  <c r="BA206" i="7"/>
  <c r="BA221" i="7"/>
  <c r="BA259" i="7"/>
  <c r="BA314" i="7"/>
  <c r="BA333" i="7"/>
  <c r="BA352" i="7"/>
  <c r="BA373" i="7"/>
  <c r="BA388" i="7"/>
  <c r="BA405" i="7"/>
  <c r="BA464" i="7"/>
  <c r="BA479" i="7"/>
  <c r="BA481" i="7"/>
  <c r="BA500" i="7"/>
  <c r="BA588" i="7"/>
  <c r="BA622" i="7"/>
  <c r="BA628" i="7"/>
  <c r="BA723" i="7"/>
  <c r="BA742" i="7"/>
  <c r="BA752" i="7"/>
  <c r="BA762" i="7"/>
  <c r="BA782" i="7"/>
  <c r="BA796" i="7"/>
  <c r="BA824" i="7"/>
  <c r="BA843" i="7"/>
  <c r="BA846" i="7"/>
  <c r="BA860" i="7"/>
  <c r="BA870" i="7"/>
  <c r="BA890" i="7"/>
  <c r="BA904" i="7"/>
  <c r="BA911" i="7"/>
  <c r="BA925" i="7"/>
  <c r="BA928" i="7"/>
  <c r="BA945" i="7"/>
  <c r="BA970" i="7"/>
  <c r="BA991" i="7"/>
  <c r="BA994" i="7"/>
  <c r="BA1018" i="7"/>
  <c r="BA1038" i="7"/>
  <c r="BA1055" i="7"/>
  <c r="BA1075" i="7"/>
  <c r="BA1085" i="7"/>
  <c r="BA1103" i="7"/>
  <c r="BA1116" i="7"/>
  <c r="BA1133" i="7"/>
  <c r="BA1147" i="7"/>
  <c r="BA1163" i="7"/>
  <c r="BA1181" i="7"/>
  <c r="BA1197" i="7"/>
  <c r="BA1214" i="7"/>
  <c r="BA1228" i="7"/>
  <c r="BA1245" i="7"/>
  <c r="BA1261" i="7"/>
  <c r="BA1279" i="7"/>
  <c r="BA1294" i="7"/>
  <c r="BA1310" i="7"/>
  <c r="BA1325" i="7"/>
  <c r="BA1341" i="7"/>
  <c r="BA1357" i="7"/>
  <c r="BA9" i="7"/>
  <c r="BA11" i="7"/>
  <c r="BA13" i="7"/>
  <c r="BA17" i="7"/>
  <c r="BA26" i="7"/>
  <c r="BA30" i="7"/>
  <c r="BA34" i="7"/>
  <c r="BA43" i="7"/>
  <c r="BA47" i="7"/>
  <c r="BA49" i="7"/>
  <c r="BA51" i="7"/>
  <c r="BA66" i="7"/>
  <c r="BA83" i="7"/>
  <c r="BA121" i="7"/>
  <c r="BA125" i="7"/>
  <c r="BA138" i="7"/>
  <c r="BA142" i="7"/>
  <c r="BA155" i="7"/>
  <c r="BA157" i="7"/>
  <c r="BA159" i="7"/>
  <c r="BA161" i="7"/>
  <c r="BA174" i="7"/>
  <c r="BA178" i="7"/>
  <c r="BA191" i="7"/>
  <c r="BA195" i="7"/>
  <c r="BA233" i="7"/>
  <c r="BA250" i="7"/>
  <c r="BA265" i="7"/>
  <c r="BA267" i="7"/>
  <c r="BA269" i="7"/>
  <c r="BA273" i="7"/>
  <c r="BA282" i="7"/>
  <c r="BA286" i="7"/>
  <c r="BA290" i="7"/>
  <c r="BA299" i="7"/>
  <c r="BA303" i="7"/>
  <c r="BA305" i="7"/>
  <c r="BA307" i="7"/>
  <c r="BA322" i="7"/>
  <c r="BA340" i="7"/>
  <c r="BA379" i="7"/>
  <c r="BA383" i="7"/>
  <c r="BA396" i="7"/>
  <c r="BA400" i="7"/>
  <c r="BA413" i="7"/>
  <c r="BA415" i="7"/>
  <c r="BA417" i="7"/>
  <c r="BA419" i="7"/>
  <c r="BA432" i="7"/>
  <c r="BA436" i="7"/>
  <c r="BA449" i="7"/>
  <c r="BA453" i="7"/>
  <c r="BA491" i="7"/>
  <c r="BA508" i="7"/>
  <c r="BA523" i="7"/>
  <c r="BA525" i="7"/>
  <c r="BA527" i="7"/>
  <c r="BA531" i="7"/>
  <c r="BA540" i="7"/>
  <c r="BA544" i="7"/>
  <c r="BA548" i="7"/>
  <c r="BA557" i="7"/>
  <c r="BA561" i="7"/>
  <c r="BA563" i="7"/>
  <c r="BA565" i="7"/>
  <c r="BA580" i="7"/>
  <c r="BA598" i="7"/>
  <c r="BA636" i="7"/>
  <c r="BA640" i="7"/>
  <c r="BA654" i="7"/>
  <c r="BA658" i="7"/>
  <c r="BA671" i="7"/>
  <c r="BA673" i="7"/>
  <c r="BA675" i="7"/>
  <c r="BA677" i="7"/>
  <c r="BA690" i="7"/>
  <c r="BA694" i="7"/>
  <c r="BA707" i="7"/>
  <c r="BA711" i="7"/>
  <c r="BA748" i="7"/>
  <c r="BA751" i="7"/>
  <c r="BA758" i="7"/>
  <c r="BA768" i="7"/>
  <c r="BA775" i="7"/>
  <c r="BA778" i="7"/>
  <c r="BA792" i="7"/>
  <c r="BA795" i="7"/>
  <c r="BA798" i="7"/>
  <c r="BA813" i="7"/>
  <c r="BA816" i="7"/>
  <c r="BA823" i="7"/>
  <c r="BA832" i="7"/>
  <c r="BA839" i="7"/>
  <c r="BA842" i="7"/>
  <c r="BA856" i="7"/>
  <c r="BA859" i="7"/>
  <c r="BA862" i="7"/>
  <c r="BA876" i="7"/>
  <c r="BA879" i="7"/>
  <c r="BA886" i="7"/>
  <c r="BA896" i="7"/>
  <c r="BA903" i="7"/>
  <c r="BA921" i="7"/>
  <c r="BA924" i="7"/>
  <c r="BA927" i="7"/>
  <c r="BA941" i="7"/>
  <c r="BA944" i="7"/>
  <c r="BA951" i="7"/>
  <c r="BA962" i="7"/>
  <c r="BA969" i="7"/>
  <c r="BA972" i="7"/>
  <c r="BA986" i="7"/>
  <c r="BA989" i="7"/>
  <c r="BA993" i="7"/>
  <c r="BA1007" i="7"/>
  <c r="BA1010" i="7"/>
  <c r="BA1017" i="7"/>
  <c r="BA1027" i="7"/>
  <c r="BA1034" i="7"/>
  <c r="BA1037" i="7"/>
  <c r="BA1051" i="7"/>
  <c r="BA1054" i="7"/>
  <c r="BA1057" i="7"/>
  <c r="BA1071" i="7"/>
  <c r="BA1074" i="7"/>
  <c r="BA1081" i="7"/>
  <c r="BA1091" i="7"/>
  <c r="BA1099" i="7"/>
  <c r="BA1102" i="7"/>
  <c r="BA1111" i="7"/>
  <c r="BA1112" i="7"/>
  <c r="BA1113" i="7"/>
  <c r="BA1127" i="7"/>
  <c r="BA1128" i="7"/>
  <c r="BA1129" i="7"/>
  <c r="BA1143" i="7"/>
  <c r="BA1144" i="7"/>
  <c r="BA1145" i="7"/>
  <c r="BA1159" i="7"/>
  <c r="BA1160" i="7"/>
  <c r="BA1161" i="7"/>
  <c r="BA1176" i="7"/>
  <c r="BA1177" i="7"/>
  <c r="BA1178" i="7"/>
  <c r="BA1192" i="7"/>
  <c r="BA1193" i="7"/>
  <c r="BA1194" i="7"/>
  <c r="BA1208" i="7"/>
  <c r="BA1209" i="7"/>
  <c r="BA1210" i="7"/>
  <c r="BA1224" i="7"/>
  <c r="BA1225" i="7"/>
  <c r="BA1226" i="7"/>
  <c r="BA1240" i="7"/>
  <c r="BA1241" i="7"/>
  <c r="BA1242" i="7"/>
  <c r="BA1257" i="7"/>
  <c r="BA1258" i="7"/>
  <c r="BA1259" i="7"/>
  <c r="BA1273" i="7"/>
  <c r="BA1274" i="7"/>
  <c r="BA1275" i="7"/>
  <c r="BA1289" i="7"/>
  <c r="BA1290" i="7"/>
  <c r="BA1291" i="7"/>
  <c r="BA1305" i="7"/>
  <c r="BA1306" i="7"/>
  <c r="BA1307" i="7"/>
  <c r="BA1321" i="7"/>
  <c r="BA1322" i="7"/>
  <c r="BA1323" i="7"/>
  <c r="BA1337" i="7"/>
  <c r="BA1338" i="7"/>
  <c r="BA1339" i="7"/>
  <c r="BA1353" i="7"/>
  <c r="BA1354" i="7"/>
  <c r="BA1355" i="7"/>
  <c r="BA27" i="7"/>
  <c r="BA31" i="7"/>
  <c r="BA33" i="7"/>
  <c r="BA46" i="7"/>
  <c r="BA50" i="7"/>
  <c r="BA105" i="7"/>
  <c r="BA139" i="7"/>
  <c r="BA145" i="7"/>
  <c r="BA177" i="7"/>
  <c r="BA194" i="7"/>
  <c r="BA249" i="7"/>
  <c r="BA283" i="7"/>
  <c r="BA287" i="7"/>
  <c r="BA302" i="7"/>
  <c r="BA306" i="7"/>
  <c r="BA319" i="7"/>
  <c r="BA323" i="7"/>
  <c r="BA380" i="7"/>
  <c r="BA395" i="7"/>
  <c r="BA399" i="7"/>
  <c r="BA403" i="7"/>
  <c r="BA429" i="7"/>
  <c r="BA433" i="7"/>
  <c r="BA437" i="7"/>
  <c r="BA469" i="7"/>
  <c r="BA541" i="7"/>
  <c r="BA545" i="7"/>
  <c r="BA560" i="7"/>
  <c r="BA564" i="7"/>
  <c r="BA581" i="7"/>
  <c r="BA655" i="7"/>
  <c r="BA661" i="7"/>
  <c r="BA687" i="7"/>
  <c r="BA691" i="7"/>
  <c r="BA695" i="7"/>
  <c r="BA728" i="7"/>
  <c r="BA746" i="7"/>
  <c r="BA760" i="7"/>
  <c r="BA763" i="7"/>
  <c r="BA766" i="7"/>
  <c r="BA780" i="7"/>
  <c r="BA790" i="7"/>
  <c r="BA800" i="7"/>
  <c r="BA811" i="7"/>
  <c r="BA825" i="7"/>
  <c r="BA828" i="7"/>
  <c r="BA844" i="7"/>
  <c r="BA847" i="7"/>
  <c r="BA864" i="7"/>
  <c r="BA871" i="7"/>
  <c r="BA874" i="7"/>
  <c r="BA888" i="7"/>
  <c r="BA891" i="7"/>
  <c r="BA894" i="7"/>
  <c r="BA919" i="7"/>
  <c r="BA936" i="7"/>
  <c r="BA959" i="7"/>
  <c r="BA974" i="7"/>
  <c r="BA977" i="7"/>
  <c r="BA984" i="7"/>
  <c r="BA995" i="7"/>
  <c r="BA1005" i="7"/>
  <c r="BA1019" i="7"/>
  <c r="BA1022" i="7"/>
  <c r="BA1025" i="7"/>
  <c r="BA1042" i="7"/>
  <c r="BA1059" i="7"/>
  <c r="BA1066" i="7"/>
  <c r="BA1069" i="7"/>
  <c r="BA1083" i="7"/>
  <c r="BA1086" i="7"/>
  <c r="BA1089" i="7"/>
  <c r="BA1104" i="7"/>
  <c r="BA1105" i="7"/>
  <c r="BA1120" i="7"/>
  <c r="BA1135" i="7"/>
  <c r="BA1137" i="7"/>
  <c r="BA1151" i="7"/>
  <c r="BA1152" i="7"/>
  <c r="BA1168" i="7"/>
  <c r="BA1184" i="7"/>
  <c r="BA1186" i="7"/>
  <c r="BA1200" i="7"/>
  <c r="BA1202" i="7"/>
  <c r="BA1217" i="7"/>
  <c r="BA1232" i="7"/>
  <c r="BA1234" i="7"/>
  <c r="BA1249" i="7"/>
  <c r="BA1251" i="7"/>
  <c r="BA1266" i="7"/>
  <c r="BA1281" i="7"/>
  <c r="BA1283" i="7"/>
  <c r="BA1297" i="7"/>
  <c r="BA1299" i="7"/>
  <c r="BA1314" i="7"/>
  <c r="BA1329" i="7"/>
  <c r="BA1331" i="7"/>
  <c r="BA1345" i="7"/>
  <c r="BA1347" i="7"/>
  <c r="BA111" i="7"/>
  <c r="BA115" i="7"/>
  <c r="BA147" i="7"/>
  <c r="BA185" i="7"/>
  <c r="BA202" i="7"/>
  <c r="BA223" i="7"/>
  <c r="BA238" i="7"/>
  <c r="BA255" i="7"/>
  <c r="BA329" i="7"/>
  <c r="BA356" i="7"/>
  <c r="BA369" i="7"/>
  <c r="BA447" i="7"/>
  <c r="BA477" i="7"/>
  <c r="BA483" i="7"/>
  <c r="BA513" i="7"/>
  <c r="BA555" i="7"/>
  <c r="BA590" i="7"/>
  <c r="BA605" i="7"/>
  <c r="BA626" i="7"/>
  <c r="BA663" i="7"/>
  <c r="BA701" i="7"/>
  <c r="BA719" i="7"/>
  <c r="BA759" i="7"/>
  <c r="BA779" i="7"/>
  <c r="BA827" i="7"/>
  <c r="BA863" i="7"/>
  <c r="BA880" i="7"/>
  <c r="BA887" i="7"/>
  <c r="BA935" i="7"/>
  <c r="BA955" i="7"/>
  <c r="BA973" i="7"/>
  <c r="BA1011" i="7"/>
  <c r="BA1082" i="7"/>
  <c r="BA1117" i="7"/>
  <c r="BA1131" i="7"/>
  <c r="BA1148" i="7"/>
  <c r="BA1165" i="7"/>
  <c r="BA1182" i="7"/>
  <c r="BA1196" i="7"/>
  <c r="BA1212" i="7"/>
  <c r="BA1230" i="7"/>
  <c r="BA1246" i="7"/>
  <c r="BA1262" i="7"/>
  <c r="BA1277" i="7"/>
  <c r="BA1295" i="7"/>
  <c r="BA1311" i="7"/>
  <c r="BA1326" i="7"/>
  <c r="BA1342" i="7"/>
  <c r="BA1358" i="7"/>
  <c r="BA19" i="7"/>
  <c r="BA57" i="7"/>
  <c r="BA61" i="7"/>
  <c r="BA74" i="7"/>
  <c r="BA78" i="7"/>
  <c r="BA91" i="7"/>
  <c r="BA93" i="7"/>
  <c r="BA95" i="7"/>
  <c r="BA97" i="7"/>
  <c r="BA110" i="7"/>
  <c r="BA114" i="7"/>
  <c r="BA127" i="7"/>
  <c r="BA131" i="7"/>
  <c r="BA169" i="7"/>
  <c r="BA186" i="7"/>
  <c r="BA201" i="7"/>
  <c r="BA203" i="7"/>
  <c r="BA205" i="7"/>
  <c r="BA209" i="7"/>
  <c r="BA218" i="7"/>
  <c r="BA222" i="7"/>
  <c r="BA226" i="7"/>
  <c r="BA235" i="7"/>
  <c r="BA239" i="7"/>
  <c r="BA241" i="7"/>
  <c r="BA243" i="7"/>
  <c r="BA258" i="7"/>
  <c r="BA275" i="7"/>
  <c r="BA313" i="7"/>
  <c r="BA317" i="7"/>
  <c r="BA330" i="7"/>
  <c r="BA335" i="7"/>
  <c r="BA349" i="7"/>
  <c r="BA351" i="7"/>
  <c r="BA353" i="7"/>
  <c r="BA355" i="7"/>
  <c r="BA368" i="7"/>
  <c r="BA372" i="7"/>
  <c r="BA385" i="7"/>
  <c r="BA389" i="7"/>
  <c r="BA427" i="7"/>
  <c r="BA444" i="7"/>
  <c r="BA459" i="7"/>
  <c r="BA461" i="7"/>
  <c r="BA463" i="7"/>
  <c r="BA467" i="7"/>
  <c r="BA476" i="7"/>
  <c r="BA480" i="7"/>
  <c r="BA484" i="7"/>
  <c r="BA493" i="7"/>
  <c r="BA497" i="7"/>
  <c r="BA499" i="7"/>
  <c r="BA501" i="7"/>
  <c r="BA516" i="7"/>
  <c r="BA533" i="7"/>
  <c r="BA571" i="7"/>
  <c r="BA575" i="7"/>
  <c r="BA589" i="7"/>
  <c r="BA593" i="7"/>
  <c r="BA606" i="7"/>
  <c r="BA608" i="7"/>
  <c r="BA610" i="7"/>
  <c r="BA612" i="7"/>
  <c r="BA625" i="7"/>
  <c r="BA629" i="7"/>
  <c r="BA642" i="7"/>
  <c r="BA646" i="7"/>
  <c r="BA685" i="7"/>
  <c r="BA702" i="7"/>
  <c r="BA718" i="7"/>
  <c r="BA720" i="7"/>
  <c r="BA722" i="7"/>
  <c r="BA726" i="7"/>
  <c r="BA735" i="7"/>
  <c r="BA744" i="7"/>
  <c r="BA747" i="7"/>
  <c r="BA750" i="7"/>
  <c r="BA764" i="7"/>
  <c r="BA767" i="7"/>
  <c r="BA774" i="7"/>
  <c r="BA784" i="7"/>
  <c r="BA791" i="7"/>
  <c r="BA794" i="7"/>
  <c r="BA809" i="7"/>
  <c r="BA812" i="7"/>
  <c r="BA815" i="7"/>
  <c r="BA831" i="7"/>
  <c r="BA838" i="7"/>
  <c r="BA848" i="7"/>
  <c r="BA855" i="7"/>
  <c r="BA858" i="7"/>
  <c r="BA872" i="7"/>
  <c r="BA875" i="7"/>
  <c r="BA878" i="7"/>
  <c r="BA892" i="7"/>
  <c r="BA895" i="7"/>
  <c r="BA902" i="7"/>
  <c r="BA913" i="7"/>
  <c r="BA920" i="7"/>
  <c r="BA923" i="7"/>
  <c r="BA937" i="7"/>
  <c r="BA940" i="7"/>
  <c r="BA943" i="7"/>
  <c r="BA957" i="7"/>
  <c r="BA960" i="7"/>
  <c r="BA968" i="7"/>
  <c r="BA978" i="7"/>
  <c r="BA985" i="7"/>
  <c r="BA988" i="7"/>
  <c r="BA1003" i="7"/>
  <c r="BA1006" i="7"/>
  <c r="BA1009" i="7"/>
  <c r="BA1023" i="7"/>
  <c r="BA1026" i="7"/>
  <c r="BA1033" i="7"/>
  <c r="BA1043" i="7"/>
  <c r="BA1050" i="7"/>
  <c r="BA1053" i="7"/>
  <c r="BA1067" i="7"/>
  <c r="BA1070" i="7"/>
  <c r="BA1073" i="7"/>
  <c r="BA1087" i="7"/>
  <c r="BA1090" i="7"/>
  <c r="BA1098" i="7"/>
  <c r="BA1107" i="7"/>
  <c r="BA1108" i="7"/>
  <c r="BA1109" i="7"/>
  <c r="BA1123" i="7"/>
  <c r="BA1124" i="7"/>
  <c r="BA1125" i="7"/>
  <c r="BA1139" i="7"/>
  <c r="BA1140" i="7"/>
  <c r="BA1141" i="7"/>
  <c r="BA1155" i="7"/>
  <c r="BA1156" i="7"/>
  <c r="BA1157" i="7"/>
  <c r="BA1171" i="7"/>
  <c r="BA1172" i="7"/>
  <c r="BA1173" i="7"/>
  <c r="BA1188" i="7"/>
  <c r="BA1189" i="7"/>
  <c r="BA1190" i="7"/>
  <c r="BA1204" i="7"/>
  <c r="BA1205" i="7"/>
  <c r="BA1206" i="7"/>
  <c r="BA1220" i="7"/>
  <c r="BA1221" i="7"/>
  <c r="BA1222" i="7"/>
  <c r="BA1236" i="7"/>
  <c r="BA1237" i="7"/>
  <c r="BA1238" i="7"/>
  <c r="BA1253" i="7"/>
  <c r="BA1254" i="7"/>
  <c r="BA1255" i="7"/>
  <c r="BA1269" i="7"/>
  <c r="BA1270" i="7"/>
  <c r="BA1271" i="7"/>
  <c r="BA1285" i="7"/>
  <c r="BA1286" i="7"/>
  <c r="BA1287" i="7"/>
  <c r="BA1301" i="7"/>
  <c r="BA1302" i="7"/>
  <c r="BA1303" i="7"/>
  <c r="BA1317" i="7"/>
  <c r="BA1318" i="7"/>
  <c r="BA1319" i="7"/>
  <c r="BA1333" i="7"/>
  <c r="BA1334" i="7"/>
  <c r="BA1335" i="7"/>
  <c r="BA1349" i="7"/>
  <c r="BA1350" i="7"/>
  <c r="BA1351" i="7"/>
  <c r="BA10" i="7"/>
  <c r="BA14" i="7"/>
  <c r="BA29" i="7"/>
  <c r="BA63" i="7"/>
  <c r="BA67" i="7"/>
  <c r="BA122" i="7"/>
  <c r="BA137" i="7"/>
  <c r="BA141" i="7"/>
  <c r="BA154" i="7"/>
  <c r="BA158" i="7"/>
  <c r="BA162" i="7"/>
  <c r="BA171" i="7"/>
  <c r="BA175" i="7"/>
  <c r="BA179" i="7"/>
  <c r="BA211" i="7"/>
  <c r="BA253" i="7"/>
  <c r="BA266" i="7"/>
  <c r="BA270" i="7"/>
  <c r="BA285" i="7"/>
  <c r="BA289" i="7"/>
  <c r="BA363" i="7"/>
  <c r="BA397" i="7"/>
  <c r="BA412" i="7"/>
  <c r="BA416" i="7"/>
  <c r="BA420" i="7"/>
  <c r="BA435" i="7"/>
  <c r="BA452" i="7"/>
  <c r="BA507" i="7"/>
  <c r="BA511" i="7"/>
  <c r="BA524" i="7"/>
  <c r="BA528" i="7"/>
  <c r="BA543" i="7"/>
  <c r="BA547" i="7"/>
  <c r="BA577" i="7"/>
  <c r="BA620" i="7"/>
  <c r="BA637" i="7"/>
  <c r="BA653" i="7"/>
  <c r="BA657" i="7"/>
  <c r="BA670" i="7"/>
  <c r="BA674" i="7"/>
  <c r="BA678" i="7"/>
  <c r="BA693" i="7"/>
  <c r="BA710" i="7"/>
  <c r="BA743" i="7"/>
  <c r="BA783" i="7"/>
  <c r="BA808" i="7"/>
  <c r="BA854" i="7"/>
  <c r="BA909" i="7"/>
  <c r="BA912" i="7"/>
  <c r="BA929" i="7"/>
  <c r="BA939" i="7"/>
  <c r="BA953" i="7"/>
  <c r="BA956" i="7"/>
  <c r="BA1002" i="7"/>
  <c r="BA1039" i="7"/>
  <c r="BA1049" i="7"/>
  <c r="BA1119" i="7"/>
  <c r="BA1121" i="7"/>
  <c r="BA1136" i="7"/>
  <c r="BA1153" i="7"/>
  <c r="BA1167" i="7"/>
  <c r="BA1169" i="7"/>
  <c r="BA1185" i="7"/>
  <c r="BA1201" i="7"/>
  <c r="BA1216" i="7"/>
  <c r="BA1218" i="7"/>
  <c r="BA1233" i="7"/>
  <c r="BA1250" i="7"/>
  <c r="BA1265" i="7"/>
  <c r="BA1267" i="7"/>
  <c r="BA1282" i="7"/>
  <c r="BA1298" i="7"/>
  <c r="BA1313" i="7"/>
  <c r="BA1315" i="7"/>
  <c r="BA1330" i="7"/>
  <c r="BA1346" i="7"/>
  <c r="BA41" i="7"/>
  <c r="BA58" i="7"/>
  <c r="BA73" i="7"/>
  <c r="BA75" i="7"/>
  <c r="BA77" i="7"/>
  <c r="BA81" i="7"/>
  <c r="BA90" i="7"/>
  <c r="BA98" i="7"/>
  <c r="BA107" i="7"/>
  <c r="BA113" i="7"/>
  <c r="BA130" i="7"/>
  <c r="BA189" i="7"/>
  <c r="BA219" i="7"/>
  <c r="BA225" i="7"/>
  <c r="BA242" i="7"/>
  <c r="BA297" i="7"/>
  <c r="BA331" i="7"/>
  <c r="BA338" i="7"/>
  <c r="BA348" i="7"/>
  <c r="BA365" i="7"/>
  <c r="BA371" i="7"/>
  <c r="BA443" i="7"/>
  <c r="BA460" i="7"/>
  <c r="BA496" i="7"/>
  <c r="BA517" i="7"/>
  <c r="BA572" i="7"/>
  <c r="BA592" i="7"/>
  <c r="BA596" i="7"/>
  <c r="BA609" i="7"/>
  <c r="BA613" i="7"/>
  <c r="BA630" i="7"/>
  <c r="BA645" i="7"/>
  <c r="BA705" i="7"/>
  <c r="BA736" i="7"/>
  <c r="BA776" i="7"/>
  <c r="BA799" i="7"/>
  <c r="BA807" i="7"/>
  <c r="BA817" i="7"/>
  <c r="BA840" i="7"/>
  <c r="BA908" i="7"/>
  <c r="BA952" i="7"/>
  <c r="BA976" i="7"/>
  <c r="BA1001" i="7"/>
  <c r="BA1021" i="7"/>
  <c r="BA1035" i="7"/>
  <c r="BA1041" i="7"/>
  <c r="BA1058" i="7"/>
  <c r="BA1065" i="7"/>
  <c r="BA1100" i="7"/>
  <c r="BA1115" i="7"/>
  <c r="BA1132" i="7"/>
  <c r="BA1149" i="7"/>
  <c r="BA1164" i="7"/>
  <c r="BA1180" i="7"/>
  <c r="BA1198" i="7"/>
  <c r="BA1213" i="7"/>
  <c r="BA1229" i="7"/>
  <c r="BA1244" i="7"/>
  <c r="BA1263" i="7"/>
  <c r="BA1278" i="7"/>
  <c r="BA1293" i="7"/>
  <c r="BA1309" i="7"/>
  <c r="BA1327" i="7"/>
  <c r="BA1343" i="7"/>
  <c r="BA1359" i="7"/>
  <c r="Q788" i="5"/>
  <c r="Q782" i="5"/>
  <c r="Q780" i="5"/>
  <c r="Q779" i="5"/>
  <c r="Q778" i="5"/>
  <c r="Q777" i="5"/>
  <c r="Q776" i="5"/>
  <c r="Q775" i="5"/>
  <c r="Q774" i="5"/>
  <c r="Q773" i="5"/>
  <c r="Q772" i="5"/>
  <c r="Q771" i="5"/>
  <c r="Q770" i="5"/>
  <c r="Q769" i="5"/>
  <c r="Q768" i="5"/>
  <c r="Q767" i="5"/>
  <c r="Q766" i="5"/>
  <c r="Q765" i="5"/>
  <c r="Q764" i="5"/>
  <c r="Q763" i="5"/>
  <c r="Q762" i="5"/>
  <c r="Q761" i="5"/>
  <c r="Q759" i="5"/>
  <c r="Q758" i="5"/>
  <c r="Q756" i="5"/>
  <c r="Q755" i="5"/>
  <c r="Q754" i="5"/>
  <c r="Q753" i="5"/>
  <c r="Q752" i="5"/>
  <c r="Q751" i="5"/>
  <c r="Q750" i="5"/>
  <c r="Q749" i="5"/>
  <c r="Q748" i="5"/>
  <c r="Q747" i="5"/>
  <c r="Q746" i="5"/>
  <c r="Q745" i="5"/>
  <c r="Q744" i="5"/>
  <c r="Q743" i="5"/>
  <c r="Q742" i="5"/>
  <c r="Q741" i="5"/>
  <c r="Q740" i="5"/>
  <c r="Q739" i="5"/>
  <c r="Q738" i="5"/>
  <c r="Q737" i="5"/>
  <c r="Q736" i="5"/>
  <c r="Q735" i="5"/>
  <c r="Q734" i="5"/>
  <c r="Q733" i="5"/>
  <c r="Q731" i="5"/>
  <c r="Q730" i="5"/>
  <c r="Q729" i="5"/>
  <c r="Q728" i="5"/>
  <c r="Q727" i="5"/>
  <c r="Q726" i="5"/>
  <c r="Q725" i="5"/>
  <c r="Q724" i="5"/>
  <c r="Q723" i="5"/>
  <c r="Q722" i="5"/>
  <c r="Q721" i="5"/>
  <c r="Q720" i="5"/>
  <c r="Q719" i="5"/>
  <c r="Q718" i="5"/>
  <c r="Q717" i="5"/>
  <c r="Q716" i="5"/>
  <c r="Q715" i="5"/>
  <c r="Q714" i="5"/>
  <c r="Q713" i="5"/>
  <c r="Q712" i="5"/>
  <c r="Q711" i="5"/>
  <c r="Q710" i="5"/>
  <c r="Q709" i="5"/>
  <c r="Q708" i="5"/>
  <c r="Q707" i="5"/>
  <c r="Q706" i="5"/>
  <c r="Q705" i="5"/>
  <c r="Q704" i="5"/>
  <c r="Q703" i="5"/>
  <c r="Q702" i="5"/>
  <c r="Q700" i="5"/>
  <c r="Q699" i="5"/>
  <c r="Q698" i="5"/>
  <c r="Q697" i="5"/>
  <c r="Q696" i="5"/>
  <c r="Q695" i="5"/>
  <c r="Q694" i="5"/>
  <c r="Q693" i="5"/>
  <c r="Q692" i="5"/>
  <c r="Q691" i="5"/>
  <c r="Q690" i="5"/>
  <c r="Q689" i="5"/>
  <c r="Q688" i="5"/>
  <c r="Q687" i="5"/>
  <c r="Q686" i="5"/>
  <c r="Q684" i="5"/>
  <c r="Q683" i="5"/>
  <c r="Q682" i="5"/>
  <c r="Q681" i="5"/>
  <c r="Q680" i="5"/>
  <c r="Q679" i="5"/>
  <c r="Q678" i="5"/>
  <c r="Q677" i="5"/>
  <c r="Q676" i="5"/>
  <c r="Q675" i="5"/>
  <c r="Q674" i="5"/>
  <c r="Q673" i="5"/>
  <c r="Q672" i="5"/>
  <c r="Q671" i="5"/>
  <c r="Q670" i="5"/>
  <c r="Q669" i="5"/>
  <c r="Q667" i="5"/>
  <c r="Q666" i="5"/>
  <c r="Q664" i="5"/>
  <c r="Q663" i="5"/>
  <c r="Q662" i="5"/>
  <c r="Q661" i="5"/>
  <c r="Q660" i="5"/>
  <c r="Q659" i="5"/>
  <c r="Q658" i="5"/>
  <c r="Q657" i="5"/>
  <c r="Q656" i="5"/>
  <c r="Q654" i="5"/>
  <c r="Q653" i="5"/>
  <c r="Q652" i="5"/>
  <c r="Q651" i="5"/>
  <c r="Q650" i="5"/>
  <c r="Q649" i="5"/>
  <c r="Q648" i="5"/>
  <c r="Q647" i="5"/>
  <c r="Q646" i="5"/>
  <c r="Q645" i="5"/>
  <c r="Q644" i="5"/>
  <c r="Q643" i="5"/>
  <c r="Q642" i="5"/>
  <c r="Q641" i="5"/>
  <c r="Q640" i="5"/>
  <c r="Q639" i="5"/>
  <c r="Q638" i="5"/>
  <c r="Q637" i="5"/>
  <c r="Q636" i="5"/>
  <c r="Q635" i="5"/>
  <c r="Q634" i="5"/>
  <c r="Q632" i="5"/>
  <c r="Q631" i="5"/>
  <c r="Q630" i="5"/>
  <c r="Q629" i="5"/>
  <c r="Q628" i="5"/>
  <c r="Q627" i="5"/>
  <c r="Q626" i="5"/>
  <c r="Q625" i="5"/>
  <c r="Q624" i="5"/>
  <c r="Q623" i="5"/>
  <c r="Q622" i="5"/>
  <c r="Q621" i="5"/>
  <c r="Q619" i="5"/>
  <c r="Q618" i="5"/>
  <c r="Q617" i="5"/>
  <c r="Q615" i="5"/>
  <c r="Q614" i="5"/>
  <c r="Q613" i="5"/>
  <c r="Q612" i="5"/>
  <c r="Q611" i="5"/>
  <c r="Q610" i="5"/>
  <c r="Q609" i="5"/>
  <c r="Q608" i="5"/>
  <c r="Q607" i="5"/>
  <c r="Q606" i="5"/>
  <c r="Q605" i="5"/>
  <c r="Q604" i="5"/>
  <c r="Q603" i="5"/>
  <c r="Q602" i="5"/>
  <c r="Q601" i="5"/>
  <c r="Q600" i="5"/>
  <c r="Q597" i="5"/>
  <c r="Q596" i="5"/>
  <c r="Q595" i="5"/>
  <c r="Q593" i="5"/>
  <c r="Q592" i="5"/>
  <c r="Q590" i="5"/>
  <c r="Q589" i="5"/>
  <c r="Q588" i="5"/>
  <c r="Q587" i="5"/>
  <c r="Q586" i="5"/>
  <c r="Q584" i="5"/>
  <c r="Q583" i="5"/>
  <c r="Q582" i="5"/>
  <c r="Q581" i="5"/>
  <c r="Q580" i="5"/>
  <c r="Q579" i="5"/>
  <c r="Q578" i="5"/>
  <c r="Q577" i="5"/>
  <c r="Q575" i="5"/>
  <c r="Q574" i="5"/>
  <c r="Q573" i="5"/>
  <c r="Q571" i="5"/>
  <c r="Q570" i="5"/>
  <c r="Q569" i="5"/>
  <c r="Q568" i="5"/>
  <c r="Q567" i="5"/>
  <c r="Q566" i="5"/>
  <c r="Q564" i="5"/>
  <c r="Q563" i="5"/>
  <c r="Q562" i="5"/>
  <c r="Q561" i="5"/>
  <c r="Q559" i="5"/>
  <c r="Q558" i="5"/>
  <c r="Q557" i="5"/>
  <c r="Q556" i="5"/>
  <c r="Q555" i="5"/>
  <c r="Q554" i="5"/>
  <c r="Q552" i="5"/>
  <c r="Q551" i="5"/>
  <c r="Q550" i="5"/>
  <c r="Q549" i="5"/>
  <c r="Q548" i="5"/>
  <c r="Q547" i="5"/>
  <c r="Q546" i="5"/>
  <c r="Q545" i="5"/>
  <c r="Q544" i="5"/>
  <c r="Q542" i="5"/>
  <c r="Q541" i="5"/>
  <c r="Q540" i="5"/>
  <c r="Q539" i="5"/>
  <c r="Q538" i="5"/>
  <c r="Q537" i="5"/>
  <c r="Q536" i="5"/>
  <c r="Q535" i="5"/>
  <c r="Q534" i="5"/>
  <c r="Q533" i="5"/>
  <c r="Q531" i="5"/>
  <c r="Q530" i="5"/>
  <c r="Q529" i="5"/>
  <c r="Q528" i="5"/>
  <c r="Q527" i="5"/>
  <c r="Q526" i="5"/>
  <c r="Q525" i="5"/>
  <c r="Q523" i="5"/>
  <c r="Q521" i="5"/>
  <c r="Q520" i="5"/>
  <c r="Q519" i="5"/>
  <c r="Q518" i="5"/>
  <c r="Q517" i="5"/>
  <c r="Q516" i="5"/>
  <c r="Q515" i="5"/>
  <c r="Q514" i="5"/>
  <c r="Q513" i="5"/>
  <c r="Q512" i="5"/>
  <c r="Q511" i="5"/>
  <c r="Q510" i="5"/>
  <c r="Q509" i="5"/>
  <c r="Q508" i="5"/>
  <c r="Q507" i="5"/>
  <c r="Q506" i="5"/>
  <c r="Q504" i="5"/>
  <c r="Q503" i="5"/>
  <c r="Q502" i="5"/>
  <c r="Q501" i="5"/>
  <c r="Q498" i="5"/>
  <c r="Q497" i="5"/>
  <c r="Q496" i="5"/>
  <c r="Q495" i="5"/>
  <c r="Q494" i="5"/>
  <c r="Q493" i="5"/>
  <c r="Q492" i="5"/>
  <c r="Q491" i="5"/>
  <c r="Q490" i="5"/>
  <c r="Q468" i="5"/>
  <c r="Q467" i="5"/>
  <c r="Q466" i="5"/>
  <c r="Q465" i="5"/>
  <c r="Q464" i="5"/>
  <c r="Q463" i="5"/>
  <c r="Q462" i="5"/>
  <c r="Q461" i="5"/>
  <c r="Q460" i="5"/>
  <c r="Q459" i="5"/>
  <c r="Q458" i="5"/>
  <c r="Q457" i="5"/>
  <c r="Q456" i="5"/>
  <c r="Q455" i="5"/>
  <c r="Q454" i="5"/>
  <c r="Q453" i="5"/>
  <c r="Q452" i="5"/>
  <c r="Q451" i="5"/>
  <c r="Q450" i="5"/>
  <c r="Q449" i="5"/>
  <c r="Q448" i="5"/>
  <c r="Q447" i="5"/>
  <c r="Q446" i="5"/>
  <c r="Q445" i="5"/>
  <c r="Q443" i="5"/>
  <c r="Q442" i="5"/>
  <c r="Q441" i="5"/>
  <c r="Q440" i="5"/>
  <c r="Q439" i="5"/>
  <c r="Q438" i="5"/>
  <c r="Q437" i="5"/>
  <c r="Q436" i="5"/>
  <c r="Q435" i="5"/>
  <c r="Q434" i="5"/>
  <c r="Q433" i="5"/>
  <c r="Q432" i="5"/>
  <c r="Q431" i="5"/>
  <c r="Q430" i="5"/>
  <c r="Q428" i="5"/>
  <c r="Q427" i="5"/>
  <c r="Q426" i="5"/>
  <c r="Q424" i="5"/>
  <c r="Q422" i="5"/>
  <c r="Q421" i="5"/>
  <c r="Q420" i="5"/>
  <c r="Q419" i="5"/>
  <c r="Q418" i="5"/>
  <c r="Q417" i="5"/>
  <c r="Q416" i="5"/>
  <c r="Q415" i="5"/>
  <c r="Q414" i="5"/>
  <c r="Q413" i="5"/>
  <c r="Q411" i="5"/>
  <c r="Q410" i="5"/>
  <c r="Q409" i="5"/>
  <c r="Q408" i="5"/>
  <c r="Q407" i="5"/>
  <c r="Q406" i="5"/>
  <c r="Q405" i="5"/>
  <c r="Q403" i="5"/>
  <c r="Q402" i="5"/>
  <c r="Q401" i="5"/>
  <c r="Q400" i="5"/>
  <c r="Q399" i="5"/>
  <c r="Q398" i="5"/>
  <c r="Q397" i="5"/>
  <c r="Q396" i="5"/>
  <c r="Q395" i="5"/>
  <c r="Q394" i="5"/>
  <c r="Q393" i="5"/>
  <c r="Q392" i="5"/>
  <c r="Q391" i="5"/>
  <c r="Q390" i="5"/>
  <c r="Q389" i="5"/>
  <c r="Q388" i="5"/>
  <c r="Q387" i="5"/>
  <c r="Q386" i="5"/>
  <c r="Q385" i="5"/>
  <c r="Q384" i="5"/>
  <c r="Q383" i="5"/>
  <c r="Q382" i="5"/>
  <c r="Q381" i="5"/>
  <c r="Q380" i="5"/>
  <c r="Q379" i="5"/>
  <c r="Q378" i="5"/>
  <c r="Q377" i="5"/>
  <c r="Q376" i="5"/>
  <c r="Q375" i="5"/>
  <c r="Q374" i="5"/>
  <c r="Q373" i="5"/>
  <c r="Q372" i="5"/>
  <c r="Q371" i="5"/>
  <c r="Q370" i="5"/>
  <c r="Q369" i="5"/>
  <c r="Q368" i="5"/>
  <c r="Q367" i="5"/>
  <c r="Q366" i="5"/>
  <c r="Q365" i="5"/>
  <c r="Q364" i="5"/>
  <c r="Q363" i="5"/>
  <c r="Q362" i="5"/>
  <c r="Q361" i="5"/>
  <c r="Q360" i="5"/>
  <c r="Q359" i="5"/>
  <c r="Q358" i="5"/>
  <c r="Q357" i="5"/>
  <c r="Q356" i="5"/>
  <c r="Q354" i="5"/>
  <c r="Q353" i="5"/>
  <c r="Q352" i="5"/>
  <c r="Q351" i="5"/>
  <c r="Q350" i="5"/>
  <c r="Q349" i="5"/>
  <c r="Q348" i="5"/>
  <c r="Q347" i="5"/>
  <c r="Q346" i="5"/>
  <c r="Q345" i="5"/>
  <c r="Q344" i="5"/>
  <c r="Q343" i="5"/>
  <c r="Q342" i="5"/>
  <c r="Q341" i="5"/>
  <c r="Q340" i="5"/>
  <c r="Q339" i="5"/>
  <c r="Q338" i="5"/>
  <c r="Q337" i="5"/>
  <c r="Q336" i="5"/>
  <c r="Q335" i="5"/>
  <c r="Q334" i="5"/>
  <c r="Q333" i="5"/>
  <c r="Q332" i="5"/>
  <c r="Q331" i="5"/>
  <c r="Q330" i="5"/>
  <c r="Q329" i="5"/>
  <c r="Q328" i="5"/>
  <c r="Q327" i="5"/>
  <c r="Q326" i="5"/>
  <c r="Q325" i="5"/>
  <c r="Q324" i="5"/>
  <c r="Q323" i="5"/>
  <c r="Q322" i="5"/>
  <c r="Q321" i="5"/>
  <c r="Q319" i="5"/>
  <c r="Q318" i="5"/>
  <c r="Q317" i="5"/>
  <c r="Q316" i="5"/>
  <c r="Q315" i="5"/>
  <c r="Q314" i="5"/>
  <c r="Q312" i="5"/>
  <c r="Q311" i="5"/>
  <c r="Q310" i="5"/>
  <c r="Q309" i="5"/>
  <c r="Q308" i="5"/>
  <c r="Q306" i="5"/>
  <c r="Q305" i="5"/>
  <c r="Q304" i="5"/>
  <c r="Q303" i="5"/>
  <c r="Q302" i="5"/>
  <c r="Q301" i="5"/>
  <c r="Q300" i="5"/>
  <c r="Q299" i="5"/>
  <c r="Q298" i="5"/>
  <c r="Q297" i="5"/>
  <c r="Q296" i="5"/>
  <c r="Q295" i="5"/>
  <c r="Q294" i="5"/>
  <c r="Q293" i="5"/>
  <c r="Q292" i="5"/>
  <c r="Q291" i="5"/>
  <c r="Q290" i="5"/>
  <c r="Q289" i="5"/>
  <c r="Q288" i="5"/>
  <c r="Q287" i="5"/>
  <c r="Q286" i="5"/>
  <c r="Q285" i="5"/>
  <c r="Q284" i="5"/>
  <c r="Q283" i="5"/>
  <c r="Q282" i="5"/>
  <c r="Q281" i="5"/>
  <c r="Q280" i="5"/>
  <c r="Q279" i="5"/>
  <c r="Q277" i="5"/>
  <c r="Q276" i="5"/>
  <c r="Q275" i="5"/>
  <c r="Q274" i="5"/>
  <c r="Q272" i="5"/>
  <c r="Q271" i="5"/>
  <c r="Q270" i="5"/>
  <c r="Q268" i="5"/>
  <c r="Q267" i="5"/>
  <c r="Q266" i="5"/>
  <c r="Q265" i="5"/>
  <c r="Q264" i="5"/>
  <c r="Q263" i="5"/>
  <c r="Q262" i="5"/>
  <c r="Q261" i="5"/>
  <c r="Q260" i="5"/>
  <c r="Q258" i="5"/>
  <c r="Q256" i="5"/>
  <c r="Q255" i="5"/>
  <c r="Q254" i="5"/>
  <c r="Q253" i="5"/>
  <c r="Q252" i="5"/>
  <c r="Q251" i="5"/>
  <c r="Q250" i="5"/>
  <c r="Q249" i="5"/>
  <c r="Q248" i="5"/>
  <c r="Q247" i="5"/>
  <c r="Q246" i="5"/>
  <c r="Q245" i="5"/>
  <c r="Q243" i="5"/>
  <c r="Q242" i="5"/>
  <c r="Q241" i="5"/>
  <c r="Q240" i="5"/>
  <c r="Q237" i="5"/>
  <c r="Q236" i="5"/>
  <c r="Q235" i="5"/>
  <c r="Q234" i="5"/>
  <c r="Q233" i="5"/>
  <c r="Q232" i="5"/>
  <c r="Q231" i="5"/>
  <c r="Q230" i="5"/>
  <c r="Q228" i="5"/>
  <c r="Q227" i="5"/>
  <c r="Q226" i="5"/>
  <c r="Q225" i="5"/>
  <c r="Q224" i="5"/>
  <c r="Q223" i="5"/>
  <c r="Q222" i="5"/>
  <c r="Q221" i="5"/>
  <c r="Q220" i="5"/>
  <c r="Q219" i="5"/>
  <c r="Q218" i="5"/>
  <c r="Q217" i="5"/>
  <c r="Q216" i="5"/>
  <c r="Q214" i="5"/>
  <c r="Q213" i="5"/>
  <c r="Q212" i="5"/>
  <c r="Q210" i="5"/>
  <c r="Q209" i="5"/>
  <c r="Q207" i="5"/>
  <c r="Q206" i="5"/>
  <c r="Q205" i="5"/>
  <c r="Q204" i="5"/>
  <c r="Q203" i="5"/>
  <c r="Q202" i="5"/>
  <c r="Q201" i="5"/>
  <c r="Q200" i="5"/>
  <c r="Q199" i="5"/>
  <c r="Q198" i="5"/>
  <c r="Q197" i="5"/>
  <c r="Q196" i="5"/>
  <c r="Q195" i="5"/>
  <c r="Q193" i="5"/>
  <c r="Q192" i="5"/>
  <c r="Q191" i="5"/>
  <c r="Q190" i="5"/>
  <c r="Q189" i="5"/>
  <c r="Q188" i="5"/>
  <c r="Q187" i="5"/>
  <c r="Q186" i="5"/>
  <c r="Q185" i="5"/>
  <c r="Q184" i="5"/>
  <c r="Q183" i="5"/>
  <c r="Q182" i="5"/>
  <c r="Q181" i="5"/>
  <c r="Q180" i="5"/>
  <c r="Q179" i="5"/>
  <c r="Q178" i="5"/>
  <c r="Q177" i="5"/>
  <c r="Q175" i="5"/>
  <c r="Q174" i="5"/>
  <c r="Q173" i="5"/>
  <c r="Q172" i="5"/>
  <c r="Q171" i="5"/>
  <c r="Q170" i="5"/>
  <c r="Q169" i="5"/>
  <c r="Q168" i="5"/>
  <c r="Q167" i="5"/>
  <c r="Q166" i="5"/>
  <c r="Q165" i="5"/>
  <c r="Q164" i="5"/>
  <c r="Q163" i="5"/>
  <c r="Q162" i="5"/>
  <c r="Q161" i="5"/>
  <c r="Q160" i="5"/>
  <c r="Q159" i="5"/>
  <c r="Q158" i="5"/>
  <c r="Q157" i="5"/>
  <c r="Q156" i="5"/>
  <c r="Q155" i="5"/>
  <c r="Q154" i="5"/>
  <c r="Q153" i="5"/>
  <c r="Q152" i="5"/>
  <c r="Q151" i="5"/>
  <c r="Q150" i="5"/>
  <c r="Q149" i="5"/>
  <c r="Q148" i="5"/>
  <c r="Q147" i="5"/>
  <c r="Q146" i="5"/>
  <c r="Q145" i="5"/>
  <c r="Q144" i="5"/>
  <c r="Q143" i="5"/>
  <c r="Q142" i="5"/>
  <c r="Q141" i="5"/>
  <c r="Q140" i="5"/>
  <c r="Q139" i="5"/>
  <c r="Q138" i="5"/>
  <c r="Q137" i="5"/>
  <c r="Q136" i="5"/>
  <c r="Q135" i="5"/>
  <c r="Q134" i="5"/>
  <c r="Q133" i="5"/>
  <c r="Q132" i="5"/>
  <c r="Q131" i="5"/>
  <c r="Q130" i="5"/>
  <c r="Q128" i="5"/>
  <c r="Q127" i="5"/>
  <c r="Q126" i="5"/>
  <c r="Q124" i="5"/>
  <c r="Q123" i="5"/>
  <c r="Q122" i="5"/>
  <c r="Q121" i="5"/>
  <c r="Q120" i="5"/>
  <c r="Q119" i="5"/>
  <c r="Q118" i="5"/>
  <c r="Q117" i="5"/>
  <c r="Q116" i="5"/>
  <c r="Q115" i="5"/>
  <c r="Q114" i="5"/>
  <c r="Q113" i="5"/>
  <c r="Q112" i="5"/>
  <c r="Q111" i="5"/>
  <c r="Q110" i="5"/>
  <c r="Q109" i="5"/>
  <c r="Q108" i="5"/>
  <c r="Q107" i="5"/>
  <c r="Q106" i="5"/>
  <c r="Q105" i="5"/>
  <c r="Q104" i="5"/>
  <c r="Q102" i="5"/>
  <c r="Q101" i="5"/>
  <c r="Q100" i="5"/>
  <c r="Q99" i="5"/>
  <c r="Q98" i="5"/>
  <c r="Q97" i="5"/>
  <c r="Q96" i="5"/>
  <c r="Q95" i="5"/>
  <c r="Q94" i="5"/>
  <c r="Q93" i="5"/>
  <c r="Q92" i="5"/>
  <c r="Q91" i="5"/>
  <c r="Q90" i="5"/>
  <c r="Q89" i="5"/>
  <c r="Q88" i="5"/>
  <c r="Q87" i="5"/>
  <c r="Q86" i="5"/>
  <c r="Q85" i="5"/>
  <c r="Q83" i="5"/>
  <c r="Q82" i="5"/>
  <c r="Q81" i="5"/>
  <c r="Q80" i="5"/>
  <c r="Q78" i="5"/>
  <c r="Q76" i="5"/>
  <c r="Q75" i="5"/>
  <c r="Q74" i="5"/>
  <c r="Q73" i="5"/>
  <c r="Q72" i="5"/>
  <c r="Q71" i="5"/>
  <c r="Q70" i="5"/>
  <c r="Q69" i="5"/>
  <c r="Q68" i="5"/>
  <c r="Q67" i="5"/>
  <c r="Q66" i="5"/>
  <c r="Q65" i="5"/>
  <c r="Q64" i="5"/>
  <c r="Q63" i="5"/>
  <c r="Q62" i="5"/>
  <c r="Q61" i="5"/>
  <c r="Q60" i="5"/>
  <c r="Q59" i="5"/>
  <c r="Q58" i="5"/>
  <c r="Q57" i="5"/>
  <c r="Q56" i="5"/>
  <c r="Q55" i="5"/>
  <c r="Q54" i="5"/>
  <c r="Q53" i="5"/>
  <c r="Q52" i="5"/>
  <c r="Q51" i="5"/>
  <c r="Q50" i="5"/>
  <c r="Q48" i="5"/>
  <c r="Q47" i="5"/>
  <c r="Q46" i="5"/>
  <c r="Q45" i="5"/>
  <c r="Q43" i="5"/>
  <c r="Q42" i="5"/>
  <c r="Q41" i="5"/>
  <c r="Q40" i="5"/>
  <c r="Q39" i="5"/>
  <c r="Q38" i="5"/>
  <c r="Q37" i="5"/>
  <c r="Q36" i="5"/>
  <c r="Q35" i="5"/>
  <c r="Q34" i="5"/>
  <c r="Q32" i="5"/>
  <c r="Q31" i="5"/>
  <c r="Q30" i="5"/>
  <c r="Q29" i="5"/>
  <c r="Q28" i="5"/>
  <c r="Q27" i="5"/>
  <c r="Q26" i="5"/>
  <c r="Q25" i="5"/>
  <c r="Q23" i="5"/>
  <c r="Q22" i="5"/>
  <c r="Q21" i="5"/>
  <c r="Q20" i="5"/>
  <c r="Q18" i="5"/>
  <c r="Q17" i="5"/>
  <c r="Q16" i="5"/>
  <c r="Q15" i="5"/>
  <c r="Q14" i="5"/>
  <c r="Q13" i="5"/>
  <c r="Q12" i="5"/>
  <c r="Q11" i="5"/>
  <c r="Q9" i="5"/>
  <c r="Q8" i="5"/>
  <c r="Q7" i="5"/>
  <c r="Q6" i="5"/>
  <c r="Q5" i="5"/>
  <c r="Q4" i="5"/>
  <c r="Q3" i="5"/>
  <c r="X2" i="5" l="1"/>
  <c r="Y2" i="5" s="1"/>
  <c r="U3" i="7"/>
  <c r="V3" i="7"/>
  <c r="BB907" i="7"/>
  <c r="BB906" i="7"/>
  <c r="BB1097" i="7"/>
  <c r="BA907" i="7"/>
  <c r="BA906" i="7"/>
  <c r="BA1097" i="7"/>
  <c r="BB7" i="7"/>
  <c r="BB11" i="7"/>
  <c r="BB15" i="7"/>
  <c r="BB19" i="7"/>
  <c r="BB23" i="7"/>
  <c r="BB27" i="7"/>
  <c r="BB31" i="7"/>
  <c r="BB35" i="7"/>
  <c r="BB39" i="7"/>
  <c r="BB43" i="7"/>
  <c r="BB47" i="7"/>
  <c r="BB51" i="7"/>
  <c r="BB55" i="7"/>
  <c r="BB59" i="7"/>
  <c r="BB63" i="7"/>
  <c r="BB67" i="7"/>
  <c r="BB71" i="7"/>
  <c r="BB75" i="7"/>
  <c r="BB79" i="7"/>
  <c r="BB83" i="7"/>
  <c r="BB87" i="7"/>
  <c r="BB91" i="7"/>
  <c r="BB95" i="7"/>
  <c r="BB99" i="7"/>
  <c r="BB103" i="7"/>
  <c r="BB107" i="7"/>
  <c r="BB111" i="7"/>
  <c r="BB115" i="7"/>
  <c r="BB119" i="7"/>
  <c r="BB123" i="7"/>
  <c r="BB127" i="7"/>
  <c r="BB131" i="7"/>
  <c r="BB135" i="7"/>
  <c r="BB139" i="7"/>
  <c r="BB143" i="7"/>
  <c r="BB147" i="7"/>
  <c r="BB151" i="7"/>
  <c r="BB155" i="7"/>
  <c r="BB159" i="7"/>
  <c r="BB163" i="7"/>
  <c r="BB167" i="7"/>
  <c r="BB171" i="7"/>
  <c r="BB175" i="7"/>
  <c r="BB179" i="7"/>
  <c r="BB183" i="7"/>
  <c r="BB187" i="7"/>
  <c r="BB191" i="7"/>
  <c r="BB195" i="7"/>
  <c r="BB199" i="7"/>
  <c r="BB203" i="7"/>
  <c r="BB207" i="7"/>
  <c r="BB211" i="7"/>
  <c r="BB215" i="7"/>
  <c r="BB219" i="7"/>
  <c r="BB223" i="7"/>
  <c r="BB227" i="7"/>
  <c r="BB231" i="7"/>
  <c r="BB235" i="7"/>
  <c r="BB239" i="7"/>
  <c r="BB243" i="7"/>
  <c r="BB247" i="7"/>
  <c r="BB251" i="7"/>
  <c r="BB255" i="7"/>
  <c r="BB259" i="7"/>
  <c r="BB263" i="7"/>
  <c r="BB267" i="7"/>
  <c r="BB271" i="7"/>
  <c r="BB275" i="7"/>
  <c r="BB279" i="7"/>
  <c r="BB283" i="7"/>
  <c r="BB287" i="7"/>
  <c r="BB291" i="7"/>
  <c r="BB295" i="7"/>
  <c r="BB299" i="7"/>
  <c r="BB303" i="7"/>
  <c r="BB307" i="7"/>
  <c r="BB311" i="7"/>
  <c r="BB315" i="7"/>
  <c r="BB319" i="7"/>
  <c r="BB323" i="7"/>
  <c r="BB327" i="7"/>
  <c r="BB331" i="7"/>
  <c r="BB336" i="7"/>
  <c r="BB340" i="7"/>
  <c r="BB344" i="7"/>
  <c r="BB349" i="7"/>
  <c r="BB353" i="7"/>
  <c r="BB357" i="7"/>
  <c r="BB361" i="7"/>
  <c r="BB365" i="7"/>
  <c r="BB369" i="7"/>
  <c r="BB373" i="7"/>
  <c r="BB377" i="7"/>
  <c r="BB381" i="7"/>
  <c r="BB385" i="7"/>
  <c r="BB389" i="7"/>
  <c r="BB393" i="7"/>
  <c r="BB397" i="7"/>
  <c r="BB401" i="7"/>
  <c r="BB405" i="7"/>
  <c r="BB409" i="7"/>
  <c r="BB413" i="7"/>
  <c r="BB417" i="7"/>
  <c r="BB421" i="7"/>
  <c r="BB425" i="7"/>
  <c r="BB429" i="7"/>
  <c r="BB433" i="7"/>
  <c r="BB437" i="7"/>
  <c r="BB441" i="7"/>
  <c r="BB445" i="7"/>
  <c r="BB449" i="7"/>
  <c r="BB453" i="7"/>
  <c r="BB457" i="7"/>
  <c r="BB461" i="7"/>
  <c r="BB465" i="7"/>
  <c r="BB469" i="7"/>
  <c r="BB473" i="7"/>
  <c r="BB477" i="7"/>
  <c r="BB481" i="7"/>
  <c r="BB485" i="7"/>
  <c r="BB489" i="7"/>
  <c r="BB493" i="7"/>
  <c r="BB497" i="7"/>
  <c r="BB501" i="7"/>
  <c r="BB505" i="7"/>
  <c r="BB509" i="7"/>
  <c r="BB513" i="7"/>
  <c r="BB517" i="7"/>
  <c r="BB521" i="7"/>
  <c r="BB525" i="7"/>
  <c r="BB529" i="7"/>
  <c r="BB533" i="7"/>
  <c r="BB537" i="7"/>
  <c r="BB541" i="7"/>
  <c r="BB545" i="7"/>
  <c r="BB549" i="7"/>
  <c r="BB553" i="7"/>
  <c r="BB557" i="7"/>
  <c r="BB561" i="7"/>
  <c r="BB565" i="7"/>
  <c r="BB569" i="7"/>
  <c r="BB573" i="7"/>
  <c r="BB577" i="7"/>
  <c r="BB581" i="7"/>
  <c r="BB586" i="7"/>
  <c r="BB590" i="7"/>
  <c r="BB594" i="7"/>
  <c r="BB598" i="7"/>
  <c r="BB602" i="7"/>
  <c r="BB606" i="7"/>
  <c r="BB610" i="7"/>
  <c r="BB614" i="7"/>
  <c r="BB618" i="7"/>
  <c r="BB622" i="7"/>
  <c r="BB626" i="7"/>
  <c r="BB630" i="7"/>
  <c r="BB634" i="7"/>
  <c r="BB638" i="7"/>
  <c r="BB642" i="7"/>
  <c r="BB646" i="7"/>
  <c r="BB650" i="7"/>
  <c r="BB655" i="7"/>
  <c r="BB659" i="7"/>
  <c r="BB663" i="7"/>
  <c r="BB667" i="7"/>
  <c r="BB671" i="7"/>
  <c r="BB675" i="7"/>
  <c r="BB679" i="7"/>
  <c r="BB683" i="7"/>
  <c r="BB687" i="7"/>
  <c r="BB691" i="7"/>
  <c r="BB695" i="7"/>
  <c r="BB699" i="7"/>
  <c r="BB703" i="7"/>
  <c r="BB707" i="7"/>
  <c r="BB711" i="7"/>
  <c r="BB715" i="7"/>
  <c r="BB720" i="7"/>
  <c r="BB724" i="7"/>
  <c r="BB728" i="7"/>
  <c r="BB732" i="7"/>
  <c r="BB736" i="7"/>
  <c r="BB740" i="7"/>
  <c r="BB744" i="7"/>
  <c r="BB748" i="7"/>
  <c r="BB752" i="7"/>
  <c r="BB756" i="7"/>
  <c r="BB760" i="7"/>
  <c r="BB764" i="7"/>
  <c r="BB768" i="7"/>
  <c r="BB772" i="7"/>
  <c r="BB776" i="7"/>
  <c r="BB780" i="7"/>
  <c r="BB784" i="7"/>
  <c r="BB788" i="7"/>
  <c r="BB792" i="7"/>
  <c r="BB796" i="7"/>
  <c r="BB800" i="7"/>
  <c r="BB805" i="7"/>
  <c r="BB809" i="7"/>
  <c r="BB813" i="7"/>
  <c r="BB817" i="7"/>
  <c r="BB821" i="7"/>
  <c r="BB825" i="7"/>
  <c r="BB832" i="7"/>
  <c r="BB836" i="7"/>
  <c r="BB840" i="7"/>
  <c r="BB844" i="7"/>
  <c r="BB848" i="7"/>
  <c r="BB852" i="7"/>
  <c r="BB856" i="7"/>
  <c r="BB860" i="7"/>
  <c r="BB864" i="7"/>
  <c r="BB868" i="7"/>
  <c r="BB872" i="7"/>
  <c r="BB876" i="7"/>
  <c r="BB880" i="7"/>
  <c r="BB884" i="7"/>
  <c r="BB888" i="7"/>
  <c r="BB892" i="7"/>
  <c r="BB896" i="7"/>
  <c r="BB900" i="7"/>
  <c r="BB904" i="7"/>
  <c r="BB909" i="7"/>
  <c r="BB913" i="7"/>
  <c r="BB917" i="7"/>
  <c r="BB921" i="7"/>
  <c r="BB925" i="7"/>
  <c r="BB929" i="7"/>
  <c r="BB933" i="7"/>
  <c r="BB937" i="7"/>
  <c r="BB941" i="7"/>
  <c r="BB945" i="7"/>
  <c r="BB949" i="7"/>
  <c r="BB953" i="7"/>
  <c r="BB957" i="7"/>
  <c r="BB962" i="7"/>
  <c r="BB966" i="7"/>
  <c r="BB970" i="7"/>
  <c r="BB974" i="7"/>
  <c r="BB978" i="7"/>
  <c r="BB982" i="7"/>
  <c r="BB986" i="7"/>
  <c r="BB991" i="7"/>
  <c r="BB995" i="7"/>
  <c r="BB999" i="7"/>
  <c r="BB1003" i="7"/>
  <c r="BB1007" i="7"/>
  <c r="BB1011" i="7"/>
  <c r="BB1015" i="7"/>
  <c r="BB1019" i="7"/>
  <c r="BB1023" i="7"/>
  <c r="BB1027" i="7"/>
  <c r="BB1031" i="7"/>
  <c r="BB1035" i="7"/>
  <c r="BB1039" i="7"/>
  <c r="BB1043" i="7"/>
  <c r="BB1047" i="7"/>
  <c r="BB1051" i="7"/>
  <c r="BB1055" i="7"/>
  <c r="BB1059" i="7"/>
  <c r="BB1063" i="7"/>
  <c r="BB1067" i="7"/>
  <c r="BB1071" i="7"/>
  <c r="BB1075" i="7"/>
  <c r="BB1079" i="7"/>
  <c r="BB1083" i="7"/>
  <c r="BB1087" i="7"/>
  <c r="BB1091" i="7"/>
  <c r="BB1095" i="7"/>
  <c r="BB1100" i="7"/>
  <c r="BB8" i="7"/>
  <c r="BB9" i="7"/>
  <c r="BB10" i="7"/>
  <c r="BB24" i="7"/>
  <c r="BB25" i="7"/>
  <c r="BB26" i="7"/>
  <c r="BB40" i="7"/>
  <c r="BB41" i="7"/>
  <c r="BB42" i="7"/>
  <c r="BB56" i="7"/>
  <c r="BB57" i="7"/>
  <c r="BB58" i="7"/>
  <c r="BB72" i="7"/>
  <c r="BB73" i="7"/>
  <c r="BB74" i="7"/>
  <c r="BB88" i="7"/>
  <c r="BB89" i="7"/>
  <c r="BB90" i="7"/>
  <c r="BB104" i="7"/>
  <c r="BB105" i="7"/>
  <c r="BB106" i="7"/>
  <c r="BB120" i="7"/>
  <c r="BB121" i="7"/>
  <c r="BB122" i="7"/>
  <c r="BB136" i="7"/>
  <c r="BB137" i="7"/>
  <c r="BB138" i="7"/>
  <c r="BB152" i="7"/>
  <c r="BB153" i="7"/>
  <c r="BB154" i="7"/>
  <c r="BB168" i="7"/>
  <c r="BB169" i="7"/>
  <c r="BB170" i="7"/>
  <c r="BB184" i="7"/>
  <c r="BB185" i="7"/>
  <c r="BB186" i="7"/>
  <c r="BB200" i="7"/>
  <c r="BB201" i="7"/>
  <c r="BB202" i="7"/>
  <c r="BB216" i="7"/>
  <c r="BB217" i="7"/>
  <c r="BB218" i="7"/>
  <c r="BB232" i="7"/>
  <c r="BB233" i="7"/>
  <c r="BB234" i="7"/>
  <c r="BB248" i="7"/>
  <c r="BB249" i="7"/>
  <c r="BB250" i="7"/>
  <c r="BB264" i="7"/>
  <c r="BB265" i="7"/>
  <c r="BB266" i="7"/>
  <c r="BB280" i="7"/>
  <c r="BB281" i="7"/>
  <c r="BB282" i="7"/>
  <c r="BB296" i="7"/>
  <c r="BB297" i="7"/>
  <c r="BB298" i="7"/>
  <c r="BB312" i="7"/>
  <c r="BB313" i="7"/>
  <c r="BB314" i="7"/>
  <c r="BB328" i="7"/>
  <c r="BB329" i="7"/>
  <c r="BB330" i="7"/>
  <c r="BB345" i="7"/>
  <c r="BB346" i="7"/>
  <c r="BB348" i="7"/>
  <c r="BB362" i="7"/>
  <c r="BB363" i="7"/>
  <c r="BB364" i="7"/>
  <c r="BB378" i="7"/>
  <c r="BB379" i="7"/>
  <c r="BB380" i="7"/>
  <c r="BB394" i="7"/>
  <c r="BB395" i="7"/>
  <c r="BB396" i="7"/>
  <c r="BB410" i="7"/>
  <c r="BB411" i="7"/>
  <c r="BB412" i="7"/>
  <c r="BB426" i="7"/>
  <c r="BB427" i="7"/>
  <c r="BB428" i="7"/>
  <c r="BB442" i="7"/>
  <c r="BB443" i="7"/>
  <c r="BB444" i="7"/>
  <c r="BB458" i="7"/>
  <c r="BB459" i="7"/>
  <c r="BB460" i="7"/>
  <c r="BB474" i="7"/>
  <c r="BB475" i="7"/>
  <c r="BB476" i="7"/>
  <c r="BB490" i="7"/>
  <c r="BB491" i="7"/>
  <c r="BB492" i="7"/>
  <c r="BB506" i="7"/>
  <c r="BB507" i="7"/>
  <c r="BB508" i="7"/>
  <c r="BB522" i="7"/>
  <c r="BB523" i="7"/>
  <c r="BB524" i="7"/>
  <c r="BB538" i="7"/>
  <c r="BB539" i="7"/>
  <c r="BB540" i="7"/>
  <c r="BB554" i="7"/>
  <c r="BB555" i="7"/>
  <c r="BB556" i="7"/>
  <c r="BB570" i="7"/>
  <c r="BB571" i="7"/>
  <c r="BB572" i="7"/>
  <c r="BB587" i="7"/>
  <c r="BB588" i="7"/>
  <c r="BB589" i="7"/>
  <c r="BB603" i="7"/>
  <c r="BB604" i="7"/>
  <c r="BB605" i="7"/>
  <c r="BB619" i="7"/>
  <c r="BB620" i="7"/>
  <c r="BB621" i="7"/>
  <c r="BB635" i="7"/>
  <c r="BB636" i="7"/>
  <c r="BB637" i="7"/>
  <c r="BB652" i="7"/>
  <c r="BB653" i="7"/>
  <c r="BB654" i="7"/>
  <c r="BB668" i="7"/>
  <c r="BB669" i="7"/>
  <c r="BB670" i="7"/>
  <c r="BB684" i="7"/>
  <c r="BB685" i="7"/>
  <c r="BB686" i="7"/>
  <c r="BB700" i="7"/>
  <c r="BB701" i="7"/>
  <c r="BB702" i="7"/>
  <c r="BB716" i="7"/>
  <c r="BB718" i="7"/>
  <c r="BB719" i="7"/>
  <c r="BB733" i="7"/>
  <c r="BB734" i="7"/>
  <c r="BB735" i="7"/>
  <c r="BB5" i="7"/>
  <c r="BB12" i="7"/>
  <c r="BB22" i="7"/>
  <c r="BB29" i="7"/>
  <c r="BB32" i="7"/>
  <c r="BB46" i="7"/>
  <c r="BB49" i="7"/>
  <c r="BB52" i="7"/>
  <c r="BB66" i="7"/>
  <c r="BB69" i="7"/>
  <c r="BB76" i="7"/>
  <c r="BB86" i="7"/>
  <c r="BB93" i="7"/>
  <c r="BB96" i="7"/>
  <c r="BB110" i="7"/>
  <c r="BB113" i="7"/>
  <c r="BB116" i="7"/>
  <c r="BB130" i="7"/>
  <c r="BB133" i="7"/>
  <c r="BB140" i="7"/>
  <c r="BB150" i="7"/>
  <c r="BB157" i="7"/>
  <c r="BB160" i="7"/>
  <c r="BB174" i="7"/>
  <c r="BB177" i="7"/>
  <c r="BB180" i="7"/>
  <c r="BB194" i="7"/>
  <c r="BB197" i="7"/>
  <c r="BB204" i="7"/>
  <c r="BB214" i="7"/>
  <c r="BB221" i="7"/>
  <c r="BB224" i="7"/>
  <c r="BB238" i="7"/>
  <c r="BB241" i="7"/>
  <c r="BB244" i="7"/>
  <c r="BB258" i="7"/>
  <c r="BB261" i="7"/>
  <c r="BB268" i="7"/>
  <c r="BB278" i="7"/>
  <c r="BB285" i="7"/>
  <c r="BB288" i="7"/>
  <c r="BB302" i="7"/>
  <c r="BB305" i="7"/>
  <c r="BB308" i="7"/>
  <c r="BB322" i="7"/>
  <c r="BB325" i="7"/>
  <c r="BB332" i="7"/>
  <c r="BB343" i="7"/>
  <c r="BB351" i="7"/>
  <c r="BB354" i="7"/>
  <c r="BB368" i="7"/>
  <c r="BB371" i="7"/>
  <c r="BB374" i="7"/>
  <c r="BB388" i="7"/>
  <c r="BB391" i="7"/>
  <c r="BB398" i="7"/>
  <c r="BB408" i="7"/>
  <c r="BB415" i="7"/>
  <c r="BB418" i="7"/>
  <c r="BB432" i="7"/>
  <c r="BB435" i="7"/>
  <c r="BB438" i="7"/>
  <c r="BB452" i="7"/>
  <c r="BB455" i="7"/>
  <c r="BB462" i="7"/>
  <c r="BB472" i="7"/>
  <c r="BB479" i="7"/>
  <c r="BB482" i="7"/>
  <c r="BB496" i="7"/>
  <c r="BB499" i="7"/>
  <c r="BB502" i="7"/>
  <c r="BB516" i="7"/>
  <c r="BB519" i="7"/>
  <c r="BB526" i="7"/>
  <c r="BB536" i="7"/>
  <c r="BB543" i="7"/>
  <c r="BB546" i="7"/>
  <c r="BB560" i="7"/>
  <c r="BB563" i="7"/>
  <c r="BB566" i="7"/>
  <c r="BB580" i="7"/>
  <c r="BB584" i="7"/>
  <c r="BB591" i="7"/>
  <c r="BB601" i="7"/>
  <c r="BB608" i="7"/>
  <c r="BB611" i="7"/>
  <c r="BB625" i="7"/>
  <c r="BB628" i="7"/>
  <c r="BB631" i="7"/>
  <c r="BB645" i="7"/>
  <c r="BB648" i="7"/>
  <c r="BB656" i="7"/>
  <c r="BB666" i="7"/>
  <c r="BB673" i="7"/>
  <c r="BB676" i="7"/>
  <c r="BB690" i="7"/>
  <c r="BB693" i="7"/>
  <c r="BB696" i="7"/>
  <c r="BB710" i="7"/>
  <c r="BB713" i="7"/>
  <c r="BB721" i="7"/>
  <c r="BB731" i="7"/>
  <c r="BB741" i="7"/>
  <c r="BB742" i="7"/>
  <c r="BB743" i="7"/>
  <c r="BB757" i="7"/>
  <c r="BB758" i="7"/>
  <c r="BB759" i="7"/>
  <c r="BB773" i="7"/>
  <c r="BB774" i="7"/>
  <c r="BB775" i="7"/>
  <c r="BB789" i="7"/>
  <c r="BB790" i="7"/>
  <c r="BB791" i="7"/>
  <c r="BB806" i="7"/>
  <c r="BB807" i="7"/>
  <c r="BB808" i="7"/>
  <c r="BB822" i="7"/>
  <c r="BB823" i="7"/>
  <c r="BB824" i="7"/>
  <c r="BB837" i="7"/>
  <c r="BB838" i="7"/>
  <c r="BB839" i="7"/>
  <c r="BB853" i="7"/>
  <c r="BB854" i="7"/>
  <c r="BB855" i="7"/>
  <c r="BB869" i="7"/>
  <c r="BB870" i="7"/>
  <c r="BB871" i="7"/>
  <c r="BB885" i="7"/>
  <c r="BB886" i="7"/>
  <c r="BB887" i="7"/>
  <c r="BB901" i="7"/>
  <c r="BB902" i="7"/>
  <c r="BB903" i="7"/>
  <c r="BB918" i="7"/>
  <c r="BB919" i="7"/>
  <c r="BB920" i="7"/>
  <c r="BB934" i="7"/>
  <c r="BB935" i="7"/>
  <c r="BB936" i="7"/>
  <c r="BB950" i="7"/>
  <c r="BB951" i="7"/>
  <c r="BB952" i="7"/>
  <c r="BB967" i="7"/>
  <c r="BB968" i="7"/>
  <c r="BB969" i="7"/>
  <c r="BB983" i="7"/>
  <c r="BB984" i="7"/>
  <c r="BB985" i="7"/>
  <c r="BB1000" i="7"/>
  <c r="BB1001" i="7"/>
  <c r="BB1002" i="7"/>
  <c r="BB1016" i="7"/>
  <c r="BB1017" i="7"/>
  <c r="BB1018" i="7"/>
  <c r="BB1032" i="7"/>
  <c r="BB1033" i="7"/>
  <c r="BB1034" i="7"/>
  <c r="BB1048" i="7"/>
  <c r="BB1049" i="7"/>
  <c r="BB1050" i="7"/>
  <c r="BB1064" i="7"/>
  <c r="BB1065" i="7"/>
  <c r="BB1066" i="7"/>
  <c r="BB1080" i="7"/>
  <c r="BB1081" i="7"/>
  <c r="BB1082" i="7"/>
  <c r="BB1098" i="7"/>
  <c r="BB1099" i="7"/>
  <c r="BB1105" i="7"/>
  <c r="BB1109" i="7"/>
  <c r="BB1113" i="7"/>
  <c r="BB1117" i="7"/>
  <c r="BB1121" i="7"/>
  <c r="BB1125" i="7"/>
  <c r="BB1129" i="7"/>
  <c r="BB1133" i="7"/>
  <c r="BB1137" i="7"/>
  <c r="BB1141" i="7"/>
  <c r="BB1145" i="7"/>
  <c r="BB1149" i="7"/>
  <c r="BB1153" i="7"/>
  <c r="BB1157" i="7"/>
  <c r="BB1161" i="7"/>
  <c r="BB1165" i="7"/>
  <c r="BB1169" i="7"/>
  <c r="BB1173" i="7"/>
  <c r="BB1178" i="7"/>
  <c r="BB1182" i="7"/>
  <c r="BB1186" i="7"/>
  <c r="BB1190" i="7"/>
  <c r="BB1194" i="7"/>
  <c r="BB1198" i="7"/>
  <c r="BB1202" i="7"/>
  <c r="BB1206" i="7"/>
  <c r="BB1210" i="7"/>
  <c r="BB1214" i="7"/>
  <c r="BB1218" i="7"/>
  <c r="BB1222" i="7"/>
  <c r="BB1226" i="7"/>
  <c r="BB1230" i="7"/>
  <c r="BB1234" i="7"/>
  <c r="BB1238" i="7"/>
  <c r="BB1242" i="7"/>
  <c r="BB1246" i="7"/>
  <c r="BB1251" i="7"/>
  <c r="BB1255" i="7"/>
  <c r="BB1259" i="7"/>
  <c r="BB1263" i="7"/>
  <c r="BB1267" i="7"/>
  <c r="BB1271" i="7"/>
  <c r="BB1275" i="7"/>
  <c r="BB1279" i="7"/>
  <c r="BB1283" i="7"/>
  <c r="BB1287" i="7"/>
  <c r="BB1291" i="7"/>
  <c r="BB1295" i="7"/>
  <c r="BB1299" i="7"/>
  <c r="BB1303" i="7"/>
  <c r="BB1307" i="7"/>
  <c r="BB1311" i="7"/>
  <c r="BB1315" i="7"/>
  <c r="BB1319" i="7"/>
  <c r="BB1323" i="7"/>
  <c r="BB1327" i="7"/>
  <c r="BB1331" i="7"/>
  <c r="BB1335" i="7"/>
  <c r="BB1339" i="7"/>
  <c r="BB1343" i="7"/>
  <c r="BB1347" i="7"/>
  <c r="BB1351" i="7"/>
  <c r="BB1355" i="7"/>
  <c r="BB1359" i="7"/>
  <c r="BB132" i="7"/>
  <c r="BB141" i="7"/>
  <c r="BB162" i="7"/>
  <c r="BB198" i="7"/>
  <c r="BB240" i="7"/>
  <c r="BB253" i="7"/>
  <c r="BB270" i="7"/>
  <c r="BB276" i="7"/>
  <c r="BB293" i="7"/>
  <c r="BB367" i="7"/>
  <c r="BB382" i="7"/>
  <c r="BB399" i="7"/>
  <c r="BB439" i="7"/>
  <c r="BB494" i="7"/>
  <c r="BB515" i="7"/>
  <c r="BB528" i="7"/>
  <c r="BB534" i="7"/>
  <c r="BB564" i="7"/>
  <c r="BB568" i="7"/>
  <c r="BB607" i="7"/>
  <c r="BB639" i="7"/>
  <c r="BB647" i="7"/>
  <c r="BB661" i="7"/>
  <c r="BB746" i="7"/>
  <c r="BB766" i="7"/>
  <c r="BB769" i="7"/>
  <c r="BB803" i="7"/>
  <c r="BB850" i="7"/>
  <c r="BB874" i="7"/>
  <c r="BB894" i="7"/>
  <c r="BB932" i="7"/>
  <c r="BB942" i="7"/>
  <c r="BB977" i="7"/>
  <c r="BB998" i="7"/>
  <c r="BB1042" i="7"/>
  <c r="BB1052" i="7"/>
  <c r="BB1062" i="7"/>
  <c r="BB1092" i="7"/>
  <c r="BB1119" i="7"/>
  <c r="BB1135" i="7"/>
  <c r="BB1150" i="7"/>
  <c r="BB1166" i="7"/>
  <c r="BB1184" i="7"/>
  <c r="BB1200" i="7"/>
  <c r="BB1217" i="7"/>
  <c r="BB1232" i="7"/>
  <c r="BB1249" i="7"/>
  <c r="BB1264" i="7"/>
  <c r="BB1282" i="7"/>
  <c r="BB1298" i="7"/>
  <c r="BB1313" i="7"/>
  <c r="BB1329" i="7"/>
  <c r="BB1344" i="7"/>
  <c r="BB1360" i="7"/>
  <c r="BB28" i="7"/>
  <c r="BB45" i="7"/>
  <c r="BB60" i="7"/>
  <c r="BB62" i="7"/>
  <c r="BB64" i="7"/>
  <c r="BB68" i="7"/>
  <c r="BB77" i="7"/>
  <c r="BB81" i="7"/>
  <c r="BB85" i="7"/>
  <c r="BB94" i="7"/>
  <c r="BB98" i="7"/>
  <c r="BB100" i="7"/>
  <c r="BB102" i="7"/>
  <c r="BB117" i="7"/>
  <c r="BB134" i="7"/>
  <c r="BB172" i="7"/>
  <c r="BB176" i="7"/>
  <c r="BB189" i="7"/>
  <c r="BB193" i="7"/>
  <c r="BB206" i="7"/>
  <c r="BB208" i="7"/>
  <c r="BB210" i="7"/>
  <c r="BB212" i="7"/>
  <c r="BB225" i="7"/>
  <c r="BB229" i="7"/>
  <c r="BB242" i="7"/>
  <c r="BB246" i="7"/>
  <c r="BB284" i="7"/>
  <c r="BB301" i="7"/>
  <c r="BB316" i="7"/>
  <c r="BB318" i="7"/>
  <c r="BB320" i="7"/>
  <c r="BB324" i="7"/>
  <c r="BB333" i="7"/>
  <c r="BB338" i="7"/>
  <c r="BB342" i="7"/>
  <c r="BB352" i="7"/>
  <c r="BB356" i="7"/>
  <c r="BB358" i="7"/>
  <c r="BB360" i="7"/>
  <c r="BB375" i="7"/>
  <c r="BB392" i="7"/>
  <c r="BB430" i="7"/>
  <c r="BB434" i="7"/>
  <c r="BB447" i="7"/>
  <c r="BB451" i="7"/>
  <c r="BB464" i="7"/>
  <c r="BB466" i="7"/>
  <c r="BB468" i="7"/>
  <c r="BB470" i="7"/>
  <c r="BB483" i="7"/>
  <c r="BB487" i="7"/>
  <c r="BB500" i="7"/>
  <c r="BB504" i="7"/>
  <c r="BB542" i="7"/>
  <c r="BB559" i="7"/>
  <c r="BB574" i="7"/>
  <c r="BB576" i="7"/>
  <c r="BB578" i="7"/>
  <c r="BB582" i="7"/>
  <c r="BB592" i="7"/>
  <c r="BB596" i="7"/>
  <c r="BB600" i="7"/>
  <c r="BB609" i="7"/>
  <c r="BB613" i="7"/>
  <c r="BB615" i="7"/>
  <c r="BB617" i="7"/>
  <c r="BB632" i="7"/>
  <c r="BB649" i="7"/>
  <c r="BB688" i="7"/>
  <c r="BB692" i="7"/>
  <c r="BB705" i="7"/>
  <c r="BB709" i="7"/>
  <c r="BB723" i="7"/>
  <c r="BB725" i="7"/>
  <c r="BB727" i="7"/>
  <c r="BB729" i="7"/>
  <c r="BB738" i="7"/>
  <c r="BB745" i="7"/>
  <c r="BB755" i="7"/>
  <c r="BB762" i="7"/>
  <c r="BB765" i="7"/>
  <c r="BB779" i="7"/>
  <c r="BB782" i="7"/>
  <c r="BB785" i="7"/>
  <c r="BB799" i="7"/>
  <c r="BB802" i="7"/>
  <c r="BB810" i="7"/>
  <c r="BB820" i="7"/>
  <c r="BB827" i="7"/>
  <c r="BB843" i="7"/>
  <c r="BB846" i="7"/>
  <c r="BB849" i="7"/>
  <c r="BB863" i="7"/>
  <c r="BB866" i="7"/>
  <c r="BB873" i="7"/>
  <c r="BB883" i="7"/>
  <c r="BB890" i="7"/>
  <c r="BB893" i="7"/>
  <c r="BB908" i="7"/>
  <c r="BB911" i="7"/>
  <c r="BB914" i="7"/>
  <c r="BB928" i="7"/>
  <c r="BB931" i="7"/>
  <c r="BB938" i="7"/>
  <c r="BB948" i="7"/>
  <c r="BB955" i="7"/>
  <c r="BB958" i="7"/>
  <c r="BB973" i="7"/>
  <c r="BB976" i="7"/>
  <c r="BB979" i="7"/>
  <c r="BB994" i="7"/>
  <c r="BB997" i="7"/>
  <c r="BB1004" i="7"/>
  <c r="BB1014" i="7"/>
  <c r="BB1021" i="7"/>
  <c r="BB1024" i="7"/>
  <c r="BB1038" i="7"/>
  <c r="BB1041" i="7"/>
  <c r="BB1044" i="7"/>
  <c r="BB1058" i="7"/>
  <c r="BB1061" i="7"/>
  <c r="BB1068" i="7"/>
  <c r="BB1078" i="7"/>
  <c r="BB1085" i="7"/>
  <c r="BB1088" i="7"/>
  <c r="BB1103" i="7"/>
  <c r="BB1114" i="7"/>
  <c r="BB1115" i="7"/>
  <c r="BB1116" i="7"/>
  <c r="BB1130" i="7"/>
  <c r="BB1131" i="7"/>
  <c r="BB1132" i="7"/>
  <c r="BB1146" i="7"/>
  <c r="BB1147" i="7"/>
  <c r="BB1148" i="7"/>
  <c r="BB1162" i="7"/>
  <c r="BB1163" i="7"/>
  <c r="BB1164" i="7"/>
  <c r="BB1179" i="7"/>
  <c r="BB1180" i="7"/>
  <c r="BB1181" i="7"/>
  <c r="BB1195" i="7"/>
  <c r="BB1196" i="7"/>
  <c r="BB1197" i="7"/>
  <c r="BB1211" i="7"/>
  <c r="BB1212" i="7"/>
  <c r="BB1213" i="7"/>
  <c r="BB1227" i="7"/>
  <c r="BB1228" i="7"/>
  <c r="BB1229" i="7"/>
  <c r="BB1243" i="7"/>
  <c r="BB1244" i="7"/>
  <c r="BB1245" i="7"/>
  <c r="BB1260" i="7"/>
  <c r="BB1261" i="7"/>
  <c r="BB1262" i="7"/>
  <c r="BB1276" i="7"/>
  <c r="BB1277" i="7"/>
  <c r="BB1278" i="7"/>
  <c r="BB1292" i="7"/>
  <c r="BB1293" i="7"/>
  <c r="BB1294" i="7"/>
  <c r="BB1308" i="7"/>
  <c r="BB1309" i="7"/>
  <c r="BB1310" i="7"/>
  <c r="BB1324" i="7"/>
  <c r="BB1325" i="7"/>
  <c r="BB1326" i="7"/>
  <c r="BB1340" i="7"/>
  <c r="BB1341" i="7"/>
  <c r="BB1342" i="7"/>
  <c r="BB1356" i="7"/>
  <c r="BB1357" i="7"/>
  <c r="BB1358" i="7"/>
  <c r="BB61" i="7"/>
  <c r="BB65" i="7"/>
  <c r="BB82" i="7"/>
  <c r="BB97" i="7"/>
  <c r="BB156" i="7"/>
  <c r="BB173" i="7"/>
  <c r="BB190" i="7"/>
  <c r="BB205" i="7"/>
  <c r="BB209" i="7"/>
  <c r="BB213" i="7"/>
  <c r="BB228" i="7"/>
  <c r="BB245" i="7"/>
  <c r="BB335" i="7"/>
  <c r="BB339" i="7"/>
  <c r="BB372" i="7"/>
  <c r="BB376" i="7"/>
  <c r="BB414" i="7"/>
  <c r="BB450" i="7"/>
  <c r="BB454" i="7"/>
  <c r="BB471" i="7"/>
  <c r="BB486" i="7"/>
  <c r="BB579" i="7"/>
  <c r="BB595" i="7"/>
  <c r="BB599" i="7"/>
  <c r="BB672" i="7"/>
  <c r="BB704" i="7"/>
  <c r="BB708" i="7"/>
  <c r="BB712" i="7"/>
  <c r="BB753" i="7"/>
  <c r="BB770" i="7"/>
  <c r="BB777" i="7"/>
  <c r="BB787" i="7"/>
  <c r="BB794" i="7"/>
  <c r="BB797" i="7"/>
  <c r="BB834" i="7"/>
  <c r="BB841" i="7"/>
  <c r="BB898" i="7"/>
  <c r="BB916" i="7"/>
  <c r="BB923" i="7"/>
  <c r="BB926" i="7"/>
  <c r="BB940" i="7"/>
  <c r="BB943" i="7"/>
  <c r="BB946" i="7"/>
  <c r="BB964" i="7"/>
  <c r="BB981" i="7"/>
  <c r="BB992" i="7"/>
  <c r="BB1009" i="7"/>
  <c r="BB1012" i="7"/>
  <c r="BB1036" i="7"/>
  <c r="BB1053" i="7"/>
  <c r="BB1056" i="7"/>
  <c r="BB1076" i="7"/>
  <c r="BB1093" i="7"/>
  <c r="BB1107" i="7"/>
  <c r="BB1122" i="7"/>
  <c r="BB1124" i="7"/>
  <c r="BB1139" i="7"/>
  <c r="BB1154" i="7"/>
  <c r="BB1156" i="7"/>
  <c r="BB1170" i="7"/>
  <c r="BB1188" i="7"/>
  <c r="BB1204" i="7"/>
  <c r="BB1219" i="7"/>
  <c r="BB1221" i="7"/>
  <c r="BB1236" i="7"/>
  <c r="BB1253" i="7"/>
  <c r="BB1269" i="7"/>
  <c r="BB1285" i="7"/>
  <c r="BB1286" i="7"/>
  <c r="BB1301" i="7"/>
  <c r="BB1316" i="7"/>
  <c r="BB1318" i="7"/>
  <c r="BB1333" i="7"/>
  <c r="BB1334" i="7"/>
  <c r="BB1348" i="7"/>
  <c r="BB1350" i="7"/>
  <c r="BB109" i="7"/>
  <c r="BB126" i="7"/>
  <c r="BB128" i="7"/>
  <c r="BB145" i="7"/>
  <c r="BB158" i="7"/>
  <c r="BB164" i="7"/>
  <c r="BB272" i="7"/>
  <c r="BB289" i="7"/>
  <c r="BB306" i="7"/>
  <c r="BB310" i="7"/>
  <c r="BB350" i="7"/>
  <c r="BB386" i="7"/>
  <c r="BB403" i="7"/>
  <c r="BB416" i="7"/>
  <c r="BB422" i="7"/>
  <c r="BB456" i="7"/>
  <c r="BB498" i="7"/>
  <c r="BB530" i="7"/>
  <c r="BB547" i="7"/>
  <c r="BB643" i="7"/>
  <c r="BB657" i="7"/>
  <c r="BB678" i="7"/>
  <c r="BB682" i="7"/>
  <c r="BB697" i="7"/>
  <c r="BB739" i="7"/>
  <c r="BB783" i="7"/>
  <c r="BB786" i="7"/>
  <c r="BB793" i="7"/>
  <c r="BB833" i="7"/>
  <c r="BB847" i="7"/>
  <c r="BB867" i="7"/>
  <c r="BB897" i="7"/>
  <c r="BB922" i="7"/>
  <c r="BB1008" i="7"/>
  <c r="BB1022" i="7"/>
  <c r="BB1072" i="7"/>
  <c r="BB1086" i="7"/>
  <c r="BB1089" i="7"/>
  <c r="BB1134" i="7"/>
  <c r="BB1151" i="7"/>
  <c r="BB1168" i="7"/>
  <c r="BB1185" i="7"/>
  <c r="BB1199" i="7"/>
  <c r="BB1201" i="7"/>
  <c r="BB1215" i="7"/>
  <c r="BB1233" i="7"/>
  <c r="BB1265" i="7"/>
  <c r="BB1280" i="7"/>
  <c r="BB1297" i="7"/>
  <c r="BB1314" i="7"/>
  <c r="BB1328" i="7"/>
  <c r="BB1345" i="7"/>
  <c r="BB4" i="7"/>
  <c r="BB13" i="7"/>
  <c r="BB17" i="7"/>
  <c r="BB21" i="7"/>
  <c r="BB30" i="7"/>
  <c r="BB34" i="7"/>
  <c r="BB36" i="7"/>
  <c r="BB38" i="7"/>
  <c r="BB53" i="7"/>
  <c r="BB70" i="7"/>
  <c r="BB108" i="7"/>
  <c r="BB112" i="7"/>
  <c r="BB125" i="7"/>
  <c r="BB129" i="7"/>
  <c r="BB142" i="7"/>
  <c r="BB144" i="7"/>
  <c r="BB146" i="7"/>
  <c r="BB148" i="7"/>
  <c r="BB161" i="7"/>
  <c r="BB165" i="7"/>
  <c r="BB178" i="7"/>
  <c r="BB182" i="7"/>
  <c r="BB220" i="7"/>
  <c r="BB237" i="7"/>
  <c r="BB252" i="7"/>
  <c r="BB254" i="7"/>
  <c r="BB256" i="7"/>
  <c r="BB260" i="7"/>
  <c r="BB269" i="7"/>
  <c r="BB273" i="7"/>
  <c r="BB277" i="7"/>
  <c r="BB286" i="7"/>
  <c r="BB290" i="7"/>
  <c r="BB292" i="7"/>
  <c r="BB294" i="7"/>
  <c r="BB309" i="7"/>
  <c r="BB326" i="7"/>
  <c r="BB366" i="7"/>
  <c r="BB370" i="7"/>
  <c r="BB383" i="7"/>
  <c r="BB387" i="7"/>
  <c r="BB400" i="7"/>
  <c r="BB402" i="7"/>
  <c r="BB404" i="7"/>
  <c r="BB406" i="7"/>
  <c r="BB419" i="7"/>
  <c r="BB423" i="7"/>
  <c r="BB436" i="7"/>
  <c r="BB440" i="7"/>
  <c r="BB478" i="7"/>
  <c r="BB495" i="7"/>
  <c r="BB510" i="7"/>
  <c r="BB512" i="7"/>
  <c r="BB514" i="7"/>
  <c r="BB518" i="7"/>
  <c r="BB527" i="7"/>
  <c r="BB531" i="7"/>
  <c r="BB535" i="7"/>
  <c r="BB544" i="7"/>
  <c r="BB548" i="7"/>
  <c r="BB550" i="7"/>
  <c r="BB552" i="7"/>
  <c r="BB567" i="7"/>
  <c r="BB585" i="7"/>
  <c r="BB623" i="7"/>
  <c r="BB627" i="7"/>
  <c r="BB640" i="7"/>
  <c r="BB644" i="7"/>
  <c r="BB658" i="7"/>
  <c r="BB660" i="7"/>
  <c r="BB662" i="7"/>
  <c r="BB664" i="7"/>
  <c r="BB677" i="7"/>
  <c r="BB681" i="7"/>
  <c r="BB694" i="7"/>
  <c r="BB698" i="7"/>
  <c r="BB737" i="7"/>
  <c r="BB751" i="7"/>
  <c r="BB754" i="7"/>
  <c r="BB761" i="7"/>
  <c r="BB771" i="7"/>
  <c r="BB778" i="7"/>
  <c r="BB781" i="7"/>
  <c r="BB795" i="7"/>
  <c r="BB798" i="7"/>
  <c r="BB801" i="7"/>
  <c r="BB816" i="7"/>
  <c r="BB819" i="7"/>
  <c r="BB826" i="7"/>
  <c r="BB835" i="7"/>
  <c r="BB842" i="7"/>
  <c r="BB845" i="7"/>
  <c r="BB859" i="7"/>
  <c r="BB862" i="7"/>
  <c r="BB865" i="7"/>
  <c r="BB879" i="7"/>
  <c r="BB882" i="7"/>
  <c r="BB889" i="7"/>
  <c r="BB899" i="7"/>
  <c r="BB910" i="7"/>
  <c r="BB924" i="7"/>
  <c r="BB927" i="7"/>
  <c r="BB930" i="7"/>
  <c r="BB944" i="7"/>
  <c r="BB947" i="7"/>
  <c r="BB954" i="7"/>
  <c r="BB965" i="7"/>
  <c r="BB972" i="7"/>
  <c r="BB975" i="7"/>
  <c r="BB989" i="7"/>
  <c r="BB993" i="7"/>
  <c r="BB996" i="7"/>
  <c r="BB1010" i="7"/>
  <c r="BB1013" i="7"/>
  <c r="BB1020" i="7"/>
  <c r="BB1030" i="7"/>
  <c r="BB1037" i="7"/>
  <c r="BB1040" i="7"/>
  <c r="BB1054" i="7"/>
  <c r="BB1057" i="7"/>
  <c r="BB1060" i="7"/>
  <c r="BB1074" i="7"/>
  <c r="BB1077" i="7"/>
  <c r="BB1084" i="7"/>
  <c r="BB1094" i="7"/>
  <c r="BB1102" i="7"/>
  <c r="BB1110" i="7"/>
  <c r="BB1111" i="7"/>
  <c r="BB1112" i="7"/>
  <c r="BB1126" i="7"/>
  <c r="BB1127" i="7"/>
  <c r="BB1128" i="7"/>
  <c r="BB1142" i="7"/>
  <c r="BB1143" i="7"/>
  <c r="BB1144" i="7"/>
  <c r="BB1158" i="7"/>
  <c r="BB1159" i="7"/>
  <c r="BB1160" i="7"/>
  <c r="BB1174" i="7"/>
  <c r="BB1176" i="7"/>
  <c r="BB1177" i="7"/>
  <c r="BB1191" i="7"/>
  <c r="BB1192" i="7"/>
  <c r="BB1193" i="7"/>
  <c r="BB1207" i="7"/>
  <c r="BB1208" i="7"/>
  <c r="BB1209" i="7"/>
  <c r="BB1223" i="7"/>
  <c r="BB1224" i="7"/>
  <c r="BB1225" i="7"/>
  <c r="BB1239" i="7"/>
  <c r="BB1240" i="7"/>
  <c r="BB1241" i="7"/>
  <c r="BB1256" i="7"/>
  <c r="BB1257" i="7"/>
  <c r="BB1258" i="7"/>
  <c r="BB1272" i="7"/>
  <c r="BB1273" i="7"/>
  <c r="BB1274" i="7"/>
  <c r="BB1288" i="7"/>
  <c r="BB1289" i="7"/>
  <c r="BB1290" i="7"/>
  <c r="BB1304" i="7"/>
  <c r="BB1305" i="7"/>
  <c r="BB1306" i="7"/>
  <c r="BB1320" i="7"/>
  <c r="BB1321" i="7"/>
  <c r="BB1322" i="7"/>
  <c r="BB1336" i="7"/>
  <c r="BB1337" i="7"/>
  <c r="BB1338" i="7"/>
  <c r="BB1352" i="7"/>
  <c r="BB1353" i="7"/>
  <c r="BB1354" i="7"/>
  <c r="BB3" i="7"/>
  <c r="BC1" i="7"/>
  <c r="BB6" i="7"/>
  <c r="BB44" i="7"/>
  <c r="BB48" i="7"/>
  <c r="BB78" i="7"/>
  <c r="BB80" i="7"/>
  <c r="BB84" i="7"/>
  <c r="BB101" i="7"/>
  <c r="BB114" i="7"/>
  <c r="BB118" i="7"/>
  <c r="BB188" i="7"/>
  <c r="BB192" i="7"/>
  <c r="BB196" i="7"/>
  <c r="BB222" i="7"/>
  <c r="BB226" i="7"/>
  <c r="BB230" i="7"/>
  <c r="BB262" i="7"/>
  <c r="BB300" i="7"/>
  <c r="BB304" i="7"/>
  <c r="BB317" i="7"/>
  <c r="BB321" i="7"/>
  <c r="BB337" i="7"/>
  <c r="BB341" i="7"/>
  <c r="BB355" i="7"/>
  <c r="BB359" i="7"/>
  <c r="BB431" i="7"/>
  <c r="BB446" i="7"/>
  <c r="BB448" i="7"/>
  <c r="BB463" i="7"/>
  <c r="BB467" i="7"/>
  <c r="BB480" i="7"/>
  <c r="BB484" i="7"/>
  <c r="BB488" i="7"/>
  <c r="BB503" i="7"/>
  <c r="BB520" i="7"/>
  <c r="BB558" i="7"/>
  <c r="BB562" i="7"/>
  <c r="BB575" i="7"/>
  <c r="BB593" i="7"/>
  <c r="BB597" i="7"/>
  <c r="BB612" i="7"/>
  <c r="BB616" i="7"/>
  <c r="BB629" i="7"/>
  <c r="BB633" i="7"/>
  <c r="BB689" i="7"/>
  <c r="BB706" i="7"/>
  <c r="BB722" i="7"/>
  <c r="BB726" i="7"/>
  <c r="BB730" i="7"/>
  <c r="BB747" i="7"/>
  <c r="BB750" i="7"/>
  <c r="BB767" i="7"/>
  <c r="BB812" i="7"/>
  <c r="BB815" i="7"/>
  <c r="BB818" i="7"/>
  <c r="BB831" i="7"/>
  <c r="BB851" i="7"/>
  <c r="BB858" i="7"/>
  <c r="BB861" i="7"/>
  <c r="BB875" i="7"/>
  <c r="BB878" i="7"/>
  <c r="BB881" i="7"/>
  <c r="BB895" i="7"/>
  <c r="BB960" i="7"/>
  <c r="BB971" i="7"/>
  <c r="BB988" i="7"/>
  <c r="BB1006" i="7"/>
  <c r="BB1026" i="7"/>
  <c r="BB1029" i="7"/>
  <c r="BB1046" i="7"/>
  <c r="BB1070" i="7"/>
  <c r="BB1073" i="7"/>
  <c r="BB1090" i="7"/>
  <c r="BB1101" i="7"/>
  <c r="BB1106" i="7"/>
  <c r="BB1108" i="7"/>
  <c r="BB1123" i="7"/>
  <c r="BB1138" i="7"/>
  <c r="BB1140" i="7"/>
  <c r="BB1155" i="7"/>
  <c r="BB1171" i="7"/>
  <c r="BB1172" i="7"/>
  <c r="BB1187" i="7"/>
  <c r="BB1189" i="7"/>
  <c r="BB1203" i="7"/>
  <c r="BB1205" i="7"/>
  <c r="BB1220" i="7"/>
  <c r="BB1235" i="7"/>
  <c r="BB1237" i="7"/>
  <c r="BB1252" i="7"/>
  <c r="BB1254" i="7"/>
  <c r="BB1268" i="7"/>
  <c r="BB1270" i="7"/>
  <c r="BB1284" i="7"/>
  <c r="BB1300" i="7"/>
  <c r="BB1302" i="7"/>
  <c r="BB1317" i="7"/>
  <c r="BB1332" i="7"/>
  <c r="BB1349" i="7"/>
  <c r="BB14" i="7"/>
  <c r="BB16" i="7"/>
  <c r="BB18" i="7"/>
  <c r="BB20" i="7"/>
  <c r="BB33" i="7"/>
  <c r="BB37" i="7"/>
  <c r="BB50" i="7"/>
  <c r="BB54" i="7"/>
  <c r="BB92" i="7"/>
  <c r="BB124" i="7"/>
  <c r="BB149" i="7"/>
  <c r="BB166" i="7"/>
  <c r="BB181" i="7"/>
  <c r="BB236" i="7"/>
  <c r="BB257" i="7"/>
  <c r="BB274" i="7"/>
  <c r="BB384" i="7"/>
  <c r="BB390" i="7"/>
  <c r="BB407" i="7"/>
  <c r="BB420" i="7"/>
  <c r="BB424" i="7"/>
  <c r="BB511" i="7"/>
  <c r="BB532" i="7"/>
  <c r="BB551" i="7"/>
  <c r="BB624" i="7"/>
  <c r="BB641" i="7"/>
  <c r="BB665" i="7"/>
  <c r="BB674" i="7"/>
  <c r="BB680" i="7"/>
  <c r="BB714" i="7"/>
  <c r="BB749" i="7"/>
  <c r="BB763" i="7"/>
  <c r="BB811" i="7"/>
  <c r="BB814" i="7"/>
  <c r="BB828" i="7"/>
  <c r="BB857" i="7"/>
  <c r="BB877" i="7"/>
  <c r="BB891" i="7"/>
  <c r="BB912" i="7"/>
  <c r="BB915" i="7"/>
  <c r="BB939" i="7"/>
  <c r="BB956" i="7"/>
  <c r="BB959" i="7"/>
  <c r="BB963" i="7"/>
  <c r="BB980" i="7"/>
  <c r="BB987" i="7"/>
  <c r="BB1005" i="7"/>
  <c r="BB1025" i="7"/>
  <c r="BB1028" i="7"/>
  <c r="BB1045" i="7"/>
  <c r="BB1069" i="7"/>
  <c r="BB1104" i="7"/>
  <c r="BB1118" i="7"/>
  <c r="BB1120" i="7"/>
  <c r="BB1136" i="7"/>
  <c r="BB1152" i="7"/>
  <c r="BB1167" i="7"/>
  <c r="BB1183" i="7"/>
  <c r="BB1216" i="7"/>
  <c r="BB1231" i="7"/>
  <c r="BB1248" i="7"/>
  <c r="BB1250" i="7"/>
  <c r="BB1266" i="7"/>
  <c r="BB1281" i="7"/>
  <c r="BB1296" i="7"/>
  <c r="BB1312" i="7"/>
  <c r="BB1330" i="7"/>
  <c r="BB1346" i="7"/>
  <c r="J757" i="5"/>
  <c r="AB757" i="5" s="1"/>
  <c r="J271" i="5"/>
  <c r="AB271" i="5" s="1"/>
  <c r="J678" i="5"/>
  <c r="AB678" i="5" s="1"/>
  <c r="J568" i="5"/>
  <c r="L568" i="5" s="1"/>
  <c r="P568" i="5" s="1"/>
  <c r="S568" i="5" s="1"/>
  <c r="T628" i="7" s="1"/>
  <c r="J501" i="5"/>
  <c r="AB501" i="5" s="1"/>
  <c r="J218" i="5"/>
  <c r="AB218" i="5" s="1"/>
  <c r="J704" i="5"/>
  <c r="AB704" i="5" s="1"/>
  <c r="J443" i="5"/>
  <c r="AB443" i="5" s="1"/>
  <c r="J388" i="5"/>
  <c r="AB388" i="5" s="1"/>
  <c r="J702" i="5"/>
  <c r="AB702" i="5" s="1"/>
  <c r="J677" i="5"/>
  <c r="AB677" i="5" s="1"/>
  <c r="J497" i="5"/>
  <c r="AB497" i="5" s="1"/>
  <c r="J352" i="5"/>
  <c r="AB352" i="5" s="1"/>
  <c r="J299" i="5"/>
  <c r="AB299" i="5" s="1"/>
  <c r="J210" i="5"/>
  <c r="AB210" i="5" s="1"/>
  <c r="J357" i="5"/>
  <c r="AB357" i="5" s="1"/>
  <c r="J745" i="5"/>
  <c r="AB745" i="5" s="1"/>
  <c r="J289" i="5"/>
  <c r="AB289" i="5" s="1"/>
  <c r="J253" i="5"/>
  <c r="AB253" i="5" s="1"/>
  <c r="J618" i="5"/>
  <c r="AB618" i="5" s="1"/>
  <c r="J174" i="5"/>
  <c r="AB174" i="5" s="1"/>
  <c r="J494" i="5"/>
  <c r="AB494" i="5" s="1"/>
  <c r="J537" i="5"/>
  <c r="AB537" i="5" s="1"/>
  <c r="J430" i="5"/>
  <c r="AB430" i="5" s="1"/>
  <c r="J110" i="5"/>
  <c r="AB110" i="5" s="1"/>
  <c r="J426" i="5"/>
  <c r="AB426" i="5" s="1"/>
  <c r="J251" i="5"/>
  <c r="AB251" i="5" s="1"/>
  <c r="J107" i="5"/>
  <c r="AB107" i="5" s="1"/>
  <c r="J250" i="5"/>
  <c r="AB250" i="5" s="1"/>
  <c r="J723" i="5"/>
  <c r="AB723" i="5" s="1"/>
  <c r="J18" i="5"/>
  <c r="AB18" i="5" s="1"/>
  <c r="J316" i="5"/>
  <c r="AB316" i="5" s="1"/>
  <c r="J547" i="5"/>
  <c r="AB547" i="5" s="1"/>
  <c r="J536" i="5"/>
  <c r="AB536" i="5" s="1"/>
  <c r="J379" i="5"/>
  <c r="AB379" i="5" s="1"/>
  <c r="J601" i="5"/>
  <c r="AB601" i="5" s="1"/>
  <c r="J471" i="5"/>
  <c r="AB471" i="5" s="1"/>
  <c r="J283" i="5"/>
  <c r="AB283" i="5" s="1"/>
  <c r="J96" i="5"/>
  <c r="AB96" i="5" s="1"/>
  <c r="J689" i="5"/>
  <c r="AB689" i="5" s="1"/>
  <c r="J597" i="5"/>
  <c r="AB597" i="5" s="1"/>
  <c r="J465" i="5"/>
  <c r="AB465" i="5" s="1"/>
  <c r="J408" i="5"/>
  <c r="AB408" i="5" s="1"/>
  <c r="J373" i="5"/>
  <c r="AB373" i="5" s="1"/>
  <c r="J242" i="5"/>
  <c r="AB242" i="5" s="1"/>
  <c r="J398" i="5"/>
  <c r="AB398" i="5" s="1"/>
  <c r="J133" i="5"/>
  <c r="AB133" i="5" s="1"/>
  <c r="J267" i="5"/>
  <c r="AB267" i="5" s="1"/>
  <c r="J411" i="5"/>
  <c r="AB411" i="5" s="1"/>
  <c r="J22" i="5"/>
  <c r="AB22" i="5" s="1"/>
  <c r="J600" i="5"/>
  <c r="AB600" i="5" s="1"/>
  <c r="J375" i="5"/>
  <c r="AB375" i="5" s="1"/>
  <c r="J192" i="5"/>
  <c r="AB192" i="5" s="1"/>
  <c r="J189" i="5"/>
  <c r="AB189" i="5" s="1"/>
  <c r="J85" i="5"/>
  <c r="AB85" i="5" s="1"/>
  <c r="J445" i="5"/>
  <c r="AB445" i="5" s="1"/>
  <c r="J46" i="5"/>
  <c r="AB46" i="5" s="1"/>
  <c r="J612" i="5"/>
  <c r="AB612" i="5" s="1"/>
  <c r="J386" i="5"/>
  <c r="AB386" i="5" s="1"/>
  <c r="J351" i="5"/>
  <c r="AB351" i="5" s="1"/>
  <c r="J350" i="5"/>
  <c r="AB350" i="5" s="1"/>
  <c r="J342" i="5"/>
  <c r="AB342" i="5" s="1"/>
  <c r="J646" i="5"/>
  <c r="AB646" i="5" s="1"/>
  <c r="J146" i="5"/>
  <c r="AB146" i="5" s="1"/>
  <c r="J766" i="5"/>
  <c r="AB766" i="5" s="1"/>
  <c r="J527" i="5"/>
  <c r="AB527" i="5" s="1"/>
  <c r="J145" i="5"/>
  <c r="AB145" i="5" s="1"/>
  <c r="J720" i="5"/>
  <c r="AB720" i="5" s="1"/>
  <c r="J404" i="5"/>
  <c r="AB404" i="5" s="1"/>
  <c r="J763" i="5"/>
  <c r="AB763" i="5" s="1"/>
  <c r="J686" i="5"/>
  <c r="AB686" i="5" s="1"/>
  <c r="J632" i="5"/>
  <c r="AB632" i="5" s="1"/>
  <c r="J403" i="5"/>
  <c r="AB403" i="5" s="1"/>
  <c r="J276" i="5"/>
  <c r="AB276" i="5" s="1"/>
  <c r="J186" i="5"/>
  <c r="AB186" i="5" s="1"/>
  <c r="J138" i="5"/>
  <c r="AB138" i="5" s="1"/>
  <c r="J570" i="5"/>
  <c r="AB570" i="5" s="1"/>
  <c r="J23" i="5"/>
  <c r="AB23" i="5" s="1"/>
  <c r="J761" i="5"/>
  <c r="AB761" i="5" s="1"/>
  <c r="J511" i="5"/>
  <c r="AB511" i="5" s="1"/>
  <c r="J457" i="5"/>
  <c r="AB457" i="5" s="1"/>
  <c r="J402" i="5"/>
  <c r="AB402" i="5" s="1"/>
  <c r="J318" i="5"/>
  <c r="AB318" i="5" s="1"/>
  <c r="J274" i="5"/>
  <c r="AB274" i="5" s="1"/>
  <c r="J438" i="5"/>
  <c r="AB438" i="5" s="1"/>
  <c r="J623" i="5"/>
  <c r="AB623" i="5" s="1"/>
  <c r="J134" i="5"/>
  <c r="AB134" i="5" s="1"/>
  <c r="Q797" i="5"/>
  <c r="J6" i="5"/>
  <c r="AB6" i="5" s="1"/>
  <c r="R1212" i="7"/>
  <c r="R1005" i="7"/>
  <c r="R1004" i="7"/>
  <c r="R846" i="7"/>
  <c r="R845" i="7"/>
  <c r="R609" i="7"/>
  <c r="R608" i="7"/>
  <c r="R208" i="7"/>
  <c r="R53" i="7"/>
  <c r="R1271" i="7"/>
  <c r="R1237" i="7"/>
  <c r="R1120" i="7"/>
  <c r="R940" i="7"/>
  <c r="R883" i="7"/>
  <c r="R820" i="7"/>
  <c r="R597" i="7"/>
  <c r="R475" i="7"/>
  <c r="R452" i="7"/>
  <c r="R398" i="7"/>
  <c r="R1159" i="7"/>
  <c r="R827" i="7"/>
  <c r="R746" i="7"/>
  <c r="R1022" i="7"/>
  <c r="R921" i="7"/>
  <c r="R920" i="7"/>
  <c r="R780" i="7"/>
  <c r="R606" i="7"/>
  <c r="R303" i="7"/>
  <c r="R143" i="7"/>
  <c r="R1134" i="7"/>
  <c r="R464" i="7"/>
  <c r="R427" i="7"/>
  <c r="R1328" i="7"/>
  <c r="R1280" i="7"/>
  <c r="R1276" i="7"/>
  <c r="R1168" i="7"/>
  <c r="R1114" i="7"/>
  <c r="R839" i="7"/>
  <c r="R531" i="7"/>
  <c r="R42" i="7"/>
  <c r="R930" i="7"/>
  <c r="R859" i="7"/>
  <c r="R791" i="7"/>
  <c r="R423" i="7"/>
  <c r="R386" i="7"/>
  <c r="R1224" i="7"/>
  <c r="R1089" i="7"/>
  <c r="R816" i="7"/>
  <c r="R628" i="7"/>
  <c r="R614" i="7"/>
  <c r="R508" i="7"/>
  <c r="R325" i="7"/>
  <c r="R187" i="7"/>
  <c r="R25" i="7"/>
  <c r="R1151" i="7"/>
  <c r="R1078" i="7"/>
  <c r="R957" i="7"/>
  <c r="R837" i="7"/>
  <c r="R692" i="7"/>
  <c r="R406" i="7"/>
  <c r="R1288" i="7"/>
  <c r="R1255" i="7"/>
  <c r="R1056" i="7"/>
  <c r="R1014" i="7"/>
  <c r="R899" i="7"/>
  <c r="R873" i="7"/>
  <c r="R707" i="7"/>
  <c r="R680" i="7"/>
  <c r="R537" i="7"/>
  <c r="R382" i="7"/>
  <c r="R313" i="7"/>
  <c r="R27" i="7"/>
  <c r="R18" i="7"/>
  <c r="R16" i="7"/>
  <c r="R968" i="7"/>
  <c r="R440" i="7"/>
  <c r="R1354" i="7"/>
  <c r="R1347" i="7"/>
  <c r="R1340" i="7"/>
  <c r="R1337" i="7"/>
  <c r="R1335" i="7"/>
  <c r="R1327" i="7"/>
  <c r="R1320" i="7"/>
  <c r="R1287" i="7"/>
  <c r="R1279" i="7"/>
  <c r="R1275" i="7"/>
  <c r="R1270" i="7"/>
  <c r="R1254" i="7"/>
  <c r="R1243" i="7"/>
  <c r="R1236" i="7"/>
  <c r="R1234" i="7"/>
  <c r="R1229" i="7"/>
  <c r="R1223" i="7"/>
  <c r="R1210" i="7"/>
  <c r="R1208" i="7"/>
  <c r="R1199" i="7"/>
  <c r="R1167" i="7"/>
  <c r="R1158" i="7"/>
  <c r="R1150" i="7"/>
  <c r="R1133" i="7"/>
  <c r="R1119" i="7"/>
  <c r="R1113" i="7"/>
  <c r="R1088" i="7"/>
  <c r="R1077" i="7"/>
  <c r="R1055" i="7"/>
  <c r="R1021" i="7"/>
  <c r="R1013" i="7"/>
  <c r="R1003" i="7"/>
  <c r="R992" i="7"/>
  <c r="R967" i="7"/>
  <c r="R965" i="7"/>
  <c r="R964" i="7"/>
  <c r="R956" i="7"/>
  <c r="R939" i="7"/>
  <c r="R929" i="7"/>
  <c r="R919" i="7"/>
  <c r="R900" i="7"/>
  <c r="R898" i="7"/>
  <c r="R882" i="7"/>
  <c r="R872" i="7"/>
  <c r="R858" i="7"/>
  <c r="R844" i="7"/>
  <c r="R838" i="7"/>
  <c r="R836" i="7"/>
  <c r="R826" i="7"/>
  <c r="R819" i="7"/>
  <c r="R815" i="7"/>
  <c r="R790" i="7"/>
  <c r="R783" i="7"/>
  <c r="R782" i="7"/>
  <c r="R779" i="7"/>
  <c r="R745" i="7"/>
  <c r="R706" i="7"/>
  <c r="R691" i="7"/>
  <c r="R679" i="7"/>
  <c r="R627" i="7"/>
  <c r="R613" i="7"/>
  <c r="R607" i="7"/>
  <c r="R605" i="7"/>
  <c r="R596" i="7"/>
  <c r="R536" i="7"/>
  <c r="R530" i="7"/>
  <c r="R507" i="7"/>
  <c r="R474" i="7"/>
  <c r="R463" i="7"/>
  <c r="R451" i="7"/>
  <c r="R439" i="7"/>
  <c r="R426" i="7"/>
  <c r="R422" i="7"/>
  <c r="R405" i="7"/>
  <c r="R397" i="7"/>
  <c r="R385" i="7"/>
  <c r="R381" i="7"/>
  <c r="R359" i="7"/>
  <c r="R358" i="7"/>
  <c r="R329" i="7"/>
  <c r="R324" i="7"/>
  <c r="R312" i="7"/>
  <c r="R302" i="7"/>
  <c r="R300" i="7"/>
  <c r="R297" i="7"/>
  <c r="R295" i="7"/>
  <c r="R258" i="7"/>
  <c r="R249" i="7"/>
  <c r="R248" i="7"/>
  <c r="R247" i="7"/>
  <c r="R246" i="7"/>
  <c r="R206" i="7"/>
  <c r="R203" i="7"/>
  <c r="R186" i="7"/>
  <c r="R173" i="7"/>
  <c r="R164" i="7"/>
  <c r="R154" i="7"/>
  <c r="R152" i="7"/>
  <c r="R144" i="7"/>
  <c r="R142" i="7"/>
  <c r="R135" i="7"/>
  <c r="R110" i="7"/>
  <c r="R78" i="7"/>
  <c r="R66" i="7"/>
  <c r="R55" i="7"/>
  <c r="R51" i="7"/>
  <c r="R49" i="7"/>
  <c r="R41" i="7"/>
  <c r="R32" i="7"/>
  <c r="R28" i="7"/>
  <c r="R26" i="7"/>
  <c r="R24" i="7"/>
  <c r="R19" i="7"/>
  <c r="R17" i="7"/>
  <c r="R15" i="7"/>
  <c r="R12" i="7"/>
  <c r="R10" i="7"/>
  <c r="R7" i="7"/>
  <c r="R1360" i="7"/>
  <c r="R1359" i="7"/>
  <c r="R1358" i="7"/>
  <c r="R1357" i="7"/>
  <c r="R1356" i="7"/>
  <c r="R1353" i="7"/>
  <c r="R1352" i="7"/>
  <c r="R1351" i="7"/>
  <c r="R1350" i="7"/>
  <c r="R1349" i="7"/>
  <c r="R1346" i="7"/>
  <c r="R1345" i="7"/>
  <c r="R1344" i="7"/>
  <c r="R1343" i="7"/>
  <c r="R1342" i="7"/>
  <c r="R1339" i="7"/>
  <c r="R1334" i="7"/>
  <c r="R1333" i="7"/>
  <c r="R1332" i="7"/>
  <c r="R1331" i="7"/>
  <c r="R1330" i="7"/>
  <c r="R1329" i="7"/>
  <c r="R1326" i="7"/>
  <c r="R1325" i="7"/>
  <c r="R1324" i="7"/>
  <c r="R1323" i="7"/>
  <c r="R1322" i="7"/>
  <c r="R1319" i="7"/>
  <c r="R1318" i="7"/>
  <c r="R1317" i="7"/>
  <c r="R1316" i="7"/>
  <c r="R1315" i="7"/>
  <c r="R1314" i="7"/>
  <c r="R1313" i="7"/>
  <c r="R1312" i="7"/>
  <c r="R1311" i="7"/>
  <c r="R1310" i="7"/>
  <c r="R1309" i="7"/>
  <c r="R1308" i="7"/>
  <c r="R1307" i="7"/>
  <c r="R1306" i="7"/>
  <c r="R1305" i="7"/>
  <c r="R1304" i="7"/>
  <c r="R1303" i="7"/>
  <c r="R1302" i="7"/>
  <c r="R1301" i="7"/>
  <c r="R1300" i="7"/>
  <c r="R1299" i="7"/>
  <c r="R1298" i="7"/>
  <c r="R1297" i="7"/>
  <c r="R1296" i="7"/>
  <c r="R1295" i="7"/>
  <c r="R1294" i="7"/>
  <c r="R1293" i="7"/>
  <c r="R1292" i="7"/>
  <c r="R1291" i="7"/>
  <c r="R1290" i="7"/>
  <c r="R1289" i="7"/>
  <c r="R1286" i="7"/>
  <c r="R1285" i="7"/>
  <c r="R1284" i="7"/>
  <c r="R1283" i="7"/>
  <c r="R1282" i="7"/>
  <c r="R1281" i="7"/>
  <c r="R1278" i="7"/>
  <c r="R1277" i="7"/>
  <c r="R1274" i="7"/>
  <c r="R1273" i="7"/>
  <c r="R1272" i="7"/>
  <c r="R1269" i="7"/>
  <c r="R1268" i="7"/>
  <c r="R1267" i="7"/>
  <c r="R1266" i="7"/>
  <c r="R1265" i="7"/>
  <c r="R1264" i="7"/>
  <c r="R1263" i="7"/>
  <c r="R1262" i="7"/>
  <c r="R1261" i="7"/>
  <c r="R1260" i="7"/>
  <c r="R1259" i="7"/>
  <c r="R1258" i="7"/>
  <c r="R1257" i="7"/>
  <c r="R1256" i="7"/>
  <c r="R1253" i="7"/>
  <c r="R1252" i="7"/>
  <c r="R1251" i="7"/>
  <c r="R1250" i="7"/>
  <c r="R1249" i="7"/>
  <c r="R1248" i="7"/>
  <c r="R1246" i="7"/>
  <c r="R1245" i="7"/>
  <c r="R1242" i="7"/>
  <c r="R1241" i="7"/>
  <c r="R1240" i="7"/>
  <c r="R1239" i="7"/>
  <c r="R1238" i="7"/>
  <c r="R1233" i="7"/>
  <c r="R1232" i="7"/>
  <c r="R1231" i="7"/>
  <c r="R1228" i="7"/>
  <c r="R1227" i="7"/>
  <c r="R1226" i="7"/>
  <c r="R1225" i="7"/>
  <c r="R1222" i="7"/>
  <c r="R1221" i="7"/>
  <c r="R1220" i="7"/>
  <c r="R1219" i="7"/>
  <c r="R1218" i="7"/>
  <c r="R1217" i="7"/>
  <c r="R1216" i="7"/>
  <c r="R1215" i="7"/>
  <c r="R1214" i="7"/>
  <c r="R1213" i="7"/>
  <c r="R1207" i="7"/>
  <c r="R1206" i="7"/>
  <c r="R1205" i="7"/>
  <c r="R1204" i="7"/>
  <c r="R1203" i="7"/>
  <c r="R1202" i="7"/>
  <c r="R1201" i="7"/>
  <c r="R1198" i="7"/>
  <c r="R1197" i="7"/>
  <c r="R1196" i="7"/>
  <c r="R1195" i="7"/>
  <c r="R1194" i="7"/>
  <c r="R1193" i="7"/>
  <c r="R1192" i="7"/>
  <c r="R1191" i="7"/>
  <c r="R1190" i="7"/>
  <c r="R1189" i="7"/>
  <c r="R1188" i="7"/>
  <c r="R1187" i="7"/>
  <c r="R1186" i="7"/>
  <c r="R1185" i="7"/>
  <c r="R1184" i="7"/>
  <c r="R1183" i="7"/>
  <c r="R1182" i="7"/>
  <c r="R1181" i="7"/>
  <c r="R1180" i="7"/>
  <c r="R1179" i="7"/>
  <c r="R1178" i="7"/>
  <c r="R1177" i="7"/>
  <c r="R1176" i="7"/>
  <c r="R1174" i="7"/>
  <c r="R1173" i="7"/>
  <c r="R1172" i="7"/>
  <c r="R1171" i="7"/>
  <c r="R1170" i="7"/>
  <c r="R1169" i="7"/>
  <c r="R1166" i="7"/>
  <c r="R1165" i="7"/>
  <c r="R1164" i="7"/>
  <c r="R1163" i="7"/>
  <c r="R1162" i="7"/>
  <c r="R1161" i="7"/>
  <c r="R1160" i="7"/>
  <c r="R1157" i="7"/>
  <c r="R1156" i="7"/>
  <c r="R1155" i="7"/>
  <c r="R1154" i="7"/>
  <c r="R1153" i="7"/>
  <c r="R1152" i="7"/>
  <c r="R1149" i="7"/>
  <c r="R1148" i="7"/>
  <c r="R1147" i="7"/>
  <c r="R1146" i="7"/>
  <c r="R1145" i="7"/>
  <c r="R1144" i="7"/>
  <c r="R1143" i="7"/>
  <c r="R1142" i="7"/>
  <c r="R1141" i="7"/>
  <c r="R1140" i="7"/>
  <c r="R1139" i="7"/>
  <c r="R1138" i="7"/>
  <c r="R1137" i="7"/>
  <c r="R1136" i="7"/>
  <c r="R1135" i="7"/>
  <c r="R1132" i="7"/>
  <c r="R1131" i="7"/>
  <c r="R1130" i="7"/>
  <c r="R1129" i="7"/>
  <c r="R1128" i="7"/>
  <c r="R1127" i="7"/>
  <c r="R1126" i="7"/>
  <c r="R1125" i="7"/>
  <c r="R1124" i="7"/>
  <c r="R1123" i="7"/>
  <c r="R1122" i="7"/>
  <c r="R1121" i="7"/>
  <c r="R1118" i="7"/>
  <c r="R1117" i="7"/>
  <c r="R1116" i="7"/>
  <c r="R1115" i="7"/>
  <c r="R1112" i="7"/>
  <c r="R1111" i="7"/>
  <c r="R1110" i="7"/>
  <c r="R1109" i="7"/>
  <c r="R1108" i="7"/>
  <c r="R1107" i="7"/>
  <c r="R1106" i="7"/>
  <c r="R1105" i="7"/>
  <c r="R1104" i="7"/>
  <c r="R1103" i="7"/>
  <c r="R1102" i="7"/>
  <c r="R1101" i="7"/>
  <c r="R1100" i="7"/>
  <c r="R1099" i="7"/>
  <c r="R1098" i="7"/>
  <c r="R1095" i="7"/>
  <c r="R1094" i="7"/>
  <c r="R1093" i="7"/>
  <c r="R1092" i="7"/>
  <c r="R1091" i="7"/>
  <c r="R1090" i="7"/>
  <c r="R1087" i="7"/>
  <c r="R1086" i="7"/>
  <c r="R1085" i="7"/>
  <c r="R1084" i="7"/>
  <c r="R1083" i="7"/>
  <c r="R1082" i="7"/>
  <c r="R1081" i="7"/>
  <c r="R1080" i="7"/>
  <c r="R1079" i="7"/>
  <c r="R1076" i="7"/>
  <c r="R1075" i="7"/>
  <c r="R1074" i="7"/>
  <c r="R1073" i="7"/>
  <c r="R1072" i="7"/>
  <c r="R1071" i="7"/>
  <c r="R1070" i="7"/>
  <c r="R1069" i="7"/>
  <c r="R1068" i="7"/>
  <c r="R1067" i="7"/>
  <c r="R1066" i="7"/>
  <c r="R1065" i="7"/>
  <c r="R1064" i="7"/>
  <c r="R1063" i="7"/>
  <c r="R1062" i="7"/>
  <c r="R1061" i="7"/>
  <c r="R1060" i="7"/>
  <c r="R1059" i="7"/>
  <c r="R1058" i="7"/>
  <c r="R1057" i="7"/>
  <c r="R1054" i="7"/>
  <c r="R1053" i="7"/>
  <c r="R1052" i="7"/>
  <c r="R1051" i="7"/>
  <c r="R1050" i="7"/>
  <c r="R1049" i="7"/>
  <c r="R1048" i="7"/>
  <c r="R1047" i="7"/>
  <c r="R1046" i="7"/>
  <c r="R1045" i="7"/>
  <c r="R1044" i="7"/>
  <c r="R1043" i="7"/>
  <c r="R1042" i="7"/>
  <c r="R1041" i="7"/>
  <c r="R1040" i="7"/>
  <c r="R1039" i="7"/>
  <c r="R1038" i="7"/>
  <c r="R1037" i="7"/>
  <c r="R1036" i="7"/>
  <c r="R1035" i="7"/>
  <c r="R1034" i="7"/>
  <c r="R1033" i="7"/>
  <c r="R1032" i="7"/>
  <c r="R1031" i="7"/>
  <c r="R1030" i="7"/>
  <c r="R1029" i="7"/>
  <c r="R1028" i="7"/>
  <c r="R1027" i="7"/>
  <c r="R1026" i="7"/>
  <c r="R1025" i="7"/>
  <c r="R1024" i="7"/>
  <c r="R1023" i="7"/>
  <c r="R1020" i="7"/>
  <c r="R1019" i="7"/>
  <c r="R1018" i="7"/>
  <c r="R1017" i="7"/>
  <c r="R1016" i="7"/>
  <c r="R1015" i="7"/>
  <c r="R1012" i="7"/>
  <c r="R1011" i="7"/>
  <c r="R1010" i="7"/>
  <c r="R1009" i="7"/>
  <c r="R1008" i="7"/>
  <c r="R1007" i="7"/>
  <c r="R1006" i="7"/>
  <c r="R1002" i="7"/>
  <c r="R1001" i="7"/>
  <c r="R1000" i="7"/>
  <c r="R999" i="7"/>
  <c r="R998" i="7"/>
  <c r="R997" i="7"/>
  <c r="R996" i="7"/>
  <c r="R995" i="7"/>
  <c r="R994" i="7"/>
  <c r="R991" i="7"/>
  <c r="R989" i="7"/>
  <c r="R988" i="7"/>
  <c r="R987" i="7"/>
  <c r="R986" i="7"/>
  <c r="R985" i="7"/>
  <c r="R984" i="7"/>
  <c r="R983" i="7"/>
  <c r="R982" i="7"/>
  <c r="R981" i="7"/>
  <c r="R980" i="7"/>
  <c r="R979" i="7"/>
  <c r="R978" i="7"/>
  <c r="R977" i="7"/>
  <c r="R976" i="7"/>
  <c r="R975" i="7"/>
  <c r="R974" i="7"/>
  <c r="R973" i="7"/>
  <c r="R972" i="7"/>
  <c r="R971" i="7"/>
  <c r="R970" i="7"/>
  <c r="R969" i="7"/>
  <c r="R966" i="7"/>
  <c r="R963" i="7"/>
  <c r="R962" i="7"/>
  <c r="R960" i="7"/>
  <c r="R959" i="7"/>
  <c r="R958" i="7"/>
  <c r="R955" i="7"/>
  <c r="R954" i="7"/>
  <c r="R953" i="7"/>
  <c r="R952" i="7"/>
  <c r="R951" i="7"/>
  <c r="R950" i="7"/>
  <c r="R949" i="7"/>
  <c r="R948" i="7"/>
  <c r="R947" i="7"/>
  <c r="R946" i="7"/>
  <c r="R945" i="7"/>
  <c r="R944" i="7"/>
  <c r="R943" i="7"/>
  <c r="R942" i="7"/>
  <c r="R941" i="7"/>
  <c r="R938" i="7"/>
  <c r="R937" i="7"/>
  <c r="R936" i="7"/>
  <c r="R935" i="7"/>
  <c r="R934" i="7"/>
  <c r="R933" i="7"/>
  <c r="R932" i="7"/>
  <c r="R931" i="7"/>
  <c r="R928" i="7"/>
  <c r="R927" i="7"/>
  <c r="R926" i="7"/>
  <c r="R925" i="7"/>
  <c r="R924" i="7"/>
  <c r="R923" i="7"/>
  <c r="R922" i="7"/>
  <c r="R918" i="7"/>
  <c r="R917" i="7"/>
  <c r="R916" i="7"/>
  <c r="R915" i="7"/>
  <c r="R914" i="7"/>
  <c r="R913" i="7"/>
  <c r="R912" i="7"/>
  <c r="R911" i="7"/>
  <c r="R910" i="7"/>
  <c r="R909" i="7"/>
  <c r="R908" i="7"/>
  <c r="R904" i="7"/>
  <c r="R903" i="7"/>
  <c r="R902" i="7"/>
  <c r="R897" i="7"/>
  <c r="R896" i="7"/>
  <c r="R895" i="7"/>
  <c r="R894" i="7"/>
  <c r="R893" i="7"/>
  <c r="R892" i="7"/>
  <c r="R891" i="7"/>
  <c r="R890" i="7"/>
  <c r="R889" i="7"/>
  <c r="R888" i="7"/>
  <c r="R887" i="7"/>
  <c r="R886" i="7"/>
  <c r="R885" i="7"/>
  <c r="R884" i="7"/>
  <c r="R881" i="7"/>
  <c r="R880" i="7"/>
  <c r="R879" i="7"/>
  <c r="R878" i="7"/>
  <c r="R877" i="7"/>
  <c r="R876" i="7"/>
  <c r="R875" i="7"/>
  <c r="R874" i="7"/>
  <c r="R871" i="7"/>
  <c r="R870" i="7"/>
  <c r="R869" i="7"/>
  <c r="R868" i="7"/>
  <c r="R867" i="7"/>
  <c r="R866" i="7"/>
  <c r="R865" i="7"/>
  <c r="R864" i="7"/>
  <c r="R863" i="7"/>
  <c r="R862" i="7"/>
  <c r="R861" i="7"/>
  <c r="R860" i="7"/>
  <c r="R857" i="7"/>
  <c r="R856" i="7"/>
  <c r="R855" i="7"/>
  <c r="R854" i="7"/>
  <c r="R853" i="7"/>
  <c r="R852" i="7"/>
  <c r="R851" i="7"/>
  <c r="R850" i="7"/>
  <c r="R849" i="7"/>
  <c r="R848" i="7"/>
  <c r="R847" i="7"/>
  <c r="R843" i="7"/>
  <c r="R842" i="7"/>
  <c r="R841" i="7"/>
  <c r="R840" i="7"/>
  <c r="R835" i="7"/>
  <c r="R834" i="7"/>
  <c r="R833" i="7"/>
  <c r="R832" i="7"/>
  <c r="R831" i="7"/>
  <c r="R828" i="7"/>
  <c r="R825" i="7"/>
  <c r="R824" i="7"/>
  <c r="R823" i="7"/>
  <c r="R822" i="7"/>
  <c r="R821" i="7"/>
  <c r="R818" i="7"/>
  <c r="R817" i="7"/>
  <c r="R814" i="7"/>
  <c r="R813" i="7"/>
  <c r="R812" i="7"/>
  <c r="R811" i="7"/>
  <c r="R810" i="7"/>
  <c r="R809" i="7"/>
  <c r="R808" i="7"/>
  <c r="R807" i="7"/>
  <c r="R806" i="7"/>
  <c r="R805" i="7"/>
  <c r="R803" i="7"/>
  <c r="R802" i="7"/>
  <c r="R801" i="7"/>
  <c r="R800" i="7"/>
  <c r="R799" i="7"/>
  <c r="R798" i="7"/>
  <c r="R797" i="7"/>
  <c r="R796" i="7"/>
  <c r="R795" i="7"/>
  <c r="R794" i="7"/>
  <c r="R793" i="7"/>
  <c r="R792" i="7"/>
  <c r="R789" i="7"/>
  <c r="R788" i="7"/>
  <c r="R787" i="7"/>
  <c r="R786" i="7"/>
  <c r="R785" i="7"/>
  <c r="R784" i="7"/>
  <c r="R781" i="7"/>
  <c r="R778" i="7"/>
  <c r="R777" i="7"/>
  <c r="R776" i="7"/>
  <c r="R775" i="7"/>
  <c r="R774" i="7"/>
  <c r="R773" i="7"/>
  <c r="R772" i="7"/>
  <c r="R771" i="7"/>
  <c r="R770" i="7"/>
  <c r="R769" i="7"/>
  <c r="R768" i="7"/>
  <c r="R767" i="7"/>
  <c r="R766" i="7"/>
  <c r="R765" i="7"/>
  <c r="R764" i="7"/>
  <c r="R763" i="7"/>
  <c r="R762" i="7"/>
  <c r="R761" i="7"/>
  <c r="R760" i="7"/>
  <c r="R759" i="7"/>
  <c r="R758" i="7"/>
  <c r="R757" i="7"/>
  <c r="R756" i="7"/>
  <c r="R755" i="7"/>
  <c r="R754" i="7"/>
  <c r="R753" i="7"/>
  <c r="R752" i="7"/>
  <c r="R751" i="7"/>
  <c r="R750" i="7"/>
  <c r="R749" i="7"/>
  <c r="R748" i="7"/>
  <c r="R747" i="7"/>
  <c r="R744" i="7"/>
  <c r="R743" i="7"/>
  <c r="R742" i="7"/>
  <c r="R741" i="7"/>
  <c r="R740" i="7"/>
  <c r="R739" i="7"/>
  <c r="R738" i="7"/>
  <c r="R737" i="7"/>
  <c r="R736" i="7"/>
  <c r="R735" i="7"/>
  <c r="R734" i="7"/>
  <c r="R733" i="7"/>
  <c r="R732" i="7"/>
  <c r="R731" i="7"/>
  <c r="R730" i="7"/>
  <c r="R729" i="7"/>
  <c r="R728" i="7"/>
  <c r="R727" i="7"/>
  <c r="R726" i="7"/>
  <c r="R725" i="7"/>
  <c r="R724" i="7"/>
  <c r="R723" i="7"/>
  <c r="R722" i="7"/>
  <c r="R721" i="7"/>
  <c r="R720" i="7"/>
  <c r="R719" i="7"/>
  <c r="R718" i="7"/>
  <c r="R716" i="7"/>
  <c r="R715" i="7"/>
  <c r="R714" i="7"/>
  <c r="R713" i="7"/>
  <c r="R712" i="7"/>
  <c r="R711" i="7"/>
  <c r="R710" i="7"/>
  <c r="R709" i="7"/>
  <c r="R708" i="7"/>
  <c r="R705" i="7"/>
  <c r="R704" i="7"/>
  <c r="R703" i="7"/>
  <c r="R702" i="7"/>
  <c r="R701" i="7"/>
  <c r="R700" i="7"/>
  <c r="R699" i="7"/>
  <c r="R698" i="7"/>
  <c r="R697" i="7"/>
  <c r="R696" i="7"/>
  <c r="R695" i="7"/>
  <c r="R694" i="7"/>
  <c r="R693" i="7"/>
  <c r="R690" i="7"/>
  <c r="R689" i="7"/>
  <c r="R688" i="7"/>
  <c r="R687" i="7"/>
  <c r="R686" i="7"/>
  <c r="R685" i="7"/>
  <c r="R684" i="7"/>
  <c r="R683" i="7"/>
  <c r="R682" i="7"/>
  <c r="R681" i="7"/>
  <c r="R678" i="7"/>
  <c r="R677" i="7"/>
  <c r="R676" i="7"/>
  <c r="R675" i="7"/>
  <c r="R674" i="7"/>
  <c r="R673" i="7"/>
  <c r="R672" i="7"/>
  <c r="R671" i="7"/>
  <c r="R670" i="7"/>
  <c r="R669" i="7"/>
  <c r="R668" i="7"/>
  <c r="R667" i="7"/>
  <c r="R666" i="7"/>
  <c r="R665" i="7"/>
  <c r="R664" i="7"/>
  <c r="R663" i="7"/>
  <c r="R662" i="7"/>
  <c r="R661" i="7"/>
  <c r="R660" i="7"/>
  <c r="R659" i="7"/>
  <c r="R658" i="7"/>
  <c r="R657" i="7"/>
  <c r="R656" i="7"/>
  <c r="R655" i="7"/>
  <c r="R654" i="7"/>
  <c r="R653" i="7"/>
  <c r="R652" i="7"/>
  <c r="R650" i="7"/>
  <c r="R649" i="7"/>
  <c r="R648" i="7"/>
  <c r="R647" i="7"/>
  <c r="R646" i="7"/>
  <c r="R645" i="7"/>
  <c r="R644" i="7"/>
  <c r="R643" i="7"/>
  <c r="R642" i="7"/>
  <c r="R641" i="7"/>
  <c r="R640" i="7"/>
  <c r="R639" i="7"/>
  <c r="R638" i="7"/>
  <c r="R637" i="7"/>
  <c r="R636" i="7"/>
  <c r="R635" i="7"/>
  <c r="R634" i="7"/>
  <c r="R633" i="7"/>
  <c r="R632" i="7"/>
  <c r="R631" i="7"/>
  <c r="R630" i="7"/>
  <c r="R629" i="7"/>
  <c r="R626" i="7"/>
  <c r="R625" i="7"/>
  <c r="R624" i="7"/>
  <c r="R623" i="7"/>
  <c r="R622" i="7"/>
  <c r="R621" i="7"/>
  <c r="R620" i="7"/>
  <c r="R619" i="7"/>
  <c r="R618" i="7"/>
  <c r="R617" i="7"/>
  <c r="R616" i="7"/>
  <c r="R615" i="7"/>
  <c r="R612" i="7"/>
  <c r="R611" i="7"/>
  <c r="R610" i="7"/>
  <c r="R604" i="7"/>
  <c r="R603" i="7"/>
  <c r="R602" i="7"/>
  <c r="R601" i="7"/>
  <c r="R600" i="7"/>
  <c r="R599" i="7"/>
  <c r="R598" i="7"/>
  <c r="R595" i="7"/>
  <c r="R594" i="7"/>
  <c r="R593" i="7"/>
  <c r="R592" i="7"/>
  <c r="R591" i="7"/>
  <c r="R590" i="7"/>
  <c r="R589" i="7"/>
  <c r="R588" i="7"/>
  <c r="R587" i="7"/>
  <c r="R586" i="7"/>
  <c r="R585" i="7"/>
  <c r="R584" i="7"/>
  <c r="R582" i="7"/>
  <c r="R581" i="7"/>
  <c r="R580" i="7"/>
  <c r="R579" i="7"/>
  <c r="R578" i="7"/>
  <c r="R577" i="7"/>
  <c r="R576" i="7"/>
  <c r="R575" i="7"/>
  <c r="R574" i="7"/>
  <c r="R573" i="7"/>
  <c r="R572" i="7"/>
  <c r="R571" i="7"/>
  <c r="R570" i="7"/>
  <c r="R569" i="7"/>
  <c r="R568" i="7"/>
  <c r="R567" i="7"/>
  <c r="R566" i="7"/>
  <c r="R565" i="7"/>
  <c r="R564" i="7"/>
  <c r="R563" i="7"/>
  <c r="R562" i="7"/>
  <c r="R561" i="7"/>
  <c r="R560" i="7"/>
  <c r="R559" i="7"/>
  <c r="R558" i="7"/>
  <c r="R557" i="7"/>
  <c r="R556" i="7"/>
  <c r="R555" i="7"/>
  <c r="R554" i="7"/>
  <c r="R553" i="7"/>
  <c r="R552" i="7"/>
  <c r="R551" i="7"/>
  <c r="R550" i="7"/>
  <c r="R549" i="7"/>
  <c r="R548" i="7"/>
  <c r="R547" i="7"/>
  <c r="R546" i="7"/>
  <c r="R545" i="7"/>
  <c r="R544" i="7"/>
  <c r="R543" i="7"/>
  <c r="R542" i="7"/>
  <c r="R541" i="7"/>
  <c r="R540" i="7"/>
  <c r="R539" i="7"/>
  <c r="R538" i="7"/>
  <c r="R535" i="7"/>
  <c r="R534" i="7"/>
  <c r="R533" i="7"/>
  <c r="R532" i="7"/>
  <c r="R529" i="7"/>
  <c r="R528" i="7"/>
  <c r="R527" i="7"/>
  <c r="R526" i="7"/>
  <c r="R525" i="7"/>
  <c r="R524" i="7"/>
  <c r="R523" i="7"/>
  <c r="R522" i="7"/>
  <c r="R521" i="7"/>
  <c r="R520" i="7"/>
  <c r="R519" i="7"/>
  <c r="R518" i="7"/>
  <c r="R517" i="7"/>
  <c r="R516" i="7"/>
  <c r="R515" i="7"/>
  <c r="R514" i="7"/>
  <c r="R513" i="7"/>
  <c r="R512" i="7"/>
  <c r="R511" i="7"/>
  <c r="R510" i="7"/>
  <c r="R509" i="7"/>
  <c r="R506" i="7"/>
  <c r="R505" i="7"/>
  <c r="R504" i="7"/>
  <c r="R503" i="7"/>
  <c r="R502" i="7"/>
  <c r="R501" i="7"/>
  <c r="R500" i="7"/>
  <c r="R499" i="7"/>
  <c r="R498" i="7"/>
  <c r="R497" i="7"/>
  <c r="R496" i="7"/>
  <c r="R495" i="7"/>
  <c r="R494" i="7"/>
  <c r="R493" i="7"/>
  <c r="R492" i="7"/>
  <c r="R491" i="7"/>
  <c r="R490" i="7"/>
  <c r="R489" i="7"/>
  <c r="R488" i="7"/>
  <c r="R487" i="7"/>
  <c r="R486" i="7"/>
  <c r="R485" i="7"/>
  <c r="R484" i="7"/>
  <c r="R483" i="7"/>
  <c r="R482" i="7"/>
  <c r="R481" i="7"/>
  <c r="R480" i="7"/>
  <c r="R479" i="7"/>
  <c r="R478" i="7"/>
  <c r="R477" i="7"/>
  <c r="R476" i="7"/>
  <c r="R473" i="7"/>
  <c r="R472" i="7"/>
  <c r="R471" i="7"/>
  <c r="R470" i="7"/>
  <c r="R469" i="7"/>
  <c r="R468" i="7"/>
  <c r="R467" i="7"/>
  <c r="R466" i="7"/>
  <c r="R465" i="7"/>
  <c r="R462" i="7"/>
  <c r="R461" i="7"/>
  <c r="R460" i="7"/>
  <c r="R459" i="7"/>
  <c r="R458" i="7"/>
  <c r="R457" i="7"/>
  <c r="R456" i="7"/>
  <c r="R455" i="7"/>
  <c r="R454" i="7"/>
  <c r="R453" i="7"/>
  <c r="R450" i="7"/>
  <c r="R449" i="7"/>
  <c r="R448" i="7"/>
  <c r="R447" i="7"/>
  <c r="R446" i="7"/>
  <c r="R445" i="7"/>
  <c r="R444" i="7"/>
  <c r="R443" i="7"/>
  <c r="R442" i="7"/>
  <c r="R441" i="7"/>
  <c r="R438" i="7"/>
  <c r="R437" i="7"/>
  <c r="R436" i="7"/>
  <c r="R435" i="7"/>
  <c r="R434" i="7"/>
  <c r="R433" i="7"/>
  <c r="R432" i="7"/>
  <c r="R431" i="7"/>
  <c r="R430" i="7"/>
  <c r="R429" i="7"/>
  <c r="R428" i="7"/>
  <c r="R425" i="7"/>
  <c r="R424" i="7"/>
  <c r="R421" i="7"/>
  <c r="R420" i="7"/>
  <c r="R419" i="7"/>
  <c r="R418" i="7"/>
  <c r="R417" i="7"/>
  <c r="R416" i="7"/>
  <c r="R415" i="7"/>
  <c r="R414" i="7"/>
  <c r="R413" i="7"/>
  <c r="R412" i="7"/>
  <c r="R411" i="7"/>
  <c r="R410" i="7"/>
  <c r="R409" i="7"/>
  <c r="R408" i="7"/>
  <c r="R407" i="7"/>
  <c r="R404" i="7"/>
  <c r="R403" i="7"/>
  <c r="R402" i="7"/>
  <c r="R401" i="7"/>
  <c r="R400" i="7"/>
  <c r="R399" i="7"/>
  <c r="R396" i="7"/>
  <c r="R395" i="7"/>
  <c r="R394" i="7"/>
  <c r="R393" i="7"/>
  <c r="R392" i="7"/>
  <c r="R391" i="7"/>
  <c r="R390" i="7"/>
  <c r="R389" i="7"/>
  <c r="R388" i="7"/>
  <c r="R387" i="7"/>
  <c r="R384" i="7"/>
  <c r="R383" i="7"/>
  <c r="R380" i="7"/>
  <c r="R379" i="7"/>
  <c r="R378" i="7"/>
  <c r="R377" i="7"/>
  <c r="R376" i="7"/>
  <c r="R375" i="7"/>
  <c r="R374" i="7"/>
  <c r="R373" i="7"/>
  <c r="R372" i="7"/>
  <c r="R371" i="7"/>
  <c r="R370" i="7"/>
  <c r="R369" i="7"/>
  <c r="R368" i="7"/>
  <c r="R367" i="7"/>
  <c r="R366" i="7"/>
  <c r="R365" i="7"/>
  <c r="R364" i="7"/>
  <c r="R363" i="7"/>
  <c r="R362" i="7"/>
  <c r="R361" i="7"/>
  <c r="R360" i="7"/>
  <c r="R357" i="7"/>
  <c r="R356" i="7"/>
  <c r="R355" i="7"/>
  <c r="R354" i="7"/>
  <c r="R353" i="7"/>
  <c r="R352" i="7"/>
  <c r="R351" i="7"/>
  <c r="R350" i="7"/>
  <c r="R349" i="7"/>
  <c r="R348" i="7"/>
  <c r="R346" i="7"/>
  <c r="R345" i="7"/>
  <c r="R344" i="7"/>
  <c r="R343" i="7"/>
  <c r="R342" i="7"/>
  <c r="R341" i="7"/>
  <c r="R340" i="7"/>
  <c r="R339" i="7"/>
  <c r="R338" i="7"/>
  <c r="R337" i="7"/>
  <c r="R336" i="7"/>
  <c r="R335" i="7"/>
  <c r="R333" i="7"/>
  <c r="R332" i="7"/>
  <c r="R331" i="7"/>
  <c r="R328" i="7"/>
  <c r="R327" i="7"/>
  <c r="R326" i="7"/>
  <c r="R323" i="7"/>
  <c r="R322" i="7"/>
  <c r="R321" i="7"/>
  <c r="R320" i="7"/>
  <c r="R319" i="7"/>
  <c r="R318" i="7"/>
  <c r="R317" i="7"/>
  <c r="R316" i="7"/>
  <c r="R315" i="7"/>
  <c r="R314" i="7"/>
  <c r="R311" i="7"/>
  <c r="R310" i="7"/>
  <c r="R309" i="7"/>
  <c r="R308" i="7"/>
  <c r="R307" i="7"/>
  <c r="R306" i="7"/>
  <c r="R305" i="7"/>
  <c r="R304" i="7"/>
  <c r="R299" i="7"/>
  <c r="R294" i="7"/>
  <c r="R293" i="7"/>
  <c r="R292" i="7"/>
  <c r="R291" i="7"/>
  <c r="R290" i="7"/>
  <c r="R289" i="7"/>
  <c r="R288" i="7"/>
  <c r="R287" i="7"/>
  <c r="R286" i="7"/>
  <c r="R285" i="7"/>
  <c r="R284" i="7"/>
  <c r="R283" i="7"/>
  <c r="R282" i="7"/>
  <c r="R281" i="7"/>
  <c r="R280" i="7"/>
  <c r="R279" i="7"/>
  <c r="R278" i="7"/>
  <c r="R277" i="7"/>
  <c r="R276" i="7"/>
  <c r="R275" i="7"/>
  <c r="R274" i="7"/>
  <c r="R273" i="7"/>
  <c r="R272" i="7"/>
  <c r="R271" i="7"/>
  <c r="R270" i="7"/>
  <c r="R269" i="7"/>
  <c r="R268" i="7"/>
  <c r="R267" i="7"/>
  <c r="R266" i="7"/>
  <c r="R265" i="7"/>
  <c r="R264" i="7"/>
  <c r="R263" i="7"/>
  <c r="R262" i="7"/>
  <c r="R261" i="7"/>
  <c r="R260" i="7"/>
  <c r="R257" i="7"/>
  <c r="R256" i="7"/>
  <c r="R255" i="7"/>
  <c r="R254" i="7"/>
  <c r="R253" i="7"/>
  <c r="R252" i="7"/>
  <c r="R251" i="7"/>
  <c r="R250" i="7"/>
  <c r="R245" i="7"/>
  <c r="R244" i="7"/>
  <c r="R243" i="7"/>
  <c r="R242" i="7"/>
  <c r="R241" i="7"/>
  <c r="R240" i="7"/>
  <c r="R239" i="7"/>
  <c r="R238" i="7"/>
  <c r="R237" i="7"/>
  <c r="R236" i="7"/>
  <c r="R235" i="7"/>
  <c r="R234" i="7"/>
  <c r="R233" i="7"/>
  <c r="R232" i="7"/>
  <c r="R231" i="7"/>
  <c r="R230" i="7"/>
  <c r="R229" i="7"/>
  <c r="R228" i="7"/>
  <c r="R227" i="7"/>
  <c r="R226" i="7"/>
  <c r="R225" i="7"/>
  <c r="R224" i="7"/>
  <c r="R223" i="7"/>
  <c r="R222" i="7"/>
  <c r="R221" i="7"/>
  <c r="R220" i="7"/>
  <c r="R219" i="7"/>
  <c r="R218" i="7"/>
  <c r="R217" i="7"/>
  <c r="R216" i="7"/>
  <c r="R215" i="7"/>
  <c r="R214" i="7"/>
  <c r="R213" i="7"/>
  <c r="R212" i="7"/>
  <c r="R211" i="7"/>
  <c r="R210" i="7"/>
  <c r="R209" i="7"/>
  <c r="R205" i="7"/>
  <c r="R202" i="7"/>
  <c r="R201" i="7"/>
  <c r="R200" i="7"/>
  <c r="R199" i="7"/>
  <c r="R198" i="7"/>
  <c r="R197" i="7"/>
  <c r="R196" i="7"/>
  <c r="R195" i="7"/>
  <c r="R194" i="7"/>
  <c r="R193" i="7"/>
  <c r="R192" i="7"/>
  <c r="R191" i="7"/>
  <c r="R190" i="7"/>
  <c r="R189" i="7"/>
  <c r="R188" i="7"/>
  <c r="R185" i="7"/>
  <c r="R184" i="7"/>
  <c r="R183" i="7"/>
  <c r="R182" i="7"/>
  <c r="R181" i="7"/>
  <c r="R180" i="7"/>
  <c r="R179" i="7"/>
  <c r="R178" i="7"/>
  <c r="R177" i="7"/>
  <c r="R176" i="7"/>
  <c r="R175" i="7"/>
  <c r="R172" i="7"/>
  <c r="R171" i="7"/>
  <c r="R170" i="7"/>
  <c r="R169" i="7"/>
  <c r="R168" i="7"/>
  <c r="R167" i="7"/>
  <c r="R166" i="7"/>
  <c r="R163" i="7"/>
  <c r="R162" i="7"/>
  <c r="R161" i="7"/>
  <c r="R160" i="7"/>
  <c r="R159" i="7"/>
  <c r="R158" i="7"/>
  <c r="R157" i="7"/>
  <c r="R156" i="7"/>
  <c r="R151" i="7"/>
  <c r="R150" i="7"/>
  <c r="R149" i="7"/>
  <c r="R148" i="7"/>
  <c r="R147" i="7"/>
  <c r="R146" i="7"/>
  <c r="R141" i="7"/>
  <c r="R140" i="7"/>
  <c r="R139" i="7"/>
  <c r="R138" i="7"/>
  <c r="R137" i="7"/>
  <c r="R134" i="7"/>
  <c r="R133" i="7"/>
  <c r="R132" i="7"/>
  <c r="R131" i="7"/>
  <c r="R130" i="7"/>
  <c r="R129" i="7"/>
  <c r="R128" i="7"/>
  <c r="R127" i="7"/>
  <c r="R126" i="7"/>
  <c r="R125" i="7"/>
  <c r="R124" i="7"/>
  <c r="R123" i="7"/>
  <c r="R122" i="7"/>
  <c r="R121" i="7"/>
  <c r="R120" i="7"/>
  <c r="R119" i="7"/>
  <c r="R118" i="7"/>
  <c r="R117" i="7"/>
  <c r="R116" i="7"/>
  <c r="R115" i="7"/>
  <c r="R114" i="7"/>
  <c r="R113" i="7"/>
  <c r="R112" i="7"/>
  <c r="R109" i="7"/>
  <c r="R108" i="7"/>
  <c r="R107" i="7"/>
  <c r="R106" i="7"/>
  <c r="R105" i="7"/>
  <c r="R104" i="7"/>
  <c r="R103" i="7"/>
  <c r="R102" i="7"/>
  <c r="R101" i="7"/>
  <c r="R100" i="7"/>
  <c r="R99" i="7"/>
  <c r="R98" i="7"/>
  <c r="R97" i="7"/>
  <c r="R96" i="7"/>
  <c r="R95" i="7"/>
  <c r="R94" i="7"/>
  <c r="R93" i="7"/>
  <c r="R92" i="7"/>
  <c r="R91" i="7"/>
  <c r="R90" i="7"/>
  <c r="R89" i="7"/>
  <c r="R88" i="7"/>
  <c r="R87" i="7"/>
  <c r="R86" i="7"/>
  <c r="R85" i="7"/>
  <c r="R84" i="7"/>
  <c r="R83" i="7"/>
  <c r="R82" i="7"/>
  <c r="R81" i="7"/>
  <c r="R80" i="7"/>
  <c r="R77" i="7"/>
  <c r="R76" i="7"/>
  <c r="R75" i="7"/>
  <c r="R74" i="7"/>
  <c r="R73" i="7"/>
  <c r="R72" i="7"/>
  <c r="R71" i="7"/>
  <c r="R70" i="7"/>
  <c r="R69" i="7"/>
  <c r="R68" i="7"/>
  <c r="R65" i="7"/>
  <c r="R64" i="7"/>
  <c r="R63" i="7"/>
  <c r="R62" i="7"/>
  <c r="R61" i="7"/>
  <c r="R60" i="7"/>
  <c r="R59" i="7"/>
  <c r="R58" i="7"/>
  <c r="R57" i="7"/>
  <c r="R54" i="7"/>
  <c r="R48" i="7"/>
  <c r="R47" i="7"/>
  <c r="R46" i="7"/>
  <c r="R45" i="7"/>
  <c r="R44" i="7"/>
  <c r="R43" i="7"/>
  <c r="R40" i="7"/>
  <c r="R39" i="7"/>
  <c r="R38" i="7"/>
  <c r="R37" i="7"/>
  <c r="R36" i="7"/>
  <c r="R35" i="7"/>
  <c r="R34" i="7"/>
  <c r="R31" i="7"/>
  <c r="R30" i="7"/>
  <c r="R23" i="7"/>
  <c r="R22" i="7"/>
  <c r="R21" i="7"/>
  <c r="R14" i="7"/>
  <c r="R6" i="7"/>
  <c r="R5" i="7"/>
  <c r="R4" i="7"/>
  <c r="AE1" i="7"/>
  <c r="AF628" i="7" l="1"/>
  <c r="AG628" i="7"/>
  <c r="BA1362" i="7"/>
  <c r="BC907" i="7"/>
  <c r="BC1097" i="7"/>
  <c r="BC906" i="7"/>
  <c r="Y3" i="7"/>
  <c r="J724" i="5"/>
  <c r="AB724" i="5" s="1"/>
  <c r="J691" i="5"/>
  <c r="AB691" i="5" s="1"/>
  <c r="J376" i="5"/>
  <c r="T536" i="5"/>
  <c r="AC536" i="5" s="1"/>
  <c r="T457" i="5"/>
  <c r="AC457" i="5" s="1"/>
  <c r="T351" i="5"/>
  <c r="AC351" i="5" s="1"/>
  <c r="BC6" i="7"/>
  <c r="BC10" i="7"/>
  <c r="BC14" i="7"/>
  <c r="BC18" i="7"/>
  <c r="BC22" i="7"/>
  <c r="BC26" i="7"/>
  <c r="BC30" i="7"/>
  <c r="BC34" i="7"/>
  <c r="BC38" i="7"/>
  <c r="BC42" i="7"/>
  <c r="BC46" i="7"/>
  <c r="BC50" i="7"/>
  <c r="BC54" i="7"/>
  <c r="BC58" i="7"/>
  <c r="BC62" i="7"/>
  <c r="BC66" i="7"/>
  <c r="BC70" i="7"/>
  <c r="BC74" i="7"/>
  <c r="BC78" i="7"/>
  <c r="BC82" i="7"/>
  <c r="BC86" i="7"/>
  <c r="BC90" i="7"/>
  <c r="BC94" i="7"/>
  <c r="BC98" i="7"/>
  <c r="BC102" i="7"/>
  <c r="BC106" i="7"/>
  <c r="BC110" i="7"/>
  <c r="BC114" i="7"/>
  <c r="BC118" i="7"/>
  <c r="BC122" i="7"/>
  <c r="BC126" i="7"/>
  <c r="BC130" i="7"/>
  <c r="BC134" i="7"/>
  <c r="BC138" i="7"/>
  <c r="BC142" i="7"/>
  <c r="BC146" i="7"/>
  <c r="BC150" i="7"/>
  <c r="BC154" i="7"/>
  <c r="BC158" i="7"/>
  <c r="BC162" i="7"/>
  <c r="BC166" i="7"/>
  <c r="BC170" i="7"/>
  <c r="BC174" i="7"/>
  <c r="BC178" i="7"/>
  <c r="BC182" i="7"/>
  <c r="BC186" i="7"/>
  <c r="BC190" i="7"/>
  <c r="BC194" i="7"/>
  <c r="BC198" i="7"/>
  <c r="BC202" i="7"/>
  <c r="BC206" i="7"/>
  <c r="BC210" i="7"/>
  <c r="BC214" i="7"/>
  <c r="BC218" i="7"/>
  <c r="BC222" i="7"/>
  <c r="BC226" i="7"/>
  <c r="BC230" i="7"/>
  <c r="BC234" i="7"/>
  <c r="BC238" i="7"/>
  <c r="BC242" i="7"/>
  <c r="BC246" i="7"/>
  <c r="BC250" i="7"/>
  <c r="BC254" i="7"/>
  <c r="BC258" i="7"/>
  <c r="BC262" i="7"/>
  <c r="BC266" i="7"/>
  <c r="BC270" i="7"/>
  <c r="BC274" i="7"/>
  <c r="BC278" i="7"/>
  <c r="BC282" i="7"/>
  <c r="BC286" i="7"/>
  <c r="BC290" i="7"/>
  <c r="BC294" i="7"/>
  <c r="BC298" i="7"/>
  <c r="BC302" i="7"/>
  <c r="BC306" i="7"/>
  <c r="BC310" i="7"/>
  <c r="BC314" i="7"/>
  <c r="BC318" i="7"/>
  <c r="BC322" i="7"/>
  <c r="BC326" i="7"/>
  <c r="BC330" i="7"/>
  <c r="BC335" i="7"/>
  <c r="BC339" i="7"/>
  <c r="BC343" i="7"/>
  <c r="BC348" i="7"/>
  <c r="BC352" i="7"/>
  <c r="BC356" i="7"/>
  <c r="BC360" i="7"/>
  <c r="BC364" i="7"/>
  <c r="BC368" i="7"/>
  <c r="BC372" i="7"/>
  <c r="BC376" i="7"/>
  <c r="BC380" i="7"/>
  <c r="BC384" i="7"/>
  <c r="BC388" i="7"/>
  <c r="BC392" i="7"/>
  <c r="BC396" i="7"/>
  <c r="BC400" i="7"/>
  <c r="BC404" i="7"/>
  <c r="BC408" i="7"/>
  <c r="BC412" i="7"/>
  <c r="BC416" i="7"/>
  <c r="BC420" i="7"/>
  <c r="BC424" i="7"/>
  <c r="BC428" i="7"/>
  <c r="BC432" i="7"/>
  <c r="BC436" i="7"/>
  <c r="BC440" i="7"/>
  <c r="BC444" i="7"/>
  <c r="BC448" i="7"/>
  <c r="BC452" i="7"/>
  <c r="BC456" i="7"/>
  <c r="BC460" i="7"/>
  <c r="BC464" i="7"/>
  <c r="BC468" i="7"/>
  <c r="BC472" i="7"/>
  <c r="BC476" i="7"/>
  <c r="BC480" i="7"/>
  <c r="BC484" i="7"/>
  <c r="BC488" i="7"/>
  <c r="BC492" i="7"/>
  <c r="BC496" i="7"/>
  <c r="BC500" i="7"/>
  <c r="BC504" i="7"/>
  <c r="BC508" i="7"/>
  <c r="BC512" i="7"/>
  <c r="BC516" i="7"/>
  <c r="BC520" i="7"/>
  <c r="BC524" i="7"/>
  <c r="BC528" i="7"/>
  <c r="BC532" i="7"/>
  <c r="BC536" i="7"/>
  <c r="BC540" i="7"/>
  <c r="BC544" i="7"/>
  <c r="BC548" i="7"/>
  <c r="BC552" i="7"/>
  <c r="BC556" i="7"/>
  <c r="BC560" i="7"/>
  <c r="BC564" i="7"/>
  <c r="BC568" i="7"/>
  <c r="BC572" i="7"/>
  <c r="BC576" i="7"/>
  <c r="BC580" i="7"/>
  <c r="BC585" i="7"/>
  <c r="BC589" i="7"/>
  <c r="BC593" i="7"/>
  <c r="BC597" i="7"/>
  <c r="BC601" i="7"/>
  <c r="BC605" i="7"/>
  <c r="BC609" i="7"/>
  <c r="BC613" i="7"/>
  <c r="BC617" i="7"/>
  <c r="BC621" i="7"/>
  <c r="BC625" i="7"/>
  <c r="BC629" i="7"/>
  <c r="BC633" i="7"/>
  <c r="BC637" i="7"/>
  <c r="BC641" i="7"/>
  <c r="BC645" i="7"/>
  <c r="BC649" i="7"/>
  <c r="BC654" i="7"/>
  <c r="BC658" i="7"/>
  <c r="BC662" i="7"/>
  <c r="BC666" i="7"/>
  <c r="BC670" i="7"/>
  <c r="BC674" i="7"/>
  <c r="BC678" i="7"/>
  <c r="BC682" i="7"/>
  <c r="BC686" i="7"/>
  <c r="BC690" i="7"/>
  <c r="BC694" i="7"/>
  <c r="BC698" i="7"/>
  <c r="BC702" i="7"/>
  <c r="BC706" i="7"/>
  <c r="BC710" i="7"/>
  <c r="BC714" i="7"/>
  <c r="BC719" i="7"/>
  <c r="BC723" i="7"/>
  <c r="BC727" i="7"/>
  <c r="BC731" i="7"/>
  <c r="BC735" i="7"/>
  <c r="BC739" i="7"/>
  <c r="BC743" i="7"/>
  <c r="BC747" i="7"/>
  <c r="BC751" i="7"/>
  <c r="BC755" i="7"/>
  <c r="BC759" i="7"/>
  <c r="BC763" i="7"/>
  <c r="BC767" i="7"/>
  <c r="BC771" i="7"/>
  <c r="BC775" i="7"/>
  <c r="BC779" i="7"/>
  <c r="BC783" i="7"/>
  <c r="BC787" i="7"/>
  <c r="BC791" i="7"/>
  <c r="BC795" i="7"/>
  <c r="BC799" i="7"/>
  <c r="BC803" i="7"/>
  <c r="BC808" i="7"/>
  <c r="BC812" i="7"/>
  <c r="BC816" i="7"/>
  <c r="BC820" i="7"/>
  <c r="BC824" i="7"/>
  <c r="BC828" i="7"/>
  <c r="BC831" i="7"/>
  <c r="BC835" i="7"/>
  <c r="BC839" i="7"/>
  <c r="BC843" i="7"/>
  <c r="BC847" i="7"/>
  <c r="BC851" i="7"/>
  <c r="BC855" i="7"/>
  <c r="BC859" i="7"/>
  <c r="BC863" i="7"/>
  <c r="BC867" i="7"/>
  <c r="BC871" i="7"/>
  <c r="BC875" i="7"/>
  <c r="BC879" i="7"/>
  <c r="BC883" i="7"/>
  <c r="BC887" i="7"/>
  <c r="BC891" i="7"/>
  <c r="BC895" i="7"/>
  <c r="BC899" i="7"/>
  <c r="BC903" i="7"/>
  <c r="BC908" i="7"/>
  <c r="BC912" i="7"/>
  <c r="BC916" i="7"/>
  <c r="BC920" i="7"/>
  <c r="BC924" i="7"/>
  <c r="BC928" i="7"/>
  <c r="BC932" i="7"/>
  <c r="BC936" i="7"/>
  <c r="BC940" i="7"/>
  <c r="BC944" i="7"/>
  <c r="BC948" i="7"/>
  <c r="BC952" i="7"/>
  <c r="BC956" i="7"/>
  <c r="BC960" i="7"/>
  <c r="BC965" i="7"/>
  <c r="BC969" i="7"/>
  <c r="BC973" i="7"/>
  <c r="BC977" i="7"/>
  <c r="BC981" i="7"/>
  <c r="BC985" i="7"/>
  <c r="BC989" i="7"/>
  <c r="BC994" i="7"/>
  <c r="BC998" i="7"/>
  <c r="BC1002" i="7"/>
  <c r="BC1006" i="7"/>
  <c r="BC1010" i="7"/>
  <c r="BC1014" i="7"/>
  <c r="BC1018" i="7"/>
  <c r="BC1022" i="7"/>
  <c r="BC1026" i="7"/>
  <c r="BC1030" i="7"/>
  <c r="BC1034" i="7"/>
  <c r="BC1038" i="7"/>
  <c r="BC1042" i="7"/>
  <c r="BC1046" i="7"/>
  <c r="BC1050" i="7"/>
  <c r="BC1054" i="7"/>
  <c r="BC1058" i="7"/>
  <c r="BC1062" i="7"/>
  <c r="BC1066" i="7"/>
  <c r="BC1070" i="7"/>
  <c r="BC1074" i="7"/>
  <c r="BC1078" i="7"/>
  <c r="BC1082" i="7"/>
  <c r="BC1086" i="7"/>
  <c r="BC1090" i="7"/>
  <c r="BC1094" i="7"/>
  <c r="BC1099" i="7"/>
  <c r="BC1103" i="7"/>
  <c r="BC11" i="7"/>
  <c r="BC12" i="7"/>
  <c r="BC13" i="7"/>
  <c r="BC27" i="7"/>
  <c r="BC28" i="7"/>
  <c r="BC29" i="7"/>
  <c r="BC43" i="7"/>
  <c r="BC44" i="7"/>
  <c r="BC45" i="7"/>
  <c r="BC59" i="7"/>
  <c r="BC60" i="7"/>
  <c r="BC61" i="7"/>
  <c r="BC75" i="7"/>
  <c r="BC76" i="7"/>
  <c r="BC77" i="7"/>
  <c r="BC91" i="7"/>
  <c r="BC92" i="7"/>
  <c r="BC93" i="7"/>
  <c r="BC107" i="7"/>
  <c r="BC108" i="7"/>
  <c r="BC109" i="7"/>
  <c r="BC123" i="7"/>
  <c r="BC124" i="7"/>
  <c r="BC125" i="7"/>
  <c r="BC139" i="7"/>
  <c r="BC140" i="7"/>
  <c r="BC141" i="7"/>
  <c r="BC155" i="7"/>
  <c r="BC156" i="7"/>
  <c r="BC157" i="7"/>
  <c r="BC171" i="7"/>
  <c r="BC172" i="7"/>
  <c r="BC173" i="7"/>
  <c r="BC187" i="7"/>
  <c r="BC188" i="7"/>
  <c r="BC189" i="7"/>
  <c r="BC203" i="7"/>
  <c r="BC204" i="7"/>
  <c r="BC205" i="7"/>
  <c r="BC219" i="7"/>
  <c r="BC220" i="7"/>
  <c r="BC221" i="7"/>
  <c r="BC235" i="7"/>
  <c r="BC236" i="7"/>
  <c r="BC237" i="7"/>
  <c r="BC251" i="7"/>
  <c r="BC252" i="7"/>
  <c r="BC253" i="7"/>
  <c r="BC267" i="7"/>
  <c r="BC268" i="7"/>
  <c r="BC269" i="7"/>
  <c r="BC283" i="7"/>
  <c r="BC284" i="7"/>
  <c r="BC285" i="7"/>
  <c r="BC299" i="7"/>
  <c r="BC300" i="7"/>
  <c r="BC301" i="7"/>
  <c r="BC315" i="7"/>
  <c r="BC316" i="7"/>
  <c r="BC317" i="7"/>
  <c r="BC331" i="7"/>
  <c r="BC332" i="7"/>
  <c r="BC333" i="7"/>
  <c r="BC349" i="7"/>
  <c r="BC350" i="7"/>
  <c r="BC351" i="7"/>
  <c r="BC365" i="7"/>
  <c r="BC366" i="7"/>
  <c r="BC367" i="7"/>
  <c r="BC381" i="7"/>
  <c r="BC382" i="7"/>
  <c r="BC383" i="7"/>
  <c r="BC397" i="7"/>
  <c r="BC398" i="7"/>
  <c r="BC399" i="7"/>
  <c r="BC413" i="7"/>
  <c r="BC414" i="7"/>
  <c r="BC415" i="7"/>
  <c r="BC429" i="7"/>
  <c r="BC430" i="7"/>
  <c r="BC431" i="7"/>
  <c r="BC445" i="7"/>
  <c r="BC446" i="7"/>
  <c r="BC447" i="7"/>
  <c r="BC461" i="7"/>
  <c r="BC462" i="7"/>
  <c r="BC463" i="7"/>
  <c r="BC477" i="7"/>
  <c r="BC478" i="7"/>
  <c r="BC479" i="7"/>
  <c r="BC493" i="7"/>
  <c r="BC494" i="7"/>
  <c r="BC495" i="7"/>
  <c r="BC509" i="7"/>
  <c r="BC510" i="7"/>
  <c r="BC511" i="7"/>
  <c r="BC525" i="7"/>
  <c r="BC526" i="7"/>
  <c r="BC527" i="7"/>
  <c r="BC541" i="7"/>
  <c r="BC542" i="7"/>
  <c r="BC543" i="7"/>
  <c r="BC557" i="7"/>
  <c r="BC558" i="7"/>
  <c r="BC559" i="7"/>
  <c r="BC573" i="7"/>
  <c r="BC574" i="7"/>
  <c r="BC575" i="7"/>
  <c r="BC590" i="7"/>
  <c r="BC591" i="7"/>
  <c r="BC592" i="7"/>
  <c r="BC606" i="7"/>
  <c r="BC607" i="7"/>
  <c r="BC608" i="7"/>
  <c r="BC622" i="7"/>
  <c r="BC623" i="7"/>
  <c r="BC624" i="7"/>
  <c r="BC638" i="7"/>
  <c r="BC639" i="7"/>
  <c r="BC640" i="7"/>
  <c r="BC655" i="7"/>
  <c r="BC656" i="7"/>
  <c r="BC657" i="7"/>
  <c r="BC671" i="7"/>
  <c r="BC672" i="7"/>
  <c r="BC673" i="7"/>
  <c r="BC687" i="7"/>
  <c r="BC688" i="7"/>
  <c r="BC689" i="7"/>
  <c r="BC703" i="7"/>
  <c r="BC704" i="7"/>
  <c r="BC705" i="7"/>
  <c r="BC720" i="7"/>
  <c r="BC721" i="7"/>
  <c r="BC722" i="7"/>
  <c r="BC736" i="7"/>
  <c r="BC9" i="7"/>
  <c r="BC16" i="7"/>
  <c r="BC19" i="7"/>
  <c r="BC33" i="7"/>
  <c r="BC36" i="7"/>
  <c r="BC39" i="7"/>
  <c r="BC53" i="7"/>
  <c r="BC56" i="7"/>
  <c r="BC63" i="7"/>
  <c r="BC73" i="7"/>
  <c r="BC80" i="7"/>
  <c r="BC83" i="7"/>
  <c r="BC97" i="7"/>
  <c r="BC100" i="7"/>
  <c r="BC103" i="7"/>
  <c r="BC117" i="7"/>
  <c r="BC120" i="7"/>
  <c r="BC127" i="7"/>
  <c r="BC137" i="7"/>
  <c r="BC144" i="7"/>
  <c r="BC147" i="7"/>
  <c r="BC161" i="7"/>
  <c r="BC164" i="7"/>
  <c r="BC167" i="7"/>
  <c r="BC181" i="7"/>
  <c r="BC184" i="7"/>
  <c r="BC191" i="7"/>
  <c r="BC201" i="7"/>
  <c r="BC208" i="7"/>
  <c r="BC211" i="7"/>
  <c r="BC225" i="7"/>
  <c r="BC228" i="7"/>
  <c r="BC231" i="7"/>
  <c r="BC245" i="7"/>
  <c r="BC248" i="7"/>
  <c r="BC255" i="7"/>
  <c r="BC265" i="7"/>
  <c r="BC272" i="7"/>
  <c r="BC275" i="7"/>
  <c r="BC289" i="7"/>
  <c r="BC292" i="7"/>
  <c r="BC295" i="7"/>
  <c r="BC309" i="7"/>
  <c r="BC312" i="7"/>
  <c r="BC319" i="7"/>
  <c r="BC329" i="7"/>
  <c r="BC337" i="7"/>
  <c r="BC340" i="7"/>
  <c r="BC355" i="7"/>
  <c r="BC358" i="7"/>
  <c r="BC361" i="7"/>
  <c r="BC375" i="7"/>
  <c r="BC378" i="7"/>
  <c r="BC385" i="7"/>
  <c r="BC395" i="7"/>
  <c r="BC402" i="7"/>
  <c r="BC405" i="7"/>
  <c r="BC419" i="7"/>
  <c r="BC422" i="7"/>
  <c r="BC425" i="7"/>
  <c r="BC439" i="7"/>
  <c r="BC442" i="7"/>
  <c r="BC449" i="7"/>
  <c r="BC459" i="7"/>
  <c r="BC466" i="7"/>
  <c r="BC469" i="7"/>
  <c r="BC483" i="7"/>
  <c r="BC486" i="7"/>
  <c r="BC489" i="7"/>
  <c r="BC503" i="7"/>
  <c r="BC506" i="7"/>
  <c r="BC513" i="7"/>
  <c r="BC523" i="7"/>
  <c r="BC530" i="7"/>
  <c r="BC533" i="7"/>
  <c r="BC547" i="7"/>
  <c r="BC550" i="7"/>
  <c r="BC553" i="7"/>
  <c r="BC567" i="7"/>
  <c r="BC570" i="7"/>
  <c r="BC577" i="7"/>
  <c r="BC588" i="7"/>
  <c r="BC595" i="7"/>
  <c r="BC598" i="7"/>
  <c r="BC612" i="7"/>
  <c r="BC615" i="7"/>
  <c r="BC618" i="7"/>
  <c r="BC632" i="7"/>
  <c r="BC635" i="7"/>
  <c r="BC642" i="7"/>
  <c r="BC653" i="7"/>
  <c r="BC660" i="7"/>
  <c r="BC663" i="7"/>
  <c r="BC677" i="7"/>
  <c r="BC680" i="7"/>
  <c r="BC683" i="7"/>
  <c r="BC697" i="7"/>
  <c r="BC700" i="7"/>
  <c r="BC707" i="7"/>
  <c r="BC718" i="7"/>
  <c r="BC725" i="7"/>
  <c r="BC728" i="7"/>
  <c r="BC744" i="7"/>
  <c r="BC745" i="7"/>
  <c r="BC746" i="7"/>
  <c r="BC760" i="7"/>
  <c r="BC761" i="7"/>
  <c r="BC762" i="7"/>
  <c r="BC776" i="7"/>
  <c r="BC777" i="7"/>
  <c r="BC778" i="7"/>
  <c r="BC792" i="7"/>
  <c r="BC793" i="7"/>
  <c r="BC794" i="7"/>
  <c r="BC809" i="7"/>
  <c r="BC810" i="7"/>
  <c r="BC811" i="7"/>
  <c r="BC825" i="7"/>
  <c r="BC826" i="7"/>
  <c r="BC827" i="7"/>
  <c r="BC840" i="7"/>
  <c r="BC841" i="7"/>
  <c r="BC842" i="7"/>
  <c r="BC856" i="7"/>
  <c r="BC857" i="7"/>
  <c r="BC858" i="7"/>
  <c r="BC872" i="7"/>
  <c r="BC873" i="7"/>
  <c r="BC874" i="7"/>
  <c r="BC888" i="7"/>
  <c r="BC889" i="7"/>
  <c r="BC890" i="7"/>
  <c r="BC904" i="7"/>
  <c r="BC921" i="7"/>
  <c r="BC922" i="7"/>
  <c r="BC923" i="7"/>
  <c r="BC937" i="7"/>
  <c r="BC938" i="7"/>
  <c r="BC939" i="7"/>
  <c r="BC953" i="7"/>
  <c r="BC954" i="7"/>
  <c r="BC955" i="7"/>
  <c r="BC970" i="7"/>
  <c r="BC971" i="7"/>
  <c r="BC972" i="7"/>
  <c r="BC986" i="7"/>
  <c r="BC987" i="7"/>
  <c r="BC988" i="7"/>
  <c r="BC1003" i="7"/>
  <c r="BC1004" i="7"/>
  <c r="BC1005" i="7"/>
  <c r="BC1019" i="7"/>
  <c r="BC1020" i="7"/>
  <c r="BC1021" i="7"/>
  <c r="BC1035" i="7"/>
  <c r="BC1036" i="7"/>
  <c r="BC1037" i="7"/>
  <c r="BC1051" i="7"/>
  <c r="BC1052" i="7"/>
  <c r="BC1053" i="7"/>
  <c r="BC1067" i="7"/>
  <c r="BC1068" i="7"/>
  <c r="BC1069" i="7"/>
  <c r="BC1083" i="7"/>
  <c r="BC1084" i="7"/>
  <c r="BC1085" i="7"/>
  <c r="BC1100" i="7"/>
  <c r="BC1101" i="7"/>
  <c r="BC1102" i="7"/>
  <c r="BC1104" i="7"/>
  <c r="BC1108" i="7"/>
  <c r="BC1112" i="7"/>
  <c r="BC1116" i="7"/>
  <c r="BC1120" i="7"/>
  <c r="BC1124" i="7"/>
  <c r="BC1128" i="7"/>
  <c r="BC1132" i="7"/>
  <c r="BC1136" i="7"/>
  <c r="BC1140" i="7"/>
  <c r="BC1144" i="7"/>
  <c r="BC1148" i="7"/>
  <c r="BC1152" i="7"/>
  <c r="BC1156" i="7"/>
  <c r="BC1160" i="7"/>
  <c r="BC1164" i="7"/>
  <c r="BC1168" i="7"/>
  <c r="BC1172" i="7"/>
  <c r="BC1177" i="7"/>
  <c r="BC1181" i="7"/>
  <c r="BC1185" i="7"/>
  <c r="BC1189" i="7"/>
  <c r="BC1193" i="7"/>
  <c r="BC1197" i="7"/>
  <c r="BC1201" i="7"/>
  <c r="BC1205" i="7"/>
  <c r="BC1209" i="7"/>
  <c r="BC1213" i="7"/>
  <c r="BC1217" i="7"/>
  <c r="BC1221" i="7"/>
  <c r="BC1225" i="7"/>
  <c r="BC1229" i="7"/>
  <c r="BC1233" i="7"/>
  <c r="BC1237" i="7"/>
  <c r="BC1241" i="7"/>
  <c r="BC1245" i="7"/>
  <c r="BC1250" i="7"/>
  <c r="BC1254" i="7"/>
  <c r="BC1258" i="7"/>
  <c r="BC1262" i="7"/>
  <c r="BC1266" i="7"/>
  <c r="BC1270" i="7"/>
  <c r="BC1274" i="7"/>
  <c r="BC1278" i="7"/>
  <c r="BC1282" i="7"/>
  <c r="BC1286" i="7"/>
  <c r="BC1290" i="7"/>
  <c r="BC1294" i="7"/>
  <c r="BC1298" i="7"/>
  <c r="BC1302" i="7"/>
  <c r="BC1306" i="7"/>
  <c r="BC1310" i="7"/>
  <c r="BC1314" i="7"/>
  <c r="BC1318" i="7"/>
  <c r="BC1322" i="7"/>
  <c r="BC1326" i="7"/>
  <c r="BC1330" i="7"/>
  <c r="BC1334" i="7"/>
  <c r="BC1338" i="7"/>
  <c r="BC1342" i="7"/>
  <c r="BC1346" i="7"/>
  <c r="BC1350" i="7"/>
  <c r="BC1354" i="7"/>
  <c r="BC1358" i="7"/>
  <c r="BC177" i="7"/>
  <c r="BC183" i="7"/>
  <c r="BC192" i="7"/>
  <c r="BC232" i="7"/>
  <c r="BC287" i="7"/>
  <c r="BC304" i="7"/>
  <c r="BC327" i="7"/>
  <c r="BC345" i="7"/>
  <c r="BC418" i="7"/>
  <c r="BC450" i="7"/>
  <c r="BC458" i="7"/>
  <c r="BC471" i="7"/>
  <c r="BC507" i="7"/>
  <c r="BC581" i="7"/>
  <c r="BC603" i="7"/>
  <c r="BC616" i="7"/>
  <c r="BC676" i="7"/>
  <c r="BC693" i="7"/>
  <c r="BC716" i="7"/>
  <c r="BC734" i="7"/>
  <c r="BC773" i="7"/>
  <c r="BC800" i="7"/>
  <c r="BC815" i="7"/>
  <c r="BC834" i="7"/>
  <c r="BC878" i="7"/>
  <c r="BC949" i="7"/>
  <c r="BC967" i="7"/>
  <c r="BC1049" i="7"/>
  <c r="BC1059" i="7"/>
  <c r="BC1122" i="7"/>
  <c r="BC1139" i="7"/>
  <c r="BC1155" i="7"/>
  <c r="BC1170" i="7"/>
  <c r="BC1186" i="7"/>
  <c r="BC1202" i="7"/>
  <c r="BC1220" i="7"/>
  <c r="BC1235" i="7"/>
  <c r="BC1251" i="7"/>
  <c r="BC1267" i="7"/>
  <c r="BC1285" i="7"/>
  <c r="BC1316" i="7"/>
  <c r="BC1333" i="7"/>
  <c r="BC1347" i="7"/>
  <c r="BC5" i="7"/>
  <c r="BC7" i="7"/>
  <c r="BC20" i="7"/>
  <c r="BC24" i="7"/>
  <c r="BC37" i="7"/>
  <c r="BC41" i="7"/>
  <c r="BC79" i="7"/>
  <c r="BC96" i="7"/>
  <c r="BC111" i="7"/>
  <c r="BC113" i="7"/>
  <c r="BC115" i="7"/>
  <c r="BC119" i="7"/>
  <c r="BC128" i="7"/>
  <c r="BC132" i="7"/>
  <c r="BC136" i="7"/>
  <c r="BC145" i="7"/>
  <c r="BC149" i="7"/>
  <c r="BC151" i="7"/>
  <c r="BC153" i="7"/>
  <c r="BC168" i="7"/>
  <c r="BC185" i="7"/>
  <c r="BC223" i="7"/>
  <c r="BC227" i="7"/>
  <c r="BC240" i="7"/>
  <c r="BC244" i="7"/>
  <c r="BC257" i="7"/>
  <c r="BC259" i="7"/>
  <c r="BC261" i="7"/>
  <c r="BC263" i="7"/>
  <c r="BC276" i="7"/>
  <c r="BC280" i="7"/>
  <c r="BC293" i="7"/>
  <c r="BC297" i="7"/>
  <c r="BC336" i="7"/>
  <c r="BC354" i="7"/>
  <c r="BC369" i="7"/>
  <c r="BC371" i="7"/>
  <c r="BC373" i="7"/>
  <c r="BC377" i="7"/>
  <c r="BC386" i="7"/>
  <c r="BC390" i="7"/>
  <c r="BC394" i="7"/>
  <c r="BC403" i="7"/>
  <c r="BC407" i="7"/>
  <c r="BC409" i="7"/>
  <c r="BC411" i="7"/>
  <c r="BC426" i="7"/>
  <c r="BC443" i="7"/>
  <c r="BC481" i="7"/>
  <c r="BC485" i="7"/>
  <c r="BC498" i="7"/>
  <c r="BC502" i="7"/>
  <c r="BC515" i="7"/>
  <c r="BC517" i="7"/>
  <c r="BC519" i="7"/>
  <c r="BC521" i="7"/>
  <c r="BC534" i="7"/>
  <c r="BC538" i="7"/>
  <c r="BC551" i="7"/>
  <c r="BC555" i="7"/>
  <c r="BC594" i="7"/>
  <c r="BC611" i="7"/>
  <c r="BC626" i="7"/>
  <c r="BC628" i="7"/>
  <c r="BC630" i="7"/>
  <c r="BC634" i="7"/>
  <c r="BC643" i="7"/>
  <c r="BC647" i="7"/>
  <c r="BC652" i="7"/>
  <c r="BC661" i="7"/>
  <c r="BC665" i="7"/>
  <c r="BC667" i="7"/>
  <c r="BC669" i="7"/>
  <c r="BC684" i="7"/>
  <c r="BC701" i="7"/>
  <c r="BC742" i="7"/>
  <c r="BC749" i="7"/>
  <c r="BC752" i="7"/>
  <c r="BC766" i="7"/>
  <c r="BC769" i="7"/>
  <c r="BC772" i="7"/>
  <c r="BC786" i="7"/>
  <c r="BC789" i="7"/>
  <c r="BC796" i="7"/>
  <c r="BC807" i="7"/>
  <c r="BC814" i="7"/>
  <c r="BC817" i="7"/>
  <c r="BC833" i="7"/>
  <c r="BC836" i="7"/>
  <c r="BC850" i="7"/>
  <c r="BC853" i="7"/>
  <c r="BC860" i="7"/>
  <c r="BC870" i="7"/>
  <c r="BC877" i="7"/>
  <c r="BC880" i="7"/>
  <c r="BC894" i="7"/>
  <c r="BC897" i="7"/>
  <c r="BC900" i="7"/>
  <c r="BC915" i="7"/>
  <c r="BC918" i="7"/>
  <c r="BC925" i="7"/>
  <c r="BC935" i="7"/>
  <c r="BC942" i="7"/>
  <c r="BC945" i="7"/>
  <c r="BC959" i="7"/>
  <c r="BC963" i="7"/>
  <c r="BC966" i="7"/>
  <c r="BC980" i="7"/>
  <c r="BC983" i="7"/>
  <c r="BC991" i="7"/>
  <c r="BC1001" i="7"/>
  <c r="BC1008" i="7"/>
  <c r="BC1011" i="7"/>
  <c r="BC1025" i="7"/>
  <c r="BC1028" i="7"/>
  <c r="BC1031" i="7"/>
  <c r="BC1045" i="7"/>
  <c r="BC1048" i="7"/>
  <c r="BC1055" i="7"/>
  <c r="BC1065" i="7"/>
  <c r="BC1072" i="7"/>
  <c r="BC1075" i="7"/>
  <c r="BC1089" i="7"/>
  <c r="BC1092" i="7"/>
  <c r="BC1095" i="7"/>
  <c r="BC1117" i="7"/>
  <c r="BC1118" i="7"/>
  <c r="BC1119" i="7"/>
  <c r="BC1133" i="7"/>
  <c r="BC1134" i="7"/>
  <c r="BC1135" i="7"/>
  <c r="BC1149" i="7"/>
  <c r="BC1150" i="7"/>
  <c r="BC1151" i="7"/>
  <c r="BC1165" i="7"/>
  <c r="BC1166" i="7"/>
  <c r="BC1167" i="7"/>
  <c r="BC1182" i="7"/>
  <c r="BC1183" i="7"/>
  <c r="BC1184" i="7"/>
  <c r="BC1198" i="7"/>
  <c r="BC1199" i="7"/>
  <c r="BC1200" i="7"/>
  <c r="BC1214" i="7"/>
  <c r="BC1215" i="7"/>
  <c r="BC1216" i="7"/>
  <c r="BC1230" i="7"/>
  <c r="BC1231" i="7"/>
  <c r="BC1232" i="7"/>
  <c r="BC1246" i="7"/>
  <c r="BC1248" i="7"/>
  <c r="BC1249" i="7"/>
  <c r="BC1263" i="7"/>
  <c r="BC1264" i="7"/>
  <c r="BC1265" i="7"/>
  <c r="BC1279" i="7"/>
  <c r="BC1280" i="7"/>
  <c r="BC1281" i="7"/>
  <c r="BC1295" i="7"/>
  <c r="BC1296" i="7"/>
  <c r="BC1297" i="7"/>
  <c r="BC1311" i="7"/>
  <c r="BC1312" i="7"/>
  <c r="BC1313" i="7"/>
  <c r="BC1327" i="7"/>
  <c r="BC1328" i="7"/>
  <c r="BC1329" i="7"/>
  <c r="BC1343" i="7"/>
  <c r="BC1344" i="7"/>
  <c r="BC1345" i="7"/>
  <c r="BC1359" i="7"/>
  <c r="BC1360" i="7"/>
  <c r="BC3" i="7"/>
  <c r="BC23" i="7"/>
  <c r="BC95" i="7"/>
  <c r="BC112" i="7"/>
  <c r="BC116" i="7"/>
  <c r="BC129" i="7"/>
  <c r="BC133" i="7"/>
  <c r="BC135" i="7"/>
  <c r="BC148" i="7"/>
  <c r="BC152" i="7"/>
  <c r="BC169" i="7"/>
  <c r="BC224" i="7"/>
  <c r="BC239" i="7"/>
  <c r="BC243" i="7"/>
  <c r="BC260" i="7"/>
  <c r="BC264" i="7"/>
  <c r="BC279" i="7"/>
  <c r="BC353" i="7"/>
  <c r="BC357" i="7"/>
  <c r="BC387" i="7"/>
  <c r="BC391" i="7"/>
  <c r="BC406" i="7"/>
  <c r="BC410" i="7"/>
  <c r="BC465" i="7"/>
  <c r="BC482" i="7"/>
  <c r="BC497" i="7"/>
  <c r="BC501" i="7"/>
  <c r="BC505" i="7"/>
  <c r="BC514" i="7"/>
  <c r="BC518" i="7"/>
  <c r="BC522" i="7"/>
  <c r="BC535" i="7"/>
  <c r="BC537" i="7"/>
  <c r="BC610" i="7"/>
  <c r="BC614" i="7"/>
  <c r="BC627" i="7"/>
  <c r="BC631" i="7"/>
  <c r="BC646" i="7"/>
  <c r="BC650" i="7"/>
  <c r="BC668" i="7"/>
  <c r="BC724" i="7"/>
  <c r="BC757" i="7"/>
  <c r="BC784" i="7"/>
  <c r="BC819" i="7"/>
  <c r="BC822" i="7"/>
  <c r="BC848" i="7"/>
  <c r="BC862" i="7"/>
  <c r="BC868" i="7"/>
  <c r="BC882" i="7"/>
  <c r="BC885" i="7"/>
  <c r="BC910" i="7"/>
  <c r="BC913" i="7"/>
  <c r="BC930" i="7"/>
  <c r="BC933" i="7"/>
  <c r="BC957" i="7"/>
  <c r="BC1016" i="7"/>
  <c r="BC1033" i="7"/>
  <c r="BC1040" i="7"/>
  <c r="BC1063" i="7"/>
  <c r="BC1109" i="7"/>
  <c r="BC1111" i="7"/>
  <c r="BC1125" i="7"/>
  <c r="BC1127" i="7"/>
  <c r="BC1141" i="7"/>
  <c r="BC1143" i="7"/>
  <c r="BC1158" i="7"/>
  <c r="BC1173" i="7"/>
  <c r="BC1176" i="7"/>
  <c r="BC1190" i="7"/>
  <c r="BC1206" i="7"/>
  <c r="BC1208" i="7"/>
  <c r="BC1223" i="7"/>
  <c r="BC1238" i="7"/>
  <c r="BC1240" i="7"/>
  <c r="BC1255" i="7"/>
  <c r="BC1257" i="7"/>
  <c r="BC1271" i="7"/>
  <c r="BC1273" i="7"/>
  <c r="BC1288" i="7"/>
  <c r="BC1303" i="7"/>
  <c r="BC1305" i="7"/>
  <c r="BC1320" i="7"/>
  <c r="BC1336" i="7"/>
  <c r="BC1352" i="7"/>
  <c r="BD1" i="7"/>
  <c r="BC84" i="7"/>
  <c r="BC105" i="7"/>
  <c r="BC179" i="7"/>
  <c r="BC213" i="7"/>
  <c r="BC217" i="7"/>
  <c r="BC249" i="7"/>
  <c r="BC308" i="7"/>
  <c r="BC321" i="7"/>
  <c r="BC325" i="7"/>
  <c r="BC363" i="7"/>
  <c r="BC433" i="7"/>
  <c r="BC435" i="7"/>
  <c r="BC441" i="7"/>
  <c r="BC467" i="7"/>
  <c r="BC473" i="7"/>
  <c r="BC545" i="7"/>
  <c r="BC549" i="7"/>
  <c r="BC584" i="7"/>
  <c r="BC599" i="7"/>
  <c r="BC620" i="7"/>
  <c r="BC691" i="7"/>
  <c r="BC712" i="7"/>
  <c r="BC726" i="7"/>
  <c r="BC732" i="7"/>
  <c r="BC750" i="7"/>
  <c r="BC753" i="7"/>
  <c r="BC756" i="7"/>
  <c r="BC770" i="7"/>
  <c r="BC797" i="7"/>
  <c r="BC818" i="7"/>
  <c r="BC854" i="7"/>
  <c r="BC901" i="7"/>
  <c r="BC909" i="7"/>
  <c r="BC926" i="7"/>
  <c r="BC946" i="7"/>
  <c r="BC964" i="7"/>
  <c r="BC974" i="7"/>
  <c r="BC995" i="7"/>
  <c r="BC1029" i="7"/>
  <c r="BC1039" i="7"/>
  <c r="BC1056" i="7"/>
  <c r="BC1076" i="7"/>
  <c r="BC1079" i="7"/>
  <c r="BC1093" i="7"/>
  <c r="BC1105" i="7"/>
  <c r="BC1107" i="7"/>
  <c r="BC1121" i="7"/>
  <c r="BC1137" i="7"/>
  <c r="BC1153" i="7"/>
  <c r="BC1171" i="7"/>
  <c r="BC1188" i="7"/>
  <c r="BC1203" i="7"/>
  <c r="BC1218" i="7"/>
  <c r="BC1236" i="7"/>
  <c r="BC1252" i="7"/>
  <c r="BC1268" i="7"/>
  <c r="BC1283" i="7"/>
  <c r="BC1300" i="7"/>
  <c r="BC1317" i="7"/>
  <c r="BC1331" i="7"/>
  <c r="BC1348" i="7"/>
  <c r="BC15" i="7"/>
  <c r="BC32" i="7"/>
  <c r="BC47" i="7"/>
  <c r="BC49" i="7"/>
  <c r="BC51" i="7"/>
  <c r="BC55" i="7"/>
  <c r="BC64" i="7"/>
  <c r="BC68" i="7"/>
  <c r="BC72" i="7"/>
  <c r="BC81" i="7"/>
  <c r="BC85" i="7"/>
  <c r="BC87" i="7"/>
  <c r="BC89" i="7"/>
  <c r="BC104" i="7"/>
  <c r="BC121" i="7"/>
  <c r="BC159" i="7"/>
  <c r="BC163" i="7"/>
  <c r="BC176" i="7"/>
  <c r="BC180" i="7"/>
  <c r="BC193" i="7"/>
  <c r="BC195" i="7"/>
  <c r="BC197" i="7"/>
  <c r="BC199" i="7"/>
  <c r="BC212" i="7"/>
  <c r="BC216" i="7"/>
  <c r="BC229" i="7"/>
  <c r="BC233" i="7"/>
  <c r="BC271" i="7"/>
  <c r="BC288" i="7"/>
  <c r="BC303" i="7"/>
  <c r="BC305" i="7"/>
  <c r="BC307" i="7"/>
  <c r="BC311" i="7"/>
  <c r="BC320" i="7"/>
  <c r="BC324" i="7"/>
  <c r="BC328" i="7"/>
  <c r="BC338" i="7"/>
  <c r="BC342" i="7"/>
  <c r="BC344" i="7"/>
  <c r="BC346" i="7"/>
  <c r="BC362" i="7"/>
  <c r="BC379" i="7"/>
  <c r="BC417" i="7"/>
  <c r="BC421" i="7"/>
  <c r="BC434" i="7"/>
  <c r="BC438" i="7"/>
  <c r="BC451" i="7"/>
  <c r="BC453" i="7"/>
  <c r="BC455" i="7"/>
  <c r="BC457" i="7"/>
  <c r="BC470" i="7"/>
  <c r="BC474" i="7"/>
  <c r="BC487" i="7"/>
  <c r="BC491" i="7"/>
  <c r="BC529" i="7"/>
  <c r="BC546" i="7"/>
  <c r="BC561" i="7"/>
  <c r="BC563" i="7"/>
  <c r="BC565" i="7"/>
  <c r="BC569" i="7"/>
  <c r="BC578" i="7"/>
  <c r="BC582" i="7"/>
  <c r="BC587" i="7"/>
  <c r="BC596" i="7"/>
  <c r="BC600" i="7"/>
  <c r="BC602" i="7"/>
  <c r="BC604" i="7"/>
  <c r="BC619" i="7"/>
  <c r="BC636" i="7"/>
  <c r="BC675" i="7"/>
  <c r="BC679" i="7"/>
  <c r="BC692" i="7"/>
  <c r="BC696" i="7"/>
  <c r="BC709" i="7"/>
  <c r="BC711" i="7"/>
  <c r="BC713" i="7"/>
  <c r="BC715" i="7"/>
  <c r="BC729" i="7"/>
  <c r="BC733" i="7"/>
  <c r="BC738" i="7"/>
  <c r="BC741" i="7"/>
  <c r="BC748" i="7"/>
  <c r="BC758" i="7"/>
  <c r="BC765" i="7"/>
  <c r="BC768" i="7"/>
  <c r="BC782" i="7"/>
  <c r="BC785" i="7"/>
  <c r="BC788" i="7"/>
  <c r="BC802" i="7"/>
  <c r="BC806" i="7"/>
  <c r="BC813" i="7"/>
  <c r="BC823" i="7"/>
  <c r="BC832" i="7"/>
  <c r="BC846" i="7"/>
  <c r="BC849" i="7"/>
  <c r="BC852" i="7"/>
  <c r="BC866" i="7"/>
  <c r="BC869" i="7"/>
  <c r="BC876" i="7"/>
  <c r="BC886" i="7"/>
  <c r="BC893" i="7"/>
  <c r="BC896" i="7"/>
  <c r="BC911" i="7"/>
  <c r="BC914" i="7"/>
  <c r="BC917" i="7"/>
  <c r="BC931" i="7"/>
  <c r="BC934" i="7"/>
  <c r="BC941" i="7"/>
  <c r="BC951" i="7"/>
  <c r="BC958" i="7"/>
  <c r="BC962" i="7"/>
  <c r="BC976" i="7"/>
  <c r="BC979" i="7"/>
  <c r="BC982" i="7"/>
  <c r="BC997" i="7"/>
  <c r="BC1000" i="7"/>
  <c r="BC1007" i="7"/>
  <c r="BC1017" i="7"/>
  <c r="BC1024" i="7"/>
  <c r="BC1027" i="7"/>
  <c r="BC1041" i="7"/>
  <c r="BC1044" i="7"/>
  <c r="BC1047" i="7"/>
  <c r="BC1061" i="7"/>
  <c r="BC1064" i="7"/>
  <c r="BC1071" i="7"/>
  <c r="BC1081" i="7"/>
  <c r="BC1088" i="7"/>
  <c r="BC1091" i="7"/>
  <c r="BC1113" i="7"/>
  <c r="BC1114" i="7"/>
  <c r="BC1115" i="7"/>
  <c r="BC1129" i="7"/>
  <c r="BC1130" i="7"/>
  <c r="BC1131" i="7"/>
  <c r="BC1145" i="7"/>
  <c r="BC1146" i="7"/>
  <c r="BC1147" i="7"/>
  <c r="BC1161" i="7"/>
  <c r="BC1162" i="7"/>
  <c r="BC1163" i="7"/>
  <c r="BC1178" i="7"/>
  <c r="BC1179" i="7"/>
  <c r="BC1180" i="7"/>
  <c r="BC1194" i="7"/>
  <c r="BC1195" i="7"/>
  <c r="BC1196" i="7"/>
  <c r="BC1210" i="7"/>
  <c r="BC1211" i="7"/>
  <c r="BC1212" i="7"/>
  <c r="BC1226" i="7"/>
  <c r="BC1227" i="7"/>
  <c r="BC1228" i="7"/>
  <c r="BC1242" i="7"/>
  <c r="BC1243" i="7"/>
  <c r="BC1244" i="7"/>
  <c r="BC1259" i="7"/>
  <c r="BC1260" i="7"/>
  <c r="BC1261" i="7"/>
  <c r="BC1275" i="7"/>
  <c r="BC1276" i="7"/>
  <c r="BC1277" i="7"/>
  <c r="BC1291" i="7"/>
  <c r="BC1292" i="7"/>
  <c r="BC1293" i="7"/>
  <c r="BC1307" i="7"/>
  <c r="BC1308" i="7"/>
  <c r="BC1309" i="7"/>
  <c r="BC1323" i="7"/>
  <c r="BC1324" i="7"/>
  <c r="BC1325" i="7"/>
  <c r="BC1339" i="7"/>
  <c r="BC1340" i="7"/>
  <c r="BC1341" i="7"/>
  <c r="BC1355" i="7"/>
  <c r="BC1356" i="7"/>
  <c r="BC1357" i="7"/>
  <c r="BC4" i="7"/>
  <c r="BC8" i="7"/>
  <c r="BC17" i="7"/>
  <c r="BC21" i="7"/>
  <c r="BC25" i="7"/>
  <c r="BC40" i="7"/>
  <c r="BC57" i="7"/>
  <c r="BC99" i="7"/>
  <c r="BC131" i="7"/>
  <c r="BC165" i="7"/>
  <c r="BC207" i="7"/>
  <c r="BC241" i="7"/>
  <c r="BC247" i="7"/>
  <c r="BC256" i="7"/>
  <c r="BC273" i="7"/>
  <c r="BC277" i="7"/>
  <c r="BC281" i="7"/>
  <c r="BC296" i="7"/>
  <c r="BC313" i="7"/>
  <c r="BC370" i="7"/>
  <c r="BC374" i="7"/>
  <c r="BC389" i="7"/>
  <c r="BC393" i="7"/>
  <c r="BC423" i="7"/>
  <c r="BC427" i="7"/>
  <c r="BC499" i="7"/>
  <c r="BC531" i="7"/>
  <c r="BC539" i="7"/>
  <c r="BC554" i="7"/>
  <c r="BC571" i="7"/>
  <c r="BC644" i="7"/>
  <c r="BC648" i="7"/>
  <c r="BC664" i="7"/>
  <c r="BC681" i="7"/>
  <c r="BC685" i="7"/>
  <c r="BC737" i="7"/>
  <c r="BC740" i="7"/>
  <c r="BC754" i="7"/>
  <c r="BC764" i="7"/>
  <c r="BC774" i="7"/>
  <c r="BC781" i="7"/>
  <c r="BC798" i="7"/>
  <c r="BC801" i="7"/>
  <c r="BC805" i="7"/>
  <c r="BC838" i="7"/>
  <c r="BC845" i="7"/>
  <c r="BC865" i="7"/>
  <c r="BC892" i="7"/>
  <c r="BC902" i="7"/>
  <c r="BC927" i="7"/>
  <c r="BC947" i="7"/>
  <c r="BC950" i="7"/>
  <c r="BC968" i="7"/>
  <c r="BC975" i="7"/>
  <c r="BC978" i="7"/>
  <c r="BC993" i="7"/>
  <c r="BC996" i="7"/>
  <c r="BC999" i="7"/>
  <c r="BC1013" i="7"/>
  <c r="BC1023" i="7"/>
  <c r="BC1043" i="7"/>
  <c r="BC1057" i="7"/>
  <c r="BC1060" i="7"/>
  <c r="BC1077" i="7"/>
  <c r="BC1080" i="7"/>
  <c r="BC1087" i="7"/>
  <c r="BC1098" i="7"/>
  <c r="BC1110" i="7"/>
  <c r="BC1126" i="7"/>
  <c r="BC1142" i="7"/>
  <c r="BC1157" i="7"/>
  <c r="BC1159" i="7"/>
  <c r="BC1174" i="7"/>
  <c r="BC1191" i="7"/>
  <c r="BC1192" i="7"/>
  <c r="BC1207" i="7"/>
  <c r="BC1222" i="7"/>
  <c r="BC1224" i="7"/>
  <c r="BC1239" i="7"/>
  <c r="BC1256" i="7"/>
  <c r="BC1272" i="7"/>
  <c r="BC1287" i="7"/>
  <c r="BC1289" i="7"/>
  <c r="BC1304" i="7"/>
  <c r="BC1319" i="7"/>
  <c r="BC1321" i="7"/>
  <c r="BC1335" i="7"/>
  <c r="BC1337" i="7"/>
  <c r="BC1351" i="7"/>
  <c r="BC1353" i="7"/>
  <c r="BC31" i="7"/>
  <c r="BC35" i="7"/>
  <c r="BC48" i="7"/>
  <c r="BC52" i="7"/>
  <c r="BC65" i="7"/>
  <c r="BC67" i="7"/>
  <c r="BC69" i="7"/>
  <c r="BC71" i="7"/>
  <c r="BC88" i="7"/>
  <c r="BC101" i="7"/>
  <c r="BC143" i="7"/>
  <c r="BC160" i="7"/>
  <c r="BC175" i="7"/>
  <c r="BC196" i="7"/>
  <c r="BC200" i="7"/>
  <c r="BC209" i="7"/>
  <c r="BC215" i="7"/>
  <c r="BC291" i="7"/>
  <c r="BC323" i="7"/>
  <c r="BC341" i="7"/>
  <c r="BC359" i="7"/>
  <c r="BC401" i="7"/>
  <c r="BC437" i="7"/>
  <c r="BC454" i="7"/>
  <c r="BC475" i="7"/>
  <c r="BC490" i="7"/>
  <c r="BC562" i="7"/>
  <c r="BC566" i="7"/>
  <c r="BC579" i="7"/>
  <c r="BC586" i="7"/>
  <c r="BC659" i="7"/>
  <c r="BC695" i="7"/>
  <c r="BC699" i="7"/>
  <c r="BC708" i="7"/>
  <c r="BC730" i="7"/>
  <c r="BC780" i="7"/>
  <c r="BC790" i="7"/>
  <c r="BC821" i="7"/>
  <c r="BC837" i="7"/>
  <c r="BC844" i="7"/>
  <c r="BC861" i="7"/>
  <c r="BC864" i="7"/>
  <c r="BC881" i="7"/>
  <c r="BC884" i="7"/>
  <c r="BC898" i="7"/>
  <c r="BC919" i="7"/>
  <c r="BC929" i="7"/>
  <c r="BC943" i="7"/>
  <c r="BC984" i="7"/>
  <c r="BC992" i="7"/>
  <c r="BC1009" i="7"/>
  <c r="BC1012" i="7"/>
  <c r="BC1015" i="7"/>
  <c r="BC1032" i="7"/>
  <c r="BC1073" i="7"/>
  <c r="BC1106" i="7"/>
  <c r="BC1123" i="7"/>
  <c r="BC1138" i="7"/>
  <c r="BC1154" i="7"/>
  <c r="BC1169" i="7"/>
  <c r="BC1187" i="7"/>
  <c r="BC1204" i="7"/>
  <c r="BC1219" i="7"/>
  <c r="BC1234" i="7"/>
  <c r="BC1253" i="7"/>
  <c r="BC1269" i="7"/>
  <c r="BC1284" i="7"/>
  <c r="BC1299" i="7"/>
  <c r="BC1301" i="7"/>
  <c r="BC1315" i="7"/>
  <c r="BC1332" i="7"/>
  <c r="BC1349" i="7"/>
  <c r="BB1362" i="7"/>
  <c r="T375" i="5"/>
  <c r="AC375" i="5" s="1"/>
  <c r="T22" i="5"/>
  <c r="AC22" i="5" s="1"/>
  <c r="T600" i="5"/>
  <c r="AC600" i="5" s="1"/>
  <c r="T403" i="5"/>
  <c r="AC403" i="5" s="1"/>
  <c r="T168" i="5"/>
  <c r="AC168" i="5" s="1"/>
  <c r="T299" i="5"/>
  <c r="AC299" i="5" s="1"/>
  <c r="T342" i="5"/>
  <c r="AC342" i="5" s="1"/>
  <c r="T388" i="5"/>
  <c r="AC388" i="5" s="1"/>
  <c r="T274" i="5"/>
  <c r="AC274" i="5" s="1"/>
  <c r="T250" i="5"/>
  <c r="AC250" i="5" s="1"/>
  <c r="T146" i="5"/>
  <c r="AC146" i="5" s="1"/>
  <c r="T555" i="5"/>
  <c r="AC555" i="5" s="1"/>
  <c r="T494" i="5"/>
  <c r="AC494" i="5" s="1"/>
  <c r="T85" i="5"/>
  <c r="AC85" i="5" s="1"/>
  <c r="T601" i="5"/>
  <c r="AC601" i="5" s="1"/>
  <c r="AE655" i="7"/>
  <c r="T289" i="5"/>
  <c r="AC289" i="5" s="1"/>
  <c r="T96" i="5"/>
  <c r="AC96" i="5" s="1"/>
  <c r="T426" i="5"/>
  <c r="AC426" i="5" s="1"/>
  <c r="T704" i="5"/>
  <c r="AC704" i="5" s="1"/>
  <c r="J243" i="5"/>
  <c r="AB243" i="5" s="1"/>
  <c r="T765" i="5"/>
  <c r="AC765" i="5" s="1"/>
  <c r="T761" i="5"/>
  <c r="AC761" i="5" s="1"/>
  <c r="T231" i="5"/>
  <c r="AC231" i="5" s="1"/>
  <c r="T386" i="5"/>
  <c r="AC386" i="5" s="1"/>
  <c r="T724" i="5"/>
  <c r="AC724" i="5" s="1"/>
  <c r="T443" i="5"/>
  <c r="AC443" i="5" s="1"/>
  <c r="T497" i="5"/>
  <c r="AC497" i="5" s="1"/>
  <c r="T465" i="5"/>
  <c r="AC465" i="5" s="1"/>
  <c r="J541" i="5"/>
  <c r="AB541" i="5" s="1"/>
  <c r="J135" i="5"/>
  <c r="AB135" i="5" s="1"/>
  <c r="J365" i="5"/>
  <c r="AB365" i="5" s="1"/>
  <c r="J783" i="5"/>
  <c r="AB783" i="5" s="1"/>
  <c r="J284" i="5"/>
  <c r="AB284" i="5" s="1"/>
  <c r="J773" i="5"/>
  <c r="AB773" i="5" s="1"/>
  <c r="J608" i="5"/>
  <c r="AB608" i="5" s="1"/>
  <c r="J214" i="5"/>
  <c r="AB214" i="5" s="1"/>
  <c r="J747" i="5"/>
  <c r="AB747" i="5" s="1"/>
  <c r="J118" i="5"/>
  <c r="AB118" i="5" s="1"/>
  <c r="J573" i="5"/>
  <c r="AB573" i="5" s="1"/>
  <c r="J330" i="5"/>
  <c r="AB330" i="5" s="1"/>
  <c r="J161" i="5"/>
  <c r="AB161" i="5" s="1"/>
  <c r="J324" i="5"/>
  <c r="AB324" i="5" s="1"/>
  <c r="J611" i="5"/>
  <c r="AB611" i="5" s="1"/>
  <c r="J571" i="5"/>
  <c r="AB571" i="5" s="1"/>
  <c r="J86" i="5"/>
  <c r="AB86" i="5" s="1"/>
  <c r="J523" i="5"/>
  <c r="AB523" i="5" s="1"/>
  <c r="J410" i="5"/>
  <c r="AB410" i="5" s="1"/>
  <c r="J285" i="5"/>
  <c r="AB285" i="5" s="1"/>
  <c r="J201" i="5"/>
  <c r="AB201" i="5" s="1"/>
  <c r="J164" i="5"/>
  <c r="AB164" i="5" s="1"/>
  <c r="J123" i="5"/>
  <c r="AB123" i="5" s="1"/>
  <c r="J630" i="5"/>
  <c r="AB630" i="5" s="1"/>
  <c r="J37" i="5"/>
  <c r="AB37" i="5" s="1"/>
  <c r="J711" i="5"/>
  <c r="AB711" i="5" s="1"/>
  <c r="J190" i="5"/>
  <c r="AB190" i="5" s="1"/>
  <c r="J643" i="5"/>
  <c r="AB643" i="5" s="1"/>
  <c r="J196" i="5"/>
  <c r="AB196" i="5" s="1"/>
  <c r="J353" i="5"/>
  <c r="AB353" i="5" s="1"/>
  <c r="J179" i="5"/>
  <c r="AB179" i="5" s="1"/>
  <c r="J780" i="5"/>
  <c r="AB780" i="5" s="1"/>
  <c r="J767" i="5"/>
  <c r="AB767" i="5" s="1"/>
  <c r="J467" i="5"/>
  <c r="AB467" i="5" s="1"/>
  <c r="J42" i="5"/>
  <c r="AB42" i="5" s="1"/>
  <c r="J696" i="5"/>
  <c r="AB696" i="5" s="1"/>
  <c r="J272" i="5"/>
  <c r="AB272" i="5" s="1"/>
  <c r="J684" i="5"/>
  <c r="AB684" i="5" s="1"/>
  <c r="J66" i="5"/>
  <c r="AB66" i="5" s="1"/>
  <c r="J460" i="5"/>
  <c r="AB460" i="5" s="1"/>
  <c r="J463" i="5"/>
  <c r="AB463" i="5" s="1"/>
  <c r="J690" i="5"/>
  <c r="AB690" i="5" s="1"/>
  <c r="J311" i="5"/>
  <c r="AB311" i="5" s="1"/>
  <c r="J288" i="5"/>
  <c r="AB288" i="5" s="1"/>
  <c r="J695" i="5"/>
  <c r="AB695" i="5" s="1"/>
  <c r="J295" i="5"/>
  <c r="AB295" i="5" s="1"/>
  <c r="J227" i="5"/>
  <c r="AB227" i="5" s="1"/>
  <c r="J185" i="5"/>
  <c r="AB185" i="5" s="1"/>
  <c r="J586" i="5"/>
  <c r="AB586" i="5" s="1"/>
  <c r="J688" i="5"/>
  <c r="AB688" i="5" s="1"/>
  <c r="J650" i="5"/>
  <c r="AB650" i="5" s="1"/>
  <c r="J680" i="5"/>
  <c r="AB680" i="5" s="1"/>
  <c r="J139" i="5"/>
  <c r="AB139" i="5" s="1"/>
  <c r="J503" i="5"/>
  <c r="AB503" i="5" s="1"/>
  <c r="J721" i="5"/>
  <c r="AB721" i="5" s="1"/>
  <c r="J748" i="5"/>
  <c r="AB748" i="5" s="1"/>
  <c r="J338" i="5"/>
  <c r="AB338" i="5" s="1"/>
  <c r="J381" i="5"/>
  <c r="AB381" i="5" s="1"/>
  <c r="J777" i="5"/>
  <c r="AB777" i="5" s="1"/>
  <c r="J709" i="5"/>
  <c r="AB709" i="5" s="1"/>
  <c r="J360" i="5"/>
  <c r="AB360" i="5" s="1"/>
  <c r="J759" i="5"/>
  <c r="AB759" i="5" s="1"/>
  <c r="J617" i="5"/>
  <c r="AB617" i="5" s="1"/>
  <c r="J154" i="5"/>
  <c r="AB154" i="5" s="1"/>
  <c r="J664" i="5"/>
  <c r="AB664" i="5" s="1"/>
  <c r="J621" i="5"/>
  <c r="AB621" i="5" s="1"/>
  <c r="J521" i="5"/>
  <c r="AB521" i="5" s="1"/>
  <c r="J144" i="5"/>
  <c r="AB144" i="5" s="1"/>
  <c r="J252" i="5"/>
  <c r="AB252" i="5" s="1"/>
  <c r="J654" i="5"/>
  <c r="AB654" i="5" s="1"/>
  <c r="J609" i="5"/>
  <c r="AB609" i="5" s="1"/>
  <c r="J676" i="5"/>
  <c r="AB676" i="5" s="1"/>
  <c r="J559" i="5"/>
  <c r="AB559" i="5" s="1"/>
  <c r="J263" i="5"/>
  <c r="AB263" i="5" s="1"/>
  <c r="J317" i="5"/>
  <c r="AB317" i="5" s="1"/>
  <c r="J712" i="5"/>
  <c r="AB712" i="5" s="1"/>
  <c r="J685" i="5"/>
  <c r="AB685" i="5" s="1"/>
  <c r="J639" i="5"/>
  <c r="AB639" i="5" s="1"/>
  <c r="J764" i="5"/>
  <c r="AB764" i="5" s="1"/>
  <c r="J297" i="5"/>
  <c r="AB297" i="5" s="1"/>
  <c r="J346" i="5"/>
  <c r="AB346" i="5" s="1"/>
  <c r="J738" i="5"/>
  <c r="AB738" i="5" s="1"/>
  <c r="J698" i="5"/>
  <c r="AB698" i="5" s="1"/>
  <c r="J258" i="5"/>
  <c r="AB258" i="5" s="1"/>
  <c r="J400" i="5"/>
  <c r="AB400" i="5" s="1"/>
  <c r="J362" i="5"/>
  <c r="AB362" i="5" s="1"/>
  <c r="J25" i="5"/>
  <c r="AB25" i="5" s="1"/>
  <c r="J488" i="5"/>
  <c r="AB488" i="5" s="1"/>
  <c r="J114" i="5"/>
  <c r="AB114" i="5" s="1"/>
  <c r="J177" i="5"/>
  <c r="AB177" i="5" s="1"/>
  <c r="J752" i="5"/>
  <c r="AB752" i="5" s="1"/>
  <c r="J509" i="5"/>
  <c r="AB509" i="5" s="1"/>
  <c r="J719" i="5"/>
  <c r="AB719" i="5" s="1"/>
  <c r="J530" i="5"/>
  <c r="AB530" i="5" s="1"/>
  <c r="J436" i="5"/>
  <c r="AB436" i="5" s="1"/>
  <c r="J237" i="5"/>
  <c r="AB237" i="5" s="1"/>
  <c r="J448" i="5"/>
  <c r="AB448" i="5" s="1"/>
  <c r="J485" i="5"/>
  <c r="AB485" i="5" s="1"/>
  <c r="J659" i="5"/>
  <c r="AB659" i="5" s="1"/>
  <c r="J393" i="5"/>
  <c r="AB393" i="5" s="1"/>
  <c r="J347" i="5"/>
  <c r="AB347" i="5" s="1"/>
  <c r="J681" i="5"/>
  <c r="AB681" i="5" s="1"/>
  <c r="J387" i="5"/>
  <c r="AB387" i="5" s="1"/>
  <c r="J125" i="5"/>
  <c r="AB125" i="5" s="1"/>
  <c r="J753" i="5"/>
  <c r="AB753" i="5" s="1"/>
  <c r="T316" i="5"/>
  <c r="AC316" i="5" s="1"/>
  <c r="J510" i="5"/>
  <c r="AB510" i="5" s="1"/>
  <c r="J61" i="5"/>
  <c r="AB61" i="5" s="1"/>
  <c r="J693" i="5"/>
  <c r="AB693" i="5" s="1"/>
  <c r="J322" i="5"/>
  <c r="AB322" i="5" s="1"/>
  <c r="J490" i="5"/>
  <c r="AB490" i="5" s="1"/>
  <c r="J359" i="5"/>
  <c r="AB359" i="5" s="1"/>
  <c r="J277" i="5"/>
  <c r="AB277" i="5" s="1"/>
  <c r="J158" i="5"/>
  <c r="AB158" i="5" s="1"/>
  <c r="J30" i="5"/>
  <c r="AB30" i="5" s="1"/>
  <c r="J439" i="5"/>
  <c r="AB439" i="5" s="1"/>
  <c r="T379" i="5"/>
  <c r="AC379" i="5" s="1"/>
  <c r="T255" i="5"/>
  <c r="AC255" i="5" s="1"/>
  <c r="T218" i="5"/>
  <c r="AC218" i="5" s="1"/>
  <c r="T30" i="5"/>
  <c r="AC30" i="5" s="1"/>
  <c r="T471" i="5"/>
  <c r="AC471" i="5" s="1"/>
  <c r="T677" i="5"/>
  <c r="AC677" i="5" s="1"/>
  <c r="T189" i="5"/>
  <c r="AC189" i="5" s="1"/>
  <c r="T283" i="5"/>
  <c r="AC283" i="5" s="1"/>
  <c r="T398" i="5"/>
  <c r="AC398" i="5" s="1"/>
  <c r="T373" i="5"/>
  <c r="AC373" i="5" s="1"/>
  <c r="T766" i="5"/>
  <c r="AC766" i="5" s="1"/>
  <c r="T612" i="5"/>
  <c r="AC612" i="5" s="1"/>
  <c r="T654" i="5"/>
  <c r="AC654" i="5" s="1"/>
  <c r="T174" i="5"/>
  <c r="AC174" i="5" s="1"/>
  <c r="T382" i="5"/>
  <c r="AC382" i="5" s="1"/>
  <c r="T400" i="5"/>
  <c r="AC400" i="5" s="1"/>
  <c r="T702" i="5"/>
  <c r="AC702" i="5" s="1"/>
  <c r="T253" i="5"/>
  <c r="AC253" i="5" s="1"/>
  <c r="T133" i="5"/>
  <c r="AC133" i="5" s="1"/>
  <c r="T110" i="5"/>
  <c r="AC110" i="5" s="1"/>
  <c r="T402" i="5"/>
  <c r="AC402" i="5" s="1"/>
  <c r="T23" i="5"/>
  <c r="AC23" i="5" s="1"/>
  <c r="T352" i="5"/>
  <c r="AC352" i="5" s="1"/>
  <c r="T46" i="5"/>
  <c r="AC46" i="5" s="1"/>
  <c r="T322" i="5"/>
  <c r="AC322" i="5" s="1"/>
  <c r="T445" i="5"/>
  <c r="AC445" i="5" s="1"/>
  <c r="T715" i="5"/>
  <c r="AC715" i="5" s="1"/>
  <c r="T251" i="5"/>
  <c r="AC251" i="5" s="1"/>
  <c r="T408" i="5"/>
  <c r="AC408" i="5" s="1"/>
  <c r="T720" i="5"/>
  <c r="AC720" i="5" s="1"/>
  <c r="T107" i="5"/>
  <c r="AC107" i="5" s="1"/>
  <c r="T350" i="5"/>
  <c r="AC350" i="5" s="1"/>
  <c r="T501" i="5"/>
  <c r="AC501" i="5" s="1"/>
  <c r="T618" i="5"/>
  <c r="AC618" i="5" s="1"/>
  <c r="T745" i="5"/>
  <c r="AC745" i="5" s="1"/>
  <c r="R993" i="7"/>
  <c r="R901" i="7"/>
  <c r="R1348" i="7"/>
  <c r="R1244" i="7"/>
  <c r="R1321" i="7"/>
  <c r="R1355" i="7"/>
  <c r="R1338" i="7"/>
  <c r="R330" i="7"/>
  <c r="R1341" i="7"/>
  <c r="AE200" i="7"/>
  <c r="AE790" i="7"/>
  <c r="AE47" i="7"/>
  <c r="AE64" i="7"/>
  <c r="AE271" i="7"/>
  <c r="AE284" i="7"/>
  <c r="AE302" i="7"/>
  <c r="AE311" i="7"/>
  <c r="AE320" i="7"/>
  <c r="AE21" i="7"/>
  <c r="AE34" i="7"/>
  <c r="AE43" i="7"/>
  <c r="AE60" i="7"/>
  <c r="AE69" i="7"/>
  <c r="AE73" i="7"/>
  <c r="AE77" i="7"/>
  <c r="AE81" i="7"/>
  <c r="AE85" i="7"/>
  <c r="AE89" i="7"/>
  <c r="AE93" i="7"/>
  <c r="AE101" i="7"/>
  <c r="AE105" i="7"/>
  <c r="AE109" i="7"/>
  <c r="AE178" i="7"/>
  <c r="AE182" i="7"/>
  <c r="AE186" i="7"/>
  <c r="AE190" i="7"/>
  <c r="AE194" i="7"/>
  <c r="AE198" i="7"/>
  <c r="AE202" i="7"/>
  <c r="AE206" i="7"/>
  <c r="AE210" i="7"/>
  <c r="AE214" i="7"/>
  <c r="AE218" i="7"/>
  <c r="AE222" i="7"/>
  <c r="AE226" i="7"/>
  <c r="AE230" i="7"/>
  <c r="AE234" i="7"/>
  <c r="AE238" i="7"/>
  <c r="AE242" i="7"/>
  <c r="AE246" i="7"/>
  <c r="AE250" i="7"/>
  <c r="AE254" i="7"/>
  <c r="AE258" i="7"/>
  <c r="AE293" i="7"/>
  <c r="AE316" i="7"/>
  <c r="AE329" i="7"/>
  <c r="AE339" i="7"/>
  <c r="AE349" i="7"/>
  <c r="AE7" i="7"/>
  <c r="AE12" i="7"/>
  <c r="AE30" i="7"/>
  <c r="AE39" i="7"/>
  <c r="AE56" i="7"/>
  <c r="AE263" i="7"/>
  <c r="AE280" i="7"/>
  <c r="AE289" i="7"/>
  <c r="AE307" i="7"/>
  <c r="AE344" i="7"/>
  <c r="AE17" i="7"/>
  <c r="AE26" i="7"/>
  <c r="AE52" i="7"/>
  <c r="AE114" i="7"/>
  <c r="AE122" i="7"/>
  <c r="AE126" i="7"/>
  <c r="AE130" i="7"/>
  <c r="AE134" i="7"/>
  <c r="AE138" i="7"/>
  <c r="AE142" i="7"/>
  <c r="AE146" i="7"/>
  <c r="AE150" i="7"/>
  <c r="AE154" i="7"/>
  <c r="AE158" i="7"/>
  <c r="AE162" i="7"/>
  <c r="AE166" i="7"/>
  <c r="AE174" i="7"/>
  <c r="AE276" i="7"/>
  <c r="AE48" i="7"/>
  <c r="AE65" i="7"/>
  <c r="AE272" i="7"/>
  <c r="AE285" i="7"/>
  <c r="AE294" i="7"/>
  <c r="AE22" i="7"/>
  <c r="AE31" i="7"/>
  <c r="AE44" i="7"/>
  <c r="AE61" i="7"/>
  <c r="AE70" i="7"/>
  <c r="AE74" i="7"/>
  <c r="AE78" i="7"/>
  <c r="AE82" i="7"/>
  <c r="AE86" i="7"/>
  <c r="AE90" i="7"/>
  <c r="AE94" i="7"/>
  <c r="AE98" i="7"/>
  <c r="AE110" i="7"/>
  <c r="AE175" i="7"/>
  <c r="AE179" i="7"/>
  <c r="AE4" i="7"/>
  <c r="AE27" i="7"/>
  <c r="AE57" i="7"/>
  <c r="AE36" i="7"/>
  <c r="AE53" i="7"/>
  <c r="AE115" i="7"/>
  <c r="AE119" i="7"/>
  <c r="AE123" i="7"/>
  <c r="AE127" i="7"/>
  <c r="AE131" i="7"/>
  <c r="AE135" i="7"/>
  <c r="AE139" i="7"/>
  <c r="AE143" i="7"/>
  <c r="AE151" i="7"/>
  <c r="AE155" i="7"/>
  <c r="AE159" i="7"/>
  <c r="AE163" i="7"/>
  <c r="AE167" i="7"/>
  <c r="AE171" i="7"/>
  <c r="AE38" i="7"/>
  <c r="AE113" i="7"/>
  <c r="AE121" i="7"/>
  <c r="AE129" i="7"/>
  <c r="AE137" i="7"/>
  <c r="AE145" i="7"/>
  <c r="AE153" i="7"/>
  <c r="AE161" i="7"/>
  <c r="AE169" i="7"/>
  <c r="AE221" i="7"/>
  <c r="AE236" i="7"/>
  <c r="AE243" i="7"/>
  <c r="AE275" i="7"/>
  <c r="AE288" i="7"/>
  <c r="AE295" i="7"/>
  <c r="AE306" i="7"/>
  <c r="AE328" i="7"/>
  <c r="AE335" i="7"/>
  <c r="AE346" i="7"/>
  <c r="AE14" i="7"/>
  <c r="AE23" i="7"/>
  <c r="AE49" i="7"/>
  <c r="AE66" i="7"/>
  <c r="AE32" i="7"/>
  <c r="AE75" i="7"/>
  <c r="AE83" i="7"/>
  <c r="AE99" i="7"/>
  <c r="AE5" i="7"/>
  <c r="AE41" i="7"/>
  <c r="AE58" i="7"/>
  <c r="AE201" i="7"/>
  <c r="AE216" i="7"/>
  <c r="AE28" i="7"/>
  <c r="AE185" i="7"/>
  <c r="AE233" i="7"/>
  <c r="AE283" i="7"/>
  <c r="AE326" i="7"/>
  <c r="AE332" i="7"/>
  <c r="AE16" i="7"/>
  <c r="AE51" i="7"/>
  <c r="AE117" i="7"/>
  <c r="AE128" i="7"/>
  <c r="AE168" i="7"/>
  <c r="AE177" i="7"/>
  <c r="AE195" i="7"/>
  <c r="AE203" i="7"/>
  <c r="AE211" i="7"/>
  <c r="AE241" i="7"/>
  <c r="AE256" i="7"/>
  <c r="AE264" i="7"/>
  <c r="AE270" i="7"/>
  <c r="AE277" i="7"/>
  <c r="AE309" i="7"/>
  <c r="AE321" i="7"/>
  <c r="AE63" i="7"/>
  <c r="AE149" i="7"/>
  <c r="AE227" i="7"/>
  <c r="AE249" i="7"/>
  <c r="AE291" i="7"/>
  <c r="AE304" i="7"/>
  <c r="AE315" i="7"/>
  <c r="AE76" i="7"/>
  <c r="AE87" i="7"/>
  <c r="AE96" i="7"/>
  <c r="AE108" i="7"/>
  <c r="AE160" i="7"/>
  <c r="AE188" i="7"/>
  <c r="AE196" i="7"/>
  <c r="AE204" i="7"/>
  <c r="AE212" i="7"/>
  <c r="AE220" i="7"/>
  <c r="AE298" i="7"/>
  <c r="AE327" i="7"/>
  <c r="AE6" i="7"/>
  <c r="AE19" i="7"/>
  <c r="AE29" i="7"/>
  <c r="AE42" i="7"/>
  <c r="AE180" i="7"/>
  <c r="AE228" i="7"/>
  <c r="AE251" i="7"/>
  <c r="AE257" i="7"/>
  <c r="AE24" i="7"/>
  <c r="AE55" i="7"/>
  <c r="AE88" i="7"/>
  <c r="AE247" i="7"/>
  <c r="AE268" i="7"/>
  <c r="AE278" i="7"/>
  <c r="AE312" i="7"/>
  <c r="AE343" i="7"/>
  <c r="AE152" i="7"/>
  <c r="AE191" i="7"/>
  <c r="AE215" i="7"/>
  <c r="AE237" i="7"/>
  <c r="AE287" i="7"/>
  <c r="AE319" i="7"/>
  <c r="AE9" i="7"/>
  <c r="AE225" i="7"/>
  <c r="AE248" i="7"/>
  <c r="AE260" i="7"/>
  <c r="AE305" i="7"/>
  <c r="AE59" i="7"/>
  <c r="AE104" i="7"/>
  <c r="AE124" i="7"/>
  <c r="AE165" i="7"/>
  <c r="AE181" i="7"/>
  <c r="AE192" i="7"/>
  <c r="AE296" i="7"/>
  <c r="AE313" i="7"/>
  <c r="AE345" i="7"/>
  <c r="AE25" i="7"/>
  <c r="AE45" i="7"/>
  <c r="AE92" i="7"/>
  <c r="AE205" i="7"/>
  <c r="AE239" i="7"/>
  <c r="AE269" i="7"/>
  <c r="AE279" i="7"/>
  <c r="AE103" i="7"/>
  <c r="AE148" i="7"/>
  <c r="AE172" i="7"/>
  <c r="AE207" i="7"/>
  <c r="AE223" i="7"/>
  <c r="AE240" i="7"/>
  <c r="AE308" i="7"/>
  <c r="AE10" i="7"/>
  <c r="AE189" i="7"/>
  <c r="AE208" i="7"/>
  <c r="AE331" i="7"/>
  <c r="AE62" i="7"/>
  <c r="AE224" i="7"/>
  <c r="AE255" i="7"/>
  <c r="AE299" i="7"/>
  <c r="AE322" i="7"/>
  <c r="AE84" i="7"/>
  <c r="AE156" i="7"/>
  <c r="AE273" i="7"/>
  <c r="AE37" i="7"/>
  <c r="AE112" i="7"/>
  <c r="AE173" i="7"/>
  <c r="AE193" i="7"/>
  <c r="AE209" i="7"/>
  <c r="AE229" i="7"/>
  <c r="AE286" i="7"/>
  <c r="AE310" i="7"/>
  <c r="AE333" i="7"/>
  <c r="AE68" i="7"/>
  <c r="AE133" i="7"/>
  <c r="AE323" i="7"/>
  <c r="AE348" i="7"/>
  <c r="AE176" i="7"/>
  <c r="AE261" i="7"/>
  <c r="AE274" i="7"/>
  <c r="AE300" i="7"/>
  <c r="AE141" i="7"/>
  <c r="AE157" i="7"/>
  <c r="AE197" i="7"/>
  <c r="AE231" i="7"/>
  <c r="AE245" i="7"/>
  <c r="AE290" i="7"/>
  <c r="AE336" i="7"/>
  <c r="AE46" i="7"/>
  <c r="AE116" i="7"/>
  <c r="AE213" i="7"/>
  <c r="AE20" i="7"/>
  <c r="AE79" i="7"/>
  <c r="AE217" i="7"/>
  <c r="AE125" i="7"/>
  <c r="AE183" i="7"/>
  <c r="AE314" i="7"/>
  <c r="AE338" i="7"/>
  <c r="AE184" i="7"/>
  <c r="AE253" i="7"/>
  <c r="AE80" i="7"/>
  <c r="AE262" i="7"/>
  <c r="AE292" i="7"/>
  <c r="AE33" i="7"/>
  <c r="AE95" i="7"/>
  <c r="AE144" i="7"/>
  <c r="AE265" i="7"/>
  <c r="AE317" i="7"/>
  <c r="AE232" i="7"/>
  <c r="AE100" i="7"/>
  <c r="AE266" i="7"/>
  <c r="AE318" i="7"/>
  <c r="AE342" i="7"/>
  <c r="AE50" i="7"/>
  <c r="AE199" i="7"/>
  <c r="AE324" i="7"/>
  <c r="AE325" i="7"/>
  <c r="AE350" i="7"/>
  <c r="AE303" i="7"/>
  <c r="AE71" i="7"/>
  <c r="AE120" i="7"/>
  <c r="AE281" i="7"/>
  <c r="AE164" i="7"/>
  <c r="AE351" i="7"/>
  <c r="AE252" i="7"/>
  <c r="AE330" i="7"/>
  <c r="AE54" i="7"/>
  <c r="AE463" i="7"/>
  <c r="R259" i="7"/>
  <c r="AE259" i="7"/>
  <c r="R1235" i="7"/>
  <c r="R145" i="7"/>
  <c r="R111" i="7"/>
  <c r="AE111" i="7"/>
  <c r="R136" i="7"/>
  <c r="R301" i="7"/>
  <c r="AE301" i="7"/>
  <c r="R33" i="7"/>
  <c r="R153" i="7"/>
  <c r="R174" i="7"/>
  <c r="R50" i="7"/>
  <c r="R20" i="7"/>
  <c r="R79" i="7"/>
  <c r="R1211" i="7"/>
  <c r="R56" i="7"/>
  <c r="R296" i="7"/>
  <c r="R155" i="7"/>
  <c r="R298" i="7"/>
  <c r="AE422" i="7"/>
  <c r="R165" i="7"/>
  <c r="R67" i="7"/>
  <c r="AE67" i="7"/>
  <c r="R204" i="7"/>
  <c r="R1200" i="7"/>
  <c r="R1230" i="7"/>
  <c r="R52" i="7"/>
  <c r="AE451" i="7"/>
  <c r="R8" i="7"/>
  <c r="AE8" i="7"/>
  <c r="R1209" i="7"/>
  <c r="R207" i="7"/>
  <c r="R11" i="7"/>
  <c r="AE11" i="7"/>
  <c r="R1336" i="7"/>
  <c r="R13" i="7"/>
  <c r="AE13" i="7"/>
  <c r="R29" i="7"/>
  <c r="X1" i="7"/>
  <c r="AH1" i="7" s="1"/>
  <c r="T376" i="5" l="1"/>
  <c r="AC376" i="5" s="1"/>
  <c r="AB376" i="5"/>
  <c r="BD906" i="7"/>
  <c r="BD1097" i="7"/>
  <c r="BD907" i="7"/>
  <c r="H778" i="5"/>
  <c r="H790" i="5"/>
  <c r="I790" i="5" s="1"/>
  <c r="S814" i="7" s="1"/>
  <c r="H756" i="5"/>
  <c r="H765" i="5"/>
  <c r="H729" i="5"/>
  <c r="I729" i="5" s="1"/>
  <c r="S785" i="7" s="1"/>
  <c r="H728" i="5"/>
  <c r="I728" i="5" s="1"/>
  <c r="S783" i="7" s="1"/>
  <c r="H699" i="5"/>
  <c r="J715" i="5"/>
  <c r="AB715" i="5" s="1"/>
  <c r="H645" i="5"/>
  <c r="H648" i="5"/>
  <c r="I648" i="5" s="1"/>
  <c r="S722" i="7" s="1"/>
  <c r="H649" i="5"/>
  <c r="I649" i="5" s="1"/>
  <c r="S746" i="7" s="1"/>
  <c r="H647" i="5"/>
  <c r="I647" i="5" s="1"/>
  <c r="S720" i="7" s="1"/>
  <c r="H603" i="5"/>
  <c r="H615" i="5"/>
  <c r="H585" i="5"/>
  <c r="H592" i="5"/>
  <c r="I592" i="5" s="1"/>
  <c r="S391" i="7" s="1"/>
  <c r="H596" i="5"/>
  <c r="I596" i="5" s="1"/>
  <c r="S421" i="7" s="1"/>
  <c r="H498" i="5"/>
  <c r="I498" i="5" s="1"/>
  <c r="H555" i="5"/>
  <c r="H474" i="5"/>
  <c r="I474" i="5" s="1"/>
  <c r="S538" i="7" s="1"/>
  <c r="H478" i="5"/>
  <c r="I478" i="5" s="1"/>
  <c r="S365" i="7" s="1"/>
  <c r="H482" i="5"/>
  <c r="H473" i="5"/>
  <c r="H475" i="5"/>
  <c r="H479" i="5"/>
  <c r="H483" i="5"/>
  <c r="I483" i="5" s="1"/>
  <c r="S388" i="7" s="1"/>
  <c r="H477" i="5"/>
  <c r="I477" i="5" s="1"/>
  <c r="S364" i="7" s="1"/>
  <c r="H481" i="5"/>
  <c r="I481" i="5" s="1"/>
  <c r="S386" i="7" s="1"/>
  <c r="H476" i="5"/>
  <c r="H480" i="5"/>
  <c r="I480" i="5" s="1"/>
  <c r="S108" i="7" s="1"/>
  <c r="H484" i="5"/>
  <c r="I484" i="5" s="1"/>
  <c r="S389" i="7" s="1"/>
  <c r="H435" i="5"/>
  <c r="I435" i="5" s="1"/>
  <c r="S103" i="7" s="1"/>
  <c r="H452" i="5"/>
  <c r="I452" i="5" s="1"/>
  <c r="S798" i="7" s="1"/>
  <c r="H456" i="5"/>
  <c r="I456" i="5" s="1"/>
  <c r="S518" i="7" s="1"/>
  <c r="H453" i="5"/>
  <c r="I453" i="5" s="1"/>
  <c r="S514" i="7" s="1"/>
  <c r="H451" i="5"/>
  <c r="H454" i="5"/>
  <c r="H455" i="5"/>
  <c r="I455" i="5" s="1"/>
  <c r="S279" i="7" s="1"/>
  <c r="H383" i="5"/>
  <c r="H382" i="5"/>
  <c r="H329" i="5"/>
  <c r="I329" i="5" s="1"/>
  <c r="S438" i="7" s="1"/>
  <c r="H368" i="5"/>
  <c r="H282" i="5"/>
  <c r="H301" i="5"/>
  <c r="H303" i="5"/>
  <c r="I303" i="5" s="1"/>
  <c r="S354" i="7" s="1"/>
  <c r="H302" i="5"/>
  <c r="I302" i="5" s="1"/>
  <c r="S80" i="7" s="1"/>
  <c r="H256" i="5"/>
  <c r="I256" i="5" s="1"/>
  <c r="S729" i="7" s="1"/>
  <c r="H254" i="5"/>
  <c r="I254" i="5" s="1"/>
  <c r="S727" i="7" s="1"/>
  <c r="H257" i="5"/>
  <c r="I257" i="5" s="1"/>
  <c r="S756" i="7" s="1"/>
  <c r="H255" i="5"/>
  <c r="I255" i="5" s="1"/>
  <c r="S728" i="7" s="1"/>
  <c r="H228" i="5"/>
  <c r="I228" i="5" s="1"/>
  <c r="S569" i="7" s="1"/>
  <c r="H231" i="5"/>
  <c r="H202" i="5"/>
  <c r="H203" i="5"/>
  <c r="I203" i="5" s="1"/>
  <c r="S406" i="7" s="1"/>
  <c r="H205" i="5"/>
  <c r="H204" i="5"/>
  <c r="I204" i="5" s="1"/>
  <c r="S431" i="7" s="1"/>
  <c r="H198" i="5"/>
  <c r="I198" i="5" s="1"/>
  <c r="S378" i="7" s="1"/>
  <c r="H199" i="5"/>
  <c r="I199" i="5" s="1"/>
  <c r="S402" i="7" s="1"/>
  <c r="H200" i="5"/>
  <c r="I200" i="5" s="1"/>
  <c r="S404" i="7" s="1"/>
  <c r="H171" i="5"/>
  <c r="I171" i="5" s="1"/>
  <c r="S261" i="7" s="1"/>
  <c r="H172" i="5"/>
  <c r="H173" i="5"/>
  <c r="I173" i="5" s="1"/>
  <c r="S264" i="7" s="1"/>
  <c r="H130" i="5"/>
  <c r="H166" i="5"/>
  <c r="I166" i="5" s="1"/>
  <c r="S258" i="7" s="1"/>
  <c r="H167" i="5"/>
  <c r="I167" i="5" s="1"/>
  <c r="S263" i="7" s="1"/>
  <c r="H168" i="5"/>
  <c r="H165" i="5"/>
  <c r="H106" i="5"/>
  <c r="H112" i="5"/>
  <c r="H58" i="5"/>
  <c r="I58" i="5" s="1"/>
  <c r="S20" i="7" s="1"/>
  <c r="H59" i="5"/>
  <c r="I59" i="5" s="1"/>
  <c r="S55" i="7" s="1"/>
  <c r="H60" i="5"/>
  <c r="I60" i="5" s="1"/>
  <c r="S161" i="7" s="1"/>
  <c r="H57" i="5"/>
  <c r="I57" i="5" s="1"/>
  <c r="S54" i="7" s="1"/>
  <c r="H38" i="5"/>
  <c r="H48" i="5"/>
  <c r="H49" i="5"/>
  <c r="I49" i="5" s="1"/>
  <c r="S35" i="7" s="1"/>
  <c r="J50" i="5"/>
  <c r="H5" i="5"/>
  <c r="I5" i="5" s="1"/>
  <c r="S205" i="7" s="1"/>
  <c r="H27" i="5"/>
  <c r="H3" i="5"/>
  <c r="J13" i="5"/>
  <c r="AB13" i="5" s="1"/>
  <c r="H19" i="5"/>
  <c r="I19" i="5" s="1"/>
  <c r="S235" i="7" s="1"/>
  <c r="H4" i="5"/>
  <c r="AH328" i="7"/>
  <c r="AH158" i="7"/>
  <c r="AH192" i="7"/>
  <c r="AH87" i="7"/>
  <c r="AH221" i="7"/>
  <c r="AH293" i="7"/>
  <c r="AH181" i="7"/>
  <c r="AH339" i="7"/>
  <c r="AH198" i="7"/>
  <c r="AH202" i="7"/>
  <c r="T145" i="5"/>
  <c r="AC145" i="5" s="1"/>
  <c r="T411" i="5"/>
  <c r="AC411" i="5" s="1"/>
  <c r="T723" i="5"/>
  <c r="AC723" i="5" s="1"/>
  <c r="T646" i="5"/>
  <c r="AC646" i="5" s="1"/>
  <c r="T527" i="5"/>
  <c r="AC527" i="5" s="1"/>
  <c r="T318" i="5"/>
  <c r="AC318" i="5" s="1"/>
  <c r="T438" i="5"/>
  <c r="AC438" i="5" s="1"/>
  <c r="AE391" i="7"/>
  <c r="T192" i="5"/>
  <c r="AC192" i="5" s="1"/>
  <c r="BC1362" i="7"/>
  <c r="BD5" i="7"/>
  <c r="BD9" i="7"/>
  <c r="BD13" i="7"/>
  <c r="BD17" i="7"/>
  <c r="BD21" i="7"/>
  <c r="BD25" i="7"/>
  <c r="BD29" i="7"/>
  <c r="BD33" i="7"/>
  <c r="BD37" i="7"/>
  <c r="BD41" i="7"/>
  <c r="BD45" i="7"/>
  <c r="BD49" i="7"/>
  <c r="BD53" i="7"/>
  <c r="BD57" i="7"/>
  <c r="BD61" i="7"/>
  <c r="BD65" i="7"/>
  <c r="BD69" i="7"/>
  <c r="BD73" i="7"/>
  <c r="BD77" i="7"/>
  <c r="BD81" i="7"/>
  <c r="BD85" i="7"/>
  <c r="BD89" i="7"/>
  <c r="BD93" i="7"/>
  <c r="BD97" i="7"/>
  <c r="BD101" i="7"/>
  <c r="BD105" i="7"/>
  <c r="BD109" i="7"/>
  <c r="BD113" i="7"/>
  <c r="BD117" i="7"/>
  <c r="BD121" i="7"/>
  <c r="BD125" i="7"/>
  <c r="BD129" i="7"/>
  <c r="BD133" i="7"/>
  <c r="BD137" i="7"/>
  <c r="BD141" i="7"/>
  <c r="BD145" i="7"/>
  <c r="BD149" i="7"/>
  <c r="BD153" i="7"/>
  <c r="BD157" i="7"/>
  <c r="BD161" i="7"/>
  <c r="BD165" i="7"/>
  <c r="BD169" i="7"/>
  <c r="BD173" i="7"/>
  <c r="BD177" i="7"/>
  <c r="BD181" i="7"/>
  <c r="BD185" i="7"/>
  <c r="BD189" i="7"/>
  <c r="BD193" i="7"/>
  <c r="BD197" i="7"/>
  <c r="BD201" i="7"/>
  <c r="BD205" i="7"/>
  <c r="BD209" i="7"/>
  <c r="BD213" i="7"/>
  <c r="BD217" i="7"/>
  <c r="BD221" i="7"/>
  <c r="BD225" i="7"/>
  <c r="BD229" i="7"/>
  <c r="BD233" i="7"/>
  <c r="BD237" i="7"/>
  <c r="BD241" i="7"/>
  <c r="BD245" i="7"/>
  <c r="BD249" i="7"/>
  <c r="BD253" i="7"/>
  <c r="BD257" i="7"/>
  <c r="BD261" i="7"/>
  <c r="BD265" i="7"/>
  <c r="BD269" i="7"/>
  <c r="BD273" i="7"/>
  <c r="BD277" i="7"/>
  <c r="BD281" i="7"/>
  <c r="BD285" i="7"/>
  <c r="BD289" i="7"/>
  <c r="BD293" i="7"/>
  <c r="BD297" i="7"/>
  <c r="BD301" i="7"/>
  <c r="BD305" i="7"/>
  <c r="BD309" i="7"/>
  <c r="BD313" i="7"/>
  <c r="BD317" i="7"/>
  <c r="BD321" i="7"/>
  <c r="BD325" i="7"/>
  <c r="BD329" i="7"/>
  <c r="BD333" i="7"/>
  <c r="BD338" i="7"/>
  <c r="BD342" i="7"/>
  <c r="BD346" i="7"/>
  <c r="BD351" i="7"/>
  <c r="BD355" i="7"/>
  <c r="BD359" i="7"/>
  <c r="BD363" i="7"/>
  <c r="BD367" i="7"/>
  <c r="BD371" i="7"/>
  <c r="BD375" i="7"/>
  <c r="BD379" i="7"/>
  <c r="BD383" i="7"/>
  <c r="BD387" i="7"/>
  <c r="BD391" i="7"/>
  <c r="BD395" i="7"/>
  <c r="BD399" i="7"/>
  <c r="BD403" i="7"/>
  <c r="BD407" i="7"/>
  <c r="BD411" i="7"/>
  <c r="BD415" i="7"/>
  <c r="BD419" i="7"/>
  <c r="BD423" i="7"/>
  <c r="BD427" i="7"/>
  <c r="BD431" i="7"/>
  <c r="BD435" i="7"/>
  <c r="BD439" i="7"/>
  <c r="BD443" i="7"/>
  <c r="BD447" i="7"/>
  <c r="BD451" i="7"/>
  <c r="BD455" i="7"/>
  <c r="BD459" i="7"/>
  <c r="BD463" i="7"/>
  <c r="BD467" i="7"/>
  <c r="BD471" i="7"/>
  <c r="BD475" i="7"/>
  <c r="BD479" i="7"/>
  <c r="BD483" i="7"/>
  <c r="BD487" i="7"/>
  <c r="BD491" i="7"/>
  <c r="BD495" i="7"/>
  <c r="BD499" i="7"/>
  <c r="BD503" i="7"/>
  <c r="BD507" i="7"/>
  <c r="BD511" i="7"/>
  <c r="BD515" i="7"/>
  <c r="BD519" i="7"/>
  <c r="BD523" i="7"/>
  <c r="BD527" i="7"/>
  <c r="BD531" i="7"/>
  <c r="BD535" i="7"/>
  <c r="BD539" i="7"/>
  <c r="BD543" i="7"/>
  <c r="BD547" i="7"/>
  <c r="BD551" i="7"/>
  <c r="BD555" i="7"/>
  <c r="BD559" i="7"/>
  <c r="BD563" i="7"/>
  <c r="BD567" i="7"/>
  <c r="BD571" i="7"/>
  <c r="BD575" i="7"/>
  <c r="BD579" i="7"/>
  <c r="BD584" i="7"/>
  <c r="BD588" i="7"/>
  <c r="BD592" i="7"/>
  <c r="BD596" i="7"/>
  <c r="BD600" i="7"/>
  <c r="BD604" i="7"/>
  <c r="BD608" i="7"/>
  <c r="BD612" i="7"/>
  <c r="BD616" i="7"/>
  <c r="BD620" i="7"/>
  <c r="BD624" i="7"/>
  <c r="BD628" i="7"/>
  <c r="BD632" i="7"/>
  <c r="BD636" i="7"/>
  <c r="BD640" i="7"/>
  <c r="BD644" i="7"/>
  <c r="BD648" i="7"/>
  <c r="BD653" i="7"/>
  <c r="BD657" i="7"/>
  <c r="BD661" i="7"/>
  <c r="BD665" i="7"/>
  <c r="BD669" i="7"/>
  <c r="BD673" i="7"/>
  <c r="BD677" i="7"/>
  <c r="BD681" i="7"/>
  <c r="BD685" i="7"/>
  <c r="BD689" i="7"/>
  <c r="BD693" i="7"/>
  <c r="BD697" i="7"/>
  <c r="BD701" i="7"/>
  <c r="BD705" i="7"/>
  <c r="BD709" i="7"/>
  <c r="BD713" i="7"/>
  <c r="BD718" i="7"/>
  <c r="BD722" i="7"/>
  <c r="BD726" i="7"/>
  <c r="BD730" i="7"/>
  <c r="BD734" i="7"/>
  <c r="BD738" i="7"/>
  <c r="BD742" i="7"/>
  <c r="BD746" i="7"/>
  <c r="BD750" i="7"/>
  <c r="BD754" i="7"/>
  <c r="BD758" i="7"/>
  <c r="BD762" i="7"/>
  <c r="BD766" i="7"/>
  <c r="BD770" i="7"/>
  <c r="BD774" i="7"/>
  <c r="BD778" i="7"/>
  <c r="BD782" i="7"/>
  <c r="BD786" i="7"/>
  <c r="BD790" i="7"/>
  <c r="BD794" i="7"/>
  <c r="BD798" i="7"/>
  <c r="BD802" i="7"/>
  <c r="BD807" i="7"/>
  <c r="BD811" i="7"/>
  <c r="BD815" i="7"/>
  <c r="BD819" i="7"/>
  <c r="BD823" i="7"/>
  <c r="BD827" i="7"/>
  <c r="BD834" i="7"/>
  <c r="BD838" i="7"/>
  <c r="BD842" i="7"/>
  <c r="BD846" i="7"/>
  <c r="BD850" i="7"/>
  <c r="BD854" i="7"/>
  <c r="BD858" i="7"/>
  <c r="BD862" i="7"/>
  <c r="BD866" i="7"/>
  <c r="BD870" i="7"/>
  <c r="BD874" i="7"/>
  <c r="BD878" i="7"/>
  <c r="BD882" i="7"/>
  <c r="BD886" i="7"/>
  <c r="BD890" i="7"/>
  <c r="BD894" i="7"/>
  <c r="BD898" i="7"/>
  <c r="BD902" i="7"/>
  <c r="BD911" i="7"/>
  <c r="BD915" i="7"/>
  <c r="BD919" i="7"/>
  <c r="BD923" i="7"/>
  <c r="BD927" i="7"/>
  <c r="BD931" i="7"/>
  <c r="BD935" i="7"/>
  <c r="BD939" i="7"/>
  <c r="BD943" i="7"/>
  <c r="BD947" i="7"/>
  <c r="BD951" i="7"/>
  <c r="BD955" i="7"/>
  <c r="BD959" i="7"/>
  <c r="BD964" i="7"/>
  <c r="BD968" i="7"/>
  <c r="BD972" i="7"/>
  <c r="BD976" i="7"/>
  <c r="BD980" i="7"/>
  <c r="BD984" i="7"/>
  <c r="BD988" i="7"/>
  <c r="BD993" i="7"/>
  <c r="BD997" i="7"/>
  <c r="BD1001" i="7"/>
  <c r="BD1005" i="7"/>
  <c r="BD1009" i="7"/>
  <c r="BD1013" i="7"/>
  <c r="BD1017" i="7"/>
  <c r="BD1021" i="7"/>
  <c r="BD1025" i="7"/>
  <c r="BD1029" i="7"/>
  <c r="BD1033" i="7"/>
  <c r="BD1037" i="7"/>
  <c r="BD1041" i="7"/>
  <c r="BD1045" i="7"/>
  <c r="BD1049" i="7"/>
  <c r="BD1053" i="7"/>
  <c r="BD1057" i="7"/>
  <c r="BD1061" i="7"/>
  <c r="BD1065" i="7"/>
  <c r="BD1069" i="7"/>
  <c r="BD1073" i="7"/>
  <c r="BD1077" i="7"/>
  <c r="BD1081" i="7"/>
  <c r="BD1085" i="7"/>
  <c r="BD1089" i="7"/>
  <c r="BD1093" i="7"/>
  <c r="BD1098" i="7"/>
  <c r="BD1102" i="7"/>
  <c r="BD14" i="7"/>
  <c r="BD15" i="7"/>
  <c r="BD16" i="7"/>
  <c r="BD30" i="7"/>
  <c r="BD31" i="7"/>
  <c r="BD32" i="7"/>
  <c r="BD46" i="7"/>
  <c r="BD47" i="7"/>
  <c r="BD48" i="7"/>
  <c r="BD62" i="7"/>
  <c r="BD63" i="7"/>
  <c r="BD64" i="7"/>
  <c r="BD78" i="7"/>
  <c r="BD79" i="7"/>
  <c r="BD80" i="7"/>
  <c r="BD94" i="7"/>
  <c r="BD95" i="7"/>
  <c r="BD96" i="7"/>
  <c r="BD110" i="7"/>
  <c r="BD111" i="7"/>
  <c r="BD112" i="7"/>
  <c r="BD126" i="7"/>
  <c r="BD127" i="7"/>
  <c r="BD128" i="7"/>
  <c r="BD142" i="7"/>
  <c r="BD143" i="7"/>
  <c r="BD144" i="7"/>
  <c r="BD158" i="7"/>
  <c r="BD159" i="7"/>
  <c r="BD160" i="7"/>
  <c r="BD174" i="7"/>
  <c r="BD175" i="7"/>
  <c r="BD176" i="7"/>
  <c r="BD190" i="7"/>
  <c r="BD191" i="7"/>
  <c r="BD192" i="7"/>
  <c r="BD206" i="7"/>
  <c r="BD207" i="7"/>
  <c r="BD208" i="7"/>
  <c r="BD222" i="7"/>
  <c r="BD223" i="7"/>
  <c r="BD224" i="7"/>
  <c r="BD238" i="7"/>
  <c r="BD239" i="7"/>
  <c r="BD240" i="7"/>
  <c r="BD254" i="7"/>
  <c r="BD255" i="7"/>
  <c r="BD256" i="7"/>
  <c r="BD270" i="7"/>
  <c r="BD271" i="7"/>
  <c r="BD272" i="7"/>
  <c r="BD286" i="7"/>
  <c r="BD287" i="7"/>
  <c r="BD288" i="7"/>
  <c r="BD302" i="7"/>
  <c r="BD303" i="7"/>
  <c r="BD304" i="7"/>
  <c r="BD318" i="7"/>
  <c r="BD319" i="7"/>
  <c r="BD320" i="7"/>
  <c r="BD335" i="7"/>
  <c r="BD336" i="7"/>
  <c r="BD337" i="7"/>
  <c r="BD352" i="7"/>
  <c r="BD353" i="7"/>
  <c r="BD354" i="7"/>
  <c r="BD368" i="7"/>
  <c r="BD369" i="7"/>
  <c r="BD370" i="7"/>
  <c r="BD384" i="7"/>
  <c r="BD385" i="7"/>
  <c r="BD386" i="7"/>
  <c r="BD400" i="7"/>
  <c r="BD401" i="7"/>
  <c r="BD402" i="7"/>
  <c r="BD416" i="7"/>
  <c r="BD417" i="7"/>
  <c r="BD418" i="7"/>
  <c r="BD432" i="7"/>
  <c r="BD433" i="7"/>
  <c r="BD434" i="7"/>
  <c r="BD448" i="7"/>
  <c r="BD449" i="7"/>
  <c r="BD450" i="7"/>
  <c r="BD464" i="7"/>
  <c r="BD465" i="7"/>
  <c r="BD466" i="7"/>
  <c r="BD480" i="7"/>
  <c r="BD481" i="7"/>
  <c r="BD482" i="7"/>
  <c r="BD496" i="7"/>
  <c r="BD497" i="7"/>
  <c r="BD498" i="7"/>
  <c r="BD512" i="7"/>
  <c r="BD513" i="7"/>
  <c r="BD514" i="7"/>
  <c r="BD528" i="7"/>
  <c r="BD529" i="7"/>
  <c r="BD530" i="7"/>
  <c r="BD544" i="7"/>
  <c r="BD545" i="7"/>
  <c r="BD546" i="7"/>
  <c r="BD560" i="7"/>
  <c r="BD561" i="7"/>
  <c r="BD562" i="7"/>
  <c r="BD576" i="7"/>
  <c r="BD577" i="7"/>
  <c r="BD578" i="7"/>
  <c r="BD593" i="7"/>
  <c r="BD594" i="7"/>
  <c r="BD595" i="7"/>
  <c r="BD609" i="7"/>
  <c r="BD610" i="7"/>
  <c r="BD611" i="7"/>
  <c r="BD625" i="7"/>
  <c r="BD626" i="7"/>
  <c r="BD627" i="7"/>
  <c r="BD641" i="7"/>
  <c r="BD642" i="7"/>
  <c r="BD643" i="7"/>
  <c r="BD658" i="7"/>
  <c r="BD659" i="7"/>
  <c r="BD660" i="7"/>
  <c r="BD674" i="7"/>
  <c r="BD675" i="7"/>
  <c r="BD676" i="7"/>
  <c r="BD690" i="7"/>
  <c r="BD691" i="7"/>
  <c r="BD692" i="7"/>
  <c r="BD706" i="7"/>
  <c r="BD707" i="7"/>
  <c r="BD708" i="7"/>
  <c r="BD723" i="7"/>
  <c r="BD724" i="7"/>
  <c r="BD725" i="7"/>
  <c r="BD6" i="7"/>
  <c r="BD20" i="7"/>
  <c r="BD23" i="7"/>
  <c r="BD26" i="7"/>
  <c r="BD40" i="7"/>
  <c r="BD43" i="7"/>
  <c r="BD50" i="7"/>
  <c r="BD60" i="7"/>
  <c r="BD67" i="7"/>
  <c r="BD70" i="7"/>
  <c r="BD84" i="7"/>
  <c r="BD87" i="7"/>
  <c r="BD90" i="7"/>
  <c r="BD104" i="7"/>
  <c r="BD107" i="7"/>
  <c r="BD114" i="7"/>
  <c r="BD124" i="7"/>
  <c r="BD131" i="7"/>
  <c r="BD134" i="7"/>
  <c r="BD148" i="7"/>
  <c r="BD151" i="7"/>
  <c r="BD154" i="7"/>
  <c r="BD168" i="7"/>
  <c r="BD171" i="7"/>
  <c r="BD178" i="7"/>
  <c r="BD188" i="7"/>
  <c r="BD195" i="7"/>
  <c r="BD198" i="7"/>
  <c r="BD212" i="7"/>
  <c r="BD215" i="7"/>
  <c r="BD218" i="7"/>
  <c r="BD232" i="7"/>
  <c r="BD235" i="7"/>
  <c r="BD242" i="7"/>
  <c r="BD252" i="7"/>
  <c r="BD259" i="7"/>
  <c r="BD262" i="7"/>
  <c r="BD276" i="7"/>
  <c r="BD279" i="7"/>
  <c r="BD282" i="7"/>
  <c r="BD296" i="7"/>
  <c r="BD299" i="7"/>
  <c r="BD306" i="7"/>
  <c r="BD316" i="7"/>
  <c r="BD323" i="7"/>
  <c r="BD326" i="7"/>
  <c r="BD341" i="7"/>
  <c r="BD344" i="7"/>
  <c r="BD348" i="7"/>
  <c r="BD362" i="7"/>
  <c r="BD365" i="7"/>
  <c r="BD372" i="7"/>
  <c r="BD382" i="7"/>
  <c r="BD389" i="7"/>
  <c r="BD392" i="7"/>
  <c r="BD406" i="7"/>
  <c r="BD409" i="7"/>
  <c r="BD412" i="7"/>
  <c r="BD426" i="7"/>
  <c r="BD429" i="7"/>
  <c r="BD436" i="7"/>
  <c r="BD446" i="7"/>
  <c r="BD453" i="7"/>
  <c r="BD456" i="7"/>
  <c r="BD470" i="7"/>
  <c r="BD473" i="7"/>
  <c r="BD476" i="7"/>
  <c r="BD490" i="7"/>
  <c r="BD493" i="7"/>
  <c r="BD500" i="7"/>
  <c r="BD510" i="7"/>
  <c r="BD517" i="7"/>
  <c r="BD520" i="7"/>
  <c r="BD534" i="7"/>
  <c r="BD537" i="7"/>
  <c r="BD540" i="7"/>
  <c r="BD554" i="7"/>
  <c r="BD557" i="7"/>
  <c r="BD564" i="7"/>
  <c r="BD574" i="7"/>
  <c r="BD581" i="7"/>
  <c r="BD585" i="7"/>
  <c r="BD599" i="7"/>
  <c r="BD602" i="7"/>
  <c r="BD605" i="7"/>
  <c r="BD619" i="7"/>
  <c r="BD622" i="7"/>
  <c r="BD629" i="7"/>
  <c r="BD639" i="7"/>
  <c r="BD646" i="7"/>
  <c r="BD649" i="7"/>
  <c r="BD664" i="7"/>
  <c r="BD667" i="7"/>
  <c r="BD670" i="7"/>
  <c r="BD684" i="7"/>
  <c r="BD687" i="7"/>
  <c r="BD694" i="7"/>
  <c r="BD704" i="7"/>
  <c r="BD711" i="7"/>
  <c r="BD714" i="7"/>
  <c r="BD729" i="7"/>
  <c r="BD732" i="7"/>
  <c r="BD735" i="7"/>
  <c r="BD747" i="7"/>
  <c r="BD748" i="7"/>
  <c r="BD749" i="7"/>
  <c r="BD763" i="7"/>
  <c r="BD764" i="7"/>
  <c r="BD765" i="7"/>
  <c r="BD779" i="7"/>
  <c r="BD780" i="7"/>
  <c r="BD781" i="7"/>
  <c r="BD795" i="7"/>
  <c r="BD796" i="7"/>
  <c r="BD797" i="7"/>
  <c r="BD812" i="7"/>
  <c r="BD813" i="7"/>
  <c r="BD814" i="7"/>
  <c r="BD828" i="7"/>
  <c r="BD843" i="7"/>
  <c r="BD844" i="7"/>
  <c r="BD845" i="7"/>
  <c r="BD859" i="7"/>
  <c r="BD860" i="7"/>
  <c r="BD861" i="7"/>
  <c r="BD875" i="7"/>
  <c r="BD876" i="7"/>
  <c r="BD877" i="7"/>
  <c r="BD891" i="7"/>
  <c r="BD892" i="7"/>
  <c r="BD893" i="7"/>
  <c r="BD908" i="7"/>
  <c r="BD909" i="7"/>
  <c r="BD910" i="7"/>
  <c r="BD924" i="7"/>
  <c r="BD925" i="7"/>
  <c r="BD926" i="7"/>
  <c r="BD940" i="7"/>
  <c r="BD941" i="7"/>
  <c r="BD942" i="7"/>
  <c r="BD956" i="7"/>
  <c r="BD957" i="7"/>
  <c r="BD958" i="7"/>
  <c r="BD973" i="7"/>
  <c r="BD974" i="7"/>
  <c r="BD975" i="7"/>
  <c r="BD989" i="7"/>
  <c r="BD991" i="7"/>
  <c r="BD992" i="7"/>
  <c r="BD1006" i="7"/>
  <c r="BD1007" i="7"/>
  <c r="BD1008" i="7"/>
  <c r="BD1022" i="7"/>
  <c r="BD1023" i="7"/>
  <c r="BD1024" i="7"/>
  <c r="BD1038" i="7"/>
  <c r="BD1039" i="7"/>
  <c r="BD1040" i="7"/>
  <c r="BD1054" i="7"/>
  <c r="BD1055" i="7"/>
  <c r="BD1056" i="7"/>
  <c r="BD1070" i="7"/>
  <c r="BD1071" i="7"/>
  <c r="BD1072" i="7"/>
  <c r="BD1086" i="7"/>
  <c r="BD1087" i="7"/>
  <c r="BD1088" i="7"/>
  <c r="BD1103" i="7"/>
  <c r="BD1107" i="7"/>
  <c r="BD1111" i="7"/>
  <c r="BD1115" i="7"/>
  <c r="BD1119" i="7"/>
  <c r="BD1123" i="7"/>
  <c r="BD1127" i="7"/>
  <c r="BD1131" i="7"/>
  <c r="BD1135" i="7"/>
  <c r="BD1139" i="7"/>
  <c r="BD1143" i="7"/>
  <c r="BD1147" i="7"/>
  <c r="BD1151" i="7"/>
  <c r="BD1155" i="7"/>
  <c r="BD1159" i="7"/>
  <c r="BD1163" i="7"/>
  <c r="BD1167" i="7"/>
  <c r="BD1171" i="7"/>
  <c r="BD1176" i="7"/>
  <c r="BD1180" i="7"/>
  <c r="BD1184" i="7"/>
  <c r="BD1188" i="7"/>
  <c r="BD1192" i="7"/>
  <c r="BD1196" i="7"/>
  <c r="BD1200" i="7"/>
  <c r="BD1204" i="7"/>
  <c r="BD1208" i="7"/>
  <c r="BD1212" i="7"/>
  <c r="BD1216" i="7"/>
  <c r="BD1220" i="7"/>
  <c r="BD1224" i="7"/>
  <c r="BD1228" i="7"/>
  <c r="BD1232" i="7"/>
  <c r="BD1236" i="7"/>
  <c r="BD1240" i="7"/>
  <c r="BD1244" i="7"/>
  <c r="BD1249" i="7"/>
  <c r="BD1253" i="7"/>
  <c r="BD1257" i="7"/>
  <c r="BD1261" i="7"/>
  <c r="BD1265" i="7"/>
  <c r="BD1269" i="7"/>
  <c r="BD1273" i="7"/>
  <c r="BD1277" i="7"/>
  <c r="BD1281" i="7"/>
  <c r="BD1285" i="7"/>
  <c r="BD1289" i="7"/>
  <c r="BD1293" i="7"/>
  <c r="BD1297" i="7"/>
  <c r="BD1301" i="7"/>
  <c r="BD1305" i="7"/>
  <c r="BD1309" i="7"/>
  <c r="BD1313" i="7"/>
  <c r="BD1317" i="7"/>
  <c r="BD1321" i="7"/>
  <c r="BD1325" i="7"/>
  <c r="BD1329" i="7"/>
  <c r="BD1333" i="7"/>
  <c r="BD1337" i="7"/>
  <c r="BD1341" i="7"/>
  <c r="BD1345" i="7"/>
  <c r="BD1349" i="7"/>
  <c r="BD1353" i="7"/>
  <c r="BD1357" i="7"/>
  <c r="BD120" i="7"/>
  <c r="BD156" i="7"/>
  <c r="BD211" i="7"/>
  <c r="BD226" i="7"/>
  <c r="BD264" i="7"/>
  <c r="BD339" i="7"/>
  <c r="BD361" i="7"/>
  <c r="BD378" i="7"/>
  <c r="BD393" i="7"/>
  <c r="BD488" i="7"/>
  <c r="BD522" i="7"/>
  <c r="BD558" i="7"/>
  <c r="BD597" i="7"/>
  <c r="BD633" i="7"/>
  <c r="BD655" i="7"/>
  <c r="BD710" i="7"/>
  <c r="BD728" i="7"/>
  <c r="BD737" i="7"/>
  <c r="BD757" i="7"/>
  <c r="BD777" i="7"/>
  <c r="BD787" i="7"/>
  <c r="BD865" i="7"/>
  <c r="BD885" i="7"/>
  <c r="BD916" i="7"/>
  <c r="BD953" i="7"/>
  <c r="BD960" i="7"/>
  <c r="BD981" i="7"/>
  <c r="BD1002" i="7"/>
  <c r="BD1046" i="7"/>
  <c r="BD1066" i="7"/>
  <c r="BD1080" i="7"/>
  <c r="BD1108" i="7"/>
  <c r="BD1125" i="7"/>
  <c r="BD1158" i="7"/>
  <c r="BD1173" i="7"/>
  <c r="BD1190" i="7"/>
  <c r="BD1205" i="7"/>
  <c r="BD1223" i="7"/>
  <c r="BD1238" i="7"/>
  <c r="BD1254" i="7"/>
  <c r="BD1270" i="7"/>
  <c r="BD1302" i="7"/>
  <c r="BD1320" i="7"/>
  <c r="BD1350" i="7"/>
  <c r="BD18" i="7"/>
  <c r="BD22" i="7"/>
  <c r="BD35" i="7"/>
  <c r="BD39" i="7"/>
  <c r="BD52" i="7"/>
  <c r="BD54" i="7"/>
  <c r="BD56" i="7"/>
  <c r="BD58" i="7"/>
  <c r="BD71" i="7"/>
  <c r="BD75" i="7"/>
  <c r="BD88" i="7"/>
  <c r="BD92" i="7"/>
  <c r="BD130" i="7"/>
  <c r="BD147" i="7"/>
  <c r="BD162" i="7"/>
  <c r="BD164" i="7"/>
  <c r="BD166" i="7"/>
  <c r="BD170" i="7"/>
  <c r="BD179" i="7"/>
  <c r="BD183" i="7"/>
  <c r="BD187" i="7"/>
  <c r="BD196" i="7"/>
  <c r="BD200" i="7"/>
  <c r="BD202" i="7"/>
  <c r="BD204" i="7"/>
  <c r="BD219" i="7"/>
  <c r="BD236" i="7"/>
  <c r="BD274" i="7"/>
  <c r="BD278" i="7"/>
  <c r="BD291" i="7"/>
  <c r="BD295" i="7"/>
  <c r="BD308" i="7"/>
  <c r="BD310" i="7"/>
  <c r="BD312" i="7"/>
  <c r="BD314" i="7"/>
  <c r="BD327" i="7"/>
  <c r="BD331" i="7"/>
  <c r="BD345" i="7"/>
  <c r="BD350" i="7"/>
  <c r="BD388" i="7"/>
  <c r="BD405" i="7"/>
  <c r="BD420" i="7"/>
  <c r="BD422" i="7"/>
  <c r="BD424" i="7"/>
  <c r="BD428" i="7"/>
  <c r="BD437" i="7"/>
  <c r="BD441" i="7"/>
  <c r="BD445" i="7"/>
  <c r="BD454" i="7"/>
  <c r="BD458" i="7"/>
  <c r="BD460" i="7"/>
  <c r="BD462" i="7"/>
  <c r="BD477" i="7"/>
  <c r="BD494" i="7"/>
  <c r="BD532" i="7"/>
  <c r="BD536" i="7"/>
  <c r="BD549" i="7"/>
  <c r="BD553" i="7"/>
  <c r="BD566" i="7"/>
  <c r="BD568" i="7"/>
  <c r="BD570" i="7"/>
  <c r="BD572" i="7"/>
  <c r="BD586" i="7"/>
  <c r="BD590" i="7"/>
  <c r="BD603" i="7"/>
  <c r="BD607" i="7"/>
  <c r="BD645" i="7"/>
  <c r="BD663" i="7"/>
  <c r="BD678" i="7"/>
  <c r="BD680" i="7"/>
  <c r="BD682" i="7"/>
  <c r="BD686" i="7"/>
  <c r="BD695" i="7"/>
  <c r="BD699" i="7"/>
  <c r="BD703" i="7"/>
  <c r="BD712" i="7"/>
  <c r="BD716" i="7"/>
  <c r="BD719" i="7"/>
  <c r="BD721" i="7"/>
  <c r="BD736" i="7"/>
  <c r="BD739" i="7"/>
  <c r="BD753" i="7"/>
  <c r="BD756" i="7"/>
  <c r="BD759" i="7"/>
  <c r="BD773" i="7"/>
  <c r="BD776" i="7"/>
  <c r="BD783" i="7"/>
  <c r="BD793" i="7"/>
  <c r="BD800" i="7"/>
  <c r="BD803" i="7"/>
  <c r="BD818" i="7"/>
  <c r="BD821" i="7"/>
  <c r="BD824" i="7"/>
  <c r="BD837" i="7"/>
  <c r="BD840" i="7"/>
  <c r="BD847" i="7"/>
  <c r="BD857" i="7"/>
  <c r="BD864" i="7"/>
  <c r="BD867" i="7"/>
  <c r="BD881" i="7"/>
  <c r="BD884" i="7"/>
  <c r="BD887" i="7"/>
  <c r="BD901" i="7"/>
  <c r="BD904" i="7"/>
  <c r="BD912" i="7"/>
  <c r="BD922" i="7"/>
  <c r="BD929" i="7"/>
  <c r="BD932" i="7"/>
  <c r="BD946" i="7"/>
  <c r="BD949" i="7"/>
  <c r="BD952" i="7"/>
  <c r="BD967" i="7"/>
  <c r="BD970" i="7"/>
  <c r="BD977" i="7"/>
  <c r="BD987" i="7"/>
  <c r="BD995" i="7"/>
  <c r="BD998" i="7"/>
  <c r="BD1012" i="7"/>
  <c r="BD1015" i="7"/>
  <c r="BD1018" i="7"/>
  <c r="BD1032" i="7"/>
  <c r="BD1035" i="7"/>
  <c r="BD1042" i="7"/>
  <c r="BD1052" i="7"/>
  <c r="BD1059" i="7"/>
  <c r="BD1062" i="7"/>
  <c r="BD1076" i="7"/>
  <c r="BD1079" i="7"/>
  <c r="BD1082" i="7"/>
  <c r="BD1100" i="7"/>
  <c r="BD1104" i="7"/>
  <c r="BD1105" i="7"/>
  <c r="BD1106" i="7"/>
  <c r="BD1120" i="7"/>
  <c r="BD1121" i="7"/>
  <c r="BD1122" i="7"/>
  <c r="BD1136" i="7"/>
  <c r="BD1137" i="7"/>
  <c r="BD1138" i="7"/>
  <c r="BD1152" i="7"/>
  <c r="BD1153" i="7"/>
  <c r="BD1154" i="7"/>
  <c r="BD1168" i="7"/>
  <c r="BD1169" i="7"/>
  <c r="BD1170" i="7"/>
  <c r="BD1185" i="7"/>
  <c r="BD1186" i="7"/>
  <c r="BD1187" i="7"/>
  <c r="BD1201" i="7"/>
  <c r="BD1202" i="7"/>
  <c r="BD1203" i="7"/>
  <c r="BD1217" i="7"/>
  <c r="BD1218" i="7"/>
  <c r="BD1219" i="7"/>
  <c r="BD1233" i="7"/>
  <c r="BD1234" i="7"/>
  <c r="BD1235" i="7"/>
  <c r="BD1250" i="7"/>
  <c r="BD1251" i="7"/>
  <c r="BD1252" i="7"/>
  <c r="BD1266" i="7"/>
  <c r="BD1267" i="7"/>
  <c r="BD1268" i="7"/>
  <c r="BD1282" i="7"/>
  <c r="BD1283" i="7"/>
  <c r="BD1284" i="7"/>
  <c r="BD1298" i="7"/>
  <c r="BD1299" i="7"/>
  <c r="BD1300" i="7"/>
  <c r="BD1314" i="7"/>
  <c r="BD1315" i="7"/>
  <c r="BD1316" i="7"/>
  <c r="BD1330" i="7"/>
  <c r="BD1331" i="7"/>
  <c r="BD1332" i="7"/>
  <c r="BD1346" i="7"/>
  <c r="BD1347" i="7"/>
  <c r="BD1348" i="7"/>
  <c r="BD38" i="7"/>
  <c r="BD42" i="7"/>
  <c r="BD55" i="7"/>
  <c r="BD59" i="7"/>
  <c r="BD68" i="7"/>
  <c r="BD72" i="7"/>
  <c r="BD76" i="7"/>
  <c r="BD91" i="7"/>
  <c r="BD108" i="7"/>
  <c r="BD163" i="7"/>
  <c r="BD180" i="7"/>
  <c r="BD182" i="7"/>
  <c r="BD186" i="7"/>
  <c r="BD216" i="7"/>
  <c r="BD220" i="7"/>
  <c r="BD275" i="7"/>
  <c r="BD290" i="7"/>
  <c r="BD294" i="7"/>
  <c r="BD298" i="7"/>
  <c r="BD307" i="7"/>
  <c r="BD311" i="7"/>
  <c r="BD315" i="7"/>
  <c r="BD330" i="7"/>
  <c r="BD349" i="7"/>
  <c r="BD421" i="7"/>
  <c r="BD425" i="7"/>
  <c r="BD440" i="7"/>
  <c r="BD444" i="7"/>
  <c r="BD457" i="7"/>
  <c r="BD461" i="7"/>
  <c r="BD474" i="7"/>
  <c r="BD478" i="7"/>
  <c r="BD548" i="7"/>
  <c r="BD552" i="7"/>
  <c r="BD556" i="7"/>
  <c r="BD569" i="7"/>
  <c r="BD573" i="7"/>
  <c r="BD591" i="7"/>
  <c r="BD606" i="7"/>
  <c r="BD623" i="7"/>
  <c r="BD662" i="7"/>
  <c r="BD666" i="7"/>
  <c r="BD679" i="7"/>
  <c r="BD683" i="7"/>
  <c r="BD696" i="7"/>
  <c r="BD700" i="7"/>
  <c r="BD715" i="7"/>
  <c r="BD720" i="7"/>
  <c r="BD741" i="7"/>
  <c r="BD744" i="7"/>
  <c r="BD751" i="7"/>
  <c r="BD806" i="7"/>
  <c r="BD809" i="7"/>
  <c r="BD816" i="7"/>
  <c r="BD832" i="7"/>
  <c r="BD852" i="7"/>
  <c r="BD855" i="7"/>
  <c r="BD879" i="7"/>
  <c r="BD937" i="7"/>
  <c r="BD954" i="7"/>
  <c r="BD979" i="7"/>
  <c r="BD1000" i="7"/>
  <c r="BD1027" i="7"/>
  <c r="BD1030" i="7"/>
  <c r="BD1044" i="7"/>
  <c r="BD1047" i="7"/>
  <c r="BD1050" i="7"/>
  <c r="BD1074" i="7"/>
  <c r="BD1091" i="7"/>
  <c r="BD1113" i="7"/>
  <c r="BD1129" i="7"/>
  <c r="BD1130" i="7"/>
  <c r="BD1144" i="7"/>
  <c r="BD1146" i="7"/>
  <c r="BD1160" i="7"/>
  <c r="BD1161" i="7"/>
  <c r="BD1177" i="7"/>
  <c r="BD1179" i="7"/>
  <c r="BD1195" i="7"/>
  <c r="BD1210" i="7"/>
  <c r="BD1225" i="7"/>
  <c r="BD1227" i="7"/>
  <c r="BD1242" i="7"/>
  <c r="BD1243" i="7"/>
  <c r="BD1259" i="7"/>
  <c r="BD1275" i="7"/>
  <c r="BD1276" i="7"/>
  <c r="BD1290" i="7"/>
  <c r="BD1292" i="7"/>
  <c r="BD1307" i="7"/>
  <c r="BD1322" i="7"/>
  <c r="BD1324" i="7"/>
  <c r="BD1338" i="7"/>
  <c r="BD1340" i="7"/>
  <c r="BD1354" i="7"/>
  <c r="BD1356" i="7"/>
  <c r="BD99" i="7"/>
  <c r="BD118" i="7"/>
  <c r="BD122" i="7"/>
  <c r="BD135" i="7"/>
  <c r="BD139" i="7"/>
  <c r="BD152" i="7"/>
  <c r="BD194" i="7"/>
  <c r="BD228" i="7"/>
  <c r="BD234" i="7"/>
  <c r="BD243" i="7"/>
  <c r="BD260" i="7"/>
  <c r="BD266" i="7"/>
  <c r="BD283" i="7"/>
  <c r="BD300" i="7"/>
  <c r="BD343" i="7"/>
  <c r="BD357" i="7"/>
  <c r="BD374" i="7"/>
  <c r="BD380" i="7"/>
  <c r="BD397" i="7"/>
  <c r="BD452" i="7"/>
  <c r="BD486" i="7"/>
  <c r="BD492" i="7"/>
  <c r="BD509" i="7"/>
  <c r="BD518" i="7"/>
  <c r="BD524" i="7"/>
  <c r="BD614" i="7"/>
  <c r="BD631" i="7"/>
  <c r="BD635" i="7"/>
  <c r="BD672" i="7"/>
  <c r="BD743" i="7"/>
  <c r="BD805" i="7"/>
  <c r="BD808" i="7"/>
  <c r="BD822" i="7"/>
  <c r="BD841" i="7"/>
  <c r="BD851" i="7"/>
  <c r="BD871" i="7"/>
  <c r="BD913" i="7"/>
  <c r="BD930" i="7"/>
  <c r="BD950" i="7"/>
  <c r="BD978" i="7"/>
  <c r="BD999" i="7"/>
  <c r="BD1016" i="7"/>
  <c r="BD1019" i="7"/>
  <c r="BD1026" i="7"/>
  <c r="BD1036" i="7"/>
  <c r="BD1043" i="7"/>
  <c r="BD1063" i="7"/>
  <c r="BD1101" i="7"/>
  <c r="BD1110" i="7"/>
  <c r="BD1124" i="7"/>
  <c r="BD1140" i="7"/>
  <c r="BD1142" i="7"/>
  <c r="BD1156" i="7"/>
  <c r="BD1174" i="7"/>
  <c r="BD1191" i="7"/>
  <c r="BD1206" i="7"/>
  <c r="BD1221" i="7"/>
  <c r="BD1239" i="7"/>
  <c r="BD1255" i="7"/>
  <c r="BD1271" i="7"/>
  <c r="BD1286" i="7"/>
  <c r="BD1288" i="7"/>
  <c r="BD1303" i="7"/>
  <c r="BD1319" i="7"/>
  <c r="BD1334" i="7"/>
  <c r="BD1336" i="7"/>
  <c r="BD1351" i="7"/>
  <c r="BD3" i="7"/>
  <c r="BE1" i="7"/>
  <c r="BD7" i="7"/>
  <c r="BD11" i="7"/>
  <c r="BD24" i="7"/>
  <c r="BD28" i="7"/>
  <c r="BD66" i="7"/>
  <c r="BD83" i="7"/>
  <c r="BD98" i="7"/>
  <c r="BD100" i="7"/>
  <c r="BD102" i="7"/>
  <c r="BD106" i="7"/>
  <c r="BD115" i="7"/>
  <c r="BD119" i="7"/>
  <c r="BD123" i="7"/>
  <c r="BD132" i="7"/>
  <c r="BD136" i="7"/>
  <c r="BD138" i="7"/>
  <c r="BD140" i="7"/>
  <c r="BD155" i="7"/>
  <c r="BD172" i="7"/>
  <c r="BD210" i="7"/>
  <c r="BD214" i="7"/>
  <c r="BD227" i="7"/>
  <c r="BD231" i="7"/>
  <c r="BD244" i="7"/>
  <c r="BD246" i="7"/>
  <c r="BD248" i="7"/>
  <c r="BD250" i="7"/>
  <c r="BD263" i="7"/>
  <c r="BD267" i="7"/>
  <c r="BD280" i="7"/>
  <c r="BD284" i="7"/>
  <c r="BD322" i="7"/>
  <c r="BD340" i="7"/>
  <c r="BD356" i="7"/>
  <c r="BD358" i="7"/>
  <c r="BD360" i="7"/>
  <c r="BD364" i="7"/>
  <c r="BD373" i="7"/>
  <c r="BD377" i="7"/>
  <c r="BD381" i="7"/>
  <c r="BD390" i="7"/>
  <c r="BD394" i="7"/>
  <c r="BD396" i="7"/>
  <c r="BD398" i="7"/>
  <c r="BD413" i="7"/>
  <c r="BD430" i="7"/>
  <c r="BD468" i="7"/>
  <c r="BD472" i="7"/>
  <c r="BD485" i="7"/>
  <c r="BD489" i="7"/>
  <c r="BD502" i="7"/>
  <c r="BD504" i="7"/>
  <c r="BD506" i="7"/>
  <c r="BD508" i="7"/>
  <c r="BD521" i="7"/>
  <c r="BD525" i="7"/>
  <c r="BD538" i="7"/>
  <c r="BD542" i="7"/>
  <c r="BD580" i="7"/>
  <c r="BD598" i="7"/>
  <c r="BD613" i="7"/>
  <c r="BD615" i="7"/>
  <c r="BD617" i="7"/>
  <c r="BD621" i="7"/>
  <c r="BD630" i="7"/>
  <c r="BD634" i="7"/>
  <c r="BD638" i="7"/>
  <c r="BD647" i="7"/>
  <c r="BD652" i="7"/>
  <c r="BD654" i="7"/>
  <c r="BD656" i="7"/>
  <c r="BD671" i="7"/>
  <c r="BD688" i="7"/>
  <c r="BD727" i="7"/>
  <c r="BD731" i="7"/>
  <c r="BD745" i="7"/>
  <c r="BD752" i="7"/>
  <c r="BD755" i="7"/>
  <c r="BD769" i="7"/>
  <c r="BD772" i="7"/>
  <c r="BD775" i="7"/>
  <c r="BD789" i="7"/>
  <c r="BD792" i="7"/>
  <c r="BD799" i="7"/>
  <c r="BD810" i="7"/>
  <c r="BD817" i="7"/>
  <c r="BD820" i="7"/>
  <c r="BD833" i="7"/>
  <c r="BD836" i="7"/>
  <c r="BD839" i="7"/>
  <c r="BD853" i="7"/>
  <c r="BD856" i="7"/>
  <c r="BD863" i="7"/>
  <c r="BD873" i="7"/>
  <c r="BD880" i="7"/>
  <c r="BD883" i="7"/>
  <c r="BD897" i="7"/>
  <c r="BD900" i="7"/>
  <c r="BD903" i="7"/>
  <c r="BD918" i="7"/>
  <c r="BD921" i="7"/>
  <c r="BD928" i="7"/>
  <c r="BD938" i="7"/>
  <c r="BD945" i="7"/>
  <c r="BD948" i="7"/>
  <c r="BD963" i="7"/>
  <c r="BD966" i="7"/>
  <c r="BD969" i="7"/>
  <c r="BD983" i="7"/>
  <c r="BD986" i="7"/>
  <c r="BD994" i="7"/>
  <c r="BD1004" i="7"/>
  <c r="BD1011" i="7"/>
  <c r="BD1014" i="7"/>
  <c r="BD1028" i="7"/>
  <c r="BD1031" i="7"/>
  <c r="BD1034" i="7"/>
  <c r="BD1048" i="7"/>
  <c r="BD1051" i="7"/>
  <c r="BD1058" i="7"/>
  <c r="BD1068" i="7"/>
  <c r="BD1075" i="7"/>
  <c r="BD1078" i="7"/>
  <c r="BD1092" i="7"/>
  <c r="BD1095" i="7"/>
  <c r="BD1099" i="7"/>
  <c r="BD1116" i="7"/>
  <c r="BD1117" i="7"/>
  <c r="BD1118" i="7"/>
  <c r="BD1132" i="7"/>
  <c r="BD1133" i="7"/>
  <c r="BD1134" i="7"/>
  <c r="BD1148" i="7"/>
  <c r="BD1149" i="7"/>
  <c r="BD1150" i="7"/>
  <c r="BD1164" i="7"/>
  <c r="BD1165" i="7"/>
  <c r="BD1166" i="7"/>
  <c r="BD1181" i="7"/>
  <c r="BD1182" i="7"/>
  <c r="BD1183" i="7"/>
  <c r="BD1197" i="7"/>
  <c r="BD1198" i="7"/>
  <c r="BD1199" i="7"/>
  <c r="BD1213" i="7"/>
  <c r="BD1214" i="7"/>
  <c r="BD1215" i="7"/>
  <c r="BD1229" i="7"/>
  <c r="BD1230" i="7"/>
  <c r="BD1231" i="7"/>
  <c r="BD1245" i="7"/>
  <c r="BD1246" i="7"/>
  <c r="BD1248" i="7"/>
  <c r="BD1262" i="7"/>
  <c r="BD1263" i="7"/>
  <c r="BD1264" i="7"/>
  <c r="BD1278" i="7"/>
  <c r="BD1279" i="7"/>
  <c r="BD1280" i="7"/>
  <c r="BD1294" i="7"/>
  <c r="BD1295" i="7"/>
  <c r="BD1296" i="7"/>
  <c r="BD1310" i="7"/>
  <c r="BD1311" i="7"/>
  <c r="BD1312" i="7"/>
  <c r="BD1326" i="7"/>
  <c r="BD1327" i="7"/>
  <c r="BD1328" i="7"/>
  <c r="BD1342" i="7"/>
  <c r="BD1343" i="7"/>
  <c r="BD1344" i="7"/>
  <c r="BD1358" i="7"/>
  <c r="BD1359" i="7"/>
  <c r="BD1360" i="7"/>
  <c r="BD19" i="7"/>
  <c r="BD34" i="7"/>
  <c r="BD36" i="7"/>
  <c r="BD51" i="7"/>
  <c r="BD74" i="7"/>
  <c r="BD146" i="7"/>
  <c r="BD150" i="7"/>
  <c r="BD167" i="7"/>
  <c r="BD184" i="7"/>
  <c r="BD199" i="7"/>
  <c r="BD203" i="7"/>
  <c r="BD258" i="7"/>
  <c r="BD292" i="7"/>
  <c r="BD324" i="7"/>
  <c r="BD328" i="7"/>
  <c r="BD332" i="7"/>
  <c r="BD366" i="7"/>
  <c r="BD404" i="7"/>
  <c r="BD408" i="7"/>
  <c r="BD438" i="7"/>
  <c r="BD442" i="7"/>
  <c r="BD516" i="7"/>
  <c r="BD533" i="7"/>
  <c r="BD550" i="7"/>
  <c r="BD565" i="7"/>
  <c r="BD582" i="7"/>
  <c r="BD587" i="7"/>
  <c r="BD589" i="7"/>
  <c r="BD698" i="7"/>
  <c r="BD702" i="7"/>
  <c r="BD733" i="7"/>
  <c r="BD761" i="7"/>
  <c r="BD768" i="7"/>
  <c r="BD771" i="7"/>
  <c r="BD785" i="7"/>
  <c r="BD788" i="7"/>
  <c r="BD791" i="7"/>
  <c r="BD826" i="7"/>
  <c r="BD835" i="7"/>
  <c r="BD849" i="7"/>
  <c r="BD869" i="7"/>
  <c r="BD872" i="7"/>
  <c r="BD889" i="7"/>
  <c r="BD896" i="7"/>
  <c r="BD899" i="7"/>
  <c r="BD914" i="7"/>
  <c r="BD917" i="7"/>
  <c r="BD920" i="7"/>
  <c r="BD934" i="7"/>
  <c r="BD944" i="7"/>
  <c r="BD962" i="7"/>
  <c r="BD965" i="7"/>
  <c r="BD982" i="7"/>
  <c r="BD985" i="7"/>
  <c r="BD1003" i="7"/>
  <c r="BD1010" i="7"/>
  <c r="BD1020" i="7"/>
  <c r="BD1064" i="7"/>
  <c r="BD1067" i="7"/>
  <c r="BD1084" i="7"/>
  <c r="BD1094" i="7"/>
  <c r="BD1112" i="7"/>
  <c r="BD1114" i="7"/>
  <c r="BD1128" i="7"/>
  <c r="BD1145" i="7"/>
  <c r="BD1162" i="7"/>
  <c r="BD1178" i="7"/>
  <c r="BD1193" i="7"/>
  <c r="BD1194" i="7"/>
  <c r="BD1209" i="7"/>
  <c r="BD1211" i="7"/>
  <c r="BD1226" i="7"/>
  <c r="BD1241" i="7"/>
  <c r="BD1258" i="7"/>
  <c r="BD1260" i="7"/>
  <c r="BD1274" i="7"/>
  <c r="BD1291" i="7"/>
  <c r="BD1306" i="7"/>
  <c r="BD1308" i="7"/>
  <c r="BD1323" i="7"/>
  <c r="BD1339" i="7"/>
  <c r="BD1355" i="7"/>
  <c r="BD4" i="7"/>
  <c r="BD8" i="7"/>
  <c r="BD10" i="7"/>
  <c r="BD12" i="7"/>
  <c r="BD27" i="7"/>
  <c r="BD44" i="7"/>
  <c r="BD82" i="7"/>
  <c r="BD86" i="7"/>
  <c r="BD103" i="7"/>
  <c r="BD116" i="7"/>
  <c r="BD230" i="7"/>
  <c r="BD247" i="7"/>
  <c r="BD251" i="7"/>
  <c r="BD268" i="7"/>
  <c r="BD376" i="7"/>
  <c r="BD410" i="7"/>
  <c r="BD414" i="7"/>
  <c r="BD469" i="7"/>
  <c r="BD484" i="7"/>
  <c r="BD501" i="7"/>
  <c r="BD505" i="7"/>
  <c r="BD526" i="7"/>
  <c r="BD541" i="7"/>
  <c r="BD601" i="7"/>
  <c r="BD618" i="7"/>
  <c r="BD637" i="7"/>
  <c r="BD650" i="7"/>
  <c r="BD668" i="7"/>
  <c r="BD740" i="7"/>
  <c r="BD760" i="7"/>
  <c r="BD767" i="7"/>
  <c r="BD784" i="7"/>
  <c r="BD801" i="7"/>
  <c r="BD825" i="7"/>
  <c r="BD831" i="7"/>
  <c r="BD848" i="7"/>
  <c r="BD868" i="7"/>
  <c r="BD888" i="7"/>
  <c r="BD895" i="7"/>
  <c r="BD933" i="7"/>
  <c r="BD936" i="7"/>
  <c r="BD971" i="7"/>
  <c r="BD996" i="7"/>
  <c r="BD1060" i="7"/>
  <c r="BD1083" i="7"/>
  <c r="BD1090" i="7"/>
  <c r="BD1109" i="7"/>
  <c r="BD1126" i="7"/>
  <c r="BD1141" i="7"/>
  <c r="BD1157" i="7"/>
  <c r="BD1172" i="7"/>
  <c r="BD1189" i="7"/>
  <c r="BD1207" i="7"/>
  <c r="BD1222" i="7"/>
  <c r="BD1237" i="7"/>
  <c r="BD1256" i="7"/>
  <c r="BD1272" i="7"/>
  <c r="BD1287" i="7"/>
  <c r="BD1304" i="7"/>
  <c r="BD1318" i="7"/>
  <c r="BD1335" i="7"/>
  <c r="BD1352" i="7"/>
  <c r="T311" i="5"/>
  <c r="AC311" i="5" s="1"/>
  <c r="T678" i="5"/>
  <c r="AC678" i="5" s="1"/>
  <c r="T165" i="5"/>
  <c r="AC165" i="5" s="1"/>
  <c r="T632" i="5"/>
  <c r="AC632" i="5" s="1"/>
  <c r="T368" i="5"/>
  <c r="AC368" i="5" s="1"/>
  <c r="T164" i="5"/>
  <c r="AC164" i="5" s="1"/>
  <c r="T6" i="5"/>
  <c r="AC6" i="5" s="1"/>
  <c r="T463" i="5"/>
  <c r="AC463" i="5" s="1"/>
  <c r="T186" i="5"/>
  <c r="AC186" i="5" s="1"/>
  <c r="T276" i="5"/>
  <c r="AC276" i="5" s="1"/>
  <c r="T645" i="5"/>
  <c r="AC645" i="5" s="1"/>
  <c r="T763" i="5"/>
  <c r="AC763" i="5" s="1"/>
  <c r="T547" i="5"/>
  <c r="AC547" i="5" s="1"/>
  <c r="T383" i="5"/>
  <c r="AC383" i="5" s="1"/>
  <c r="T254" i="5"/>
  <c r="AC254" i="5" s="1"/>
  <c r="AE455" i="7"/>
  <c r="T689" i="5"/>
  <c r="AC689" i="5" s="1"/>
  <c r="T451" i="5"/>
  <c r="AC451" i="5" s="1"/>
  <c r="T357" i="5"/>
  <c r="AC357" i="5" s="1"/>
  <c r="AE821" i="7"/>
  <c r="T537" i="5"/>
  <c r="AC537" i="5" s="1"/>
  <c r="T686" i="5"/>
  <c r="AC686" i="5" s="1"/>
  <c r="T570" i="5"/>
  <c r="AC570" i="5" s="1"/>
  <c r="T134" i="5"/>
  <c r="AC134" i="5" s="1"/>
  <c r="T597" i="5"/>
  <c r="AC597" i="5" s="1"/>
  <c r="T623" i="5"/>
  <c r="AC623" i="5" s="1"/>
  <c r="T267" i="5"/>
  <c r="AC267" i="5" s="1"/>
  <c r="T430" i="5"/>
  <c r="AC430" i="5" s="1"/>
  <c r="T242" i="5"/>
  <c r="AC242" i="5" s="1"/>
  <c r="T592" i="5"/>
  <c r="AC592" i="5" s="1"/>
  <c r="T568" i="5"/>
  <c r="AC568" i="5" s="1"/>
  <c r="T61" i="5"/>
  <c r="AC61" i="5" s="1"/>
  <c r="AE642" i="7"/>
  <c r="T271" i="5"/>
  <c r="AC271" i="5" s="1"/>
  <c r="T138" i="5"/>
  <c r="AC138" i="5" s="1"/>
  <c r="T154" i="5"/>
  <c r="AC154" i="5" s="1"/>
  <c r="T511" i="5"/>
  <c r="AC511" i="5" s="1"/>
  <c r="T86" i="5"/>
  <c r="AC86" i="5" s="1"/>
  <c r="T387" i="5"/>
  <c r="AC387" i="5" s="1"/>
  <c r="T691" i="5"/>
  <c r="AC691" i="5" s="1"/>
  <c r="J520" i="5"/>
  <c r="AB520" i="5" s="1"/>
  <c r="AE728" i="7"/>
  <c r="H775" i="5"/>
  <c r="H744" i="5"/>
  <c r="I744" i="5" s="1"/>
  <c r="S753" i="7" s="1"/>
  <c r="H726" i="5"/>
  <c r="I726" i="5" s="1"/>
  <c r="S647" i="7" s="1"/>
  <c r="H697" i="5"/>
  <c r="I697" i="5" s="1"/>
  <c r="S456" i="7" s="1"/>
  <c r="H666" i="5"/>
  <c r="H644" i="5"/>
  <c r="H624" i="5"/>
  <c r="H594" i="5"/>
  <c r="I594" i="5" s="1"/>
  <c r="H576" i="5"/>
  <c r="I576" i="5" s="1"/>
  <c r="S297" i="7" s="1"/>
  <c r="H554" i="5"/>
  <c r="I554" i="5" s="1"/>
  <c r="S742" i="7" s="1"/>
  <c r="H534" i="5"/>
  <c r="H513" i="5"/>
  <c r="I513" i="5" s="1"/>
  <c r="S62" i="7" s="1"/>
  <c r="H489" i="5"/>
  <c r="I489" i="5" s="1"/>
  <c r="S420" i="7" s="1"/>
  <c r="H469" i="5"/>
  <c r="I469" i="5" s="1"/>
  <c r="H446" i="5"/>
  <c r="I446" i="5" s="1"/>
  <c r="S7" i="7" s="1"/>
  <c r="H422" i="5"/>
  <c r="I422" i="5" s="1"/>
  <c r="S487" i="7" s="1"/>
  <c r="H399" i="5"/>
  <c r="I399" i="5" s="1"/>
  <c r="S657" i="7" s="1"/>
  <c r="H321" i="5"/>
  <c r="I321" i="5" s="1"/>
  <c r="S409" i="7" s="1"/>
  <c r="H300" i="5"/>
  <c r="I300" i="5" s="1"/>
  <c r="S332" i="7" s="1"/>
  <c r="H270" i="5"/>
  <c r="I270" i="5" s="1"/>
  <c r="S274" i="7" s="1"/>
  <c r="H245" i="5"/>
  <c r="I245" i="5" s="1"/>
  <c r="S679" i="7" s="1"/>
  <c r="H223" i="5"/>
  <c r="I223" i="5" s="1"/>
  <c r="S546" i="7" s="1"/>
  <c r="H150" i="5"/>
  <c r="I150" i="5" s="1"/>
  <c r="S225" i="7" s="1"/>
  <c r="H82" i="5"/>
  <c r="I82" i="5" s="1"/>
  <c r="S179" i="7" s="1"/>
  <c r="H45" i="5"/>
  <c r="I45" i="5" s="1"/>
  <c r="S28" i="7" s="1"/>
  <c r="H21" i="5"/>
  <c r="I21" i="5" s="1"/>
  <c r="S242" i="7" s="1"/>
  <c r="H535" i="5"/>
  <c r="H470" i="5"/>
  <c r="I470" i="5" s="1"/>
  <c r="H344" i="5"/>
  <c r="I344" i="5" s="1"/>
  <c r="S467" i="7" s="1"/>
  <c r="H246" i="5"/>
  <c r="I246" i="5" s="1"/>
  <c r="S680" i="7" s="1"/>
  <c r="H126" i="5"/>
  <c r="I126" i="5" s="1"/>
  <c r="S177" i="7" s="1"/>
  <c r="H794" i="5"/>
  <c r="I794" i="5" s="1"/>
  <c r="S819" i="7" s="1"/>
  <c r="H743" i="5"/>
  <c r="I743" i="5" s="1"/>
  <c r="S752" i="7" s="1"/>
  <c r="H725" i="5"/>
  <c r="I725" i="5" s="1"/>
  <c r="S646" i="7" s="1"/>
  <c r="H694" i="5"/>
  <c r="I694" i="5" s="1"/>
  <c r="S453" i="7" s="1"/>
  <c r="H665" i="5"/>
  <c r="I665" i="5" s="1"/>
  <c r="S721" i="7" s="1"/>
  <c r="H642" i="5"/>
  <c r="I642" i="5" s="1"/>
  <c r="S692" i="7" s="1"/>
  <c r="H622" i="5"/>
  <c r="I622" i="5" s="1"/>
  <c r="S591" i="7" s="1"/>
  <c r="H593" i="5"/>
  <c r="I593" i="5" s="1"/>
  <c r="S392" i="7" s="1"/>
  <c r="H575" i="5"/>
  <c r="H553" i="5"/>
  <c r="I553" i="5" s="1"/>
  <c r="S741" i="7" s="1"/>
  <c r="H533" i="5"/>
  <c r="I533" i="5" s="1"/>
  <c r="S638" i="7" s="1"/>
  <c r="H512" i="5"/>
  <c r="I512" i="5" s="1"/>
  <c r="S574" i="7" s="1"/>
  <c r="H487" i="5"/>
  <c r="I487" i="5" s="1"/>
  <c r="S417" i="7" s="1"/>
  <c r="H468" i="5"/>
  <c r="I468" i="5" s="1"/>
  <c r="S316" i="7" s="1"/>
  <c r="H397" i="5"/>
  <c r="I397" i="5" s="1"/>
  <c r="S460" i="7" s="1"/>
  <c r="H370" i="5"/>
  <c r="I370" i="5" s="1"/>
  <c r="S552" i="7" s="1"/>
  <c r="H341" i="5"/>
  <c r="I341" i="5" s="1"/>
  <c r="S463" i="7" s="1"/>
  <c r="H320" i="5"/>
  <c r="I320" i="5" s="1"/>
  <c r="S407" i="7" s="1"/>
  <c r="H298" i="5"/>
  <c r="I298" i="5" s="1"/>
  <c r="S363" i="7" s="1"/>
  <c r="H269" i="5"/>
  <c r="I269" i="5" s="1"/>
  <c r="S72" i="7" s="1"/>
  <c r="H244" i="5"/>
  <c r="I244" i="5" s="1"/>
  <c r="S678" i="7" s="1"/>
  <c r="H222" i="5"/>
  <c r="I222" i="5" s="1"/>
  <c r="S545" i="7" s="1"/>
  <c r="H197" i="5"/>
  <c r="I197" i="5" s="1"/>
  <c r="S377" i="7" s="1"/>
  <c r="H149" i="5"/>
  <c r="I149" i="5" s="1"/>
  <c r="S223" i="7" s="1"/>
  <c r="H122" i="5"/>
  <c r="I122" i="5" s="1"/>
  <c r="S218" i="7" s="1"/>
  <c r="H100" i="5"/>
  <c r="I100" i="5" s="1"/>
  <c r="S138" i="7" s="1"/>
  <c r="H81" i="5"/>
  <c r="I81" i="5" s="1"/>
  <c r="S98" i="7" s="1"/>
  <c r="H64" i="5"/>
  <c r="I64" i="5" s="1"/>
  <c r="S65" i="7" s="1"/>
  <c r="H44" i="5"/>
  <c r="I44" i="5" s="1"/>
  <c r="S147" i="7" s="1"/>
  <c r="H20" i="5"/>
  <c r="I20" i="5" s="1"/>
  <c r="S241" i="7" s="1"/>
  <c r="H742" i="5"/>
  <c r="I742" i="5" s="1"/>
  <c r="S751" i="7" s="1"/>
  <c r="H722" i="5"/>
  <c r="I722" i="5" s="1"/>
  <c r="S618" i="7" s="1"/>
  <c r="H692" i="5"/>
  <c r="I692" i="5" s="1"/>
  <c r="S429" i="7" s="1"/>
  <c r="H663" i="5"/>
  <c r="I663" i="5" s="1"/>
  <c r="S284" i="7" s="1"/>
  <c r="H641" i="5"/>
  <c r="I641" i="5" s="1"/>
  <c r="S691" i="7" s="1"/>
  <c r="H620" i="5"/>
  <c r="I620" i="5" s="1"/>
  <c r="S563" i="7" s="1"/>
  <c r="H574" i="5"/>
  <c r="I574" i="5" s="1"/>
  <c r="S295" i="7" s="1"/>
  <c r="H552" i="5"/>
  <c r="I552" i="5" s="1"/>
  <c r="S740" i="7" s="1"/>
  <c r="H532" i="5"/>
  <c r="I532" i="5" s="1"/>
  <c r="S637" i="7" s="1"/>
  <c r="H508" i="5"/>
  <c r="I508" i="5" s="1"/>
  <c r="H486" i="5"/>
  <c r="I486" i="5" s="1"/>
  <c r="S550" i="7" s="1"/>
  <c r="H466" i="5"/>
  <c r="I466" i="5" s="1"/>
  <c r="S314" i="7" s="1"/>
  <c r="H442" i="5"/>
  <c r="I442" i="5" s="1"/>
  <c r="S769" i="7" s="1"/>
  <c r="H420" i="5"/>
  <c r="I420" i="5" s="1"/>
  <c r="S706" i="7" s="1"/>
  <c r="H396" i="5"/>
  <c r="I396" i="5" s="1"/>
  <c r="S633" i="7" s="1"/>
  <c r="H369" i="5"/>
  <c r="I369" i="5" s="1"/>
  <c r="S46" i="7" s="1"/>
  <c r="H340" i="5"/>
  <c r="I340" i="5" s="1"/>
  <c r="S403" i="7" s="1"/>
  <c r="H319" i="5"/>
  <c r="I319" i="5" s="1"/>
  <c r="S408" i="7" s="1"/>
  <c r="H268" i="5"/>
  <c r="I268" i="5" s="1"/>
  <c r="S271" i="7" s="1"/>
  <c r="H241" i="5"/>
  <c r="I241" i="5" s="1"/>
  <c r="S654" i="7" s="1"/>
  <c r="H221" i="5"/>
  <c r="I221" i="5" s="1"/>
  <c r="S544" i="7" s="1"/>
  <c r="H170" i="5"/>
  <c r="I170" i="5" s="1"/>
  <c r="S260" i="7" s="1"/>
  <c r="H148" i="5"/>
  <c r="I148" i="5" s="1"/>
  <c r="S222" i="7" s="1"/>
  <c r="H121" i="5"/>
  <c r="I121" i="5" s="1"/>
  <c r="S174" i="7" s="1"/>
  <c r="H99" i="5"/>
  <c r="I99" i="5" s="1"/>
  <c r="S137" i="7" s="1"/>
  <c r="H63" i="5"/>
  <c r="I63" i="5" s="1"/>
  <c r="S64" i="7" s="1"/>
  <c r="H43" i="5"/>
  <c r="I43" i="5" s="1"/>
  <c r="S27" i="7" s="1"/>
  <c r="H472" i="5"/>
  <c r="I472" i="5" s="1"/>
  <c r="S536" i="7" s="1"/>
  <c r="H325" i="5"/>
  <c r="I325" i="5" s="1"/>
  <c r="S413" i="7" s="1"/>
  <c r="H68" i="5"/>
  <c r="I68" i="5" s="1"/>
  <c r="S77" i="7" s="1"/>
  <c r="H746" i="5"/>
  <c r="I746" i="5" s="1"/>
  <c r="S158" i="7" s="1"/>
  <c r="H447" i="5"/>
  <c r="I447" i="5" s="1"/>
  <c r="S104" i="7" s="1"/>
  <c r="H401" i="5"/>
  <c r="I401" i="5" s="1"/>
  <c r="S659" i="7" s="1"/>
  <c r="H102" i="5"/>
  <c r="I102" i="5" s="1"/>
  <c r="S39" i="7" s="1"/>
  <c r="H24" i="5"/>
  <c r="I24" i="5" s="1"/>
  <c r="S244" i="7" s="1"/>
  <c r="H792" i="5"/>
  <c r="I792" i="5" s="1"/>
  <c r="S817" i="7" s="1"/>
  <c r="H771" i="5"/>
  <c r="I771" i="5" s="1"/>
  <c r="S190" i="7" s="1"/>
  <c r="H741" i="5"/>
  <c r="I741" i="5" s="1"/>
  <c r="S725" i="7" s="1"/>
  <c r="H718" i="5"/>
  <c r="I718" i="5" s="1"/>
  <c r="S596" i="7" s="1"/>
  <c r="H687" i="5"/>
  <c r="I687" i="5" s="1"/>
  <c r="S399" i="7" s="1"/>
  <c r="H662" i="5"/>
  <c r="I662" i="5" s="1"/>
  <c r="H640" i="5"/>
  <c r="I640" i="5" s="1"/>
  <c r="S690" i="7" s="1"/>
  <c r="H619" i="5"/>
  <c r="I619" i="5" s="1"/>
  <c r="S562" i="7" s="1"/>
  <c r="H590" i="5"/>
  <c r="I590" i="5" s="1"/>
  <c r="S368" i="7" s="1"/>
  <c r="H572" i="5"/>
  <c r="H531" i="5"/>
  <c r="H507" i="5"/>
  <c r="I507" i="5" s="1"/>
  <c r="S505" i="7" s="1"/>
  <c r="H464" i="5"/>
  <c r="I464" i="5" s="1"/>
  <c r="S526" i="7" s="1"/>
  <c r="H419" i="5"/>
  <c r="I419" i="5" s="1"/>
  <c r="S705" i="7" s="1"/>
  <c r="H395" i="5"/>
  <c r="I395" i="5" s="1"/>
  <c r="S632" i="7" s="1"/>
  <c r="H367" i="5"/>
  <c r="I367" i="5" s="1"/>
  <c r="S551" i="7" s="1"/>
  <c r="H339" i="5"/>
  <c r="I339" i="5" s="1"/>
  <c r="S400" i="7" s="1"/>
  <c r="H315" i="5"/>
  <c r="I315" i="5" s="1"/>
  <c r="S384" i="7" s="1"/>
  <c r="H294" i="5"/>
  <c r="I294" i="5" s="1"/>
  <c r="S328" i="7" s="1"/>
  <c r="H266" i="5"/>
  <c r="I266" i="5" s="1"/>
  <c r="S269" i="7" s="1"/>
  <c r="H240" i="5"/>
  <c r="I240" i="5" s="1"/>
  <c r="S652" i="7" s="1"/>
  <c r="H220" i="5"/>
  <c r="I220" i="5" s="1"/>
  <c r="S516" i="7" s="1"/>
  <c r="H194" i="5"/>
  <c r="I194" i="5" s="1"/>
  <c r="S352" i="7" s="1"/>
  <c r="H147" i="5"/>
  <c r="I147" i="5" s="1"/>
  <c r="S42" i="7" s="1"/>
  <c r="H120" i="5"/>
  <c r="I120" i="5" s="1"/>
  <c r="S214" i="7" s="1"/>
  <c r="H79" i="5"/>
  <c r="I79" i="5" s="1"/>
  <c r="S97" i="7" s="1"/>
  <c r="H749" i="5"/>
  <c r="I749" i="5" s="1"/>
  <c r="S781" i="7" s="1"/>
  <c r="H515" i="5"/>
  <c r="H405" i="5"/>
  <c r="I405" i="5" s="1"/>
  <c r="S465" i="7" s="1"/>
  <c r="H176" i="5"/>
  <c r="I176" i="5" s="1"/>
  <c r="S267" i="7" s="1"/>
  <c r="H667" i="5"/>
  <c r="I667" i="5" s="1"/>
  <c r="S300" i="7" s="1"/>
  <c r="H791" i="5"/>
  <c r="I791" i="5" s="1"/>
  <c r="H770" i="5"/>
  <c r="I770" i="5" s="1"/>
  <c r="S189" i="7" s="1"/>
  <c r="H740" i="5"/>
  <c r="I740" i="5" s="1"/>
  <c r="H717" i="5"/>
  <c r="I717" i="5" s="1"/>
  <c r="S595" i="7" s="1"/>
  <c r="H683" i="5"/>
  <c r="I683" i="5" s="1"/>
  <c r="S373" i="7" s="1"/>
  <c r="H661" i="5"/>
  <c r="H616" i="5"/>
  <c r="I616" i="5" s="1"/>
  <c r="S535" i="7" s="1"/>
  <c r="H589" i="5"/>
  <c r="H569" i="5"/>
  <c r="I569" i="5" s="1"/>
  <c r="S67" i="7" s="1"/>
  <c r="H529" i="5"/>
  <c r="H506" i="5"/>
  <c r="I506" i="5" s="1"/>
  <c r="S503" i="7" s="1"/>
  <c r="H462" i="5"/>
  <c r="I462" i="5" s="1"/>
  <c r="S294" i="7" s="1"/>
  <c r="H418" i="5"/>
  <c r="I418" i="5" s="1"/>
  <c r="S704" i="7" s="1"/>
  <c r="H394" i="5"/>
  <c r="I394" i="5" s="1"/>
  <c r="S631" i="7" s="1"/>
  <c r="H366" i="5"/>
  <c r="I366" i="5" s="1"/>
  <c r="S430" i="7" s="1"/>
  <c r="H337" i="5"/>
  <c r="I337" i="5" s="1"/>
  <c r="S444" i="7" s="1"/>
  <c r="H314" i="5"/>
  <c r="I314" i="5" s="1"/>
  <c r="S383" i="7" s="1"/>
  <c r="H293" i="5"/>
  <c r="I293" i="5" s="1"/>
  <c r="S359" i="7" s="1"/>
  <c r="H239" i="5"/>
  <c r="I239" i="5" s="1"/>
  <c r="S625" i="7" s="1"/>
  <c r="H219" i="5"/>
  <c r="I219" i="5" s="1"/>
  <c r="S515" i="7" s="1"/>
  <c r="H193" i="5"/>
  <c r="I193" i="5" s="1"/>
  <c r="S351" i="7" s="1"/>
  <c r="H143" i="5"/>
  <c r="I143" i="5" s="1"/>
  <c r="S212" i="7" s="1"/>
  <c r="I97" i="5"/>
  <c r="S127" i="7" s="1"/>
  <c r="H78" i="5"/>
  <c r="I78" i="5" s="1"/>
  <c r="S92" i="7" s="1"/>
  <c r="H556" i="5"/>
  <c r="I556" i="5" s="1"/>
  <c r="S745" i="7" s="1"/>
  <c r="H769" i="5"/>
  <c r="H739" i="5"/>
  <c r="I739" i="5" s="1"/>
  <c r="S797" i="7" s="1"/>
  <c r="H716" i="5"/>
  <c r="I716" i="5" s="1"/>
  <c r="S594" i="7" s="1"/>
  <c r="H682" i="5"/>
  <c r="I682" i="5" s="1"/>
  <c r="S371" i="7" s="1"/>
  <c r="H660" i="5"/>
  <c r="I660" i="5" s="1"/>
  <c r="S805" i="7" s="1"/>
  <c r="H588" i="5"/>
  <c r="I588" i="5" s="1"/>
  <c r="S367" i="7" s="1"/>
  <c r="H549" i="5"/>
  <c r="I549" i="5" s="1"/>
  <c r="S714" i="7" s="1"/>
  <c r="H528" i="5"/>
  <c r="I528" i="5" s="1"/>
  <c r="S612" i="7" s="1"/>
  <c r="H505" i="5"/>
  <c r="I505" i="5" s="1"/>
  <c r="H461" i="5"/>
  <c r="I461" i="5" s="1"/>
  <c r="S293" i="7" s="1"/>
  <c r="H437" i="5"/>
  <c r="I437" i="5" s="1"/>
  <c r="S764" i="7" s="1"/>
  <c r="H417" i="5"/>
  <c r="I417" i="5" s="1"/>
  <c r="S703" i="7" s="1"/>
  <c r="H392" i="5"/>
  <c r="I392" i="5" s="1"/>
  <c r="S627" i="7" s="1"/>
  <c r="H364" i="5"/>
  <c r="I364" i="5" s="1"/>
  <c r="S548" i="7" s="1"/>
  <c r="H336" i="5"/>
  <c r="I336" i="5" s="1"/>
  <c r="S84" i="7" s="1"/>
  <c r="H313" i="5"/>
  <c r="I313" i="5" s="1"/>
  <c r="S40" i="7" s="1"/>
  <c r="H292" i="5"/>
  <c r="I292" i="5" s="1"/>
  <c r="S313" i="7" s="1"/>
  <c r="H238" i="5"/>
  <c r="I238" i="5" s="1"/>
  <c r="S624" i="7" s="1"/>
  <c r="H217" i="5"/>
  <c r="I217" i="5" s="1"/>
  <c r="S512" i="7" s="1"/>
  <c r="H191" i="5"/>
  <c r="I191" i="5" s="1"/>
  <c r="S58" i="7" s="1"/>
  <c r="H142" i="5"/>
  <c r="I142" i="5" s="1"/>
  <c r="S211" i="7" s="1"/>
  <c r="H77" i="5"/>
  <c r="I77" i="5" s="1"/>
  <c r="S91" i="7" s="1"/>
  <c r="H15" i="5"/>
  <c r="I15" i="5" s="1"/>
  <c r="S231" i="7" s="1"/>
  <c r="H626" i="5"/>
  <c r="I626" i="5" s="1"/>
  <c r="S593" i="7" s="1"/>
  <c r="H372" i="5"/>
  <c r="I372" i="5" s="1"/>
  <c r="S554" i="7" s="1"/>
  <c r="H789" i="5"/>
  <c r="I789" i="5" s="1"/>
  <c r="S813" i="7" s="1"/>
  <c r="H768" i="5"/>
  <c r="I768" i="5" s="1"/>
  <c r="S19" i="7" s="1"/>
  <c r="H714" i="5"/>
  <c r="I714" i="5" s="1"/>
  <c r="S566" i="7" s="1"/>
  <c r="H679" i="5"/>
  <c r="I679" i="5" s="1"/>
  <c r="H658" i="5"/>
  <c r="H587" i="5"/>
  <c r="I587" i="5" s="1"/>
  <c r="H566" i="5"/>
  <c r="I566" i="5" s="1"/>
  <c r="S800" i="7" s="1"/>
  <c r="H548" i="5"/>
  <c r="H504" i="5"/>
  <c r="I504" i="5" s="1"/>
  <c r="S500" i="7" s="1"/>
  <c r="H459" i="5"/>
  <c r="I459" i="5" s="1"/>
  <c r="S521" i="7" s="1"/>
  <c r="H434" i="5"/>
  <c r="I434" i="5" s="1"/>
  <c r="S762" i="7" s="1"/>
  <c r="H416" i="5"/>
  <c r="I416" i="5" s="1"/>
  <c r="S684" i="7" s="1"/>
  <c r="H391" i="5"/>
  <c r="I391" i="5" s="1"/>
  <c r="S52" i="7" s="1"/>
  <c r="H363" i="5"/>
  <c r="I363" i="5" s="1"/>
  <c r="S525" i="7" s="1"/>
  <c r="H335" i="5"/>
  <c r="I335" i="5" s="1"/>
  <c r="S6" i="7" s="1"/>
  <c r="H291" i="5"/>
  <c r="I291" i="5" s="1"/>
  <c r="S37" i="7" s="1"/>
  <c r="H262" i="5"/>
  <c r="I262" i="5" s="1"/>
  <c r="S327" i="7" s="1"/>
  <c r="H236" i="5"/>
  <c r="I236" i="5" s="1"/>
  <c r="S68" i="7" s="1"/>
  <c r="H215" i="5"/>
  <c r="I215" i="5" s="1"/>
  <c r="S489" i="7" s="1"/>
  <c r="H188" i="5"/>
  <c r="I188" i="5" s="1"/>
  <c r="S325" i="7" s="1"/>
  <c r="H163" i="5"/>
  <c r="I163" i="5" s="1"/>
  <c r="S250" i="7" s="1"/>
  <c r="H116" i="5"/>
  <c r="I116" i="5" s="1"/>
  <c r="S165" i="7" s="1"/>
  <c r="H94" i="5"/>
  <c r="I94" i="5" s="1"/>
  <c r="S123" i="7" s="1"/>
  <c r="H76" i="5"/>
  <c r="I76" i="5" s="1"/>
  <c r="S90" i="7" s="1"/>
  <c r="H14" i="5"/>
  <c r="I14" i="5" s="1"/>
  <c r="H26" i="5"/>
  <c r="I26" i="5" s="1"/>
  <c r="S245" i="7" s="1"/>
  <c r="H762" i="5"/>
  <c r="I762" i="5" s="1"/>
  <c r="S173" i="7" s="1"/>
  <c r="H736" i="5"/>
  <c r="I736" i="5" s="1"/>
  <c r="S696" i="7" s="1"/>
  <c r="H713" i="5"/>
  <c r="I713" i="5" s="1"/>
  <c r="S156" i="7" s="1"/>
  <c r="H675" i="5"/>
  <c r="I675" i="5" s="1"/>
  <c r="S323" i="7" s="1"/>
  <c r="H657" i="5"/>
  <c r="H565" i="5"/>
  <c r="I565" i="5" s="1"/>
  <c r="S799" i="7" s="1"/>
  <c r="H546" i="5"/>
  <c r="I546" i="5" s="1"/>
  <c r="S120" i="7" s="1"/>
  <c r="H361" i="5"/>
  <c r="I361" i="5" s="1"/>
  <c r="S522" i="7" s="1"/>
  <c r="H310" i="5"/>
  <c r="I310" i="5" s="1"/>
  <c r="S379" i="7" s="1"/>
  <c r="H290" i="5"/>
  <c r="I290" i="5" s="1"/>
  <c r="S355" i="7" s="1"/>
  <c r="H261" i="5"/>
  <c r="I261" i="5" s="1"/>
  <c r="S760" i="7" s="1"/>
  <c r="H162" i="5"/>
  <c r="I162" i="5" s="1"/>
  <c r="S249" i="7" s="1"/>
  <c r="H140" i="5"/>
  <c r="I140" i="5" s="1"/>
  <c r="S209" i="7" s="1"/>
  <c r="H115" i="5"/>
  <c r="I115" i="5" s="1"/>
  <c r="H75" i="5"/>
  <c r="I75" i="5" s="1"/>
  <c r="S89" i="7" s="1"/>
  <c r="H35" i="5"/>
  <c r="I35" i="5" s="1"/>
  <c r="S9" i="7" s="1"/>
  <c r="H598" i="5"/>
  <c r="I598" i="5" s="1"/>
  <c r="H700" i="5"/>
  <c r="I700" i="5" s="1"/>
  <c r="S483" i="7" s="1"/>
  <c r="H787" i="5"/>
  <c r="I787" i="5" s="1"/>
  <c r="S828" i="7" s="1"/>
  <c r="H760" i="5"/>
  <c r="I760" i="5" s="1"/>
  <c r="S170" i="7" s="1"/>
  <c r="H735" i="5"/>
  <c r="I735" i="5" s="1"/>
  <c r="S157" i="7" s="1"/>
  <c r="H710" i="5"/>
  <c r="I710" i="5" s="1"/>
  <c r="S543" i="7" s="1"/>
  <c r="H674" i="5"/>
  <c r="H656" i="5"/>
  <c r="I656" i="5" s="1"/>
  <c r="S778" i="7" s="1"/>
  <c r="H634" i="5"/>
  <c r="H607" i="5"/>
  <c r="I607" i="5" s="1"/>
  <c r="S669" i="7" s="1"/>
  <c r="H564" i="5"/>
  <c r="I564" i="5" s="1"/>
  <c r="S623" i="7" s="1"/>
  <c r="H545" i="5"/>
  <c r="I545" i="5" s="1"/>
  <c r="S689" i="7" s="1"/>
  <c r="H524" i="5"/>
  <c r="I524" i="5" s="1"/>
  <c r="S118" i="7" s="1"/>
  <c r="H500" i="5"/>
  <c r="I500" i="5" s="1"/>
  <c r="S475" i="7" s="1"/>
  <c r="H432" i="5"/>
  <c r="I432" i="5" s="1"/>
  <c r="S496" i="7" s="1"/>
  <c r="H389" i="5"/>
  <c r="I389" i="5" s="1"/>
  <c r="S609" i="7" s="1"/>
  <c r="H333" i="5"/>
  <c r="I333" i="5" s="1"/>
  <c r="S395" i="7" s="1"/>
  <c r="H309" i="5"/>
  <c r="I309" i="5" s="1"/>
  <c r="S361" i="7" s="1"/>
  <c r="H234" i="5"/>
  <c r="I234" i="5" s="1"/>
  <c r="S601" i="7" s="1"/>
  <c r="H212" i="5"/>
  <c r="I212" i="5" s="1"/>
  <c r="H184" i="5"/>
  <c r="I184" i="5" s="1"/>
  <c r="S306" i="7" s="1"/>
  <c r="H160" i="5"/>
  <c r="I160" i="5" s="1"/>
  <c r="S247" i="7" s="1"/>
  <c r="H137" i="5"/>
  <c r="I137" i="5" s="1"/>
  <c r="S198" i="7" s="1"/>
  <c r="H92" i="5"/>
  <c r="I92" i="5" s="1"/>
  <c r="S116" i="7" s="1"/>
  <c r="H74" i="5"/>
  <c r="I74" i="5" s="1"/>
  <c r="S88" i="7" s="1"/>
  <c r="H56" i="5"/>
  <c r="I56" i="5" s="1"/>
  <c r="S53" i="7" s="1"/>
  <c r="H34" i="5"/>
  <c r="I34" i="5" s="1"/>
  <c r="S139" i="7" s="1"/>
  <c r="H625" i="5"/>
  <c r="I625" i="5" s="1"/>
  <c r="S592" i="7" s="1"/>
  <c r="H786" i="5"/>
  <c r="I786" i="5" s="1"/>
  <c r="S827" i="7" s="1"/>
  <c r="H758" i="5"/>
  <c r="I758" i="5" s="1"/>
  <c r="S168" i="7" s="1"/>
  <c r="H734" i="5"/>
  <c r="H708" i="5"/>
  <c r="I708" i="5" s="1"/>
  <c r="S541" i="7" s="1"/>
  <c r="H655" i="5"/>
  <c r="I655" i="5" s="1"/>
  <c r="S777" i="7" s="1"/>
  <c r="H633" i="5"/>
  <c r="I633" i="5" s="1"/>
  <c r="S643" i="7" s="1"/>
  <c r="H606" i="5"/>
  <c r="I606" i="5" s="1"/>
  <c r="S667" i="7" s="1"/>
  <c r="H583" i="5"/>
  <c r="I583" i="5" s="1"/>
  <c r="S338" i="7" s="1"/>
  <c r="H563" i="5"/>
  <c r="H544" i="5"/>
  <c r="I544" i="5" s="1"/>
  <c r="S688" i="7" s="1"/>
  <c r="H522" i="5"/>
  <c r="I522" i="5" s="1"/>
  <c r="S587" i="7" s="1"/>
  <c r="H499" i="5"/>
  <c r="I499" i="5" s="1"/>
  <c r="S473" i="7" s="1"/>
  <c r="H385" i="5"/>
  <c r="I385" i="5" s="1"/>
  <c r="S605" i="7" s="1"/>
  <c r="H356" i="5"/>
  <c r="I356" i="5" s="1"/>
  <c r="S519" i="7" s="1"/>
  <c r="H332" i="5"/>
  <c r="I332" i="5" s="1"/>
  <c r="S443" i="7" s="1"/>
  <c r="H308" i="5"/>
  <c r="I308" i="5" s="1"/>
  <c r="S372" i="7" s="1"/>
  <c r="H286" i="5"/>
  <c r="I286" i="5" s="1"/>
  <c r="S310" i="7" s="1"/>
  <c r="H259" i="5"/>
  <c r="I259" i="5" s="1"/>
  <c r="S757" i="7" s="1"/>
  <c r="H211" i="5"/>
  <c r="I211" i="5" s="1"/>
  <c r="S461" i="7" s="1"/>
  <c r="H136" i="5"/>
  <c r="I136" i="5" s="1"/>
  <c r="S43" i="7" s="1"/>
  <c r="H111" i="5"/>
  <c r="I111" i="5" s="1"/>
  <c r="S207" i="7" s="1"/>
  <c r="H91" i="5"/>
  <c r="I91" i="5" s="1"/>
  <c r="S32" i="7" s="1"/>
  <c r="H73" i="5"/>
  <c r="I73" i="5" s="1"/>
  <c r="S86" i="7" s="1"/>
  <c r="H55" i="5"/>
  <c r="I55" i="5" s="1"/>
  <c r="H33" i="5"/>
  <c r="I33" i="5" s="1"/>
  <c r="S136" i="7" s="1"/>
  <c r="H732" i="5"/>
  <c r="H706" i="5"/>
  <c r="H671" i="5"/>
  <c r="H652" i="5"/>
  <c r="I652" i="5" s="1"/>
  <c r="S750" i="7" s="1"/>
  <c r="H629" i="5"/>
  <c r="H581" i="5"/>
  <c r="I581" i="5" s="1"/>
  <c r="S322" i="7" s="1"/>
  <c r="H561" i="5"/>
  <c r="I561" i="5" s="1"/>
  <c r="S771" i="7" s="1"/>
  <c r="H518" i="5"/>
  <c r="I518" i="5" s="1"/>
  <c r="H428" i="5"/>
  <c r="I428" i="5" s="1"/>
  <c r="S734" i="7" s="1"/>
  <c r="H409" i="5"/>
  <c r="I409" i="5" s="1"/>
  <c r="S682" i="7" s="1"/>
  <c r="H380" i="5"/>
  <c r="I380" i="5" s="1"/>
  <c r="S49" i="7" s="1"/>
  <c r="H328" i="5"/>
  <c r="I328" i="5" s="1"/>
  <c r="S437" i="7" s="1"/>
  <c r="H306" i="5"/>
  <c r="I306" i="5" s="1"/>
  <c r="S358" i="7" s="1"/>
  <c r="H280" i="5"/>
  <c r="I280" i="5" s="1"/>
  <c r="S74" i="7" s="1"/>
  <c r="H230" i="5"/>
  <c r="I230" i="5" s="1"/>
  <c r="S571" i="7" s="1"/>
  <c r="H208" i="5"/>
  <c r="I208" i="5" s="1"/>
  <c r="S457" i="7" s="1"/>
  <c r="H181" i="5"/>
  <c r="I181" i="5" s="1"/>
  <c r="H131" i="5"/>
  <c r="I131" i="5" s="1"/>
  <c r="S188" i="7" s="1"/>
  <c r="H108" i="5"/>
  <c r="I108" i="5" s="1"/>
  <c r="H89" i="5"/>
  <c r="I89" i="5" s="1"/>
  <c r="S113" i="7" s="1"/>
  <c r="H31" i="5"/>
  <c r="I31" i="5" s="1"/>
  <c r="S257" i="7" s="1"/>
  <c r="H557" i="5"/>
  <c r="I557" i="5" s="1"/>
  <c r="S8" i="7" s="1"/>
  <c r="H374" i="5"/>
  <c r="I374" i="5" s="1"/>
  <c r="H225" i="5"/>
  <c r="I225" i="5" s="1"/>
  <c r="S59" i="7" s="1"/>
  <c r="H127" i="5"/>
  <c r="I127" i="5" s="1"/>
  <c r="H84" i="5"/>
  <c r="I84" i="5" s="1"/>
  <c r="S102" i="7" s="1"/>
  <c r="H423" i="5"/>
  <c r="I423" i="5" s="1"/>
  <c r="S708" i="7" s="1"/>
  <c r="H323" i="5"/>
  <c r="I323" i="5" s="1"/>
  <c r="S411" i="7" s="1"/>
  <c r="H273" i="5"/>
  <c r="I273" i="5" s="1"/>
  <c r="S337" i="7" s="1"/>
  <c r="H224" i="5"/>
  <c r="I224" i="5" s="1"/>
  <c r="S5" i="7" s="1"/>
  <c r="H175" i="5"/>
  <c r="I175" i="5" s="1"/>
  <c r="S266" i="7" s="1"/>
  <c r="H83" i="5"/>
  <c r="I83" i="5" s="1"/>
  <c r="S100" i="7" s="1"/>
  <c r="H67" i="5"/>
  <c r="I67" i="5" s="1"/>
  <c r="S76" i="7" s="1"/>
  <c r="H755" i="5"/>
  <c r="I755" i="5" s="1"/>
  <c r="H672" i="5"/>
  <c r="I672" i="5" s="1"/>
  <c r="S319" i="7" s="1"/>
  <c r="H653" i="5"/>
  <c r="I653" i="5" s="1"/>
  <c r="S775" i="7" s="1"/>
  <c r="H605" i="5"/>
  <c r="I605" i="5" s="1"/>
  <c r="S479" i="7" s="1"/>
  <c r="H582" i="5"/>
  <c r="I582" i="5" s="1"/>
  <c r="S318" i="7" s="1"/>
  <c r="H562" i="5"/>
  <c r="I562" i="5" s="1"/>
  <c r="S773" i="7" s="1"/>
  <c r="H543" i="5"/>
  <c r="I543" i="5" s="1"/>
  <c r="S687" i="7" s="1"/>
  <c r="H519" i="5"/>
  <c r="H412" i="5"/>
  <c r="I412" i="5" s="1"/>
  <c r="S477" i="7" s="1"/>
  <c r="H355" i="5"/>
  <c r="I355" i="5" s="1"/>
  <c r="S419" i="7" s="1"/>
  <c r="H331" i="5"/>
  <c r="I331" i="5" s="1"/>
  <c r="S442" i="7" s="1"/>
  <c r="H281" i="5"/>
  <c r="I281" i="5" s="1"/>
  <c r="S345" i="7" s="1"/>
  <c r="H232" i="5"/>
  <c r="I232" i="5" s="1"/>
  <c r="S599" i="7" s="1"/>
  <c r="H209" i="5"/>
  <c r="I209" i="5" s="1"/>
  <c r="S458" i="7" s="1"/>
  <c r="H182" i="5"/>
  <c r="I182" i="5" s="1"/>
  <c r="S303" i="7" s="1"/>
  <c r="H157" i="5"/>
  <c r="I157" i="5" s="1"/>
  <c r="S238" i="7" s="1"/>
  <c r="H109" i="5"/>
  <c r="I109" i="5" s="1"/>
  <c r="S153" i="7" s="1"/>
  <c r="H72" i="5"/>
  <c r="I72" i="5" s="1"/>
  <c r="S79" i="7" s="1"/>
  <c r="H54" i="5"/>
  <c r="I54" i="5" s="1"/>
  <c r="S48" i="7" s="1"/>
  <c r="H32" i="5"/>
  <c r="I32" i="5" s="1"/>
  <c r="S134" i="7" s="1"/>
  <c r="H784" i="5"/>
  <c r="I784" i="5" s="1"/>
  <c r="S825" i="7" s="1"/>
  <c r="H496" i="5"/>
  <c r="I496" i="5" s="1"/>
  <c r="S447" i="7" s="1"/>
  <c r="H354" i="5"/>
  <c r="I354" i="5" s="1"/>
  <c r="S498" i="7" s="1"/>
  <c r="H156" i="5"/>
  <c r="I156" i="5" s="1"/>
  <c r="S251" i="7" s="1"/>
  <c r="H71" i="5"/>
  <c r="I71" i="5" s="1"/>
  <c r="S81" i="7" s="1"/>
  <c r="H668" i="5"/>
  <c r="H538" i="5"/>
  <c r="I538" i="5" s="1"/>
  <c r="S603" i="7" s="1"/>
  <c r="H492" i="5"/>
  <c r="I492" i="5" s="1"/>
  <c r="S555" i="7" s="1"/>
  <c r="I345" i="5"/>
  <c r="S468" i="7" s="1"/>
  <c r="H247" i="5"/>
  <c r="I247" i="5" s="1"/>
  <c r="S69" i="7" s="1"/>
  <c r="H103" i="5"/>
  <c r="I103" i="5" s="1"/>
  <c r="S140" i="7" s="1"/>
  <c r="H577" i="5"/>
  <c r="I577" i="5" s="1"/>
  <c r="S298" i="7" s="1"/>
  <c r="H751" i="5"/>
  <c r="I751" i="5" s="1"/>
  <c r="S807" i="7" s="1"/>
  <c r="H731" i="5"/>
  <c r="I731" i="5" s="1"/>
  <c r="S676" i="7" s="1"/>
  <c r="H705" i="5"/>
  <c r="H670" i="5"/>
  <c r="I670" i="5" s="1"/>
  <c r="S301" i="7" s="1"/>
  <c r="H651" i="5"/>
  <c r="I651" i="5" s="1"/>
  <c r="S749" i="7" s="1"/>
  <c r="H628" i="5"/>
  <c r="I628" i="5" s="1"/>
  <c r="S685" i="7" s="1"/>
  <c r="H602" i="5"/>
  <c r="I602" i="5" s="1"/>
  <c r="S73" i="7" s="1"/>
  <c r="H580" i="5"/>
  <c r="I580" i="5" s="1"/>
  <c r="S131" i="7" s="1"/>
  <c r="H560" i="5"/>
  <c r="I560" i="5" s="1"/>
  <c r="S772" i="7" s="1"/>
  <c r="H540" i="5"/>
  <c r="I540" i="5" s="1"/>
  <c r="S668" i="7" s="1"/>
  <c r="H517" i="5"/>
  <c r="I517" i="5" s="1"/>
  <c r="S560" i="7" s="1"/>
  <c r="H495" i="5"/>
  <c r="I495" i="5" s="1"/>
  <c r="S446" i="7" s="1"/>
  <c r="H427" i="5"/>
  <c r="I427" i="5" s="1"/>
  <c r="H407" i="5"/>
  <c r="I407" i="5" s="1"/>
  <c r="S663" i="7" s="1"/>
  <c r="H349" i="5"/>
  <c r="I349" i="5" s="1"/>
  <c r="S493" i="7" s="1"/>
  <c r="H327" i="5"/>
  <c r="I327" i="5" s="1"/>
  <c r="S416" i="7" s="1"/>
  <c r="H305" i="5"/>
  <c r="I305" i="5" s="1"/>
  <c r="S357" i="7" s="1"/>
  <c r="H279" i="5"/>
  <c r="I279" i="5" s="1"/>
  <c r="S290" i="7" s="1"/>
  <c r="H249" i="5"/>
  <c r="I249" i="5" s="1"/>
  <c r="S698" i="7" s="1"/>
  <c r="H207" i="5"/>
  <c r="I207" i="5" s="1"/>
  <c r="S435" i="7" s="1"/>
  <c r="H180" i="5"/>
  <c r="I180" i="5" s="1"/>
  <c r="S57" i="7" s="1"/>
  <c r="H129" i="5"/>
  <c r="I129" i="5" s="1"/>
  <c r="S187" i="7" s="1"/>
  <c r="H105" i="5"/>
  <c r="I105" i="5" s="1"/>
  <c r="S142" i="7" s="1"/>
  <c r="H88" i="5"/>
  <c r="I88" i="5" s="1"/>
  <c r="S111" i="7" s="1"/>
  <c r="H70" i="5"/>
  <c r="I70" i="5" s="1"/>
  <c r="S171" i="7" s="1"/>
  <c r="H52" i="5"/>
  <c r="I52" i="5" s="1"/>
  <c r="S38" i="7" s="1"/>
  <c r="H29" i="5"/>
  <c r="I29" i="5" s="1"/>
  <c r="S254" i="7" s="1"/>
  <c r="H595" i="5"/>
  <c r="I595" i="5" s="1"/>
  <c r="S396" i="7" s="1"/>
  <c r="H781" i="5"/>
  <c r="I781" i="5" s="1"/>
  <c r="S822" i="7" s="1"/>
  <c r="H750" i="5"/>
  <c r="I750" i="5" s="1"/>
  <c r="S782" i="7" s="1"/>
  <c r="H669" i="5"/>
  <c r="H627" i="5"/>
  <c r="I627" i="5" s="1"/>
  <c r="S614" i="7" s="1"/>
  <c r="H599" i="5"/>
  <c r="H558" i="5"/>
  <c r="H539" i="5"/>
  <c r="I539" i="5" s="1"/>
  <c r="S666" i="7" s="1"/>
  <c r="H516" i="5"/>
  <c r="I516" i="5" s="1"/>
  <c r="S578" i="7" s="1"/>
  <c r="H493" i="5"/>
  <c r="I493" i="5" s="1"/>
  <c r="S558" i="7" s="1"/>
  <c r="H450" i="5"/>
  <c r="H425" i="5"/>
  <c r="I425" i="5" s="1"/>
  <c r="H406" i="5"/>
  <c r="I406" i="5" s="1"/>
  <c r="S662" i="7" s="1"/>
  <c r="H377" i="5"/>
  <c r="I377" i="5" s="1"/>
  <c r="S577" i="7" s="1"/>
  <c r="H348" i="5"/>
  <c r="I348" i="5" s="1"/>
  <c r="S492" i="7" s="1"/>
  <c r="H326" i="5"/>
  <c r="I326" i="5" s="1"/>
  <c r="S414" i="7" s="1"/>
  <c r="H248" i="5"/>
  <c r="I248" i="5" s="1"/>
  <c r="S681" i="7" s="1"/>
  <c r="H226" i="5"/>
  <c r="I226" i="5" s="1"/>
  <c r="S547" i="7" s="1"/>
  <c r="H178" i="5"/>
  <c r="I178" i="5" s="1"/>
  <c r="S286" i="7" s="1"/>
  <c r="H153" i="5"/>
  <c r="I153" i="5" s="1"/>
  <c r="S246" i="7" s="1"/>
  <c r="H128" i="5"/>
  <c r="I128" i="5" s="1"/>
  <c r="S186" i="7" s="1"/>
  <c r="H104" i="5"/>
  <c r="I104" i="5" s="1"/>
  <c r="S141" i="7" s="1"/>
  <c r="H87" i="5"/>
  <c r="I87" i="5" s="1"/>
  <c r="S110" i="7" s="1"/>
  <c r="H69" i="5"/>
  <c r="I69" i="5" s="1"/>
  <c r="S29" i="7" s="1"/>
  <c r="H28" i="5"/>
  <c r="I28" i="5" s="1"/>
  <c r="S130" i="7" s="1"/>
  <c r="H578" i="5"/>
  <c r="H47" i="5"/>
  <c r="I47" i="5" s="1"/>
  <c r="S17" i="7" s="1"/>
  <c r="AE613" i="7"/>
  <c r="AE791" i="7"/>
  <c r="AE494" i="7"/>
  <c r="AE691" i="7"/>
  <c r="AE530" i="7"/>
  <c r="AE779" i="7"/>
  <c r="AE596" i="7"/>
  <c r="AE470" i="7"/>
  <c r="AE381" i="7"/>
  <c r="AE782" i="7"/>
  <c r="AE474" i="7"/>
  <c r="AE507" i="7"/>
  <c r="AE726" i="7"/>
  <c r="AE382" i="7"/>
  <c r="T50" i="5" l="1"/>
  <c r="AC50" i="5" s="1"/>
  <c r="AB50" i="5"/>
  <c r="X87" i="5"/>
  <c r="Y87" i="5" s="1"/>
  <c r="U110" i="7"/>
  <c r="V110" i="7"/>
  <c r="W110" i="7"/>
  <c r="X279" i="5"/>
  <c r="Y279" i="5" s="1"/>
  <c r="U290" i="7"/>
  <c r="V290" i="7"/>
  <c r="W290" i="7"/>
  <c r="X628" i="5"/>
  <c r="Y628" i="5" s="1"/>
  <c r="U685" i="7"/>
  <c r="V685" i="7"/>
  <c r="W685" i="7"/>
  <c r="X562" i="5"/>
  <c r="Y562" i="5" s="1"/>
  <c r="U773" i="7"/>
  <c r="V773" i="7"/>
  <c r="W773" i="7"/>
  <c r="X175" i="5"/>
  <c r="Y175" i="5" s="1"/>
  <c r="U266" i="7"/>
  <c r="V266" i="7"/>
  <c r="W266" i="7"/>
  <c r="X230" i="5"/>
  <c r="Y230" i="5" s="1"/>
  <c r="U571" i="7"/>
  <c r="V571" i="7"/>
  <c r="W571" i="7"/>
  <c r="X136" i="5"/>
  <c r="Y136" i="5" s="1"/>
  <c r="U43" i="7"/>
  <c r="V43" i="7"/>
  <c r="W43" i="7"/>
  <c r="X583" i="5"/>
  <c r="Y583" i="5" s="1"/>
  <c r="U338" i="7"/>
  <c r="V338" i="7"/>
  <c r="W338" i="7"/>
  <c r="X389" i="5"/>
  <c r="Y389" i="5" s="1"/>
  <c r="V609" i="7"/>
  <c r="U609" i="7"/>
  <c r="W609" i="7"/>
  <c r="X675" i="5"/>
  <c r="Y675" i="5" s="1"/>
  <c r="U323" i="7"/>
  <c r="V323" i="7"/>
  <c r="W323" i="7"/>
  <c r="X459" i="5"/>
  <c r="Y459" i="5" s="1"/>
  <c r="U521" i="7"/>
  <c r="V521" i="7"/>
  <c r="W521" i="7"/>
  <c r="S651" i="7"/>
  <c r="S650" i="7"/>
  <c r="X15" i="5"/>
  <c r="Y15" i="5" s="1"/>
  <c r="U231" i="7"/>
  <c r="V231" i="7"/>
  <c r="W231" i="7"/>
  <c r="X716" i="5"/>
  <c r="Y716" i="5" s="1"/>
  <c r="U594" i="7"/>
  <c r="V594" i="7"/>
  <c r="W594" i="7"/>
  <c r="X462" i="5"/>
  <c r="Y462" i="5" s="1"/>
  <c r="U294" i="7"/>
  <c r="V294" i="7"/>
  <c r="W294" i="7"/>
  <c r="X717" i="5"/>
  <c r="Y717" i="5" s="1"/>
  <c r="U595" i="7"/>
  <c r="V595" i="7"/>
  <c r="W595" i="7"/>
  <c r="X667" i="5"/>
  <c r="Y667" i="5" s="1"/>
  <c r="U300" i="7"/>
  <c r="V300" i="7"/>
  <c r="W300" i="7"/>
  <c r="X749" i="5"/>
  <c r="Y749" i="5" s="1"/>
  <c r="U781" i="7"/>
  <c r="V781" i="7"/>
  <c r="W781" i="7"/>
  <c r="X194" i="5"/>
  <c r="Y194" i="5" s="1"/>
  <c r="U352" i="7"/>
  <c r="V352" i="7"/>
  <c r="W352" i="7"/>
  <c r="X294" i="5"/>
  <c r="Y294" i="5" s="1"/>
  <c r="V328" i="7"/>
  <c r="U328" i="7"/>
  <c r="W328" i="7"/>
  <c r="X395" i="5"/>
  <c r="Y395" i="5" s="1"/>
  <c r="U632" i="7"/>
  <c r="V632" i="7"/>
  <c r="W632" i="7"/>
  <c r="X640" i="5"/>
  <c r="Y640" i="5" s="1"/>
  <c r="V690" i="7"/>
  <c r="U690" i="7"/>
  <c r="W690" i="7"/>
  <c r="X741" i="5"/>
  <c r="Y741" i="5" s="1"/>
  <c r="U725" i="7"/>
  <c r="V725" i="7"/>
  <c r="W725" i="7"/>
  <c r="X102" i="5"/>
  <c r="Y102" i="5" s="1"/>
  <c r="U39" i="7"/>
  <c r="V39" i="7"/>
  <c r="W39" i="7"/>
  <c r="X68" i="5"/>
  <c r="Y68" i="5" s="1"/>
  <c r="U77" i="7"/>
  <c r="V77" i="7"/>
  <c r="W77" i="7"/>
  <c r="X63" i="5"/>
  <c r="Y63" i="5" s="1"/>
  <c r="V64" i="7"/>
  <c r="U64" i="7"/>
  <c r="W64" i="7"/>
  <c r="X170" i="5"/>
  <c r="Y170" i="5" s="1"/>
  <c r="V260" i="7"/>
  <c r="U260" i="7"/>
  <c r="W260" i="7"/>
  <c r="X319" i="5"/>
  <c r="Y319" i="5" s="1"/>
  <c r="U408" i="7"/>
  <c r="V408" i="7"/>
  <c r="W408" i="7"/>
  <c r="X420" i="5"/>
  <c r="Y420" i="5" s="1"/>
  <c r="V706" i="7"/>
  <c r="U706" i="7"/>
  <c r="W706" i="7"/>
  <c r="S527" i="7"/>
  <c r="S528" i="7"/>
  <c r="X620" i="5"/>
  <c r="Y620" i="5" s="1"/>
  <c r="V563" i="7"/>
  <c r="U563" i="7"/>
  <c r="W563" i="7"/>
  <c r="X722" i="5"/>
  <c r="Y722" i="5" s="1"/>
  <c r="U618" i="7"/>
  <c r="V618" i="7"/>
  <c r="W618" i="7"/>
  <c r="X64" i="5"/>
  <c r="Y64" i="5" s="1"/>
  <c r="U65" i="7"/>
  <c r="V65" i="7"/>
  <c r="W65" i="7"/>
  <c r="X149" i="5"/>
  <c r="Y149" i="5" s="1"/>
  <c r="U223" i="7"/>
  <c r="V223" i="7"/>
  <c r="W223" i="7"/>
  <c r="X269" i="5"/>
  <c r="Y269" i="5" s="1"/>
  <c r="U72" i="7"/>
  <c r="V72" i="7"/>
  <c r="W72" i="7"/>
  <c r="X370" i="5"/>
  <c r="Y370" i="5" s="1"/>
  <c r="U552" i="7"/>
  <c r="V552" i="7"/>
  <c r="W552" i="7"/>
  <c r="X512" i="5"/>
  <c r="Y512" i="5" s="1"/>
  <c r="U574" i="7"/>
  <c r="V574" i="7"/>
  <c r="W574" i="7"/>
  <c r="X593" i="5"/>
  <c r="Y593" i="5" s="1"/>
  <c r="U392" i="7"/>
  <c r="V392" i="7"/>
  <c r="W392" i="7"/>
  <c r="X694" i="5"/>
  <c r="Y694" i="5" s="1"/>
  <c r="U453" i="7"/>
  <c r="V453" i="7"/>
  <c r="W453" i="7"/>
  <c r="X126" i="5"/>
  <c r="Y126" i="5" s="1"/>
  <c r="V177" i="7"/>
  <c r="U177" i="7"/>
  <c r="W177" i="7"/>
  <c r="X150" i="5"/>
  <c r="Y150" i="5" s="1"/>
  <c r="U225" i="7"/>
  <c r="V225" i="7"/>
  <c r="W225" i="7"/>
  <c r="X300" i="5"/>
  <c r="Y300" i="5" s="1"/>
  <c r="U332" i="7"/>
  <c r="V332" i="7"/>
  <c r="W332" i="7"/>
  <c r="X446" i="5"/>
  <c r="Y446" i="5" s="1"/>
  <c r="V7" i="7"/>
  <c r="U7" i="7"/>
  <c r="W7" i="7"/>
  <c r="X726" i="5"/>
  <c r="Y726" i="5" s="1"/>
  <c r="V647" i="7"/>
  <c r="U647" i="7"/>
  <c r="W647" i="7"/>
  <c r="X49" i="5"/>
  <c r="Y49" i="5" s="1"/>
  <c r="U35" i="7"/>
  <c r="V35" i="7"/>
  <c r="W35" i="7"/>
  <c r="X60" i="5"/>
  <c r="Y60" i="5" s="1"/>
  <c r="U161" i="7"/>
  <c r="V161" i="7"/>
  <c r="W161" i="7"/>
  <c r="X166" i="5"/>
  <c r="Y166" i="5" s="1"/>
  <c r="U258" i="7"/>
  <c r="V258" i="7"/>
  <c r="W258" i="7"/>
  <c r="X171" i="5"/>
  <c r="Y171" i="5" s="1"/>
  <c r="U261" i="7"/>
  <c r="V261" i="7"/>
  <c r="W261" i="7"/>
  <c r="X204" i="5"/>
  <c r="Y204" i="5" s="1"/>
  <c r="V431" i="7"/>
  <c r="U431" i="7"/>
  <c r="W431" i="7"/>
  <c r="X254" i="5"/>
  <c r="Y254" i="5" s="1"/>
  <c r="V727" i="7"/>
  <c r="U727" i="7"/>
  <c r="W727" i="7"/>
  <c r="X435" i="5"/>
  <c r="Y435" i="5" s="1"/>
  <c r="U103" i="7"/>
  <c r="V103" i="7"/>
  <c r="W103" i="7"/>
  <c r="X481" i="5"/>
  <c r="Y481" i="5" s="1"/>
  <c r="U386" i="7"/>
  <c r="V386" i="7"/>
  <c r="W386" i="7"/>
  <c r="X474" i="5"/>
  <c r="Y474" i="5" s="1"/>
  <c r="V538" i="7"/>
  <c r="U538" i="7"/>
  <c r="W538" i="7"/>
  <c r="X592" i="5"/>
  <c r="Y592" i="5" s="1"/>
  <c r="V391" i="7"/>
  <c r="U391" i="7"/>
  <c r="W391" i="7"/>
  <c r="X647" i="5"/>
  <c r="Y647" i="5" s="1"/>
  <c r="U720" i="7"/>
  <c r="V720" i="7"/>
  <c r="W720" i="7"/>
  <c r="X348" i="5"/>
  <c r="Y348" i="5" s="1"/>
  <c r="U492" i="7"/>
  <c r="V492" i="7"/>
  <c r="W492" i="7"/>
  <c r="X129" i="5"/>
  <c r="Y129" i="5" s="1"/>
  <c r="U187" i="7"/>
  <c r="V187" i="7"/>
  <c r="W187" i="7"/>
  <c r="X540" i="5"/>
  <c r="Y540" i="5" s="1"/>
  <c r="U668" i="7"/>
  <c r="V668" i="7"/>
  <c r="W668" i="7"/>
  <c r="X247" i="5"/>
  <c r="Y247" i="5" s="1"/>
  <c r="U69" i="7"/>
  <c r="V69" i="7"/>
  <c r="W69" i="7"/>
  <c r="X72" i="5"/>
  <c r="Y72" i="5" s="1"/>
  <c r="U79" i="7"/>
  <c r="V79" i="7"/>
  <c r="W79" i="7"/>
  <c r="X209" i="5"/>
  <c r="Y209" i="5" s="1"/>
  <c r="V458" i="7"/>
  <c r="U458" i="7"/>
  <c r="W458" i="7"/>
  <c r="X423" i="5"/>
  <c r="Y423" i="5" s="1"/>
  <c r="U708" i="7"/>
  <c r="V708" i="7"/>
  <c r="W708" i="7"/>
  <c r="S439" i="7"/>
  <c r="S440" i="7"/>
  <c r="S151" i="7"/>
  <c r="S152" i="7"/>
  <c r="X308" i="5"/>
  <c r="Y308" i="5" s="1"/>
  <c r="U372" i="7"/>
  <c r="V372" i="7"/>
  <c r="W372" i="7"/>
  <c r="X499" i="5"/>
  <c r="Y499" i="5" s="1"/>
  <c r="U473" i="7"/>
  <c r="V473" i="7"/>
  <c r="W473" i="7"/>
  <c r="X92" i="5"/>
  <c r="Y92" i="5" s="1"/>
  <c r="U116" i="7"/>
  <c r="V116" i="7"/>
  <c r="W116" i="7"/>
  <c r="S485" i="7"/>
  <c r="S486" i="7"/>
  <c r="X545" i="5"/>
  <c r="Y545" i="5" s="1"/>
  <c r="U689" i="7"/>
  <c r="V689" i="7"/>
  <c r="W689" i="7"/>
  <c r="X768" i="5"/>
  <c r="Y768" i="5" s="1"/>
  <c r="U19" i="7"/>
  <c r="V19" i="7"/>
  <c r="W19" i="7"/>
  <c r="X781" i="5"/>
  <c r="Y781" i="5" s="1"/>
  <c r="U822" i="7"/>
  <c r="V822" i="7"/>
  <c r="W822" i="7"/>
  <c r="X70" i="5"/>
  <c r="Y70" i="5" s="1"/>
  <c r="U171" i="7"/>
  <c r="V171" i="7"/>
  <c r="W171" i="7"/>
  <c r="X180" i="5"/>
  <c r="Y180" i="5" s="1"/>
  <c r="U57" i="7"/>
  <c r="V57" i="7"/>
  <c r="W57" i="7"/>
  <c r="X305" i="5"/>
  <c r="Y305" i="5" s="1"/>
  <c r="U357" i="7"/>
  <c r="V357" i="7"/>
  <c r="W357" i="7"/>
  <c r="S731" i="7"/>
  <c r="S732" i="7"/>
  <c r="X560" i="5"/>
  <c r="Y560" i="5" s="1"/>
  <c r="U772" i="7"/>
  <c r="V772" i="7"/>
  <c r="W772" i="7"/>
  <c r="X651" i="5"/>
  <c r="Y651" i="5" s="1"/>
  <c r="U749" i="7"/>
  <c r="V749" i="7"/>
  <c r="W749" i="7"/>
  <c r="X751" i="5"/>
  <c r="Y751" i="5" s="1"/>
  <c r="U807" i="7"/>
  <c r="V807" i="7"/>
  <c r="W807" i="7"/>
  <c r="X345" i="5"/>
  <c r="Y345" i="5" s="1"/>
  <c r="U468" i="7"/>
  <c r="V468" i="7"/>
  <c r="W468" i="7"/>
  <c r="X71" i="5"/>
  <c r="Y71" i="5" s="1"/>
  <c r="U81" i="7"/>
  <c r="V81" i="7"/>
  <c r="W81" i="7"/>
  <c r="X784" i="5"/>
  <c r="Y784" i="5" s="1"/>
  <c r="V825" i="7"/>
  <c r="U825" i="7"/>
  <c r="W825" i="7"/>
  <c r="X109" i="5"/>
  <c r="Y109" i="5" s="1"/>
  <c r="U153" i="7"/>
  <c r="V153" i="7"/>
  <c r="W153" i="7"/>
  <c r="X232" i="5"/>
  <c r="Y232" i="5" s="1"/>
  <c r="U599" i="7"/>
  <c r="V599" i="7"/>
  <c r="W599" i="7"/>
  <c r="X412" i="5"/>
  <c r="Y412" i="5" s="1"/>
  <c r="V477" i="7"/>
  <c r="U477" i="7"/>
  <c r="W477" i="7"/>
  <c r="X582" i="5"/>
  <c r="Y582" i="5" s="1"/>
  <c r="U318" i="7"/>
  <c r="V318" i="7"/>
  <c r="W318" i="7"/>
  <c r="S159" i="7"/>
  <c r="S160" i="7"/>
  <c r="X224" i="5"/>
  <c r="Y224" i="5" s="1"/>
  <c r="U5" i="7"/>
  <c r="V5" i="7"/>
  <c r="W5" i="7"/>
  <c r="X84" i="5"/>
  <c r="Y84" i="5" s="1"/>
  <c r="U102" i="7"/>
  <c r="V102" i="7"/>
  <c r="W102" i="7"/>
  <c r="X557" i="5"/>
  <c r="Y557" i="5" s="1"/>
  <c r="V8" i="7"/>
  <c r="U8" i="7"/>
  <c r="W8" i="7"/>
  <c r="X131" i="5"/>
  <c r="Y131" i="5" s="1"/>
  <c r="U188" i="7"/>
  <c r="V188" i="7"/>
  <c r="W188" i="7"/>
  <c r="X280" i="5"/>
  <c r="Y280" i="5" s="1"/>
  <c r="U74" i="7"/>
  <c r="V74" i="7"/>
  <c r="W74" i="7"/>
  <c r="X409" i="5"/>
  <c r="Y409" i="5" s="1"/>
  <c r="U682" i="7"/>
  <c r="V682" i="7"/>
  <c r="W682" i="7"/>
  <c r="X581" i="5"/>
  <c r="Y581" i="5" s="1"/>
  <c r="U322" i="7"/>
  <c r="V322" i="7"/>
  <c r="W322" i="7"/>
  <c r="X73" i="5"/>
  <c r="Y73" i="5" s="1"/>
  <c r="U86" i="7"/>
  <c r="V86" i="7"/>
  <c r="W86" i="7"/>
  <c r="X211" i="5"/>
  <c r="Y211" i="5" s="1"/>
  <c r="U461" i="7"/>
  <c r="V461" i="7"/>
  <c r="W461" i="7"/>
  <c r="X332" i="5"/>
  <c r="Y332" i="5" s="1"/>
  <c r="U443" i="7"/>
  <c r="V443" i="7"/>
  <c r="W443" i="7"/>
  <c r="X522" i="5"/>
  <c r="Y522" i="5" s="1"/>
  <c r="U587" i="7"/>
  <c r="V587" i="7"/>
  <c r="W587" i="7"/>
  <c r="X606" i="5"/>
  <c r="Y606" i="5" s="1"/>
  <c r="V667" i="7"/>
  <c r="U667" i="7"/>
  <c r="W667" i="7"/>
  <c r="X34" i="5"/>
  <c r="Y34" i="5" s="1"/>
  <c r="V139" i="7"/>
  <c r="U139" i="7"/>
  <c r="W139" i="7"/>
  <c r="X137" i="5"/>
  <c r="Y137" i="5" s="1"/>
  <c r="U198" i="7"/>
  <c r="V198" i="7"/>
  <c r="W198" i="7"/>
  <c r="X234" i="5"/>
  <c r="Y234" i="5" s="1"/>
  <c r="U601" i="7"/>
  <c r="V601" i="7"/>
  <c r="W601" i="7"/>
  <c r="X432" i="5"/>
  <c r="Y432" i="5" s="1"/>
  <c r="U496" i="7"/>
  <c r="V496" i="7"/>
  <c r="W496" i="7"/>
  <c r="X564" i="5"/>
  <c r="Y564" i="5" s="1"/>
  <c r="V623" i="7"/>
  <c r="U623" i="7"/>
  <c r="W623" i="7"/>
  <c r="X787" i="5"/>
  <c r="Y787" i="5" s="1"/>
  <c r="V828" i="7"/>
  <c r="U828" i="7"/>
  <c r="W828" i="7"/>
  <c r="X75" i="5"/>
  <c r="Y75" i="5" s="1"/>
  <c r="U89" i="7"/>
  <c r="V89" i="7"/>
  <c r="W89" i="7"/>
  <c r="X261" i="5"/>
  <c r="Y261" i="5" s="1"/>
  <c r="V760" i="7"/>
  <c r="U760" i="7"/>
  <c r="W760" i="7"/>
  <c r="X546" i="5"/>
  <c r="Y546" i="5" s="1"/>
  <c r="U120" i="7"/>
  <c r="V120" i="7"/>
  <c r="W120" i="7"/>
  <c r="X713" i="5"/>
  <c r="Y713" i="5" s="1"/>
  <c r="V156" i="7"/>
  <c r="U156" i="7"/>
  <c r="W156" i="7"/>
  <c r="S11" i="7"/>
  <c r="S12" i="7"/>
  <c r="X163" i="5"/>
  <c r="Y163" i="5" s="1"/>
  <c r="U250" i="7"/>
  <c r="V250" i="7"/>
  <c r="W250" i="7"/>
  <c r="X262" i="5"/>
  <c r="Y262" i="5" s="1"/>
  <c r="U327" i="7"/>
  <c r="V327" i="7"/>
  <c r="W327" i="7"/>
  <c r="X391" i="5"/>
  <c r="Y391" i="5" s="1"/>
  <c r="U52" i="7"/>
  <c r="V52" i="7"/>
  <c r="W52" i="7"/>
  <c r="X504" i="5"/>
  <c r="Y504" i="5" s="1"/>
  <c r="U500" i="7"/>
  <c r="V500" i="7"/>
  <c r="W500" i="7"/>
  <c r="X789" i="5"/>
  <c r="Y789" i="5" s="1"/>
  <c r="V813" i="7"/>
  <c r="U813" i="7"/>
  <c r="W813" i="7"/>
  <c r="X77" i="5"/>
  <c r="Y77" i="5" s="1"/>
  <c r="U91" i="7"/>
  <c r="V91" i="7"/>
  <c r="W91" i="7"/>
  <c r="X238" i="5"/>
  <c r="Y238" i="5" s="1"/>
  <c r="U624" i="7"/>
  <c r="V624" i="7"/>
  <c r="W624" i="7"/>
  <c r="X364" i="5"/>
  <c r="Y364" i="5" s="1"/>
  <c r="U548" i="7"/>
  <c r="V548" i="7"/>
  <c r="W548" i="7"/>
  <c r="X461" i="5"/>
  <c r="Y461" i="5" s="1"/>
  <c r="V293" i="7"/>
  <c r="U293" i="7"/>
  <c r="W293" i="7"/>
  <c r="X588" i="5"/>
  <c r="Y588" i="5" s="1"/>
  <c r="V367" i="7"/>
  <c r="U367" i="7"/>
  <c r="W367" i="7"/>
  <c r="X739" i="5"/>
  <c r="Y739" i="5" s="1"/>
  <c r="U797" i="7"/>
  <c r="V797" i="7"/>
  <c r="W797" i="7"/>
  <c r="X97" i="5"/>
  <c r="Y97" i="5" s="1"/>
  <c r="V127" i="7"/>
  <c r="U127" i="7"/>
  <c r="W127" i="7"/>
  <c r="X239" i="5"/>
  <c r="Y239" i="5" s="1"/>
  <c r="U625" i="7"/>
  <c r="V625" i="7"/>
  <c r="W625" i="7"/>
  <c r="X366" i="5"/>
  <c r="Y366" i="5" s="1"/>
  <c r="U430" i="7"/>
  <c r="V430" i="7"/>
  <c r="W430" i="7"/>
  <c r="X506" i="5"/>
  <c r="Y506" i="5" s="1"/>
  <c r="V503" i="7"/>
  <c r="U503" i="7"/>
  <c r="W503" i="7"/>
  <c r="X616" i="5"/>
  <c r="Y616" i="5" s="1"/>
  <c r="U535" i="7"/>
  <c r="V535" i="7"/>
  <c r="W535" i="7"/>
  <c r="S723" i="7"/>
  <c r="S724" i="7"/>
  <c r="X176" i="5"/>
  <c r="Y176" i="5" s="1"/>
  <c r="U267" i="7"/>
  <c r="V267" i="7"/>
  <c r="W267" i="7"/>
  <c r="X79" i="5"/>
  <c r="Y79" i="5" s="1"/>
  <c r="U97" i="7"/>
  <c r="V97" i="7"/>
  <c r="W97" i="7"/>
  <c r="X220" i="5"/>
  <c r="Y220" i="5" s="1"/>
  <c r="U516" i="7"/>
  <c r="V516" i="7"/>
  <c r="W516" i="7"/>
  <c r="X315" i="5"/>
  <c r="Y315" i="5" s="1"/>
  <c r="U384" i="7"/>
  <c r="V384" i="7"/>
  <c r="W384" i="7"/>
  <c r="X419" i="5"/>
  <c r="Y419" i="5" s="1"/>
  <c r="U705" i="7"/>
  <c r="V705" i="7"/>
  <c r="W705" i="7"/>
  <c r="S716" i="7"/>
  <c r="S717" i="7"/>
  <c r="X771" i="5"/>
  <c r="Y771" i="5" s="1"/>
  <c r="U190" i="7"/>
  <c r="V190" i="7"/>
  <c r="W190" i="7"/>
  <c r="X401" i="5"/>
  <c r="Y401" i="5" s="1"/>
  <c r="U659" i="7"/>
  <c r="V659" i="7"/>
  <c r="W659" i="7"/>
  <c r="X325" i="5"/>
  <c r="Y325" i="5" s="1"/>
  <c r="U413" i="7"/>
  <c r="V413" i="7"/>
  <c r="W413" i="7"/>
  <c r="X99" i="5"/>
  <c r="Y99" i="5" s="1"/>
  <c r="U137" i="7"/>
  <c r="V137" i="7"/>
  <c r="W137" i="7"/>
  <c r="X221" i="5"/>
  <c r="Y221" i="5" s="1"/>
  <c r="U544" i="7"/>
  <c r="V544" i="7"/>
  <c r="W544" i="7"/>
  <c r="X340" i="5"/>
  <c r="Y340" i="5" s="1"/>
  <c r="U403" i="7"/>
  <c r="V403" i="7"/>
  <c r="W403" i="7"/>
  <c r="X442" i="5"/>
  <c r="Y442" i="5" s="1"/>
  <c r="U769" i="7"/>
  <c r="V769" i="7"/>
  <c r="W769" i="7"/>
  <c r="X532" i="5"/>
  <c r="Y532" i="5" s="1"/>
  <c r="U637" i="7"/>
  <c r="V637" i="7"/>
  <c r="W637" i="7"/>
  <c r="X641" i="5"/>
  <c r="Y641" i="5" s="1"/>
  <c r="U691" i="7"/>
  <c r="V691" i="7"/>
  <c r="W691" i="7"/>
  <c r="X742" i="5"/>
  <c r="Y742" i="5" s="1"/>
  <c r="U751" i="7"/>
  <c r="V751" i="7"/>
  <c r="W751" i="7"/>
  <c r="X81" i="5"/>
  <c r="Y81" i="5" s="1"/>
  <c r="U98" i="7"/>
  <c r="V98" i="7"/>
  <c r="W98" i="7"/>
  <c r="X197" i="5"/>
  <c r="Y197" i="5" s="1"/>
  <c r="U377" i="7"/>
  <c r="V377" i="7"/>
  <c r="W377" i="7"/>
  <c r="X298" i="5"/>
  <c r="Y298" i="5" s="1"/>
  <c r="U363" i="7"/>
  <c r="V363" i="7"/>
  <c r="W363" i="7"/>
  <c r="X397" i="5"/>
  <c r="Y397" i="5" s="1"/>
  <c r="U460" i="7"/>
  <c r="V460" i="7"/>
  <c r="W460" i="7"/>
  <c r="X533" i="5"/>
  <c r="Y533" i="5" s="1"/>
  <c r="U638" i="7"/>
  <c r="V638" i="7"/>
  <c r="W638" i="7"/>
  <c r="X622" i="5"/>
  <c r="Y622" i="5" s="1"/>
  <c r="U591" i="7"/>
  <c r="V591" i="7"/>
  <c r="W591" i="7"/>
  <c r="X725" i="5"/>
  <c r="Y725" i="5" s="1"/>
  <c r="V646" i="7"/>
  <c r="U646" i="7"/>
  <c r="W646" i="7"/>
  <c r="X246" i="5"/>
  <c r="Y246" i="5" s="1"/>
  <c r="U680" i="7"/>
  <c r="V680" i="7"/>
  <c r="W680" i="7"/>
  <c r="X21" i="5"/>
  <c r="Y21" i="5" s="1"/>
  <c r="U242" i="7"/>
  <c r="V242" i="7"/>
  <c r="W242" i="7"/>
  <c r="X223" i="5"/>
  <c r="Y223" i="5" s="1"/>
  <c r="U546" i="7"/>
  <c r="V546" i="7"/>
  <c r="W546" i="7"/>
  <c r="X321" i="5"/>
  <c r="Y321" i="5" s="1"/>
  <c r="V409" i="7"/>
  <c r="U409" i="7"/>
  <c r="W409" i="7"/>
  <c r="S107" i="7"/>
  <c r="S106" i="7"/>
  <c r="X554" i="5"/>
  <c r="Y554" i="5" s="1"/>
  <c r="U742" i="7"/>
  <c r="V742" i="7"/>
  <c r="W742" i="7"/>
  <c r="X744" i="5"/>
  <c r="Y744" i="5" s="1"/>
  <c r="U753" i="7"/>
  <c r="V753" i="7"/>
  <c r="W753" i="7"/>
  <c r="X59" i="5"/>
  <c r="Y59" i="5" s="1"/>
  <c r="U55" i="7"/>
  <c r="V55" i="7"/>
  <c r="W55" i="7"/>
  <c r="X200" i="5"/>
  <c r="Y200" i="5" s="1"/>
  <c r="U404" i="7"/>
  <c r="V404" i="7"/>
  <c r="W404" i="7"/>
  <c r="X228" i="5"/>
  <c r="Y228" i="5" s="1"/>
  <c r="U569" i="7"/>
  <c r="V569" i="7"/>
  <c r="W569" i="7"/>
  <c r="X256" i="5"/>
  <c r="Y256" i="5" s="1"/>
  <c r="U729" i="7"/>
  <c r="V729" i="7"/>
  <c r="W729" i="7"/>
  <c r="X453" i="5"/>
  <c r="Y453" i="5" s="1"/>
  <c r="U514" i="7"/>
  <c r="V514" i="7"/>
  <c r="W514" i="7"/>
  <c r="X484" i="5"/>
  <c r="Y484" i="5" s="1"/>
  <c r="U389" i="7"/>
  <c r="V389" i="7"/>
  <c r="W389" i="7"/>
  <c r="X477" i="5"/>
  <c r="Y477" i="5" s="1"/>
  <c r="U364" i="7"/>
  <c r="V364" i="7"/>
  <c r="W364" i="7"/>
  <c r="X649" i="5"/>
  <c r="Y649" i="5" s="1"/>
  <c r="U746" i="7"/>
  <c r="V746" i="7"/>
  <c r="W746" i="7"/>
  <c r="X750" i="5"/>
  <c r="Y750" i="5" s="1"/>
  <c r="U782" i="7"/>
  <c r="V782" i="7"/>
  <c r="W782" i="7"/>
  <c r="X407" i="5"/>
  <c r="Y407" i="5" s="1"/>
  <c r="V663" i="7"/>
  <c r="U663" i="7"/>
  <c r="W663" i="7"/>
  <c r="X496" i="5"/>
  <c r="Y496" i="5" s="1"/>
  <c r="V447" i="7"/>
  <c r="U447" i="7"/>
  <c r="W447" i="7"/>
  <c r="X355" i="5"/>
  <c r="Y355" i="5" s="1"/>
  <c r="U419" i="7"/>
  <c r="V419" i="7"/>
  <c r="W419" i="7"/>
  <c r="X561" i="5"/>
  <c r="Y561" i="5" s="1"/>
  <c r="V771" i="7"/>
  <c r="U771" i="7"/>
  <c r="W771" i="7"/>
  <c r="S51" i="7"/>
  <c r="S50" i="7"/>
  <c r="X625" i="5"/>
  <c r="Y625" i="5" s="1"/>
  <c r="U592" i="7"/>
  <c r="V592" i="7"/>
  <c r="W592" i="7"/>
  <c r="X656" i="5"/>
  <c r="Y656" i="5" s="1"/>
  <c r="V778" i="7"/>
  <c r="U778" i="7"/>
  <c r="W778" i="7"/>
  <c r="X361" i="5"/>
  <c r="Y361" i="5" s="1"/>
  <c r="V522" i="7"/>
  <c r="U522" i="7"/>
  <c r="W522" i="7"/>
  <c r="X116" i="5"/>
  <c r="Y116" i="5" s="1"/>
  <c r="V165" i="7"/>
  <c r="U165" i="7"/>
  <c r="W165" i="7"/>
  <c r="X236" i="5"/>
  <c r="Y236" i="5" s="1"/>
  <c r="U68" i="7"/>
  <c r="V68" i="7"/>
  <c r="W68" i="7"/>
  <c r="X336" i="5"/>
  <c r="Y336" i="5" s="1"/>
  <c r="U84" i="7"/>
  <c r="V84" i="7"/>
  <c r="W84" i="7"/>
  <c r="X437" i="5"/>
  <c r="Y437" i="5" s="1"/>
  <c r="V764" i="7"/>
  <c r="U764" i="7"/>
  <c r="W764" i="7"/>
  <c r="X337" i="5"/>
  <c r="Y337" i="5" s="1"/>
  <c r="U444" i="7"/>
  <c r="V444" i="7"/>
  <c r="W444" i="7"/>
  <c r="X226" i="5"/>
  <c r="Y226" i="5" s="1"/>
  <c r="U547" i="7"/>
  <c r="V547" i="7"/>
  <c r="W547" i="7"/>
  <c r="X377" i="5"/>
  <c r="Y377" i="5" s="1"/>
  <c r="U577" i="7"/>
  <c r="V577" i="7"/>
  <c r="W577" i="7"/>
  <c r="X28" i="5"/>
  <c r="Y28" i="5" s="1"/>
  <c r="U130" i="7"/>
  <c r="V130" i="7"/>
  <c r="W130" i="7"/>
  <c r="X128" i="5"/>
  <c r="Y128" i="5" s="1"/>
  <c r="U186" i="7"/>
  <c r="V186" i="7"/>
  <c r="W186" i="7"/>
  <c r="X516" i="5"/>
  <c r="Y516" i="5" s="1"/>
  <c r="U578" i="7"/>
  <c r="V578" i="7"/>
  <c r="W578" i="7"/>
  <c r="X595" i="5"/>
  <c r="Y595" i="5" s="1"/>
  <c r="U396" i="7"/>
  <c r="V396" i="7"/>
  <c r="W396" i="7"/>
  <c r="X88" i="5"/>
  <c r="Y88" i="5" s="1"/>
  <c r="U111" i="7"/>
  <c r="V111" i="7"/>
  <c r="W111" i="7"/>
  <c r="X495" i="5"/>
  <c r="Y495" i="5" s="1"/>
  <c r="U446" i="7"/>
  <c r="V446" i="7"/>
  <c r="W446" i="7"/>
  <c r="X670" i="5"/>
  <c r="Y670" i="5" s="1"/>
  <c r="V301" i="7"/>
  <c r="U301" i="7"/>
  <c r="W301" i="7"/>
  <c r="X492" i="5"/>
  <c r="Y492" i="5" s="1"/>
  <c r="V555" i="7"/>
  <c r="U555" i="7"/>
  <c r="W555" i="7"/>
  <c r="X32" i="5"/>
  <c r="Y32" i="5" s="1"/>
  <c r="U134" i="7"/>
  <c r="V134" i="7"/>
  <c r="W134" i="7"/>
  <c r="X605" i="5"/>
  <c r="Y605" i="5" s="1"/>
  <c r="U479" i="7"/>
  <c r="V479" i="7"/>
  <c r="W479" i="7"/>
  <c r="X67" i="5"/>
  <c r="Y67" i="5" s="1"/>
  <c r="U76" i="7"/>
  <c r="V76" i="7"/>
  <c r="W76" i="7"/>
  <c r="X428" i="5"/>
  <c r="Y428" i="5" s="1"/>
  <c r="U734" i="7"/>
  <c r="V734" i="7"/>
  <c r="W734" i="7"/>
  <c r="X91" i="5"/>
  <c r="Y91" i="5" s="1"/>
  <c r="U32" i="7"/>
  <c r="V32" i="7"/>
  <c r="W32" i="7"/>
  <c r="X544" i="5"/>
  <c r="Y544" i="5" s="1"/>
  <c r="V688" i="7"/>
  <c r="U688" i="7"/>
  <c r="W688" i="7"/>
  <c r="X633" i="5"/>
  <c r="Y633" i="5" s="1"/>
  <c r="U643" i="7"/>
  <c r="V643" i="7"/>
  <c r="W643" i="7"/>
  <c r="X160" i="5"/>
  <c r="Y160" i="5" s="1"/>
  <c r="U247" i="7"/>
  <c r="V247" i="7"/>
  <c r="W247" i="7"/>
  <c r="X500" i="5"/>
  <c r="Y500" i="5" s="1"/>
  <c r="U475" i="7"/>
  <c r="V475" i="7"/>
  <c r="W475" i="7"/>
  <c r="X607" i="5"/>
  <c r="Y607" i="5" s="1"/>
  <c r="U669" i="7"/>
  <c r="V669" i="7"/>
  <c r="W669" i="7"/>
  <c r="X700" i="5"/>
  <c r="Y700" i="5" s="1"/>
  <c r="U483" i="7"/>
  <c r="V483" i="7"/>
  <c r="W483" i="7"/>
  <c r="S163" i="7"/>
  <c r="S164" i="7"/>
  <c r="X290" i="5"/>
  <c r="Y290" i="5" s="1"/>
  <c r="U355" i="7"/>
  <c r="V355" i="7"/>
  <c r="W355" i="7"/>
  <c r="X565" i="5"/>
  <c r="Y565" i="5" s="1"/>
  <c r="V799" i="7"/>
  <c r="U799" i="7"/>
  <c r="W799" i="7"/>
  <c r="X736" i="5"/>
  <c r="Y736" i="5" s="1"/>
  <c r="U696" i="7"/>
  <c r="V696" i="7"/>
  <c r="W696" i="7"/>
  <c r="X76" i="5"/>
  <c r="Y76" i="5" s="1"/>
  <c r="U90" i="7"/>
  <c r="V90" i="7"/>
  <c r="W90" i="7"/>
  <c r="X188" i="5"/>
  <c r="Y188" i="5" s="1"/>
  <c r="V325" i="7"/>
  <c r="U325" i="7"/>
  <c r="W325" i="7"/>
  <c r="X291" i="5"/>
  <c r="Y291" i="5" s="1"/>
  <c r="U37" i="7"/>
  <c r="V37" i="7"/>
  <c r="W37" i="7"/>
  <c r="X416" i="5"/>
  <c r="Y416" i="5" s="1"/>
  <c r="V684" i="7"/>
  <c r="U684" i="7"/>
  <c r="W684" i="7"/>
  <c r="S347" i="7"/>
  <c r="S346" i="7"/>
  <c r="X372" i="5"/>
  <c r="Y372" i="5" s="1"/>
  <c r="U554" i="7"/>
  <c r="V554" i="7"/>
  <c r="W554" i="7"/>
  <c r="X142" i="5"/>
  <c r="Y142" i="5" s="1"/>
  <c r="V211" i="7"/>
  <c r="U211" i="7"/>
  <c r="W211" i="7"/>
  <c r="X292" i="5"/>
  <c r="Y292" i="5" s="1"/>
  <c r="U313" i="7"/>
  <c r="V313" i="7"/>
  <c r="W313" i="7"/>
  <c r="X392" i="5"/>
  <c r="Y392" i="5" s="1"/>
  <c r="V627" i="7"/>
  <c r="U627" i="7"/>
  <c r="W627" i="7"/>
  <c r="S501" i="7"/>
  <c r="S502" i="7"/>
  <c r="X660" i="5"/>
  <c r="Y660" i="5" s="1"/>
  <c r="U805" i="7"/>
  <c r="V805" i="7"/>
  <c r="W805" i="7"/>
  <c r="X143" i="5"/>
  <c r="Y143" i="5" s="1"/>
  <c r="V212" i="7"/>
  <c r="U212" i="7"/>
  <c r="W212" i="7"/>
  <c r="X293" i="5"/>
  <c r="Y293" i="5" s="1"/>
  <c r="V359" i="7"/>
  <c r="U359" i="7"/>
  <c r="W359" i="7"/>
  <c r="X394" i="5"/>
  <c r="Y394" i="5" s="1"/>
  <c r="V631" i="7"/>
  <c r="U631" i="7"/>
  <c r="W631" i="7"/>
  <c r="X770" i="5"/>
  <c r="Y770" i="5" s="1"/>
  <c r="V189" i="7"/>
  <c r="U189" i="7"/>
  <c r="W189" i="7"/>
  <c r="X405" i="5"/>
  <c r="Y405" i="5" s="1"/>
  <c r="U465" i="7"/>
  <c r="V465" i="7"/>
  <c r="W465" i="7"/>
  <c r="X120" i="5"/>
  <c r="Y120" i="5" s="1"/>
  <c r="U214" i="7"/>
  <c r="V214" i="7"/>
  <c r="W214" i="7"/>
  <c r="X240" i="5"/>
  <c r="Y240" i="5" s="1"/>
  <c r="U652" i="7"/>
  <c r="V652" i="7"/>
  <c r="W652" i="7"/>
  <c r="X339" i="5"/>
  <c r="Y339" i="5" s="1"/>
  <c r="U400" i="7"/>
  <c r="V400" i="7"/>
  <c r="W400" i="7"/>
  <c r="X464" i="5"/>
  <c r="Y464" i="5" s="1"/>
  <c r="U526" i="7"/>
  <c r="V526" i="7"/>
  <c r="W526" i="7"/>
  <c r="X590" i="5"/>
  <c r="Y590" i="5" s="1"/>
  <c r="U368" i="7"/>
  <c r="V368" i="7"/>
  <c r="W368" i="7"/>
  <c r="X687" i="5"/>
  <c r="Y687" i="5" s="1"/>
  <c r="U399" i="7"/>
  <c r="V399" i="7"/>
  <c r="W399" i="7"/>
  <c r="X792" i="5"/>
  <c r="Y792" i="5" s="1"/>
  <c r="V817" i="7"/>
  <c r="U817" i="7"/>
  <c r="W817" i="7"/>
  <c r="X447" i="5"/>
  <c r="Y447" i="5" s="1"/>
  <c r="U104" i="7"/>
  <c r="V104" i="7"/>
  <c r="W104" i="7"/>
  <c r="X472" i="5"/>
  <c r="Y472" i="5" s="1"/>
  <c r="U536" i="7"/>
  <c r="V536" i="7"/>
  <c r="W536" i="7"/>
  <c r="X121" i="5"/>
  <c r="Y121" i="5" s="1"/>
  <c r="U174" i="7"/>
  <c r="V174" i="7"/>
  <c r="W174" i="7"/>
  <c r="X241" i="5"/>
  <c r="Y241" i="5" s="1"/>
  <c r="U654" i="7"/>
  <c r="V654" i="7"/>
  <c r="W654" i="7"/>
  <c r="X369" i="5"/>
  <c r="Y369" i="5" s="1"/>
  <c r="U46" i="7"/>
  <c r="V46" i="7"/>
  <c r="W46" i="7"/>
  <c r="X466" i="5"/>
  <c r="Y466" i="5" s="1"/>
  <c r="U314" i="7"/>
  <c r="V314" i="7"/>
  <c r="W314" i="7"/>
  <c r="X552" i="5"/>
  <c r="Y552" i="5" s="1"/>
  <c r="U740" i="7"/>
  <c r="V740" i="7"/>
  <c r="W740" i="7"/>
  <c r="X663" i="5"/>
  <c r="Y663" i="5" s="1"/>
  <c r="U284" i="7"/>
  <c r="V284" i="7"/>
  <c r="W284" i="7"/>
  <c r="X20" i="5"/>
  <c r="Y20" i="5" s="1"/>
  <c r="U241" i="7"/>
  <c r="V241" i="7"/>
  <c r="W241" i="7"/>
  <c r="X100" i="5"/>
  <c r="Y100" i="5" s="1"/>
  <c r="U138" i="7"/>
  <c r="V138" i="7"/>
  <c r="W138" i="7"/>
  <c r="X222" i="5"/>
  <c r="Y222" i="5" s="1"/>
  <c r="V545" i="7"/>
  <c r="U545" i="7"/>
  <c r="W545" i="7"/>
  <c r="X320" i="5"/>
  <c r="Y320" i="5" s="1"/>
  <c r="U407" i="7"/>
  <c r="V407" i="7"/>
  <c r="W407" i="7"/>
  <c r="X468" i="5"/>
  <c r="Y468" i="5" s="1"/>
  <c r="U316" i="7"/>
  <c r="V316" i="7"/>
  <c r="W316" i="7"/>
  <c r="X553" i="5"/>
  <c r="Y553" i="5" s="1"/>
  <c r="U741" i="7"/>
  <c r="V741" i="7"/>
  <c r="W741" i="7"/>
  <c r="X642" i="5"/>
  <c r="Y642" i="5" s="1"/>
  <c r="V692" i="7"/>
  <c r="U692" i="7"/>
  <c r="W692" i="7"/>
  <c r="X743" i="5"/>
  <c r="Y743" i="5" s="1"/>
  <c r="V752" i="7"/>
  <c r="U752" i="7"/>
  <c r="W752" i="7"/>
  <c r="X344" i="5"/>
  <c r="Y344" i="5" s="1"/>
  <c r="U467" i="7"/>
  <c r="V467" i="7"/>
  <c r="W467" i="7"/>
  <c r="X45" i="5"/>
  <c r="Y45" i="5" s="1"/>
  <c r="V28" i="7"/>
  <c r="U28" i="7"/>
  <c r="W28" i="7"/>
  <c r="X245" i="5"/>
  <c r="Y245" i="5" s="1"/>
  <c r="V679" i="7"/>
  <c r="U679" i="7"/>
  <c r="W679" i="7"/>
  <c r="X399" i="5"/>
  <c r="Y399" i="5" s="1"/>
  <c r="U657" i="7"/>
  <c r="V657" i="7"/>
  <c r="W657" i="7"/>
  <c r="X489" i="5"/>
  <c r="Y489" i="5" s="1"/>
  <c r="U420" i="7"/>
  <c r="V420" i="7"/>
  <c r="W420" i="7"/>
  <c r="X576" i="5"/>
  <c r="Y576" i="5" s="1"/>
  <c r="V297" i="7"/>
  <c r="U297" i="7"/>
  <c r="W297" i="7"/>
  <c r="X19" i="5"/>
  <c r="Y19" i="5" s="1"/>
  <c r="U235" i="7"/>
  <c r="V235" i="7"/>
  <c r="W235" i="7"/>
  <c r="X5" i="5"/>
  <c r="Y5" i="5" s="1"/>
  <c r="V205" i="7"/>
  <c r="U205" i="7"/>
  <c r="W205" i="7"/>
  <c r="X58" i="5"/>
  <c r="Y58" i="5" s="1"/>
  <c r="U20" i="7"/>
  <c r="V20" i="7"/>
  <c r="W20" i="7"/>
  <c r="X173" i="5"/>
  <c r="Y173" i="5" s="1"/>
  <c r="V264" i="7"/>
  <c r="U264" i="7"/>
  <c r="W264" i="7"/>
  <c r="X199" i="5"/>
  <c r="Y199" i="5" s="1"/>
  <c r="U402" i="7"/>
  <c r="V402" i="7"/>
  <c r="W402" i="7"/>
  <c r="X203" i="5"/>
  <c r="Y203" i="5" s="1"/>
  <c r="V406" i="7"/>
  <c r="U406" i="7"/>
  <c r="W406" i="7"/>
  <c r="X255" i="5"/>
  <c r="Y255" i="5" s="1"/>
  <c r="U728" i="7"/>
  <c r="V728" i="7"/>
  <c r="W728" i="7"/>
  <c r="X302" i="5"/>
  <c r="Y302" i="5" s="1"/>
  <c r="V80" i="7"/>
  <c r="U80" i="7"/>
  <c r="W80" i="7"/>
  <c r="X455" i="5"/>
  <c r="Y455" i="5" s="1"/>
  <c r="V279" i="7"/>
  <c r="U279" i="7"/>
  <c r="W279" i="7"/>
  <c r="X456" i="5"/>
  <c r="Y456" i="5" s="1"/>
  <c r="V518" i="7"/>
  <c r="U518" i="7"/>
  <c r="W518" i="7"/>
  <c r="X480" i="5"/>
  <c r="Y480" i="5" s="1"/>
  <c r="V108" i="7"/>
  <c r="U108" i="7"/>
  <c r="W108" i="7"/>
  <c r="X483" i="5"/>
  <c r="Y483" i="5" s="1"/>
  <c r="U388" i="7"/>
  <c r="V388" i="7"/>
  <c r="W388" i="7"/>
  <c r="S471" i="7"/>
  <c r="S472" i="7"/>
  <c r="X648" i="5"/>
  <c r="Y648" i="5" s="1"/>
  <c r="U722" i="7"/>
  <c r="V722" i="7"/>
  <c r="W722" i="7"/>
  <c r="X728" i="5"/>
  <c r="Y728" i="5" s="1"/>
  <c r="U783" i="7"/>
  <c r="V783" i="7"/>
  <c r="W783" i="7"/>
  <c r="X790" i="5"/>
  <c r="Y790" i="5" s="1"/>
  <c r="U814" i="7"/>
  <c r="V814" i="7"/>
  <c r="W814" i="7"/>
  <c r="X47" i="5"/>
  <c r="Y47" i="5" s="1"/>
  <c r="U17" i="7"/>
  <c r="V17" i="7"/>
  <c r="W17" i="7"/>
  <c r="X178" i="5"/>
  <c r="Y178" i="5" s="1"/>
  <c r="U286" i="7"/>
  <c r="V286" i="7"/>
  <c r="W286" i="7"/>
  <c r="X52" i="5"/>
  <c r="Y52" i="5" s="1"/>
  <c r="U38" i="7"/>
  <c r="V38" i="7"/>
  <c r="W38" i="7"/>
  <c r="X731" i="5"/>
  <c r="Y731" i="5" s="1"/>
  <c r="U676" i="7"/>
  <c r="V676" i="7"/>
  <c r="W676" i="7"/>
  <c r="X672" i="5"/>
  <c r="Y672" i="5" s="1"/>
  <c r="U319" i="7"/>
  <c r="V319" i="7"/>
  <c r="W319" i="7"/>
  <c r="X380" i="5"/>
  <c r="Y380" i="5" s="1"/>
  <c r="U49" i="7"/>
  <c r="V49" i="7"/>
  <c r="W49" i="7"/>
  <c r="X708" i="5"/>
  <c r="Y708" i="5" s="1"/>
  <c r="V541" i="7"/>
  <c r="U541" i="7"/>
  <c r="W541" i="7"/>
  <c r="X760" i="5"/>
  <c r="Y760" i="5" s="1"/>
  <c r="U170" i="7"/>
  <c r="V170" i="7"/>
  <c r="W170" i="7"/>
  <c r="X35" i="5"/>
  <c r="Y35" i="5" s="1"/>
  <c r="U9" i="7"/>
  <c r="V9" i="7"/>
  <c r="W9" i="7"/>
  <c r="X162" i="5"/>
  <c r="Y162" i="5" s="1"/>
  <c r="U249" i="7"/>
  <c r="V249" i="7"/>
  <c r="W249" i="7"/>
  <c r="X26" i="5"/>
  <c r="Y26" i="5" s="1"/>
  <c r="V245" i="7"/>
  <c r="U245" i="7"/>
  <c r="W245" i="7"/>
  <c r="X363" i="5"/>
  <c r="Y363" i="5" s="1"/>
  <c r="U525" i="7"/>
  <c r="V525" i="7"/>
  <c r="W525" i="7"/>
  <c r="X217" i="5"/>
  <c r="Y217" i="5" s="1"/>
  <c r="U512" i="7"/>
  <c r="V512" i="7"/>
  <c r="W512" i="7"/>
  <c r="X549" i="5"/>
  <c r="Y549" i="5" s="1"/>
  <c r="V714" i="7"/>
  <c r="U714" i="7"/>
  <c r="W714" i="7"/>
  <c r="X78" i="5"/>
  <c r="Y78" i="5" s="1"/>
  <c r="V92" i="7"/>
  <c r="U92" i="7"/>
  <c r="W92" i="7"/>
  <c r="X219" i="5"/>
  <c r="Y219" i="5" s="1"/>
  <c r="U515" i="7"/>
  <c r="V515" i="7"/>
  <c r="W515" i="7"/>
  <c r="X104" i="5"/>
  <c r="Y104" i="5" s="1"/>
  <c r="U141" i="7"/>
  <c r="V141" i="7"/>
  <c r="W141" i="7"/>
  <c r="X493" i="5"/>
  <c r="Y493" i="5" s="1"/>
  <c r="U558" i="7"/>
  <c r="V558" i="7"/>
  <c r="W558" i="7"/>
  <c r="X248" i="5"/>
  <c r="Y248" i="5" s="1"/>
  <c r="U681" i="7"/>
  <c r="V681" i="7"/>
  <c r="W681" i="7"/>
  <c r="X406" i="5"/>
  <c r="Y406" i="5" s="1"/>
  <c r="U662" i="7"/>
  <c r="V662" i="7"/>
  <c r="W662" i="7"/>
  <c r="X627" i="5"/>
  <c r="Y627" i="5" s="1"/>
  <c r="V614" i="7"/>
  <c r="U614" i="7"/>
  <c r="W614" i="7"/>
  <c r="X207" i="5"/>
  <c r="Y207" i="5" s="1"/>
  <c r="V435" i="7"/>
  <c r="U435" i="7"/>
  <c r="W435" i="7"/>
  <c r="X327" i="5"/>
  <c r="Y327" i="5" s="1"/>
  <c r="U416" i="7"/>
  <c r="V416" i="7"/>
  <c r="W416" i="7"/>
  <c r="X580" i="5"/>
  <c r="Y580" i="5" s="1"/>
  <c r="U131" i="7"/>
  <c r="V131" i="7"/>
  <c r="W131" i="7"/>
  <c r="X577" i="5"/>
  <c r="Y577" i="5" s="1"/>
  <c r="U298" i="7"/>
  <c r="V298" i="7"/>
  <c r="W298" i="7"/>
  <c r="X156" i="5"/>
  <c r="Y156" i="5" s="1"/>
  <c r="U251" i="7"/>
  <c r="V251" i="7"/>
  <c r="W251" i="7"/>
  <c r="X157" i="5"/>
  <c r="Y157" i="5" s="1"/>
  <c r="U238" i="7"/>
  <c r="V238" i="7"/>
  <c r="W238" i="7"/>
  <c r="X281" i="5"/>
  <c r="Y281" i="5" s="1"/>
  <c r="V345" i="7"/>
  <c r="U345" i="7"/>
  <c r="W345" i="7"/>
  <c r="X273" i="5"/>
  <c r="Y273" i="5" s="1"/>
  <c r="U337" i="7"/>
  <c r="V337" i="7"/>
  <c r="W337" i="7"/>
  <c r="S184" i="7"/>
  <c r="S185" i="7"/>
  <c r="X31" i="5"/>
  <c r="Y31" i="5" s="1"/>
  <c r="V257" i="7"/>
  <c r="U257" i="7"/>
  <c r="W257" i="7"/>
  <c r="S272" i="7"/>
  <c r="S273" i="7"/>
  <c r="X306" i="5"/>
  <c r="Y306" i="5" s="1"/>
  <c r="V358" i="7"/>
  <c r="U358" i="7"/>
  <c r="W358" i="7"/>
  <c r="X259" i="5"/>
  <c r="Y259" i="5" s="1"/>
  <c r="U757" i="7"/>
  <c r="V757" i="7"/>
  <c r="W757" i="7"/>
  <c r="X356" i="5"/>
  <c r="Y356" i="5" s="1"/>
  <c r="V519" i="7"/>
  <c r="U519" i="7"/>
  <c r="W519" i="7"/>
  <c r="X758" i="5"/>
  <c r="Y758" i="5" s="1"/>
  <c r="U168" i="7"/>
  <c r="V168" i="7"/>
  <c r="W168" i="7"/>
  <c r="X56" i="5"/>
  <c r="Y56" i="5" s="1"/>
  <c r="U53" i="7"/>
  <c r="V53" i="7"/>
  <c r="W53" i="7"/>
  <c r="X309" i="5"/>
  <c r="Y309" i="5" s="1"/>
  <c r="U361" i="7"/>
  <c r="V361" i="7"/>
  <c r="W361" i="7"/>
  <c r="X710" i="5"/>
  <c r="Y710" i="5" s="1"/>
  <c r="U543" i="7"/>
  <c r="V543" i="7"/>
  <c r="W543" i="7"/>
  <c r="X69" i="5"/>
  <c r="Y69" i="5" s="1"/>
  <c r="U29" i="7"/>
  <c r="V29" i="7"/>
  <c r="W29" i="7"/>
  <c r="X153" i="5"/>
  <c r="Y153" i="5" s="1"/>
  <c r="U246" i="7"/>
  <c r="V246" i="7"/>
  <c r="W246" i="7"/>
  <c r="X326" i="5"/>
  <c r="Y326" i="5" s="1"/>
  <c r="V414" i="7"/>
  <c r="U414" i="7"/>
  <c r="W414" i="7"/>
  <c r="S710" i="7"/>
  <c r="S709" i="7"/>
  <c r="X539" i="5"/>
  <c r="Y539" i="5" s="1"/>
  <c r="U666" i="7"/>
  <c r="V666" i="7"/>
  <c r="W666" i="7"/>
  <c r="X29" i="5"/>
  <c r="Y29" i="5" s="1"/>
  <c r="U254" i="7"/>
  <c r="V254" i="7"/>
  <c r="W254" i="7"/>
  <c r="X105" i="5"/>
  <c r="Y105" i="5" s="1"/>
  <c r="U142" i="7"/>
  <c r="V142" i="7"/>
  <c r="W142" i="7"/>
  <c r="X249" i="5"/>
  <c r="Y249" i="5" s="1"/>
  <c r="U698" i="7"/>
  <c r="V698" i="7"/>
  <c r="W698" i="7"/>
  <c r="X349" i="5"/>
  <c r="Y349" i="5" s="1"/>
  <c r="U493" i="7"/>
  <c r="V493" i="7"/>
  <c r="W493" i="7"/>
  <c r="X517" i="5"/>
  <c r="Y517" i="5" s="1"/>
  <c r="U560" i="7"/>
  <c r="V560" i="7"/>
  <c r="W560" i="7"/>
  <c r="X602" i="5"/>
  <c r="Y602" i="5" s="1"/>
  <c r="U73" i="7"/>
  <c r="V73" i="7"/>
  <c r="W73" i="7"/>
  <c r="X103" i="5"/>
  <c r="Y103" i="5" s="1"/>
  <c r="U140" i="7"/>
  <c r="V140" i="7"/>
  <c r="W140" i="7"/>
  <c r="X538" i="5"/>
  <c r="Y538" i="5" s="1"/>
  <c r="U603" i="7"/>
  <c r="V603" i="7"/>
  <c r="W603" i="7"/>
  <c r="X354" i="5"/>
  <c r="Y354" i="5" s="1"/>
  <c r="U498" i="7"/>
  <c r="V498" i="7"/>
  <c r="W498" i="7"/>
  <c r="X54" i="5"/>
  <c r="Y54" i="5" s="1"/>
  <c r="U48" i="7"/>
  <c r="V48" i="7"/>
  <c r="W48" i="7"/>
  <c r="X182" i="5"/>
  <c r="Y182" i="5" s="1"/>
  <c r="U303" i="7"/>
  <c r="V303" i="7"/>
  <c r="W303" i="7"/>
  <c r="X331" i="5"/>
  <c r="Y331" i="5" s="1"/>
  <c r="U442" i="7"/>
  <c r="V442" i="7"/>
  <c r="W442" i="7"/>
  <c r="X543" i="5"/>
  <c r="Y543" i="5" s="1"/>
  <c r="U687" i="7"/>
  <c r="V687" i="7"/>
  <c r="W687" i="7"/>
  <c r="X653" i="5"/>
  <c r="Y653" i="5" s="1"/>
  <c r="V775" i="7"/>
  <c r="U775" i="7"/>
  <c r="W775" i="7"/>
  <c r="X83" i="5"/>
  <c r="Y83" i="5" s="1"/>
  <c r="U100" i="7"/>
  <c r="V100" i="7"/>
  <c r="W100" i="7"/>
  <c r="X323" i="5"/>
  <c r="Y323" i="5" s="1"/>
  <c r="U411" i="7"/>
  <c r="V411" i="7"/>
  <c r="W411" i="7"/>
  <c r="X225" i="5"/>
  <c r="Y225" i="5" s="1"/>
  <c r="U59" i="7"/>
  <c r="V59" i="7"/>
  <c r="W59" i="7"/>
  <c r="X89" i="5"/>
  <c r="Y89" i="5" s="1"/>
  <c r="U113" i="7"/>
  <c r="V113" i="7"/>
  <c r="W113" i="7"/>
  <c r="X208" i="5"/>
  <c r="Y208" i="5" s="1"/>
  <c r="U457" i="7"/>
  <c r="V457" i="7"/>
  <c r="W457" i="7"/>
  <c r="X328" i="5"/>
  <c r="Y328" i="5" s="1"/>
  <c r="V437" i="7"/>
  <c r="U437" i="7"/>
  <c r="W437" i="7"/>
  <c r="S582" i="7"/>
  <c r="S583" i="7"/>
  <c r="X652" i="5"/>
  <c r="Y652" i="5" s="1"/>
  <c r="U750" i="7"/>
  <c r="V750" i="7"/>
  <c r="W750" i="7"/>
  <c r="X33" i="5"/>
  <c r="Y33" i="5" s="1"/>
  <c r="U136" i="7"/>
  <c r="V136" i="7"/>
  <c r="W136" i="7"/>
  <c r="X111" i="5"/>
  <c r="Y111" i="5" s="1"/>
  <c r="U207" i="7"/>
  <c r="V207" i="7"/>
  <c r="W207" i="7"/>
  <c r="X286" i="5"/>
  <c r="Y286" i="5" s="1"/>
  <c r="U310" i="7"/>
  <c r="V310" i="7"/>
  <c r="W310" i="7"/>
  <c r="X385" i="5"/>
  <c r="Y385" i="5" s="1"/>
  <c r="V605" i="7"/>
  <c r="U605" i="7"/>
  <c r="W605" i="7"/>
  <c r="X655" i="5"/>
  <c r="Y655" i="5" s="1"/>
  <c r="U777" i="7"/>
  <c r="V777" i="7"/>
  <c r="W777" i="7"/>
  <c r="X786" i="5"/>
  <c r="Y786" i="5" s="1"/>
  <c r="U827" i="7"/>
  <c r="V827" i="7"/>
  <c r="W827" i="7"/>
  <c r="X74" i="5"/>
  <c r="Y74" i="5" s="1"/>
  <c r="U88" i="7"/>
  <c r="V88" i="7"/>
  <c r="W88" i="7"/>
  <c r="X184" i="5"/>
  <c r="Y184" i="5" s="1"/>
  <c r="U306" i="7"/>
  <c r="V306" i="7"/>
  <c r="W306" i="7"/>
  <c r="X333" i="5"/>
  <c r="Y333" i="5" s="1"/>
  <c r="U395" i="7"/>
  <c r="V395" i="7"/>
  <c r="W395" i="7"/>
  <c r="X524" i="5"/>
  <c r="Y524" i="5" s="1"/>
  <c r="U118" i="7"/>
  <c r="V118" i="7"/>
  <c r="W118" i="7"/>
  <c r="X735" i="5"/>
  <c r="Y735" i="5" s="1"/>
  <c r="V157" i="7"/>
  <c r="U157" i="7"/>
  <c r="W157" i="7"/>
  <c r="S425" i="7"/>
  <c r="S426" i="7"/>
  <c r="X140" i="5"/>
  <c r="Y140" i="5" s="1"/>
  <c r="U209" i="7"/>
  <c r="V209" i="7"/>
  <c r="W209" i="7"/>
  <c r="X310" i="5"/>
  <c r="Y310" i="5" s="1"/>
  <c r="V379" i="7"/>
  <c r="U379" i="7"/>
  <c r="W379" i="7"/>
  <c r="X762" i="5"/>
  <c r="Y762" i="5" s="1"/>
  <c r="V173" i="7"/>
  <c r="U173" i="7"/>
  <c r="W173" i="7"/>
  <c r="X94" i="5"/>
  <c r="Y94" i="5" s="1"/>
  <c r="V123" i="7"/>
  <c r="U123" i="7"/>
  <c r="W123" i="7"/>
  <c r="X215" i="5"/>
  <c r="Y215" i="5" s="1"/>
  <c r="U489" i="7"/>
  <c r="V489" i="7"/>
  <c r="W489" i="7"/>
  <c r="X335" i="5"/>
  <c r="Y335" i="5" s="1"/>
  <c r="U6" i="7"/>
  <c r="V6" i="7"/>
  <c r="W6" i="7"/>
  <c r="X434" i="5"/>
  <c r="Y434" i="5" s="1"/>
  <c r="U762" i="7"/>
  <c r="V762" i="7"/>
  <c r="W762" i="7"/>
  <c r="X566" i="5"/>
  <c r="Y566" i="5" s="1"/>
  <c r="U800" i="7"/>
  <c r="V800" i="7"/>
  <c r="W800" i="7"/>
  <c r="X714" i="5"/>
  <c r="Y714" i="5" s="1"/>
  <c r="U566" i="7"/>
  <c r="V566" i="7"/>
  <c r="W566" i="7"/>
  <c r="X626" i="5"/>
  <c r="Y626" i="5" s="1"/>
  <c r="U593" i="7"/>
  <c r="V593" i="7"/>
  <c r="W593" i="7"/>
  <c r="X191" i="5"/>
  <c r="Y191" i="5" s="1"/>
  <c r="U58" i="7"/>
  <c r="V58" i="7"/>
  <c r="W58" i="7"/>
  <c r="X313" i="5"/>
  <c r="Y313" i="5" s="1"/>
  <c r="U40" i="7"/>
  <c r="V40" i="7"/>
  <c r="W40" i="7"/>
  <c r="X417" i="5"/>
  <c r="Y417" i="5" s="1"/>
  <c r="U703" i="7"/>
  <c r="V703" i="7"/>
  <c r="W703" i="7"/>
  <c r="X528" i="5"/>
  <c r="Y528" i="5" s="1"/>
  <c r="U612" i="7"/>
  <c r="V612" i="7"/>
  <c r="W612" i="7"/>
  <c r="X682" i="5"/>
  <c r="Y682" i="5" s="1"/>
  <c r="V371" i="7"/>
  <c r="U371" i="7"/>
  <c r="W371" i="7"/>
  <c r="X556" i="5"/>
  <c r="Y556" i="5" s="1"/>
  <c r="U745" i="7"/>
  <c r="V745" i="7"/>
  <c r="W745" i="7"/>
  <c r="X193" i="5"/>
  <c r="Y193" i="5" s="1"/>
  <c r="U351" i="7"/>
  <c r="V351" i="7"/>
  <c r="W351" i="7"/>
  <c r="X314" i="5"/>
  <c r="Y314" i="5" s="1"/>
  <c r="V383" i="7"/>
  <c r="U383" i="7"/>
  <c r="W383" i="7"/>
  <c r="X418" i="5"/>
  <c r="Y418" i="5" s="1"/>
  <c r="V704" i="7"/>
  <c r="U704" i="7"/>
  <c r="W704" i="7"/>
  <c r="X569" i="5"/>
  <c r="Y569" i="5" s="1"/>
  <c r="V67" i="7"/>
  <c r="U67" i="7"/>
  <c r="W67" i="7"/>
  <c r="X683" i="5"/>
  <c r="Y683" i="5" s="1"/>
  <c r="V373" i="7"/>
  <c r="U373" i="7"/>
  <c r="W373" i="7"/>
  <c r="S815" i="7"/>
  <c r="S816" i="7"/>
  <c r="X147" i="5"/>
  <c r="Y147" i="5" s="1"/>
  <c r="U42" i="7"/>
  <c r="V42" i="7"/>
  <c r="W42" i="7"/>
  <c r="X266" i="5"/>
  <c r="Y266" i="5" s="1"/>
  <c r="V269" i="7"/>
  <c r="U269" i="7"/>
  <c r="W269" i="7"/>
  <c r="X367" i="5"/>
  <c r="Y367" i="5" s="1"/>
  <c r="V551" i="7"/>
  <c r="U551" i="7"/>
  <c r="W551" i="7"/>
  <c r="X507" i="5"/>
  <c r="Y507" i="5" s="1"/>
  <c r="U505" i="7"/>
  <c r="V505" i="7"/>
  <c r="W505" i="7"/>
  <c r="X619" i="5"/>
  <c r="Y619" i="5" s="1"/>
  <c r="U562" i="7"/>
  <c r="V562" i="7"/>
  <c r="W562" i="7"/>
  <c r="X718" i="5"/>
  <c r="Y718" i="5" s="1"/>
  <c r="U596" i="7"/>
  <c r="V596" i="7"/>
  <c r="W596" i="7"/>
  <c r="X24" i="5"/>
  <c r="Y24" i="5" s="1"/>
  <c r="U244" i="7"/>
  <c r="V244" i="7"/>
  <c r="W244" i="7"/>
  <c r="X746" i="5"/>
  <c r="Y746" i="5" s="1"/>
  <c r="U158" i="7"/>
  <c r="V158" i="7"/>
  <c r="W158" i="7"/>
  <c r="X43" i="5"/>
  <c r="Y43" i="5" s="1"/>
  <c r="U27" i="7"/>
  <c r="V27" i="7"/>
  <c r="W27" i="7"/>
  <c r="X148" i="5"/>
  <c r="Y148" i="5" s="1"/>
  <c r="U222" i="7"/>
  <c r="V222" i="7"/>
  <c r="W222" i="7"/>
  <c r="X268" i="5"/>
  <c r="Y268" i="5" s="1"/>
  <c r="U271" i="7"/>
  <c r="V271" i="7"/>
  <c r="W271" i="7"/>
  <c r="X396" i="5"/>
  <c r="Y396" i="5" s="1"/>
  <c r="U633" i="7"/>
  <c r="V633" i="7"/>
  <c r="W633" i="7"/>
  <c r="X486" i="5"/>
  <c r="Y486" i="5" s="1"/>
  <c r="V550" i="7"/>
  <c r="U550" i="7"/>
  <c r="W550" i="7"/>
  <c r="X574" i="5"/>
  <c r="Y574" i="5" s="1"/>
  <c r="V295" i="7"/>
  <c r="U295" i="7"/>
  <c r="W295" i="7"/>
  <c r="X692" i="5"/>
  <c r="Y692" i="5" s="1"/>
  <c r="U429" i="7"/>
  <c r="V429" i="7"/>
  <c r="W429" i="7"/>
  <c r="X44" i="5"/>
  <c r="Y44" i="5" s="1"/>
  <c r="U147" i="7"/>
  <c r="V147" i="7"/>
  <c r="W147" i="7"/>
  <c r="X122" i="5"/>
  <c r="Y122" i="5" s="1"/>
  <c r="U218" i="7"/>
  <c r="V218" i="7"/>
  <c r="W218" i="7"/>
  <c r="X244" i="5"/>
  <c r="Y244" i="5" s="1"/>
  <c r="U678" i="7"/>
  <c r="V678" i="7"/>
  <c r="W678" i="7"/>
  <c r="X341" i="5"/>
  <c r="Y341" i="5" s="1"/>
  <c r="U463" i="7"/>
  <c r="V463" i="7"/>
  <c r="W463" i="7"/>
  <c r="X487" i="5"/>
  <c r="Y487" i="5" s="1"/>
  <c r="U417" i="7"/>
  <c r="V417" i="7"/>
  <c r="W417" i="7"/>
  <c r="X665" i="5"/>
  <c r="Y665" i="5" s="1"/>
  <c r="U721" i="7"/>
  <c r="V721" i="7"/>
  <c r="W721" i="7"/>
  <c r="X794" i="5"/>
  <c r="Y794" i="5" s="1"/>
  <c r="U819" i="7"/>
  <c r="V819" i="7"/>
  <c r="W819" i="7"/>
  <c r="S334" i="7"/>
  <c r="S333" i="7"/>
  <c r="X82" i="5"/>
  <c r="Y82" i="5" s="1"/>
  <c r="U179" i="7"/>
  <c r="V179" i="7"/>
  <c r="W179" i="7"/>
  <c r="X270" i="5"/>
  <c r="Y270" i="5" s="1"/>
  <c r="U274" i="7"/>
  <c r="V274" i="7"/>
  <c r="W274" i="7"/>
  <c r="X422" i="5"/>
  <c r="Y422" i="5" s="1"/>
  <c r="V487" i="7"/>
  <c r="U487" i="7"/>
  <c r="W487" i="7"/>
  <c r="X513" i="5"/>
  <c r="Y513" i="5" s="1"/>
  <c r="U62" i="7"/>
  <c r="V62" i="7"/>
  <c r="W62" i="7"/>
  <c r="S393" i="7"/>
  <c r="S394" i="7"/>
  <c r="X697" i="5"/>
  <c r="Y697" i="5" s="1"/>
  <c r="U456" i="7"/>
  <c r="V456" i="7"/>
  <c r="W456" i="7"/>
  <c r="X57" i="5"/>
  <c r="Y57" i="5" s="1"/>
  <c r="U54" i="7"/>
  <c r="V54" i="7"/>
  <c r="W54" i="7"/>
  <c r="X167" i="5"/>
  <c r="Y167" i="5" s="1"/>
  <c r="U263" i="7"/>
  <c r="V263" i="7"/>
  <c r="W263" i="7"/>
  <c r="X198" i="5"/>
  <c r="Y198" i="5" s="1"/>
  <c r="U378" i="7"/>
  <c r="V378" i="7"/>
  <c r="W378" i="7"/>
  <c r="X257" i="5"/>
  <c r="Y257" i="5" s="1"/>
  <c r="V756" i="7"/>
  <c r="U756" i="7"/>
  <c r="W756" i="7"/>
  <c r="X303" i="5"/>
  <c r="Y303" i="5" s="1"/>
  <c r="U354" i="7"/>
  <c r="V354" i="7"/>
  <c r="W354" i="7"/>
  <c r="X329" i="5"/>
  <c r="Y329" i="5" s="1"/>
  <c r="U438" i="7"/>
  <c r="V438" i="7"/>
  <c r="W438" i="7"/>
  <c r="X452" i="5"/>
  <c r="Y452" i="5" s="1"/>
  <c r="V798" i="7"/>
  <c r="U798" i="7"/>
  <c r="W798" i="7"/>
  <c r="X478" i="5"/>
  <c r="Y478" i="5" s="1"/>
  <c r="U365" i="7"/>
  <c r="V365" i="7"/>
  <c r="W365" i="7"/>
  <c r="X596" i="5"/>
  <c r="Y596" i="5" s="1"/>
  <c r="U421" i="7"/>
  <c r="V421" i="7"/>
  <c r="W421" i="7"/>
  <c r="X729" i="5"/>
  <c r="Y729" i="5" s="1"/>
  <c r="U785" i="7"/>
  <c r="V785" i="7"/>
  <c r="W785" i="7"/>
  <c r="BE907" i="7"/>
  <c r="BE906" i="7"/>
  <c r="BE1097" i="7"/>
  <c r="I671" i="5"/>
  <c r="S302" i="7" s="1"/>
  <c r="I657" i="5"/>
  <c r="S144" i="7" s="1"/>
  <c r="I450" i="5"/>
  <c r="S794" i="7" s="1"/>
  <c r="I558" i="5"/>
  <c r="S121" i="7" s="1"/>
  <c r="I668" i="5"/>
  <c r="S15" i="7" s="1"/>
  <c r="I563" i="5"/>
  <c r="S774" i="7" s="1"/>
  <c r="I634" i="5"/>
  <c r="S644" i="7" s="1"/>
  <c r="I548" i="5"/>
  <c r="S712" i="7" s="1"/>
  <c r="I769" i="5"/>
  <c r="S181" i="7" s="1"/>
  <c r="I529" i="5"/>
  <c r="S613" i="7" s="1"/>
  <c r="I661" i="5"/>
  <c r="S806" i="7" s="1"/>
  <c r="I535" i="5"/>
  <c r="S119" i="7" s="1"/>
  <c r="I534" i="5"/>
  <c r="S640" i="7" s="1"/>
  <c r="I624" i="5"/>
  <c r="S135" i="7" s="1"/>
  <c r="I112" i="5"/>
  <c r="S162" i="7" s="1"/>
  <c r="I172" i="5"/>
  <c r="S262" i="7" s="1"/>
  <c r="I202" i="5"/>
  <c r="S30" i="7" s="1"/>
  <c r="I454" i="5"/>
  <c r="S517" i="7" s="1"/>
  <c r="I476" i="5"/>
  <c r="S362" i="7" s="1"/>
  <c r="I479" i="5"/>
  <c r="S366" i="7" s="1"/>
  <c r="I603" i="5"/>
  <c r="S451" i="7" s="1"/>
  <c r="I645" i="5"/>
  <c r="S700" i="7" s="1"/>
  <c r="I778" i="5"/>
  <c r="S203" i="7" s="1"/>
  <c r="I515" i="5"/>
  <c r="S557" i="7" s="1"/>
  <c r="I644" i="5"/>
  <c r="S719" i="7" s="1"/>
  <c r="I3" i="5"/>
  <c r="I106" i="5"/>
  <c r="S149" i="7" s="1"/>
  <c r="I301" i="5"/>
  <c r="S353" i="7" s="1"/>
  <c r="I382" i="5"/>
  <c r="S602" i="7" s="1"/>
  <c r="I451" i="5"/>
  <c r="S795" i="7" s="1"/>
  <c r="I765" i="5"/>
  <c r="S180" i="7" s="1"/>
  <c r="I519" i="5"/>
  <c r="S584" i="7" s="1"/>
  <c r="I589" i="5"/>
  <c r="S653" i="7" s="1"/>
  <c r="I531" i="5"/>
  <c r="S636" i="7" s="1"/>
  <c r="I4" i="5"/>
  <c r="S204" i="7" s="1"/>
  <c r="I27" i="5"/>
  <c r="S129" i="7" s="1"/>
  <c r="I48" i="5"/>
  <c r="S34" i="7" s="1"/>
  <c r="I165" i="5"/>
  <c r="S253" i="7" s="1"/>
  <c r="I130" i="5"/>
  <c r="S224" i="7" s="1"/>
  <c r="I205" i="5"/>
  <c r="S433" i="7" s="1"/>
  <c r="I282" i="5"/>
  <c r="S344" i="7" s="1"/>
  <c r="I383" i="5"/>
  <c r="S445" i="7" s="1"/>
  <c r="I473" i="5"/>
  <c r="S336" i="7" s="1"/>
  <c r="I555" i="5"/>
  <c r="S743" i="7" s="1"/>
  <c r="I585" i="5"/>
  <c r="S340" i="7" s="1"/>
  <c r="I699" i="5"/>
  <c r="S755" i="7" s="1"/>
  <c r="I756" i="5"/>
  <c r="S87" i="7" s="1"/>
  <c r="I578" i="5"/>
  <c r="S639" i="7" s="1"/>
  <c r="I599" i="5"/>
  <c r="S427" i="7" s="1"/>
  <c r="I231" i="5"/>
  <c r="S598" i="7" s="1"/>
  <c r="I475" i="5"/>
  <c r="S540" i="7" s="1"/>
  <c r="I706" i="5"/>
  <c r="S511" i="7" s="1"/>
  <c r="I734" i="5"/>
  <c r="S695" i="7" s="1"/>
  <c r="I674" i="5"/>
  <c r="S321" i="7" s="1"/>
  <c r="I666" i="5"/>
  <c r="S299" i="7" s="1"/>
  <c r="I775" i="5"/>
  <c r="S194" i="7" s="1"/>
  <c r="I669" i="5"/>
  <c r="S145" i="7" s="1"/>
  <c r="I705" i="5"/>
  <c r="S509" i="7" s="1"/>
  <c r="I629" i="5"/>
  <c r="S615" i="7" s="1"/>
  <c r="I732" i="5"/>
  <c r="S677" i="7" s="1"/>
  <c r="I658" i="5"/>
  <c r="I572" i="5"/>
  <c r="S282" i="7" s="1"/>
  <c r="I575" i="5"/>
  <c r="S296" i="7" s="1"/>
  <c r="I38" i="5"/>
  <c r="S13" i="7" s="1"/>
  <c r="I168" i="5"/>
  <c r="S259" i="7" s="1"/>
  <c r="I368" i="5"/>
  <c r="S432" i="7" s="1"/>
  <c r="I482" i="5"/>
  <c r="S387" i="7" s="1"/>
  <c r="I615" i="5"/>
  <c r="S534" i="7" s="1"/>
  <c r="AH382" i="7"/>
  <c r="AH270" i="7"/>
  <c r="AH195" i="7"/>
  <c r="AH52" i="7"/>
  <c r="AH29" i="7"/>
  <c r="AH322" i="7"/>
  <c r="AH259" i="7"/>
  <c r="AH69" i="7"/>
  <c r="AH13" i="7"/>
  <c r="AH131" i="7"/>
  <c r="AH65" i="7"/>
  <c r="AH238" i="7"/>
  <c r="AH172" i="7"/>
  <c r="AH226" i="7"/>
  <c r="AH228" i="7"/>
  <c r="AH41" i="7"/>
  <c r="AH36" i="7"/>
  <c r="AH86" i="7"/>
  <c r="AH303" i="7"/>
  <c r="AH273" i="7"/>
  <c r="AH257" i="7"/>
  <c r="AH89" i="7"/>
  <c r="AH295" i="7"/>
  <c r="AH163" i="7"/>
  <c r="AH324" i="7"/>
  <c r="AH56" i="7"/>
  <c r="AH104" i="7"/>
  <c r="AH269" i="7"/>
  <c r="AH316" i="7"/>
  <c r="AH49" i="7"/>
  <c r="AH111" i="7"/>
  <c r="AH51" i="7"/>
  <c r="AH12" i="7"/>
  <c r="AH77" i="7"/>
  <c r="AH84" i="7"/>
  <c r="AH191" i="7"/>
  <c r="AH323" i="7"/>
  <c r="AH203" i="7"/>
  <c r="AH67" i="7"/>
  <c r="AH95" i="7"/>
  <c r="AH260" i="7"/>
  <c r="AH176" i="7"/>
  <c r="AH79" i="7"/>
  <c r="AH159" i="7"/>
  <c r="AH298" i="7"/>
  <c r="AH43" i="7"/>
  <c r="AH332" i="7"/>
  <c r="AH530" i="7"/>
  <c r="AH338" i="7"/>
  <c r="AH217" i="7"/>
  <c r="AH54" i="7"/>
  <c r="AH281" i="7"/>
  <c r="AH24" i="7"/>
  <c r="AH249" i="7"/>
  <c r="AH342" i="7"/>
  <c r="AH310" i="7"/>
  <c r="AH148" i="7"/>
  <c r="AH199" i="7"/>
  <c r="AH93" i="7"/>
  <c r="AH216" i="7"/>
  <c r="AH120" i="7"/>
  <c r="AH218" i="7"/>
  <c r="AH344" i="7"/>
  <c r="AH315" i="7"/>
  <c r="AH233" i="7"/>
  <c r="AH255" i="7"/>
  <c r="AH210" i="7"/>
  <c r="AH157" i="7"/>
  <c r="AH78" i="7"/>
  <c r="AH169" i="7"/>
  <c r="AH38" i="7"/>
  <c r="AH171" i="7"/>
  <c r="AH213" i="7"/>
  <c r="AH143" i="7"/>
  <c r="AH50" i="7"/>
  <c r="AH134" i="7"/>
  <c r="AH28" i="7"/>
  <c r="AH381" i="7"/>
  <c r="AH494" i="7"/>
  <c r="AH463" i="7"/>
  <c r="AH149" i="7"/>
  <c r="AH183" i="7"/>
  <c r="AH96" i="7"/>
  <c r="AH19" i="7"/>
  <c r="AH100" i="7"/>
  <c r="AH112" i="7"/>
  <c r="AH248" i="7"/>
  <c r="AH99" i="7"/>
  <c r="AH250" i="7"/>
  <c r="AH129" i="7"/>
  <c r="AH266" i="7"/>
  <c r="AH274" i="7"/>
  <c r="AH160" i="7"/>
  <c r="AH193" i="7"/>
  <c r="AH207" i="7"/>
  <c r="AH184" i="7"/>
  <c r="AH252" i="7"/>
  <c r="AH155" i="7"/>
  <c r="AH80" i="7"/>
  <c r="AH152" i="7"/>
  <c r="AH22" i="7"/>
  <c r="AH242" i="7"/>
  <c r="AH245" i="7"/>
  <c r="AH229" i="7"/>
  <c r="AH285" i="7"/>
  <c r="AH308" i="7"/>
  <c r="AH264" i="7"/>
  <c r="AH300" i="7"/>
  <c r="AH70" i="7"/>
  <c r="AH130" i="7"/>
  <c r="AH258" i="7"/>
  <c r="AH64" i="7"/>
  <c r="AH117" i="7"/>
  <c r="AH307" i="7"/>
  <c r="AH208" i="7"/>
  <c r="AH240" i="7"/>
  <c r="AH272" i="7"/>
  <c r="AH287" i="7"/>
  <c r="AH76" i="7"/>
  <c r="AH32" i="7"/>
  <c r="AH256" i="7"/>
  <c r="AH211" i="7"/>
  <c r="AH61" i="7"/>
  <c r="AH122" i="7"/>
  <c r="AH254" i="7"/>
  <c r="AH105" i="7"/>
  <c r="AH113" i="7"/>
  <c r="AH319" i="7"/>
  <c r="AH88" i="7"/>
  <c r="AH103" i="7"/>
  <c r="AH241" i="7"/>
  <c r="AH139" i="7"/>
  <c r="AH110" i="7"/>
  <c r="AH8" i="7"/>
  <c r="AH126" i="7"/>
  <c r="AH214" i="7"/>
  <c r="AH85" i="7"/>
  <c r="AH47" i="7"/>
  <c r="AH137" i="7"/>
  <c r="AH289" i="7"/>
  <c r="AH286" i="7"/>
  <c r="AH34" i="7"/>
  <c r="AH6" i="7"/>
  <c r="AH290" i="7"/>
  <c r="AH48" i="7"/>
  <c r="AH220" i="7"/>
  <c r="AH10" i="7"/>
  <c r="AH174" i="7"/>
  <c r="AH224" i="7"/>
  <c r="AH253" i="7"/>
  <c r="AH326" i="7"/>
  <c r="AH138" i="7"/>
  <c r="AH73" i="7"/>
  <c r="AH144" i="7"/>
  <c r="AH92" i="7"/>
  <c r="AH168" i="7"/>
  <c r="AH236" i="7"/>
  <c r="AH33" i="7"/>
  <c r="AH127" i="7"/>
  <c r="AH351" i="7"/>
  <c r="AH23" i="7"/>
  <c r="AH114" i="7"/>
  <c r="AH25" i="7"/>
  <c r="AH301" i="7"/>
  <c r="AH261" i="7"/>
  <c r="AH313" i="7"/>
  <c r="AH283" i="7"/>
  <c r="AH4" i="7"/>
  <c r="AH175" i="7"/>
  <c r="AH60" i="7"/>
  <c r="AH161" i="7"/>
  <c r="AH37" i="7"/>
  <c r="AH166" i="7"/>
  <c r="AH39" i="7"/>
  <c r="AH325" i="7"/>
  <c r="AH108" i="7"/>
  <c r="AH291" i="7"/>
  <c r="AH345" i="7"/>
  <c r="AH280" i="7"/>
  <c r="AH246" i="7"/>
  <c r="AH182" i="7"/>
  <c r="AH21" i="7"/>
  <c r="AH271" i="7"/>
  <c r="AH247" i="7"/>
  <c r="AH331" i="7"/>
  <c r="AH162" i="7"/>
  <c r="AH318" i="7"/>
  <c r="AH68" i="7"/>
  <c r="AH173" i="7"/>
  <c r="AH223" i="7"/>
  <c r="AH317" i="7"/>
  <c r="AH209" i="7"/>
  <c r="AH189" i="7"/>
  <c r="AH59" i="7"/>
  <c r="AH164" i="7"/>
  <c r="AH227" i="7"/>
  <c r="AH263" i="7"/>
  <c r="AH197" i="7"/>
  <c r="AH335" i="7"/>
  <c r="AH27" i="7"/>
  <c r="AH284" i="7"/>
  <c r="AH20" i="7"/>
  <c r="AH45" i="7"/>
  <c r="AH212" i="7"/>
  <c r="AH5" i="7"/>
  <c r="AH98" i="7"/>
  <c r="AH7" i="7"/>
  <c r="AH320" i="7"/>
  <c r="AH71" i="7"/>
  <c r="AH265" i="7"/>
  <c r="AH330" i="7"/>
  <c r="AH167" i="7"/>
  <c r="AH201" i="7"/>
  <c r="AH196" i="7"/>
  <c r="AH63" i="7"/>
  <c r="AH180" i="7"/>
  <c r="AH239" i="7"/>
  <c r="AH90" i="7"/>
  <c r="AH150" i="7"/>
  <c r="AH349" i="7"/>
  <c r="AH194" i="7"/>
  <c r="AH311" i="7"/>
  <c r="AH141" i="7"/>
  <c r="AH124" i="7"/>
  <c r="AH58" i="7"/>
  <c r="AH188" i="7"/>
  <c r="AH321" i="7"/>
  <c r="AH231" i="7"/>
  <c r="AH146" i="7"/>
  <c r="AH329" i="7"/>
  <c r="AH190" i="7"/>
  <c r="AH302" i="7"/>
  <c r="AH133" i="7"/>
  <c r="AH278" i="7"/>
  <c r="AH309" i="7"/>
  <c r="AH262" i="7"/>
  <c r="AH66" i="7"/>
  <c r="AH251" i="7"/>
  <c r="AH44" i="7"/>
  <c r="AH142" i="7"/>
  <c r="AH30" i="7"/>
  <c r="AH230" i="7"/>
  <c r="AH101" i="7"/>
  <c r="AH153" i="7"/>
  <c r="AH206" i="7"/>
  <c r="AH123" i="7"/>
  <c r="AH125" i="7"/>
  <c r="AH294" i="7"/>
  <c r="AH451" i="7"/>
  <c r="AH178" i="7"/>
  <c r="AH179" i="7"/>
  <c r="AH165" i="7"/>
  <c r="AH279" i="7"/>
  <c r="AH314" i="7"/>
  <c r="AH200" i="7"/>
  <c r="AH343" i="7"/>
  <c r="AH75" i="7"/>
  <c r="AH215" i="7"/>
  <c r="AH109" i="7"/>
  <c r="AH177" i="7"/>
  <c r="AH205" i="7"/>
  <c r="AH57" i="7"/>
  <c r="AH470" i="7"/>
  <c r="AH312" i="7"/>
  <c r="AH268" i="7"/>
  <c r="AH299" i="7"/>
  <c r="AH422" i="7"/>
  <c r="AH225" i="7"/>
  <c r="AH306" i="7"/>
  <c r="AH348" i="7"/>
  <c r="AH237" i="7"/>
  <c r="AH277" i="7"/>
  <c r="AH115" i="7"/>
  <c r="AH31" i="7"/>
  <c r="AH186" i="7"/>
  <c r="AH232" i="7"/>
  <c r="AH82" i="7"/>
  <c r="AH222" i="7"/>
  <c r="AH156" i="7"/>
  <c r="AH151" i="7"/>
  <c r="AH243" i="7"/>
  <c r="AH154" i="7"/>
  <c r="AH145" i="7"/>
  <c r="AH116" i="7"/>
  <c r="AH292" i="7"/>
  <c r="AH288" i="7"/>
  <c r="AH336" i="7"/>
  <c r="AH119" i="7"/>
  <c r="AH14" i="7"/>
  <c r="AH55" i="7"/>
  <c r="AH26" i="7"/>
  <c r="AH16" i="7"/>
  <c r="AH305" i="7"/>
  <c r="AH327" i="7"/>
  <c r="AH53" i="7"/>
  <c r="AH296" i="7"/>
  <c r="AH17" i="7"/>
  <c r="AH234" i="7"/>
  <c r="AH81" i="7"/>
  <c r="AH275" i="7"/>
  <c r="AH11" i="7"/>
  <c r="AH42" i="7"/>
  <c r="AH204" i="7"/>
  <c r="AH346" i="7"/>
  <c r="AH128" i="7"/>
  <c r="AH62" i="7"/>
  <c r="AH185" i="7"/>
  <c r="AH94" i="7"/>
  <c r="AH276" i="7"/>
  <c r="AH333" i="7"/>
  <c r="AH121" i="7"/>
  <c r="AH135" i="7"/>
  <c r="AH474" i="7"/>
  <c r="AH74" i="7"/>
  <c r="AH304" i="7"/>
  <c r="AH46" i="7"/>
  <c r="AH507" i="7"/>
  <c r="AH83" i="7"/>
  <c r="AH9" i="7"/>
  <c r="AH350" i="7"/>
  <c r="J596" i="5"/>
  <c r="J592" i="5"/>
  <c r="J255" i="5"/>
  <c r="J254" i="5"/>
  <c r="J228" i="5"/>
  <c r="J198" i="5"/>
  <c r="AE765" i="7"/>
  <c r="AE611" i="7"/>
  <c r="AH531" i="7"/>
  <c r="T521" i="5"/>
  <c r="AC521" i="5" s="1"/>
  <c r="AE531" i="7"/>
  <c r="T410" i="5"/>
  <c r="AC410" i="5" s="1"/>
  <c r="AE780" i="7"/>
  <c r="AE495" i="7"/>
  <c r="J781" i="5"/>
  <c r="J736" i="5"/>
  <c r="J640" i="5"/>
  <c r="J343" i="5"/>
  <c r="AB343" i="5" s="1"/>
  <c r="J498" i="5"/>
  <c r="J200" i="5"/>
  <c r="J512" i="5"/>
  <c r="J249" i="5"/>
  <c r="J606" i="5"/>
  <c r="J625" i="5"/>
  <c r="J238" i="5"/>
  <c r="J220" i="5"/>
  <c r="J514" i="5"/>
  <c r="AB514" i="5" s="1"/>
  <c r="J486" i="5"/>
  <c r="J444" i="5"/>
  <c r="J199" i="5"/>
  <c r="T699" i="5"/>
  <c r="AC699" i="5" s="1"/>
  <c r="J517" i="5"/>
  <c r="J683" i="5"/>
  <c r="J538" i="5"/>
  <c r="J257" i="5"/>
  <c r="J633" i="5"/>
  <c r="J235" i="5"/>
  <c r="AB235" i="5" s="1"/>
  <c r="J265" i="5"/>
  <c r="AB265" i="5" s="1"/>
  <c r="J740" i="5"/>
  <c r="J619" i="5"/>
  <c r="J718" i="5"/>
  <c r="J553" i="5"/>
  <c r="T773" i="5"/>
  <c r="AC773" i="5" s="1"/>
  <c r="T778" i="5"/>
  <c r="AC778" i="5" s="1"/>
  <c r="T643" i="5"/>
  <c r="AC643" i="5" s="1"/>
  <c r="T611" i="5"/>
  <c r="AC611" i="5" s="1"/>
  <c r="AE770" i="7"/>
  <c r="T709" i="5"/>
  <c r="AC709" i="5" s="1"/>
  <c r="T202" i="5"/>
  <c r="AC202" i="5" s="1"/>
  <c r="T695" i="5"/>
  <c r="AC695" i="5" s="1"/>
  <c r="T227" i="5"/>
  <c r="AC227" i="5" s="1"/>
  <c r="AE369" i="7"/>
  <c r="T48" i="5"/>
  <c r="AC48" i="5" s="1"/>
  <c r="AE620" i="7"/>
  <c r="T347" i="5"/>
  <c r="AC347" i="5" s="1"/>
  <c r="T282" i="5"/>
  <c r="AC282" i="5" s="1"/>
  <c r="T596" i="5"/>
  <c r="AC596" i="5" s="1"/>
  <c r="T297" i="5"/>
  <c r="AC297" i="5" s="1"/>
  <c r="AE491" i="7"/>
  <c r="T130" i="5"/>
  <c r="AC130" i="5" s="1"/>
  <c r="T738" i="5"/>
  <c r="AC738" i="5" s="1"/>
  <c r="AE763" i="7"/>
  <c r="T680" i="5"/>
  <c r="AC680" i="5" s="1"/>
  <c r="AE374" i="7"/>
  <c r="T777" i="5"/>
  <c r="AC777" i="5" s="1"/>
  <c r="AE523" i="7"/>
  <c r="AE565" i="7"/>
  <c r="AE733" i="7"/>
  <c r="AE421" i="7"/>
  <c r="AH728" i="7"/>
  <c r="BD1362" i="7"/>
  <c r="BE4" i="7"/>
  <c r="BE8" i="7"/>
  <c r="BE12" i="7"/>
  <c r="BE16" i="7"/>
  <c r="BE20" i="7"/>
  <c r="BE24" i="7"/>
  <c r="BE28" i="7"/>
  <c r="BE32" i="7"/>
  <c r="BE36" i="7"/>
  <c r="BE40" i="7"/>
  <c r="BE44" i="7"/>
  <c r="BE48" i="7"/>
  <c r="BE52" i="7"/>
  <c r="BE56" i="7"/>
  <c r="BE60" i="7"/>
  <c r="BE64" i="7"/>
  <c r="BE68" i="7"/>
  <c r="BE72" i="7"/>
  <c r="BE76" i="7"/>
  <c r="BE80" i="7"/>
  <c r="BE84" i="7"/>
  <c r="BE88" i="7"/>
  <c r="BE92" i="7"/>
  <c r="BE96" i="7"/>
  <c r="BE100" i="7"/>
  <c r="BE104" i="7"/>
  <c r="BE108" i="7"/>
  <c r="BE112" i="7"/>
  <c r="BE116" i="7"/>
  <c r="BE120" i="7"/>
  <c r="BE124" i="7"/>
  <c r="BE128" i="7"/>
  <c r="BE132" i="7"/>
  <c r="BE136" i="7"/>
  <c r="BE140" i="7"/>
  <c r="BE144" i="7"/>
  <c r="BE148" i="7"/>
  <c r="BE152" i="7"/>
  <c r="BE156" i="7"/>
  <c r="BE160" i="7"/>
  <c r="BE164" i="7"/>
  <c r="BE168" i="7"/>
  <c r="BE172" i="7"/>
  <c r="BE176" i="7"/>
  <c r="BE180" i="7"/>
  <c r="BE184" i="7"/>
  <c r="BE188" i="7"/>
  <c r="BE192" i="7"/>
  <c r="BE196" i="7"/>
  <c r="BE200" i="7"/>
  <c r="BE204" i="7"/>
  <c r="BE208" i="7"/>
  <c r="BE212" i="7"/>
  <c r="BE216" i="7"/>
  <c r="BE220" i="7"/>
  <c r="BE224" i="7"/>
  <c r="BE228" i="7"/>
  <c r="BE232" i="7"/>
  <c r="BE236" i="7"/>
  <c r="BE240" i="7"/>
  <c r="BE244" i="7"/>
  <c r="BE248" i="7"/>
  <c r="BE252" i="7"/>
  <c r="BE256" i="7"/>
  <c r="BE260" i="7"/>
  <c r="BE264" i="7"/>
  <c r="BE268" i="7"/>
  <c r="BE272" i="7"/>
  <c r="BE276" i="7"/>
  <c r="BE280" i="7"/>
  <c r="BE284" i="7"/>
  <c r="BE288" i="7"/>
  <c r="BE292" i="7"/>
  <c r="BE296" i="7"/>
  <c r="BE300" i="7"/>
  <c r="BE304" i="7"/>
  <c r="BE308" i="7"/>
  <c r="BE312" i="7"/>
  <c r="BE316" i="7"/>
  <c r="BE320" i="7"/>
  <c r="BE324" i="7"/>
  <c r="BE328" i="7"/>
  <c r="BE332" i="7"/>
  <c r="BE337" i="7"/>
  <c r="BE341" i="7"/>
  <c r="BE345" i="7"/>
  <c r="BE350" i="7"/>
  <c r="BE354" i="7"/>
  <c r="BE358" i="7"/>
  <c r="BE362" i="7"/>
  <c r="BE366" i="7"/>
  <c r="BE370" i="7"/>
  <c r="BE374" i="7"/>
  <c r="BE378" i="7"/>
  <c r="BE382" i="7"/>
  <c r="BE386" i="7"/>
  <c r="BE390" i="7"/>
  <c r="BE394" i="7"/>
  <c r="BE398" i="7"/>
  <c r="BE402" i="7"/>
  <c r="BE406" i="7"/>
  <c r="BE410" i="7"/>
  <c r="BE414" i="7"/>
  <c r="BE418" i="7"/>
  <c r="BE422" i="7"/>
  <c r="BE426" i="7"/>
  <c r="BE430" i="7"/>
  <c r="BE434" i="7"/>
  <c r="BE438" i="7"/>
  <c r="BE442" i="7"/>
  <c r="BE446" i="7"/>
  <c r="BE450" i="7"/>
  <c r="BE454" i="7"/>
  <c r="BE458" i="7"/>
  <c r="BE462" i="7"/>
  <c r="BE466" i="7"/>
  <c r="BE470" i="7"/>
  <c r="BE474" i="7"/>
  <c r="BE478" i="7"/>
  <c r="BE482" i="7"/>
  <c r="BE486" i="7"/>
  <c r="BE490" i="7"/>
  <c r="BE494" i="7"/>
  <c r="BE498" i="7"/>
  <c r="BE502" i="7"/>
  <c r="BE506" i="7"/>
  <c r="BE510" i="7"/>
  <c r="BE514" i="7"/>
  <c r="BE518" i="7"/>
  <c r="BE522" i="7"/>
  <c r="BE526" i="7"/>
  <c r="BE530" i="7"/>
  <c r="BE534" i="7"/>
  <c r="BE538" i="7"/>
  <c r="BE542" i="7"/>
  <c r="BE546" i="7"/>
  <c r="BE550" i="7"/>
  <c r="BE554" i="7"/>
  <c r="BE558" i="7"/>
  <c r="BE562" i="7"/>
  <c r="BE566" i="7"/>
  <c r="BE570" i="7"/>
  <c r="BE574" i="7"/>
  <c r="BE578" i="7"/>
  <c r="BE582" i="7"/>
  <c r="BE587" i="7"/>
  <c r="BE591" i="7"/>
  <c r="BE595" i="7"/>
  <c r="BE599" i="7"/>
  <c r="BE603" i="7"/>
  <c r="BE607" i="7"/>
  <c r="BE611" i="7"/>
  <c r="BE615" i="7"/>
  <c r="BE619" i="7"/>
  <c r="BE623" i="7"/>
  <c r="BE627" i="7"/>
  <c r="BE631" i="7"/>
  <c r="BE635" i="7"/>
  <c r="BE639" i="7"/>
  <c r="BE643" i="7"/>
  <c r="BE647" i="7"/>
  <c r="BE652" i="7"/>
  <c r="BE656" i="7"/>
  <c r="BE660" i="7"/>
  <c r="BE664" i="7"/>
  <c r="BE668" i="7"/>
  <c r="BE672" i="7"/>
  <c r="BE676" i="7"/>
  <c r="BE680" i="7"/>
  <c r="BE684" i="7"/>
  <c r="BE688" i="7"/>
  <c r="BE692" i="7"/>
  <c r="BE696" i="7"/>
  <c r="BE700" i="7"/>
  <c r="BE704" i="7"/>
  <c r="BE708" i="7"/>
  <c r="BE712" i="7"/>
  <c r="BE716" i="7"/>
  <c r="BE721" i="7"/>
  <c r="BE725" i="7"/>
  <c r="BE729" i="7"/>
  <c r="BE733" i="7"/>
  <c r="BE737" i="7"/>
  <c r="BE741" i="7"/>
  <c r="BE745" i="7"/>
  <c r="BE749" i="7"/>
  <c r="BE753" i="7"/>
  <c r="BE757" i="7"/>
  <c r="BE761" i="7"/>
  <c r="BE765" i="7"/>
  <c r="BE769" i="7"/>
  <c r="BE773" i="7"/>
  <c r="BE777" i="7"/>
  <c r="BE781" i="7"/>
  <c r="BE785" i="7"/>
  <c r="BE789" i="7"/>
  <c r="BE793" i="7"/>
  <c r="BE797" i="7"/>
  <c r="BE801" i="7"/>
  <c r="BE806" i="7"/>
  <c r="BE810" i="7"/>
  <c r="BE814" i="7"/>
  <c r="BE818" i="7"/>
  <c r="BE822" i="7"/>
  <c r="BE826" i="7"/>
  <c r="BE833" i="7"/>
  <c r="BE837" i="7"/>
  <c r="BE841" i="7"/>
  <c r="BE845" i="7"/>
  <c r="BE849" i="7"/>
  <c r="BE853" i="7"/>
  <c r="BE857" i="7"/>
  <c r="BE861" i="7"/>
  <c r="BE865" i="7"/>
  <c r="BE869" i="7"/>
  <c r="BE873" i="7"/>
  <c r="BE877" i="7"/>
  <c r="BE881" i="7"/>
  <c r="BE885" i="7"/>
  <c r="BE889" i="7"/>
  <c r="BE893" i="7"/>
  <c r="BE897" i="7"/>
  <c r="BE901" i="7"/>
  <c r="BE910" i="7"/>
  <c r="BE914" i="7"/>
  <c r="BE918" i="7"/>
  <c r="BE922" i="7"/>
  <c r="BE926" i="7"/>
  <c r="BE930" i="7"/>
  <c r="BE934" i="7"/>
  <c r="BE938" i="7"/>
  <c r="BE942" i="7"/>
  <c r="BE946" i="7"/>
  <c r="BE950" i="7"/>
  <c r="BE954" i="7"/>
  <c r="BE958" i="7"/>
  <c r="BE963" i="7"/>
  <c r="BE967" i="7"/>
  <c r="BE971" i="7"/>
  <c r="BE975" i="7"/>
  <c r="BE979" i="7"/>
  <c r="BE983" i="7"/>
  <c r="BE987" i="7"/>
  <c r="BE992" i="7"/>
  <c r="BE996" i="7"/>
  <c r="BE1000" i="7"/>
  <c r="BE1004" i="7"/>
  <c r="BE1008" i="7"/>
  <c r="BE1012" i="7"/>
  <c r="BE1016" i="7"/>
  <c r="BE1020" i="7"/>
  <c r="BE1024" i="7"/>
  <c r="BE1028" i="7"/>
  <c r="BE1032" i="7"/>
  <c r="BE1036" i="7"/>
  <c r="BE1040" i="7"/>
  <c r="BE1044" i="7"/>
  <c r="BE1048" i="7"/>
  <c r="BE1052" i="7"/>
  <c r="BE1056" i="7"/>
  <c r="BE1060" i="7"/>
  <c r="BE1064" i="7"/>
  <c r="BE1068" i="7"/>
  <c r="BE1072" i="7"/>
  <c r="BE1076" i="7"/>
  <c r="BE1080" i="7"/>
  <c r="BE1084" i="7"/>
  <c r="BE1088" i="7"/>
  <c r="BE1092" i="7"/>
  <c r="BE1101" i="7"/>
  <c r="BE17" i="7"/>
  <c r="BE18" i="7"/>
  <c r="BE19" i="7"/>
  <c r="BE33" i="7"/>
  <c r="BE34" i="7"/>
  <c r="BE35" i="7"/>
  <c r="BE49" i="7"/>
  <c r="BE50" i="7"/>
  <c r="BE51" i="7"/>
  <c r="BE65" i="7"/>
  <c r="BE66" i="7"/>
  <c r="BE67" i="7"/>
  <c r="BE81" i="7"/>
  <c r="BE82" i="7"/>
  <c r="BE83" i="7"/>
  <c r="BE97" i="7"/>
  <c r="BE98" i="7"/>
  <c r="BE99" i="7"/>
  <c r="BE113" i="7"/>
  <c r="BE114" i="7"/>
  <c r="BE115" i="7"/>
  <c r="BE129" i="7"/>
  <c r="BE130" i="7"/>
  <c r="BE131" i="7"/>
  <c r="BE145" i="7"/>
  <c r="BE146" i="7"/>
  <c r="BE147" i="7"/>
  <c r="BE161" i="7"/>
  <c r="BE162" i="7"/>
  <c r="BE163" i="7"/>
  <c r="BE177" i="7"/>
  <c r="BE178" i="7"/>
  <c r="BE179" i="7"/>
  <c r="BE193" i="7"/>
  <c r="BE194" i="7"/>
  <c r="BE195" i="7"/>
  <c r="BE209" i="7"/>
  <c r="BE210" i="7"/>
  <c r="BE211" i="7"/>
  <c r="BE225" i="7"/>
  <c r="BE226" i="7"/>
  <c r="BE227" i="7"/>
  <c r="BE241" i="7"/>
  <c r="BE242" i="7"/>
  <c r="BE243" i="7"/>
  <c r="BE257" i="7"/>
  <c r="BE258" i="7"/>
  <c r="BE259" i="7"/>
  <c r="BE273" i="7"/>
  <c r="BE274" i="7"/>
  <c r="BE275" i="7"/>
  <c r="BE289" i="7"/>
  <c r="BE290" i="7"/>
  <c r="BE291" i="7"/>
  <c r="BE305" i="7"/>
  <c r="BE306" i="7"/>
  <c r="BE307" i="7"/>
  <c r="BE321" i="7"/>
  <c r="BE322" i="7"/>
  <c r="BE323" i="7"/>
  <c r="BE338" i="7"/>
  <c r="BE339" i="7"/>
  <c r="BE340" i="7"/>
  <c r="BE355" i="7"/>
  <c r="BE356" i="7"/>
  <c r="BE357" i="7"/>
  <c r="BE371" i="7"/>
  <c r="BE372" i="7"/>
  <c r="BE373" i="7"/>
  <c r="BE387" i="7"/>
  <c r="BE388" i="7"/>
  <c r="BE389" i="7"/>
  <c r="BE403" i="7"/>
  <c r="BE404" i="7"/>
  <c r="BE405" i="7"/>
  <c r="BE419" i="7"/>
  <c r="BE420" i="7"/>
  <c r="BE421" i="7"/>
  <c r="BE435" i="7"/>
  <c r="BE436" i="7"/>
  <c r="BE437" i="7"/>
  <c r="BE451" i="7"/>
  <c r="BE452" i="7"/>
  <c r="BE453" i="7"/>
  <c r="BE467" i="7"/>
  <c r="BE468" i="7"/>
  <c r="BE469" i="7"/>
  <c r="BE483" i="7"/>
  <c r="BE484" i="7"/>
  <c r="BE485" i="7"/>
  <c r="BE499" i="7"/>
  <c r="BE500" i="7"/>
  <c r="BE501" i="7"/>
  <c r="BE515" i="7"/>
  <c r="BE516" i="7"/>
  <c r="BE517" i="7"/>
  <c r="BE531" i="7"/>
  <c r="BE532" i="7"/>
  <c r="BE533" i="7"/>
  <c r="BE547" i="7"/>
  <c r="BE548" i="7"/>
  <c r="BE549" i="7"/>
  <c r="BE563" i="7"/>
  <c r="BE564" i="7"/>
  <c r="BE565" i="7"/>
  <c r="BE579" i="7"/>
  <c r="BE580" i="7"/>
  <c r="BE581" i="7"/>
  <c r="BE596" i="7"/>
  <c r="BE597" i="7"/>
  <c r="BE598" i="7"/>
  <c r="BE612" i="7"/>
  <c r="BE613" i="7"/>
  <c r="BE614" i="7"/>
  <c r="BE628" i="7"/>
  <c r="BE629" i="7"/>
  <c r="BE630" i="7"/>
  <c r="BE644" i="7"/>
  <c r="BE645" i="7"/>
  <c r="BE646" i="7"/>
  <c r="BE661" i="7"/>
  <c r="BE662" i="7"/>
  <c r="BE663" i="7"/>
  <c r="BE677" i="7"/>
  <c r="BE678" i="7"/>
  <c r="BE679" i="7"/>
  <c r="BE693" i="7"/>
  <c r="BE694" i="7"/>
  <c r="BE695" i="7"/>
  <c r="BE709" i="7"/>
  <c r="BE710" i="7"/>
  <c r="BE711" i="7"/>
  <c r="BE726" i="7"/>
  <c r="BE727" i="7"/>
  <c r="BE728" i="7"/>
  <c r="BE7" i="7"/>
  <c r="BE10" i="7"/>
  <c r="BE13" i="7"/>
  <c r="BE27" i="7"/>
  <c r="BE30" i="7"/>
  <c r="BE37" i="7"/>
  <c r="BE47" i="7"/>
  <c r="BE54" i="7"/>
  <c r="BE57" i="7"/>
  <c r="BE71" i="7"/>
  <c r="BE74" i="7"/>
  <c r="BE77" i="7"/>
  <c r="BE91" i="7"/>
  <c r="BE94" i="7"/>
  <c r="BE101" i="7"/>
  <c r="BE111" i="7"/>
  <c r="BE118" i="7"/>
  <c r="BE121" i="7"/>
  <c r="BE135" i="7"/>
  <c r="BE138" i="7"/>
  <c r="BE141" i="7"/>
  <c r="BE155" i="7"/>
  <c r="BE158" i="7"/>
  <c r="BE165" i="7"/>
  <c r="BE175" i="7"/>
  <c r="BE182" i="7"/>
  <c r="BE185" i="7"/>
  <c r="BE199" i="7"/>
  <c r="BE202" i="7"/>
  <c r="BE205" i="7"/>
  <c r="BE219" i="7"/>
  <c r="BE222" i="7"/>
  <c r="BE229" i="7"/>
  <c r="BE239" i="7"/>
  <c r="BE246" i="7"/>
  <c r="BE249" i="7"/>
  <c r="BE263" i="7"/>
  <c r="BE266" i="7"/>
  <c r="BE269" i="7"/>
  <c r="BE283" i="7"/>
  <c r="BE286" i="7"/>
  <c r="BE293" i="7"/>
  <c r="BE303" i="7"/>
  <c r="BE310" i="7"/>
  <c r="BE313" i="7"/>
  <c r="BE327" i="7"/>
  <c r="BE330" i="7"/>
  <c r="BE333" i="7"/>
  <c r="BE349" i="7"/>
  <c r="BE352" i="7"/>
  <c r="BE359" i="7"/>
  <c r="BE369" i="7"/>
  <c r="BE376" i="7"/>
  <c r="BE379" i="7"/>
  <c r="BE393" i="7"/>
  <c r="BE396" i="7"/>
  <c r="BE399" i="7"/>
  <c r="BE413" i="7"/>
  <c r="BE416" i="7"/>
  <c r="BE423" i="7"/>
  <c r="BE433" i="7"/>
  <c r="BE440" i="7"/>
  <c r="BE443" i="7"/>
  <c r="BE457" i="7"/>
  <c r="BE460" i="7"/>
  <c r="BE463" i="7"/>
  <c r="BE477" i="7"/>
  <c r="BE480" i="7"/>
  <c r="BE487" i="7"/>
  <c r="BE497" i="7"/>
  <c r="BE504" i="7"/>
  <c r="BE507" i="7"/>
  <c r="BE521" i="7"/>
  <c r="BE524" i="7"/>
  <c r="BE527" i="7"/>
  <c r="BE541" i="7"/>
  <c r="BE544" i="7"/>
  <c r="BE551" i="7"/>
  <c r="BE561" i="7"/>
  <c r="BE568" i="7"/>
  <c r="BE571" i="7"/>
  <c r="BE586" i="7"/>
  <c r="BE589" i="7"/>
  <c r="BE592" i="7"/>
  <c r="BE606" i="7"/>
  <c r="BE609" i="7"/>
  <c r="BE616" i="7"/>
  <c r="BE626" i="7"/>
  <c r="BE633" i="7"/>
  <c r="BE636" i="7"/>
  <c r="BE650" i="7"/>
  <c r="BE654" i="7"/>
  <c r="BE657" i="7"/>
  <c r="BE671" i="7"/>
  <c r="BE674" i="7"/>
  <c r="BE681" i="7"/>
  <c r="BE691" i="7"/>
  <c r="BE698" i="7"/>
  <c r="BE701" i="7"/>
  <c r="BE715" i="7"/>
  <c r="BE719" i="7"/>
  <c r="BE722" i="7"/>
  <c r="BE736" i="7"/>
  <c r="BE750" i="7"/>
  <c r="BE751" i="7"/>
  <c r="BE752" i="7"/>
  <c r="BE766" i="7"/>
  <c r="BE767" i="7"/>
  <c r="BE768" i="7"/>
  <c r="BE782" i="7"/>
  <c r="BE783" i="7"/>
  <c r="BE784" i="7"/>
  <c r="BE798" i="7"/>
  <c r="BE799" i="7"/>
  <c r="BE800" i="7"/>
  <c r="BE815" i="7"/>
  <c r="BE816" i="7"/>
  <c r="BE817" i="7"/>
  <c r="BE831" i="7"/>
  <c r="BE832" i="7"/>
  <c r="BE846" i="7"/>
  <c r="BE847" i="7"/>
  <c r="BE848" i="7"/>
  <c r="BE862" i="7"/>
  <c r="BE863" i="7"/>
  <c r="BE864" i="7"/>
  <c r="BE878" i="7"/>
  <c r="BE879" i="7"/>
  <c r="BE880" i="7"/>
  <c r="BE894" i="7"/>
  <c r="BE895" i="7"/>
  <c r="BE896" i="7"/>
  <c r="BE911" i="7"/>
  <c r="BE912" i="7"/>
  <c r="BE913" i="7"/>
  <c r="BE927" i="7"/>
  <c r="BE928" i="7"/>
  <c r="BE929" i="7"/>
  <c r="BE943" i="7"/>
  <c r="BE944" i="7"/>
  <c r="BE945" i="7"/>
  <c r="BE959" i="7"/>
  <c r="BE960" i="7"/>
  <c r="BE962" i="7"/>
  <c r="BE976" i="7"/>
  <c r="BE977" i="7"/>
  <c r="BE978" i="7"/>
  <c r="BE993" i="7"/>
  <c r="BE994" i="7"/>
  <c r="BE995" i="7"/>
  <c r="BE1009" i="7"/>
  <c r="BE1010" i="7"/>
  <c r="BE1011" i="7"/>
  <c r="BE1025" i="7"/>
  <c r="BE1026" i="7"/>
  <c r="BE1027" i="7"/>
  <c r="BE1041" i="7"/>
  <c r="BE1042" i="7"/>
  <c r="BE1043" i="7"/>
  <c r="BE1057" i="7"/>
  <c r="BE1058" i="7"/>
  <c r="BE1059" i="7"/>
  <c r="BE1073" i="7"/>
  <c r="BE1074" i="7"/>
  <c r="BE1075" i="7"/>
  <c r="BE1089" i="7"/>
  <c r="BE1090" i="7"/>
  <c r="BE1091" i="7"/>
  <c r="BE1106" i="7"/>
  <c r="BE1110" i="7"/>
  <c r="BE1114" i="7"/>
  <c r="BE1118" i="7"/>
  <c r="BE1122" i="7"/>
  <c r="BE1126" i="7"/>
  <c r="BE1130" i="7"/>
  <c r="BE1134" i="7"/>
  <c r="BE1138" i="7"/>
  <c r="BE1142" i="7"/>
  <c r="BE1146" i="7"/>
  <c r="BE1150" i="7"/>
  <c r="BE1154" i="7"/>
  <c r="BE1158" i="7"/>
  <c r="BE1162" i="7"/>
  <c r="BE1166" i="7"/>
  <c r="BE1170" i="7"/>
  <c r="BE1174" i="7"/>
  <c r="BE1179" i="7"/>
  <c r="BE1183" i="7"/>
  <c r="BE1187" i="7"/>
  <c r="BE1191" i="7"/>
  <c r="BE1195" i="7"/>
  <c r="BE1199" i="7"/>
  <c r="BE1203" i="7"/>
  <c r="BE1207" i="7"/>
  <c r="BE1211" i="7"/>
  <c r="BE1215" i="7"/>
  <c r="BE1219" i="7"/>
  <c r="BE1223" i="7"/>
  <c r="BE1227" i="7"/>
  <c r="BE1231" i="7"/>
  <c r="BE1235" i="7"/>
  <c r="BE1239" i="7"/>
  <c r="BE1243" i="7"/>
  <c r="BE1248" i="7"/>
  <c r="BE1252" i="7"/>
  <c r="BE1256" i="7"/>
  <c r="BE1260" i="7"/>
  <c r="BE1264" i="7"/>
  <c r="BE1268" i="7"/>
  <c r="BE1272" i="7"/>
  <c r="BE1276" i="7"/>
  <c r="BE1280" i="7"/>
  <c r="BE1284" i="7"/>
  <c r="BE1288" i="7"/>
  <c r="BE1292" i="7"/>
  <c r="BE1296" i="7"/>
  <c r="BE1300" i="7"/>
  <c r="BE1304" i="7"/>
  <c r="BE1308" i="7"/>
  <c r="BE1312" i="7"/>
  <c r="BE1316" i="7"/>
  <c r="BE1320" i="7"/>
  <c r="BE1324" i="7"/>
  <c r="BE1328" i="7"/>
  <c r="BE1332" i="7"/>
  <c r="BE1336" i="7"/>
  <c r="BE1340" i="7"/>
  <c r="BE1344" i="7"/>
  <c r="BE1348" i="7"/>
  <c r="BE1352" i="7"/>
  <c r="BE1356" i="7"/>
  <c r="BE1360" i="7"/>
  <c r="BE3" i="7"/>
  <c r="BF1" i="7"/>
  <c r="BE150" i="7"/>
  <c r="BE167" i="7"/>
  <c r="BE171" i="7"/>
  <c r="BE186" i="7"/>
  <c r="BE245" i="7"/>
  <c r="BE281" i="7"/>
  <c r="BE298" i="7"/>
  <c r="BE319" i="7"/>
  <c r="BE412" i="7"/>
  <c r="BE425" i="7"/>
  <c r="BE429" i="7"/>
  <c r="BE444" i="7"/>
  <c r="BE537" i="7"/>
  <c r="BE543" i="7"/>
  <c r="BE552" i="7"/>
  <c r="BE573" i="7"/>
  <c r="BE670" i="7"/>
  <c r="BE683" i="7"/>
  <c r="BE702" i="7"/>
  <c r="BE791" i="7"/>
  <c r="BE809" i="7"/>
  <c r="BE819" i="7"/>
  <c r="BE838" i="7"/>
  <c r="BE855" i="7"/>
  <c r="BE882" i="7"/>
  <c r="BE899" i="7"/>
  <c r="BE920" i="7"/>
  <c r="BE937" i="7"/>
  <c r="BE985" i="7"/>
  <c r="BE1006" i="7"/>
  <c r="BE1013" i="7"/>
  <c r="BE1023" i="7"/>
  <c r="BE1030" i="7"/>
  <c r="BE1070" i="7"/>
  <c r="BE1098" i="7"/>
  <c r="BE1112" i="7"/>
  <c r="BE1129" i="7"/>
  <c r="BE1143" i="7"/>
  <c r="BE1177" i="7"/>
  <c r="BE1193" i="7"/>
  <c r="BE1209" i="7"/>
  <c r="BE1241" i="7"/>
  <c r="BE1257" i="7"/>
  <c r="BE1274" i="7"/>
  <c r="BE1289" i="7"/>
  <c r="BE1305" i="7"/>
  <c r="BE1337" i="7"/>
  <c r="BE1353" i="7"/>
  <c r="BE14" i="7"/>
  <c r="BE31" i="7"/>
  <c r="BE69" i="7"/>
  <c r="BE73" i="7"/>
  <c r="BE86" i="7"/>
  <c r="BE90" i="7"/>
  <c r="BE103" i="7"/>
  <c r="BE105" i="7"/>
  <c r="BE107" i="7"/>
  <c r="BE109" i="7"/>
  <c r="BE122" i="7"/>
  <c r="BE126" i="7"/>
  <c r="BE139" i="7"/>
  <c r="BE143" i="7"/>
  <c r="BE181" i="7"/>
  <c r="BE198" i="7"/>
  <c r="BE213" i="7"/>
  <c r="BE215" i="7"/>
  <c r="BE217" i="7"/>
  <c r="BE221" i="7"/>
  <c r="BE230" i="7"/>
  <c r="BE234" i="7"/>
  <c r="BE238" i="7"/>
  <c r="BE247" i="7"/>
  <c r="BE251" i="7"/>
  <c r="BE253" i="7"/>
  <c r="BE255" i="7"/>
  <c r="BE270" i="7"/>
  <c r="BE287" i="7"/>
  <c r="BE325" i="7"/>
  <c r="BE329" i="7"/>
  <c r="BE343" i="7"/>
  <c r="BE348" i="7"/>
  <c r="BE361" i="7"/>
  <c r="BE363" i="7"/>
  <c r="BE365" i="7"/>
  <c r="BE367" i="7"/>
  <c r="BE380" i="7"/>
  <c r="BE384" i="7"/>
  <c r="BE397" i="7"/>
  <c r="BE401" i="7"/>
  <c r="BE439" i="7"/>
  <c r="BE456" i="7"/>
  <c r="BE471" i="7"/>
  <c r="BE473" i="7"/>
  <c r="BE475" i="7"/>
  <c r="BE479" i="7"/>
  <c r="BE488" i="7"/>
  <c r="BE492" i="7"/>
  <c r="BE496" i="7"/>
  <c r="BE505" i="7"/>
  <c r="BE509" i="7"/>
  <c r="BE511" i="7"/>
  <c r="BE513" i="7"/>
  <c r="BE528" i="7"/>
  <c r="BE545" i="7"/>
  <c r="BE584" i="7"/>
  <c r="BE588" i="7"/>
  <c r="BE601" i="7"/>
  <c r="BE605" i="7"/>
  <c r="BE618" i="7"/>
  <c r="BE620" i="7"/>
  <c r="BE622" i="7"/>
  <c r="BE624" i="7"/>
  <c r="BE637" i="7"/>
  <c r="BE641" i="7"/>
  <c r="BE655" i="7"/>
  <c r="BE659" i="7"/>
  <c r="BE697" i="7"/>
  <c r="BE714" i="7"/>
  <c r="BE730" i="7"/>
  <c r="BE732" i="7"/>
  <c r="BE734" i="7"/>
  <c r="BE740" i="7"/>
  <c r="BE743" i="7"/>
  <c r="BE746" i="7"/>
  <c r="BE760" i="7"/>
  <c r="BE763" i="7"/>
  <c r="BE770" i="7"/>
  <c r="BE780" i="7"/>
  <c r="BE787" i="7"/>
  <c r="BE790" i="7"/>
  <c r="BE805" i="7"/>
  <c r="BE808" i="7"/>
  <c r="BE811" i="7"/>
  <c r="BE825" i="7"/>
  <c r="BE828" i="7"/>
  <c r="BE834" i="7"/>
  <c r="BE844" i="7"/>
  <c r="BE851" i="7"/>
  <c r="BE854" i="7"/>
  <c r="BE868" i="7"/>
  <c r="BE871" i="7"/>
  <c r="BE874" i="7"/>
  <c r="BE888" i="7"/>
  <c r="BE891" i="7"/>
  <c r="BE898" i="7"/>
  <c r="BE909" i="7"/>
  <c r="BE916" i="7"/>
  <c r="BE919" i="7"/>
  <c r="BE933" i="7"/>
  <c r="BE936" i="7"/>
  <c r="BE939" i="7"/>
  <c r="BE953" i="7"/>
  <c r="BE956" i="7"/>
  <c r="BE964" i="7"/>
  <c r="BE974" i="7"/>
  <c r="BE981" i="7"/>
  <c r="BE984" i="7"/>
  <c r="BE999" i="7"/>
  <c r="BE1002" i="7"/>
  <c r="BE1005" i="7"/>
  <c r="BE1019" i="7"/>
  <c r="BE1022" i="7"/>
  <c r="BE1029" i="7"/>
  <c r="BE1039" i="7"/>
  <c r="BE1046" i="7"/>
  <c r="BE1049" i="7"/>
  <c r="BE1063" i="7"/>
  <c r="BE1066" i="7"/>
  <c r="BE1069" i="7"/>
  <c r="BE1083" i="7"/>
  <c r="BE1086" i="7"/>
  <c r="BE1093" i="7"/>
  <c r="BE1107" i="7"/>
  <c r="BE1108" i="7"/>
  <c r="BE1109" i="7"/>
  <c r="BE1123" i="7"/>
  <c r="BE1124" i="7"/>
  <c r="BE1125" i="7"/>
  <c r="BE1139" i="7"/>
  <c r="BE1140" i="7"/>
  <c r="BE1141" i="7"/>
  <c r="BE1155" i="7"/>
  <c r="BE1156" i="7"/>
  <c r="BE1157" i="7"/>
  <c r="BE1171" i="7"/>
  <c r="BE1172" i="7"/>
  <c r="BE1173" i="7"/>
  <c r="BE1188" i="7"/>
  <c r="BE1189" i="7"/>
  <c r="BE1190" i="7"/>
  <c r="BE1204" i="7"/>
  <c r="BE1205" i="7"/>
  <c r="BE1206" i="7"/>
  <c r="BE1220" i="7"/>
  <c r="BE1221" i="7"/>
  <c r="BE1222" i="7"/>
  <c r="BE1236" i="7"/>
  <c r="BE1237" i="7"/>
  <c r="BE1238" i="7"/>
  <c r="BE1253" i="7"/>
  <c r="BE1254" i="7"/>
  <c r="BE1255" i="7"/>
  <c r="BE1269" i="7"/>
  <c r="BE1270" i="7"/>
  <c r="BE1271" i="7"/>
  <c r="BE1285" i="7"/>
  <c r="BE1286" i="7"/>
  <c r="BE1287" i="7"/>
  <c r="BE1301" i="7"/>
  <c r="BE1302" i="7"/>
  <c r="BE1303" i="7"/>
  <c r="BE1317" i="7"/>
  <c r="BE1318" i="7"/>
  <c r="BE1319" i="7"/>
  <c r="BE1333" i="7"/>
  <c r="BE1334" i="7"/>
  <c r="BE1335" i="7"/>
  <c r="BE1349" i="7"/>
  <c r="BE1350" i="7"/>
  <c r="BE1351" i="7"/>
  <c r="BE15" i="7"/>
  <c r="BE85" i="7"/>
  <c r="BE89" i="7"/>
  <c r="BE102" i="7"/>
  <c r="BE119" i="7"/>
  <c r="BE123" i="7"/>
  <c r="BE125" i="7"/>
  <c r="BE142" i="7"/>
  <c r="BE159" i="7"/>
  <c r="BE197" i="7"/>
  <c r="BE201" i="7"/>
  <c r="BE231" i="7"/>
  <c r="BE235" i="7"/>
  <c r="BE254" i="7"/>
  <c r="BE267" i="7"/>
  <c r="BE271" i="7"/>
  <c r="BE326" i="7"/>
  <c r="BE342" i="7"/>
  <c r="BE346" i="7"/>
  <c r="BE360" i="7"/>
  <c r="BE364" i="7"/>
  <c r="BE368" i="7"/>
  <c r="BE385" i="7"/>
  <c r="BE417" i="7"/>
  <c r="BE489" i="7"/>
  <c r="BE493" i="7"/>
  <c r="BE508" i="7"/>
  <c r="BE512" i="7"/>
  <c r="BE525" i="7"/>
  <c r="BE529" i="7"/>
  <c r="BE567" i="7"/>
  <c r="BE585" i="7"/>
  <c r="BE602" i="7"/>
  <c r="BE617" i="7"/>
  <c r="BE621" i="7"/>
  <c r="BE634" i="7"/>
  <c r="BE638" i="7"/>
  <c r="BE642" i="7"/>
  <c r="BE658" i="7"/>
  <c r="BE675" i="7"/>
  <c r="BE731" i="7"/>
  <c r="BE735" i="7"/>
  <c r="BE738" i="7"/>
  <c r="BE748" i="7"/>
  <c r="BE755" i="7"/>
  <c r="BE772" i="7"/>
  <c r="BE775" i="7"/>
  <c r="BE792" i="7"/>
  <c r="BE802" i="7"/>
  <c r="BE813" i="7"/>
  <c r="BE836" i="7"/>
  <c r="BE839" i="7"/>
  <c r="BE856" i="7"/>
  <c r="BE859" i="7"/>
  <c r="BE866" i="7"/>
  <c r="BE876" i="7"/>
  <c r="BE900" i="7"/>
  <c r="BE903" i="7"/>
  <c r="BE921" i="7"/>
  <c r="BE948" i="7"/>
  <c r="BE951" i="7"/>
  <c r="BE966" i="7"/>
  <c r="BE969" i="7"/>
  <c r="BE972" i="7"/>
  <c r="BE986" i="7"/>
  <c r="BE989" i="7"/>
  <c r="BE997" i="7"/>
  <c r="BE1007" i="7"/>
  <c r="BE1061" i="7"/>
  <c r="BE1071" i="7"/>
  <c r="BE1078" i="7"/>
  <c r="BE1081" i="7"/>
  <c r="BE1095" i="7"/>
  <c r="BE1099" i="7"/>
  <c r="BE1102" i="7"/>
  <c r="BE1115" i="7"/>
  <c r="BE1117" i="7"/>
  <c r="BE1132" i="7"/>
  <c r="BE1148" i="7"/>
  <c r="BE1163" i="7"/>
  <c r="BE1165" i="7"/>
  <c r="BE1181" i="7"/>
  <c r="BE1197" i="7"/>
  <c r="BE1212" i="7"/>
  <c r="BE1214" i="7"/>
  <c r="BE1229" i="7"/>
  <c r="BE1245" i="7"/>
  <c r="BE1261" i="7"/>
  <c r="BE1263" i="7"/>
  <c r="BE1278" i="7"/>
  <c r="BE1294" i="7"/>
  <c r="BE1309" i="7"/>
  <c r="BE1311" i="7"/>
  <c r="BE1326" i="7"/>
  <c r="BE1342" i="7"/>
  <c r="BE1358" i="7"/>
  <c r="BE169" i="7"/>
  <c r="BE190" i="7"/>
  <c r="BE207" i="7"/>
  <c r="BE277" i="7"/>
  <c r="BE294" i="7"/>
  <c r="BE315" i="7"/>
  <c r="BE335" i="7"/>
  <c r="BE391" i="7"/>
  <c r="BE408" i="7"/>
  <c r="BE427" i="7"/>
  <c r="BE461" i="7"/>
  <c r="BE503" i="7"/>
  <c r="BE539" i="7"/>
  <c r="BE560" i="7"/>
  <c r="BE569" i="7"/>
  <c r="BE575" i="7"/>
  <c r="BE577" i="7"/>
  <c r="BE593" i="7"/>
  <c r="BE610" i="7"/>
  <c r="BE648" i="7"/>
  <c r="BE653" i="7"/>
  <c r="BE666" i="7"/>
  <c r="BE687" i="7"/>
  <c r="BE706" i="7"/>
  <c r="BE747" i="7"/>
  <c r="BE764" i="7"/>
  <c r="BE774" i="7"/>
  <c r="BE788" i="7"/>
  <c r="BE812" i="7"/>
  <c r="BE835" i="7"/>
  <c r="BE858" i="7"/>
  <c r="BE875" i="7"/>
  <c r="BE892" i="7"/>
  <c r="BE917" i="7"/>
  <c r="BE940" i="7"/>
  <c r="BE957" i="7"/>
  <c r="BE968" i="7"/>
  <c r="BE982" i="7"/>
  <c r="BE988" i="7"/>
  <c r="BE1003" i="7"/>
  <c r="BE1033" i="7"/>
  <c r="BE1067" i="7"/>
  <c r="BE1113" i="7"/>
  <c r="BE1127" i="7"/>
  <c r="BE1145" i="7"/>
  <c r="BE1159" i="7"/>
  <c r="BE1161" i="7"/>
  <c r="BE1178" i="7"/>
  <c r="BE1208" i="7"/>
  <c r="BE1224" i="7"/>
  <c r="BE1226" i="7"/>
  <c r="BE1242" i="7"/>
  <c r="BE1258" i="7"/>
  <c r="BE1273" i="7"/>
  <c r="BE1291" i="7"/>
  <c r="BE1306" i="7"/>
  <c r="BE1307" i="7"/>
  <c r="BE1322" i="7"/>
  <c r="BE1338" i="7"/>
  <c r="BE1354" i="7"/>
  <c r="BE5" i="7"/>
  <c r="BE9" i="7"/>
  <c r="BE22" i="7"/>
  <c r="BE26" i="7"/>
  <c r="BE39" i="7"/>
  <c r="BE41" i="7"/>
  <c r="BE43" i="7"/>
  <c r="BE45" i="7"/>
  <c r="BE58" i="7"/>
  <c r="BE62" i="7"/>
  <c r="BE75" i="7"/>
  <c r="BE79" i="7"/>
  <c r="BE117" i="7"/>
  <c r="BE134" i="7"/>
  <c r="BE149" i="7"/>
  <c r="BE151" i="7"/>
  <c r="BE153" i="7"/>
  <c r="BE157" i="7"/>
  <c r="BE166" i="7"/>
  <c r="BE170" i="7"/>
  <c r="BE174" i="7"/>
  <c r="BE183" i="7"/>
  <c r="BE187" i="7"/>
  <c r="BE189" i="7"/>
  <c r="BE191" i="7"/>
  <c r="BE206" i="7"/>
  <c r="BE223" i="7"/>
  <c r="BE261" i="7"/>
  <c r="BE265" i="7"/>
  <c r="BE278" i="7"/>
  <c r="BE282" i="7"/>
  <c r="BE295" i="7"/>
  <c r="BE297" i="7"/>
  <c r="BE299" i="7"/>
  <c r="BE301" i="7"/>
  <c r="BE314" i="7"/>
  <c r="BE318" i="7"/>
  <c r="BE331" i="7"/>
  <c r="BE336" i="7"/>
  <c r="BE375" i="7"/>
  <c r="BE392" i="7"/>
  <c r="BE407" i="7"/>
  <c r="BE409" i="7"/>
  <c r="BE411" i="7"/>
  <c r="BE415" i="7"/>
  <c r="BE424" i="7"/>
  <c r="BE428" i="7"/>
  <c r="BE432" i="7"/>
  <c r="BE441" i="7"/>
  <c r="BE445" i="7"/>
  <c r="BE447" i="7"/>
  <c r="BE449" i="7"/>
  <c r="BE464" i="7"/>
  <c r="BE481" i="7"/>
  <c r="BE519" i="7"/>
  <c r="BE523" i="7"/>
  <c r="BE536" i="7"/>
  <c r="BE540" i="7"/>
  <c r="BE553" i="7"/>
  <c r="BE555" i="7"/>
  <c r="BE557" i="7"/>
  <c r="BE559" i="7"/>
  <c r="BE572" i="7"/>
  <c r="BE576" i="7"/>
  <c r="BE590" i="7"/>
  <c r="BE594" i="7"/>
  <c r="BE632" i="7"/>
  <c r="BE649" i="7"/>
  <c r="BE665" i="7"/>
  <c r="BE667" i="7"/>
  <c r="BE669" i="7"/>
  <c r="BE673" i="7"/>
  <c r="BE682" i="7"/>
  <c r="BE686" i="7"/>
  <c r="BE690" i="7"/>
  <c r="BE699" i="7"/>
  <c r="BE703" i="7"/>
  <c r="BE705" i="7"/>
  <c r="BE707" i="7"/>
  <c r="BE723" i="7"/>
  <c r="BE739" i="7"/>
  <c r="BE742" i="7"/>
  <c r="BE756" i="7"/>
  <c r="BE759" i="7"/>
  <c r="BE762" i="7"/>
  <c r="BE776" i="7"/>
  <c r="BE779" i="7"/>
  <c r="BE786" i="7"/>
  <c r="BE796" i="7"/>
  <c r="BE803" i="7"/>
  <c r="BE807" i="7"/>
  <c r="BE821" i="7"/>
  <c r="BE824" i="7"/>
  <c r="BE827" i="7"/>
  <c r="BE840" i="7"/>
  <c r="BE843" i="7"/>
  <c r="BE850" i="7"/>
  <c r="BE860" i="7"/>
  <c r="BE867" i="7"/>
  <c r="BE870" i="7"/>
  <c r="BE884" i="7"/>
  <c r="BE887" i="7"/>
  <c r="BE890" i="7"/>
  <c r="BE904" i="7"/>
  <c r="BE908" i="7"/>
  <c r="BE915" i="7"/>
  <c r="BE925" i="7"/>
  <c r="BE932" i="7"/>
  <c r="BE935" i="7"/>
  <c r="BE949" i="7"/>
  <c r="BE952" i="7"/>
  <c r="BE955" i="7"/>
  <c r="BE970" i="7"/>
  <c r="BE973" i="7"/>
  <c r="BE980" i="7"/>
  <c r="BE991" i="7"/>
  <c r="BE998" i="7"/>
  <c r="BE1001" i="7"/>
  <c r="BE1015" i="7"/>
  <c r="BE1018" i="7"/>
  <c r="BE1021" i="7"/>
  <c r="BE1035" i="7"/>
  <c r="BE1038" i="7"/>
  <c r="BE1045" i="7"/>
  <c r="BE1055" i="7"/>
  <c r="BE1062" i="7"/>
  <c r="BE1065" i="7"/>
  <c r="BE1079" i="7"/>
  <c r="BE1082" i="7"/>
  <c r="BE1085" i="7"/>
  <c r="BE1100" i="7"/>
  <c r="BE1103" i="7"/>
  <c r="BE1104" i="7"/>
  <c r="BE1105" i="7"/>
  <c r="BE1119" i="7"/>
  <c r="BE1120" i="7"/>
  <c r="BE1121" i="7"/>
  <c r="BE1135" i="7"/>
  <c r="BE1136" i="7"/>
  <c r="BE1137" i="7"/>
  <c r="BE1151" i="7"/>
  <c r="BE1152" i="7"/>
  <c r="BE1153" i="7"/>
  <c r="BE1167" i="7"/>
  <c r="BE1168" i="7"/>
  <c r="BE1169" i="7"/>
  <c r="BE1184" i="7"/>
  <c r="BE1185" i="7"/>
  <c r="BE1186" i="7"/>
  <c r="BE1200" i="7"/>
  <c r="BE1201" i="7"/>
  <c r="BE1202" i="7"/>
  <c r="BE1216" i="7"/>
  <c r="BE1217" i="7"/>
  <c r="BE1218" i="7"/>
  <c r="BE1232" i="7"/>
  <c r="BE1233" i="7"/>
  <c r="BE1234" i="7"/>
  <c r="BE1249" i="7"/>
  <c r="BE1250" i="7"/>
  <c r="BE1251" i="7"/>
  <c r="BE1265" i="7"/>
  <c r="BE1266" i="7"/>
  <c r="BE1267" i="7"/>
  <c r="BE1281" i="7"/>
  <c r="BE1282" i="7"/>
  <c r="BE1283" i="7"/>
  <c r="BE1297" i="7"/>
  <c r="BE1298" i="7"/>
  <c r="BE1299" i="7"/>
  <c r="BE1313" i="7"/>
  <c r="BE1314" i="7"/>
  <c r="BE1315" i="7"/>
  <c r="BE1329" i="7"/>
  <c r="BE1330" i="7"/>
  <c r="BE1331" i="7"/>
  <c r="BE1345" i="7"/>
  <c r="BE1346" i="7"/>
  <c r="BE1347" i="7"/>
  <c r="BE11" i="7"/>
  <c r="BE53" i="7"/>
  <c r="BE70" i="7"/>
  <c r="BE87" i="7"/>
  <c r="BE93" i="7"/>
  <c r="BE106" i="7"/>
  <c r="BE110" i="7"/>
  <c r="BE127" i="7"/>
  <c r="BE214" i="7"/>
  <c r="BE218" i="7"/>
  <c r="BE233" i="7"/>
  <c r="BE237" i="7"/>
  <c r="BE250" i="7"/>
  <c r="BE309" i="7"/>
  <c r="BE344" i="7"/>
  <c r="BE351" i="7"/>
  <c r="BE377" i="7"/>
  <c r="BE381" i="7"/>
  <c r="BE383" i="7"/>
  <c r="BE400" i="7"/>
  <c r="BE455" i="7"/>
  <c r="BE459" i="7"/>
  <c r="BE472" i="7"/>
  <c r="BE476" i="7"/>
  <c r="BE491" i="7"/>
  <c r="BE495" i="7"/>
  <c r="BE600" i="7"/>
  <c r="BE604" i="7"/>
  <c r="BE608" i="7"/>
  <c r="BE625" i="7"/>
  <c r="BE640" i="7"/>
  <c r="BE713" i="7"/>
  <c r="BE718" i="7"/>
  <c r="BE758" i="7"/>
  <c r="BE778" i="7"/>
  <c r="BE795" i="7"/>
  <c r="BE820" i="7"/>
  <c r="BE823" i="7"/>
  <c r="BE842" i="7"/>
  <c r="BE883" i="7"/>
  <c r="BE886" i="7"/>
  <c r="BE924" i="7"/>
  <c r="BE931" i="7"/>
  <c r="BE941" i="7"/>
  <c r="BE1014" i="7"/>
  <c r="BE1017" i="7"/>
  <c r="BE1031" i="7"/>
  <c r="BE1034" i="7"/>
  <c r="BE1037" i="7"/>
  <c r="BE1051" i="7"/>
  <c r="BE1054" i="7"/>
  <c r="BE1116" i="7"/>
  <c r="BE1131" i="7"/>
  <c r="BE1133" i="7"/>
  <c r="BE1147" i="7"/>
  <c r="BE1149" i="7"/>
  <c r="BE1164" i="7"/>
  <c r="BE1180" i="7"/>
  <c r="BE1182" i="7"/>
  <c r="BE1196" i="7"/>
  <c r="BE1198" i="7"/>
  <c r="BE1213" i="7"/>
  <c r="BE1228" i="7"/>
  <c r="BE1230" i="7"/>
  <c r="BE1244" i="7"/>
  <c r="BE1246" i="7"/>
  <c r="BE1262" i="7"/>
  <c r="BE1277" i="7"/>
  <c r="BE1279" i="7"/>
  <c r="BE1293" i="7"/>
  <c r="BE1295" i="7"/>
  <c r="BE1310" i="7"/>
  <c r="BE1325" i="7"/>
  <c r="BE1327" i="7"/>
  <c r="BE1341" i="7"/>
  <c r="BE1343" i="7"/>
  <c r="BE1357" i="7"/>
  <c r="BE1359" i="7"/>
  <c r="BE6" i="7"/>
  <c r="BE21" i="7"/>
  <c r="BE23" i="7"/>
  <c r="BE25" i="7"/>
  <c r="BE29" i="7"/>
  <c r="BE38" i="7"/>
  <c r="BE42" i="7"/>
  <c r="BE46" i="7"/>
  <c r="BE55" i="7"/>
  <c r="BE59" i="7"/>
  <c r="BE61" i="7"/>
  <c r="BE63" i="7"/>
  <c r="BE78" i="7"/>
  <c r="BE95" i="7"/>
  <c r="BE133" i="7"/>
  <c r="BE137" i="7"/>
  <c r="BE154" i="7"/>
  <c r="BE173" i="7"/>
  <c r="BE203" i="7"/>
  <c r="BE262" i="7"/>
  <c r="BE279" i="7"/>
  <c r="BE285" i="7"/>
  <c r="BE302" i="7"/>
  <c r="BE311" i="7"/>
  <c r="BE317" i="7"/>
  <c r="BE353" i="7"/>
  <c r="BE395" i="7"/>
  <c r="BE431" i="7"/>
  <c r="BE448" i="7"/>
  <c r="BE465" i="7"/>
  <c r="BE520" i="7"/>
  <c r="BE535" i="7"/>
  <c r="BE556" i="7"/>
  <c r="BE685" i="7"/>
  <c r="BE689" i="7"/>
  <c r="BE720" i="7"/>
  <c r="BE724" i="7"/>
  <c r="BE744" i="7"/>
  <c r="BE754" i="7"/>
  <c r="BE771" i="7"/>
  <c r="BE794" i="7"/>
  <c r="BE852" i="7"/>
  <c r="BE872" i="7"/>
  <c r="BE902" i="7"/>
  <c r="BE923" i="7"/>
  <c r="BE947" i="7"/>
  <c r="BE965" i="7"/>
  <c r="BE1047" i="7"/>
  <c r="BE1050" i="7"/>
  <c r="BE1053" i="7"/>
  <c r="BE1077" i="7"/>
  <c r="BE1087" i="7"/>
  <c r="BE1094" i="7"/>
  <c r="BE1111" i="7"/>
  <c r="BE1128" i="7"/>
  <c r="BE1144" i="7"/>
  <c r="BE1160" i="7"/>
  <c r="BE1176" i="7"/>
  <c r="BE1192" i="7"/>
  <c r="BE1194" i="7"/>
  <c r="BE1210" i="7"/>
  <c r="BE1225" i="7"/>
  <c r="BE1240" i="7"/>
  <c r="BE1259" i="7"/>
  <c r="BE1275" i="7"/>
  <c r="BE1290" i="7"/>
  <c r="BE1321" i="7"/>
  <c r="BE1323" i="7"/>
  <c r="BE1339" i="7"/>
  <c r="BE1355" i="7"/>
  <c r="AE789" i="7"/>
  <c r="T747" i="5"/>
  <c r="AC747" i="5" s="1"/>
  <c r="T285" i="5"/>
  <c r="AC285" i="5" s="1"/>
  <c r="T764" i="5"/>
  <c r="AC764" i="5" s="1"/>
  <c r="T698" i="5"/>
  <c r="AC698" i="5" s="1"/>
  <c r="T263" i="5"/>
  <c r="AC263" i="5" s="1"/>
  <c r="T696" i="5"/>
  <c r="AC696" i="5" s="1"/>
  <c r="T753" i="5"/>
  <c r="AC753" i="5" s="1"/>
  <c r="T756" i="5"/>
  <c r="AC756" i="5" s="1"/>
  <c r="T664" i="5"/>
  <c r="AC664" i="5" s="1"/>
  <c r="T712" i="5"/>
  <c r="AC712" i="5" s="1"/>
  <c r="T530" i="5"/>
  <c r="AC530" i="5" s="1"/>
  <c r="T609" i="5"/>
  <c r="AC609" i="5" s="1"/>
  <c r="T214" i="5"/>
  <c r="AC214" i="5" s="1"/>
  <c r="T330" i="5"/>
  <c r="AC330" i="5" s="1"/>
  <c r="T681" i="5"/>
  <c r="AC681" i="5" s="1"/>
  <c r="T288" i="5"/>
  <c r="AC288" i="5" s="1"/>
  <c r="T617" i="5"/>
  <c r="AC617" i="5" s="1"/>
  <c r="T748" i="5"/>
  <c r="AC748" i="5" s="1"/>
  <c r="T509" i="5"/>
  <c r="AC509" i="5" s="1"/>
  <c r="T630" i="5"/>
  <c r="AC630" i="5" s="1"/>
  <c r="T676" i="5"/>
  <c r="AC676" i="5" s="1"/>
  <c r="T488" i="5"/>
  <c r="AC488" i="5" s="1"/>
  <c r="T66" i="5"/>
  <c r="AC66" i="5" s="1"/>
  <c r="T27" i="5"/>
  <c r="AC27" i="5" s="1"/>
  <c r="T179" i="5"/>
  <c r="AC179" i="5" s="1"/>
  <c r="T650" i="5"/>
  <c r="AC650" i="5" s="1"/>
  <c r="T196" i="5"/>
  <c r="AC196" i="5" s="1"/>
  <c r="T467" i="5"/>
  <c r="AC467" i="5" s="1"/>
  <c r="T42" i="5"/>
  <c r="AC42" i="5" s="1"/>
  <c r="T608" i="5"/>
  <c r="AC608" i="5" s="1"/>
  <c r="T767" i="5"/>
  <c r="AC767" i="5" s="1"/>
  <c r="T780" i="5"/>
  <c r="AC780" i="5" s="1"/>
  <c r="T158" i="5"/>
  <c r="AC158" i="5" s="1"/>
  <c r="T573" i="5"/>
  <c r="AC573" i="5" s="1"/>
  <c r="T559" i="5"/>
  <c r="AC559" i="5" s="1"/>
  <c r="T365" i="5"/>
  <c r="AC365" i="5" s="1"/>
  <c r="T185" i="5"/>
  <c r="AC185" i="5" s="1"/>
  <c r="T258" i="5"/>
  <c r="AC258" i="5" s="1"/>
  <c r="T190" i="5"/>
  <c r="AC190" i="5" s="1"/>
  <c r="T252" i="5"/>
  <c r="AC252" i="5" s="1"/>
  <c r="T37" i="5"/>
  <c r="AC37" i="5" s="1"/>
  <c r="T615" i="5"/>
  <c r="AC615" i="5" s="1"/>
  <c r="T571" i="5"/>
  <c r="AC571" i="5" s="1"/>
  <c r="T237" i="5"/>
  <c r="AC237" i="5" s="1"/>
  <c r="T448" i="5"/>
  <c r="AC448" i="5" s="1"/>
  <c r="T381" i="5"/>
  <c r="AC381" i="5" s="1"/>
  <c r="T586" i="5"/>
  <c r="AC586" i="5" s="1"/>
  <c r="T284" i="5"/>
  <c r="AC284" i="5" s="1"/>
  <c r="T25" i="5"/>
  <c r="AC25" i="5" s="1"/>
  <c r="T139" i="5"/>
  <c r="AC139" i="5" s="1"/>
  <c r="T338" i="5"/>
  <c r="AC338" i="5" s="1"/>
  <c r="T510" i="5"/>
  <c r="AC510" i="5" s="1"/>
  <c r="T439" i="5"/>
  <c r="AC439" i="5" s="1"/>
  <c r="T541" i="5"/>
  <c r="AC541" i="5" s="1"/>
  <c r="T201" i="5"/>
  <c r="AC201" i="5" s="1"/>
  <c r="T198" i="5"/>
  <c r="AC198" i="5" s="1"/>
  <c r="T485" i="5"/>
  <c r="AC485" i="5" s="1"/>
  <c r="T161" i="5"/>
  <c r="AC161" i="5" s="1"/>
  <c r="T436" i="5"/>
  <c r="AC436" i="5" s="1"/>
  <c r="T659" i="5"/>
  <c r="AC659" i="5" s="1"/>
  <c r="T473" i="5"/>
  <c r="AC473" i="5" s="1"/>
  <c r="T277" i="5"/>
  <c r="AC277" i="5" s="1"/>
  <c r="AE744" i="7"/>
  <c r="T210" i="5"/>
  <c r="AC210" i="5" s="1"/>
  <c r="T346" i="5"/>
  <c r="AC346" i="5" s="1"/>
  <c r="T135" i="5"/>
  <c r="AC135" i="5" s="1"/>
  <c r="T317" i="5"/>
  <c r="AC317" i="5" s="1"/>
  <c r="T752" i="5"/>
  <c r="AC752" i="5" s="1"/>
  <c r="T460" i="5"/>
  <c r="AC460" i="5" s="1"/>
  <c r="T359" i="5"/>
  <c r="AC359" i="5" s="1"/>
  <c r="T503" i="5"/>
  <c r="AC503" i="5" s="1"/>
  <c r="T721" i="5"/>
  <c r="AC721" i="5" s="1"/>
  <c r="T690" i="5"/>
  <c r="AC690" i="5" s="1"/>
  <c r="T123" i="5"/>
  <c r="AC123" i="5" s="1"/>
  <c r="T719" i="5"/>
  <c r="AC719" i="5" s="1"/>
  <c r="T490" i="5"/>
  <c r="AC490" i="5" s="1"/>
  <c r="T295" i="5"/>
  <c r="AC295" i="5" s="1"/>
  <c r="T523" i="5"/>
  <c r="AC523" i="5" s="1"/>
  <c r="T353" i="5"/>
  <c r="AC353" i="5" s="1"/>
  <c r="T711" i="5"/>
  <c r="AC711" i="5" s="1"/>
  <c r="T393" i="5"/>
  <c r="AC393" i="5" s="1"/>
  <c r="T324" i="5"/>
  <c r="AC324" i="5" s="1"/>
  <c r="T621" i="5"/>
  <c r="AC621" i="5" s="1"/>
  <c r="T118" i="5"/>
  <c r="AC118" i="5" s="1"/>
  <c r="T639" i="5"/>
  <c r="AC639" i="5" s="1"/>
  <c r="T272" i="5"/>
  <c r="AC272" i="5" s="1"/>
  <c r="T114" i="5"/>
  <c r="AC114" i="5" s="1"/>
  <c r="T228" i="5"/>
  <c r="AC228" i="5" s="1"/>
  <c r="T603" i="5"/>
  <c r="AC603" i="5" s="1"/>
  <c r="T177" i="5"/>
  <c r="AC177" i="5" s="1"/>
  <c r="T360" i="5"/>
  <c r="AC360" i="5" s="1"/>
  <c r="T362" i="5"/>
  <c r="AC362" i="5" s="1"/>
  <c r="T684" i="5"/>
  <c r="AC684" i="5" s="1"/>
  <c r="T688" i="5"/>
  <c r="AC688" i="5" s="1"/>
  <c r="T520" i="5"/>
  <c r="AC520" i="5" s="1"/>
  <c r="J435" i="5"/>
  <c r="J216" i="5"/>
  <c r="AB216" i="5" s="1"/>
  <c r="J727" i="5"/>
  <c r="AB727" i="5" s="1"/>
  <c r="J8" i="5"/>
  <c r="AB8" i="5" s="1"/>
  <c r="AH790" i="7"/>
  <c r="AH655" i="7"/>
  <c r="J60" i="5"/>
  <c r="J69" i="5"/>
  <c r="J349" i="5"/>
  <c r="J731" i="5"/>
  <c r="J622" i="5"/>
  <c r="J159" i="5"/>
  <c r="AB159" i="5" s="1"/>
  <c r="J746" i="5"/>
  <c r="J221" i="5"/>
  <c r="J129" i="5"/>
  <c r="J119" i="5"/>
  <c r="AB119" i="5" s="1"/>
  <c r="J45" i="5"/>
  <c r="J137" i="5"/>
  <c r="J371" i="5"/>
  <c r="AB371" i="5" s="1"/>
  <c r="J540" i="5"/>
  <c r="J492" i="5"/>
  <c r="J415" i="5"/>
  <c r="AB415" i="5" s="1"/>
  <c r="J788" i="5"/>
  <c r="AB788" i="5" s="1"/>
  <c r="J335" i="5"/>
  <c r="J735" i="5"/>
  <c r="J213" i="5"/>
  <c r="AB213" i="5" s="1"/>
  <c r="J99" i="5"/>
  <c r="J64" i="5"/>
  <c r="J576" i="5"/>
  <c r="J147" i="5"/>
  <c r="J81" i="5"/>
  <c r="J468" i="5"/>
  <c r="J126" i="5"/>
  <c r="J315" i="5"/>
  <c r="J593" i="5"/>
  <c r="J104" i="5"/>
  <c r="J493" i="5"/>
  <c r="J407" i="5"/>
  <c r="J782" i="5"/>
  <c r="AB782" i="5" s="1"/>
  <c r="J384" i="5"/>
  <c r="AB384" i="5" s="1"/>
  <c r="J755" i="5"/>
  <c r="J414" i="5"/>
  <c r="AB414" i="5" s="1"/>
  <c r="J16" i="5"/>
  <c r="AB16" i="5" s="1"/>
  <c r="J394" i="5"/>
  <c r="J770" i="5"/>
  <c r="J427" i="5"/>
  <c r="J577" i="5"/>
  <c r="J32" i="5"/>
  <c r="J587" i="5"/>
  <c r="J117" i="5"/>
  <c r="AB117" i="5" s="1"/>
  <c r="J505" i="5"/>
  <c r="J136" i="5"/>
  <c r="J522" i="5"/>
  <c r="J74" i="5"/>
  <c r="J456" i="5"/>
  <c r="J700" i="5"/>
  <c r="J310" i="5"/>
  <c r="J675" i="5"/>
  <c r="J236" i="5"/>
  <c r="J613" i="5"/>
  <c r="AB613" i="5" s="1"/>
  <c r="J142" i="5"/>
  <c r="J679" i="5"/>
  <c r="J178" i="5"/>
  <c r="J89" i="5"/>
  <c r="J561" i="5"/>
  <c r="J544" i="5"/>
  <c r="J92" i="5"/>
  <c r="J363" i="5"/>
  <c r="J579" i="5"/>
  <c r="AB579" i="5" s="1"/>
  <c r="J105" i="5"/>
  <c r="J495" i="5"/>
  <c r="J90" i="5"/>
  <c r="J175" i="5"/>
  <c r="J108" i="5"/>
  <c r="J581" i="5"/>
  <c r="J183" i="5"/>
  <c r="AB183" i="5" s="1"/>
  <c r="J500" i="5"/>
  <c r="J598" i="5"/>
  <c r="J291" i="5"/>
  <c r="J191" i="5"/>
  <c r="J567" i="5"/>
  <c r="AB567" i="5" s="1"/>
  <c r="J97" i="5"/>
  <c r="J483" i="5"/>
  <c r="J176" i="5"/>
  <c r="J266" i="5"/>
  <c r="J68" i="5"/>
  <c r="J620" i="5"/>
  <c r="J197" i="5"/>
  <c r="J776" i="5"/>
  <c r="AB776" i="5" s="1"/>
  <c r="J224" i="5"/>
  <c r="J278" i="5"/>
  <c r="J184" i="5"/>
  <c r="J182" i="5"/>
  <c r="J562" i="5"/>
  <c r="J423" i="5"/>
  <c r="J75" i="5"/>
  <c r="J14" i="5"/>
  <c r="J391" i="5"/>
  <c r="J768" i="5"/>
  <c r="J292" i="5"/>
  <c r="J660" i="5"/>
  <c r="J569" i="5"/>
  <c r="J367" i="5"/>
  <c r="J741" i="5"/>
  <c r="J472" i="5"/>
  <c r="J340" i="5"/>
  <c r="J722" i="5"/>
  <c r="J298" i="5"/>
  <c r="J665" i="5"/>
  <c r="J65" i="5"/>
  <c r="AB65" i="5" s="1"/>
  <c r="J647" i="5"/>
  <c r="J36" i="5"/>
  <c r="AB36" i="5" s="1"/>
  <c r="J789" i="5"/>
  <c r="J17" i="5"/>
  <c r="AB17" i="5" s="1"/>
  <c r="J771" i="5"/>
  <c r="J369" i="5"/>
  <c r="J320" i="5"/>
  <c r="J694" i="5"/>
  <c r="J469" i="5"/>
  <c r="J115" i="5"/>
  <c r="J502" i="5"/>
  <c r="AB502" i="5" s="1"/>
  <c r="J58" i="5"/>
  <c r="J434" i="5"/>
  <c r="J336" i="5"/>
  <c r="J716" i="5"/>
  <c r="J41" i="5"/>
  <c r="AB41" i="5" s="1"/>
  <c r="J792" i="5"/>
  <c r="J19" i="5"/>
  <c r="J396" i="5"/>
  <c r="J341" i="5"/>
  <c r="J725" i="5"/>
  <c r="J489" i="5"/>
  <c r="J377" i="5"/>
  <c r="J750" i="5"/>
  <c r="J279" i="5"/>
  <c r="J651" i="5"/>
  <c r="J156" i="5"/>
  <c r="J631" i="5"/>
  <c r="AB631" i="5" s="1"/>
  <c r="J84" i="5"/>
  <c r="J328" i="5"/>
  <c r="J754" i="5"/>
  <c r="AB754" i="5" s="1"/>
  <c r="J356" i="5"/>
  <c r="J459" i="5"/>
  <c r="J364" i="5"/>
  <c r="J739" i="5"/>
  <c r="J638" i="5"/>
  <c r="AB638" i="5" s="1"/>
  <c r="J62" i="5"/>
  <c r="AB62" i="5" s="1"/>
  <c r="J441" i="5"/>
  <c r="AB441" i="5" s="1"/>
  <c r="J24" i="5"/>
  <c r="J43" i="5"/>
  <c r="J420" i="5"/>
  <c r="J370" i="5"/>
  <c r="J496" i="5"/>
  <c r="J331" i="5"/>
  <c r="J707" i="5"/>
  <c r="AB707" i="5" s="1"/>
  <c r="J275" i="5"/>
  <c r="AB275" i="5" s="1"/>
  <c r="J428" i="5"/>
  <c r="J55" i="5"/>
  <c r="J358" i="5"/>
  <c r="AB358" i="5" s="1"/>
  <c r="J2" i="5"/>
  <c r="J733" i="5"/>
  <c r="AB733" i="5" s="1"/>
  <c r="J374" i="5"/>
  <c r="J73" i="5"/>
  <c r="J455" i="5"/>
  <c r="J11" i="5"/>
  <c r="AB11" i="5" s="1"/>
  <c r="J389" i="5"/>
  <c r="J760" i="5"/>
  <c r="J163" i="5"/>
  <c r="J557" i="5"/>
  <c r="J447" i="5"/>
  <c r="J148" i="5"/>
  <c r="J532" i="5"/>
  <c r="J487" i="5"/>
  <c r="J246" i="5"/>
  <c r="J245" i="5"/>
  <c r="J31" i="5"/>
  <c r="J499" i="5"/>
  <c r="J56" i="5"/>
  <c r="J506" i="5"/>
  <c r="J153" i="5"/>
  <c r="J88" i="5"/>
  <c r="J247" i="5"/>
  <c r="J72" i="5"/>
  <c r="J166" i="5"/>
  <c r="J462" i="5"/>
  <c r="J240" i="5"/>
  <c r="J226" i="5"/>
  <c r="J729" i="5"/>
  <c r="J248" i="5"/>
  <c r="J627" i="5"/>
  <c r="J132" i="5"/>
  <c r="AB132" i="5" s="1"/>
  <c r="J273" i="5"/>
  <c r="J181" i="5"/>
  <c r="J160" i="5"/>
  <c r="J614" i="5"/>
  <c r="AB614" i="5" s="1"/>
  <c r="J296" i="5"/>
  <c r="AB296" i="5" s="1"/>
  <c r="J180" i="5"/>
  <c r="J157" i="5"/>
  <c r="J323" i="5"/>
  <c r="J580" i="5"/>
  <c r="J458" i="5"/>
  <c r="AB458" i="5" s="1"/>
  <c r="J703" i="5"/>
  <c r="AB703" i="5" s="1"/>
  <c r="J209" i="5"/>
  <c r="J308" i="5"/>
  <c r="J234" i="5"/>
  <c r="J93" i="5"/>
  <c r="AB93" i="5" s="1"/>
  <c r="J682" i="5"/>
  <c r="J28" i="5"/>
  <c r="J127" i="5"/>
  <c r="J380" i="5"/>
  <c r="J10" i="5"/>
  <c r="AB10" i="5" s="1"/>
  <c r="J385" i="5"/>
  <c r="J758" i="5"/>
  <c r="J546" i="5"/>
  <c r="J481" i="5"/>
  <c r="J102" i="5"/>
  <c r="J63" i="5"/>
  <c r="J442" i="5"/>
  <c r="J20" i="5"/>
  <c r="J397" i="5"/>
  <c r="J774" i="5"/>
  <c r="AB774" i="5" s="1"/>
  <c r="J150" i="5"/>
  <c r="J141" i="5"/>
  <c r="AB141" i="5" s="1"/>
  <c r="J526" i="5"/>
  <c r="AB526" i="5" s="1"/>
  <c r="J59" i="5"/>
  <c r="J717" i="5"/>
  <c r="J120" i="5"/>
  <c r="J692" i="5"/>
  <c r="J795" i="5"/>
  <c r="AB795" i="5" s="1"/>
  <c r="J5" i="5"/>
  <c r="J784" i="5"/>
  <c r="J77" i="5"/>
  <c r="J461" i="5"/>
  <c r="J401" i="5"/>
  <c r="J478" i="5"/>
  <c r="J34" i="5"/>
  <c r="J787" i="5"/>
  <c r="J635" i="5"/>
  <c r="AB635" i="5" s="1"/>
  <c r="J566" i="5"/>
  <c r="J169" i="5"/>
  <c r="AB169" i="5" s="1"/>
  <c r="J128" i="5"/>
  <c r="J151" i="5"/>
  <c r="AB151" i="5" s="1"/>
  <c r="J290" i="5"/>
  <c r="J215" i="5"/>
  <c r="J791" i="5"/>
  <c r="J194" i="5"/>
  <c r="J170" i="5"/>
  <c r="J552" i="5"/>
  <c r="J222" i="5"/>
  <c r="J539" i="5"/>
  <c r="J70" i="5"/>
  <c r="J452" i="5"/>
  <c r="J103" i="5"/>
  <c r="J54" i="5"/>
  <c r="J67" i="5"/>
  <c r="J440" i="5"/>
  <c r="AB440" i="5" s="1"/>
  <c r="J667" i="5"/>
  <c r="J590" i="5"/>
  <c r="J574" i="5"/>
  <c r="J470" i="5"/>
  <c r="J662" i="5"/>
  <c r="J152" i="5"/>
  <c r="AB152" i="5" s="1"/>
  <c r="J334" i="5"/>
  <c r="AB334" i="5" s="1"/>
  <c r="J713" i="5"/>
  <c r="J636" i="5"/>
  <c r="AB636" i="5" s="1"/>
  <c r="J549" i="5"/>
  <c r="J78" i="5"/>
  <c r="J49" i="5"/>
  <c r="J591" i="5"/>
  <c r="AB591" i="5" s="1"/>
  <c r="J321" i="5"/>
  <c r="J697" i="5"/>
  <c r="J449" i="5"/>
  <c r="AB449" i="5" s="1"/>
  <c r="J131" i="5"/>
  <c r="J604" i="5"/>
  <c r="AB604" i="5" s="1"/>
  <c r="J583" i="5"/>
  <c r="J524" i="5"/>
  <c r="J12" i="5"/>
  <c r="AB12" i="5" s="1"/>
  <c r="J390" i="5"/>
  <c r="AB390" i="5" s="1"/>
  <c r="J762" i="5"/>
  <c r="J312" i="5"/>
  <c r="AB312" i="5" s="1"/>
  <c r="J217" i="5"/>
  <c r="J588" i="5"/>
  <c r="J303" i="5"/>
  <c r="J294" i="5"/>
  <c r="J687" i="5"/>
  <c r="J325" i="5"/>
  <c r="J663" i="5"/>
  <c r="J244" i="5"/>
  <c r="J21" i="5"/>
  <c r="J649" i="5"/>
  <c r="J560" i="5"/>
  <c r="J543" i="5"/>
  <c r="J208" i="5"/>
  <c r="J26" i="5"/>
  <c r="J737" i="5"/>
  <c r="AB737" i="5" s="1"/>
  <c r="J264" i="5"/>
  <c r="AB264" i="5" s="1"/>
  <c r="J167" i="5"/>
  <c r="J550" i="5"/>
  <c r="AB550" i="5" s="1"/>
  <c r="J424" i="5"/>
  <c r="AB424" i="5" s="1"/>
  <c r="J319" i="5"/>
  <c r="J269" i="5"/>
  <c r="J642" i="5"/>
  <c r="J47" i="5"/>
  <c r="J207" i="5"/>
  <c r="J326" i="5"/>
  <c r="J229" i="5"/>
  <c r="AB229" i="5" s="1"/>
  <c r="J602" i="5"/>
  <c r="J673" i="5"/>
  <c r="AB673" i="5" s="1"/>
  <c r="J480" i="5"/>
  <c r="J395" i="5"/>
  <c r="J742" i="5"/>
  <c r="J82" i="5"/>
  <c r="J730" i="5"/>
  <c r="AB730" i="5" s="1"/>
  <c r="J628" i="5"/>
  <c r="J232" i="5"/>
  <c r="J419" i="5"/>
  <c r="J670" i="5"/>
  <c r="J162" i="5"/>
  <c r="J94" i="5"/>
  <c r="J15" i="5"/>
  <c r="J425" i="5"/>
  <c r="J595" i="5"/>
  <c r="J354" i="5"/>
  <c r="J307" i="5"/>
  <c r="J672" i="5"/>
  <c r="J409" i="5"/>
  <c r="J33" i="5"/>
  <c r="J413" i="5"/>
  <c r="AB413" i="5" s="1"/>
  <c r="J786" i="5"/>
  <c r="J187" i="5"/>
  <c r="AB187" i="5" s="1"/>
  <c r="J565" i="5"/>
  <c r="J39" i="5"/>
  <c r="AB39" i="5" s="1"/>
  <c r="J417" i="5"/>
  <c r="J790" i="5"/>
  <c r="J314" i="5"/>
  <c r="J98" i="5"/>
  <c r="AB98" i="5" s="1"/>
  <c r="J466" i="5"/>
  <c r="J44" i="5"/>
  <c r="J421" i="5"/>
  <c r="AB421" i="5" s="1"/>
  <c r="J794" i="5"/>
  <c r="J173" i="5"/>
  <c r="J554" i="5"/>
  <c r="AH726" i="7"/>
  <c r="AH691" i="7"/>
  <c r="AH779" i="7"/>
  <c r="AH782" i="7"/>
  <c r="AH791" i="7"/>
  <c r="AH596" i="7"/>
  <c r="J405" i="5"/>
  <c r="J52" i="5"/>
  <c r="J262" i="5"/>
  <c r="J412" i="5"/>
  <c r="J155" i="5"/>
  <c r="AB155" i="5" s="1"/>
  <c r="J230" i="5"/>
  <c r="J53" i="5"/>
  <c r="AB53" i="5" s="1"/>
  <c r="J361" i="5"/>
  <c r="J525" i="5"/>
  <c r="AB525" i="5" s="1"/>
  <c r="J287" i="5"/>
  <c r="AB287" i="5" s="1"/>
  <c r="J76" i="5"/>
  <c r="J392" i="5"/>
  <c r="J355" i="5"/>
  <c r="J71" i="5"/>
  <c r="J280" i="5"/>
  <c r="J313" i="5"/>
  <c r="J305" i="5"/>
  <c r="J582" i="5"/>
  <c r="J772" i="5"/>
  <c r="AB772" i="5" s="1"/>
  <c r="J80" i="5"/>
  <c r="AB80" i="5" s="1"/>
  <c r="J101" i="5"/>
  <c r="AB101" i="5" s="1"/>
  <c r="J422" i="5"/>
  <c r="AE385" i="7"/>
  <c r="J91" i="5"/>
  <c r="J491" i="5"/>
  <c r="AB491" i="5" s="1"/>
  <c r="J219" i="5"/>
  <c r="J542" i="5"/>
  <c r="AB542" i="5" s="1"/>
  <c r="J113" i="5"/>
  <c r="AB113" i="5" s="1"/>
  <c r="AE627" i="7"/>
  <c r="J79" i="5"/>
  <c r="J453" i="5"/>
  <c r="J378" i="5"/>
  <c r="AB378" i="5" s="1"/>
  <c r="J513" i="5"/>
  <c r="J143" i="5"/>
  <c r="J556" i="5"/>
  <c r="J40" i="5"/>
  <c r="AB40" i="5" s="1"/>
  <c r="J302" i="5"/>
  <c r="J268" i="5"/>
  <c r="J345" i="5"/>
  <c r="AB345" i="5" s="1"/>
  <c r="J446" i="5"/>
  <c r="J57" i="5"/>
  <c r="J223" i="5"/>
  <c r="J656" i="5"/>
  <c r="J286" i="5"/>
  <c r="J122" i="5"/>
  <c r="J270" i="5"/>
  <c r="J9" i="5"/>
  <c r="AB9" i="5" s="1"/>
  <c r="J87" i="5"/>
  <c r="J309" i="5"/>
  <c r="J121" i="5"/>
  <c r="J109" i="5"/>
  <c r="J225" i="5"/>
  <c r="J348" i="5"/>
  <c r="J206" i="5"/>
  <c r="AB206" i="5" s="1"/>
  <c r="J204" i="5"/>
  <c r="J433" i="5"/>
  <c r="AB433" i="5" s="1"/>
  <c r="J366" i="5"/>
  <c r="J124" i="5"/>
  <c r="AB124" i="5" s="1"/>
  <c r="J95" i="5"/>
  <c r="AB95" i="5" s="1"/>
  <c r="J203" i="5"/>
  <c r="J193" i="5"/>
  <c r="J300" i="5"/>
  <c r="J259" i="5"/>
  <c r="J306" i="5"/>
  <c r="J293" i="5"/>
  <c r="J111" i="5"/>
  <c r="J211" i="5"/>
  <c r="J594" i="5"/>
  <c r="J7" i="5"/>
  <c r="AB7" i="5" s="1"/>
  <c r="J188" i="5"/>
  <c r="J140" i="5"/>
  <c r="J281" i="5"/>
  <c r="J329" i="5"/>
  <c r="J51" i="5"/>
  <c r="AB51" i="5" s="1"/>
  <c r="J83" i="5"/>
  <c r="J116" i="5"/>
  <c r="J233" i="5"/>
  <c r="AB233" i="5" s="1"/>
  <c r="J29" i="5"/>
  <c r="J149" i="5"/>
  <c r="J657" i="5"/>
  <c r="J100" i="5"/>
  <c r="J35" i="5"/>
  <c r="J171" i="5"/>
  <c r="J406" i="5"/>
  <c r="J484" i="5"/>
  <c r="B15" i="2"/>
  <c r="K11" i="2"/>
  <c r="M11" i="2" s="1"/>
  <c r="E11" i="2"/>
  <c r="G11" i="2" s="1"/>
  <c r="B25" i="2" l="1"/>
  <c r="B22" i="2"/>
  <c r="B23" i="2"/>
  <c r="B26" i="2"/>
  <c r="B18" i="2"/>
  <c r="B17" i="2"/>
  <c r="B19" i="2"/>
  <c r="B20" i="2"/>
  <c r="L307" i="5"/>
  <c r="AB307" i="5"/>
  <c r="AE448" i="7"/>
  <c r="AB90" i="5"/>
  <c r="L278" i="5"/>
  <c r="AB278" i="5"/>
  <c r="X482" i="5"/>
  <c r="Y482" i="5" s="1"/>
  <c r="U387" i="7"/>
  <c r="V387" i="7"/>
  <c r="W387" i="7"/>
  <c r="X575" i="5"/>
  <c r="Y575" i="5" s="1"/>
  <c r="U296" i="7"/>
  <c r="V296" i="7"/>
  <c r="W296" i="7"/>
  <c r="X629" i="5"/>
  <c r="Y629" i="5" s="1"/>
  <c r="V615" i="7"/>
  <c r="U615" i="7"/>
  <c r="W615" i="7"/>
  <c r="X666" i="5"/>
  <c r="Y666" i="5" s="1"/>
  <c r="U299" i="7"/>
  <c r="V299" i="7"/>
  <c r="W299" i="7"/>
  <c r="X475" i="5"/>
  <c r="Y475" i="5" s="1"/>
  <c r="U540" i="7"/>
  <c r="V540" i="7"/>
  <c r="W540" i="7"/>
  <c r="X756" i="5"/>
  <c r="Y756" i="5" s="1"/>
  <c r="V87" i="7"/>
  <c r="U87" i="7"/>
  <c r="W87" i="7"/>
  <c r="X473" i="5"/>
  <c r="Y473" i="5" s="1"/>
  <c r="U336" i="7"/>
  <c r="V336" i="7"/>
  <c r="W336" i="7"/>
  <c r="X130" i="5"/>
  <c r="Y130" i="5" s="1"/>
  <c r="U224" i="7"/>
  <c r="V224" i="7"/>
  <c r="W224" i="7"/>
  <c r="X4" i="5"/>
  <c r="Y4" i="5" s="1"/>
  <c r="U204" i="7"/>
  <c r="V204" i="7"/>
  <c r="W204" i="7"/>
  <c r="X765" i="5"/>
  <c r="Y765" i="5" s="1"/>
  <c r="U180" i="7"/>
  <c r="V180" i="7"/>
  <c r="W180" i="7"/>
  <c r="X106" i="5"/>
  <c r="Y106" i="5" s="1"/>
  <c r="U149" i="7"/>
  <c r="V149" i="7"/>
  <c r="W149" i="7"/>
  <c r="X778" i="5"/>
  <c r="Y778" i="5" s="1"/>
  <c r="U203" i="7"/>
  <c r="V203" i="7"/>
  <c r="W203" i="7"/>
  <c r="X476" i="5"/>
  <c r="Y476" i="5" s="1"/>
  <c r="V362" i="7"/>
  <c r="U362" i="7"/>
  <c r="W362" i="7"/>
  <c r="X112" i="5"/>
  <c r="Y112" i="5" s="1"/>
  <c r="U162" i="7"/>
  <c r="V162" i="7"/>
  <c r="W162" i="7"/>
  <c r="X661" i="5"/>
  <c r="Y661" i="5" s="1"/>
  <c r="U806" i="7"/>
  <c r="V806" i="7"/>
  <c r="W806" i="7"/>
  <c r="X634" i="5"/>
  <c r="Y634" i="5" s="1"/>
  <c r="U644" i="7"/>
  <c r="V644" i="7"/>
  <c r="W644" i="7"/>
  <c r="X450" i="5"/>
  <c r="Y450" i="5" s="1"/>
  <c r="V794" i="7"/>
  <c r="U794" i="7"/>
  <c r="W794" i="7"/>
  <c r="V394" i="7"/>
  <c r="U394" i="7"/>
  <c r="W394" i="7"/>
  <c r="U816" i="7"/>
  <c r="V816" i="7"/>
  <c r="W816" i="7"/>
  <c r="U583" i="7"/>
  <c r="V583" i="7"/>
  <c r="W583" i="7"/>
  <c r="Y583" i="7" s="1"/>
  <c r="U273" i="7"/>
  <c r="V273" i="7"/>
  <c r="W273" i="7"/>
  <c r="U472" i="7"/>
  <c r="V472" i="7"/>
  <c r="W472" i="7"/>
  <c r="X679" i="5"/>
  <c r="Y679" i="5" s="1"/>
  <c r="U346" i="7"/>
  <c r="V346" i="7"/>
  <c r="W346" i="7"/>
  <c r="X55" i="5"/>
  <c r="Y55" i="5" s="1"/>
  <c r="U50" i="7"/>
  <c r="V50" i="7"/>
  <c r="W50" i="7"/>
  <c r="U717" i="7"/>
  <c r="V717" i="7"/>
  <c r="W717" i="7"/>
  <c r="V12" i="7"/>
  <c r="U12" i="7"/>
  <c r="W12" i="7"/>
  <c r="U732" i="7"/>
  <c r="V732" i="7"/>
  <c r="W732" i="7"/>
  <c r="U152" i="7"/>
  <c r="V152" i="7"/>
  <c r="W152" i="7"/>
  <c r="U528" i="7"/>
  <c r="V528" i="7"/>
  <c r="W528" i="7"/>
  <c r="X368" i="5"/>
  <c r="Y368" i="5" s="1"/>
  <c r="U432" i="7"/>
  <c r="V432" i="7"/>
  <c r="W432" i="7"/>
  <c r="X572" i="5"/>
  <c r="Y572" i="5" s="1"/>
  <c r="U282" i="7"/>
  <c r="V282" i="7"/>
  <c r="W282" i="7"/>
  <c r="X705" i="5"/>
  <c r="Y705" i="5" s="1"/>
  <c r="V509" i="7"/>
  <c r="U509" i="7"/>
  <c r="W509" i="7"/>
  <c r="X674" i="5"/>
  <c r="Y674" i="5" s="1"/>
  <c r="U321" i="7"/>
  <c r="V321" i="7"/>
  <c r="W321" i="7"/>
  <c r="X231" i="5"/>
  <c r="Y231" i="5" s="1"/>
  <c r="V598" i="7"/>
  <c r="U598" i="7"/>
  <c r="W598" i="7"/>
  <c r="X699" i="5"/>
  <c r="Y699" i="5" s="1"/>
  <c r="V755" i="7"/>
  <c r="U755" i="7"/>
  <c r="W755" i="7"/>
  <c r="X383" i="5"/>
  <c r="Y383" i="5" s="1"/>
  <c r="V445" i="7"/>
  <c r="U445" i="7"/>
  <c r="W445" i="7"/>
  <c r="X165" i="5"/>
  <c r="Y165" i="5" s="1"/>
  <c r="V253" i="7"/>
  <c r="U253" i="7"/>
  <c r="W253" i="7"/>
  <c r="X531" i="5"/>
  <c r="Y531" i="5" s="1"/>
  <c r="U636" i="7"/>
  <c r="V636" i="7"/>
  <c r="W636" i="7"/>
  <c r="X451" i="5"/>
  <c r="Y451" i="5" s="1"/>
  <c r="V795" i="7"/>
  <c r="U795" i="7"/>
  <c r="W795" i="7"/>
  <c r="J3" i="5"/>
  <c r="S21" i="7"/>
  <c r="I797" i="5"/>
  <c r="X645" i="5"/>
  <c r="Y645" i="5" s="1"/>
  <c r="V700" i="7"/>
  <c r="U700" i="7"/>
  <c r="W700" i="7"/>
  <c r="X454" i="5"/>
  <c r="Y454" i="5" s="1"/>
  <c r="U517" i="7"/>
  <c r="V517" i="7"/>
  <c r="W517" i="7"/>
  <c r="X624" i="5"/>
  <c r="Y624" i="5" s="1"/>
  <c r="U135" i="7"/>
  <c r="V135" i="7"/>
  <c r="W135" i="7"/>
  <c r="X529" i="5"/>
  <c r="Y529" i="5" s="1"/>
  <c r="U613" i="7"/>
  <c r="V613" i="7"/>
  <c r="W613" i="7"/>
  <c r="X563" i="5"/>
  <c r="Y563" i="5" s="1"/>
  <c r="U774" i="7"/>
  <c r="V774" i="7"/>
  <c r="W774" i="7"/>
  <c r="X657" i="5"/>
  <c r="Y657" i="5" s="1"/>
  <c r="V144" i="7"/>
  <c r="U144" i="7"/>
  <c r="W144" i="7"/>
  <c r="X594" i="5"/>
  <c r="Y594" i="5" s="1"/>
  <c r="V393" i="7"/>
  <c r="U393" i="7"/>
  <c r="W393" i="7"/>
  <c r="X791" i="5"/>
  <c r="Y791" i="5" s="1"/>
  <c r="V815" i="7"/>
  <c r="U815" i="7"/>
  <c r="W815" i="7"/>
  <c r="X518" i="5"/>
  <c r="Y518" i="5" s="1"/>
  <c r="V582" i="7"/>
  <c r="U582" i="7"/>
  <c r="W582" i="7"/>
  <c r="X181" i="5"/>
  <c r="Y181" i="5" s="1"/>
  <c r="U272" i="7"/>
  <c r="V272" i="7"/>
  <c r="W272" i="7"/>
  <c r="X498" i="5"/>
  <c r="Y498" i="5" s="1"/>
  <c r="U471" i="7"/>
  <c r="V471" i="7"/>
  <c r="W471" i="7"/>
  <c r="W347" i="7"/>
  <c r="U347" i="7"/>
  <c r="V347" i="7"/>
  <c r="U51" i="7"/>
  <c r="V51" i="7"/>
  <c r="W51" i="7"/>
  <c r="X662" i="5"/>
  <c r="Y662" i="5" s="1"/>
  <c r="U716" i="7"/>
  <c r="V716" i="7"/>
  <c r="W716" i="7"/>
  <c r="X14" i="5"/>
  <c r="Y14" i="5" s="1"/>
  <c r="U11" i="7"/>
  <c r="V11" i="7"/>
  <c r="W11" i="7"/>
  <c r="X427" i="5"/>
  <c r="Y427" i="5" s="1"/>
  <c r="U731" i="7"/>
  <c r="V731" i="7"/>
  <c r="W731" i="7"/>
  <c r="X108" i="5"/>
  <c r="Y108" i="5" s="1"/>
  <c r="U151" i="7"/>
  <c r="V151" i="7"/>
  <c r="W151" i="7"/>
  <c r="X508" i="5"/>
  <c r="Y508" i="5" s="1"/>
  <c r="U527" i="7"/>
  <c r="V527" i="7"/>
  <c r="W527" i="7"/>
  <c r="X168" i="5"/>
  <c r="Y168" i="5" s="1"/>
  <c r="V259" i="7"/>
  <c r="U259" i="7"/>
  <c r="W259" i="7"/>
  <c r="J658" i="5"/>
  <c r="S804" i="7"/>
  <c r="S802" i="7"/>
  <c r="S803" i="7"/>
  <c r="X669" i="5"/>
  <c r="Y669" i="5" s="1"/>
  <c r="U145" i="7"/>
  <c r="V145" i="7"/>
  <c r="W145" i="7"/>
  <c r="X734" i="5"/>
  <c r="Y734" i="5" s="1"/>
  <c r="U695" i="7"/>
  <c r="V695" i="7"/>
  <c r="W695" i="7"/>
  <c r="X599" i="5"/>
  <c r="Y599" i="5" s="1"/>
  <c r="V427" i="7"/>
  <c r="U427" i="7"/>
  <c r="W427" i="7"/>
  <c r="X585" i="5"/>
  <c r="Y585" i="5" s="1"/>
  <c r="U340" i="7"/>
  <c r="V340" i="7"/>
  <c r="W340" i="7"/>
  <c r="X282" i="5"/>
  <c r="Y282" i="5" s="1"/>
  <c r="V344" i="7"/>
  <c r="U344" i="7"/>
  <c r="W344" i="7"/>
  <c r="X48" i="5"/>
  <c r="Y48" i="5" s="1"/>
  <c r="U34" i="7"/>
  <c r="V34" i="7"/>
  <c r="W34" i="7"/>
  <c r="X589" i="5"/>
  <c r="Y589" i="5" s="1"/>
  <c r="U653" i="7"/>
  <c r="V653" i="7"/>
  <c r="W653" i="7"/>
  <c r="X382" i="5"/>
  <c r="Y382" i="5" s="1"/>
  <c r="V602" i="7"/>
  <c r="U602" i="7"/>
  <c r="W602" i="7"/>
  <c r="X644" i="5"/>
  <c r="Y644" i="5" s="1"/>
  <c r="U719" i="7"/>
  <c r="V719" i="7"/>
  <c r="W719" i="7"/>
  <c r="X603" i="5"/>
  <c r="Y603" i="5" s="1"/>
  <c r="U451" i="7"/>
  <c r="V451" i="7"/>
  <c r="W451" i="7"/>
  <c r="X202" i="5"/>
  <c r="Y202" i="5" s="1"/>
  <c r="U30" i="7"/>
  <c r="V30" i="7"/>
  <c r="W30" i="7"/>
  <c r="X534" i="5"/>
  <c r="Y534" i="5" s="1"/>
  <c r="U640" i="7"/>
  <c r="V640" i="7"/>
  <c r="W640" i="7"/>
  <c r="X769" i="5"/>
  <c r="Y769" i="5" s="1"/>
  <c r="U181" i="7"/>
  <c r="V181" i="7"/>
  <c r="W181" i="7"/>
  <c r="X668" i="5"/>
  <c r="Y668" i="5" s="1"/>
  <c r="U15" i="7"/>
  <c r="V15" i="7"/>
  <c r="W15" i="7"/>
  <c r="X671" i="5"/>
  <c r="Y671" i="5" s="1"/>
  <c r="U302" i="7"/>
  <c r="V302" i="7"/>
  <c r="W302" i="7"/>
  <c r="X470" i="5"/>
  <c r="Y470" i="5" s="1"/>
  <c r="U333" i="7"/>
  <c r="V333" i="7"/>
  <c r="W333" i="7"/>
  <c r="U426" i="7"/>
  <c r="V426" i="7"/>
  <c r="W426" i="7"/>
  <c r="X425" i="5"/>
  <c r="Y425" i="5" s="1"/>
  <c r="U709" i="7"/>
  <c r="V709" i="7"/>
  <c r="W709" i="7"/>
  <c r="V185" i="7"/>
  <c r="U185" i="7"/>
  <c r="W185" i="7"/>
  <c r="U502" i="7"/>
  <c r="W502" i="7"/>
  <c r="V502" i="7"/>
  <c r="U164" i="7"/>
  <c r="V164" i="7"/>
  <c r="W164" i="7"/>
  <c r="X469" i="5"/>
  <c r="Y469" i="5" s="1"/>
  <c r="U106" i="7"/>
  <c r="V106" i="7"/>
  <c r="W106" i="7"/>
  <c r="U724" i="7"/>
  <c r="V724" i="7"/>
  <c r="W724" i="7"/>
  <c r="U160" i="7"/>
  <c r="V160" i="7"/>
  <c r="W160" i="7"/>
  <c r="U486" i="7"/>
  <c r="V486" i="7"/>
  <c r="W486" i="7"/>
  <c r="U440" i="7"/>
  <c r="V440" i="7"/>
  <c r="W440" i="7"/>
  <c r="X587" i="5"/>
  <c r="Y587" i="5" s="1"/>
  <c r="V650" i="7"/>
  <c r="U650" i="7"/>
  <c r="W650" i="7"/>
  <c r="X615" i="5"/>
  <c r="Y615" i="5" s="1"/>
  <c r="V534" i="7"/>
  <c r="U534" i="7"/>
  <c r="W534" i="7"/>
  <c r="X38" i="5"/>
  <c r="Y38" i="5" s="1"/>
  <c r="U13" i="7"/>
  <c r="V13" i="7"/>
  <c r="W13" i="7"/>
  <c r="X732" i="5"/>
  <c r="Y732" i="5" s="1"/>
  <c r="U677" i="7"/>
  <c r="V677" i="7"/>
  <c r="W677" i="7"/>
  <c r="X775" i="5"/>
  <c r="Y775" i="5" s="1"/>
  <c r="U194" i="7"/>
  <c r="V194" i="7"/>
  <c r="W194" i="7"/>
  <c r="X706" i="5"/>
  <c r="Y706" i="5" s="1"/>
  <c r="V511" i="7"/>
  <c r="U511" i="7"/>
  <c r="W511" i="7"/>
  <c r="X578" i="5"/>
  <c r="Y578" i="5" s="1"/>
  <c r="V639" i="7"/>
  <c r="U639" i="7"/>
  <c r="W639" i="7"/>
  <c r="X555" i="5"/>
  <c r="Y555" i="5" s="1"/>
  <c r="U743" i="7"/>
  <c r="V743" i="7"/>
  <c r="W743" i="7"/>
  <c r="X205" i="5"/>
  <c r="Y205" i="5" s="1"/>
  <c r="V433" i="7"/>
  <c r="U433" i="7"/>
  <c r="W433" i="7"/>
  <c r="X27" i="5"/>
  <c r="Y27" i="5" s="1"/>
  <c r="U129" i="7"/>
  <c r="V129" i="7"/>
  <c r="W129" i="7"/>
  <c r="X519" i="5"/>
  <c r="Y519" i="5" s="1"/>
  <c r="U584" i="7"/>
  <c r="V584" i="7"/>
  <c r="W584" i="7"/>
  <c r="X301" i="5"/>
  <c r="Y301" i="5" s="1"/>
  <c r="V353" i="7"/>
  <c r="U353" i="7"/>
  <c r="W353" i="7"/>
  <c r="X515" i="5"/>
  <c r="Y515" i="5" s="1"/>
  <c r="U557" i="7"/>
  <c r="V557" i="7"/>
  <c r="W557" i="7"/>
  <c r="X479" i="5"/>
  <c r="Y479" i="5" s="1"/>
  <c r="U366" i="7"/>
  <c r="V366" i="7"/>
  <c r="W366" i="7"/>
  <c r="X172" i="5"/>
  <c r="Y172" i="5" s="1"/>
  <c r="U262" i="7"/>
  <c r="V262" i="7"/>
  <c r="W262" i="7"/>
  <c r="X535" i="5"/>
  <c r="Y535" i="5" s="1"/>
  <c r="V119" i="7"/>
  <c r="U119" i="7"/>
  <c r="W119" i="7"/>
  <c r="X548" i="5"/>
  <c r="Y548" i="5" s="1"/>
  <c r="U712" i="7"/>
  <c r="V712" i="7"/>
  <c r="W712" i="7"/>
  <c r="X558" i="5"/>
  <c r="Y558" i="5" s="1"/>
  <c r="U121" i="7"/>
  <c r="V121" i="7"/>
  <c r="W121" i="7"/>
  <c r="U334" i="7"/>
  <c r="W334" i="7"/>
  <c r="V334" i="7"/>
  <c r="X598" i="5"/>
  <c r="Y598" i="5" s="1"/>
  <c r="U425" i="7"/>
  <c r="V425" i="7"/>
  <c r="W425" i="7"/>
  <c r="U710" i="7"/>
  <c r="V710" i="7"/>
  <c r="W710" i="7"/>
  <c r="X127" i="5"/>
  <c r="Y127" i="5" s="1"/>
  <c r="U184" i="7"/>
  <c r="V184" i="7"/>
  <c r="W184" i="7"/>
  <c r="X505" i="5"/>
  <c r="Y505" i="5" s="1"/>
  <c r="V501" i="7"/>
  <c r="U501" i="7"/>
  <c r="W501" i="7"/>
  <c r="X115" i="5"/>
  <c r="Y115" i="5" s="1"/>
  <c r="U163" i="7"/>
  <c r="V163" i="7"/>
  <c r="W163" i="7"/>
  <c r="U107" i="7"/>
  <c r="V107" i="7"/>
  <c r="W107" i="7"/>
  <c r="X740" i="5"/>
  <c r="Y740" i="5" s="1"/>
  <c r="U723" i="7"/>
  <c r="V723" i="7"/>
  <c r="W723" i="7"/>
  <c r="X755" i="5"/>
  <c r="Y755" i="5" s="1"/>
  <c r="U159" i="7"/>
  <c r="V159" i="7"/>
  <c r="W159" i="7"/>
  <c r="X212" i="5"/>
  <c r="Y212" i="5" s="1"/>
  <c r="U485" i="7"/>
  <c r="V485" i="7"/>
  <c r="W485" i="7"/>
  <c r="X374" i="5"/>
  <c r="Y374" i="5" s="1"/>
  <c r="V439" i="7"/>
  <c r="U439" i="7"/>
  <c r="W439" i="7"/>
  <c r="W651" i="7"/>
  <c r="V651" i="7"/>
  <c r="U651" i="7"/>
  <c r="BF907" i="7"/>
  <c r="BF906" i="7"/>
  <c r="BF1097" i="7"/>
  <c r="BG1" i="7"/>
  <c r="BH1" i="7" s="1"/>
  <c r="J671" i="5"/>
  <c r="J548" i="5"/>
  <c r="J558" i="5"/>
  <c r="J529" i="5"/>
  <c r="J563" i="5"/>
  <c r="J668" i="5"/>
  <c r="J454" i="5"/>
  <c r="J624" i="5"/>
  <c r="J475" i="5"/>
  <c r="J674" i="5"/>
  <c r="J578" i="5"/>
  <c r="J634" i="5"/>
  <c r="J172" i="5"/>
  <c r="T172" i="5" s="1"/>
  <c r="AC172" i="5" s="1"/>
  <c r="J732" i="5"/>
  <c r="L732" i="5" s="1"/>
  <c r="J572" i="5"/>
  <c r="J589" i="5"/>
  <c r="J661" i="5"/>
  <c r="J531" i="5"/>
  <c r="J535" i="5"/>
  <c r="J575" i="5"/>
  <c r="J301" i="5"/>
  <c r="T301" i="5" s="1"/>
  <c r="AC301" i="5" s="1"/>
  <c r="J106" i="5"/>
  <c r="J778" i="5"/>
  <c r="J706" i="5"/>
  <c r="J775" i="5"/>
  <c r="J585" i="5"/>
  <c r="J482" i="5"/>
  <c r="J515" i="5"/>
  <c r="J629" i="5"/>
  <c r="J450" i="5"/>
  <c r="J734" i="5"/>
  <c r="J519" i="5"/>
  <c r="J534" i="5"/>
  <c r="J769" i="5"/>
  <c r="J476" i="5"/>
  <c r="J27" i="5"/>
  <c r="J282" i="5"/>
  <c r="J205" i="5"/>
  <c r="T205" i="5" s="1"/>
  <c r="AC205" i="5" s="1"/>
  <c r="J479" i="5"/>
  <c r="J644" i="5"/>
  <c r="J669" i="5"/>
  <c r="J599" i="5"/>
  <c r="J666" i="5"/>
  <c r="J705" i="5"/>
  <c r="J202" i="5"/>
  <c r="J231" i="5"/>
  <c r="J383" i="5"/>
  <c r="J48" i="5"/>
  <c r="J4" i="5"/>
  <c r="J168" i="5"/>
  <c r="J368" i="5"/>
  <c r="J756" i="5"/>
  <c r="J765" i="5"/>
  <c r="J451" i="5"/>
  <c r="J699" i="5"/>
  <c r="J615" i="5"/>
  <c r="J38" i="5"/>
  <c r="T38" i="5" s="1"/>
  <c r="AC38" i="5" s="1"/>
  <c r="J555" i="5"/>
  <c r="J130" i="5"/>
  <c r="J382" i="5"/>
  <c r="J603" i="5"/>
  <c r="J112" i="5"/>
  <c r="T112" i="5" s="1"/>
  <c r="AC112" i="5" s="1"/>
  <c r="J473" i="5"/>
  <c r="J165" i="5"/>
  <c r="J645" i="5"/>
  <c r="S1363" i="7"/>
  <c r="AH374" i="7"/>
  <c r="AH495" i="7"/>
  <c r="AH369" i="7"/>
  <c r="AH391" i="7"/>
  <c r="AH455" i="7"/>
  <c r="J212" i="5"/>
  <c r="J241" i="5"/>
  <c r="J701" i="5"/>
  <c r="AB701" i="5" s="1"/>
  <c r="J605" i="5"/>
  <c r="J332" i="5"/>
  <c r="J195" i="5"/>
  <c r="AB195" i="5" s="1"/>
  <c r="J653" i="5"/>
  <c r="J432" i="5"/>
  <c r="AH765" i="7"/>
  <c r="AH611" i="7"/>
  <c r="J564" i="5"/>
  <c r="T564" i="5" s="1"/>
  <c r="AC564" i="5" s="1"/>
  <c r="J751" i="5"/>
  <c r="AE807" i="7" s="1"/>
  <c r="J533" i="5"/>
  <c r="J399" i="5"/>
  <c r="AE657" i="7" s="1"/>
  <c r="J372" i="5"/>
  <c r="J516" i="5"/>
  <c r="J304" i="5"/>
  <c r="AB304" i="5" s="1"/>
  <c r="J708" i="5"/>
  <c r="J710" i="5"/>
  <c r="J327" i="5"/>
  <c r="J418" i="5"/>
  <c r="T418" i="5" s="1"/>
  <c r="AC418" i="5" s="1"/>
  <c r="J261" i="5"/>
  <c r="J785" i="5"/>
  <c r="AB785" i="5" s="1"/>
  <c r="J743" i="5"/>
  <c r="J726" i="5"/>
  <c r="J655" i="5"/>
  <c r="J584" i="5"/>
  <c r="AB584" i="5" s="1"/>
  <c r="J429" i="5"/>
  <c r="AB429" i="5" s="1"/>
  <c r="J652" i="5"/>
  <c r="T652" i="5" s="1"/>
  <c r="AC652" i="5" s="1"/>
  <c r="J793" i="5"/>
  <c r="AB793" i="5" s="1"/>
  <c r="J477" i="5"/>
  <c r="J507" i="5"/>
  <c r="J431" i="5"/>
  <c r="AB431" i="5" s="1"/>
  <c r="J504" i="5"/>
  <c r="AE500" i="7" s="1"/>
  <c r="J239" i="5"/>
  <c r="J641" i="5"/>
  <c r="T641" i="5" s="1"/>
  <c r="AC641" i="5" s="1"/>
  <c r="J339" i="5"/>
  <c r="J648" i="5"/>
  <c r="J749" i="5"/>
  <c r="AE781" i="7" s="1"/>
  <c r="J728" i="5"/>
  <c r="J551" i="5"/>
  <c r="AB551" i="5" s="1"/>
  <c r="J333" i="5"/>
  <c r="J474" i="5"/>
  <c r="T693" i="5"/>
  <c r="AC693" i="5" s="1"/>
  <c r="J637" i="5"/>
  <c r="AB637" i="5" s="1"/>
  <c r="J607" i="5"/>
  <c r="J416" i="5"/>
  <c r="J744" i="5"/>
  <c r="J779" i="5"/>
  <c r="AB779" i="5" s="1"/>
  <c r="J508" i="5"/>
  <c r="J616" i="5"/>
  <c r="J260" i="5"/>
  <c r="AH780" i="7"/>
  <c r="J518" i="5"/>
  <c r="J437" i="5"/>
  <c r="J626" i="5"/>
  <c r="J344" i="5"/>
  <c r="J464" i="5"/>
  <c r="J545" i="5"/>
  <c r="T545" i="5" s="1"/>
  <c r="AC545" i="5" s="1"/>
  <c r="J528" i="5"/>
  <c r="J337" i="5"/>
  <c r="J714" i="5"/>
  <c r="J610" i="5"/>
  <c r="AB610" i="5" s="1"/>
  <c r="AH821" i="7"/>
  <c r="AE378" i="7"/>
  <c r="AE648" i="7"/>
  <c r="AH620" i="7"/>
  <c r="AH642" i="7"/>
  <c r="J256" i="5"/>
  <c r="AE713" i="7"/>
  <c r="AH763" i="7"/>
  <c r="AE723" i="7"/>
  <c r="AE516" i="7"/>
  <c r="T144" i="5"/>
  <c r="AC144" i="5" s="1"/>
  <c r="AE553" i="7"/>
  <c r="AE499" i="7"/>
  <c r="AE656" i="7"/>
  <c r="AE597" i="7"/>
  <c r="AH569" i="7"/>
  <c r="AE569" i="7"/>
  <c r="AH733" i="7"/>
  <c r="AE727" i="7"/>
  <c r="T243" i="5"/>
  <c r="AC243" i="5" s="1"/>
  <c r="T150" i="5"/>
  <c r="AC150" i="5" s="1"/>
  <c r="T759" i="5"/>
  <c r="AC759" i="5" s="1"/>
  <c r="AE673" i="7"/>
  <c r="BE1362" i="7"/>
  <c r="AH789" i="7"/>
  <c r="B16" i="2"/>
  <c r="T149" i="5"/>
  <c r="AC149" i="5" s="1"/>
  <c r="AE390" i="7"/>
  <c r="T94" i="5"/>
  <c r="AC94" i="5" s="1"/>
  <c r="T7" i="5"/>
  <c r="AC7" i="5" s="1"/>
  <c r="T480" i="5"/>
  <c r="AC480" i="5" s="1"/>
  <c r="T604" i="5"/>
  <c r="AC604" i="5" s="1"/>
  <c r="T321" i="5"/>
  <c r="AC321" i="5" s="1"/>
  <c r="T440" i="5"/>
  <c r="AC440" i="5" s="1"/>
  <c r="T246" i="5"/>
  <c r="AC246" i="5" s="1"/>
  <c r="T660" i="5"/>
  <c r="AC660" i="5" s="1"/>
  <c r="T108" i="5"/>
  <c r="AC108" i="5" s="1"/>
  <c r="T579" i="5"/>
  <c r="AC579" i="5" s="1"/>
  <c r="T126" i="5"/>
  <c r="AC126" i="5" s="1"/>
  <c r="T9" i="5"/>
  <c r="AC9" i="5" s="1"/>
  <c r="T63" i="5"/>
  <c r="AC63" i="5" s="1"/>
  <c r="T28" i="5"/>
  <c r="AC28" i="5" s="1"/>
  <c r="T240" i="5"/>
  <c r="AC240" i="5" s="1"/>
  <c r="T247" i="5"/>
  <c r="AC247" i="5" s="1"/>
  <c r="T55" i="5"/>
  <c r="AC55" i="5" s="1"/>
  <c r="T441" i="5"/>
  <c r="AC441" i="5" s="1"/>
  <c r="T4" i="5"/>
  <c r="AC4" i="5" s="1"/>
  <c r="T396" i="5"/>
  <c r="AC396" i="5" s="1"/>
  <c r="T434" i="5"/>
  <c r="AC434" i="5" s="1"/>
  <c r="T224" i="5"/>
  <c r="AC224" i="5" s="1"/>
  <c r="T736" i="5"/>
  <c r="AC736" i="5" s="1"/>
  <c r="T461" i="5"/>
  <c r="AC461" i="5" s="1"/>
  <c r="T647" i="5"/>
  <c r="AC647" i="5" s="1"/>
  <c r="T292" i="5"/>
  <c r="AC292" i="5" s="1"/>
  <c r="T89" i="5"/>
  <c r="AC89" i="5" s="1"/>
  <c r="T74" i="5"/>
  <c r="AC74" i="5" s="1"/>
  <c r="T493" i="5"/>
  <c r="AC493" i="5" s="1"/>
  <c r="T468" i="5"/>
  <c r="AC468" i="5" s="1"/>
  <c r="T673" i="5"/>
  <c r="AC673" i="5" s="1"/>
  <c r="T319" i="5"/>
  <c r="AC319" i="5" s="1"/>
  <c r="T131" i="5"/>
  <c r="AC131" i="5" s="1"/>
  <c r="T717" i="5"/>
  <c r="AC717" i="5" s="1"/>
  <c r="T614" i="5"/>
  <c r="AC614" i="5" s="1"/>
  <c r="T462" i="5"/>
  <c r="AC462" i="5" s="1"/>
  <c r="T428" i="5"/>
  <c r="AC428" i="5" s="1"/>
  <c r="T631" i="5"/>
  <c r="AC631" i="5" s="1"/>
  <c r="T557" i="5"/>
  <c r="AC557" i="5" s="1"/>
  <c r="T389" i="5"/>
  <c r="AC389" i="5" s="1"/>
  <c r="T417" i="5"/>
  <c r="AC417" i="5" s="1"/>
  <c r="T162" i="5"/>
  <c r="AC162" i="5" s="1"/>
  <c r="T82" i="5"/>
  <c r="AC82" i="5" s="1"/>
  <c r="T758" i="5"/>
  <c r="AC758" i="5" s="1"/>
  <c r="T93" i="5"/>
  <c r="AC93" i="5" s="1"/>
  <c r="AE634" i="7"/>
  <c r="T115" i="5"/>
  <c r="AC115" i="5" s="1"/>
  <c r="T207" i="5"/>
  <c r="AC207" i="5" s="1"/>
  <c r="T390" i="5"/>
  <c r="AC390" i="5" s="1"/>
  <c r="T169" i="5"/>
  <c r="AC169" i="5" s="1"/>
  <c r="AE520" i="7"/>
  <c r="T363" i="5"/>
  <c r="AC363" i="5" s="1"/>
  <c r="T788" i="5"/>
  <c r="AC788" i="5" s="1"/>
  <c r="T419" i="5"/>
  <c r="AC419" i="5" s="1"/>
  <c r="T325" i="5"/>
  <c r="AC325" i="5" s="1"/>
  <c r="T152" i="5"/>
  <c r="AC152" i="5" s="1"/>
  <c r="T638" i="5"/>
  <c r="AC638" i="5" s="1"/>
  <c r="T502" i="5"/>
  <c r="AC502" i="5" s="1"/>
  <c r="T449" i="5"/>
  <c r="AC449" i="5" s="1"/>
  <c r="T31" i="5"/>
  <c r="AC31" i="5" s="1"/>
  <c r="T554" i="5"/>
  <c r="AC554" i="5" s="1"/>
  <c r="T348" i="5"/>
  <c r="AC348" i="5" s="1"/>
  <c r="T653" i="5"/>
  <c r="AC653" i="5" s="1"/>
  <c r="T395" i="5"/>
  <c r="AC395" i="5" s="1"/>
  <c r="T59" i="5"/>
  <c r="AC59" i="5" s="1"/>
  <c r="T181" i="5"/>
  <c r="AC181" i="5" s="1"/>
  <c r="T739" i="5"/>
  <c r="AC739" i="5" s="1"/>
  <c r="T651" i="5"/>
  <c r="AC651" i="5" s="1"/>
  <c r="T153" i="5"/>
  <c r="AC153" i="5" s="1"/>
  <c r="T405" i="5"/>
  <c r="AC405" i="5" s="1"/>
  <c r="T173" i="5"/>
  <c r="AC173" i="5" s="1"/>
  <c r="T590" i="5"/>
  <c r="AC590" i="5" s="1"/>
  <c r="T401" i="5"/>
  <c r="AC401" i="5" s="1"/>
  <c r="T148" i="5"/>
  <c r="AC148" i="5" s="1"/>
  <c r="T569" i="5"/>
  <c r="AC569" i="5" s="1"/>
  <c r="T679" i="5"/>
  <c r="AC679" i="5" s="1"/>
  <c r="T241" i="5"/>
  <c r="AC241" i="5" s="1"/>
  <c r="T147" i="5"/>
  <c r="AC147" i="5" s="1"/>
  <c r="T199" i="5"/>
  <c r="AC199" i="5" s="1"/>
  <c r="T60" i="5"/>
  <c r="AC60" i="5" s="1"/>
  <c r="T335" i="5"/>
  <c r="AC335" i="5" s="1"/>
  <c r="T742" i="5"/>
  <c r="AC742" i="5" s="1"/>
  <c r="T248" i="5"/>
  <c r="AC248" i="5" s="1"/>
  <c r="T391" i="5"/>
  <c r="AC391" i="5" s="1"/>
  <c r="T562" i="5"/>
  <c r="AC562" i="5" s="1"/>
  <c r="T41" i="5"/>
  <c r="AC41" i="5" s="1"/>
  <c r="T727" i="5"/>
  <c r="AC727" i="5" s="1"/>
  <c r="T98" i="5"/>
  <c r="AC98" i="5" s="1"/>
  <c r="T526" i="5"/>
  <c r="AC526" i="5" s="1"/>
  <c r="T127" i="5"/>
  <c r="AC127" i="5" s="1"/>
  <c r="T180" i="5"/>
  <c r="AC180" i="5" s="1"/>
  <c r="T496" i="5"/>
  <c r="AC496" i="5" s="1"/>
  <c r="T279" i="5"/>
  <c r="AC279" i="5" s="1"/>
  <c r="AE561" i="7"/>
  <c r="T470" i="5"/>
  <c r="AC470" i="5" s="1"/>
  <c r="T478" i="5"/>
  <c r="AC478" i="5" s="1"/>
  <c r="T36" i="5"/>
  <c r="AC36" i="5" s="1"/>
  <c r="T298" i="5"/>
  <c r="AC298" i="5" s="1"/>
  <c r="T183" i="5"/>
  <c r="AC183" i="5" s="1"/>
  <c r="T213" i="5"/>
  <c r="AC213" i="5" s="1"/>
  <c r="AE629" i="7"/>
  <c r="T635" i="5"/>
  <c r="AC635" i="5" s="1"/>
  <c r="T718" i="5"/>
  <c r="AC718" i="5" s="1"/>
  <c r="T364" i="5"/>
  <c r="AC364" i="5" s="1"/>
  <c r="T132" i="5"/>
  <c r="AC132" i="5" s="1"/>
  <c r="T640" i="5"/>
  <c r="AC640" i="5" s="1"/>
  <c r="T45" i="5"/>
  <c r="AC45" i="5" s="1"/>
  <c r="T385" i="5"/>
  <c r="AC385" i="5" s="1"/>
  <c r="T234" i="5"/>
  <c r="AC234" i="5" s="1"/>
  <c r="T762" i="5"/>
  <c r="AC762" i="5" s="1"/>
  <c r="T67" i="5"/>
  <c r="AC67" i="5" s="1"/>
  <c r="T232" i="5"/>
  <c r="AC232" i="5" s="1"/>
  <c r="T525" i="5"/>
  <c r="AC525" i="5" s="1"/>
  <c r="T308" i="5"/>
  <c r="AC308" i="5" s="1"/>
  <c r="T730" i="5"/>
  <c r="AC730" i="5" s="1"/>
  <c r="T141" i="5"/>
  <c r="AC141" i="5" s="1"/>
  <c r="T20" i="5"/>
  <c r="AC20" i="5" s="1"/>
  <c r="T209" i="5"/>
  <c r="AC209" i="5" s="1"/>
  <c r="T296" i="5"/>
  <c r="AC296" i="5" s="1"/>
  <c r="T750" i="5"/>
  <c r="AC750" i="5" s="1"/>
  <c r="T336" i="5"/>
  <c r="AC336" i="5" s="1"/>
  <c r="T637" i="5"/>
  <c r="AC637" i="5" s="1"/>
  <c r="T191" i="5"/>
  <c r="AC191" i="5" s="1"/>
  <c r="AE801" i="7"/>
  <c r="T737" i="5"/>
  <c r="AC737" i="5" s="1"/>
  <c r="T21" i="5"/>
  <c r="AC21" i="5" s="1"/>
  <c r="T303" i="5"/>
  <c r="AC303" i="5" s="1"/>
  <c r="T583" i="5"/>
  <c r="AC583" i="5" s="1"/>
  <c r="T667" i="5"/>
  <c r="AC667" i="5" s="1"/>
  <c r="T170" i="5"/>
  <c r="AC170" i="5" s="1"/>
  <c r="T566" i="5"/>
  <c r="AC566" i="5" s="1"/>
  <c r="T245" i="5"/>
  <c r="AC245" i="5" s="1"/>
  <c r="T733" i="5"/>
  <c r="AC733" i="5" s="1"/>
  <c r="T722" i="5"/>
  <c r="AC722" i="5" s="1"/>
  <c r="T587" i="5"/>
  <c r="AC587" i="5" s="1"/>
  <c r="T782" i="5"/>
  <c r="AC782" i="5" s="1"/>
  <c r="AE480" i="7"/>
  <c r="AE549" i="7"/>
  <c r="T776" i="5"/>
  <c r="AC776" i="5" s="1"/>
  <c r="T97" i="5"/>
  <c r="AC97" i="5" s="1"/>
  <c r="AE622" i="7"/>
  <c r="T160" i="5"/>
  <c r="AC160" i="5" s="1"/>
  <c r="T88" i="5"/>
  <c r="AC88" i="5" s="1"/>
  <c r="T358" i="5"/>
  <c r="AC358" i="5" s="1"/>
  <c r="T420" i="5"/>
  <c r="AC420" i="5" s="1"/>
  <c r="T356" i="5"/>
  <c r="AC356" i="5" s="1"/>
  <c r="T341" i="5"/>
  <c r="AC341" i="5" s="1"/>
  <c r="T716" i="5"/>
  <c r="AC716" i="5" s="1"/>
  <c r="T775" i="5"/>
  <c r="AC775" i="5" s="1"/>
  <c r="T305" i="5"/>
  <c r="AC305" i="5" s="1"/>
  <c r="T8" i="5"/>
  <c r="AC8" i="5" s="1"/>
  <c r="T187" i="5"/>
  <c r="AC187" i="5" s="1"/>
  <c r="T409" i="5"/>
  <c r="AC409" i="5" s="1"/>
  <c r="T5" i="5"/>
  <c r="AC5" i="5" s="1"/>
  <c r="T682" i="5"/>
  <c r="AC682" i="5" s="1"/>
  <c r="T72" i="5"/>
  <c r="AC72" i="5" s="1"/>
  <c r="T328" i="5"/>
  <c r="AC328" i="5" s="1"/>
  <c r="T291" i="5"/>
  <c r="AC291" i="5" s="1"/>
  <c r="AH744" i="7"/>
  <c r="AE660" i="7"/>
  <c r="T310" i="5"/>
  <c r="AC310" i="5" s="1"/>
  <c r="T90" i="5"/>
  <c r="AC90" i="5" s="1"/>
  <c r="T746" i="5"/>
  <c r="AC746" i="5" s="1"/>
  <c r="T567" i="5"/>
  <c r="AC567" i="5" s="1"/>
  <c r="T104" i="5"/>
  <c r="AC104" i="5" s="1"/>
  <c r="T427" i="5"/>
  <c r="AC427" i="5" s="1"/>
  <c r="AE573" i="7"/>
  <c r="AE699" i="7"/>
  <c r="T384" i="5"/>
  <c r="AC384" i="5" s="1"/>
  <c r="AE711" i="7"/>
  <c r="T622" i="5"/>
  <c r="AC622" i="5" s="1"/>
  <c r="T39" i="5"/>
  <c r="AC39" i="5" s="1"/>
  <c r="T182" i="5"/>
  <c r="AC182" i="5" s="1"/>
  <c r="T549" i="5"/>
  <c r="AC549" i="5" s="1"/>
  <c r="AE481" i="7"/>
  <c r="AE616" i="7"/>
  <c r="T331" i="5"/>
  <c r="AC331" i="5" s="1"/>
  <c r="T81" i="5"/>
  <c r="AC81" i="5" s="1"/>
  <c r="T593" i="5"/>
  <c r="AC593" i="5" s="1"/>
  <c r="T415" i="5"/>
  <c r="AC415" i="5" s="1"/>
  <c r="AE795" i="7"/>
  <c r="T221" i="5"/>
  <c r="AC221" i="5" s="1"/>
  <c r="T137" i="5"/>
  <c r="AC137" i="5" s="1"/>
  <c r="T178" i="5"/>
  <c r="AC178" i="5" s="1"/>
  <c r="AE446" i="7"/>
  <c r="T117" i="5"/>
  <c r="AC117" i="5" s="1"/>
  <c r="AE478" i="7"/>
  <c r="AE537" i="7"/>
  <c r="T128" i="5"/>
  <c r="AC128" i="5" s="1"/>
  <c r="T65" i="5"/>
  <c r="AC65" i="5" s="1"/>
  <c r="T156" i="5"/>
  <c r="AC156" i="5" s="1"/>
  <c r="T47" i="5"/>
  <c r="AC47" i="5" s="1"/>
  <c r="T184" i="5"/>
  <c r="AC184" i="5" s="1"/>
  <c r="T540" i="5"/>
  <c r="AC540" i="5" s="1"/>
  <c r="T740" i="5"/>
  <c r="AC740" i="5" s="1"/>
  <c r="T495" i="5"/>
  <c r="AC495" i="5" s="1"/>
  <c r="AE743" i="7"/>
  <c r="T550" i="5"/>
  <c r="AC550" i="5" s="1"/>
  <c r="T323" i="5"/>
  <c r="AC323" i="5" s="1"/>
  <c r="AE564" i="7"/>
  <c r="T694" i="5"/>
  <c r="AC694" i="5" s="1"/>
  <c r="AE664" i="7"/>
  <c r="T32" i="5"/>
  <c r="AC32" i="5" s="1"/>
  <c r="T613" i="5"/>
  <c r="AC613" i="5" s="1"/>
  <c r="T236" i="5"/>
  <c r="AC236" i="5" s="1"/>
  <c r="T220" i="5"/>
  <c r="AC220" i="5" s="1"/>
  <c r="T73" i="5"/>
  <c r="AC73" i="5" s="1"/>
  <c r="T69" i="5"/>
  <c r="AC69" i="5" s="1"/>
  <c r="T770" i="5"/>
  <c r="AC770" i="5" s="1"/>
  <c r="T315" i="5"/>
  <c r="AC315" i="5" s="1"/>
  <c r="T394" i="5"/>
  <c r="AC394" i="5" s="1"/>
  <c r="T264" i="5"/>
  <c r="AC264" i="5" s="1"/>
  <c r="AH613" i="7"/>
  <c r="T378" i="5"/>
  <c r="AC378" i="5" s="1"/>
  <c r="AE546" i="7"/>
  <c r="AE449" i="7"/>
  <c r="AE511" i="7"/>
  <c r="AC3" i="5"/>
  <c r="AE464" i="7"/>
  <c r="AE706" i="7"/>
  <c r="AE536" i="7"/>
  <c r="AE679" i="7"/>
  <c r="AE605" i="7"/>
  <c r="AE358" i="7"/>
  <c r="AE607" i="7"/>
  <c r="B24" i="2" l="1"/>
  <c r="Y11" i="7"/>
  <c r="T260" i="5"/>
  <c r="AC260" i="5" s="1"/>
  <c r="AB260" i="5"/>
  <c r="U803" i="7"/>
  <c r="V803" i="7"/>
  <c r="W803" i="7"/>
  <c r="X3" i="5"/>
  <c r="Y3" i="5" s="1"/>
  <c r="U21" i="7"/>
  <c r="V21" i="7"/>
  <c r="W21" i="7"/>
  <c r="X658" i="5"/>
  <c r="Y658" i="5" s="1"/>
  <c r="U802" i="7"/>
  <c r="V802" i="7"/>
  <c r="W802" i="7"/>
  <c r="W804" i="7"/>
  <c r="U804" i="7"/>
  <c r="V804" i="7"/>
  <c r="Y717" i="7"/>
  <c r="W829" i="7"/>
  <c r="K5" i="3" s="1"/>
  <c r="L5" i="3" s="1"/>
  <c r="S1362" i="7"/>
  <c r="S1364" i="7" s="1"/>
  <c r="AH358" i="7"/>
  <c r="AH520" i="7"/>
  <c r="AH499" i="7"/>
  <c r="AH516" i="7"/>
  <c r="AH378" i="7"/>
  <c r="AH385" i="7"/>
  <c r="AH536" i="7"/>
  <c r="AH464" i="7"/>
  <c r="AH523" i="7"/>
  <c r="AH565" i="7"/>
  <c r="AH448" i="7"/>
  <c r="AH549" i="7"/>
  <c r="AH390" i="7"/>
  <c r="AH553" i="7"/>
  <c r="AH421" i="7"/>
  <c r="AH491" i="7"/>
  <c r="AE766" i="7"/>
  <c r="AE652" i="7"/>
  <c r="AE365" i="7"/>
  <c r="AE762" i="7"/>
  <c r="AE493" i="7"/>
  <c r="AE447" i="7"/>
  <c r="AE372" i="7"/>
  <c r="T491" i="5"/>
  <c r="AC491" i="5" s="1"/>
  <c r="T751" i="5"/>
  <c r="AC751" i="5" s="1"/>
  <c r="T785" i="5"/>
  <c r="W785" i="5" s="1"/>
  <c r="T261" i="5"/>
  <c r="AC261" i="5" s="1"/>
  <c r="T749" i="5"/>
  <c r="AC749" i="5" s="1"/>
  <c r="T506" i="5"/>
  <c r="AC506" i="5" s="1"/>
  <c r="T504" i="5"/>
  <c r="AC504" i="5" s="1"/>
  <c r="T627" i="5"/>
  <c r="AC627" i="5" s="1"/>
  <c r="AE718" i="7"/>
  <c r="T551" i="5"/>
  <c r="AC551" i="5" s="1"/>
  <c r="T648" i="5"/>
  <c r="AC648" i="5" s="1"/>
  <c r="T326" i="5"/>
  <c r="AC326" i="5" s="1"/>
  <c r="T56" i="5"/>
  <c r="AC56" i="5" s="1"/>
  <c r="AE386" i="7"/>
  <c r="AE649" i="7"/>
  <c r="AE608" i="7"/>
  <c r="AH608" i="7" s="1"/>
  <c r="T552" i="5"/>
  <c r="AC552" i="5" s="1"/>
  <c r="T619" i="5"/>
  <c r="AC619" i="5" s="1"/>
  <c r="T508" i="5"/>
  <c r="AC508" i="5" s="1"/>
  <c r="T584" i="5"/>
  <c r="AC584" i="5" s="1"/>
  <c r="AE589" i="7"/>
  <c r="AE566" i="7"/>
  <c r="T714" i="5"/>
  <c r="AC714" i="5" s="1"/>
  <c r="T741" i="5"/>
  <c r="AC741" i="5" s="1"/>
  <c r="T343" i="5"/>
  <c r="AC343" i="5" s="1"/>
  <c r="T304" i="5"/>
  <c r="AC304" i="5" s="1"/>
  <c r="T414" i="5"/>
  <c r="AC414" i="5" s="1"/>
  <c r="T421" i="5"/>
  <c r="AC421" i="5" s="1"/>
  <c r="AE618" i="7"/>
  <c r="AE632" i="7"/>
  <c r="AE675" i="7"/>
  <c r="AE683" i="7"/>
  <c r="T431" i="5"/>
  <c r="AC431" i="5" s="1"/>
  <c r="AE527" i="7"/>
  <c r="AE556" i="7"/>
  <c r="AE787" i="7"/>
  <c r="AE363" i="7"/>
  <c r="AE645" i="7"/>
  <c r="T642" i="5"/>
  <c r="AC642" i="5" s="1"/>
  <c r="T683" i="5"/>
  <c r="AC683" i="5" s="1"/>
  <c r="T703" i="5"/>
  <c r="AC703" i="5" s="1"/>
  <c r="AE466" i="7"/>
  <c r="AE592" i="7"/>
  <c r="AE760" i="7"/>
  <c r="AE506" i="7"/>
  <c r="T726" i="5"/>
  <c r="AC726" i="5" s="1"/>
  <c r="T432" i="5"/>
  <c r="AC432" i="5" s="1"/>
  <c r="T64" i="5"/>
  <c r="AC64" i="5" s="1"/>
  <c r="T142" i="5"/>
  <c r="AC142" i="5" s="1"/>
  <c r="AH648" i="7"/>
  <c r="AH656" i="7"/>
  <c r="AH770" i="7"/>
  <c r="W782" i="5"/>
  <c r="W788" i="5"/>
  <c r="T195" i="5"/>
  <c r="AC195" i="5" s="1"/>
  <c r="AH713" i="7"/>
  <c r="T483" i="5"/>
  <c r="AC483" i="5" s="1"/>
  <c r="T416" i="5"/>
  <c r="AC416" i="5" s="1"/>
  <c r="AH723" i="7"/>
  <c r="T606" i="5"/>
  <c r="AC606" i="5" s="1"/>
  <c r="T217" i="5"/>
  <c r="AC217" i="5" s="1"/>
  <c r="T235" i="5"/>
  <c r="AC235" i="5" s="1"/>
  <c r="T538" i="5"/>
  <c r="AC538" i="5" s="1"/>
  <c r="T481" i="5"/>
  <c r="AC481" i="5" s="1"/>
  <c r="AE512" i="7"/>
  <c r="T456" i="5"/>
  <c r="AC456" i="5" s="1"/>
  <c r="T507" i="5"/>
  <c r="AC507" i="5" s="1"/>
  <c r="AE716" i="7"/>
  <c r="AE554" i="7"/>
  <c r="AH727" i="7"/>
  <c r="T197" i="5"/>
  <c r="AC197" i="5" s="1"/>
  <c r="T755" i="5"/>
  <c r="AC755" i="5" s="1"/>
  <c r="T222" i="5"/>
  <c r="AC222" i="5" s="1"/>
  <c r="T489" i="5"/>
  <c r="AC489" i="5" s="1"/>
  <c r="AH468" i="7"/>
  <c r="AE539" i="7"/>
  <c r="T662" i="5"/>
  <c r="AC662" i="5" s="1"/>
  <c r="AE518" i="7"/>
  <c r="AE420" i="7"/>
  <c r="T743" i="5"/>
  <c r="AC743" i="5" s="1"/>
  <c r="T533" i="5"/>
  <c r="AC533" i="5" s="1"/>
  <c r="T166" i="5"/>
  <c r="AC166" i="5" s="1"/>
  <c r="T275" i="5"/>
  <c r="AC275" i="5" s="1"/>
  <c r="T40" i="5"/>
  <c r="AC40" i="5" s="1"/>
  <c r="AE783" i="7"/>
  <c r="AE444" i="7"/>
  <c r="AE615" i="7"/>
  <c r="T122" i="5"/>
  <c r="AC122" i="5" s="1"/>
  <c r="T369" i="5"/>
  <c r="AC369" i="5" s="1"/>
  <c r="T256" i="5"/>
  <c r="AC256" i="5" s="1"/>
  <c r="T380" i="5"/>
  <c r="AC380" i="5" s="1"/>
  <c r="T102" i="5"/>
  <c r="AC102" i="5" s="1"/>
  <c r="AE612" i="7"/>
  <c r="AE416" i="7"/>
  <c r="AE755" i="7"/>
  <c r="T312" i="5"/>
  <c r="AC312" i="5" s="1"/>
  <c r="AE522" i="7"/>
  <c r="T157" i="5"/>
  <c r="AC157" i="5" s="1"/>
  <c r="AE404" i="7"/>
  <c r="T577" i="5"/>
  <c r="AC577" i="5" s="1"/>
  <c r="T120" i="5"/>
  <c r="AC120" i="5" s="1"/>
  <c r="T340" i="5"/>
  <c r="AC340" i="5" s="1"/>
  <c r="AE764" i="7"/>
  <c r="T333" i="5"/>
  <c r="AC333" i="5" s="1"/>
  <c r="T666" i="5"/>
  <c r="AC666" i="5" s="1"/>
  <c r="AE593" i="7"/>
  <c r="AE543" i="7"/>
  <c r="T140" i="5"/>
  <c r="AC140" i="5" s="1"/>
  <c r="T669" i="5"/>
  <c r="AC669" i="5" s="1"/>
  <c r="T121" i="5"/>
  <c r="AC121" i="5" s="1"/>
  <c r="T563" i="5"/>
  <c r="AC563" i="5" s="1"/>
  <c r="T200" i="5"/>
  <c r="AC200" i="5" s="1"/>
  <c r="T687" i="5"/>
  <c r="AC687" i="5" s="1"/>
  <c r="T595" i="5"/>
  <c r="AC595" i="5" s="1"/>
  <c r="T486" i="5"/>
  <c r="AC486" i="5" s="1"/>
  <c r="T729" i="5"/>
  <c r="AC729" i="5" s="1"/>
  <c r="AE752" i="7"/>
  <c r="T78" i="5"/>
  <c r="AC78" i="5" s="1"/>
  <c r="T466" i="5"/>
  <c r="AC466" i="5" s="1"/>
  <c r="AE538" i="7"/>
  <c r="AE698" i="7"/>
  <c r="T455" i="5"/>
  <c r="AC455" i="5" s="1"/>
  <c r="AE606" i="7"/>
  <c r="AE371" i="7"/>
  <c r="AE468" i="7"/>
  <c r="T87" i="5"/>
  <c r="AC87" i="5" s="1"/>
  <c r="T80" i="5"/>
  <c r="AC80" i="5" s="1"/>
  <c r="T534" i="5"/>
  <c r="AC534" i="5" s="1"/>
  <c r="T286" i="5"/>
  <c r="AC286" i="5" s="1"/>
  <c r="T249" i="5"/>
  <c r="AC249" i="5" s="1"/>
  <c r="T692" i="5"/>
  <c r="AC692" i="5" s="1"/>
  <c r="T175" i="5"/>
  <c r="AC175" i="5" s="1"/>
  <c r="AE440" i="7"/>
  <c r="AE505" i="7"/>
  <c r="T574" i="5"/>
  <c r="AC574" i="5" s="1"/>
  <c r="AE578" i="7"/>
  <c r="T744" i="5"/>
  <c r="AC744" i="5" s="1"/>
  <c r="T628" i="5"/>
  <c r="AC628" i="5" s="1"/>
  <c r="AE472" i="7"/>
  <c r="T663" i="5"/>
  <c r="AC663" i="5" s="1"/>
  <c r="AE574" i="7"/>
  <c r="AE667" i="7"/>
  <c r="AE541" i="7"/>
  <c r="AE720" i="7"/>
  <c r="AE356" i="7"/>
  <c r="AE722" i="7"/>
  <c r="AE621" i="7"/>
  <c r="AE638" i="7"/>
  <c r="T339" i="5"/>
  <c r="AC339" i="5" s="1"/>
  <c r="T212" i="5"/>
  <c r="AC212" i="5" s="1"/>
  <c r="AE562" i="7"/>
  <c r="AE684" i="7"/>
  <c r="AE603" i="7"/>
  <c r="AH673" i="7"/>
  <c r="AH597" i="7"/>
  <c r="AH634" i="7"/>
  <c r="AE719" i="7"/>
  <c r="AE768" i="7"/>
  <c r="T731" i="5"/>
  <c r="AC731" i="5" s="1"/>
  <c r="T265" i="5"/>
  <c r="AC265" i="5" s="1"/>
  <c r="T51" i="5"/>
  <c r="AC51" i="5" s="1"/>
  <c r="T29" i="5"/>
  <c r="AC29" i="5" s="1"/>
  <c r="T230" i="5"/>
  <c r="AC230" i="5" s="1"/>
  <c r="T188" i="5"/>
  <c r="AC188" i="5" s="1"/>
  <c r="AE810" i="7"/>
  <c r="T708" i="5"/>
  <c r="AC708" i="5" s="1"/>
  <c r="T413" i="5"/>
  <c r="AC413" i="5" s="1"/>
  <c r="T71" i="5"/>
  <c r="AC71" i="5" s="1"/>
  <c r="T472" i="5"/>
  <c r="AC472" i="5" s="1"/>
  <c r="T266" i="5"/>
  <c r="AC266" i="5" s="1"/>
  <c r="T707" i="5"/>
  <c r="AC707" i="5" s="1"/>
  <c r="T119" i="5"/>
  <c r="AC119" i="5" s="1"/>
  <c r="T159" i="5"/>
  <c r="AC159" i="5" s="1"/>
  <c r="T514" i="5"/>
  <c r="AC514" i="5" s="1"/>
  <c r="T435" i="5"/>
  <c r="AC435" i="5" s="1"/>
  <c r="T492" i="5"/>
  <c r="AC492" i="5" s="1"/>
  <c r="T625" i="5"/>
  <c r="AC625" i="5" s="1"/>
  <c r="T294" i="5"/>
  <c r="AC294" i="5" s="1"/>
  <c r="T433" i="5"/>
  <c r="AC433" i="5" s="1"/>
  <c r="T772" i="5"/>
  <c r="AC772" i="5" s="1"/>
  <c r="T109" i="5"/>
  <c r="AC109" i="5" s="1"/>
  <c r="T100" i="5"/>
  <c r="AC100" i="5" s="1"/>
  <c r="T372" i="5"/>
  <c r="AC372" i="5" s="1"/>
  <c r="AE599" i="7"/>
  <c r="T233" i="5"/>
  <c r="AC233" i="5" s="1"/>
  <c r="T447" i="5"/>
  <c r="AC447" i="5" s="1"/>
  <c r="T725" i="5"/>
  <c r="AC725" i="5" s="1"/>
  <c r="T62" i="5"/>
  <c r="AC62" i="5" s="1"/>
  <c r="T487" i="5"/>
  <c r="AC487" i="5" s="1"/>
  <c r="T407" i="5"/>
  <c r="AC407" i="5" s="1"/>
  <c r="T293" i="5"/>
  <c r="AC293" i="5" s="1"/>
  <c r="T68" i="5"/>
  <c r="AC68" i="5" s="1"/>
  <c r="T163" i="5"/>
  <c r="AC163" i="5" s="1"/>
  <c r="AE525" i="7"/>
  <c r="T458" i="5"/>
  <c r="AC458" i="5" s="1"/>
  <c r="AE688" i="7"/>
  <c r="T610" i="5"/>
  <c r="AC610" i="5" s="1"/>
  <c r="T498" i="5"/>
  <c r="AC498" i="5" s="1"/>
  <c r="AE377" i="7"/>
  <c r="T344" i="5"/>
  <c r="AC344" i="5" s="1"/>
  <c r="T705" i="5"/>
  <c r="AC705" i="5" s="1"/>
  <c r="T155" i="5"/>
  <c r="AC155" i="5" s="1"/>
  <c r="T370" i="5"/>
  <c r="AC370" i="5" s="1"/>
  <c r="AE362" i="7"/>
  <c r="T76" i="5"/>
  <c r="AC76" i="5" s="1"/>
  <c r="T105" i="5"/>
  <c r="AC105" i="5" s="1"/>
  <c r="T474" i="5"/>
  <c r="AC474" i="5" s="1"/>
  <c r="T95" i="5"/>
  <c r="AC95" i="5" s="1"/>
  <c r="T657" i="5"/>
  <c r="AC657" i="5" s="1"/>
  <c r="T399" i="5"/>
  <c r="AC399" i="5" s="1"/>
  <c r="T512" i="5"/>
  <c r="AC512" i="5" s="1"/>
  <c r="AH622" i="7"/>
  <c r="AH629" i="7"/>
  <c r="T349" i="5"/>
  <c r="AC349" i="5" s="1"/>
  <c r="AE600" i="7"/>
  <c r="T300" i="5"/>
  <c r="AC300" i="5" s="1"/>
  <c r="AE784" i="7"/>
  <c r="AH660" i="7"/>
  <c r="AE533" i="7"/>
  <c r="T582" i="5"/>
  <c r="AC582" i="5" s="1"/>
  <c r="AE524" i="7"/>
  <c r="T280" i="5"/>
  <c r="AC280" i="5" s="1"/>
  <c r="T290" i="5"/>
  <c r="AC290" i="5" s="1"/>
  <c r="AE628" i="7"/>
  <c r="T374" i="5"/>
  <c r="AC374" i="5" s="1"/>
  <c r="AE724" i="7"/>
  <c r="AH360" i="7"/>
  <c r="AE630" i="7"/>
  <c r="AE354" i="7"/>
  <c r="AE731" i="7"/>
  <c r="AH354" i="7"/>
  <c r="AE614" i="7"/>
  <c r="AE360" i="7"/>
  <c r="T454" i="5"/>
  <c r="AC454" i="5" s="1"/>
  <c r="AE476" i="7"/>
  <c r="AE453" i="7"/>
  <c r="T361" i="5"/>
  <c r="AC361" i="5" s="1"/>
  <c r="AE740" i="7"/>
  <c r="T329" i="5"/>
  <c r="AC329" i="5" s="1"/>
  <c r="T542" i="5"/>
  <c r="AC542" i="5" s="1"/>
  <c r="T424" i="5"/>
  <c r="AC424" i="5" s="1"/>
  <c r="AE429" i="7"/>
  <c r="T700" i="5"/>
  <c r="AC700" i="5" s="1"/>
  <c r="AH366" i="7"/>
  <c r="T548" i="5"/>
  <c r="AC548" i="5" s="1"/>
  <c r="AH429" i="7"/>
  <c r="P797" i="5"/>
  <c r="R797" i="5" s="1"/>
  <c r="R522" i="5" s="1"/>
  <c r="AE392" i="7"/>
  <c r="AH607" i="7"/>
  <c r="AE544" i="7"/>
  <c r="AE384" i="7"/>
  <c r="AE808" i="7"/>
  <c r="AE410" i="7"/>
  <c r="AH392" i="7"/>
  <c r="AE438" i="7"/>
  <c r="AE585" i="7"/>
  <c r="AH414" i="7"/>
  <c r="AE414" i="7"/>
  <c r="AE702" i="7"/>
  <c r="AE767" i="7"/>
  <c r="AE619" i="7"/>
  <c r="AH410" i="7"/>
  <c r="AE415" i="7"/>
  <c r="AE705" i="7"/>
  <c r="AE715" i="7"/>
  <c r="AE761" i="7"/>
  <c r="AE732" i="7"/>
  <c r="T452" i="5"/>
  <c r="AC452" i="5" s="1"/>
  <c r="AE510" i="7"/>
  <c r="AH401" i="7"/>
  <c r="T624" i="5"/>
  <c r="AC624" i="5" s="1"/>
  <c r="T306" i="5"/>
  <c r="AC306" i="5" s="1"/>
  <c r="AE809" i="7"/>
  <c r="T482" i="5"/>
  <c r="AC482" i="5" s="1"/>
  <c r="T91" i="5"/>
  <c r="AC91" i="5" s="1"/>
  <c r="AE631" i="7"/>
  <c r="AE423" i="7"/>
  <c r="T113" i="5"/>
  <c r="AC113" i="5" s="1"/>
  <c r="T219" i="5"/>
  <c r="AC219" i="5" s="1"/>
  <c r="T535" i="5"/>
  <c r="AC535" i="5" s="1"/>
  <c r="T656" i="5"/>
  <c r="AC656" i="5" s="1"/>
  <c r="T634" i="5"/>
  <c r="AC634" i="5" s="1"/>
  <c r="T302" i="5"/>
  <c r="AC302" i="5" s="1"/>
  <c r="T769" i="5"/>
  <c r="AC769" i="5" s="1"/>
  <c r="T327" i="5"/>
  <c r="AC327" i="5" s="1"/>
  <c r="AE604" i="7"/>
  <c r="AE418" i="7"/>
  <c r="AE693" i="7"/>
  <c r="AE411" i="7"/>
  <c r="AE431" i="7"/>
  <c r="AE598" i="7"/>
  <c r="AE379" i="7"/>
  <c r="AE700" i="7"/>
  <c r="AE676" i="7"/>
  <c r="AE442" i="7"/>
  <c r="T225" i="5"/>
  <c r="AC225" i="5" s="1"/>
  <c r="T57" i="5"/>
  <c r="AC57" i="5" s="1"/>
  <c r="T674" i="5"/>
  <c r="AC674" i="5" s="1"/>
  <c r="T575" i="5"/>
  <c r="AC575" i="5" s="1"/>
  <c r="T515" i="5"/>
  <c r="AC515" i="5" s="1"/>
  <c r="AE488" i="7"/>
  <c r="AE542" i="7"/>
  <c r="T83" i="5"/>
  <c r="AC83" i="5" s="1"/>
  <c r="T706" i="5"/>
  <c r="AC706" i="5" s="1"/>
  <c r="T143" i="5"/>
  <c r="AC143" i="5" s="1"/>
  <c r="T151" i="5"/>
  <c r="AC151" i="5" s="1"/>
  <c r="AE581" i="7"/>
  <c r="AE796" i="7"/>
  <c r="AE366" i="7"/>
  <c r="AE401" i="7"/>
  <c r="T268" i="5"/>
  <c r="AC268" i="5" s="1"/>
  <c r="T193" i="5"/>
  <c r="AC193" i="5" s="1"/>
  <c r="T697" i="5"/>
  <c r="AC697" i="5" s="1"/>
  <c r="AE602" i="7"/>
  <c r="T124" i="5"/>
  <c r="AC124" i="5" s="1"/>
  <c r="T223" i="5"/>
  <c r="AC223" i="5" s="1"/>
  <c r="T661" i="5"/>
  <c r="AC661" i="5" s="1"/>
  <c r="T270" i="5"/>
  <c r="AC270" i="5" s="1"/>
  <c r="AE617" i="7"/>
  <c r="T728" i="5"/>
  <c r="AC728" i="5" s="1"/>
  <c r="T626" i="5"/>
  <c r="AC626" i="5" s="1"/>
  <c r="T203" i="5"/>
  <c r="AC203" i="5" s="1"/>
  <c r="T262" i="5"/>
  <c r="AC262" i="5" s="1"/>
  <c r="AE586" i="7"/>
  <c r="T35" i="5"/>
  <c r="AC35" i="5" s="1"/>
  <c r="T528" i="5"/>
  <c r="AC528" i="5" s="1"/>
  <c r="AE635" i="7"/>
  <c r="T52" i="5"/>
  <c r="AC52" i="5" s="1"/>
  <c r="T516" i="5"/>
  <c r="AC516" i="5" s="1"/>
  <c r="T710" i="5"/>
  <c r="AC710" i="5" s="1"/>
  <c r="T116" i="5"/>
  <c r="AC116" i="5" s="1"/>
  <c r="T171" i="5"/>
  <c r="AC171" i="5" s="1"/>
  <c r="T446" i="5"/>
  <c r="AC446" i="5" s="1"/>
  <c r="T672" i="5"/>
  <c r="AC672" i="5" s="1"/>
  <c r="T337" i="5"/>
  <c r="AC337" i="5" s="1"/>
  <c r="AE805" i="7"/>
  <c r="AE555" i="7"/>
  <c r="AH555" i="7"/>
  <c r="AE668" i="7"/>
  <c r="T558" i="5"/>
  <c r="AC558" i="5" s="1"/>
  <c r="T204" i="5"/>
  <c r="AC204" i="5" s="1"/>
  <c r="T437" i="5"/>
  <c r="AC437" i="5" s="1"/>
  <c r="AE778" i="7"/>
  <c r="AE663" i="7"/>
  <c r="AE737" i="7"/>
  <c r="T479" i="5"/>
  <c r="AC479" i="5" s="1"/>
  <c r="AE591" i="7"/>
  <c r="T581" i="5"/>
  <c r="AC581" i="5" s="1"/>
  <c r="AH438" i="7"/>
  <c r="T578" i="5"/>
  <c r="AC578" i="5" s="1"/>
  <c r="T281" i="5"/>
  <c r="AC281" i="5" s="1"/>
  <c r="T518" i="5"/>
  <c r="AC518" i="5" s="1"/>
  <c r="AE515" i="7"/>
  <c r="AE492" i="7"/>
  <c r="T392" i="5"/>
  <c r="AC392" i="5" s="1"/>
  <c r="T345" i="5"/>
  <c r="AC345" i="5" s="1"/>
  <c r="AE545" i="7"/>
  <c r="AH627" i="7"/>
  <c r="AH706" i="7"/>
  <c r="AH605" i="7"/>
  <c r="AH679" i="7"/>
  <c r="E13" i="3"/>
  <c r="M5" i="3" l="1"/>
  <c r="AL1" i="7" s="1"/>
  <c r="AL347" i="7" s="1"/>
  <c r="AY347" i="7" s="1"/>
  <c r="AL1363" i="7"/>
  <c r="V829" i="7"/>
  <c r="K4" i="3" s="1"/>
  <c r="L4" i="3" s="1"/>
  <c r="S522" i="5"/>
  <c r="T587" i="7" s="1"/>
  <c r="AH542" i="7"/>
  <c r="AH544" i="7"/>
  <c r="AH543" i="7"/>
  <c r="AH384" i="7"/>
  <c r="AH449" i="7"/>
  <c r="AH510" i="7"/>
  <c r="AH415" i="7"/>
  <c r="AH524" i="7"/>
  <c r="AH476" i="7"/>
  <c r="AH554" i="7"/>
  <c r="AH573" i="7"/>
  <c r="AH453" i="7"/>
  <c r="AH411" i="7"/>
  <c r="AH506" i="7"/>
  <c r="AH466" i="7"/>
  <c r="AH515" i="7"/>
  <c r="AH564" i="7"/>
  <c r="AH561" i="7"/>
  <c r="AH556" i="7"/>
  <c r="AH481" i="7"/>
  <c r="AH562" i="7"/>
  <c r="AH505" i="7"/>
  <c r="AH379" i="7"/>
  <c r="AH423" i="7"/>
  <c r="AH541" i="7"/>
  <c r="AH578" i="7"/>
  <c r="AH416" i="7"/>
  <c r="AH356" i="7"/>
  <c r="AH538" i="7"/>
  <c r="AH545" i="7"/>
  <c r="AH492" i="7"/>
  <c r="AH488" i="7"/>
  <c r="AH442" i="7"/>
  <c r="AH418" i="7"/>
  <c r="AH511" i="7"/>
  <c r="AH480" i="7"/>
  <c r="AH472" i="7"/>
  <c r="AH404" i="7"/>
  <c r="AH444" i="7"/>
  <c r="AH446" i="7"/>
  <c r="AH478" i="7"/>
  <c r="AH512" i="7"/>
  <c r="AH500" i="7"/>
  <c r="AH537" i="7"/>
  <c r="AH581" i="7"/>
  <c r="AH431" i="7"/>
  <c r="AH546" i="7"/>
  <c r="AH574" i="7"/>
  <c r="AH527" i="7"/>
  <c r="G14" i="3"/>
  <c r="U6" i="3"/>
  <c r="F13" i="3"/>
  <c r="E17" i="3"/>
  <c r="R591" i="5"/>
  <c r="S591" i="5" s="1"/>
  <c r="T132" i="7" s="1"/>
  <c r="R665" i="5"/>
  <c r="R701" i="5"/>
  <c r="T444" i="5"/>
  <c r="AC444" i="5" s="1"/>
  <c r="R783" i="5"/>
  <c r="R757" i="5"/>
  <c r="R760" i="5"/>
  <c r="R685" i="5"/>
  <c r="R732" i="5"/>
  <c r="S732" i="5" s="1"/>
  <c r="T677" i="7" s="1"/>
  <c r="R655" i="5"/>
  <c r="R599" i="5"/>
  <c r="S599" i="5" s="1"/>
  <c r="T427" i="7" s="1"/>
  <c r="R633" i="5"/>
  <c r="R598" i="5"/>
  <c r="R616" i="5"/>
  <c r="R620" i="5"/>
  <c r="R594" i="5"/>
  <c r="R668" i="5"/>
  <c r="R576" i="5"/>
  <c r="R585" i="5"/>
  <c r="R565" i="5"/>
  <c r="R572" i="5"/>
  <c r="R553" i="5"/>
  <c r="R560" i="5"/>
  <c r="R532" i="5"/>
  <c r="R543" i="5"/>
  <c r="R505" i="5"/>
  <c r="S505" i="5" s="1"/>
  <c r="R524" i="5"/>
  <c r="R500" i="5"/>
  <c r="R499" i="5"/>
  <c r="R475" i="5"/>
  <c r="R484" i="5"/>
  <c r="R429" i="5"/>
  <c r="S429" i="5" s="1"/>
  <c r="T735" i="7" s="1"/>
  <c r="R469" i="5"/>
  <c r="S469" i="5" s="1"/>
  <c r="R423" i="5"/>
  <c r="R425" i="5"/>
  <c r="R404" i="5"/>
  <c r="R412" i="5"/>
  <c r="R320" i="5"/>
  <c r="R355" i="5"/>
  <c r="R307" i="5"/>
  <c r="S307" i="5" s="1"/>
  <c r="T370" i="7" s="1"/>
  <c r="R313" i="5"/>
  <c r="S313" i="5" s="1"/>
  <c r="T40" i="7" s="1"/>
  <c r="R273" i="5"/>
  <c r="R278" i="5"/>
  <c r="R259" i="5"/>
  <c r="R269" i="5"/>
  <c r="R244" i="5"/>
  <c r="R257" i="5"/>
  <c r="R238" i="5"/>
  <c r="R239" i="5"/>
  <c r="R215" i="5"/>
  <c r="R229" i="5"/>
  <c r="R208" i="5"/>
  <c r="S208" i="5" s="1"/>
  <c r="T457" i="7" s="1"/>
  <c r="R211" i="5"/>
  <c r="R176" i="5"/>
  <c r="R194" i="5"/>
  <c r="T125" i="5"/>
  <c r="AC125" i="5" s="1"/>
  <c r="R129" i="5"/>
  <c r="R84" i="5"/>
  <c r="R103" i="5"/>
  <c r="R79" i="5"/>
  <c r="R77" i="5"/>
  <c r="R44" i="5"/>
  <c r="R49" i="5"/>
  <c r="R24" i="5"/>
  <c r="R33" i="5"/>
  <c r="R2" i="5"/>
  <c r="T12" i="5"/>
  <c r="AC12" i="5" s="1"/>
  <c r="T16" i="5"/>
  <c r="AC16" i="5" s="1"/>
  <c r="T15" i="5"/>
  <c r="AC15" i="5" s="1"/>
  <c r="T13" i="5"/>
  <c r="AC13" i="5" s="1"/>
  <c r="T17" i="5"/>
  <c r="AC17" i="5" s="1"/>
  <c r="R10" i="5"/>
  <c r="T14" i="5"/>
  <c r="AC14" i="5" s="1"/>
  <c r="T18" i="5"/>
  <c r="AC18" i="5" s="1"/>
  <c r="T11" i="5"/>
  <c r="AC11" i="5" s="1"/>
  <c r="R19" i="5"/>
  <c r="AE672" i="7"/>
  <c r="AE548" i="7"/>
  <c r="AE601" i="7"/>
  <c r="AE697" i="7"/>
  <c r="AH402" i="7"/>
  <c r="AH807" i="7"/>
  <c r="AE751" i="7"/>
  <c r="AE532" i="7"/>
  <c r="AE609" i="7"/>
  <c r="AH781" i="7"/>
  <c r="AE435" i="7"/>
  <c r="AE734" i="7"/>
  <c r="AE650" i="7"/>
  <c r="AE694" i="7"/>
  <c r="AH559" i="7"/>
  <c r="AE644" i="7"/>
  <c r="AH528" i="7"/>
  <c r="AE788" i="7"/>
  <c r="AH522" i="7"/>
  <c r="AE357" i="7"/>
  <c r="AE739" i="7"/>
  <c r="AE681" i="7"/>
  <c r="AE823" i="7"/>
  <c r="AH760" i="7"/>
  <c r="AE503" i="7"/>
  <c r="AE812" i="7"/>
  <c r="T658" i="5"/>
  <c r="AC658" i="5" s="1"/>
  <c r="AE487" i="7"/>
  <c r="AE559" i="7"/>
  <c r="AE802" i="7"/>
  <c r="T644" i="5"/>
  <c r="AC644" i="5" s="1"/>
  <c r="T629" i="5"/>
  <c r="AC629" i="5" s="1"/>
  <c r="T422" i="5"/>
  <c r="AC422" i="5" s="1"/>
  <c r="AH645" i="7"/>
  <c r="AH683" i="7"/>
  <c r="AE528" i="7"/>
  <c r="AH592" i="7"/>
  <c r="AE646" i="7"/>
  <c r="AH787" i="7"/>
  <c r="AE647" i="7"/>
  <c r="AE376" i="7"/>
  <c r="AE692" i="7"/>
  <c r="AE508" i="7"/>
  <c r="AE736" i="7"/>
  <c r="T735" i="5"/>
  <c r="AC735" i="5" s="1"/>
  <c r="AE402" i="7"/>
  <c r="AE496" i="7"/>
  <c r="AE373" i="7"/>
  <c r="T607" i="5"/>
  <c r="AC607" i="5" s="1"/>
  <c r="AE671" i="7"/>
  <c r="AE514" i="7"/>
  <c r="T453" i="5"/>
  <c r="AC453" i="5" s="1"/>
  <c r="AE399" i="7"/>
  <c r="AE610" i="7"/>
  <c r="T519" i="5"/>
  <c r="AC519" i="5" s="1"/>
  <c r="AH764" i="7"/>
  <c r="AE452" i="7"/>
  <c r="AE519" i="7"/>
  <c r="AE439" i="7"/>
  <c r="AE579" i="7"/>
  <c r="AE517" i="7"/>
  <c r="AH657" i="7"/>
  <c r="AH517" i="7"/>
  <c r="AE776" i="7"/>
  <c r="AE714" i="7"/>
  <c r="AH752" i="7"/>
  <c r="AE746" i="7"/>
  <c r="AE800" i="7"/>
  <c r="T589" i="5"/>
  <c r="AC589" i="5" s="1"/>
  <c r="AH722" i="7"/>
  <c r="AE725" i="7"/>
  <c r="AE575" i="7"/>
  <c r="AH575" i="7"/>
  <c r="AE794" i="7"/>
  <c r="T332" i="5"/>
  <c r="AC332" i="5" s="1"/>
  <c r="AE745" i="7"/>
  <c r="T476" i="5"/>
  <c r="AC476" i="5" s="1"/>
  <c r="T450" i="5"/>
  <c r="AC450" i="5" s="1"/>
  <c r="T406" i="5"/>
  <c r="AC406" i="5" s="1"/>
  <c r="AE383" i="7"/>
  <c r="AH621" i="7"/>
  <c r="AH434" i="7"/>
  <c r="T53" i="5"/>
  <c r="AC53" i="5" s="1"/>
  <c r="AE434" i="7"/>
  <c r="AH383" i="7"/>
  <c r="AE424" i="7"/>
  <c r="AE408" i="7"/>
  <c r="T529" i="5"/>
  <c r="AC529" i="5" s="1"/>
  <c r="T111" i="5"/>
  <c r="AC111" i="5" s="1"/>
  <c r="AH638" i="7"/>
  <c r="AH698" i="7"/>
  <c r="AH487" i="7"/>
  <c r="AH424" i="7"/>
  <c r="T309" i="5"/>
  <c r="AC309" i="5" s="1"/>
  <c r="T531" i="5"/>
  <c r="AC531" i="5" s="1"/>
  <c r="AH408" i="7"/>
  <c r="T546" i="5"/>
  <c r="AC546" i="5" s="1"/>
  <c r="AH471" i="7"/>
  <c r="T101" i="5"/>
  <c r="AC101" i="5" s="1"/>
  <c r="AH684" i="7"/>
  <c r="AH667" i="7"/>
  <c r="AH783" i="7"/>
  <c r="AE662" i="7"/>
  <c r="AH400" i="7"/>
  <c r="AE400" i="7"/>
  <c r="AE654" i="7"/>
  <c r="AE695" i="7"/>
  <c r="AE811" i="7"/>
  <c r="AH603" i="7"/>
  <c r="AE696" i="7"/>
  <c r="AE758" i="7"/>
  <c r="AE690" i="7"/>
  <c r="AE704" i="7"/>
  <c r="AE467" i="7"/>
  <c r="AE623" i="7"/>
  <c r="AE750" i="7"/>
  <c r="T367" i="5"/>
  <c r="AC367" i="5" s="1"/>
  <c r="AE669" i="7"/>
  <c r="AE560" i="7"/>
  <c r="AE498" i="7"/>
  <c r="T366" i="5"/>
  <c r="AC366" i="5" s="1"/>
  <c r="AE361" i="7"/>
  <c r="AE759" i="7"/>
  <c r="AE798" i="7"/>
  <c r="AE689" i="7"/>
  <c r="AE729" i="7"/>
  <c r="AE753" i="7"/>
  <c r="T43" i="5"/>
  <c r="AC43" i="5" s="1"/>
  <c r="T771" i="5"/>
  <c r="AC771" i="5" s="1"/>
  <c r="AE443" i="7"/>
  <c r="T464" i="5"/>
  <c r="AC464" i="5" s="1"/>
  <c r="AH593" i="7"/>
  <c r="T226" i="5"/>
  <c r="AC226" i="5" s="1"/>
  <c r="AH612" i="7"/>
  <c r="AE550" i="7"/>
  <c r="AH550" i="7"/>
  <c r="T334" i="5"/>
  <c r="AC334" i="5" s="1"/>
  <c r="AE486" i="7"/>
  <c r="T588" i="5"/>
  <c r="AC588" i="5" s="1"/>
  <c r="T734" i="5"/>
  <c r="AC734" i="5" s="1"/>
  <c r="T26" i="5"/>
  <c r="AC26" i="5" s="1"/>
  <c r="AE364" i="7"/>
  <c r="T605" i="5"/>
  <c r="AC605" i="5" s="1"/>
  <c r="AE670" i="7"/>
  <c r="AE775" i="7"/>
  <c r="AH456" i="7"/>
  <c r="AE456" i="7"/>
  <c r="T397" i="5"/>
  <c r="AC397" i="5" s="1"/>
  <c r="AE582" i="7"/>
  <c r="T561" i="5"/>
  <c r="AC561" i="5" s="1"/>
  <c r="T58" i="5"/>
  <c r="AC58" i="5" s="1"/>
  <c r="T513" i="5"/>
  <c r="AC513" i="5" s="1"/>
  <c r="AH628" i="7"/>
  <c r="AE355" i="7"/>
  <c r="AE558" i="7"/>
  <c r="AE471" i="7"/>
  <c r="AH810" i="7"/>
  <c r="AE749" i="7"/>
  <c r="AH576" i="7"/>
  <c r="AH558" i="7"/>
  <c r="AE368" i="7"/>
  <c r="AH801" i="7"/>
  <c r="AE465" i="7"/>
  <c r="AH465" i="7"/>
  <c r="AE773" i="7"/>
  <c r="AE576" i="7"/>
  <c r="AE786" i="7"/>
  <c r="T167" i="5"/>
  <c r="AC167" i="5" s="1"/>
  <c r="T206" i="5"/>
  <c r="AC206" i="5" s="1"/>
  <c r="T774" i="5"/>
  <c r="AC774" i="5" s="1"/>
  <c r="T371" i="5"/>
  <c r="AC371" i="5" s="1"/>
  <c r="T670" i="5"/>
  <c r="AC670" i="5" s="1"/>
  <c r="T354" i="5"/>
  <c r="AC354" i="5" s="1"/>
  <c r="T671" i="5"/>
  <c r="AC671" i="5" s="1"/>
  <c r="T602" i="5"/>
  <c r="AC602" i="5" s="1"/>
  <c r="T544" i="5"/>
  <c r="AC544" i="5" s="1"/>
  <c r="T539" i="5"/>
  <c r="AC539" i="5" s="1"/>
  <c r="T517" i="5"/>
  <c r="AC517" i="5" s="1"/>
  <c r="AH525" i="7"/>
  <c r="AE405" i="7"/>
  <c r="AE659" i="7"/>
  <c r="T287" i="5"/>
  <c r="AC287" i="5" s="1"/>
  <c r="AE417" i="7"/>
  <c r="T649" i="5"/>
  <c r="AC649" i="5" s="1"/>
  <c r="T314" i="5"/>
  <c r="AC314" i="5" s="1"/>
  <c r="T713" i="5"/>
  <c r="AC713" i="5" s="1"/>
  <c r="T136" i="5"/>
  <c r="AC136" i="5" s="1"/>
  <c r="T636" i="5"/>
  <c r="AC636" i="5" s="1"/>
  <c r="T580" i="5"/>
  <c r="AC580" i="5" s="1"/>
  <c r="AE626" i="7"/>
  <c r="AE428" i="7"/>
  <c r="T70" i="5"/>
  <c r="AC70" i="5" s="1"/>
  <c r="T754" i="5"/>
  <c r="AC754" i="5" s="1"/>
  <c r="AE636" i="7"/>
  <c r="T768" i="5"/>
  <c r="AC768" i="5" s="1"/>
  <c r="T75" i="5"/>
  <c r="AC75" i="5" s="1"/>
  <c r="T54" i="5"/>
  <c r="AC54" i="5" s="1"/>
  <c r="T779" i="5"/>
  <c r="AC779" i="5" s="1"/>
  <c r="T99" i="5"/>
  <c r="AC99" i="5" s="1"/>
  <c r="AE797" i="7"/>
  <c r="T377" i="5"/>
  <c r="AC377" i="5" s="1"/>
  <c r="T216" i="5"/>
  <c r="AC216" i="5" s="1"/>
  <c r="T675" i="5"/>
  <c r="AC675" i="5" s="1"/>
  <c r="T556" i="5"/>
  <c r="AC556" i="5" s="1"/>
  <c r="AE665" i="7"/>
  <c r="T459" i="5"/>
  <c r="AC459" i="5" s="1"/>
  <c r="AH428" i="7"/>
  <c r="T442" i="5"/>
  <c r="AC442" i="5" s="1"/>
  <c r="T34" i="5"/>
  <c r="AC34" i="5" s="1"/>
  <c r="AE666" i="7"/>
  <c r="AE806" i="7"/>
  <c r="AE747" i="7"/>
  <c r="T92" i="5"/>
  <c r="AC92" i="5" s="1"/>
  <c r="T477" i="5"/>
  <c r="AC477" i="5" s="1"/>
  <c r="AE793" i="7"/>
  <c r="AH724" i="7"/>
  <c r="AH630" i="7"/>
  <c r="AH619" i="7"/>
  <c r="AH731" i="7"/>
  <c r="AH699" i="7"/>
  <c r="AH808" i="7"/>
  <c r="AH614" i="7"/>
  <c r="AH585" i="7"/>
  <c r="AH740" i="7"/>
  <c r="R784" i="5"/>
  <c r="S784" i="5" s="1"/>
  <c r="T825" i="7" s="1"/>
  <c r="R792" i="5"/>
  <c r="R794" i="5"/>
  <c r="AE703" i="7"/>
  <c r="AH616" i="7"/>
  <c r="AH795" i="7"/>
  <c r="AH664" i="7"/>
  <c r="AH676" i="7"/>
  <c r="AH761" i="7"/>
  <c r="AH711" i="7"/>
  <c r="AH586" i="7"/>
  <c r="AH809" i="7"/>
  <c r="AH705" i="7"/>
  <c r="AH796" i="7"/>
  <c r="AH743" i="7"/>
  <c r="AH715" i="7"/>
  <c r="AH702" i="7"/>
  <c r="AH737" i="7"/>
  <c r="AH693" i="7"/>
  <c r="AH767" i="7"/>
  <c r="AH700" i="7"/>
  <c r="R787" i="5"/>
  <c r="R790" i="5"/>
  <c r="AH732" i="7"/>
  <c r="AH602" i="7"/>
  <c r="AH635" i="7"/>
  <c r="AH604" i="7"/>
  <c r="AH631" i="7"/>
  <c r="AH805" i="7"/>
  <c r="AH591" i="7"/>
  <c r="AH778" i="7"/>
  <c r="AH617" i="7"/>
  <c r="AH663" i="7"/>
  <c r="AH668" i="7"/>
  <c r="AE485" i="7"/>
  <c r="AE388" i="7"/>
  <c r="AE441" i="7"/>
  <c r="AE412" i="7"/>
  <c r="AE483" i="7"/>
  <c r="AE641" i="7"/>
  <c r="AE513" i="7"/>
  <c r="AE633" i="7"/>
  <c r="AE504" i="7"/>
  <c r="AE769" i="7"/>
  <c r="AE712" i="7"/>
  <c r="AE380" i="7"/>
  <c r="AE785" i="7"/>
  <c r="AE557" i="7"/>
  <c r="AE682" i="7"/>
  <c r="AE588" i="7"/>
  <c r="AH598" i="7"/>
  <c r="AE701" i="7"/>
  <c r="AE792" i="7"/>
  <c r="AE639" i="7"/>
  <c r="AE590" i="7"/>
  <c r="AE658" i="7"/>
  <c r="AE454" i="7"/>
  <c r="AE707" i="7"/>
  <c r="AE469" i="7"/>
  <c r="AE674" i="7"/>
  <c r="AE552" i="7"/>
  <c r="AE653" i="7"/>
  <c r="AE437" i="7"/>
  <c r="AE534" i="7"/>
  <c r="AE567" i="7"/>
  <c r="AE436" i="7"/>
  <c r="AE433" i="7"/>
  <c r="AE445" i="7"/>
  <c r="AE568" i="7"/>
  <c r="AE482" i="7"/>
  <c r="AE353" i="7"/>
  <c r="R789" i="5"/>
  <c r="S789" i="5" s="1"/>
  <c r="T813" i="7" s="1"/>
  <c r="R781" i="5"/>
  <c r="S781" i="5" s="1"/>
  <c r="T822" i="7" s="1"/>
  <c r="R791" i="5"/>
  <c r="S791" i="5" s="1"/>
  <c r="R795" i="5"/>
  <c r="S795" i="5" s="1"/>
  <c r="T820" i="7" s="1"/>
  <c r="AF822" i="7" l="1"/>
  <c r="AG822" i="7"/>
  <c r="AF427" i="7"/>
  <c r="AG427" i="7"/>
  <c r="AF587" i="7"/>
  <c r="AG587" i="7"/>
  <c r="AF820" i="7"/>
  <c r="AG820" i="7"/>
  <c r="T815" i="7"/>
  <c r="T816" i="7"/>
  <c r="T501" i="7"/>
  <c r="T502" i="7"/>
  <c r="AF825" i="7"/>
  <c r="AG825" i="7"/>
  <c r="AF40" i="7"/>
  <c r="AG40" i="7"/>
  <c r="T106" i="7"/>
  <c r="T107" i="7"/>
  <c r="AF677" i="7"/>
  <c r="AG677" i="7"/>
  <c r="AF132" i="7"/>
  <c r="AG132" i="7"/>
  <c r="AF813" i="7"/>
  <c r="AG813" i="7"/>
  <c r="AF457" i="7"/>
  <c r="AG457" i="7"/>
  <c r="AF370" i="7"/>
  <c r="AG370" i="7"/>
  <c r="AF735" i="7"/>
  <c r="AG735" i="7"/>
  <c r="AL651" i="7"/>
  <c r="AY651" i="7" s="1"/>
  <c r="AL804" i="7"/>
  <c r="AY804" i="7" s="1"/>
  <c r="AL1247" i="7"/>
  <c r="AY1247" i="7" s="1"/>
  <c r="AL334" i="7"/>
  <c r="AY334" i="7" s="1"/>
  <c r="AL1096" i="7"/>
  <c r="AY1096" i="7" s="1"/>
  <c r="AL1175" i="7"/>
  <c r="AY1175" i="7" s="1"/>
  <c r="AL905" i="7"/>
  <c r="AY905" i="7" s="1"/>
  <c r="AL990" i="7"/>
  <c r="AY990" i="7" s="1"/>
  <c r="AL906" i="7"/>
  <c r="AY906" i="7" s="1"/>
  <c r="AL1097" i="7"/>
  <c r="AY1097" i="7" s="1"/>
  <c r="AL961" i="7"/>
  <c r="AY961" i="7" s="1"/>
  <c r="G126" i="13" s="1"/>
  <c r="H126" i="13" s="1"/>
  <c r="AL907" i="7"/>
  <c r="AY907" i="7" s="1"/>
  <c r="AK1363" i="7"/>
  <c r="M4" i="3"/>
  <c r="AK1" i="7" s="1"/>
  <c r="AK347" i="7" s="1"/>
  <c r="AX347" i="7" s="1"/>
  <c r="S49" i="5"/>
  <c r="T35" i="7" s="1"/>
  <c r="S103" i="5"/>
  <c r="T140" i="7" s="1"/>
  <c r="S194" i="5"/>
  <c r="T352" i="7" s="1"/>
  <c r="S229" i="5"/>
  <c r="T570" i="7" s="1"/>
  <c r="S257" i="5"/>
  <c r="T756" i="7" s="1"/>
  <c r="S278" i="5"/>
  <c r="T341" i="7" s="1"/>
  <c r="S355" i="5"/>
  <c r="T419" i="7" s="1"/>
  <c r="S425" i="5"/>
  <c r="S484" i="5"/>
  <c r="T389" i="7" s="1"/>
  <c r="AE389" i="7" s="1"/>
  <c r="S524" i="5"/>
  <c r="T118" i="7" s="1"/>
  <c r="S560" i="5"/>
  <c r="T772" i="7" s="1"/>
  <c r="S585" i="5"/>
  <c r="T340" i="7" s="1"/>
  <c r="S620" i="5"/>
  <c r="T563" i="7" s="1"/>
  <c r="S633" i="5"/>
  <c r="T643" i="7" s="1"/>
  <c r="S783" i="5"/>
  <c r="T824" i="7" s="1"/>
  <c r="AE132" i="7"/>
  <c r="S792" i="5"/>
  <c r="T817" i="7" s="1"/>
  <c r="S2" i="5"/>
  <c r="T3" i="7" s="1"/>
  <c r="AF3" i="7" s="1"/>
  <c r="S44" i="5"/>
  <c r="T147" i="7" s="1"/>
  <c r="S84" i="5"/>
  <c r="T102" i="7" s="1"/>
  <c r="S176" i="5"/>
  <c r="T267" i="7" s="1"/>
  <c r="S215" i="5"/>
  <c r="T489" i="7" s="1"/>
  <c r="S244" i="5"/>
  <c r="T678" i="7" s="1"/>
  <c r="S273" i="5"/>
  <c r="T337" i="7" s="1"/>
  <c r="S320" i="5"/>
  <c r="T407" i="7" s="1"/>
  <c r="S423" i="5"/>
  <c r="T708" i="7" s="1"/>
  <c r="S475" i="5"/>
  <c r="T540" i="7" s="1"/>
  <c r="S553" i="5"/>
  <c r="T741" i="7" s="1"/>
  <c r="S576" i="5"/>
  <c r="T297" i="7" s="1"/>
  <c r="T591" i="5"/>
  <c r="S685" i="5"/>
  <c r="T738" i="7" s="1"/>
  <c r="S33" i="5"/>
  <c r="T136" i="7" s="1"/>
  <c r="S77" i="5"/>
  <c r="T91" i="7" s="1"/>
  <c r="S129" i="5"/>
  <c r="T187" i="7" s="1"/>
  <c r="S211" i="5"/>
  <c r="T461" i="7" s="1"/>
  <c r="S239" i="5"/>
  <c r="T625" i="7" s="1"/>
  <c r="S269" i="5"/>
  <c r="T72" i="7" s="1"/>
  <c r="AE40" i="7"/>
  <c r="S412" i="5"/>
  <c r="T477" i="7" s="1"/>
  <c r="S499" i="5"/>
  <c r="T473" i="7" s="1"/>
  <c r="S543" i="5"/>
  <c r="T687" i="7" s="1"/>
  <c r="S572" i="5"/>
  <c r="T282" i="7" s="1"/>
  <c r="S668" i="5"/>
  <c r="T15" i="7" s="1"/>
  <c r="S616" i="5"/>
  <c r="T535" i="7" s="1"/>
  <c r="S655" i="5"/>
  <c r="T777" i="7" s="1"/>
  <c r="S760" i="5"/>
  <c r="T170" i="7" s="1"/>
  <c r="S701" i="5"/>
  <c r="T484" i="7" s="1"/>
  <c r="AE587" i="7"/>
  <c r="S787" i="5"/>
  <c r="T828" i="7" s="1"/>
  <c r="S794" i="5"/>
  <c r="T819" i="7" s="1"/>
  <c r="S790" i="5"/>
  <c r="T814" i="7" s="1"/>
  <c r="S19" i="5"/>
  <c r="T235" i="7" s="1"/>
  <c r="S10" i="5"/>
  <c r="T219" i="7" s="1"/>
  <c r="S24" i="5"/>
  <c r="T244" i="7" s="1"/>
  <c r="S79" i="5"/>
  <c r="T97" i="7" s="1"/>
  <c r="S238" i="5"/>
  <c r="T624" i="7" s="1"/>
  <c r="S259" i="5"/>
  <c r="T757" i="7" s="1"/>
  <c r="S404" i="5"/>
  <c r="T661" i="7" s="1"/>
  <c r="S500" i="5"/>
  <c r="T475" i="7" s="1"/>
  <c r="S532" i="5"/>
  <c r="T637" i="7" s="1"/>
  <c r="S565" i="5"/>
  <c r="T799" i="7" s="1"/>
  <c r="S594" i="5"/>
  <c r="S598" i="5"/>
  <c r="S757" i="5"/>
  <c r="T18" i="7" s="1"/>
  <c r="S665" i="5"/>
  <c r="T721" i="7" s="1"/>
  <c r="T522" i="5"/>
  <c r="AH452" i="7"/>
  <c r="AH361" i="7"/>
  <c r="AH519" i="7"/>
  <c r="AH399" i="7"/>
  <c r="AH514" i="7"/>
  <c r="AH532" i="7"/>
  <c r="AH372" i="7"/>
  <c r="AH368" i="7"/>
  <c r="AH498" i="7"/>
  <c r="AH548" i="7"/>
  <c r="AH534" i="7"/>
  <c r="AH503" i="7"/>
  <c r="AH357" i="7"/>
  <c r="AH445" i="7"/>
  <c r="AH504" i="7"/>
  <c r="AH355" i="7"/>
  <c r="AH579" i="7"/>
  <c r="AH435" i="7"/>
  <c r="AH439" i="7"/>
  <c r="AH443" i="7"/>
  <c r="AH486" i="7"/>
  <c r="AH533" i="7"/>
  <c r="AH469" i="7"/>
  <c r="AH377" i="7"/>
  <c r="AH362" i="7"/>
  <c r="AH518" i="7"/>
  <c r="AH376" i="7"/>
  <c r="AH386" i="7"/>
  <c r="AH437" i="7"/>
  <c r="AH454" i="7"/>
  <c r="AH557" i="7"/>
  <c r="AH440" i="7"/>
  <c r="AH508" i="7"/>
  <c r="AH363" i="7"/>
  <c r="AH493" i="7"/>
  <c r="AH433" i="7"/>
  <c r="AH567" i="7"/>
  <c r="AH412" i="7"/>
  <c r="AH353" i="7"/>
  <c r="AH552" i="7"/>
  <c r="AH441" i="7"/>
  <c r="AH417" i="7"/>
  <c r="AH364" i="7"/>
  <c r="AH420" i="7"/>
  <c r="AH373" i="7"/>
  <c r="AH566" i="7"/>
  <c r="AH447" i="7"/>
  <c r="AH496" i="7"/>
  <c r="AH482" i="7"/>
  <c r="AH436" i="7"/>
  <c r="AH380" i="7"/>
  <c r="AH513" i="7"/>
  <c r="AH483" i="7"/>
  <c r="AH568" i="7"/>
  <c r="AH388" i="7"/>
  <c r="AH485" i="7"/>
  <c r="AH582" i="7"/>
  <c r="AH560" i="7"/>
  <c r="AH467" i="7"/>
  <c r="AH371" i="7"/>
  <c r="AH539" i="7"/>
  <c r="AH365" i="7"/>
  <c r="G13" i="3"/>
  <c r="H13" i="3"/>
  <c r="T599" i="5"/>
  <c r="T784" i="5"/>
  <c r="T307" i="5"/>
  <c r="T429" i="5"/>
  <c r="T505" i="5"/>
  <c r="T781" i="5"/>
  <c r="T313" i="5"/>
  <c r="T791" i="5"/>
  <c r="T789" i="5"/>
  <c r="AE457" i="7"/>
  <c r="T208" i="5"/>
  <c r="AH618" i="7"/>
  <c r="AH739" i="7"/>
  <c r="T793" i="5"/>
  <c r="AC793" i="5" s="1"/>
  <c r="T732" i="5"/>
  <c r="T469" i="5"/>
  <c r="AH812" i="7"/>
  <c r="AH762" i="7"/>
  <c r="AH766" i="7"/>
  <c r="AH652" i="7"/>
  <c r="AH672" i="7"/>
  <c r="AH601" i="7"/>
  <c r="AH697" i="7"/>
  <c r="AH751" i="7"/>
  <c r="AH589" i="7"/>
  <c r="AH788" i="7"/>
  <c r="AE584" i="7"/>
  <c r="AH734" i="7"/>
  <c r="AH644" i="7"/>
  <c r="AH755" i="7"/>
  <c r="AH675" i="7"/>
  <c r="AH650" i="7"/>
  <c r="AH694" i="7"/>
  <c r="AH609" i="7"/>
  <c r="AH720" i="7"/>
  <c r="AH649" i="7"/>
  <c r="AH632" i="7"/>
  <c r="AH776" i="7"/>
  <c r="AH681" i="7"/>
  <c r="AH718" i="7"/>
  <c r="AH823" i="7"/>
  <c r="AE803" i="7"/>
  <c r="AH800" i="7"/>
  <c r="AH670" i="7"/>
  <c r="AH606" i="7"/>
  <c r="AH610" i="7"/>
  <c r="AH719" i="7"/>
  <c r="AH716" i="7"/>
  <c r="T795" i="5"/>
  <c r="AC795" i="5" s="1"/>
  <c r="AH646" i="7"/>
  <c r="AH695" i="7"/>
  <c r="AE460" i="7"/>
  <c r="AH647" i="7"/>
  <c r="AH692" i="7"/>
  <c r="AH736" i="7"/>
  <c r="AH671" i="7"/>
  <c r="AH615" i="7"/>
  <c r="AH714" i="7"/>
  <c r="AH768" i="7"/>
  <c r="AH746" i="7"/>
  <c r="AH794" i="7"/>
  <c r="AH745" i="7"/>
  <c r="AH725" i="7"/>
  <c r="AH797" i="7"/>
  <c r="AH459" i="7"/>
  <c r="AH688" i="7"/>
  <c r="AE754" i="7"/>
  <c r="AH654" i="7"/>
  <c r="AH669" i="7"/>
  <c r="AH623" i="7"/>
  <c r="AH729" i="7"/>
  <c r="AH749" i="7"/>
  <c r="AH753" i="7"/>
  <c r="AH750" i="7"/>
  <c r="AH690" i="7"/>
  <c r="AH696" i="7"/>
  <c r="AH689" i="7"/>
  <c r="AH759" i="7"/>
  <c r="AH811" i="7"/>
  <c r="AH662" i="7"/>
  <c r="AH775" i="7"/>
  <c r="AH659" i="7"/>
  <c r="AE595" i="7"/>
  <c r="AE413" i="7"/>
  <c r="AE774" i="7"/>
  <c r="AE375" i="7"/>
  <c r="AE430" i="7"/>
  <c r="AE827" i="7"/>
  <c r="AE826" i="7"/>
  <c r="AE526" i="7"/>
  <c r="AE396" i="7"/>
  <c r="AH626" i="7"/>
  <c r="AE771" i="7"/>
  <c r="AE479" i="7"/>
  <c r="AE367" i="7"/>
  <c r="AE397" i="7"/>
  <c r="AE398" i="7"/>
  <c r="AE547" i="7"/>
  <c r="AE685" i="7"/>
  <c r="AE577" i="7"/>
  <c r="AE551" i="7"/>
  <c r="AE490" i="7"/>
  <c r="AE521" i="7"/>
  <c r="AE459" i="7"/>
  <c r="AE359" i="7"/>
  <c r="AE640" i="7"/>
  <c r="AH798" i="7"/>
  <c r="AE571" i="7"/>
  <c r="AE395" i="7"/>
  <c r="AH704" i="7"/>
  <c r="AH758" i="7"/>
  <c r="AE509" i="7"/>
  <c r="AH806" i="7"/>
  <c r="AH666" i="7"/>
  <c r="AH786" i="7"/>
  <c r="AH773" i="7"/>
  <c r="AH600" i="7"/>
  <c r="AH747" i="7"/>
  <c r="AH406" i="7"/>
  <c r="AH599" i="7"/>
  <c r="AE406" i="7"/>
  <c r="AH784" i="7"/>
  <c r="AE450" i="7"/>
  <c r="AE387" i="7"/>
  <c r="AE730" i="7"/>
  <c r="AE409" i="7"/>
  <c r="AE458" i="7"/>
  <c r="AE594" i="7"/>
  <c r="AE742" i="7"/>
  <c r="AE825" i="7"/>
  <c r="AE427" i="7"/>
  <c r="AE680" i="7"/>
  <c r="AE748" i="7"/>
  <c r="AE580" i="7"/>
  <c r="AE572" i="7"/>
  <c r="AH636" i="7"/>
  <c r="AE432" i="7"/>
  <c r="AH793" i="7"/>
  <c r="AE497" i="7"/>
  <c r="AE529" i="7"/>
  <c r="AH703" i="7"/>
  <c r="AH792" i="7"/>
  <c r="AH707" i="7"/>
  <c r="AH653" i="7"/>
  <c r="AH641" i="7"/>
  <c r="AH658" i="7"/>
  <c r="AH588" i="7"/>
  <c r="AH633" i="7"/>
  <c r="AH682" i="7"/>
  <c r="T786" i="5"/>
  <c r="AC786" i="5" s="1"/>
  <c r="AE403" i="7"/>
  <c r="AH590" i="7"/>
  <c r="AH712" i="7"/>
  <c r="AH769" i="7"/>
  <c r="AH639" i="7"/>
  <c r="AH701" i="7"/>
  <c r="AH674" i="7"/>
  <c r="AH785" i="7"/>
  <c r="AF828" i="7" l="1"/>
  <c r="AG828" i="7"/>
  <c r="AF777" i="7"/>
  <c r="AG777" i="7"/>
  <c r="AF687" i="7"/>
  <c r="AG687" i="7"/>
  <c r="AF72" i="7"/>
  <c r="AG72" i="7"/>
  <c r="AF91" i="7"/>
  <c r="AG91" i="7"/>
  <c r="AF297" i="7"/>
  <c r="AG297" i="7"/>
  <c r="AF407" i="7"/>
  <c r="AG407" i="7"/>
  <c r="AF267" i="7"/>
  <c r="AG267" i="7"/>
  <c r="AF563" i="7"/>
  <c r="AG563" i="7"/>
  <c r="AF756" i="7"/>
  <c r="AG756" i="7"/>
  <c r="AF35" i="7"/>
  <c r="AG35" i="7"/>
  <c r="AF18" i="7"/>
  <c r="AG18" i="7"/>
  <c r="AF637" i="7"/>
  <c r="AG637" i="7"/>
  <c r="AF624" i="7"/>
  <c r="AG624" i="7"/>
  <c r="AF235" i="7"/>
  <c r="AG235" i="7"/>
  <c r="AF535" i="7"/>
  <c r="AG535" i="7"/>
  <c r="AF473" i="7"/>
  <c r="AG473" i="7"/>
  <c r="AF625" i="7"/>
  <c r="AG625" i="7"/>
  <c r="AF136" i="7"/>
  <c r="AG136" i="7"/>
  <c r="AF741" i="7"/>
  <c r="AG741" i="7"/>
  <c r="AF337" i="7"/>
  <c r="AG337" i="7"/>
  <c r="AF102" i="7"/>
  <c r="AG102" i="7"/>
  <c r="AF340" i="7"/>
  <c r="AG340" i="7"/>
  <c r="T425" i="5"/>
  <c r="T709" i="7"/>
  <c r="T710" i="7"/>
  <c r="AF570" i="7"/>
  <c r="AG570" i="7"/>
  <c r="AF502" i="7"/>
  <c r="AG502" i="7"/>
  <c r="T425" i="7"/>
  <c r="T426" i="7"/>
  <c r="AF814" i="7"/>
  <c r="AG814" i="7"/>
  <c r="AF484" i="7"/>
  <c r="AG484" i="7"/>
  <c r="AF15" i="7"/>
  <c r="AG15" i="7"/>
  <c r="AF477" i="7"/>
  <c r="AG477" i="7"/>
  <c r="AF461" i="7"/>
  <c r="AG461" i="7"/>
  <c r="AF738" i="7"/>
  <c r="AG738" i="7"/>
  <c r="AF540" i="7"/>
  <c r="AG540" i="7"/>
  <c r="AF678" i="7"/>
  <c r="AG678" i="7"/>
  <c r="AF147" i="7"/>
  <c r="AG147" i="7"/>
  <c r="AF824" i="7"/>
  <c r="AG824" i="7"/>
  <c r="AF772" i="7"/>
  <c r="AG772" i="7"/>
  <c r="AF419" i="7"/>
  <c r="AG419" i="7"/>
  <c r="AF352" i="7"/>
  <c r="AG352" i="7"/>
  <c r="AF501" i="7"/>
  <c r="AG501" i="7"/>
  <c r="AF475" i="7"/>
  <c r="AG475" i="7"/>
  <c r="T594" i="5"/>
  <c r="T393" i="7"/>
  <c r="T394" i="7"/>
  <c r="AF661" i="7"/>
  <c r="AG661" i="7"/>
  <c r="AF244" i="7"/>
  <c r="AG244" i="7"/>
  <c r="AF819" i="7"/>
  <c r="AG819" i="7"/>
  <c r="AF170" i="7"/>
  <c r="AG170" i="7"/>
  <c r="AF282" i="7"/>
  <c r="AG282" i="7"/>
  <c r="AF187" i="7"/>
  <c r="AG187" i="7"/>
  <c r="AF708" i="7"/>
  <c r="AG708" i="7"/>
  <c r="AF489" i="7"/>
  <c r="AG489" i="7"/>
  <c r="AF643" i="7"/>
  <c r="AG643" i="7"/>
  <c r="AF118" i="7"/>
  <c r="AG118" i="7"/>
  <c r="AF341" i="7"/>
  <c r="AG341" i="7"/>
  <c r="AF140" i="7"/>
  <c r="AG140" i="7"/>
  <c r="AF107" i="7"/>
  <c r="AG107" i="7"/>
  <c r="AF816" i="7"/>
  <c r="AG816" i="7"/>
  <c r="AF97" i="7"/>
  <c r="AG97" i="7"/>
  <c r="AF721" i="7"/>
  <c r="AG721" i="7"/>
  <c r="AF799" i="7"/>
  <c r="AG799" i="7"/>
  <c r="AF757" i="7"/>
  <c r="AG757" i="7"/>
  <c r="AF219" i="7"/>
  <c r="AG219" i="7"/>
  <c r="AF817" i="7"/>
  <c r="AG817" i="7"/>
  <c r="AF389" i="7"/>
  <c r="AG389" i="7"/>
  <c r="AF106" i="7"/>
  <c r="AG106" i="7"/>
  <c r="AF815" i="7"/>
  <c r="AG815" i="7"/>
  <c r="AK651" i="7"/>
  <c r="AX651" i="7" s="1"/>
  <c r="AK804" i="7"/>
  <c r="AX804" i="7" s="1"/>
  <c r="AK1247" i="7"/>
  <c r="AX1247" i="7" s="1"/>
  <c r="AK334" i="7"/>
  <c r="AX334" i="7" s="1"/>
  <c r="AK1096" i="7"/>
  <c r="AX1096" i="7" s="1"/>
  <c r="AK1175" i="7"/>
  <c r="AX1175" i="7" s="1"/>
  <c r="AK905" i="7"/>
  <c r="AX905" i="7" s="1"/>
  <c r="AK990" i="7"/>
  <c r="AX990" i="7" s="1"/>
  <c r="AK907" i="7"/>
  <c r="AX907" i="7" s="1"/>
  <c r="AK906" i="7"/>
  <c r="AX906" i="7" s="1"/>
  <c r="AK961" i="7"/>
  <c r="AX961" i="7" s="1"/>
  <c r="AK1097" i="7"/>
  <c r="AX1097" i="7" s="1"/>
  <c r="T532" i="5"/>
  <c r="T757" i="5"/>
  <c r="T404" i="5"/>
  <c r="T238" i="5"/>
  <c r="T24" i="5"/>
  <c r="T19" i="5"/>
  <c r="T787" i="5"/>
  <c r="T269" i="5"/>
  <c r="T211" i="5"/>
  <c r="T77" i="5"/>
  <c r="T685" i="5"/>
  <c r="T259" i="5"/>
  <c r="T79" i="5"/>
  <c r="T10" i="5"/>
  <c r="T790" i="5"/>
  <c r="T794" i="5"/>
  <c r="T239" i="5"/>
  <c r="T129" i="5"/>
  <c r="T33" i="5"/>
  <c r="AE708" i="7"/>
  <c r="AH132" i="7"/>
  <c r="AE540" i="7"/>
  <c r="AE570" i="7"/>
  <c r="AE502" i="7"/>
  <c r="AH40" i="7"/>
  <c r="AH587" i="7"/>
  <c r="AE340" i="7"/>
  <c r="AE341" i="7"/>
  <c r="AE140" i="7"/>
  <c r="AE721" i="7"/>
  <c r="AE799" i="7"/>
  <c r="AE757" i="7"/>
  <c r="AE97" i="7"/>
  <c r="AE219" i="7"/>
  <c r="AE819" i="7"/>
  <c r="T655" i="5"/>
  <c r="T668" i="5"/>
  <c r="T543" i="5"/>
  <c r="AE107" i="7"/>
  <c r="AE187" i="7"/>
  <c r="AE136" i="7"/>
  <c r="T553" i="5"/>
  <c r="T475" i="5"/>
  <c r="T320" i="5"/>
  <c r="T244" i="5"/>
  <c r="T176" i="5"/>
  <c r="T44" i="5"/>
  <c r="T792" i="5"/>
  <c r="T633" i="5"/>
  <c r="T585" i="5"/>
  <c r="T524" i="5"/>
  <c r="T278" i="5"/>
  <c r="T229" i="5"/>
  <c r="T103" i="5"/>
  <c r="AE777" i="7"/>
  <c r="AE15" i="7"/>
  <c r="AE106" i="7"/>
  <c r="AE678" i="7"/>
  <c r="AE147" i="7"/>
  <c r="AE484" i="7"/>
  <c r="T665" i="5"/>
  <c r="T598" i="5"/>
  <c r="T565" i="5"/>
  <c r="T500" i="5"/>
  <c r="AE170" i="7"/>
  <c r="AE535" i="7"/>
  <c r="AE282" i="7"/>
  <c r="AE473" i="7"/>
  <c r="AE477" i="7"/>
  <c r="AE297" i="7"/>
  <c r="AE337" i="7"/>
  <c r="AE489" i="7"/>
  <c r="AE102" i="7"/>
  <c r="AE3" i="7"/>
  <c r="AG3" i="7"/>
  <c r="AE824" i="7"/>
  <c r="AE563" i="7"/>
  <c r="AE772" i="7"/>
  <c r="AE419" i="7"/>
  <c r="AE756" i="7"/>
  <c r="AE35" i="7"/>
  <c r="AE741" i="7"/>
  <c r="AE407" i="7"/>
  <c r="AE267" i="7"/>
  <c r="AE118" i="7"/>
  <c r="AH570" i="7"/>
  <c r="AE687" i="7"/>
  <c r="T701" i="5"/>
  <c r="AE18" i="7"/>
  <c r="AE637" i="7"/>
  <c r="AE661" i="7"/>
  <c r="AE624" i="7"/>
  <c r="AE244" i="7"/>
  <c r="AE235" i="7"/>
  <c r="AE815" i="7"/>
  <c r="T760" i="5"/>
  <c r="T616" i="5"/>
  <c r="T572" i="5"/>
  <c r="T499" i="5"/>
  <c r="T412" i="5"/>
  <c r="AE72" i="7"/>
  <c r="AE461" i="7"/>
  <c r="AE91" i="7"/>
  <c r="AE738" i="7"/>
  <c r="T576" i="5"/>
  <c r="AE501" i="7"/>
  <c r="T423" i="5"/>
  <c r="T273" i="5"/>
  <c r="T215" i="5"/>
  <c r="T84" i="5"/>
  <c r="T783" i="5"/>
  <c r="T620" i="5"/>
  <c r="T560" i="5"/>
  <c r="T484" i="5"/>
  <c r="T355" i="5"/>
  <c r="T257" i="5"/>
  <c r="T194" i="5"/>
  <c r="T49" i="5"/>
  <c r="AH427" i="7"/>
  <c r="AH405" i="7"/>
  <c r="AH395" i="7"/>
  <c r="AH551" i="7"/>
  <c r="AH509" i="7"/>
  <c r="AH409" i="7"/>
  <c r="AH521" i="7"/>
  <c r="AH359" i="7"/>
  <c r="AH572" i="7"/>
  <c r="AH571" i="7"/>
  <c r="AH460" i="7"/>
  <c r="AH375" i="7"/>
  <c r="AH397" i="7"/>
  <c r="AH529" i="7"/>
  <c r="AH479" i="7"/>
  <c r="AH430" i="7"/>
  <c r="AH458" i="7"/>
  <c r="AH432" i="7"/>
  <c r="AH387" i="7"/>
  <c r="AH450" i="7"/>
  <c r="AH398" i="7"/>
  <c r="AH367" i="7"/>
  <c r="AH413" i="7"/>
  <c r="AH497" i="7"/>
  <c r="AH490" i="7"/>
  <c r="AH396" i="7"/>
  <c r="AH403" i="7"/>
  <c r="AH580" i="7"/>
  <c r="AH577" i="7"/>
  <c r="AH547" i="7"/>
  <c r="AH526" i="7"/>
  <c r="U5" i="3"/>
  <c r="AE370" i="7"/>
  <c r="AH370" i="7"/>
  <c r="AE735" i="7"/>
  <c r="AE822" i="7"/>
  <c r="AE813" i="7"/>
  <c r="AE686" i="7"/>
  <c r="AH686" i="7" s="1"/>
  <c r="AE816" i="7"/>
  <c r="AH457" i="7"/>
  <c r="S797" i="5"/>
  <c r="AE818" i="7"/>
  <c r="AE677" i="7"/>
  <c r="AE643" i="7"/>
  <c r="AE475" i="7"/>
  <c r="AH754" i="7"/>
  <c r="AE625" i="7"/>
  <c r="AE352" i="7"/>
  <c r="AE462" i="7"/>
  <c r="AH802" i="7"/>
  <c r="AH584" i="7"/>
  <c r="AH803" i="7"/>
  <c r="AE820" i="7"/>
  <c r="AH595" i="7"/>
  <c r="W786" i="5"/>
  <c r="AH826" i="7"/>
  <c r="AH685" i="7"/>
  <c r="AH827" i="7"/>
  <c r="AE817" i="7"/>
  <c r="AE828" i="7"/>
  <c r="AH640" i="7"/>
  <c r="AH771" i="7"/>
  <c r="AE814" i="7"/>
  <c r="AH774" i="7"/>
  <c r="AH742" i="7"/>
  <c r="AH594" i="7"/>
  <c r="AH748" i="7"/>
  <c r="AH825" i="7"/>
  <c r="AH665" i="7"/>
  <c r="AH730" i="7"/>
  <c r="AH680" i="7"/>
  <c r="R3" i="7"/>
  <c r="AH484" i="7" l="1"/>
  <c r="AH389" i="7"/>
  <c r="AH107" i="7"/>
  <c r="AH540" i="7"/>
  <c r="AH102" i="7"/>
  <c r="AF394" i="7"/>
  <c r="AG394" i="7"/>
  <c r="AF709" i="7"/>
  <c r="AG709" i="7"/>
  <c r="AF393" i="7"/>
  <c r="AG393" i="7"/>
  <c r="AF426" i="7"/>
  <c r="AG426" i="7"/>
  <c r="AF425" i="7"/>
  <c r="AG425" i="7"/>
  <c r="AF710" i="7"/>
  <c r="AG710" i="7"/>
  <c r="T1362" i="7"/>
  <c r="AH687" i="7"/>
  <c r="AH708" i="7"/>
  <c r="AH3" i="7"/>
  <c r="AH297" i="7"/>
  <c r="AH187" i="7"/>
  <c r="AH97" i="7"/>
  <c r="AH340" i="7"/>
  <c r="AH738" i="7"/>
  <c r="AH235" i="7"/>
  <c r="AH118" i="7"/>
  <c r="AH407" i="7"/>
  <c r="AH35" i="7"/>
  <c r="AH419" i="7"/>
  <c r="AH815" i="7"/>
  <c r="AH18" i="7"/>
  <c r="AH337" i="7"/>
  <c r="AH282" i="7"/>
  <c r="AH777" i="7"/>
  <c r="AH147" i="7"/>
  <c r="AH819" i="7"/>
  <c r="AH219" i="7"/>
  <c r="AH91" i="7"/>
  <c r="AH72" i="7"/>
  <c r="AH244" i="7"/>
  <c r="AH661" i="7"/>
  <c r="AH170" i="7"/>
  <c r="AH501" i="7"/>
  <c r="AH461" i="7"/>
  <c r="AH637" i="7"/>
  <c r="AH267" i="7"/>
  <c r="AH772" i="7"/>
  <c r="AH477" i="7"/>
  <c r="AH106" i="7"/>
  <c r="AH140" i="7"/>
  <c r="AH824" i="7"/>
  <c r="AH489" i="7"/>
  <c r="AH678" i="7"/>
  <c r="AH15" i="7"/>
  <c r="AH721" i="7"/>
  <c r="AH341" i="7"/>
  <c r="AH624" i="7"/>
  <c r="AE710" i="7"/>
  <c r="AH756" i="7"/>
  <c r="AH563" i="7"/>
  <c r="AH535" i="7"/>
  <c r="AH136" i="7"/>
  <c r="AH757" i="7"/>
  <c r="AE394" i="7"/>
  <c r="AE709" i="7"/>
  <c r="AH473" i="7"/>
  <c r="AE426" i="7"/>
  <c r="AE393" i="7"/>
  <c r="AH741" i="7"/>
  <c r="AH799" i="7"/>
  <c r="AE425" i="7"/>
  <c r="O11" i="2"/>
  <c r="B27" i="2" s="1"/>
  <c r="B28" i="2" s="1"/>
  <c r="T1363" i="7"/>
  <c r="AH352" i="7"/>
  <c r="AH502" i="7"/>
  <c r="AH475" i="7"/>
  <c r="AH462" i="7"/>
  <c r="AH822" i="7"/>
  <c r="AH735" i="7"/>
  <c r="AH816" i="7"/>
  <c r="AH813" i="7"/>
  <c r="AH818" i="7"/>
  <c r="AH677" i="7"/>
  <c r="AH643" i="7"/>
  <c r="AH625" i="7"/>
  <c r="AH820" i="7"/>
  <c r="AH814" i="7"/>
  <c r="AH828" i="7"/>
  <c r="AH817" i="7"/>
  <c r="W1362" i="7"/>
  <c r="Y6" i="7"/>
  <c r="Y10" i="7"/>
  <c r="Y14" i="7"/>
  <c r="Y18" i="7"/>
  <c r="Y22" i="7"/>
  <c r="Y26" i="7"/>
  <c r="Y33" i="7"/>
  <c r="Y37" i="7"/>
  <c r="Y41" i="7"/>
  <c r="Y45" i="7"/>
  <c r="Y49" i="7"/>
  <c r="Y52" i="7"/>
  <c r="Y55" i="7"/>
  <c r="Y59" i="7"/>
  <c r="Y63" i="7"/>
  <c r="Y67" i="7"/>
  <c r="Y71" i="7"/>
  <c r="Y75" i="7"/>
  <c r="Y79" i="7"/>
  <c r="Y82" i="7"/>
  <c r="Y86" i="7"/>
  <c r="Y90" i="7"/>
  <c r="Y94" i="7"/>
  <c r="Y98" i="7"/>
  <c r="Y102" i="7"/>
  <c r="Y106" i="7"/>
  <c r="Y110" i="7"/>
  <c r="Y114" i="7"/>
  <c r="Y118" i="7"/>
  <c r="Y122" i="7"/>
  <c r="Y126" i="7"/>
  <c r="Y130" i="7"/>
  <c r="Y134" i="7"/>
  <c r="Y137" i="7"/>
  <c r="Y141" i="7"/>
  <c r="Y145" i="7"/>
  <c r="Y148" i="7"/>
  <c r="Y152" i="7"/>
  <c r="Y36" i="7"/>
  <c r="Y65" i="7"/>
  <c r="Y83" i="7"/>
  <c r="Y99" i="7"/>
  <c r="Y117" i="7"/>
  <c r="Y133" i="7"/>
  <c r="Y144" i="7"/>
  <c r="Y155" i="7"/>
  <c r="Y159" i="7"/>
  <c r="Y175" i="7"/>
  <c r="Y195" i="7"/>
  <c r="Y207" i="7"/>
  <c r="Y238" i="7"/>
  <c r="Y242" i="7"/>
  <c r="Y254" i="7"/>
  <c r="Y258" i="7"/>
  <c r="Y304" i="7"/>
  <c r="Y328" i="7"/>
  <c r="Y13" i="7"/>
  <c r="Y20" i="7"/>
  <c r="Y27" i="7"/>
  <c r="Y29" i="7"/>
  <c r="Y31" i="7"/>
  <c r="Y38" i="7"/>
  <c r="Y40" i="7"/>
  <c r="Y47" i="7"/>
  <c r="Y51" i="7"/>
  <c r="Y53" i="7"/>
  <c r="Y60" i="7"/>
  <c r="Y62" i="7"/>
  <c r="Y69" i="7"/>
  <c r="Y76" i="7"/>
  <c r="Y78" i="7"/>
  <c r="Y80" i="7"/>
  <c r="Y87" i="7"/>
  <c r="Y89" i="7"/>
  <c r="Y96" i="7"/>
  <c r="Y103" i="7"/>
  <c r="Y105" i="7"/>
  <c r="Y112" i="7"/>
  <c r="Y119" i="7"/>
  <c r="Y121" i="7"/>
  <c r="Y128" i="7"/>
  <c r="Y135" i="7"/>
  <c r="Y139" i="7"/>
  <c r="Y150" i="7"/>
  <c r="Y154" i="7"/>
  <c r="Y158" i="7"/>
  <c r="Y162" i="7"/>
  <c r="Y166" i="7"/>
  <c r="Y170" i="7"/>
  <c r="Y174" i="7"/>
  <c r="Y178" i="7"/>
  <c r="Y182" i="7"/>
  <c r="Y186" i="7"/>
  <c r="Y190" i="7"/>
  <c r="Y194" i="7"/>
  <c r="Y198" i="7"/>
  <c r="Y202" i="7"/>
  <c r="Y206" i="7"/>
  <c r="Y209" i="7"/>
  <c r="Y213" i="7"/>
  <c r="Y217" i="7"/>
  <c r="Y221" i="7"/>
  <c r="Y225" i="7"/>
  <c r="Y229" i="7"/>
  <c r="Y233" i="7"/>
  <c r="Y237" i="7"/>
  <c r="Y241" i="7"/>
  <c r="Y245" i="7"/>
  <c r="Y249" i="7"/>
  <c r="Y253" i="7"/>
  <c r="Y257" i="7"/>
  <c r="Y261" i="7"/>
  <c r="Y265" i="7"/>
  <c r="Y269" i="7"/>
  <c r="Y273" i="7"/>
  <c r="Y277" i="7"/>
  <c r="Y281" i="7"/>
  <c r="Y285" i="7"/>
  <c r="Y289" i="7"/>
  <c r="Y293" i="7"/>
  <c r="Y299" i="7"/>
  <c r="Y303" i="7"/>
  <c r="Y307" i="7"/>
  <c r="Y311" i="7"/>
  <c r="Y315" i="7"/>
  <c r="Y319" i="7"/>
  <c r="Y323" i="7"/>
  <c r="Y327" i="7"/>
  <c r="Y335" i="7"/>
  <c r="Y339" i="7"/>
  <c r="Y343" i="7"/>
  <c r="Y348" i="7"/>
  <c r="Y19" i="7"/>
  <c r="Y30" i="7"/>
  <c r="Y39" i="7"/>
  <c r="Y48" i="7"/>
  <c r="Y70" i="7"/>
  <c r="Y77" i="7"/>
  <c r="Y81" i="7"/>
  <c r="Y88" i="7"/>
  <c r="Y95" i="7"/>
  <c r="Y104" i="7"/>
  <c r="Y111" i="7"/>
  <c r="Y120" i="7"/>
  <c r="Y127" i="7"/>
  <c r="Y136" i="7"/>
  <c r="Y140" i="7"/>
  <c r="Y149" i="7"/>
  <c r="Y156" i="7"/>
  <c r="Y164" i="7"/>
  <c r="Y172" i="7"/>
  <c r="Y184" i="7"/>
  <c r="Y188" i="7"/>
  <c r="Y192" i="7"/>
  <c r="Y196" i="7"/>
  <c r="Y204" i="7"/>
  <c r="Y215" i="7"/>
  <c r="Y219" i="7"/>
  <c r="Y223" i="7"/>
  <c r="Y227" i="7"/>
  <c r="Y235" i="7"/>
  <c r="Y239" i="7"/>
  <c r="Y251" i="7"/>
  <c r="Y255" i="7"/>
  <c r="Y263" i="7"/>
  <c r="Y271" i="7"/>
  <c r="Y275" i="7"/>
  <c r="Y279" i="7"/>
  <c r="Y283" i="7"/>
  <c r="Y291" i="7"/>
  <c r="Y305" i="7"/>
  <c r="Y309" i="7"/>
  <c r="Y317" i="7"/>
  <c r="Y325" i="7"/>
  <c r="Y337" i="7"/>
  <c r="Y345" i="7"/>
  <c r="Y7" i="7"/>
  <c r="Y9" i="7"/>
  <c r="Y16" i="7"/>
  <c r="Y25" i="7"/>
  <c r="Y34" i="7"/>
  <c r="Y43" i="7"/>
  <c r="Y56" i="7"/>
  <c r="Y74" i="7"/>
  <c r="Y92" i="7"/>
  <c r="Y108" i="7"/>
  <c r="Y124" i="7"/>
  <c r="Y146" i="7"/>
  <c r="Y163" i="7"/>
  <c r="Y167" i="7"/>
  <c r="Y171" i="7"/>
  <c r="Y199" i="7"/>
  <c r="Y203" i="7"/>
  <c r="Y246" i="7"/>
  <c r="Y250" i="7"/>
  <c r="Y290" i="7"/>
  <c r="Y294" i="7"/>
  <c r="Y297" i="7"/>
  <c r="Y308" i="7"/>
  <c r="Y8" i="7"/>
  <c r="Y15" i="7"/>
  <c r="Y17" i="7"/>
  <c r="Y24" i="7"/>
  <c r="Y35" i="7"/>
  <c r="Y42" i="7"/>
  <c r="Y44" i="7"/>
  <c r="Y57" i="7"/>
  <c r="Y64" i="7"/>
  <c r="Y66" i="7"/>
  <c r="Y73" i="7"/>
  <c r="Y84" i="7"/>
  <c r="Y91" i="7"/>
  <c r="Y93" i="7"/>
  <c r="Y100" i="7"/>
  <c r="Y107" i="7"/>
  <c r="Y109" i="7"/>
  <c r="Y116" i="7"/>
  <c r="Y123" i="7"/>
  <c r="Y125" i="7"/>
  <c r="Y132" i="7"/>
  <c r="Y143" i="7"/>
  <c r="Y147" i="7"/>
  <c r="Y157" i="7"/>
  <c r="Y161" i="7"/>
  <c r="Y165" i="7"/>
  <c r="Y169" i="7"/>
  <c r="Y173" i="7"/>
  <c r="Y177" i="7"/>
  <c r="Y181" i="7"/>
  <c r="Y185" i="7"/>
  <c r="Y189" i="7"/>
  <c r="Y193" i="7"/>
  <c r="Y197" i="7"/>
  <c r="Y201" i="7"/>
  <c r="Y205" i="7"/>
  <c r="Y208" i="7"/>
  <c r="Y212" i="7"/>
  <c r="Y216" i="7"/>
  <c r="Y220" i="7"/>
  <c r="Y224" i="7"/>
  <c r="Y228" i="7"/>
  <c r="Y232" i="7"/>
  <c r="Y236" i="7"/>
  <c r="Y240" i="7"/>
  <c r="Y244" i="7"/>
  <c r="Y248" i="7"/>
  <c r="Y252" i="7"/>
  <c r="Y256" i="7"/>
  <c r="Y260" i="7"/>
  <c r="Y264" i="7"/>
  <c r="Y268" i="7"/>
  <c r="Y272" i="7"/>
  <c r="Y276" i="7"/>
  <c r="Y280" i="7"/>
  <c r="Y284" i="7"/>
  <c r="Y288" i="7"/>
  <c r="Y292" i="7"/>
  <c r="Y296" i="7"/>
  <c r="Y302" i="7"/>
  <c r="Y306" i="7"/>
  <c r="Y310" i="7"/>
  <c r="Y314" i="7"/>
  <c r="Y318" i="7"/>
  <c r="Y322" i="7"/>
  <c r="Y326" i="7"/>
  <c r="Y330" i="7"/>
  <c r="Y333" i="7"/>
  <c r="Y338" i="7"/>
  <c r="Y342" i="7"/>
  <c r="Y346" i="7"/>
  <c r="Y351" i="7"/>
  <c r="Y12" i="7"/>
  <c r="Y21" i="7"/>
  <c r="Y28" i="7"/>
  <c r="Y32" i="7"/>
  <c r="Y46" i="7"/>
  <c r="Y54" i="7"/>
  <c r="Y61" i="7"/>
  <c r="Y68" i="7"/>
  <c r="Y97" i="7"/>
  <c r="Y113" i="7"/>
  <c r="Y129" i="7"/>
  <c r="Y138" i="7"/>
  <c r="Y151" i="7"/>
  <c r="Y160" i="7"/>
  <c r="Y168" i="7"/>
  <c r="Y176" i="7"/>
  <c r="Y180" i="7"/>
  <c r="Y200" i="7"/>
  <c r="Y211" i="7"/>
  <c r="Y231" i="7"/>
  <c r="Y243" i="7"/>
  <c r="Y247" i="7"/>
  <c r="Y259" i="7"/>
  <c r="Y267" i="7"/>
  <c r="Y287" i="7"/>
  <c r="Y295" i="7"/>
  <c r="Y298" i="7"/>
  <c r="Y301" i="7"/>
  <c r="Y313" i="7"/>
  <c r="Y321" i="7"/>
  <c r="Y329" i="7"/>
  <c r="Y332" i="7"/>
  <c r="Y341" i="7"/>
  <c r="Y350" i="7"/>
  <c r="Y23" i="7"/>
  <c r="Y50" i="7"/>
  <c r="Y58" i="7"/>
  <c r="Y72" i="7"/>
  <c r="Y85" i="7"/>
  <c r="Y101" i="7"/>
  <c r="Y115" i="7"/>
  <c r="Y131" i="7"/>
  <c r="Y142" i="7"/>
  <c r="Y153" i="7"/>
  <c r="Y179" i="7"/>
  <c r="Y183" i="7"/>
  <c r="Y187" i="7"/>
  <c r="Y191" i="7"/>
  <c r="Y210" i="7"/>
  <c r="Y214" i="7"/>
  <c r="Y218" i="7"/>
  <c r="Y222" i="7"/>
  <c r="Y226" i="7"/>
  <c r="Y230" i="7"/>
  <c r="Y234" i="7"/>
  <c r="Y262" i="7"/>
  <c r="Y266" i="7"/>
  <c r="Y270" i="7"/>
  <c r="Y274" i="7"/>
  <c r="Y278" i="7"/>
  <c r="Y282" i="7"/>
  <c r="Y286" i="7"/>
  <c r="Y300" i="7"/>
  <c r="Y312" i="7"/>
  <c r="Y316" i="7"/>
  <c r="Y320" i="7"/>
  <c r="Y324" i="7"/>
  <c r="Y331" i="7"/>
  <c r="Y336" i="7"/>
  <c r="Y340" i="7"/>
  <c r="Y344" i="7"/>
  <c r="Y349" i="7"/>
  <c r="Y397" i="7"/>
  <c r="Y680" i="7"/>
  <c r="Y628" i="7"/>
  <c r="Y707" i="7"/>
  <c r="Y692" i="7"/>
  <c r="Y358" i="7"/>
  <c r="Y746" i="7"/>
  <c r="Y614" i="7"/>
  <c r="Y782" i="7"/>
  <c r="Y427" i="7"/>
  <c r="Y780" i="7"/>
  <c r="Y537" i="7"/>
  <c r="Y820" i="7"/>
  <c r="Y382" i="7"/>
  <c r="Y827" i="7"/>
  <c r="Y608" i="7"/>
  <c r="Y475" i="7"/>
  <c r="Y816" i="7"/>
  <c r="Y386" i="7"/>
  <c r="Y452" i="7"/>
  <c r="Y440" i="7"/>
  <c r="Y791" i="7"/>
  <c r="Y423" i="7"/>
  <c r="Y606" i="7"/>
  <c r="Y531" i="7"/>
  <c r="Y597" i="7"/>
  <c r="Y609" i="7"/>
  <c r="Y508" i="7"/>
  <c r="Y673" i="7"/>
  <c r="Y642" i="7"/>
  <c r="Y759" i="7"/>
  <c r="Y582" i="7"/>
  <c r="Y612" i="7"/>
  <c r="Y756" i="7"/>
  <c r="Y467" i="7"/>
  <c r="Y596" i="7"/>
  <c r="Y495" i="7"/>
  <c r="Y373" i="7"/>
  <c r="Y455" i="7"/>
  <c r="Y775" i="7"/>
  <c r="Y763" i="7"/>
  <c r="Y621" i="7"/>
  <c r="Y444" i="7"/>
  <c r="Y753" i="7"/>
  <c r="Y625" i="7"/>
  <c r="Y553" i="7"/>
  <c r="Y470" i="7"/>
  <c r="Y538" i="7"/>
  <c r="Y535" i="7"/>
  <c r="Y655" i="7"/>
  <c r="Y718" i="7"/>
  <c r="Y466" i="7"/>
  <c r="Y750" i="7"/>
  <c r="Y569" i="7"/>
  <c r="Y404" i="7"/>
  <c r="Y787" i="7"/>
  <c r="Y647" i="7"/>
  <c r="Y494" i="7"/>
  <c r="Y369" i="7"/>
  <c r="Y374" i="7"/>
  <c r="Y391" i="7"/>
  <c r="Y689" i="7"/>
  <c r="Y506" i="7"/>
  <c r="Y779" i="7"/>
  <c r="Y691" i="7"/>
  <c r="Y593" i="7"/>
  <c r="Y790" i="7"/>
  <c r="Y728" i="7"/>
  <c r="Y400" i="7"/>
  <c r="Y550" i="7"/>
  <c r="Y638" i="7"/>
  <c r="Y657" i="7"/>
  <c r="Y733" i="7"/>
  <c r="Y781" i="7"/>
  <c r="Y783" i="7"/>
  <c r="Y623" i="7"/>
  <c r="Y744" i="7"/>
  <c r="Y648" i="7"/>
  <c r="Y479" i="7"/>
  <c r="Y541" i="7"/>
  <c r="Y818" i="7"/>
  <c r="Y566" i="7"/>
  <c r="Y729" i="7"/>
  <c r="Y654" i="7"/>
  <c r="Y690" i="7"/>
  <c r="Y671" i="7"/>
  <c r="Y556" i="7"/>
  <c r="Y736" i="7"/>
  <c r="Y758" i="7"/>
  <c r="Y526" i="7"/>
  <c r="Y698" i="7"/>
  <c r="Y822" i="7"/>
  <c r="Y565" i="7"/>
  <c r="Y356" i="7"/>
  <c r="Y611" i="7"/>
  <c r="Y811" i="7"/>
  <c r="Y554" i="7"/>
  <c r="Y752" i="7"/>
  <c r="Y620" i="7"/>
  <c r="Y661" i="7"/>
  <c r="Y421" i="7"/>
  <c r="Y765" i="7"/>
  <c r="Y592" i="7"/>
  <c r="Y760" i="7"/>
  <c r="Y402" i="7"/>
  <c r="Y381" i="7"/>
  <c r="Y474" i="7"/>
  <c r="Y496" i="7"/>
  <c r="Y622" i="7"/>
  <c r="Y770" i="7"/>
  <c r="Y643" i="7"/>
  <c r="Y735" i="7"/>
  <c r="Y669" i="7"/>
  <c r="Y777" i="7"/>
  <c r="Y499" i="7"/>
  <c r="Y726" i="7"/>
  <c r="Y713" i="7"/>
  <c r="Y741" i="7"/>
  <c r="Y826" i="7"/>
  <c r="Y704" i="7"/>
  <c r="Y634" i="7"/>
  <c r="Y629" i="7"/>
  <c r="Y660" i="7"/>
  <c r="Y624" i="7"/>
  <c r="Y723" i="7"/>
  <c r="Y549" i="7"/>
  <c r="Y560" i="7"/>
  <c r="Y505" i="7"/>
  <c r="Y500" i="7"/>
  <c r="Y684" i="7"/>
  <c r="Y738" i="7"/>
  <c r="Y378" i="7"/>
  <c r="Y472" i="7"/>
  <c r="Y486" i="7"/>
  <c r="Y603" i="7"/>
  <c r="Y516" i="7"/>
  <c r="Y645" i="7"/>
  <c r="Y789" i="7"/>
  <c r="Y807" i="7"/>
  <c r="Y527" i="7"/>
  <c r="Y727" i="7"/>
  <c r="Y390" i="7"/>
  <c r="Y491" i="7"/>
  <c r="Y507" i="7"/>
  <c r="Y821" i="7"/>
  <c r="Y443" i="7"/>
  <c r="Y530" i="7"/>
  <c r="Y395" i="7"/>
  <c r="Y578" i="7"/>
  <c r="Y722" i="7"/>
  <c r="Y696" i="7"/>
  <c r="Y764" i="7"/>
  <c r="Y520" i="7"/>
  <c r="Y416" i="7"/>
  <c r="Y523" i="7"/>
  <c r="Y364" i="7"/>
  <c r="Y376" i="7"/>
  <c r="Y484" i="7"/>
  <c r="Y574" i="7"/>
  <c r="Y562" i="7"/>
  <c r="Y667" i="7"/>
  <c r="Y543" i="7"/>
  <c r="Y656" i="7"/>
  <c r="Y469" i="7"/>
  <c r="Y721" i="7"/>
  <c r="Y473" i="7"/>
  <c r="Y802" i="7"/>
  <c r="Y658" i="7"/>
  <c r="Y460" i="7"/>
  <c r="Y380" i="7"/>
  <c r="Y441" i="7"/>
  <c r="Y504" i="7"/>
  <c r="Y769" i="7"/>
  <c r="Y712" i="7"/>
  <c r="Y445" i="7"/>
  <c r="Y482" i="7"/>
  <c r="Y724" i="7"/>
  <c r="Y706" i="7"/>
  <c r="Y437" i="7"/>
  <c r="Y785" i="7"/>
  <c r="Y677" i="7"/>
  <c r="Y406" i="7"/>
  <c r="Y701" i="7"/>
  <c r="Y590" i="7"/>
  <c r="Y405" i="7"/>
  <c r="Y388" i="7"/>
  <c r="Y742" i="7"/>
  <c r="Y360" i="7"/>
  <c r="Y449" i="7"/>
  <c r="Y407" i="7"/>
  <c r="Y584" i="7"/>
  <c r="Y659" i="7"/>
  <c r="Y501" i="7"/>
  <c r="Y433" i="7"/>
  <c r="Y633" i="7"/>
  <c r="Y599" i="7"/>
  <c r="Y357" i="7"/>
  <c r="Y652" i="7"/>
  <c r="Y428" i="7"/>
  <c r="Y588" i="7"/>
  <c r="Y454" i="7"/>
  <c r="Y784" i="7"/>
  <c r="Y814" i="7"/>
  <c r="Y575" i="7"/>
  <c r="Y534" i="7"/>
  <c r="Y819" i="7"/>
  <c r="Y641" i="7"/>
  <c r="Y686" i="7"/>
  <c r="Y678" i="7"/>
  <c r="Y731" i="7"/>
  <c r="Y792" i="7"/>
  <c r="Y471" i="7"/>
  <c r="Y639" i="7"/>
  <c r="Y517" i="7"/>
  <c r="Y653" i="7"/>
  <c r="Y682" i="7"/>
  <c r="Y665" i="7"/>
  <c r="Y552" i="7"/>
  <c r="Y511" i="7"/>
  <c r="Y708" i="7"/>
  <c r="Y477" i="7"/>
  <c r="Y459" i="7"/>
  <c r="Y408" i="7"/>
  <c r="Y567" i="7"/>
  <c r="Y595" i="7"/>
  <c r="Y436" i="7"/>
  <c r="Y570" i="7"/>
  <c r="Y703" i="7"/>
  <c r="Y412" i="7"/>
  <c r="Y674" i="7"/>
  <c r="Y483" i="7"/>
  <c r="Y672" i="7"/>
  <c r="Y568" i="7"/>
  <c r="Y630" i="7"/>
  <c r="Y557" i="7"/>
  <c r="Y485" i="7"/>
  <c r="Y813" i="7"/>
  <c r="Y393" i="7"/>
  <c r="Y580" i="7"/>
  <c r="Y359" i="7"/>
  <c r="Y551" i="7"/>
  <c r="Y601" i="7"/>
  <c r="Y450" i="7"/>
  <c r="Y828" i="7"/>
  <c r="Y823" i="7"/>
  <c r="Y355" i="7"/>
  <c r="Y812" i="7"/>
  <c r="Y749" i="7"/>
  <c r="Y637" i="7"/>
  <c r="Y524" i="7"/>
  <c r="Y439" i="7"/>
  <c r="Y589" i="7"/>
  <c r="Y581" i="7"/>
  <c r="Y492" i="7"/>
  <c r="Y442" i="7"/>
  <c r="Y354" i="7"/>
  <c r="Y699" i="7"/>
  <c r="Y392" i="7"/>
  <c r="Y539" i="7"/>
  <c r="Y646" i="7"/>
  <c r="Y679" i="7"/>
  <c r="Y515" i="7"/>
  <c r="Y463" i="7"/>
  <c r="Y368" i="7"/>
  <c r="Y417" i="7"/>
  <c r="Y714" i="7"/>
  <c r="Y548" i="7"/>
  <c r="Y710" i="7"/>
  <c r="Y399" i="7"/>
  <c r="Y480" i="7"/>
  <c r="Y715" i="7"/>
  <c r="Y434" i="7"/>
  <c r="Y431" i="7"/>
  <c r="Y371" i="7"/>
  <c r="Y573" i="7"/>
  <c r="Y512" i="7"/>
  <c r="Y799" i="7"/>
  <c r="Y529" i="7"/>
  <c r="Y420" i="7"/>
  <c r="Y626" i="7"/>
  <c r="Y631" i="7"/>
  <c r="Y555" i="7"/>
  <c r="Y542" i="7"/>
  <c r="Y808" i="7"/>
  <c r="Y771" i="7"/>
  <c r="Y795" i="7"/>
  <c r="Y798" i="7"/>
  <c r="Y394" i="7"/>
  <c r="Y774" i="7"/>
  <c r="Y800" i="7"/>
  <c r="Y571" i="7"/>
  <c r="Y747" i="7"/>
  <c r="Y448" i="7"/>
  <c r="Y619" i="7"/>
  <c r="Y688" i="7"/>
  <c r="Y425" i="7"/>
  <c r="Y401" i="7"/>
  <c r="Y650" i="7"/>
  <c r="Y694" i="7"/>
  <c r="Y385" i="7"/>
  <c r="Y525" i="7"/>
  <c r="Y509" i="7"/>
  <c r="Y670" i="7"/>
  <c r="Y817" i="7"/>
  <c r="Y453" i="7"/>
  <c r="Y788" i="7"/>
  <c r="Y411" i="7"/>
  <c r="Y577" i="7"/>
  <c r="Y613" i="7"/>
  <c r="Y695" i="7"/>
  <c r="Y429" i="7"/>
  <c r="Y418" i="7"/>
  <c r="Y540" i="7"/>
  <c r="Y786" i="7"/>
  <c r="Y487" i="7"/>
  <c r="Y725" i="7"/>
  <c r="Y513" i="7"/>
  <c r="Y410" i="7"/>
  <c r="Y806" i="7"/>
  <c r="Y352" i="7"/>
  <c r="Y572" i="7"/>
  <c r="Y559" i="7"/>
  <c r="Y618" i="7"/>
  <c r="Y627" i="7"/>
  <c r="Y464" i="7"/>
  <c r="Y564" i="7"/>
  <c r="Y803" i="7"/>
  <c r="Y379" i="7"/>
  <c r="Y607" i="7"/>
  <c r="Y773" i="7"/>
  <c r="Y370" i="7"/>
  <c r="Y362" i="7"/>
  <c r="Y447" i="7"/>
  <c r="Y675" i="7"/>
  <c r="Y533" i="7"/>
  <c r="Y579" i="7"/>
  <c r="Y776" i="7"/>
  <c r="Y755" i="7"/>
  <c r="Y502" i="7"/>
  <c r="Y711" i="7"/>
  <c r="Y361" i="7"/>
  <c r="Y446" i="7"/>
  <c r="Y730" i="7"/>
  <c r="Y430" i="7"/>
  <c r="Y676" i="7"/>
  <c r="Y414" i="7"/>
  <c r="Y605" i="7"/>
  <c r="Y510" i="7"/>
  <c r="Y602" i="7"/>
  <c r="Y403" i="7"/>
  <c r="Y545" i="7"/>
  <c r="Y635" i="7"/>
  <c r="Y666" i="7"/>
  <c r="Y732" i="7"/>
  <c r="Y716" i="7"/>
  <c r="Y432" i="7"/>
  <c r="Y636" i="7"/>
  <c r="Y363" i="7"/>
  <c r="Y778" i="7"/>
  <c r="Y705" i="7"/>
  <c r="Y585" i="7"/>
  <c r="Y544" i="7"/>
  <c r="Y740" i="7"/>
  <c r="Y801" i="7"/>
  <c r="Y610" i="7"/>
  <c r="Y576" i="7"/>
  <c r="Y805" i="7"/>
  <c r="Y664" i="7"/>
  <c r="Y737" i="7"/>
  <c r="Y458" i="7"/>
  <c r="Y600" i="7"/>
  <c r="Y528" i="7"/>
  <c r="Y372" i="7"/>
  <c r="Y594" i="7"/>
  <c r="Y387" i="7"/>
  <c r="Y365" i="7"/>
  <c r="Y700" i="7"/>
  <c r="Y616" i="7"/>
  <c r="Y663" i="7"/>
  <c r="Y465" i="7"/>
  <c r="Y687" i="7"/>
  <c r="Y366" i="7"/>
  <c r="Y683" i="7"/>
  <c r="Y498" i="7"/>
  <c r="Y398" i="7"/>
  <c r="Y640" i="7"/>
  <c r="Y377" i="7"/>
  <c r="Y426" i="7"/>
  <c r="Y375" i="7"/>
  <c r="Y754" i="7"/>
  <c r="Y797" i="7"/>
  <c r="Y766" i="7"/>
  <c r="Y794" i="7"/>
  <c r="Y490" i="7"/>
  <c r="Y719" i="7"/>
  <c r="Y796" i="7"/>
  <c r="Y617" i="7"/>
  <c r="Y383" i="7"/>
  <c r="Y503" i="7"/>
  <c r="Y815" i="7"/>
  <c r="Y685" i="7"/>
  <c r="Y514" i="7"/>
  <c r="Y558" i="7"/>
  <c r="Y451" i="7"/>
  <c r="Y438" i="7"/>
  <c r="Y824" i="7"/>
  <c r="Y457" i="7"/>
  <c r="Y810" i="7"/>
  <c r="Y532" i="7"/>
  <c r="Y644" i="7"/>
  <c r="Y518" i="7"/>
  <c r="Y615" i="7"/>
  <c r="Y649" i="7"/>
  <c r="Y547" i="7"/>
  <c r="Y478" i="7"/>
  <c r="Y662" i="7"/>
  <c r="Y825" i="7"/>
  <c r="Y702" i="7"/>
  <c r="Y468" i="7"/>
  <c r="Y709" i="7"/>
  <c r="Y587" i="7"/>
  <c r="Y461" i="7"/>
  <c r="Y591" i="7"/>
  <c r="Y422" i="7"/>
  <c r="Y598" i="7"/>
  <c r="Y456" i="7"/>
  <c r="Y353" i="7"/>
  <c r="Y809" i="7"/>
  <c r="Y384" i="7"/>
  <c r="Y419" i="7"/>
  <c r="Y693" i="7"/>
  <c r="Y481" i="7"/>
  <c r="Y413" i="7"/>
  <c r="Y632" i="7"/>
  <c r="Y762" i="7"/>
  <c r="Y604" i="7"/>
  <c r="Y668" i="7"/>
  <c r="Y493" i="7"/>
  <c r="Y396" i="7"/>
  <c r="Y745" i="7"/>
  <c r="Y389" i="7"/>
  <c r="Y697" i="7"/>
  <c r="Y522" i="7"/>
  <c r="Y768" i="7"/>
  <c r="Y561" i="7"/>
  <c r="Y720" i="7"/>
  <c r="Y546" i="7"/>
  <c r="Y793" i="7"/>
  <c r="Y761" i="7"/>
  <c r="Y757" i="7"/>
  <c r="Y462" i="7"/>
  <c r="Y681" i="7"/>
  <c r="Y476" i="7"/>
  <c r="Y743" i="7"/>
  <c r="Y772" i="7"/>
  <c r="Y739" i="7"/>
  <c r="Y409" i="7"/>
  <c r="Y734" i="7"/>
  <c r="Y751" i="7"/>
  <c r="Y424" i="7"/>
  <c r="Y367" i="7"/>
  <c r="Y563" i="7"/>
  <c r="Y435" i="7"/>
  <c r="Y519" i="7"/>
  <c r="Y489" i="7"/>
  <c r="Y488" i="7"/>
  <c r="Y748" i="7"/>
  <c r="Y521" i="7"/>
  <c r="Y415" i="7"/>
  <c r="Y767" i="7"/>
  <c r="Y536" i="7"/>
  <c r="Y497" i="7"/>
  <c r="Y586" i="7"/>
  <c r="AG829" i="7" l="1"/>
  <c r="K14" i="3" s="1"/>
  <c r="L14" i="3" s="1"/>
  <c r="AU1363" i="7" s="1"/>
  <c r="AF829" i="7"/>
  <c r="K13" i="3" s="1"/>
  <c r="Y5" i="7"/>
  <c r="U829" i="7"/>
  <c r="T1364" i="7"/>
  <c r="AH393" i="7"/>
  <c r="AH709" i="7"/>
  <c r="AH394" i="7"/>
  <c r="AH710" i="7"/>
  <c r="AE1362" i="7"/>
  <c r="AH426" i="7"/>
  <c r="AH425" i="7"/>
  <c r="V1362" i="7"/>
  <c r="L13" i="3" l="1"/>
  <c r="K15" i="3"/>
  <c r="AF1362" i="7"/>
  <c r="AG1362" i="7"/>
  <c r="AG1363" i="7" s="1"/>
  <c r="AG1364" i="7" s="1"/>
  <c r="L15" i="3"/>
  <c r="AT1363" i="7"/>
  <c r="M14" i="3"/>
  <c r="AU1" i="7" s="1"/>
  <c r="AU347" i="7" s="1"/>
  <c r="BH347" i="7" s="1"/>
  <c r="G1167" i="22" s="1"/>
  <c r="H1167" i="22" s="1"/>
  <c r="AU547" i="7"/>
  <c r="AU44" i="7"/>
  <c r="AU691" i="7"/>
  <c r="AU486" i="7"/>
  <c r="AU390" i="7"/>
  <c r="AU879" i="7"/>
  <c r="AU1065" i="7"/>
  <c r="M13" i="3"/>
  <c r="AT1" i="7" s="1"/>
  <c r="AT126" i="7" s="1"/>
  <c r="AU906" i="7"/>
  <c r="BH906" i="7" s="1"/>
  <c r="AT295" i="7"/>
  <c r="AT1034" i="7"/>
  <c r="AT213" i="7"/>
  <c r="AT139" i="7"/>
  <c r="AT107" i="7"/>
  <c r="AT800" i="7"/>
  <c r="AT906" i="7"/>
  <c r="BG906" i="7" s="1"/>
  <c r="AT360" i="7"/>
  <c r="AT513" i="7"/>
  <c r="AT858" i="7"/>
  <c r="AT599" i="7"/>
  <c r="AT960" i="7"/>
  <c r="AT863" i="7"/>
  <c r="AT754" i="7"/>
  <c r="AT789" i="7"/>
  <c r="AT99" i="7"/>
  <c r="AT67" i="7"/>
  <c r="AT64" i="7"/>
  <c r="AT1151" i="7"/>
  <c r="AT924" i="7"/>
  <c r="AT1096" i="7"/>
  <c r="BG1096" i="7" s="1"/>
  <c r="G248" i="21" s="1"/>
  <c r="AT1109" i="7"/>
  <c r="AT1076" i="7"/>
  <c r="AT798" i="7"/>
  <c r="AT746" i="7"/>
  <c r="AT1071" i="7"/>
  <c r="AT1039" i="7"/>
  <c r="AT505" i="7"/>
  <c r="AT473" i="7"/>
  <c r="AT775" i="7"/>
  <c r="AT771" i="7"/>
  <c r="AT379" i="7"/>
  <c r="AT313" i="7"/>
  <c r="AT25" i="7"/>
  <c r="AT763" i="7"/>
  <c r="AT842" i="7"/>
  <c r="AT688" i="7"/>
  <c r="AT398" i="7"/>
  <c r="AT332" i="7"/>
  <c r="AT44" i="7"/>
  <c r="AT12" i="7"/>
  <c r="AT1341" i="7"/>
  <c r="AT1309" i="7"/>
  <c r="AT1018" i="7"/>
  <c r="AT952" i="7"/>
  <c r="AT532" i="7"/>
  <c r="AT400" i="7"/>
  <c r="AT584" i="7"/>
  <c r="AT1331" i="7"/>
  <c r="AT1105" i="7"/>
  <c r="AT1064" i="7"/>
  <c r="AT837" i="7"/>
  <c r="AT617" i="7"/>
  <c r="AT66" i="7"/>
  <c r="AT26" i="7"/>
  <c r="AT749" i="7"/>
  <c r="AT1358" i="7"/>
  <c r="AT1132" i="7"/>
  <c r="AT1100" i="7"/>
  <c r="AT872" i="7"/>
  <c r="AT840" i="7"/>
  <c r="AT573" i="7"/>
  <c r="AT541" i="7"/>
  <c r="AT315" i="7"/>
  <c r="AT283" i="7"/>
  <c r="AT59" i="7"/>
  <c r="AT27" i="7"/>
  <c r="AT1166" i="7"/>
  <c r="AT1093" i="7"/>
  <c r="AT463" i="7"/>
  <c r="AT431" i="7"/>
  <c r="AT716" i="7"/>
  <c r="AT587" i="7"/>
  <c r="AT747" i="7"/>
  <c r="AT1183" i="7"/>
  <c r="AT32" i="7"/>
  <c r="AT760" i="7"/>
  <c r="AT538" i="7"/>
  <c r="AT410" i="7"/>
  <c r="AT1111" i="7"/>
  <c r="AT981" i="7"/>
  <c r="AT1292" i="7"/>
  <c r="AT1089" i="7"/>
  <c r="AT208" i="7"/>
  <c r="AT80" i="7"/>
  <c r="AT1360" i="7"/>
  <c r="AT711" i="7"/>
  <c r="AT831" i="7"/>
  <c r="AT1232" i="7"/>
  <c r="AT1103" i="7"/>
  <c r="AT973" i="7"/>
  <c r="AT843" i="7"/>
  <c r="AT671" i="7"/>
  <c r="AT1192" i="7"/>
  <c r="AT932" i="7"/>
  <c r="AT1119" i="7"/>
  <c r="AT859" i="7"/>
  <c r="AT804" i="7"/>
  <c r="BG804" i="7" s="1"/>
  <c r="G1149" i="21" s="1"/>
  <c r="AT1175" i="7"/>
  <c r="BG1175" i="7" s="1"/>
  <c r="G321" i="21" s="1"/>
  <c r="AT961" i="7"/>
  <c r="BG961" i="7" s="1"/>
  <c r="G123" i="21" s="1"/>
  <c r="AT658" i="7"/>
  <c r="AT649" i="7"/>
  <c r="AT508" i="7"/>
  <c r="AT388" i="7"/>
  <c r="AT278" i="7"/>
  <c r="AT162" i="7"/>
  <c r="AT86" i="7"/>
  <c r="AT794" i="7"/>
  <c r="AT718" i="7"/>
  <c r="AT640" i="7"/>
  <c r="AT1359" i="7"/>
  <c r="AT1327" i="7"/>
  <c r="AT1295" i="7"/>
  <c r="AT1263" i="7"/>
  <c r="AT1230" i="7"/>
  <c r="AT1198" i="7"/>
  <c r="AT1165" i="7"/>
  <c r="AT1133" i="7"/>
  <c r="AT1101" i="7"/>
  <c r="AT1068" i="7"/>
  <c r="AT1036" i="7"/>
  <c r="AT1004" i="7"/>
  <c r="AT971" i="7"/>
  <c r="AT938" i="7"/>
  <c r="AT897" i="7"/>
  <c r="AT865" i="7"/>
  <c r="AT833" i="7"/>
  <c r="AT605" i="7"/>
  <c r="AT528" i="7"/>
  <c r="AT456" i="7"/>
  <c r="AT384" i="7"/>
  <c r="AT310" i="7"/>
  <c r="AT222" i="7"/>
  <c r="AT142" i="7"/>
  <c r="AT58" i="7"/>
  <c r="AT22" i="7"/>
  <c r="AT786" i="7"/>
  <c r="AT730" i="7"/>
  <c r="AT673" i="7"/>
  <c r="AT612" i="7"/>
  <c r="AT810" i="7"/>
  <c r="AT777" i="7"/>
  <c r="AT745" i="7"/>
  <c r="AT1354" i="7"/>
  <c r="AT1322" i="7"/>
  <c r="AT1290" i="7"/>
  <c r="AT1258" i="7"/>
  <c r="AT1225" i="7"/>
  <c r="AT1193" i="7"/>
  <c r="AT1160" i="7"/>
  <c r="AT1128" i="7"/>
  <c r="AT1095" i="7"/>
  <c r="AT1063" i="7"/>
  <c r="AT1031" i="7"/>
  <c r="AT999" i="7"/>
  <c r="AT966" i="7"/>
  <c r="AT933" i="7"/>
  <c r="AT900" i="7"/>
  <c r="AT868" i="7"/>
  <c r="AT836" i="7"/>
  <c r="AT609" i="7"/>
  <c r="AT516" i="7"/>
  <c r="AT408" i="7"/>
  <c r="AT302" i="7"/>
  <c r="AT198" i="7"/>
  <c r="AT82" i="7"/>
  <c r="AT561" i="7"/>
  <c r="AT529" i="7"/>
  <c r="AT497" i="7"/>
  <c r="AT465" i="7"/>
  <c r="AT433" i="7"/>
  <c r="AT401" i="7"/>
  <c r="AT369" i="7"/>
  <c r="AT336" i="7"/>
  <c r="AT303" i="7"/>
  <c r="AT271" i="7"/>
  <c r="AT239" i="7"/>
  <c r="AT207" i="7"/>
  <c r="AT175" i="7"/>
  <c r="AT143" i="7"/>
  <c r="AT111" i="7"/>
  <c r="AT79" i="7"/>
  <c r="AT47" i="7"/>
  <c r="AT15" i="7"/>
  <c r="AT739" i="7"/>
  <c r="AT743" i="7"/>
  <c r="AT1268" i="7"/>
  <c r="AT1158" i="7"/>
  <c r="AT1085" i="7"/>
  <c r="AT1009" i="7"/>
  <c r="AT931" i="7"/>
  <c r="AT854" i="7"/>
  <c r="AT563" i="7"/>
  <c r="AT531" i="7"/>
  <c r="AT499" i="7"/>
  <c r="AT467" i="7"/>
  <c r="AT435" i="7"/>
  <c r="AT403" i="7"/>
  <c r="AT371" i="7"/>
  <c r="AT338" i="7"/>
  <c r="AT305" i="7"/>
  <c r="AT273" i="7"/>
  <c r="AT241" i="7"/>
  <c r="AT209" i="7"/>
  <c r="AT177" i="7"/>
  <c r="AT145" i="7"/>
  <c r="AT113" i="7"/>
  <c r="AT81" i="7"/>
  <c r="AT49" i="7"/>
  <c r="AT17" i="7"/>
  <c r="AT723" i="7"/>
  <c r="AT1308" i="7"/>
  <c r="AT1256" i="7"/>
  <c r="AT1215" i="7"/>
  <c r="AT1179" i="7"/>
  <c r="AT1110" i="7"/>
  <c r="AT1053" i="7"/>
  <c r="AT997" i="7"/>
  <c r="AT943" i="7"/>
  <c r="AT886" i="7"/>
  <c r="AT712" i="7"/>
  <c r="AT680" i="7"/>
  <c r="AT647" i="7"/>
  <c r="AT615" i="7"/>
  <c r="AT582" i="7"/>
  <c r="AT550" i="7"/>
  <c r="AT518" i="7"/>
  <c r="AT486" i="7"/>
  <c r="AT454" i="7"/>
  <c r="AT422" i="7"/>
  <c r="AT390" i="7"/>
  <c r="AT358" i="7"/>
  <c r="AT324" i="7"/>
  <c r="AT292" i="7"/>
  <c r="AT260" i="7"/>
  <c r="AT228" i="7"/>
  <c r="AT196" i="7"/>
  <c r="AT164" i="7"/>
  <c r="AT132" i="7"/>
  <c r="AT100" i="7"/>
  <c r="AT68" i="7"/>
  <c r="AT36" i="7"/>
  <c r="AT4" i="7"/>
  <c r="AT727" i="7"/>
  <c r="AT813" i="7"/>
  <c r="AT780" i="7"/>
  <c r="AT748" i="7"/>
  <c r="AT715" i="7"/>
  <c r="AT683" i="7"/>
  <c r="AT650" i="7"/>
  <c r="AT618" i="7"/>
  <c r="AT586" i="7"/>
  <c r="AT1333" i="7"/>
  <c r="AT1301" i="7"/>
  <c r="AT1269" i="7"/>
  <c r="AT1236" i="7"/>
  <c r="AT1204" i="7"/>
  <c r="AT1171" i="7"/>
  <c r="AT1139" i="7"/>
  <c r="AT1107" i="7"/>
  <c r="AT1074" i="7"/>
  <c r="AT1042" i="7"/>
  <c r="AT1010" i="7"/>
  <c r="AT977" i="7"/>
  <c r="AT944" i="7"/>
  <c r="AT912" i="7"/>
  <c r="AT879" i="7"/>
  <c r="AT847" i="7"/>
  <c r="AT293" i="7"/>
  <c r="AT229" i="7"/>
  <c r="AT674" i="7"/>
  <c r="AT633" i="7"/>
  <c r="AT484" i="7"/>
  <c r="AT368" i="7"/>
  <c r="AT266" i="7"/>
  <c r="AT154" i="7"/>
  <c r="AT62" i="7"/>
  <c r="AT782" i="7"/>
  <c r="AT709" i="7"/>
  <c r="AT632" i="7"/>
  <c r="AT1355" i="7"/>
  <c r="AT1323" i="7"/>
  <c r="AT1291" i="7"/>
  <c r="AT1259" i="7"/>
  <c r="AT1226" i="7"/>
  <c r="AT1194" i="7"/>
  <c r="AT1161" i="7"/>
  <c r="AT1129" i="7"/>
  <c r="AT1088" i="7"/>
  <c r="AT1056" i="7"/>
  <c r="AT1024" i="7"/>
  <c r="AT992" i="7"/>
  <c r="AT958" i="7"/>
  <c r="AT926" i="7"/>
  <c r="AT893" i="7"/>
  <c r="AT861" i="7"/>
  <c r="AT706" i="7"/>
  <c r="AT597" i="7"/>
  <c r="AT520" i="7"/>
  <c r="AT444" i="7"/>
  <c r="AT376" i="7"/>
  <c r="AT298" i="7"/>
  <c r="AT214" i="7"/>
  <c r="AT134" i="7"/>
  <c r="AT54" i="7"/>
  <c r="AT6" i="7"/>
  <c r="AT778" i="7"/>
  <c r="AT722" i="7"/>
  <c r="AT669" i="7"/>
  <c r="AT608" i="7"/>
  <c r="AT806" i="7"/>
  <c r="AT773" i="7"/>
  <c r="AT741" i="7"/>
  <c r="AT1350" i="7"/>
  <c r="AT1318" i="7"/>
  <c r="AT1286" i="7"/>
  <c r="AT1254" i="7"/>
  <c r="AT1221" i="7"/>
  <c r="AT1189" i="7"/>
  <c r="AT1156" i="7"/>
  <c r="AT1124" i="7"/>
  <c r="AT1091" i="7"/>
  <c r="AT1059" i="7"/>
  <c r="AT1027" i="7"/>
  <c r="AT995" i="7"/>
  <c r="AT962" i="7"/>
  <c r="AT929" i="7"/>
  <c r="AT896" i="7"/>
  <c r="AT864" i="7"/>
  <c r="AT832" i="7"/>
  <c r="AT621" i="7"/>
  <c r="AT524" i="7"/>
  <c r="AT424" i="7"/>
  <c r="AT322" i="7"/>
  <c r="AT202" i="7"/>
  <c r="AT98" i="7"/>
  <c r="AT565" i="7"/>
  <c r="AT533" i="7"/>
  <c r="AT501" i="7"/>
  <c r="AT469" i="7"/>
  <c r="AT437" i="7"/>
  <c r="AT405" i="7"/>
  <c r="AT373" i="7"/>
  <c r="AT340" i="7"/>
  <c r="AT307" i="7"/>
  <c r="AT275" i="7"/>
  <c r="AT243" i="7"/>
  <c r="AT211" i="7"/>
  <c r="AT179" i="7"/>
  <c r="AT147" i="7"/>
  <c r="AT115" i="7"/>
  <c r="AT83" i="7"/>
  <c r="AT51" i="7"/>
  <c r="AT19" i="7"/>
  <c r="AT285" i="7"/>
  <c r="AT221" i="7"/>
  <c r="AT795" i="7"/>
  <c r="AT808" i="7"/>
  <c r="AT1352" i="7"/>
  <c r="AT1260" i="7"/>
  <c r="AT1150" i="7"/>
  <c r="AT1073" i="7"/>
  <c r="AT1001" i="7"/>
  <c r="AT923" i="7"/>
  <c r="AT846" i="7"/>
  <c r="AT551" i="7"/>
  <c r="AT519" i="7"/>
  <c r="AT487" i="7"/>
  <c r="AT455" i="7"/>
  <c r="AT423" i="7"/>
  <c r="AT391" i="7"/>
  <c r="AT359" i="7"/>
  <c r="AT141" i="7"/>
  <c r="AT13" i="7"/>
  <c r="AT1227" i="7"/>
  <c r="AT1021" i="7"/>
  <c r="AT684" i="7"/>
  <c r="AT554" i="7"/>
  <c r="AT426" i="7"/>
  <c r="AT296" i="7"/>
  <c r="AT168" i="7"/>
  <c r="AT40" i="7"/>
  <c r="AT1321" i="7"/>
  <c r="AT69" i="7"/>
  <c r="AT1316" i="7"/>
  <c r="AT1118" i="7"/>
  <c r="AT890" i="7"/>
  <c r="AT643" i="7"/>
  <c r="AT514" i="7"/>
  <c r="AT386" i="7"/>
  <c r="AT256" i="7"/>
  <c r="AT128" i="7"/>
  <c r="AT735" i="7"/>
  <c r="AT728" i="7"/>
  <c r="AT598" i="7"/>
  <c r="AT157" i="7"/>
  <c r="AT29" i="7"/>
  <c r="AT1162" i="7"/>
  <c r="AT935" i="7"/>
  <c r="AT635" i="7"/>
  <c r="AT506" i="7"/>
  <c r="AT378" i="7"/>
  <c r="AT248" i="7"/>
  <c r="AT120" i="7"/>
  <c r="AT817" i="7"/>
  <c r="AT687" i="7"/>
  <c r="AT1337" i="7"/>
  <c r="AT1208" i="7"/>
  <c r="AT1078" i="7"/>
  <c r="AT948" i="7"/>
  <c r="AT703" i="7"/>
  <c r="AT1159" i="7"/>
  <c r="AT899" i="7"/>
  <c r="AT1184" i="7"/>
  <c r="AT149" i="7"/>
  <c r="AT21" i="7"/>
  <c r="AT1235" i="7"/>
  <c r="AT1033" i="7"/>
  <c r="AT692" i="7"/>
  <c r="AT562" i="7"/>
  <c r="AT434" i="7"/>
  <c r="AT304" i="7"/>
  <c r="AT176" i="7"/>
  <c r="AT48" i="7"/>
  <c r="AT809" i="7"/>
  <c r="AT679" i="7"/>
  <c r="AT1329" i="7"/>
  <c r="AT1200" i="7"/>
  <c r="AT1070" i="7"/>
  <c r="AT940" i="7"/>
  <c r="AT1332" i="7"/>
  <c r="AT606" i="7"/>
  <c r="AT1127" i="7"/>
  <c r="AT867" i="7"/>
  <c r="AT1054" i="7"/>
  <c r="K3" i="3"/>
  <c r="U1362" i="7"/>
  <c r="AU961" i="7" l="1"/>
  <c r="BH961" i="7" s="1"/>
  <c r="G123" i="22" s="1"/>
  <c r="H123" i="22" s="1"/>
  <c r="AU586" i="7"/>
  <c r="AU371" i="7"/>
  <c r="AU1097" i="7"/>
  <c r="BH1097" i="7" s="1"/>
  <c r="G249" i="22" s="1"/>
  <c r="H249" i="22" s="1"/>
  <c r="AU618" i="7"/>
  <c r="AU467" i="7"/>
  <c r="AU1155" i="7"/>
  <c r="H123" i="21"/>
  <c r="J123" i="21"/>
  <c r="H321" i="21"/>
  <c r="J321" i="21"/>
  <c r="H248" i="21"/>
  <c r="J248" i="21"/>
  <c r="H1149" i="21"/>
  <c r="J1149" i="21"/>
  <c r="AT71" i="7"/>
  <c r="AU743" i="7"/>
  <c r="AU1107" i="7"/>
  <c r="AU727" i="7"/>
  <c r="AU1179" i="7"/>
  <c r="AU887" i="7"/>
  <c r="AU1069" i="7"/>
  <c r="AU308" i="7"/>
  <c r="AU1139" i="7"/>
  <c r="AU4" i="7"/>
  <c r="AU1308" i="7"/>
  <c r="AU985" i="7"/>
  <c r="AU25" i="7"/>
  <c r="AU534" i="7"/>
  <c r="AU775" i="7"/>
  <c r="AU1247" i="7"/>
  <c r="BH1247" i="7" s="1"/>
  <c r="G387" i="22" s="1"/>
  <c r="H387" i="22" s="1"/>
  <c r="AU977" i="7"/>
  <c r="AU1236" i="7"/>
  <c r="AU715" i="7"/>
  <c r="AU132" i="7"/>
  <c r="AU647" i="7"/>
  <c r="AU113" i="7"/>
  <c r="AU931" i="7"/>
  <c r="AU1147" i="7"/>
  <c r="AU332" i="7"/>
  <c r="AU313" i="7"/>
  <c r="AU667" i="7"/>
  <c r="AU1025" i="7"/>
  <c r="AU1096" i="7"/>
  <c r="BH1096" i="7" s="1"/>
  <c r="G248" i="22" s="1"/>
  <c r="H248" i="22" s="1"/>
  <c r="AU1010" i="7"/>
  <c r="AU1269" i="7"/>
  <c r="AU748" i="7"/>
  <c r="AU228" i="7"/>
  <c r="AU886" i="7"/>
  <c r="AU209" i="7"/>
  <c r="AU1158" i="7"/>
  <c r="AU1244" i="7"/>
  <c r="AU558" i="7"/>
  <c r="AU539" i="7"/>
  <c r="AU20" i="7"/>
  <c r="AU799" i="7"/>
  <c r="AU334" i="7"/>
  <c r="BH334" i="7" s="1"/>
  <c r="G958" i="22" s="1"/>
  <c r="H958" i="22" s="1"/>
  <c r="AU771" i="7"/>
  <c r="AU583" i="7"/>
  <c r="AU912" i="7"/>
  <c r="AU1042" i="7"/>
  <c r="AU1171" i="7"/>
  <c r="AU1301" i="7"/>
  <c r="AU650" i="7"/>
  <c r="AU780" i="7"/>
  <c r="AU36" i="7"/>
  <c r="AU260" i="7"/>
  <c r="AU518" i="7"/>
  <c r="AU943" i="7"/>
  <c r="AU723" i="7"/>
  <c r="AU241" i="7"/>
  <c r="AU499" i="7"/>
  <c r="AU1268" i="7"/>
  <c r="AU1018" i="7"/>
  <c r="AU1277" i="7"/>
  <c r="AU76" i="7"/>
  <c r="AU591" i="7"/>
  <c r="AU57" i="7"/>
  <c r="AU571" i="7"/>
  <c r="AU1188" i="7"/>
  <c r="AU52" i="7"/>
  <c r="AU566" i="7"/>
  <c r="AU33" i="7"/>
  <c r="L3" i="3"/>
  <c r="K6" i="3"/>
  <c r="AU990" i="7"/>
  <c r="BH990" i="7" s="1"/>
  <c r="G148" i="22" s="1"/>
  <c r="H148" i="22" s="1"/>
  <c r="AU651" i="7"/>
  <c r="BH651" i="7" s="1"/>
  <c r="G1075" i="22" s="1"/>
  <c r="H1075" i="22" s="1"/>
  <c r="AU739" i="7"/>
  <c r="AU717" i="7"/>
  <c r="BH717" i="7" s="1"/>
  <c r="G1150" i="22" s="1"/>
  <c r="H1150" i="22" s="1"/>
  <c r="AU944" i="7"/>
  <c r="AU1074" i="7"/>
  <c r="AU1204" i="7"/>
  <c r="AU1333" i="7"/>
  <c r="AU683" i="7"/>
  <c r="AU813" i="7"/>
  <c r="AU100" i="7"/>
  <c r="AU358" i="7"/>
  <c r="AU615" i="7"/>
  <c r="AU1110" i="7"/>
  <c r="AU81" i="7"/>
  <c r="AU338" i="7"/>
  <c r="AU854" i="7"/>
  <c r="AU804" i="7"/>
  <c r="BH804" i="7" s="1"/>
  <c r="G1146" i="22" s="1"/>
  <c r="H1146" i="22" s="1"/>
  <c r="AU1115" i="7"/>
  <c r="AU659" i="7"/>
  <c r="AU300" i="7"/>
  <c r="AU1013" i="7"/>
  <c r="AU281" i="7"/>
  <c r="AU824" i="7"/>
  <c r="AU634" i="7"/>
  <c r="AU276" i="7"/>
  <c r="AU972" i="7"/>
  <c r="AU289" i="7"/>
  <c r="AU164" i="7"/>
  <c r="AU292" i="7"/>
  <c r="AU422" i="7"/>
  <c r="AU550" i="7"/>
  <c r="AU680" i="7"/>
  <c r="AU997" i="7"/>
  <c r="AU1215" i="7"/>
  <c r="AU17" i="7"/>
  <c r="AU145" i="7"/>
  <c r="AU273" i="7"/>
  <c r="AU403" i="7"/>
  <c r="AU531" i="7"/>
  <c r="AU1009" i="7"/>
  <c r="AU791" i="7"/>
  <c r="AU920" i="7"/>
  <c r="AU1050" i="7"/>
  <c r="AU1180" i="7"/>
  <c r="AU1309" i="7"/>
  <c r="AU788" i="7"/>
  <c r="AU172" i="7"/>
  <c r="AU430" i="7"/>
  <c r="AU688" i="7"/>
  <c r="AU1223" i="7"/>
  <c r="AU153" i="7"/>
  <c r="AU411" i="7"/>
  <c r="AU1029" i="7"/>
  <c r="AU1026" i="7"/>
  <c r="AU1285" i="7"/>
  <c r="AU764" i="7"/>
  <c r="AU148" i="7"/>
  <c r="AU406" i="7"/>
  <c r="AU664" i="7"/>
  <c r="AU1195" i="7"/>
  <c r="AU129" i="7"/>
  <c r="AU387" i="7"/>
  <c r="AU968" i="7"/>
  <c r="AU68" i="7"/>
  <c r="AU196" i="7"/>
  <c r="AU324" i="7"/>
  <c r="AU454" i="7"/>
  <c r="AU582" i="7"/>
  <c r="AU712" i="7"/>
  <c r="AU1053" i="7"/>
  <c r="AU1256" i="7"/>
  <c r="AU49" i="7"/>
  <c r="AU177" i="7"/>
  <c r="AU305" i="7"/>
  <c r="AU435" i="7"/>
  <c r="AU563" i="7"/>
  <c r="AU1085" i="7"/>
  <c r="AU907" i="7"/>
  <c r="BH907" i="7" s="1"/>
  <c r="G72" i="22" s="1"/>
  <c r="H72" i="22" s="1"/>
  <c r="AU952" i="7"/>
  <c r="AU1082" i="7"/>
  <c r="AU1212" i="7"/>
  <c r="AU1341" i="7"/>
  <c r="AU821" i="7"/>
  <c r="AU204" i="7"/>
  <c r="AU462" i="7"/>
  <c r="AU842" i="7"/>
  <c r="AU1272" i="7"/>
  <c r="AU185" i="7"/>
  <c r="AU443" i="7"/>
  <c r="AU1102" i="7"/>
  <c r="AU1058" i="7"/>
  <c r="AU1317" i="7"/>
  <c r="AU796" i="7"/>
  <c r="AU180" i="7"/>
  <c r="AU438" i="7"/>
  <c r="AU696" i="7"/>
  <c r="AU1231" i="7"/>
  <c r="AU161" i="7"/>
  <c r="AU419" i="7"/>
  <c r="AU1045" i="7"/>
  <c r="AU257" i="7"/>
  <c r="AU515" i="7"/>
  <c r="AU812" i="7"/>
  <c r="AU594" i="7"/>
  <c r="AU724" i="7"/>
  <c r="AU751" i="7"/>
  <c r="AU108" i="7"/>
  <c r="AU236" i="7"/>
  <c r="AU366" i="7"/>
  <c r="AU494" i="7"/>
  <c r="AU623" i="7"/>
  <c r="AU898" i="7"/>
  <c r="AU1126" i="7"/>
  <c r="AU1320" i="7"/>
  <c r="AU89" i="7"/>
  <c r="AU217" i="7"/>
  <c r="AU346" i="7"/>
  <c r="AU475" i="7"/>
  <c r="AU874" i="7"/>
  <c r="AU1170" i="7"/>
  <c r="AU960" i="7"/>
  <c r="AU1090" i="7"/>
  <c r="AU1220" i="7"/>
  <c r="AU1349" i="7"/>
  <c r="AU699" i="7"/>
  <c r="AU3" i="7"/>
  <c r="AU84" i="7"/>
  <c r="AU212" i="7"/>
  <c r="AU341" i="7"/>
  <c r="AU470" i="7"/>
  <c r="AU599" i="7"/>
  <c r="AU858" i="7"/>
  <c r="AU1081" i="7"/>
  <c r="AU1284" i="7"/>
  <c r="AU65" i="7"/>
  <c r="AU193" i="7"/>
  <c r="AU321" i="7"/>
  <c r="AU451" i="7"/>
  <c r="AU579" i="7"/>
  <c r="AU1122" i="7"/>
  <c r="AU626" i="7"/>
  <c r="AU756" i="7"/>
  <c r="AU12" i="7"/>
  <c r="AU140" i="7"/>
  <c r="AU268" i="7"/>
  <c r="AU398" i="7"/>
  <c r="AU526" i="7"/>
  <c r="AU656" i="7"/>
  <c r="AU955" i="7"/>
  <c r="AU1187" i="7"/>
  <c r="AU763" i="7"/>
  <c r="AU121" i="7"/>
  <c r="AU249" i="7"/>
  <c r="AU379" i="7"/>
  <c r="AU507" i="7"/>
  <c r="AU951" i="7"/>
  <c r="AU1288" i="7"/>
  <c r="AU994" i="7"/>
  <c r="AU1123" i="7"/>
  <c r="AU1253" i="7"/>
  <c r="AU602" i="7"/>
  <c r="AU732" i="7"/>
  <c r="AU783" i="7"/>
  <c r="AU116" i="7"/>
  <c r="AU244" i="7"/>
  <c r="AU374" i="7"/>
  <c r="AU502" i="7"/>
  <c r="AU631" i="7"/>
  <c r="AU915" i="7"/>
  <c r="AU1138" i="7"/>
  <c r="AU1336" i="7"/>
  <c r="AU97" i="7"/>
  <c r="AU225" i="7"/>
  <c r="AU355" i="7"/>
  <c r="AU483" i="7"/>
  <c r="AU894" i="7"/>
  <c r="AU1312" i="7"/>
  <c r="AT337" i="7"/>
  <c r="AT1249" i="7"/>
  <c r="AT720" i="7"/>
  <c r="AT1207" i="7"/>
  <c r="AT418" i="7"/>
  <c r="AT72" i="7"/>
  <c r="AT45" i="7"/>
  <c r="AT559" i="7"/>
  <c r="AT828" i="7"/>
  <c r="AT155" i="7"/>
  <c r="AT413" i="7"/>
  <c r="AT348" i="7"/>
  <c r="AT970" i="7"/>
  <c r="AT1229" i="7"/>
  <c r="AT620" i="7"/>
  <c r="AT318" i="7"/>
  <c r="AT934" i="7"/>
  <c r="AT1202" i="7"/>
  <c r="AT802" i="7"/>
  <c r="AT245" i="7"/>
  <c r="AT1147" i="7"/>
  <c r="AT691" i="7"/>
  <c r="AT172" i="7"/>
  <c r="AT526" i="7"/>
  <c r="AT1069" i="7"/>
  <c r="AT153" i="7"/>
  <c r="AT539" i="7"/>
  <c r="AT215" i="7"/>
  <c r="AT540" i="7"/>
  <c r="AT1298" i="7"/>
  <c r="AT480" i="7"/>
  <c r="AT734" i="7"/>
  <c r="AT1348" i="7"/>
  <c r="AT1134" i="7"/>
  <c r="AT580" i="7"/>
  <c r="AT1113" i="7"/>
  <c r="AT732" i="7"/>
  <c r="AT483" i="7"/>
  <c r="AT644" i="7"/>
  <c r="AT1106" i="7"/>
  <c r="AT588" i="7"/>
  <c r="AT639" i="7"/>
  <c r="AT769" i="7"/>
  <c r="AT466" i="7"/>
  <c r="AT965" i="7"/>
  <c r="AT24" i="7"/>
  <c r="AT61" i="7"/>
  <c r="AT546" i="7"/>
  <c r="AT200" i="7"/>
  <c r="AT317" i="7"/>
  <c r="AT866" i="7"/>
  <c r="AT173" i="7"/>
  <c r="AT187" i="7"/>
  <c r="AT445" i="7"/>
  <c r="AT452" i="7"/>
  <c r="AT1003" i="7"/>
  <c r="AT1262" i="7"/>
  <c r="AT681" i="7"/>
  <c r="AT396" i="7"/>
  <c r="AT967" i="7"/>
  <c r="AT1234" i="7"/>
  <c r="AT90" i="7"/>
  <c r="AT309" i="7"/>
  <c r="AT1180" i="7"/>
  <c r="AT756" i="7"/>
  <c r="AT204" i="7"/>
  <c r="AT558" i="7"/>
  <c r="AT1187" i="7"/>
  <c r="AT185" i="7"/>
  <c r="AT571" i="7"/>
  <c r="AT247" i="7"/>
  <c r="AT629" i="7"/>
  <c r="AT1330" i="7"/>
  <c r="AT548" i="7"/>
  <c r="AT815" i="7"/>
  <c r="AT85" i="7"/>
  <c r="AT375" i="7"/>
  <c r="AT880" i="7"/>
  <c r="AT1145" i="7"/>
  <c r="AT783" i="7"/>
  <c r="AT579" i="7"/>
  <c r="AT811" i="7"/>
  <c r="AT354" i="7"/>
  <c r="AT206" i="7"/>
  <c r="AT672" i="7"/>
  <c r="AT472" i="7"/>
  <c r="AT625" i="7"/>
  <c r="AT857" i="7"/>
  <c r="AT737" i="7"/>
  <c r="AT46" i="7"/>
  <c r="AT988" i="7"/>
  <c r="AT105" i="7"/>
  <c r="AT414" i="7"/>
  <c r="AT1293" i="7"/>
  <c r="AT645" i="7"/>
  <c r="AT918" i="7"/>
  <c r="AT1213" i="7"/>
  <c r="AT186" i="7"/>
  <c r="AT787" i="7"/>
  <c r="AT8" i="7"/>
  <c r="AT878" i="7"/>
  <c r="AT272" i="7"/>
  <c r="AT10" i="7"/>
  <c r="AT922" i="7"/>
  <c r="AT826" i="7"/>
  <c r="AT949" i="7"/>
  <c r="AT417" i="7"/>
  <c r="AT812" i="7"/>
  <c r="AT321" i="7"/>
  <c r="AT1284" i="7"/>
  <c r="AT502" i="7"/>
  <c r="AT116" i="7"/>
  <c r="AT699" i="7"/>
  <c r="AT1123" i="7"/>
  <c r="AT702" i="7"/>
  <c r="AT600" i="7"/>
  <c r="AT1008" i="7"/>
  <c r="AT178" i="7"/>
  <c r="AT757" i="7"/>
  <c r="AT1043" i="7"/>
  <c r="AT158" i="7"/>
  <c r="AT323" i="7"/>
  <c r="AT253" i="7"/>
  <c r="AT503" i="7"/>
  <c r="AT850" i="7"/>
  <c r="AT708" i="7"/>
  <c r="AT700" i="7"/>
  <c r="AT1143" i="7"/>
  <c r="AT627" i="7"/>
  <c r="AT736" i="7"/>
  <c r="AT907" i="7"/>
  <c r="BG907" i="7" s="1"/>
  <c r="G72" i="21" s="1"/>
  <c r="AT294" i="7"/>
  <c r="AT592" i="7"/>
  <c r="AT1206" i="7"/>
  <c r="AT1044" i="7"/>
  <c r="AT841" i="7"/>
  <c r="AT404" i="7"/>
  <c r="AT70" i="7"/>
  <c r="AT685" i="7"/>
  <c r="AT753" i="7"/>
  <c r="AT1266" i="7"/>
  <c r="AT1136" i="7"/>
  <c r="AT1007" i="7"/>
  <c r="AT876" i="7"/>
  <c r="AT440" i="7"/>
  <c r="AT569" i="7"/>
  <c r="AT441" i="7"/>
  <c r="AT311" i="7"/>
  <c r="AT183" i="7"/>
  <c r="AT55" i="7"/>
  <c r="AT1288" i="7"/>
  <c r="AT951" i="7"/>
  <c r="AT507" i="7"/>
  <c r="AT624" i="7"/>
  <c r="AT698" i="7"/>
  <c r="AT1152" i="7"/>
  <c r="AT327" i="7"/>
  <c r="AT911" i="7"/>
  <c r="AT1203" i="7"/>
  <c r="AT156" i="7"/>
  <c r="AT1261" i="7"/>
  <c r="AT762" i="7"/>
  <c r="AT270" i="7"/>
  <c r="AT1181" i="7"/>
  <c r="AT397" i="7"/>
  <c r="AT543" i="7"/>
  <c r="AT165" i="7"/>
  <c r="AT655" i="7"/>
  <c r="AT908" i="7"/>
  <c r="AT750" i="7"/>
  <c r="AT352" i="7"/>
  <c r="AT1241" i="7"/>
  <c r="AT654" i="7"/>
  <c r="AT385" i="7"/>
  <c r="AT1122" i="7"/>
  <c r="AT225" i="7"/>
  <c r="AT1081" i="7"/>
  <c r="AT374" i="7"/>
  <c r="AT84" i="7"/>
  <c r="AT602" i="7"/>
  <c r="AT994" i="7"/>
  <c r="AT556" i="7"/>
  <c r="AT1275" i="7"/>
  <c r="AT877" i="7"/>
  <c r="AT78" i="7"/>
  <c r="AT1302" i="7"/>
  <c r="AT913" i="7"/>
  <c r="AT581" i="7"/>
  <c r="AT227" i="7"/>
  <c r="AT1300" i="7"/>
  <c r="AT471" i="7"/>
  <c r="AT362" i="7"/>
  <c r="AT192" i="7"/>
  <c r="AT570" i="7"/>
  <c r="AT1289" i="7"/>
  <c r="AT112" i="7"/>
  <c r="AT1257" i="7"/>
  <c r="AT694" i="7"/>
  <c r="AT94" i="7"/>
  <c r="AT1335" i="7"/>
  <c r="AT1173" i="7"/>
  <c r="AT979" i="7"/>
  <c r="AT641" i="7"/>
  <c r="AT326" i="7"/>
  <c r="AT30" i="7"/>
  <c r="AT628" i="7"/>
  <c r="AT721" i="7"/>
  <c r="AT1233" i="7"/>
  <c r="AT1104" i="7"/>
  <c r="AT974" i="7"/>
  <c r="AT844" i="7"/>
  <c r="AT339" i="7"/>
  <c r="AT537" i="7"/>
  <c r="AT409" i="7"/>
  <c r="AT279" i="7"/>
  <c r="AT151" i="7"/>
  <c r="AT23" i="7"/>
  <c r="AT1170" i="7"/>
  <c r="AT874" i="7"/>
  <c r="AT475" i="7"/>
  <c r="AT346" i="7"/>
  <c r="AT217" i="7"/>
  <c r="AT89" i="7"/>
  <c r="AT1320" i="7"/>
  <c r="AT1126" i="7"/>
  <c r="AT898" i="7"/>
  <c r="AT623" i="7"/>
  <c r="AT494" i="7"/>
  <c r="AT366" i="7"/>
  <c r="AT236" i="7"/>
  <c r="AT108" i="7"/>
  <c r="AT751" i="7"/>
  <c r="AT724" i="7"/>
  <c r="AT594" i="7"/>
  <c r="AT1244" i="7"/>
  <c r="AT1115" i="7"/>
  <c r="AT985" i="7"/>
  <c r="AT855" i="7"/>
  <c r="AT1351" i="7"/>
  <c r="AT892" i="7"/>
  <c r="AT395" i="7"/>
  <c r="AT124" i="7"/>
  <c r="AT1186" i="7"/>
  <c r="AT953" i="7"/>
  <c r="AT511" i="7"/>
  <c r="AT1086" i="7"/>
  <c r="AT1214" i="7"/>
  <c r="AT1209" i="7"/>
  <c r="AT159" i="7"/>
  <c r="AT193" i="7"/>
  <c r="AT341" i="7"/>
  <c r="AT1253" i="7"/>
  <c r="AT194" i="7"/>
  <c r="AT845" i="7"/>
  <c r="AT1172" i="7"/>
  <c r="AT485" i="7"/>
  <c r="AT1174" i="7"/>
  <c r="AT133" i="7"/>
  <c r="AT184" i="7"/>
  <c r="AT803" i="7"/>
  <c r="AT544" i="7"/>
  <c r="AT1303" i="7"/>
  <c r="AT946" i="7"/>
  <c r="AT242" i="7"/>
  <c r="AT818" i="7"/>
  <c r="AT1201" i="7"/>
  <c r="AT941" i="7"/>
  <c r="AT230" i="7"/>
  <c r="AT377" i="7"/>
  <c r="AT119" i="7"/>
  <c r="AT1102" i="7"/>
  <c r="AT443" i="7"/>
  <c r="AT281" i="7"/>
  <c r="AT121" i="7"/>
  <c r="AT1272" i="7"/>
  <c r="AT1013" i="7"/>
  <c r="AT656" i="7"/>
  <c r="AT462" i="7"/>
  <c r="AT300" i="7"/>
  <c r="AT140" i="7"/>
  <c r="AT821" i="7"/>
  <c r="AT659" i="7"/>
  <c r="AT1277" i="7"/>
  <c r="AT1082" i="7"/>
  <c r="AT920" i="7"/>
  <c r="AT181" i="7"/>
  <c r="AT286" i="7"/>
  <c r="AT726" i="7"/>
  <c r="AT1299" i="7"/>
  <c r="AT1169" i="7"/>
  <c r="AT1032" i="7"/>
  <c r="AT901" i="7"/>
  <c r="AT536" i="7"/>
  <c r="AT234" i="7"/>
  <c r="AT790" i="7"/>
  <c r="AT814" i="7"/>
  <c r="AT1326" i="7"/>
  <c r="AT1197" i="7"/>
  <c r="AT1067" i="7"/>
  <c r="AT937" i="7"/>
  <c r="AT637" i="7"/>
  <c r="AT238" i="7"/>
  <c r="AT509" i="7"/>
  <c r="AT381" i="7"/>
  <c r="AT251" i="7"/>
  <c r="AT123" i="7"/>
  <c r="AT301" i="7"/>
  <c r="AT731" i="7"/>
  <c r="AT1017" i="7"/>
  <c r="AT527" i="7"/>
  <c r="AT399" i="7"/>
  <c r="AT1280" i="7"/>
  <c r="AT458" i="7"/>
  <c r="AT768" i="7"/>
  <c r="AT947" i="7"/>
  <c r="AT288" i="7"/>
  <c r="AT630" i="7"/>
  <c r="AT993" i="7"/>
  <c r="AT280" i="7"/>
  <c r="AT590" i="7"/>
  <c r="AT851" i="7"/>
  <c r="AT891" i="7"/>
  <c r="AT862" i="7"/>
  <c r="AT1125" i="7"/>
  <c r="AT860" i="7"/>
  <c r="AT137" i="7"/>
  <c r="AT772" i="7"/>
  <c r="AT1153" i="7"/>
  <c r="AT290" i="7"/>
  <c r="AT779" i="7"/>
  <c r="AT117" i="7"/>
  <c r="AT954" i="7"/>
  <c r="AT1079" i="7"/>
  <c r="AT127" i="7"/>
  <c r="AT1336" i="7"/>
  <c r="AT244" i="7"/>
  <c r="AT1220" i="7"/>
  <c r="AT665" i="7"/>
  <c r="AT488" i="7"/>
  <c r="AT1140" i="7"/>
  <c r="AT357" i="7"/>
  <c r="AT959" i="7"/>
  <c r="AT5" i="7"/>
  <c r="AT1273" i="7"/>
  <c r="AT1265" i="7"/>
  <c r="AT416" i="7"/>
  <c r="AT1238" i="7"/>
  <c r="AT914" i="7"/>
  <c r="AT174" i="7"/>
  <c r="AT785" i="7"/>
  <c r="AT1168" i="7"/>
  <c r="AT909" i="7"/>
  <c r="AT110" i="7"/>
  <c r="AT344" i="7"/>
  <c r="AT87" i="7"/>
  <c r="AT1029" i="7"/>
  <c r="AT411" i="7"/>
  <c r="AT249" i="7"/>
  <c r="AT57" i="7"/>
  <c r="AT1223" i="7"/>
  <c r="AT955" i="7"/>
  <c r="AT591" i="7"/>
  <c r="AT430" i="7"/>
  <c r="AT268" i="7"/>
  <c r="AT76" i="7"/>
  <c r="AT788" i="7"/>
  <c r="AT626" i="7"/>
  <c r="AT1212" i="7"/>
  <c r="AT1050" i="7"/>
  <c r="AT887" i="7"/>
  <c r="AT666" i="7"/>
  <c r="AT166" i="7"/>
  <c r="AT648" i="7"/>
  <c r="AT1267" i="7"/>
  <c r="AT1137" i="7"/>
  <c r="AT1000" i="7"/>
  <c r="AT869" i="7"/>
  <c r="AT468" i="7"/>
  <c r="AT146" i="7"/>
  <c r="AT738" i="7"/>
  <c r="AT781" i="7"/>
  <c r="AT1294" i="7"/>
  <c r="AT1164" i="7"/>
  <c r="AT1035" i="7"/>
  <c r="AT904" i="7"/>
  <c r="BG904" i="7" s="1"/>
  <c r="AT552" i="7"/>
  <c r="AT114" i="7"/>
  <c r="AT477" i="7"/>
  <c r="AT349" i="7"/>
  <c r="AT219" i="7"/>
  <c r="AT91" i="7"/>
  <c r="AT237" i="7"/>
  <c r="AT1276" i="7"/>
  <c r="AT939" i="7"/>
  <c r="AT495" i="7"/>
  <c r="AT367" i="7"/>
  <c r="AT1077" i="7"/>
  <c r="AT328" i="7"/>
  <c r="AT101" i="7"/>
  <c r="AT676" i="7"/>
  <c r="AT160" i="7"/>
  <c r="AT989" i="7"/>
  <c r="AT668" i="7"/>
  <c r="AT152" i="7"/>
  <c r="AT1240" i="7"/>
  <c r="AT1224" i="7"/>
  <c r="AT53" i="7"/>
  <c r="AT595" i="7"/>
  <c r="AT873" i="7"/>
  <c r="AT1012" i="7"/>
  <c r="AT1141" i="7"/>
  <c r="AT1271" i="7"/>
  <c r="AT657" i="7"/>
  <c r="AT170" i="7"/>
  <c r="AT686" i="7"/>
  <c r="AT651" i="7"/>
  <c r="BG651" i="7" s="1"/>
  <c r="G1077" i="21" s="1"/>
  <c r="AT1135" i="7"/>
  <c r="AT498" i="7"/>
  <c r="AT1030" i="7"/>
  <c r="AT56" i="7"/>
  <c r="AT93" i="7"/>
  <c r="AT578" i="7"/>
  <c r="AT232" i="7"/>
  <c r="AT342" i="7"/>
  <c r="AT882" i="7"/>
  <c r="AT189" i="7"/>
  <c r="AT195" i="7"/>
  <c r="AT453" i="7"/>
  <c r="AT476" i="7"/>
  <c r="AT1011" i="7"/>
  <c r="AT1270" i="7"/>
  <c r="AT693" i="7"/>
  <c r="AT412" i="7"/>
  <c r="AT975" i="7"/>
  <c r="AT1242" i="7"/>
  <c r="AT122" i="7"/>
  <c r="AT325" i="7"/>
  <c r="AT1090" i="7"/>
  <c r="AT1349" i="7"/>
  <c r="AT3" i="7"/>
  <c r="AT212" i="7"/>
  <c r="AT470" i="7"/>
  <c r="AT915" i="7"/>
  <c r="AT65" i="7"/>
  <c r="AT451" i="7"/>
  <c r="AT1211" i="7"/>
  <c r="AT255" i="7"/>
  <c r="AT254" i="7"/>
  <c r="AT982" i="7"/>
  <c r="AT1338" i="7"/>
  <c r="AT258" i="7"/>
  <c r="AT1182" i="7"/>
  <c r="AT583" i="7"/>
  <c r="AT144" i="7"/>
  <c r="AT1305" i="7"/>
  <c r="AT224" i="7"/>
  <c r="AT1191" i="7"/>
  <c r="AT1324" i="7"/>
  <c r="AT365" i="7"/>
  <c r="AT921" i="7"/>
  <c r="AT797" i="7"/>
  <c r="AT885" i="7"/>
  <c r="AT689" i="7"/>
  <c r="AT1002" i="7"/>
  <c r="AT740" i="7"/>
  <c r="AT382" i="7"/>
  <c r="AT1154" i="7"/>
  <c r="AT363" i="7"/>
  <c r="AT39" i="7"/>
  <c r="AT553" i="7"/>
  <c r="AT1120" i="7"/>
  <c r="AT50" i="7"/>
  <c r="AT1092" i="7"/>
  <c r="AU1211" i="7"/>
  <c r="AU905" i="7"/>
  <c r="BH905" i="7" s="1"/>
  <c r="G71" i="22" s="1"/>
  <c r="H71" i="22" s="1"/>
  <c r="AU1142" i="7"/>
  <c r="AU555" i="7"/>
  <c r="AU427" i="7"/>
  <c r="AU297" i="7"/>
  <c r="AU169" i="7"/>
  <c r="AU41" i="7"/>
  <c r="AU1239" i="7"/>
  <c r="AU1041" i="7"/>
  <c r="AU704" i="7"/>
  <c r="AU574" i="7"/>
  <c r="AU446" i="7"/>
  <c r="AU316" i="7"/>
  <c r="AU188" i="7"/>
  <c r="AU60" i="7"/>
  <c r="AU805" i="7"/>
  <c r="AU675" i="7"/>
  <c r="AU1325" i="7"/>
  <c r="AU1196" i="7"/>
  <c r="AU1066" i="7"/>
  <c r="AU936" i="7"/>
  <c r="AU871" i="7"/>
  <c r="AU839" i="7"/>
  <c r="AU714" i="7"/>
  <c r="AU572" i="7"/>
  <c r="AU448" i="7"/>
  <c r="AU314" i="7"/>
  <c r="AU218" i="7"/>
  <c r="AU130" i="7"/>
  <c r="AU10" i="7"/>
  <c r="AU750" i="7"/>
  <c r="AU677" i="7"/>
  <c r="AU604" i="7"/>
  <c r="AU1343" i="7"/>
  <c r="AU1311" i="7"/>
  <c r="AU1279" i="7"/>
  <c r="AU1246" i="7"/>
  <c r="AU1214" i="7"/>
  <c r="AU1182" i="7"/>
  <c r="AU1149" i="7"/>
  <c r="AU1117" i="7"/>
  <c r="AU1084" i="7"/>
  <c r="AU1052" i="7"/>
  <c r="AU1020" i="7"/>
  <c r="AU987" i="7"/>
  <c r="AU954" i="7"/>
  <c r="AU922" i="7"/>
  <c r="AU881" i="7"/>
  <c r="AU849" i="7"/>
  <c r="AU678" i="7"/>
  <c r="AU568" i="7"/>
  <c r="AU496" i="7"/>
  <c r="AU420" i="7"/>
  <c r="AU352" i="7"/>
  <c r="AU258" i="7"/>
  <c r="AU190" i="7"/>
  <c r="AU102" i="7"/>
  <c r="AU38" i="7"/>
  <c r="AU811" i="7"/>
  <c r="AU758" i="7"/>
  <c r="AU701" i="7"/>
  <c r="AU644" i="7"/>
  <c r="AU826" i="7"/>
  <c r="AU793" i="7"/>
  <c r="AU761" i="7"/>
  <c r="AU729" i="7"/>
  <c r="AU1338" i="7"/>
  <c r="AU1306" i="7"/>
  <c r="AU1274" i="7"/>
  <c r="AU1241" i="7"/>
  <c r="AU1209" i="7"/>
  <c r="AU1177" i="7"/>
  <c r="AU1144" i="7"/>
  <c r="AU1112" i="7"/>
  <c r="AU1079" i="7"/>
  <c r="AU1047" i="7"/>
  <c r="AU1015" i="7"/>
  <c r="AU982" i="7"/>
  <c r="AU949" i="7"/>
  <c r="AU917" i="7"/>
  <c r="AU884" i="7"/>
  <c r="AU852" i="7"/>
  <c r="AU654" i="7"/>
  <c r="AU564" i="7"/>
  <c r="AU1175" i="7"/>
  <c r="BH1175" i="7" s="1"/>
  <c r="G321" i="22" s="1"/>
  <c r="H321" i="22" s="1"/>
  <c r="AU988" i="7"/>
  <c r="AU523" i="7"/>
  <c r="AU395" i="7"/>
  <c r="AU265" i="7"/>
  <c r="AU137" i="7"/>
  <c r="AU9" i="7"/>
  <c r="AU1203" i="7"/>
  <c r="AU984" i="7"/>
  <c r="AU672" i="7"/>
  <c r="AU542" i="7"/>
  <c r="AU414" i="7"/>
  <c r="AU284" i="7"/>
  <c r="AU156" i="7"/>
  <c r="AU28" i="7"/>
  <c r="AU772" i="7"/>
  <c r="AU642" i="7"/>
  <c r="AU1293" i="7"/>
  <c r="AU1163" i="7"/>
  <c r="AU1034" i="7"/>
  <c r="AU928" i="7"/>
  <c r="AU863" i="7"/>
  <c r="AU694" i="7"/>
  <c r="AU686" i="7"/>
  <c r="AU544" i="7"/>
  <c r="AU416" i="7"/>
  <c r="AU294" i="7"/>
  <c r="AU170" i="7"/>
  <c r="AU94" i="7"/>
  <c r="AU815" i="7"/>
  <c r="AU734" i="7"/>
  <c r="AU657" i="7"/>
  <c r="AU592" i="7"/>
  <c r="AU1335" i="7"/>
  <c r="AU1303" i="7"/>
  <c r="AU1271" i="7"/>
  <c r="AU1238" i="7"/>
  <c r="AU1206" i="7"/>
  <c r="AU1173" i="7"/>
  <c r="AU1141" i="7"/>
  <c r="AU1109" i="7"/>
  <c r="AU1076" i="7"/>
  <c r="AU1044" i="7"/>
  <c r="AU1012" i="7"/>
  <c r="AU979" i="7"/>
  <c r="AU946" i="7"/>
  <c r="AU914" i="7"/>
  <c r="AU873" i="7"/>
  <c r="AU841" i="7"/>
  <c r="AU641" i="7"/>
  <c r="AU548" i="7"/>
  <c r="AU480" i="7"/>
  <c r="AU404" i="7"/>
  <c r="AU326" i="7"/>
  <c r="AU242" i="7"/>
  <c r="AU174" i="7"/>
  <c r="AU70" i="7"/>
  <c r="AU30" i="7"/>
  <c r="AU798" i="7"/>
  <c r="AU746" i="7"/>
  <c r="AU685" i="7"/>
  <c r="AU628" i="7"/>
  <c r="AU818" i="7"/>
  <c r="AU785" i="7"/>
  <c r="AU753" i="7"/>
  <c r="AU721" i="7"/>
  <c r="AU1330" i="7"/>
  <c r="AU1298" i="7"/>
  <c r="AU1266" i="7"/>
  <c r="AU1233" i="7"/>
  <c r="AU1201" i="7"/>
  <c r="AU1168" i="7"/>
  <c r="AU1136" i="7"/>
  <c r="AU1104" i="7"/>
  <c r="AU1071" i="7"/>
  <c r="AU1039" i="7"/>
  <c r="AU1007" i="7"/>
  <c r="AU974" i="7"/>
  <c r="AU941" i="7"/>
  <c r="AU909" i="7"/>
  <c r="AU876" i="7"/>
  <c r="AU844" i="7"/>
  <c r="AU629" i="7"/>
  <c r="AU1340" i="7"/>
  <c r="AU911" i="7"/>
  <c r="AU491" i="7"/>
  <c r="AU363" i="7"/>
  <c r="AU233" i="7"/>
  <c r="AU105" i="7"/>
  <c r="AU1356" i="7"/>
  <c r="AU1154" i="7"/>
  <c r="AU927" i="7"/>
  <c r="AU639" i="7"/>
  <c r="AU510" i="7"/>
  <c r="AU382" i="7"/>
  <c r="AU252" i="7"/>
  <c r="AU124" i="7"/>
  <c r="AU820" i="7"/>
  <c r="AU740" i="7"/>
  <c r="AU610" i="7"/>
  <c r="AU1261" i="7"/>
  <c r="AU1131" i="7"/>
  <c r="AU1002" i="7"/>
  <c r="AU903" i="7"/>
  <c r="AU855" i="7"/>
  <c r="AU658" i="7"/>
  <c r="AU649" i="7"/>
  <c r="AU508" i="7"/>
  <c r="AU388" i="7"/>
  <c r="AU278" i="7"/>
  <c r="AU162" i="7"/>
  <c r="AU86" i="7"/>
  <c r="AU794" i="7"/>
  <c r="AU718" i="7"/>
  <c r="AU640" i="7"/>
  <c r="AU1359" i="7"/>
  <c r="AU1327" i="7"/>
  <c r="AU1295" i="7"/>
  <c r="AU1263" i="7"/>
  <c r="AU1230" i="7"/>
  <c r="AU1198" i="7"/>
  <c r="AU1165" i="7"/>
  <c r="AU1133" i="7"/>
  <c r="AU1101" i="7"/>
  <c r="AU1068" i="7"/>
  <c r="AU1036" i="7"/>
  <c r="AU1004" i="7"/>
  <c r="AU971" i="7"/>
  <c r="AU938" i="7"/>
  <c r="AU897" i="7"/>
  <c r="AU865" i="7"/>
  <c r="AU833" i="7"/>
  <c r="AU605" i="7"/>
  <c r="AU528" i="7"/>
  <c r="AU456" i="7"/>
  <c r="AU384" i="7"/>
  <c r="AU310" i="7"/>
  <c r="AU222" i="7"/>
  <c r="AU142" i="7"/>
  <c r="AU58" i="7"/>
  <c r="AU22" i="7"/>
  <c r="AU786" i="7"/>
  <c r="AU730" i="7"/>
  <c r="AU673" i="7"/>
  <c r="AU612" i="7"/>
  <c r="AU810" i="7"/>
  <c r="AU777" i="7"/>
  <c r="AU745" i="7"/>
  <c r="AU1354" i="7"/>
  <c r="AU1322" i="7"/>
  <c r="AU1290" i="7"/>
  <c r="AU1258" i="7"/>
  <c r="AU1225" i="7"/>
  <c r="AU1193" i="7"/>
  <c r="AU1160" i="7"/>
  <c r="AU1128" i="7"/>
  <c r="AU1095" i="7"/>
  <c r="AU1063" i="7"/>
  <c r="AU1031" i="7"/>
  <c r="AU999" i="7"/>
  <c r="AU966" i="7"/>
  <c r="AU933" i="7"/>
  <c r="AU900" i="7"/>
  <c r="AU868" i="7"/>
  <c r="AU836" i="7"/>
  <c r="AU609" i="7"/>
  <c r="AU516" i="7"/>
  <c r="AU1252" i="7"/>
  <c r="AU834" i="7"/>
  <c r="AU459" i="7"/>
  <c r="AU329" i="7"/>
  <c r="AU201" i="7"/>
  <c r="AU73" i="7"/>
  <c r="AU1296" i="7"/>
  <c r="AU1098" i="7"/>
  <c r="AU870" i="7"/>
  <c r="AU607" i="7"/>
  <c r="AU478" i="7"/>
  <c r="AU350" i="7"/>
  <c r="AU220" i="7"/>
  <c r="AU92" i="7"/>
  <c r="AU1344" i="7"/>
  <c r="AU707" i="7"/>
  <c r="AU1357" i="7"/>
  <c r="AU1228" i="7"/>
  <c r="AU1099" i="7"/>
  <c r="AU969" i="7"/>
  <c r="AU895" i="7"/>
  <c r="AU847" i="7"/>
  <c r="AU613" i="7"/>
  <c r="AU625" i="7"/>
  <c r="AU472" i="7"/>
  <c r="AU343" i="7"/>
  <c r="AU250" i="7"/>
  <c r="AU150" i="7"/>
  <c r="AU18" i="7"/>
  <c r="AU774" i="7"/>
  <c r="AU697" i="7"/>
  <c r="AU624" i="7"/>
  <c r="AU1351" i="7"/>
  <c r="AU1319" i="7"/>
  <c r="AU1287" i="7"/>
  <c r="AU1255" i="7"/>
  <c r="AU1222" i="7"/>
  <c r="AU1190" i="7"/>
  <c r="AU1157" i="7"/>
  <c r="AU1125" i="7"/>
  <c r="AU1092" i="7"/>
  <c r="AU1060" i="7"/>
  <c r="AU1028" i="7"/>
  <c r="AU996" i="7"/>
  <c r="AU963" i="7"/>
  <c r="AU930" i="7"/>
  <c r="AU889" i="7"/>
  <c r="AU857" i="7"/>
  <c r="AU698" i="7"/>
  <c r="AU589" i="7"/>
  <c r="AU512" i="7"/>
  <c r="AU436" i="7"/>
  <c r="AU364" i="7"/>
  <c r="AU282" i="7"/>
  <c r="AU210" i="7"/>
  <c r="AU126" i="7"/>
  <c r="AU50" i="7"/>
  <c r="AU827" i="7"/>
  <c r="AU770" i="7"/>
  <c r="AU713" i="7"/>
  <c r="AU661" i="7"/>
  <c r="AU596" i="7"/>
  <c r="AU801" i="7"/>
  <c r="AU769" i="7"/>
  <c r="AU737" i="7"/>
  <c r="AU1346" i="7"/>
  <c r="AU1314" i="7"/>
  <c r="AU1282" i="7"/>
  <c r="AU1250" i="7"/>
  <c r="AU1217" i="7"/>
  <c r="AU1185" i="7"/>
  <c r="AU1152" i="7"/>
  <c r="AU1120" i="7"/>
  <c r="AU1087" i="7"/>
  <c r="AU1055" i="7"/>
  <c r="AU1023" i="7"/>
  <c r="AU991" i="7"/>
  <c r="AU957" i="7"/>
  <c r="AU925" i="7"/>
  <c r="AU892" i="7"/>
  <c r="AU860" i="7"/>
  <c r="AU690" i="7"/>
  <c r="AU593" i="7"/>
  <c r="AU492" i="7"/>
  <c r="AU464" i="7"/>
  <c r="AU360" i="7"/>
  <c r="AU254" i="7"/>
  <c r="AU118" i="7"/>
  <c r="AU577" i="7"/>
  <c r="AU545" i="7"/>
  <c r="AU513" i="7"/>
  <c r="AU481" i="7"/>
  <c r="AU449" i="7"/>
  <c r="AU417" i="7"/>
  <c r="AU385" i="7"/>
  <c r="AU353" i="7"/>
  <c r="AU319" i="7"/>
  <c r="AU287" i="7"/>
  <c r="AU255" i="7"/>
  <c r="AU223" i="7"/>
  <c r="AU191" i="7"/>
  <c r="AU159" i="7"/>
  <c r="AU127" i="7"/>
  <c r="AU95" i="7"/>
  <c r="AU63" i="7"/>
  <c r="AU31" i="7"/>
  <c r="AU795" i="7"/>
  <c r="AU808" i="7"/>
  <c r="AU1352" i="7"/>
  <c r="AU1260" i="7"/>
  <c r="AU1150" i="7"/>
  <c r="AU1073" i="7"/>
  <c r="AU1001" i="7"/>
  <c r="AU923" i="7"/>
  <c r="AU846" i="7"/>
  <c r="AU551" i="7"/>
  <c r="AU519" i="7"/>
  <c r="AU487" i="7"/>
  <c r="AU455" i="7"/>
  <c r="AU423" i="7"/>
  <c r="AU391" i="7"/>
  <c r="AU359" i="7"/>
  <c r="AU325" i="7"/>
  <c r="AU293" i="7"/>
  <c r="AU261" i="7"/>
  <c r="AU229" i="7"/>
  <c r="AU197" i="7"/>
  <c r="AU165" i="7"/>
  <c r="AU133" i="7"/>
  <c r="AU101" i="7"/>
  <c r="AU69" i="7"/>
  <c r="AU37" i="7"/>
  <c r="AU5" i="7"/>
  <c r="AU1348" i="7"/>
  <c r="AU1292" i="7"/>
  <c r="AU1235" i="7"/>
  <c r="AU1199" i="7"/>
  <c r="AU1146" i="7"/>
  <c r="AU1089" i="7"/>
  <c r="AU1033" i="7"/>
  <c r="AU976" i="7"/>
  <c r="AU919" i="7"/>
  <c r="AU850" i="7"/>
  <c r="AU700" i="7"/>
  <c r="AU668" i="7"/>
  <c r="AU635" i="7"/>
  <c r="AU603" i="7"/>
  <c r="AU570" i="7"/>
  <c r="AU538" i="7"/>
  <c r="AU506" i="7"/>
  <c r="AU474" i="7"/>
  <c r="AU442" i="7"/>
  <c r="AU410" i="7"/>
  <c r="AU378" i="7"/>
  <c r="AU345" i="7"/>
  <c r="AU312" i="7"/>
  <c r="AU280" i="7"/>
  <c r="AU248" i="7"/>
  <c r="AU216" i="7"/>
  <c r="AU184" i="7"/>
  <c r="AU152" i="7"/>
  <c r="AU120" i="7"/>
  <c r="AU88" i="7"/>
  <c r="AU56" i="7"/>
  <c r="AU24" i="7"/>
  <c r="AU767" i="7"/>
  <c r="AU825" i="7"/>
  <c r="AU792" i="7"/>
  <c r="AU760" i="7"/>
  <c r="AU440" i="7"/>
  <c r="AU339" i="7"/>
  <c r="AU230" i="7"/>
  <c r="AU110" i="7"/>
  <c r="AU569" i="7"/>
  <c r="AU537" i="7"/>
  <c r="AU505" i="7"/>
  <c r="AU473" i="7"/>
  <c r="AU441" i="7"/>
  <c r="AU409" i="7"/>
  <c r="AU377" i="7"/>
  <c r="AU344" i="7"/>
  <c r="AU311" i="7"/>
  <c r="AU279" i="7"/>
  <c r="AU247" i="7"/>
  <c r="AU215" i="7"/>
  <c r="AU183" i="7"/>
  <c r="AU151" i="7"/>
  <c r="AU119" i="7"/>
  <c r="AU87" i="7"/>
  <c r="AU55" i="7"/>
  <c r="AU23" i="7"/>
  <c r="AU755" i="7"/>
  <c r="AU787" i="7"/>
  <c r="AU1324" i="7"/>
  <c r="AU1243" i="7"/>
  <c r="AU1130" i="7"/>
  <c r="AU1057" i="7"/>
  <c r="AU980" i="7"/>
  <c r="AU902" i="7"/>
  <c r="AU575" i="7"/>
  <c r="AU543" i="7"/>
  <c r="AU511" i="7"/>
  <c r="AU479" i="7"/>
  <c r="AU447" i="7"/>
  <c r="AU415" i="7"/>
  <c r="AU383" i="7"/>
  <c r="AU351" i="7"/>
  <c r="AU317" i="7"/>
  <c r="AU285" i="7"/>
  <c r="AU253" i="7"/>
  <c r="AU221" i="7"/>
  <c r="AU189" i="7"/>
  <c r="AU157" i="7"/>
  <c r="AU125" i="7"/>
  <c r="AU93" i="7"/>
  <c r="AU61" i="7"/>
  <c r="AU29" i="7"/>
  <c r="AU816" i="7"/>
  <c r="AU1328" i="7"/>
  <c r="AU1280" i="7"/>
  <c r="AU1227" i="7"/>
  <c r="AU1191" i="7"/>
  <c r="AU1134" i="7"/>
  <c r="AU1077" i="7"/>
  <c r="AU1021" i="7"/>
  <c r="AU964" i="7"/>
  <c r="AU890" i="7"/>
  <c r="AU838" i="7"/>
  <c r="AU692" i="7"/>
  <c r="AU660" i="7"/>
  <c r="AU627" i="7"/>
  <c r="AU595" i="7"/>
  <c r="AU562" i="7"/>
  <c r="AU530" i="7"/>
  <c r="AU498" i="7"/>
  <c r="AU466" i="7"/>
  <c r="AU434" i="7"/>
  <c r="AU402" i="7"/>
  <c r="AU370" i="7"/>
  <c r="AU337" i="7"/>
  <c r="AU304" i="7"/>
  <c r="AU272" i="7"/>
  <c r="AU240" i="7"/>
  <c r="AU208" i="7"/>
  <c r="AU176" i="7"/>
  <c r="AU144" i="7"/>
  <c r="AU112" i="7"/>
  <c r="AU80" i="7"/>
  <c r="AU48" i="7"/>
  <c r="AU16" i="7"/>
  <c r="AU735" i="7"/>
  <c r="AU817" i="7"/>
  <c r="AU784" i="7"/>
  <c r="AU752" i="7"/>
  <c r="AU408" i="7"/>
  <c r="AU302" i="7"/>
  <c r="AU198" i="7"/>
  <c r="AU82" i="7"/>
  <c r="AU561" i="7"/>
  <c r="AU529" i="7"/>
  <c r="AU497" i="7"/>
  <c r="AU465" i="7"/>
  <c r="AU433" i="7"/>
  <c r="AU401" i="7"/>
  <c r="AU369" i="7"/>
  <c r="AU336" i="7"/>
  <c r="AU303" i="7"/>
  <c r="AU271" i="7"/>
  <c r="AU239" i="7"/>
  <c r="AU207" i="7"/>
  <c r="AU175" i="7"/>
  <c r="AU143" i="7"/>
  <c r="AU111" i="7"/>
  <c r="AU79" i="7"/>
  <c r="AU47" i="7"/>
  <c r="AU15" i="7"/>
  <c r="AU719" i="7"/>
  <c r="AU759" i="7"/>
  <c r="AU1300" i="7"/>
  <c r="AU1174" i="7"/>
  <c r="AU1114" i="7"/>
  <c r="AU1037" i="7"/>
  <c r="AU959" i="7"/>
  <c r="AU882" i="7"/>
  <c r="AU567" i="7"/>
  <c r="AU535" i="7"/>
  <c r="AU503" i="7"/>
  <c r="AU471" i="7"/>
  <c r="AU439" i="7"/>
  <c r="AU407" i="7"/>
  <c r="AU375" i="7"/>
  <c r="AU342" i="7"/>
  <c r="AU309" i="7"/>
  <c r="AU277" i="7"/>
  <c r="AU245" i="7"/>
  <c r="AU213" i="7"/>
  <c r="AU181" i="7"/>
  <c r="AU149" i="7"/>
  <c r="AU117" i="7"/>
  <c r="AU85" i="7"/>
  <c r="AU53" i="7"/>
  <c r="AU21" i="7"/>
  <c r="AU779" i="7"/>
  <c r="AU1316" i="7"/>
  <c r="AU1264" i="7"/>
  <c r="AU1219" i="7"/>
  <c r="AU1183" i="7"/>
  <c r="AU1118" i="7"/>
  <c r="AU1061" i="7"/>
  <c r="AU1005" i="7"/>
  <c r="AU947" i="7"/>
  <c r="AU878" i="7"/>
  <c r="AU716" i="7"/>
  <c r="AU684" i="7"/>
  <c r="AU652" i="7"/>
  <c r="AU619" i="7"/>
  <c r="AU587" i="7"/>
  <c r="AU554" i="7"/>
  <c r="AU522" i="7"/>
  <c r="AU490" i="7"/>
  <c r="AU458" i="7"/>
  <c r="AU426" i="7"/>
  <c r="AU394" i="7"/>
  <c r="AU362" i="7"/>
  <c r="AU328" i="7"/>
  <c r="AU296" i="7"/>
  <c r="AU264" i="7"/>
  <c r="AU232" i="7"/>
  <c r="AU200" i="7"/>
  <c r="AU168" i="7"/>
  <c r="AU136" i="7"/>
  <c r="AU104" i="7"/>
  <c r="AU72" i="7"/>
  <c r="AU40" i="7"/>
  <c r="AU8" i="7"/>
  <c r="AU1360" i="7"/>
  <c r="AU809" i="7"/>
  <c r="AU776" i="7"/>
  <c r="AU744" i="7"/>
  <c r="AU540" i="7"/>
  <c r="AU380" i="7"/>
  <c r="AU274" i="7"/>
  <c r="AU182" i="7"/>
  <c r="AU46" i="7"/>
  <c r="AU553" i="7"/>
  <c r="AU521" i="7"/>
  <c r="AU489" i="7"/>
  <c r="AU457" i="7"/>
  <c r="AU425" i="7"/>
  <c r="AU393" i="7"/>
  <c r="AU361" i="7"/>
  <c r="AU327" i="7"/>
  <c r="AU295" i="7"/>
  <c r="AU263" i="7"/>
  <c r="AU231" i="7"/>
  <c r="AU199" i="7"/>
  <c r="AU167" i="7"/>
  <c r="AU135" i="7"/>
  <c r="AU103" i="7"/>
  <c r="AU71" i="7"/>
  <c r="AU39" i="7"/>
  <c r="AU7" i="7"/>
  <c r="AU828" i="7"/>
  <c r="AU731" i="7"/>
  <c r="AU1276" i="7"/>
  <c r="AU1166" i="7"/>
  <c r="AU1093" i="7"/>
  <c r="AU1017" i="7"/>
  <c r="AU939" i="7"/>
  <c r="AU866" i="7"/>
  <c r="AU559" i="7"/>
  <c r="AU527" i="7"/>
  <c r="AU495" i="7"/>
  <c r="AU463" i="7"/>
  <c r="AU431" i="7"/>
  <c r="AU399" i="7"/>
  <c r="AU367" i="7"/>
  <c r="AU333" i="7"/>
  <c r="AU301" i="7"/>
  <c r="AU269" i="7"/>
  <c r="AU237" i="7"/>
  <c r="AU205" i="7"/>
  <c r="AU173" i="7"/>
  <c r="AU141" i="7"/>
  <c r="AU109" i="7"/>
  <c r="AU77" i="7"/>
  <c r="AU45" i="7"/>
  <c r="AU13" i="7"/>
  <c r="AU747" i="7"/>
  <c r="AU1304" i="7"/>
  <c r="AU1248" i="7"/>
  <c r="AU1207" i="7"/>
  <c r="AU1162" i="7"/>
  <c r="AU1106" i="7"/>
  <c r="AU1049" i="7"/>
  <c r="AU993" i="7"/>
  <c r="AU935" i="7"/>
  <c r="AU862" i="7"/>
  <c r="AU708" i="7"/>
  <c r="AU676" i="7"/>
  <c r="AU643" i="7"/>
  <c r="AU611" i="7"/>
  <c r="AU578" i="7"/>
  <c r="AU546" i="7"/>
  <c r="AU514" i="7"/>
  <c r="AU482" i="7"/>
  <c r="AU450" i="7"/>
  <c r="AU418" i="7"/>
  <c r="AU386" i="7"/>
  <c r="AU354" i="7"/>
  <c r="AU320" i="7"/>
  <c r="AU288" i="7"/>
  <c r="AU256" i="7"/>
  <c r="AU224" i="7"/>
  <c r="AU192" i="7"/>
  <c r="AU160" i="7"/>
  <c r="AU128" i="7"/>
  <c r="AU96" i="7"/>
  <c r="AU64" i="7"/>
  <c r="AU32" i="7"/>
  <c r="AU803" i="7"/>
  <c r="AU1332" i="7"/>
  <c r="AU800" i="7"/>
  <c r="AU768" i="7"/>
  <c r="AU728" i="7"/>
  <c r="AU695" i="7"/>
  <c r="AU663" i="7"/>
  <c r="AU630" i="7"/>
  <c r="AU598" i="7"/>
  <c r="AU1345" i="7"/>
  <c r="AU1313" i="7"/>
  <c r="AU1281" i="7"/>
  <c r="AU1249" i="7"/>
  <c r="AU1216" i="7"/>
  <c r="AU1184" i="7"/>
  <c r="AU1151" i="7"/>
  <c r="AU1119" i="7"/>
  <c r="AU1086" i="7"/>
  <c r="AU1054" i="7"/>
  <c r="AU1022" i="7"/>
  <c r="AU989" i="7"/>
  <c r="AU956" i="7"/>
  <c r="AU924" i="7"/>
  <c r="AU891" i="7"/>
  <c r="AU859" i="7"/>
  <c r="AU674" i="7"/>
  <c r="AU633" i="7"/>
  <c r="AU484" i="7"/>
  <c r="AU368" i="7"/>
  <c r="AU266" i="7"/>
  <c r="AU154" i="7"/>
  <c r="AU62" i="7"/>
  <c r="AU782" i="7"/>
  <c r="AU709" i="7"/>
  <c r="AU632" i="7"/>
  <c r="AU1339" i="7"/>
  <c r="AU1210" i="7"/>
  <c r="AU1080" i="7"/>
  <c r="AU950" i="7"/>
  <c r="AU662" i="7"/>
  <c r="AU335" i="7"/>
  <c r="AU34" i="7"/>
  <c r="AU620" i="7"/>
  <c r="AU1334" i="7"/>
  <c r="AU1205" i="7"/>
  <c r="AU1075" i="7"/>
  <c r="AU913" i="7"/>
  <c r="AU238" i="7"/>
  <c r="AU1267" i="7"/>
  <c r="AU1137" i="7"/>
  <c r="AU1008" i="7"/>
  <c r="AU877" i="7"/>
  <c r="AU468" i="7"/>
  <c r="AU146" i="7"/>
  <c r="AU722" i="7"/>
  <c r="AU773" i="7"/>
  <c r="AU1294" i="7"/>
  <c r="AU1164" i="7"/>
  <c r="AU1035" i="7"/>
  <c r="AU904" i="7"/>
  <c r="BH904" i="7" s="1"/>
  <c r="AU524" i="7"/>
  <c r="AU98" i="7"/>
  <c r="AU469" i="7"/>
  <c r="AU340" i="7"/>
  <c r="AU115" i="7"/>
  <c r="AU1291" i="7"/>
  <c r="AU1161" i="7"/>
  <c r="AU1000" i="7"/>
  <c r="AU869" i="7"/>
  <c r="AU520" i="7"/>
  <c r="AU214" i="7"/>
  <c r="AU819" i="7"/>
  <c r="AU588" i="7"/>
  <c r="AU1350" i="7"/>
  <c r="AU1221" i="7"/>
  <c r="AU1091" i="7"/>
  <c r="AU962" i="7"/>
  <c r="AU832" i="7"/>
  <c r="AU392" i="7"/>
  <c r="AU557" i="7"/>
  <c r="AU429" i="7"/>
  <c r="AU299" i="7"/>
  <c r="AU171" i="7"/>
  <c r="AU43" i="7"/>
  <c r="AU477" i="7"/>
  <c r="AU219" i="7"/>
  <c r="AU243" i="7"/>
  <c r="AU1315" i="7"/>
  <c r="AU1186" i="7"/>
  <c r="AU720" i="7"/>
  <c r="AU687" i="7"/>
  <c r="AU655" i="7"/>
  <c r="AU622" i="7"/>
  <c r="AU590" i="7"/>
  <c r="AU1337" i="7"/>
  <c r="AU1305" i="7"/>
  <c r="AU1273" i="7"/>
  <c r="AU1240" i="7"/>
  <c r="AU1208" i="7"/>
  <c r="AU1176" i="7"/>
  <c r="AU1143" i="7"/>
  <c r="AU1111" i="7"/>
  <c r="AU1078" i="7"/>
  <c r="AU1046" i="7"/>
  <c r="AU1014" i="7"/>
  <c r="AU981" i="7"/>
  <c r="AU948" i="7"/>
  <c r="AU916" i="7"/>
  <c r="AU883" i="7"/>
  <c r="AU851" i="7"/>
  <c r="AU645" i="7"/>
  <c r="AU585" i="7"/>
  <c r="AU460" i="7"/>
  <c r="AU330" i="7"/>
  <c r="AU226" i="7"/>
  <c r="AU138" i="7"/>
  <c r="AU14" i="7"/>
  <c r="AU762" i="7"/>
  <c r="AU689" i="7"/>
  <c r="AU616" i="7"/>
  <c r="AU1307" i="7"/>
  <c r="AU1178" i="7"/>
  <c r="AU1048" i="7"/>
  <c r="AU918" i="7"/>
  <c r="AU560" i="7"/>
  <c r="AU246" i="7"/>
  <c r="AU790" i="7"/>
  <c r="AU814" i="7"/>
  <c r="AU1302" i="7"/>
  <c r="AU1172" i="7"/>
  <c r="AU1043" i="7"/>
  <c r="AU880" i="7"/>
  <c r="AU509" i="7"/>
  <c r="AU1234" i="7"/>
  <c r="AU1105" i="7"/>
  <c r="AU975" i="7"/>
  <c r="AU845" i="7"/>
  <c r="AU396" i="7"/>
  <c r="AU66" i="7"/>
  <c r="AU669" i="7"/>
  <c r="AU741" i="7"/>
  <c r="AU1262" i="7"/>
  <c r="AU1132" i="7"/>
  <c r="AU1003" i="7"/>
  <c r="AU872" i="7"/>
  <c r="AU424" i="7"/>
  <c r="AU565" i="7"/>
  <c r="AU437" i="7"/>
  <c r="AU307" i="7"/>
  <c r="AU19" i="7"/>
  <c r="AU1259" i="7"/>
  <c r="AU1129" i="7"/>
  <c r="AU967" i="7"/>
  <c r="AU837" i="7"/>
  <c r="AU444" i="7"/>
  <c r="AU134" i="7"/>
  <c r="AU766" i="7"/>
  <c r="AU797" i="7"/>
  <c r="AU1318" i="7"/>
  <c r="AU1189" i="7"/>
  <c r="AU1059" i="7"/>
  <c r="AU929" i="7"/>
  <c r="AU710" i="7"/>
  <c r="AU290" i="7"/>
  <c r="AU525" i="7"/>
  <c r="AU397" i="7"/>
  <c r="AU267" i="7"/>
  <c r="AU139" i="7"/>
  <c r="AU11" i="7"/>
  <c r="AU413" i="7"/>
  <c r="AU155" i="7"/>
  <c r="AU147" i="7"/>
  <c r="AU1283" i="7"/>
  <c r="AU1153" i="7"/>
  <c r="AU711" i="7"/>
  <c r="AU679" i="7"/>
  <c r="AU646" i="7"/>
  <c r="AU614" i="7"/>
  <c r="AU831" i="7"/>
  <c r="AU1329" i="7"/>
  <c r="AU1297" i="7"/>
  <c r="AU1265" i="7"/>
  <c r="AU1232" i="7"/>
  <c r="AU1200" i="7"/>
  <c r="AU1167" i="7"/>
  <c r="AU1135" i="7"/>
  <c r="AU1103" i="7"/>
  <c r="AU1070" i="7"/>
  <c r="AU1038" i="7"/>
  <c r="AU1006" i="7"/>
  <c r="AU973" i="7"/>
  <c r="AU940" i="7"/>
  <c r="AU908" i="7"/>
  <c r="AU875" i="7"/>
  <c r="AU843" i="7"/>
  <c r="AU702" i="7"/>
  <c r="AU556" i="7"/>
  <c r="AU428" i="7"/>
  <c r="AU306" i="7"/>
  <c r="AU194" i="7"/>
  <c r="AU122" i="7"/>
  <c r="AU823" i="7"/>
  <c r="AU742" i="7"/>
  <c r="AU665" i="7"/>
  <c r="AU600" i="7"/>
  <c r="AU1275" i="7"/>
  <c r="AU1145" i="7"/>
  <c r="AU1016" i="7"/>
  <c r="AU885" i="7"/>
  <c r="AU488" i="7"/>
  <c r="AU178" i="7"/>
  <c r="AU738" i="7"/>
  <c r="AU781" i="7"/>
  <c r="AU1270" i="7"/>
  <c r="AU1140" i="7"/>
  <c r="AU1011" i="7"/>
  <c r="AU848" i="7"/>
  <c r="AU1331" i="7"/>
  <c r="AU1202" i="7"/>
  <c r="AU1072" i="7"/>
  <c r="AU942" i="7"/>
  <c r="AU617" i="7"/>
  <c r="AU318" i="7"/>
  <c r="AU26" i="7"/>
  <c r="AU608" i="7"/>
  <c r="AU1358" i="7"/>
  <c r="AU1229" i="7"/>
  <c r="AU1100" i="7"/>
  <c r="AU970" i="7"/>
  <c r="AU840" i="7"/>
  <c r="AU322" i="7"/>
  <c r="AU533" i="7"/>
  <c r="AU405" i="7"/>
  <c r="AU211" i="7"/>
  <c r="AU1355" i="7"/>
  <c r="AU1226" i="7"/>
  <c r="AU1064" i="7"/>
  <c r="AU934" i="7"/>
  <c r="AU706" i="7"/>
  <c r="AU376" i="7"/>
  <c r="AU54" i="7"/>
  <c r="AU705" i="7"/>
  <c r="AU765" i="7"/>
  <c r="AU1286" i="7"/>
  <c r="AU1156" i="7"/>
  <c r="AU1027" i="7"/>
  <c r="AU896" i="7"/>
  <c r="AU601" i="7"/>
  <c r="AU186" i="7"/>
  <c r="AU493" i="7"/>
  <c r="AU365" i="7"/>
  <c r="AU235" i="7"/>
  <c r="AU107" i="7"/>
  <c r="AU348" i="7"/>
  <c r="AU349" i="7"/>
  <c r="AU91" i="7"/>
  <c r="AU51" i="7"/>
  <c r="AU1251" i="7"/>
  <c r="AU1121" i="7"/>
  <c r="AU736" i="7"/>
  <c r="AU703" i="7"/>
  <c r="AU671" i="7"/>
  <c r="AU638" i="7"/>
  <c r="AU606" i="7"/>
  <c r="AU1353" i="7"/>
  <c r="AU1321" i="7"/>
  <c r="AU1289" i="7"/>
  <c r="AU1257" i="7"/>
  <c r="AU1224" i="7"/>
  <c r="AU1192" i="7"/>
  <c r="AU1159" i="7"/>
  <c r="AU1127" i="7"/>
  <c r="AU1094" i="7"/>
  <c r="AU1062" i="7"/>
  <c r="AU1030" i="7"/>
  <c r="AU998" i="7"/>
  <c r="AU965" i="7"/>
  <c r="AU932" i="7"/>
  <c r="AU899" i="7"/>
  <c r="AU867" i="7"/>
  <c r="AU835" i="7"/>
  <c r="AU666" i="7"/>
  <c r="AU532" i="7"/>
  <c r="AU400" i="7"/>
  <c r="AU286" i="7"/>
  <c r="AU166" i="7"/>
  <c r="AU90" i="7"/>
  <c r="AU802" i="7"/>
  <c r="AU726" i="7"/>
  <c r="AU648" i="7"/>
  <c r="AU584" i="7"/>
  <c r="AU1242" i="7"/>
  <c r="AU1113" i="7"/>
  <c r="AU983" i="7"/>
  <c r="AU853" i="7"/>
  <c r="AU412" i="7"/>
  <c r="AU78" i="7"/>
  <c r="AU681" i="7"/>
  <c r="AU749" i="7"/>
  <c r="AU1237" i="7"/>
  <c r="AU1108" i="7"/>
  <c r="AU978" i="7"/>
  <c r="AU552" i="7"/>
  <c r="AU1299" i="7"/>
  <c r="AU1169" i="7"/>
  <c r="AU1040" i="7"/>
  <c r="AU910" i="7"/>
  <c r="AU536" i="7"/>
  <c r="AU234" i="7"/>
  <c r="AU778" i="7"/>
  <c r="AU806" i="7"/>
  <c r="AU1326" i="7"/>
  <c r="AU1197" i="7"/>
  <c r="AU1067" i="7"/>
  <c r="AU937" i="7"/>
  <c r="AU621" i="7"/>
  <c r="AU202" i="7"/>
  <c r="AU501" i="7"/>
  <c r="AU373" i="7"/>
  <c r="AU179" i="7"/>
  <c r="AU1323" i="7"/>
  <c r="AU1194" i="7"/>
  <c r="AU1032" i="7"/>
  <c r="AU901" i="7"/>
  <c r="AU597" i="7"/>
  <c r="AU298" i="7"/>
  <c r="AU6" i="7"/>
  <c r="AU653" i="7"/>
  <c r="AU733" i="7"/>
  <c r="AU1254" i="7"/>
  <c r="AU1124" i="7"/>
  <c r="AU995" i="7"/>
  <c r="AU864" i="7"/>
  <c r="AU500" i="7"/>
  <c r="AU74" i="7"/>
  <c r="AU461" i="7"/>
  <c r="AU331" i="7"/>
  <c r="AU203" i="7"/>
  <c r="AU75" i="7"/>
  <c r="AU573" i="7"/>
  <c r="AU283" i="7"/>
  <c r="AU27" i="7"/>
  <c r="AU1347" i="7"/>
  <c r="AU1218" i="7"/>
  <c r="AU1088" i="7"/>
  <c r="AU1024" i="7"/>
  <c r="AU893" i="7"/>
  <c r="AU504" i="7"/>
  <c r="AU206" i="7"/>
  <c r="AU754" i="7"/>
  <c r="AU789" i="7"/>
  <c r="AU1310" i="7"/>
  <c r="AU1181" i="7"/>
  <c r="AU1051" i="7"/>
  <c r="AU921" i="7"/>
  <c r="AU580" i="7"/>
  <c r="AU158" i="7"/>
  <c r="AU485" i="7"/>
  <c r="AU357" i="7"/>
  <c r="AU227" i="7"/>
  <c r="AU99" i="7"/>
  <c r="AU637" i="7"/>
  <c r="AU445" i="7"/>
  <c r="AU187" i="7"/>
  <c r="AU83" i="7"/>
  <c r="AU992" i="7"/>
  <c r="AU861" i="7"/>
  <c r="AU432" i="7"/>
  <c r="AU106" i="7"/>
  <c r="AU693" i="7"/>
  <c r="AU757" i="7"/>
  <c r="AU1278" i="7"/>
  <c r="AU1148" i="7"/>
  <c r="AU1019" i="7"/>
  <c r="AU888" i="7"/>
  <c r="AU476" i="7"/>
  <c r="AU581" i="7"/>
  <c r="AU453" i="7"/>
  <c r="AU323" i="7"/>
  <c r="AU195" i="7"/>
  <c r="AU67" i="7"/>
  <c r="AU452" i="7"/>
  <c r="AU381" i="7"/>
  <c r="AU123" i="7"/>
  <c r="AU958" i="7"/>
  <c r="AU682" i="7"/>
  <c r="AU356" i="7"/>
  <c r="AU42" i="7"/>
  <c r="AU636" i="7"/>
  <c r="AU725" i="7"/>
  <c r="AU1245" i="7"/>
  <c r="AU1116" i="7"/>
  <c r="AU986" i="7"/>
  <c r="AU856" i="7"/>
  <c r="AU372" i="7"/>
  <c r="AU549" i="7"/>
  <c r="AU421" i="7"/>
  <c r="AU291" i="7"/>
  <c r="AU163" i="7"/>
  <c r="AU35" i="7"/>
  <c r="AU114" i="7"/>
  <c r="AU315" i="7"/>
  <c r="AU59" i="7"/>
  <c r="AU1056" i="7"/>
  <c r="AU926" i="7"/>
  <c r="AU576" i="7"/>
  <c r="AU270" i="7"/>
  <c r="AU807" i="7"/>
  <c r="AU822" i="7"/>
  <c r="AU1342" i="7"/>
  <c r="AU1213" i="7"/>
  <c r="AU1083" i="7"/>
  <c r="AU953" i="7"/>
  <c r="AU670" i="7"/>
  <c r="AU262" i="7"/>
  <c r="AU517" i="7"/>
  <c r="AU389" i="7"/>
  <c r="AU259" i="7"/>
  <c r="AU131" i="7"/>
  <c r="AU945" i="7"/>
  <c r="AU541" i="7"/>
  <c r="AU251" i="7"/>
  <c r="AU275" i="7"/>
  <c r="AT347" i="7"/>
  <c r="BG347" i="7" s="1"/>
  <c r="G1170" i="21" s="1"/>
  <c r="AT717" i="7"/>
  <c r="AT343" i="7"/>
  <c r="AT774" i="7"/>
  <c r="AT1319" i="7"/>
  <c r="AT1190" i="7"/>
  <c r="AT1060" i="7"/>
  <c r="AT930" i="7"/>
  <c r="AT589" i="7"/>
  <c r="AT282" i="7"/>
  <c r="AT827" i="7"/>
  <c r="AT596" i="7"/>
  <c r="AT1346" i="7"/>
  <c r="AT1217" i="7"/>
  <c r="AT1087" i="7"/>
  <c r="AT957" i="7"/>
  <c r="AT690" i="7"/>
  <c r="AT274" i="7"/>
  <c r="AT521" i="7"/>
  <c r="AT393" i="7"/>
  <c r="AT263" i="7"/>
  <c r="AT135" i="7"/>
  <c r="AT7" i="7"/>
  <c r="AT1142" i="7"/>
  <c r="AT834" i="7"/>
  <c r="AT459" i="7"/>
  <c r="AT329" i="7"/>
  <c r="AT201" i="7"/>
  <c r="AT73" i="7"/>
  <c r="AT1296" i="7"/>
  <c r="AT1098" i="7"/>
  <c r="AT870" i="7"/>
  <c r="AT607" i="7"/>
  <c r="AT478" i="7"/>
  <c r="AT350" i="7"/>
  <c r="AT220" i="7"/>
  <c r="AT92" i="7"/>
  <c r="AT1344" i="7"/>
  <c r="AT707" i="7"/>
  <c r="AT1357" i="7"/>
  <c r="AT1228" i="7"/>
  <c r="AT1099" i="7"/>
  <c r="AT969" i="7"/>
  <c r="AT839" i="7"/>
  <c r="AT585" i="7"/>
  <c r="AT138" i="7"/>
  <c r="AT616" i="7"/>
  <c r="AT1251" i="7"/>
  <c r="AT1121" i="7"/>
  <c r="AT983" i="7"/>
  <c r="AT853" i="7"/>
  <c r="AT432" i="7"/>
  <c r="AT106" i="7"/>
  <c r="AT705" i="7"/>
  <c r="AT765" i="7"/>
  <c r="AT1278" i="7"/>
  <c r="AT1148" i="7"/>
  <c r="AT1019" i="7"/>
  <c r="AT888" i="7"/>
  <c r="AT500" i="7"/>
  <c r="AT74" i="7"/>
  <c r="AT461" i="7"/>
  <c r="AT331" i="7"/>
  <c r="AT203" i="7"/>
  <c r="AT75" i="7"/>
  <c r="AT205" i="7"/>
  <c r="AT1243" i="7"/>
  <c r="AT902" i="7"/>
  <c r="AT479" i="7"/>
  <c r="AT351" i="7"/>
  <c r="AT964" i="7"/>
  <c r="AT264" i="7"/>
  <c r="AT37" i="7"/>
  <c r="AT611" i="7"/>
  <c r="AT96" i="7"/>
  <c r="AT125" i="7"/>
  <c r="AT603" i="7"/>
  <c r="AT88" i="7"/>
  <c r="AT1176" i="7"/>
  <c r="AT1094" i="7"/>
  <c r="AT816" i="7"/>
  <c r="AT530" i="7"/>
  <c r="AT16" i="7"/>
  <c r="AT1167" i="7"/>
  <c r="AT1353" i="7"/>
  <c r="AT334" i="7"/>
  <c r="BG334" i="7" s="1"/>
  <c r="G960" i="21" s="1"/>
  <c r="AT714" i="7"/>
  <c r="AT218" i="7"/>
  <c r="AT677" i="7"/>
  <c r="AT1279" i="7"/>
  <c r="AT1149" i="7"/>
  <c r="AT1020" i="7"/>
  <c r="AT881" i="7"/>
  <c r="AT496" i="7"/>
  <c r="AT190" i="7"/>
  <c r="AT758" i="7"/>
  <c r="AT793" i="7"/>
  <c r="AT1306" i="7"/>
  <c r="AT1177" i="7"/>
  <c r="AT1047" i="7"/>
  <c r="AT917" i="7"/>
  <c r="AT564" i="7"/>
  <c r="AT118" i="7"/>
  <c r="AT481" i="7"/>
  <c r="AT353" i="7"/>
  <c r="AT223" i="7"/>
  <c r="AT95" i="7"/>
  <c r="AT791" i="7"/>
  <c r="AT1045" i="7"/>
  <c r="AT547" i="7"/>
  <c r="AT419" i="7"/>
  <c r="AT289" i="7"/>
  <c r="AT161" i="7"/>
  <c r="AT33" i="7"/>
  <c r="AT1231" i="7"/>
  <c r="AT1025" i="7"/>
  <c r="AT696" i="7"/>
  <c r="AT566" i="7"/>
  <c r="AT438" i="7"/>
  <c r="AT308" i="7"/>
  <c r="AT180" i="7"/>
  <c r="AT52" i="7"/>
  <c r="AT796" i="7"/>
  <c r="AT667" i="7"/>
  <c r="AT1317" i="7"/>
  <c r="AT1188" i="7"/>
  <c r="AT1058" i="7"/>
  <c r="AT928" i="7"/>
  <c r="AT261" i="7"/>
  <c r="AT428" i="7"/>
  <c r="AT823" i="7"/>
  <c r="AT1339" i="7"/>
  <c r="AT1210" i="7"/>
  <c r="AT1072" i="7"/>
  <c r="AT942" i="7"/>
  <c r="AT662" i="7"/>
  <c r="AT335" i="7"/>
  <c r="AT34" i="7"/>
  <c r="AT636" i="7"/>
  <c r="AT725" i="7"/>
  <c r="AT1237" i="7"/>
  <c r="AT1108" i="7"/>
  <c r="AT978" i="7"/>
  <c r="AT848" i="7"/>
  <c r="AT372" i="7"/>
  <c r="AT549" i="7"/>
  <c r="AT421" i="7"/>
  <c r="AT291" i="7"/>
  <c r="AT163" i="7"/>
  <c r="AT35" i="7"/>
  <c r="AT719" i="7"/>
  <c r="AT1114" i="7"/>
  <c r="AT567" i="7"/>
  <c r="AT439" i="7"/>
  <c r="AT77" i="7"/>
  <c r="AT619" i="7"/>
  <c r="AT104" i="7"/>
  <c r="AT1219" i="7"/>
  <c r="AT450" i="7"/>
  <c r="AT792" i="7"/>
  <c r="AT1248" i="7"/>
  <c r="AT442" i="7"/>
  <c r="AT752" i="7"/>
  <c r="AT1014" i="7"/>
  <c r="AT1345" i="7"/>
  <c r="AT1146" i="7"/>
  <c r="AT370" i="7"/>
  <c r="AT744" i="7"/>
  <c r="AT1006" i="7"/>
  <c r="AT998" i="7"/>
  <c r="AT1247" i="7"/>
  <c r="BG1247" i="7" s="1"/>
  <c r="G388" i="21" s="1"/>
  <c r="AT613" i="7"/>
  <c r="AT250" i="7"/>
  <c r="AT697" i="7"/>
  <c r="AT1287" i="7"/>
  <c r="AT1157" i="7"/>
  <c r="AT1028" i="7"/>
  <c r="AT889" i="7"/>
  <c r="AT512" i="7"/>
  <c r="AT210" i="7"/>
  <c r="AT770" i="7"/>
  <c r="AT801" i="7"/>
  <c r="AT1314" i="7"/>
  <c r="AT1185" i="7"/>
  <c r="AT1055" i="7"/>
  <c r="AT925" i="7"/>
  <c r="AT593" i="7"/>
  <c r="AT182" i="7"/>
  <c r="AT489" i="7"/>
  <c r="AT361" i="7"/>
  <c r="AT231" i="7"/>
  <c r="AT103" i="7"/>
  <c r="AT824" i="7"/>
  <c r="AT1065" i="7"/>
  <c r="AT555" i="7"/>
  <c r="AT427" i="7"/>
  <c r="AT297" i="7"/>
  <c r="AT169" i="7"/>
  <c r="AT41" i="7"/>
  <c r="AT1239" i="7"/>
  <c r="AT1041" i="7"/>
  <c r="AT704" i="7"/>
  <c r="AT574" i="7"/>
  <c r="AT446" i="7"/>
  <c r="AT316" i="7"/>
  <c r="AT188" i="7"/>
  <c r="AT60" i="7"/>
  <c r="AT805" i="7"/>
  <c r="AT675" i="7"/>
  <c r="AT1325" i="7"/>
  <c r="AT1196" i="7"/>
  <c r="AT1066" i="7"/>
  <c r="AT936" i="7"/>
  <c r="AT277" i="7"/>
  <c r="AT460" i="7"/>
  <c r="AT14" i="7"/>
  <c r="AT1347" i="7"/>
  <c r="AT1218" i="7"/>
  <c r="AT1080" i="7"/>
  <c r="AT950" i="7"/>
  <c r="AT682" i="7"/>
  <c r="AT356" i="7"/>
  <c r="AT42" i="7"/>
  <c r="AT653" i="7"/>
  <c r="AT733" i="7"/>
  <c r="AT1245" i="7"/>
  <c r="AT1116" i="7"/>
  <c r="AT986" i="7"/>
  <c r="AT856" i="7"/>
  <c r="AT392" i="7"/>
  <c r="AT557" i="7"/>
  <c r="AT429" i="7"/>
  <c r="AT299" i="7"/>
  <c r="AT171" i="7"/>
  <c r="AT43" i="7"/>
  <c r="AT755" i="7"/>
  <c r="AT1130" i="7"/>
  <c r="AT575" i="7"/>
  <c r="AT447" i="7"/>
  <c r="AT109" i="7"/>
  <c r="AT652" i="7"/>
  <c r="AT136" i="7"/>
  <c r="AT1264" i="7"/>
  <c r="AT482" i="7"/>
  <c r="AT825" i="7"/>
  <c r="AT1304" i="7"/>
  <c r="AT474" i="7"/>
  <c r="AT784" i="7"/>
  <c r="AT1046" i="7"/>
  <c r="AT835" i="7"/>
  <c r="AT1199" i="7"/>
  <c r="AT402" i="7"/>
  <c r="AT776" i="7"/>
  <c r="AT1038" i="7"/>
  <c r="AT1062" i="7"/>
  <c r="AT990" i="7"/>
  <c r="BG990" i="7" s="1"/>
  <c r="G148" i="21" s="1"/>
  <c r="AT572" i="7"/>
  <c r="AT130" i="7"/>
  <c r="AT604" i="7"/>
  <c r="AT1246" i="7"/>
  <c r="AT1117" i="7"/>
  <c r="AT987" i="7"/>
  <c r="AT849" i="7"/>
  <c r="AT420" i="7"/>
  <c r="AT102" i="7"/>
  <c r="AT701" i="7"/>
  <c r="AT761" i="7"/>
  <c r="AT1274" i="7"/>
  <c r="AT1144" i="7"/>
  <c r="AT1015" i="7"/>
  <c r="AT884" i="7"/>
  <c r="AT464" i="7"/>
  <c r="AT577" i="7"/>
  <c r="AT449" i="7"/>
  <c r="AT319" i="7"/>
  <c r="AT191" i="7"/>
  <c r="AT63" i="7"/>
  <c r="AT1312" i="7"/>
  <c r="AT968" i="7"/>
  <c r="AT515" i="7"/>
  <c r="AT387" i="7"/>
  <c r="AT257" i="7"/>
  <c r="AT129" i="7"/>
  <c r="AT799" i="7"/>
  <c r="AT1195" i="7"/>
  <c r="AT972" i="7"/>
  <c r="AT664" i="7"/>
  <c r="AT534" i="7"/>
  <c r="AT406" i="7"/>
  <c r="AT276" i="7"/>
  <c r="AT148" i="7"/>
  <c r="AT20" i="7"/>
  <c r="AT764" i="7"/>
  <c r="AT634" i="7"/>
  <c r="AT1285" i="7"/>
  <c r="AT1155" i="7"/>
  <c r="AT1026" i="7"/>
  <c r="AT895" i="7"/>
  <c r="AT197" i="7"/>
  <c r="AT306" i="7"/>
  <c r="AT742" i="7"/>
  <c r="AT1307" i="7"/>
  <c r="AT1178" i="7"/>
  <c r="AT1040" i="7"/>
  <c r="AT910" i="7"/>
  <c r="AT560" i="7"/>
  <c r="AT246" i="7"/>
  <c r="AT807" i="7"/>
  <c r="AT822" i="7"/>
  <c r="AT1334" i="7"/>
  <c r="AT1205" i="7"/>
  <c r="AT1075" i="7"/>
  <c r="AT945" i="7"/>
  <c r="AT670" i="7"/>
  <c r="AT262" i="7"/>
  <c r="AT517" i="7"/>
  <c r="AT389" i="7"/>
  <c r="AT259" i="7"/>
  <c r="AT131" i="7"/>
  <c r="AT333" i="7"/>
  <c r="AT759" i="7"/>
  <c r="AT1037" i="7"/>
  <c r="AT535" i="7"/>
  <c r="AT407" i="7"/>
  <c r="AT1328" i="7"/>
  <c r="AT490" i="7"/>
  <c r="AT767" i="7"/>
  <c r="AT1005" i="7"/>
  <c r="AT320" i="7"/>
  <c r="AT663" i="7"/>
  <c r="AT1049" i="7"/>
  <c r="AT312" i="7"/>
  <c r="AT622" i="7"/>
  <c r="AT883" i="7"/>
  <c r="AT956" i="7"/>
  <c r="AT919" i="7"/>
  <c r="AT240" i="7"/>
  <c r="AT614" i="7"/>
  <c r="AT875" i="7"/>
  <c r="AT1216" i="7"/>
  <c r="AT568" i="7"/>
  <c r="AT1052" i="7"/>
  <c r="AT1311" i="7"/>
  <c r="AT314" i="7"/>
  <c r="AT1022" i="7"/>
  <c r="AT1297" i="7"/>
  <c r="AT660" i="7"/>
  <c r="AT638" i="7"/>
  <c r="AT216" i="7"/>
  <c r="AT1281" i="7"/>
  <c r="AT838" i="7"/>
  <c r="AT394" i="7"/>
  <c r="AT383" i="7"/>
  <c r="AT980" i="7"/>
  <c r="AT269" i="7"/>
  <c r="AT235" i="7"/>
  <c r="AT493" i="7"/>
  <c r="AT601" i="7"/>
  <c r="AT1051" i="7"/>
  <c r="AT1310" i="7"/>
  <c r="AT766" i="7"/>
  <c r="AT504" i="7"/>
  <c r="AT1016" i="7"/>
  <c r="AT1283" i="7"/>
  <c r="AT226" i="7"/>
  <c r="AT871" i="7"/>
  <c r="AT1131" i="7"/>
  <c r="AT610" i="7"/>
  <c r="AT820" i="7"/>
  <c r="AT252" i="7"/>
  <c r="AT510" i="7"/>
  <c r="AT927" i="7"/>
  <c r="AT1356" i="7"/>
  <c r="AT233" i="7"/>
  <c r="AT491" i="7"/>
  <c r="AT1252" i="7"/>
  <c r="AT167" i="7"/>
  <c r="AT425" i="7"/>
  <c r="AT380" i="7"/>
  <c r="AT991" i="7"/>
  <c r="AT1250" i="7"/>
  <c r="AT661" i="7"/>
  <c r="AT364" i="7"/>
  <c r="AT963" i="7"/>
  <c r="AT1222" i="7"/>
  <c r="AT18" i="7"/>
  <c r="AT1097" i="7"/>
  <c r="BG1097" i="7" s="1"/>
  <c r="G249" i="21" s="1"/>
  <c r="AT631" i="7"/>
  <c r="AT1138" i="7"/>
  <c r="AT97" i="7"/>
  <c r="AT355" i="7"/>
  <c r="AT894" i="7"/>
  <c r="AT31" i="7"/>
  <c r="AT287" i="7"/>
  <c r="AT545" i="7"/>
  <c r="AT852" i="7"/>
  <c r="AT1112" i="7"/>
  <c r="AT729" i="7"/>
  <c r="AT38" i="7"/>
  <c r="AT678" i="7"/>
  <c r="AT1084" i="7"/>
  <c r="AT1343" i="7"/>
  <c r="AT448" i="7"/>
  <c r="AT1313" i="7"/>
  <c r="AT646" i="7"/>
  <c r="AT976" i="7"/>
  <c r="AT916" i="7"/>
  <c r="AT345" i="7"/>
  <c r="AT695" i="7"/>
  <c r="AT1061" i="7"/>
  <c r="AT522" i="7"/>
  <c r="AT415" i="7"/>
  <c r="AT1057" i="7"/>
  <c r="AT11" i="7"/>
  <c r="AT267" i="7"/>
  <c r="AT525" i="7"/>
  <c r="AT710" i="7"/>
  <c r="AT1083" i="7"/>
  <c r="AT1342" i="7"/>
  <c r="AT819" i="7"/>
  <c r="AT576" i="7"/>
  <c r="AT1048" i="7"/>
  <c r="AT1315" i="7"/>
  <c r="AT330" i="7"/>
  <c r="AT903" i="7"/>
  <c r="AT1163" i="7"/>
  <c r="AT642" i="7"/>
  <c r="AT28" i="7"/>
  <c r="AT284" i="7"/>
  <c r="AT542" i="7"/>
  <c r="AT984" i="7"/>
  <c r="AT9" i="7"/>
  <c r="AT265" i="7"/>
  <c r="AT523" i="7"/>
  <c r="AT1340" i="7"/>
  <c r="AT199" i="7"/>
  <c r="AT457" i="7"/>
  <c r="AT492" i="7"/>
  <c r="AT1023" i="7"/>
  <c r="AT1282" i="7"/>
  <c r="AT713" i="7"/>
  <c r="AT436" i="7"/>
  <c r="AT996" i="7"/>
  <c r="AT1255" i="7"/>
  <c r="AT150" i="7"/>
  <c r="AT905" i="7"/>
  <c r="BG905" i="7" s="1"/>
  <c r="G71" i="21" s="1"/>
  <c r="AJ1363" i="7"/>
  <c r="L6" i="3"/>
  <c r="M3" i="3"/>
  <c r="AJ1" i="7" s="1"/>
  <c r="AJ347" i="7" s="1"/>
  <c r="AW347" i="7" s="1"/>
  <c r="BI347" i="7" s="1"/>
  <c r="H388" i="21" l="1"/>
  <c r="J388" i="21"/>
  <c r="H72" i="21"/>
  <c r="J72" i="21"/>
  <c r="H148" i="21"/>
  <c r="J148" i="21"/>
  <c r="H249" i="21"/>
  <c r="J249" i="21"/>
  <c r="H71" i="21"/>
  <c r="J71" i="21"/>
  <c r="H960" i="21"/>
  <c r="J960" i="21"/>
  <c r="H1077" i="21"/>
  <c r="J1077" i="21"/>
  <c r="H1170" i="21"/>
  <c r="J1170" i="21"/>
  <c r="AJ651" i="7"/>
  <c r="AW651" i="7" s="1"/>
  <c r="BI651" i="7" s="1"/>
  <c r="AJ804" i="7"/>
  <c r="AW804" i="7" s="1"/>
  <c r="BI804" i="7" s="1"/>
  <c r="AJ1247" i="7"/>
  <c r="AW1247" i="7" s="1"/>
  <c r="BI1247" i="7" s="1"/>
  <c r="AJ334" i="7"/>
  <c r="AW334" i="7" s="1"/>
  <c r="BI334" i="7" s="1"/>
  <c r="AJ1096" i="7"/>
  <c r="AW1096" i="7" s="1"/>
  <c r="BI1096" i="7" s="1"/>
  <c r="AJ1175" i="7"/>
  <c r="AW1175" i="7" s="1"/>
  <c r="BI1175" i="7" s="1"/>
  <c r="AJ905" i="7"/>
  <c r="AW905" i="7" s="1"/>
  <c r="BI905" i="7" s="1"/>
  <c r="AJ990" i="7"/>
  <c r="AW990" i="7" s="1"/>
  <c r="BI990" i="7" s="1"/>
  <c r="AJ961" i="7"/>
  <c r="AW961" i="7" s="1"/>
  <c r="BI961" i="7" s="1"/>
  <c r="AJ906" i="7"/>
  <c r="AW906" i="7" s="1"/>
  <c r="BI906" i="7" s="1"/>
  <c r="AJ1097" i="7"/>
  <c r="AW1097" i="7" s="1"/>
  <c r="BI1097" i="7" s="1"/>
  <c r="AJ907" i="7"/>
  <c r="AW907" i="7" s="1"/>
  <c r="BI907" i="7" s="1"/>
  <c r="AL834" i="7"/>
  <c r="AY834" i="7" s="1"/>
  <c r="AL838" i="7"/>
  <c r="AY838" i="7" s="1"/>
  <c r="AL842" i="7"/>
  <c r="AY842" i="7" s="1"/>
  <c r="AL846" i="7"/>
  <c r="AY846" i="7" s="1"/>
  <c r="AL850" i="7"/>
  <c r="AY850" i="7" s="1"/>
  <c r="AL854" i="7"/>
  <c r="AY854" i="7" s="1"/>
  <c r="AL858" i="7"/>
  <c r="AY858" i="7" s="1"/>
  <c r="AL862" i="7"/>
  <c r="AY862" i="7" s="1"/>
  <c r="AL866" i="7"/>
  <c r="AY866" i="7" s="1"/>
  <c r="AL870" i="7"/>
  <c r="AY870" i="7" s="1"/>
  <c r="AL874" i="7"/>
  <c r="AY874" i="7" s="1"/>
  <c r="AL878" i="7"/>
  <c r="AY878" i="7" s="1"/>
  <c r="AL882" i="7"/>
  <c r="AY882" i="7" s="1"/>
  <c r="AL886" i="7"/>
  <c r="AY886" i="7" s="1"/>
  <c r="AL890" i="7"/>
  <c r="AY890" i="7" s="1"/>
  <c r="AL894" i="7"/>
  <c r="AY894" i="7" s="1"/>
  <c r="AL898" i="7"/>
  <c r="AY898" i="7" s="1"/>
  <c r="AL902" i="7"/>
  <c r="AY902" i="7" s="1"/>
  <c r="G73" i="13"/>
  <c r="H73" i="13" s="1"/>
  <c r="AL911" i="7"/>
  <c r="AY911" i="7" s="1"/>
  <c r="AL915" i="7"/>
  <c r="AY915" i="7" s="1"/>
  <c r="AL919" i="7"/>
  <c r="AY919" i="7" s="1"/>
  <c r="AL923" i="7"/>
  <c r="AY923" i="7" s="1"/>
  <c r="AL927" i="7"/>
  <c r="AY927" i="7" s="1"/>
  <c r="AL931" i="7"/>
  <c r="AY931" i="7" s="1"/>
  <c r="AL935" i="7"/>
  <c r="AY935" i="7" s="1"/>
  <c r="AL939" i="7"/>
  <c r="AY939" i="7" s="1"/>
  <c r="AL943" i="7"/>
  <c r="AY943" i="7" s="1"/>
  <c r="AL947" i="7"/>
  <c r="AY947" i="7" s="1"/>
  <c r="AL951" i="7"/>
  <c r="AY951" i="7" s="1"/>
  <c r="AL955" i="7"/>
  <c r="AY955" i="7" s="1"/>
  <c r="G120" i="13" s="1"/>
  <c r="H120" i="13" s="1"/>
  <c r="AL959" i="7"/>
  <c r="AY959" i="7" s="1"/>
  <c r="AL964" i="7"/>
  <c r="AY964" i="7" s="1"/>
  <c r="AL968" i="7"/>
  <c r="AY968" i="7" s="1"/>
  <c r="AL972" i="7"/>
  <c r="AY972" i="7" s="1"/>
  <c r="AL976" i="7"/>
  <c r="AY976" i="7" s="1"/>
  <c r="AL980" i="7"/>
  <c r="AY980" i="7" s="1"/>
  <c r="AL984" i="7"/>
  <c r="AY984" i="7" s="1"/>
  <c r="AL988" i="7"/>
  <c r="AY988" i="7" s="1"/>
  <c r="AL993" i="7"/>
  <c r="AY993" i="7" s="1"/>
  <c r="AL997" i="7"/>
  <c r="AY997" i="7" s="1"/>
  <c r="AL1001" i="7"/>
  <c r="AY1001" i="7" s="1"/>
  <c r="AL1005" i="7"/>
  <c r="AY1005" i="7" s="1"/>
  <c r="AL1009" i="7"/>
  <c r="AY1009" i="7" s="1"/>
  <c r="AL1013" i="7"/>
  <c r="AY1013" i="7" s="1"/>
  <c r="AL1017" i="7"/>
  <c r="AY1017" i="7" s="1"/>
  <c r="AL1021" i="7"/>
  <c r="AY1021" i="7" s="1"/>
  <c r="AL1025" i="7"/>
  <c r="AY1025" i="7" s="1"/>
  <c r="AL1029" i="7"/>
  <c r="AY1029" i="7" s="1"/>
  <c r="AL1033" i="7"/>
  <c r="AY1033" i="7" s="1"/>
  <c r="AL1037" i="7"/>
  <c r="AY1037" i="7" s="1"/>
  <c r="AL1041" i="7"/>
  <c r="AY1041" i="7" s="1"/>
  <c r="AL1045" i="7"/>
  <c r="AY1045" i="7" s="1"/>
  <c r="AL1049" i="7"/>
  <c r="AY1049" i="7" s="1"/>
  <c r="AL1053" i="7"/>
  <c r="AY1053" i="7" s="1"/>
  <c r="AL1057" i="7"/>
  <c r="AY1057" i="7" s="1"/>
  <c r="AL1061" i="7"/>
  <c r="AY1061" i="7" s="1"/>
  <c r="AL1065" i="7"/>
  <c r="AY1065" i="7" s="1"/>
  <c r="G224" i="13" s="1"/>
  <c r="H224" i="13" s="1"/>
  <c r="AL1069" i="7"/>
  <c r="AY1069" i="7" s="1"/>
  <c r="G228" i="13" s="1"/>
  <c r="H228" i="13" s="1"/>
  <c r="AL1073" i="7"/>
  <c r="AY1073" i="7" s="1"/>
  <c r="AL1077" i="7"/>
  <c r="AY1077" i="7" s="1"/>
  <c r="AL1081" i="7"/>
  <c r="AY1081" i="7" s="1"/>
  <c r="AL1085" i="7"/>
  <c r="AY1085" i="7" s="1"/>
  <c r="AL1089" i="7"/>
  <c r="AY1089" i="7" s="1"/>
  <c r="AL1093" i="7"/>
  <c r="AY1093" i="7" s="1"/>
  <c r="AL1098" i="7"/>
  <c r="AY1098" i="7" s="1"/>
  <c r="AL1102" i="7"/>
  <c r="AY1102" i="7" s="1"/>
  <c r="AL1106" i="7"/>
  <c r="AY1106" i="7" s="1"/>
  <c r="AL1110" i="7"/>
  <c r="AY1110" i="7" s="1"/>
  <c r="AL1114" i="7"/>
  <c r="AY1114" i="7" s="1"/>
  <c r="AL1118" i="7"/>
  <c r="AY1118" i="7" s="1"/>
  <c r="AL1122" i="7"/>
  <c r="AY1122" i="7" s="1"/>
  <c r="AL1126" i="7"/>
  <c r="AY1126" i="7" s="1"/>
  <c r="AL1130" i="7"/>
  <c r="AY1130" i="7" s="1"/>
  <c r="AL1134" i="7"/>
  <c r="AY1134" i="7" s="1"/>
  <c r="AL1138" i="7"/>
  <c r="AY1138" i="7" s="1"/>
  <c r="AL1142" i="7"/>
  <c r="AY1142" i="7" s="1"/>
  <c r="AL1146" i="7"/>
  <c r="AY1146" i="7" s="1"/>
  <c r="AL1150" i="7"/>
  <c r="AY1150" i="7" s="1"/>
  <c r="AL1154" i="7"/>
  <c r="AY1154" i="7" s="1"/>
  <c r="AL1158" i="7"/>
  <c r="AY1158" i="7" s="1"/>
  <c r="AL1162" i="7"/>
  <c r="AY1162" i="7" s="1"/>
  <c r="AL1166" i="7"/>
  <c r="AY1166" i="7" s="1"/>
  <c r="AL1170" i="7"/>
  <c r="AY1170" i="7" s="1"/>
  <c r="AL1174" i="7"/>
  <c r="AY1174" i="7" s="1"/>
  <c r="AL835" i="7"/>
  <c r="AY835" i="7" s="1"/>
  <c r="AL839" i="7"/>
  <c r="AY839" i="7" s="1"/>
  <c r="AL843" i="7"/>
  <c r="AY843" i="7" s="1"/>
  <c r="AL847" i="7"/>
  <c r="AY847" i="7" s="1"/>
  <c r="AL851" i="7"/>
  <c r="AY851" i="7" s="1"/>
  <c r="AL855" i="7"/>
  <c r="AY855" i="7" s="1"/>
  <c r="AL859" i="7"/>
  <c r="AY859" i="7" s="1"/>
  <c r="AL863" i="7"/>
  <c r="AY863" i="7" s="1"/>
  <c r="AL867" i="7"/>
  <c r="AY867" i="7" s="1"/>
  <c r="AL871" i="7"/>
  <c r="AY871" i="7" s="1"/>
  <c r="AL875" i="7"/>
  <c r="AY875" i="7" s="1"/>
  <c r="AL879" i="7"/>
  <c r="AY879" i="7" s="1"/>
  <c r="AL883" i="7"/>
  <c r="AY883" i="7" s="1"/>
  <c r="AL887" i="7"/>
  <c r="AY887" i="7" s="1"/>
  <c r="AL891" i="7"/>
  <c r="AY891" i="7" s="1"/>
  <c r="AL895" i="7"/>
  <c r="AY895" i="7" s="1"/>
  <c r="AL899" i="7"/>
  <c r="AY899" i="7" s="1"/>
  <c r="AL903" i="7"/>
  <c r="AY903" i="7" s="1"/>
  <c r="AL908" i="7"/>
  <c r="AY908" i="7" s="1"/>
  <c r="AL912" i="7"/>
  <c r="AY912" i="7" s="1"/>
  <c r="AL916" i="7"/>
  <c r="AY916" i="7" s="1"/>
  <c r="AL920" i="7"/>
  <c r="AY920" i="7" s="1"/>
  <c r="AL924" i="7"/>
  <c r="AY924" i="7" s="1"/>
  <c r="AL928" i="7"/>
  <c r="AY928" i="7" s="1"/>
  <c r="AL932" i="7"/>
  <c r="AY932" i="7" s="1"/>
  <c r="AL936" i="7"/>
  <c r="AY936" i="7" s="1"/>
  <c r="AL940" i="7"/>
  <c r="AY940" i="7" s="1"/>
  <c r="AL944" i="7"/>
  <c r="AY944" i="7" s="1"/>
  <c r="AL948" i="7"/>
  <c r="AY948" i="7" s="1"/>
  <c r="AL952" i="7"/>
  <c r="AY952" i="7" s="1"/>
  <c r="AL956" i="7"/>
  <c r="AY956" i="7" s="1"/>
  <c r="AL960" i="7"/>
  <c r="AY960" i="7" s="1"/>
  <c r="AL965" i="7"/>
  <c r="AY965" i="7" s="1"/>
  <c r="AL969" i="7"/>
  <c r="AY969" i="7" s="1"/>
  <c r="AL973" i="7"/>
  <c r="AY973" i="7" s="1"/>
  <c r="AL977" i="7"/>
  <c r="AY977" i="7" s="1"/>
  <c r="AL981" i="7"/>
  <c r="AY981" i="7" s="1"/>
  <c r="AL985" i="7"/>
  <c r="AY985" i="7" s="1"/>
  <c r="AL989" i="7"/>
  <c r="AY989" i="7" s="1"/>
  <c r="AL994" i="7"/>
  <c r="AY994" i="7" s="1"/>
  <c r="AL998" i="7"/>
  <c r="AY998" i="7" s="1"/>
  <c r="AL1002" i="7"/>
  <c r="AY1002" i="7" s="1"/>
  <c r="AL1006" i="7"/>
  <c r="AY1006" i="7" s="1"/>
  <c r="AL1010" i="7"/>
  <c r="AY1010" i="7" s="1"/>
  <c r="AL1014" i="7"/>
  <c r="AY1014" i="7" s="1"/>
  <c r="AL1018" i="7"/>
  <c r="AY1018" i="7" s="1"/>
  <c r="AL1022" i="7"/>
  <c r="AY1022" i="7" s="1"/>
  <c r="AL1026" i="7"/>
  <c r="AY1026" i="7" s="1"/>
  <c r="AL1030" i="7"/>
  <c r="AY1030" i="7" s="1"/>
  <c r="AL1034" i="7"/>
  <c r="AY1034" i="7" s="1"/>
  <c r="AL1038" i="7"/>
  <c r="AY1038" i="7" s="1"/>
  <c r="AL1042" i="7"/>
  <c r="AY1042" i="7" s="1"/>
  <c r="AL1046" i="7"/>
  <c r="AY1046" i="7" s="1"/>
  <c r="AL1050" i="7"/>
  <c r="AY1050" i="7" s="1"/>
  <c r="AL1054" i="7"/>
  <c r="AY1054" i="7" s="1"/>
  <c r="AL1058" i="7"/>
  <c r="AY1058" i="7" s="1"/>
  <c r="AL1062" i="7"/>
  <c r="AY1062" i="7" s="1"/>
  <c r="AL1066" i="7"/>
  <c r="AY1066" i="7" s="1"/>
  <c r="AL1070" i="7"/>
  <c r="AY1070" i="7" s="1"/>
  <c r="AL1074" i="7"/>
  <c r="AY1074" i="7" s="1"/>
  <c r="AL1078" i="7"/>
  <c r="AY1078" i="7" s="1"/>
  <c r="AL1082" i="7"/>
  <c r="AY1082" i="7" s="1"/>
  <c r="AL1086" i="7"/>
  <c r="AY1086" i="7" s="1"/>
  <c r="AL1090" i="7"/>
  <c r="AY1090" i="7" s="1"/>
  <c r="AL1094" i="7"/>
  <c r="AY1094" i="7" s="1"/>
  <c r="AL1099" i="7"/>
  <c r="AY1099" i="7" s="1"/>
  <c r="AL1103" i="7"/>
  <c r="AY1103" i="7" s="1"/>
  <c r="AL1107" i="7"/>
  <c r="AY1107" i="7" s="1"/>
  <c r="AL1111" i="7"/>
  <c r="AY1111" i="7" s="1"/>
  <c r="AL1115" i="7"/>
  <c r="AY1115" i="7" s="1"/>
  <c r="AL1119" i="7"/>
  <c r="AY1119" i="7" s="1"/>
  <c r="AL1123" i="7"/>
  <c r="AY1123" i="7" s="1"/>
  <c r="G281" i="13" s="1"/>
  <c r="H281" i="13" s="1"/>
  <c r="AL1127" i="7"/>
  <c r="AY1127" i="7" s="1"/>
  <c r="AL1131" i="7"/>
  <c r="AY1131" i="7" s="1"/>
  <c r="G288" i="13" s="1"/>
  <c r="H288" i="13" s="1"/>
  <c r="AL1135" i="7"/>
  <c r="AY1135" i="7" s="1"/>
  <c r="AL1139" i="7"/>
  <c r="AY1139" i="7" s="1"/>
  <c r="AL1143" i="7"/>
  <c r="AY1143" i="7" s="1"/>
  <c r="AL1147" i="7"/>
  <c r="AY1147" i="7" s="1"/>
  <c r="AL1151" i="7"/>
  <c r="AY1151" i="7" s="1"/>
  <c r="G307" i="13" s="1"/>
  <c r="H307" i="13" s="1"/>
  <c r="AL1155" i="7"/>
  <c r="AY1155" i="7" s="1"/>
  <c r="AL1159" i="7"/>
  <c r="AY1159" i="7" s="1"/>
  <c r="AL1163" i="7"/>
  <c r="AY1163" i="7" s="1"/>
  <c r="AL1167" i="7"/>
  <c r="AY1167" i="7" s="1"/>
  <c r="AL1171" i="7"/>
  <c r="AY1171" i="7" s="1"/>
  <c r="AL1176" i="7"/>
  <c r="AY1176" i="7" s="1"/>
  <c r="AL836" i="7"/>
  <c r="AY836" i="7" s="1"/>
  <c r="AL844" i="7"/>
  <c r="AY844" i="7" s="1"/>
  <c r="AL852" i="7"/>
  <c r="AY852" i="7" s="1"/>
  <c r="AL860" i="7"/>
  <c r="AY860" i="7" s="1"/>
  <c r="G28" i="13" s="1"/>
  <c r="H28" i="13" s="1"/>
  <c r="AL868" i="7"/>
  <c r="AY868" i="7" s="1"/>
  <c r="AL876" i="7"/>
  <c r="AY876" i="7" s="1"/>
  <c r="AL884" i="7"/>
  <c r="AY884" i="7" s="1"/>
  <c r="G51" i="13" s="1"/>
  <c r="H51" i="13" s="1"/>
  <c r="AL892" i="7"/>
  <c r="AY892" i="7" s="1"/>
  <c r="AL900" i="7"/>
  <c r="AY900" i="7" s="1"/>
  <c r="AL909" i="7"/>
  <c r="AY909" i="7" s="1"/>
  <c r="AL917" i="7"/>
  <c r="AY917" i="7" s="1"/>
  <c r="AL925" i="7"/>
  <c r="AY925" i="7" s="1"/>
  <c r="AL933" i="7"/>
  <c r="AY933" i="7" s="1"/>
  <c r="AL941" i="7"/>
  <c r="AY941" i="7" s="1"/>
  <c r="AL949" i="7"/>
  <c r="AY949" i="7" s="1"/>
  <c r="AL957" i="7"/>
  <c r="AY957" i="7" s="1"/>
  <c r="AL966" i="7"/>
  <c r="AY966" i="7" s="1"/>
  <c r="AL974" i="7"/>
  <c r="AY974" i="7" s="1"/>
  <c r="AL982" i="7"/>
  <c r="AY982" i="7" s="1"/>
  <c r="AL991" i="7"/>
  <c r="AY991" i="7" s="1"/>
  <c r="AL999" i="7"/>
  <c r="AY999" i="7" s="1"/>
  <c r="AL1007" i="7"/>
  <c r="AY1007" i="7" s="1"/>
  <c r="AL1015" i="7"/>
  <c r="AY1015" i="7" s="1"/>
  <c r="AL1023" i="7"/>
  <c r="AY1023" i="7" s="1"/>
  <c r="AL1031" i="7"/>
  <c r="AY1031" i="7" s="1"/>
  <c r="AL1039" i="7"/>
  <c r="AY1039" i="7" s="1"/>
  <c r="AL1047" i="7"/>
  <c r="AY1047" i="7" s="1"/>
  <c r="AL1055" i="7"/>
  <c r="AY1055" i="7" s="1"/>
  <c r="AL1063" i="7"/>
  <c r="AY1063" i="7" s="1"/>
  <c r="AL1071" i="7"/>
  <c r="AY1071" i="7" s="1"/>
  <c r="AL1079" i="7"/>
  <c r="AY1079" i="7" s="1"/>
  <c r="AL1087" i="7"/>
  <c r="AY1087" i="7" s="1"/>
  <c r="AL1095" i="7"/>
  <c r="AY1095" i="7" s="1"/>
  <c r="AL1104" i="7"/>
  <c r="AY1104" i="7" s="1"/>
  <c r="AL1112" i="7"/>
  <c r="AY1112" i="7" s="1"/>
  <c r="AL1120" i="7"/>
  <c r="AY1120" i="7" s="1"/>
  <c r="AL1128" i="7"/>
  <c r="AY1128" i="7" s="1"/>
  <c r="AL1136" i="7"/>
  <c r="AY1136" i="7" s="1"/>
  <c r="AL1144" i="7"/>
  <c r="AY1144" i="7" s="1"/>
  <c r="AL1152" i="7"/>
  <c r="AY1152" i="7" s="1"/>
  <c r="AL1160" i="7"/>
  <c r="AY1160" i="7" s="1"/>
  <c r="AL1168" i="7"/>
  <c r="AY1168" i="7" s="1"/>
  <c r="AL1177" i="7"/>
  <c r="AY1177" i="7" s="1"/>
  <c r="AL1181" i="7"/>
  <c r="AY1181" i="7" s="1"/>
  <c r="AL1185" i="7"/>
  <c r="AY1185" i="7" s="1"/>
  <c r="G337" i="13" s="1"/>
  <c r="H337" i="13" s="1"/>
  <c r="AL1189" i="7"/>
  <c r="AY1189" i="7" s="1"/>
  <c r="AL1193" i="7"/>
  <c r="AY1193" i="7" s="1"/>
  <c r="AL1197" i="7"/>
  <c r="AY1197" i="7" s="1"/>
  <c r="AL1201" i="7"/>
  <c r="AY1201" i="7" s="1"/>
  <c r="AL1205" i="7"/>
  <c r="AY1205" i="7" s="1"/>
  <c r="AL1209" i="7"/>
  <c r="AY1209" i="7" s="1"/>
  <c r="AL1213" i="7"/>
  <c r="AY1213" i="7" s="1"/>
  <c r="AL1217" i="7"/>
  <c r="AY1217" i="7" s="1"/>
  <c r="AL1221" i="7"/>
  <c r="AY1221" i="7" s="1"/>
  <c r="AL1225" i="7"/>
  <c r="AY1225" i="7" s="1"/>
  <c r="G376" i="13" s="1"/>
  <c r="H376" i="13" s="1"/>
  <c r="AL1229" i="7"/>
  <c r="AY1229" i="7" s="1"/>
  <c r="AL1233" i="7"/>
  <c r="AY1233" i="7" s="1"/>
  <c r="AL1237" i="7"/>
  <c r="AY1237" i="7" s="1"/>
  <c r="AL1241" i="7"/>
  <c r="AY1241" i="7" s="1"/>
  <c r="AL1245" i="7"/>
  <c r="AY1245" i="7" s="1"/>
  <c r="AL1250" i="7"/>
  <c r="AY1250" i="7" s="1"/>
  <c r="AL1254" i="7"/>
  <c r="AY1254" i="7" s="1"/>
  <c r="AL1258" i="7"/>
  <c r="AY1258" i="7" s="1"/>
  <c r="AL1262" i="7"/>
  <c r="AY1262" i="7" s="1"/>
  <c r="AL1266" i="7"/>
  <c r="AY1266" i="7" s="1"/>
  <c r="AL1270" i="7"/>
  <c r="AY1270" i="7" s="1"/>
  <c r="AL1274" i="7"/>
  <c r="AY1274" i="7" s="1"/>
  <c r="AL1278" i="7"/>
  <c r="AY1278" i="7" s="1"/>
  <c r="AL1282" i="7"/>
  <c r="AY1282" i="7" s="1"/>
  <c r="AL1286" i="7"/>
  <c r="AY1286" i="7" s="1"/>
  <c r="AL1290" i="7"/>
  <c r="AY1290" i="7" s="1"/>
  <c r="AL1294" i="7"/>
  <c r="AY1294" i="7" s="1"/>
  <c r="AL1298" i="7"/>
  <c r="AY1298" i="7" s="1"/>
  <c r="AL1302" i="7"/>
  <c r="AY1302" i="7" s="1"/>
  <c r="AL1306" i="7"/>
  <c r="AY1306" i="7" s="1"/>
  <c r="AL1310" i="7"/>
  <c r="AY1310" i="7" s="1"/>
  <c r="AL1314" i="7"/>
  <c r="AY1314" i="7" s="1"/>
  <c r="AL1318" i="7"/>
  <c r="AY1318" i="7" s="1"/>
  <c r="AL1322" i="7"/>
  <c r="AY1322" i="7" s="1"/>
  <c r="AL1326" i="7"/>
  <c r="AY1326" i="7" s="1"/>
  <c r="AL1330" i="7"/>
  <c r="AY1330" i="7" s="1"/>
  <c r="G473" i="13" s="1"/>
  <c r="H473" i="13" s="1"/>
  <c r="AL1334" i="7"/>
  <c r="AY1334" i="7" s="1"/>
  <c r="AL1338" i="7"/>
  <c r="AY1338" i="7" s="1"/>
  <c r="AL1342" i="7"/>
  <c r="AY1342" i="7" s="1"/>
  <c r="G484" i="13" s="1"/>
  <c r="H484" i="13" s="1"/>
  <c r="AL1346" i="7"/>
  <c r="AY1346" i="7" s="1"/>
  <c r="G488" i="13" s="1"/>
  <c r="H488" i="13" s="1"/>
  <c r="AL1350" i="7"/>
  <c r="AY1350" i="7" s="1"/>
  <c r="AL837" i="7"/>
  <c r="AY837" i="7" s="1"/>
  <c r="AL845" i="7"/>
  <c r="AY845" i="7" s="1"/>
  <c r="AL853" i="7"/>
  <c r="AY853" i="7" s="1"/>
  <c r="AL861" i="7"/>
  <c r="AY861" i="7" s="1"/>
  <c r="AL869" i="7"/>
  <c r="AY869" i="7" s="1"/>
  <c r="AL877" i="7"/>
  <c r="AY877" i="7" s="1"/>
  <c r="AL885" i="7"/>
  <c r="AY885" i="7" s="1"/>
  <c r="AL893" i="7"/>
  <c r="AY893" i="7" s="1"/>
  <c r="AL901" i="7"/>
  <c r="AY901" i="7" s="1"/>
  <c r="AL910" i="7"/>
  <c r="AY910" i="7" s="1"/>
  <c r="AL918" i="7"/>
  <c r="AY918" i="7" s="1"/>
  <c r="AL926" i="7"/>
  <c r="AY926" i="7" s="1"/>
  <c r="AL934" i="7"/>
  <c r="AY934" i="7" s="1"/>
  <c r="AL942" i="7"/>
  <c r="AY942" i="7" s="1"/>
  <c r="AL950" i="7"/>
  <c r="AY950" i="7" s="1"/>
  <c r="AL958" i="7"/>
  <c r="AY958" i="7" s="1"/>
  <c r="AL967" i="7"/>
  <c r="AY967" i="7" s="1"/>
  <c r="AL975" i="7"/>
  <c r="AY975" i="7" s="1"/>
  <c r="AL983" i="7"/>
  <c r="AY983" i="7" s="1"/>
  <c r="AL992" i="7"/>
  <c r="AY992" i="7" s="1"/>
  <c r="AL1000" i="7"/>
  <c r="AY1000" i="7" s="1"/>
  <c r="AL1008" i="7"/>
  <c r="AY1008" i="7" s="1"/>
  <c r="AL1016" i="7"/>
  <c r="AY1016" i="7" s="1"/>
  <c r="G176" i="13" s="1"/>
  <c r="H176" i="13" s="1"/>
  <c r="AL1024" i="7"/>
  <c r="AY1024" i="7" s="1"/>
  <c r="AL1032" i="7"/>
  <c r="AY1032" i="7" s="1"/>
  <c r="AL1040" i="7"/>
  <c r="AY1040" i="7" s="1"/>
  <c r="AL1048" i="7"/>
  <c r="AY1048" i="7" s="1"/>
  <c r="AL1056" i="7"/>
  <c r="AY1056" i="7" s="1"/>
  <c r="AL1064" i="7"/>
  <c r="AY1064" i="7" s="1"/>
  <c r="AL1072" i="7"/>
  <c r="AY1072" i="7" s="1"/>
  <c r="AL1080" i="7"/>
  <c r="AY1080" i="7" s="1"/>
  <c r="AL1088" i="7"/>
  <c r="AY1088" i="7" s="1"/>
  <c r="AL1105" i="7"/>
  <c r="AY1105" i="7" s="1"/>
  <c r="AL1113" i="7"/>
  <c r="AY1113" i="7" s="1"/>
  <c r="AL1121" i="7"/>
  <c r="AY1121" i="7" s="1"/>
  <c r="AL1129" i="7"/>
  <c r="AY1129" i="7" s="1"/>
  <c r="AL1137" i="7"/>
  <c r="AY1137" i="7" s="1"/>
  <c r="AL1145" i="7"/>
  <c r="AY1145" i="7" s="1"/>
  <c r="AL1153" i="7"/>
  <c r="AY1153" i="7" s="1"/>
  <c r="AL1161" i="7"/>
  <c r="AY1161" i="7" s="1"/>
  <c r="AL1169" i="7"/>
  <c r="AY1169" i="7" s="1"/>
  <c r="AL1178" i="7"/>
  <c r="AY1178" i="7" s="1"/>
  <c r="G331" i="13" s="1"/>
  <c r="H331" i="13" s="1"/>
  <c r="AL1182" i="7"/>
  <c r="AY1182" i="7" s="1"/>
  <c r="AL1186" i="7"/>
  <c r="AY1186" i="7" s="1"/>
  <c r="AL1190" i="7"/>
  <c r="AY1190" i="7" s="1"/>
  <c r="G342" i="13" s="1"/>
  <c r="H342" i="13" s="1"/>
  <c r="AL1194" i="7"/>
  <c r="AY1194" i="7" s="1"/>
  <c r="AL1198" i="7"/>
  <c r="AY1198" i="7" s="1"/>
  <c r="AL1202" i="7"/>
  <c r="AY1202" i="7" s="1"/>
  <c r="G354" i="13" s="1"/>
  <c r="H354" i="13" s="1"/>
  <c r="AL1206" i="7"/>
  <c r="AY1206" i="7" s="1"/>
  <c r="AL1210" i="7"/>
  <c r="AY1210" i="7" s="1"/>
  <c r="AL1214" i="7"/>
  <c r="AY1214" i="7" s="1"/>
  <c r="AL1218" i="7"/>
  <c r="AY1218" i="7" s="1"/>
  <c r="AL1222" i="7"/>
  <c r="AY1222" i="7" s="1"/>
  <c r="AL1226" i="7"/>
  <c r="AY1226" i="7" s="1"/>
  <c r="AL1230" i="7"/>
  <c r="AY1230" i="7" s="1"/>
  <c r="AL1234" i="7"/>
  <c r="AY1234" i="7" s="1"/>
  <c r="AL1238" i="7"/>
  <c r="AY1238" i="7" s="1"/>
  <c r="AL1242" i="7"/>
  <c r="AY1242" i="7" s="1"/>
  <c r="AL1246" i="7"/>
  <c r="AY1246" i="7" s="1"/>
  <c r="AL1251" i="7"/>
  <c r="AY1251" i="7" s="1"/>
  <c r="AL1255" i="7"/>
  <c r="AY1255" i="7" s="1"/>
  <c r="AL1259" i="7"/>
  <c r="AY1259" i="7" s="1"/>
  <c r="AL1263" i="7"/>
  <c r="AY1263" i="7" s="1"/>
  <c r="AL1267" i="7"/>
  <c r="AY1267" i="7" s="1"/>
  <c r="AL1271" i="7"/>
  <c r="AY1271" i="7" s="1"/>
  <c r="AL1275" i="7"/>
  <c r="AY1275" i="7" s="1"/>
  <c r="AL1279" i="7"/>
  <c r="AY1279" i="7" s="1"/>
  <c r="AL1283" i="7"/>
  <c r="AY1283" i="7" s="1"/>
  <c r="AL1287" i="7"/>
  <c r="AY1287" i="7" s="1"/>
  <c r="AL1291" i="7"/>
  <c r="AY1291" i="7" s="1"/>
  <c r="AL1295" i="7"/>
  <c r="AY1295" i="7" s="1"/>
  <c r="AL1299" i="7"/>
  <c r="AY1299" i="7" s="1"/>
  <c r="AL1303" i="7"/>
  <c r="AY1303" i="7" s="1"/>
  <c r="AL1307" i="7"/>
  <c r="AY1307" i="7" s="1"/>
  <c r="AL1311" i="7"/>
  <c r="AY1311" i="7" s="1"/>
  <c r="AL1315" i="7"/>
  <c r="AY1315" i="7" s="1"/>
  <c r="AL1319" i="7"/>
  <c r="AY1319" i="7" s="1"/>
  <c r="AL1323" i="7"/>
  <c r="AY1323" i="7" s="1"/>
  <c r="AL1327" i="7"/>
  <c r="AY1327" i="7" s="1"/>
  <c r="AL1331" i="7"/>
  <c r="AY1331" i="7" s="1"/>
  <c r="AL1335" i="7"/>
  <c r="AY1335" i="7" s="1"/>
  <c r="AL1339" i="7"/>
  <c r="AY1339" i="7" s="1"/>
  <c r="AL1343" i="7"/>
  <c r="AY1343" i="7" s="1"/>
  <c r="AL1347" i="7"/>
  <c r="AY1347" i="7" s="1"/>
  <c r="AL840" i="7"/>
  <c r="AY840" i="7" s="1"/>
  <c r="AL856" i="7"/>
  <c r="AY856" i="7" s="1"/>
  <c r="AL872" i="7"/>
  <c r="AY872" i="7" s="1"/>
  <c r="AL888" i="7"/>
  <c r="AY888" i="7" s="1"/>
  <c r="AL904" i="7"/>
  <c r="AY904" i="7" s="1"/>
  <c r="AL921" i="7"/>
  <c r="AY921" i="7" s="1"/>
  <c r="AL937" i="7"/>
  <c r="AY937" i="7" s="1"/>
  <c r="AL953" i="7"/>
  <c r="AY953" i="7" s="1"/>
  <c r="AL970" i="7"/>
  <c r="AY970" i="7" s="1"/>
  <c r="G135" i="13" s="1"/>
  <c r="H135" i="13" s="1"/>
  <c r="AL986" i="7"/>
  <c r="AY986" i="7" s="1"/>
  <c r="AL1003" i="7"/>
  <c r="AY1003" i="7" s="1"/>
  <c r="AL1019" i="7"/>
  <c r="AY1019" i="7" s="1"/>
  <c r="AL1035" i="7"/>
  <c r="AY1035" i="7" s="1"/>
  <c r="AL1051" i="7"/>
  <c r="AY1051" i="7" s="1"/>
  <c r="AL1067" i="7"/>
  <c r="AY1067" i="7" s="1"/>
  <c r="AL1083" i="7"/>
  <c r="AY1083" i="7" s="1"/>
  <c r="AL1100" i="7"/>
  <c r="AY1100" i="7" s="1"/>
  <c r="AL1116" i="7"/>
  <c r="AY1116" i="7" s="1"/>
  <c r="AL1132" i="7"/>
  <c r="AY1132" i="7" s="1"/>
  <c r="AL1148" i="7"/>
  <c r="AY1148" i="7" s="1"/>
  <c r="AL1164" i="7"/>
  <c r="AY1164" i="7" s="1"/>
  <c r="AL1179" i="7"/>
  <c r="AY1179" i="7" s="1"/>
  <c r="AL1187" i="7"/>
  <c r="AY1187" i="7" s="1"/>
  <c r="AL1195" i="7"/>
  <c r="AY1195" i="7" s="1"/>
  <c r="AL1203" i="7"/>
  <c r="AY1203" i="7" s="1"/>
  <c r="AL1211" i="7"/>
  <c r="AY1211" i="7" s="1"/>
  <c r="AL1219" i="7"/>
  <c r="AY1219" i="7" s="1"/>
  <c r="AL1227" i="7"/>
  <c r="AY1227" i="7" s="1"/>
  <c r="AL1235" i="7"/>
  <c r="AY1235" i="7" s="1"/>
  <c r="AL1243" i="7"/>
  <c r="AY1243" i="7" s="1"/>
  <c r="AL1252" i="7"/>
  <c r="AY1252" i="7" s="1"/>
  <c r="AL1260" i="7"/>
  <c r="AY1260" i="7" s="1"/>
  <c r="AL1268" i="7"/>
  <c r="AY1268" i="7" s="1"/>
  <c r="AL1276" i="7"/>
  <c r="AY1276" i="7" s="1"/>
  <c r="AL1284" i="7"/>
  <c r="AY1284" i="7" s="1"/>
  <c r="AL1292" i="7"/>
  <c r="AY1292" i="7" s="1"/>
  <c r="AL1300" i="7"/>
  <c r="AY1300" i="7" s="1"/>
  <c r="AL1308" i="7"/>
  <c r="AY1308" i="7" s="1"/>
  <c r="AL1316" i="7"/>
  <c r="AY1316" i="7" s="1"/>
  <c r="AL1324" i="7"/>
  <c r="AY1324" i="7" s="1"/>
  <c r="AL1332" i="7"/>
  <c r="AY1332" i="7" s="1"/>
  <c r="AL1340" i="7"/>
  <c r="AY1340" i="7" s="1"/>
  <c r="AL1348" i="7"/>
  <c r="AY1348" i="7" s="1"/>
  <c r="AL1353" i="7"/>
  <c r="AY1353" i="7" s="1"/>
  <c r="AL1357" i="7"/>
  <c r="AY1357" i="7" s="1"/>
  <c r="AL831" i="7"/>
  <c r="AY831" i="7" s="1"/>
  <c r="AL7" i="7"/>
  <c r="AY7" i="7" s="1"/>
  <c r="AL11" i="7"/>
  <c r="AY11" i="7" s="1"/>
  <c r="AL15" i="7"/>
  <c r="AY15" i="7" s="1"/>
  <c r="AL19" i="7"/>
  <c r="AY19" i="7" s="1"/>
  <c r="AL23" i="7"/>
  <c r="AY23" i="7" s="1"/>
  <c r="AL27" i="7"/>
  <c r="AY27" i="7" s="1"/>
  <c r="AL31" i="7"/>
  <c r="AY31" i="7" s="1"/>
  <c r="AL35" i="7"/>
  <c r="AY35" i="7" s="1"/>
  <c r="AL39" i="7"/>
  <c r="AY39" i="7" s="1"/>
  <c r="AL43" i="7"/>
  <c r="AY43" i="7" s="1"/>
  <c r="AL47" i="7"/>
  <c r="AY47" i="7" s="1"/>
  <c r="AL51" i="7"/>
  <c r="AY51" i="7" s="1"/>
  <c r="AL55" i="7"/>
  <c r="AY55" i="7" s="1"/>
  <c r="AL59" i="7"/>
  <c r="AY59" i="7" s="1"/>
  <c r="AL63" i="7"/>
  <c r="AY63" i="7" s="1"/>
  <c r="AL67" i="7"/>
  <c r="AY67" i="7" s="1"/>
  <c r="AL71" i="7"/>
  <c r="AY71" i="7" s="1"/>
  <c r="AL75" i="7"/>
  <c r="AY75" i="7" s="1"/>
  <c r="AL79" i="7"/>
  <c r="AY79" i="7" s="1"/>
  <c r="AL83" i="7"/>
  <c r="AY83" i="7" s="1"/>
  <c r="AL87" i="7"/>
  <c r="AY87" i="7" s="1"/>
  <c r="AL91" i="7"/>
  <c r="AY91" i="7" s="1"/>
  <c r="AL95" i="7"/>
  <c r="AY95" i="7" s="1"/>
  <c r="AL99" i="7"/>
  <c r="AY99" i="7" s="1"/>
  <c r="AL103" i="7"/>
  <c r="AY103" i="7" s="1"/>
  <c r="AL107" i="7"/>
  <c r="AY107" i="7" s="1"/>
  <c r="AL111" i="7"/>
  <c r="AY111" i="7" s="1"/>
  <c r="AL115" i="7"/>
  <c r="AY115" i="7" s="1"/>
  <c r="AL119" i="7"/>
  <c r="AY119" i="7" s="1"/>
  <c r="AL123" i="7"/>
  <c r="AY123" i="7" s="1"/>
  <c r="AL127" i="7"/>
  <c r="AY127" i="7" s="1"/>
  <c r="AL131" i="7"/>
  <c r="AY131" i="7" s="1"/>
  <c r="AL135" i="7"/>
  <c r="AY135" i="7" s="1"/>
  <c r="AL139" i="7"/>
  <c r="AY139" i="7" s="1"/>
  <c r="AL143" i="7"/>
  <c r="AY143" i="7" s="1"/>
  <c r="AL147" i="7"/>
  <c r="AY147" i="7" s="1"/>
  <c r="AL151" i="7"/>
  <c r="AY151" i="7" s="1"/>
  <c r="AL155" i="7"/>
  <c r="AY155" i="7" s="1"/>
  <c r="AL159" i="7"/>
  <c r="AY159" i="7" s="1"/>
  <c r="G1260" i="13" s="1"/>
  <c r="H1260" i="13" s="1"/>
  <c r="AL163" i="7"/>
  <c r="AY163" i="7" s="1"/>
  <c r="AL167" i="7"/>
  <c r="AY167" i="7" s="1"/>
  <c r="AL171" i="7"/>
  <c r="AY171" i="7" s="1"/>
  <c r="AL175" i="7"/>
  <c r="AY175" i="7" s="1"/>
  <c r="AL179" i="7"/>
  <c r="AY179" i="7" s="1"/>
  <c r="AL183" i="7"/>
  <c r="AY183" i="7" s="1"/>
  <c r="AL187" i="7"/>
  <c r="AY187" i="7" s="1"/>
  <c r="AL191" i="7"/>
  <c r="AY191" i="7" s="1"/>
  <c r="AL195" i="7"/>
  <c r="AY195" i="7" s="1"/>
  <c r="AL199" i="7"/>
  <c r="AY199" i="7" s="1"/>
  <c r="AL203" i="7"/>
  <c r="AY203" i="7" s="1"/>
  <c r="AL207" i="7"/>
  <c r="AY207" i="7" s="1"/>
  <c r="AL211" i="7"/>
  <c r="AY211" i="7" s="1"/>
  <c r="AL215" i="7"/>
  <c r="AY215" i="7" s="1"/>
  <c r="AL219" i="7"/>
  <c r="AY219" i="7" s="1"/>
  <c r="AL223" i="7"/>
  <c r="AY223" i="7" s="1"/>
  <c r="AL227" i="7"/>
  <c r="AY227" i="7" s="1"/>
  <c r="AL231" i="7"/>
  <c r="AY231" i="7" s="1"/>
  <c r="AL235" i="7"/>
  <c r="AY235" i="7" s="1"/>
  <c r="AL239" i="7"/>
  <c r="AY239" i="7" s="1"/>
  <c r="AL243" i="7"/>
  <c r="AY243" i="7" s="1"/>
  <c r="AL247" i="7"/>
  <c r="AY247" i="7" s="1"/>
  <c r="AL251" i="7"/>
  <c r="AY251" i="7" s="1"/>
  <c r="AL255" i="7"/>
  <c r="AY255" i="7" s="1"/>
  <c r="AL259" i="7"/>
  <c r="AY259" i="7" s="1"/>
  <c r="AL263" i="7"/>
  <c r="AY263" i="7" s="1"/>
  <c r="AL267" i="7"/>
  <c r="AY267" i="7" s="1"/>
  <c r="AL271" i="7"/>
  <c r="AY271" i="7" s="1"/>
  <c r="AL275" i="7"/>
  <c r="AY275" i="7" s="1"/>
  <c r="AL279" i="7"/>
  <c r="AY279" i="7" s="1"/>
  <c r="AL283" i="7"/>
  <c r="AY283" i="7" s="1"/>
  <c r="AL287" i="7"/>
  <c r="AY287" i="7" s="1"/>
  <c r="AL291" i="7"/>
  <c r="AY291" i="7" s="1"/>
  <c r="AL295" i="7"/>
  <c r="AY295" i="7" s="1"/>
  <c r="AL299" i="7"/>
  <c r="AY299" i="7" s="1"/>
  <c r="AL303" i="7"/>
  <c r="AY303" i="7" s="1"/>
  <c r="AL307" i="7"/>
  <c r="AY307" i="7" s="1"/>
  <c r="AL311" i="7"/>
  <c r="AY311" i="7" s="1"/>
  <c r="AL315" i="7"/>
  <c r="AY315" i="7" s="1"/>
  <c r="AL319" i="7"/>
  <c r="AY319" i="7" s="1"/>
  <c r="AL323" i="7"/>
  <c r="AY323" i="7" s="1"/>
  <c r="AL327" i="7"/>
  <c r="AY327" i="7" s="1"/>
  <c r="AL331" i="7"/>
  <c r="AY331" i="7" s="1"/>
  <c r="AL336" i="7"/>
  <c r="AY336" i="7" s="1"/>
  <c r="AL340" i="7"/>
  <c r="AY340" i="7" s="1"/>
  <c r="AL344" i="7"/>
  <c r="AY344" i="7" s="1"/>
  <c r="AL349" i="7"/>
  <c r="AY349" i="7" s="1"/>
  <c r="AL353" i="7"/>
  <c r="AY353" i="7" s="1"/>
  <c r="AL357" i="7"/>
  <c r="AY357" i="7" s="1"/>
  <c r="AL361" i="7"/>
  <c r="AY361" i="7" s="1"/>
  <c r="AL365" i="7"/>
  <c r="AY365" i="7" s="1"/>
  <c r="AL369" i="7"/>
  <c r="AY369" i="7" s="1"/>
  <c r="AL373" i="7"/>
  <c r="AY373" i="7" s="1"/>
  <c r="AL377" i="7"/>
  <c r="AY377" i="7" s="1"/>
  <c r="AL381" i="7"/>
  <c r="AY381" i="7" s="1"/>
  <c r="AL385" i="7"/>
  <c r="AY385" i="7" s="1"/>
  <c r="AL389" i="7"/>
  <c r="AY389" i="7" s="1"/>
  <c r="AL393" i="7"/>
  <c r="AY393" i="7" s="1"/>
  <c r="AL397" i="7"/>
  <c r="AY397" i="7" s="1"/>
  <c r="AL401" i="7"/>
  <c r="AY401" i="7" s="1"/>
  <c r="AL405" i="7"/>
  <c r="AY405" i="7" s="1"/>
  <c r="AL409" i="7"/>
  <c r="AY409" i="7" s="1"/>
  <c r="AL413" i="7"/>
  <c r="AY413" i="7" s="1"/>
  <c r="AL417" i="7"/>
  <c r="AY417" i="7" s="1"/>
  <c r="AL421" i="7"/>
  <c r="AY421" i="7" s="1"/>
  <c r="AL425" i="7"/>
  <c r="AY425" i="7" s="1"/>
  <c r="AL429" i="7"/>
  <c r="AY429" i="7" s="1"/>
  <c r="AL433" i="7"/>
  <c r="AY433" i="7" s="1"/>
  <c r="AL437" i="7"/>
  <c r="AY437" i="7" s="1"/>
  <c r="AL441" i="7"/>
  <c r="AY441" i="7" s="1"/>
  <c r="AL445" i="7"/>
  <c r="AY445" i="7" s="1"/>
  <c r="AL449" i="7"/>
  <c r="AY449" i="7" s="1"/>
  <c r="AL453" i="7"/>
  <c r="AY453" i="7" s="1"/>
  <c r="AL457" i="7"/>
  <c r="AY457" i="7" s="1"/>
  <c r="AL461" i="7"/>
  <c r="AY461" i="7" s="1"/>
  <c r="AL465" i="7"/>
  <c r="AY465" i="7" s="1"/>
  <c r="AL469" i="7"/>
  <c r="AY469" i="7" s="1"/>
  <c r="AL473" i="7"/>
  <c r="AY473" i="7" s="1"/>
  <c r="AL477" i="7"/>
  <c r="AY477" i="7" s="1"/>
  <c r="AL481" i="7"/>
  <c r="AY481" i="7" s="1"/>
  <c r="AL485" i="7"/>
  <c r="AY485" i="7" s="1"/>
  <c r="G713" i="13" s="1"/>
  <c r="H713" i="13" s="1"/>
  <c r="AL489" i="7"/>
  <c r="AY489" i="7" s="1"/>
  <c r="AL493" i="7"/>
  <c r="AY493" i="7" s="1"/>
  <c r="AL497" i="7"/>
  <c r="AY497" i="7" s="1"/>
  <c r="G854" i="13" s="1"/>
  <c r="H854" i="13" s="1"/>
  <c r="AL501" i="7"/>
  <c r="AY501" i="7" s="1"/>
  <c r="AL841" i="7"/>
  <c r="AY841" i="7" s="1"/>
  <c r="AL857" i="7"/>
  <c r="AY857" i="7" s="1"/>
  <c r="AL873" i="7"/>
  <c r="AY873" i="7" s="1"/>
  <c r="AL889" i="7"/>
  <c r="AY889" i="7" s="1"/>
  <c r="AL922" i="7"/>
  <c r="AY922" i="7" s="1"/>
  <c r="AL938" i="7"/>
  <c r="AY938" i="7" s="1"/>
  <c r="AL954" i="7"/>
  <c r="AY954" i="7" s="1"/>
  <c r="AL971" i="7"/>
  <c r="AY971" i="7" s="1"/>
  <c r="AL987" i="7"/>
  <c r="AY987" i="7" s="1"/>
  <c r="AL1004" i="7"/>
  <c r="AY1004" i="7" s="1"/>
  <c r="AL1020" i="7"/>
  <c r="AY1020" i="7" s="1"/>
  <c r="AL1036" i="7"/>
  <c r="AY1036" i="7" s="1"/>
  <c r="AL1052" i="7"/>
  <c r="AY1052" i="7" s="1"/>
  <c r="AL1068" i="7"/>
  <c r="AY1068" i="7" s="1"/>
  <c r="AL1084" i="7"/>
  <c r="AY1084" i="7" s="1"/>
  <c r="AL1101" i="7"/>
  <c r="AY1101" i="7" s="1"/>
  <c r="AL1117" i="7"/>
  <c r="AY1117" i="7" s="1"/>
  <c r="AL1133" i="7"/>
  <c r="AY1133" i="7" s="1"/>
  <c r="AL1149" i="7"/>
  <c r="AY1149" i="7" s="1"/>
  <c r="AL1165" i="7"/>
  <c r="AY1165" i="7" s="1"/>
  <c r="AL1180" i="7"/>
  <c r="AY1180" i="7" s="1"/>
  <c r="AL1188" i="7"/>
  <c r="AY1188" i="7" s="1"/>
  <c r="AL1196" i="7"/>
  <c r="AY1196" i="7" s="1"/>
  <c r="AL1204" i="7"/>
  <c r="AY1204" i="7" s="1"/>
  <c r="AL1212" i="7"/>
  <c r="AY1212" i="7" s="1"/>
  <c r="AL1220" i="7"/>
  <c r="AY1220" i="7" s="1"/>
  <c r="AL1228" i="7"/>
  <c r="AY1228" i="7" s="1"/>
  <c r="AL1236" i="7"/>
  <c r="AY1236" i="7" s="1"/>
  <c r="AL1244" i="7"/>
  <c r="AY1244" i="7" s="1"/>
  <c r="G394" i="13" s="1"/>
  <c r="H394" i="13" s="1"/>
  <c r="AL1253" i="7"/>
  <c r="AY1253" i="7" s="1"/>
  <c r="AL1261" i="7"/>
  <c r="AY1261" i="7" s="1"/>
  <c r="AL1269" i="7"/>
  <c r="AY1269" i="7" s="1"/>
  <c r="AL1277" i="7"/>
  <c r="AY1277" i="7" s="1"/>
  <c r="AL1285" i="7"/>
  <c r="AY1285" i="7" s="1"/>
  <c r="AL1293" i="7"/>
  <c r="AY1293" i="7" s="1"/>
  <c r="AL1301" i="7"/>
  <c r="AY1301" i="7" s="1"/>
  <c r="AL1309" i="7"/>
  <c r="AY1309" i="7" s="1"/>
  <c r="AL1317" i="7"/>
  <c r="AY1317" i="7" s="1"/>
  <c r="AL1325" i="7"/>
  <c r="AY1325" i="7" s="1"/>
  <c r="AL1333" i="7"/>
  <c r="AY1333" i="7" s="1"/>
  <c r="AL1341" i="7"/>
  <c r="AY1341" i="7" s="1"/>
  <c r="AL1349" i="7"/>
  <c r="AY1349" i="7" s="1"/>
  <c r="G490" i="13" s="1"/>
  <c r="H490" i="13" s="1"/>
  <c r="AL1354" i="7"/>
  <c r="AY1354" i="7" s="1"/>
  <c r="AL1358" i="7"/>
  <c r="AY1358" i="7" s="1"/>
  <c r="AL4" i="7"/>
  <c r="AY4" i="7" s="1"/>
  <c r="AL8" i="7"/>
  <c r="AY8" i="7" s="1"/>
  <c r="AL12" i="7"/>
  <c r="AY12" i="7" s="1"/>
  <c r="G515" i="13" s="1"/>
  <c r="H515" i="13" s="1"/>
  <c r="AL16" i="7"/>
  <c r="AY16" i="7" s="1"/>
  <c r="AL20" i="7"/>
  <c r="AY20" i="7" s="1"/>
  <c r="AL24" i="7"/>
  <c r="AY24" i="7" s="1"/>
  <c r="AL28" i="7"/>
  <c r="AY28" i="7" s="1"/>
  <c r="AL32" i="7"/>
  <c r="AY32" i="7" s="1"/>
  <c r="AL36" i="7"/>
  <c r="AY36" i="7" s="1"/>
  <c r="AL40" i="7"/>
  <c r="AY40" i="7" s="1"/>
  <c r="AL44" i="7"/>
  <c r="AY44" i="7" s="1"/>
  <c r="AL48" i="7"/>
  <c r="AY48" i="7" s="1"/>
  <c r="AL52" i="7"/>
  <c r="AY52" i="7" s="1"/>
  <c r="AL56" i="7"/>
  <c r="AY56" i="7" s="1"/>
  <c r="AL60" i="7"/>
  <c r="AY60" i="7" s="1"/>
  <c r="AL64" i="7"/>
  <c r="AY64" i="7" s="1"/>
  <c r="AL68" i="7"/>
  <c r="AY68" i="7" s="1"/>
  <c r="AL72" i="7"/>
  <c r="AY72" i="7" s="1"/>
  <c r="AL76" i="7"/>
  <c r="AY76" i="7" s="1"/>
  <c r="AL80" i="7"/>
  <c r="AY80" i="7" s="1"/>
  <c r="AL84" i="7"/>
  <c r="AY84" i="7" s="1"/>
  <c r="AL88" i="7"/>
  <c r="AY88" i="7" s="1"/>
  <c r="AL92" i="7"/>
  <c r="AY92" i="7" s="1"/>
  <c r="AL96" i="7"/>
  <c r="AY96" i="7" s="1"/>
  <c r="AL100" i="7"/>
  <c r="AY100" i="7" s="1"/>
  <c r="AL104" i="7"/>
  <c r="AY104" i="7" s="1"/>
  <c r="AL108" i="7"/>
  <c r="AY108" i="7" s="1"/>
  <c r="AL112" i="7"/>
  <c r="AY112" i="7" s="1"/>
  <c r="AL116" i="7"/>
  <c r="AY116" i="7" s="1"/>
  <c r="AL120" i="7"/>
  <c r="AY120" i="7" s="1"/>
  <c r="AL124" i="7"/>
  <c r="AY124" i="7" s="1"/>
  <c r="AL128" i="7"/>
  <c r="AY128" i="7" s="1"/>
  <c r="AL132" i="7"/>
  <c r="AY132" i="7" s="1"/>
  <c r="AL136" i="7"/>
  <c r="AY136" i="7" s="1"/>
  <c r="AL140" i="7"/>
  <c r="AY140" i="7" s="1"/>
  <c r="AL144" i="7"/>
  <c r="AY144" i="7" s="1"/>
  <c r="AL148" i="7"/>
  <c r="AY148" i="7" s="1"/>
  <c r="AL152" i="7"/>
  <c r="AY152" i="7" s="1"/>
  <c r="AL156" i="7"/>
  <c r="AY156" i="7" s="1"/>
  <c r="AL160" i="7"/>
  <c r="AY160" i="7" s="1"/>
  <c r="AL164" i="7"/>
  <c r="AY164" i="7" s="1"/>
  <c r="AL168" i="7"/>
  <c r="AY168" i="7" s="1"/>
  <c r="AL172" i="7"/>
  <c r="AY172" i="7" s="1"/>
  <c r="AL176" i="7"/>
  <c r="AY176" i="7" s="1"/>
  <c r="AL180" i="7"/>
  <c r="AY180" i="7" s="1"/>
  <c r="AL184" i="7"/>
  <c r="AY184" i="7" s="1"/>
  <c r="G628" i="13" s="1"/>
  <c r="H628" i="13" s="1"/>
  <c r="AL188" i="7"/>
  <c r="AY188" i="7" s="1"/>
  <c r="AL192" i="7"/>
  <c r="AY192" i="7" s="1"/>
  <c r="AL196" i="7"/>
  <c r="AY196" i="7" s="1"/>
  <c r="AL200" i="7"/>
  <c r="AY200" i="7" s="1"/>
  <c r="AL204" i="7"/>
  <c r="AY204" i="7" s="1"/>
  <c r="AL208" i="7"/>
  <c r="AY208" i="7" s="1"/>
  <c r="AL212" i="7"/>
  <c r="AY212" i="7" s="1"/>
  <c r="AL216" i="7"/>
  <c r="AY216" i="7" s="1"/>
  <c r="AL220" i="7"/>
  <c r="AY220" i="7" s="1"/>
  <c r="AL224" i="7"/>
  <c r="AY224" i="7" s="1"/>
  <c r="AL228" i="7"/>
  <c r="AY228" i="7" s="1"/>
  <c r="AL232" i="7"/>
  <c r="AY232" i="7" s="1"/>
  <c r="AL236" i="7"/>
  <c r="AY236" i="7" s="1"/>
  <c r="AL240" i="7"/>
  <c r="AY240" i="7" s="1"/>
  <c r="AL244" i="7"/>
  <c r="AY244" i="7" s="1"/>
  <c r="AL248" i="7"/>
  <c r="AY248" i="7" s="1"/>
  <c r="AL252" i="7"/>
  <c r="AY252" i="7" s="1"/>
  <c r="AL256" i="7"/>
  <c r="AY256" i="7" s="1"/>
  <c r="G531" i="13" s="1"/>
  <c r="H531" i="13" s="1"/>
  <c r="AL260" i="7"/>
  <c r="AY260" i="7" s="1"/>
  <c r="AL264" i="7"/>
  <c r="AY264" i="7" s="1"/>
  <c r="AL268" i="7"/>
  <c r="AY268" i="7" s="1"/>
  <c r="AL272" i="7"/>
  <c r="AY272" i="7" s="1"/>
  <c r="AL276" i="7"/>
  <c r="AY276" i="7" s="1"/>
  <c r="AL280" i="7"/>
  <c r="AY280" i="7" s="1"/>
  <c r="AL284" i="7"/>
  <c r="AY284" i="7" s="1"/>
  <c r="AL288" i="7"/>
  <c r="AY288" i="7" s="1"/>
  <c r="AL292" i="7"/>
  <c r="AY292" i="7" s="1"/>
  <c r="AL296" i="7"/>
  <c r="AY296" i="7" s="1"/>
  <c r="AL300" i="7"/>
  <c r="AY300" i="7" s="1"/>
  <c r="AL304" i="7"/>
  <c r="AY304" i="7" s="1"/>
  <c r="AL308" i="7"/>
  <c r="AY308" i="7" s="1"/>
  <c r="AL312" i="7"/>
  <c r="AY312" i="7" s="1"/>
  <c r="AL316" i="7"/>
  <c r="AY316" i="7" s="1"/>
  <c r="AL320" i="7"/>
  <c r="AY320" i="7" s="1"/>
  <c r="AL324" i="7"/>
  <c r="AY324" i="7" s="1"/>
  <c r="AL328" i="7"/>
  <c r="AY328" i="7" s="1"/>
  <c r="AL332" i="7"/>
  <c r="AY332" i="7" s="1"/>
  <c r="AL337" i="7"/>
  <c r="AY337" i="7" s="1"/>
  <c r="AL341" i="7"/>
  <c r="AY341" i="7" s="1"/>
  <c r="AL345" i="7"/>
  <c r="AY345" i="7" s="1"/>
  <c r="AL350" i="7"/>
  <c r="AY350" i="7" s="1"/>
  <c r="AL354" i="7"/>
  <c r="AY354" i="7" s="1"/>
  <c r="AL358" i="7"/>
  <c r="AY358" i="7" s="1"/>
  <c r="AL362" i="7"/>
  <c r="AY362" i="7" s="1"/>
  <c r="AL848" i="7"/>
  <c r="AY848" i="7" s="1"/>
  <c r="AL880" i="7"/>
  <c r="AY880" i="7" s="1"/>
  <c r="AL913" i="7"/>
  <c r="AY913" i="7" s="1"/>
  <c r="AL945" i="7"/>
  <c r="AY945" i="7" s="1"/>
  <c r="AL978" i="7"/>
  <c r="AY978" i="7" s="1"/>
  <c r="AL1011" i="7"/>
  <c r="AY1011" i="7" s="1"/>
  <c r="AL1043" i="7"/>
  <c r="AY1043" i="7" s="1"/>
  <c r="AL1075" i="7"/>
  <c r="AY1075" i="7" s="1"/>
  <c r="AL1108" i="7"/>
  <c r="AY1108" i="7" s="1"/>
  <c r="AL1140" i="7"/>
  <c r="AY1140" i="7" s="1"/>
  <c r="AL1172" i="7"/>
  <c r="AY1172" i="7" s="1"/>
  <c r="AL1191" i="7"/>
  <c r="AY1191" i="7" s="1"/>
  <c r="AL1207" i="7"/>
  <c r="AY1207" i="7" s="1"/>
  <c r="AL1223" i="7"/>
  <c r="AY1223" i="7" s="1"/>
  <c r="AL1239" i="7"/>
  <c r="AY1239" i="7" s="1"/>
  <c r="AL1256" i="7"/>
  <c r="AY1256" i="7" s="1"/>
  <c r="AL1272" i="7"/>
  <c r="AY1272" i="7" s="1"/>
  <c r="AL1288" i="7"/>
  <c r="AY1288" i="7" s="1"/>
  <c r="AL1304" i="7"/>
  <c r="AY1304" i="7" s="1"/>
  <c r="AL1320" i="7"/>
  <c r="AY1320" i="7" s="1"/>
  <c r="AL1336" i="7"/>
  <c r="AY1336" i="7" s="1"/>
  <c r="AL1351" i="7"/>
  <c r="AY1351" i="7" s="1"/>
  <c r="AL1359" i="7"/>
  <c r="AY1359" i="7" s="1"/>
  <c r="AL9" i="7"/>
  <c r="AY9" i="7" s="1"/>
  <c r="AL17" i="7"/>
  <c r="AY17" i="7" s="1"/>
  <c r="AL25" i="7"/>
  <c r="AY25" i="7" s="1"/>
  <c r="AL33" i="7"/>
  <c r="AY33" i="7" s="1"/>
  <c r="AL41" i="7"/>
  <c r="AY41" i="7" s="1"/>
  <c r="AL49" i="7"/>
  <c r="AY49" i="7" s="1"/>
  <c r="AL57" i="7"/>
  <c r="AY57" i="7" s="1"/>
  <c r="AL65" i="7"/>
  <c r="AY65" i="7" s="1"/>
  <c r="AL73" i="7"/>
  <c r="AY73" i="7" s="1"/>
  <c r="AL81" i="7"/>
  <c r="AY81" i="7" s="1"/>
  <c r="AL89" i="7"/>
  <c r="AY89" i="7" s="1"/>
  <c r="AL97" i="7"/>
  <c r="AY97" i="7" s="1"/>
  <c r="AL105" i="7"/>
  <c r="AY105" i="7" s="1"/>
  <c r="AL113" i="7"/>
  <c r="AY113" i="7" s="1"/>
  <c r="AL121" i="7"/>
  <c r="AY121" i="7" s="1"/>
  <c r="AL129" i="7"/>
  <c r="AY129" i="7" s="1"/>
  <c r="AL137" i="7"/>
  <c r="AY137" i="7" s="1"/>
  <c r="AL145" i="7"/>
  <c r="AY145" i="7" s="1"/>
  <c r="AL153" i="7"/>
  <c r="AY153" i="7" s="1"/>
  <c r="AL161" i="7"/>
  <c r="AY161" i="7" s="1"/>
  <c r="AL169" i="7"/>
  <c r="AY169" i="7" s="1"/>
  <c r="AL177" i="7"/>
  <c r="AY177" i="7" s="1"/>
  <c r="AL185" i="7"/>
  <c r="AY185" i="7" s="1"/>
  <c r="AL193" i="7"/>
  <c r="AY193" i="7" s="1"/>
  <c r="AL201" i="7"/>
  <c r="AY201" i="7" s="1"/>
  <c r="AL209" i="7"/>
  <c r="AY209" i="7" s="1"/>
  <c r="AL217" i="7"/>
  <c r="AY217" i="7" s="1"/>
  <c r="AL225" i="7"/>
  <c r="AY225" i="7" s="1"/>
  <c r="AL233" i="7"/>
  <c r="AY233" i="7" s="1"/>
  <c r="AL241" i="7"/>
  <c r="AY241" i="7" s="1"/>
  <c r="AL249" i="7"/>
  <c r="AY249" i="7" s="1"/>
  <c r="AL257" i="7"/>
  <c r="AY257" i="7" s="1"/>
  <c r="AL265" i="7"/>
  <c r="AY265" i="7" s="1"/>
  <c r="AL273" i="7"/>
  <c r="AY273" i="7" s="1"/>
  <c r="AL281" i="7"/>
  <c r="AY281" i="7" s="1"/>
  <c r="AL289" i="7"/>
  <c r="AY289" i="7" s="1"/>
  <c r="AL297" i="7"/>
  <c r="AY297" i="7" s="1"/>
  <c r="AL305" i="7"/>
  <c r="AY305" i="7" s="1"/>
  <c r="AL313" i="7"/>
  <c r="AY313" i="7" s="1"/>
  <c r="AL321" i="7"/>
  <c r="AY321" i="7" s="1"/>
  <c r="AL329" i="7"/>
  <c r="AY329" i="7" s="1"/>
  <c r="AL338" i="7"/>
  <c r="AY338" i="7" s="1"/>
  <c r="AL346" i="7"/>
  <c r="AY346" i="7" s="1"/>
  <c r="AL355" i="7"/>
  <c r="AY355" i="7" s="1"/>
  <c r="AL363" i="7"/>
  <c r="AY363" i="7" s="1"/>
  <c r="AL368" i="7"/>
  <c r="AY368" i="7" s="1"/>
  <c r="AL374" i="7"/>
  <c r="AY374" i="7" s="1"/>
  <c r="AL379" i="7"/>
  <c r="AY379" i="7" s="1"/>
  <c r="AL384" i="7"/>
  <c r="AY384" i="7" s="1"/>
  <c r="AL390" i="7"/>
  <c r="AY390" i="7" s="1"/>
  <c r="AL395" i="7"/>
  <c r="AY395" i="7" s="1"/>
  <c r="AL400" i="7"/>
  <c r="AY400" i="7" s="1"/>
  <c r="AL406" i="7"/>
  <c r="AY406" i="7" s="1"/>
  <c r="AL411" i="7"/>
  <c r="AY411" i="7" s="1"/>
  <c r="AL416" i="7"/>
  <c r="AY416" i="7" s="1"/>
  <c r="AL422" i="7"/>
  <c r="AY422" i="7" s="1"/>
  <c r="AL427" i="7"/>
  <c r="AY427" i="7" s="1"/>
  <c r="AL432" i="7"/>
  <c r="AY432" i="7" s="1"/>
  <c r="AL438" i="7"/>
  <c r="AY438" i="7" s="1"/>
  <c r="AL443" i="7"/>
  <c r="AY443" i="7" s="1"/>
  <c r="AL448" i="7"/>
  <c r="AY448" i="7" s="1"/>
  <c r="AL454" i="7"/>
  <c r="AY454" i="7" s="1"/>
  <c r="AL459" i="7"/>
  <c r="AY459" i="7" s="1"/>
  <c r="AL464" i="7"/>
  <c r="AY464" i="7" s="1"/>
  <c r="AL470" i="7"/>
  <c r="AY470" i="7" s="1"/>
  <c r="AL475" i="7"/>
  <c r="AY475" i="7" s="1"/>
  <c r="AL480" i="7"/>
  <c r="AY480" i="7" s="1"/>
  <c r="AL486" i="7"/>
  <c r="AY486" i="7" s="1"/>
  <c r="AL491" i="7"/>
  <c r="AY491" i="7" s="1"/>
  <c r="AL496" i="7"/>
  <c r="AY496" i="7" s="1"/>
  <c r="AL502" i="7"/>
  <c r="AY502" i="7" s="1"/>
  <c r="G1007" i="13" s="1"/>
  <c r="H1007" i="13" s="1"/>
  <c r="AL506" i="7"/>
  <c r="AY506" i="7" s="1"/>
  <c r="AL510" i="7"/>
  <c r="AY510" i="7" s="1"/>
  <c r="AL514" i="7"/>
  <c r="AY514" i="7" s="1"/>
  <c r="AL518" i="7"/>
  <c r="AY518" i="7" s="1"/>
  <c r="AL522" i="7"/>
  <c r="AY522" i="7" s="1"/>
  <c r="AL526" i="7"/>
  <c r="AY526" i="7" s="1"/>
  <c r="AL530" i="7"/>
  <c r="AY530" i="7" s="1"/>
  <c r="AL534" i="7"/>
  <c r="AY534" i="7" s="1"/>
  <c r="AL538" i="7"/>
  <c r="AY538" i="7" s="1"/>
  <c r="AL542" i="7"/>
  <c r="AY542" i="7" s="1"/>
  <c r="AL546" i="7"/>
  <c r="AY546" i="7" s="1"/>
  <c r="AL550" i="7"/>
  <c r="AY550" i="7" s="1"/>
  <c r="AL554" i="7"/>
  <c r="AY554" i="7" s="1"/>
  <c r="AL558" i="7"/>
  <c r="AY558" i="7" s="1"/>
  <c r="AL562" i="7"/>
  <c r="AY562" i="7" s="1"/>
  <c r="AL566" i="7"/>
  <c r="AY566" i="7" s="1"/>
  <c r="AL570" i="7"/>
  <c r="AY570" i="7" s="1"/>
  <c r="AL574" i="7"/>
  <c r="AY574" i="7" s="1"/>
  <c r="AL578" i="7"/>
  <c r="AY578" i="7" s="1"/>
  <c r="AL582" i="7"/>
  <c r="AY582" i="7" s="1"/>
  <c r="AL586" i="7"/>
  <c r="AY586" i="7" s="1"/>
  <c r="AL590" i="7"/>
  <c r="AY590" i="7" s="1"/>
  <c r="AL594" i="7"/>
  <c r="AY594" i="7" s="1"/>
  <c r="AL598" i="7"/>
  <c r="AY598" i="7" s="1"/>
  <c r="AL602" i="7"/>
  <c r="AY602" i="7" s="1"/>
  <c r="AL606" i="7"/>
  <c r="AY606" i="7" s="1"/>
  <c r="AL610" i="7"/>
  <c r="AY610" i="7" s="1"/>
  <c r="AL614" i="7"/>
  <c r="AY614" i="7" s="1"/>
  <c r="AL618" i="7"/>
  <c r="AY618" i="7" s="1"/>
  <c r="AL622" i="7"/>
  <c r="AY622" i="7" s="1"/>
  <c r="AL626" i="7"/>
  <c r="AY626" i="7" s="1"/>
  <c r="AL630" i="7"/>
  <c r="AY630" i="7" s="1"/>
  <c r="AL634" i="7"/>
  <c r="AY634" i="7" s="1"/>
  <c r="AL638" i="7"/>
  <c r="AY638" i="7" s="1"/>
  <c r="AL642" i="7"/>
  <c r="AY642" i="7" s="1"/>
  <c r="AL646" i="7"/>
  <c r="AY646" i="7" s="1"/>
  <c r="AL650" i="7"/>
  <c r="AY650" i="7" s="1"/>
  <c r="AL655" i="7"/>
  <c r="AY655" i="7" s="1"/>
  <c r="AL659" i="7"/>
  <c r="AY659" i="7" s="1"/>
  <c r="AL663" i="7"/>
  <c r="AY663" i="7" s="1"/>
  <c r="AL667" i="7"/>
  <c r="AY667" i="7" s="1"/>
  <c r="AL671" i="7"/>
  <c r="AY671" i="7" s="1"/>
  <c r="AL675" i="7"/>
  <c r="AY675" i="7" s="1"/>
  <c r="AL679" i="7"/>
  <c r="AY679" i="7" s="1"/>
  <c r="AL683" i="7"/>
  <c r="AY683" i="7" s="1"/>
  <c r="AL687" i="7"/>
  <c r="AY687" i="7" s="1"/>
  <c r="AL691" i="7"/>
  <c r="AY691" i="7" s="1"/>
  <c r="AL695" i="7"/>
  <c r="AY695" i="7" s="1"/>
  <c r="AL699" i="7"/>
  <c r="AY699" i="7" s="1"/>
  <c r="AL703" i="7"/>
  <c r="AY703" i="7" s="1"/>
  <c r="AL707" i="7"/>
  <c r="AY707" i="7" s="1"/>
  <c r="AL711" i="7"/>
  <c r="AY711" i="7" s="1"/>
  <c r="AL715" i="7"/>
  <c r="AY715" i="7" s="1"/>
  <c r="AL719" i="7"/>
  <c r="AY719" i="7" s="1"/>
  <c r="AL723" i="7"/>
  <c r="AY723" i="7" s="1"/>
  <c r="AL727" i="7"/>
  <c r="AY727" i="7" s="1"/>
  <c r="AL731" i="7"/>
  <c r="AY731" i="7" s="1"/>
  <c r="AL735" i="7"/>
  <c r="AY735" i="7" s="1"/>
  <c r="AL739" i="7"/>
  <c r="AY739" i="7" s="1"/>
  <c r="AL743" i="7"/>
  <c r="AY743" i="7" s="1"/>
  <c r="AL747" i="7"/>
  <c r="AY747" i="7" s="1"/>
  <c r="AL751" i="7"/>
  <c r="AY751" i="7" s="1"/>
  <c r="AL755" i="7"/>
  <c r="AY755" i="7" s="1"/>
  <c r="AL759" i="7"/>
  <c r="AY759" i="7" s="1"/>
  <c r="AL763" i="7"/>
  <c r="AY763" i="7" s="1"/>
  <c r="AL767" i="7"/>
  <c r="AY767" i="7" s="1"/>
  <c r="AL771" i="7"/>
  <c r="AY771" i="7" s="1"/>
  <c r="AL775" i="7"/>
  <c r="AY775" i="7" s="1"/>
  <c r="AL779" i="7"/>
  <c r="AY779" i="7" s="1"/>
  <c r="AL783" i="7"/>
  <c r="AY783" i="7" s="1"/>
  <c r="AL787" i="7"/>
  <c r="AY787" i="7" s="1"/>
  <c r="AL791" i="7"/>
  <c r="AY791" i="7" s="1"/>
  <c r="AL795" i="7"/>
  <c r="AY795" i="7" s="1"/>
  <c r="AL799" i="7"/>
  <c r="AY799" i="7" s="1"/>
  <c r="AL803" i="7"/>
  <c r="AY803" i="7" s="1"/>
  <c r="G1162" i="13" s="1"/>
  <c r="H1162" i="13" s="1"/>
  <c r="AL808" i="7"/>
  <c r="AY808" i="7" s="1"/>
  <c r="AL812" i="7"/>
  <c r="AY812" i="7" s="1"/>
  <c r="AL816" i="7"/>
  <c r="AY816" i="7" s="1"/>
  <c r="G1297" i="13" s="1"/>
  <c r="H1297" i="13" s="1"/>
  <c r="AL820" i="7"/>
  <c r="AY820" i="7" s="1"/>
  <c r="AL824" i="7"/>
  <c r="AY824" i="7" s="1"/>
  <c r="AL828" i="7"/>
  <c r="AY828" i="7" s="1"/>
  <c r="AL849" i="7"/>
  <c r="AY849" i="7" s="1"/>
  <c r="AL896" i="7"/>
  <c r="AY896" i="7" s="1"/>
  <c r="AL930" i="7"/>
  <c r="AY930" i="7" s="1"/>
  <c r="AL979" i="7"/>
  <c r="AY979" i="7" s="1"/>
  <c r="AL1027" i="7"/>
  <c r="AY1027" i="7" s="1"/>
  <c r="AL1060" i="7"/>
  <c r="AY1060" i="7" s="1"/>
  <c r="AL1109" i="7"/>
  <c r="AY1109" i="7" s="1"/>
  <c r="AL1156" i="7"/>
  <c r="AY1156" i="7" s="1"/>
  <c r="AL1184" i="7"/>
  <c r="AY1184" i="7" s="1"/>
  <c r="AL1208" i="7"/>
  <c r="AY1208" i="7" s="1"/>
  <c r="AL1231" i="7"/>
  <c r="AY1231" i="7" s="1"/>
  <c r="AL1249" i="7"/>
  <c r="AY1249" i="7" s="1"/>
  <c r="AL1273" i="7"/>
  <c r="AY1273" i="7" s="1"/>
  <c r="AL1296" i="7"/>
  <c r="AY1296" i="7" s="1"/>
  <c r="AL1313" i="7"/>
  <c r="AY1313" i="7" s="1"/>
  <c r="AL1337" i="7"/>
  <c r="AY1337" i="7" s="1"/>
  <c r="AL1355" i="7"/>
  <c r="AY1355" i="7" s="1"/>
  <c r="AL6" i="7"/>
  <c r="AY6" i="7" s="1"/>
  <c r="AL18" i="7"/>
  <c r="AY18" i="7" s="1"/>
  <c r="AL29" i="7"/>
  <c r="AY29" i="7" s="1"/>
  <c r="AL38" i="7"/>
  <c r="AY38" i="7" s="1"/>
  <c r="AL50" i="7"/>
  <c r="AY50" i="7" s="1"/>
  <c r="G556" i="13" s="1"/>
  <c r="H556" i="13" s="1"/>
  <c r="AL61" i="7"/>
  <c r="AY61" i="7" s="1"/>
  <c r="AL70" i="7"/>
  <c r="AY70" i="7" s="1"/>
  <c r="AL82" i="7"/>
  <c r="AY82" i="7" s="1"/>
  <c r="AL93" i="7"/>
  <c r="AY93" i="7" s="1"/>
  <c r="AL102" i="7"/>
  <c r="AY102" i="7" s="1"/>
  <c r="AL114" i="7"/>
  <c r="AY114" i="7" s="1"/>
  <c r="AL125" i="7"/>
  <c r="AY125" i="7" s="1"/>
  <c r="AL134" i="7"/>
  <c r="AY134" i="7" s="1"/>
  <c r="AL146" i="7"/>
  <c r="AY146" i="7" s="1"/>
  <c r="AL157" i="7"/>
  <c r="AY157" i="7" s="1"/>
  <c r="AL166" i="7"/>
  <c r="AY166" i="7" s="1"/>
  <c r="AL178" i="7"/>
  <c r="AY178" i="7" s="1"/>
  <c r="AL189" i="7"/>
  <c r="AY189" i="7" s="1"/>
  <c r="AL198" i="7"/>
  <c r="AY198" i="7" s="1"/>
  <c r="AL210" i="7"/>
  <c r="AY210" i="7" s="1"/>
  <c r="AL221" i="7"/>
  <c r="AY221" i="7" s="1"/>
  <c r="AL230" i="7"/>
  <c r="AY230" i="7" s="1"/>
  <c r="AL242" i="7"/>
  <c r="AY242" i="7" s="1"/>
  <c r="AL253" i="7"/>
  <c r="AY253" i="7" s="1"/>
  <c r="AL262" i="7"/>
  <c r="AY262" i="7" s="1"/>
  <c r="AL274" i="7"/>
  <c r="AY274" i="7" s="1"/>
  <c r="AL285" i="7"/>
  <c r="AY285" i="7" s="1"/>
  <c r="AL294" i="7"/>
  <c r="AY294" i="7" s="1"/>
  <c r="AL306" i="7"/>
  <c r="AY306" i="7" s="1"/>
  <c r="AL317" i="7"/>
  <c r="AY317" i="7" s="1"/>
  <c r="AL326" i="7"/>
  <c r="AY326" i="7" s="1"/>
  <c r="AL339" i="7"/>
  <c r="AY339" i="7" s="1"/>
  <c r="AL351" i="7"/>
  <c r="AY351" i="7" s="1"/>
  <c r="AL360" i="7"/>
  <c r="AY360" i="7" s="1"/>
  <c r="AL370" i="7"/>
  <c r="AY370" i="7" s="1"/>
  <c r="AL376" i="7"/>
  <c r="AY376" i="7" s="1"/>
  <c r="AL383" i="7"/>
  <c r="AY383" i="7" s="1"/>
  <c r="AL391" i="7"/>
  <c r="AY391" i="7" s="1"/>
  <c r="AL398" i="7"/>
  <c r="AY398" i="7" s="1"/>
  <c r="AL404" i="7"/>
  <c r="AY404" i="7" s="1"/>
  <c r="AL412" i="7"/>
  <c r="AY412" i="7" s="1"/>
  <c r="AL419" i="7"/>
  <c r="AY419" i="7" s="1"/>
  <c r="AL426" i="7"/>
  <c r="AY426" i="7" s="1"/>
  <c r="AL434" i="7"/>
  <c r="AY434" i="7" s="1"/>
  <c r="AL440" i="7"/>
  <c r="AY440" i="7" s="1"/>
  <c r="AL447" i="7"/>
  <c r="AY447" i="7" s="1"/>
  <c r="AL455" i="7"/>
  <c r="AY455" i="7" s="1"/>
  <c r="AL462" i="7"/>
  <c r="AY462" i="7" s="1"/>
  <c r="AL468" i="7"/>
  <c r="AY468" i="7" s="1"/>
  <c r="AL476" i="7"/>
  <c r="AY476" i="7" s="1"/>
  <c r="AL483" i="7"/>
  <c r="AY483" i="7" s="1"/>
  <c r="AL490" i="7"/>
  <c r="AY490" i="7" s="1"/>
  <c r="AL498" i="7"/>
  <c r="AY498" i="7" s="1"/>
  <c r="AL504" i="7"/>
  <c r="AY504" i="7" s="1"/>
  <c r="AL509" i="7"/>
  <c r="AY509" i="7" s="1"/>
  <c r="AL515" i="7"/>
  <c r="AY515" i="7" s="1"/>
  <c r="AL520" i="7"/>
  <c r="AY520" i="7" s="1"/>
  <c r="AL525" i="7"/>
  <c r="AY525" i="7" s="1"/>
  <c r="AL531" i="7"/>
  <c r="AY531" i="7" s="1"/>
  <c r="AL536" i="7"/>
  <c r="AY536" i="7" s="1"/>
  <c r="AL541" i="7"/>
  <c r="AY541" i="7" s="1"/>
  <c r="AL547" i="7"/>
  <c r="AY547" i="7" s="1"/>
  <c r="AL552" i="7"/>
  <c r="AY552" i="7" s="1"/>
  <c r="AL557" i="7"/>
  <c r="AY557" i="7" s="1"/>
  <c r="AL563" i="7"/>
  <c r="AY563" i="7" s="1"/>
  <c r="AL568" i="7"/>
  <c r="AY568" i="7" s="1"/>
  <c r="AL573" i="7"/>
  <c r="AY573" i="7" s="1"/>
  <c r="AL579" i="7"/>
  <c r="AY579" i="7" s="1"/>
  <c r="AL584" i="7"/>
  <c r="AY584" i="7" s="1"/>
  <c r="AL589" i="7"/>
  <c r="AY589" i="7" s="1"/>
  <c r="AL595" i="7"/>
  <c r="AY595" i="7" s="1"/>
  <c r="AL600" i="7"/>
  <c r="AY600" i="7" s="1"/>
  <c r="AL605" i="7"/>
  <c r="AY605" i="7" s="1"/>
  <c r="AL611" i="7"/>
  <c r="AY611" i="7" s="1"/>
  <c r="AL616" i="7"/>
  <c r="AY616" i="7" s="1"/>
  <c r="AL621" i="7"/>
  <c r="AY621" i="7" s="1"/>
  <c r="AL627" i="7"/>
  <c r="AY627" i="7" s="1"/>
  <c r="AL632" i="7"/>
  <c r="AY632" i="7" s="1"/>
  <c r="AL637" i="7"/>
  <c r="AY637" i="7" s="1"/>
  <c r="AL643" i="7"/>
  <c r="AY643" i="7" s="1"/>
  <c r="AL648" i="7"/>
  <c r="AY648" i="7" s="1"/>
  <c r="AL654" i="7"/>
  <c r="AY654" i="7" s="1"/>
  <c r="AL660" i="7"/>
  <c r="AY660" i="7" s="1"/>
  <c r="AL665" i="7"/>
  <c r="AY665" i="7" s="1"/>
  <c r="AL670" i="7"/>
  <c r="AY670" i="7" s="1"/>
  <c r="AL676" i="7"/>
  <c r="AY676" i="7" s="1"/>
  <c r="AL681" i="7"/>
  <c r="AY681" i="7" s="1"/>
  <c r="AL686" i="7"/>
  <c r="AY686" i="7" s="1"/>
  <c r="AL692" i="7"/>
  <c r="AY692" i="7" s="1"/>
  <c r="AL697" i="7"/>
  <c r="AY697" i="7" s="1"/>
  <c r="AL702" i="7"/>
  <c r="AY702" i="7" s="1"/>
  <c r="AL708" i="7"/>
  <c r="AY708" i="7" s="1"/>
  <c r="AL713" i="7"/>
  <c r="AY713" i="7" s="1"/>
  <c r="AL718" i="7"/>
  <c r="AY718" i="7" s="1"/>
  <c r="AL724" i="7"/>
  <c r="AY724" i="7" s="1"/>
  <c r="AL729" i="7"/>
  <c r="AY729" i="7" s="1"/>
  <c r="AL734" i="7"/>
  <c r="AY734" i="7" s="1"/>
  <c r="AL740" i="7"/>
  <c r="AY740" i="7" s="1"/>
  <c r="AL745" i="7"/>
  <c r="AY745" i="7" s="1"/>
  <c r="AL750" i="7"/>
  <c r="AY750" i="7" s="1"/>
  <c r="AL756" i="7"/>
  <c r="AY756" i="7" s="1"/>
  <c r="AL761" i="7"/>
  <c r="AY761" i="7" s="1"/>
  <c r="AL766" i="7"/>
  <c r="AY766" i="7" s="1"/>
  <c r="AL772" i="7"/>
  <c r="AY772" i="7" s="1"/>
  <c r="AL777" i="7"/>
  <c r="AY777" i="7" s="1"/>
  <c r="AL782" i="7"/>
  <c r="AY782" i="7" s="1"/>
  <c r="AL788" i="7"/>
  <c r="AY788" i="7" s="1"/>
  <c r="G766" i="13" s="1"/>
  <c r="H766" i="13" s="1"/>
  <c r="AL793" i="7"/>
  <c r="AY793" i="7" s="1"/>
  <c r="AL798" i="7"/>
  <c r="AY798" i="7" s="1"/>
  <c r="AL805" i="7"/>
  <c r="AY805" i="7" s="1"/>
  <c r="G1164" i="13" s="1"/>
  <c r="H1164" i="13" s="1"/>
  <c r="AL810" i="7"/>
  <c r="AY810" i="7" s="1"/>
  <c r="AL815" i="7"/>
  <c r="AY815" i="7" s="1"/>
  <c r="AL821" i="7"/>
  <c r="AY821" i="7" s="1"/>
  <c r="AL826" i="7"/>
  <c r="AY826" i="7" s="1"/>
  <c r="AL864" i="7"/>
  <c r="AY864" i="7" s="1"/>
  <c r="AL897" i="7"/>
  <c r="AY897" i="7" s="1"/>
  <c r="AL946" i="7"/>
  <c r="AY946" i="7" s="1"/>
  <c r="AL995" i="7"/>
  <c r="AY995" i="7" s="1"/>
  <c r="AL1028" i="7"/>
  <c r="AY1028" i="7" s="1"/>
  <c r="AL1076" i="7"/>
  <c r="AY1076" i="7" s="1"/>
  <c r="AL1124" i="7"/>
  <c r="AY1124" i="7" s="1"/>
  <c r="AL1157" i="7"/>
  <c r="AY1157" i="7" s="1"/>
  <c r="AL1192" i="7"/>
  <c r="AY1192" i="7" s="1"/>
  <c r="AL1215" i="7"/>
  <c r="AY1215" i="7" s="1"/>
  <c r="AL1232" i="7"/>
  <c r="AY1232" i="7" s="1"/>
  <c r="AL1257" i="7"/>
  <c r="AY1257" i="7" s="1"/>
  <c r="AL1280" i="7"/>
  <c r="AY1280" i="7" s="1"/>
  <c r="AL1297" i="7"/>
  <c r="AY1297" i="7" s="1"/>
  <c r="AL1321" i="7"/>
  <c r="AY1321" i="7" s="1"/>
  <c r="AL1344" i="7"/>
  <c r="AY1344" i="7" s="1"/>
  <c r="AL1356" i="7"/>
  <c r="AY1356" i="7" s="1"/>
  <c r="AL10" i="7"/>
  <c r="AY10" i="7" s="1"/>
  <c r="AL21" i="7"/>
  <c r="AY21" i="7" s="1"/>
  <c r="AL30" i="7"/>
  <c r="AY30" i="7" s="1"/>
  <c r="AL42" i="7"/>
  <c r="AY42" i="7" s="1"/>
  <c r="AL53" i="7"/>
  <c r="AY53" i="7" s="1"/>
  <c r="AL62" i="7"/>
  <c r="AY62" i="7" s="1"/>
  <c r="AL74" i="7"/>
  <c r="AY74" i="7" s="1"/>
  <c r="AL85" i="7"/>
  <c r="AY85" i="7" s="1"/>
  <c r="AL94" i="7"/>
  <c r="AY94" i="7" s="1"/>
  <c r="AL106" i="7"/>
  <c r="AY106" i="7" s="1"/>
  <c r="AL117" i="7"/>
  <c r="AY117" i="7" s="1"/>
  <c r="AL126" i="7"/>
  <c r="AY126" i="7" s="1"/>
  <c r="AL138" i="7"/>
  <c r="AY138" i="7" s="1"/>
  <c r="AL149" i="7"/>
  <c r="AY149" i="7" s="1"/>
  <c r="AL158" i="7"/>
  <c r="AY158" i="7" s="1"/>
  <c r="AL170" i="7"/>
  <c r="AY170" i="7" s="1"/>
  <c r="AL181" i="7"/>
  <c r="AY181" i="7" s="1"/>
  <c r="AL190" i="7"/>
  <c r="AY190" i="7" s="1"/>
  <c r="AL202" i="7"/>
  <c r="AY202" i="7" s="1"/>
  <c r="AL213" i="7"/>
  <c r="AY213" i="7" s="1"/>
  <c r="AL222" i="7"/>
  <c r="AY222" i="7" s="1"/>
  <c r="AL234" i="7"/>
  <c r="AY234" i="7" s="1"/>
  <c r="AL245" i="7"/>
  <c r="AY245" i="7" s="1"/>
  <c r="AL254" i="7"/>
  <c r="AY254" i="7" s="1"/>
  <c r="AL266" i="7"/>
  <c r="AY266" i="7" s="1"/>
  <c r="AL277" i="7"/>
  <c r="AY277" i="7" s="1"/>
  <c r="AL286" i="7"/>
  <c r="AY286" i="7" s="1"/>
  <c r="AL298" i="7"/>
  <c r="AY298" i="7" s="1"/>
  <c r="AL309" i="7"/>
  <c r="AY309" i="7" s="1"/>
  <c r="AL318" i="7"/>
  <c r="AY318" i="7" s="1"/>
  <c r="AL330" i="7"/>
  <c r="AY330" i="7" s="1"/>
  <c r="AL342" i="7"/>
  <c r="AY342" i="7" s="1"/>
  <c r="AL352" i="7"/>
  <c r="AY352" i="7" s="1"/>
  <c r="AL364" i="7"/>
  <c r="AY364" i="7" s="1"/>
  <c r="AL371" i="7"/>
  <c r="AY371" i="7" s="1"/>
  <c r="AL378" i="7"/>
  <c r="AY378" i="7" s="1"/>
  <c r="AL386" i="7"/>
  <c r="AY386" i="7" s="1"/>
  <c r="AL392" i="7"/>
  <c r="AY392" i="7" s="1"/>
  <c r="AL399" i="7"/>
  <c r="AY399" i="7" s="1"/>
  <c r="AL407" i="7"/>
  <c r="AY407" i="7" s="1"/>
  <c r="AL414" i="7"/>
  <c r="AY414" i="7" s="1"/>
  <c r="AL420" i="7"/>
  <c r="AY420" i="7" s="1"/>
  <c r="AL428" i="7"/>
  <c r="AY428" i="7" s="1"/>
  <c r="AL435" i="7"/>
  <c r="AY435" i="7" s="1"/>
  <c r="AL442" i="7"/>
  <c r="AY442" i="7" s="1"/>
  <c r="AL450" i="7"/>
  <c r="AY450" i="7" s="1"/>
  <c r="AL456" i="7"/>
  <c r="AY456" i="7" s="1"/>
  <c r="AL463" i="7"/>
  <c r="AY463" i="7" s="1"/>
  <c r="AL471" i="7"/>
  <c r="AY471" i="7" s="1"/>
  <c r="AL478" i="7"/>
  <c r="AY478" i="7" s="1"/>
  <c r="AL484" i="7"/>
  <c r="AY484" i="7" s="1"/>
  <c r="AL492" i="7"/>
  <c r="AY492" i="7" s="1"/>
  <c r="AL499" i="7"/>
  <c r="AY499" i="7" s="1"/>
  <c r="AL505" i="7"/>
  <c r="AY505" i="7" s="1"/>
  <c r="AL511" i="7"/>
  <c r="AY511" i="7" s="1"/>
  <c r="AL516" i="7"/>
  <c r="AY516" i="7" s="1"/>
  <c r="AL521" i="7"/>
  <c r="AY521" i="7" s="1"/>
  <c r="AL527" i="7"/>
  <c r="AY527" i="7" s="1"/>
  <c r="AL532" i="7"/>
  <c r="AY532" i="7" s="1"/>
  <c r="AL537" i="7"/>
  <c r="AY537" i="7" s="1"/>
  <c r="AL543" i="7"/>
  <c r="AY543" i="7" s="1"/>
  <c r="AL548" i="7"/>
  <c r="AY548" i="7" s="1"/>
  <c r="AL553" i="7"/>
  <c r="AY553" i="7" s="1"/>
  <c r="AL559" i="7"/>
  <c r="AY559" i="7" s="1"/>
  <c r="AL564" i="7"/>
  <c r="AY564" i="7" s="1"/>
  <c r="AL569" i="7"/>
  <c r="AY569" i="7" s="1"/>
  <c r="AL575" i="7"/>
  <c r="AY575" i="7" s="1"/>
  <c r="AL580" i="7"/>
  <c r="AY580" i="7" s="1"/>
  <c r="AL585" i="7"/>
  <c r="AY585" i="7" s="1"/>
  <c r="AL591" i="7"/>
  <c r="AY591" i="7" s="1"/>
  <c r="AL596" i="7"/>
  <c r="AY596" i="7" s="1"/>
  <c r="AL601" i="7"/>
  <c r="AY601" i="7" s="1"/>
  <c r="AL607" i="7"/>
  <c r="AY607" i="7" s="1"/>
  <c r="AL612" i="7"/>
  <c r="AY612" i="7" s="1"/>
  <c r="AL617" i="7"/>
  <c r="AY617" i="7" s="1"/>
  <c r="AL623" i="7"/>
  <c r="AY623" i="7" s="1"/>
  <c r="AL628" i="7"/>
  <c r="AY628" i="7" s="1"/>
  <c r="AL633" i="7"/>
  <c r="AY633" i="7" s="1"/>
  <c r="AL639" i="7"/>
  <c r="AY639" i="7" s="1"/>
  <c r="AL644" i="7"/>
  <c r="AY644" i="7" s="1"/>
  <c r="AL649" i="7"/>
  <c r="AY649" i="7" s="1"/>
  <c r="AL656" i="7"/>
  <c r="AY656" i="7" s="1"/>
  <c r="AL661" i="7"/>
  <c r="AY661" i="7" s="1"/>
  <c r="AL666" i="7"/>
  <c r="AY666" i="7" s="1"/>
  <c r="AL672" i="7"/>
  <c r="AY672" i="7" s="1"/>
  <c r="AL677" i="7"/>
  <c r="AY677" i="7" s="1"/>
  <c r="AL682" i="7"/>
  <c r="AY682" i="7" s="1"/>
  <c r="AL688" i="7"/>
  <c r="AY688" i="7" s="1"/>
  <c r="AL693" i="7"/>
  <c r="AY693" i="7" s="1"/>
  <c r="AL698" i="7"/>
  <c r="AY698" i="7" s="1"/>
  <c r="AL704" i="7"/>
  <c r="AY704" i="7" s="1"/>
  <c r="AL709" i="7"/>
  <c r="AY709" i="7" s="1"/>
  <c r="AL714" i="7"/>
  <c r="AY714" i="7" s="1"/>
  <c r="AL720" i="7"/>
  <c r="AY720" i="7" s="1"/>
  <c r="AL725" i="7"/>
  <c r="AY725" i="7" s="1"/>
  <c r="AL730" i="7"/>
  <c r="AY730" i="7" s="1"/>
  <c r="AL736" i="7"/>
  <c r="AY736" i="7" s="1"/>
  <c r="AL741" i="7"/>
  <c r="AY741" i="7" s="1"/>
  <c r="AL746" i="7"/>
  <c r="AY746" i="7" s="1"/>
  <c r="AL752" i="7"/>
  <c r="AY752" i="7" s="1"/>
  <c r="AL757" i="7"/>
  <c r="AY757" i="7" s="1"/>
  <c r="AL762" i="7"/>
  <c r="AY762" i="7" s="1"/>
  <c r="AL768" i="7"/>
  <c r="AY768" i="7" s="1"/>
  <c r="AL773" i="7"/>
  <c r="AY773" i="7" s="1"/>
  <c r="AL778" i="7"/>
  <c r="AY778" i="7" s="1"/>
  <c r="AL784" i="7"/>
  <c r="AY784" i="7" s="1"/>
  <c r="AL789" i="7"/>
  <c r="AY789" i="7" s="1"/>
  <c r="AL794" i="7"/>
  <c r="AY794" i="7" s="1"/>
  <c r="AL800" i="7"/>
  <c r="AY800" i="7" s="1"/>
  <c r="AL806" i="7"/>
  <c r="AY806" i="7" s="1"/>
  <c r="AL811" i="7"/>
  <c r="AY811" i="7" s="1"/>
  <c r="AL817" i="7"/>
  <c r="AY817" i="7" s="1"/>
  <c r="AL822" i="7"/>
  <c r="AY822" i="7" s="1"/>
  <c r="AL827" i="7"/>
  <c r="AY827" i="7" s="1"/>
  <c r="AL865" i="7"/>
  <c r="AY865" i="7" s="1"/>
  <c r="AL962" i="7"/>
  <c r="AY962" i="7" s="1"/>
  <c r="AL1044" i="7"/>
  <c r="AY1044" i="7" s="1"/>
  <c r="AL1125" i="7"/>
  <c r="AY1125" i="7" s="1"/>
  <c r="AL1199" i="7"/>
  <c r="AY1199" i="7" s="1"/>
  <c r="AL1240" i="7"/>
  <c r="AY1240" i="7" s="1"/>
  <c r="AL1281" i="7"/>
  <c r="AY1281" i="7" s="1"/>
  <c r="AL1328" i="7"/>
  <c r="AY1328" i="7" s="1"/>
  <c r="AL1360" i="7"/>
  <c r="AY1360" i="7" s="1"/>
  <c r="AL22" i="7"/>
  <c r="AY22" i="7" s="1"/>
  <c r="AL45" i="7"/>
  <c r="AY45" i="7" s="1"/>
  <c r="AL66" i="7"/>
  <c r="AY66" i="7" s="1"/>
  <c r="AL86" i="7"/>
  <c r="AY86" i="7" s="1"/>
  <c r="AL109" i="7"/>
  <c r="AY109" i="7" s="1"/>
  <c r="AL130" i="7"/>
  <c r="AY130" i="7" s="1"/>
  <c r="AL150" i="7"/>
  <c r="AY150" i="7" s="1"/>
  <c r="AL173" i="7"/>
  <c r="AY173" i="7" s="1"/>
  <c r="AL194" i="7"/>
  <c r="AY194" i="7" s="1"/>
  <c r="AL214" i="7"/>
  <c r="AY214" i="7" s="1"/>
  <c r="AL237" i="7"/>
  <c r="AY237" i="7" s="1"/>
  <c r="AL258" i="7"/>
  <c r="AY258" i="7" s="1"/>
  <c r="AL278" i="7"/>
  <c r="AY278" i="7" s="1"/>
  <c r="AL301" i="7"/>
  <c r="AY301" i="7" s="1"/>
  <c r="AL322" i="7"/>
  <c r="AY322" i="7" s="1"/>
  <c r="AL343" i="7"/>
  <c r="AY343" i="7" s="1"/>
  <c r="AL366" i="7"/>
  <c r="AY366" i="7" s="1"/>
  <c r="AL380" i="7"/>
  <c r="AY380" i="7" s="1"/>
  <c r="AL394" i="7"/>
  <c r="AY394" i="7" s="1"/>
  <c r="AL408" i="7"/>
  <c r="AY408" i="7" s="1"/>
  <c r="AL423" i="7"/>
  <c r="AY423" i="7" s="1"/>
  <c r="AL436" i="7"/>
  <c r="AY436" i="7" s="1"/>
  <c r="AL451" i="7"/>
  <c r="AY451" i="7" s="1"/>
  <c r="AL466" i="7"/>
  <c r="AY466" i="7" s="1"/>
  <c r="AL479" i="7"/>
  <c r="AY479" i="7" s="1"/>
  <c r="AL494" i="7"/>
  <c r="AY494" i="7" s="1"/>
  <c r="AL507" i="7"/>
  <c r="AY507" i="7" s="1"/>
  <c r="AL517" i="7"/>
  <c r="AY517" i="7" s="1"/>
  <c r="AL528" i="7"/>
  <c r="AY528" i="7" s="1"/>
  <c r="G1010" i="13" s="1"/>
  <c r="H1010" i="13" s="1"/>
  <c r="AL539" i="7"/>
  <c r="AY539" i="7" s="1"/>
  <c r="AL549" i="7"/>
  <c r="AY549" i="7" s="1"/>
  <c r="AL560" i="7"/>
  <c r="AY560" i="7" s="1"/>
  <c r="AL571" i="7"/>
  <c r="AY571" i="7" s="1"/>
  <c r="AL581" i="7"/>
  <c r="AY581" i="7" s="1"/>
  <c r="AL592" i="7"/>
  <c r="AY592" i="7" s="1"/>
  <c r="AL603" i="7"/>
  <c r="AY603" i="7" s="1"/>
  <c r="AL613" i="7"/>
  <c r="AY613" i="7" s="1"/>
  <c r="AL624" i="7"/>
  <c r="AY624" i="7" s="1"/>
  <c r="AL635" i="7"/>
  <c r="AY635" i="7" s="1"/>
  <c r="AL645" i="7"/>
  <c r="AY645" i="7" s="1"/>
  <c r="AL657" i="7"/>
  <c r="AY657" i="7" s="1"/>
  <c r="AL668" i="7"/>
  <c r="AY668" i="7" s="1"/>
  <c r="AL678" i="7"/>
  <c r="AY678" i="7" s="1"/>
  <c r="AL689" i="7"/>
  <c r="AY689" i="7" s="1"/>
  <c r="AL700" i="7"/>
  <c r="AY700" i="7" s="1"/>
  <c r="AL710" i="7"/>
  <c r="AY710" i="7" s="1"/>
  <c r="G927" i="13" s="1"/>
  <c r="H927" i="13" s="1"/>
  <c r="AL721" i="7"/>
  <c r="AY721" i="7" s="1"/>
  <c r="AL732" i="7"/>
  <c r="AY732" i="7" s="1"/>
  <c r="AL742" i="7"/>
  <c r="AY742" i="7" s="1"/>
  <c r="AL753" i="7"/>
  <c r="AY753" i="7" s="1"/>
  <c r="AL764" i="7"/>
  <c r="AY764" i="7" s="1"/>
  <c r="AL774" i="7"/>
  <c r="AY774" i="7" s="1"/>
  <c r="AL785" i="7"/>
  <c r="AY785" i="7" s="1"/>
  <c r="AL796" i="7"/>
  <c r="AY796" i="7" s="1"/>
  <c r="AL807" i="7"/>
  <c r="AY807" i="7" s="1"/>
  <c r="AL818" i="7"/>
  <c r="AY818" i="7" s="1"/>
  <c r="AL3" i="7"/>
  <c r="AL832" i="7"/>
  <c r="AY832" i="7" s="1"/>
  <c r="AL914" i="7"/>
  <c r="AY914" i="7" s="1"/>
  <c r="AL996" i="7"/>
  <c r="AY996" i="7" s="1"/>
  <c r="AL1091" i="7"/>
  <c r="AY1091" i="7" s="1"/>
  <c r="AL1173" i="7"/>
  <c r="AY1173" i="7" s="1"/>
  <c r="AL1216" i="7"/>
  <c r="AY1216" i="7" s="1"/>
  <c r="AL1264" i="7"/>
  <c r="AY1264" i="7" s="1"/>
  <c r="AL1305" i="7"/>
  <c r="AY1305" i="7" s="1"/>
  <c r="AL1345" i="7"/>
  <c r="AY1345" i="7" s="1"/>
  <c r="AL13" i="7"/>
  <c r="AY13" i="7" s="1"/>
  <c r="AL34" i="7"/>
  <c r="AY34" i="7" s="1"/>
  <c r="AL54" i="7"/>
  <c r="AY54" i="7" s="1"/>
  <c r="AL77" i="7"/>
  <c r="AY77" i="7" s="1"/>
  <c r="AL98" i="7"/>
  <c r="AY98" i="7" s="1"/>
  <c r="AL118" i="7"/>
  <c r="AY118" i="7" s="1"/>
  <c r="AL141" i="7"/>
  <c r="AY141" i="7" s="1"/>
  <c r="AL162" i="7"/>
  <c r="AY162" i="7" s="1"/>
  <c r="AL182" i="7"/>
  <c r="AY182" i="7" s="1"/>
  <c r="AL205" i="7"/>
  <c r="AY205" i="7" s="1"/>
  <c r="AL226" i="7"/>
  <c r="AY226" i="7" s="1"/>
  <c r="AL246" i="7"/>
  <c r="AY246" i="7" s="1"/>
  <c r="AL269" i="7"/>
  <c r="AY269" i="7" s="1"/>
  <c r="AL290" i="7"/>
  <c r="AY290" i="7" s="1"/>
  <c r="AL310" i="7"/>
  <c r="AY310" i="7" s="1"/>
  <c r="AL333" i="7"/>
  <c r="AY333" i="7" s="1"/>
  <c r="AL356" i="7"/>
  <c r="AY356" i="7" s="1"/>
  <c r="AL372" i="7"/>
  <c r="AY372" i="7" s="1"/>
  <c r="AL387" i="7"/>
  <c r="AY387" i="7" s="1"/>
  <c r="AL402" i="7"/>
  <c r="AY402" i="7" s="1"/>
  <c r="AL415" i="7"/>
  <c r="AY415" i="7" s="1"/>
  <c r="AL430" i="7"/>
  <c r="AY430" i="7" s="1"/>
  <c r="AL444" i="7"/>
  <c r="AY444" i="7" s="1"/>
  <c r="AL458" i="7"/>
  <c r="AY458" i="7" s="1"/>
  <c r="AL472" i="7"/>
  <c r="AY472" i="7" s="1"/>
  <c r="AL487" i="7"/>
  <c r="AY487" i="7" s="1"/>
  <c r="AL500" i="7"/>
  <c r="AY500" i="7" s="1"/>
  <c r="AL512" i="7"/>
  <c r="AY512" i="7" s="1"/>
  <c r="AL523" i="7"/>
  <c r="AY523" i="7" s="1"/>
  <c r="AL533" i="7"/>
  <c r="AY533" i="7" s="1"/>
  <c r="AL544" i="7"/>
  <c r="AY544" i="7" s="1"/>
  <c r="AL555" i="7"/>
  <c r="AY555" i="7" s="1"/>
  <c r="AL565" i="7"/>
  <c r="AY565" i="7" s="1"/>
  <c r="AL652" i="7"/>
  <c r="AY652" i="7" s="1"/>
  <c r="AL726" i="7"/>
  <c r="AY726" i="7" s="1"/>
  <c r="AL780" i="7"/>
  <c r="AY780" i="7" s="1"/>
  <c r="AL823" i="7"/>
  <c r="AY823" i="7" s="1"/>
  <c r="AL881" i="7"/>
  <c r="AY881" i="7" s="1"/>
  <c r="AL963" i="7"/>
  <c r="AY963" i="7" s="1"/>
  <c r="AL1059" i="7"/>
  <c r="AY1059" i="7" s="1"/>
  <c r="AL1141" i="7"/>
  <c r="AY1141" i="7" s="1"/>
  <c r="AL1200" i="7"/>
  <c r="AY1200" i="7" s="1"/>
  <c r="AL1248" i="7"/>
  <c r="AY1248" i="7" s="1"/>
  <c r="G397" i="13" s="1"/>
  <c r="H397" i="13" s="1"/>
  <c r="AL1289" i="7"/>
  <c r="AY1289" i="7" s="1"/>
  <c r="AL1329" i="7"/>
  <c r="AY1329" i="7" s="1"/>
  <c r="AL5" i="7"/>
  <c r="AY5" i="7" s="1"/>
  <c r="AL26" i="7"/>
  <c r="AY26" i="7" s="1"/>
  <c r="AL46" i="7"/>
  <c r="AY46" i="7" s="1"/>
  <c r="AL69" i="7"/>
  <c r="AY69" i="7" s="1"/>
  <c r="AL90" i="7"/>
  <c r="AY90" i="7" s="1"/>
  <c r="AL110" i="7"/>
  <c r="AY110" i="7" s="1"/>
  <c r="AL133" i="7"/>
  <c r="AY133" i="7" s="1"/>
  <c r="AL154" i="7"/>
  <c r="AY154" i="7" s="1"/>
  <c r="AL174" i="7"/>
  <c r="AY174" i="7" s="1"/>
  <c r="AL197" i="7"/>
  <c r="AY197" i="7" s="1"/>
  <c r="AL218" i="7"/>
  <c r="AY218" i="7" s="1"/>
  <c r="AL238" i="7"/>
  <c r="AY238" i="7" s="1"/>
  <c r="AL261" i="7"/>
  <c r="AY261" i="7" s="1"/>
  <c r="AL282" i="7"/>
  <c r="AY282" i="7" s="1"/>
  <c r="AL302" i="7"/>
  <c r="AY302" i="7" s="1"/>
  <c r="AL325" i="7"/>
  <c r="AY325" i="7" s="1"/>
  <c r="AL348" i="7"/>
  <c r="AY348" i="7" s="1"/>
  <c r="AL367" i="7"/>
  <c r="AY367" i="7" s="1"/>
  <c r="AL382" i="7"/>
  <c r="AY382" i="7" s="1"/>
  <c r="AL396" i="7"/>
  <c r="AY396" i="7" s="1"/>
  <c r="AL410" i="7"/>
  <c r="AY410" i="7" s="1"/>
  <c r="AL424" i="7"/>
  <c r="AY424" i="7" s="1"/>
  <c r="AL439" i="7"/>
  <c r="AY439" i="7" s="1"/>
  <c r="AL452" i="7"/>
  <c r="AY452" i="7" s="1"/>
  <c r="AL467" i="7"/>
  <c r="AY467" i="7" s="1"/>
  <c r="AL482" i="7"/>
  <c r="AY482" i="7" s="1"/>
  <c r="AL495" i="7"/>
  <c r="AY495" i="7" s="1"/>
  <c r="AL508" i="7"/>
  <c r="AY508" i="7" s="1"/>
  <c r="AL519" i="7"/>
  <c r="AY519" i="7" s="1"/>
  <c r="AL529" i="7"/>
  <c r="AY529" i="7" s="1"/>
  <c r="AL540" i="7"/>
  <c r="AY540" i="7" s="1"/>
  <c r="AL551" i="7"/>
  <c r="AY551" i="7" s="1"/>
  <c r="AL561" i="7"/>
  <c r="AY561" i="7" s="1"/>
  <c r="AL572" i="7"/>
  <c r="AY572" i="7" s="1"/>
  <c r="AL583" i="7"/>
  <c r="AY583" i="7" s="1"/>
  <c r="G1020" i="13" s="1"/>
  <c r="H1020" i="13" s="1"/>
  <c r="AL593" i="7"/>
  <c r="AY593" i="7" s="1"/>
  <c r="AL604" i="7"/>
  <c r="AY604" i="7" s="1"/>
  <c r="AL615" i="7"/>
  <c r="AY615" i="7" s="1"/>
  <c r="AL625" i="7"/>
  <c r="AY625" i="7" s="1"/>
  <c r="AL636" i="7"/>
  <c r="AY636" i="7" s="1"/>
  <c r="AL647" i="7"/>
  <c r="AY647" i="7" s="1"/>
  <c r="AL658" i="7"/>
  <c r="AY658" i="7" s="1"/>
  <c r="AL669" i="7"/>
  <c r="AY669" i="7" s="1"/>
  <c r="AL680" i="7"/>
  <c r="AY680" i="7" s="1"/>
  <c r="AL690" i="7"/>
  <c r="AY690" i="7" s="1"/>
  <c r="AL701" i="7"/>
  <c r="AY701" i="7" s="1"/>
  <c r="AL712" i="7"/>
  <c r="AY712" i="7" s="1"/>
  <c r="AL722" i="7"/>
  <c r="AY722" i="7" s="1"/>
  <c r="AL733" i="7"/>
  <c r="AY733" i="7" s="1"/>
  <c r="AL744" i="7"/>
  <c r="AY744" i="7" s="1"/>
  <c r="AL754" i="7"/>
  <c r="AY754" i="7" s="1"/>
  <c r="AL765" i="7"/>
  <c r="AY765" i="7" s="1"/>
  <c r="AL776" i="7"/>
  <c r="AY776" i="7" s="1"/>
  <c r="AL786" i="7"/>
  <c r="AY786" i="7" s="1"/>
  <c r="AL797" i="7"/>
  <c r="AY797" i="7" s="1"/>
  <c r="AL809" i="7"/>
  <c r="AY809" i="7" s="1"/>
  <c r="AL819" i="7"/>
  <c r="AY819" i="7" s="1"/>
  <c r="AL576" i="7"/>
  <c r="AY576" i="7" s="1"/>
  <c r="AL587" i="7"/>
  <c r="AY587" i="7" s="1"/>
  <c r="AL597" i="7"/>
  <c r="AY597" i="7" s="1"/>
  <c r="AL608" i="7"/>
  <c r="AY608" i="7" s="1"/>
  <c r="AL619" i="7"/>
  <c r="AY619" i="7" s="1"/>
  <c r="AL629" i="7"/>
  <c r="AY629" i="7" s="1"/>
  <c r="AL640" i="7"/>
  <c r="AY640" i="7" s="1"/>
  <c r="AL662" i="7"/>
  <c r="AY662" i="7" s="1"/>
  <c r="AL673" i="7"/>
  <c r="AY673" i="7" s="1"/>
  <c r="AL684" i="7"/>
  <c r="AY684" i="7" s="1"/>
  <c r="AL694" i="7"/>
  <c r="AY694" i="7" s="1"/>
  <c r="AL705" i="7"/>
  <c r="AY705" i="7" s="1"/>
  <c r="AL716" i="7"/>
  <c r="AY716" i="7" s="1"/>
  <c r="AL737" i="7"/>
  <c r="AY737" i="7" s="1"/>
  <c r="AL748" i="7"/>
  <c r="AY748" i="7" s="1"/>
  <c r="AL758" i="7"/>
  <c r="AY758" i="7" s="1"/>
  <c r="AL769" i="7"/>
  <c r="AY769" i="7" s="1"/>
  <c r="AL790" i="7"/>
  <c r="AY790" i="7" s="1"/>
  <c r="AL801" i="7"/>
  <c r="AY801" i="7" s="1"/>
  <c r="AL813" i="7"/>
  <c r="AY813" i="7" s="1"/>
  <c r="AL1012" i="7"/>
  <c r="AY1012" i="7" s="1"/>
  <c r="AL1265" i="7"/>
  <c r="AY1265" i="7" s="1"/>
  <c r="G413" i="13" s="1"/>
  <c r="H413" i="13" s="1"/>
  <c r="AL37" i="7"/>
  <c r="AY37" i="7" s="1"/>
  <c r="AL122" i="7"/>
  <c r="AY122" i="7" s="1"/>
  <c r="AL206" i="7"/>
  <c r="AY206" i="7" s="1"/>
  <c r="AL293" i="7"/>
  <c r="AY293" i="7" s="1"/>
  <c r="AL375" i="7"/>
  <c r="AY375" i="7" s="1"/>
  <c r="AL431" i="7"/>
  <c r="AY431" i="7" s="1"/>
  <c r="AL488" i="7"/>
  <c r="AY488" i="7" s="1"/>
  <c r="AL535" i="7"/>
  <c r="AY535" i="7" s="1"/>
  <c r="AL577" i="7"/>
  <c r="AY577" i="7" s="1"/>
  <c r="AL620" i="7"/>
  <c r="AY620" i="7" s="1"/>
  <c r="AL664" i="7"/>
  <c r="AY664" i="7" s="1"/>
  <c r="AL706" i="7"/>
  <c r="AY706" i="7" s="1"/>
  <c r="AL749" i="7"/>
  <c r="AY749" i="7" s="1"/>
  <c r="AL792" i="7"/>
  <c r="AY792" i="7" s="1"/>
  <c r="AL388" i="7"/>
  <c r="AY388" i="7" s="1"/>
  <c r="AL717" i="7"/>
  <c r="AY717" i="7" s="1"/>
  <c r="G1167" i="13" s="1"/>
  <c r="H1167" i="13" s="1"/>
  <c r="AL802" i="7"/>
  <c r="AY802" i="7" s="1"/>
  <c r="AL1183" i="7"/>
  <c r="AY1183" i="7" s="1"/>
  <c r="G336" i="13" s="1"/>
  <c r="H336" i="13" s="1"/>
  <c r="AL1352" i="7"/>
  <c r="AY1352" i="7" s="1"/>
  <c r="AL250" i="7"/>
  <c r="AY250" i="7" s="1"/>
  <c r="AL403" i="7"/>
  <c r="AY403" i="7" s="1"/>
  <c r="AL460" i="7"/>
  <c r="AY460" i="7" s="1"/>
  <c r="AL513" i="7"/>
  <c r="AY513" i="7" s="1"/>
  <c r="AL556" i="7"/>
  <c r="AY556" i="7" s="1"/>
  <c r="AL599" i="7"/>
  <c r="AY599" i="7" s="1"/>
  <c r="AL641" i="7"/>
  <c r="AY641" i="7" s="1"/>
  <c r="AL685" i="7"/>
  <c r="AY685" i="7" s="1"/>
  <c r="AL728" i="7"/>
  <c r="AY728" i="7" s="1"/>
  <c r="AL770" i="7"/>
  <c r="AY770" i="7" s="1"/>
  <c r="AL814" i="7"/>
  <c r="AY814" i="7" s="1"/>
  <c r="AL1224" i="7"/>
  <c r="AY1224" i="7" s="1"/>
  <c r="AL101" i="7"/>
  <c r="AY101" i="7" s="1"/>
  <c r="AL270" i="7"/>
  <c r="AY270" i="7" s="1"/>
  <c r="AL359" i="7"/>
  <c r="AY359" i="7" s="1"/>
  <c r="AL474" i="7"/>
  <c r="AY474" i="7" s="1"/>
  <c r="AL567" i="7"/>
  <c r="AY567" i="7" s="1"/>
  <c r="AL653" i="7"/>
  <c r="AY653" i="7" s="1"/>
  <c r="AL738" i="7"/>
  <c r="AY738" i="7" s="1"/>
  <c r="AL781" i="7"/>
  <c r="AY781" i="7" s="1"/>
  <c r="AL1092" i="7"/>
  <c r="AY1092" i="7" s="1"/>
  <c r="G251" i="13" s="1"/>
  <c r="H251" i="13" s="1"/>
  <c r="AL1312" i="7"/>
  <c r="AY1312" i="7" s="1"/>
  <c r="AL58" i="7"/>
  <c r="AY58" i="7" s="1"/>
  <c r="AL142" i="7"/>
  <c r="AY142" i="7" s="1"/>
  <c r="AL229" i="7"/>
  <c r="AY229" i="7" s="1"/>
  <c r="AL314" i="7"/>
  <c r="AY314" i="7" s="1"/>
  <c r="AL446" i="7"/>
  <c r="AY446" i="7" s="1"/>
  <c r="AL503" i="7"/>
  <c r="AY503" i="7" s="1"/>
  <c r="AL545" i="7"/>
  <c r="AY545" i="7" s="1"/>
  <c r="AL588" i="7"/>
  <c r="AY588" i="7" s="1"/>
  <c r="AL631" i="7"/>
  <c r="AY631" i="7" s="1"/>
  <c r="AL674" i="7"/>
  <c r="AY674" i="7" s="1"/>
  <c r="AL760" i="7"/>
  <c r="AY760" i="7" s="1"/>
  <c r="AL833" i="7"/>
  <c r="AY833" i="7" s="1"/>
  <c r="AL78" i="7"/>
  <c r="AY78" i="7" s="1"/>
  <c r="AL165" i="7"/>
  <c r="AY165" i="7" s="1"/>
  <c r="AL335" i="7"/>
  <c r="AY335" i="7" s="1"/>
  <c r="AL929" i="7"/>
  <c r="AY929" i="7" s="1"/>
  <c r="AL14" i="7"/>
  <c r="AY14" i="7" s="1"/>
  <c r="AL186" i="7"/>
  <c r="AY186" i="7" s="1"/>
  <c r="AL418" i="7"/>
  <c r="AY418" i="7" s="1"/>
  <c r="AL524" i="7"/>
  <c r="AY524" i="7" s="1"/>
  <c r="AL609" i="7"/>
  <c r="AY609" i="7" s="1"/>
  <c r="AL696" i="7"/>
  <c r="AY696" i="7" s="1"/>
  <c r="AL825" i="7"/>
  <c r="AY825" i="7" s="1"/>
  <c r="AZ3" i="7"/>
  <c r="G16" i="13" l="1"/>
  <c r="H16" i="13" s="1"/>
  <c r="G1055" i="13"/>
  <c r="H1055" i="13" s="1"/>
  <c r="G742" i="13"/>
  <c r="H742" i="13" s="1"/>
  <c r="G1028" i="13"/>
  <c r="H1028" i="13" s="1"/>
  <c r="G941" i="13"/>
  <c r="H941" i="13" s="1"/>
  <c r="G856" i="13"/>
  <c r="H856" i="13" s="1"/>
  <c r="G796" i="13"/>
  <c r="H796" i="13" s="1"/>
  <c r="G513" i="13"/>
  <c r="H513" i="13" s="1"/>
  <c r="G1275" i="13"/>
  <c r="H1275" i="13" s="1"/>
  <c r="G1185" i="13"/>
  <c r="H1185" i="13" s="1"/>
  <c r="G585" i="13"/>
  <c r="H585" i="13" s="1"/>
  <c r="G562" i="13"/>
  <c r="H562" i="13" s="1"/>
  <c r="G1262" i="13"/>
  <c r="H1262" i="13" s="1"/>
  <c r="G457" i="13"/>
  <c r="H457" i="13" s="1"/>
  <c r="G382" i="13"/>
  <c r="H382" i="13" s="1"/>
  <c r="G267" i="13"/>
  <c r="H267" i="13" s="1"/>
  <c r="G96" i="13"/>
  <c r="H96" i="13" s="1"/>
  <c r="G1288" i="13"/>
  <c r="H1288" i="13" s="1"/>
  <c r="G1257" i="13"/>
  <c r="H1257" i="13" s="1"/>
  <c r="G1156" i="13"/>
  <c r="H1156" i="13" s="1"/>
  <c r="G1058" i="13"/>
  <c r="H1058" i="13" s="1"/>
  <c r="G755" i="13"/>
  <c r="H755" i="13" s="1"/>
  <c r="G1050" i="13"/>
  <c r="H1050" i="13" s="1"/>
  <c r="G1239" i="13"/>
  <c r="H1239" i="13" s="1"/>
  <c r="G746" i="13"/>
  <c r="H746" i="13" s="1"/>
  <c r="G908" i="13"/>
  <c r="H908" i="13" s="1"/>
  <c r="G1230" i="13"/>
  <c r="H1230" i="13" s="1"/>
  <c r="G1073" i="13"/>
  <c r="H1073" i="13" s="1"/>
  <c r="G1130" i="13"/>
  <c r="H1130" i="13" s="1"/>
  <c r="G732" i="13"/>
  <c r="H732" i="13" s="1"/>
  <c r="G1021" i="13"/>
  <c r="H1021" i="13" s="1"/>
  <c r="G1219" i="13"/>
  <c r="H1219" i="13" s="1"/>
  <c r="G988" i="13"/>
  <c r="H988" i="13" s="1"/>
  <c r="G1118" i="13"/>
  <c r="H1118" i="13" s="1"/>
  <c r="G958" i="13"/>
  <c r="H958" i="13" s="1"/>
  <c r="G1061" i="13"/>
  <c r="H1061" i="13" s="1"/>
  <c r="G681" i="13"/>
  <c r="H681" i="13" s="1"/>
  <c r="G492" i="13"/>
  <c r="H492" i="13" s="1"/>
  <c r="G375" i="13"/>
  <c r="H375" i="13" s="1"/>
  <c r="G297" i="13"/>
  <c r="H297" i="13" s="1"/>
  <c r="G171" i="13"/>
  <c r="H171" i="13" s="1"/>
  <c r="G48" i="13"/>
  <c r="H48" i="13" s="1"/>
  <c r="G804" i="13"/>
  <c r="H804" i="13" s="1"/>
  <c r="G774" i="13"/>
  <c r="H774" i="13" s="1"/>
  <c r="G1178" i="13"/>
  <c r="H1178" i="13" s="1"/>
  <c r="G684" i="13"/>
  <c r="H684" i="13" s="1"/>
  <c r="G776" i="13"/>
  <c r="H776" i="13" s="1"/>
  <c r="G682" i="13"/>
  <c r="H682" i="13" s="1"/>
  <c r="G509" i="13"/>
  <c r="H509" i="13" s="1"/>
  <c r="G803" i="13"/>
  <c r="H803" i="13" s="1"/>
  <c r="G555" i="13"/>
  <c r="H555" i="13" s="1"/>
  <c r="G499" i="13"/>
  <c r="H499" i="13" s="1"/>
  <c r="G476" i="13"/>
  <c r="H476" i="13" s="1"/>
  <c r="G416" i="13"/>
  <c r="H416" i="13" s="1"/>
  <c r="G356" i="13"/>
  <c r="H356" i="13" s="1"/>
  <c r="G259" i="13"/>
  <c r="H259" i="13" s="1"/>
  <c r="G136" i="13"/>
  <c r="H136" i="13" s="1"/>
  <c r="G11" i="13"/>
  <c r="H11" i="13" s="1"/>
  <c r="G1001" i="13"/>
  <c r="H1001" i="13" s="1"/>
  <c r="G831" i="13"/>
  <c r="H831" i="13" s="1"/>
  <c r="G1101" i="13"/>
  <c r="H1101" i="13" s="1"/>
  <c r="G822" i="13"/>
  <c r="H822" i="13" s="1"/>
  <c r="G1097" i="13"/>
  <c r="H1097" i="13" s="1"/>
  <c r="G698" i="13"/>
  <c r="H698" i="13" s="1"/>
  <c r="G810" i="13"/>
  <c r="H810" i="13" s="1"/>
  <c r="G763" i="13"/>
  <c r="H763" i="13" s="1"/>
  <c r="G789" i="13"/>
  <c r="H789" i="13" s="1"/>
  <c r="G1077" i="13"/>
  <c r="H1077" i="13" s="1"/>
  <c r="G957" i="13"/>
  <c r="H957" i="13" s="1"/>
  <c r="G668" i="13"/>
  <c r="H668" i="13" s="1"/>
  <c r="G661" i="13"/>
  <c r="H661" i="13" s="1"/>
  <c r="G516" i="13"/>
  <c r="H516" i="13" s="1"/>
  <c r="G507" i="13"/>
  <c r="H507" i="13" s="1"/>
  <c r="G639" i="13"/>
  <c r="H639" i="13" s="1"/>
  <c r="G1272" i="13"/>
  <c r="H1272" i="13" s="1"/>
  <c r="G620" i="13"/>
  <c r="H620" i="13" s="1"/>
  <c r="G609" i="13"/>
  <c r="H609" i="13" s="1"/>
  <c r="G1127" i="13"/>
  <c r="H1127" i="13" s="1"/>
  <c r="G1038" i="13"/>
  <c r="H1038" i="13" s="1"/>
  <c r="G937" i="13"/>
  <c r="H937" i="13" s="1"/>
  <c r="G1261" i="13"/>
  <c r="H1261" i="13" s="1"/>
  <c r="G560" i="13"/>
  <c r="H560" i="13" s="1"/>
  <c r="G603" i="13"/>
  <c r="H603" i="13" s="1"/>
  <c r="G541" i="13"/>
  <c r="H541" i="13" s="1"/>
  <c r="G948" i="13"/>
  <c r="H948" i="13" s="1"/>
  <c r="G371" i="13"/>
  <c r="H371" i="13" s="1"/>
  <c r="G310" i="13"/>
  <c r="H310" i="13" s="1"/>
  <c r="G280" i="13"/>
  <c r="H280" i="13" s="1"/>
  <c r="G248" i="13"/>
  <c r="H248" i="13" s="1"/>
  <c r="G217" i="13"/>
  <c r="H217" i="13" s="1"/>
  <c r="G185" i="13"/>
  <c r="H185" i="13" s="1"/>
  <c r="G155" i="13"/>
  <c r="H155" i="13" s="1"/>
  <c r="G124" i="13"/>
  <c r="H124" i="13" s="1"/>
  <c r="G77" i="13"/>
  <c r="H77" i="13" s="1"/>
  <c r="G46" i="13"/>
  <c r="H46" i="13" s="1"/>
  <c r="G733" i="13"/>
  <c r="H733" i="13" s="1"/>
  <c r="G1104" i="13"/>
  <c r="H1104" i="13" s="1"/>
  <c r="G1085" i="13"/>
  <c r="H1085" i="13" s="1"/>
  <c r="G607" i="13"/>
  <c r="H607" i="13" s="1"/>
  <c r="G503" i="13"/>
  <c r="H503" i="13" s="1"/>
  <c r="G383" i="13"/>
  <c r="H383" i="13" s="1"/>
  <c r="G1285" i="13"/>
  <c r="H1285" i="13" s="1"/>
  <c r="G1158" i="13"/>
  <c r="H1158" i="13" s="1"/>
  <c r="G1163" i="13"/>
  <c r="H1163" i="13" s="1"/>
  <c r="G1139" i="13"/>
  <c r="H1139" i="13" s="1"/>
  <c r="G893" i="13"/>
  <c r="H893" i="13" s="1"/>
  <c r="G886" i="13"/>
  <c r="H886" i="13" s="1"/>
  <c r="G1022" i="13"/>
  <c r="H1022" i="13" s="1"/>
  <c r="G1123" i="13"/>
  <c r="H1123" i="13" s="1"/>
  <c r="G1213" i="13"/>
  <c r="H1213" i="13" s="1"/>
  <c r="G858" i="13"/>
  <c r="H858" i="13" s="1"/>
  <c r="G855" i="13"/>
  <c r="H855" i="13" s="1"/>
  <c r="G846" i="13"/>
  <c r="H846" i="13" s="1"/>
  <c r="G851" i="13"/>
  <c r="H851" i="13" s="1"/>
  <c r="G815" i="13"/>
  <c r="H815" i="13" s="1"/>
  <c r="G694" i="13"/>
  <c r="H694" i="13" s="1"/>
  <c r="G685" i="13"/>
  <c r="H685" i="13" s="1"/>
  <c r="G673" i="13"/>
  <c r="H673" i="13" s="1"/>
  <c r="G647" i="13"/>
  <c r="H647" i="13" s="1"/>
  <c r="G533" i="13"/>
  <c r="H533" i="13" s="1"/>
  <c r="G1269" i="13"/>
  <c r="H1269" i="13" s="1"/>
  <c r="G836" i="13"/>
  <c r="H836" i="13" s="1"/>
  <c r="G441" i="13"/>
  <c r="H441" i="13" s="1"/>
  <c r="G360" i="13"/>
  <c r="H360" i="13" s="1"/>
  <c r="G220" i="13"/>
  <c r="H220" i="13" s="1"/>
  <c r="G63" i="13"/>
  <c r="H63" i="13" s="1"/>
  <c r="G1301" i="13"/>
  <c r="H1301" i="13" s="1"/>
  <c r="G1064" i="13"/>
  <c r="H1064" i="13" s="1"/>
  <c r="G1204" i="13"/>
  <c r="H1204" i="13" s="1"/>
  <c r="G935" i="13"/>
  <c r="H935" i="13" s="1"/>
  <c r="G1245" i="13"/>
  <c r="H1245" i="13" s="1"/>
  <c r="G922" i="13"/>
  <c r="H922" i="13" s="1"/>
  <c r="G1144" i="13"/>
  <c r="H1144" i="13" s="1"/>
  <c r="G1235" i="13"/>
  <c r="H1235" i="13" s="1"/>
  <c r="G902" i="13"/>
  <c r="H902" i="13" s="1"/>
  <c r="G1135" i="13"/>
  <c r="H1135" i="13" s="1"/>
  <c r="G891" i="13"/>
  <c r="H891" i="13" s="1"/>
  <c r="G1029" i="13"/>
  <c r="H1029" i="13" s="1"/>
  <c r="G1221" i="13"/>
  <c r="H1221" i="13" s="1"/>
  <c r="G1018" i="13"/>
  <c r="H1018" i="13" s="1"/>
  <c r="G1122" i="13"/>
  <c r="H1122" i="13" s="1"/>
  <c r="G724" i="13"/>
  <c r="H724" i="13" s="1"/>
  <c r="G1012" i="13"/>
  <c r="H1012" i="13" s="1"/>
  <c r="G955" i="13"/>
  <c r="H955" i="13" s="1"/>
  <c r="G934" i="13"/>
  <c r="H934" i="13" s="1"/>
  <c r="G1002" i="13"/>
  <c r="H1002" i="13" s="1"/>
  <c r="G1200" i="13"/>
  <c r="H1200" i="13" s="1"/>
  <c r="G869" i="13"/>
  <c r="H869" i="13" s="1"/>
  <c r="G824" i="13"/>
  <c r="H824" i="13" s="1"/>
  <c r="G987" i="13"/>
  <c r="H987" i="13" s="1"/>
  <c r="G1093" i="13"/>
  <c r="H1093" i="13" s="1"/>
  <c r="G1086" i="13"/>
  <c r="H1086" i="13" s="1"/>
  <c r="G521" i="13"/>
  <c r="H521" i="13" s="1"/>
  <c r="G641" i="13"/>
  <c r="H641" i="13" s="1"/>
  <c r="G627" i="13"/>
  <c r="H627" i="13" s="1"/>
  <c r="G1174" i="13"/>
  <c r="H1174" i="13" s="1"/>
  <c r="G590" i="13"/>
  <c r="H590" i="13" s="1"/>
  <c r="G572" i="13"/>
  <c r="H572" i="13" s="1"/>
  <c r="G881" i="13"/>
  <c r="H881" i="13" s="1"/>
  <c r="G548" i="13"/>
  <c r="H548" i="13" s="1"/>
  <c r="G479" i="13"/>
  <c r="H479" i="13" s="1"/>
  <c r="G419" i="13"/>
  <c r="H419" i="13" s="1"/>
  <c r="G359" i="13"/>
  <c r="H359" i="13" s="1"/>
  <c r="G266" i="13"/>
  <c r="H266" i="13" s="1"/>
  <c r="G143" i="13"/>
  <c r="H143" i="13" s="1"/>
  <c r="G18" i="13"/>
  <c r="H18" i="13" s="1"/>
  <c r="G786" i="13"/>
  <c r="H786" i="13" s="1"/>
  <c r="G801" i="13"/>
  <c r="H801" i="13" s="1"/>
  <c r="G970" i="13"/>
  <c r="H970" i="13" s="1"/>
  <c r="G1172" i="13"/>
  <c r="H1172" i="13" s="1"/>
  <c r="G1168" i="13"/>
  <c r="H1168" i="13" s="1"/>
  <c r="G678" i="13"/>
  <c r="H678" i="13" s="1"/>
  <c r="G665" i="13"/>
  <c r="H665" i="13" s="1"/>
  <c r="G655" i="13"/>
  <c r="H655" i="13" s="1"/>
  <c r="G511" i="13"/>
  <c r="H511" i="13" s="1"/>
  <c r="G504" i="13"/>
  <c r="H504" i="13" s="1"/>
  <c r="G632" i="13"/>
  <c r="H632" i="13" s="1"/>
  <c r="G1266" i="13"/>
  <c r="H1266" i="13" s="1"/>
  <c r="G1218" i="13"/>
  <c r="H1218" i="13" s="1"/>
  <c r="G604" i="13"/>
  <c r="H604" i="13" s="1"/>
  <c r="G596" i="13"/>
  <c r="H596" i="13" s="1"/>
  <c r="G982" i="13"/>
  <c r="H982" i="13" s="1"/>
  <c r="G579" i="13"/>
  <c r="H579" i="13" s="1"/>
  <c r="G568" i="13"/>
  <c r="H568" i="13" s="1"/>
  <c r="G714" i="13"/>
  <c r="H714" i="13" s="1"/>
  <c r="G859" i="13"/>
  <c r="H859" i="13" s="1"/>
  <c r="G546" i="13"/>
  <c r="H546" i="13" s="1"/>
  <c r="G495" i="13"/>
  <c r="H495" i="13" s="1"/>
  <c r="G469" i="13"/>
  <c r="H469" i="13" s="1"/>
  <c r="G409" i="13"/>
  <c r="H409" i="13" s="1"/>
  <c r="G379" i="13"/>
  <c r="H379" i="13" s="1"/>
  <c r="G348" i="13"/>
  <c r="H348" i="13" s="1"/>
  <c r="G306" i="13"/>
  <c r="H306" i="13" s="1"/>
  <c r="G243" i="13"/>
  <c r="H243" i="13" s="1"/>
  <c r="G180" i="13"/>
  <c r="H180" i="13" s="1"/>
  <c r="G119" i="13"/>
  <c r="H119" i="13" s="1"/>
  <c r="G56" i="13"/>
  <c r="H56" i="13" s="1"/>
  <c r="G999" i="13"/>
  <c r="H999" i="13" s="1"/>
  <c r="G1199" i="13"/>
  <c r="H1199" i="13" s="1"/>
  <c r="G829" i="13"/>
  <c r="H829" i="13" s="1"/>
  <c r="G1099" i="13"/>
  <c r="H1099" i="13" s="1"/>
  <c r="G702" i="13"/>
  <c r="H702" i="13" s="1"/>
  <c r="G986" i="13"/>
  <c r="H986" i="13" s="1"/>
  <c r="G1188" i="13"/>
  <c r="H1188" i="13" s="1"/>
  <c r="G806" i="13"/>
  <c r="H806" i="13" s="1"/>
  <c r="G1088" i="13"/>
  <c r="H1088" i="13" s="1"/>
  <c r="G1180" i="13"/>
  <c r="H1180" i="13" s="1"/>
  <c r="G686" i="13"/>
  <c r="H686" i="13" s="1"/>
  <c r="G784" i="13"/>
  <c r="H784" i="13" s="1"/>
  <c r="G772" i="13"/>
  <c r="H772" i="13" s="1"/>
  <c r="G669" i="13"/>
  <c r="H669" i="13" s="1"/>
  <c r="G523" i="13"/>
  <c r="H523" i="13" s="1"/>
  <c r="G652" i="13"/>
  <c r="H652" i="13" s="1"/>
  <c r="G643" i="13"/>
  <c r="H643" i="13" s="1"/>
  <c r="G635" i="13"/>
  <c r="H635" i="13" s="1"/>
  <c r="G583" i="13"/>
  <c r="H583" i="13" s="1"/>
  <c r="G616" i="13"/>
  <c r="H616" i="13" s="1"/>
  <c r="G545" i="13"/>
  <c r="H545" i="13" s="1"/>
  <c r="G1083" i="13"/>
  <c r="H1083" i="13" s="1"/>
  <c r="G512" i="13"/>
  <c r="H512" i="13" s="1"/>
  <c r="G914" i="13"/>
  <c r="H914" i="13" s="1"/>
  <c r="G1229" i="13"/>
  <c r="H1229" i="13" s="1"/>
  <c r="G1072" i="13"/>
  <c r="H1072" i="13" s="1"/>
  <c r="G550" i="13"/>
  <c r="H550" i="13" s="1"/>
  <c r="G1273" i="13"/>
  <c r="H1273" i="13" s="1"/>
  <c r="G1" i="13"/>
  <c r="H1" i="13" s="1"/>
  <c r="G483" i="13"/>
  <c r="H483" i="13" s="1"/>
  <c r="G453" i="13"/>
  <c r="H453" i="13" s="1"/>
  <c r="G423" i="13"/>
  <c r="H423" i="13" s="1"/>
  <c r="G363" i="13"/>
  <c r="H363" i="13" s="1"/>
  <c r="G332" i="13"/>
  <c r="H332" i="13" s="1"/>
  <c r="G274" i="13"/>
  <c r="H274" i="13" s="1"/>
  <c r="G211" i="13"/>
  <c r="H211" i="13" s="1"/>
  <c r="G149" i="13"/>
  <c r="H149" i="13" s="1"/>
  <c r="G87" i="13"/>
  <c r="H87" i="13" s="1"/>
  <c r="G25" i="13"/>
  <c r="H25" i="13" s="1"/>
  <c r="G482" i="13"/>
  <c r="H482" i="13" s="1"/>
  <c r="G467" i="13"/>
  <c r="H467" i="13" s="1"/>
  <c r="G452" i="13"/>
  <c r="H452" i="13" s="1"/>
  <c r="G437" i="13"/>
  <c r="H437" i="13" s="1"/>
  <c r="G422" i="13"/>
  <c r="H422" i="13" s="1"/>
  <c r="G407" i="13"/>
  <c r="H407" i="13" s="1"/>
  <c r="G393" i="13"/>
  <c r="H393" i="13" s="1"/>
  <c r="G377" i="13"/>
  <c r="H377" i="13" s="1"/>
  <c r="G362" i="13"/>
  <c r="H362" i="13" s="1"/>
  <c r="G346" i="13"/>
  <c r="H346" i="13" s="1"/>
  <c r="G302" i="13"/>
  <c r="H302" i="13" s="1"/>
  <c r="G271" i="13"/>
  <c r="H271" i="13" s="1"/>
  <c r="G239" i="13"/>
  <c r="H239" i="13" s="1"/>
  <c r="G208" i="13"/>
  <c r="H208" i="13" s="1"/>
  <c r="G147" i="13"/>
  <c r="H147" i="13" s="1"/>
  <c r="G115" i="13"/>
  <c r="H115" i="13" s="1"/>
  <c r="G84" i="13"/>
  <c r="H84" i="13" s="1"/>
  <c r="G52" i="13"/>
  <c r="H52" i="13" s="1"/>
  <c r="G23" i="13"/>
  <c r="H23" i="13" s="1"/>
  <c r="G458" i="13"/>
  <c r="H458" i="13" s="1"/>
  <c r="G443" i="13"/>
  <c r="H443" i="13" s="1"/>
  <c r="G429" i="13"/>
  <c r="H429" i="13" s="1"/>
  <c r="G414" i="13"/>
  <c r="H414" i="13" s="1"/>
  <c r="G399" i="13"/>
  <c r="H399" i="13" s="1"/>
  <c r="G384" i="13"/>
  <c r="H384" i="13" s="1"/>
  <c r="G369" i="13"/>
  <c r="H369" i="13" s="1"/>
  <c r="G353" i="13"/>
  <c r="H353" i="13" s="1"/>
  <c r="G316" i="13"/>
  <c r="H316" i="13" s="1"/>
  <c r="G286" i="13"/>
  <c r="H286" i="13" s="1"/>
  <c r="G254" i="13"/>
  <c r="H254" i="13" s="1"/>
  <c r="G223" i="13"/>
  <c r="H223" i="13" s="1"/>
  <c r="G191" i="13"/>
  <c r="H191" i="13" s="1"/>
  <c r="G131" i="13"/>
  <c r="H131" i="13" s="1"/>
  <c r="G99" i="13"/>
  <c r="H99" i="13" s="1"/>
  <c r="G67" i="13"/>
  <c r="H67" i="13" s="1"/>
  <c r="G36" i="13"/>
  <c r="H36" i="13" s="1"/>
  <c r="G6" i="13"/>
  <c r="H6" i="13" s="1"/>
  <c r="G318" i="13"/>
  <c r="H318" i="13" s="1"/>
  <c r="G304" i="13"/>
  <c r="H304" i="13" s="1"/>
  <c r="G273" i="13"/>
  <c r="H273" i="13" s="1"/>
  <c r="G257" i="13"/>
  <c r="H257" i="13" s="1"/>
  <c r="G241" i="13"/>
  <c r="H241" i="13" s="1"/>
  <c r="G225" i="13"/>
  <c r="H225" i="13" s="1"/>
  <c r="G210" i="13"/>
  <c r="H210" i="13" s="1"/>
  <c r="G194" i="13"/>
  <c r="H194" i="13" s="1"/>
  <c r="G178" i="13"/>
  <c r="H178" i="13" s="1"/>
  <c r="G148" i="13"/>
  <c r="H148" i="13" s="1"/>
  <c r="G134" i="13"/>
  <c r="H134" i="13" s="1"/>
  <c r="G117" i="13"/>
  <c r="H117" i="13" s="1"/>
  <c r="G102" i="13"/>
  <c r="H102" i="13" s="1"/>
  <c r="G86" i="13"/>
  <c r="H86" i="13" s="1"/>
  <c r="G70" i="13"/>
  <c r="H70" i="13" s="1"/>
  <c r="G54" i="13"/>
  <c r="H54" i="13" s="1"/>
  <c r="G39" i="13"/>
  <c r="H39" i="13" s="1"/>
  <c r="G24" i="13"/>
  <c r="H24" i="13" s="1"/>
  <c r="G9" i="13"/>
  <c r="H9" i="13" s="1"/>
  <c r="G320" i="13"/>
  <c r="H320" i="13" s="1"/>
  <c r="G291" i="13"/>
  <c r="H291" i="13" s="1"/>
  <c r="G276" i="13"/>
  <c r="H276" i="13" s="1"/>
  <c r="G260" i="13"/>
  <c r="H260" i="13" s="1"/>
  <c r="G244" i="13"/>
  <c r="H244" i="13" s="1"/>
  <c r="G213" i="13"/>
  <c r="H213" i="13" s="1"/>
  <c r="G197" i="13"/>
  <c r="H197" i="13" s="1"/>
  <c r="G181" i="13"/>
  <c r="H181" i="13" s="1"/>
  <c r="G165" i="13"/>
  <c r="H165" i="13" s="1"/>
  <c r="G151" i="13"/>
  <c r="H151" i="13" s="1"/>
  <c r="G137" i="13"/>
  <c r="H137" i="13" s="1"/>
  <c r="G105" i="13"/>
  <c r="H105" i="13" s="1"/>
  <c r="G89" i="13"/>
  <c r="H89" i="13" s="1"/>
  <c r="G57" i="13"/>
  <c r="H57" i="13" s="1"/>
  <c r="G42" i="13"/>
  <c r="H42" i="13" s="1"/>
  <c r="G27" i="13"/>
  <c r="H27" i="13" s="1"/>
  <c r="G12" i="13"/>
  <c r="H12" i="13" s="1"/>
  <c r="G890" i="13"/>
  <c r="H890" i="13" s="1"/>
  <c r="G540" i="13"/>
  <c r="H540" i="13" s="1"/>
  <c r="G1149" i="13"/>
  <c r="H1149" i="13" s="1"/>
  <c r="G895" i="13"/>
  <c r="H895" i="13" s="1"/>
  <c r="G997" i="13"/>
  <c r="H997" i="13" s="1"/>
  <c r="G692" i="13"/>
  <c r="H692" i="13" s="1"/>
  <c r="G1190" i="13"/>
  <c r="H1190" i="13" s="1"/>
  <c r="G794" i="13"/>
  <c r="H794" i="13" s="1"/>
  <c r="G1295" i="13"/>
  <c r="H1295" i="13" s="1"/>
  <c r="G1134" i="13"/>
  <c r="H1134" i="13" s="1"/>
  <c r="G898" i="13"/>
  <c r="H898" i="13" s="1"/>
  <c r="G950" i="13"/>
  <c r="H950" i="13" s="1"/>
  <c r="G705" i="13"/>
  <c r="H705" i="13" s="1"/>
  <c r="G1294" i="13"/>
  <c r="H1294" i="13" s="1"/>
  <c r="G920" i="13"/>
  <c r="H920" i="13" s="1"/>
  <c r="G889" i="13"/>
  <c r="H889" i="13" s="1"/>
  <c r="G1157" i="13"/>
  <c r="H1157" i="13" s="1"/>
  <c r="G1143" i="13"/>
  <c r="H1143" i="13" s="1"/>
  <c r="G885" i="13"/>
  <c r="H885" i="13" s="1"/>
  <c r="G857" i="13"/>
  <c r="H857" i="13" s="1"/>
  <c r="G823" i="13"/>
  <c r="H823" i="13" s="1"/>
  <c r="G672" i="13"/>
  <c r="H672" i="13" s="1"/>
  <c r="G577" i="13"/>
  <c r="H577" i="13" s="1"/>
  <c r="G725" i="13"/>
  <c r="H725" i="13" s="1"/>
  <c r="G49" i="13"/>
  <c r="H49" i="13" s="1"/>
  <c r="G923" i="13"/>
  <c r="H923" i="13" s="1"/>
  <c r="G809" i="13"/>
  <c r="H809" i="13" s="1"/>
  <c r="G505" i="13"/>
  <c r="H505" i="13" s="1"/>
  <c r="G412" i="13"/>
  <c r="H412" i="13" s="1"/>
  <c r="G158" i="13"/>
  <c r="H158" i="13" s="1"/>
  <c r="G1066" i="13"/>
  <c r="H1066" i="13" s="1"/>
  <c r="G1048" i="13"/>
  <c r="H1048" i="13" s="1"/>
  <c r="G1041" i="13"/>
  <c r="H1041" i="13" s="1"/>
  <c r="G956" i="13"/>
  <c r="H956" i="13" s="1"/>
  <c r="G820" i="13"/>
  <c r="H820" i="13" s="1"/>
  <c r="G667" i="13"/>
  <c r="H667" i="13" s="1"/>
  <c r="G574" i="13"/>
  <c r="H574" i="13" s="1"/>
  <c r="G351" i="13"/>
  <c r="H351" i="13" s="1"/>
  <c r="G1284" i="13"/>
  <c r="H1284" i="13" s="1"/>
  <c r="G1216" i="13"/>
  <c r="H1216" i="13" s="1"/>
  <c r="G1246" i="13"/>
  <c r="H1246" i="13" s="1"/>
  <c r="G910" i="13"/>
  <c r="H910" i="13" s="1"/>
  <c r="G1081" i="13"/>
  <c r="H1081" i="13" s="1"/>
  <c r="G1223" i="13"/>
  <c r="H1223" i="13" s="1"/>
  <c r="G992" i="13"/>
  <c r="H992" i="13" s="1"/>
  <c r="G1211" i="13"/>
  <c r="H1211" i="13" s="1"/>
  <c r="G1202" i="13"/>
  <c r="H1202" i="13" s="1"/>
  <c r="G1195" i="13"/>
  <c r="H1195" i="13" s="1"/>
  <c r="G1187" i="13"/>
  <c r="H1187" i="13" s="1"/>
  <c r="G679" i="13"/>
  <c r="H679" i="13" s="1"/>
  <c r="G1251" i="13"/>
  <c r="H1251" i="13" s="1"/>
  <c r="G1004" i="13"/>
  <c r="H1004" i="13" s="1"/>
  <c r="G486" i="13"/>
  <c r="H486" i="13" s="1"/>
  <c r="G157" i="13"/>
  <c r="H157" i="13" s="1"/>
  <c r="G1290" i="13"/>
  <c r="H1290" i="13" s="1"/>
  <c r="G1209" i="13"/>
  <c r="H1209" i="13" s="1"/>
  <c r="G1242" i="13"/>
  <c r="H1242" i="13" s="1"/>
  <c r="G896" i="13"/>
  <c r="H896" i="13" s="1"/>
  <c r="G728" i="13"/>
  <c r="H728" i="13" s="1"/>
  <c r="G912" i="13"/>
  <c r="H912" i="13" s="1"/>
  <c r="G1082" i="13"/>
  <c r="H1082" i="13" s="1"/>
  <c r="G947" i="13"/>
  <c r="H947" i="13" s="1"/>
  <c r="G460" i="13"/>
  <c r="H460" i="13" s="1"/>
  <c r="G401" i="13"/>
  <c r="H401" i="13" s="1"/>
  <c r="G339" i="13"/>
  <c r="H339" i="13" s="1"/>
  <c r="G289" i="13"/>
  <c r="H289" i="13" s="1"/>
  <c r="G226" i="13"/>
  <c r="H226" i="13" s="1"/>
  <c r="G163" i="13"/>
  <c r="H163" i="13" s="1"/>
  <c r="G103" i="13"/>
  <c r="H103" i="13" s="1"/>
  <c r="G40" i="13"/>
  <c r="H40" i="13" s="1"/>
  <c r="G485" i="13"/>
  <c r="H485" i="13" s="1"/>
  <c r="G470" i="13"/>
  <c r="H470" i="13" s="1"/>
  <c r="G455" i="13"/>
  <c r="H455" i="13" s="1"/>
  <c r="G440" i="13"/>
  <c r="H440" i="13" s="1"/>
  <c r="G426" i="13"/>
  <c r="H426" i="13" s="1"/>
  <c r="G411" i="13"/>
  <c r="H411" i="13" s="1"/>
  <c r="G396" i="13"/>
  <c r="H396" i="13" s="1"/>
  <c r="G381" i="13"/>
  <c r="H381" i="13" s="1"/>
  <c r="G366" i="13"/>
  <c r="H366" i="13" s="1"/>
  <c r="G350" i="13"/>
  <c r="H350" i="13" s="1"/>
  <c r="G335" i="13"/>
  <c r="H335" i="13" s="1"/>
  <c r="G309" i="13"/>
  <c r="H309" i="13" s="1"/>
  <c r="G279" i="13"/>
  <c r="H279" i="13" s="1"/>
  <c r="G247" i="13"/>
  <c r="H247" i="13" s="1"/>
  <c r="G216" i="13"/>
  <c r="H216" i="13" s="1"/>
  <c r="G184" i="13"/>
  <c r="H184" i="13" s="1"/>
  <c r="G154" i="13"/>
  <c r="H154" i="13" s="1"/>
  <c r="G123" i="13"/>
  <c r="H123" i="13" s="1"/>
  <c r="G92" i="13"/>
  <c r="H92" i="13" s="1"/>
  <c r="G60" i="13"/>
  <c r="H60" i="13" s="1"/>
  <c r="G29" i="13"/>
  <c r="H29" i="13" s="1"/>
  <c r="G491" i="13"/>
  <c r="H491" i="13" s="1"/>
  <c r="G477" i="13"/>
  <c r="H477" i="13" s="1"/>
  <c r="G462" i="13"/>
  <c r="H462" i="13" s="1"/>
  <c r="G447" i="13"/>
  <c r="H447" i="13" s="1"/>
  <c r="G432" i="13"/>
  <c r="H432" i="13" s="1"/>
  <c r="G417" i="13"/>
  <c r="H417" i="13" s="1"/>
  <c r="G403" i="13"/>
  <c r="H403" i="13" s="1"/>
  <c r="G388" i="13"/>
  <c r="H388" i="13" s="1"/>
  <c r="G373" i="13"/>
  <c r="H373" i="13" s="1"/>
  <c r="G357" i="13"/>
  <c r="H357" i="13" s="1"/>
  <c r="G341" i="13"/>
  <c r="H341" i="13" s="1"/>
  <c r="G322" i="13"/>
  <c r="H322" i="13" s="1"/>
  <c r="G293" i="13"/>
  <c r="H293" i="13" s="1"/>
  <c r="G262" i="13"/>
  <c r="H262" i="13" s="1"/>
  <c r="G230" i="13"/>
  <c r="H230" i="13" s="1"/>
  <c r="G199" i="13"/>
  <c r="H199" i="13" s="1"/>
  <c r="G167" i="13"/>
  <c r="H167" i="13" s="1"/>
  <c r="G139" i="13"/>
  <c r="H139" i="13" s="1"/>
  <c r="G107" i="13"/>
  <c r="H107" i="13" s="1"/>
  <c r="G75" i="13"/>
  <c r="H75" i="13" s="1"/>
  <c r="G44" i="13"/>
  <c r="H44" i="13" s="1"/>
  <c r="G14" i="13"/>
  <c r="H14" i="13" s="1"/>
  <c r="G321" i="13"/>
  <c r="H321" i="13" s="1"/>
  <c r="G61" i="13"/>
  <c r="H61" i="13" s="1"/>
  <c r="G965" i="13"/>
  <c r="H965" i="13" s="1"/>
  <c r="G3" i="13"/>
  <c r="H3" i="13" s="1"/>
  <c r="G968" i="13"/>
  <c r="H968" i="13" s="1"/>
  <c r="G1092" i="13"/>
  <c r="H1092" i="13" s="1"/>
  <c r="G1062" i="13"/>
  <c r="H1062" i="13" s="1"/>
  <c r="G841" i="13"/>
  <c r="H841" i="13" s="1"/>
  <c r="G1154" i="13"/>
  <c r="H1154" i="13" s="1"/>
  <c r="G813" i="13"/>
  <c r="H813" i="13" s="1"/>
  <c r="G1070" i="13"/>
  <c r="H1070" i="13" s="1"/>
  <c r="G1198" i="13"/>
  <c r="H1198" i="13" s="1"/>
  <c r="G1037" i="13"/>
  <c r="H1037" i="13" s="1"/>
  <c r="G1258" i="13"/>
  <c r="H1258" i="13" s="1"/>
  <c r="G1151" i="13"/>
  <c r="H1151" i="13" s="1"/>
  <c r="G1034" i="13"/>
  <c r="H1034" i="13" s="1"/>
  <c r="G868" i="13"/>
  <c r="H868" i="13" s="1"/>
  <c r="G1107" i="13"/>
  <c r="H1107" i="13" s="1"/>
  <c r="G689" i="13"/>
  <c r="H689" i="13" s="1"/>
  <c r="G552" i="13"/>
  <c r="H552" i="13" s="1"/>
  <c r="G472" i="13"/>
  <c r="H472" i="13" s="1"/>
  <c r="G1217" i="13"/>
  <c r="H1217" i="13" s="1"/>
  <c r="G805" i="13"/>
  <c r="H805" i="13" s="1"/>
  <c r="G587" i="13"/>
  <c r="H587" i="13" s="1"/>
  <c r="G368" i="13"/>
  <c r="H368" i="13" s="1"/>
  <c r="G1256" i="13"/>
  <c r="H1256" i="13" s="1"/>
  <c r="G745" i="13"/>
  <c r="H745" i="13" s="1"/>
  <c r="G866" i="13"/>
  <c r="H866" i="13" s="1"/>
  <c r="G1106" i="13"/>
  <c r="H1106" i="13" s="1"/>
  <c r="G1084" i="13"/>
  <c r="H1084" i="13" s="1"/>
  <c r="G566" i="13"/>
  <c r="H566" i="13" s="1"/>
  <c r="G283" i="13"/>
  <c r="H283" i="13" s="1"/>
  <c r="G1165" i="13"/>
  <c r="H1165" i="13" s="1"/>
  <c r="G936" i="13"/>
  <c r="H936" i="13" s="1"/>
  <c r="G1150" i="13"/>
  <c r="H1150" i="13" s="1"/>
  <c r="G744" i="13"/>
  <c r="H744" i="13" s="1"/>
  <c r="G1031" i="13"/>
  <c r="H1031" i="13" s="1"/>
  <c r="G729" i="13"/>
  <c r="H729" i="13" s="1"/>
  <c r="G1009" i="13"/>
  <c r="H1009" i="13" s="1"/>
  <c r="G991" i="13"/>
  <c r="H991" i="13" s="1"/>
  <c r="G979" i="13"/>
  <c r="H979" i="13" s="1"/>
  <c r="G519" i="13"/>
  <c r="H519" i="13" s="1"/>
  <c r="G971" i="13"/>
  <c r="H971" i="13" s="1"/>
  <c r="G465" i="13"/>
  <c r="H465" i="13" s="1"/>
  <c r="G282" i="13"/>
  <c r="H282" i="13" s="1"/>
  <c r="G954" i="13"/>
  <c r="H954" i="13" s="1"/>
  <c r="G758" i="13"/>
  <c r="H758" i="13" s="1"/>
  <c r="G930" i="13"/>
  <c r="H930" i="13" s="1"/>
  <c r="G1145" i="13"/>
  <c r="H1145" i="13" s="1"/>
  <c r="G1089" i="13"/>
  <c r="H1089" i="13" s="1"/>
  <c r="G1268" i="13"/>
  <c r="H1268" i="13" s="1"/>
  <c r="G1220" i="13"/>
  <c r="H1220" i="13" s="1"/>
  <c r="G586" i="13"/>
  <c r="H586" i="13" s="1"/>
  <c r="G756" i="13"/>
  <c r="H756" i="13" s="1"/>
  <c r="G1016" i="13"/>
  <c r="H1016" i="13" s="1"/>
  <c r="G664" i="13"/>
  <c r="H664" i="13" s="1"/>
  <c r="G946" i="13"/>
  <c r="H946" i="13" s="1"/>
  <c r="G1189" i="13"/>
  <c r="H1189" i="13" s="1"/>
  <c r="G917" i="13"/>
  <c r="H917" i="13" s="1"/>
  <c r="G894" i="13"/>
  <c r="H894" i="13" s="1"/>
  <c r="G1025" i="13"/>
  <c r="H1025" i="13" s="1"/>
  <c r="G1244" i="13"/>
  <c r="H1244" i="13" s="1"/>
  <c r="G1250" i="13"/>
  <c r="H1250" i="13" s="1"/>
  <c r="G1051" i="13"/>
  <c r="H1051" i="13" s="1"/>
  <c r="G1110" i="13"/>
  <c r="H1110" i="13" s="1"/>
  <c r="G740" i="13"/>
  <c r="H740" i="13" s="1"/>
  <c r="G977" i="13"/>
  <c r="H977" i="13" s="1"/>
  <c r="G852" i="13"/>
  <c r="H852" i="13" s="1"/>
  <c r="G875" i="13"/>
  <c r="H875" i="13" s="1"/>
  <c r="G819" i="13"/>
  <c r="H819" i="13" s="1"/>
  <c r="G1176" i="13"/>
  <c r="H1176" i="13" s="1"/>
  <c r="G623" i="13"/>
  <c r="H623" i="13" s="1"/>
  <c r="G1116" i="13"/>
  <c r="H1116" i="13" s="1"/>
  <c r="G870" i="13"/>
  <c r="H870" i="13" s="1"/>
  <c r="G435" i="13"/>
  <c r="H435" i="13" s="1"/>
  <c r="G219" i="13"/>
  <c r="H219" i="13" s="1"/>
  <c r="G1253" i="13"/>
  <c r="H1253" i="13" s="1"/>
  <c r="G994" i="13"/>
  <c r="H994" i="13" s="1"/>
  <c r="G718" i="13"/>
  <c r="H718" i="13" s="1"/>
  <c r="G710" i="13"/>
  <c r="H710" i="13" s="1"/>
  <c r="G700" i="13"/>
  <c r="H700" i="13" s="1"/>
  <c r="G972" i="13"/>
  <c r="H972" i="13" s="1"/>
  <c r="G654" i="13"/>
  <c r="H654" i="13" s="1"/>
  <c r="G613" i="13"/>
  <c r="H613" i="13" s="1"/>
  <c r="G569" i="13"/>
  <c r="H569" i="13" s="1"/>
  <c r="G487" i="13"/>
  <c r="H487" i="13" s="1"/>
  <c r="G327" i="13"/>
  <c r="H327" i="13" s="1"/>
  <c r="G2" i="13"/>
  <c r="H2" i="13" s="1"/>
  <c r="G1243" i="13"/>
  <c r="H1243" i="13" s="1"/>
  <c r="G1249" i="13"/>
  <c r="H1249" i="13" s="1"/>
  <c r="G1043" i="13"/>
  <c r="H1043" i="13" s="1"/>
  <c r="G739" i="13"/>
  <c r="H739" i="13" s="1"/>
  <c r="G882" i="13"/>
  <c r="H882" i="13" s="1"/>
  <c r="G1212" i="13"/>
  <c r="H1212" i="13" s="1"/>
  <c r="G932" i="13"/>
  <c r="H932" i="13" s="1"/>
  <c r="G872" i="13"/>
  <c r="H872" i="13" s="1"/>
  <c r="G818" i="13"/>
  <c r="H818" i="13" s="1"/>
  <c r="G1175" i="13"/>
  <c r="H1175" i="13" s="1"/>
  <c r="G621" i="13"/>
  <c r="H621" i="13" s="1"/>
  <c r="G529" i="13"/>
  <c r="H529" i="13" s="1"/>
  <c r="G659" i="13"/>
  <c r="H659" i="13" s="1"/>
  <c r="G428" i="13"/>
  <c r="H428" i="13" s="1"/>
  <c r="G204" i="13"/>
  <c r="H204" i="13" s="1"/>
  <c r="G1286" i="13"/>
  <c r="H1286" i="13" s="1"/>
  <c r="G1069" i="13"/>
  <c r="H1069" i="13" s="1"/>
  <c r="G1159" i="13"/>
  <c r="H1159" i="13" s="1"/>
  <c r="G760" i="13"/>
  <c r="H760" i="13" s="1"/>
  <c r="G933" i="13"/>
  <c r="H933" i="13" s="1"/>
  <c r="G1052" i="13"/>
  <c r="H1052" i="13" s="1"/>
  <c r="G1146" i="13"/>
  <c r="H1146" i="13" s="1"/>
  <c r="G1141" i="13"/>
  <c r="H1141" i="13" s="1"/>
  <c r="G1232" i="13"/>
  <c r="H1232" i="13" s="1"/>
  <c r="G1071" i="13"/>
  <c r="H1071" i="13" s="1"/>
  <c r="G888" i="13"/>
  <c r="H888" i="13" s="1"/>
  <c r="G1023" i="13"/>
  <c r="H1023" i="13" s="1"/>
  <c r="G1124" i="13"/>
  <c r="H1124" i="13" s="1"/>
  <c r="G1215" i="13"/>
  <c r="H1215" i="13" s="1"/>
  <c r="G961" i="13"/>
  <c r="H961" i="13" s="1"/>
  <c r="G1005" i="13"/>
  <c r="H1005" i="13" s="1"/>
  <c r="G1000" i="13"/>
  <c r="H1000" i="13" s="1"/>
  <c r="G832" i="13"/>
  <c r="H832" i="13" s="1"/>
  <c r="G827" i="13"/>
  <c r="H827" i="13" s="1"/>
  <c r="G983" i="13"/>
  <c r="H983" i="13" s="1"/>
  <c r="G695" i="13"/>
  <c r="H695" i="13" s="1"/>
  <c r="G788" i="13"/>
  <c r="H788" i="13" s="1"/>
  <c r="G676" i="13"/>
  <c r="H676" i="13" s="1"/>
  <c r="G649" i="13"/>
  <c r="H649" i="13" s="1"/>
  <c r="G1274" i="13"/>
  <c r="H1274" i="13" s="1"/>
  <c r="G601" i="13"/>
  <c r="H601" i="13" s="1"/>
  <c r="G903" i="13"/>
  <c r="H903" i="13" s="1"/>
  <c r="G557" i="13"/>
  <c r="H557" i="13" s="1"/>
  <c r="G538" i="13"/>
  <c r="H538" i="13" s="1"/>
  <c r="G442" i="13"/>
  <c r="H442" i="13" s="1"/>
  <c r="G367" i="13"/>
  <c r="H367" i="13" s="1"/>
  <c r="G235" i="13"/>
  <c r="H235" i="13" s="1"/>
  <c r="G64" i="13"/>
  <c r="H64" i="13" s="1"/>
  <c r="G1296" i="13"/>
  <c r="H1296" i="13" s="1"/>
  <c r="G951" i="13"/>
  <c r="H951" i="13" s="1"/>
  <c r="G1063" i="13"/>
  <c r="H1063" i="13" s="1"/>
  <c r="G1155" i="13"/>
  <c r="H1155" i="13" s="1"/>
  <c r="G757" i="13"/>
  <c r="H757" i="13" s="1"/>
  <c r="G924" i="13"/>
  <c r="H924" i="13" s="1"/>
  <c r="G1044" i="13"/>
  <c r="H1044" i="13" s="1"/>
  <c r="G1040" i="13"/>
  <c r="H1040" i="13" s="1"/>
  <c r="G1136" i="13"/>
  <c r="H1136" i="13" s="1"/>
  <c r="G736" i="13"/>
  <c r="H736" i="13" s="1"/>
  <c r="G734" i="13"/>
  <c r="H734" i="13" s="1"/>
  <c r="G879" i="13"/>
  <c r="H879" i="13" s="1"/>
  <c r="G1017" i="13"/>
  <c r="H1017" i="13" s="1"/>
  <c r="G974" i="13"/>
  <c r="H974" i="13" s="1"/>
  <c r="G720" i="13"/>
  <c r="H720" i="13" s="1"/>
  <c r="G717" i="13"/>
  <c r="H717" i="13" s="1"/>
  <c r="G839" i="13"/>
  <c r="H839" i="13" s="1"/>
  <c r="G707" i="13"/>
  <c r="H707" i="13" s="1"/>
  <c r="G701" i="13"/>
  <c r="H701" i="13" s="1"/>
  <c r="G696" i="13"/>
  <c r="H696" i="13" s="1"/>
  <c r="G777" i="13"/>
  <c r="H777" i="13" s="1"/>
  <c r="G964" i="13"/>
  <c r="H964" i="13" s="1"/>
  <c r="G666" i="13"/>
  <c r="H666" i="13" s="1"/>
  <c r="G642" i="13"/>
  <c r="H642" i="13" s="1"/>
  <c r="G619" i="13"/>
  <c r="H619" i="13" s="1"/>
  <c r="G597" i="13"/>
  <c r="H597" i="13" s="1"/>
  <c r="G825" i="13"/>
  <c r="H825" i="13" s="1"/>
  <c r="G553" i="13"/>
  <c r="H553" i="13" s="1"/>
  <c r="G496" i="13"/>
  <c r="H496" i="13" s="1"/>
  <c r="G420" i="13"/>
  <c r="H420" i="13" s="1"/>
  <c r="G187" i="13"/>
  <c r="H187" i="13" s="1"/>
  <c r="G19" i="13"/>
  <c r="H19" i="13" s="1"/>
  <c r="G1068" i="13"/>
  <c r="H1068" i="13" s="1"/>
  <c r="G1233" i="13"/>
  <c r="H1233" i="13" s="1"/>
  <c r="G942" i="13"/>
  <c r="H942" i="13" s="1"/>
  <c r="G1247" i="13"/>
  <c r="H1247" i="13" s="1"/>
  <c r="G931" i="13"/>
  <c r="H931" i="13" s="1"/>
  <c r="G1147" i="13"/>
  <c r="H1147" i="13" s="1"/>
  <c r="G918" i="13"/>
  <c r="H918" i="13" s="1"/>
  <c r="G1046" i="13"/>
  <c r="H1046" i="13" s="1"/>
  <c r="G1140" i="13"/>
  <c r="H1140" i="13" s="1"/>
  <c r="G743" i="13"/>
  <c r="H743" i="13" s="1"/>
  <c r="G1036" i="13"/>
  <c r="H1036" i="13" s="1"/>
  <c r="G738" i="13"/>
  <c r="H738" i="13" s="1"/>
  <c r="G1045" i="13"/>
  <c r="H1045" i="13" s="1"/>
  <c r="G1126" i="13"/>
  <c r="H1126" i="13" s="1"/>
  <c r="G1014" i="13"/>
  <c r="H1014" i="13" s="1"/>
  <c r="G995" i="13"/>
  <c r="H995" i="13" s="1"/>
  <c r="G1214" i="13"/>
  <c r="H1214" i="13" s="1"/>
  <c r="G966" i="13"/>
  <c r="H966" i="13" s="1"/>
  <c r="G1112" i="13"/>
  <c r="H1112" i="13" s="1"/>
  <c r="G847" i="13"/>
  <c r="H847" i="13" s="1"/>
  <c r="G909" i="13"/>
  <c r="H909" i="13" s="1"/>
  <c r="G887" i="13"/>
  <c r="H887" i="13" s="1"/>
  <c r="G1102" i="13"/>
  <c r="H1102" i="13" s="1"/>
  <c r="G704" i="13"/>
  <c r="H704" i="13" s="1"/>
  <c r="G816" i="13"/>
  <c r="H816" i="13" s="1"/>
  <c r="G799" i="13"/>
  <c r="H799" i="13" s="1"/>
  <c r="G797" i="13"/>
  <c r="H797" i="13" s="1"/>
  <c r="G1079" i="13"/>
  <c r="H1079" i="13" s="1"/>
  <c r="G675" i="13"/>
  <c r="H675" i="13" s="1"/>
  <c r="G518" i="13"/>
  <c r="H518" i="13" s="1"/>
  <c r="G1281" i="13"/>
  <c r="H1281" i="13" s="1"/>
  <c r="G1264" i="13"/>
  <c r="H1264" i="13" s="1"/>
  <c r="G600" i="13"/>
  <c r="H600" i="13" s="1"/>
  <c r="G960" i="13"/>
  <c r="H960" i="13" s="1"/>
  <c r="G1105" i="13"/>
  <c r="H1105" i="13" s="1"/>
  <c r="G626" i="13"/>
  <c r="H626" i="13" s="1"/>
  <c r="G536" i="13"/>
  <c r="H536" i="13" s="1"/>
  <c r="G464" i="13"/>
  <c r="H464" i="13" s="1"/>
  <c r="G404" i="13"/>
  <c r="H404" i="13" s="1"/>
  <c r="G343" i="13"/>
  <c r="H343" i="13" s="1"/>
  <c r="G234" i="13"/>
  <c r="H234" i="13" s="1"/>
  <c r="G110" i="13"/>
  <c r="H110" i="13" s="1"/>
  <c r="G978" i="13"/>
  <c r="H978" i="13" s="1"/>
  <c r="G782" i="13"/>
  <c r="H782" i="13" s="1"/>
  <c r="G795" i="13"/>
  <c r="H795" i="13" s="1"/>
  <c r="G790" i="13"/>
  <c r="H790" i="13" s="1"/>
  <c r="G1078" i="13"/>
  <c r="H1078" i="13" s="1"/>
  <c r="G959" i="13"/>
  <c r="H959" i="13" s="1"/>
  <c r="G674" i="13"/>
  <c r="H674" i="13" s="1"/>
  <c r="G662" i="13"/>
  <c r="H662" i="13" s="1"/>
  <c r="G517" i="13"/>
  <c r="H517" i="13" s="1"/>
  <c r="G618" i="13"/>
  <c r="H618" i="13" s="1"/>
  <c r="G640" i="13"/>
  <c r="H640" i="13" s="1"/>
  <c r="G1263" i="13"/>
  <c r="H1263" i="13" s="1"/>
  <c r="G534" i="13"/>
  <c r="H534" i="13" s="1"/>
  <c r="G1049" i="13"/>
  <c r="H1049" i="13" s="1"/>
  <c r="G949" i="13"/>
  <c r="H949" i="13" s="1"/>
  <c r="G575" i="13"/>
  <c r="H575" i="13" s="1"/>
  <c r="G770" i="13"/>
  <c r="H770" i="13" s="1"/>
  <c r="G670" i="13"/>
  <c r="H670" i="13" s="1"/>
  <c r="G814" i="13"/>
  <c r="H814" i="13" s="1"/>
  <c r="G615" i="13"/>
  <c r="H615" i="13" s="1"/>
  <c r="G1060" i="13"/>
  <c r="H1060" i="13" s="1"/>
  <c r="G461" i="13"/>
  <c r="H461" i="13" s="1"/>
  <c r="G431" i="13"/>
  <c r="H431" i="13" s="1"/>
  <c r="G402" i="13"/>
  <c r="H402" i="13" s="1"/>
  <c r="G372" i="13"/>
  <c r="H372" i="13" s="1"/>
  <c r="G340" i="13"/>
  <c r="H340" i="13" s="1"/>
  <c r="G290" i="13"/>
  <c r="H290" i="13" s="1"/>
  <c r="G227" i="13"/>
  <c r="H227" i="13" s="1"/>
  <c r="G164" i="13"/>
  <c r="H164" i="13" s="1"/>
  <c r="G104" i="13"/>
  <c r="H104" i="13" s="1"/>
  <c r="G41" i="13"/>
  <c r="H41" i="13" s="1"/>
  <c r="G1111" i="13"/>
  <c r="H1111" i="13" s="1"/>
  <c r="G906" i="13"/>
  <c r="H906" i="13" s="1"/>
  <c r="G1103" i="13"/>
  <c r="H1103" i="13" s="1"/>
  <c r="G706" i="13"/>
  <c r="H706" i="13" s="1"/>
  <c r="G989" i="13"/>
  <c r="H989" i="13" s="1"/>
  <c r="G1193" i="13"/>
  <c r="H1193" i="13" s="1"/>
  <c r="G817" i="13"/>
  <c r="H817" i="13" s="1"/>
  <c r="G1186" i="13"/>
  <c r="H1186" i="13" s="1"/>
  <c r="G802" i="13"/>
  <c r="H802" i="13" s="1"/>
  <c r="G975" i="13"/>
  <c r="H975" i="13" s="1"/>
  <c r="G1177" i="13"/>
  <c r="H1177" i="13" s="1"/>
  <c r="G683" i="13"/>
  <c r="H683" i="13" s="1"/>
  <c r="G680" i="13"/>
  <c r="H680" i="13" s="1"/>
  <c r="G769" i="13"/>
  <c r="H769" i="13" s="1"/>
  <c r="G645" i="13"/>
  <c r="H645" i="13" s="1"/>
  <c r="G650" i="13"/>
  <c r="H650" i="13" s="1"/>
  <c r="G612" i="13"/>
  <c r="H612" i="13" s="1"/>
  <c r="G1277" i="13"/>
  <c r="H1277" i="13" s="1"/>
  <c r="G624" i="13"/>
  <c r="H624" i="13" s="1"/>
  <c r="G1138" i="13"/>
  <c r="H1138" i="13" s="1"/>
  <c r="G598" i="13"/>
  <c r="H598" i="13" s="1"/>
  <c r="G589" i="13"/>
  <c r="H589" i="13" s="1"/>
  <c r="G1271" i="13"/>
  <c r="H1271" i="13" s="1"/>
  <c r="G573" i="13"/>
  <c r="H573" i="13" s="1"/>
  <c r="G563" i="13"/>
  <c r="H563" i="13" s="1"/>
  <c r="G554" i="13"/>
  <c r="H554" i="13" s="1"/>
  <c r="G581" i="13"/>
  <c r="H581" i="13" s="1"/>
  <c r="G1173" i="13"/>
  <c r="H1173" i="13" s="1"/>
  <c r="G498" i="13"/>
  <c r="H498" i="13" s="1"/>
  <c r="G475" i="13"/>
  <c r="H475" i="13" s="1"/>
  <c r="G445" i="13"/>
  <c r="H445" i="13" s="1"/>
  <c r="G386" i="13"/>
  <c r="H386" i="13" s="1"/>
  <c r="G355" i="13"/>
  <c r="H355" i="13" s="1"/>
  <c r="G258" i="13"/>
  <c r="H258" i="13" s="1"/>
  <c r="G195" i="13"/>
  <c r="H195" i="13" s="1"/>
  <c r="G71" i="13"/>
  <c r="H71" i="13" s="1"/>
  <c r="G10" i="13"/>
  <c r="H10" i="13" s="1"/>
  <c r="G478" i="13"/>
  <c r="H478" i="13" s="1"/>
  <c r="G463" i="13"/>
  <c r="H463" i="13" s="1"/>
  <c r="G448" i="13"/>
  <c r="H448" i="13" s="1"/>
  <c r="G433" i="13"/>
  <c r="H433" i="13" s="1"/>
  <c r="G418" i="13"/>
  <c r="H418" i="13" s="1"/>
  <c r="G389" i="13"/>
  <c r="H389" i="13" s="1"/>
  <c r="G374" i="13"/>
  <c r="H374" i="13" s="1"/>
  <c r="G358" i="13"/>
  <c r="H358" i="13" s="1"/>
  <c r="G323" i="13"/>
  <c r="H323" i="13" s="1"/>
  <c r="G294" i="13"/>
  <c r="H294" i="13" s="1"/>
  <c r="G263" i="13"/>
  <c r="H263" i="13" s="1"/>
  <c r="G231" i="13"/>
  <c r="H231" i="13" s="1"/>
  <c r="G200" i="13"/>
  <c r="H200" i="13" s="1"/>
  <c r="G168" i="13"/>
  <c r="H168" i="13" s="1"/>
  <c r="G140" i="13"/>
  <c r="H140" i="13" s="1"/>
  <c r="G76" i="13"/>
  <c r="H76" i="13" s="1"/>
  <c r="G45" i="13"/>
  <c r="H45" i="13" s="1"/>
  <c r="G15" i="13"/>
  <c r="H15" i="13" s="1"/>
  <c r="G454" i="13"/>
  <c r="H454" i="13" s="1"/>
  <c r="G439" i="13"/>
  <c r="H439" i="13" s="1"/>
  <c r="G425" i="13"/>
  <c r="H425" i="13" s="1"/>
  <c r="G410" i="13"/>
  <c r="H410" i="13" s="1"/>
  <c r="G395" i="13"/>
  <c r="H395" i="13" s="1"/>
  <c r="G380" i="13"/>
  <c r="H380" i="13" s="1"/>
  <c r="G365" i="13"/>
  <c r="H365" i="13" s="1"/>
  <c r="G349" i="13"/>
  <c r="H349" i="13" s="1"/>
  <c r="G334" i="13"/>
  <c r="H334" i="13" s="1"/>
  <c r="G308" i="13"/>
  <c r="H308" i="13" s="1"/>
  <c r="G278" i="13"/>
  <c r="H278" i="13" s="1"/>
  <c r="G246" i="13"/>
  <c r="H246" i="13" s="1"/>
  <c r="G215" i="13"/>
  <c r="H215" i="13" s="1"/>
  <c r="G183" i="13"/>
  <c r="H183" i="13" s="1"/>
  <c r="G153" i="13"/>
  <c r="H153" i="13" s="1"/>
  <c r="G122" i="13"/>
  <c r="H122" i="13" s="1"/>
  <c r="G91" i="13"/>
  <c r="H91" i="13" s="1"/>
  <c r="G59" i="13"/>
  <c r="H59" i="13" s="1"/>
  <c r="G329" i="13"/>
  <c r="H329" i="13" s="1"/>
  <c r="G315" i="13"/>
  <c r="H315" i="13" s="1"/>
  <c r="G300" i="13"/>
  <c r="H300" i="13" s="1"/>
  <c r="G285" i="13"/>
  <c r="H285" i="13" s="1"/>
  <c r="G269" i="13"/>
  <c r="H269" i="13" s="1"/>
  <c r="G253" i="13"/>
  <c r="H253" i="13" s="1"/>
  <c r="G237" i="13"/>
  <c r="H237" i="13" s="1"/>
  <c r="G222" i="13"/>
  <c r="H222" i="13" s="1"/>
  <c r="G206" i="13"/>
  <c r="H206" i="13" s="1"/>
  <c r="G190" i="13"/>
  <c r="H190" i="13" s="1"/>
  <c r="G174" i="13"/>
  <c r="H174" i="13" s="1"/>
  <c r="G160" i="13"/>
  <c r="H160" i="13" s="1"/>
  <c r="G146" i="13"/>
  <c r="H146" i="13" s="1"/>
  <c r="G130" i="13"/>
  <c r="H130" i="13" s="1"/>
  <c r="G113" i="13"/>
  <c r="H113" i="13" s="1"/>
  <c r="G98" i="13"/>
  <c r="H98" i="13" s="1"/>
  <c r="G82" i="13"/>
  <c r="H82" i="13" s="1"/>
  <c r="G66" i="13"/>
  <c r="H66" i="13" s="1"/>
  <c r="G35" i="13"/>
  <c r="H35" i="13" s="1"/>
  <c r="G21" i="13"/>
  <c r="H21" i="13" s="1"/>
  <c r="G5" i="13"/>
  <c r="H5" i="13" s="1"/>
  <c r="G317" i="13"/>
  <c r="H317" i="13" s="1"/>
  <c r="G303" i="13"/>
  <c r="H303" i="13" s="1"/>
  <c r="G272" i="13"/>
  <c r="H272" i="13" s="1"/>
  <c r="G256" i="13"/>
  <c r="H256" i="13" s="1"/>
  <c r="G240" i="13"/>
  <c r="H240" i="13" s="1"/>
  <c r="G209" i="13"/>
  <c r="H209" i="13" s="1"/>
  <c r="G193" i="13"/>
  <c r="H193" i="13" s="1"/>
  <c r="G177" i="13"/>
  <c r="H177" i="13" s="1"/>
  <c r="G162" i="13"/>
  <c r="H162" i="13" s="1"/>
  <c r="G133" i="13"/>
  <c r="H133" i="13" s="1"/>
  <c r="G116" i="13"/>
  <c r="H116" i="13" s="1"/>
  <c r="G101" i="13"/>
  <c r="H101" i="13" s="1"/>
  <c r="G85" i="13"/>
  <c r="H85" i="13" s="1"/>
  <c r="G69" i="13"/>
  <c r="H69" i="13" s="1"/>
  <c r="G53" i="13"/>
  <c r="H53" i="13" s="1"/>
  <c r="G38" i="13"/>
  <c r="H38" i="13" s="1"/>
  <c r="G8" i="13"/>
  <c r="H8" i="13" s="1"/>
  <c r="G1228" i="13"/>
  <c r="H1228" i="13" s="1"/>
  <c r="G594" i="13"/>
  <c r="H594" i="13" s="1"/>
  <c r="G761" i="13"/>
  <c r="H761" i="13" s="1"/>
  <c r="G907" i="13"/>
  <c r="H907" i="13" s="1"/>
  <c r="G1300" i="13"/>
  <c r="H1300" i="13" s="1"/>
  <c r="G1183" i="13"/>
  <c r="H1183" i="13" s="1"/>
  <c r="G1231" i="13"/>
  <c r="H1231" i="13" s="1"/>
  <c r="G1121" i="13"/>
  <c r="H1121" i="13" s="1"/>
  <c r="G845" i="13"/>
  <c r="H845" i="13" s="1"/>
  <c r="G691" i="13"/>
  <c r="H691" i="13" s="1"/>
  <c r="G622" i="13"/>
  <c r="H622" i="13" s="1"/>
  <c r="G352" i="13"/>
  <c r="H352" i="13" s="1"/>
  <c r="G741" i="13"/>
  <c r="H741" i="13" s="1"/>
  <c r="G867" i="13"/>
  <c r="H867" i="13" s="1"/>
  <c r="G780" i="13"/>
  <c r="H780" i="13" s="1"/>
  <c r="G1027" i="13"/>
  <c r="H1027" i="13" s="1"/>
  <c r="G549" i="13"/>
  <c r="H549" i="13" s="1"/>
  <c r="G1299" i="13"/>
  <c r="H1299" i="13" s="1"/>
  <c r="G1087" i="13"/>
  <c r="H1087" i="13" s="1"/>
  <c r="G1019" i="13"/>
  <c r="H1019" i="13" s="1"/>
  <c r="G844" i="13"/>
  <c r="H844" i="13" s="1"/>
  <c r="G1182" i="13"/>
  <c r="H1182" i="13" s="1"/>
  <c r="G1267" i="13"/>
  <c r="H1267" i="13" s="1"/>
  <c r="G501" i="13"/>
  <c r="H501" i="13" s="1"/>
  <c r="G33" i="13"/>
  <c r="H33" i="13" s="1"/>
  <c r="G945" i="13"/>
  <c r="H945" i="13" s="1"/>
  <c r="G1152" i="13"/>
  <c r="H1152" i="13" s="1"/>
  <c r="G919" i="13"/>
  <c r="H919" i="13" s="1"/>
  <c r="G905" i="13"/>
  <c r="H905" i="13" s="1"/>
  <c r="G1225" i="13"/>
  <c r="H1225" i="13" s="1"/>
  <c r="G876" i="13"/>
  <c r="H876" i="13" s="1"/>
  <c r="G1117" i="13"/>
  <c r="H1117" i="13" s="1"/>
  <c r="G1206" i="13"/>
  <c r="H1206" i="13" s="1"/>
  <c r="G1192" i="13"/>
  <c r="H1192" i="13" s="1"/>
  <c r="G798" i="13"/>
  <c r="H798" i="13" s="1"/>
  <c r="G527" i="13"/>
  <c r="H527" i="13" s="1"/>
  <c r="G1282" i="13"/>
  <c r="H1282" i="13" s="1"/>
  <c r="G781" i="13"/>
  <c r="H781" i="13" s="1"/>
  <c r="G703" i="13"/>
  <c r="H703" i="13" s="1"/>
  <c r="G405" i="13"/>
  <c r="H405" i="13" s="1"/>
  <c r="G313" i="13"/>
  <c r="H313" i="13" s="1"/>
  <c r="G1255" i="13"/>
  <c r="H1255" i="13" s="1"/>
  <c r="G1054" i="13"/>
  <c r="H1054" i="13" s="1"/>
  <c r="G1236" i="13"/>
  <c r="H1236" i="13" s="1"/>
  <c r="G1030" i="13"/>
  <c r="H1030" i="13" s="1"/>
  <c r="G727" i="13"/>
  <c r="H727" i="13" s="1"/>
  <c r="G864" i="13"/>
  <c r="H864" i="13" s="1"/>
  <c r="G998" i="13"/>
  <c r="H998" i="13" s="1"/>
  <c r="G1095" i="13"/>
  <c r="H1095" i="13" s="1"/>
  <c r="G771" i="13"/>
  <c r="H771" i="13" s="1"/>
  <c r="G916" i="13"/>
  <c r="H916" i="13" s="1"/>
  <c r="G711" i="13"/>
  <c r="H711" i="13" s="1"/>
  <c r="G830" i="13"/>
  <c r="H830" i="13" s="1"/>
  <c r="G828" i="13"/>
  <c r="H828" i="13" s="1"/>
  <c r="G834" i="13"/>
  <c r="H834" i="13" s="1"/>
  <c r="G697" i="13"/>
  <c r="H697" i="13" s="1"/>
  <c r="G1184" i="13"/>
  <c r="H1184" i="13" s="1"/>
  <c r="G793" i="13"/>
  <c r="H793" i="13" s="1"/>
  <c r="G1074" i="13"/>
  <c r="H1074" i="13" s="1"/>
  <c r="G663" i="13"/>
  <c r="H663" i="13" s="1"/>
  <c r="G508" i="13"/>
  <c r="H508" i="13" s="1"/>
  <c r="G610" i="13"/>
  <c r="H610" i="13" s="1"/>
  <c r="G576" i="13"/>
  <c r="H576" i="13" s="1"/>
  <c r="G542" i="13"/>
  <c r="H542" i="13" s="1"/>
  <c r="G434" i="13"/>
  <c r="H434" i="13" s="1"/>
  <c r="G660" i="13"/>
  <c r="H660" i="13" s="1"/>
  <c r="G631" i="13"/>
  <c r="H631" i="13" s="1"/>
  <c r="G506" i="13"/>
  <c r="H506" i="13" s="1"/>
  <c r="G1278" i="13"/>
  <c r="H1278" i="13" s="1"/>
  <c r="G625" i="13"/>
  <c r="H625" i="13" s="1"/>
  <c r="G1160" i="13"/>
  <c r="H1160" i="13" s="1"/>
  <c r="G599" i="13"/>
  <c r="H599" i="13" s="1"/>
  <c r="G925" i="13"/>
  <c r="H925" i="13" s="1"/>
  <c r="G564" i="13"/>
  <c r="H564" i="13" s="1"/>
  <c r="G592" i="13"/>
  <c r="H592" i="13" s="1"/>
  <c r="G537" i="13"/>
  <c r="H537" i="13" s="1"/>
  <c r="G446" i="13"/>
  <c r="H446" i="13" s="1"/>
  <c r="G387" i="13"/>
  <c r="H387" i="13" s="1"/>
  <c r="G319" i="13"/>
  <c r="H319" i="13" s="1"/>
  <c r="G196" i="13"/>
  <c r="H196" i="13" s="1"/>
  <c r="G72" i="13"/>
  <c r="H72" i="13" s="1"/>
  <c r="G716" i="13"/>
  <c r="H716" i="13" s="1"/>
  <c r="G709" i="13"/>
  <c r="H709" i="13" s="1"/>
  <c r="G783" i="13"/>
  <c r="H783" i="13" s="1"/>
  <c r="G292" i="13"/>
  <c r="H292" i="13" s="1"/>
  <c r="G277" i="13"/>
  <c r="H277" i="13" s="1"/>
  <c r="G261" i="13"/>
  <c r="H261" i="13" s="1"/>
  <c r="G245" i="13"/>
  <c r="H245" i="13" s="1"/>
  <c r="G229" i="13"/>
  <c r="H229" i="13" s="1"/>
  <c r="G214" i="13"/>
  <c r="H214" i="13" s="1"/>
  <c r="G198" i="13"/>
  <c r="H198" i="13" s="1"/>
  <c r="G182" i="13"/>
  <c r="H182" i="13" s="1"/>
  <c r="G166" i="13"/>
  <c r="H166" i="13" s="1"/>
  <c r="G152" i="13"/>
  <c r="H152" i="13" s="1"/>
  <c r="G138" i="13"/>
  <c r="H138" i="13" s="1"/>
  <c r="G121" i="13"/>
  <c r="H121" i="13" s="1"/>
  <c r="G106" i="13"/>
  <c r="H106" i="13" s="1"/>
  <c r="G90" i="13"/>
  <c r="H90" i="13" s="1"/>
  <c r="G74" i="13"/>
  <c r="H74" i="13" s="1"/>
  <c r="G58" i="13"/>
  <c r="H58" i="13" s="1"/>
  <c r="G43" i="13"/>
  <c r="H43" i="13" s="1"/>
  <c r="G13" i="13"/>
  <c r="H13" i="13" s="1"/>
  <c r="G324" i="13"/>
  <c r="H324" i="13" s="1"/>
  <c r="G295" i="13"/>
  <c r="H295" i="13" s="1"/>
  <c r="G264" i="13"/>
  <c r="H264" i="13" s="1"/>
  <c r="G232" i="13"/>
  <c r="H232" i="13" s="1"/>
  <c r="G201" i="13"/>
  <c r="H201" i="13" s="1"/>
  <c r="G169" i="13"/>
  <c r="H169" i="13" s="1"/>
  <c r="G141" i="13"/>
  <c r="H141" i="13" s="1"/>
  <c r="G108" i="13"/>
  <c r="H108" i="13" s="1"/>
  <c r="G93" i="13"/>
  <c r="H93" i="13" s="1"/>
  <c r="G30" i="13"/>
  <c r="H30" i="13" s="1"/>
  <c r="G95" i="13"/>
  <c r="H95" i="13" s="1"/>
  <c r="G1026" i="13"/>
  <c r="H1026" i="13" s="1"/>
  <c r="G456" i="13"/>
  <c r="H456" i="13" s="1"/>
  <c r="G768" i="13"/>
  <c r="H768" i="13" s="1"/>
  <c r="G1161" i="13"/>
  <c r="H1161" i="13" s="1"/>
  <c r="G878" i="13"/>
  <c r="H878" i="13" s="1"/>
  <c r="G792" i="13"/>
  <c r="H792" i="13" s="1"/>
  <c r="G1238" i="13"/>
  <c r="H1238" i="13" s="1"/>
  <c r="G1224" i="13"/>
  <c r="H1224" i="13" s="1"/>
  <c r="G940" i="13"/>
  <c r="H940" i="13" s="1"/>
  <c r="G747" i="13"/>
  <c r="H747" i="13" s="1"/>
  <c r="G1129" i="13"/>
  <c r="H1129" i="13" s="1"/>
  <c r="G1208" i="13"/>
  <c r="H1208" i="13" s="1"/>
  <c r="G1098" i="13"/>
  <c r="H1098" i="13" s="1"/>
  <c r="G658" i="13"/>
  <c r="H658" i="13" s="1"/>
  <c r="G748" i="13"/>
  <c r="H748" i="13" s="1"/>
  <c r="G298" i="13"/>
  <c r="H298" i="13" s="1"/>
  <c r="G1287" i="13"/>
  <c r="H1287" i="13" s="1"/>
  <c r="G863" i="13"/>
  <c r="H863" i="13" s="1"/>
  <c r="G853" i="13"/>
  <c r="H853" i="13" s="1"/>
  <c r="G767" i="13"/>
  <c r="H767" i="13" s="1"/>
  <c r="G582" i="13"/>
  <c r="H582" i="13" s="1"/>
  <c r="G539" i="13"/>
  <c r="H539" i="13" s="1"/>
  <c r="G80" i="13"/>
  <c r="H80" i="13" s="1"/>
  <c r="G939" i="13"/>
  <c r="H939" i="13" s="1"/>
  <c r="G1170" i="13"/>
  <c r="H1170" i="13" s="1"/>
  <c r="G1033" i="13"/>
  <c r="H1033" i="13" s="1"/>
  <c r="G1128" i="13"/>
  <c r="H1128" i="13" s="1"/>
  <c r="G1115" i="13"/>
  <c r="H1115" i="13" s="1"/>
  <c r="G656" i="13"/>
  <c r="H656" i="13" s="1"/>
  <c r="G608" i="13"/>
  <c r="H608" i="13" s="1"/>
  <c r="G471" i="13"/>
  <c r="H471" i="13" s="1"/>
  <c r="G1291" i="13"/>
  <c r="H1291" i="13" s="1"/>
  <c r="G764" i="13"/>
  <c r="H764" i="13" s="1"/>
  <c r="G1056" i="13"/>
  <c r="H1056" i="13" s="1"/>
  <c r="G750" i="13"/>
  <c r="H750" i="13" s="1"/>
  <c r="G1237" i="13"/>
  <c r="H1237" i="13" s="1"/>
  <c r="G897" i="13"/>
  <c r="H897" i="13" s="1"/>
  <c r="G1125" i="13"/>
  <c r="H1125" i="13" s="1"/>
  <c r="G865" i="13"/>
  <c r="H865" i="13" s="1"/>
  <c r="G1003" i="13"/>
  <c r="H1003" i="13" s="1"/>
  <c r="G1096" i="13"/>
  <c r="H1096" i="13" s="1"/>
  <c r="G775" i="13"/>
  <c r="H775" i="13" s="1"/>
  <c r="G1276" i="13"/>
  <c r="H1276" i="13" s="1"/>
  <c r="G1015" i="13"/>
  <c r="H1015" i="13" s="1"/>
  <c r="G111" i="13"/>
  <c r="H111" i="13" s="1"/>
  <c r="G1289" i="13"/>
  <c r="H1289" i="13" s="1"/>
  <c r="G990" i="13"/>
  <c r="H990" i="13" s="1"/>
  <c r="G973" i="13"/>
  <c r="H973" i="13" s="1"/>
  <c r="G762" i="13"/>
  <c r="H762" i="13" s="1"/>
  <c r="G723" i="13"/>
  <c r="H723" i="13" s="1"/>
  <c r="G634" i="13"/>
  <c r="H634" i="13" s="1"/>
  <c r="G921" i="13"/>
  <c r="H921" i="13" s="1"/>
  <c r="G1119" i="13"/>
  <c r="H1119" i="13" s="1"/>
  <c r="G963" i="13"/>
  <c r="H963" i="13" s="1"/>
  <c r="G1241" i="13"/>
  <c r="H1241" i="13" s="1"/>
  <c r="G629" i="13"/>
  <c r="H629" i="13" s="1"/>
  <c r="G617" i="13"/>
  <c r="H617" i="13" s="1"/>
  <c r="G1114" i="13"/>
  <c r="H1114" i="13" s="1"/>
  <c r="G1008" i="13"/>
  <c r="H1008" i="13" s="1"/>
  <c r="G606" i="13"/>
  <c r="H606" i="13" s="1"/>
  <c r="G1254" i="13"/>
  <c r="H1254" i="13" s="1"/>
  <c r="G911" i="13"/>
  <c r="H911" i="13" s="1"/>
  <c r="G1131" i="13"/>
  <c r="H1131" i="13" s="1"/>
  <c r="G719" i="13"/>
  <c r="H719" i="13" s="1"/>
  <c r="G493" i="13"/>
  <c r="H493" i="13" s="1"/>
  <c r="G985" i="13"/>
  <c r="H985" i="13" s="1"/>
  <c r="G1039" i="13"/>
  <c r="H1039" i="13" s="1"/>
  <c r="G715" i="13"/>
  <c r="H715" i="13" s="1"/>
  <c r="G611" i="13"/>
  <c r="H611" i="13" s="1"/>
  <c r="G172" i="13"/>
  <c r="H172" i="13" s="1"/>
  <c r="G944" i="13"/>
  <c r="H944" i="13" s="1"/>
  <c r="G1166" i="13"/>
  <c r="H1166" i="13" s="1"/>
  <c r="G1142" i="13"/>
  <c r="H1142" i="13" s="1"/>
  <c r="G1226" i="13"/>
  <c r="H1226" i="13" s="1"/>
  <c r="G877" i="13"/>
  <c r="H877" i="13" s="1"/>
  <c r="G765" i="13"/>
  <c r="H765" i="13" s="1"/>
  <c r="G1194" i="13"/>
  <c r="H1194" i="13" s="1"/>
  <c r="G752" i="13"/>
  <c r="H752" i="13" s="1"/>
  <c r="G901" i="13"/>
  <c r="H901" i="13" s="1"/>
  <c r="G1132" i="13"/>
  <c r="H1132" i="13" s="1"/>
  <c r="G1011" i="13"/>
  <c r="H1011" i="13" s="1"/>
  <c r="G967" i="13"/>
  <c r="H967" i="13" s="1"/>
  <c r="G1203" i="13"/>
  <c r="H1203" i="13" s="1"/>
  <c r="G1100" i="13"/>
  <c r="H1100" i="13" s="1"/>
  <c r="G1091" i="13"/>
  <c r="H1091" i="13" s="1"/>
  <c r="G1075" i="13"/>
  <c r="H1075" i="13" s="1"/>
  <c r="G602" i="13"/>
  <c r="H602" i="13" s="1"/>
  <c r="G588" i="13"/>
  <c r="H588" i="13" s="1"/>
  <c r="G543" i="13"/>
  <c r="H543" i="13" s="1"/>
  <c r="G128" i="13"/>
  <c r="H128" i="13" s="1"/>
  <c r="G754" i="13"/>
  <c r="H754" i="13" s="1"/>
  <c r="G722" i="13"/>
  <c r="H722" i="13" s="1"/>
  <c r="G1006" i="13"/>
  <c r="H1006" i="13" s="1"/>
  <c r="G838" i="13"/>
  <c r="H838" i="13" s="1"/>
  <c r="G984" i="13"/>
  <c r="H984" i="13" s="1"/>
  <c r="G787" i="13"/>
  <c r="H787" i="13" s="1"/>
  <c r="G633" i="13"/>
  <c r="H633" i="13" s="1"/>
  <c r="G605" i="13"/>
  <c r="H605" i="13" s="1"/>
  <c r="G558" i="13"/>
  <c r="H558" i="13" s="1"/>
  <c r="G450" i="13"/>
  <c r="H450" i="13" s="1"/>
  <c r="G250" i="13"/>
  <c r="H250" i="13" s="1"/>
  <c r="G1234" i="13"/>
  <c r="H1234" i="13" s="1"/>
  <c r="G1057" i="13"/>
  <c r="H1057" i="13" s="1"/>
  <c r="G1148" i="13"/>
  <c r="H1148" i="13" s="1"/>
  <c r="G900" i="13"/>
  <c r="H900" i="13" s="1"/>
  <c r="G1032" i="13"/>
  <c r="H1032" i="13" s="1"/>
  <c r="G731" i="13"/>
  <c r="H731" i="13" s="1"/>
  <c r="G1108" i="13"/>
  <c r="H1108" i="13" s="1"/>
  <c r="G861" i="13"/>
  <c r="H861" i="13" s="1"/>
  <c r="G981" i="13"/>
  <c r="H981" i="13" s="1"/>
  <c r="G687" i="13"/>
  <c r="H687" i="13" s="1"/>
  <c r="G1280" i="13"/>
  <c r="H1280" i="13" s="1"/>
  <c r="G993" i="13"/>
  <c r="H993" i="13" s="1"/>
  <c r="G526" i="13"/>
  <c r="H526" i="13" s="1"/>
  <c r="G391" i="13"/>
  <c r="H391" i="13" s="1"/>
  <c r="G127" i="13"/>
  <c r="H127" i="13" s="1"/>
  <c r="G1298" i="13"/>
  <c r="H1298" i="13" s="1"/>
  <c r="G952" i="13"/>
  <c r="H952" i="13" s="1"/>
  <c r="G1065" i="13"/>
  <c r="H1065" i="13" s="1"/>
  <c r="G1248" i="13"/>
  <c r="H1248" i="13" s="1"/>
  <c r="G928" i="13"/>
  <c r="H928" i="13" s="1"/>
  <c r="G926" i="13"/>
  <c r="H926" i="13" s="1"/>
  <c r="G1047" i="13"/>
  <c r="H1047" i="13" s="1"/>
  <c r="G1042" i="13"/>
  <c r="H1042" i="13" s="1"/>
  <c r="G1137" i="13"/>
  <c r="H1137" i="13" s="1"/>
  <c r="G1067" i="13"/>
  <c r="H1067" i="13" s="1"/>
  <c r="G735" i="13"/>
  <c r="H735" i="13" s="1"/>
  <c r="G880" i="13"/>
  <c r="H880" i="13" s="1"/>
  <c r="G996" i="13"/>
  <c r="H996" i="13" s="1"/>
  <c r="G1120" i="13"/>
  <c r="H1120" i="13" s="1"/>
  <c r="G721" i="13"/>
  <c r="H721" i="13" s="1"/>
  <c r="G849" i="13"/>
  <c r="H849" i="13" s="1"/>
  <c r="G842" i="13"/>
  <c r="H842" i="13" s="1"/>
  <c r="G708" i="13"/>
  <c r="H708" i="13" s="1"/>
  <c r="G821" i="13"/>
  <c r="H821" i="13" s="1"/>
  <c r="G699" i="13"/>
  <c r="H699" i="13" s="1"/>
  <c r="G1181" i="13"/>
  <c r="H1181" i="13" s="1"/>
  <c r="G1080" i="13"/>
  <c r="H1080" i="13" s="1"/>
  <c r="G530" i="13"/>
  <c r="H530" i="13" s="1"/>
  <c r="G646" i="13"/>
  <c r="H646" i="13" s="1"/>
  <c r="G1265" i="13"/>
  <c r="H1265" i="13" s="1"/>
  <c r="G524" i="13"/>
  <c r="H524" i="13" s="1"/>
  <c r="G848" i="13"/>
  <c r="H848" i="13" s="1"/>
  <c r="G648" i="13"/>
  <c r="H648" i="13" s="1"/>
  <c r="G497" i="13"/>
  <c r="H497" i="13" s="1"/>
  <c r="G427" i="13"/>
  <c r="H427" i="13" s="1"/>
  <c r="G344" i="13"/>
  <c r="H344" i="13" s="1"/>
  <c r="G188" i="13"/>
  <c r="H188" i="13" s="1"/>
  <c r="G32" i="13"/>
  <c r="H32" i="13" s="1"/>
  <c r="G1259" i="13"/>
  <c r="H1259" i="13" s="1"/>
  <c r="G943" i="13"/>
  <c r="H943" i="13" s="1"/>
  <c r="G1059" i="13"/>
  <c r="H1059" i="13" s="1"/>
  <c r="G753" i="13"/>
  <c r="H753" i="13" s="1"/>
  <c r="G749" i="13"/>
  <c r="H749" i="13" s="1"/>
  <c r="G904" i="13"/>
  <c r="H904" i="13" s="1"/>
  <c r="G1035" i="13"/>
  <c r="H1035" i="13" s="1"/>
  <c r="G1133" i="13"/>
  <c r="H1133" i="13" s="1"/>
  <c r="G1222" i="13"/>
  <c r="H1222" i="13" s="1"/>
  <c r="G874" i="13"/>
  <c r="H874" i="13" s="1"/>
  <c r="G871" i="13"/>
  <c r="H871" i="13" s="1"/>
  <c r="G1013" i="13"/>
  <c r="H1013" i="13" s="1"/>
  <c r="G1210" i="13"/>
  <c r="H1210" i="13" s="1"/>
  <c r="G1205" i="13"/>
  <c r="H1205" i="13" s="1"/>
  <c r="G1201" i="13"/>
  <c r="H1201" i="13" s="1"/>
  <c r="G1191" i="13"/>
  <c r="H1191" i="13" s="1"/>
  <c r="G808" i="13"/>
  <c r="H808" i="13" s="1"/>
  <c r="G690" i="13"/>
  <c r="H690" i="13" s="1"/>
  <c r="G1169" i="13"/>
  <c r="H1169" i="13" s="1"/>
  <c r="G522" i="13"/>
  <c r="H522" i="13" s="1"/>
  <c r="G638" i="13"/>
  <c r="H638" i="13" s="1"/>
  <c r="G1240" i="13"/>
  <c r="H1240" i="13" s="1"/>
  <c r="G591" i="13"/>
  <c r="H591" i="13" s="1"/>
  <c r="G759" i="13"/>
  <c r="H759" i="13" s="1"/>
  <c r="G570" i="13"/>
  <c r="H570" i="13" s="1"/>
  <c r="G480" i="13"/>
  <c r="H480" i="13" s="1"/>
  <c r="G398" i="13"/>
  <c r="H398" i="13" s="1"/>
  <c r="G312" i="13"/>
  <c r="H312" i="13" s="1"/>
  <c r="G144" i="13"/>
  <c r="H144" i="13" s="1"/>
  <c r="G1292" i="13"/>
  <c r="H1292" i="13" s="1"/>
  <c r="G1293" i="13"/>
  <c r="H1293" i="13" s="1"/>
  <c r="G953" i="13"/>
  <c r="H953" i="13" s="1"/>
  <c r="G1252" i="13"/>
  <c r="H1252" i="13" s="1"/>
  <c r="G938" i="13"/>
  <c r="H938" i="13" s="1"/>
  <c r="G1153" i="13"/>
  <c r="H1153" i="13" s="1"/>
  <c r="G929" i="13"/>
  <c r="H929" i="13" s="1"/>
  <c r="G1053" i="13"/>
  <c r="H1053" i="13" s="1"/>
  <c r="G751" i="13"/>
  <c r="H751" i="13" s="1"/>
  <c r="G915" i="13"/>
  <c r="H915" i="13" s="1"/>
  <c r="G1109" i="13"/>
  <c r="H1109" i="13" s="1"/>
  <c r="G1090" i="13"/>
  <c r="H1090" i="13" s="1"/>
  <c r="G899" i="13"/>
  <c r="H899" i="13" s="1"/>
  <c r="G1227" i="13"/>
  <c r="H1227" i="13" s="1"/>
  <c r="G883" i="13"/>
  <c r="H883" i="13" s="1"/>
  <c r="G1024" i="13"/>
  <c r="H1024" i="13" s="1"/>
  <c r="G730" i="13"/>
  <c r="H730" i="13" s="1"/>
  <c r="G873" i="13"/>
  <c r="H873" i="13" s="1"/>
  <c r="G976" i="13"/>
  <c r="H976" i="13" s="1"/>
  <c r="G862" i="13"/>
  <c r="H862" i="13" s="1"/>
  <c r="G1113" i="13"/>
  <c r="H1113" i="13" s="1"/>
  <c r="G843" i="13"/>
  <c r="H843" i="13" s="1"/>
  <c r="G833" i="13"/>
  <c r="H833" i="13" s="1"/>
  <c r="G860" i="13"/>
  <c r="H860" i="13" s="1"/>
  <c r="G840" i="13"/>
  <c r="H840" i="13" s="1"/>
  <c r="G811" i="13"/>
  <c r="H811" i="13" s="1"/>
  <c r="G791" i="13"/>
  <c r="H791" i="13" s="1"/>
  <c r="G1179" i="13"/>
  <c r="H1179" i="13" s="1"/>
  <c r="G778" i="13"/>
  <c r="H778" i="13" s="1"/>
  <c r="G532" i="13"/>
  <c r="H532" i="13" s="1"/>
  <c r="G651" i="13"/>
  <c r="H651" i="13" s="1"/>
  <c r="G1279" i="13"/>
  <c r="H1279" i="13" s="1"/>
  <c r="G561" i="13"/>
  <c r="H561" i="13" s="1"/>
  <c r="G528" i="13"/>
  <c r="H528" i="13" s="1"/>
  <c r="G580" i="13"/>
  <c r="H580" i="13" s="1"/>
  <c r="G565" i="13"/>
  <c r="H565" i="13" s="1"/>
  <c r="G547" i="13"/>
  <c r="H547" i="13" s="1"/>
  <c r="G500" i="13"/>
  <c r="H500" i="13" s="1"/>
  <c r="G449" i="13"/>
  <c r="H449" i="13" s="1"/>
  <c r="G390" i="13"/>
  <c r="H390" i="13" s="1"/>
  <c r="G326" i="13"/>
  <c r="H326" i="13" s="1"/>
  <c r="G203" i="13"/>
  <c r="H203" i="13" s="1"/>
  <c r="G79" i="13"/>
  <c r="H79" i="13" s="1"/>
  <c r="G807" i="13"/>
  <c r="H807" i="13" s="1"/>
  <c r="G779" i="13"/>
  <c r="H779" i="13" s="1"/>
  <c r="G688" i="13"/>
  <c r="H688" i="13" s="1"/>
  <c r="G785" i="13"/>
  <c r="H785" i="13" s="1"/>
  <c r="G962" i="13"/>
  <c r="H962" i="13" s="1"/>
  <c r="G773" i="13"/>
  <c r="H773" i="13" s="1"/>
  <c r="G671" i="13"/>
  <c r="H671" i="13" s="1"/>
  <c r="G525" i="13"/>
  <c r="H525" i="13" s="1"/>
  <c r="G653" i="13"/>
  <c r="H653" i="13" s="1"/>
  <c r="G644" i="13"/>
  <c r="H644" i="13" s="1"/>
  <c r="G636" i="13"/>
  <c r="H636" i="13" s="1"/>
  <c r="G1270" i="13"/>
  <c r="H1270" i="13" s="1"/>
  <c r="G1196" i="13"/>
  <c r="H1196" i="13" s="1"/>
  <c r="G1094" i="13"/>
  <c r="H1094" i="13" s="1"/>
  <c r="G593" i="13"/>
  <c r="H593" i="13" s="1"/>
  <c r="G584" i="13"/>
  <c r="H584" i="13" s="1"/>
  <c r="G837" i="13"/>
  <c r="H837" i="13" s="1"/>
  <c r="G737" i="13"/>
  <c r="H737" i="13" s="1"/>
  <c r="G892" i="13"/>
  <c r="H892" i="13" s="1"/>
  <c r="G551" i="13"/>
  <c r="H551" i="13" s="1"/>
  <c r="G559" i="13"/>
  <c r="H559" i="13" s="1"/>
  <c r="G614" i="13"/>
  <c r="H614" i="13" s="1"/>
  <c r="G424" i="13"/>
  <c r="H424" i="13" s="1"/>
  <c r="G364" i="13"/>
  <c r="H364" i="13" s="1"/>
  <c r="G333" i="13"/>
  <c r="H333" i="13" s="1"/>
  <c r="G275" i="13"/>
  <c r="H275" i="13" s="1"/>
  <c r="G212" i="13"/>
  <c r="H212" i="13" s="1"/>
  <c r="G150" i="13"/>
  <c r="H150" i="13" s="1"/>
  <c r="G88" i="13"/>
  <c r="H88" i="13" s="1"/>
  <c r="G26" i="13"/>
  <c r="H26" i="13" s="1"/>
  <c r="G850" i="13"/>
  <c r="H850" i="13" s="1"/>
  <c r="G913" i="13"/>
  <c r="H913" i="13" s="1"/>
  <c r="G712" i="13"/>
  <c r="H712" i="13" s="1"/>
  <c r="G884" i="13"/>
  <c r="H884" i="13" s="1"/>
  <c r="G1197" i="13"/>
  <c r="H1197" i="13" s="1"/>
  <c r="G826" i="13"/>
  <c r="H826" i="13" s="1"/>
  <c r="G835" i="13"/>
  <c r="H835" i="13" s="1"/>
  <c r="G812" i="13"/>
  <c r="H812" i="13" s="1"/>
  <c r="G980" i="13"/>
  <c r="H980" i="13" s="1"/>
  <c r="G693" i="13"/>
  <c r="H693" i="13" s="1"/>
  <c r="G800" i="13"/>
  <c r="H800" i="13" s="1"/>
  <c r="G969" i="13"/>
  <c r="H969" i="13" s="1"/>
  <c r="G1171" i="13"/>
  <c r="H1171" i="13" s="1"/>
  <c r="G1076" i="13"/>
  <c r="H1076" i="13" s="1"/>
  <c r="G677" i="13"/>
  <c r="H677" i="13" s="1"/>
  <c r="G657" i="13"/>
  <c r="H657" i="13" s="1"/>
  <c r="G520" i="13"/>
  <c r="H520" i="13" s="1"/>
  <c r="G510" i="13"/>
  <c r="H510" i="13" s="1"/>
  <c r="G1283" i="13"/>
  <c r="H1283" i="13" s="1"/>
  <c r="G630" i="13"/>
  <c r="H630" i="13" s="1"/>
  <c r="G571" i="13"/>
  <c r="H571" i="13" s="1"/>
  <c r="G1207" i="13"/>
  <c r="H1207" i="13" s="1"/>
  <c r="G535" i="13"/>
  <c r="H535" i="13" s="1"/>
  <c r="G595" i="13"/>
  <c r="H595" i="13" s="1"/>
  <c r="G578" i="13"/>
  <c r="H578" i="13" s="1"/>
  <c r="G567" i="13"/>
  <c r="H567" i="13" s="1"/>
  <c r="G726" i="13"/>
  <c r="H726" i="13" s="1"/>
  <c r="G637" i="13"/>
  <c r="H637" i="13" s="1"/>
  <c r="G544" i="13"/>
  <c r="H544" i="13" s="1"/>
  <c r="G514" i="13"/>
  <c r="H514" i="13" s="1"/>
  <c r="G494" i="13"/>
  <c r="H494" i="13" s="1"/>
  <c r="G468" i="13"/>
  <c r="H468" i="13" s="1"/>
  <c r="G438" i="13"/>
  <c r="H438" i="13" s="1"/>
  <c r="G408" i="13"/>
  <c r="H408" i="13" s="1"/>
  <c r="G378" i="13"/>
  <c r="H378" i="13" s="1"/>
  <c r="G347" i="13"/>
  <c r="H347" i="13" s="1"/>
  <c r="G305" i="13"/>
  <c r="H305" i="13" s="1"/>
  <c r="G242" i="13"/>
  <c r="H242" i="13" s="1"/>
  <c r="G179" i="13"/>
  <c r="H179" i="13" s="1"/>
  <c r="G118" i="13"/>
  <c r="H118" i="13" s="1"/>
  <c r="G55" i="13"/>
  <c r="H55" i="13" s="1"/>
  <c r="G489" i="13"/>
  <c r="H489" i="13" s="1"/>
  <c r="G474" i="13"/>
  <c r="H474" i="13" s="1"/>
  <c r="G459" i="13"/>
  <c r="H459" i="13" s="1"/>
  <c r="G444" i="13"/>
  <c r="H444" i="13" s="1"/>
  <c r="G430" i="13"/>
  <c r="H430" i="13" s="1"/>
  <c r="G415" i="13"/>
  <c r="H415" i="13" s="1"/>
  <c r="G400" i="13"/>
  <c r="H400" i="13" s="1"/>
  <c r="G385" i="13"/>
  <c r="H385" i="13" s="1"/>
  <c r="G370" i="13"/>
  <c r="H370" i="13" s="1"/>
  <c r="G338" i="13"/>
  <c r="H338" i="13" s="1"/>
  <c r="G287" i="13"/>
  <c r="H287" i="13" s="1"/>
  <c r="G255" i="13"/>
  <c r="H255" i="13" s="1"/>
  <c r="G192" i="13"/>
  <c r="H192" i="13" s="1"/>
  <c r="G161" i="13"/>
  <c r="H161" i="13" s="1"/>
  <c r="G132" i="13"/>
  <c r="H132" i="13" s="1"/>
  <c r="G100" i="13"/>
  <c r="H100" i="13" s="1"/>
  <c r="G68" i="13"/>
  <c r="H68" i="13" s="1"/>
  <c r="G37" i="13"/>
  <c r="H37" i="13" s="1"/>
  <c r="G7" i="13"/>
  <c r="H7" i="13" s="1"/>
  <c r="G481" i="13"/>
  <c r="H481" i="13" s="1"/>
  <c r="G466" i="13"/>
  <c r="H466" i="13" s="1"/>
  <c r="G451" i="13"/>
  <c r="H451" i="13" s="1"/>
  <c r="G436" i="13"/>
  <c r="H436" i="13" s="1"/>
  <c r="G421" i="13"/>
  <c r="H421" i="13" s="1"/>
  <c r="G406" i="13"/>
  <c r="H406" i="13" s="1"/>
  <c r="G392" i="13"/>
  <c r="H392" i="13" s="1"/>
  <c r="G361" i="13"/>
  <c r="H361" i="13" s="1"/>
  <c r="G345" i="13"/>
  <c r="H345" i="13" s="1"/>
  <c r="G330" i="13"/>
  <c r="H330" i="13" s="1"/>
  <c r="G301" i="13"/>
  <c r="H301" i="13" s="1"/>
  <c r="G270" i="13"/>
  <c r="H270" i="13" s="1"/>
  <c r="G238" i="13"/>
  <c r="H238" i="13" s="1"/>
  <c r="G207" i="13"/>
  <c r="H207" i="13" s="1"/>
  <c r="G175" i="13"/>
  <c r="H175" i="13" s="1"/>
  <c r="G114" i="13"/>
  <c r="H114" i="13" s="1"/>
  <c r="G83" i="13"/>
  <c r="H83" i="13" s="1"/>
  <c r="G22" i="13"/>
  <c r="H22" i="13" s="1"/>
  <c r="G325" i="13"/>
  <c r="H325" i="13" s="1"/>
  <c r="G311" i="13"/>
  <c r="H311" i="13" s="1"/>
  <c r="G296" i="13"/>
  <c r="H296" i="13" s="1"/>
  <c r="G265" i="13"/>
  <c r="H265" i="13" s="1"/>
  <c r="G249" i="13"/>
  <c r="H249" i="13" s="1"/>
  <c r="G233" i="13"/>
  <c r="H233" i="13" s="1"/>
  <c r="G218" i="13"/>
  <c r="H218" i="13" s="1"/>
  <c r="G202" i="13"/>
  <c r="H202" i="13" s="1"/>
  <c r="G186" i="13"/>
  <c r="H186" i="13" s="1"/>
  <c r="G170" i="13"/>
  <c r="H170" i="13" s="1"/>
  <c r="G156" i="13"/>
  <c r="H156" i="13" s="1"/>
  <c r="G142" i="13"/>
  <c r="H142" i="13" s="1"/>
  <c r="G125" i="13"/>
  <c r="H125" i="13" s="1"/>
  <c r="G109" i="13"/>
  <c r="H109" i="13" s="1"/>
  <c r="G94" i="13"/>
  <c r="H94" i="13" s="1"/>
  <c r="G78" i="13"/>
  <c r="H78" i="13" s="1"/>
  <c r="G62" i="13"/>
  <c r="H62" i="13" s="1"/>
  <c r="G47" i="13"/>
  <c r="H47" i="13" s="1"/>
  <c r="G31" i="13"/>
  <c r="H31" i="13" s="1"/>
  <c r="G17" i="13"/>
  <c r="H17" i="13" s="1"/>
  <c r="G328" i="13"/>
  <c r="H328" i="13" s="1"/>
  <c r="G314" i="13"/>
  <c r="H314" i="13" s="1"/>
  <c r="G299" i="13"/>
  <c r="H299" i="13" s="1"/>
  <c r="G284" i="13"/>
  <c r="H284" i="13" s="1"/>
  <c r="G268" i="13"/>
  <c r="H268" i="13" s="1"/>
  <c r="G252" i="13"/>
  <c r="H252" i="13" s="1"/>
  <c r="G236" i="13"/>
  <c r="H236" i="13" s="1"/>
  <c r="G221" i="13"/>
  <c r="H221" i="13" s="1"/>
  <c r="G205" i="13"/>
  <c r="H205" i="13" s="1"/>
  <c r="G189" i="13"/>
  <c r="H189" i="13" s="1"/>
  <c r="G173" i="13"/>
  <c r="H173" i="13" s="1"/>
  <c r="G159" i="13"/>
  <c r="H159" i="13" s="1"/>
  <c r="G145" i="13"/>
  <c r="H145" i="13" s="1"/>
  <c r="G129" i="13"/>
  <c r="H129" i="13" s="1"/>
  <c r="G112" i="13"/>
  <c r="H112" i="13" s="1"/>
  <c r="G97" i="13"/>
  <c r="H97" i="13" s="1"/>
  <c r="G81" i="13"/>
  <c r="H81" i="13" s="1"/>
  <c r="G65" i="13"/>
  <c r="H65" i="13" s="1"/>
  <c r="G50" i="13"/>
  <c r="H50" i="13" s="1"/>
  <c r="G34" i="13"/>
  <c r="H34" i="13" s="1"/>
  <c r="G20" i="13"/>
  <c r="H20" i="13" s="1"/>
  <c r="G4" i="13"/>
  <c r="H4" i="13" s="1"/>
  <c r="AL1362" i="7"/>
  <c r="AL1364" i="7" s="1"/>
  <c r="AJ5" i="7"/>
  <c r="AW5" i="7" s="1"/>
  <c r="G728" i="11" s="1"/>
  <c r="H728" i="11" s="1"/>
  <c r="AJ9" i="7"/>
  <c r="AW9" i="7" s="1"/>
  <c r="G536" i="11" s="1"/>
  <c r="H536" i="11" s="1"/>
  <c r="AJ13" i="7"/>
  <c r="AW13" i="7" s="1"/>
  <c r="G539" i="11" s="1"/>
  <c r="H539" i="11" s="1"/>
  <c r="AJ17" i="7"/>
  <c r="AW17" i="7" s="1"/>
  <c r="G548" i="11" s="1"/>
  <c r="H548" i="11" s="1"/>
  <c r="AJ21" i="7"/>
  <c r="AW21" i="7" s="1"/>
  <c r="G502" i="11" s="1"/>
  <c r="H502" i="11" s="1"/>
  <c r="AJ25" i="7"/>
  <c r="AW25" i="7" s="1"/>
  <c r="G542" i="11" s="1"/>
  <c r="H542" i="11" s="1"/>
  <c r="AJ29" i="7"/>
  <c r="AW29" i="7" s="1"/>
  <c r="G571" i="11" s="1"/>
  <c r="H571" i="11" s="1"/>
  <c r="AJ33" i="7"/>
  <c r="AW33" i="7" s="1"/>
  <c r="G547" i="11" s="1"/>
  <c r="H547" i="11" s="1"/>
  <c r="AJ37" i="7"/>
  <c r="AW37" i="7" s="1"/>
  <c r="G796" i="11" s="1"/>
  <c r="H796" i="11" s="1"/>
  <c r="AJ41" i="7"/>
  <c r="AW41" i="7" s="1"/>
  <c r="G627" i="11" s="1"/>
  <c r="H627" i="11" s="1"/>
  <c r="AJ45" i="7"/>
  <c r="AW45" i="7" s="1"/>
  <c r="G661" i="11" s="1"/>
  <c r="H661" i="11" s="1"/>
  <c r="AJ49" i="7"/>
  <c r="AW49" i="7" s="1"/>
  <c r="G885" i="11" s="1"/>
  <c r="H885" i="11" s="1"/>
  <c r="AJ53" i="7"/>
  <c r="AW53" i="7" s="1"/>
  <c r="G558" i="11" s="1"/>
  <c r="H558" i="11" s="1"/>
  <c r="AJ57" i="7"/>
  <c r="AW57" i="7" s="1"/>
  <c r="G683" i="11" s="1"/>
  <c r="H683" i="11" s="1"/>
  <c r="AJ61" i="7"/>
  <c r="AW61" i="7" s="1"/>
  <c r="G563" i="11" s="1"/>
  <c r="H563" i="11" s="1"/>
  <c r="AJ65" i="7"/>
  <c r="AW65" i="7" s="1"/>
  <c r="G566" i="11" s="1"/>
  <c r="H566" i="11" s="1"/>
  <c r="AJ69" i="7"/>
  <c r="AW69" i="7" s="1"/>
  <c r="G751" i="11" s="1"/>
  <c r="H751" i="11" s="1"/>
  <c r="AJ73" i="7"/>
  <c r="AW73" i="7" s="1"/>
  <c r="G1110" i="11" s="1"/>
  <c r="H1110" i="11" s="1"/>
  <c r="AJ77" i="7"/>
  <c r="AW77" i="7" s="1"/>
  <c r="G570" i="11" s="1"/>
  <c r="H570" i="11" s="1"/>
  <c r="AJ81" i="7"/>
  <c r="AW81" i="7" s="1"/>
  <c r="G573" i="11" s="1"/>
  <c r="H573" i="11" s="1"/>
  <c r="AJ85" i="7"/>
  <c r="AW85" i="7" s="1"/>
  <c r="G852" i="11" s="1"/>
  <c r="H852" i="11" s="1"/>
  <c r="AJ89" i="7"/>
  <c r="AW89" i="7" s="1"/>
  <c r="G577" i="11" s="1"/>
  <c r="H577" i="11" s="1"/>
  <c r="AJ93" i="7"/>
  <c r="AW93" i="7" s="1"/>
  <c r="G1274" i="11" s="1"/>
  <c r="H1274" i="11" s="1"/>
  <c r="AJ97" i="7"/>
  <c r="AW97" i="7" s="1"/>
  <c r="G581" i="11" s="1"/>
  <c r="H581" i="11" s="1"/>
  <c r="AJ101" i="7"/>
  <c r="AW101" i="7" s="1"/>
  <c r="G587" i="11" s="1"/>
  <c r="H587" i="11" s="1"/>
  <c r="AJ105" i="7"/>
  <c r="AW105" i="7" s="1"/>
  <c r="G964" i="11" s="1"/>
  <c r="H964" i="11" s="1"/>
  <c r="AJ109" i="7"/>
  <c r="AW109" i="7" s="1"/>
  <c r="G997" i="11" s="1"/>
  <c r="H997" i="11" s="1"/>
  <c r="AJ113" i="7"/>
  <c r="AW113" i="7" s="1"/>
  <c r="G591" i="11" s="1"/>
  <c r="H591" i="11" s="1"/>
  <c r="AJ117" i="7"/>
  <c r="AW117" i="7" s="1"/>
  <c r="G1008" i="11" s="1"/>
  <c r="H1008" i="11" s="1"/>
  <c r="AJ121" i="7"/>
  <c r="AW121" i="7" s="1"/>
  <c r="G1066" i="11" s="1"/>
  <c r="H1066" i="11" s="1"/>
  <c r="AJ125" i="7"/>
  <c r="AW125" i="7" s="1"/>
  <c r="G598" i="11" s="1"/>
  <c r="H598" i="11" s="1"/>
  <c r="AJ129" i="7"/>
  <c r="AW129" i="7" s="1"/>
  <c r="G527" i="11" s="1"/>
  <c r="H527" i="11" s="1"/>
  <c r="AJ133" i="7"/>
  <c r="AW133" i="7" s="1"/>
  <c r="G1121" i="11" s="1"/>
  <c r="H1121" i="11" s="1"/>
  <c r="AJ137" i="7"/>
  <c r="AW137" i="7" s="1"/>
  <c r="G601" i="11" s="1"/>
  <c r="H601" i="11" s="1"/>
  <c r="AJ141" i="7"/>
  <c r="AW141" i="7" s="1"/>
  <c r="G606" i="11" s="1"/>
  <c r="H606" i="11" s="1"/>
  <c r="AJ145" i="7"/>
  <c r="AW145" i="7" s="1"/>
  <c r="G1178" i="11" s="1"/>
  <c r="H1178" i="11" s="1"/>
  <c r="AJ149" i="7"/>
  <c r="AW149" i="7" s="1"/>
  <c r="G608" i="11" s="1"/>
  <c r="H608" i="11" s="1"/>
  <c r="AJ153" i="7"/>
  <c r="AW153" i="7" s="1"/>
  <c r="G611" i="11" s="1"/>
  <c r="H611" i="11" s="1"/>
  <c r="AJ157" i="7"/>
  <c r="AW157" i="7" s="1"/>
  <c r="G1244" i="11" s="1"/>
  <c r="H1244" i="11" s="1"/>
  <c r="AJ161" i="7"/>
  <c r="AW161" i="7" s="1"/>
  <c r="G562" i="11" s="1"/>
  <c r="H562" i="11" s="1"/>
  <c r="AJ165" i="7"/>
  <c r="AW165" i="7" s="1"/>
  <c r="G618" i="11" s="1"/>
  <c r="H618" i="11" s="1"/>
  <c r="AJ169" i="7"/>
  <c r="AW169" i="7" s="1"/>
  <c r="G1269" i="11" s="1"/>
  <c r="H1269" i="11" s="1"/>
  <c r="AJ173" i="7"/>
  <c r="AW173" i="7" s="1"/>
  <c r="G1272" i="11" s="1"/>
  <c r="H1272" i="11" s="1"/>
  <c r="AJ177" i="7"/>
  <c r="AW177" i="7" s="1"/>
  <c r="G628" i="11" s="1"/>
  <c r="H628" i="11" s="1"/>
  <c r="AJ181" i="7"/>
  <c r="AW181" i="7" s="1"/>
  <c r="G1279" i="11" s="1"/>
  <c r="H1279" i="11" s="1"/>
  <c r="AJ185" i="7"/>
  <c r="AW185" i="7" s="1"/>
  <c r="G629" i="11" s="1"/>
  <c r="H629" i="11" s="1"/>
  <c r="AJ189" i="7"/>
  <c r="AW189" i="7" s="1"/>
  <c r="G1280" i="11" s="1"/>
  <c r="H1280" i="11" s="1"/>
  <c r="AJ193" i="7"/>
  <c r="AW193" i="7" s="1"/>
  <c r="G1284" i="11" s="1"/>
  <c r="H1284" i="11" s="1"/>
  <c r="AJ197" i="7"/>
  <c r="AW197" i="7" s="1"/>
  <c r="G603" i="11" s="1"/>
  <c r="H603" i="11" s="1"/>
  <c r="AJ201" i="7"/>
  <c r="AW201" i="7" s="1"/>
  <c r="G1286" i="11" s="1"/>
  <c r="H1286" i="11" s="1"/>
  <c r="AJ205" i="7"/>
  <c r="AW205" i="7" s="1"/>
  <c r="G504" i="11" s="1"/>
  <c r="H504" i="11" s="1"/>
  <c r="AJ209" i="7"/>
  <c r="AW209" i="7" s="1"/>
  <c r="G643" i="11" s="1"/>
  <c r="H643" i="11" s="1"/>
  <c r="AJ213" i="7"/>
  <c r="AW213" i="7" s="1"/>
  <c r="G648" i="11" s="1"/>
  <c r="H648" i="11" s="1"/>
  <c r="AJ217" i="7"/>
  <c r="AW217" i="7" s="1"/>
  <c r="G507" i="11" s="1"/>
  <c r="H507" i="11" s="1"/>
  <c r="AJ221" i="7"/>
  <c r="AW221" i="7" s="1"/>
  <c r="G649" i="11" s="1"/>
  <c r="H649" i="11" s="1"/>
  <c r="AJ225" i="7"/>
  <c r="AW225" i="7" s="1"/>
  <c r="G653" i="11" s="1"/>
  <c r="H653" i="11" s="1"/>
  <c r="AJ229" i="7"/>
  <c r="AW229" i="7" s="1"/>
  <c r="G636" i="11" s="1"/>
  <c r="H636" i="11" s="1"/>
  <c r="AJ233" i="7"/>
  <c r="AW233" i="7" s="1"/>
  <c r="G517" i="11" s="1"/>
  <c r="H517" i="11" s="1"/>
  <c r="AJ237" i="7"/>
  <c r="AW237" i="7" s="1"/>
  <c r="G658" i="11" s="1"/>
  <c r="H658" i="11" s="1"/>
  <c r="AJ241" i="7"/>
  <c r="AW241" i="7" s="1"/>
  <c r="G520" i="11" s="1"/>
  <c r="H520" i="11" s="1"/>
  <c r="AJ245" i="7"/>
  <c r="AW245" i="7" s="1"/>
  <c r="G526" i="11" s="1"/>
  <c r="H526" i="11" s="1"/>
  <c r="AJ249" i="7"/>
  <c r="AW249" i="7" s="1"/>
  <c r="G665" i="11" s="1"/>
  <c r="H665" i="11" s="1"/>
  <c r="AJ253" i="7"/>
  <c r="AW253" i="7" s="1"/>
  <c r="G668" i="11" s="1"/>
  <c r="H668" i="11" s="1"/>
  <c r="AJ257" i="7"/>
  <c r="AW257" i="7" s="1"/>
  <c r="G532" i="11" s="1"/>
  <c r="H532" i="11" s="1"/>
  <c r="AJ6" i="7"/>
  <c r="AW6" i="7" s="1"/>
  <c r="G840" i="11" s="1"/>
  <c r="H840" i="11" s="1"/>
  <c r="AJ10" i="7"/>
  <c r="AW10" i="7" s="1"/>
  <c r="G538" i="11" s="1"/>
  <c r="H538" i="11" s="1"/>
  <c r="AJ14" i="7"/>
  <c r="AW14" i="7" s="1"/>
  <c r="G540" i="11" s="1"/>
  <c r="H540" i="11" s="1"/>
  <c r="AJ18" i="7"/>
  <c r="AW18" i="7" s="1"/>
  <c r="G1267" i="11" s="1"/>
  <c r="H1267" i="11" s="1"/>
  <c r="AJ22" i="7"/>
  <c r="AW22" i="7" s="1"/>
  <c r="G525" i="11" s="1"/>
  <c r="H525" i="11" s="1"/>
  <c r="AJ26" i="7"/>
  <c r="AW26" i="7" s="1"/>
  <c r="G543" i="11" s="1"/>
  <c r="H543" i="11" s="1"/>
  <c r="AJ30" i="7"/>
  <c r="AW30" i="7" s="1"/>
  <c r="G705" i="11" s="1"/>
  <c r="H705" i="11" s="1"/>
  <c r="AJ34" i="7"/>
  <c r="AW34" i="7" s="1"/>
  <c r="G549" i="11" s="1"/>
  <c r="H549" i="11" s="1"/>
  <c r="AJ38" i="7"/>
  <c r="AW38" i="7" s="1"/>
  <c r="G553" i="11" s="1"/>
  <c r="H553" i="11" s="1"/>
  <c r="AJ42" i="7"/>
  <c r="AW42" i="7" s="1"/>
  <c r="G650" i="11" s="1"/>
  <c r="H650" i="11" s="1"/>
  <c r="AJ46" i="7"/>
  <c r="AW46" i="7" s="1"/>
  <c r="G874" i="11" s="1"/>
  <c r="H874" i="11" s="1"/>
  <c r="AJ50" i="7"/>
  <c r="AW50" i="7" s="1"/>
  <c r="G557" i="11" s="1"/>
  <c r="H557" i="11" s="1"/>
  <c r="AJ54" i="7"/>
  <c r="AW54" i="7" s="1"/>
  <c r="G559" i="11" s="1"/>
  <c r="H559" i="11" s="1"/>
  <c r="AJ58" i="7"/>
  <c r="AW58" i="7" s="1"/>
  <c r="G694" i="11" s="1"/>
  <c r="H694" i="11" s="1"/>
  <c r="AJ62" i="7"/>
  <c r="AW62" i="7" s="1"/>
  <c r="G1021" i="11" s="1"/>
  <c r="H1021" i="11" s="1"/>
  <c r="AJ66" i="7"/>
  <c r="AW66" i="7" s="1"/>
  <c r="G567" i="11" s="1"/>
  <c r="H567" i="11" s="1"/>
  <c r="AJ70" i="7"/>
  <c r="AW70" i="7" s="1"/>
  <c r="G762" i="11" s="1"/>
  <c r="H762" i="11" s="1"/>
  <c r="AJ74" i="7"/>
  <c r="AW74" i="7" s="1"/>
  <c r="G785" i="11" s="1"/>
  <c r="H785" i="11" s="1"/>
  <c r="AJ78" i="7"/>
  <c r="AW78" i="7" s="1"/>
  <c r="G1154" i="11" s="1"/>
  <c r="H1154" i="11" s="1"/>
  <c r="AJ82" i="7"/>
  <c r="AW82" i="7" s="1"/>
  <c r="G829" i="11" s="1"/>
  <c r="H829" i="11" s="1"/>
  <c r="AJ86" i="7"/>
  <c r="AW86" i="7" s="1"/>
  <c r="G575" i="11" s="1"/>
  <c r="H575" i="11" s="1"/>
  <c r="AJ90" i="7"/>
  <c r="AW90" i="7" s="1"/>
  <c r="G578" i="11" s="1"/>
  <c r="H578" i="11" s="1"/>
  <c r="AJ94" i="7"/>
  <c r="AW94" i="7" s="1"/>
  <c r="G907" i="11" s="1"/>
  <c r="H907" i="11" s="1"/>
  <c r="AJ98" i="7"/>
  <c r="AW98" i="7" s="1"/>
  <c r="G583" i="11" s="1"/>
  <c r="H583" i="11" s="1"/>
  <c r="AJ102" i="7"/>
  <c r="AW102" i="7" s="1"/>
  <c r="G586" i="11" s="1"/>
  <c r="H586" i="11" s="1"/>
  <c r="AJ106" i="7"/>
  <c r="AW106" i="7" s="1"/>
  <c r="G975" i="11" s="1"/>
  <c r="H975" i="11" s="1"/>
  <c r="AJ110" i="7"/>
  <c r="AW110" i="7" s="1"/>
  <c r="G589" i="11" s="1"/>
  <c r="H589" i="11" s="1"/>
  <c r="AJ114" i="7"/>
  <c r="AW114" i="7" s="1"/>
  <c r="G592" i="11" s="1"/>
  <c r="H592" i="11" s="1"/>
  <c r="AJ118" i="7"/>
  <c r="AW118" i="7" s="1"/>
  <c r="G1032" i="11" s="1"/>
  <c r="H1032" i="11" s="1"/>
  <c r="AJ122" i="7"/>
  <c r="AW122" i="7" s="1"/>
  <c r="G595" i="11" s="1"/>
  <c r="H595" i="11" s="1"/>
  <c r="AJ126" i="7"/>
  <c r="AW126" i="7" s="1"/>
  <c r="G523" i="11" s="1"/>
  <c r="H523" i="11" s="1"/>
  <c r="AJ130" i="7"/>
  <c r="AW130" i="7" s="1"/>
  <c r="G528" i="11" s="1"/>
  <c r="H528" i="11" s="1"/>
  <c r="AJ134" i="7"/>
  <c r="AW134" i="7" s="1"/>
  <c r="G533" i="11" s="1"/>
  <c r="H533" i="11" s="1"/>
  <c r="AJ138" i="7"/>
  <c r="AW138" i="7" s="1"/>
  <c r="G602" i="11" s="1"/>
  <c r="H602" i="11" s="1"/>
  <c r="AJ142" i="7"/>
  <c r="AW142" i="7" s="1"/>
  <c r="G607" i="11" s="1"/>
  <c r="H607" i="11" s="1"/>
  <c r="AJ146" i="7"/>
  <c r="AW146" i="7" s="1"/>
  <c r="G1189" i="11" s="1"/>
  <c r="H1189" i="11" s="1"/>
  <c r="AJ150" i="7"/>
  <c r="AW150" i="7" s="1"/>
  <c r="G609" i="11" s="1"/>
  <c r="H609" i="11" s="1"/>
  <c r="AJ154" i="7"/>
  <c r="AW154" i="7" s="1"/>
  <c r="G552" i="11" s="1"/>
  <c r="H552" i="11" s="1"/>
  <c r="AJ158" i="7"/>
  <c r="AW158" i="7" s="1"/>
  <c r="G1255" i="11" s="1"/>
  <c r="H1255" i="11" s="1"/>
  <c r="AJ162" i="7"/>
  <c r="AW162" i="7" s="1"/>
  <c r="G614" i="11" s="1"/>
  <c r="H614" i="11" s="1"/>
  <c r="AJ166" i="7"/>
  <c r="AW166" i="7" s="1"/>
  <c r="G620" i="11" s="1"/>
  <c r="H620" i="11" s="1"/>
  <c r="AJ170" i="7"/>
  <c r="AW170" i="7" s="1"/>
  <c r="G1270" i="11" s="1"/>
  <c r="H1270" i="11" s="1"/>
  <c r="AJ174" i="7"/>
  <c r="AW174" i="7" s="1"/>
  <c r="G623" i="11" s="1"/>
  <c r="H623" i="11" s="1"/>
  <c r="AJ178" i="7"/>
  <c r="AW178" i="7" s="1"/>
  <c r="G1273" i="11" s="1"/>
  <c r="H1273" i="11" s="1"/>
  <c r="AJ182" i="7"/>
  <c r="AW182" i="7" s="1"/>
  <c r="G588" i="11" s="1"/>
  <c r="H588" i="11" s="1"/>
  <c r="AJ186" i="7"/>
  <c r="AW186" i="7" s="1"/>
  <c r="G631" i="11" s="1"/>
  <c r="H631" i="11" s="1"/>
  <c r="AJ190" i="7"/>
  <c r="AW190" i="7" s="1"/>
  <c r="G1281" i="11" s="1"/>
  <c r="H1281" i="11" s="1"/>
  <c r="AJ194" i="7"/>
  <c r="AW194" i="7" s="1"/>
  <c r="G1285" i="11" s="1"/>
  <c r="H1285" i="11" s="1"/>
  <c r="AJ198" i="7"/>
  <c r="AW198" i="7" s="1"/>
  <c r="G640" i="11" s="1"/>
  <c r="H640" i="11" s="1"/>
  <c r="AJ202" i="7"/>
  <c r="AW202" i="7" s="1"/>
  <c r="G1287" i="11" s="1"/>
  <c r="H1287" i="11" s="1"/>
  <c r="AJ206" i="7"/>
  <c r="AW206" i="7" s="1"/>
  <c r="G612" i="11" s="1"/>
  <c r="H612" i="11" s="1"/>
  <c r="AJ210" i="7"/>
  <c r="AW210" i="7" s="1"/>
  <c r="G644" i="11" s="1"/>
  <c r="H644" i="11" s="1"/>
  <c r="AJ214" i="7"/>
  <c r="AW214" i="7" s="1"/>
  <c r="G622" i="11" s="1"/>
  <c r="H622" i="11" s="1"/>
  <c r="AJ218" i="7"/>
  <c r="AW218" i="7" s="1"/>
  <c r="G624" i="11" s="1"/>
  <c r="H624" i="11" s="1"/>
  <c r="AJ222" i="7"/>
  <c r="AW222" i="7" s="1"/>
  <c r="G651" i="11" s="1"/>
  <c r="H651" i="11" s="1"/>
  <c r="AJ226" i="7"/>
  <c r="AW226" i="7" s="1"/>
  <c r="G635" i="11" s="1"/>
  <c r="H635" i="11" s="1"/>
  <c r="AJ230" i="7"/>
  <c r="AW230" i="7" s="1"/>
  <c r="G512" i="11" s="1"/>
  <c r="H512" i="11" s="1"/>
  <c r="AJ234" i="7"/>
  <c r="AW234" i="7" s="1"/>
  <c r="G518" i="11" s="1"/>
  <c r="H518" i="11" s="1"/>
  <c r="AJ238" i="7"/>
  <c r="AW238" i="7" s="1"/>
  <c r="G660" i="11" s="1"/>
  <c r="H660" i="11" s="1"/>
  <c r="AJ242" i="7"/>
  <c r="AW242" i="7" s="1"/>
  <c r="G521" i="11" s="1"/>
  <c r="H521" i="11" s="1"/>
  <c r="AJ246" i="7"/>
  <c r="AW246" i="7" s="1"/>
  <c r="G656" i="11" s="1"/>
  <c r="H656" i="11" s="1"/>
  <c r="AJ250" i="7"/>
  <c r="AW250" i="7" s="1"/>
  <c r="G666" i="11" s="1"/>
  <c r="H666" i="11" s="1"/>
  <c r="AJ254" i="7"/>
  <c r="AW254" i="7" s="1"/>
  <c r="G529" i="11" s="1"/>
  <c r="H529" i="11" s="1"/>
  <c r="AJ258" i="7"/>
  <c r="AW258" i="7" s="1"/>
  <c r="G669" i="11" s="1"/>
  <c r="H669" i="11" s="1"/>
  <c r="AJ262" i="7"/>
  <c r="AW262" i="7" s="1"/>
  <c r="G675" i="11" s="1"/>
  <c r="H675" i="11" s="1"/>
  <c r="AJ266" i="7"/>
  <c r="AW266" i="7" s="1"/>
  <c r="G678" i="11" s="1"/>
  <c r="H678" i="11" s="1"/>
  <c r="AJ270" i="7"/>
  <c r="AW270" i="7" s="1"/>
  <c r="G772" i="11" s="1"/>
  <c r="H772" i="11" s="1"/>
  <c r="AJ274" i="7"/>
  <c r="AW274" i="7" s="1"/>
  <c r="G775" i="11" s="1"/>
  <c r="H775" i="11" s="1"/>
  <c r="AJ278" i="7"/>
  <c r="AW278" i="7" s="1"/>
  <c r="G689" i="11" s="1"/>
  <c r="H689" i="11" s="1"/>
  <c r="AJ282" i="7"/>
  <c r="AW282" i="7" s="1"/>
  <c r="G1080" i="11" s="1"/>
  <c r="H1080" i="11" s="1"/>
  <c r="AJ7" i="7"/>
  <c r="AW7" i="7" s="1"/>
  <c r="G952" i="11" s="1"/>
  <c r="H952" i="11" s="1"/>
  <c r="AJ11" i="7"/>
  <c r="AW11" i="7" s="1"/>
  <c r="G513" i="11" s="1"/>
  <c r="H513" i="11" s="1"/>
  <c r="AJ15" i="7"/>
  <c r="AW15" i="7" s="1"/>
  <c r="G1177" i="11" s="1"/>
  <c r="H1177" i="11" s="1"/>
  <c r="AJ19" i="7"/>
  <c r="AW19" i="7" s="1"/>
  <c r="G1278" i="11" s="1"/>
  <c r="H1278" i="11" s="1"/>
  <c r="AJ23" i="7"/>
  <c r="AW23" i="7" s="1"/>
  <c r="G541" i="11" s="1"/>
  <c r="H541" i="11" s="1"/>
  <c r="AJ27" i="7"/>
  <c r="AW27" i="7" s="1"/>
  <c r="G544" i="11" s="1"/>
  <c r="H544" i="11" s="1"/>
  <c r="AJ31" i="7"/>
  <c r="AW31" i="7" s="1"/>
  <c r="G582" i="11" s="1"/>
  <c r="H582" i="11" s="1"/>
  <c r="AJ35" i="7"/>
  <c r="AW35" i="7" s="1"/>
  <c r="G550" i="11" s="1"/>
  <c r="H550" i="11" s="1"/>
  <c r="AJ39" i="7"/>
  <c r="AW39" i="7" s="1"/>
  <c r="G604" i="11" s="1"/>
  <c r="H604" i="11" s="1"/>
  <c r="AJ43" i="7"/>
  <c r="AW43" i="7" s="1"/>
  <c r="G639" i="11" s="1"/>
  <c r="H639" i="11" s="1"/>
  <c r="AJ47" i="7"/>
  <c r="AW47" i="7" s="1"/>
  <c r="G554" i="11" s="1"/>
  <c r="H554" i="11" s="1"/>
  <c r="AJ51" i="7"/>
  <c r="AW51" i="7" s="1"/>
  <c r="G556" i="11" s="1"/>
  <c r="H556" i="11" s="1"/>
  <c r="AJ55" i="7"/>
  <c r="AW55" i="7" s="1"/>
  <c r="G561" i="11" s="1"/>
  <c r="H561" i="11" s="1"/>
  <c r="AJ59" i="7"/>
  <c r="AW59" i="7" s="1"/>
  <c r="G729" i="11" s="1"/>
  <c r="H729" i="11" s="1"/>
  <c r="AJ63" i="7"/>
  <c r="AW63" i="7" s="1"/>
  <c r="G564" i="11" s="1"/>
  <c r="H564" i="11" s="1"/>
  <c r="AJ67" i="7"/>
  <c r="AW67" i="7" s="1"/>
  <c r="G1077" i="11" s="1"/>
  <c r="H1077" i="11" s="1"/>
  <c r="AJ71" i="7"/>
  <c r="AW71" i="7" s="1"/>
  <c r="AJ75" i="7"/>
  <c r="AW75" i="7" s="1"/>
  <c r="G568" i="11" s="1"/>
  <c r="H568" i="11" s="1"/>
  <c r="AJ79" i="7"/>
  <c r="AW79" i="7" s="1"/>
  <c r="G574" i="11" s="1"/>
  <c r="H574" i="11" s="1"/>
  <c r="AJ83" i="7"/>
  <c r="AW83" i="7" s="1"/>
  <c r="G1233" i="11" s="1"/>
  <c r="H1233" i="11" s="1"/>
  <c r="AJ87" i="7"/>
  <c r="AW87" i="7" s="1"/>
  <c r="G1266" i="11" s="1"/>
  <c r="H1266" i="11" s="1"/>
  <c r="AJ91" i="7"/>
  <c r="AW91" i="7" s="1"/>
  <c r="G579" i="11" s="1"/>
  <c r="H579" i="11" s="1"/>
  <c r="AJ95" i="7"/>
  <c r="AW95" i="7" s="1"/>
  <c r="G1276" i="11" s="1"/>
  <c r="H1276" i="11" s="1"/>
  <c r="AJ99" i="7"/>
  <c r="AW99" i="7" s="1"/>
  <c r="G918" i="11" s="1"/>
  <c r="H918" i="11" s="1"/>
  <c r="AJ103" i="7"/>
  <c r="AW103" i="7" s="1"/>
  <c r="G941" i="11" s="1"/>
  <c r="H941" i="11" s="1"/>
  <c r="AJ107" i="7"/>
  <c r="AW107" i="7" s="1"/>
  <c r="AJ111" i="7"/>
  <c r="AW111" i="7" s="1"/>
  <c r="G590" i="11" s="1"/>
  <c r="H590" i="11" s="1"/>
  <c r="AJ115" i="7"/>
  <c r="AW115" i="7" s="1"/>
  <c r="G511" i="11" s="1"/>
  <c r="H511" i="11" s="1"/>
  <c r="AJ119" i="7"/>
  <c r="AW119" i="7" s="1"/>
  <c r="G1043" i="11" s="1"/>
  <c r="H1043" i="11" s="1"/>
  <c r="AJ123" i="7"/>
  <c r="AW123" i="7" s="1"/>
  <c r="G596" i="11" s="1"/>
  <c r="H596" i="11" s="1"/>
  <c r="AJ127" i="7"/>
  <c r="AW127" i="7" s="1"/>
  <c r="G599" i="11" s="1"/>
  <c r="H599" i="11" s="1"/>
  <c r="AJ131" i="7"/>
  <c r="AW131" i="7" s="1"/>
  <c r="G1088" i="11" s="1"/>
  <c r="H1088" i="11" s="1"/>
  <c r="AJ135" i="7"/>
  <c r="AW135" i="7" s="1"/>
  <c r="G1132" i="11" s="1"/>
  <c r="H1132" i="11" s="1"/>
  <c r="AJ139" i="7"/>
  <c r="AW139" i="7" s="1"/>
  <c r="G535" i="11" s="1"/>
  <c r="H535" i="11" s="1"/>
  <c r="AJ143" i="7"/>
  <c r="AW143" i="7" s="1"/>
  <c r="G1143" i="11" s="1"/>
  <c r="H1143" i="11" s="1"/>
  <c r="AJ147" i="7"/>
  <c r="AW147" i="7" s="1"/>
  <c r="G545" i="11" s="1"/>
  <c r="H545" i="11" s="1"/>
  <c r="AJ151" i="7"/>
  <c r="AW151" i="7" s="1"/>
  <c r="G610" i="11" s="1"/>
  <c r="H610" i="11" s="1"/>
  <c r="AJ155" i="7"/>
  <c r="AW155" i="7" s="1"/>
  <c r="G1211" i="11" s="1"/>
  <c r="H1211" i="11" s="1"/>
  <c r="AJ159" i="7"/>
  <c r="AW159" i="7" s="1"/>
  <c r="G1265" i="11" s="1"/>
  <c r="H1265" i="11" s="1"/>
  <c r="AJ163" i="7"/>
  <c r="AW163" i="7" s="1"/>
  <c r="G617" i="11" s="1"/>
  <c r="H617" i="11" s="1"/>
  <c r="AJ167" i="7"/>
  <c r="AW167" i="7" s="1"/>
  <c r="G621" i="11" s="1"/>
  <c r="H621" i="11" s="1"/>
  <c r="AJ171" i="7"/>
  <c r="AW171" i="7" s="1"/>
  <c r="G572" i="11" s="1"/>
  <c r="H572" i="11" s="1"/>
  <c r="AJ175" i="7"/>
  <c r="AW175" i="7" s="1"/>
  <c r="G625" i="11" s="1"/>
  <c r="H625" i="11" s="1"/>
  <c r="AJ179" i="7"/>
  <c r="AW179" i="7" s="1"/>
  <c r="G584" i="11" s="1"/>
  <c r="H584" i="11" s="1"/>
  <c r="AJ183" i="7"/>
  <c r="AW183" i="7" s="1"/>
  <c r="G1277" i="11" s="1"/>
  <c r="H1277" i="11" s="1"/>
  <c r="AJ187" i="7"/>
  <c r="AW187" i="7" s="1"/>
  <c r="G632" i="11" s="1"/>
  <c r="H632" i="11" s="1"/>
  <c r="AJ191" i="7"/>
  <c r="AW191" i="7" s="1"/>
  <c r="G1282" i="11" s="1"/>
  <c r="H1282" i="11" s="1"/>
  <c r="AJ195" i="7"/>
  <c r="AW195" i="7" s="1"/>
  <c r="G637" i="11" s="1"/>
  <c r="H637" i="11" s="1"/>
  <c r="AJ199" i="7"/>
  <c r="AW199" i="7" s="1"/>
  <c r="G641" i="11" s="1"/>
  <c r="H641" i="11" s="1"/>
  <c r="AJ203" i="7"/>
  <c r="AW203" i="7" s="1"/>
  <c r="G1288" i="11" s="1"/>
  <c r="H1288" i="11" s="1"/>
  <c r="AJ207" i="7"/>
  <c r="AW207" i="7" s="1"/>
  <c r="G613" i="11" s="1"/>
  <c r="H613" i="11" s="1"/>
  <c r="AJ211" i="7"/>
  <c r="AW211" i="7" s="1"/>
  <c r="G645" i="11" s="1"/>
  <c r="H645" i="11" s="1"/>
  <c r="AJ215" i="7"/>
  <c r="AW215" i="7" s="1"/>
  <c r="G506" i="11" s="1"/>
  <c r="H506" i="11" s="1"/>
  <c r="AJ219" i="7"/>
  <c r="AW219" i="7" s="1"/>
  <c r="G509" i="11" s="1"/>
  <c r="H509" i="11" s="1"/>
  <c r="AJ223" i="7"/>
  <c r="AW223" i="7" s="1"/>
  <c r="G652" i="11" s="1"/>
  <c r="H652" i="11" s="1"/>
  <c r="AJ227" i="7"/>
  <c r="AW227" i="7" s="1"/>
  <c r="G654" i="11" s="1"/>
  <c r="H654" i="11" s="1"/>
  <c r="AJ231" i="7"/>
  <c r="AW231" i="7" s="1"/>
  <c r="G515" i="11" s="1"/>
  <c r="H515" i="11" s="1"/>
  <c r="AJ235" i="7"/>
  <c r="AW235" i="7" s="1"/>
  <c r="G519" i="11" s="1"/>
  <c r="H519" i="11" s="1"/>
  <c r="AJ239" i="7"/>
  <c r="AW239" i="7" s="1"/>
  <c r="G647" i="11" s="1"/>
  <c r="H647" i="11" s="1"/>
  <c r="AJ243" i="7"/>
  <c r="AW243" i="7" s="1"/>
  <c r="G522" i="11" s="1"/>
  <c r="H522" i="11" s="1"/>
  <c r="AJ247" i="7"/>
  <c r="AW247" i="7" s="1"/>
  <c r="G663" i="11" s="1"/>
  <c r="H663" i="11" s="1"/>
  <c r="AJ251" i="7"/>
  <c r="AW251" i="7" s="1"/>
  <c r="G659" i="11" s="1"/>
  <c r="H659" i="11" s="1"/>
  <c r="AJ255" i="7"/>
  <c r="AW255" i="7" s="1"/>
  <c r="G530" i="11" s="1"/>
  <c r="H530" i="11" s="1"/>
  <c r="AJ259" i="7"/>
  <c r="AW259" i="7" s="1"/>
  <c r="G671" i="11" s="1"/>
  <c r="H671" i="11" s="1"/>
  <c r="AJ263" i="7"/>
  <c r="AW263" i="7" s="1"/>
  <c r="G670" i="11" s="1"/>
  <c r="H670" i="11" s="1"/>
  <c r="AJ267" i="7"/>
  <c r="AW267" i="7" s="1"/>
  <c r="G679" i="11" s="1"/>
  <c r="H679" i="11" s="1"/>
  <c r="AJ271" i="7"/>
  <c r="AW271" i="7" s="1"/>
  <c r="G773" i="11" s="1"/>
  <c r="H773" i="11" s="1"/>
  <c r="AJ275" i="7"/>
  <c r="AW275" i="7" s="1"/>
  <c r="G776" i="11" s="1"/>
  <c r="H776" i="11" s="1"/>
  <c r="AJ279" i="7"/>
  <c r="AW279" i="7" s="1"/>
  <c r="G961" i="11" s="1"/>
  <c r="H961" i="11" s="1"/>
  <c r="AJ283" i="7"/>
  <c r="AW283" i="7" s="1"/>
  <c r="G1081" i="11" s="1"/>
  <c r="H1081" i="11" s="1"/>
  <c r="AJ4" i="7"/>
  <c r="AW4" i="7" s="1"/>
  <c r="G615" i="11" s="1"/>
  <c r="H615" i="11" s="1"/>
  <c r="AJ20" i="7"/>
  <c r="AW20" i="7" s="1"/>
  <c r="G560" i="11" s="1"/>
  <c r="H560" i="11" s="1"/>
  <c r="AJ36" i="7"/>
  <c r="AW36" i="7" s="1"/>
  <c r="G551" i="11" s="1"/>
  <c r="H551" i="11" s="1"/>
  <c r="AJ52" i="7"/>
  <c r="AW52" i="7" s="1"/>
  <c r="G896" i="11" s="1"/>
  <c r="H896" i="11" s="1"/>
  <c r="AJ68" i="7"/>
  <c r="AW68" i="7" s="1"/>
  <c r="G740" i="11" s="1"/>
  <c r="H740" i="11" s="1"/>
  <c r="AJ84" i="7"/>
  <c r="AW84" i="7" s="1"/>
  <c r="G841" i="11" s="1"/>
  <c r="H841" i="11" s="1"/>
  <c r="AJ100" i="7"/>
  <c r="AW100" i="7" s="1"/>
  <c r="G585" i="11" s="1"/>
  <c r="H585" i="11" s="1"/>
  <c r="AJ116" i="7"/>
  <c r="AW116" i="7" s="1"/>
  <c r="G594" i="11" s="1"/>
  <c r="H594" i="11" s="1"/>
  <c r="AJ132" i="7"/>
  <c r="AW132" i="7" s="1"/>
  <c r="G1099" i="11" s="1"/>
  <c r="H1099" i="11" s="1"/>
  <c r="AJ148" i="7"/>
  <c r="AW148" i="7" s="1"/>
  <c r="G1200" i="11" s="1"/>
  <c r="H1200" i="11" s="1"/>
  <c r="AJ164" i="7"/>
  <c r="AW164" i="7" s="1"/>
  <c r="AJ180" i="7"/>
  <c r="AW180" i="7" s="1"/>
  <c r="G1275" i="11" s="1"/>
  <c r="H1275" i="11" s="1"/>
  <c r="AJ196" i="7"/>
  <c r="AW196" i="7" s="1"/>
  <c r="G638" i="11" s="1"/>
  <c r="H638" i="11" s="1"/>
  <c r="AJ212" i="7"/>
  <c r="AW212" i="7" s="1"/>
  <c r="G646" i="11" s="1"/>
  <c r="H646" i="11" s="1"/>
  <c r="AJ228" i="7"/>
  <c r="AW228" i="7" s="1"/>
  <c r="G655" i="11" s="1"/>
  <c r="H655" i="11" s="1"/>
  <c r="AJ244" i="7"/>
  <c r="AW244" i="7" s="1"/>
  <c r="G524" i="11" s="1"/>
  <c r="H524" i="11" s="1"/>
  <c r="AJ260" i="7"/>
  <c r="AW260" i="7" s="1"/>
  <c r="G673" i="11" s="1"/>
  <c r="H673" i="11" s="1"/>
  <c r="AJ268" i="7"/>
  <c r="AW268" i="7" s="1"/>
  <c r="G680" i="11" s="1"/>
  <c r="H680" i="11" s="1"/>
  <c r="AJ276" i="7"/>
  <c r="AW276" i="7" s="1"/>
  <c r="G777" i="11" s="1"/>
  <c r="H777" i="11" s="1"/>
  <c r="AJ284" i="7"/>
  <c r="AW284" i="7" s="1"/>
  <c r="G1172" i="11" s="1"/>
  <c r="H1172" i="11" s="1"/>
  <c r="AJ288" i="7"/>
  <c r="AW288" i="7" s="1"/>
  <c r="G780" i="11" s="1"/>
  <c r="H780" i="11" s="1"/>
  <c r="AJ292" i="7"/>
  <c r="AW292" i="7" s="1"/>
  <c r="G966" i="11" s="1"/>
  <c r="H966" i="11" s="1"/>
  <c r="AJ296" i="7"/>
  <c r="AW296" i="7" s="1"/>
  <c r="G1083" i="11" s="1"/>
  <c r="H1083" i="11" s="1"/>
  <c r="AJ300" i="7"/>
  <c r="AW300" i="7" s="1"/>
  <c r="G1176" i="11" s="1"/>
  <c r="H1176" i="11" s="1"/>
  <c r="AJ304" i="7"/>
  <c r="AW304" i="7" s="1"/>
  <c r="G686" i="11" s="1"/>
  <c r="H686" i="11" s="1"/>
  <c r="AJ308" i="7"/>
  <c r="AW308" i="7" s="1"/>
  <c r="G789" i="11" s="1"/>
  <c r="H789" i="11" s="1"/>
  <c r="AJ312" i="7"/>
  <c r="AW312" i="7" s="1"/>
  <c r="G794" i="11" s="1"/>
  <c r="H794" i="11" s="1"/>
  <c r="AJ316" i="7"/>
  <c r="AW316" i="7" s="1"/>
  <c r="G974" i="11" s="1"/>
  <c r="H974" i="11" s="1"/>
  <c r="AJ320" i="7"/>
  <c r="AW320" i="7" s="1"/>
  <c r="G1182" i="11" s="1"/>
  <c r="H1182" i="11" s="1"/>
  <c r="AJ324" i="7"/>
  <c r="AW324" i="7" s="1"/>
  <c r="G690" i="11" s="1"/>
  <c r="H690" i="11" s="1"/>
  <c r="AJ328" i="7"/>
  <c r="AW328" i="7" s="1"/>
  <c r="G799" i="11" s="1"/>
  <c r="H799" i="11" s="1"/>
  <c r="AJ332" i="7"/>
  <c r="AW332" i="7" s="1"/>
  <c r="G805" i="11" s="1"/>
  <c r="H805" i="11" s="1"/>
  <c r="AJ337" i="7"/>
  <c r="AW337" i="7" s="1"/>
  <c r="G778" i="11" s="1"/>
  <c r="H778" i="11" s="1"/>
  <c r="AJ341" i="7"/>
  <c r="AW341" i="7" s="1"/>
  <c r="G783" i="11" s="1"/>
  <c r="H783" i="11" s="1"/>
  <c r="AJ345" i="7"/>
  <c r="AW345" i="7" s="1"/>
  <c r="G786" i="11" s="1"/>
  <c r="H786" i="11" s="1"/>
  <c r="AJ350" i="7"/>
  <c r="AW350" i="7" s="1"/>
  <c r="G790" i="11" s="1"/>
  <c r="H790" i="11" s="1"/>
  <c r="AJ354" i="7"/>
  <c r="AW354" i="7" s="1"/>
  <c r="G808" i="11" s="1"/>
  <c r="H808" i="11" s="1"/>
  <c r="AJ358" i="7"/>
  <c r="AW358" i="7" s="1"/>
  <c r="G811" i="11" s="1"/>
  <c r="H811" i="11" s="1"/>
  <c r="AJ362" i="7"/>
  <c r="AW362" i="7" s="1"/>
  <c r="G982" i="11" s="1"/>
  <c r="H982" i="11" s="1"/>
  <c r="AJ366" i="7"/>
  <c r="AW366" i="7" s="1"/>
  <c r="G985" i="11" s="1"/>
  <c r="H985" i="11" s="1"/>
  <c r="AJ370" i="7"/>
  <c r="AW370" i="7" s="1"/>
  <c r="G812" i="11" s="1"/>
  <c r="H812" i="11" s="1"/>
  <c r="AJ374" i="7"/>
  <c r="AW374" i="7" s="1"/>
  <c r="G699" i="11" s="1"/>
  <c r="H699" i="11" s="1"/>
  <c r="AJ378" i="7"/>
  <c r="AW378" i="7" s="1"/>
  <c r="G701" i="11" s="1"/>
  <c r="H701" i="11" s="1"/>
  <c r="AJ382" i="7"/>
  <c r="AW382" i="7" s="1"/>
  <c r="G823" i="11" s="1"/>
  <c r="H823" i="11" s="1"/>
  <c r="AJ386" i="7"/>
  <c r="AW386" i="7" s="1"/>
  <c r="G987" i="11" s="1"/>
  <c r="H987" i="11" s="1"/>
  <c r="AJ390" i="7"/>
  <c r="AW390" i="7" s="1"/>
  <c r="G991" i="11" s="1"/>
  <c r="H991" i="11" s="1"/>
  <c r="AJ394" i="7"/>
  <c r="AW394" i="7" s="1"/>
  <c r="AJ398" i="7"/>
  <c r="AW398" i="7" s="1"/>
  <c r="G1195" i="11" s="1"/>
  <c r="H1195" i="11" s="1"/>
  <c r="AJ402" i="7"/>
  <c r="AW402" i="7" s="1"/>
  <c r="G702" i="11" s="1"/>
  <c r="H702" i="11" s="1"/>
  <c r="AJ406" i="7"/>
  <c r="AW406" i="7" s="1"/>
  <c r="G706" i="11" s="1"/>
  <c r="H706" i="11" s="1"/>
  <c r="AJ410" i="7"/>
  <c r="AW410" i="7" s="1"/>
  <c r="G827" i="11" s="1"/>
  <c r="H827" i="11" s="1"/>
  <c r="AJ414" i="7"/>
  <c r="AW414" i="7" s="1"/>
  <c r="G831" i="11" s="1"/>
  <c r="H831" i="11" s="1"/>
  <c r="AJ418" i="7"/>
  <c r="AW418" i="7" s="1"/>
  <c r="G994" i="11" s="1"/>
  <c r="H994" i="11" s="1"/>
  <c r="AJ422" i="7"/>
  <c r="AW422" i="7" s="1"/>
  <c r="G864" i="11" s="1"/>
  <c r="H864" i="11" s="1"/>
  <c r="AJ426" i="7"/>
  <c r="AW426" i="7" s="1"/>
  <c r="AJ430" i="7"/>
  <c r="AW430" i="7" s="1"/>
  <c r="G871" i="11" s="1"/>
  <c r="H871" i="11" s="1"/>
  <c r="AJ434" i="7"/>
  <c r="AW434" i="7" s="1"/>
  <c r="G709" i="11" s="1"/>
  <c r="H709" i="11" s="1"/>
  <c r="AJ438" i="7"/>
  <c r="AW438" i="7" s="1"/>
  <c r="G834" i="11" s="1"/>
  <c r="H834" i="11" s="1"/>
  <c r="AJ442" i="7"/>
  <c r="AW442" i="7" s="1"/>
  <c r="G836" i="11" s="1"/>
  <c r="H836" i="11" s="1"/>
  <c r="AJ446" i="7"/>
  <c r="AW446" i="7" s="1"/>
  <c r="G1001" i="11" s="1"/>
  <c r="H1001" i="11" s="1"/>
  <c r="AJ450" i="7"/>
  <c r="AW450" i="7" s="1"/>
  <c r="G1109" i="11" s="1"/>
  <c r="H1109" i="11" s="1"/>
  <c r="AJ454" i="7"/>
  <c r="AW454" i="7" s="1"/>
  <c r="G1204" i="11" s="1"/>
  <c r="H1204" i="11" s="1"/>
  <c r="AJ458" i="7"/>
  <c r="AW458" i="7" s="1"/>
  <c r="G712" i="11" s="1"/>
  <c r="H712" i="11" s="1"/>
  <c r="AJ462" i="7"/>
  <c r="AW462" i="7" s="1"/>
  <c r="G843" i="11" s="1"/>
  <c r="H843" i="11" s="1"/>
  <c r="AJ466" i="7"/>
  <c r="AW466" i="7" s="1"/>
  <c r="G848" i="11" s="1"/>
  <c r="H848" i="11" s="1"/>
  <c r="AJ470" i="7"/>
  <c r="AW470" i="7" s="1"/>
  <c r="G913" i="11" s="1"/>
  <c r="H913" i="11" s="1"/>
  <c r="AJ474" i="7"/>
  <c r="AW474" i="7" s="1"/>
  <c r="G915" i="11" s="1"/>
  <c r="H915" i="11" s="1"/>
  <c r="AJ478" i="7"/>
  <c r="AW478" i="7" s="1"/>
  <c r="G1007" i="11" s="1"/>
  <c r="H1007" i="11" s="1"/>
  <c r="AJ482" i="7"/>
  <c r="AW482" i="7" s="1"/>
  <c r="G1207" i="11" s="1"/>
  <c r="H1207" i="11" s="1"/>
  <c r="AJ486" i="7"/>
  <c r="AW486" i="7" s="1"/>
  <c r="G715" i="11" s="1"/>
  <c r="H715" i="11" s="1"/>
  <c r="AJ490" i="7"/>
  <c r="AW490" i="7" s="1"/>
  <c r="G720" i="11" s="1"/>
  <c r="H720" i="11" s="1"/>
  <c r="AJ494" i="7"/>
  <c r="AW494" i="7" s="1"/>
  <c r="G936" i="11" s="1"/>
  <c r="H936" i="11" s="1"/>
  <c r="AJ498" i="7"/>
  <c r="AW498" i="7" s="1"/>
  <c r="G859" i="11" s="1"/>
  <c r="H859" i="11" s="1"/>
  <c r="AJ502" i="7"/>
  <c r="AW502" i="7" s="1"/>
  <c r="G1012" i="11" s="1"/>
  <c r="H1012" i="11" s="1"/>
  <c r="AJ506" i="7"/>
  <c r="AW506" i="7" s="1"/>
  <c r="G1118" i="11" s="1"/>
  <c r="H1118" i="11" s="1"/>
  <c r="AJ510" i="7"/>
  <c r="AW510" i="7" s="1"/>
  <c r="G1117" i="11" s="1"/>
  <c r="H1117" i="11" s="1"/>
  <c r="AJ514" i="7"/>
  <c r="AW514" i="7" s="1"/>
  <c r="G959" i="11" s="1"/>
  <c r="H959" i="11" s="1"/>
  <c r="AJ518" i="7"/>
  <c r="AW518" i="7" s="1"/>
  <c r="G962" i="11" s="1"/>
  <c r="H962" i="11" s="1"/>
  <c r="AJ522" i="7"/>
  <c r="AW522" i="7" s="1"/>
  <c r="G866" i="11" s="1"/>
  <c r="H866" i="11" s="1"/>
  <c r="AJ526" i="7"/>
  <c r="AW526" i="7" s="1"/>
  <c r="G970" i="11" s="1"/>
  <c r="H970" i="11" s="1"/>
  <c r="AJ530" i="7"/>
  <c r="AW530" i="7" s="1"/>
  <c r="G1018" i="11" s="1"/>
  <c r="H1018" i="11" s="1"/>
  <c r="AJ534" i="7"/>
  <c r="AW534" i="7" s="1"/>
  <c r="G1123" i="11" s="1"/>
  <c r="H1123" i="11" s="1"/>
  <c r="AJ538" i="7"/>
  <c r="AW538" i="7" s="1"/>
  <c r="G980" i="11" s="1"/>
  <c r="H980" i="11" s="1"/>
  <c r="AJ542" i="7"/>
  <c r="AW542" i="7" s="1"/>
  <c r="G1218" i="11" s="1"/>
  <c r="H1218" i="11" s="1"/>
  <c r="AJ546" i="7"/>
  <c r="AW546" i="7" s="1"/>
  <c r="G727" i="11" s="1"/>
  <c r="H727" i="11" s="1"/>
  <c r="AJ550" i="7"/>
  <c r="AW550" i="7" s="1"/>
  <c r="G992" i="11" s="1"/>
  <c r="H992" i="11" s="1"/>
  <c r="AJ554" i="7"/>
  <c r="AW554" i="7" s="1"/>
  <c r="G877" i="11" s="1"/>
  <c r="H877" i="11" s="1"/>
  <c r="AJ558" i="7"/>
  <c r="AW558" i="7" s="1"/>
  <c r="G999" i="11" s="1"/>
  <c r="H999" i="11" s="1"/>
  <c r="AJ562" i="7"/>
  <c r="AW562" i="7" s="1"/>
  <c r="G1127" i="11" s="1"/>
  <c r="H1127" i="11" s="1"/>
  <c r="AJ566" i="7"/>
  <c r="AW566" i="7" s="1"/>
  <c r="G1223" i="11" s="1"/>
  <c r="H1223" i="11" s="1"/>
  <c r="AJ570" i="7"/>
  <c r="AW570" i="7" s="1"/>
  <c r="G733" i="11" s="1"/>
  <c r="H733" i="11" s="1"/>
  <c r="AJ574" i="7"/>
  <c r="AW574" i="7" s="1"/>
  <c r="G1020" i="11" s="1"/>
  <c r="H1020" i="11" s="1"/>
  <c r="AJ578" i="7"/>
  <c r="AW578" i="7" s="1"/>
  <c r="G1024" i="11" s="1"/>
  <c r="H1024" i="11" s="1"/>
  <c r="AJ582" i="7"/>
  <c r="AW582" i="7" s="1"/>
  <c r="G1026" i="11" s="1"/>
  <c r="H1026" i="11" s="1"/>
  <c r="AJ586" i="7"/>
  <c r="AW586" i="7" s="1"/>
  <c r="G1029" i="11" s="1"/>
  <c r="H1029" i="11" s="1"/>
  <c r="AJ590" i="7"/>
  <c r="AW590" i="7" s="1"/>
  <c r="G1131" i="11" s="1"/>
  <c r="H1131" i="11" s="1"/>
  <c r="AJ594" i="7"/>
  <c r="AW594" i="7" s="1"/>
  <c r="G1225" i="11" s="1"/>
  <c r="H1225" i="11" s="1"/>
  <c r="AJ598" i="7"/>
  <c r="AW598" i="7" s="1"/>
  <c r="G735" i="11" s="1"/>
  <c r="H735" i="11" s="1"/>
  <c r="AJ602" i="7"/>
  <c r="AW602" i="7" s="1"/>
  <c r="G887" i="11" s="1"/>
  <c r="H887" i="11" s="1"/>
  <c r="AJ606" i="7"/>
  <c r="AW606" i="7" s="1"/>
  <c r="G1050" i="11" s="1"/>
  <c r="H1050" i="11" s="1"/>
  <c r="AJ610" i="7"/>
  <c r="AW610" i="7" s="1"/>
  <c r="G1034" i="11" s="1"/>
  <c r="H1034" i="11" s="1"/>
  <c r="AJ614" i="7"/>
  <c r="AW614" i="7" s="1"/>
  <c r="G1135" i="11" s="1"/>
  <c r="H1135" i="11" s="1"/>
  <c r="AJ618" i="7"/>
  <c r="AW618" i="7" s="1"/>
  <c r="G1231" i="11" s="1"/>
  <c r="H1231" i="11" s="1"/>
  <c r="AJ622" i="7"/>
  <c r="AW622" i="7" s="1"/>
  <c r="G741" i="11" s="1"/>
  <c r="H741" i="11" s="1"/>
  <c r="AJ626" i="7"/>
  <c r="AW626" i="7" s="1"/>
  <c r="G895" i="11" s="1"/>
  <c r="H895" i="11" s="1"/>
  <c r="AJ630" i="7"/>
  <c r="AW630" i="7" s="1"/>
  <c r="G1078" i="11" s="1"/>
  <c r="H1078" i="11" s="1"/>
  <c r="AJ634" i="7"/>
  <c r="AW634" i="7" s="1"/>
  <c r="G903" i="11" s="1"/>
  <c r="H903" i="11" s="1"/>
  <c r="AJ638" i="7"/>
  <c r="AW638" i="7" s="1"/>
  <c r="G1041" i="11" s="1"/>
  <c r="H1041" i="11" s="1"/>
  <c r="AJ642" i="7"/>
  <c r="AW642" i="7" s="1"/>
  <c r="G1140" i="11" s="1"/>
  <c r="H1140" i="11" s="1"/>
  <c r="AJ646" i="7"/>
  <c r="AW646" i="7" s="1"/>
  <c r="G1234" i="11" s="1"/>
  <c r="H1234" i="11" s="1"/>
  <c r="AJ650" i="7"/>
  <c r="AW650" i="7" s="1"/>
  <c r="G1095" i="11" s="1"/>
  <c r="H1095" i="11" s="1"/>
  <c r="AJ655" i="7"/>
  <c r="AW655" i="7" s="1"/>
  <c r="G746" i="11" s="1"/>
  <c r="H746" i="11" s="1"/>
  <c r="AJ659" i="7"/>
  <c r="AW659" i="7" s="1"/>
  <c r="G906" i="11" s="1"/>
  <c r="H906" i="11" s="1"/>
  <c r="AJ663" i="7"/>
  <c r="AW663" i="7" s="1"/>
  <c r="G912" i="11" s="1"/>
  <c r="H912" i="11" s="1"/>
  <c r="AJ667" i="7"/>
  <c r="AW667" i="7" s="1"/>
  <c r="G1114" i="11" s="1"/>
  <c r="H1114" i="11" s="1"/>
  <c r="AJ671" i="7"/>
  <c r="AW671" i="7" s="1"/>
  <c r="G1145" i="11" s="1"/>
  <c r="H1145" i="11" s="1"/>
  <c r="AJ675" i="7"/>
  <c r="AW675" i="7" s="1"/>
  <c r="G1239" i="11" s="1"/>
  <c r="H1239" i="11" s="1"/>
  <c r="AJ679" i="7"/>
  <c r="AW679" i="7" s="1"/>
  <c r="G749" i="11" s="1"/>
  <c r="H749" i="11" s="1"/>
  <c r="AJ683" i="7"/>
  <c r="AW683" i="7" s="1"/>
  <c r="G919" i="11" s="1"/>
  <c r="H919" i="11" s="1"/>
  <c r="AJ687" i="7"/>
  <c r="AW687" i="7" s="1"/>
  <c r="G1051" i="11" s="1"/>
  <c r="H1051" i="11" s="1"/>
  <c r="AJ691" i="7"/>
  <c r="AW691" i="7" s="1"/>
  <c r="G1149" i="11" s="1"/>
  <c r="H1149" i="11" s="1"/>
  <c r="AJ695" i="7"/>
  <c r="AW695" i="7" s="1"/>
  <c r="G1243" i="11" s="1"/>
  <c r="H1243" i="11" s="1"/>
  <c r="AJ699" i="7"/>
  <c r="AW699" i="7" s="1"/>
  <c r="G754" i="11" s="1"/>
  <c r="H754" i="11" s="1"/>
  <c r="AJ703" i="7"/>
  <c r="AW703" i="7" s="1"/>
  <c r="G922" i="11" s="1"/>
  <c r="H922" i="11" s="1"/>
  <c r="AJ707" i="7"/>
  <c r="AW707" i="7" s="1"/>
  <c r="G926" i="11" s="1"/>
  <c r="H926" i="11" s="1"/>
  <c r="AJ711" i="7"/>
  <c r="AW711" i="7" s="1"/>
  <c r="G1055" i="11" s="1"/>
  <c r="H1055" i="11" s="1"/>
  <c r="AJ715" i="7"/>
  <c r="AW715" i="7" s="1"/>
  <c r="G1058" i="11" s="1"/>
  <c r="H1058" i="11" s="1"/>
  <c r="AJ719" i="7"/>
  <c r="AW719" i="7" s="1"/>
  <c r="G1152" i="11" s="1"/>
  <c r="H1152" i="11" s="1"/>
  <c r="AJ723" i="7"/>
  <c r="AW723" i="7" s="1"/>
  <c r="G1249" i="11" s="1"/>
  <c r="H1249" i="11" s="1"/>
  <c r="AJ727" i="7"/>
  <c r="AW727" i="7" s="1"/>
  <c r="G758" i="11" s="1"/>
  <c r="H758" i="11" s="1"/>
  <c r="AJ731" i="7"/>
  <c r="AW731" i="7" s="1"/>
  <c r="G933" i="11" s="1"/>
  <c r="H933" i="11" s="1"/>
  <c r="AJ735" i="7"/>
  <c r="AW735" i="7" s="1"/>
  <c r="G935" i="11" s="1"/>
  <c r="H935" i="11" s="1"/>
  <c r="AJ739" i="7"/>
  <c r="AW739" i="7" s="1"/>
  <c r="G939" i="11" s="1"/>
  <c r="H939" i="11" s="1"/>
  <c r="AJ743" i="7"/>
  <c r="AW743" i="7" s="1"/>
  <c r="G1063" i="11" s="1"/>
  <c r="H1063" i="11" s="1"/>
  <c r="AJ747" i="7"/>
  <c r="AW747" i="7" s="1"/>
  <c r="G1158" i="11" s="1"/>
  <c r="H1158" i="11" s="1"/>
  <c r="AJ751" i="7"/>
  <c r="AW751" i="7" s="1"/>
  <c r="G1251" i="11" s="1"/>
  <c r="H1251" i="11" s="1"/>
  <c r="AJ755" i="7"/>
  <c r="AW755" i="7" s="1"/>
  <c r="G1208" i="11" s="1"/>
  <c r="H1208" i="11" s="1"/>
  <c r="AJ759" i="7"/>
  <c r="AW759" i="7" s="1"/>
  <c r="AJ763" i="7"/>
  <c r="AW763" i="7" s="1"/>
  <c r="G942" i="11" s="1"/>
  <c r="H942" i="11" s="1"/>
  <c r="AJ767" i="7"/>
  <c r="AW767" i="7" s="1"/>
  <c r="G946" i="11" s="1"/>
  <c r="H946" i="11" s="1"/>
  <c r="AJ771" i="7"/>
  <c r="AW771" i="7" s="1"/>
  <c r="G1069" i="11" s="1"/>
  <c r="H1069" i="11" s="1"/>
  <c r="AJ775" i="7"/>
  <c r="AW775" i="7" s="1"/>
  <c r="G1161" i="11" s="1"/>
  <c r="H1161" i="11" s="1"/>
  <c r="AJ779" i="7"/>
  <c r="AW779" i="7" s="1"/>
  <c r="G1256" i="11" s="1"/>
  <c r="H1256" i="11" s="1"/>
  <c r="AJ783" i="7"/>
  <c r="AW783" i="7" s="1"/>
  <c r="G1237" i="11" s="1"/>
  <c r="H1237" i="11" s="1"/>
  <c r="AJ787" i="7"/>
  <c r="AW787" i="7" s="1"/>
  <c r="G769" i="11" s="1"/>
  <c r="H769" i="11" s="1"/>
  <c r="AJ791" i="7"/>
  <c r="AW791" i="7" s="1"/>
  <c r="G951" i="11" s="1"/>
  <c r="H951" i="11" s="1"/>
  <c r="AJ8" i="7"/>
  <c r="AW8" i="7" s="1"/>
  <c r="G1065" i="11" s="1"/>
  <c r="H1065" i="11" s="1"/>
  <c r="AJ24" i="7"/>
  <c r="AW24" i="7" s="1"/>
  <c r="G616" i="11" s="1"/>
  <c r="H616" i="11" s="1"/>
  <c r="AJ40" i="7"/>
  <c r="AW40" i="7" s="1"/>
  <c r="G818" i="11" s="1"/>
  <c r="H818" i="11" s="1"/>
  <c r="AJ56" i="7"/>
  <c r="AW56" i="7" s="1"/>
  <c r="G672" i="11" s="1"/>
  <c r="H672" i="11" s="1"/>
  <c r="AJ72" i="7"/>
  <c r="AW72" i="7" s="1"/>
  <c r="G774" i="11" s="1"/>
  <c r="H774" i="11" s="1"/>
  <c r="AJ88" i="7"/>
  <c r="AW88" i="7" s="1"/>
  <c r="G576" i="11" s="1"/>
  <c r="H576" i="11" s="1"/>
  <c r="AJ104" i="7"/>
  <c r="AW104" i="7" s="1"/>
  <c r="G953" i="11" s="1"/>
  <c r="H953" i="11" s="1"/>
  <c r="AJ120" i="7"/>
  <c r="AW120" i="7" s="1"/>
  <c r="G1054" i="11" s="1"/>
  <c r="H1054" i="11" s="1"/>
  <c r="AJ136" i="7"/>
  <c r="AW136" i="7" s="1"/>
  <c r="G534" i="11" s="1"/>
  <c r="H534" i="11" s="1"/>
  <c r="AJ152" i="7"/>
  <c r="AW152" i="7" s="1"/>
  <c r="AJ168" i="7"/>
  <c r="AW168" i="7" s="1"/>
  <c r="G1268" i="11" s="1"/>
  <c r="H1268" i="11" s="1"/>
  <c r="AJ184" i="7"/>
  <c r="AW184" i="7" s="1"/>
  <c r="G630" i="11" s="1"/>
  <c r="H630" i="11" s="1"/>
  <c r="AJ200" i="7"/>
  <c r="AW200" i="7" s="1"/>
  <c r="G642" i="11" s="1"/>
  <c r="H642" i="11" s="1"/>
  <c r="AJ216" i="7"/>
  <c r="AW216" i="7" s="1"/>
  <c r="G619" i="11" s="1"/>
  <c r="H619" i="11" s="1"/>
  <c r="AJ232" i="7"/>
  <c r="AW232" i="7" s="1"/>
  <c r="G516" i="11" s="1"/>
  <c r="H516" i="11" s="1"/>
  <c r="AJ248" i="7"/>
  <c r="AW248" i="7" s="1"/>
  <c r="G664" i="11" s="1"/>
  <c r="H664" i="11" s="1"/>
  <c r="AJ261" i="7"/>
  <c r="AW261" i="7" s="1"/>
  <c r="G674" i="11" s="1"/>
  <c r="H674" i="11" s="1"/>
  <c r="AJ269" i="7"/>
  <c r="AW269" i="7" s="1"/>
  <c r="G771" i="11" s="1"/>
  <c r="H771" i="11" s="1"/>
  <c r="AJ277" i="7"/>
  <c r="AW277" i="7" s="1"/>
  <c r="G779" i="11" s="1"/>
  <c r="H779" i="11" s="1"/>
  <c r="AJ285" i="7"/>
  <c r="AW285" i="7" s="1"/>
  <c r="G1173" i="11" s="1"/>
  <c r="H1173" i="11" s="1"/>
  <c r="AJ289" i="7"/>
  <c r="AW289" i="7" s="1"/>
  <c r="G782" i="11" s="1"/>
  <c r="H782" i="11" s="1"/>
  <c r="AJ293" i="7"/>
  <c r="AW293" i="7" s="1"/>
  <c r="G967" i="11" s="1"/>
  <c r="H967" i="11" s="1"/>
  <c r="AJ297" i="7"/>
  <c r="AW297" i="7" s="1"/>
  <c r="G1084" i="11" s="1"/>
  <c r="H1084" i="11" s="1"/>
  <c r="AJ301" i="7"/>
  <c r="AW301" i="7" s="1"/>
  <c r="G1179" i="11" s="1"/>
  <c r="H1179" i="11" s="1"/>
  <c r="AJ305" i="7"/>
  <c r="AW305" i="7" s="1"/>
  <c r="AJ309" i="7"/>
  <c r="AW309" i="7" s="1"/>
  <c r="G792" i="11" s="1"/>
  <c r="H792" i="11" s="1"/>
  <c r="AJ313" i="7"/>
  <c r="AW313" i="7" s="1"/>
  <c r="G797" i="11" s="1"/>
  <c r="H797" i="11" s="1"/>
  <c r="AJ317" i="7"/>
  <c r="AW317" i="7" s="1"/>
  <c r="G1087" i="11" s="1"/>
  <c r="H1087" i="11" s="1"/>
  <c r="AJ321" i="7"/>
  <c r="AW321" i="7" s="1"/>
  <c r="G1183" i="11" s="1"/>
  <c r="H1183" i="11" s="1"/>
  <c r="AJ325" i="7"/>
  <c r="AW325" i="7" s="1"/>
  <c r="G691" i="11" s="1"/>
  <c r="H691" i="11" s="1"/>
  <c r="AJ329" i="7"/>
  <c r="AW329" i="7" s="1"/>
  <c r="G801" i="11" s="1"/>
  <c r="H801" i="11" s="1"/>
  <c r="AJ333" i="7"/>
  <c r="AW333" i="7" s="1"/>
  <c r="G976" i="11" s="1"/>
  <c r="H976" i="11" s="1"/>
  <c r="AJ338" i="7"/>
  <c r="AW338" i="7" s="1"/>
  <c r="G1091" i="11" s="1"/>
  <c r="H1091" i="11" s="1"/>
  <c r="AJ342" i="7"/>
  <c r="AW342" i="7" s="1"/>
  <c r="G1185" i="11" s="1"/>
  <c r="H1185" i="11" s="1"/>
  <c r="AJ346" i="7"/>
  <c r="AW346" i="7" s="1"/>
  <c r="G1188" i="11" s="1"/>
  <c r="H1188" i="11" s="1"/>
  <c r="AJ351" i="7"/>
  <c r="AW351" i="7" s="1"/>
  <c r="G696" i="11" s="1"/>
  <c r="H696" i="11" s="1"/>
  <c r="AJ355" i="7"/>
  <c r="AW355" i="7" s="1"/>
  <c r="G795" i="11" s="1"/>
  <c r="H795" i="11" s="1"/>
  <c r="AJ359" i="7"/>
  <c r="AW359" i="7" s="1"/>
  <c r="G798" i="11" s="1"/>
  <c r="H798" i="11" s="1"/>
  <c r="AJ363" i="7"/>
  <c r="AW363" i="7" s="1"/>
  <c r="G803" i="11" s="1"/>
  <c r="H803" i="11" s="1"/>
  <c r="AJ367" i="7"/>
  <c r="AW367" i="7" s="1"/>
  <c r="G1096" i="11" s="1"/>
  <c r="H1096" i="11" s="1"/>
  <c r="AJ371" i="7"/>
  <c r="AW371" i="7" s="1"/>
  <c r="G1191" i="11" s="1"/>
  <c r="H1191" i="11" s="1"/>
  <c r="AJ375" i="7"/>
  <c r="AW375" i="7" s="1"/>
  <c r="G817" i="11" s="1"/>
  <c r="H817" i="11" s="1"/>
  <c r="AJ379" i="7"/>
  <c r="AW379" i="7" s="1"/>
  <c r="G815" i="11" s="1"/>
  <c r="H815" i="11" s="1"/>
  <c r="AJ383" i="7"/>
  <c r="AW383" i="7" s="1"/>
  <c r="G819" i="11" s="1"/>
  <c r="H819" i="11" s="1"/>
  <c r="AJ387" i="7"/>
  <c r="AW387" i="7" s="1"/>
  <c r="G988" i="11" s="1"/>
  <c r="H988" i="11" s="1"/>
  <c r="AJ391" i="7"/>
  <c r="AW391" i="7" s="1"/>
  <c r="G1100" i="11" s="1"/>
  <c r="H1100" i="11" s="1"/>
  <c r="AJ395" i="7"/>
  <c r="AW395" i="7" s="1"/>
  <c r="G838" i="11" s="1"/>
  <c r="H838" i="11" s="1"/>
  <c r="AJ399" i="7"/>
  <c r="AW399" i="7" s="1"/>
  <c r="G1196" i="11" s="1"/>
  <c r="H1196" i="11" s="1"/>
  <c r="AJ403" i="7"/>
  <c r="AW403" i="7" s="1"/>
  <c r="G845" i="11" s="1"/>
  <c r="H845" i="11" s="1"/>
  <c r="AJ407" i="7"/>
  <c r="AW407" i="7" s="1"/>
  <c r="G825" i="11" s="1"/>
  <c r="H825" i="11" s="1"/>
  <c r="AJ411" i="7"/>
  <c r="AW411" i="7" s="1"/>
  <c r="G828" i="11" s="1"/>
  <c r="H828" i="11" s="1"/>
  <c r="AJ415" i="7"/>
  <c r="AW415" i="7" s="1"/>
  <c r="G857" i="11" s="1"/>
  <c r="H857" i="11" s="1"/>
  <c r="AJ419" i="7"/>
  <c r="AW419" i="7" s="1"/>
  <c r="G860" i="11" s="1"/>
  <c r="H860" i="11" s="1"/>
  <c r="AJ423" i="7"/>
  <c r="AW423" i="7" s="1"/>
  <c r="G865" i="11" s="1"/>
  <c r="H865" i="11" s="1"/>
  <c r="AJ427" i="7"/>
  <c r="AW427" i="7" s="1"/>
  <c r="G1107" i="11" s="1"/>
  <c r="H1107" i="11" s="1"/>
  <c r="AJ431" i="7"/>
  <c r="AW431" i="7" s="1"/>
  <c r="G707" i="11" s="1"/>
  <c r="H707" i="11" s="1"/>
  <c r="AJ435" i="7"/>
  <c r="AW435" i="7" s="1"/>
  <c r="G710" i="11" s="1"/>
  <c r="H710" i="11" s="1"/>
  <c r="AJ439" i="7"/>
  <c r="AW439" i="7" s="1"/>
  <c r="G879" i="11" s="1"/>
  <c r="H879" i="11" s="1"/>
  <c r="AJ443" i="7"/>
  <c r="AW443" i="7" s="1"/>
  <c r="G837" i="11" s="1"/>
  <c r="H837" i="11" s="1"/>
  <c r="AJ447" i="7"/>
  <c r="AW447" i="7" s="1"/>
  <c r="G1002" i="11" s="1"/>
  <c r="H1002" i="11" s="1"/>
  <c r="AJ451" i="7"/>
  <c r="AW451" i="7" s="1"/>
  <c r="G1111" i="11" s="1"/>
  <c r="H1111" i="11" s="1"/>
  <c r="AJ455" i="7"/>
  <c r="AW455" i="7" s="1"/>
  <c r="G1205" i="11" s="1"/>
  <c r="H1205" i="11" s="1"/>
  <c r="AJ459" i="7"/>
  <c r="AW459" i="7" s="1"/>
  <c r="G713" i="11" s="1"/>
  <c r="H713" i="11" s="1"/>
  <c r="AJ463" i="7"/>
  <c r="AW463" i="7" s="1"/>
  <c r="G846" i="11" s="1"/>
  <c r="H846" i="11" s="1"/>
  <c r="AJ467" i="7"/>
  <c r="AW467" i="7" s="1"/>
  <c r="G849" i="11" s="1"/>
  <c r="H849" i="11" s="1"/>
  <c r="AJ471" i="7"/>
  <c r="AW471" i="7" s="1"/>
  <c r="G1004" i="11" s="1"/>
  <c r="H1004" i="11" s="1"/>
  <c r="AJ475" i="7"/>
  <c r="AW475" i="7" s="1"/>
  <c r="G1006" i="11" s="1"/>
  <c r="H1006" i="11" s="1"/>
  <c r="AJ479" i="7"/>
  <c r="AW479" i="7" s="1"/>
  <c r="G1113" i="11" s="1"/>
  <c r="H1113" i="11" s="1"/>
  <c r="AJ483" i="7"/>
  <c r="AW483" i="7" s="1"/>
  <c r="G1209" i="11" s="1"/>
  <c r="H1209" i="11" s="1"/>
  <c r="AJ487" i="7"/>
  <c r="AW487" i="7" s="1"/>
  <c r="G927" i="11" s="1"/>
  <c r="H927" i="11" s="1"/>
  <c r="AJ491" i="7"/>
  <c r="AW491" i="7" s="1"/>
  <c r="G851" i="11" s="1"/>
  <c r="H851" i="11" s="1"/>
  <c r="AJ495" i="7"/>
  <c r="AW495" i="7" s="1"/>
  <c r="G856" i="11" s="1"/>
  <c r="H856" i="11" s="1"/>
  <c r="AJ499" i="7"/>
  <c r="AW499" i="7" s="1"/>
  <c r="G1009" i="11" s="1"/>
  <c r="H1009" i="11" s="1"/>
  <c r="AJ503" i="7"/>
  <c r="AW503" i="7" s="1"/>
  <c r="G1013" i="11" s="1"/>
  <c r="H1013" i="11" s="1"/>
  <c r="AJ507" i="7"/>
  <c r="AW507" i="7" s="1"/>
  <c r="G1120" i="11" s="1"/>
  <c r="H1120" i="11" s="1"/>
  <c r="AJ511" i="7"/>
  <c r="AW511" i="7" s="1"/>
  <c r="G1215" i="11" s="1"/>
  <c r="H1215" i="11" s="1"/>
  <c r="AJ515" i="7"/>
  <c r="AW515" i="7" s="1"/>
  <c r="G723" i="11" s="1"/>
  <c r="H723" i="11" s="1"/>
  <c r="AJ519" i="7"/>
  <c r="AW519" i="7" s="1"/>
  <c r="G861" i="11" s="1"/>
  <c r="H861" i="11" s="1"/>
  <c r="AJ523" i="7"/>
  <c r="AW523" i="7" s="1"/>
  <c r="G867" i="11" s="1"/>
  <c r="H867" i="11" s="1"/>
  <c r="AJ527" i="7"/>
  <c r="AW527" i="7" s="1"/>
  <c r="G1015" i="11" s="1"/>
  <c r="H1015" i="11" s="1"/>
  <c r="AJ531" i="7"/>
  <c r="AW531" i="7" s="1"/>
  <c r="G1019" i="11" s="1"/>
  <c r="H1019" i="11" s="1"/>
  <c r="AJ535" i="7"/>
  <c r="AW535" i="7" s="1"/>
  <c r="G1124" i="11" s="1"/>
  <c r="H1124" i="11" s="1"/>
  <c r="AJ539" i="7"/>
  <c r="AW539" i="7" s="1"/>
  <c r="G1216" i="11" s="1"/>
  <c r="H1216" i="11" s="1"/>
  <c r="AJ543" i="7"/>
  <c r="AW543" i="7" s="1"/>
  <c r="G1219" i="11" s="1"/>
  <c r="H1219" i="11" s="1"/>
  <c r="AJ547" i="7"/>
  <c r="AW547" i="7" s="1"/>
  <c r="G730" i="11" s="1"/>
  <c r="H730" i="11" s="1"/>
  <c r="AJ551" i="7"/>
  <c r="AW551" i="7" s="1"/>
  <c r="G872" i="11" s="1"/>
  <c r="H872" i="11" s="1"/>
  <c r="AJ555" i="7"/>
  <c r="AW555" i="7" s="1"/>
  <c r="G998" i="11" s="1"/>
  <c r="H998" i="11" s="1"/>
  <c r="AJ559" i="7"/>
  <c r="AW559" i="7" s="1"/>
  <c r="G1000" i="11" s="1"/>
  <c r="H1000" i="11" s="1"/>
  <c r="AJ563" i="7"/>
  <c r="AW563" i="7" s="1"/>
  <c r="G1128" i="11" s="1"/>
  <c r="H1128" i="11" s="1"/>
  <c r="AJ567" i="7"/>
  <c r="AW567" i="7" s="1"/>
  <c r="G1224" i="11" s="1"/>
  <c r="H1224" i="11" s="1"/>
  <c r="AJ571" i="7"/>
  <c r="AW571" i="7" s="1"/>
  <c r="G734" i="11" s="1"/>
  <c r="H734" i="11" s="1"/>
  <c r="AJ575" i="7"/>
  <c r="AW575" i="7" s="1"/>
  <c r="G880" i="11" s="1"/>
  <c r="H880" i="11" s="1"/>
  <c r="AJ579" i="7"/>
  <c r="AW579" i="7" s="1"/>
  <c r="G883" i="11" s="1"/>
  <c r="H883" i="11" s="1"/>
  <c r="AJ583" i="7"/>
  <c r="AW583" i="7" s="1"/>
  <c r="AJ587" i="7"/>
  <c r="AW587" i="7" s="1"/>
  <c r="G1030" i="11" s="1"/>
  <c r="H1030" i="11" s="1"/>
  <c r="AJ591" i="7"/>
  <c r="AW591" i="7" s="1"/>
  <c r="G1130" i="11" s="1"/>
  <c r="H1130" i="11" s="1"/>
  <c r="AJ595" i="7"/>
  <c r="AW595" i="7" s="1"/>
  <c r="G1226" i="11" s="1"/>
  <c r="H1226" i="11" s="1"/>
  <c r="AJ599" i="7"/>
  <c r="AW599" i="7" s="1"/>
  <c r="G736" i="11" s="1"/>
  <c r="H736" i="11" s="1"/>
  <c r="AJ603" i="7"/>
  <c r="AW603" i="7" s="1"/>
  <c r="G1046" i="11" s="1"/>
  <c r="H1046" i="11" s="1"/>
  <c r="AJ607" i="7"/>
  <c r="AW607" i="7" s="1"/>
  <c r="G892" i="11" s="1"/>
  <c r="H892" i="11" s="1"/>
  <c r="AJ611" i="7"/>
  <c r="AW611" i="7" s="1"/>
  <c r="G1035" i="11" s="1"/>
  <c r="H1035" i="11" s="1"/>
  <c r="AJ615" i="7"/>
  <c r="AW615" i="7" s="1"/>
  <c r="G1137" i="11" s="1"/>
  <c r="H1137" i="11" s="1"/>
  <c r="AJ619" i="7"/>
  <c r="AW619" i="7" s="1"/>
  <c r="G1230" i="11" s="1"/>
  <c r="H1230" i="11" s="1"/>
  <c r="AJ623" i="7"/>
  <c r="AW623" i="7" s="1"/>
  <c r="G1072" i="11" s="1"/>
  <c r="H1072" i="11" s="1"/>
  <c r="AJ627" i="7"/>
  <c r="AW627" i="7" s="1"/>
  <c r="G897" i="11" s="1"/>
  <c r="H897" i="11" s="1"/>
  <c r="AJ631" i="7"/>
  <c r="AW631" i="7" s="1"/>
  <c r="G899" i="11" s="1"/>
  <c r="H899" i="11" s="1"/>
  <c r="AJ635" i="7"/>
  <c r="AW635" i="7" s="1"/>
  <c r="G1038" i="11" s="1"/>
  <c r="H1038" i="11" s="1"/>
  <c r="AJ639" i="7"/>
  <c r="AW639" i="7" s="1"/>
  <c r="G1086" i="11" s="1"/>
  <c r="H1086" i="11" s="1"/>
  <c r="AJ643" i="7"/>
  <c r="AW643" i="7" s="1"/>
  <c r="G1141" i="11" s="1"/>
  <c r="H1141" i="11" s="1"/>
  <c r="AJ647" i="7"/>
  <c r="AW647" i="7" s="1"/>
  <c r="G1235" i="11" s="1"/>
  <c r="H1235" i="11" s="1"/>
  <c r="AJ652" i="7"/>
  <c r="AW652" i="7" s="1"/>
  <c r="G744" i="11" s="1"/>
  <c r="H744" i="11" s="1"/>
  <c r="AJ656" i="7"/>
  <c r="AW656" i="7" s="1"/>
  <c r="G747" i="11" s="1"/>
  <c r="H747" i="11" s="1"/>
  <c r="AJ660" i="7"/>
  <c r="AW660" i="7" s="1"/>
  <c r="G908" i="11" s="1"/>
  <c r="H908" i="11" s="1"/>
  <c r="AJ664" i="7"/>
  <c r="AW664" i="7" s="1"/>
  <c r="G1044" i="11" s="1"/>
  <c r="H1044" i="11" s="1"/>
  <c r="AJ668" i="7"/>
  <c r="AW668" i="7" s="1"/>
  <c r="G1048" i="11" s="1"/>
  <c r="H1048" i="11" s="1"/>
  <c r="AJ672" i="7"/>
  <c r="AW672" i="7" s="1"/>
  <c r="G1146" i="11" s="1"/>
  <c r="H1146" i="11" s="1"/>
  <c r="AJ676" i="7"/>
  <c r="AW676" i="7" s="1"/>
  <c r="G1240" i="11" s="1"/>
  <c r="H1240" i="11" s="1"/>
  <c r="AJ680" i="7"/>
  <c r="AW680" i="7" s="1"/>
  <c r="G750" i="11" s="1"/>
  <c r="H750" i="11" s="1"/>
  <c r="AJ684" i="7"/>
  <c r="AW684" i="7" s="1"/>
  <c r="G921" i="11" s="1"/>
  <c r="H921" i="11" s="1"/>
  <c r="AJ688" i="7"/>
  <c r="AW688" i="7" s="1"/>
  <c r="G1052" i="11" s="1"/>
  <c r="H1052" i="11" s="1"/>
  <c r="AJ692" i="7"/>
  <c r="AW692" i="7" s="1"/>
  <c r="G1150" i="11" s="1"/>
  <c r="H1150" i="11" s="1"/>
  <c r="AJ696" i="7"/>
  <c r="AW696" i="7" s="1"/>
  <c r="G1245" i="11" s="1"/>
  <c r="H1245" i="11" s="1"/>
  <c r="AJ700" i="7"/>
  <c r="AW700" i="7" s="1"/>
  <c r="G1153" i="11" s="1"/>
  <c r="H1153" i="11" s="1"/>
  <c r="AJ704" i="7"/>
  <c r="AW704" i="7" s="1"/>
  <c r="G923" i="11" s="1"/>
  <c r="H923" i="11" s="1"/>
  <c r="AJ708" i="7"/>
  <c r="AW708" i="7" s="1"/>
  <c r="G928" i="11" s="1"/>
  <c r="H928" i="11" s="1"/>
  <c r="AJ712" i="7"/>
  <c r="AW712" i="7" s="1"/>
  <c r="G1056" i="11" s="1"/>
  <c r="H1056" i="11" s="1"/>
  <c r="AJ716" i="7"/>
  <c r="AW716" i="7" s="1"/>
  <c r="G1171" i="11" s="1"/>
  <c r="H1171" i="11" s="1"/>
  <c r="AJ720" i="7"/>
  <c r="AW720" i="7" s="1"/>
  <c r="G1155" i="11" s="1"/>
  <c r="H1155" i="11" s="1"/>
  <c r="AJ724" i="7"/>
  <c r="AW724" i="7" s="1"/>
  <c r="AJ728" i="7"/>
  <c r="AW728" i="7" s="1"/>
  <c r="G759" i="11" s="1"/>
  <c r="H759" i="11" s="1"/>
  <c r="AJ732" i="7"/>
  <c r="AW732" i="7" s="1"/>
  <c r="AJ736" i="7"/>
  <c r="AW736" i="7" s="1"/>
  <c r="G937" i="11" s="1"/>
  <c r="H937" i="11" s="1"/>
  <c r="AJ740" i="7"/>
  <c r="AW740" i="7" s="1"/>
  <c r="G1060" i="11" s="1"/>
  <c r="H1060" i="11" s="1"/>
  <c r="AJ744" i="7"/>
  <c r="AW744" i="7" s="1"/>
  <c r="G1198" i="11" s="1"/>
  <c r="H1198" i="11" s="1"/>
  <c r="AJ748" i="7"/>
  <c r="AW748" i="7" s="1"/>
  <c r="G1202" i="11" s="1"/>
  <c r="H1202" i="11" s="1"/>
  <c r="AJ752" i="7"/>
  <c r="AW752" i="7" s="1"/>
  <c r="G1252" i="11" s="1"/>
  <c r="H1252" i="11" s="1"/>
  <c r="AJ756" i="7"/>
  <c r="AW756" i="7" s="1"/>
  <c r="G761" i="11" s="1"/>
  <c r="H761" i="11" s="1"/>
  <c r="AJ760" i="7"/>
  <c r="AW760" i="7" s="1"/>
  <c r="G765" i="11" s="1"/>
  <c r="H765" i="11" s="1"/>
  <c r="AJ764" i="7"/>
  <c r="AW764" i="7" s="1"/>
  <c r="G943" i="11" s="1"/>
  <c r="H943" i="11" s="1"/>
  <c r="AJ768" i="7"/>
  <c r="AW768" i="7" s="1"/>
  <c r="G1220" i="11" s="1"/>
  <c r="H1220" i="11" s="1"/>
  <c r="AJ772" i="7"/>
  <c r="AW772" i="7" s="1"/>
  <c r="G1068" i="11" s="1"/>
  <c r="H1068" i="11" s="1"/>
  <c r="AJ776" i="7"/>
  <c r="AW776" i="7" s="1"/>
  <c r="G1162" i="11" s="1"/>
  <c r="H1162" i="11" s="1"/>
  <c r="AJ780" i="7"/>
  <c r="AW780" i="7" s="1"/>
  <c r="G1257" i="11" s="1"/>
  <c r="H1257" i="11" s="1"/>
  <c r="AJ784" i="7"/>
  <c r="AW784" i="7" s="1"/>
  <c r="G767" i="11" s="1"/>
  <c r="H767" i="11" s="1"/>
  <c r="AJ788" i="7"/>
  <c r="AW788" i="7" s="1"/>
  <c r="G770" i="11" s="1"/>
  <c r="H770" i="11" s="1"/>
  <c r="AJ792" i="7"/>
  <c r="AW792" i="7" s="1"/>
  <c r="G954" i="11" s="1"/>
  <c r="H954" i="11" s="1"/>
  <c r="AJ12" i="7"/>
  <c r="AW12" i="7" s="1"/>
  <c r="G514" i="11" s="1"/>
  <c r="H514" i="11" s="1"/>
  <c r="AJ28" i="7"/>
  <c r="AW28" i="7" s="1"/>
  <c r="G546" i="11" s="1"/>
  <c r="H546" i="11" s="1"/>
  <c r="AJ44" i="7"/>
  <c r="AW44" i="7" s="1"/>
  <c r="G863" i="11" s="1"/>
  <c r="H863" i="11" s="1"/>
  <c r="AJ60" i="7"/>
  <c r="AW60" i="7" s="1"/>
  <c r="G717" i="11" s="1"/>
  <c r="H717" i="11" s="1"/>
  <c r="AJ76" i="7"/>
  <c r="AW76" i="7" s="1"/>
  <c r="G569" i="11" s="1"/>
  <c r="H569" i="11" s="1"/>
  <c r="AJ92" i="7"/>
  <c r="AW92" i="7" s="1"/>
  <c r="G580" i="11" s="1"/>
  <c r="H580" i="11" s="1"/>
  <c r="AJ108" i="7"/>
  <c r="AW108" i="7" s="1"/>
  <c r="G986" i="11" s="1"/>
  <c r="H986" i="11" s="1"/>
  <c r="AJ124" i="7"/>
  <c r="AW124" i="7" s="1"/>
  <c r="G597" i="11" s="1"/>
  <c r="H597" i="11" s="1"/>
  <c r="AJ140" i="7"/>
  <c r="AW140" i="7" s="1"/>
  <c r="G605" i="11" s="1"/>
  <c r="H605" i="11" s="1"/>
  <c r="AJ156" i="7"/>
  <c r="AW156" i="7" s="1"/>
  <c r="G1222" i="11" s="1"/>
  <c r="H1222" i="11" s="1"/>
  <c r="AJ172" i="7"/>
  <c r="AW172" i="7" s="1"/>
  <c r="G1271" i="11" s="1"/>
  <c r="H1271" i="11" s="1"/>
  <c r="AJ188" i="7"/>
  <c r="AW188" i="7" s="1"/>
  <c r="G634" i="11" s="1"/>
  <c r="H634" i="11" s="1"/>
  <c r="AJ204" i="7"/>
  <c r="AW204" i="7" s="1"/>
  <c r="G503" i="11" s="1"/>
  <c r="H503" i="11" s="1"/>
  <c r="AJ220" i="7"/>
  <c r="AW220" i="7" s="1"/>
  <c r="G510" i="11" s="1"/>
  <c r="H510" i="11" s="1"/>
  <c r="AJ236" i="7"/>
  <c r="AW236" i="7" s="1"/>
  <c r="G657" i="11" s="1"/>
  <c r="H657" i="11" s="1"/>
  <c r="AJ252" i="7"/>
  <c r="AW252" i="7" s="1"/>
  <c r="G667" i="11" s="1"/>
  <c r="H667" i="11" s="1"/>
  <c r="AJ264" i="7"/>
  <c r="AW264" i="7" s="1"/>
  <c r="G676" i="11" s="1"/>
  <c r="H676" i="11" s="1"/>
  <c r="AJ272" i="7"/>
  <c r="AW272" i="7" s="1"/>
  <c r="G684" i="11" s="1"/>
  <c r="H684" i="11" s="1"/>
  <c r="AJ280" i="7"/>
  <c r="AW280" i="7" s="1"/>
  <c r="G963" i="11" s="1"/>
  <c r="H963" i="11" s="1"/>
  <c r="AJ286" i="7"/>
  <c r="AW286" i="7" s="1"/>
  <c r="G681" i="11" s="1"/>
  <c r="H681" i="11" s="1"/>
  <c r="AJ290" i="7"/>
  <c r="AW290" i="7" s="1"/>
  <c r="G784" i="11" s="1"/>
  <c r="H784" i="11" s="1"/>
  <c r="AJ294" i="7"/>
  <c r="AW294" i="7" s="1"/>
  <c r="G968" i="11" s="1"/>
  <c r="H968" i="11" s="1"/>
  <c r="AJ298" i="7"/>
  <c r="AW298" i="7" s="1"/>
  <c r="G1085" i="11" s="1"/>
  <c r="H1085" i="11" s="1"/>
  <c r="AJ302" i="7"/>
  <c r="AW302" i="7" s="1"/>
  <c r="G1180" i="11" s="1"/>
  <c r="H1180" i="11" s="1"/>
  <c r="AJ306" i="7"/>
  <c r="AW306" i="7" s="1"/>
  <c r="G687" i="11" s="1"/>
  <c r="H687" i="11" s="1"/>
  <c r="AJ310" i="7"/>
  <c r="AW310" i="7" s="1"/>
  <c r="G791" i="11" s="1"/>
  <c r="H791" i="11" s="1"/>
  <c r="AJ314" i="7"/>
  <c r="AW314" i="7" s="1"/>
  <c r="G972" i="11" s="1"/>
  <c r="H972" i="11" s="1"/>
  <c r="AJ318" i="7"/>
  <c r="AW318" i="7" s="1"/>
  <c r="G1090" i="11" s="1"/>
  <c r="H1090" i="11" s="1"/>
  <c r="AJ322" i="7"/>
  <c r="AW322" i="7" s="1"/>
  <c r="G1089" i="11" s="1"/>
  <c r="H1089" i="11" s="1"/>
  <c r="AJ326" i="7"/>
  <c r="AW326" i="7" s="1"/>
  <c r="G692" i="11" s="1"/>
  <c r="H692" i="11" s="1"/>
  <c r="AJ330" i="7"/>
  <c r="AW330" i="7" s="1"/>
  <c r="G802" i="11" s="1"/>
  <c r="H802" i="11" s="1"/>
  <c r="AJ335" i="7"/>
  <c r="AW335" i="7" s="1"/>
  <c r="G977" i="11" s="1"/>
  <c r="H977" i="11" s="1"/>
  <c r="AJ339" i="7"/>
  <c r="AW339" i="7" s="1"/>
  <c r="G781" i="11" s="1"/>
  <c r="H781" i="11" s="1"/>
  <c r="AJ343" i="7"/>
  <c r="AW343" i="7" s="1"/>
  <c r="G1186" i="11" s="1"/>
  <c r="H1186" i="11" s="1"/>
  <c r="AJ348" i="7"/>
  <c r="AW348" i="7" s="1"/>
  <c r="G693" i="11" s="1"/>
  <c r="H693" i="11" s="1"/>
  <c r="AJ352" i="7"/>
  <c r="AW352" i="7" s="1"/>
  <c r="G697" i="11" s="1"/>
  <c r="H697" i="11" s="1"/>
  <c r="AJ356" i="7"/>
  <c r="AW356" i="7" s="1"/>
  <c r="G809" i="11" s="1"/>
  <c r="H809" i="11" s="1"/>
  <c r="AJ360" i="7"/>
  <c r="AW360" i="7" s="1"/>
  <c r="G800" i="11" s="1"/>
  <c r="H800" i="11" s="1"/>
  <c r="AJ364" i="7"/>
  <c r="AW364" i="7" s="1"/>
  <c r="G983" i="11" s="1"/>
  <c r="H983" i="11" s="1"/>
  <c r="AJ368" i="7"/>
  <c r="AW368" i="7" s="1"/>
  <c r="G1098" i="11" s="1"/>
  <c r="H1098" i="11" s="1"/>
  <c r="AJ372" i="7"/>
  <c r="AW372" i="7" s="1"/>
  <c r="G813" i="11" s="1"/>
  <c r="H813" i="11" s="1"/>
  <c r="AJ376" i="7"/>
  <c r="AW376" i="7" s="1"/>
  <c r="G698" i="11" s="1"/>
  <c r="H698" i="11" s="1"/>
  <c r="AJ380" i="7"/>
  <c r="AW380" i="7" s="1"/>
  <c r="G822" i="11" s="1"/>
  <c r="H822" i="11" s="1"/>
  <c r="AJ384" i="7"/>
  <c r="AW384" i="7" s="1"/>
  <c r="G820" i="11" s="1"/>
  <c r="H820" i="11" s="1"/>
  <c r="AJ388" i="7"/>
  <c r="AW388" i="7" s="1"/>
  <c r="G989" i="11" s="1"/>
  <c r="H989" i="11" s="1"/>
  <c r="AJ392" i="7"/>
  <c r="AW392" i="7" s="1"/>
  <c r="G1101" i="11" s="1"/>
  <c r="H1101" i="11" s="1"/>
  <c r="AJ396" i="7"/>
  <c r="AW396" i="7" s="1"/>
  <c r="G1103" i="11" s="1"/>
  <c r="H1103" i="11" s="1"/>
  <c r="AJ400" i="7"/>
  <c r="AW400" i="7" s="1"/>
  <c r="G844" i="11" s="1"/>
  <c r="H844" i="11" s="1"/>
  <c r="AJ404" i="7"/>
  <c r="AW404" i="7" s="1"/>
  <c r="G703" i="11" s="1"/>
  <c r="H703" i="11" s="1"/>
  <c r="AJ408" i="7"/>
  <c r="AW408" i="7" s="1"/>
  <c r="G824" i="11" s="1"/>
  <c r="H824" i="11" s="1"/>
  <c r="AJ412" i="7"/>
  <c r="AW412" i="7" s="1"/>
  <c r="G855" i="11" s="1"/>
  <c r="H855" i="11" s="1"/>
  <c r="AJ416" i="7"/>
  <c r="AW416" i="7" s="1"/>
  <c r="G832" i="11" s="1"/>
  <c r="H832" i="11" s="1"/>
  <c r="AJ420" i="7"/>
  <c r="AW420" i="7" s="1"/>
  <c r="G995" i="11" s="1"/>
  <c r="H995" i="11" s="1"/>
  <c r="AJ424" i="7"/>
  <c r="AW424" i="7" s="1"/>
  <c r="G1105" i="11" s="1"/>
  <c r="H1105" i="11" s="1"/>
  <c r="AJ428" i="7"/>
  <c r="AW428" i="7" s="1"/>
  <c r="G1199" i="11" s="1"/>
  <c r="H1199" i="11" s="1"/>
  <c r="AJ432" i="7"/>
  <c r="AW432" i="7" s="1"/>
  <c r="G873" i="11" s="1"/>
  <c r="H873" i="11" s="1"/>
  <c r="AJ436" i="7"/>
  <c r="AW436" i="7" s="1"/>
  <c r="G876" i="11" s="1"/>
  <c r="H876" i="11" s="1"/>
  <c r="AJ440" i="7"/>
  <c r="AW440" i="7" s="1"/>
  <c r="AJ444" i="7"/>
  <c r="AW444" i="7" s="1"/>
  <c r="G842" i="11" s="1"/>
  <c r="H842" i="11" s="1"/>
  <c r="AJ448" i="7"/>
  <c r="AW448" i="7" s="1"/>
  <c r="G891" i="11" s="1"/>
  <c r="H891" i="11" s="1"/>
  <c r="AJ452" i="7"/>
  <c r="AW452" i="7" s="1"/>
  <c r="G1112" i="11" s="1"/>
  <c r="H1112" i="11" s="1"/>
  <c r="AJ456" i="7"/>
  <c r="AW456" i="7" s="1"/>
  <c r="G1206" i="11" s="1"/>
  <c r="H1206" i="11" s="1"/>
  <c r="AJ460" i="7"/>
  <c r="AW460" i="7" s="1"/>
  <c r="G902" i="11" s="1"/>
  <c r="H902" i="11" s="1"/>
  <c r="AJ464" i="7"/>
  <c r="AW464" i="7" s="1"/>
  <c r="G847" i="11" s="1"/>
  <c r="H847" i="11" s="1"/>
  <c r="AJ468" i="7"/>
  <c r="AW468" i="7" s="1"/>
  <c r="G850" i="11" s="1"/>
  <c r="H850" i="11" s="1"/>
  <c r="AJ472" i="7"/>
  <c r="AW472" i="7" s="1"/>
  <c r="AJ476" i="7"/>
  <c r="AW476" i="7" s="1"/>
  <c r="G916" i="11" s="1"/>
  <c r="H916" i="11" s="1"/>
  <c r="AJ480" i="7"/>
  <c r="AW480" i="7" s="1"/>
  <c r="G920" i="11" s="1"/>
  <c r="H920" i="11" s="1"/>
  <c r="AJ484" i="7"/>
  <c r="AW484" i="7" s="1"/>
  <c r="G1210" i="11" s="1"/>
  <c r="H1210" i="11" s="1"/>
  <c r="AJ488" i="7"/>
  <c r="AW488" i="7" s="1"/>
  <c r="G718" i="11" s="1"/>
  <c r="H718" i="11" s="1"/>
  <c r="AJ492" i="7"/>
  <c r="AW492" i="7" s="1"/>
  <c r="G853" i="11" s="1"/>
  <c r="H853" i="11" s="1"/>
  <c r="AJ496" i="7"/>
  <c r="AW496" i="7" s="1"/>
  <c r="G938" i="11" s="1"/>
  <c r="H938" i="11" s="1"/>
  <c r="AJ500" i="7"/>
  <c r="AW500" i="7" s="1"/>
  <c r="G1010" i="11" s="1"/>
  <c r="H1010" i="11" s="1"/>
  <c r="AJ504" i="7"/>
  <c r="AW504" i="7" s="1"/>
  <c r="G945" i="11" s="1"/>
  <c r="H945" i="11" s="1"/>
  <c r="AJ508" i="7"/>
  <c r="AW508" i="7" s="1"/>
  <c r="G1212" i="11" s="1"/>
  <c r="H1212" i="11" s="1"/>
  <c r="AJ512" i="7"/>
  <c r="AW512" i="7" s="1"/>
  <c r="G721" i="11" s="1"/>
  <c r="H721" i="11" s="1"/>
  <c r="AJ516" i="7"/>
  <c r="AW516" i="7" s="1"/>
  <c r="G724" i="11" s="1"/>
  <c r="H724" i="11" s="1"/>
  <c r="AJ520" i="7"/>
  <c r="AW520" i="7" s="1"/>
  <c r="G862" i="11" s="1"/>
  <c r="H862" i="11" s="1"/>
  <c r="AJ524" i="7"/>
  <c r="AW524" i="7" s="1"/>
  <c r="G969" i="11" s="1"/>
  <c r="H969" i="11" s="1"/>
  <c r="AJ528" i="7"/>
  <c r="AW528" i="7" s="1"/>
  <c r="G1016" i="11" s="1"/>
  <c r="H1016" i="11" s="1"/>
  <c r="AJ532" i="7"/>
  <c r="AW532" i="7" s="1"/>
  <c r="G1122" i="11" s="1"/>
  <c r="H1122" i="11" s="1"/>
  <c r="AJ536" i="7"/>
  <c r="AW536" i="7" s="1"/>
  <c r="G978" i="11" s="1"/>
  <c r="H978" i="11" s="1"/>
  <c r="AJ540" i="7"/>
  <c r="AW540" i="7" s="1"/>
  <c r="G981" i="11" s="1"/>
  <c r="H981" i="11" s="1"/>
  <c r="AJ544" i="7"/>
  <c r="AW544" i="7" s="1"/>
  <c r="G725" i="11" s="1"/>
  <c r="H725" i="11" s="1"/>
  <c r="AJ548" i="7"/>
  <c r="AW548" i="7" s="1"/>
  <c r="G869" i="11" s="1"/>
  <c r="H869" i="11" s="1"/>
  <c r="AJ552" i="7"/>
  <c r="AW552" i="7" s="1"/>
  <c r="G875" i="11" s="1"/>
  <c r="H875" i="11" s="1"/>
  <c r="AJ556" i="7"/>
  <c r="AW556" i="7" s="1"/>
  <c r="G1022" i="11" s="1"/>
  <c r="H1022" i="11" s="1"/>
  <c r="AJ560" i="7"/>
  <c r="AW560" i="7" s="1"/>
  <c r="G1025" i="11" s="1"/>
  <c r="H1025" i="11" s="1"/>
  <c r="AJ564" i="7"/>
  <c r="AW564" i="7" s="1"/>
  <c r="G1129" i="11" s="1"/>
  <c r="H1129" i="11" s="1"/>
  <c r="AJ568" i="7"/>
  <c r="AW568" i="7" s="1"/>
  <c r="G731" i="11" s="1"/>
  <c r="H731" i="11" s="1"/>
  <c r="AJ572" i="7"/>
  <c r="AW572" i="7" s="1"/>
  <c r="G1017" i="11" s="1"/>
  <c r="H1017" i="11" s="1"/>
  <c r="AJ576" i="7"/>
  <c r="AW576" i="7" s="1"/>
  <c r="G881" i="11" s="1"/>
  <c r="H881" i="11" s="1"/>
  <c r="AJ580" i="7"/>
  <c r="AW580" i="7" s="1"/>
  <c r="G884" i="11" s="1"/>
  <c r="H884" i="11" s="1"/>
  <c r="AJ584" i="7"/>
  <c r="AW584" i="7" s="1"/>
  <c r="G1027" i="11" s="1"/>
  <c r="H1027" i="11" s="1"/>
  <c r="AJ588" i="7"/>
  <c r="AW588" i="7" s="1"/>
  <c r="G1031" i="11" s="1"/>
  <c r="H1031" i="11" s="1"/>
  <c r="AJ592" i="7"/>
  <c r="AW592" i="7" s="1"/>
  <c r="G1133" i="11" s="1"/>
  <c r="H1133" i="11" s="1"/>
  <c r="AJ596" i="7"/>
  <c r="AW596" i="7" s="1"/>
  <c r="G1227" i="11" s="1"/>
  <c r="H1227" i="11" s="1"/>
  <c r="AJ600" i="7"/>
  <c r="AW600" i="7" s="1"/>
  <c r="G737" i="11" s="1"/>
  <c r="H737" i="11" s="1"/>
  <c r="AJ604" i="7"/>
  <c r="AW604" i="7" s="1"/>
  <c r="G889" i="11" s="1"/>
  <c r="H889" i="11" s="1"/>
  <c r="AJ608" i="7"/>
  <c r="AW608" i="7" s="1"/>
  <c r="G893" i="11" s="1"/>
  <c r="H893" i="11" s="1"/>
  <c r="AJ612" i="7"/>
  <c r="AW612" i="7" s="1"/>
  <c r="G1036" i="11" s="1"/>
  <c r="H1036" i="11" s="1"/>
  <c r="AJ616" i="7"/>
  <c r="AW616" i="7" s="1"/>
  <c r="G1138" i="11" s="1"/>
  <c r="H1138" i="11" s="1"/>
  <c r="AJ620" i="7"/>
  <c r="AW620" i="7" s="1"/>
  <c r="G1232" i="11" s="1"/>
  <c r="H1232" i="11" s="1"/>
  <c r="AJ624" i="7"/>
  <c r="AW624" i="7" s="1"/>
  <c r="G742" i="11" s="1"/>
  <c r="H742" i="11" s="1"/>
  <c r="AJ628" i="7"/>
  <c r="AW628" i="7" s="1"/>
  <c r="G1076" i="11" s="1"/>
  <c r="H1076" i="11" s="1"/>
  <c r="AJ632" i="7"/>
  <c r="AW632" i="7" s="1"/>
  <c r="G900" i="11" s="1"/>
  <c r="H900" i="11" s="1"/>
  <c r="AJ636" i="7"/>
  <c r="AW636" i="7" s="1"/>
  <c r="G1039" i="11" s="1"/>
  <c r="H1039" i="11" s="1"/>
  <c r="AJ640" i="7"/>
  <c r="AW640" i="7" s="1"/>
  <c r="G1042" i="11" s="1"/>
  <c r="H1042" i="11" s="1"/>
  <c r="AJ644" i="7"/>
  <c r="AW644" i="7" s="1"/>
  <c r="G1142" i="11" s="1"/>
  <c r="H1142" i="11" s="1"/>
  <c r="AJ648" i="7"/>
  <c r="AW648" i="7" s="1"/>
  <c r="G1094" i="11" s="1"/>
  <c r="H1094" i="11" s="1"/>
  <c r="AJ653" i="7"/>
  <c r="AW653" i="7" s="1"/>
  <c r="G1097" i="11" s="1"/>
  <c r="H1097" i="11" s="1"/>
  <c r="AJ657" i="7"/>
  <c r="AW657" i="7" s="1"/>
  <c r="G904" i="11" s="1"/>
  <c r="H904" i="11" s="1"/>
  <c r="AJ661" i="7"/>
  <c r="AW661" i="7" s="1"/>
  <c r="G909" i="11" s="1"/>
  <c r="H909" i="11" s="1"/>
  <c r="AJ665" i="7"/>
  <c r="AW665" i="7" s="1"/>
  <c r="G1045" i="11" s="1"/>
  <c r="H1045" i="11" s="1"/>
  <c r="AJ669" i="7"/>
  <c r="AW669" i="7" s="1"/>
  <c r="G1115" i="11" s="1"/>
  <c r="H1115" i="11" s="1"/>
  <c r="AJ673" i="7"/>
  <c r="AW673" i="7" s="1"/>
  <c r="G1147" i="11" s="1"/>
  <c r="H1147" i="11" s="1"/>
  <c r="AJ677" i="7"/>
  <c r="AW677" i="7" s="1"/>
  <c r="G1241" i="11" s="1"/>
  <c r="H1241" i="11" s="1"/>
  <c r="AJ681" i="7"/>
  <c r="AW681" i="7" s="1"/>
  <c r="G752" i="11" s="1"/>
  <c r="H752" i="11" s="1"/>
  <c r="AJ685" i="7"/>
  <c r="AW685" i="7" s="1"/>
  <c r="G1136" i="11" s="1"/>
  <c r="H1136" i="11" s="1"/>
  <c r="AJ689" i="7"/>
  <c r="AW689" i="7" s="1"/>
  <c r="G1053" i="11" s="1"/>
  <c r="H1053" i="11" s="1"/>
  <c r="AJ693" i="7"/>
  <c r="AW693" i="7" s="1"/>
  <c r="G1151" i="11" s="1"/>
  <c r="H1151" i="11" s="1"/>
  <c r="AJ697" i="7"/>
  <c r="AW697" i="7" s="1"/>
  <c r="G1246" i="11" s="1"/>
  <c r="H1246" i="11" s="1"/>
  <c r="AJ701" i="7"/>
  <c r="AW701" i="7" s="1"/>
  <c r="G755" i="11" s="1"/>
  <c r="H755" i="11" s="1"/>
  <c r="AJ705" i="7"/>
  <c r="AW705" i="7" s="1"/>
  <c r="G924" i="11" s="1"/>
  <c r="H924" i="11" s="1"/>
  <c r="AJ709" i="7"/>
  <c r="AW709" i="7" s="1"/>
  <c r="G930" i="11" s="1"/>
  <c r="H930" i="11" s="1"/>
  <c r="AJ713" i="7"/>
  <c r="AW713" i="7" s="1"/>
  <c r="G1168" i="11" s="1"/>
  <c r="H1168" i="11" s="1"/>
  <c r="AJ717" i="7"/>
  <c r="AW717" i="7" s="1"/>
  <c r="AJ721" i="7"/>
  <c r="AW721" i="7" s="1"/>
  <c r="G1174" i="11" s="1"/>
  <c r="H1174" i="11" s="1"/>
  <c r="AJ725" i="7"/>
  <c r="AW725" i="7" s="1"/>
  <c r="G1250" i="11" s="1"/>
  <c r="H1250" i="11" s="1"/>
  <c r="AJ729" i="7"/>
  <c r="AW729" i="7" s="1"/>
  <c r="G760" i="11" s="1"/>
  <c r="H760" i="11" s="1"/>
  <c r="AJ733" i="7"/>
  <c r="AW733" i="7" s="1"/>
  <c r="G1187" i="11" s="1"/>
  <c r="H1187" i="11" s="1"/>
  <c r="AJ737" i="7"/>
  <c r="AW737" i="7" s="1"/>
  <c r="G1193" i="11" s="1"/>
  <c r="H1193" i="11" s="1"/>
  <c r="AJ741" i="7"/>
  <c r="AW741" i="7" s="1"/>
  <c r="G1061" i="11" s="1"/>
  <c r="H1061" i="11" s="1"/>
  <c r="AJ745" i="7"/>
  <c r="AW745" i="7" s="1"/>
  <c r="G1064" i="11" s="1"/>
  <c r="H1064" i="11" s="1"/>
  <c r="AJ749" i="7"/>
  <c r="AW749" i="7" s="1"/>
  <c r="G1159" i="11" s="1"/>
  <c r="H1159" i="11" s="1"/>
  <c r="AJ753" i="7"/>
  <c r="AW753" i="7" s="1"/>
  <c r="G1253" i="11" s="1"/>
  <c r="H1253" i="11" s="1"/>
  <c r="AJ757" i="7"/>
  <c r="AW757" i="7" s="1"/>
  <c r="G763" i="11" s="1"/>
  <c r="H763" i="11" s="1"/>
  <c r="AJ761" i="7"/>
  <c r="AW761" i="7" s="1"/>
  <c r="G1213" i="11" s="1"/>
  <c r="H1213" i="11" s="1"/>
  <c r="AJ765" i="7"/>
  <c r="AW765" i="7" s="1"/>
  <c r="G944" i="11" s="1"/>
  <c r="H944" i="11" s="1"/>
  <c r="AJ769" i="7"/>
  <c r="AW769" i="7" s="1"/>
  <c r="G948" i="11" s="1"/>
  <c r="H948" i="11" s="1"/>
  <c r="AJ773" i="7"/>
  <c r="AW773" i="7" s="1"/>
  <c r="G1070" i="11" s="1"/>
  <c r="H1070" i="11" s="1"/>
  <c r="AJ777" i="7"/>
  <c r="AW777" i="7" s="1"/>
  <c r="G1163" i="11" s="1"/>
  <c r="H1163" i="11" s="1"/>
  <c r="AJ781" i="7"/>
  <c r="AW781" i="7" s="1"/>
  <c r="G1258" i="11" s="1"/>
  <c r="H1258" i="11" s="1"/>
  <c r="AJ785" i="7"/>
  <c r="AW785" i="7" s="1"/>
  <c r="G1238" i="11" s="1"/>
  <c r="H1238" i="11" s="1"/>
  <c r="AJ789" i="7"/>
  <c r="AW789" i="7" s="1"/>
  <c r="G949" i="11" s="1"/>
  <c r="H949" i="11" s="1"/>
  <c r="AJ793" i="7"/>
  <c r="AW793" i="7" s="1"/>
  <c r="G955" i="11" s="1"/>
  <c r="H955" i="11" s="1"/>
  <c r="AJ797" i="7"/>
  <c r="AW797" i="7" s="1"/>
  <c r="G1248" i="11" s="1"/>
  <c r="H1248" i="11" s="1"/>
  <c r="AJ801" i="7"/>
  <c r="AW801" i="7" s="1"/>
  <c r="G1075" i="11" s="1"/>
  <c r="H1075" i="11" s="1"/>
  <c r="AJ806" i="7"/>
  <c r="AW806" i="7" s="1"/>
  <c r="G1170" i="11" s="1"/>
  <c r="H1170" i="11" s="1"/>
  <c r="AJ810" i="7"/>
  <c r="AW810" i="7" s="1"/>
  <c r="G1263" i="11" s="1"/>
  <c r="H1263" i="11" s="1"/>
  <c r="AJ814" i="7"/>
  <c r="AW814" i="7" s="1"/>
  <c r="G1300" i="11" s="1"/>
  <c r="H1300" i="11" s="1"/>
  <c r="AJ818" i="7"/>
  <c r="AW818" i="7" s="1"/>
  <c r="G1304" i="11" s="1"/>
  <c r="H1304" i="11" s="1"/>
  <c r="AJ822" i="7"/>
  <c r="AW822" i="7" s="1"/>
  <c r="G1291" i="11" s="1"/>
  <c r="H1291" i="11" s="1"/>
  <c r="AJ826" i="7"/>
  <c r="AW826" i="7" s="1"/>
  <c r="G1295" i="11" s="1"/>
  <c r="H1295" i="11" s="1"/>
  <c r="AJ48" i="7"/>
  <c r="AW48" i="7" s="1"/>
  <c r="G555" i="11" s="1"/>
  <c r="H555" i="11" s="1"/>
  <c r="AJ112" i="7"/>
  <c r="AW112" i="7" s="1"/>
  <c r="G508" i="11" s="1"/>
  <c r="H508" i="11" s="1"/>
  <c r="AJ176" i="7"/>
  <c r="AW176" i="7" s="1"/>
  <c r="G626" i="11" s="1"/>
  <c r="H626" i="11" s="1"/>
  <c r="AJ240" i="7"/>
  <c r="AW240" i="7" s="1"/>
  <c r="G662" i="11" s="1"/>
  <c r="H662" i="11" s="1"/>
  <c r="AJ281" i="7"/>
  <c r="AW281" i="7" s="1"/>
  <c r="G1079" i="11" s="1"/>
  <c r="H1079" i="11" s="1"/>
  <c r="AJ299" i="7"/>
  <c r="AW299" i="7" s="1"/>
  <c r="G1175" i="11" s="1"/>
  <c r="H1175" i="11" s="1"/>
  <c r="AJ315" i="7"/>
  <c r="AW315" i="7" s="1"/>
  <c r="G973" i="11" s="1"/>
  <c r="H973" i="11" s="1"/>
  <c r="AJ331" i="7"/>
  <c r="AW331" i="7" s="1"/>
  <c r="G804" i="11" s="1"/>
  <c r="H804" i="11" s="1"/>
  <c r="AJ349" i="7"/>
  <c r="AW349" i="7" s="1"/>
  <c r="G695" i="11" s="1"/>
  <c r="H695" i="11" s="1"/>
  <c r="AJ365" i="7"/>
  <c r="AW365" i="7" s="1"/>
  <c r="G984" i="11" s="1"/>
  <c r="H984" i="11" s="1"/>
  <c r="AJ381" i="7"/>
  <c r="AW381" i="7" s="1"/>
  <c r="G816" i="11" s="1"/>
  <c r="H816" i="11" s="1"/>
  <c r="AJ397" i="7"/>
  <c r="AW397" i="7" s="1"/>
  <c r="G839" i="11" s="1"/>
  <c r="H839" i="11" s="1"/>
  <c r="AJ413" i="7"/>
  <c r="AW413" i="7" s="1"/>
  <c r="G830" i="11" s="1"/>
  <c r="H830" i="11" s="1"/>
  <c r="AJ429" i="7"/>
  <c r="AW429" i="7" s="1"/>
  <c r="G1201" i="11" s="1"/>
  <c r="H1201" i="11" s="1"/>
  <c r="AJ445" i="7"/>
  <c r="AW445" i="7" s="1"/>
  <c r="G888" i="11" s="1"/>
  <c r="H888" i="11" s="1"/>
  <c r="AJ461" i="7"/>
  <c r="AW461" i="7" s="1"/>
  <c r="G714" i="11" s="1"/>
  <c r="H714" i="11" s="1"/>
  <c r="AJ477" i="7"/>
  <c r="AW477" i="7" s="1"/>
  <c r="G917" i="11" s="1"/>
  <c r="H917" i="11" s="1"/>
  <c r="AJ493" i="7"/>
  <c r="AW493" i="7" s="1"/>
  <c r="G854" i="11" s="1"/>
  <c r="H854" i="11" s="1"/>
  <c r="AJ509" i="7"/>
  <c r="AW509" i="7" s="1"/>
  <c r="G1214" i="11" s="1"/>
  <c r="H1214" i="11" s="1"/>
  <c r="AJ525" i="7"/>
  <c r="AW525" i="7" s="1"/>
  <c r="G868" i="11" s="1"/>
  <c r="H868" i="11" s="1"/>
  <c r="AJ541" i="7"/>
  <c r="AW541" i="7" s="1"/>
  <c r="G1217" i="11" s="1"/>
  <c r="H1217" i="11" s="1"/>
  <c r="AJ557" i="7"/>
  <c r="AW557" i="7" s="1"/>
  <c r="G1023" i="11" s="1"/>
  <c r="H1023" i="11" s="1"/>
  <c r="AJ573" i="7"/>
  <c r="AW573" i="7" s="1"/>
  <c r="G878" i="11" s="1"/>
  <c r="H878" i="11" s="1"/>
  <c r="AJ589" i="7"/>
  <c r="AW589" i="7" s="1"/>
  <c r="G1033" i="11" s="1"/>
  <c r="H1033" i="11" s="1"/>
  <c r="AJ605" i="7"/>
  <c r="AW605" i="7" s="1"/>
  <c r="G890" i="11" s="1"/>
  <c r="H890" i="11" s="1"/>
  <c r="AJ621" i="7"/>
  <c r="AW621" i="7" s="1"/>
  <c r="G739" i="11" s="1"/>
  <c r="H739" i="11" s="1"/>
  <c r="AJ637" i="7"/>
  <c r="AW637" i="7" s="1"/>
  <c r="G1040" i="11" s="1"/>
  <c r="H1040" i="11" s="1"/>
  <c r="AJ654" i="7"/>
  <c r="AW654" i="7" s="1"/>
  <c r="G745" i="11" s="1"/>
  <c r="H745" i="11" s="1"/>
  <c r="AJ670" i="7"/>
  <c r="AW670" i="7" s="1"/>
  <c r="G1144" i="11" s="1"/>
  <c r="H1144" i="11" s="1"/>
  <c r="AJ686" i="7"/>
  <c r="AW686" i="7" s="1"/>
  <c r="G1049" i="11" s="1"/>
  <c r="H1049" i="11" s="1"/>
  <c r="AJ702" i="7"/>
  <c r="AW702" i="7" s="1"/>
  <c r="G756" i="11" s="1"/>
  <c r="H756" i="11" s="1"/>
  <c r="AJ718" i="7"/>
  <c r="AW718" i="7" s="1"/>
  <c r="G1059" i="11" s="1"/>
  <c r="H1059" i="11" s="1"/>
  <c r="AJ734" i="7"/>
  <c r="AW734" i="7" s="1"/>
  <c r="G934" i="11" s="1"/>
  <c r="H934" i="11" s="1"/>
  <c r="AJ750" i="7"/>
  <c r="AW750" i="7" s="1"/>
  <c r="G1160" i="11" s="1"/>
  <c r="H1160" i="11" s="1"/>
  <c r="AJ766" i="7"/>
  <c r="AW766" i="7" s="1"/>
  <c r="G947" i="11" s="1"/>
  <c r="H947" i="11" s="1"/>
  <c r="AJ782" i="7"/>
  <c r="AW782" i="7" s="1"/>
  <c r="G1259" i="11" s="1"/>
  <c r="H1259" i="11" s="1"/>
  <c r="AJ795" i="7"/>
  <c r="AW795" i="7" s="1"/>
  <c r="G957" i="11" s="1"/>
  <c r="H957" i="11" s="1"/>
  <c r="AJ800" i="7"/>
  <c r="AW800" i="7" s="1"/>
  <c r="G1074" i="11" s="1"/>
  <c r="H1074" i="11" s="1"/>
  <c r="AJ807" i="7"/>
  <c r="AW807" i="7" s="1"/>
  <c r="G1260" i="11" s="1"/>
  <c r="H1260" i="11" s="1"/>
  <c r="AJ812" i="7"/>
  <c r="AW812" i="7" s="1"/>
  <c r="G1298" i="11" s="1"/>
  <c r="H1298" i="11" s="1"/>
  <c r="AJ817" i="7"/>
  <c r="AW817" i="7" s="1"/>
  <c r="G1303" i="11" s="1"/>
  <c r="H1303" i="11" s="1"/>
  <c r="AJ823" i="7"/>
  <c r="AW823" i="7" s="1"/>
  <c r="G1292" i="11" s="1"/>
  <c r="H1292" i="11" s="1"/>
  <c r="AJ828" i="7"/>
  <c r="AW828" i="7" s="1"/>
  <c r="G1297" i="11" s="1"/>
  <c r="H1297" i="11" s="1"/>
  <c r="AJ160" i="7"/>
  <c r="AW160" i="7" s="1"/>
  <c r="G1264" i="11" s="1"/>
  <c r="H1264" i="11" s="1"/>
  <c r="AJ273" i="7"/>
  <c r="AW273" i="7" s="1"/>
  <c r="AJ311" i="7"/>
  <c r="AW311" i="7" s="1"/>
  <c r="G793" i="11" s="1"/>
  <c r="H793" i="11" s="1"/>
  <c r="AJ344" i="7"/>
  <c r="AW344" i="7" s="1"/>
  <c r="G787" i="11" s="1"/>
  <c r="H787" i="11" s="1"/>
  <c r="AJ361" i="7"/>
  <c r="AW361" i="7" s="1"/>
  <c r="G814" i="11" s="1"/>
  <c r="H814" i="11" s="1"/>
  <c r="AJ393" i="7"/>
  <c r="AW393" i="7" s="1"/>
  <c r="G1102" i="11" s="1"/>
  <c r="H1102" i="11" s="1"/>
  <c r="AJ425" i="7"/>
  <c r="AW425" i="7" s="1"/>
  <c r="G1106" i="11" s="1"/>
  <c r="H1106" i="11" s="1"/>
  <c r="AJ473" i="7"/>
  <c r="AW473" i="7" s="1"/>
  <c r="G1005" i="11" s="1"/>
  <c r="H1005" i="11" s="1"/>
  <c r="AJ505" i="7"/>
  <c r="AW505" i="7" s="1"/>
  <c r="G1014" i="11" s="1"/>
  <c r="H1014" i="11" s="1"/>
  <c r="AJ537" i="7"/>
  <c r="AW537" i="7" s="1"/>
  <c r="G1125" i="11" s="1"/>
  <c r="H1125" i="11" s="1"/>
  <c r="AJ585" i="7"/>
  <c r="AW585" i="7" s="1"/>
  <c r="G1028" i="11" s="1"/>
  <c r="H1028" i="11" s="1"/>
  <c r="AJ617" i="7"/>
  <c r="AW617" i="7" s="1"/>
  <c r="G1229" i="11" s="1"/>
  <c r="H1229" i="11" s="1"/>
  <c r="AJ666" i="7"/>
  <c r="AW666" i="7" s="1"/>
  <c r="G1047" i="11" s="1"/>
  <c r="H1047" i="11" s="1"/>
  <c r="AJ714" i="7"/>
  <c r="AW714" i="7" s="1"/>
  <c r="G1057" i="11" s="1"/>
  <c r="H1057" i="11" s="1"/>
  <c r="AJ762" i="7"/>
  <c r="AW762" i="7" s="1"/>
  <c r="G940" i="11" s="1"/>
  <c r="H940" i="11" s="1"/>
  <c r="AJ794" i="7"/>
  <c r="AW794" i="7" s="1"/>
  <c r="G956" i="11" s="1"/>
  <c r="H956" i="11" s="1"/>
  <c r="AJ805" i="7"/>
  <c r="AW805" i="7" s="1"/>
  <c r="G1169" i="11" s="1"/>
  <c r="H1169" i="11" s="1"/>
  <c r="AJ821" i="7"/>
  <c r="AW821" i="7" s="1"/>
  <c r="G1290" i="11" s="1"/>
  <c r="H1290" i="11" s="1"/>
  <c r="AJ64" i="7"/>
  <c r="AW64" i="7" s="1"/>
  <c r="G565" i="11" s="1"/>
  <c r="H565" i="11" s="1"/>
  <c r="AJ128" i="7"/>
  <c r="AW128" i="7" s="1"/>
  <c r="G600" i="11" s="1"/>
  <c r="H600" i="11" s="1"/>
  <c r="AJ192" i="7"/>
  <c r="AW192" i="7" s="1"/>
  <c r="G1283" i="11" s="1"/>
  <c r="H1283" i="11" s="1"/>
  <c r="AJ256" i="7"/>
  <c r="AW256" i="7" s="1"/>
  <c r="G531" i="11" s="1"/>
  <c r="H531" i="11" s="1"/>
  <c r="AJ287" i="7"/>
  <c r="AW287" i="7" s="1"/>
  <c r="G682" i="11" s="1"/>
  <c r="H682" i="11" s="1"/>
  <c r="AJ303" i="7"/>
  <c r="AW303" i="7" s="1"/>
  <c r="G685" i="11" s="1"/>
  <c r="H685" i="11" s="1"/>
  <c r="AJ319" i="7"/>
  <c r="AW319" i="7" s="1"/>
  <c r="G1181" i="11" s="1"/>
  <c r="H1181" i="11" s="1"/>
  <c r="AJ336" i="7"/>
  <c r="AW336" i="7" s="1"/>
  <c r="G979" i="11" s="1"/>
  <c r="H979" i="11" s="1"/>
  <c r="AJ353" i="7"/>
  <c r="AW353" i="7" s="1"/>
  <c r="G806" i="11" s="1"/>
  <c r="H806" i="11" s="1"/>
  <c r="AJ369" i="7"/>
  <c r="AW369" i="7" s="1"/>
  <c r="G1190" i="11" s="1"/>
  <c r="H1190" i="11" s="1"/>
  <c r="AJ385" i="7"/>
  <c r="AW385" i="7" s="1"/>
  <c r="G821" i="11" s="1"/>
  <c r="H821" i="11" s="1"/>
  <c r="AJ401" i="7"/>
  <c r="AW401" i="7" s="1"/>
  <c r="G1197" i="11" s="1"/>
  <c r="H1197" i="11" s="1"/>
  <c r="AJ417" i="7"/>
  <c r="AW417" i="7" s="1"/>
  <c r="G993" i="11" s="1"/>
  <c r="H993" i="11" s="1"/>
  <c r="AJ433" i="7"/>
  <c r="AW433" i="7" s="1"/>
  <c r="G708" i="11" s="1"/>
  <c r="H708" i="11" s="1"/>
  <c r="AJ449" i="7"/>
  <c r="AW449" i="7" s="1"/>
  <c r="G1108" i="11" s="1"/>
  <c r="H1108" i="11" s="1"/>
  <c r="AJ465" i="7"/>
  <c r="AW465" i="7" s="1"/>
  <c r="G910" i="11" s="1"/>
  <c r="H910" i="11" s="1"/>
  <c r="AJ481" i="7"/>
  <c r="AW481" i="7" s="1"/>
  <c r="G1116" i="11" s="1"/>
  <c r="H1116" i="11" s="1"/>
  <c r="AJ497" i="7"/>
  <c r="AW497" i="7" s="1"/>
  <c r="G858" i="11" s="1"/>
  <c r="H858" i="11" s="1"/>
  <c r="AJ513" i="7"/>
  <c r="AW513" i="7" s="1"/>
  <c r="G722" i="11" s="1"/>
  <c r="H722" i="11" s="1"/>
  <c r="AJ529" i="7"/>
  <c r="AW529" i="7" s="1"/>
  <c r="G971" i="11" s="1"/>
  <c r="H971" i="11" s="1"/>
  <c r="AJ545" i="7"/>
  <c r="AW545" i="7" s="1"/>
  <c r="G726" i="11" s="1"/>
  <c r="H726" i="11" s="1"/>
  <c r="AJ561" i="7"/>
  <c r="AW561" i="7" s="1"/>
  <c r="G1126" i="11" s="1"/>
  <c r="H1126" i="11" s="1"/>
  <c r="AJ577" i="7"/>
  <c r="AW577" i="7" s="1"/>
  <c r="G882" i="11" s="1"/>
  <c r="H882" i="11" s="1"/>
  <c r="AJ593" i="7"/>
  <c r="AW593" i="7" s="1"/>
  <c r="G1134" i="11" s="1"/>
  <c r="H1134" i="11" s="1"/>
  <c r="AJ609" i="7"/>
  <c r="AW609" i="7" s="1"/>
  <c r="G894" i="11" s="1"/>
  <c r="H894" i="11" s="1"/>
  <c r="AJ625" i="7"/>
  <c r="AW625" i="7" s="1"/>
  <c r="G743" i="11" s="1"/>
  <c r="H743" i="11" s="1"/>
  <c r="AJ641" i="7"/>
  <c r="AW641" i="7" s="1"/>
  <c r="G1139" i="11" s="1"/>
  <c r="H1139" i="11" s="1"/>
  <c r="AJ658" i="7"/>
  <c r="AW658" i="7" s="1"/>
  <c r="G905" i="11" s="1"/>
  <c r="H905" i="11" s="1"/>
  <c r="AJ674" i="7"/>
  <c r="AW674" i="7" s="1"/>
  <c r="G1119" i="11" s="1"/>
  <c r="H1119" i="11" s="1"/>
  <c r="AJ690" i="7"/>
  <c r="AW690" i="7" s="1"/>
  <c r="G1148" i="11" s="1"/>
  <c r="H1148" i="11" s="1"/>
  <c r="AJ706" i="7"/>
  <c r="AW706" i="7" s="1"/>
  <c r="G925" i="11" s="1"/>
  <c r="H925" i="11" s="1"/>
  <c r="AJ722" i="7"/>
  <c r="AW722" i="7" s="1"/>
  <c r="G1156" i="11" s="1"/>
  <c r="H1156" i="11" s="1"/>
  <c r="AJ738" i="7"/>
  <c r="AW738" i="7" s="1"/>
  <c r="G1194" i="11" s="1"/>
  <c r="H1194" i="11" s="1"/>
  <c r="AJ754" i="7"/>
  <c r="AW754" i="7" s="1"/>
  <c r="G1254" i="11" s="1"/>
  <c r="H1254" i="11" s="1"/>
  <c r="AJ770" i="7"/>
  <c r="AW770" i="7" s="1"/>
  <c r="G1067" i="11" s="1"/>
  <c r="H1067" i="11" s="1"/>
  <c r="AJ786" i="7"/>
  <c r="AW786" i="7" s="1"/>
  <c r="G768" i="11" s="1"/>
  <c r="H768" i="11" s="1"/>
  <c r="AJ796" i="7"/>
  <c r="AW796" i="7" s="1"/>
  <c r="G1247" i="11" s="1"/>
  <c r="H1247" i="11" s="1"/>
  <c r="AJ802" i="7"/>
  <c r="AW802" i="7" s="1"/>
  <c r="G1166" i="11" s="1"/>
  <c r="H1166" i="11" s="1"/>
  <c r="AJ808" i="7"/>
  <c r="AW808" i="7" s="1"/>
  <c r="G1261" i="11" s="1"/>
  <c r="H1261" i="11" s="1"/>
  <c r="AJ813" i="7"/>
  <c r="AW813" i="7" s="1"/>
  <c r="G1299" i="11" s="1"/>
  <c r="H1299" i="11" s="1"/>
  <c r="AJ819" i="7"/>
  <c r="AW819" i="7" s="1"/>
  <c r="G1305" i="11" s="1"/>
  <c r="H1305" i="11" s="1"/>
  <c r="AJ824" i="7"/>
  <c r="AW824" i="7" s="1"/>
  <c r="G1293" i="11" s="1"/>
  <c r="H1293" i="11" s="1"/>
  <c r="AJ3" i="7"/>
  <c r="AJ32" i="7"/>
  <c r="AW32" i="7" s="1"/>
  <c r="G593" i="11" s="1"/>
  <c r="H593" i="11" s="1"/>
  <c r="AJ96" i="7"/>
  <c r="AW96" i="7" s="1"/>
  <c r="G929" i="11" s="1"/>
  <c r="H929" i="11" s="1"/>
  <c r="AJ224" i="7"/>
  <c r="AW224" i="7" s="1"/>
  <c r="G633" i="11" s="1"/>
  <c r="H633" i="11" s="1"/>
  <c r="AJ295" i="7"/>
  <c r="AW295" i="7" s="1"/>
  <c r="G1082" i="11" s="1"/>
  <c r="H1082" i="11" s="1"/>
  <c r="AJ327" i="7"/>
  <c r="AW327" i="7" s="1"/>
  <c r="G766" i="11" s="1"/>
  <c r="H766" i="11" s="1"/>
  <c r="AJ377" i="7"/>
  <c r="AW377" i="7" s="1"/>
  <c r="G700" i="11" s="1"/>
  <c r="H700" i="11" s="1"/>
  <c r="AJ409" i="7"/>
  <c r="AW409" i="7" s="1"/>
  <c r="G826" i="11" s="1"/>
  <c r="H826" i="11" s="1"/>
  <c r="AJ441" i="7"/>
  <c r="AW441" i="7" s="1"/>
  <c r="G835" i="11" s="1"/>
  <c r="H835" i="11" s="1"/>
  <c r="AJ489" i="7"/>
  <c r="AW489" i="7" s="1"/>
  <c r="G719" i="11" s="1"/>
  <c r="H719" i="11" s="1"/>
  <c r="AJ521" i="7"/>
  <c r="AW521" i="7" s="1"/>
  <c r="G965" i="11" s="1"/>
  <c r="H965" i="11" s="1"/>
  <c r="AJ569" i="7"/>
  <c r="AW569" i="7" s="1"/>
  <c r="G732" i="11" s="1"/>
  <c r="H732" i="11" s="1"/>
  <c r="AJ601" i="7"/>
  <c r="AW601" i="7" s="1"/>
  <c r="G738" i="11" s="1"/>
  <c r="H738" i="11" s="1"/>
  <c r="AJ649" i="7"/>
  <c r="AW649" i="7" s="1"/>
  <c r="G1236" i="11" s="1"/>
  <c r="H1236" i="11" s="1"/>
  <c r="AJ698" i="7"/>
  <c r="AW698" i="7" s="1"/>
  <c r="G753" i="11" s="1"/>
  <c r="H753" i="11" s="1"/>
  <c r="AJ746" i="7"/>
  <c r="AW746" i="7" s="1"/>
  <c r="G1157" i="11" s="1"/>
  <c r="H1157" i="11" s="1"/>
  <c r="AJ778" i="7"/>
  <c r="AW778" i="7" s="1"/>
  <c r="G1164" i="11" s="1"/>
  <c r="H1164" i="11" s="1"/>
  <c r="AJ816" i="7"/>
  <c r="AW816" i="7" s="1"/>
  <c r="G1302" i="11" s="1"/>
  <c r="H1302" i="11" s="1"/>
  <c r="AJ16" i="7"/>
  <c r="AW16" i="7" s="1"/>
  <c r="G537" i="11" s="1"/>
  <c r="H537" i="11" s="1"/>
  <c r="AJ80" i="7"/>
  <c r="AW80" i="7" s="1"/>
  <c r="G807" i="11" s="1"/>
  <c r="H807" i="11" s="1"/>
  <c r="AJ144" i="7"/>
  <c r="AW144" i="7" s="1"/>
  <c r="G1165" i="11" s="1"/>
  <c r="H1165" i="11" s="1"/>
  <c r="AJ208" i="7"/>
  <c r="AW208" i="7" s="1"/>
  <c r="G505" i="11" s="1"/>
  <c r="H505" i="11" s="1"/>
  <c r="AJ265" i="7"/>
  <c r="AW265" i="7" s="1"/>
  <c r="G677" i="11" s="1"/>
  <c r="H677" i="11" s="1"/>
  <c r="AJ291" i="7"/>
  <c r="AW291" i="7" s="1"/>
  <c r="G788" i="11" s="1"/>
  <c r="H788" i="11" s="1"/>
  <c r="AJ307" i="7"/>
  <c r="AW307" i="7" s="1"/>
  <c r="G688" i="11" s="1"/>
  <c r="H688" i="11" s="1"/>
  <c r="AJ323" i="7"/>
  <c r="AW323" i="7" s="1"/>
  <c r="G1184" i="11" s="1"/>
  <c r="H1184" i="11" s="1"/>
  <c r="AJ340" i="7"/>
  <c r="AW340" i="7" s="1"/>
  <c r="G1093" i="11" s="1"/>
  <c r="H1093" i="11" s="1"/>
  <c r="AJ357" i="7"/>
  <c r="AW357" i="7" s="1"/>
  <c r="G810" i="11" s="1"/>
  <c r="H810" i="11" s="1"/>
  <c r="AJ373" i="7"/>
  <c r="AW373" i="7" s="1"/>
  <c r="G1192" i="11" s="1"/>
  <c r="H1192" i="11" s="1"/>
  <c r="AJ389" i="7"/>
  <c r="AW389" i="7" s="1"/>
  <c r="G990" i="11" s="1"/>
  <c r="H990" i="11" s="1"/>
  <c r="AJ405" i="7"/>
  <c r="AW405" i="7" s="1"/>
  <c r="G704" i="11" s="1"/>
  <c r="H704" i="11" s="1"/>
  <c r="AJ421" i="7"/>
  <c r="AW421" i="7" s="1"/>
  <c r="G1104" i="11" s="1"/>
  <c r="H1104" i="11" s="1"/>
  <c r="AJ437" i="7"/>
  <c r="AW437" i="7" s="1"/>
  <c r="G833" i="11" s="1"/>
  <c r="H833" i="11" s="1"/>
  <c r="AJ453" i="7"/>
  <c r="AW453" i="7" s="1"/>
  <c r="G1203" i="11" s="1"/>
  <c r="H1203" i="11" s="1"/>
  <c r="AJ469" i="7"/>
  <c r="AW469" i="7" s="1"/>
  <c r="G1003" i="11" s="1"/>
  <c r="H1003" i="11" s="1"/>
  <c r="AJ485" i="7"/>
  <c r="AW485" i="7" s="1"/>
  <c r="G716" i="11" s="1"/>
  <c r="H716" i="11" s="1"/>
  <c r="AJ501" i="7"/>
  <c r="AW501" i="7" s="1"/>
  <c r="G1011" i="11" s="1"/>
  <c r="H1011" i="11" s="1"/>
  <c r="AJ517" i="7"/>
  <c r="AW517" i="7" s="1"/>
  <c r="G960" i="11" s="1"/>
  <c r="H960" i="11" s="1"/>
  <c r="AJ533" i="7"/>
  <c r="AW533" i="7" s="1"/>
  <c r="AJ549" i="7"/>
  <c r="AW549" i="7" s="1"/>
  <c r="G870" i="11" s="1"/>
  <c r="H870" i="11" s="1"/>
  <c r="AJ565" i="7"/>
  <c r="AW565" i="7" s="1"/>
  <c r="G1221" i="11" s="1"/>
  <c r="H1221" i="11" s="1"/>
  <c r="AJ581" i="7"/>
  <c r="AW581" i="7" s="1"/>
  <c r="G886" i="11" s="1"/>
  <c r="H886" i="11" s="1"/>
  <c r="AJ597" i="7"/>
  <c r="AW597" i="7" s="1"/>
  <c r="G1228" i="11" s="1"/>
  <c r="H1228" i="11" s="1"/>
  <c r="AJ613" i="7"/>
  <c r="AW613" i="7" s="1"/>
  <c r="G1037" i="11" s="1"/>
  <c r="H1037" i="11" s="1"/>
  <c r="AJ629" i="7"/>
  <c r="AW629" i="7" s="1"/>
  <c r="G898" i="11" s="1"/>
  <c r="H898" i="11" s="1"/>
  <c r="AJ645" i="7"/>
  <c r="AW645" i="7" s="1"/>
  <c r="G1092" i="11" s="1"/>
  <c r="H1092" i="11" s="1"/>
  <c r="AJ662" i="7"/>
  <c r="AW662" i="7" s="1"/>
  <c r="G911" i="11" s="1"/>
  <c r="H911" i="11" s="1"/>
  <c r="AJ678" i="7"/>
  <c r="AW678" i="7" s="1"/>
  <c r="G748" i="11" s="1"/>
  <c r="H748" i="11" s="1"/>
  <c r="AJ694" i="7"/>
  <c r="AW694" i="7" s="1"/>
  <c r="G1242" i="11" s="1"/>
  <c r="H1242" i="11" s="1"/>
  <c r="AJ710" i="7"/>
  <c r="AW710" i="7" s="1"/>
  <c r="G931" i="11" s="1"/>
  <c r="H931" i="11" s="1"/>
  <c r="AJ726" i="7"/>
  <c r="AW726" i="7" s="1"/>
  <c r="G757" i="11" s="1"/>
  <c r="H757" i="11" s="1"/>
  <c r="AJ742" i="7"/>
  <c r="AW742" i="7" s="1"/>
  <c r="G1062" i="11" s="1"/>
  <c r="H1062" i="11" s="1"/>
  <c r="AJ758" i="7"/>
  <c r="AW758" i="7" s="1"/>
  <c r="G764" i="11" s="1"/>
  <c r="H764" i="11" s="1"/>
  <c r="AJ774" i="7"/>
  <c r="AW774" i="7" s="1"/>
  <c r="G1071" i="11" s="1"/>
  <c r="H1071" i="11" s="1"/>
  <c r="AJ790" i="7"/>
  <c r="AW790" i="7" s="1"/>
  <c r="G950" i="11" s="1"/>
  <c r="H950" i="11" s="1"/>
  <c r="AJ798" i="7"/>
  <c r="AW798" i="7" s="1"/>
  <c r="G958" i="11" s="1"/>
  <c r="H958" i="11" s="1"/>
  <c r="AJ803" i="7"/>
  <c r="AW803" i="7" s="1"/>
  <c r="G1167" i="11" s="1"/>
  <c r="H1167" i="11" s="1"/>
  <c r="AJ809" i="7"/>
  <c r="AW809" i="7" s="1"/>
  <c r="G1262" i="11" s="1"/>
  <c r="H1262" i="11" s="1"/>
  <c r="AJ815" i="7"/>
  <c r="AW815" i="7" s="1"/>
  <c r="G1301" i="11" s="1"/>
  <c r="H1301" i="11" s="1"/>
  <c r="AJ820" i="7"/>
  <c r="AW820" i="7" s="1"/>
  <c r="G1306" i="11" s="1"/>
  <c r="H1306" i="11" s="1"/>
  <c r="AJ825" i="7"/>
  <c r="AW825" i="7" s="1"/>
  <c r="G1294" i="11" s="1"/>
  <c r="H1294" i="11" s="1"/>
  <c r="AJ457" i="7"/>
  <c r="AW457" i="7" s="1"/>
  <c r="G711" i="11" s="1"/>
  <c r="H711" i="11" s="1"/>
  <c r="AJ553" i="7"/>
  <c r="AW553" i="7" s="1"/>
  <c r="G996" i="11" s="1"/>
  <c r="H996" i="11" s="1"/>
  <c r="AJ633" i="7"/>
  <c r="AW633" i="7" s="1"/>
  <c r="G901" i="11" s="1"/>
  <c r="H901" i="11" s="1"/>
  <c r="AJ682" i="7"/>
  <c r="AW682" i="7" s="1"/>
  <c r="G914" i="11" s="1"/>
  <c r="H914" i="11" s="1"/>
  <c r="AJ730" i="7"/>
  <c r="AW730" i="7" s="1"/>
  <c r="G932" i="11" s="1"/>
  <c r="H932" i="11" s="1"/>
  <c r="AJ799" i="7"/>
  <c r="AW799" i="7" s="1"/>
  <c r="G1073" i="11" s="1"/>
  <c r="H1073" i="11" s="1"/>
  <c r="AJ811" i="7"/>
  <c r="AW811" i="7" s="1"/>
  <c r="G1289" i="11" s="1"/>
  <c r="H1289" i="11" s="1"/>
  <c r="AJ827" i="7"/>
  <c r="AW827" i="7" s="1"/>
  <c r="G1296" i="11" s="1"/>
  <c r="H1296" i="11" s="1"/>
  <c r="AZ791" i="7"/>
  <c r="AZ1196" i="7"/>
  <c r="AZ1204" i="7"/>
  <c r="AZ785" i="7"/>
  <c r="AZ1124" i="7"/>
  <c r="AZ780" i="7"/>
  <c r="AZ917" i="7"/>
  <c r="AZ320" i="7"/>
  <c r="AZ639" i="7"/>
  <c r="AZ687" i="7"/>
  <c r="AZ336" i="7"/>
  <c r="AZ353" i="7"/>
  <c r="AZ290" i="7"/>
  <c r="AZ1104" i="7"/>
  <c r="AZ1298" i="7"/>
  <c r="AZ700" i="7"/>
  <c r="AZ1116" i="7"/>
  <c r="AZ21" i="7"/>
  <c r="AZ851" i="7"/>
  <c r="AZ1117" i="7"/>
  <c r="AZ1157" i="7"/>
  <c r="AZ369" i="7"/>
  <c r="AZ1107" i="7"/>
  <c r="AZ833" i="7"/>
  <c r="AZ1075" i="7"/>
  <c r="AZ945" i="7"/>
  <c r="AZ733" i="7"/>
  <c r="AZ1238" i="7"/>
  <c r="AZ744" i="7"/>
  <c r="AZ1296" i="7"/>
  <c r="AZ1082" i="7"/>
  <c r="AZ300" i="7"/>
  <c r="AZ405" i="7"/>
  <c r="AZ891" i="7"/>
  <c r="AZ602" i="7"/>
  <c r="AZ900" i="7"/>
  <c r="AZ392" i="7"/>
  <c r="AZ893" i="7"/>
  <c r="AZ83" i="7"/>
  <c r="AZ984" i="7"/>
  <c r="AZ705" i="7"/>
  <c r="AZ302" i="7"/>
  <c r="AZ305" i="7"/>
  <c r="AZ502" i="7"/>
  <c r="AZ111" i="7"/>
  <c r="AZ647" i="7"/>
  <c r="AZ608" i="7"/>
  <c r="AZ587" i="7"/>
  <c r="AZ739" i="7"/>
  <c r="AZ414" i="7"/>
  <c r="AZ162" i="7"/>
  <c r="AZ562" i="7"/>
  <c r="AZ143" i="7"/>
  <c r="AZ486" i="7"/>
  <c r="AZ671" i="7"/>
  <c r="AZ62" i="7"/>
  <c r="AZ459" i="7"/>
  <c r="AZ124" i="7"/>
  <c r="AZ523" i="7"/>
  <c r="AZ53" i="7"/>
  <c r="AZ188" i="7"/>
  <c r="AZ316" i="7"/>
  <c r="AZ393" i="7"/>
  <c r="AZ465" i="7"/>
  <c r="AZ257" i="7"/>
  <c r="AZ263" i="7"/>
  <c r="AZ345" i="7"/>
  <c r="AZ95" i="7"/>
  <c r="AZ109" i="7"/>
  <c r="AZ202" i="7"/>
  <c r="AZ285" i="7"/>
  <c r="AZ30" i="7"/>
  <c r="AZ201" i="7"/>
  <c r="AZ84" i="7"/>
  <c r="AZ150" i="7"/>
  <c r="AZ232" i="7"/>
  <c r="AZ1245" i="7"/>
  <c r="AZ1345" i="7"/>
  <c r="AZ923" i="7"/>
  <c r="AZ1273" i="7"/>
  <c r="AZ931" i="7"/>
  <c r="AZ1316" i="7"/>
  <c r="AZ1223" i="7"/>
  <c r="AZ1045" i="7"/>
  <c r="AZ1332" i="7"/>
  <c r="AZ1161" i="7"/>
  <c r="AZ988" i="7"/>
  <c r="AZ1148" i="7"/>
  <c r="AZ1250" i="7"/>
  <c r="AZ826" i="7"/>
  <c r="AZ1090" i="7"/>
  <c r="AZ997" i="7"/>
  <c r="AZ657" i="7"/>
  <c r="AZ1079" i="7"/>
  <c r="AZ1188" i="7"/>
  <c r="AZ699" i="7"/>
  <c r="AZ1158" i="7"/>
  <c r="AZ250" i="7"/>
  <c r="AZ841" i="7"/>
  <c r="AZ1313" i="7"/>
  <c r="AZ848" i="7"/>
  <c r="AZ1105" i="7"/>
  <c r="AZ1150" i="7"/>
  <c r="AZ268" i="7"/>
  <c r="AZ1100" i="7"/>
  <c r="AZ801" i="7"/>
  <c r="AZ1064" i="7"/>
  <c r="AZ934" i="7"/>
  <c r="AZ650" i="7"/>
  <c r="AZ1224" i="7"/>
  <c r="AZ722" i="7"/>
  <c r="AZ1280" i="7"/>
  <c r="AZ758" i="7"/>
  <c r="AZ235" i="7"/>
  <c r="AZ211" i="7"/>
  <c r="AZ875" i="7"/>
  <c r="AZ543" i="7"/>
  <c r="AZ884" i="7"/>
  <c r="AZ269" i="7"/>
  <c r="AZ877" i="7"/>
  <c r="AZ1227" i="7"/>
  <c r="AZ968" i="7"/>
  <c r="AZ698" i="7"/>
  <c r="AZ106" i="7"/>
  <c r="AZ277" i="7"/>
  <c r="AZ423" i="7"/>
  <c r="AZ65" i="7"/>
  <c r="AZ642" i="7"/>
  <c r="AZ596" i="7"/>
  <c r="AZ580" i="7"/>
  <c r="AZ723" i="7"/>
  <c r="AZ137" i="7"/>
  <c r="AZ133" i="7"/>
  <c r="AZ540" i="7"/>
  <c r="AZ97" i="7"/>
  <c r="AZ471" i="7"/>
  <c r="AZ655" i="7"/>
  <c r="AZ47" i="7"/>
  <c r="AZ448" i="7"/>
  <c r="AZ12" i="7"/>
  <c r="AZ509" i="7"/>
  <c r="AZ516" i="7"/>
  <c r="AZ185" i="7"/>
  <c r="AZ252" i="7"/>
  <c r="AZ365" i="7"/>
  <c r="AZ449" i="7"/>
  <c r="AZ219" i="7"/>
  <c r="AZ210" i="7"/>
  <c r="AZ319" i="7"/>
  <c r="AZ75" i="7"/>
  <c r="AZ98" i="7"/>
  <c r="AZ197" i="7"/>
  <c r="AZ258" i="7"/>
  <c r="AZ422" i="7"/>
  <c r="AZ196" i="7"/>
  <c r="AZ68" i="7"/>
  <c r="AZ134" i="7"/>
  <c r="AZ216" i="7"/>
  <c r="AZ1232" i="7"/>
  <c r="AZ1262" i="7"/>
  <c r="AZ863" i="7"/>
  <c r="AZ1225" i="7"/>
  <c r="AZ697" i="7"/>
  <c r="AZ731" i="7"/>
  <c r="AZ1281" i="7"/>
  <c r="AZ1209" i="7"/>
  <c r="AZ969" i="7"/>
  <c r="AZ1325" i="7"/>
  <c r="AZ1115" i="7"/>
  <c r="AZ889" i="7"/>
  <c r="AZ860" i="7"/>
  <c r="AZ1127" i="7"/>
  <c r="AZ1237" i="7"/>
  <c r="AZ1355" i="7"/>
  <c r="AZ665" i="7"/>
  <c r="AZ1074" i="7"/>
  <c r="AZ927" i="7"/>
  <c r="AZ606" i="7"/>
  <c r="AZ1060" i="7"/>
  <c r="AZ1177" i="7"/>
  <c r="AZ660" i="7"/>
  <c r="AZ1155" i="7"/>
  <c r="AZ810" i="7"/>
  <c r="AZ1290" i="7"/>
  <c r="AZ725" i="7"/>
  <c r="AZ856" i="7"/>
  <c r="AZ1138" i="7"/>
  <c r="AZ35" i="7"/>
  <c r="AZ1080" i="7"/>
  <c r="AZ769" i="7"/>
  <c r="AZ1059" i="7"/>
  <c r="AZ929" i="7"/>
  <c r="AZ643" i="7"/>
  <c r="AZ1205" i="7"/>
  <c r="AZ578" i="7"/>
  <c r="AZ1264" i="7"/>
  <c r="AZ713" i="7"/>
  <c r="AZ208" i="7"/>
  <c r="AZ42" i="7"/>
  <c r="AZ859" i="7"/>
  <c r="AZ409" i="7"/>
  <c r="AZ868" i="7"/>
  <c r="AZ238" i="7"/>
  <c r="AZ861" i="7"/>
  <c r="AZ1211" i="7"/>
  <c r="AZ951" i="7"/>
  <c r="AZ695" i="7"/>
  <c r="AZ45" i="7"/>
  <c r="AZ205" i="7"/>
  <c r="AZ361" i="7"/>
  <c r="AZ761" i="7"/>
  <c r="AZ631" i="7"/>
  <c r="AZ577" i="7"/>
  <c r="AZ574" i="7"/>
  <c r="AZ706" i="7"/>
  <c r="AZ90" i="7"/>
  <c r="AZ125" i="7"/>
  <c r="AZ530" i="7"/>
  <c r="AZ759" i="7"/>
  <c r="AZ430" i="7"/>
  <c r="AZ638" i="7"/>
  <c r="AZ616" i="7"/>
  <c r="AZ443" i="7"/>
  <c r="AZ273" i="7"/>
  <c r="AZ493" i="7"/>
  <c r="AZ498" i="7"/>
  <c r="AZ151" i="7"/>
  <c r="AZ240" i="7"/>
  <c r="AZ360" i="7"/>
  <c r="AZ433" i="7"/>
  <c r="AZ207" i="7"/>
  <c r="AZ204" i="7"/>
  <c r="AZ289" i="7"/>
  <c r="AZ69" i="7"/>
  <c r="AZ89" i="7"/>
  <c r="AZ192" i="7"/>
  <c r="AZ253" i="7"/>
  <c r="AZ406" i="7"/>
  <c r="AZ114" i="7"/>
  <c r="AZ52" i="7"/>
  <c r="AZ118" i="7"/>
  <c r="AZ200" i="7"/>
  <c r="AZ871" i="7"/>
  <c r="AZ1178" i="7"/>
  <c r="AZ1023" i="7"/>
  <c r="AZ894" i="7"/>
  <c r="AZ872" i="7"/>
  <c r="AZ1312" i="7"/>
  <c r="AZ910" i="7"/>
  <c r="AZ244" i="7"/>
  <c r="AZ215" i="7"/>
  <c r="AZ539" i="7"/>
  <c r="AZ352" i="7"/>
  <c r="AZ100" i="7"/>
  <c r="AZ1294" i="7"/>
  <c r="AZ1234" i="7"/>
  <c r="AZ1103" i="7"/>
  <c r="AZ1197" i="7"/>
  <c r="AZ806" i="7"/>
  <c r="AZ1206" i="7"/>
  <c r="AZ1199" i="7"/>
  <c r="AZ1350" i="7"/>
  <c r="AZ544" i="7"/>
  <c r="AZ668" i="7"/>
  <c r="AZ390" i="7"/>
  <c r="AZ649" i="7"/>
  <c r="AZ1263" i="7"/>
  <c r="AZ1125" i="7"/>
  <c r="AZ1331" i="7"/>
  <c r="AZ597" i="7"/>
  <c r="AZ950" i="7"/>
  <c r="AZ1089" i="7"/>
  <c r="AZ625" i="7"/>
  <c r="AZ1001" i="7"/>
  <c r="AZ344" i="7"/>
  <c r="AZ9" i="7"/>
  <c r="AZ154" i="7"/>
  <c r="AZ464" i="7"/>
  <c r="AZ63" i="7"/>
  <c r="AZ481" i="7"/>
  <c r="AZ147" i="7"/>
  <c r="AZ43" i="7"/>
  <c r="AZ773" i="7"/>
  <c r="AZ1335" i="7"/>
  <c r="AZ241" i="7"/>
  <c r="AZ865" i="7"/>
  <c r="AZ1168" i="7"/>
  <c r="AZ1108" i="7"/>
  <c r="AZ1061" i="7"/>
  <c r="AZ1052" i="7"/>
  <c r="AZ1021" i="7"/>
  <c r="AZ1134" i="7"/>
  <c r="AZ711" i="7"/>
  <c r="AZ1317" i="7"/>
  <c r="AZ1048" i="7"/>
  <c r="AZ500" i="7"/>
  <c r="AZ145" i="7"/>
  <c r="AZ376" i="7"/>
  <c r="AZ845" i="7"/>
  <c r="AZ37" i="7"/>
  <c r="AZ623" i="7"/>
  <c r="AZ501" i="7"/>
  <c r="AZ482" i="7"/>
  <c r="AZ36" i="7"/>
  <c r="AZ1142" i="7"/>
  <c r="AZ728" i="7"/>
  <c r="AZ754" i="7"/>
  <c r="AZ633" i="7"/>
  <c r="AZ1301" i="7"/>
  <c r="AZ1186" i="7"/>
  <c r="AZ644" i="7"/>
  <c r="AZ427" i="7"/>
  <c r="AZ168" i="7"/>
  <c r="AZ1342" i="7"/>
  <c r="AZ914" i="7"/>
  <c r="AZ1330" i="7"/>
  <c r="AZ1176" i="7"/>
  <c r="AZ1084" i="7"/>
  <c r="AZ1170" i="7"/>
  <c r="AZ831" i="7"/>
  <c r="AZ882" i="7"/>
  <c r="AZ1120" i="7"/>
  <c r="AZ1226" i="7"/>
  <c r="AZ1053" i="7"/>
  <c r="AZ693" i="7"/>
  <c r="AZ1077" i="7"/>
  <c r="AZ1153" i="7"/>
  <c r="AZ1286" i="7"/>
  <c r="AZ1314" i="7"/>
  <c r="AZ948" i="7"/>
  <c r="AZ435" i="7"/>
  <c r="AZ965" i="7"/>
  <c r="AZ1113" i="7"/>
  <c r="AZ514" i="7"/>
  <c r="AZ1101" i="7"/>
  <c r="AZ1295" i="7"/>
  <c r="AZ586" i="7"/>
  <c r="AZ1267" i="7"/>
  <c r="AZ646" i="7"/>
  <c r="AZ811" i="7"/>
  <c r="AZ1092" i="7"/>
  <c r="AZ1285" i="7"/>
  <c r="AZ1035" i="7"/>
  <c r="AZ558" i="7"/>
  <c r="AZ1032" i="7"/>
  <c r="AZ901" i="7"/>
  <c r="AZ438" i="7"/>
  <c r="AZ1159" i="7"/>
  <c r="AZ364" i="7"/>
  <c r="AZ1219" i="7"/>
  <c r="AZ548" i="7"/>
  <c r="AZ7" i="7"/>
  <c r="AZ1070" i="7"/>
  <c r="AZ812" i="7"/>
  <c r="AZ317" i="7"/>
  <c r="AZ821" i="7"/>
  <c r="AZ1072" i="7"/>
  <c r="AZ814" i="7"/>
  <c r="AZ1162" i="7"/>
  <c r="AZ902" i="7"/>
  <c r="AZ621" i="7"/>
  <c r="AZ601" i="7"/>
  <c r="AZ92" i="7"/>
  <c r="AZ575" i="7"/>
  <c r="AZ740" i="7"/>
  <c r="AZ536" i="7"/>
  <c r="AZ239" i="7"/>
  <c r="AZ467" i="7"/>
  <c r="AZ658" i="7"/>
  <c r="AZ582" i="7"/>
  <c r="AZ750" i="7"/>
  <c r="AZ489" i="7"/>
  <c r="AZ710" i="7"/>
  <c r="AZ279" i="7"/>
  <c r="AZ585" i="7"/>
  <c r="AZ567" i="7"/>
  <c r="AZ424" i="7"/>
  <c r="AZ179" i="7"/>
  <c r="AZ445" i="7"/>
  <c r="AZ450" i="7"/>
  <c r="AZ511" i="7"/>
  <c r="AZ129" i="7"/>
  <c r="AZ243" i="7"/>
  <c r="AZ385" i="7"/>
  <c r="AZ17" i="7"/>
  <c r="AZ144" i="7"/>
  <c r="AZ237" i="7"/>
  <c r="AZ412" i="7"/>
  <c r="AZ19" i="7"/>
  <c r="AZ146" i="7"/>
  <c r="AZ194" i="7"/>
  <c r="AZ358" i="7"/>
  <c r="AZ78" i="7"/>
  <c r="AZ4" i="7"/>
  <c r="AZ70" i="7"/>
  <c r="AZ152" i="7"/>
  <c r="AZ1340" i="7"/>
  <c r="AZ1163" i="7"/>
  <c r="AZ1020" i="7"/>
  <c r="AZ1071" i="7"/>
  <c r="AZ768" i="7"/>
  <c r="AZ840" i="7"/>
  <c r="AZ998" i="7"/>
  <c r="AZ1095" i="7"/>
  <c r="AZ946" i="7"/>
  <c r="AZ683" i="7"/>
  <c r="AZ1073" i="7"/>
  <c r="AZ1149" i="7"/>
  <c r="AZ1252" i="7"/>
  <c r="AZ1305" i="7"/>
  <c r="AZ912" i="7"/>
  <c r="AZ1099" i="7"/>
  <c r="AZ944" i="7"/>
  <c r="AZ1076" i="7"/>
  <c r="AZ441" i="7"/>
  <c r="AZ1069" i="7"/>
  <c r="AZ1243" i="7"/>
  <c r="AZ581" i="7"/>
  <c r="AZ1254" i="7"/>
  <c r="AZ454" i="7"/>
  <c r="AZ784" i="7"/>
  <c r="AZ1085" i="7"/>
  <c r="AZ1269" i="7"/>
  <c r="AZ1019" i="7"/>
  <c r="AZ541" i="7"/>
  <c r="AZ1027" i="7"/>
  <c r="AZ896" i="7"/>
  <c r="AZ397" i="7"/>
  <c r="AZ1140" i="7"/>
  <c r="AZ331" i="7"/>
  <c r="AZ1212" i="7"/>
  <c r="AZ473" i="7"/>
  <c r="AZ850" i="7"/>
  <c r="AZ1054" i="7"/>
  <c r="AZ795" i="7"/>
  <c r="AZ1063" i="7"/>
  <c r="AZ805" i="7"/>
  <c r="AZ1056" i="7"/>
  <c r="AZ797" i="7"/>
  <c r="AZ1146" i="7"/>
  <c r="AZ886" i="7"/>
  <c r="AZ618" i="7"/>
  <c r="AZ592" i="7"/>
  <c r="AZ751" i="7"/>
  <c r="AZ563" i="7"/>
  <c r="AZ729" i="7"/>
  <c r="AZ527" i="7"/>
  <c r="AZ149" i="7"/>
  <c r="AZ446" i="7"/>
  <c r="AZ641" i="7"/>
  <c r="AZ550" i="7"/>
  <c r="AZ734" i="7"/>
  <c r="AZ451" i="7"/>
  <c r="AZ694" i="7"/>
  <c r="AZ236" i="7"/>
  <c r="AZ579" i="7"/>
  <c r="AZ551" i="7"/>
  <c r="AZ418" i="7"/>
  <c r="AZ131" i="7"/>
  <c r="AZ429" i="7"/>
  <c r="AZ434" i="7"/>
  <c r="AZ495" i="7"/>
  <c r="AZ126" i="7"/>
  <c r="AZ213" i="7"/>
  <c r="AZ380" i="7"/>
  <c r="AZ506" i="7"/>
  <c r="AZ138" i="7"/>
  <c r="AZ212" i="7"/>
  <c r="AZ386" i="7"/>
  <c r="AZ13" i="7"/>
  <c r="AZ128" i="7"/>
  <c r="AZ176" i="7"/>
  <c r="AZ341" i="7"/>
  <c r="AZ50" i="7"/>
  <c r="AZ310" i="7"/>
  <c r="AZ54" i="7"/>
  <c r="AZ136" i="7"/>
  <c r="AZ1282" i="7"/>
  <c r="AZ1268" i="7"/>
  <c r="AZ1132" i="7"/>
  <c r="AZ1036" i="7"/>
  <c r="AZ1241" i="7"/>
  <c r="AZ881" i="7"/>
  <c r="AZ1119" i="7"/>
  <c r="AZ789" i="7"/>
  <c r="AZ377" i="7"/>
  <c r="AZ444" i="7"/>
  <c r="AZ732" i="7"/>
  <c r="AZ659" i="7"/>
  <c r="AZ572" i="7"/>
  <c r="AZ161" i="7"/>
  <c r="AZ191" i="7"/>
  <c r="AZ272" i="7"/>
  <c r="AZ224" i="7"/>
  <c r="AZ166" i="7"/>
  <c r="AZ1297" i="7"/>
  <c r="AZ399" i="7"/>
  <c r="AZ1123" i="7"/>
  <c r="AZ1136" i="7"/>
  <c r="AZ494" i="7"/>
  <c r="AZ1278" i="7"/>
  <c r="AZ395" i="7"/>
  <c r="AZ1341" i="7"/>
  <c r="AZ771" i="7"/>
  <c r="AZ684" i="7"/>
  <c r="AZ419" i="7"/>
  <c r="AZ1137" i="7"/>
  <c r="AZ777" i="7"/>
  <c r="AZ842" i="7"/>
  <c r="AZ1067" i="7"/>
  <c r="AZ918" i="7"/>
  <c r="AZ1248" i="7"/>
  <c r="AZ34" i="7"/>
  <c r="AZ852" i="7"/>
  <c r="AZ1195" i="7"/>
  <c r="AZ193" i="7"/>
  <c r="AZ690" i="7"/>
  <c r="AZ413" i="7"/>
  <c r="AZ432" i="7"/>
  <c r="AZ231" i="7"/>
  <c r="AZ183" i="7"/>
  <c r="AZ102" i="7"/>
  <c r="AZ996" i="7"/>
  <c r="AZ1183" i="7"/>
  <c r="AZ1274" i="7"/>
  <c r="AZ1192" i="7"/>
  <c r="AZ976" i="7"/>
  <c r="AZ1122" i="7"/>
  <c r="AZ681" i="7"/>
  <c r="AZ1051" i="7"/>
  <c r="AZ537" i="7"/>
  <c r="AZ108" i="7"/>
  <c r="AZ836" i="7"/>
  <c r="AZ33" i="7"/>
  <c r="AZ674" i="7"/>
  <c r="AZ612" i="7"/>
  <c r="AZ29" i="7"/>
  <c r="AZ91" i="7"/>
  <c r="AZ640" i="7"/>
  <c r="AZ1083" i="7"/>
  <c r="AZ820" i="7"/>
  <c r="AZ1310" i="7"/>
  <c r="AZ1106" i="7"/>
  <c r="AZ756" i="7"/>
  <c r="AZ508" i="7"/>
  <c r="AZ524" i="7"/>
  <c r="AZ25" i="7"/>
  <c r="AZ743" i="7"/>
  <c r="AZ617" i="7"/>
  <c r="AZ600" i="7"/>
  <c r="AZ259" i="7"/>
  <c r="AZ99" i="7"/>
  <c r="AZ284" i="7"/>
  <c r="AZ426" i="7"/>
  <c r="AZ189" i="7"/>
  <c r="AZ270" i="7"/>
  <c r="AZ60" i="7"/>
  <c r="AZ57" i="7"/>
  <c r="AZ187" i="7"/>
  <c r="AZ226" i="7"/>
  <c r="AZ184" i="7"/>
  <c r="AZ883" i="7"/>
  <c r="AZ787" i="7"/>
  <c r="AZ1156" i="7"/>
  <c r="AZ1187" i="7"/>
  <c r="AZ890" i="7"/>
  <c r="AZ899" i="7"/>
  <c r="AZ1244" i="7"/>
  <c r="AZ1057" i="7"/>
  <c r="AZ1300" i="7"/>
  <c r="AZ1352" i="7"/>
  <c r="AZ542" i="7"/>
  <c r="AZ267" i="7"/>
  <c r="AZ1002" i="7"/>
  <c r="AZ609" i="7"/>
  <c r="AZ1308" i="7"/>
  <c r="AZ1272" i="7"/>
  <c r="AZ1112" i="7"/>
  <c r="AZ624" i="7"/>
  <c r="AZ338" i="7"/>
  <c r="AZ115" i="7"/>
  <c r="AZ919" i="7"/>
  <c r="AZ23" i="7"/>
  <c r="AZ599" i="7"/>
  <c r="AZ521" i="7"/>
  <c r="AZ615" i="7"/>
  <c r="AZ74" i="7"/>
  <c r="AZ727" i="7"/>
  <c r="AZ325" i="7"/>
  <c r="AZ584" i="7"/>
  <c r="AZ223" i="7"/>
  <c r="AZ466" i="7"/>
  <c r="AZ222" i="7"/>
  <c r="AZ249" i="7"/>
  <c r="AZ421" i="7"/>
  <c r="AZ141" i="7"/>
  <c r="AZ177" i="7"/>
  <c r="AZ245" i="7"/>
  <c r="AZ28" i="7"/>
  <c r="AZ51" i="7"/>
  <c r="AZ174" i="7"/>
  <c r="AZ86" i="7"/>
  <c r="AZ1221" i="7"/>
  <c r="AZ1151" i="7"/>
  <c r="AZ1058" i="7"/>
  <c r="AZ619" i="7"/>
  <c r="AZ985" i="7"/>
  <c r="AZ803" i="7"/>
  <c r="AZ1039" i="7"/>
  <c r="AZ1141" i="7"/>
  <c r="AZ1242" i="7"/>
  <c r="AZ1334" i="7"/>
  <c r="AZ925" i="7"/>
  <c r="AZ349" i="7"/>
  <c r="AZ1230" i="7"/>
  <c r="AZ1249" i="7"/>
  <c r="AZ274" i="7"/>
  <c r="AZ778" i="7"/>
  <c r="AZ1253" i="7"/>
  <c r="AZ1003" i="7"/>
  <c r="AZ1016" i="7"/>
  <c r="AZ885" i="7"/>
  <c r="AZ1133" i="7"/>
  <c r="AZ218" i="7"/>
  <c r="AZ1193" i="7"/>
  <c r="AZ834" i="7"/>
  <c r="AZ1038" i="7"/>
  <c r="AZ779" i="7"/>
  <c r="AZ788" i="7"/>
  <c r="AZ1040" i="7"/>
  <c r="AZ781" i="7"/>
  <c r="AZ870" i="7"/>
  <c r="AZ611" i="7"/>
  <c r="AZ529" i="7"/>
  <c r="AZ545" i="7"/>
  <c r="AZ453" i="7"/>
  <c r="AZ396" i="7"/>
  <c r="AZ603" i="7"/>
  <c r="AZ718" i="7"/>
  <c r="AZ400" i="7"/>
  <c r="AZ169" i="7"/>
  <c r="AZ552" i="7"/>
  <c r="AZ535" i="7"/>
  <c r="AZ117" i="7"/>
  <c r="AZ379" i="7"/>
  <c r="AZ394" i="7"/>
  <c r="AZ113" i="7"/>
  <c r="AZ370" i="7"/>
  <c r="AZ490" i="7"/>
  <c r="AZ209" i="7"/>
  <c r="AZ348" i="7"/>
  <c r="AZ298" i="7"/>
  <c r="AZ123" i="7"/>
  <c r="AZ171" i="7"/>
  <c r="AZ333" i="7"/>
  <c r="AZ32" i="7"/>
  <c r="AZ294" i="7"/>
  <c r="AZ120" i="7"/>
  <c r="AZ1349" i="7"/>
  <c r="AZ1339" i="7"/>
  <c r="AZ932" i="7"/>
  <c r="AZ1093" i="7"/>
  <c r="AZ939" i="7"/>
  <c r="AZ1028" i="7"/>
  <c r="AZ614" i="7"/>
  <c r="AZ1078" i="7"/>
  <c r="AZ1009" i="7"/>
  <c r="AZ993" i="7"/>
  <c r="AZ1239" i="7"/>
  <c r="AZ1041" i="7"/>
  <c r="AZ1324" i="7"/>
  <c r="AZ1018" i="7"/>
  <c r="AZ339" i="7"/>
  <c r="AZ1014" i="7"/>
  <c r="AZ531" i="7"/>
  <c r="AZ1202" i="7"/>
  <c r="AZ766" i="7"/>
  <c r="AZ839" i="7"/>
  <c r="AZ986" i="7"/>
  <c r="AZ323" i="7"/>
  <c r="AZ880" i="7"/>
  <c r="AZ122" i="7"/>
  <c r="AZ58" i="7"/>
  <c r="AZ1173" i="7"/>
  <c r="AZ87" i="7"/>
  <c r="AZ1022" i="7"/>
  <c r="AZ730" i="7"/>
  <c r="AZ1031" i="7"/>
  <c r="AZ1024" i="7"/>
  <c r="AZ726" i="7"/>
  <c r="AZ854" i="7"/>
  <c r="AZ559" i="7"/>
  <c r="AZ719" i="7"/>
  <c r="AZ485" i="7"/>
  <c r="AZ712" i="7"/>
  <c r="AZ753" i="7"/>
  <c r="AZ366" i="7"/>
  <c r="AZ510" i="7"/>
  <c r="AZ701" i="7"/>
  <c r="AZ662" i="7"/>
  <c r="AZ105" i="7"/>
  <c r="AZ519" i="7"/>
  <c r="AZ371" i="7"/>
  <c r="AZ356" i="7"/>
  <c r="AZ463" i="7"/>
  <c r="AZ39" i="7"/>
  <c r="AZ346" i="7"/>
  <c r="AZ119" i="7"/>
  <c r="AZ335" i="7"/>
  <c r="AZ293" i="7"/>
  <c r="AZ158" i="7"/>
  <c r="AZ27" i="7"/>
  <c r="AZ278" i="7"/>
  <c r="AZ104" i="7"/>
  <c r="AZ1333" i="7"/>
  <c r="AZ1213" i="7"/>
  <c r="AZ832" i="7"/>
  <c r="AZ1256" i="7"/>
  <c r="AZ909" i="7"/>
  <c r="AZ959" i="7"/>
  <c r="AZ217" i="7"/>
  <c r="AZ920" i="7"/>
  <c r="AZ892" i="7"/>
  <c r="AZ1214" i="7"/>
  <c r="AZ1012" i="7"/>
  <c r="AZ1311" i="7"/>
  <c r="AZ981" i="7"/>
  <c r="AZ994" i="7"/>
  <c r="AZ1066" i="7"/>
  <c r="AZ1046" i="7"/>
  <c r="AZ41" i="7"/>
  <c r="AZ808" i="7"/>
  <c r="AZ1229" i="7"/>
  <c r="AZ190" i="7"/>
  <c r="AZ869" i="7"/>
  <c r="AZ44" i="7"/>
  <c r="AZ1006" i="7"/>
  <c r="AZ1015" i="7"/>
  <c r="AZ762" i="7"/>
  <c r="AZ692" i="7"/>
  <c r="AZ1098" i="7"/>
  <c r="AZ556" i="7"/>
  <c r="AZ503" i="7"/>
  <c r="AZ702" i="7"/>
  <c r="AZ707" i="7"/>
  <c r="AZ407" i="7"/>
  <c r="AZ363" i="7"/>
  <c r="AZ593" i="7"/>
  <c r="AZ685" i="7"/>
  <c r="AZ359" i="7"/>
  <c r="AZ55" i="7"/>
  <c r="AZ520" i="7"/>
  <c r="AZ368" i="7"/>
  <c r="AZ71" i="7"/>
  <c r="AZ373" i="7"/>
  <c r="AZ447" i="7"/>
  <c r="AZ76" i="7"/>
  <c r="AZ332" i="7"/>
  <c r="AZ85" i="7"/>
  <c r="AZ329" i="7"/>
  <c r="AZ288" i="7"/>
  <c r="AZ82" i="7"/>
  <c r="AZ314" i="7"/>
  <c r="AZ14" i="7"/>
  <c r="AZ262" i="7"/>
  <c r="AZ88" i="7"/>
  <c r="AZ1275" i="7"/>
  <c r="AZ1190" i="7"/>
  <c r="AZ1354" i="7"/>
  <c r="AZ1203" i="7"/>
  <c r="AZ1034" i="7"/>
  <c r="AZ887" i="7"/>
  <c r="AZ714" i="7"/>
  <c r="AZ930" i="7"/>
  <c r="AZ1302" i="7"/>
  <c r="AZ1315" i="7"/>
  <c r="AZ1321" i="7"/>
  <c r="AZ793" i="7"/>
  <c r="AZ1013" i="7"/>
  <c r="AZ873" i="7"/>
  <c r="AZ1194" i="7"/>
  <c r="AZ1336" i="7"/>
  <c r="AZ1216" i="7"/>
  <c r="AZ972" i="7"/>
  <c r="AZ1260" i="7"/>
  <c r="AZ747" i="7"/>
  <c r="AZ960" i="7"/>
  <c r="AZ799" i="7"/>
  <c r="AZ974" i="7"/>
  <c r="AZ1030" i="7"/>
  <c r="AZ1026" i="7"/>
  <c r="AZ1208" i="7"/>
  <c r="AZ632" i="7"/>
  <c r="AZ775" i="7"/>
  <c r="AZ1210" i="7"/>
  <c r="AZ953" i="7"/>
  <c r="AZ103" i="7"/>
  <c r="AZ995" i="7"/>
  <c r="AZ864" i="7"/>
  <c r="AZ15" i="7"/>
  <c r="AZ858" i="7"/>
  <c r="AZ1154" i="7"/>
  <c r="AZ815" i="7"/>
  <c r="AZ786" i="7"/>
  <c r="AZ989" i="7"/>
  <c r="AZ689" i="7"/>
  <c r="AZ999" i="7"/>
  <c r="AZ746" i="7"/>
  <c r="AZ992" i="7"/>
  <c r="AZ532" i="7"/>
  <c r="AZ1081" i="7"/>
  <c r="AZ823" i="7"/>
  <c r="AZ549" i="7"/>
  <c r="AZ476" i="7"/>
  <c r="AZ686" i="7"/>
  <c r="AZ468" i="7"/>
  <c r="AZ696" i="7"/>
  <c r="AZ318" i="7"/>
  <c r="AZ721" i="7"/>
  <c r="AZ306" i="7"/>
  <c r="AZ570" i="7"/>
  <c r="AZ469" i="7"/>
  <c r="AZ669" i="7"/>
  <c r="AZ276" i="7"/>
  <c r="AZ629" i="7"/>
  <c r="AZ16" i="7"/>
  <c r="AZ483" i="7"/>
  <c r="AZ507" i="7"/>
  <c r="AZ322" i="7"/>
  <c r="AZ620" i="7"/>
  <c r="AZ340" i="7"/>
  <c r="AZ337" i="7"/>
  <c r="AZ431" i="7"/>
  <c r="AZ504" i="7"/>
  <c r="AZ73" i="7"/>
  <c r="AZ313" i="7"/>
  <c r="AZ442" i="7"/>
  <c r="AZ417" i="7"/>
  <c r="AZ175" i="7"/>
  <c r="AZ286" i="7"/>
  <c r="AZ266" i="7"/>
  <c r="AZ64" i="7"/>
  <c r="AZ112" i="7"/>
  <c r="AZ297" i="7"/>
  <c r="AZ180" i="7"/>
  <c r="AZ246" i="7"/>
  <c r="AZ328" i="7"/>
  <c r="AZ72" i="7"/>
  <c r="AZ913" i="7"/>
  <c r="AZ387" i="7"/>
  <c r="AZ561" i="7"/>
  <c r="AZ828" i="7"/>
  <c r="AZ1179" i="7"/>
  <c r="AZ745" i="7"/>
  <c r="AZ492" i="7"/>
  <c r="AZ461" i="7"/>
  <c r="AZ20" i="7"/>
  <c r="AZ943" i="7"/>
  <c r="AZ1091" i="7"/>
  <c r="AZ1111" i="7"/>
  <c r="AZ857" i="7"/>
  <c r="AZ1037" i="7"/>
  <c r="AZ576" i="7"/>
  <c r="AZ853" i="7"/>
  <c r="AZ383" i="7"/>
  <c r="AZ142" i="7"/>
  <c r="AZ170" i="7"/>
  <c r="AZ1047" i="7"/>
  <c r="AZ1130" i="7"/>
  <c r="AZ735" i="7"/>
  <c r="AZ93" i="7"/>
  <c r="AZ518" i="7"/>
  <c r="AZ678" i="7"/>
  <c r="AZ415" i="7"/>
  <c r="AZ479" i="7"/>
  <c r="AZ135" i="7"/>
  <c r="AZ38" i="7"/>
  <c r="AZ1291" i="7"/>
  <c r="AZ1351" i="7"/>
  <c r="AZ610" i="7"/>
  <c r="AZ977" i="7"/>
  <c r="AZ439" i="7"/>
  <c r="AZ1088" i="7"/>
  <c r="AZ607" i="7"/>
  <c r="AZ1167" i="7"/>
  <c r="AZ163" i="7"/>
  <c r="AZ1236" i="7"/>
  <c r="AZ1011" i="7"/>
  <c r="AZ1121" i="7"/>
  <c r="AZ819" i="7"/>
  <c r="AZ772" i="7"/>
  <c r="AZ1114" i="7"/>
  <c r="AZ517" i="7"/>
  <c r="AZ437" i="7"/>
  <c r="AZ598" i="7"/>
  <c r="AZ362" i="7"/>
  <c r="AZ547" i="7"/>
  <c r="AZ81" i="7"/>
  <c r="AZ382" i="7"/>
  <c r="AZ79" i="7"/>
  <c r="AZ474" i="7"/>
  <c r="AZ195" i="7"/>
  <c r="AZ110" i="7"/>
  <c r="AZ321" i="7"/>
  <c r="AZ22" i="7"/>
  <c r="AZ1172" i="7"/>
  <c r="AZ1055" i="7"/>
  <c r="AZ866" i="7"/>
  <c r="AZ776" i="7"/>
  <c r="AZ1029" i="7"/>
  <c r="AZ1235" i="7"/>
  <c r="AZ898" i="7"/>
  <c r="AZ220" i="7"/>
  <c r="AZ763" i="7"/>
  <c r="AZ970" i="7"/>
  <c r="AZ1000" i="7"/>
  <c r="AZ1094" i="7"/>
  <c r="AZ1166" i="7"/>
  <c r="AZ802" i="7"/>
  <c r="AZ715" i="7"/>
  <c r="AZ1008" i="7"/>
  <c r="AZ838" i="7"/>
  <c r="AZ478" i="7"/>
  <c r="AZ737" i="7"/>
  <c r="AZ484" i="7"/>
  <c r="AZ645" i="7"/>
  <c r="AZ512" i="7"/>
  <c r="AZ343" i="7"/>
  <c r="AZ5" i="7"/>
  <c r="AZ458" i="7"/>
  <c r="AZ178" i="7"/>
  <c r="AZ130" i="7"/>
  <c r="AZ6" i="7"/>
  <c r="AY3" i="7"/>
  <c r="G502" i="13" s="1"/>
  <c r="H502" i="13" s="1"/>
  <c r="AZ1266" i="7"/>
  <c r="AZ1160" i="7"/>
  <c r="AZ1276" i="7"/>
  <c r="AZ1323" i="7"/>
  <c r="AZ760" i="7"/>
  <c r="AZ1025" i="7"/>
  <c r="AZ874" i="7"/>
  <c r="AZ1359" i="7"/>
  <c r="AZ903" i="7"/>
  <c r="AZ1299" i="7"/>
  <c r="AZ1283" i="7"/>
  <c r="AZ1289" i="7"/>
  <c r="AZ1358" i="7"/>
  <c r="AZ938" i="7"/>
  <c r="AZ846" i="7"/>
  <c r="AZ1144" i="7"/>
  <c r="AZ1322" i="7"/>
  <c r="AZ1139" i="7"/>
  <c r="AZ952" i="7"/>
  <c r="AZ1246" i="7"/>
  <c r="AZ716" i="7"/>
  <c r="AZ941" i="7"/>
  <c r="AZ767" i="7"/>
  <c r="AZ954" i="7"/>
  <c r="AZ1010" i="7"/>
  <c r="AZ1007" i="7"/>
  <c r="AZ1189" i="7"/>
  <c r="AZ534" i="7"/>
  <c r="AZ748" i="7"/>
  <c r="AZ1184" i="7"/>
  <c r="AZ937" i="7"/>
  <c r="AZ49" i="7"/>
  <c r="AZ983" i="7"/>
  <c r="AZ847" i="7"/>
  <c r="AZ1319" i="7"/>
  <c r="AZ844" i="7"/>
  <c r="AZ1147" i="7"/>
  <c r="AZ798" i="7"/>
  <c r="AZ770" i="7"/>
  <c r="AZ973" i="7"/>
  <c r="AZ682" i="7"/>
  <c r="AZ982" i="7"/>
  <c r="AZ648" i="7"/>
  <c r="AZ975" i="7"/>
  <c r="AZ526" i="7"/>
  <c r="AZ1065" i="7"/>
  <c r="AZ807" i="7"/>
  <c r="AZ522" i="7"/>
  <c r="AZ462" i="7"/>
  <c r="AZ670" i="7"/>
  <c r="AZ404" i="7"/>
  <c r="AZ691" i="7"/>
  <c r="AZ311" i="7"/>
  <c r="AZ704" i="7"/>
  <c r="AZ227" i="7"/>
  <c r="AZ565" i="7"/>
  <c r="AZ460" i="7"/>
  <c r="AZ653" i="7"/>
  <c r="AZ254" i="7"/>
  <c r="AZ622" i="7"/>
  <c r="AZ752" i="7"/>
  <c r="AZ381" i="7"/>
  <c r="AZ496" i="7"/>
  <c r="AZ309" i="7"/>
  <c r="AZ604" i="7"/>
  <c r="AZ327" i="7"/>
  <c r="AZ330" i="7"/>
  <c r="AZ411" i="7"/>
  <c r="AZ488" i="7"/>
  <c r="AZ67" i="7"/>
  <c r="AZ307" i="7"/>
  <c r="AZ408" i="7"/>
  <c r="AZ410" i="7"/>
  <c r="AZ167" i="7"/>
  <c r="AZ225" i="7"/>
  <c r="AZ261" i="7"/>
  <c r="AZ59" i="7"/>
  <c r="AZ107" i="7"/>
  <c r="AZ292" i="7"/>
  <c r="AZ164" i="7"/>
  <c r="AZ230" i="7"/>
  <c r="AZ312" i="7"/>
  <c r="AZ56" i="7"/>
  <c r="AZ1174" i="7"/>
  <c r="AZ569" i="7"/>
  <c r="AZ159" i="7"/>
  <c r="AZ1087" i="7"/>
  <c r="AZ908" i="7"/>
  <c r="AZ528" i="7"/>
  <c r="AZ248" i="7"/>
  <c r="AZ928" i="7"/>
  <c r="AZ867" i="7"/>
  <c r="AZ1165" i="7"/>
  <c r="AZ837" i="7"/>
  <c r="AZ1318" i="7"/>
  <c r="AZ1304" i="7"/>
  <c r="AZ955" i="7"/>
  <c r="AZ1320" i="7"/>
  <c r="AZ1110" i="7"/>
  <c r="AZ817" i="7"/>
  <c r="AZ1043" i="7"/>
  <c r="AZ10" i="7"/>
  <c r="AZ389" i="7"/>
  <c r="AZ374" i="7"/>
  <c r="AZ1050" i="7"/>
  <c r="AZ61" i="7"/>
  <c r="AZ1218" i="7"/>
  <c r="AZ824" i="7"/>
  <c r="AZ1259" i="7"/>
  <c r="AZ666" i="7"/>
  <c r="AZ979" i="7"/>
  <c r="AZ1329" i="7"/>
  <c r="AZ1353" i="7"/>
  <c r="AZ1240" i="7"/>
  <c r="AZ1257" i="7"/>
  <c r="AZ1343" i="7"/>
  <c r="AZ594" i="7"/>
  <c r="AZ1129" i="7"/>
  <c r="AZ1118" i="7"/>
  <c r="AZ916" i="7"/>
  <c r="AZ708" i="7"/>
  <c r="AZ677" i="7"/>
  <c r="AZ991" i="7"/>
  <c r="AZ987" i="7"/>
  <c r="AZ1182" i="7"/>
  <c r="AZ741" i="7"/>
  <c r="AZ921" i="7"/>
  <c r="AZ1191" i="7"/>
  <c r="AZ825" i="7"/>
  <c r="AZ1303" i="7"/>
  <c r="AZ1360" i="7"/>
  <c r="AZ1128" i="7"/>
  <c r="AZ765" i="7"/>
  <c r="AZ679" i="7"/>
  <c r="AZ634" i="7"/>
  <c r="AZ499" i="7"/>
  <c r="AZ790" i="7"/>
  <c r="AZ425" i="7"/>
  <c r="AZ654" i="7"/>
  <c r="AZ680" i="7"/>
  <c r="AZ688" i="7"/>
  <c r="AZ560" i="7"/>
  <c r="AZ636" i="7"/>
  <c r="AZ590" i="7"/>
  <c r="AZ736" i="7"/>
  <c r="AZ491" i="7"/>
  <c r="AZ588" i="7"/>
  <c r="AZ315" i="7"/>
  <c r="AZ472" i="7"/>
  <c r="AZ304" i="7"/>
  <c r="AZ398" i="7"/>
  <c r="AZ206" i="7"/>
  <c r="AZ46" i="7"/>
  <c r="AZ296" i="7"/>
  <c r="AZ963" i="7"/>
  <c r="AZ849" i="7"/>
  <c r="AZ1233" i="7"/>
  <c r="AZ1337" i="7"/>
  <c r="AZ796" i="7"/>
  <c r="AZ573" i="7"/>
  <c r="AZ1217" i="7"/>
  <c r="AZ1062" i="7"/>
  <c r="AZ895" i="7"/>
  <c r="AZ1200" i="7"/>
  <c r="AZ568" i="7"/>
  <c r="AZ915" i="7"/>
  <c r="AZ878" i="7"/>
  <c r="AZ971" i="7"/>
  <c r="AZ1357" i="7"/>
  <c r="AZ980" i="7"/>
  <c r="AZ1169" i="7"/>
  <c r="AZ470" i="7"/>
  <c r="AZ667" i="7"/>
  <c r="AZ1164" i="7"/>
  <c r="AZ904" i="7"/>
  <c r="AZ1152" i="7"/>
  <c r="AZ967" i="7"/>
  <c r="AZ822" i="7"/>
  <c r="AZ1287" i="7"/>
  <c r="AZ813" i="7"/>
  <c r="AZ1344" i="7"/>
  <c r="AZ1109" i="7"/>
  <c r="AZ613" i="7"/>
  <c r="AZ749" i="7"/>
  <c r="AZ940" i="7"/>
  <c r="AZ652" i="7"/>
  <c r="AZ949" i="7"/>
  <c r="AZ553" i="7"/>
  <c r="AZ942" i="7"/>
  <c r="AZ452" i="7"/>
  <c r="AZ1033" i="7"/>
  <c r="AZ774" i="7"/>
  <c r="AZ455" i="7"/>
  <c r="AZ402" i="7"/>
  <c r="AZ637" i="7"/>
  <c r="AZ342" i="7"/>
  <c r="AZ675" i="7"/>
  <c r="AZ157" i="7"/>
  <c r="AZ672" i="7"/>
  <c r="AZ80" i="7"/>
  <c r="AZ538" i="7"/>
  <c r="AZ350" i="7"/>
  <c r="AZ605" i="7"/>
  <c r="AZ203" i="7"/>
  <c r="AZ557" i="7"/>
  <c r="AZ720" i="7"/>
  <c r="AZ308" i="7"/>
  <c r="AZ480" i="7"/>
  <c r="AZ283" i="7"/>
  <c r="AZ571" i="7"/>
  <c r="AZ242" i="7"/>
  <c r="AZ301" i="7"/>
  <c r="AZ388" i="7"/>
  <c r="AZ456" i="7"/>
  <c r="AZ513" i="7"/>
  <c r="AZ281" i="7"/>
  <c r="AZ375" i="7"/>
  <c r="AZ391" i="7"/>
  <c r="AZ139" i="7"/>
  <c r="AZ186" i="7"/>
  <c r="AZ234" i="7"/>
  <c r="AZ18" i="7"/>
  <c r="AZ66" i="7"/>
  <c r="AZ260" i="7"/>
  <c r="AZ132" i="7"/>
  <c r="AZ198" i="7"/>
  <c r="AZ280" i="7"/>
  <c r="AZ24" i="7"/>
  <c r="AZ1346" i="7"/>
  <c r="AZ1347" i="7"/>
  <c r="AZ1309" i="7"/>
  <c r="AZ764" i="7"/>
  <c r="AZ673" i="7"/>
  <c r="AZ181" i="7"/>
  <c r="AZ1255" i="7"/>
  <c r="AZ676" i="7"/>
  <c r="AZ160" i="7"/>
  <c r="AZ566" i="7"/>
  <c r="AZ755" i="7"/>
  <c r="AZ515" i="7"/>
  <c r="AZ155" i="7"/>
  <c r="AZ416" i="7"/>
  <c r="AZ101" i="7"/>
  <c r="AZ228" i="7"/>
  <c r="AZ1288" i="7"/>
  <c r="AZ1005" i="7"/>
  <c r="AZ589" i="7"/>
  <c r="AZ1181" i="7"/>
  <c r="AZ1004" i="7"/>
  <c r="AZ738" i="7"/>
  <c r="AZ1135" i="7"/>
  <c r="AZ564" i="7"/>
  <c r="AZ1261" i="7"/>
  <c r="AZ326" i="7"/>
  <c r="AZ897" i="7"/>
  <c r="AZ626" i="7"/>
  <c r="AZ1277" i="7"/>
  <c r="AZ1131" i="7"/>
  <c r="AZ663" i="7"/>
  <c r="AZ1198" i="7"/>
  <c r="AZ627" i="7"/>
  <c r="AZ843" i="7"/>
  <c r="AZ156" i="7"/>
  <c r="AZ935" i="7"/>
  <c r="AZ354" i="7"/>
  <c r="AZ121" i="7"/>
  <c r="AZ477" i="7"/>
  <c r="AZ96" i="7"/>
  <c r="AZ1086" i="7"/>
  <c r="AZ1231" i="7"/>
  <c r="AZ140" i="7"/>
  <c r="AZ221" i="7"/>
  <c r="AZ724" i="7"/>
  <c r="AZ1265" i="7"/>
  <c r="AZ862" i="7"/>
  <c r="AZ835" i="7"/>
  <c r="AZ1270" i="7"/>
  <c r="AZ827" i="7"/>
  <c r="AZ1220" i="7"/>
  <c r="AZ1228" i="7"/>
  <c r="AZ922" i="7"/>
  <c r="AZ947" i="7"/>
  <c r="AZ505" i="7"/>
  <c r="AZ1171" i="7"/>
  <c r="AZ978" i="7"/>
  <c r="AZ816" i="7"/>
  <c r="AZ782" i="7"/>
  <c r="AZ956" i="7"/>
  <c r="AZ966" i="7"/>
  <c r="AZ958" i="7"/>
  <c r="AZ1049" i="7"/>
  <c r="AZ487" i="7"/>
  <c r="AZ357" i="7"/>
  <c r="AZ271" i="7"/>
  <c r="AZ173" i="7"/>
  <c r="AZ457" i="7"/>
  <c r="AZ251" i="7"/>
  <c r="AZ378" i="7"/>
  <c r="AZ299" i="7"/>
  <c r="AZ255" i="7"/>
  <c r="AZ401" i="7"/>
  <c r="AZ11" i="7"/>
  <c r="AZ403" i="7"/>
  <c r="AZ153" i="7"/>
  <c r="AZ256" i="7"/>
  <c r="AZ94" i="7"/>
  <c r="AZ265" i="7"/>
  <c r="AZ148" i="7"/>
  <c r="AZ214" i="7"/>
  <c r="AZ40" i="7"/>
  <c r="AZ1279" i="7"/>
  <c r="AZ661" i="7"/>
  <c r="AZ936" i="7"/>
  <c r="AZ1306" i="7"/>
  <c r="AZ1293" i="7"/>
  <c r="AZ809" i="7"/>
  <c r="AZ1222" i="7"/>
  <c r="AZ1251" i="7"/>
  <c r="AZ1348" i="7"/>
  <c r="AZ1068" i="7"/>
  <c r="AZ630" i="7"/>
  <c r="AZ957" i="7"/>
  <c r="AZ1307" i="7"/>
  <c r="AZ1327" i="7"/>
  <c r="AZ879" i="7"/>
  <c r="AZ800" i="7"/>
  <c r="AZ1284" i="7"/>
  <c r="AZ1258" i="7"/>
  <c r="AZ1356" i="7"/>
  <c r="AZ794" i="7"/>
  <c r="AZ1185" i="7"/>
  <c r="AZ1215" i="7"/>
  <c r="AZ1201" i="7"/>
  <c r="AZ1292" i="7"/>
  <c r="AZ1326" i="7"/>
  <c r="AZ757" i="7"/>
  <c r="AZ287" i="7"/>
  <c r="AZ1044" i="7"/>
  <c r="AZ1207" i="7"/>
  <c r="AZ1042" i="7"/>
  <c r="AZ876" i="7"/>
  <c r="AZ1180" i="7"/>
  <c r="AZ428" i="7"/>
  <c r="AZ818" i="7"/>
  <c r="AZ436" i="7"/>
  <c r="AZ855" i="7"/>
  <c r="AZ964" i="7"/>
  <c r="AZ1338" i="7"/>
  <c r="AZ911" i="7"/>
  <c r="AZ1143" i="7"/>
  <c r="AZ295" i="7"/>
  <c r="AZ635" i="7"/>
  <c r="AZ1145" i="7"/>
  <c r="AZ888" i="7"/>
  <c r="AZ1126" i="7"/>
  <c r="AZ962" i="7"/>
  <c r="AZ792" i="7"/>
  <c r="AZ1271" i="7"/>
  <c r="AZ783" i="7"/>
  <c r="AZ1328" i="7"/>
  <c r="AZ1102" i="7"/>
  <c r="AZ554" i="7"/>
  <c r="AZ709" i="7"/>
  <c r="AZ924" i="7"/>
  <c r="AZ628" i="7"/>
  <c r="AZ933" i="7"/>
  <c r="AZ546" i="7"/>
  <c r="AZ926" i="7"/>
  <c r="AZ351" i="7"/>
  <c r="AZ1017" i="7"/>
  <c r="AZ742" i="7"/>
  <c r="AZ420" i="7"/>
  <c r="AZ384" i="7"/>
  <c r="AZ591" i="7"/>
  <c r="AZ303" i="7"/>
  <c r="AZ664" i="7"/>
  <c r="AZ31" i="7"/>
  <c r="AZ656" i="7"/>
  <c r="AZ26" i="7"/>
  <c r="AZ533" i="7"/>
  <c r="AZ291" i="7"/>
  <c r="AZ595" i="7"/>
  <c r="AZ199" i="7"/>
  <c r="AZ525" i="7"/>
  <c r="AZ703" i="7"/>
  <c r="AZ247" i="7"/>
  <c r="AZ475" i="7"/>
  <c r="AZ165" i="7"/>
  <c r="AZ555" i="7"/>
  <c r="AZ77" i="7"/>
  <c r="AZ282" i="7"/>
  <c r="AZ355" i="7"/>
  <c r="AZ440" i="7"/>
  <c r="AZ497" i="7"/>
  <c r="AZ275" i="7"/>
  <c r="AZ367" i="7"/>
  <c r="AZ372" i="7"/>
  <c r="AZ127" i="7"/>
  <c r="AZ172" i="7"/>
  <c r="AZ229" i="7"/>
  <c r="AZ324" i="7"/>
  <c r="AZ48" i="7"/>
  <c r="AZ233" i="7"/>
  <c r="AZ116" i="7"/>
  <c r="AZ182" i="7"/>
  <c r="AZ264" i="7"/>
  <c r="AZ8" i="7"/>
  <c r="AY1362" i="7" l="1"/>
  <c r="AW3" i="7"/>
  <c r="G501" i="11" s="1"/>
  <c r="H501" i="11" s="1"/>
  <c r="AJ1128" i="7"/>
  <c r="AW1128" i="7" s="1"/>
  <c r="G285" i="11" s="1"/>
  <c r="H285" i="11" s="1"/>
  <c r="AJ1063" i="7"/>
  <c r="AW1063" i="7" s="1"/>
  <c r="G222" i="11" s="1"/>
  <c r="H222" i="11" s="1"/>
  <c r="AJ933" i="7"/>
  <c r="AW933" i="7" s="1"/>
  <c r="G100" i="11" s="1"/>
  <c r="H100" i="11" s="1"/>
  <c r="AJ868" i="7"/>
  <c r="AW868" i="7" s="1"/>
  <c r="G36" i="11" s="1"/>
  <c r="H36" i="11" s="1"/>
  <c r="AJ998" i="7"/>
  <c r="AW998" i="7" s="1"/>
  <c r="G159" i="11" s="1"/>
  <c r="H159" i="11" s="1"/>
  <c r="AJ1283" i="7"/>
  <c r="AW1283" i="7" s="1"/>
  <c r="G428" i="11" s="1"/>
  <c r="H428" i="11" s="1"/>
  <c r="AJ834" i="7"/>
  <c r="AW834" i="7" s="1"/>
  <c r="G4" i="11" s="1"/>
  <c r="H4" i="11" s="1"/>
  <c r="AJ1252" i="7"/>
  <c r="AW1252" i="7" s="1"/>
  <c r="G400" i="11" s="1"/>
  <c r="H400" i="11" s="1"/>
  <c r="AJ1173" i="7"/>
  <c r="AW1173" i="7" s="1"/>
  <c r="G327" i="11" s="1"/>
  <c r="H327" i="11" s="1"/>
  <c r="AJ1141" i="7"/>
  <c r="AW1141" i="7" s="1"/>
  <c r="G297" i="11" s="1"/>
  <c r="H297" i="11" s="1"/>
  <c r="AJ1109" i="7"/>
  <c r="AW1109" i="7" s="1"/>
  <c r="G267" i="11" s="1"/>
  <c r="H267" i="11" s="1"/>
  <c r="AJ1076" i="7"/>
  <c r="AW1076" i="7" s="1"/>
  <c r="G235" i="11" s="1"/>
  <c r="H235" i="11" s="1"/>
  <c r="AJ1012" i="7"/>
  <c r="AW1012" i="7" s="1"/>
  <c r="G171" i="11" s="1"/>
  <c r="H171" i="11" s="1"/>
  <c r="AJ881" i="7"/>
  <c r="AW881" i="7" s="1"/>
  <c r="G49" i="11" s="1"/>
  <c r="H49" i="11" s="1"/>
  <c r="AJ1204" i="7"/>
  <c r="AW1204" i="7" s="1"/>
  <c r="G354" i="11" s="1"/>
  <c r="H354" i="11" s="1"/>
  <c r="AJ1269" i="7"/>
  <c r="AW1269" i="7" s="1"/>
  <c r="G414" i="11" s="1"/>
  <c r="H414" i="11" s="1"/>
  <c r="AJ1333" i="7"/>
  <c r="AW1333" i="7" s="1"/>
  <c r="G474" i="11" s="1"/>
  <c r="H474" i="11" s="1"/>
  <c r="AJ1189" i="7"/>
  <c r="AW1189" i="7" s="1"/>
  <c r="G340" i="11" s="1"/>
  <c r="H340" i="11" s="1"/>
  <c r="AJ1156" i="7"/>
  <c r="AW1156" i="7" s="1"/>
  <c r="G312" i="11" s="1"/>
  <c r="H312" i="11" s="1"/>
  <c r="AJ1140" i="7"/>
  <c r="AW1140" i="7" s="1"/>
  <c r="G296" i="11" s="1"/>
  <c r="H296" i="11" s="1"/>
  <c r="AJ1059" i="7"/>
  <c r="AW1059" i="7" s="1"/>
  <c r="G218" i="11" s="1"/>
  <c r="H218" i="11" s="1"/>
  <c r="AJ1011" i="7"/>
  <c r="AW1011" i="7" s="1"/>
  <c r="G170" i="11" s="1"/>
  <c r="H170" i="11" s="1"/>
  <c r="AJ995" i="7"/>
  <c r="AW995" i="7" s="1"/>
  <c r="G156" i="11" s="1"/>
  <c r="H156" i="11" s="1"/>
  <c r="AJ880" i="7"/>
  <c r="AW880" i="7" s="1"/>
  <c r="G48" i="11" s="1"/>
  <c r="H48" i="11" s="1"/>
  <c r="AJ864" i="7"/>
  <c r="AW864" i="7" s="1"/>
  <c r="G32" i="11" s="1"/>
  <c r="H32" i="11" s="1"/>
  <c r="AJ1270" i="7"/>
  <c r="AW1270" i="7" s="1"/>
  <c r="G415" i="11" s="1"/>
  <c r="H415" i="11" s="1"/>
  <c r="AJ1334" i="7"/>
  <c r="AW1334" i="7" s="1"/>
  <c r="G475" i="11" s="1"/>
  <c r="H475" i="11" s="1"/>
  <c r="AJ1350" i="7"/>
  <c r="AW1350" i="7" s="1"/>
  <c r="G490" i="11" s="1"/>
  <c r="H490" i="11" s="1"/>
  <c r="AJ1186" i="7"/>
  <c r="AW1186" i="7" s="1"/>
  <c r="G337" i="11" s="1"/>
  <c r="H337" i="11" s="1"/>
  <c r="AJ1121" i="7"/>
  <c r="AW1121" i="7" s="1"/>
  <c r="G279" i="11" s="1"/>
  <c r="H279" i="11" s="1"/>
  <c r="AJ1056" i="7"/>
  <c r="AW1056" i="7" s="1"/>
  <c r="G215" i="11" s="1"/>
  <c r="H215" i="11" s="1"/>
  <c r="AJ992" i="7"/>
  <c r="AW992" i="7" s="1"/>
  <c r="G153" i="11" s="1"/>
  <c r="H153" i="11" s="1"/>
  <c r="AJ926" i="7"/>
  <c r="AW926" i="7" s="1"/>
  <c r="G93" i="11" s="1"/>
  <c r="H93" i="11" s="1"/>
  <c r="AJ861" i="7"/>
  <c r="AW861" i="7" s="1"/>
  <c r="G29" i="11" s="1"/>
  <c r="H29" i="11" s="1"/>
  <c r="AJ1240" i="7"/>
  <c r="AW1240" i="7" s="1"/>
  <c r="G390" i="11" s="1"/>
  <c r="H390" i="11" s="1"/>
  <c r="AJ1305" i="7"/>
  <c r="AW1305" i="7" s="1"/>
  <c r="G448" i="11" s="1"/>
  <c r="H448" i="11" s="1"/>
  <c r="AJ892" i="7"/>
  <c r="AW892" i="7" s="1"/>
  <c r="G60" i="11" s="1"/>
  <c r="H60" i="11" s="1"/>
  <c r="AJ1209" i="7"/>
  <c r="AW1209" i="7" s="1"/>
  <c r="G359" i="11" s="1"/>
  <c r="H359" i="11" s="1"/>
  <c r="AJ948" i="7"/>
  <c r="AW948" i="7" s="1"/>
  <c r="G114" i="11" s="1"/>
  <c r="H114" i="11" s="1"/>
  <c r="AJ1235" i="7"/>
  <c r="AW1235" i="7" s="1"/>
  <c r="G385" i="11" s="1"/>
  <c r="H385" i="11" s="1"/>
  <c r="AJ879" i="7"/>
  <c r="AW879" i="7" s="1"/>
  <c r="G47" i="11" s="1"/>
  <c r="H47" i="11" s="1"/>
  <c r="AJ1335" i="7"/>
  <c r="AW1335" i="7" s="1"/>
  <c r="G476" i="11" s="1"/>
  <c r="H476" i="11" s="1"/>
  <c r="AJ894" i="7"/>
  <c r="AW894" i="7" s="1"/>
  <c r="G62" i="11" s="1"/>
  <c r="H62" i="11" s="1"/>
  <c r="AJ1038" i="7"/>
  <c r="AW1038" i="7" s="1"/>
  <c r="G197" i="11" s="1"/>
  <c r="H197" i="11" s="1"/>
  <c r="AJ973" i="7"/>
  <c r="AW973" i="7" s="1"/>
  <c r="G137" i="11" s="1"/>
  <c r="H137" i="11" s="1"/>
  <c r="AJ908" i="7"/>
  <c r="AW908" i="7" s="1"/>
  <c r="G75" i="11" s="1"/>
  <c r="H75" i="11" s="1"/>
  <c r="AJ843" i="7"/>
  <c r="AW843" i="7" s="1"/>
  <c r="G13" i="11" s="1"/>
  <c r="H13" i="11" s="1"/>
  <c r="AJ1210" i="7"/>
  <c r="AW1210" i="7" s="1"/>
  <c r="G360" i="11" s="1"/>
  <c r="H360" i="11" s="1"/>
  <c r="AJ1226" i="7"/>
  <c r="AW1226" i="7" s="1"/>
  <c r="G376" i="11" s="1"/>
  <c r="H376" i="11" s="1"/>
  <c r="AJ1259" i="7"/>
  <c r="AW1259" i="7" s="1"/>
  <c r="G406" i="11" s="1"/>
  <c r="H406" i="11" s="1"/>
  <c r="AJ1323" i="7"/>
  <c r="AW1323" i="7" s="1"/>
  <c r="G465" i="11" s="1"/>
  <c r="H465" i="11" s="1"/>
  <c r="AJ1138" i="7"/>
  <c r="AW1138" i="7" s="1"/>
  <c r="G294" i="11" s="1"/>
  <c r="H294" i="11" s="1"/>
  <c r="AJ976" i="7"/>
  <c r="AW976" i="7" s="1"/>
  <c r="G140" i="11" s="1"/>
  <c r="H140" i="11" s="1"/>
  <c r="AJ1239" i="7"/>
  <c r="AW1239" i="7" s="1"/>
  <c r="G389" i="11" s="1"/>
  <c r="H389" i="11" s="1"/>
  <c r="AJ1119" i="7"/>
  <c r="AW1119" i="7" s="1"/>
  <c r="G277" i="11" s="1"/>
  <c r="H277" i="11" s="1"/>
  <c r="AJ1021" i="7"/>
  <c r="AW1021" i="7" s="1"/>
  <c r="G180" i="11" s="1"/>
  <c r="H180" i="11" s="1"/>
  <c r="AJ955" i="7"/>
  <c r="AW955" i="7" s="1"/>
  <c r="G121" i="11" s="1"/>
  <c r="H121" i="11" s="1"/>
  <c r="AJ939" i="7"/>
  <c r="AW939" i="7" s="1"/>
  <c r="G106" i="11" s="1"/>
  <c r="H106" i="11" s="1"/>
  <c r="AJ1211" i="7"/>
  <c r="AW1211" i="7" s="1"/>
  <c r="G361" i="11" s="1"/>
  <c r="H361" i="11" s="1"/>
  <c r="AJ1276" i="7"/>
  <c r="AW1276" i="7" s="1"/>
  <c r="G421" i="11" s="1"/>
  <c r="H421" i="11" s="1"/>
  <c r="AJ1168" i="7"/>
  <c r="AW1168" i="7" s="1"/>
  <c r="G322" i="11" s="1"/>
  <c r="H322" i="11" s="1"/>
  <c r="AJ1023" i="7"/>
  <c r="AW1023" i="7" s="1"/>
  <c r="G182" i="11" s="1"/>
  <c r="H182" i="11" s="1"/>
  <c r="AJ909" i="7"/>
  <c r="AW909" i="7" s="1"/>
  <c r="G76" i="11" s="1"/>
  <c r="H76" i="11" s="1"/>
  <c r="AJ1184" i="7"/>
  <c r="AW1184" i="7" s="1"/>
  <c r="G336" i="11" s="1"/>
  <c r="H336" i="11" s="1"/>
  <c r="AJ1118" i="7"/>
  <c r="AW1118" i="7" s="1"/>
  <c r="G276" i="11" s="1"/>
  <c r="H276" i="11" s="1"/>
  <c r="AJ1005" i="7"/>
  <c r="AW1005" i="7" s="1"/>
  <c r="G164" i="11" s="1"/>
  <c r="H164" i="11" s="1"/>
  <c r="AJ1133" i="7"/>
  <c r="AW1133" i="7" s="1"/>
  <c r="G289" i="11" s="1"/>
  <c r="H289" i="11" s="1"/>
  <c r="AJ1052" i="7"/>
  <c r="AW1052" i="7" s="1"/>
  <c r="G211" i="11" s="1"/>
  <c r="H211" i="11" s="1"/>
  <c r="AJ938" i="7"/>
  <c r="AW938" i="7" s="1"/>
  <c r="G105" i="11" s="1"/>
  <c r="H105" i="11" s="1"/>
  <c r="AJ841" i="7"/>
  <c r="AW841" i="7" s="1"/>
  <c r="G11" i="11" s="1"/>
  <c r="H11" i="11" s="1"/>
  <c r="AJ1212" i="7"/>
  <c r="AW1212" i="7" s="1"/>
  <c r="G362" i="11" s="1"/>
  <c r="H362" i="11" s="1"/>
  <c r="AJ1261" i="7"/>
  <c r="AW1261" i="7" s="1"/>
  <c r="G408" i="11" s="1"/>
  <c r="H408" i="11" s="1"/>
  <c r="AJ1325" i="7"/>
  <c r="AW1325" i="7" s="1"/>
  <c r="G467" i="11" s="1"/>
  <c r="H467" i="11" s="1"/>
  <c r="AJ1015" i="7"/>
  <c r="AW1015" i="7" s="1"/>
  <c r="G174" i="11" s="1"/>
  <c r="H174" i="11" s="1"/>
  <c r="AJ867" i="7"/>
  <c r="AW867" i="7" s="1"/>
  <c r="G35" i="11" s="1"/>
  <c r="H35" i="11" s="1"/>
  <c r="AJ1046" i="7"/>
  <c r="AW1046" i="7" s="1"/>
  <c r="G205" i="11" s="1"/>
  <c r="H205" i="11" s="1"/>
  <c r="AJ1267" i="7"/>
  <c r="AW1267" i="7" s="1"/>
  <c r="G413" i="11" s="1"/>
  <c r="H413" i="11" s="1"/>
  <c r="AJ898" i="7"/>
  <c r="AW898" i="7" s="1"/>
  <c r="G66" i="11" s="1"/>
  <c r="H66" i="11" s="1"/>
  <c r="AJ1219" i="7"/>
  <c r="AW1219" i="7" s="1"/>
  <c r="G369" i="11" s="1"/>
  <c r="H369" i="11" s="1"/>
  <c r="AJ1348" i="7"/>
  <c r="AW1348" i="7" s="1"/>
  <c r="G488" i="11" s="1"/>
  <c r="H488" i="11" s="1"/>
  <c r="AJ1190" i="7"/>
  <c r="AW1190" i="7" s="1"/>
  <c r="AJ1157" i="7"/>
  <c r="AW1157" i="7" s="1"/>
  <c r="G313" i="11" s="1"/>
  <c r="H313" i="11" s="1"/>
  <c r="AJ1125" i="7"/>
  <c r="AW1125" i="7" s="1"/>
  <c r="G282" i="11" s="1"/>
  <c r="H282" i="11" s="1"/>
  <c r="AJ1092" i="7"/>
  <c r="AW1092" i="7" s="1"/>
  <c r="G251" i="11" s="1"/>
  <c r="H251" i="11" s="1"/>
  <c r="AJ1044" i="7"/>
  <c r="AW1044" i="7" s="1"/>
  <c r="G203" i="11" s="1"/>
  <c r="H203" i="11" s="1"/>
  <c r="AJ1028" i="7"/>
  <c r="AW1028" i="7" s="1"/>
  <c r="G187" i="11" s="1"/>
  <c r="H187" i="11" s="1"/>
  <c r="AJ979" i="7"/>
  <c r="AW979" i="7" s="1"/>
  <c r="G143" i="11" s="1"/>
  <c r="H143" i="11" s="1"/>
  <c r="AJ963" i="7"/>
  <c r="AW963" i="7" s="1"/>
  <c r="G128" i="11" s="1"/>
  <c r="H128" i="11" s="1"/>
  <c r="AJ914" i="7"/>
  <c r="AW914" i="7" s="1"/>
  <c r="G81" i="11" s="1"/>
  <c r="H81" i="11" s="1"/>
  <c r="AJ897" i="7"/>
  <c r="AW897" i="7" s="1"/>
  <c r="G65" i="11" s="1"/>
  <c r="H65" i="11" s="1"/>
  <c r="AJ1253" i="7"/>
  <c r="AW1253" i="7" s="1"/>
  <c r="G401" i="11" s="1"/>
  <c r="H401" i="11" s="1"/>
  <c r="AJ1317" i="7"/>
  <c r="AW1317" i="7" s="1"/>
  <c r="G459" i="11" s="1"/>
  <c r="H459" i="11" s="1"/>
  <c r="AJ1172" i="7"/>
  <c r="AW1172" i="7" s="1"/>
  <c r="G326" i="11" s="1"/>
  <c r="H326" i="11" s="1"/>
  <c r="AJ1091" i="7"/>
  <c r="AW1091" i="7" s="1"/>
  <c r="G250" i="11" s="1"/>
  <c r="H250" i="11" s="1"/>
  <c r="AJ1075" i="7"/>
  <c r="AW1075" i="7" s="1"/>
  <c r="G234" i="11" s="1"/>
  <c r="H234" i="11" s="1"/>
  <c r="AJ962" i="7"/>
  <c r="AW962" i="7" s="1"/>
  <c r="G127" i="11" s="1"/>
  <c r="H127" i="11" s="1"/>
  <c r="AJ945" i="7"/>
  <c r="AW945" i="7" s="1"/>
  <c r="G111" i="11" s="1"/>
  <c r="H111" i="11" s="1"/>
  <c r="AJ896" i="7"/>
  <c r="AW896" i="7" s="1"/>
  <c r="G64" i="11" s="1"/>
  <c r="H64" i="11" s="1"/>
  <c r="AJ832" i="7"/>
  <c r="AW832" i="7" s="1"/>
  <c r="G2" i="11" s="1"/>
  <c r="H2" i="11" s="1"/>
  <c r="AJ1254" i="7"/>
  <c r="AW1254" i="7" s="1"/>
  <c r="G402" i="11" s="1"/>
  <c r="H402" i="11" s="1"/>
  <c r="AJ1256" i="7"/>
  <c r="AW1256" i="7" s="1"/>
  <c r="G403" i="11" s="1"/>
  <c r="H403" i="11" s="1"/>
  <c r="AJ1137" i="7"/>
  <c r="AW1137" i="7" s="1"/>
  <c r="G293" i="11" s="1"/>
  <c r="H293" i="11" s="1"/>
  <c r="AJ1072" i="7"/>
  <c r="AW1072" i="7" s="1"/>
  <c r="G231" i="11" s="1"/>
  <c r="H231" i="11" s="1"/>
  <c r="AJ1008" i="7"/>
  <c r="AW1008" i="7" s="1"/>
  <c r="G167" i="11" s="1"/>
  <c r="H167" i="11" s="1"/>
  <c r="AJ942" i="7"/>
  <c r="AW942" i="7" s="1"/>
  <c r="AJ877" i="7"/>
  <c r="AW877" i="7" s="1"/>
  <c r="G45" i="11" s="1"/>
  <c r="H45" i="11" s="1"/>
  <c r="AJ1224" i="7"/>
  <c r="AW1224" i="7" s="1"/>
  <c r="G375" i="11" s="1"/>
  <c r="H375" i="11" s="1"/>
  <c r="AJ1289" i="7"/>
  <c r="AW1289" i="7" s="1"/>
  <c r="G433" i="11" s="1"/>
  <c r="H433" i="11" s="1"/>
  <c r="AJ1353" i="7"/>
  <c r="AW1353" i="7" s="1"/>
  <c r="G493" i="11" s="1"/>
  <c r="H493" i="11" s="1"/>
  <c r="AJ917" i="7"/>
  <c r="AW917" i="7" s="1"/>
  <c r="G84" i="11" s="1"/>
  <c r="H84" i="11" s="1"/>
  <c r="AJ1315" i="7"/>
  <c r="AW1315" i="7" s="1"/>
  <c r="G457" i="11" s="1"/>
  <c r="H457" i="11" s="1"/>
  <c r="AJ960" i="7"/>
  <c r="AW960" i="7" s="1"/>
  <c r="G126" i="11" s="1"/>
  <c r="H126" i="11" s="1"/>
  <c r="AJ847" i="7"/>
  <c r="AW847" i="7" s="1"/>
  <c r="G17" i="11" s="1"/>
  <c r="H17" i="11" s="1"/>
  <c r="AJ1287" i="7"/>
  <c r="AW1287" i="7" s="1"/>
  <c r="G431" i="11" s="1"/>
  <c r="H431" i="11" s="1"/>
  <c r="AJ1351" i="7"/>
  <c r="AW1351" i="7" s="1"/>
  <c r="G491" i="11" s="1"/>
  <c r="H491" i="11" s="1"/>
  <c r="AJ878" i="7"/>
  <c r="AW878" i="7" s="1"/>
  <c r="G46" i="11" s="1"/>
  <c r="H46" i="11" s="1"/>
  <c r="AJ1272" i="7"/>
  <c r="AW1272" i="7" s="1"/>
  <c r="G417" i="11" s="1"/>
  <c r="H417" i="11" s="1"/>
  <c r="AJ1104" i="7"/>
  <c r="AW1104" i="7" s="1"/>
  <c r="G262" i="11" s="1"/>
  <c r="H262" i="11" s="1"/>
  <c r="AJ974" i="7"/>
  <c r="AW974" i="7" s="1"/>
  <c r="G138" i="11" s="1"/>
  <c r="H138" i="11" s="1"/>
  <c r="AJ1274" i="7"/>
  <c r="AW1274" i="7" s="1"/>
  <c r="G419" i="11" s="1"/>
  <c r="H419" i="11" s="1"/>
  <c r="AJ1322" i="7"/>
  <c r="AW1322" i="7" s="1"/>
  <c r="G464" i="11" s="1"/>
  <c r="H464" i="11" s="1"/>
  <c r="AJ1338" i="7"/>
  <c r="AW1338" i="7" s="1"/>
  <c r="G479" i="11" s="1"/>
  <c r="H479" i="11" s="1"/>
  <c r="AJ982" i="7"/>
  <c r="AW982" i="7" s="1"/>
  <c r="AJ1347" i="7"/>
  <c r="AW1347" i="7" s="1"/>
  <c r="G487" i="11" s="1"/>
  <c r="H487" i="11" s="1"/>
  <c r="AJ882" i="7"/>
  <c r="AW882" i="7" s="1"/>
  <c r="G50" i="11" s="1"/>
  <c r="H50" i="11" s="1"/>
  <c r="AJ993" i="7"/>
  <c r="AW993" i="7" s="1"/>
  <c r="G154" i="11" s="1"/>
  <c r="H154" i="11" s="1"/>
  <c r="AJ1320" i="7"/>
  <c r="AW1320" i="7" s="1"/>
  <c r="G462" i="11" s="1"/>
  <c r="H462" i="11" s="1"/>
  <c r="AJ1135" i="7"/>
  <c r="AW1135" i="7" s="1"/>
  <c r="G291" i="11" s="1"/>
  <c r="H291" i="11" s="1"/>
  <c r="AJ1054" i="7"/>
  <c r="AW1054" i="7" s="1"/>
  <c r="G213" i="11" s="1"/>
  <c r="H213" i="11" s="1"/>
  <c r="AJ989" i="7"/>
  <c r="AW989" i="7" s="1"/>
  <c r="G151" i="11" s="1"/>
  <c r="H151" i="11" s="1"/>
  <c r="AJ924" i="7"/>
  <c r="AW924" i="7" s="1"/>
  <c r="G91" i="11" s="1"/>
  <c r="H91" i="11" s="1"/>
  <c r="AJ859" i="7"/>
  <c r="AW859" i="7" s="1"/>
  <c r="G28" i="11" s="1"/>
  <c r="H28" i="11" s="1"/>
  <c r="AJ1029" i="7"/>
  <c r="AW1029" i="7" s="1"/>
  <c r="G188" i="11" s="1"/>
  <c r="H188" i="11" s="1"/>
  <c r="AJ1155" i="7"/>
  <c r="AW1155" i="7" s="1"/>
  <c r="G311" i="11" s="1"/>
  <c r="H311" i="11" s="1"/>
  <c r="AJ1134" i="7"/>
  <c r="AW1134" i="7" s="1"/>
  <c r="G290" i="11" s="1"/>
  <c r="H290" i="11" s="1"/>
  <c r="AJ1324" i="7"/>
  <c r="AW1324" i="7" s="1"/>
  <c r="G466" i="11" s="1"/>
  <c r="H466" i="11" s="1"/>
  <c r="AJ1340" i="7"/>
  <c r="AW1340" i="7" s="1"/>
  <c r="G481" i="11" s="1"/>
  <c r="H481" i="11" s="1"/>
  <c r="AJ1288" i="7"/>
  <c r="AW1288" i="7" s="1"/>
  <c r="G432" i="11" s="1"/>
  <c r="H432" i="11" s="1"/>
  <c r="AJ1136" i="7"/>
  <c r="AW1136" i="7" s="1"/>
  <c r="G292" i="11" s="1"/>
  <c r="H292" i="11" s="1"/>
  <c r="AJ1055" i="7"/>
  <c r="AW1055" i="7" s="1"/>
  <c r="G214" i="11" s="1"/>
  <c r="H214" i="11" s="1"/>
  <c r="AJ925" i="7"/>
  <c r="AW925" i="7" s="1"/>
  <c r="G92" i="11" s="1"/>
  <c r="H92" i="11" s="1"/>
  <c r="AJ1166" i="7"/>
  <c r="AW1166" i="7" s="1"/>
  <c r="G320" i="11" s="1"/>
  <c r="H320" i="11" s="1"/>
  <c r="AJ1149" i="7"/>
  <c r="AW1149" i="7" s="1"/>
  <c r="G305" i="11" s="1"/>
  <c r="H305" i="11" s="1"/>
  <c r="AJ1084" i="7"/>
  <c r="AW1084" i="7" s="1"/>
  <c r="G243" i="11" s="1"/>
  <c r="H243" i="11" s="1"/>
  <c r="AJ971" i="7"/>
  <c r="AW971" i="7" s="1"/>
  <c r="G135" i="11" s="1"/>
  <c r="H135" i="11" s="1"/>
  <c r="AJ857" i="7"/>
  <c r="AW857" i="7" s="1"/>
  <c r="G26" i="11" s="1"/>
  <c r="H26" i="11" s="1"/>
  <c r="AJ1244" i="7"/>
  <c r="AW1244" i="7" s="1"/>
  <c r="AJ1309" i="7"/>
  <c r="AW1309" i="7" s="1"/>
  <c r="AJ915" i="7"/>
  <c r="AW915" i="7" s="1"/>
  <c r="G82" i="11" s="1"/>
  <c r="H82" i="11" s="1"/>
  <c r="AJ865" i="7"/>
  <c r="AW865" i="7" s="1"/>
  <c r="G33" i="11" s="1"/>
  <c r="H33" i="11" s="1"/>
  <c r="AJ1193" i="7"/>
  <c r="AW1193" i="7" s="1"/>
  <c r="G343" i="11" s="1"/>
  <c r="H343" i="11" s="1"/>
  <c r="AJ999" i="7"/>
  <c r="AW999" i="7" s="1"/>
  <c r="AJ1143" i="7"/>
  <c r="AW1143" i="7" s="1"/>
  <c r="G299" i="11" s="1"/>
  <c r="H299" i="11" s="1"/>
  <c r="AJ1094" i="7"/>
  <c r="AW1094" i="7" s="1"/>
  <c r="G253" i="11" s="1"/>
  <c r="H253" i="11" s="1"/>
  <c r="AJ883" i="7"/>
  <c r="AW883" i="7" s="1"/>
  <c r="G51" i="11" s="1"/>
  <c r="H51" i="11" s="1"/>
  <c r="AJ835" i="7"/>
  <c r="AW835" i="7" s="1"/>
  <c r="G5" i="11" s="1"/>
  <c r="H5" i="11" s="1"/>
  <c r="AJ1251" i="7"/>
  <c r="AW1251" i="7" s="1"/>
  <c r="G399" i="11" s="1"/>
  <c r="H399" i="11" s="1"/>
  <c r="AJ1110" i="7"/>
  <c r="AW1110" i="7" s="1"/>
  <c r="G268" i="11" s="1"/>
  <c r="H268" i="11" s="1"/>
  <c r="AJ947" i="7"/>
  <c r="AW947" i="7" s="1"/>
  <c r="G113" i="11" s="1"/>
  <c r="H113" i="11" s="1"/>
  <c r="AJ1300" i="7"/>
  <c r="AW1300" i="7" s="1"/>
  <c r="G443" i="11" s="1"/>
  <c r="H443" i="11" s="1"/>
  <c r="AJ996" i="7"/>
  <c r="AW996" i="7" s="1"/>
  <c r="G157" i="11" s="1"/>
  <c r="H157" i="11" s="1"/>
  <c r="AJ930" i="7"/>
  <c r="AW930" i="7" s="1"/>
  <c r="G97" i="11" s="1"/>
  <c r="H97" i="11" s="1"/>
  <c r="AJ849" i="7"/>
  <c r="AW849" i="7" s="1"/>
  <c r="G19" i="11" s="1"/>
  <c r="H19" i="11" s="1"/>
  <c r="AJ833" i="7"/>
  <c r="AW833" i="7" s="1"/>
  <c r="G3" i="11" s="1"/>
  <c r="H3" i="11" s="1"/>
  <c r="AJ1236" i="7"/>
  <c r="AW1236" i="7" s="1"/>
  <c r="G386" i="11" s="1"/>
  <c r="H386" i="11" s="1"/>
  <c r="AJ1301" i="7"/>
  <c r="AW1301" i="7" s="1"/>
  <c r="G444" i="11" s="1"/>
  <c r="H444" i="11" s="1"/>
  <c r="AJ1108" i="7"/>
  <c r="AW1108" i="7" s="1"/>
  <c r="G266" i="11" s="1"/>
  <c r="H266" i="11" s="1"/>
  <c r="AJ1043" i="7"/>
  <c r="AW1043" i="7" s="1"/>
  <c r="G202" i="11" s="1"/>
  <c r="H202" i="11" s="1"/>
  <c r="AJ1027" i="7"/>
  <c r="AW1027" i="7" s="1"/>
  <c r="G186" i="11" s="1"/>
  <c r="H186" i="11" s="1"/>
  <c r="AJ978" i="7"/>
  <c r="AW978" i="7" s="1"/>
  <c r="G142" i="11" s="1"/>
  <c r="H142" i="11" s="1"/>
  <c r="AJ913" i="7"/>
  <c r="AW913" i="7" s="1"/>
  <c r="G80" i="11" s="1"/>
  <c r="H80" i="11" s="1"/>
  <c r="AJ848" i="7"/>
  <c r="AW848" i="7" s="1"/>
  <c r="G18" i="11" s="1"/>
  <c r="H18" i="11" s="1"/>
  <c r="AJ1205" i="7"/>
  <c r="AW1205" i="7" s="1"/>
  <c r="G355" i="11" s="1"/>
  <c r="H355" i="11" s="1"/>
  <c r="AJ1237" i="7"/>
  <c r="AW1237" i="7" s="1"/>
  <c r="G387" i="11" s="1"/>
  <c r="H387" i="11" s="1"/>
  <c r="AJ1153" i="7"/>
  <c r="AW1153" i="7" s="1"/>
  <c r="G309" i="11" s="1"/>
  <c r="H309" i="11" s="1"/>
  <c r="AJ1088" i="7"/>
  <c r="AW1088" i="7" s="1"/>
  <c r="G247" i="11" s="1"/>
  <c r="H247" i="11" s="1"/>
  <c r="AJ1024" i="7"/>
  <c r="AW1024" i="7" s="1"/>
  <c r="G183" i="11" s="1"/>
  <c r="H183" i="11" s="1"/>
  <c r="AJ958" i="7"/>
  <c r="AW958" i="7" s="1"/>
  <c r="G124" i="11" s="1"/>
  <c r="H124" i="11" s="1"/>
  <c r="AJ893" i="7"/>
  <c r="AW893" i="7" s="1"/>
  <c r="G61" i="11" s="1"/>
  <c r="H61" i="11" s="1"/>
  <c r="AJ1208" i="7"/>
  <c r="AW1208" i="7" s="1"/>
  <c r="G358" i="11" s="1"/>
  <c r="H358" i="11" s="1"/>
  <c r="AJ1273" i="7"/>
  <c r="AW1273" i="7" s="1"/>
  <c r="G418" i="11" s="1"/>
  <c r="H418" i="11" s="1"/>
  <c r="AJ1337" i="7"/>
  <c r="AW1337" i="7" s="1"/>
  <c r="G478" i="11" s="1"/>
  <c r="H478" i="11" s="1"/>
  <c r="AJ1047" i="7"/>
  <c r="AW1047" i="7" s="1"/>
  <c r="G206" i="11" s="1"/>
  <c r="H206" i="11" s="1"/>
  <c r="AJ1158" i="7"/>
  <c r="AW1158" i="7" s="1"/>
  <c r="G314" i="11" s="1"/>
  <c r="H314" i="11" s="1"/>
  <c r="AJ964" i="7"/>
  <c r="AW964" i="7" s="1"/>
  <c r="G129" i="11" s="1"/>
  <c r="H129" i="11" s="1"/>
  <c r="AJ1222" i="7"/>
  <c r="AW1222" i="7" s="1"/>
  <c r="G372" i="11" s="1"/>
  <c r="H372" i="11" s="1"/>
  <c r="AJ1187" i="7"/>
  <c r="AW1187" i="7" s="1"/>
  <c r="G338" i="11" s="1"/>
  <c r="H338" i="11" s="1"/>
  <c r="AJ1073" i="7"/>
  <c r="AW1073" i="7" s="1"/>
  <c r="G232" i="11" s="1"/>
  <c r="H232" i="11" s="1"/>
  <c r="AJ959" i="7"/>
  <c r="AW959" i="7" s="1"/>
  <c r="G125" i="11" s="1"/>
  <c r="H125" i="11" s="1"/>
  <c r="AJ1039" i="7"/>
  <c r="AW1039" i="7" s="1"/>
  <c r="G198" i="11" s="1"/>
  <c r="H198" i="11" s="1"/>
  <c r="AJ844" i="7"/>
  <c r="AW844" i="7" s="1"/>
  <c r="G14" i="11" s="1"/>
  <c r="H14" i="11" s="1"/>
  <c r="AJ1241" i="7"/>
  <c r="AW1241" i="7" s="1"/>
  <c r="G391" i="11" s="1"/>
  <c r="H391" i="11" s="1"/>
  <c r="AJ1258" i="7"/>
  <c r="AW1258" i="7" s="1"/>
  <c r="G405" i="11" s="1"/>
  <c r="H405" i="11" s="1"/>
  <c r="AJ836" i="7"/>
  <c r="AW836" i="7" s="1"/>
  <c r="G6" i="11" s="1"/>
  <c r="H6" i="11" s="1"/>
  <c r="AJ997" i="7"/>
  <c r="AW997" i="7" s="1"/>
  <c r="G158" i="11" s="1"/>
  <c r="H158" i="11" s="1"/>
  <c r="AJ977" i="7"/>
  <c r="AW977" i="7" s="1"/>
  <c r="G141" i="11" s="1"/>
  <c r="H141" i="11" s="1"/>
  <c r="AJ1089" i="7"/>
  <c r="AW1089" i="7" s="1"/>
  <c r="G248" i="11" s="1"/>
  <c r="H248" i="11" s="1"/>
  <c r="AJ1167" i="7"/>
  <c r="AW1167" i="7" s="1"/>
  <c r="G321" i="11" s="1"/>
  <c r="H321" i="11" s="1"/>
  <c r="AJ1103" i="7"/>
  <c r="AW1103" i="7" s="1"/>
  <c r="G261" i="11" s="1"/>
  <c r="H261" i="11" s="1"/>
  <c r="AJ1070" i="7"/>
  <c r="AW1070" i="7" s="1"/>
  <c r="G229" i="11" s="1"/>
  <c r="H229" i="11" s="1"/>
  <c r="AJ1006" i="7"/>
  <c r="AW1006" i="7" s="1"/>
  <c r="G165" i="11" s="1"/>
  <c r="H165" i="11" s="1"/>
  <c r="AJ940" i="7"/>
  <c r="AW940" i="7" s="1"/>
  <c r="G107" i="11" s="1"/>
  <c r="H107" i="11" s="1"/>
  <c r="AJ875" i="7"/>
  <c r="AW875" i="7" s="1"/>
  <c r="G43" i="11" s="1"/>
  <c r="H43" i="11" s="1"/>
  <c r="AJ1242" i="7"/>
  <c r="AW1242" i="7" s="1"/>
  <c r="G392" i="11" s="1"/>
  <c r="H392" i="11" s="1"/>
  <c r="AJ1355" i="7"/>
  <c r="AW1355" i="7" s="1"/>
  <c r="G495" i="11" s="1"/>
  <c r="H495" i="11" s="1"/>
  <c r="AJ1095" i="7"/>
  <c r="AW1095" i="7" s="1"/>
  <c r="G254" i="11" s="1"/>
  <c r="H254" i="11" s="1"/>
  <c r="AJ972" i="7"/>
  <c r="AW972" i="7" s="1"/>
  <c r="G136" i="11" s="1"/>
  <c r="H136" i="11" s="1"/>
  <c r="AJ923" i="7"/>
  <c r="AW923" i="7" s="1"/>
  <c r="G90" i="11" s="1"/>
  <c r="H90" i="11" s="1"/>
  <c r="G74" i="11"/>
  <c r="H74" i="11" s="1"/>
  <c r="AJ890" i="7"/>
  <c r="AW890" i="7" s="1"/>
  <c r="G58" i="11" s="1"/>
  <c r="H58" i="11" s="1"/>
  <c r="AJ858" i="7"/>
  <c r="AW858" i="7" s="1"/>
  <c r="G27" i="11" s="1"/>
  <c r="H27" i="11" s="1"/>
  <c r="AJ842" i="7"/>
  <c r="AW842" i="7" s="1"/>
  <c r="G12" i="11" s="1"/>
  <c r="H12" i="11" s="1"/>
  <c r="AJ1308" i="7"/>
  <c r="AW1308" i="7" s="1"/>
  <c r="G451" i="11" s="1"/>
  <c r="H451" i="11" s="1"/>
  <c r="AJ1087" i="7"/>
  <c r="AW1087" i="7" s="1"/>
  <c r="G246" i="11" s="1"/>
  <c r="H246" i="11" s="1"/>
  <c r="AJ941" i="7"/>
  <c r="AW941" i="7" s="1"/>
  <c r="G108" i="11" s="1"/>
  <c r="H108" i="11" s="1"/>
  <c r="AJ1069" i="7"/>
  <c r="AW1069" i="7" s="1"/>
  <c r="G228" i="11" s="1"/>
  <c r="H228" i="11" s="1"/>
  <c r="AJ1037" i="7"/>
  <c r="AW1037" i="7" s="1"/>
  <c r="G196" i="11" s="1"/>
  <c r="H196" i="11" s="1"/>
  <c r="AJ1101" i="7"/>
  <c r="AW1101" i="7" s="1"/>
  <c r="G259" i="11" s="1"/>
  <c r="H259" i="11" s="1"/>
  <c r="AJ1004" i="7"/>
  <c r="AW1004" i="7" s="1"/>
  <c r="G163" i="11" s="1"/>
  <c r="H163" i="11" s="1"/>
  <c r="AJ889" i="7"/>
  <c r="AW889" i="7" s="1"/>
  <c r="G57" i="11" s="1"/>
  <c r="H57" i="11" s="1"/>
  <c r="AJ1228" i="7"/>
  <c r="AW1228" i="7" s="1"/>
  <c r="G378" i="11" s="1"/>
  <c r="H378" i="11" s="1"/>
  <c r="AJ1293" i="7"/>
  <c r="AW1293" i="7" s="1"/>
  <c r="AJ1357" i="7"/>
  <c r="AW1357" i="7" s="1"/>
  <c r="G497" i="11" s="1"/>
  <c r="H497" i="11" s="1"/>
  <c r="AJ1144" i="7"/>
  <c r="AW1144" i="7" s="1"/>
  <c r="G300" i="11" s="1"/>
  <c r="H300" i="11" s="1"/>
  <c r="AJ1127" i="7"/>
  <c r="AW1127" i="7" s="1"/>
  <c r="G284" i="11" s="1"/>
  <c r="H284" i="11" s="1"/>
  <c r="AJ1062" i="7"/>
  <c r="AW1062" i="7" s="1"/>
  <c r="G221" i="11" s="1"/>
  <c r="H221" i="11" s="1"/>
  <c r="AJ981" i="7"/>
  <c r="AW981" i="7" s="1"/>
  <c r="G145" i="11" s="1"/>
  <c r="H145" i="11" s="1"/>
  <c r="AJ1331" i="7"/>
  <c r="AW1331" i="7" s="1"/>
  <c r="G472" i="11" s="1"/>
  <c r="H472" i="11" s="1"/>
  <c r="AJ1174" i="7"/>
  <c r="AW1174" i="7" s="1"/>
  <c r="G328" i="11" s="1"/>
  <c r="H328" i="11" s="1"/>
  <c r="AJ1013" i="7"/>
  <c r="AW1013" i="7" s="1"/>
  <c r="G172" i="11" s="1"/>
  <c r="H172" i="11" s="1"/>
  <c r="AJ1192" i="7"/>
  <c r="AW1192" i="7" s="1"/>
  <c r="G342" i="11" s="1"/>
  <c r="H342" i="11" s="1"/>
  <c r="AJ916" i="7"/>
  <c r="AW916" i="7" s="1"/>
  <c r="G83" i="11" s="1"/>
  <c r="H83" i="11" s="1"/>
  <c r="AJ1218" i="7"/>
  <c r="AW1218" i="7" s="1"/>
  <c r="G368" i="11" s="1"/>
  <c r="H368" i="11" s="1"/>
  <c r="AJ1299" i="7"/>
  <c r="AW1299" i="7" s="1"/>
  <c r="G442" i="11" s="1"/>
  <c r="H442" i="11" s="1"/>
  <c r="AJ1191" i="7"/>
  <c r="AW1191" i="7" s="1"/>
  <c r="G341" i="11" s="1"/>
  <c r="H341" i="11" s="1"/>
  <c r="AJ1061" i="7"/>
  <c r="AW1061" i="7" s="1"/>
  <c r="G220" i="11" s="1"/>
  <c r="H220" i="11" s="1"/>
  <c r="AJ1284" i="7"/>
  <c r="AW1284" i="7" s="1"/>
  <c r="AJ1060" i="7"/>
  <c r="AW1060" i="7" s="1"/>
  <c r="G219" i="11" s="1"/>
  <c r="H219" i="11" s="1"/>
  <c r="AJ946" i="7"/>
  <c r="AW946" i="7" s="1"/>
  <c r="G112" i="11" s="1"/>
  <c r="H112" i="11" s="1"/>
  <c r="AJ1220" i="7"/>
  <c r="AW1220" i="7" s="1"/>
  <c r="G370" i="11" s="1"/>
  <c r="H370" i="11" s="1"/>
  <c r="AJ1285" i="7"/>
  <c r="AW1285" i="7" s="1"/>
  <c r="G429" i="11" s="1"/>
  <c r="H429" i="11" s="1"/>
  <c r="AJ1349" i="7"/>
  <c r="AW1349" i="7" s="1"/>
  <c r="G489" i="11" s="1"/>
  <c r="H489" i="11" s="1"/>
  <c r="AJ1124" i="7"/>
  <c r="AW1124" i="7" s="1"/>
  <c r="G281" i="11" s="1"/>
  <c r="H281" i="11" s="1"/>
  <c r="AJ929" i="7"/>
  <c r="AW929" i="7" s="1"/>
  <c r="G96" i="11" s="1"/>
  <c r="H96" i="11" s="1"/>
  <c r="AJ1221" i="7"/>
  <c r="AW1221" i="7" s="1"/>
  <c r="G371" i="11" s="1"/>
  <c r="H371" i="11" s="1"/>
  <c r="AJ1286" i="7"/>
  <c r="AW1286" i="7" s="1"/>
  <c r="G430" i="11" s="1"/>
  <c r="H430" i="11" s="1"/>
  <c r="AJ1302" i="7"/>
  <c r="AW1302" i="7" s="1"/>
  <c r="G445" i="11" s="1"/>
  <c r="H445" i="11" s="1"/>
  <c r="AJ1318" i="7"/>
  <c r="AW1318" i="7" s="1"/>
  <c r="G460" i="11" s="1"/>
  <c r="H460" i="11" s="1"/>
  <c r="AJ1169" i="7"/>
  <c r="AW1169" i="7" s="1"/>
  <c r="G323" i="11" s="1"/>
  <c r="H323" i="11" s="1"/>
  <c r="AJ1105" i="7"/>
  <c r="AW1105" i="7" s="1"/>
  <c r="G263" i="11" s="1"/>
  <c r="H263" i="11" s="1"/>
  <c r="AJ1040" i="7"/>
  <c r="AW1040" i="7" s="1"/>
  <c r="G199" i="11" s="1"/>
  <c r="H199" i="11" s="1"/>
  <c r="AJ975" i="7"/>
  <c r="AW975" i="7" s="1"/>
  <c r="G139" i="11" s="1"/>
  <c r="H139" i="11" s="1"/>
  <c r="AJ910" i="7"/>
  <c r="AW910" i="7" s="1"/>
  <c r="G77" i="11" s="1"/>
  <c r="H77" i="11" s="1"/>
  <c r="AJ845" i="7"/>
  <c r="AW845" i="7" s="1"/>
  <c r="G15" i="11" s="1"/>
  <c r="H15" i="11" s="1"/>
  <c r="AJ1257" i="7"/>
  <c r="AW1257" i="7" s="1"/>
  <c r="G404" i="11" s="1"/>
  <c r="H404" i="11" s="1"/>
  <c r="AJ1321" i="7"/>
  <c r="AW1321" i="7" s="1"/>
  <c r="G463" i="11" s="1"/>
  <c r="H463" i="11" s="1"/>
  <c r="AJ1111" i="7"/>
  <c r="AW1111" i="7" s="1"/>
  <c r="G269" i="11" s="1"/>
  <c r="H269" i="11" s="1"/>
  <c r="AJ1014" i="7"/>
  <c r="AW1014" i="7" s="1"/>
  <c r="G173" i="11" s="1"/>
  <c r="H173" i="11" s="1"/>
  <c r="AJ899" i="7"/>
  <c r="AW899" i="7" s="1"/>
  <c r="G67" i="11" s="1"/>
  <c r="H67" i="11" s="1"/>
  <c r="AJ1045" i="7"/>
  <c r="AW1045" i="7" s="1"/>
  <c r="G204" i="11" s="1"/>
  <c r="H204" i="11" s="1"/>
  <c r="AJ1123" i="7"/>
  <c r="AW1123" i="7" s="1"/>
  <c r="AJ1026" i="7"/>
  <c r="AW1026" i="7" s="1"/>
  <c r="G185" i="11" s="1"/>
  <c r="H185" i="11" s="1"/>
  <c r="AJ860" i="7"/>
  <c r="AW860" i="7" s="1"/>
  <c r="AJ1225" i="7"/>
  <c r="AW1225" i="7" s="1"/>
  <c r="G374" i="11" s="1"/>
  <c r="H374" i="11" s="1"/>
  <c r="AJ1290" i="7"/>
  <c r="AW1290" i="7" s="1"/>
  <c r="G434" i="11" s="1"/>
  <c r="H434" i="11" s="1"/>
  <c r="AJ1306" i="7"/>
  <c r="AW1306" i="7" s="1"/>
  <c r="G449" i="11" s="1"/>
  <c r="H449" i="11" s="1"/>
  <c r="AJ1354" i="7"/>
  <c r="AW1354" i="7" s="1"/>
  <c r="G494" i="11" s="1"/>
  <c r="H494" i="11" s="1"/>
  <c r="AJ1112" i="7"/>
  <c r="AW1112" i="7" s="1"/>
  <c r="G270" i="11" s="1"/>
  <c r="H270" i="11" s="1"/>
  <c r="AJ1159" i="7"/>
  <c r="AW1159" i="7" s="1"/>
  <c r="G315" i="11" s="1"/>
  <c r="H315" i="11" s="1"/>
  <c r="AJ1093" i="7"/>
  <c r="AW1093" i="7" s="1"/>
  <c r="G252" i="11" s="1"/>
  <c r="H252" i="11" s="1"/>
  <c r="AJ1188" i="7"/>
  <c r="AW1188" i="7" s="1"/>
  <c r="G339" i="11" s="1"/>
  <c r="H339" i="11" s="1"/>
  <c r="AJ1058" i="7"/>
  <c r="AW1058" i="7" s="1"/>
  <c r="G217" i="11" s="1"/>
  <c r="H217" i="11" s="1"/>
  <c r="AJ1086" i="7"/>
  <c r="AW1086" i="7" s="1"/>
  <c r="G245" i="11" s="1"/>
  <c r="H245" i="11" s="1"/>
  <c r="AJ1022" i="7"/>
  <c r="AW1022" i="7" s="1"/>
  <c r="G181" i="11" s="1"/>
  <c r="H181" i="11" s="1"/>
  <c r="AJ956" i="7"/>
  <c r="AW956" i="7" s="1"/>
  <c r="G122" i="11" s="1"/>
  <c r="H122" i="11" s="1"/>
  <c r="AJ891" i="7"/>
  <c r="AW891" i="7" s="1"/>
  <c r="G59" i="11" s="1"/>
  <c r="H59" i="11" s="1"/>
  <c r="AJ1275" i="7"/>
  <c r="AW1275" i="7" s="1"/>
  <c r="G420" i="11" s="1"/>
  <c r="H420" i="11" s="1"/>
  <c r="AJ1291" i="7"/>
  <c r="AW1291" i="7" s="1"/>
  <c r="G435" i="11" s="1"/>
  <c r="H435" i="11" s="1"/>
  <c r="AJ1307" i="7"/>
  <c r="AW1307" i="7" s="1"/>
  <c r="G450" i="11" s="1"/>
  <c r="H450" i="11" s="1"/>
  <c r="AJ1339" i="7"/>
  <c r="AW1339" i="7" s="1"/>
  <c r="G480" i="11" s="1"/>
  <c r="H480" i="11" s="1"/>
  <c r="AJ1316" i="7"/>
  <c r="AW1316" i="7" s="1"/>
  <c r="G458" i="11" s="1"/>
  <c r="H458" i="11" s="1"/>
  <c r="AJ874" i="7"/>
  <c r="AW874" i="7" s="1"/>
  <c r="G42" i="11" s="1"/>
  <c r="H42" i="11" s="1"/>
  <c r="AJ1227" i="7"/>
  <c r="AW1227" i="7" s="1"/>
  <c r="G377" i="11" s="1"/>
  <c r="H377" i="11" s="1"/>
  <c r="AJ1243" i="7"/>
  <c r="AW1243" i="7" s="1"/>
  <c r="G393" i="11" s="1"/>
  <c r="H393" i="11" s="1"/>
  <c r="AJ1260" i="7"/>
  <c r="AW1260" i="7" s="1"/>
  <c r="G407" i="11" s="1"/>
  <c r="H407" i="11" s="1"/>
  <c r="AJ1292" i="7"/>
  <c r="AW1292" i="7" s="1"/>
  <c r="G436" i="11" s="1"/>
  <c r="H436" i="11" s="1"/>
  <c r="AJ1356" i="7"/>
  <c r="AW1356" i="7" s="1"/>
  <c r="G496" i="11" s="1"/>
  <c r="H496" i="11" s="1"/>
  <c r="AJ991" i="7"/>
  <c r="AW991" i="7" s="1"/>
  <c r="G152" i="11" s="1"/>
  <c r="H152" i="11" s="1"/>
  <c r="AJ876" i="7"/>
  <c r="AW876" i="7" s="1"/>
  <c r="G44" i="11" s="1"/>
  <c r="H44" i="11" s="1"/>
  <c r="AJ1151" i="7"/>
  <c r="AW1151" i="7" s="1"/>
  <c r="G307" i="11" s="1"/>
  <c r="H307" i="11" s="1"/>
  <c r="AJ1102" i="7"/>
  <c r="AW1102" i="7" s="1"/>
  <c r="G260" i="11" s="1"/>
  <c r="H260" i="11" s="1"/>
  <c r="AJ988" i="7"/>
  <c r="AW988" i="7" s="1"/>
  <c r="G150" i="11" s="1"/>
  <c r="H150" i="11" s="1"/>
  <c r="AJ1182" i="7"/>
  <c r="AW1182" i="7" s="1"/>
  <c r="G335" i="11" s="1"/>
  <c r="H335" i="11" s="1"/>
  <c r="AJ1036" i="7"/>
  <c r="AW1036" i="7" s="1"/>
  <c r="G195" i="11" s="1"/>
  <c r="H195" i="11" s="1"/>
  <c r="AJ922" i="7"/>
  <c r="AW922" i="7" s="1"/>
  <c r="G89" i="11" s="1"/>
  <c r="H89" i="11" s="1"/>
  <c r="AJ1277" i="7"/>
  <c r="AW1277" i="7" s="1"/>
  <c r="G422" i="11" s="1"/>
  <c r="H422" i="11" s="1"/>
  <c r="AJ1341" i="7"/>
  <c r="AW1341" i="7" s="1"/>
  <c r="G482" i="11" s="1"/>
  <c r="H482" i="11" s="1"/>
  <c r="AJ900" i="7"/>
  <c r="AW900" i="7" s="1"/>
  <c r="G68" i="11" s="1"/>
  <c r="H68" i="11" s="1"/>
  <c r="AJ1202" i="7"/>
  <c r="AW1202" i="7" s="1"/>
  <c r="G352" i="11" s="1"/>
  <c r="H352" i="11" s="1"/>
  <c r="AJ1077" i="7"/>
  <c r="AW1077" i="7" s="1"/>
  <c r="G236" i="11" s="1"/>
  <c r="H236" i="11" s="1"/>
  <c r="AJ850" i="7"/>
  <c r="AW850" i="7" s="1"/>
  <c r="G20" i="11" s="1"/>
  <c r="H20" i="11" s="1"/>
  <c r="AJ1170" i="7"/>
  <c r="AW1170" i="7" s="1"/>
  <c r="G324" i="11" s="1"/>
  <c r="H324" i="11" s="1"/>
  <c r="AJ987" i="7"/>
  <c r="AW987" i="7" s="1"/>
  <c r="G149" i="11" s="1"/>
  <c r="H149" i="11" s="1"/>
  <c r="AJ1197" i="7"/>
  <c r="AW1197" i="7" s="1"/>
  <c r="G347" i="11" s="1"/>
  <c r="H347" i="11" s="1"/>
  <c r="AJ1132" i="7"/>
  <c r="AW1132" i="7" s="1"/>
  <c r="G288" i="11" s="1"/>
  <c r="H288" i="11" s="1"/>
  <c r="AJ1067" i="7"/>
  <c r="AW1067" i="7" s="1"/>
  <c r="G226" i="11" s="1"/>
  <c r="H226" i="11" s="1"/>
  <c r="AJ1003" i="7"/>
  <c r="AW1003" i="7" s="1"/>
  <c r="G162" i="11" s="1"/>
  <c r="H162" i="11" s="1"/>
  <c r="AJ937" i="7"/>
  <c r="AW937" i="7" s="1"/>
  <c r="G104" i="11" s="1"/>
  <c r="H104" i="11" s="1"/>
  <c r="AJ872" i="7"/>
  <c r="AW872" i="7" s="1"/>
  <c r="G40" i="11" s="1"/>
  <c r="H40" i="11" s="1"/>
  <c r="AJ1229" i="7"/>
  <c r="AW1229" i="7" s="1"/>
  <c r="G379" i="11" s="1"/>
  <c r="H379" i="11" s="1"/>
  <c r="AJ1294" i="7"/>
  <c r="AW1294" i="7" s="1"/>
  <c r="G437" i="11" s="1"/>
  <c r="H437" i="11" s="1"/>
  <c r="AJ1358" i="7"/>
  <c r="AW1358" i="7" s="1"/>
  <c r="G498" i="11" s="1"/>
  <c r="H498" i="11" s="1"/>
  <c r="AJ884" i="7"/>
  <c r="AW884" i="7" s="1"/>
  <c r="G52" i="11" s="1"/>
  <c r="H52" i="11" s="1"/>
  <c r="AJ1176" i="7"/>
  <c r="AW1176" i="7" s="1"/>
  <c r="G329" i="11" s="1"/>
  <c r="H329" i="11" s="1"/>
  <c r="AJ831" i="7"/>
  <c r="AW831" i="7" s="1"/>
  <c r="G1" i="11" s="1"/>
  <c r="H1" i="11" s="1"/>
  <c r="AJ943" i="7"/>
  <c r="AW943" i="7" s="1"/>
  <c r="G109" i="11" s="1"/>
  <c r="H109" i="11" s="1"/>
  <c r="AJ1207" i="7"/>
  <c r="AW1207" i="7" s="1"/>
  <c r="G357" i="11" s="1"/>
  <c r="H357" i="11" s="1"/>
  <c r="AJ1163" i="7"/>
  <c r="AW1163" i="7" s="1"/>
  <c r="G318" i="11" s="1"/>
  <c r="H318" i="11" s="1"/>
  <c r="AJ1147" i="7"/>
  <c r="AW1147" i="7" s="1"/>
  <c r="G303" i="11" s="1"/>
  <c r="H303" i="11" s="1"/>
  <c r="AJ1050" i="7"/>
  <c r="AW1050" i="7" s="1"/>
  <c r="G209" i="11" s="1"/>
  <c r="H209" i="11" s="1"/>
  <c r="AJ985" i="7"/>
  <c r="AW985" i="7" s="1"/>
  <c r="G147" i="11" s="1"/>
  <c r="H147" i="11" s="1"/>
  <c r="AJ920" i="7"/>
  <c r="AW920" i="7" s="1"/>
  <c r="G87" i="11" s="1"/>
  <c r="H87" i="11" s="1"/>
  <c r="AJ855" i="7"/>
  <c r="AW855" i="7" s="1"/>
  <c r="G24" i="11" s="1"/>
  <c r="H24" i="11" s="1"/>
  <c r="AJ1198" i="7"/>
  <c r="AW1198" i="7" s="1"/>
  <c r="G348" i="11" s="1"/>
  <c r="H348" i="11" s="1"/>
  <c r="AJ1263" i="7"/>
  <c r="AW1263" i="7" s="1"/>
  <c r="G410" i="11" s="1"/>
  <c r="H410" i="11" s="1"/>
  <c r="AJ1327" i="7"/>
  <c r="AW1327" i="7" s="1"/>
  <c r="G468" i="11" s="1"/>
  <c r="H468" i="11" s="1"/>
  <c r="AJ944" i="7"/>
  <c r="AW944" i="7" s="1"/>
  <c r="G110" i="11" s="1"/>
  <c r="H110" i="11" s="1"/>
  <c r="AJ1146" i="7"/>
  <c r="AW1146" i="7" s="1"/>
  <c r="G302" i="11" s="1"/>
  <c r="H302" i="11" s="1"/>
  <c r="AJ1114" i="7"/>
  <c r="AW1114" i="7" s="1"/>
  <c r="G272" i="11" s="1"/>
  <c r="H272" i="11" s="1"/>
  <c r="AJ1017" i="7"/>
  <c r="AW1017" i="7" s="1"/>
  <c r="G176" i="11" s="1"/>
  <c r="H176" i="11" s="1"/>
  <c r="AJ984" i="7"/>
  <c r="AW984" i="7" s="1"/>
  <c r="AJ968" i="7"/>
  <c r="AW968" i="7" s="1"/>
  <c r="G133" i="11" s="1"/>
  <c r="H133" i="11" s="1"/>
  <c r="AJ886" i="7"/>
  <c r="AW886" i="7" s="1"/>
  <c r="G54" i="11" s="1"/>
  <c r="H54" i="11" s="1"/>
  <c r="AJ854" i="7"/>
  <c r="AW854" i="7" s="1"/>
  <c r="AJ838" i="7"/>
  <c r="AW838" i="7" s="1"/>
  <c r="G8" i="11" s="1"/>
  <c r="H8" i="11" s="1"/>
  <c r="AJ1280" i="7"/>
  <c r="AW1280" i="7" s="1"/>
  <c r="G425" i="11" s="1"/>
  <c r="H425" i="11" s="1"/>
  <c r="AJ1312" i="7"/>
  <c r="AW1312" i="7" s="1"/>
  <c r="G454" i="11" s="1"/>
  <c r="H454" i="11" s="1"/>
  <c r="AJ1328" i="7"/>
  <c r="AW1328" i="7" s="1"/>
  <c r="G469" i="11" s="1"/>
  <c r="H469" i="11" s="1"/>
  <c r="AJ931" i="7"/>
  <c r="AW931" i="7" s="1"/>
  <c r="G98" i="11" s="1"/>
  <c r="H98" i="11" s="1"/>
  <c r="AJ1203" i="7"/>
  <c r="AW1203" i="7" s="1"/>
  <c r="G353" i="11" s="1"/>
  <c r="H353" i="11" s="1"/>
  <c r="AJ928" i="7"/>
  <c r="AW928" i="7" s="1"/>
  <c r="G95" i="11" s="1"/>
  <c r="H95" i="11" s="1"/>
  <c r="AJ1206" i="7"/>
  <c r="AW1206" i="7" s="1"/>
  <c r="G356" i="11" s="1"/>
  <c r="H356" i="11" s="1"/>
  <c r="AJ1145" i="7"/>
  <c r="AW1145" i="7" s="1"/>
  <c r="G301" i="11" s="1"/>
  <c r="H301" i="11" s="1"/>
  <c r="AJ1064" i="7"/>
  <c r="AW1064" i="7" s="1"/>
  <c r="G223" i="11" s="1"/>
  <c r="H223" i="11" s="1"/>
  <c r="AJ1000" i="7"/>
  <c r="AW1000" i="7" s="1"/>
  <c r="G160" i="11" s="1"/>
  <c r="H160" i="11" s="1"/>
  <c r="AJ934" i="7"/>
  <c r="AW934" i="7" s="1"/>
  <c r="G101" i="11" s="1"/>
  <c r="H101" i="11" s="1"/>
  <c r="AJ869" i="7"/>
  <c r="AW869" i="7" s="1"/>
  <c r="G37" i="11" s="1"/>
  <c r="H37" i="11" s="1"/>
  <c r="AJ1216" i="7"/>
  <c r="AW1216" i="7" s="1"/>
  <c r="G366" i="11" s="1"/>
  <c r="H366" i="11" s="1"/>
  <c r="AJ1297" i="7"/>
  <c r="AW1297" i="7" s="1"/>
  <c r="G440" i="11" s="1"/>
  <c r="H440" i="11" s="1"/>
  <c r="AJ949" i="7"/>
  <c r="AW949" i="7" s="1"/>
  <c r="G115" i="11" s="1"/>
  <c r="H115" i="11" s="1"/>
  <c r="AJ1201" i="7"/>
  <c r="AW1201" i="7" s="1"/>
  <c r="G351" i="11" s="1"/>
  <c r="H351" i="11" s="1"/>
  <c r="AJ1266" i="7"/>
  <c r="AW1266" i="7" s="1"/>
  <c r="G412" i="11" s="1"/>
  <c r="H412" i="11" s="1"/>
  <c r="AJ1282" i="7"/>
  <c r="AW1282" i="7" s="1"/>
  <c r="G427" i="11" s="1"/>
  <c r="H427" i="11" s="1"/>
  <c r="AJ1330" i="7"/>
  <c r="AW1330" i="7" s="1"/>
  <c r="G471" i="11" s="1"/>
  <c r="H471" i="11" s="1"/>
  <c r="AJ1042" i="7"/>
  <c r="AW1042" i="7" s="1"/>
  <c r="G201" i="11" s="1"/>
  <c r="H201" i="11" s="1"/>
  <c r="AJ1336" i="7"/>
  <c r="AW1336" i="7" s="1"/>
  <c r="G477" i="11" s="1"/>
  <c r="H477" i="11" s="1"/>
  <c r="AJ957" i="7"/>
  <c r="AW957" i="7" s="1"/>
  <c r="G123" i="11" s="1"/>
  <c r="H123" i="11" s="1"/>
  <c r="AJ1183" i="7"/>
  <c r="AW1183" i="7" s="1"/>
  <c r="AJ1165" i="7"/>
  <c r="AW1165" i="7" s="1"/>
  <c r="G319" i="11" s="1"/>
  <c r="H319" i="11" s="1"/>
  <c r="AJ1117" i="7"/>
  <c r="AW1117" i="7" s="1"/>
  <c r="G275" i="11" s="1"/>
  <c r="H275" i="11" s="1"/>
  <c r="AJ1020" i="7"/>
  <c r="AW1020" i="7" s="1"/>
  <c r="G179" i="11" s="1"/>
  <c r="H179" i="11" s="1"/>
  <c r="AJ873" i="7"/>
  <c r="AW873" i="7" s="1"/>
  <c r="G41" i="11" s="1"/>
  <c r="H41" i="11" s="1"/>
  <c r="AJ1148" i="7"/>
  <c r="AW1148" i="7" s="1"/>
  <c r="G304" i="11" s="1"/>
  <c r="H304" i="11" s="1"/>
  <c r="AJ1083" i="7"/>
  <c r="AW1083" i="7" s="1"/>
  <c r="G242" i="11" s="1"/>
  <c r="H242" i="11" s="1"/>
  <c r="AJ1019" i="7"/>
  <c r="AW1019" i="7" s="1"/>
  <c r="G178" i="11" s="1"/>
  <c r="H178" i="11" s="1"/>
  <c r="AJ953" i="7"/>
  <c r="AW953" i="7" s="1"/>
  <c r="G119" i="11" s="1"/>
  <c r="H119" i="11" s="1"/>
  <c r="AJ888" i="7"/>
  <c r="AW888" i="7" s="1"/>
  <c r="G56" i="11" s="1"/>
  <c r="H56" i="11" s="1"/>
  <c r="AJ1213" i="7"/>
  <c r="AW1213" i="7" s="1"/>
  <c r="G363" i="11" s="1"/>
  <c r="H363" i="11" s="1"/>
  <c r="AJ1278" i="7"/>
  <c r="AW1278" i="7" s="1"/>
  <c r="G423" i="11" s="1"/>
  <c r="H423" i="11" s="1"/>
  <c r="AJ1342" i="7"/>
  <c r="AW1342" i="7" s="1"/>
  <c r="G483" i="11" s="1"/>
  <c r="H483" i="11" s="1"/>
  <c r="AJ1031" i="7"/>
  <c r="AW1031" i="7" s="1"/>
  <c r="G190" i="11" s="1"/>
  <c r="H190" i="11" s="1"/>
  <c r="AJ1078" i="7"/>
  <c r="AW1078" i="7" s="1"/>
  <c r="G237" i="11" s="1"/>
  <c r="H237" i="11" s="1"/>
  <c r="AJ1332" i="7"/>
  <c r="AW1332" i="7" s="1"/>
  <c r="G473" i="11" s="1"/>
  <c r="H473" i="11" s="1"/>
  <c r="AJ912" i="7"/>
  <c r="AW912" i="7" s="1"/>
  <c r="G79" i="11" s="1"/>
  <c r="H79" i="11" s="1"/>
  <c r="AJ1009" i="7"/>
  <c r="AW1009" i="7" s="1"/>
  <c r="G168" i="11" s="1"/>
  <c r="H168" i="11" s="1"/>
  <c r="AJ1115" i="7"/>
  <c r="AW1115" i="7" s="1"/>
  <c r="G273" i="11" s="1"/>
  <c r="H273" i="11" s="1"/>
  <c r="AJ1066" i="7"/>
  <c r="AW1066" i="7" s="1"/>
  <c r="G225" i="11" s="1"/>
  <c r="H225" i="11" s="1"/>
  <c r="AJ1002" i="7"/>
  <c r="AW1002" i="7" s="1"/>
  <c r="AJ936" i="7"/>
  <c r="AW936" i="7" s="1"/>
  <c r="G103" i="11" s="1"/>
  <c r="H103" i="11" s="1"/>
  <c r="AJ871" i="7"/>
  <c r="AW871" i="7" s="1"/>
  <c r="G39" i="11" s="1"/>
  <c r="H39" i="11" s="1"/>
  <c r="AJ1246" i="7"/>
  <c r="AW1246" i="7" s="1"/>
  <c r="G395" i="11" s="1"/>
  <c r="H395" i="11" s="1"/>
  <c r="AJ1311" i="7"/>
  <c r="AW1311" i="7" s="1"/>
  <c r="G453" i="11" s="1"/>
  <c r="H453" i="11" s="1"/>
  <c r="AJ1090" i="7"/>
  <c r="AW1090" i="7" s="1"/>
  <c r="G249" i="11" s="1"/>
  <c r="H249" i="11" s="1"/>
  <c r="AJ1179" i="7"/>
  <c r="AW1179" i="7" s="1"/>
  <c r="G332" i="11" s="1"/>
  <c r="H332" i="11" s="1"/>
  <c r="AJ1098" i="7"/>
  <c r="AW1098" i="7" s="1"/>
  <c r="G256" i="11" s="1"/>
  <c r="H256" i="11" s="1"/>
  <c r="AJ1065" i="7"/>
  <c r="AW1065" i="7" s="1"/>
  <c r="G224" i="11" s="1"/>
  <c r="H224" i="11" s="1"/>
  <c r="AJ1049" i="7"/>
  <c r="AW1049" i="7" s="1"/>
  <c r="G208" i="11" s="1"/>
  <c r="H208" i="11" s="1"/>
  <c r="AJ935" i="7"/>
  <c r="AW935" i="7" s="1"/>
  <c r="G102" i="11" s="1"/>
  <c r="H102" i="11" s="1"/>
  <c r="AJ919" i="7"/>
  <c r="AW919" i="7" s="1"/>
  <c r="G86" i="11" s="1"/>
  <c r="H86" i="11" s="1"/>
  <c r="AJ870" i="7"/>
  <c r="AW870" i="7" s="1"/>
  <c r="G38" i="11" s="1"/>
  <c r="H38" i="11" s="1"/>
  <c r="AJ1231" i="7"/>
  <c r="AW1231" i="7" s="1"/>
  <c r="G381" i="11" s="1"/>
  <c r="H381" i="11" s="1"/>
  <c r="AJ1248" i="7"/>
  <c r="AW1248" i="7" s="1"/>
  <c r="G396" i="11" s="1"/>
  <c r="H396" i="11" s="1"/>
  <c r="AJ1296" i="7"/>
  <c r="AW1296" i="7" s="1"/>
  <c r="G439" i="11" s="1"/>
  <c r="H439" i="11" s="1"/>
  <c r="AJ1360" i="7"/>
  <c r="AW1360" i="7" s="1"/>
  <c r="G500" i="11" s="1"/>
  <c r="H500" i="11" s="1"/>
  <c r="AJ1030" i="7"/>
  <c r="AW1030" i="7" s="1"/>
  <c r="G189" i="11" s="1"/>
  <c r="H189" i="11" s="1"/>
  <c r="AJ1074" i="7"/>
  <c r="AW1074" i="7" s="1"/>
  <c r="G233" i="11" s="1"/>
  <c r="H233" i="11" s="1"/>
  <c r="AJ1238" i="7"/>
  <c r="AW1238" i="7" s="1"/>
  <c r="G388" i="11" s="1"/>
  <c r="H388" i="11" s="1"/>
  <c r="AJ1161" i="7"/>
  <c r="AW1161" i="7" s="1"/>
  <c r="AJ1080" i="7"/>
  <c r="AW1080" i="7" s="1"/>
  <c r="G239" i="11" s="1"/>
  <c r="H239" i="11" s="1"/>
  <c r="AJ1016" i="7"/>
  <c r="AW1016" i="7" s="1"/>
  <c r="G175" i="11" s="1"/>
  <c r="H175" i="11" s="1"/>
  <c r="AJ950" i="7"/>
  <c r="AW950" i="7" s="1"/>
  <c r="G116" i="11" s="1"/>
  <c r="H116" i="11" s="1"/>
  <c r="AJ885" i="7"/>
  <c r="AW885" i="7" s="1"/>
  <c r="G53" i="11" s="1"/>
  <c r="H53" i="11" s="1"/>
  <c r="AJ1265" i="7"/>
  <c r="AW1265" i="7" s="1"/>
  <c r="AJ1281" i="7"/>
  <c r="AW1281" i="7" s="1"/>
  <c r="G426" i="11" s="1"/>
  <c r="H426" i="11" s="1"/>
  <c r="AJ1329" i="7"/>
  <c r="AW1329" i="7" s="1"/>
  <c r="G470" i="11" s="1"/>
  <c r="H470" i="11" s="1"/>
  <c r="AJ1345" i="7"/>
  <c r="AW1345" i="7" s="1"/>
  <c r="G486" i="11" s="1"/>
  <c r="H486" i="11" s="1"/>
  <c r="AJ1171" i="7"/>
  <c r="AW1171" i="7" s="1"/>
  <c r="G325" i="11" s="1"/>
  <c r="H325" i="11" s="1"/>
  <c r="AJ863" i="7"/>
  <c r="AW863" i="7" s="1"/>
  <c r="G31" i="11" s="1"/>
  <c r="H31" i="11" s="1"/>
  <c r="AJ1303" i="7"/>
  <c r="AW1303" i="7" s="1"/>
  <c r="G446" i="11" s="1"/>
  <c r="H446" i="11" s="1"/>
  <c r="AJ927" i="7"/>
  <c r="AW927" i="7" s="1"/>
  <c r="G94" i="11" s="1"/>
  <c r="H94" i="11" s="1"/>
  <c r="AJ846" i="7"/>
  <c r="AW846" i="7" s="1"/>
  <c r="G16" i="11" s="1"/>
  <c r="H16" i="11" s="1"/>
  <c r="AJ1120" i="7"/>
  <c r="AW1120" i="7" s="1"/>
  <c r="G278" i="11" s="1"/>
  <c r="H278" i="11" s="1"/>
  <c r="AJ1007" i="7"/>
  <c r="AW1007" i="7" s="1"/>
  <c r="G166" i="11" s="1"/>
  <c r="H166" i="11" s="1"/>
  <c r="AJ1150" i="7"/>
  <c r="AW1150" i="7" s="1"/>
  <c r="G306" i="11" s="1"/>
  <c r="H306" i="11" s="1"/>
  <c r="AJ1068" i="7"/>
  <c r="AW1068" i="7" s="1"/>
  <c r="G227" i="11" s="1"/>
  <c r="H227" i="11" s="1"/>
  <c r="G73" i="11"/>
  <c r="H73" i="11" s="1"/>
  <c r="AJ1164" i="7"/>
  <c r="AW1164" i="7" s="1"/>
  <c r="AJ1100" i="7"/>
  <c r="AW1100" i="7" s="1"/>
  <c r="G258" i="11" s="1"/>
  <c r="H258" i="11" s="1"/>
  <c r="AJ1035" i="7"/>
  <c r="AW1035" i="7" s="1"/>
  <c r="G194" i="11" s="1"/>
  <c r="H194" i="11" s="1"/>
  <c r="AJ970" i="7"/>
  <c r="AW970" i="7" s="1"/>
  <c r="AJ904" i="7"/>
  <c r="AW904" i="7" s="1"/>
  <c r="G72" i="11" s="1"/>
  <c r="H72" i="11" s="1"/>
  <c r="AJ840" i="7"/>
  <c r="AW840" i="7" s="1"/>
  <c r="G10" i="11" s="1"/>
  <c r="H10" i="11" s="1"/>
  <c r="AJ1262" i="7"/>
  <c r="AW1262" i="7" s="1"/>
  <c r="G409" i="11" s="1"/>
  <c r="H409" i="11" s="1"/>
  <c r="AJ1326" i="7"/>
  <c r="AW1326" i="7" s="1"/>
  <c r="AJ994" i="7"/>
  <c r="AW994" i="7" s="1"/>
  <c r="G155" i="11" s="1"/>
  <c r="H155" i="11" s="1"/>
  <c r="AJ1255" i="7"/>
  <c r="AW1255" i="7" s="1"/>
  <c r="AJ1122" i="7"/>
  <c r="AW1122" i="7" s="1"/>
  <c r="G280" i="11" s="1"/>
  <c r="H280" i="11" s="1"/>
  <c r="AJ1057" i="7"/>
  <c r="AW1057" i="7" s="1"/>
  <c r="G216" i="11" s="1"/>
  <c r="H216" i="11" s="1"/>
  <c r="AJ862" i="7"/>
  <c r="AW862" i="7" s="1"/>
  <c r="G30" i="11" s="1"/>
  <c r="H30" i="11" s="1"/>
  <c r="AJ1304" i="7"/>
  <c r="AW1304" i="7" s="1"/>
  <c r="G447" i="11" s="1"/>
  <c r="H447" i="11" s="1"/>
  <c r="AJ1196" i="7"/>
  <c r="AW1196" i="7" s="1"/>
  <c r="G346" i="11" s="1"/>
  <c r="H346" i="11" s="1"/>
  <c r="AJ1180" i="7"/>
  <c r="AW1180" i="7" s="1"/>
  <c r="G333" i="11" s="1"/>
  <c r="H333" i="11" s="1"/>
  <c r="AJ1082" i="7"/>
  <c r="AW1082" i="7" s="1"/>
  <c r="G241" i="11" s="1"/>
  <c r="H241" i="11" s="1"/>
  <c r="AJ1018" i="7"/>
  <c r="AW1018" i="7" s="1"/>
  <c r="G177" i="11" s="1"/>
  <c r="H177" i="11" s="1"/>
  <c r="AJ952" i="7"/>
  <c r="AW952" i="7" s="1"/>
  <c r="G118" i="11" s="1"/>
  <c r="H118" i="11" s="1"/>
  <c r="AJ887" i="7"/>
  <c r="AW887" i="7" s="1"/>
  <c r="G55" i="11" s="1"/>
  <c r="H55" i="11" s="1"/>
  <c r="AJ1230" i="7"/>
  <c r="AW1230" i="7" s="1"/>
  <c r="G380" i="11" s="1"/>
  <c r="H380" i="11" s="1"/>
  <c r="AJ1295" i="7"/>
  <c r="AW1295" i="7" s="1"/>
  <c r="G438" i="11" s="1"/>
  <c r="H438" i="11" s="1"/>
  <c r="AJ1359" i="7"/>
  <c r="AW1359" i="7" s="1"/>
  <c r="G499" i="11" s="1"/>
  <c r="H499" i="11" s="1"/>
  <c r="AJ1126" i="7"/>
  <c r="AW1126" i="7" s="1"/>
  <c r="G283" i="11" s="1"/>
  <c r="H283" i="11" s="1"/>
  <c r="AJ1271" i="7"/>
  <c r="AW1271" i="7" s="1"/>
  <c r="G416" i="11" s="1"/>
  <c r="H416" i="11" s="1"/>
  <c r="AJ1041" i="7"/>
  <c r="AW1041" i="7" s="1"/>
  <c r="G200" i="11" s="1"/>
  <c r="H200" i="11" s="1"/>
  <c r="AJ1352" i="7"/>
  <c r="AW1352" i="7" s="1"/>
  <c r="G492" i="11" s="1"/>
  <c r="H492" i="11" s="1"/>
  <c r="AJ1195" i="7"/>
  <c r="AW1195" i="7" s="1"/>
  <c r="G345" i="11" s="1"/>
  <c r="H345" i="11" s="1"/>
  <c r="AJ1130" i="7"/>
  <c r="AW1130" i="7" s="1"/>
  <c r="G287" i="11" s="1"/>
  <c r="H287" i="11" s="1"/>
  <c r="AJ1081" i="7"/>
  <c r="AW1081" i="7" s="1"/>
  <c r="G240" i="11" s="1"/>
  <c r="H240" i="11" s="1"/>
  <c r="AJ1001" i="7"/>
  <c r="AW1001" i="7" s="1"/>
  <c r="G161" i="11" s="1"/>
  <c r="H161" i="11" s="1"/>
  <c r="AJ951" i="7"/>
  <c r="AW951" i="7" s="1"/>
  <c r="G117" i="11" s="1"/>
  <c r="H117" i="11" s="1"/>
  <c r="AJ1215" i="7"/>
  <c r="AW1215" i="7" s="1"/>
  <c r="G365" i="11" s="1"/>
  <c r="H365" i="11" s="1"/>
  <c r="AJ1160" i="7"/>
  <c r="AW1160" i="7" s="1"/>
  <c r="G316" i="11" s="1"/>
  <c r="H316" i="11" s="1"/>
  <c r="AJ1139" i="7"/>
  <c r="AW1139" i="7" s="1"/>
  <c r="G295" i="11" s="1"/>
  <c r="H295" i="11" s="1"/>
  <c r="AJ1010" i="7"/>
  <c r="AW1010" i="7" s="1"/>
  <c r="G169" i="11" s="1"/>
  <c r="H169" i="11" s="1"/>
  <c r="AJ895" i="7"/>
  <c r="AW895" i="7" s="1"/>
  <c r="G63" i="11" s="1"/>
  <c r="H63" i="11" s="1"/>
  <c r="AJ1319" i="7"/>
  <c r="AW1319" i="7" s="1"/>
  <c r="G461" i="11" s="1"/>
  <c r="H461" i="11" s="1"/>
  <c r="AJ1178" i="7"/>
  <c r="AW1178" i="7" s="1"/>
  <c r="G331" i="11" s="1"/>
  <c r="H331" i="11" s="1"/>
  <c r="AJ1113" i="7"/>
  <c r="AW1113" i="7" s="1"/>
  <c r="G271" i="11" s="1"/>
  <c r="H271" i="11" s="1"/>
  <c r="G255" i="11"/>
  <c r="H255" i="11" s="1"/>
  <c r="AJ1032" i="7"/>
  <c r="AW1032" i="7" s="1"/>
  <c r="G191" i="11" s="1"/>
  <c r="H191" i="11" s="1"/>
  <c r="AJ967" i="7"/>
  <c r="AW967" i="7" s="1"/>
  <c r="G132" i="11" s="1"/>
  <c r="H132" i="11" s="1"/>
  <c r="AJ837" i="7"/>
  <c r="AW837" i="7" s="1"/>
  <c r="G7" i="11" s="1"/>
  <c r="H7" i="11" s="1"/>
  <c r="AJ1200" i="7"/>
  <c r="AW1200" i="7" s="1"/>
  <c r="G350" i="11" s="1"/>
  <c r="H350" i="11" s="1"/>
  <c r="AJ1313" i="7"/>
  <c r="AW1313" i="7" s="1"/>
  <c r="G455" i="11" s="1"/>
  <c r="H455" i="11" s="1"/>
  <c r="AJ1079" i="7"/>
  <c r="AW1079" i="7" s="1"/>
  <c r="G238" i="11" s="1"/>
  <c r="H238" i="11" s="1"/>
  <c r="AJ852" i="7"/>
  <c r="AW852" i="7" s="1"/>
  <c r="G22" i="11" s="1"/>
  <c r="H22" i="11" s="1"/>
  <c r="AJ1250" i="7"/>
  <c r="AW1250" i="7" s="1"/>
  <c r="G398" i="11" s="1"/>
  <c r="H398" i="11" s="1"/>
  <c r="AJ1106" i="7"/>
  <c r="AW1106" i="7" s="1"/>
  <c r="G264" i="11" s="1"/>
  <c r="H264" i="11" s="1"/>
  <c r="AJ1025" i="7"/>
  <c r="AW1025" i="7" s="1"/>
  <c r="G184" i="11" s="1"/>
  <c r="H184" i="11" s="1"/>
  <c r="AJ1185" i="7"/>
  <c r="AW1185" i="7" s="1"/>
  <c r="AJ1071" i="7"/>
  <c r="AW1071" i="7" s="1"/>
  <c r="G230" i="11" s="1"/>
  <c r="H230" i="11" s="1"/>
  <c r="AJ1085" i="7"/>
  <c r="AW1085" i="7" s="1"/>
  <c r="G244" i="11" s="1"/>
  <c r="H244" i="11" s="1"/>
  <c r="AJ1053" i="7"/>
  <c r="AW1053" i="7" s="1"/>
  <c r="G212" i="11" s="1"/>
  <c r="H212" i="11" s="1"/>
  <c r="AJ954" i="7"/>
  <c r="AW954" i="7" s="1"/>
  <c r="G120" i="11" s="1"/>
  <c r="H120" i="11" s="1"/>
  <c r="AJ1181" i="7"/>
  <c r="AW1181" i="7" s="1"/>
  <c r="G334" i="11" s="1"/>
  <c r="H334" i="11" s="1"/>
  <c r="AJ1116" i="7"/>
  <c r="AW1116" i="7" s="1"/>
  <c r="G274" i="11" s="1"/>
  <c r="H274" i="11" s="1"/>
  <c r="AJ1051" i="7"/>
  <c r="AW1051" i="7" s="1"/>
  <c r="G210" i="11" s="1"/>
  <c r="H210" i="11" s="1"/>
  <c r="AJ986" i="7"/>
  <c r="AW986" i="7" s="1"/>
  <c r="G148" i="11" s="1"/>
  <c r="H148" i="11" s="1"/>
  <c r="AJ921" i="7"/>
  <c r="AW921" i="7" s="1"/>
  <c r="G88" i="11" s="1"/>
  <c r="H88" i="11" s="1"/>
  <c r="AJ856" i="7"/>
  <c r="AW856" i="7" s="1"/>
  <c r="G25" i="11" s="1"/>
  <c r="H25" i="11" s="1"/>
  <c r="AJ1245" i="7"/>
  <c r="AW1245" i="7" s="1"/>
  <c r="G394" i="11" s="1"/>
  <c r="H394" i="11" s="1"/>
  <c r="AJ1310" i="7"/>
  <c r="AW1310" i="7" s="1"/>
  <c r="G452" i="11" s="1"/>
  <c r="H452" i="11" s="1"/>
  <c r="AJ1177" i="7"/>
  <c r="AW1177" i="7" s="1"/>
  <c r="G330" i="11" s="1"/>
  <c r="H330" i="11" s="1"/>
  <c r="AJ965" i="7"/>
  <c r="AW965" i="7" s="1"/>
  <c r="G130" i="11" s="1"/>
  <c r="H130" i="11" s="1"/>
  <c r="AJ851" i="7"/>
  <c r="AW851" i="7" s="1"/>
  <c r="G21" i="11" s="1"/>
  <c r="H21" i="11" s="1"/>
  <c r="AJ1234" i="7"/>
  <c r="AW1234" i="7" s="1"/>
  <c r="G384" i="11" s="1"/>
  <c r="H384" i="11" s="1"/>
  <c r="AJ1107" i="7"/>
  <c r="AW1107" i="7" s="1"/>
  <c r="G265" i="11" s="1"/>
  <c r="H265" i="11" s="1"/>
  <c r="AJ1154" i="7"/>
  <c r="AW1154" i="7" s="1"/>
  <c r="G310" i="11" s="1"/>
  <c r="H310" i="11" s="1"/>
  <c r="AJ911" i="7"/>
  <c r="AW911" i="7" s="1"/>
  <c r="G78" i="11" s="1"/>
  <c r="H78" i="11" s="1"/>
  <c r="AJ1223" i="7"/>
  <c r="AW1223" i="7" s="1"/>
  <c r="G373" i="11" s="1"/>
  <c r="H373" i="11" s="1"/>
  <c r="AJ1152" i="7"/>
  <c r="AW1152" i="7" s="1"/>
  <c r="G308" i="11" s="1"/>
  <c r="H308" i="11" s="1"/>
  <c r="AJ1131" i="7"/>
  <c r="AW1131" i="7" s="1"/>
  <c r="AJ1099" i="7"/>
  <c r="AW1099" i="7" s="1"/>
  <c r="G257" i="11" s="1"/>
  <c r="H257" i="11" s="1"/>
  <c r="AJ1034" i="7"/>
  <c r="AW1034" i="7" s="1"/>
  <c r="G193" i="11" s="1"/>
  <c r="H193" i="11" s="1"/>
  <c r="AJ969" i="7"/>
  <c r="AW969" i="7" s="1"/>
  <c r="G134" i="11" s="1"/>
  <c r="H134" i="11" s="1"/>
  <c r="AJ903" i="7"/>
  <c r="AW903" i="7" s="1"/>
  <c r="G71" i="11" s="1"/>
  <c r="H71" i="11" s="1"/>
  <c r="AJ839" i="7"/>
  <c r="AW839" i="7" s="1"/>
  <c r="G9" i="11" s="1"/>
  <c r="H9" i="11" s="1"/>
  <c r="AJ1214" i="7"/>
  <c r="AW1214" i="7" s="1"/>
  <c r="G364" i="11" s="1"/>
  <c r="H364" i="11" s="1"/>
  <c r="AJ1279" i="7"/>
  <c r="AW1279" i="7" s="1"/>
  <c r="G424" i="11" s="1"/>
  <c r="H424" i="11" s="1"/>
  <c r="AJ1343" i="7"/>
  <c r="AW1343" i="7" s="1"/>
  <c r="G484" i="11" s="1"/>
  <c r="H484" i="11" s="1"/>
  <c r="AJ966" i="7"/>
  <c r="AW966" i="7" s="1"/>
  <c r="G131" i="11" s="1"/>
  <c r="H131" i="11" s="1"/>
  <c r="AJ980" i="7"/>
  <c r="AW980" i="7" s="1"/>
  <c r="G144" i="11" s="1"/>
  <c r="H144" i="11" s="1"/>
  <c r="AJ1162" i="7"/>
  <c r="AW1162" i="7" s="1"/>
  <c r="G317" i="11" s="1"/>
  <c r="H317" i="11" s="1"/>
  <c r="AJ1033" i="7"/>
  <c r="AW1033" i="7" s="1"/>
  <c r="G192" i="11" s="1"/>
  <c r="H192" i="11" s="1"/>
  <c r="AJ902" i="7"/>
  <c r="AW902" i="7" s="1"/>
  <c r="G70" i="11" s="1"/>
  <c r="H70" i="11" s="1"/>
  <c r="AJ1199" i="7"/>
  <c r="AW1199" i="7" s="1"/>
  <c r="G349" i="11" s="1"/>
  <c r="H349" i="11" s="1"/>
  <c r="AJ1264" i="7"/>
  <c r="AW1264" i="7" s="1"/>
  <c r="G411" i="11" s="1"/>
  <c r="H411" i="11" s="1"/>
  <c r="AJ1344" i="7"/>
  <c r="AW1344" i="7" s="1"/>
  <c r="G485" i="11" s="1"/>
  <c r="H485" i="11" s="1"/>
  <c r="AJ932" i="7"/>
  <c r="AW932" i="7" s="1"/>
  <c r="G99" i="11" s="1"/>
  <c r="H99" i="11" s="1"/>
  <c r="AJ1142" i="7"/>
  <c r="AW1142" i="7" s="1"/>
  <c r="G298" i="11" s="1"/>
  <c r="H298" i="11" s="1"/>
  <c r="AJ866" i="7"/>
  <c r="AW866" i="7" s="1"/>
  <c r="G34" i="11" s="1"/>
  <c r="H34" i="11" s="1"/>
  <c r="AJ1268" i="7"/>
  <c r="AW1268" i="7" s="1"/>
  <c r="AJ1194" i="7"/>
  <c r="AW1194" i="7" s="1"/>
  <c r="G344" i="11" s="1"/>
  <c r="H344" i="11" s="1"/>
  <c r="AJ1129" i="7"/>
  <c r="AW1129" i="7" s="1"/>
  <c r="G286" i="11" s="1"/>
  <c r="H286" i="11" s="1"/>
  <c r="AJ1048" i="7"/>
  <c r="AW1048" i="7" s="1"/>
  <c r="G207" i="11" s="1"/>
  <c r="H207" i="11" s="1"/>
  <c r="AJ983" i="7"/>
  <c r="AW983" i="7" s="1"/>
  <c r="G146" i="11" s="1"/>
  <c r="H146" i="11" s="1"/>
  <c r="AJ918" i="7"/>
  <c r="AW918" i="7" s="1"/>
  <c r="G85" i="11" s="1"/>
  <c r="H85" i="11" s="1"/>
  <c r="AJ901" i="7"/>
  <c r="AW901" i="7" s="1"/>
  <c r="G69" i="11" s="1"/>
  <c r="H69" i="11" s="1"/>
  <c r="AJ853" i="7"/>
  <c r="AW853" i="7" s="1"/>
  <c r="G23" i="11" s="1"/>
  <c r="H23" i="11" s="1"/>
  <c r="AJ1232" i="7"/>
  <c r="AW1232" i="7" s="1"/>
  <c r="G382" i="11" s="1"/>
  <c r="H382" i="11" s="1"/>
  <c r="AJ1249" i="7"/>
  <c r="AW1249" i="7" s="1"/>
  <c r="G397" i="11" s="1"/>
  <c r="H397" i="11" s="1"/>
  <c r="AJ1217" i="7"/>
  <c r="AW1217" i="7" s="1"/>
  <c r="G367" i="11" s="1"/>
  <c r="H367" i="11" s="1"/>
  <c r="AJ1233" i="7"/>
  <c r="AW1233" i="7" s="1"/>
  <c r="G383" i="11" s="1"/>
  <c r="H383" i="11" s="1"/>
  <c r="AJ1298" i="7"/>
  <c r="AW1298" i="7" s="1"/>
  <c r="G441" i="11" s="1"/>
  <c r="H441" i="11" s="1"/>
  <c r="AJ1314" i="7"/>
  <c r="AW1314" i="7" s="1"/>
  <c r="G456" i="11" s="1"/>
  <c r="H456" i="11" s="1"/>
  <c r="AJ1346" i="7"/>
  <c r="AW1346" i="7" s="1"/>
  <c r="AZ1362" i="7"/>
  <c r="AH1362" i="7"/>
  <c r="AY1364" i="7" l="1"/>
  <c r="AY1366" i="7"/>
  <c r="AJ1362" i="7"/>
  <c r="AJ1364" i="7" s="1"/>
  <c r="AW1362" i="7"/>
  <c r="AW1364" i="7" l="1"/>
  <c r="AW1366" i="7"/>
  <c r="AS1" i="7"/>
  <c r="BF145" i="7" l="1"/>
  <c r="BF29" i="7"/>
  <c r="BF153" i="7"/>
  <c r="BF204" i="7"/>
  <c r="BF421" i="7"/>
  <c r="BF416" i="7"/>
  <c r="BF298" i="7"/>
  <c r="BF580" i="7"/>
  <c r="BF680" i="7"/>
  <c r="BF523" i="7"/>
  <c r="BF614" i="7"/>
  <c r="BF1001" i="7"/>
  <c r="BF570" i="7"/>
  <c r="BF901" i="7"/>
  <c r="BF1004" i="7"/>
  <c r="BF1007" i="7"/>
  <c r="BF1347" i="7"/>
  <c r="BF887" i="7"/>
  <c r="BF3" i="7"/>
  <c r="BF502" i="7" l="1"/>
  <c r="BF84" i="7"/>
  <c r="BF1214" i="7"/>
  <c r="BF937" i="7"/>
  <c r="BF1094" i="7"/>
  <c r="BF898" i="7"/>
  <c r="BF265" i="7"/>
  <c r="BF596" i="7"/>
  <c r="BF678" i="7"/>
  <c r="BF373" i="7"/>
  <c r="BF171" i="7"/>
  <c r="BF157" i="7"/>
  <c r="BF1221" i="7"/>
  <c r="BF1246" i="7"/>
  <c r="BF1086" i="7"/>
  <c r="BF1055" i="7"/>
  <c r="BF586" i="7"/>
  <c r="BF921" i="7"/>
  <c r="BF713" i="7"/>
  <c r="BF409" i="7"/>
  <c r="BF758" i="7"/>
  <c r="BF226" i="7"/>
  <c r="BF560" i="7"/>
  <c r="BF413" i="7"/>
  <c r="BF1351" i="7"/>
  <c r="BF1279" i="7"/>
  <c r="BF386" i="7"/>
  <c r="BF959" i="7"/>
  <c r="BF1081" i="7"/>
  <c r="BF1038" i="7"/>
  <c r="BF1076" i="7"/>
  <c r="BF1149" i="7"/>
  <c r="BF572" i="7"/>
  <c r="BF581" i="7"/>
  <c r="BF1254" i="7"/>
  <c r="BF1023" i="7"/>
  <c r="BF1203" i="7"/>
  <c r="BF167" i="7"/>
  <c r="BF904" i="7"/>
  <c r="BF1245" i="7"/>
  <c r="BF995" i="7"/>
  <c r="BF864" i="7"/>
  <c r="BF509" i="7"/>
  <c r="BF844" i="7"/>
  <c r="BF1231" i="7"/>
  <c r="BF604" i="7"/>
  <c r="BF1240" i="7"/>
  <c r="BF1013" i="7"/>
  <c r="BF882" i="7"/>
  <c r="BF824" i="7"/>
  <c r="BF843" i="7"/>
  <c r="BF376" i="7"/>
  <c r="BF868" i="7"/>
  <c r="BF444" i="7"/>
  <c r="BF877" i="7"/>
  <c r="BF139" i="7"/>
  <c r="BF823" i="7"/>
  <c r="BF294" i="7"/>
  <c r="BF994" i="7"/>
  <c r="BF719" i="7"/>
  <c r="BF723" i="7"/>
  <c r="BF395" i="7"/>
  <c r="BF57" i="7"/>
  <c r="BF508" i="7"/>
  <c r="BF587" i="7"/>
  <c r="BF726" i="7"/>
  <c r="BF562" i="7"/>
  <c r="BF634" i="7"/>
  <c r="BF222" i="7"/>
  <c r="BF404" i="7"/>
  <c r="BF645" i="7"/>
  <c r="BF328" i="7"/>
  <c r="BF585" i="7"/>
  <c r="BF745" i="7"/>
  <c r="BF462" i="7"/>
  <c r="BF544" i="7"/>
  <c r="BF597" i="7"/>
  <c r="BF337" i="7"/>
  <c r="BF417" i="7"/>
  <c r="BF456" i="7"/>
  <c r="BF497" i="7"/>
  <c r="BF237" i="7"/>
  <c r="BF263" i="7"/>
  <c r="BF390" i="7"/>
  <c r="BF165" i="7"/>
  <c r="BF136" i="7"/>
  <c r="BF130" i="7"/>
  <c r="BF69" i="7"/>
  <c r="BF238" i="7"/>
  <c r="BF25" i="7"/>
  <c r="BF218" i="7"/>
  <c r="BF14" i="7"/>
  <c r="BF125" i="7"/>
  <c r="BF175" i="7"/>
  <c r="BF257" i="7"/>
  <c r="BF1101" i="7"/>
  <c r="BF1183" i="7"/>
  <c r="BF782" i="7"/>
  <c r="BF1298" i="7"/>
  <c r="BF640" i="7"/>
  <c r="BF1274" i="7"/>
  <c r="BF1036" i="7"/>
  <c r="BF1044" i="7"/>
  <c r="BF1009" i="7"/>
  <c r="BF1276" i="7"/>
  <c r="BF1315" i="7"/>
  <c r="BF691" i="7"/>
  <c r="BF1263" i="7"/>
  <c r="BF1339" i="7"/>
  <c r="BF146" i="7"/>
  <c r="BF1078" i="7"/>
  <c r="BF1028" i="7"/>
  <c r="BF1018" i="7"/>
  <c r="BF1146" i="7"/>
  <c r="BF402" i="7"/>
  <c r="BF531" i="7"/>
  <c r="BF1249" i="7"/>
  <c r="BF1196" i="7"/>
  <c r="BF1164" i="7"/>
  <c r="BF888" i="7"/>
  <c r="BF1217" i="7"/>
  <c r="BF983" i="7"/>
  <c r="BF850" i="7"/>
  <c r="BF438" i="7"/>
  <c r="BF813" i="7"/>
  <c r="BF1219" i="7"/>
  <c r="BF592" i="7"/>
  <c r="BF1226" i="7"/>
  <c r="BF1005" i="7"/>
  <c r="BF874" i="7"/>
  <c r="BF808" i="7"/>
  <c r="BF828" i="7"/>
  <c r="BF372" i="7"/>
  <c r="BF852" i="7"/>
  <c r="BF392" i="7"/>
  <c r="BF861" i="7"/>
  <c r="BF1065" i="7"/>
  <c r="BF807" i="7"/>
  <c r="BF197" i="7"/>
  <c r="BF977" i="7"/>
  <c r="BF675" i="7"/>
  <c r="BF711" i="7"/>
  <c r="BF362" i="7"/>
  <c r="BF626" i="7"/>
  <c r="BF389" i="7"/>
  <c r="BF524" i="7"/>
  <c r="BF718" i="7"/>
  <c r="BF559" i="7"/>
  <c r="BF615" i="7"/>
  <c r="BF215" i="7"/>
  <c r="BF397" i="7"/>
  <c r="BF629" i="7"/>
  <c r="BF325" i="7"/>
  <c r="BF579" i="7"/>
  <c r="BF729" i="7"/>
  <c r="BF436" i="7"/>
  <c r="BF528" i="7"/>
  <c r="BF330" i="7"/>
  <c r="BF414" i="7"/>
  <c r="BF440" i="7"/>
  <c r="BF481" i="7"/>
  <c r="BF234" i="7"/>
  <c r="BF260" i="7"/>
  <c r="BF357" i="7"/>
  <c r="BF122" i="7"/>
  <c r="BF34" i="7"/>
  <c r="BF121" i="7"/>
  <c r="BF51" i="7"/>
  <c r="BF216" i="7"/>
  <c r="BF12" i="7"/>
  <c r="BF213" i="7"/>
  <c r="BF4" i="7"/>
  <c r="BF109" i="7"/>
  <c r="BF159" i="7"/>
  <c r="BF241" i="7"/>
  <c r="BF1334" i="7"/>
  <c r="BF1095" i="7"/>
  <c r="BF1118" i="7"/>
  <c r="BF1264" i="7"/>
  <c r="BF900" i="7"/>
  <c r="BF767" i="7"/>
  <c r="BF571" i="7"/>
  <c r="BF24" i="7"/>
  <c r="BF11" i="7"/>
  <c r="BF248" i="7"/>
  <c r="BF1195" i="7"/>
  <c r="BF1211" i="7"/>
  <c r="BF1057" i="7"/>
  <c r="BF1215" i="7"/>
  <c r="BF858" i="7"/>
  <c r="BF859" i="7"/>
  <c r="BF838" i="7"/>
  <c r="BF432" i="7"/>
  <c r="BF568" i="7"/>
  <c r="BF761" i="7"/>
  <c r="BF472" i="7"/>
  <c r="BF144" i="7"/>
  <c r="BF27" i="7"/>
  <c r="BF191" i="7"/>
  <c r="BF17" i="7"/>
  <c r="BF1206" i="7"/>
  <c r="BF1073" i="7"/>
  <c r="BF1237" i="7"/>
  <c r="BF1039" i="7"/>
  <c r="BF1145" i="7"/>
  <c r="BF997" i="7"/>
  <c r="BF960" i="7"/>
  <c r="BF162" i="7"/>
  <c r="BF465" i="7"/>
  <c r="BF1194" i="7"/>
  <c r="BF916" i="7"/>
  <c r="BF941" i="7"/>
  <c r="BF1157" i="7"/>
  <c r="BF200" i="7"/>
  <c r="BF841" i="7"/>
  <c r="BF262" i="7"/>
  <c r="BF494" i="7"/>
  <c r="BF547" i="7"/>
  <c r="BF548" i="7"/>
  <c r="BF365" i="7"/>
  <c r="BF419" i="7"/>
  <c r="BF119" i="7"/>
  <c r="BF1143" i="7"/>
  <c r="BF1319" i="7"/>
  <c r="BF973" i="7"/>
  <c r="BF920" i="7"/>
  <c r="BF1243" i="7"/>
  <c r="BF1148" i="7"/>
  <c r="BF943" i="7"/>
  <c r="BF1329" i="7"/>
  <c r="BF1167" i="7"/>
  <c r="BF1046" i="7"/>
  <c r="BF897" i="7"/>
  <c r="BF1100" i="7"/>
  <c r="BF1126" i="7"/>
  <c r="BF44" i="7"/>
  <c r="BF180" i="7"/>
  <c r="BF980" i="7"/>
  <c r="BF716" i="7"/>
  <c r="BF1063" i="7"/>
  <c r="BF814" i="7"/>
  <c r="BF705" i="7"/>
  <c r="BF928" i="7"/>
  <c r="BF690" i="7"/>
  <c r="BF258" i="7"/>
  <c r="BF187" i="7"/>
  <c r="BF446" i="7"/>
  <c r="BF693" i="7"/>
  <c r="BF463" i="7"/>
  <c r="BF518" i="7"/>
  <c r="BF56" i="7"/>
  <c r="BF244" i="7"/>
  <c r="BF590" i="7"/>
  <c r="BF59" i="7"/>
  <c r="BF371" i="7"/>
  <c r="BF233" i="7"/>
  <c r="BF532" i="7"/>
  <c r="BF229" i="7"/>
  <c r="BF333" i="7"/>
  <c r="BF324" i="7"/>
  <c r="BF433" i="7"/>
  <c r="BF104" i="7"/>
  <c r="BF186" i="7"/>
  <c r="BF318" i="7"/>
  <c r="BF26" i="7"/>
  <c r="BF400" i="7"/>
  <c r="BF48" i="7"/>
  <c r="BF23" i="7"/>
  <c r="BF181" i="7"/>
  <c r="BF399" i="7"/>
  <c r="BF160" i="7"/>
  <c r="BF101" i="7"/>
  <c r="BF61" i="7"/>
  <c r="BF111" i="7"/>
  <c r="BF193" i="7"/>
  <c r="BF1307" i="7"/>
  <c r="BF565" i="7"/>
  <c r="BF936" i="7"/>
  <c r="BF740" i="7"/>
  <c r="BF1271" i="7"/>
  <c r="BF1309" i="7"/>
  <c r="BF857" i="7"/>
  <c r="BF856" i="7"/>
  <c r="BF1168" i="7"/>
  <c r="BF1234" i="7"/>
  <c r="BF657" i="7"/>
  <c r="BF1110" i="7"/>
  <c r="BF1236" i="7"/>
  <c r="BF1344" i="7"/>
  <c r="BF1199" i="7"/>
  <c r="BF924" i="7"/>
  <c r="BF873" i="7"/>
  <c r="BF1306" i="7"/>
  <c r="BF842" i="7"/>
  <c r="BF1034" i="7"/>
  <c r="BF1098" i="7"/>
  <c r="BF1352" i="7"/>
  <c r="BF834" i="7"/>
  <c r="BF1138" i="7"/>
  <c r="BF1080" i="7"/>
  <c r="BF769" i="7"/>
  <c r="BF1087" i="7"/>
  <c r="BF950" i="7"/>
  <c r="BF798" i="7"/>
  <c r="BF1205" i="7"/>
  <c r="BF276" i="7"/>
  <c r="BF1166" i="7"/>
  <c r="BF1135" i="7"/>
  <c r="BF972" i="7"/>
  <c r="BF810" i="7"/>
  <c r="BF660" i="7"/>
  <c r="BF756" i="7"/>
  <c r="BF1047" i="7"/>
  <c r="BF788" i="7"/>
  <c r="BF1056" i="7"/>
  <c r="BF797" i="7"/>
  <c r="BF698" i="7"/>
  <c r="BF1171" i="7"/>
  <c r="BF912" i="7"/>
  <c r="BF529" i="7"/>
  <c r="BF679" i="7"/>
  <c r="BF575" i="7"/>
  <c r="BF512" i="7"/>
  <c r="BF149" i="7"/>
  <c r="BF443" i="7"/>
  <c r="BF685" i="7"/>
  <c r="BF349" i="7"/>
  <c r="BF513" i="7"/>
  <c r="BF627" i="7"/>
  <c r="BF166" i="7"/>
  <c r="BF567" i="7"/>
  <c r="BF43" i="7"/>
  <c r="BF480" i="7"/>
  <c r="BF664" i="7"/>
  <c r="BF214" i="7"/>
  <c r="BF196" i="7"/>
  <c r="BF516" i="7"/>
  <c r="BF202" i="7"/>
  <c r="BF308" i="7"/>
  <c r="BF290" i="7"/>
  <c r="BF98" i="7"/>
  <c r="BF183" i="7"/>
  <c r="BF301" i="7"/>
  <c r="BF424" i="7"/>
  <c r="BF393" i="7"/>
  <c r="BF42" i="7"/>
  <c r="BF5" i="7"/>
  <c r="BF163" i="7"/>
  <c r="BF383" i="7"/>
  <c r="BF155" i="7"/>
  <c r="BF83" i="7"/>
  <c r="BF45" i="7"/>
  <c r="BF95" i="7"/>
  <c r="BF177" i="7"/>
  <c r="BF1213" i="7"/>
  <c r="BF965" i="7"/>
  <c r="BF1178" i="7"/>
  <c r="BF796" i="7"/>
  <c r="BF1117" i="7"/>
  <c r="BF763" i="7"/>
  <c r="BF1222" i="7"/>
  <c r="BF1011" i="7"/>
  <c r="BF1029" i="7"/>
  <c r="BF910" i="7"/>
  <c r="BF203" i="7"/>
  <c r="BF454" i="7"/>
  <c r="BF30" i="7"/>
  <c r="BF375" i="7"/>
  <c r="BF53" i="7"/>
  <c r="BF289" i="7"/>
  <c r="BF757" i="7"/>
  <c r="BF1113" i="7"/>
  <c r="BF348" i="7"/>
  <c r="BF1257" i="7"/>
  <c r="BF536" i="7"/>
  <c r="BF94" i="7"/>
  <c r="BF407" i="7"/>
  <c r="BF613" i="7"/>
  <c r="BF150" i="7"/>
  <c r="BF1068" i="7"/>
  <c r="BF1099" i="7"/>
  <c r="BF1266" i="7"/>
  <c r="BF1348" i="7"/>
  <c r="BF993" i="7"/>
  <c r="BF1230" i="7"/>
  <c r="BF794" i="7"/>
  <c r="BF1360" i="7"/>
  <c r="BF527" i="7"/>
  <c r="BF927" i="7"/>
  <c r="BF978" i="7"/>
  <c r="BF473" i="7"/>
  <c r="BF46" i="7"/>
  <c r="BF1049" i="7"/>
  <c r="BF709" i="7"/>
  <c r="BF622" i="7"/>
  <c r="BF712" i="7"/>
  <c r="BF377" i="7"/>
  <c r="BF411" i="7"/>
  <c r="BF329" i="7"/>
  <c r="BF118" i="7"/>
  <c r="BF7" i="7"/>
  <c r="BF208" i="7"/>
  <c r="BF143" i="7"/>
  <c r="BF1324" i="7"/>
  <c r="BF1335" i="7"/>
  <c r="BF1187" i="7"/>
  <c r="BF932" i="7"/>
  <c r="BF1202" i="7"/>
  <c r="BF1152" i="7"/>
  <c r="BF1181" i="7"/>
  <c r="BF1079" i="7"/>
  <c r="BF1033" i="7"/>
  <c r="BF695" i="7"/>
  <c r="BF252" i="7"/>
  <c r="BF74" i="7"/>
  <c r="BF384" i="7"/>
  <c r="BF107" i="7"/>
  <c r="BF86" i="7"/>
  <c r="BF415" i="7"/>
  <c r="BF127" i="7"/>
  <c r="BF1320" i="7"/>
  <c r="BF1093" i="7"/>
  <c r="BF787" i="7"/>
  <c r="BF1322" i="7"/>
  <c r="BF654" i="7"/>
  <c r="BF860" i="7"/>
  <c r="BF1192" i="7"/>
  <c r="BF676" i="7"/>
  <c r="BF1297" i="7"/>
  <c r="BF1227" i="7"/>
  <c r="BF892" i="7"/>
  <c r="BF922" i="7"/>
  <c r="BF1088" i="7"/>
  <c r="BF1150" i="7"/>
  <c r="BF801" i="7"/>
  <c r="BF962" i="7"/>
  <c r="BF822" i="7"/>
  <c r="BF500" i="7"/>
  <c r="BF1173" i="7"/>
  <c r="BF1161" i="7"/>
  <c r="BF835" i="7"/>
  <c r="BF779" i="7"/>
  <c r="BF805" i="7"/>
  <c r="BF1072" i="7"/>
  <c r="BF1017" i="7"/>
  <c r="BF1188" i="7"/>
  <c r="BF578" i="7"/>
  <c r="BF554" i="7"/>
  <c r="BF520" i="7"/>
  <c r="BF1304" i="7"/>
  <c r="BF1239" i="7"/>
  <c r="BF670" i="7"/>
  <c r="BF871" i="7"/>
  <c r="BF1125" i="7"/>
  <c r="BF1258" i="7"/>
  <c r="BF1255" i="7"/>
  <c r="BF776" i="7"/>
  <c r="BF1189" i="7"/>
  <c r="BF551" i="7"/>
  <c r="BF1156" i="7"/>
  <c r="BF1224" i="7"/>
  <c r="BF623" i="7"/>
  <c r="BF1103" i="7"/>
  <c r="BF1223" i="7"/>
  <c r="BF1302" i="7"/>
  <c r="BF1190" i="7"/>
  <c r="BF914" i="7"/>
  <c r="BF849" i="7"/>
  <c r="BF1293" i="7"/>
  <c r="BF818" i="7"/>
  <c r="BF998" i="7"/>
  <c r="BF1066" i="7"/>
  <c r="BF987" i="7"/>
  <c r="BF1345" i="7"/>
  <c r="BF802" i="7"/>
  <c r="BF1131" i="7"/>
  <c r="BF1067" i="7"/>
  <c r="BF686" i="7"/>
  <c r="BF1075" i="7"/>
  <c r="BF945" i="7"/>
  <c r="BF792" i="7"/>
  <c r="BF1198" i="7"/>
  <c r="BF253" i="7"/>
  <c r="BF1154" i="7"/>
  <c r="BF1116" i="7"/>
  <c r="BF964" i="7"/>
  <c r="BF803" i="7"/>
  <c r="BF606" i="7"/>
  <c r="BF730" i="7"/>
  <c r="BF1031" i="7"/>
  <c r="BF772" i="7"/>
  <c r="BF1040" i="7"/>
  <c r="BF781" i="7"/>
  <c r="BF984" i="7"/>
  <c r="BF668" i="7"/>
  <c r="BF1155" i="7"/>
  <c r="BF895" i="7"/>
  <c r="BF491" i="7"/>
  <c r="BF674" i="7"/>
  <c r="BF563" i="7"/>
  <c r="BF505" i="7"/>
  <c r="BF18" i="7"/>
  <c r="BF396" i="7"/>
  <c r="BF677" i="7"/>
  <c r="BF235" i="7"/>
  <c r="BF510" i="7"/>
  <c r="BF620" i="7"/>
  <c r="BF102" i="7"/>
  <c r="BF557" i="7"/>
  <c r="BF752" i="7"/>
  <c r="BF378" i="7"/>
  <c r="BF647" i="7"/>
  <c r="BF184" i="7"/>
  <c r="BF172" i="7"/>
  <c r="BF498" i="7"/>
  <c r="BF188" i="7"/>
  <c r="BF285" i="7"/>
  <c r="BF284" i="7"/>
  <c r="BF398" i="7"/>
  <c r="BF70" i="7"/>
  <c r="BF138" i="7"/>
  <c r="BF295" i="7"/>
  <c r="BF405" i="7"/>
  <c r="BF381" i="7"/>
  <c r="BF16" i="7"/>
  <c r="BF331" i="7"/>
  <c r="BF367" i="7"/>
  <c r="BF142" i="7"/>
  <c r="BF73" i="7"/>
  <c r="BF79" i="7"/>
  <c r="BF161" i="7"/>
  <c r="BF1253" i="7"/>
  <c r="BF1251" i="7"/>
  <c r="BF453" i="7"/>
  <c r="BF633" i="7"/>
  <c r="BF530" i="7"/>
  <c r="BF212" i="7"/>
  <c r="BF412" i="7"/>
  <c r="BF656" i="7"/>
  <c r="BF617" i="7"/>
  <c r="BF488" i="7"/>
  <c r="BF92" i="7"/>
  <c r="BF1267" i="7"/>
  <c r="BF1000" i="7"/>
  <c r="BF890" i="7"/>
  <c r="BF1010" i="7"/>
  <c r="BF734" i="7"/>
  <c r="BF477" i="7"/>
  <c r="BF352" i="7"/>
  <c r="BF243" i="7"/>
  <c r="BF273" i="7"/>
  <c r="BF1111" i="7"/>
  <c r="BF735" i="7"/>
  <c r="BF1284" i="7"/>
  <c r="BF358" i="7"/>
  <c r="BF836" i="7"/>
  <c r="BF317" i="7"/>
  <c r="BF552" i="7"/>
  <c r="BF116" i="7"/>
  <c r="BF1359" i="7"/>
  <c r="BF1261" i="7"/>
  <c r="BF1020" i="7"/>
  <c r="BF422" i="7"/>
  <c r="BF833" i="7"/>
  <c r="BF722" i="7"/>
  <c r="BF988" i="7"/>
  <c r="BF821" i="7"/>
  <c r="BF591" i="7"/>
  <c r="BF501" i="7"/>
  <c r="BF66" i="7"/>
  <c r="BF259" i="7"/>
  <c r="BF449" i="7"/>
  <c r="BF28" i="7"/>
  <c r="BF209" i="7"/>
  <c r="BF952" i="7"/>
  <c r="BF1244" i="7"/>
  <c r="BF1022" i="7"/>
  <c r="BF1291" i="7"/>
  <c r="BF1288" i="7"/>
  <c r="BF1030" i="7"/>
  <c r="BF1112" i="7"/>
  <c r="BF1064" i="7"/>
  <c r="BF1147" i="7"/>
  <c r="BF955" i="7"/>
  <c r="BF1015" i="7"/>
  <c r="BF692" i="7"/>
  <c r="BF1139" i="7"/>
  <c r="BF663" i="7"/>
  <c r="BF464" i="7"/>
  <c r="BF669" i="7"/>
  <c r="BF484" i="7"/>
  <c r="BF52" i="7"/>
  <c r="BF736" i="7"/>
  <c r="BF336" i="7"/>
  <c r="BF631" i="7"/>
  <c r="BF131" i="7"/>
  <c r="BF482" i="7"/>
  <c r="BF185" i="7"/>
  <c r="BF232" i="7"/>
  <c r="BF249" i="7"/>
  <c r="BF385" i="7"/>
  <c r="BF506" i="7"/>
  <c r="BF88" i="7"/>
  <c r="BF269" i="7"/>
  <c r="BF379" i="7"/>
  <c r="BF374" i="7"/>
  <c r="BF179" i="7"/>
  <c r="BF319" i="7"/>
  <c r="BF140" i="7"/>
  <c r="BF351" i="7"/>
  <c r="BF132" i="7"/>
  <c r="BF60" i="7"/>
  <c r="BF13" i="7"/>
  <c r="BF1105" i="7"/>
  <c r="BF1120" i="7"/>
  <c r="BF1070" i="7"/>
  <c r="BF1355" i="7"/>
  <c r="BF963" i="7"/>
  <c r="BF75" i="7"/>
  <c r="BF909" i="7"/>
  <c r="BF1083" i="7"/>
  <c r="BF1201" i="7"/>
  <c r="BF1151" i="7"/>
  <c r="BF817" i="7"/>
  <c r="BF826" i="7"/>
  <c r="BF1283" i="7"/>
  <c r="BF785" i="7"/>
  <c r="BF938" i="7"/>
  <c r="BF991" i="7"/>
  <c r="BF1338" i="7"/>
  <c r="BF891" i="7"/>
  <c r="BF1300" i="7"/>
  <c r="BF754" i="7"/>
  <c r="BF1092" i="7"/>
  <c r="BF1035" i="7"/>
  <c r="BF541" i="7"/>
  <c r="BF1059" i="7"/>
  <c r="BF929" i="7"/>
  <c r="BF733" i="7"/>
  <c r="BF1179" i="7"/>
  <c r="BF20" i="7"/>
  <c r="BF1128" i="7"/>
  <c r="BF1077" i="7"/>
  <c r="BF947" i="7"/>
  <c r="BF771" i="7"/>
  <c r="BF561" i="7"/>
  <c r="BF682" i="7"/>
  <c r="BF999" i="7"/>
  <c r="BF746" i="7"/>
  <c r="BF1008" i="7"/>
  <c r="BF507" i="7"/>
  <c r="BF951" i="7"/>
  <c r="BF618" i="7"/>
  <c r="BF1123" i="7"/>
  <c r="BF863" i="7"/>
  <c r="BF459" i="7"/>
  <c r="BF658" i="7"/>
  <c r="BF485" i="7"/>
  <c r="BF268" i="7"/>
  <c r="BF753" i="7"/>
  <c r="BF363" i="7"/>
  <c r="BF661" i="7"/>
  <c r="BF764" i="7"/>
  <c r="BF475" i="7"/>
  <c r="BF588" i="7"/>
  <c r="BF21" i="7"/>
  <c r="BF525" i="7"/>
  <c r="BF720" i="7"/>
  <c r="BF322" i="7"/>
  <c r="BF624" i="7"/>
  <c r="BF80" i="7"/>
  <c r="BF100" i="7"/>
  <c r="BF466" i="7"/>
  <c r="BF120" i="7"/>
  <c r="BF205" i="7"/>
  <c r="BF246" i="7"/>
  <c r="BF380" i="7"/>
  <c r="BF490" i="7"/>
  <c r="BF85" i="7"/>
  <c r="BF254" i="7"/>
  <c r="BF360" i="7"/>
  <c r="BF355" i="7"/>
  <c r="BF169" i="7"/>
  <c r="BF312" i="7"/>
  <c r="BF135" i="7"/>
  <c r="BF309" i="7"/>
  <c r="BF114" i="7"/>
  <c r="BF55" i="7"/>
  <c r="BF303" i="7"/>
  <c r="BF47" i="7"/>
  <c r="BF129" i="7"/>
  <c r="BF1278" i="7"/>
  <c r="BF126" i="7"/>
  <c r="BF739" i="7"/>
  <c r="BF368" i="7"/>
  <c r="BF435" i="7"/>
  <c r="BF1340" i="7"/>
  <c r="BF673" i="7"/>
  <c r="BF517" i="7"/>
  <c r="BF152" i="7"/>
  <c r="BF650" i="7"/>
  <c r="BF8" i="7"/>
  <c r="BF35" i="7"/>
  <c r="BF940" i="7"/>
  <c r="BF335" i="7"/>
  <c r="BF1208" i="7"/>
  <c r="BF1212" i="7"/>
  <c r="BF845" i="7"/>
  <c r="BF521" i="7"/>
  <c r="BF315" i="7"/>
  <c r="BF974" i="7"/>
  <c r="BF976" i="7"/>
  <c r="BF908" i="7"/>
  <c r="BF731" i="7"/>
  <c r="BF1238" i="7"/>
  <c r="BF1303" i="7"/>
  <c r="BF1162" i="7"/>
  <c r="BF594" i="7"/>
  <c r="BF1163" i="7"/>
  <c r="BF948" i="7"/>
  <c r="BF1301" i="7"/>
  <c r="BF1184" i="7"/>
  <c r="BF1314" i="7"/>
  <c r="BF1287" i="7"/>
  <c r="BF1129" i="7"/>
  <c r="BF985" i="7"/>
  <c r="BF1014" i="7"/>
  <c r="BF1343" i="7"/>
  <c r="BF697" i="7"/>
  <c r="BF1160" i="7"/>
  <c r="BF38" i="7"/>
  <c r="BF809" i="7"/>
  <c r="BF1071" i="7"/>
  <c r="BF1180" i="7"/>
  <c r="BF1142" i="7"/>
  <c r="BF806" i="7"/>
  <c r="BF800" i="7"/>
  <c r="BF1270" i="7"/>
  <c r="BF778" i="7"/>
  <c r="BF862" i="7"/>
  <c r="BF971" i="7"/>
  <c r="BF1331" i="7"/>
  <c r="BF881" i="7"/>
  <c r="BF1282" i="7"/>
  <c r="BF637" i="7"/>
  <c r="BF1085" i="7"/>
  <c r="BF1019" i="7"/>
  <c r="BF323" i="7"/>
  <c r="BF1048" i="7"/>
  <c r="BF918" i="7"/>
  <c r="BF643" i="7"/>
  <c r="BF1159" i="7"/>
  <c r="BF10" i="7"/>
  <c r="BF1109" i="7"/>
  <c r="BF1353" i="7"/>
  <c r="BF1069" i="7"/>
  <c r="BF939" i="7"/>
  <c r="BF751" i="7"/>
  <c r="BF461" i="7"/>
  <c r="BF652" i="7"/>
  <c r="BF982" i="7"/>
  <c r="BF702" i="7"/>
  <c r="BF992" i="7"/>
  <c r="BF448" i="7"/>
  <c r="BF935" i="7"/>
  <c r="BF556" i="7"/>
  <c r="BF1107" i="7"/>
  <c r="BF847" i="7"/>
  <c r="BF387" i="7"/>
  <c r="BF646" i="7"/>
  <c r="BF478" i="7"/>
  <c r="BF224" i="7"/>
  <c r="BF737" i="7"/>
  <c r="BF227" i="7"/>
  <c r="BF653" i="7"/>
  <c r="BF748" i="7"/>
  <c r="BF469" i="7"/>
  <c r="BF577" i="7"/>
  <c r="BF759" i="7"/>
  <c r="BF515" i="7"/>
  <c r="BF703" i="7"/>
  <c r="BF297" i="7"/>
  <c r="BF607" i="7"/>
  <c r="BF58" i="7"/>
  <c r="BF40" i="7"/>
  <c r="BF450" i="7"/>
  <c r="BF503" i="7"/>
  <c r="BF164" i="7"/>
  <c r="BF148" i="7"/>
  <c r="BF370" i="7"/>
  <c r="BF474" i="7"/>
  <c r="BF54" i="7"/>
  <c r="BF201" i="7"/>
  <c r="BF340" i="7"/>
  <c r="BF311" i="7"/>
  <c r="BF156" i="7"/>
  <c r="BF307" i="7"/>
  <c r="BF117" i="7"/>
  <c r="BF304" i="7"/>
  <c r="BF96" i="7"/>
  <c r="BF37" i="7"/>
  <c r="BF287" i="7"/>
  <c r="BF31" i="7"/>
  <c r="BF113" i="7"/>
  <c r="BF765" i="7"/>
  <c r="BF996" i="7"/>
  <c r="BF1172" i="7"/>
  <c r="BF1130" i="7"/>
  <c r="BF784" i="7"/>
  <c r="BF793" i="7"/>
  <c r="BF1265" i="7"/>
  <c r="BF738" i="7"/>
  <c r="BF470" i="7"/>
  <c r="BF894" i="7"/>
  <c r="BF1318" i="7"/>
  <c r="BF851" i="7"/>
  <c r="BF1259" i="7"/>
  <c r="BF489" i="7"/>
  <c r="BF853" i="7"/>
  <c r="BF1003" i="7"/>
  <c r="BF176" i="7"/>
  <c r="BF1043" i="7"/>
  <c r="BF913" i="7"/>
  <c r="BF616" i="7"/>
  <c r="BF1140" i="7"/>
  <c r="BF1328" i="7"/>
  <c r="BF1102" i="7"/>
  <c r="BF1337" i="7"/>
  <c r="BF1061" i="7"/>
  <c r="BF931" i="7"/>
  <c r="BF666" i="7"/>
  <c r="BF418" i="7"/>
  <c r="BF595" i="7"/>
  <c r="BF966" i="7"/>
  <c r="BF659" i="7"/>
  <c r="BF975" i="7"/>
  <c r="BF437" i="7"/>
  <c r="BF919" i="7"/>
  <c r="BF549" i="7"/>
  <c r="BF1090" i="7"/>
  <c r="BF831" i="7"/>
  <c r="BF147" i="7"/>
  <c r="BF641" i="7"/>
  <c r="BF468" i="7"/>
  <c r="BF170" i="7"/>
  <c r="BF721" i="7"/>
  <c r="BF194" i="7"/>
  <c r="BF644" i="7"/>
  <c r="BF732" i="7"/>
  <c r="BF460" i="7"/>
  <c r="BF555" i="7"/>
  <c r="BF743" i="7"/>
  <c r="BF486" i="7"/>
  <c r="BF687" i="7"/>
  <c r="BF283" i="7"/>
  <c r="BF602" i="7"/>
  <c r="BF6" i="7"/>
  <c r="BF236" i="7"/>
  <c r="BF434" i="7"/>
  <c r="BF487" i="7"/>
  <c r="BF154" i="7"/>
  <c r="BF110" i="7"/>
  <c r="BF346" i="7"/>
  <c r="BF458" i="7"/>
  <c r="BF499" i="7"/>
  <c r="BF198" i="7"/>
  <c r="BF314" i="7"/>
  <c r="BF267" i="7"/>
  <c r="BF151" i="7"/>
  <c r="BF302" i="7"/>
  <c r="BF99" i="7"/>
  <c r="BF282" i="7"/>
  <c r="BF91" i="7"/>
  <c r="BF19" i="7"/>
  <c r="BF271" i="7"/>
  <c r="BF15" i="7"/>
  <c r="BF97" i="7"/>
  <c r="BF1317" i="7"/>
  <c r="BF681" i="7"/>
  <c r="BF786" i="7"/>
  <c r="BF546" i="7"/>
  <c r="BF452" i="7"/>
  <c r="BF291" i="7"/>
  <c r="BF537" i="7"/>
  <c r="BF310" i="7"/>
  <c r="BF158" i="7"/>
  <c r="BF32" i="7"/>
  <c r="BF207" i="7"/>
  <c r="BF33" i="7"/>
  <c r="BF1228" i="7"/>
  <c r="BF1141" i="7"/>
  <c r="BF1084" i="7"/>
  <c r="BF1062" i="7"/>
  <c r="BF1248" i="7"/>
  <c r="BF884" i="7"/>
  <c r="BF728" i="7"/>
  <c r="BF662" i="7"/>
  <c r="BF420" i="7"/>
  <c r="BF87" i="7"/>
  <c r="BF1052" i="7"/>
  <c r="BF749" i="7"/>
  <c r="BF1332" i="7"/>
  <c r="BF846" i="7"/>
  <c r="BF954" i="7"/>
  <c r="BF1325" i="7"/>
  <c r="BF1104" i="7"/>
  <c r="BF1177" i="7"/>
  <c r="BF780" i="7"/>
  <c r="BF866" i="7"/>
  <c r="BF1220" i="7"/>
  <c r="BF582" i="7"/>
  <c r="BF426" i="7"/>
  <c r="BF211" i="7"/>
  <c r="BF124" i="7"/>
  <c r="BF225" i="7"/>
  <c r="BF1242" i="7"/>
  <c r="BF1218" i="7"/>
  <c r="BF72" i="7"/>
  <c r="BF1193" i="7"/>
  <c r="BF774" i="7"/>
  <c r="BF600" i="7"/>
  <c r="BF326" i="7"/>
  <c r="BF632" i="7"/>
  <c r="BF1327" i="7"/>
  <c r="BF1252" i="7"/>
  <c r="BF1358" i="7"/>
  <c r="BF345" i="7"/>
  <c r="BF832" i="7"/>
  <c r="BF911" i="7"/>
  <c r="BF137" i="7"/>
  <c r="BF190" i="7"/>
  <c r="BF429" i="7"/>
  <c r="BF902" i="7"/>
  <c r="BF539" i="7"/>
  <c r="BF1074" i="7"/>
  <c r="BF816" i="7"/>
  <c r="BF760" i="7"/>
  <c r="BF630" i="7"/>
  <c r="BF342" i="7"/>
  <c r="BF134" i="7"/>
  <c r="BF704" i="7"/>
  <c r="BF182" i="7"/>
  <c r="BF636" i="7"/>
  <c r="BF715" i="7"/>
  <c r="BF457" i="7"/>
  <c r="BF545" i="7"/>
  <c r="BF727" i="7"/>
  <c r="BF445" i="7"/>
  <c r="BF671" i="7"/>
  <c r="BF247" i="7"/>
  <c r="BF574" i="7"/>
  <c r="BF625" i="7"/>
  <c r="BF199" i="7"/>
  <c r="BF394" i="7"/>
  <c r="BF471" i="7"/>
  <c r="BF112" i="7"/>
  <c r="BF67" i="7"/>
  <c r="BF341" i="7"/>
  <c r="BF442" i="7"/>
  <c r="BF483" i="7"/>
  <c r="BF195" i="7"/>
  <c r="BF306" i="7"/>
  <c r="BF264" i="7"/>
  <c r="BF133" i="7"/>
  <c r="BF280" i="7"/>
  <c r="BF89" i="7"/>
  <c r="BF277" i="7"/>
  <c r="BF78" i="7"/>
  <c r="BF9" i="7"/>
  <c r="BF255" i="7"/>
  <c r="BF338" i="7"/>
  <c r="BF81" i="7"/>
  <c r="BF1122" i="7"/>
  <c r="BF361" i="7"/>
  <c r="BF1273" i="7"/>
  <c r="BF854" i="7"/>
  <c r="BF667" i="7"/>
  <c r="BF423" i="7"/>
  <c r="BF245" i="7"/>
  <c r="BF820" i="7"/>
  <c r="BF1311" i="7"/>
  <c r="BF603" i="7"/>
  <c r="BF274" i="7"/>
  <c r="BF869" i="7"/>
  <c r="BF839" i="7"/>
  <c r="BF320" i="7"/>
  <c r="BF639" i="7"/>
  <c r="BF612" i="7"/>
  <c r="BF278" i="7"/>
  <c r="BF240" i="7"/>
  <c r="BF700" i="7"/>
  <c r="BF1256" i="7"/>
  <c r="BF1356" i="7"/>
  <c r="BF1260" i="7"/>
  <c r="BF981" i="7"/>
  <c r="BF872" i="7"/>
  <c r="BF327" i="7"/>
  <c r="BF1200" i="7"/>
  <c r="BF812" i="7"/>
  <c r="BF261" i="7"/>
  <c r="BF790" i="7"/>
  <c r="BF706" i="7"/>
  <c r="BF299" i="7"/>
  <c r="BF511" i="7"/>
  <c r="BF279" i="7"/>
  <c r="BF427" i="7"/>
  <c r="BF564" i="7"/>
  <c r="BF210" i="7"/>
  <c r="BF41" i="7"/>
  <c r="BF93" i="7"/>
  <c r="BF1354" i="7"/>
  <c r="BF989" i="7"/>
  <c r="BF714" i="7"/>
  <c r="BF316" i="7"/>
  <c r="BF1091" i="7"/>
  <c r="BF1119" i="7"/>
  <c r="BF825" i="7"/>
  <c r="BF401" i="7"/>
  <c r="BF795" i="7"/>
  <c r="BF256" i="7"/>
  <c r="BF944" i="7"/>
  <c r="BF611" i="7"/>
  <c r="BF701" i="7"/>
  <c r="BF266" i="7"/>
  <c r="BF696" i="7"/>
  <c r="BF364" i="7"/>
  <c r="BF82" i="7"/>
  <c r="BF206" i="7"/>
  <c r="BF77" i="7"/>
  <c r="BF1330" i="7"/>
  <c r="BF708" i="7"/>
  <c r="BF1060" i="7"/>
  <c r="BF837" i="7"/>
  <c r="BF957" i="7"/>
  <c r="BF1323" i="7"/>
  <c r="BF558" i="7"/>
  <c r="BF789" i="7"/>
  <c r="BF777" i="7"/>
  <c r="BF689" i="7"/>
  <c r="BF1024" i="7"/>
  <c r="BF621" i="7"/>
  <c r="BF479" i="7"/>
  <c r="BF766" i="7"/>
  <c r="BF535" i="7"/>
  <c r="BF63" i="7"/>
  <c r="BF883" i="7"/>
  <c r="BF1232" i="7"/>
  <c r="BF1285" i="7"/>
  <c r="BF1268" i="7"/>
  <c r="BF930" i="7"/>
  <c r="BF1006" i="7"/>
  <c r="BF300" i="7"/>
  <c r="BF534" i="7"/>
  <c r="BF1209" i="7"/>
  <c r="BF903" i="7"/>
  <c r="BF889" i="7"/>
  <c r="BF946" i="7"/>
  <c r="BF747" i="7"/>
  <c r="BF1127" i="7"/>
  <c r="BF768" i="7"/>
  <c r="BF514" i="7"/>
  <c r="BF875" i="7"/>
  <c r="BF1235" i="7"/>
  <c r="BF741" i="7"/>
  <c r="BF1133" i="7"/>
  <c r="BF1089" i="7"/>
  <c r="BF1053" i="7"/>
  <c r="BF619" i="7"/>
  <c r="BF543" i="7"/>
  <c r="BF949" i="7"/>
  <c r="BF958" i="7"/>
  <c r="BF1025" i="7"/>
  <c r="BF251" i="7"/>
  <c r="BF1207" i="7"/>
  <c r="BF1108" i="7"/>
  <c r="BF899" i="7"/>
  <c r="BF649" i="7"/>
  <c r="BF1299" i="7"/>
  <c r="BF296" i="7"/>
  <c r="BF1229" i="7"/>
  <c r="BF1349" i="7"/>
  <c r="BF855" i="7"/>
  <c r="BF724" i="7"/>
  <c r="BF876" i="7"/>
  <c r="BF1158" i="7"/>
  <c r="BF1124" i="7"/>
  <c r="BF684" i="7"/>
  <c r="BF447" i="7"/>
  <c r="BF1197" i="7"/>
  <c r="BF1233" i="7"/>
  <c r="BF230" i="7"/>
  <c r="BF865" i="7"/>
  <c r="BF1290" i="7"/>
  <c r="BF725" i="7"/>
  <c r="BF1216" i="7"/>
  <c r="BF293" i="7"/>
  <c r="BF635" i="7"/>
  <c r="BF970" i="7"/>
  <c r="BF1310" i="7"/>
  <c r="BF1027" i="7"/>
  <c r="BF896" i="7"/>
  <c r="BF1121" i="7"/>
  <c r="BF1296" i="7"/>
  <c r="BF1082" i="7"/>
  <c r="BF1305" i="7"/>
  <c r="BF1045" i="7"/>
  <c r="BF915" i="7"/>
  <c r="BF573" i="7"/>
  <c r="BF344" i="7"/>
  <c r="BF519" i="7"/>
  <c r="BF933" i="7"/>
  <c r="BF605" i="7"/>
  <c r="BF942" i="7"/>
  <c r="BF359" i="7"/>
  <c r="BF886" i="7"/>
  <c r="BF522" i="7"/>
  <c r="BF1058" i="7"/>
  <c r="BF799" i="7"/>
  <c r="BF755" i="7"/>
  <c r="BF598" i="7"/>
  <c r="BF292" i="7"/>
  <c r="BF90" i="7"/>
  <c r="BF688" i="7"/>
  <c r="BF22" i="7"/>
  <c r="BF628" i="7"/>
  <c r="BF699" i="7"/>
  <c r="BF388" i="7"/>
  <c r="BF710" i="7"/>
  <c r="BF430" i="7"/>
  <c r="BF655" i="7"/>
  <c r="BF128" i="7"/>
  <c r="BF569" i="7"/>
  <c r="BF609" i="7"/>
  <c r="BF106" i="7"/>
  <c r="BF391" i="7"/>
  <c r="BF455" i="7"/>
  <c r="BF39" i="7"/>
  <c r="BF64" i="7"/>
  <c r="BF332" i="7"/>
  <c r="BF408" i="7"/>
  <c r="BF467" i="7"/>
  <c r="BF192" i="7"/>
  <c r="BF281" i="7"/>
  <c r="BF242" i="7"/>
  <c r="BF115" i="7"/>
  <c r="BF275" i="7"/>
  <c r="BF76" i="7"/>
  <c r="BF272" i="7"/>
  <c r="BF68" i="7"/>
  <c r="BF189" i="7"/>
  <c r="BF239" i="7"/>
  <c r="BF321" i="7"/>
  <c r="BF65" i="7"/>
  <c r="BF1275" i="7"/>
  <c r="BF1136" i="7"/>
  <c r="BF1106" i="7"/>
  <c r="BF1272" i="7"/>
  <c r="BF880" i="7"/>
  <c r="BF476" i="7"/>
  <c r="BF1026" i="7"/>
  <c r="BF742" i="7"/>
  <c r="BF576" i="7"/>
  <c r="BF220" i="7"/>
  <c r="BF878" i="7"/>
  <c r="BF1269" i="7"/>
  <c r="BF1170" i="7"/>
  <c r="BF1262" i="7"/>
  <c r="BF1021" i="7"/>
  <c r="BF893" i="7"/>
  <c r="BF533" i="7"/>
  <c r="BF356" i="7"/>
  <c r="BF353" i="7"/>
  <c r="BF168" i="7"/>
  <c r="BF141" i="7"/>
  <c r="BF1350" i="7"/>
  <c r="BF979" i="7"/>
  <c r="BF1002" i="7"/>
  <c r="BF969" i="7"/>
  <c r="BF1191" i="7"/>
  <c r="BF791" i="7"/>
  <c r="BF665" i="7"/>
  <c r="BF343" i="7"/>
  <c r="BF219" i="7"/>
  <c r="BF1012" i="7"/>
  <c r="BF925" i="7"/>
  <c r="BF1308" i="7"/>
  <c r="BF1341" i="7"/>
  <c r="BF967" i="7"/>
  <c r="BF775" i="7"/>
  <c r="BF1204" i="7"/>
  <c r="BF550" i="7"/>
  <c r="BF178" i="7"/>
  <c r="BF1250" i="7"/>
  <c r="BF493" i="7"/>
  <c r="BF1153" i="7"/>
  <c r="BF1174" i="7"/>
  <c r="BF1169" i="7"/>
  <c r="BF1176" i="7"/>
  <c r="BF811" i="7"/>
  <c r="BF1357" i="7"/>
  <c r="BF770" i="7"/>
  <c r="BF1051" i="7"/>
  <c r="BF934" i="7"/>
  <c r="BF1186" i="7"/>
  <c r="BF589" i="7"/>
  <c r="BF762" i="7"/>
  <c r="BF968" i="7"/>
  <c r="BF879" i="7"/>
  <c r="BF492" i="7"/>
  <c r="BF366" i="7"/>
  <c r="BF610" i="7"/>
  <c r="BF108" i="7"/>
  <c r="BF540" i="7"/>
  <c r="BF867" i="7"/>
  <c r="BF1054" i="7"/>
  <c r="BF1295" i="7"/>
  <c r="BF1134" i="7"/>
  <c r="BF815" i="7"/>
  <c r="BF1210" i="7"/>
  <c r="BF1281" i="7"/>
  <c r="BF1041" i="7"/>
  <c r="BF1292" i="7"/>
  <c r="BF956" i="7"/>
  <c r="BF1165" i="7"/>
  <c r="BF773" i="7"/>
  <c r="BF1241" i="7"/>
  <c r="BF354" i="7"/>
  <c r="BF1313" i="7"/>
  <c r="BF848" i="7"/>
  <c r="BF431" i="7"/>
  <c r="BF986" i="7"/>
  <c r="BF1326" i="7"/>
  <c r="BF1032" i="7"/>
  <c r="BF601" i="7"/>
  <c r="BF1312" i="7"/>
  <c r="BF1321" i="7"/>
  <c r="BF923" i="7"/>
  <c r="BF406" i="7"/>
  <c r="BF648" i="7"/>
  <c r="BF1316" i="7"/>
  <c r="BF1336" i="7"/>
  <c r="BF1333" i="7"/>
  <c r="BF1050" i="7"/>
  <c r="BF840" i="7"/>
  <c r="BF1185" i="7"/>
  <c r="BF1286" i="7"/>
  <c r="BF1144" i="7"/>
  <c r="BF1346" i="7"/>
  <c r="BF827" i="7"/>
  <c r="BF1342" i="7"/>
  <c r="BF428" i="7"/>
  <c r="BF538" i="7"/>
  <c r="BF1132" i="7"/>
  <c r="BF1115" i="7"/>
  <c r="BF599" i="7"/>
  <c r="BF221" i="7"/>
  <c r="BF1137" i="7"/>
  <c r="BF1225" i="7"/>
  <c r="BF123" i="7"/>
  <c r="BF642" i="7"/>
  <c r="BF1277" i="7"/>
  <c r="BF707" i="7"/>
  <c r="BF1182" i="7"/>
  <c r="BF288" i="7"/>
  <c r="BF369" i="7"/>
  <c r="BF953" i="7"/>
  <c r="BF1294" i="7"/>
  <c r="BF1016" i="7"/>
  <c r="BF885" i="7"/>
  <c r="BF566" i="7"/>
  <c r="BF1114" i="7"/>
  <c r="BF1280" i="7"/>
  <c r="BF819" i="7"/>
  <c r="BF1289" i="7"/>
  <c r="BF1037" i="7"/>
  <c r="BF441" i="7"/>
  <c r="BF339" i="7"/>
  <c r="BF496" i="7"/>
  <c r="BF917" i="7"/>
  <c r="BF553" i="7"/>
  <c r="BF926" i="7"/>
  <c r="BF286" i="7"/>
  <c r="BF870" i="7"/>
  <c r="BF425" i="7"/>
  <c r="BF1042" i="7"/>
  <c r="BF783" i="7"/>
  <c r="BF744" i="7"/>
  <c r="BF526" i="7"/>
  <c r="BF228" i="7"/>
  <c r="BF608" i="7"/>
  <c r="BF672" i="7"/>
  <c r="BF750" i="7"/>
  <c r="BF584" i="7"/>
  <c r="BF683" i="7"/>
  <c r="BF350" i="7"/>
  <c r="BF495" i="7"/>
  <c r="BF694" i="7"/>
  <c r="BF410" i="7"/>
  <c r="BF638" i="7"/>
  <c r="BF62" i="7"/>
  <c r="BF542" i="7"/>
  <c r="BF593" i="7"/>
  <c r="BF103" i="7"/>
  <c r="BF382" i="7"/>
  <c r="BF439" i="7"/>
  <c r="BF504" i="7"/>
  <c r="BF36" i="7"/>
  <c r="BF313" i="7"/>
  <c r="BF403" i="7"/>
  <c r="BF451" i="7"/>
  <c r="BF174" i="7"/>
  <c r="BF231" i="7"/>
  <c r="BF217" i="7"/>
  <c r="BF105" i="7"/>
  <c r="BF270" i="7"/>
  <c r="BF71" i="7"/>
  <c r="BF250" i="7"/>
  <c r="BF50" i="7"/>
  <c r="BF173" i="7"/>
  <c r="BF223" i="7"/>
  <c r="BF305" i="7"/>
  <c r="BF49" i="7"/>
  <c r="BF1362" i="7" l="1"/>
  <c r="I16" i="3" l="1"/>
  <c r="E4" i="3"/>
  <c r="H4" i="3" l="1"/>
  <c r="G4" i="3"/>
  <c r="AK3" i="7" l="1"/>
  <c r="AX1363" i="7"/>
  <c r="U3" i="3"/>
  <c r="U8" i="3" s="1"/>
  <c r="AK827" i="7" l="1"/>
  <c r="AX827" i="7" s="1"/>
  <c r="G1291" i="12" s="1"/>
  <c r="H1291" i="12" s="1"/>
  <c r="AK462" i="7"/>
  <c r="AX462" i="7" s="1"/>
  <c r="G838" i="12" s="1"/>
  <c r="H838" i="12" s="1"/>
  <c r="AK685" i="7"/>
  <c r="AX685" i="7" s="1"/>
  <c r="G1131" i="12" s="1"/>
  <c r="H1131" i="12" s="1"/>
  <c r="AK121" i="7"/>
  <c r="AX121" i="7" s="1"/>
  <c r="G1061" i="12" s="1"/>
  <c r="H1061" i="12" s="1"/>
  <c r="AK533" i="7"/>
  <c r="AX533" i="7" s="1"/>
  <c r="AK553" i="7"/>
  <c r="AX553" i="7" s="1"/>
  <c r="G991" i="12" s="1"/>
  <c r="H991" i="12" s="1"/>
  <c r="AK284" i="7"/>
  <c r="AX284" i="7" s="1"/>
  <c r="G1167" i="12" s="1"/>
  <c r="H1167" i="12" s="1"/>
  <c r="AK1061" i="7"/>
  <c r="AX1061" i="7" s="1"/>
  <c r="G220" i="12" s="1"/>
  <c r="H220" i="12" s="1"/>
  <c r="AK603" i="7"/>
  <c r="AX603" i="7" s="1"/>
  <c r="G1041" i="12" s="1"/>
  <c r="H1041" i="12" s="1"/>
  <c r="AK532" i="7"/>
  <c r="AX532" i="7" s="1"/>
  <c r="G1117" i="12" s="1"/>
  <c r="H1117" i="12" s="1"/>
  <c r="AK1171" i="7"/>
  <c r="AX1171" i="7" s="1"/>
  <c r="G324" i="12" s="1"/>
  <c r="H324" i="12" s="1"/>
  <c r="AK160" i="7"/>
  <c r="AX160" i="7" s="1"/>
  <c r="G1259" i="12" s="1"/>
  <c r="H1259" i="12" s="1"/>
  <c r="AK1055" i="7"/>
  <c r="AX1055" i="7" s="1"/>
  <c r="G214" i="12" s="1"/>
  <c r="H214" i="12" s="1"/>
  <c r="AK258" i="7"/>
  <c r="AX258" i="7" s="1"/>
  <c r="G665" i="12" s="1"/>
  <c r="H665" i="12" s="1"/>
  <c r="AK539" i="7"/>
  <c r="AX539" i="7" s="1"/>
  <c r="G1211" i="12" s="1"/>
  <c r="H1211" i="12" s="1"/>
  <c r="AK491" i="7"/>
  <c r="AX491" i="7" s="1"/>
  <c r="G846" i="12" s="1"/>
  <c r="H846" i="12" s="1"/>
  <c r="G73" i="12"/>
  <c r="H73" i="12" s="1"/>
  <c r="AK74" i="7"/>
  <c r="AX74" i="7" s="1"/>
  <c r="G780" i="12" s="1"/>
  <c r="H780" i="12" s="1"/>
  <c r="AK196" i="7"/>
  <c r="AX196" i="7" s="1"/>
  <c r="G634" i="12" s="1"/>
  <c r="H634" i="12" s="1"/>
  <c r="AK346" i="7"/>
  <c r="AX346" i="7" s="1"/>
  <c r="G1183" i="12" s="1"/>
  <c r="H1183" i="12" s="1"/>
  <c r="AK226" i="7"/>
  <c r="AX226" i="7" s="1"/>
  <c r="G631" i="12" s="1"/>
  <c r="H631" i="12" s="1"/>
  <c r="AK1023" i="7"/>
  <c r="AX1023" i="7" s="1"/>
  <c r="G182" i="12" s="1"/>
  <c r="H182" i="12" s="1"/>
  <c r="AK959" i="7"/>
  <c r="AX959" i="7" s="1"/>
  <c r="G125" i="12" s="1"/>
  <c r="H125" i="12" s="1"/>
  <c r="AK819" i="7"/>
  <c r="AX819" i="7" s="1"/>
  <c r="G1300" i="12" s="1"/>
  <c r="H1300" i="12" s="1"/>
  <c r="AK806" i="7"/>
  <c r="AX806" i="7" s="1"/>
  <c r="G1165" i="12" s="1"/>
  <c r="H1165" i="12" s="1"/>
  <c r="AK71" i="7"/>
  <c r="AX71" i="7" s="1"/>
  <c r="AK815" i="7"/>
  <c r="AX815" i="7" s="1"/>
  <c r="G1296" i="12" s="1"/>
  <c r="H1296" i="12" s="1"/>
  <c r="AK27" i="7"/>
  <c r="AX27" i="7" s="1"/>
  <c r="G541" i="12" s="1"/>
  <c r="H541" i="12" s="1"/>
  <c r="AK700" i="7"/>
  <c r="AX700" i="7" s="1"/>
  <c r="G1148" i="12" s="1"/>
  <c r="H1148" i="12" s="1"/>
  <c r="AK554" i="7"/>
  <c r="AX554" i="7" s="1"/>
  <c r="G872" i="12" s="1"/>
  <c r="H872" i="12" s="1"/>
  <c r="AK414" i="7"/>
  <c r="AX414" i="7" s="1"/>
  <c r="G826" i="12" s="1"/>
  <c r="H826" i="12" s="1"/>
  <c r="AK205" i="7"/>
  <c r="AX205" i="7" s="1"/>
  <c r="G502" i="12" s="1"/>
  <c r="H502" i="12" s="1"/>
  <c r="AK1126" i="7"/>
  <c r="AX1126" i="7" s="1"/>
  <c r="G282" i="12" s="1"/>
  <c r="H282" i="12" s="1"/>
  <c r="AK1254" i="7"/>
  <c r="AX1254" i="7" s="1"/>
  <c r="G402" i="12" s="1"/>
  <c r="H402" i="12" s="1"/>
  <c r="AK880" i="7"/>
  <c r="AX880" i="7" s="1"/>
  <c r="G49" i="12" s="1"/>
  <c r="H49" i="12" s="1"/>
  <c r="AK1204" i="7"/>
  <c r="AX1204" i="7" s="1"/>
  <c r="G354" i="12" s="1"/>
  <c r="H354" i="12" s="1"/>
  <c r="AK1038" i="7"/>
  <c r="AX1038" i="7" s="1"/>
  <c r="G197" i="12" s="1"/>
  <c r="H197" i="12" s="1"/>
  <c r="AK1166" i="7"/>
  <c r="AX1166" i="7" s="1"/>
  <c r="G319" i="12" s="1"/>
  <c r="H319" i="12" s="1"/>
  <c r="AK514" i="7"/>
  <c r="AX514" i="7" s="1"/>
  <c r="G954" i="12" s="1"/>
  <c r="H954" i="12" s="1"/>
  <c r="AK51" i="7"/>
  <c r="AX51" i="7" s="1"/>
  <c r="AK1127" i="7"/>
  <c r="AX1127" i="7" s="1"/>
  <c r="G283" i="12" s="1"/>
  <c r="H283" i="12" s="1"/>
  <c r="AK812" i="7"/>
  <c r="AX812" i="7" s="1"/>
  <c r="G1293" i="12" s="1"/>
  <c r="H1293" i="12" s="1"/>
  <c r="AK12" i="7"/>
  <c r="AK862" i="7"/>
  <c r="AX862" i="7" s="1"/>
  <c r="G31" i="12" s="1"/>
  <c r="H31" i="12" s="1"/>
  <c r="AK368" i="7"/>
  <c r="AX368" i="7" s="1"/>
  <c r="G1093" i="12" s="1"/>
  <c r="H1093" i="12" s="1"/>
  <c r="AK551" i="7"/>
  <c r="AX551" i="7" s="1"/>
  <c r="G867" i="12" s="1"/>
  <c r="H867" i="12" s="1"/>
  <c r="AK487" i="7"/>
  <c r="AX487" i="7" s="1"/>
  <c r="G922" i="12" s="1"/>
  <c r="H922" i="12" s="1"/>
  <c r="AK1352" i="7"/>
  <c r="AX1352" i="7" s="1"/>
  <c r="G490" i="12" s="1"/>
  <c r="H490" i="12" s="1"/>
  <c r="AK752" i="7"/>
  <c r="AX752" i="7" s="1"/>
  <c r="G1247" i="12" s="1"/>
  <c r="H1247" i="12" s="1"/>
  <c r="AK766" i="7"/>
  <c r="AX766" i="7" s="1"/>
  <c r="G942" i="12" s="1"/>
  <c r="H942" i="12" s="1"/>
  <c r="AK888" i="7"/>
  <c r="AX888" i="7" s="1"/>
  <c r="G56" i="12" s="1"/>
  <c r="H56" i="12" s="1"/>
  <c r="AK716" i="7"/>
  <c r="AX716" i="7" s="1"/>
  <c r="G1166" i="12" s="1"/>
  <c r="H1166" i="12" s="1"/>
  <c r="AK176" i="7"/>
  <c r="AX176" i="7" s="1"/>
  <c r="G622" i="12" s="1"/>
  <c r="H622" i="12" s="1"/>
  <c r="AK558" i="7"/>
  <c r="AX558" i="7" s="1"/>
  <c r="G994" i="12" s="1"/>
  <c r="H994" i="12" s="1"/>
  <c r="AK865" i="7"/>
  <c r="AX865" i="7" s="1"/>
  <c r="G34" i="12" s="1"/>
  <c r="H34" i="12" s="1"/>
  <c r="AK99" i="7"/>
  <c r="AX99" i="7" s="1"/>
  <c r="G913" i="12" s="1"/>
  <c r="H913" i="12" s="1"/>
  <c r="AK404" i="7"/>
  <c r="AX404" i="7" s="1"/>
  <c r="G699" i="12" s="1"/>
  <c r="H699" i="12" s="1"/>
  <c r="AK738" i="7"/>
  <c r="AX738" i="7" s="1"/>
  <c r="G1189" i="12" s="1"/>
  <c r="H1189" i="12" s="1"/>
  <c r="AK129" i="7"/>
  <c r="AX129" i="7" s="1"/>
  <c r="G525" i="12" s="1"/>
  <c r="H525" i="12" s="1"/>
  <c r="AK970" i="7"/>
  <c r="AX970" i="7" s="1"/>
  <c r="AK599" i="7"/>
  <c r="AX599" i="7" s="1"/>
  <c r="G732" i="12" s="1"/>
  <c r="H732" i="12" s="1"/>
  <c r="AK605" i="7"/>
  <c r="AX605" i="7" s="1"/>
  <c r="G885" i="12" s="1"/>
  <c r="H885" i="12" s="1"/>
  <c r="AK1077" i="7"/>
  <c r="AX1077" i="7" s="1"/>
  <c r="G235" i="12" s="1"/>
  <c r="H235" i="12" s="1"/>
  <c r="AK382" i="7"/>
  <c r="AX382" i="7" s="1"/>
  <c r="G818" i="12" s="1"/>
  <c r="H818" i="12" s="1"/>
  <c r="AK1102" i="7"/>
  <c r="AX1102" i="7" s="1"/>
  <c r="G259" i="12" s="1"/>
  <c r="H259" i="12" s="1"/>
  <c r="AK224" i="7"/>
  <c r="AX224" i="7" s="1"/>
  <c r="G629" i="12" s="1"/>
  <c r="H629" i="12" s="1"/>
  <c r="AK444" i="7"/>
  <c r="AX444" i="7" s="1"/>
  <c r="G837" i="12" s="1"/>
  <c r="H837" i="12" s="1"/>
  <c r="AK814" i="7"/>
  <c r="AX814" i="7" s="1"/>
  <c r="G1295" i="12" s="1"/>
  <c r="H1295" i="12" s="1"/>
  <c r="AK750" i="7"/>
  <c r="AX750" i="7" s="1"/>
  <c r="G1155" i="12" s="1"/>
  <c r="H1155" i="12" s="1"/>
  <c r="AK1050" i="7"/>
  <c r="AX1050" i="7" s="1"/>
  <c r="G209" i="12" s="1"/>
  <c r="H209" i="12" s="1"/>
  <c r="AK667" i="7"/>
  <c r="AX667" i="7" s="1"/>
  <c r="G1109" i="12" s="1"/>
  <c r="H1109" i="12" s="1"/>
  <c r="AK424" i="7"/>
  <c r="AX424" i="7" s="1"/>
  <c r="G1100" i="12" s="1"/>
  <c r="H1100" i="12" s="1"/>
  <c r="AK583" i="7"/>
  <c r="AX583" i="7" s="1"/>
  <c r="AK555" i="7"/>
  <c r="AX555" i="7" s="1"/>
  <c r="G993" i="12" s="1"/>
  <c r="H993" i="12" s="1"/>
  <c r="AK457" i="7"/>
  <c r="AX457" i="7" s="1"/>
  <c r="G707" i="12" s="1"/>
  <c r="H707" i="12" s="1"/>
  <c r="AK124" i="7"/>
  <c r="AX124" i="7" s="1"/>
  <c r="G593" i="12" s="1"/>
  <c r="H593" i="12" s="1"/>
  <c r="AK437" i="7"/>
  <c r="AX437" i="7" s="1"/>
  <c r="G828" i="12" s="1"/>
  <c r="H828" i="12" s="1"/>
  <c r="AK155" i="7"/>
  <c r="AX155" i="7" s="1"/>
  <c r="G1206" i="12" s="1"/>
  <c r="H1206" i="12" s="1"/>
  <c r="AK1191" i="7"/>
  <c r="AX1191" i="7" s="1"/>
  <c r="G341" i="12" s="1"/>
  <c r="H341" i="12" s="1"/>
  <c r="AK119" i="7"/>
  <c r="AX119" i="7" s="1"/>
  <c r="G1038" i="12" s="1"/>
  <c r="H1038" i="12" s="1"/>
  <c r="AK1350" i="7"/>
  <c r="AX1350" i="7" s="1"/>
  <c r="G488" i="12" s="1"/>
  <c r="H488" i="12" s="1"/>
  <c r="AK930" i="7"/>
  <c r="AX930" i="7" s="1"/>
  <c r="G97" i="12" s="1"/>
  <c r="H97" i="12" s="1"/>
  <c r="AK1272" i="7"/>
  <c r="AX1272" i="7" s="1"/>
  <c r="G417" i="12" s="1"/>
  <c r="H417" i="12" s="1"/>
  <c r="AK175" i="7"/>
  <c r="AX175" i="7" s="1"/>
  <c r="G621" i="12" s="1"/>
  <c r="H621" i="12" s="1"/>
  <c r="AK1157" i="7"/>
  <c r="AX1157" i="7" s="1"/>
  <c r="G312" i="12" s="1"/>
  <c r="H312" i="12" s="1"/>
  <c r="AK545" i="7"/>
  <c r="AX545" i="7" s="1"/>
  <c r="G722" i="12" s="1"/>
  <c r="H722" i="12" s="1"/>
  <c r="AK648" i="7"/>
  <c r="AX648" i="7" s="1"/>
  <c r="G1089" i="12" s="1"/>
  <c r="H1089" i="12" s="1"/>
  <c r="AK921" i="7"/>
  <c r="AX921" i="7" s="1"/>
  <c r="G88" i="12" s="1"/>
  <c r="H88" i="12" s="1"/>
  <c r="AK337" i="7"/>
  <c r="AX337" i="7" s="1"/>
  <c r="G773" i="12" s="1"/>
  <c r="H773" i="12" s="1"/>
  <c r="AK1031" i="7"/>
  <c r="AX1031" i="7" s="1"/>
  <c r="G190" i="12" s="1"/>
  <c r="H190" i="12" s="1"/>
  <c r="AK354" i="7"/>
  <c r="AX354" i="7" s="1"/>
  <c r="G803" i="12" s="1"/>
  <c r="H803" i="12" s="1"/>
  <c r="AK717" i="7"/>
  <c r="AX717" i="7" s="1"/>
  <c r="AK1229" i="7"/>
  <c r="AX1229" i="7" s="1"/>
  <c r="G378" i="12" s="1"/>
  <c r="H378" i="12" s="1"/>
  <c r="AK828" i="7"/>
  <c r="AX828" i="7" s="1"/>
  <c r="G1292" i="12" s="1"/>
  <c r="H1292" i="12" s="1"/>
  <c r="AK272" i="7"/>
  <c r="AX272" i="7" s="1"/>
  <c r="G680" i="12" s="1"/>
  <c r="H680" i="12" s="1"/>
  <c r="AK493" i="7"/>
  <c r="AX493" i="7" s="1"/>
  <c r="G849" i="12" s="1"/>
  <c r="H849" i="12" s="1"/>
  <c r="AK243" i="7"/>
  <c r="AX243" i="7" s="1"/>
  <c r="G520" i="12" s="1"/>
  <c r="H520" i="12" s="1"/>
  <c r="AK1167" i="7"/>
  <c r="AX1167" i="7" s="1"/>
  <c r="G320" i="12" s="1"/>
  <c r="H320" i="12" s="1"/>
  <c r="AK82" i="7"/>
  <c r="AX82" i="7" s="1"/>
  <c r="G824" i="12" s="1"/>
  <c r="H824" i="12" s="1"/>
  <c r="AK1186" i="7"/>
  <c r="AX1186" i="7" s="1"/>
  <c r="G337" i="12" s="1"/>
  <c r="H337" i="12" s="1"/>
  <c r="AK181" i="7"/>
  <c r="AX181" i="7" s="1"/>
  <c r="G1274" i="12" s="1"/>
  <c r="H1274" i="12" s="1"/>
  <c r="AK540" i="7"/>
  <c r="AX540" i="7" s="1"/>
  <c r="G976" i="12" s="1"/>
  <c r="H976" i="12" s="1"/>
  <c r="AK499" i="7"/>
  <c r="AX499" i="7" s="1"/>
  <c r="G1004" i="12" s="1"/>
  <c r="H1004" i="12" s="1"/>
  <c r="AK476" i="7"/>
  <c r="AX476" i="7" s="1"/>
  <c r="G911" i="12" s="1"/>
  <c r="H911" i="12" s="1"/>
  <c r="AK188" i="7"/>
  <c r="AX188" i="7" s="1"/>
  <c r="G630" i="12" s="1"/>
  <c r="H630" i="12" s="1"/>
  <c r="AK537" i="7"/>
  <c r="AX537" i="7" s="1"/>
  <c r="G1120" i="12" s="1"/>
  <c r="H1120" i="12" s="1"/>
  <c r="AK967" i="7"/>
  <c r="AX967" i="7" s="1"/>
  <c r="G132" i="12" s="1"/>
  <c r="H132" i="12" s="1"/>
  <c r="AK571" i="7"/>
  <c r="AX571" i="7" s="1"/>
  <c r="G730" i="12" s="1"/>
  <c r="H730" i="12" s="1"/>
  <c r="AK776" i="7"/>
  <c r="AX776" i="7" s="1"/>
  <c r="G1157" i="12" s="1"/>
  <c r="H1157" i="12" s="1"/>
  <c r="AK126" i="7"/>
  <c r="AX126" i="7" s="1"/>
  <c r="G521" i="12" s="1"/>
  <c r="H521" i="12" s="1"/>
  <c r="AK411" i="7"/>
  <c r="AX411" i="7" s="1"/>
  <c r="G823" i="12" s="1"/>
  <c r="H823" i="12" s="1"/>
  <c r="AK572" i="7"/>
  <c r="AX572" i="7" s="1"/>
  <c r="G1012" i="12" s="1"/>
  <c r="H1012" i="12" s="1"/>
  <c r="AK1082" i="7"/>
  <c r="AX1082" i="7" s="1"/>
  <c r="G240" i="12" s="1"/>
  <c r="H240" i="12" s="1"/>
  <c r="AK897" i="7"/>
  <c r="AX897" i="7" s="1"/>
  <c r="G65" i="12" s="1"/>
  <c r="H65" i="12" s="1"/>
  <c r="AK796" i="7"/>
  <c r="AX796" i="7" s="1"/>
  <c r="G1242" i="12" s="1"/>
  <c r="H1242" i="12" s="1"/>
  <c r="AK350" i="7"/>
  <c r="AX350" i="7" s="1"/>
  <c r="G785" i="12" s="1"/>
  <c r="H785" i="12" s="1"/>
  <c r="AK164" i="7"/>
  <c r="AX164" i="7" s="1"/>
  <c r="G254" i="12"/>
  <c r="H254" i="12" s="1"/>
  <c r="AK1193" i="7"/>
  <c r="AX1193" i="7" s="1"/>
  <c r="G343" i="12" s="1"/>
  <c r="H343" i="12" s="1"/>
  <c r="AK920" i="7"/>
  <c r="AX920" i="7" s="1"/>
  <c r="G87" i="12" s="1"/>
  <c r="H87" i="12" s="1"/>
  <c r="AK470" i="7"/>
  <c r="AX470" i="7" s="1"/>
  <c r="G908" i="12" s="1"/>
  <c r="H908" i="12" s="1"/>
  <c r="AK142" i="7"/>
  <c r="AX142" i="7" s="1"/>
  <c r="G603" i="12" s="1"/>
  <c r="H603" i="12" s="1"/>
  <c r="AK322" i="7"/>
  <c r="AX322" i="7" s="1"/>
  <c r="G1084" i="12" s="1"/>
  <c r="H1084" i="12" s="1"/>
  <c r="AK875" i="7"/>
  <c r="AX875" i="7" s="1"/>
  <c r="G44" i="12" s="1"/>
  <c r="H44" i="12" s="1"/>
  <c r="AK288" i="7"/>
  <c r="AX288" i="7" s="1"/>
  <c r="G775" i="12" s="1"/>
  <c r="H775" i="12" s="1"/>
  <c r="AK194" i="7"/>
  <c r="AX194" i="7" s="1"/>
  <c r="G1280" i="12" s="1"/>
  <c r="H1280" i="12" s="1"/>
  <c r="AK1295" i="7"/>
  <c r="AX1295" i="7" s="1"/>
  <c r="G438" i="12" s="1"/>
  <c r="H438" i="12" s="1"/>
  <c r="AK223" i="7"/>
  <c r="AX223" i="7" s="1"/>
  <c r="G648" i="12" s="1"/>
  <c r="H648" i="12" s="1"/>
  <c r="AK356" i="7"/>
  <c r="AX356" i="7" s="1"/>
  <c r="G804" i="12" s="1"/>
  <c r="H804" i="12" s="1"/>
  <c r="AK327" i="7"/>
  <c r="AX327" i="7" s="1"/>
  <c r="G762" i="12" s="1"/>
  <c r="H762" i="12" s="1"/>
  <c r="AK697" i="7"/>
  <c r="AX697" i="7" s="1"/>
  <c r="G1241" i="12" s="1"/>
  <c r="H1241" i="12" s="1"/>
  <c r="AK508" i="7"/>
  <c r="AX508" i="7" s="1"/>
  <c r="G1207" i="12" s="1"/>
  <c r="H1207" i="12" s="1"/>
  <c r="AK889" i="7"/>
  <c r="AX889" i="7" s="1"/>
  <c r="G57" i="12" s="1"/>
  <c r="H57" i="12" s="1"/>
  <c r="AK1299" i="7"/>
  <c r="AX1299" i="7" s="1"/>
  <c r="G442" i="12" s="1"/>
  <c r="H442" i="12" s="1"/>
  <c r="AK371" i="7"/>
  <c r="AX371" i="7" s="1"/>
  <c r="G1186" i="12" s="1"/>
  <c r="H1186" i="12" s="1"/>
  <c r="AK365" i="7"/>
  <c r="AX365" i="7" s="1"/>
  <c r="G979" i="12" s="1"/>
  <c r="H979" i="12" s="1"/>
  <c r="AK240" i="7"/>
  <c r="AX240" i="7" s="1"/>
  <c r="G658" i="12" s="1"/>
  <c r="H658" i="12" s="1"/>
  <c r="AK1265" i="7"/>
  <c r="AX1265" i="7" s="1"/>
  <c r="AK1334" i="7"/>
  <c r="AX1334" i="7" s="1"/>
  <c r="G475" i="12" s="1"/>
  <c r="H475" i="12" s="1"/>
  <c r="AK186" i="7"/>
  <c r="AX186" i="7" s="1"/>
  <c r="G627" i="12" s="1"/>
  <c r="H627" i="12" s="1"/>
  <c r="AK924" i="7"/>
  <c r="AX924" i="7" s="1"/>
  <c r="G91" i="12" s="1"/>
  <c r="H91" i="12" s="1"/>
  <c r="AK7" i="7"/>
  <c r="AK662" i="7"/>
  <c r="AX662" i="7" s="1"/>
  <c r="G906" i="12" s="1"/>
  <c r="H906" i="12" s="1"/>
  <c r="AK764" i="7"/>
  <c r="AX764" i="7" s="1"/>
  <c r="G938" i="12" s="1"/>
  <c r="H938" i="12" s="1"/>
  <c r="AK1245" i="7"/>
  <c r="AX1245" i="7" s="1"/>
  <c r="G394" i="12" s="1"/>
  <c r="H394" i="12" s="1"/>
  <c r="AK524" i="7"/>
  <c r="AX524" i="7" s="1"/>
  <c r="G964" i="12" s="1"/>
  <c r="H964" i="12" s="1"/>
  <c r="AK1156" i="7"/>
  <c r="AX1156" i="7" s="1"/>
  <c r="G311" i="12" s="1"/>
  <c r="H311" i="12" s="1"/>
  <c r="AK209" i="7"/>
  <c r="AX209" i="7" s="1"/>
  <c r="G639" i="12" s="1"/>
  <c r="H639" i="12" s="1"/>
  <c r="AK101" i="7"/>
  <c r="AX101" i="7" s="1"/>
  <c r="G583" i="12" s="1"/>
  <c r="H583" i="12" s="1"/>
  <c r="AK162" i="7"/>
  <c r="AX162" i="7" s="1"/>
  <c r="G610" i="12" s="1"/>
  <c r="H610" i="12" s="1"/>
  <c r="AK1129" i="7"/>
  <c r="AX1129" i="7" s="1"/>
  <c r="G285" i="12" s="1"/>
  <c r="H285" i="12" s="1"/>
  <c r="AK54" i="7"/>
  <c r="AX54" i="7" s="1"/>
  <c r="G555" i="12" s="1"/>
  <c r="H555" i="12" s="1"/>
  <c r="AK1238" i="7"/>
  <c r="AX1238" i="7" s="1"/>
  <c r="G387" i="12" s="1"/>
  <c r="H387" i="12" s="1"/>
  <c r="AK1010" i="7"/>
  <c r="AX1010" i="7" s="1"/>
  <c r="G169" i="12" s="1"/>
  <c r="H169" i="12" s="1"/>
  <c r="AK939" i="7"/>
  <c r="AX939" i="7" s="1"/>
  <c r="G106" i="12" s="1"/>
  <c r="H106" i="12" s="1"/>
  <c r="AK1273" i="7"/>
  <c r="AX1273" i="7" s="1"/>
  <c r="G418" i="12" s="1"/>
  <c r="H418" i="12" s="1"/>
  <c r="AK63" i="7"/>
  <c r="AX63" i="7" s="1"/>
  <c r="G560" i="12" s="1"/>
  <c r="H560" i="12" s="1"/>
  <c r="AK640" i="7"/>
  <c r="AX640" i="7" s="1"/>
  <c r="G1037" i="12" s="1"/>
  <c r="H1037" i="12" s="1"/>
  <c r="AK401" i="7"/>
  <c r="AX401" i="7" s="1"/>
  <c r="G1192" i="12" s="1"/>
  <c r="H1192" i="12" s="1"/>
  <c r="AK313" i="7"/>
  <c r="AX313" i="7" s="1"/>
  <c r="G792" i="12" s="1"/>
  <c r="H792" i="12" s="1"/>
  <c r="AK83" i="7"/>
  <c r="AX83" i="7" s="1"/>
  <c r="G1228" i="12" s="1"/>
  <c r="H1228" i="12" s="1"/>
  <c r="AK1092" i="7"/>
  <c r="AX1092" i="7" s="1"/>
  <c r="G250" i="12" s="1"/>
  <c r="H250" i="12" s="1"/>
  <c r="AK168" i="7"/>
  <c r="AX168" i="7" s="1"/>
  <c r="G1263" i="12" s="1"/>
  <c r="H1263" i="12" s="1"/>
  <c r="AK14" i="7"/>
  <c r="AX14" i="7" s="1"/>
  <c r="G537" i="12" s="1"/>
  <c r="H537" i="12" s="1"/>
  <c r="AK170" i="7"/>
  <c r="AX170" i="7" s="1"/>
  <c r="G1265" i="12" s="1"/>
  <c r="H1265" i="12" s="1"/>
  <c r="AK1087" i="7"/>
  <c r="AX1087" i="7" s="1"/>
  <c r="G245" i="12" s="1"/>
  <c r="H245" i="12" s="1"/>
  <c r="AK591" i="7"/>
  <c r="AX591" i="7" s="1"/>
  <c r="G1125" i="12" s="1"/>
  <c r="H1125" i="12" s="1"/>
  <c r="AK20" i="7"/>
  <c r="AX20" i="7" s="1"/>
  <c r="G556" i="12" s="1"/>
  <c r="H556" i="12" s="1"/>
  <c r="AK1130" i="7"/>
  <c r="AX1130" i="7" s="1"/>
  <c r="G286" i="12" s="1"/>
  <c r="H286" i="12" s="1"/>
  <c r="AK561" i="7"/>
  <c r="AX561" i="7" s="1"/>
  <c r="G1121" i="12" s="1"/>
  <c r="H1121" i="12" s="1"/>
  <c r="AK629" i="7"/>
  <c r="AX629" i="7" s="1"/>
  <c r="G893" i="12" s="1"/>
  <c r="H893" i="12" s="1"/>
  <c r="AK213" i="7"/>
  <c r="AX213" i="7" s="1"/>
  <c r="G644" i="12" s="1"/>
  <c r="H644" i="12" s="1"/>
  <c r="AK1178" i="7"/>
  <c r="AX1178" i="7" s="1"/>
  <c r="G330" i="12" s="1"/>
  <c r="H330" i="12" s="1"/>
  <c r="AK359" i="7"/>
  <c r="AX359" i="7" s="1"/>
  <c r="G793" i="12" s="1"/>
  <c r="H793" i="12" s="1"/>
  <c r="AK274" i="7"/>
  <c r="AX274" i="7" s="1"/>
  <c r="G770" i="12" s="1"/>
  <c r="H770" i="12" s="1"/>
  <c r="AK172" i="7"/>
  <c r="AX172" i="7" s="1"/>
  <c r="G1266" i="12" s="1"/>
  <c r="H1266" i="12" s="1"/>
  <c r="AK783" i="7"/>
  <c r="AX783" i="7" s="1"/>
  <c r="G1232" i="12" s="1"/>
  <c r="H1232" i="12" s="1"/>
  <c r="AK374" i="7"/>
  <c r="AX374" i="7" s="1"/>
  <c r="G695" i="12" s="1"/>
  <c r="H695" i="12" s="1"/>
  <c r="AK892" i="7"/>
  <c r="AX892" i="7" s="1"/>
  <c r="G60" i="12" s="1"/>
  <c r="H60" i="12" s="1"/>
  <c r="AK882" i="7"/>
  <c r="AX882" i="7" s="1"/>
  <c r="G51" i="12" s="1"/>
  <c r="H51" i="12" s="1"/>
  <c r="AK21" i="7"/>
  <c r="AX21" i="7" s="1"/>
  <c r="G500" i="12" s="1"/>
  <c r="H500" i="12" s="1"/>
  <c r="AK886" i="7"/>
  <c r="AX886" i="7" s="1"/>
  <c r="G54" i="12" s="1"/>
  <c r="H54" i="12" s="1"/>
  <c r="AK42" i="7"/>
  <c r="AX42" i="7" s="1"/>
  <c r="G646" i="12" s="1"/>
  <c r="H646" i="12" s="1"/>
  <c r="AK1147" i="7"/>
  <c r="AX1147" i="7" s="1"/>
  <c r="G303" i="12" s="1"/>
  <c r="H303" i="12" s="1"/>
  <c r="AK214" i="7"/>
  <c r="AX214" i="7" s="1"/>
  <c r="G618" i="12" s="1"/>
  <c r="H618" i="12" s="1"/>
  <c r="AK644" i="7"/>
  <c r="AX644" i="7" s="1"/>
  <c r="G1137" i="12" s="1"/>
  <c r="H1137" i="12" s="1"/>
  <c r="AK290" i="7"/>
  <c r="AX290" i="7" s="1"/>
  <c r="G779" i="12" s="1"/>
  <c r="H779" i="12" s="1"/>
  <c r="AK797" i="7"/>
  <c r="AX797" i="7" s="1"/>
  <c r="G1243" i="12" s="1"/>
  <c r="H1243" i="12" s="1"/>
  <c r="AK293" i="7"/>
  <c r="AX293" i="7" s="1"/>
  <c r="G962" i="12" s="1"/>
  <c r="H962" i="12" s="1"/>
  <c r="AK876" i="7"/>
  <c r="AX876" i="7" s="1"/>
  <c r="G45" i="12" s="1"/>
  <c r="H45" i="12" s="1"/>
  <c r="AK1205" i="7"/>
  <c r="AX1205" i="7" s="1"/>
  <c r="G355" i="12" s="1"/>
  <c r="H355" i="12" s="1"/>
  <c r="AK207" i="7"/>
  <c r="AX207" i="7" s="1"/>
  <c r="G609" i="12" s="1"/>
  <c r="H609" i="12" s="1"/>
  <c r="AK1201" i="7"/>
  <c r="AX1201" i="7" s="1"/>
  <c r="G351" i="12" s="1"/>
  <c r="H351" i="12" s="1"/>
  <c r="AK423" i="7"/>
  <c r="AX423" i="7" s="1"/>
  <c r="G860" i="12" s="1"/>
  <c r="H860" i="12" s="1"/>
  <c r="AK375" i="7"/>
  <c r="AX375" i="7" s="1"/>
  <c r="G812" i="12" s="1"/>
  <c r="H812" i="12" s="1"/>
  <c r="AK713" i="7"/>
  <c r="AX713" i="7" s="1"/>
  <c r="G1163" i="12" s="1"/>
  <c r="H1163" i="12" s="1"/>
  <c r="AK1216" i="7"/>
  <c r="AX1216" i="7" s="1"/>
  <c r="G366" i="12" s="1"/>
  <c r="H366" i="12" s="1"/>
  <c r="AK1035" i="7"/>
  <c r="AX1035" i="7" s="1"/>
  <c r="G194" i="12" s="1"/>
  <c r="H194" i="12" s="1"/>
  <c r="AK452" i="7"/>
  <c r="AX452" i="7" s="1"/>
  <c r="G1107" i="12" s="1"/>
  <c r="H1107" i="12" s="1"/>
  <c r="AK919" i="7"/>
  <c r="AX919" i="7" s="1"/>
  <c r="G86" i="12" s="1"/>
  <c r="H86" i="12" s="1"/>
  <c r="AK460" i="7"/>
  <c r="AX460" i="7" s="1"/>
  <c r="G897" i="12" s="1"/>
  <c r="H897" i="12" s="1"/>
  <c r="AK1042" i="7"/>
  <c r="AX1042" i="7" s="1"/>
  <c r="G201" i="12" s="1"/>
  <c r="H201" i="12" s="1"/>
  <c r="AK923" i="7"/>
  <c r="AX923" i="7" s="1"/>
  <c r="G90" i="12" s="1"/>
  <c r="H90" i="12" s="1"/>
  <c r="AK977" i="7"/>
  <c r="AX977" i="7" s="1"/>
  <c r="G141" i="12" s="1"/>
  <c r="H141" i="12" s="1"/>
  <c r="AK292" i="7"/>
  <c r="AX292" i="7" s="1"/>
  <c r="G961" i="12" s="1"/>
  <c r="H961" i="12" s="1"/>
  <c r="AK1267" i="7"/>
  <c r="AX1267" i="7" s="1"/>
  <c r="G413" i="12" s="1"/>
  <c r="H413" i="12" s="1"/>
  <c r="AK805" i="7"/>
  <c r="AX805" i="7" s="1"/>
  <c r="G1164" i="12" s="1"/>
  <c r="H1164" i="12" s="1"/>
  <c r="AK1136" i="7"/>
  <c r="AX1136" i="7" s="1"/>
  <c r="G292" i="12" s="1"/>
  <c r="H292" i="12" s="1"/>
  <c r="AK946" i="7"/>
  <c r="AX946" i="7" s="1"/>
  <c r="G112" i="12" s="1"/>
  <c r="H112" i="12" s="1"/>
  <c r="AK1308" i="7"/>
  <c r="AX1308" i="7" s="1"/>
  <c r="G451" i="12" s="1"/>
  <c r="H451" i="12" s="1"/>
  <c r="AK527" i="7"/>
  <c r="AX527" i="7" s="1"/>
  <c r="G1010" i="12" s="1"/>
  <c r="H1010" i="12" s="1"/>
  <c r="AK316" i="7"/>
  <c r="AX316" i="7" s="1"/>
  <c r="G969" i="12" s="1"/>
  <c r="H969" i="12" s="1"/>
  <c r="AK94" i="7"/>
  <c r="AX94" i="7" s="1"/>
  <c r="G902" i="12" s="1"/>
  <c r="H902" i="12" s="1"/>
  <c r="AK531" i="7"/>
  <c r="AX531" i="7" s="1"/>
  <c r="G1014" i="12" s="1"/>
  <c r="H1014" i="12" s="1"/>
  <c r="AK1022" i="7"/>
  <c r="AX1022" i="7" s="1"/>
  <c r="G181" i="12" s="1"/>
  <c r="H181" i="12" s="1"/>
  <c r="AK210" i="7"/>
  <c r="AX210" i="7" s="1"/>
  <c r="G640" i="12" s="1"/>
  <c r="H640" i="12" s="1"/>
  <c r="AK106" i="7"/>
  <c r="AX106" i="7" s="1"/>
  <c r="G970" i="12" s="1"/>
  <c r="H970" i="12" s="1"/>
  <c r="AK149" i="7"/>
  <c r="AX149" i="7" s="1"/>
  <c r="G604" i="12" s="1"/>
  <c r="H604" i="12" s="1"/>
  <c r="AK1176" i="7"/>
  <c r="AX1176" i="7" s="1"/>
  <c r="G328" i="12" s="1"/>
  <c r="H328" i="12" s="1"/>
  <c r="AK376" i="7"/>
  <c r="AX376" i="7" s="1"/>
  <c r="G694" i="12" s="1"/>
  <c r="H694" i="12" s="1"/>
  <c r="AK127" i="7"/>
  <c r="AX127" i="7" s="1"/>
  <c r="G595" i="12" s="1"/>
  <c r="H595" i="12" s="1"/>
  <c r="AK1084" i="7"/>
  <c r="AX1084" i="7" s="1"/>
  <c r="G242" i="12" s="1"/>
  <c r="H242" i="12" s="1"/>
  <c r="AK1142" i="7"/>
  <c r="AX1142" i="7" s="1"/>
  <c r="G298" i="12" s="1"/>
  <c r="H298" i="12" s="1"/>
  <c r="AK899" i="7"/>
  <c r="AX899" i="7" s="1"/>
  <c r="G67" i="12" s="1"/>
  <c r="H67" i="12" s="1"/>
  <c r="AK1013" i="7"/>
  <c r="AX1013" i="7" s="1"/>
  <c r="G172" i="12" s="1"/>
  <c r="H172" i="12" s="1"/>
  <c r="AK438" i="7"/>
  <c r="AX438" i="7" s="1"/>
  <c r="G829" i="12" s="1"/>
  <c r="H829" i="12" s="1"/>
  <c r="AK1114" i="7"/>
  <c r="AX1114" i="7" s="1"/>
  <c r="G271" i="12" s="1"/>
  <c r="H271" i="12" s="1"/>
  <c r="AK652" i="7"/>
  <c r="AX652" i="7" s="1"/>
  <c r="G740" i="12" s="1"/>
  <c r="H740" i="12" s="1"/>
  <c r="AK1052" i="7"/>
  <c r="AX1052" i="7" s="1"/>
  <c r="G211" i="12" s="1"/>
  <c r="H211" i="12" s="1"/>
  <c r="AK50" i="7"/>
  <c r="AX50" i="7" s="1"/>
  <c r="G553" i="12" s="1"/>
  <c r="H553" i="12" s="1"/>
  <c r="AK225" i="7"/>
  <c r="AX225" i="7" s="1"/>
  <c r="G649" i="12" s="1"/>
  <c r="H649" i="12" s="1"/>
  <c r="AK461" i="7"/>
  <c r="AX461" i="7" s="1"/>
  <c r="G710" i="12" s="1"/>
  <c r="H710" i="12" s="1"/>
  <c r="AK793" i="7"/>
  <c r="AX793" i="7" s="1"/>
  <c r="G950" i="12" s="1"/>
  <c r="H950" i="12" s="1"/>
  <c r="AK467" i="7"/>
  <c r="AX467" i="7" s="1"/>
  <c r="G844" i="12" s="1"/>
  <c r="H844" i="12" s="1"/>
  <c r="AK1098" i="7"/>
  <c r="AX1098" i="7" s="1"/>
  <c r="G255" i="12" s="1"/>
  <c r="H255" i="12" s="1"/>
  <c r="AK409" i="7"/>
  <c r="AX409" i="7" s="1"/>
  <c r="G821" i="12" s="1"/>
  <c r="H821" i="12" s="1"/>
  <c r="AK1172" i="7"/>
  <c r="AX1172" i="7" s="1"/>
  <c r="G325" i="12" s="1"/>
  <c r="H325" i="12" s="1"/>
  <c r="AK749" i="7"/>
  <c r="AX749" i="7" s="1"/>
  <c r="G1154" i="12" s="1"/>
  <c r="H1154" i="12" s="1"/>
  <c r="AK59" i="7"/>
  <c r="AX59" i="7" s="1"/>
  <c r="G725" i="12" s="1"/>
  <c r="H725" i="12" s="1"/>
  <c r="AK389" i="7"/>
  <c r="AX389" i="7" s="1"/>
  <c r="G985" i="12" s="1"/>
  <c r="H985" i="12" s="1"/>
  <c r="AK994" i="7"/>
  <c r="AX994" i="7" s="1"/>
  <c r="G155" i="12" s="1"/>
  <c r="H155" i="12" s="1"/>
  <c r="AK563" i="7"/>
  <c r="AX563" i="7" s="1"/>
  <c r="G1123" i="12" s="1"/>
  <c r="H1123" i="12" s="1"/>
  <c r="AK623" i="7"/>
  <c r="AX623" i="7" s="1"/>
  <c r="G1067" i="12" s="1"/>
  <c r="H1067" i="12" s="1"/>
  <c r="AK1067" i="7"/>
  <c r="AX1067" i="7" s="1"/>
  <c r="G225" i="12" s="1"/>
  <c r="H225" i="12" s="1"/>
  <c r="AK1143" i="7"/>
  <c r="AX1143" i="7" s="1"/>
  <c r="G299" i="12" s="1"/>
  <c r="H299" i="12" s="1"/>
  <c r="AK974" i="7"/>
  <c r="AX974" i="7" s="1"/>
  <c r="G138" i="12" s="1"/>
  <c r="H138" i="12" s="1"/>
  <c r="AK40" i="7"/>
  <c r="AX40" i="7" s="1"/>
  <c r="G813" i="12" s="1"/>
  <c r="H813" i="12" s="1"/>
  <c r="AK1109" i="7"/>
  <c r="AX1109" i="7" s="1"/>
  <c r="G266" i="12" s="1"/>
  <c r="H266" i="12" s="1"/>
  <c r="AK480" i="7"/>
  <c r="AX480" i="7" s="1"/>
  <c r="G915" i="12" s="1"/>
  <c r="H915" i="12" s="1"/>
  <c r="AK795" i="7"/>
  <c r="AX795" i="7" s="1"/>
  <c r="G952" i="12" s="1"/>
  <c r="H952" i="12" s="1"/>
  <c r="AK1086" i="7"/>
  <c r="AX1086" i="7" s="1"/>
  <c r="G244" i="12" s="1"/>
  <c r="H244" i="12" s="1"/>
  <c r="AK710" i="7"/>
  <c r="AX710" i="7" s="1"/>
  <c r="G926" i="12" s="1"/>
  <c r="H926" i="12" s="1"/>
  <c r="AK809" i="7"/>
  <c r="AX809" i="7" s="1"/>
  <c r="G1257" i="12" s="1"/>
  <c r="H1257" i="12" s="1"/>
  <c r="AK937" i="7"/>
  <c r="AX937" i="7" s="1"/>
  <c r="G104" i="12" s="1"/>
  <c r="H104" i="12" s="1"/>
  <c r="AK1154" i="7"/>
  <c r="AX1154" i="7" s="1"/>
  <c r="G309" i="12" s="1"/>
  <c r="H309" i="12" s="1"/>
  <c r="AK390" i="7"/>
  <c r="AX390" i="7" s="1"/>
  <c r="G986" i="12" s="1"/>
  <c r="H986" i="12" s="1"/>
  <c r="AK283" i="7"/>
  <c r="AX283" i="7" s="1"/>
  <c r="G1076" i="12" s="1"/>
  <c r="H1076" i="12" s="1"/>
  <c r="AK1048" i="7"/>
  <c r="AX1048" i="7" s="1"/>
  <c r="G207" i="12" s="1"/>
  <c r="H207" i="12" s="1"/>
  <c r="AK232" i="7"/>
  <c r="AX232" i="7" s="1"/>
  <c r="G514" i="12" s="1"/>
  <c r="H514" i="12" s="1"/>
  <c r="AK985" i="7"/>
  <c r="AX985" i="7" s="1"/>
  <c r="G147" i="12" s="1"/>
  <c r="H147" i="12" s="1"/>
  <c r="AK494" i="7"/>
  <c r="AX494" i="7" s="1"/>
  <c r="G931" i="12" s="1"/>
  <c r="H931" i="12" s="1"/>
  <c r="AK436" i="7"/>
  <c r="AX436" i="7" s="1"/>
  <c r="G871" i="12" s="1"/>
  <c r="H871" i="12" s="1"/>
  <c r="AK1161" i="7"/>
  <c r="AX1161" i="7" s="1"/>
  <c r="AK1341" i="7"/>
  <c r="AX1341" i="7" s="1"/>
  <c r="AK593" i="7"/>
  <c r="AX593" i="7" s="1"/>
  <c r="G1129" i="12" s="1"/>
  <c r="H1129" i="12" s="1"/>
  <c r="AK1179" i="7"/>
  <c r="AX1179" i="7" s="1"/>
  <c r="G331" i="12" s="1"/>
  <c r="H331" i="12" s="1"/>
  <c r="AK1241" i="7"/>
  <c r="AX1241" i="7" s="1"/>
  <c r="G390" i="12" s="1"/>
  <c r="H390" i="12" s="1"/>
  <c r="AK1330" i="7"/>
  <c r="AX1330" i="7" s="1"/>
  <c r="G471" i="12" s="1"/>
  <c r="H471" i="12" s="1"/>
  <c r="AK778" i="7"/>
  <c r="AX778" i="7" s="1"/>
  <c r="G1159" i="12" s="1"/>
  <c r="H1159" i="12" s="1"/>
  <c r="AK1044" i="7"/>
  <c r="AX1044" i="7" s="1"/>
  <c r="G203" i="12" s="1"/>
  <c r="H203" i="12" s="1"/>
  <c r="AK900" i="7"/>
  <c r="AX900" i="7" s="1"/>
  <c r="G68" i="12" s="1"/>
  <c r="H68" i="12" s="1"/>
  <c r="AK348" i="7"/>
  <c r="AX348" i="7" s="1"/>
  <c r="G689" i="12" s="1"/>
  <c r="H689" i="12" s="1"/>
  <c r="AK735" i="7"/>
  <c r="AX735" i="7" s="1"/>
  <c r="G930" i="12" s="1"/>
  <c r="H930" i="12" s="1"/>
  <c r="AK1259" i="7"/>
  <c r="AX1259" i="7" s="1"/>
  <c r="G406" i="12" s="1"/>
  <c r="H406" i="12" s="1"/>
  <c r="AK510" i="7"/>
  <c r="AX510" i="7" s="1"/>
  <c r="G1112" i="12" s="1"/>
  <c r="H1112" i="12" s="1"/>
  <c r="AK979" i="7"/>
  <c r="AX979" i="7" s="1"/>
  <c r="G143" i="12" s="1"/>
  <c r="H143" i="12" s="1"/>
  <c r="AK260" i="7"/>
  <c r="AX260" i="7" s="1"/>
  <c r="G669" i="12" s="1"/>
  <c r="H669" i="12" s="1"/>
  <c r="AK197" i="7"/>
  <c r="AX197" i="7" s="1"/>
  <c r="G599" i="12" s="1"/>
  <c r="H599" i="12" s="1"/>
  <c r="AK678" i="7"/>
  <c r="AX678" i="7" s="1"/>
  <c r="G744" i="12" s="1"/>
  <c r="H744" i="12" s="1"/>
  <c r="AK1289" i="7"/>
  <c r="AX1289" i="7" s="1"/>
  <c r="G433" i="12" s="1"/>
  <c r="H433" i="12" s="1"/>
  <c r="AK445" i="7"/>
  <c r="AX445" i="7" s="1"/>
  <c r="G883" i="12" s="1"/>
  <c r="H883" i="12" s="1"/>
  <c r="AK145" i="7"/>
  <c r="AX145" i="7" s="1"/>
  <c r="G1173" i="12" s="1"/>
  <c r="H1173" i="12" s="1"/>
  <c r="AK269" i="7"/>
  <c r="AX269" i="7" s="1"/>
  <c r="G766" i="12" s="1"/>
  <c r="H766" i="12" s="1"/>
  <c r="AK413" i="7"/>
  <c r="AX413" i="7" s="1"/>
  <c r="G825" i="12" s="1"/>
  <c r="H825" i="12" s="1"/>
  <c r="AK154" i="7"/>
  <c r="AX154" i="7" s="1"/>
  <c r="G549" i="12" s="1"/>
  <c r="H549" i="12" s="1"/>
  <c r="AK1144" i="7"/>
  <c r="AX1144" i="7" s="1"/>
  <c r="G300" i="12" s="1"/>
  <c r="H300" i="12" s="1"/>
  <c r="AK280" i="7"/>
  <c r="AX280" i="7" s="1"/>
  <c r="G958" i="12" s="1"/>
  <c r="H958" i="12" s="1"/>
  <c r="AK247" i="7"/>
  <c r="AX247" i="7" s="1"/>
  <c r="G659" i="12" s="1"/>
  <c r="H659" i="12" s="1"/>
  <c r="AK1028" i="7"/>
  <c r="AX1028" i="7" s="1"/>
  <c r="G187" i="12" s="1"/>
  <c r="H187" i="12" s="1"/>
  <c r="AK541" i="7"/>
  <c r="AX541" i="7" s="1"/>
  <c r="G1212" i="12" s="1"/>
  <c r="H1212" i="12" s="1"/>
  <c r="AK86" i="7"/>
  <c r="AX86" i="7" s="1"/>
  <c r="G571" i="12" s="1"/>
  <c r="H571" i="12" s="1"/>
  <c r="AK909" i="7"/>
  <c r="AX909" i="7" s="1"/>
  <c r="G76" i="12" s="1"/>
  <c r="H76" i="12" s="1"/>
  <c r="AK1152" i="7"/>
  <c r="AX1152" i="7" s="1"/>
  <c r="G307" i="12" s="1"/>
  <c r="H307" i="12" s="1"/>
  <c r="AK69" i="7"/>
  <c r="AX69" i="7" s="1"/>
  <c r="G747" i="12" s="1"/>
  <c r="H747" i="12" s="1"/>
  <c r="AK864" i="7"/>
  <c r="AX864" i="7" s="1"/>
  <c r="G33" i="12" s="1"/>
  <c r="H33" i="12" s="1"/>
  <c r="AK440" i="7"/>
  <c r="AX440" i="7" s="1"/>
  <c r="AK1219" i="7"/>
  <c r="AX1219" i="7" s="1"/>
  <c r="G369" i="12" s="1"/>
  <c r="H369" i="12" s="1"/>
  <c r="AK552" i="7"/>
  <c r="AX552" i="7" s="1"/>
  <c r="G870" i="12" s="1"/>
  <c r="H870" i="12" s="1"/>
  <c r="AK645" i="7"/>
  <c r="AX645" i="7" s="1"/>
  <c r="G1087" i="12" s="1"/>
  <c r="H1087" i="12" s="1"/>
  <c r="AK934" i="7"/>
  <c r="AX934" i="7" s="1"/>
  <c r="G101" i="12" s="1"/>
  <c r="H101" i="12" s="1"/>
  <c r="AK1210" i="7"/>
  <c r="AX1210" i="7" s="1"/>
  <c r="G360" i="12" s="1"/>
  <c r="H360" i="12" s="1"/>
  <c r="AK1012" i="7"/>
  <c r="AX1012" i="7" s="1"/>
  <c r="G171" i="12" s="1"/>
  <c r="H171" i="12" s="1"/>
  <c r="AK530" i="7"/>
  <c r="AX530" i="7" s="1"/>
  <c r="G1013" i="12" s="1"/>
  <c r="H1013" i="12" s="1"/>
  <c r="AK1231" i="7"/>
  <c r="AX1231" i="7" s="1"/>
  <c r="G380" i="12" s="1"/>
  <c r="H380" i="12" s="1"/>
  <c r="AK158" i="7"/>
  <c r="AX158" i="7" s="1"/>
  <c r="G1250" i="12" s="1"/>
  <c r="H1250" i="12" s="1"/>
  <c r="AK612" i="7"/>
  <c r="AX612" i="7" s="1"/>
  <c r="G1031" i="12" s="1"/>
  <c r="H1031" i="12" s="1"/>
  <c r="AK911" i="7"/>
  <c r="AX911" i="7" s="1"/>
  <c r="G78" i="12" s="1"/>
  <c r="H78" i="12" s="1"/>
  <c r="AK312" i="7"/>
  <c r="AX312" i="7" s="1"/>
  <c r="G789" i="12" s="1"/>
  <c r="H789" i="12" s="1"/>
  <c r="AK781" i="7"/>
  <c r="AX781" i="7" s="1"/>
  <c r="G1253" i="12" s="1"/>
  <c r="H1253" i="12" s="1"/>
  <c r="AK548" i="7"/>
  <c r="AX548" i="7" s="1"/>
  <c r="G864" i="12" s="1"/>
  <c r="H864" i="12" s="1"/>
  <c r="AK824" i="7"/>
  <c r="AX824" i="7" s="1"/>
  <c r="G1288" i="12" s="1"/>
  <c r="H1288" i="12" s="1"/>
  <c r="AK342" i="7"/>
  <c r="AX342" i="7" s="1"/>
  <c r="G1180" i="12" s="1"/>
  <c r="H1180" i="12" s="1"/>
  <c r="AK957" i="7"/>
  <c r="AX957" i="7" s="1"/>
  <c r="G123" i="12" s="1"/>
  <c r="H123" i="12" s="1"/>
  <c r="AK1215" i="7"/>
  <c r="AX1215" i="7" s="1"/>
  <c r="G365" i="12" s="1"/>
  <c r="H365" i="12" s="1"/>
  <c r="AK16" i="7"/>
  <c r="AX16" i="7" s="1"/>
  <c r="G534" i="12" s="1"/>
  <c r="H534" i="12" s="1"/>
  <c r="AK24" i="7"/>
  <c r="AX24" i="7" s="1"/>
  <c r="G612" i="12" s="1"/>
  <c r="H612" i="12" s="1"/>
  <c r="AK1318" i="7"/>
  <c r="AX1318" i="7" s="1"/>
  <c r="G460" i="12" s="1"/>
  <c r="H460" i="12" s="1"/>
  <c r="AK212" i="7"/>
  <c r="AX212" i="7" s="1"/>
  <c r="G642" i="12" s="1"/>
  <c r="H642" i="12" s="1"/>
  <c r="AK1211" i="7"/>
  <c r="AX1211" i="7" s="1"/>
  <c r="G361" i="12" s="1"/>
  <c r="H361" i="12" s="1"/>
  <c r="AK1009" i="7"/>
  <c r="AX1009" i="7" s="1"/>
  <c r="G168" i="12" s="1"/>
  <c r="H168" i="12" s="1"/>
  <c r="AK218" i="7"/>
  <c r="AX218" i="7" s="1"/>
  <c r="G620" i="12" s="1"/>
  <c r="H620" i="12" s="1"/>
  <c r="AK932" i="7"/>
  <c r="AX932" i="7" s="1"/>
  <c r="G99" i="12" s="1"/>
  <c r="H99" i="12" s="1"/>
  <c r="AK850" i="7"/>
  <c r="AX850" i="7" s="1"/>
  <c r="G20" i="12" s="1"/>
  <c r="H20" i="12" s="1"/>
  <c r="AK1180" i="7"/>
  <c r="AX1180" i="7" s="1"/>
  <c r="G332" i="12" s="1"/>
  <c r="H332" i="12" s="1"/>
  <c r="AK915" i="7"/>
  <c r="AX915" i="7" s="1"/>
  <c r="G82" i="12" s="1"/>
  <c r="H82" i="12" s="1"/>
  <c r="AK785" i="7"/>
  <c r="AX785" i="7" s="1"/>
  <c r="G1233" i="12" s="1"/>
  <c r="H1233" i="12" s="1"/>
  <c r="AK443" i="7"/>
  <c r="AX443" i="7" s="1"/>
  <c r="G832" i="12" s="1"/>
  <c r="H832" i="12" s="1"/>
  <c r="AK627" i="7"/>
  <c r="AX627" i="7" s="1"/>
  <c r="G892" i="12" s="1"/>
  <c r="H892" i="12" s="1"/>
  <c r="AK111" i="7"/>
  <c r="AX111" i="7" s="1"/>
  <c r="G586" i="12" s="1"/>
  <c r="H586" i="12" s="1"/>
  <c r="AK135" i="7"/>
  <c r="AX135" i="7" s="1"/>
  <c r="G1127" i="12" s="1"/>
  <c r="H1127" i="12" s="1"/>
  <c r="AK13" i="7"/>
  <c r="AK528" i="7"/>
  <c r="AX528" i="7" s="1"/>
  <c r="G1011" i="12" s="1"/>
  <c r="H1011" i="12" s="1"/>
  <c r="AK10" i="7"/>
  <c r="AK276" i="7"/>
  <c r="AX276" i="7" s="1"/>
  <c r="G772" i="12" s="1"/>
  <c r="H772" i="12" s="1"/>
  <c r="AK1335" i="7"/>
  <c r="AX1335" i="7" s="1"/>
  <c r="G476" i="12" s="1"/>
  <c r="H476" i="12" s="1"/>
  <c r="AK187" i="7"/>
  <c r="AX187" i="7" s="1"/>
  <c r="G628" i="12" s="1"/>
  <c r="H628" i="12" s="1"/>
  <c r="AK377" i="7"/>
  <c r="AX377" i="7" s="1"/>
  <c r="G696" i="12" s="1"/>
  <c r="H696" i="12" s="1"/>
  <c r="AK1019" i="7"/>
  <c r="AX1019" i="7" s="1"/>
  <c r="G178" i="12" s="1"/>
  <c r="H178" i="12" s="1"/>
  <c r="AK729" i="7"/>
  <c r="AX729" i="7" s="1"/>
  <c r="G756" i="12" s="1"/>
  <c r="H756" i="12" s="1"/>
  <c r="AK898" i="7"/>
  <c r="AX898" i="7" s="1"/>
  <c r="G66" i="12" s="1"/>
  <c r="H66" i="12" s="1"/>
  <c r="AK314" i="7"/>
  <c r="AX314" i="7" s="1"/>
  <c r="G967" i="12" s="1"/>
  <c r="H967" i="12" s="1"/>
  <c r="AK1039" i="7"/>
  <c r="AX1039" i="7" s="1"/>
  <c r="G198" i="12" s="1"/>
  <c r="H198" i="12" s="1"/>
  <c r="AK512" i="7"/>
  <c r="AX512" i="7" s="1"/>
  <c r="G717" i="12" s="1"/>
  <c r="H717" i="12" s="1"/>
  <c r="AK760" i="7"/>
  <c r="AX760" i="7" s="1"/>
  <c r="G761" i="12" s="1"/>
  <c r="H761" i="12" s="1"/>
  <c r="AK544" i="7"/>
  <c r="AX544" i="7" s="1"/>
  <c r="G721" i="12" s="1"/>
  <c r="H721" i="12" s="1"/>
  <c r="AK1018" i="7"/>
  <c r="AX1018" i="7" s="1"/>
  <c r="G177" i="12" s="1"/>
  <c r="H177" i="12" s="1"/>
  <c r="AK1003" i="7"/>
  <c r="AX1003" i="7" s="1"/>
  <c r="G162" i="12" s="1"/>
  <c r="H162" i="12" s="1"/>
  <c r="AK153" i="7"/>
  <c r="AX153" i="7" s="1"/>
  <c r="G607" i="12" s="1"/>
  <c r="H607" i="12" s="1"/>
  <c r="AK597" i="7"/>
  <c r="AX597" i="7" s="1"/>
  <c r="G1223" i="12" s="1"/>
  <c r="H1223" i="12" s="1"/>
  <c r="AK839" i="7"/>
  <c r="AX839" i="7" s="1"/>
  <c r="G9" i="12" s="1"/>
  <c r="H9" i="12" s="1"/>
  <c r="AK458" i="7"/>
  <c r="AX458" i="7" s="1"/>
  <c r="G708" i="12" s="1"/>
  <c r="H708" i="12" s="1"/>
  <c r="AK1292" i="7"/>
  <c r="AX1292" i="7" s="1"/>
  <c r="G436" i="12" s="1"/>
  <c r="H436" i="12" s="1"/>
  <c r="AK951" i="7"/>
  <c r="AX951" i="7" s="1"/>
  <c r="G117" i="12" s="1"/>
  <c r="H117" i="12" s="1"/>
  <c r="AK1196" i="7"/>
  <c r="AX1196" i="7" s="1"/>
  <c r="G346" i="12" s="1"/>
  <c r="H346" i="12" s="1"/>
  <c r="AK669" i="7"/>
  <c r="AX669" i="7" s="1"/>
  <c r="G1110" i="12" s="1"/>
  <c r="H1110" i="12" s="1"/>
  <c r="AK955" i="7"/>
  <c r="AX955" i="7" s="1"/>
  <c r="G121" i="12" s="1"/>
  <c r="H121" i="12" s="1"/>
  <c r="AK1348" i="7"/>
  <c r="AX1348" i="7" s="1"/>
  <c r="AK422" i="7"/>
  <c r="AX422" i="7" s="1"/>
  <c r="G859" i="12" s="1"/>
  <c r="H859" i="12" s="1"/>
  <c r="AK400" i="7"/>
  <c r="AX400" i="7" s="1"/>
  <c r="G839" i="12" s="1"/>
  <c r="H839" i="12" s="1"/>
  <c r="AK305" i="7"/>
  <c r="AX305" i="7" s="1"/>
  <c r="AK1115" i="7"/>
  <c r="AX1115" i="7" s="1"/>
  <c r="G272" i="12" s="1"/>
  <c r="H272" i="12" s="1"/>
  <c r="AK122" i="7"/>
  <c r="AX122" i="7" s="1"/>
  <c r="G591" i="12" s="1"/>
  <c r="H591" i="12" s="1"/>
  <c r="AK659" i="7"/>
  <c r="AX659" i="7" s="1"/>
  <c r="G901" i="12" s="1"/>
  <c r="H901" i="12" s="1"/>
  <c r="AK300" i="7"/>
  <c r="AX300" i="7" s="1"/>
  <c r="G1171" i="12" s="1"/>
  <c r="H1171" i="12" s="1"/>
  <c r="AK964" i="7"/>
  <c r="AX964" i="7" s="1"/>
  <c r="G129" i="12" s="1"/>
  <c r="H129" i="12" s="1"/>
  <c r="AK1121" i="7"/>
  <c r="AX1121" i="7" s="1"/>
  <c r="G278" i="12" s="1"/>
  <c r="H278" i="12" s="1"/>
  <c r="AK646" i="7"/>
  <c r="AX646" i="7" s="1"/>
  <c r="G1229" i="12" s="1"/>
  <c r="H1229" i="12" s="1"/>
  <c r="AK239" i="7"/>
  <c r="AX239" i="7" s="1"/>
  <c r="G643" i="12" s="1"/>
  <c r="H643" i="12" s="1"/>
  <c r="AK577" i="7"/>
  <c r="AX577" i="7" s="1"/>
  <c r="G877" i="12" s="1"/>
  <c r="H877" i="12" s="1"/>
  <c r="AK720" i="7"/>
  <c r="AX720" i="7" s="1"/>
  <c r="G1150" i="12" s="1"/>
  <c r="H1150" i="12" s="1"/>
  <c r="AK1275" i="7"/>
  <c r="AX1275" i="7" s="1"/>
  <c r="G420" i="12" s="1"/>
  <c r="H420" i="12" s="1"/>
  <c r="AK456" i="7"/>
  <c r="AX456" i="7" s="1"/>
  <c r="G1201" i="12" s="1"/>
  <c r="H1201" i="12" s="1"/>
  <c r="AK328" i="7"/>
  <c r="AX328" i="7" s="1"/>
  <c r="G794" i="12" s="1"/>
  <c r="H794" i="12" s="1"/>
  <c r="AK5" i="7"/>
  <c r="AK61" i="7"/>
  <c r="AX61" i="7" s="1"/>
  <c r="G559" i="12" s="1"/>
  <c r="H559" i="12" s="1"/>
  <c r="AK674" i="7"/>
  <c r="AX674" i="7" s="1"/>
  <c r="G1114" i="12" s="1"/>
  <c r="H1114" i="12" s="1"/>
  <c r="AK1199" i="7"/>
  <c r="AX1199" i="7" s="1"/>
  <c r="G349" i="12" s="1"/>
  <c r="H349" i="12" s="1"/>
  <c r="AK92" i="7"/>
  <c r="AX92" i="7" s="1"/>
  <c r="G576" i="12" s="1"/>
  <c r="H576" i="12" s="1"/>
  <c r="AK1281" i="7"/>
  <c r="AX1281" i="7" s="1"/>
  <c r="G426" i="12" s="1"/>
  <c r="H426" i="12" s="1"/>
  <c r="AK786" i="7"/>
  <c r="AX786" i="7" s="1"/>
  <c r="G764" i="12" s="1"/>
  <c r="H764" i="12" s="1"/>
  <c r="AK161" i="7"/>
  <c r="AX161" i="7" s="1"/>
  <c r="G558" i="12" s="1"/>
  <c r="H558" i="12" s="1"/>
  <c r="AK641" i="7"/>
  <c r="AX641" i="7" s="1"/>
  <c r="G1134" i="12" s="1"/>
  <c r="H1134" i="12" s="1"/>
  <c r="AK949" i="7"/>
  <c r="AX949" i="7" s="1"/>
  <c r="G115" i="12" s="1"/>
  <c r="H115" i="12" s="1"/>
  <c r="AK1034" i="7"/>
  <c r="AX1034" i="7" s="1"/>
  <c r="G193" i="12" s="1"/>
  <c r="H193" i="12" s="1"/>
  <c r="AK606" i="7"/>
  <c r="AX606" i="7" s="1"/>
  <c r="G1045" i="12" s="1"/>
  <c r="H1045" i="12" s="1"/>
  <c r="AK449" i="7"/>
  <c r="AX449" i="7" s="1"/>
  <c r="G1103" i="12" s="1"/>
  <c r="H1103" i="12" s="1"/>
  <c r="AK215" i="7"/>
  <c r="AX215" i="7" s="1"/>
  <c r="G504" i="12" s="1"/>
  <c r="H504" i="12" s="1"/>
  <c r="AK351" i="7"/>
  <c r="AX351" i="7" s="1"/>
  <c r="G692" i="12" s="1"/>
  <c r="H692" i="12" s="1"/>
  <c r="AK1128" i="7"/>
  <c r="AX1128" i="7" s="1"/>
  <c r="G284" i="12" s="1"/>
  <c r="H284" i="12" s="1"/>
  <c r="AK1068" i="7"/>
  <c r="AX1068" i="7" s="1"/>
  <c r="G226" i="12" s="1"/>
  <c r="H226" i="12" s="1"/>
  <c r="AK820" i="7"/>
  <c r="AX820" i="7" s="1"/>
  <c r="G1301" i="12" s="1"/>
  <c r="H1301" i="12" s="1"/>
  <c r="AK956" i="7"/>
  <c r="AX956" i="7" s="1"/>
  <c r="G122" i="12" s="1"/>
  <c r="H122" i="12" s="1"/>
  <c r="AK721" i="7"/>
  <c r="AX721" i="7" s="1"/>
  <c r="G1169" i="12" s="1"/>
  <c r="H1169" i="12" s="1"/>
  <c r="AK1122" i="7"/>
  <c r="AX1122" i="7" s="1"/>
  <c r="G279" i="12" s="1"/>
  <c r="H279" i="12" s="1"/>
  <c r="AK199" i="7"/>
  <c r="AX199" i="7" s="1"/>
  <c r="G637" i="12" s="1"/>
  <c r="H637" i="12" s="1"/>
  <c r="AK139" i="7"/>
  <c r="AX139" i="7" s="1"/>
  <c r="G532" i="12" s="1"/>
  <c r="H532" i="12" s="1"/>
  <c r="AK373" i="7"/>
  <c r="AX373" i="7" s="1"/>
  <c r="G1187" i="12" s="1"/>
  <c r="H1187" i="12" s="1"/>
  <c r="AK885" i="7"/>
  <c r="AX885" i="7" s="1"/>
  <c r="G53" i="12" s="1"/>
  <c r="H53" i="12" s="1"/>
  <c r="AK41" i="7"/>
  <c r="AX41" i="7" s="1"/>
  <c r="G623" i="12" s="1"/>
  <c r="H623" i="12" s="1"/>
  <c r="AK1059" i="7"/>
  <c r="AX1059" i="7" s="1"/>
  <c r="G218" i="12" s="1"/>
  <c r="H218" i="12" s="1"/>
  <c r="AK802" i="7"/>
  <c r="AX802" i="7" s="1"/>
  <c r="G1161" i="12" s="1"/>
  <c r="H1161" i="12" s="1"/>
  <c r="AK618" i="7"/>
  <c r="AX618" i="7" s="1"/>
  <c r="G1226" i="12" s="1"/>
  <c r="H1226" i="12" s="1"/>
  <c r="AK664" i="7"/>
  <c r="AX664" i="7" s="1"/>
  <c r="G1039" i="12" s="1"/>
  <c r="H1039" i="12" s="1"/>
  <c r="AK141" i="7"/>
  <c r="AX141" i="7" s="1"/>
  <c r="G602" i="12" s="1"/>
  <c r="H602" i="12" s="1"/>
  <c r="AK28" i="7"/>
  <c r="AX28" i="7" s="1"/>
  <c r="G543" i="12" s="1"/>
  <c r="H543" i="12" s="1"/>
  <c r="AK1276" i="7"/>
  <c r="AX1276" i="7" s="1"/>
  <c r="G421" i="12" s="1"/>
  <c r="H421" i="12" s="1"/>
  <c r="AK952" i="7"/>
  <c r="AX952" i="7" s="1"/>
  <c r="G118" i="12" s="1"/>
  <c r="H118" i="12" s="1"/>
  <c r="AK6" i="7"/>
  <c r="AK492" i="7"/>
  <c r="AX492" i="7" s="1"/>
  <c r="G848" i="12" s="1"/>
  <c r="H848" i="12" s="1"/>
  <c r="AK262" i="7"/>
  <c r="AX262" i="7" s="1"/>
  <c r="G671" i="12" s="1"/>
  <c r="H671" i="12" s="1"/>
  <c r="AK874" i="7"/>
  <c r="AX874" i="7" s="1"/>
  <c r="G43" i="12" s="1"/>
  <c r="H43" i="12" s="1"/>
  <c r="AK344" i="7"/>
  <c r="AX344" i="7" s="1"/>
  <c r="G782" i="12" s="1"/>
  <c r="H782" i="12" s="1"/>
  <c r="AK174" i="7"/>
  <c r="AX174" i="7" s="1"/>
  <c r="G619" i="12" s="1"/>
  <c r="H619" i="12" s="1"/>
  <c r="AK394" i="7"/>
  <c r="AX394" i="7" s="1"/>
  <c r="AK1017" i="7"/>
  <c r="AX1017" i="7" s="1"/>
  <c r="G176" i="12" s="1"/>
  <c r="H176" i="12" s="1"/>
  <c r="AK789" i="7"/>
  <c r="AX789" i="7" s="1"/>
  <c r="G944" i="12" s="1"/>
  <c r="H944" i="12" s="1"/>
  <c r="AK1015" i="7"/>
  <c r="AX1015" i="7" s="1"/>
  <c r="G174" i="12" s="1"/>
  <c r="H174" i="12" s="1"/>
  <c r="AK1242" i="7"/>
  <c r="AX1242" i="7" s="1"/>
  <c r="G391" i="12" s="1"/>
  <c r="H391" i="12" s="1"/>
  <c r="AK625" i="7"/>
  <c r="AX625" i="7" s="1"/>
  <c r="G739" i="12" s="1"/>
  <c r="H739" i="12" s="1"/>
  <c r="AK497" i="7"/>
  <c r="AX497" i="7" s="1"/>
  <c r="G853" i="12" s="1"/>
  <c r="H853" i="12" s="1"/>
  <c r="AK341" i="7"/>
  <c r="AX341" i="7" s="1"/>
  <c r="G778" i="12" s="1"/>
  <c r="H778" i="12" s="1"/>
  <c r="AK1119" i="7"/>
  <c r="AX1119" i="7" s="1"/>
  <c r="G276" i="12" s="1"/>
  <c r="H276" i="12" s="1"/>
  <c r="AK655" i="7"/>
  <c r="AX655" i="7" s="1"/>
  <c r="G742" i="12" s="1"/>
  <c r="H742" i="12" s="1"/>
  <c r="AK901" i="7"/>
  <c r="AX901" i="7" s="1"/>
  <c r="G69" i="12" s="1"/>
  <c r="H69" i="12" s="1"/>
  <c r="AK557" i="7"/>
  <c r="AX557" i="7" s="1"/>
  <c r="G1018" i="12" s="1"/>
  <c r="H1018" i="12" s="1"/>
  <c r="AK1347" i="7"/>
  <c r="AX1347" i="7" s="1"/>
  <c r="G486" i="12" s="1"/>
  <c r="H486" i="12" s="1"/>
  <c r="AK950" i="7"/>
  <c r="AX950" i="7" s="1"/>
  <c r="G116" i="12" s="1"/>
  <c r="H116" i="12" s="1"/>
  <c r="AK590" i="7"/>
  <c r="AX590" i="7" s="1"/>
  <c r="G1126" i="12" s="1"/>
  <c r="H1126" i="12" s="1"/>
  <c r="AK604" i="7"/>
  <c r="AX604" i="7" s="1"/>
  <c r="G884" i="12" s="1"/>
  <c r="H884" i="12" s="1"/>
  <c r="AK701" i="7"/>
  <c r="AX701" i="7" s="1"/>
  <c r="G751" i="12" s="1"/>
  <c r="H751" i="12" s="1"/>
  <c r="AK873" i="7"/>
  <c r="AX873" i="7" s="1"/>
  <c r="G42" i="12" s="1"/>
  <c r="H42" i="12" s="1"/>
  <c r="AK25" i="7"/>
  <c r="AX25" i="7" s="1"/>
  <c r="G539" i="12" s="1"/>
  <c r="H539" i="12" s="1"/>
  <c r="AK479" i="7"/>
  <c r="AX479" i="7" s="1"/>
  <c r="G1108" i="12" s="1"/>
  <c r="H1108" i="12" s="1"/>
  <c r="AK727" i="7"/>
  <c r="AX727" i="7" s="1"/>
  <c r="G754" i="12" s="1"/>
  <c r="H754" i="12" s="1"/>
  <c r="AK190" i="7"/>
  <c r="AX190" i="7" s="1"/>
  <c r="G1276" i="12" s="1"/>
  <c r="H1276" i="12" s="1"/>
  <c r="AK345" i="7"/>
  <c r="AX345" i="7" s="1"/>
  <c r="G781" i="12" s="1"/>
  <c r="H781" i="12" s="1"/>
  <c r="AK1076" i="7"/>
  <c r="AX1076" i="7" s="1"/>
  <c r="G234" i="12" s="1"/>
  <c r="H234" i="12" s="1"/>
  <c r="AK22" i="7"/>
  <c r="AX22" i="7" s="1"/>
  <c r="G523" i="12" s="1"/>
  <c r="H523" i="12" s="1"/>
  <c r="AK45" i="7"/>
  <c r="AX45" i="7" s="1"/>
  <c r="G657" i="12" s="1"/>
  <c r="H657" i="12" s="1"/>
  <c r="AK84" i="7"/>
  <c r="AX84" i="7" s="1"/>
  <c r="G836" i="12" s="1"/>
  <c r="H836" i="12" s="1"/>
  <c r="AK653" i="7"/>
  <c r="AX653" i="7" s="1"/>
  <c r="G1092" i="12" s="1"/>
  <c r="H1092" i="12" s="1"/>
  <c r="AK726" i="7"/>
  <c r="AX726" i="7" s="1"/>
  <c r="G753" i="12" s="1"/>
  <c r="H753" i="12" s="1"/>
  <c r="AK1312" i="7"/>
  <c r="AX1312" i="7" s="1"/>
  <c r="G454" i="12" s="1"/>
  <c r="H454" i="12" s="1"/>
  <c r="AK626" i="7"/>
  <c r="AX626" i="7" s="1"/>
  <c r="G890" i="12" s="1"/>
  <c r="H890" i="12" s="1"/>
  <c r="AK982" i="7"/>
  <c r="AX982" i="7" s="1"/>
  <c r="AK534" i="7"/>
  <c r="AX534" i="7" s="1"/>
  <c r="G1118" i="12" s="1"/>
  <c r="H1118" i="12" s="1"/>
  <c r="AK1232" i="7"/>
  <c r="AX1232" i="7" s="1"/>
  <c r="G381" i="12" s="1"/>
  <c r="H381" i="12" s="1"/>
  <c r="AK863" i="7"/>
  <c r="AX863" i="7" s="1"/>
  <c r="G32" i="12" s="1"/>
  <c r="H32" i="12" s="1"/>
  <c r="AK1284" i="7"/>
  <c r="AX1284" i="7" s="1"/>
  <c r="AK757" i="7"/>
  <c r="AX757" i="7" s="1"/>
  <c r="G759" i="12" s="1"/>
  <c r="H759" i="12" s="1"/>
  <c r="AK1187" i="7"/>
  <c r="AX1187" i="7" s="1"/>
  <c r="G338" i="12" s="1"/>
  <c r="H338" i="12" s="1"/>
  <c r="AK803" i="7"/>
  <c r="AX803" i="7" s="1"/>
  <c r="G1162" i="12" s="1"/>
  <c r="H1162" i="12" s="1"/>
  <c r="AK355" i="7"/>
  <c r="AX355" i="7" s="1"/>
  <c r="G790" i="12" s="1"/>
  <c r="H790" i="12" s="1"/>
  <c r="AK1106" i="7"/>
  <c r="AX1106" i="7" s="1"/>
  <c r="G263" i="12" s="1"/>
  <c r="H263" i="12" s="1"/>
  <c r="AK1302" i="7"/>
  <c r="AX1302" i="7" s="1"/>
  <c r="G445" i="12" s="1"/>
  <c r="H445" i="12" s="1"/>
  <c r="AK282" i="7"/>
  <c r="AX282" i="7" s="1"/>
  <c r="G1075" i="12" s="1"/>
  <c r="H1075" i="12" s="1"/>
  <c r="AK609" i="7"/>
  <c r="AX609" i="7" s="1"/>
  <c r="G889" i="12" s="1"/>
  <c r="H889" i="12" s="1"/>
  <c r="AK686" i="7"/>
  <c r="AX686" i="7" s="1"/>
  <c r="G1044" i="12" s="1"/>
  <c r="H1044" i="12" s="1"/>
  <c r="AK1195" i="7"/>
  <c r="AX1195" i="7" s="1"/>
  <c r="G345" i="12" s="1"/>
  <c r="H345" i="12" s="1"/>
  <c r="AK294" i="7"/>
  <c r="AX294" i="7" s="1"/>
  <c r="G963" i="12" s="1"/>
  <c r="H963" i="12" s="1"/>
  <c r="AK1073" i="7"/>
  <c r="AX1073" i="7" s="1"/>
  <c r="G231" i="12" s="1"/>
  <c r="H231" i="12" s="1"/>
  <c r="AK568" i="7"/>
  <c r="AX568" i="7" s="1"/>
  <c r="G727" i="12" s="1"/>
  <c r="H727" i="12" s="1"/>
  <c r="AK1025" i="7"/>
  <c r="AX1025" i="7" s="1"/>
  <c r="G184" i="12" s="1"/>
  <c r="H184" i="12" s="1"/>
  <c r="AK567" i="7"/>
  <c r="AX567" i="7" s="1"/>
  <c r="G1219" i="12" s="1"/>
  <c r="H1219" i="12" s="1"/>
  <c r="AK526" i="7"/>
  <c r="AX526" i="7" s="1"/>
  <c r="G965" i="12" s="1"/>
  <c r="H965" i="12" s="1"/>
  <c r="AK446" i="7"/>
  <c r="AX446" i="7" s="1"/>
  <c r="G996" i="12" s="1"/>
  <c r="H996" i="12" s="1"/>
  <c r="AK792" i="7"/>
  <c r="AX792" i="7" s="1"/>
  <c r="G949" i="12" s="1"/>
  <c r="H949" i="12" s="1"/>
  <c r="AK362" i="7"/>
  <c r="AX362" i="7" s="1"/>
  <c r="G977" i="12" s="1"/>
  <c r="H977" i="12" s="1"/>
  <c r="AK1209" i="7"/>
  <c r="AX1209" i="7" s="1"/>
  <c r="G359" i="12" s="1"/>
  <c r="H359" i="12" s="1"/>
  <c r="AK984" i="7"/>
  <c r="AX984" i="7" s="1"/>
  <c r="AK787" i="7"/>
  <c r="AX787" i="7" s="1"/>
  <c r="AK722" i="7"/>
  <c r="AX722" i="7" s="1"/>
  <c r="G1151" i="12" s="1"/>
  <c r="H1151" i="12" s="1"/>
  <c r="AK1291" i="7"/>
  <c r="AX1291" i="7" s="1"/>
  <c r="G435" i="12" s="1"/>
  <c r="H435" i="12" s="1"/>
  <c r="AK670" i="7"/>
  <c r="AX670" i="7" s="1"/>
  <c r="G1139" i="12" s="1"/>
  <c r="H1139" i="12" s="1"/>
  <c r="AK779" i="7"/>
  <c r="AX779" i="7" s="1"/>
  <c r="G1251" i="12" s="1"/>
  <c r="H1251" i="12" s="1"/>
  <c r="AK596" i="7"/>
  <c r="AX596" i="7" s="1"/>
  <c r="G1222" i="12" s="1"/>
  <c r="H1222" i="12" s="1"/>
  <c r="AK1324" i="7"/>
  <c r="AX1324" i="7" s="1"/>
  <c r="G466" i="12" s="1"/>
  <c r="H466" i="12" s="1"/>
  <c r="AK774" i="7"/>
  <c r="AX774" i="7" s="1"/>
  <c r="G1066" i="12" s="1"/>
  <c r="H1066" i="12" s="1"/>
  <c r="AK1333" i="7"/>
  <c r="AX1333" i="7" s="1"/>
  <c r="G474" i="12" s="1"/>
  <c r="H474" i="12" s="1"/>
  <c r="AK1137" i="7"/>
  <c r="AX1137" i="7" s="1"/>
  <c r="G293" i="12" s="1"/>
  <c r="H293" i="12" s="1"/>
  <c r="AK971" i="7"/>
  <c r="AX971" i="7" s="1"/>
  <c r="G135" i="12" s="1"/>
  <c r="H135" i="12" s="1"/>
  <c r="AK507" i="7"/>
  <c r="AX507" i="7" s="1"/>
  <c r="G1115" i="12" s="1"/>
  <c r="H1115" i="12" s="1"/>
  <c r="AK231" i="7"/>
  <c r="AX231" i="7" s="1"/>
  <c r="G513" i="12" s="1"/>
  <c r="H513" i="12" s="1"/>
  <c r="AK509" i="7"/>
  <c r="AX509" i="7" s="1"/>
  <c r="G1209" i="12" s="1"/>
  <c r="H1209" i="12" s="1"/>
  <c r="AK219" i="7"/>
  <c r="AX219" i="7" s="1"/>
  <c r="G507" i="12" s="1"/>
  <c r="H507" i="12" s="1"/>
  <c r="AK756" i="7"/>
  <c r="AX756" i="7" s="1"/>
  <c r="G757" i="12" s="1"/>
  <c r="H757" i="12" s="1"/>
  <c r="AK847" i="7"/>
  <c r="AX847" i="7" s="1"/>
  <c r="G17" i="12" s="1"/>
  <c r="H17" i="12" s="1"/>
  <c r="AK843" i="7"/>
  <c r="AX843" i="7" s="1"/>
  <c r="G13" i="12" s="1"/>
  <c r="H13" i="12" s="1"/>
  <c r="AK581" i="7"/>
  <c r="AX581" i="7" s="1"/>
  <c r="G881" i="12" s="1"/>
  <c r="H881" i="12" s="1"/>
  <c r="AK883" i="7"/>
  <c r="AX883" i="7" s="1"/>
  <c r="AK29" i="7"/>
  <c r="AX29" i="7" s="1"/>
  <c r="G567" i="12" s="1"/>
  <c r="H567" i="12" s="1"/>
  <c r="AK1354" i="7"/>
  <c r="AX1354" i="7" s="1"/>
  <c r="G492" i="12" s="1"/>
  <c r="H492" i="12" s="1"/>
  <c r="AK633" i="7"/>
  <c r="AX633" i="7" s="1"/>
  <c r="G896" i="12" s="1"/>
  <c r="H896" i="12" s="1"/>
  <c r="AK70" i="7"/>
  <c r="AX70" i="7" s="1"/>
  <c r="G758" i="12" s="1"/>
  <c r="H758" i="12" s="1"/>
  <c r="AK136" i="7"/>
  <c r="AX136" i="7" s="1"/>
  <c r="G531" i="12" s="1"/>
  <c r="H531" i="12" s="1"/>
  <c r="AK595" i="7"/>
  <c r="AX595" i="7" s="1"/>
  <c r="G1221" i="12" s="1"/>
  <c r="H1221" i="12" s="1"/>
  <c r="AK123" i="7"/>
  <c r="AX123" i="7" s="1"/>
  <c r="G592" i="12" s="1"/>
  <c r="H592" i="12" s="1"/>
  <c r="AK233" i="7"/>
  <c r="AX233" i="7" s="1"/>
  <c r="G515" i="12" s="1"/>
  <c r="H515" i="12" s="1"/>
  <c r="AK481" i="7"/>
  <c r="AX481" i="7" s="1"/>
  <c r="G1111" i="12" s="1"/>
  <c r="H1111" i="12" s="1"/>
  <c r="AK565" i="7"/>
  <c r="AX565" i="7" s="1"/>
  <c r="G1216" i="12" s="1"/>
  <c r="H1216" i="12" s="1"/>
  <c r="AK1091" i="7"/>
  <c r="AX1091" i="7" s="1"/>
  <c r="G249" i="12" s="1"/>
  <c r="H249" i="12" s="1"/>
  <c r="AK576" i="7"/>
  <c r="AX576" i="7" s="1"/>
  <c r="G876" i="12" s="1"/>
  <c r="H876" i="12" s="1"/>
  <c r="AK1011" i="7"/>
  <c r="AX1011" i="7" s="1"/>
  <c r="G170" i="12" s="1"/>
  <c r="H170" i="12" s="1"/>
  <c r="AK216" i="7"/>
  <c r="AX216" i="7" s="1"/>
  <c r="G615" i="12" s="1"/>
  <c r="H615" i="12" s="1"/>
  <c r="AK1065" i="7"/>
  <c r="AX1065" i="7" s="1"/>
  <c r="G223" i="12" s="1"/>
  <c r="H223" i="12" s="1"/>
  <c r="AK1287" i="7"/>
  <c r="AX1287" i="7" s="1"/>
  <c r="G431" i="12" s="1"/>
  <c r="H431" i="12" s="1"/>
  <c r="AK1223" i="7"/>
  <c r="AX1223" i="7" s="1"/>
  <c r="G373" i="12" s="1"/>
  <c r="H373" i="12" s="1"/>
  <c r="AK680" i="7"/>
  <c r="AX680" i="7" s="1"/>
  <c r="G746" i="12" s="1"/>
  <c r="H746" i="12" s="1"/>
  <c r="AK169" i="7"/>
  <c r="AX169" i="7" s="1"/>
  <c r="G1264" i="12" s="1"/>
  <c r="H1264" i="12" s="1"/>
  <c r="AK48" i="7"/>
  <c r="AX48" i="7" s="1"/>
  <c r="G552" i="12" s="1"/>
  <c r="H552" i="12" s="1"/>
  <c r="AK575" i="7"/>
  <c r="AX575" i="7" s="1"/>
  <c r="G875" i="12" s="1"/>
  <c r="H875" i="12" s="1"/>
  <c r="AK211" i="7"/>
  <c r="AX211" i="7" s="1"/>
  <c r="G641" i="12" s="1"/>
  <c r="H641" i="12" s="1"/>
  <c r="AK1072" i="7"/>
  <c r="AX1072" i="7" s="1"/>
  <c r="G230" i="12" s="1"/>
  <c r="H230" i="12" s="1"/>
  <c r="AK1221" i="7"/>
  <c r="AX1221" i="7" s="1"/>
  <c r="G371" i="12" s="1"/>
  <c r="H371" i="12" s="1"/>
  <c r="AK529" i="7"/>
  <c r="AX529" i="7" s="1"/>
  <c r="G966" i="12" s="1"/>
  <c r="H966" i="12" s="1"/>
  <c r="AK810" i="7"/>
  <c r="AX810" i="7" s="1"/>
  <c r="G1258" i="12" s="1"/>
  <c r="H1258" i="12" s="1"/>
  <c r="AK167" i="7"/>
  <c r="AX167" i="7" s="1"/>
  <c r="G617" i="12" s="1"/>
  <c r="H617" i="12" s="1"/>
  <c r="AK635" i="7"/>
  <c r="AX635" i="7" s="1"/>
  <c r="G1033" i="12" s="1"/>
  <c r="H1033" i="12" s="1"/>
  <c r="AK916" i="7"/>
  <c r="AX916" i="7" s="1"/>
  <c r="G83" i="12" s="1"/>
  <c r="H83" i="12" s="1"/>
  <c r="AK46" i="7"/>
  <c r="AX46" i="7" s="1"/>
  <c r="G869" i="12" s="1"/>
  <c r="H869" i="12" s="1"/>
  <c r="AK44" i="7"/>
  <c r="AX44" i="7" s="1"/>
  <c r="G858" i="12" s="1"/>
  <c r="H858" i="12" s="1"/>
  <c r="AK1263" i="7"/>
  <c r="AX1263" i="7" s="1"/>
  <c r="G410" i="12" s="1"/>
  <c r="H410" i="12" s="1"/>
  <c r="AK17" i="7"/>
  <c r="AX17" i="7" s="1"/>
  <c r="G545" i="12" s="1"/>
  <c r="H545" i="12" s="1"/>
  <c r="AK62" i="7"/>
  <c r="AX62" i="7" s="1"/>
  <c r="G1016" i="12" s="1"/>
  <c r="H1016" i="12" s="1"/>
  <c r="AK981" i="7"/>
  <c r="AX981" i="7" s="1"/>
  <c r="G145" i="12" s="1"/>
  <c r="H145" i="12" s="1"/>
  <c r="AK49" i="7"/>
  <c r="AX49" i="7" s="1"/>
  <c r="G880" i="12" s="1"/>
  <c r="H880" i="12" s="1"/>
  <c r="AK237" i="7"/>
  <c r="AX237" i="7" s="1"/>
  <c r="G654" i="12" s="1"/>
  <c r="H654" i="12" s="1"/>
  <c r="AK742" i="7"/>
  <c r="AX742" i="7" s="1"/>
  <c r="G1057" i="12" s="1"/>
  <c r="H1057" i="12" s="1"/>
  <c r="AK608" i="7"/>
  <c r="AX608" i="7" s="1"/>
  <c r="G888" i="12" s="1"/>
  <c r="H888" i="12" s="1"/>
  <c r="AK1148" i="7"/>
  <c r="AX1148" i="7" s="1"/>
  <c r="G304" i="12" s="1"/>
  <c r="H304" i="12" s="1"/>
  <c r="AK525" i="7"/>
  <c r="AX525" i="7" s="1"/>
  <c r="G863" i="12" s="1"/>
  <c r="H863" i="12" s="1"/>
  <c r="AK520" i="7"/>
  <c r="AX520" i="7" s="1"/>
  <c r="G857" i="12" s="1"/>
  <c r="H857" i="12" s="1"/>
  <c r="AK78" i="7"/>
  <c r="AX78" i="7" s="1"/>
  <c r="G1149" i="12" s="1"/>
  <c r="H1149" i="12" s="1"/>
  <c r="AK1270" i="7"/>
  <c r="AX1270" i="7" s="1"/>
  <c r="G415" i="12" s="1"/>
  <c r="H415" i="12" s="1"/>
  <c r="AK1327" i="7"/>
  <c r="AX1327" i="7" s="1"/>
  <c r="G468" i="12" s="1"/>
  <c r="H468" i="12" s="1"/>
  <c r="AK217" i="7"/>
  <c r="AX217" i="7" s="1"/>
  <c r="G505" i="12" s="1"/>
  <c r="H505" i="12" s="1"/>
  <c r="AK935" i="7"/>
  <c r="AX935" i="7" s="1"/>
  <c r="G102" i="12" s="1"/>
  <c r="H102" i="12" s="1"/>
  <c r="AK184" i="7"/>
  <c r="AX184" i="7" s="1"/>
  <c r="G626" i="12" s="1"/>
  <c r="H626" i="12" s="1"/>
  <c r="AK666" i="7"/>
  <c r="AX666" i="7" s="1"/>
  <c r="G1042" i="12" s="1"/>
  <c r="H1042" i="12" s="1"/>
  <c r="AK202" i="7"/>
  <c r="AX202" i="7" s="1"/>
  <c r="G1282" i="12" s="1"/>
  <c r="H1282" i="12" s="1"/>
  <c r="AK60" i="7"/>
  <c r="AX60" i="7" s="1"/>
  <c r="G713" i="12" s="1"/>
  <c r="H713" i="12" s="1"/>
  <c r="AK777" i="7"/>
  <c r="AX777" i="7" s="1"/>
  <c r="G1158" i="12" s="1"/>
  <c r="H1158" i="12" s="1"/>
  <c r="AK962" i="7"/>
  <c r="AX962" i="7" s="1"/>
  <c r="G127" i="12" s="1"/>
  <c r="H127" i="12" s="1"/>
  <c r="AK739" i="7"/>
  <c r="AX739" i="7" s="1"/>
  <c r="G934" i="12" s="1"/>
  <c r="H934" i="12" s="1"/>
  <c r="AK940" i="7"/>
  <c r="AX940" i="7" s="1"/>
  <c r="G107" i="12" s="1"/>
  <c r="H107" i="12" s="1"/>
  <c r="AK1235" i="7"/>
  <c r="AX1235" i="7" s="1"/>
  <c r="G384" i="12" s="1"/>
  <c r="H384" i="12" s="1"/>
  <c r="AK242" i="7"/>
  <c r="AX242" i="7" s="1"/>
  <c r="G519" i="12" s="1"/>
  <c r="H519" i="12" s="1"/>
  <c r="AK97" i="7"/>
  <c r="AX97" i="7" s="1"/>
  <c r="G577" i="12" s="1"/>
  <c r="H577" i="12" s="1"/>
  <c r="AK1118" i="7"/>
  <c r="AX1118" i="7" s="1"/>
  <c r="G275" i="12" s="1"/>
  <c r="H275" i="12" s="1"/>
  <c r="AK183" i="7"/>
  <c r="AX183" i="7" s="1"/>
  <c r="G1272" i="12" s="1"/>
  <c r="H1272" i="12" s="1"/>
  <c r="AK825" i="7"/>
  <c r="AX825" i="7" s="1"/>
  <c r="G1289" i="12" s="1"/>
  <c r="H1289" i="12" s="1"/>
  <c r="AK517" i="7"/>
  <c r="AX517" i="7" s="1"/>
  <c r="G955" i="12" s="1"/>
  <c r="H955" i="12" s="1"/>
  <c r="AK432" i="7"/>
  <c r="AX432" i="7" s="1"/>
  <c r="G868" i="12" s="1"/>
  <c r="H868" i="12" s="1"/>
  <c r="AK780" i="7"/>
  <c r="AX780" i="7" s="1"/>
  <c r="G1252" i="12" s="1"/>
  <c r="H1252" i="12" s="1"/>
  <c r="AK616" i="7"/>
  <c r="AX616" i="7" s="1"/>
  <c r="G1133" i="12" s="1"/>
  <c r="H1133" i="12" s="1"/>
  <c r="AK684" i="7"/>
  <c r="AX684" i="7" s="1"/>
  <c r="G916" i="12" s="1"/>
  <c r="H916" i="12" s="1"/>
  <c r="AK1301" i="7"/>
  <c r="AX1301" i="7" s="1"/>
  <c r="G444" i="12" s="1"/>
  <c r="H444" i="12" s="1"/>
  <c r="AK466" i="7"/>
  <c r="AX466" i="7" s="1"/>
  <c r="G843" i="12" s="1"/>
  <c r="H843" i="12" s="1"/>
  <c r="AK1356" i="7"/>
  <c r="AX1356" i="7" s="1"/>
  <c r="G494" i="12" s="1"/>
  <c r="H494" i="12" s="1"/>
  <c r="AK704" i="7"/>
  <c r="AX704" i="7" s="1"/>
  <c r="G918" i="12" s="1"/>
  <c r="H918" i="12" s="1"/>
  <c r="AK333" i="7"/>
  <c r="AX333" i="7" s="1"/>
  <c r="G971" i="12" s="1"/>
  <c r="H971" i="12" s="1"/>
  <c r="AK879" i="7"/>
  <c r="AX879" i="7" s="1"/>
  <c r="G48" i="12" s="1"/>
  <c r="H48" i="12" s="1"/>
  <c r="AK1169" i="7"/>
  <c r="AX1169" i="7" s="1"/>
  <c r="G322" i="12" s="1"/>
  <c r="H322" i="12" s="1"/>
  <c r="AK279" i="7"/>
  <c r="AX279" i="7" s="1"/>
  <c r="G956" i="12" s="1"/>
  <c r="H956" i="12" s="1"/>
  <c r="AK109" i="7"/>
  <c r="AX109" i="7" s="1"/>
  <c r="G992" i="12" s="1"/>
  <c r="H992" i="12" s="1"/>
  <c r="AK177" i="7"/>
  <c r="AX177" i="7" s="1"/>
  <c r="G624" i="12" s="1"/>
  <c r="H624" i="12" s="1"/>
  <c r="AK96" i="7"/>
  <c r="AX96" i="7" s="1"/>
  <c r="G924" i="12" s="1"/>
  <c r="H924" i="12" s="1"/>
  <c r="AK926" i="7"/>
  <c r="AX926" i="7" s="1"/>
  <c r="G93" i="12" s="1"/>
  <c r="H93" i="12" s="1"/>
  <c r="AK944" i="7"/>
  <c r="AX944" i="7" s="1"/>
  <c r="G110" i="12" s="1"/>
  <c r="H110" i="12" s="1"/>
  <c r="AK634" i="7"/>
  <c r="AX634" i="7" s="1"/>
  <c r="G898" i="12" s="1"/>
  <c r="H898" i="12" s="1"/>
  <c r="AK1264" i="7"/>
  <c r="AX1264" i="7" s="1"/>
  <c r="G411" i="12" s="1"/>
  <c r="H411" i="12" s="1"/>
  <c r="AK11" i="7"/>
  <c r="AK745" i="7"/>
  <c r="AX745" i="7" s="1"/>
  <c r="G1059" i="12" s="1"/>
  <c r="H1059" i="12" s="1"/>
  <c r="AK719" i="7"/>
  <c r="AX719" i="7" s="1"/>
  <c r="G1147" i="12" s="1"/>
  <c r="H1147" i="12" s="1"/>
  <c r="AK65" i="7"/>
  <c r="AX65" i="7" s="1"/>
  <c r="G562" i="12" s="1"/>
  <c r="H562" i="12" s="1"/>
  <c r="AK433" i="7"/>
  <c r="AX433" i="7" s="1"/>
  <c r="G704" i="12" s="1"/>
  <c r="H704" i="12" s="1"/>
  <c r="AK690" i="7"/>
  <c r="AX690" i="7" s="1"/>
  <c r="G1143" i="12" s="1"/>
  <c r="H1143" i="12" s="1"/>
  <c r="AK137" i="7"/>
  <c r="AX137" i="7" s="1"/>
  <c r="G597" i="12" s="1"/>
  <c r="H597" i="12" s="1"/>
  <c r="AK954" i="7"/>
  <c r="AX954" i="7" s="1"/>
  <c r="G120" i="12" s="1"/>
  <c r="H120" i="12" s="1"/>
  <c r="AK1322" i="7"/>
  <c r="AX1322" i="7" s="1"/>
  <c r="G464" i="12" s="1"/>
  <c r="H464" i="12" s="1"/>
  <c r="AK1163" i="7"/>
  <c r="AX1163" i="7" s="1"/>
  <c r="G317" i="12" s="1"/>
  <c r="H317" i="12" s="1"/>
  <c r="AK638" i="7"/>
  <c r="AX638" i="7" s="1"/>
  <c r="G1036" i="12" s="1"/>
  <c r="H1036" i="12" s="1"/>
  <c r="AK740" i="7"/>
  <c r="AX740" i="7" s="1"/>
  <c r="G1055" i="12" s="1"/>
  <c r="H1055" i="12" s="1"/>
  <c r="AK1218" i="7"/>
  <c r="AX1218" i="7" s="1"/>
  <c r="G368" i="12" s="1"/>
  <c r="H368" i="12" s="1"/>
  <c r="AK369" i="7"/>
  <c r="AX369" i="7" s="1"/>
  <c r="G1185" i="12" s="1"/>
  <c r="H1185" i="12" s="1"/>
  <c r="AK297" i="7"/>
  <c r="AX297" i="7" s="1"/>
  <c r="G1079" i="12" s="1"/>
  <c r="H1079" i="12" s="1"/>
  <c r="AK550" i="7"/>
  <c r="AX550" i="7" s="1"/>
  <c r="G987" i="12" s="1"/>
  <c r="H987" i="12" s="1"/>
  <c r="AK486" i="7"/>
  <c r="AX486" i="7" s="1"/>
  <c r="G711" i="12" s="1"/>
  <c r="H711" i="12" s="1"/>
  <c r="AK870" i="7"/>
  <c r="AX870" i="7" s="1"/>
  <c r="G39" i="12" s="1"/>
  <c r="H39" i="12" s="1"/>
  <c r="AK1029" i="7"/>
  <c r="AX1029" i="7" s="1"/>
  <c r="G188" i="12" s="1"/>
  <c r="H188" i="12" s="1"/>
  <c r="AK120" i="7"/>
  <c r="AX120" i="7" s="1"/>
  <c r="G1049" i="12" s="1"/>
  <c r="H1049" i="12" s="1"/>
  <c r="AK1296" i="7"/>
  <c r="AX1296" i="7" s="1"/>
  <c r="G439" i="12" s="1"/>
  <c r="H439" i="12" s="1"/>
  <c r="AK110" i="7"/>
  <c r="AX110" i="7" s="1"/>
  <c r="G585" i="12" s="1"/>
  <c r="H585" i="12" s="1"/>
  <c r="AK758" i="7"/>
  <c r="AX758" i="7" s="1"/>
  <c r="G760" i="12" s="1"/>
  <c r="H760" i="12" s="1"/>
  <c r="AK117" i="7"/>
  <c r="AX117" i="7" s="1"/>
  <c r="G1003" i="12" s="1"/>
  <c r="H1003" i="12" s="1"/>
  <c r="AK1133" i="7"/>
  <c r="AX1133" i="7" s="1"/>
  <c r="G289" i="12" s="1"/>
  <c r="H289" i="12" s="1"/>
  <c r="AK1194" i="7"/>
  <c r="AX1194" i="7" s="1"/>
  <c r="G344" i="12" s="1"/>
  <c r="H344" i="12" s="1"/>
  <c r="AK1135" i="7"/>
  <c r="AX1135" i="7" s="1"/>
  <c r="G291" i="12" s="1"/>
  <c r="H291" i="12" s="1"/>
  <c r="AK1246" i="7"/>
  <c r="AX1246" i="7" s="1"/>
  <c r="G395" i="12" s="1"/>
  <c r="H395" i="12" s="1"/>
  <c r="AK415" i="7"/>
  <c r="AX415" i="7" s="1"/>
  <c r="G852" i="12" s="1"/>
  <c r="H852" i="12" s="1"/>
  <c r="AK281" i="7"/>
  <c r="AX281" i="7" s="1"/>
  <c r="G1074" i="12" s="1"/>
  <c r="H1074" i="12" s="1"/>
  <c r="AK696" i="7"/>
  <c r="AX696" i="7" s="1"/>
  <c r="G1240" i="12" s="1"/>
  <c r="H1240" i="12" s="1"/>
  <c r="AK1095" i="7"/>
  <c r="AX1095" i="7" s="1"/>
  <c r="G253" i="12" s="1"/>
  <c r="H253" i="12" s="1"/>
  <c r="AK794" i="7"/>
  <c r="AX794" i="7" s="1"/>
  <c r="G951" i="12" s="1"/>
  <c r="H951" i="12" s="1"/>
  <c r="AK1311" i="7"/>
  <c r="AX1311" i="7" s="1"/>
  <c r="G453" i="12" s="1"/>
  <c r="H453" i="12" s="1"/>
  <c r="AK1213" i="7"/>
  <c r="AX1213" i="7" s="1"/>
  <c r="G363" i="12" s="1"/>
  <c r="H363" i="12" s="1"/>
  <c r="AK687" i="7"/>
  <c r="AX687" i="7" s="1"/>
  <c r="G1046" i="12" s="1"/>
  <c r="H1046" i="12" s="1"/>
  <c r="AK578" i="7"/>
  <c r="AX578" i="7" s="1"/>
  <c r="G1019" i="12" s="1"/>
  <c r="H1019" i="12" s="1"/>
  <c r="AK1057" i="7"/>
  <c r="AX1057" i="7" s="1"/>
  <c r="G216" i="12" s="1"/>
  <c r="H216" i="12" s="1"/>
  <c r="AK89" i="7"/>
  <c r="AX89" i="7" s="1"/>
  <c r="G573" i="12" s="1"/>
  <c r="H573" i="12" s="1"/>
  <c r="AK986" i="7"/>
  <c r="AX986" i="7" s="1"/>
  <c r="G148" i="12" s="1"/>
  <c r="H148" i="12" s="1"/>
  <c r="AK1279" i="7"/>
  <c r="AX1279" i="7" s="1"/>
  <c r="G424" i="12" s="1"/>
  <c r="H424" i="12" s="1"/>
  <c r="AK323" i="7"/>
  <c r="AX323" i="7" s="1"/>
  <c r="G1179" i="12" s="1"/>
  <c r="H1179" i="12" s="1"/>
  <c r="AK1016" i="7"/>
  <c r="AX1016" i="7" s="1"/>
  <c r="G175" i="12" s="1"/>
  <c r="H175" i="12" s="1"/>
  <c r="AK220" i="7"/>
  <c r="AX220" i="7" s="1"/>
  <c r="G508" i="12" s="1"/>
  <c r="H508" i="12" s="1"/>
  <c r="AK43" i="7"/>
  <c r="AX43" i="7" s="1"/>
  <c r="G635" i="12" s="1"/>
  <c r="H635" i="12" s="1"/>
  <c r="AK1190" i="7"/>
  <c r="AX1190" i="7" s="1"/>
  <c r="AK57" i="7"/>
  <c r="AX57" i="7" s="1"/>
  <c r="G679" i="12" s="1"/>
  <c r="H679" i="12" s="1"/>
  <c r="AK1058" i="7"/>
  <c r="AX1058" i="7" s="1"/>
  <c r="G217" i="12" s="1"/>
  <c r="H217" i="12" s="1"/>
  <c r="AK538" i="7"/>
  <c r="AX538" i="7" s="1"/>
  <c r="G975" i="12" s="1"/>
  <c r="H975" i="12" s="1"/>
  <c r="AK234" i="7"/>
  <c r="AX234" i="7" s="1"/>
  <c r="G516" i="12" s="1"/>
  <c r="H516" i="12" s="1"/>
  <c r="AK98" i="7"/>
  <c r="AX98" i="7" s="1"/>
  <c r="G579" i="12" s="1"/>
  <c r="H579" i="12" s="1"/>
  <c r="AK1145" i="7"/>
  <c r="AX1145" i="7" s="1"/>
  <c r="G301" i="12" s="1"/>
  <c r="H301" i="12" s="1"/>
  <c r="AK736" i="7"/>
  <c r="AX736" i="7" s="1"/>
  <c r="G932" i="12" s="1"/>
  <c r="H932" i="12" s="1"/>
  <c r="AK259" i="7"/>
  <c r="AX259" i="7" s="1"/>
  <c r="G667" i="12" s="1"/>
  <c r="H667" i="12" s="1"/>
  <c r="AK236" i="7"/>
  <c r="AX236" i="7" s="1"/>
  <c r="G653" i="12" s="1"/>
  <c r="H653" i="12" s="1"/>
  <c r="AK963" i="7"/>
  <c r="AX963" i="7" s="1"/>
  <c r="G128" i="12" s="1"/>
  <c r="H128" i="12" s="1"/>
  <c r="AK495" i="7"/>
  <c r="AX495" i="7" s="1"/>
  <c r="G851" i="12" s="1"/>
  <c r="H851" i="12" s="1"/>
  <c r="AK425" i="7"/>
  <c r="AX425" i="7" s="1"/>
  <c r="G1101" i="12" s="1"/>
  <c r="H1101" i="12" s="1"/>
  <c r="AK18" i="7"/>
  <c r="AX18" i="7" s="1"/>
  <c r="G1262" i="12" s="1"/>
  <c r="H1262" i="12" s="1"/>
  <c r="AK1107" i="7"/>
  <c r="AX1107" i="7" s="1"/>
  <c r="G264" i="12" s="1"/>
  <c r="H264" i="12" s="1"/>
  <c r="AK1046" i="7"/>
  <c r="AX1046" i="7" s="1"/>
  <c r="G205" i="12" s="1"/>
  <c r="H205" i="12" s="1"/>
  <c r="AK836" i="7"/>
  <c r="AX836" i="7" s="1"/>
  <c r="G6" i="12" s="1"/>
  <c r="H6" i="12" s="1"/>
  <c r="AK130" i="7"/>
  <c r="AX130" i="7" s="1"/>
  <c r="G526" i="12" s="1"/>
  <c r="H526" i="12" s="1"/>
  <c r="AK628" i="7"/>
  <c r="AX628" i="7" s="1"/>
  <c r="G1071" i="12" s="1"/>
  <c r="H1071" i="12" s="1"/>
  <c r="AK1198" i="7"/>
  <c r="AX1198" i="7" s="1"/>
  <c r="G348" i="12" s="1"/>
  <c r="H348" i="12" s="1"/>
  <c r="AK100" i="7"/>
  <c r="AX100" i="7" s="1"/>
  <c r="G581" i="12" s="1"/>
  <c r="H581" i="12" s="1"/>
  <c r="AK151" i="7"/>
  <c r="AX151" i="7" s="1"/>
  <c r="G606" i="12" s="1"/>
  <c r="H606" i="12" s="1"/>
  <c r="AK178" i="7"/>
  <c r="AX178" i="7" s="1"/>
  <c r="G1268" i="12" s="1"/>
  <c r="H1268" i="12" s="1"/>
  <c r="AK1101" i="7"/>
  <c r="AX1101" i="7" s="1"/>
  <c r="G258" i="12" s="1"/>
  <c r="H258" i="12" s="1"/>
  <c r="AK379" i="7"/>
  <c r="AX379" i="7" s="1"/>
  <c r="G810" i="12" s="1"/>
  <c r="H810" i="12" s="1"/>
  <c r="AK968" i="7"/>
  <c r="AX968" i="7" s="1"/>
  <c r="G133" i="12" s="1"/>
  <c r="H133" i="12" s="1"/>
  <c r="AK1146" i="7"/>
  <c r="AX1146" i="7" s="1"/>
  <c r="G302" i="12" s="1"/>
  <c r="H302" i="12" s="1"/>
  <c r="AK1158" i="7"/>
  <c r="AX1158" i="7" s="1"/>
  <c r="G313" i="12" s="1"/>
  <c r="H313" i="12" s="1"/>
  <c r="AK33" i="7"/>
  <c r="AX33" i="7" s="1"/>
  <c r="G544" i="12" s="1"/>
  <c r="H544" i="12" s="1"/>
  <c r="AK1208" i="7"/>
  <c r="AX1208" i="7" s="1"/>
  <c r="G358" i="12" s="1"/>
  <c r="H358" i="12" s="1"/>
  <c r="AK832" i="7"/>
  <c r="AX832" i="7" s="1"/>
  <c r="G2" i="12" s="1"/>
  <c r="H2" i="12" s="1"/>
  <c r="AK55" i="7"/>
  <c r="AX55" i="7" s="1"/>
  <c r="G557" i="12" s="1"/>
  <c r="H557" i="12" s="1"/>
  <c r="AK859" i="7"/>
  <c r="AX859" i="7" s="1"/>
  <c r="G28" i="12" s="1"/>
  <c r="H28" i="12" s="1"/>
  <c r="AK1027" i="7"/>
  <c r="AX1027" i="7" s="1"/>
  <c r="G186" i="12" s="1"/>
  <c r="H186" i="12" s="1"/>
  <c r="AK1045" i="7"/>
  <c r="AX1045" i="7" s="1"/>
  <c r="G204" i="12" s="1"/>
  <c r="H204" i="12" s="1"/>
  <c r="AK485" i="7"/>
  <c r="AX485" i="7" s="1"/>
  <c r="G712" i="12" s="1"/>
  <c r="H712" i="12" s="1"/>
  <c r="AK441" i="7"/>
  <c r="AX441" i="7" s="1"/>
  <c r="G830" i="12" s="1"/>
  <c r="H830" i="12" s="1"/>
  <c r="AK72" i="7"/>
  <c r="AX72" i="7" s="1"/>
  <c r="G769" i="12" s="1"/>
  <c r="H769" i="12" s="1"/>
  <c r="AK734" i="7"/>
  <c r="AX734" i="7" s="1"/>
  <c r="G929" i="12" s="1"/>
  <c r="H929" i="12" s="1"/>
  <c r="AK468" i="7"/>
  <c r="AX468" i="7" s="1"/>
  <c r="G845" i="12" s="1"/>
  <c r="H845" i="12" s="1"/>
  <c r="AK504" i="7"/>
  <c r="AX504" i="7" s="1"/>
  <c r="G940" i="12" s="1"/>
  <c r="H940" i="12" s="1"/>
  <c r="AK658" i="7"/>
  <c r="AX658" i="7" s="1"/>
  <c r="G900" i="12" s="1"/>
  <c r="H900" i="12" s="1"/>
  <c r="AK543" i="7"/>
  <c r="AX543" i="7" s="1"/>
  <c r="G1214" i="12" s="1"/>
  <c r="H1214" i="12" s="1"/>
  <c r="AK991" i="7"/>
  <c r="AX991" i="7" s="1"/>
  <c r="G152" i="12" s="1"/>
  <c r="H152" i="12" s="1"/>
  <c r="AK1112" i="7"/>
  <c r="AX1112" i="7" s="1"/>
  <c r="G269" i="12" s="1"/>
  <c r="H269" i="12" s="1"/>
  <c r="AK688" i="7"/>
  <c r="AX688" i="7" s="1"/>
  <c r="G1047" i="12" s="1"/>
  <c r="H1047" i="12" s="1"/>
  <c r="AK1313" i="7"/>
  <c r="AX1313" i="7" s="1"/>
  <c r="G455" i="12" s="1"/>
  <c r="H455" i="12" s="1"/>
  <c r="AK228" i="7"/>
  <c r="AX228" i="7" s="1"/>
  <c r="G651" i="12" s="1"/>
  <c r="H651" i="12" s="1"/>
  <c r="AK973" i="7"/>
  <c r="AX973" i="7" s="1"/>
  <c r="G137" i="12" s="1"/>
  <c r="H137" i="12" s="1"/>
  <c r="AK598" i="7"/>
  <c r="AX598" i="7" s="1"/>
  <c r="G731" i="12" s="1"/>
  <c r="H731" i="12" s="1"/>
  <c r="AK560" i="7"/>
  <c r="AX560" i="7" s="1"/>
  <c r="G1020" i="12" s="1"/>
  <c r="H1020" i="12" s="1"/>
  <c r="AK761" i="7"/>
  <c r="AX761" i="7" s="1"/>
  <c r="G1208" i="12" s="1"/>
  <c r="H1208" i="12" s="1"/>
  <c r="AK108" i="7"/>
  <c r="AX108" i="7" s="1"/>
  <c r="G981" i="12" s="1"/>
  <c r="H981" i="12" s="1"/>
  <c r="AK1248" i="7"/>
  <c r="AX1248" i="7" s="1"/>
  <c r="G396" i="12" s="1"/>
  <c r="H396" i="12" s="1"/>
  <c r="AK918" i="7"/>
  <c r="AX918" i="7" s="1"/>
  <c r="G85" i="12" s="1"/>
  <c r="H85" i="12" s="1"/>
  <c r="AK266" i="7"/>
  <c r="AX266" i="7" s="1"/>
  <c r="G674" i="12" s="1"/>
  <c r="H674" i="12" s="1"/>
  <c r="AK125" i="7"/>
  <c r="AX125" i="7" s="1"/>
  <c r="G594" i="12" s="1"/>
  <c r="H594" i="12" s="1"/>
  <c r="AK73" i="7"/>
  <c r="AX73" i="7" s="1"/>
  <c r="G1105" i="12" s="1"/>
  <c r="H1105" i="12" s="1"/>
  <c r="AK929" i="7"/>
  <c r="AX929" i="7" s="1"/>
  <c r="G96" i="12" s="1"/>
  <c r="H96" i="12" s="1"/>
  <c r="AK381" i="7"/>
  <c r="AX381" i="7" s="1"/>
  <c r="G811" i="12" s="1"/>
  <c r="H811" i="12" s="1"/>
  <c r="AK851" i="7"/>
  <c r="AX851" i="7" s="1"/>
  <c r="G21" i="12" s="1"/>
  <c r="H21" i="12" s="1"/>
  <c r="AK788" i="7"/>
  <c r="AX788" i="7" s="1"/>
  <c r="G765" i="12" s="1"/>
  <c r="H765" i="12" s="1"/>
  <c r="AK1006" i="7"/>
  <c r="AX1006" i="7" s="1"/>
  <c r="G165" i="12" s="1"/>
  <c r="H165" i="12" s="1"/>
  <c r="AK878" i="7"/>
  <c r="AX878" i="7" s="1"/>
  <c r="G47" i="12" s="1"/>
  <c r="H47" i="12" s="1"/>
  <c r="AK1212" i="7"/>
  <c r="AX1212" i="7" s="1"/>
  <c r="G362" i="12" s="1"/>
  <c r="H362" i="12" s="1"/>
  <c r="AK483" i="7"/>
  <c r="AX483" i="7" s="1"/>
  <c r="G1204" i="12" s="1"/>
  <c r="H1204" i="12" s="1"/>
  <c r="AK516" i="7"/>
  <c r="AX516" i="7" s="1"/>
  <c r="G720" i="12" s="1"/>
  <c r="H720" i="12" s="1"/>
  <c r="AK331" i="7"/>
  <c r="AX331" i="7" s="1"/>
  <c r="G799" i="12" s="1"/>
  <c r="H799" i="12" s="1"/>
  <c r="AK890" i="7"/>
  <c r="AX890" i="7" s="1"/>
  <c r="G58" i="12" s="1"/>
  <c r="H58" i="12" s="1"/>
  <c r="AK380" i="7"/>
  <c r="AX380" i="7" s="1"/>
  <c r="G817" i="12" s="1"/>
  <c r="H817" i="12" s="1"/>
  <c r="AK718" i="7"/>
  <c r="AX718" i="7" s="1"/>
  <c r="G1054" i="12" s="1"/>
  <c r="H1054" i="12" s="1"/>
  <c r="AK1230" i="7"/>
  <c r="AX1230" i="7" s="1"/>
  <c r="G379" i="12" s="1"/>
  <c r="H379" i="12" s="1"/>
  <c r="AK302" i="7"/>
  <c r="AX302" i="7" s="1"/>
  <c r="G1175" i="12" s="1"/>
  <c r="H1175" i="12" s="1"/>
  <c r="AK1239" i="7"/>
  <c r="AX1239" i="7" s="1"/>
  <c r="G388" i="12" s="1"/>
  <c r="H388" i="12" s="1"/>
  <c r="AK841" i="7"/>
  <c r="AX841" i="7" s="1"/>
  <c r="G11" i="12" s="1"/>
  <c r="H11" i="12" s="1"/>
  <c r="AK496" i="7"/>
  <c r="AX496" i="7" s="1"/>
  <c r="G933" i="12" s="1"/>
  <c r="H933" i="12" s="1"/>
  <c r="AK306" i="7"/>
  <c r="AX306" i="7" s="1"/>
  <c r="G683" i="12" s="1"/>
  <c r="H683" i="12" s="1"/>
  <c r="AK1138" i="7"/>
  <c r="AX1138" i="7" s="1"/>
  <c r="G294" i="12" s="1"/>
  <c r="H294" i="12" s="1"/>
  <c r="AK180" i="7"/>
  <c r="AX180" i="7" s="1"/>
  <c r="G1270" i="12" s="1"/>
  <c r="H1270" i="12" s="1"/>
  <c r="AK1277" i="7"/>
  <c r="AX1277" i="7" s="1"/>
  <c r="G422" i="12" s="1"/>
  <c r="H422" i="12" s="1"/>
  <c r="AK1339" i="7"/>
  <c r="AX1339" i="7" s="1"/>
  <c r="G480" i="12" s="1"/>
  <c r="H480" i="12" s="1"/>
  <c r="AK407" i="7"/>
  <c r="AX407" i="7" s="1"/>
  <c r="G820" i="12" s="1"/>
  <c r="H820" i="12" s="1"/>
  <c r="AK336" i="7"/>
  <c r="AX336" i="7" s="1"/>
  <c r="G974" i="12" s="1"/>
  <c r="H974" i="12" s="1"/>
  <c r="AK270" i="7"/>
  <c r="AX270" i="7" s="1"/>
  <c r="G767" i="12" s="1"/>
  <c r="H767" i="12" s="1"/>
  <c r="AK498" i="7"/>
  <c r="AX498" i="7" s="1"/>
  <c r="G854" i="12" s="1"/>
  <c r="H854" i="12" s="1"/>
  <c r="AK88" i="7"/>
  <c r="AX88" i="7" s="1"/>
  <c r="G572" i="12" s="1"/>
  <c r="H572" i="12" s="1"/>
  <c r="AK837" i="7"/>
  <c r="AX837" i="7" s="1"/>
  <c r="G7" i="12" s="1"/>
  <c r="H7" i="12" s="1"/>
  <c r="AK798" i="7"/>
  <c r="AX798" i="7" s="1"/>
  <c r="G953" i="12" s="1"/>
  <c r="H953" i="12" s="1"/>
  <c r="AK1160" i="7"/>
  <c r="AX1160" i="7" s="1"/>
  <c r="G315" i="12" s="1"/>
  <c r="H315" i="12" s="1"/>
  <c r="AK107" i="7"/>
  <c r="AX107" i="7" s="1"/>
  <c r="AK64" i="7"/>
  <c r="AX64" i="7" s="1"/>
  <c r="G561" i="12" s="1"/>
  <c r="H561" i="12" s="1"/>
  <c r="AK694" i="7"/>
  <c r="AX694" i="7" s="1"/>
  <c r="G1237" i="12" s="1"/>
  <c r="H1237" i="12" s="1"/>
  <c r="AK1243" i="7"/>
  <c r="AX1243" i="7" s="1"/>
  <c r="G392" i="12" s="1"/>
  <c r="H392" i="12" s="1"/>
  <c r="AK238" i="7"/>
  <c r="AX238" i="7" s="1"/>
  <c r="G656" i="12" s="1"/>
  <c r="H656" i="12" s="1"/>
  <c r="AK1328" i="7"/>
  <c r="AX1328" i="7" s="1"/>
  <c r="G469" i="12" s="1"/>
  <c r="H469" i="12" s="1"/>
  <c r="AK68" i="7"/>
  <c r="AX68" i="7" s="1"/>
  <c r="G736" i="12" s="1"/>
  <c r="H736" i="12" s="1"/>
  <c r="AK1070" i="7"/>
  <c r="AX1070" i="7" s="1"/>
  <c r="G228" i="12" s="1"/>
  <c r="H228" i="12" s="1"/>
  <c r="AK580" i="7"/>
  <c r="AX580" i="7" s="1"/>
  <c r="G879" i="12" s="1"/>
  <c r="H879" i="12" s="1"/>
  <c r="AK241" i="7"/>
  <c r="AX241" i="7" s="1"/>
  <c r="G518" i="12" s="1"/>
  <c r="H518" i="12" s="1"/>
  <c r="AK472" i="7"/>
  <c r="AX472" i="7" s="1"/>
  <c r="AK1262" i="7"/>
  <c r="AX1262" i="7" s="1"/>
  <c r="G409" i="12" s="1"/>
  <c r="H409" i="12" s="1"/>
  <c r="AK639" i="7"/>
  <c r="AX639" i="7" s="1"/>
  <c r="G1081" i="12" s="1"/>
  <c r="H1081" i="12" s="1"/>
  <c r="AK1297" i="7"/>
  <c r="AX1297" i="7" s="1"/>
  <c r="G440" i="12" s="1"/>
  <c r="H440" i="12" s="1"/>
  <c r="AK1085" i="7"/>
  <c r="AX1085" i="7" s="1"/>
  <c r="G243" i="12" s="1"/>
  <c r="H243" i="12" s="1"/>
  <c r="AK58" i="7"/>
  <c r="AX58" i="7" s="1"/>
  <c r="G690" i="12" s="1"/>
  <c r="H690" i="12" s="1"/>
  <c r="AK489" i="7"/>
  <c r="AX489" i="7" s="1"/>
  <c r="G715" i="12" s="1"/>
  <c r="H715" i="12" s="1"/>
  <c r="AK1249" i="7"/>
  <c r="AX1249" i="7" s="1"/>
  <c r="G397" i="12" s="1"/>
  <c r="H397" i="12" s="1"/>
  <c r="AK386" i="7"/>
  <c r="AX386" i="7" s="1"/>
  <c r="G982" i="12" s="1"/>
  <c r="H982" i="12" s="1"/>
  <c r="AK1051" i="7"/>
  <c r="AX1051" i="7" s="1"/>
  <c r="G210" i="12" s="1"/>
  <c r="H210" i="12" s="1"/>
  <c r="AK917" i="7"/>
  <c r="AX917" i="7" s="1"/>
  <c r="G84" i="12" s="1"/>
  <c r="H84" i="12" s="1"/>
  <c r="AK773" i="7"/>
  <c r="AX773" i="7" s="1"/>
  <c r="G1065" i="12" s="1"/>
  <c r="H1065" i="12" s="1"/>
  <c r="AK1278" i="7"/>
  <c r="AX1278" i="7" s="1"/>
  <c r="G423" i="12" s="1"/>
  <c r="H423" i="12" s="1"/>
  <c r="AK759" i="7"/>
  <c r="AX759" i="7" s="1"/>
  <c r="AK784" i="7"/>
  <c r="AX784" i="7" s="1"/>
  <c r="G763" i="12" s="1"/>
  <c r="H763" i="12" s="1"/>
  <c r="AK1056" i="7"/>
  <c r="AX1056" i="7" s="1"/>
  <c r="G215" i="12" s="1"/>
  <c r="H215" i="12" s="1"/>
  <c r="AK1002" i="7"/>
  <c r="AX1002" i="7" s="1"/>
  <c r="AK128" i="7"/>
  <c r="AX128" i="7" s="1"/>
  <c r="G596" i="12" s="1"/>
  <c r="H596" i="12" s="1"/>
  <c r="AK592" i="7"/>
  <c r="AX592" i="7" s="1"/>
  <c r="G1128" i="12" s="1"/>
  <c r="H1128" i="12" s="1"/>
  <c r="AK1060" i="7"/>
  <c r="AX1060" i="7" s="1"/>
  <c r="G219" i="12" s="1"/>
  <c r="H219" i="12" s="1"/>
  <c r="AK395" i="7"/>
  <c r="AX395" i="7" s="1"/>
  <c r="G833" i="12" s="1"/>
  <c r="H833" i="12" s="1"/>
  <c r="AK933" i="7"/>
  <c r="AX933" i="7" s="1"/>
  <c r="G100" i="12" s="1"/>
  <c r="H100" i="12" s="1"/>
  <c r="AK1074" i="7"/>
  <c r="AX1074" i="7" s="1"/>
  <c r="G232" i="12" s="1"/>
  <c r="H232" i="12" s="1"/>
  <c r="AK895" i="7"/>
  <c r="AX895" i="7" s="1"/>
  <c r="G63" i="12" s="1"/>
  <c r="H63" i="12" s="1"/>
  <c r="AK650" i="7"/>
  <c r="AX650" i="7" s="1"/>
  <c r="G1090" i="12" s="1"/>
  <c r="H1090" i="12" s="1"/>
  <c r="AK942" i="7"/>
  <c r="AX942" i="7" s="1"/>
  <c r="AK1269" i="7"/>
  <c r="AX1269" i="7" s="1"/>
  <c r="G414" i="12" s="1"/>
  <c r="H414" i="12" s="1"/>
  <c r="AK427" i="7"/>
  <c r="AX427" i="7" s="1"/>
  <c r="G1102" i="12" s="1"/>
  <c r="H1102" i="12" s="1"/>
  <c r="AK1124" i="7"/>
  <c r="AX1124" i="7" s="1"/>
  <c r="G280" i="12" s="1"/>
  <c r="H280" i="12" s="1"/>
  <c r="AK488" i="7"/>
  <c r="AX488" i="7" s="1"/>
  <c r="G714" i="12" s="1"/>
  <c r="H714" i="12" s="1"/>
  <c r="AK1062" i="7"/>
  <c r="AX1062" i="7" s="1"/>
  <c r="G221" i="12" s="1"/>
  <c r="H221" i="12" s="1"/>
  <c r="AK1093" i="7"/>
  <c r="AX1093" i="7" s="1"/>
  <c r="G251" i="12" s="1"/>
  <c r="H251" i="12" s="1"/>
  <c r="AK303" i="7"/>
  <c r="AX303" i="7" s="1"/>
  <c r="G681" i="12" s="1"/>
  <c r="H681" i="12" s="1"/>
  <c r="AK1189" i="7"/>
  <c r="AX1189" i="7" s="1"/>
  <c r="G340" i="12" s="1"/>
  <c r="H340" i="12" s="1"/>
  <c r="AK1123" i="7"/>
  <c r="AX1123" i="7" s="1"/>
  <c r="AK708" i="7"/>
  <c r="AX708" i="7" s="1"/>
  <c r="G923" i="12" s="1"/>
  <c r="H923" i="12" s="1"/>
  <c r="AK656" i="7"/>
  <c r="AX656" i="7" s="1"/>
  <c r="G743" i="12" s="1"/>
  <c r="H743" i="12" s="1"/>
  <c r="AK1261" i="7"/>
  <c r="AX1261" i="7" s="1"/>
  <c r="G408" i="12" s="1"/>
  <c r="H408" i="12" s="1"/>
  <c r="AK431" i="7"/>
  <c r="AX431" i="7" s="1"/>
  <c r="G703" i="12" s="1"/>
  <c r="H703" i="12" s="1"/>
  <c r="AK913" i="7"/>
  <c r="AX913" i="7" s="1"/>
  <c r="G80" i="12" s="1"/>
  <c r="H80" i="12" s="1"/>
  <c r="AK522" i="7"/>
  <c r="AX522" i="7" s="1"/>
  <c r="G861" i="12" s="1"/>
  <c r="H861" i="12" s="1"/>
  <c r="AK1338" i="7"/>
  <c r="AX1338" i="7" s="1"/>
  <c r="G479" i="12" s="1"/>
  <c r="H479" i="12" s="1"/>
  <c r="AK663" i="7"/>
  <c r="AX663" i="7" s="1"/>
  <c r="G907" i="12" s="1"/>
  <c r="H907" i="12" s="1"/>
  <c r="AK478" i="7"/>
  <c r="AX478" i="7" s="1"/>
  <c r="G1002" i="12" s="1"/>
  <c r="H1002" i="12" s="1"/>
  <c r="AK1192" i="7"/>
  <c r="AX1192" i="7" s="1"/>
  <c r="G342" i="12" s="1"/>
  <c r="H342" i="12" s="1"/>
  <c r="AK165" i="7"/>
  <c r="AX165" i="7" s="1"/>
  <c r="G614" i="12" s="1"/>
  <c r="H614" i="12" s="1"/>
  <c r="AK1165" i="7"/>
  <c r="AX1165" i="7" s="1"/>
  <c r="G318" i="12" s="1"/>
  <c r="H318" i="12" s="1"/>
  <c r="AK1268" i="7"/>
  <c r="AX1268" i="7" s="1"/>
  <c r="AK473" i="7"/>
  <c r="AX473" i="7" s="1"/>
  <c r="G1000" i="12" s="1"/>
  <c r="H1000" i="12" s="1"/>
  <c r="AK834" i="7"/>
  <c r="AX834" i="7" s="1"/>
  <c r="G4" i="12" s="1"/>
  <c r="H4" i="12" s="1"/>
  <c r="AK159" i="7"/>
  <c r="AX159" i="7" s="1"/>
  <c r="G1260" i="12" s="1"/>
  <c r="H1260" i="12" s="1"/>
  <c r="AK91" i="7"/>
  <c r="AX91" i="7" s="1"/>
  <c r="G575" i="12" s="1"/>
  <c r="H575" i="12" s="1"/>
  <c r="AK861" i="7"/>
  <c r="AX861" i="7" s="1"/>
  <c r="G30" i="12" s="1"/>
  <c r="H30" i="12" s="1"/>
  <c r="AK1240" i="7"/>
  <c r="AX1240" i="7" s="1"/>
  <c r="G389" i="12" s="1"/>
  <c r="H389" i="12" s="1"/>
  <c r="AK691" i="7"/>
  <c r="AX691" i="7" s="1"/>
  <c r="G1144" i="12" s="1"/>
  <c r="H1144" i="12" s="1"/>
  <c r="AK677" i="7"/>
  <c r="AX677" i="7" s="1"/>
  <c r="G1236" i="12" s="1"/>
  <c r="H1236" i="12" s="1"/>
  <c r="AK1162" i="7"/>
  <c r="AX1162" i="7" s="1"/>
  <c r="G316" i="12" s="1"/>
  <c r="H316" i="12" s="1"/>
  <c r="AK1108" i="7"/>
  <c r="AX1108" i="7" s="1"/>
  <c r="G265" i="12" s="1"/>
  <c r="H265" i="12" s="1"/>
  <c r="AK1020" i="7"/>
  <c r="AX1020" i="7" s="1"/>
  <c r="G179" i="12" s="1"/>
  <c r="H179" i="12" s="1"/>
  <c r="AK707" i="7"/>
  <c r="AX707" i="7" s="1"/>
  <c r="G921" i="12" s="1"/>
  <c r="H921" i="12" s="1"/>
  <c r="AK146" i="7"/>
  <c r="AX146" i="7" s="1"/>
  <c r="G1184" i="12" s="1"/>
  <c r="H1184" i="12" s="1"/>
  <c r="AK586" i="7"/>
  <c r="AX586" i="7" s="1"/>
  <c r="G1024" i="12" s="1"/>
  <c r="H1024" i="12" s="1"/>
  <c r="AK193" i="7"/>
  <c r="AX193" i="7" s="1"/>
  <c r="G1279" i="12" s="1"/>
  <c r="H1279" i="12" s="1"/>
  <c r="AK621" i="7"/>
  <c r="AX621" i="7" s="1"/>
  <c r="G735" i="12" s="1"/>
  <c r="H735" i="12" s="1"/>
  <c r="AK513" i="7"/>
  <c r="AX513" i="7" s="1"/>
  <c r="G718" i="12" s="1"/>
  <c r="H718" i="12" s="1"/>
  <c r="AK723" i="7"/>
  <c r="AX723" i="7" s="1"/>
  <c r="G1244" i="12" s="1"/>
  <c r="H1244" i="12" s="1"/>
  <c r="AK807" i="7"/>
  <c r="AX807" i="7" s="1"/>
  <c r="G1255" i="12" s="1"/>
  <c r="H1255" i="12" s="1"/>
  <c r="AK1336" i="7"/>
  <c r="AX1336" i="7" s="1"/>
  <c r="G477" i="12" s="1"/>
  <c r="H477" i="12" s="1"/>
  <c r="AK484" i="7"/>
  <c r="AX484" i="7" s="1"/>
  <c r="G1205" i="12" s="1"/>
  <c r="H1205" i="12" s="1"/>
  <c r="AK1120" i="7"/>
  <c r="AX1120" i="7" s="1"/>
  <c r="G277" i="12" s="1"/>
  <c r="H277" i="12" s="1"/>
  <c r="AK654" i="7"/>
  <c r="AX654" i="7" s="1"/>
  <c r="G741" i="12" s="1"/>
  <c r="H741" i="12" s="1"/>
  <c r="AK751" i="7"/>
  <c r="AX751" i="7" s="1"/>
  <c r="G1246" i="12" s="1"/>
  <c r="H1246" i="12" s="1"/>
  <c r="AK1004" i="7"/>
  <c r="AX1004" i="7" s="1"/>
  <c r="G163" i="12" s="1"/>
  <c r="H163" i="12" s="1"/>
  <c r="AK765" i="7"/>
  <c r="AX765" i="7" s="1"/>
  <c r="G939" i="12" s="1"/>
  <c r="H939" i="12" s="1"/>
  <c r="AK459" i="7"/>
  <c r="AX459" i="7" s="1"/>
  <c r="G709" i="12" s="1"/>
  <c r="H709" i="12" s="1"/>
  <c r="AK1258" i="7"/>
  <c r="AX1258" i="7" s="1"/>
  <c r="G405" i="12" s="1"/>
  <c r="H405" i="12" s="1"/>
  <c r="AK361" i="7"/>
  <c r="AX361" i="7" s="1"/>
  <c r="G809" i="12" s="1"/>
  <c r="H809" i="12" s="1"/>
  <c r="AK26" i="7"/>
  <c r="AX26" i="7" s="1"/>
  <c r="G540" i="12" s="1"/>
  <c r="H540" i="12" s="1"/>
  <c r="AK244" i="7"/>
  <c r="AX244" i="7" s="1"/>
  <c r="G522" i="12" s="1"/>
  <c r="H522" i="12" s="1"/>
  <c r="AK1288" i="7"/>
  <c r="AX1288" i="7" s="1"/>
  <c r="G432" i="12" s="1"/>
  <c r="H432" i="12" s="1"/>
  <c r="AK601" i="7"/>
  <c r="AX601" i="7" s="1"/>
  <c r="G734" i="12" s="1"/>
  <c r="H734" i="12" s="1"/>
  <c r="AK1303" i="7"/>
  <c r="AX1303" i="7" s="1"/>
  <c r="G446" i="12" s="1"/>
  <c r="H446" i="12" s="1"/>
  <c r="AK474" i="7"/>
  <c r="AX474" i="7" s="1"/>
  <c r="G910" i="12" s="1"/>
  <c r="H910" i="12" s="1"/>
  <c r="AK1226" i="7"/>
  <c r="AX1226" i="7" s="1"/>
  <c r="G375" i="12" s="1"/>
  <c r="H375" i="12" s="1"/>
  <c r="AK743" i="7"/>
  <c r="AX743" i="7" s="1"/>
  <c r="G1058" i="12" s="1"/>
  <c r="H1058" i="12" s="1"/>
  <c r="AK682" i="7"/>
  <c r="AX682" i="7" s="1"/>
  <c r="G909" i="12" s="1"/>
  <c r="H909" i="12" s="1"/>
  <c r="AK1255" i="7"/>
  <c r="AX1255" i="7" s="1"/>
  <c r="AK1141" i="7"/>
  <c r="AX1141" i="7" s="1"/>
  <c r="G297" i="12" s="1"/>
  <c r="H297" i="12" s="1"/>
  <c r="AK112" i="7"/>
  <c r="AX112" i="7" s="1"/>
  <c r="G506" i="12" s="1"/>
  <c r="H506" i="12" s="1"/>
  <c r="AK447" i="7"/>
  <c r="AX447" i="7" s="1"/>
  <c r="G997" i="12" s="1"/>
  <c r="H997" i="12" s="1"/>
  <c r="AK1182" i="7"/>
  <c r="AX1182" i="7" s="1"/>
  <c r="G334" i="12" s="1"/>
  <c r="H334" i="12" s="1"/>
  <c r="AK1105" i="7"/>
  <c r="AX1105" i="7" s="1"/>
  <c r="G262" i="12" s="1"/>
  <c r="H262" i="12" s="1"/>
  <c r="AK1314" i="7"/>
  <c r="AX1314" i="7" s="1"/>
  <c r="G456" i="12" s="1"/>
  <c r="H456" i="12" s="1"/>
  <c r="AK30" i="7"/>
  <c r="AX30" i="7" s="1"/>
  <c r="G701" i="12" s="1"/>
  <c r="H701" i="12" s="1"/>
  <c r="AK388" i="7"/>
  <c r="AX388" i="7" s="1"/>
  <c r="G984" i="12" s="1"/>
  <c r="H984" i="12" s="1"/>
  <c r="AK610" i="7"/>
  <c r="AX610" i="7" s="1"/>
  <c r="G1029" i="12" s="1"/>
  <c r="H1029" i="12" s="1"/>
  <c r="AK451" i="7"/>
  <c r="AX451" i="7" s="1"/>
  <c r="G1106" i="12" s="1"/>
  <c r="H1106" i="12" s="1"/>
  <c r="AK171" i="7"/>
  <c r="AX171" i="7" s="1"/>
  <c r="G568" i="12" s="1"/>
  <c r="H568" i="12" s="1"/>
  <c r="AK860" i="7"/>
  <c r="AX860" i="7" s="1"/>
  <c r="G29" i="12" s="1"/>
  <c r="H29" i="12" s="1"/>
  <c r="AK465" i="7"/>
  <c r="AX465" i="7" s="1"/>
  <c r="G905" i="12" s="1"/>
  <c r="H905" i="12" s="1"/>
  <c r="AK1125" i="7"/>
  <c r="AX1125" i="7" s="1"/>
  <c r="G281" i="12" s="1"/>
  <c r="H281" i="12" s="1"/>
  <c r="AK429" i="7"/>
  <c r="AX429" i="7" s="1"/>
  <c r="G1196" i="12" s="1"/>
  <c r="H1196" i="12" s="1"/>
  <c r="AK419" i="7"/>
  <c r="AX419" i="7" s="1"/>
  <c r="G855" i="12" s="1"/>
  <c r="H855" i="12" s="1"/>
  <c r="AK1257" i="7"/>
  <c r="AX1257" i="7" s="1"/>
  <c r="G404" i="12" s="1"/>
  <c r="H404" i="12" s="1"/>
  <c r="AK267" i="7"/>
  <c r="AX267" i="7" s="1"/>
  <c r="G675" i="12" s="1"/>
  <c r="H675" i="12" s="1"/>
  <c r="AK868" i="7"/>
  <c r="AX868" i="7" s="1"/>
  <c r="G37" i="12" s="1"/>
  <c r="H37" i="12" s="1"/>
  <c r="AK1064" i="7"/>
  <c r="AX1064" i="7" s="1"/>
  <c r="AK753" i="7"/>
  <c r="AX753" i="7" s="1"/>
  <c r="G1248" i="12" s="1"/>
  <c r="H1248" i="12" s="1"/>
  <c r="AK844" i="7"/>
  <c r="AX844" i="7" s="1"/>
  <c r="G14" i="12" s="1"/>
  <c r="H14" i="12" s="1"/>
  <c r="AK614" i="7"/>
  <c r="AX614" i="7" s="1"/>
  <c r="G1130" i="12" s="1"/>
  <c r="H1130" i="12" s="1"/>
  <c r="AK80" i="7"/>
  <c r="AX80" i="7" s="1"/>
  <c r="G802" i="12" s="1"/>
  <c r="H802" i="12" s="1"/>
  <c r="AK1293" i="7"/>
  <c r="AX1293" i="7" s="1"/>
  <c r="AK999" i="7"/>
  <c r="AX999" i="7" s="1"/>
  <c r="AK671" i="7"/>
  <c r="AX671" i="7" s="1"/>
  <c r="G1140" i="12" s="1"/>
  <c r="H1140" i="12" s="1"/>
  <c r="AK352" i="7"/>
  <c r="AX352" i="7" s="1"/>
  <c r="G693" i="12" s="1"/>
  <c r="H693" i="12" s="1"/>
  <c r="AK325" i="7"/>
  <c r="AX325" i="7" s="1"/>
  <c r="G687" i="12" s="1"/>
  <c r="H687" i="12" s="1"/>
  <c r="AK143" i="7"/>
  <c r="AX143" i="7" s="1"/>
  <c r="G1138" i="12" s="1"/>
  <c r="H1138" i="12" s="1"/>
  <c r="AK817" i="7"/>
  <c r="AX817" i="7" s="1"/>
  <c r="G1298" i="12" s="1"/>
  <c r="H1298" i="12" s="1"/>
  <c r="AK706" i="7"/>
  <c r="AX706" i="7" s="1"/>
  <c r="G920" i="12" s="1"/>
  <c r="H920" i="12" s="1"/>
  <c r="AK418" i="7"/>
  <c r="AX418" i="7" s="1"/>
  <c r="G989" i="12" s="1"/>
  <c r="H989" i="12" s="1"/>
  <c r="AK131" i="7"/>
  <c r="AX131" i="7" s="1"/>
  <c r="G1083" i="12" s="1"/>
  <c r="H1083" i="12" s="1"/>
  <c r="AK852" i="7"/>
  <c r="AX852" i="7" s="1"/>
  <c r="G22" i="12" s="1"/>
  <c r="H22" i="12" s="1"/>
  <c r="AK936" i="7"/>
  <c r="AX936" i="7" s="1"/>
  <c r="G103" i="12" s="1"/>
  <c r="H103" i="12" s="1"/>
  <c r="AK157" i="7"/>
  <c r="AX157" i="7" s="1"/>
  <c r="G1239" i="12" s="1"/>
  <c r="H1239" i="12" s="1"/>
  <c r="AK471" i="7"/>
  <c r="AX471" i="7" s="1"/>
  <c r="G999" i="12" s="1"/>
  <c r="H999" i="12" s="1"/>
  <c r="AK799" i="7"/>
  <c r="AX799" i="7" s="1"/>
  <c r="G1068" i="12" s="1"/>
  <c r="H1068" i="12" s="1"/>
  <c r="AK975" i="7"/>
  <c r="AX975" i="7" s="1"/>
  <c r="G139" i="12" s="1"/>
  <c r="H139" i="12" s="1"/>
  <c r="AK903" i="7"/>
  <c r="AX903" i="7" s="1"/>
  <c r="G71" i="12" s="1"/>
  <c r="H71" i="12" s="1"/>
  <c r="AK673" i="7"/>
  <c r="AX673" i="7" s="1"/>
  <c r="G1142" i="12" s="1"/>
  <c r="H1142" i="12" s="1"/>
  <c r="AK1014" i="7"/>
  <c r="AX1014" i="7" s="1"/>
  <c r="G173" i="12" s="1"/>
  <c r="H173" i="12" s="1"/>
  <c r="AK960" i="7"/>
  <c r="AX960" i="7" s="1"/>
  <c r="G126" i="12" s="1"/>
  <c r="H126" i="12" s="1"/>
  <c r="AK1320" i="7"/>
  <c r="AX1320" i="7" s="1"/>
  <c r="G462" i="12" s="1"/>
  <c r="H462" i="12" s="1"/>
  <c r="AK469" i="7"/>
  <c r="AX469" i="7" s="1"/>
  <c r="G998" i="12" s="1"/>
  <c r="H998" i="12" s="1"/>
  <c r="AK397" i="7"/>
  <c r="AX397" i="7" s="1"/>
  <c r="G834" i="12" s="1"/>
  <c r="H834" i="12" s="1"/>
  <c r="AK564" i="7"/>
  <c r="AX564" i="7" s="1"/>
  <c r="G1124" i="12" s="1"/>
  <c r="H1124" i="12" s="1"/>
  <c r="AK853" i="7"/>
  <c r="AX853" i="7" s="1"/>
  <c r="G23" i="12" s="1"/>
  <c r="H23" i="12" s="1"/>
  <c r="AK278" i="7"/>
  <c r="AX278" i="7" s="1"/>
  <c r="G685" i="12" s="1"/>
  <c r="H685" i="12" s="1"/>
  <c r="AK579" i="7"/>
  <c r="AX579" i="7" s="1"/>
  <c r="G878" i="12" s="1"/>
  <c r="H878" i="12" s="1"/>
  <c r="AK1149" i="7"/>
  <c r="AX1149" i="7" s="1"/>
  <c r="G305" i="12" s="1"/>
  <c r="H305" i="12" s="1"/>
  <c r="AK273" i="7"/>
  <c r="AX273" i="7" s="1"/>
  <c r="AK816" i="7"/>
  <c r="AX816" i="7" s="1"/>
  <c r="G1297" i="12" s="1"/>
  <c r="H1297" i="12" s="1"/>
  <c r="AK1217" i="7"/>
  <c r="AX1217" i="7" s="1"/>
  <c r="G367" i="12" s="1"/>
  <c r="H367" i="12" s="1"/>
  <c r="AK1326" i="7"/>
  <c r="AX1326" i="7" s="1"/>
  <c r="AK156" i="7"/>
  <c r="AX156" i="7" s="1"/>
  <c r="G1217" i="12" s="1"/>
  <c r="H1217" i="12" s="1"/>
  <c r="AK1075" i="7"/>
  <c r="AX1075" i="7" s="1"/>
  <c r="G233" i="12" s="1"/>
  <c r="H233" i="12" s="1"/>
  <c r="AK366" i="7"/>
  <c r="AX366" i="7" s="1"/>
  <c r="G980" i="12" s="1"/>
  <c r="H980" i="12" s="1"/>
  <c r="AK482" i="7"/>
  <c r="AX482" i="7" s="1"/>
  <c r="G1202" i="12" s="1"/>
  <c r="H1202" i="12" s="1"/>
  <c r="AK1000" i="7"/>
  <c r="AX1000" i="7" s="1"/>
  <c r="G160" i="12" s="1"/>
  <c r="H160" i="12" s="1"/>
  <c r="AK1080" i="7"/>
  <c r="AX1080" i="7" s="1"/>
  <c r="G238" i="12" s="1"/>
  <c r="H238" i="12" s="1"/>
  <c r="AK643" i="7"/>
  <c r="AX643" i="7" s="1"/>
  <c r="G1136" i="12" s="1"/>
  <c r="H1136" i="12" s="1"/>
  <c r="AK1063" i="7"/>
  <c r="AX1063" i="7" s="1"/>
  <c r="G222" i="12" s="1"/>
  <c r="H222" i="12" s="1"/>
  <c r="AK620" i="7"/>
  <c r="AX620" i="7" s="1"/>
  <c r="G1227" i="12" s="1"/>
  <c r="H1227" i="12" s="1"/>
  <c r="AK521" i="7"/>
  <c r="AX521" i="7" s="1"/>
  <c r="G960" i="12" s="1"/>
  <c r="H960" i="12" s="1"/>
  <c r="AK103" i="7"/>
  <c r="AX103" i="7" s="1"/>
  <c r="G936" i="12" s="1"/>
  <c r="H936" i="12" s="1"/>
  <c r="AK822" i="7"/>
  <c r="AX822" i="7" s="1"/>
  <c r="G1286" i="12" s="1"/>
  <c r="H1286" i="12" s="1"/>
  <c r="AK291" i="7"/>
  <c r="AX291" i="7" s="1"/>
  <c r="G783" i="12" s="1"/>
  <c r="H783" i="12" s="1"/>
  <c r="AK1351" i="7"/>
  <c r="AX1351" i="7" s="1"/>
  <c r="G489" i="12" s="1"/>
  <c r="H489" i="12" s="1"/>
  <c r="AK198" i="7"/>
  <c r="AX198" i="7" s="1"/>
  <c r="G636" i="12" s="1"/>
  <c r="H636" i="12" s="1"/>
  <c r="AK574" i="7"/>
  <c r="AX574" i="7" s="1"/>
  <c r="G1015" i="12" s="1"/>
  <c r="H1015" i="12" s="1"/>
  <c r="AK505" i="7"/>
  <c r="AX505" i="7" s="1"/>
  <c r="G1009" i="12" s="1"/>
  <c r="H1009" i="12" s="1"/>
  <c r="AK549" i="7"/>
  <c r="AX549" i="7" s="1"/>
  <c r="G865" i="12" s="1"/>
  <c r="H865" i="12" s="1"/>
  <c r="AK1236" i="7"/>
  <c r="AX1236" i="7" s="1"/>
  <c r="G385" i="12" s="1"/>
  <c r="H385" i="12" s="1"/>
  <c r="AK76" i="7"/>
  <c r="AX76" i="7" s="1"/>
  <c r="G565" i="12" s="1"/>
  <c r="H565" i="12" s="1"/>
  <c r="AK912" i="7"/>
  <c r="AX912" i="7" s="1"/>
  <c r="G79" i="12" s="1"/>
  <c r="H79" i="12" s="1"/>
  <c r="AK1170" i="7"/>
  <c r="AX1170" i="7" s="1"/>
  <c r="G323" i="12" s="1"/>
  <c r="H323" i="12" s="1"/>
  <c r="AK997" i="7"/>
  <c r="AX997" i="7" s="1"/>
  <c r="G158" i="12" s="1"/>
  <c r="H158" i="12" s="1"/>
  <c r="AK647" i="7"/>
  <c r="AX647" i="7" s="1"/>
  <c r="G1230" i="12" s="1"/>
  <c r="H1230" i="12" s="1"/>
  <c r="AK1188" i="7"/>
  <c r="AX1188" i="7" s="1"/>
  <c r="G339" i="12" s="1"/>
  <c r="H339" i="12" s="1"/>
  <c r="AK454" i="7"/>
  <c r="AX454" i="7" s="1"/>
  <c r="G1199" i="12" s="1"/>
  <c r="H1199" i="12" s="1"/>
  <c r="AK978" i="7"/>
  <c r="AX978" i="7" s="1"/>
  <c r="G142" i="12" s="1"/>
  <c r="H142" i="12" s="1"/>
  <c r="AK1049" i="7"/>
  <c r="AX1049" i="7" s="1"/>
  <c r="G208" i="12" s="1"/>
  <c r="H208" i="12" s="1"/>
  <c r="AK755" i="7"/>
  <c r="AX755" i="7" s="1"/>
  <c r="G1203" i="12" s="1"/>
  <c r="H1203" i="12" s="1"/>
  <c r="AK866" i="7"/>
  <c r="AX866" i="7" s="1"/>
  <c r="G35" i="12" s="1"/>
  <c r="H35" i="12" s="1"/>
  <c r="AK1307" i="7"/>
  <c r="AX1307" i="7" s="1"/>
  <c r="G450" i="12" s="1"/>
  <c r="H450" i="12" s="1"/>
  <c r="AK1266" i="7"/>
  <c r="AX1266" i="7" s="1"/>
  <c r="G412" i="12" s="1"/>
  <c r="H412" i="12" s="1"/>
  <c r="AK204" i="7"/>
  <c r="AX204" i="7" s="1"/>
  <c r="G501" i="12" s="1"/>
  <c r="H501" i="12" s="1"/>
  <c r="AK754" i="7"/>
  <c r="AX754" i="7" s="1"/>
  <c r="G1249" i="12" s="1"/>
  <c r="H1249" i="12" s="1"/>
  <c r="AK1040" i="7"/>
  <c r="AX1040" i="7" s="1"/>
  <c r="G199" i="12" s="1"/>
  <c r="H199" i="12" s="1"/>
  <c r="AK114" i="7"/>
  <c r="AX114" i="7" s="1"/>
  <c r="G588" i="12" s="1"/>
  <c r="H588" i="12" s="1"/>
  <c r="AK536" i="7"/>
  <c r="AX536" i="7" s="1"/>
  <c r="G973" i="12" s="1"/>
  <c r="H973" i="12" s="1"/>
  <c r="AK771" i="7"/>
  <c r="AX771" i="7" s="1"/>
  <c r="G1064" i="12" s="1"/>
  <c r="H1064" i="12" s="1"/>
  <c r="AK772" i="7"/>
  <c r="AX772" i="7" s="1"/>
  <c r="G1063" i="12" s="1"/>
  <c r="H1063" i="12" s="1"/>
  <c r="AK353" i="7"/>
  <c r="AX353" i="7" s="1"/>
  <c r="G801" i="12" s="1"/>
  <c r="H801" i="12" s="1"/>
  <c r="AK649" i="7"/>
  <c r="AX649" i="7" s="1"/>
  <c r="G1231" i="12" s="1"/>
  <c r="H1231" i="12" s="1"/>
  <c r="AK338" i="7"/>
  <c r="AX338" i="7" s="1"/>
  <c r="G1086" i="12" s="1"/>
  <c r="H1086" i="12" s="1"/>
  <c r="AK189" i="7"/>
  <c r="AX189" i="7" s="1"/>
  <c r="G1275" i="12" s="1"/>
  <c r="H1275" i="12" s="1"/>
  <c r="AK737" i="7"/>
  <c r="AX737" i="7" s="1"/>
  <c r="G1188" i="12" s="1"/>
  <c r="H1188" i="12" s="1"/>
  <c r="AK782" i="7"/>
  <c r="AX782" i="7" s="1"/>
  <c r="G1254" i="12" s="1"/>
  <c r="H1254" i="12" s="1"/>
  <c r="AK163" i="7"/>
  <c r="AX163" i="7" s="1"/>
  <c r="G613" i="12" s="1"/>
  <c r="H613" i="12" s="1"/>
  <c r="AK1346" i="7"/>
  <c r="AX1346" i="7" s="1"/>
  <c r="AK1099" i="7"/>
  <c r="AX1099" i="7" s="1"/>
  <c r="G256" i="12" s="1"/>
  <c r="H256" i="12" s="1"/>
  <c r="AK1359" i="7"/>
  <c r="AX1359" i="7" s="1"/>
  <c r="G497" i="12" s="1"/>
  <c r="H497" i="12" s="1"/>
  <c r="AK1168" i="7"/>
  <c r="AX1168" i="7" s="1"/>
  <c r="G321" i="12" s="1"/>
  <c r="H321" i="12" s="1"/>
  <c r="AK744" i="7"/>
  <c r="AX744" i="7" s="1"/>
  <c r="G1193" i="12" s="1"/>
  <c r="H1193" i="12" s="1"/>
  <c r="AK857" i="7"/>
  <c r="AX857" i="7" s="1"/>
  <c r="G26" i="12" s="1"/>
  <c r="H26" i="12" s="1"/>
  <c r="AK1285" i="7"/>
  <c r="AX1285" i="7" s="1"/>
  <c r="G429" i="12" s="1"/>
  <c r="H429" i="12" s="1"/>
  <c r="AK1132" i="7"/>
  <c r="AX1132" i="7" s="1"/>
  <c r="G288" i="12" s="1"/>
  <c r="H288" i="12" s="1"/>
  <c r="AK152" i="7"/>
  <c r="AX152" i="7" s="1"/>
  <c r="AK85" i="7"/>
  <c r="AX85" i="7" s="1"/>
  <c r="G847" i="12" s="1"/>
  <c r="H847" i="12" s="1"/>
  <c r="AK588" i="7"/>
  <c r="AX588" i="7" s="1"/>
  <c r="G1026" i="12" s="1"/>
  <c r="H1026" i="12" s="1"/>
  <c r="AK642" i="7"/>
  <c r="AX642" i="7" s="1"/>
  <c r="G1135" i="12" s="1"/>
  <c r="H1135" i="12" s="1"/>
  <c r="AK941" i="7"/>
  <c r="AX941" i="7" s="1"/>
  <c r="G108" i="12" s="1"/>
  <c r="H108" i="12" s="1"/>
  <c r="AK535" i="7"/>
  <c r="AX535" i="7" s="1"/>
  <c r="G1119" i="12" s="1"/>
  <c r="H1119" i="12" s="1"/>
  <c r="AK192" i="7"/>
  <c r="AX192" i="7" s="1"/>
  <c r="G1278" i="12" s="1"/>
  <c r="H1278" i="12" s="1"/>
  <c r="AK732" i="7"/>
  <c r="AX732" i="7" s="1"/>
  <c r="AK1117" i="7"/>
  <c r="AX1117" i="7" s="1"/>
  <c r="G274" i="12" s="1"/>
  <c r="H274" i="12" s="1"/>
  <c r="AK660" i="7"/>
  <c r="AX660" i="7" s="1"/>
  <c r="G903" i="12" s="1"/>
  <c r="H903" i="12" s="1"/>
  <c r="AK104" i="7"/>
  <c r="AX104" i="7" s="1"/>
  <c r="G948" i="12" s="1"/>
  <c r="H948" i="12" s="1"/>
  <c r="AK714" i="7"/>
  <c r="AX714" i="7" s="1"/>
  <c r="G1052" i="12" s="1"/>
  <c r="H1052" i="12" s="1"/>
  <c r="AK661" i="7"/>
  <c r="AX661" i="7" s="1"/>
  <c r="G904" i="12" s="1"/>
  <c r="H904" i="12" s="1"/>
  <c r="AK1228" i="7"/>
  <c r="AX1228" i="7" s="1"/>
  <c r="G377" i="12" s="1"/>
  <c r="H377" i="12" s="1"/>
  <c r="AK823" i="7"/>
  <c r="AX823" i="7" s="1"/>
  <c r="G1287" i="12" s="1"/>
  <c r="H1287" i="12" s="1"/>
  <c r="AK1036" i="7"/>
  <c r="AX1036" i="7" s="1"/>
  <c r="G195" i="12" s="1"/>
  <c r="H195" i="12" s="1"/>
  <c r="AK326" i="7"/>
  <c r="AX326" i="7" s="1"/>
  <c r="G688" i="12" s="1"/>
  <c r="H688" i="12" s="1"/>
  <c r="AK93" i="7"/>
  <c r="AX93" i="7" s="1"/>
  <c r="G1269" i="12" s="1"/>
  <c r="H1269" i="12" s="1"/>
  <c r="AK902" i="7"/>
  <c r="AX902" i="7" s="1"/>
  <c r="G70" i="12" s="1"/>
  <c r="H70" i="12" s="1"/>
  <c r="AK1206" i="7"/>
  <c r="AX1206" i="7" s="1"/>
  <c r="G356" i="12" s="1"/>
  <c r="H356" i="12" s="1"/>
  <c r="AK340" i="7"/>
  <c r="AX340" i="7" s="1"/>
  <c r="G1088" i="12" s="1"/>
  <c r="H1088" i="12" s="1"/>
  <c r="AK1005" i="7"/>
  <c r="AX1005" i="7" s="1"/>
  <c r="G164" i="12" s="1"/>
  <c r="H164" i="12" s="1"/>
  <c r="AK102" i="7"/>
  <c r="AX102" i="7" s="1"/>
  <c r="G582" i="12" s="1"/>
  <c r="H582" i="12" s="1"/>
  <c r="AK818" i="7"/>
  <c r="AX818" i="7" s="1"/>
  <c r="G1299" i="12" s="1"/>
  <c r="H1299" i="12" s="1"/>
  <c r="AK363" i="7"/>
  <c r="AX363" i="7" s="1"/>
  <c r="G798" i="12" s="1"/>
  <c r="H798" i="12" s="1"/>
  <c r="AK808" i="7"/>
  <c r="AX808" i="7" s="1"/>
  <c r="G1256" i="12" s="1"/>
  <c r="H1256" i="12" s="1"/>
  <c r="AK711" i="7"/>
  <c r="AX711" i="7" s="1"/>
  <c r="G1050" i="12" s="1"/>
  <c r="H1050" i="12" s="1"/>
  <c r="AK741" i="7"/>
  <c r="AX741" i="7" s="1"/>
  <c r="G1056" i="12" s="1"/>
  <c r="H1056" i="12" s="1"/>
  <c r="AK1150" i="7"/>
  <c r="AX1150" i="7" s="1"/>
  <c r="AK113" i="7"/>
  <c r="AX113" i="7" s="1"/>
  <c r="G587" i="12" s="1"/>
  <c r="H587" i="12" s="1"/>
  <c r="AK308" i="7"/>
  <c r="AX308" i="7" s="1"/>
  <c r="G784" i="12" s="1"/>
  <c r="H784" i="12" s="1"/>
  <c r="AK8" i="7"/>
  <c r="AK1100" i="7"/>
  <c r="AX1100" i="7" s="1"/>
  <c r="G257" i="12" s="1"/>
  <c r="H257" i="12" s="1"/>
  <c r="AK132" i="7"/>
  <c r="AX132" i="7" s="1"/>
  <c r="G1094" i="12" s="1"/>
  <c r="H1094" i="12" s="1"/>
  <c r="AK464" i="7"/>
  <c r="AX464" i="7" s="1"/>
  <c r="G842" i="12" s="1"/>
  <c r="H842" i="12" s="1"/>
  <c r="AK1233" i="7"/>
  <c r="AX1233" i="7" s="1"/>
  <c r="G382" i="12" s="1"/>
  <c r="H382" i="12" s="1"/>
  <c r="AK622" i="7"/>
  <c r="AX622" i="7" s="1"/>
  <c r="G737" i="12" s="1"/>
  <c r="H737" i="12" s="1"/>
  <c r="AK988" i="7"/>
  <c r="AX988" i="7" s="1"/>
  <c r="G150" i="12" s="1"/>
  <c r="H150" i="12" s="1"/>
  <c r="AK408" i="7"/>
  <c r="AX408" i="7" s="1"/>
  <c r="G819" i="12" s="1"/>
  <c r="H819" i="12" s="1"/>
  <c r="AK1151" i="7"/>
  <c r="AX1151" i="7" s="1"/>
  <c r="G306" i="12" s="1"/>
  <c r="H306" i="12" s="1"/>
  <c r="AK285" i="7"/>
  <c r="AX285" i="7" s="1"/>
  <c r="G1168" i="12" s="1"/>
  <c r="H1168" i="12" s="1"/>
  <c r="AK699" i="7"/>
  <c r="AX699" i="7" s="1"/>
  <c r="G750" i="12" s="1"/>
  <c r="H750" i="12" s="1"/>
  <c r="AK570" i="7"/>
  <c r="AX570" i="7" s="1"/>
  <c r="G729" i="12" s="1"/>
  <c r="H729" i="12" s="1"/>
  <c r="AK731" i="7"/>
  <c r="AX731" i="7" s="1"/>
  <c r="G928" i="12" s="1"/>
  <c r="H928" i="12" s="1"/>
  <c r="AK428" i="7"/>
  <c r="AX428" i="7" s="1"/>
  <c r="G1194" i="12" s="1"/>
  <c r="H1194" i="12" s="1"/>
  <c r="AK631" i="7"/>
  <c r="AX631" i="7" s="1"/>
  <c r="G894" i="12" s="1"/>
  <c r="H894" i="12" s="1"/>
  <c r="AK884" i="7"/>
  <c r="AX884" i="7" s="1"/>
  <c r="G52" i="12" s="1"/>
  <c r="H52" i="12" s="1"/>
  <c r="AK383" i="7"/>
  <c r="AX383" i="7" s="1"/>
  <c r="G814" i="12" s="1"/>
  <c r="H814" i="12" s="1"/>
  <c r="AK1174" i="7"/>
  <c r="AX1174" i="7" s="1"/>
  <c r="G327" i="12" s="1"/>
  <c r="H327" i="12" s="1"/>
  <c r="AK624" i="7"/>
  <c r="AX624" i="7" s="1"/>
  <c r="G738" i="12" s="1"/>
  <c r="H738" i="12" s="1"/>
  <c r="AK611" i="7"/>
  <c r="AX611" i="7" s="1"/>
  <c r="G1030" i="12" s="1"/>
  <c r="H1030" i="12" s="1"/>
  <c r="AK683" i="7"/>
  <c r="AX683" i="7" s="1"/>
  <c r="G914" i="12" s="1"/>
  <c r="H914" i="12" s="1"/>
  <c r="AK1234" i="7"/>
  <c r="AX1234" i="7" s="1"/>
  <c r="G383" i="12" s="1"/>
  <c r="H383" i="12" s="1"/>
  <c r="AK705" i="7"/>
  <c r="AX705" i="7" s="1"/>
  <c r="G919" i="12" s="1"/>
  <c r="H919" i="12" s="1"/>
  <c r="AK434" i="7"/>
  <c r="AX434" i="7" s="1"/>
  <c r="G705" i="12" s="1"/>
  <c r="H705" i="12" s="1"/>
  <c r="AK1047" i="7"/>
  <c r="AX1047" i="7" s="1"/>
  <c r="G206" i="12" s="1"/>
  <c r="H206" i="12" s="1"/>
  <c r="AK546" i="7"/>
  <c r="AX546" i="7" s="1"/>
  <c r="G723" i="12" s="1"/>
  <c r="H723" i="12" s="1"/>
  <c r="AK1298" i="7"/>
  <c r="AX1298" i="7" s="1"/>
  <c r="G441" i="12" s="1"/>
  <c r="H441" i="12" s="1"/>
  <c r="AK403" i="7"/>
  <c r="AX403" i="7" s="1"/>
  <c r="G840" i="12" s="1"/>
  <c r="H840" i="12" s="1"/>
  <c r="AK833" i="7"/>
  <c r="AX833" i="7" s="1"/>
  <c r="G3" i="12" s="1"/>
  <c r="H3" i="12" s="1"/>
  <c r="AK989" i="7"/>
  <c r="AX989" i="7" s="1"/>
  <c r="G151" i="12" s="1"/>
  <c r="H151" i="12" s="1"/>
  <c r="AK762" i="7"/>
  <c r="AX762" i="7" s="1"/>
  <c r="G935" i="12" s="1"/>
  <c r="H935" i="12" s="1"/>
  <c r="AK1089" i="7"/>
  <c r="AX1089" i="7" s="1"/>
  <c r="G247" i="12" s="1"/>
  <c r="H247" i="12" s="1"/>
  <c r="AK676" i="7"/>
  <c r="AX676" i="7" s="1"/>
  <c r="G1235" i="12" s="1"/>
  <c r="H1235" i="12" s="1"/>
  <c r="AK1090" i="7"/>
  <c r="AX1090" i="7" s="1"/>
  <c r="G248" i="12" s="1"/>
  <c r="H248" i="12" s="1"/>
  <c r="AK370" i="7"/>
  <c r="AX370" i="7" s="1"/>
  <c r="G807" i="12" s="1"/>
  <c r="H807" i="12" s="1"/>
  <c r="AK4" i="7"/>
  <c r="AK206" i="7"/>
  <c r="AX206" i="7" s="1"/>
  <c r="G608" i="12" s="1"/>
  <c r="H608" i="12" s="1"/>
  <c r="AK856" i="7"/>
  <c r="AX856" i="7" s="1"/>
  <c r="G25" i="12" s="1"/>
  <c r="H25" i="12" s="1"/>
  <c r="AK140" i="7"/>
  <c r="AX140" i="7" s="1"/>
  <c r="G601" i="12" s="1"/>
  <c r="H601" i="12" s="1"/>
  <c r="AK845" i="7"/>
  <c r="AX845" i="7" s="1"/>
  <c r="G15" i="12" s="1"/>
  <c r="H15" i="12" s="1"/>
  <c r="AK47" i="7"/>
  <c r="AX47" i="7" s="1"/>
  <c r="G551" i="12" s="1"/>
  <c r="H551" i="12" s="1"/>
  <c r="AK813" i="7"/>
  <c r="AX813" i="7" s="1"/>
  <c r="G1294" i="12" s="1"/>
  <c r="H1294" i="12" s="1"/>
  <c r="AK330" i="7"/>
  <c r="AX330" i="7" s="1"/>
  <c r="G797" i="12" s="1"/>
  <c r="H797" i="12" s="1"/>
  <c r="AK105" i="7"/>
  <c r="AX105" i="7" s="1"/>
  <c r="G959" i="12" s="1"/>
  <c r="H959" i="12" s="1"/>
  <c r="AK95" i="7"/>
  <c r="AX95" i="7" s="1"/>
  <c r="G1271" i="12" s="1"/>
  <c r="H1271" i="12" s="1"/>
  <c r="AK339" i="7"/>
  <c r="AX339" i="7" s="1"/>
  <c r="G776" i="12" s="1"/>
  <c r="H776" i="12" s="1"/>
  <c r="AK254" i="7"/>
  <c r="AX254" i="7" s="1"/>
  <c r="G527" i="12" s="1"/>
  <c r="H527" i="12" s="1"/>
  <c r="AK421" i="7"/>
  <c r="AX421" i="7" s="1"/>
  <c r="G1099" i="12" s="1"/>
  <c r="H1099" i="12" s="1"/>
  <c r="AK679" i="7"/>
  <c r="AX679" i="7" s="1"/>
  <c r="G745" i="12" s="1"/>
  <c r="H745" i="12" s="1"/>
  <c r="AK728" i="7"/>
  <c r="AX728" i="7" s="1"/>
  <c r="G755" i="12" s="1"/>
  <c r="H755" i="12" s="1"/>
  <c r="AK1357" i="7"/>
  <c r="AX1357" i="7" s="1"/>
  <c r="G495" i="12" s="1"/>
  <c r="H495" i="12" s="1"/>
  <c r="AK329" i="7"/>
  <c r="AX329" i="7" s="1"/>
  <c r="G796" i="12" s="1"/>
  <c r="H796" i="12" s="1"/>
  <c r="AK263" i="7"/>
  <c r="AX263" i="7" s="1"/>
  <c r="G666" i="12" s="1"/>
  <c r="H666" i="12" s="1"/>
  <c r="AK252" i="7"/>
  <c r="AX252" i="7" s="1"/>
  <c r="G663" i="12" s="1"/>
  <c r="H663" i="12" s="1"/>
  <c r="AK67" i="7"/>
  <c r="AX67" i="7" s="1"/>
  <c r="G1072" i="12" s="1"/>
  <c r="H1072" i="12" s="1"/>
  <c r="AK746" i="7"/>
  <c r="AX746" i="7" s="1"/>
  <c r="G1152" i="12" s="1"/>
  <c r="H1152" i="12" s="1"/>
  <c r="AK668" i="7"/>
  <c r="AX668" i="7" s="1"/>
  <c r="G1043" i="12" s="1"/>
  <c r="H1043" i="12" s="1"/>
  <c r="AK594" i="7"/>
  <c r="AX594" i="7" s="1"/>
  <c r="G1220" i="12" s="1"/>
  <c r="H1220" i="12" s="1"/>
  <c r="AK617" i="7"/>
  <c r="AX617" i="7" s="1"/>
  <c r="G1224" i="12" s="1"/>
  <c r="H1224" i="12" s="1"/>
  <c r="AK179" i="7"/>
  <c r="AX179" i="7" s="1"/>
  <c r="G580" i="12" s="1"/>
  <c r="H580" i="12" s="1"/>
  <c r="AK372" i="7"/>
  <c r="AX372" i="7" s="1"/>
  <c r="G808" i="12" s="1"/>
  <c r="H808" i="12" s="1"/>
  <c r="AK672" i="7"/>
  <c r="AX672" i="7" s="1"/>
  <c r="G1141" i="12" s="1"/>
  <c r="H1141" i="12" s="1"/>
  <c r="AK1113" i="7"/>
  <c r="AX1113" i="7" s="1"/>
  <c r="G270" i="12" s="1"/>
  <c r="H270" i="12" s="1"/>
  <c r="AK1260" i="7"/>
  <c r="AX1260" i="7" s="1"/>
  <c r="G407" i="12" s="1"/>
  <c r="H407" i="12" s="1"/>
  <c r="AK698" i="7"/>
  <c r="AX698" i="7" s="1"/>
  <c r="G749" i="12" s="1"/>
  <c r="H749" i="12" s="1"/>
  <c r="AK307" i="7"/>
  <c r="AX307" i="7" s="1"/>
  <c r="G684" i="12" s="1"/>
  <c r="H684" i="12" s="1"/>
  <c r="AK298" i="7"/>
  <c r="AX298" i="7" s="1"/>
  <c r="G1080" i="12" s="1"/>
  <c r="H1080" i="12" s="1"/>
  <c r="AK235" i="7"/>
  <c r="AX235" i="7" s="1"/>
  <c r="G517" i="12" s="1"/>
  <c r="H517" i="12" s="1"/>
  <c r="AK1207" i="7"/>
  <c r="AX1207" i="7" s="1"/>
  <c r="G357" i="12" s="1"/>
  <c r="H357" i="12" s="1"/>
  <c r="AK118" i="7"/>
  <c r="AX118" i="7" s="1"/>
  <c r="G1027" i="12" s="1"/>
  <c r="H1027" i="12" s="1"/>
  <c r="AK36" i="7"/>
  <c r="AX36" i="7" s="1"/>
  <c r="G548" i="12" s="1"/>
  <c r="H548" i="12" s="1"/>
  <c r="AK475" i="7"/>
  <c r="AX475" i="7" s="1"/>
  <c r="G1001" i="12" s="1"/>
  <c r="H1001" i="12" s="1"/>
  <c r="AK208" i="7"/>
  <c r="AX208" i="7" s="1"/>
  <c r="G503" i="12" s="1"/>
  <c r="H503" i="12" s="1"/>
  <c r="AK1069" i="7"/>
  <c r="AX1069" i="7" s="1"/>
  <c r="G227" i="12" s="1"/>
  <c r="H227" i="12" s="1"/>
  <c r="AK405" i="7"/>
  <c r="AX405" i="7" s="1"/>
  <c r="G700" i="12" s="1"/>
  <c r="H700" i="12" s="1"/>
  <c r="AK201" i="7"/>
  <c r="AX201" i="7" s="1"/>
  <c r="G1281" i="12" s="1"/>
  <c r="H1281" i="12" s="1"/>
  <c r="AK320" i="7"/>
  <c r="AX320" i="7" s="1"/>
  <c r="G1177" i="12" s="1"/>
  <c r="H1177" i="12" s="1"/>
  <c r="AK556" i="7"/>
  <c r="AX556" i="7" s="1"/>
  <c r="G1017" i="12" s="1"/>
  <c r="H1017" i="12" s="1"/>
  <c r="AK996" i="7"/>
  <c r="AX996" i="7" s="1"/>
  <c r="G157" i="12" s="1"/>
  <c r="H157" i="12" s="1"/>
  <c r="AK1116" i="7"/>
  <c r="AX1116" i="7" s="1"/>
  <c r="G273" i="12" s="1"/>
  <c r="H273" i="12" s="1"/>
  <c r="AK253" i="7"/>
  <c r="AX253" i="7" s="1"/>
  <c r="G664" i="12" s="1"/>
  <c r="H664" i="12" s="1"/>
  <c r="AK1183" i="7"/>
  <c r="AX1183" i="7" s="1"/>
  <c r="AK1008" i="7"/>
  <c r="AX1008" i="7" s="1"/>
  <c r="G167" i="12" s="1"/>
  <c r="H167" i="12" s="1"/>
  <c r="AK695" i="7"/>
  <c r="AX695" i="7" s="1"/>
  <c r="G1238" i="12" s="1"/>
  <c r="H1238" i="12" s="1"/>
  <c r="AK927" i="7"/>
  <c r="AX927" i="7" s="1"/>
  <c r="G94" i="12" s="1"/>
  <c r="H94" i="12" s="1"/>
  <c r="AK502" i="7"/>
  <c r="AX502" i="7" s="1"/>
  <c r="G1007" i="12" s="1"/>
  <c r="H1007" i="12" s="1"/>
  <c r="AK1220" i="7"/>
  <c r="AX1220" i="7" s="1"/>
  <c r="G370" i="12" s="1"/>
  <c r="H370" i="12" s="1"/>
  <c r="AK1001" i="7"/>
  <c r="AX1001" i="7" s="1"/>
  <c r="G161" i="12" s="1"/>
  <c r="H161" i="12" s="1"/>
  <c r="AK416" i="7"/>
  <c r="AX416" i="7" s="1"/>
  <c r="G827" i="12" s="1"/>
  <c r="H827" i="12" s="1"/>
  <c r="AK1315" i="7"/>
  <c r="AX1315" i="7" s="1"/>
  <c r="G457" i="12" s="1"/>
  <c r="H457" i="12" s="1"/>
  <c r="AK38" i="7"/>
  <c r="AX38" i="7" s="1"/>
  <c r="G550" i="12" s="1"/>
  <c r="H550" i="12" s="1"/>
  <c r="AK148" i="7"/>
  <c r="AX148" i="7" s="1"/>
  <c r="G1195" i="12" s="1"/>
  <c r="H1195" i="12" s="1"/>
  <c r="AK948" i="7"/>
  <c r="AX948" i="7" s="1"/>
  <c r="G114" i="12" s="1"/>
  <c r="H114" i="12" s="1"/>
  <c r="AK1251" i="7"/>
  <c r="AX1251" i="7" s="1"/>
  <c r="G399" i="12" s="1"/>
  <c r="H399" i="12" s="1"/>
  <c r="AK79" i="7"/>
  <c r="AX79" i="7" s="1"/>
  <c r="G570" i="12" s="1"/>
  <c r="H570" i="12" s="1"/>
  <c r="AK1134" i="7"/>
  <c r="AX1134" i="7" s="1"/>
  <c r="G290" i="12" s="1"/>
  <c r="H290" i="12" s="1"/>
  <c r="AK23" i="7"/>
  <c r="AX23" i="7" s="1"/>
  <c r="G538" i="12" s="1"/>
  <c r="H538" i="12" s="1"/>
  <c r="AK1181" i="7"/>
  <c r="AX1181" i="7" s="1"/>
  <c r="G333" i="12" s="1"/>
  <c r="H333" i="12" s="1"/>
  <c r="AK450" i="7"/>
  <c r="AX450" i="7" s="1"/>
  <c r="G1104" i="12" s="1"/>
  <c r="H1104" i="12" s="1"/>
  <c r="AK904" i="7"/>
  <c r="AX904" i="7" s="1"/>
  <c r="G72" i="12" s="1"/>
  <c r="H72" i="12" s="1"/>
  <c r="AK872" i="7"/>
  <c r="AX872" i="7" s="1"/>
  <c r="G41" i="12" s="1"/>
  <c r="H41" i="12" s="1"/>
  <c r="AK287" i="7"/>
  <c r="AX287" i="7" s="1"/>
  <c r="G678" i="12" s="1"/>
  <c r="H678" i="12" s="1"/>
  <c r="AK442" i="7"/>
  <c r="AX442" i="7" s="1"/>
  <c r="G831" i="12" s="1"/>
  <c r="H831" i="12" s="1"/>
  <c r="AK286" i="7"/>
  <c r="AX286" i="7" s="1"/>
  <c r="G677" i="12" s="1"/>
  <c r="H677" i="12" s="1"/>
  <c r="AK871" i="7"/>
  <c r="AX871" i="7" s="1"/>
  <c r="G40" i="12" s="1"/>
  <c r="H40" i="12" s="1"/>
  <c r="AK910" i="7"/>
  <c r="AX910" i="7" s="1"/>
  <c r="G77" i="12" s="1"/>
  <c r="H77" i="12" s="1"/>
  <c r="AK335" i="7"/>
  <c r="AX335" i="7" s="1"/>
  <c r="G972" i="12" s="1"/>
  <c r="H972" i="12" s="1"/>
  <c r="AK928" i="7"/>
  <c r="AX928" i="7" s="1"/>
  <c r="G95" i="12" s="1"/>
  <c r="H95" i="12" s="1"/>
  <c r="AK77" i="7"/>
  <c r="AX77" i="7" s="1"/>
  <c r="G566" i="12" s="1"/>
  <c r="H566" i="12" s="1"/>
  <c r="AK767" i="7"/>
  <c r="AX767" i="7" s="1"/>
  <c r="G941" i="12" s="1"/>
  <c r="H941" i="12" s="1"/>
  <c r="AK435" i="7"/>
  <c r="AX435" i="7" s="1"/>
  <c r="G706" i="12" s="1"/>
  <c r="H706" i="12" s="1"/>
  <c r="AK1103" i="7"/>
  <c r="AX1103" i="7" s="1"/>
  <c r="G260" i="12" s="1"/>
  <c r="H260" i="12" s="1"/>
  <c r="AK831" i="7"/>
  <c r="AX831" i="7" s="1"/>
  <c r="G1" i="12" s="1"/>
  <c r="H1" i="12" s="1"/>
  <c r="AK769" i="7"/>
  <c r="AX769" i="7" s="1"/>
  <c r="G943" i="12" s="1"/>
  <c r="H943" i="12" s="1"/>
  <c r="AK81" i="7"/>
  <c r="AX81" i="7" s="1"/>
  <c r="G569" i="12" s="1"/>
  <c r="H569" i="12" s="1"/>
  <c r="AK511" i="7"/>
  <c r="AX511" i="7" s="1"/>
  <c r="G1210" i="12" s="1"/>
  <c r="H1210" i="12" s="1"/>
  <c r="AK840" i="7"/>
  <c r="AX840" i="7" s="1"/>
  <c r="G10" i="12" s="1"/>
  <c r="H10" i="12" s="1"/>
  <c r="AK607" i="7"/>
  <c r="AX607" i="7" s="1"/>
  <c r="G887" i="12" s="1"/>
  <c r="H887" i="12" s="1"/>
  <c r="AK712" i="7"/>
  <c r="AX712" i="7" s="1"/>
  <c r="G1051" i="12" s="1"/>
  <c r="H1051" i="12" s="1"/>
  <c r="AK1140" i="7"/>
  <c r="AX1140" i="7" s="1"/>
  <c r="G296" i="12" s="1"/>
  <c r="H296" i="12" s="1"/>
  <c r="AK1325" i="7"/>
  <c r="AX1325" i="7" s="1"/>
  <c r="G467" i="12" s="1"/>
  <c r="H467" i="12" s="1"/>
  <c r="AK35" i="7"/>
  <c r="AX35" i="7" s="1"/>
  <c r="G547" i="12" s="1"/>
  <c r="H547" i="12" s="1"/>
  <c r="AK953" i="7"/>
  <c r="AX953" i="7" s="1"/>
  <c r="G119" i="12" s="1"/>
  <c r="H119" i="12" s="1"/>
  <c r="AK387" i="7"/>
  <c r="AX387" i="7" s="1"/>
  <c r="G983" i="12" s="1"/>
  <c r="H983" i="12" s="1"/>
  <c r="AK275" i="7"/>
  <c r="AX275" i="7" s="1"/>
  <c r="G771" i="12" s="1"/>
  <c r="H771" i="12" s="1"/>
  <c r="AK1250" i="7"/>
  <c r="AX1250" i="7" s="1"/>
  <c r="G398" i="12" s="1"/>
  <c r="H398" i="12" s="1"/>
  <c r="AK246" i="7"/>
  <c r="AX246" i="7" s="1"/>
  <c r="G652" i="12" s="1"/>
  <c r="H652" i="12" s="1"/>
  <c r="AK838" i="7"/>
  <c r="AX838" i="7" s="1"/>
  <c r="G8" i="12" s="1"/>
  <c r="H8" i="12" s="1"/>
  <c r="AK321" i="7"/>
  <c r="AX321" i="7" s="1"/>
  <c r="G1178" i="12" s="1"/>
  <c r="H1178" i="12" s="1"/>
  <c r="AK1310" i="7"/>
  <c r="AX1310" i="7" s="1"/>
  <c r="G452" i="12" s="1"/>
  <c r="H452" i="12" s="1"/>
  <c r="AK1225" i="7"/>
  <c r="AX1225" i="7" s="1"/>
  <c r="G374" i="12" s="1"/>
  <c r="H374" i="12" s="1"/>
  <c r="AK770" i="7"/>
  <c r="AX770" i="7" s="1"/>
  <c r="G1062" i="12" s="1"/>
  <c r="H1062" i="12" s="1"/>
  <c r="AK463" i="7"/>
  <c r="AX463" i="7" s="1"/>
  <c r="G841" i="12" s="1"/>
  <c r="H841" i="12" s="1"/>
  <c r="AK702" i="7"/>
  <c r="AX702" i="7" s="1"/>
  <c r="G752" i="12" s="1"/>
  <c r="H752" i="12" s="1"/>
  <c r="AK311" i="7"/>
  <c r="AX311" i="7" s="1"/>
  <c r="G788" i="12" s="1"/>
  <c r="H788" i="12" s="1"/>
  <c r="AK1079" i="7"/>
  <c r="AX1079" i="7" s="1"/>
  <c r="G237" i="12" s="1"/>
  <c r="H237" i="12" s="1"/>
  <c r="AK1294" i="7"/>
  <c r="AX1294" i="7" s="1"/>
  <c r="G437" i="12" s="1"/>
  <c r="H437" i="12" s="1"/>
  <c r="AK332" i="7"/>
  <c r="AX332" i="7" s="1"/>
  <c r="G800" i="12" s="1"/>
  <c r="H800" i="12" s="1"/>
  <c r="AK1252" i="7"/>
  <c r="AX1252" i="7" s="1"/>
  <c r="G400" i="12" s="1"/>
  <c r="H400" i="12" s="1"/>
  <c r="AK182" i="7"/>
  <c r="AX182" i="7" s="1"/>
  <c r="G584" i="12" s="1"/>
  <c r="H584" i="12" s="1"/>
  <c r="AK515" i="7"/>
  <c r="AX515" i="7" s="1"/>
  <c r="G719" i="12" s="1"/>
  <c r="H719" i="12" s="1"/>
  <c r="AK1041" i="7"/>
  <c r="AX1041" i="7" s="1"/>
  <c r="G200" i="12" s="1"/>
  <c r="H200" i="12" s="1"/>
  <c r="AK891" i="7"/>
  <c r="AX891" i="7" s="1"/>
  <c r="G59" i="12" s="1"/>
  <c r="H59" i="12" s="1"/>
  <c r="AK1203" i="7"/>
  <c r="AX1203" i="7" s="1"/>
  <c r="G353" i="12" s="1"/>
  <c r="H353" i="12" s="1"/>
  <c r="AK1316" i="7"/>
  <c r="AX1316" i="7" s="1"/>
  <c r="G458" i="12" s="1"/>
  <c r="H458" i="12" s="1"/>
  <c r="AK908" i="7"/>
  <c r="AX908" i="7" s="1"/>
  <c r="G75" i="12" s="1"/>
  <c r="H75" i="12" s="1"/>
  <c r="AK367" i="7"/>
  <c r="AX367" i="7" s="1"/>
  <c r="G1091" i="12" s="1"/>
  <c r="H1091" i="12" s="1"/>
  <c r="AK116" i="7"/>
  <c r="AX116" i="7" s="1"/>
  <c r="G590" i="12" s="1"/>
  <c r="H590" i="12" s="1"/>
  <c r="AK619" i="7"/>
  <c r="AX619" i="7" s="1"/>
  <c r="G1225" i="12" s="1"/>
  <c r="H1225" i="12" s="1"/>
  <c r="AK730" i="7"/>
  <c r="AX730" i="7" s="1"/>
  <c r="G927" i="12" s="1"/>
  <c r="H927" i="12" s="1"/>
  <c r="AK1071" i="7"/>
  <c r="AX1071" i="7" s="1"/>
  <c r="G229" i="12" s="1"/>
  <c r="H229" i="12" s="1"/>
  <c r="AK200" i="7"/>
  <c r="AX200" i="7" s="1"/>
  <c r="G638" i="12" s="1"/>
  <c r="H638" i="12" s="1"/>
  <c r="AK391" i="7"/>
  <c r="AX391" i="7" s="1"/>
  <c r="G1095" i="12" s="1"/>
  <c r="H1095" i="12" s="1"/>
  <c r="AK87" i="7"/>
  <c r="AX87" i="7" s="1"/>
  <c r="G1261" i="12" s="1"/>
  <c r="H1261" i="12" s="1"/>
  <c r="AK715" i="7"/>
  <c r="AX715" i="7" s="1"/>
  <c r="G1053" i="12" s="1"/>
  <c r="H1053" i="12" s="1"/>
  <c r="AK1271" i="7"/>
  <c r="AX1271" i="7" s="1"/>
  <c r="G416" i="12" s="1"/>
  <c r="H416" i="12" s="1"/>
  <c r="AK665" i="7"/>
  <c r="AX665" i="7" s="1"/>
  <c r="G1040" i="12" s="1"/>
  <c r="H1040" i="12" s="1"/>
  <c r="AK1304" i="7"/>
  <c r="AX1304" i="7" s="1"/>
  <c r="G447" i="12" s="1"/>
  <c r="H447" i="12" s="1"/>
  <c r="AK1088" i="7"/>
  <c r="AX1088" i="7" s="1"/>
  <c r="G246" i="12" s="1"/>
  <c r="H246" i="12" s="1"/>
  <c r="AK993" i="7"/>
  <c r="AX993" i="7" s="1"/>
  <c r="G154" i="12" s="1"/>
  <c r="H154" i="12" s="1"/>
  <c r="AK222" i="7"/>
  <c r="AX222" i="7" s="1"/>
  <c r="G647" i="12" s="1"/>
  <c r="H647" i="12" s="1"/>
  <c r="AK602" i="7"/>
  <c r="AX602" i="7" s="1"/>
  <c r="G882" i="12" s="1"/>
  <c r="H882" i="12" s="1"/>
  <c r="AK406" i="7"/>
  <c r="AX406" i="7" s="1"/>
  <c r="G702" i="12" s="1"/>
  <c r="H702" i="12" s="1"/>
  <c r="AK1164" i="7"/>
  <c r="AX1164" i="7" s="1"/>
  <c r="AK835" i="7"/>
  <c r="AX835" i="7" s="1"/>
  <c r="G5" i="12" s="1"/>
  <c r="H5" i="12" s="1"/>
  <c r="AK768" i="7"/>
  <c r="AX768" i="7" s="1"/>
  <c r="G1215" i="12" s="1"/>
  <c r="H1215" i="12" s="1"/>
  <c r="AK1353" i="7"/>
  <c r="AX1353" i="7" s="1"/>
  <c r="G491" i="12" s="1"/>
  <c r="H491" i="12" s="1"/>
  <c r="AK385" i="7"/>
  <c r="AX385" i="7" s="1"/>
  <c r="G816" i="12" s="1"/>
  <c r="H816" i="12" s="1"/>
  <c r="AK402" i="7"/>
  <c r="AX402" i="7" s="1"/>
  <c r="G698" i="12" s="1"/>
  <c r="H698" i="12" s="1"/>
  <c r="AK227" i="7"/>
  <c r="AX227" i="7" s="1"/>
  <c r="G650" i="12" s="1"/>
  <c r="H650" i="12" s="1"/>
  <c r="AK90" i="7"/>
  <c r="AX90" i="7" s="1"/>
  <c r="G574" i="12" s="1"/>
  <c r="H574" i="12" s="1"/>
  <c r="AK992" i="7"/>
  <c r="AX992" i="7" s="1"/>
  <c r="G153" i="12" s="1"/>
  <c r="H153" i="12" s="1"/>
  <c r="AK1202" i="7"/>
  <c r="AX1202" i="7" s="1"/>
  <c r="G352" i="12" s="1"/>
  <c r="H352" i="12" s="1"/>
  <c r="AK1244" i="7"/>
  <c r="AX1244" i="7" s="1"/>
  <c r="G393" i="12" s="1"/>
  <c r="H393" i="12" s="1"/>
  <c r="AK1342" i="7"/>
  <c r="AX1342" i="7" s="1"/>
  <c r="G482" i="12" s="1"/>
  <c r="H482" i="12" s="1"/>
  <c r="AK1283" i="7"/>
  <c r="AX1283" i="7" s="1"/>
  <c r="G428" i="12" s="1"/>
  <c r="H428" i="12" s="1"/>
  <c r="AK693" i="7"/>
  <c r="AX693" i="7" s="1"/>
  <c r="G1146" i="12" s="1"/>
  <c r="H1146" i="12" s="1"/>
  <c r="AK221" i="7"/>
  <c r="AX221" i="7" s="1"/>
  <c r="G645" i="12" s="1"/>
  <c r="H645" i="12" s="1"/>
  <c r="AK703" i="7"/>
  <c r="AX703" i="7" s="1"/>
  <c r="G917" i="12" s="1"/>
  <c r="H917" i="12" s="1"/>
  <c r="AK987" i="7"/>
  <c r="AX987" i="7" s="1"/>
  <c r="G149" i="12" s="1"/>
  <c r="H149" i="12" s="1"/>
  <c r="AK248" i="7"/>
  <c r="AX248" i="7" s="1"/>
  <c r="G660" i="12" s="1"/>
  <c r="H660" i="12" s="1"/>
  <c r="AK747" i="7"/>
  <c r="AX747" i="7" s="1"/>
  <c r="G1153" i="12" s="1"/>
  <c r="H1153" i="12" s="1"/>
  <c r="AK412" i="7"/>
  <c r="AX412" i="7" s="1"/>
  <c r="G850" i="12" s="1"/>
  <c r="H850" i="12" s="1"/>
  <c r="AK15" i="7"/>
  <c r="AX15" i="7" s="1"/>
  <c r="G1172" i="12" s="1"/>
  <c r="H1172" i="12" s="1"/>
  <c r="AK562" i="7"/>
  <c r="AX562" i="7" s="1"/>
  <c r="G1122" i="12" s="1"/>
  <c r="H1122" i="12" s="1"/>
  <c r="AK1358" i="7"/>
  <c r="AX1358" i="7" s="1"/>
  <c r="G496" i="12" s="1"/>
  <c r="H496" i="12" s="1"/>
  <c r="AK1078" i="7"/>
  <c r="AX1078" i="7" s="1"/>
  <c r="G236" i="12" s="1"/>
  <c r="H236" i="12" s="1"/>
  <c r="AK1024" i="7"/>
  <c r="AX1024" i="7" s="1"/>
  <c r="G183" i="12" s="1"/>
  <c r="H183" i="12" s="1"/>
  <c r="AK453" i="7"/>
  <c r="AX453" i="7" s="1"/>
  <c r="G1198" i="12" s="1"/>
  <c r="H1198" i="12" s="1"/>
  <c r="AK257" i="7"/>
  <c r="AX257" i="7" s="1"/>
  <c r="G529" i="12" s="1"/>
  <c r="H529" i="12" s="1"/>
  <c r="AK319" i="7"/>
  <c r="AX319" i="7" s="1"/>
  <c r="G1176" i="12" s="1"/>
  <c r="H1176" i="12" s="1"/>
  <c r="AK185" i="7"/>
  <c r="AX185" i="7" s="1"/>
  <c r="G625" i="12" s="1"/>
  <c r="H625" i="12" s="1"/>
  <c r="AK790" i="7"/>
  <c r="AX790" i="7" s="1"/>
  <c r="G945" i="12" s="1"/>
  <c r="H945" i="12" s="1"/>
  <c r="AK1332" i="7"/>
  <c r="AX1332" i="7" s="1"/>
  <c r="G473" i="12" s="1"/>
  <c r="H473" i="12" s="1"/>
  <c r="AK1054" i="7"/>
  <c r="AX1054" i="7" s="1"/>
  <c r="G213" i="12" s="1"/>
  <c r="H213" i="12" s="1"/>
  <c r="AK569" i="7"/>
  <c r="AX569" i="7" s="1"/>
  <c r="G728" i="12" s="1"/>
  <c r="H728" i="12" s="1"/>
  <c r="AK826" i="7"/>
  <c r="AX826" i="7" s="1"/>
  <c r="G1290" i="12" s="1"/>
  <c r="H1290" i="12" s="1"/>
  <c r="AK998" i="7"/>
  <c r="AX998" i="7" s="1"/>
  <c r="G159" i="12" s="1"/>
  <c r="H159" i="12" s="1"/>
  <c r="AK229" i="7"/>
  <c r="AX229" i="7" s="1"/>
  <c r="G632" i="12" s="1"/>
  <c r="H632" i="12" s="1"/>
  <c r="AK264" i="7"/>
  <c r="AX264" i="7" s="1"/>
  <c r="G672" i="12" s="1"/>
  <c r="H672" i="12" s="1"/>
  <c r="AK75" i="7"/>
  <c r="AX75" i="7" s="1"/>
  <c r="G564" i="12" s="1"/>
  <c r="H564" i="12" s="1"/>
  <c r="AK37" i="7"/>
  <c r="AX37" i="7" s="1"/>
  <c r="G791" i="12" s="1"/>
  <c r="H791" i="12" s="1"/>
  <c r="AK1043" i="7"/>
  <c r="AX1043" i="7" s="1"/>
  <c r="G202" i="12" s="1"/>
  <c r="H202" i="12" s="1"/>
  <c r="AK931" i="7"/>
  <c r="AX931" i="7" s="1"/>
  <c r="G98" i="12" s="1"/>
  <c r="H98" i="12" s="1"/>
  <c r="AK19" i="7"/>
  <c r="AX19" i="7" s="1"/>
  <c r="G1273" i="12" s="1"/>
  <c r="H1273" i="12" s="1"/>
  <c r="AK573" i="7"/>
  <c r="AX573" i="7" s="1"/>
  <c r="G873" i="12" s="1"/>
  <c r="H873" i="12" s="1"/>
  <c r="AK519" i="7"/>
  <c r="AX519" i="7" s="1"/>
  <c r="G856" i="12" s="1"/>
  <c r="H856" i="12" s="1"/>
  <c r="AK317" i="7"/>
  <c r="AX317" i="7" s="1"/>
  <c r="G1082" i="12" s="1"/>
  <c r="H1082" i="12" s="1"/>
  <c r="AK1030" i="7"/>
  <c r="AX1030" i="7" s="1"/>
  <c r="G189" i="12" s="1"/>
  <c r="H189" i="12" s="1"/>
  <c r="AK800" i="7"/>
  <c r="AX800" i="7" s="1"/>
  <c r="G1069" i="12" s="1"/>
  <c r="H1069" i="12" s="1"/>
  <c r="G74" i="12"/>
  <c r="H74" i="12" s="1"/>
  <c r="AK430" i="7"/>
  <c r="AX430" i="7" s="1"/>
  <c r="G866" i="12" s="1"/>
  <c r="H866" i="12" s="1"/>
  <c r="AK1104" i="7"/>
  <c r="AX1104" i="7" s="1"/>
  <c r="G261" i="12" s="1"/>
  <c r="H261" i="12" s="1"/>
  <c r="AK500" i="7"/>
  <c r="AX500" i="7" s="1"/>
  <c r="G1005" i="12" s="1"/>
  <c r="H1005" i="12" s="1"/>
  <c r="AK1355" i="7"/>
  <c r="AX1355" i="7" s="1"/>
  <c r="G493" i="12" s="1"/>
  <c r="H493" i="12" s="1"/>
  <c r="AK1290" i="7"/>
  <c r="AX1290" i="7" s="1"/>
  <c r="G434" i="12" s="1"/>
  <c r="H434" i="12" s="1"/>
  <c r="AK1021" i="7"/>
  <c r="AX1021" i="7" s="1"/>
  <c r="G180" i="12" s="1"/>
  <c r="H180" i="12" s="1"/>
  <c r="AK518" i="7"/>
  <c r="AX518" i="7" s="1"/>
  <c r="G957" i="12" s="1"/>
  <c r="H957" i="12" s="1"/>
  <c r="AK1159" i="7"/>
  <c r="AX1159" i="7" s="1"/>
  <c r="G314" i="12" s="1"/>
  <c r="H314" i="12" s="1"/>
  <c r="AK1280" i="7"/>
  <c r="AX1280" i="7" s="1"/>
  <c r="G425" i="12" s="1"/>
  <c r="H425" i="12" s="1"/>
  <c r="AK1184" i="7"/>
  <c r="AX1184" i="7" s="1"/>
  <c r="G335" i="12" s="1"/>
  <c r="H335" i="12" s="1"/>
  <c r="AK542" i="7"/>
  <c r="AX542" i="7" s="1"/>
  <c r="G1213" i="12" s="1"/>
  <c r="H1213" i="12" s="1"/>
  <c r="AK1200" i="7"/>
  <c r="AX1200" i="7" s="1"/>
  <c r="G350" i="12" s="1"/>
  <c r="H350" i="12" s="1"/>
  <c r="AK867" i="7"/>
  <c r="AX867" i="7" s="1"/>
  <c r="G36" i="12" s="1"/>
  <c r="H36" i="12" s="1"/>
  <c r="AK582" i="7"/>
  <c r="AX582" i="7" s="1"/>
  <c r="G1021" i="12" s="1"/>
  <c r="H1021" i="12" s="1"/>
  <c r="AK309" i="7"/>
  <c r="AX309" i="7" s="1"/>
  <c r="G787" i="12" s="1"/>
  <c r="H787" i="12" s="1"/>
  <c r="AK34" i="7"/>
  <c r="AX34" i="7" s="1"/>
  <c r="G546" i="12" s="1"/>
  <c r="H546" i="12" s="1"/>
  <c r="AK147" i="7"/>
  <c r="AX147" i="7" s="1"/>
  <c r="G542" i="12" s="1"/>
  <c r="H542" i="12" s="1"/>
  <c r="AK846" i="7"/>
  <c r="AX846" i="7" s="1"/>
  <c r="G16" i="12" s="1"/>
  <c r="H16" i="12" s="1"/>
  <c r="AK1173" i="7"/>
  <c r="AX1173" i="7" s="1"/>
  <c r="G326" i="12" s="1"/>
  <c r="H326" i="12" s="1"/>
  <c r="AK855" i="7"/>
  <c r="AX855" i="7" s="1"/>
  <c r="G24" i="12" s="1"/>
  <c r="H24" i="12" s="1"/>
  <c r="AK271" i="7"/>
  <c r="AX271" i="7" s="1"/>
  <c r="G768" i="12" s="1"/>
  <c r="H768" i="12" s="1"/>
  <c r="AK150" i="7"/>
  <c r="AX150" i="7" s="1"/>
  <c r="G605" i="12" s="1"/>
  <c r="H605" i="12" s="1"/>
  <c r="AK811" i="7"/>
  <c r="AX811" i="7" s="1"/>
  <c r="G1284" i="12" s="1"/>
  <c r="H1284" i="12" s="1"/>
  <c r="AK398" i="7"/>
  <c r="AX398" i="7" s="1"/>
  <c r="G1190" i="12" s="1"/>
  <c r="H1190" i="12" s="1"/>
  <c r="AK251" i="7"/>
  <c r="AX251" i="7" s="1"/>
  <c r="G655" i="12" s="1"/>
  <c r="H655" i="12" s="1"/>
  <c r="AK115" i="7"/>
  <c r="AX115" i="7" s="1"/>
  <c r="G509" i="12" s="1"/>
  <c r="H509" i="12" s="1"/>
  <c r="AK1286" i="7"/>
  <c r="AX1286" i="7" s="1"/>
  <c r="G430" i="12" s="1"/>
  <c r="H430" i="12" s="1"/>
  <c r="AK584" i="7"/>
  <c r="AX584" i="7" s="1"/>
  <c r="G1022" i="12" s="1"/>
  <c r="H1022" i="12" s="1"/>
  <c r="AK296" i="7"/>
  <c r="AX296" i="7" s="1"/>
  <c r="G1078" i="12" s="1"/>
  <c r="H1078" i="12" s="1"/>
  <c r="AK448" i="7"/>
  <c r="AX448" i="7" s="1"/>
  <c r="G886" i="12" s="1"/>
  <c r="H886" i="12" s="1"/>
  <c r="AK587" i="7"/>
  <c r="AX587" i="7" s="1"/>
  <c r="G1025" i="12" s="1"/>
  <c r="H1025" i="12" s="1"/>
  <c r="AK144" i="7"/>
  <c r="AX144" i="7" s="1"/>
  <c r="G1160" i="12" s="1"/>
  <c r="H1160" i="12" s="1"/>
  <c r="AK315" i="7"/>
  <c r="AX315" i="7" s="1"/>
  <c r="G968" i="12" s="1"/>
  <c r="H968" i="12" s="1"/>
  <c r="AK455" i="7"/>
  <c r="AX455" i="7" s="1"/>
  <c r="G1200" i="12" s="1"/>
  <c r="H1200" i="12" s="1"/>
  <c r="AK1309" i="7"/>
  <c r="AX1309" i="7" s="1"/>
  <c r="AK249" i="7"/>
  <c r="AX249" i="7" s="1"/>
  <c r="G661" i="12" s="1"/>
  <c r="H661" i="12" s="1"/>
  <c r="AK1344" i="7"/>
  <c r="AX1344" i="7" s="1"/>
  <c r="G484" i="12" s="1"/>
  <c r="H484" i="12" s="1"/>
  <c r="AK310" i="7"/>
  <c r="AX310" i="7" s="1"/>
  <c r="G786" i="12" s="1"/>
  <c r="H786" i="12" s="1"/>
  <c r="AK384" i="7"/>
  <c r="AX384" i="7" s="1"/>
  <c r="G815" i="12" s="1"/>
  <c r="H815" i="12" s="1"/>
  <c r="AK1256" i="7"/>
  <c r="AX1256" i="7" s="1"/>
  <c r="G403" i="12" s="1"/>
  <c r="H403" i="12" s="1"/>
  <c r="AK506" i="7"/>
  <c r="AX506" i="7" s="1"/>
  <c r="G1113" i="12" s="1"/>
  <c r="H1113" i="12" s="1"/>
  <c r="AK31" i="7"/>
  <c r="AX31" i="7" s="1"/>
  <c r="G578" i="12" s="1"/>
  <c r="H578" i="12" s="1"/>
  <c r="AK1066" i="7"/>
  <c r="AX1066" i="7" s="1"/>
  <c r="G224" i="12" s="1"/>
  <c r="H224" i="12" s="1"/>
  <c r="AK399" i="7"/>
  <c r="AX399" i="7" s="1"/>
  <c r="G1191" i="12" s="1"/>
  <c r="H1191" i="12" s="1"/>
  <c r="AK245" i="7"/>
  <c r="AX245" i="7" s="1"/>
  <c r="G524" i="12" s="1"/>
  <c r="H524" i="12" s="1"/>
  <c r="AK393" i="7"/>
  <c r="AX393" i="7" s="1"/>
  <c r="G1097" i="12" s="1"/>
  <c r="H1097" i="12" s="1"/>
  <c r="AK1110" i="7"/>
  <c r="AX1110" i="7" s="1"/>
  <c r="G267" i="12" s="1"/>
  <c r="H267" i="12" s="1"/>
  <c r="AK1227" i="7"/>
  <c r="AX1227" i="7" s="1"/>
  <c r="G376" i="12" s="1"/>
  <c r="H376" i="12" s="1"/>
  <c r="AK1083" i="7"/>
  <c r="AX1083" i="7" s="1"/>
  <c r="G241" i="12" s="1"/>
  <c r="H241" i="12" s="1"/>
  <c r="AK1224" i="7"/>
  <c r="AX1224" i="7" s="1"/>
  <c r="AK1153" i="7"/>
  <c r="AX1153" i="7" s="1"/>
  <c r="G308" i="12" s="1"/>
  <c r="H308" i="12" s="1"/>
  <c r="AK896" i="7"/>
  <c r="AX896" i="7" s="1"/>
  <c r="G64" i="12" s="1"/>
  <c r="H64" i="12" s="1"/>
  <c r="AK1305" i="7"/>
  <c r="AX1305" i="7" s="1"/>
  <c r="G448" i="12" s="1"/>
  <c r="H448" i="12" s="1"/>
  <c r="AK1007" i="7"/>
  <c r="AX1007" i="7" s="1"/>
  <c r="G166" i="12" s="1"/>
  <c r="H166" i="12" s="1"/>
  <c r="AK958" i="7"/>
  <c r="AX958" i="7" s="1"/>
  <c r="G124" i="12" s="1"/>
  <c r="H124" i="12" s="1"/>
  <c r="AK166" i="7"/>
  <c r="AX166" i="7" s="1"/>
  <c r="G616" i="12" s="1"/>
  <c r="H616" i="12" s="1"/>
  <c r="AK887" i="7"/>
  <c r="AX887" i="7" s="1"/>
  <c r="G55" i="12" s="1"/>
  <c r="H55" i="12" s="1"/>
  <c r="AK914" i="7"/>
  <c r="AX914" i="7" s="1"/>
  <c r="G81" i="12" s="1"/>
  <c r="H81" i="12" s="1"/>
  <c r="AK1197" i="7"/>
  <c r="AX1197" i="7" s="1"/>
  <c r="G347" i="12" s="1"/>
  <c r="H347" i="12" s="1"/>
  <c r="AK56" i="7"/>
  <c r="AX56" i="7" s="1"/>
  <c r="G668" i="12" s="1"/>
  <c r="H668" i="12" s="1"/>
  <c r="AK250" i="7"/>
  <c r="AX250" i="7" s="1"/>
  <c r="G662" i="12" s="1"/>
  <c r="H662" i="12" s="1"/>
  <c r="AK289" i="7"/>
  <c r="AX289" i="7" s="1"/>
  <c r="G777" i="12" s="1"/>
  <c r="H777" i="12" s="1"/>
  <c r="AK230" i="7"/>
  <c r="AX230" i="7" s="1"/>
  <c r="G510" i="12" s="1"/>
  <c r="H510" i="12" s="1"/>
  <c r="AK801" i="7"/>
  <c r="AX801" i="7" s="1"/>
  <c r="G1070" i="12" s="1"/>
  <c r="H1070" i="12" s="1"/>
  <c r="AK191" i="7"/>
  <c r="AX191" i="7" s="1"/>
  <c r="G1277" i="12" s="1"/>
  <c r="H1277" i="12" s="1"/>
  <c r="AK1111" i="7"/>
  <c r="AX1111" i="7" s="1"/>
  <c r="G268" i="12" s="1"/>
  <c r="H268" i="12" s="1"/>
  <c r="AK396" i="7"/>
  <c r="AX396" i="7" s="1"/>
  <c r="G1098" i="12" s="1"/>
  <c r="H1098" i="12" s="1"/>
  <c r="AK675" i="7"/>
  <c r="AX675" i="7" s="1"/>
  <c r="G1234" i="12" s="1"/>
  <c r="H1234" i="12" s="1"/>
  <c r="AK559" i="7"/>
  <c r="AX559" i="7" s="1"/>
  <c r="G995" i="12" s="1"/>
  <c r="H995" i="12" s="1"/>
  <c r="AK52" i="7"/>
  <c r="AX52" i="7" s="1"/>
  <c r="G891" i="12" s="1"/>
  <c r="H891" i="12" s="1"/>
  <c r="AK938" i="7"/>
  <c r="AX938" i="7" s="1"/>
  <c r="G105" i="12" s="1"/>
  <c r="H105" i="12" s="1"/>
  <c r="AK724" i="7"/>
  <c r="AX724" i="7" s="1"/>
  <c r="AK1343" i="7"/>
  <c r="AX1343" i="7" s="1"/>
  <c r="G483" i="12" s="1"/>
  <c r="H483" i="12" s="1"/>
  <c r="AK725" i="7"/>
  <c r="AX725" i="7" s="1"/>
  <c r="G1245" i="12" s="1"/>
  <c r="H1245" i="12" s="1"/>
  <c r="AK1139" i="7"/>
  <c r="AX1139" i="7" s="1"/>
  <c r="G295" i="12" s="1"/>
  <c r="H295" i="12" s="1"/>
  <c r="AK848" i="7"/>
  <c r="AX848" i="7" s="1"/>
  <c r="G18" i="12" s="1"/>
  <c r="H18" i="12" s="1"/>
  <c r="AK854" i="7"/>
  <c r="AX854" i="7" s="1"/>
  <c r="AK733" i="7"/>
  <c r="AX733" i="7" s="1"/>
  <c r="G1182" i="12" s="1"/>
  <c r="H1182" i="12" s="1"/>
  <c r="AK858" i="7"/>
  <c r="AX858" i="7" s="1"/>
  <c r="G27" i="12" s="1"/>
  <c r="H27" i="12" s="1"/>
  <c r="AK632" i="7"/>
  <c r="AX632" i="7" s="1"/>
  <c r="G895" i="12" s="1"/>
  <c r="H895" i="12" s="1"/>
  <c r="AK893" i="7"/>
  <c r="AX893" i="7" s="1"/>
  <c r="G61" i="12" s="1"/>
  <c r="H61" i="12" s="1"/>
  <c r="AK410" i="7"/>
  <c r="AX410" i="7" s="1"/>
  <c r="G822" i="12" s="1"/>
  <c r="H822" i="12" s="1"/>
  <c r="AK1155" i="7"/>
  <c r="AX1155" i="7" s="1"/>
  <c r="G310" i="12" s="1"/>
  <c r="H310" i="12" s="1"/>
  <c r="AK324" i="7"/>
  <c r="AX324" i="7" s="1"/>
  <c r="G686" i="12" s="1"/>
  <c r="H686" i="12" s="1"/>
  <c r="AK358" i="7"/>
  <c r="AX358" i="7" s="1"/>
  <c r="G806" i="12" s="1"/>
  <c r="H806" i="12" s="1"/>
  <c r="AK360" i="7"/>
  <c r="AX360" i="7" s="1"/>
  <c r="G795" i="12" s="1"/>
  <c r="H795" i="12" s="1"/>
  <c r="AK877" i="7"/>
  <c r="AX877" i="7" s="1"/>
  <c r="G46" i="12" s="1"/>
  <c r="H46" i="12" s="1"/>
  <c r="AK277" i="7"/>
  <c r="AX277" i="7" s="1"/>
  <c r="G774" i="12" s="1"/>
  <c r="H774" i="12" s="1"/>
  <c r="AK268" i="7"/>
  <c r="AX268" i="7" s="1"/>
  <c r="G676" i="12" s="1"/>
  <c r="H676" i="12" s="1"/>
  <c r="AK203" i="7"/>
  <c r="AX203" i="7" s="1"/>
  <c r="G1283" i="12" s="1"/>
  <c r="H1283" i="12" s="1"/>
  <c r="AK39" i="7"/>
  <c r="AX39" i="7" s="1"/>
  <c r="G600" i="12" s="1"/>
  <c r="H600" i="12" s="1"/>
  <c r="AK972" i="7"/>
  <c r="AX972" i="7" s="1"/>
  <c r="G136" i="12" s="1"/>
  <c r="H136" i="12" s="1"/>
  <c r="AK1032" i="7"/>
  <c r="AX1032" i="7" s="1"/>
  <c r="G191" i="12" s="1"/>
  <c r="H191" i="12" s="1"/>
  <c r="AK490" i="7"/>
  <c r="AX490" i="7" s="1"/>
  <c r="G716" i="12" s="1"/>
  <c r="H716" i="12" s="1"/>
  <c r="AK1131" i="7"/>
  <c r="AX1131" i="7" s="1"/>
  <c r="G287" i="12" s="1"/>
  <c r="H287" i="12" s="1"/>
  <c r="AK1300" i="7"/>
  <c r="AX1300" i="7" s="1"/>
  <c r="G443" i="12" s="1"/>
  <c r="H443" i="12" s="1"/>
  <c r="AK600" i="7"/>
  <c r="AX600" i="7" s="1"/>
  <c r="G733" i="12" s="1"/>
  <c r="H733" i="12" s="1"/>
  <c r="AK426" i="7"/>
  <c r="AX426" i="7" s="1"/>
  <c r="AK922" i="7"/>
  <c r="AX922" i="7" s="1"/>
  <c r="G89" i="12" s="1"/>
  <c r="H89" i="12" s="1"/>
  <c r="AK965" i="7"/>
  <c r="AX965" i="7" s="1"/>
  <c r="G130" i="12" s="1"/>
  <c r="H130" i="12" s="1"/>
  <c r="AK357" i="7"/>
  <c r="AX357" i="7" s="1"/>
  <c r="G805" i="12" s="1"/>
  <c r="H805" i="12" s="1"/>
  <c r="AK980" i="7"/>
  <c r="AX980" i="7" s="1"/>
  <c r="G144" i="12" s="1"/>
  <c r="H144" i="12" s="1"/>
  <c r="AK1331" i="7"/>
  <c r="AX1331" i="7" s="1"/>
  <c r="G472" i="12" s="1"/>
  <c r="H472" i="12" s="1"/>
  <c r="AK1317" i="7"/>
  <c r="AX1317" i="7" s="1"/>
  <c r="G459" i="12" s="1"/>
  <c r="H459" i="12" s="1"/>
  <c r="AK1274" i="7"/>
  <c r="AX1274" i="7" s="1"/>
  <c r="G419" i="12" s="1"/>
  <c r="H419" i="12" s="1"/>
  <c r="AK692" i="7"/>
  <c r="AX692" i="7" s="1"/>
  <c r="G1145" i="12" s="1"/>
  <c r="H1145" i="12" s="1"/>
  <c r="AK821" i="7"/>
  <c r="AX821" i="7" s="1"/>
  <c r="G1285" i="12" s="1"/>
  <c r="H1285" i="12" s="1"/>
  <c r="AK636" i="7"/>
  <c r="AX636" i="7" s="1"/>
  <c r="G1034" i="12" s="1"/>
  <c r="H1034" i="12" s="1"/>
  <c r="AK1349" i="7"/>
  <c r="AX1349" i="7" s="1"/>
  <c r="G487" i="12" s="1"/>
  <c r="H487" i="12" s="1"/>
  <c r="AK1360" i="7"/>
  <c r="AX1360" i="7" s="1"/>
  <c r="G498" i="12" s="1"/>
  <c r="H498" i="12" s="1"/>
  <c r="AK585" i="7"/>
  <c r="AX585" i="7" s="1"/>
  <c r="G1023" i="12" s="1"/>
  <c r="H1023" i="12" s="1"/>
  <c r="AK420" i="7"/>
  <c r="AX420" i="7" s="1"/>
  <c r="G990" i="12" s="1"/>
  <c r="H990" i="12" s="1"/>
  <c r="AK1337" i="7"/>
  <c r="AX1337" i="7" s="1"/>
  <c r="G478" i="12" s="1"/>
  <c r="H478" i="12" s="1"/>
  <c r="AK523" i="7"/>
  <c r="AX523" i="7" s="1"/>
  <c r="G862" i="12" s="1"/>
  <c r="H862" i="12" s="1"/>
  <c r="AK709" i="7"/>
  <c r="AX709" i="7" s="1"/>
  <c r="G925" i="12" s="1"/>
  <c r="H925" i="12" s="1"/>
  <c r="AK681" i="7"/>
  <c r="AX681" i="7" s="1"/>
  <c r="G748" i="12" s="1"/>
  <c r="H748" i="12" s="1"/>
  <c r="AK630" i="7"/>
  <c r="AX630" i="7" s="1"/>
  <c r="G1073" i="12" s="1"/>
  <c r="H1073" i="12" s="1"/>
  <c r="AK1282" i="7"/>
  <c r="AX1282" i="7" s="1"/>
  <c r="G427" i="12" s="1"/>
  <c r="H427" i="12" s="1"/>
  <c r="AK256" i="7"/>
  <c r="AX256" i="7" s="1"/>
  <c r="G528" i="12" s="1"/>
  <c r="H528" i="12" s="1"/>
  <c r="AK1329" i="7"/>
  <c r="AX1329" i="7" s="1"/>
  <c r="G470" i="12" s="1"/>
  <c r="H470" i="12" s="1"/>
  <c r="AK1319" i="7"/>
  <c r="AX1319" i="7" s="1"/>
  <c r="G461" i="12" s="1"/>
  <c r="H461" i="12" s="1"/>
  <c r="AK133" i="7"/>
  <c r="AX133" i="7" s="1"/>
  <c r="G1116" i="12" s="1"/>
  <c r="H1116" i="12" s="1"/>
  <c r="AK943" i="7"/>
  <c r="AX943" i="7" s="1"/>
  <c r="G109" i="12" s="1"/>
  <c r="H109" i="12" s="1"/>
  <c r="AK1222" i="7"/>
  <c r="AX1222" i="7" s="1"/>
  <c r="G372" i="12" s="1"/>
  <c r="H372" i="12" s="1"/>
  <c r="AK1237" i="7"/>
  <c r="AX1237" i="7" s="1"/>
  <c r="G386" i="12" s="1"/>
  <c r="H386" i="12" s="1"/>
  <c r="AK791" i="7"/>
  <c r="AX791" i="7" s="1"/>
  <c r="G946" i="12" s="1"/>
  <c r="H946" i="12" s="1"/>
  <c r="AK1053" i="7"/>
  <c r="AX1053" i="7" s="1"/>
  <c r="G212" i="12" s="1"/>
  <c r="H212" i="12" s="1"/>
  <c r="AK983" i="7"/>
  <c r="AX983" i="7" s="1"/>
  <c r="G146" i="12" s="1"/>
  <c r="H146" i="12" s="1"/>
  <c r="AK1345" i="7"/>
  <c r="AX1345" i="7" s="1"/>
  <c r="G485" i="12" s="1"/>
  <c r="H485" i="12" s="1"/>
  <c r="AK1033" i="7"/>
  <c r="AX1033" i="7" s="1"/>
  <c r="G192" i="12" s="1"/>
  <c r="H192" i="12" s="1"/>
  <c r="AK255" i="7"/>
  <c r="AX255" i="7" s="1"/>
  <c r="AK881" i="7"/>
  <c r="AX881" i="7" s="1"/>
  <c r="G50" i="12" s="1"/>
  <c r="H50" i="12" s="1"/>
  <c r="AK842" i="7"/>
  <c r="AX842" i="7" s="1"/>
  <c r="G12" i="12" s="1"/>
  <c r="H12" i="12" s="1"/>
  <c r="AK589" i="7"/>
  <c r="AX589" i="7" s="1"/>
  <c r="G1028" i="12" s="1"/>
  <c r="H1028" i="12" s="1"/>
  <c r="AK503" i="7"/>
  <c r="AX503" i="7" s="1"/>
  <c r="G1008" i="12" s="1"/>
  <c r="H1008" i="12" s="1"/>
  <c r="AK173" i="7"/>
  <c r="AX173" i="7" s="1"/>
  <c r="G1267" i="12" s="1"/>
  <c r="H1267" i="12" s="1"/>
  <c r="AK869" i="7"/>
  <c r="AX869" i="7" s="1"/>
  <c r="G38" i="12" s="1"/>
  <c r="H38" i="12" s="1"/>
  <c r="AK966" i="7"/>
  <c r="AX966" i="7" s="1"/>
  <c r="G131" i="12" s="1"/>
  <c r="H131" i="12" s="1"/>
  <c r="AK947" i="7"/>
  <c r="AX947" i="7" s="1"/>
  <c r="G113" i="12" s="1"/>
  <c r="H113" i="12" s="1"/>
  <c r="AK304" i="7"/>
  <c r="AX304" i="7" s="1"/>
  <c r="G682" i="12" s="1"/>
  <c r="H682" i="12" s="1"/>
  <c r="AK66" i="7"/>
  <c r="AX66" i="7" s="1"/>
  <c r="G563" i="12" s="1"/>
  <c r="H563" i="12" s="1"/>
  <c r="AK976" i="7"/>
  <c r="AX976" i="7" s="1"/>
  <c r="G140" i="12" s="1"/>
  <c r="H140" i="12" s="1"/>
  <c r="AK301" i="7"/>
  <c r="AX301" i="7" s="1"/>
  <c r="G1174" i="12" s="1"/>
  <c r="H1174" i="12" s="1"/>
  <c r="AK689" i="7"/>
  <c r="AX689" i="7" s="1"/>
  <c r="G1048" i="12" s="1"/>
  <c r="H1048" i="12" s="1"/>
  <c r="AK945" i="7"/>
  <c r="AX945" i="7" s="1"/>
  <c r="G111" i="12" s="1"/>
  <c r="H111" i="12" s="1"/>
  <c r="AK775" i="7"/>
  <c r="AX775" i="7" s="1"/>
  <c r="G1156" i="12" s="1"/>
  <c r="H1156" i="12" s="1"/>
  <c r="AK1306" i="7"/>
  <c r="AX1306" i="7" s="1"/>
  <c r="G449" i="12" s="1"/>
  <c r="H449" i="12" s="1"/>
  <c r="AK299" i="7"/>
  <c r="AX299" i="7" s="1"/>
  <c r="G1170" i="12" s="1"/>
  <c r="H1170" i="12" s="1"/>
  <c r="AK417" i="7"/>
  <c r="AX417" i="7" s="1"/>
  <c r="G988" i="12" s="1"/>
  <c r="H988" i="12" s="1"/>
  <c r="AK195" i="7"/>
  <c r="AX195" i="7" s="1"/>
  <c r="G633" i="12" s="1"/>
  <c r="H633" i="12" s="1"/>
  <c r="AK53" i="7"/>
  <c r="AX53" i="7" s="1"/>
  <c r="G554" i="12" s="1"/>
  <c r="H554" i="12" s="1"/>
  <c r="AK637" i="7"/>
  <c r="AX637" i="7" s="1"/>
  <c r="G1035" i="12" s="1"/>
  <c r="H1035" i="12" s="1"/>
  <c r="AK748" i="7"/>
  <c r="AX748" i="7" s="1"/>
  <c r="G1197" i="12" s="1"/>
  <c r="H1197" i="12" s="1"/>
  <c r="AK566" i="7"/>
  <c r="AX566" i="7" s="1"/>
  <c r="G1218" i="12" s="1"/>
  <c r="H1218" i="12" s="1"/>
  <c r="AK1037" i="7"/>
  <c r="AX1037" i="7" s="1"/>
  <c r="G196" i="12" s="1"/>
  <c r="H196" i="12" s="1"/>
  <c r="AK969" i="7"/>
  <c r="AX969" i="7" s="1"/>
  <c r="G134" i="12" s="1"/>
  <c r="H134" i="12" s="1"/>
  <c r="AK763" i="7"/>
  <c r="AX763" i="7" s="1"/>
  <c r="G937" i="12" s="1"/>
  <c r="H937" i="12" s="1"/>
  <c r="AK1081" i="7"/>
  <c r="AX1081" i="7" s="1"/>
  <c r="G239" i="12" s="1"/>
  <c r="H239" i="12" s="1"/>
  <c r="AK501" i="7"/>
  <c r="AX501" i="7" s="1"/>
  <c r="G1006" i="12" s="1"/>
  <c r="H1006" i="12" s="1"/>
  <c r="AK9" i="7"/>
  <c r="AK894" i="7"/>
  <c r="AX894" i="7" s="1"/>
  <c r="G62" i="12" s="1"/>
  <c r="H62" i="12" s="1"/>
  <c r="AK1214" i="7"/>
  <c r="AX1214" i="7" s="1"/>
  <c r="G364" i="12" s="1"/>
  <c r="H364" i="12" s="1"/>
  <c r="AK134" i="7"/>
  <c r="AX134" i="7" s="1"/>
  <c r="G530" i="12" s="1"/>
  <c r="H530" i="12" s="1"/>
  <c r="AK138" i="7"/>
  <c r="AX138" i="7" s="1"/>
  <c r="G598" i="12" s="1"/>
  <c r="H598" i="12" s="1"/>
  <c r="AK849" i="7"/>
  <c r="AX849" i="7" s="1"/>
  <c r="G19" i="12" s="1"/>
  <c r="H19" i="12" s="1"/>
  <c r="AK1253" i="7"/>
  <c r="AX1253" i="7" s="1"/>
  <c r="G401" i="12" s="1"/>
  <c r="H401" i="12" s="1"/>
  <c r="AK1185" i="7"/>
  <c r="AX1185" i="7" s="1"/>
  <c r="G336" i="12" s="1"/>
  <c r="H336" i="12" s="1"/>
  <c r="AK439" i="7"/>
  <c r="AX439" i="7" s="1"/>
  <c r="G874" i="12" s="1"/>
  <c r="H874" i="12" s="1"/>
  <c r="AK265" i="7"/>
  <c r="AX265" i="7" s="1"/>
  <c r="G673" i="12" s="1"/>
  <c r="H673" i="12" s="1"/>
  <c r="AK261" i="7"/>
  <c r="AX261" i="7" s="1"/>
  <c r="G670" i="12" s="1"/>
  <c r="H670" i="12" s="1"/>
  <c r="AK1340" i="7"/>
  <c r="AX1340" i="7" s="1"/>
  <c r="G481" i="12" s="1"/>
  <c r="H481" i="12" s="1"/>
  <c r="AK547" i="7"/>
  <c r="AX547" i="7" s="1"/>
  <c r="G726" i="12" s="1"/>
  <c r="H726" i="12" s="1"/>
  <c r="AK1323" i="7"/>
  <c r="AX1323" i="7" s="1"/>
  <c r="G465" i="12" s="1"/>
  <c r="H465" i="12" s="1"/>
  <c r="AK615" i="7"/>
  <c r="AX615" i="7" s="1"/>
  <c r="G1132" i="12" s="1"/>
  <c r="H1132" i="12" s="1"/>
  <c r="AK343" i="7"/>
  <c r="AX343" i="7" s="1"/>
  <c r="G1181" i="12" s="1"/>
  <c r="H1181" i="12" s="1"/>
  <c r="AK295" i="7"/>
  <c r="AX295" i="7" s="1"/>
  <c r="G1077" i="12" s="1"/>
  <c r="H1077" i="12" s="1"/>
  <c r="AK392" i="7"/>
  <c r="AX392" i="7" s="1"/>
  <c r="G1096" i="12" s="1"/>
  <c r="H1096" i="12" s="1"/>
  <c r="AK1094" i="7"/>
  <c r="AX1094" i="7" s="1"/>
  <c r="G252" i="12" s="1"/>
  <c r="H252" i="12" s="1"/>
  <c r="AK477" i="7"/>
  <c r="AX477" i="7" s="1"/>
  <c r="G912" i="12" s="1"/>
  <c r="H912" i="12" s="1"/>
  <c r="AK657" i="7"/>
  <c r="AX657" i="7" s="1"/>
  <c r="G899" i="12" s="1"/>
  <c r="H899" i="12" s="1"/>
  <c r="AK349" i="7"/>
  <c r="AX349" i="7" s="1"/>
  <c r="G691" i="12" s="1"/>
  <c r="H691" i="12" s="1"/>
  <c r="AK1321" i="7"/>
  <c r="AX1321" i="7" s="1"/>
  <c r="G463" i="12" s="1"/>
  <c r="H463" i="12" s="1"/>
  <c r="AK32" i="7"/>
  <c r="AX32" i="7" s="1"/>
  <c r="G589" i="12" s="1"/>
  <c r="H589" i="12" s="1"/>
  <c r="AK318" i="7"/>
  <c r="AX318" i="7" s="1"/>
  <c r="G1085" i="12" s="1"/>
  <c r="H1085" i="12" s="1"/>
  <c r="AK378" i="7"/>
  <c r="AX378" i="7" s="1"/>
  <c r="G697" i="12" s="1"/>
  <c r="H697" i="12" s="1"/>
  <c r="AK925" i="7"/>
  <c r="AX925" i="7" s="1"/>
  <c r="G92" i="12" s="1"/>
  <c r="H92" i="12" s="1"/>
  <c r="AK1026" i="7"/>
  <c r="AX1026" i="7" s="1"/>
  <c r="G185" i="12" s="1"/>
  <c r="H185" i="12" s="1"/>
  <c r="AK995" i="7"/>
  <c r="AX995" i="7" s="1"/>
  <c r="G156" i="12" s="1"/>
  <c r="H156" i="12" s="1"/>
  <c r="AK364" i="7"/>
  <c r="AX364" i="7" s="1"/>
  <c r="G978" i="12" s="1"/>
  <c r="H978" i="12" s="1"/>
  <c r="AK1177" i="7"/>
  <c r="AX1177" i="7" s="1"/>
  <c r="G329" i="12" s="1"/>
  <c r="H329" i="12" s="1"/>
  <c r="AK613" i="7"/>
  <c r="AX613" i="7" s="1"/>
  <c r="G1032" i="12" s="1"/>
  <c r="H1032" i="12" s="1"/>
  <c r="AK1362" i="7" l="1"/>
  <c r="AK1364" i="7" s="1"/>
  <c r="AX5" i="7"/>
  <c r="G724" i="12" s="1"/>
  <c r="H724" i="12" s="1"/>
  <c r="AX13" i="7"/>
  <c r="G536" i="12" s="1"/>
  <c r="H536" i="12" s="1"/>
  <c r="AX12" i="7"/>
  <c r="G512" i="12" s="1"/>
  <c r="H512" i="12" s="1"/>
  <c r="AX4" i="7"/>
  <c r="G611" i="12" s="1"/>
  <c r="H611" i="12" s="1"/>
  <c r="AX10" i="7"/>
  <c r="G535" i="12" s="1"/>
  <c r="H535" i="12" s="1"/>
  <c r="AX7" i="7"/>
  <c r="G947" i="12" s="1"/>
  <c r="H947" i="12" s="1"/>
  <c r="AX9" i="7"/>
  <c r="G533" i="12" s="1"/>
  <c r="H533" i="12" s="1"/>
  <c r="AX3" i="7"/>
  <c r="G499" i="12" s="1"/>
  <c r="H499" i="12" s="1"/>
  <c r="AX8" i="7"/>
  <c r="G1060" i="12" s="1"/>
  <c r="H1060" i="12" s="1"/>
  <c r="AX11" i="7"/>
  <c r="G511" i="12" s="1"/>
  <c r="H511" i="12" s="1"/>
  <c r="AX6" i="7"/>
  <c r="G835" i="12" s="1"/>
  <c r="H835" i="12" s="1"/>
  <c r="AX1362" i="7" l="1"/>
  <c r="AX1364" i="7" l="1"/>
  <c r="AX1366" i="7"/>
  <c r="BH179" i="7"/>
  <c r="G570" i="22" s="1"/>
  <c r="H570" i="22" s="1"/>
  <c r="BH81" i="7"/>
  <c r="G559" i="22" s="1"/>
  <c r="H559" i="22" s="1"/>
  <c r="BH257" i="7"/>
  <c r="G519" i="22" s="1"/>
  <c r="H519" i="22" s="1"/>
  <c r="BH143" i="7"/>
  <c r="G1123" i="22" s="1"/>
  <c r="H1123" i="22" s="1"/>
  <c r="BH299" i="7"/>
  <c r="G1154" i="22" s="1"/>
  <c r="H1154" i="22" s="1"/>
  <c r="BH186" i="7"/>
  <c r="G616" i="22" s="1"/>
  <c r="H616" i="22" s="1"/>
  <c r="BH292" i="7"/>
  <c r="G948" i="22" s="1"/>
  <c r="H948" i="22" s="1"/>
  <c r="BH300" i="7"/>
  <c r="G1155" i="22" s="1"/>
  <c r="H1155" i="22" s="1"/>
  <c r="BH321" i="7"/>
  <c r="G1162" i="22" s="1"/>
  <c r="H1162" i="22" s="1"/>
  <c r="BH124" i="7"/>
  <c r="G583" i="22" s="1"/>
  <c r="H583" i="22" s="1"/>
  <c r="BH400" i="7"/>
  <c r="G827" i="22" s="1"/>
  <c r="H827" i="22" s="1"/>
  <c r="BH286" i="7"/>
  <c r="G666" i="22" s="1"/>
  <c r="H666" i="22" s="1"/>
  <c r="BH23" i="7"/>
  <c r="G528" i="22" s="1"/>
  <c r="H528" i="22" s="1"/>
  <c r="BH338" i="7"/>
  <c r="G1071" i="22" s="1"/>
  <c r="H1071" i="22" s="1"/>
  <c r="BH116" i="7"/>
  <c r="G580" i="22" s="1"/>
  <c r="H580" i="22" s="1"/>
  <c r="BH408" i="7"/>
  <c r="G807" i="22" s="1"/>
  <c r="H807" i="22" s="1"/>
  <c r="BH210" i="7"/>
  <c r="G629" i="22" s="1"/>
  <c r="H629" i="22" s="1"/>
  <c r="BH490" i="7"/>
  <c r="G704" i="22" s="1"/>
  <c r="H704" i="22" s="1"/>
  <c r="BH178" i="7"/>
  <c r="G1251" i="22" s="1"/>
  <c r="H1251" i="22" s="1"/>
  <c r="BH288" i="7"/>
  <c r="G763" i="22" s="1"/>
  <c r="H763" i="22" s="1"/>
  <c r="BH534" i="7"/>
  <c r="G1103" i="22" s="1"/>
  <c r="H1103" i="22" s="1"/>
  <c r="BH252" i="7"/>
  <c r="G652" i="22" s="1"/>
  <c r="H652" i="22" s="1"/>
  <c r="BH611" i="7"/>
  <c r="G1015" i="22" s="1"/>
  <c r="H1015" i="22" s="1"/>
  <c r="BH494" i="7"/>
  <c r="G918" i="22" s="1"/>
  <c r="H918" i="22" s="1"/>
  <c r="BH619" i="7"/>
  <c r="G1209" i="22" s="1"/>
  <c r="H1209" i="22" s="1"/>
  <c r="BH221" i="7"/>
  <c r="G634" i="22" s="1"/>
  <c r="H634" i="22" s="1"/>
  <c r="BH592" i="7"/>
  <c r="G1113" i="22" s="1"/>
  <c r="H1113" i="22" s="1"/>
  <c r="BH738" i="7"/>
  <c r="G1173" i="22" s="1"/>
  <c r="H1173" i="22" s="1"/>
  <c r="BH436" i="7"/>
  <c r="G859" i="22" s="1"/>
  <c r="H859" i="22" s="1"/>
  <c r="BH631" i="7"/>
  <c r="G882" i="22" s="1"/>
  <c r="H882" i="22" s="1"/>
  <c r="BH9" i="7"/>
  <c r="G523" i="22" s="1"/>
  <c r="H523" i="22" s="1"/>
  <c r="BH368" i="7"/>
  <c r="G1078" i="22" s="1"/>
  <c r="H1078" i="22" s="1"/>
  <c r="BH600" i="7"/>
  <c r="G721" i="22" s="1"/>
  <c r="H721" i="22" s="1"/>
  <c r="BH133" i="7"/>
  <c r="G1101" i="22" s="1"/>
  <c r="H1101" i="22" s="1"/>
  <c r="BH448" i="7"/>
  <c r="G874" i="22" s="1"/>
  <c r="H874" i="22" s="1"/>
  <c r="BH653" i="7"/>
  <c r="G1077" i="22" s="1"/>
  <c r="H1077" i="22" s="1"/>
  <c r="BH766" i="7"/>
  <c r="G929" i="22" s="1"/>
  <c r="H929" i="22" s="1"/>
  <c r="BH302" i="7"/>
  <c r="G1159" i="22" s="1"/>
  <c r="H1159" i="22" s="1"/>
  <c r="BH484" i="7"/>
  <c r="G1189" i="22" s="1"/>
  <c r="H1189" i="22" s="1"/>
  <c r="BH274" i="7"/>
  <c r="G758" i="22" s="1"/>
  <c r="H758" i="22" s="1"/>
  <c r="BH306" i="7"/>
  <c r="G672" i="22" s="1"/>
  <c r="H672" i="22" s="1"/>
  <c r="BH584" i="7"/>
  <c r="G1007" i="22" s="1"/>
  <c r="H1007" i="22" s="1"/>
  <c r="BH693" i="7"/>
  <c r="G1131" i="22" s="1"/>
  <c r="H1131" i="22" s="1"/>
  <c r="BH149" i="7"/>
  <c r="G594" i="22" s="1"/>
  <c r="H594" i="22" s="1"/>
  <c r="BH440" i="7"/>
  <c r="G862" i="22" s="1"/>
  <c r="H862" i="22" s="1"/>
  <c r="BH6" i="7"/>
  <c r="G823" i="22" s="1"/>
  <c r="H823" i="22" s="1"/>
  <c r="BH303" i="7"/>
  <c r="G670" i="22" s="1"/>
  <c r="H670" i="22" s="1"/>
  <c r="BH551" i="7"/>
  <c r="G855" i="22" s="1"/>
  <c r="H855" i="22" s="1"/>
  <c r="BH667" i="7"/>
  <c r="G1094" i="22" s="1"/>
  <c r="H1094" i="22" s="1"/>
  <c r="BH732" i="7"/>
  <c r="G915" i="22" s="1"/>
  <c r="H915" i="22" s="1"/>
  <c r="BH172" i="7"/>
  <c r="G1249" i="22" s="1"/>
  <c r="H1249" i="22" s="1"/>
  <c r="BH523" i="7"/>
  <c r="G850" i="22" s="1"/>
  <c r="H850" i="22" s="1"/>
  <c r="BH652" i="7"/>
  <c r="G728" i="22" s="1"/>
  <c r="H728" i="22" s="1"/>
  <c r="BH703" i="7"/>
  <c r="G905" i="22" s="1"/>
  <c r="H905" i="22" s="1"/>
  <c r="BH475" i="7"/>
  <c r="G988" i="22" s="1"/>
  <c r="H988" i="22" s="1"/>
  <c r="BH801" i="7"/>
  <c r="G1055" i="22" s="1"/>
  <c r="H1055" i="22" s="1"/>
  <c r="BH897" i="7"/>
  <c r="G64" i="22" s="1"/>
  <c r="H64" i="22" s="1"/>
  <c r="BH1012" i="7"/>
  <c r="G168" i="22" s="1"/>
  <c r="H168" i="22" s="1"/>
  <c r="BH1141" i="7"/>
  <c r="G291" i="22" s="1"/>
  <c r="H291" i="22" s="1"/>
  <c r="BH78" i="7"/>
  <c r="G1134" i="22" s="1"/>
  <c r="H1134" i="22" s="1"/>
  <c r="BH487" i="7"/>
  <c r="G910" i="22" s="1"/>
  <c r="H910" i="22" s="1"/>
  <c r="BH825" i="7"/>
  <c r="G1272" i="22" s="1"/>
  <c r="H1272" i="22" s="1"/>
  <c r="BH937" i="7"/>
  <c r="G102" i="22" s="1"/>
  <c r="H102" i="22" s="1"/>
  <c r="BH1051" i="7"/>
  <c r="G207" i="22" s="1"/>
  <c r="H207" i="22" s="1"/>
  <c r="BH324" i="7"/>
  <c r="G675" i="22" s="1"/>
  <c r="H675" i="22" s="1"/>
  <c r="BH472" i="7"/>
  <c r="G986" i="22" s="1"/>
  <c r="H986" i="22" s="1"/>
  <c r="BH665" i="7"/>
  <c r="G1025" i="22" s="1"/>
  <c r="H1025" i="22" s="1"/>
  <c r="BH783" i="7"/>
  <c r="G1216" i="22" s="1"/>
  <c r="H1216" i="22" s="1"/>
  <c r="BH863" i="7"/>
  <c r="G31" i="22" s="1"/>
  <c r="H31" i="22" s="1"/>
  <c r="BH960" i="7"/>
  <c r="BH1042" i="7"/>
  <c r="G198" i="22" s="1"/>
  <c r="H198" i="22" s="1"/>
  <c r="BH215" i="7"/>
  <c r="G495" i="22" s="1"/>
  <c r="H495" i="22" s="1"/>
  <c r="BH452" i="7"/>
  <c r="G1092" i="22" s="1"/>
  <c r="H1092" i="22" s="1"/>
  <c r="BH692" i="7"/>
  <c r="G1130" i="22" s="1"/>
  <c r="H1130" i="22" s="1"/>
  <c r="BH823" i="7"/>
  <c r="G1270" i="22" s="1"/>
  <c r="H1270" i="22" s="1"/>
  <c r="BH919" i="7"/>
  <c r="G84" i="22" s="1"/>
  <c r="H84" i="22" s="1"/>
  <c r="BH1001" i="7"/>
  <c r="BH107" i="7"/>
  <c r="G957" i="22" s="1"/>
  <c r="H957" i="22" s="1"/>
  <c r="BH480" i="7"/>
  <c r="G903" i="22" s="1"/>
  <c r="H903" i="22" s="1"/>
  <c r="BH814" i="7"/>
  <c r="G1278" i="22" s="1"/>
  <c r="H1278" i="22" s="1"/>
  <c r="BH335" i="7"/>
  <c r="G959" i="22" s="1"/>
  <c r="H959" i="22" s="1"/>
  <c r="BH629" i="7"/>
  <c r="G881" i="22" s="1"/>
  <c r="H881" i="22" s="1"/>
  <c r="BH777" i="7"/>
  <c r="G1143" i="22" s="1"/>
  <c r="H1143" i="22" s="1"/>
  <c r="BH194" i="7"/>
  <c r="G1263" i="22" s="1"/>
  <c r="H1263" i="22" s="1"/>
  <c r="BH697" i="7"/>
  <c r="G1225" i="22" s="1"/>
  <c r="H1225" i="22" s="1"/>
  <c r="BH1084" i="7"/>
  <c r="G238" i="22" s="1"/>
  <c r="H238" i="22" s="1"/>
  <c r="BH1149" i="7"/>
  <c r="G299" i="22" s="1"/>
  <c r="H299" i="22" s="1"/>
  <c r="BH1221" i="7"/>
  <c r="G364" i="22" s="1"/>
  <c r="H364" i="22" s="1"/>
  <c r="BH1307" i="7"/>
  <c r="G442" i="22" s="1"/>
  <c r="H442" i="22" s="1"/>
  <c r="BH285" i="7"/>
  <c r="G1152" i="22" s="1"/>
  <c r="H1152" i="22" s="1"/>
  <c r="BH765" i="7"/>
  <c r="G926" i="22" s="1"/>
  <c r="H926" i="22" s="1"/>
  <c r="BH1142" i="7"/>
  <c r="G292" i="22" s="1"/>
  <c r="H292" i="22" s="1"/>
  <c r="BH1233" i="7"/>
  <c r="G375" i="22" s="1"/>
  <c r="H375" i="22" s="1"/>
  <c r="BH1330" i="7"/>
  <c r="G462" i="22" s="1"/>
  <c r="H462" i="22" s="1"/>
  <c r="BH446" i="7"/>
  <c r="G983" i="22" s="1"/>
  <c r="H983" i="22" s="1"/>
  <c r="BH803" i="7"/>
  <c r="BH898" i="7"/>
  <c r="G65" i="22" s="1"/>
  <c r="H65" i="22" s="1"/>
  <c r="BH939" i="7"/>
  <c r="G104" i="22" s="1"/>
  <c r="H104" i="22" s="1"/>
  <c r="BH980" i="7"/>
  <c r="G141" i="22" s="1"/>
  <c r="H141" i="22" s="1"/>
  <c r="BH1029" i="7"/>
  <c r="G185" i="22" s="1"/>
  <c r="H185" i="22" s="1"/>
  <c r="BH1069" i="7"/>
  <c r="G223" i="22" s="1"/>
  <c r="H223" i="22" s="1"/>
  <c r="BH1200" i="7"/>
  <c r="G343" i="22" s="1"/>
  <c r="H343" i="22" s="1"/>
  <c r="BH496" i="7"/>
  <c r="G920" i="22" s="1"/>
  <c r="H920" i="22" s="1"/>
  <c r="BH706" i="7"/>
  <c r="G908" i="22" s="1"/>
  <c r="H908" i="22" s="1"/>
  <c r="BH819" i="7"/>
  <c r="G1282" i="22" s="1"/>
  <c r="H1282" i="22" s="1"/>
  <c r="BH958" i="7"/>
  <c r="G121" i="22" s="1"/>
  <c r="H121" i="22" s="1"/>
  <c r="BH1024" i="7"/>
  <c r="G180" i="22" s="1"/>
  <c r="H180" i="22" s="1"/>
  <c r="BH1082" i="7"/>
  <c r="G236" i="22" s="1"/>
  <c r="H236" i="22" s="1"/>
  <c r="BH1147" i="7"/>
  <c r="G297" i="22" s="1"/>
  <c r="H297" i="22" s="1"/>
  <c r="BH1212" i="7"/>
  <c r="G355" i="22" s="1"/>
  <c r="H355" i="22" s="1"/>
  <c r="BH1264" i="7"/>
  <c r="BH1328" i="7"/>
  <c r="G461" i="22" s="1"/>
  <c r="H461" i="22" s="1"/>
  <c r="BH620" i="7"/>
  <c r="G1211" i="22" s="1"/>
  <c r="H1211" i="22" s="1"/>
  <c r="BH780" i="7"/>
  <c r="G1236" i="22" s="1"/>
  <c r="H1236" i="22" s="1"/>
  <c r="BH1094" i="7"/>
  <c r="G247" i="22" s="1"/>
  <c r="H247" i="22" s="1"/>
  <c r="BH1140" i="7"/>
  <c r="G290" i="22" s="1"/>
  <c r="H290" i="22" s="1"/>
  <c r="BH411" i="7"/>
  <c r="G811" i="22" s="1"/>
  <c r="H811" i="22" s="1"/>
  <c r="BH730" i="7"/>
  <c r="G914" i="22" s="1"/>
  <c r="H914" i="22" s="1"/>
  <c r="BH822" i="7"/>
  <c r="G1269" i="22" s="1"/>
  <c r="H1269" i="22" s="1"/>
  <c r="BH864" i="7"/>
  <c r="G32" i="22" s="1"/>
  <c r="H32" i="22" s="1"/>
  <c r="BH896" i="7"/>
  <c r="G63" i="22" s="1"/>
  <c r="H63" i="22" s="1"/>
  <c r="BH929" i="7"/>
  <c r="G94" i="22" s="1"/>
  <c r="H94" i="22" s="1"/>
  <c r="BH962" i="7"/>
  <c r="G124" i="22" s="1"/>
  <c r="H124" i="22" s="1"/>
  <c r="BH995" i="7"/>
  <c r="G153" i="22" s="1"/>
  <c r="H153" i="22" s="1"/>
  <c r="BH1027" i="7"/>
  <c r="G183" i="22" s="1"/>
  <c r="H183" i="22" s="1"/>
  <c r="BH1059" i="7"/>
  <c r="G215" i="22" s="1"/>
  <c r="H215" i="22" s="1"/>
  <c r="BH1100" i="7"/>
  <c r="G252" i="22" s="1"/>
  <c r="H252" i="22" s="1"/>
  <c r="BH1164" i="7"/>
  <c r="G311" i="22" s="1"/>
  <c r="H311" i="22" s="1"/>
  <c r="BH114" i="7"/>
  <c r="G578" i="22" s="1"/>
  <c r="H578" i="22" s="1"/>
  <c r="BH552" i="7"/>
  <c r="G858" i="22" s="1"/>
  <c r="H858" i="22" s="1"/>
  <c r="BH83" i="7"/>
  <c r="G1212" i="22" s="1"/>
  <c r="H1212" i="22" s="1"/>
  <c r="BH307" i="7"/>
  <c r="G673" i="22" s="1"/>
  <c r="H673" i="22" s="1"/>
  <c r="BH145" i="7"/>
  <c r="G1157" i="22" s="1"/>
  <c r="H1157" i="22" s="1"/>
  <c r="BH63" i="7"/>
  <c r="G550" i="22" s="1"/>
  <c r="H550" i="22" s="1"/>
  <c r="BH198" i="7"/>
  <c r="G625" i="22" s="1"/>
  <c r="H625" i="22" s="1"/>
  <c r="BH401" i="7"/>
  <c r="G1176" i="22" s="1"/>
  <c r="H1176" i="22" s="1"/>
  <c r="BH265" i="7"/>
  <c r="G662" i="22" s="1"/>
  <c r="H662" i="22" s="1"/>
  <c r="BH199" i="7"/>
  <c r="G626" i="22" s="1"/>
  <c r="H626" i="22" s="1"/>
  <c r="BH183" i="7"/>
  <c r="G1255" i="22" s="1"/>
  <c r="H1255" i="22" s="1"/>
  <c r="BH22" i="7"/>
  <c r="G513" i="22" s="1"/>
  <c r="H513" i="22" s="1"/>
  <c r="BH242" i="7"/>
  <c r="G509" i="22" s="1"/>
  <c r="H509" i="22" s="1"/>
  <c r="BH41" i="7"/>
  <c r="G613" i="22" s="1"/>
  <c r="H613" i="22" s="1"/>
  <c r="BH423" i="7"/>
  <c r="G848" i="22" s="1"/>
  <c r="H848" i="22" s="1"/>
  <c r="BH156" i="7"/>
  <c r="G1201" i="22" s="1"/>
  <c r="H1201" i="22" s="1"/>
  <c r="BH444" i="7"/>
  <c r="G825" i="22" s="1"/>
  <c r="H825" i="22" s="1"/>
  <c r="BH269" i="7"/>
  <c r="G754" i="22" s="1"/>
  <c r="H754" i="22" s="1"/>
  <c r="BH70" i="7"/>
  <c r="BH352" i="7"/>
  <c r="G682" i="22" s="1"/>
  <c r="H682" i="22" s="1"/>
  <c r="BH18" i="7"/>
  <c r="G1245" i="22" s="1"/>
  <c r="H1245" i="22" s="1"/>
  <c r="BH84" i="7"/>
  <c r="G824" i="22" s="1"/>
  <c r="H824" i="22" s="1"/>
  <c r="BH414" i="7"/>
  <c r="G814" i="22" s="1"/>
  <c r="H814" i="22" s="1"/>
  <c r="BH182" i="7"/>
  <c r="G574" i="22" s="1"/>
  <c r="H574" i="22" s="1"/>
  <c r="BH279" i="7"/>
  <c r="G943" i="22" s="1"/>
  <c r="H943" i="22" s="1"/>
  <c r="BH342" i="7"/>
  <c r="G1164" i="22" s="1"/>
  <c r="H1164" i="22" s="1"/>
  <c r="BH554" i="7"/>
  <c r="G860" i="22" s="1"/>
  <c r="H860" i="22" s="1"/>
  <c r="BH731" i="7"/>
  <c r="BH527" i="7"/>
  <c r="BH673" i="7"/>
  <c r="G1127" i="22" s="1"/>
  <c r="H1127" i="22" s="1"/>
  <c r="BH371" i="7"/>
  <c r="G1170" i="22" s="1"/>
  <c r="H1170" i="22" s="1"/>
  <c r="BH477" i="7"/>
  <c r="G900" i="22" s="1"/>
  <c r="H900" i="22" s="1"/>
  <c r="BH712" i="7"/>
  <c r="G1036" i="22" s="1"/>
  <c r="H1036" i="22" s="1"/>
  <c r="BH251" i="7"/>
  <c r="G644" i="22" s="1"/>
  <c r="H644" i="22" s="1"/>
  <c r="BH445" i="7"/>
  <c r="G871" i="22" s="1"/>
  <c r="H871" i="22" s="1"/>
  <c r="BH102" i="7"/>
  <c r="G572" i="22" s="1"/>
  <c r="H572" i="22" s="1"/>
  <c r="BH309" i="7"/>
  <c r="G775" i="22" s="1"/>
  <c r="H775" i="22" s="1"/>
  <c r="BH507" i="7"/>
  <c r="G1100" i="22" s="1"/>
  <c r="H1100" i="22" s="1"/>
  <c r="BH718" i="7"/>
  <c r="G1039" i="22" s="1"/>
  <c r="H1039" i="22" s="1"/>
  <c r="BH76" i="7"/>
  <c r="G555" i="22" s="1"/>
  <c r="H555" i="22" s="1"/>
  <c r="BH341" i="7"/>
  <c r="G766" i="22" s="1"/>
  <c r="H766" i="22" s="1"/>
  <c r="BH60" i="7"/>
  <c r="G701" i="22" s="1"/>
  <c r="H701" i="22" s="1"/>
  <c r="BH565" i="7"/>
  <c r="G1200" i="22" s="1"/>
  <c r="H1200" i="22" s="1"/>
  <c r="BH568" i="7"/>
  <c r="G715" i="22" s="1"/>
  <c r="H715" i="22" s="1"/>
  <c r="BH661" i="7"/>
  <c r="G892" i="22" s="1"/>
  <c r="H892" i="22" s="1"/>
  <c r="BH758" i="7"/>
  <c r="BH322" i="7"/>
  <c r="G1069" i="22" s="1"/>
  <c r="H1069" i="22" s="1"/>
  <c r="BH557" i="7"/>
  <c r="G1003" i="22" s="1"/>
  <c r="H1003" i="22" s="1"/>
  <c r="BH146" i="7"/>
  <c r="G1168" i="22" s="1"/>
  <c r="H1168" i="22" s="1"/>
  <c r="BH536" i="7"/>
  <c r="G960" i="22" s="1"/>
  <c r="H960" i="22" s="1"/>
  <c r="BH642" i="7"/>
  <c r="G1120" i="22" s="1"/>
  <c r="H1120" i="22" s="1"/>
  <c r="BH699" i="7"/>
  <c r="G738" i="22" s="1"/>
  <c r="H738" i="22" s="1"/>
  <c r="BH756" i="7"/>
  <c r="G745" i="22" s="1"/>
  <c r="H745" i="22" s="1"/>
  <c r="BH510" i="7"/>
  <c r="G1097" i="22" s="1"/>
  <c r="H1097" i="22" s="1"/>
  <c r="BH579" i="7"/>
  <c r="G866" i="22" s="1"/>
  <c r="H866" i="22" s="1"/>
  <c r="BH671" i="7"/>
  <c r="G1125" i="22" s="1"/>
  <c r="H1125" i="22" s="1"/>
  <c r="BH736" i="7"/>
  <c r="G919" i="22" s="1"/>
  <c r="H919" i="22" s="1"/>
  <c r="BH735" i="7"/>
  <c r="G917" i="22" s="1"/>
  <c r="H917" i="22" s="1"/>
  <c r="BH833" i="7"/>
  <c r="G3" i="22" s="1"/>
  <c r="H3" i="22" s="1"/>
  <c r="BH963" i="7"/>
  <c r="G125" i="22" s="1"/>
  <c r="H125" i="22" s="1"/>
  <c r="BH1076" i="7"/>
  <c r="G230" i="22" s="1"/>
  <c r="H230" i="22" s="1"/>
  <c r="BH1190" i="7"/>
  <c r="G333" i="22" s="1"/>
  <c r="H333" i="22" s="1"/>
  <c r="BH416" i="7"/>
  <c r="G815" i="22" s="1"/>
  <c r="H815" i="22" s="1"/>
  <c r="BH739" i="7"/>
  <c r="G921" i="22" s="1"/>
  <c r="H921" i="22" s="1"/>
  <c r="BH872" i="7"/>
  <c r="G40" i="22" s="1"/>
  <c r="H40" i="22" s="1"/>
  <c r="BH1003" i="7"/>
  <c r="G159" i="22" s="1"/>
  <c r="H159" i="22" s="1"/>
  <c r="BH188" i="7"/>
  <c r="G619" i="22" s="1"/>
  <c r="H619" i="22" s="1"/>
  <c r="BH396" i="7"/>
  <c r="G1083" i="22" s="1"/>
  <c r="H1083" i="22" s="1"/>
  <c r="BH618" i="7"/>
  <c r="G1210" i="22" s="1"/>
  <c r="H1210" i="22" s="1"/>
  <c r="BH695" i="7"/>
  <c r="G1222" i="22" s="1"/>
  <c r="H1222" i="22" s="1"/>
  <c r="BH831" i="7"/>
  <c r="G1" i="22" s="1"/>
  <c r="H1" i="22" s="1"/>
  <c r="BH912" i="7"/>
  <c r="G77" i="22" s="1"/>
  <c r="H77" i="22" s="1"/>
  <c r="BH994" i="7"/>
  <c r="G152" i="22" s="1"/>
  <c r="H152" i="22" s="1"/>
  <c r="BH152" i="7"/>
  <c r="G596" i="22" s="1"/>
  <c r="H596" i="22" s="1"/>
  <c r="BH333" i="7"/>
  <c r="BH575" i="7"/>
  <c r="G863" i="22" s="1"/>
  <c r="H863" i="22" s="1"/>
  <c r="BH790" i="7"/>
  <c r="G932" i="22" s="1"/>
  <c r="H932" i="22" s="1"/>
  <c r="BH870" i="7"/>
  <c r="G38" i="22" s="1"/>
  <c r="H38" i="22" s="1"/>
  <c r="BH951" i="7"/>
  <c r="G115" i="22" s="1"/>
  <c r="H115" i="22" s="1"/>
  <c r="BH1049" i="7"/>
  <c r="G205" i="22" s="1"/>
  <c r="H205" i="22" s="1"/>
  <c r="BH261" i="7"/>
  <c r="G659" i="22" s="1"/>
  <c r="H659" i="22" s="1"/>
  <c r="BH612" i="7"/>
  <c r="G1016" i="22" s="1"/>
  <c r="H1016" i="22" s="1"/>
  <c r="BH253" i="7"/>
  <c r="G653" i="22" s="1"/>
  <c r="H653" i="22" s="1"/>
  <c r="BH547" i="7"/>
  <c r="G714" i="22" s="1"/>
  <c r="H714" i="22" s="1"/>
  <c r="BH639" i="7"/>
  <c r="G1066" i="22" s="1"/>
  <c r="H1066" i="22" s="1"/>
  <c r="BH826" i="7"/>
  <c r="G1273" i="22" s="1"/>
  <c r="H1273" i="22" s="1"/>
  <c r="BH658" i="7"/>
  <c r="G888" i="22" s="1"/>
  <c r="H888" i="22" s="1"/>
  <c r="BH827" i="7"/>
  <c r="G1274" i="22" s="1"/>
  <c r="H1274" i="22" s="1"/>
  <c r="BH1130" i="7"/>
  <c r="BH1195" i="7"/>
  <c r="G338" i="22" s="1"/>
  <c r="H338" i="22" s="1"/>
  <c r="BH1259" i="7"/>
  <c r="G398" i="22" s="1"/>
  <c r="H398" i="22" s="1"/>
  <c r="BH1355" i="7"/>
  <c r="G484" i="22" s="1"/>
  <c r="H484" i="22" s="1"/>
  <c r="BH646" i="7"/>
  <c r="G1213" i="22" s="1"/>
  <c r="H1213" i="22" s="1"/>
  <c r="BH1104" i="7"/>
  <c r="G256" i="22" s="1"/>
  <c r="H256" i="22" s="1"/>
  <c r="BH1188" i="7"/>
  <c r="G332" i="22" s="1"/>
  <c r="H332" i="22" s="1"/>
  <c r="BH1282" i="7"/>
  <c r="G419" i="22" s="1"/>
  <c r="H419" i="22" s="1"/>
  <c r="BH364" i="7"/>
  <c r="G965" i="22" s="1"/>
  <c r="H965" i="22" s="1"/>
  <c r="BH751" i="7"/>
  <c r="G1230" i="22" s="1"/>
  <c r="H1230" i="22" s="1"/>
  <c r="BH874" i="7"/>
  <c r="G42" i="22" s="1"/>
  <c r="H42" i="22" s="1"/>
  <c r="BH915" i="7"/>
  <c r="G80" i="22" s="1"/>
  <c r="H80" i="22" s="1"/>
  <c r="BH964" i="7"/>
  <c r="G126" i="22" s="1"/>
  <c r="H126" i="22" s="1"/>
  <c r="BH1005" i="7"/>
  <c r="G161" i="22" s="1"/>
  <c r="H161" i="22" s="1"/>
  <c r="BH1045" i="7"/>
  <c r="G201" i="22" s="1"/>
  <c r="H201" i="22" s="1"/>
  <c r="BH1135" i="7"/>
  <c r="G285" i="22" s="1"/>
  <c r="H285" i="22" s="1"/>
  <c r="BH406" i="7"/>
  <c r="G691" i="22" s="1"/>
  <c r="H691" i="22" s="1"/>
  <c r="BH604" i="7"/>
  <c r="G872" i="22" s="1"/>
  <c r="H872" i="22" s="1"/>
  <c r="BH744" i="7"/>
  <c r="G1177" i="22" s="1"/>
  <c r="H1177" i="22" s="1"/>
  <c r="BH910" i="7"/>
  <c r="G75" i="22" s="1"/>
  <c r="H75" i="22" s="1"/>
  <c r="BH992" i="7"/>
  <c r="G150" i="22" s="1"/>
  <c r="H150" i="22" s="1"/>
  <c r="BH1056" i="7"/>
  <c r="G212" i="22" s="1"/>
  <c r="H212" i="22" s="1"/>
  <c r="BH1102" i="7"/>
  <c r="G254" i="22" s="1"/>
  <c r="H254" i="22" s="1"/>
  <c r="BH1166" i="7"/>
  <c r="G313" i="22" s="1"/>
  <c r="H313" i="22" s="1"/>
  <c r="BH1231" i="7"/>
  <c r="G373" i="22" s="1"/>
  <c r="H373" i="22" s="1"/>
  <c r="BH1296" i="7"/>
  <c r="G431" i="22" s="1"/>
  <c r="H431" i="22" s="1"/>
  <c r="BH205" i="7"/>
  <c r="G493" i="22" s="1"/>
  <c r="H493" i="22" s="1"/>
  <c r="BH702" i="7"/>
  <c r="G740" i="22" s="1"/>
  <c r="H740" i="22" s="1"/>
  <c r="BH844" i="7"/>
  <c r="G14" i="22" s="1"/>
  <c r="H14" i="22" s="1"/>
  <c r="BH1121" i="7"/>
  <c r="G273" i="22" s="1"/>
  <c r="H273" i="22" s="1"/>
  <c r="BH118" i="7"/>
  <c r="G1012" i="22" s="1"/>
  <c r="H1012" i="22" s="1"/>
  <c r="BH601" i="7"/>
  <c r="G722" i="22" s="1"/>
  <c r="H722" i="22" s="1"/>
  <c r="BH795" i="7"/>
  <c r="G939" i="22" s="1"/>
  <c r="H939" i="22" s="1"/>
  <c r="BH880" i="7"/>
  <c r="G48" i="22" s="1"/>
  <c r="H48" i="22" s="1"/>
  <c r="BH913" i="7"/>
  <c r="G78" i="22" s="1"/>
  <c r="H78" i="22" s="1"/>
  <c r="BH945" i="7"/>
  <c r="G109" i="22" s="1"/>
  <c r="H109" i="22" s="1"/>
  <c r="BH978" i="7"/>
  <c r="G139" i="22" s="1"/>
  <c r="H139" i="22" s="1"/>
  <c r="BH1011" i="7"/>
  <c r="G167" i="22" s="1"/>
  <c r="H167" i="22" s="1"/>
  <c r="BH1043" i="7"/>
  <c r="G199" i="22" s="1"/>
  <c r="H199" i="22" s="1"/>
  <c r="BH1075" i="7"/>
  <c r="G229" i="22" s="1"/>
  <c r="H229" i="22" s="1"/>
  <c r="BH1126" i="7"/>
  <c r="G277" i="22" s="1"/>
  <c r="H277" i="22" s="1"/>
  <c r="BH1191" i="7"/>
  <c r="G334" i="22" s="1"/>
  <c r="H334" i="22" s="1"/>
  <c r="BH361" i="7"/>
  <c r="G797" i="22" s="1"/>
  <c r="H797" i="22" s="1"/>
  <c r="BH728" i="7"/>
  <c r="G743" i="22" s="1"/>
  <c r="H743" i="22" s="1"/>
  <c r="BH131" i="7"/>
  <c r="G1068" i="22" s="1"/>
  <c r="H1068" i="22" s="1"/>
  <c r="BH323" i="7"/>
  <c r="G1163" i="22" s="1"/>
  <c r="H1163" i="22" s="1"/>
  <c r="BH241" i="7"/>
  <c r="G508" i="22" s="1"/>
  <c r="H508" i="22" s="1"/>
  <c r="BH127" i="7"/>
  <c r="G585" i="22" s="1"/>
  <c r="H585" i="22" s="1"/>
  <c r="BH203" i="7"/>
  <c r="G1266" i="22" s="1"/>
  <c r="H1266" i="22" s="1"/>
  <c r="BH109" i="7"/>
  <c r="G979" i="22" s="1"/>
  <c r="H979" i="22" s="1"/>
  <c r="BH287" i="7"/>
  <c r="G667" i="22" s="1"/>
  <c r="H667" i="22" s="1"/>
  <c r="BH236" i="7"/>
  <c r="G642" i="22" s="1"/>
  <c r="H642" i="22" s="1"/>
  <c r="BH308" i="7"/>
  <c r="G772" i="22" s="1"/>
  <c r="H772" i="22" s="1"/>
  <c r="BH48" i="7"/>
  <c r="G542" i="22" s="1"/>
  <c r="H542" i="22" s="1"/>
  <c r="BH278" i="7"/>
  <c r="G674" i="22" s="1"/>
  <c r="H674" i="22" s="1"/>
  <c r="BH266" i="7"/>
  <c r="G663" i="22" s="1"/>
  <c r="H663" i="22" s="1"/>
  <c r="BH469" i="7"/>
  <c r="G985" i="22" s="1"/>
  <c r="H985" i="22" s="1"/>
  <c r="BH165" i="7"/>
  <c r="G604" i="22" s="1"/>
  <c r="H604" i="22" s="1"/>
  <c r="BH508" i="7"/>
  <c r="G1191" i="22" s="1"/>
  <c r="H1191" i="22" s="1"/>
  <c r="BH301" i="7"/>
  <c r="G1158" i="22" s="1"/>
  <c r="H1158" i="22" s="1"/>
  <c r="BH104" i="7"/>
  <c r="G935" i="22" s="1"/>
  <c r="H935" i="22" s="1"/>
  <c r="BH442" i="7"/>
  <c r="G819" i="22" s="1"/>
  <c r="H819" i="22" s="1"/>
  <c r="BH126" i="7"/>
  <c r="G511" i="22" s="1"/>
  <c r="H511" i="22" s="1"/>
  <c r="BH154" i="7"/>
  <c r="G539" i="22" s="1"/>
  <c r="H539" i="22" s="1"/>
  <c r="BH495" i="7"/>
  <c r="G839" i="22" s="1"/>
  <c r="H839" i="22" s="1"/>
  <c r="BH249" i="7"/>
  <c r="G650" i="22" s="1"/>
  <c r="H650" i="22" s="1"/>
  <c r="BH514" i="7"/>
  <c r="G941" i="22" s="1"/>
  <c r="H941" i="22" s="1"/>
  <c r="BH456" i="7"/>
  <c r="G1185" i="22" s="1"/>
  <c r="H1185" i="22" s="1"/>
  <c r="BH614" i="7"/>
  <c r="G1115" i="22" s="1"/>
  <c r="H1115" i="22" s="1"/>
  <c r="BH69" i="7"/>
  <c r="G735" i="22" s="1"/>
  <c r="H735" i="22" s="1"/>
  <c r="BH569" i="7"/>
  <c r="G716" i="22" s="1"/>
  <c r="H716" i="22" s="1"/>
  <c r="BH705" i="7"/>
  <c r="G907" i="22" s="1"/>
  <c r="H907" i="22" s="1"/>
  <c r="BH384" i="7"/>
  <c r="G803" i="22" s="1"/>
  <c r="H803" i="22" s="1"/>
  <c r="BH624" i="7"/>
  <c r="G726" i="22" s="1"/>
  <c r="H726" i="22" s="1"/>
  <c r="BH761" i="7"/>
  <c r="G1192" i="22" s="1"/>
  <c r="H1192" i="22" s="1"/>
  <c r="BH325" i="7"/>
  <c r="G676" i="22" s="1"/>
  <c r="H676" i="22" s="1"/>
  <c r="BH535" i="7"/>
  <c r="G1104" i="22" s="1"/>
  <c r="H1104" i="22" s="1"/>
  <c r="BH117" i="7"/>
  <c r="G990" i="22" s="1"/>
  <c r="H990" i="22" s="1"/>
  <c r="BH391" i="7"/>
  <c r="G1080" i="22" s="1"/>
  <c r="H1080" i="22" s="1"/>
  <c r="BH636" i="7"/>
  <c r="G1019" i="22" s="1"/>
  <c r="H1019" i="22" s="1"/>
  <c r="BH734" i="7"/>
  <c r="G916" i="22" s="1"/>
  <c r="H916" i="22" s="1"/>
  <c r="BH110" i="7"/>
  <c r="G575" i="22" s="1"/>
  <c r="H575" i="22" s="1"/>
  <c r="BH473" i="7"/>
  <c r="G987" i="22" s="1"/>
  <c r="H987" i="22" s="1"/>
  <c r="BH202" i="7"/>
  <c r="G1265" i="22" s="1"/>
  <c r="H1265" i="22" s="1"/>
  <c r="BH590" i="7"/>
  <c r="G1111" i="22" s="1"/>
  <c r="H1111" i="22" s="1"/>
  <c r="BH577" i="7"/>
  <c r="G865" i="22" s="1"/>
  <c r="H865" i="22" s="1"/>
  <c r="BH677" i="7"/>
  <c r="G1220" i="22" s="1"/>
  <c r="H1220" i="22" s="1"/>
  <c r="BH77" i="7"/>
  <c r="G556" i="22" s="1"/>
  <c r="H556" i="22" s="1"/>
  <c r="BH389" i="7"/>
  <c r="G972" i="22" s="1"/>
  <c r="H972" i="22" s="1"/>
  <c r="BH596" i="7"/>
  <c r="G1206" i="22" s="1"/>
  <c r="H1206" i="22" s="1"/>
  <c r="BH170" i="7"/>
  <c r="G1248" i="22" s="1"/>
  <c r="H1248" i="22" s="1"/>
  <c r="BH548" i="7"/>
  <c r="G852" i="22" s="1"/>
  <c r="H852" i="22" s="1"/>
  <c r="BH659" i="7"/>
  <c r="G889" i="22" s="1"/>
  <c r="H889" i="22" s="1"/>
  <c r="BH707" i="7"/>
  <c r="G909" i="22" s="1"/>
  <c r="H909" i="22" s="1"/>
  <c r="BH25" i="7"/>
  <c r="G529" i="22" s="1"/>
  <c r="H529" i="22" s="1"/>
  <c r="BH520" i="7"/>
  <c r="G845" i="22" s="1"/>
  <c r="H845" i="22" s="1"/>
  <c r="BH635" i="7"/>
  <c r="G1018" i="22" s="1"/>
  <c r="H1018" i="22" s="1"/>
  <c r="BH700" i="7"/>
  <c r="G1133" i="22" s="1"/>
  <c r="H1133" i="22" s="1"/>
  <c r="BH749" i="7"/>
  <c r="G1139" i="22" s="1"/>
  <c r="H1139" i="22" s="1"/>
  <c r="BH755" i="7"/>
  <c r="G1187" i="22" s="1"/>
  <c r="H1187" i="22" s="1"/>
  <c r="BH881" i="7"/>
  <c r="G49" i="22" s="1"/>
  <c r="H49" i="22" s="1"/>
  <c r="BH996" i="7"/>
  <c r="G154" i="22" s="1"/>
  <c r="H154" i="22" s="1"/>
  <c r="BH1092" i="7"/>
  <c r="G245" i="22" s="1"/>
  <c r="H245" i="22" s="1"/>
  <c r="BH1222" i="7"/>
  <c r="G365" i="22" s="1"/>
  <c r="H365" i="22" s="1"/>
  <c r="BH455" i="7"/>
  <c r="G1184" i="22" s="1"/>
  <c r="H1184" i="22" s="1"/>
  <c r="BH792" i="7"/>
  <c r="G936" i="22" s="1"/>
  <c r="H936" i="22" s="1"/>
  <c r="BH921" i="7"/>
  <c r="G86" i="22" s="1"/>
  <c r="H86" i="22" s="1"/>
  <c r="BH1019" i="7"/>
  <c r="G175" i="22" s="1"/>
  <c r="H175" i="22" s="1"/>
  <c r="BH320" i="7"/>
  <c r="G1161" i="22" s="1"/>
  <c r="H1161" i="22" s="1"/>
  <c r="BH412" i="7"/>
  <c r="G838" i="22" s="1"/>
  <c r="H838" i="22" s="1"/>
  <c r="BH641" i="7"/>
  <c r="G1119" i="22" s="1"/>
  <c r="H1119" i="22" s="1"/>
  <c r="BH767" i="7"/>
  <c r="G928" i="22" s="1"/>
  <c r="H928" i="22" s="1"/>
  <c r="BH847" i="7"/>
  <c r="G17" i="22" s="1"/>
  <c r="H17" i="22" s="1"/>
  <c r="BH928" i="7"/>
  <c r="G93" i="22" s="1"/>
  <c r="H93" i="22" s="1"/>
  <c r="BH1026" i="7"/>
  <c r="G182" i="22" s="1"/>
  <c r="H182" i="22" s="1"/>
  <c r="BH197" i="7"/>
  <c r="G589" i="22" s="1"/>
  <c r="H589" i="22" s="1"/>
  <c r="BH351" i="7"/>
  <c r="G681" i="22" s="1"/>
  <c r="H681" i="22" s="1"/>
  <c r="BH621" i="7"/>
  <c r="G723" i="22" s="1"/>
  <c r="H723" i="22" s="1"/>
  <c r="BH807" i="7"/>
  <c r="G1239" i="22" s="1"/>
  <c r="H1239" i="22" s="1"/>
  <c r="BH886" i="7"/>
  <c r="G53" i="22" s="1"/>
  <c r="H53" i="22" s="1"/>
  <c r="BH984" i="7"/>
  <c r="G143" i="22" s="1"/>
  <c r="H143" i="22" s="1"/>
  <c r="BH1065" i="7"/>
  <c r="G220" i="22" s="1"/>
  <c r="H220" i="22" s="1"/>
  <c r="BH388" i="7"/>
  <c r="G971" i="22" s="1"/>
  <c r="H971" i="22" s="1"/>
  <c r="BH797" i="7"/>
  <c r="G1227" i="22" s="1"/>
  <c r="H1227" i="22" s="1"/>
  <c r="BH330" i="7"/>
  <c r="G785" i="22" s="1"/>
  <c r="H785" i="22" s="1"/>
  <c r="BH576" i="7"/>
  <c r="G864" i="22" s="1"/>
  <c r="H864" i="22" s="1"/>
  <c r="BH686" i="7"/>
  <c r="G1029" i="22" s="1"/>
  <c r="H1029" i="22" s="1"/>
  <c r="BH841" i="7"/>
  <c r="G11" i="22" s="1"/>
  <c r="H11" i="22" s="1"/>
  <c r="BH670" i="7"/>
  <c r="G1124" i="22" s="1"/>
  <c r="H1124" i="22" s="1"/>
  <c r="BH42" i="7"/>
  <c r="G635" i="22" s="1"/>
  <c r="H635" i="22" s="1"/>
  <c r="BH169" i="7"/>
  <c r="G1247" i="22" s="1"/>
  <c r="H1247" i="22" s="1"/>
  <c r="BH362" i="7"/>
  <c r="G964" i="22" s="1"/>
  <c r="H964" i="22" s="1"/>
  <c r="BH483" i="7"/>
  <c r="G1188" i="22" s="1"/>
  <c r="H1188" i="22" s="1"/>
  <c r="BH402" i="7"/>
  <c r="G687" i="22" s="1"/>
  <c r="H687" i="22" s="1"/>
  <c r="BH503" i="7"/>
  <c r="G994" i="22" s="1"/>
  <c r="H994" i="22" s="1"/>
  <c r="BH283" i="7"/>
  <c r="G1061" i="22" s="1"/>
  <c r="H1061" i="22" s="1"/>
  <c r="BH410" i="7"/>
  <c r="G810" i="22" s="1"/>
  <c r="H810" i="22" s="1"/>
  <c r="BH669" i="7"/>
  <c r="G1095" i="22" s="1"/>
  <c r="H1095" i="22" s="1"/>
  <c r="BH491" i="7"/>
  <c r="G834" i="22" s="1"/>
  <c r="H834" i="22" s="1"/>
  <c r="BH271" i="7"/>
  <c r="G756" i="22" s="1"/>
  <c r="H756" i="22" s="1"/>
  <c r="BH623" i="7"/>
  <c r="G1052" i="22" s="1"/>
  <c r="H1052" i="22" s="1"/>
  <c r="BH573" i="7"/>
  <c r="G861" i="22" s="1"/>
  <c r="H861" i="22" s="1"/>
  <c r="BH818" i="7"/>
  <c r="G1281" i="22" s="1"/>
  <c r="H1281" i="22" s="1"/>
  <c r="BH87" i="7"/>
  <c r="G1244" i="22" s="1"/>
  <c r="H1244" i="22" s="1"/>
  <c r="BH1067" i="7"/>
  <c r="G222" i="22" s="1"/>
  <c r="H222" i="22" s="1"/>
  <c r="BH799" i="7"/>
  <c r="G1053" i="22" s="1"/>
  <c r="H1053" i="22" s="1"/>
  <c r="BH313" i="7"/>
  <c r="G780" i="22" s="1"/>
  <c r="H780" i="22" s="1"/>
  <c r="BH935" i="7"/>
  <c r="G100" i="22" s="1"/>
  <c r="H100" i="22" s="1"/>
  <c r="BH845" i="7"/>
  <c r="G15" i="22" s="1"/>
  <c r="H15" i="22" s="1"/>
  <c r="BH525" i="7"/>
  <c r="G851" i="22" s="1"/>
  <c r="H851" i="22" s="1"/>
  <c r="BH1137" i="7"/>
  <c r="G287" i="22" s="1"/>
  <c r="H287" i="22" s="1"/>
  <c r="BH1291" i="7"/>
  <c r="G427" i="22" s="1"/>
  <c r="H427" i="22" s="1"/>
  <c r="BH678" i="7"/>
  <c r="G732" i="22" s="1"/>
  <c r="H732" i="22" s="1"/>
  <c r="BH1207" i="7"/>
  <c r="G350" i="22" s="1"/>
  <c r="H350" i="22" s="1"/>
  <c r="BH415" i="7"/>
  <c r="G840" i="22" s="1"/>
  <c r="H840" i="22" s="1"/>
  <c r="BH882" i="7"/>
  <c r="G50" i="22" s="1"/>
  <c r="H50" i="22" s="1"/>
  <c r="BH972" i="7"/>
  <c r="G133" i="22" s="1"/>
  <c r="H133" i="22" s="1"/>
  <c r="BH1061" i="7"/>
  <c r="G217" i="22" s="1"/>
  <c r="H217" i="22" s="1"/>
  <c r="BH434" i="7"/>
  <c r="G694" i="22" s="1"/>
  <c r="H694" i="22" s="1"/>
  <c r="BH786" i="7"/>
  <c r="G752" i="22" s="1"/>
  <c r="H752" i="22" s="1"/>
  <c r="BH1008" i="7"/>
  <c r="G164" i="22" s="1"/>
  <c r="H164" i="22" s="1"/>
  <c r="BH1128" i="7"/>
  <c r="G279" i="22" s="1"/>
  <c r="H279" i="22" s="1"/>
  <c r="BH1248" i="7"/>
  <c r="G388" i="22" s="1"/>
  <c r="H388" i="22" s="1"/>
  <c r="BH438" i="7"/>
  <c r="G817" i="22" s="1"/>
  <c r="H817" i="22" s="1"/>
  <c r="BH858" i="7"/>
  <c r="G27" i="22" s="1"/>
  <c r="H27" i="22" s="1"/>
  <c r="BH264" i="7"/>
  <c r="G661" i="22" s="1"/>
  <c r="H661" i="22" s="1"/>
  <c r="BH798" i="7"/>
  <c r="G940" i="22" s="1"/>
  <c r="H940" i="22" s="1"/>
  <c r="BH869" i="7"/>
  <c r="G37" i="22" s="1"/>
  <c r="H37" i="22" s="1"/>
  <c r="BH934" i="7"/>
  <c r="G99" i="22" s="1"/>
  <c r="H99" i="22" s="1"/>
  <c r="BH1000" i="7"/>
  <c r="G157" i="22" s="1"/>
  <c r="H157" i="22" s="1"/>
  <c r="BH1064" i="7"/>
  <c r="BH1171" i="7"/>
  <c r="G318" i="22" s="1"/>
  <c r="H318" i="22" s="1"/>
  <c r="BH625" i="7"/>
  <c r="G727" i="22" s="1"/>
  <c r="H727" i="22" s="1"/>
  <c r="BH791" i="7"/>
  <c r="G933" i="22" s="1"/>
  <c r="H933" i="22" s="1"/>
  <c r="BH871" i="7"/>
  <c r="G39" i="22" s="1"/>
  <c r="H39" i="22" s="1"/>
  <c r="BH1036" i="7"/>
  <c r="G192" i="22" s="1"/>
  <c r="H192" i="22" s="1"/>
  <c r="BH1136" i="7"/>
  <c r="G286" i="22" s="1"/>
  <c r="H286" i="22" s="1"/>
  <c r="BH1187" i="7"/>
  <c r="G331" i="22" s="1"/>
  <c r="H331" i="22" s="1"/>
  <c r="BH1279" i="7"/>
  <c r="G416" i="22" s="1"/>
  <c r="H416" i="22" s="1"/>
  <c r="BH1340" i="7"/>
  <c r="G472" i="22" s="1"/>
  <c r="H472" i="22" s="1"/>
  <c r="BH806" i="7"/>
  <c r="G1149" i="22" s="1"/>
  <c r="H1149" i="22" s="1"/>
  <c r="BH943" i="7"/>
  <c r="G107" i="22" s="1"/>
  <c r="H107" i="22" s="1"/>
  <c r="BH1081" i="7"/>
  <c r="G235" i="22" s="1"/>
  <c r="H235" i="22" s="1"/>
  <c r="BH1127" i="7"/>
  <c r="G278" i="22" s="1"/>
  <c r="H278" i="22" s="1"/>
  <c r="BH1199" i="7"/>
  <c r="G342" i="22" s="1"/>
  <c r="H342" i="22" s="1"/>
  <c r="BH1333" i="7"/>
  <c r="G465" i="22" s="1"/>
  <c r="H465" i="22" s="1"/>
  <c r="BH293" i="7"/>
  <c r="G949" i="22" s="1"/>
  <c r="H949" i="22" s="1"/>
  <c r="BH725" i="7"/>
  <c r="G1229" i="22" s="1"/>
  <c r="H1229" i="22" s="1"/>
  <c r="BH884" i="7"/>
  <c r="G51" i="22" s="1"/>
  <c r="H51" i="22" s="1"/>
  <c r="BH1023" i="7"/>
  <c r="G179" i="22" s="1"/>
  <c r="H179" i="22" s="1"/>
  <c r="BH681" i="7"/>
  <c r="G736" i="22" s="1"/>
  <c r="H736" i="22" s="1"/>
  <c r="BH617" i="7"/>
  <c r="G1208" i="22" s="1"/>
  <c r="H1208" i="22" s="1"/>
  <c r="BH875" i="7"/>
  <c r="G43" i="22" s="1"/>
  <c r="H43" i="22" s="1"/>
  <c r="BH1030" i="7"/>
  <c r="G186" i="22" s="1"/>
  <c r="H186" i="22" s="1"/>
  <c r="BH1167" i="7"/>
  <c r="G314" i="22" s="1"/>
  <c r="H314" i="22" s="1"/>
  <c r="BH358" i="7"/>
  <c r="G794" i="22" s="1"/>
  <c r="H794" i="22" s="1"/>
  <c r="BH630" i="7"/>
  <c r="G1058" i="22" s="1"/>
  <c r="H1058" i="22" s="1"/>
  <c r="BH974" i="7"/>
  <c r="G135" i="22" s="1"/>
  <c r="H135" i="22" s="1"/>
  <c r="BH1101" i="7"/>
  <c r="G253" i="22" s="1"/>
  <c r="H253" i="22" s="1"/>
  <c r="BH1143" i="7"/>
  <c r="G293" i="22" s="1"/>
  <c r="H293" i="22" s="1"/>
  <c r="BH1211" i="7"/>
  <c r="G354" i="22" s="1"/>
  <c r="H354" i="22" s="1"/>
  <c r="BH319" i="7"/>
  <c r="G1160" i="22" s="1"/>
  <c r="H1160" i="22" s="1"/>
  <c r="BH775" i="7"/>
  <c r="G1141" i="22" s="1"/>
  <c r="H1141" i="22" s="1"/>
  <c r="BH839" i="7"/>
  <c r="G9" i="22" s="1"/>
  <c r="H9" i="22" s="1"/>
  <c r="BH1002" i="7"/>
  <c r="G158" i="22" s="1"/>
  <c r="H158" i="22" s="1"/>
  <c r="BH71" i="7"/>
  <c r="G746" i="22" s="1"/>
  <c r="H746" i="22" s="1"/>
  <c r="BH887" i="7"/>
  <c r="G54" i="22" s="1"/>
  <c r="H54" i="22" s="1"/>
  <c r="BH1052" i="7"/>
  <c r="G208" i="22" s="1"/>
  <c r="H208" i="22" s="1"/>
  <c r="BH1148" i="7"/>
  <c r="G298" i="22" s="1"/>
  <c r="H298" i="22" s="1"/>
  <c r="BH1213" i="7"/>
  <c r="G356" i="22" s="1"/>
  <c r="H356" i="22" s="1"/>
  <c r="BH208" i="7"/>
  <c r="G494" i="22" s="1"/>
  <c r="H494" i="22" s="1"/>
  <c r="BH883" i="7"/>
  <c r="BH916" i="7"/>
  <c r="G81" i="22" s="1"/>
  <c r="H81" i="22" s="1"/>
  <c r="BH1031" i="7"/>
  <c r="G187" i="22" s="1"/>
  <c r="H187" i="22" s="1"/>
  <c r="BH1251" i="7"/>
  <c r="G391" i="22" s="1"/>
  <c r="H391" i="22" s="1"/>
  <c r="BH1299" i="7"/>
  <c r="G434" i="22" s="1"/>
  <c r="H434" i="22" s="1"/>
  <c r="BH1354" i="7"/>
  <c r="G483" i="22" s="1"/>
  <c r="H483" i="22" s="1"/>
  <c r="BH948" i="7"/>
  <c r="G112" i="22" s="1"/>
  <c r="H112" i="22" s="1"/>
  <c r="BH1177" i="7"/>
  <c r="G323" i="22" s="1"/>
  <c r="H323" i="22" s="1"/>
  <c r="BH1220" i="7"/>
  <c r="G363" i="22" s="1"/>
  <c r="H363" i="22" s="1"/>
  <c r="BH1302" i="7"/>
  <c r="G437" i="22" s="1"/>
  <c r="H437" i="22" s="1"/>
  <c r="BH589" i="7"/>
  <c r="G1013" i="22" s="1"/>
  <c r="H1013" i="22" s="1"/>
  <c r="BH1079" i="7"/>
  <c r="G233" i="22" s="1"/>
  <c r="H233" i="22" s="1"/>
  <c r="BH1249" i="7"/>
  <c r="G389" i="22" s="1"/>
  <c r="H389" i="22" s="1"/>
  <c r="BH1347" i="7"/>
  <c r="G477" i="22" s="1"/>
  <c r="H477" i="22" s="1"/>
  <c r="BH800" i="7"/>
  <c r="G1054" i="22" s="1"/>
  <c r="H1054" i="22" s="1"/>
  <c r="BH889" i="7"/>
  <c r="G56" i="22" s="1"/>
  <c r="H56" i="22" s="1"/>
  <c r="BH1041" i="7"/>
  <c r="G197" i="22" s="1"/>
  <c r="H197" i="22" s="1"/>
  <c r="BH1215" i="7"/>
  <c r="G358" i="22" s="1"/>
  <c r="H358" i="22" s="1"/>
  <c r="BH1337" i="7"/>
  <c r="G469" i="22" s="1"/>
  <c r="H469" i="22" s="1"/>
  <c r="BH851" i="7"/>
  <c r="G21" i="22" s="1"/>
  <c r="H21" i="22" s="1"/>
  <c r="BH1304" i="7"/>
  <c r="G439" i="22" s="1"/>
  <c r="H439" i="22" s="1"/>
  <c r="BH1243" i="7"/>
  <c r="BH1324" i="7"/>
  <c r="G458" i="22" s="1"/>
  <c r="H458" i="22" s="1"/>
  <c r="BH1349" i="7"/>
  <c r="G478" i="22" s="1"/>
  <c r="H478" i="22" s="1"/>
  <c r="BH1009" i="7"/>
  <c r="G165" i="22" s="1"/>
  <c r="H165" i="22" s="1"/>
  <c r="BH1086" i="7"/>
  <c r="G240" i="22" s="1"/>
  <c r="H240" i="22" s="1"/>
  <c r="BH1263" i="7"/>
  <c r="G402" i="22" s="1"/>
  <c r="H402" i="22" s="1"/>
  <c r="BH1321" i="7"/>
  <c r="G455" i="22" s="1"/>
  <c r="H455" i="22" s="1"/>
  <c r="BH1099" i="7"/>
  <c r="G251" i="22" s="1"/>
  <c r="H251" i="22" s="1"/>
  <c r="BH1270" i="7"/>
  <c r="G407" i="22" s="1"/>
  <c r="H407" i="22" s="1"/>
  <c r="BH1057" i="7"/>
  <c r="G213" i="22" s="1"/>
  <c r="H213" i="22" s="1"/>
  <c r="BH1315" i="7"/>
  <c r="G449" i="22" s="1"/>
  <c r="H449" i="22" s="1"/>
  <c r="BH1006" i="7"/>
  <c r="G162" i="22" s="1"/>
  <c r="H162" i="22" s="1"/>
  <c r="BH1189" i="7"/>
  <c r="BH857" i="7"/>
  <c r="G26" i="22" s="1"/>
  <c r="H26" i="22" s="1"/>
  <c r="BH998" i="7"/>
  <c r="BH1341" i="7"/>
  <c r="BH969" i="7"/>
  <c r="BH1255" i="7"/>
  <c r="G394" i="22" s="1"/>
  <c r="H394" i="22" s="1"/>
  <c r="BH1332" i="7"/>
  <c r="G464" i="22" s="1"/>
  <c r="H464" i="22" s="1"/>
  <c r="BH409" i="7"/>
  <c r="G809" i="22" s="1"/>
  <c r="H809" i="22" s="1"/>
  <c r="BH704" i="7"/>
  <c r="G906" i="22" s="1"/>
  <c r="H906" i="22" s="1"/>
  <c r="BH1150" i="7"/>
  <c r="BH1241" i="7"/>
  <c r="G383" i="22" s="1"/>
  <c r="H383" i="22" s="1"/>
  <c r="BH1309" i="7"/>
  <c r="G443" i="22" s="1"/>
  <c r="H443" i="22" s="1"/>
  <c r="BH1088" i="7"/>
  <c r="G242" i="22" s="1"/>
  <c r="H242" i="22" s="1"/>
  <c r="BH966" i="7"/>
  <c r="G128" i="22" s="1"/>
  <c r="H128" i="22" s="1"/>
  <c r="BH1203" i="7"/>
  <c r="G346" i="22" s="1"/>
  <c r="H346" i="22" s="1"/>
  <c r="BH1138" i="7"/>
  <c r="G288" i="22" s="1"/>
  <c r="H288" i="22" s="1"/>
  <c r="BH1294" i="7"/>
  <c r="G429" i="22" s="1"/>
  <c r="H429" i="22" s="1"/>
  <c r="BH1184" i="7"/>
  <c r="BH909" i="7"/>
  <c r="G74" i="22" s="1"/>
  <c r="H74" i="22" s="1"/>
  <c r="BH1313" i="7"/>
  <c r="G447" i="22" s="1"/>
  <c r="H447" i="22" s="1"/>
  <c r="BH1228" i="7"/>
  <c r="G370" i="22" s="1"/>
  <c r="H370" i="22" s="1"/>
  <c r="BH867" i="7"/>
  <c r="G35" i="22" s="1"/>
  <c r="H35" i="22" s="1"/>
  <c r="BH493" i="7"/>
  <c r="G837" i="22" s="1"/>
  <c r="H837" i="22" s="1"/>
  <c r="BH892" i="7"/>
  <c r="G59" i="22" s="1"/>
  <c r="H59" i="22" s="1"/>
  <c r="BH1063" i="7"/>
  <c r="G219" i="22" s="1"/>
  <c r="H219" i="22" s="1"/>
  <c r="BH859" i="7"/>
  <c r="BH1320" i="7"/>
  <c r="G454" i="22" s="1"/>
  <c r="H454" i="22" s="1"/>
  <c r="BH100" i="7"/>
  <c r="G571" i="22" s="1"/>
  <c r="H571" i="22" s="1"/>
  <c r="BH243" i="7"/>
  <c r="G510" i="22" s="1"/>
  <c r="H510" i="22" s="1"/>
  <c r="BH316" i="7"/>
  <c r="G956" i="22" s="1"/>
  <c r="H956" i="22" s="1"/>
  <c r="BH357" i="7"/>
  <c r="G793" i="22" s="1"/>
  <c r="H793" i="22" s="1"/>
  <c r="BH119" i="7"/>
  <c r="G1023" i="22" s="1"/>
  <c r="H1023" i="22" s="1"/>
  <c r="BH304" i="7"/>
  <c r="BH599" i="7"/>
  <c r="G720" i="22" s="1"/>
  <c r="H720" i="22" s="1"/>
  <c r="BH714" i="7"/>
  <c r="G1037" i="22" s="1"/>
  <c r="H1037" i="22" s="1"/>
  <c r="BH462" i="7"/>
  <c r="G826" i="22" s="1"/>
  <c r="H826" i="22" s="1"/>
  <c r="BH21" i="7"/>
  <c r="G491" i="22" s="1"/>
  <c r="H491" i="22" s="1"/>
  <c r="BH64" i="7"/>
  <c r="G551" i="22" s="1"/>
  <c r="H551" i="22" s="1"/>
  <c r="BH498" i="7"/>
  <c r="G842" i="22" s="1"/>
  <c r="H842" i="22" s="1"/>
  <c r="BH450" i="7"/>
  <c r="G1089" i="22" s="1"/>
  <c r="H1089" i="22" s="1"/>
  <c r="BH691" i="7"/>
  <c r="G1129" i="22" s="1"/>
  <c r="H1129" i="22" s="1"/>
  <c r="BH668" i="7"/>
  <c r="G1028" i="22" s="1"/>
  <c r="H1028" i="22" s="1"/>
  <c r="BH930" i="7"/>
  <c r="G95" i="22" s="1"/>
  <c r="H95" i="22" s="1"/>
  <c r="BH637" i="7"/>
  <c r="G1020" i="22" s="1"/>
  <c r="H1020" i="22" s="1"/>
  <c r="BH363" i="7"/>
  <c r="G786" i="22" s="1"/>
  <c r="H786" i="22" s="1"/>
  <c r="BH895" i="7"/>
  <c r="G62" i="22" s="1"/>
  <c r="H62" i="22" s="1"/>
  <c r="BH526" i="7"/>
  <c r="G952" i="22" s="1"/>
  <c r="H952" i="22" s="1"/>
  <c r="BH1017" i="7"/>
  <c r="G173" i="22" s="1"/>
  <c r="H173" i="22" s="1"/>
  <c r="BH516" i="7"/>
  <c r="G708" i="22" s="1"/>
  <c r="H708" i="22" s="1"/>
  <c r="BH794" i="7"/>
  <c r="G938" i="22" s="1"/>
  <c r="H938" i="22" s="1"/>
  <c r="BH1176" i="7"/>
  <c r="G322" i="22" s="1"/>
  <c r="H322" i="22" s="1"/>
  <c r="BH1323" i="7"/>
  <c r="G457" i="22" s="1"/>
  <c r="H457" i="22" s="1"/>
  <c r="BH855" i="7"/>
  <c r="G24" i="22" s="1"/>
  <c r="H24" i="22" s="1"/>
  <c r="BH1266" i="7"/>
  <c r="G404" i="22" s="1"/>
  <c r="H404" i="22" s="1"/>
  <c r="BH513" i="7"/>
  <c r="G706" i="22" s="1"/>
  <c r="H706" i="22" s="1"/>
  <c r="BH997" i="7"/>
  <c r="G155" i="22" s="1"/>
  <c r="H155" i="22" s="1"/>
  <c r="BH1077" i="7"/>
  <c r="G231" i="22" s="1"/>
  <c r="H231" i="22" s="1"/>
  <c r="BH500" i="7"/>
  <c r="G992" i="22" s="1"/>
  <c r="H992" i="22" s="1"/>
  <c r="BH893" i="7"/>
  <c r="G60" i="22" s="1"/>
  <c r="H60" i="22" s="1"/>
  <c r="BH1040" i="7"/>
  <c r="G196" i="22" s="1"/>
  <c r="H196" i="22" s="1"/>
  <c r="BH1154" i="7"/>
  <c r="G303" i="22" s="1"/>
  <c r="H303" i="22" s="1"/>
  <c r="BH1280" i="7"/>
  <c r="G417" i="22" s="1"/>
  <c r="H417" i="22" s="1"/>
  <c r="BH643" i="7"/>
  <c r="G1121" i="22" s="1"/>
  <c r="H1121" i="22" s="1"/>
  <c r="BH1114" i="7"/>
  <c r="G266" i="22" s="1"/>
  <c r="H266" i="22" s="1"/>
  <c r="BH541" i="7"/>
  <c r="G1196" i="22" s="1"/>
  <c r="H1196" i="22" s="1"/>
  <c r="BH828" i="7"/>
  <c r="G1275" i="22" s="1"/>
  <c r="H1275" i="22" s="1"/>
  <c r="BH885" i="7"/>
  <c r="G52" i="22" s="1"/>
  <c r="H52" i="22" s="1"/>
  <c r="BH950" i="7"/>
  <c r="G114" i="22" s="1"/>
  <c r="H114" i="22" s="1"/>
  <c r="BH1016" i="7"/>
  <c r="G172" i="22" s="1"/>
  <c r="H172" i="22" s="1"/>
  <c r="BH1087" i="7"/>
  <c r="G241" i="22" s="1"/>
  <c r="H241" i="22" s="1"/>
  <c r="BH1217" i="7"/>
  <c r="G360" i="22" s="1"/>
  <c r="H360" i="22" s="1"/>
  <c r="BH741" i="7"/>
  <c r="G1041" i="22" s="1"/>
  <c r="H1041" i="22" s="1"/>
  <c r="BH817" i="7"/>
  <c r="G1280" i="22" s="1"/>
  <c r="H1280" i="22" s="1"/>
  <c r="BH917" i="7"/>
  <c r="G82" i="22" s="1"/>
  <c r="H82" i="22" s="1"/>
  <c r="BH1055" i="7"/>
  <c r="G211" i="22" s="1"/>
  <c r="H211" i="22" s="1"/>
  <c r="BH1145" i="7"/>
  <c r="G295" i="22" s="1"/>
  <c r="H295" i="22" s="1"/>
  <c r="BH1196" i="7"/>
  <c r="G339" i="22" s="1"/>
  <c r="H339" i="22" s="1"/>
  <c r="BH1287" i="7"/>
  <c r="G423" i="22" s="1"/>
  <c r="H423" i="22" s="1"/>
  <c r="BH317" i="7"/>
  <c r="G1067" i="22" s="1"/>
  <c r="H1067" i="22" s="1"/>
  <c r="BH837" i="7"/>
  <c r="G7" i="22" s="1"/>
  <c r="H7" i="22" s="1"/>
  <c r="BH1020" i="7"/>
  <c r="G176" i="22" s="1"/>
  <c r="H176" i="22" s="1"/>
  <c r="BH1106" i="7"/>
  <c r="G258" i="22" s="1"/>
  <c r="H258" i="22" s="1"/>
  <c r="BH1139" i="7"/>
  <c r="G289" i="22" s="1"/>
  <c r="H289" i="22" s="1"/>
  <c r="BH1227" i="7"/>
  <c r="G369" i="22" s="1"/>
  <c r="H369" i="22" s="1"/>
  <c r="BH1359" i="7"/>
  <c r="G488" i="22" s="1"/>
  <c r="H488" i="22" s="1"/>
  <c r="BH543" i="7"/>
  <c r="G1198" i="22" s="1"/>
  <c r="H1198" i="22" s="1"/>
  <c r="BH770" i="7"/>
  <c r="G1047" i="22" s="1"/>
  <c r="H1047" i="22" s="1"/>
  <c r="BH908" i="7"/>
  <c r="G73" i="22" s="1"/>
  <c r="H73" i="22" s="1"/>
  <c r="BH1062" i="7"/>
  <c r="G218" i="22" s="1"/>
  <c r="H218" i="22" s="1"/>
  <c r="BH280" i="7"/>
  <c r="G945" i="22" s="1"/>
  <c r="H945" i="22" s="1"/>
  <c r="BH656" i="7"/>
  <c r="G731" i="22" s="1"/>
  <c r="H731" i="22" s="1"/>
  <c r="BH894" i="7"/>
  <c r="G61" i="22" s="1"/>
  <c r="H61" i="22" s="1"/>
  <c r="BH1066" i="7"/>
  <c r="G221" i="22" s="1"/>
  <c r="H221" i="22" s="1"/>
  <c r="BH1230" i="7"/>
  <c r="G372" i="22" s="1"/>
  <c r="H372" i="22" s="1"/>
  <c r="BH398" i="7"/>
  <c r="G1174" i="22" s="1"/>
  <c r="H1174" i="22" s="1"/>
  <c r="BH660" i="7"/>
  <c r="G891" i="22" s="1"/>
  <c r="H891" i="22" s="1"/>
  <c r="BH1014" i="7"/>
  <c r="G170" i="22" s="1"/>
  <c r="H170" i="22" s="1"/>
  <c r="BH1110" i="7"/>
  <c r="G262" i="22" s="1"/>
  <c r="H262" i="22" s="1"/>
  <c r="BH1158" i="7"/>
  <c r="G307" i="22" s="1"/>
  <c r="H307" i="22" s="1"/>
  <c r="BH1262" i="7"/>
  <c r="G401" i="22" s="1"/>
  <c r="H401" i="22" s="1"/>
  <c r="BH461" i="7"/>
  <c r="G699" i="22" s="1"/>
  <c r="H699" i="22" s="1"/>
  <c r="BH782" i="7"/>
  <c r="G1238" i="22" s="1"/>
  <c r="H1238" i="22" s="1"/>
  <c r="BH1047" i="7"/>
  <c r="G203" i="22" s="1"/>
  <c r="H203" i="22" s="1"/>
  <c r="BH449" i="7"/>
  <c r="G1088" i="22" s="1"/>
  <c r="H1088" i="22" s="1"/>
  <c r="BH933" i="7"/>
  <c r="G98" i="22" s="1"/>
  <c r="H98" i="22" s="1"/>
  <c r="BH1071" i="7"/>
  <c r="G225" i="22" s="1"/>
  <c r="H225" i="22" s="1"/>
  <c r="BH1160" i="7"/>
  <c r="BH1224" i="7"/>
  <c r="BH296" i="7"/>
  <c r="G1063" i="22" s="1"/>
  <c r="H1063" i="22" s="1"/>
  <c r="BH891" i="7"/>
  <c r="G58" i="22" s="1"/>
  <c r="H58" i="22" s="1"/>
  <c r="BH920" i="7"/>
  <c r="G85" i="22" s="1"/>
  <c r="H85" i="22" s="1"/>
  <c r="BH1120" i="7"/>
  <c r="G272" i="22" s="1"/>
  <c r="H272" i="22" s="1"/>
  <c r="BH1268" i="7"/>
  <c r="G405" i="22" s="1"/>
  <c r="H405" i="22" s="1"/>
  <c r="BH1316" i="7"/>
  <c r="G450" i="22" s="1"/>
  <c r="H450" i="22" s="1"/>
  <c r="BH528" i="7"/>
  <c r="G996" i="22" s="1"/>
  <c r="H996" i="22" s="1"/>
  <c r="BH1113" i="7"/>
  <c r="G265" i="22" s="1"/>
  <c r="H265" i="22" s="1"/>
  <c r="BH1180" i="7"/>
  <c r="G326" i="22" s="1"/>
  <c r="H326" i="22" s="1"/>
  <c r="BH1226" i="7"/>
  <c r="G368" i="22" s="1"/>
  <c r="H368" i="22" s="1"/>
  <c r="BH1336" i="7"/>
  <c r="G468" i="22" s="1"/>
  <c r="H468" i="22" s="1"/>
  <c r="BH760" i="7"/>
  <c r="G749" i="22" s="1"/>
  <c r="H749" i="22" s="1"/>
  <c r="BH1198" i="7"/>
  <c r="G341" i="22" s="1"/>
  <c r="H341" i="22" s="1"/>
  <c r="BH1297" i="7"/>
  <c r="G432" i="22" s="1"/>
  <c r="H432" i="22" s="1"/>
  <c r="BH505" i="7"/>
  <c r="G995" i="22" s="1"/>
  <c r="H995" i="22" s="1"/>
  <c r="BH28" i="7"/>
  <c r="G533" i="22" s="1"/>
  <c r="H533" i="22" s="1"/>
  <c r="BH922" i="7"/>
  <c r="G87" i="22" s="1"/>
  <c r="H87" i="22" s="1"/>
  <c r="BH1080" i="7"/>
  <c r="G234" i="22" s="1"/>
  <c r="H234" i="22" s="1"/>
  <c r="BH1218" i="7"/>
  <c r="G361" i="22" s="1"/>
  <c r="H361" i="22" s="1"/>
  <c r="BH1358" i="7"/>
  <c r="G487" i="22" s="1"/>
  <c r="H487" i="22" s="1"/>
  <c r="BH949" i="7"/>
  <c r="G113" i="22" s="1"/>
  <c r="H113" i="22" s="1"/>
  <c r="BH812" i="7"/>
  <c r="G1276" i="22" s="1"/>
  <c r="H1276" i="22" s="1"/>
  <c r="BH1246" i="7"/>
  <c r="BH1331" i="7"/>
  <c r="G463" i="22" s="1"/>
  <c r="H463" i="22" s="1"/>
  <c r="BH613" i="7"/>
  <c r="G1017" i="22" s="1"/>
  <c r="H1017" i="22" s="1"/>
  <c r="BH1018" i="7"/>
  <c r="G174" i="22" s="1"/>
  <c r="H174" i="22" s="1"/>
  <c r="BH1144" i="7"/>
  <c r="G294" i="22" s="1"/>
  <c r="H294" i="22" s="1"/>
  <c r="BH1276" i="7"/>
  <c r="G413" i="22" s="1"/>
  <c r="H413" i="22" s="1"/>
  <c r="BH1352" i="7"/>
  <c r="G481" i="22" s="1"/>
  <c r="H481" i="22" s="1"/>
  <c r="BH1132" i="7"/>
  <c r="G282" i="22" s="1"/>
  <c r="H282" i="22" s="1"/>
  <c r="BH1283" i="7"/>
  <c r="BH1182" i="7"/>
  <c r="BH848" i="7"/>
  <c r="G18" i="22" s="1"/>
  <c r="H18" i="22" s="1"/>
  <c r="BH1083" i="7"/>
  <c r="G237" i="22" s="1"/>
  <c r="H237" i="22" s="1"/>
  <c r="BH654" i="7"/>
  <c r="G729" i="22" s="1"/>
  <c r="H729" i="22" s="1"/>
  <c r="BH973" i="7"/>
  <c r="G134" i="22" s="1"/>
  <c r="H134" i="22" s="1"/>
  <c r="BH1095" i="7"/>
  <c r="BH497" i="7"/>
  <c r="G841" i="22" s="1"/>
  <c r="H841" i="22" s="1"/>
  <c r="BH1015" i="7"/>
  <c r="G171" i="22" s="1"/>
  <c r="H171" i="22" s="1"/>
  <c r="BH1261" i="7"/>
  <c r="G400" i="22" s="1"/>
  <c r="H400" i="22" s="1"/>
  <c r="BH1350" i="7"/>
  <c r="G479" i="22" s="1"/>
  <c r="H479" i="22" s="1"/>
  <c r="BH585" i="7"/>
  <c r="G1008" i="22" s="1"/>
  <c r="H1008" i="22" s="1"/>
  <c r="BH768" i="7"/>
  <c r="G1199" i="22" s="1"/>
  <c r="H1199" i="22" s="1"/>
  <c r="BH1162" i="7"/>
  <c r="G310" i="22" s="1"/>
  <c r="H310" i="22" s="1"/>
  <c r="BH1252" i="7"/>
  <c r="G392" i="22" s="1"/>
  <c r="H392" i="22" s="1"/>
  <c r="BH8" i="7"/>
  <c r="G1045" i="22" s="1"/>
  <c r="H1045" i="22" s="1"/>
  <c r="BH1146" i="7"/>
  <c r="G296" i="22" s="1"/>
  <c r="H296" i="22" s="1"/>
  <c r="BH1038" i="7"/>
  <c r="G194" i="22" s="1"/>
  <c r="H194" i="22" s="1"/>
  <c r="BH846" i="7"/>
  <c r="G16" i="22" s="1"/>
  <c r="H16" i="22" s="1"/>
  <c r="BH1281" i="7"/>
  <c r="G418" i="22" s="1"/>
  <c r="H418" i="22" s="1"/>
  <c r="BH315" i="7"/>
  <c r="G955" i="22" s="1"/>
  <c r="H955" i="22" s="1"/>
  <c r="BH1256" i="7"/>
  <c r="G395" i="22" s="1"/>
  <c r="H395" i="22" s="1"/>
  <c r="BH1329" i="7"/>
  <c r="BH1317" i="7"/>
  <c r="G451" i="22" s="1"/>
  <c r="H451" i="22" s="1"/>
  <c r="BH1272" i="7"/>
  <c r="G409" i="22" s="1"/>
  <c r="H409" i="22" s="1"/>
  <c r="BH1234" i="7"/>
  <c r="G376" i="22" s="1"/>
  <c r="H376" i="22" s="1"/>
  <c r="BH1303" i="7"/>
  <c r="G438" i="22" s="1"/>
  <c r="H438" i="22" s="1"/>
  <c r="BH952" i="7"/>
  <c r="G116" i="22" s="1"/>
  <c r="H116" i="22" s="1"/>
  <c r="BH1239" i="7"/>
  <c r="G381" i="22" s="1"/>
  <c r="H381" i="22" s="1"/>
  <c r="BH1209" i="7"/>
  <c r="G352" i="22" s="1"/>
  <c r="H352" i="22" s="1"/>
  <c r="BH1345" i="7"/>
  <c r="BH105" i="7"/>
  <c r="G946" i="22" s="1"/>
  <c r="H946" i="22" s="1"/>
  <c r="BH113" i="7"/>
  <c r="G577" i="22" s="1"/>
  <c r="H577" i="22" s="1"/>
  <c r="BH201" i="7"/>
  <c r="G1264" i="22" s="1"/>
  <c r="H1264" i="22" s="1"/>
  <c r="BH158" i="7"/>
  <c r="G1234" i="22" s="1"/>
  <c r="H1234" i="22" s="1"/>
  <c r="BH418" i="7"/>
  <c r="G976" i="22" s="1"/>
  <c r="H976" i="22" s="1"/>
  <c r="BH506" i="7"/>
  <c r="G1098" i="22" s="1"/>
  <c r="H1098" i="22" s="1"/>
  <c r="BH246" i="7"/>
  <c r="G641" i="22" s="1"/>
  <c r="H641" i="22" s="1"/>
  <c r="BH387" i="7"/>
  <c r="G970" i="22" s="1"/>
  <c r="H970" i="22" s="1"/>
  <c r="BH680" i="7"/>
  <c r="G734" i="22" s="1"/>
  <c r="H734" i="22" s="1"/>
  <c r="BH181" i="7"/>
  <c r="G1257" i="22" s="1"/>
  <c r="H1257" i="22" s="1"/>
  <c r="BH328" i="7"/>
  <c r="G782" i="22" s="1"/>
  <c r="H782" i="22" s="1"/>
  <c r="BH593" i="7"/>
  <c r="G1114" i="22" s="1"/>
  <c r="H1114" i="22" s="1"/>
  <c r="BH134" i="7"/>
  <c r="G520" i="22" s="1"/>
  <c r="H520" i="22" s="1"/>
  <c r="BH740" i="7"/>
  <c r="G1040" i="22" s="1"/>
  <c r="H1040" i="22" s="1"/>
  <c r="BH716" i="7"/>
  <c r="BH1060" i="7"/>
  <c r="G216" i="22" s="1"/>
  <c r="H216" i="22" s="1"/>
  <c r="BH856" i="7"/>
  <c r="G25" i="22" s="1"/>
  <c r="H25" i="22" s="1"/>
  <c r="BH591" i="7"/>
  <c r="G1110" i="22" s="1"/>
  <c r="H1110" i="22" s="1"/>
  <c r="BH977" i="7"/>
  <c r="G138" i="22" s="1"/>
  <c r="H138" i="22" s="1"/>
  <c r="BH723" i="7"/>
  <c r="BH148" i="7"/>
  <c r="G1179" i="22" s="1"/>
  <c r="H1179" i="22" s="1"/>
  <c r="BH632" i="7"/>
  <c r="G883" i="22" s="1"/>
  <c r="H883" i="22" s="1"/>
  <c r="BH860" i="7"/>
  <c r="G28" i="22" s="1"/>
  <c r="H28" i="22" s="1"/>
  <c r="BH1202" i="7"/>
  <c r="G345" i="22" s="1"/>
  <c r="H345" i="22" s="1"/>
  <c r="BH53" i="7"/>
  <c r="G544" i="22" s="1"/>
  <c r="H544" i="22" s="1"/>
  <c r="BH1123" i="7"/>
  <c r="G274" i="22" s="1"/>
  <c r="H274" i="22" s="1"/>
  <c r="BH1298" i="7"/>
  <c r="G433" i="22" s="1"/>
  <c r="H433" i="22" s="1"/>
  <c r="BH771" i="7"/>
  <c r="G1049" i="22" s="1"/>
  <c r="H1049" i="22" s="1"/>
  <c r="BH931" i="7"/>
  <c r="G96" i="22" s="1"/>
  <c r="H96" i="22" s="1"/>
  <c r="BH1013" i="7"/>
  <c r="G169" i="22" s="1"/>
  <c r="H169" i="22" s="1"/>
  <c r="BH1161" i="7"/>
  <c r="G309" i="22" s="1"/>
  <c r="H309" i="22" s="1"/>
  <c r="BH694" i="7"/>
  <c r="G1221" i="22" s="1"/>
  <c r="H1221" i="22" s="1"/>
  <c r="BH926" i="7"/>
  <c r="G91" i="22" s="1"/>
  <c r="H91" i="22" s="1"/>
  <c r="BH1072" i="7"/>
  <c r="G226" i="22" s="1"/>
  <c r="H226" i="22" s="1"/>
  <c r="BH1193" i="7"/>
  <c r="G336" i="22" s="1"/>
  <c r="H336" i="22" s="1"/>
  <c r="BH1312" i="7"/>
  <c r="G446" i="22" s="1"/>
  <c r="H446" i="22" s="1"/>
  <c r="BH759" i="7"/>
  <c r="G748" i="22" s="1"/>
  <c r="H748" i="22" s="1"/>
  <c r="BH1133" i="7"/>
  <c r="G283" i="22" s="1"/>
  <c r="H283" i="22" s="1"/>
  <c r="BH679" i="7"/>
  <c r="G733" i="22" s="1"/>
  <c r="H733" i="22" s="1"/>
  <c r="BH901" i="7"/>
  <c r="G68" i="22" s="1"/>
  <c r="H68" i="22" s="1"/>
  <c r="BH967" i="7"/>
  <c r="G129" i="22" s="1"/>
  <c r="H129" i="22" s="1"/>
  <c r="BH1032" i="7"/>
  <c r="G188" i="22" s="1"/>
  <c r="H188" i="22" s="1"/>
  <c r="BH1107" i="7"/>
  <c r="G259" i="22" s="1"/>
  <c r="H259" i="22" s="1"/>
  <c r="BH348" i="7"/>
  <c r="G678" i="22" s="1"/>
  <c r="H678" i="22" s="1"/>
  <c r="BH784" i="7"/>
  <c r="G751" i="22" s="1"/>
  <c r="H751" i="22" s="1"/>
  <c r="BH820" i="7"/>
  <c r="G1283" i="22" s="1"/>
  <c r="H1283" i="22" s="1"/>
  <c r="BH940" i="7"/>
  <c r="G105" i="22" s="1"/>
  <c r="H105" i="22" s="1"/>
  <c r="BH1093" i="7"/>
  <c r="G246" i="22" s="1"/>
  <c r="H246" i="22" s="1"/>
  <c r="BH1163" i="7"/>
  <c r="BH1240" i="7"/>
  <c r="G382" i="22" s="1"/>
  <c r="H382" i="22" s="1"/>
  <c r="BH1292" i="7"/>
  <c r="BH746" i="7"/>
  <c r="G1137" i="22" s="1"/>
  <c r="H1137" i="22" s="1"/>
  <c r="BH900" i="7"/>
  <c r="G67" i="22" s="1"/>
  <c r="H67" i="22" s="1"/>
  <c r="BH1039" i="7"/>
  <c r="G195" i="22" s="1"/>
  <c r="H195" i="22" s="1"/>
  <c r="BH1115" i="7"/>
  <c r="G267" i="22" s="1"/>
  <c r="H267" i="22" s="1"/>
  <c r="BH1151" i="7"/>
  <c r="G300" i="22" s="1"/>
  <c r="H300" i="22" s="1"/>
  <c r="BH1245" i="7"/>
  <c r="G386" i="22" s="1"/>
  <c r="H386" i="22" s="1"/>
  <c r="BH62" i="7"/>
  <c r="G1001" i="22" s="1"/>
  <c r="H1001" i="22" s="1"/>
  <c r="BH711" i="7"/>
  <c r="G1035" i="22" s="1"/>
  <c r="H1035" i="22" s="1"/>
  <c r="BH802" i="7"/>
  <c r="BH927" i="7"/>
  <c r="G92" i="22" s="1"/>
  <c r="H92" i="22" s="1"/>
  <c r="BH1118" i="7"/>
  <c r="G270" i="22" s="1"/>
  <c r="H270" i="22" s="1"/>
  <c r="BH531" i="7"/>
  <c r="G999" i="22" s="1"/>
  <c r="H999" i="22" s="1"/>
  <c r="BH788" i="7"/>
  <c r="G753" i="22" s="1"/>
  <c r="H753" i="22" s="1"/>
  <c r="BH971" i="7"/>
  <c r="G132" i="22" s="1"/>
  <c r="H132" i="22" s="1"/>
  <c r="BH1098" i="7"/>
  <c r="G250" i="22" s="1"/>
  <c r="H250" i="22" s="1"/>
  <c r="BH1238" i="7"/>
  <c r="G380" i="22" s="1"/>
  <c r="H380" i="22" s="1"/>
  <c r="BH432" i="7"/>
  <c r="G856" i="22" s="1"/>
  <c r="H856" i="22" s="1"/>
  <c r="BH878" i="7"/>
  <c r="G46" i="22" s="1"/>
  <c r="H46" i="22" s="1"/>
  <c r="BH1050" i="7"/>
  <c r="G206" i="22" s="1"/>
  <c r="H206" i="22" s="1"/>
  <c r="BH1131" i="7"/>
  <c r="G281" i="22" s="1"/>
  <c r="H281" i="22" s="1"/>
  <c r="BH1185" i="7"/>
  <c r="G329" i="22" s="1"/>
  <c r="H329" i="22" s="1"/>
  <c r="BH1326" i="7"/>
  <c r="G459" i="22" s="1"/>
  <c r="H459" i="22" s="1"/>
  <c r="BH519" i="7"/>
  <c r="G844" i="22" s="1"/>
  <c r="H844" i="22" s="1"/>
  <c r="BH808" i="7"/>
  <c r="G1240" i="22" s="1"/>
  <c r="H1240" i="22" s="1"/>
  <c r="BH925" i="7"/>
  <c r="G90" i="22" s="1"/>
  <c r="H90" i="22" s="1"/>
  <c r="BH1070" i="7"/>
  <c r="G224" i="22" s="1"/>
  <c r="H224" i="22" s="1"/>
  <c r="BH538" i="7"/>
  <c r="G962" i="22" s="1"/>
  <c r="H962" i="22" s="1"/>
  <c r="BH956" i="7"/>
  <c r="G119" i="22" s="1"/>
  <c r="H119" i="22" s="1"/>
  <c r="BH1090" i="7"/>
  <c r="G244" i="22" s="1"/>
  <c r="H244" i="22" s="1"/>
  <c r="BH1169" i="7"/>
  <c r="G316" i="22" s="1"/>
  <c r="H316" i="22" s="1"/>
  <c r="BH1232" i="7"/>
  <c r="G374" i="22" s="1"/>
  <c r="H374" i="22" s="1"/>
  <c r="BH354" i="7"/>
  <c r="G791" i="22" s="1"/>
  <c r="H791" i="22" s="1"/>
  <c r="BH899" i="7"/>
  <c r="G66" i="22" s="1"/>
  <c r="H66" i="22" s="1"/>
  <c r="BH932" i="7"/>
  <c r="G97" i="22" s="1"/>
  <c r="H97" i="22" s="1"/>
  <c r="BH1197" i="7"/>
  <c r="G340" i="22" s="1"/>
  <c r="H340" i="22" s="1"/>
  <c r="BH1271" i="7"/>
  <c r="G408" i="22" s="1"/>
  <c r="H408" i="22" s="1"/>
  <c r="BH1319" i="7"/>
  <c r="G453" i="22" s="1"/>
  <c r="H453" i="22" s="1"/>
  <c r="BH603" i="7"/>
  <c r="G1026" i="22" s="1"/>
  <c r="H1026" i="22" s="1"/>
  <c r="BH1117" i="7"/>
  <c r="G269" i="22" s="1"/>
  <c r="H269" i="22" s="1"/>
  <c r="BH1201" i="7"/>
  <c r="G344" i="22" s="1"/>
  <c r="H344" i="22" s="1"/>
  <c r="BH1257" i="7"/>
  <c r="G396" i="22" s="1"/>
  <c r="H396" i="22" s="1"/>
  <c r="BH1344" i="7"/>
  <c r="G475" i="22" s="1"/>
  <c r="H475" i="22" s="1"/>
  <c r="BH778" i="7"/>
  <c r="G1144" i="22" s="1"/>
  <c r="H1144" i="22" s="1"/>
  <c r="BH1223" i="7"/>
  <c r="G366" i="22" s="1"/>
  <c r="H366" i="22" s="1"/>
  <c r="BH1308" i="7"/>
  <c r="BH609" i="7"/>
  <c r="G877" i="22" s="1"/>
  <c r="H877" i="22" s="1"/>
  <c r="BH648" i="7"/>
  <c r="G1074" i="22" s="1"/>
  <c r="H1074" i="22" s="1"/>
  <c r="BH957" i="7"/>
  <c r="G120" i="22" s="1"/>
  <c r="H120" i="22" s="1"/>
  <c r="BH1122" i="7"/>
  <c r="BH1278" i="7"/>
  <c r="G415" i="22" s="1"/>
  <c r="H415" i="22" s="1"/>
  <c r="BH443" i="7"/>
  <c r="G820" i="22" s="1"/>
  <c r="H820" i="22" s="1"/>
  <c r="BH1225" i="7"/>
  <c r="G367" i="22" s="1"/>
  <c r="H367" i="22" s="1"/>
  <c r="BH911" i="7"/>
  <c r="G76" i="22" s="1"/>
  <c r="H76" i="22" s="1"/>
  <c r="BH1260" i="7"/>
  <c r="G399" i="22" s="1"/>
  <c r="H399" i="22" s="1"/>
  <c r="BH1334" i="7"/>
  <c r="G466" i="22" s="1"/>
  <c r="H466" i="22" s="1"/>
  <c r="BH688" i="7"/>
  <c r="G1032" i="22" s="1"/>
  <c r="H1032" i="22" s="1"/>
  <c r="BH1022" i="7"/>
  <c r="G178" i="22" s="1"/>
  <c r="H178" i="22" s="1"/>
  <c r="BH1192" i="7"/>
  <c r="G335" i="22" s="1"/>
  <c r="H335" i="22" s="1"/>
  <c r="BH1289" i="7"/>
  <c r="G425" i="22" s="1"/>
  <c r="H425" i="22" s="1"/>
  <c r="BH843" i="7"/>
  <c r="G13" i="22" s="1"/>
  <c r="H13" i="22" s="1"/>
  <c r="BH1208" i="7"/>
  <c r="G351" i="22" s="1"/>
  <c r="H351" i="22" s="1"/>
  <c r="BH1318" i="7"/>
  <c r="G452" i="22" s="1"/>
  <c r="H452" i="22" s="1"/>
  <c r="BH1205" i="7"/>
  <c r="G348" i="22" s="1"/>
  <c r="H348" i="22" s="1"/>
  <c r="BH873" i="7"/>
  <c r="G41" i="22" s="1"/>
  <c r="H41" i="22" s="1"/>
  <c r="BH1153" i="7"/>
  <c r="G302" i="22" s="1"/>
  <c r="H302" i="22" s="1"/>
  <c r="BH753" i="7"/>
  <c r="G1232" i="22" s="1"/>
  <c r="H1232" i="22" s="1"/>
  <c r="BH981" i="7"/>
  <c r="BH1274" i="7"/>
  <c r="G411" i="22" s="1"/>
  <c r="H411" i="22" s="1"/>
  <c r="BH805" i="7"/>
  <c r="G1148" i="22" s="1"/>
  <c r="H1148" i="22" s="1"/>
  <c r="BH1216" i="7"/>
  <c r="G359" i="22" s="1"/>
  <c r="H359" i="22" s="1"/>
  <c r="BH1290" i="7"/>
  <c r="G426" i="22" s="1"/>
  <c r="H426" i="22" s="1"/>
  <c r="BH1353" i="7"/>
  <c r="G482" i="22" s="1"/>
  <c r="H482" i="22" s="1"/>
  <c r="BH610" i="7"/>
  <c r="G1014" i="22" s="1"/>
  <c r="H1014" i="22" s="1"/>
  <c r="BH1054" i="7"/>
  <c r="G210" i="22" s="1"/>
  <c r="H210" i="22" s="1"/>
  <c r="BH1174" i="7"/>
  <c r="BH1258" i="7"/>
  <c r="G397" i="22" s="1"/>
  <c r="H397" i="22" s="1"/>
  <c r="BH836" i="7"/>
  <c r="G6" i="22" s="1"/>
  <c r="H6" i="22" s="1"/>
  <c r="BH4" i="7"/>
  <c r="G601" i="22" s="1"/>
  <c r="H601" i="22" s="1"/>
  <c r="BH1068" i="7"/>
  <c r="BH1046" i="7"/>
  <c r="G202" i="22" s="1"/>
  <c r="H202" i="22" s="1"/>
  <c r="BH842" i="7"/>
  <c r="G12" i="22" s="1"/>
  <c r="H12" i="22" s="1"/>
  <c r="BH555" i="7"/>
  <c r="G980" i="22" s="1"/>
  <c r="H980" i="22" s="1"/>
  <c r="BH1351" i="7"/>
  <c r="G480" i="22" s="1"/>
  <c r="H480" i="22" s="1"/>
  <c r="BH1284" i="7"/>
  <c r="G420" i="22" s="1"/>
  <c r="H420" i="22" s="1"/>
  <c r="BH1342" i="7"/>
  <c r="G473" i="22" s="1"/>
  <c r="H473" i="22" s="1"/>
  <c r="BH1183" i="7"/>
  <c r="G328" i="22" s="1"/>
  <c r="H328" i="22" s="1"/>
  <c r="BH1265" i="7"/>
  <c r="G403" i="22" s="1"/>
  <c r="H403" i="22" s="1"/>
  <c r="BH1253" i="7"/>
  <c r="G393" i="22" s="1"/>
  <c r="H393" i="22" s="1"/>
  <c r="BH982" i="7"/>
  <c r="G142" i="22" s="1"/>
  <c r="H142" i="22" s="1"/>
  <c r="BH606" i="7"/>
  <c r="G1030" i="22" s="1"/>
  <c r="H1030" i="22" s="1"/>
  <c r="BH1235" i="7"/>
  <c r="G377" i="22" s="1"/>
  <c r="H377" i="22" s="1"/>
  <c r="BH1034" i="7"/>
  <c r="G190" i="22" s="1"/>
  <c r="H190" i="22" s="1"/>
  <c r="BH811" i="7"/>
  <c r="G1267" i="22" s="1"/>
  <c r="H1267" i="22" s="1"/>
  <c r="BH15" i="7"/>
  <c r="G1156" i="22" s="1"/>
  <c r="H1156" i="22" s="1"/>
  <c r="BH138" i="7"/>
  <c r="G588" i="22" s="1"/>
  <c r="H588" i="22" s="1"/>
  <c r="BH20" i="7"/>
  <c r="G546" i="22" s="1"/>
  <c r="H546" i="22" s="1"/>
  <c r="BH135" i="7"/>
  <c r="G1112" i="22" s="1"/>
  <c r="H1112" i="22" s="1"/>
  <c r="BH399" i="7"/>
  <c r="G1175" i="22" s="1"/>
  <c r="H1175" i="22" s="1"/>
  <c r="BH34" i="7"/>
  <c r="G536" i="22" s="1"/>
  <c r="H536" i="22" s="1"/>
  <c r="BH597" i="7"/>
  <c r="G1207" i="22" s="1"/>
  <c r="H1207" i="22" s="1"/>
  <c r="BH229" i="7"/>
  <c r="G621" i="22" s="1"/>
  <c r="H621" i="22" s="1"/>
  <c r="BH504" i="7"/>
  <c r="G927" i="22" s="1"/>
  <c r="H927" i="22" s="1"/>
  <c r="BH556" i="7"/>
  <c r="G1002" i="22" s="1"/>
  <c r="H1002" i="22" s="1"/>
  <c r="BH742" i="7"/>
  <c r="G1042" i="22" s="1"/>
  <c r="H1042" i="22" s="1"/>
  <c r="BH404" i="7"/>
  <c r="G688" i="22" s="1"/>
  <c r="H688" i="22" s="1"/>
  <c r="BH327" i="7"/>
  <c r="G750" i="22" s="1"/>
  <c r="H750" i="22" s="1"/>
  <c r="BH594" i="7"/>
  <c r="G1204" i="22" s="1"/>
  <c r="H1204" i="22" s="1"/>
  <c r="BH1157" i="7"/>
  <c r="G306" i="22" s="1"/>
  <c r="H306" i="22" s="1"/>
  <c r="BH953" i="7"/>
  <c r="G117" i="22" s="1"/>
  <c r="H117" i="22" s="1"/>
  <c r="BH672" i="7"/>
  <c r="G1126" i="22" s="1"/>
  <c r="H1126" i="22" s="1"/>
  <c r="BH1058" i="7"/>
  <c r="G214" i="22" s="1"/>
  <c r="H214" i="22" s="1"/>
  <c r="BH854" i="7"/>
  <c r="G23" i="22" s="1"/>
  <c r="H23" i="22" s="1"/>
  <c r="BH553" i="7"/>
  <c r="G978" i="22" s="1"/>
  <c r="H978" i="22" s="1"/>
  <c r="BH793" i="7"/>
  <c r="G937" i="22" s="1"/>
  <c r="H937" i="22" s="1"/>
  <c r="BH1091" i="7"/>
  <c r="BH1242" i="7"/>
  <c r="G384" i="22" s="1"/>
  <c r="H384" i="22" s="1"/>
  <c r="BH627" i="7"/>
  <c r="G880" i="22" s="1"/>
  <c r="H880" i="22" s="1"/>
  <c r="BH1168" i="7"/>
  <c r="G315" i="22" s="1"/>
  <c r="H315" i="22" s="1"/>
  <c r="BH185" i="7"/>
  <c r="BH866" i="7"/>
  <c r="G34" i="22" s="1"/>
  <c r="H34" i="22" s="1"/>
  <c r="BH947" i="7"/>
  <c r="G111" i="22" s="1"/>
  <c r="H111" i="22" s="1"/>
  <c r="BH1037" i="7"/>
  <c r="G193" i="22" s="1"/>
  <c r="H193" i="22" s="1"/>
  <c r="BH378" i="7"/>
  <c r="G686" i="22" s="1"/>
  <c r="H686" i="22" s="1"/>
  <c r="BH710" i="7"/>
  <c r="G913" i="22" s="1"/>
  <c r="H913" i="22" s="1"/>
  <c r="BH975" i="7"/>
  <c r="G136" i="22" s="1"/>
  <c r="H136" i="22" s="1"/>
  <c r="BH1089" i="7"/>
  <c r="G243" i="22" s="1"/>
  <c r="H243" i="22" s="1"/>
  <c r="BH1219" i="7"/>
  <c r="G362" i="22" s="1"/>
  <c r="H362" i="22" s="1"/>
  <c r="BH200" i="7"/>
  <c r="G627" i="22" s="1"/>
  <c r="H627" i="22" s="1"/>
  <c r="BH813" i="7"/>
  <c r="G1277" i="22" s="1"/>
  <c r="H1277" i="22" s="1"/>
  <c r="BH1159" i="7"/>
  <c r="G308" i="22" s="1"/>
  <c r="H308" i="22" s="1"/>
  <c r="BH789" i="7"/>
  <c r="G931" i="22" s="1"/>
  <c r="H931" i="22" s="1"/>
  <c r="BH850" i="7"/>
  <c r="G20" i="22" s="1"/>
  <c r="H20" i="22" s="1"/>
  <c r="BH918" i="7"/>
  <c r="G83" i="22" s="1"/>
  <c r="H83" i="22" s="1"/>
  <c r="BH983" i="7"/>
  <c r="BH1048" i="7"/>
  <c r="G204" i="22" s="1"/>
  <c r="H204" i="22" s="1"/>
  <c r="BH1152" i="7"/>
  <c r="G301" i="22" s="1"/>
  <c r="H301" i="22" s="1"/>
  <c r="BH366" i="7"/>
  <c r="G967" i="22" s="1"/>
  <c r="H967" i="22" s="1"/>
  <c r="BH787" i="7"/>
  <c r="BH824" i="7"/>
  <c r="G1271" i="22" s="1"/>
  <c r="H1271" i="22" s="1"/>
  <c r="BH959" i="7"/>
  <c r="G122" i="22" s="1"/>
  <c r="H122" i="22" s="1"/>
  <c r="BH1112" i="7"/>
  <c r="G264" i="22" s="1"/>
  <c r="H264" i="22" s="1"/>
  <c r="BH1172" i="7"/>
  <c r="G319" i="22" s="1"/>
  <c r="H319" i="22" s="1"/>
  <c r="BH1269" i="7"/>
  <c r="G406" i="22" s="1"/>
  <c r="H406" i="22" s="1"/>
  <c r="BH1305" i="7"/>
  <c r="G440" i="22" s="1"/>
  <c r="H440" i="22" s="1"/>
  <c r="BH773" i="7"/>
  <c r="G1050" i="22" s="1"/>
  <c r="H1050" i="22" s="1"/>
  <c r="BH924" i="7"/>
  <c r="G89" i="22" s="1"/>
  <c r="H89" i="22" s="1"/>
  <c r="BH1078" i="7"/>
  <c r="G232" i="22" s="1"/>
  <c r="H232" i="22" s="1"/>
  <c r="BH1124" i="7"/>
  <c r="G275" i="22" s="1"/>
  <c r="H275" i="22" s="1"/>
  <c r="BH1179" i="7"/>
  <c r="G325" i="22" s="1"/>
  <c r="H325" i="22" s="1"/>
  <c r="BH1310" i="7"/>
  <c r="G444" i="22" s="1"/>
  <c r="H444" i="22" s="1"/>
  <c r="BH284" i="7"/>
  <c r="G1151" i="22" s="1"/>
  <c r="H1151" i="22" s="1"/>
  <c r="BH721" i="7"/>
  <c r="G1153" i="22" s="1"/>
  <c r="H1153" i="22" s="1"/>
  <c r="BH834" i="7"/>
  <c r="G4" i="22" s="1"/>
  <c r="H4" i="22" s="1"/>
  <c r="BH1004" i="7"/>
  <c r="G160" i="22" s="1"/>
  <c r="H160" i="22" s="1"/>
  <c r="BH270" i="7"/>
  <c r="G755" i="22" s="1"/>
  <c r="H755" i="22" s="1"/>
  <c r="BH558" i="7"/>
  <c r="G981" i="22" s="1"/>
  <c r="H981" i="22" s="1"/>
  <c r="BH821" i="7"/>
  <c r="G1268" i="22" s="1"/>
  <c r="H1268" i="22" s="1"/>
  <c r="BH991" i="7"/>
  <c r="G149" i="22" s="1"/>
  <c r="H149" i="22" s="1"/>
  <c r="BH1155" i="7"/>
  <c r="G304" i="22" s="1"/>
  <c r="H304" i="22" s="1"/>
  <c r="BH344" i="7"/>
  <c r="G770" i="22" s="1"/>
  <c r="H770" i="22" s="1"/>
  <c r="BH626" i="7"/>
  <c r="G878" i="22" s="1"/>
  <c r="H878" i="22" s="1"/>
  <c r="BH954" i="7"/>
  <c r="BH1085" i="7"/>
  <c r="G239" i="22" s="1"/>
  <c r="H239" i="22" s="1"/>
  <c r="BH1134" i="7"/>
  <c r="G284" i="22" s="1"/>
  <c r="H284" i="22" s="1"/>
  <c r="BH1194" i="7"/>
  <c r="G337" i="22" s="1"/>
  <c r="H337" i="22" s="1"/>
  <c r="BH1343" i="7"/>
  <c r="G474" i="22" s="1"/>
  <c r="H474" i="22" s="1"/>
  <c r="BH524" i="7"/>
  <c r="G951" i="22" s="1"/>
  <c r="H951" i="22" s="1"/>
  <c r="BH815" i="7"/>
  <c r="BH965" i="7"/>
  <c r="G127" i="22" s="1"/>
  <c r="H127" i="22" s="1"/>
  <c r="BH66" i="7"/>
  <c r="G553" i="22" s="1"/>
  <c r="H553" i="22" s="1"/>
  <c r="BH676" i="7"/>
  <c r="G1219" i="22" s="1"/>
  <c r="H1219" i="22" s="1"/>
  <c r="BH976" i="7"/>
  <c r="G137" i="22" s="1"/>
  <c r="H137" i="22" s="1"/>
  <c r="BH1103" i="7"/>
  <c r="G255" i="22" s="1"/>
  <c r="H255" i="22" s="1"/>
  <c r="BH1210" i="7"/>
  <c r="G353" i="22" s="1"/>
  <c r="H353" i="22" s="1"/>
  <c r="BH1237" i="7"/>
  <c r="G379" i="22" s="1"/>
  <c r="H379" i="22" s="1"/>
  <c r="BH832" i="7"/>
  <c r="G2" i="22" s="1"/>
  <c r="H2" i="22" s="1"/>
  <c r="BH903" i="7"/>
  <c r="G70" i="22" s="1"/>
  <c r="H70" i="22" s="1"/>
  <c r="BH999" i="7"/>
  <c r="G156" i="22" s="1"/>
  <c r="H156" i="22" s="1"/>
  <c r="BH1229" i="7"/>
  <c r="G371" i="22" s="1"/>
  <c r="H371" i="22" s="1"/>
  <c r="BH1285" i="7"/>
  <c r="G421" i="22" s="1"/>
  <c r="H421" i="22" s="1"/>
  <c r="BH1327" i="7"/>
  <c r="G460" i="22" s="1"/>
  <c r="H460" i="22" s="1"/>
  <c r="BH868" i="7"/>
  <c r="G36" i="22" s="1"/>
  <c r="H36" i="22" s="1"/>
  <c r="BH1165" i="7"/>
  <c r="G312" i="22" s="1"/>
  <c r="H312" i="22" s="1"/>
  <c r="BH1204" i="7"/>
  <c r="G347" i="22" s="1"/>
  <c r="H347" i="22" s="1"/>
  <c r="BH1277" i="7"/>
  <c r="G414" i="22" s="1"/>
  <c r="H414" i="22" s="1"/>
  <c r="BH1360" i="7"/>
  <c r="G489" i="22" s="1"/>
  <c r="H489" i="22" s="1"/>
  <c r="BH876" i="7"/>
  <c r="G44" i="22" s="1"/>
  <c r="H44" i="22" s="1"/>
  <c r="BH1236" i="7"/>
  <c r="G378" i="22" s="1"/>
  <c r="H378" i="22" s="1"/>
  <c r="BH1325" i="7"/>
  <c r="BH743" i="7"/>
  <c r="G1043" i="22" s="1"/>
  <c r="H1043" i="22" s="1"/>
  <c r="BH862" i="7"/>
  <c r="G30" i="22" s="1"/>
  <c r="H30" i="22" s="1"/>
  <c r="BH985" i="7"/>
  <c r="G144" i="22" s="1"/>
  <c r="H144" i="22" s="1"/>
  <c r="BH1170" i="7"/>
  <c r="G317" i="22" s="1"/>
  <c r="H317" i="22" s="1"/>
  <c r="BH1306" i="7"/>
  <c r="G441" i="22" s="1"/>
  <c r="H441" i="22" s="1"/>
  <c r="BH779" i="7"/>
  <c r="G1235" i="22" s="1"/>
  <c r="H1235" i="22" s="1"/>
  <c r="BH1273" i="7"/>
  <c r="G410" i="22" s="1"/>
  <c r="H410" i="22" s="1"/>
  <c r="BH1119" i="7"/>
  <c r="G271" i="22" s="1"/>
  <c r="H271" i="22" s="1"/>
  <c r="BH1311" i="7"/>
  <c r="G445" i="22" s="1"/>
  <c r="H445" i="22" s="1"/>
  <c r="BH1346" i="7"/>
  <c r="G476" i="22" s="1"/>
  <c r="H476" i="22" s="1"/>
  <c r="BH941" i="7"/>
  <c r="BH1073" i="7"/>
  <c r="G227" i="22" s="1"/>
  <c r="H227" i="22" s="1"/>
  <c r="BH1254" i="7"/>
  <c r="BH1295" i="7"/>
  <c r="G430" i="22" s="1"/>
  <c r="H430" i="22" s="1"/>
  <c r="BH993" i="7"/>
  <c r="G151" i="22" s="1"/>
  <c r="H151" i="22" s="1"/>
  <c r="BH1267" i="7"/>
  <c r="BH757" i="7"/>
  <c r="G747" i="22" s="1"/>
  <c r="H747" i="22" s="1"/>
  <c r="BH1286" i="7"/>
  <c r="G422" i="22" s="1"/>
  <c r="H422" i="22" s="1"/>
  <c r="BH938" i="7"/>
  <c r="G103" i="22" s="1"/>
  <c r="H103" i="22" s="1"/>
  <c r="BH1178" i="7"/>
  <c r="G324" i="22" s="1"/>
  <c r="H324" i="22" s="1"/>
  <c r="BH772" i="7"/>
  <c r="G1048" i="22" s="1"/>
  <c r="H1048" i="22" s="1"/>
  <c r="BH989" i="7"/>
  <c r="BH1338" i="7"/>
  <c r="G470" i="22" s="1"/>
  <c r="H470" i="22" s="1"/>
  <c r="BH853" i="7"/>
  <c r="BH1244" i="7"/>
  <c r="G385" i="22" s="1"/>
  <c r="H385" i="22" s="1"/>
  <c r="BH1322" i="7"/>
  <c r="G456" i="22" s="1"/>
  <c r="H456" i="22" s="1"/>
  <c r="BH394" i="7"/>
  <c r="G1082" i="22" s="1"/>
  <c r="H1082" i="22" s="1"/>
  <c r="BH645" i="7"/>
  <c r="G1072" i="22" s="1"/>
  <c r="H1072" i="22" s="1"/>
  <c r="BH1129" i="7"/>
  <c r="G280" i="22" s="1"/>
  <c r="H280" i="22" s="1"/>
  <c r="BH1186" i="7"/>
  <c r="G330" i="22" s="1"/>
  <c r="H330" i="22" s="1"/>
  <c r="BH1293" i="7"/>
  <c r="G428" i="22" s="1"/>
  <c r="H428" i="22" s="1"/>
  <c r="BH1007" i="7"/>
  <c r="G163" i="22" s="1"/>
  <c r="H163" i="22" s="1"/>
  <c r="BH796" i="7"/>
  <c r="G1226" i="22" s="1"/>
  <c r="H1226" i="22" s="1"/>
  <c r="BH1105" i="7"/>
  <c r="G257" i="22" s="1"/>
  <c r="H257" i="22" s="1"/>
  <c r="BH1335" i="7"/>
  <c r="G467" i="22" s="1"/>
  <c r="H467" i="22" s="1"/>
  <c r="BH936" i="7"/>
  <c r="G101" i="22" s="1"/>
  <c r="H101" i="22" s="1"/>
  <c r="BH1108" i="7"/>
  <c r="G260" i="22" s="1"/>
  <c r="H260" i="22" s="1"/>
  <c r="BH727" i="7"/>
  <c r="G742" i="22" s="1"/>
  <c r="H742" i="22" s="1"/>
  <c r="BH1288" i="7"/>
  <c r="G424" i="22" s="1"/>
  <c r="H424" i="22" s="1"/>
  <c r="BH1025" i="7"/>
  <c r="G181" i="22" s="1"/>
  <c r="H181" i="22" s="1"/>
  <c r="BH1301" i="7"/>
  <c r="G436" i="22" s="1"/>
  <c r="H436" i="22" s="1"/>
  <c r="BH1348" i="7"/>
  <c r="BH1356" i="7"/>
  <c r="G485" i="22" s="1"/>
  <c r="H485" i="22" s="1"/>
  <c r="BH987" i="7"/>
  <c r="G146" i="22" s="1"/>
  <c r="H146" i="22" s="1"/>
  <c r="BH457" i="7"/>
  <c r="G696" i="22" s="1"/>
  <c r="H696" i="22" s="1"/>
  <c r="BH1300" i="7"/>
  <c r="G435" i="22" s="1"/>
  <c r="H435" i="22" s="1"/>
  <c r="BH1357" i="7"/>
  <c r="G486" i="22" s="1"/>
  <c r="H486" i="22" s="1"/>
  <c r="BH67" i="7"/>
  <c r="G1057" i="22" s="1"/>
  <c r="H1057" i="22" s="1"/>
  <c r="BH31" i="7"/>
  <c r="G568" i="22" s="1"/>
  <c r="H568" i="22" s="1"/>
  <c r="BH228" i="7"/>
  <c r="G640" i="22" s="1"/>
  <c r="H640" i="22" s="1"/>
  <c r="BH421" i="7"/>
  <c r="G1084" i="22" s="1"/>
  <c r="H1084" i="22" s="1"/>
  <c r="BH382" i="7"/>
  <c r="G806" i="22" s="1"/>
  <c r="H806" i="22" s="1"/>
  <c r="BH141" i="7"/>
  <c r="G592" i="22" s="1"/>
  <c r="H592" i="22" s="1"/>
  <c r="BH55" i="7"/>
  <c r="G547" i="22" s="1"/>
  <c r="H547" i="22" s="1"/>
  <c r="BH5" i="7"/>
  <c r="G712" i="22" s="1"/>
  <c r="H712" i="22" s="1"/>
  <c r="BH522" i="7"/>
  <c r="G849" i="22" s="1"/>
  <c r="H849" i="22" s="1"/>
  <c r="BH657" i="7"/>
  <c r="G887" i="22" s="1"/>
  <c r="H887" i="22" s="1"/>
  <c r="BH696" i="7"/>
  <c r="G1224" i="22" s="1"/>
  <c r="H1224" i="22" s="1"/>
  <c r="BH40" i="7"/>
  <c r="G801" i="22" s="1"/>
  <c r="H801" i="22" s="1"/>
  <c r="BH701" i="7"/>
  <c r="G739" i="22" s="1"/>
  <c r="H739" i="22" s="1"/>
  <c r="BH56" i="7"/>
  <c r="G657" i="22" s="1"/>
  <c r="H657" i="22" s="1"/>
  <c r="BH628" i="7"/>
  <c r="G1056" i="22" s="1"/>
  <c r="H1056" i="22" s="1"/>
  <c r="BH533" i="7"/>
  <c r="G1102" i="22" s="1"/>
  <c r="H1102" i="22" s="1"/>
  <c r="BH634" i="7"/>
  <c r="G886" i="22" s="1"/>
  <c r="H886" i="22" s="1"/>
  <c r="BH340" i="7"/>
  <c r="G1073" i="22" s="1"/>
  <c r="H1073" i="22" s="1"/>
  <c r="BH733" i="7"/>
  <c r="G1166" i="22" s="1"/>
  <c r="H1166" i="22" s="1"/>
  <c r="BH946" i="7"/>
  <c r="G110" i="22" s="1"/>
  <c r="H110" i="22" s="1"/>
  <c r="BH92" i="7"/>
  <c r="G566" i="22" s="1"/>
  <c r="H566" i="22" s="1"/>
  <c r="BH986" i="7"/>
  <c r="G145" i="22" s="1"/>
  <c r="H145" i="22" s="1"/>
  <c r="BH99" i="7"/>
  <c r="G901" i="22" s="1"/>
  <c r="H901" i="22" s="1"/>
  <c r="BH33" i="7"/>
  <c r="G534" i="22" s="1"/>
  <c r="H534" i="22" s="1"/>
  <c r="BH289" i="7"/>
  <c r="G765" i="22" s="1"/>
  <c r="H765" i="22" s="1"/>
  <c r="BH93" i="7"/>
  <c r="G1252" i="22" s="1"/>
  <c r="H1252" i="22" s="1"/>
  <c r="BH45" i="7"/>
  <c r="G646" i="22" s="1"/>
  <c r="H646" i="22" s="1"/>
  <c r="BH297" i="7"/>
  <c r="G1064" i="22" s="1"/>
  <c r="H1064" i="22" s="1"/>
  <c r="BH39" i="7"/>
  <c r="G590" i="22" s="1"/>
  <c r="H590" i="22" s="1"/>
  <c r="BH13" i="7"/>
  <c r="G526" i="22" s="1"/>
  <c r="H526" i="22" s="1"/>
  <c r="BH311" i="7"/>
  <c r="G776" i="22" s="1"/>
  <c r="H776" i="22" s="1"/>
  <c r="BH298" i="7"/>
  <c r="G1065" i="22" s="1"/>
  <c r="H1065" i="22" s="1"/>
  <c r="BH91" i="7"/>
  <c r="G565" i="22" s="1"/>
  <c r="H565" i="22" s="1"/>
  <c r="BH460" i="7"/>
  <c r="G885" i="22" s="1"/>
  <c r="H885" i="22" s="1"/>
  <c r="BH318" i="7"/>
  <c r="G1070" i="22" s="1"/>
  <c r="H1070" i="22" s="1"/>
  <c r="BH216" i="7"/>
  <c r="G605" i="22" s="1"/>
  <c r="H605" i="22" s="1"/>
  <c r="BH27" i="7"/>
  <c r="G531" i="22" s="1"/>
  <c r="H531" i="22" s="1"/>
  <c r="BH112" i="7"/>
  <c r="G497" i="22" s="1"/>
  <c r="H497" i="22" s="1"/>
  <c r="BH511" i="7"/>
  <c r="G1194" i="22" s="1"/>
  <c r="H1194" i="22" s="1"/>
  <c r="BH50" i="7"/>
  <c r="G543" i="22" s="1"/>
  <c r="H543" i="22" s="1"/>
  <c r="BH290" i="7"/>
  <c r="G767" i="22" s="1"/>
  <c r="H767" i="22" s="1"/>
  <c r="BH581" i="7"/>
  <c r="G869" i="22" s="1"/>
  <c r="H869" i="22" s="1"/>
  <c r="BH176" i="7"/>
  <c r="G612" i="22" s="1"/>
  <c r="H612" i="22" s="1"/>
  <c r="BH115" i="7"/>
  <c r="G500" i="22" s="1"/>
  <c r="H500" i="22" s="1"/>
  <c r="BH129" i="7"/>
  <c r="G515" i="22" s="1"/>
  <c r="H515" i="22" s="1"/>
  <c r="BH159" i="7"/>
  <c r="G1243" i="22" s="1"/>
  <c r="H1243" i="22" s="1"/>
  <c r="BH58" i="7"/>
  <c r="G679" i="22" s="1"/>
  <c r="H679" i="22" s="1"/>
  <c r="BH189" i="7"/>
  <c r="G1258" i="22" s="1"/>
  <c r="H1258" i="22" s="1"/>
  <c r="BH326" i="7"/>
  <c r="G677" i="22" s="1"/>
  <c r="H677" i="22" s="1"/>
  <c r="BH355" i="7"/>
  <c r="G778" i="22" s="1"/>
  <c r="H778" i="22" s="1"/>
  <c r="BH405" i="7"/>
  <c r="G689" i="22" s="1"/>
  <c r="H689" i="22" s="1"/>
  <c r="BH367" i="7"/>
  <c r="G1076" i="22" s="1"/>
  <c r="H1076" i="22" s="1"/>
  <c r="BH390" i="7"/>
  <c r="G973" i="22" s="1"/>
  <c r="H973" i="22" s="1"/>
  <c r="BH360" i="7"/>
  <c r="G783" i="22" s="1"/>
  <c r="H783" i="22" s="1"/>
  <c r="BH222" i="7"/>
  <c r="G636" i="22" s="1"/>
  <c r="H636" i="22" s="1"/>
  <c r="BH518" i="7"/>
  <c r="G944" i="22" s="1"/>
  <c r="H944" i="22" s="1"/>
  <c r="BH359" i="7"/>
  <c r="G781" i="22" s="1"/>
  <c r="H781" i="22" s="1"/>
  <c r="BH509" i="7"/>
  <c r="G1193" i="22" s="1"/>
  <c r="H1193" i="22" s="1"/>
  <c r="BH184" i="7"/>
  <c r="G615" i="22" s="1"/>
  <c r="H615" i="22" s="1"/>
  <c r="BH689" i="7"/>
  <c r="G1033" i="22" s="1"/>
  <c r="H1033" i="22" s="1"/>
  <c r="BH471" i="7"/>
  <c r="BH36" i="7"/>
  <c r="G538" i="22" s="1"/>
  <c r="H538" i="22" s="1"/>
  <c r="BH515" i="7"/>
  <c r="G707" i="22" s="1"/>
  <c r="H707" i="22" s="1"/>
  <c r="BH237" i="7"/>
  <c r="G643" i="22" s="1"/>
  <c r="H643" i="22" s="1"/>
  <c r="BH51" i="7"/>
  <c r="BH177" i="7"/>
  <c r="G614" i="22" s="1"/>
  <c r="H614" i="22" s="1"/>
  <c r="BH235" i="7"/>
  <c r="G507" i="22" s="1"/>
  <c r="H507" i="22" s="1"/>
  <c r="BH61" i="7"/>
  <c r="G549" i="22" s="1"/>
  <c r="H549" i="22" s="1"/>
  <c r="BH395" i="7"/>
  <c r="G821" i="22" s="1"/>
  <c r="H821" i="22" s="1"/>
  <c r="BH57" i="7"/>
  <c r="G668" i="22" s="1"/>
  <c r="H668" i="22" s="1"/>
  <c r="BH180" i="7"/>
  <c r="G1253" i="22" s="1"/>
  <c r="H1253" i="22" s="1"/>
  <c r="BH413" i="7"/>
  <c r="G813" i="22" s="1"/>
  <c r="H813" i="22" s="1"/>
  <c r="BH24" i="7"/>
  <c r="G602" i="22" s="1"/>
  <c r="H602" i="22" s="1"/>
  <c r="BH463" i="7"/>
  <c r="G829" i="22" s="1"/>
  <c r="H829" i="22" s="1"/>
  <c r="BH546" i="7"/>
  <c r="G711" i="22" s="1"/>
  <c r="H711" i="22" s="1"/>
  <c r="BH649" i="7"/>
  <c r="G1215" i="22" s="1"/>
  <c r="H1215" i="22" s="1"/>
  <c r="BH640" i="7"/>
  <c r="G1022" i="22" s="1"/>
  <c r="H1022" i="22" s="1"/>
  <c r="BH542" i="7"/>
  <c r="G1197" i="22" s="1"/>
  <c r="H1197" i="22" s="1"/>
  <c r="BH332" i="7"/>
  <c r="G788" i="22" s="1"/>
  <c r="H788" i="22" s="1"/>
  <c r="BH151" i="7"/>
  <c r="BH685" i="7"/>
  <c r="G1116" i="22" s="1"/>
  <c r="H1116" i="22" s="1"/>
  <c r="BH392" i="7"/>
  <c r="G1081" i="22" s="1"/>
  <c r="H1081" i="22" s="1"/>
  <c r="BH190" i="7"/>
  <c r="G1259" i="22" s="1"/>
  <c r="H1259" i="22" s="1"/>
  <c r="BH709" i="7"/>
  <c r="BH488" i="7"/>
  <c r="G702" i="22" s="1"/>
  <c r="H702" i="22" s="1"/>
  <c r="BH539" i="7"/>
  <c r="G1195" i="22" s="1"/>
  <c r="H1195" i="22" s="1"/>
  <c r="BH715" i="7"/>
  <c r="G1038" i="22" s="1"/>
  <c r="H1038" i="22" s="1"/>
  <c r="BH561" i="7"/>
  <c r="G1106" i="22" s="1"/>
  <c r="H1106" i="22" s="1"/>
  <c r="BH720" i="7"/>
  <c r="G1135" i="22" s="1"/>
  <c r="H1135" i="22" s="1"/>
  <c r="BH849" i="7"/>
  <c r="G19" i="22" s="1"/>
  <c r="H19" i="22" s="1"/>
  <c r="BH1109" i="7"/>
  <c r="G261" i="22" s="1"/>
  <c r="H261" i="22" s="1"/>
  <c r="BH563" i="7"/>
  <c r="G1108" i="22" s="1"/>
  <c r="H1108" i="22" s="1"/>
  <c r="BH970" i="7"/>
  <c r="G131" i="22" s="1"/>
  <c r="H131" i="22" s="1"/>
  <c r="BH529" i="7"/>
  <c r="G953" i="22" s="1"/>
  <c r="H953" i="22" s="1"/>
  <c r="BH879" i="7"/>
  <c r="G47" i="22" s="1"/>
  <c r="H47" i="22" s="1"/>
  <c r="BH238" i="7"/>
  <c r="G645" i="22" s="1"/>
  <c r="H645" i="22" s="1"/>
  <c r="BH838" i="7"/>
  <c r="G8" i="22" s="1"/>
  <c r="H8" i="22" s="1"/>
  <c r="BH139" i="7"/>
  <c r="G522" i="22" s="1"/>
  <c r="H522" i="22" s="1"/>
  <c r="BH481" i="7"/>
  <c r="G1096" i="22" s="1"/>
  <c r="H1096" i="22" s="1"/>
  <c r="BH454" i="7"/>
  <c r="G1183" i="22" s="1"/>
  <c r="H1183" i="22" s="1"/>
  <c r="BH1156" i="7"/>
  <c r="G305" i="22" s="1"/>
  <c r="H305" i="22" s="1"/>
  <c r="BH482" i="7"/>
  <c r="G1186" i="22" s="1"/>
  <c r="H1186" i="22" s="1"/>
  <c r="BH1250" i="7"/>
  <c r="G390" i="22" s="1"/>
  <c r="H390" i="22" s="1"/>
  <c r="BH835" i="7"/>
  <c r="G5" i="22" s="1"/>
  <c r="H5" i="22" s="1"/>
  <c r="BH988" i="7"/>
  <c r="G147" i="22" s="1"/>
  <c r="H147" i="22" s="1"/>
  <c r="BH314" i="7"/>
  <c r="G954" i="22" s="1"/>
  <c r="H954" i="22" s="1"/>
  <c r="BH877" i="7"/>
  <c r="G45" i="22" s="1"/>
  <c r="H45" i="22" s="1"/>
  <c r="BH211" i="7"/>
  <c r="G630" i="22" s="1"/>
  <c r="H630" i="22" s="1"/>
  <c r="BH191" i="7"/>
  <c r="G1260" i="22" s="1"/>
  <c r="H1260" i="22" s="1"/>
  <c r="BH74" i="7"/>
  <c r="G768" i="22" s="1"/>
  <c r="H768" i="22" s="1"/>
  <c r="BH144" i="7"/>
  <c r="G1145" i="22" s="1"/>
  <c r="H1145" i="22" s="1"/>
  <c r="BH26" i="7"/>
  <c r="G530" i="22" s="1"/>
  <c r="H530" i="22" s="1"/>
  <c r="BH451" i="7"/>
  <c r="G1091" i="22" s="1"/>
  <c r="H1091" i="22" s="1"/>
  <c r="BH212" i="7"/>
  <c r="G631" i="22" s="1"/>
  <c r="H631" i="22" s="1"/>
  <c r="BH43" i="7"/>
  <c r="G624" i="22" s="1"/>
  <c r="H624" i="22" s="1"/>
  <c r="BH682" i="7"/>
  <c r="G897" i="22" s="1"/>
  <c r="H897" i="22" s="1"/>
  <c r="BH108" i="7"/>
  <c r="G968" i="22" s="1"/>
  <c r="H968" i="22" s="1"/>
  <c r="BH59" i="7"/>
  <c r="G713" i="22" s="1"/>
  <c r="H713" i="22" s="1"/>
  <c r="BH166" i="7"/>
  <c r="G606" i="22" s="1"/>
  <c r="H606" i="22" s="1"/>
  <c r="BH38" i="7"/>
  <c r="G540" i="22" s="1"/>
  <c r="H540" i="22" s="1"/>
  <c r="BH422" i="7"/>
  <c r="G847" i="22" s="1"/>
  <c r="H847" i="22" s="1"/>
  <c r="BH726" i="7"/>
  <c r="G741" i="22" s="1"/>
  <c r="H741" i="22" s="1"/>
  <c r="BH90" i="7"/>
  <c r="G564" i="22" s="1"/>
  <c r="H564" i="22" s="1"/>
  <c r="BH675" i="7"/>
  <c r="G1218" i="22" s="1"/>
  <c r="H1218" i="22" s="1"/>
  <c r="BH570" i="7"/>
  <c r="G717" i="22" s="1"/>
  <c r="H717" i="22" s="1"/>
  <c r="BH502" i="7"/>
  <c r="G993" i="22" s="1"/>
  <c r="H993" i="22" s="1"/>
  <c r="BH1028" i="7"/>
  <c r="G184" i="22" s="1"/>
  <c r="H184" i="22" s="1"/>
  <c r="BH598" i="7"/>
  <c r="G719" i="22" s="1"/>
  <c r="H719" i="22" s="1"/>
  <c r="BH582" i="7"/>
  <c r="BH163" i="7"/>
  <c r="BH97" i="7"/>
  <c r="G567" i="22" s="1"/>
  <c r="H567" i="22" s="1"/>
  <c r="BH47" i="7"/>
  <c r="G541" i="22" s="1"/>
  <c r="H541" i="22" s="1"/>
  <c r="BH230" i="7"/>
  <c r="G501" i="22" s="1"/>
  <c r="H501" i="22" s="1"/>
  <c r="BH173" i="7"/>
  <c r="G1250" i="22" s="1"/>
  <c r="H1250" i="22" s="1"/>
  <c r="BH125" i="7"/>
  <c r="G584" i="22" s="1"/>
  <c r="H584" i="22" s="1"/>
  <c r="BH214" i="7"/>
  <c r="G608" i="22" s="1"/>
  <c r="H608" i="22" s="1"/>
  <c r="BH54" i="7"/>
  <c r="G545" i="22" s="1"/>
  <c r="H545" i="22" s="1"/>
  <c r="BH393" i="7"/>
  <c r="BH377" i="7"/>
  <c r="G685" i="22" s="1"/>
  <c r="H685" i="22" s="1"/>
  <c r="BH162" i="7"/>
  <c r="G600" i="22" s="1"/>
  <c r="H600" i="22" s="1"/>
  <c r="BH82" i="7"/>
  <c r="G812" i="22" s="1"/>
  <c r="H812" i="22" s="1"/>
  <c r="BH435" i="7"/>
  <c r="G695" i="22" s="1"/>
  <c r="H695" i="22" s="1"/>
  <c r="BH310" i="7"/>
  <c r="G774" i="22" s="1"/>
  <c r="H774" i="22" s="1"/>
  <c r="BH80" i="7"/>
  <c r="G790" i="22" s="1"/>
  <c r="H790" i="22" s="1"/>
  <c r="BH232" i="7"/>
  <c r="G504" i="22" s="1"/>
  <c r="H504" i="22" s="1"/>
  <c r="BH566" i="7"/>
  <c r="G1202" i="22" s="1"/>
  <c r="H1202" i="22" s="1"/>
  <c r="BH276" i="7"/>
  <c r="G760" i="22" s="1"/>
  <c r="H760" i="22" s="1"/>
  <c r="BH441" i="7"/>
  <c r="G818" i="22" s="1"/>
  <c r="H818" i="22" s="1"/>
  <c r="BH633" i="7"/>
  <c r="G884" i="22" s="1"/>
  <c r="H884" i="22" s="1"/>
  <c r="BH345" i="7"/>
  <c r="G769" i="22" s="1"/>
  <c r="H769" i="22" s="1"/>
  <c r="BH195" i="7"/>
  <c r="G622" i="22" s="1"/>
  <c r="H622" i="22" s="1"/>
  <c r="BH209" i="7"/>
  <c r="G628" i="22" s="1"/>
  <c r="H628" i="22" s="1"/>
  <c r="BH106" i="7"/>
  <c r="BH196" i="7"/>
  <c r="G623" i="22" s="1"/>
  <c r="H623" i="22" s="1"/>
  <c r="BH263" i="7"/>
  <c r="G655" i="22" s="1"/>
  <c r="H655" i="22" s="1"/>
  <c r="BH16" i="7"/>
  <c r="G524" i="22" s="1"/>
  <c r="H524" i="22" s="1"/>
  <c r="BH419" i="7"/>
  <c r="G843" i="22" s="1"/>
  <c r="H843" i="22" s="1"/>
  <c r="BH485" i="7"/>
  <c r="G700" i="22" s="1"/>
  <c r="H700" i="22" s="1"/>
  <c r="BH476" i="7"/>
  <c r="G899" i="22" s="1"/>
  <c r="H899" i="22" s="1"/>
  <c r="BH467" i="7"/>
  <c r="G832" i="22" s="1"/>
  <c r="H832" i="22" s="1"/>
  <c r="BH458" i="7"/>
  <c r="G697" i="22" s="1"/>
  <c r="H697" i="22" s="1"/>
  <c r="BH123" i="7"/>
  <c r="G582" i="22" s="1"/>
  <c r="H582" i="22" s="1"/>
  <c r="BH615" i="7"/>
  <c r="G1117" i="22" s="1"/>
  <c r="H1117" i="22" s="1"/>
  <c r="BH578" i="7"/>
  <c r="G1004" i="22" s="1"/>
  <c r="H1004" i="22" s="1"/>
  <c r="BH587" i="7"/>
  <c r="G1010" i="22" s="1"/>
  <c r="H1010" i="22" s="1"/>
  <c r="BH512" i="7"/>
  <c r="G705" i="22" s="1"/>
  <c r="H705" i="22" s="1"/>
  <c r="BH754" i="7"/>
  <c r="G1233" i="22" s="1"/>
  <c r="H1233" i="22" s="1"/>
  <c r="BH607" i="7"/>
  <c r="G875" i="22" s="1"/>
  <c r="H875" i="22" s="1"/>
  <c r="BH240" i="7"/>
  <c r="G647" i="22" s="1"/>
  <c r="H647" i="22" s="1"/>
  <c r="BH622" i="7"/>
  <c r="G725" i="22" s="1"/>
  <c r="H725" i="22" s="1"/>
  <c r="BH397" i="7"/>
  <c r="G822" i="22" s="1"/>
  <c r="H822" i="22" s="1"/>
  <c r="BH147" i="7"/>
  <c r="G532" i="22" s="1"/>
  <c r="H532" i="22" s="1"/>
  <c r="BH273" i="7"/>
  <c r="G669" i="22" s="1"/>
  <c r="H669" i="22" s="1"/>
  <c r="BH385" i="7"/>
  <c r="G804" i="22" s="1"/>
  <c r="H804" i="22" s="1"/>
  <c r="BH231" i="7"/>
  <c r="G503" i="22" s="1"/>
  <c r="H503" i="22" s="1"/>
  <c r="BH89" i="7"/>
  <c r="G563" i="22" s="1"/>
  <c r="H563" i="22" s="1"/>
  <c r="BH349" i="7"/>
  <c r="G680" i="22" s="1"/>
  <c r="H680" i="22" s="1"/>
  <c r="BH428" i="7"/>
  <c r="G1178" i="22" s="1"/>
  <c r="H1178" i="22" s="1"/>
  <c r="BH73" i="7"/>
  <c r="G1090" i="22" s="1"/>
  <c r="H1090" i="22" s="1"/>
  <c r="BH157" i="7"/>
  <c r="G1223" i="22" s="1"/>
  <c r="H1223" i="22" s="1"/>
  <c r="BH550" i="7"/>
  <c r="G974" i="22" s="1"/>
  <c r="H974" i="22" s="1"/>
  <c r="BH120" i="7"/>
  <c r="G1034" i="22" s="1"/>
  <c r="H1034" i="22" s="1"/>
  <c r="BH12" i="7"/>
  <c r="G502" i="22" s="1"/>
  <c r="H502" i="22" s="1"/>
  <c r="BH722" i="7"/>
  <c r="G1136" i="22" s="1"/>
  <c r="H1136" i="22" s="1"/>
  <c r="BH647" i="7"/>
  <c r="G1214" i="22" s="1"/>
  <c r="H1214" i="22" s="1"/>
  <c r="BH439" i="7"/>
  <c r="BH346" i="7"/>
  <c r="BH750" i="7"/>
  <c r="G1140" i="22" s="1"/>
  <c r="H1140" i="22" s="1"/>
  <c r="BH544" i="7"/>
  <c r="G709" i="22" s="1"/>
  <c r="H709" i="22" s="1"/>
  <c r="BH521" i="7"/>
  <c r="G947" i="22" s="1"/>
  <c r="H947" i="22" s="1"/>
  <c r="BH14" i="7"/>
  <c r="G527" i="22" s="1"/>
  <c r="H527" i="22" s="1"/>
  <c r="BH608" i="7"/>
  <c r="G876" i="22" s="1"/>
  <c r="H876" i="22" s="1"/>
  <c r="BH560" i="7"/>
  <c r="G1005" i="22" s="1"/>
  <c r="H1005" i="22" s="1"/>
  <c r="BH748" i="7"/>
  <c r="G1181" i="22" s="1"/>
  <c r="H1181" i="22" s="1"/>
  <c r="BH586" i="7"/>
  <c r="G1009" i="22" s="1"/>
  <c r="H1009" i="22" s="1"/>
  <c r="BH752" i="7"/>
  <c r="G1231" i="22" s="1"/>
  <c r="H1231" i="22" s="1"/>
  <c r="BH914" i="7"/>
  <c r="G79" i="22" s="1"/>
  <c r="H79" i="22" s="1"/>
  <c r="BH1173" i="7"/>
  <c r="G320" i="22" s="1"/>
  <c r="H320" i="22" s="1"/>
  <c r="BH776" i="7"/>
  <c r="G1142" i="22" s="1"/>
  <c r="H1142" i="22" s="1"/>
  <c r="BH1035" i="7"/>
  <c r="G191" i="22" s="1"/>
  <c r="H191" i="22" s="1"/>
  <c r="BH662" i="7"/>
  <c r="G894" i="22" s="1"/>
  <c r="H894" i="22" s="1"/>
  <c r="BH944" i="7"/>
  <c r="G108" i="22" s="1"/>
  <c r="H108" i="22" s="1"/>
  <c r="BH425" i="7"/>
  <c r="BH902" i="7"/>
  <c r="G69" i="22" s="1"/>
  <c r="H69" i="22" s="1"/>
  <c r="BH464" i="7"/>
  <c r="G830" i="22" s="1"/>
  <c r="H830" i="22" s="1"/>
  <c r="BH616" i="7"/>
  <c r="G1118" i="22" s="1"/>
  <c r="H1118" i="22" s="1"/>
  <c r="BH674" i="7"/>
  <c r="G1099" i="22" s="1"/>
  <c r="H1099" i="22" s="1"/>
  <c r="BH1214" i="7"/>
  <c r="G357" i="22" s="1"/>
  <c r="H357" i="22" s="1"/>
  <c r="BH762" i="7"/>
  <c r="G922" i="22" s="1"/>
  <c r="H922" i="22" s="1"/>
  <c r="BH1314" i="7"/>
  <c r="G448" i="22" s="1"/>
  <c r="H448" i="22" s="1"/>
  <c r="BH890" i="7"/>
  <c r="G57" i="22" s="1"/>
  <c r="H57" i="22" s="1"/>
  <c r="BH1021" i="7"/>
  <c r="G177" i="22" s="1"/>
  <c r="H177" i="22" s="1"/>
  <c r="BH478" i="7"/>
  <c r="G989" i="22" s="1"/>
  <c r="H989" i="22" s="1"/>
  <c r="BH942" i="7"/>
  <c r="G106" i="22" s="1"/>
  <c r="H106" i="22" s="1"/>
  <c r="BH17" i="7"/>
  <c r="G535" i="22" s="1"/>
  <c r="H535" i="22" s="1"/>
  <c r="BH267" i="7"/>
  <c r="G664" i="22" s="1"/>
  <c r="H664" i="22" s="1"/>
  <c r="BH295" i="7"/>
  <c r="G1062" i="22" s="1"/>
  <c r="H1062" i="22" s="1"/>
  <c r="BH374" i="7"/>
  <c r="G684" i="22" s="1"/>
  <c r="H684" i="22" s="1"/>
  <c r="BH329" i="7"/>
  <c r="G784" i="22" s="1"/>
  <c r="H784" i="22" s="1"/>
  <c r="BH207" i="7"/>
  <c r="G599" i="22" s="1"/>
  <c r="H599" i="22" s="1"/>
  <c r="BH164" i="7"/>
  <c r="G603" i="22" s="1"/>
  <c r="H603" i="22" s="1"/>
  <c r="BH562" i="7"/>
  <c r="G1107" i="22" s="1"/>
  <c r="H1107" i="22" s="1"/>
  <c r="BH136" i="7"/>
  <c r="G521" i="22" s="1"/>
  <c r="H521" i="22" s="1"/>
  <c r="BH424" i="7"/>
  <c r="G1085" i="22" s="1"/>
  <c r="H1085" i="22" s="1"/>
  <c r="BH365" i="7"/>
  <c r="G966" i="22" s="1"/>
  <c r="H966" i="22" s="1"/>
  <c r="BH407" i="7"/>
  <c r="G808" i="22" s="1"/>
  <c r="H808" i="22" s="1"/>
  <c r="BH128" i="7"/>
  <c r="G586" i="22" s="1"/>
  <c r="H586" i="22" s="1"/>
  <c r="BH248" i="7"/>
  <c r="G649" i="22" s="1"/>
  <c r="H649" i="22" s="1"/>
  <c r="BH103" i="7"/>
  <c r="G923" i="22" s="1"/>
  <c r="H923" i="22" s="1"/>
  <c r="BH244" i="7"/>
  <c r="G512" i="22" s="1"/>
  <c r="H512" i="22" s="1"/>
  <c r="BH724" i="7"/>
  <c r="G1228" i="22" s="1"/>
  <c r="H1228" i="22" s="1"/>
  <c r="BH638" i="7"/>
  <c r="G1021" i="22" s="1"/>
  <c r="H1021" i="22" s="1"/>
  <c r="BH769" i="7"/>
  <c r="G930" i="22" s="1"/>
  <c r="H930" i="22" s="1"/>
  <c r="BH1125" i="7"/>
  <c r="G276" i="22" s="1"/>
  <c r="H276" i="22" s="1"/>
  <c r="BH809" i="7"/>
  <c r="G1241" i="22" s="1"/>
  <c r="H1241" i="22" s="1"/>
  <c r="BH583" i="7"/>
  <c r="G1006" i="22" s="1"/>
  <c r="H1006" i="22" s="1"/>
  <c r="BH227" i="7"/>
  <c r="G639" i="22" s="1"/>
  <c r="H639" i="22" s="1"/>
  <c r="BH161" i="7"/>
  <c r="G548" i="22" s="1"/>
  <c r="H548" i="22" s="1"/>
  <c r="BH111" i="7"/>
  <c r="G576" i="22" s="1"/>
  <c r="H576" i="22" s="1"/>
  <c r="BH294" i="7"/>
  <c r="G950" i="22" s="1"/>
  <c r="H950" i="22" s="1"/>
  <c r="BH223" i="7"/>
  <c r="G637" i="22" s="1"/>
  <c r="H637" i="22" s="1"/>
  <c r="BH204" i="7"/>
  <c r="G492" i="22" s="1"/>
  <c r="H492" i="22" s="1"/>
  <c r="BH272" i="7"/>
  <c r="BH130" i="7"/>
  <c r="G516" i="22" s="1"/>
  <c r="H516" i="22" s="1"/>
  <c r="BH32" i="7"/>
  <c r="G579" i="22" s="1"/>
  <c r="H579" i="22" s="1"/>
  <c r="BH437" i="7"/>
  <c r="G816" i="22" s="1"/>
  <c r="H816" i="22" s="1"/>
  <c r="BH192" i="7"/>
  <c r="G1261" i="22" s="1"/>
  <c r="H1261" i="22" s="1"/>
  <c r="BH132" i="7"/>
  <c r="G1079" i="22" s="1"/>
  <c r="H1079" i="22" s="1"/>
  <c r="BH499" i="7"/>
  <c r="G991" i="22" s="1"/>
  <c r="H991" i="22" s="1"/>
  <c r="BH403" i="7"/>
  <c r="G828" i="22" s="1"/>
  <c r="H828" i="22" s="1"/>
  <c r="BH167" i="7"/>
  <c r="G607" i="22" s="1"/>
  <c r="H607" i="22" s="1"/>
  <c r="BH370" i="7"/>
  <c r="G795" i="22" s="1"/>
  <c r="H795" i="22" s="1"/>
  <c r="BH46" i="7"/>
  <c r="G857" i="22" s="1"/>
  <c r="H857" i="22" s="1"/>
  <c r="BH530" i="7"/>
  <c r="G998" i="22" s="1"/>
  <c r="H998" i="22" s="1"/>
  <c r="BH468" i="7"/>
  <c r="G833" i="22" s="1"/>
  <c r="H833" i="22" s="1"/>
  <c r="BH698" i="7"/>
  <c r="G737" i="22" s="1"/>
  <c r="H737" i="22" s="1"/>
  <c r="BH532" i="7"/>
  <c r="BH275" i="7"/>
  <c r="G759" i="22" s="1"/>
  <c r="H759" i="22" s="1"/>
  <c r="BH305" i="7"/>
  <c r="G671" i="22" s="1"/>
  <c r="H671" i="22" s="1"/>
  <c r="BH262" i="7"/>
  <c r="G660" i="22" s="1"/>
  <c r="H660" i="22" s="1"/>
  <c r="BH255" i="7"/>
  <c r="BH155" i="7"/>
  <c r="G1190" i="22" s="1"/>
  <c r="H1190" i="22" s="1"/>
  <c r="BH121" i="7"/>
  <c r="G1046" i="22" s="1"/>
  <c r="H1046" i="22" s="1"/>
  <c r="BH150" i="7"/>
  <c r="G595" i="22" s="1"/>
  <c r="H595" i="22" s="1"/>
  <c r="BH94" i="7"/>
  <c r="G890" i="22" s="1"/>
  <c r="H890" i="22" s="1"/>
  <c r="BH101" i="7"/>
  <c r="G573" i="22" s="1"/>
  <c r="H573" i="22" s="1"/>
  <c r="BH85" i="7"/>
  <c r="G835" i="22" s="1"/>
  <c r="H835" i="22" s="1"/>
  <c r="BH30" i="7"/>
  <c r="G690" i="22" s="1"/>
  <c r="H690" i="22" s="1"/>
  <c r="BH282" i="7"/>
  <c r="G1060" i="22" s="1"/>
  <c r="H1060" i="22" s="1"/>
  <c r="BH226" i="7"/>
  <c r="G620" i="22" s="1"/>
  <c r="H620" i="22" s="1"/>
  <c r="BH331" i="7"/>
  <c r="G787" i="22" s="1"/>
  <c r="H787" i="22" s="1"/>
  <c r="BH666" i="7"/>
  <c r="G1027" i="22" s="1"/>
  <c r="H1027" i="22" s="1"/>
  <c r="BH564" i="7"/>
  <c r="G1109" i="22" s="1"/>
  <c r="H1109" i="22" s="1"/>
  <c r="BH336" i="7"/>
  <c r="G961" i="22" s="1"/>
  <c r="H961" i="22" s="1"/>
  <c r="BH664" i="7"/>
  <c r="G1024" i="22" s="1"/>
  <c r="H1024" i="22" s="1"/>
  <c r="BH356" i="7"/>
  <c r="G792" i="22" s="1"/>
  <c r="H792" i="22" s="1"/>
  <c r="BH86" i="7"/>
  <c r="G561" i="22" s="1"/>
  <c r="H561" i="22" s="1"/>
  <c r="BH489" i="7"/>
  <c r="G703" i="22" s="1"/>
  <c r="H703" i="22" s="1"/>
  <c r="BH259" i="7"/>
  <c r="G656" i="22" s="1"/>
  <c r="H656" i="22" s="1"/>
  <c r="BH95" i="7"/>
  <c r="G1254" i="22" s="1"/>
  <c r="H1254" i="22" s="1"/>
  <c r="BH122" i="7"/>
  <c r="G581" i="22" s="1"/>
  <c r="H581" i="22" s="1"/>
  <c r="BH7" i="7"/>
  <c r="G934" i="22" s="1"/>
  <c r="H934" i="22" s="1"/>
  <c r="BH234" i="7"/>
  <c r="G506" i="22" s="1"/>
  <c r="H506" i="22" s="1"/>
  <c r="BH453" i="7"/>
  <c r="G1182" i="22" s="1"/>
  <c r="H1182" i="22" s="1"/>
  <c r="BH88" i="7"/>
  <c r="G562" i="22" s="1"/>
  <c r="H562" i="22" s="1"/>
  <c r="BH281" i="7"/>
  <c r="G1059" i="22" s="1"/>
  <c r="H1059" i="22" s="1"/>
  <c r="BH11" i="7"/>
  <c r="BH213" i="7"/>
  <c r="G633" i="22" s="1"/>
  <c r="H633" i="22" s="1"/>
  <c r="BH465" i="7"/>
  <c r="G893" i="22" s="1"/>
  <c r="H893" i="22" s="1"/>
  <c r="BH339" i="7"/>
  <c r="G764" i="22" s="1"/>
  <c r="H764" i="22" s="1"/>
  <c r="BH312" i="7"/>
  <c r="G777" i="22" s="1"/>
  <c r="H777" i="22" s="1"/>
  <c r="BH745" i="7"/>
  <c r="G1044" i="22" s="1"/>
  <c r="H1044" i="22" s="1"/>
  <c r="BH567" i="7"/>
  <c r="G1203" i="22" s="1"/>
  <c r="H1203" i="22" s="1"/>
  <c r="BH466" i="7"/>
  <c r="G831" i="22" s="1"/>
  <c r="H831" i="22" s="1"/>
  <c r="BH72" i="7"/>
  <c r="G757" i="22" s="1"/>
  <c r="H757" i="22" s="1"/>
  <c r="BH68" i="7"/>
  <c r="G724" i="22" s="1"/>
  <c r="H724" i="22" s="1"/>
  <c r="BH580" i="7"/>
  <c r="G867" i="22" s="1"/>
  <c r="H867" i="22" s="1"/>
  <c r="BH187" i="7"/>
  <c r="G617" i="22" s="1"/>
  <c r="H617" i="22" s="1"/>
  <c r="BH142" i="7"/>
  <c r="G593" i="22" s="1"/>
  <c r="H593" i="22" s="1"/>
  <c r="BH650" i="7"/>
  <c r="BH75" i="7"/>
  <c r="G554" i="22" s="1"/>
  <c r="H554" i="22" s="1"/>
  <c r="BH655" i="7"/>
  <c r="G730" i="22" s="1"/>
  <c r="H730" i="22" s="1"/>
  <c r="BH708" i="7"/>
  <c r="G911" i="22" s="1"/>
  <c r="H911" i="22" s="1"/>
  <c r="BH979" i="7"/>
  <c r="G140" i="22" s="1"/>
  <c r="H140" i="22" s="1"/>
  <c r="BH37" i="7"/>
  <c r="G779" i="22" s="1"/>
  <c r="H779" i="22" s="1"/>
  <c r="BH840" i="7"/>
  <c r="G10" i="22" s="1"/>
  <c r="H10" i="22" s="1"/>
  <c r="BH277" i="7"/>
  <c r="G762" i="22" s="1"/>
  <c r="H762" i="22" s="1"/>
  <c r="BH719" i="7"/>
  <c r="G1132" i="22" s="1"/>
  <c r="H1132" i="22" s="1"/>
  <c r="BH1010" i="7"/>
  <c r="G166" i="22" s="1"/>
  <c r="H166" i="22" s="1"/>
  <c r="BH588" i="7"/>
  <c r="G1011" i="22" s="1"/>
  <c r="H1011" i="22" s="1"/>
  <c r="BH968" i="7"/>
  <c r="G130" i="22" s="1"/>
  <c r="H130" i="22" s="1"/>
  <c r="BH781" i="7"/>
  <c r="G1237" i="22" s="1"/>
  <c r="H1237" i="22" s="1"/>
  <c r="BH663" i="7"/>
  <c r="G895" i="22" s="1"/>
  <c r="H895" i="22" s="1"/>
  <c r="BH852" i="7"/>
  <c r="G22" i="22" s="1"/>
  <c r="H22" i="22" s="1"/>
  <c r="BH1275" i="7"/>
  <c r="G412" i="22" s="1"/>
  <c r="H412" i="22" s="1"/>
  <c r="BH1116" i="7"/>
  <c r="G268" i="22" s="1"/>
  <c r="H268" i="22" s="1"/>
  <c r="BH373" i="7"/>
  <c r="G1171" i="22" s="1"/>
  <c r="H1171" i="22" s="1"/>
  <c r="BH923" i="7"/>
  <c r="G88" i="22" s="1"/>
  <c r="H88" i="22" s="1"/>
  <c r="BH1053" i="7"/>
  <c r="G209" i="22" s="1"/>
  <c r="H209" i="22" s="1"/>
  <c r="BH690" i="7"/>
  <c r="G1128" i="22" s="1"/>
  <c r="H1128" i="22" s="1"/>
  <c r="BH193" i="7"/>
  <c r="G1262" i="22" s="1"/>
  <c r="H1262" i="22" s="1"/>
  <c r="BH417" i="7"/>
  <c r="G975" i="22" s="1"/>
  <c r="H975" i="22" s="1"/>
  <c r="BH247" i="7"/>
  <c r="G648" i="22" s="1"/>
  <c r="H648" i="22" s="1"/>
  <c r="BH224" i="7"/>
  <c r="G618" i="22" s="1"/>
  <c r="H618" i="22" s="1"/>
  <c r="BH492" i="7"/>
  <c r="G836" i="22" s="1"/>
  <c r="H836" i="22" s="1"/>
  <c r="BH375" i="7"/>
  <c r="G800" i="22" s="1"/>
  <c r="H800" i="22" s="1"/>
  <c r="BH479" i="7"/>
  <c r="G1093" i="22" s="1"/>
  <c r="H1093" i="22" s="1"/>
  <c r="BH420" i="7"/>
  <c r="G977" i="22" s="1"/>
  <c r="H977" i="22" s="1"/>
  <c r="BH537" i="7"/>
  <c r="G1105" i="22" s="1"/>
  <c r="H1105" i="22" s="1"/>
  <c r="BH574" i="7"/>
  <c r="G1000" i="22" s="1"/>
  <c r="H1000" i="22" s="1"/>
  <c r="BH486" i="7"/>
  <c r="BH540" i="7"/>
  <c r="G963" i="22" s="1"/>
  <c r="H963" i="22" s="1"/>
  <c r="BH429" i="7"/>
  <c r="G1180" i="22" s="1"/>
  <c r="H1180" i="22" s="1"/>
  <c r="BH571" i="7"/>
  <c r="G718" i="22" s="1"/>
  <c r="H718" i="22" s="1"/>
  <c r="BH350" i="7"/>
  <c r="G773" i="22" s="1"/>
  <c r="H773" i="22" s="1"/>
  <c r="BH545" i="7"/>
  <c r="G710" i="22" s="1"/>
  <c r="H710" i="22" s="1"/>
  <c r="BH764" i="7"/>
  <c r="G925" i="22" s="1"/>
  <c r="H925" i="22" s="1"/>
  <c r="BH684" i="7"/>
  <c r="G904" i="22" s="1"/>
  <c r="H904" i="22" s="1"/>
  <c r="BH865" i="7"/>
  <c r="G33" i="22" s="1"/>
  <c r="H33" i="22" s="1"/>
  <c r="BH1206" i="7"/>
  <c r="G349" i="22" s="1"/>
  <c r="H349" i="22" s="1"/>
  <c r="BH888" i="7"/>
  <c r="G55" i="22" s="1"/>
  <c r="H55" i="22" s="1"/>
  <c r="BH35" i="7"/>
  <c r="G537" i="22" s="1"/>
  <c r="H537" i="22" s="1"/>
  <c r="BH291" i="7"/>
  <c r="G771" i="22" s="1"/>
  <c r="H771" i="22" s="1"/>
  <c r="BH225" i="7"/>
  <c r="G638" i="22" s="1"/>
  <c r="H638" i="22" s="1"/>
  <c r="BH175" i="7"/>
  <c r="G611" i="22" s="1"/>
  <c r="H611" i="22" s="1"/>
  <c r="BH369" i="7"/>
  <c r="G1169" i="22" s="1"/>
  <c r="H1169" i="22" s="1"/>
  <c r="BH260" i="7"/>
  <c r="G658" i="22" s="1"/>
  <c r="H658" i="22" s="1"/>
  <c r="BH268" i="7"/>
  <c r="G665" i="22" s="1"/>
  <c r="H665" i="22" s="1"/>
  <c r="BH337" i="7"/>
  <c r="G761" i="22" s="1"/>
  <c r="H761" i="22" s="1"/>
  <c r="BH217" i="7"/>
  <c r="G496" i="22" s="1"/>
  <c r="H496" i="22" s="1"/>
  <c r="BH153" i="7"/>
  <c r="G597" i="22" s="1"/>
  <c r="H597" i="22" s="1"/>
  <c r="BH501" i="7"/>
  <c r="BH372" i="7"/>
  <c r="G796" i="22" s="1"/>
  <c r="H796" i="22" s="1"/>
  <c r="BH174" i="7"/>
  <c r="G609" i="22" s="1"/>
  <c r="H609" i="22" s="1"/>
  <c r="BH98" i="7"/>
  <c r="G569" i="22" s="1"/>
  <c r="H569" i="22" s="1"/>
  <c r="BH474" i="7"/>
  <c r="G898" i="22" s="1"/>
  <c r="H898" i="22" s="1"/>
  <c r="BH376" i="7"/>
  <c r="G683" i="22" s="1"/>
  <c r="H683" i="22" s="1"/>
  <c r="BH447" i="7"/>
  <c r="G984" i="22" s="1"/>
  <c r="H984" i="22" s="1"/>
  <c r="BH239" i="7"/>
  <c r="G632" i="22" s="1"/>
  <c r="H632" i="22" s="1"/>
  <c r="BH595" i="7"/>
  <c r="G1205" i="22" s="1"/>
  <c r="H1205" i="22" s="1"/>
  <c r="BH517" i="7"/>
  <c r="G942" i="22" s="1"/>
  <c r="H942" i="22" s="1"/>
  <c r="BH763" i="7"/>
  <c r="G924" i="22" s="1"/>
  <c r="H924" i="22" s="1"/>
  <c r="BH19" i="7"/>
  <c r="G1256" i="22" s="1"/>
  <c r="H1256" i="22" s="1"/>
  <c r="BH49" i="7"/>
  <c r="G868" i="22" s="1"/>
  <c r="H868" i="22" s="1"/>
  <c r="BH79" i="7"/>
  <c r="G560" i="22" s="1"/>
  <c r="H560" i="22" s="1"/>
  <c r="BH353" i="7"/>
  <c r="G789" i="22" s="1"/>
  <c r="H789" i="22" s="1"/>
  <c r="BH10" i="7"/>
  <c r="G525" i="22" s="1"/>
  <c r="H525" i="22" s="1"/>
  <c r="BH250" i="7"/>
  <c r="G651" i="22" s="1"/>
  <c r="H651" i="22" s="1"/>
  <c r="BH206" i="7"/>
  <c r="G598" i="22" s="1"/>
  <c r="H598" i="22" s="1"/>
  <c r="BH343" i="7"/>
  <c r="G1165" i="22" s="1"/>
  <c r="H1165" i="22" s="1"/>
  <c r="BH168" i="7"/>
  <c r="G1246" i="22" s="1"/>
  <c r="H1246" i="22" s="1"/>
  <c r="BH171" i="7"/>
  <c r="G558" i="22" s="1"/>
  <c r="H558" i="22" s="1"/>
  <c r="BH219" i="7"/>
  <c r="G498" i="22" s="1"/>
  <c r="H498" i="22" s="1"/>
  <c r="BH137" i="7"/>
  <c r="G587" i="22" s="1"/>
  <c r="H587" i="22" s="1"/>
  <c r="BH431" i="7"/>
  <c r="G692" i="22" s="1"/>
  <c r="H692" i="22" s="1"/>
  <c r="BH96" i="7"/>
  <c r="G912" i="22" s="1"/>
  <c r="H912" i="22" s="1"/>
  <c r="BH459" i="7"/>
  <c r="G698" i="22" s="1"/>
  <c r="H698" i="22" s="1"/>
  <c r="BH747" i="7"/>
  <c r="G1138" i="22" s="1"/>
  <c r="H1138" i="22" s="1"/>
  <c r="BH602" i="7"/>
  <c r="G870" i="22" s="1"/>
  <c r="H870" i="22" s="1"/>
  <c r="BH427" i="7"/>
  <c r="G1087" i="22" s="1"/>
  <c r="H1087" i="22" s="1"/>
  <c r="BH729" i="7"/>
  <c r="G744" i="22" s="1"/>
  <c r="H744" i="22" s="1"/>
  <c r="BH430" i="7"/>
  <c r="G854" i="22" s="1"/>
  <c r="H854" i="22" s="1"/>
  <c r="BH140" i="7"/>
  <c r="G591" i="22" s="1"/>
  <c r="H591" i="22" s="1"/>
  <c r="BH572" i="7"/>
  <c r="G997" i="22" s="1"/>
  <c r="H997" i="22" s="1"/>
  <c r="BH65" i="7"/>
  <c r="G552" i="22" s="1"/>
  <c r="H552" i="22" s="1"/>
  <c r="BH29" i="7"/>
  <c r="G557" i="22" s="1"/>
  <c r="H557" i="22" s="1"/>
  <c r="BH233" i="7"/>
  <c r="G505" i="22" s="1"/>
  <c r="H505" i="22" s="1"/>
  <c r="BH258" i="7"/>
  <c r="G654" i="22" s="1"/>
  <c r="H654" i="22" s="1"/>
  <c r="BH381" i="7"/>
  <c r="G799" i="22" s="1"/>
  <c r="H799" i="22" s="1"/>
  <c r="BH44" i="7"/>
  <c r="G846" i="22" s="1"/>
  <c r="H846" i="22" s="1"/>
  <c r="BH254" i="7"/>
  <c r="G517" i="22" s="1"/>
  <c r="H517" i="22" s="1"/>
  <c r="BH426" i="7"/>
  <c r="G1086" i="22" s="1"/>
  <c r="H1086" i="22" s="1"/>
  <c r="BH245" i="7"/>
  <c r="G514" i="22" s="1"/>
  <c r="H514" i="22" s="1"/>
  <c r="BH220" i="7"/>
  <c r="G499" i="22" s="1"/>
  <c r="H499" i="22" s="1"/>
  <c r="BH549" i="7"/>
  <c r="G853" i="22" s="1"/>
  <c r="H853" i="22" s="1"/>
  <c r="BH559" i="7"/>
  <c r="G982" i="22" s="1"/>
  <c r="H982" i="22" s="1"/>
  <c r="BH433" i="7"/>
  <c r="G693" i="22" s="1"/>
  <c r="H693" i="22" s="1"/>
  <c r="BH218" i="7"/>
  <c r="G610" i="22" s="1"/>
  <c r="H610" i="22" s="1"/>
  <c r="BH52" i="7"/>
  <c r="G879" i="22" s="1"/>
  <c r="H879" i="22" s="1"/>
  <c r="BH605" i="7"/>
  <c r="G873" i="22" s="1"/>
  <c r="H873" i="22" s="1"/>
  <c r="BH160" i="7"/>
  <c r="BH470" i="7"/>
  <c r="G896" i="22" s="1"/>
  <c r="H896" i="22" s="1"/>
  <c r="BH644" i="7"/>
  <c r="G1122" i="22" s="1"/>
  <c r="H1122" i="22" s="1"/>
  <c r="BH386" i="7"/>
  <c r="G969" i="22" s="1"/>
  <c r="H969" i="22" s="1"/>
  <c r="BH256" i="7"/>
  <c r="G518" i="22" s="1"/>
  <c r="H518" i="22" s="1"/>
  <c r="BH683" i="7"/>
  <c r="G902" i="22" s="1"/>
  <c r="H902" i="22" s="1"/>
  <c r="BH380" i="7"/>
  <c r="G805" i="22" s="1"/>
  <c r="H805" i="22" s="1"/>
  <c r="BH687" i="7"/>
  <c r="G1031" i="22" s="1"/>
  <c r="H1031" i="22" s="1"/>
  <c r="BH785" i="7"/>
  <c r="G1217" i="22" s="1"/>
  <c r="H1217" i="22" s="1"/>
  <c r="BH1044" i="7"/>
  <c r="G200" i="22" s="1"/>
  <c r="H200" i="22" s="1"/>
  <c r="BH383" i="7"/>
  <c r="G802" i="22" s="1"/>
  <c r="H802" i="22" s="1"/>
  <c r="BH379" i="7"/>
  <c r="G798" i="22" s="1"/>
  <c r="H798" i="22" s="1"/>
  <c r="BH816" i="7"/>
  <c r="G1279" i="22" s="1"/>
  <c r="H1279" i="22" s="1"/>
  <c r="BH1074" i="7"/>
  <c r="G228" i="22" s="1"/>
  <c r="H228" i="22" s="1"/>
  <c r="BH774" i="7"/>
  <c r="G1051" i="22" s="1"/>
  <c r="H1051" i="22" s="1"/>
  <c r="BH1033" i="7"/>
  <c r="G189" i="22" s="1"/>
  <c r="H189" i="22" s="1"/>
  <c r="BH861" i="7"/>
  <c r="G29" i="22" s="1"/>
  <c r="H29" i="22" s="1"/>
  <c r="BH810" i="7"/>
  <c r="G1242" i="22" s="1"/>
  <c r="H1242" i="22" s="1"/>
  <c r="BH1111" i="7"/>
  <c r="G263" i="22" s="1"/>
  <c r="H263" i="22" s="1"/>
  <c r="BH1339" i="7"/>
  <c r="G471" i="22" s="1"/>
  <c r="H471" i="22" s="1"/>
  <c r="BH1181" i="7"/>
  <c r="G327" i="22" s="1"/>
  <c r="H327" i="22" s="1"/>
  <c r="BH713" i="7"/>
  <c r="G1147" i="22" s="1"/>
  <c r="H1147" i="22" s="1"/>
  <c r="BH955" i="7"/>
  <c r="G118" i="22" s="1"/>
  <c r="H118" i="22" s="1"/>
  <c r="BH737" i="7"/>
  <c r="G1172" i="22" s="1"/>
  <c r="H1172" i="22" s="1"/>
  <c r="BG55" i="7"/>
  <c r="G548" i="21" s="1"/>
  <c r="BG400" i="7"/>
  <c r="G829" i="21" s="1"/>
  <c r="BG348" i="7"/>
  <c r="G680" i="21" s="1"/>
  <c r="BG72" i="7"/>
  <c r="G759" i="21" s="1"/>
  <c r="BG172" i="7"/>
  <c r="G1252" i="21" s="1"/>
  <c r="BG977" i="7"/>
  <c r="G138" i="21" s="1"/>
  <c r="BG183" i="7"/>
  <c r="G1258" i="21" s="1"/>
  <c r="BG116" i="7"/>
  <c r="G581" i="21" s="1"/>
  <c r="BG1336" i="7"/>
  <c r="G469" i="21" s="1"/>
  <c r="BG370" i="7"/>
  <c r="G797" i="21" s="1"/>
  <c r="BG1285" i="7"/>
  <c r="G422" i="21" s="1"/>
  <c r="BG36" i="7"/>
  <c r="G539" i="21" s="1"/>
  <c r="BG134" i="7"/>
  <c r="G521" i="21" s="1"/>
  <c r="BG476" i="7"/>
  <c r="G901" i="21" s="1"/>
  <c r="BG442" i="7"/>
  <c r="G821" i="21" s="1"/>
  <c r="BG709" i="7"/>
  <c r="BG646" i="7"/>
  <c r="G1216" i="21" s="1"/>
  <c r="BG501" i="7"/>
  <c r="BG1106" i="7"/>
  <c r="G258" i="21" s="1"/>
  <c r="BG346" i="7"/>
  <c r="BG824" i="7"/>
  <c r="G1274" i="21" s="1"/>
  <c r="BG525" i="7"/>
  <c r="G853" i="21" s="1"/>
  <c r="BG27" i="7"/>
  <c r="G532" i="21" s="1"/>
  <c r="BG413" i="7"/>
  <c r="G815" i="21" s="1"/>
  <c r="BG1197" i="7"/>
  <c r="G340" i="21" s="1"/>
  <c r="BG396" i="7"/>
  <c r="G1086" i="21" s="1"/>
  <c r="BG105" i="7"/>
  <c r="G948" i="21" s="1"/>
  <c r="BG41" i="7"/>
  <c r="G614" i="21" s="1"/>
  <c r="BG481" i="7"/>
  <c r="G1099" i="21" s="1"/>
  <c r="BG241" i="7"/>
  <c r="G509" i="21" s="1"/>
  <c r="BG65" i="7"/>
  <c r="G553" i="21" s="1"/>
  <c r="BG210" i="7"/>
  <c r="G630" i="21" s="1"/>
  <c r="BG592" i="7"/>
  <c r="G1116" i="21" s="1"/>
  <c r="BG764" i="7"/>
  <c r="G927" i="21" s="1"/>
  <c r="BG434" i="7"/>
  <c r="G696" i="21" s="1"/>
  <c r="BG493" i="7"/>
  <c r="G839" i="21" s="1"/>
  <c r="BG1289" i="7"/>
  <c r="G426" i="21" s="1"/>
  <c r="BG675" i="7"/>
  <c r="G1221" i="21" s="1"/>
  <c r="BG847" i="7"/>
  <c r="G17" i="21" s="1"/>
  <c r="BG412" i="7"/>
  <c r="G840" i="21" s="1"/>
  <c r="BG342" i="7"/>
  <c r="G1167" i="21" s="1"/>
  <c r="BG367" i="7"/>
  <c r="G1078" i="21" s="1"/>
  <c r="BG687" i="7"/>
  <c r="G1033" i="21" s="1"/>
  <c r="BG136" i="7"/>
  <c r="G522" i="21" s="1"/>
  <c r="BG695" i="7"/>
  <c r="G1225" i="21" s="1"/>
  <c r="BG1105" i="7"/>
  <c r="G257" i="21" s="1"/>
  <c r="BG254" i="7"/>
  <c r="G518" i="21" s="1"/>
  <c r="BG79" i="7"/>
  <c r="G561" i="21" s="1"/>
  <c r="BG1011" i="7"/>
  <c r="G167" i="21" s="1"/>
  <c r="BG156" i="7"/>
  <c r="G1204" i="21" s="1"/>
  <c r="BG734" i="7"/>
  <c r="G918" i="21" s="1"/>
  <c r="BG986" i="7"/>
  <c r="G145" i="21" s="1"/>
  <c r="BG124" i="7"/>
  <c r="G584" i="21" s="1"/>
  <c r="BG39" i="7"/>
  <c r="G591" i="21" s="1"/>
  <c r="BG1317" i="7"/>
  <c r="G452" i="21" s="1"/>
  <c r="BG237" i="7"/>
  <c r="G644" i="21" s="1"/>
  <c r="BG464" i="7"/>
  <c r="G832" i="21" s="1"/>
  <c r="BG737" i="7"/>
  <c r="G1175" i="21" s="1"/>
  <c r="BG482" i="7"/>
  <c r="G1189" i="21" s="1"/>
  <c r="BG88" i="7"/>
  <c r="G563" i="21" s="1"/>
  <c r="BG547" i="7"/>
  <c r="G716" i="21" s="1"/>
  <c r="BG85" i="7"/>
  <c r="G837" i="21" s="1"/>
  <c r="BG1200" i="7"/>
  <c r="G343" i="21" s="1"/>
  <c r="BG432" i="7"/>
  <c r="G858" i="21" s="1"/>
  <c r="BG1182" i="7"/>
  <c r="BG461" i="7"/>
  <c r="G701" i="21" s="1"/>
  <c r="BG1246" i="7"/>
  <c r="G387" i="21" s="1"/>
  <c r="BG1306" i="7"/>
  <c r="G442" i="21" s="1"/>
  <c r="BG1067" i="7"/>
  <c r="G222" i="21" s="1"/>
  <c r="BG255" i="7"/>
  <c r="BG1204" i="7"/>
  <c r="G347" i="21" s="1"/>
  <c r="BG712" i="7"/>
  <c r="G1038" i="21" s="1"/>
  <c r="BG1009" i="7"/>
  <c r="G165" i="21" s="1"/>
  <c r="BG572" i="7"/>
  <c r="G999" i="21" s="1"/>
  <c r="BG716" i="7"/>
  <c r="BG430" i="7"/>
  <c r="G856" i="21" s="1"/>
  <c r="BG61" i="7"/>
  <c r="G550" i="21" s="1"/>
  <c r="BG209" i="7"/>
  <c r="G629" i="21" s="1"/>
  <c r="BG797" i="7"/>
  <c r="G1230" i="21" s="1"/>
  <c r="BG1107" i="7"/>
  <c r="G259" i="21" s="1"/>
  <c r="BG102" i="7"/>
  <c r="G573" i="21" s="1"/>
  <c r="BG276" i="7"/>
  <c r="G762" i="21" s="1"/>
  <c r="BG678" i="7"/>
  <c r="G734" i="21" s="1"/>
  <c r="BG519" i="7"/>
  <c r="G846" i="21" s="1"/>
  <c r="BG707" i="7"/>
  <c r="G911" i="21" s="1"/>
  <c r="BG792" i="7"/>
  <c r="G938" i="21" s="1"/>
  <c r="BG659" i="7"/>
  <c r="G891" i="21" s="1"/>
  <c r="BG301" i="7"/>
  <c r="G1161" i="21" s="1"/>
  <c r="BG160" i="7"/>
  <c r="BG588" i="7"/>
  <c r="G1013" i="21" s="1"/>
  <c r="BG1253" i="7"/>
  <c r="G394" i="21" s="1"/>
  <c r="BG527" i="7"/>
  <c r="BG38" i="7"/>
  <c r="G541" i="21" s="1"/>
  <c r="BG5" i="7"/>
  <c r="G714" i="21" s="1"/>
  <c r="BG287" i="7"/>
  <c r="G668" i="21" s="1"/>
  <c r="BG718" i="7"/>
  <c r="G1041" i="21" s="1"/>
  <c r="BG587" i="7"/>
  <c r="G1012" i="21" s="1"/>
  <c r="BG512" i="7"/>
  <c r="G707" i="21" s="1"/>
  <c r="BG132" i="7"/>
  <c r="G1081" i="21" s="1"/>
  <c r="BG913" i="7"/>
  <c r="G78" i="21" s="1"/>
  <c r="BG954" i="7"/>
  <c r="BG959" i="7"/>
  <c r="G122" i="21" s="1"/>
  <c r="BG74" i="7"/>
  <c r="G770" i="21" s="1"/>
  <c r="BG796" i="7"/>
  <c r="G1229" i="21" s="1"/>
  <c r="BG406" i="7"/>
  <c r="G693" i="21" s="1"/>
  <c r="BG448" i="7"/>
  <c r="G876" i="21" s="1"/>
  <c r="BG962" i="7"/>
  <c r="G124" i="21" s="1"/>
  <c r="BG1311" i="7"/>
  <c r="G446" i="21" s="1"/>
  <c r="BG703" i="7"/>
  <c r="G907" i="21" s="1"/>
  <c r="BG1228" i="7"/>
  <c r="G370" i="21" s="1"/>
  <c r="BG574" i="7"/>
  <c r="G1002" i="21" s="1"/>
  <c r="BG503" i="7"/>
  <c r="G996" i="21" s="1"/>
  <c r="BG1213" i="7"/>
  <c r="G356" i="21" s="1"/>
  <c r="BG438" i="7"/>
  <c r="G819" i="21" s="1"/>
  <c r="BG247" i="7"/>
  <c r="G649" i="21" s="1"/>
  <c r="BG1281" i="7"/>
  <c r="G419" i="21" s="1"/>
  <c r="BG67" i="7"/>
  <c r="G1059" i="21" s="1"/>
  <c r="BG1280" i="7"/>
  <c r="G418" i="21" s="1"/>
  <c r="BG696" i="7"/>
  <c r="G1227" i="21" s="1"/>
  <c r="BG466" i="7"/>
  <c r="G833" i="21" s="1"/>
  <c r="BG881" i="7"/>
  <c r="G49" i="21" s="1"/>
  <c r="BG92" i="7"/>
  <c r="G567" i="21" s="1"/>
  <c r="BG985" i="7"/>
  <c r="G144" i="21" s="1"/>
  <c r="BG420" i="7"/>
  <c r="G979" i="21" s="1"/>
  <c r="BG943" i="7"/>
  <c r="G107" i="21" s="1"/>
  <c r="BG384" i="7"/>
  <c r="G805" i="21" s="1"/>
  <c r="BG264" i="7"/>
  <c r="G662" i="21" s="1"/>
  <c r="BG947" i="7"/>
  <c r="G111" i="21" s="1"/>
  <c r="BG1043" i="7"/>
  <c r="G199" i="21" s="1"/>
  <c r="BG1221" i="7"/>
  <c r="G364" i="21" s="1"/>
  <c r="BG51" i="7"/>
  <c r="BG120" i="7"/>
  <c r="G1036" i="21" s="1"/>
  <c r="BG477" i="7"/>
  <c r="G902" i="21" s="1"/>
  <c r="BG213" i="7"/>
  <c r="G634" i="21" s="1"/>
  <c r="BG29" i="7"/>
  <c r="G558" i="21" s="1"/>
  <c r="BG352" i="7"/>
  <c r="G684" i="21" s="1"/>
  <c r="BG981" i="7"/>
  <c r="BG711" i="7"/>
  <c r="G1037" i="21" s="1"/>
  <c r="BG727" i="7"/>
  <c r="G744" i="21" s="1"/>
  <c r="BG76" i="7"/>
  <c r="G556" i="21" s="1"/>
  <c r="BG851" i="7"/>
  <c r="G21" i="21" s="1"/>
  <c r="BG655" i="7"/>
  <c r="G732" i="21" s="1"/>
  <c r="BG376" i="7"/>
  <c r="G685" i="21" s="1"/>
  <c r="BG1205" i="7"/>
  <c r="G348" i="21" s="1"/>
  <c r="BG1141" i="7"/>
  <c r="G291" i="21" s="1"/>
  <c r="BG1290" i="7"/>
  <c r="G427" i="21" s="1"/>
  <c r="BG205" i="7"/>
  <c r="G494" i="21" s="1"/>
  <c r="BG1056" i="7"/>
  <c r="G212" i="21" s="1"/>
  <c r="BG450" i="7"/>
  <c r="G1092" i="21" s="1"/>
  <c r="BG410" i="7"/>
  <c r="G812" i="21" s="1"/>
  <c r="BG113" i="7"/>
  <c r="G578" i="21" s="1"/>
  <c r="BG1298" i="7"/>
  <c r="G434" i="21" s="1"/>
  <c r="BG782" i="7"/>
  <c r="G1241" i="21" s="1"/>
  <c r="BG483" i="7"/>
  <c r="G1191" i="21" s="1"/>
  <c r="BG657" i="7"/>
  <c r="G889" i="21" s="1"/>
  <c r="BG343" i="7"/>
  <c r="G1168" i="21" s="1"/>
  <c r="BG318" i="7"/>
  <c r="G1072" i="21" s="1"/>
  <c r="BG705" i="7"/>
  <c r="G909" i="21" s="1"/>
  <c r="BG1039" i="7"/>
  <c r="G195" i="21" s="1"/>
  <c r="BG786" i="7"/>
  <c r="G754" i="21" s="1"/>
  <c r="BG1017" i="7"/>
  <c r="G173" i="21" s="1"/>
  <c r="BG529" i="7"/>
  <c r="G955" i="21" s="1"/>
  <c r="BG419" i="7"/>
  <c r="G845" i="21" s="1"/>
  <c r="BG232" i="7"/>
  <c r="G505" i="21" s="1"/>
  <c r="BG1232" i="7"/>
  <c r="G374" i="21" s="1"/>
  <c r="BG380" i="7"/>
  <c r="G807" i="21" s="1"/>
  <c r="BG148" i="7"/>
  <c r="G1182" i="21" s="1"/>
  <c r="BG571" i="7"/>
  <c r="G720" i="21" s="1"/>
  <c r="BG550" i="7"/>
  <c r="G976" i="21" s="1"/>
  <c r="BG526" i="7"/>
  <c r="G954" i="21" s="1"/>
  <c r="BG414" i="7"/>
  <c r="G816" i="21" s="1"/>
  <c r="BG140" i="7"/>
  <c r="G592" i="21" s="1"/>
  <c r="BG1142" i="7"/>
  <c r="G292" i="21" s="1"/>
  <c r="BG762" i="7"/>
  <c r="G924" i="21" s="1"/>
  <c r="BG620" i="7"/>
  <c r="G1214" i="21" s="1"/>
  <c r="BG1191" i="7"/>
  <c r="G334" i="21" s="1"/>
  <c r="BG584" i="7"/>
  <c r="G1009" i="21" s="1"/>
  <c r="BG1282" i="7"/>
  <c r="G420" i="21" s="1"/>
  <c r="BG692" i="7"/>
  <c r="G1133" i="21" s="1"/>
  <c r="BG1066" i="7"/>
  <c r="G221" i="21" s="1"/>
  <c r="BG1008" i="7"/>
  <c r="G164" i="21" s="1"/>
  <c r="BG1215" i="7"/>
  <c r="G358" i="21" s="1"/>
  <c r="BG580" i="7"/>
  <c r="G869" i="21" s="1"/>
  <c r="BG543" i="7"/>
  <c r="G1201" i="21" s="1"/>
  <c r="BG641" i="7"/>
  <c r="G1122" i="21" s="1"/>
  <c r="BG409" i="7"/>
  <c r="G811" i="21" s="1"/>
  <c r="BG369" i="7"/>
  <c r="G1172" i="21" s="1"/>
  <c r="BG779" i="7"/>
  <c r="G1238" i="21" s="1"/>
  <c r="BG424" i="7"/>
  <c r="G1088" i="21" s="1"/>
  <c r="BG820" i="7"/>
  <c r="G1286" i="21" s="1"/>
  <c r="J1286" i="21" s="1"/>
  <c r="BG1302" i="7"/>
  <c r="G438" i="21" s="1"/>
  <c r="BG667" i="7"/>
  <c r="G1097" i="21" s="1"/>
  <c r="BG585" i="7"/>
  <c r="G1010" i="21" s="1"/>
  <c r="BG662" i="7"/>
  <c r="G896" i="21" s="1"/>
  <c r="BG996" i="7"/>
  <c r="G154" i="21" s="1"/>
  <c r="BG1273" i="7"/>
  <c r="G411" i="21" s="1"/>
  <c r="BG34" i="7"/>
  <c r="G537" i="21" s="1"/>
  <c r="BG1146" i="7"/>
  <c r="G296" i="21" s="1"/>
  <c r="BG952" i="7"/>
  <c r="G116" i="21" s="1"/>
  <c r="BG1010" i="7"/>
  <c r="G166" i="21" s="1"/>
  <c r="BG780" i="7"/>
  <c r="G1239" i="21" s="1"/>
  <c r="BG1312" i="7"/>
  <c r="G447" i="21" s="1"/>
  <c r="BG274" i="7"/>
  <c r="G760" i="21" s="1"/>
  <c r="BG32" i="7"/>
  <c r="G580" i="21" s="1"/>
  <c r="BG48" i="7"/>
  <c r="G543" i="21" s="1"/>
  <c r="BG96" i="7"/>
  <c r="G914" i="21" s="1"/>
  <c r="BG491" i="7"/>
  <c r="G836" i="21" s="1"/>
  <c r="BG577" i="7"/>
  <c r="G867" i="21" s="1"/>
  <c r="BG1144" i="7"/>
  <c r="G294" i="21" s="1"/>
  <c r="BG988" i="7"/>
  <c r="G147" i="21" s="1"/>
  <c r="BG1024" i="7"/>
  <c r="G180" i="21" s="1"/>
  <c r="BG508" i="7"/>
  <c r="G1194" i="21" s="1"/>
  <c r="BG54" i="7"/>
  <c r="G546" i="21" s="1"/>
  <c r="BG1222" i="7"/>
  <c r="G365" i="21" s="1"/>
  <c r="BG774" i="7"/>
  <c r="G1053" i="21" s="1"/>
  <c r="BG648" i="7"/>
  <c r="G1076" i="21" s="1"/>
  <c r="BG1001" i="7"/>
  <c r="BG90" i="7"/>
  <c r="G565" i="21" s="1"/>
  <c r="BG632" i="7"/>
  <c r="G885" i="21" s="1"/>
  <c r="BG390" i="7"/>
  <c r="G975" i="21" s="1"/>
  <c r="BG1071" i="7"/>
  <c r="G225" i="21" s="1"/>
  <c r="BG1359" i="7"/>
  <c r="G489" i="21" s="1"/>
  <c r="BG1227" i="7"/>
  <c r="G369" i="21" s="1"/>
  <c r="BG435" i="7"/>
  <c r="G697" i="21" s="1"/>
  <c r="BG1208" i="7"/>
  <c r="G351" i="21" s="1"/>
  <c r="BG555" i="7"/>
  <c r="G982" i="21" s="1"/>
  <c r="BG446" i="7"/>
  <c r="G985" i="21" s="1"/>
  <c r="BG756" i="7"/>
  <c r="G747" i="21" s="1"/>
  <c r="BG858" i="7"/>
  <c r="G27" i="21" s="1"/>
  <c r="BG371" i="7"/>
  <c r="G1173" i="21" s="1"/>
  <c r="BG591" i="7"/>
  <c r="G1113" i="21" s="1"/>
  <c r="BG252" i="7"/>
  <c r="G653" i="21" s="1"/>
  <c r="BG234" i="7"/>
  <c r="G507" i="21" s="1"/>
  <c r="BG190" i="7"/>
  <c r="G1262" i="21" s="1"/>
  <c r="BG304" i="7"/>
  <c r="BG795" i="7"/>
  <c r="G941" i="21" s="1"/>
  <c r="BG10" i="7"/>
  <c r="G526" i="21" s="1"/>
  <c r="BG975" i="7"/>
  <c r="G136" i="21" s="1"/>
  <c r="BG649" i="7"/>
  <c r="G1218" i="21" s="1"/>
  <c r="BG271" i="7"/>
  <c r="G758" i="21" s="1"/>
  <c r="BG249" i="7"/>
  <c r="G651" i="21" s="1"/>
  <c r="BG635" i="7"/>
  <c r="G1020" i="21" s="1"/>
  <c r="BG1163" i="7"/>
  <c r="BG950" i="7"/>
  <c r="G114" i="21" s="1"/>
  <c r="BG895" i="7"/>
  <c r="G62" i="21" s="1"/>
  <c r="BG325" i="7"/>
  <c r="G678" i="21" s="1"/>
  <c r="BG1103" i="7"/>
  <c r="G255" i="21" s="1"/>
  <c r="BG1121" i="7"/>
  <c r="G273" i="21" s="1"/>
  <c r="BG1195" i="7"/>
  <c r="G338" i="21" s="1"/>
  <c r="BG219" i="7"/>
  <c r="G499" i="21" s="1"/>
  <c r="BG319" i="7"/>
  <c r="G1163" i="21" s="1"/>
  <c r="BG1063" i="7"/>
  <c r="G219" i="21" s="1"/>
  <c r="BG333" i="7"/>
  <c r="BG257" i="7"/>
  <c r="G520" i="21" s="1"/>
  <c r="BG299" i="7"/>
  <c r="G1157" i="21" s="1"/>
  <c r="BG177" i="7"/>
  <c r="G615" i="21" s="1"/>
  <c r="BG936" i="7"/>
  <c r="G101" i="21" s="1"/>
  <c r="BG616" i="7"/>
  <c r="G1121" i="21" s="1"/>
  <c r="BG1169" i="7"/>
  <c r="G316" i="21" s="1"/>
  <c r="BG773" i="7"/>
  <c r="G1052" i="21" s="1"/>
  <c r="BG1297" i="7"/>
  <c r="G433" i="21" s="1"/>
  <c r="BG1060" i="7"/>
  <c r="G216" i="21" s="1"/>
  <c r="BG669" i="7"/>
  <c r="G1098" i="21" s="1"/>
  <c r="BG22" i="7"/>
  <c r="G514" i="21" s="1"/>
  <c r="BG145" i="7"/>
  <c r="G1160" i="21" s="1"/>
  <c r="BG621" i="7"/>
  <c r="G725" i="21" s="1"/>
  <c r="BG272" i="7"/>
  <c r="G670" i="21" s="1"/>
  <c r="BG311" i="7"/>
  <c r="G778" i="21" s="1"/>
  <c r="BG1006" i="7"/>
  <c r="G162" i="21" s="1"/>
  <c r="BG1356" i="7"/>
  <c r="G486" i="21" s="1"/>
  <c r="BG500" i="7"/>
  <c r="G994" i="21" s="1"/>
  <c r="BG516" i="7"/>
  <c r="G710" i="21" s="1"/>
  <c r="BG987" i="7"/>
  <c r="G146" i="21" s="1"/>
  <c r="BG827" i="7"/>
  <c r="G1277" i="21" s="1"/>
  <c r="BG713" i="7"/>
  <c r="G1150" i="21" s="1"/>
  <c r="BG1099" i="7"/>
  <c r="G251" i="21" s="1"/>
  <c r="BG570" i="7"/>
  <c r="G719" i="21" s="1"/>
  <c r="BG664" i="7"/>
  <c r="G1026" i="21" s="1"/>
  <c r="BG175" i="7"/>
  <c r="G612" i="21" s="1"/>
  <c r="BG1136" i="7"/>
  <c r="G286" i="21" s="1"/>
  <c r="BG1064" i="7"/>
  <c r="BG958" i="7"/>
  <c r="G121" i="21" s="1"/>
  <c r="BG459" i="7"/>
  <c r="G700" i="21" s="1"/>
  <c r="BG918" i="7"/>
  <c r="G83" i="21" s="1"/>
  <c r="BG1135" i="7"/>
  <c r="G285" i="21" s="1"/>
  <c r="BG535" i="7"/>
  <c r="G1107" i="21" s="1"/>
  <c r="BG896" i="7"/>
  <c r="G63" i="21" s="1"/>
  <c r="BG521" i="7"/>
  <c r="G949" i="21" s="1"/>
  <c r="BG358" i="7"/>
  <c r="G796" i="21" s="1"/>
  <c r="BG170" i="7"/>
  <c r="G1251" i="21" s="1"/>
  <c r="BG1214" i="7"/>
  <c r="G357" i="21" s="1"/>
  <c r="BG83" i="7"/>
  <c r="G1215" i="21" s="1"/>
  <c r="BG568" i="7"/>
  <c r="G717" i="21" s="1"/>
  <c r="BG753" i="7"/>
  <c r="G1235" i="21" s="1"/>
  <c r="BG1338" i="7"/>
  <c r="G471" i="21" s="1"/>
  <c r="BG921" i="7"/>
  <c r="G86" i="21" s="1"/>
  <c r="BG230" i="7"/>
  <c r="G502" i="21" s="1"/>
  <c r="BG338" i="7"/>
  <c r="G1073" i="21" s="1"/>
  <c r="BG75" i="7"/>
  <c r="G555" i="21" s="1"/>
  <c r="BG1159" i="7"/>
  <c r="G308" i="21" s="1"/>
  <c r="BG1329" i="7"/>
  <c r="BG185" i="7"/>
  <c r="BG1294" i="7"/>
  <c r="G430" i="21" s="1"/>
  <c r="BG757" i="7"/>
  <c r="G749" i="21" s="1"/>
  <c r="BG349" i="7"/>
  <c r="G682" i="21" s="1"/>
  <c r="BG1089" i="7"/>
  <c r="G243" i="21" s="1"/>
  <c r="BG725" i="7"/>
  <c r="G1232" i="21" s="1"/>
  <c r="BG1259" i="7"/>
  <c r="G399" i="21" s="1"/>
  <c r="BG379" i="7"/>
  <c r="G800" i="21" s="1"/>
  <c r="BG193" i="7"/>
  <c r="G1265" i="21" s="1"/>
  <c r="BG1301" i="7"/>
  <c r="G437" i="21" s="1"/>
  <c r="BG431" i="7"/>
  <c r="G694" i="21" s="1"/>
  <c r="BG1212" i="7"/>
  <c r="G355" i="21" s="1"/>
  <c r="BG843" i="7"/>
  <c r="G13" i="21" s="1"/>
  <c r="BG284" i="7"/>
  <c r="G1154" i="21" s="1"/>
  <c r="BG565" i="7"/>
  <c r="G1203" i="21" s="1"/>
  <c r="BG643" i="7"/>
  <c r="G1124" i="21" s="1"/>
  <c r="BG374" i="7"/>
  <c r="G686" i="21" s="1"/>
  <c r="BG262" i="7"/>
  <c r="G661" i="21" s="1"/>
  <c r="BG473" i="7"/>
  <c r="G989" i="21" s="1"/>
  <c r="BG1344" i="7"/>
  <c r="G476" i="21" s="1"/>
  <c r="BG402" i="7"/>
  <c r="G689" i="21" s="1"/>
  <c r="BG197" i="7"/>
  <c r="G590" i="21" s="1"/>
  <c r="BG99" i="7"/>
  <c r="G903" i="21" s="1"/>
  <c r="BG498" i="7"/>
  <c r="G844" i="21" s="1"/>
  <c r="BG1093" i="7"/>
  <c r="G246" i="21" s="1"/>
  <c r="BG33" i="7"/>
  <c r="G535" i="21" s="1"/>
  <c r="BG479" i="7"/>
  <c r="G1096" i="21" s="1"/>
  <c r="BG28" i="7"/>
  <c r="G534" i="21" s="1"/>
  <c r="BG833" i="7"/>
  <c r="G3" i="21" s="1"/>
  <c r="BG128" i="7"/>
  <c r="G587" i="21" s="1"/>
  <c r="BG1134" i="7"/>
  <c r="G284" i="21" s="1"/>
  <c r="BG425" i="7"/>
  <c r="BG652" i="7"/>
  <c r="G730" i="21" s="1"/>
  <c r="BG1347" i="7"/>
  <c r="G478" i="21" s="1"/>
  <c r="BG1128" i="7"/>
  <c r="G279" i="21" s="1"/>
  <c r="BG7" i="7"/>
  <c r="G936" i="21" s="1"/>
  <c r="BG1126" i="7"/>
  <c r="G277" i="21" s="1"/>
  <c r="BG308" i="7"/>
  <c r="G774" i="21" s="1"/>
  <c r="BG1177" i="7"/>
  <c r="G323" i="21" s="1"/>
  <c r="BG181" i="7"/>
  <c r="G1260" i="21" s="1"/>
  <c r="BG283" i="7"/>
  <c r="G1063" i="21" s="1"/>
  <c r="BG1180" i="7"/>
  <c r="G326" i="21" s="1"/>
  <c r="BG1104" i="7"/>
  <c r="G256" i="21" s="1"/>
  <c r="BG445" i="7"/>
  <c r="G873" i="21" s="1"/>
  <c r="BG748" i="7"/>
  <c r="G1184" i="21" s="1"/>
  <c r="BG1072" i="7"/>
  <c r="G226" i="21" s="1"/>
  <c r="BG1288" i="7"/>
  <c r="G425" i="21" s="1"/>
  <c r="BG398" i="7"/>
  <c r="G1177" i="21" s="1"/>
  <c r="BG1025" i="7"/>
  <c r="G181" i="21" s="1"/>
  <c r="BG418" i="7"/>
  <c r="G978" i="21" s="1"/>
  <c r="BG238" i="7"/>
  <c r="G646" i="21" s="1"/>
  <c r="BG151" i="7"/>
  <c r="BG267" i="7"/>
  <c r="G665" i="21" s="1"/>
  <c r="BG366" i="7"/>
  <c r="G969" i="21" s="1"/>
  <c r="BG1034" i="7"/>
  <c r="G190" i="21" s="1"/>
  <c r="BG873" i="7"/>
  <c r="G41" i="21" s="1"/>
  <c r="BG242" i="7"/>
  <c r="G510" i="21" s="1"/>
  <c r="BG861" i="7"/>
  <c r="G29" i="21" s="1"/>
  <c r="BG1147" i="7"/>
  <c r="G297" i="21" s="1"/>
  <c r="BG59" i="7"/>
  <c r="G715" i="21" s="1"/>
  <c r="BG81" i="7"/>
  <c r="G560" i="21" s="1"/>
  <c r="BG862" i="7"/>
  <c r="G30" i="21" s="1"/>
  <c r="BG856" i="7"/>
  <c r="G25" i="21" s="1"/>
  <c r="BG891" i="7"/>
  <c r="G58" i="21" s="1"/>
  <c r="BG852" i="7"/>
  <c r="G22" i="21" s="1"/>
  <c r="BG1118" i="7"/>
  <c r="G270" i="21" s="1"/>
  <c r="BG244" i="7"/>
  <c r="G513" i="21" s="1"/>
  <c r="BG802" i="7"/>
  <c r="BG1295" i="7"/>
  <c r="G431" i="21" s="1"/>
  <c r="BG785" i="7"/>
  <c r="G1220" i="21" s="1"/>
  <c r="BG822" i="7"/>
  <c r="G1272" i="21" s="1"/>
  <c r="BG111" i="7"/>
  <c r="G577" i="21" s="1"/>
  <c r="BG57" i="7"/>
  <c r="G669" i="21" s="1"/>
  <c r="BG127" i="7"/>
  <c r="G586" i="21" s="1"/>
  <c r="BG615" i="7"/>
  <c r="G1120" i="21" s="1"/>
  <c r="BG1153" i="7"/>
  <c r="G302" i="21" s="1"/>
  <c r="BG37" i="7"/>
  <c r="G781" i="21" s="1"/>
  <c r="BG17" i="7"/>
  <c r="G536" i="21" s="1"/>
  <c r="BG121" i="7"/>
  <c r="G1048" i="21" s="1"/>
  <c r="BG1152" i="7"/>
  <c r="G301" i="21" s="1"/>
  <c r="BG1019" i="7"/>
  <c r="G175" i="21" s="1"/>
  <c r="BG44" i="7"/>
  <c r="G848" i="21" s="1"/>
  <c r="BG233" i="7"/>
  <c r="G506" i="21" s="1"/>
  <c r="BG618" i="7"/>
  <c r="G1213" i="21" s="1"/>
  <c r="BG84" i="7"/>
  <c r="G826" i="21" s="1"/>
  <c r="BG423" i="7"/>
  <c r="G850" i="21" s="1"/>
  <c r="BG15" i="7"/>
  <c r="G1159" i="21" s="1"/>
  <c r="BG388" i="7"/>
  <c r="G973" i="21" s="1"/>
  <c r="BG1140" i="7"/>
  <c r="G290" i="21" s="1"/>
  <c r="BG784" i="7"/>
  <c r="G753" i="21" s="1"/>
  <c r="BG700" i="7"/>
  <c r="G1136" i="21" s="1"/>
  <c r="BG1352" i="7"/>
  <c r="G482" i="21" s="1"/>
  <c r="BG361" i="7"/>
  <c r="G799" i="21" s="1"/>
  <c r="BG1186" i="7"/>
  <c r="G330" i="21" s="1"/>
  <c r="BG760" i="7"/>
  <c r="G751" i="21" s="1"/>
  <c r="BG26" i="7"/>
  <c r="G531" i="21" s="1"/>
  <c r="BG654" i="7"/>
  <c r="G731" i="21" s="1"/>
  <c r="BG1299" i="7"/>
  <c r="G435" i="21" s="1"/>
  <c r="BG453" i="7"/>
  <c r="G1185" i="21" s="1"/>
  <c r="BG579" i="7"/>
  <c r="G868" i="21" s="1"/>
  <c r="BG794" i="7"/>
  <c r="G940" i="21" s="1"/>
  <c r="BG331" i="7"/>
  <c r="G789" i="21" s="1"/>
  <c r="BG499" i="7"/>
  <c r="G993" i="21" s="1"/>
  <c r="BG1114" i="7"/>
  <c r="G266" i="21" s="1"/>
  <c r="BG553" i="7"/>
  <c r="G980" i="21" s="1"/>
  <c r="BG1027" i="7"/>
  <c r="G183" i="21" s="1"/>
  <c r="BG1335" i="7"/>
  <c r="G468" i="21" s="1"/>
  <c r="BG810" i="7"/>
  <c r="G1245" i="21" s="1"/>
  <c r="BG101" i="7"/>
  <c r="G574" i="21" s="1"/>
  <c r="BG91" i="7"/>
  <c r="G566" i="21" s="1"/>
  <c r="BG876" i="7"/>
  <c r="G44" i="21" s="1"/>
  <c r="BG630" i="7"/>
  <c r="G1060" i="21" s="1"/>
  <c r="BG1218" i="7"/>
  <c r="G361" i="21" s="1"/>
  <c r="BG859" i="7"/>
  <c r="BG749" i="7"/>
  <c r="G1142" i="21" s="1"/>
  <c r="BG818" i="7"/>
  <c r="G1284" i="21" s="1"/>
  <c r="BG938" i="7"/>
  <c r="G103" i="21" s="1"/>
  <c r="BG1145" i="7"/>
  <c r="G295" i="21" s="1"/>
  <c r="BG1037" i="7"/>
  <c r="G193" i="21" s="1"/>
  <c r="BG697" i="7"/>
  <c r="G1228" i="21" s="1"/>
  <c r="BG995" i="7"/>
  <c r="G153" i="21" s="1"/>
  <c r="BG103" i="7"/>
  <c r="G925" i="21" s="1"/>
  <c r="BG685" i="7"/>
  <c r="G1119" i="21" s="1"/>
  <c r="BG174" i="7"/>
  <c r="G610" i="21" s="1"/>
  <c r="BG100" i="7"/>
  <c r="G572" i="21" s="1"/>
  <c r="BG915" i="7"/>
  <c r="G80" i="21" s="1"/>
  <c r="BG908" i="7"/>
  <c r="G73" i="21" s="1"/>
  <c r="BG214" i="7"/>
  <c r="G609" i="21" s="1"/>
  <c r="BG58" i="7"/>
  <c r="G681" i="21" s="1"/>
  <c r="BG73" i="7"/>
  <c r="G1093" i="21" s="1"/>
  <c r="BG86" i="7"/>
  <c r="G562" i="21" s="1"/>
  <c r="BG1030" i="7"/>
  <c r="G186" i="21" s="1"/>
  <c r="BG1350" i="7"/>
  <c r="G480" i="21" s="1"/>
  <c r="BG269" i="7"/>
  <c r="G756" i="21" s="1"/>
  <c r="BG298" i="7"/>
  <c r="G1067" i="21" s="1"/>
  <c r="BG235" i="7"/>
  <c r="G508" i="21" s="1"/>
  <c r="BG1339" i="7"/>
  <c r="G472" i="21" s="1"/>
  <c r="BG1193" i="7"/>
  <c r="G336" i="21" s="1"/>
  <c r="BG204" i="7"/>
  <c r="G493" i="21" s="1"/>
  <c r="BG781" i="7"/>
  <c r="G1240" i="21" s="1"/>
  <c r="BG510" i="7"/>
  <c r="G1100" i="21" s="1"/>
  <c r="BG807" i="7"/>
  <c r="G1242" i="21" s="1"/>
  <c r="BG375" i="7"/>
  <c r="G802" i="21" s="1"/>
  <c r="BG1334" i="7"/>
  <c r="G467" i="21" s="1"/>
  <c r="BG1176" i="7"/>
  <c r="G322" i="21" s="1"/>
  <c r="BG546" i="7"/>
  <c r="G713" i="21" s="1"/>
  <c r="BG811" i="7"/>
  <c r="G1270" i="21" s="1"/>
  <c r="BG551" i="7"/>
  <c r="G857" i="21" s="1"/>
  <c r="BG401" i="7"/>
  <c r="G1179" i="21" s="1"/>
  <c r="BG320" i="7"/>
  <c r="G1164" i="21" s="1"/>
  <c r="BG758" i="7"/>
  <c r="BG226" i="7"/>
  <c r="G621" i="21" s="1"/>
  <c r="BG566" i="7"/>
  <c r="G1205" i="21" s="1"/>
  <c r="BG392" i="7"/>
  <c r="G1083" i="21" s="1"/>
  <c r="BG1201" i="7"/>
  <c r="G344" i="21" s="1"/>
  <c r="BG653" i="7"/>
  <c r="G1079" i="21" s="1"/>
  <c r="BG467" i="7"/>
  <c r="G834" i="21" s="1"/>
  <c r="BG645" i="7"/>
  <c r="G1074" i="21" s="1"/>
  <c r="BG78" i="7"/>
  <c r="G1137" i="21" s="1"/>
  <c r="BG1116" i="7"/>
  <c r="G268" i="21" s="1"/>
  <c r="BG1059" i="7"/>
  <c r="G215" i="21" s="1"/>
  <c r="BG21" i="7"/>
  <c r="G492" i="21" s="1"/>
  <c r="BG766" i="7"/>
  <c r="G931" i="21" s="1"/>
  <c r="BG894" i="7"/>
  <c r="G61" i="21" s="1"/>
  <c r="BG744" i="7"/>
  <c r="G1180" i="21" s="1"/>
  <c r="BG564" i="7"/>
  <c r="G1112" i="21" s="1"/>
  <c r="BG903" i="7"/>
  <c r="G70" i="21" s="1"/>
  <c r="BG846" i="7"/>
  <c r="G16" i="21" s="1"/>
  <c r="BG191" i="7"/>
  <c r="G1263" i="21" s="1"/>
  <c r="BG878" i="7"/>
  <c r="G46" i="21" s="1"/>
  <c r="BG1196" i="7"/>
  <c r="G339" i="21" s="1"/>
  <c r="BG770" i="7"/>
  <c r="G1049" i="21" s="1"/>
  <c r="BG561" i="7"/>
  <c r="G1109" i="21" s="1"/>
  <c r="BG993" i="7"/>
  <c r="G151" i="21" s="1"/>
  <c r="BG866" i="7"/>
  <c r="G34" i="21" s="1"/>
  <c r="BG382" i="7"/>
  <c r="G808" i="21" s="1"/>
  <c r="BG575" i="7"/>
  <c r="G865" i="21" s="1"/>
  <c r="BG182" i="7"/>
  <c r="G575" i="21" s="1"/>
  <c r="BG1155" i="7"/>
  <c r="G304" i="21" s="1"/>
  <c r="BG329" i="7"/>
  <c r="G786" i="21" s="1"/>
  <c r="BG114" i="7"/>
  <c r="G579" i="21" s="1"/>
  <c r="BG259" i="7"/>
  <c r="G657" i="21" s="1"/>
  <c r="BG93" i="7"/>
  <c r="G1255" i="21" s="1"/>
  <c r="BG313" i="7"/>
  <c r="G782" i="21" s="1"/>
  <c r="BG1276" i="7"/>
  <c r="G414" i="21" s="1"/>
  <c r="BG16" i="7"/>
  <c r="G525" i="21" s="1"/>
  <c r="BG231" i="7"/>
  <c r="G504" i="21" s="1"/>
  <c r="BG631" i="7"/>
  <c r="G884" i="21" s="1"/>
  <c r="BG45" i="7"/>
  <c r="G647" i="21" s="1"/>
  <c r="BG1095" i="7"/>
  <c r="BG554" i="7"/>
  <c r="G862" i="21" s="1"/>
  <c r="BG1086" i="7"/>
  <c r="G240" i="21" s="1"/>
  <c r="BG877" i="7"/>
  <c r="G45" i="21" s="1"/>
  <c r="BG937" i="7"/>
  <c r="G102" i="21" s="1"/>
  <c r="BG647" i="7"/>
  <c r="G1217" i="21" s="1"/>
  <c r="BG812" i="7"/>
  <c r="G1279" i="21" s="1"/>
  <c r="BG1015" i="7"/>
  <c r="G171" i="21" s="1"/>
  <c r="BG387" i="7"/>
  <c r="G972" i="21" s="1"/>
  <c r="BG1053" i="7"/>
  <c r="G209" i="21" s="1"/>
  <c r="BG296" i="7"/>
  <c r="G1065" i="21" s="1"/>
  <c r="BG216" i="7"/>
  <c r="G606" i="21" s="1"/>
  <c r="BG335" i="7"/>
  <c r="G961" i="21" s="1"/>
  <c r="BG23" i="7"/>
  <c r="G529" i="21" s="1"/>
  <c r="BG885" i="7"/>
  <c r="G52" i="21" s="1"/>
  <c r="BG668" i="7"/>
  <c r="G1030" i="21" s="1"/>
  <c r="BG462" i="7"/>
  <c r="G828" i="21" s="1"/>
  <c r="BG642" i="7"/>
  <c r="G1123" i="21" s="1"/>
  <c r="BG541" i="7"/>
  <c r="G1199" i="21" s="1"/>
  <c r="BG144" i="7"/>
  <c r="G1148" i="21" s="1"/>
  <c r="BG167" i="7"/>
  <c r="G608" i="21" s="1"/>
  <c r="BG372" i="7"/>
  <c r="G798" i="21" s="1"/>
  <c r="BG1219" i="7"/>
  <c r="G362" i="21" s="1"/>
  <c r="BG522" i="7"/>
  <c r="G851" i="21" s="1"/>
  <c r="BG278" i="7"/>
  <c r="G676" i="21" s="1"/>
  <c r="BG901" i="7"/>
  <c r="G68" i="21" s="1"/>
  <c r="BG421" i="7"/>
  <c r="G1087" i="21" s="1"/>
  <c r="BG1171" i="7"/>
  <c r="G318" i="21" s="1"/>
  <c r="BG415" i="7"/>
  <c r="G842" i="21" s="1"/>
  <c r="BG831" i="7"/>
  <c r="G1" i="21" s="1"/>
  <c r="BG13" i="7"/>
  <c r="G527" i="21" s="1"/>
  <c r="BG427" i="7"/>
  <c r="G1090" i="21" s="1"/>
  <c r="BG601" i="7"/>
  <c r="G724" i="21" s="1"/>
  <c r="BG1052" i="7"/>
  <c r="G208" i="21" s="1"/>
  <c r="BG586" i="7"/>
  <c r="G1011" i="21" s="1"/>
  <c r="BG1083" i="7"/>
  <c r="G237" i="21" s="1"/>
  <c r="BG622" i="7"/>
  <c r="G727" i="21" s="1"/>
  <c r="BG354" i="7"/>
  <c r="G793" i="21" s="1"/>
  <c r="BG582" i="7"/>
  <c r="BG316" i="7"/>
  <c r="G958" i="21" s="1"/>
  <c r="BG169" i="7"/>
  <c r="G1250" i="21" s="1"/>
  <c r="BG236" i="7"/>
  <c r="G643" i="21" s="1"/>
  <c r="BG1085" i="7"/>
  <c r="G239" i="21" s="1"/>
  <c r="BG523" i="7"/>
  <c r="G852" i="21" s="1"/>
  <c r="BG1084" i="7"/>
  <c r="G238" i="21" s="1"/>
  <c r="BG77" i="7"/>
  <c r="G557" i="21" s="1"/>
  <c r="BG777" i="7"/>
  <c r="G1146" i="21" s="1"/>
  <c r="BG902" i="7"/>
  <c r="G69" i="21" s="1"/>
  <c r="BG1198" i="7"/>
  <c r="G341" i="21" s="1"/>
  <c r="BG736" i="7"/>
  <c r="G921" i="21" s="1"/>
  <c r="BG1154" i="7"/>
  <c r="G303" i="21" s="1"/>
  <c r="BG1286" i="7"/>
  <c r="G423" i="21" s="1"/>
  <c r="BG1252" i="7"/>
  <c r="G393" i="21" s="1"/>
  <c r="BG515" i="7"/>
  <c r="G709" i="21" s="1"/>
  <c r="BG763" i="7"/>
  <c r="G926" i="21" s="1"/>
  <c r="BG567" i="7"/>
  <c r="G1206" i="21" s="1"/>
  <c r="BG118" i="7"/>
  <c r="G1014" i="21" s="1"/>
  <c r="BG771" i="7"/>
  <c r="G1051" i="21" s="1"/>
  <c r="BG280" i="7"/>
  <c r="G947" i="21" s="1"/>
  <c r="BG129" i="7"/>
  <c r="G516" i="21" s="1"/>
  <c r="BG1354" i="7"/>
  <c r="G484" i="21" s="1"/>
  <c r="BG458" i="7"/>
  <c r="G699" i="21" s="1"/>
  <c r="BG251" i="7"/>
  <c r="G645" i="21" s="1"/>
  <c r="BG989" i="7"/>
  <c r="BG1120" i="7"/>
  <c r="G272" i="21" s="1"/>
  <c r="BG49" i="7"/>
  <c r="G870" i="21" s="1"/>
  <c r="BG330" i="7"/>
  <c r="G787" i="21" s="1"/>
  <c r="BG443" i="7"/>
  <c r="G822" i="21" s="1"/>
  <c r="BG389" i="7"/>
  <c r="G974" i="21" s="1"/>
  <c r="BG1231" i="7"/>
  <c r="G373" i="21" s="1"/>
  <c r="BG1353" i="7"/>
  <c r="G483" i="21" s="1"/>
  <c r="BG624" i="7"/>
  <c r="G728" i="21" s="1"/>
  <c r="BG53" i="7"/>
  <c r="G545" i="21" s="1"/>
  <c r="BG808" i="7"/>
  <c r="G1243" i="21" s="1"/>
  <c r="BG1194" i="7"/>
  <c r="G337" i="21" s="1"/>
  <c r="BG922" i="7"/>
  <c r="G87" i="21" s="1"/>
  <c r="BG1045" i="7"/>
  <c r="G201" i="21" s="1"/>
  <c r="BG362" i="7"/>
  <c r="G966" i="21" s="1"/>
  <c r="BG743" i="7"/>
  <c r="G1045" i="21" s="1"/>
  <c r="BG486" i="7"/>
  <c r="BG328" i="7"/>
  <c r="G784" i="21" s="1"/>
  <c r="BG180" i="7"/>
  <c r="G1256" i="21" s="1"/>
  <c r="BG969" i="7"/>
  <c r="BG1127" i="7"/>
  <c r="G278" i="21" s="1"/>
  <c r="BG1117" i="7"/>
  <c r="G269" i="21" s="1"/>
  <c r="BG363" i="7"/>
  <c r="G788" i="21" s="1"/>
  <c r="BG639" i="7"/>
  <c r="G1068" i="21" s="1"/>
  <c r="BG1172" i="7"/>
  <c r="G319" i="21" s="1"/>
  <c r="BG798" i="7"/>
  <c r="G942" i="21" s="1"/>
  <c r="BG1062" i="7"/>
  <c r="G218" i="21" s="1"/>
  <c r="BG826" i="7"/>
  <c r="G1276" i="21" s="1"/>
  <c r="BG614" i="7"/>
  <c r="G1118" i="21" s="1"/>
  <c r="BG395" i="7"/>
  <c r="G823" i="21" s="1"/>
  <c r="BG1271" i="7"/>
  <c r="G409" i="21" s="1"/>
  <c r="BG281" i="7"/>
  <c r="G1061" i="21" s="1"/>
  <c r="BG980" i="7"/>
  <c r="G141" i="21" s="1"/>
  <c r="BG489" i="7"/>
  <c r="G705" i="21" s="1"/>
  <c r="BG19" i="7"/>
  <c r="G1259" i="21" s="1"/>
  <c r="BG141" i="7"/>
  <c r="G593" i="21" s="1"/>
  <c r="BG454" i="7"/>
  <c r="G1186" i="21" s="1"/>
  <c r="BG336" i="7"/>
  <c r="G963" i="21" s="1"/>
  <c r="BG714" i="7"/>
  <c r="G1039" i="21" s="1"/>
  <c r="BG684" i="7"/>
  <c r="G906" i="21" s="1"/>
  <c r="BG188" i="7"/>
  <c r="G620" i="21" s="1"/>
  <c r="BG35" i="7"/>
  <c r="G538" i="21" s="1"/>
  <c r="BG108" i="7"/>
  <c r="G970" i="21" s="1"/>
  <c r="BG755" i="7"/>
  <c r="G1190" i="21" s="1"/>
  <c r="BG196" i="7"/>
  <c r="G624" i="21" s="1"/>
  <c r="BG351" i="7"/>
  <c r="G683" i="21" s="1"/>
  <c r="BG992" i="7"/>
  <c r="G150" i="21" s="1"/>
  <c r="BG475" i="7"/>
  <c r="G990" i="21" s="1"/>
  <c r="BG946" i="7"/>
  <c r="G110" i="21" s="1"/>
  <c r="BG540" i="7"/>
  <c r="G965" i="21" s="1"/>
  <c r="BG266" i="7"/>
  <c r="G664" i="21" s="1"/>
  <c r="BG360" i="7"/>
  <c r="G785" i="21" s="1"/>
  <c r="BG1360" i="7"/>
  <c r="G490" i="21" s="1"/>
  <c r="BG599" i="7"/>
  <c r="G722" i="21" s="1"/>
  <c r="BG609" i="7"/>
  <c r="G879" i="21" s="1"/>
  <c r="BG730" i="7"/>
  <c r="G916" i="21" s="1"/>
  <c r="BG1226" i="7"/>
  <c r="G368" i="21" s="1"/>
  <c r="BG740" i="7"/>
  <c r="G1042" i="21" s="1"/>
  <c r="BG1266" i="7"/>
  <c r="G405" i="21" s="1"/>
  <c r="BG229" i="7"/>
  <c r="G622" i="21" s="1"/>
  <c r="BG290" i="7"/>
  <c r="G769" i="21" s="1"/>
  <c r="BG285" i="7"/>
  <c r="G1155" i="21" s="1"/>
  <c r="BG1080" i="7"/>
  <c r="G234" i="21" s="1"/>
  <c r="BG1165" i="7"/>
  <c r="G312" i="21" s="1"/>
  <c r="BG606" i="7"/>
  <c r="G1032" i="21" s="1"/>
  <c r="BG518" i="7"/>
  <c r="G946" i="21" s="1"/>
  <c r="BG487" i="7"/>
  <c r="G912" i="21" s="1"/>
  <c r="BG1263" i="7"/>
  <c r="G403" i="21" s="1"/>
  <c r="BG279" i="7"/>
  <c r="G945" i="21" s="1"/>
  <c r="BG310" i="7"/>
  <c r="G776" i="21" s="1"/>
  <c r="BG626" i="7"/>
  <c r="G880" i="21" s="1"/>
  <c r="BG228" i="7"/>
  <c r="G641" i="21" s="1"/>
  <c r="BG20" i="7"/>
  <c r="G547" i="21" s="1"/>
  <c r="BG1216" i="7"/>
  <c r="G359" i="21" s="1"/>
  <c r="BG983" i="7"/>
  <c r="BG534" i="7"/>
  <c r="G1106" i="21" s="1"/>
  <c r="BG722" i="7"/>
  <c r="G1139" i="21" s="1"/>
  <c r="BG790" i="7"/>
  <c r="G934" i="21" s="1"/>
  <c r="BG966" i="7"/>
  <c r="G128" i="21" s="1"/>
  <c r="BG1184" i="7"/>
  <c r="BG239" i="7"/>
  <c r="G633" i="21" s="1"/>
  <c r="BG775" i="7"/>
  <c r="G1144" i="21" s="1"/>
  <c r="BG1230" i="7"/>
  <c r="G372" i="21" s="1"/>
  <c r="BG1250" i="7"/>
  <c r="G391" i="21" s="1"/>
  <c r="BG1296" i="7"/>
  <c r="G432" i="21" s="1"/>
  <c r="BG441" i="7"/>
  <c r="G820" i="21" s="1"/>
  <c r="BG1203" i="7"/>
  <c r="G346" i="21" s="1"/>
  <c r="BG1137" i="7"/>
  <c r="G287" i="21" s="1"/>
  <c r="BG542" i="7"/>
  <c r="G1200" i="21" s="1"/>
  <c r="BG682" i="7"/>
  <c r="G899" i="21" s="1"/>
  <c r="BG40" i="7"/>
  <c r="G803" i="21" s="1"/>
  <c r="BG864" i="7"/>
  <c r="G32" i="21" s="1"/>
  <c r="BG968" i="7"/>
  <c r="G130" i="21" s="1"/>
  <c r="BG509" i="7"/>
  <c r="G1196" i="21" s="1"/>
  <c r="BG914" i="7"/>
  <c r="G79" i="21" s="1"/>
  <c r="BG563" i="7"/>
  <c r="G1111" i="21" s="1"/>
  <c r="BG880" i="7"/>
  <c r="G48" i="21" s="1"/>
  <c r="BG1261" i="7"/>
  <c r="G401" i="21" s="1"/>
  <c r="BG893" i="7"/>
  <c r="G60" i="21" s="1"/>
  <c r="BG693" i="7"/>
  <c r="G1134" i="21" s="1"/>
  <c r="BG496" i="7"/>
  <c r="G922" i="21" s="1"/>
  <c r="BG356" i="7"/>
  <c r="G794" i="21" s="1"/>
  <c r="BG157" i="7"/>
  <c r="G1226" i="21" s="1"/>
  <c r="BG1238" i="7"/>
  <c r="G380" i="21" s="1"/>
  <c r="BG598" i="7"/>
  <c r="G721" i="21" s="1"/>
  <c r="BG673" i="7"/>
  <c r="G1130" i="21" s="1"/>
  <c r="BG524" i="7"/>
  <c r="G953" i="21" s="1"/>
  <c r="BG109" i="7"/>
  <c r="G981" i="21" s="1"/>
  <c r="BG715" i="7"/>
  <c r="G1040" i="21" s="1"/>
  <c r="BG1283" i="7"/>
  <c r="BG1038" i="7"/>
  <c r="G194" i="21" s="1"/>
  <c r="BG720" i="7"/>
  <c r="G1138" i="21" s="1"/>
  <c r="BG953" i="7"/>
  <c r="G117" i="21" s="1"/>
  <c r="BG1049" i="7"/>
  <c r="G205" i="21" s="1"/>
  <c r="BG941" i="7"/>
  <c r="BG897" i="7"/>
  <c r="G64" i="21" s="1"/>
  <c r="BG867" i="7"/>
  <c r="G35" i="21" s="1"/>
  <c r="BG841" i="7"/>
  <c r="G11" i="21" s="1"/>
  <c r="BG1170" i="7"/>
  <c r="G317" i="21" s="1"/>
  <c r="BG663" i="7"/>
  <c r="G897" i="21" s="1"/>
  <c r="BG1220" i="7"/>
  <c r="G363" i="21" s="1"/>
  <c r="BG1014" i="7"/>
  <c r="G170" i="21" s="1"/>
  <c r="BG628" i="7"/>
  <c r="G1058" i="21" s="1"/>
  <c r="BG1166" i="7"/>
  <c r="G313" i="21" s="1"/>
  <c r="BG735" i="7"/>
  <c r="G919" i="21" s="1"/>
  <c r="BG1305" i="7"/>
  <c r="G441" i="21" s="1"/>
  <c r="BG1149" i="7"/>
  <c r="G299" i="21" s="1"/>
  <c r="BG286" i="7"/>
  <c r="G667" i="21" s="1"/>
  <c r="BG944" i="7"/>
  <c r="G108" i="21" s="1"/>
  <c r="BG974" i="7"/>
  <c r="G135" i="21" s="1"/>
  <c r="BG277" i="7"/>
  <c r="G764" i="21" s="1"/>
  <c r="BG765" i="7"/>
  <c r="G928" i="21" s="1"/>
  <c r="BG303" i="7"/>
  <c r="G672" i="21" s="1"/>
  <c r="BG282" i="7"/>
  <c r="G1062" i="21" s="1"/>
  <c r="BG194" i="7"/>
  <c r="G1266" i="21" s="1"/>
  <c r="BG470" i="7"/>
  <c r="G898" i="21" s="1"/>
  <c r="BG149" i="7"/>
  <c r="G595" i="21" s="1"/>
  <c r="BG1078" i="7"/>
  <c r="G232" i="21" s="1"/>
  <c r="BG385" i="7"/>
  <c r="G806" i="21" s="1"/>
  <c r="BG723" i="7"/>
  <c r="BG1143" i="7"/>
  <c r="G293" i="21" s="1"/>
  <c r="BG484" i="7"/>
  <c r="G1192" i="21" s="1"/>
  <c r="BG874" i="7"/>
  <c r="G42" i="21" s="1"/>
  <c r="BG1315" i="7"/>
  <c r="G450" i="21" s="1"/>
  <c r="BG166" i="7"/>
  <c r="G607" i="21" s="1"/>
  <c r="BG505" i="7"/>
  <c r="G997" i="21" s="1"/>
  <c r="BG297" i="7"/>
  <c r="G1066" i="21" s="1"/>
  <c r="BG1035" i="7"/>
  <c r="G191" i="21" s="1"/>
  <c r="BG1278" i="7"/>
  <c r="G416" i="21" s="1"/>
  <c r="BG1138" i="7"/>
  <c r="G288" i="21" s="1"/>
  <c r="BG245" i="7"/>
  <c r="G515" i="21" s="1"/>
  <c r="BG537" i="7"/>
  <c r="G1108" i="21" s="1"/>
  <c r="BG1020" i="7"/>
  <c r="G176" i="21" s="1"/>
  <c r="BG611" i="7"/>
  <c r="G1017" i="21" s="1"/>
  <c r="BG1023" i="7"/>
  <c r="G179" i="21" s="1"/>
  <c r="BG683" i="7"/>
  <c r="G904" i="21" s="1"/>
  <c r="BG87" i="7"/>
  <c r="G1247" i="21" s="1"/>
  <c r="BG848" i="7"/>
  <c r="G18" i="21" s="1"/>
  <c r="BG1032" i="7"/>
  <c r="G188" i="21" s="1"/>
  <c r="BG783" i="7"/>
  <c r="G1219" i="21" s="1"/>
  <c r="BG719" i="7"/>
  <c r="G1135" i="21" s="1"/>
  <c r="BG243" i="7"/>
  <c r="G511" i="21" s="1"/>
  <c r="BG676" i="7"/>
  <c r="G1222" i="21" s="1"/>
  <c r="BG658" i="7"/>
  <c r="G890" i="21" s="1"/>
  <c r="BG399" i="7"/>
  <c r="G1178" i="21" s="1"/>
  <c r="BG809" i="7"/>
  <c r="G1244" i="21" s="1"/>
  <c r="BG768" i="7"/>
  <c r="G1202" i="21" s="1"/>
  <c r="BG865" i="7"/>
  <c r="G33" i="21" s="1"/>
  <c r="BG1087" i="7"/>
  <c r="G241" i="21" s="1"/>
  <c r="BG963" i="7"/>
  <c r="G125" i="21" s="1"/>
  <c r="BG1040" i="7"/>
  <c r="G196" i="21" s="1"/>
  <c r="BG857" i="7"/>
  <c r="G26" i="21" s="1"/>
  <c r="BG910" i="7"/>
  <c r="G75" i="21" s="1"/>
  <c r="BG416" i="7"/>
  <c r="G817" i="21" s="1"/>
  <c r="BG960" i="7"/>
  <c r="BG912" i="7"/>
  <c r="G77" i="21" s="1"/>
  <c r="BG1075" i="7"/>
  <c r="G229" i="21" s="1"/>
  <c r="BG355" i="7"/>
  <c r="G780" i="21" s="1"/>
  <c r="BG471" i="7"/>
  <c r="BG600" i="7"/>
  <c r="G723" i="21" s="1"/>
  <c r="BG42" i="7"/>
  <c r="G636" i="21" s="1"/>
  <c r="BG1249" i="7"/>
  <c r="G390" i="21" s="1"/>
  <c r="BG202" i="7"/>
  <c r="G1268" i="21" s="1"/>
  <c r="BG538" i="7"/>
  <c r="G964" i="21" s="1"/>
  <c r="BG1028" i="7"/>
  <c r="G184" i="21" s="1"/>
  <c r="BG1000" i="7"/>
  <c r="G157" i="21" s="1"/>
  <c r="BG637" i="7"/>
  <c r="G1022" i="21" s="1"/>
  <c r="BG835" i="7"/>
  <c r="G5" i="21" s="1"/>
  <c r="BG179" i="7"/>
  <c r="G571" i="21" s="1"/>
  <c r="BG428" i="7"/>
  <c r="G1181" i="21" s="1"/>
  <c r="BG690" i="7"/>
  <c r="G1131" i="21" s="1"/>
  <c r="BG494" i="7"/>
  <c r="G920" i="21" s="1"/>
  <c r="BG1160" i="7"/>
  <c r="BG490" i="7"/>
  <c r="G706" i="21" s="1"/>
  <c r="BG1156" i="7"/>
  <c r="G305" i="21" s="1"/>
  <c r="BG619" i="7"/>
  <c r="G1212" i="21" s="1"/>
  <c r="BG791" i="7"/>
  <c r="G935" i="21" s="1"/>
  <c r="BG1133" i="7"/>
  <c r="G283" i="21" s="1"/>
  <c r="BG480" i="7"/>
  <c r="G905" i="21" s="1"/>
  <c r="BG407" i="7"/>
  <c r="G810" i="21" s="1"/>
  <c r="BG386" i="7"/>
  <c r="G971" i="21" s="1"/>
  <c r="BG506" i="7"/>
  <c r="G1101" i="21" s="1"/>
  <c r="BG323" i="7"/>
  <c r="G1166" i="21" s="1"/>
  <c r="BG1206" i="7"/>
  <c r="G349" i="21" s="1"/>
  <c r="BG203" i="7"/>
  <c r="G1269" i="21" s="1"/>
  <c r="BG869" i="7"/>
  <c r="G37" i="21" s="1"/>
  <c r="BG998" i="7"/>
  <c r="BG731" i="7"/>
  <c r="BG1324" i="7"/>
  <c r="G459" i="21" s="1"/>
  <c r="BG265" i="7"/>
  <c r="G663" i="21" s="1"/>
  <c r="BG698" i="7"/>
  <c r="G739" i="21" s="1"/>
  <c r="BG158" i="7"/>
  <c r="G1237" i="21" s="1"/>
  <c r="BG117" i="7"/>
  <c r="G992" i="21" s="1"/>
  <c r="BG268" i="7"/>
  <c r="G666" i="21" s="1"/>
  <c r="BG976" i="7"/>
  <c r="G137" i="21" s="1"/>
  <c r="BG1041" i="7"/>
  <c r="G197" i="21" s="1"/>
  <c r="BG146" i="7"/>
  <c r="G1171" i="21" s="1"/>
  <c r="BG1264" i="7"/>
  <c r="BG557" i="7"/>
  <c r="G1005" i="21" s="1"/>
  <c r="BG817" i="7"/>
  <c r="G1283" i="21" s="1"/>
  <c r="BG746" i="7"/>
  <c r="G1140" i="21" s="1"/>
  <c r="BG1022" i="7"/>
  <c r="G178" i="21" s="1"/>
  <c r="BG314" i="7"/>
  <c r="G956" i="21" s="1"/>
  <c r="BG1251" i="7"/>
  <c r="G392" i="21" s="1"/>
  <c r="BG201" i="7"/>
  <c r="G1267" i="21" s="1"/>
  <c r="BG688" i="7"/>
  <c r="G1034" i="21" s="1"/>
  <c r="BG850" i="7"/>
  <c r="G20" i="21" s="1"/>
  <c r="BG345" i="7"/>
  <c r="G771" i="21" s="1"/>
  <c r="BG1245" i="7"/>
  <c r="G386" i="21" s="1"/>
  <c r="BG227" i="7"/>
  <c r="G640" i="21" s="1"/>
  <c r="BG1269" i="7"/>
  <c r="G407" i="21" s="1"/>
  <c r="BG801" i="7"/>
  <c r="G1057" i="21" s="1"/>
  <c r="BG754" i="7"/>
  <c r="G1236" i="21" s="1"/>
  <c r="BG701" i="7"/>
  <c r="G741" i="21" s="1"/>
  <c r="BG556" i="7"/>
  <c r="G1004" i="21" s="1"/>
  <c r="BG260" i="7"/>
  <c r="G659" i="21" s="1"/>
  <c r="BG263" i="7"/>
  <c r="G656" i="21" s="1"/>
  <c r="BG106" i="7"/>
  <c r="BG46" i="7"/>
  <c r="G859" i="21" s="1"/>
  <c r="BG840" i="7"/>
  <c r="G10" i="21" s="1"/>
  <c r="BG1210" i="7"/>
  <c r="G353" i="21" s="1"/>
  <c r="BG68" i="7"/>
  <c r="G726" i="21" s="1"/>
  <c r="BG165" i="7"/>
  <c r="G605" i="21" s="1"/>
  <c r="BG404" i="7"/>
  <c r="G690" i="21" s="1"/>
  <c r="BG1044" i="7"/>
  <c r="G200" i="21" s="1"/>
  <c r="BG1291" i="7"/>
  <c r="G428" i="21" s="1"/>
  <c r="BG666" i="7"/>
  <c r="G1029" i="21" s="1"/>
  <c r="BG886" i="7"/>
  <c r="G53" i="21" s="1"/>
  <c r="BG309" i="7"/>
  <c r="G777" i="21" s="1"/>
  <c r="BG307" i="7"/>
  <c r="G675" i="21" s="1"/>
  <c r="BG1098" i="7"/>
  <c r="G250" i="21" s="1"/>
  <c r="BG1061" i="7"/>
  <c r="G217" i="21" s="1"/>
  <c r="BG589" i="7"/>
  <c r="G1015" i="21" s="1"/>
  <c r="BG560" i="7"/>
  <c r="G1007" i="21" s="1"/>
  <c r="BG1058" i="7"/>
  <c r="G214" i="21" s="1"/>
  <c r="BG18" i="7"/>
  <c r="G1248" i="21" s="1"/>
  <c r="BG332" i="7"/>
  <c r="G790" i="21" s="1"/>
  <c r="BG452" i="7"/>
  <c r="G1095" i="21" s="1"/>
  <c r="BG875" i="7"/>
  <c r="G43" i="21" s="1"/>
  <c r="BG225" i="7"/>
  <c r="G639" i="21" s="1"/>
  <c r="BG1110" i="7"/>
  <c r="G262" i="21" s="1"/>
  <c r="BG617" i="7"/>
  <c r="G1211" i="21" s="1"/>
  <c r="BG288" i="7"/>
  <c r="G765" i="21" s="1"/>
  <c r="BG747" i="7"/>
  <c r="G1141" i="21" s="1"/>
  <c r="BG455" i="7"/>
  <c r="G1187" i="21" s="1"/>
  <c r="BG923" i="7"/>
  <c r="G88" i="21" s="1"/>
  <c r="BG741" i="7"/>
  <c r="G1043" i="21" s="1"/>
  <c r="BG504" i="7"/>
  <c r="G929" i="21" s="1"/>
  <c r="BG1101" i="7"/>
  <c r="G253" i="21" s="1"/>
  <c r="BG576" i="7"/>
  <c r="G866" i="21" s="1"/>
  <c r="BG1070" i="7"/>
  <c r="G224" i="21" s="1"/>
  <c r="BG126" i="7"/>
  <c r="G512" i="21" s="1"/>
  <c r="BG364" i="7"/>
  <c r="G967" i="21" s="1"/>
  <c r="BG593" i="7"/>
  <c r="G1117" i="21" s="1"/>
  <c r="BG979" i="7"/>
  <c r="G140" i="21" s="1"/>
  <c r="BG275" i="7"/>
  <c r="G761" i="21" s="1"/>
  <c r="BG994" i="7"/>
  <c r="G152" i="21" s="1"/>
  <c r="BG224" i="7"/>
  <c r="G619" i="21" s="1"/>
  <c r="BG879" i="7"/>
  <c r="G47" i="21" s="1"/>
  <c r="BG888" i="7"/>
  <c r="G55" i="21" s="1"/>
  <c r="BG1157" i="7"/>
  <c r="G306" i="21" s="1"/>
  <c r="BG728" i="7"/>
  <c r="G745" i="21" s="1"/>
  <c r="BG828" i="7"/>
  <c r="G1278" i="21" s="1"/>
  <c r="BG223" i="7"/>
  <c r="G638" i="21" s="1"/>
  <c r="BG604" i="7"/>
  <c r="G874" i="21" s="1"/>
  <c r="BG353" i="7"/>
  <c r="G791" i="21" s="1"/>
  <c r="BG1125" i="7"/>
  <c r="G276" i="21" s="1"/>
  <c r="BG670" i="7"/>
  <c r="G1127" i="21" s="1"/>
  <c r="BG1307" i="7"/>
  <c r="G443" i="21" s="1"/>
  <c r="BG558" i="7"/>
  <c r="G983" i="21" s="1"/>
  <c r="BG1109" i="7"/>
  <c r="G261" i="21" s="1"/>
  <c r="BG206" i="7"/>
  <c r="G599" i="21" s="1"/>
  <c r="BG660" i="7"/>
  <c r="G893" i="21" s="1"/>
  <c r="BG539" i="7"/>
  <c r="G1198" i="21" s="1"/>
  <c r="BG928" i="7"/>
  <c r="G93" i="21" s="1"/>
  <c r="BG112" i="7"/>
  <c r="G498" i="21" s="1"/>
  <c r="BG787" i="7"/>
  <c r="BG625" i="7"/>
  <c r="G729" i="21" s="1"/>
  <c r="BG562" i="7"/>
  <c r="G1110" i="21" s="1"/>
  <c r="BG1122" i="7"/>
  <c r="BG478" i="7"/>
  <c r="G991" i="21" s="1"/>
  <c r="BG1192" i="7"/>
  <c r="G335" i="21" s="1"/>
  <c r="BG176" i="7"/>
  <c r="G613" i="21" s="1"/>
  <c r="BG520" i="7"/>
  <c r="G847" i="21" s="1"/>
  <c r="BG306" i="7"/>
  <c r="G674" i="21" s="1"/>
  <c r="BG122" i="7"/>
  <c r="G582" i="21" s="1"/>
  <c r="BG340" i="7"/>
  <c r="G1075" i="21" s="1"/>
  <c r="BG511" i="7"/>
  <c r="G1197" i="21" s="1"/>
  <c r="BG95" i="7"/>
  <c r="G1257" i="21" s="1"/>
  <c r="BG1243" i="7"/>
  <c r="BG178" i="7"/>
  <c r="G1254" i="21" s="1"/>
  <c r="BG1233" i="7"/>
  <c r="G375" i="21" s="1"/>
  <c r="BG64" i="7"/>
  <c r="G552" i="21" s="1"/>
  <c r="BG212" i="7"/>
  <c r="G632" i="21" s="1"/>
  <c r="BG892" i="7"/>
  <c r="G59" i="21" s="1"/>
  <c r="BG322" i="7"/>
  <c r="G1071" i="21" s="1"/>
  <c r="BG1111" i="7"/>
  <c r="G263" i="21" s="1"/>
  <c r="BG391" i="7"/>
  <c r="G1082" i="21" s="1"/>
  <c r="BG789" i="7"/>
  <c r="G933" i="21" s="1"/>
  <c r="BG393" i="7"/>
  <c r="G1084" i="21" s="1"/>
  <c r="BG924" i="7"/>
  <c r="G89" i="21" s="1"/>
  <c r="BG1047" i="7"/>
  <c r="G203" i="21" s="1"/>
  <c r="BG1081" i="7"/>
  <c r="G235" i="21" s="1"/>
  <c r="BG373" i="7"/>
  <c r="G1174" i="21" s="1"/>
  <c r="BG1240" i="7"/>
  <c r="G382" i="21" s="1"/>
  <c r="BG610" i="7"/>
  <c r="G1016" i="21" s="1"/>
  <c r="BG1224" i="7"/>
  <c r="BG932" i="7"/>
  <c r="G97" i="21" s="1"/>
  <c r="BG689" i="7"/>
  <c r="G1035" i="21" s="1"/>
  <c r="BG603" i="7"/>
  <c r="G1028" i="21" s="1"/>
  <c r="BG217" i="7"/>
  <c r="G497" i="21" s="1"/>
  <c r="BG469" i="7"/>
  <c r="G987" i="21" s="1"/>
  <c r="BG377" i="7"/>
  <c r="G687" i="21" s="1"/>
  <c r="BG623" i="7"/>
  <c r="G1054" i="21" s="1"/>
  <c r="BG1348" i="7"/>
  <c r="BG680" i="7"/>
  <c r="G736" i="21" s="1"/>
  <c r="BG344" i="7"/>
  <c r="G772" i="21" s="1"/>
  <c r="BG925" i="7"/>
  <c r="G90" i="21" s="1"/>
  <c r="BG931" i="7"/>
  <c r="G96" i="21" s="1"/>
  <c r="BG930" i="7"/>
  <c r="G95" i="21" s="1"/>
  <c r="BG767" i="7"/>
  <c r="G930" i="21" s="1"/>
  <c r="BG291" i="7"/>
  <c r="G773" i="21" s="1"/>
  <c r="BG31" i="7"/>
  <c r="G569" i="21" s="1"/>
  <c r="BG951" i="7"/>
  <c r="G115" i="21" s="1"/>
  <c r="BG1258" i="7"/>
  <c r="G398" i="21" s="1"/>
  <c r="BG595" i="7"/>
  <c r="G1208" i="21" s="1"/>
  <c r="BG532" i="7"/>
  <c r="BG89" i="7"/>
  <c r="G564" i="21" s="1"/>
  <c r="BG195" i="7"/>
  <c r="G623" i="21" s="1"/>
  <c r="BG733" i="7"/>
  <c r="G1169" i="21" s="1"/>
  <c r="BG8" i="7"/>
  <c r="G1047" i="21" s="1"/>
  <c r="BG125" i="7"/>
  <c r="G585" i="21" s="1"/>
  <c r="BG468" i="7"/>
  <c r="G835" i="21" s="1"/>
  <c r="BG1241" i="7"/>
  <c r="G383" i="21" s="1"/>
  <c r="BG800" i="7"/>
  <c r="G1056" i="21" s="1"/>
  <c r="BG578" i="7"/>
  <c r="G1006" i="21" s="1"/>
  <c r="BG1319" i="7"/>
  <c r="G454" i="21" s="1"/>
  <c r="BG1112" i="7"/>
  <c r="G264" i="21" s="1"/>
  <c r="BG222" i="7"/>
  <c r="G637" i="21" s="1"/>
  <c r="BG492" i="7"/>
  <c r="G838" i="21" s="1"/>
  <c r="BG295" i="7"/>
  <c r="G1064" i="21" s="1"/>
  <c r="BG545" i="7"/>
  <c r="G712" i="21" s="1"/>
  <c r="BG1328" i="7"/>
  <c r="G462" i="21" s="1"/>
  <c r="BG513" i="7"/>
  <c r="G708" i="21" s="1"/>
  <c r="BG1068" i="7"/>
  <c r="BG1124" i="7"/>
  <c r="G275" i="21" s="1"/>
  <c r="BG1012" i="7"/>
  <c r="G168" i="21" s="1"/>
  <c r="BG1262" i="7"/>
  <c r="G402" i="21" s="1"/>
  <c r="BG80" i="7"/>
  <c r="G792" i="21" s="1"/>
  <c r="BG162" i="7"/>
  <c r="G601" i="21" s="1"/>
  <c r="BG1318" i="7"/>
  <c r="G453" i="21" s="1"/>
  <c r="BG665" i="7"/>
  <c r="G1027" i="21" s="1"/>
  <c r="BG581" i="7"/>
  <c r="G871" i="21" s="1"/>
  <c r="BG633" i="7"/>
  <c r="G886" i="21" s="1"/>
  <c r="BG1181" i="7"/>
  <c r="G327" i="21" s="1"/>
  <c r="BG1036" i="7"/>
  <c r="G192" i="21" s="1"/>
  <c r="BG1051" i="7"/>
  <c r="G207" i="21" s="1"/>
  <c r="BG640" i="7"/>
  <c r="G1024" i="21" s="1"/>
  <c r="BG704" i="7"/>
  <c r="G908" i="21" s="1"/>
  <c r="BG569" i="7"/>
  <c r="G718" i="21" s="1"/>
  <c r="BG883" i="7"/>
  <c r="BG853" i="7"/>
  <c r="BG549" i="7"/>
  <c r="G855" i="21" s="1"/>
  <c r="BG1115" i="7"/>
  <c r="G267" i="21" s="1"/>
  <c r="BG261" i="7"/>
  <c r="G660" i="21" s="1"/>
  <c r="BG293" i="7"/>
  <c r="G951" i="21" s="1"/>
  <c r="BG357" i="7"/>
  <c r="G795" i="21" s="1"/>
  <c r="BG971" i="7"/>
  <c r="G132" i="21" s="1"/>
  <c r="BG321" i="7"/>
  <c r="G1165" i="21" s="1"/>
  <c r="BG708" i="7"/>
  <c r="G913" i="21" s="1"/>
  <c r="BG429" i="7"/>
  <c r="G1183" i="21" s="1"/>
  <c r="BG397" i="7"/>
  <c r="G824" i="21" s="1"/>
  <c r="BG350" i="7"/>
  <c r="G775" i="21" s="1"/>
  <c r="BG417" i="7"/>
  <c r="G977" i="21" s="1"/>
  <c r="BG133" i="7"/>
  <c r="G1104" i="21" s="1"/>
  <c r="BG738" i="7"/>
  <c r="G1176" i="21" s="1"/>
  <c r="BG965" i="7"/>
  <c r="G127" i="21" s="1"/>
  <c r="BG240" i="7"/>
  <c r="G648" i="21" s="1"/>
  <c r="BG1310" i="7"/>
  <c r="G445" i="21" s="1"/>
  <c r="BG221" i="7"/>
  <c r="G635" i="21" s="1"/>
  <c r="BG292" i="7"/>
  <c r="G950" i="21" s="1"/>
  <c r="BG337" i="7"/>
  <c r="G763" i="21" s="1"/>
  <c r="BG739" i="7"/>
  <c r="G923" i="21" s="1"/>
  <c r="BG834" i="7"/>
  <c r="G4" i="21" s="1"/>
  <c r="BG973" i="7"/>
  <c r="G134" i="21" s="1"/>
  <c r="BG315" i="7"/>
  <c r="G957" i="21" s="1"/>
  <c r="BG449" i="7"/>
  <c r="G1091" i="21" s="1"/>
  <c r="BG761" i="7"/>
  <c r="G1195" i="21" s="1"/>
  <c r="BG339" i="7"/>
  <c r="G766" i="21" s="1"/>
  <c r="BG1358" i="7"/>
  <c r="G488" i="21" s="1"/>
  <c r="BG150" i="7"/>
  <c r="G596" i="21" s="1"/>
  <c r="BG171" i="7"/>
  <c r="G559" i="21" s="1"/>
  <c r="BG1042" i="7"/>
  <c r="G198" i="21" s="1"/>
  <c r="BG1257" i="7"/>
  <c r="G397" i="21" s="1"/>
  <c r="BG47" i="7"/>
  <c r="G542" i="21" s="1"/>
  <c r="BG806" i="7"/>
  <c r="G1152" i="21" s="1"/>
  <c r="BG751" i="7"/>
  <c r="G1233" i="21" s="1"/>
  <c r="BG14" i="7"/>
  <c r="G528" i="21" s="1"/>
  <c r="BG394" i="7"/>
  <c r="G1085" i="21" s="1"/>
  <c r="BG528" i="7"/>
  <c r="G998" i="21" s="1"/>
  <c r="BG1303" i="7"/>
  <c r="G439" i="21" s="1"/>
  <c r="BG187" i="7"/>
  <c r="G618" i="21" s="1"/>
  <c r="BG444" i="7"/>
  <c r="G827" i="21" s="1"/>
  <c r="BG926" i="7"/>
  <c r="G91" i="21" s="1"/>
  <c r="BG1268" i="7"/>
  <c r="G406" i="21" s="1"/>
  <c r="BG681" i="7"/>
  <c r="G738" i="21" s="1"/>
  <c r="BG1189" i="7"/>
  <c r="BG1033" i="7"/>
  <c r="G189" i="21" s="1"/>
  <c r="BG1300" i="7"/>
  <c r="G436" i="21" s="1"/>
  <c r="BG1308" i="7"/>
  <c r="BG153" i="7"/>
  <c r="G598" i="21" s="1"/>
  <c r="BG1260" i="7"/>
  <c r="G400" i="21" s="1"/>
  <c r="BG752" i="7"/>
  <c r="G1234" i="21" s="1"/>
  <c r="BG803" i="7"/>
  <c r="BG559" i="7"/>
  <c r="G984" i="21" s="1"/>
  <c r="BG1139" i="7"/>
  <c r="G289" i="21" s="1"/>
  <c r="BG1131" i="7"/>
  <c r="G281" i="21" s="1"/>
  <c r="BG955" i="7"/>
  <c r="G118" i="21" s="1"/>
  <c r="BG211" i="7"/>
  <c r="G631" i="21" s="1"/>
  <c r="BG1235" i="7"/>
  <c r="G377" i="21" s="1"/>
  <c r="BG882" i="7"/>
  <c r="G50" i="21" s="1"/>
  <c r="BG536" i="7"/>
  <c r="G962" i="21" s="1"/>
  <c r="BG1004" i="7"/>
  <c r="G160" i="21" s="1"/>
  <c r="BG460" i="7"/>
  <c r="G887" i="21" s="1"/>
  <c r="BG605" i="7"/>
  <c r="G875" i="21" s="1"/>
  <c r="BG940" i="7"/>
  <c r="G105" i="21" s="1"/>
  <c r="BG1026" i="7"/>
  <c r="G182" i="21" s="1"/>
  <c r="BG1164" i="7"/>
  <c r="G311" i="21" s="1"/>
  <c r="BG71" i="7"/>
  <c r="G748" i="21" s="1"/>
  <c r="BG1309" i="7"/>
  <c r="G444" i="21" s="1"/>
  <c r="BG1242" i="7"/>
  <c r="G384" i="21" s="1"/>
  <c r="BG1119" i="7"/>
  <c r="G271" i="21" s="1"/>
  <c r="BG1178" i="7"/>
  <c r="G324" i="21" s="1"/>
  <c r="BG900" i="7"/>
  <c r="G67" i="21" s="1"/>
  <c r="BG154" i="7"/>
  <c r="G540" i="21" s="1"/>
  <c r="BG920" i="7"/>
  <c r="G85" i="21" s="1"/>
  <c r="BG1069" i="7"/>
  <c r="G223" i="21" s="1"/>
  <c r="BG472" i="7"/>
  <c r="G988" i="21" s="1"/>
  <c r="BG208" i="7"/>
  <c r="G495" i="21" s="1"/>
  <c r="BG110" i="7"/>
  <c r="G576" i="21" s="1"/>
  <c r="BG246" i="7"/>
  <c r="G642" i="21" s="1"/>
  <c r="BG1054" i="7"/>
  <c r="G210" i="21" s="1"/>
  <c r="BG964" i="7"/>
  <c r="G126" i="21" s="1"/>
  <c r="BG368" i="7"/>
  <c r="G1080" i="21" s="1"/>
  <c r="BG94" i="7"/>
  <c r="G892" i="21" s="1"/>
  <c r="BG123" i="7"/>
  <c r="G583" i="21" s="1"/>
  <c r="BG9" i="7"/>
  <c r="G524" i="21" s="1"/>
  <c r="BG929" i="7"/>
  <c r="G94" i="21" s="1"/>
  <c r="BG341" i="7"/>
  <c r="G768" i="21" s="1"/>
  <c r="BG548" i="7"/>
  <c r="G854" i="21" s="1"/>
  <c r="BG155" i="7"/>
  <c r="G1193" i="21" s="1"/>
  <c r="BG602" i="7"/>
  <c r="G872" i="21" s="1"/>
  <c r="BG463" i="7"/>
  <c r="G831" i="21" s="1"/>
  <c r="BG842" i="7"/>
  <c r="G12" i="21" s="1"/>
  <c r="BG198" i="7"/>
  <c r="G626" i="21" s="1"/>
  <c r="BG62" i="7"/>
  <c r="G1003" i="21" s="1"/>
  <c r="BG433" i="7"/>
  <c r="G695" i="21" s="1"/>
  <c r="BG674" i="7"/>
  <c r="G1102" i="21" s="1"/>
  <c r="BG772" i="7"/>
  <c r="G1050" i="21" s="1"/>
  <c r="BG82" i="7"/>
  <c r="G814" i="21" s="1"/>
  <c r="BG531" i="7"/>
  <c r="G1001" i="21" s="1"/>
  <c r="BG294" i="7"/>
  <c r="G952" i="21" s="1"/>
  <c r="BG1237" i="7"/>
  <c r="G379" i="21" s="1"/>
  <c r="BG517" i="7"/>
  <c r="G944" i="21" s="1"/>
  <c r="BG253" i="7"/>
  <c r="G654" i="21" s="1"/>
  <c r="BG1313" i="7"/>
  <c r="G448" i="21" s="1"/>
  <c r="BG104" i="7"/>
  <c r="G937" i="21" s="1"/>
  <c r="BG799" i="7"/>
  <c r="G1055" i="21" s="1"/>
  <c r="BG411" i="7"/>
  <c r="G813" i="21" s="1"/>
  <c r="BG650" i="7"/>
  <c r="BG629" i="7"/>
  <c r="G883" i="21" s="1"/>
  <c r="BG63" i="7"/>
  <c r="G551" i="21" s="1"/>
  <c r="BG1187" i="7"/>
  <c r="G331" i="21" s="1"/>
  <c r="BG745" i="7"/>
  <c r="G1046" i="21" s="1"/>
  <c r="BG98" i="7"/>
  <c r="G570" i="21" s="1"/>
  <c r="BG1325" i="7"/>
  <c r="BG403" i="7"/>
  <c r="G830" i="21" s="1"/>
  <c r="BG661" i="7"/>
  <c r="G894" i="21" s="1"/>
  <c r="BG300" i="7"/>
  <c r="G1158" i="21" s="1"/>
  <c r="BG917" i="7"/>
  <c r="G82" i="21" s="1"/>
  <c r="BG871" i="7"/>
  <c r="G39" i="21" s="1"/>
  <c r="BG1323" i="7"/>
  <c r="G458" i="21" s="1"/>
  <c r="BG289" i="7"/>
  <c r="G767" i="21" s="1"/>
  <c r="BG717" i="7"/>
  <c r="G1153" i="21" s="1"/>
  <c r="BG1167" i="7"/>
  <c r="G314" i="21" s="1"/>
  <c r="BG1100" i="7"/>
  <c r="G252" i="21" s="1"/>
  <c r="BG378" i="7"/>
  <c r="G688" i="21" s="1"/>
  <c r="BG899" i="7"/>
  <c r="G66" i="21" s="1"/>
  <c r="BG911" i="7"/>
  <c r="G76" i="21" s="1"/>
  <c r="BG139" i="7"/>
  <c r="G523" i="21" s="1"/>
  <c r="BG686" i="7"/>
  <c r="G1031" i="21" s="1"/>
  <c r="BG30" i="7"/>
  <c r="G692" i="21" s="1"/>
  <c r="BG1332" i="7"/>
  <c r="G465" i="21" s="1"/>
  <c r="BG447" i="7"/>
  <c r="G986" i="21" s="1"/>
  <c r="BG1333" i="7"/>
  <c r="G466" i="21" s="1"/>
  <c r="BG52" i="7"/>
  <c r="G881" i="21" s="1"/>
  <c r="BG1048" i="7"/>
  <c r="G204" i="21" s="1"/>
  <c r="BG825" i="7"/>
  <c r="G1275" i="21" s="1"/>
  <c r="BG1016" i="7"/>
  <c r="G172" i="21" s="1"/>
  <c r="BG590" i="7"/>
  <c r="G1114" i="21" s="1"/>
  <c r="BG1013" i="7"/>
  <c r="G169" i="21" s="1"/>
  <c r="BG778" i="7"/>
  <c r="G1147" i="21" s="1"/>
  <c r="BG6" i="7"/>
  <c r="G825" i="21" s="1"/>
  <c r="BG1076" i="7"/>
  <c r="G230" i="21" s="1"/>
  <c r="BG702" i="7"/>
  <c r="G742" i="21" s="1"/>
  <c r="BG1065" i="7"/>
  <c r="G220" i="21" s="1"/>
  <c r="BG131" i="7"/>
  <c r="G1070" i="21" s="1"/>
  <c r="BG919" i="7"/>
  <c r="G84" i="21" s="1"/>
  <c r="BG1357" i="7"/>
  <c r="G487" i="21" s="1"/>
  <c r="BG436" i="7"/>
  <c r="G861" i="21" s="1"/>
  <c r="BG1074" i="7"/>
  <c r="G228" i="21" s="1"/>
  <c r="BG679" i="7"/>
  <c r="G735" i="21" s="1"/>
  <c r="BG1046" i="7"/>
  <c r="G202" i="21" s="1"/>
  <c r="BG1341" i="7"/>
  <c r="BG324" i="7"/>
  <c r="G677" i="21" s="1"/>
  <c r="BG1132" i="7"/>
  <c r="G282" i="21" s="1"/>
  <c r="BG1188" i="7"/>
  <c r="G332" i="21" s="1"/>
  <c r="BG119" i="7"/>
  <c r="G1025" i="21" s="1"/>
  <c r="BG142" i="7"/>
  <c r="G594" i="21" s="1"/>
  <c r="BG1316" i="7"/>
  <c r="G451" i="21" s="1"/>
  <c r="BG999" i="7"/>
  <c r="G156" i="21" s="1"/>
  <c r="BG608" i="7"/>
  <c r="G878" i="21" s="1"/>
  <c r="BG854" i="7"/>
  <c r="G23" i="21" s="1"/>
  <c r="BG405" i="7"/>
  <c r="G691" i="21" s="1"/>
  <c r="BG816" i="7"/>
  <c r="G1282" i="21" s="1"/>
  <c r="BG200" i="7"/>
  <c r="G628" i="21" s="1"/>
  <c r="BG184" i="7"/>
  <c r="G616" i="21" s="1"/>
  <c r="BG909" i="7"/>
  <c r="G74" i="21" s="1"/>
  <c r="BG1079" i="7"/>
  <c r="G233" i="21" s="1"/>
  <c r="BG844" i="7"/>
  <c r="G14" i="21" s="1"/>
  <c r="BG1275" i="7"/>
  <c r="G413" i="21" s="1"/>
  <c r="BG1340" i="7"/>
  <c r="G473" i="21" s="1"/>
  <c r="BG530" i="7"/>
  <c r="G1000" i="21" s="1"/>
  <c r="BG1236" i="7"/>
  <c r="G378" i="21" s="1"/>
  <c r="BG1225" i="7"/>
  <c r="G367" i="21" s="1"/>
  <c r="BG1190" i="7"/>
  <c r="G333" i="21" s="1"/>
  <c r="BG939" i="7"/>
  <c r="G104" i="21" s="1"/>
  <c r="BG613" i="7"/>
  <c r="G1019" i="21" s="1"/>
  <c r="BG898" i="7"/>
  <c r="G65" i="21" s="1"/>
  <c r="BG1161" i="7"/>
  <c r="G309" i="21" s="1"/>
  <c r="BG814" i="7"/>
  <c r="G1281" i="21" s="1"/>
  <c r="BG1002" i="7"/>
  <c r="G158" i="21" s="1"/>
  <c r="BG544" i="7"/>
  <c r="G711" i="21" s="1"/>
  <c r="BG1207" i="7"/>
  <c r="G350" i="21" s="1"/>
  <c r="BG69" i="7"/>
  <c r="G737" i="21" s="1"/>
  <c r="BG11" i="7"/>
  <c r="BG887" i="7"/>
  <c r="G54" i="21" s="1"/>
  <c r="BG70" i="7"/>
  <c r="BG656" i="7"/>
  <c r="G733" i="21" s="1"/>
  <c r="BG1031" i="7"/>
  <c r="G187" i="21" s="1"/>
  <c r="BG671" i="7"/>
  <c r="G1128" i="21" s="1"/>
  <c r="BG991" i="7"/>
  <c r="G149" i="21" s="1"/>
  <c r="BG726" i="7"/>
  <c r="G743" i="21" s="1"/>
  <c r="BG60" i="7"/>
  <c r="G703" i="21" s="1"/>
  <c r="BG1007" i="7"/>
  <c r="G163" i="21" s="1"/>
  <c r="BG769" i="7"/>
  <c r="G932" i="21" s="1"/>
  <c r="BG1272" i="7"/>
  <c r="G410" i="21" s="1"/>
  <c r="BG889" i="7"/>
  <c r="G56" i="21" s="1"/>
  <c r="BG839" i="7"/>
  <c r="G9" i="21" s="1"/>
  <c r="BG507" i="7"/>
  <c r="G1103" i="21" s="1"/>
  <c r="BG1082" i="7"/>
  <c r="G236" i="21" s="1"/>
  <c r="BG56" i="7"/>
  <c r="G658" i="21" s="1"/>
  <c r="BG672" i="7"/>
  <c r="G1129" i="21" s="1"/>
  <c r="BG1351" i="7"/>
  <c r="G481" i="21" s="1"/>
  <c r="BG699" i="7"/>
  <c r="G740" i="21" s="1"/>
  <c r="BG456" i="7"/>
  <c r="G1188" i="21" s="1"/>
  <c r="BG137" i="7"/>
  <c r="G588" i="21" s="1"/>
  <c r="BG465" i="7"/>
  <c r="G895" i="21" s="1"/>
  <c r="BG573" i="7"/>
  <c r="G863" i="21" s="1"/>
  <c r="BG359" i="7"/>
  <c r="G783" i="21" s="1"/>
  <c r="BG634" i="7"/>
  <c r="G888" i="21" s="1"/>
  <c r="BG1168" i="7"/>
  <c r="G315" i="21" s="1"/>
  <c r="BG365" i="7"/>
  <c r="G968" i="21" s="1"/>
  <c r="BG750" i="7"/>
  <c r="G1143" i="21" s="1"/>
  <c r="BG317" i="7"/>
  <c r="G1069" i="21" s="1"/>
  <c r="BG1162" i="7"/>
  <c r="G310" i="21" s="1"/>
  <c r="BG934" i="7"/>
  <c r="G99" i="21" s="1"/>
  <c r="BG870" i="7"/>
  <c r="G38" i="21" s="1"/>
  <c r="BG1018" i="7"/>
  <c r="G174" i="21" s="1"/>
  <c r="BG1029" i="7"/>
  <c r="G185" i="21" s="1"/>
  <c r="BG742" i="7"/>
  <c r="G1044" i="21" s="1"/>
  <c r="BG1091" i="7"/>
  <c r="BG168" i="7"/>
  <c r="G1249" i="21" s="1"/>
  <c r="BG192" i="7"/>
  <c r="G1264" i="21" s="1"/>
  <c r="BG1314" i="7"/>
  <c r="G449" i="21" s="1"/>
  <c r="BG819" i="7"/>
  <c r="G1285" i="21" s="1"/>
  <c r="BG327" i="7"/>
  <c r="G752" i="21" s="1"/>
  <c r="BG326" i="7"/>
  <c r="G679" i="21" s="1"/>
  <c r="BG638" i="7"/>
  <c r="G1023" i="21" s="1"/>
  <c r="BG636" i="7"/>
  <c r="G1021" i="21" s="1"/>
  <c r="BG495" i="7"/>
  <c r="G841" i="21" s="1"/>
  <c r="BG849" i="7"/>
  <c r="G19" i="21" s="1"/>
  <c r="BG1274" i="7"/>
  <c r="G412" i="21" s="1"/>
  <c r="BG832" i="7"/>
  <c r="G2" i="21" s="1"/>
  <c r="BG220" i="7"/>
  <c r="G500" i="21" s="1"/>
  <c r="BG868" i="7"/>
  <c r="G36" i="21" s="1"/>
  <c r="BG1211" i="7"/>
  <c r="G354" i="21" s="1"/>
  <c r="BG942" i="7"/>
  <c r="G106" i="21" s="1"/>
  <c r="BG855" i="7"/>
  <c r="G24" i="21" s="1"/>
  <c r="BG302" i="7"/>
  <c r="G1162" i="21" s="1"/>
  <c r="BG1330" i="7"/>
  <c r="G463" i="21" s="1"/>
  <c r="BG1090" i="7"/>
  <c r="G244" i="21" s="1"/>
  <c r="BG706" i="7"/>
  <c r="G910" i="21" s="1"/>
  <c r="BG173" i="7"/>
  <c r="G1253" i="21" s="1"/>
  <c r="BG408" i="7"/>
  <c r="G809" i="21" s="1"/>
  <c r="BG488" i="7"/>
  <c r="G704" i="21" s="1"/>
  <c r="BG383" i="7"/>
  <c r="G804" i="21" s="1"/>
  <c r="BG890" i="7"/>
  <c r="G57" i="21" s="1"/>
  <c r="BG143" i="7"/>
  <c r="G1126" i="21" s="1"/>
  <c r="BG927" i="7"/>
  <c r="G92" i="21" s="1"/>
  <c r="BG1304" i="7"/>
  <c r="G440" i="21" s="1"/>
  <c r="BG1256" i="7"/>
  <c r="G396" i="21" s="1"/>
  <c r="BG694" i="7"/>
  <c r="G1224" i="21" s="1"/>
  <c r="BG863" i="7"/>
  <c r="G31" i="21" s="1"/>
  <c r="BG115" i="7"/>
  <c r="G501" i="21" s="1"/>
  <c r="BG776" i="7"/>
  <c r="G1145" i="21" s="1"/>
  <c r="BG793" i="7"/>
  <c r="G939" i="21" s="1"/>
  <c r="BG270" i="7"/>
  <c r="G757" i="21" s="1"/>
  <c r="BG130" i="7"/>
  <c r="G517" i="21" s="1"/>
  <c r="BG1179" i="7"/>
  <c r="G325" i="21" s="1"/>
  <c r="BG1094" i="7"/>
  <c r="G247" i="21" s="1"/>
  <c r="BG437" i="7"/>
  <c r="G818" i="21" s="1"/>
  <c r="BG1174" i="7"/>
  <c r="BG161" i="7"/>
  <c r="G549" i="21" s="1"/>
  <c r="BG138" i="7"/>
  <c r="G589" i="21" s="1"/>
  <c r="BG594" i="7"/>
  <c r="G1207" i="21" s="1"/>
  <c r="BG612" i="7"/>
  <c r="G1018" i="21" s="1"/>
  <c r="BG597" i="7"/>
  <c r="G1210" i="21" s="1"/>
  <c r="BG218" i="7"/>
  <c r="G611" i="21" s="1"/>
  <c r="BG25" i="7"/>
  <c r="G530" i="21" s="1"/>
  <c r="BG1148" i="7"/>
  <c r="G298" i="21" s="1"/>
  <c r="BG1292" i="7"/>
  <c r="BG837" i="7"/>
  <c r="G7" i="21" s="1"/>
  <c r="BG97" i="7"/>
  <c r="G568" i="21" s="1"/>
  <c r="BG552" i="7"/>
  <c r="G860" i="21" s="1"/>
  <c r="BG189" i="7"/>
  <c r="G1261" i="21" s="1"/>
  <c r="BG1129" i="7"/>
  <c r="G280" i="21" s="1"/>
  <c r="BG721" i="7"/>
  <c r="G1156" i="21" s="1"/>
  <c r="BG583" i="7"/>
  <c r="G1008" i="21" s="1"/>
  <c r="BG1021" i="7"/>
  <c r="G177" i="21" s="1"/>
  <c r="BG984" i="7"/>
  <c r="G143" i="21" s="1"/>
  <c r="BG1102" i="7"/>
  <c r="G254" i="21" s="1"/>
  <c r="BG978" i="7"/>
  <c r="G139" i="21" s="1"/>
  <c r="BG1337" i="7"/>
  <c r="G470" i="21" s="1"/>
  <c r="BG935" i="7"/>
  <c r="G100" i="21" s="1"/>
  <c r="BG644" i="7"/>
  <c r="G1125" i="21" s="1"/>
  <c r="BG1267" i="7"/>
  <c r="BG1277" i="7"/>
  <c r="G415" i="21" s="1"/>
  <c r="BG1173" i="7"/>
  <c r="G320" i="21" s="1"/>
  <c r="BG957" i="7"/>
  <c r="G120" i="21" s="1"/>
  <c r="BG152" i="7"/>
  <c r="G597" i="21" s="1"/>
  <c r="BG1209" i="7"/>
  <c r="G352" i="21" s="1"/>
  <c r="BG514" i="7"/>
  <c r="G943" i="21" s="1"/>
  <c r="BG1073" i="7"/>
  <c r="G227" i="21" s="1"/>
  <c r="BG1057" i="7"/>
  <c r="G213" i="21" s="1"/>
  <c r="BG805" i="7"/>
  <c r="G1151" i="21" s="1"/>
  <c r="BG1284" i="7"/>
  <c r="G421" i="21" s="1"/>
  <c r="BG788" i="7"/>
  <c r="G755" i="21" s="1"/>
  <c r="BG497" i="7"/>
  <c r="G843" i="21" s="1"/>
  <c r="BG1322" i="7"/>
  <c r="G457" i="21" s="1"/>
  <c r="BG1279" i="7"/>
  <c r="G417" i="21" s="1"/>
  <c r="BG691" i="7"/>
  <c r="G1132" i="21" s="1"/>
  <c r="BG440" i="7"/>
  <c r="G864" i="21" s="1"/>
  <c r="BG627" i="7"/>
  <c r="G882" i="21" s="1"/>
  <c r="BG1108" i="7"/>
  <c r="G260" i="21" s="1"/>
  <c r="BG256" i="7"/>
  <c r="G519" i="21" s="1"/>
  <c r="BG474" i="7"/>
  <c r="G900" i="21" s="1"/>
  <c r="BG956" i="7"/>
  <c r="G119" i="21" s="1"/>
  <c r="BG759" i="7"/>
  <c r="G750" i="21" s="1"/>
  <c r="BG607" i="7"/>
  <c r="G877" i="21" s="1"/>
  <c r="BG1255" i="7"/>
  <c r="G395" i="21" s="1"/>
  <c r="BG860" i="7"/>
  <c r="G28" i="21" s="1"/>
  <c r="BG1239" i="7"/>
  <c r="G381" i="21" s="1"/>
  <c r="BG1185" i="7"/>
  <c r="G329" i="21" s="1"/>
  <c r="BG215" i="7"/>
  <c r="G496" i="21" s="1"/>
  <c r="BG933" i="7"/>
  <c r="G98" i="21" s="1"/>
  <c r="BG1331" i="7"/>
  <c r="G464" i="21" s="1"/>
  <c r="BG1342" i="7"/>
  <c r="G474" i="21" s="1"/>
  <c r="BG815" i="7"/>
  <c r="BG1183" i="7"/>
  <c r="G328" i="21" s="1"/>
  <c r="BG273" i="7"/>
  <c r="G671" i="21" s="1"/>
  <c r="BG1202" i="7"/>
  <c r="G345" i="21" s="1"/>
  <c r="BG43" i="7"/>
  <c r="G625" i="21" s="1"/>
  <c r="BG1050" i="7"/>
  <c r="G206" i="21" s="1"/>
  <c r="BG50" i="7"/>
  <c r="G544" i="21" s="1"/>
  <c r="BG147" i="7"/>
  <c r="G533" i="21" s="1"/>
  <c r="BG1077" i="7"/>
  <c r="G231" i="21" s="1"/>
  <c r="BG1320" i="7"/>
  <c r="G455" i="21" s="1"/>
  <c r="BG164" i="7"/>
  <c r="G604" i="21" s="1"/>
  <c r="BG997" i="7"/>
  <c r="G155" i="21" s="1"/>
  <c r="BG982" i="7"/>
  <c r="G142" i="21" s="1"/>
  <c r="BG502" i="7"/>
  <c r="G995" i="21" s="1"/>
  <c r="BG916" i="7"/>
  <c r="G81" i="21" s="1"/>
  <c r="BG1254" i="7"/>
  <c r="BG677" i="7"/>
  <c r="G1223" i="21" s="1"/>
  <c r="BG24" i="7"/>
  <c r="G603" i="21" s="1"/>
  <c r="BG1005" i="7"/>
  <c r="G161" i="21" s="1"/>
  <c r="BG381" i="7"/>
  <c r="G801" i="21" s="1"/>
  <c r="BG305" i="7"/>
  <c r="G673" i="21" s="1"/>
  <c r="BG186" i="7"/>
  <c r="G617" i="21" s="1"/>
  <c r="BG1113" i="7"/>
  <c r="G265" i="21" s="1"/>
  <c r="BG207" i="7"/>
  <c r="G600" i="21" s="1"/>
  <c r="BG1343" i="7"/>
  <c r="G475" i="21" s="1"/>
  <c r="BG945" i="7"/>
  <c r="G109" i="21" s="1"/>
  <c r="BG1158" i="7"/>
  <c r="G307" i="21" s="1"/>
  <c r="BG845" i="7"/>
  <c r="G15" i="21" s="1"/>
  <c r="BG258" i="7"/>
  <c r="G655" i="21" s="1"/>
  <c r="BG1092" i="7"/>
  <c r="G245" i="21" s="1"/>
  <c r="BG1345" i="7"/>
  <c r="BG250" i="7"/>
  <c r="G652" i="21" s="1"/>
  <c r="BG1355" i="7"/>
  <c r="G485" i="21" s="1"/>
  <c r="BG1321" i="7"/>
  <c r="G456" i="21" s="1"/>
  <c r="BG710" i="7"/>
  <c r="G915" i="21" s="1"/>
  <c r="BG813" i="7"/>
  <c r="G1280" i="21" s="1"/>
  <c r="BG485" i="7"/>
  <c r="G702" i="21" s="1"/>
  <c r="BG1130" i="7"/>
  <c r="BG823" i="7"/>
  <c r="G1273" i="21" s="1"/>
  <c r="BG1346" i="7"/>
  <c r="G477" i="21" s="1"/>
  <c r="BG457" i="7"/>
  <c r="G698" i="21" s="1"/>
  <c r="BG1123" i="7"/>
  <c r="G274" i="21" s="1"/>
  <c r="BG451" i="7"/>
  <c r="G1094" i="21" s="1"/>
  <c r="BG1003" i="7"/>
  <c r="G159" i="21" s="1"/>
  <c r="BG967" i="7"/>
  <c r="G129" i="21" s="1"/>
  <c r="BG1217" i="7"/>
  <c r="G360" i="21" s="1"/>
  <c r="BG1349" i="7"/>
  <c r="G479" i="21" s="1"/>
  <c r="BG724" i="7"/>
  <c r="G1231" i="21" s="1"/>
  <c r="BG533" i="7"/>
  <c r="G1105" i="21" s="1"/>
  <c r="BG970" i="7"/>
  <c r="G131" i="21" s="1"/>
  <c r="BG838" i="7"/>
  <c r="G8" i="21" s="1"/>
  <c r="BG135" i="7"/>
  <c r="G1115" i="21" s="1"/>
  <c r="BG821" i="7"/>
  <c r="G1271" i="21" s="1"/>
  <c r="BG872" i="7"/>
  <c r="G40" i="21" s="1"/>
  <c r="BG949" i="7"/>
  <c r="G113" i="21" s="1"/>
  <c r="BG1151" i="7"/>
  <c r="G300" i="21" s="1"/>
  <c r="BG1327" i="7"/>
  <c r="G461" i="21" s="1"/>
  <c r="BG163" i="7"/>
  <c r="BG199" i="7"/>
  <c r="G627" i="21" s="1"/>
  <c r="BG422" i="7"/>
  <c r="G849" i="21" s="1"/>
  <c r="BG1055" i="7"/>
  <c r="G211" i="21" s="1"/>
  <c r="BG1293" i="7"/>
  <c r="G429" i="21" s="1"/>
  <c r="BG596" i="7"/>
  <c r="G1209" i="21" s="1"/>
  <c r="BG1199" i="7"/>
  <c r="G342" i="21" s="1"/>
  <c r="BG1234" i="7"/>
  <c r="G376" i="21" s="1"/>
  <c r="BG426" i="7"/>
  <c r="G1089" i="21" s="1"/>
  <c r="BG836" i="7"/>
  <c r="G6" i="21" s="1"/>
  <c r="BG1326" i="7"/>
  <c r="G460" i="21" s="1"/>
  <c r="BG1244" i="7"/>
  <c r="G385" i="21" s="1"/>
  <c r="BG312" i="7"/>
  <c r="G779" i="21" s="1"/>
  <c r="BG12" i="7"/>
  <c r="G503" i="21" s="1"/>
  <c r="BG66" i="7"/>
  <c r="G554" i="21" s="1"/>
  <c r="BG439" i="7"/>
  <c r="BG1088" i="7"/>
  <c r="G242" i="21" s="1"/>
  <c r="BG159" i="7"/>
  <c r="G1246" i="21" s="1"/>
  <c r="BG884" i="7"/>
  <c r="G51" i="21" s="1"/>
  <c r="BG1229" i="7"/>
  <c r="G371" i="21" s="1"/>
  <c r="BG729" i="7"/>
  <c r="G746" i="21" s="1"/>
  <c r="BG732" i="7"/>
  <c r="G917" i="21" s="1"/>
  <c r="BG1248" i="7"/>
  <c r="G389" i="21" s="1"/>
  <c r="BG972" i="7"/>
  <c r="G133" i="21" s="1"/>
  <c r="BG1270" i="7"/>
  <c r="G408" i="21" s="1"/>
  <c r="BG107" i="7"/>
  <c r="G959" i="21" s="1"/>
  <c r="BG1150" i="7"/>
  <c r="BG1287" i="7"/>
  <c r="G424" i="21" s="1"/>
  <c r="BG948" i="7"/>
  <c r="G112" i="21" s="1"/>
  <c r="BG248" i="7"/>
  <c r="G650" i="21" s="1"/>
  <c r="BG1265" i="7"/>
  <c r="G404" i="21" s="1"/>
  <c r="BG1223" i="7"/>
  <c r="G366" i="21" s="1"/>
  <c r="H1" i="21" l="1"/>
  <c r="J1" i="21"/>
  <c r="H6" i="21"/>
  <c r="J6" i="21"/>
  <c r="H915" i="21"/>
  <c r="J915" i="21"/>
  <c r="H161" i="21"/>
  <c r="J161" i="21"/>
  <c r="H671" i="21"/>
  <c r="J671" i="21"/>
  <c r="H260" i="21"/>
  <c r="J260" i="21"/>
  <c r="H943" i="21"/>
  <c r="J943" i="21"/>
  <c r="H280" i="21"/>
  <c r="J280" i="21"/>
  <c r="H589" i="21"/>
  <c r="J589" i="21"/>
  <c r="H1224" i="21"/>
  <c r="J1224" i="21"/>
  <c r="H1023" i="21"/>
  <c r="J1023" i="21"/>
  <c r="H968" i="21"/>
  <c r="J968" i="21"/>
  <c r="H740" i="21"/>
  <c r="J740" i="21"/>
  <c r="H733" i="21"/>
  <c r="J733" i="21"/>
  <c r="H233" i="21"/>
  <c r="J233" i="21"/>
  <c r="H156" i="21"/>
  <c r="J156" i="21"/>
  <c r="H332" i="21"/>
  <c r="J332" i="21"/>
  <c r="H202" i="21"/>
  <c r="J202" i="21"/>
  <c r="H487" i="21"/>
  <c r="J487" i="21"/>
  <c r="H742" i="21"/>
  <c r="J742" i="21"/>
  <c r="H169" i="21"/>
  <c r="J169" i="21"/>
  <c r="H204" i="21"/>
  <c r="J204" i="21"/>
  <c r="H465" i="21"/>
  <c r="J465" i="21"/>
  <c r="H76" i="21"/>
  <c r="J76" i="21"/>
  <c r="H314" i="21"/>
  <c r="J314" i="21"/>
  <c r="H39" i="21"/>
  <c r="J39" i="21"/>
  <c r="H650" i="21"/>
  <c r="J650" i="21"/>
  <c r="H1209" i="21"/>
  <c r="J1209" i="21"/>
  <c r="H627" i="21"/>
  <c r="J627" i="21"/>
  <c r="H8" i="21"/>
  <c r="J8" i="21"/>
  <c r="H1273" i="21"/>
  <c r="J1273" i="21"/>
  <c r="H464" i="21"/>
  <c r="J464" i="21"/>
  <c r="H750" i="21"/>
  <c r="J750" i="21"/>
  <c r="H421" i="21"/>
  <c r="J421" i="21"/>
  <c r="H143" i="21"/>
  <c r="J143" i="21"/>
  <c r="H611" i="21"/>
  <c r="J611" i="21"/>
  <c r="H939" i="21"/>
  <c r="J939" i="21"/>
  <c r="H1126" i="21"/>
  <c r="J1126" i="21"/>
  <c r="H412" i="21"/>
  <c r="J412" i="21"/>
  <c r="H99" i="21"/>
  <c r="J99" i="21"/>
  <c r="H863" i="21"/>
  <c r="J863" i="21"/>
  <c r="H743" i="21"/>
  <c r="J743" i="21"/>
  <c r="H737" i="21"/>
  <c r="J737" i="21"/>
  <c r="H104" i="21"/>
  <c r="J104" i="21"/>
  <c r="H1282" i="21"/>
  <c r="J1282" i="21"/>
  <c r="H242" i="21"/>
  <c r="J242" i="21"/>
  <c r="H1089" i="21"/>
  <c r="J1089" i="21"/>
  <c r="H131" i="21"/>
  <c r="J131" i="21"/>
  <c r="H456" i="21"/>
  <c r="J456" i="21"/>
  <c r="H455" i="21"/>
  <c r="J455" i="21"/>
  <c r="H98" i="21"/>
  <c r="J98" i="21"/>
  <c r="H119" i="21"/>
  <c r="J119" i="21"/>
  <c r="H1151" i="21"/>
  <c r="J1151" i="21"/>
  <c r="H470" i="21"/>
  <c r="J470" i="21"/>
  <c r="H325" i="21"/>
  <c r="J325" i="21"/>
  <c r="H57" i="21"/>
  <c r="J57" i="21"/>
  <c r="H36" i="21"/>
  <c r="J36" i="21"/>
  <c r="H679" i="21"/>
  <c r="J679" i="21"/>
  <c r="H310" i="21"/>
  <c r="J310" i="21"/>
  <c r="H895" i="21"/>
  <c r="J895" i="21"/>
  <c r="H932" i="21"/>
  <c r="J932" i="21"/>
  <c r="H309" i="21"/>
  <c r="J309" i="21"/>
  <c r="H74" i="21"/>
  <c r="J74" i="21"/>
  <c r="H691" i="21"/>
  <c r="J691" i="21"/>
  <c r="H735" i="21"/>
  <c r="J735" i="21"/>
  <c r="H230" i="21"/>
  <c r="J230" i="21"/>
  <c r="H881" i="21"/>
  <c r="J881" i="21"/>
  <c r="H959" i="21"/>
  <c r="J959" i="21"/>
  <c r="H113" i="21"/>
  <c r="J113" i="21"/>
  <c r="H307" i="21"/>
  <c r="J307" i="21"/>
  <c r="H81" i="21"/>
  <c r="J81" i="21"/>
  <c r="H604" i="21"/>
  <c r="J604" i="21"/>
  <c r="H544" i="21"/>
  <c r="J544" i="21"/>
  <c r="H320" i="21"/>
  <c r="J320" i="21"/>
  <c r="H7" i="21"/>
  <c r="J7" i="21"/>
  <c r="H463" i="21"/>
  <c r="J463" i="21"/>
  <c r="H449" i="21"/>
  <c r="J449" i="21"/>
  <c r="H236" i="21"/>
  <c r="J236" i="21"/>
  <c r="H408" i="21"/>
  <c r="J408" i="21"/>
  <c r="H429" i="21"/>
  <c r="J429" i="21"/>
  <c r="H360" i="21"/>
  <c r="J360" i="21"/>
  <c r="H109" i="21"/>
  <c r="J109" i="21"/>
  <c r="H617" i="21"/>
  <c r="J617" i="21"/>
  <c r="H603" i="21"/>
  <c r="J603" i="21"/>
  <c r="H206" i="21"/>
  <c r="J206" i="21"/>
  <c r="H28" i="21"/>
  <c r="J28" i="21"/>
  <c r="H882" i="21"/>
  <c r="J882" i="21"/>
  <c r="H352" i="21"/>
  <c r="J352" i="21"/>
  <c r="H177" i="21"/>
  <c r="J177" i="21"/>
  <c r="H1261" i="21"/>
  <c r="J1261" i="21"/>
  <c r="H1210" i="21"/>
  <c r="J1210" i="21"/>
  <c r="H549" i="21"/>
  <c r="J549" i="21"/>
  <c r="H1145" i="21"/>
  <c r="J1145" i="21"/>
  <c r="H1162" i="21"/>
  <c r="J1162" i="21"/>
  <c r="H185" i="21"/>
  <c r="J185" i="21"/>
  <c r="H315" i="21"/>
  <c r="J315" i="21"/>
  <c r="H1103" i="21"/>
  <c r="J1103" i="21"/>
  <c r="H350" i="21"/>
  <c r="J350" i="21"/>
  <c r="H473" i="21"/>
  <c r="J473" i="21"/>
  <c r="H282" i="21"/>
  <c r="J282" i="21"/>
  <c r="H84" i="21"/>
  <c r="J84" i="21"/>
  <c r="H1114" i="21"/>
  <c r="J1114" i="21"/>
  <c r="H692" i="21"/>
  <c r="J692" i="21"/>
  <c r="H917" i="21"/>
  <c r="J917" i="21"/>
  <c r="H1246" i="21"/>
  <c r="J1246" i="21"/>
  <c r="H503" i="21"/>
  <c r="J503" i="21"/>
  <c r="H479" i="21"/>
  <c r="J479" i="21"/>
  <c r="H1094" i="21"/>
  <c r="J1094" i="21"/>
  <c r="H265" i="21"/>
  <c r="J265" i="21"/>
  <c r="H381" i="21"/>
  <c r="J381" i="21"/>
  <c r="H417" i="21"/>
  <c r="J417" i="21"/>
  <c r="H100" i="21"/>
  <c r="J100" i="21"/>
  <c r="H247" i="21"/>
  <c r="J247" i="21"/>
  <c r="H809" i="21"/>
  <c r="J809" i="21"/>
  <c r="H354" i="21"/>
  <c r="J354" i="21"/>
  <c r="H1044" i="21"/>
  <c r="J1044" i="21"/>
  <c r="H410" i="21"/>
  <c r="J410" i="21"/>
  <c r="H1281" i="21"/>
  <c r="J1281" i="21"/>
  <c r="H1000" i="21"/>
  <c r="J1000" i="21"/>
  <c r="H112" i="21"/>
  <c r="J112" i="21"/>
  <c r="H746" i="21"/>
  <c r="J746" i="21"/>
  <c r="H779" i="21"/>
  <c r="J779" i="21"/>
  <c r="H40" i="21"/>
  <c r="J40" i="21"/>
  <c r="H274" i="21"/>
  <c r="J274" i="21"/>
  <c r="H245" i="21"/>
  <c r="J245" i="21"/>
  <c r="H995" i="21"/>
  <c r="J995" i="21"/>
  <c r="H328" i="21"/>
  <c r="J328" i="21"/>
  <c r="H457" i="21"/>
  <c r="J457" i="21"/>
  <c r="H415" i="21"/>
  <c r="J415" i="21"/>
  <c r="H396" i="21"/>
  <c r="J396" i="21"/>
  <c r="H1253" i="21"/>
  <c r="J1253" i="21"/>
  <c r="H19" i="21"/>
  <c r="J19" i="21"/>
  <c r="H1264" i="21"/>
  <c r="J1264" i="21"/>
  <c r="H481" i="21"/>
  <c r="J481" i="21"/>
  <c r="H149" i="21"/>
  <c r="J149" i="21"/>
  <c r="H333" i="21"/>
  <c r="J333" i="21"/>
  <c r="H451" i="21"/>
  <c r="J451" i="21"/>
  <c r="H66" i="21"/>
  <c r="J66" i="21"/>
  <c r="H830" i="21"/>
  <c r="J830" i="21"/>
  <c r="H331" i="21"/>
  <c r="J331" i="21"/>
  <c r="H813" i="21"/>
  <c r="J813" i="21"/>
  <c r="H654" i="21"/>
  <c r="J654" i="21"/>
  <c r="H1001" i="21"/>
  <c r="J1001" i="21"/>
  <c r="H695" i="21"/>
  <c r="J695" i="21"/>
  <c r="H831" i="21"/>
  <c r="J831" i="21"/>
  <c r="H768" i="21"/>
  <c r="J768" i="21"/>
  <c r="H892" i="21"/>
  <c r="J892" i="21"/>
  <c r="H642" i="21"/>
  <c r="J642" i="21"/>
  <c r="H223" i="21"/>
  <c r="J223" i="21"/>
  <c r="H324" i="21"/>
  <c r="J324" i="21"/>
  <c r="H748" i="21"/>
  <c r="J748" i="21"/>
  <c r="H875" i="21"/>
  <c r="J875" i="21"/>
  <c r="H50" i="21"/>
  <c r="J50" i="21"/>
  <c r="H281" i="21"/>
  <c r="J281" i="21"/>
  <c r="H1234" i="21"/>
  <c r="J1234" i="21"/>
  <c r="H436" i="21"/>
  <c r="J436" i="21"/>
  <c r="H406" i="21"/>
  <c r="J406" i="21"/>
  <c r="H439" i="21"/>
  <c r="J439" i="21"/>
  <c r="H1233" i="21"/>
  <c r="J1233" i="21"/>
  <c r="H198" i="21"/>
  <c r="J198" i="21"/>
  <c r="H766" i="21"/>
  <c r="J766" i="21"/>
  <c r="H134" i="21"/>
  <c r="J134" i="21"/>
  <c r="H950" i="21"/>
  <c r="J950" i="21"/>
  <c r="H127" i="21"/>
  <c r="J127" i="21"/>
  <c r="H775" i="21"/>
  <c r="J775" i="21"/>
  <c r="H1165" i="21"/>
  <c r="J1165" i="21"/>
  <c r="H660" i="21"/>
  <c r="J660" i="21"/>
  <c r="H207" i="21"/>
  <c r="J207" i="21"/>
  <c r="H871" i="21"/>
  <c r="J871" i="21"/>
  <c r="H792" i="21"/>
  <c r="J792" i="21"/>
  <c r="H1064" i="21"/>
  <c r="J1064" i="21"/>
  <c r="H454" i="21"/>
  <c r="J454" i="21"/>
  <c r="H835" i="21"/>
  <c r="J835" i="21"/>
  <c r="H623" i="21"/>
  <c r="J623" i="21"/>
  <c r="H398" i="21"/>
  <c r="J398" i="21"/>
  <c r="H930" i="21"/>
  <c r="J930" i="21"/>
  <c r="H772" i="21"/>
  <c r="J772" i="21"/>
  <c r="H687" i="21"/>
  <c r="J687" i="21"/>
  <c r="H1035" i="21"/>
  <c r="J1035" i="21"/>
  <c r="H382" i="21"/>
  <c r="J382" i="21"/>
  <c r="H89" i="21"/>
  <c r="J89" i="21"/>
  <c r="H263" i="21"/>
  <c r="J263" i="21"/>
  <c r="H552" i="21"/>
  <c r="J552" i="21"/>
  <c r="H1257" i="21"/>
  <c r="J1257" i="21"/>
  <c r="H674" i="21"/>
  <c r="J674" i="21"/>
  <c r="H991" i="21"/>
  <c r="J991" i="21"/>
  <c r="H893" i="21"/>
  <c r="J893" i="21"/>
  <c r="H443" i="21"/>
  <c r="J443" i="21"/>
  <c r="H874" i="21"/>
  <c r="J874" i="21"/>
  <c r="H306" i="21"/>
  <c r="J306" i="21"/>
  <c r="H152" i="21"/>
  <c r="J152" i="21"/>
  <c r="H967" i="21"/>
  <c r="J967" i="21"/>
  <c r="H253" i="21"/>
  <c r="J253" i="21"/>
  <c r="H1187" i="21"/>
  <c r="J1187" i="21"/>
  <c r="H262" i="21"/>
  <c r="J262" i="21"/>
  <c r="H790" i="21"/>
  <c r="J790" i="21"/>
  <c r="H1015" i="21"/>
  <c r="J1015" i="21"/>
  <c r="H777" i="21"/>
  <c r="J777" i="21"/>
  <c r="H200" i="21"/>
  <c r="J200" i="21"/>
  <c r="H353" i="21"/>
  <c r="J353" i="21"/>
  <c r="H656" i="21"/>
  <c r="J656" i="21"/>
  <c r="H1236" i="21"/>
  <c r="J1236" i="21"/>
  <c r="H386" i="21"/>
  <c r="J386" i="21"/>
  <c r="H1267" i="21"/>
  <c r="J1267" i="21"/>
  <c r="H1140" i="21"/>
  <c r="J1140" i="21"/>
  <c r="H1171" i="21"/>
  <c r="J1171" i="21"/>
  <c r="H992" i="21"/>
  <c r="J992" i="21"/>
  <c r="H459" i="21"/>
  <c r="J459" i="21"/>
  <c r="H1269" i="21"/>
  <c r="J1269" i="21"/>
  <c r="H971" i="21"/>
  <c r="J971" i="21"/>
  <c r="H935" i="21"/>
  <c r="J935" i="21"/>
  <c r="H571" i="21"/>
  <c r="J571" i="21"/>
  <c r="H184" i="21"/>
  <c r="J184" i="21"/>
  <c r="H636" i="21"/>
  <c r="J636" i="21"/>
  <c r="H229" i="21"/>
  <c r="J229" i="21"/>
  <c r="H75" i="21"/>
  <c r="J75" i="21"/>
  <c r="H241" i="21"/>
  <c r="J241" i="21"/>
  <c r="H1178" i="21"/>
  <c r="J1178" i="21"/>
  <c r="H1135" i="21"/>
  <c r="J1135" i="21"/>
  <c r="H1247" i="21"/>
  <c r="J1247" i="21"/>
  <c r="H176" i="21"/>
  <c r="J176" i="21"/>
  <c r="H416" i="21"/>
  <c r="J416" i="21"/>
  <c r="H607" i="21"/>
  <c r="J607" i="21"/>
  <c r="H293" i="21"/>
  <c r="J293" i="21"/>
  <c r="H595" i="21"/>
  <c r="J595" i="21"/>
  <c r="H672" i="21"/>
  <c r="J672" i="21"/>
  <c r="H108" i="21"/>
  <c r="J108" i="21"/>
  <c r="H919" i="21"/>
  <c r="J919" i="21"/>
  <c r="H363" i="21"/>
  <c r="J363" i="21"/>
  <c r="H35" i="21"/>
  <c r="J35" i="21"/>
  <c r="H117" i="21"/>
  <c r="J117" i="21"/>
  <c r="H1040" i="21"/>
  <c r="J1040" i="21"/>
  <c r="H721" i="21"/>
  <c r="J721" i="21"/>
  <c r="H922" i="21"/>
  <c r="J922" i="21"/>
  <c r="H48" i="21"/>
  <c r="J48" i="21"/>
  <c r="H130" i="21"/>
  <c r="J130" i="21"/>
  <c r="H1200" i="21"/>
  <c r="J1200" i="21"/>
  <c r="H432" i="21"/>
  <c r="J432" i="21"/>
  <c r="H633" i="21"/>
  <c r="J633" i="21"/>
  <c r="H1139" i="21"/>
  <c r="J1139" i="21"/>
  <c r="H547" i="21"/>
  <c r="J547" i="21"/>
  <c r="H945" i="21"/>
  <c r="J945" i="21"/>
  <c r="H1032" i="21"/>
  <c r="J1032" i="21"/>
  <c r="H769" i="21"/>
  <c r="J769" i="21"/>
  <c r="H368" i="21"/>
  <c r="J368" i="21"/>
  <c r="H490" i="21"/>
  <c r="J490" i="21"/>
  <c r="H110" i="21"/>
  <c r="J110" i="21"/>
  <c r="H624" i="21"/>
  <c r="J624" i="21"/>
  <c r="H620" i="21"/>
  <c r="J620" i="21"/>
  <c r="H1186" i="21"/>
  <c r="J1186" i="21"/>
  <c r="H141" i="21"/>
  <c r="J141" i="21"/>
  <c r="H1118" i="21"/>
  <c r="J1118" i="21"/>
  <c r="H319" i="21"/>
  <c r="J319" i="21"/>
  <c r="H278" i="21"/>
  <c r="J278" i="21"/>
  <c r="H87" i="21"/>
  <c r="J87" i="21"/>
  <c r="H728" i="21"/>
  <c r="J728" i="21"/>
  <c r="H822" i="21"/>
  <c r="J822" i="21"/>
  <c r="H516" i="21"/>
  <c r="J516" i="21"/>
  <c r="H1206" i="21"/>
  <c r="J1206" i="21"/>
  <c r="H423" i="21"/>
  <c r="J423" i="21"/>
  <c r="H69" i="21"/>
  <c r="J69" i="21"/>
  <c r="H852" i="21"/>
  <c r="J852" i="21"/>
  <c r="H958" i="21"/>
  <c r="J958" i="21"/>
  <c r="H237" i="21"/>
  <c r="J237" i="21"/>
  <c r="H1090" i="21"/>
  <c r="J1090" i="21"/>
  <c r="H318" i="21"/>
  <c r="J318" i="21"/>
  <c r="H851" i="21"/>
  <c r="J851" i="21"/>
  <c r="H1148" i="21"/>
  <c r="J1148" i="21"/>
  <c r="H1030" i="21"/>
  <c r="J1030" i="21"/>
  <c r="H606" i="21"/>
  <c r="J606" i="21"/>
  <c r="H171" i="21"/>
  <c r="J171" i="21"/>
  <c r="H45" i="21"/>
  <c r="J45" i="21"/>
  <c r="H647" i="21"/>
  <c r="J647" i="21"/>
  <c r="H414" i="21"/>
  <c r="J414" i="21"/>
  <c r="H579" i="21"/>
  <c r="J579" i="21"/>
  <c r="H865" i="21"/>
  <c r="J865" i="21"/>
  <c r="H1109" i="21"/>
  <c r="J1109" i="21"/>
  <c r="H1263" i="21"/>
  <c r="J1263" i="21"/>
  <c r="H1180" i="21"/>
  <c r="J1180" i="21"/>
  <c r="H215" i="21"/>
  <c r="J215" i="21"/>
  <c r="H834" i="21"/>
  <c r="J834" i="21"/>
  <c r="H1205" i="21"/>
  <c r="J1205" i="21"/>
  <c r="H1179" i="21"/>
  <c r="J1179" i="21"/>
  <c r="H322" i="21"/>
  <c r="J322" i="21"/>
  <c r="H1100" i="21"/>
  <c r="J1100" i="21"/>
  <c r="H472" i="21"/>
  <c r="J472" i="21"/>
  <c r="H480" i="21"/>
  <c r="J480" i="21"/>
  <c r="H681" i="21"/>
  <c r="J681" i="21"/>
  <c r="H572" i="21"/>
  <c r="J572" i="21"/>
  <c r="H153" i="21"/>
  <c r="J153" i="21"/>
  <c r="H103" i="21"/>
  <c r="J103" i="21"/>
  <c r="H361" i="21"/>
  <c r="J361" i="21"/>
  <c r="H574" i="21"/>
  <c r="J574" i="21"/>
  <c r="H980" i="21"/>
  <c r="J980" i="21"/>
  <c r="H940" i="21"/>
  <c r="J940" i="21"/>
  <c r="H731" i="21"/>
  <c r="J731" i="21"/>
  <c r="H799" i="21"/>
  <c r="J799" i="21"/>
  <c r="H290" i="21"/>
  <c r="J290" i="21"/>
  <c r="H826" i="21"/>
  <c r="J826" i="21"/>
  <c r="H175" i="21"/>
  <c r="J175" i="21"/>
  <c r="H781" i="21"/>
  <c r="J781" i="21"/>
  <c r="H669" i="21"/>
  <c r="J669" i="21"/>
  <c r="H431" i="21"/>
  <c r="J431" i="21"/>
  <c r="H22" i="21"/>
  <c r="J22" i="21"/>
  <c r="H560" i="21"/>
  <c r="J560" i="21"/>
  <c r="H510" i="21"/>
  <c r="J510" i="21"/>
  <c r="H665" i="21"/>
  <c r="J665" i="21"/>
  <c r="H181" i="21"/>
  <c r="J181" i="21"/>
  <c r="H1184" i="21"/>
  <c r="J1184" i="21"/>
  <c r="H1063" i="21"/>
  <c r="J1063" i="21"/>
  <c r="H277" i="21"/>
  <c r="J277" i="21"/>
  <c r="H730" i="21"/>
  <c r="J730" i="21"/>
  <c r="H3" i="21"/>
  <c r="J3" i="21"/>
  <c r="H246" i="21"/>
  <c r="J246" i="21"/>
  <c r="H689" i="21"/>
  <c r="J689" i="21"/>
  <c r="H686" i="21"/>
  <c r="J686" i="21"/>
  <c r="H13" i="21"/>
  <c r="J13" i="21"/>
  <c r="H1265" i="21"/>
  <c r="J1265" i="21"/>
  <c r="H243" i="21"/>
  <c r="J243" i="21"/>
  <c r="H1073" i="21"/>
  <c r="J1073" i="21"/>
  <c r="H1235" i="21"/>
  <c r="J1235" i="21"/>
  <c r="H1251" i="21"/>
  <c r="J1251" i="21"/>
  <c r="H1107" i="21"/>
  <c r="J1107" i="21"/>
  <c r="H121" i="21"/>
  <c r="J121" i="21"/>
  <c r="H1026" i="21"/>
  <c r="J1026" i="21"/>
  <c r="H1277" i="21"/>
  <c r="J1277" i="21"/>
  <c r="H486" i="21"/>
  <c r="J486" i="21"/>
  <c r="H725" i="21"/>
  <c r="J725" i="21"/>
  <c r="H216" i="21"/>
  <c r="J216" i="21"/>
  <c r="H1121" i="21"/>
  <c r="J1121" i="21"/>
  <c r="H520" i="21"/>
  <c r="J520" i="21"/>
  <c r="H499" i="21"/>
  <c r="J499" i="21"/>
  <c r="H678" i="21"/>
  <c r="J678" i="21"/>
  <c r="H1020" i="21"/>
  <c r="J1020" i="21"/>
  <c r="H136" i="21"/>
  <c r="J136" i="21"/>
  <c r="H1262" i="21"/>
  <c r="J1262" i="21"/>
  <c r="H1173" i="21"/>
  <c r="J1173" i="21"/>
  <c r="H982" i="21"/>
  <c r="J982" i="21"/>
  <c r="H489" i="21"/>
  <c r="J489" i="21"/>
  <c r="H565" i="21"/>
  <c r="J565" i="21"/>
  <c r="H365" i="21"/>
  <c r="J365" i="21"/>
  <c r="H147" i="21"/>
  <c r="J147" i="21"/>
  <c r="H914" i="21"/>
  <c r="J914" i="21"/>
  <c r="H447" i="21"/>
  <c r="J447" i="21"/>
  <c r="H296" i="21"/>
  <c r="J296" i="21"/>
  <c r="H896" i="21"/>
  <c r="J896" i="21"/>
  <c r="H1286" i="21"/>
  <c r="H811" i="21"/>
  <c r="J811" i="21"/>
  <c r="H358" i="21"/>
  <c r="J358" i="21"/>
  <c r="H420" i="21"/>
  <c r="J420" i="21"/>
  <c r="H924" i="21"/>
  <c r="J924" i="21"/>
  <c r="H954" i="21"/>
  <c r="J954" i="21"/>
  <c r="H807" i="21"/>
  <c r="J807" i="21"/>
  <c r="H955" i="21"/>
  <c r="J955" i="21"/>
  <c r="H909" i="21"/>
  <c r="J909" i="21"/>
  <c r="H1191" i="21"/>
  <c r="J1191" i="21"/>
  <c r="H812" i="21"/>
  <c r="J812" i="21"/>
  <c r="H427" i="21"/>
  <c r="J427" i="21"/>
  <c r="H732" i="21"/>
  <c r="J732" i="21"/>
  <c r="H1037" i="21"/>
  <c r="J1037" i="21"/>
  <c r="H634" i="21"/>
  <c r="J634" i="21"/>
  <c r="H364" i="21"/>
  <c r="J364" i="21"/>
  <c r="H805" i="21"/>
  <c r="J805" i="21"/>
  <c r="H567" i="21"/>
  <c r="J567" i="21"/>
  <c r="H418" i="21"/>
  <c r="J418" i="21"/>
  <c r="H819" i="21"/>
  <c r="J819" i="21"/>
  <c r="H370" i="21"/>
  <c r="J370" i="21"/>
  <c r="H876" i="21"/>
  <c r="J876" i="21"/>
  <c r="H122" i="21"/>
  <c r="J122" i="21"/>
  <c r="H707" i="21"/>
  <c r="J707" i="21"/>
  <c r="H714" i="21"/>
  <c r="J714" i="21"/>
  <c r="H1013" i="21"/>
  <c r="J1013" i="21"/>
  <c r="H938" i="21"/>
  <c r="J938" i="21"/>
  <c r="H762" i="21"/>
  <c r="J762" i="21"/>
  <c r="H629" i="21"/>
  <c r="J629" i="21"/>
  <c r="H999" i="21"/>
  <c r="J999" i="21"/>
  <c r="H701" i="21"/>
  <c r="J701" i="21"/>
  <c r="H837" i="21"/>
  <c r="J837" i="21"/>
  <c r="H1175" i="21"/>
  <c r="J1175" i="21"/>
  <c r="H591" i="21"/>
  <c r="J591" i="21"/>
  <c r="H1204" i="21"/>
  <c r="J1204" i="21"/>
  <c r="H257" i="21"/>
  <c r="J257" i="21"/>
  <c r="H1078" i="21"/>
  <c r="J1078" i="21"/>
  <c r="H1221" i="21"/>
  <c r="J1221" i="21"/>
  <c r="H927" i="21"/>
  <c r="J927" i="21"/>
  <c r="H509" i="21"/>
  <c r="J509" i="21"/>
  <c r="H1086" i="21"/>
  <c r="J1086" i="21"/>
  <c r="H853" i="21"/>
  <c r="J853" i="21"/>
  <c r="H901" i="21"/>
  <c r="J901" i="21"/>
  <c r="H797" i="21"/>
  <c r="J797" i="21"/>
  <c r="H138" i="21"/>
  <c r="J138" i="21"/>
  <c r="H829" i="21"/>
  <c r="J829" i="21"/>
  <c r="H400" i="21"/>
  <c r="J400" i="21"/>
  <c r="H189" i="21"/>
  <c r="J189" i="21"/>
  <c r="H91" i="21"/>
  <c r="J91" i="21"/>
  <c r="H998" i="21"/>
  <c r="J998" i="21"/>
  <c r="H1152" i="21"/>
  <c r="J1152" i="21"/>
  <c r="H559" i="21"/>
  <c r="J559" i="21"/>
  <c r="H1195" i="21"/>
  <c r="J1195" i="21"/>
  <c r="H4" i="21"/>
  <c r="J4" i="21"/>
  <c r="H635" i="21"/>
  <c r="J635" i="21"/>
  <c r="H1176" i="21"/>
  <c r="J1176" i="21"/>
  <c r="H824" i="21"/>
  <c r="J824" i="21"/>
  <c r="H132" i="21"/>
  <c r="J132" i="21"/>
  <c r="H267" i="21"/>
  <c r="J267" i="21"/>
  <c r="H718" i="21"/>
  <c r="J718" i="21"/>
  <c r="H192" i="21"/>
  <c r="J192" i="21"/>
  <c r="H1027" i="21"/>
  <c r="J1027" i="21"/>
  <c r="H402" i="21"/>
  <c r="J402" i="21"/>
  <c r="H708" i="21"/>
  <c r="J708" i="21"/>
  <c r="H838" i="21"/>
  <c r="J838" i="21"/>
  <c r="H1006" i="21"/>
  <c r="J1006" i="21"/>
  <c r="H585" i="21"/>
  <c r="J585" i="21"/>
  <c r="H564" i="21"/>
  <c r="J564" i="21"/>
  <c r="H115" i="21"/>
  <c r="J115" i="21"/>
  <c r="H95" i="21"/>
  <c r="J95" i="21"/>
  <c r="H736" i="21"/>
  <c r="J736" i="21"/>
  <c r="H987" i="21"/>
  <c r="J987" i="21"/>
  <c r="H97" i="21"/>
  <c r="J97" i="21"/>
  <c r="H1174" i="21"/>
  <c r="J1174" i="21"/>
  <c r="H1084" i="21"/>
  <c r="J1084" i="21"/>
  <c r="H1071" i="21"/>
  <c r="J1071" i="21"/>
  <c r="H375" i="21"/>
  <c r="J375" i="21"/>
  <c r="H1197" i="21"/>
  <c r="J1197" i="21"/>
  <c r="H847" i="21"/>
  <c r="J847" i="21"/>
  <c r="H498" i="21"/>
  <c r="J498" i="21"/>
  <c r="H599" i="21"/>
  <c r="J599" i="21"/>
  <c r="H1127" i="21"/>
  <c r="J1127" i="21"/>
  <c r="H638" i="21"/>
  <c r="J638" i="21"/>
  <c r="H55" i="21"/>
  <c r="J55" i="21"/>
  <c r="H761" i="21"/>
  <c r="J761" i="21"/>
  <c r="H512" i="21"/>
  <c r="J512" i="21"/>
  <c r="H929" i="21"/>
  <c r="J929" i="21"/>
  <c r="H1141" i="21"/>
  <c r="J1141" i="21"/>
  <c r="H639" i="21"/>
  <c r="J639" i="21"/>
  <c r="H1248" i="21"/>
  <c r="J1248" i="21"/>
  <c r="H217" i="21"/>
  <c r="J217" i="21"/>
  <c r="H53" i="21"/>
  <c r="J53" i="21"/>
  <c r="H690" i="21"/>
  <c r="J690" i="21"/>
  <c r="H10" i="21"/>
  <c r="J10" i="21"/>
  <c r="H659" i="21"/>
  <c r="J659" i="21"/>
  <c r="H1057" i="21"/>
  <c r="J1057" i="21"/>
  <c r="H771" i="21"/>
  <c r="J771" i="21"/>
  <c r="H392" i="21"/>
  <c r="J392" i="21"/>
  <c r="H1283" i="21"/>
  <c r="J1283" i="21"/>
  <c r="H197" i="21"/>
  <c r="J197" i="21"/>
  <c r="H1237" i="21"/>
  <c r="J1237" i="21"/>
  <c r="H349" i="21"/>
  <c r="J349" i="21"/>
  <c r="H810" i="21"/>
  <c r="J810" i="21"/>
  <c r="H1212" i="21"/>
  <c r="J1212" i="21"/>
  <c r="H920" i="21"/>
  <c r="J920" i="21"/>
  <c r="H5" i="21"/>
  <c r="J5" i="21"/>
  <c r="H964" i="21"/>
  <c r="J964" i="21"/>
  <c r="H723" i="21"/>
  <c r="J723" i="21"/>
  <c r="H77" i="21"/>
  <c r="J77" i="21"/>
  <c r="H26" i="21"/>
  <c r="J26" i="21"/>
  <c r="H33" i="21"/>
  <c r="J33" i="21"/>
  <c r="H890" i="21"/>
  <c r="J890" i="21"/>
  <c r="H1219" i="21"/>
  <c r="J1219" i="21"/>
  <c r="H904" i="21"/>
  <c r="J904" i="21"/>
  <c r="H1108" i="21"/>
  <c r="J1108" i="21"/>
  <c r="H191" i="21"/>
  <c r="J191" i="21"/>
  <c r="H450" i="21"/>
  <c r="J450" i="21"/>
  <c r="H898" i="21"/>
  <c r="J898" i="21"/>
  <c r="H928" i="21"/>
  <c r="J928" i="21"/>
  <c r="H667" i="21"/>
  <c r="J667" i="21"/>
  <c r="H313" i="21"/>
  <c r="J313" i="21"/>
  <c r="H897" i="21"/>
  <c r="J897" i="21"/>
  <c r="H64" i="21"/>
  <c r="J64" i="21"/>
  <c r="H1138" i="21"/>
  <c r="J1138" i="21"/>
  <c r="H981" i="21"/>
  <c r="J981" i="21"/>
  <c r="H380" i="21"/>
  <c r="J380" i="21"/>
  <c r="H1134" i="21"/>
  <c r="J1134" i="21"/>
  <c r="H1111" i="21"/>
  <c r="J1111" i="21"/>
  <c r="H32" i="21"/>
  <c r="J32" i="21"/>
  <c r="H287" i="21"/>
  <c r="J287" i="21"/>
  <c r="H391" i="21"/>
  <c r="J391" i="21"/>
  <c r="H1106" i="21"/>
  <c r="J1106" i="21"/>
  <c r="H641" i="21"/>
  <c r="J641" i="21"/>
  <c r="H403" i="21"/>
  <c r="J403" i="21"/>
  <c r="H312" i="21"/>
  <c r="J312" i="21"/>
  <c r="H622" i="21"/>
  <c r="J622" i="21"/>
  <c r="H916" i="21"/>
  <c r="J916" i="21"/>
  <c r="H785" i="21"/>
  <c r="J785" i="21"/>
  <c r="H990" i="21"/>
  <c r="J990" i="21"/>
  <c r="H1190" i="21"/>
  <c r="J1190" i="21"/>
  <c r="H906" i="21"/>
  <c r="J906" i="21"/>
  <c r="H593" i="21"/>
  <c r="J593" i="21"/>
  <c r="H1061" i="21"/>
  <c r="J1061" i="21"/>
  <c r="H1276" i="21"/>
  <c r="J1276" i="21"/>
  <c r="H1068" i="21"/>
  <c r="J1068" i="21"/>
  <c r="H1045" i="21"/>
  <c r="J1045" i="21"/>
  <c r="H337" i="21"/>
  <c r="J337" i="21"/>
  <c r="H483" i="21"/>
  <c r="J483" i="21"/>
  <c r="H787" i="21"/>
  <c r="J787" i="21"/>
  <c r="H645" i="21"/>
  <c r="J645" i="21"/>
  <c r="H947" i="21"/>
  <c r="J947" i="21"/>
  <c r="H926" i="21"/>
  <c r="J926" i="21"/>
  <c r="H303" i="21"/>
  <c r="J303" i="21"/>
  <c r="H1146" i="21"/>
  <c r="J1146" i="21"/>
  <c r="H239" i="21"/>
  <c r="J239" i="21"/>
  <c r="H1011" i="21"/>
  <c r="J1011" i="21"/>
  <c r="H527" i="21"/>
  <c r="J527" i="21"/>
  <c r="H1087" i="21"/>
  <c r="J1087" i="21"/>
  <c r="H362" i="21"/>
  <c r="J362" i="21"/>
  <c r="H1199" i="21"/>
  <c r="J1199" i="21"/>
  <c r="H52" i="21"/>
  <c r="J52" i="21"/>
  <c r="H1065" i="21"/>
  <c r="J1065" i="21"/>
  <c r="H1279" i="21"/>
  <c r="J1279" i="21"/>
  <c r="H240" i="21"/>
  <c r="J240" i="21"/>
  <c r="H884" i="21"/>
  <c r="J884" i="21"/>
  <c r="H782" i="21"/>
  <c r="J782" i="21"/>
  <c r="H786" i="21"/>
  <c r="J786" i="21"/>
  <c r="H808" i="21"/>
  <c r="J808" i="21"/>
  <c r="H1049" i="21"/>
  <c r="J1049" i="21"/>
  <c r="H16" i="21"/>
  <c r="J16" i="21"/>
  <c r="H61" i="21"/>
  <c r="J61" i="21"/>
  <c r="H268" i="21"/>
  <c r="J268" i="21"/>
  <c r="H1079" i="21"/>
  <c r="J1079" i="21"/>
  <c r="H621" i="21"/>
  <c r="J621" i="21"/>
  <c r="H857" i="21"/>
  <c r="J857" i="21"/>
  <c r="H467" i="21"/>
  <c r="J467" i="21"/>
  <c r="H1240" i="21"/>
  <c r="J1240" i="21"/>
  <c r="H508" i="21"/>
  <c r="J508" i="21"/>
  <c r="H186" i="21"/>
  <c r="J186" i="21"/>
  <c r="H609" i="21"/>
  <c r="J609" i="21"/>
  <c r="H610" i="21"/>
  <c r="J610" i="21"/>
  <c r="H1228" i="21"/>
  <c r="J1228" i="21"/>
  <c r="H1284" i="21"/>
  <c r="J1284" i="21"/>
  <c r="H1060" i="21"/>
  <c r="J1060" i="21"/>
  <c r="H1245" i="21"/>
  <c r="J1245" i="21"/>
  <c r="H266" i="21"/>
  <c r="J266" i="21"/>
  <c r="H868" i="21"/>
  <c r="J868" i="21"/>
  <c r="H531" i="21"/>
  <c r="J531" i="21"/>
  <c r="H482" i="21"/>
  <c r="J482" i="21"/>
  <c r="H973" i="21"/>
  <c r="J973" i="21"/>
  <c r="H1213" i="21"/>
  <c r="J1213" i="21"/>
  <c r="H301" i="21"/>
  <c r="J301" i="21"/>
  <c r="H302" i="21"/>
  <c r="J302" i="21"/>
  <c r="H577" i="21"/>
  <c r="J577" i="21"/>
  <c r="H58" i="21"/>
  <c r="J58" i="21"/>
  <c r="H715" i="21"/>
  <c r="J715" i="21"/>
  <c r="H41" i="21"/>
  <c r="J41" i="21"/>
  <c r="H1177" i="21"/>
  <c r="J1177" i="21"/>
  <c r="H873" i="21"/>
  <c r="J873" i="21"/>
  <c r="H1260" i="21"/>
  <c r="J1260" i="21"/>
  <c r="H936" i="21"/>
  <c r="J936" i="21"/>
  <c r="H534" i="21"/>
  <c r="J534" i="21"/>
  <c r="H844" i="21"/>
  <c r="J844" i="21"/>
  <c r="H476" i="21"/>
  <c r="J476" i="21"/>
  <c r="H1124" i="21"/>
  <c r="J1124" i="21"/>
  <c r="H355" i="21"/>
  <c r="J355" i="21"/>
  <c r="H800" i="21"/>
  <c r="J800" i="21"/>
  <c r="H682" i="21"/>
  <c r="J682" i="21"/>
  <c r="H502" i="21"/>
  <c r="J502" i="21"/>
  <c r="H717" i="21"/>
  <c r="J717" i="21"/>
  <c r="H796" i="21"/>
  <c r="J796" i="21"/>
  <c r="H285" i="21"/>
  <c r="J285" i="21"/>
  <c r="H719" i="21"/>
  <c r="J719" i="21"/>
  <c r="H146" i="21"/>
  <c r="J146" i="21"/>
  <c r="H162" i="21"/>
  <c r="J162" i="21"/>
  <c r="H1160" i="21"/>
  <c r="J1160" i="21"/>
  <c r="H433" i="21"/>
  <c r="J433" i="21"/>
  <c r="H101" i="21"/>
  <c r="J101" i="21"/>
  <c r="H338" i="21"/>
  <c r="J338" i="21"/>
  <c r="H62" i="21"/>
  <c r="J62" i="21"/>
  <c r="H651" i="21"/>
  <c r="J651" i="21"/>
  <c r="H526" i="21"/>
  <c r="J526" i="21"/>
  <c r="H507" i="21"/>
  <c r="J507" i="21"/>
  <c r="H27" i="21"/>
  <c r="J27" i="21"/>
  <c r="H351" i="21"/>
  <c r="J351" i="21"/>
  <c r="H225" i="21"/>
  <c r="J225" i="21"/>
  <c r="H546" i="21"/>
  <c r="J546" i="21"/>
  <c r="H294" i="21"/>
  <c r="J294" i="21"/>
  <c r="H543" i="21"/>
  <c r="J543" i="21"/>
  <c r="H1239" i="21"/>
  <c r="J1239" i="21"/>
  <c r="H537" i="21"/>
  <c r="J537" i="21"/>
  <c r="H1010" i="21"/>
  <c r="J1010" i="21"/>
  <c r="H1088" i="21"/>
  <c r="J1088" i="21"/>
  <c r="H1122" i="21"/>
  <c r="J1122" i="21"/>
  <c r="H164" i="21"/>
  <c r="J164" i="21"/>
  <c r="H1009" i="21"/>
  <c r="J1009" i="21"/>
  <c r="H292" i="21"/>
  <c r="J292" i="21"/>
  <c r="H976" i="21"/>
  <c r="J976" i="21"/>
  <c r="H374" i="21"/>
  <c r="J374" i="21"/>
  <c r="H173" i="21"/>
  <c r="J173" i="21"/>
  <c r="H1072" i="21"/>
  <c r="J1072" i="21"/>
  <c r="H1241" i="21"/>
  <c r="J1241" i="21"/>
  <c r="H1092" i="21"/>
  <c r="J1092" i="21"/>
  <c r="H291" i="21"/>
  <c r="J291" i="21"/>
  <c r="H21" i="21"/>
  <c r="J21" i="21"/>
  <c r="H902" i="21"/>
  <c r="J902" i="21"/>
  <c r="H199" i="21"/>
  <c r="J199" i="21"/>
  <c r="H107" i="21"/>
  <c r="J107" i="21"/>
  <c r="H49" i="21"/>
  <c r="J49" i="21"/>
  <c r="H1059" i="21"/>
  <c r="J1059" i="21"/>
  <c r="H356" i="21"/>
  <c r="J356" i="21"/>
  <c r="H907" i="21"/>
  <c r="J907" i="21"/>
  <c r="H693" i="21"/>
  <c r="J693" i="21"/>
  <c r="H1012" i="21"/>
  <c r="J1012" i="21"/>
  <c r="H541" i="21"/>
  <c r="J541" i="21"/>
  <c r="H911" i="21"/>
  <c r="J911" i="21"/>
  <c r="H573" i="21"/>
  <c r="J573" i="21"/>
  <c r="H550" i="21"/>
  <c r="J550" i="21"/>
  <c r="H165" i="21"/>
  <c r="J165" i="21"/>
  <c r="H222" i="21"/>
  <c r="J222" i="21"/>
  <c r="H716" i="21"/>
  <c r="J716" i="21"/>
  <c r="H832" i="21"/>
  <c r="J832" i="21"/>
  <c r="H584" i="21"/>
  <c r="J584" i="21"/>
  <c r="H167" i="21"/>
  <c r="J167" i="21"/>
  <c r="H1225" i="21"/>
  <c r="J1225" i="21"/>
  <c r="H1167" i="21"/>
  <c r="J1167" i="21"/>
  <c r="H426" i="21"/>
  <c r="J426" i="21"/>
  <c r="H1116" i="21"/>
  <c r="J1116" i="21"/>
  <c r="H1099" i="21"/>
  <c r="J1099" i="21"/>
  <c r="H340" i="21"/>
  <c r="J340" i="21"/>
  <c r="H1274" i="21"/>
  <c r="J1274" i="21"/>
  <c r="H1216" i="21"/>
  <c r="J1216" i="21"/>
  <c r="H521" i="21"/>
  <c r="J521" i="21"/>
  <c r="H469" i="21"/>
  <c r="J469" i="21"/>
  <c r="H1252" i="21"/>
  <c r="J1252" i="21"/>
  <c r="H548" i="21"/>
  <c r="J548" i="21"/>
  <c r="H82" i="21"/>
  <c r="J82" i="21"/>
  <c r="H551" i="21"/>
  <c r="J551" i="21"/>
  <c r="H944" i="21"/>
  <c r="J944" i="21"/>
  <c r="H814" i="21"/>
  <c r="J814" i="21"/>
  <c r="H1003" i="21"/>
  <c r="J1003" i="21"/>
  <c r="H94" i="21"/>
  <c r="J94" i="21"/>
  <c r="H1080" i="21"/>
  <c r="J1080" i="21"/>
  <c r="H576" i="21"/>
  <c r="J576" i="21"/>
  <c r="H85" i="21"/>
  <c r="J85" i="21"/>
  <c r="H271" i="21"/>
  <c r="J271" i="21"/>
  <c r="H311" i="21"/>
  <c r="J311" i="21"/>
  <c r="H887" i="21"/>
  <c r="J887" i="21"/>
  <c r="H377" i="21"/>
  <c r="J377" i="21"/>
  <c r="H289" i="21"/>
  <c r="J289" i="21"/>
  <c r="H366" i="21"/>
  <c r="J366" i="21"/>
  <c r="H424" i="21"/>
  <c r="J424" i="21"/>
  <c r="H133" i="21"/>
  <c r="J133" i="21"/>
  <c r="H371" i="21"/>
  <c r="J371" i="21"/>
  <c r="H385" i="21"/>
  <c r="J385" i="21"/>
  <c r="H376" i="21"/>
  <c r="J376" i="21"/>
  <c r="H211" i="21"/>
  <c r="J211" i="21"/>
  <c r="H461" i="21"/>
  <c r="J461" i="21"/>
  <c r="H1271" i="21"/>
  <c r="J1271" i="21"/>
  <c r="H1105" i="21"/>
  <c r="J1105" i="21"/>
  <c r="H129" i="21"/>
  <c r="J129" i="21"/>
  <c r="H698" i="21"/>
  <c r="J698" i="21"/>
  <c r="H702" i="21"/>
  <c r="J702" i="21"/>
  <c r="H485" i="21"/>
  <c r="J485" i="21"/>
  <c r="H655" i="21"/>
  <c r="J655" i="21"/>
  <c r="H475" i="21"/>
  <c r="J475" i="21"/>
  <c r="H673" i="21"/>
  <c r="J673" i="21"/>
  <c r="H1223" i="21"/>
  <c r="J1223" i="21"/>
  <c r="H142" i="21"/>
  <c r="J142" i="21"/>
  <c r="H231" i="21"/>
  <c r="J231" i="21"/>
  <c r="H625" i="21"/>
  <c r="J625" i="21"/>
  <c r="H496" i="21"/>
  <c r="J496" i="21"/>
  <c r="H395" i="21"/>
  <c r="J395" i="21"/>
  <c r="H900" i="21"/>
  <c r="J900" i="21"/>
  <c r="H864" i="21"/>
  <c r="J864" i="21"/>
  <c r="H843" i="21"/>
  <c r="J843" i="21"/>
  <c r="H213" i="21"/>
  <c r="J213" i="21"/>
  <c r="H597" i="21"/>
  <c r="J597" i="21"/>
  <c r="H139" i="21"/>
  <c r="J139" i="21"/>
  <c r="H1008" i="21"/>
  <c r="J1008" i="21"/>
  <c r="H860" i="21"/>
  <c r="J860" i="21"/>
  <c r="H298" i="21"/>
  <c r="J298" i="21"/>
  <c r="H1018" i="21"/>
  <c r="J1018" i="21"/>
  <c r="H517" i="21"/>
  <c r="J517" i="21"/>
  <c r="H501" i="21"/>
  <c r="J501" i="21"/>
  <c r="H440" i="21"/>
  <c r="J440" i="21"/>
  <c r="H804" i="21"/>
  <c r="J804" i="21"/>
  <c r="H910" i="21"/>
  <c r="J910" i="21"/>
  <c r="H24" i="21"/>
  <c r="J24" i="21"/>
  <c r="H500" i="21"/>
  <c r="J500" i="21"/>
  <c r="H841" i="21"/>
  <c r="J841" i="21"/>
  <c r="H752" i="21"/>
  <c r="J752" i="21"/>
  <c r="H1249" i="21"/>
  <c r="J1249" i="21"/>
  <c r="H174" i="21"/>
  <c r="J174" i="21"/>
  <c r="H1069" i="21"/>
  <c r="J1069" i="21"/>
  <c r="H888" i="21"/>
  <c r="J888" i="21"/>
  <c r="H588" i="21"/>
  <c r="J588" i="21"/>
  <c r="H1129" i="21"/>
  <c r="J1129" i="21"/>
  <c r="H9" i="21"/>
  <c r="J9" i="21"/>
  <c r="H163" i="21"/>
  <c r="J163" i="21"/>
  <c r="H1128" i="21"/>
  <c r="J1128" i="21"/>
  <c r="H54" i="21"/>
  <c r="J54" i="21"/>
  <c r="H711" i="21"/>
  <c r="J711" i="21"/>
  <c r="H65" i="21"/>
  <c r="J65" i="21"/>
  <c r="H367" i="21"/>
  <c r="J367" i="21"/>
  <c r="H413" i="21"/>
  <c r="J413" i="21"/>
  <c r="H616" i="21"/>
  <c r="J616" i="21"/>
  <c r="H23" i="21"/>
  <c r="J23" i="21"/>
  <c r="H594" i="21"/>
  <c r="J594" i="21"/>
  <c r="H677" i="21"/>
  <c r="J677" i="21"/>
  <c r="H228" i="21"/>
  <c r="J228" i="21"/>
  <c r="H1070" i="21"/>
  <c r="J1070" i="21"/>
  <c r="H825" i="21"/>
  <c r="J825" i="21"/>
  <c r="H172" i="21"/>
  <c r="J172" i="21"/>
  <c r="H466" i="21"/>
  <c r="J466" i="21"/>
  <c r="H1031" i="21"/>
  <c r="J1031" i="21"/>
  <c r="H688" i="21"/>
  <c r="J688" i="21"/>
  <c r="H767" i="21"/>
  <c r="J767" i="21"/>
  <c r="H1158" i="21"/>
  <c r="J1158" i="21"/>
  <c r="H570" i="21"/>
  <c r="J570" i="21"/>
  <c r="H883" i="21"/>
  <c r="J883" i="21"/>
  <c r="H937" i="21"/>
  <c r="J937" i="21"/>
  <c r="H379" i="21"/>
  <c r="J379" i="21"/>
  <c r="H1050" i="21"/>
  <c r="J1050" i="21"/>
  <c r="H626" i="21"/>
  <c r="J626" i="21"/>
  <c r="H1193" i="21"/>
  <c r="J1193" i="21"/>
  <c r="H524" i="21"/>
  <c r="J524" i="21"/>
  <c r="H126" i="21"/>
  <c r="J126" i="21"/>
  <c r="H495" i="21"/>
  <c r="J495" i="21"/>
  <c r="H540" i="21"/>
  <c r="J540" i="21"/>
  <c r="H384" i="21"/>
  <c r="J384" i="21"/>
  <c r="H182" i="21"/>
  <c r="J182" i="21"/>
  <c r="H160" i="21"/>
  <c r="J160" i="21"/>
  <c r="H631" i="21"/>
  <c r="J631" i="21"/>
  <c r="H984" i="21"/>
  <c r="J984" i="21"/>
  <c r="H598" i="21"/>
  <c r="J598" i="21"/>
  <c r="H827" i="21"/>
  <c r="J827" i="21"/>
  <c r="H1085" i="21"/>
  <c r="J1085" i="21"/>
  <c r="H542" i="21"/>
  <c r="J542" i="21"/>
  <c r="H596" i="21"/>
  <c r="J596" i="21"/>
  <c r="H1091" i="21"/>
  <c r="J1091" i="21"/>
  <c r="H923" i="21"/>
  <c r="J923" i="21"/>
  <c r="H445" i="21"/>
  <c r="J445" i="21"/>
  <c r="H1104" i="21"/>
  <c r="J1104" i="21"/>
  <c r="H1183" i="21"/>
  <c r="J1183" i="21"/>
  <c r="H795" i="21"/>
  <c r="J795" i="21"/>
  <c r="H855" i="21"/>
  <c r="J855" i="21"/>
  <c r="H908" i="21"/>
  <c r="J908" i="21"/>
  <c r="H327" i="21"/>
  <c r="J327" i="21"/>
  <c r="H453" i="21"/>
  <c r="J453" i="21"/>
  <c r="H168" i="21"/>
  <c r="J168" i="21"/>
  <c r="H462" i="21"/>
  <c r="J462" i="21"/>
  <c r="H637" i="21"/>
  <c r="J637" i="21"/>
  <c r="H1056" i="21"/>
  <c r="J1056" i="21"/>
  <c r="H1047" i="21"/>
  <c r="J1047" i="21"/>
  <c r="H569" i="21"/>
  <c r="J569" i="21"/>
  <c r="H96" i="21"/>
  <c r="J96" i="21"/>
  <c r="H497" i="21"/>
  <c r="J497" i="21"/>
  <c r="H235" i="21"/>
  <c r="J235" i="21"/>
  <c r="H933" i="21"/>
  <c r="J933" i="21"/>
  <c r="H59" i="21"/>
  <c r="J59" i="21"/>
  <c r="H1254" i="21"/>
  <c r="J1254" i="21"/>
  <c r="H1075" i="21"/>
  <c r="J1075" i="21"/>
  <c r="H613" i="21"/>
  <c r="J613" i="21"/>
  <c r="H1110" i="21"/>
  <c r="J1110" i="21"/>
  <c r="H93" i="21"/>
  <c r="J93" i="21"/>
  <c r="H261" i="21"/>
  <c r="J261" i="21"/>
  <c r="H276" i="21"/>
  <c r="J276" i="21"/>
  <c r="H1278" i="21"/>
  <c r="J1278" i="21"/>
  <c r="H47" i="21"/>
  <c r="J47" i="21"/>
  <c r="H140" i="21"/>
  <c r="J140" i="21"/>
  <c r="H224" i="21"/>
  <c r="J224" i="21"/>
  <c r="H1043" i="21"/>
  <c r="J1043" i="21"/>
  <c r="H765" i="21"/>
  <c r="J765" i="21"/>
  <c r="H43" i="21"/>
  <c r="J43" i="21"/>
  <c r="H214" i="21"/>
  <c r="J214" i="21"/>
  <c r="H250" i="21"/>
  <c r="J250" i="21"/>
  <c r="H1029" i="21"/>
  <c r="J1029" i="21"/>
  <c r="H605" i="21"/>
  <c r="J605" i="21"/>
  <c r="H859" i="21"/>
  <c r="J859" i="21"/>
  <c r="H1004" i="21"/>
  <c r="J1004" i="21"/>
  <c r="H407" i="21"/>
  <c r="J407" i="21"/>
  <c r="H20" i="21"/>
  <c r="J20" i="21"/>
  <c r="H956" i="21"/>
  <c r="J956" i="21"/>
  <c r="H1005" i="21"/>
  <c r="J1005" i="21"/>
  <c r="H137" i="21"/>
  <c r="J137" i="21"/>
  <c r="H739" i="21"/>
  <c r="J739" i="21"/>
  <c r="H1166" i="21"/>
  <c r="J1166" i="21"/>
  <c r="H905" i="21"/>
  <c r="J905" i="21"/>
  <c r="H305" i="21"/>
  <c r="J305" i="21"/>
  <c r="H1131" i="21"/>
  <c r="J1131" i="21"/>
  <c r="H1022" i="21"/>
  <c r="J1022" i="21"/>
  <c r="H1268" i="21"/>
  <c r="J1268" i="21"/>
  <c r="H196" i="21"/>
  <c r="J196" i="21"/>
  <c r="H1202" i="21"/>
  <c r="J1202" i="21"/>
  <c r="H1222" i="21"/>
  <c r="J1222" i="21"/>
  <c r="H188" i="21"/>
  <c r="J188" i="21"/>
  <c r="H179" i="21"/>
  <c r="J179" i="21"/>
  <c r="H515" i="21"/>
  <c r="J515" i="21"/>
  <c r="H1066" i="21"/>
  <c r="J1066" i="21"/>
  <c r="H42" i="21"/>
  <c r="J42" i="21"/>
  <c r="H806" i="21"/>
  <c r="J806" i="21"/>
  <c r="H1266" i="21"/>
  <c r="J1266" i="21"/>
  <c r="H764" i="21"/>
  <c r="J764" i="21"/>
  <c r="H299" i="21"/>
  <c r="J299" i="21"/>
  <c r="H1058" i="21"/>
  <c r="J1058" i="21"/>
  <c r="H317" i="21"/>
  <c r="J317" i="21"/>
  <c r="H194" i="21"/>
  <c r="J194" i="21"/>
  <c r="H953" i="21"/>
  <c r="J953" i="21"/>
  <c r="H1226" i="21"/>
  <c r="J1226" i="21"/>
  <c r="H60" i="21"/>
  <c r="J60" i="21"/>
  <c r="H79" i="21"/>
  <c r="J79" i="21"/>
  <c r="H803" i="21"/>
  <c r="J803" i="21"/>
  <c r="H346" i="21"/>
  <c r="J346" i="21"/>
  <c r="H372" i="21"/>
  <c r="J372" i="21"/>
  <c r="H128" i="21"/>
  <c r="J128" i="21"/>
  <c r="H880" i="21"/>
  <c r="J880" i="21"/>
  <c r="H912" i="21"/>
  <c r="J912" i="21"/>
  <c r="H234" i="21"/>
  <c r="J234" i="21"/>
  <c r="H405" i="21"/>
  <c r="J405" i="21"/>
  <c r="H879" i="21"/>
  <c r="J879" i="21"/>
  <c r="H664" i="21"/>
  <c r="J664" i="21"/>
  <c r="H150" i="21"/>
  <c r="J150" i="21"/>
  <c r="H970" i="21"/>
  <c r="J970" i="21"/>
  <c r="H1039" i="21"/>
  <c r="J1039" i="21"/>
  <c r="H1259" i="21"/>
  <c r="J1259" i="21"/>
  <c r="H409" i="21"/>
  <c r="J409" i="21"/>
  <c r="H218" i="21"/>
  <c r="J218" i="21"/>
  <c r="H788" i="21"/>
  <c r="J788" i="21"/>
  <c r="H1256" i="21"/>
  <c r="J1256" i="21"/>
  <c r="H966" i="21"/>
  <c r="J966" i="21"/>
  <c r="H1243" i="21"/>
  <c r="J1243" i="21"/>
  <c r="H373" i="21"/>
  <c r="J373" i="21"/>
  <c r="H870" i="21"/>
  <c r="J870" i="21"/>
  <c r="H699" i="21"/>
  <c r="J699" i="21"/>
  <c r="H1051" i="21"/>
  <c r="J1051" i="21"/>
  <c r="H709" i="21"/>
  <c r="J709" i="21"/>
  <c r="H921" i="21"/>
  <c r="J921" i="21"/>
  <c r="H557" i="21"/>
  <c r="J557" i="21"/>
  <c r="H643" i="21"/>
  <c r="J643" i="21"/>
  <c r="H793" i="21"/>
  <c r="J793" i="21"/>
  <c r="H208" i="21"/>
  <c r="J208" i="21"/>
  <c r="H68" i="21"/>
  <c r="J68" i="21"/>
  <c r="H798" i="21"/>
  <c r="J798" i="21"/>
  <c r="H1123" i="21"/>
  <c r="J1123" i="21"/>
  <c r="H529" i="21"/>
  <c r="J529" i="21"/>
  <c r="H209" i="21"/>
  <c r="J209" i="21"/>
  <c r="H1217" i="21"/>
  <c r="J1217" i="21"/>
  <c r="H862" i="21"/>
  <c r="J862" i="21"/>
  <c r="H504" i="21"/>
  <c r="J504" i="21"/>
  <c r="H1255" i="21"/>
  <c r="J1255" i="21"/>
  <c r="H304" i="21"/>
  <c r="J304" i="21"/>
  <c r="H34" i="21"/>
  <c r="J34" i="21"/>
  <c r="H339" i="21"/>
  <c r="J339" i="21"/>
  <c r="H70" i="21"/>
  <c r="J70" i="21"/>
  <c r="H931" i="21"/>
  <c r="J931" i="21"/>
  <c r="H1137" i="21"/>
  <c r="J1137" i="21"/>
  <c r="H344" i="21"/>
  <c r="J344" i="21"/>
  <c r="H1270" i="21"/>
  <c r="J1270" i="21"/>
  <c r="H802" i="21"/>
  <c r="J802" i="21"/>
  <c r="H493" i="21"/>
  <c r="J493" i="21"/>
  <c r="H1067" i="21"/>
  <c r="J1067" i="21"/>
  <c r="H562" i="21"/>
  <c r="J562" i="21"/>
  <c r="H73" i="21"/>
  <c r="J73" i="21"/>
  <c r="H1119" i="21"/>
  <c r="J1119" i="21"/>
  <c r="H193" i="21"/>
  <c r="J193" i="21"/>
  <c r="H1142" i="21"/>
  <c r="J1142" i="21"/>
  <c r="H44" i="21"/>
  <c r="J44" i="21"/>
  <c r="H468" i="21"/>
  <c r="J468" i="21"/>
  <c r="H993" i="21"/>
  <c r="J993" i="21"/>
  <c r="H1185" i="21"/>
  <c r="J1185" i="21"/>
  <c r="H751" i="21"/>
  <c r="J751" i="21"/>
  <c r="H1136" i="21"/>
  <c r="J1136" i="21"/>
  <c r="H1159" i="21"/>
  <c r="J1159" i="21"/>
  <c r="H506" i="21"/>
  <c r="J506" i="21"/>
  <c r="H1048" i="21"/>
  <c r="J1048" i="21"/>
  <c r="H1120" i="21"/>
  <c r="J1120" i="21"/>
  <c r="H1272" i="21"/>
  <c r="J1272" i="21"/>
  <c r="H513" i="21"/>
  <c r="J513" i="21"/>
  <c r="H25" i="21"/>
  <c r="J25" i="21"/>
  <c r="H297" i="21"/>
  <c r="J297" i="21"/>
  <c r="H190" i="21"/>
  <c r="J190" i="21"/>
  <c r="H646" i="21"/>
  <c r="J646" i="21"/>
  <c r="H425" i="21"/>
  <c r="J425" i="21"/>
  <c r="H256" i="21"/>
  <c r="J256" i="21"/>
  <c r="H323" i="21"/>
  <c r="J323" i="21"/>
  <c r="H279" i="21"/>
  <c r="J279" i="21"/>
  <c r="H284" i="21"/>
  <c r="J284" i="21"/>
  <c r="H1096" i="21"/>
  <c r="J1096" i="21"/>
  <c r="H903" i="21"/>
  <c r="J903" i="21"/>
  <c r="H989" i="21"/>
  <c r="J989" i="21"/>
  <c r="H1203" i="21"/>
  <c r="J1203" i="21"/>
  <c r="H694" i="21"/>
  <c r="J694" i="21"/>
  <c r="H399" i="21"/>
  <c r="J399" i="21"/>
  <c r="H749" i="21"/>
  <c r="J749" i="21"/>
  <c r="H308" i="21"/>
  <c r="J308" i="21"/>
  <c r="H86" i="21"/>
  <c r="J86" i="21"/>
  <c r="H1215" i="21"/>
  <c r="J1215" i="21"/>
  <c r="H949" i="21"/>
  <c r="J949" i="21"/>
  <c r="H83" i="21"/>
  <c r="J83" i="21"/>
  <c r="H286" i="21"/>
  <c r="J286" i="21"/>
  <c r="H251" i="21"/>
  <c r="J251" i="21"/>
  <c r="H710" i="21"/>
  <c r="J710" i="21"/>
  <c r="H778" i="21"/>
  <c r="J778" i="21"/>
  <c r="H514" i="21"/>
  <c r="J514" i="21"/>
  <c r="H1052" i="21"/>
  <c r="J1052" i="21"/>
  <c r="H615" i="21"/>
  <c r="J615" i="21"/>
  <c r="H219" i="21"/>
  <c r="J219" i="21"/>
  <c r="H273" i="21"/>
  <c r="J273" i="21"/>
  <c r="H114" i="21"/>
  <c r="J114" i="21"/>
  <c r="H758" i="21"/>
  <c r="J758" i="21"/>
  <c r="H941" i="21"/>
  <c r="J941" i="21"/>
  <c r="H653" i="21"/>
  <c r="J653" i="21"/>
  <c r="H747" i="21"/>
  <c r="J747" i="21"/>
  <c r="H697" i="21"/>
  <c r="J697" i="21"/>
  <c r="H975" i="21"/>
  <c r="J975" i="21"/>
  <c r="H1076" i="21"/>
  <c r="J1076" i="21"/>
  <c r="H1194" i="21"/>
  <c r="J1194" i="21"/>
  <c r="H867" i="21"/>
  <c r="J867" i="21"/>
  <c r="H580" i="21"/>
  <c r="J580" i="21"/>
  <c r="H166" i="21"/>
  <c r="J166" i="21"/>
  <c r="H411" i="21"/>
  <c r="J411" i="21"/>
  <c r="H1097" i="21"/>
  <c r="J1097" i="21"/>
  <c r="H1238" i="21"/>
  <c r="J1238" i="21"/>
  <c r="H1201" i="21"/>
  <c r="J1201" i="21"/>
  <c r="H221" i="21"/>
  <c r="J221" i="21"/>
  <c r="H334" i="21"/>
  <c r="J334" i="21"/>
  <c r="H592" i="21"/>
  <c r="J592" i="21"/>
  <c r="H720" i="21"/>
  <c r="J720" i="21"/>
  <c r="H505" i="21"/>
  <c r="J505" i="21"/>
  <c r="H754" i="21"/>
  <c r="J754" i="21"/>
  <c r="H1168" i="21"/>
  <c r="J1168" i="21"/>
  <c r="H434" i="21"/>
  <c r="J434" i="21"/>
  <c r="H212" i="21"/>
  <c r="J212" i="21"/>
  <c r="H348" i="21"/>
  <c r="J348" i="21"/>
  <c r="H556" i="21"/>
  <c r="J556" i="21"/>
  <c r="H684" i="21"/>
  <c r="J684" i="21"/>
  <c r="H1036" i="21"/>
  <c r="J1036" i="21"/>
  <c r="H111" i="21"/>
  <c r="J111" i="21"/>
  <c r="H979" i="21"/>
  <c r="J979" i="21"/>
  <c r="H833" i="21"/>
  <c r="J833" i="21"/>
  <c r="H419" i="21"/>
  <c r="J419" i="21"/>
  <c r="H996" i="21"/>
  <c r="J996" i="21"/>
  <c r="H446" i="21"/>
  <c r="J446" i="21"/>
  <c r="H1229" i="21"/>
  <c r="J1229" i="21"/>
  <c r="H78" i="21"/>
  <c r="J78" i="21"/>
  <c r="H1041" i="21"/>
  <c r="J1041" i="21"/>
  <c r="H1161" i="21"/>
  <c r="J1161" i="21"/>
  <c r="H846" i="21"/>
  <c r="J846" i="21"/>
  <c r="H259" i="21"/>
  <c r="J259" i="21"/>
  <c r="H856" i="21"/>
  <c r="J856" i="21"/>
  <c r="H1038" i="21"/>
  <c r="J1038" i="21"/>
  <c r="H442" i="21"/>
  <c r="J442" i="21"/>
  <c r="H858" i="21"/>
  <c r="J858" i="21"/>
  <c r="H563" i="21"/>
  <c r="J563" i="21"/>
  <c r="H644" i="21"/>
  <c r="J644" i="21"/>
  <c r="H145" i="21"/>
  <c r="J145" i="21"/>
  <c r="H561" i="21"/>
  <c r="J561" i="21"/>
  <c r="H522" i="21"/>
  <c r="J522" i="21"/>
  <c r="H840" i="21"/>
  <c r="J840" i="21"/>
  <c r="H839" i="21"/>
  <c r="J839" i="21"/>
  <c r="H630" i="21"/>
  <c r="J630" i="21"/>
  <c r="H614" i="21"/>
  <c r="J614" i="21"/>
  <c r="H815" i="21"/>
  <c r="J815" i="21"/>
  <c r="H539" i="21"/>
  <c r="J539" i="21"/>
  <c r="H581" i="21"/>
  <c r="J581" i="21"/>
  <c r="H759" i="21"/>
  <c r="J759" i="21"/>
  <c r="H1153" i="21"/>
  <c r="J1153" i="21"/>
  <c r="H1055" i="21"/>
  <c r="J1055" i="21"/>
  <c r="H872" i="21"/>
  <c r="J872" i="21"/>
  <c r="H404" i="21"/>
  <c r="J404" i="21"/>
  <c r="H389" i="21"/>
  <c r="J389" i="21"/>
  <c r="H51" i="21"/>
  <c r="J51" i="21"/>
  <c r="H554" i="21"/>
  <c r="J554" i="21"/>
  <c r="H460" i="21"/>
  <c r="J460" i="21"/>
  <c r="H342" i="21"/>
  <c r="J342" i="21"/>
  <c r="H849" i="21"/>
  <c r="J849" i="21"/>
  <c r="H300" i="21"/>
  <c r="J300" i="21"/>
  <c r="H1115" i="21"/>
  <c r="J1115" i="21"/>
  <c r="H1231" i="21"/>
  <c r="J1231" i="21"/>
  <c r="H159" i="21"/>
  <c r="J159" i="21"/>
  <c r="H477" i="21"/>
  <c r="J477" i="21"/>
  <c r="H1280" i="21"/>
  <c r="J1280" i="21"/>
  <c r="H652" i="21"/>
  <c r="J652" i="21"/>
  <c r="H15" i="21"/>
  <c r="J15" i="21"/>
  <c r="H600" i="21"/>
  <c r="J600" i="21"/>
  <c r="H801" i="21"/>
  <c r="J801" i="21"/>
  <c r="H155" i="21"/>
  <c r="J155" i="21"/>
  <c r="H533" i="21"/>
  <c r="J533" i="21"/>
  <c r="H345" i="21"/>
  <c r="J345" i="21"/>
  <c r="H474" i="21"/>
  <c r="J474" i="21"/>
  <c r="H329" i="21"/>
  <c r="J329" i="21"/>
  <c r="H877" i="21"/>
  <c r="J877" i="21"/>
  <c r="H519" i="21"/>
  <c r="J519" i="21"/>
  <c r="H1132" i="21"/>
  <c r="J1132" i="21"/>
  <c r="H755" i="21"/>
  <c r="J755" i="21"/>
  <c r="H227" i="21"/>
  <c r="J227" i="21"/>
  <c r="H120" i="21"/>
  <c r="J120" i="21"/>
  <c r="H1125" i="21"/>
  <c r="J1125" i="21"/>
  <c r="H254" i="21"/>
  <c r="J254" i="21"/>
  <c r="H1156" i="21"/>
  <c r="J1156" i="21"/>
  <c r="H568" i="21"/>
  <c r="J568" i="21"/>
  <c r="H530" i="21"/>
  <c r="J530" i="21"/>
  <c r="H1207" i="21"/>
  <c r="J1207" i="21"/>
  <c r="H818" i="21"/>
  <c r="J818" i="21"/>
  <c r="H757" i="21"/>
  <c r="J757" i="21"/>
  <c r="H31" i="21"/>
  <c r="J31" i="21"/>
  <c r="H92" i="21"/>
  <c r="J92" i="21"/>
  <c r="H704" i="21"/>
  <c r="J704" i="21"/>
  <c r="H244" i="21"/>
  <c r="J244" i="21"/>
  <c r="H106" i="21"/>
  <c r="J106" i="21"/>
  <c r="H2" i="21"/>
  <c r="J2" i="21"/>
  <c r="H1021" i="21"/>
  <c r="J1021" i="21"/>
  <c r="H1285" i="21"/>
  <c r="J1285" i="21"/>
  <c r="H38" i="21"/>
  <c r="J38" i="21"/>
  <c r="H1143" i="21"/>
  <c r="J1143" i="21"/>
  <c r="H783" i="21"/>
  <c r="J783" i="21"/>
  <c r="H1188" i="21"/>
  <c r="J1188" i="21"/>
  <c r="H658" i="21"/>
  <c r="J658" i="21"/>
  <c r="H56" i="21"/>
  <c r="J56" i="21"/>
  <c r="H703" i="21"/>
  <c r="J703" i="21"/>
  <c r="H187" i="21"/>
  <c r="J187" i="21"/>
  <c r="H158" i="21"/>
  <c r="J158" i="21"/>
  <c r="H1019" i="21"/>
  <c r="J1019" i="21"/>
  <c r="H378" i="21"/>
  <c r="J378" i="21"/>
  <c r="H14" i="21"/>
  <c r="J14" i="21"/>
  <c r="H628" i="21"/>
  <c r="J628" i="21"/>
  <c r="H878" i="21"/>
  <c r="J878" i="21"/>
  <c r="H1025" i="21"/>
  <c r="J1025" i="21"/>
  <c r="H861" i="21"/>
  <c r="J861" i="21"/>
  <c r="H220" i="21"/>
  <c r="J220" i="21"/>
  <c r="H1147" i="21"/>
  <c r="J1147" i="21"/>
  <c r="H1275" i="21"/>
  <c r="J1275" i="21"/>
  <c r="H986" i="21"/>
  <c r="J986" i="21"/>
  <c r="H523" i="21"/>
  <c r="J523" i="21"/>
  <c r="H252" i="21"/>
  <c r="J252" i="21"/>
  <c r="H458" i="21"/>
  <c r="J458" i="21"/>
  <c r="H894" i="21"/>
  <c r="J894" i="21"/>
  <c r="H1046" i="21"/>
  <c r="J1046" i="21"/>
  <c r="H448" i="21"/>
  <c r="J448" i="21"/>
  <c r="H952" i="21"/>
  <c r="J952" i="21"/>
  <c r="H1102" i="21"/>
  <c r="J1102" i="21"/>
  <c r="H12" i="21"/>
  <c r="J12" i="21"/>
  <c r="H854" i="21"/>
  <c r="J854" i="21"/>
  <c r="H583" i="21"/>
  <c r="J583" i="21"/>
  <c r="H210" i="21"/>
  <c r="J210" i="21"/>
  <c r="H988" i="21"/>
  <c r="J988" i="21"/>
  <c r="H67" i="21"/>
  <c r="J67" i="21"/>
  <c r="H444" i="21"/>
  <c r="J444" i="21"/>
  <c r="H105" i="21"/>
  <c r="J105" i="21"/>
  <c r="H962" i="21"/>
  <c r="J962" i="21"/>
  <c r="H118" i="21"/>
  <c r="J118" i="21"/>
  <c r="H738" i="21"/>
  <c r="J738" i="21"/>
  <c r="H618" i="21"/>
  <c r="J618" i="21"/>
  <c r="H528" i="21"/>
  <c r="J528" i="21"/>
  <c r="H397" i="21"/>
  <c r="J397" i="21"/>
  <c r="H488" i="21"/>
  <c r="J488" i="21"/>
  <c r="H957" i="21"/>
  <c r="J957" i="21"/>
  <c r="H763" i="21"/>
  <c r="J763" i="21"/>
  <c r="H648" i="21"/>
  <c r="J648" i="21"/>
  <c r="H977" i="21"/>
  <c r="J977" i="21"/>
  <c r="H913" i="21"/>
  <c r="J913" i="21"/>
  <c r="H951" i="21"/>
  <c r="J951" i="21"/>
  <c r="H1024" i="21"/>
  <c r="J1024" i="21"/>
  <c r="H886" i="21"/>
  <c r="J886" i="21"/>
  <c r="H601" i="21"/>
  <c r="J601" i="21"/>
  <c r="H275" i="21"/>
  <c r="J275" i="21"/>
  <c r="H712" i="21"/>
  <c r="J712" i="21"/>
  <c r="H264" i="21"/>
  <c r="J264" i="21"/>
  <c r="H383" i="21"/>
  <c r="J383" i="21"/>
  <c r="H1169" i="21"/>
  <c r="J1169" i="21"/>
  <c r="H1208" i="21"/>
  <c r="J1208" i="21"/>
  <c r="H773" i="21"/>
  <c r="J773" i="21"/>
  <c r="H90" i="21"/>
  <c r="J90" i="21"/>
  <c r="H1054" i="21"/>
  <c r="J1054" i="21"/>
  <c r="H1028" i="21"/>
  <c r="J1028" i="21"/>
  <c r="H1016" i="21"/>
  <c r="J1016" i="21"/>
  <c r="H203" i="21"/>
  <c r="J203" i="21"/>
  <c r="H1082" i="21"/>
  <c r="J1082" i="21"/>
  <c r="H632" i="21"/>
  <c r="J632" i="21"/>
  <c r="H582" i="21"/>
  <c r="J582" i="21"/>
  <c r="H335" i="21"/>
  <c r="J335" i="21"/>
  <c r="H729" i="21"/>
  <c r="J729" i="21"/>
  <c r="H1198" i="21"/>
  <c r="J1198" i="21"/>
  <c r="H983" i="21"/>
  <c r="J983" i="21"/>
  <c r="H791" i="21"/>
  <c r="J791" i="21"/>
  <c r="H745" i="21"/>
  <c r="J745" i="21"/>
  <c r="H619" i="21"/>
  <c r="J619" i="21"/>
  <c r="H1117" i="21"/>
  <c r="J1117" i="21"/>
  <c r="H866" i="21"/>
  <c r="J866" i="21"/>
  <c r="H88" i="21"/>
  <c r="J88" i="21"/>
  <c r="H1211" i="21"/>
  <c r="J1211" i="21"/>
  <c r="H1095" i="21"/>
  <c r="J1095" i="21"/>
  <c r="H1007" i="21"/>
  <c r="J1007" i="21"/>
  <c r="H675" i="21"/>
  <c r="J675" i="21"/>
  <c r="H428" i="21"/>
  <c r="J428" i="21"/>
  <c r="H726" i="21"/>
  <c r="J726" i="21"/>
  <c r="H741" i="21"/>
  <c r="J741" i="21"/>
  <c r="H640" i="21"/>
  <c r="J640" i="21"/>
  <c r="H1034" i="21"/>
  <c r="J1034" i="21"/>
  <c r="H178" i="21"/>
  <c r="J178" i="21"/>
  <c r="H666" i="21"/>
  <c r="J666" i="21"/>
  <c r="H663" i="21"/>
  <c r="J663" i="21"/>
  <c r="H37" i="21"/>
  <c r="J37" i="21"/>
  <c r="H1101" i="21"/>
  <c r="J1101" i="21"/>
  <c r="H283" i="21"/>
  <c r="J283" i="21"/>
  <c r="H706" i="21"/>
  <c r="J706" i="21"/>
  <c r="H1181" i="21"/>
  <c r="J1181" i="21"/>
  <c r="H157" i="21"/>
  <c r="J157" i="21"/>
  <c r="H390" i="21"/>
  <c r="J390" i="21"/>
  <c r="H780" i="21"/>
  <c r="J780" i="21"/>
  <c r="H817" i="21"/>
  <c r="J817" i="21"/>
  <c r="H125" i="21"/>
  <c r="J125" i="21"/>
  <c r="H1244" i="21"/>
  <c r="J1244" i="21"/>
  <c r="H511" i="21"/>
  <c r="J511" i="21"/>
  <c r="H18" i="21"/>
  <c r="J18" i="21"/>
  <c r="H1017" i="21"/>
  <c r="J1017" i="21"/>
  <c r="H288" i="21"/>
  <c r="J288" i="21"/>
  <c r="H997" i="21"/>
  <c r="J997" i="21"/>
  <c r="H1192" i="21"/>
  <c r="J1192" i="21"/>
  <c r="H232" i="21"/>
  <c r="J232" i="21"/>
  <c r="H1062" i="21"/>
  <c r="J1062" i="21"/>
  <c r="H135" i="21"/>
  <c r="J135" i="21"/>
  <c r="H441" i="21"/>
  <c r="J441" i="21"/>
  <c r="H170" i="21"/>
  <c r="J170" i="21"/>
  <c r="H11" i="21"/>
  <c r="J11" i="21"/>
  <c r="H205" i="21"/>
  <c r="J205" i="21"/>
  <c r="H1130" i="21"/>
  <c r="J1130" i="21"/>
  <c r="H794" i="21"/>
  <c r="J794" i="21"/>
  <c r="H401" i="21"/>
  <c r="J401" i="21"/>
  <c r="H1196" i="21"/>
  <c r="J1196" i="21"/>
  <c r="H899" i="21"/>
  <c r="J899" i="21"/>
  <c r="H820" i="21"/>
  <c r="J820" i="21"/>
  <c r="H1144" i="21"/>
  <c r="J1144" i="21"/>
  <c r="H934" i="21"/>
  <c r="J934" i="21"/>
  <c r="H359" i="21"/>
  <c r="J359" i="21"/>
  <c r="H776" i="21"/>
  <c r="J776" i="21"/>
  <c r="H946" i="21"/>
  <c r="J946" i="21"/>
  <c r="H1155" i="21"/>
  <c r="J1155" i="21"/>
  <c r="H1042" i="21"/>
  <c r="J1042" i="21"/>
  <c r="H722" i="21"/>
  <c r="J722" i="21"/>
  <c r="H965" i="21"/>
  <c r="J965" i="21"/>
  <c r="H683" i="21"/>
  <c r="J683" i="21"/>
  <c r="H538" i="21"/>
  <c r="J538" i="21"/>
  <c r="H963" i="21"/>
  <c r="J963" i="21"/>
  <c r="H705" i="21"/>
  <c r="J705" i="21"/>
  <c r="H823" i="21"/>
  <c r="J823" i="21"/>
  <c r="H942" i="21"/>
  <c r="J942" i="21"/>
  <c r="H269" i="21"/>
  <c r="J269" i="21"/>
  <c r="H784" i="21"/>
  <c r="J784" i="21"/>
  <c r="H201" i="21"/>
  <c r="J201" i="21"/>
  <c r="H545" i="21"/>
  <c r="J545" i="21"/>
  <c r="H974" i="21"/>
  <c r="J974" i="21"/>
  <c r="H272" i="21"/>
  <c r="J272" i="21"/>
  <c r="H484" i="21"/>
  <c r="J484" i="21"/>
  <c r="H1014" i="21"/>
  <c r="J1014" i="21"/>
  <c r="H393" i="21"/>
  <c r="J393" i="21"/>
  <c r="H341" i="21"/>
  <c r="J341" i="21"/>
  <c r="H238" i="21"/>
  <c r="J238" i="21"/>
  <c r="H1250" i="21"/>
  <c r="J1250" i="21"/>
  <c r="H727" i="21"/>
  <c r="J727" i="21"/>
  <c r="H724" i="21"/>
  <c r="J724" i="21"/>
  <c r="H842" i="21"/>
  <c r="J842" i="21"/>
  <c r="H676" i="21"/>
  <c r="J676" i="21"/>
  <c r="H608" i="21"/>
  <c r="J608" i="21"/>
  <c r="H828" i="21"/>
  <c r="J828" i="21"/>
  <c r="H961" i="21"/>
  <c r="J961" i="21"/>
  <c r="H972" i="21"/>
  <c r="J972" i="21"/>
  <c r="H102" i="21"/>
  <c r="J102" i="21"/>
  <c r="H525" i="21"/>
  <c r="J525" i="21"/>
  <c r="H657" i="21"/>
  <c r="J657" i="21"/>
  <c r="H575" i="21"/>
  <c r="J575" i="21"/>
  <c r="H151" i="21"/>
  <c r="J151" i="21"/>
  <c r="H46" i="21"/>
  <c r="J46" i="21"/>
  <c r="H1112" i="21"/>
  <c r="J1112" i="21"/>
  <c r="H492" i="21"/>
  <c r="J492" i="21"/>
  <c r="H1074" i="21"/>
  <c r="J1074" i="21"/>
  <c r="H1083" i="21"/>
  <c r="J1083" i="21"/>
  <c r="H1164" i="21"/>
  <c r="J1164" i="21"/>
  <c r="H713" i="21"/>
  <c r="J713" i="21"/>
  <c r="H1242" i="21"/>
  <c r="J1242" i="21"/>
  <c r="H336" i="21"/>
  <c r="J336" i="21"/>
  <c r="H756" i="21"/>
  <c r="J756" i="21"/>
  <c r="H1093" i="21"/>
  <c r="J1093" i="21"/>
  <c r="H80" i="21"/>
  <c r="J80" i="21"/>
  <c r="H925" i="21"/>
  <c r="J925" i="21"/>
  <c r="H295" i="21"/>
  <c r="J295" i="21"/>
  <c r="H566" i="21"/>
  <c r="J566" i="21"/>
  <c r="H183" i="21"/>
  <c r="J183" i="21"/>
  <c r="H789" i="21"/>
  <c r="J789" i="21"/>
  <c r="H435" i="21"/>
  <c r="J435" i="21"/>
  <c r="H330" i="21"/>
  <c r="J330" i="21"/>
  <c r="H753" i="21"/>
  <c r="J753" i="21"/>
  <c r="H850" i="21"/>
  <c r="J850" i="21"/>
  <c r="H848" i="21"/>
  <c r="J848" i="21"/>
  <c r="H536" i="21"/>
  <c r="J536" i="21"/>
  <c r="H586" i="21"/>
  <c r="J586" i="21"/>
  <c r="H1220" i="21"/>
  <c r="J1220" i="21"/>
  <c r="H270" i="21"/>
  <c r="J270" i="21"/>
  <c r="H30" i="21"/>
  <c r="J30" i="21"/>
  <c r="H29" i="21"/>
  <c r="J29" i="21"/>
  <c r="H969" i="21"/>
  <c r="J969" i="21"/>
  <c r="H978" i="21"/>
  <c r="J978" i="21"/>
  <c r="H226" i="21"/>
  <c r="J226" i="21"/>
  <c r="H326" i="21"/>
  <c r="J326" i="21"/>
  <c r="H774" i="21"/>
  <c r="J774" i="21"/>
  <c r="H478" i="21"/>
  <c r="J478" i="21"/>
  <c r="H587" i="21"/>
  <c r="J587" i="21"/>
  <c r="H535" i="21"/>
  <c r="J535" i="21"/>
  <c r="H590" i="21"/>
  <c r="J590" i="21"/>
  <c r="H661" i="21"/>
  <c r="J661" i="21"/>
  <c r="H1154" i="21"/>
  <c r="J1154" i="21"/>
  <c r="H437" i="21"/>
  <c r="J437" i="21"/>
  <c r="H1232" i="21"/>
  <c r="J1232" i="21"/>
  <c r="H430" i="21"/>
  <c r="J430" i="21"/>
  <c r="H555" i="21"/>
  <c r="J555" i="21"/>
  <c r="H471" i="21"/>
  <c r="J471" i="21"/>
  <c r="H357" i="21"/>
  <c r="J357" i="21"/>
  <c r="H63" i="21"/>
  <c r="J63" i="21"/>
  <c r="H700" i="21"/>
  <c r="J700" i="21"/>
  <c r="H612" i="21"/>
  <c r="J612" i="21"/>
  <c r="H1150" i="21"/>
  <c r="J1150" i="21"/>
  <c r="H994" i="21"/>
  <c r="J994" i="21"/>
  <c r="H670" i="21"/>
  <c r="J670" i="21"/>
  <c r="H1098" i="21"/>
  <c r="J1098" i="21"/>
  <c r="H316" i="21"/>
  <c r="J316" i="21"/>
  <c r="H1157" i="21"/>
  <c r="J1157" i="21"/>
  <c r="H1163" i="21"/>
  <c r="J1163" i="21"/>
  <c r="H255" i="21"/>
  <c r="J255" i="21"/>
  <c r="H1218" i="21"/>
  <c r="J1218" i="21"/>
  <c r="H1113" i="21"/>
  <c r="J1113" i="21"/>
  <c r="H985" i="21"/>
  <c r="J985" i="21"/>
  <c r="H369" i="21"/>
  <c r="J369" i="21"/>
  <c r="H885" i="21"/>
  <c r="J885" i="21"/>
  <c r="H1053" i="21"/>
  <c r="J1053" i="21"/>
  <c r="H180" i="21"/>
  <c r="J180" i="21"/>
  <c r="H836" i="21"/>
  <c r="J836" i="21"/>
  <c r="H760" i="21"/>
  <c r="J760" i="21"/>
  <c r="H116" i="21"/>
  <c r="J116" i="21"/>
  <c r="H154" i="21"/>
  <c r="J154" i="21"/>
  <c r="H438" i="21"/>
  <c r="J438" i="21"/>
  <c r="H1172" i="21"/>
  <c r="J1172" i="21"/>
  <c r="H869" i="21"/>
  <c r="J869" i="21"/>
  <c r="H1133" i="21"/>
  <c r="J1133" i="21"/>
  <c r="H1214" i="21"/>
  <c r="J1214" i="21"/>
  <c r="H816" i="21"/>
  <c r="J816" i="21"/>
  <c r="H1182" i="21"/>
  <c r="J1182" i="21"/>
  <c r="H845" i="21"/>
  <c r="J845" i="21"/>
  <c r="H195" i="21"/>
  <c r="J195" i="21"/>
  <c r="H889" i="21"/>
  <c r="J889" i="21"/>
  <c r="H578" i="21"/>
  <c r="J578" i="21"/>
  <c r="H494" i="21"/>
  <c r="J494" i="21"/>
  <c r="H685" i="21"/>
  <c r="J685" i="21"/>
  <c r="H744" i="21"/>
  <c r="J744" i="21"/>
  <c r="H558" i="21"/>
  <c r="J558" i="21"/>
  <c r="H662" i="21"/>
  <c r="J662" i="21"/>
  <c r="H144" i="21"/>
  <c r="J144" i="21"/>
  <c r="H1227" i="21"/>
  <c r="J1227" i="21"/>
  <c r="H649" i="21"/>
  <c r="J649" i="21"/>
  <c r="H1002" i="21"/>
  <c r="J1002" i="21"/>
  <c r="H124" i="21"/>
  <c r="J124" i="21"/>
  <c r="H770" i="21"/>
  <c r="J770" i="21"/>
  <c r="H1081" i="21"/>
  <c r="J1081" i="21"/>
  <c r="H668" i="21"/>
  <c r="J668" i="21"/>
  <c r="H394" i="21"/>
  <c r="J394" i="21"/>
  <c r="H891" i="21"/>
  <c r="J891" i="21"/>
  <c r="H734" i="21"/>
  <c r="J734" i="21"/>
  <c r="H1230" i="21"/>
  <c r="J1230" i="21"/>
  <c r="H347" i="21"/>
  <c r="J347" i="21"/>
  <c r="H387" i="21"/>
  <c r="J387" i="21"/>
  <c r="H343" i="21"/>
  <c r="J343" i="21"/>
  <c r="H1189" i="21"/>
  <c r="J1189" i="21"/>
  <c r="H452" i="21"/>
  <c r="J452" i="21"/>
  <c r="H918" i="21"/>
  <c r="J918" i="21"/>
  <c r="H518" i="21"/>
  <c r="J518" i="21"/>
  <c r="H1033" i="21"/>
  <c r="J1033" i="21"/>
  <c r="H17" i="21"/>
  <c r="J17" i="21"/>
  <c r="H696" i="21"/>
  <c r="J696" i="21"/>
  <c r="H553" i="21"/>
  <c r="J553" i="21"/>
  <c r="H948" i="21"/>
  <c r="J948" i="21"/>
  <c r="H532" i="21"/>
  <c r="J532" i="21"/>
  <c r="H258" i="21"/>
  <c r="J258" i="21"/>
  <c r="H821" i="21"/>
  <c r="J821" i="21"/>
  <c r="H422" i="21"/>
  <c r="J422" i="21"/>
  <c r="H1258" i="21"/>
  <c r="J1258" i="21"/>
  <c r="H680" i="21"/>
  <c r="J680" i="21"/>
  <c r="BG4" i="7"/>
  <c r="G602" i="21" s="1"/>
  <c r="AT1362" i="7"/>
  <c r="AT1364" i="7" s="1"/>
  <c r="AU1362" i="7"/>
  <c r="AU1364" i="7" s="1"/>
  <c r="BH3" i="7"/>
  <c r="G490" i="22" s="1"/>
  <c r="H490" i="22" s="1"/>
  <c r="BG3" i="7"/>
  <c r="G491" i="21" s="1"/>
  <c r="BI583" i="7"/>
  <c r="BI717" i="7"/>
  <c r="BI107" i="7"/>
  <c r="BI159" i="7"/>
  <c r="BI12" i="7"/>
  <c r="BI1349" i="7"/>
  <c r="BI1346" i="7"/>
  <c r="BI502" i="7"/>
  <c r="BI1183" i="7"/>
  <c r="BI860" i="7"/>
  <c r="BI759" i="7"/>
  <c r="BI816" i="7"/>
  <c r="BI999" i="7"/>
  <c r="BI1309" i="7"/>
  <c r="BI426" i="7"/>
  <c r="BI1293" i="7"/>
  <c r="BI970" i="7"/>
  <c r="BI710" i="7"/>
  <c r="BI305" i="7"/>
  <c r="BI982" i="7"/>
  <c r="BI805" i="7"/>
  <c r="BI1161" i="7"/>
  <c r="BI1190" i="7"/>
  <c r="BI1069" i="7"/>
  <c r="BI1178" i="7"/>
  <c r="BI71" i="7"/>
  <c r="BI1131" i="7"/>
  <c r="BI1268" i="7"/>
  <c r="BI1244" i="7"/>
  <c r="BI1123" i="7"/>
  <c r="BI1202" i="7"/>
  <c r="BI1255" i="7"/>
  <c r="BI497" i="7"/>
  <c r="BI184" i="7"/>
  <c r="BI1016" i="7"/>
  <c r="BI1164" i="7"/>
  <c r="BI528" i="7"/>
  <c r="BI533" i="7"/>
  <c r="BI1342" i="7"/>
  <c r="BI1185" i="7"/>
  <c r="BI440" i="7"/>
  <c r="BI152" i="7"/>
  <c r="BI1225" i="7"/>
  <c r="BI854" i="7"/>
  <c r="BI1265" i="7"/>
  <c r="BI1248" i="7"/>
  <c r="BI884" i="7"/>
  <c r="BI1326" i="7"/>
  <c r="BI1151" i="7"/>
  <c r="BI724" i="7"/>
  <c r="BI485" i="7"/>
  <c r="BI1092" i="7"/>
  <c r="BI164" i="7"/>
  <c r="BI50" i="7"/>
  <c r="BI273" i="7"/>
  <c r="BI256" i="7"/>
  <c r="BI788" i="7"/>
  <c r="BI942" i="7"/>
  <c r="BI1002" i="7"/>
  <c r="BI1065" i="7"/>
  <c r="BI394" i="7"/>
  <c r="BI732" i="7"/>
  <c r="BI1284" i="7"/>
  <c r="BI984" i="7"/>
  <c r="BI1330" i="7"/>
  <c r="BI472" i="7"/>
  <c r="BI955" i="7"/>
  <c r="BI803" i="7"/>
  <c r="H491" i="21" l="1"/>
  <c r="J491" i="21"/>
  <c r="H602" i="21"/>
  <c r="J602" i="21"/>
  <c r="BH1362" i="7"/>
  <c r="BG1362" i="7"/>
  <c r="BI1336" i="7"/>
  <c r="BI1009" i="7"/>
  <c r="BI160" i="7"/>
  <c r="BI464" i="7"/>
  <c r="BI406" i="7"/>
  <c r="BI981" i="7"/>
  <c r="BI641" i="7"/>
  <c r="BI1144" i="7"/>
  <c r="BI1001" i="7"/>
  <c r="BI22" i="7"/>
  <c r="BI921" i="7"/>
  <c r="BI431" i="7"/>
  <c r="BI473" i="7"/>
  <c r="BI479" i="7"/>
  <c r="BI238" i="7"/>
  <c r="BI73" i="7"/>
  <c r="BI182" i="7"/>
  <c r="BI167" i="7"/>
  <c r="BI622" i="7"/>
  <c r="BI1252" i="7"/>
  <c r="BI351" i="7"/>
  <c r="BI285" i="7"/>
  <c r="BI282" i="7"/>
  <c r="BI848" i="7"/>
  <c r="BI869" i="7"/>
  <c r="BI134" i="7"/>
  <c r="BI824" i="7"/>
  <c r="BI481" i="7"/>
  <c r="BI124" i="7"/>
  <c r="BI1067" i="7"/>
  <c r="BI954" i="7"/>
  <c r="BI851" i="7"/>
  <c r="BI318" i="7"/>
  <c r="BI1008" i="7"/>
  <c r="BI1071" i="7"/>
  <c r="BI10" i="7"/>
  <c r="BI950" i="7"/>
  <c r="BI1063" i="7"/>
  <c r="BI1159" i="7"/>
  <c r="BI565" i="7"/>
  <c r="BI99" i="7"/>
  <c r="BI1134" i="7"/>
  <c r="BI1177" i="7"/>
  <c r="BI1034" i="7"/>
  <c r="BI822" i="7"/>
  <c r="BI1186" i="7"/>
  <c r="BI331" i="7"/>
  <c r="BI91" i="7"/>
  <c r="BI915" i="7"/>
  <c r="BI269" i="7"/>
  <c r="BI645" i="7"/>
  <c r="BI462" i="7"/>
  <c r="BI53" i="7"/>
  <c r="BI328" i="7"/>
  <c r="BI798" i="7"/>
  <c r="BI489" i="7"/>
  <c r="BI35" i="7"/>
  <c r="BI1216" i="7"/>
  <c r="BI682" i="7"/>
  <c r="BI673" i="7"/>
  <c r="BI611" i="7"/>
  <c r="BI963" i="7"/>
  <c r="BI1000" i="7"/>
  <c r="BI490" i="7"/>
  <c r="BI265" i="7"/>
  <c r="BI688" i="7"/>
  <c r="BI68" i="7"/>
  <c r="BI593" i="7"/>
  <c r="BI728" i="7"/>
  <c r="BI558" i="7"/>
  <c r="BI122" i="7"/>
  <c r="BI212" i="7"/>
  <c r="BI603" i="7"/>
  <c r="BI925" i="7"/>
  <c r="BI595" i="7"/>
  <c r="BI640" i="7"/>
  <c r="BI417" i="7"/>
  <c r="BI337" i="7"/>
  <c r="BI1358" i="7"/>
  <c r="BI548" i="7"/>
  <c r="BI365" i="7"/>
  <c r="BI501" i="7"/>
  <c r="BI396" i="7"/>
  <c r="BI764" i="7"/>
  <c r="BI367" i="7"/>
  <c r="BI461" i="7"/>
  <c r="BI572" i="7"/>
  <c r="BI276" i="7"/>
  <c r="BI588" i="7"/>
  <c r="BI448" i="7"/>
  <c r="BI92" i="7"/>
  <c r="BI711" i="7"/>
  <c r="BI483" i="7"/>
  <c r="BI529" i="7"/>
  <c r="BI662" i="7"/>
  <c r="BI1312" i="7"/>
  <c r="BI90" i="7"/>
  <c r="BI635" i="7"/>
  <c r="BI936" i="7"/>
  <c r="BI145" i="7"/>
  <c r="BI987" i="7"/>
  <c r="BI358" i="7"/>
  <c r="BI230" i="7"/>
  <c r="BI349" i="7"/>
  <c r="BI1212" i="7"/>
  <c r="BI28" i="7"/>
  <c r="BI151" i="7"/>
  <c r="BI1335" i="7"/>
  <c r="BI685" i="7"/>
  <c r="BI86" i="7"/>
  <c r="BI766" i="7"/>
  <c r="BI1155" i="7"/>
  <c r="BI23" i="7"/>
  <c r="BI831" i="7"/>
  <c r="BI354" i="7"/>
  <c r="BI515" i="7"/>
  <c r="BI458" i="7"/>
  <c r="BI362" i="7"/>
  <c r="BI363" i="7"/>
  <c r="BI1271" i="7"/>
  <c r="BI1080" i="7"/>
  <c r="BI626" i="7"/>
  <c r="BI966" i="7"/>
  <c r="BI1203" i="7"/>
  <c r="BI914" i="7"/>
  <c r="BI1170" i="7"/>
  <c r="BI245" i="7"/>
  <c r="BI1032" i="7"/>
  <c r="BI202" i="7"/>
  <c r="BI690" i="7"/>
  <c r="BI998" i="7"/>
  <c r="BI46" i="7"/>
  <c r="BI288" i="7"/>
  <c r="BI879" i="7"/>
  <c r="BI1125" i="7"/>
  <c r="BI178" i="7"/>
  <c r="BI1224" i="7"/>
  <c r="BI1348" i="7"/>
  <c r="BI31" i="7"/>
  <c r="BI8" i="7"/>
  <c r="BI222" i="7"/>
  <c r="BI1012" i="7"/>
  <c r="BI449" i="7"/>
  <c r="BI47" i="7"/>
  <c r="BI153" i="7"/>
  <c r="BI155" i="7"/>
  <c r="BI104" i="7"/>
  <c r="BI98" i="7"/>
  <c r="BI139" i="7"/>
  <c r="BI11" i="7"/>
  <c r="BI60" i="7"/>
  <c r="BI56" i="7"/>
  <c r="BI359" i="7"/>
  <c r="BI1090" i="7"/>
  <c r="BI270" i="7"/>
  <c r="BI594" i="7"/>
  <c r="BI957" i="7"/>
  <c r="BI1325" i="7"/>
  <c r="BI317" i="7"/>
  <c r="BI1304" i="7"/>
  <c r="BI442" i="7"/>
  <c r="BI65" i="7"/>
  <c r="BI254" i="7"/>
  <c r="BI659" i="7"/>
  <c r="BI287" i="7"/>
  <c r="BI74" i="7"/>
  <c r="BI29" i="7"/>
  <c r="BI376" i="7"/>
  <c r="BI113" i="7"/>
  <c r="BI1039" i="7"/>
  <c r="BI620" i="7"/>
  <c r="BI1302" i="7"/>
  <c r="BI952" i="7"/>
  <c r="BI774" i="7"/>
  <c r="BI1227" i="7"/>
  <c r="BI649" i="7"/>
  <c r="BI325" i="7"/>
  <c r="BI664" i="7"/>
  <c r="BI374" i="7"/>
  <c r="BI283" i="7"/>
  <c r="BI242" i="7"/>
  <c r="BI852" i="7"/>
  <c r="BI26" i="7"/>
  <c r="BI1114" i="7"/>
  <c r="BI697" i="7"/>
  <c r="BI214" i="7"/>
  <c r="BI235" i="7"/>
  <c r="BI1334" i="7"/>
  <c r="BI226" i="7"/>
  <c r="BI541" i="7"/>
  <c r="BI421" i="7"/>
  <c r="BI1154" i="7"/>
  <c r="BI360" i="7"/>
  <c r="BI1250" i="7"/>
  <c r="BI693" i="7"/>
  <c r="BI897" i="7"/>
  <c r="BI765" i="7"/>
  <c r="BI723" i="7"/>
  <c r="BI1035" i="7"/>
  <c r="BI658" i="7"/>
  <c r="BI835" i="7"/>
  <c r="BI619" i="7"/>
  <c r="BI817" i="7"/>
  <c r="BI1061" i="7"/>
  <c r="BI1122" i="7"/>
  <c r="BI511" i="7"/>
  <c r="BI322" i="7"/>
  <c r="BI373" i="7"/>
  <c r="BI469" i="7"/>
  <c r="BI89" i="7"/>
  <c r="BI513" i="7"/>
  <c r="BI665" i="7"/>
  <c r="BI569" i="7"/>
  <c r="BI971" i="7"/>
  <c r="BI738" i="7"/>
  <c r="BI171" i="7"/>
  <c r="BI1033" i="7"/>
  <c r="BI460" i="7"/>
  <c r="BI799" i="7"/>
  <c r="BI672" i="7"/>
  <c r="BI495" i="7"/>
  <c r="BI383" i="7"/>
  <c r="BI1174" i="7"/>
  <c r="BI116" i="7"/>
  <c r="BI709" i="7"/>
  <c r="BI413" i="7"/>
  <c r="BI210" i="7"/>
  <c r="BI412" i="7"/>
  <c r="BI237" i="7"/>
  <c r="BI712" i="7"/>
  <c r="BI718" i="7"/>
  <c r="BI796" i="7"/>
  <c r="BI466" i="7"/>
  <c r="BI352" i="7"/>
  <c r="BI1205" i="7"/>
  <c r="BI1298" i="7"/>
  <c r="BI1191" i="7"/>
  <c r="BI543" i="7"/>
  <c r="BI667" i="7"/>
  <c r="BI577" i="7"/>
  <c r="BI648" i="7"/>
  <c r="BI435" i="7"/>
  <c r="BI252" i="7"/>
  <c r="BI271" i="7"/>
  <c r="BI299" i="7"/>
  <c r="BI175" i="7"/>
  <c r="BI1294" i="7"/>
  <c r="BI33" i="7"/>
  <c r="BI1347" i="7"/>
  <c r="BI418" i="7"/>
  <c r="BI861" i="7"/>
  <c r="BI127" i="7"/>
  <c r="BI784" i="7"/>
  <c r="BI654" i="7"/>
  <c r="BI1218" i="7"/>
  <c r="BI1339" i="7"/>
  <c r="BI1176" i="7"/>
  <c r="BI566" i="7"/>
  <c r="BI191" i="7"/>
  <c r="BI877" i="7"/>
  <c r="BI216" i="7"/>
  <c r="BI1171" i="7"/>
  <c r="BI1083" i="7"/>
  <c r="BI129" i="7"/>
  <c r="BI1127" i="7"/>
  <c r="BI196" i="7"/>
  <c r="BI1360" i="7"/>
  <c r="BI279" i="7"/>
  <c r="BI722" i="7"/>
  <c r="BI1296" i="7"/>
  <c r="BI496" i="7"/>
  <c r="BI715" i="7"/>
  <c r="BI735" i="7"/>
  <c r="BI1278" i="7"/>
  <c r="BI399" i="7"/>
  <c r="BI42" i="7"/>
  <c r="BI179" i="7"/>
  <c r="BI746" i="7"/>
  <c r="BI1101" i="7"/>
  <c r="BI660" i="7"/>
  <c r="BI478" i="7"/>
  <c r="BI95" i="7"/>
  <c r="BI1240" i="7"/>
  <c r="BI377" i="7"/>
  <c r="BI195" i="7"/>
  <c r="BI1319" i="7"/>
  <c r="BI1068" i="7"/>
  <c r="BI965" i="7"/>
  <c r="BI1303" i="7"/>
  <c r="BI253" i="7"/>
  <c r="BI1187" i="7"/>
  <c r="BI871" i="7"/>
  <c r="BI1207" i="7"/>
  <c r="BI991" i="7"/>
  <c r="BI507" i="7"/>
  <c r="BI465" i="7"/>
  <c r="BI1162" i="7"/>
  <c r="BI890" i="7"/>
  <c r="BI161" i="7"/>
  <c r="BI1217" i="7"/>
  <c r="BI872" i="7"/>
  <c r="BI312" i="7"/>
  <c r="BI729" i="7"/>
  <c r="BI948" i="7"/>
  <c r="BI1313" i="7"/>
  <c r="BI1100" i="7"/>
  <c r="BI1048" i="7"/>
  <c r="BI1357" i="7"/>
  <c r="BI1079" i="7"/>
  <c r="BI814" i="7"/>
  <c r="BI638" i="7"/>
  <c r="BI408" i="7"/>
  <c r="BI1279" i="7"/>
  <c r="BI1320" i="7"/>
  <c r="BI186" i="7"/>
  <c r="BI258" i="7"/>
  <c r="BI949" i="7"/>
  <c r="BI836" i="7"/>
  <c r="BI248" i="7"/>
  <c r="BI592" i="7"/>
  <c r="BI234" i="7"/>
  <c r="BI249" i="7"/>
  <c r="BI1121" i="7"/>
  <c r="BI516" i="7"/>
  <c r="BI1136" i="7"/>
  <c r="BI757" i="7"/>
  <c r="BI1147" i="7"/>
  <c r="BI244" i="7"/>
  <c r="BI233" i="7"/>
  <c r="BI700" i="7"/>
  <c r="BI1299" i="7"/>
  <c r="BI1027" i="7"/>
  <c r="BI103" i="7"/>
  <c r="BI1193" i="7"/>
  <c r="BI546" i="7"/>
  <c r="BI21" i="7"/>
  <c r="BI878" i="7"/>
  <c r="BI937" i="7"/>
  <c r="BI335" i="7"/>
  <c r="BI415" i="7"/>
  <c r="BI1084" i="7"/>
  <c r="BI1354" i="7"/>
  <c r="BI389" i="7"/>
  <c r="BI1045" i="7"/>
  <c r="BI1117" i="7"/>
  <c r="BI395" i="7"/>
  <c r="BI336" i="7"/>
  <c r="BI310" i="7"/>
  <c r="BI441" i="7"/>
  <c r="BI509" i="7"/>
  <c r="BI1283" i="7"/>
  <c r="BI841" i="7"/>
  <c r="BI484" i="7"/>
  <c r="BI416" i="7"/>
  <c r="BI1249" i="7"/>
  <c r="BI428" i="7"/>
  <c r="BI1133" i="7"/>
  <c r="BI268" i="7"/>
  <c r="BI1022" i="7"/>
  <c r="BI227" i="7"/>
  <c r="BI224" i="7"/>
  <c r="BI539" i="7"/>
  <c r="BI1243" i="7"/>
  <c r="BI610" i="7"/>
  <c r="BI623" i="7"/>
  <c r="BI733" i="7"/>
  <c r="BI1112" i="7"/>
  <c r="BI240" i="7"/>
  <c r="BI1257" i="7"/>
  <c r="BI123" i="7"/>
  <c r="BI745" i="7"/>
  <c r="BI911" i="7"/>
  <c r="BI1046" i="7"/>
  <c r="BI1274" i="7"/>
  <c r="BI143" i="7"/>
  <c r="BI933" i="7"/>
  <c r="BI813" i="7"/>
  <c r="BI977" i="7"/>
  <c r="BI476" i="7"/>
  <c r="BI241" i="7"/>
  <c r="BI675" i="7"/>
  <c r="BI1105" i="7"/>
  <c r="BI39" i="7"/>
  <c r="BI85" i="7"/>
  <c r="BI255" i="7"/>
  <c r="BI959" i="7"/>
  <c r="BI1228" i="7"/>
  <c r="BI213" i="7"/>
  <c r="BI410" i="7"/>
  <c r="BI762" i="7"/>
  <c r="BI1215" i="7"/>
  <c r="BI820" i="7"/>
  <c r="BI1146" i="7"/>
  <c r="BI96" i="7"/>
  <c r="BI1222" i="7"/>
  <c r="BI1359" i="7"/>
  <c r="BI371" i="7"/>
  <c r="BI975" i="7"/>
  <c r="BI895" i="7"/>
  <c r="BI1297" i="7"/>
  <c r="BI568" i="7"/>
  <c r="BI498" i="7"/>
  <c r="BI181" i="7"/>
  <c r="BI873" i="7"/>
  <c r="BI891" i="7"/>
  <c r="BI760" i="7"/>
  <c r="BI1037" i="7"/>
  <c r="BI908" i="7"/>
  <c r="BI298" i="7"/>
  <c r="BI78" i="7"/>
  <c r="BI866" i="7"/>
  <c r="BI554" i="7"/>
  <c r="BI1053" i="7"/>
  <c r="BI642" i="7"/>
  <c r="BI49" i="7"/>
  <c r="BI808" i="7"/>
  <c r="BI180" i="7"/>
  <c r="BI1062" i="7"/>
  <c r="BI19" i="7"/>
  <c r="BI487" i="7"/>
  <c r="BI983" i="7"/>
  <c r="BI1230" i="7"/>
  <c r="BI893" i="7"/>
  <c r="BI524" i="7"/>
  <c r="BI941" i="7"/>
  <c r="BI297" i="7"/>
  <c r="BI1023" i="7"/>
  <c r="BI1040" i="7"/>
  <c r="BI637" i="7"/>
  <c r="BI323" i="7"/>
  <c r="BI698" i="7"/>
  <c r="BI850" i="7"/>
  <c r="BI165" i="7"/>
  <c r="BI875" i="7"/>
  <c r="BI741" i="7"/>
  <c r="BI979" i="7"/>
  <c r="BI1109" i="7"/>
  <c r="BI892" i="7"/>
  <c r="BI1081" i="7"/>
  <c r="BI217" i="7"/>
  <c r="BI931" i="7"/>
  <c r="BI532" i="7"/>
  <c r="BI800" i="7"/>
  <c r="BI704" i="7"/>
  <c r="BI739" i="7"/>
  <c r="BI150" i="7"/>
  <c r="BI1004" i="7"/>
  <c r="BI1242" i="7"/>
  <c r="BI1237" i="7"/>
  <c r="BI629" i="7"/>
  <c r="BI300" i="7"/>
  <c r="BI378" i="7"/>
  <c r="BI778" i="7"/>
  <c r="BI436" i="7"/>
  <c r="BI119" i="7"/>
  <c r="BI200" i="7"/>
  <c r="BI1236" i="7"/>
  <c r="BI1031" i="7"/>
  <c r="BI889" i="7"/>
  <c r="BI456" i="7"/>
  <c r="BI750" i="7"/>
  <c r="BI1091" i="7"/>
  <c r="BI636" i="7"/>
  <c r="BI863" i="7"/>
  <c r="BI437" i="7"/>
  <c r="BI721" i="7"/>
  <c r="BI644" i="7"/>
  <c r="BI1073" i="7"/>
  <c r="BI691" i="7"/>
  <c r="BI607" i="7"/>
  <c r="BI1331" i="7"/>
  <c r="BI916" i="7"/>
  <c r="BI1003" i="7"/>
  <c r="BI135" i="7"/>
  <c r="BI422" i="7"/>
  <c r="BI1150" i="7"/>
  <c r="BI929" i="7"/>
  <c r="BI1074" i="7"/>
  <c r="BI137" i="7"/>
  <c r="BI168" i="7"/>
  <c r="BI706" i="7"/>
  <c r="BI552" i="7"/>
  <c r="BI474" i="7"/>
  <c r="BI1254" i="7"/>
  <c r="BI1158" i="7"/>
  <c r="BI1130" i="7"/>
  <c r="BI1234" i="7"/>
  <c r="BI1229" i="7"/>
  <c r="BI1285" i="7"/>
  <c r="BI105" i="7"/>
  <c r="BI434" i="7"/>
  <c r="BI687" i="7"/>
  <c r="BI482" i="7"/>
  <c r="BI1246" i="7"/>
  <c r="BI678" i="7"/>
  <c r="BI1253" i="7"/>
  <c r="BI132" i="7"/>
  <c r="BI247" i="7"/>
  <c r="BI985" i="7"/>
  <c r="BI51" i="7"/>
  <c r="BI727" i="7"/>
  <c r="BI205" i="7"/>
  <c r="BI414" i="7"/>
  <c r="BI692" i="7"/>
  <c r="BI369" i="7"/>
  <c r="BI274" i="7"/>
  <c r="BI1024" i="7"/>
  <c r="BI632" i="7"/>
  <c r="BI446" i="7"/>
  <c r="BI304" i="7"/>
  <c r="BI219" i="7"/>
  <c r="BI958" i="7"/>
  <c r="BI170" i="7"/>
  <c r="BI833" i="7"/>
  <c r="BI267" i="7"/>
  <c r="BI84" i="7"/>
  <c r="BI904" i="7"/>
  <c r="BI810" i="7"/>
  <c r="BI818" i="7"/>
  <c r="BI174" i="7"/>
  <c r="BI770" i="7"/>
  <c r="BI329" i="7"/>
  <c r="BI812" i="7"/>
  <c r="BI885" i="7"/>
  <c r="BI1219" i="7"/>
  <c r="BI582" i="7"/>
  <c r="BI777" i="7"/>
  <c r="BI1353" i="7"/>
  <c r="BI743" i="7"/>
  <c r="BI639" i="7"/>
  <c r="BI281" i="7"/>
  <c r="BI475" i="7"/>
  <c r="BI730" i="7"/>
  <c r="BI228" i="7"/>
  <c r="BI1184" i="7"/>
  <c r="BI563" i="7"/>
  <c r="BI286" i="7"/>
  <c r="BI470" i="7"/>
  <c r="BI1315" i="7"/>
  <c r="BI537" i="7"/>
  <c r="BI783" i="7"/>
  <c r="BI912" i="7"/>
  <c r="BI538" i="7"/>
  <c r="BI407" i="7"/>
  <c r="BI1041" i="7"/>
  <c r="BI1251" i="7"/>
  <c r="BI18" i="7"/>
  <c r="BI747" i="7"/>
  <c r="BI126" i="7"/>
  <c r="BI670" i="7"/>
  <c r="BI112" i="7"/>
  <c r="BI520" i="7"/>
  <c r="BI951" i="7"/>
  <c r="BI125" i="7"/>
  <c r="BI1262" i="7"/>
  <c r="BI1036" i="7"/>
  <c r="BI761" i="7"/>
  <c r="BI1260" i="7"/>
  <c r="BI1235" i="7"/>
  <c r="BI920" i="7"/>
  <c r="BI63" i="7"/>
  <c r="BI899" i="7"/>
  <c r="BI1333" i="7"/>
  <c r="BI6" i="7"/>
  <c r="BI324" i="7"/>
  <c r="BI898" i="7"/>
  <c r="BI1007" i="7"/>
  <c r="BI327" i="7"/>
  <c r="BI855" i="7"/>
  <c r="BI115" i="7"/>
  <c r="BI997" i="7"/>
  <c r="BI1321" i="7"/>
  <c r="BI821" i="7"/>
  <c r="BI493" i="7"/>
  <c r="BI136" i="7"/>
  <c r="BI986" i="7"/>
  <c r="BI1306" i="7"/>
  <c r="BI430" i="7"/>
  <c r="BI519" i="7"/>
  <c r="BI1281" i="7"/>
  <c r="BI76" i="7"/>
  <c r="BI1056" i="7"/>
  <c r="BI140" i="7"/>
  <c r="BI1066" i="7"/>
  <c r="BI1273" i="7"/>
  <c r="BI32" i="7"/>
  <c r="BI390" i="7"/>
  <c r="BI756" i="7"/>
  <c r="BI1163" i="7"/>
  <c r="BI319" i="7"/>
  <c r="BI272" i="7"/>
  <c r="BI713" i="7"/>
  <c r="BI459" i="7"/>
  <c r="BI1214" i="7"/>
  <c r="BI725" i="7"/>
  <c r="BI284" i="7"/>
  <c r="BI197" i="7"/>
  <c r="BI308" i="7"/>
  <c r="BI366" i="7"/>
  <c r="BI862" i="7"/>
  <c r="BI17" i="7"/>
  <c r="BI423" i="7"/>
  <c r="BI794" i="7"/>
  <c r="BI101" i="7"/>
  <c r="BI100" i="7"/>
  <c r="BI510" i="7"/>
  <c r="BI467" i="7"/>
  <c r="BI744" i="7"/>
  <c r="BI561" i="7"/>
  <c r="BI114" i="7"/>
  <c r="BI45" i="7"/>
  <c r="BI1015" i="7"/>
  <c r="BI668" i="7"/>
  <c r="BI522" i="7"/>
  <c r="BI902" i="7"/>
  <c r="BI567" i="7"/>
  <c r="BI989" i="7"/>
  <c r="BI1172" i="7"/>
  <c r="BI188" i="7"/>
  <c r="BI946" i="7"/>
  <c r="BI1226" i="7"/>
  <c r="BI606" i="7"/>
  <c r="BI239" i="7"/>
  <c r="BI542" i="7"/>
  <c r="BI880" i="7"/>
  <c r="BI953" i="7"/>
  <c r="BI1220" i="7"/>
  <c r="BI944" i="7"/>
  <c r="BI166" i="7"/>
  <c r="BI1075" i="7"/>
  <c r="BI146" i="7"/>
  <c r="BI754" i="7"/>
  <c r="BI332" i="7"/>
  <c r="BI455" i="7"/>
  <c r="BI1307" i="7"/>
  <c r="BI787" i="7"/>
  <c r="BI64" i="7"/>
  <c r="BI924" i="7"/>
  <c r="BI1258" i="7"/>
  <c r="BI295" i="7"/>
  <c r="BI80" i="7"/>
  <c r="BI350" i="7"/>
  <c r="BI292" i="7"/>
  <c r="BI751" i="7"/>
  <c r="BI752" i="7"/>
  <c r="BI882" i="7"/>
  <c r="BI94" i="7"/>
  <c r="BI463" i="7"/>
  <c r="BI411" i="7"/>
  <c r="BI403" i="7"/>
  <c r="BI1167" i="7"/>
  <c r="BI590" i="7"/>
  <c r="BI919" i="7"/>
  <c r="BI405" i="7"/>
  <c r="BI1340" i="7"/>
  <c r="BI868" i="7"/>
  <c r="BI173" i="7"/>
  <c r="BI1256" i="7"/>
  <c r="BI1179" i="7"/>
  <c r="BI189" i="7"/>
  <c r="BI1337" i="7"/>
  <c r="BI1209" i="7"/>
  <c r="BI1322" i="7"/>
  <c r="BI956" i="7"/>
  <c r="BI215" i="7"/>
  <c r="BI43" i="7"/>
  <c r="BI845" i="7"/>
  <c r="BI656" i="7"/>
  <c r="BI1082" i="7"/>
  <c r="BI573" i="7"/>
  <c r="BI742" i="7"/>
  <c r="BI793" i="7"/>
  <c r="BI218" i="7"/>
  <c r="BI1129" i="7"/>
  <c r="BI1173" i="7"/>
  <c r="BI55" i="7"/>
  <c r="BI1182" i="7"/>
  <c r="BI102" i="7"/>
  <c r="BI1213" i="7"/>
  <c r="BI1017" i="7"/>
  <c r="BI584" i="7"/>
  <c r="BI177" i="7"/>
  <c r="BI521" i="7"/>
  <c r="BI1104" i="7"/>
  <c r="BI615" i="7"/>
  <c r="BI392" i="7"/>
  <c r="BI599" i="7"/>
  <c r="BI790" i="7"/>
  <c r="BI356" i="7"/>
  <c r="BI1305" i="7"/>
  <c r="BI1138" i="7"/>
  <c r="BI809" i="7"/>
  <c r="BI106" i="7"/>
  <c r="BI1291" i="7"/>
  <c r="BI560" i="7"/>
  <c r="BI617" i="7"/>
  <c r="BI576" i="7"/>
  <c r="BI353" i="7"/>
  <c r="BI1192" i="7"/>
  <c r="BI391" i="7"/>
  <c r="BI291" i="7"/>
  <c r="BI1124" i="7"/>
  <c r="BI633" i="7"/>
  <c r="BI853" i="7"/>
  <c r="BI708" i="7"/>
  <c r="BI315" i="7"/>
  <c r="BI187" i="7"/>
  <c r="BI1308" i="7"/>
  <c r="BI940" i="7"/>
  <c r="BI842" i="7"/>
  <c r="BI294" i="7"/>
  <c r="BI726" i="7"/>
  <c r="BI525" i="7"/>
  <c r="BI209" i="7"/>
  <c r="BI792" i="7"/>
  <c r="BI5" i="7"/>
  <c r="BI1280" i="7"/>
  <c r="BI384" i="7"/>
  <c r="BI655" i="7"/>
  <c r="BI705" i="7"/>
  <c r="BI380" i="7"/>
  <c r="BI333" i="7"/>
  <c r="BI1006" i="7"/>
  <c r="BI570" i="7"/>
  <c r="BI1135" i="7"/>
  <c r="BI1329" i="7"/>
  <c r="BI379" i="7"/>
  <c r="BI643" i="7"/>
  <c r="BI425" i="7"/>
  <c r="BI398" i="7"/>
  <c r="BI111" i="7"/>
  <c r="BI1152" i="7"/>
  <c r="BI388" i="7"/>
  <c r="BI499" i="7"/>
  <c r="BI876" i="7"/>
  <c r="BI375" i="7"/>
  <c r="BI758" i="7"/>
  <c r="BI903" i="7"/>
  <c r="BI93" i="7"/>
  <c r="BI901" i="7"/>
  <c r="BI1052" i="7"/>
  <c r="BI236" i="7"/>
  <c r="BI736" i="7"/>
  <c r="BI771" i="7"/>
  <c r="BI108" i="7"/>
  <c r="BI266" i="7"/>
  <c r="BI1266" i="7"/>
  <c r="BI40" i="7"/>
  <c r="BI628" i="7"/>
  <c r="BI277" i="7"/>
  <c r="BI385" i="7"/>
  <c r="BI676" i="7"/>
  <c r="BI471" i="7"/>
  <c r="BI1156" i="7"/>
  <c r="BI557" i="7"/>
  <c r="BI556" i="7"/>
  <c r="BI1098" i="7"/>
  <c r="BI828" i="7"/>
  <c r="BI562" i="7"/>
  <c r="BI340" i="7"/>
  <c r="BI1328" i="7"/>
  <c r="BI1318" i="7"/>
  <c r="BI357" i="7"/>
  <c r="BI133" i="7"/>
  <c r="BI1189" i="7"/>
  <c r="BI559" i="7"/>
  <c r="BI208" i="7"/>
  <c r="B31" i="2" s="1"/>
  <c r="B32" i="2" s="1"/>
  <c r="BI9" i="7"/>
  <c r="BI198" i="7"/>
  <c r="BI447" i="7"/>
  <c r="BI488" i="7"/>
  <c r="BI25" i="7"/>
  <c r="BI671" i="7"/>
  <c r="BI130" i="7"/>
  <c r="BI1267" i="7"/>
  <c r="BI1057" i="7"/>
  <c r="BI348" i="7"/>
  <c r="BI1106" i="7"/>
  <c r="BI734" i="7"/>
  <c r="BI716" i="7"/>
  <c r="BI962" i="7"/>
  <c r="BI657" i="7"/>
  <c r="BI419" i="7"/>
  <c r="BI996" i="7"/>
  <c r="BI4" i="7"/>
  <c r="BI616" i="7"/>
  <c r="BI621" i="7"/>
  <c r="BI827" i="7"/>
  <c r="BI338" i="7"/>
  <c r="BI1089" i="7"/>
  <c r="BI843" i="7"/>
  <c r="BI402" i="7"/>
  <c r="BI1126" i="7"/>
  <c r="BI748" i="7"/>
  <c r="BI81" i="7"/>
  <c r="BI1295" i="7"/>
  <c r="BI37" i="7"/>
  <c r="BI579" i="7"/>
  <c r="BI1030" i="7"/>
  <c r="BI781" i="7"/>
  <c r="BI551" i="7"/>
  <c r="BI653" i="7"/>
  <c r="BI894" i="7"/>
  <c r="BI631" i="7"/>
  <c r="BI13" i="7"/>
  <c r="BI763" i="7"/>
  <c r="BI251" i="7"/>
  <c r="BI684" i="7"/>
  <c r="BI1165" i="7"/>
  <c r="BI1137" i="7"/>
  <c r="BI1238" i="7"/>
  <c r="BI720" i="7"/>
  <c r="BI663" i="7"/>
  <c r="BI865" i="7"/>
  <c r="BI494" i="7"/>
  <c r="BI731" i="7"/>
  <c r="BI801" i="7"/>
  <c r="BI840" i="7"/>
  <c r="BI886" i="7"/>
  <c r="BI888" i="7"/>
  <c r="BI1233" i="7"/>
  <c r="BI393" i="7"/>
  <c r="BI932" i="7"/>
  <c r="BI680" i="7"/>
  <c r="BI492" i="7"/>
  <c r="BI1115" i="7"/>
  <c r="BI397" i="7"/>
  <c r="BI221" i="7"/>
  <c r="BI806" i="7"/>
  <c r="BI926" i="7"/>
  <c r="BI368" i="7"/>
  <c r="BI62" i="7"/>
  <c r="BI517" i="7"/>
  <c r="BI634" i="7"/>
  <c r="BI1148" i="7"/>
  <c r="BI72" i="7"/>
  <c r="BI36" i="7"/>
  <c r="BI346" i="7"/>
  <c r="BI41" i="7"/>
  <c r="BI88" i="7"/>
  <c r="BI527" i="7"/>
  <c r="BI913" i="7"/>
  <c r="BI1311" i="7"/>
  <c r="BI420" i="7"/>
  <c r="BI120" i="7"/>
  <c r="BI343" i="7"/>
  <c r="BI232" i="7"/>
  <c r="BI779" i="7"/>
  <c r="BI508" i="7"/>
  <c r="BI795" i="7"/>
  <c r="BI1169" i="7"/>
  <c r="BI75" i="7"/>
  <c r="BI128" i="7"/>
  <c r="BI1072" i="7"/>
  <c r="BI785" i="7"/>
  <c r="BI361" i="7"/>
  <c r="BI938" i="7"/>
  <c r="BI1350" i="7"/>
  <c r="BI401" i="7"/>
  <c r="BI427" i="7"/>
  <c r="BI316" i="7"/>
  <c r="BI624" i="7"/>
  <c r="BI486" i="7"/>
  <c r="BI980" i="7"/>
  <c r="BI20" i="7"/>
  <c r="BI598" i="7"/>
  <c r="BI149" i="7"/>
  <c r="BI1020" i="7"/>
  <c r="BI719" i="7"/>
  <c r="BI1087" i="7"/>
  <c r="BI1028" i="7"/>
  <c r="BI1160" i="7"/>
  <c r="BI386" i="7"/>
  <c r="BI1324" i="7"/>
  <c r="BI201" i="7"/>
  <c r="BI1210" i="7"/>
  <c r="BI309" i="7"/>
  <c r="BI364" i="7"/>
  <c r="BI1157" i="7"/>
  <c r="BI306" i="7"/>
  <c r="BI689" i="7"/>
  <c r="BI344" i="7"/>
  <c r="BI468" i="7"/>
  <c r="BI1051" i="7"/>
  <c r="BI261" i="7"/>
  <c r="BI339" i="7"/>
  <c r="BI531" i="7"/>
  <c r="BI30" i="7"/>
  <c r="BI1132" i="7"/>
  <c r="BI70" i="7"/>
  <c r="BI769" i="7"/>
  <c r="BI1351" i="7"/>
  <c r="BI1168" i="7"/>
  <c r="BI1029" i="7"/>
  <c r="BI326" i="7"/>
  <c r="BI597" i="7"/>
  <c r="BI3" i="7"/>
  <c r="BI163" i="7"/>
  <c r="BI1088" i="7"/>
  <c r="BI1270" i="7"/>
  <c r="BI661" i="7"/>
  <c r="BI702" i="7"/>
  <c r="BI1188" i="7"/>
  <c r="BI939" i="7"/>
  <c r="BI69" i="7"/>
  <c r="BI1272" i="7"/>
  <c r="BI699" i="7"/>
  <c r="BI934" i="7"/>
  <c r="BI1314" i="7"/>
  <c r="BI1211" i="7"/>
  <c r="BI694" i="7"/>
  <c r="BI837" i="7"/>
  <c r="BI935" i="7"/>
  <c r="BI1050" i="7"/>
  <c r="BI1343" i="7"/>
  <c r="BI451" i="7"/>
  <c r="BI838" i="7"/>
  <c r="BI596" i="7"/>
  <c r="BI1223" i="7"/>
  <c r="BI646" i="7"/>
  <c r="BI1197" i="7"/>
  <c r="BI1011" i="7"/>
  <c r="BI881" i="7"/>
  <c r="BI1208" i="7"/>
  <c r="BI1128" i="7"/>
  <c r="BI342" i="7"/>
  <c r="BI587" i="7"/>
  <c r="BI1043" i="7"/>
  <c r="BI1141" i="7"/>
  <c r="BI782" i="7"/>
  <c r="BI550" i="7"/>
  <c r="BI585" i="7"/>
  <c r="BI780" i="7"/>
  <c r="BI859" i="7"/>
  <c r="BI16" i="7"/>
  <c r="BI172" i="7"/>
  <c r="BI1289" i="7"/>
  <c r="BI695" i="7"/>
  <c r="BI547" i="7"/>
  <c r="BI61" i="7"/>
  <c r="BI707" i="7"/>
  <c r="BI38" i="7"/>
  <c r="BI703" i="7"/>
  <c r="BI67" i="7"/>
  <c r="BI943" i="7"/>
  <c r="BI477" i="7"/>
  <c r="BI450" i="7"/>
  <c r="BI1232" i="7"/>
  <c r="BI1142" i="7"/>
  <c r="BI424" i="7"/>
  <c r="BI34" i="7"/>
  <c r="BI48" i="7"/>
  <c r="BI54" i="7"/>
  <c r="BI858" i="7"/>
  <c r="BI773" i="7"/>
  <c r="BI311" i="7"/>
  <c r="BI1099" i="7"/>
  <c r="BI918" i="7"/>
  <c r="BI83" i="7"/>
  <c r="BI1259" i="7"/>
  <c r="BI1288" i="7"/>
  <c r="BI856" i="7"/>
  <c r="BI121" i="7"/>
  <c r="BI15" i="7"/>
  <c r="BI1145" i="7"/>
  <c r="BI807" i="7"/>
  <c r="BI320" i="7"/>
  <c r="BI564" i="7"/>
  <c r="BI993" i="7"/>
  <c r="BI259" i="7"/>
  <c r="BI1095" i="7"/>
  <c r="BI387" i="7"/>
  <c r="BI278" i="7"/>
  <c r="BI601" i="7"/>
  <c r="BI169" i="7"/>
  <c r="BI1198" i="7"/>
  <c r="BI118" i="7"/>
  <c r="BI1120" i="7"/>
  <c r="BI540" i="7"/>
  <c r="BI740" i="7"/>
  <c r="BI518" i="7"/>
  <c r="BI775" i="7"/>
  <c r="BI1261" i="7"/>
  <c r="BI1049" i="7"/>
  <c r="BI1014" i="7"/>
  <c r="BI974" i="7"/>
  <c r="BI1078" i="7"/>
  <c r="BI505" i="7"/>
  <c r="BI243" i="7"/>
  <c r="BI355" i="7"/>
  <c r="BI506" i="7"/>
  <c r="BI1264" i="7"/>
  <c r="BI701" i="7"/>
  <c r="BI307" i="7"/>
  <c r="BI452" i="7"/>
  <c r="BI923" i="7"/>
  <c r="BI625" i="7"/>
  <c r="BI1047" i="7"/>
  <c r="BI1241" i="7"/>
  <c r="BI545" i="7"/>
  <c r="BI162" i="7"/>
  <c r="BI293" i="7"/>
  <c r="BI14" i="7"/>
  <c r="BI681" i="7"/>
  <c r="BI536" i="7"/>
  <c r="BI900" i="7"/>
  <c r="BI1054" i="7"/>
  <c r="BI674" i="7"/>
  <c r="BI650" i="7"/>
  <c r="BI1323" i="7"/>
  <c r="BI1013" i="7"/>
  <c r="BI530" i="7"/>
  <c r="BI138" i="7"/>
  <c r="BI24" i="7"/>
  <c r="BI199" i="7"/>
  <c r="BI400" i="7"/>
  <c r="BI370" i="7"/>
  <c r="BI156" i="7"/>
  <c r="BI737" i="7"/>
  <c r="BI512" i="7"/>
  <c r="BI438" i="7"/>
  <c r="BI1221" i="7"/>
  <c r="BI1290" i="7"/>
  <c r="BI526" i="7"/>
  <c r="BI1282" i="7"/>
  <c r="BI409" i="7"/>
  <c r="BI988" i="7"/>
  <c r="BI555" i="7"/>
  <c r="BI190" i="7"/>
  <c r="BI1195" i="7"/>
  <c r="BI1064" i="7"/>
  <c r="BI1344" i="7"/>
  <c r="BI7" i="7"/>
  <c r="BI445" i="7"/>
  <c r="BI59" i="7"/>
  <c r="BI802" i="7"/>
  <c r="BI1153" i="7"/>
  <c r="BI618" i="7"/>
  <c r="BI1352" i="7"/>
  <c r="BI453" i="7"/>
  <c r="BI749" i="7"/>
  <c r="BI204" i="7"/>
  <c r="BI811" i="7"/>
  <c r="BI1201" i="7"/>
  <c r="BI1196" i="7"/>
  <c r="BI231" i="7"/>
  <c r="BI647" i="7"/>
  <c r="BI372" i="7"/>
  <c r="BI77" i="7"/>
  <c r="BI1231" i="7"/>
  <c r="BI714" i="7"/>
  <c r="BI992" i="7"/>
  <c r="BI609" i="7"/>
  <c r="BI157" i="7"/>
  <c r="BI1038" i="7"/>
  <c r="BI1149" i="7"/>
  <c r="BI194" i="7"/>
  <c r="BI874" i="7"/>
  <c r="BI768" i="7"/>
  <c r="BI960" i="7"/>
  <c r="BI480" i="7"/>
  <c r="BI976" i="7"/>
  <c r="BI314" i="7"/>
  <c r="BI1269" i="7"/>
  <c r="BI666" i="7"/>
  <c r="BI1058" i="7"/>
  <c r="BI1070" i="7"/>
  <c r="BI928" i="7"/>
  <c r="BI176" i="7"/>
  <c r="BI789" i="7"/>
  <c r="BI1181" i="7"/>
  <c r="BI549" i="7"/>
  <c r="BI429" i="7"/>
  <c r="BI1310" i="7"/>
  <c r="BI444" i="7"/>
  <c r="BI211" i="7"/>
  <c r="BI1026" i="7"/>
  <c r="BI154" i="7"/>
  <c r="BI964" i="7"/>
  <c r="BI772" i="7"/>
  <c r="BI289" i="7"/>
  <c r="BI825" i="7"/>
  <c r="BI1341" i="7"/>
  <c r="BI608" i="7"/>
  <c r="BI844" i="7"/>
  <c r="BI613" i="7"/>
  <c r="BI870" i="7"/>
  <c r="BI819" i="7"/>
  <c r="BI832" i="7"/>
  <c r="BI927" i="7"/>
  <c r="BI97" i="7"/>
  <c r="BI1102" i="7"/>
  <c r="BI1239" i="7"/>
  <c r="BI1005" i="7"/>
  <c r="BI945" i="7"/>
  <c r="BI1355" i="7"/>
  <c r="BI457" i="7"/>
  <c r="BI1199" i="7"/>
  <c r="BI66" i="7"/>
  <c r="BI544" i="7"/>
  <c r="BI839" i="7"/>
  <c r="BI220" i="7"/>
  <c r="BI612" i="7"/>
  <c r="BI978" i="7"/>
  <c r="BI147" i="7"/>
  <c r="BI381" i="7"/>
  <c r="BI1345" i="7"/>
  <c r="BI967" i="7"/>
  <c r="BI1327" i="7"/>
  <c r="BI439" i="7"/>
  <c r="BI1287" i="7"/>
  <c r="BI183" i="7"/>
  <c r="BI27" i="7"/>
  <c r="BI847" i="7"/>
  <c r="BI1317" i="7"/>
  <c r="BI1200" i="7"/>
  <c r="BI1204" i="7"/>
  <c r="BI797" i="7"/>
  <c r="BI574" i="7"/>
  <c r="BI696" i="7"/>
  <c r="BI264" i="7"/>
  <c r="BI148" i="7"/>
  <c r="BI580" i="7"/>
  <c r="BI491" i="7"/>
  <c r="BI591" i="7"/>
  <c r="BI257" i="7"/>
  <c r="BI1060" i="7"/>
  <c r="BI1356" i="7"/>
  <c r="BI535" i="7"/>
  <c r="BI753" i="7"/>
  <c r="BI185" i="7"/>
  <c r="BI193" i="7"/>
  <c r="BI1093" i="7"/>
  <c r="BI652" i="7"/>
  <c r="BI1025" i="7"/>
  <c r="BI57" i="7"/>
  <c r="BI1019" i="7"/>
  <c r="BI1140" i="7"/>
  <c r="BI630" i="7"/>
  <c r="BI1116" i="7"/>
  <c r="BI846" i="7"/>
  <c r="BI382" i="7"/>
  <c r="BI313" i="7"/>
  <c r="BI1086" i="7"/>
  <c r="BI296" i="7"/>
  <c r="BI586" i="7"/>
  <c r="BI1085" i="7"/>
  <c r="BI280" i="7"/>
  <c r="BI330" i="7"/>
  <c r="BI1194" i="7"/>
  <c r="BI969" i="7"/>
  <c r="BI826" i="7"/>
  <c r="BI141" i="7"/>
  <c r="BI755" i="7"/>
  <c r="BI229" i="7"/>
  <c r="BI1263" i="7"/>
  <c r="BI534" i="7"/>
  <c r="BI864" i="7"/>
  <c r="BI109" i="7"/>
  <c r="BI1166" i="7"/>
  <c r="BI683" i="7"/>
  <c r="BI857" i="7"/>
  <c r="BI600" i="7"/>
  <c r="BI1206" i="7"/>
  <c r="BI158" i="7"/>
  <c r="BI345" i="7"/>
  <c r="BI260" i="7"/>
  <c r="BI404" i="7"/>
  <c r="BI225" i="7"/>
  <c r="BI504" i="7"/>
  <c r="BI275" i="7"/>
  <c r="BI223" i="7"/>
  <c r="BI206" i="7"/>
  <c r="BI930" i="7"/>
  <c r="BI578" i="7"/>
  <c r="BI834" i="7"/>
  <c r="BI1139" i="7"/>
  <c r="BI1119" i="7"/>
  <c r="BI110" i="7"/>
  <c r="BI602" i="7"/>
  <c r="BI82" i="7"/>
  <c r="BI917" i="7"/>
  <c r="BI686" i="7"/>
  <c r="BI131" i="7"/>
  <c r="BI142" i="7"/>
  <c r="BI1275" i="7"/>
  <c r="BI887" i="7"/>
  <c r="BI1018" i="7"/>
  <c r="BI1113" i="7"/>
  <c r="BI1055" i="7"/>
  <c r="BI972" i="7"/>
  <c r="BI79" i="7"/>
  <c r="BI432" i="7"/>
  <c r="BI1107" i="7"/>
  <c r="BI301" i="7"/>
  <c r="BI503" i="7"/>
  <c r="BI947" i="7"/>
  <c r="BI786" i="7"/>
  <c r="BI571" i="7"/>
  <c r="BI1010" i="7"/>
  <c r="BI1103" i="7"/>
  <c r="BI669" i="7"/>
  <c r="BI500" i="7"/>
  <c r="BI896" i="7"/>
  <c r="BI1338" i="7"/>
  <c r="BI1301" i="7"/>
  <c r="BI262" i="7"/>
  <c r="BI1180" i="7"/>
  <c r="BI1118" i="7"/>
  <c r="BI44" i="7"/>
  <c r="BI553" i="7"/>
  <c r="BI995" i="7"/>
  <c r="BI58" i="7"/>
  <c r="BI1059" i="7"/>
  <c r="BI575" i="7"/>
  <c r="BI1276" i="7"/>
  <c r="BI144" i="7"/>
  <c r="BI523" i="7"/>
  <c r="BI1286" i="7"/>
  <c r="BI443" i="7"/>
  <c r="BI922" i="7"/>
  <c r="BI614" i="7"/>
  <c r="BI454" i="7"/>
  <c r="BI290" i="7"/>
  <c r="BI968" i="7"/>
  <c r="BI867" i="7"/>
  <c r="BI303" i="7"/>
  <c r="BI1143" i="7"/>
  <c r="BI87" i="7"/>
  <c r="BI910" i="7"/>
  <c r="BI791" i="7"/>
  <c r="BI203" i="7"/>
  <c r="BI117" i="7"/>
  <c r="BI1245" i="7"/>
  <c r="BI263" i="7"/>
  <c r="BI1044" i="7"/>
  <c r="BI589" i="7"/>
  <c r="BI1110" i="7"/>
  <c r="BI994" i="7"/>
  <c r="BI604" i="7"/>
  <c r="BI1111" i="7"/>
  <c r="BI767" i="7"/>
  <c r="BI581" i="7"/>
  <c r="BI883" i="7"/>
  <c r="BI321" i="7"/>
  <c r="BI973" i="7"/>
  <c r="BI1042" i="7"/>
  <c r="BI1300" i="7"/>
  <c r="BI605" i="7"/>
  <c r="BI246" i="7"/>
  <c r="BI341" i="7"/>
  <c r="BI433" i="7"/>
  <c r="BI52" i="7"/>
  <c r="BI1076" i="7"/>
  <c r="BI679" i="7"/>
  <c r="BI1316" i="7"/>
  <c r="BI909" i="7"/>
  <c r="BI192" i="7"/>
  <c r="BI849" i="7"/>
  <c r="BI302" i="7"/>
  <c r="BI776" i="7"/>
  <c r="BI1292" i="7"/>
  <c r="BI1021" i="7"/>
  <c r="BI1277" i="7"/>
  <c r="BI627" i="7"/>
  <c r="BI815" i="7"/>
  <c r="BI1077" i="7"/>
  <c r="BI677" i="7"/>
  <c r="BI207" i="7"/>
  <c r="BI250" i="7"/>
  <c r="BI823" i="7"/>
  <c r="BI1332" i="7"/>
  <c r="BI1094" i="7"/>
  <c r="BI514" i="7"/>
  <c r="BI1108" i="7"/>
  <c r="BH1364" i="7" l="1"/>
  <c r="BH1366" i="7"/>
  <c r="BG1364" i="7"/>
  <c r="BG1366" i="7"/>
  <c r="BI1362" i="7"/>
  <c r="Y1362" i="7"/>
</calcChain>
</file>

<file path=xl/comments1.xml><?xml version="1.0" encoding="utf-8"?>
<comments xmlns="http://schemas.openxmlformats.org/spreadsheetml/2006/main">
  <authors>
    <author>Рудакова Ирина</author>
  </authors>
  <commentList>
    <comment ref="A2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нет счетчика</t>
        </r>
      </text>
    </comment>
    <comment ref="A9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 реестру раасхода нет .Первое полуг беру без расхода</t>
        </r>
      </text>
    </comment>
    <comment ref="A19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нет счетчика</t>
        </r>
      </text>
    </comment>
    <comment ref="B2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 показания 
были 18,579
Данные из лк</t>
        </r>
      </text>
    </comment>
    <comment ref="L2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Показания из лк
</t>
        </r>
      </text>
    </comment>
    <comment ref="A27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большой расход</t>
        </r>
      </text>
    </comment>
    <comment ref="B65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Рудакова Ирина:Показания подставила сама , под лк, т.к. в январе передали уже 
В реестре данных нет
</t>
        </r>
      </text>
    </comment>
    <comment ref="B8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Начаоьные поменяла 
были 11,918</t>
        </r>
      </text>
    </comment>
    <comment ref="B93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</t>
        </r>
      </text>
    </comment>
    <comment ref="A98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 пок 
В ЛК нулевой расход</t>
        </r>
      </text>
    </comment>
    <comment ref="L98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убрала начальные</t>
        </r>
      </text>
    </comment>
    <comment ref="B114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</t>
        </r>
      </text>
    </comment>
    <comment ref="B119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</t>
        </r>
      </text>
    </comment>
    <comment ref="B12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начальные</t>
        </r>
      </text>
    </comment>
    <comment ref="L13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Изменила нач</t>
        </r>
      </text>
    </comment>
    <comment ref="B151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169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A176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нет счетчика</t>
        </r>
      </text>
    </comment>
    <comment ref="B213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235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242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263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Изменила нач</t>
        </r>
      </text>
    </comment>
    <comment ref="B278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701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711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Поменяла нач</t>
        </r>
      </text>
    </comment>
    <comment ref="B712" authorId="0" shapeId="0">
      <text>
        <r>
          <rPr>
            <b/>
            <sz val="9"/>
            <color indexed="81"/>
            <rFont val="Tahoma"/>
            <family val="2"/>
            <charset val="204"/>
          </rPr>
          <t>Рудакова Ирина:</t>
        </r>
        <r>
          <rPr>
            <sz val="9"/>
            <color indexed="81"/>
            <rFont val="Tahoma"/>
            <family val="2"/>
            <charset val="204"/>
          </rPr>
          <t xml:space="preserve">
Необходимо поменять нач показания????</t>
        </r>
      </text>
    </comment>
  </commentList>
</comments>
</file>

<file path=xl/sharedStrings.xml><?xml version="1.0" encoding="utf-8"?>
<sst xmlns="http://schemas.openxmlformats.org/spreadsheetml/2006/main" count="61852" uniqueCount="4659">
  <si>
    <t>Уважаемый собственник!</t>
  </si>
  <si>
    <t>Общая информация по дому, на основании которой рассчитан расход тепла в местах общего пользования на 1 кв.м.</t>
  </si>
  <si>
    <t>Дом</t>
  </si>
  <si>
    <t>Площадь МКД, кв.м</t>
  </si>
  <si>
    <t>Общий расход тепловой энергии по ОДПУ за 1 пг, Гкал</t>
  </si>
  <si>
    <t>Объем тепловой энергии на ОДН к распределению, Гкал</t>
  </si>
  <si>
    <t>Тариф 1 пг, руб./Гкал</t>
  </si>
  <si>
    <t>Расход тепла в местах общего пользования на 1 кв.м., Гкал</t>
  </si>
  <si>
    <t>5=3-4</t>
  </si>
  <si>
    <t>7=5-6</t>
  </si>
  <si>
    <t>11=9-10</t>
  </si>
  <si>
    <t>13=11-12</t>
  </si>
  <si>
    <t>Информация по лицевому счету</t>
  </si>
  <si>
    <t>Лицевой счет</t>
  </si>
  <si>
    <t>Необходимо вставить нужный лс</t>
  </si>
  <si>
    <t>Помещение</t>
  </si>
  <si>
    <t>Площадь помещения</t>
  </si>
  <si>
    <t>Коэффициент трансформации</t>
  </si>
  <si>
    <t xml:space="preserve"> - Если ячейка не заполнена, значение равно единице, показания отражаются в Гкал</t>
  </si>
  <si>
    <t>Расход за 1 полугодие</t>
  </si>
  <si>
    <t>Расход за 2 полугодие</t>
  </si>
  <si>
    <t xml:space="preserve">Индивидуальный объем </t>
  </si>
  <si>
    <t xml:space="preserve"> - Сумма расходов по первому и второму полугодиям</t>
  </si>
  <si>
    <t>Среднее потребление 1 полугодие</t>
  </si>
  <si>
    <t>Среднее потребление 2 полугодие</t>
  </si>
  <si>
    <t>Объем по ОДН</t>
  </si>
  <si>
    <t xml:space="preserve"> - Формула расчета = "Расход тепла в местах общего пользования на 1 кв.м" * Площадь помещения</t>
  </si>
  <si>
    <t xml:space="preserve"> - Сумма расходов по ИПУ и ОДН</t>
  </si>
  <si>
    <t>Сумма перерасчета, руб.</t>
  </si>
  <si>
    <t>Примечания:</t>
  </si>
  <si>
    <t>1. Перерасчет выполнен с учетом перехода права собственности (дата Акта приема-передачи, дата регистрации права собственности)</t>
  </si>
  <si>
    <t>Адрес</t>
  </si>
  <si>
    <t>Кв. 163</t>
  </si>
  <si>
    <t>Кв. 215</t>
  </si>
  <si>
    <t>Кв. 100</t>
  </si>
  <si>
    <t>Кв. 119</t>
  </si>
  <si>
    <t>Кв. 146</t>
  </si>
  <si>
    <t>Кв. 121</t>
  </si>
  <si>
    <t>Кв. 172</t>
  </si>
  <si>
    <t>Кв. 152</t>
  </si>
  <si>
    <t>Кв. 116</t>
  </si>
  <si>
    <t>Кв. 154</t>
  </si>
  <si>
    <t>Кв. 122</t>
  </si>
  <si>
    <t>Кв. 251</t>
  </si>
  <si>
    <t>Кв. 125</t>
  </si>
  <si>
    <t>Кв. 180</t>
  </si>
  <si>
    <t>Кв. 114</t>
  </si>
  <si>
    <t>Кв. 109</t>
  </si>
  <si>
    <t>Кв. 145</t>
  </si>
  <si>
    <t>Кв. 170</t>
  </si>
  <si>
    <t>Кв. 236</t>
  </si>
  <si>
    <t>Кв. 118</t>
  </si>
  <si>
    <t>Кв. 126</t>
  </si>
  <si>
    <t>Кв. 200</t>
  </si>
  <si>
    <t>Кв. 242</t>
  </si>
  <si>
    <t>Кв. 185</t>
  </si>
  <si>
    <t>Кв. 134</t>
  </si>
  <si>
    <t>Кв. 2</t>
  </si>
  <si>
    <t>Кв. 108</t>
  </si>
  <si>
    <t>Кв. 115</t>
  </si>
  <si>
    <t>Кв. 193</t>
  </si>
  <si>
    <t>Кв. 217</t>
  </si>
  <si>
    <t>Кв. 155</t>
  </si>
  <si>
    <t>Кв. 21</t>
  </si>
  <si>
    <t>Кв. 255</t>
  </si>
  <si>
    <t>Кв. 244</t>
  </si>
  <si>
    <t>Кв. 256</t>
  </si>
  <si>
    <t>Кв. 11</t>
  </si>
  <si>
    <t>Кв. 156</t>
  </si>
  <si>
    <t>Кв. 205</t>
  </si>
  <si>
    <t>Кв. 202</t>
  </si>
  <si>
    <t>Кв. 208</t>
  </si>
  <si>
    <t>Кв. 270</t>
  </si>
  <si>
    <t>Кв. 102</t>
  </si>
  <si>
    <t>Кв. 191</t>
  </si>
  <si>
    <t>Кв. 14</t>
  </si>
  <si>
    <t>Кв. 135</t>
  </si>
  <si>
    <t>Кв. 142</t>
  </si>
  <si>
    <t>Кв. 178</t>
  </si>
  <si>
    <t>Кв. 15</t>
  </si>
  <si>
    <t>Кв. 192</t>
  </si>
  <si>
    <t>Кв. 46</t>
  </si>
  <si>
    <t>Кв. 181</t>
  </si>
  <si>
    <t>Кв. 216</t>
  </si>
  <si>
    <t>Кв. 228</t>
  </si>
  <si>
    <t>Кв. 315</t>
  </si>
  <si>
    <t>Кв. 166</t>
  </si>
  <si>
    <t>Кв. 175</t>
  </si>
  <si>
    <t>Кв. 105</t>
  </si>
  <si>
    <t>Кв. 124</t>
  </si>
  <si>
    <t>Кв. 229</t>
  </si>
  <si>
    <t>Кв. 3</t>
  </si>
  <si>
    <t>Кв. 309</t>
  </si>
  <si>
    <t>Кв. 272</t>
  </si>
  <si>
    <t>Кв. 246</t>
  </si>
  <si>
    <t>Кв. 207</t>
  </si>
  <si>
    <t>Кв. 167</t>
  </si>
  <si>
    <t>Кв. 196</t>
  </si>
  <si>
    <t>Кв. 293</t>
  </si>
  <si>
    <t>Кв. 219</t>
  </si>
  <si>
    <t>Кв. 283</t>
  </si>
  <si>
    <t>Кв. 260</t>
  </si>
  <si>
    <t>Кв. 218</t>
  </si>
  <si>
    <t>Кв. 252</t>
  </si>
  <si>
    <t>Кв. 238</t>
  </si>
  <si>
    <t>Кв. 223</t>
  </si>
  <si>
    <t>Кв. 231</t>
  </si>
  <si>
    <t>Кв. 203</t>
  </si>
  <si>
    <t>Кв. 204</t>
  </si>
  <si>
    <t>Кв. 197</t>
  </si>
  <si>
    <t>Кв. 206</t>
  </si>
  <si>
    <t>Кв. 262</t>
  </si>
  <si>
    <t>Кв. 106</t>
  </si>
  <si>
    <t>Кв. 136</t>
  </si>
  <si>
    <t>Кв. 261</t>
  </si>
  <si>
    <t>Кв. 34</t>
  </si>
  <si>
    <t>Кв. 278</t>
  </si>
  <si>
    <t>Кв. 279</t>
  </si>
  <si>
    <t>Кв. 285</t>
  </si>
  <si>
    <t>Кв. 314</t>
  </si>
  <si>
    <t>Кв. 53</t>
  </si>
  <si>
    <t>Кв. 240</t>
  </si>
  <si>
    <t>Кв. 179</t>
  </si>
  <si>
    <t>Кв. 48</t>
  </si>
  <si>
    <t>Кв. 33</t>
  </si>
  <si>
    <t>Кв. 40</t>
  </si>
  <si>
    <t>Кв. 35</t>
  </si>
  <si>
    <t>Кв. 140</t>
  </si>
  <si>
    <t>Кв. 132</t>
  </si>
  <si>
    <t>Кв. 111</t>
  </si>
  <si>
    <t>Кв. 137</t>
  </si>
  <si>
    <t>Кв. 25</t>
  </si>
  <si>
    <t>Кв. 164</t>
  </si>
  <si>
    <t>Кв. 123</t>
  </si>
  <si>
    <t>Кв. 117</t>
  </si>
  <si>
    <t>Кв. 131</t>
  </si>
  <si>
    <t>Кв. 112</t>
  </si>
  <si>
    <t>Кв. 10</t>
  </si>
  <si>
    <t>Кв. 127</t>
  </si>
  <si>
    <t>Кв. 150</t>
  </si>
  <si>
    <t>Кв. 110</t>
  </si>
  <si>
    <t>Кв. 129</t>
  </si>
  <si>
    <t>Кв. 222</t>
  </si>
  <si>
    <t>Кв. 143</t>
  </si>
  <si>
    <t>Кв. 107</t>
  </si>
  <si>
    <t>Кв. 101</t>
  </si>
  <si>
    <t>Кв. 103</t>
  </si>
  <si>
    <t>Кв. 157</t>
  </si>
  <si>
    <t>Кв. 128</t>
  </si>
  <si>
    <t>Кв. 160</t>
  </si>
  <si>
    <t>Кв. 139</t>
  </si>
  <si>
    <t>Кв. 177</t>
  </si>
  <si>
    <t>Кв. 12</t>
  </si>
  <si>
    <t>Кв. 130</t>
  </si>
  <si>
    <t>Кв. 1</t>
  </si>
  <si>
    <t>Кв. 120</t>
  </si>
  <si>
    <t>Кв. 162</t>
  </si>
  <si>
    <t>Кв. 284</t>
  </si>
  <si>
    <t>Кв. 297</t>
  </si>
  <si>
    <t>Кв. 104</t>
  </si>
  <si>
    <t>Кв. 138</t>
  </si>
  <si>
    <t>Кв. 29</t>
  </si>
  <si>
    <t>Кв. 184</t>
  </si>
  <si>
    <t>Кв. 239</t>
  </si>
  <si>
    <t>Кв. 148</t>
  </si>
  <si>
    <t>Кв. 158</t>
  </si>
  <si>
    <t>Кв. 265</t>
  </si>
  <si>
    <t>Кв. 212</t>
  </si>
  <si>
    <t>Кв. 20</t>
  </si>
  <si>
    <t>Кв. 274</t>
  </si>
  <si>
    <t>Кв. 198</t>
  </si>
  <si>
    <t>Кв. 214</t>
  </si>
  <si>
    <t>Кв. 75</t>
  </si>
  <si>
    <t>Кв. 263</t>
  </si>
  <si>
    <t>Кв. 259</t>
  </si>
  <si>
    <t>Кв. 233</t>
  </si>
  <si>
    <t>Кв. 188</t>
  </si>
  <si>
    <t>Кв. 24</t>
  </si>
  <si>
    <t>Кв. 91</t>
  </si>
  <si>
    <t>Кв. 221</t>
  </si>
  <si>
    <t>Кв. 321</t>
  </si>
  <si>
    <t>Кв. 42</t>
  </si>
  <si>
    <t>Кв. 302</t>
  </si>
  <si>
    <t>Кв. 304</t>
  </si>
  <si>
    <t>Кв. 307</t>
  </si>
  <si>
    <t>Кв. 318</t>
  </si>
  <si>
    <t>Кв. 23</t>
  </si>
  <si>
    <t>Кв. 271</t>
  </si>
  <si>
    <t>Кв. 147</t>
  </si>
  <si>
    <t>Кв. 171</t>
  </si>
  <si>
    <t>Кв. 250</t>
  </si>
  <si>
    <t>Кв. 16</t>
  </si>
  <si>
    <t>Кв. 174</t>
  </si>
  <si>
    <t>Кв. 49</t>
  </si>
  <si>
    <t>Кв. 168</t>
  </si>
  <si>
    <t>Кв. 173</t>
  </si>
  <si>
    <t>Кв. 17</t>
  </si>
  <si>
    <t>Кв. 232</t>
  </si>
  <si>
    <t>Кв. 237</t>
  </si>
  <si>
    <t>Кв. 310</t>
  </si>
  <si>
    <t>Кв. 80</t>
  </si>
  <si>
    <t>Кв. 85</t>
  </si>
  <si>
    <t>Кв. 66</t>
  </si>
  <si>
    <t>Кв. 94</t>
  </si>
  <si>
    <t>Кв. 195</t>
  </si>
  <si>
    <t>Кв. 52</t>
  </si>
  <si>
    <t>Кв. 189</t>
  </si>
  <si>
    <t>Кв. 241</t>
  </si>
  <si>
    <t>Кв. 287</t>
  </si>
  <si>
    <t>Кв. 54</t>
  </si>
  <si>
    <t>Кв. 257</t>
  </si>
  <si>
    <t>Кв. 64</t>
  </si>
  <si>
    <t>Кв. 319</t>
  </si>
  <si>
    <t>Кв. 44</t>
  </si>
  <si>
    <t>Кв. 213</t>
  </si>
  <si>
    <t>Кв. 288</t>
  </si>
  <si>
    <t>Кв. 165</t>
  </si>
  <si>
    <t>Кв. 247</t>
  </si>
  <si>
    <t>Кв. 290</t>
  </si>
  <si>
    <t>Кв. 32</t>
  </si>
  <si>
    <t>Кв. 84</t>
  </si>
  <si>
    <t>Кв. 267</t>
  </si>
  <si>
    <t>Кв. 82</t>
  </si>
  <si>
    <t>Кв. 296</t>
  </si>
  <si>
    <t>Кв. 209</t>
  </si>
  <si>
    <t>Кв. 72</t>
  </si>
  <si>
    <t>Кв. 226</t>
  </si>
  <si>
    <t>Кв. 227</t>
  </si>
  <si>
    <t>Кв. 26</t>
  </si>
  <si>
    <t>Кв. 276</t>
  </si>
  <si>
    <t>Кв. 275</t>
  </si>
  <si>
    <t>Кв. 186</t>
  </si>
  <si>
    <t>Кв. 210</t>
  </si>
  <si>
    <t>Кв. 144</t>
  </si>
  <si>
    <t>Кв. 161</t>
  </si>
  <si>
    <t>Кв. 36</t>
  </si>
  <si>
    <t>Кв. 6</t>
  </si>
  <si>
    <t>Кв. 90</t>
  </si>
  <si>
    <t>Кв. 183</t>
  </si>
  <si>
    <t>Кв. 187</t>
  </si>
  <si>
    <t>Кв. 50</t>
  </si>
  <si>
    <t>Кв. 89</t>
  </si>
  <si>
    <t>Кв. 303</t>
  </si>
  <si>
    <t>Кв. 268</t>
  </si>
  <si>
    <t>Кв. 67</t>
  </si>
  <si>
    <t>Кв. 7</t>
  </si>
  <si>
    <t>Кв. 176</t>
  </si>
  <si>
    <t>Кв. 316</t>
  </si>
  <si>
    <t>Кв. 47</t>
  </si>
  <si>
    <t>Кв. 38</t>
  </si>
  <si>
    <t>Кв. 63</t>
  </si>
  <si>
    <t>Кв. 313</t>
  </si>
  <si>
    <t>Кв. 37</t>
  </si>
  <si>
    <t>Кв. 70</t>
  </si>
  <si>
    <t>Кв. 159</t>
  </si>
  <si>
    <t>Кв. 266</t>
  </si>
  <si>
    <t>Кв. 254</t>
  </si>
  <si>
    <t>Кв. 199</t>
  </si>
  <si>
    <t>Кв. 306</t>
  </si>
  <si>
    <t>Кв. 22</t>
  </si>
  <si>
    <t>Кв. 245</t>
  </si>
  <si>
    <t>Кв. 141</t>
  </si>
  <si>
    <t>Кв. 18</t>
  </si>
  <si>
    <t>Кв. 294</t>
  </si>
  <si>
    <t>Кв. 95</t>
  </si>
  <si>
    <t>Кв. 92</t>
  </si>
  <si>
    <t>Кв. 291</t>
  </si>
  <si>
    <t>Кв. 4</t>
  </si>
  <si>
    <t>Кв. 312</t>
  </si>
  <si>
    <t>Кв. 182</t>
  </si>
  <si>
    <t>Кв. 19</t>
  </si>
  <si>
    <t>Кв. 77</t>
  </si>
  <si>
    <t>Кв. 57</t>
  </si>
  <si>
    <t>Кв. 224</t>
  </si>
  <si>
    <t>Кв. 317</t>
  </si>
  <si>
    <t>Кв. 51</t>
  </si>
  <si>
    <t>Кв. 133</t>
  </si>
  <si>
    <t>Кв. 153</t>
  </si>
  <si>
    <t>Кв. 301</t>
  </si>
  <si>
    <t>Кв. 230</t>
  </si>
  <si>
    <t>Кв. 243</t>
  </si>
  <si>
    <t>Кв. 320</t>
  </si>
  <si>
    <t>Кв. 45</t>
  </si>
  <si>
    <t>Кв. 234</t>
  </si>
  <si>
    <t>Кв. 289</t>
  </si>
  <si>
    <t>Кв. 62</t>
  </si>
  <si>
    <t>Кв. 78</t>
  </si>
  <si>
    <t>Кв. 298</t>
  </si>
  <si>
    <t>Кв. 151</t>
  </si>
  <si>
    <t>Кв. 201</t>
  </si>
  <si>
    <t>Кв. 273</t>
  </si>
  <si>
    <t>Кв. 281</t>
  </si>
  <si>
    <t>Кв. 30</t>
  </si>
  <si>
    <t>Кв. 299</t>
  </si>
  <si>
    <t>Кв. 300</t>
  </si>
  <si>
    <t>Кв. 248</t>
  </si>
  <si>
    <t>Кв. 93</t>
  </si>
  <si>
    <t>Кв. 73</t>
  </si>
  <si>
    <t>Кв. 220</t>
  </si>
  <si>
    <t>Кв. 225</t>
  </si>
  <si>
    <t>Кв. 305</t>
  </si>
  <si>
    <t>Кв. 292</t>
  </si>
  <si>
    <t>Кв. 76</t>
  </si>
  <si>
    <t>Кв. 249</t>
  </si>
  <si>
    <t>Кв. 311</t>
  </si>
  <si>
    <t>Кв. 258</t>
  </si>
  <si>
    <t>Кв. 277</t>
  </si>
  <si>
    <t>Кв. 295</t>
  </si>
  <si>
    <t>Кв. 322</t>
  </si>
  <si>
    <t>Кв. 68</t>
  </si>
  <si>
    <t>Кв. 71</t>
  </si>
  <si>
    <t>Кв. 5</t>
  </si>
  <si>
    <t>Кв. 113</t>
  </si>
  <si>
    <t>Кв. 13</t>
  </si>
  <si>
    <t>Кв. 286</t>
  </si>
  <si>
    <t>Кв. 194</t>
  </si>
  <si>
    <t>Кв. 211</t>
  </si>
  <si>
    <t>Кв. 269</t>
  </si>
  <si>
    <t>Кв. 280</t>
  </si>
  <si>
    <t>Кв. 39</t>
  </si>
  <si>
    <t>Кв. 41</t>
  </si>
  <si>
    <t>Кв. 43</t>
  </si>
  <si>
    <t>Кв. 58</t>
  </si>
  <si>
    <t>Кв. 8</t>
  </si>
  <si>
    <t>Кв. 27</t>
  </si>
  <si>
    <t>Кв. 169</t>
  </si>
  <si>
    <t>Кв. 253</t>
  </si>
  <si>
    <t>Кв. 55</t>
  </si>
  <si>
    <t>Кв. 87</t>
  </si>
  <si>
    <t>Кв. 79</t>
  </si>
  <si>
    <t>Кв. 86</t>
  </si>
  <si>
    <t>Кв. 83</t>
  </si>
  <si>
    <t>Кв. 308</t>
  </si>
  <si>
    <t>Кв. 60</t>
  </si>
  <si>
    <t>Кв. 149</t>
  </si>
  <si>
    <t>Кв. 61</t>
  </si>
  <si>
    <t>Кв. 97</t>
  </si>
  <si>
    <t>Кв. 9</t>
  </si>
  <si>
    <t>Кв. 264</t>
  </si>
  <si>
    <t>Кв. 65</t>
  </si>
  <si>
    <t>Кв. 190</t>
  </si>
  <si>
    <t>Кв. 235</t>
  </si>
  <si>
    <t>Кв. 81</t>
  </si>
  <si>
    <t>Кв. 98</t>
  </si>
  <si>
    <t>Кв. 28</t>
  </si>
  <si>
    <t>Кв. 96</t>
  </si>
  <si>
    <t>Кв. 282</t>
  </si>
  <si>
    <t>Кв. 31</t>
  </si>
  <si>
    <t>Кв. 56</t>
  </si>
  <si>
    <t>Кв. 59</t>
  </si>
  <si>
    <t>Кв. 99</t>
  </si>
  <si>
    <t>Кв. 69</t>
  </si>
  <si>
    <t>Кв. 74</t>
  </si>
  <si>
    <t>Кв. 88</t>
  </si>
  <si>
    <t>Общая площадь помещений в доме, кв. м.</t>
  </si>
  <si>
    <t>Тариф, руб.</t>
  </si>
  <si>
    <t xml:space="preserve"> ФАКТИЧЕСКИЙ РАСХОД, Гкал СЧЕТ</t>
  </si>
  <si>
    <t>НАЧИСЛЕННЫЙ ПОДОГРЕВ, Гкал.</t>
  </si>
  <si>
    <t>Расход на отопление, Гкал</t>
  </si>
  <si>
    <t>Расход на 1 кв. м.</t>
  </si>
  <si>
    <t>Фактически в руб.</t>
  </si>
  <si>
    <t>Подогрев, руб</t>
  </si>
  <si>
    <t>ИПУ</t>
  </si>
  <si>
    <t xml:space="preserve">ОДН </t>
  </si>
  <si>
    <t>Январь</t>
  </si>
  <si>
    <t>Февраль</t>
  </si>
  <si>
    <t>Март</t>
  </si>
  <si>
    <t>Апрель</t>
  </si>
  <si>
    <t>Май</t>
  </si>
  <si>
    <t>Июнь</t>
  </si>
  <si>
    <t>Июль</t>
  </si>
  <si>
    <t>Август</t>
  </si>
  <si>
    <t>Сентябрь</t>
  </si>
  <si>
    <t>Октябрь</t>
  </si>
  <si>
    <t>Ноябрь</t>
  </si>
  <si>
    <t>Декабрь</t>
  </si>
  <si>
    <t>объект</t>
  </si>
  <si>
    <t>площадь</t>
  </si>
  <si>
    <t>расход ИТОГО ипу</t>
  </si>
  <si>
    <t>площадь для среднего</t>
  </si>
  <si>
    <t xml:space="preserve">среднее потребление </t>
  </si>
  <si>
    <t>нов. Начал. Показ.</t>
  </si>
  <si>
    <t>ЛК (последние показ) 2 полуг</t>
  </si>
  <si>
    <t>расход ИТОГО (2 полугодие)</t>
  </si>
  <si>
    <t>Объект</t>
  </si>
  <si>
    <t>Показание</t>
  </si>
  <si>
    <t>помещение</t>
  </si>
  <si>
    <t>дата собственности</t>
  </si>
  <si>
    <t>итого 1пол</t>
  </si>
  <si>
    <t>итого 2пол</t>
  </si>
  <si>
    <t>ОДН</t>
  </si>
  <si>
    <t>рубли</t>
  </si>
  <si>
    <t>ИТОГО</t>
  </si>
  <si>
    <t>Кол-во</t>
  </si>
  <si>
    <t>Итог</t>
  </si>
  <si>
    <t>Кв. 405</t>
  </si>
  <si>
    <t>Кв. 324</t>
  </si>
  <si>
    <t>Кв. 408</t>
  </si>
  <si>
    <t>Кв. 345</t>
  </si>
  <si>
    <t>Кв. 332</t>
  </si>
  <si>
    <t>Кв. 354</t>
  </si>
  <si>
    <t>Кв. 382</t>
  </si>
  <si>
    <t>Кв. 357</t>
  </si>
  <si>
    <t>Кв. 386</t>
  </si>
  <si>
    <t>Кв. 343</t>
  </si>
  <si>
    <t>Кв. 399</t>
  </si>
  <si>
    <t>Кв. 329</t>
  </si>
  <si>
    <t>Кв. 326</t>
  </si>
  <si>
    <t>Кв. 335</t>
  </si>
  <si>
    <t>Кв. 341</t>
  </si>
  <si>
    <t>Кв. 373</t>
  </si>
  <si>
    <t>Кв. 348</t>
  </si>
  <si>
    <t>Кв. 371</t>
  </si>
  <si>
    <t>Кв. 409</t>
  </si>
  <si>
    <t>Кв. 379</t>
  </si>
  <si>
    <t>Кв. 395</t>
  </si>
  <si>
    <t>Кв. 394</t>
  </si>
  <si>
    <t>Кв. 380</t>
  </si>
  <si>
    <t>Кв. 358</t>
  </si>
  <si>
    <t>Кв. 392</t>
  </si>
  <si>
    <t>Кв. 340</t>
  </si>
  <si>
    <t>Кв. 383</t>
  </si>
  <si>
    <t>Кв. 390</t>
  </si>
  <si>
    <t>Кв. 400</t>
  </si>
  <si>
    <t>Кв. 384</t>
  </si>
  <si>
    <t>Кв. 336</t>
  </si>
  <si>
    <t>Кв. 368</t>
  </si>
  <si>
    <t>Кв. 353</t>
  </si>
  <si>
    <t>Кв. 381</t>
  </si>
  <si>
    <t>Кв. 346</t>
  </si>
  <si>
    <t>Кв. 347</t>
  </si>
  <si>
    <t>Кв. 387</t>
  </si>
  <si>
    <t>Кв. 339</t>
  </si>
  <si>
    <t>Кв. 376</t>
  </si>
  <si>
    <t>Кв. 330</t>
  </si>
  <si>
    <t>Кв. 393</t>
  </si>
  <si>
    <t>Кв. 366</t>
  </si>
  <si>
    <t>Кв. 403</t>
  </si>
  <si>
    <t>Кв. 402</t>
  </si>
  <si>
    <t>Кв. 349</t>
  </si>
  <si>
    <t>Кв. 355</t>
  </si>
  <si>
    <t>Кв. 352</t>
  </si>
  <si>
    <t>Кв. 344</t>
  </si>
  <si>
    <t>Кв. 388</t>
  </si>
  <si>
    <t>Кв. 334</t>
  </si>
  <si>
    <t>Кв. 412</t>
  </si>
  <si>
    <t>Кв. 328</t>
  </si>
  <si>
    <t>Кв. 359</t>
  </si>
  <si>
    <t>Кв. 323</t>
  </si>
  <si>
    <t>Кв. 406</t>
  </si>
  <si>
    <t>Кв. 391</t>
  </si>
  <si>
    <t>Кв. 350</t>
  </si>
  <si>
    <t>Кв. 361</t>
  </si>
  <si>
    <t>Кв. 410</t>
  </si>
  <si>
    <t>Кв. 389</t>
  </si>
  <si>
    <t>Кв. 356</t>
  </si>
  <si>
    <t>Кв. 362</t>
  </si>
  <si>
    <t>Кв. 407</t>
  </si>
  <si>
    <t>Кв. 333</t>
  </si>
  <si>
    <t>Кв. 398</t>
  </si>
  <si>
    <t>Кв. 374</t>
  </si>
  <si>
    <t>Кв. 325</t>
  </si>
  <si>
    <t>Кв. 338</t>
  </si>
  <si>
    <t>Кв. 396</t>
  </si>
  <si>
    <t>Кв. 360</t>
  </si>
  <si>
    <t>Кв. 397</t>
  </si>
  <si>
    <t>Кв. 327</t>
  </si>
  <si>
    <t>Кв. 367</t>
  </si>
  <si>
    <t>Кв. 363</t>
  </si>
  <si>
    <t>Кв. 342</t>
  </si>
  <si>
    <t>Кв. 404</t>
  </si>
  <si>
    <t>Кв. 411</t>
  </si>
  <si>
    <t>Кв. 370</t>
  </si>
  <si>
    <t>Кв. 365</t>
  </si>
  <si>
    <t>Кв. 337</t>
  </si>
  <si>
    <t>Кв. 372</t>
  </si>
  <si>
    <t>Кв. 331</t>
  </si>
  <si>
    <t>Кв. 375</t>
  </si>
  <si>
    <t>Кв. 351</t>
  </si>
  <si>
    <t>Кв. 377</t>
  </si>
  <si>
    <t>Кв. 364</t>
  </si>
  <si>
    <t>Кв. 385</t>
  </si>
  <si>
    <t>Кв. 378</t>
  </si>
  <si>
    <t>Кв. 401</t>
  </si>
  <si>
    <t>Кв. 369</t>
  </si>
  <si>
    <t>Общий расход тепловой энергии по ОДПУ за 2 пг, Гкал</t>
  </si>
  <si>
    <t>Тариф 2 пг, руб./Гкал</t>
  </si>
  <si>
    <t>15=(7+13)/2</t>
  </si>
  <si>
    <t>Показания на декабрь 2023</t>
  </si>
  <si>
    <t>л/с №3000000147461</t>
  </si>
  <si>
    <t>Кв. 465</t>
  </si>
  <si>
    <t>л/с №3000000145992</t>
  </si>
  <si>
    <t>Кв. 481</t>
  </si>
  <si>
    <t>л/с №3000000152777</t>
  </si>
  <si>
    <t>Кв. 516</t>
  </si>
  <si>
    <t>л/с №3000000143043</t>
  </si>
  <si>
    <t>Кв. 526</t>
  </si>
  <si>
    <t>А/м 102</t>
  </si>
  <si>
    <t>л/с №3000000153293</t>
  </si>
  <si>
    <t>А/м 178</t>
  </si>
  <si>
    <t>л/с №3000000142761</t>
  </si>
  <si>
    <t>Кв. 756</t>
  </si>
  <si>
    <t>л/с №3000000148222</t>
  </si>
  <si>
    <t>А/м 193</t>
  </si>
  <si>
    <t>А/м 104</t>
  </si>
  <si>
    <t>л/с №3000000153291</t>
  </si>
  <si>
    <t>А/м 118</t>
  </si>
  <si>
    <t>л/с №3000000142879</t>
  </si>
  <si>
    <t>Кв. 768</t>
  </si>
  <si>
    <t>л/с №3000000140141</t>
  </si>
  <si>
    <t>л/с №3000000142824</t>
  </si>
  <si>
    <t>л/с №3000000148027</t>
  </si>
  <si>
    <t>А/м 155</t>
  </si>
  <si>
    <t>л/с №3000000148661</t>
  </si>
  <si>
    <t>Кв. 721</t>
  </si>
  <si>
    <t>л/с №3000000173280</t>
  </si>
  <si>
    <t>Кв. 774</t>
  </si>
  <si>
    <t>л/с №3000000140266</t>
  </si>
  <si>
    <t>л/с №3000000174454</t>
  </si>
  <si>
    <t>Кв. 691</t>
  </si>
  <si>
    <t>л/с №3000000153656</t>
  </si>
  <si>
    <t>А/м 283</t>
  </si>
  <si>
    <t>л/с №3000000148138</t>
  </si>
  <si>
    <t>А/м 286</t>
  </si>
  <si>
    <t>А/м 293</t>
  </si>
  <si>
    <t>л/с №3000000147731</t>
  </si>
  <si>
    <t>Кв. 430</t>
  </si>
  <si>
    <t>л/с №3000000150697</t>
  </si>
  <si>
    <t>Кв. 498</t>
  </si>
  <si>
    <t>л/с №3000000150558</t>
  </si>
  <si>
    <t>л/с №3000000140836</t>
  </si>
  <si>
    <t>Кл. №98</t>
  </si>
  <si>
    <t>А/м 112</t>
  </si>
  <si>
    <t>л/с №3000000153225</t>
  </si>
  <si>
    <t>А/м 140</t>
  </si>
  <si>
    <t>л/с №3000000153503</t>
  </si>
  <si>
    <t>А/м 127</t>
  </si>
  <si>
    <t>л/с №3000000140277</t>
  </si>
  <si>
    <t>л/с №3000000153502</t>
  </si>
  <si>
    <t>А/м 128</t>
  </si>
  <si>
    <t>л/с №3000000153379</t>
  </si>
  <si>
    <t>А/м 158</t>
  </si>
  <si>
    <t>л/с №3000000148677</t>
  </si>
  <si>
    <t>л/с №3000000153029</t>
  </si>
  <si>
    <t>Кв. 728</t>
  </si>
  <si>
    <t>л/с №3000000148272</t>
  </si>
  <si>
    <t>А/м 36</t>
  </si>
  <si>
    <t>л/с №3000000148218</t>
  </si>
  <si>
    <t>А/м 51</t>
  </si>
  <si>
    <t>л/с №3000000140761</t>
  </si>
  <si>
    <t>А/м 91</t>
  </si>
  <si>
    <t>л/с №3000000140226</t>
  </si>
  <si>
    <t>л/с №3000000156556</t>
  </si>
  <si>
    <t>л/с №3000000153045</t>
  </si>
  <si>
    <t>л/с №3000000159622</t>
  </si>
  <si>
    <t>Кл. №94</t>
  </si>
  <si>
    <t>л/с №3000000140866</t>
  </si>
  <si>
    <t>А/м 120</t>
  </si>
  <si>
    <t>л/с №3000000153677</t>
  </si>
  <si>
    <t>А/м 27</t>
  </si>
  <si>
    <t>л/с №3000000141194</t>
  </si>
  <si>
    <t>л/с №3000000153062</t>
  </si>
  <si>
    <t>А/м 108</t>
  </si>
  <si>
    <t>л/с №3000000148418</t>
  </si>
  <si>
    <t>А/м 14</t>
  </si>
  <si>
    <t>л/с №3000000153680</t>
  </si>
  <si>
    <t>А/м 161</t>
  </si>
  <si>
    <t>л/с №3000000142940</t>
  </si>
  <si>
    <t>л/с №3000000142612</t>
  </si>
  <si>
    <t>л/с №3000000151676</t>
  </si>
  <si>
    <t>л/с №3000000153280</t>
  </si>
  <si>
    <t>А/м 147</t>
  </si>
  <si>
    <t>л/с №3000000153671</t>
  </si>
  <si>
    <t>А/м 165</t>
  </si>
  <si>
    <t>л/с №3000000140073</t>
  </si>
  <si>
    <t>л/с №3000000140490</t>
  </si>
  <si>
    <t>л/с №3000000153231</t>
  </si>
  <si>
    <t>А/м 175</t>
  </si>
  <si>
    <t>л/с №3000000167244</t>
  </si>
  <si>
    <t>А/м 150</t>
  </si>
  <si>
    <t>л/с №3000000142408</t>
  </si>
  <si>
    <t>л/с №3000000142410</t>
  </si>
  <si>
    <t>л/с №3000000153343</t>
  </si>
  <si>
    <t>А/м 213</t>
  </si>
  <si>
    <t>л/с №3000000153663</t>
  </si>
  <si>
    <t>А/м 35</t>
  </si>
  <si>
    <t>л/с №3000000153078</t>
  </si>
  <si>
    <t>л/с №3000000145647</t>
  </si>
  <si>
    <t>л/с №3000000141272</t>
  </si>
  <si>
    <t>л/с №3000000150575</t>
  </si>
  <si>
    <t>л/с №3000000140275</t>
  </si>
  <si>
    <t>л/с №3000000148663</t>
  </si>
  <si>
    <t>л/с №3000000153452</t>
  </si>
  <si>
    <t>А/м 168</t>
  </si>
  <si>
    <t>л/с №3000000167569</t>
  </si>
  <si>
    <t>А/м 187</t>
  </si>
  <si>
    <t>л/с №3000000140361</t>
  </si>
  <si>
    <t>л/с №3000000142097</t>
  </si>
  <si>
    <t>л/с №3000000163555</t>
  </si>
  <si>
    <t>А/м 22</t>
  </si>
  <si>
    <t>л/с №3000000163209</t>
  </si>
  <si>
    <t>Кл. №97</t>
  </si>
  <si>
    <t>л/с №3000000153600</t>
  </si>
  <si>
    <t>А/м 122</t>
  </si>
  <si>
    <t>л/с №3000000153049</t>
  </si>
  <si>
    <t>Кв. 676</t>
  </si>
  <si>
    <t>л/с №3000000148035</t>
  </si>
  <si>
    <t>Кв. 467</t>
  </si>
  <si>
    <t>л/с №3000000142958</t>
  </si>
  <si>
    <t>Кв. 518</t>
  </si>
  <si>
    <t>л/с №3000000153195</t>
  </si>
  <si>
    <t>А/м 13</t>
  </si>
  <si>
    <t>л/с №3000000140938</t>
  </si>
  <si>
    <t>л/с №3000000148686</t>
  </si>
  <si>
    <t>л/с №3000000154791</t>
  </si>
  <si>
    <t>А/м 171</t>
  </si>
  <si>
    <t>л/с №3000000148225</t>
  </si>
  <si>
    <t>А/м 196</t>
  </si>
  <si>
    <t>л/с №3000000153650</t>
  </si>
  <si>
    <t>А/м 301</t>
  </si>
  <si>
    <t>А/м 105</t>
  </si>
  <si>
    <t>л/с №3000000171246</t>
  </si>
  <si>
    <t>А/м 110</t>
  </si>
  <si>
    <t>л/с №3000000145530</t>
  </si>
  <si>
    <t>Кв. 609</t>
  </si>
  <si>
    <t>л/с №3000000141266</t>
  </si>
  <si>
    <t>Кв. 641</t>
  </si>
  <si>
    <t>л/с №3000000153381</t>
  </si>
  <si>
    <t>А/м 177</t>
  </si>
  <si>
    <t>л/с №3000000154717</t>
  </si>
  <si>
    <t>А/м 106</t>
  </si>
  <si>
    <t>л/с №3000000145612</t>
  </si>
  <si>
    <t>Кв. 672</t>
  </si>
  <si>
    <t>л/с №3000000145635</t>
  </si>
  <si>
    <t>л/с №3000000156884</t>
  </si>
  <si>
    <t>А/м 134</t>
  </si>
  <si>
    <t>л/с №3000000138067</t>
  </si>
  <si>
    <t>А/м 163</t>
  </si>
  <si>
    <t>л/с №3000000151605</t>
  </si>
  <si>
    <t>л/с №3000000147635</t>
  </si>
  <si>
    <t>л/с №3000000153506</t>
  </si>
  <si>
    <t>А/м 123</t>
  </si>
  <si>
    <t>А/м 253</t>
  </si>
  <si>
    <t>л/с №3000000163285</t>
  </si>
  <si>
    <t>л/с №3000000143065</t>
  </si>
  <si>
    <t>л/с №3000000151795</t>
  </si>
  <si>
    <t>л/с №3000000153644</t>
  </si>
  <si>
    <t>А/м 267</t>
  </si>
  <si>
    <t>л/с №3000000159486</t>
  </si>
  <si>
    <t>Кл. №99</t>
  </si>
  <si>
    <t>л/с №3000000164425</t>
  </si>
  <si>
    <t>А/м 135</t>
  </si>
  <si>
    <t>л/с №3000000145610</t>
  </si>
  <si>
    <t>л/с №3000000153235</t>
  </si>
  <si>
    <t>А/м 148</t>
  </si>
  <si>
    <t>л/с №3000000153662</t>
  </si>
  <si>
    <t>А/м 164</t>
  </si>
  <si>
    <t>л/с №3000000147940</t>
  </si>
  <si>
    <t>л/с №3000000142892</t>
  </si>
  <si>
    <t>л/с №3000000145337</t>
  </si>
  <si>
    <t>л/с №3000000148269</t>
  </si>
  <si>
    <t>А/м 176</t>
  </si>
  <si>
    <t>л/с №3000000148226</t>
  </si>
  <si>
    <t>А/м 197</t>
  </si>
  <si>
    <t>л/с №3000000143828</t>
  </si>
  <si>
    <t>л/с №3000000145779</t>
  </si>
  <si>
    <t>л/с №3000000140835</t>
  </si>
  <si>
    <t>Кл. №96</t>
  </si>
  <si>
    <t>л/с №3000000163610</t>
  </si>
  <si>
    <t>А/м 103</t>
  </si>
  <si>
    <t>л/с №3000000148129</t>
  </si>
  <si>
    <t>А/м 18</t>
  </si>
  <si>
    <t>л/с №3000000140366</t>
  </si>
  <si>
    <t>л/с №3000000140994</t>
  </si>
  <si>
    <t>л/с №3000000148177</t>
  </si>
  <si>
    <t>А/м 26</t>
  </si>
  <si>
    <t>л/с №3000000153637</t>
  </si>
  <si>
    <t>л/с №3000000140934</t>
  </si>
  <si>
    <t>л/с №3000000140459</t>
  </si>
  <si>
    <t>л/с №3000000150574</t>
  </si>
  <si>
    <t>л/с №3000000151395</t>
  </si>
  <si>
    <t>Кв. 457</t>
  </si>
  <si>
    <t>л/с №3000000153501</t>
  </si>
  <si>
    <t>А/м 278</t>
  </si>
  <si>
    <t>А/м 56</t>
  </si>
  <si>
    <t>А/м 114</t>
  </si>
  <si>
    <t>л/с №3000000150837</t>
  </si>
  <si>
    <t>Кв. 522</t>
  </si>
  <si>
    <t>л/с №3000000151183</t>
  </si>
  <si>
    <t>л/с №3000000143038</t>
  </si>
  <si>
    <t>л/с №3000000153059</t>
  </si>
  <si>
    <t>л/с №3000000148143</t>
  </si>
  <si>
    <t>А/м 145</t>
  </si>
  <si>
    <t>л/с №3000000166625</t>
  </si>
  <si>
    <t>А/м 154</t>
  </si>
  <si>
    <t>л/с №3000000142499</t>
  </si>
  <si>
    <t>л/с №3000000166654</t>
  </si>
  <si>
    <t>А/м 156</t>
  </si>
  <si>
    <t>л/с №3000000148271</t>
  </si>
  <si>
    <t>А/м 24</t>
  </si>
  <si>
    <t>л/с №3000000140146</t>
  </si>
  <si>
    <t>л/с №3000000143827</t>
  </si>
  <si>
    <t>л/с №3000000148198</t>
  </si>
  <si>
    <t>А/м 254</t>
  </si>
  <si>
    <t>л/с №3000000163171</t>
  </si>
  <si>
    <t>Кл. №83</t>
  </si>
  <si>
    <t>л/с №3000000148411</t>
  </si>
  <si>
    <t>л/с №3000000140649</t>
  </si>
  <si>
    <t>л/с №3000000153077</t>
  </si>
  <si>
    <t>л/с №3000000152778</t>
  </si>
  <si>
    <t>л/с №3000000145688</t>
  </si>
  <si>
    <t>Кв. 483</t>
  </si>
  <si>
    <t>л/с №3000000141113</t>
  </si>
  <si>
    <t>л/с №3000000160259</t>
  </si>
  <si>
    <t>Кл. №147</t>
  </si>
  <si>
    <t>Кл. №132</t>
  </si>
  <si>
    <t>л/с №3000000147137</t>
  </si>
  <si>
    <t>Кв. 747</t>
  </si>
  <si>
    <t>л/с №3000000147965</t>
  </si>
  <si>
    <t>л/с №3000000140750</t>
  </si>
  <si>
    <t>А/м 80</t>
  </si>
  <si>
    <t>л/с №3000000153333</t>
  </si>
  <si>
    <t>А/м 83</t>
  </si>
  <si>
    <t>л/с №3000000147994</t>
  </si>
  <si>
    <t>л/с №3000000149262</t>
  </si>
  <si>
    <t>л/с №3000000146118</t>
  </si>
  <si>
    <t>Кв. 452</t>
  </si>
  <si>
    <t>л/с №3000000160248</t>
  </si>
  <si>
    <t>Кл. №111</t>
  </si>
  <si>
    <t>л/с №3000000166651</t>
  </si>
  <si>
    <t>Кл. №169</t>
  </si>
  <si>
    <t>л/с №3000000154718</t>
  </si>
  <si>
    <t>А/м 246</t>
  </si>
  <si>
    <t>л/с №3000000152072</t>
  </si>
  <si>
    <t>Кв. 477</t>
  </si>
  <si>
    <t>л/с №3000000147914</t>
  </si>
  <si>
    <t>Кв. 494</t>
  </si>
  <si>
    <t>л/с №3000000140773</t>
  </si>
  <si>
    <t>Кл. №55</t>
  </si>
  <si>
    <t>л/с №3000000156827</t>
  </si>
  <si>
    <t>Кл. №73</t>
  </si>
  <si>
    <t>л/с №3000000153336</t>
  </si>
  <si>
    <t>А/м 75</t>
  </si>
  <si>
    <t>л/с №3000000174468</t>
  </si>
  <si>
    <t>Кл. №110</t>
  </si>
  <si>
    <t>л/с №3000000140843</t>
  </si>
  <si>
    <t>Кл. №31</t>
  </si>
  <si>
    <t>л/с №3000000159523</t>
  </si>
  <si>
    <t>Кл. №40</t>
  </si>
  <si>
    <t>л/с №3000000150579</t>
  </si>
  <si>
    <t>л/с №3000000168605</t>
  </si>
  <si>
    <t>Кл. №50</t>
  </si>
  <si>
    <t>л/с №3000000167238</t>
  </si>
  <si>
    <t>Кл. №63</t>
  </si>
  <si>
    <t>л/с №3000000159524</t>
  </si>
  <si>
    <t>Кл. №42</t>
  </si>
  <si>
    <t>л/с №3000000146621</t>
  </si>
  <si>
    <t>л/с №3000000153034</t>
  </si>
  <si>
    <t>л/с №3000000142906</t>
  </si>
  <si>
    <t>Кв. 664</t>
  </si>
  <si>
    <t>л/с №3000000154759</t>
  </si>
  <si>
    <t>Кл. №72</t>
  </si>
  <si>
    <t>л/с №3000000140855</t>
  </si>
  <si>
    <t>Кл. №89</t>
  </si>
  <si>
    <t>л/с №3000000142911</t>
  </si>
  <si>
    <t>Кв. 670</t>
  </si>
  <si>
    <t>л/с №3000000142946</t>
  </si>
  <si>
    <t>Кв. 674</t>
  </si>
  <si>
    <t>л/с №3000000153665</t>
  </si>
  <si>
    <t>А/м 111</t>
  </si>
  <si>
    <t>А/м 117</t>
  </si>
  <si>
    <t>л/с №3000000140800</t>
  </si>
  <si>
    <t>Кл. №155</t>
  </si>
  <si>
    <t>л/с №3000000147150</t>
  </si>
  <si>
    <t>Кв. 423</t>
  </si>
  <si>
    <t>л/с №3000000151394</t>
  </si>
  <si>
    <t>Кв. 454</t>
  </si>
  <si>
    <t>л/с №3000000145581</t>
  </si>
  <si>
    <t>л/с №3000000142944</t>
  </si>
  <si>
    <t>Кв. 706</t>
  </si>
  <si>
    <t>л/с №3000000140818</t>
  </si>
  <si>
    <t>Кл. №36</t>
  </si>
  <si>
    <t>л/с №3000000164691</t>
  </si>
  <si>
    <t>Кл. №80</t>
  </si>
  <si>
    <t>л/с №3000000142763</t>
  </si>
  <si>
    <t>Кв. 722</t>
  </si>
  <si>
    <t>л/с №3000000148196</t>
  </si>
  <si>
    <t>Кв. 731</t>
  </si>
  <si>
    <t>л/с №3000000160256</t>
  </si>
  <si>
    <t>Кл. №151</t>
  </si>
  <si>
    <t>л/с №3000000138457</t>
  </si>
  <si>
    <t>Кл. №74</t>
  </si>
  <si>
    <t>л/с №3000000140619</t>
  </si>
  <si>
    <t>л/с №3000000147152</t>
  </si>
  <si>
    <t>Кв. 699</t>
  </si>
  <si>
    <t>л/с №3000000153048</t>
  </si>
  <si>
    <t>Кв. 709</t>
  </si>
  <si>
    <t>л/с №3000000153664</t>
  </si>
  <si>
    <t>А/м 282</t>
  </si>
  <si>
    <t>л/с №3000000154644</t>
  </si>
  <si>
    <t>А/м 308</t>
  </si>
  <si>
    <t>л/с №3000000148606</t>
  </si>
  <si>
    <t>Кв. 462</t>
  </si>
  <si>
    <t>л/с №3000000151374</t>
  </si>
  <si>
    <t>Кв. 484</t>
  </si>
  <si>
    <t>л/с №3000000173850</t>
  </si>
  <si>
    <t>Кл. №102</t>
  </si>
  <si>
    <t>л/с №3000000138327</t>
  </si>
  <si>
    <t>Кл. №12</t>
  </si>
  <si>
    <t>л/с №3000000142899</t>
  </si>
  <si>
    <t>Кв. 530</t>
  </si>
  <si>
    <t>л/с №3000000152348</t>
  </si>
  <si>
    <t>Кв. 763</t>
  </si>
  <si>
    <t>л/с №3000000140788</t>
  </si>
  <si>
    <t>Кл. №120</t>
  </si>
  <si>
    <t>л/с №3000000160258</t>
  </si>
  <si>
    <t>Кл. №149</t>
  </si>
  <si>
    <t>л/с №3000000140465</t>
  </si>
  <si>
    <t>л/с №3000000149258</t>
  </si>
  <si>
    <t>л/с №3000000147141</t>
  </si>
  <si>
    <t>л/с №3000000140594</t>
  </si>
  <si>
    <t>л/с №3000000140804</t>
  </si>
  <si>
    <t>Кл. №168</t>
  </si>
  <si>
    <t>л/с №3000000162700</t>
  </si>
  <si>
    <t>Кл. №173</t>
  </si>
  <si>
    <t>л/с №3000000151602</t>
  </si>
  <si>
    <t>л/с №3000000142587</t>
  </si>
  <si>
    <t>л/с №3000000166455</t>
  </si>
  <si>
    <t>Кл. №51</t>
  </si>
  <si>
    <t>л/с №3000000148206</t>
  </si>
  <si>
    <t>А/м 32</t>
  </si>
  <si>
    <t>л/с №3000000172806</t>
  </si>
  <si>
    <t>А/м 87</t>
  </si>
  <si>
    <t>л/с №3000000153027</t>
  </si>
  <si>
    <t>л/с №3000000140142</t>
  </si>
  <si>
    <t>л/с №3000000142962</t>
  </si>
  <si>
    <t>Кв. 759</t>
  </si>
  <si>
    <t>л/с №3000000162966</t>
  </si>
  <si>
    <t>Кл. №115</t>
  </si>
  <si>
    <t>л/с №3000000166652</t>
  </si>
  <si>
    <t>Кл. №29</t>
  </si>
  <si>
    <t>л/с №3000000140935</t>
  </si>
  <si>
    <t>л/с №3000000153050</t>
  </si>
  <si>
    <t>л/с №3000000140827</t>
  </si>
  <si>
    <t>Кл. №6</t>
  </si>
  <si>
    <t>л/с №3000000140784</t>
  </si>
  <si>
    <t>Кл. №71</t>
  </si>
  <si>
    <t>л/с №3000000142884</t>
  </si>
  <si>
    <t>л/с №3000000153171</t>
  </si>
  <si>
    <t>Кв. 450</t>
  </si>
  <si>
    <t>л/с №3000000143078</t>
  </si>
  <si>
    <t>Оф. 6</t>
  </si>
  <si>
    <t>л/с №3000000153314</t>
  </si>
  <si>
    <t>А/м 82</t>
  </si>
  <si>
    <t>л/с №3000000138316</t>
  </si>
  <si>
    <t>Кл. №11</t>
  </si>
  <si>
    <t>Кв. 586</t>
  </si>
  <si>
    <t>л/с №3000000142404</t>
  </si>
  <si>
    <t>Кв. 647</t>
  </si>
  <si>
    <t>л/с №3000000158128</t>
  </si>
  <si>
    <t>Кл. №162</t>
  </si>
  <si>
    <t>л/с №3000000160238</t>
  </si>
  <si>
    <t>Кл. №8</t>
  </si>
  <si>
    <t>л/с №3000000152244</t>
  </si>
  <si>
    <t>Кв. 486</t>
  </si>
  <si>
    <t>л/с №3000000142379</t>
  </si>
  <si>
    <t>Кв. 532</t>
  </si>
  <si>
    <t>л/с №3000000160335</t>
  </si>
  <si>
    <t>Кл. №25</t>
  </si>
  <si>
    <t>л/с №3000000159526</t>
  </si>
  <si>
    <t>Кл. №56</t>
  </si>
  <si>
    <t>л/с №3000000153003</t>
  </si>
  <si>
    <t>л/с №3000000142905</t>
  </si>
  <si>
    <t>Кв. 659</t>
  </si>
  <si>
    <t>л/с №3000000148217</t>
  </si>
  <si>
    <t>А/м 50</t>
  </si>
  <si>
    <t>л/с №3000000172992</t>
  </si>
  <si>
    <t>А/м 96</t>
  </si>
  <si>
    <t>л/с №3000000147987</t>
  </si>
  <si>
    <t>Кв. 679</t>
  </si>
  <si>
    <t>л/с №3000000140849</t>
  </si>
  <si>
    <t>Кл. №100</t>
  </si>
  <si>
    <t>л/с №3000000153654</t>
  </si>
  <si>
    <t>А/м 30</t>
  </si>
  <si>
    <t>л/с №3000000153652</t>
  </si>
  <si>
    <t>А/м 307</t>
  </si>
  <si>
    <t>л/с №3000000145918</t>
  </si>
  <si>
    <t>Кв. 546</t>
  </si>
  <si>
    <t>л/с №3000000153030</t>
  </si>
  <si>
    <t>Кв. 587</t>
  </si>
  <si>
    <t>л/с №3000000153237</t>
  </si>
  <si>
    <t>А/м 84</t>
  </si>
  <si>
    <t>л/с №3000001174184</t>
  </si>
  <si>
    <t>Кл. №106</t>
  </si>
  <si>
    <t>л/с №3000000142895</t>
  </si>
  <si>
    <t>Кв. 602</t>
  </si>
  <si>
    <t>л/с №3000000150701</t>
  </si>
  <si>
    <t>л/с №3000000143801</t>
  </si>
  <si>
    <t>Кв. 560</t>
  </si>
  <si>
    <t>л/с №3000000140856</t>
  </si>
  <si>
    <t>Кл. №117</t>
  </si>
  <si>
    <t>л/с №3000000140779</t>
  </si>
  <si>
    <t>Кл. №62</t>
  </si>
  <si>
    <t>л/с №3000000140074</t>
  </si>
  <si>
    <t>л/с №3000000142904</t>
  </si>
  <si>
    <t>Кв. 638</t>
  </si>
  <si>
    <t>л/с №3000000140852</t>
  </si>
  <si>
    <t>Кл. №78</t>
  </si>
  <si>
    <t>Кл. №52</t>
  </si>
  <si>
    <t>Кл. №131</t>
  </si>
  <si>
    <t>л/с №3000000140787</t>
  </si>
  <si>
    <t>Кл. №116</t>
  </si>
  <si>
    <t>л/с №3000000141254</t>
  </si>
  <si>
    <t>Кв. 537</t>
  </si>
  <si>
    <t>л/с №3000000142706</t>
  </si>
  <si>
    <t>Кв. 711</t>
  </si>
  <si>
    <t>л/с №3000000159231</t>
  </si>
  <si>
    <t>Кл. №150</t>
  </si>
  <si>
    <t>л/с №3000000148370</t>
  </si>
  <si>
    <t>А/м 172</t>
  </si>
  <si>
    <t>л/с №3000000152552</t>
  </si>
  <si>
    <t>Кв. 690</t>
  </si>
  <si>
    <t>л/с №3000000145509</t>
  </si>
  <si>
    <t>л/с №3000000145690</t>
  </si>
  <si>
    <t>Кв. 414</t>
  </si>
  <si>
    <t>л/с №3000000166457</t>
  </si>
  <si>
    <t>А/м 174</t>
  </si>
  <si>
    <t>А/м 201</t>
  </si>
  <si>
    <t>л/с №3000000148458</t>
  </si>
  <si>
    <t>Кв. 544</t>
  </si>
  <si>
    <t>л/с №3000000148236</t>
  </si>
  <si>
    <t>л/с №3000000142893</t>
  </si>
  <si>
    <t>Кв. 642</t>
  </si>
  <si>
    <t>л/с №3000000152788</t>
  </si>
  <si>
    <t>Оф. 11</t>
  </si>
  <si>
    <t>л/с №3000000160245</t>
  </si>
  <si>
    <t>Кл. №143</t>
  </si>
  <si>
    <t>л/с №3000000153012</t>
  </si>
  <si>
    <t>Кв. 606</t>
  </si>
  <si>
    <t>л/с №3000000140993</t>
  </si>
  <si>
    <t>Кв. 684</t>
  </si>
  <si>
    <t>л/с №3000000168509</t>
  </si>
  <si>
    <t>А/м 89</t>
  </si>
  <si>
    <t>л/с №3000000148133</t>
  </si>
  <si>
    <t>А/м 9</t>
  </si>
  <si>
    <t>л/с №3000000140768</t>
  </si>
  <si>
    <t>А/м 99</t>
  </si>
  <si>
    <t>л/с №3000000152246</t>
  </si>
  <si>
    <t>л/с №3000000150662</t>
  </si>
  <si>
    <t>Кв. 420</t>
  </si>
  <si>
    <t>л/с №3000000159662</t>
  </si>
  <si>
    <t>Кл. №125</t>
  </si>
  <si>
    <t>л/с №3000000158032</t>
  </si>
  <si>
    <t>Кл. №153</t>
  </si>
  <si>
    <t>л/с №3000000159256</t>
  </si>
  <si>
    <t>Кл. №156</t>
  </si>
  <si>
    <t>л/с №3000000152071</t>
  </si>
  <si>
    <t>Кв. 459</t>
  </si>
  <si>
    <t>л/с №3000000145336</t>
  </si>
  <si>
    <t>Кв. 443</t>
  </si>
  <si>
    <t>л/с №3000000146594</t>
  </si>
  <si>
    <t>Кв. 488</t>
  </si>
  <si>
    <t>л/с №3000000152058</t>
  </si>
  <si>
    <t>Кв. 490</t>
  </si>
  <si>
    <t>л/с №3000000167240</t>
  </si>
  <si>
    <t>Кл. №30</t>
  </si>
  <si>
    <t>Кл. №32</t>
  </si>
  <si>
    <t>л/с №3000000153673</t>
  </si>
  <si>
    <t>А/м 170</t>
  </si>
  <si>
    <t>л/с №3000000153500</t>
  </si>
  <si>
    <t>А/м 243</t>
  </si>
  <si>
    <t>л/с №3000000158022</t>
  </si>
  <si>
    <t>Кл. №90</t>
  </si>
  <si>
    <t>л/с №3000000159507</t>
  </si>
  <si>
    <t>Кл. №92</t>
  </si>
  <si>
    <t>л/с №3000000150581</t>
  </si>
  <si>
    <t>л/с №3000000140576</t>
  </si>
  <si>
    <t>л/с №3000000145443</t>
  </si>
  <si>
    <t>л/с №3000000160260</t>
  </si>
  <si>
    <t>Кл. №95</t>
  </si>
  <si>
    <t>л/с №3000000148030</t>
  </si>
  <si>
    <t>А/м 2</t>
  </si>
  <si>
    <t>л/с №3000000153376</t>
  </si>
  <si>
    <t>А/м 252</t>
  </si>
  <si>
    <t>л/с №3000000151201</t>
  </si>
  <si>
    <t>л/с №3000000146519</t>
  </si>
  <si>
    <t>Кв. 419</t>
  </si>
  <si>
    <t>л/с №3000000159512</t>
  </si>
  <si>
    <t>А/м 270</t>
  </si>
  <si>
    <t>л/с №3000000151784</t>
  </si>
  <si>
    <t>Кв. 499</t>
  </si>
  <si>
    <t>л/с №3000000142725</t>
  </si>
  <si>
    <t>Кв. 710</t>
  </si>
  <si>
    <t>л/с №3000000142897</t>
  </si>
  <si>
    <t>Кв. 509</t>
  </si>
  <si>
    <t>л/с №3000000141191</t>
  </si>
  <si>
    <t>Кв. 512</t>
  </si>
  <si>
    <t>л/с №3000000151607</t>
  </si>
  <si>
    <t>Кв. 535</t>
  </si>
  <si>
    <t>л/с №3000000148556</t>
  </si>
  <si>
    <t>л/с №3000000143040</t>
  </si>
  <si>
    <t>л/с №3000000142804</t>
  </si>
  <si>
    <t>Кв. 737</t>
  </si>
  <si>
    <t>л/с №3000000142930</t>
  </si>
  <si>
    <t>Кв. 749</t>
  </si>
  <si>
    <t>л/с №3000000140145</t>
  </si>
  <si>
    <t>л/с №3000000141123</t>
  </si>
  <si>
    <t>Кв. 549</t>
  </si>
  <si>
    <t>л/с №3000000152680</t>
  </si>
  <si>
    <t>Кв. 596</t>
  </si>
  <si>
    <t>л/с №3000000153726</t>
  </si>
  <si>
    <t>Кв. 643</t>
  </si>
  <si>
    <t>л/с №3000000142369</t>
  </si>
  <si>
    <t>Кв. 619</t>
  </si>
  <si>
    <t>л/с №3000000146617</t>
  </si>
  <si>
    <t>Кв. 649</t>
  </si>
  <si>
    <t>л/с №3000000164400</t>
  </si>
  <si>
    <t>л/с №3000000142759</t>
  </si>
  <si>
    <t>Кв. 686</t>
  </si>
  <si>
    <t>л/с №3000000152435</t>
  </si>
  <si>
    <t>Кв. 470</t>
  </si>
  <si>
    <t>л/с №3000000140190</t>
  </si>
  <si>
    <t>л/с №3000000150461</t>
  </si>
  <si>
    <t>л/с №3000000162260</t>
  </si>
  <si>
    <t>Кв. 697</t>
  </si>
  <si>
    <t>л/с №3000000140187</t>
  </si>
  <si>
    <t>л/с №3000000153064</t>
  </si>
  <si>
    <t>Кв. 448</t>
  </si>
  <si>
    <t>л/с №3000000140936</t>
  </si>
  <si>
    <t>л/с №3000000140990</t>
  </si>
  <si>
    <t>Кв. 591</t>
  </si>
  <si>
    <t>л/с №3000000142881</t>
  </si>
  <si>
    <t>Кв. 622</t>
  </si>
  <si>
    <t>л/с №3000000153073</t>
  </si>
  <si>
    <t>Кв. 688</t>
  </si>
  <si>
    <t>л/с №3000000153010</t>
  </si>
  <si>
    <t>л/с №3000000151643</t>
  </si>
  <si>
    <t>л/с №3000000151119</t>
  </si>
  <si>
    <t>л/с №3000000142891</t>
  </si>
  <si>
    <t>Кв. 657</t>
  </si>
  <si>
    <t>л/с №3000000141119</t>
  </si>
  <si>
    <t>Кв. 689</t>
  </si>
  <si>
    <t>л/с №3000000153076</t>
  </si>
  <si>
    <t>Кв. 636</t>
  </si>
  <si>
    <t>л/с №3000000148678</t>
  </si>
  <si>
    <t>л/с №3000000158126</t>
  </si>
  <si>
    <t>Кв. 455</t>
  </si>
  <si>
    <t>л/с №3000000142098</t>
  </si>
  <si>
    <t>Кв. 681</t>
  </si>
  <si>
    <t>л/с №3000000140035</t>
  </si>
  <si>
    <t>л/с №3000000148231</t>
  </si>
  <si>
    <t>Кв. 418</t>
  </si>
  <si>
    <t>Кв. 650</t>
  </si>
  <si>
    <t>л/с №3000000147641</t>
  </si>
  <si>
    <t>Кв. 662</t>
  </si>
  <si>
    <t>л/с №3000000150483</t>
  </si>
  <si>
    <t>Кв. 417</t>
  </si>
  <si>
    <t>л/с №3000000146614</t>
  </si>
  <si>
    <t>Кв. 440</t>
  </si>
  <si>
    <t>л/с №3000000148736</t>
  </si>
  <si>
    <t>Кв. 476</t>
  </si>
  <si>
    <t>л/с №3000000141196</t>
  </si>
  <si>
    <t>л/с №3000000145705</t>
  </si>
  <si>
    <t>Кв. 435</t>
  </si>
  <si>
    <t>л/с №3000000147966</t>
  </si>
  <si>
    <t>Кв. 442</t>
  </si>
  <si>
    <t>л/с №3000000145717</t>
  </si>
  <si>
    <t>Кв. 451</t>
  </si>
  <si>
    <t>л/с №3000000148031</t>
  </si>
  <si>
    <t>л/с №3000000150577</t>
  </si>
  <si>
    <t>л/с №3000000147963</t>
  </si>
  <si>
    <t>л/с №3000000151438</t>
  </si>
  <si>
    <t>л/с №3000000140274</t>
  </si>
  <si>
    <t>л/с №3000000142574</t>
  </si>
  <si>
    <t>Кв. 600</t>
  </si>
  <si>
    <t>л/с №3000000142576</t>
  </si>
  <si>
    <t>Кв. 671</t>
  </si>
  <si>
    <t>л/с №3000000152721</t>
  </si>
  <si>
    <t>Кв. 487</t>
  </si>
  <si>
    <t>л/с №3000000141204</t>
  </si>
  <si>
    <t>л/с №3000000148141</t>
  </si>
  <si>
    <t>Кв. 775</t>
  </si>
  <si>
    <t>л/с №3000000140368</t>
  </si>
  <si>
    <t>л/с №3000000153019</t>
  </si>
  <si>
    <t>Кв. 506</t>
  </si>
  <si>
    <t>л/с №3000000164470</t>
  </si>
  <si>
    <t>Кв. 712</t>
  </si>
  <si>
    <t>л/с №3000000140460</t>
  </si>
  <si>
    <t>л/с №3000000150462</t>
  </si>
  <si>
    <t>л/с №3000000142586</t>
  </si>
  <si>
    <t>л/с №3000000142356</t>
  </si>
  <si>
    <t>л/с №3000000142100</t>
  </si>
  <si>
    <t>Кв. 661</t>
  </si>
  <si>
    <t>Кв. 692</t>
  </si>
  <si>
    <t>л/с №3000000151518</t>
  </si>
  <si>
    <t>л/с №3000000149255</t>
  </si>
  <si>
    <t>л/с №3000000142653</t>
  </si>
  <si>
    <t>л/с №3000000140373</t>
  </si>
  <si>
    <t>л/с №3000000142363</t>
  </si>
  <si>
    <t>л/с №3000000140484</t>
  </si>
  <si>
    <t>л/с №3000000140335</t>
  </si>
  <si>
    <t>л/с №3000000140441</t>
  </si>
  <si>
    <t>л/с №3000000142362</t>
  </si>
  <si>
    <t>л/с №3000000159230</t>
  </si>
  <si>
    <t>л/с №3000000140370</t>
  </si>
  <si>
    <t>л/с №3000000140940</t>
  </si>
  <si>
    <t>л/с №3000000142885</t>
  </si>
  <si>
    <t>Кв. 729</t>
  </si>
  <si>
    <t>Кв. 766</t>
  </si>
  <si>
    <t>л/с №3000000140362</t>
  </si>
  <si>
    <t>л/с №3000000140443</t>
  </si>
  <si>
    <t>л/с №3000000145691</t>
  </si>
  <si>
    <t>л/с №3000000140296</t>
  </si>
  <si>
    <t>л/с №3000000142232</t>
  </si>
  <si>
    <t>л/с №3000000164645</t>
  </si>
  <si>
    <t>л/с №3000000148421</t>
  </si>
  <si>
    <t>Кв. 422</t>
  </si>
  <si>
    <t>л/с №3000000147745</t>
  </si>
  <si>
    <t>Кв. 444</t>
  </si>
  <si>
    <t>л/с №3000000168677</t>
  </si>
  <si>
    <t>Кв. 507</t>
  </si>
  <si>
    <t>л/с №3000000152168</t>
  </si>
  <si>
    <t>л/с №3000000142299</t>
  </si>
  <si>
    <t>л/с №3000000145516</t>
  </si>
  <si>
    <t>л/с №3000000140929</t>
  </si>
  <si>
    <t>л/с №3000000150666</t>
  </si>
  <si>
    <t>л/с №3000000142360</t>
  </si>
  <si>
    <t>Кв. 640</t>
  </si>
  <si>
    <t>л/с №3000000142901</t>
  </si>
  <si>
    <t>Кв. 654</t>
  </si>
  <si>
    <t>л/с №3000000140997</t>
  </si>
  <si>
    <t>Кв. 677</t>
  </si>
  <si>
    <t>л/с №3000000140182</t>
  </si>
  <si>
    <t>л/с №3000000142387</t>
  </si>
  <si>
    <t>л/с №3000000145665</t>
  </si>
  <si>
    <t>л/с №3000000142880</t>
  </si>
  <si>
    <t>л/с №3000000146518</t>
  </si>
  <si>
    <t>л/с №3000000151486</t>
  </si>
  <si>
    <t>л/с №3000000147824</t>
  </si>
  <si>
    <t>Кв. 429</t>
  </si>
  <si>
    <t>л/с №3000000153055</t>
  </si>
  <si>
    <t>Кв. 472</t>
  </si>
  <si>
    <t>Кв. 733</t>
  </si>
  <si>
    <t>л/с №3000000143810</t>
  </si>
  <si>
    <t>л/с №3000000153011</t>
  </si>
  <si>
    <t>л/с №3000000145522</t>
  </si>
  <si>
    <t>л/с №3000000153053</t>
  </si>
  <si>
    <t>л/с №3000000140439</t>
  </si>
  <si>
    <t>л/с №3000000147962</t>
  </si>
  <si>
    <t>л/с №3000000148362</t>
  </si>
  <si>
    <t>л/с №3000000142939</t>
  </si>
  <si>
    <t>л/с №3000000153761</t>
  </si>
  <si>
    <t>л/с №3000000149256</t>
  </si>
  <si>
    <t>л/с №3000000145608</t>
  </si>
  <si>
    <t>л/с №3000000140494</t>
  </si>
  <si>
    <t>л/с №3000000140071</t>
  </si>
  <si>
    <t>л/с №3000000145687</t>
  </si>
  <si>
    <t>л/с №3000000148028</t>
  </si>
  <si>
    <t>л/с №3000000140147</t>
  </si>
  <si>
    <t>л/с №3000000140591</t>
  </si>
  <si>
    <t>л/с №3000000142655</t>
  </si>
  <si>
    <t>л/с №3000000142863</t>
  </si>
  <si>
    <t>л/с №3000000151416</t>
  </si>
  <si>
    <t>Кв. 492</t>
  </si>
  <si>
    <t>л/с №3000000145517</t>
  </si>
  <si>
    <t>Кв. 700</t>
  </si>
  <si>
    <t>л/с №3000000152549</t>
  </si>
  <si>
    <t>Кв. 757</t>
  </si>
  <si>
    <t>л/с №3000000145919</t>
  </si>
  <si>
    <t>Кв. 511</t>
  </si>
  <si>
    <t>л/с №3000000140267</t>
  </si>
  <si>
    <t>л/с №3000000142710</t>
  </si>
  <si>
    <t>Кв. 751</t>
  </si>
  <si>
    <t>л/с №3000000142295</t>
  </si>
  <si>
    <t>л/с №3000000145328</t>
  </si>
  <si>
    <t>л/с №3000000145520</t>
  </si>
  <si>
    <t>л/с №3000000153026</t>
  </si>
  <si>
    <t>л/с №3000000142874</t>
  </si>
  <si>
    <t>л/с №3000000145611</t>
  </si>
  <si>
    <t>л/с №3000000148415</t>
  </si>
  <si>
    <t>л/с №3000000140647</t>
  </si>
  <si>
    <t>л/с №3000000153042</t>
  </si>
  <si>
    <t>л/с №3000000140179</t>
  </si>
  <si>
    <t>л/с №3000000154654</t>
  </si>
  <si>
    <t>л/с №3000000152227</t>
  </si>
  <si>
    <t>л/с №3000000140371</t>
  </si>
  <si>
    <t>л/с №3000000153068</t>
  </si>
  <si>
    <t>л/с №3000000142751</t>
  </si>
  <si>
    <t>л/с №3000000151779</t>
  </si>
  <si>
    <t>л/с №3000000140458</t>
  </si>
  <si>
    <t>л/с №3000000142464</t>
  </si>
  <si>
    <t>Кв. 765</t>
  </si>
  <si>
    <t>А/м 109</t>
  </si>
  <si>
    <t>л/с №3000000145511</t>
  </si>
  <si>
    <t>Кв. 433</t>
  </si>
  <si>
    <t>л/с №3000000153588</t>
  </si>
  <si>
    <t>А/м 160</t>
  </si>
  <si>
    <t>л/с №3000000153553</t>
  </si>
  <si>
    <t>А/м 19</t>
  </si>
  <si>
    <t>л/с №3000000151185</t>
  </si>
  <si>
    <t>л/с №3000000142957</t>
  </si>
  <si>
    <t>л/с №3000000148599</t>
  </si>
  <si>
    <t>л/с №3000000153603</t>
  </si>
  <si>
    <t>А/м 136</t>
  </si>
  <si>
    <t>л/с №3000000152774</t>
  </si>
  <si>
    <t>А/м 224</t>
  </si>
  <si>
    <t>л/с №3000000142711</t>
  </si>
  <si>
    <t>Кв. 772</t>
  </si>
  <si>
    <t>л/с №3000000148660</t>
  </si>
  <si>
    <t>л/с №3000000153354</t>
  </si>
  <si>
    <t>А/м 232</t>
  </si>
  <si>
    <t>л/с №3000000148290</t>
  </si>
  <si>
    <t>А/м 269</t>
  </si>
  <si>
    <t>л/с №3000000140463</t>
  </si>
  <si>
    <t>л/с №3000000140192</t>
  </si>
  <si>
    <t>л/с №3000000145781</t>
  </si>
  <si>
    <t>л/с №3000000148322</t>
  </si>
  <si>
    <t>А/м 303</t>
  </si>
  <si>
    <t>л/с №3000000148215</t>
  </si>
  <si>
    <t>А/м 48</t>
  </si>
  <si>
    <t>л/с №3000000163321</t>
  </si>
  <si>
    <t>л/с №3000000173246</t>
  </si>
  <si>
    <t>А/м 222</t>
  </si>
  <si>
    <t>л/с №3000000145416</t>
  </si>
  <si>
    <t>А/м 247</t>
  </si>
  <si>
    <t>л/с №3000000145356</t>
  </si>
  <si>
    <t>л/с №3000000153585</t>
  </si>
  <si>
    <t>л/с №3000000153332</t>
  </si>
  <si>
    <t>А/м 62</t>
  </si>
  <si>
    <t>л/с №3000000152722</t>
  </si>
  <si>
    <t>Кв. 458</t>
  </si>
  <si>
    <t>л/с №3000000145541</t>
  </si>
  <si>
    <t>Кв. 464</t>
  </si>
  <si>
    <t>л/с №3000000148174</t>
  </si>
  <si>
    <t>А/м 67</t>
  </si>
  <si>
    <t>л/с №3000000159710</t>
  </si>
  <si>
    <t>Кл. №104</t>
  </si>
  <si>
    <t>А/м 124</t>
  </si>
  <si>
    <t>л/с №3000000151793</t>
  </si>
  <si>
    <t>Кв. 471</t>
  </si>
  <si>
    <t>л/с №3000000162170</t>
  </si>
  <si>
    <t>А/м 15</t>
  </si>
  <si>
    <t>л/с №3000000162698</t>
  </si>
  <si>
    <t>л/с №3000000148559</t>
  </si>
  <si>
    <t>л/с №3000000142877</t>
  </si>
  <si>
    <t>л/с №3000000151289</t>
  </si>
  <si>
    <t>л/с №3000000153022</t>
  </si>
  <si>
    <t>л/с №3000000160388</t>
  </si>
  <si>
    <t>Кл. №123</t>
  </si>
  <si>
    <t>л/с №3000000162959</t>
  </si>
  <si>
    <t>Кл. №124</t>
  </si>
  <si>
    <t>л/с №3000000140913</t>
  </si>
  <si>
    <t>л/с №3000000159439</t>
  </si>
  <si>
    <t>л/с №3000000140915</t>
  </si>
  <si>
    <t>л/с №3000000163283</t>
  </si>
  <si>
    <t>л/с №3000000140029</t>
  </si>
  <si>
    <t>л/с №3000000159505</t>
  </si>
  <si>
    <t>Кл. №33</t>
  </si>
  <si>
    <t>л/с №3000000153670</t>
  </si>
  <si>
    <t>А/м 166</t>
  </si>
  <si>
    <t>л/с №3000000148224</t>
  </si>
  <si>
    <t>А/м 195</t>
  </si>
  <si>
    <t>А/м 223</t>
  </si>
  <si>
    <t>л/с №3000000153415</t>
  </si>
  <si>
    <t>А/м 227</t>
  </si>
  <si>
    <t>л/с №3000000153642</t>
  </si>
  <si>
    <t>А/м 260</t>
  </si>
  <si>
    <t>л/с №3000000141114</t>
  </si>
  <si>
    <t>л/с №3000000142705</t>
  </si>
  <si>
    <t>л/с №3000000153638</t>
  </si>
  <si>
    <t>А/м 265</t>
  </si>
  <si>
    <t>л/с №3000000153385</t>
  </si>
  <si>
    <t>А/м 184</t>
  </si>
  <si>
    <t>л/с №3000000142894</t>
  </si>
  <si>
    <t>л/с №3000000147964</t>
  </si>
  <si>
    <t>л/с №3000000145651</t>
  </si>
  <si>
    <t>л/с №3000000140367</t>
  </si>
  <si>
    <t>А/м 208</t>
  </si>
  <si>
    <t>л/с №3000000140223</t>
  </si>
  <si>
    <t>л/с №3000000159140</t>
  </si>
  <si>
    <t>А/м 220</t>
  </si>
  <si>
    <t>л/с №3000000140833</t>
  </si>
  <si>
    <t>Кл. №9</t>
  </si>
  <si>
    <t>л/с №3000000150538</t>
  </si>
  <si>
    <t>л/с №3000000148135</t>
  </si>
  <si>
    <t>А/м 142</t>
  </si>
  <si>
    <t>л/с №3000000166456</t>
  </si>
  <si>
    <t>А/м 179</t>
  </si>
  <si>
    <t>л/с №3000000145816</t>
  </si>
  <si>
    <t>л/с №3000000140577</t>
  </si>
  <si>
    <t>л/с №3000000148289</t>
  </si>
  <si>
    <t>А/м 268</t>
  </si>
  <si>
    <t>л/с №3000000153442</t>
  </si>
  <si>
    <t>А/м 299</t>
  </si>
  <si>
    <t>л/с №3000000140946</t>
  </si>
  <si>
    <t>л/с №3000000142456</t>
  </si>
  <si>
    <t>л/с №3000000138222</t>
  </si>
  <si>
    <t>А/м 302</t>
  </si>
  <si>
    <t>л/с №3000000153675</t>
  </si>
  <si>
    <t>А/м 242</t>
  </si>
  <si>
    <t>л/с №3000000148229</t>
  </si>
  <si>
    <t>А/м 296</t>
  </si>
  <si>
    <t>л/с №3000000142912</t>
  </si>
  <si>
    <t>л/с №3000000142411</t>
  </si>
  <si>
    <t>Кв. 675</t>
  </si>
  <si>
    <t>Кв. 680</t>
  </si>
  <si>
    <t>л/с №3000001176846</t>
  </si>
  <si>
    <t>Кл. №129</t>
  </si>
  <si>
    <t>л/с №3000000172895</t>
  </si>
  <si>
    <t>л/с №3000000150489</t>
  </si>
  <si>
    <t>л/с №3000000148274</t>
  </si>
  <si>
    <t>А/м 274</t>
  </si>
  <si>
    <t>л/с №3000000148207</t>
  </si>
  <si>
    <t>А/м 39</t>
  </si>
  <si>
    <t>л/с №3000000163207</t>
  </si>
  <si>
    <t>Кв. 525</t>
  </si>
  <si>
    <t>л/с №3000000148216</t>
  </si>
  <si>
    <t>А/м 49</t>
  </si>
  <si>
    <t>л/с №3000000153714</t>
  </si>
  <si>
    <t>А/м 173</t>
  </si>
  <si>
    <t>л/с №3000000163554</t>
  </si>
  <si>
    <t>А/м 20</t>
  </si>
  <si>
    <t>л/с №3000000143046</t>
  </si>
  <si>
    <t>Кв. 703</t>
  </si>
  <si>
    <t>л/с №3000000152209</t>
  </si>
  <si>
    <t>л/с №3000000153346</t>
  </si>
  <si>
    <t>А/м 202</t>
  </si>
  <si>
    <t>л/с №3000000156686</t>
  </si>
  <si>
    <t>Кл. №84</t>
  </si>
  <si>
    <t>л/с №3000000145825</t>
  </si>
  <si>
    <t>А/м 133</t>
  </si>
  <si>
    <t>л/с №3000000153347</t>
  </si>
  <si>
    <t>А/м 143</t>
  </si>
  <si>
    <t>л/с №3000000147989</t>
  </si>
  <si>
    <t>л/с №3000000162582</t>
  </si>
  <si>
    <t>л/с №3000000151351</t>
  </si>
  <si>
    <t>л/с №3000000145441</t>
  </si>
  <si>
    <t>л/с №3000000153727</t>
  </si>
  <si>
    <t>А/м 101</t>
  </si>
  <si>
    <t>л/с №3000000153587</t>
  </si>
  <si>
    <t>А/м 115</t>
  </si>
  <si>
    <t>л/с №3000000142231</t>
  </si>
  <si>
    <t>Кв. 667</t>
  </si>
  <si>
    <t>л/с №3000000140992</t>
  </si>
  <si>
    <t>Кв. 673</t>
  </si>
  <si>
    <t>л/с №3000000166653</t>
  </si>
  <si>
    <t>А/м 153</t>
  </si>
  <si>
    <t>л/с №3000000148199</t>
  </si>
  <si>
    <t>А/м 257</t>
  </si>
  <si>
    <t>л/с №3000000150576</t>
  </si>
  <si>
    <t>Кв. 695</t>
  </si>
  <si>
    <t>л/с №3000000141209</t>
  </si>
  <si>
    <t>Кв. 534</t>
  </si>
  <si>
    <t>л/с №3000000153661</t>
  </si>
  <si>
    <t>А/м 271</t>
  </si>
  <si>
    <t>л/с №3000000148137</t>
  </si>
  <si>
    <t>А/м 285</t>
  </si>
  <si>
    <t>л/с №3000000145411</t>
  </si>
  <si>
    <t>Кв. 536</t>
  </si>
  <si>
    <t>л/с №3000000153230</t>
  </si>
  <si>
    <t>Кв. 714</t>
  </si>
  <si>
    <t>л/с №3000000140806</t>
  </si>
  <si>
    <t>Кл. №17</t>
  </si>
  <si>
    <t>Кл. №58</t>
  </si>
  <si>
    <t>л/с №3000000173683</t>
  </si>
  <si>
    <t>л/с №3000000140777</t>
  </si>
  <si>
    <t>Кл. №60</t>
  </si>
  <si>
    <t>л/с №3000000142707</t>
  </si>
  <si>
    <t>Кв. 717</t>
  </si>
  <si>
    <t>л/с №3000000148737</t>
  </si>
  <si>
    <t>Кв. 718</t>
  </si>
  <si>
    <t>л/с №3000000153081</t>
  </si>
  <si>
    <t>Кв. 740</t>
  </si>
  <si>
    <t>л/с №3000000148612</t>
  </si>
  <si>
    <t>А/м 284</t>
  </si>
  <si>
    <t>л/с №3000000153687</t>
  </si>
  <si>
    <t>А/м 306</t>
  </si>
  <si>
    <t>л/с №3000000145508</t>
  </si>
  <si>
    <t>Кв. 479</t>
  </si>
  <si>
    <t>л/с №3000000140731</t>
  </si>
  <si>
    <t>А/м 54</t>
  </si>
  <si>
    <t>л/с №3000000159553</t>
  </si>
  <si>
    <t>Кл. №93</t>
  </si>
  <si>
    <t>л/с №3000000145823</t>
  </si>
  <si>
    <t>Кв. 743</t>
  </si>
  <si>
    <t>л/с №3000000142297</t>
  </si>
  <si>
    <t>л/с №3000000145515</t>
  </si>
  <si>
    <t>Кв. 446</t>
  </si>
  <si>
    <t>л/с №3000000151604</t>
  </si>
  <si>
    <t>Кв. 482</t>
  </si>
  <si>
    <t>л/с №3000000147633</t>
  </si>
  <si>
    <t>л/с №3000000140716</t>
  </si>
  <si>
    <t>А/м 119</t>
  </si>
  <si>
    <t>л/с №3000000140720</t>
  </si>
  <si>
    <t>А/м 126</t>
  </si>
  <si>
    <t>л/с №3000000148211</t>
  </si>
  <si>
    <t>А/м 44</t>
  </si>
  <si>
    <t>л/с №3000000146516</t>
  </si>
  <si>
    <t>л/с №3000000148685</t>
  </si>
  <si>
    <t>А/м 59</t>
  </si>
  <si>
    <t>л/с №3000000148323</t>
  </si>
  <si>
    <t>А/м 69</t>
  </si>
  <si>
    <t>л/с №3000000147977</t>
  </si>
  <si>
    <t>л/с №3000000142896</t>
  </si>
  <si>
    <t>л/с №3000000152693</t>
  </si>
  <si>
    <t>А/м 8</t>
  </si>
  <si>
    <t>л/с №3000000153712</t>
  </si>
  <si>
    <t>А/м 209</t>
  </si>
  <si>
    <t>л/с №3000000140442</t>
  </si>
  <si>
    <t>л/с №3000000151959</t>
  </si>
  <si>
    <t>л/с №3000000153350</t>
  </si>
  <si>
    <t>А/м 264</t>
  </si>
  <si>
    <t>л/с №3000000159544</t>
  </si>
  <si>
    <t>А/м 73</t>
  </si>
  <si>
    <t>л/с №3000000159541</t>
  </si>
  <si>
    <t>А/м 1</t>
  </si>
  <si>
    <t>л/с №3000000145721</t>
  </si>
  <si>
    <t>л/с №3000000140491</t>
  </si>
  <si>
    <t>А/м 113</t>
  </si>
  <si>
    <t>л/с №3000000154696</t>
  </si>
  <si>
    <t>А/м 141</t>
  </si>
  <si>
    <t>л/с №3000000150580</t>
  </si>
  <si>
    <t>л/с №3000000142723</t>
  </si>
  <si>
    <t>Кв. 720</t>
  </si>
  <si>
    <t>Кл. №158</t>
  </si>
  <si>
    <t>л/с №3000000160255</t>
  </si>
  <si>
    <t>Кл. №166</t>
  </si>
  <si>
    <t>л/с №3000000145723</t>
  </si>
  <si>
    <t>Кв. 738</t>
  </si>
  <si>
    <t>л/с №3000000142236</t>
  </si>
  <si>
    <t>Кв. 771</t>
  </si>
  <si>
    <t>л/с №3000000141267</t>
  </si>
  <si>
    <t>л/с №3000000174159</t>
  </si>
  <si>
    <t>л/с №3000000142104</t>
  </si>
  <si>
    <t>л/с №3000000141129</t>
  </si>
  <si>
    <t>л/с №3000000140369</t>
  </si>
  <si>
    <t>л/с №3000000152066</t>
  </si>
  <si>
    <t>л/с №3000000150672</t>
  </si>
  <si>
    <t>л/с №3000000151882</t>
  </si>
  <si>
    <t>л/с №3000000142412</t>
  </si>
  <si>
    <t>л/с №3000000140620</t>
  </si>
  <si>
    <t>л/с №3000000142496</t>
  </si>
  <si>
    <t>л/с №3000000140221</t>
  </si>
  <si>
    <t>Кв. 415</t>
  </si>
  <si>
    <t>л/с №3000000146611</t>
  </si>
  <si>
    <t>Кв. 445</t>
  </si>
  <si>
    <t>л/с №3000000148600</t>
  </si>
  <si>
    <t>Кв. 469</t>
  </si>
  <si>
    <t>л/с №3000000142722</t>
  </si>
  <si>
    <t>Кв. 716</t>
  </si>
  <si>
    <t>л/с №3000000142943</t>
  </si>
  <si>
    <t>Кв. 741</t>
  </si>
  <si>
    <t>л/с №3000000148560</t>
  </si>
  <si>
    <t>л/с №3000000140912</t>
  </si>
  <si>
    <t>л/с №3000000151940</t>
  </si>
  <si>
    <t>л/с №3000000145583</t>
  </si>
  <si>
    <t>л/с №3000000140581</t>
  </si>
  <si>
    <t>л/с №3000000140599</t>
  </si>
  <si>
    <t>л/с №3000000153060</t>
  </si>
  <si>
    <t>л/с №3000000141252</t>
  </si>
  <si>
    <t>л/с №3000000143825</t>
  </si>
  <si>
    <t>л/с №3000000152067</t>
  </si>
  <si>
    <t>л/с №3000000151352</t>
  </si>
  <si>
    <t>л/с №3000000154607</t>
  </si>
  <si>
    <t>л/с №3000000143829</t>
  </si>
  <si>
    <t>л/с №3000000148037</t>
  </si>
  <si>
    <t>Кв. 745</t>
  </si>
  <si>
    <t>л/с №3000000153387</t>
  </si>
  <si>
    <t>А/м 245</t>
  </si>
  <si>
    <t>л/с №3000000145707</t>
  </si>
  <si>
    <t>Кв. 753</t>
  </si>
  <si>
    <t>л/с №3000000152241</t>
  </si>
  <si>
    <t>Кв. 755</t>
  </si>
  <si>
    <t>л/с №3000000153063</t>
  </si>
  <si>
    <t>Кв. 764</t>
  </si>
  <si>
    <t>л/с №3000000153653</t>
  </si>
  <si>
    <t>А/м 275</t>
  </si>
  <si>
    <t>л/с №3000000153386</t>
  </si>
  <si>
    <t>А/м 287</t>
  </si>
  <si>
    <t>л/с №3000000142631</t>
  </si>
  <si>
    <t>л/с №3000000150754</t>
  </si>
  <si>
    <t>л/с №3000000138046</t>
  </si>
  <si>
    <t>А/м 144</t>
  </si>
  <si>
    <t>л/с №3000000159742</t>
  </si>
  <si>
    <t>А/м 188</t>
  </si>
  <si>
    <t>л/с №3000000153711</t>
  </si>
  <si>
    <t>А/м 58</t>
  </si>
  <si>
    <t>л/с №3000000140183</t>
  </si>
  <si>
    <t>л/с №3000000140585</t>
  </si>
  <si>
    <t>л/с №3000000142898</t>
  </si>
  <si>
    <t>л/с №3000000140854</t>
  </si>
  <si>
    <t>Кл. №87</t>
  </si>
  <si>
    <t>А/м 130</t>
  </si>
  <si>
    <t>л/с №3000000143802</t>
  </si>
  <si>
    <t>Кв. 746</t>
  </si>
  <si>
    <t>л/с №3000000140575</t>
  </si>
  <si>
    <t>л/с №3000000153043</t>
  </si>
  <si>
    <t>л/с №3000000153453</t>
  </si>
  <si>
    <t>А/м 149</t>
  </si>
  <si>
    <t>л/с №3000000163683</t>
  </si>
  <si>
    <t>А/м 229</t>
  </si>
  <si>
    <t>л/с №3000000151290</t>
  </si>
  <si>
    <t>л/с №3000000142583</t>
  </si>
  <si>
    <t>А/м 258</t>
  </si>
  <si>
    <t>л/с №3000000138240</t>
  </si>
  <si>
    <t>А/м 41</t>
  </si>
  <si>
    <t>л/с №3000000140580</t>
  </si>
  <si>
    <t>л/с №3000000159203</t>
  </si>
  <si>
    <t>А/м 129</t>
  </si>
  <si>
    <t>л/с №3000000140691</t>
  </si>
  <si>
    <t>А/м 182</t>
  </si>
  <si>
    <t>л/с №3000000145526</t>
  </si>
  <si>
    <t>л/с №3000000148026</t>
  </si>
  <si>
    <t>л/с №3000000153599</t>
  </si>
  <si>
    <t>А/м 203</t>
  </si>
  <si>
    <t>л/с №3000000154720</t>
  </si>
  <si>
    <t>А/м 216</t>
  </si>
  <si>
    <t>л/с №3000001176920</t>
  </si>
  <si>
    <t>А/м 241</t>
  </si>
  <si>
    <t>л/с №3000000147637</t>
  </si>
  <si>
    <t>л/с №3000000140467</t>
  </si>
  <si>
    <t>л/с №3000000153685</t>
  </si>
  <si>
    <t>А/м 288</t>
  </si>
  <si>
    <t>л/с №3000000166650</t>
  </si>
  <si>
    <t>Кл. №114</t>
  </si>
  <si>
    <t>л/с №3000000140468</t>
  </si>
  <si>
    <t>л/с №3000000164402</t>
  </si>
  <si>
    <t>л/с №3000000159259</t>
  </si>
  <si>
    <t>Кл. №157</t>
  </si>
  <si>
    <t>л/с №3000000140600</t>
  </si>
  <si>
    <t>л/с №3000000140350</t>
  </si>
  <si>
    <t>л/с №3000000140801</t>
  </si>
  <si>
    <t>Кл. №16</t>
  </si>
  <si>
    <t>л/с №3000000153709</t>
  </si>
  <si>
    <t>А/м 63</t>
  </si>
  <si>
    <t>Кл. №108</t>
  </si>
  <si>
    <t>л/с №3000000147827</t>
  </si>
  <si>
    <t>л/с №3000000142294</t>
  </si>
  <si>
    <t>л/с №3000000140623</t>
  </si>
  <si>
    <t>л/с №3000000160246</t>
  </si>
  <si>
    <t>Кл. №133</t>
  </si>
  <si>
    <t>л/с №3000000154390</t>
  </si>
  <si>
    <t>А/м 218</t>
  </si>
  <si>
    <t>л/с №3000000146517</t>
  </si>
  <si>
    <t>л/с №3000000145704</t>
  </si>
  <si>
    <t>л/с №3000000142907</t>
  </si>
  <si>
    <t>Кв. 529</t>
  </si>
  <si>
    <t>л/с №3000000148419</t>
  </si>
  <si>
    <t>А/м 236</t>
  </si>
  <si>
    <t>л/с №3000000153260</t>
  </si>
  <si>
    <t>А/м 211</t>
  </si>
  <si>
    <t>л/с №3000000153681</t>
  </si>
  <si>
    <t>А/м 233</t>
  </si>
  <si>
    <t>л/с №3000000153684</t>
  </si>
  <si>
    <t>А/м 277</t>
  </si>
  <si>
    <t>л/с №3000000140186</t>
  </si>
  <si>
    <t>л/с №3000000140492</t>
  </si>
  <si>
    <t>л/с №3000000148277</t>
  </si>
  <si>
    <t>А/м 259</t>
  </si>
  <si>
    <t>л/с №3000000152469</t>
  </si>
  <si>
    <t>л/с №3000000153691</t>
  </si>
  <si>
    <t>Оф. 8</t>
  </si>
  <si>
    <t>л/с №3000000142235</t>
  </si>
  <si>
    <t>Кв. 579</t>
  </si>
  <si>
    <t>л/с №3000000148558</t>
  </si>
  <si>
    <t>Кв. 594</t>
  </si>
  <si>
    <t>л/с №3000000143047</t>
  </si>
  <si>
    <t>Оф. 14</t>
  </si>
  <si>
    <t>л/с №3000000153676</t>
  </si>
  <si>
    <t>А/м 28</t>
  </si>
  <si>
    <t>л/с №3000000168507</t>
  </si>
  <si>
    <t>А/м 12</t>
  </si>
  <si>
    <t>л/с №3000000153281</t>
  </si>
  <si>
    <t>А/м 121</t>
  </si>
  <si>
    <t>л/с №3000000153176</t>
  </si>
  <si>
    <t>А/м 217</t>
  </si>
  <si>
    <t>л/с №3000000170518</t>
  </si>
  <si>
    <t>Кв. 562</t>
  </si>
  <si>
    <t>л/с №3000000148493</t>
  </si>
  <si>
    <t>Кв. 617</t>
  </si>
  <si>
    <t>л/с №3000000164683</t>
  </si>
  <si>
    <t>А/м 116</t>
  </si>
  <si>
    <t>л/с №3000000148223</t>
  </si>
  <si>
    <t>А/м 194</t>
  </si>
  <si>
    <t>л/с №3000000153006</t>
  </si>
  <si>
    <t>Кв. 552</t>
  </si>
  <si>
    <t>л/с №3000000153013</t>
  </si>
  <si>
    <t>Кв. 652</t>
  </si>
  <si>
    <t>л/с №3000000145326</t>
  </si>
  <si>
    <t>Кв. 541</t>
  </si>
  <si>
    <t>л/с №3000000164332</t>
  </si>
  <si>
    <t>А/м 64</t>
  </si>
  <si>
    <t>л/с №3000000163552</t>
  </si>
  <si>
    <t>А/м 10</t>
  </si>
  <si>
    <t>л/с №3000000171277</t>
  </si>
  <si>
    <t>А/м 221</t>
  </si>
  <si>
    <t>л/с №3000000142754</t>
  </si>
  <si>
    <t>Кв. 584</t>
  </si>
  <si>
    <t>л/с №3000000142463</t>
  </si>
  <si>
    <t>Кв. 597</t>
  </si>
  <si>
    <t>л/с №3000000140271</t>
  </si>
  <si>
    <t>л/с №3000000152073</t>
  </si>
  <si>
    <t>А/м 305</t>
  </si>
  <si>
    <t>л/с №3000000153337</t>
  </si>
  <si>
    <t>А/м 189</t>
  </si>
  <si>
    <t>л/с №3000000142421</t>
  </si>
  <si>
    <t>Кв. 590</t>
  </si>
  <si>
    <t>л/с №3000000148178</t>
  </si>
  <si>
    <t>А/м 248</t>
  </si>
  <si>
    <t>л/с №3000000153659</t>
  </si>
  <si>
    <t>А/м 251</t>
  </si>
  <si>
    <t>л/с №3000000153723</t>
  </si>
  <si>
    <t>Оф. 2</t>
  </si>
  <si>
    <t>л/с №3000000142634</t>
  </si>
  <si>
    <t>Кв. 565</t>
  </si>
  <si>
    <t>л/с №3000000145582</t>
  </si>
  <si>
    <t>Кв. 582</t>
  </si>
  <si>
    <t>л/с №3000000143026</t>
  </si>
  <si>
    <t>Оф. 10</t>
  </si>
  <si>
    <t>л/с №3000000153279</t>
  </si>
  <si>
    <t>А/м 181</t>
  </si>
  <si>
    <t>л/с №3000000148366</t>
  </si>
  <si>
    <t>А/м 266</t>
  </si>
  <si>
    <t>л/с №3000000142868</t>
  </si>
  <si>
    <t>Кв. 566</t>
  </si>
  <si>
    <t>л/с №3000000153070</t>
  </si>
  <si>
    <t>Кв. 656</t>
  </si>
  <si>
    <t>л/с №3000000148024</t>
  </si>
  <si>
    <t>А/м 290</t>
  </si>
  <si>
    <t>А/м 131</t>
  </si>
  <si>
    <t>л/с №3000000153504</t>
  </si>
  <si>
    <t>А/м 205</t>
  </si>
  <si>
    <t>л/с №3000000153047</t>
  </si>
  <si>
    <t>Кв. 601</t>
  </si>
  <si>
    <t>л/с №3000000142903</t>
  </si>
  <si>
    <t>Кв. 613</t>
  </si>
  <si>
    <t>л/с №3000000156832</t>
  </si>
  <si>
    <t>А/м 228</t>
  </si>
  <si>
    <t>л/с №3000000163553</t>
  </si>
  <si>
    <t>А/м 11</t>
  </si>
  <si>
    <t>л/с №3000000142888</t>
  </si>
  <si>
    <t>Кв. 615</t>
  </si>
  <si>
    <t>л/с №3000000153353</t>
  </si>
  <si>
    <t>Кв. 564</t>
  </si>
  <si>
    <t>л/с №3000000153074</t>
  </si>
  <si>
    <t>Кв. 624</t>
  </si>
  <si>
    <t>л/с №3000000153071</t>
  </si>
  <si>
    <t>Кв. 668</t>
  </si>
  <si>
    <t>л/с №3000000142889</t>
  </si>
  <si>
    <t>Кв. 568</t>
  </si>
  <si>
    <t>А/м 215</t>
  </si>
  <si>
    <t>л/с №3000000153349</t>
  </si>
  <si>
    <t>А/м 263</t>
  </si>
  <si>
    <t>л/с №3000000142420</t>
  </si>
  <si>
    <t>Кв. 580</t>
  </si>
  <si>
    <t>А/м 180</t>
  </si>
  <si>
    <t>л/с №3000000148324</t>
  </si>
  <si>
    <t>А/м 249</t>
  </si>
  <si>
    <t>л/с №3000000153682</t>
  </si>
  <si>
    <t>А/м 250</t>
  </si>
  <si>
    <t>Кв. 628</t>
  </si>
  <si>
    <t>л/с №3000000148662</t>
  </si>
  <si>
    <t>Кв. 542</t>
  </si>
  <si>
    <t>л/с №3000000142753</t>
  </si>
  <si>
    <t>Кв. 583</t>
  </si>
  <si>
    <t>л/с №3000000142613</t>
  </si>
  <si>
    <t>Кв. 629</t>
  </si>
  <si>
    <t>л/с №3000000141274</t>
  </si>
  <si>
    <t>Кв. 545</t>
  </si>
  <si>
    <t>А/м 107</t>
  </si>
  <si>
    <t>А/м 152</t>
  </si>
  <si>
    <t>А/м 256</t>
  </si>
  <si>
    <t>л/с №3000000148179</t>
  </si>
  <si>
    <t>А/м 137</t>
  </si>
  <si>
    <t>Кв. 556</t>
  </si>
  <si>
    <t>л/с №3000000153315</t>
  </si>
  <si>
    <t>А/м 17</t>
  </si>
  <si>
    <t>л/с №3000000153292</t>
  </si>
  <si>
    <t>А/м 225</t>
  </si>
  <si>
    <t>л/с №3000000151763</t>
  </si>
  <si>
    <t>Оф. 1</t>
  </si>
  <si>
    <t>л/с №3000000156769</t>
  </si>
  <si>
    <t>Оф. 4</t>
  </si>
  <si>
    <t>Кл. №91</t>
  </si>
  <si>
    <t>л/с №3000000160252</t>
  </si>
  <si>
    <t>Кл. №24</t>
  </si>
  <si>
    <t>л/с №3000000151603</t>
  </si>
  <si>
    <t>Кв. 540</t>
  </si>
  <si>
    <t>л/с №3000000149261</t>
  </si>
  <si>
    <t>Кв. 551</t>
  </si>
  <si>
    <t>л/с №3000000145472</t>
  </si>
  <si>
    <t>Кв. 572</t>
  </si>
  <si>
    <t>л/с №3000000140815</t>
  </si>
  <si>
    <t>Кл. №27</t>
  </si>
  <si>
    <t>л/с №3000000153380</t>
  </si>
  <si>
    <t>А/м 159</t>
  </si>
  <si>
    <t>л/с №3000000142102</t>
  </si>
  <si>
    <t>Кв. 576</t>
  </si>
  <si>
    <t>л/с №3000000143045</t>
  </si>
  <si>
    <t>Оф. 16</t>
  </si>
  <si>
    <t>л/с №3000000142506</t>
  </si>
  <si>
    <t>Кв. 557</t>
  </si>
  <si>
    <t>л/с №3000000153658</t>
  </si>
  <si>
    <t>А/м 234</t>
  </si>
  <si>
    <t>л/с №3000000138151</t>
  </si>
  <si>
    <t>А/м 239</t>
  </si>
  <si>
    <t>л/с №3000000143811</t>
  </si>
  <si>
    <t>Кв. 558</t>
  </si>
  <si>
    <t>л/с №3000000153028</t>
  </si>
  <si>
    <t>Кв. 588</t>
  </si>
  <si>
    <t>л/с №3000000153234</t>
  </si>
  <si>
    <t>А/м 138</t>
  </si>
  <si>
    <t>л/с №3000000153655</t>
  </si>
  <si>
    <t>А/м 167</t>
  </si>
  <si>
    <t>л/с №3000000148227</t>
  </si>
  <si>
    <t>А/м 198</t>
  </si>
  <si>
    <t>Кв. 605</t>
  </si>
  <si>
    <t>л/с №3000000140485</t>
  </si>
  <si>
    <t>л/с №3000000160249</t>
  </si>
  <si>
    <t>Кл. №85</t>
  </si>
  <si>
    <t>л/с №3000000151838</t>
  </si>
  <si>
    <t>А/м 125</t>
  </si>
  <si>
    <t>л/с №3000000153089</t>
  </si>
  <si>
    <t>Кв. 438</t>
  </si>
  <si>
    <t>л/с №3000000145668</t>
  </si>
  <si>
    <t>Кв. 453</t>
  </si>
  <si>
    <t>л/с №3000000153602</t>
  </si>
  <si>
    <t>А/м 186</t>
  </si>
  <si>
    <t>л/с №3000000164685</t>
  </si>
  <si>
    <t>А/м 132</t>
  </si>
  <si>
    <t>л/с №3000000140028</t>
  </si>
  <si>
    <t>л/с №3000000142900</t>
  </si>
  <si>
    <t>Кв. 595</t>
  </si>
  <si>
    <t>л/с №3000000148025</t>
  </si>
  <si>
    <t>А/м 139</t>
  </si>
  <si>
    <t>л/с №3000000153334</t>
  </si>
  <si>
    <t>А/м 183</t>
  </si>
  <si>
    <t>л/с №3000000153046</t>
  </si>
  <si>
    <t>Кв. 632</t>
  </si>
  <si>
    <t>л/с №3000000164382</t>
  </si>
  <si>
    <t>Кв. 669</t>
  </si>
  <si>
    <t>л/с №3000000145716</t>
  </si>
  <si>
    <t>Кв. 496</t>
  </si>
  <si>
    <t>л/с №3000000146120</t>
  </si>
  <si>
    <t>Кв. 500</t>
  </si>
  <si>
    <t>л/с №3000000143812</t>
  </si>
  <si>
    <t>Оф. 9</t>
  </si>
  <si>
    <t>л/с №3000000156880</t>
  </si>
  <si>
    <t>А/м 16</t>
  </si>
  <si>
    <t>л/с №3000000168607</t>
  </si>
  <si>
    <t>А/м 185</t>
  </si>
  <si>
    <t>л/с №3000000154799</t>
  </si>
  <si>
    <t>Кв. 543</t>
  </si>
  <si>
    <t>л/с №3000000151678</t>
  </si>
  <si>
    <t>Кв. 633</t>
  </si>
  <si>
    <t>л/с №3000000156688</t>
  </si>
  <si>
    <t>А/м 206</t>
  </si>
  <si>
    <t>А/м 78</t>
  </si>
  <si>
    <t>л/с №3000000146043</t>
  </si>
  <si>
    <t>Оф. 15</t>
  </si>
  <si>
    <t>л/с №3000000137988</t>
  </si>
  <si>
    <t>Оф. 5</t>
  </si>
  <si>
    <t>л/с №3000000158031</t>
  </si>
  <si>
    <t>Кл. №180</t>
  </si>
  <si>
    <t>Кл. №44</t>
  </si>
  <si>
    <t>л/с №3000000141203</t>
  </si>
  <si>
    <t>Кв. 604</t>
  </si>
  <si>
    <t>л/с №3000000153392</t>
  </si>
  <si>
    <t>л/с №3000000143062</t>
  </si>
  <si>
    <t>Оф. 17</t>
  </si>
  <si>
    <t>л/с №3000000142505</t>
  </si>
  <si>
    <t>Кв. 553</t>
  </si>
  <si>
    <t>Кв. 607</t>
  </si>
  <si>
    <t>л/с №3000000142589</t>
  </si>
  <si>
    <t>Кв. 550</t>
  </si>
  <si>
    <t>л/с №3000000148205</t>
  </si>
  <si>
    <t>А/м 31</t>
  </si>
  <si>
    <t>л/с №3000000148325</t>
  </si>
  <si>
    <t>А/м 37</t>
  </si>
  <si>
    <t>л/с №3000000173511</t>
  </si>
  <si>
    <t>Кл. №163</t>
  </si>
  <si>
    <t>л/с №3000000156681</t>
  </si>
  <si>
    <t>А/м 34</t>
  </si>
  <si>
    <t>Кл. №112</t>
  </si>
  <si>
    <t>л/с №3000000148554</t>
  </si>
  <si>
    <t>Кв. 554</t>
  </si>
  <si>
    <t>Кв. 555</t>
  </si>
  <si>
    <t>л/с №3000000142886</t>
  </si>
  <si>
    <t>Кв. 631</t>
  </si>
  <si>
    <t>л/с №3000000141263</t>
  </si>
  <si>
    <t>Кв. 645</t>
  </si>
  <si>
    <t>л/с №3000000154664</t>
  </si>
  <si>
    <t>А/м 280</t>
  </si>
  <si>
    <t>л/с №3000000151606</t>
  </si>
  <si>
    <t>Кв. 646</t>
  </si>
  <si>
    <t>л/с №3000000145664</t>
  </si>
  <si>
    <t>Оф. 7</t>
  </si>
  <si>
    <t>А/м 6</t>
  </si>
  <si>
    <t>л/с №3000000153645</t>
  </si>
  <si>
    <t>А/м 74</t>
  </si>
  <si>
    <t>л/с №3000000145510</t>
  </si>
  <si>
    <t>Кв. 581</t>
  </si>
  <si>
    <t>л/с №3000000142462</t>
  </si>
  <si>
    <t>Кв. 593</t>
  </si>
  <si>
    <t>л/с №3000000166454</t>
  </si>
  <si>
    <t>Кл. №135</t>
  </si>
  <si>
    <t>л/с №3000000163478</t>
  </si>
  <si>
    <t>Кл. №172</t>
  </si>
  <si>
    <t>л/с №3000000159551</t>
  </si>
  <si>
    <t>Кл. №34</t>
  </si>
  <si>
    <t>л/с №3000000140184</t>
  </si>
  <si>
    <t>л/с №3000000148687</t>
  </si>
  <si>
    <t>Кв. 434</t>
  </si>
  <si>
    <t>л/с №3000000153307</t>
  </si>
  <si>
    <t>л/с №3000000148209</t>
  </si>
  <si>
    <t>А/м 42</t>
  </si>
  <si>
    <t>А/м 68</t>
  </si>
  <si>
    <t>л/с №3000000142756</t>
  </si>
  <si>
    <t>Кв. 730</t>
  </si>
  <si>
    <t>л/с №3000000142942</t>
  </si>
  <si>
    <t>Кв. 752</t>
  </si>
  <si>
    <t>л/с №3000000153289</t>
  </si>
  <si>
    <t>А/м 72</t>
  </si>
  <si>
    <t>л/с №3000000153672</t>
  </si>
  <si>
    <t>А/м 5</t>
  </si>
  <si>
    <t>л/с №3000000140189</t>
  </si>
  <si>
    <t>л/с №3000000145329</t>
  </si>
  <si>
    <t>л/с №3000000148220</t>
  </si>
  <si>
    <t>А/м 53</t>
  </si>
  <si>
    <t>л/с №3000000153351</t>
  </si>
  <si>
    <t>А/м 93</t>
  </si>
  <si>
    <t>л/с №3000000153444</t>
  </si>
  <si>
    <t>А/м 279</t>
  </si>
  <si>
    <t>л/с №3000000145539</t>
  </si>
  <si>
    <t>л/с №3000000150539</t>
  </si>
  <si>
    <t>л/с №3000000153666</t>
  </si>
  <si>
    <t>А/м 289</t>
  </si>
  <si>
    <t>л/с №3000000156573</t>
  </si>
  <si>
    <t>А/м 90</t>
  </si>
  <si>
    <t>Кв. 578</t>
  </si>
  <si>
    <t>л/с №3000000142453</t>
  </si>
  <si>
    <t>Кв. 598</t>
  </si>
  <si>
    <t>л/с №3000000154790</t>
  </si>
  <si>
    <t>А/м 77</t>
  </si>
  <si>
    <t>л/с №3000000154776</t>
  </si>
  <si>
    <t>Кл. №41</t>
  </si>
  <si>
    <t>л/с №3000000146619</t>
  </si>
  <si>
    <t>Кв. 466</t>
  </si>
  <si>
    <t>л/с №3000000153057</t>
  </si>
  <si>
    <t>л/с №3000000140447</t>
  </si>
  <si>
    <t>л/с №3000000140771</t>
  </si>
  <si>
    <t>Кл. №49</t>
  </si>
  <si>
    <t>л/с №3000000153416</t>
  </si>
  <si>
    <t>А/м 226</t>
  </si>
  <si>
    <t>л/с №3000000153021</t>
  </si>
  <si>
    <t>А/м 230</t>
  </si>
  <si>
    <t>л/с №3000000153651</t>
  </si>
  <si>
    <t>А/м 25</t>
  </si>
  <si>
    <t>л/с №3000000142909</t>
  </si>
  <si>
    <t>Кв. 724</t>
  </si>
  <si>
    <t>л/с №3000000142709</t>
  </si>
  <si>
    <t>Кв. 726</t>
  </si>
  <si>
    <t>л/с №3000000142358</t>
  </si>
  <si>
    <t>Кв. 767</t>
  </si>
  <si>
    <t>л/с №3000000145642</t>
  </si>
  <si>
    <t>л/с №3000000153054</t>
  </si>
  <si>
    <t>л/с №3000001176695</t>
  </si>
  <si>
    <t>Оф. 13</t>
  </si>
  <si>
    <t>А/м 207</t>
  </si>
  <si>
    <t>А/м 214</t>
  </si>
  <si>
    <t>л/с №3000000142099</t>
  </si>
  <si>
    <t>Кв. 639</t>
  </si>
  <si>
    <t>л/с №3000000148197</t>
  </si>
  <si>
    <t>Кв. 441</t>
  </si>
  <si>
    <t>л/с №3000000153695</t>
  </si>
  <si>
    <t>А/м 244</t>
  </si>
  <si>
    <t>л/с №3000000140780</t>
  </si>
  <si>
    <t>Кл. №65</t>
  </si>
  <si>
    <t>л/с №3000000142422</t>
  </si>
  <si>
    <t>Кв. 592</t>
  </si>
  <si>
    <t>л/с №3000000152065</t>
  </si>
  <si>
    <t>Кв. 460</t>
  </si>
  <si>
    <t>л/с №3000000163174</t>
  </si>
  <si>
    <t>Кл. №82</t>
  </si>
  <si>
    <t>л/с №3000000138153</t>
  </si>
  <si>
    <t>А/м 240</t>
  </si>
  <si>
    <t>л/с №3000000147737</t>
  </si>
  <si>
    <t>Кв. 478</t>
  </si>
  <si>
    <t>л/с №3000000152000</t>
  </si>
  <si>
    <t>Кв. 424</t>
  </si>
  <si>
    <t>л/с №3000000153441</t>
  </si>
  <si>
    <t>А/м 273</t>
  </si>
  <si>
    <t>л/с №3000000153686</t>
  </si>
  <si>
    <t>А/м 294</t>
  </si>
  <si>
    <t>л/с №3000000145518</t>
  </si>
  <si>
    <t>Кв. 426</t>
  </si>
  <si>
    <t>л/с №3000000140143</t>
  </si>
  <si>
    <t>л/с №3000000142573</t>
  </si>
  <si>
    <t>Кв. 599</t>
  </si>
  <si>
    <t>л/с №3000000148128</t>
  </si>
  <si>
    <t>А/м 38</t>
  </si>
  <si>
    <t>л/с №3000000148382</t>
  </si>
  <si>
    <t>А/м 61</t>
  </si>
  <si>
    <t>л/с №3000000174021</t>
  </si>
  <si>
    <t>А/м 81</t>
  </si>
  <si>
    <t>л/с №3000000148707</t>
  </si>
  <si>
    <t>Кв. 682</t>
  </si>
  <si>
    <t>л/с №3000000148555</t>
  </si>
  <si>
    <t>Кв. 436</t>
  </si>
  <si>
    <t>л/с №3000000173674</t>
  </si>
  <si>
    <t>л/с №3000000162612</t>
  </si>
  <si>
    <t>Кл. №109</t>
  </si>
  <si>
    <t>л/с №3000000138352</t>
  </si>
  <si>
    <t>Кл. №142</t>
  </si>
  <si>
    <t>л/с №3000000140622</t>
  </si>
  <si>
    <t>л/с №3000000150487</t>
  </si>
  <si>
    <t>Кл. №167</t>
  </si>
  <si>
    <t>л/с №3000000153417</t>
  </si>
  <si>
    <t>А/м 262</t>
  </si>
  <si>
    <t>л/с №3000000174114</t>
  </si>
  <si>
    <t>л/с №3000000148545</t>
  </si>
  <si>
    <t>А/м 300</t>
  </si>
  <si>
    <t>л/с №3000000142585</t>
  </si>
  <si>
    <t>л/с №3000000151836</t>
  </si>
  <si>
    <t>л/с №3000000152776</t>
  </si>
  <si>
    <t>л/с №3000000140862</t>
  </si>
  <si>
    <t>Кл. №176</t>
  </si>
  <si>
    <t>л/с №3000000140774</t>
  </si>
  <si>
    <t>Кл. №57</t>
  </si>
  <si>
    <t>л/с №3000000142826</t>
  </si>
  <si>
    <t>Кв. 701</t>
  </si>
  <si>
    <t>л/с №3000000156792</t>
  </si>
  <si>
    <t>Кл. №79</t>
  </si>
  <si>
    <t>л/с №3000000168681</t>
  </si>
  <si>
    <t>А/м 190</t>
  </si>
  <si>
    <t>л/с №3000000140075</t>
  </si>
  <si>
    <t>л/с №3000000150664</t>
  </si>
  <si>
    <t>л/с №3000000140910</t>
  </si>
  <si>
    <t>л/с №3000000147830</t>
  </si>
  <si>
    <t>л/с №3000000140908</t>
  </si>
  <si>
    <t>А/м 57</t>
  </si>
  <si>
    <t>л/с №3000000140785</t>
  </si>
  <si>
    <t>Кл. №1</t>
  </si>
  <si>
    <t>л/с №3000000145692</t>
  </si>
  <si>
    <t>Кв. 618</t>
  </si>
  <si>
    <t>л/с №3000000141205</t>
  </si>
  <si>
    <t>Кв. 635</t>
  </si>
  <si>
    <t>л/с №3000000160253</t>
  </si>
  <si>
    <t>Кл. №105</t>
  </si>
  <si>
    <t>л/с №3000000162901</t>
  </si>
  <si>
    <t>Кл. №171</t>
  </si>
  <si>
    <t>л/с №3000000145471</t>
  </si>
  <si>
    <t>Кв. 416</t>
  </si>
  <si>
    <t>л/с №3000000145866</t>
  </si>
  <si>
    <t>Кв. 685</t>
  </si>
  <si>
    <t>л/с №3000000166453</t>
  </si>
  <si>
    <t>Кл. №23</t>
  </si>
  <si>
    <t>л/с №3000000140845</t>
  </si>
  <si>
    <t>Кл. №46</t>
  </si>
  <si>
    <t>л/с №3000000140782</t>
  </si>
  <si>
    <t>Кл. №69</t>
  </si>
  <si>
    <t>л/с №3000000145414</t>
  </si>
  <si>
    <t>Кв. 463</t>
  </si>
  <si>
    <t>Кв. 510</t>
  </si>
  <si>
    <t>л/с №3000000160250</t>
  </si>
  <si>
    <t>Кл. №81</t>
  </si>
  <si>
    <t>л/с №3000000148212</t>
  </si>
  <si>
    <t>А/м 45</t>
  </si>
  <si>
    <t>л/с №3000000148213</t>
  </si>
  <si>
    <t>А/м 46</t>
  </si>
  <si>
    <t>л/с №3000000142878</t>
  </si>
  <si>
    <t>Кв. 658</t>
  </si>
  <si>
    <t>л/с №3000000142960</t>
  </si>
  <si>
    <t>Кв. 683</t>
  </si>
  <si>
    <t>л/с №3000000147939</t>
  </si>
  <si>
    <t>Кв. 428</t>
  </si>
  <si>
    <t>л/с №3000000173613</t>
  </si>
  <si>
    <t>А/м 79</t>
  </si>
  <si>
    <t>Кв. 461</t>
  </si>
  <si>
    <t>л/с №3000000151790</t>
  </si>
  <si>
    <t>Кв. 449</t>
  </si>
  <si>
    <t>Кл. №66</t>
  </si>
  <si>
    <t>л/с №3000000140102</t>
  </si>
  <si>
    <t>А/м 94</t>
  </si>
  <si>
    <t>Кл. №126</t>
  </si>
  <si>
    <t>Кл. №127</t>
  </si>
  <si>
    <t>л/с №3000000158024</t>
  </si>
  <si>
    <t>Кл. №139</t>
  </si>
  <si>
    <t>л/с №3000000142454</t>
  </si>
  <si>
    <t>Кв. 723</t>
  </si>
  <si>
    <t>л/с №3000000140337</t>
  </si>
  <si>
    <t>л/с №3000000159508</t>
  </si>
  <si>
    <t>Кл. №37</t>
  </si>
  <si>
    <t>л/с №3000000140648</t>
  </si>
  <si>
    <t>л/с №3000000140574</t>
  </si>
  <si>
    <t>л/с №3000000152755</t>
  </si>
  <si>
    <t>л/с №3000000142902</t>
  </si>
  <si>
    <t>Кв. 563</t>
  </si>
  <si>
    <t>л/с №3000000156823</t>
  </si>
  <si>
    <t>Кл. №146</t>
  </si>
  <si>
    <t>л/с №3000000164690</t>
  </si>
  <si>
    <t>Кл. №161</t>
  </si>
  <si>
    <t>л/с №3000000164687</t>
  </si>
  <si>
    <t>Кл. №28</t>
  </si>
  <si>
    <t>л/с №3000000159741</t>
  </si>
  <si>
    <t>Кв. 648</t>
  </si>
  <si>
    <t>л/с №3000000145643</t>
  </si>
  <si>
    <t>Кв. 432</t>
  </si>
  <si>
    <t>Кл. №67</t>
  </si>
  <si>
    <t>л/с №3000000140791</t>
  </si>
  <si>
    <t>Кл. №130</t>
  </si>
  <si>
    <t>л/с №3000000150578</t>
  </si>
  <si>
    <t>Кв. 437</t>
  </si>
  <si>
    <t>Кв. 489</t>
  </si>
  <si>
    <t>л/с №3000000162957</t>
  </si>
  <si>
    <t>Кл. №165</t>
  </si>
  <si>
    <t>л/с №3000000158028</t>
  </si>
  <si>
    <t>Кл. №177</t>
  </si>
  <si>
    <t>л/с №3000000137470</t>
  </si>
  <si>
    <t>л/с №3000000153499</t>
  </si>
  <si>
    <t>А/м 255</t>
  </si>
  <si>
    <t>л/с №3000000148412</t>
  </si>
  <si>
    <t>л/с №3000000143028</t>
  </si>
  <si>
    <t>л/с №3000000153018</t>
  </si>
  <si>
    <t>Кв. 480</t>
  </si>
  <si>
    <t>л/с №3000000148208</t>
  </si>
  <si>
    <t>А/м 40</t>
  </si>
  <si>
    <t>л/с №3000000160389</t>
  </si>
  <si>
    <t>Кл. №145</t>
  </si>
  <si>
    <t>л/с №3000000160251</t>
  </si>
  <si>
    <t>Кл. №35</t>
  </si>
  <si>
    <t>л/с №3000000142652</t>
  </si>
  <si>
    <t>Кв. 715</t>
  </si>
  <si>
    <t>л/с №3000000145863</t>
  </si>
  <si>
    <t>Кв. 725</t>
  </si>
  <si>
    <t>л/с №3000000152070</t>
  </si>
  <si>
    <t>Кв. 456</t>
  </si>
  <si>
    <t>Кв. 505</t>
  </si>
  <si>
    <t>л/с №3000001175551</t>
  </si>
  <si>
    <t>Кл. №68</t>
  </si>
  <si>
    <t>л/с №3000000164468</t>
  </si>
  <si>
    <t>Кл. №3</t>
  </si>
  <si>
    <t>л/с №3000000141118</t>
  </si>
  <si>
    <t>л/с №3000000145703</t>
  </si>
  <si>
    <t>л/с №3000000156687</t>
  </si>
  <si>
    <t>Кл. №77</t>
  </si>
  <si>
    <t>л/с №3000000153643</t>
  </si>
  <si>
    <t>А/м 261</t>
  </si>
  <si>
    <t>л/с №3000000153418</t>
  </si>
  <si>
    <t>л/с №3000000153674</t>
  </si>
  <si>
    <t>А/м 33</t>
  </si>
  <si>
    <t>Кл. №107</t>
  </si>
  <si>
    <t>л/с №3000000148233</t>
  </si>
  <si>
    <t>Кв. 485</t>
  </si>
  <si>
    <t>л/с №3000000145415</t>
  </si>
  <si>
    <t>Кв. 538</t>
  </si>
  <si>
    <t>л/с №3000000148457</t>
  </si>
  <si>
    <t>Кв. 696</t>
  </si>
  <si>
    <t>л/с №3000000163597</t>
  </si>
  <si>
    <t>А/м 76</t>
  </si>
  <si>
    <t>л/с №3000000156828</t>
  </si>
  <si>
    <t>Кл. №134</t>
  </si>
  <si>
    <t>л/с №3000000145354</t>
  </si>
  <si>
    <t>Кв. 502</t>
  </si>
  <si>
    <t>л/с №3000000151950</t>
  </si>
  <si>
    <t>Кв. 531</t>
  </si>
  <si>
    <t>Кв. 533</t>
  </si>
  <si>
    <t>л/с №3000000153697</t>
  </si>
  <si>
    <t>А/м 92</t>
  </si>
  <si>
    <t>Кл. №122</t>
  </si>
  <si>
    <t>л/с №3000000140185</t>
  </si>
  <si>
    <t>л/с №3000000140813</t>
  </si>
  <si>
    <t>Кл. №21</t>
  </si>
  <si>
    <t>л/с №3000000148383</t>
  </si>
  <si>
    <t>А/м 60</t>
  </si>
  <si>
    <t>л/с №3000000159509</t>
  </si>
  <si>
    <t>А/м 95</t>
  </si>
  <si>
    <t>Кв. 708</t>
  </si>
  <si>
    <t>л/с №3000000140180</t>
  </si>
  <si>
    <t>л/с №3000000143826</t>
  </si>
  <si>
    <t>л/с №3000000160433</t>
  </si>
  <si>
    <t>Кл. №101</t>
  </si>
  <si>
    <t>л/с №3000000160349</t>
  </si>
  <si>
    <t>Кл. №113</t>
  </si>
  <si>
    <t>л/с №3000000141130</t>
  </si>
  <si>
    <t>л/с №3000000145720</t>
  </si>
  <si>
    <t>л/с №3000000159722</t>
  </si>
  <si>
    <t>Кл. №138</t>
  </si>
  <si>
    <t>л/с №3000000160254</t>
  </si>
  <si>
    <t>Кл. №181</t>
  </si>
  <si>
    <t>л/с №3000000140583</t>
  </si>
  <si>
    <t>л/с №3000000147836</t>
  </si>
  <si>
    <t>л/с №3000000160387</t>
  </si>
  <si>
    <t>Кл. №76</t>
  </si>
  <si>
    <t>л/с №3000000141115</t>
  </si>
  <si>
    <t>Кв. 528</t>
  </si>
  <si>
    <t>л/с №3000000142931</t>
  </si>
  <si>
    <t>Кв. 705</t>
  </si>
  <si>
    <t>л/с №3000000173424</t>
  </si>
  <si>
    <t>А/м 146</t>
  </si>
  <si>
    <t>л/с №3000000153378</t>
  </si>
  <si>
    <t>А/м 157</t>
  </si>
  <si>
    <t>л/с №3000000149260</t>
  </si>
  <si>
    <t>Кв. 748</t>
  </si>
  <si>
    <t>л/с №3000000145666</t>
  </si>
  <si>
    <t>л/с №3000000140923</t>
  </si>
  <si>
    <t>л/с №3000000153233</t>
  </si>
  <si>
    <t>А/м 169</t>
  </si>
  <si>
    <t>л/с №3000000156690</t>
  </si>
  <si>
    <t>А/м 191</t>
  </si>
  <si>
    <t>л/с №3000000162409</t>
  </si>
  <si>
    <t>А/м 212</t>
  </si>
  <si>
    <t>л/с №3000000151809</t>
  </si>
  <si>
    <t>л/с №3000000146112</t>
  </si>
  <si>
    <t>л/с №3000000162262</t>
  </si>
  <si>
    <t>А/м 219</t>
  </si>
  <si>
    <t>л/с №3000000154389</t>
  </si>
  <si>
    <t>А/м 23</t>
  </si>
  <si>
    <t>л/с №3000000142588</t>
  </si>
  <si>
    <t>л/с №3000000145584</t>
  </si>
  <si>
    <t>Оф. 12</t>
  </si>
  <si>
    <t>л/с №3000000148275</t>
  </si>
  <si>
    <t>А/м 281</t>
  </si>
  <si>
    <t>л/с №3000000148292</t>
  </si>
  <si>
    <t>А/м 29</t>
  </si>
  <si>
    <t>л/с №3000000153056</t>
  </si>
  <si>
    <t>Кв. 616</t>
  </si>
  <si>
    <t>л/с №3000000141208</t>
  </si>
  <si>
    <t>Кв. 653</t>
  </si>
  <si>
    <t>л/с №3000000140224</t>
  </si>
  <si>
    <t>л/с №3000000140995</t>
  </si>
  <si>
    <t>Кл. №10</t>
  </si>
  <si>
    <t>л/с №3000000140796</t>
  </si>
  <si>
    <t>Кл. №14</t>
  </si>
  <si>
    <t>л/с №3000000148371</t>
  </si>
  <si>
    <t>Кв. 468</t>
  </si>
  <si>
    <t>л/с №3000000153331</t>
  </si>
  <si>
    <t>Кв. 514</t>
  </si>
  <si>
    <t>л/с №3000000140798</t>
  </si>
  <si>
    <t>Кл. №15</t>
  </si>
  <si>
    <t>л/с №3000000153460</t>
  </si>
  <si>
    <t>А/м 71</t>
  </si>
  <si>
    <t>л/с №3000000140919</t>
  </si>
  <si>
    <t>Кл. №118</t>
  </si>
  <si>
    <t>л/с №3000000140837</t>
  </si>
  <si>
    <t>Кл. №18</t>
  </si>
  <si>
    <t>л/с №3000000153747</t>
  </si>
  <si>
    <t>А/м 86</t>
  </si>
  <si>
    <t>л/с №3000000156822</t>
  </si>
  <si>
    <t>Кл. №148</t>
  </si>
  <si>
    <t>Кл. №154</t>
  </si>
  <si>
    <t>л/с №3000000147743</t>
  </si>
  <si>
    <t>л/с №3000000150752</t>
  </si>
  <si>
    <t>л/с №3000000140578</t>
  </si>
  <si>
    <t>л/с №3000000148175</t>
  </si>
  <si>
    <t>Кв. 493</t>
  </si>
  <si>
    <t>л/с №3000000145614</t>
  </si>
  <si>
    <t>Кв. 734</t>
  </si>
  <si>
    <t>л/с №3000000140941</t>
  </si>
  <si>
    <t>л/с №3000000154597</t>
  </si>
  <si>
    <t>А/м 272</t>
  </si>
  <si>
    <t>л/с №3000000153443</t>
  </si>
  <si>
    <t>А/м 304</t>
  </si>
  <si>
    <t>л/с №3000000156830</t>
  </si>
  <si>
    <t>Кл. №144</t>
  </si>
  <si>
    <t>л/с №3000000160257</t>
  </si>
  <si>
    <t>Кл. №152</t>
  </si>
  <si>
    <t>л/с №3000000153016</t>
  </si>
  <si>
    <t>л/с №3000000143832</t>
  </si>
  <si>
    <t>л/с №3000000140812</t>
  </si>
  <si>
    <t>Кл. №20</t>
  </si>
  <si>
    <t>л/с №3000000156683</t>
  </si>
  <si>
    <t>Кл. №75</t>
  </si>
  <si>
    <t>л/с №3000000152249</t>
  </si>
  <si>
    <t>л/с №3000000153179</t>
  </si>
  <si>
    <t>л/с №3000000142850</t>
  </si>
  <si>
    <t>Кв. 742</t>
  </si>
  <si>
    <t>л/с №3000000143068</t>
  </si>
  <si>
    <t>Кв. 736</t>
  </si>
  <si>
    <t>л/с №3000000142359</t>
  </si>
  <si>
    <t>Кв. 758</t>
  </si>
  <si>
    <t>л/с №3000000140026</t>
  </si>
  <si>
    <t>л/с №3000000156825</t>
  </si>
  <si>
    <t>Кл. №175</t>
  </si>
  <si>
    <t>л/с №3000000140825</t>
  </si>
  <si>
    <t>Кл. №53</t>
  </si>
  <si>
    <t>А/м 292</t>
  </si>
  <si>
    <t>л/с №3000000142762</t>
  </si>
  <si>
    <t>л/с №3000000160452</t>
  </si>
  <si>
    <t>л/с №3000000142611</t>
  </si>
  <si>
    <t>л/с №3000000150622</t>
  </si>
  <si>
    <t>л/с №3000000148214</t>
  </si>
  <si>
    <t>А/м 47</t>
  </si>
  <si>
    <t>л/с №3000000164688</t>
  </si>
  <si>
    <t>Кл. №2</t>
  </si>
  <si>
    <t>л/с №3000000145335</t>
  </si>
  <si>
    <t>л/с №3000000153335</t>
  </si>
  <si>
    <t>А/м 151</t>
  </si>
  <si>
    <t>л/с №3000000153180</t>
  </si>
  <si>
    <t>л/с №3000000149259</t>
  </si>
  <si>
    <t>л/с №3000000152775</t>
  </si>
  <si>
    <t>А/м 200</t>
  </si>
  <si>
    <t>л/с №3000000138218</t>
  </si>
  <si>
    <t>А/м 3</t>
  </si>
  <si>
    <t>Кл. №88</t>
  </si>
  <si>
    <t>л/с №3000000142500</t>
  </si>
  <si>
    <t>Кв. 517</t>
  </si>
  <si>
    <t>л/с №3000000148237</t>
  </si>
  <si>
    <t>Кв. 713</t>
  </si>
  <si>
    <t>л/с №3000000156875</t>
  </si>
  <si>
    <t>А/м 100</t>
  </si>
  <si>
    <t>л/с №3000000154703</t>
  </si>
  <si>
    <t>А/м 204</t>
  </si>
  <si>
    <t>л/с №3000000153631</t>
  </si>
  <si>
    <t>л/с №3000000151644</t>
  </si>
  <si>
    <t>Кв. 495</t>
  </si>
  <si>
    <t>л/с №3000000145706</t>
  </si>
  <si>
    <t>Кв. 503</t>
  </si>
  <si>
    <t>л/с №3000000156831</t>
  </si>
  <si>
    <t>А/м 235</t>
  </si>
  <si>
    <t>л/с №3000000154663</t>
  </si>
  <si>
    <t>А/м 237</t>
  </si>
  <si>
    <t>Кв. 773</t>
  </si>
  <si>
    <t>л/с №3000000153374</t>
  </si>
  <si>
    <t>А/м 238</t>
  </si>
  <si>
    <t>л/с №3000000153667</t>
  </si>
  <si>
    <t>А/м 291</t>
  </si>
  <si>
    <t>л/с №3000000147916</t>
  </si>
  <si>
    <t>л/с №3000000148130</t>
  </si>
  <si>
    <t>л/с №3000000163273</t>
  </si>
  <si>
    <t>л/с №3000000148219</t>
  </si>
  <si>
    <t>А/м 52</t>
  </si>
  <si>
    <t>л/с №3000000154758</t>
  </si>
  <si>
    <t>А/м 70</t>
  </si>
  <si>
    <t>л/с №3000000140732</t>
  </si>
  <si>
    <t>А/м 55</t>
  </si>
  <si>
    <t>л/с №3000000145327</t>
  </si>
  <si>
    <t>Кв. 750</t>
  </si>
  <si>
    <t>л/с №3000000171286</t>
  </si>
  <si>
    <t>л/с №3000000140767</t>
  </si>
  <si>
    <t>А/м 98</t>
  </si>
  <si>
    <t>л/с №3000000158083</t>
  </si>
  <si>
    <t>Кл. №103</t>
  </si>
  <si>
    <t>л/с №3000000140488</t>
  </si>
  <si>
    <t>л/с №3000000152468</t>
  </si>
  <si>
    <t>Кв. 762</t>
  </si>
  <si>
    <t>л/с №3000000140819</t>
  </si>
  <si>
    <t>Кл. №4</t>
  </si>
  <si>
    <t>л/с №3000000153375</t>
  </si>
  <si>
    <t>А/м 65</t>
  </si>
  <si>
    <t>л/с №3000000141268</t>
  </si>
  <si>
    <t>л/с №3000000142941</t>
  </si>
  <si>
    <t>л/с №3000000153586</t>
  </si>
  <si>
    <t>л/с №3000000160336</t>
  </si>
  <si>
    <t>Кл. №13</t>
  </si>
  <si>
    <t>л/с №3000000166459</t>
  </si>
  <si>
    <t>Кл. №136</t>
  </si>
  <si>
    <t>л/с №3000000152248</t>
  </si>
  <si>
    <t>л/с №3000000153061</t>
  </si>
  <si>
    <t>л/с №3000000153679</t>
  </si>
  <si>
    <t>А/м 298</t>
  </si>
  <si>
    <t>л/с №3000000140766</t>
  </si>
  <si>
    <t>А/м 97</t>
  </si>
  <si>
    <t>л/с №3000000150557</t>
  </si>
  <si>
    <t>Кв. 497</t>
  </si>
  <si>
    <t>л/с №3000000145566</t>
  </si>
  <si>
    <t>Кв. 504</t>
  </si>
  <si>
    <t>л/с №3000000160247</t>
  </si>
  <si>
    <t>Кл. №119</t>
  </si>
  <si>
    <t>л/с №3000000160332</t>
  </si>
  <si>
    <t>Кл. №121</t>
  </si>
  <si>
    <t>л/с №3000000141200</t>
  </si>
  <si>
    <t>Кв. 519</t>
  </si>
  <si>
    <t>л/с №3000000150663</t>
  </si>
  <si>
    <t>Кв. 727</t>
  </si>
  <si>
    <t>л/с №3000000162169</t>
  </si>
  <si>
    <t>Кл. №137</t>
  </si>
  <si>
    <t>л/с №3000000162968</t>
  </si>
  <si>
    <t>Кл. №164</t>
  </si>
  <si>
    <t>л/с №3000000173531</t>
  </si>
  <si>
    <t>л/с №3000000151203</t>
  </si>
  <si>
    <t>л/с №3000000145615</t>
  </si>
  <si>
    <t>Кв. 776</t>
  </si>
  <si>
    <t>Кл. №170</t>
  </si>
  <si>
    <t>л/с №3000000140820</t>
  </si>
  <si>
    <t>Кл. №43</t>
  </si>
  <si>
    <t>Кл. №47</t>
  </si>
  <si>
    <t>л/с №3000000151867</t>
  </si>
  <si>
    <t>Кв. 663</t>
  </si>
  <si>
    <t>л/с №3000000151373</t>
  </si>
  <si>
    <t>Кв. 439</t>
  </si>
  <si>
    <t>л/с №3000000174133</t>
  </si>
  <si>
    <t>л/с №3000000140848</t>
  </si>
  <si>
    <t>Кл. №7</t>
  </si>
  <si>
    <t>л/с №3000000159545</t>
  </si>
  <si>
    <t>Кл. №86</t>
  </si>
  <si>
    <t>л/с №3000000156844</t>
  </si>
  <si>
    <t>Кв. 515</t>
  </si>
  <si>
    <t>л/с №3000000142394</t>
  </si>
  <si>
    <t>Кв. 611</t>
  </si>
  <si>
    <t>л/с №3000000153211</t>
  </si>
  <si>
    <t>А/м 162</t>
  </si>
  <si>
    <t>л/с №3000000148221</t>
  </si>
  <si>
    <t>А/м 192</t>
  </si>
  <si>
    <t>л/с №3000000148230</t>
  </si>
  <si>
    <t>А/м 297</t>
  </si>
  <si>
    <t>л/с №3000000143079</t>
  </si>
  <si>
    <t>Кв. 614</t>
  </si>
  <si>
    <t>л/с №3000000140268</t>
  </si>
  <si>
    <t>л/с №3000000148501</t>
  </si>
  <si>
    <t>Кв. 608</t>
  </si>
  <si>
    <t>л/с №3000000148180</t>
  </si>
  <si>
    <t>А/м 66</t>
  </si>
  <si>
    <t>л/с №3000000148228</t>
  </si>
  <si>
    <t>А/м 199</t>
  </si>
  <si>
    <t>л/с №3000000153749</t>
  </si>
  <si>
    <t>Кв. 694</t>
  </si>
  <si>
    <t>л/с №3000000147742</t>
  </si>
  <si>
    <t>Кв. 425</t>
  </si>
  <si>
    <t>л/с №3000000153678</t>
  </si>
  <si>
    <t>А/м 4</t>
  </si>
  <si>
    <t>л/с №3000000168606</t>
  </si>
  <si>
    <t>Кл. №174</t>
  </si>
  <si>
    <t>л/с №3000000142932</t>
  </si>
  <si>
    <t>Кв. 603</t>
  </si>
  <si>
    <t>л/с №3000000153082</t>
  </si>
  <si>
    <t>Кв. 612</t>
  </si>
  <si>
    <t>л/с №3000000145417</t>
  </si>
  <si>
    <t>А/м 276</t>
  </si>
  <si>
    <t>Кл. №45</t>
  </si>
  <si>
    <t>л/с №3000000140826</t>
  </si>
  <si>
    <t>Кл. №54</t>
  </si>
  <si>
    <t>л/с №3000000140991</t>
  </si>
  <si>
    <t>Кв. 678</t>
  </si>
  <si>
    <t>Кв. 570</t>
  </si>
  <si>
    <t>л/с №3000000140839</t>
  </si>
  <si>
    <t>Кл. №22</t>
  </si>
  <si>
    <t>л/с №3000000142296</t>
  </si>
  <si>
    <t>Кв. 589</t>
  </si>
  <si>
    <t>л/с №3000000142419</t>
  </si>
  <si>
    <t>Кв. 665</t>
  </si>
  <si>
    <t>л/с №3000000140846</t>
  </si>
  <si>
    <t>Кл. №48</t>
  </si>
  <si>
    <t>л/с №3000000140776</t>
  </si>
  <si>
    <t>Кл. №59</t>
  </si>
  <si>
    <t>л/с №3000000140778</t>
  </si>
  <si>
    <t>Кл. №61</t>
  </si>
  <si>
    <t>л/с №3000000142406</t>
  </si>
  <si>
    <t>Кв. 569</t>
  </si>
  <si>
    <t>л/с №3000000153017</t>
  </si>
  <si>
    <t>Кв. 577</t>
  </si>
  <si>
    <t>л/с №3000000162701</t>
  </si>
  <si>
    <t>Кл. №159</t>
  </si>
  <si>
    <t>л/с №3000000142584</t>
  </si>
  <si>
    <t>Кв. 585</t>
  </si>
  <si>
    <t>л/с №3000000153052</t>
  </si>
  <si>
    <t>Кв. 548</t>
  </si>
  <si>
    <t>л/с №3000000153178</t>
  </si>
  <si>
    <t>Кв. 610</t>
  </si>
  <si>
    <t>л/с №3000000140840</t>
  </si>
  <si>
    <t>Кл. №26</t>
  </si>
  <si>
    <t>л/с №3000000158127</t>
  </si>
  <si>
    <t>Кл. №128</t>
  </si>
  <si>
    <t>л/с №3000000149257</t>
  </si>
  <si>
    <t>Кв. 626</t>
  </si>
  <si>
    <t>Кв. 491</t>
  </si>
  <si>
    <t>Кл. №140</t>
  </si>
  <si>
    <t>л/с №3000000158025</t>
  </si>
  <si>
    <t>Кл. №141</t>
  </si>
  <si>
    <t>л/с №3000000156881</t>
  </si>
  <si>
    <t>А/м 210</t>
  </si>
  <si>
    <t>л/с №3000000146044</t>
  </si>
  <si>
    <t>Кв. 501</t>
  </si>
  <si>
    <t>л/с №3000000140937</t>
  </si>
  <si>
    <t>л/с №3000000142934</t>
  </si>
  <si>
    <t>Кв. 561</t>
  </si>
  <si>
    <t>л/с №3000000140220</t>
  </si>
  <si>
    <t>л/с №3000000148321</t>
  </si>
  <si>
    <t>А/м 231</t>
  </si>
  <si>
    <t>л/с №3000000154777</t>
  </si>
  <si>
    <t>Кл. №39</t>
  </si>
  <si>
    <t>л/с №3000000145667</t>
  </si>
  <si>
    <t>Кв. 447</t>
  </si>
  <si>
    <t>л/с №3000000145514</t>
  </si>
  <si>
    <t>Кв. 559</t>
  </si>
  <si>
    <t>л/с №3000000142876</t>
  </si>
  <si>
    <t>Кв. 571</t>
  </si>
  <si>
    <t>л/с №3000000140811</t>
  </si>
  <si>
    <t>Кл. №19</t>
  </si>
  <si>
    <t>л/с №3000000148203</t>
  </si>
  <si>
    <t>А/м 21</t>
  </si>
  <si>
    <t>л/с №3000000156882</t>
  </si>
  <si>
    <t>А/м 7</t>
  </si>
  <si>
    <t>л/с №3000000152605</t>
  </si>
  <si>
    <t>Кв. 625</t>
  </si>
  <si>
    <t>л/с №3000000142935</t>
  </si>
  <si>
    <t>Кв. 660</t>
  </si>
  <si>
    <t>л/с №3000000140847</t>
  </si>
  <si>
    <t>Кл. №5</t>
  </si>
  <si>
    <t>л/с №3000000152086</t>
  </si>
  <si>
    <t>Кв. 431</t>
  </si>
  <si>
    <t>л/с №3000000142752</t>
  </si>
  <si>
    <t>Кв. 513</t>
  </si>
  <si>
    <t>л/с №3000000153498</t>
  </si>
  <si>
    <t>Кв. 524</t>
  </si>
  <si>
    <t>Кл. №64</t>
  </si>
  <si>
    <t>л/с №3000000153668</t>
  </si>
  <si>
    <t>А/м 295</t>
  </si>
  <si>
    <t>л/с №3000000140025</t>
  </si>
  <si>
    <t>Кв. 644</t>
  </si>
  <si>
    <t>л/с №3000000148210</t>
  </si>
  <si>
    <t>А/м 43</t>
  </si>
  <si>
    <t>Кл. №160</t>
  </si>
  <si>
    <t>л/с №3000000145715</t>
  </si>
  <si>
    <t>Кв. 693</t>
  </si>
  <si>
    <t>Кв. 521</t>
  </si>
  <si>
    <t>л/с №3000000173259</t>
  </si>
  <si>
    <t>Кл. №178</t>
  </si>
  <si>
    <t>л/с №3000000160434</t>
  </si>
  <si>
    <t>Кл. №179</t>
  </si>
  <si>
    <t>Кл. №38</t>
  </si>
  <si>
    <t>л/с №3000000153748</t>
  </si>
  <si>
    <t>А/м 85</t>
  </si>
  <si>
    <t>л/с №3000000145513</t>
  </si>
  <si>
    <t>Кв. 527</t>
  </si>
  <si>
    <t>л/с №3000000143003</t>
  </si>
  <si>
    <t>Кв. 698</t>
  </si>
  <si>
    <t>л/с №3000000141112</t>
  </si>
  <si>
    <t>Кв. 520</t>
  </si>
  <si>
    <t>л/с №3000000153596</t>
  </si>
  <si>
    <t>Кв. 539</t>
  </si>
  <si>
    <t>л/с №3000000142929</t>
  </si>
  <si>
    <t>Кв. 704</t>
  </si>
  <si>
    <t>л/с №3000000153024</t>
  </si>
  <si>
    <t>Кв. 732</t>
  </si>
  <si>
    <t>л/с №3000000141255</t>
  </si>
  <si>
    <t>Кв. 634</t>
  </si>
  <si>
    <t>л/с №3000000142937</t>
  </si>
  <si>
    <t>Кв. 702</t>
  </si>
  <si>
    <t>л/с №3000000142724</t>
  </si>
  <si>
    <t>Кв. 719</t>
  </si>
  <si>
    <t>Кв. 637</t>
  </si>
  <si>
    <t>л/с №3000000147917</t>
  </si>
  <si>
    <t>Кв. 421</t>
  </si>
  <si>
    <t>л/с №3000000140181</t>
  </si>
  <si>
    <t>л/с №3000000172805</t>
  </si>
  <si>
    <t>А/м 88</t>
  </si>
  <si>
    <t>л/с №3000000140783</t>
  </si>
  <si>
    <t>Кл. №70</t>
  </si>
  <si>
    <t>л/с №3000000142455</t>
  </si>
  <si>
    <t>Кв. 666</t>
  </si>
  <si>
    <t>л/с №3000000158117</t>
  </si>
  <si>
    <t>Кв. 473</t>
  </si>
  <si>
    <t>л/с №3000000165149</t>
  </si>
  <si>
    <t>Кв. 777</t>
  </si>
  <si>
    <t>л/с №3000000150665</t>
  </si>
  <si>
    <t>л/с №3000000142108</t>
  </si>
  <si>
    <t>л/с №3000000142389</t>
  </si>
  <si>
    <t>Кв. 574</t>
  </si>
  <si>
    <t>л/с №3000000142367</t>
  </si>
  <si>
    <t>Кв. 621</t>
  </si>
  <si>
    <t>л/с №3000000142614</t>
  </si>
  <si>
    <t>Кв. 651</t>
  </si>
  <si>
    <t>л/с №3000000145468</t>
  </si>
  <si>
    <t>Кв. 567</t>
  </si>
  <si>
    <t>л/с №3000000147465</t>
  </si>
  <si>
    <t>Кв. 573</t>
  </si>
  <si>
    <t>л/с №3000000142388</t>
  </si>
  <si>
    <t>Кв. 620</t>
  </si>
  <si>
    <t>л/с №3000000145448</t>
  </si>
  <si>
    <t>Оф. 3</t>
  </si>
  <si>
    <t>л/с №3000000154642</t>
  </si>
  <si>
    <t>Кв. 623</t>
  </si>
  <si>
    <t>л/с №3000000145325</t>
  </si>
  <si>
    <t>Кв. 630</t>
  </si>
  <si>
    <t>л/с №3000000142872</t>
  </si>
  <si>
    <t>Кв. 627</t>
  </si>
  <si>
    <t>л/с №3000000142864</t>
  </si>
  <si>
    <t>Кв. 687</t>
  </si>
  <si>
    <t>л/с №3000000142757</t>
  </si>
  <si>
    <t>Кв. 739</t>
  </si>
  <si>
    <t>л/с №3000000153051</t>
  </si>
  <si>
    <t>Кв. 547</t>
  </si>
  <si>
    <t>л/с №3000000143056</t>
  </si>
  <si>
    <t>Кв. 575</t>
  </si>
  <si>
    <t>л/с №3000000140487</t>
  </si>
  <si>
    <t>л/с №3000000152325</t>
  </si>
  <si>
    <t>Кв. 508</t>
  </si>
  <si>
    <t>л/с №3000000153058</t>
  </si>
  <si>
    <t>Кв. 744</t>
  </si>
  <si>
    <t>л/с №3000000142873</t>
  </si>
  <si>
    <t>Кв. 760</t>
  </si>
  <si>
    <t>л/с №3000000147961</t>
  </si>
  <si>
    <t>Кв. 427</t>
  </si>
  <si>
    <t>л/с №3000000151984</t>
  </si>
  <si>
    <t>Кв. 754</t>
  </si>
  <si>
    <t>л/с №3000000141121</t>
  </si>
  <si>
    <t>л/с №3000000141207</t>
  </si>
  <si>
    <t>Кв. 655</t>
  </si>
  <si>
    <t>л/с №3000000145438</t>
  </si>
  <si>
    <t>Кв. 413</t>
  </si>
  <si>
    <t>л/с №3000000146613</t>
  </si>
  <si>
    <t>Кв. 735</t>
  </si>
  <si>
    <t>л/с №3000000140579</t>
  </si>
  <si>
    <t>л/с №3000000142784</t>
  </si>
  <si>
    <t>Кв. 761</t>
  </si>
  <si>
    <t>л/с №3000000140444</t>
  </si>
  <si>
    <t>л/с №3000000152207</t>
  </si>
  <si>
    <t>л/с №3000000147136</t>
  </si>
  <si>
    <t>Кв. 474</t>
  </si>
  <si>
    <t>л/с №3000000142883</t>
  </si>
  <si>
    <t>Кв. 523</t>
  </si>
  <si>
    <t>л/с №3000000142910</t>
  </si>
  <si>
    <t>Кв. 769</t>
  </si>
  <si>
    <t>л/с №3000000143067</t>
  </si>
  <si>
    <t>Кв. 707</t>
  </si>
  <si>
    <t>л/с №3000000143803</t>
  </si>
  <si>
    <t>Кв. 770</t>
  </si>
  <si>
    <t>л/с №3000000145991</t>
  </si>
  <si>
    <t>л/с №3000000153641</t>
  </si>
  <si>
    <t>л/с №3000000140265</t>
  </si>
  <si>
    <t>л/с №3000000153023</t>
  </si>
  <si>
    <t>л/с №3000000151601</t>
  </si>
  <si>
    <t>Кв. 475</t>
  </si>
  <si>
    <t>л/с №3000000173906</t>
  </si>
  <si>
    <t>л/с №3000001174467</t>
  </si>
  <si>
    <t>л/с №3000001174472</t>
  </si>
  <si>
    <t>л/с №3000000174652</t>
  </si>
  <si>
    <t>л/с №3000001174241</t>
  </si>
  <si>
    <t>л/с №3000000174547</t>
  </si>
  <si>
    <t>л/с №3000000174038</t>
  </si>
  <si>
    <t>л/с №3000001175247</t>
  </si>
  <si>
    <t>л/с №3000001174706</t>
  </si>
  <si>
    <t>л/с №3000000173766</t>
  </si>
  <si>
    <t>л/с №3000001175294</t>
  </si>
  <si>
    <t>л/с №3000000173842</t>
  </si>
  <si>
    <t>л/с №3000001176168</t>
  </si>
  <si>
    <t>л/с №3000000175036</t>
  </si>
  <si>
    <t>л/с №3000000175399</t>
  </si>
  <si>
    <t>л/с №3000001174600</t>
  </si>
  <si>
    <t>л/с №3000001175248</t>
  </si>
  <si>
    <t>л/с №3000001175512</t>
  </si>
  <si>
    <t>л/с №3000001174923</t>
  </si>
  <si>
    <t>л/с №3000001175110</t>
  </si>
  <si>
    <t>л/с №3000001175603</t>
  </si>
  <si>
    <t>л/с №3000001178925</t>
  </si>
  <si>
    <t>л/с №3000001176306</t>
  </si>
  <si>
    <t>л/с №3000001175583</t>
  </si>
  <si>
    <t>л/с №3000001175292</t>
  </si>
  <si>
    <t>л/с №3000001176208</t>
  </si>
  <si>
    <t>л/с №3000001176486</t>
  </si>
  <si>
    <t>л/с №3000001176546</t>
  </si>
  <si>
    <t>л/с №3000001175800</t>
  </si>
  <si>
    <t>л/с №3000001179001</t>
  </si>
  <si>
    <t>л/с №3000001176343</t>
  </si>
  <si>
    <t>л/с №3000001177017</t>
  </si>
  <si>
    <t>л/с №3000001176895</t>
  </si>
  <si>
    <t>л/с №3000001176949</t>
  </si>
  <si>
    <t>л/с №3000001176952</t>
  </si>
  <si>
    <t>л/с №3000001177080</t>
  </si>
  <si>
    <t>л/с №3000001177238</t>
  </si>
  <si>
    <t>л/с №3000001181041</t>
  </si>
  <si>
    <t>л/с №3000001177019</t>
  </si>
  <si>
    <t>л/с №3000001178189</t>
  </si>
  <si>
    <t>л/с №3000001176955</t>
  </si>
  <si>
    <t>л/с №3000001176602</t>
  </si>
  <si>
    <t>л/с №3000001180589</t>
  </si>
  <si>
    <t>л/с №3000001176896</t>
  </si>
  <si>
    <t>л/с №3000001179208</t>
  </si>
  <si>
    <t>л/с №3000001180703</t>
  </si>
  <si>
    <t>л/с №3000001177243</t>
  </si>
  <si>
    <t>л/с №3000001178565</t>
  </si>
  <si>
    <t>л/с №3000001180704</t>
  </si>
  <si>
    <t>л/с №3000001178618</t>
  </si>
  <si>
    <t>л/с №3000001177251</t>
  </si>
  <si>
    <t>л/с №3000001178172</t>
  </si>
  <si>
    <t>л/с №3000001177326</t>
  </si>
  <si>
    <t>л/с №3000001178580</t>
  </si>
  <si>
    <t>л/с №3000001178399</t>
  </si>
  <si>
    <t>л/с №3000001177179</t>
  </si>
  <si>
    <t>л/с №3000001178558</t>
  </si>
  <si>
    <t>л/с №3000001178396</t>
  </si>
  <si>
    <t>л/с №3000001178468</t>
  </si>
  <si>
    <t>л/с №3000001178209</t>
  </si>
  <si>
    <t>л/с №3000001179204</t>
  </si>
  <si>
    <t>л/с №3000001178311</t>
  </si>
  <si>
    <t>л/с №3000001177221</t>
  </si>
  <si>
    <t>л/с №3000001179472</t>
  </si>
  <si>
    <t>л/с №3000001181145</t>
  </si>
  <si>
    <t>л/с №3000001180477</t>
  </si>
  <si>
    <t>л/с №3000001179325</t>
  </si>
  <si>
    <t>л/с №3000001179470</t>
  </si>
  <si>
    <t>л/с №3000001178891</t>
  </si>
  <si>
    <t>л/с №3000001179396</t>
  </si>
  <si>
    <t>л/с №3000001180908</t>
  </si>
  <si>
    <t>л/с №3000001180568</t>
  </si>
  <si>
    <t>л/с №3000001180658</t>
  </si>
  <si>
    <t>л/с №3000001179451</t>
  </si>
  <si>
    <t>л/с №3000001180569</t>
  </si>
  <si>
    <t>л/с №3000001180687</t>
  </si>
  <si>
    <t>л/с №3000001180697</t>
  </si>
  <si>
    <t>л/с №3000001180533</t>
  </si>
  <si>
    <t>л/с №3000001180531</t>
  </si>
  <si>
    <t>л/с №3000001180947</t>
  </si>
  <si>
    <t>л/с №3000001180552</t>
  </si>
  <si>
    <t>л/с №3000001181044</t>
  </si>
  <si>
    <t>л/с №3000001180817</t>
  </si>
  <si>
    <t>л/с №3000001181049</t>
  </si>
  <si>
    <t>л/с №3000001182998</t>
  </si>
  <si>
    <t>л/с №3000001181148</t>
  </si>
  <si>
    <t>л/с №3000001181047</t>
  </si>
  <si>
    <t>л/с №3000001183290</t>
  </si>
  <si>
    <t>л/с №3000001180964</t>
  </si>
  <si>
    <t>л/с №3000001180786</t>
  </si>
  <si>
    <t>л/с №3000001181117</t>
  </si>
  <si>
    <t>л/с №3000001180711</t>
  </si>
  <si>
    <t>л/с №3000001182006</t>
  </si>
  <si>
    <t>л/с №3000001180912</t>
  </si>
  <si>
    <t>л/с №3000001181046</t>
  </si>
  <si>
    <t>л/с №3000001181045</t>
  </si>
  <si>
    <t>л/с №3000001182959</t>
  </si>
  <si>
    <t>л/с №3000001182948</t>
  </si>
  <si>
    <t>л/с №3000001182950</t>
  </si>
  <si>
    <t>л/с №3000001183690</t>
  </si>
  <si>
    <t>л/с №3000001180932</t>
  </si>
  <si>
    <t>л/с №3000001182958</t>
  </si>
  <si>
    <t>л/с №3000001182987</t>
  </si>
  <si>
    <t>л/с №3000001180910</t>
  </si>
  <si>
    <t>л/с №3000001183344</t>
  </si>
  <si>
    <t>л/с №3000001183079</t>
  </si>
  <si>
    <t>л/с №3000001183428</t>
  </si>
  <si>
    <t>л/с №3000001183157</t>
  </si>
  <si>
    <t>л/с №3000001182960</t>
  </si>
  <si>
    <t>л/с №3000001183068</t>
  </si>
  <si>
    <t>л/с №3000001183350</t>
  </si>
  <si>
    <t>л/с №3000001183161</t>
  </si>
  <si>
    <t>л/с №3000001183515</t>
  </si>
  <si>
    <t>Красная Сосна, д. 3 (ИПУ)</t>
  </si>
  <si>
    <t>дом+паркинг</t>
  </si>
  <si>
    <t>4=8/2</t>
  </si>
  <si>
    <t>6=5/1</t>
  </si>
  <si>
    <t>1пг</t>
  </si>
  <si>
    <t>2пг</t>
  </si>
  <si>
    <t>129337, Москва г, Красная Сосна ул, дом № 3.</t>
  </si>
  <si>
    <t>129337, Москва г, Ярославский, Красная Сосна ул., дом № 3</t>
  </si>
  <si>
    <t>129337, Москва г, Ярославский, Красная Сосна ул., дом № 3 дом + паркинг</t>
  </si>
  <si>
    <t>Итого расход 1пг</t>
  </si>
  <si>
    <t>расход ИТОГО ипу (сумма расхода с апреля по июнь из 1С)</t>
  </si>
  <si>
    <t>Расход ИПУ 1 пг</t>
  </si>
  <si>
    <t>Расход ИПУ 2 пг</t>
  </si>
  <si>
    <t>Договор</t>
  </si>
  <si>
    <t>НАС/КС/ДУ-3-ММ-1</t>
  </si>
  <si>
    <t>НАС/КС/ДУ/3-ММ-2</t>
  </si>
  <si>
    <t>С24-НАСТР-3-2021/паркинг/А/м 3</t>
  </si>
  <si>
    <t>НАС/КС/ДУ/3-ММ-4</t>
  </si>
  <si>
    <t>НАС/КС/ДУ/3-ММ-5</t>
  </si>
  <si>
    <t>НАС/КС/ДУ-3-ММ-7</t>
  </si>
  <si>
    <t>НАС/КС/ДУ-3-ММ-8</t>
  </si>
  <si>
    <t>НАС/КС/ДУ-3-ММ-9</t>
  </si>
  <si>
    <t>НАС/КС/ДУ-3-ММ-10.</t>
  </si>
  <si>
    <t>НАС/КС/ДУ-3-ММ-11.</t>
  </si>
  <si>
    <t>НАС/КС/ДУ-3-ММ-12 втор</t>
  </si>
  <si>
    <t>НАС/КС/ДУ-3-ММ-13</t>
  </si>
  <si>
    <t>НАС/КС/ДУ-3-ММ-14</t>
  </si>
  <si>
    <t>НАС/КС/ДУ-3-ММ-15</t>
  </si>
  <si>
    <t>НАС/КС/ДУ-3-ММ-16</t>
  </si>
  <si>
    <t>НАС/КС/ДУ-3-ММ-17</t>
  </si>
  <si>
    <t>НАС/КС/ДУ-3-ММ-18</t>
  </si>
  <si>
    <t>НАС/КС/ДУ-3-ММ-19</t>
  </si>
  <si>
    <t>НАС/КС/ДУ-3-ММ-20.</t>
  </si>
  <si>
    <t>НАС/КС/ДУ-3-ММ-21</t>
  </si>
  <si>
    <t>НАС/КС/ДУ-3-ММ-22.</t>
  </si>
  <si>
    <t>НАС/КС/ДУ-3-ММ-23</t>
  </si>
  <si>
    <t>НАС/КС/ДУ-3-ММ-24</t>
  </si>
  <si>
    <t>НАС/КС/ДУ-3-ММ-25</t>
  </si>
  <si>
    <t xml:space="preserve">НАС/КС/ДУ-3-ММ-26 </t>
  </si>
  <si>
    <t>НАС/КС/ДУ-3-ММ-27</t>
  </si>
  <si>
    <t>НАС/КС/ДУ-3-ММ-28</t>
  </si>
  <si>
    <t>НАС/КС/ДУ-3-ММ-29 от 08.01.2022</t>
  </si>
  <si>
    <t>НАС/КС/ДУ-3-ММ-30</t>
  </si>
  <si>
    <t>НАС/КС/ДУ-3-ММ-31</t>
  </si>
  <si>
    <t>НАС/КС/ДУ-3-ММ-32</t>
  </si>
  <si>
    <t>НАС/КС/ДУ/3-ММ-33</t>
  </si>
  <si>
    <t>НАС/КС/ДУ-3-ММ-34</t>
  </si>
  <si>
    <t>НАС/КС/ДУ-3-ММ-35</t>
  </si>
  <si>
    <t>НАС/КС/ДУ-3-ММ-36</t>
  </si>
  <si>
    <t>НАС/КС/ДУ-3-ММ-37</t>
  </si>
  <si>
    <t>НАС/КС/ДУ-3-ММ-38</t>
  </si>
  <si>
    <t>НАС/КС/ДУ-3-ММ-39</t>
  </si>
  <si>
    <t>НАС/КС/ДУ-3-ММ-40</t>
  </si>
  <si>
    <t>С24-НАСТР-3-2021/паркинг/А/м 41</t>
  </si>
  <si>
    <t>НАС/КС/ДУ-3-ММ-42</t>
  </si>
  <si>
    <t>НАС/КС/ДУ-3-ММ-43</t>
  </si>
  <si>
    <t>НАС/КС/ДУ-3-ММ-44</t>
  </si>
  <si>
    <t>НАС/КС/ДУ-3-ММ-45</t>
  </si>
  <si>
    <t>НАС/КС/ДУ-3-ММ-46</t>
  </si>
  <si>
    <t>НАС/КС/ДУ-3-ММ-47</t>
  </si>
  <si>
    <t>НАС/КС/ДУ-3-ММ-48</t>
  </si>
  <si>
    <t>НАС/КС/ДУ-3-ММ-49</t>
  </si>
  <si>
    <t>НАС/КС/ДУ-3-ММ-50</t>
  </si>
  <si>
    <t>НАС/КС/ДУ-3-ММ-51</t>
  </si>
  <si>
    <t>НАС/КС/ДУ-3-ММ-52</t>
  </si>
  <si>
    <t>НАС/КС/ДУ-3-ММ-53</t>
  </si>
  <si>
    <t>ДУ ЗПИФ Развитие Красная сосна 3/паркинг/А/м 54</t>
  </si>
  <si>
    <t>ДУ ЗПИФ Развитие Красная сосна 3/паркинг/А/м 55</t>
  </si>
  <si>
    <t>НАС/КС/ДУ-3/ММ-56-Э(-1)</t>
  </si>
  <si>
    <t>НАС/КС/ДУ-3/ММ-57-Э(-1)</t>
  </si>
  <si>
    <t>НАС/КС/ДУ-3-ММ-58</t>
  </si>
  <si>
    <t>НАС/КС/ДУ-3-ММ-60</t>
  </si>
  <si>
    <t>НАС/КС/ДУ-3-ММ-61</t>
  </si>
  <si>
    <t>НАС/КС/ДУ-3-ММ-62</t>
  </si>
  <si>
    <t>НАС/КС/ДУ-3-ММ-63</t>
  </si>
  <si>
    <t>НАС/КС/ДУ/3-ММ-64</t>
  </si>
  <si>
    <t>НАС/КС/ДУ-3-ММ-65</t>
  </si>
  <si>
    <t>НАС/КС/ДУ/3-ММ-66</t>
  </si>
  <si>
    <t>НАС/КС/ДУ/3-ММ-67</t>
  </si>
  <si>
    <t>НАС/КС/ДУ-3-ММ-69</t>
  </si>
  <si>
    <t>НАС/КС/ДУ-3-ММ-70</t>
  </si>
  <si>
    <t>НАС/КС/ДУ-3-ММ-71</t>
  </si>
  <si>
    <t>НАС/КС/ДУ-3-ММ-72</t>
  </si>
  <si>
    <t>НАС/КС/ДУ-3-ММ-73</t>
  </si>
  <si>
    <t>НАС/КС/ДУ-3-ММ-74</t>
  </si>
  <si>
    <t>НАС/КС/ДУ-3-ММ-75</t>
  </si>
  <si>
    <t>НАС/КС/ДУ-3-ММ-76</t>
  </si>
  <si>
    <t>НАС/КС/ДУ-3-ММ-77 от 04.06.2022</t>
  </si>
  <si>
    <t>НАС/КС/ДУ-3/ММ-79</t>
  </si>
  <si>
    <t>ДУ ЗПИФ Развитие Красная сосна 3/паркинг/А/м 80</t>
  </si>
  <si>
    <t>НАС/КС/ДУ-3-ММ-81</t>
  </si>
  <si>
    <t>НАС/КС/ДУ-3-ММ-82</t>
  </si>
  <si>
    <t>НАС/КС/ДУ-3-ММ-83</t>
  </si>
  <si>
    <t>НАС/КС/ДУ/3-ММ-84</t>
  </si>
  <si>
    <t>НАС/КС/ДУ-3-ММ-85</t>
  </si>
  <si>
    <t>НАС/КС/ДУ-3-ММ-86</t>
  </si>
  <si>
    <t>НАС/КС/ДУ-3-ММ-87</t>
  </si>
  <si>
    <t>НАС/КС/ДУ-3-ММ-88</t>
  </si>
  <si>
    <t>НАС/КС/ДУ-3-ММ-89 втор</t>
  </si>
  <si>
    <t>НАС/КС/ДУ-3-ММ-90</t>
  </si>
  <si>
    <t>ДУ ЗПИФ Развитие Красная сосна 3/паркинг/А/м 91</t>
  </si>
  <si>
    <t>НАС/КС/ДУ/3-ММ-92</t>
  </si>
  <si>
    <t>НАС/КС/ДУ--3-ММ-93</t>
  </si>
  <si>
    <t>НАС/КС/ДУ-3/ММ-94/ВТОР1</t>
  </si>
  <si>
    <t>НАС/КС/ДУ-3-ММ-95</t>
  </si>
  <si>
    <t>НАС/КС/ДУ-3-ММ-96</t>
  </si>
  <si>
    <t>ДУ ЗПИФ Развитие Красная сосна 3/паркинг/А/м 97</t>
  </si>
  <si>
    <t>ДУ ЗПИФ Развитие Красная сосна 3/паркинг/А/м 98</t>
  </si>
  <si>
    <t>ДУ ЗПИФ Развитие Красная сосна 3/паркинг/А/м 99</t>
  </si>
  <si>
    <t>НАС/КС/ДУ-3-ММ-100</t>
  </si>
  <si>
    <t>НАС/КС/ДУ-3-ММ-101</t>
  </si>
  <si>
    <t>НАС/КС/ДУ-3-ММ-103</t>
  </si>
  <si>
    <t>НАС/КС/ДУ-3-ММ-106</t>
  </si>
  <si>
    <t>НАС/КС/ДУ-3/ММ-109-Э(-1)</t>
  </si>
  <si>
    <t>НАС/КС/ДУ-3-ММ-110</t>
  </si>
  <si>
    <t>НАС/КС/ДУ-3-ММ-111</t>
  </si>
  <si>
    <t>НАС/КС/ДУ/3-ММ-114</t>
  </si>
  <si>
    <t>НАС/КС/ДУ 3-ММ-115</t>
  </si>
  <si>
    <t>НАС/КС/3-ММ-116</t>
  </si>
  <si>
    <t>НАС/КС/ДУ-3-ММ-117</t>
  </si>
  <si>
    <t>НАС/КС/ДУ-3-ММ-118</t>
  </si>
  <si>
    <t>ДУ ЗПИФ Развитие Красная сосна 3/паркинг/А/м 119</t>
  </si>
  <si>
    <t>ДУ ЗПИФ Развитие Красная сосна 3/паркинг/А/м 120</t>
  </si>
  <si>
    <t>НАС/КС/ДУ-3-ММ-121</t>
  </si>
  <si>
    <t>НАС/КС/ДУ-3-ММ-122</t>
  </si>
  <si>
    <t>НАС/КС/ДУ/3-ММ-123</t>
  </si>
  <si>
    <t>НАС/КС/ДУ-3-ММ-125/1</t>
  </si>
  <si>
    <t>ДУ ЗПИФ Развитие Красная сосна 3/паркинг/А/м 126</t>
  </si>
  <si>
    <t>НАС/КС/ДУ-3-ММ-127</t>
  </si>
  <si>
    <t>НАС/КС/ДУ-3-ММ-128</t>
  </si>
  <si>
    <t>НАС/КС/ДУ-3-ММ-129</t>
  </si>
  <si>
    <t>НАС/КС/ДУ-3/ММ-130 ЗПИФ</t>
  </si>
  <si>
    <t>НАС/КС/ДУ-3-ММ-132</t>
  </si>
  <si>
    <t>НАС/КС/ДУ-ММ-3-133 втор</t>
  </si>
  <si>
    <t>НАС/КС/ДУ-3-ММ-134</t>
  </si>
  <si>
    <t>НАС/КС/ДУ/3-ММ-135</t>
  </si>
  <si>
    <t>НАС/КС/ДУ-3-ММ-136</t>
  </si>
  <si>
    <t>НАС/КС/ДУ-3-ММ-137</t>
  </si>
  <si>
    <t>НАС/КС/ДУ-3-ММ-138</t>
  </si>
  <si>
    <t>НАС/КС/ДУ-3-ММ-139</t>
  </si>
  <si>
    <t>НАС/КС/ДУ-3-ММ-140</t>
  </si>
  <si>
    <t>НАС/КС/ДУ-3-ММ-141</t>
  </si>
  <si>
    <t>НАС/КС/ДУ-3-ММ-143</t>
  </si>
  <si>
    <t>С24-НАСТР-3-2021/паркинг/А/м 144</t>
  </si>
  <si>
    <t>НАС/КС/ДУ/3-ММ-145</t>
  </si>
  <si>
    <t>НАС/КС/ДУ-3-ММ-146 ВТОР</t>
  </si>
  <si>
    <t>НАС/КС/ДУ-3-ММ-147</t>
  </si>
  <si>
    <t>НАС/КС/ДУ-3-148</t>
  </si>
  <si>
    <t>НАС/КС/ДУ-3-ММ-149</t>
  </si>
  <si>
    <t>НАС/КС/ДУ-3-ММ-150</t>
  </si>
  <si>
    <t>НАС/КС/ДУ-3-ММ-151</t>
  </si>
  <si>
    <t>НАС/КС/ДУ-ММ-3-152 втор</t>
  </si>
  <si>
    <t>НАС/КС/ДУ-3-ММ-153</t>
  </si>
  <si>
    <t>НАС/КС/ДУ/3-ММ-155</t>
  </si>
  <si>
    <t>НАС/КС/ДУ-3-ММ-156</t>
  </si>
  <si>
    <t>НАС/КС/ДУ-3-ММ-157</t>
  </si>
  <si>
    <t>НАС/КС/ДУ-3-ММ-158</t>
  </si>
  <si>
    <t>НАС/КС/ДУ-3-ММ-159</t>
  </si>
  <si>
    <t>НАС/КС/ДУ-3-ММ-160</t>
  </si>
  <si>
    <t>НАС/КС/ДУ-3-ММ-161</t>
  </si>
  <si>
    <t>НАС/КС/ДУ-3-ММ-162</t>
  </si>
  <si>
    <t>С24-НАСТР-3-2021/паркинг/А/м 163</t>
  </si>
  <si>
    <t>НАС/КС/ДУ/3-ММ-164</t>
  </si>
  <si>
    <t>НАС/КС/ДУ-3-ММ-165</t>
  </si>
  <si>
    <t>НАС/КС/ДУ-3-ММ-166</t>
  </si>
  <si>
    <t>НАС/КС/ДУ-3-ММ-167</t>
  </si>
  <si>
    <t>НАС/КС/ДУ-3-ММ-168</t>
  </si>
  <si>
    <t>НАС/КС/ДУ/3-ММ-169</t>
  </si>
  <si>
    <t>НАС/КС/ДУ-3-ММ-170</t>
  </si>
  <si>
    <t>НАС/КС/ДУ-3-ММ-171 от 07.06.2022</t>
  </si>
  <si>
    <t>НАС/КС/ДУ/-3-ММ-172</t>
  </si>
  <si>
    <t>НАС/КС/ДУ-3-ММ-173</t>
  </si>
  <si>
    <t>НАС/КС/ДУ-3-ММ-174</t>
  </si>
  <si>
    <t>НАС/КС/ДУ/3-ММ-175</t>
  </si>
  <si>
    <t>НАС/КС/ДУ/3-ММ-176</t>
  </si>
  <si>
    <t>НАС/КС/ДУ-3-ММ-177</t>
  </si>
  <si>
    <t>НАС/КС/ДУ-3-ММ-178</t>
  </si>
  <si>
    <t>НАС/КС/ДУ-3-ММ-179</t>
  </si>
  <si>
    <t>НАС/КС/ДУ-3-ММ-181</t>
  </si>
  <si>
    <t>ДУ ЗПИФ Развитие Красная сосна 3/паркинг/А/м 182</t>
  </si>
  <si>
    <t>НАС/КС/ДУ-3-ММ-183</t>
  </si>
  <si>
    <t>НАС/КС/ДУ-3-ММ-184</t>
  </si>
  <si>
    <t>НАС/КС/ДУ-3-ММ-185</t>
  </si>
  <si>
    <t>НАС/КС/ДУ/3-ММ-186</t>
  </si>
  <si>
    <t>НАС/КС/ДУ-3-ММ-187</t>
  </si>
  <si>
    <t>НАС/КС/ДУ-3-ММ-188</t>
  </si>
  <si>
    <t>НАС/КС/ДУ-3-ММ-189</t>
  </si>
  <si>
    <t>НАС/КС/ДУ/3-ММ-190</t>
  </si>
  <si>
    <t>НАС/КС/ДУ-3-ММ-191</t>
  </si>
  <si>
    <t>НАС/КС/ДУ-3-ММ-192</t>
  </si>
  <si>
    <t>НАС/КС/ДУ-3-ММ-193</t>
  </si>
  <si>
    <t>НАС/КС/ДУ-3-ММ-194</t>
  </si>
  <si>
    <t>НАС/КС/ДУ-3-ММ-195</t>
  </si>
  <si>
    <t>НАС/КС/ДУ-3-ММ-196</t>
  </si>
  <si>
    <t>НАС/КС/ДУ-3-ММ-197</t>
  </si>
  <si>
    <t>НАС/КС/ДУ-3-ММ-198</t>
  </si>
  <si>
    <t>НАС/КС/ДУ-3-ММ-199</t>
  </si>
  <si>
    <t>НАС/КС/ДУ-3-ММ-200</t>
  </si>
  <si>
    <t>НАС/КС/ДУ-3-ММ-202</t>
  </si>
  <si>
    <t>НАС/КС/ДУ-3-ММ-203</t>
  </si>
  <si>
    <t>НАС/КС/ДУ-3-ММ-204</t>
  </si>
  <si>
    <t>НАС/КР/ДУ-3-ММ-205</t>
  </si>
  <si>
    <t>НАС/КС/ДУ-3-ММ-206</t>
  </si>
  <si>
    <t>НАС/КС/ДУ-3-мм-208</t>
  </si>
  <si>
    <t>НАС/КС/ДУ/3-ММ-209</t>
  </si>
  <si>
    <t>НАС/КС/ДУ-3-ММ-210</t>
  </si>
  <si>
    <t>НАС/КС/ДУ-3-ММ-211</t>
  </si>
  <si>
    <t>НАС/КС/ДУ/3-ММ-212</t>
  </si>
  <si>
    <t>НАС/КС/ДУ-3 ММ-213</t>
  </si>
  <si>
    <t>НАС/КС/ДУ-3-ММ-214</t>
  </si>
  <si>
    <t>НАС/КС/ДУ-ММ-3-215</t>
  </si>
  <si>
    <t>НАС/КС/ДУ-3-ММ-216</t>
  </si>
  <si>
    <t>НАС/КС/ДУ-3-ММ-217</t>
  </si>
  <si>
    <t>НАС/КС/ДУ-3-ММ-218</t>
  </si>
  <si>
    <t>НАС/КС/ДУ/3-ММ-219</t>
  </si>
  <si>
    <t>НАС/КС/ДУ-3-ММ-220</t>
  </si>
  <si>
    <t>НАС/КС/ДУ-3-ММ-221</t>
  </si>
  <si>
    <t>НАС/КС/ДУ-3-ММ-222</t>
  </si>
  <si>
    <t>НАС/КС/ДУ-3/ММ-223-Э(-1)</t>
  </si>
  <si>
    <t>НАС/КС/ДУ-3-ММ-224</t>
  </si>
  <si>
    <t>НАС/КС/ДУ-3-ММ-225</t>
  </si>
  <si>
    <t>НАС/КС/ДУ/3-ММ-226</t>
  </si>
  <si>
    <t>НАС/КС/ДУ/3-ММ-227</t>
  </si>
  <si>
    <t>НАС/КС/ДУ-3-ММ-228</t>
  </si>
  <si>
    <t>НАС/КС/ДУ-3-ММ-229</t>
  </si>
  <si>
    <t>НАС/КС/ДУ-3-ММ-231</t>
  </si>
  <si>
    <t>НАС/КС/ДУ-3-ММ-232 от 30.05.2022</t>
  </si>
  <si>
    <t>НАС/КС/ДУ-3-ММ-233</t>
  </si>
  <si>
    <t>НАС/КС/ДУ-3-ММ-234</t>
  </si>
  <si>
    <t>НАС/КС/ДУ-3-ММ-235</t>
  </si>
  <si>
    <t>НАС/КС/ДУ-3-ММ-236</t>
  </si>
  <si>
    <t>НАС/КС/ДУ-3-ММ-237</t>
  </si>
  <si>
    <t>НАС/КС/ДУ/3-238</t>
  </si>
  <si>
    <t>С24-НАСТР-3-2021/паркинг/А/м 239</t>
  </si>
  <si>
    <t>С24-НАСТР-3-2021/паркинг/А/м 240</t>
  </si>
  <si>
    <t>НАС/КС/ДУ/3-ММ-241</t>
  </si>
  <si>
    <t>НАС/КС/ДУ/3-ММ-242</t>
  </si>
  <si>
    <t>НАС/КС/ДУ-3-ММ-243</t>
  </si>
  <si>
    <t>НАС/КС/ДУ-3-ММ-244</t>
  </si>
  <si>
    <t>НАС/КС/ДУ-3-ММ-245</t>
  </si>
  <si>
    <t>НАС/КС/ДУ-3-ММ-246</t>
  </si>
  <si>
    <t>НАС/КС/ДУ-3-ММ-247 от 17.11.2021 г.</t>
  </si>
  <si>
    <t>НАС/КС/ДУ-3-ММ-248</t>
  </si>
  <si>
    <t>НАС/КС/ДУ-3-ММ-249</t>
  </si>
  <si>
    <t>НАС/КС/ДУ-3-ММ-250</t>
  </si>
  <si>
    <t>НАС/КС/ДУ-3-ММ-251</t>
  </si>
  <si>
    <t>НАС/КС/ДУ-3-ММ-252</t>
  </si>
  <si>
    <t>НАС/КС/ДУ-3-ММ-254 от 01.01.2022</t>
  </si>
  <si>
    <t>НАС/КС/ДУ-3-ММ-255</t>
  </si>
  <si>
    <t>НАС/КС/ДУ-3-ММ-256</t>
  </si>
  <si>
    <t>НАС/КС/ДУ-3-ММ-257 от 01.01.2022</t>
  </si>
  <si>
    <t>НАС/КС/ДУ/3-ММ-259</t>
  </si>
  <si>
    <t>НАС/КС/ДУ-3-ММ-260</t>
  </si>
  <si>
    <t>НАС/КС/ДУ-3-ММ-261</t>
  </si>
  <si>
    <t>НАС/КС/ДУ/3-ММ-262</t>
  </si>
  <si>
    <t>НАС/КС/ДУ-3-ММ-263</t>
  </si>
  <si>
    <t>НАС/КС/ДУ-3-ММ-264</t>
  </si>
  <si>
    <t>НАС/КС/ДУ-3-ММ-265</t>
  </si>
  <si>
    <t>НАС/КС/ДУ-3-ММ-266</t>
  </si>
  <si>
    <t>НАС/КС/ДУ-3-ММ-267</t>
  </si>
  <si>
    <t>НАС/КС/ДУ-3-ММ-268 от 08.01.2022</t>
  </si>
  <si>
    <t>НАС/КС/ДУ-3-ММ-269 от 08.01.2022</t>
  </si>
  <si>
    <t>НАС/КС/ДУ-3-ММ-270</t>
  </si>
  <si>
    <t>НАС/КС/ДУ-3-ММ-271</t>
  </si>
  <si>
    <t>НАС/КС/ДУ-3-ММ-272</t>
  </si>
  <si>
    <t>НАС/КС/ДУ-3-ММ-273</t>
  </si>
  <si>
    <t>НАС/КС/ДУ-3-ММ-274 от 04.01.2022</t>
  </si>
  <si>
    <t>НАС/КС/ДУ-3-ММ 275</t>
  </si>
  <si>
    <t>НАС/КС/ДУ-3-ММ-276 от 17.11.2021 г.</t>
  </si>
  <si>
    <t>НАС/КС/ДУ-3-ММ-277</t>
  </si>
  <si>
    <t>НАС/КС/ДУ/3-ММ-278</t>
  </si>
  <si>
    <t>НАС/КС/ДУ-3-ММ-279</t>
  </si>
  <si>
    <t>НАС/КС/ДУ-3-ММ-280</t>
  </si>
  <si>
    <t>НАС/КС/ДУ-3-ММ-281</t>
  </si>
  <si>
    <t>НАС/КС/ДУ-3-ММ-282</t>
  </si>
  <si>
    <t>НАС/КС/ДУ-3-ММ-283</t>
  </si>
  <si>
    <t>НАС/КС/ДУ-3-ММ-284</t>
  </si>
  <si>
    <t>НАС/КС/ДУ-3-ММ-285</t>
  </si>
  <si>
    <t>НАС/КС/ДУ-3-ММ-286</t>
  </si>
  <si>
    <t>НАС/КС/ДУ-3-ММ-287</t>
  </si>
  <si>
    <t>НАС/КС/ДУ-3-ММ-288</t>
  </si>
  <si>
    <t>НАС/КС/ДУ-3-ММ-289</t>
  </si>
  <si>
    <t>НАС/КС/ДУ-3-ММ-290 от 25.12.2021</t>
  </si>
  <si>
    <t>НАС/КС/ДУ-3-ММ-291</t>
  </si>
  <si>
    <t>НАС/КС/ДУ-3-ММ-294</t>
  </si>
  <si>
    <t>НАС/КС/ДУ-3-ММ-295</t>
  </si>
  <si>
    <t>НАС/КС/ДУ-3-ММ-296</t>
  </si>
  <si>
    <t>НАС/КС/ДУ-3-ММ-297</t>
  </si>
  <si>
    <t>НАС/КС/ДУ-3-ММ-298</t>
  </si>
  <si>
    <t>НАС/КС/ДУ-3-ММ-299</t>
  </si>
  <si>
    <t>НАС/КС/ДУ-3-ММ-301</t>
  </si>
  <si>
    <t>С24-НАСТР-3-2021/паркинг/А/м 302</t>
  </si>
  <si>
    <t>НАС/КС/ДУ-3-ММ-303</t>
  </si>
  <si>
    <t>НАС/КС/ДУ-3-ММ-304</t>
  </si>
  <si>
    <t>НАС/КС/ДУ-3-ММ-305 от 02.04.2022 г.</t>
  </si>
  <si>
    <t>НАС/КС/ДУ-3-ММ-306</t>
  </si>
  <si>
    <t>НАС/КС/ДУ-3-ММ-307</t>
  </si>
  <si>
    <t>НАС/КС/ДУ-3-ММ-308</t>
  </si>
  <si>
    <t>ДУ ЗПИФ Развитие Красная сосна 3/паркинг/Кл. №1</t>
  </si>
  <si>
    <t>НАС/КС/ДУ-3-КЛ-2</t>
  </si>
  <si>
    <t>НАС/КС/ДУ-3-КЛ-3втор</t>
  </si>
  <si>
    <t>ДУ ЗПИФ Развитие Красная сосна 3/паркинг/Кл. №4</t>
  </si>
  <si>
    <t>ДУ ЗПИФ Новое Строительство Красная сосна 3/паркинг/Кл. №5</t>
  </si>
  <si>
    <t>ДУ ЗПИФ Развитие Красная сосна 3/паркинг/Кл. №6</t>
  </si>
  <si>
    <t>ДУ ЗПИФ Новое Строительство Красная сосна 3/паркинг/Кл. №7</t>
  </si>
  <si>
    <t>НАС/КС/ДУ-3-КЛ-8</t>
  </si>
  <si>
    <t>ДУ ЗПИФ Развитие Красная сосна 3/паркинг/Кл. №9</t>
  </si>
  <si>
    <t>С24-НАСТР-3-2021/паркинг/Кл. №11</t>
  </si>
  <si>
    <t>С24-НАСТР-3-2021/паркинг/Кл. №12</t>
  </si>
  <si>
    <t>НАС/КС/ДУ/3-КЛ-13К</t>
  </si>
  <si>
    <t>ДУ ЗПИФ Развитие Красная сосна 3/паркинг/Кл. №14</t>
  </si>
  <si>
    <t>ДУ ЗПИФ Развитие Красная сосна 3/паркинг/Кл. №15</t>
  </si>
  <si>
    <t>ДУ ЗПИФ Развитие Красная сосна 3/паркинг/Кл. №16</t>
  </si>
  <si>
    <t>ДУ ЗПИФ Развитие Красная сосна 3/паркинг/Кл. №17</t>
  </si>
  <si>
    <t>ДУ ЗПИФ Новое Строительство Красная сосна 3/паркинг/Кл. №18</t>
  </si>
  <si>
    <t>ДУ ЗПИФ Развитие Красная сосна 3/паркинг/Кл. №19</t>
  </si>
  <si>
    <t>ДУ ЗПИФ Развитие Красная сосна 3/паркинг/Кл. №20</t>
  </si>
  <si>
    <t>ДУ ЗПИФ Развитие Красная сосна 3/паркинг/Кл. №21</t>
  </si>
  <si>
    <t>ДУ ЗПИФ Новое Строительство Красная сосна 3/паркинг/Кл. №22</t>
  </si>
  <si>
    <t>НАС/КС/ДУ/3-КЛ-29</t>
  </si>
  <si>
    <t>НАС/КС/ДУ-3-КЛ-24</t>
  </si>
  <si>
    <t>НАС/КС/ДУ-3-КЛ-25</t>
  </si>
  <si>
    <t>ДУ ЗПИФ Новое Строительство Красная сосна 3/паркинг/Кл. №26</t>
  </si>
  <si>
    <t>ДУ ЗПИФ Развитие Красная сосна 3/паркинг/Кл. №27</t>
  </si>
  <si>
    <t>НАС/КС/ДУ-3-КЛ-28</t>
  </si>
  <si>
    <t>НАС/КС/ДУ-3-КЛ-29К</t>
  </si>
  <si>
    <t>АС/КС/ДУ-3-КЛ-30</t>
  </si>
  <si>
    <t>ДУ ЗПИФ Новое Строительство Красная сосна 3/паркинг/Кл. №31</t>
  </si>
  <si>
    <t>НАС/КС/ДУ-3-КЛ-32</t>
  </si>
  <si>
    <t>НАС/КС/ДУ-3-КЛ-33</t>
  </si>
  <si>
    <t>НАС/КС/ДУ-3-КЛ-34</t>
  </si>
  <si>
    <t>НАС/КС/ДУ-3-КЛ-35</t>
  </si>
  <si>
    <t>ДУ ЗПИФ Развитие Красная сосна 3/паркинг/Кл. №36</t>
  </si>
  <si>
    <t>НАС/КС/ДУ/3-КЛ-37</t>
  </si>
  <si>
    <t>НАС/КС/ДУ-3-КЛ-39</t>
  </si>
  <si>
    <t>НАС/КС/ДУ-3-КЛ-40</t>
  </si>
  <si>
    <t>НАС/КС/ДУ-3-КЛ-41</t>
  </si>
  <si>
    <t>НАС/КС/ДУ-3-КЛ-42</t>
  </si>
  <si>
    <t>ДУ ЗПИФ Развитие Красная сосна 3/паркинг/Кл. №43</t>
  </si>
  <si>
    <t>НАС/КС/ДУ-3-КЛ-44</t>
  </si>
  <si>
    <t>НАС/КС/ДУ-КЛ-3-45</t>
  </si>
  <si>
    <t>ДУ ЗПИФ Новое Строительство Красная сосна 3/паркинг/Кл. №46</t>
  </si>
  <si>
    <t>НАС/КС/ДУ/3-КЛ-47 ЗПИФ</t>
  </si>
  <si>
    <t>ДУ ЗПИФ Новое Строительство Красная сосна 3/паркинг/Кл. №48</t>
  </si>
  <si>
    <t>ДУ ЗПИФ Новое Строительство Красная сосна 3/паркинг/Кл. №49</t>
  </si>
  <si>
    <t>НАС/КС\ДУ/3-50КЛ</t>
  </si>
  <si>
    <t>НАС/КС/ДУ-3-КЛ-51</t>
  </si>
  <si>
    <t>НАС/КС/ДУ/3-КЛ-52</t>
  </si>
  <si>
    <t>ДУ ЗПИФ Развитие Красная сосна 3/паркинг/Кл. №53</t>
  </si>
  <si>
    <t>ДУ ЗПИФ Развитие Красная сосна 3/паркинг/Кл. №54</t>
  </si>
  <si>
    <t>ДУ ЗПИФ Новое Строительство Красная сосна 3/паркинг/Кл. №55</t>
  </si>
  <si>
    <t>НАС/КС/ДУ-3-КЛ-56</t>
  </si>
  <si>
    <t>ДУ ЗПИФ Новое Строительство Красная сосна 3/паркинг/Кл. №57</t>
  </si>
  <si>
    <t>НАС/КС/ДУ-3-КЛ-58</t>
  </si>
  <si>
    <t>ДУ ЗПИФ Новое Строительство Красная сосна 3/паркинг/Кл. №59</t>
  </si>
  <si>
    <t>ДУ ЗПИФ Новое Строительство Красная сосна 3/паркинг/Кл. №60</t>
  </si>
  <si>
    <t>ДУ ЗПИФ Новое Строительство Красная сосна 3/паркинг/Кл. №61</t>
  </si>
  <si>
    <t>ДУ ЗПИФ Новое Строительство Красная сосна 3/паркинг/Кл. №62</t>
  </si>
  <si>
    <t>НАС/КС/ДУ-3-КЛ-63</t>
  </si>
  <si>
    <t>ДУ ЗПИФ Новое Строительство Красная сосна 3/паркинг/Кл. №65</t>
  </si>
  <si>
    <t>НАС/КС/ДУ-КЛ-3А/ММ-66-Э(-1)</t>
  </si>
  <si>
    <t>НАС/КС/ДУ-3-КЛ-68</t>
  </si>
  <si>
    <t>ДУ ЗПИФ Новое Строительство Красная сосна 3/паркинг/Кл. №69</t>
  </si>
  <si>
    <t>ДУ ЗПИФ Новое Строительство Красная сосна 3/паркинг/Кл. №70</t>
  </si>
  <si>
    <t>ДУ ЗПИФ Новое Строительство Красная сосна 3/паркинг/Кл. №71</t>
  </si>
  <si>
    <t>НАС/КС/ДУ-3-КЛ-72К</t>
  </si>
  <si>
    <t>НАС/КС/ДУ-3-КЛ-73К</t>
  </si>
  <si>
    <t>С24-НАСТР-3-2021/паркинг/Кл. №74</t>
  </si>
  <si>
    <t>НАС/КС/ДУ-3-КЛ-75</t>
  </si>
  <si>
    <t>НАС/КС/ДУ-3-КЛ-76К</t>
  </si>
  <si>
    <t>НАС/КС/ДУ-3-КЛ-77</t>
  </si>
  <si>
    <t>ДУ ЗПИФ Развитие Красная сосна 3/паркинг/Кл. №78</t>
  </si>
  <si>
    <t>НАС/КС/ДУ-3-КЛ-79</t>
  </si>
  <si>
    <t>НАС/КС/ДУ-3-КЛ-80</t>
  </si>
  <si>
    <t>НАС/КС/ДУ-3-КЛ-81</t>
  </si>
  <si>
    <t>НАС/КС/ДУ-3-КЛ-82</t>
  </si>
  <si>
    <t>НАС/КС/ДУ-3-КЛ-83.</t>
  </si>
  <si>
    <t>НАС/КС/ДУ/КЛ-84</t>
  </si>
  <si>
    <t>НАС/КС/ДУ-3-КЛ-85</t>
  </si>
  <si>
    <t>НАС/КС/ДУ-3-КЛ-86</t>
  </si>
  <si>
    <t>ДУ ЗПИФ Развитие Красная сосна 3/паркинг/Кл. №87</t>
  </si>
  <si>
    <t>ДУ ЗПИФ Развитие Красная сосна 3/паркинг/Кл. №89</t>
  </si>
  <si>
    <t>НАС/КС/ДУ-3-КЛ-90</t>
  </si>
  <si>
    <t>НАС/КС/ДУ-3-КЛ-92</t>
  </si>
  <si>
    <t>НАС/КС/ДУ-3-КЛ-93</t>
  </si>
  <si>
    <t>НАС/КС/ДУ-3-КЛ-94</t>
  </si>
  <si>
    <t>НАС/КС/ДУ-3-КЛ-95</t>
  </si>
  <si>
    <t>ДУ ЗПИФ Развитие Красная сосна 3/паркинг/Кл. №96</t>
  </si>
  <si>
    <t>НАС/КС/ДУ-3-КЛ-97К</t>
  </si>
  <si>
    <t>ДУ ЗПИФ Развитие Красная сосна 3/паркинг/Кл. №98</t>
  </si>
  <si>
    <t>НАС/КС/ДУ-3-КЛ-99</t>
  </si>
  <si>
    <t>ДУ ЗПИФ Развитие Красная сосна 3/паркинг/Кл. №100</t>
  </si>
  <si>
    <t>НАС/КС/ДУ-3-КЛ-101</t>
  </si>
  <si>
    <t>НАС/КС/ДУ-3-КЛ-102</t>
  </si>
  <si>
    <t>НАС/КС/ДУ-3-КЛ- 103К</t>
  </si>
  <si>
    <t>НАС/КС/ДУ-3-КЛ-104</t>
  </si>
  <si>
    <t>НАС/КС/ДУ-3-КЛ-105</t>
  </si>
  <si>
    <t>НАС/КС/ДУ-3-КЛ-106</t>
  </si>
  <si>
    <t>НАС/КС/ДУ-3КЛ-107-ВТОР</t>
  </si>
  <si>
    <t>НАС/КС/ДУ-3-109КЛ</t>
  </si>
  <si>
    <t>НАС/КС/ДУ-КЛ-3-110К</t>
  </si>
  <si>
    <t>НАС/КС/ДУ-3-КЛ-111</t>
  </si>
  <si>
    <t>НАС/КС/ДУ/3-КЛ-113</t>
  </si>
  <si>
    <t>НАС/КС/ДУ-3-КЛ-114К</t>
  </si>
  <si>
    <t>НАС/КС/ДУ-3-КЛ-115</t>
  </si>
  <si>
    <t>ДУ ЗПИФ Развитие Красная сосна 3/паркинг/Кл. №116</t>
  </si>
  <si>
    <t>ДУ ЗПИФ Развитие Красная сосна 3/паркинг/Кл. №117</t>
  </si>
  <si>
    <t>НАС/КС/ДУ-3-КЛ-119</t>
  </si>
  <si>
    <t>ДУ ЗПИФ Развитие Красная сосна 3/паркинг/Кл. №120</t>
  </si>
  <si>
    <t>НАС/КС/ДУ-3-КЛ-121К</t>
  </si>
  <si>
    <t>НАС/КС/ДУ-3-КЛ-123К</t>
  </si>
  <si>
    <t>НАС/КР/ДУ-3-КЛ-124</t>
  </si>
  <si>
    <t>НАС/КС/ДУ-3-КЛ-125</t>
  </si>
  <si>
    <t>НАС/КС/ДУ-3-КЛ-126</t>
  </si>
  <si>
    <t>НАС/КС/ДУ-3-КЛ-128</t>
  </si>
  <si>
    <t>НАС/КС/ДУ/КЛ-3-129</t>
  </si>
  <si>
    <t>ДУ ЗПИФ Развитие Красная сосна 3/паркинг/Кл. №130</t>
  </si>
  <si>
    <t>НАС/КС-ДУ-3-КЛ-132</t>
  </si>
  <si>
    <t>НАС/КС/ДУ-3-КЛ-133</t>
  </si>
  <si>
    <t>НАС/КС/ДУ-3-КЛ-134К</t>
  </si>
  <si>
    <t>НАС/КС/ДУ-3-КЛ-135</t>
  </si>
  <si>
    <t>НАС/КС/ДУ-3-КЛ-136</t>
  </si>
  <si>
    <t>НАС/КС/ДУ-3-КЛ-137</t>
  </si>
  <si>
    <t>НАС/КС/ДУ-3-КЛ-138</t>
  </si>
  <si>
    <t>НАС/КС/ДУ/3-КЛ-139</t>
  </si>
  <si>
    <t>НАС/КС/ДУ-3-КЛ-141</t>
  </si>
  <si>
    <t>С24-НАСТР-3-2021/паркинг/Кл. №142</t>
  </si>
  <si>
    <t>НАС/КС/ДУ-3-КЛ-143</t>
  </si>
  <si>
    <t>НАС/КС/ДУ-3-КЛ-144К</t>
  </si>
  <si>
    <t>НАС/КС/ДУ-3-КЛ-145К</t>
  </si>
  <si>
    <t>НАС/КС/ДУ-3-КЛ-146К</t>
  </si>
  <si>
    <t>НАС/КС/ДУ-3-КЛ-147</t>
  </si>
  <si>
    <t>НАС/КС/ДУ-3-КЛ-148К</t>
  </si>
  <si>
    <t>НАС/КС/ДУ-3-КЛ-149</t>
  </si>
  <si>
    <t>НАС/КС/ДУ-3-КЛ-150</t>
  </si>
  <si>
    <t>НАС/КС/ДУ-3-КЛ-151</t>
  </si>
  <si>
    <t>НАС/КС/ДУ-3-КЛ-152</t>
  </si>
  <si>
    <t>НАС/КС/ДУ-3-КЛ-153К</t>
  </si>
  <si>
    <t>ДУ ЗПИФ Развитие Красная сосна 3/паркинг/Кл. №155</t>
  </si>
  <si>
    <t>НАС/КС/ДУ-3-КЛ-156</t>
  </si>
  <si>
    <t>НАС/КС/ДУ-3-КЛ-157</t>
  </si>
  <si>
    <t>НАС/КС/ДУ-3-КЛ-159</t>
  </si>
  <si>
    <t>НАС/КС/ДУ-3-КЛ-161</t>
  </si>
  <si>
    <t>НАС/КС/ДУ-3-КЛ-162</t>
  </si>
  <si>
    <t>НАС/КС/ДУ-3-КЛ-163</t>
  </si>
  <si>
    <t>НАС/КС/ДУ-3-КЛ-164</t>
  </si>
  <si>
    <t>НАС/КС/ДУ-3-КЛ-165</t>
  </si>
  <si>
    <t>НАС/КС/ДУ-3-КЛ-166</t>
  </si>
  <si>
    <t>ДУ ЗПИФ Развитие Красная сосна 3/паркинг/Кл. №168</t>
  </si>
  <si>
    <t>НАС/КС/ДУ-3-КЛ-169К</t>
  </si>
  <si>
    <t>НАС/КС/ДУ-3-КЛ-171</t>
  </si>
  <si>
    <t>НАС/КС/ДУ-3-КЛ-172</t>
  </si>
  <si>
    <t>НАС/КС/ДУ-3-КЛ-173</t>
  </si>
  <si>
    <t>НАС/КС\ДУ/3-174КЛ</t>
  </si>
  <si>
    <t>НАС/КС/ДУ-3-КЛ-175К</t>
  </si>
  <si>
    <t>ДУ ЗПИФ Развитие Красная сосна 3/паркинг/Кл. №176</t>
  </si>
  <si>
    <t>НАС/КС/ДУ-3-КЛ-177К</t>
  </si>
  <si>
    <t>НАС/КС/ДУ-3-178-КЛ</t>
  </si>
  <si>
    <t>НАС/КС/ДУ-3-КЛ-179</t>
  </si>
  <si>
    <t>НАС/КС/ДУ-3-КЛ-180К</t>
  </si>
  <si>
    <t>НАС/КС/ДУ-3-КЛ-181</t>
  </si>
  <si>
    <t>НАС/КС/ДУ/3-1</t>
  </si>
  <si>
    <t>НАС/КС/ДУ-3-2</t>
  </si>
  <si>
    <t>НАС/КС/ДУ/3-3</t>
  </si>
  <si>
    <t>НАС/КС/ДУ-3-4 от 11.04.2022 г.</t>
  </si>
  <si>
    <t>НАС/КС/ДУ-3-5 от 17.12.2021 г.</t>
  </si>
  <si>
    <t>НАС/КС/ДУ-3-6</t>
  </si>
  <si>
    <t>НАС/КС/ДУ/3-129</t>
  </si>
  <si>
    <t>НАС/КС/ДУ-3-130 от 11.10.2021 г.</t>
  </si>
  <si>
    <t>НАС/КС/ДУ-3-11</t>
  </si>
  <si>
    <t>НАС/КС/ДУ-3-131</t>
  </si>
  <si>
    <t>НАС/КС/ДУ/3-132</t>
  </si>
  <si>
    <t>НАС/КС/ДУ/3-13</t>
  </si>
  <si>
    <t>НАС/КС/ДУ/3-7.</t>
  </si>
  <si>
    <t>НАС/КС/ДУ/3-14</t>
  </si>
  <si>
    <t>НАС/КС/ДУ/3-8</t>
  </si>
  <si>
    <t>НАС/КС/ДУ/3-9</t>
  </si>
  <si>
    <t>НАС/КС/ДУ-3-15 от26.11.2021 г.</t>
  </si>
  <si>
    <t>НАС/КС/ДУ/3-10</t>
  </si>
  <si>
    <t>НАС/КС/ДУ/3-12</t>
  </si>
  <si>
    <t>НАС/КС/ДУ/3-133</t>
  </si>
  <si>
    <t>НАС/КС/ДУ-3-134 от 28.09.2021 г.</t>
  </si>
  <si>
    <t>НАС/КС/ДУ/3-135</t>
  </si>
  <si>
    <t>НАС/КС/ДУ/5-136 от 16.10.2021</t>
  </si>
  <si>
    <t>НАС/КС/ДУ/3-138</t>
  </si>
  <si>
    <t>НАС/КС/ДУ/3-16 от 03.10.2021</t>
  </si>
  <si>
    <t>НАС/КС/ДУ-3-28</t>
  </si>
  <si>
    <t>НАС/КС/ДУ/3-17 от 07.11.2021</t>
  </si>
  <si>
    <t>НАС/КС/ДУ-3-18 от 16.09.2021 г.</t>
  </si>
  <si>
    <t>НАС/КС/ДУ/3-139</t>
  </si>
  <si>
    <t>НАС/КС/ДУ/3-140</t>
  </si>
  <si>
    <t>НАС/КС/ДУ-3-141</t>
  </si>
  <si>
    <t>НАС/КС/ДУ-3-142 от 13.10.2021 г.</t>
  </si>
  <si>
    <t>НАС/КС/ДУ-3-36</t>
  </si>
  <si>
    <t>НАС/КС/ДУ-3-144 от 25.11.2021 г.</t>
  </si>
  <si>
    <t>НАС/КС/ДУ/3-19</t>
  </si>
  <si>
    <t>НАС/КС/ДУ-3-38</t>
  </si>
  <si>
    <t>НАС/КС/ДУ/3-21</t>
  </si>
  <si>
    <t>НАС/КС/ДУ/3-22</t>
  </si>
  <si>
    <t>НАС/КС/ДУ/3-23</t>
  </si>
  <si>
    <t>НАС/КС/ДУ-3-42 от 09.04.2022 г.</t>
  </si>
  <si>
    <t>НАС/КС/ДУ-3-24</t>
  </si>
  <si>
    <t>НАС/КС/ДУ/3-145 от01.11.2021</t>
  </si>
  <si>
    <t>НАС/КС/ДУ-3-146.</t>
  </si>
  <si>
    <t>НАС/КС/ДУ-3-44</t>
  </si>
  <si>
    <t>НАС/КС/ДУ-3-147.</t>
  </si>
  <si>
    <t>НАС/КС/ДУ-3-45</t>
  </si>
  <si>
    <t>НАС/КС/ДУ-3-148/</t>
  </si>
  <si>
    <t>НАС/КС/ДУ-3-149.</t>
  </si>
  <si>
    <t>НАС/КС/ДУ/3-150</t>
  </si>
  <si>
    <t>НАС/КС/ДУ/3-25</t>
  </si>
  <si>
    <t>НАС/КС/ДУ/3-26</t>
  </si>
  <si>
    <t>НАС/КС/ДУ/3-27</t>
  </si>
  <si>
    <t>НАС/КС/ДУ/3-29 от 01.11.2021</t>
  </si>
  <si>
    <t>НАС/КС/ДУ/3-30</t>
  </si>
  <si>
    <t>НАС/КС/ДУ-3-152 от 16.09.2021 г.</t>
  </si>
  <si>
    <t>НАС/КС/ДУ-3-153 от 28.09.2021 г.</t>
  </si>
  <si>
    <t>НАС/КС/ДУ/3-154</t>
  </si>
  <si>
    <t>НАС/ДУ-3-155 от 07.10.2021 г.</t>
  </si>
  <si>
    <t>НАС/КС/ДУ-3-156</t>
  </si>
  <si>
    <t>НАС/КС/ДУ-3-61</t>
  </si>
  <si>
    <t>НАС/КС/ДУ-3-31 от 01.11.2021 г.</t>
  </si>
  <si>
    <t>НАС/КС/ДУ-3-32 от 11.11.2021 г.</t>
  </si>
  <si>
    <t>НАС/КС/ДУ-3-33</t>
  </si>
  <si>
    <t>НАС/КС/ДУ-3-34/1</t>
  </si>
  <si>
    <t>НАС/КС/ДУ-3-64 от 01.01.2022</t>
  </si>
  <si>
    <t>НАС/КС/ДУ/3-35</t>
  </si>
  <si>
    <t>НАС/КС/ДУ/3-157</t>
  </si>
  <si>
    <t>НАС/КС/ДУ-3-158/ВТОР-2</t>
  </si>
  <si>
    <t>НАС/КС/ДУ-3-68/2</t>
  </si>
  <si>
    <t>НАС/КС/ДУ-3-159.</t>
  </si>
  <si>
    <t>НАС/КС/ДУ-3-161.</t>
  </si>
  <si>
    <t>НАС/КС/ДУ/3-162 от 01.11.2021</t>
  </si>
  <si>
    <t>НАС/КС/ДУ-3-37 ВТОР</t>
  </si>
  <si>
    <t>НАС/КС/ДУ-3-39 от 11.02.2022</t>
  </si>
  <si>
    <t>НАС/КС/ДУ-3-75 от 22.01.2022</t>
  </si>
  <si>
    <t>НАС/КС/ДУ/3-40</t>
  </si>
  <si>
    <t>НАС/КС/ДУ/3-41</t>
  </si>
  <si>
    <t>НАС/КС/ДУ-3-163.</t>
  </si>
  <si>
    <t>НАС/КС/ДУ-3-79</t>
  </si>
  <si>
    <t>НАС/КС/ДУ-3-164/1</t>
  </si>
  <si>
    <t>НАС/КС/ДУ/3-165</t>
  </si>
  <si>
    <t>НАС/КС/ДУ/3-166</t>
  </si>
  <si>
    <t>НАС/КС/ДУ-3-167.</t>
  </si>
  <si>
    <t>НАС/КС/ДУ/3-168</t>
  </si>
  <si>
    <t>НАС/КС/ДУ-3-86</t>
  </si>
  <si>
    <t>НАС/КС/ДУ-3-88 от 23.11.2021 г.</t>
  </si>
  <si>
    <t>НАС/КС/ДУ/3-47</t>
  </si>
  <si>
    <t>НАС/КС/ДУ-3-48</t>
  </si>
  <si>
    <t>НАС/КС/ДУ-3-169.</t>
  </si>
  <si>
    <t>НАС/КС/ДУ/3-170</t>
  </si>
  <si>
    <t>НАС/КС/ДУ-3-172</t>
  </si>
  <si>
    <t>НАС/КС/ДУ-3-173.</t>
  </si>
  <si>
    <t>НАС/КС/ДУ/3-174</t>
  </si>
  <si>
    <t>НАС/КС/ДУ/3-49</t>
  </si>
  <si>
    <t>НАС/КС/ДУ/3-50</t>
  </si>
  <si>
    <t>НАС/КС/ДУ/3-51</t>
  </si>
  <si>
    <t>НАС/КС/ДУ-3-15.</t>
  </si>
  <si>
    <t>НАС/КС/ДУ-3-53</t>
  </si>
  <si>
    <t>НАС/КС/ДУ-3-54 от 19.02.2022 г.</t>
  </si>
  <si>
    <t>НАС/КС/ДУ-3-176 от 18.09.2021 г.</t>
  </si>
  <si>
    <t>НАС/КС/ДУ-3-177 от 14.01.2022</t>
  </si>
  <si>
    <t>НАС/КС/ДУ-3-105</t>
  </si>
  <si>
    <t>НАС/КС/ДУ-3-178.</t>
  </si>
  <si>
    <t>НАС/КС/ДУ-3-179 от 11.10.2021 г.</t>
  </si>
  <si>
    <t>НАС/КС/ДУ-3-108 от 09.04.2022 г.</t>
  </si>
  <si>
    <t>НАС/КС/ДУ-3-180</t>
  </si>
  <si>
    <t>НАС/КС/ДУ/3-55</t>
  </si>
  <si>
    <t>НАС/КС/ДУ/3-57</t>
  </si>
  <si>
    <t>НАС/КС/ДУ/3-58</t>
  </si>
  <si>
    <t>НАС/КС/ДУ/3-59</t>
  </si>
  <si>
    <t>НАС/КС/ДУ-3-60-ВТОР-2</t>
  </si>
  <si>
    <t>НАС/КС/ДУ/3-182</t>
  </si>
  <si>
    <t>НАС/КС/ДУ-3-183/1</t>
  </si>
  <si>
    <t>НАС/КС/ДУ/3-184</t>
  </si>
  <si>
    <t>НАС/КС/ДУ-3-118 от 01.12.2021</t>
  </si>
  <si>
    <t>НАС/КС/ДУ-3-185</t>
  </si>
  <si>
    <t>НАС/КС/ДУ-3-186</t>
  </si>
  <si>
    <t>НАС/КС/ДУ-3-121</t>
  </si>
  <si>
    <t>НАС/КС/ДУ-3-122 от 30.11.2021 г.</t>
  </si>
  <si>
    <t>НАС/КС/ДУ/3-62</t>
  </si>
  <si>
    <t>НСТ/КС/ДУ/3-63</t>
  </si>
  <si>
    <t>НАС/КС/ДУ/3-65</t>
  </si>
  <si>
    <t>НАС/КС/3-126/1</t>
  </si>
  <si>
    <t>НАС/КС/ДУ/3-66</t>
  </si>
  <si>
    <t>НАС/КС/ДУ-3-127</t>
  </si>
  <si>
    <t>НАС/КС/ДУ/3-187 от 03.10.2021</t>
  </si>
  <si>
    <t>НАС/КС/ДУ/3-188</t>
  </si>
  <si>
    <t>НАС/КС/ДУ-3-128 от 29.03.2022 г.</t>
  </si>
  <si>
    <t>НАС/КС/ДУ-3-190.</t>
  </si>
  <si>
    <t>НАС/КС/ДУ-3-191</t>
  </si>
  <si>
    <t>НАС/КС/ДУ-3-192</t>
  </si>
  <si>
    <t>НАС/КС/ДУ-3-67-ВТОР</t>
  </si>
  <si>
    <t>НАС/КС/ДУ/3-69/Втор-1</t>
  </si>
  <si>
    <t>НАС/КС/ДУ/3-70</t>
  </si>
  <si>
    <t>НАС/КС/ДУ/3-71</t>
  </si>
  <si>
    <t>НАС/КС/ДУ/3-137</t>
  </si>
  <si>
    <t>НАС/КС/ДУ-3-72</t>
  </si>
  <si>
    <t>НАС/КС/ДУ-3-193</t>
  </si>
  <si>
    <t>НАС/КС/ДУ-3194 от 16.09.2021 г.</t>
  </si>
  <si>
    <t>НАС/КС/ДУ-3-195.</t>
  </si>
  <si>
    <t>НАС/КС/ДУ-3-196 втор</t>
  </si>
  <si>
    <t>НАС/КС/ДУ/3-73</t>
  </si>
  <si>
    <t>НАС/КС/ДУ/3-74</t>
  </si>
  <si>
    <t>НАС/КС/ДУ/3-77</t>
  </si>
  <si>
    <t>НАС/КС/ДУ-3-78.</t>
  </si>
  <si>
    <t>НАС/КС/ДУ-3-151</t>
  </si>
  <si>
    <t>НАС/КС/ДУ-3-199</t>
  </si>
  <si>
    <t>НАС/КС/ДУ/3-200</t>
  </si>
  <si>
    <t>НАС/КС/ДУ-3-201 от 16.09.2021 г.</t>
  </si>
  <si>
    <t>НАС/КС/ДУ-3-203 от 11.02.2022 г.</t>
  </si>
  <si>
    <t>НАС/ДУ-3-204 от 01.11.2021 г.</t>
  </si>
  <si>
    <t>НАС/КС/ДУ/3-80</t>
  </si>
  <si>
    <t>НАС/КС/ДУ/3-81</t>
  </si>
  <si>
    <t>НАС/КС/ДУ-3-82.</t>
  </si>
  <si>
    <t>НАС/КС/ДУ-3-160</t>
  </si>
  <si>
    <t>НАС/КС/ДУ/3-83</t>
  </si>
  <si>
    <t>НАС/КС/ДУ-3-84 от 05.12.2021</t>
  </si>
  <si>
    <t>НАС/КС/ДУ-3-206</t>
  </si>
  <si>
    <t>НАС/КС/ДУ-3-208</t>
  </si>
  <si>
    <t>НАС/КС/ДУ/3-209</t>
  </si>
  <si>
    <t>НАС/КС/ДУ-3-210</t>
  </si>
  <si>
    <t>НАС/КС/ДУ/3-85</t>
  </si>
  <si>
    <t>НАС/КС/ДУ/3-87-ВТОР</t>
  </si>
  <si>
    <t>НАС/КС/ДУ-3-89</t>
  </si>
  <si>
    <t>НАС/КС/ДУ-3-90</t>
  </si>
  <si>
    <t>НАС/КС/ДУ-3-175</t>
  </si>
  <si>
    <t>НАС/КС/ДУ/3-211</t>
  </si>
  <si>
    <t>НАС/КС/ДУ-3-212 от 07.12.2021</t>
  </si>
  <si>
    <t>НАС/КС/ДУ-3-213,</t>
  </si>
  <si>
    <t>НАС/КС/ДУ-3-215 от16.09.2021 г.</t>
  </si>
  <si>
    <t>НАС/КС/ДУ-3-91</t>
  </si>
  <si>
    <t>НАС/КС/ДУ/3-92</t>
  </si>
  <si>
    <t>НАС/КС/ДУ/3-93</t>
  </si>
  <si>
    <t>НАС/КС/ДУ/3-94</t>
  </si>
  <si>
    <t>НАС/КС/ДУ-3-95</t>
  </si>
  <si>
    <t>НАС/КС/ДУ/3-96</t>
  </si>
  <si>
    <t>НАС/КС/ДУ/3-218 от 16.10.2021</t>
  </si>
  <si>
    <t>НАС/КС/ДУ/3-219</t>
  </si>
  <si>
    <t>НАС/КС/ДУ-3-189 от 17.12.2021 г.</t>
  </si>
  <si>
    <t>НАС/КС/ДУ/3-220 от 10.10.2021</t>
  </si>
  <si>
    <t>НАС/КС/ДУ-3-221 от 16.09.2021 г.</t>
  </si>
  <si>
    <t>НАС/КС/ДУ/3-222</t>
  </si>
  <si>
    <t>НАС/КС/ДУ-3-97</t>
  </si>
  <si>
    <t>НАС/КС/ДУ/3-98</t>
  </si>
  <si>
    <t>НАС/КС/ДУ/3-99 от 01.11.2021</t>
  </si>
  <si>
    <t>НАС/КС/ДУ/3-100</t>
  </si>
  <si>
    <t>НАС/КС/ДУ/3-101</t>
  </si>
  <si>
    <t>НАС/КС/ДУ-3-197 от 15.01.2022</t>
  </si>
  <si>
    <t>НАС/КС/ДУ-3-198</t>
  </si>
  <si>
    <t>НАС/КС/ДУ/3-102</t>
  </si>
  <si>
    <t>НАС/КС/ДУ/3-223</t>
  </si>
  <si>
    <t>НАС/КС/ДУ-3-224</t>
  </si>
  <si>
    <t>НАС/КС/ДУ-3-225..</t>
  </si>
  <si>
    <t>НАС/КС/ДУ-3-226/ВТОР</t>
  </si>
  <si>
    <t>НАС/КС/ДУ-3-202</t>
  </si>
  <si>
    <t>НАС/КС/ДУ/3-228</t>
  </si>
  <si>
    <t>НАС/КС/ДУ-3-205</t>
  </si>
  <si>
    <t>НАС/КС/ДУ/3-103</t>
  </si>
  <si>
    <t>НАС/КС/ДУ-3-104</t>
  </si>
  <si>
    <t>НАС/КС/ДУ-3-207</t>
  </si>
  <si>
    <t>НАС/КС/ДУ-3-106</t>
  </si>
  <si>
    <t>НАС/КС/ДУ/3-107</t>
  </si>
  <si>
    <t>НАС/КС/ДУ/3-230</t>
  </si>
  <si>
    <t>НАС/КС/ДУ-3-231,</t>
  </si>
  <si>
    <t>НАС/КС/ДУ-3-214</t>
  </si>
  <si>
    <t>НАС/КС/ДУ/3-232</t>
  </si>
  <si>
    <t>НАС/КС/ДУ/3-233</t>
  </si>
  <si>
    <t>НАС/КС/ДУ-3-216</t>
  </si>
  <si>
    <t>НАС/КС/ДУ/3-234</t>
  </si>
  <si>
    <t>НАС/КС/ДУ-3-217 от 28.11.2021</t>
  </si>
  <si>
    <t>НАС/КС/ДУ/-3-109</t>
  </si>
  <si>
    <t>НАС/КС/ДУ-3-110</t>
  </si>
  <si>
    <t>НАС/КС/ДУ-3-111</t>
  </si>
  <si>
    <t>НАС/КС/ДУ-3-112/1</t>
  </si>
  <si>
    <t>НАС/КС/ДУ/3-113</t>
  </si>
  <si>
    <t>НАС/КС/ДУ-3-114.</t>
  </si>
  <si>
    <t>НАС/КС/ДУ-3-236</t>
  </si>
  <si>
    <t>НАС/КС/ДУ-3-237</t>
  </si>
  <si>
    <t>НАС/КС/ДУ/3-239</t>
  </si>
  <si>
    <t>НАС/КС/ДУ 3-227</t>
  </si>
  <si>
    <t>НАС/КС/ДУ-3-240 от 24.11.2021 г.</t>
  </si>
  <si>
    <t>НАС/КС/ДУ/3-115</t>
  </si>
  <si>
    <t>НАС/КС/ДУ/3-116</t>
  </si>
  <si>
    <t>НАС/КС/ДУ/3-117</t>
  </si>
  <si>
    <t>НАС/КС/ДУ-3-119</t>
  </si>
  <si>
    <t>НАС/КС/ДУ/3-120</t>
  </si>
  <si>
    <t>НАС/КС/ДУ-3-235 от 30.03.2022 г.</t>
  </si>
  <si>
    <t>НАС/КС/ДУ/3-241</t>
  </si>
  <si>
    <t>НАС/КС/ДУ/3-242</t>
  </si>
  <si>
    <t>НАС/КС/ДУ/3-243</t>
  </si>
  <si>
    <t>НАС/КС\ДУ/3-244</t>
  </si>
  <si>
    <t>НАС/КС/ДУ-3-238</t>
  </si>
  <si>
    <t>НАС/КС/ДУ/3-245</t>
  </si>
  <si>
    <t>НАС/КС/ДУ/3-246</t>
  </si>
  <si>
    <t>НАС/КС/ДУ/5-123 от 10.10.2021</t>
  </si>
  <si>
    <t>НАС/КС/ДУ/3-125/Втор-1</t>
  </si>
  <si>
    <t>НАС/КС/ДУ-3-247</t>
  </si>
  <si>
    <t>НАС/КС/ДУ-3-248</t>
  </si>
  <si>
    <t>НАС/КС/ДУ-3-250.</t>
  </si>
  <si>
    <t>НАС/КС/ДУ-3-251/2</t>
  </si>
  <si>
    <t>НАС/КС/ДУ-3-252 от 22.01.2022</t>
  </si>
  <si>
    <t>НАС/КС/ДУ-3-254 от25.12.2021</t>
  </si>
  <si>
    <t>НАС/ДУ-3-255 от 23.10.21</t>
  </si>
  <si>
    <t>НАС/КС/ДУ-3-256</t>
  </si>
  <si>
    <t>НАС/КС/ДУ-3-257</t>
  </si>
  <si>
    <t>НАС/КС/ДУ-3-337</t>
  </si>
  <si>
    <t>НАС/КС/ДУ-3-338</t>
  </si>
  <si>
    <t>НАС/КС/ДУ-3-339 от 01.02.2022</t>
  </si>
  <si>
    <t>НАС/КС/ДУ-3-260</t>
  </si>
  <si>
    <t>НАС/КС//ДУ-3-340</t>
  </si>
  <si>
    <t>НАС/КС/ДУ-3-341</t>
  </si>
  <si>
    <t>НАС/КС/ДУ-3-342</t>
  </si>
  <si>
    <t>НАС/ЮБ/ДУ-3-344 от  17.12.2021 г.</t>
  </si>
  <si>
    <t>НАС/КС/ДУ-3-265 от 01.02.2022</t>
  </si>
  <si>
    <t>НАС/КС/ДУ-3-507</t>
  </si>
  <si>
    <t>НАС/ДУ-3-509 от 07.10.2021 г.</t>
  </si>
  <si>
    <t>НАС/КС/ДУ/5-611 от 10.10.2021</t>
  </si>
  <si>
    <t>НАС/КС/ДУ-3-612.</t>
  </si>
  <si>
    <t>НАС/ДУ-3-613 от 13.10.2021 г.</t>
  </si>
  <si>
    <t>НАС/КС/ДУ-3-695</t>
  </si>
  <si>
    <t>НАС/КС/ДУ-3-696 от 18.01.2022</t>
  </si>
  <si>
    <t>НАС/КС/ДУ-3-258 от 15.10.2021 г.</t>
  </si>
  <si>
    <t>НАС/КС/ДУ/3-259 от 09.10.2021</t>
  </si>
  <si>
    <t>НАС/ДУ-3-345 от 05.03.2022 г.</t>
  </si>
  <si>
    <t>НАС/КС/ДУ-3-347</t>
  </si>
  <si>
    <t>НАС/КС/ДУ-3-349</t>
  </si>
  <si>
    <t>НАС/КС/ДУ-3-352 от 11.11.2021 г.</t>
  </si>
  <si>
    <t>НАС/КС/ДУ-3-511 от 03.12.2021 г.</t>
  </si>
  <si>
    <t>НАС/КС/ДУ-3-512</t>
  </si>
  <si>
    <t>НАС/ДУ-3-513 от 23.10.21</t>
  </si>
  <si>
    <t>НАС/КС/ДУ-3-614</t>
  </si>
  <si>
    <t>НАС/КС/ДУ-3-615</t>
  </si>
  <si>
    <t>НАС/КС/ДУ-3-616.</t>
  </si>
  <si>
    <t>НАС/КС/ДУ-3-617/Втор</t>
  </si>
  <si>
    <t>НАС/КС/ДУ-3-698</t>
  </si>
  <si>
    <t>НАС/КС/ДУ-3-699 от 14.12.2021</t>
  </si>
  <si>
    <t>НАС/КС/ДУ-3-700 от 22.11.2021</t>
  </si>
  <si>
    <t>НАС/КС/ДУ/3-701 от 01.11.2021</t>
  </si>
  <si>
    <t>НАС/КС/ДУ/3-261 от 16.10.2021</t>
  </si>
  <si>
    <t>НАС/КС/ДУ-3-262</t>
  </si>
  <si>
    <t>НАС/КС/ДУ-3-263</t>
  </si>
  <si>
    <t>НАС/КС/ДУ/3-264 от 09.10.2021</t>
  </si>
  <si>
    <t>НАС/КС/ДУ-3-353</t>
  </si>
  <si>
    <t>НАС/КС/ДУ-3-355 от 30.11.2021 г.</t>
  </si>
  <si>
    <t>НАС/КС/ДУ-3-356</t>
  </si>
  <si>
    <t>НАС/П/ДУ-3-357 от 05.03.2022 г.</t>
  </si>
  <si>
    <t>НАС/КС/ДУ-3-358 от 01.12.2021 г.</t>
  </si>
  <si>
    <t>НАС/ДУ-3-360 от 07.10.2021 г.</t>
  </si>
  <si>
    <t>НАС/КС/ДУ-3-517 от 15.10.2021 г.</t>
  </si>
  <si>
    <t>НАС/ДУ-3-518 от 01.11.2021 г.</t>
  </si>
  <si>
    <t>НАС/КС/ДУ-3-519</t>
  </si>
  <si>
    <t>НАС/КС/ДУ/3-619 от 09.10.2021</t>
  </si>
  <si>
    <t>НАС/КС/ДУ/3-620 от 09.10.2021</t>
  </si>
  <si>
    <t>НАС/КС/ДУ/3-621 от 09.10.2021</t>
  </si>
  <si>
    <t>НАС/КС/ДУ/3-702 от 01.11.2021</t>
  </si>
  <si>
    <t>НАС/КР/ДУ-3-703 от 04.11.2021 г.</t>
  </si>
  <si>
    <t>НАС/КС/ДУ/3-704 от 01.11.2021</t>
  </si>
  <si>
    <t>НАС/КС/ДУ/3-705 от 01.11.2021</t>
  </si>
  <si>
    <t>НАС/КС/ДУ-3-266 втор</t>
  </si>
  <si>
    <t>НАС/КС/ДУ-3-267</t>
  </si>
  <si>
    <t>НАС/КС/ДУ/3-268 от 03.10.2021</t>
  </si>
  <si>
    <t>НАС/КС/ДУ-5-333 от 01.12.2021</t>
  </si>
  <si>
    <t>НАС/КС/ДУ-3-362</t>
  </si>
  <si>
    <t>НАС/КС/ДУ-3-364</t>
  </si>
  <si>
    <t>НАС/КС/ДУ-3-365 от 18.11.2021</t>
  </si>
  <si>
    <t>НАС/КС/ДУ-3-367 от 18.11.2021</t>
  </si>
  <si>
    <t>НАС/КС/ДУ-3-368 от 10.11.2021 г.</t>
  </si>
  <si>
    <t>НАС/КС/ДУ-3-520</t>
  </si>
  <si>
    <t>НАС/КС/ДУ/3-521-ВТОР</t>
  </si>
  <si>
    <t>НАС/КС/ДУ/3-523 от 01.11.2021</t>
  </si>
  <si>
    <t>С24-НАСТР-3-2021/дом/Кв. 343</t>
  </si>
  <si>
    <t>НАС/КС/ДУ/3-622 от 01.11.2021</t>
  </si>
  <si>
    <t>НАС/КС/ДУ-3-346</t>
  </si>
  <si>
    <t>НАС/КС/ДУ-3-624.</t>
  </si>
  <si>
    <t>НАС/КС/ДУ-3-348 от 01.12.2021</t>
  </si>
  <si>
    <t>НАС/КС/ДУ/3-706 от 01.11.2021</t>
  </si>
  <si>
    <t>НАС/КС/ДУ/3-707 от 08.11.2021</t>
  </si>
  <si>
    <t>НАС/КС/ДУ-3-350</t>
  </si>
  <si>
    <t>НАС/КС/ДУ-3-351</t>
  </si>
  <si>
    <t>НАС/КС/ДУ-3-709..</t>
  </si>
  <si>
    <t>НАС/КС/ДУ-3-269 от 10.02.2022 г.</t>
  </si>
  <si>
    <t>НАС/КС/ДУ-3-270</t>
  </si>
  <si>
    <t>НАС/КС/ДУ-3-354 от 13.03.2022 г.</t>
  </si>
  <si>
    <t>НАС/КС/ДУ-3-271</t>
  </si>
  <si>
    <t>НАС/КС/ДУ-3-272</t>
  </si>
  <si>
    <t>НАС/КС/ДУ-3-369 от 15.01.2022</t>
  </si>
  <si>
    <t>НАС/КР/ДУ-3-370 от 05.11.2021 г.</t>
  </si>
  <si>
    <t>НАС/КС/ДУ-3-359</t>
  </si>
  <si>
    <t>НАС/КС/ДУ-3-371 от 10.02.2022</t>
  </si>
  <si>
    <t>НАС/КС/ДУ/3-372 от 01.11.2021</t>
  </si>
  <si>
    <t>НАС/КС/ДУ-3-373 от 26.11.2021 г.</t>
  </si>
  <si>
    <t>НАС/КС/ДУ-3-361 от 01.12.2021</t>
  </si>
  <si>
    <t>НАС/КС/ДУ-3-363 от 25.11.2021 г.</t>
  </si>
  <si>
    <t>НАС/КС/ДУ-3-376</t>
  </si>
  <si>
    <t>НАС/КС/ДУ/3-526 от 07.11.2021</t>
  </si>
  <si>
    <t>НАС/КС/ДУ-3-366 от 30.06.2021 г.</t>
  </si>
  <si>
    <t>НАС/КС/ДУ-3-527 от 21.11.2021</t>
  </si>
  <si>
    <t>НАС/КС/ДУ-3-528</t>
  </si>
  <si>
    <t>НАС/КС/ДУ-3-529</t>
  </si>
  <si>
    <t>НАС/КС/ДУ-3-627</t>
  </si>
  <si>
    <t>НАС/КС/ДУ-3-629 от 19.10.21</t>
  </si>
  <si>
    <t>НАС/КС/ДУ-3-710</t>
  </si>
  <si>
    <t>НАС/КС/ДУ-3-711 от 22.20.2021 г.</t>
  </si>
  <si>
    <t>НАС/КС/ДУ-3-375</t>
  </si>
  <si>
    <t>НАС/КС/ДУ-3-712</t>
  </si>
  <si>
    <t>НАС/КС/ДУ/3-273</t>
  </si>
  <si>
    <t>НАС/КС/ДУ-3-274</t>
  </si>
  <si>
    <t>НАС/КС/ДУ-3-379 от 23.11.2021 г.</t>
  </si>
  <si>
    <t>НАС/КС/ДУ-3-275</t>
  </si>
  <si>
    <t>НАС/КС/ДУ/3-276 от 09.10.2021</t>
  </si>
  <si>
    <t>НАС/КС/ДУ-3-377</t>
  </si>
  <si>
    <t>НАС/КС/ДУ-3-383</t>
  </si>
  <si>
    <t>НАС/КС/ДУ-3-378 от 11.10.2021 г.</t>
  </si>
  <si>
    <t>КС/ДУ/3-384-ВТОР</t>
  </si>
  <si>
    <t>НАС/КС/ДУ/3-380 от 07.11.2021</t>
  </si>
  <si>
    <t>НАС/КС/ДУ-3-381 от 11.11.2021 г.</t>
  </si>
  <si>
    <t>НАС/КС/ДУ-3-382 от 13.11.2021</t>
  </si>
  <si>
    <t>НАС/ДУ-3-530 от 07.10.2021 г.</t>
  </si>
  <si>
    <t>НАС/КС/ДУ-3-531</t>
  </si>
  <si>
    <t>НАС/КС/ДУ/3-532 от 10.10.2021</t>
  </si>
  <si>
    <t>НАС/КС/ДУ-3-534</t>
  </si>
  <si>
    <t>НАС/КС/ДУ-3-630</t>
  </si>
  <si>
    <t>НАС/КС/ДУ-3-631</t>
  </si>
  <si>
    <t>НАС/КС/ДУ-3-632.</t>
  </si>
  <si>
    <t>НАС/КС/ДУ-3-398</t>
  </si>
  <si>
    <t>НАС/КС/ДУ-3-633</t>
  </si>
  <si>
    <t>НАС/КС/ДУ-3-399</t>
  </si>
  <si>
    <t>НАС/КС/ДУ-3-715</t>
  </si>
  <si>
    <t>НАС/КС/ДУ-3-716</t>
  </si>
  <si>
    <t>НАС/КС/ДУ-3-402 от 25.11.2021 г.</t>
  </si>
  <si>
    <t>НАС/КС/ДУ-3-717 от 22.20.2021 г.</t>
  </si>
  <si>
    <t>НАС/КС/ДУ-3-277</t>
  </si>
  <si>
    <t>НАС/КС/ДУ-3-403 от 26.03.2022 г.</t>
  </si>
  <si>
    <t>НАС/КС/ДУ/3-278 от 03.10.2021</t>
  </si>
  <si>
    <t>НАС/КС/ДУ/3-279/ВТОР</t>
  </si>
  <si>
    <t>НАС/КС/ДУ/3-280 от 10.10.2021</t>
  </si>
  <si>
    <t>НАС/КС/ДУ-3-385</t>
  </si>
  <si>
    <t>НАС/КС/ДУ-3-386</t>
  </si>
  <si>
    <t>НАС/КС/ДУ-3-387</t>
  </si>
  <si>
    <t>НАС/КС/ДУ-3-388</t>
  </si>
  <si>
    <t>НАС/КС/ДУ-3-389 от 24.11.2021 г.</t>
  </si>
  <si>
    <t>НАС/КС/ДУ-3-412</t>
  </si>
  <si>
    <t>НАС/КС/ДУ-3-390</t>
  </si>
  <si>
    <t>НАС/КС/ДУ/3-391 от 08.11.2021</t>
  </si>
  <si>
    <t>НАС/КС/ДУ-3-414 от 01.12.2021</t>
  </si>
  <si>
    <t>НАС/КС/ДУ-3-392 от 11.11.2021 г.</t>
  </si>
  <si>
    <t>НАС/КС/3-536 от 01.11.2021</t>
  </si>
  <si>
    <t>НАС/КС/ДУ/3-537 от 03.10.2021</t>
  </si>
  <si>
    <t>НАС/КС/ДУ-3-417</t>
  </si>
  <si>
    <t>НАС/КС/ДУ-3-538 от 17.11.2021 г.</t>
  </si>
  <si>
    <t>НАС/КС/ДУ/3-634 от 03.10.2021</t>
  </si>
  <si>
    <t>НАС/КС/ДУ-3-420</t>
  </si>
  <si>
    <t xml:space="preserve">НАС/КС/ДУ-3-421 </t>
  </si>
  <si>
    <t>НАС/КС/ДУ-3-635</t>
  </si>
  <si>
    <t>НАС/КС/ДУ-3-636,</t>
  </si>
  <si>
    <t>НАС/КС/ДУ-3-719</t>
  </si>
  <si>
    <t>НАС/КС/ДУ-3-720</t>
  </si>
  <si>
    <t>НАС/КС/ДУ-3-427</t>
  </si>
  <si>
    <t>НАС/КС/ДУ-3-281</t>
  </si>
  <si>
    <t>НАС/КС/ДУ-3-429</t>
  </si>
  <si>
    <t>НАС/КС/ДУ/3-282 от 16.10.2021</t>
  </si>
  <si>
    <t>НАС/КС/ДУ-3-283 от 19.10.21</t>
  </si>
  <si>
    <t>НАС/КС/ДУ-3-824 от 24.11.2021 г.</t>
  </si>
  <si>
    <t>НАС/КС/ДУ-3-431 от 02.04.2022 г.</t>
  </si>
  <si>
    <t>НАС/СК/ДУ-3-393</t>
  </si>
  <si>
    <t>НАС/КС/ДУ-3-394 от 22.01.2022</t>
  </si>
  <si>
    <t>НАС/КС/ДУ-3-434 от 01.01.2022</t>
  </si>
  <si>
    <t>НАС/КС/ДУ-3-395</t>
  </si>
  <si>
    <t>НАС/КС/ДУ-3-396</t>
  </si>
  <si>
    <t>НАС/КС/ДУ-3-400 от 01.02.2022</t>
  </si>
  <si>
    <t>НАС/КС/ДУ-3-442</t>
  </si>
  <si>
    <t>НАС/КС/ДУ-3-543/1</t>
  </si>
  <si>
    <t>НАС/КС/ДУ-3-544 от 18.01.2022</t>
  </si>
  <si>
    <t>НАС/КС/ДУ-3-445</t>
  </si>
  <si>
    <t>НАС/ДУ-3-638 от 07.10.2021 г.</t>
  </si>
  <si>
    <t>НАС/КС/ДУ-3-639</t>
  </si>
  <si>
    <t>НАС/КС/ДУ-3-640</t>
  </si>
  <si>
    <t>НАС/КС/ДУ/3-641 от 03.10.2021</t>
  </si>
  <si>
    <t>НАС/КС/ДУ/3-722 от 01.11.2021</t>
  </si>
  <si>
    <t>НАС/КС/ДУ-3-723 от 13.10.2021 г.</t>
  </si>
  <si>
    <t>НАС/ДУ-3-724 от 07.10.2021 г.</t>
  </si>
  <si>
    <t>НАС/КС/ДУ-3-725</t>
  </si>
  <si>
    <t>НАС/КС/ДУ-3-285,</t>
  </si>
  <si>
    <t>НАС/КС/ДУ-3-286 ВТОР 2 от 18.11.2021</t>
  </si>
  <si>
    <t>НАС/КС/ДУ-3-287/1</t>
  </si>
  <si>
    <t>НАС/КС/ДУ-3-455</t>
  </si>
  <si>
    <t>НАС/КС/ДУ-3-288.</t>
  </si>
  <si>
    <t>НАС/КС/ДУ-3-401</t>
  </si>
  <si>
    <t>НАС/КС/ДУ-3-404 от 15.11.2021</t>
  </si>
  <si>
    <t>НАС/КС/ДУ-3-405</t>
  </si>
  <si>
    <t>НАС/КС/ДУ-3-462</t>
  </si>
  <si>
    <t>НАС/КС/ДУ-3-406</t>
  </si>
  <si>
    <t>НАС/КС/ДУ-3-407 от 22.11.2021</t>
  </si>
  <si>
    <t>НАС/КС/ДУ-3-408 от 21.11.2021</t>
  </si>
  <si>
    <t>НАС/КС/ДУ/3-545 от 03.10.2021</t>
  </si>
  <si>
    <t>НАС/КС/ДУ-3-465 от 16.12.2021</t>
  </si>
  <si>
    <t>НАС/КС/ДУ-3-546 от 03.12.2021 г.</t>
  </si>
  <si>
    <t>НАС/КС/ДУ-3-547.</t>
  </si>
  <si>
    <t>НАС/КС/ДУ-3-467</t>
  </si>
  <si>
    <t>НАС/КС/ДУ-3-548.</t>
  </si>
  <si>
    <t>НАС/КС/ДУ-3-468</t>
  </si>
  <si>
    <t>НАС/КС/ДУ-3-469</t>
  </si>
  <si>
    <t>НАС/КС/ДУ/3-549</t>
  </si>
  <si>
    <t>НАС/КС/ДУ-3-642</t>
  </si>
  <si>
    <t>НАС/КС/ДУ-3-471</t>
  </si>
  <si>
    <t>НАС/КС/ДУ/3-645 от 03.10.2021</t>
  </si>
  <si>
    <t>НАС/КС/ДУ-3-726 от 22.10.2021 г.</t>
  </si>
  <si>
    <t>НАС/КС/ДУ-3-728..</t>
  </si>
  <si>
    <t>НАС/КС/ДУ-3-289.</t>
  </si>
  <si>
    <t>НАС/КС/ДУ-3-478</t>
  </si>
  <si>
    <t>НАС/КС/ДУ-3-290</t>
  </si>
  <si>
    <t>НАС/КС/ДУ-3-291.</t>
  </si>
  <si>
    <t>НАС/КС/ДУ-3--292</t>
  </si>
  <si>
    <t>НАС/КС/ДУ-3-409</t>
  </si>
  <si>
    <t>НАС/КС/ДУ-3-410</t>
  </si>
  <si>
    <t>НАС/КС/ДУ-3-411 от 02.03.2022 г.</t>
  </si>
  <si>
    <t>НАС/КС/ДУ-3-485 от 01.01.2022</t>
  </si>
  <si>
    <t>НАС/КС/ДУ-3-413 от 18.11.2021</t>
  </si>
  <si>
    <t>НАС/КС/ДУ-3-487</t>
  </si>
  <si>
    <t>НАС/КС/ДУ-3-416</t>
  </si>
  <si>
    <t>НАС/КС/ДУ/3-550 от 16.10.2021</t>
  </si>
  <si>
    <t>НАС/КС/ДУ-3-551</t>
  </si>
  <si>
    <t>НАС/КС/ДУ-3-552.</t>
  </si>
  <si>
    <t>НАС/КС/ДУ-3-553 от 15.10.2021 г.</t>
  </si>
  <si>
    <t xml:space="preserve">НАС/КС/ДУ-3-493 </t>
  </si>
  <si>
    <t>НАС/КС/ДУ-3-554 от 22.01.2022</t>
  </si>
  <si>
    <t>НАС/КС/ДУ-3-646</t>
  </si>
  <si>
    <t>НАС/КС/ДУ/5-647 от 09.10.2021</t>
  </si>
  <si>
    <t>НАС/КС/ДУ-3-649</t>
  </si>
  <si>
    <t>НАС/ДУ-3-730 от 23.10.21</t>
  </si>
  <si>
    <t>НАС/КС/ДУ-3-732.</t>
  </si>
  <si>
    <t>НАС/КС/ДУ-3-293</t>
  </si>
  <si>
    <t>НАС/КС/ДУ-3-294</t>
  </si>
  <si>
    <t>НАС/КС/ДУ-3-505</t>
  </si>
  <si>
    <t>НАС/КС/ДУ-3-295</t>
  </si>
  <si>
    <t>НАС/КС/ДУ-3-296 от 02.03.2022 г.</t>
  </si>
  <si>
    <t>НАС/КС/ДУ-3-508</t>
  </si>
  <si>
    <t>НАС/КС/ДУ-3-418 от 01.01.2022</t>
  </si>
  <si>
    <t>НАС/КС/ДУ-3-419</t>
  </si>
  <si>
    <t>НАС/КС/ДУ-3-422</t>
  </si>
  <si>
    <t>НАС/КС/ДУ/3-423 от 14.12.2021</t>
  </si>
  <si>
    <t>НАС/КС/ДУ-3-514</t>
  </si>
  <si>
    <t>НАС/КС/ДУ-3-424</t>
  </si>
  <si>
    <t>НАС/КС/ДУ-3-515</t>
  </si>
  <si>
    <t>НАС/КС/ДУ-3-516 от 28.03.2022 г.</t>
  </si>
  <si>
    <t>НАС/КС/ДУ-3-557 от 15.10.2021 г.</t>
  </si>
  <si>
    <t>НАС/КР/ДУ-3-558 от 10.11.2021 г.</t>
  </si>
  <si>
    <t>НАС/КС/ДУ-3-651 от 19.10.21</t>
  </si>
  <si>
    <t>НАС/КС/ДУ-3-652.</t>
  </si>
  <si>
    <t>НАС/КС/ДУ-3-522</t>
  </si>
  <si>
    <t>НАС/КС/ДУ-3-653</t>
  </si>
  <si>
    <t>НАС/КС/ДУ-3-524</t>
  </si>
  <si>
    <t>НАС/КС/ДУ-3-734 от 24.11.2021 г.</t>
  </si>
  <si>
    <t>НАС/КС/ДУ-3-525</t>
  </si>
  <si>
    <t>НАС/КС/ДУ-3-735</t>
  </si>
  <si>
    <t>НАС/КС/ДУ/3-736 от 08.11.2021</t>
  </si>
  <si>
    <t>НАС/КС/ДУ-3-737</t>
  </si>
  <si>
    <t>НАС/КС/ДУ-3-297</t>
  </si>
  <si>
    <t>НАС/КС/ДУ-3-298 от 22.03.2022 г.</t>
  </si>
  <si>
    <t>НАС/КС/ДУ-3-299</t>
  </si>
  <si>
    <t>НАС/КС/ДУ/3-300 от 17.10.2021</t>
  </si>
  <si>
    <t>НАС/КС/ДУ-3-425</t>
  </si>
  <si>
    <t>НАС/КС/ДУ-3-426</t>
  </si>
  <si>
    <t>НАС/КС/ДУ-3-535</t>
  </si>
  <si>
    <t>НАС/КС/ДУ-3-428 от 22.12.2021</t>
  </si>
  <si>
    <t>НАС/КС/ДУ-3-430</t>
  </si>
  <si>
    <t>НАС/КС/ДУ-3-539</t>
  </si>
  <si>
    <t>НАС/КС/ДУ-3-432 от 25.11.2021 г.</t>
  </si>
  <si>
    <t>НАС/КС/ДУ-3-540</t>
  </si>
  <si>
    <t>НАС/КР/ДУ-3-560 от 09.11.2021 г.</t>
  </si>
  <si>
    <t>НАС/КС/ДУ/3-561 от 01.11.2021</t>
  </si>
  <si>
    <t>НАС/КС/ДУ-3-542</t>
  </si>
  <si>
    <t>НАС/КС/ДУ-3-563</t>
  </si>
  <si>
    <t>НАС/КС/ДУ-3-654</t>
  </si>
  <si>
    <t>НАС/КС/ДУ-3-655</t>
  </si>
  <si>
    <t>НАС/КС/ДУ-3-656,</t>
  </si>
  <si>
    <t>НАС/КС/ДУ-3-657</t>
  </si>
  <si>
    <t>НАС/ДУ-3-739 от 13.10.21</t>
  </si>
  <si>
    <t>НАС/КС/ДУ-3-740.</t>
  </si>
  <si>
    <t>НАС/КС/ДУ/3-741 от 01.11.2021</t>
  </si>
  <si>
    <t>НАС/КС/ДУ-3-301</t>
  </si>
  <si>
    <t>НАС/КС/ДУ-3-302 от 11.11.2021 г.</t>
  </si>
  <si>
    <t>НАС/КС/ДУ/3-303</t>
  </si>
  <si>
    <t>НАС/КС/ДУ-3-304</t>
  </si>
  <si>
    <t>НАС/КС/ДУ-3-556 втор</t>
  </si>
  <si>
    <t>НАС/КС/ДУ-3-433 от 21.11.2021</t>
  </si>
  <si>
    <t>НАС/КС/ДУ-3-559 от 22.11.2021</t>
  </si>
  <si>
    <t>НАС/КС/ДУ-3-435 от 01.12.2021</t>
  </si>
  <si>
    <t>НАС/КС/ДУ-3-436 от 22.01.2022</t>
  </si>
  <si>
    <t>НАС/КС/ДУ-3-437</t>
  </si>
  <si>
    <t>НАС/КС/ДУ/3-562-ВТОР</t>
  </si>
  <si>
    <t>НАС/КС/ДУ-3-438</t>
  </si>
  <si>
    <t>НАС/КС/ДУ-3-439 от 09.03.2022 г.</t>
  </si>
  <si>
    <t>НАС/КС/ДУ-3-440</t>
  </si>
  <si>
    <t>НАС/КС/ДУ-3А-564</t>
  </si>
  <si>
    <t>НАС/КС/ДУ-3-565</t>
  </si>
  <si>
    <t>НАС/КС/ДУ-3-566</t>
  </si>
  <si>
    <t>НАС/КС/ДУ-3-567</t>
  </si>
  <si>
    <t>НАС/КС/ДУ-3-568</t>
  </si>
  <si>
    <t>НАС/КС/ДУ/3-569 от 09.10.2021</t>
  </si>
  <si>
    <t>НАС/КС/ДУ-3-658 от 01.11.2021</t>
  </si>
  <si>
    <t>НАС/КС/ДУ-3-659</t>
  </si>
  <si>
    <t>НАС/КС/ДУ/3-660 от 01.11.2021</t>
  </si>
  <si>
    <t>НАС/КС/ДУ-3-661</t>
  </si>
  <si>
    <t>НАС/КС/ДУ-3-742</t>
  </si>
  <si>
    <t>НАС/КС/ДУ-3-743 от 01.12.2021 г.</t>
  </si>
  <si>
    <t>НАС/КС/ДУ-3-744</t>
  </si>
  <si>
    <t>НАС/КС/ДУ-3-745/Втор</t>
  </si>
  <si>
    <t>НАС/КС/ДУ-3-306 от 15.01.2021 г.</t>
  </si>
  <si>
    <t>НАС/КС/ДУ-3-307 от 25.12.2021</t>
  </si>
  <si>
    <t>НАС/КС/ДУ-3-308</t>
  </si>
  <si>
    <t>НАС/КС/ДУ-3-441 от 01.01.2022</t>
  </si>
  <si>
    <t>НАС/КС/ДУ-4-582 от 23.11.2021 г.</t>
  </si>
  <si>
    <t>НАС/КС/ДУ-3-443 от 13.11.2021</t>
  </si>
  <si>
    <t>НАС/КС/ДУ-3-444</t>
  </si>
  <si>
    <t>НАС/КС/ДУ-3-446 от 22.11.2021</t>
  </si>
  <si>
    <t>НАС/КС/ДУ-3-447 от 26.11.2021 г.</t>
  </si>
  <si>
    <t>НАС/КС/ДУ-3-448.</t>
  </si>
  <si>
    <t>НАС/КС/ДУ-3-571</t>
  </si>
  <si>
    <t>НАС/КС/ДУ-3-572</t>
  </si>
  <si>
    <t>НАС/КС/ДУ-3-573 от 16.12.2021 г.</t>
  </si>
  <si>
    <t>НАС/КС/ДУ/3-574 от 09.10.2021</t>
  </si>
  <si>
    <t>НАС/КС/ДУ-3-662 от 17.12.2021 г.</t>
  </si>
  <si>
    <t>НАС/ДУ-3-664 от 07.10.2021 г.</t>
  </si>
  <si>
    <t>НАС/КС/ДУ/3-665 от 09.10.2021</t>
  </si>
  <si>
    <t>НАС/КР/ДУ-3-746 от 09.11.21</t>
  </si>
  <si>
    <t>НАС/КС/ДУ/3-747</t>
  </si>
  <si>
    <t>НАС/КС/ДУ-3-748</t>
  </si>
  <si>
    <t>НАС/КС/ДУ/3-749 от 01.11.2021</t>
  </si>
  <si>
    <t>НАС/КС/ДУ-3-309</t>
  </si>
  <si>
    <t>НАС/КС/ДУ/3-310 от 01.11.2021</t>
  </si>
  <si>
    <t>НАС/КС/ДУ-3-311.</t>
  </si>
  <si>
    <t>НАС/КС/ДУ-3-449</t>
  </si>
  <si>
    <t>НАС/КС/ДУ-3-450</t>
  </si>
  <si>
    <t>НАС/КС/ДУ-3-609</t>
  </si>
  <si>
    <t>НАС/КС/ДУ-3-451 от 01.12.2021</t>
  </si>
  <si>
    <t>НАС/КС/ДУ-3-610</t>
  </si>
  <si>
    <t>НАС/КС/ДУ-3-452 от 07.12.2021</t>
  </si>
  <si>
    <t>НАС/КС/ДУ-3-453 от 26.11.2021 г</t>
  </si>
  <si>
    <t>НАС/КС/ДУ-3-454 от 10.03.2022 г.</t>
  </si>
  <si>
    <t>НАС/КС/ДУ-3А-456 от 02.04.2022 г.</t>
  </si>
  <si>
    <t>НАС/КС/ДУ-3-575..</t>
  </si>
  <si>
    <t>НАС/КС/ДУ-3-576</t>
  </si>
  <si>
    <t>НАС/КС/ДУ-3-577.</t>
  </si>
  <si>
    <t>НАС/КС/ДУ-3-578/ВТОР2</t>
  </si>
  <si>
    <t>НАС/КС/ДУ-3-618 от 01.12.2021</t>
  </si>
  <si>
    <t>НАС/КС/ДУ-3-579</t>
  </si>
  <si>
    <t>НАС/КС/ДУ-3-666 от 13.10.2021 г.</t>
  </si>
  <si>
    <t>НАС/КС/ДУ-3-667</t>
  </si>
  <si>
    <t>НАС/КС/ДУ-3-668.</t>
  </si>
  <si>
    <t>НАС/КС/ДУ-3-669/2</t>
  </si>
  <si>
    <t>НАС/КС/ДУ-3-623</t>
  </si>
  <si>
    <t>НАС/КС/ДУ-3-750</t>
  </si>
  <si>
    <t>НАС/КС/ДУ-3-751 от 22.10.2021 г.</t>
  </si>
  <si>
    <t>НАС/КС/ДУ-3-625</t>
  </si>
  <si>
    <t>НАС/КС/ДУ/3-752 от 01.11.2021</t>
  </si>
  <si>
    <t>НАС/КС/ДУ-3-626 от 05.02.2022</t>
  </si>
  <si>
    <t>НАС/КС/ДУ-3-628</t>
  </si>
  <si>
    <t>НАС/КС/ДУ-3-314 от 26.02.2022 г.</t>
  </si>
  <si>
    <t>НАС/КС/ДУ-3-315 от 14.11.2021.</t>
  </si>
  <si>
    <t>НАС/КС/ДУ-3-316</t>
  </si>
  <si>
    <t>НАС/КС/ДУ-3-457 от 10.03.2022 г.</t>
  </si>
  <si>
    <t>НАС/КС/ДУ-3-458</t>
  </si>
  <si>
    <t>НАС/КС/ДУ-3-459 от 02.04.2022 г.</t>
  </si>
  <si>
    <t>НАС/КС/ДУ-3А-460</t>
  </si>
  <si>
    <t>НАС/КС/ДУ-3-463 от 17.11.2021 г.</t>
  </si>
  <si>
    <t>НАС/КС/ДУ-3-464</t>
  </si>
  <si>
    <t>НАС/КС/дУ/3-580 от 09.10.2021</t>
  </si>
  <si>
    <t>НАС/КС/ДУ-581 от 21.11.2021</t>
  </si>
  <si>
    <t>НАС/ДУ-3-583 от 23.10.21</t>
  </si>
  <si>
    <t>НАС/КС/ДУ-3-643</t>
  </si>
  <si>
    <t>НАС/ДУ-3-584 от 23.10.21</t>
  </si>
  <si>
    <t>НАС/ДУ-3-670 от 07.10.2021 г.</t>
  </si>
  <si>
    <t>НАС\КС\ДУ-3-671 от 18.10.2021 г.</t>
  </si>
  <si>
    <t>НАС/КС/ДУ-3-672 от 24.11.2021 г.</t>
  </si>
  <si>
    <t>НАС/КС/ДУ-3-673 от 28.09.2021 г.</t>
  </si>
  <si>
    <t>НАС/КС/ДУ/3-648</t>
  </si>
  <si>
    <t>НАС/КС/ДУ-3-755 от 09.04.2022 г.</t>
  </si>
  <si>
    <t>НАС/КС/ДУ/3-756 от 01.11.2021</t>
  </si>
  <si>
    <t>НАС/КС/ДУ-3-757</t>
  </si>
  <si>
    <t>НАС/КС/ДУ-3-318</t>
  </si>
  <si>
    <t>НАС/КР/ДУ-3-319 от 11.10.2021 г.</t>
  </si>
  <si>
    <t>НАС/ДУ-3-320 от 07.10.2021 г.</t>
  </si>
  <si>
    <t>НАС/КС/ДУ-3-466</t>
  </si>
  <si>
    <t>НАС/КС/ДУ-3-470</t>
  </si>
  <si>
    <t>НАС/КС/ДУ-3-663</t>
  </si>
  <si>
    <t>НАС/КС/ДУ-3-472</t>
  </si>
  <si>
    <t>НАС/КС/ДУ/3-585 от 17.10.2021</t>
  </si>
  <si>
    <t>НАС/КС/ДУ-3-587.</t>
  </si>
  <si>
    <t>НАС/КС/ДУ-3-588.</t>
  </si>
  <si>
    <t>НАС/КС/ДУ-3-589 от 11.10.2021 г.</t>
  </si>
  <si>
    <t>НАС/КС/ДУ/3-674 от 01.11.2021</t>
  </si>
  <si>
    <t>НАС/КС/ДУ/3-675 от 09.10.2021</t>
  </si>
  <si>
    <t>НАС/КС/ДУ-3-676.</t>
  </si>
  <si>
    <t>НАС/КС/ДУ-3-677 от 28.09.2021 г.</t>
  </si>
  <si>
    <t>НАС/КС/ДУ-3-758</t>
  </si>
  <si>
    <t>НАС/ДУ-3-759 от 01.11.2021 г.</t>
  </si>
  <si>
    <t>НАС/КС/ДУ/3-760 от 01.11.2021</t>
  </si>
  <si>
    <t>НАС/КС/ДУ-3-761</t>
  </si>
  <si>
    <t>НАС/КС/ДУ-3-321 от 19.10.21</t>
  </si>
  <si>
    <t>НАС/КС/ДУ-322 от 01.12 2021</t>
  </si>
  <si>
    <t>НАС/КС/ДУ-3-679</t>
  </si>
  <si>
    <t>НАС/КС/ДУ-3-323 втор</t>
  </si>
  <si>
    <t>НАС/КС/ДУ-3-324 от 22.12.2021</t>
  </si>
  <si>
    <t>НАС/КС/ДУ-3-473/1</t>
  </si>
  <si>
    <t>НАС/КС/ДУ-3-474 от 14.12.2021</t>
  </si>
  <si>
    <t>НАС/КС/ДУ-3-475</t>
  </si>
  <si>
    <t>НАС/КС/ДУ-3-476</t>
  </si>
  <si>
    <t>НАС/КС/ДУ-3-477 от 02.04.2022 г.</t>
  </si>
  <si>
    <t>НАС/КС/ДУ-3-479 от 21.11.2021</t>
  </si>
  <si>
    <t>НАС/КС/ДУ-3-408.</t>
  </si>
  <si>
    <t>НАС/КС/ДУ/3-590 от 09.10.2021</t>
  </si>
  <si>
    <t>НАС/КС/ДУ-3-591 от 28.09.2021 г.</t>
  </si>
  <si>
    <t>НАС/КС/ДУ-3-691/Втор-1</t>
  </si>
  <si>
    <t>НАС/КС/ДУ/3-592 от 10.10.2021</t>
  </si>
  <si>
    <t>НАС/КС/ДУ-3-593 от 14.10.2021 г.</t>
  </si>
  <si>
    <t>НАС/КС/ДУ-3-694</t>
  </si>
  <si>
    <t>НАС/КС/ДУ-3-594 от 22.01.2022</t>
  </si>
  <si>
    <t>НАС/КС/ДУ-3-678 от 28.09.2021 г.</t>
  </si>
  <si>
    <t>НАС/КС/ДУ/3-697</t>
  </si>
  <si>
    <t>НАС/КС/ДУ-3-681</t>
  </si>
  <si>
    <t>НАС/КС/ДУ-3-764.</t>
  </si>
  <si>
    <t>НАС/КР/ДУ-3-765 от14.10.2021 г.</t>
  </si>
  <si>
    <t>НАС/КС/ДУ-3-325</t>
  </si>
  <si>
    <t>НАС/КС/ДУ/3-326</t>
  </si>
  <si>
    <t>НАС/КС/ДУ/3-327</t>
  </si>
  <si>
    <t>НАС/КС/ДУ-3-328</t>
  </si>
  <si>
    <t>НАС/КС/ДУ-3-481 от 05.12.2021</t>
  </si>
  <si>
    <t>НАС/КС/ДУ-4-482</t>
  </si>
  <si>
    <t>НАС/КС/ДУ-3-483 от 01.12.2021</t>
  </si>
  <si>
    <t>НАС/КС/ДУ-3-484 от 09.03.2022 г.</t>
  </si>
  <si>
    <t>НАС/КС/ДУ-3-486 от 11.04.2022 г.</t>
  </si>
  <si>
    <t>НАС/КС/ДУ-3-713 от 01.01.2022</t>
  </si>
  <si>
    <t>НАС/КС/ДУ-3-714</t>
  </si>
  <si>
    <t>НАС/КС/ДУ-3-488</t>
  </si>
  <si>
    <t>НАС/ДУ-3-595 от 07.10.2021 г.</t>
  </si>
  <si>
    <t>НАС/КС/ДУ-3-596 от 28.02.2022 г.</t>
  </si>
  <si>
    <t>НАС/КС/ДУ-3-597 от 14.10.2021 г.</t>
  </si>
  <si>
    <t>НАС/КС/ДУ-3-598 от 13.10.2021 г.</t>
  </si>
  <si>
    <t>НАС/КС/ДУ-3-718</t>
  </si>
  <si>
    <t>НАС\КР\ДУ-3-599 от 18.10.2021</t>
  </si>
  <si>
    <t xml:space="preserve">НАС/КС/ДУ-3-682 </t>
  </si>
  <si>
    <t>НАС/ДУ-3-683 от 01.11.2021 г.</t>
  </si>
  <si>
    <t>НАС/КС/ДУ-3-721</t>
  </si>
  <si>
    <t>НАС/КС/ДУ-3-684 от 28.09.2021 г.</t>
  </si>
  <si>
    <t>НАС/КС/ДУ-3-685</t>
  </si>
  <si>
    <t>НАС/КС/ДУ/3-767 от 10.10.2021</t>
  </si>
  <si>
    <t>НАС/КС/ДУ/3-768 от 01.11.2021</t>
  </si>
  <si>
    <t>НАС/ДУ-3-769 от 07.10.2021 г.</t>
  </si>
  <si>
    <t>НАС/КС/ДУ-3-727</t>
  </si>
  <si>
    <t>НАС/КС/ДУ-3-330</t>
  </si>
  <si>
    <t>НАС/КС/ДУ/3-331 от 01.11.2021</t>
  </si>
  <si>
    <t>НАС/КС/ДУ-3-332 от 22.10.2021 г.</t>
  </si>
  <si>
    <t>НАС/КС/ДУ-3-731 от 01.01.2022</t>
  </si>
  <si>
    <t>НАС/КС/ДУ-3-490</t>
  </si>
  <si>
    <t>НАС/КС/ДУ-3-492 от 11.03.2022 г.</t>
  </si>
  <si>
    <t>НАС/КС/ДУ-3-494 от 22.12.2021</t>
  </si>
  <si>
    <t>НАС/КС/ДУ-3-495 от 22.03.2022 г.</t>
  </si>
  <si>
    <t>НАС/КС/ДУ-3-738 от 01.12.2021</t>
  </si>
  <si>
    <t>НАС/КС/ДУ-3-496 от 01.12.2021</t>
  </si>
  <si>
    <t>НАС\КС\ДУ-3-600 от 18.10.2021 г.</t>
  </si>
  <si>
    <t>НАС/КС/ДУ-3-601.</t>
  </si>
  <si>
    <t>НАС/КС/ДУ-3-602</t>
  </si>
  <si>
    <t>НАС/КС/ДУ/3-603 от 01.11.2021</t>
  </si>
  <si>
    <t>НАС/КС/ДУ-3-604</t>
  </si>
  <si>
    <t xml:space="preserve">НАС/ДУ-3-686 от 19.10.2021 </t>
  </si>
  <si>
    <t>НАС/КС/ДУ-3-687</t>
  </si>
  <si>
    <t>НАС/КС/ДУ-3-688,</t>
  </si>
  <si>
    <t>НАС/КС/ПР/3-689</t>
  </si>
  <si>
    <t>НАС/КР/ДУ-3-770 от 09.11.21</t>
  </si>
  <si>
    <t>НАС/КС/ДУ-3-771</t>
  </si>
  <si>
    <t>НАС/КС/ДУ-3-772 от 22.10.2021 г.</t>
  </si>
  <si>
    <t>НАС/КС/ДУ-3-753 от 01.12.2021</t>
  </si>
  <si>
    <t>НАС/КС/ДУ-3-334 от 21.01.2022</t>
  </si>
  <si>
    <t>НАС/КС/ДУ-3-754 от 31.03.2022 г.</t>
  </si>
  <si>
    <t>НАС/КС/ДУ-3-335</t>
  </si>
  <si>
    <t>НАС/КС/ДУ-3-336</t>
  </si>
  <si>
    <t>НАС/КС/ДУ-3-498 от 19.02.2022 г.</t>
  </si>
  <si>
    <t>НАС/КС/ДУ-3-499 от 26.03.2022 г.</t>
  </si>
  <si>
    <t>НАС/КС/ДУ-3-500 от 07.12.2021</t>
  </si>
  <si>
    <t>НАС/КС/ДУ-3-501</t>
  </si>
  <si>
    <t>НАС/КС/ДУ-3-502 от 15.11.2021</t>
  </si>
  <si>
    <t>НАС/КС/ДУ-3-762</t>
  </si>
  <si>
    <t>НАС/КС/ДУ-3-503 от 01.12.2021</t>
  </si>
  <si>
    <t>НАС/КС/ДУ-3-763</t>
  </si>
  <si>
    <t>НАС/КС/ДУ-3-504 от 23.11.2021г.</t>
  </si>
  <si>
    <t>НАС/КС/ДУ-3-606.</t>
  </si>
  <si>
    <t>НАС/КС/ДУ-3-608 от 20.01.2022</t>
  </si>
  <si>
    <t>НАС/КС/ДУ-3-690</t>
  </si>
  <si>
    <t>НАС/КС/ДУ-5-693 от 01.12.2021</t>
  </si>
  <si>
    <t>НАС/КС/ДУ-3-774/Втор-1</t>
  </si>
  <si>
    <t>НАС/КС/ДУ-3-775</t>
  </si>
  <si>
    <t>НАС/КС/ДУ-3-776 от 24.11.2021 г.</t>
  </si>
  <si>
    <t>НАС/КС/ДУ/3-777</t>
  </si>
  <si>
    <t>НАС/КС/ДУ-3-оф.1</t>
  </si>
  <si>
    <t>НАС/КС/ДУ-3-2Н НЖ</t>
  </si>
  <si>
    <t>НАС/КС/ДУ-3-оф-3 от 18.11.2021</t>
  </si>
  <si>
    <t>НАС/КС/ДУ-3-оф.4 от 01.06.2022 г.</t>
  </si>
  <si>
    <t>С24-НАСТР-3-2021/дом/Оф. 5</t>
  </si>
  <si>
    <t>НАС/КС/ДУ-3-БКФН-6Н</t>
  </si>
  <si>
    <t>НАС/КС/ДУ-3-оф.7Н от 26.11.2021 г.</t>
  </si>
  <si>
    <t>НАС/КС/ДУ-3-8Н НЖ</t>
  </si>
  <si>
    <t>НАС/КР/ДУ-3-НЖ-9Н от 10.11.2021 г.</t>
  </si>
  <si>
    <t>НАС/КР/ДУ-3-ОФ-10 от 05.10.2021 г.</t>
  </si>
  <si>
    <t>НАС/КС/ДУ/3-оф.11</t>
  </si>
  <si>
    <t>НАС/КС/ДУ-3-оф.12 от 22.11.2021 г.</t>
  </si>
  <si>
    <t>НАС/КС/ДУ-3-оф-13Н/Втор</t>
  </si>
  <si>
    <t>НАС/КС/ДУ/3-Оф.14 от 03.11.2021</t>
  </si>
  <si>
    <t>НАС/КС/ДУ-3-оф15</t>
  </si>
  <si>
    <t>НАС/КС/ДУ/3-Оф.16 от 03.11.2021</t>
  </si>
  <si>
    <t>НАС/КС/ДУ/3-Оф-17 от 08.11.2021</t>
  </si>
  <si>
    <t>НАС/КС/ДУ-3/ММ-68-Э(-1)</t>
  </si>
  <si>
    <t>НАС/КС/ДУ-ММ-3-104</t>
  </si>
  <si>
    <t>НАС/КС/ДУ-ММ-3-78</t>
  </si>
  <si>
    <t>НАС/КС/ДУ/3-ММ-6-ВТОР</t>
  </si>
  <si>
    <t>НАС/КС/ДУ-ММ-3-258</t>
  </si>
  <si>
    <t>НАС/КС/ДУ-ММ-3-292</t>
  </si>
  <si>
    <t>НАС/КС/ДУ-3/ММ-113/ВТОР1</t>
  </si>
  <si>
    <t>НАС/КС/ДУ-ММ-3-102</t>
  </si>
  <si>
    <t>НАС/КС/ДУ/3-ММ-108</t>
  </si>
  <si>
    <t>НАС/КС/ДУ/3-ММ-107</t>
  </si>
  <si>
    <t>НАС/КС/ДУ/ММ-3-293</t>
  </si>
  <si>
    <t>НАС/КС/ДУ/3-ММ-112-ВТОР</t>
  </si>
  <si>
    <t>НАС/КС/ДУ-3/ММ-131-Э(-1)ВТОР</t>
  </si>
  <si>
    <t>НАС/КС/ДУ-3/ММ-124/ВТОР1</t>
  </si>
  <si>
    <t>НАС/КС/ДУ-3-ММ-201 втор</t>
  </si>
  <si>
    <t>НАС/КС/ДУ-3-ММ-207/Втор</t>
  </si>
  <si>
    <t>НАС/КС/ДУ-3/ММ-105</t>
  </si>
  <si>
    <t>НАС/КС/ДУ-КЛ-3-118</t>
  </si>
  <si>
    <t>НАС/КС/ДУ-КЛ-3-91</t>
  </si>
  <si>
    <t>НАС/КС/ДУ-КЛ-3-140</t>
  </si>
  <si>
    <t>НАС/КС/ДУ-КЛ-3-160</t>
  </si>
  <si>
    <t>НАС/КС/ММ/ДУ-3-300/ВТОР</t>
  </si>
  <si>
    <t>НАС/КС/ДУ-КЛ-3-38</t>
  </si>
  <si>
    <t>НАС/КС/ДУ-3-КЛ-154</t>
  </si>
  <si>
    <t>НАС/КС/ДУ-3-КЛ-158</t>
  </si>
  <si>
    <t>НАС/КС/ДУ-КЛ-3-167</t>
  </si>
  <si>
    <t>НАС/КС/ДУ-КЛ-3-127</t>
  </si>
  <si>
    <t>НАС/КС/ДУ-КЛ-3-67</t>
  </si>
  <si>
    <t>НАС/КС/ДУ-КЛ-3-64</t>
  </si>
  <si>
    <t>НАС/КС/ДУ-КЛ-3-108</t>
  </si>
  <si>
    <t>НАС/КС/ДУ-3/ММ-59-Э(-1)/ВТОР</t>
  </si>
  <si>
    <t>НАС/КС/ДУ-3-ММ-142</t>
  </si>
  <si>
    <t>НАС/КС/ДУ-3-ММ-180</t>
  </si>
  <si>
    <t>НАС/КС/ДУ-3-605</t>
  </si>
  <si>
    <t>НАС/КС/ДУ-3-555/Втор</t>
  </si>
  <si>
    <t>НАС/КС/ДУ-3-510/ВТОР</t>
  </si>
  <si>
    <t>НАС/КС/ДУ-3-253</t>
  </si>
  <si>
    <t>НАС/КС/ДУ-3-181/ВТОР</t>
  </si>
  <si>
    <t>НАС/КС/ДУ/3-229-ВТОР</t>
  </si>
  <si>
    <t>НАС/КС/ДУ-3-317 втор</t>
  </si>
  <si>
    <t>НАС/КС/ДУ-3-329 втор</t>
  </si>
  <si>
    <t>НАС/КС/ДУ-3-305</t>
  </si>
  <si>
    <t>НАС/КС/ДУ-3-773</t>
  </si>
  <si>
    <t>НАС/КС/ДУ-3-733 втор</t>
  </si>
  <si>
    <t>НАС/КС/ДУ-3-729</t>
  </si>
  <si>
    <t>НАС/КС/ДУ-3-312/ВТОР</t>
  </si>
  <si>
    <t xml:space="preserve">НАС/КС-3-637ВТОР </t>
  </si>
  <si>
    <t>НАС/КС/ДУ-3-644</t>
  </si>
  <si>
    <t>НАС/КС/ДУ-3-680/Втор</t>
  </si>
  <si>
    <t>НАС/КС/ДУ/3-143-ВТОР</t>
  </si>
  <si>
    <t>НАС/КС/ДУ-3-20</t>
  </si>
  <si>
    <t>НАС/ПР/ДУ/3-56-ВТОР</t>
  </si>
  <si>
    <t>НАС/КС/ДУ-3-708</t>
  </si>
  <si>
    <t>НАС/КС/ДУ-3-124 втор</t>
  </si>
  <si>
    <t>НАС/КС/ДУ/3-650-ВТОР</t>
  </si>
  <si>
    <t>НАС/КС/ДУ/3-491-ВТОР</t>
  </si>
  <si>
    <t>НАС/КС/ДУ-3-374/Втор</t>
  </si>
  <si>
    <t>НАС/КС/ДУ-3-506</t>
  </si>
  <si>
    <t>НАС/КС/ДУ/3-586</t>
  </si>
  <si>
    <t>НАС/КС/ДУ/3-541</t>
  </si>
  <si>
    <t>НАС/КС/ДУ-3-533/Втор</t>
  </si>
  <si>
    <t>НАС/КС/ДУ-3-489/Втор</t>
  </si>
  <si>
    <t>НАС/КС/ДУ-3-46/ВТОР</t>
  </si>
  <si>
    <t>НАС/КС/ДУ/3-76-ВТОР</t>
  </si>
  <si>
    <t>НАС/КС/ДУ/3-397-ВТОР</t>
  </si>
  <si>
    <t>НАС/КС/ДУ-3-461</t>
  </si>
  <si>
    <t>НАС/КС/ДУ-3-249/Втор</t>
  </si>
  <si>
    <t>НАС/КС/ДУ-3-313ВТОР</t>
  </si>
  <si>
    <t>НАС/КС/ДУ-3-171ВТОР</t>
  </si>
  <si>
    <t>НАС/КС/ДУ-3-607/втор 1</t>
  </si>
  <si>
    <t>НАС/КС/ДУ-3-497ВТОР</t>
  </si>
  <si>
    <t>НАС/КС/ДУ-3-43/ВТОР</t>
  </si>
  <si>
    <t>НАС/КС/ДУ-3-766/ВТОР</t>
  </si>
  <si>
    <t>НАС/КС/ДУ-3/ММ-230/ВТОР1</t>
  </si>
  <si>
    <t>НАС/КС/ДУ-КЛ-3-88</t>
  </si>
  <si>
    <t>НАС/КС/ДУ-3-КЛ-122</t>
  </si>
  <si>
    <t>НАС/КС/ДУ/3-КЛ-10</t>
  </si>
  <si>
    <t>НАС/КС/ДУ-3-570/ВТОР1</t>
  </si>
  <si>
    <t>л/с №3000001184361</t>
  </si>
  <si>
    <t>л/с №3000001183770</t>
  </si>
  <si>
    <t>л/с №3000001186848</t>
  </si>
  <si>
    <t>л/с №3000001186505</t>
  </si>
  <si>
    <t>л/с №3000001186042</t>
  </si>
  <si>
    <t>л/с №3000001184045</t>
  </si>
  <si>
    <t>л/с №3000001187264</t>
  </si>
  <si>
    <t>л/с №3000001184026</t>
  </si>
  <si>
    <t>л/с №3000001183767</t>
  </si>
  <si>
    <t>л/с №3000001187291</t>
  </si>
  <si>
    <t>л/с №3000001187286</t>
  </si>
  <si>
    <t>л/с №3000001187353</t>
  </si>
  <si>
    <t>л/с №3000001186668</t>
  </si>
  <si>
    <t>л/с №3000001187055</t>
  </si>
  <si>
    <t>л/с №3000001186389</t>
  </si>
  <si>
    <t>л/с №3000001184190</t>
  </si>
  <si>
    <t>л/с №3000001183661</t>
  </si>
  <si>
    <t>л/с №3000001184040</t>
  </si>
  <si>
    <t>л/с №3000001184162</t>
  </si>
  <si>
    <t>л/с №3000001186405</t>
  </si>
  <si>
    <t>л/с №3000001185168</t>
  </si>
  <si>
    <t>л/с №3000001186883</t>
  </si>
  <si>
    <t>л/с №3000001187056</t>
  </si>
  <si>
    <t>л/с №3000001186574</t>
  </si>
  <si>
    <t>л/с №3000001183952</t>
  </si>
  <si>
    <t>л/с №3000001184724</t>
  </si>
  <si>
    <t>л/с №3000001183678</t>
  </si>
  <si>
    <t>л/с №3000001187140</t>
  </si>
  <si>
    <t>л/с №3000001184200</t>
  </si>
  <si>
    <t>л/с №3000001184114</t>
  </si>
  <si>
    <t>л/с №3000001187284</t>
  </si>
  <si>
    <t>л/с №3000001184127</t>
  </si>
  <si>
    <t>л/с №3000001183769</t>
  </si>
  <si>
    <t>л/с №3000001187211</t>
  </si>
  <si>
    <t>л/с №3000001186352</t>
  </si>
  <si>
    <t>л/с №3000001184883</t>
  </si>
  <si>
    <t>л/с №3000001184115</t>
  </si>
  <si>
    <t>л/с №3000001186301</t>
  </si>
  <si>
    <t>л/с №3000001186302</t>
  </si>
  <si>
    <t>л/с №3000001187212</t>
  </si>
  <si>
    <t>л/с №3000001187213</t>
  </si>
  <si>
    <t>л/с №3000001183676</t>
  </si>
  <si>
    <t>л/с №3000001183787</t>
  </si>
  <si>
    <t>л/с №3000001187214</t>
  </si>
  <si>
    <t>л/с №3000001187215</t>
  </si>
  <si>
    <t>л/с №3000001184137</t>
  </si>
  <si>
    <t>л/с №3000001184028</t>
  </si>
  <si>
    <t>л/с №3000001183843</t>
  </si>
  <si>
    <t>л/с №3000001186066</t>
  </si>
  <si>
    <t>л/с №3000001186272</t>
  </si>
  <si>
    <t>л/с №3000001183553</t>
  </si>
  <si>
    <t>л/с №3000001184794</t>
  </si>
  <si>
    <t>л/с №3000001184136</t>
  </si>
  <si>
    <t>л/с №3000001184341</t>
  </si>
  <si>
    <t>л/с №3000001183593</t>
  </si>
  <si>
    <t>л/с №3000001183700</t>
  </si>
  <si>
    <t>л/с №3000001184002</t>
  </si>
  <si>
    <t>л/с №3000001183614</t>
  </si>
  <si>
    <t>л/с №3000001186742</t>
  </si>
  <si>
    <t>л/с №3000001184340</t>
  </si>
  <si>
    <t>л/с №3000001187281</t>
  </si>
  <si>
    <t>л/с №3000001186444</t>
  </si>
  <si>
    <t>л/с №3000001186720</t>
  </si>
  <si>
    <t>л/с №3000001186262</t>
  </si>
  <si>
    <t>л/с №3000001186719</t>
  </si>
  <si>
    <t>л/с №3000001187216</t>
  </si>
  <si>
    <t>л/с №3000001183772</t>
  </si>
  <si>
    <t>л/с №3000001184107</t>
  </si>
  <si>
    <t>л/с №3000001183834</t>
  </si>
  <si>
    <t>Сведения о показаниях счетчика</t>
  </si>
  <si>
    <t>за 1 квартал 2024 г.</t>
  </si>
  <si>
    <t>ЖК НАСТРОЕНИЕ, 129337, Москва г, Ярославский, Красная Сосна ул., дом №3</t>
  </si>
  <si>
    <t>Вид услуги</t>
  </si>
  <si>
    <t>Серийный номер ПУ</t>
  </si>
  <si>
    <t>Январь 24</t>
  </si>
  <si>
    <t>Февраль 24</t>
  </si>
  <si>
    <t>Март 24</t>
  </si>
  <si>
    <t>Дневное показание</t>
  </si>
  <si>
    <t>Дата</t>
  </si>
  <si>
    <t>Отопление ЖП ФАКТ  (не использовать с 01.01.2024)</t>
  </si>
  <si>
    <t>-</t>
  </si>
  <si>
    <t>Отопление ПУ</t>
  </si>
  <si>
    <t>24.01.2024</t>
  </si>
  <si>
    <t>21.02.2024</t>
  </si>
  <si>
    <t>20.10.2021</t>
  </si>
  <si>
    <t>21.03.2024</t>
  </si>
  <si>
    <t>06.11.2021</t>
  </si>
  <si>
    <t>19.01.2024</t>
  </si>
  <si>
    <t>20.02.2024</t>
  </si>
  <si>
    <t>19.03.2024</t>
  </si>
  <si>
    <t>27.10.2021</t>
  </si>
  <si>
    <t>10.11.2021</t>
  </si>
  <si>
    <t>12.12.2023</t>
  </si>
  <si>
    <t>04.01.2024</t>
  </si>
  <si>
    <t>02.02.2024</t>
  </si>
  <si>
    <t>23.01.2024</t>
  </si>
  <si>
    <t>27.02.2024</t>
  </si>
  <si>
    <t>20.03.2024</t>
  </si>
  <si>
    <t>03.11.2021</t>
  </si>
  <si>
    <t>06.03.2023</t>
  </si>
  <si>
    <t>09.01.2024</t>
  </si>
  <si>
    <t>15.03.2024</t>
  </si>
  <si>
    <t>15.09.2021</t>
  </si>
  <si>
    <t>11.04.2022</t>
  </si>
  <si>
    <t>17.12.2021</t>
  </si>
  <si>
    <t>04.09.2021</t>
  </si>
  <si>
    <t>21.01.2024</t>
  </si>
  <si>
    <t>22.02.2024</t>
  </si>
  <si>
    <t>09.09.2021</t>
  </si>
  <si>
    <t>14.09.2021</t>
  </si>
  <si>
    <t>17.02.2022</t>
  </si>
  <si>
    <t>05.01.2024</t>
  </si>
  <si>
    <t>24.02.2024</t>
  </si>
  <si>
    <t>22.03.2024</t>
  </si>
  <si>
    <t>20.01.2024</t>
  </si>
  <si>
    <t>16.02.2024</t>
  </si>
  <si>
    <t>03.06.2022</t>
  </si>
  <si>
    <t>26.11.2021</t>
  </si>
  <si>
    <t>06.02.2023</t>
  </si>
  <si>
    <t>07.11.2021</t>
  </si>
  <si>
    <t>28.03.2024</t>
  </si>
  <si>
    <t>01.07.2022</t>
  </si>
  <si>
    <t>10.12.2023</t>
  </si>
  <si>
    <t>25.02.2024</t>
  </si>
  <si>
    <t>16.01.2024</t>
  </si>
  <si>
    <t>18.03.2024</t>
  </si>
  <si>
    <t>02.09.2021</t>
  </si>
  <si>
    <t>22.01.2024</t>
  </si>
  <si>
    <t>24.03.2024</t>
  </si>
  <si>
    <t>07.02.2024</t>
  </si>
  <si>
    <t>13.03.2024</t>
  </si>
  <si>
    <t>08.09.2021</t>
  </si>
  <si>
    <t>31.08.2021</t>
  </si>
  <si>
    <t>23.03.2024</t>
  </si>
  <si>
    <t>11.11.2021</t>
  </si>
  <si>
    <t>18.01.2024</t>
  </si>
  <si>
    <t>22.01.2023</t>
  </si>
  <si>
    <t>15.01.2024</t>
  </si>
  <si>
    <t>14.10.2022</t>
  </si>
  <si>
    <t>12.01.2024</t>
  </si>
  <si>
    <t>15.02.2024</t>
  </si>
  <si>
    <t>17.03.2024</t>
  </si>
  <si>
    <t>09.04.2022</t>
  </si>
  <si>
    <t>25.03.2024</t>
  </si>
  <si>
    <t>21.05.2022</t>
  </si>
  <si>
    <t>18.08.2022</t>
  </si>
  <si>
    <t>08.02.2022</t>
  </si>
  <si>
    <t>18.02.2024</t>
  </si>
  <si>
    <t>29.09.2021</t>
  </si>
  <si>
    <t>23.09.2021</t>
  </si>
  <si>
    <t>24.09.2023</t>
  </si>
  <si>
    <t>07.09.2021</t>
  </si>
  <si>
    <t>25.09.2021</t>
  </si>
  <si>
    <t>26.03.2024</t>
  </si>
  <si>
    <t>25.05.2023</t>
  </si>
  <si>
    <t>18.09.2021</t>
  </si>
  <si>
    <t>25.10.2022</t>
  </si>
  <si>
    <t>02.06.2022</t>
  </si>
  <si>
    <t>11.09.2021</t>
  </si>
  <si>
    <t>11.03.2024</t>
  </si>
  <si>
    <t>30.12.2021</t>
  </si>
  <si>
    <t>14.12.2023</t>
  </si>
  <si>
    <t>17.01.2024</t>
  </si>
  <si>
    <t>23.11.2023</t>
  </si>
  <si>
    <t>22.09.2023</t>
  </si>
  <si>
    <t>23.02.2024</t>
  </si>
  <si>
    <t>16.11.2023</t>
  </si>
  <si>
    <t>07.01.2024</t>
  </si>
  <si>
    <t>06.02.2024</t>
  </si>
  <si>
    <t>07.03.2024</t>
  </si>
  <si>
    <t>10.09.2021</t>
  </si>
  <si>
    <t>06.10.2021</t>
  </si>
  <si>
    <t>17.09.2021</t>
  </si>
  <si>
    <t>25.08.2023</t>
  </si>
  <si>
    <t>19.04.2023</t>
  </si>
  <si>
    <t>21.05.2023</t>
  </si>
  <si>
    <t>09.02.2024</t>
  </si>
  <si>
    <t>12.03.2024</t>
  </si>
  <si>
    <t>05.12.2021</t>
  </si>
  <si>
    <t>28.01.2024</t>
  </si>
  <si>
    <t>05.02.2024</t>
  </si>
  <si>
    <t>05.03.2024</t>
  </si>
  <si>
    <t>10.05.2023</t>
  </si>
  <si>
    <t>26.09.2021</t>
  </si>
  <si>
    <t>19.02.2024</t>
  </si>
  <si>
    <t>16.03.2024</t>
  </si>
  <si>
    <t>21.09.2021</t>
  </si>
  <si>
    <t>25.01.2024</t>
  </si>
  <si>
    <t>13.01.2024</t>
  </si>
  <si>
    <t>15.09.2023</t>
  </si>
  <si>
    <t>20.11.2022</t>
  </si>
  <si>
    <t>14.08.2023</t>
  </si>
  <si>
    <t>12.02.2024</t>
  </si>
  <si>
    <t>25.11.2023</t>
  </si>
  <si>
    <t>14.09.2023</t>
  </si>
  <si>
    <t>02.12.2023</t>
  </si>
  <si>
    <t>24.09.2021</t>
  </si>
  <si>
    <t>14.03.2022</t>
  </si>
  <si>
    <t>30.11.2021</t>
  </si>
  <si>
    <t>24.05.2023</t>
  </si>
  <si>
    <t>29.10.2021</t>
  </si>
  <si>
    <t>29.12.2021</t>
  </si>
  <si>
    <t>29.03.2022</t>
  </si>
  <si>
    <t>24.06.2023</t>
  </si>
  <si>
    <t>14.03.2024</t>
  </si>
  <si>
    <t>08.02.2024</t>
  </si>
  <si>
    <t>17.02.2024</t>
  </si>
  <si>
    <t>20.10.2022</t>
  </si>
  <si>
    <t>24.04.2023</t>
  </si>
  <si>
    <t>15.06.2023</t>
  </si>
  <si>
    <t>12.02.2022</t>
  </si>
  <si>
    <t>25.11.2021</t>
  </si>
  <si>
    <t>15.02.2022</t>
  </si>
  <si>
    <t>22.09.2022</t>
  </si>
  <si>
    <t>15.04.2022</t>
  </si>
  <si>
    <t>17.06.2023</t>
  </si>
  <si>
    <t>28.09.2021</t>
  </si>
  <si>
    <t>17.03.2023</t>
  </si>
  <si>
    <t>07.10.2021</t>
  </si>
  <si>
    <t>11.01.2024</t>
  </si>
  <si>
    <t>25.02.2022</t>
  </si>
  <si>
    <t>01.04.2023</t>
  </si>
  <si>
    <t>30.10.2021</t>
  </si>
  <si>
    <t>02.10.2021</t>
  </si>
  <si>
    <t>22.09.2021</t>
  </si>
  <si>
    <t>21.11.2021</t>
  </si>
  <si>
    <t>14.01.2022</t>
  </si>
  <si>
    <t>09.01.2022</t>
  </si>
  <si>
    <t>13.02.2024</t>
  </si>
  <si>
    <t>22.11.2022</t>
  </si>
  <si>
    <t>16.05.2023</t>
  </si>
  <si>
    <t>21.10.2021</t>
  </si>
  <si>
    <t>08.11.2023</t>
  </si>
  <si>
    <t>03.10.2021</t>
  </si>
  <si>
    <t>22.01.2022</t>
  </si>
  <si>
    <t>25.09.2023</t>
  </si>
  <si>
    <t>22.11.2023</t>
  </si>
  <si>
    <t>01.03.2024</t>
  </si>
  <si>
    <t>21.12.2021</t>
  </si>
  <si>
    <t>24.08.2023</t>
  </si>
  <si>
    <t>01.11.2023</t>
  </si>
  <si>
    <t>21.03.2023</t>
  </si>
  <si>
    <t>23.07.2023</t>
  </si>
  <si>
    <t>05.04.2022</t>
  </si>
  <si>
    <t>20.11.2021</t>
  </si>
  <si>
    <t>23.12.2021</t>
  </si>
  <si>
    <t>09.07.2023</t>
  </si>
  <si>
    <t>07.12.2021</t>
  </si>
  <si>
    <t>17.07.2023</t>
  </si>
  <si>
    <t>16.09.2021</t>
  </si>
  <si>
    <t>10.01.2024</t>
  </si>
  <si>
    <t>10.10.2021</t>
  </si>
  <si>
    <t>24.07.2023</t>
  </si>
  <si>
    <t>10.10.2023</t>
  </si>
  <si>
    <t>11.10.2023</t>
  </si>
  <si>
    <t>27.09.2021</t>
  </si>
  <si>
    <t>20.11.2023</t>
  </si>
  <si>
    <t>30.03.2022</t>
  </si>
  <si>
    <t>19.10.2023</t>
  </si>
  <si>
    <t>03.02.2024</t>
  </si>
  <si>
    <t>06.03.2024</t>
  </si>
  <si>
    <t>08.01.2024</t>
  </si>
  <si>
    <t>09.03.2024</t>
  </si>
  <si>
    <t>24.02.2022</t>
  </si>
  <si>
    <t>20.03.2023</t>
  </si>
  <si>
    <t>09.02.2022</t>
  </si>
  <si>
    <t>04.11.2023</t>
  </si>
  <si>
    <t>09.11.2021</t>
  </si>
  <si>
    <t>01.03.2023</t>
  </si>
  <si>
    <t>23.10.2021</t>
  </si>
  <si>
    <t>24.11.2023</t>
  </si>
  <si>
    <t>15.10.2021</t>
  </si>
  <si>
    <t>24.11.2022</t>
  </si>
  <si>
    <t>16.10.2021</t>
  </si>
  <si>
    <t>01.01.2024</t>
  </si>
  <si>
    <t>14.02.2024</t>
  </si>
  <si>
    <t>11.10.2021</t>
  </si>
  <si>
    <t>05.10.2021</t>
  </si>
  <si>
    <t>19.11.2023</t>
  </si>
  <si>
    <t>30.09.2021</t>
  </si>
  <si>
    <t>01.10.2021</t>
  </si>
  <si>
    <t>04.10.2021</t>
  </si>
  <si>
    <t>20.02.2023</t>
  </si>
  <si>
    <t>19.02.2023</t>
  </si>
  <si>
    <t>20.05.2023</t>
  </si>
  <si>
    <t>24.11.2021</t>
  </si>
  <si>
    <t>17.10.2021</t>
  </si>
  <si>
    <t>19.10.2021</t>
  </si>
  <si>
    <t>08.10.2021</t>
  </si>
  <si>
    <t>20.04.2023</t>
  </si>
  <si>
    <t>22.03.2022</t>
  </si>
  <si>
    <t>11.12.2022</t>
  </si>
  <si>
    <t>11.12.2023</t>
  </si>
  <si>
    <t>19.03.2022</t>
  </si>
  <si>
    <t>06.01.2024</t>
  </si>
  <si>
    <t>28.11.2021</t>
  </si>
  <si>
    <t>26.02.2022</t>
  </si>
  <si>
    <t>04.02.2024</t>
  </si>
  <si>
    <t>04.04.2023</t>
  </si>
  <si>
    <t>12.10.2021</t>
  </si>
  <si>
    <t>29.11.2021</t>
  </si>
  <si>
    <t>09.12.2023</t>
  </si>
  <si>
    <t>25.12.2021</t>
  </si>
  <si>
    <t>01.02.2022</t>
  </si>
  <si>
    <t>27.01.2024</t>
  </si>
  <si>
    <t>26.02.2024</t>
  </si>
  <si>
    <t>01.02.2024</t>
  </si>
  <si>
    <t>11.11.2022</t>
  </si>
  <si>
    <t>06.12.2023</t>
  </si>
  <si>
    <t>14.01.2024</t>
  </si>
  <si>
    <t>28.02.2024</t>
  </si>
  <si>
    <t>21.01.2023</t>
  </si>
  <si>
    <t>23.05.2022</t>
  </si>
  <si>
    <t>03.04.2022</t>
  </si>
  <si>
    <t>04.03.2024</t>
  </si>
  <si>
    <t>13.11.2023</t>
  </si>
  <si>
    <t>10.03.2024</t>
  </si>
  <si>
    <t>03.11.2023</t>
  </si>
  <si>
    <t>08.03.2024</t>
  </si>
  <si>
    <t>05.11.2021</t>
  </si>
  <si>
    <t>23.10.2023</t>
  </si>
  <si>
    <t>18.12.2021</t>
  </si>
  <si>
    <t>10.12.2021</t>
  </si>
  <si>
    <t>24.08.2022</t>
  </si>
  <si>
    <t>21.03.2022</t>
  </si>
  <si>
    <t>13.12.2023</t>
  </si>
  <si>
    <t>22.02.2022</t>
  </si>
  <si>
    <t>26.08.2022</t>
  </si>
  <si>
    <t>15.12.2021</t>
  </si>
  <si>
    <t>08.11.2021</t>
  </si>
  <si>
    <t>12.11.2021</t>
  </si>
  <si>
    <t>29.01.2022</t>
  </si>
  <si>
    <t>26.03.2022</t>
  </si>
  <si>
    <t>18.03.2023</t>
  </si>
  <si>
    <t>22.11.2021</t>
  </si>
  <si>
    <t>16.03.2022</t>
  </si>
  <si>
    <t>02.03.2022</t>
  </si>
  <si>
    <t>17.11.2023</t>
  </si>
  <si>
    <t>19.11.2021</t>
  </si>
  <si>
    <t>23.08.2023</t>
  </si>
  <si>
    <t>05.01.2022</t>
  </si>
  <si>
    <t>20.10.2023</t>
  </si>
  <si>
    <t>31.03.2022</t>
  </si>
  <si>
    <t>28.11.2023</t>
  </si>
  <si>
    <t>13.08.2023</t>
  </si>
  <si>
    <t>06.12.2022</t>
  </si>
  <si>
    <t>02.02.2022</t>
  </si>
  <si>
    <t>13.05.2023</t>
  </si>
  <si>
    <t>13.11.2021</t>
  </si>
  <si>
    <t>07.12.2023</t>
  </si>
  <si>
    <t>28.12.2021</t>
  </si>
  <si>
    <t>18.06.2022</t>
  </si>
  <si>
    <t>10.03.2022</t>
  </si>
  <si>
    <t>09.08.2022</t>
  </si>
  <si>
    <t>12.02.2023</t>
  </si>
  <si>
    <t>15.11.2022</t>
  </si>
  <si>
    <t>27.11.2021</t>
  </si>
  <si>
    <t>27.07.2022</t>
  </si>
  <si>
    <t>11.12.2021</t>
  </si>
  <si>
    <t>06.12.2021</t>
  </si>
  <si>
    <t>14.12.2021</t>
  </si>
  <si>
    <t>03.02.2022</t>
  </si>
  <si>
    <t>19.11.2022</t>
  </si>
  <si>
    <t>09.03.2022</t>
  </si>
  <si>
    <t>02.08.2023</t>
  </si>
  <si>
    <t>03.04.2023</t>
  </si>
  <si>
    <t>23.03.2023</t>
  </si>
  <si>
    <t>26.01.2024</t>
  </si>
  <si>
    <t>25.03.2023</t>
  </si>
  <si>
    <t>15.11.2021</t>
  </si>
  <si>
    <t>08.12.2023</t>
  </si>
  <si>
    <t>23.11.2021</t>
  </si>
  <si>
    <t>28.04.2023</t>
  </si>
  <si>
    <t>04.10.2023</t>
  </si>
  <si>
    <t>12.04.2022</t>
  </si>
  <si>
    <t>15.02.2023</t>
  </si>
  <si>
    <t>16.06.2023</t>
  </si>
  <si>
    <t>08.06.2022</t>
  </si>
  <si>
    <t>18.10.2023</t>
  </si>
  <si>
    <t>10.12.2022</t>
  </si>
  <si>
    <t>17.11.2021</t>
  </si>
  <si>
    <t>03.05.2022</t>
  </si>
  <si>
    <t>18.01.2022</t>
  </si>
  <si>
    <t>03.12.2021</t>
  </si>
  <si>
    <t>05.02.2022</t>
  </si>
  <si>
    <t>14.06.2023</t>
  </si>
  <si>
    <t>31.05.2022</t>
  </si>
  <si>
    <t>16.12.2021</t>
  </si>
  <si>
    <t>09.10.2021</t>
  </si>
  <si>
    <t>09.04.2023</t>
  </si>
  <si>
    <t>14.10.2021</t>
  </si>
  <si>
    <t>16.09.2022</t>
  </si>
  <si>
    <t>11.02.2024</t>
  </si>
  <si>
    <t>01.12.2021</t>
  </si>
  <si>
    <t>02.10.2023</t>
  </si>
  <si>
    <t>12.01.2023</t>
  </si>
  <si>
    <t>19.01.2023</t>
  </si>
  <si>
    <t>08.03.2023</t>
  </si>
  <si>
    <t>23.03.2022</t>
  </si>
  <si>
    <t>22.12.2021</t>
  </si>
  <si>
    <t>10.02.2024</t>
  </si>
  <si>
    <t>21.06.2022</t>
  </si>
  <si>
    <t>29.12.2023</t>
  </si>
  <si>
    <t>13.11.2022</t>
  </si>
  <si>
    <t>09.09.2023</t>
  </si>
  <si>
    <t>25.07.2023</t>
  </si>
  <si>
    <t>18.05.2023</t>
  </si>
  <si>
    <t>25.01.2023</t>
  </si>
  <si>
    <t>07.04.2022</t>
  </si>
  <si>
    <t>22.06.2022</t>
  </si>
  <si>
    <t>21.07.2022</t>
  </si>
  <si>
    <t>02.11.2021</t>
  </si>
  <si>
    <t>31.10.2021</t>
  </si>
  <si>
    <t>25.01.2022</t>
  </si>
  <si>
    <t>22.10.2021</t>
  </si>
  <si>
    <t>25.10.2023</t>
  </si>
  <si>
    <t>24.10.2021</t>
  </si>
  <si>
    <t>23.04.2022</t>
  </si>
  <si>
    <t>02.12.2021</t>
  </si>
  <si>
    <t>16.07.2023</t>
  </si>
  <si>
    <t>24.10.2023</t>
  </si>
  <si>
    <t>07.11.2023</t>
  </si>
  <si>
    <t>28.10.2021</t>
  </si>
  <si>
    <t>26.10.2021</t>
  </si>
  <si>
    <t>01.11.2021</t>
  </si>
  <si>
    <t>25.10.2021</t>
  </si>
  <si>
    <t>13.04.2022</t>
  </si>
  <si>
    <t>14.11.2021</t>
  </si>
  <si>
    <t>Организация:</t>
  </si>
  <si>
    <t>Ответственное лицо:</t>
  </si>
  <si>
    <t>_______________/  Волков Д.В./</t>
  </si>
  <si>
    <t>Принимаем к учету</t>
  </si>
  <si>
    <t>показ. 31.03.2024</t>
  </si>
  <si>
    <t>за Ноябрь 2024 г. - Декабрь 2024 г.</t>
  </si>
  <si>
    <t>Ноябрь 24</t>
  </si>
  <si>
    <t>Декабрь 24</t>
  </si>
  <si>
    <t>25.10.2024</t>
  </si>
  <si>
    <t>19.11.2024</t>
  </si>
  <si>
    <t>12.12.2024</t>
  </si>
  <si>
    <t>25.11.2024</t>
  </si>
  <si>
    <t>11.12.2024</t>
  </si>
  <si>
    <t>24.11.2024</t>
  </si>
  <si>
    <t>22.11.2024</t>
  </si>
  <si>
    <t>10.12.2024</t>
  </si>
  <si>
    <t>20.11.2024</t>
  </si>
  <si>
    <t>21.11.2024</t>
  </si>
  <si>
    <t>14.12.2024</t>
  </si>
  <si>
    <t>24.09.2024</t>
  </si>
  <si>
    <t>06.12.2024</t>
  </si>
  <si>
    <t>12.11.2024</t>
  </si>
  <si>
    <t>08.12.2024</t>
  </si>
  <si>
    <t>15.10.2024</t>
  </si>
  <si>
    <t>13.12.2024</t>
  </si>
  <si>
    <t>18.11.2024</t>
  </si>
  <si>
    <t>08.11.2024</t>
  </si>
  <si>
    <t>24.07.2024</t>
  </si>
  <si>
    <t>16.11.2024</t>
  </si>
  <si>
    <t>20.09.2024</t>
  </si>
  <si>
    <t>13.08.2024</t>
  </si>
  <si>
    <t>18.07.2024</t>
  </si>
  <si>
    <t>19.08.2024</t>
  </si>
  <si>
    <t>05.12.2024</t>
  </si>
  <si>
    <t>01.11.2024</t>
  </si>
  <si>
    <t>01.12.2024</t>
  </si>
  <si>
    <t>26.08.2024</t>
  </si>
  <si>
    <t>12.07.2024</t>
  </si>
  <si>
    <t>10.10.2024</t>
  </si>
  <si>
    <t>09.11.2024</t>
  </si>
  <si>
    <t>04.10.2024</t>
  </si>
  <si>
    <t>04.12.2024</t>
  </si>
  <si>
    <t>20.06.2024</t>
  </si>
  <si>
    <t>17.11.2024</t>
  </si>
  <si>
    <t>03.12.2024</t>
  </si>
  <si>
    <t>04.11.2024</t>
  </si>
  <si>
    <t>24.10.2024</t>
  </si>
  <si>
    <t>07.12.2024</t>
  </si>
  <si>
    <t>23.10.2024</t>
  </si>
  <si>
    <t>03.10.2024</t>
  </si>
  <si>
    <t>09.12.2024</t>
  </si>
  <si>
    <t>13.11.2024</t>
  </si>
  <si>
    <t>14.11.2024</t>
  </si>
  <si>
    <t>07.11.2024</t>
  </si>
  <si>
    <t>21.06.2024</t>
  </si>
  <si>
    <t>25.04.2024</t>
  </si>
  <si>
    <t>25.06.2024</t>
  </si>
  <si>
    <t>10.11.2024</t>
  </si>
  <si>
    <t>23.11.2024</t>
  </si>
  <si>
    <t>19.06.2024</t>
  </si>
  <si>
    <t>25.05.2024</t>
  </si>
  <si>
    <t>20.04.2024</t>
  </si>
  <si>
    <t>22.10.2024</t>
  </si>
  <si>
    <t>13.07.2024</t>
  </si>
  <si>
    <t>06.11.2024</t>
  </si>
  <si>
    <t>15.11.2024</t>
  </si>
  <si>
    <t>16.09.2024</t>
  </si>
  <si>
    <t>15.09.2024</t>
  </si>
  <si>
    <t>02.12.2024</t>
  </si>
  <si>
    <t>23.09.2024</t>
  </si>
  <si>
    <t>18.10.2024</t>
  </si>
  <si>
    <t>03.11.2024</t>
  </si>
  <si>
    <t>23.05.2024</t>
  </si>
  <si>
    <t>02.11.2024</t>
  </si>
  <si>
    <t>16.10.2024</t>
  </si>
  <si>
    <t>22.05.2024</t>
  </si>
  <si>
    <t>05.11.2024</t>
  </si>
  <si>
    <t>11.10.2024</t>
  </si>
  <si>
    <t>09.06.2024</t>
  </si>
  <si>
    <t>24.05.2024</t>
  </si>
  <si>
    <t>21.10.2024</t>
  </si>
  <si>
    <t>09.10.2024</t>
  </si>
  <si>
    <t>19.05.2024</t>
  </si>
  <si>
    <t>02.06.2024</t>
  </si>
  <si>
    <t>15.05.2024</t>
  </si>
  <si>
    <t>17.10.2024</t>
  </si>
  <si>
    <t>22-100771</t>
  </si>
  <si>
    <t>19.10.2024</t>
  </si>
  <si>
    <t>22.07.2024</t>
  </si>
  <si>
    <t>01.10.2024</t>
  </si>
  <si>
    <t>20.10.2024</t>
  </si>
  <si>
    <t>23.07.2024</t>
  </si>
  <si>
    <t>17.07.2024</t>
  </si>
  <si>
    <t>16.05.2024</t>
  </si>
  <si>
    <t>14.05.2024</t>
  </si>
  <si>
    <t>11.11.2024</t>
  </si>
  <si>
    <t>22.04.2024</t>
  </si>
  <si>
    <t>24.08.2024</t>
  </si>
  <si>
    <t>22.08.2024</t>
  </si>
  <si>
    <t>14.08.2024</t>
  </si>
  <si>
    <t>19.07.2024</t>
  </si>
  <si>
    <t>12.10.2024</t>
  </si>
  <si>
    <t>16.04.2024</t>
  </si>
  <si>
    <t>06.06.2024</t>
  </si>
  <si>
    <t>№ п/п</t>
  </si>
  <si>
    <t>Прибор</t>
  </si>
  <si>
    <t xml:space="preserve">Показание </t>
  </si>
  <si>
    <t>Комментарий (неисправен, № Счетчика и т.д.)</t>
  </si>
  <si>
    <t>нет счетчика</t>
  </si>
  <si>
    <t>70002571_</t>
  </si>
  <si>
    <t>70002616.</t>
  </si>
  <si>
    <t>70001084.</t>
  </si>
  <si>
    <t>не рабботает</t>
  </si>
  <si>
    <t xml:space="preserve">43475136. </t>
  </si>
  <si>
    <t>70001560</t>
  </si>
  <si>
    <t>40011260</t>
  </si>
  <si>
    <t>70001572</t>
  </si>
  <si>
    <t xml:space="preserve">70001627. </t>
  </si>
  <si>
    <t xml:space="preserve">22-100771 </t>
  </si>
  <si>
    <t>кв. 695</t>
  </si>
  <si>
    <t>кв. 733</t>
  </si>
  <si>
    <t>кв. 757</t>
  </si>
  <si>
    <t>Показания ЛК ИПУ на 31.03.2024</t>
  </si>
  <si>
    <t>Показания реестр</t>
  </si>
  <si>
    <t>показание (декабрь)</t>
  </si>
  <si>
    <t>показ. 12.2024</t>
  </si>
  <si>
    <t>ПРОВЕРИТЬ 2 полугодие</t>
  </si>
  <si>
    <t xml:space="preserve">Показания на 31.12.2023 </t>
  </si>
  <si>
    <t>Итого</t>
  </si>
  <si>
    <t>7=5*2</t>
  </si>
  <si>
    <t>31.01.2024 0:00:00</t>
  </si>
  <si>
    <t>29.02.2024 0:00:00</t>
  </si>
  <si>
    <t>31.03.2024 0:00:00</t>
  </si>
  <si>
    <t>30.11.2024 0:00:00</t>
  </si>
  <si>
    <t>31.12.2024 0:00:00</t>
  </si>
  <si>
    <t>в базе 1с проведена кор-ка за 2023 на сумму 18001,32</t>
  </si>
  <si>
    <t>поставила расход такой и не провожу перерасчет ( за этот год по ИПУ 0)</t>
  </si>
  <si>
    <t>ЛицевойСчет.Адрес.Владелец</t>
  </si>
  <si>
    <t>Сумма начисления</t>
  </si>
  <si>
    <t>л/с №3000001185073</t>
  </si>
  <si>
    <t>л/с №3000001185144</t>
  </si>
  <si>
    <t>Начисления по лицевым счетам</t>
  </si>
  <si>
    <t>Период: 01.01.2024 - ...</t>
  </si>
  <si>
    <t>Показатели: Сумма начисления;</t>
  </si>
  <si>
    <t>Группировки колонок: Месяц начисления (Элементы);</t>
  </si>
  <si>
    <t>Дополнительные поля:
ЛицевойСчет.Адрес (Вместе, После группировки);</t>
  </si>
  <si>
    <t>л/с №3000001185086</t>
  </si>
  <si>
    <t>л/с №3000001186701</t>
  </si>
  <si>
    <t>л/с №3000001187191</t>
  </si>
  <si>
    <t>л/с №3000001184810</t>
  </si>
  <si>
    <t>л/с №3000001187421</t>
  </si>
  <si>
    <t>л/с №3000001185071</t>
  </si>
  <si>
    <t>л/с №3000001185072</t>
  </si>
  <si>
    <t>л/с №3000001184491</t>
  </si>
  <si>
    <t>л/с №3000001185137</t>
  </si>
  <si>
    <t>Группировки строк: ЛицевойСчет.Адрес.Владелец (Элементы); Лицевой счет (Элементы); Документ движения (регистратор) (Элементы); Договор (Элементы);</t>
  </si>
  <si>
    <t>Сортировка: Лицевой счет.Адрес (По возрастанию);</t>
  </si>
  <si>
    <t>Документ движения (регистратор)</t>
  </si>
  <si>
    <t>Начисление услуг УКС00000054 от 31.01.2024 23:59:59</t>
  </si>
  <si>
    <t>Ввод начального сальдо УКС00000533 от 01.04.2024 0:00:00</t>
  </si>
  <si>
    <t>НАС/КС/ДУ-3/ММ-144</t>
  </si>
  <si>
    <t>Ввод начального сальдо УКС00001959 от 02.06.2024 0:00:00</t>
  </si>
  <si>
    <t>НАС/КС/ДУ-3/ММ-154/ВТОР1</t>
  </si>
  <si>
    <t>Ввод начального сальдо УКС00003274 от 02.11.2024 0:00:00</t>
  </si>
  <si>
    <t>НАС/КС/ДУ/3-ММ-163</t>
  </si>
  <si>
    <t>Ввод начального сальдо УКС00001833 от 02.05.2024 0:00:00</t>
  </si>
  <si>
    <t>НАС/КС/ДУ/ММ_3-204/ВТОР</t>
  </si>
  <si>
    <t>НАС/КС/ДУ-3/ММ-253</t>
  </si>
  <si>
    <t>Ввод начального сальдо УКС00000534 от 01.04.2024 0:00:00</t>
  </si>
  <si>
    <t>НАС/КС/ДУ-3/ММ-297-Э(-1)</t>
  </si>
  <si>
    <t>Ввод начального сальдо УКС00003277 от 02.11.2024 0:00:00</t>
  </si>
  <si>
    <t>НАС/КС/ДУ-3-ММ-3.</t>
  </si>
  <si>
    <t>Ввод начального сальдо УКС00003278 от 02.11.2024 0:00:00</t>
  </si>
  <si>
    <t>НАС/КС/ДУ-3-ММ-41</t>
  </si>
  <si>
    <t>Ввод начального сальдо УКС00000535 от 01.04.2024 0:00:00</t>
  </si>
  <si>
    <t>НАС/КС/ДУ-3-ММ-91</t>
  </si>
  <si>
    <t>НАС/КС/ДУ-3/КЛ-112</t>
  </si>
  <si>
    <t>НАС/КС/КЛ_3-131</t>
  </si>
  <si>
    <t>НАС/КЛ/ДУ_3-151</t>
  </si>
  <si>
    <t>НАС/КС/ДУ-3/КЛ-170</t>
  </si>
  <si>
    <t>Ввод начального сальдо УКС00003279 от 02.11.2024 0:00:00</t>
  </si>
  <si>
    <t>НАС/КС/ДУ-3-КЛ-74</t>
  </si>
  <si>
    <t>Ввод начального сальдо УКС00000528 от 01.04.2024 0:00:00</t>
  </si>
  <si>
    <t>НАС/КС/ДУ-КЛ-3/ММ-84/ВТОР</t>
  </si>
  <si>
    <t>Ввод начального сальдо УКС00000529 от 01.04.2024 0:00:00</t>
  </si>
  <si>
    <t>НАС/КС/ДУ-КЛ-3-89</t>
  </si>
  <si>
    <t>Начисление услуг УКС00000041 от 31.01.2024 23:59:59</t>
  </si>
  <si>
    <t>Ввод начального сальдо УКС00000612 от 01.04.2024 0:00:00</t>
  </si>
  <si>
    <t>НАС/КС/ДУ-3-11/ВТОР1</t>
  </si>
  <si>
    <t>Ввод начального сальдо УКС00000516 от 01.04.2024 0:00:00</t>
  </si>
  <si>
    <t>НАС/ДУ/КС-3-124/ВТОР</t>
  </si>
  <si>
    <t>Ввод начального сальдо УКС00000517 от 01.04.2024 0:00:00</t>
  </si>
  <si>
    <t>НАС/КС/ДУ_3-147</t>
  </si>
  <si>
    <t>Ввод начального сальдо УКС00000519 от 01.04.2024 0:00:00</t>
  </si>
  <si>
    <t>НАС/КС_3-211/ВТОР</t>
  </si>
  <si>
    <t>Ввод начального сальдо УКС00000523 от 01.04.2024 0:00:00</t>
  </si>
  <si>
    <t>НАС/КС/ДУ_3-289</t>
  </si>
  <si>
    <t>Ввод начального сальдо УКС00000518 от 01.04.2024 0:00:00</t>
  </si>
  <si>
    <t>НАС/КС/ДУ-3-336/втор 1</t>
  </si>
  <si>
    <t>НАС/КС/ДУ-3-415втор</t>
  </si>
  <si>
    <t>Ввод начального сальдо УКС00002411 от 22.07.2024 0:00:00</t>
  </si>
  <si>
    <t>НАС/КС/ДУ-3-480.</t>
  </si>
  <si>
    <t>Ввод начального сальдо УКС00000520 от 01.04.2024 0:00:00</t>
  </si>
  <si>
    <t>НАС/КС/ДУ_3-522</t>
  </si>
  <si>
    <t>Ввод начального сальдо УКС00000522 от 01.04.2024 0:00:00</t>
  </si>
  <si>
    <t>НАС/КС/ДУ-3-555</t>
  </si>
  <si>
    <t>Ввод начального сальдо УКС00000631 от 01.04.2024 0:00:00</t>
  </si>
  <si>
    <t>НАС/КР/ДУ-3-690втор</t>
  </si>
  <si>
    <t>НАС/КС/ДУ-3-692</t>
  </si>
  <si>
    <t>Ввод начального сальдо УКС00000521 от 01.04.2024 0:00:00</t>
  </si>
  <si>
    <t>НАС/КС/ДУ_3-78</t>
  </si>
  <si>
    <t>Ввод начального сальдо УКС00003268 от 02.11.2024 0:00:00</t>
  </si>
  <si>
    <t>НАС/КС/ДУ-3/БКФН-оф.5</t>
  </si>
  <si>
    <t>Начисление услуг УКС00000194 от 29.02.2024 23:59:59</t>
  </si>
  <si>
    <t>Ввод начального сальдо УКС00000537 от 01.04.2024 0:00:00</t>
  </si>
  <si>
    <t>НАС/КС/ДУ-3/ММ-123</t>
  </si>
  <si>
    <t>Ввод начального сальдо УКС00000536 от 01.04.2024 0:00:00</t>
  </si>
  <si>
    <t>НАС/КС/ДУ-3/ММ-74</t>
  </si>
  <si>
    <t>Ввод начального сальдо УКС00000531 от 01.04.2024 0:00:00</t>
  </si>
  <si>
    <t>НАС/КС/КЛ/ДУ_3-117</t>
  </si>
  <si>
    <t>Ввод начального сальдо УКС00000530 от 01.04.2024 0:00:00</t>
  </si>
  <si>
    <t>НАС/КС/ДУ-КЛ-3/ММ-168</t>
  </si>
  <si>
    <t>Начисление услуг УКС00000172 от 29.02.2024 23:59:59</t>
  </si>
  <si>
    <t>Начисление услуг УКС00000300 от 31.03.2024 23:59:59</t>
  </si>
  <si>
    <t>Ввод начального сальдо УКС00001965 от 02.06.2024 0:00:00</t>
  </si>
  <si>
    <t>НАС/КС/ДУ-3/ММ-209</t>
  </si>
  <si>
    <t>НАС/КС/ДУ-3/ММ-216</t>
  </si>
  <si>
    <t>НАС/КС/ММ_3-68/Втор</t>
  </si>
  <si>
    <t>Ввод начального сальдо УКС00001829 от 02.05.2024 0:00:00</t>
  </si>
  <si>
    <t>НАС/КС/ДУ-3-КЛ-116</t>
  </si>
  <si>
    <t>Ввод начального сальдо УКС00000630 от 01.04.2024 0:00:00</t>
  </si>
  <si>
    <t>НАС/КС/ДУ-3/КЛ-120</t>
  </si>
  <si>
    <t>Ввод начального сальдо УКС00000629 от 01.04.2024 0:00:00</t>
  </si>
  <si>
    <t>НАС/КС/ДУ-3/КЛ-20</t>
  </si>
  <si>
    <t>НАС/КС/КЛ/ДУ_3-87</t>
  </si>
  <si>
    <t>Начисление услуг УКС00000247 от 31.03.2024 23:59:59</t>
  </si>
  <si>
    <t>НАС/КС/ДУ_3-564/ВТОР</t>
  </si>
  <si>
    <t>Ввод начального сальдо УКС00000524 от 01.04.2024 0:00:00</t>
  </si>
  <si>
    <t>НАС/КС/ДУ-3-694/втор 1</t>
  </si>
  <si>
    <t>Начисление услуг УКС00001073 от 30.11.2024 23:59:59</t>
  </si>
  <si>
    <t>НАС/КС/ДУ-3/ММ-119</t>
  </si>
  <si>
    <t>НАС/КС/ДУ-3/ММ-162/ВТОР1</t>
  </si>
  <si>
    <t>НАС/КС/ММ/ДУ_3-194</t>
  </si>
  <si>
    <t>НАС/КС/ММ/ДУ_3-226/ВТОР</t>
  </si>
  <si>
    <t>НАС/КС/ММ/ДУ_3-227/ВТОР</t>
  </si>
  <si>
    <t>НАС/ММ/ДУ-3-231/ВТОР</t>
  </si>
  <si>
    <t>НАС/КС/ДУ-3-ММ-239</t>
  </si>
  <si>
    <t>НАС/КС/ДУ-3-ММ-240</t>
  </si>
  <si>
    <t>НАС/КС/ДУ-ММ-3-44</t>
  </si>
  <si>
    <t>Корректировка начислений УКС00000171 от 10.01.2025 12:00:02</t>
  </si>
  <si>
    <t>НАС/КС/ДУ-3/КЛ-1</t>
  </si>
  <si>
    <t>НАС/КС/ДУ-3-КЛ-100</t>
  </si>
  <si>
    <t>НАС/КС/ДУ-3/КЛ-11</t>
  </si>
  <si>
    <t>Ввод начального сальдо УКС00003357 от 02.12.2024 0:00:00</t>
  </si>
  <si>
    <t>НАС/КС/ДУ-3-КЛ-17</t>
  </si>
  <si>
    <t>НАС/КС/ДУ-3/КЛ-176</t>
  </si>
  <si>
    <t>НАС/КС/ДУ-3/КЛ-22К</t>
  </si>
  <si>
    <t>НАС/КС/ДУ/КЛ_3-36</t>
  </si>
  <si>
    <t>НАС/КС/ДУ-3-КЛ-43</t>
  </si>
  <si>
    <t>НАС/КС/ДУ-3-КЛ-57</t>
  </si>
  <si>
    <t>НАС/КС/ДУ-3-КЛ-71</t>
  </si>
  <si>
    <t>Начисление услуг УКС00001080 от 30.11.2024 23:59:59</t>
  </si>
  <si>
    <t>НАС/КС/ДУ-3-195/ВТОР1</t>
  </si>
  <si>
    <t>НАС/КС/ДУ-3-200втор1</t>
  </si>
  <si>
    <t>НАС/КС/ДУ-3-260втор</t>
  </si>
  <si>
    <t>НАС/КС/ДУ-3-262/втор 1</t>
  </si>
  <si>
    <t>НАС/КС/ДУ-3-33/ВТОР-1</t>
  </si>
  <si>
    <t>НАС/КС/ДУ-3-331/ВТОР</t>
  </si>
  <si>
    <t>НАС/КС/ДУ_3-434/ВТОР2</t>
  </si>
  <si>
    <t xml:space="preserve">НАС/КС/ДУ_3-482/ВТОР2 </t>
  </si>
  <si>
    <t>НАС/КС/ДУ-3-52/втор 1</t>
  </si>
  <si>
    <t>НАС/КС/ДУ_3-520/ВТОР</t>
  </si>
  <si>
    <t>НАС/КС/ДУ_3-546/ВТОР</t>
  </si>
  <si>
    <t>НАС/КС/ДУ_3-626/ВТОР</t>
  </si>
  <si>
    <t>Ввод начального сальдо УКС00003354 от 02.12.2024 0:00:00</t>
  </si>
  <si>
    <t>НАС/КС/ДУ-3-632/втор 1</t>
  </si>
  <si>
    <t>НАС/КС/ДУ_3-636</t>
  </si>
  <si>
    <t>НАС/КС/ДУ-3-650</t>
  </si>
  <si>
    <t>НАС/КС/ДУ_3-690/ВТОР</t>
  </si>
  <si>
    <t>НАС/КС/ДУ_3-709</t>
  </si>
  <si>
    <t>НАС/КС/ДУ_3-764</t>
  </si>
  <si>
    <t>Начисление услуг УКС00001189 от 31.12.2024 23:59:59</t>
  </si>
  <si>
    <t>Начисление услуг УКС00001196 от 31.12.2024 23:59:59</t>
  </si>
  <si>
    <t>Отборы:
Услуга Равно Отопление (норма и 1/12);
Лицевой счет.Адрес.Владелец В группе из списка (129337, Москва г, Красная...; 129337, Москва г, Ярослав...);
Месяц начисления Равно 31.12.2024 0:00:00;
Вид начисления Не в группе из списка (Закрытие периода; Пени; Расчет льгот; Регистрация оплаты);
Документ движения (регистратор) Не в группе из списка (Корректировка взаиморасчетов ЖКХ УКС00000019...; Корректировка взаиморасчетов ЖКХ 00000000002...; Корректировка взаиморасчетов ЖКХ 00000000003...; Корректировка взаиморасчетов ЖКХ 00000000004...; Корректировка взаиморасчетов ЖКХ 00000000005...; Корректировка взаиморасчетов ЖКХ 00000000006...; Корректировка взаиморасчетов ЖКХ 00000000007...; Корректировка взаиморасчетов ЖКХ 00000000008...; Корректировка взаиморасчетов ЖКХ 00000000009...; Корректировка взаиморасчетов ЖКХ 00000000010...;...);</t>
  </si>
  <si>
    <t>В платежных документах за январь 2025 года, направленных в феврале 2025 года, произведен перерасчет платы за услугу «Отопление» по фактическому потреблению за 2024 год.
Перерасчет произведен в соответствии с формулой 3(4) Приложения 2 Правил, утвержденных Постановлением Российской Федерации от 06.05.2011 №354.</t>
  </si>
  <si>
    <t>Ниже приведена подробная расшифровка перерасчета по услуге "Отопление" за 2024 г. по Вашему лицевому счету.</t>
  </si>
  <si>
    <t>Показания на март 2024</t>
  </si>
  <si>
    <t>Показания на декабрь 2024</t>
  </si>
  <si>
    <t>Показания на ноябрь 2024 (нач. показания)</t>
  </si>
  <si>
    <t xml:space="preserve"> - В случае если в данной ячейке указан "-", при наличии показания на декабрь 2023 года, то расчет ИПУ в первом полугодии произведен по среднему потреблению.</t>
  </si>
  <si>
    <t xml:space="preserve"> - Формула расчета = ("Показания на декабрь 2024" - "Показания на ноябрь 2024 г") * Коэффициент трансформации</t>
  </si>
  <si>
    <t>Общий расход тепловой энергии за 2024 г., Гкал</t>
  </si>
  <si>
    <t>Расход тепловой энергии на подогрев ХВС для ГВС в 1 пг 2024, Гкал</t>
  </si>
  <si>
    <t>Расход тепловой энергии на отопление в 1 пг 2024, Гкал</t>
  </si>
  <si>
    <t>Суммарный расход тепловой энергии по ИПУ за 1 пг 2024, Гкал</t>
  </si>
  <si>
    <t>Расход тепловой энергии на подогрев ХВС для ГВС в 2 пг 2024, Гкал</t>
  </si>
  <si>
    <t>Расход тепловой энергии на отопление в 2 пг 2024, Гкал</t>
  </si>
  <si>
    <t>Суммарный расход тепловой энергии по ИПУ за 2 пг 2024, Гкал</t>
  </si>
  <si>
    <t>Расчетная сумма по отоплению исходя из фактического расхода за 2024 г.</t>
  </si>
  <si>
    <t xml:space="preserve"> - Разница между фактической стоиомостью отопления и суммой начисления по услуге за 2024 год, включая текущие начисления декабря 2024 г.</t>
  </si>
  <si>
    <t xml:space="preserve"> - В случае если в данной ячейке указан "-", при наличии показания на ноябрь 2024 года, то расчет ИПУ во втором полугодии произведен по среднему потреблению.</t>
  </si>
  <si>
    <t>Сумма начислений по отоплению 1/12 в течение 1 ПГ 2024 г.</t>
  </si>
  <si>
    <t>Сумма начислений по отоплению 1/12 в течение 2 ПГ2024 г.</t>
  </si>
  <si>
    <t xml:space="preserve"> - Формула расчета = ("Показания на март 2024" - "Показания на декабрь 2023 г") * Коэффициент трансформации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</si>
</sst>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3" formatCode="_-* #,##0.00_-;\-* #,##0.00_-;_-* &quot;-&quot;??_-;_-@_-"/>
    <numFmt numFmtId="164" formatCode="0.000"/>
    <numFmt numFmtId="165" formatCode="0.000000"/>
    <numFmt numFmtId="166" formatCode="_-* #,##0.00\ _₽_-;\-* #,##0.00\ _₽_-;_-* &quot;-&quot;??\ _₽_-;_-@_-"/>
    <numFmt numFmtId="167" formatCode="_-* #,##0.000_-;\-* #,##0.000_-;_-* &quot;-&quot;??_-;_-@_-"/>
    <numFmt numFmtId="168" formatCode="0.0"/>
    <numFmt numFmtId="169" formatCode="0&quot;.&quot;"/>
    <numFmt numFmtId="170" formatCode="0&quot;_&quot;"/>
    <numFmt numFmtId="171" formatCode="_-* #,##0.000\ _₽_-;\-* #,##0.000\ _₽_-;_-* &quot;-&quot;???\ _₽_-;_-@_-"/>
    <numFmt numFmtId="172" formatCode="#,##0.000000_ ;\-#,##0.000000\ "/>
  </numFmts>
  <fonts count="39" x14ac:knownFonts="1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Times New Roman"/>
      <family val="1"/>
      <charset val="204"/>
    </font>
    <font>
      <sz val="11"/>
      <color indexed="8"/>
      <name val="Calibri"/>
      <family val="2"/>
    </font>
    <font>
      <sz val="8"/>
      <color indexed="8"/>
      <name val="Arial"/>
      <family val="2"/>
    </font>
    <font>
      <b/>
      <sz val="8"/>
      <name val="Arial"/>
      <family val="2"/>
      <charset val="204"/>
    </font>
    <font>
      <i/>
      <sz val="10"/>
      <name val="Arial"/>
      <family val="2"/>
    </font>
    <font>
      <b/>
      <sz val="8"/>
      <color indexed="59"/>
      <name val="Arial"/>
      <family val="2"/>
    </font>
    <font>
      <b/>
      <sz val="8"/>
      <color indexed="8"/>
      <name val="Arial"/>
      <family val="2"/>
    </font>
    <font>
      <b/>
      <sz val="9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9"/>
      <color indexed="8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9"/>
      <color indexed="8"/>
      <name val="Times New Roman"/>
      <family val="1"/>
      <charset val="204"/>
    </font>
    <font>
      <sz val="11"/>
      <color indexed="8"/>
      <name val="Calibri"/>
      <family val="2"/>
      <charset val="204"/>
    </font>
    <font>
      <b/>
      <sz val="8"/>
      <color rgb="FF000000"/>
      <name val="Arial"/>
      <family val="2"/>
      <charset val="204"/>
    </font>
    <font>
      <b/>
      <sz val="9"/>
      <color indexed="59"/>
      <name val="Arial"/>
      <family val="2"/>
    </font>
    <font>
      <sz val="11"/>
      <color theme="1"/>
      <name val="Times New Roman"/>
      <family val="1"/>
      <charset val="204"/>
    </font>
    <font>
      <sz val="11"/>
      <color indexed="8"/>
      <name val="Times New Roman"/>
      <family val="1"/>
      <charset val="204"/>
    </font>
    <font>
      <sz val="10"/>
      <color indexed="8"/>
      <name val="Times New Roman"/>
      <family val="1"/>
      <charset val="204"/>
    </font>
    <font>
      <b/>
      <sz val="10"/>
      <name val="Arial"/>
      <family val="2"/>
      <charset val="204"/>
    </font>
    <font>
      <b/>
      <u/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8"/>
      <color theme="1"/>
      <name val="Arial"/>
      <family val="2"/>
    </font>
    <font>
      <sz val="9"/>
      <color indexed="59"/>
      <name val="Times New Roman"/>
      <family val="1"/>
      <charset val="204"/>
    </font>
    <font>
      <b/>
      <sz val="11"/>
      <color indexed="59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indexed="8"/>
      <name val="Calibri"/>
      <family val="2"/>
      <charset val="204"/>
      <scheme val="minor"/>
    </font>
    <font>
      <strike/>
      <sz val="11"/>
      <color theme="1"/>
      <name val="Calibri"/>
      <family val="2"/>
      <scheme val="minor"/>
    </font>
    <font>
      <sz val="11"/>
      <name val="Calibri"/>
      <family val="2"/>
      <charset val="204"/>
      <scheme val="minor"/>
    </font>
    <font>
      <b/>
      <sz val="12"/>
      <name val="Arial"/>
      <family val="2"/>
    </font>
    <font>
      <sz val="8"/>
      <color theme="1"/>
      <name val="Arial"/>
      <family val="2"/>
      <charset val="204"/>
    </font>
    <font>
      <sz val="11"/>
      <color theme="1"/>
      <name val="Calibri"/>
      <family val="2"/>
    </font>
  </fonts>
  <fills count="2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D6DCE4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2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00000"/>
        <bgColor indexed="64"/>
      </patternFill>
    </fill>
  </fills>
  <borders count="25">
    <border>
      <left/>
      <right/>
      <top/>
      <bottom/>
      <diagonal/>
    </border>
    <border>
      <left style="thin">
        <color indexed="0"/>
      </left>
      <right style="thin">
        <color indexed="0"/>
      </right>
      <top style="thin">
        <color indexed="0"/>
      </top>
      <bottom style="thin">
        <color indexed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 style="thin">
        <color indexed="60"/>
      </bottom>
      <diagonal/>
    </border>
    <border>
      <left style="thin">
        <color indexed="0"/>
      </left>
      <right style="thin">
        <color indexed="0"/>
      </right>
      <top style="thin">
        <color indexed="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0"/>
      </left>
      <right/>
      <top style="thin">
        <color indexed="60"/>
      </top>
      <bottom style="thin">
        <color indexed="60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</borders>
  <cellStyleXfs count="23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13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</cellStyleXfs>
  <cellXfs count="294">
    <xf numFmtId="0" fontId="0" fillId="0" borderId="0" xfId="0"/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/>
    <xf numFmtId="0" fontId="3" fillId="0" borderId="0" xfId="0" applyNumberFormat="1" applyFont="1" applyFill="1" applyBorder="1" applyAlignment="1" applyProtection="1">
      <alignment horizontal="left" wrapText="1"/>
    </xf>
    <xf numFmtId="0" fontId="6" fillId="0" borderId="0" xfId="0" applyNumberFormat="1" applyFont="1" applyFill="1" applyBorder="1" applyAlignment="1" applyProtection="1"/>
    <xf numFmtId="0" fontId="3" fillId="0" borderId="1" xfId="0" applyNumberFormat="1" applyFont="1" applyFill="1" applyBorder="1" applyAlignment="1" applyProtection="1"/>
    <xf numFmtId="0" fontId="7" fillId="3" borderId="2" xfId="3" applyNumberFormat="1" applyFont="1" applyFill="1" applyBorder="1" applyAlignment="1">
      <alignment horizontal="left" vertical="top"/>
    </xf>
    <xf numFmtId="0" fontId="8" fillId="0" borderId="0" xfId="0" applyNumberFormat="1" applyFont="1" applyFill="1" applyBorder="1" applyAlignment="1" applyProtection="1">
      <alignment vertical="center"/>
    </xf>
    <xf numFmtId="2" fontId="6" fillId="0" borderId="0" xfId="0" applyNumberFormat="1" applyFont="1" applyFill="1" applyBorder="1" applyAlignment="1" applyProtection="1"/>
    <xf numFmtId="2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/>
    <xf numFmtId="164" fontId="3" fillId="0" borderId="1" xfId="0" applyNumberFormat="1" applyFont="1" applyFill="1" applyBorder="1" applyAlignment="1" applyProtection="1">
      <alignment horizontal="right"/>
    </xf>
    <xf numFmtId="4" fontId="3" fillId="0" borderId="1" xfId="0" applyNumberFormat="1" applyFont="1" applyFill="1" applyBorder="1" applyAlignment="1" applyProtection="1"/>
    <xf numFmtId="4" fontId="8" fillId="2" borderId="1" xfId="0" applyNumberFormat="1" applyFont="1" applyFill="1" applyBorder="1" applyAlignment="1" applyProtection="1"/>
    <xf numFmtId="0" fontId="9" fillId="0" borderId="0" xfId="0" applyNumberFormat="1" applyFont="1" applyFill="1" applyBorder="1" applyAlignment="1" applyProtection="1">
      <alignment horizontal="right" vertical="top"/>
    </xf>
    <xf numFmtId="4" fontId="3" fillId="0" borderId="0" xfId="0" applyNumberFormat="1" applyFont="1" applyFill="1" applyBorder="1" applyAlignment="1" applyProtection="1"/>
    <xf numFmtId="49" fontId="12" fillId="4" borderId="2" xfId="5" applyNumberFormat="1" applyFont="1" applyFill="1" applyBorder="1" applyAlignment="1">
      <alignment vertical="center" wrapText="1"/>
    </xf>
    <xf numFmtId="0" fontId="12" fillId="4" borderId="2" xfId="6" applyFont="1" applyFill="1" applyBorder="1" applyAlignment="1">
      <alignment horizontal="center" vertical="center" wrapText="1"/>
    </xf>
    <xf numFmtId="0" fontId="12" fillId="5" borderId="2" xfId="6" applyFont="1" applyFill="1" applyBorder="1" applyAlignment="1">
      <alignment horizontal="center" vertical="center" wrapText="1"/>
    </xf>
    <xf numFmtId="0" fontId="12" fillId="6" borderId="2" xfId="6" applyFont="1" applyFill="1" applyBorder="1" applyAlignment="1">
      <alignment horizontal="center" vertical="center" wrapText="1"/>
    </xf>
    <xf numFmtId="0" fontId="12" fillId="4" borderId="2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14" fillId="4" borderId="2" xfId="0" applyNumberFormat="1" applyFont="1" applyFill="1" applyBorder="1" applyAlignment="1" applyProtection="1">
      <alignment horizontal="center" vertical="center" wrapText="1"/>
    </xf>
    <xf numFmtId="0" fontId="12" fillId="4" borderId="2" xfId="5" applyFont="1" applyFill="1" applyBorder="1" applyAlignment="1">
      <alignment vertical="center" wrapText="1"/>
    </xf>
    <xf numFmtId="0" fontId="12" fillId="4" borderId="2" xfId="7" applyFont="1" applyFill="1" applyBorder="1" applyAlignment="1">
      <alignment horizontal="center" vertical="center" wrapText="1"/>
    </xf>
    <xf numFmtId="164" fontId="0" fillId="0" borderId="2" xfId="0" applyNumberFormat="1" applyBorder="1"/>
    <xf numFmtId="165" fontId="0" fillId="0" borderId="0" xfId="0" applyNumberFormat="1"/>
    <xf numFmtId="164" fontId="0" fillId="0" borderId="0" xfId="0" applyNumberFormat="1"/>
    <xf numFmtId="164" fontId="2" fillId="0" borderId="0" xfId="0" applyNumberFormat="1" applyFont="1"/>
    <xf numFmtId="14" fontId="17" fillId="0" borderId="0" xfId="0" applyNumberFormat="1" applyFont="1" applyFill="1" applyBorder="1" applyAlignment="1" applyProtection="1"/>
    <xf numFmtId="14" fontId="0" fillId="0" borderId="0" xfId="0" applyNumberFormat="1"/>
    <xf numFmtId="0" fontId="17" fillId="8" borderId="4" xfId="0" applyNumberFormat="1" applyFont="1" applyFill="1" applyBorder="1" applyAlignment="1" applyProtection="1">
      <alignment horizontal="center" vertical="center" wrapText="1"/>
    </xf>
    <xf numFmtId="0" fontId="17" fillId="8" borderId="1" xfId="0" applyNumberFormat="1" applyFont="1" applyFill="1" applyBorder="1" applyAlignment="1" applyProtection="1">
      <alignment horizontal="center" vertical="center" wrapText="1"/>
    </xf>
    <xf numFmtId="14" fontId="17" fillId="8" borderId="4" xfId="0" applyNumberFormat="1" applyFont="1" applyFill="1" applyBorder="1" applyAlignment="1" applyProtection="1">
      <alignment horizontal="center" vertical="center" wrapText="1"/>
    </xf>
    <xf numFmtId="164" fontId="17" fillId="8" borderId="4" xfId="0" applyNumberFormat="1" applyFont="1" applyFill="1" applyBorder="1" applyAlignment="1" applyProtection="1">
      <alignment horizontal="center" vertical="center" wrapText="1"/>
    </xf>
    <xf numFmtId="164" fontId="17" fillId="8" borderId="1" xfId="0" applyNumberFormat="1" applyFont="1" applyFill="1" applyBorder="1" applyAlignment="1" applyProtection="1">
      <alignment horizontal="center" vertical="center" wrapText="1"/>
    </xf>
    <xf numFmtId="164" fontId="17" fillId="8" borderId="0" xfId="0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horizontal="center" vertical="center"/>
    </xf>
    <xf numFmtId="43" fontId="0" fillId="0" borderId="0" xfId="1" applyFont="1"/>
    <xf numFmtId="167" fontId="0" fillId="0" borderId="0" xfId="1" applyNumberFormat="1" applyFont="1"/>
    <xf numFmtId="167" fontId="0" fillId="0" borderId="0" xfId="0" applyNumberFormat="1"/>
    <xf numFmtId="9" fontId="0" fillId="0" borderId="0" xfId="2" applyFont="1"/>
    <xf numFmtId="0" fontId="0" fillId="0" borderId="0" xfId="0" applyAlignment="1">
      <alignment vertical="top"/>
    </xf>
    <xf numFmtId="0" fontId="15" fillId="7" borderId="2" xfId="0" applyFont="1" applyFill="1" applyBorder="1" applyAlignment="1">
      <alignment horizontal="center" vertical="center" textRotation="255" wrapText="1"/>
    </xf>
    <xf numFmtId="14" fontId="19" fillId="3" borderId="2" xfId="11" applyNumberFormat="1" applyFont="1" applyFill="1" applyBorder="1" applyAlignment="1">
      <alignment horizontal="center" vertical="center" wrapText="1"/>
    </xf>
    <xf numFmtId="0" fontId="21" fillId="12" borderId="4" xfId="0" applyNumberFormat="1" applyFont="1" applyFill="1" applyBorder="1" applyAlignment="1" applyProtection="1">
      <alignment horizontal="center" vertical="center" textRotation="255"/>
    </xf>
    <xf numFmtId="0" fontId="20" fillId="10" borderId="5" xfId="0" applyFont="1" applyFill="1" applyBorder="1" applyAlignment="1">
      <alignment horizontal="center" vertical="center" textRotation="255"/>
    </xf>
    <xf numFmtId="0" fontId="21" fillId="9" borderId="1" xfId="0" applyNumberFormat="1" applyFont="1" applyFill="1" applyBorder="1" applyAlignment="1" applyProtection="1">
      <alignment horizontal="center" vertical="center" textRotation="255"/>
    </xf>
    <xf numFmtId="0" fontId="20" fillId="9" borderId="2" xfId="0" applyFont="1" applyFill="1" applyBorder="1" applyAlignment="1">
      <alignment horizontal="center" vertical="center" textRotation="255" wrapText="1"/>
    </xf>
    <xf numFmtId="0" fontId="20" fillId="9" borderId="2" xfId="0" applyFont="1" applyFill="1" applyBorder="1" applyAlignment="1">
      <alignment horizontal="center" vertical="center" textRotation="255"/>
    </xf>
    <xf numFmtId="0" fontId="20" fillId="10" borderId="2" xfId="0" applyFont="1" applyFill="1" applyBorder="1" applyAlignment="1">
      <alignment horizontal="center" vertical="center" textRotation="255"/>
    </xf>
    <xf numFmtId="0" fontId="21" fillId="13" borderId="1" xfId="0" applyNumberFormat="1" applyFont="1" applyFill="1" applyBorder="1" applyAlignment="1" applyProtection="1">
      <alignment horizontal="center" vertical="center" textRotation="255"/>
    </xf>
    <xf numFmtId="0" fontId="20" fillId="13" borderId="2" xfId="0" applyFont="1" applyFill="1" applyBorder="1" applyAlignment="1">
      <alignment horizontal="center" vertical="center" textRotation="255"/>
    </xf>
    <xf numFmtId="0" fontId="20" fillId="13" borderId="6" xfId="0" applyFont="1" applyFill="1" applyBorder="1" applyAlignment="1">
      <alignment horizontal="center" vertical="center" textRotation="255"/>
    </xf>
    <xf numFmtId="0" fontId="18" fillId="2" borderId="2" xfId="0" applyFont="1" applyFill="1" applyBorder="1" applyAlignment="1">
      <alignment horizontal="center" vertical="center" wrapText="1"/>
    </xf>
    <xf numFmtId="0" fontId="20" fillId="11" borderId="2" xfId="0" applyNumberFormat="1" applyFont="1" applyFill="1" applyBorder="1" applyAlignment="1">
      <alignment horizontal="center" vertical="center" wrapText="1"/>
    </xf>
    <xf numFmtId="0" fontId="20" fillId="9" borderId="2" xfId="0" applyNumberFormat="1" applyFont="1" applyFill="1" applyBorder="1" applyAlignment="1">
      <alignment horizontal="center" vertical="center" wrapText="1"/>
    </xf>
    <xf numFmtId="0" fontId="20" fillId="13" borderId="2" xfId="0" applyNumberFormat="1" applyFont="1" applyFill="1" applyBorder="1" applyAlignment="1">
      <alignment horizontal="center" vertical="center" wrapText="1"/>
    </xf>
    <xf numFmtId="165" fontId="0" fillId="0" borderId="0" xfId="2" applyNumberFormat="1" applyFont="1"/>
    <xf numFmtId="1" fontId="0" fillId="0" borderId="0" xfId="0" applyNumberFormat="1"/>
    <xf numFmtId="167" fontId="17" fillId="0" borderId="0" xfId="1" applyNumberFormat="1" applyFont="1" applyFill="1" applyBorder="1" applyAlignment="1" applyProtection="1"/>
    <xf numFmtId="43" fontId="2" fillId="0" borderId="0" xfId="0" applyNumberFormat="1" applyFont="1"/>
    <xf numFmtId="166" fontId="0" fillId="0" borderId="0" xfId="0" applyNumberFormat="1"/>
    <xf numFmtId="0" fontId="7" fillId="3" borderId="3" xfId="4" applyNumberFormat="1" applyFont="1" applyFill="1" applyBorder="1" applyAlignment="1">
      <alignment vertical="top"/>
    </xf>
    <xf numFmtId="0" fontId="4" fillId="14" borderId="3" xfId="10" applyNumberFormat="1" applyFont="1" applyFill="1" applyBorder="1" applyAlignment="1">
      <alignment vertical="top" wrapText="1"/>
    </xf>
    <xf numFmtId="4" fontId="4" fillId="14" borderId="3" xfId="10" applyNumberFormat="1" applyFont="1" applyFill="1" applyBorder="1" applyAlignment="1">
      <alignment horizontal="right" vertical="top" wrapText="1"/>
    </xf>
    <xf numFmtId="43" fontId="2" fillId="0" borderId="0" xfId="1" applyFont="1"/>
    <xf numFmtId="43" fontId="5" fillId="0" borderId="2" xfId="0" applyNumberFormat="1" applyFont="1" applyBorder="1" applyAlignment="1">
      <alignment horizontal="center" vertical="center"/>
    </xf>
    <xf numFmtId="168" fontId="3" fillId="0" borderId="1" xfId="0" applyNumberFormat="1" applyFont="1" applyFill="1" applyBorder="1" applyAlignment="1" applyProtection="1"/>
    <xf numFmtId="0" fontId="4" fillId="0" borderId="3" xfId="10" applyNumberFormat="1" applyFont="1" applyBorder="1" applyAlignment="1">
      <alignment vertical="top" wrapText="1"/>
    </xf>
    <xf numFmtId="2" fontId="4" fillId="0" borderId="3" xfId="10" applyNumberFormat="1" applyFont="1" applyBorder="1" applyAlignment="1">
      <alignment horizontal="right" vertical="top" wrapText="1"/>
    </xf>
    <xf numFmtId="0" fontId="0" fillId="0" borderId="0" xfId="0" applyFill="1"/>
    <xf numFmtId="14" fontId="7" fillId="3" borderId="3" xfId="12" applyNumberFormat="1" applyFont="1" applyFill="1" applyBorder="1" applyAlignment="1">
      <alignment vertical="top"/>
    </xf>
    <xf numFmtId="167" fontId="0" fillId="15" borderId="0" xfId="1" applyNumberFormat="1" applyFont="1" applyFill="1"/>
    <xf numFmtId="164" fontId="17" fillId="0" borderId="0" xfId="0" applyNumberFormat="1" applyFont="1" applyFill="1" applyBorder="1" applyAlignment="1" applyProtection="1">
      <alignment horizontal="center" vertical="center" wrapText="1"/>
    </xf>
    <xf numFmtId="167" fontId="0" fillId="0" borderId="0" xfId="0" applyNumberFormat="1" applyFill="1"/>
    <xf numFmtId="164" fontId="0" fillId="0" borderId="0" xfId="0" applyNumberFormat="1" applyFill="1"/>
    <xf numFmtId="164" fontId="0" fillId="6" borderId="0" xfId="0" applyNumberFormat="1" applyFill="1"/>
    <xf numFmtId="0" fontId="20" fillId="5" borderId="2" xfId="0" applyNumberFormat="1" applyFont="1" applyFill="1" applyBorder="1" applyAlignment="1">
      <alignment horizontal="center" vertical="center" wrapText="1"/>
    </xf>
    <xf numFmtId="0" fontId="0" fillId="15" borderId="0" xfId="0" applyFill="1"/>
    <xf numFmtId="164" fontId="0" fillId="0" borderId="0" xfId="1" applyNumberFormat="1" applyFont="1" applyFill="1"/>
    <xf numFmtId="43" fontId="16" fillId="3" borderId="2" xfId="8" applyNumberFormat="1" applyFont="1" applyFill="1" applyBorder="1" applyAlignment="1">
      <alignment horizontal="center" vertical="center" wrapText="1"/>
    </xf>
    <xf numFmtId="164" fontId="3" fillId="0" borderId="0" xfId="0" applyNumberFormat="1" applyFont="1" applyFill="1" applyBorder="1" applyAlignment="1" applyProtection="1"/>
    <xf numFmtId="2" fontId="0" fillId="0" borderId="0" xfId="0" applyNumberFormat="1"/>
    <xf numFmtId="0" fontId="7" fillId="3" borderId="3" xfId="13" applyNumberFormat="1" applyFont="1" applyFill="1" applyBorder="1" applyAlignment="1">
      <alignment vertical="top" wrapText="1"/>
    </xf>
    <xf numFmtId="0" fontId="7" fillId="0" borderId="3" xfId="13" applyNumberFormat="1" applyFont="1" applyFill="1" applyBorder="1" applyAlignment="1">
      <alignment vertical="top" wrapText="1"/>
    </xf>
    <xf numFmtId="0" fontId="10" fillId="3" borderId="3" xfId="13" applyNumberFormat="1" applyFont="1" applyFill="1" applyBorder="1" applyAlignment="1">
      <alignment vertical="top" wrapText="1"/>
    </xf>
    <xf numFmtId="0" fontId="22" fillId="0" borderId="2" xfId="3" applyNumberFormat="1" applyFont="1" applyFill="1" applyBorder="1" applyAlignment="1">
      <alignment vertical="top" wrapText="1"/>
    </xf>
    <xf numFmtId="0" fontId="22" fillId="3" borderId="2" xfId="3" applyNumberFormat="1" applyFont="1" applyFill="1" applyBorder="1" applyAlignment="1">
      <alignment vertical="top" wrapText="1"/>
    </xf>
    <xf numFmtId="0" fontId="0" fillId="0" borderId="2" xfId="0" applyBorder="1"/>
    <xf numFmtId="0" fontId="22" fillId="7" borderId="2" xfId="3" applyNumberFormat="1" applyFont="1" applyFill="1" applyBorder="1" applyAlignment="1">
      <alignment vertical="top" wrapText="1"/>
    </xf>
    <xf numFmtId="0" fontId="4" fillId="0" borderId="0" xfId="15"/>
    <xf numFmtId="0" fontId="23" fillId="0" borderId="0" xfId="15" applyNumberFormat="1" applyFont="1" applyAlignment="1">
      <alignment horizontal="left"/>
    </xf>
    <xf numFmtId="0" fontId="24" fillId="0" borderId="0" xfId="15" applyFont="1" applyAlignment="1">
      <alignment indent="4"/>
    </xf>
    <xf numFmtId="0" fontId="4" fillId="16" borderId="0" xfId="15" applyNumberFormat="1" applyFill="1"/>
    <xf numFmtId="0" fontId="4" fillId="0" borderId="0" xfId="15" applyAlignment="1">
      <alignment indent="2"/>
    </xf>
    <xf numFmtId="0" fontId="26" fillId="0" borderId="0" xfId="15" applyFont="1"/>
    <xf numFmtId="0" fontId="26" fillId="0" borderId="0" xfId="15" applyNumberFormat="1" applyFont="1" applyAlignment="1">
      <alignment horizontal="left"/>
    </xf>
    <xf numFmtId="0" fontId="29" fillId="6" borderId="3" xfId="10" applyNumberFormat="1" applyFont="1" applyFill="1" applyBorder="1" applyAlignment="1">
      <alignment vertical="top" wrapText="1"/>
    </xf>
    <xf numFmtId="0" fontId="4" fillId="6" borderId="3" xfId="10" applyNumberFormat="1" applyFont="1" applyFill="1" applyBorder="1" applyAlignment="1">
      <alignment vertical="top" wrapText="1"/>
    </xf>
    <xf numFmtId="0" fontId="4" fillId="8" borderId="3" xfId="10" applyNumberFormat="1" applyFont="1" applyFill="1" applyBorder="1" applyAlignment="1">
      <alignment vertical="top" wrapText="1"/>
    </xf>
    <xf numFmtId="0" fontId="4" fillId="0" borderId="0" xfId="16"/>
    <xf numFmtId="0" fontId="23" fillId="0" borderId="0" xfId="16" applyNumberFormat="1" applyFont="1" applyAlignment="1">
      <alignment horizontal="left"/>
    </xf>
    <xf numFmtId="0" fontId="24" fillId="0" borderId="0" xfId="16" applyFont="1" applyAlignment="1">
      <alignment indent="4"/>
    </xf>
    <xf numFmtId="0" fontId="4" fillId="16" borderId="0" xfId="16" applyNumberFormat="1" applyFill="1"/>
    <xf numFmtId="0" fontId="4" fillId="0" borderId="0" xfId="16" applyAlignment="1">
      <alignment indent="2"/>
    </xf>
    <xf numFmtId="0" fontId="26" fillId="0" borderId="0" xfId="16" applyFont="1"/>
    <xf numFmtId="0" fontId="26" fillId="0" borderId="0" xfId="16" applyNumberFormat="1" applyFont="1" applyAlignment="1">
      <alignment horizontal="left"/>
    </xf>
    <xf numFmtId="0" fontId="30" fillId="0" borderId="2" xfId="8" applyNumberFormat="1" applyFont="1" applyFill="1" applyBorder="1" applyAlignment="1">
      <alignment vertical="center"/>
    </xf>
    <xf numFmtId="0" fontId="16" fillId="11" borderId="2" xfId="8" applyNumberFormat="1" applyFont="1" applyFill="1" applyBorder="1" applyAlignment="1">
      <alignment horizontal="center" vertical="center" wrapText="1"/>
    </xf>
    <xf numFmtId="4" fontId="7" fillId="11" borderId="3" xfId="17" applyNumberFormat="1" applyFont="1" applyFill="1" applyBorder="1" applyAlignment="1">
      <alignment horizontal="right" vertical="top" wrapText="1"/>
    </xf>
    <xf numFmtId="0" fontId="15" fillId="11" borderId="2" xfId="0" applyFont="1" applyFill="1" applyBorder="1"/>
    <xf numFmtId="0" fontId="30" fillId="11" borderId="2" xfId="8" applyNumberFormat="1" applyFont="1" applyFill="1" applyBorder="1" applyAlignment="1">
      <alignment vertical="center"/>
    </xf>
    <xf numFmtId="43" fontId="15" fillId="11" borderId="20" xfId="1" applyFont="1" applyFill="1" applyBorder="1" applyAlignment="1">
      <alignment horizontal="center" vertical="center"/>
    </xf>
    <xf numFmtId="43" fontId="15" fillId="11" borderId="2" xfId="1" applyFont="1" applyFill="1" applyBorder="1" applyAlignment="1">
      <alignment horizontal="center" vertical="center"/>
    </xf>
    <xf numFmtId="164" fontId="16" fillId="11" borderId="20" xfId="8" applyNumberFormat="1" applyFont="1" applyFill="1" applyBorder="1" applyAlignment="1">
      <alignment horizontal="center" vertical="center"/>
    </xf>
    <xf numFmtId="164" fontId="16" fillId="11" borderId="2" xfId="8" applyNumberFormat="1" applyFont="1" applyFill="1" applyBorder="1" applyAlignment="1">
      <alignment horizontal="center" vertical="center"/>
    </xf>
    <xf numFmtId="164" fontId="30" fillId="11" borderId="2" xfId="8" applyNumberFormat="1" applyFont="1" applyFill="1" applyBorder="1" applyAlignment="1">
      <alignment vertical="center"/>
    </xf>
    <xf numFmtId="171" fontId="30" fillId="0" borderId="2" xfId="8" applyNumberFormat="1" applyFont="1" applyFill="1" applyBorder="1" applyAlignment="1">
      <alignment vertical="center"/>
    </xf>
    <xf numFmtId="43" fontId="12" fillId="11" borderId="2" xfId="1" applyFont="1" applyFill="1" applyBorder="1" applyAlignment="1">
      <alignment horizontal="center" vertical="center"/>
    </xf>
    <xf numFmtId="0" fontId="31" fillId="3" borderId="2" xfId="18" applyNumberFormat="1" applyFont="1" applyFill="1" applyBorder="1" applyAlignment="1">
      <alignment horizontal="left" vertical="top"/>
    </xf>
    <xf numFmtId="49" fontId="31" fillId="3" borderId="2" xfId="18" applyNumberFormat="1" applyFont="1" applyFill="1" applyBorder="1" applyAlignment="1">
      <alignment horizontal="center" vertical="top"/>
    </xf>
    <xf numFmtId="164" fontId="32" fillId="0" borderId="2" xfId="0" applyNumberFormat="1" applyFont="1" applyBorder="1" applyAlignment="1">
      <alignment horizontal="center" vertical="center"/>
    </xf>
    <xf numFmtId="0" fontId="32" fillId="0" borderId="2" xfId="0" applyFont="1" applyBorder="1" applyAlignment="1">
      <alignment horizontal="center" vertical="center"/>
    </xf>
    <xf numFmtId="0" fontId="33" fillId="3" borderId="2" xfId="19" applyNumberFormat="1" applyFont="1" applyFill="1" applyBorder="1" applyAlignment="1">
      <alignment horizontal="left" vertical="top"/>
    </xf>
    <xf numFmtId="164" fontId="34" fillId="0" borderId="2" xfId="0" applyNumberFormat="1" applyFont="1" applyBorder="1"/>
    <xf numFmtId="0" fontId="35" fillId="0" borderId="2" xfId="20" applyFont="1" applyBorder="1" applyAlignment="1">
      <alignment horizontal="left"/>
    </xf>
    <xf numFmtId="164" fontId="0" fillId="0" borderId="2" xfId="0" applyNumberFormat="1" applyFill="1" applyBorder="1"/>
    <xf numFmtId="0" fontId="1" fillId="0" borderId="2" xfId="0" applyFont="1" applyBorder="1" applyAlignment="1">
      <alignment horizontal="left" vertical="center"/>
    </xf>
    <xf numFmtId="164" fontId="0" fillId="0" borderId="2" xfId="0" applyNumberFormat="1" applyBorder="1" applyAlignment="1">
      <alignment horizontal="center"/>
    </xf>
    <xf numFmtId="164" fontId="0" fillId="0" borderId="21" xfId="0" applyNumberFormat="1" applyBorder="1" applyAlignment="1">
      <alignment horizontal="center"/>
    </xf>
    <xf numFmtId="164" fontId="0" fillId="0" borderId="0" xfId="0" applyNumberFormat="1" applyAlignment="1">
      <alignment horizontal="center"/>
    </xf>
    <xf numFmtId="164" fontId="34" fillId="0" borderId="2" xfId="0" applyNumberFormat="1" applyFont="1" applyBorder="1" applyAlignment="1">
      <alignment horizontal="center"/>
    </xf>
    <xf numFmtId="164" fontId="0" fillId="0" borderId="2" xfId="0" applyNumberFormat="1" applyFill="1" applyBorder="1" applyAlignment="1">
      <alignment horizontal="center"/>
    </xf>
    <xf numFmtId="4" fontId="7" fillId="11" borderId="3" xfId="9" applyNumberFormat="1" applyFont="1" applyFill="1" applyBorder="1" applyAlignment="1">
      <alignment horizontal="right" vertical="top" wrapText="1"/>
    </xf>
    <xf numFmtId="43" fontId="0" fillId="11" borderId="0" xfId="0" applyNumberFormat="1" applyFill="1"/>
    <xf numFmtId="164" fontId="0" fillId="10" borderId="0" xfId="0" applyNumberFormat="1" applyFill="1"/>
    <xf numFmtId="164" fontId="0" fillId="17" borderId="0" xfId="0" applyNumberFormat="1" applyFill="1"/>
    <xf numFmtId="2" fontId="4" fillId="17" borderId="3" xfId="10" applyNumberFormat="1" applyFont="1" applyFill="1" applyBorder="1" applyAlignment="1">
      <alignment horizontal="right" vertical="top" wrapText="1"/>
    </xf>
    <xf numFmtId="167" fontId="0" fillId="6" borderId="0" xfId="0" applyNumberFormat="1" applyFill="1"/>
    <xf numFmtId="0" fontId="0" fillId="6" borderId="0" xfId="0" applyFill="1"/>
    <xf numFmtId="0" fontId="4" fillId="0" borderId="3" xfId="10" applyNumberFormat="1" applyFont="1" applyFill="1" applyBorder="1" applyAlignment="1">
      <alignment vertical="top" wrapText="1"/>
    </xf>
    <xf numFmtId="0" fontId="4" fillId="0" borderId="3" xfId="10" applyNumberFormat="1" applyFont="1" applyBorder="1" applyAlignment="1">
      <alignment vertical="top" wrapText="1" indent="2"/>
    </xf>
    <xf numFmtId="0" fontId="26" fillId="18" borderId="3" xfId="10" applyNumberFormat="1" applyFont="1" applyFill="1" applyBorder="1" applyAlignment="1">
      <alignment vertical="top"/>
    </xf>
    <xf numFmtId="2" fontId="4" fillId="0" borderId="22" xfId="10" applyNumberFormat="1" applyFont="1" applyBorder="1" applyAlignment="1">
      <alignment horizontal="right" vertical="top"/>
    </xf>
    <xf numFmtId="4" fontId="26" fillId="18" borderId="22" xfId="10" applyNumberFormat="1" applyFont="1" applyFill="1" applyBorder="1" applyAlignment="1">
      <alignment horizontal="right" vertical="top"/>
    </xf>
    <xf numFmtId="43" fontId="0" fillId="0" borderId="2" xfId="1" applyFont="1" applyBorder="1"/>
    <xf numFmtId="4" fontId="4" fillId="0" borderId="3" xfId="10" applyNumberFormat="1" applyFont="1" applyFill="1" applyBorder="1" applyAlignment="1">
      <alignment horizontal="right" vertical="top" wrapText="1"/>
    </xf>
    <xf numFmtId="0" fontId="22" fillId="0" borderId="0" xfId="3" applyNumberFormat="1" applyFont="1" applyFill="1" applyBorder="1" applyAlignment="1">
      <alignment vertical="top" wrapText="1"/>
    </xf>
    <xf numFmtId="0" fontId="22" fillId="3" borderId="0" xfId="3" applyNumberFormat="1" applyFont="1" applyFill="1" applyBorder="1" applyAlignment="1">
      <alignment vertical="top" wrapText="1"/>
    </xf>
    <xf numFmtId="0" fontId="7" fillId="3" borderId="3" xfId="9" applyNumberFormat="1" applyFont="1" applyFill="1" applyBorder="1" applyAlignment="1">
      <alignment vertical="top" wrapText="1"/>
    </xf>
    <xf numFmtId="4" fontId="7" fillId="3" borderId="3" xfId="9" applyNumberFormat="1" applyFont="1" applyFill="1" applyBorder="1" applyAlignment="1">
      <alignment horizontal="right" vertical="top" wrapText="1"/>
    </xf>
    <xf numFmtId="4" fontId="0" fillId="0" borderId="0" xfId="0" applyNumberFormat="1"/>
    <xf numFmtId="0" fontId="4" fillId="5" borderId="3" xfId="10" applyNumberFormat="1" applyFont="1" applyFill="1" applyBorder="1" applyAlignment="1">
      <alignment vertical="top" wrapText="1"/>
    </xf>
    <xf numFmtId="2" fontId="4" fillId="5" borderId="3" xfId="10" applyNumberFormat="1" applyFont="1" applyFill="1" applyBorder="1" applyAlignment="1">
      <alignment horizontal="right" vertical="top" wrapText="1"/>
    </xf>
    <xf numFmtId="164" fontId="0" fillId="5" borderId="0" xfId="0" applyNumberFormat="1" applyFill="1"/>
    <xf numFmtId="167" fontId="0" fillId="5" borderId="0" xfId="0" applyNumberFormat="1" applyFill="1"/>
    <xf numFmtId="0" fontId="0" fillId="5" borderId="0" xfId="0" applyFill="1"/>
    <xf numFmtId="164" fontId="0" fillId="5" borderId="2" xfId="0" applyNumberFormat="1" applyFill="1" applyBorder="1" applyAlignment="1">
      <alignment horizontal="center"/>
    </xf>
    <xf numFmtId="164" fontId="0" fillId="17" borderId="0" xfId="0" applyNumberFormat="1" applyFill="1" applyBorder="1"/>
    <xf numFmtId="2" fontId="29" fillId="5" borderId="3" xfId="10" applyNumberFormat="1" applyFont="1" applyFill="1" applyBorder="1" applyAlignment="1">
      <alignment horizontal="right" vertical="top" wrapText="1"/>
    </xf>
    <xf numFmtId="164" fontId="1" fillId="5" borderId="0" xfId="0" applyNumberFormat="1" applyFont="1" applyFill="1"/>
    <xf numFmtId="164" fontId="0" fillId="15" borderId="0" xfId="0" applyNumberFormat="1" applyFill="1"/>
    <xf numFmtId="0" fontId="0" fillId="17" borderId="0" xfId="0" applyFill="1"/>
    <xf numFmtId="166" fontId="0" fillId="17" borderId="0" xfId="0" applyNumberFormat="1" applyFill="1" applyAlignment="1"/>
    <xf numFmtId="0" fontId="0" fillId="17" borderId="0" xfId="0" applyFill="1" applyAlignment="1"/>
    <xf numFmtId="0" fontId="0" fillId="0" borderId="0" xfId="0" applyAlignment="1"/>
    <xf numFmtId="0" fontId="0" fillId="0" borderId="0" xfId="0" applyNumberFormat="1"/>
    <xf numFmtId="164" fontId="0" fillId="17" borderId="2" xfId="0" applyNumberFormat="1" applyFill="1" applyBorder="1"/>
    <xf numFmtId="164" fontId="2" fillId="6" borderId="0" xfId="0" applyNumberFormat="1" applyFont="1" applyFill="1"/>
    <xf numFmtId="171" fontId="0" fillId="6" borderId="0" xfId="0" applyNumberFormat="1" applyFill="1"/>
    <xf numFmtId="4" fontId="7" fillId="3" borderId="3" xfId="17" applyNumberFormat="1" applyFont="1" applyFill="1" applyBorder="1" applyAlignment="1">
      <alignment horizontal="right" vertical="top" wrapText="1"/>
    </xf>
    <xf numFmtId="171" fontId="0" fillId="0" borderId="0" xfId="0" applyNumberFormat="1"/>
    <xf numFmtId="172" fontId="0" fillId="17" borderId="0" xfId="0" applyNumberFormat="1" applyFill="1"/>
    <xf numFmtId="43" fontId="0" fillId="0" borderId="0" xfId="0" applyNumberFormat="1"/>
    <xf numFmtId="0" fontId="4" fillId="0" borderId="0" xfId="21"/>
    <xf numFmtId="0" fontId="36" fillId="0" borderId="0" xfId="21" applyNumberFormat="1" applyFont="1" applyAlignment="1">
      <alignment vertical="top"/>
    </xf>
    <xf numFmtId="0" fontId="4" fillId="0" borderId="0" xfId="21" applyNumberFormat="1" applyAlignment="1">
      <alignment vertical="top"/>
    </xf>
    <xf numFmtId="0" fontId="10" fillId="3" borderId="3" xfId="21" applyNumberFormat="1" applyFont="1" applyFill="1" applyBorder="1" applyAlignment="1">
      <alignment vertical="top" wrapText="1"/>
    </xf>
    <xf numFmtId="0" fontId="10" fillId="3" borderId="3" xfId="21" applyNumberFormat="1" applyFont="1" applyFill="1" applyBorder="1" applyAlignment="1">
      <alignment horizontal="center" vertical="top" wrapText="1"/>
    </xf>
    <xf numFmtId="4" fontId="10" fillId="3" borderId="3" xfId="21" applyNumberFormat="1" applyFont="1" applyFill="1" applyBorder="1" applyAlignment="1">
      <alignment horizontal="right" vertical="top" wrapText="1"/>
    </xf>
    <xf numFmtId="0" fontId="11" fillId="3" borderId="3" xfId="21" applyNumberFormat="1" applyFont="1" applyFill="1" applyBorder="1" applyAlignment="1">
      <alignment vertical="top" wrapText="1" indent="1"/>
    </xf>
    <xf numFmtId="0" fontId="11" fillId="3" borderId="3" xfId="21" applyNumberFormat="1" applyFont="1" applyFill="1" applyBorder="1" applyAlignment="1">
      <alignment vertical="top" wrapText="1"/>
    </xf>
    <xf numFmtId="2" fontId="7" fillId="3" borderId="3" xfId="21" applyNumberFormat="1" applyFont="1" applyFill="1" applyBorder="1" applyAlignment="1">
      <alignment horizontal="right" vertical="top" wrapText="1"/>
    </xf>
    <xf numFmtId="2" fontId="11" fillId="3" borderId="3" xfId="21" applyNumberFormat="1" applyFont="1" applyFill="1" applyBorder="1" applyAlignment="1">
      <alignment horizontal="right" vertical="top" wrapText="1"/>
    </xf>
    <xf numFmtId="0" fontId="11" fillId="3" borderId="3" xfId="21" applyNumberFormat="1" applyFont="1" applyFill="1" applyBorder="1" applyAlignment="1">
      <alignment vertical="top" wrapText="1" indent="2"/>
    </xf>
    <xf numFmtId="0" fontId="7" fillId="3" borderId="3" xfId="21" applyNumberFormat="1" applyFont="1" applyFill="1" applyBorder="1" applyAlignment="1">
      <alignment vertical="top" wrapText="1" indent="3"/>
    </xf>
    <xf numFmtId="0" fontId="7" fillId="3" borderId="3" xfId="21" applyNumberFormat="1" applyFont="1" applyFill="1" applyBorder="1" applyAlignment="1">
      <alignment vertical="top" wrapText="1"/>
    </xf>
    <xf numFmtId="0" fontId="7" fillId="3" borderId="3" xfId="21" applyNumberFormat="1" applyFont="1" applyFill="1" applyBorder="1" applyAlignment="1">
      <alignment horizontal="right" vertical="top" wrapText="1"/>
    </xf>
    <xf numFmtId="0" fontId="11" fillId="3" borderId="3" xfId="21" applyNumberFormat="1" applyFont="1" applyFill="1" applyBorder="1" applyAlignment="1">
      <alignment horizontal="right" vertical="top" wrapText="1"/>
    </xf>
    <xf numFmtId="4" fontId="7" fillId="3" borderId="3" xfId="21" applyNumberFormat="1" applyFont="1" applyFill="1" applyBorder="1" applyAlignment="1">
      <alignment horizontal="right" vertical="top" wrapText="1"/>
    </xf>
    <xf numFmtId="4" fontId="11" fillId="3" borderId="3" xfId="21" applyNumberFormat="1" applyFont="1" applyFill="1" applyBorder="1" applyAlignment="1">
      <alignment horizontal="right" vertical="top" wrapText="1"/>
    </xf>
    <xf numFmtId="4" fontId="10" fillId="3" borderId="3" xfId="14" applyNumberFormat="1" applyFont="1" applyFill="1" applyBorder="1" applyAlignment="1">
      <alignment horizontal="right" vertical="top" wrapText="1"/>
    </xf>
    <xf numFmtId="2" fontId="0" fillId="6" borderId="0" xfId="0" applyNumberFormat="1" applyFill="1"/>
    <xf numFmtId="0" fontId="7" fillId="19" borderId="3" xfId="13" applyNumberFormat="1" applyFont="1" applyFill="1" applyBorder="1" applyAlignment="1">
      <alignment vertical="top" wrapText="1"/>
    </xf>
    <xf numFmtId="0" fontId="7" fillId="19" borderId="3" xfId="4" applyNumberFormat="1" applyFont="1" applyFill="1" applyBorder="1" applyAlignment="1">
      <alignment vertical="top"/>
    </xf>
    <xf numFmtId="14" fontId="7" fillId="19" borderId="3" xfId="12" applyNumberFormat="1" applyFont="1" applyFill="1" applyBorder="1" applyAlignment="1">
      <alignment vertical="top"/>
    </xf>
    <xf numFmtId="0" fontId="7" fillId="6" borderId="3" xfId="13" applyNumberFormat="1" applyFont="1" applyFill="1" applyBorder="1" applyAlignment="1">
      <alignment vertical="top" wrapText="1"/>
    </xf>
    <xf numFmtId="0" fontId="7" fillId="6" borderId="3" xfId="14" applyNumberFormat="1" applyFont="1" applyFill="1" applyBorder="1" applyAlignment="1">
      <alignment vertical="top" wrapText="1"/>
    </xf>
    <xf numFmtId="0" fontId="10" fillId="3" borderId="3" xfId="21" applyNumberFormat="1" applyFont="1" applyFill="1" applyBorder="1" applyAlignment="1">
      <alignment horizontal="left" vertical="top" wrapText="1"/>
    </xf>
    <xf numFmtId="164" fontId="6" fillId="0" borderId="0" xfId="0" applyNumberFormat="1" applyFont="1" applyFill="1" applyBorder="1" applyAlignment="1" applyProtection="1"/>
    <xf numFmtId="0" fontId="37" fillId="2" borderId="1" xfId="0" applyNumberFormat="1" applyFont="1" applyFill="1" applyBorder="1" applyAlignment="1" applyProtection="1">
      <alignment horizontal="center" vertical="center" wrapText="1"/>
    </xf>
    <xf numFmtId="0" fontId="37" fillId="0" borderId="1" xfId="0" applyNumberFormat="1" applyFont="1" applyFill="1" applyBorder="1" applyAlignment="1" applyProtection="1">
      <alignment horizontal="center" vertical="center" wrapText="1"/>
    </xf>
    <xf numFmtId="0" fontId="37" fillId="0" borderId="1" xfId="0" applyNumberFormat="1" applyFont="1" applyFill="1" applyBorder="1" applyAlignment="1" applyProtection="1">
      <alignment horizontal="center" vertical="center"/>
    </xf>
    <xf numFmtId="0" fontId="37" fillId="2" borderId="1" xfId="0" applyNumberFormat="1" applyFont="1" applyFill="1" applyBorder="1" applyAlignment="1" applyProtection="1">
      <alignment horizontal="center" vertical="center"/>
    </xf>
    <xf numFmtId="0" fontId="29" fillId="0" borderId="1" xfId="0" applyNumberFormat="1" applyFont="1" applyFill="1" applyBorder="1" applyAlignment="1" applyProtection="1">
      <alignment vertical="top"/>
    </xf>
    <xf numFmtId="2" fontId="37" fillId="0" borderId="1" xfId="0" applyNumberFormat="1" applyFont="1" applyFill="1" applyBorder="1" applyAlignment="1" applyProtection="1">
      <alignment horizontal="center" vertical="center"/>
    </xf>
    <xf numFmtId="0" fontId="37" fillId="0" borderId="0" xfId="0" applyNumberFormat="1" applyFont="1" applyFill="1" applyBorder="1" applyAlignment="1" applyProtection="1"/>
    <xf numFmtId="0" fontId="38" fillId="0" borderId="0" xfId="0" applyNumberFormat="1" applyFont="1" applyFill="1" applyBorder="1" applyAlignment="1" applyProtection="1"/>
    <xf numFmtId="164" fontId="37" fillId="0" borderId="1" xfId="0" applyNumberFormat="1" applyFont="1" applyFill="1" applyBorder="1" applyAlignment="1" applyProtection="1">
      <alignment horizontal="center" vertical="center"/>
    </xf>
    <xf numFmtId="0" fontId="10" fillId="3" borderId="3" xfId="22" applyNumberFormat="1" applyFont="1" applyFill="1" applyBorder="1" applyAlignment="1">
      <alignment horizontal="left" vertical="top" wrapText="1"/>
    </xf>
    <xf numFmtId="0" fontId="10" fillId="3" borderId="3" xfId="22" applyNumberFormat="1" applyFont="1" applyFill="1" applyBorder="1" applyAlignment="1">
      <alignment vertical="top" wrapText="1"/>
    </xf>
    <xf numFmtId="0" fontId="10" fillId="3" borderId="3" xfId="22" applyNumberFormat="1" applyFont="1" applyFill="1" applyBorder="1" applyAlignment="1">
      <alignment horizontal="center" vertical="top" wrapText="1"/>
    </xf>
    <xf numFmtId="4" fontId="10" fillId="3" borderId="3" xfId="22" applyNumberFormat="1" applyFont="1" applyFill="1" applyBorder="1" applyAlignment="1">
      <alignment horizontal="right" vertical="top" wrapText="1"/>
    </xf>
    <xf numFmtId="0" fontId="7" fillId="3" borderId="3" xfId="22" applyNumberFormat="1" applyFont="1" applyFill="1" applyBorder="1" applyAlignment="1">
      <alignment vertical="top" wrapText="1"/>
    </xf>
    <xf numFmtId="2" fontId="7" fillId="3" borderId="3" xfId="22" applyNumberFormat="1" applyFont="1" applyFill="1" applyBorder="1" applyAlignment="1">
      <alignment horizontal="right" vertical="top" wrapText="1"/>
    </xf>
    <xf numFmtId="0" fontId="7" fillId="3" borderId="3" xfId="22" applyNumberFormat="1" applyFont="1" applyFill="1" applyBorder="1" applyAlignment="1">
      <alignment horizontal="right" vertical="top" wrapText="1"/>
    </xf>
    <xf numFmtId="4" fontId="7" fillId="3" borderId="3" xfId="22" applyNumberFormat="1" applyFont="1" applyFill="1" applyBorder="1" applyAlignment="1">
      <alignment horizontal="right" vertical="top" wrapText="1"/>
    </xf>
    <xf numFmtId="0" fontId="3" fillId="0" borderId="0" xfId="0" applyNumberFormat="1" applyFont="1" applyFill="1" applyBorder="1" applyAlignment="1" applyProtection="1">
      <alignment horizontal="center"/>
    </xf>
    <xf numFmtId="0" fontId="3" fillId="0" borderId="0" xfId="0" applyNumberFormat="1" applyFont="1" applyFill="1" applyBorder="1" applyAlignment="1" applyProtection="1">
      <alignment horizontal="left" wrapText="1"/>
    </xf>
    <xf numFmtId="0" fontId="10" fillId="3" borderId="3" xfId="22" applyNumberFormat="1" applyFont="1" applyFill="1" applyBorder="1" applyAlignment="1">
      <alignment horizontal="left" vertical="top" wrapText="1"/>
    </xf>
    <xf numFmtId="0" fontId="4" fillId="0" borderId="18" xfId="16" applyNumberFormat="1" applyFont="1" applyBorder="1" applyAlignment="1">
      <alignment horizontal="right" vertical="center"/>
    </xf>
    <xf numFmtId="0" fontId="4" fillId="0" borderId="15" xfId="16" applyNumberFormat="1" applyFont="1" applyBorder="1" applyAlignment="1">
      <alignment horizontal="right" vertical="center"/>
    </xf>
    <xf numFmtId="0" fontId="4" fillId="0" borderId="16" xfId="16" applyNumberFormat="1" applyFont="1" applyBorder="1" applyAlignment="1">
      <alignment horizontal="center" vertical="center" wrapText="1" indent="2"/>
    </xf>
    <xf numFmtId="0" fontId="4" fillId="0" borderId="14" xfId="16" applyNumberFormat="1" applyFont="1" applyBorder="1" applyAlignment="1">
      <alignment horizontal="center" vertical="center" wrapText="1" indent="2"/>
    </xf>
    <xf numFmtId="0" fontId="4" fillId="0" borderId="17" xfId="16" applyNumberFormat="1" applyFont="1" applyBorder="1" applyAlignment="1">
      <alignment horizontal="center" vertical="center" wrapText="1" indent="2"/>
    </xf>
    <xf numFmtId="0" fontId="4" fillId="0" borderId="19" xfId="16" applyNumberFormat="1" applyFont="1" applyBorder="1" applyAlignment="1">
      <alignment horizontal="center" vertical="center" wrapText="1" indent="2"/>
    </xf>
    <xf numFmtId="1" fontId="4" fillId="0" borderId="18" xfId="16" applyNumberFormat="1" applyFont="1" applyBorder="1" applyAlignment="1">
      <alignment horizontal="right" vertical="center" indent="2"/>
    </xf>
    <xf numFmtId="0" fontId="4" fillId="0" borderId="15" xfId="16" applyNumberFormat="1" applyFont="1" applyBorder="1" applyAlignment="1">
      <alignment horizontal="right" vertical="center" indent="2"/>
    </xf>
    <xf numFmtId="0" fontId="4" fillId="0" borderId="9" xfId="16" applyNumberFormat="1" applyFont="1" applyBorder="1" applyAlignment="1">
      <alignment horizontal="right" vertical="center"/>
    </xf>
    <xf numFmtId="2" fontId="4" fillId="0" borderId="18" xfId="16" applyNumberFormat="1" applyFont="1" applyBorder="1" applyAlignment="1">
      <alignment horizontal="right" vertical="center"/>
    </xf>
    <xf numFmtId="164" fontId="4" fillId="0" borderId="18" xfId="16" applyNumberFormat="1" applyFont="1" applyBorder="1" applyAlignment="1">
      <alignment horizontal="right" vertical="center"/>
    </xf>
    <xf numFmtId="169" fontId="4" fillId="0" borderId="18" xfId="16" applyNumberFormat="1" applyFont="1" applyBorder="1" applyAlignment="1">
      <alignment horizontal="right" vertical="center" indent="2"/>
    </xf>
    <xf numFmtId="1" fontId="4" fillId="0" borderId="18" xfId="16" applyNumberFormat="1" applyFont="1" applyBorder="1" applyAlignment="1">
      <alignment horizontal="right" vertical="center"/>
    </xf>
    <xf numFmtId="168" fontId="4" fillId="0" borderId="18" xfId="16" applyNumberFormat="1" applyFont="1" applyBorder="1" applyAlignment="1">
      <alignment horizontal="right" vertical="center"/>
    </xf>
    <xf numFmtId="170" fontId="4" fillId="0" borderId="18" xfId="16" applyNumberFormat="1" applyFont="1" applyBorder="1" applyAlignment="1">
      <alignment horizontal="right" vertical="center" indent="2"/>
    </xf>
    <xf numFmtId="0" fontId="4" fillId="0" borderId="18" xfId="16" applyNumberFormat="1" applyFont="1" applyBorder="1" applyAlignment="1">
      <alignment horizontal="right" vertical="center" indent="2"/>
    </xf>
    <xf numFmtId="3" fontId="4" fillId="0" borderId="18" xfId="16" applyNumberFormat="1" applyFont="1" applyBorder="1" applyAlignment="1">
      <alignment horizontal="right" vertical="center"/>
    </xf>
    <xf numFmtId="0" fontId="4" fillId="16" borderId="18" xfId="16" applyNumberFormat="1" applyFont="1" applyFill="1" applyBorder="1" applyAlignment="1">
      <alignment horizontal="right" vertical="center"/>
    </xf>
    <xf numFmtId="0" fontId="4" fillId="16" borderId="15" xfId="16" applyNumberFormat="1" applyFont="1" applyFill="1" applyBorder="1" applyAlignment="1">
      <alignment horizontal="right" vertical="center"/>
    </xf>
    <xf numFmtId="0" fontId="4" fillId="16" borderId="16" xfId="16" applyNumberFormat="1" applyFont="1" applyFill="1" applyBorder="1" applyAlignment="1">
      <alignment horizontal="center" vertical="center" wrapText="1"/>
    </xf>
    <xf numFmtId="0" fontId="4" fillId="16" borderId="14" xfId="16" applyNumberFormat="1" applyFont="1" applyFill="1" applyBorder="1" applyAlignment="1">
      <alignment horizontal="center" vertical="center" wrapText="1"/>
    </xf>
    <xf numFmtId="0" fontId="4" fillId="16" borderId="17" xfId="16" applyNumberFormat="1" applyFont="1" applyFill="1" applyBorder="1" applyAlignment="1">
      <alignment horizontal="center" vertical="center" wrapText="1"/>
    </xf>
    <xf numFmtId="0" fontId="4" fillId="16" borderId="19" xfId="16" applyNumberFormat="1" applyFont="1" applyFill="1" applyBorder="1" applyAlignment="1">
      <alignment horizontal="center" vertical="center" wrapText="1"/>
    </xf>
    <xf numFmtId="0" fontId="4" fillId="16" borderId="9" xfId="16" applyNumberFormat="1" applyFont="1" applyFill="1" applyBorder="1" applyAlignment="1">
      <alignment horizontal="right" vertical="center"/>
    </xf>
    <xf numFmtId="0" fontId="25" fillId="0" borderId="12" xfId="16" applyNumberFormat="1" applyFont="1" applyBorder="1" applyAlignment="1">
      <alignment horizontal="center" vertical="center"/>
    </xf>
    <xf numFmtId="0" fontId="25" fillId="0" borderId="15" xfId="16" applyNumberFormat="1" applyFont="1" applyBorder="1" applyAlignment="1">
      <alignment horizontal="center" vertical="center"/>
    </xf>
    <xf numFmtId="0" fontId="23" fillId="0" borderId="8" xfId="16" applyNumberFormat="1" applyFont="1" applyBorder="1" applyAlignment="1">
      <alignment horizontal="center" vertical="center"/>
    </xf>
    <xf numFmtId="0" fontId="23" fillId="0" borderId="11" xfId="16" applyNumberFormat="1" applyFont="1" applyBorder="1" applyAlignment="1">
      <alignment horizontal="center" vertical="center"/>
    </xf>
    <xf numFmtId="0" fontId="23" fillId="0" borderId="14" xfId="16" applyNumberFormat="1" applyFont="1" applyBorder="1" applyAlignment="1">
      <alignment horizontal="center" vertical="center"/>
    </xf>
    <xf numFmtId="0" fontId="23" fillId="0" borderId="9" xfId="16" applyNumberFormat="1" applyFont="1" applyBorder="1" applyAlignment="1">
      <alignment horizontal="center" vertical="center"/>
    </xf>
    <xf numFmtId="0" fontId="23" fillId="0" borderId="12" xfId="16" applyNumberFormat="1" applyFont="1" applyBorder="1" applyAlignment="1">
      <alignment horizontal="center" vertical="center"/>
    </xf>
    <xf numFmtId="0" fontId="23" fillId="0" borderId="15" xfId="16" applyNumberFormat="1" applyFont="1" applyBorder="1" applyAlignment="1">
      <alignment horizontal="center" vertical="center"/>
    </xf>
    <xf numFmtId="0" fontId="23" fillId="0" borderId="10" xfId="16" applyNumberFormat="1" applyFont="1" applyBorder="1" applyAlignment="1">
      <alignment horizontal="center" vertical="center" wrapText="1"/>
    </xf>
    <xf numFmtId="0" fontId="23" fillId="0" borderId="13" xfId="16" applyNumberFormat="1" applyFont="1" applyBorder="1" applyAlignment="1">
      <alignment horizontal="center" vertical="center"/>
    </xf>
    <xf numFmtId="0" fontId="25" fillId="0" borderId="9" xfId="16" applyNumberFormat="1" applyFont="1" applyBorder="1" applyAlignment="1">
      <alignment horizontal="center" vertical="center"/>
    </xf>
    <xf numFmtId="0" fontId="4" fillId="0" borderId="9" xfId="15" applyNumberFormat="1" applyFont="1" applyBorder="1" applyAlignment="1">
      <alignment horizontal="right" vertical="center"/>
    </xf>
    <xf numFmtId="0" fontId="4" fillId="0" borderId="15" xfId="15" applyNumberFormat="1" applyFont="1" applyBorder="1" applyAlignment="1">
      <alignment horizontal="right" vertical="center"/>
    </xf>
    <xf numFmtId="1" fontId="4" fillId="0" borderId="18" xfId="15" applyNumberFormat="1" applyFont="1" applyBorder="1" applyAlignment="1">
      <alignment horizontal="right" vertical="center"/>
    </xf>
    <xf numFmtId="164" fontId="4" fillId="0" borderId="18" xfId="15" applyNumberFormat="1" applyFont="1" applyBorder="1" applyAlignment="1">
      <alignment horizontal="right" vertical="center"/>
    </xf>
    <xf numFmtId="0" fontId="4" fillId="0" borderId="18" xfId="15" applyNumberFormat="1" applyFont="1" applyBorder="1" applyAlignment="1">
      <alignment horizontal="right" vertical="center"/>
    </xf>
    <xf numFmtId="0" fontId="4" fillId="0" borderId="16" xfId="15" applyNumberFormat="1" applyFont="1" applyBorder="1" applyAlignment="1">
      <alignment horizontal="center" vertical="center" wrapText="1" indent="2"/>
    </xf>
    <xf numFmtId="0" fontId="4" fillId="0" borderId="14" xfId="15" applyNumberFormat="1" applyFont="1" applyBorder="1" applyAlignment="1">
      <alignment horizontal="center" vertical="center" wrapText="1" indent="2"/>
    </xf>
    <xf numFmtId="0" fontId="4" fillId="0" borderId="17" xfId="15" applyNumberFormat="1" applyFont="1" applyBorder="1" applyAlignment="1">
      <alignment horizontal="center" vertical="center" wrapText="1" indent="2"/>
    </xf>
    <xf numFmtId="0" fontId="4" fillId="0" borderId="19" xfId="15" applyNumberFormat="1" applyFont="1" applyBorder="1" applyAlignment="1">
      <alignment horizontal="center" vertical="center" wrapText="1" indent="2"/>
    </xf>
    <xf numFmtId="1" fontId="4" fillId="0" borderId="18" xfId="15" applyNumberFormat="1" applyFont="1" applyBorder="1" applyAlignment="1">
      <alignment horizontal="right" vertical="center" indent="2"/>
    </xf>
    <xf numFmtId="0" fontId="4" fillId="0" borderId="15" xfId="15" applyNumberFormat="1" applyFont="1" applyBorder="1" applyAlignment="1">
      <alignment horizontal="right" vertical="center" indent="2"/>
    </xf>
    <xf numFmtId="2" fontId="4" fillId="0" borderId="18" xfId="15" applyNumberFormat="1" applyFont="1" applyBorder="1" applyAlignment="1">
      <alignment horizontal="right" vertical="center"/>
    </xf>
    <xf numFmtId="168" fontId="4" fillId="0" borderId="18" xfId="15" applyNumberFormat="1" applyFont="1" applyBorder="1" applyAlignment="1">
      <alignment horizontal="right" vertical="center"/>
    </xf>
    <xf numFmtId="169" fontId="4" fillId="0" borderId="18" xfId="15" applyNumberFormat="1" applyFont="1" applyBorder="1" applyAlignment="1">
      <alignment horizontal="right" vertical="center" indent="2"/>
    </xf>
    <xf numFmtId="170" fontId="4" fillId="0" borderId="18" xfId="15" applyNumberFormat="1" applyFont="1" applyBorder="1" applyAlignment="1">
      <alignment horizontal="right" vertical="center" indent="2"/>
    </xf>
    <xf numFmtId="0" fontId="4" fillId="16" borderId="18" xfId="15" applyNumberFormat="1" applyFont="1" applyFill="1" applyBorder="1" applyAlignment="1">
      <alignment horizontal="right" vertical="center"/>
    </xf>
    <xf numFmtId="0" fontId="4" fillId="16" borderId="15" xfId="15" applyNumberFormat="1" applyFont="1" applyFill="1" applyBorder="1" applyAlignment="1">
      <alignment horizontal="right" vertical="center"/>
    </xf>
    <xf numFmtId="0" fontId="4" fillId="16" borderId="9" xfId="15" applyNumberFormat="1" applyFont="1" applyFill="1" applyBorder="1" applyAlignment="1">
      <alignment horizontal="right" vertical="center"/>
    </xf>
    <xf numFmtId="0" fontId="4" fillId="16" borderId="16" xfId="15" applyNumberFormat="1" applyFont="1" applyFill="1" applyBorder="1" applyAlignment="1">
      <alignment horizontal="center" vertical="center" wrapText="1"/>
    </xf>
    <xf numFmtId="0" fontId="4" fillId="16" borderId="14" xfId="15" applyNumberFormat="1" applyFont="1" applyFill="1" applyBorder="1" applyAlignment="1">
      <alignment horizontal="center" vertical="center" wrapText="1"/>
    </xf>
    <xf numFmtId="0" fontId="4" fillId="16" borderId="17" xfId="15" applyNumberFormat="1" applyFont="1" applyFill="1" applyBorder="1" applyAlignment="1">
      <alignment horizontal="center" vertical="center" wrapText="1"/>
    </xf>
    <xf numFmtId="0" fontId="4" fillId="16" borderId="19" xfId="15" applyNumberFormat="1" applyFont="1" applyFill="1" applyBorder="1" applyAlignment="1">
      <alignment horizontal="center" vertical="center" wrapText="1"/>
    </xf>
    <xf numFmtId="0" fontId="25" fillId="0" borderId="12" xfId="15" applyNumberFormat="1" applyFont="1" applyBorder="1" applyAlignment="1">
      <alignment horizontal="center" vertical="center"/>
    </xf>
    <xf numFmtId="0" fontId="25" fillId="0" borderId="15" xfId="15" applyNumberFormat="1" applyFont="1" applyBorder="1" applyAlignment="1">
      <alignment horizontal="center" vertical="center"/>
    </xf>
    <xf numFmtId="0" fontId="25" fillId="0" borderId="9" xfId="15" applyNumberFormat="1" applyFont="1" applyBorder="1" applyAlignment="1">
      <alignment horizontal="center" vertical="center"/>
    </xf>
    <xf numFmtId="0" fontId="23" fillId="0" borderId="8" xfId="15" applyNumberFormat="1" applyFont="1" applyBorder="1" applyAlignment="1">
      <alignment horizontal="center" vertical="center"/>
    </xf>
    <xf numFmtId="0" fontId="23" fillId="0" borderId="11" xfId="15" applyNumberFormat="1" applyFont="1" applyBorder="1" applyAlignment="1">
      <alignment horizontal="center" vertical="center"/>
    </xf>
    <xf numFmtId="0" fontId="23" fillId="0" borderId="14" xfId="15" applyNumberFormat="1" applyFont="1" applyBorder="1" applyAlignment="1">
      <alignment horizontal="center" vertical="center"/>
    </xf>
    <xf numFmtId="0" fontId="23" fillId="0" borderId="9" xfId="15" applyNumberFormat="1" applyFont="1" applyBorder="1" applyAlignment="1">
      <alignment horizontal="center" vertical="center"/>
    </xf>
    <xf numFmtId="0" fontId="23" fillId="0" borderId="12" xfId="15" applyNumberFormat="1" applyFont="1" applyBorder="1" applyAlignment="1">
      <alignment horizontal="center" vertical="center"/>
    </xf>
    <xf numFmtId="0" fontId="23" fillId="0" borderId="15" xfId="15" applyNumberFormat="1" applyFont="1" applyBorder="1" applyAlignment="1">
      <alignment horizontal="center" vertical="center"/>
    </xf>
    <xf numFmtId="0" fontId="23" fillId="0" borderId="10" xfId="15" applyNumberFormat="1" applyFont="1" applyBorder="1" applyAlignment="1">
      <alignment horizontal="center" vertical="center" wrapText="1"/>
    </xf>
    <xf numFmtId="0" fontId="23" fillId="0" borderId="13" xfId="15" applyNumberFormat="1" applyFont="1" applyBorder="1" applyAlignment="1">
      <alignment horizontal="center" vertical="center"/>
    </xf>
    <xf numFmtId="0" fontId="10" fillId="3" borderId="3" xfId="21" applyNumberFormat="1" applyFont="1" applyFill="1" applyBorder="1" applyAlignment="1">
      <alignment horizontal="left" vertical="top" wrapText="1"/>
    </xf>
    <xf numFmtId="0" fontId="4" fillId="0" borderId="0" xfId="21" applyNumberFormat="1" applyAlignment="1">
      <alignment vertical="top" wrapText="1"/>
    </xf>
    <xf numFmtId="0" fontId="10" fillId="3" borderId="23" xfId="21" applyNumberFormat="1" applyFont="1" applyFill="1" applyBorder="1" applyAlignment="1">
      <alignment horizontal="center" vertical="top" wrapText="1"/>
    </xf>
    <xf numFmtId="0" fontId="10" fillId="3" borderId="7" xfId="21" applyNumberFormat="1" applyFont="1" applyFill="1" applyBorder="1" applyAlignment="1">
      <alignment horizontal="center" vertical="top" wrapText="1"/>
    </xf>
    <xf numFmtId="0" fontId="10" fillId="3" borderId="24" xfId="21" applyNumberFormat="1" applyFont="1" applyFill="1" applyBorder="1" applyAlignment="1">
      <alignment horizontal="center" vertical="top" wrapText="1"/>
    </xf>
  </cellXfs>
  <cellStyles count="23">
    <cellStyle name="Обычный" xfId="0" builtinId="0"/>
    <cellStyle name="Обычный 2" xfId="7"/>
    <cellStyle name="Обычный 3" xfId="5"/>
    <cellStyle name="Обычный 7" xfId="6"/>
    <cellStyle name="Обычный_1_12" xfId="4"/>
    <cellStyle name="Обычный_112" xfId="22"/>
    <cellStyle name="Обычный_122-2" xfId="18"/>
    <cellStyle name="Обычный_130" xfId="19"/>
    <cellStyle name="Обычный_14 2" xfId="11"/>
    <cellStyle name="Обычный_3" xfId="20"/>
    <cellStyle name="Обычный_3+паркинг2023" xfId="12"/>
    <cellStyle name="Обычный_31.12ЛК ПОКАЗ" xfId="16"/>
    <cellStyle name="Обычный_Лист1" xfId="3"/>
    <cellStyle name="Обычный_Лист5" xfId="8"/>
    <cellStyle name="Обычный_ЛК ПОКАЗ" xfId="15"/>
    <cellStyle name="Обычный_Начисления 24" xfId="13"/>
    <cellStyle name="Обычный_Площадь" xfId="10"/>
    <cellStyle name="Обычный_Подогрев" xfId="17"/>
    <cellStyle name="Обычный_Пример" xfId="21"/>
    <cellStyle name="Обычный_РАСЧЕТ" xfId="14"/>
    <cellStyle name="Обычный_расш" xfId="9"/>
    <cellStyle name="Процентный" xfId="2" builtinId="5"/>
    <cellStyle name="Финансовый" xfId="1" builtinId="3"/>
  </cellStyles>
  <dxfs count="5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2" name="TextBox 1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3" name="TextBox 2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4" name="TextBox 3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  <xdr:twoCellAnchor editAs="oneCell">
    <xdr:from>
      <xdr:col>15</xdr:col>
      <xdr:colOff>0</xdr:colOff>
      <xdr:row>8</xdr:row>
      <xdr:rowOff>137160</xdr:rowOff>
    </xdr:from>
    <xdr:to>
      <xdr:col>15</xdr:col>
      <xdr:colOff>184731</xdr:colOff>
      <xdr:row>8</xdr:row>
      <xdr:rowOff>401720</xdr:rowOff>
    </xdr:to>
    <xdr:sp macro="" textlink="">
      <xdr:nvSpPr>
        <xdr:cNvPr id="5" name="TextBox 4"/>
        <xdr:cNvSpPr txBox="1"/>
      </xdr:nvSpPr>
      <xdr:spPr>
        <a:xfrm>
          <a:off x="16459200" y="166116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none" rtlCol="0" anchor="t">
          <a:spAutoFit/>
        </a:bodyPr>
        <a:lstStyle/>
        <a:p>
          <a:endParaRPr lang="ru-RU"/>
        </a:p>
      </xdr:txBody>
    </xdr:sp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36"/>
  <sheetViews>
    <sheetView tabSelected="1" zoomScale="90" zoomScaleNormal="90" workbookViewId="0">
      <selection activeCell="J15" sqref="J15"/>
    </sheetView>
  </sheetViews>
  <sheetFormatPr defaultRowHeight="14.4" x14ac:dyDescent="0.3"/>
  <cols>
    <col min="1" max="1" width="60" style="4" customWidth="1"/>
    <col min="2" max="2" width="19" style="4" customWidth="1"/>
    <col min="3" max="16" width="9.109375" style="4" customWidth="1"/>
    <col min="252" max="252" width="60" customWidth="1"/>
    <col min="253" max="253" width="19" customWidth="1"/>
    <col min="254" max="267" width="9.109375" customWidth="1"/>
    <col min="268" max="268" width="11.6640625" customWidth="1"/>
    <col min="272" max="272" width="12" bestFit="1" customWidth="1"/>
    <col min="508" max="508" width="60" customWidth="1"/>
    <col min="509" max="509" width="19" customWidth="1"/>
    <col min="510" max="523" width="9.109375" customWidth="1"/>
    <col min="524" max="524" width="11.6640625" customWidth="1"/>
    <col min="528" max="528" width="12" bestFit="1" customWidth="1"/>
    <col min="764" max="764" width="60" customWidth="1"/>
    <col min="765" max="765" width="19" customWidth="1"/>
    <col min="766" max="779" width="9.109375" customWidth="1"/>
    <col min="780" max="780" width="11.6640625" customWidth="1"/>
    <col min="784" max="784" width="12" bestFit="1" customWidth="1"/>
    <col min="1020" max="1020" width="60" customWidth="1"/>
    <col min="1021" max="1021" width="19" customWidth="1"/>
    <col min="1022" max="1035" width="9.109375" customWidth="1"/>
    <col min="1036" max="1036" width="11.6640625" customWidth="1"/>
    <col min="1040" max="1040" width="12" bestFit="1" customWidth="1"/>
    <col min="1276" max="1276" width="60" customWidth="1"/>
    <col min="1277" max="1277" width="19" customWidth="1"/>
    <col min="1278" max="1291" width="9.109375" customWidth="1"/>
    <col min="1292" max="1292" width="11.6640625" customWidth="1"/>
    <col min="1296" max="1296" width="12" bestFit="1" customWidth="1"/>
    <col min="1532" max="1532" width="60" customWidth="1"/>
    <col min="1533" max="1533" width="19" customWidth="1"/>
    <col min="1534" max="1547" width="9.109375" customWidth="1"/>
    <col min="1548" max="1548" width="11.6640625" customWidth="1"/>
    <col min="1552" max="1552" width="12" bestFit="1" customWidth="1"/>
    <col min="1788" max="1788" width="60" customWidth="1"/>
    <col min="1789" max="1789" width="19" customWidth="1"/>
    <col min="1790" max="1803" width="9.109375" customWidth="1"/>
    <col min="1804" max="1804" width="11.6640625" customWidth="1"/>
    <col min="1808" max="1808" width="12" bestFit="1" customWidth="1"/>
    <col min="2044" max="2044" width="60" customWidth="1"/>
    <col min="2045" max="2045" width="19" customWidth="1"/>
    <col min="2046" max="2059" width="9.109375" customWidth="1"/>
    <col min="2060" max="2060" width="11.6640625" customWidth="1"/>
    <col min="2064" max="2064" width="12" bestFit="1" customWidth="1"/>
    <col min="2300" max="2300" width="60" customWidth="1"/>
    <col min="2301" max="2301" width="19" customWidth="1"/>
    <col min="2302" max="2315" width="9.109375" customWidth="1"/>
    <col min="2316" max="2316" width="11.6640625" customWidth="1"/>
    <col min="2320" max="2320" width="12" bestFit="1" customWidth="1"/>
    <col min="2556" max="2556" width="60" customWidth="1"/>
    <col min="2557" max="2557" width="19" customWidth="1"/>
    <col min="2558" max="2571" width="9.109375" customWidth="1"/>
    <col min="2572" max="2572" width="11.6640625" customWidth="1"/>
    <col min="2576" max="2576" width="12" bestFit="1" customWidth="1"/>
    <col min="2812" max="2812" width="60" customWidth="1"/>
    <col min="2813" max="2813" width="19" customWidth="1"/>
    <col min="2814" max="2827" width="9.109375" customWidth="1"/>
    <col min="2828" max="2828" width="11.6640625" customWidth="1"/>
    <col min="2832" max="2832" width="12" bestFit="1" customWidth="1"/>
    <col min="3068" max="3068" width="60" customWidth="1"/>
    <col min="3069" max="3069" width="19" customWidth="1"/>
    <col min="3070" max="3083" width="9.109375" customWidth="1"/>
    <col min="3084" max="3084" width="11.6640625" customWidth="1"/>
    <col min="3088" max="3088" width="12" bestFit="1" customWidth="1"/>
    <col min="3324" max="3324" width="60" customWidth="1"/>
    <col min="3325" max="3325" width="19" customWidth="1"/>
    <col min="3326" max="3339" width="9.109375" customWidth="1"/>
    <col min="3340" max="3340" width="11.6640625" customWidth="1"/>
    <col min="3344" max="3344" width="12" bestFit="1" customWidth="1"/>
    <col min="3580" max="3580" width="60" customWidth="1"/>
    <col min="3581" max="3581" width="19" customWidth="1"/>
    <col min="3582" max="3595" width="9.109375" customWidth="1"/>
    <col min="3596" max="3596" width="11.6640625" customWidth="1"/>
    <col min="3600" max="3600" width="12" bestFit="1" customWidth="1"/>
    <col min="3836" max="3836" width="60" customWidth="1"/>
    <col min="3837" max="3837" width="19" customWidth="1"/>
    <col min="3838" max="3851" width="9.109375" customWidth="1"/>
    <col min="3852" max="3852" width="11.6640625" customWidth="1"/>
    <col min="3856" max="3856" width="12" bestFit="1" customWidth="1"/>
    <col min="4092" max="4092" width="60" customWidth="1"/>
    <col min="4093" max="4093" width="19" customWidth="1"/>
    <col min="4094" max="4107" width="9.109375" customWidth="1"/>
    <col min="4108" max="4108" width="11.6640625" customWidth="1"/>
    <col min="4112" max="4112" width="12" bestFit="1" customWidth="1"/>
    <col min="4348" max="4348" width="60" customWidth="1"/>
    <col min="4349" max="4349" width="19" customWidth="1"/>
    <col min="4350" max="4363" width="9.109375" customWidth="1"/>
    <col min="4364" max="4364" width="11.6640625" customWidth="1"/>
    <col min="4368" max="4368" width="12" bestFit="1" customWidth="1"/>
    <col min="4604" max="4604" width="60" customWidth="1"/>
    <col min="4605" max="4605" width="19" customWidth="1"/>
    <col min="4606" max="4619" width="9.109375" customWidth="1"/>
    <col min="4620" max="4620" width="11.6640625" customWidth="1"/>
    <col min="4624" max="4624" width="12" bestFit="1" customWidth="1"/>
    <col min="4860" max="4860" width="60" customWidth="1"/>
    <col min="4861" max="4861" width="19" customWidth="1"/>
    <col min="4862" max="4875" width="9.109375" customWidth="1"/>
    <col min="4876" max="4876" width="11.6640625" customWidth="1"/>
    <col min="4880" max="4880" width="12" bestFit="1" customWidth="1"/>
    <col min="5116" max="5116" width="60" customWidth="1"/>
    <col min="5117" max="5117" width="19" customWidth="1"/>
    <col min="5118" max="5131" width="9.109375" customWidth="1"/>
    <col min="5132" max="5132" width="11.6640625" customWidth="1"/>
    <col min="5136" max="5136" width="12" bestFit="1" customWidth="1"/>
    <col min="5372" max="5372" width="60" customWidth="1"/>
    <col min="5373" max="5373" width="19" customWidth="1"/>
    <col min="5374" max="5387" width="9.109375" customWidth="1"/>
    <col min="5388" max="5388" width="11.6640625" customWidth="1"/>
    <col min="5392" max="5392" width="12" bestFit="1" customWidth="1"/>
    <col min="5628" max="5628" width="60" customWidth="1"/>
    <col min="5629" max="5629" width="19" customWidth="1"/>
    <col min="5630" max="5643" width="9.109375" customWidth="1"/>
    <col min="5644" max="5644" width="11.6640625" customWidth="1"/>
    <col min="5648" max="5648" width="12" bestFit="1" customWidth="1"/>
    <col min="5884" max="5884" width="60" customWidth="1"/>
    <col min="5885" max="5885" width="19" customWidth="1"/>
    <col min="5886" max="5899" width="9.109375" customWidth="1"/>
    <col min="5900" max="5900" width="11.6640625" customWidth="1"/>
    <col min="5904" max="5904" width="12" bestFit="1" customWidth="1"/>
    <col min="6140" max="6140" width="60" customWidth="1"/>
    <col min="6141" max="6141" width="19" customWidth="1"/>
    <col min="6142" max="6155" width="9.109375" customWidth="1"/>
    <col min="6156" max="6156" width="11.6640625" customWidth="1"/>
    <col min="6160" max="6160" width="12" bestFit="1" customWidth="1"/>
    <col min="6396" max="6396" width="60" customWidth="1"/>
    <col min="6397" max="6397" width="19" customWidth="1"/>
    <col min="6398" max="6411" width="9.109375" customWidth="1"/>
    <col min="6412" max="6412" width="11.6640625" customWidth="1"/>
    <col min="6416" max="6416" width="12" bestFit="1" customWidth="1"/>
    <col min="6652" max="6652" width="60" customWidth="1"/>
    <col min="6653" max="6653" width="19" customWidth="1"/>
    <col min="6654" max="6667" width="9.109375" customWidth="1"/>
    <col min="6668" max="6668" width="11.6640625" customWidth="1"/>
    <col min="6672" max="6672" width="12" bestFit="1" customWidth="1"/>
    <col min="6908" max="6908" width="60" customWidth="1"/>
    <col min="6909" max="6909" width="19" customWidth="1"/>
    <col min="6910" max="6923" width="9.109375" customWidth="1"/>
    <col min="6924" max="6924" width="11.6640625" customWidth="1"/>
    <col min="6928" max="6928" width="12" bestFit="1" customWidth="1"/>
    <col min="7164" max="7164" width="60" customWidth="1"/>
    <col min="7165" max="7165" width="19" customWidth="1"/>
    <col min="7166" max="7179" width="9.109375" customWidth="1"/>
    <col min="7180" max="7180" width="11.6640625" customWidth="1"/>
    <col min="7184" max="7184" width="12" bestFit="1" customWidth="1"/>
    <col min="7420" max="7420" width="60" customWidth="1"/>
    <col min="7421" max="7421" width="19" customWidth="1"/>
    <col min="7422" max="7435" width="9.109375" customWidth="1"/>
    <col min="7436" max="7436" width="11.6640625" customWidth="1"/>
    <col min="7440" max="7440" width="12" bestFit="1" customWidth="1"/>
    <col min="7676" max="7676" width="60" customWidth="1"/>
    <col min="7677" max="7677" width="19" customWidth="1"/>
    <col min="7678" max="7691" width="9.109375" customWidth="1"/>
    <col min="7692" max="7692" width="11.6640625" customWidth="1"/>
    <col min="7696" max="7696" width="12" bestFit="1" customWidth="1"/>
    <col min="7932" max="7932" width="60" customWidth="1"/>
    <col min="7933" max="7933" width="19" customWidth="1"/>
    <col min="7934" max="7947" width="9.109375" customWidth="1"/>
    <col min="7948" max="7948" width="11.6640625" customWidth="1"/>
    <col min="7952" max="7952" width="12" bestFit="1" customWidth="1"/>
    <col min="8188" max="8188" width="60" customWidth="1"/>
    <col min="8189" max="8189" width="19" customWidth="1"/>
    <col min="8190" max="8203" width="9.109375" customWidth="1"/>
    <col min="8204" max="8204" width="11.6640625" customWidth="1"/>
    <col min="8208" max="8208" width="12" bestFit="1" customWidth="1"/>
    <col min="8444" max="8444" width="60" customWidth="1"/>
    <col min="8445" max="8445" width="19" customWidth="1"/>
    <col min="8446" max="8459" width="9.109375" customWidth="1"/>
    <col min="8460" max="8460" width="11.6640625" customWidth="1"/>
    <col min="8464" max="8464" width="12" bestFit="1" customWidth="1"/>
    <col min="8700" max="8700" width="60" customWidth="1"/>
    <col min="8701" max="8701" width="19" customWidth="1"/>
    <col min="8702" max="8715" width="9.109375" customWidth="1"/>
    <col min="8716" max="8716" width="11.6640625" customWidth="1"/>
    <col min="8720" max="8720" width="12" bestFit="1" customWidth="1"/>
    <col min="8956" max="8956" width="60" customWidth="1"/>
    <col min="8957" max="8957" width="19" customWidth="1"/>
    <col min="8958" max="8971" width="9.109375" customWidth="1"/>
    <col min="8972" max="8972" width="11.6640625" customWidth="1"/>
    <col min="8976" max="8976" width="12" bestFit="1" customWidth="1"/>
    <col min="9212" max="9212" width="60" customWidth="1"/>
    <col min="9213" max="9213" width="19" customWidth="1"/>
    <col min="9214" max="9227" width="9.109375" customWidth="1"/>
    <col min="9228" max="9228" width="11.6640625" customWidth="1"/>
    <col min="9232" max="9232" width="12" bestFit="1" customWidth="1"/>
    <col min="9468" max="9468" width="60" customWidth="1"/>
    <col min="9469" max="9469" width="19" customWidth="1"/>
    <col min="9470" max="9483" width="9.109375" customWidth="1"/>
    <col min="9484" max="9484" width="11.6640625" customWidth="1"/>
    <col min="9488" max="9488" width="12" bestFit="1" customWidth="1"/>
    <col min="9724" max="9724" width="60" customWidth="1"/>
    <col min="9725" max="9725" width="19" customWidth="1"/>
    <col min="9726" max="9739" width="9.109375" customWidth="1"/>
    <col min="9740" max="9740" width="11.6640625" customWidth="1"/>
    <col min="9744" max="9744" width="12" bestFit="1" customWidth="1"/>
    <col min="9980" max="9980" width="60" customWidth="1"/>
    <col min="9981" max="9981" width="19" customWidth="1"/>
    <col min="9982" max="9995" width="9.109375" customWidth="1"/>
    <col min="9996" max="9996" width="11.6640625" customWidth="1"/>
    <col min="10000" max="10000" width="12" bestFit="1" customWidth="1"/>
    <col min="10236" max="10236" width="60" customWidth="1"/>
    <col min="10237" max="10237" width="19" customWidth="1"/>
    <col min="10238" max="10251" width="9.109375" customWidth="1"/>
    <col min="10252" max="10252" width="11.6640625" customWidth="1"/>
    <col min="10256" max="10256" width="12" bestFit="1" customWidth="1"/>
    <col min="10492" max="10492" width="60" customWidth="1"/>
    <col min="10493" max="10493" width="19" customWidth="1"/>
    <col min="10494" max="10507" width="9.109375" customWidth="1"/>
    <col min="10508" max="10508" width="11.6640625" customWidth="1"/>
    <col min="10512" max="10512" width="12" bestFit="1" customWidth="1"/>
    <col min="10748" max="10748" width="60" customWidth="1"/>
    <col min="10749" max="10749" width="19" customWidth="1"/>
    <col min="10750" max="10763" width="9.109375" customWidth="1"/>
    <col min="10764" max="10764" width="11.6640625" customWidth="1"/>
    <col min="10768" max="10768" width="12" bestFit="1" customWidth="1"/>
    <col min="11004" max="11004" width="60" customWidth="1"/>
    <col min="11005" max="11005" width="19" customWidth="1"/>
    <col min="11006" max="11019" width="9.109375" customWidth="1"/>
    <col min="11020" max="11020" width="11.6640625" customWidth="1"/>
    <col min="11024" max="11024" width="12" bestFit="1" customWidth="1"/>
    <col min="11260" max="11260" width="60" customWidth="1"/>
    <col min="11261" max="11261" width="19" customWidth="1"/>
    <col min="11262" max="11275" width="9.109375" customWidth="1"/>
    <col min="11276" max="11276" width="11.6640625" customWidth="1"/>
    <col min="11280" max="11280" width="12" bestFit="1" customWidth="1"/>
    <col min="11516" max="11516" width="60" customWidth="1"/>
    <col min="11517" max="11517" width="19" customWidth="1"/>
    <col min="11518" max="11531" width="9.109375" customWidth="1"/>
    <col min="11532" max="11532" width="11.6640625" customWidth="1"/>
    <col min="11536" max="11536" width="12" bestFit="1" customWidth="1"/>
    <col min="11772" max="11772" width="60" customWidth="1"/>
    <col min="11773" max="11773" width="19" customWidth="1"/>
    <col min="11774" max="11787" width="9.109375" customWidth="1"/>
    <col min="11788" max="11788" width="11.6640625" customWidth="1"/>
    <col min="11792" max="11792" width="12" bestFit="1" customWidth="1"/>
    <col min="12028" max="12028" width="60" customWidth="1"/>
    <col min="12029" max="12029" width="19" customWidth="1"/>
    <col min="12030" max="12043" width="9.109375" customWidth="1"/>
    <col min="12044" max="12044" width="11.6640625" customWidth="1"/>
    <col min="12048" max="12048" width="12" bestFit="1" customWidth="1"/>
    <col min="12284" max="12284" width="60" customWidth="1"/>
    <col min="12285" max="12285" width="19" customWidth="1"/>
    <col min="12286" max="12299" width="9.109375" customWidth="1"/>
    <col min="12300" max="12300" width="11.6640625" customWidth="1"/>
    <col min="12304" max="12304" width="12" bestFit="1" customWidth="1"/>
    <col min="12540" max="12540" width="60" customWidth="1"/>
    <col min="12541" max="12541" width="19" customWidth="1"/>
    <col min="12542" max="12555" width="9.109375" customWidth="1"/>
    <col min="12556" max="12556" width="11.6640625" customWidth="1"/>
    <col min="12560" max="12560" width="12" bestFit="1" customWidth="1"/>
    <col min="12796" max="12796" width="60" customWidth="1"/>
    <col min="12797" max="12797" width="19" customWidth="1"/>
    <col min="12798" max="12811" width="9.109375" customWidth="1"/>
    <col min="12812" max="12812" width="11.6640625" customWidth="1"/>
    <col min="12816" max="12816" width="12" bestFit="1" customWidth="1"/>
    <col min="13052" max="13052" width="60" customWidth="1"/>
    <col min="13053" max="13053" width="19" customWidth="1"/>
    <col min="13054" max="13067" width="9.109375" customWidth="1"/>
    <col min="13068" max="13068" width="11.6640625" customWidth="1"/>
    <col min="13072" max="13072" width="12" bestFit="1" customWidth="1"/>
    <col min="13308" max="13308" width="60" customWidth="1"/>
    <col min="13309" max="13309" width="19" customWidth="1"/>
    <col min="13310" max="13323" width="9.109375" customWidth="1"/>
    <col min="13324" max="13324" width="11.6640625" customWidth="1"/>
    <col min="13328" max="13328" width="12" bestFit="1" customWidth="1"/>
    <col min="13564" max="13564" width="60" customWidth="1"/>
    <col min="13565" max="13565" width="19" customWidth="1"/>
    <col min="13566" max="13579" width="9.109375" customWidth="1"/>
    <col min="13580" max="13580" width="11.6640625" customWidth="1"/>
    <col min="13584" max="13584" width="12" bestFit="1" customWidth="1"/>
    <col min="13820" max="13820" width="60" customWidth="1"/>
    <col min="13821" max="13821" width="19" customWidth="1"/>
    <col min="13822" max="13835" width="9.109375" customWidth="1"/>
    <col min="13836" max="13836" width="11.6640625" customWidth="1"/>
    <col min="13840" max="13840" width="12" bestFit="1" customWidth="1"/>
    <col min="14076" max="14076" width="60" customWidth="1"/>
    <col min="14077" max="14077" width="19" customWidth="1"/>
    <col min="14078" max="14091" width="9.109375" customWidth="1"/>
    <col min="14092" max="14092" width="11.6640625" customWidth="1"/>
    <col min="14096" max="14096" width="12" bestFit="1" customWidth="1"/>
    <col min="14332" max="14332" width="60" customWidth="1"/>
    <col min="14333" max="14333" width="19" customWidth="1"/>
    <col min="14334" max="14347" width="9.109375" customWidth="1"/>
    <col min="14348" max="14348" width="11.6640625" customWidth="1"/>
    <col min="14352" max="14352" width="12" bestFit="1" customWidth="1"/>
    <col min="14588" max="14588" width="60" customWidth="1"/>
    <col min="14589" max="14589" width="19" customWidth="1"/>
    <col min="14590" max="14603" width="9.109375" customWidth="1"/>
    <col min="14604" max="14604" width="11.6640625" customWidth="1"/>
    <col min="14608" max="14608" width="12" bestFit="1" customWidth="1"/>
    <col min="14844" max="14844" width="60" customWidth="1"/>
    <col min="14845" max="14845" width="19" customWidth="1"/>
    <col min="14846" max="14859" width="9.109375" customWidth="1"/>
    <col min="14860" max="14860" width="11.6640625" customWidth="1"/>
    <col min="14864" max="14864" width="12" bestFit="1" customWidth="1"/>
    <col min="15100" max="15100" width="60" customWidth="1"/>
    <col min="15101" max="15101" width="19" customWidth="1"/>
    <col min="15102" max="15115" width="9.109375" customWidth="1"/>
    <col min="15116" max="15116" width="11.6640625" customWidth="1"/>
    <col min="15120" max="15120" width="12" bestFit="1" customWidth="1"/>
    <col min="15356" max="15356" width="60" customWidth="1"/>
    <col min="15357" max="15357" width="19" customWidth="1"/>
    <col min="15358" max="15371" width="9.109375" customWidth="1"/>
    <col min="15372" max="15372" width="11.6640625" customWidth="1"/>
    <col min="15376" max="15376" width="12" bestFit="1" customWidth="1"/>
    <col min="15612" max="15612" width="60" customWidth="1"/>
    <col min="15613" max="15613" width="19" customWidth="1"/>
    <col min="15614" max="15627" width="9.109375" customWidth="1"/>
    <col min="15628" max="15628" width="11.6640625" customWidth="1"/>
    <col min="15632" max="15632" width="12" bestFit="1" customWidth="1"/>
    <col min="15868" max="15868" width="60" customWidth="1"/>
    <col min="15869" max="15869" width="19" customWidth="1"/>
    <col min="15870" max="15883" width="9.109375" customWidth="1"/>
    <col min="15884" max="15884" width="11.6640625" customWidth="1"/>
    <col min="15888" max="15888" width="12" bestFit="1" customWidth="1"/>
    <col min="16124" max="16124" width="60" customWidth="1"/>
    <col min="16125" max="16125" width="19" customWidth="1"/>
    <col min="16126" max="16139" width="9.109375" customWidth="1"/>
    <col min="16140" max="16140" width="11.6640625" customWidth="1"/>
    <col min="16144" max="16144" width="12" bestFit="1" customWidth="1"/>
  </cols>
  <sheetData>
    <row r="1" spans="1:16" x14ac:dyDescent="0.3">
      <c r="A1" s="218" t="s">
        <v>0</v>
      </c>
      <c r="B1" s="218"/>
      <c r="C1" s="218"/>
      <c r="D1" s="218"/>
      <c r="E1" s="218"/>
      <c r="F1" s="218"/>
      <c r="G1" s="218"/>
      <c r="H1" s="218"/>
      <c r="I1" s="1"/>
      <c r="J1" s="2"/>
      <c r="K1" s="2"/>
      <c r="L1" s="2"/>
      <c r="M1" s="2"/>
      <c r="N1" s="2"/>
      <c r="O1" s="2"/>
      <c r="P1" s="2"/>
    </row>
    <row r="2" spans="1:16" x14ac:dyDescent="0.3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</row>
    <row r="3" spans="1:16" ht="41.4" customHeight="1" x14ac:dyDescent="0.3">
      <c r="A3" s="219" t="s">
        <v>4639</v>
      </c>
      <c r="B3" s="219"/>
      <c r="C3" s="219"/>
      <c r="D3" s="219"/>
      <c r="E3" s="219"/>
      <c r="F3" s="219"/>
      <c r="G3" s="219"/>
      <c r="H3" s="219"/>
      <c r="I3" s="3"/>
      <c r="J3" s="2"/>
      <c r="K3" s="2"/>
      <c r="L3" s="2"/>
      <c r="M3" s="2"/>
      <c r="N3" s="2"/>
      <c r="O3" s="2"/>
      <c r="P3" s="2"/>
    </row>
    <row r="4" spans="1:16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/>
    </row>
    <row r="5" spans="1:16" x14ac:dyDescent="0.3">
      <c r="A5" s="2" t="s">
        <v>4640</v>
      </c>
      <c r="B5" s="2"/>
      <c r="C5" s="2"/>
      <c r="D5" s="2"/>
      <c r="E5" s="2"/>
      <c r="F5" s="2"/>
      <c r="G5" s="2"/>
      <c r="H5" s="2"/>
      <c r="I5" s="2"/>
      <c r="J5" s="2"/>
      <c r="K5" s="2"/>
      <c r="L5" s="2"/>
      <c r="M5" s="2"/>
      <c r="N5" s="2"/>
      <c r="O5" s="2"/>
      <c r="P5"/>
    </row>
    <row r="6" spans="1:16" x14ac:dyDescent="0.3">
      <c r="A6" s="2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/>
    </row>
    <row r="7" spans="1:16" x14ac:dyDescent="0.3">
      <c r="A7" s="2" t="s">
        <v>1</v>
      </c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/>
    </row>
    <row r="8" spans="1:16" x14ac:dyDescent="0.3">
      <c r="A8" s="2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/>
    </row>
    <row r="9" spans="1:16" ht="71.400000000000006" x14ac:dyDescent="0.3">
      <c r="A9" s="201" t="s">
        <v>2</v>
      </c>
      <c r="B9" s="202" t="s">
        <v>3</v>
      </c>
      <c r="C9" s="202" t="s">
        <v>4</v>
      </c>
      <c r="D9" s="202" t="s">
        <v>4647</v>
      </c>
      <c r="E9" s="202" t="s">
        <v>4648</v>
      </c>
      <c r="F9" s="202" t="s">
        <v>4649</v>
      </c>
      <c r="G9" s="202" t="s">
        <v>5</v>
      </c>
      <c r="H9" s="202" t="s">
        <v>6</v>
      </c>
      <c r="I9" s="202" t="s">
        <v>485</v>
      </c>
      <c r="J9" s="202" t="s">
        <v>4650</v>
      </c>
      <c r="K9" s="202" t="s">
        <v>4651</v>
      </c>
      <c r="L9" s="202" t="s">
        <v>4652</v>
      </c>
      <c r="M9" s="202" t="s">
        <v>5</v>
      </c>
      <c r="N9" s="202" t="s">
        <v>486</v>
      </c>
      <c r="O9" s="202" t="s">
        <v>7</v>
      </c>
      <c r="P9"/>
    </row>
    <row r="10" spans="1:16" x14ac:dyDescent="0.3">
      <c r="A10" s="203">
        <v>1</v>
      </c>
      <c r="B10" s="204">
        <v>2</v>
      </c>
      <c r="C10" s="203">
        <v>3</v>
      </c>
      <c r="D10" s="204">
        <v>4</v>
      </c>
      <c r="E10" s="203" t="s">
        <v>8</v>
      </c>
      <c r="F10" s="204">
        <v>6</v>
      </c>
      <c r="G10" s="203" t="s">
        <v>9</v>
      </c>
      <c r="H10" s="204">
        <v>8</v>
      </c>
      <c r="I10" s="203">
        <v>9</v>
      </c>
      <c r="J10" s="204">
        <v>10</v>
      </c>
      <c r="K10" s="203" t="s">
        <v>10</v>
      </c>
      <c r="L10" s="204">
        <v>12</v>
      </c>
      <c r="M10" s="203" t="s">
        <v>11</v>
      </c>
      <c r="N10" s="204">
        <v>14</v>
      </c>
      <c r="O10" s="204" t="s">
        <v>487</v>
      </c>
      <c r="P10"/>
    </row>
    <row r="11" spans="1:16" x14ac:dyDescent="0.3">
      <c r="A11" s="205" t="s">
        <v>2644</v>
      </c>
      <c r="B11" s="67">
        <f>расш!B14</f>
        <v>49502.400000000001</v>
      </c>
      <c r="C11" s="206">
        <v>3322.9360000000001</v>
      </c>
      <c r="D11" s="206">
        <v>520.00087544144606</v>
      </c>
      <c r="E11" s="206">
        <f>C11-D11</f>
        <v>2802.935124558554</v>
      </c>
      <c r="F11" s="206">
        <v>1398.3711220553164</v>
      </c>
      <c r="G11" s="206">
        <f>E11-F11</f>
        <v>1404.5640025032376</v>
      </c>
      <c r="H11" s="206">
        <f>расш!C14</f>
        <v>2684.36</v>
      </c>
      <c r="I11" s="206">
        <v>1558.9119999999998</v>
      </c>
      <c r="J11" s="206">
        <v>245.06325530107733</v>
      </c>
      <c r="K11" s="206">
        <f>I11-J11</f>
        <v>1313.8487446989225</v>
      </c>
      <c r="L11" s="206">
        <v>614.00781017637314</v>
      </c>
      <c r="M11" s="206">
        <f>K11-L11</f>
        <v>699.84093452254933</v>
      </c>
      <c r="N11" s="206">
        <v>2684.36</v>
      </c>
      <c r="O11" s="209">
        <f>(G11+M11)/B11</f>
        <v>4.2511169903394319E-2</v>
      </c>
      <c r="P11"/>
    </row>
    <row r="12" spans="1:16" x14ac:dyDescent="0.3">
      <c r="A12" s="207" t="s">
        <v>12</v>
      </c>
      <c r="B12" s="207"/>
      <c r="C12" s="207"/>
      <c r="D12" s="207"/>
      <c r="E12" s="207"/>
      <c r="F12" s="208"/>
      <c r="G12" s="208"/>
      <c r="H12" s="208"/>
      <c r="I12" s="208"/>
      <c r="J12" s="208"/>
      <c r="K12" s="208"/>
      <c r="L12" s="208"/>
      <c r="M12" s="208"/>
      <c r="N12" s="208"/>
      <c r="O12" s="208"/>
    </row>
    <row r="13" spans="1:16" x14ac:dyDescent="0.3">
      <c r="A13" s="2"/>
      <c r="B13" s="2"/>
      <c r="C13" s="2"/>
      <c r="D13" s="2"/>
      <c r="E13" s="2"/>
    </row>
    <row r="14" spans="1:16" x14ac:dyDescent="0.3">
      <c r="A14" s="5" t="s">
        <v>13</v>
      </c>
      <c r="B14" s="6" t="s">
        <v>1049</v>
      </c>
      <c r="C14" s="7" t="s">
        <v>14</v>
      </c>
      <c r="D14" s="2"/>
      <c r="E14" s="2"/>
      <c r="K14" s="8"/>
    </row>
    <row r="15" spans="1:16" x14ac:dyDescent="0.3">
      <c r="A15" s="5" t="s">
        <v>15</v>
      </c>
      <c r="B15" s="5" t="str">
        <f>VLOOKUP(B14,РАСЧЕТ!A:C,2,0)</f>
        <v>Кв. 1</v>
      </c>
      <c r="C15" s="2"/>
      <c r="D15" s="2"/>
      <c r="E15" s="2"/>
    </row>
    <row r="16" spans="1:16" x14ac:dyDescent="0.3">
      <c r="A16" s="5" t="s">
        <v>16</v>
      </c>
      <c r="B16" s="9">
        <f>VLOOKUP(B15,РАСЧЕТ!C:D,2,0)</f>
        <v>74.2</v>
      </c>
      <c r="C16" s="2"/>
      <c r="D16" s="2"/>
      <c r="E16" s="82"/>
    </row>
    <row r="17" spans="1:16" x14ac:dyDescent="0.3">
      <c r="A17" s="5" t="s">
        <v>488</v>
      </c>
      <c r="B17" s="10">
        <f>VLOOKUP(B15,'Общие показания'!A:C,3,0)</f>
        <v>24.658000000000001</v>
      </c>
      <c r="C17" s="2"/>
      <c r="D17" s="2"/>
      <c r="E17" s="2"/>
    </row>
    <row r="18" spans="1:16" x14ac:dyDescent="0.3">
      <c r="A18" s="5" t="s">
        <v>4641</v>
      </c>
      <c r="B18" s="11" t="str">
        <f>VLOOKUP(B15,'Общие показания'!A:AB,28,0)</f>
        <v>-</v>
      </c>
      <c r="C18" s="2" t="s">
        <v>4644</v>
      </c>
      <c r="D18" s="2"/>
      <c r="E18" s="2"/>
      <c r="P18" s="200"/>
    </row>
    <row r="19" spans="1:16" x14ac:dyDescent="0.3">
      <c r="A19" s="5" t="s">
        <v>4643</v>
      </c>
      <c r="B19" s="11">
        <f>VLOOKUP(B15,'Общие показания'!A:AC,12,0)</f>
        <v>0</v>
      </c>
      <c r="C19" s="2"/>
      <c r="D19" s="2"/>
      <c r="E19" s="2"/>
    </row>
    <row r="20" spans="1:16" x14ac:dyDescent="0.3">
      <c r="A20" s="5" t="s">
        <v>4642</v>
      </c>
      <c r="B20" s="10" t="str">
        <f>VLOOKUP(B15,'Общие показания'!A:AC,29,0)</f>
        <v>-</v>
      </c>
      <c r="C20" s="2" t="s">
        <v>4655</v>
      </c>
      <c r="D20" s="2"/>
      <c r="E20" s="2"/>
    </row>
    <row r="21" spans="1:16" x14ac:dyDescent="0.3">
      <c r="A21" s="5" t="s">
        <v>17</v>
      </c>
      <c r="B21" s="68">
        <v>1</v>
      </c>
      <c r="C21" s="2" t="s">
        <v>18</v>
      </c>
      <c r="D21" s="2"/>
      <c r="E21" s="2"/>
      <c r="P21" s="200"/>
    </row>
    <row r="22" spans="1:16" x14ac:dyDescent="0.3">
      <c r="A22" s="5" t="s">
        <v>19</v>
      </c>
      <c r="B22" s="10">
        <f>VLOOKUP(B15,'Общие показания'!A:R,6,0)</f>
        <v>0</v>
      </c>
      <c r="C22" s="2" t="s">
        <v>4658</v>
      </c>
      <c r="D22" s="2"/>
      <c r="E22" s="2"/>
    </row>
    <row r="23" spans="1:16" x14ac:dyDescent="0.3">
      <c r="A23" s="5" t="s">
        <v>20</v>
      </c>
      <c r="B23" s="10">
        <f>VLOOKUP(B15,'Общие показания'!A:S,16,0)</f>
        <v>0</v>
      </c>
      <c r="C23" s="2" t="s">
        <v>4645</v>
      </c>
      <c r="D23" s="2"/>
      <c r="E23" s="2"/>
    </row>
    <row r="24" spans="1:16" x14ac:dyDescent="0.3">
      <c r="A24" s="5" t="s">
        <v>21</v>
      </c>
      <c r="B24" s="10">
        <f>B22+B23+B26</f>
        <v>1.0443171392079713</v>
      </c>
      <c r="C24" s="2" t="s">
        <v>22</v>
      </c>
      <c r="D24" s="2"/>
      <c r="E24" s="2"/>
    </row>
    <row r="25" spans="1:16" x14ac:dyDescent="0.3">
      <c r="A25" s="5" t="s">
        <v>23</v>
      </c>
      <c r="B25" s="10">
        <f>VLOOKUP(B15,'Общие показания'!A:S,8,0)</f>
        <v>2.3750411963317624</v>
      </c>
      <c r="C25" s="2"/>
      <c r="D25" s="2"/>
      <c r="E25" s="2"/>
    </row>
    <row r="26" spans="1:16" x14ac:dyDescent="0.3">
      <c r="A26" s="5" t="s">
        <v>24</v>
      </c>
      <c r="B26" s="10">
        <f>VLOOKUP(B15,'Общие показания'!A:S,18,0)</f>
        <v>1.0443171392079713</v>
      </c>
      <c r="C26" s="2"/>
      <c r="D26" s="2"/>
      <c r="E26" s="2"/>
    </row>
    <row r="27" spans="1:16" x14ac:dyDescent="0.3">
      <c r="A27" s="5" t="s">
        <v>25</v>
      </c>
      <c r="B27" s="10">
        <f>O11*B16</f>
        <v>3.1543288068318587</v>
      </c>
      <c r="C27" s="2" t="s">
        <v>26</v>
      </c>
      <c r="D27" s="2"/>
      <c r="E27" s="2"/>
    </row>
    <row r="28" spans="1:16" x14ac:dyDescent="0.3">
      <c r="A28" s="5" t="s">
        <v>4646</v>
      </c>
      <c r="B28" s="10">
        <f>B24+B27</f>
        <v>4.1986459460398304</v>
      </c>
      <c r="C28" s="2" t="s">
        <v>27</v>
      </c>
      <c r="D28" s="2"/>
      <c r="E28" s="2"/>
    </row>
    <row r="29" spans="1:16" x14ac:dyDescent="0.3">
      <c r="A29" s="5" t="s">
        <v>4656</v>
      </c>
      <c r="B29" s="12">
        <f>VLOOKUP(B14,'112'!A:F,6,0)</f>
        <v>9560.61</v>
      </c>
      <c r="C29" s="2"/>
      <c r="D29" s="2"/>
      <c r="E29" s="2"/>
    </row>
    <row r="30" spans="1:16" x14ac:dyDescent="0.3">
      <c r="A30" s="5" t="s">
        <v>4657</v>
      </c>
      <c r="B30" s="12">
        <f>VLOOKUP(B14,'112'!G:L,6,0)</f>
        <v>4780.3050000000003</v>
      </c>
      <c r="C30" s="2"/>
      <c r="D30" s="2"/>
      <c r="E30" s="2"/>
    </row>
    <row r="31" spans="1:16" x14ac:dyDescent="0.3">
      <c r="A31" s="5" t="s">
        <v>4653</v>
      </c>
      <c r="B31" s="12">
        <f>VLOOKUP(B14,РАСЧЕТ!A:BI,61,0)</f>
        <v>17646.142817496609</v>
      </c>
      <c r="C31" s="2"/>
      <c r="D31" s="2"/>
      <c r="E31" s="2"/>
    </row>
    <row r="32" spans="1:16" x14ac:dyDescent="0.3">
      <c r="A32" s="5" t="s">
        <v>28</v>
      </c>
      <c r="B32" s="13">
        <f>B31-B30-B29</f>
        <v>3305.2278174966086</v>
      </c>
      <c r="C32" s="2" t="s">
        <v>4654</v>
      </c>
      <c r="D32" s="2"/>
      <c r="E32" s="2"/>
    </row>
    <row r="33" spans="1:5" x14ac:dyDescent="0.3">
      <c r="A33" s="2"/>
      <c r="B33" s="14"/>
      <c r="C33" s="2"/>
      <c r="D33" s="2"/>
      <c r="E33" s="2"/>
    </row>
    <row r="34" spans="1:5" x14ac:dyDescent="0.3">
      <c r="A34" s="2" t="s">
        <v>29</v>
      </c>
      <c r="B34" s="15"/>
      <c r="C34" s="2"/>
      <c r="D34" s="2"/>
      <c r="E34" s="2"/>
    </row>
    <row r="35" spans="1:5" x14ac:dyDescent="0.3">
      <c r="A35" s="2"/>
      <c r="B35" s="2"/>
      <c r="C35" s="2"/>
      <c r="D35" s="2"/>
      <c r="E35" s="2"/>
    </row>
    <row r="36" spans="1:5" x14ac:dyDescent="0.3">
      <c r="A36" s="2" t="s">
        <v>30</v>
      </c>
      <c r="B36" s="2"/>
      <c r="C36" s="2"/>
      <c r="D36" s="2"/>
      <c r="E36" s="2"/>
    </row>
  </sheetData>
  <mergeCells count="2">
    <mergeCell ref="A1:H1"/>
    <mergeCell ref="A3:H3"/>
  </mergeCell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J1506"/>
  <sheetViews>
    <sheetView workbookViewId="0">
      <selection activeCell="N18" sqref="N18"/>
    </sheetView>
  </sheetViews>
  <sheetFormatPr defaultRowHeight="14.4" x14ac:dyDescent="0.3"/>
  <cols>
    <col min="4" max="4" width="11.33203125" customWidth="1"/>
  </cols>
  <sheetData>
    <row r="1" spans="1:10" x14ac:dyDescent="0.3">
      <c r="A1" s="91"/>
      <c r="B1" s="91"/>
      <c r="C1" s="91"/>
      <c r="D1" s="91"/>
      <c r="E1" s="91"/>
      <c r="F1" s="91"/>
      <c r="G1" s="91"/>
      <c r="H1" s="91"/>
      <c r="I1" s="91"/>
      <c r="J1" s="91"/>
    </row>
    <row r="2" spans="1:10" x14ac:dyDescent="0.3">
      <c r="A2" s="91"/>
      <c r="B2" s="91"/>
      <c r="C2" s="92" t="s">
        <v>3996</v>
      </c>
      <c r="D2" s="91"/>
      <c r="E2" s="91"/>
      <c r="F2" s="91"/>
      <c r="G2" s="91"/>
      <c r="H2" s="91"/>
      <c r="I2" s="91"/>
      <c r="J2" s="91"/>
    </row>
    <row r="3" spans="1:10" x14ac:dyDescent="0.3">
      <c r="A3" s="91"/>
      <c r="B3" s="91"/>
      <c r="C3" s="92" t="s">
        <v>3997</v>
      </c>
      <c r="D3" s="91"/>
      <c r="E3" s="91"/>
      <c r="F3" s="91"/>
      <c r="G3" s="91"/>
      <c r="H3" s="91"/>
      <c r="I3" s="91"/>
      <c r="J3" s="91"/>
    </row>
    <row r="4" spans="1:10" x14ac:dyDescent="0.3">
      <c r="A4" s="91"/>
      <c r="B4" s="91"/>
      <c r="C4" s="91"/>
      <c r="D4" s="91"/>
      <c r="E4" s="91"/>
      <c r="F4" s="91"/>
      <c r="G4" s="91"/>
      <c r="H4" s="91"/>
      <c r="I4" s="91"/>
      <c r="J4" s="91"/>
    </row>
    <row r="5" spans="1:10" x14ac:dyDescent="0.3">
      <c r="A5" s="91"/>
      <c r="B5" s="91"/>
      <c r="C5" s="93" t="s">
        <v>3998</v>
      </c>
      <c r="D5" s="91"/>
      <c r="E5" s="91"/>
      <c r="F5" s="91"/>
      <c r="G5" s="91"/>
      <c r="H5" s="91"/>
      <c r="I5" s="91"/>
      <c r="J5" s="91"/>
    </row>
    <row r="6" spans="1:10" ht="15" thickBot="1" x14ac:dyDescent="0.35">
      <c r="A6" s="91"/>
      <c r="B6" s="91"/>
      <c r="C6" s="91"/>
      <c r="D6" s="91"/>
      <c r="E6" s="91"/>
      <c r="F6" s="91"/>
      <c r="G6" s="91"/>
      <c r="H6" s="91"/>
      <c r="I6" s="91"/>
      <c r="J6" s="91"/>
    </row>
    <row r="7" spans="1:10" ht="15" thickBot="1" x14ac:dyDescent="0.35">
      <c r="A7" s="91"/>
      <c r="B7" s="281" t="s">
        <v>384</v>
      </c>
      <c r="C7" s="284" t="s">
        <v>3999</v>
      </c>
      <c r="D7" s="284" t="s">
        <v>4000</v>
      </c>
      <c r="E7" s="287" t="s">
        <v>4001</v>
      </c>
      <c r="F7" s="287"/>
      <c r="G7" s="287" t="s">
        <v>4002</v>
      </c>
      <c r="H7" s="287"/>
      <c r="I7" s="287" t="s">
        <v>4003</v>
      </c>
      <c r="J7" s="287"/>
    </row>
    <row r="8" spans="1:10" ht="15" thickBot="1" x14ac:dyDescent="0.35">
      <c r="A8" s="91"/>
      <c r="B8" s="282"/>
      <c r="C8" s="285"/>
      <c r="D8" s="285"/>
      <c r="E8" s="288" t="s">
        <v>4004</v>
      </c>
      <c r="F8" s="288"/>
      <c r="G8" s="288" t="s">
        <v>4004</v>
      </c>
      <c r="H8" s="288"/>
      <c r="I8" s="288" t="s">
        <v>4004</v>
      </c>
      <c r="J8" s="288"/>
    </row>
    <row r="9" spans="1:10" x14ac:dyDescent="0.3">
      <c r="A9" s="91"/>
      <c r="B9" s="282"/>
      <c r="C9" s="285"/>
      <c r="D9" s="285"/>
      <c r="E9" s="280" t="s">
        <v>4005</v>
      </c>
      <c r="F9" s="278" t="s">
        <v>385</v>
      </c>
      <c r="G9" s="280" t="s">
        <v>4005</v>
      </c>
      <c r="H9" s="278" t="s">
        <v>385</v>
      </c>
      <c r="I9" s="280" t="s">
        <v>4005</v>
      </c>
      <c r="J9" s="278" t="s">
        <v>385</v>
      </c>
    </row>
    <row r="10" spans="1:10" ht="15" thickBot="1" x14ac:dyDescent="0.35">
      <c r="A10" s="91"/>
      <c r="B10" s="283"/>
      <c r="C10" s="286"/>
      <c r="D10" s="286"/>
      <c r="E10" s="279"/>
      <c r="F10" s="279"/>
      <c r="G10" s="279"/>
      <c r="H10" s="279"/>
      <c r="I10" s="279"/>
      <c r="J10" s="279"/>
    </row>
    <row r="11" spans="1:10" x14ac:dyDescent="0.3">
      <c r="A11" s="94"/>
      <c r="B11" s="274" t="s">
        <v>2644</v>
      </c>
      <c r="C11" s="276" t="s">
        <v>4006</v>
      </c>
      <c r="D11" s="271"/>
      <c r="E11" s="273"/>
      <c r="F11" s="271"/>
      <c r="G11" s="273"/>
      <c r="H11" s="271" t="s">
        <v>4007</v>
      </c>
      <c r="I11" s="273"/>
      <c r="J11" s="271" t="s">
        <v>4007</v>
      </c>
    </row>
    <row r="12" spans="1:10" ht="15" thickBot="1" x14ac:dyDescent="0.35">
      <c r="A12" s="94"/>
      <c r="B12" s="275"/>
      <c r="C12" s="277"/>
      <c r="D12" s="272"/>
      <c r="E12" s="272"/>
      <c r="F12" s="272"/>
      <c r="G12" s="272"/>
      <c r="H12" s="272"/>
      <c r="I12" s="272"/>
      <c r="J12" s="272"/>
    </row>
    <row r="13" spans="1:10" x14ac:dyDescent="0.3">
      <c r="A13" s="94"/>
      <c r="B13" s="274" t="s">
        <v>2644</v>
      </c>
      <c r="C13" s="276" t="s">
        <v>4008</v>
      </c>
      <c r="D13" s="271"/>
      <c r="E13" s="273"/>
      <c r="F13" s="271" t="s">
        <v>4007</v>
      </c>
      <c r="G13" s="273"/>
      <c r="H13" s="271" t="s">
        <v>4007</v>
      </c>
      <c r="I13" s="273"/>
      <c r="J13" s="271" t="s">
        <v>4007</v>
      </c>
    </row>
    <row r="14" spans="1:10" ht="15" thickBot="1" x14ac:dyDescent="0.35">
      <c r="A14" s="94"/>
      <c r="B14" s="275"/>
      <c r="C14" s="277"/>
      <c r="D14" s="272"/>
      <c r="E14" s="272"/>
      <c r="F14" s="272"/>
      <c r="G14" s="272"/>
      <c r="H14" s="272"/>
      <c r="I14" s="272"/>
      <c r="J14" s="272"/>
    </row>
    <row r="15" spans="1:10" x14ac:dyDescent="0.3">
      <c r="A15" s="95"/>
      <c r="B15" s="261" t="s">
        <v>1680</v>
      </c>
      <c r="C15" s="263" t="s">
        <v>4008</v>
      </c>
      <c r="D15" s="265">
        <v>70003215</v>
      </c>
      <c r="E15" s="256" t="s">
        <v>4009</v>
      </c>
      <c r="F15" s="268">
        <v>39.799999999999997</v>
      </c>
      <c r="G15" s="256" t="s">
        <v>4010</v>
      </c>
      <c r="H15" s="268">
        <v>42.6</v>
      </c>
      <c r="I15" s="256"/>
      <c r="J15" s="260" t="s">
        <v>4007</v>
      </c>
    </row>
    <row r="16" spans="1:10" ht="15" thickBot="1" x14ac:dyDescent="0.35">
      <c r="A16" s="91"/>
      <c r="B16" s="262"/>
      <c r="C16" s="264"/>
      <c r="D16" s="266"/>
      <c r="E16" s="257"/>
      <c r="F16" s="257"/>
      <c r="G16" s="257"/>
      <c r="H16" s="257"/>
      <c r="I16" s="257"/>
      <c r="J16" s="257"/>
    </row>
    <row r="17" spans="1:10" x14ac:dyDescent="0.3">
      <c r="A17" s="95"/>
      <c r="B17" s="261" t="s">
        <v>1612</v>
      </c>
      <c r="C17" s="263" t="s">
        <v>4008</v>
      </c>
      <c r="D17" s="265">
        <v>90030998</v>
      </c>
      <c r="E17" s="256" t="s">
        <v>4011</v>
      </c>
      <c r="F17" s="260" t="s">
        <v>4007</v>
      </c>
      <c r="G17" s="256"/>
      <c r="H17" s="260" t="s">
        <v>4007</v>
      </c>
      <c r="I17" s="256" t="s">
        <v>4012</v>
      </c>
      <c r="J17" s="267">
        <v>31.57</v>
      </c>
    </row>
    <row r="18" spans="1:10" ht="15" thickBot="1" x14ac:dyDescent="0.35">
      <c r="A18" s="91"/>
      <c r="B18" s="262"/>
      <c r="C18" s="264"/>
      <c r="D18" s="266"/>
      <c r="E18" s="257"/>
      <c r="F18" s="257"/>
      <c r="G18" s="257"/>
      <c r="H18" s="257"/>
      <c r="I18" s="257"/>
      <c r="J18" s="257"/>
    </row>
    <row r="19" spans="1:10" x14ac:dyDescent="0.3">
      <c r="A19" s="95"/>
      <c r="B19" s="261" t="s">
        <v>851</v>
      </c>
      <c r="C19" s="263" t="s">
        <v>4008</v>
      </c>
      <c r="D19" s="265">
        <v>90030992</v>
      </c>
      <c r="E19" s="256" t="s">
        <v>4013</v>
      </c>
      <c r="F19" s="260" t="s">
        <v>4007</v>
      </c>
      <c r="G19" s="256"/>
      <c r="H19" s="260" t="s">
        <v>4007</v>
      </c>
      <c r="I19" s="256"/>
      <c r="J19" s="260" t="s">
        <v>4007</v>
      </c>
    </row>
    <row r="20" spans="1:10" ht="15" thickBot="1" x14ac:dyDescent="0.35">
      <c r="A20" s="91"/>
      <c r="B20" s="262"/>
      <c r="C20" s="264"/>
      <c r="D20" s="266"/>
      <c r="E20" s="257"/>
      <c r="F20" s="257"/>
      <c r="G20" s="257"/>
      <c r="H20" s="257"/>
      <c r="I20" s="257"/>
      <c r="J20" s="257"/>
    </row>
    <row r="21" spans="1:10" x14ac:dyDescent="0.3">
      <c r="A21" s="95"/>
      <c r="B21" s="261" t="s">
        <v>1796</v>
      </c>
      <c r="C21" s="263" t="s">
        <v>4008</v>
      </c>
      <c r="D21" s="265">
        <v>90030994</v>
      </c>
      <c r="E21" s="256" t="s">
        <v>4014</v>
      </c>
      <c r="F21" s="258">
        <v>116</v>
      </c>
      <c r="G21" s="256" t="s">
        <v>4015</v>
      </c>
      <c r="H21" s="258">
        <v>126</v>
      </c>
      <c r="I21" s="256" t="s">
        <v>4016</v>
      </c>
      <c r="J21" s="258">
        <v>136</v>
      </c>
    </row>
    <row r="22" spans="1:10" ht="15" thickBot="1" x14ac:dyDescent="0.35">
      <c r="A22" s="91"/>
      <c r="B22" s="262"/>
      <c r="C22" s="264"/>
      <c r="D22" s="266"/>
      <c r="E22" s="257"/>
      <c r="F22" s="257"/>
      <c r="G22" s="257"/>
      <c r="H22" s="257"/>
      <c r="I22" s="257"/>
      <c r="J22" s="257"/>
    </row>
    <row r="23" spans="1:10" x14ac:dyDescent="0.3">
      <c r="A23" s="95"/>
      <c r="B23" s="261" t="s">
        <v>1561</v>
      </c>
      <c r="C23" s="263" t="s">
        <v>4008</v>
      </c>
      <c r="D23" s="265">
        <v>90030988</v>
      </c>
      <c r="E23" s="256" t="s">
        <v>4017</v>
      </c>
      <c r="F23" s="260" t="s">
        <v>4007</v>
      </c>
      <c r="G23" s="256"/>
      <c r="H23" s="260" t="s">
        <v>4007</v>
      </c>
      <c r="I23" s="256"/>
      <c r="J23" s="260" t="s">
        <v>4007</v>
      </c>
    </row>
    <row r="24" spans="1:10" ht="15" thickBot="1" x14ac:dyDescent="0.35">
      <c r="A24" s="91"/>
      <c r="B24" s="262"/>
      <c r="C24" s="264"/>
      <c r="D24" s="266"/>
      <c r="E24" s="257"/>
      <c r="F24" s="257"/>
      <c r="G24" s="257"/>
      <c r="H24" s="257"/>
      <c r="I24" s="257"/>
      <c r="J24" s="257"/>
    </row>
    <row r="25" spans="1:10" x14ac:dyDescent="0.3">
      <c r="A25" s="95"/>
      <c r="B25" s="261" t="s">
        <v>1746</v>
      </c>
      <c r="C25" s="263" t="s">
        <v>4008</v>
      </c>
      <c r="D25" s="265">
        <v>90030995</v>
      </c>
      <c r="E25" s="256" t="s">
        <v>4018</v>
      </c>
      <c r="F25" s="260" t="s">
        <v>4007</v>
      </c>
      <c r="G25" s="256"/>
      <c r="H25" s="260" t="s">
        <v>4007</v>
      </c>
      <c r="I25" s="256"/>
      <c r="J25" s="260" t="s">
        <v>4007</v>
      </c>
    </row>
    <row r="26" spans="1:10" ht="15" thickBot="1" x14ac:dyDescent="0.35">
      <c r="A26" s="91"/>
      <c r="B26" s="262"/>
      <c r="C26" s="264"/>
      <c r="D26" s="266"/>
      <c r="E26" s="257"/>
      <c r="F26" s="257"/>
      <c r="G26" s="257"/>
      <c r="H26" s="257"/>
      <c r="I26" s="257"/>
      <c r="J26" s="257"/>
    </row>
    <row r="27" spans="1:10" x14ac:dyDescent="0.3">
      <c r="A27" s="95"/>
      <c r="B27" s="261" t="s">
        <v>1618</v>
      </c>
      <c r="C27" s="263" t="s">
        <v>4008</v>
      </c>
      <c r="D27" s="265">
        <v>90030996</v>
      </c>
      <c r="E27" s="256" t="s">
        <v>4019</v>
      </c>
      <c r="F27" s="260" t="s">
        <v>4007</v>
      </c>
      <c r="G27" s="256" t="s">
        <v>4015</v>
      </c>
      <c r="H27" s="259">
        <v>30.673999999999999</v>
      </c>
      <c r="I27" s="256"/>
      <c r="J27" s="260" t="s">
        <v>4007</v>
      </c>
    </row>
    <row r="28" spans="1:10" ht="15" thickBot="1" x14ac:dyDescent="0.35">
      <c r="A28" s="91"/>
      <c r="B28" s="262"/>
      <c r="C28" s="264"/>
      <c r="D28" s="266"/>
      <c r="E28" s="257"/>
      <c r="F28" s="257"/>
      <c r="G28" s="257"/>
      <c r="H28" s="257"/>
      <c r="I28" s="257"/>
      <c r="J28" s="257"/>
    </row>
    <row r="29" spans="1:10" x14ac:dyDescent="0.3">
      <c r="A29" s="95"/>
      <c r="B29" s="261" t="s">
        <v>2120</v>
      </c>
      <c r="C29" s="263" t="s">
        <v>4008</v>
      </c>
      <c r="D29" s="265">
        <v>90030765</v>
      </c>
      <c r="E29" s="256" t="s">
        <v>4020</v>
      </c>
      <c r="F29" s="259">
        <v>3.4580000000000002</v>
      </c>
      <c r="G29" s="256" t="s">
        <v>4021</v>
      </c>
      <c r="H29" s="259">
        <v>3.4580000000000002</v>
      </c>
      <c r="I29" s="256"/>
      <c r="J29" s="260" t="s">
        <v>4007</v>
      </c>
    </row>
    <row r="30" spans="1:10" ht="15" thickBot="1" x14ac:dyDescent="0.35">
      <c r="A30" s="91"/>
      <c r="B30" s="262"/>
      <c r="C30" s="264"/>
      <c r="D30" s="266"/>
      <c r="E30" s="257"/>
      <c r="F30" s="257"/>
      <c r="G30" s="257"/>
      <c r="H30" s="257"/>
      <c r="I30" s="257"/>
      <c r="J30" s="257"/>
    </row>
    <row r="31" spans="1:10" x14ac:dyDescent="0.3">
      <c r="A31" s="95"/>
      <c r="B31" s="261" t="s">
        <v>1867</v>
      </c>
      <c r="C31" s="263" t="s">
        <v>4008</v>
      </c>
      <c r="D31" s="265">
        <v>90030999</v>
      </c>
      <c r="E31" s="256" t="s">
        <v>4022</v>
      </c>
      <c r="F31" s="258">
        <v>49</v>
      </c>
      <c r="G31" s="256" t="s">
        <v>4023</v>
      </c>
      <c r="H31" s="258">
        <v>54</v>
      </c>
      <c r="I31" s="256" t="s">
        <v>4024</v>
      </c>
      <c r="J31" s="258">
        <v>56</v>
      </c>
    </row>
    <row r="32" spans="1:10" ht="15" thickBot="1" x14ac:dyDescent="0.35">
      <c r="A32" s="91"/>
      <c r="B32" s="262"/>
      <c r="C32" s="264"/>
      <c r="D32" s="266"/>
      <c r="E32" s="257"/>
      <c r="F32" s="257"/>
      <c r="G32" s="257"/>
      <c r="H32" s="257"/>
      <c r="I32" s="257"/>
      <c r="J32" s="257"/>
    </row>
    <row r="33" spans="1:10" x14ac:dyDescent="0.3">
      <c r="A33" s="95"/>
      <c r="B33" s="261" t="s">
        <v>1567</v>
      </c>
      <c r="C33" s="263" t="s">
        <v>4008</v>
      </c>
      <c r="D33" s="265">
        <v>90030989</v>
      </c>
      <c r="E33" s="256" t="s">
        <v>4025</v>
      </c>
      <c r="F33" s="260" t="s">
        <v>4007</v>
      </c>
      <c r="G33" s="256"/>
      <c r="H33" s="260" t="s">
        <v>4007</v>
      </c>
      <c r="I33" s="256"/>
      <c r="J33" s="260" t="s">
        <v>4007</v>
      </c>
    </row>
    <row r="34" spans="1:10" ht="15" thickBot="1" x14ac:dyDescent="0.35">
      <c r="A34" s="91"/>
      <c r="B34" s="262"/>
      <c r="C34" s="264"/>
      <c r="D34" s="266"/>
      <c r="E34" s="257"/>
      <c r="F34" s="257"/>
      <c r="G34" s="257"/>
      <c r="H34" s="257"/>
      <c r="I34" s="257"/>
      <c r="J34" s="257"/>
    </row>
    <row r="35" spans="1:10" x14ac:dyDescent="0.3">
      <c r="A35" s="95"/>
      <c r="B35" s="261" t="s">
        <v>1759</v>
      </c>
      <c r="C35" s="263" t="s">
        <v>4008</v>
      </c>
      <c r="D35" s="265">
        <v>90030997</v>
      </c>
      <c r="E35" s="256" t="s">
        <v>4009</v>
      </c>
      <c r="F35" s="259">
        <v>24.233000000000001</v>
      </c>
      <c r="G35" s="256" t="s">
        <v>4015</v>
      </c>
      <c r="H35" s="259">
        <v>24.233000000000001</v>
      </c>
      <c r="I35" s="256" t="s">
        <v>4016</v>
      </c>
      <c r="J35" s="259">
        <v>24.233000000000001</v>
      </c>
    </row>
    <row r="36" spans="1:10" ht="15" thickBot="1" x14ac:dyDescent="0.35">
      <c r="A36" s="91"/>
      <c r="B36" s="262"/>
      <c r="C36" s="264"/>
      <c r="D36" s="266"/>
      <c r="E36" s="257"/>
      <c r="F36" s="257"/>
      <c r="G36" s="257"/>
      <c r="H36" s="257"/>
      <c r="I36" s="257"/>
      <c r="J36" s="257"/>
    </row>
    <row r="37" spans="1:10" x14ac:dyDescent="0.3">
      <c r="A37" s="95"/>
      <c r="B37" s="261" t="s">
        <v>1699</v>
      </c>
      <c r="C37" s="263" t="s">
        <v>4008</v>
      </c>
      <c r="D37" s="265">
        <v>90030993</v>
      </c>
      <c r="E37" s="256" t="s">
        <v>4025</v>
      </c>
      <c r="F37" s="260" t="s">
        <v>4007</v>
      </c>
      <c r="G37" s="256"/>
      <c r="H37" s="260" t="s">
        <v>4007</v>
      </c>
      <c r="I37" s="256"/>
      <c r="J37" s="260" t="s">
        <v>4007</v>
      </c>
    </row>
    <row r="38" spans="1:10" ht="15" thickBot="1" x14ac:dyDescent="0.35">
      <c r="A38" s="91"/>
      <c r="B38" s="262"/>
      <c r="C38" s="264"/>
      <c r="D38" s="266"/>
      <c r="E38" s="257"/>
      <c r="F38" s="257"/>
      <c r="G38" s="257"/>
      <c r="H38" s="257"/>
      <c r="I38" s="257"/>
      <c r="J38" s="257"/>
    </row>
    <row r="39" spans="1:10" x14ac:dyDescent="0.3">
      <c r="A39" s="95"/>
      <c r="B39" s="261" t="s">
        <v>1769</v>
      </c>
      <c r="C39" s="263" t="s">
        <v>4008</v>
      </c>
      <c r="D39" s="265">
        <v>90030991</v>
      </c>
      <c r="E39" s="256" t="s">
        <v>4026</v>
      </c>
      <c r="F39" s="260" t="s">
        <v>4007</v>
      </c>
      <c r="G39" s="256"/>
      <c r="H39" s="260" t="s">
        <v>4007</v>
      </c>
      <c r="I39" s="256"/>
      <c r="J39" s="260" t="s">
        <v>4007</v>
      </c>
    </row>
    <row r="40" spans="1:10" ht="15" thickBot="1" x14ac:dyDescent="0.35">
      <c r="A40" s="91"/>
      <c r="B40" s="262"/>
      <c r="C40" s="264"/>
      <c r="D40" s="266"/>
      <c r="E40" s="257"/>
      <c r="F40" s="257"/>
      <c r="G40" s="257"/>
      <c r="H40" s="257"/>
      <c r="I40" s="257"/>
      <c r="J40" s="257"/>
    </row>
    <row r="41" spans="1:10" x14ac:dyDescent="0.3">
      <c r="A41" s="95"/>
      <c r="B41" s="261" t="s">
        <v>57</v>
      </c>
      <c r="C41" s="263" t="s">
        <v>4008</v>
      </c>
      <c r="D41" s="265">
        <v>70002613</v>
      </c>
      <c r="E41" s="256" t="s">
        <v>4027</v>
      </c>
      <c r="F41" s="259">
        <v>18.018000000000001</v>
      </c>
      <c r="G41" s="256"/>
      <c r="H41" s="260" t="s">
        <v>4007</v>
      </c>
      <c r="I41" s="256" t="s">
        <v>4028</v>
      </c>
      <c r="J41" s="259">
        <v>22.434999999999999</v>
      </c>
    </row>
    <row r="42" spans="1:10" ht="15" thickBot="1" x14ac:dyDescent="0.35">
      <c r="A42" s="91"/>
      <c r="B42" s="262"/>
      <c r="C42" s="264"/>
      <c r="D42" s="266"/>
      <c r="E42" s="257"/>
      <c r="F42" s="257"/>
      <c r="G42" s="257"/>
      <c r="H42" s="257"/>
      <c r="I42" s="257"/>
      <c r="J42" s="257"/>
    </row>
    <row r="43" spans="1:10" x14ac:dyDescent="0.3">
      <c r="A43" s="95"/>
      <c r="B43" s="261" t="s">
        <v>91</v>
      </c>
      <c r="C43" s="263" t="s">
        <v>4008</v>
      </c>
      <c r="D43" s="265">
        <v>70002610</v>
      </c>
      <c r="E43" s="256" t="s">
        <v>4029</v>
      </c>
      <c r="F43" s="260" t="s">
        <v>4007</v>
      </c>
      <c r="G43" s="256"/>
      <c r="H43" s="260" t="s">
        <v>4007</v>
      </c>
      <c r="I43" s="256"/>
      <c r="J43" s="260" t="s">
        <v>4007</v>
      </c>
    </row>
    <row r="44" spans="1:10" ht="15" thickBot="1" x14ac:dyDescent="0.35">
      <c r="A44" s="91"/>
      <c r="B44" s="262"/>
      <c r="C44" s="264"/>
      <c r="D44" s="266"/>
      <c r="E44" s="257"/>
      <c r="F44" s="257"/>
      <c r="G44" s="257"/>
      <c r="H44" s="257"/>
      <c r="I44" s="257"/>
      <c r="J44" s="257"/>
    </row>
    <row r="45" spans="1:10" x14ac:dyDescent="0.3">
      <c r="A45" s="95"/>
      <c r="B45" s="261" t="s">
        <v>267</v>
      </c>
      <c r="C45" s="263" t="s">
        <v>4008</v>
      </c>
      <c r="D45" s="265">
        <v>70002612</v>
      </c>
      <c r="E45" s="256" t="s">
        <v>4030</v>
      </c>
      <c r="F45" s="260" t="s">
        <v>4007</v>
      </c>
      <c r="G45" s="256"/>
      <c r="H45" s="260" t="s">
        <v>4007</v>
      </c>
      <c r="I45" s="256"/>
      <c r="J45" s="260" t="s">
        <v>4007</v>
      </c>
    </row>
    <row r="46" spans="1:10" ht="15" thickBot="1" x14ac:dyDescent="0.35">
      <c r="A46" s="91"/>
      <c r="B46" s="262"/>
      <c r="C46" s="264"/>
      <c r="D46" s="266"/>
      <c r="E46" s="257"/>
      <c r="F46" s="257"/>
      <c r="G46" s="257"/>
      <c r="H46" s="257"/>
      <c r="I46" s="257"/>
      <c r="J46" s="257"/>
    </row>
    <row r="47" spans="1:10" x14ac:dyDescent="0.3">
      <c r="A47" s="95"/>
      <c r="B47" s="261" t="s">
        <v>311</v>
      </c>
      <c r="C47" s="263" t="s">
        <v>4008</v>
      </c>
      <c r="D47" s="265">
        <v>70002608</v>
      </c>
      <c r="E47" s="256" t="s">
        <v>4031</v>
      </c>
      <c r="F47" s="260" t="s">
        <v>4007</v>
      </c>
      <c r="G47" s="256"/>
      <c r="H47" s="260" t="s">
        <v>4007</v>
      </c>
      <c r="I47" s="256"/>
      <c r="J47" s="260" t="s">
        <v>4007</v>
      </c>
    </row>
    <row r="48" spans="1:10" ht="15" thickBot="1" x14ac:dyDescent="0.35">
      <c r="A48" s="91"/>
      <c r="B48" s="262"/>
      <c r="C48" s="264"/>
      <c r="D48" s="266"/>
      <c r="E48" s="257"/>
      <c r="F48" s="257"/>
      <c r="G48" s="257"/>
      <c r="H48" s="257"/>
      <c r="I48" s="257"/>
      <c r="J48" s="257"/>
    </row>
    <row r="49" spans="1:10" x14ac:dyDescent="0.3">
      <c r="A49" s="95"/>
      <c r="B49" s="261" t="s">
        <v>236</v>
      </c>
      <c r="C49" s="263" t="s">
        <v>4008</v>
      </c>
      <c r="D49" s="265">
        <v>70002615</v>
      </c>
      <c r="E49" s="256" t="s">
        <v>4032</v>
      </c>
      <c r="F49" s="260" t="s">
        <v>4007</v>
      </c>
      <c r="G49" s="256"/>
      <c r="H49" s="260" t="s">
        <v>4007</v>
      </c>
      <c r="I49" s="256"/>
      <c r="J49" s="260" t="s">
        <v>4007</v>
      </c>
    </row>
    <row r="50" spans="1:10" ht="15" thickBot="1" x14ac:dyDescent="0.35">
      <c r="A50" s="91"/>
      <c r="B50" s="262"/>
      <c r="C50" s="264"/>
      <c r="D50" s="266"/>
      <c r="E50" s="257"/>
      <c r="F50" s="257"/>
      <c r="G50" s="257"/>
      <c r="H50" s="257"/>
      <c r="I50" s="257"/>
      <c r="J50" s="257"/>
    </row>
    <row r="51" spans="1:10" x14ac:dyDescent="0.3">
      <c r="A51" s="95"/>
      <c r="B51" s="261" t="s">
        <v>323</v>
      </c>
      <c r="C51" s="263" t="s">
        <v>4008</v>
      </c>
      <c r="D51" s="265">
        <v>70002606</v>
      </c>
      <c r="E51" s="256" t="s">
        <v>4033</v>
      </c>
      <c r="F51" s="259">
        <v>25.047999999999998</v>
      </c>
      <c r="G51" s="256" t="s">
        <v>4034</v>
      </c>
      <c r="H51" s="259">
        <v>26.285</v>
      </c>
      <c r="I51" s="256"/>
      <c r="J51" s="260" t="s">
        <v>4007</v>
      </c>
    </row>
    <row r="52" spans="1:10" ht="15" thickBot="1" x14ac:dyDescent="0.35">
      <c r="A52" s="91"/>
      <c r="B52" s="262"/>
      <c r="C52" s="264"/>
      <c r="D52" s="266"/>
      <c r="E52" s="257"/>
      <c r="F52" s="257"/>
      <c r="G52" s="257"/>
      <c r="H52" s="257"/>
      <c r="I52" s="257"/>
      <c r="J52" s="257"/>
    </row>
    <row r="53" spans="1:10" x14ac:dyDescent="0.3">
      <c r="A53" s="95"/>
      <c r="B53" s="261" t="s">
        <v>337</v>
      </c>
      <c r="C53" s="263" t="s">
        <v>4008</v>
      </c>
      <c r="D53" s="265">
        <v>70002605</v>
      </c>
      <c r="E53" s="256" t="s">
        <v>4035</v>
      </c>
      <c r="F53" s="260" t="s">
        <v>4007</v>
      </c>
      <c r="G53" s="256"/>
      <c r="H53" s="260" t="s">
        <v>4007</v>
      </c>
      <c r="I53" s="256"/>
      <c r="J53" s="260" t="s">
        <v>4007</v>
      </c>
    </row>
    <row r="54" spans="1:10" ht="15" thickBot="1" x14ac:dyDescent="0.35">
      <c r="A54" s="91"/>
      <c r="B54" s="262"/>
      <c r="C54" s="264"/>
      <c r="D54" s="266"/>
      <c r="E54" s="257"/>
      <c r="F54" s="257"/>
      <c r="G54" s="257"/>
      <c r="H54" s="257"/>
      <c r="I54" s="257"/>
      <c r="J54" s="257"/>
    </row>
    <row r="55" spans="1:10" x14ac:dyDescent="0.3">
      <c r="A55" s="95"/>
      <c r="B55" s="261" t="s">
        <v>137</v>
      </c>
      <c r="C55" s="263" t="s">
        <v>4008</v>
      </c>
      <c r="D55" s="265">
        <v>70002607</v>
      </c>
      <c r="E55" s="256" t="s">
        <v>4036</v>
      </c>
      <c r="F55" s="260" t="s">
        <v>4007</v>
      </c>
      <c r="G55" s="256"/>
      <c r="H55" s="260" t="s">
        <v>4007</v>
      </c>
      <c r="I55" s="256"/>
      <c r="J55" s="260" t="s">
        <v>4007</v>
      </c>
    </row>
    <row r="56" spans="1:10" ht="15" thickBot="1" x14ac:dyDescent="0.35">
      <c r="A56" s="91"/>
      <c r="B56" s="262"/>
      <c r="C56" s="264"/>
      <c r="D56" s="266"/>
      <c r="E56" s="257"/>
      <c r="F56" s="257"/>
      <c r="G56" s="257"/>
      <c r="H56" s="257"/>
      <c r="I56" s="257"/>
      <c r="J56" s="257"/>
    </row>
    <row r="57" spans="1:10" x14ac:dyDescent="0.3">
      <c r="A57" s="95"/>
      <c r="B57" s="261" t="s">
        <v>67</v>
      </c>
      <c r="C57" s="263" t="s">
        <v>4008</v>
      </c>
      <c r="D57" s="269">
        <v>70002616</v>
      </c>
      <c r="E57" s="256" t="s">
        <v>4037</v>
      </c>
      <c r="F57" s="260" t="s">
        <v>4007</v>
      </c>
      <c r="G57" s="256"/>
      <c r="H57" s="260" t="s">
        <v>4007</v>
      </c>
      <c r="I57" s="256"/>
      <c r="J57" s="260" t="s">
        <v>4007</v>
      </c>
    </row>
    <row r="58" spans="1:10" ht="15" thickBot="1" x14ac:dyDescent="0.35">
      <c r="A58" s="91"/>
      <c r="B58" s="262"/>
      <c r="C58" s="264"/>
      <c r="D58" s="266"/>
      <c r="E58" s="257"/>
      <c r="F58" s="257"/>
      <c r="G58" s="257"/>
      <c r="H58" s="257"/>
      <c r="I58" s="257"/>
      <c r="J58" s="257"/>
    </row>
    <row r="59" spans="1:10" x14ac:dyDescent="0.3">
      <c r="A59" s="95"/>
      <c r="B59" s="261" t="s">
        <v>152</v>
      </c>
      <c r="C59" s="263" t="s">
        <v>4008</v>
      </c>
      <c r="D59" s="265">
        <v>70002616</v>
      </c>
      <c r="E59" s="256" t="s">
        <v>4038</v>
      </c>
      <c r="F59" s="259">
        <v>4.7919999999999998</v>
      </c>
      <c r="G59" s="256" t="s">
        <v>4039</v>
      </c>
      <c r="H59" s="267">
        <v>7.11</v>
      </c>
      <c r="I59" s="256" t="s">
        <v>4040</v>
      </c>
      <c r="J59" s="259">
        <v>7.827</v>
      </c>
    </row>
    <row r="60" spans="1:10" ht="15" thickBot="1" x14ac:dyDescent="0.35">
      <c r="A60" s="91"/>
      <c r="B60" s="262"/>
      <c r="C60" s="264"/>
      <c r="D60" s="266"/>
      <c r="E60" s="257"/>
      <c r="F60" s="257"/>
      <c r="G60" s="257"/>
      <c r="H60" s="257"/>
      <c r="I60" s="257"/>
      <c r="J60" s="257"/>
    </row>
    <row r="61" spans="1:10" x14ac:dyDescent="0.3">
      <c r="A61" s="95"/>
      <c r="B61" s="261" t="s">
        <v>313</v>
      </c>
      <c r="C61" s="263" t="s">
        <v>4008</v>
      </c>
      <c r="D61" s="265">
        <v>70002014</v>
      </c>
      <c r="E61" s="256" t="s">
        <v>4041</v>
      </c>
      <c r="F61" s="259">
        <v>7.8440000000000003</v>
      </c>
      <c r="G61" s="256" t="s">
        <v>4042</v>
      </c>
      <c r="H61" s="267">
        <v>8.92</v>
      </c>
      <c r="I61" s="256" t="s">
        <v>4016</v>
      </c>
      <c r="J61" s="267">
        <v>9.67</v>
      </c>
    </row>
    <row r="62" spans="1:10" ht="15" thickBot="1" x14ac:dyDescent="0.35">
      <c r="A62" s="91"/>
      <c r="B62" s="262"/>
      <c r="C62" s="264"/>
      <c r="D62" s="266"/>
      <c r="E62" s="257"/>
      <c r="F62" s="257"/>
      <c r="G62" s="257"/>
      <c r="H62" s="257"/>
      <c r="I62" s="257"/>
      <c r="J62" s="257"/>
    </row>
    <row r="63" spans="1:10" x14ac:dyDescent="0.3">
      <c r="A63" s="95"/>
      <c r="B63" s="261" t="s">
        <v>75</v>
      </c>
      <c r="C63" s="263" t="s">
        <v>4008</v>
      </c>
      <c r="D63" s="265">
        <v>70002010</v>
      </c>
      <c r="E63" s="256" t="s">
        <v>4043</v>
      </c>
      <c r="F63" s="260" t="s">
        <v>4007</v>
      </c>
      <c r="G63" s="256"/>
      <c r="H63" s="260" t="s">
        <v>4007</v>
      </c>
      <c r="I63" s="256"/>
      <c r="J63" s="260" t="s">
        <v>4007</v>
      </c>
    </row>
    <row r="64" spans="1:10" ht="15" thickBot="1" x14ac:dyDescent="0.35">
      <c r="A64" s="91"/>
      <c r="B64" s="262"/>
      <c r="C64" s="264"/>
      <c r="D64" s="266"/>
      <c r="E64" s="257"/>
      <c r="F64" s="257"/>
      <c r="G64" s="257"/>
      <c r="H64" s="257"/>
      <c r="I64" s="257"/>
      <c r="J64" s="257"/>
    </row>
    <row r="65" spans="1:10" x14ac:dyDescent="0.3">
      <c r="A65" s="95"/>
      <c r="B65" s="261" t="s">
        <v>79</v>
      </c>
      <c r="C65" s="263" t="s">
        <v>4008</v>
      </c>
      <c r="D65" s="265">
        <v>70002015</v>
      </c>
      <c r="E65" s="256" t="s">
        <v>4044</v>
      </c>
      <c r="F65" s="260" t="s">
        <v>4007</v>
      </c>
      <c r="G65" s="256"/>
      <c r="H65" s="260" t="s">
        <v>4007</v>
      </c>
      <c r="I65" s="256"/>
      <c r="J65" s="260" t="s">
        <v>4007</v>
      </c>
    </row>
    <row r="66" spans="1:10" ht="15" thickBot="1" x14ac:dyDescent="0.35">
      <c r="A66" s="91"/>
      <c r="B66" s="262"/>
      <c r="C66" s="264"/>
      <c r="D66" s="266"/>
      <c r="E66" s="257"/>
      <c r="F66" s="257"/>
      <c r="G66" s="257"/>
      <c r="H66" s="257"/>
      <c r="I66" s="257"/>
      <c r="J66" s="257"/>
    </row>
    <row r="67" spans="1:10" x14ac:dyDescent="0.3">
      <c r="A67" s="95"/>
      <c r="B67" s="261" t="s">
        <v>191</v>
      </c>
      <c r="C67" s="263" t="s">
        <v>4008</v>
      </c>
      <c r="D67" s="265">
        <v>70002007</v>
      </c>
      <c r="E67" s="256" t="s">
        <v>4045</v>
      </c>
      <c r="F67" s="260" t="s">
        <v>4007</v>
      </c>
      <c r="G67" s="256"/>
      <c r="H67" s="260" t="s">
        <v>4007</v>
      </c>
      <c r="I67" s="256"/>
      <c r="J67" s="260" t="s">
        <v>4007</v>
      </c>
    </row>
    <row r="68" spans="1:10" ht="15" thickBot="1" x14ac:dyDescent="0.35">
      <c r="A68" s="91"/>
      <c r="B68" s="262"/>
      <c r="C68" s="264"/>
      <c r="D68" s="266"/>
      <c r="E68" s="257"/>
      <c r="F68" s="257"/>
      <c r="G68" s="257"/>
      <c r="H68" s="257"/>
      <c r="I68" s="257"/>
      <c r="J68" s="257"/>
    </row>
    <row r="69" spans="1:10" x14ac:dyDescent="0.3">
      <c r="A69" s="95"/>
      <c r="B69" s="261" t="s">
        <v>196</v>
      </c>
      <c r="C69" s="263" t="s">
        <v>4008</v>
      </c>
      <c r="D69" s="265">
        <v>70002011</v>
      </c>
      <c r="E69" s="256" t="s">
        <v>4046</v>
      </c>
      <c r="F69" s="260" t="s">
        <v>4007</v>
      </c>
      <c r="G69" s="256"/>
      <c r="H69" s="260" t="s">
        <v>4007</v>
      </c>
      <c r="I69" s="256" t="s">
        <v>4047</v>
      </c>
      <c r="J69" s="259">
        <v>6.7489999999999997</v>
      </c>
    </row>
    <row r="70" spans="1:10" ht="15" thickBot="1" x14ac:dyDescent="0.35">
      <c r="A70" s="91"/>
      <c r="B70" s="262"/>
      <c r="C70" s="264"/>
      <c r="D70" s="266"/>
      <c r="E70" s="257"/>
      <c r="F70" s="257"/>
      <c r="G70" s="257"/>
      <c r="H70" s="257"/>
      <c r="I70" s="257"/>
      <c r="J70" s="257"/>
    </row>
    <row r="71" spans="1:10" x14ac:dyDescent="0.3">
      <c r="A71" s="95"/>
      <c r="B71" s="261" t="s">
        <v>262</v>
      </c>
      <c r="C71" s="263" t="s">
        <v>4008</v>
      </c>
      <c r="D71" s="265">
        <v>70001227</v>
      </c>
      <c r="E71" s="256" t="s">
        <v>4041</v>
      </c>
      <c r="F71" s="259">
        <v>16.262</v>
      </c>
      <c r="G71" s="256"/>
      <c r="H71" s="260" t="s">
        <v>4007</v>
      </c>
      <c r="I71" s="256"/>
      <c r="J71" s="260" t="s">
        <v>4007</v>
      </c>
    </row>
    <row r="72" spans="1:10" ht="15" thickBot="1" x14ac:dyDescent="0.35">
      <c r="A72" s="91"/>
      <c r="B72" s="262"/>
      <c r="C72" s="264"/>
      <c r="D72" s="266"/>
      <c r="E72" s="257"/>
      <c r="F72" s="257"/>
      <c r="G72" s="257"/>
      <c r="H72" s="257"/>
      <c r="I72" s="257"/>
      <c r="J72" s="257"/>
    </row>
    <row r="73" spans="1:10" x14ac:dyDescent="0.3">
      <c r="A73" s="95"/>
      <c r="B73" s="261" t="s">
        <v>270</v>
      </c>
      <c r="C73" s="263" t="s">
        <v>4008</v>
      </c>
      <c r="D73" s="265">
        <v>70001233</v>
      </c>
      <c r="E73" s="256" t="s">
        <v>4048</v>
      </c>
      <c r="F73" s="260" t="s">
        <v>4007</v>
      </c>
      <c r="G73" s="256"/>
      <c r="H73" s="260" t="s">
        <v>4007</v>
      </c>
      <c r="I73" s="256"/>
      <c r="J73" s="260" t="s">
        <v>4007</v>
      </c>
    </row>
    <row r="74" spans="1:10" ht="15" thickBot="1" x14ac:dyDescent="0.35">
      <c r="A74" s="91"/>
      <c r="B74" s="262"/>
      <c r="C74" s="264"/>
      <c r="D74" s="266"/>
      <c r="E74" s="257"/>
      <c r="F74" s="257"/>
      <c r="G74" s="257"/>
      <c r="H74" s="257"/>
      <c r="I74" s="257"/>
      <c r="J74" s="257"/>
    </row>
    <row r="75" spans="1:10" x14ac:dyDescent="0.3">
      <c r="A75" s="95"/>
      <c r="B75" s="261" t="s">
        <v>168</v>
      </c>
      <c r="C75" s="263" t="s">
        <v>4008</v>
      </c>
      <c r="D75" s="265">
        <v>70001230</v>
      </c>
      <c r="E75" s="256" t="s">
        <v>4049</v>
      </c>
      <c r="F75" s="260" t="s">
        <v>4007</v>
      </c>
      <c r="G75" s="256" t="s">
        <v>4050</v>
      </c>
      <c r="H75" s="258">
        <v>1</v>
      </c>
      <c r="I75" s="256"/>
      <c r="J75" s="260" t="s">
        <v>4007</v>
      </c>
    </row>
    <row r="76" spans="1:10" ht="15" thickBot="1" x14ac:dyDescent="0.35">
      <c r="A76" s="91"/>
      <c r="B76" s="262"/>
      <c r="C76" s="264"/>
      <c r="D76" s="266"/>
      <c r="E76" s="257"/>
      <c r="F76" s="257"/>
      <c r="G76" s="257"/>
      <c r="H76" s="257"/>
      <c r="I76" s="257"/>
      <c r="J76" s="257"/>
    </row>
    <row r="77" spans="1:10" x14ac:dyDescent="0.3">
      <c r="A77" s="95"/>
      <c r="B77" s="261" t="s">
        <v>63</v>
      </c>
      <c r="C77" s="263" t="s">
        <v>4008</v>
      </c>
      <c r="D77" s="265">
        <v>70001226</v>
      </c>
      <c r="E77" s="256" t="s">
        <v>4051</v>
      </c>
      <c r="F77" s="268">
        <v>6.7</v>
      </c>
      <c r="G77" s="256"/>
      <c r="H77" s="260" t="s">
        <v>4007</v>
      </c>
      <c r="I77" s="256" t="s">
        <v>4052</v>
      </c>
      <c r="J77" s="268">
        <v>6.7</v>
      </c>
    </row>
    <row r="78" spans="1:10" ht="15" thickBot="1" x14ac:dyDescent="0.35">
      <c r="A78" s="91"/>
      <c r="B78" s="262"/>
      <c r="C78" s="264"/>
      <c r="D78" s="266"/>
      <c r="E78" s="257"/>
      <c r="F78" s="257"/>
      <c r="G78" s="257"/>
      <c r="H78" s="257"/>
      <c r="I78" s="257"/>
      <c r="J78" s="257"/>
    </row>
    <row r="79" spans="1:10" x14ac:dyDescent="0.3">
      <c r="A79" s="95"/>
      <c r="B79" s="261" t="s">
        <v>259</v>
      </c>
      <c r="C79" s="263" t="s">
        <v>4008</v>
      </c>
      <c r="D79" s="265">
        <v>70001229</v>
      </c>
      <c r="E79" s="256" t="s">
        <v>4053</v>
      </c>
      <c r="F79" s="260" t="s">
        <v>4007</v>
      </c>
      <c r="G79" s="256"/>
      <c r="H79" s="260" t="s">
        <v>4007</v>
      </c>
      <c r="I79" s="256"/>
      <c r="J79" s="260" t="s">
        <v>4007</v>
      </c>
    </row>
    <row r="80" spans="1:10" ht="15" thickBot="1" x14ac:dyDescent="0.35">
      <c r="A80" s="91"/>
      <c r="B80" s="262"/>
      <c r="C80" s="264"/>
      <c r="D80" s="266"/>
      <c r="E80" s="257"/>
      <c r="F80" s="257"/>
      <c r="G80" s="257"/>
      <c r="H80" s="257"/>
      <c r="I80" s="257"/>
      <c r="J80" s="257"/>
    </row>
    <row r="81" spans="1:10" x14ac:dyDescent="0.3">
      <c r="A81" s="95"/>
      <c r="B81" s="261" t="s">
        <v>186</v>
      </c>
      <c r="C81" s="263" t="s">
        <v>4008</v>
      </c>
      <c r="D81" s="265">
        <v>70001236</v>
      </c>
      <c r="E81" s="256" t="s">
        <v>4029</v>
      </c>
      <c r="F81" s="260" t="s">
        <v>4007</v>
      </c>
      <c r="G81" s="256"/>
      <c r="H81" s="260" t="s">
        <v>4007</v>
      </c>
      <c r="I81" s="256"/>
      <c r="J81" s="260" t="s">
        <v>4007</v>
      </c>
    </row>
    <row r="82" spans="1:10" ht="15" thickBot="1" x14ac:dyDescent="0.35">
      <c r="A82" s="91"/>
      <c r="B82" s="262"/>
      <c r="C82" s="264"/>
      <c r="D82" s="266"/>
      <c r="E82" s="257"/>
      <c r="F82" s="257"/>
      <c r="G82" s="257"/>
      <c r="H82" s="257"/>
      <c r="I82" s="257"/>
      <c r="J82" s="257"/>
    </row>
    <row r="83" spans="1:10" x14ac:dyDescent="0.3">
      <c r="A83" s="95"/>
      <c r="B83" s="261" t="s">
        <v>177</v>
      </c>
      <c r="C83" s="263" t="s">
        <v>4008</v>
      </c>
      <c r="D83" s="265">
        <v>70001228</v>
      </c>
      <c r="E83" s="256" t="s">
        <v>4054</v>
      </c>
      <c r="F83" s="259">
        <v>14.343999999999999</v>
      </c>
      <c r="G83" s="256" t="s">
        <v>4050</v>
      </c>
      <c r="H83" s="267">
        <v>15.73</v>
      </c>
      <c r="I83" s="256" t="s">
        <v>4055</v>
      </c>
      <c r="J83" s="259">
        <v>16.556999999999999</v>
      </c>
    </row>
    <row r="84" spans="1:10" ht="15" thickBot="1" x14ac:dyDescent="0.35">
      <c r="A84" s="91"/>
      <c r="B84" s="262"/>
      <c r="C84" s="264"/>
      <c r="D84" s="266"/>
      <c r="E84" s="257"/>
      <c r="F84" s="257"/>
      <c r="G84" s="257"/>
      <c r="H84" s="257"/>
      <c r="I84" s="257"/>
      <c r="J84" s="257"/>
    </row>
    <row r="85" spans="1:10" x14ac:dyDescent="0.3">
      <c r="A85" s="95"/>
      <c r="B85" s="261" t="s">
        <v>131</v>
      </c>
      <c r="C85" s="263" t="s">
        <v>4008</v>
      </c>
      <c r="D85" s="265">
        <v>70002776</v>
      </c>
      <c r="E85" s="256" t="s">
        <v>4054</v>
      </c>
      <c r="F85" s="259">
        <v>1E-3</v>
      </c>
      <c r="G85" s="256" t="s">
        <v>4056</v>
      </c>
      <c r="H85" s="259">
        <v>1E-3</v>
      </c>
      <c r="I85" s="256" t="s">
        <v>4057</v>
      </c>
      <c r="J85" s="259">
        <v>1E-3</v>
      </c>
    </row>
    <row r="86" spans="1:10" ht="15" thickBot="1" x14ac:dyDescent="0.35">
      <c r="A86" s="91"/>
      <c r="B86" s="262"/>
      <c r="C86" s="264"/>
      <c r="D86" s="266"/>
      <c r="E86" s="257"/>
      <c r="F86" s="257"/>
      <c r="G86" s="257"/>
      <c r="H86" s="257"/>
      <c r="I86" s="257"/>
      <c r="J86" s="257"/>
    </row>
    <row r="87" spans="1:10" x14ac:dyDescent="0.3">
      <c r="A87" s="95"/>
      <c r="B87" s="261" t="s">
        <v>228</v>
      </c>
      <c r="C87" s="263" t="s">
        <v>4008</v>
      </c>
      <c r="D87" s="265">
        <v>70001231</v>
      </c>
      <c r="E87" s="256" t="s">
        <v>4058</v>
      </c>
      <c r="F87" s="260" t="s">
        <v>4007</v>
      </c>
      <c r="G87" s="256"/>
      <c r="H87" s="260" t="s">
        <v>4007</v>
      </c>
      <c r="I87" s="256"/>
      <c r="J87" s="260" t="s">
        <v>4007</v>
      </c>
    </row>
    <row r="88" spans="1:10" ht="15" thickBot="1" x14ac:dyDescent="0.35">
      <c r="A88" s="91"/>
      <c r="B88" s="262"/>
      <c r="C88" s="264"/>
      <c r="D88" s="266"/>
      <c r="E88" s="257"/>
      <c r="F88" s="257"/>
      <c r="G88" s="257"/>
      <c r="H88" s="257"/>
      <c r="I88" s="257"/>
      <c r="J88" s="257"/>
    </row>
    <row r="89" spans="1:10" x14ac:dyDescent="0.3">
      <c r="A89" s="95"/>
      <c r="B89" s="261" t="s">
        <v>324</v>
      </c>
      <c r="C89" s="263" t="s">
        <v>4008</v>
      </c>
      <c r="D89" s="265">
        <v>7001235</v>
      </c>
      <c r="E89" s="256" t="s">
        <v>4059</v>
      </c>
      <c r="F89" s="260" t="s">
        <v>4007</v>
      </c>
      <c r="G89" s="256"/>
      <c r="H89" s="260" t="s">
        <v>4007</v>
      </c>
      <c r="I89" s="256"/>
      <c r="J89" s="260" t="s">
        <v>4007</v>
      </c>
    </row>
    <row r="90" spans="1:10" ht="15" thickBot="1" x14ac:dyDescent="0.35">
      <c r="A90" s="91"/>
      <c r="B90" s="262"/>
      <c r="C90" s="264"/>
      <c r="D90" s="266"/>
      <c r="E90" s="257"/>
      <c r="F90" s="257"/>
      <c r="G90" s="257"/>
      <c r="H90" s="257"/>
      <c r="I90" s="257"/>
      <c r="J90" s="257"/>
    </row>
    <row r="91" spans="1:10" x14ac:dyDescent="0.3">
      <c r="A91" s="95"/>
      <c r="B91" s="261" t="s">
        <v>344</v>
      </c>
      <c r="C91" s="263" t="s">
        <v>4008</v>
      </c>
      <c r="D91" s="265">
        <v>70001232</v>
      </c>
      <c r="E91" s="256" t="s">
        <v>4033</v>
      </c>
      <c r="F91" s="259">
        <v>6.7869999999999999</v>
      </c>
      <c r="G91" s="256"/>
      <c r="H91" s="260" t="s">
        <v>4007</v>
      </c>
      <c r="I91" s="256"/>
      <c r="J91" s="260" t="s">
        <v>4007</v>
      </c>
    </row>
    <row r="92" spans="1:10" ht="15" thickBot="1" x14ac:dyDescent="0.35">
      <c r="A92" s="91"/>
      <c r="B92" s="262"/>
      <c r="C92" s="264"/>
      <c r="D92" s="266"/>
      <c r="E92" s="257"/>
      <c r="F92" s="257"/>
      <c r="G92" s="257"/>
      <c r="H92" s="257"/>
      <c r="I92" s="257"/>
      <c r="J92" s="257"/>
    </row>
    <row r="93" spans="1:10" x14ac:dyDescent="0.3">
      <c r="A93" s="95"/>
      <c r="B93" s="261" t="s">
        <v>161</v>
      </c>
      <c r="C93" s="263" t="s">
        <v>4008</v>
      </c>
      <c r="D93" s="265">
        <v>70001234</v>
      </c>
      <c r="E93" s="256" t="s">
        <v>4033</v>
      </c>
      <c r="F93" s="259">
        <v>1E-3</v>
      </c>
      <c r="G93" s="256" t="s">
        <v>4034</v>
      </c>
      <c r="H93" s="259">
        <v>1E-3</v>
      </c>
      <c r="I93" s="256" t="s">
        <v>4060</v>
      </c>
      <c r="J93" s="259">
        <v>1E-3</v>
      </c>
    </row>
    <row r="94" spans="1:10" ht="15" thickBot="1" x14ac:dyDescent="0.35">
      <c r="A94" s="91"/>
      <c r="B94" s="262"/>
      <c r="C94" s="264"/>
      <c r="D94" s="266"/>
      <c r="E94" s="257"/>
      <c r="F94" s="257"/>
      <c r="G94" s="257"/>
      <c r="H94" s="257"/>
      <c r="I94" s="257"/>
      <c r="J94" s="257"/>
    </row>
    <row r="95" spans="1:10" x14ac:dyDescent="0.3">
      <c r="A95" s="95"/>
      <c r="B95" s="261" t="s">
        <v>292</v>
      </c>
      <c r="C95" s="263" t="s">
        <v>4008</v>
      </c>
      <c r="D95" s="265">
        <v>70001225</v>
      </c>
      <c r="E95" s="256" t="s">
        <v>4036</v>
      </c>
      <c r="F95" s="260" t="s">
        <v>4007</v>
      </c>
      <c r="G95" s="256"/>
      <c r="H95" s="260" t="s">
        <v>4007</v>
      </c>
      <c r="I95" s="256"/>
      <c r="J95" s="260" t="s">
        <v>4007</v>
      </c>
    </row>
    <row r="96" spans="1:10" ht="15" thickBot="1" x14ac:dyDescent="0.35">
      <c r="A96" s="91"/>
      <c r="B96" s="262"/>
      <c r="C96" s="264"/>
      <c r="D96" s="266"/>
      <c r="E96" s="257"/>
      <c r="F96" s="257"/>
      <c r="G96" s="257"/>
      <c r="H96" s="257"/>
      <c r="I96" s="257"/>
      <c r="J96" s="257"/>
    </row>
    <row r="97" spans="1:10" x14ac:dyDescent="0.3">
      <c r="A97" s="95"/>
      <c r="B97" s="261" t="s">
        <v>347</v>
      </c>
      <c r="C97" s="263" t="s">
        <v>4008</v>
      </c>
      <c r="D97" s="265">
        <v>70002784</v>
      </c>
      <c r="E97" s="256" t="s">
        <v>4061</v>
      </c>
      <c r="F97" s="260" t="s">
        <v>4007</v>
      </c>
      <c r="G97" s="256"/>
      <c r="H97" s="260" t="s">
        <v>4007</v>
      </c>
      <c r="I97" s="256"/>
      <c r="J97" s="260" t="s">
        <v>4007</v>
      </c>
    </row>
    <row r="98" spans="1:10" ht="15" thickBot="1" x14ac:dyDescent="0.35">
      <c r="A98" s="91"/>
      <c r="B98" s="262"/>
      <c r="C98" s="264"/>
      <c r="D98" s="266"/>
      <c r="E98" s="257"/>
      <c r="F98" s="257"/>
      <c r="G98" s="257"/>
      <c r="H98" s="257"/>
      <c r="I98" s="257"/>
      <c r="J98" s="257"/>
    </row>
    <row r="99" spans="1:10" x14ac:dyDescent="0.3">
      <c r="A99" s="95"/>
      <c r="B99" s="261" t="s">
        <v>219</v>
      </c>
      <c r="C99" s="263" t="s">
        <v>4008</v>
      </c>
      <c r="D99" s="265">
        <v>70001373</v>
      </c>
      <c r="E99" s="256" t="s">
        <v>4061</v>
      </c>
      <c r="F99" s="260" t="s">
        <v>4007</v>
      </c>
      <c r="G99" s="256"/>
      <c r="H99" s="260" t="s">
        <v>4007</v>
      </c>
      <c r="I99" s="256"/>
      <c r="J99" s="260" t="s">
        <v>4007</v>
      </c>
    </row>
    <row r="100" spans="1:10" ht="15" thickBot="1" x14ac:dyDescent="0.35">
      <c r="A100" s="91"/>
      <c r="B100" s="262"/>
      <c r="C100" s="264"/>
      <c r="D100" s="266"/>
      <c r="E100" s="257"/>
      <c r="F100" s="257"/>
      <c r="G100" s="257"/>
      <c r="H100" s="257"/>
      <c r="I100" s="257"/>
      <c r="J100" s="257"/>
    </row>
    <row r="101" spans="1:10" x14ac:dyDescent="0.3">
      <c r="A101" s="95"/>
      <c r="B101" s="261" t="s">
        <v>124</v>
      </c>
      <c r="C101" s="263" t="s">
        <v>4008</v>
      </c>
      <c r="D101" s="265">
        <v>70002783</v>
      </c>
      <c r="E101" s="256" t="s">
        <v>4041</v>
      </c>
      <c r="F101" s="267">
        <v>6.25</v>
      </c>
      <c r="G101" s="256" t="s">
        <v>4039</v>
      </c>
      <c r="H101" s="268">
        <v>6.6</v>
      </c>
      <c r="I101" s="256" t="s">
        <v>4060</v>
      </c>
      <c r="J101" s="267">
        <v>6.95</v>
      </c>
    </row>
    <row r="102" spans="1:10" ht="15" thickBot="1" x14ac:dyDescent="0.35">
      <c r="A102" s="91"/>
      <c r="B102" s="262"/>
      <c r="C102" s="264"/>
      <c r="D102" s="266"/>
      <c r="E102" s="257"/>
      <c r="F102" s="257"/>
      <c r="G102" s="257"/>
      <c r="H102" s="257"/>
      <c r="I102" s="257"/>
      <c r="J102" s="257"/>
    </row>
    <row r="103" spans="1:10" x14ac:dyDescent="0.3">
      <c r="A103" s="95"/>
      <c r="B103" s="261" t="s">
        <v>126</v>
      </c>
      <c r="C103" s="263" t="s">
        <v>4008</v>
      </c>
      <c r="D103" s="265">
        <v>70002782</v>
      </c>
      <c r="E103" s="256" t="s">
        <v>4029</v>
      </c>
      <c r="F103" s="260" t="s">
        <v>4007</v>
      </c>
      <c r="G103" s="256"/>
      <c r="H103" s="260" t="s">
        <v>4007</v>
      </c>
      <c r="I103" s="256"/>
      <c r="J103" s="260" t="s">
        <v>4007</v>
      </c>
    </row>
    <row r="104" spans="1:10" ht="15" thickBot="1" x14ac:dyDescent="0.35">
      <c r="A104" s="91"/>
      <c r="B104" s="262"/>
      <c r="C104" s="264"/>
      <c r="D104" s="266"/>
      <c r="E104" s="257"/>
      <c r="F104" s="257"/>
      <c r="G104" s="257"/>
      <c r="H104" s="257"/>
      <c r="I104" s="257"/>
      <c r="J104" s="257"/>
    </row>
    <row r="105" spans="1:10" x14ac:dyDescent="0.3">
      <c r="A105" s="95"/>
      <c r="B105" s="261" t="s">
        <v>235</v>
      </c>
      <c r="C105" s="263" t="s">
        <v>4008</v>
      </c>
      <c r="D105" s="265">
        <v>70002779</v>
      </c>
      <c r="E105" s="256" t="s">
        <v>4062</v>
      </c>
      <c r="F105" s="259">
        <v>18.724</v>
      </c>
      <c r="G105" s="256"/>
      <c r="H105" s="260" t="s">
        <v>4007</v>
      </c>
      <c r="I105" s="256"/>
      <c r="J105" s="260" t="s">
        <v>4007</v>
      </c>
    </row>
    <row r="106" spans="1:10" ht="15" thickBot="1" x14ac:dyDescent="0.35">
      <c r="A106" s="91"/>
      <c r="B106" s="262"/>
      <c r="C106" s="264"/>
      <c r="D106" s="266"/>
      <c r="E106" s="257"/>
      <c r="F106" s="257"/>
      <c r="G106" s="257"/>
      <c r="H106" s="257"/>
      <c r="I106" s="257"/>
      <c r="J106" s="257"/>
    </row>
    <row r="107" spans="1:10" x14ac:dyDescent="0.3">
      <c r="A107" s="95"/>
      <c r="B107" s="261" t="s">
        <v>252</v>
      </c>
      <c r="C107" s="263" t="s">
        <v>4008</v>
      </c>
      <c r="D107" s="265">
        <v>70002773</v>
      </c>
      <c r="E107" s="256" t="s">
        <v>4063</v>
      </c>
      <c r="F107" s="260" t="s">
        <v>4007</v>
      </c>
      <c r="G107" s="256"/>
      <c r="H107" s="260" t="s">
        <v>4007</v>
      </c>
      <c r="I107" s="256"/>
      <c r="J107" s="260" t="s">
        <v>4007</v>
      </c>
    </row>
    <row r="108" spans="1:10" ht="15" thickBot="1" x14ac:dyDescent="0.35">
      <c r="A108" s="91"/>
      <c r="B108" s="262"/>
      <c r="C108" s="264"/>
      <c r="D108" s="266"/>
      <c r="E108" s="257"/>
      <c r="F108" s="257"/>
      <c r="G108" s="257"/>
      <c r="H108" s="257"/>
      <c r="I108" s="257"/>
      <c r="J108" s="257"/>
    </row>
    <row r="109" spans="1:10" x14ac:dyDescent="0.3">
      <c r="A109" s="95"/>
      <c r="B109" s="261" t="s">
        <v>319</v>
      </c>
      <c r="C109" s="263" t="s">
        <v>4008</v>
      </c>
      <c r="D109" s="265">
        <v>70002778</v>
      </c>
      <c r="E109" s="256" t="s">
        <v>4064</v>
      </c>
      <c r="F109" s="259">
        <v>10.337999999999999</v>
      </c>
      <c r="G109" s="256" t="s">
        <v>4015</v>
      </c>
      <c r="H109" s="267">
        <v>10.98</v>
      </c>
      <c r="I109" s="256" t="s">
        <v>4040</v>
      </c>
      <c r="J109" s="259">
        <v>11.425000000000001</v>
      </c>
    </row>
    <row r="110" spans="1:10" ht="15" thickBot="1" x14ac:dyDescent="0.35">
      <c r="A110" s="91"/>
      <c r="B110" s="262"/>
      <c r="C110" s="264"/>
      <c r="D110" s="266"/>
      <c r="E110" s="257"/>
      <c r="F110" s="257"/>
      <c r="G110" s="257"/>
      <c r="H110" s="257"/>
      <c r="I110" s="257"/>
      <c r="J110" s="257"/>
    </row>
    <row r="111" spans="1:10" x14ac:dyDescent="0.3">
      <c r="A111" s="95"/>
      <c r="B111" s="261" t="s">
        <v>125</v>
      </c>
      <c r="C111" s="263" t="s">
        <v>4008</v>
      </c>
      <c r="D111" s="265">
        <v>70002780</v>
      </c>
      <c r="E111" s="256" t="s">
        <v>4065</v>
      </c>
      <c r="F111" s="260" t="s">
        <v>4007</v>
      </c>
      <c r="G111" s="256"/>
      <c r="H111" s="260" t="s">
        <v>4007</v>
      </c>
      <c r="I111" s="256"/>
      <c r="J111" s="260" t="s">
        <v>4007</v>
      </c>
    </row>
    <row r="112" spans="1:10" ht="15" thickBot="1" x14ac:dyDescent="0.35">
      <c r="A112" s="91"/>
      <c r="B112" s="262"/>
      <c r="C112" s="264"/>
      <c r="D112" s="266"/>
      <c r="E112" s="257"/>
      <c r="F112" s="257"/>
      <c r="G112" s="257"/>
      <c r="H112" s="257"/>
      <c r="I112" s="257"/>
      <c r="J112" s="257"/>
    </row>
    <row r="113" spans="1:10" x14ac:dyDescent="0.3">
      <c r="A113" s="95"/>
      <c r="B113" s="261" t="s">
        <v>320</v>
      </c>
      <c r="C113" s="263" t="s">
        <v>4008</v>
      </c>
      <c r="D113" s="265">
        <v>70002777</v>
      </c>
      <c r="E113" s="256" t="s">
        <v>4066</v>
      </c>
      <c r="F113" s="259">
        <v>10.936</v>
      </c>
      <c r="G113" s="256" t="s">
        <v>4067</v>
      </c>
      <c r="H113" s="259">
        <v>11.747</v>
      </c>
      <c r="I113" s="256" t="s">
        <v>4068</v>
      </c>
      <c r="J113" s="267">
        <v>12.34</v>
      </c>
    </row>
    <row r="114" spans="1:10" ht="15" thickBot="1" x14ac:dyDescent="0.35">
      <c r="A114" s="91"/>
      <c r="B114" s="262"/>
      <c r="C114" s="264"/>
      <c r="D114" s="266"/>
      <c r="E114" s="257"/>
      <c r="F114" s="257"/>
      <c r="G114" s="257"/>
      <c r="H114" s="257"/>
      <c r="I114" s="257"/>
      <c r="J114" s="257"/>
    </row>
    <row r="115" spans="1:10" x14ac:dyDescent="0.3">
      <c r="A115" s="95"/>
      <c r="B115" s="261" t="s">
        <v>181</v>
      </c>
      <c r="C115" s="263" t="s">
        <v>4008</v>
      </c>
      <c r="D115" s="265">
        <v>70002775</v>
      </c>
      <c r="E115" s="256" t="s">
        <v>4069</v>
      </c>
      <c r="F115" s="260" t="s">
        <v>4007</v>
      </c>
      <c r="G115" s="256" t="s">
        <v>4015</v>
      </c>
      <c r="H115" s="259">
        <v>7.3620000000000001</v>
      </c>
      <c r="I115" s="256" t="s">
        <v>4070</v>
      </c>
      <c r="J115" s="259">
        <v>8.1479999999999997</v>
      </c>
    </row>
    <row r="116" spans="1:10" ht="15" thickBot="1" x14ac:dyDescent="0.35">
      <c r="A116" s="91"/>
      <c r="B116" s="262"/>
      <c r="C116" s="264"/>
      <c r="D116" s="266"/>
      <c r="E116" s="257"/>
      <c r="F116" s="257"/>
      <c r="G116" s="257"/>
      <c r="H116" s="257"/>
      <c r="I116" s="257"/>
      <c r="J116" s="257"/>
    </row>
    <row r="117" spans="1:10" x14ac:dyDescent="0.3">
      <c r="A117" s="95"/>
      <c r="B117" s="261" t="s">
        <v>321</v>
      </c>
      <c r="C117" s="263" t="s">
        <v>4008</v>
      </c>
      <c r="D117" s="265">
        <v>70002558</v>
      </c>
      <c r="E117" s="256" t="s">
        <v>4071</v>
      </c>
      <c r="F117" s="260" t="s">
        <v>4007</v>
      </c>
      <c r="G117" s="256"/>
      <c r="H117" s="260" t="s">
        <v>4007</v>
      </c>
      <c r="I117" s="256"/>
      <c r="J117" s="260" t="s">
        <v>4007</v>
      </c>
    </row>
    <row r="118" spans="1:10" ht="15" thickBot="1" x14ac:dyDescent="0.35">
      <c r="A118" s="91"/>
      <c r="B118" s="262"/>
      <c r="C118" s="264"/>
      <c r="D118" s="266"/>
      <c r="E118" s="257"/>
      <c r="F118" s="257"/>
      <c r="G118" s="257"/>
      <c r="H118" s="257"/>
      <c r="I118" s="257"/>
      <c r="J118" s="257"/>
    </row>
    <row r="119" spans="1:10" x14ac:dyDescent="0.3">
      <c r="A119" s="95"/>
      <c r="B119" s="261" t="s">
        <v>213</v>
      </c>
      <c r="C119" s="263" t="s">
        <v>4008</v>
      </c>
      <c r="D119" s="265">
        <v>70002563</v>
      </c>
      <c r="E119" s="256" t="s">
        <v>4072</v>
      </c>
      <c r="F119" s="260" t="s">
        <v>4007</v>
      </c>
      <c r="G119" s="256"/>
      <c r="H119" s="260" t="s">
        <v>4007</v>
      </c>
      <c r="I119" s="256"/>
      <c r="J119" s="260" t="s">
        <v>4007</v>
      </c>
    </row>
    <row r="120" spans="1:10" ht="15" thickBot="1" x14ac:dyDescent="0.35">
      <c r="A120" s="91"/>
      <c r="B120" s="262"/>
      <c r="C120" s="264"/>
      <c r="D120" s="266"/>
      <c r="E120" s="257"/>
      <c r="F120" s="257"/>
      <c r="G120" s="257"/>
      <c r="H120" s="257"/>
      <c r="I120" s="257"/>
      <c r="J120" s="257"/>
    </row>
    <row r="121" spans="1:10" x14ac:dyDescent="0.3">
      <c r="A121" s="95"/>
      <c r="B121" s="261" t="s">
        <v>282</v>
      </c>
      <c r="C121" s="263" t="s">
        <v>4008</v>
      </c>
      <c r="D121" s="265">
        <v>70002559</v>
      </c>
      <c r="E121" s="256" t="s">
        <v>4073</v>
      </c>
      <c r="F121" s="260" t="s">
        <v>4007</v>
      </c>
      <c r="G121" s="256"/>
      <c r="H121" s="260" t="s">
        <v>4007</v>
      </c>
      <c r="I121" s="256"/>
      <c r="J121" s="260" t="s">
        <v>4007</v>
      </c>
    </row>
    <row r="122" spans="1:10" ht="15" thickBot="1" x14ac:dyDescent="0.35">
      <c r="A122" s="91"/>
      <c r="B122" s="262"/>
      <c r="C122" s="264"/>
      <c r="D122" s="266"/>
      <c r="E122" s="257"/>
      <c r="F122" s="257"/>
      <c r="G122" s="257"/>
      <c r="H122" s="257"/>
      <c r="I122" s="257"/>
      <c r="J122" s="257"/>
    </row>
    <row r="123" spans="1:10" x14ac:dyDescent="0.3">
      <c r="A123" s="95"/>
      <c r="B123" s="261" t="s">
        <v>81</v>
      </c>
      <c r="C123" s="263" t="s">
        <v>4008</v>
      </c>
      <c r="D123" s="265">
        <v>70002561</v>
      </c>
      <c r="E123" s="256" t="s">
        <v>4020</v>
      </c>
      <c r="F123" s="259">
        <v>3.5819999999999999</v>
      </c>
      <c r="G123" s="256" t="s">
        <v>4074</v>
      </c>
      <c r="H123" s="259">
        <v>4.4119999999999999</v>
      </c>
      <c r="I123" s="256" t="s">
        <v>4052</v>
      </c>
      <c r="J123" s="259">
        <v>4.7679999999999998</v>
      </c>
    </row>
    <row r="124" spans="1:10" ht="15" thickBot="1" x14ac:dyDescent="0.35">
      <c r="A124" s="91"/>
      <c r="B124" s="262"/>
      <c r="C124" s="264"/>
      <c r="D124" s="266"/>
      <c r="E124" s="257"/>
      <c r="F124" s="257"/>
      <c r="G124" s="257"/>
      <c r="H124" s="257"/>
      <c r="I124" s="257"/>
      <c r="J124" s="257"/>
    </row>
    <row r="125" spans="1:10" x14ac:dyDescent="0.3">
      <c r="A125" s="95"/>
      <c r="B125" s="261" t="s">
        <v>248</v>
      </c>
      <c r="C125" s="263" t="s">
        <v>4008</v>
      </c>
      <c r="D125" s="265">
        <v>70002557</v>
      </c>
      <c r="E125" s="256" t="s">
        <v>4075</v>
      </c>
      <c r="F125" s="260" t="s">
        <v>4007</v>
      </c>
      <c r="G125" s="256" t="s">
        <v>4056</v>
      </c>
      <c r="H125" s="267">
        <v>8.31</v>
      </c>
      <c r="I125" s="256"/>
      <c r="J125" s="260" t="s">
        <v>4007</v>
      </c>
    </row>
    <row r="126" spans="1:10" ht="15" thickBot="1" x14ac:dyDescent="0.35">
      <c r="A126" s="91"/>
      <c r="B126" s="262"/>
      <c r="C126" s="264"/>
      <c r="D126" s="266"/>
      <c r="E126" s="257"/>
      <c r="F126" s="257"/>
      <c r="G126" s="257"/>
      <c r="H126" s="257"/>
      <c r="I126" s="257"/>
      <c r="J126" s="257"/>
    </row>
    <row r="127" spans="1:10" x14ac:dyDescent="0.3">
      <c r="A127" s="95"/>
      <c r="B127" s="261" t="s">
        <v>123</v>
      </c>
      <c r="C127" s="263" t="s">
        <v>4008</v>
      </c>
      <c r="D127" s="265">
        <v>70002560</v>
      </c>
      <c r="E127" s="256" t="s">
        <v>4076</v>
      </c>
      <c r="F127" s="260" t="s">
        <v>4007</v>
      </c>
      <c r="G127" s="256" t="s">
        <v>4010</v>
      </c>
      <c r="H127" s="259">
        <v>7.4809999999999999</v>
      </c>
      <c r="I127" s="256" t="s">
        <v>4057</v>
      </c>
      <c r="J127" s="259">
        <v>7.7210000000000001</v>
      </c>
    </row>
    <row r="128" spans="1:10" ht="15" thickBot="1" x14ac:dyDescent="0.35">
      <c r="A128" s="91"/>
      <c r="B128" s="262"/>
      <c r="C128" s="264"/>
      <c r="D128" s="266"/>
      <c r="E128" s="257"/>
      <c r="F128" s="257"/>
      <c r="G128" s="257"/>
      <c r="H128" s="257"/>
      <c r="I128" s="257"/>
      <c r="J128" s="257"/>
    </row>
    <row r="129" spans="1:10" x14ac:dyDescent="0.3">
      <c r="A129" s="95"/>
      <c r="B129" s="261" t="s">
        <v>193</v>
      </c>
      <c r="C129" s="263" t="s">
        <v>4008</v>
      </c>
      <c r="D129" s="265">
        <v>70002564</v>
      </c>
      <c r="E129" s="256" t="s">
        <v>4077</v>
      </c>
      <c r="F129" s="260" t="s">
        <v>4007</v>
      </c>
      <c r="G129" s="256"/>
      <c r="H129" s="260" t="s">
        <v>4007</v>
      </c>
      <c r="I129" s="256"/>
      <c r="J129" s="260" t="s">
        <v>4007</v>
      </c>
    </row>
    <row r="130" spans="1:10" ht="15" thickBot="1" x14ac:dyDescent="0.35">
      <c r="A130" s="91"/>
      <c r="B130" s="262"/>
      <c r="C130" s="264"/>
      <c r="D130" s="266"/>
      <c r="E130" s="257"/>
      <c r="F130" s="257"/>
      <c r="G130" s="257"/>
      <c r="H130" s="257"/>
      <c r="I130" s="257"/>
      <c r="J130" s="257"/>
    </row>
    <row r="131" spans="1:10" x14ac:dyDescent="0.3">
      <c r="A131" s="95"/>
      <c r="B131" s="261" t="s">
        <v>240</v>
      </c>
      <c r="C131" s="263" t="s">
        <v>4008</v>
      </c>
      <c r="D131" s="265">
        <v>70002567</v>
      </c>
      <c r="E131" s="256" t="s">
        <v>4078</v>
      </c>
      <c r="F131" s="260" t="s">
        <v>4007</v>
      </c>
      <c r="G131" s="256"/>
      <c r="H131" s="260" t="s">
        <v>4007</v>
      </c>
      <c r="I131" s="256"/>
      <c r="J131" s="260" t="s">
        <v>4007</v>
      </c>
    </row>
    <row r="132" spans="1:10" ht="15" thickBot="1" x14ac:dyDescent="0.35">
      <c r="A132" s="91"/>
      <c r="B132" s="262"/>
      <c r="C132" s="264"/>
      <c r="D132" s="266"/>
      <c r="E132" s="257"/>
      <c r="F132" s="257"/>
      <c r="G132" s="257"/>
      <c r="H132" s="257"/>
      <c r="I132" s="257"/>
      <c r="J132" s="257"/>
    </row>
    <row r="133" spans="1:10" x14ac:dyDescent="0.3">
      <c r="A133" s="95"/>
      <c r="B133" s="261" t="s">
        <v>275</v>
      </c>
      <c r="C133" s="263" t="s">
        <v>4008</v>
      </c>
      <c r="D133" s="265">
        <v>70002562</v>
      </c>
      <c r="E133" s="256" t="s">
        <v>4064</v>
      </c>
      <c r="F133" s="259">
        <v>4.8000000000000001E-2</v>
      </c>
      <c r="G133" s="256"/>
      <c r="H133" s="260" t="s">
        <v>4007</v>
      </c>
      <c r="I133" s="256"/>
      <c r="J133" s="260" t="s">
        <v>4007</v>
      </c>
    </row>
    <row r="134" spans="1:10" ht="15" thickBot="1" x14ac:dyDescent="0.35">
      <c r="A134" s="91"/>
      <c r="B134" s="262"/>
      <c r="C134" s="264"/>
      <c r="D134" s="266"/>
      <c r="E134" s="257"/>
      <c r="F134" s="257"/>
      <c r="G134" s="257"/>
      <c r="H134" s="257"/>
      <c r="I134" s="257"/>
      <c r="J134" s="257"/>
    </row>
    <row r="135" spans="1:10" x14ac:dyDescent="0.3">
      <c r="A135" s="95"/>
      <c r="B135" s="261" t="s">
        <v>120</v>
      </c>
      <c r="C135" s="263" t="s">
        <v>4008</v>
      </c>
      <c r="D135" s="265">
        <v>70002568</v>
      </c>
      <c r="E135" s="256" t="s">
        <v>4079</v>
      </c>
      <c r="F135" s="260" t="s">
        <v>4007</v>
      </c>
      <c r="G135" s="256"/>
      <c r="H135" s="260" t="s">
        <v>4007</v>
      </c>
      <c r="I135" s="256"/>
      <c r="J135" s="260" t="s">
        <v>4007</v>
      </c>
    </row>
    <row r="136" spans="1:10" ht="15" thickBot="1" x14ac:dyDescent="0.35">
      <c r="A136" s="91"/>
      <c r="B136" s="262"/>
      <c r="C136" s="264"/>
      <c r="D136" s="266"/>
      <c r="E136" s="257"/>
      <c r="F136" s="257"/>
      <c r="G136" s="257"/>
      <c r="H136" s="257"/>
      <c r="I136" s="257"/>
      <c r="J136" s="257"/>
    </row>
    <row r="137" spans="1:10" x14ac:dyDescent="0.3">
      <c r="A137" s="95"/>
      <c r="B137" s="261" t="s">
        <v>209</v>
      </c>
      <c r="C137" s="263" t="s">
        <v>4008</v>
      </c>
      <c r="D137" s="265">
        <v>70002566</v>
      </c>
      <c r="E137" s="256" t="s">
        <v>4022</v>
      </c>
      <c r="F137" s="259">
        <v>10.619</v>
      </c>
      <c r="G137" s="256" t="s">
        <v>4039</v>
      </c>
      <c r="H137" s="259">
        <v>10.619</v>
      </c>
      <c r="I137" s="256" t="s">
        <v>4080</v>
      </c>
      <c r="J137" s="259">
        <v>10.619</v>
      </c>
    </row>
    <row r="138" spans="1:10" ht="15" thickBot="1" x14ac:dyDescent="0.35">
      <c r="A138" s="91"/>
      <c r="B138" s="262"/>
      <c r="C138" s="264"/>
      <c r="D138" s="266"/>
      <c r="E138" s="257"/>
      <c r="F138" s="257"/>
      <c r="G138" s="257"/>
      <c r="H138" s="257"/>
      <c r="I138" s="257"/>
      <c r="J138" s="257"/>
    </row>
    <row r="139" spans="1:10" x14ac:dyDescent="0.3">
      <c r="A139" s="95"/>
      <c r="B139" s="261" t="s">
        <v>327</v>
      </c>
      <c r="C139" s="263" t="s">
        <v>4008</v>
      </c>
      <c r="D139" s="265">
        <v>70002043</v>
      </c>
      <c r="E139" s="256" t="s">
        <v>4054</v>
      </c>
      <c r="F139" s="259">
        <v>23.419</v>
      </c>
      <c r="G139" s="256" t="s">
        <v>4034</v>
      </c>
      <c r="H139" s="259">
        <v>24.695</v>
      </c>
      <c r="I139" s="256" t="s">
        <v>4060</v>
      </c>
      <c r="J139" s="267">
        <v>25.58</v>
      </c>
    </row>
    <row r="140" spans="1:10" ht="15" thickBot="1" x14ac:dyDescent="0.35">
      <c r="A140" s="91"/>
      <c r="B140" s="262"/>
      <c r="C140" s="264"/>
      <c r="D140" s="266"/>
      <c r="E140" s="257"/>
      <c r="F140" s="257"/>
      <c r="G140" s="257"/>
      <c r="H140" s="257"/>
      <c r="I140" s="257"/>
      <c r="J140" s="257"/>
    </row>
    <row r="141" spans="1:10" x14ac:dyDescent="0.3">
      <c r="A141" s="95"/>
      <c r="B141" s="261" t="s">
        <v>348</v>
      </c>
      <c r="C141" s="263" t="s">
        <v>4008</v>
      </c>
      <c r="D141" s="265">
        <v>70002052</v>
      </c>
      <c r="E141" s="256" t="s">
        <v>4081</v>
      </c>
      <c r="F141" s="260" t="s">
        <v>4007</v>
      </c>
      <c r="G141" s="256"/>
      <c r="H141" s="260" t="s">
        <v>4007</v>
      </c>
      <c r="I141" s="256"/>
      <c r="J141" s="260" t="s">
        <v>4007</v>
      </c>
    </row>
    <row r="142" spans="1:10" ht="15" thickBot="1" x14ac:dyDescent="0.35">
      <c r="A142" s="91"/>
      <c r="B142" s="262"/>
      <c r="C142" s="264"/>
      <c r="D142" s="266"/>
      <c r="E142" s="257"/>
      <c r="F142" s="257"/>
      <c r="G142" s="257"/>
      <c r="H142" s="257"/>
      <c r="I142" s="257"/>
      <c r="J142" s="257"/>
    </row>
    <row r="143" spans="1:10" x14ac:dyDescent="0.3">
      <c r="A143" s="95"/>
      <c r="B143" s="261" t="s">
        <v>322</v>
      </c>
      <c r="C143" s="263" t="s">
        <v>4008</v>
      </c>
      <c r="D143" s="265">
        <v>70002044</v>
      </c>
      <c r="E143" s="256" t="s">
        <v>4082</v>
      </c>
      <c r="F143" s="260" t="s">
        <v>4007</v>
      </c>
      <c r="G143" s="256"/>
      <c r="H143" s="260" t="s">
        <v>4007</v>
      </c>
      <c r="I143" s="256"/>
      <c r="J143" s="260" t="s">
        <v>4007</v>
      </c>
    </row>
    <row r="144" spans="1:10" ht="15" thickBot="1" x14ac:dyDescent="0.35">
      <c r="A144" s="91"/>
      <c r="B144" s="262"/>
      <c r="C144" s="264"/>
      <c r="D144" s="266"/>
      <c r="E144" s="257"/>
      <c r="F144" s="257"/>
      <c r="G144" s="257"/>
      <c r="H144" s="257"/>
      <c r="I144" s="257"/>
      <c r="J144" s="257"/>
    </row>
    <row r="145" spans="1:10" x14ac:dyDescent="0.3">
      <c r="A145" s="95"/>
      <c r="B145" s="261" t="s">
        <v>349</v>
      </c>
      <c r="C145" s="263" t="s">
        <v>4008</v>
      </c>
      <c r="D145" s="265">
        <v>70002048</v>
      </c>
      <c r="E145" s="256" t="s">
        <v>4083</v>
      </c>
      <c r="F145" s="260" t="s">
        <v>4007</v>
      </c>
      <c r="G145" s="256"/>
      <c r="H145" s="260" t="s">
        <v>4007</v>
      </c>
      <c r="I145" s="256"/>
      <c r="J145" s="260" t="s">
        <v>4007</v>
      </c>
    </row>
    <row r="146" spans="1:10" ht="15" thickBot="1" x14ac:dyDescent="0.35">
      <c r="A146" s="91"/>
      <c r="B146" s="262"/>
      <c r="C146" s="264"/>
      <c r="D146" s="266"/>
      <c r="E146" s="257"/>
      <c r="F146" s="257"/>
      <c r="G146" s="257"/>
      <c r="H146" s="257"/>
      <c r="I146" s="257"/>
      <c r="J146" s="257"/>
    </row>
    <row r="147" spans="1:10" x14ac:dyDescent="0.3">
      <c r="A147" s="95"/>
      <c r="B147" s="261" t="s">
        <v>333</v>
      </c>
      <c r="C147" s="263" t="s">
        <v>4008</v>
      </c>
      <c r="D147" s="265">
        <v>70002050</v>
      </c>
      <c r="E147" s="256" t="s">
        <v>4082</v>
      </c>
      <c r="F147" s="260" t="s">
        <v>4007</v>
      </c>
      <c r="G147" s="256"/>
      <c r="H147" s="260" t="s">
        <v>4007</v>
      </c>
      <c r="I147" s="256"/>
      <c r="J147" s="260" t="s">
        <v>4007</v>
      </c>
    </row>
    <row r="148" spans="1:10" ht="15" thickBot="1" x14ac:dyDescent="0.35">
      <c r="A148" s="91"/>
      <c r="B148" s="262"/>
      <c r="C148" s="264"/>
      <c r="D148" s="266"/>
      <c r="E148" s="257"/>
      <c r="F148" s="257"/>
      <c r="G148" s="257"/>
      <c r="H148" s="257"/>
      <c r="I148" s="257"/>
      <c r="J148" s="257"/>
    </row>
    <row r="149" spans="1:10" x14ac:dyDescent="0.3">
      <c r="A149" s="95"/>
      <c r="B149" s="261" t="s">
        <v>335</v>
      </c>
      <c r="C149" s="263" t="s">
        <v>4008</v>
      </c>
      <c r="D149" s="265">
        <v>70002051</v>
      </c>
      <c r="E149" s="256" t="s">
        <v>4084</v>
      </c>
      <c r="F149" s="260" t="s">
        <v>4007</v>
      </c>
      <c r="G149" s="256"/>
      <c r="H149" s="260" t="s">
        <v>4007</v>
      </c>
      <c r="I149" s="256"/>
      <c r="J149" s="260" t="s">
        <v>4007</v>
      </c>
    </row>
    <row r="150" spans="1:10" ht="15" thickBot="1" x14ac:dyDescent="0.35">
      <c r="A150" s="91"/>
      <c r="B150" s="262"/>
      <c r="C150" s="264"/>
      <c r="D150" s="266"/>
      <c r="E150" s="257"/>
      <c r="F150" s="257"/>
      <c r="G150" s="257"/>
      <c r="H150" s="257"/>
      <c r="I150" s="257"/>
      <c r="J150" s="257"/>
    </row>
    <row r="151" spans="1:10" x14ac:dyDescent="0.3">
      <c r="A151" s="95"/>
      <c r="B151" s="261" t="s">
        <v>285</v>
      </c>
      <c r="C151" s="263" t="s">
        <v>4008</v>
      </c>
      <c r="D151" s="265">
        <v>70002041</v>
      </c>
      <c r="E151" s="256" t="s">
        <v>4085</v>
      </c>
      <c r="F151" s="260" t="s">
        <v>4007</v>
      </c>
      <c r="G151" s="256"/>
      <c r="H151" s="260" t="s">
        <v>4007</v>
      </c>
      <c r="I151" s="256"/>
      <c r="J151" s="260" t="s">
        <v>4007</v>
      </c>
    </row>
    <row r="152" spans="1:10" ht="15" thickBot="1" x14ac:dyDescent="0.35">
      <c r="A152" s="91"/>
      <c r="B152" s="262"/>
      <c r="C152" s="264"/>
      <c r="D152" s="266"/>
      <c r="E152" s="257"/>
      <c r="F152" s="257"/>
      <c r="G152" s="257"/>
      <c r="H152" s="257"/>
      <c r="I152" s="257"/>
      <c r="J152" s="257"/>
    </row>
    <row r="153" spans="1:10" x14ac:dyDescent="0.3">
      <c r="A153" s="95"/>
      <c r="B153" s="261" t="s">
        <v>250</v>
      </c>
      <c r="C153" s="263" t="s">
        <v>4006</v>
      </c>
      <c r="D153" s="265">
        <v>7002042</v>
      </c>
      <c r="E153" s="256" t="s">
        <v>4066</v>
      </c>
      <c r="F153" s="267">
        <v>6.55</v>
      </c>
      <c r="G153" s="256"/>
      <c r="H153" s="260" t="s">
        <v>4007</v>
      </c>
      <c r="I153" s="256" t="s">
        <v>4086</v>
      </c>
      <c r="J153" s="259">
        <v>7.0960000000000001</v>
      </c>
    </row>
    <row r="154" spans="1:10" ht="15" thickBot="1" x14ac:dyDescent="0.35">
      <c r="A154" s="91"/>
      <c r="B154" s="262"/>
      <c r="C154" s="264"/>
      <c r="D154" s="266"/>
      <c r="E154" s="257"/>
      <c r="F154" s="257"/>
      <c r="G154" s="257"/>
      <c r="H154" s="257"/>
      <c r="I154" s="257"/>
      <c r="J154" s="257"/>
    </row>
    <row r="155" spans="1:10" x14ac:dyDescent="0.3">
      <c r="A155" s="95"/>
      <c r="B155" s="261" t="s">
        <v>211</v>
      </c>
      <c r="C155" s="263" t="s">
        <v>4008</v>
      </c>
      <c r="D155" s="265">
        <v>70002049</v>
      </c>
      <c r="E155" s="256" t="s">
        <v>4087</v>
      </c>
      <c r="F155" s="260" t="s">
        <v>4007</v>
      </c>
      <c r="G155" s="256"/>
      <c r="H155" s="260" t="s">
        <v>4007</v>
      </c>
      <c r="I155" s="256"/>
      <c r="J155" s="260" t="s">
        <v>4007</v>
      </c>
    </row>
    <row r="156" spans="1:10" ht="15" thickBot="1" x14ac:dyDescent="0.35">
      <c r="A156" s="91"/>
      <c r="B156" s="262"/>
      <c r="C156" s="264"/>
      <c r="D156" s="266"/>
      <c r="E156" s="257"/>
      <c r="F156" s="257"/>
      <c r="G156" s="257"/>
      <c r="H156" s="257"/>
      <c r="I156" s="257"/>
      <c r="J156" s="257"/>
    </row>
    <row r="157" spans="1:10" x14ac:dyDescent="0.3">
      <c r="A157" s="95"/>
      <c r="B157" s="261" t="s">
        <v>339</v>
      </c>
      <c r="C157" s="263" t="s">
        <v>4008</v>
      </c>
      <c r="D157" s="265">
        <v>70002046</v>
      </c>
      <c r="E157" s="256" t="s">
        <v>4022</v>
      </c>
      <c r="F157" s="259">
        <v>8.298</v>
      </c>
      <c r="G157" s="256" t="s">
        <v>4034</v>
      </c>
      <c r="H157" s="259">
        <v>8.8989999999999991</v>
      </c>
      <c r="I157" s="256" t="s">
        <v>4052</v>
      </c>
      <c r="J157" s="259">
        <v>9.3510000000000009</v>
      </c>
    </row>
    <row r="158" spans="1:10" ht="15" thickBot="1" x14ac:dyDescent="0.35">
      <c r="A158" s="91"/>
      <c r="B158" s="262"/>
      <c r="C158" s="264"/>
      <c r="D158" s="266"/>
      <c r="E158" s="257"/>
      <c r="F158" s="257"/>
      <c r="G158" s="257"/>
      <c r="H158" s="257"/>
      <c r="I158" s="257"/>
      <c r="J158" s="257"/>
    </row>
    <row r="159" spans="1:10" x14ac:dyDescent="0.3">
      <c r="A159" s="95"/>
      <c r="B159" s="261" t="s">
        <v>202</v>
      </c>
      <c r="C159" s="263" t="s">
        <v>4008</v>
      </c>
      <c r="D159" s="265">
        <v>70002045</v>
      </c>
      <c r="E159" s="256" t="s">
        <v>4088</v>
      </c>
      <c r="F159" s="260" t="s">
        <v>4007</v>
      </c>
      <c r="G159" s="256"/>
      <c r="H159" s="260" t="s">
        <v>4007</v>
      </c>
      <c r="I159" s="256"/>
      <c r="J159" s="260" t="s">
        <v>4007</v>
      </c>
    </row>
    <row r="160" spans="1:10" ht="15" thickBot="1" x14ac:dyDescent="0.35">
      <c r="A160" s="91"/>
      <c r="B160" s="262"/>
      <c r="C160" s="264"/>
      <c r="D160" s="266"/>
      <c r="E160" s="257"/>
      <c r="F160" s="257"/>
      <c r="G160" s="257"/>
      <c r="H160" s="257"/>
      <c r="I160" s="257"/>
      <c r="J160" s="257"/>
    </row>
    <row r="161" spans="1:10" x14ac:dyDescent="0.3">
      <c r="A161" s="95"/>
      <c r="B161" s="261" t="s">
        <v>244</v>
      </c>
      <c r="C161" s="263" t="s">
        <v>4008</v>
      </c>
      <c r="D161" s="265">
        <v>70001004</v>
      </c>
      <c r="E161" s="256" t="s">
        <v>4089</v>
      </c>
      <c r="F161" s="259">
        <v>1E-3</v>
      </c>
      <c r="G161" s="256" t="s">
        <v>4074</v>
      </c>
      <c r="H161" s="259">
        <v>1E-3</v>
      </c>
      <c r="I161" s="256" t="s">
        <v>4052</v>
      </c>
      <c r="J161" s="259">
        <v>1E-3</v>
      </c>
    </row>
    <row r="162" spans="1:10" ht="15" thickBot="1" x14ac:dyDescent="0.35">
      <c r="A162" s="91"/>
      <c r="B162" s="262"/>
      <c r="C162" s="264"/>
      <c r="D162" s="266"/>
      <c r="E162" s="257"/>
      <c r="F162" s="257"/>
      <c r="G162" s="257"/>
      <c r="H162" s="257"/>
      <c r="I162" s="257"/>
      <c r="J162" s="257"/>
    </row>
    <row r="163" spans="1:10" x14ac:dyDescent="0.3">
      <c r="A163" s="95"/>
      <c r="B163" s="261" t="s">
        <v>309</v>
      </c>
      <c r="C163" s="263" t="s">
        <v>4008</v>
      </c>
      <c r="D163" s="265">
        <v>70001007</v>
      </c>
      <c r="E163" s="256" t="s">
        <v>4090</v>
      </c>
      <c r="F163" s="260" t="s">
        <v>4007</v>
      </c>
      <c r="G163" s="256" t="s">
        <v>4039</v>
      </c>
      <c r="H163" s="259">
        <v>16.164000000000001</v>
      </c>
      <c r="I163" s="256"/>
      <c r="J163" s="260" t="s">
        <v>4007</v>
      </c>
    </row>
    <row r="164" spans="1:10" ht="15" thickBot="1" x14ac:dyDescent="0.35">
      <c r="A164" s="91"/>
      <c r="B164" s="262"/>
      <c r="C164" s="264"/>
      <c r="D164" s="266"/>
      <c r="E164" s="257"/>
      <c r="F164" s="257"/>
      <c r="G164" s="257"/>
      <c r="H164" s="257"/>
      <c r="I164" s="257"/>
      <c r="J164" s="257"/>
    </row>
    <row r="165" spans="1:10" x14ac:dyDescent="0.3">
      <c r="A165" s="95"/>
      <c r="B165" s="261" t="s">
        <v>351</v>
      </c>
      <c r="C165" s="263" t="s">
        <v>4008</v>
      </c>
      <c r="D165" s="265">
        <v>70007008</v>
      </c>
      <c r="E165" s="256" t="s">
        <v>4036</v>
      </c>
      <c r="F165" s="260" t="s">
        <v>4007</v>
      </c>
      <c r="G165" s="256"/>
      <c r="H165" s="260" t="s">
        <v>4007</v>
      </c>
      <c r="I165" s="256"/>
      <c r="J165" s="260" t="s">
        <v>4007</v>
      </c>
    </row>
    <row r="166" spans="1:10" ht="15" thickBot="1" x14ac:dyDescent="0.35">
      <c r="A166" s="91"/>
      <c r="B166" s="262"/>
      <c r="C166" s="264"/>
      <c r="D166" s="266"/>
      <c r="E166" s="257"/>
      <c r="F166" s="257"/>
      <c r="G166" s="257"/>
      <c r="H166" s="257"/>
      <c r="I166" s="257"/>
      <c r="J166" s="257"/>
    </row>
    <row r="167" spans="1:10" x14ac:dyDescent="0.3">
      <c r="A167" s="95"/>
      <c r="B167" s="261" t="s">
        <v>253</v>
      </c>
      <c r="C167" s="263" t="s">
        <v>4008</v>
      </c>
      <c r="D167" s="265">
        <v>70000997</v>
      </c>
      <c r="E167" s="256" t="s">
        <v>4091</v>
      </c>
      <c r="F167" s="260" t="s">
        <v>4007</v>
      </c>
      <c r="G167" s="256" t="s">
        <v>4092</v>
      </c>
      <c r="H167" s="259">
        <v>1E-3</v>
      </c>
      <c r="I167" s="256"/>
      <c r="J167" s="260" t="s">
        <v>4007</v>
      </c>
    </row>
    <row r="168" spans="1:10" ht="15" thickBot="1" x14ac:dyDescent="0.35">
      <c r="A168" s="91"/>
      <c r="B168" s="262"/>
      <c r="C168" s="264"/>
      <c r="D168" s="266"/>
      <c r="E168" s="257"/>
      <c r="F168" s="257"/>
      <c r="G168" s="257"/>
      <c r="H168" s="257"/>
      <c r="I168" s="257"/>
      <c r="J168" s="257"/>
    </row>
    <row r="169" spans="1:10" x14ac:dyDescent="0.3">
      <c r="A169" s="95"/>
      <c r="B169" s="261" t="s">
        <v>310</v>
      </c>
      <c r="C169" s="263" t="s">
        <v>4008</v>
      </c>
      <c r="D169" s="265">
        <v>70001000</v>
      </c>
      <c r="E169" s="256" t="s">
        <v>4062</v>
      </c>
      <c r="F169" s="258">
        <v>7</v>
      </c>
      <c r="G169" s="256" t="s">
        <v>4015</v>
      </c>
      <c r="H169" s="268">
        <v>8.6999999999999993</v>
      </c>
      <c r="I169" s="256" t="s">
        <v>4016</v>
      </c>
      <c r="J169" s="268">
        <v>9.3000000000000007</v>
      </c>
    </row>
    <row r="170" spans="1:10" ht="15" thickBot="1" x14ac:dyDescent="0.35">
      <c r="A170" s="91"/>
      <c r="B170" s="262"/>
      <c r="C170" s="264"/>
      <c r="D170" s="266"/>
      <c r="E170" s="257"/>
      <c r="F170" s="257"/>
      <c r="G170" s="257"/>
      <c r="H170" s="257"/>
      <c r="I170" s="257"/>
      <c r="J170" s="257"/>
    </row>
    <row r="171" spans="1:10" x14ac:dyDescent="0.3">
      <c r="A171" s="95"/>
      <c r="B171" s="261" t="s">
        <v>225</v>
      </c>
      <c r="C171" s="263" t="s">
        <v>4008</v>
      </c>
      <c r="D171" s="265">
        <v>70000999</v>
      </c>
      <c r="E171" s="256" t="s">
        <v>4093</v>
      </c>
      <c r="F171" s="260" t="s">
        <v>4007</v>
      </c>
      <c r="G171" s="256" t="s">
        <v>4023</v>
      </c>
      <c r="H171" s="259">
        <v>25.852</v>
      </c>
      <c r="I171" s="256"/>
      <c r="J171" s="260" t="s">
        <v>4007</v>
      </c>
    </row>
    <row r="172" spans="1:10" ht="15" thickBot="1" x14ac:dyDescent="0.35">
      <c r="A172" s="91"/>
      <c r="B172" s="262"/>
      <c r="C172" s="264"/>
      <c r="D172" s="266"/>
      <c r="E172" s="257"/>
      <c r="F172" s="257"/>
      <c r="G172" s="257"/>
      <c r="H172" s="257"/>
      <c r="I172" s="257"/>
      <c r="J172" s="257"/>
    </row>
    <row r="173" spans="1:10" x14ac:dyDescent="0.3">
      <c r="A173" s="95"/>
      <c r="B173" s="261" t="s">
        <v>297</v>
      </c>
      <c r="C173" s="263" t="s">
        <v>4008</v>
      </c>
      <c r="D173" s="265">
        <v>70001002</v>
      </c>
      <c r="E173" s="256" t="s">
        <v>4094</v>
      </c>
      <c r="F173" s="259">
        <v>27.361000000000001</v>
      </c>
      <c r="G173" s="256" t="s">
        <v>4095</v>
      </c>
      <c r="H173" s="259">
        <v>29.283999999999999</v>
      </c>
      <c r="I173" s="256" t="s">
        <v>4096</v>
      </c>
      <c r="J173" s="259">
        <v>31.091000000000001</v>
      </c>
    </row>
    <row r="174" spans="1:10" ht="15" thickBot="1" x14ac:dyDescent="0.35">
      <c r="A174" s="91"/>
      <c r="B174" s="262"/>
      <c r="C174" s="264"/>
      <c r="D174" s="266"/>
      <c r="E174" s="257"/>
      <c r="F174" s="257"/>
      <c r="G174" s="257"/>
      <c r="H174" s="257"/>
      <c r="I174" s="257"/>
      <c r="J174" s="257"/>
    </row>
    <row r="175" spans="1:10" x14ac:dyDescent="0.3">
      <c r="A175" s="95"/>
      <c r="B175" s="261" t="s">
        <v>352</v>
      </c>
      <c r="C175" s="263" t="s">
        <v>4008</v>
      </c>
      <c r="D175" s="265">
        <v>70001005</v>
      </c>
      <c r="E175" s="256" t="s">
        <v>4097</v>
      </c>
      <c r="F175" s="260" t="s">
        <v>4007</v>
      </c>
      <c r="G175" s="256"/>
      <c r="H175" s="260" t="s">
        <v>4007</v>
      </c>
      <c r="I175" s="256"/>
      <c r="J175" s="260" t="s">
        <v>4007</v>
      </c>
    </row>
    <row r="176" spans="1:10" ht="15" thickBot="1" x14ac:dyDescent="0.35">
      <c r="A176" s="91"/>
      <c r="B176" s="262"/>
      <c r="C176" s="264"/>
      <c r="D176" s="266"/>
      <c r="E176" s="257"/>
      <c r="F176" s="257"/>
      <c r="G176" s="257"/>
      <c r="H176" s="257"/>
      <c r="I176" s="257"/>
      <c r="J176" s="257"/>
    </row>
    <row r="177" spans="1:10" x14ac:dyDescent="0.3">
      <c r="A177" s="95"/>
      <c r="B177" s="261" t="s">
        <v>172</v>
      </c>
      <c r="C177" s="263" t="s">
        <v>4008</v>
      </c>
      <c r="D177" s="265">
        <v>70001003</v>
      </c>
      <c r="E177" s="256" t="s">
        <v>4054</v>
      </c>
      <c r="F177" s="267">
        <v>8.24</v>
      </c>
      <c r="G177" s="256" t="s">
        <v>4092</v>
      </c>
      <c r="H177" s="259">
        <v>9.0060000000000002</v>
      </c>
      <c r="I177" s="256" t="s">
        <v>4040</v>
      </c>
      <c r="J177" s="259">
        <v>9.4860000000000007</v>
      </c>
    </row>
    <row r="178" spans="1:10" ht="15" thickBot="1" x14ac:dyDescent="0.35">
      <c r="A178" s="91"/>
      <c r="B178" s="262"/>
      <c r="C178" s="264"/>
      <c r="D178" s="266"/>
      <c r="E178" s="257"/>
      <c r="F178" s="257"/>
      <c r="G178" s="257"/>
      <c r="H178" s="257"/>
      <c r="I178" s="257"/>
      <c r="J178" s="257"/>
    </row>
    <row r="179" spans="1:10" x14ac:dyDescent="0.3">
      <c r="A179" s="95"/>
      <c r="B179" s="261" t="s">
        <v>302</v>
      </c>
      <c r="C179" s="263" t="s">
        <v>4008</v>
      </c>
      <c r="D179" s="265">
        <v>70001006</v>
      </c>
      <c r="E179" s="256" t="s">
        <v>4098</v>
      </c>
      <c r="F179" s="260" t="s">
        <v>4007</v>
      </c>
      <c r="G179" s="256"/>
      <c r="H179" s="260" t="s">
        <v>4007</v>
      </c>
      <c r="I179" s="256"/>
      <c r="J179" s="260" t="s">
        <v>4007</v>
      </c>
    </row>
    <row r="180" spans="1:10" ht="15" thickBot="1" x14ac:dyDescent="0.35">
      <c r="A180" s="91"/>
      <c r="B180" s="262"/>
      <c r="C180" s="264"/>
      <c r="D180" s="266"/>
      <c r="E180" s="257"/>
      <c r="F180" s="257"/>
      <c r="G180" s="257"/>
      <c r="H180" s="257"/>
      <c r="I180" s="257"/>
      <c r="J180" s="257"/>
    </row>
    <row r="181" spans="1:10" x14ac:dyDescent="0.3">
      <c r="A181" s="95"/>
      <c r="B181" s="261" t="s">
        <v>271</v>
      </c>
      <c r="C181" s="263" t="s">
        <v>4008</v>
      </c>
      <c r="D181" s="265">
        <v>70001001</v>
      </c>
      <c r="E181" s="256" t="s">
        <v>4099</v>
      </c>
      <c r="F181" s="260" t="s">
        <v>4007</v>
      </c>
      <c r="G181" s="256"/>
      <c r="H181" s="260" t="s">
        <v>4007</v>
      </c>
      <c r="I181" s="256"/>
      <c r="J181" s="260" t="s">
        <v>4007</v>
      </c>
    </row>
    <row r="182" spans="1:10" ht="15" thickBot="1" x14ac:dyDescent="0.35">
      <c r="A182" s="91"/>
      <c r="B182" s="262"/>
      <c r="C182" s="264"/>
      <c r="D182" s="266"/>
      <c r="E182" s="257"/>
      <c r="F182" s="257"/>
      <c r="G182" s="257"/>
      <c r="H182" s="257"/>
      <c r="I182" s="257"/>
      <c r="J182" s="257"/>
    </row>
    <row r="183" spans="1:10" x14ac:dyDescent="0.3">
      <c r="A183" s="95"/>
      <c r="B183" s="261" t="s">
        <v>286</v>
      </c>
      <c r="C183" s="263" t="s">
        <v>4008</v>
      </c>
      <c r="D183" s="265">
        <v>70000998</v>
      </c>
      <c r="E183" s="256" t="s">
        <v>4100</v>
      </c>
      <c r="F183" s="260" t="s">
        <v>4007</v>
      </c>
      <c r="G183" s="256"/>
      <c r="H183" s="260" t="s">
        <v>4007</v>
      </c>
      <c r="I183" s="256"/>
      <c r="J183" s="260" t="s">
        <v>4007</v>
      </c>
    </row>
    <row r="184" spans="1:10" ht="15" thickBot="1" x14ac:dyDescent="0.35">
      <c r="A184" s="91"/>
      <c r="B184" s="262"/>
      <c r="C184" s="264"/>
      <c r="D184" s="266"/>
      <c r="E184" s="257"/>
      <c r="F184" s="257"/>
      <c r="G184" s="257"/>
      <c r="H184" s="257"/>
      <c r="I184" s="257"/>
      <c r="J184" s="257"/>
    </row>
    <row r="185" spans="1:10" x14ac:dyDescent="0.3">
      <c r="A185" s="95"/>
      <c r="B185" s="261" t="s">
        <v>329</v>
      </c>
      <c r="C185" s="263" t="s">
        <v>4008</v>
      </c>
      <c r="D185" s="265">
        <v>70001658</v>
      </c>
      <c r="E185" s="256" t="s">
        <v>4101</v>
      </c>
      <c r="F185" s="260" t="s">
        <v>4007</v>
      </c>
      <c r="G185" s="256"/>
      <c r="H185" s="260" t="s">
        <v>4007</v>
      </c>
      <c r="I185" s="256"/>
      <c r="J185" s="260" t="s">
        <v>4007</v>
      </c>
    </row>
    <row r="186" spans="1:10" ht="15" thickBot="1" x14ac:dyDescent="0.35">
      <c r="A186" s="91"/>
      <c r="B186" s="262"/>
      <c r="C186" s="264"/>
      <c r="D186" s="266"/>
      <c r="E186" s="257"/>
      <c r="F186" s="257"/>
      <c r="G186" s="257"/>
      <c r="H186" s="257"/>
      <c r="I186" s="257"/>
      <c r="J186" s="257"/>
    </row>
    <row r="187" spans="1:10" x14ac:dyDescent="0.3">
      <c r="A187" s="95"/>
      <c r="B187" s="261" t="s">
        <v>200</v>
      </c>
      <c r="C187" s="263" t="s">
        <v>4008</v>
      </c>
      <c r="D187" s="265">
        <v>70001663</v>
      </c>
      <c r="E187" s="256" t="s">
        <v>4102</v>
      </c>
      <c r="F187" s="260" t="s">
        <v>4007</v>
      </c>
      <c r="G187" s="256"/>
      <c r="H187" s="260" t="s">
        <v>4007</v>
      </c>
      <c r="I187" s="256"/>
      <c r="J187" s="260" t="s">
        <v>4007</v>
      </c>
    </row>
    <row r="188" spans="1:10" ht="15" thickBot="1" x14ac:dyDescent="0.35">
      <c r="A188" s="91"/>
      <c r="B188" s="262"/>
      <c r="C188" s="264"/>
      <c r="D188" s="266"/>
      <c r="E188" s="257"/>
      <c r="F188" s="257"/>
      <c r="G188" s="257"/>
      <c r="H188" s="257"/>
      <c r="I188" s="257"/>
      <c r="J188" s="257"/>
    </row>
    <row r="189" spans="1:10" x14ac:dyDescent="0.3">
      <c r="A189" s="95"/>
      <c r="B189" s="261" t="s">
        <v>342</v>
      </c>
      <c r="C189" s="263" t="s">
        <v>4008</v>
      </c>
      <c r="D189" s="265">
        <v>70002012</v>
      </c>
      <c r="E189" s="256" t="s">
        <v>4049</v>
      </c>
      <c r="F189" s="260" t="s">
        <v>4007</v>
      </c>
      <c r="G189" s="256" t="s">
        <v>4103</v>
      </c>
      <c r="H189" s="259">
        <v>5.5549999999999997</v>
      </c>
      <c r="I189" s="256" t="s">
        <v>4104</v>
      </c>
      <c r="J189" s="268">
        <v>5.6</v>
      </c>
    </row>
    <row r="190" spans="1:10" ht="15" thickBot="1" x14ac:dyDescent="0.35">
      <c r="A190" s="91"/>
      <c r="B190" s="262"/>
      <c r="C190" s="264"/>
      <c r="D190" s="266"/>
      <c r="E190" s="257"/>
      <c r="F190" s="257"/>
      <c r="G190" s="257"/>
      <c r="H190" s="257"/>
      <c r="I190" s="257"/>
      <c r="J190" s="257"/>
    </row>
    <row r="191" spans="1:10" x14ac:dyDescent="0.3">
      <c r="A191" s="95"/>
      <c r="B191" s="261" t="s">
        <v>331</v>
      </c>
      <c r="C191" s="263" t="s">
        <v>4008</v>
      </c>
      <c r="D191" s="265">
        <v>70002016</v>
      </c>
      <c r="E191" s="256" t="s">
        <v>4009</v>
      </c>
      <c r="F191" s="259">
        <v>4.4020000000000001</v>
      </c>
      <c r="G191" s="256" t="s">
        <v>4050</v>
      </c>
      <c r="H191" s="259">
        <v>4.6859999999999999</v>
      </c>
      <c r="I191" s="256" t="s">
        <v>4070</v>
      </c>
      <c r="J191" s="259">
        <v>4.7190000000000003</v>
      </c>
    </row>
    <row r="192" spans="1:10" ht="15" thickBot="1" x14ac:dyDescent="0.35">
      <c r="A192" s="91"/>
      <c r="B192" s="262"/>
      <c r="C192" s="264"/>
      <c r="D192" s="266"/>
      <c r="E192" s="257"/>
      <c r="F192" s="257"/>
      <c r="G192" s="257"/>
      <c r="H192" s="257"/>
      <c r="I192" s="257"/>
      <c r="J192" s="257"/>
    </row>
    <row r="193" spans="1:10" x14ac:dyDescent="0.3">
      <c r="A193" s="95"/>
      <c r="B193" s="261" t="s">
        <v>220</v>
      </c>
      <c r="C193" s="263" t="s">
        <v>4008</v>
      </c>
      <c r="D193" s="265">
        <v>70001370</v>
      </c>
      <c r="E193" s="256" t="s">
        <v>4105</v>
      </c>
      <c r="F193" s="260" t="s">
        <v>4007</v>
      </c>
      <c r="G193" s="256"/>
      <c r="H193" s="260" t="s">
        <v>4007</v>
      </c>
      <c r="I193" s="256"/>
      <c r="J193" s="260" t="s">
        <v>4007</v>
      </c>
    </row>
    <row r="194" spans="1:10" ht="15" thickBot="1" x14ac:dyDescent="0.35">
      <c r="A194" s="91"/>
      <c r="B194" s="262"/>
      <c r="C194" s="264"/>
      <c r="D194" s="266"/>
      <c r="E194" s="257"/>
      <c r="F194" s="257"/>
      <c r="G194" s="257"/>
      <c r="H194" s="257"/>
      <c r="I194" s="257"/>
      <c r="J194" s="257"/>
    </row>
    <row r="195" spans="1:10" x14ac:dyDescent="0.3">
      <c r="A195" s="95"/>
      <c r="B195" s="261" t="s">
        <v>201</v>
      </c>
      <c r="C195" s="263" t="s">
        <v>4008</v>
      </c>
      <c r="D195" s="265">
        <v>70002006</v>
      </c>
      <c r="E195" s="256" t="s">
        <v>4106</v>
      </c>
      <c r="F195" s="259">
        <v>7.4320000000000004</v>
      </c>
      <c r="G195" s="256" t="s">
        <v>4039</v>
      </c>
      <c r="H195" s="259">
        <v>8.3520000000000003</v>
      </c>
      <c r="I195" s="256" t="s">
        <v>4070</v>
      </c>
      <c r="J195" s="259">
        <v>9.1980000000000004</v>
      </c>
    </row>
    <row r="196" spans="1:10" ht="15" thickBot="1" x14ac:dyDescent="0.35">
      <c r="A196" s="91"/>
      <c r="B196" s="262"/>
      <c r="C196" s="264"/>
      <c r="D196" s="266"/>
      <c r="E196" s="257"/>
      <c r="F196" s="257"/>
      <c r="G196" s="257"/>
      <c r="H196" s="257"/>
      <c r="I196" s="257"/>
      <c r="J196" s="257"/>
    </row>
    <row r="197" spans="1:10" x14ac:dyDescent="0.3">
      <c r="A197" s="95"/>
      <c r="B197" s="261" t="s">
        <v>330</v>
      </c>
      <c r="C197" s="263" t="s">
        <v>4008</v>
      </c>
      <c r="D197" s="265">
        <v>70001660</v>
      </c>
      <c r="E197" s="256" t="s">
        <v>4020</v>
      </c>
      <c r="F197" s="267">
        <v>4.96</v>
      </c>
      <c r="G197" s="256" t="s">
        <v>4107</v>
      </c>
      <c r="H197" s="267">
        <v>4.96</v>
      </c>
      <c r="I197" s="256" t="s">
        <v>4108</v>
      </c>
      <c r="J197" s="267">
        <v>4.96</v>
      </c>
    </row>
    <row r="198" spans="1:10" ht="15" thickBot="1" x14ac:dyDescent="0.35">
      <c r="A198" s="91"/>
      <c r="B198" s="262"/>
      <c r="C198" s="264"/>
      <c r="D198" s="266"/>
      <c r="E198" s="257"/>
      <c r="F198" s="257"/>
      <c r="G198" s="257"/>
      <c r="H198" s="257"/>
      <c r="I198" s="257"/>
      <c r="J198" s="257"/>
    </row>
    <row r="199" spans="1:10" x14ac:dyDescent="0.3">
      <c r="A199" s="95"/>
      <c r="B199" s="261" t="s">
        <v>328</v>
      </c>
      <c r="C199" s="263" t="s">
        <v>4008</v>
      </c>
      <c r="D199" s="265">
        <v>70001666</v>
      </c>
      <c r="E199" s="256" t="s">
        <v>4109</v>
      </c>
      <c r="F199" s="260" t="s">
        <v>4007</v>
      </c>
      <c r="G199" s="256"/>
      <c r="H199" s="260" t="s">
        <v>4007</v>
      </c>
      <c r="I199" s="256"/>
      <c r="J199" s="260" t="s">
        <v>4007</v>
      </c>
    </row>
    <row r="200" spans="1:10" ht="15" thickBot="1" x14ac:dyDescent="0.35">
      <c r="A200" s="91"/>
      <c r="B200" s="262"/>
      <c r="C200" s="264"/>
      <c r="D200" s="266"/>
      <c r="E200" s="257"/>
      <c r="F200" s="257"/>
      <c r="G200" s="257"/>
      <c r="H200" s="257"/>
      <c r="I200" s="257"/>
      <c r="J200" s="257"/>
    </row>
    <row r="201" spans="1:10" x14ac:dyDescent="0.3">
      <c r="A201" s="95"/>
      <c r="B201" s="261" t="s">
        <v>353</v>
      </c>
      <c r="C201" s="263" t="s">
        <v>4008</v>
      </c>
      <c r="D201" s="265">
        <v>70001659</v>
      </c>
      <c r="E201" s="256" t="s">
        <v>4054</v>
      </c>
      <c r="F201" s="259">
        <v>3.3530000000000002</v>
      </c>
      <c r="G201" s="256" t="s">
        <v>4034</v>
      </c>
      <c r="H201" s="259">
        <v>3.3530000000000002</v>
      </c>
      <c r="I201" s="256" t="s">
        <v>4040</v>
      </c>
      <c r="J201" s="259">
        <v>3.3530000000000002</v>
      </c>
    </row>
    <row r="202" spans="1:10" ht="15" thickBot="1" x14ac:dyDescent="0.35">
      <c r="A202" s="91"/>
      <c r="B202" s="262"/>
      <c r="C202" s="264"/>
      <c r="D202" s="266"/>
      <c r="E202" s="257"/>
      <c r="F202" s="257"/>
      <c r="G202" s="257"/>
      <c r="H202" s="257"/>
      <c r="I202" s="257"/>
      <c r="J202" s="257"/>
    </row>
    <row r="203" spans="1:10" x14ac:dyDescent="0.3">
      <c r="A203" s="95"/>
      <c r="B203" s="261" t="s">
        <v>241</v>
      </c>
      <c r="C203" s="263" t="s">
        <v>4008</v>
      </c>
      <c r="D203" s="265">
        <v>70002013</v>
      </c>
      <c r="E203" s="256" t="s">
        <v>4033</v>
      </c>
      <c r="F203" s="259">
        <v>9.6080000000000005</v>
      </c>
      <c r="G203" s="256" t="s">
        <v>4015</v>
      </c>
      <c r="H203" s="259">
        <v>10.037000000000001</v>
      </c>
      <c r="I203" s="256" t="s">
        <v>4012</v>
      </c>
      <c r="J203" s="259">
        <v>10.401</v>
      </c>
    </row>
    <row r="204" spans="1:10" ht="15" thickBot="1" x14ac:dyDescent="0.35">
      <c r="A204" s="91"/>
      <c r="B204" s="262"/>
      <c r="C204" s="264"/>
      <c r="D204" s="266"/>
      <c r="E204" s="257"/>
      <c r="F204" s="257"/>
      <c r="G204" s="257"/>
      <c r="H204" s="257"/>
      <c r="I204" s="257"/>
      <c r="J204" s="257"/>
    </row>
    <row r="205" spans="1:10" x14ac:dyDescent="0.3">
      <c r="A205" s="95"/>
      <c r="B205" s="261" t="s">
        <v>237</v>
      </c>
      <c r="C205" s="263" t="s">
        <v>4008</v>
      </c>
      <c r="D205" s="265">
        <v>70001665</v>
      </c>
      <c r="E205" s="256" t="s">
        <v>4032</v>
      </c>
      <c r="F205" s="260" t="s">
        <v>4007</v>
      </c>
      <c r="G205" s="256"/>
      <c r="H205" s="260" t="s">
        <v>4007</v>
      </c>
      <c r="I205" s="256"/>
      <c r="J205" s="260" t="s">
        <v>4007</v>
      </c>
    </row>
    <row r="206" spans="1:10" ht="15" thickBot="1" x14ac:dyDescent="0.35">
      <c r="A206" s="91"/>
      <c r="B206" s="262"/>
      <c r="C206" s="264"/>
      <c r="D206" s="266"/>
      <c r="E206" s="257"/>
      <c r="F206" s="257"/>
      <c r="G206" s="257"/>
      <c r="H206" s="257"/>
      <c r="I206" s="257"/>
      <c r="J206" s="257"/>
    </row>
    <row r="207" spans="1:10" x14ac:dyDescent="0.3">
      <c r="A207" s="95"/>
      <c r="B207" s="261" t="s">
        <v>178</v>
      </c>
      <c r="C207" s="263" t="s">
        <v>4008</v>
      </c>
      <c r="D207" s="265">
        <v>70000541</v>
      </c>
      <c r="E207" s="256" t="s">
        <v>4079</v>
      </c>
      <c r="F207" s="260" t="s">
        <v>4007</v>
      </c>
      <c r="G207" s="256"/>
      <c r="H207" s="260" t="s">
        <v>4007</v>
      </c>
      <c r="I207" s="256"/>
      <c r="J207" s="260" t="s">
        <v>4007</v>
      </c>
    </row>
    <row r="208" spans="1:10" ht="15" thickBot="1" x14ac:dyDescent="0.35">
      <c r="A208" s="91"/>
      <c r="B208" s="262"/>
      <c r="C208" s="264"/>
      <c r="D208" s="266"/>
      <c r="E208" s="257"/>
      <c r="F208" s="257"/>
      <c r="G208" s="257"/>
      <c r="H208" s="257"/>
      <c r="I208" s="257"/>
      <c r="J208" s="257"/>
    </row>
    <row r="209" spans="1:10" x14ac:dyDescent="0.3">
      <c r="A209" s="95"/>
      <c r="B209" s="261" t="s">
        <v>265</v>
      </c>
      <c r="C209" s="263" t="s">
        <v>4008</v>
      </c>
      <c r="D209" s="265">
        <v>70000552</v>
      </c>
      <c r="E209" s="256" t="s">
        <v>4110</v>
      </c>
      <c r="F209" s="260" t="s">
        <v>4007</v>
      </c>
      <c r="G209" s="256"/>
      <c r="H209" s="260" t="s">
        <v>4007</v>
      </c>
      <c r="I209" s="256"/>
      <c r="J209" s="260" t="s">
        <v>4007</v>
      </c>
    </row>
    <row r="210" spans="1:10" ht="15" thickBot="1" x14ac:dyDescent="0.35">
      <c r="A210" s="91"/>
      <c r="B210" s="262"/>
      <c r="C210" s="264"/>
      <c r="D210" s="266"/>
      <c r="E210" s="257"/>
      <c r="F210" s="257"/>
      <c r="G210" s="257"/>
      <c r="H210" s="257"/>
      <c r="I210" s="257"/>
      <c r="J210" s="257"/>
    </row>
    <row r="211" spans="1:10" x14ac:dyDescent="0.3">
      <c r="A211" s="95"/>
      <c r="B211" s="261" t="s">
        <v>296</v>
      </c>
      <c r="C211" s="263" t="s">
        <v>4008</v>
      </c>
      <c r="D211" s="265">
        <v>70000551</v>
      </c>
      <c r="E211" s="256" t="s">
        <v>4062</v>
      </c>
      <c r="F211" s="259">
        <v>1E-3</v>
      </c>
      <c r="G211" s="256"/>
      <c r="H211" s="260" t="s">
        <v>4007</v>
      </c>
      <c r="I211" s="256" t="s">
        <v>4016</v>
      </c>
      <c r="J211" s="259">
        <v>1E-3</v>
      </c>
    </row>
    <row r="212" spans="1:10" ht="15" thickBot="1" x14ac:dyDescent="0.35">
      <c r="A212" s="91"/>
      <c r="B212" s="262"/>
      <c r="C212" s="264"/>
      <c r="D212" s="266"/>
      <c r="E212" s="257"/>
      <c r="F212" s="257"/>
      <c r="G212" s="257"/>
      <c r="H212" s="257"/>
      <c r="I212" s="257"/>
      <c r="J212" s="257"/>
    </row>
    <row r="213" spans="1:10" x14ac:dyDescent="0.3">
      <c r="A213" s="95"/>
      <c r="B213" s="261" t="s">
        <v>203</v>
      </c>
      <c r="C213" s="263" t="s">
        <v>4008</v>
      </c>
      <c r="D213" s="265">
        <v>70000550</v>
      </c>
      <c r="E213" s="256" t="s">
        <v>4014</v>
      </c>
      <c r="F213" s="259">
        <v>7.8419999999999996</v>
      </c>
      <c r="G213" s="256" t="s">
        <v>4111</v>
      </c>
      <c r="H213" s="259">
        <v>8.5009999999999994</v>
      </c>
      <c r="I213" s="256" t="s">
        <v>4112</v>
      </c>
      <c r="J213" s="259">
        <v>8.8829999999999991</v>
      </c>
    </row>
    <row r="214" spans="1:10" ht="15" thickBot="1" x14ac:dyDescent="0.35">
      <c r="A214" s="91"/>
      <c r="B214" s="262"/>
      <c r="C214" s="264"/>
      <c r="D214" s="266"/>
      <c r="E214" s="257"/>
      <c r="F214" s="257"/>
      <c r="G214" s="257"/>
      <c r="H214" s="257"/>
      <c r="I214" s="257"/>
      <c r="J214" s="257"/>
    </row>
    <row r="215" spans="1:10" x14ac:dyDescent="0.3">
      <c r="A215" s="95"/>
      <c r="B215" s="261" t="s">
        <v>264</v>
      </c>
      <c r="C215" s="263" t="s">
        <v>4008</v>
      </c>
      <c r="D215" s="265">
        <v>70000547</v>
      </c>
      <c r="E215" s="256" t="s">
        <v>4009</v>
      </c>
      <c r="F215" s="268">
        <v>2.2000000000000002</v>
      </c>
      <c r="G215" s="256" t="s">
        <v>4010</v>
      </c>
      <c r="H215" s="268">
        <v>2.2000000000000002</v>
      </c>
      <c r="I215" s="256" t="s">
        <v>4012</v>
      </c>
      <c r="J215" s="268">
        <v>2.2000000000000002</v>
      </c>
    </row>
    <row r="216" spans="1:10" ht="15" thickBot="1" x14ac:dyDescent="0.35">
      <c r="A216" s="91"/>
      <c r="B216" s="262"/>
      <c r="C216" s="264"/>
      <c r="D216" s="266"/>
      <c r="E216" s="257"/>
      <c r="F216" s="257"/>
      <c r="G216" s="257"/>
      <c r="H216" s="257"/>
      <c r="I216" s="257"/>
      <c r="J216" s="257"/>
    </row>
    <row r="217" spans="1:10" x14ac:dyDescent="0.3">
      <c r="A217" s="95"/>
      <c r="B217" s="261" t="s">
        <v>345</v>
      </c>
      <c r="C217" s="263" t="s">
        <v>4008</v>
      </c>
      <c r="D217" s="265">
        <v>70000548</v>
      </c>
      <c r="E217" s="256" t="s">
        <v>4113</v>
      </c>
      <c r="F217" s="260" t="s">
        <v>4007</v>
      </c>
      <c r="G217" s="256"/>
      <c r="H217" s="260" t="s">
        <v>4007</v>
      </c>
      <c r="I217" s="256"/>
      <c r="J217" s="260" t="s">
        <v>4007</v>
      </c>
    </row>
    <row r="218" spans="1:10" ht="15" thickBot="1" x14ac:dyDescent="0.35">
      <c r="A218" s="91"/>
      <c r="B218" s="262"/>
      <c r="C218" s="264"/>
      <c r="D218" s="266"/>
      <c r="E218" s="257"/>
      <c r="F218" s="257"/>
      <c r="G218" s="257"/>
      <c r="H218" s="257"/>
      <c r="I218" s="257"/>
      <c r="J218" s="257"/>
    </row>
    <row r="219" spans="1:10" x14ac:dyDescent="0.3">
      <c r="A219" s="95"/>
      <c r="B219" s="261" t="s">
        <v>336</v>
      </c>
      <c r="C219" s="263" t="s">
        <v>4008</v>
      </c>
      <c r="D219" s="265">
        <v>70002020</v>
      </c>
      <c r="E219" s="256" t="s">
        <v>4089</v>
      </c>
      <c r="F219" s="259">
        <v>1.4470000000000001</v>
      </c>
      <c r="G219" s="256" t="s">
        <v>4103</v>
      </c>
      <c r="H219" s="259">
        <v>1.4470000000000001</v>
      </c>
      <c r="I219" s="256" t="s">
        <v>4016</v>
      </c>
      <c r="J219" s="259">
        <v>1.4470000000000001</v>
      </c>
    </row>
    <row r="220" spans="1:10" ht="15" thickBot="1" x14ac:dyDescent="0.35">
      <c r="A220" s="91"/>
      <c r="B220" s="262"/>
      <c r="C220" s="264"/>
      <c r="D220" s="266"/>
      <c r="E220" s="257"/>
      <c r="F220" s="257"/>
      <c r="G220" s="257"/>
      <c r="H220" s="257"/>
      <c r="I220" s="257"/>
      <c r="J220" s="257"/>
    </row>
    <row r="221" spans="1:10" x14ac:dyDescent="0.3">
      <c r="A221" s="95"/>
      <c r="B221" s="261" t="s">
        <v>343</v>
      </c>
      <c r="C221" s="263" t="s">
        <v>4008</v>
      </c>
      <c r="D221" s="265">
        <v>70002023</v>
      </c>
      <c r="E221" s="256" t="s">
        <v>4114</v>
      </c>
      <c r="F221" s="259">
        <v>14.612</v>
      </c>
      <c r="G221" s="256" t="s">
        <v>4039</v>
      </c>
      <c r="H221" s="267">
        <v>15.65</v>
      </c>
      <c r="I221" s="256" t="s">
        <v>4055</v>
      </c>
      <c r="J221" s="259">
        <v>16.396999999999998</v>
      </c>
    </row>
    <row r="222" spans="1:10" ht="15" thickBot="1" x14ac:dyDescent="0.35">
      <c r="A222" s="91"/>
      <c r="B222" s="262"/>
      <c r="C222" s="264"/>
      <c r="D222" s="266"/>
      <c r="E222" s="257"/>
      <c r="F222" s="257"/>
      <c r="G222" s="257"/>
      <c r="H222" s="257"/>
      <c r="I222" s="257"/>
      <c r="J222" s="257"/>
    </row>
    <row r="223" spans="1:10" x14ac:dyDescent="0.3">
      <c r="A223" s="95"/>
      <c r="B223" s="261" t="s">
        <v>350</v>
      </c>
      <c r="C223" s="263" t="s">
        <v>4008</v>
      </c>
      <c r="D223" s="265">
        <v>70002028</v>
      </c>
      <c r="E223" s="256" t="s">
        <v>4115</v>
      </c>
      <c r="F223" s="258">
        <v>40</v>
      </c>
      <c r="G223" s="256"/>
      <c r="H223" s="260" t="s">
        <v>4007</v>
      </c>
      <c r="I223" s="256"/>
      <c r="J223" s="260" t="s">
        <v>4007</v>
      </c>
    </row>
    <row r="224" spans="1:10" ht="15" thickBot="1" x14ac:dyDescent="0.35">
      <c r="A224" s="91"/>
      <c r="B224" s="262"/>
      <c r="C224" s="264"/>
      <c r="D224" s="266"/>
      <c r="E224" s="257"/>
      <c r="F224" s="257"/>
      <c r="G224" s="257"/>
      <c r="H224" s="257"/>
      <c r="I224" s="257"/>
      <c r="J224" s="257"/>
    </row>
    <row r="225" spans="1:10" x14ac:dyDescent="0.3">
      <c r="A225" s="95"/>
      <c r="B225" s="261" t="s">
        <v>34</v>
      </c>
      <c r="C225" s="263" t="s">
        <v>4008</v>
      </c>
      <c r="D225" s="265">
        <v>70002026</v>
      </c>
      <c r="E225" s="256" t="s">
        <v>4036</v>
      </c>
      <c r="F225" s="260" t="s">
        <v>4007</v>
      </c>
      <c r="G225" s="256"/>
      <c r="H225" s="260" t="s">
        <v>4007</v>
      </c>
      <c r="I225" s="256"/>
      <c r="J225" s="260" t="s">
        <v>4007</v>
      </c>
    </row>
    <row r="226" spans="1:10" ht="15" thickBot="1" x14ac:dyDescent="0.35">
      <c r="A226" s="91"/>
      <c r="B226" s="262"/>
      <c r="C226" s="264"/>
      <c r="D226" s="266"/>
      <c r="E226" s="257"/>
      <c r="F226" s="257"/>
      <c r="G226" s="257"/>
      <c r="H226" s="257"/>
      <c r="I226" s="257"/>
      <c r="J226" s="257"/>
    </row>
    <row r="227" spans="1:10" x14ac:dyDescent="0.3">
      <c r="A227" s="95"/>
      <c r="B227" s="261" t="s">
        <v>145</v>
      </c>
      <c r="C227" s="263" t="s">
        <v>4008</v>
      </c>
      <c r="D227" s="265">
        <v>70002024</v>
      </c>
      <c r="E227" s="256" t="s">
        <v>4085</v>
      </c>
      <c r="F227" s="260" t="s">
        <v>4007</v>
      </c>
      <c r="G227" s="256"/>
      <c r="H227" s="260" t="s">
        <v>4007</v>
      </c>
      <c r="I227" s="256"/>
      <c r="J227" s="260" t="s">
        <v>4007</v>
      </c>
    </row>
    <row r="228" spans="1:10" ht="15" thickBot="1" x14ac:dyDescent="0.35">
      <c r="A228" s="91"/>
      <c r="B228" s="262"/>
      <c r="C228" s="264"/>
      <c r="D228" s="266"/>
      <c r="E228" s="257"/>
      <c r="F228" s="257"/>
      <c r="G228" s="257"/>
      <c r="H228" s="257"/>
      <c r="I228" s="257"/>
      <c r="J228" s="257"/>
    </row>
    <row r="229" spans="1:10" x14ac:dyDescent="0.3">
      <c r="A229" s="95"/>
      <c r="B229" s="261" t="s">
        <v>73</v>
      </c>
      <c r="C229" s="263" t="s">
        <v>4008</v>
      </c>
      <c r="D229" s="265">
        <v>70002017</v>
      </c>
      <c r="E229" s="256" t="s">
        <v>4051</v>
      </c>
      <c r="F229" s="259">
        <v>9.3390000000000004</v>
      </c>
      <c r="G229" s="256" t="s">
        <v>4015</v>
      </c>
      <c r="H229" s="259">
        <v>11.657999999999999</v>
      </c>
      <c r="I229" s="256" t="s">
        <v>4012</v>
      </c>
      <c r="J229" s="259">
        <v>12.856</v>
      </c>
    </row>
    <row r="230" spans="1:10" ht="15" thickBot="1" x14ac:dyDescent="0.35">
      <c r="A230" s="91"/>
      <c r="B230" s="262"/>
      <c r="C230" s="264"/>
      <c r="D230" s="266"/>
      <c r="E230" s="257"/>
      <c r="F230" s="257"/>
      <c r="G230" s="257"/>
      <c r="H230" s="257"/>
      <c r="I230" s="257"/>
      <c r="J230" s="257"/>
    </row>
    <row r="231" spans="1:10" x14ac:dyDescent="0.3">
      <c r="A231" s="95"/>
      <c r="B231" s="261" t="s">
        <v>146</v>
      </c>
      <c r="C231" s="263" t="s">
        <v>4008</v>
      </c>
      <c r="D231" s="265">
        <v>70000544</v>
      </c>
      <c r="E231" s="256" t="s">
        <v>4062</v>
      </c>
      <c r="F231" s="259">
        <v>1E-3</v>
      </c>
      <c r="G231" s="256" t="s">
        <v>4103</v>
      </c>
      <c r="H231" s="259">
        <v>6.9470000000000001</v>
      </c>
      <c r="I231" s="256"/>
      <c r="J231" s="260" t="s">
        <v>4007</v>
      </c>
    </row>
    <row r="232" spans="1:10" ht="15" thickBot="1" x14ac:dyDescent="0.35">
      <c r="A232" s="91"/>
      <c r="B232" s="262"/>
      <c r="C232" s="264"/>
      <c r="D232" s="266"/>
      <c r="E232" s="257"/>
      <c r="F232" s="257"/>
      <c r="G232" s="257"/>
      <c r="H232" s="257"/>
      <c r="I232" s="257"/>
      <c r="J232" s="257"/>
    </row>
    <row r="233" spans="1:10" x14ac:dyDescent="0.3">
      <c r="A233" s="95"/>
      <c r="B233" s="261" t="s">
        <v>159</v>
      </c>
      <c r="C233" s="263" t="s">
        <v>4008</v>
      </c>
      <c r="D233" s="265">
        <v>70000549</v>
      </c>
      <c r="E233" s="256" t="s">
        <v>4116</v>
      </c>
      <c r="F233" s="260" t="s">
        <v>4007</v>
      </c>
      <c r="G233" s="256"/>
      <c r="H233" s="260" t="s">
        <v>4007</v>
      </c>
      <c r="I233" s="256"/>
      <c r="J233" s="260" t="s">
        <v>4007</v>
      </c>
    </row>
    <row r="234" spans="1:10" ht="15" thickBot="1" x14ac:dyDescent="0.35">
      <c r="A234" s="91"/>
      <c r="B234" s="262"/>
      <c r="C234" s="264"/>
      <c r="D234" s="266"/>
      <c r="E234" s="257"/>
      <c r="F234" s="257"/>
      <c r="G234" s="257"/>
      <c r="H234" s="257"/>
      <c r="I234" s="257"/>
      <c r="J234" s="257"/>
    </row>
    <row r="235" spans="1:10" x14ac:dyDescent="0.3">
      <c r="A235" s="95"/>
      <c r="B235" s="261" t="s">
        <v>88</v>
      </c>
      <c r="C235" s="263" t="s">
        <v>4008</v>
      </c>
      <c r="D235" s="265">
        <v>70000542</v>
      </c>
      <c r="E235" s="256" t="s">
        <v>4117</v>
      </c>
      <c r="F235" s="260" t="s">
        <v>4007</v>
      </c>
      <c r="G235" s="256"/>
      <c r="H235" s="260" t="s">
        <v>4007</v>
      </c>
      <c r="I235" s="256"/>
      <c r="J235" s="260" t="s">
        <v>4007</v>
      </c>
    </row>
    <row r="236" spans="1:10" ht="15" thickBot="1" x14ac:dyDescent="0.35">
      <c r="A236" s="91"/>
      <c r="B236" s="262"/>
      <c r="C236" s="264"/>
      <c r="D236" s="266"/>
      <c r="E236" s="257"/>
      <c r="F236" s="257"/>
      <c r="G236" s="257"/>
      <c r="H236" s="257"/>
      <c r="I236" s="257"/>
      <c r="J236" s="257"/>
    </row>
    <row r="237" spans="1:10" x14ac:dyDescent="0.3">
      <c r="A237" s="95"/>
      <c r="B237" s="261" t="s">
        <v>112</v>
      </c>
      <c r="C237" s="263" t="s">
        <v>4006</v>
      </c>
      <c r="D237" s="265">
        <v>70000546</v>
      </c>
      <c r="E237" s="256"/>
      <c r="F237" s="260" t="s">
        <v>4007</v>
      </c>
      <c r="G237" s="256" t="s">
        <v>4103</v>
      </c>
      <c r="H237" s="267">
        <v>3.64</v>
      </c>
      <c r="I237" s="256"/>
      <c r="J237" s="260" t="s">
        <v>4007</v>
      </c>
    </row>
    <row r="238" spans="1:10" ht="15" thickBot="1" x14ac:dyDescent="0.35">
      <c r="A238" s="91"/>
      <c r="B238" s="262"/>
      <c r="C238" s="264"/>
      <c r="D238" s="266"/>
      <c r="E238" s="257"/>
      <c r="F238" s="257"/>
      <c r="G238" s="257"/>
      <c r="H238" s="257"/>
      <c r="I238" s="257"/>
      <c r="J238" s="257"/>
    </row>
    <row r="239" spans="1:10" x14ac:dyDescent="0.3">
      <c r="A239" s="95"/>
      <c r="B239" s="261" t="s">
        <v>144</v>
      </c>
      <c r="C239" s="263" t="s">
        <v>4008</v>
      </c>
      <c r="D239" s="265">
        <v>70000543</v>
      </c>
      <c r="E239" s="256" t="s">
        <v>4014</v>
      </c>
      <c r="F239" s="259">
        <v>4.7939999999999996</v>
      </c>
      <c r="G239" s="256"/>
      <c r="H239" s="260" t="s">
        <v>4007</v>
      </c>
      <c r="I239" s="256" t="s">
        <v>4028</v>
      </c>
      <c r="J239" s="259">
        <v>4.7939999999999996</v>
      </c>
    </row>
    <row r="240" spans="1:10" ht="15" thickBot="1" x14ac:dyDescent="0.35">
      <c r="A240" s="91"/>
      <c r="B240" s="262"/>
      <c r="C240" s="264"/>
      <c r="D240" s="266"/>
      <c r="E240" s="257"/>
      <c r="F240" s="257"/>
      <c r="G240" s="257"/>
      <c r="H240" s="257"/>
      <c r="I240" s="257"/>
      <c r="J240" s="257"/>
    </row>
    <row r="241" spans="1:10" x14ac:dyDescent="0.3">
      <c r="A241" s="95"/>
      <c r="B241" s="261" t="s">
        <v>58</v>
      </c>
      <c r="C241" s="263" t="s">
        <v>4008</v>
      </c>
      <c r="D241" s="265">
        <v>70000545</v>
      </c>
      <c r="E241" s="256" t="s">
        <v>4033</v>
      </c>
      <c r="F241" s="259">
        <v>10.814</v>
      </c>
      <c r="G241" s="256" t="s">
        <v>4015</v>
      </c>
      <c r="H241" s="259">
        <v>10.814</v>
      </c>
      <c r="I241" s="256" t="s">
        <v>4040</v>
      </c>
      <c r="J241" s="259">
        <v>10.814</v>
      </c>
    </row>
    <row r="242" spans="1:10" ht="15" thickBot="1" x14ac:dyDescent="0.35">
      <c r="A242" s="91"/>
      <c r="B242" s="262"/>
      <c r="C242" s="264"/>
      <c r="D242" s="266"/>
      <c r="E242" s="257"/>
      <c r="F242" s="257"/>
      <c r="G242" s="257"/>
      <c r="H242" s="257"/>
      <c r="I242" s="257"/>
      <c r="J242" s="257"/>
    </row>
    <row r="243" spans="1:10" x14ac:dyDescent="0.3">
      <c r="A243" s="95"/>
      <c r="B243" s="261" t="s">
        <v>47</v>
      </c>
      <c r="C243" s="263" t="s">
        <v>4008</v>
      </c>
      <c r="D243" s="265">
        <v>70002027</v>
      </c>
      <c r="E243" s="256" t="s">
        <v>4118</v>
      </c>
      <c r="F243" s="260" t="s">
        <v>4007</v>
      </c>
      <c r="G243" s="256"/>
      <c r="H243" s="260" t="s">
        <v>4007</v>
      </c>
      <c r="I243" s="256"/>
      <c r="J243" s="260" t="s">
        <v>4007</v>
      </c>
    </row>
    <row r="244" spans="1:10" ht="15" thickBot="1" x14ac:dyDescent="0.35">
      <c r="A244" s="91"/>
      <c r="B244" s="262"/>
      <c r="C244" s="264"/>
      <c r="D244" s="266"/>
      <c r="E244" s="257"/>
      <c r="F244" s="257"/>
      <c r="G244" s="257"/>
      <c r="H244" s="257"/>
      <c r="I244" s="257"/>
      <c r="J244" s="257"/>
    </row>
    <row r="245" spans="1:10" x14ac:dyDescent="0.3">
      <c r="A245" s="95"/>
      <c r="B245" s="261" t="s">
        <v>140</v>
      </c>
      <c r="C245" s="263" t="s">
        <v>4008</v>
      </c>
      <c r="D245" s="265">
        <v>70002025</v>
      </c>
      <c r="E245" s="256" t="s">
        <v>4079</v>
      </c>
      <c r="F245" s="260" t="s">
        <v>4007</v>
      </c>
      <c r="G245" s="256"/>
      <c r="H245" s="260" t="s">
        <v>4007</v>
      </c>
      <c r="I245" s="256"/>
      <c r="J245" s="260" t="s">
        <v>4007</v>
      </c>
    </row>
    <row r="246" spans="1:10" ht="15" thickBot="1" x14ac:dyDescent="0.35">
      <c r="A246" s="91"/>
      <c r="B246" s="262"/>
      <c r="C246" s="264"/>
      <c r="D246" s="266"/>
      <c r="E246" s="257"/>
      <c r="F246" s="257"/>
      <c r="G246" s="257"/>
      <c r="H246" s="257"/>
      <c r="I246" s="257"/>
      <c r="J246" s="257"/>
    </row>
    <row r="247" spans="1:10" x14ac:dyDescent="0.3">
      <c r="A247" s="95"/>
      <c r="B247" s="261" t="s">
        <v>129</v>
      </c>
      <c r="C247" s="263" t="s">
        <v>4008</v>
      </c>
      <c r="D247" s="265">
        <v>70002021</v>
      </c>
      <c r="E247" s="256" t="s">
        <v>4022</v>
      </c>
      <c r="F247" s="259">
        <v>3.2469999999999999</v>
      </c>
      <c r="G247" s="256" t="s">
        <v>4119</v>
      </c>
      <c r="H247" s="259">
        <v>3.2469999999999999</v>
      </c>
      <c r="I247" s="256"/>
      <c r="J247" s="260" t="s">
        <v>4007</v>
      </c>
    </row>
    <row r="248" spans="1:10" ht="15" thickBot="1" x14ac:dyDescent="0.35">
      <c r="A248" s="91"/>
      <c r="B248" s="262"/>
      <c r="C248" s="264"/>
      <c r="D248" s="266"/>
      <c r="E248" s="257"/>
      <c r="F248" s="257"/>
      <c r="G248" s="257"/>
      <c r="H248" s="257"/>
      <c r="I248" s="257"/>
      <c r="J248" s="257"/>
    </row>
    <row r="249" spans="1:10" x14ac:dyDescent="0.3">
      <c r="A249" s="95"/>
      <c r="B249" s="261" t="s">
        <v>136</v>
      </c>
      <c r="C249" s="263" t="s">
        <v>4008</v>
      </c>
      <c r="D249" s="265">
        <v>70002018</v>
      </c>
      <c r="E249" s="256" t="s">
        <v>4054</v>
      </c>
      <c r="F249" s="259">
        <v>1E-3</v>
      </c>
      <c r="G249" s="256" t="s">
        <v>4015</v>
      </c>
      <c r="H249" s="259">
        <v>1E-3</v>
      </c>
      <c r="I249" s="256" t="s">
        <v>4012</v>
      </c>
      <c r="J249" s="259">
        <v>1E-3</v>
      </c>
    </row>
    <row r="250" spans="1:10" ht="15" thickBot="1" x14ac:dyDescent="0.35">
      <c r="A250" s="91"/>
      <c r="B250" s="262"/>
      <c r="C250" s="264"/>
      <c r="D250" s="266"/>
      <c r="E250" s="257"/>
      <c r="F250" s="257"/>
      <c r="G250" s="257"/>
      <c r="H250" s="257"/>
      <c r="I250" s="257"/>
      <c r="J250" s="257"/>
    </row>
    <row r="251" spans="1:10" x14ac:dyDescent="0.3">
      <c r="A251" s="95"/>
      <c r="B251" s="261" t="s">
        <v>312</v>
      </c>
      <c r="C251" s="263" t="s">
        <v>4008</v>
      </c>
      <c r="D251" s="265">
        <v>70002019</v>
      </c>
      <c r="E251" s="256" t="s">
        <v>4062</v>
      </c>
      <c r="F251" s="267">
        <v>1.05</v>
      </c>
      <c r="G251" s="256"/>
      <c r="H251" s="260" t="s">
        <v>4007</v>
      </c>
      <c r="I251" s="256"/>
      <c r="J251" s="260" t="s">
        <v>4007</v>
      </c>
    </row>
    <row r="252" spans="1:10" ht="15" thickBot="1" x14ac:dyDescent="0.35">
      <c r="A252" s="91"/>
      <c r="B252" s="262"/>
      <c r="C252" s="264"/>
      <c r="D252" s="266"/>
      <c r="E252" s="257"/>
      <c r="F252" s="257"/>
      <c r="G252" s="257"/>
      <c r="H252" s="257"/>
      <c r="I252" s="257"/>
      <c r="J252" s="257"/>
    </row>
    <row r="253" spans="1:10" x14ac:dyDescent="0.3">
      <c r="A253" s="95"/>
      <c r="B253" s="261" t="s">
        <v>59</v>
      </c>
      <c r="C253" s="263" t="s">
        <v>4008</v>
      </c>
      <c r="D253" s="265">
        <v>70001738</v>
      </c>
      <c r="E253" s="256" t="s">
        <v>4120</v>
      </c>
      <c r="F253" s="260" t="s">
        <v>4007</v>
      </c>
      <c r="G253" s="256"/>
      <c r="H253" s="260" t="s">
        <v>4007</v>
      </c>
      <c r="I253" s="256"/>
      <c r="J253" s="260" t="s">
        <v>4007</v>
      </c>
    </row>
    <row r="254" spans="1:10" ht="15" thickBot="1" x14ac:dyDescent="0.35">
      <c r="A254" s="91"/>
      <c r="B254" s="262"/>
      <c r="C254" s="264"/>
      <c r="D254" s="266"/>
      <c r="E254" s="257"/>
      <c r="F254" s="257"/>
      <c r="G254" s="257"/>
      <c r="H254" s="257"/>
      <c r="I254" s="257"/>
      <c r="J254" s="257"/>
    </row>
    <row r="255" spans="1:10" x14ac:dyDescent="0.3">
      <c r="A255" s="95"/>
      <c r="B255" s="261" t="s">
        <v>40</v>
      </c>
      <c r="C255" s="263" t="s">
        <v>4008</v>
      </c>
      <c r="D255" s="265">
        <v>70001733</v>
      </c>
      <c r="E255" s="256" t="s">
        <v>4078</v>
      </c>
      <c r="F255" s="260" t="s">
        <v>4007</v>
      </c>
      <c r="G255" s="256"/>
      <c r="H255" s="260" t="s">
        <v>4007</v>
      </c>
      <c r="I255" s="256"/>
      <c r="J255" s="260" t="s">
        <v>4007</v>
      </c>
    </row>
    <row r="256" spans="1:10" ht="15" thickBot="1" x14ac:dyDescent="0.35">
      <c r="A256" s="91"/>
      <c r="B256" s="262"/>
      <c r="C256" s="264"/>
      <c r="D256" s="266"/>
      <c r="E256" s="257"/>
      <c r="F256" s="257"/>
      <c r="G256" s="257"/>
      <c r="H256" s="257"/>
      <c r="I256" s="257"/>
      <c r="J256" s="257"/>
    </row>
    <row r="257" spans="1:10" x14ac:dyDescent="0.3">
      <c r="A257" s="95"/>
      <c r="B257" s="261" t="s">
        <v>134</v>
      </c>
      <c r="C257" s="263" t="s">
        <v>4008</v>
      </c>
      <c r="D257" s="265">
        <v>70001730</v>
      </c>
      <c r="E257" s="256" t="s">
        <v>4121</v>
      </c>
      <c r="F257" s="260" t="s">
        <v>4007</v>
      </c>
      <c r="G257" s="256" t="s">
        <v>4056</v>
      </c>
      <c r="H257" s="259">
        <v>4.2729999999999997</v>
      </c>
      <c r="I257" s="256" t="s">
        <v>4096</v>
      </c>
      <c r="J257" s="267">
        <v>4.45</v>
      </c>
    </row>
    <row r="258" spans="1:10" ht="15" thickBot="1" x14ac:dyDescent="0.35">
      <c r="A258" s="91"/>
      <c r="B258" s="262"/>
      <c r="C258" s="264"/>
      <c r="D258" s="266"/>
      <c r="E258" s="257"/>
      <c r="F258" s="257"/>
      <c r="G258" s="257"/>
      <c r="H258" s="257"/>
      <c r="I258" s="257"/>
      <c r="J258" s="257"/>
    </row>
    <row r="259" spans="1:10" x14ac:dyDescent="0.3">
      <c r="A259" s="95"/>
      <c r="B259" s="261" t="s">
        <v>51</v>
      </c>
      <c r="C259" s="263" t="s">
        <v>4008</v>
      </c>
      <c r="D259" s="265">
        <v>70001735</v>
      </c>
      <c r="E259" s="256" t="s">
        <v>4122</v>
      </c>
      <c r="F259" s="260" t="s">
        <v>4007</v>
      </c>
      <c r="G259" s="256"/>
      <c r="H259" s="260" t="s">
        <v>4007</v>
      </c>
      <c r="I259" s="256" t="s">
        <v>4108</v>
      </c>
      <c r="J259" s="268">
        <v>7.6</v>
      </c>
    </row>
    <row r="260" spans="1:10" ht="15" thickBot="1" x14ac:dyDescent="0.35">
      <c r="A260" s="91"/>
      <c r="B260" s="262"/>
      <c r="C260" s="264"/>
      <c r="D260" s="266"/>
      <c r="E260" s="257"/>
      <c r="F260" s="257"/>
      <c r="G260" s="257"/>
      <c r="H260" s="257"/>
      <c r="I260" s="257"/>
      <c r="J260" s="257"/>
    </row>
    <row r="261" spans="1:10" x14ac:dyDescent="0.3">
      <c r="A261" s="95"/>
      <c r="B261" s="261" t="s">
        <v>35</v>
      </c>
      <c r="C261" s="263" t="s">
        <v>4008</v>
      </c>
      <c r="D261" s="265">
        <v>70001737</v>
      </c>
      <c r="E261" s="256" t="s">
        <v>4123</v>
      </c>
      <c r="F261" s="260" t="s">
        <v>4007</v>
      </c>
      <c r="G261" s="256"/>
      <c r="H261" s="260" t="s">
        <v>4007</v>
      </c>
      <c r="I261" s="256"/>
      <c r="J261" s="260" t="s">
        <v>4007</v>
      </c>
    </row>
    <row r="262" spans="1:10" ht="15" thickBot="1" x14ac:dyDescent="0.35">
      <c r="A262" s="91"/>
      <c r="B262" s="262"/>
      <c r="C262" s="264"/>
      <c r="D262" s="266"/>
      <c r="E262" s="257"/>
      <c r="F262" s="257"/>
      <c r="G262" s="257"/>
      <c r="H262" s="257"/>
      <c r="I262" s="257"/>
      <c r="J262" s="257"/>
    </row>
    <row r="263" spans="1:10" x14ac:dyDescent="0.3">
      <c r="A263" s="95"/>
      <c r="B263" s="261" t="s">
        <v>155</v>
      </c>
      <c r="C263" s="263" t="s">
        <v>4008</v>
      </c>
      <c r="D263" s="265">
        <v>70001734</v>
      </c>
      <c r="E263" s="256" t="s">
        <v>4124</v>
      </c>
      <c r="F263" s="260" t="s">
        <v>4007</v>
      </c>
      <c r="G263" s="256"/>
      <c r="H263" s="260" t="s">
        <v>4007</v>
      </c>
      <c r="I263" s="256"/>
      <c r="J263" s="260" t="s">
        <v>4007</v>
      </c>
    </row>
    <row r="264" spans="1:10" ht="15" thickBot="1" x14ac:dyDescent="0.35">
      <c r="A264" s="91"/>
      <c r="B264" s="262"/>
      <c r="C264" s="264"/>
      <c r="D264" s="266"/>
      <c r="E264" s="257"/>
      <c r="F264" s="257"/>
      <c r="G264" s="257"/>
      <c r="H264" s="257"/>
      <c r="I264" s="257"/>
      <c r="J264" s="257"/>
    </row>
    <row r="265" spans="1:10" x14ac:dyDescent="0.3">
      <c r="A265" s="95"/>
      <c r="B265" s="261" t="s">
        <v>37</v>
      </c>
      <c r="C265" s="263" t="s">
        <v>4008</v>
      </c>
      <c r="D265" s="265">
        <v>70001736</v>
      </c>
      <c r="E265" s="256" t="s">
        <v>4090</v>
      </c>
      <c r="F265" s="260" t="s">
        <v>4007</v>
      </c>
      <c r="G265" s="256"/>
      <c r="H265" s="260" t="s">
        <v>4007</v>
      </c>
      <c r="I265" s="256"/>
      <c r="J265" s="260" t="s">
        <v>4007</v>
      </c>
    </row>
    <row r="266" spans="1:10" ht="15" thickBot="1" x14ac:dyDescent="0.35">
      <c r="A266" s="91"/>
      <c r="B266" s="262"/>
      <c r="C266" s="264"/>
      <c r="D266" s="266"/>
      <c r="E266" s="257"/>
      <c r="F266" s="257"/>
      <c r="G266" s="257"/>
      <c r="H266" s="257"/>
      <c r="I266" s="257"/>
      <c r="J266" s="257"/>
    </row>
    <row r="267" spans="1:10" x14ac:dyDescent="0.3">
      <c r="A267" s="95"/>
      <c r="B267" s="261" t="s">
        <v>42</v>
      </c>
      <c r="C267" s="263" t="s">
        <v>4008</v>
      </c>
      <c r="D267" s="265">
        <v>70001740</v>
      </c>
      <c r="E267" s="256" t="s">
        <v>4125</v>
      </c>
      <c r="F267" s="260" t="s">
        <v>4007</v>
      </c>
      <c r="G267" s="256"/>
      <c r="H267" s="260" t="s">
        <v>4007</v>
      </c>
      <c r="I267" s="256"/>
      <c r="J267" s="260" t="s">
        <v>4007</v>
      </c>
    </row>
    <row r="268" spans="1:10" ht="15" thickBot="1" x14ac:dyDescent="0.35">
      <c r="A268" s="91"/>
      <c r="B268" s="262"/>
      <c r="C268" s="264"/>
      <c r="D268" s="266"/>
      <c r="E268" s="257"/>
      <c r="F268" s="257"/>
      <c r="G268" s="257"/>
      <c r="H268" s="257"/>
      <c r="I268" s="257"/>
      <c r="J268" s="257"/>
    </row>
    <row r="269" spans="1:10" x14ac:dyDescent="0.3">
      <c r="A269" s="95"/>
      <c r="B269" s="261" t="s">
        <v>133</v>
      </c>
      <c r="C269" s="263" t="s">
        <v>4008</v>
      </c>
      <c r="D269" s="265">
        <v>70001739</v>
      </c>
      <c r="E269" s="256" t="s">
        <v>4054</v>
      </c>
      <c r="F269" s="267">
        <v>8.64</v>
      </c>
      <c r="G269" s="256"/>
      <c r="H269" s="260" t="s">
        <v>4007</v>
      </c>
      <c r="I269" s="256"/>
      <c r="J269" s="260" t="s">
        <v>4007</v>
      </c>
    </row>
    <row r="270" spans="1:10" ht="15" thickBot="1" x14ac:dyDescent="0.35">
      <c r="A270" s="91"/>
      <c r="B270" s="262"/>
      <c r="C270" s="264"/>
      <c r="D270" s="266"/>
      <c r="E270" s="257"/>
      <c r="F270" s="257"/>
      <c r="G270" s="257"/>
      <c r="H270" s="257"/>
      <c r="I270" s="257"/>
      <c r="J270" s="257"/>
    </row>
    <row r="271" spans="1:10" x14ac:dyDescent="0.3">
      <c r="A271" s="95"/>
      <c r="B271" s="261" t="s">
        <v>89</v>
      </c>
      <c r="C271" s="263" t="s">
        <v>4008</v>
      </c>
      <c r="D271" s="265">
        <v>70001732</v>
      </c>
      <c r="E271" s="256" t="s">
        <v>4126</v>
      </c>
      <c r="F271" s="260" t="s">
        <v>4007</v>
      </c>
      <c r="G271" s="256"/>
      <c r="H271" s="260" t="s">
        <v>4007</v>
      </c>
      <c r="I271" s="256" t="s">
        <v>4012</v>
      </c>
      <c r="J271" s="259">
        <v>5.226</v>
      </c>
    </row>
    <row r="272" spans="1:10" ht="15" thickBot="1" x14ac:dyDescent="0.35">
      <c r="A272" s="91"/>
      <c r="B272" s="262"/>
      <c r="C272" s="264"/>
      <c r="D272" s="266"/>
      <c r="E272" s="257"/>
      <c r="F272" s="257"/>
      <c r="G272" s="257"/>
      <c r="H272" s="257"/>
      <c r="I272" s="257"/>
      <c r="J272" s="257"/>
    </row>
    <row r="273" spans="1:10" x14ac:dyDescent="0.3">
      <c r="A273" s="95"/>
      <c r="B273" s="261" t="s">
        <v>44</v>
      </c>
      <c r="C273" s="263" t="s">
        <v>4008</v>
      </c>
      <c r="D273" s="265">
        <v>70001729</v>
      </c>
      <c r="E273" s="256" t="s">
        <v>4127</v>
      </c>
      <c r="F273" s="260" t="s">
        <v>4007</v>
      </c>
      <c r="G273" s="256"/>
      <c r="H273" s="260" t="s">
        <v>4007</v>
      </c>
      <c r="I273" s="256"/>
      <c r="J273" s="260" t="s">
        <v>4007</v>
      </c>
    </row>
    <row r="274" spans="1:10" ht="15" thickBot="1" x14ac:dyDescent="0.35">
      <c r="A274" s="91"/>
      <c r="B274" s="262"/>
      <c r="C274" s="264"/>
      <c r="D274" s="266"/>
      <c r="E274" s="257"/>
      <c r="F274" s="257"/>
      <c r="G274" s="257"/>
      <c r="H274" s="257"/>
      <c r="I274" s="257"/>
      <c r="J274" s="257"/>
    </row>
    <row r="275" spans="1:10" x14ac:dyDescent="0.3">
      <c r="A275" s="95"/>
      <c r="B275" s="261" t="s">
        <v>52</v>
      </c>
      <c r="C275" s="263" t="s">
        <v>4008</v>
      </c>
      <c r="D275" s="265">
        <v>70001731</v>
      </c>
      <c r="E275" s="256" t="s">
        <v>4128</v>
      </c>
      <c r="F275" s="260" t="s">
        <v>4007</v>
      </c>
      <c r="G275" s="256"/>
      <c r="H275" s="260" t="s">
        <v>4007</v>
      </c>
      <c r="I275" s="256"/>
      <c r="J275" s="260" t="s">
        <v>4007</v>
      </c>
    </row>
    <row r="276" spans="1:10" ht="15" thickBot="1" x14ac:dyDescent="0.35">
      <c r="A276" s="91"/>
      <c r="B276" s="262"/>
      <c r="C276" s="264"/>
      <c r="D276" s="266"/>
      <c r="E276" s="257"/>
      <c r="F276" s="257"/>
      <c r="G276" s="257"/>
      <c r="H276" s="257"/>
      <c r="I276" s="257"/>
      <c r="J276" s="257"/>
    </row>
    <row r="277" spans="1:10" x14ac:dyDescent="0.3">
      <c r="A277" s="95"/>
      <c r="B277" s="261" t="s">
        <v>148</v>
      </c>
      <c r="C277" s="263" t="s">
        <v>4008</v>
      </c>
      <c r="D277" s="265">
        <v>70002125</v>
      </c>
      <c r="E277" s="256" t="s">
        <v>4129</v>
      </c>
      <c r="F277" s="260" t="s">
        <v>4007</v>
      </c>
      <c r="G277" s="256"/>
      <c r="H277" s="260" t="s">
        <v>4007</v>
      </c>
      <c r="I277" s="256"/>
      <c r="J277" s="260" t="s">
        <v>4007</v>
      </c>
    </row>
    <row r="278" spans="1:10" ht="15" thickBot="1" x14ac:dyDescent="0.35">
      <c r="A278" s="91"/>
      <c r="B278" s="262"/>
      <c r="C278" s="264"/>
      <c r="D278" s="266"/>
      <c r="E278" s="257"/>
      <c r="F278" s="257"/>
      <c r="G278" s="257"/>
      <c r="H278" s="257"/>
      <c r="I278" s="257"/>
      <c r="J278" s="257"/>
    </row>
    <row r="279" spans="1:10" x14ac:dyDescent="0.3">
      <c r="A279" s="95"/>
      <c r="B279" s="261" t="s">
        <v>141</v>
      </c>
      <c r="C279" s="263" t="s">
        <v>4008</v>
      </c>
      <c r="D279" s="265">
        <v>70002126</v>
      </c>
      <c r="E279" s="256" t="s">
        <v>4113</v>
      </c>
      <c r="F279" s="260" t="s">
        <v>4007</v>
      </c>
      <c r="G279" s="256"/>
      <c r="H279" s="260" t="s">
        <v>4007</v>
      </c>
      <c r="I279" s="256"/>
      <c r="J279" s="260" t="s">
        <v>4007</v>
      </c>
    </row>
    <row r="280" spans="1:10" ht="15" thickBot="1" x14ac:dyDescent="0.35">
      <c r="A280" s="91"/>
      <c r="B280" s="262"/>
      <c r="C280" s="264"/>
      <c r="D280" s="266"/>
      <c r="E280" s="257"/>
      <c r="F280" s="257"/>
      <c r="G280" s="257"/>
      <c r="H280" s="257"/>
      <c r="I280" s="257"/>
      <c r="J280" s="257"/>
    </row>
    <row r="281" spans="1:10" x14ac:dyDescent="0.3">
      <c r="A281" s="95"/>
      <c r="B281" s="261" t="s">
        <v>153</v>
      </c>
      <c r="C281" s="263" t="s">
        <v>4008</v>
      </c>
      <c r="D281" s="265">
        <v>70002128</v>
      </c>
      <c r="E281" s="256" t="s">
        <v>4094</v>
      </c>
      <c r="F281" s="259">
        <v>11.346</v>
      </c>
      <c r="G281" s="256" t="s">
        <v>4074</v>
      </c>
      <c r="H281" s="267">
        <v>13.05</v>
      </c>
      <c r="I281" s="256"/>
      <c r="J281" s="260" t="s">
        <v>4007</v>
      </c>
    </row>
    <row r="282" spans="1:10" ht="15" thickBot="1" x14ac:dyDescent="0.35">
      <c r="A282" s="91"/>
      <c r="B282" s="262"/>
      <c r="C282" s="264"/>
      <c r="D282" s="266"/>
      <c r="E282" s="257"/>
      <c r="F282" s="257"/>
      <c r="G282" s="257"/>
      <c r="H282" s="257"/>
      <c r="I282" s="257"/>
      <c r="J282" s="257"/>
    </row>
    <row r="283" spans="1:10" x14ac:dyDescent="0.3">
      <c r="A283" s="95"/>
      <c r="B283" s="261" t="s">
        <v>135</v>
      </c>
      <c r="C283" s="263" t="s">
        <v>4008</v>
      </c>
      <c r="D283" s="265">
        <v>70002129</v>
      </c>
      <c r="E283" s="256" t="s">
        <v>4130</v>
      </c>
      <c r="F283" s="260" t="s">
        <v>4007</v>
      </c>
      <c r="G283" s="256"/>
      <c r="H283" s="260" t="s">
        <v>4007</v>
      </c>
      <c r="I283" s="256"/>
      <c r="J283" s="260" t="s">
        <v>4007</v>
      </c>
    </row>
    <row r="284" spans="1:10" ht="15" thickBot="1" x14ac:dyDescent="0.35">
      <c r="A284" s="91"/>
      <c r="B284" s="262"/>
      <c r="C284" s="264"/>
      <c r="D284" s="266"/>
      <c r="E284" s="257"/>
      <c r="F284" s="257"/>
      <c r="G284" s="257"/>
      <c r="H284" s="257"/>
      <c r="I284" s="257"/>
      <c r="J284" s="257"/>
    </row>
    <row r="285" spans="1:10" x14ac:dyDescent="0.3">
      <c r="A285" s="95"/>
      <c r="B285" s="261" t="s">
        <v>128</v>
      </c>
      <c r="C285" s="263" t="s">
        <v>4008</v>
      </c>
      <c r="D285" s="265">
        <v>70002127</v>
      </c>
      <c r="E285" s="256" t="s">
        <v>4066</v>
      </c>
      <c r="F285" s="259">
        <v>18.431999999999999</v>
      </c>
      <c r="G285" s="256"/>
      <c r="H285" s="260" t="s">
        <v>4007</v>
      </c>
      <c r="I285" s="256" t="s">
        <v>4131</v>
      </c>
      <c r="J285" s="259">
        <v>21.077999999999999</v>
      </c>
    </row>
    <row r="286" spans="1:10" ht="15" thickBot="1" x14ac:dyDescent="0.35">
      <c r="A286" s="91"/>
      <c r="B286" s="262"/>
      <c r="C286" s="264"/>
      <c r="D286" s="266"/>
      <c r="E286" s="257"/>
      <c r="F286" s="257"/>
      <c r="G286" s="257"/>
      <c r="H286" s="257"/>
      <c r="I286" s="257"/>
      <c r="J286" s="257"/>
    </row>
    <row r="287" spans="1:10" x14ac:dyDescent="0.3">
      <c r="A287" s="95"/>
      <c r="B287" s="261" t="s">
        <v>276</v>
      </c>
      <c r="C287" s="263" t="s">
        <v>4008</v>
      </c>
      <c r="D287" s="265">
        <v>70002133</v>
      </c>
      <c r="E287" s="256" t="s">
        <v>4099</v>
      </c>
      <c r="F287" s="260" t="s">
        <v>4007</v>
      </c>
      <c r="G287" s="256" t="s">
        <v>4132</v>
      </c>
      <c r="H287" s="259">
        <v>21.016999999999999</v>
      </c>
      <c r="I287" s="256"/>
      <c r="J287" s="260" t="s">
        <v>4007</v>
      </c>
    </row>
    <row r="288" spans="1:10" ht="15" thickBot="1" x14ac:dyDescent="0.35">
      <c r="A288" s="91"/>
      <c r="B288" s="262"/>
      <c r="C288" s="264"/>
      <c r="D288" s="266"/>
      <c r="E288" s="257"/>
      <c r="F288" s="257"/>
      <c r="G288" s="257"/>
      <c r="H288" s="257"/>
      <c r="I288" s="257"/>
      <c r="J288" s="257"/>
    </row>
    <row r="289" spans="1:10" x14ac:dyDescent="0.3">
      <c r="A289" s="95"/>
      <c r="B289" s="261" t="s">
        <v>56</v>
      </c>
      <c r="C289" s="263" t="s">
        <v>4008</v>
      </c>
      <c r="D289" s="265">
        <v>70002131</v>
      </c>
      <c r="E289" s="256" t="s">
        <v>4062</v>
      </c>
      <c r="F289" s="259">
        <v>0.34300000000000003</v>
      </c>
      <c r="G289" s="256" t="s">
        <v>4133</v>
      </c>
      <c r="H289" s="259">
        <v>0.34300000000000003</v>
      </c>
      <c r="I289" s="256" t="s">
        <v>4016</v>
      </c>
      <c r="J289" s="259">
        <v>0.34300000000000003</v>
      </c>
    </row>
    <row r="290" spans="1:10" ht="15" thickBot="1" x14ac:dyDescent="0.35">
      <c r="A290" s="91"/>
      <c r="B290" s="262"/>
      <c r="C290" s="264"/>
      <c r="D290" s="266"/>
      <c r="E290" s="257"/>
      <c r="F290" s="257"/>
      <c r="G290" s="257"/>
      <c r="H290" s="257"/>
      <c r="I290" s="257"/>
      <c r="J290" s="257"/>
    </row>
    <row r="291" spans="1:10" x14ac:dyDescent="0.3">
      <c r="A291" s="95"/>
      <c r="B291" s="261" t="s">
        <v>76</v>
      </c>
      <c r="C291" s="263" t="s">
        <v>4008</v>
      </c>
      <c r="D291" s="265">
        <v>70002134</v>
      </c>
      <c r="E291" s="256" t="s">
        <v>4041</v>
      </c>
      <c r="F291" s="258">
        <v>7</v>
      </c>
      <c r="G291" s="256"/>
      <c r="H291" s="260" t="s">
        <v>4007</v>
      </c>
      <c r="I291" s="256" t="s">
        <v>4024</v>
      </c>
      <c r="J291" s="258">
        <v>7</v>
      </c>
    </row>
    <row r="292" spans="1:10" ht="15" thickBot="1" x14ac:dyDescent="0.35">
      <c r="A292" s="91"/>
      <c r="B292" s="262"/>
      <c r="C292" s="264"/>
      <c r="D292" s="266"/>
      <c r="E292" s="257"/>
      <c r="F292" s="257"/>
      <c r="G292" s="257"/>
      <c r="H292" s="257"/>
      <c r="I292" s="257"/>
      <c r="J292" s="257"/>
    </row>
    <row r="293" spans="1:10" x14ac:dyDescent="0.3">
      <c r="A293" s="95"/>
      <c r="B293" s="261" t="s">
        <v>113</v>
      </c>
      <c r="C293" s="263" t="s">
        <v>4008</v>
      </c>
      <c r="D293" s="265">
        <v>70002132</v>
      </c>
      <c r="E293" s="256" t="s">
        <v>4134</v>
      </c>
      <c r="F293" s="260" t="s">
        <v>4007</v>
      </c>
      <c r="G293" s="256"/>
      <c r="H293" s="260" t="s">
        <v>4007</v>
      </c>
      <c r="I293" s="256"/>
      <c r="J293" s="260" t="s">
        <v>4007</v>
      </c>
    </row>
    <row r="294" spans="1:10" ht="15" thickBot="1" x14ac:dyDescent="0.35">
      <c r="A294" s="91"/>
      <c r="B294" s="262"/>
      <c r="C294" s="264"/>
      <c r="D294" s="266"/>
      <c r="E294" s="257"/>
      <c r="F294" s="257"/>
      <c r="G294" s="257"/>
      <c r="H294" s="257"/>
      <c r="I294" s="257"/>
      <c r="J294" s="257"/>
    </row>
    <row r="295" spans="1:10" x14ac:dyDescent="0.3">
      <c r="A295" s="95"/>
      <c r="B295" s="261" t="s">
        <v>130</v>
      </c>
      <c r="C295" s="263" t="s">
        <v>4006</v>
      </c>
      <c r="D295" s="265">
        <v>70002136</v>
      </c>
      <c r="E295" s="256" t="s">
        <v>4135</v>
      </c>
      <c r="F295" s="260" t="s">
        <v>4007</v>
      </c>
      <c r="G295" s="256"/>
      <c r="H295" s="260" t="s">
        <v>4007</v>
      </c>
      <c r="I295" s="256"/>
      <c r="J295" s="260" t="s">
        <v>4007</v>
      </c>
    </row>
    <row r="296" spans="1:10" ht="15" thickBot="1" x14ac:dyDescent="0.35">
      <c r="A296" s="91"/>
      <c r="B296" s="262"/>
      <c r="C296" s="264"/>
      <c r="D296" s="266"/>
      <c r="E296" s="257"/>
      <c r="F296" s="257"/>
      <c r="G296" s="257"/>
      <c r="H296" s="257"/>
      <c r="I296" s="257"/>
      <c r="J296" s="257"/>
    </row>
    <row r="297" spans="1:10" x14ac:dyDescent="0.3">
      <c r="A297" s="95"/>
      <c r="B297" s="261" t="s">
        <v>160</v>
      </c>
      <c r="C297" s="263" t="s">
        <v>4008</v>
      </c>
      <c r="D297" s="265">
        <v>70002135</v>
      </c>
      <c r="E297" s="256" t="s">
        <v>4110</v>
      </c>
      <c r="F297" s="260" t="s">
        <v>4007</v>
      </c>
      <c r="G297" s="256"/>
      <c r="H297" s="260" t="s">
        <v>4007</v>
      </c>
      <c r="I297" s="256"/>
      <c r="J297" s="260" t="s">
        <v>4007</v>
      </c>
    </row>
    <row r="298" spans="1:10" ht="15" thickBot="1" x14ac:dyDescent="0.35">
      <c r="A298" s="91"/>
      <c r="B298" s="262"/>
      <c r="C298" s="264"/>
      <c r="D298" s="266"/>
      <c r="E298" s="257"/>
      <c r="F298" s="257"/>
      <c r="G298" s="257"/>
      <c r="H298" s="257"/>
      <c r="I298" s="257"/>
      <c r="J298" s="257"/>
    </row>
    <row r="299" spans="1:10" x14ac:dyDescent="0.3">
      <c r="A299" s="95"/>
      <c r="B299" s="261" t="s">
        <v>150</v>
      </c>
      <c r="C299" s="263" t="s">
        <v>4008</v>
      </c>
      <c r="D299" s="265">
        <v>70001285</v>
      </c>
      <c r="E299" s="256" t="s">
        <v>4014</v>
      </c>
      <c r="F299" s="259">
        <v>20.672999999999998</v>
      </c>
      <c r="G299" s="256" t="s">
        <v>4010</v>
      </c>
      <c r="H299" s="268">
        <v>22.6</v>
      </c>
      <c r="I299" s="256" t="s">
        <v>4024</v>
      </c>
      <c r="J299" s="259">
        <v>23.811</v>
      </c>
    </row>
    <row r="300" spans="1:10" ht="15" thickBot="1" x14ac:dyDescent="0.35">
      <c r="A300" s="91"/>
      <c r="B300" s="262"/>
      <c r="C300" s="264"/>
      <c r="D300" s="266"/>
      <c r="E300" s="257"/>
      <c r="F300" s="257"/>
      <c r="G300" s="257"/>
      <c r="H300" s="257"/>
      <c r="I300" s="257"/>
      <c r="J300" s="257"/>
    </row>
    <row r="301" spans="1:10" x14ac:dyDescent="0.3">
      <c r="A301" s="95"/>
      <c r="B301" s="261" t="s">
        <v>127</v>
      </c>
      <c r="C301" s="263" t="s">
        <v>4008</v>
      </c>
      <c r="D301" s="265">
        <v>70001289</v>
      </c>
      <c r="E301" s="256" t="s">
        <v>4136</v>
      </c>
      <c r="F301" s="260" t="s">
        <v>4007</v>
      </c>
      <c r="G301" s="256"/>
      <c r="H301" s="260" t="s">
        <v>4007</v>
      </c>
      <c r="I301" s="256"/>
      <c r="J301" s="260" t="s">
        <v>4007</v>
      </c>
    </row>
    <row r="302" spans="1:10" ht="15" thickBot="1" x14ac:dyDescent="0.35">
      <c r="A302" s="91"/>
      <c r="B302" s="262"/>
      <c r="C302" s="264"/>
      <c r="D302" s="266"/>
      <c r="E302" s="257"/>
      <c r="F302" s="257"/>
      <c r="G302" s="257"/>
      <c r="H302" s="257"/>
      <c r="I302" s="257"/>
      <c r="J302" s="257"/>
    </row>
    <row r="303" spans="1:10" x14ac:dyDescent="0.3">
      <c r="A303" s="95"/>
      <c r="B303" s="261" t="s">
        <v>261</v>
      </c>
      <c r="C303" s="263" t="s">
        <v>4008</v>
      </c>
      <c r="D303" s="265">
        <v>70001294</v>
      </c>
      <c r="E303" s="256" t="s">
        <v>4137</v>
      </c>
      <c r="F303" s="260" t="s">
        <v>4007</v>
      </c>
      <c r="G303" s="256"/>
      <c r="H303" s="260" t="s">
        <v>4007</v>
      </c>
      <c r="I303" s="256"/>
      <c r="J303" s="260" t="s">
        <v>4007</v>
      </c>
    </row>
    <row r="304" spans="1:10" ht="15" thickBot="1" x14ac:dyDescent="0.35">
      <c r="A304" s="91"/>
      <c r="B304" s="262"/>
      <c r="C304" s="264"/>
      <c r="D304" s="266"/>
      <c r="E304" s="257"/>
      <c r="F304" s="257"/>
      <c r="G304" s="257"/>
      <c r="H304" s="257"/>
      <c r="I304" s="257"/>
      <c r="J304" s="257"/>
    </row>
    <row r="305" spans="1:10" x14ac:dyDescent="0.3">
      <c r="A305" s="95"/>
      <c r="B305" s="261" t="s">
        <v>77</v>
      </c>
      <c r="C305" s="263" t="s">
        <v>4008</v>
      </c>
      <c r="D305" s="265">
        <v>70001293</v>
      </c>
      <c r="E305" s="256" t="s">
        <v>4014</v>
      </c>
      <c r="F305" s="259">
        <v>11.016</v>
      </c>
      <c r="G305" s="256"/>
      <c r="H305" s="260" t="s">
        <v>4007</v>
      </c>
      <c r="I305" s="256" t="s">
        <v>4108</v>
      </c>
      <c r="J305" s="267">
        <v>12.36</v>
      </c>
    </row>
    <row r="306" spans="1:10" ht="15" thickBot="1" x14ac:dyDescent="0.35">
      <c r="A306" s="91"/>
      <c r="B306" s="262"/>
      <c r="C306" s="264"/>
      <c r="D306" s="266"/>
      <c r="E306" s="257"/>
      <c r="F306" s="257"/>
      <c r="G306" s="257"/>
      <c r="H306" s="257"/>
      <c r="I306" s="257"/>
      <c r="J306" s="257"/>
    </row>
    <row r="307" spans="1:10" x14ac:dyDescent="0.3">
      <c r="A307" s="95"/>
      <c r="B307" s="261" t="s">
        <v>143</v>
      </c>
      <c r="C307" s="263" t="s">
        <v>4008</v>
      </c>
      <c r="D307" s="265">
        <v>70001295</v>
      </c>
      <c r="E307" s="256" t="s">
        <v>4114</v>
      </c>
      <c r="F307" s="259">
        <v>19.995000000000001</v>
      </c>
      <c r="G307" s="256" t="s">
        <v>4050</v>
      </c>
      <c r="H307" s="259">
        <v>21.228999999999999</v>
      </c>
      <c r="I307" s="256" t="s">
        <v>4070</v>
      </c>
      <c r="J307" s="259">
        <v>22.077000000000002</v>
      </c>
    </row>
    <row r="308" spans="1:10" ht="15" thickBot="1" x14ac:dyDescent="0.35">
      <c r="A308" s="91"/>
      <c r="B308" s="262"/>
      <c r="C308" s="264"/>
      <c r="D308" s="266"/>
      <c r="E308" s="257"/>
      <c r="F308" s="257"/>
      <c r="G308" s="257"/>
      <c r="H308" s="257"/>
      <c r="I308" s="257"/>
      <c r="J308" s="257"/>
    </row>
    <row r="309" spans="1:10" x14ac:dyDescent="0.3">
      <c r="A309" s="95"/>
      <c r="B309" s="261" t="s">
        <v>233</v>
      </c>
      <c r="C309" s="263" t="s">
        <v>4008</v>
      </c>
      <c r="D309" s="265">
        <v>70001287</v>
      </c>
      <c r="E309" s="256" t="s">
        <v>4138</v>
      </c>
      <c r="F309" s="260" t="s">
        <v>4007</v>
      </c>
      <c r="G309" s="256"/>
      <c r="H309" s="260" t="s">
        <v>4007</v>
      </c>
      <c r="I309" s="256"/>
      <c r="J309" s="260" t="s">
        <v>4007</v>
      </c>
    </row>
    <row r="310" spans="1:10" ht="15" thickBot="1" x14ac:dyDescent="0.35">
      <c r="A310" s="91"/>
      <c r="B310" s="262"/>
      <c r="C310" s="264"/>
      <c r="D310" s="266"/>
      <c r="E310" s="257"/>
      <c r="F310" s="257"/>
      <c r="G310" s="257"/>
      <c r="H310" s="257"/>
      <c r="I310" s="257"/>
      <c r="J310" s="257"/>
    </row>
    <row r="311" spans="1:10" x14ac:dyDescent="0.3">
      <c r="A311" s="95"/>
      <c r="B311" s="261" t="s">
        <v>48</v>
      </c>
      <c r="C311" s="263" t="s">
        <v>4008</v>
      </c>
      <c r="D311" s="265">
        <v>70001286</v>
      </c>
      <c r="E311" s="256" t="s">
        <v>4062</v>
      </c>
      <c r="F311" s="258">
        <v>10</v>
      </c>
      <c r="G311" s="256" t="s">
        <v>4034</v>
      </c>
      <c r="H311" s="258">
        <v>10</v>
      </c>
      <c r="I311" s="256" t="s">
        <v>4040</v>
      </c>
      <c r="J311" s="268">
        <v>11.5</v>
      </c>
    </row>
    <row r="312" spans="1:10" ht="15" thickBot="1" x14ac:dyDescent="0.35">
      <c r="A312" s="91"/>
      <c r="B312" s="262"/>
      <c r="C312" s="264"/>
      <c r="D312" s="266"/>
      <c r="E312" s="257"/>
      <c r="F312" s="257"/>
      <c r="G312" s="257"/>
      <c r="H312" s="257"/>
      <c r="I312" s="257"/>
      <c r="J312" s="257"/>
    </row>
    <row r="313" spans="1:10" x14ac:dyDescent="0.3">
      <c r="A313" s="95"/>
      <c r="B313" s="261" t="s">
        <v>36</v>
      </c>
      <c r="C313" s="263" t="s">
        <v>4008</v>
      </c>
      <c r="D313" s="265">
        <v>70001290</v>
      </c>
      <c r="E313" s="256" t="s">
        <v>4139</v>
      </c>
      <c r="F313" s="260" t="s">
        <v>4007</v>
      </c>
      <c r="G313" s="256"/>
      <c r="H313" s="260" t="s">
        <v>4007</v>
      </c>
      <c r="I313" s="256"/>
      <c r="J313" s="260" t="s">
        <v>4007</v>
      </c>
    </row>
    <row r="314" spans="1:10" ht="15" thickBot="1" x14ac:dyDescent="0.35">
      <c r="A314" s="91"/>
      <c r="B314" s="262"/>
      <c r="C314" s="264"/>
      <c r="D314" s="266"/>
      <c r="E314" s="257"/>
      <c r="F314" s="257"/>
      <c r="G314" s="257"/>
      <c r="H314" s="257"/>
      <c r="I314" s="257"/>
      <c r="J314" s="257"/>
    </row>
    <row r="315" spans="1:10" x14ac:dyDescent="0.3">
      <c r="A315" s="95"/>
      <c r="B315" s="261" t="s">
        <v>188</v>
      </c>
      <c r="C315" s="263" t="s">
        <v>4008</v>
      </c>
      <c r="D315" s="265">
        <v>70001296</v>
      </c>
      <c r="E315" s="256" t="s">
        <v>4139</v>
      </c>
      <c r="F315" s="260" t="s">
        <v>4007</v>
      </c>
      <c r="G315" s="256"/>
      <c r="H315" s="260" t="s">
        <v>4007</v>
      </c>
      <c r="I315" s="256"/>
      <c r="J315" s="260" t="s">
        <v>4007</v>
      </c>
    </row>
    <row r="316" spans="1:10" ht="15" thickBot="1" x14ac:dyDescent="0.35">
      <c r="A316" s="91"/>
      <c r="B316" s="262"/>
      <c r="C316" s="264"/>
      <c r="D316" s="266"/>
      <c r="E316" s="257"/>
      <c r="F316" s="257"/>
      <c r="G316" s="257"/>
      <c r="H316" s="257"/>
      <c r="I316" s="257"/>
      <c r="J316" s="257"/>
    </row>
    <row r="317" spans="1:10" x14ac:dyDescent="0.3">
      <c r="A317" s="95"/>
      <c r="B317" s="261" t="s">
        <v>164</v>
      </c>
      <c r="C317" s="263" t="s">
        <v>4008</v>
      </c>
      <c r="D317" s="265">
        <v>70001291</v>
      </c>
      <c r="E317" s="256" t="s">
        <v>4085</v>
      </c>
      <c r="F317" s="260" t="s">
        <v>4007</v>
      </c>
      <c r="G317" s="256"/>
      <c r="H317" s="260" t="s">
        <v>4007</v>
      </c>
      <c r="I317" s="256"/>
      <c r="J317" s="260" t="s">
        <v>4007</v>
      </c>
    </row>
    <row r="318" spans="1:10" ht="15" thickBot="1" x14ac:dyDescent="0.35">
      <c r="A318" s="91"/>
      <c r="B318" s="262"/>
      <c r="C318" s="264"/>
      <c r="D318" s="266"/>
      <c r="E318" s="257"/>
      <c r="F318" s="257"/>
      <c r="G318" s="257"/>
      <c r="H318" s="257"/>
      <c r="I318" s="257"/>
      <c r="J318" s="257"/>
    </row>
    <row r="319" spans="1:10" x14ac:dyDescent="0.3">
      <c r="A319" s="95"/>
      <c r="B319" s="261" t="s">
        <v>334</v>
      </c>
      <c r="C319" s="263" t="s">
        <v>4008</v>
      </c>
      <c r="D319" s="265">
        <v>70001288</v>
      </c>
      <c r="E319" s="256" t="s">
        <v>4139</v>
      </c>
      <c r="F319" s="260" t="s">
        <v>4007</v>
      </c>
      <c r="G319" s="256"/>
      <c r="H319" s="260" t="s">
        <v>4007</v>
      </c>
      <c r="I319" s="256"/>
      <c r="J319" s="260" t="s">
        <v>4007</v>
      </c>
    </row>
    <row r="320" spans="1:10" ht="15" thickBot="1" x14ac:dyDescent="0.35">
      <c r="A320" s="91"/>
      <c r="B320" s="262"/>
      <c r="C320" s="264"/>
      <c r="D320" s="266"/>
      <c r="E320" s="257"/>
      <c r="F320" s="257"/>
      <c r="G320" s="257"/>
      <c r="H320" s="257"/>
      <c r="I320" s="257"/>
      <c r="J320" s="257"/>
    </row>
    <row r="321" spans="1:10" x14ac:dyDescent="0.3">
      <c r="A321" s="95"/>
      <c r="B321" s="261" t="s">
        <v>139</v>
      </c>
      <c r="C321" s="263" t="s">
        <v>4008</v>
      </c>
      <c r="D321" s="265">
        <v>70001292</v>
      </c>
      <c r="E321" s="256" t="s">
        <v>4140</v>
      </c>
      <c r="F321" s="260" t="s">
        <v>4007</v>
      </c>
      <c r="G321" s="256"/>
      <c r="H321" s="260" t="s">
        <v>4007</v>
      </c>
      <c r="I321" s="256"/>
      <c r="J321" s="260" t="s">
        <v>4007</v>
      </c>
    </row>
    <row r="322" spans="1:10" ht="15" thickBot="1" x14ac:dyDescent="0.35">
      <c r="A322" s="91"/>
      <c r="B322" s="262"/>
      <c r="C322" s="264"/>
      <c r="D322" s="266"/>
      <c r="E322" s="257"/>
      <c r="F322" s="257"/>
      <c r="G322" s="257"/>
      <c r="H322" s="257"/>
      <c r="I322" s="257"/>
      <c r="J322" s="257"/>
    </row>
    <row r="323" spans="1:10" x14ac:dyDescent="0.3">
      <c r="A323" s="95"/>
      <c r="B323" s="261" t="s">
        <v>288</v>
      </c>
      <c r="C323" s="263" t="s">
        <v>4008</v>
      </c>
      <c r="D323" s="265">
        <v>70001557</v>
      </c>
      <c r="E323" s="256" t="s">
        <v>4141</v>
      </c>
      <c r="F323" s="260" t="s">
        <v>4007</v>
      </c>
      <c r="G323" s="256"/>
      <c r="H323" s="260" t="s">
        <v>4007</v>
      </c>
      <c r="I323" s="256"/>
      <c r="J323" s="260" t="s">
        <v>4007</v>
      </c>
    </row>
    <row r="324" spans="1:10" ht="15" thickBot="1" x14ac:dyDescent="0.35">
      <c r="A324" s="91"/>
      <c r="B324" s="262"/>
      <c r="C324" s="264"/>
      <c r="D324" s="266"/>
      <c r="E324" s="257"/>
      <c r="F324" s="257"/>
      <c r="G324" s="257"/>
      <c r="H324" s="257"/>
      <c r="I324" s="257"/>
      <c r="J324" s="257"/>
    </row>
    <row r="325" spans="1:10" x14ac:dyDescent="0.3">
      <c r="A325" s="95"/>
      <c r="B325" s="261" t="s">
        <v>39</v>
      </c>
      <c r="C325" s="263" t="s">
        <v>4008</v>
      </c>
      <c r="D325" s="265">
        <v>70001551</v>
      </c>
      <c r="E325" s="256" t="s">
        <v>4142</v>
      </c>
      <c r="F325" s="260" t="s">
        <v>4007</v>
      </c>
      <c r="G325" s="256" t="s">
        <v>4103</v>
      </c>
      <c r="H325" s="259">
        <v>3.875</v>
      </c>
      <c r="I325" s="256"/>
      <c r="J325" s="260" t="s">
        <v>4007</v>
      </c>
    </row>
    <row r="326" spans="1:10" ht="15" thickBot="1" x14ac:dyDescent="0.35">
      <c r="A326" s="91"/>
      <c r="B326" s="262"/>
      <c r="C326" s="264"/>
      <c r="D326" s="266"/>
      <c r="E326" s="257"/>
      <c r="F326" s="257"/>
      <c r="G326" s="257"/>
      <c r="H326" s="257"/>
      <c r="I326" s="257"/>
      <c r="J326" s="257"/>
    </row>
    <row r="327" spans="1:10" x14ac:dyDescent="0.3">
      <c r="A327" s="95"/>
      <c r="B327" s="261" t="s">
        <v>277</v>
      </c>
      <c r="C327" s="263" t="s">
        <v>4008</v>
      </c>
      <c r="D327" s="265">
        <v>70001556</v>
      </c>
      <c r="E327" s="256" t="s">
        <v>4143</v>
      </c>
      <c r="F327" s="260" t="s">
        <v>4007</v>
      </c>
      <c r="G327" s="256" t="s">
        <v>4067</v>
      </c>
      <c r="H327" s="259">
        <v>0.89700000000000002</v>
      </c>
      <c r="I327" s="256" t="s">
        <v>4068</v>
      </c>
      <c r="J327" s="259">
        <v>0.89800000000000002</v>
      </c>
    </row>
    <row r="328" spans="1:10" ht="15" thickBot="1" x14ac:dyDescent="0.35">
      <c r="A328" s="91"/>
      <c r="B328" s="262"/>
      <c r="C328" s="264"/>
      <c r="D328" s="266"/>
      <c r="E328" s="257"/>
      <c r="F328" s="257"/>
      <c r="G328" s="257"/>
      <c r="H328" s="257"/>
      <c r="I328" s="257"/>
      <c r="J328" s="257"/>
    </row>
    <row r="329" spans="1:10" x14ac:dyDescent="0.3">
      <c r="A329" s="95"/>
      <c r="B329" s="261" t="s">
        <v>41</v>
      </c>
      <c r="C329" s="263" t="s">
        <v>4008</v>
      </c>
      <c r="D329" s="265">
        <v>70001549</v>
      </c>
      <c r="E329" s="256" t="s">
        <v>4144</v>
      </c>
      <c r="F329" s="260" t="s">
        <v>4007</v>
      </c>
      <c r="G329" s="256"/>
      <c r="H329" s="260" t="s">
        <v>4007</v>
      </c>
      <c r="I329" s="256"/>
      <c r="J329" s="260" t="s">
        <v>4007</v>
      </c>
    </row>
    <row r="330" spans="1:10" ht="15" thickBot="1" x14ac:dyDescent="0.35">
      <c r="A330" s="91"/>
      <c r="B330" s="262"/>
      <c r="C330" s="264"/>
      <c r="D330" s="266"/>
      <c r="E330" s="257"/>
      <c r="F330" s="257"/>
      <c r="G330" s="257"/>
      <c r="H330" s="257"/>
      <c r="I330" s="257"/>
      <c r="J330" s="257"/>
    </row>
    <row r="331" spans="1:10" x14ac:dyDescent="0.3">
      <c r="A331" s="95"/>
      <c r="B331" s="261" t="s">
        <v>62</v>
      </c>
      <c r="C331" s="263" t="s">
        <v>4008</v>
      </c>
      <c r="D331" s="265">
        <v>70001554</v>
      </c>
      <c r="E331" s="256" t="s">
        <v>4145</v>
      </c>
      <c r="F331" s="260" t="s">
        <v>4007</v>
      </c>
      <c r="G331" s="256"/>
      <c r="H331" s="260" t="s">
        <v>4007</v>
      </c>
      <c r="I331" s="256"/>
      <c r="J331" s="260" t="s">
        <v>4007</v>
      </c>
    </row>
    <row r="332" spans="1:10" ht="15" thickBot="1" x14ac:dyDescent="0.35">
      <c r="A332" s="91"/>
      <c r="B332" s="262"/>
      <c r="C332" s="264"/>
      <c r="D332" s="266"/>
      <c r="E332" s="257"/>
      <c r="F332" s="257"/>
      <c r="G332" s="257"/>
      <c r="H332" s="257"/>
      <c r="I332" s="257"/>
      <c r="J332" s="257"/>
    </row>
    <row r="333" spans="1:10" x14ac:dyDescent="0.3">
      <c r="A333" s="95"/>
      <c r="B333" s="261" t="s">
        <v>68</v>
      </c>
      <c r="C333" s="263" t="s">
        <v>4006</v>
      </c>
      <c r="D333" s="265">
        <v>70001553</v>
      </c>
      <c r="E333" s="256" t="s">
        <v>4146</v>
      </c>
      <c r="F333" s="259">
        <v>23.391999999999999</v>
      </c>
      <c r="G333" s="256"/>
      <c r="H333" s="260" t="s">
        <v>4007</v>
      </c>
      <c r="I333" s="256" t="s">
        <v>4012</v>
      </c>
      <c r="J333" s="259">
        <v>27.170999999999999</v>
      </c>
    </row>
    <row r="334" spans="1:10" ht="15" thickBot="1" x14ac:dyDescent="0.35">
      <c r="A334" s="91"/>
      <c r="B334" s="262"/>
      <c r="C334" s="264"/>
      <c r="D334" s="266"/>
      <c r="E334" s="257"/>
      <c r="F334" s="257"/>
      <c r="G334" s="257"/>
      <c r="H334" s="257"/>
      <c r="I334" s="257"/>
      <c r="J334" s="257"/>
    </row>
    <row r="335" spans="1:10" x14ac:dyDescent="0.3">
      <c r="A335" s="95"/>
      <c r="B335" s="261" t="s">
        <v>147</v>
      </c>
      <c r="C335" s="263" t="s">
        <v>4008</v>
      </c>
      <c r="D335" s="265">
        <v>70001558</v>
      </c>
      <c r="E335" s="256" t="s">
        <v>4054</v>
      </c>
      <c r="F335" s="259">
        <v>9.1110000000000007</v>
      </c>
      <c r="G335" s="256" t="s">
        <v>4050</v>
      </c>
      <c r="H335" s="259">
        <v>10.285</v>
      </c>
      <c r="I335" s="256" t="s">
        <v>4070</v>
      </c>
      <c r="J335" s="259">
        <v>10.997999999999999</v>
      </c>
    </row>
    <row r="336" spans="1:10" ht="15" thickBot="1" x14ac:dyDescent="0.35">
      <c r="A336" s="91"/>
      <c r="B336" s="262"/>
      <c r="C336" s="264"/>
      <c r="D336" s="266"/>
      <c r="E336" s="257"/>
      <c r="F336" s="257"/>
      <c r="G336" s="257"/>
      <c r="H336" s="257"/>
      <c r="I336" s="257"/>
      <c r="J336" s="257"/>
    </row>
    <row r="337" spans="1:10" x14ac:dyDescent="0.3">
      <c r="A337" s="95"/>
      <c r="B337" s="261" t="s">
        <v>165</v>
      </c>
      <c r="C337" s="263" t="s">
        <v>4008</v>
      </c>
      <c r="D337" s="265">
        <v>70001550</v>
      </c>
      <c r="E337" s="256" t="s">
        <v>4097</v>
      </c>
      <c r="F337" s="260" t="s">
        <v>4007</v>
      </c>
      <c r="G337" s="256"/>
      <c r="H337" s="260" t="s">
        <v>4007</v>
      </c>
      <c r="I337" s="256"/>
      <c r="J337" s="260" t="s">
        <v>4007</v>
      </c>
    </row>
    <row r="338" spans="1:10" ht="15" thickBot="1" x14ac:dyDescent="0.35">
      <c r="A338" s="91"/>
      <c r="B338" s="262"/>
      <c r="C338" s="264"/>
      <c r="D338" s="266"/>
      <c r="E338" s="257"/>
      <c r="F338" s="257"/>
      <c r="G338" s="257"/>
      <c r="H338" s="257"/>
      <c r="I338" s="257"/>
      <c r="J338" s="257"/>
    </row>
    <row r="339" spans="1:10" x14ac:dyDescent="0.3">
      <c r="A339" s="95"/>
      <c r="B339" s="261" t="s">
        <v>254</v>
      </c>
      <c r="C339" s="263" t="s">
        <v>4008</v>
      </c>
      <c r="D339" s="265">
        <v>70001552</v>
      </c>
      <c r="E339" s="256" t="s">
        <v>4147</v>
      </c>
      <c r="F339" s="260" t="s">
        <v>4007</v>
      </c>
      <c r="G339" s="256"/>
      <c r="H339" s="260" t="s">
        <v>4007</v>
      </c>
      <c r="I339" s="256"/>
      <c r="J339" s="260" t="s">
        <v>4007</v>
      </c>
    </row>
    <row r="340" spans="1:10" ht="15" thickBot="1" x14ac:dyDescent="0.35">
      <c r="A340" s="91"/>
      <c r="B340" s="262"/>
      <c r="C340" s="264"/>
      <c r="D340" s="266"/>
      <c r="E340" s="257"/>
      <c r="F340" s="257"/>
      <c r="G340" s="257"/>
      <c r="H340" s="257"/>
      <c r="I340" s="257"/>
      <c r="J340" s="257"/>
    </row>
    <row r="341" spans="1:10" x14ac:dyDescent="0.3">
      <c r="A341" s="95"/>
      <c r="B341" s="261" t="s">
        <v>149</v>
      </c>
      <c r="C341" s="263" t="s">
        <v>4008</v>
      </c>
      <c r="D341" s="265">
        <v>70001560</v>
      </c>
      <c r="E341" s="256" t="s">
        <v>4148</v>
      </c>
      <c r="F341" s="260" t="s">
        <v>4007</v>
      </c>
      <c r="G341" s="256"/>
      <c r="H341" s="260" t="s">
        <v>4007</v>
      </c>
      <c r="I341" s="256"/>
      <c r="J341" s="260" t="s">
        <v>4007</v>
      </c>
    </row>
    <row r="342" spans="1:10" ht="15" thickBot="1" x14ac:dyDescent="0.35">
      <c r="A342" s="91"/>
      <c r="B342" s="262"/>
      <c r="C342" s="264"/>
      <c r="D342" s="266"/>
      <c r="E342" s="257"/>
      <c r="F342" s="257"/>
      <c r="G342" s="257"/>
      <c r="H342" s="257"/>
      <c r="I342" s="257"/>
      <c r="J342" s="257"/>
    </row>
    <row r="343" spans="1:10" x14ac:dyDescent="0.3">
      <c r="A343" s="95"/>
      <c r="B343" s="261" t="s">
        <v>234</v>
      </c>
      <c r="C343" s="263" t="s">
        <v>4008</v>
      </c>
      <c r="D343" s="265">
        <v>70001555</v>
      </c>
      <c r="E343" s="256" t="s">
        <v>4139</v>
      </c>
      <c r="F343" s="260" t="s">
        <v>4007</v>
      </c>
      <c r="G343" s="256"/>
      <c r="H343" s="260" t="s">
        <v>4007</v>
      </c>
      <c r="I343" s="256"/>
      <c r="J343" s="260" t="s">
        <v>4007</v>
      </c>
    </row>
    <row r="344" spans="1:10" ht="15" thickBot="1" x14ac:dyDescent="0.35">
      <c r="A344" s="91"/>
      <c r="B344" s="262"/>
      <c r="C344" s="264"/>
      <c r="D344" s="266"/>
      <c r="E344" s="257"/>
      <c r="F344" s="257"/>
      <c r="G344" s="257"/>
      <c r="H344" s="257"/>
      <c r="I344" s="257"/>
      <c r="J344" s="257"/>
    </row>
    <row r="345" spans="1:10" x14ac:dyDescent="0.3">
      <c r="A345" s="95"/>
      <c r="B345" s="261" t="s">
        <v>156</v>
      </c>
      <c r="C345" s="263" t="s">
        <v>4008</v>
      </c>
      <c r="D345" s="265">
        <v>70001559</v>
      </c>
      <c r="E345" s="256" t="s">
        <v>4149</v>
      </c>
      <c r="F345" s="260" t="s">
        <v>4007</v>
      </c>
      <c r="G345" s="256"/>
      <c r="H345" s="260" t="s">
        <v>4007</v>
      </c>
      <c r="I345" s="256"/>
      <c r="J345" s="260" t="s">
        <v>4007</v>
      </c>
    </row>
    <row r="346" spans="1:10" ht="15" thickBot="1" x14ac:dyDescent="0.35">
      <c r="A346" s="91"/>
      <c r="B346" s="262"/>
      <c r="C346" s="264"/>
      <c r="D346" s="266"/>
      <c r="E346" s="257"/>
      <c r="F346" s="257"/>
      <c r="G346" s="257"/>
      <c r="H346" s="257"/>
      <c r="I346" s="257"/>
      <c r="J346" s="257"/>
    </row>
    <row r="347" spans="1:10" x14ac:dyDescent="0.3">
      <c r="A347" s="95"/>
      <c r="B347" s="261" t="s">
        <v>32</v>
      </c>
      <c r="C347" s="263" t="s">
        <v>4008</v>
      </c>
      <c r="D347" s="265">
        <v>70002090</v>
      </c>
      <c r="E347" s="256" t="s">
        <v>4147</v>
      </c>
      <c r="F347" s="260" t="s">
        <v>4007</v>
      </c>
      <c r="G347" s="256"/>
      <c r="H347" s="260" t="s">
        <v>4007</v>
      </c>
      <c r="I347" s="256"/>
      <c r="J347" s="260" t="s">
        <v>4007</v>
      </c>
    </row>
    <row r="348" spans="1:10" ht="15" thickBot="1" x14ac:dyDescent="0.35">
      <c r="A348" s="91"/>
      <c r="B348" s="262"/>
      <c r="C348" s="264"/>
      <c r="D348" s="266"/>
      <c r="E348" s="257"/>
      <c r="F348" s="257"/>
      <c r="G348" s="257"/>
      <c r="H348" s="257"/>
      <c r="I348" s="257"/>
      <c r="J348" s="257"/>
    </row>
    <row r="349" spans="1:10" x14ac:dyDescent="0.3">
      <c r="A349" s="95"/>
      <c r="B349" s="261" t="s">
        <v>132</v>
      </c>
      <c r="C349" s="263" t="s">
        <v>4008</v>
      </c>
      <c r="D349" s="265">
        <v>70002097</v>
      </c>
      <c r="E349" s="256" t="s">
        <v>4150</v>
      </c>
      <c r="F349" s="260" t="s">
        <v>4007</v>
      </c>
      <c r="G349" s="256"/>
      <c r="H349" s="260" t="s">
        <v>4007</v>
      </c>
      <c r="I349" s="256"/>
      <c r="J349" s="260" t="s">
        <v>4007</v>
      </c>
    </row>
    <row r="350" spans="1:10" ht="15" thickBot="1" x14ac:dyDescent="0.35">
      <c r="A350" s="91"/>
      <c r="B350" s="262"/>
      <c r="C350" s="264"/>
      <c r="D350" s="266"/>
      <c r="E350" s="257"/>
      <c r="F350" s="257"/>
      <c r="G350" s="257"/>
      <c r="H350" s="257"/>
      <c r="I350" s="257"/>
      <c r="J350" s="257"/>
    </row>
    <row r="351" spans="1:10" x14ac:dyDescent="0.3">
      <c r="A351" s="95"/>
      <c r="B351" s="261" t="s">
        <v>216</v>
      </c>
      <c r="C351" s="263" t="s">
        <v>4008</v>
      </c>
      <c r="D351" s="265">
        <v>70002089</v>
      </c>
      <c r="E351" s="256" t="s">
        <v>4036</v>
      </c>
      <c r="F351" s="260" t="s">
        <v>4007</v>
      </c>
      <c r="G351" s="256"/>
      <c r="H351" s="260" t="s">
        <v>4007</v>
      </c>
      <c r="I351" s="256"/>
      <c r="J351" s="260" t="s">
        <v>4007</v>
      </c>
    </row>
    <row r="352" spans="1:10" ht="15" thickBot="1" x14ac:dyDescent="0.35">
      <c r="A352" s="91"/>
      <c r="B352" s="262"/>
      <c r="C352" s="264"/>
      <c r="D352" s="266"/>
      <c r="E352" s="257"/>
      <c r="F352" s="257"/>
      <c r="G352" s="257"/>
      <c r="H352" s="257"/>
      <c r="I352" s="257"/>
      <c r="J352" s="257"/>
    </row>
    <row r="353" spans="1:10" x14ac:dyDescent="0.3">
      <c r="A353" s="95"/>
      <c r="B353" s="261" t="s">
        <v>86</v>
      </c>
      <c r="C353" s="263" t="s">
        <v>4008</v>
      </c>
      <c r="D353" s="265">
        <v>70002091</v>
      </c>
      <c r="E353" s="256" t="s">
        <v>4029</v>
      </c>
      <c r="F353" s="260" t="s">
        <v>4007</v>
      </c>
      <c r="G353" s="256"/>
      <c r="H353" s="260" t="s">
        <v>4007</v>
      </c>
      <c r="I353" s="256"/>
      <c r="J353" s="260" t="s">
        <v>4007</v>
      </c>
    </row>
    <row r="354" spans="1:10" ht="15" thickBot="1" x14ac:dyDescent="0.35">
      <c r="A354" s="91"/>
      <c r="B354" s="262"/>
      <c r="C354" s="264"/>
      <c r="D354" s="266"/>
      <c r="E354" s="257"/>
      <c r="F354" s="257"/>
      <c r="G354" s="257"/>
      <c r="H354" s="257"/>
      <c r="I354" s="257"/>
      <c r="J354" s="257"/>
    </row>
    <row r="355" spans="1:10" x14ac:dyDescent="0.3">
      <c r="A355" s="95"/>
      <c r="B355" s="261" t="s">
        <v>194</v>
      </c>
      <c r="C355" s="263" t="s">
        <v>4008</v>
      </c>
      <c r="D355" s="265">
        <v>70002094</v>
      </c>
      <c r="E355" s="256" t="s">
        <v>4114</v>
      </c>
      <c r="F355" s="259">
        <v>2E-3</v>
      </c>
      <c r="G355" s="256"/>
      <c r="H355" s="260" t="s">
        <v>4007</v>
      </c>
      <c r="I355" s="256"/>
      <c r="J355" s="260" t="s">
        <v>4007</v>
      </c>
    </row>
    <row r="356" spans="1:10" ht="15" thickBot="1" x14ac:dyDescent="0.35">
      <c r="A356" s="91"/>
      <c r="B356" s="262"/>
      <c r="C356" s="264"/>
      <c r="D356" s="266"/>
      <c r="E356" s="257"/>
      <c r="F356" s="257"/>
      <c r="G356" s="257"/>
      <c r="H356" s="257"/>
      <c r="I356" s="257"/>
      <c r="J356" s="257"/>
    </row>
    <row r="357" spans="1:10" x14ac:dyDescent="0.3">
      <c r="A357" s="95"/>
      <c r="B357" s="261" t="s">
        <v>49</v>
      </c>
      <c r="C357" s="263" t="s">
        <v>4008</v>
      </c>
      <c r="D357" s="265">
        <v>70002099</v>
      </c>
      <c r="E357" s="256" t="s">
        <v>4151</v>
      </c>
      <c r="F357" s="260" t="s">
        <v>4007</v>
      </c>
      <c r="G357" s="256"/>
      <c r="H357" s="260" t="s">
        <v>4007</v>
      </c>
      <c r="I357" s="256"/>
      <c r="J357" s="260" t="s">
        <v>4007</v>
      </c>
    </row>
    <row r="358" spans="1:10" ht="15" thickBot="1" x14ac:dyDescent="0.35">
      <c r="A358" s="91"/>
      <c r="B358" s="262"/>
      <c r="C358" s="264"/>
      <c r="D358" s="266"/>
      <c r="E358" s="257"/>
      <c r="F358" s="257"/>
      <c r="G358" s="257"/>
      <c r="H358" s="257"/>
      <c r="I358" s="257"/>
      <c r="J358" s="257"/>
    </row>
    <row r="359" spans="1:10" x14ac:dyDescent="0.3">
      <c r="A359" s="95"/>
      <c r="B359" s="261" t="s">
        <v>189</v>
      </c>
      <c r="C359" s="263" t="s">
        <v>4008</v>
      </c>
      <c r="D359" s="265">
        <v>70002095</v>
      </c>
      <c r="E359" s="256" t="s">
        <v>4152</v>
      </c>
      <c r="F359" s="260" t="s">
        <v>4007</v>
      </c>
      <c r="G359" s="256"/>
      <c r="H359" s="260" t="s">
        <v>4007</v>
      </c>
      <c r="I359" s="256"/>
      <c r="J359" s="260" t="s">
        <v>4007</v>
      </c>
    </row>
    <row r="360" spans="1:10" ht="15" thickBot="1" x14ac:dyDescent="0.35">
      <c r="A360" s="91"/>
      <c r="B360" s="262"/>
      <c r="C360" s="264"/>
      <c r="D360" s="266"/>
      <c r="E360" s="257"/>
      <c r="F360" s="257"/>
      <c r="G360" s="257"/>
      <c r="H360" s="257"/>
      <c r="I360" s="257"/>
      <c r="J360" s="257"/>
    </row>
    <row r="361" spans="1:10" x14ac:dyDescent="0.3">
      <c r="A361" s="95"/>
      <c r="B361" s="261" t="s">
        <v>38</v>
      </c>
      <c r="C361" s="263" t="s">
        <v>4008</v>
      </c>
      <c r="D361" s="265">
        <v>70002096</v>
      </c>
      <c r="E361" s="256" t="s">
        <v>4079</v>
      </c>
      <c r="F361" s="260" t="s">
        <v>4007</v>
      </c>
      <c r="G361" s="256"/>
      <c r="H361" s="260" t="s">
        <v>4007</v>
      </c>
      <c r="I361" s="256"/>
      <c r="J361" s="260" t="s">
        <v>4007</v>
      </c>
    </row>
    <row r="362" spans="1:10" ht="15" thickBot="1" x14ac:dyDescent="0.35">
      <c r="A362" s="91"/>
      <c r="B362" s="262"/>
      <c r="C362" s="264"/>
      <c r="D362" s="266"/>
      <c r="E362" s="257"/>
      <c r="F362" s="257"/>
      <c r="G362" s="257"/>
      <c r="H362" s="257"/>
      <c r="I362" s="257"/>
      <c r="J362" s="257"/>
    </row>
    <row r="363" spans="1:10" x14ac:dyDescent="0.3">
      <c r="A363" s="95"/>
      <c r="B363" s="261" t="s">
        <v>192</v>
      </c>
      <c r="C363" s="263" t="s">
        <v>4008</v>
      </c>
      <c r="D363" s="265">
        <v>70002092</v>
      </c>
      <c r="E363" s="256" t="s">
        <v>4054</v>
      </c>
      <c r="F363" s="259">
        <v>4.0000000000000001E-3</v>
      </c>
      <c r="G363" s="256" t="s">
        <v>4050</v>
      </c>
      <c r="H363" s="259">
        <v>4.0000000000000001E-3</v>
      </c>
      <c r="I363" s="256"/>
      <c r="J363" s="260" t="s">
        <v>4007</v>
      </c>
    </row>
    <row r="364" spans="1:10" ht="15" thickBot="1" x14ac:dyDescent="0.35">
      <c r="A364" s="91"/>
      <c r="B364" s="262"/>
      <c r="C364" s="264"/>
      <c r="D364" s="266"/>
      <c r="E364" s="257"/>
      <c r="F364" s="257"/>
      <c r="G364" s="257"/>
      <c r="H364" s="257"/>
      <c r="I364" s="257"/>
      <c r="J364" s="257"/>
    </row>
    <row r="365" spans="1:10" x14ac:dyDescent="0.3">
      <c r="A365" s="95"/>
      <c r="B365" s="261" t="s">
        <v>87</v>
      </c>
      <c r="C365" s="263" t="s">
        <v>4008</v>
      </c>
      <c r="D365" s="265">
        <v>70003138</v>
      </c>
      <c r="E365" s="256" t="s">
        <v>4114</v>
      </c>
      <c r="F365" s="267">
        <v>12.92</v>
      </c>
      <c r="G365" s="256" t="s">
        <v>4034</v>
      </c>
      <c r="H365" s="259">
        <v>13.872999999999999</v>
      </c>
      <c r="I365" s="256" t="s">
        <v>4060</v>
      </c>
      <c r="J365" s="259">
        <v>14.222</v>
      </c>
    </row>
    <row r="366" spans="1:10" ht="15" thickBot="1" x14ac:dyDescent="0.35">
      <c r="A366" s="91"/>
      <c r="B366" s="262"/>
      <c r="C366" s="264"/>
      <c r="D366" s="266"/>
      <c r="E366" s="257"/>
      <c r="F366" s="257"/>
      <c r="G366" s="257"/>
      <c r="H366" s="257"/>
      <c r="I366" s="257"/>
      <c r="J366" s="257"/>
    </row>
    <row r="367" spans="1:10" x14ac:dyDescent="0.3">
      <c r="A367" s="95"/>
      <c r="B367" s="261" t="s">
        <v>246</v>
      </c>
      <c r="C367" s="263" t="s">
        <v>4008</v>
      </c>
      <c r="D367" s="265">
        <v>70003142</v>
      </c>
      <c r="E367" s="256" t="s">
        <v>4082</v>
      </c>
      <c r="F367" s="260" t="s">
        <v>4007</v>
      </c>
      <c r="G367" s="256"/>
      <c r="H367" s="260" t="s">
        <v>4007</v>
      </c>
      <c r="I367" s="256"/>
      <c r="J367" s="260" t="s">
        <v>4007</v>
      </c>
    </row>
    <row r="368" spans="1:10" ht="15" thickBot="1" x14ac:dyDescent="0.35">
      <c r="A368" s="91"/>
      <c r="B368" s="262"/>
      <c r="C368" s="264"/>
      <c r="D368" s="266"/>
      <c r="E368" s="257"/>
      <c r="F368" s="257"/>
      <c r="G368" s="257"/>
      <c r="H368" s="257"/>
      <c r="I368" s="257"/>
      <c r="J368" s="257"/>
    </row>
    <row r="369" spans="1:10" x14ac:dyDescent="0.3">
      <c r="A369" s="95"/>
      <c r="B369" s="261" t="s">
        <v>151</v>
      </c>
      <c r="C369" s="263" t="s">
        <v>4008</v>
      </c>
      <c r="D369" s="265">
        <v>70003143</v>
      </c>
      <c r="E369" s="256" t="s">
        <v>4153</v>
      </c>
      <c r="F369" s="260" t="s">
        <v>4007</v>
      </c>
      <c r="G369" s="256"/>
      <c r="H369" s="260" t="s">
        <v>4007</v>
      </c>
      <c r="I369" s="256"/>
      <c r="J369" s="260" t="s">
        <v>4007</v>
      </c>
    </row>
    <row r="370" spans="1:10" ht="15" thickBot="1" x14ac:dyDescent="0.35">
      <c r="A370" s="91"/>
      <c r="B370" s="262"/>
      <c r="C370" s="264"/>
      <c r="D370" s="266"/>
      <c r="E370" s="257"/>
      <c r="F370" s="257"/>
      <c r="G370" s="257"/>
      <c r="H370" s="257"/>
      <c r="I370" s="257"/>
      <c r="J370" s="257"/>
    </row>
    <row r="371" spans="1:10" x14ac:dyDescent="0.3">
      <c r="A371" s="95"/>
      <c r="B371" s="261" t="s">
        <v>78</v>
      </c>
      <c r="C371" s="263" t="s">
        <v>4008</v>
      </c>
      <c r="D371" s="265">
        <v>70003134</v>
      </c>
      <c r="E371" s="256" t="s">
        <v>4147</v>
      </c>
      <c r="F371" s="260" t="s">
        <v>4007</v>
      </c>
      <c r="G371" s="256"/>
      <c r="H371" s="260" t="s">
        <v>4007</v>
      </c>
      <c r="I371" s="256"/>
      <c r="J371" s="260" t="s">
        <v>4007</v>
      </c>
    </row>
    <row r="372" spans="1:10" ht="15" thickBot="1" x14ac:dyDescent="0.35">
      <c r="A372" s="91"/>
      <c r="B372" s="262"/>
      <c r="C372" s="264"/>
      <c r="D372" s="266"/>
      <c r="E372" s="257"/>
      <c r="F372" s="257"/>
      <c r="G372" s="257"/>
      <c r="H372" s="257"/>
      <c r="I372" s="257"/>
      <c r="J372" s="257"/>
    </row>
    <row r="373" spans="1:10" x14ac:dyDescent="0.3">
      <c r="A373" s="95"/>
      <c r="B373" s="261" t="s">
        <v>122</v>
      </c>
      <c r="C373" s="263" t="s">
        <v>4008</v>
      </c>
      <c r="D373" s="265">
        <v>70003144</v>
      </c>
      <c r="E373" s="256" t="s">
        <v>4154</v>
      </c>
      <c r="F373" s="260" t="s">
        <v>4007</v>
      </c>
      <c r="G373" s="256" t="s">
        <v>4155</v>
      </c>
      <c r="H373" s="259">
        <v>22.574999999999999</v>
      </c>
      <c r="I373" s="256" t="s">
        <v>4112</v>
      </c>
      <c r="J373" s="259">
        <v>24.042000000000002</v>
      </c>
    </row>
    <row r="374" spans="1:10" ht="15" thickBot="1" x14ac:dyDescent="0.35">
      <c r="A374" s="91"/>
      <c r="B374" s="262"/>
      <c r="C374" s="264"/>
      <c r="D374" s="266"/>
      <c r="E374" s="257"/>
      <c r="F374" s="257"/>
      <c r="G374" s="257"/>
      <c r="H374" s="257"/>
      <c r="I374" s="257"/>
      <c r="J374" s="257"/>
    </row>
    <row r="375" spans="1:10" x14ac:dyDescent="0.3">
      <c r="A375" s="95"/>
      <c r="B375" s="261" t="s">
        <v>45</v>
      </c>
      <c r="C375" s="263" t="s">
        <v>4008</v>
      </c>
      <c r="D375" s="265">
        <v>70003141</v>
      </c>
      <c r="E375" s="256" t="s">
        <v>4022</v>
      </c>
      <c r="F375" s="258">
        <v>3</v>
      </c>
      <c r="G375" s="256"/>
      <c r="H375" s="260" t="s">
        <v>4007</v>
      </c>
      <c r="I375" s="256"/>
      <c r="J375" s="260" t="s">
        <v>4007</v>
      </c>
    </row>
    <row r="376" spans="1:10" ht="15" thickBot="1" x14ac:dyDescent="0.35">
      <c r="A376" s="91"/>
      <c r="B376" s="262"/>
      <c r="C376" s="264"/>
      <c r="D376" s="266"/>
      <c r="E376" s="257"/>
      <c r="F376" s="257"/>
      <c r="G376" s="257"/>
      <c r="H376" s="257"/>
      <c r="I376" s="257"/>
      <c r="J376" s="257"/>
    </row>
    <row r="377" spans="1:10" x14ac:dyDescent="0.3">
      <c r="A377" s="95"/>
      <c r="B377" s="261" t="s">
        <v>82</v>
      </c>
      <c r="C377" s="263" t="s">
        <v>4008</v>
      </c>
      <c r="D377" s="265">
        <v>70003137</v>
      </c>
      <c r="E377" s="256" t="s">
        <v>4089</v>
      </c>
      <c r="F377" s="259">
        <v>2E-3</v>
      </c>
      <c r="G377" s="256" t="s">
        <v>4034</v>
      </c>
      <c r="H377" s="259">
        <v>2E-3</v>
      </c>
      <c r="I377" s="256" t="s">
        <v>4012</v>
      </c>
      <c r="J377" s="259">
        <v>2E-3</v>
      </c>
    </row>
    <row r="378" spans="1:10" ht="15" thickBot="1" x14ac:dyDescent="0.35">
      <c r="A378" s="91"/>
      <c r="B378" s="262"/>
      <c r="C378" s="264"/>
      <c r="D378" s="266"/>
      <c r="E378" s="257"/>
      <c r="F378" s="257"/>
      <c r="G378" s="257"/>
      <c r="H378" s="257"/>
      <c r="I378" s="257"/>
      <c r="J378" s="257"/>
    </row>
    <row r="379" spans="1:10" x14ac:dyDescent="0.3">
      <c r="A379" s="95"/>
      <c r="B379" s="261" t="s">
        <v>269</v>
      </c>
      <c r="C379" s="263" t="s">
        <v>4008</v>
      </c>
      <c r="D379" s="265">
        <v>70003136</v>
      </c>
      <c r="E379" s="256" t="s">
        <v>4156</v>
      </c>
      <c r="F379" s="260" t="s">
        <v>4007</v>
      </c>
      <c r="G379" s="256"/>
      <c r="H379" s="260" t="s">
        <v>4007</v>
      </c>
      <c r="I379" s="256"/>
      <c r="J379" s="260" t="s">
        <v>4007</v>
      </c>
    </row>
    <row r="380" spans="1:10" ht="15" thickBot="1" x14ac:dyDescent="0.35">
      <c r="A380" s="91"/>
      <c r="B380" s="262"/>
      <c r="C380" s="264"/>
      <c r="D380" s="266"/>
      <c r="E380" s="257"/>
      <c r="F380" s="257"/>
      <c r="G380" s="257"/>
      <c r="H380" s="257"/>
      <c r="I380" s="257"/>
      <c r="J380" s="257"/>
    </row>
    <row r="381" spans="1:10" x14ac:dyDescent="0.3">
      <c r="A381" s="95"/>
      <c r="B381" s="261" t="s">
        <v>238</v>
      </c>
      <c r="C381" s="263" t="s">
        <v>4008</v>
      </c>
      <c r="D381" s="265">
        <v>70003135</v>
      </c>
      <c r="E381" s="256" t="s">
        <v>4157</v>
      </c>
      <c r="F381" s="260" t="s">
        <v>4007</v>
      </c>
      <c r="G381" s="256" t="s">
        <v>4042</v>
      </c>
      <c r="H381" s="259">
        <v>4.5330000000000004</v>
      </c>
      <c r="I381" s="256" t="s">
        <v>4070</v>
      </c>
      <c r="J381" s="267">
        <v>4.55</v>
      </c>
    </row>
    <row r="382" spans="1:10" ht="15" thickBot="1" x14ac:dyDescent="0.35">
      <c r="A382" s="91"/>
      <c r="B382" s="262"/>
      <c r="C382" s="264"/>
      <c r="D382" s="266"/>
      <c r="E382" s="257"/>
      <c r="F382" s="257"/>
      <c r="G382" s="257"/>
      <c r="H382" s="257"/>
      <c r="I382" s="257"/>
      <c r="J382" s="257"/>
    </row>
    <row r="383" spans="1:10" x14ac:dyDescent="0.3">
      <c r="A383" s="95"/>
      <c r="B383" s="261" t="s">
        <v>162</v>
      </c>
      <c r="C383" s="263" t="s">
        <v>4008</v>
      </c>
      <c r="D383" s="265">
        <v>70003139</v>
      </c>
      <c r="E383" s="256" t="s">
        <v>4106</v>
      </c>
      <c r="F383" s="259">
        <v>8.5920000000000005</v>
      </c>
      <c r="G383" s="256" t="s">
        <v>4050</v>
      </c>
      <c r="H383" s="259">
        <v>9.4580000000000002</v>
      </c>
      <c r="I383" s="256" t="s">
        <v>4060</v>
      </c>
      <c r="J383" s="267">
        <v>9.9600000000000009</v>
      </c>
    </row>
    <row r="384" spans="1:10" ht="15" thickBot="1" x14ac:dyDescent="0.35">
      <c r="A384" s="91"/>
      <c r="B384" s="262"/>
      <c r="C384" s="264"/>
      <c r="D384" s="266"/>
      <c r="E384" s="257"/>
      <c r="F384" s="257"/>
      <c r="G384" s="257"/>
      <c r="H384" s="257"/>
      <c r="I384" s="257"/>
      <c r="J384" s="257"/>
    </row>
    <row r="385" spans="1:10" x14ac:dyDescent="0.3">
      <c r="A385" s="95"/>
      <c r="B385" s="261" t="s">
        <v>55</v>
      </c>
      <c r="C385" s="263" t="s">
        <v>4008</v>
      </c>
      <c r="D385" s="265">
        <v>70003140</v>
      </c>
      <c r="E385" s="256" t="s">
        <v>4158</v>
      </c>
      <c r="F385" s="260" t="s">
        <v>4007</v>
      </c>
      <c r="G385" s="256"/>
      <c r="H385" s="260" t="s">
        <v>4007</v>
      </c>
      <c r="I385" s="256"/>
      <c r="J385" s="260" t="s">
        <v>4007</v>
      </c>
    </row>
    <row r="386" spans="1:10" ht="15" thickBot="1" x14ac:dyDescent="0.35">
      <c r="A386" s="91"/>
      <c r="B386" s="262"/>
      <c r="C386" s="264"/>
      <c r="D386" s="266"/>
      <c r="E386" s="257"/>
      <c r="F386" s="257"/>
      <c r="G386" s="257"/>
      <c r="H386" s="257"/>
      <c r="I386" s="257"/>
      <c r="J386" s="257"/>
    </row>
    <row r="387" spans="1:10" x14ac:dyDescent="0.3">
      <c r="A387" s="95"/>
      <c r="B387" s="261" t="s">
        <v>231</v>
      </c>
      <c r="C387" s="263" t="s">
        <v>4008</v>
      </c>
      <c r="D387" s="265">
        <v>70003133</v>
      </c>
      <c r="E387" s="256" t="s">
        <v>4159</v>
      </c>
      <c r="F387" s="260" t="s">
        <v>4007</v>
      </c>
      <c r="G387" s="256"/>
      <c r="H387" s="260" t="s">
        <v>4007</v>
      </c>
      <c r="I387" s="256" t="s">
        <v>4016</v>
      </c>
      <c r="J387" s="259">
        <v>0.35099999999999998</v>
      </c>
    </row>
    <row r="388" spans="1:10" ht="15" thickBot="1" x14ac:dyDescent="0.35">
      <c r="A388" s="91"/>
      <c r="B388" s="262"/>
      <c r="C388" s="264"/>
      <c r="D388" s="266"/>
      <c r="E388" s="257"/>
      <c r="F388" s="257"/>
      <c r="G388" s="257"/>
      <c r="H388" s="257"/>
      <c r="I388" s="257"/>
      <c r="J388" s="257"/>
    </row>
    <row r="389" spans="1:10" x14ac:dyDescent="0.3">
      <c r="A389" s="95"/>
      <c r="B389" s="261" t="s">
        <v>239</v>
      </c>
      <c r="C389" s="263" t="s">
        <v>4008</v>
      </c>
      <c r="D389" s="265">
        <v>70001082</v>
      </c>
      <c r="E389" s="256" t="s">
        <v>4160</v>
      </c>
      <c r="F389" s="260" t="s">
        <v>4007</v>
      </c>
      <c r="G389" s="256"/>
      <c r="H389" s="260" t="s">
        <v>4007</v>
      </c>
      <c r="I389" s="256"/>
      <c r="J389" s="260" t="s">
        <v>4007</v>
      </c>
    </row>
    <row r="390" spans="1:10" ht="15" thickBot="1" x14ac:dyDescent="0.35">
      <c r="A390" s="91"/>
      <c r="B390" s="262"/>
      <c r="C390" s="264"/>
      <c r="D390" s="266"/>
      <c r="E390" s="257"/>
      <c r="F390" s="257"/>
      <c r="G390" s="257"/>
      <c r="H390" s="257"/>
      <c r="I390" s="257"/>
      <c r="J390" s="257"/>
    </row>
    <row r="391" spans="1:10" x14ac:dyDescent="0.3">
      <c r="A391" s="95"/>
      <c r="B391" s="261" t="s">
        <v>176</v>
      </c>
      <c r="C391" s="263" t="s">
        <v>4008</v>
      </c>
      <c r="D391" s="265">
        <v>70001083</v>
      </c>
      <c r="E391" s="256" t="s">
        <v>4113</v>
      </c>
      <c r="F391" s="260" t="s">
        <v>4007</v>
      </c>
      <c r="G391" s="256"/>
      <c r="H391" s="260" t="s">
        <v>4007</v>
      </c>
      <c r="I391" s="256"/>
      <c r="J391" s="260" t="s">
        <v>4007</v>
      </c>
    </row>
    <row r="392" spans="1:10" ht="15" thickBot="1" x14ac:dyDescent="0.35">
      <c r="A392" s="91"/>
      <c r="B392" s="262"/>
      <c r="C392" s="264"/>
      <c r="D392" s="266"/>
      <c r="E392" s="257"/>
      <c r="F392" s="257"/>
      <c r="G392" s="257"/>
      <c r="H392" s="257"/>
      <c r="I392" s="257"/>
      <c r="J392" s="257"/>
    </row>
    <row r="393" spans="1:10" x14ac:dyDescent="0.3">
      <c r="A393" s="95"/>
      <c r="B393" s="261" t="s">
        <v>206</v>
      </c>
      <c r="C393" s="263" t="s">
        <v>4008</v>
      </c>
      <c r="D393" s="265">
        <v>70001088</v>
      </c>
      <c r="E393" s="256" t="s">
        <v>4041</v>
      </c>
      <c r="F393" s="259">
        <v>3.8639999999999999</v>
      </c>
      <c r="G393" s="256" t="s">
        <v>4074</v>
      </c>
      <c r="H393" s="259">
        <v>4.2149999999999999</v>
      </c>
      <c r="I393" s="256"/>
      <c r="J393" s="260" t="s">
        <v>4007</v>
      </c>
    </row>
    <row r="394" spans="1:10" ht="15" thickBot="1" x14ac:dyDescent="0.35">
      <c r="A394" s="91"/>
      <c r="B394" s="262"/>
      <c r="C394" s="264"/>
      <c r="D394" s="266"/>
      <c r="E394" s="257"/>
      <c r="F394" s="257"/>
      <c r="G394" s="257"/>
      <c r="H394" s="257"/>
      <c r="I394" s="257"/>
      <c r="J394" s="257"/>
    </row>
    <row r="395" spans="1:10" x14ac:dyDescent="0.3">
      <c r="A395" s="95"/>
      <c r="B395" s="261" t="s">
        <v>74</v>
      </c>
      <c r="C395" s="263" t="s">
        <v>4008</v>
      </c>
      <c r="D395" s="265">
        <v>70001085</v>
      </c>
      <c r="E395" s="256" t="s">
        <v>4161</v>
      </c>
      <c r="F395" s="260" t="s">
        <v>4007</v>
      </c>
      <c r="G395" s="256"/>
      <c r="H395" s="260" t="s">
        <v>4007</v>
      </c>
      <c r="I395" s="256"/>
      <c r="J395" s="260" t="s">
        <v>4007</v>
      </c>
    </row>
    <row r="396" spans="1:10" ht="15" thickBot="1" x14ac:dyDescent="0.35">
      <c r="A396" s="91"/>
      <c r="B396" s="262"/>
      <c r="C396" s="264"/>
      <c r="D396" s="266"/>
      <c r="E396" s="257"/>
      <c r="F396" s="257"/>
      <c r="G396" s="257"/>
      <c r="H396" s="257"/>
      <c r="I396" s="257"/>
      <c r="J396" s="257"/>
    </row>
    <row r="397" spans="1:10" x14ac:dyDescent="0.3">
      <c r="A397" s="95"/>
      <c r="B397" s="261" t="s">
        <v>80</v>
      </c>
      <c r="C397" s="263" t="s">
        <v>4008</v>
      </c>
      <c r="D397" s="269">
        <v>70001084</v>
      </c>
      <c r="E397" s="256" t="s">
        <v>4162</v>
      </c>
      <c r="F397" s="260" t="s">
        <v>4007</v>
      </c>
      <c r="G397" s="256"/>
      <c r="H397" s="260" t="s">
        <v>4007</v>
      </c>
      <c r="I397" s="256"/>
      <c r="J397" s="260" t="s">
        <v>4007</v>
      </c>
    </row>
    <row r="398" spans="1:10" ht="15" thickBot="1" x14ac:dyDescent="0.35">
      <c r="A398" s="91"/>
      <c r="B398" s="262"/>
      <c r="C398" s="264"/>
      <c r="D398" s="266"/>
      <c r="E398" s="257"/>
      <c r="F398" s="257"/>
      <c r="G398" s="257"/>
      <c r="H398" s="257"/>
      <c r="I398" s="257"/>
      <c r="J398" s="257"/>
    </row>
    <row r="399" spans="1:10" x14ac:dyDescent="0.3">
      <c r="A399" s="95"/>
      <c r="B399" s="261" t="s">
        <v>60</v>
      </c>
      <c r="C399" s="263" t="s">
        <v>4008</v>
      </c>
      <c r="D399" s="265">
        <v>70001089</v>
      </c>
      <c r="E399" s="256" t="s">
        <v>4163</v>
      </c>
      <c r="F399" s="260" t="s">
        <v>4007</v>
      </c>
      <c r="G399" s="256"/>
      <c r="H399" s="260" t="s">
        <v>4007</v>
      </c>
      <c r="I399" s="256"/>
      <c r="J399" s="260" t="s">
        <v>4007</v>
      </c>
    </row>
    <row r="400" spans="1:10" ht="15" thickBot="1" x14ac:dyDescent="0.35">
      <c r="A400" s="91"/>
      <c r="B400" s="262"/>
      <c r="C400" s="264"/>
      <c r="D400" s="266"/>
      <c r="E400" s="257"/>
      <c r="F400" s="257"/>
      <c r="G400" s="257"/>
      <c r="H400" s="257"/>
      <c r="I400" s="257"/>
      <c r="J400" s="257"/>
    </row>
    <row r="401" spans="1:10" x14ac:dyDescent="0.3">
      <c r="A401" s="95"/>
      <c r="B401" s="261" t="s">
        <v>315</v>
      </c>
      <c r="C401" s="263" t="s">
        <v>4008</v>
      </c>
      <c r="D401" s="265">
        <v>70001084</v>
      </c>
      <c r="E401" s="256" t="s">
        <v>4120</v>
      </c>
      <c r="F401" s="260" t="s">
        <v>4007</v>
      </c>
      <c r="G401" s="256" t="s">
        <v>4039</v>
      </c>
      <c r="H401" s="267">
        <v>0.24</v>
      </c>
      <c r="I401" s="256" t="s">
        <v>4055</v>
      </c>
      <c r="J401" s="267">
        <v>0.25</v>
      </c>
    </row>
    <row r="402" spans="1:10" ht="15" thickBot="1" x14ac:dyDescent="0.35">
      <c r="A402" s="91"/>
      <c r="B402" s="262"/>
      <c r="C402" s="264"/>
      <c r="D402" s="266"/>
      <c r="E402" s="257"/>
      <c r="F402" s="257"/>
      <c r="G402" s="257"/>
      <c r="H402" s="257"/>
      <c r="I402" s="257"/>
      <c r="J402" s="257"/>
    </row>
    <row r="403" spans="1:10" x14ac:dyDescent="0.3">
      <c r="A403" s="95"/>
      <c r="B403" s="261" t="s">
        <v>204</v>
      </c>
      <c r="C403" s="263" t="s">
        <v>4008</v>
      </c>
      <c r="D403" s="265">
        <v>70001092</v>
      </c>
      <c r="E403" s="256" t="s">
        <v>4139</v>
      </c>
      <c r="F403" s="260" t="s">
        <v>4007</v>
      </c>
      <c r="G403" s="256"/>
      <c r="H403" s="260" t="s">
        <v>4007</v>
      </c>
      <c r="I403" s="256"/>
      <c r="J403" s="260" t="s">
        <v>4007</v>
      </c>
    </row>
    <row r="404" spans="1:10" ht="15" thickBot="1" x14ac:dyDescent="0.35">
      <c r="A404" s="91"/>
      <c r="B404" s="262"/>
      <c r="C404" s="264"/>
      <c r="D404" s="266"/>
      <c r="E404" s="257"/>
      <c r="F404" s="257"/>
      <c r="G404" s="257"/>
      <c r="H404" s="257"/>
      <c r="I404" s="257"/>
      <c r="J404" s="257"/>
    </row>
    <row r="405" spans="1:10" x14ac:dyDescent="0.3">
      <c r="A405" s="95"/>
      <c r="B405" s="261" t="s">
        <v>97</v>
      </c>
      <c r="C405" s="263" t="s">
        <v>4008</v>
      </c>
      <c r="D405" s="265">
        <v>70001081</v>
      </c>
      <c r="E405" s="256" t="s">
        <v>4036</v>
      </c>
      <c r="F405" s="260" t="s">
        <v>4007</v>
      </c>
      <c r="G405" s="256"/>
      <c r="H405" s="260" t="s">
        <v>4007</v>
      </c>
      <c r="I405" s="256"/>
      <c r="J405" s="260" t="s">
        <v>4007</v>
      </c>
    </row>
    <row r="406" spans="1:10" ht="15" thickBot="1" x14ac:dyDescent="0.35">
      <c r="A406" s="91"/>
      <c r="B406" s="262"/>
      <c r="C406" s="264"/>
      <c r="D406" s="266"/>
      <c r="E406" s="257"/>
      <c r="F406" s="257"/>
      <c r="G406" s="257"/>
      <c r="H406" s="257"/>
      <c r="I406" s="257"/>
      <c r="J406" s="257"/>
    </row>
    <row r="407" spans="1:10" x14ac:dyDescent="0.3">
      <c r="A407" s="95"/>
      <c r="B407" s="261" t="s">
        <v>109</v>
      </c>
      <c r="C407" s="263" t="s">
        <v>4008</v>
      </c>
      <c r="D407" s="265">
        <v>70001091</v>
      </c>
      <c r="E407" s="256" t="s">
        <v>4064</v>
      </c>
      <c r="F407" s="259">
        <v>14.983000000000001</v>
      </c>
      <c r="G407" s="256"/>
      <c r="H407" s="260" t="s">
        <v>4007</v>
      </c>
      <c r="I407" s="256" t="s">
        <v>4164</v>
      </c>
      <c r="J407" s="259">
        <v>16.337</v>
      </c>
    </row>
    <row r="408" spans="1:10" ht="15" thickBot="1" x14ac:dyDescent="0.35">
      <c r="A408" s="91"/>
      <c r="B408" s="262"/>
      <c r="C408" s="264"/>
      <c r="D408" s="266"/>
      <c r="E408" s="257"/>
      <c r="F408" s="257"/>
      <c r="G408" s="257"/>
      <c r="H408" s="257"/>
      <c r="I408" s="257"/>
      <c r="J408" s="257"/>
    </row>
    <row r="409" spans="1:10" x14ac:dyDescent="0.3">
      <c r="A409" s="95"/>
      <c r="B409" s="261" t="s">
        <v>170</v>
      </c>
      <c r="C409" s="263" t="s">
        <v>4008</v>
      </c>
      <c r="D409" s="265">
        <v>70001090</v>
      </c>
      <c r="E409" s="256" t="s">
        <v>4165</v>
      </c>
      <c r="F409" s="260" t="s">
        <v>4007</v>
      </c>
      <c r="G409" s="256"/>
      <c r="H409" s="260" t="s">
        <v>4007</v>
      </c>
      <c r="I409" s="256"/>
      <c r="J409" s="260" t="s">
        <v>4007</v>
      </c>
    </row>
    <row r="410" spans="1:10" ht="15" thickBot="1" x14ac:dyDescent="0.35">
      <c r="A410" s="91"/>
      <c r="B410" s="262"/>
      <c r="C410" s="264"/>
      <c r="D410" s="266"/>
      <c r="E410" s="257"/>
      <c r="F410" s="257"/>
      <c r="G410" s="257"/>
      <c r="H410" s="257"/>
      <c r="I410" s="257"/>
      <c r="J410" s="257"/>
    </row>
    <row r="411" spans="1:10" x14ac:dyDescent="0.3">
      <c r="A411" s="95"/>
      <c r="B411" s="261" t="s">
        <v>257</v>
      </c>
      <c r="C411" s="263" t="s">
        <v>4008</v>
      </c>
      <c r="D411" s="265">
        <v>70001667</v>
      </c>
      <c r="E411" s="256" t="s">
        <v>4166</v>
      </c>
      <c r="F411" s="260" t="s">
        <v>4007</v>
      </c>
      <c r="G411" s="256"/>
      <c r="H411" s="260" t="s">
        <v>4007</v>
      </c>
      <c r="I411" s="256"/>
      <c r="J411" s="260" t="s">
        <v>4007</v>
      </c>
    </row>
    <row r="412" spans="1:10" ht="15" thickBot="1" x14ac:dyDescent="0.35">
      <c r="A412" s="91"/>
      <c r="B412" s="262"/>
      <c r="C412" s="264"/>
      <c r="D412" s="266"/>
      <c r="E412" s="257"/>
      <c r="F412" s="257"/>
      <c r="G412" s="257"/>
      <c r="H412" s="257"/>
      <c r="I412" s="257"/>
      <c r="J412" s="257"/>
    </row>
    <row r="413" spans="1:10" x14ac:dyDescent="0.3">
      <c r="A413" s="95"/>
      <c r="B413" s="261" t="s">
        <v>53</v>
      </c>
      <c r="C413" s="263" t="s">
        <v>4008</v>
      </c>
      <c r="D413" s="265">
        <v>70001657</v>
      </c>
      <c r="E413" s="256" t="s">
        <v>4167</v>
      </c>
      <c r="F413" s="260" t="s">
        <v>4007</v>
      </c>
      <c r="G413" s="256"/>
      <c r="H413" s="260" t="s">
        <v>4007</v>
      </c>
      <c r="I413" s="256"/>
      <c r="J413" s="260" t="s">
        <v>4007</v>
      </c>
    </row>
    <row r="414" spans="1:10" ht="15" thickBot="1" x14ac:dyDescent="0.35">
      <c r="A414" s="91"/>
      <c r="B414" s="262"/>
      <c r="C414" s="264"/>
      <c r="D414" s="266"/>
      <c r="E414" s="257"/>
      <c r="F414" s="257"/>
      <c r="G414" s="257"/>
      <c r="H414" s="257"/>
      <c r="I414" s="257"/>
      <c r="J414" s="257"/>
    </row>
    <row r="415" spans="1:10" x14ac:dyDescent="0.3">
      <c r="A415" s="95"/>
      <c r="B415" s="261" t="s">
        <v>289</v>
      </c>
      <c r="C415" s="263" t="s">
        <v>4008</v>
      </c>
      <c r="D415" s="265">
        <v>70001668</v>
      </c>
      <c r="E415" s="256" t="s">
        <v>4168</v>
      </c>
      <c r="F415" s="260" t="s">
        <v>4007</v>
      </c>
      <c r="G415" s="256"/>
      <c r="H415" s="260" t="s">
        <v>4007</v>
      </c>
      <c r="I415" s="256"/>
      <c r="J415" s="260" t="s">
        <v>4007</v>
      </c>
    </row>
    <row r="416" spans="1:10" ht="15" thickBot="1" x14ac:dyDescent="0.35">
      <c r="A416" s="91"/>
      <c r="B416" s="262"/>
      <c r="C416" s="264"/>
      <c r="D416" s="266"/>
      <c r="E416" s="257"/>
      <c r="F416" s="257"/>
      <c r="G416" s="257"/>
      <c r="H416" s="257"/>
      <c r="I416" s="257"/>
      <c r="J416" s="257"/>
    </row>
    <row r="417" spans="1:10" x14ac:dyDescent="0.3">
      <c r="A417" s="95"/>
      <c r="B417" s="261" t="s">
        <v>70</v>
      </c>
      <c r="C417" s="263" t="s">
        <v>4008</v>
      </c>
      <c r="D417" s="265">
        <v>70001662</v>
      </c>
      <c r="E417" s="256" t="s">
        <v>4169</v>
      </c>
      <c r="F417" s="260" t="s">
        <v>4007</v>
      </c>
      <c r="G417" s="256" t="s">
        <v>4074</v>
      </c>
      <c r="H417" s="267">
        <v>0.03</v>
      </c>
      <c r="I417" s="256"/>
      <c r="J417" s="260" t="s">
        <v>4007</v>
      </c>
    </row>
    <row r="418" spans="1:10" ht="15" thickBot="1" x14ac:dyDescent="0.35">
      <c r="A418" s="91"/>
      <c r="B418" s="262"/>
      <c r="C418" s="264"/>
      <c r="D418" s="266"/>
      <c r="E418" s="257"/>
      <c r="F418" s="257"/>
      <c r="G418" s="257"/>
      <c r="H418" s="257"/>
      <c r="I418" s="257"/>
      <c r="J418" s="257"/>
    </row>
    <row r="419" spans="1:10" x14ac:dyDescent="0.3">
      <c r="A419" s="95"/>
      <c r="B419" s="261" t="s">
        <v>107</v>
      </c>
      <c r="C419" s="263" t="s">
        <v>4008</v>
      </c>
      <c r="D419" s="265">
        <v>70001664</v>
      </c>
      <c r="E419" s="256" t="s">
        <v>4022</v>
      </c>
      <c r="F419" s="259">
        <v>16.641999999999999</v>
      </c>
      <c r="G419" s="256" t="s">
        <v>4092</v>
      </c>
      <c r="H419" s="259">
        <v>17.777000000000001</v>
      </c>
      <c r="I419" s="256" t="s">
        <v>4055</v>
      </c>
      <c r="J419" s="267">
        <v>18.52</v>
      </c>
    </row>
    <row r="420" spans="1:10" ht="15" thickBot="1" x14ac:dyDescent="0.35">
      <c r="A420" s="91"/>
      <c r="B420" s="262"/>
      <c r="C420" s="264"/>
      <c r="D420" s="266"/>
      <c r="E420" s="257"/>
      <c r="F420" s="257"/>
      <c r="G420" s="257"/>
      <c r="H420" s="257"/>
      <c r="I420" s="257"/>
      <c r="J420" s="257"/>
    </row>
    <row r="421" spans="1:10" x14ac:dyDescent="0.3">
      <c r="A421" s="95"/>
      <c r="B421" s="261" t="s">
        <v>108</v>
      </c>
      <c r="C421" s="263" t="s">
        <v>4008</v>
      </c>
      <c r="D421" s="265">
        <v>70001661</v>
      </c>
      <c r="E421" s="256" t="s">
        <v>4009</v>
      </c>
      <c r="F421" s="259">
        <v>4.0000000000000001E-3</v>
      </c>
      <c r="G421" s="256" t="s">
        <v>4111</v>
      </c>
      <c r="H421" s="259">
        <v>4.0000000000000001E-3</v>
      </c>
      <c r="I421" s="256" t="s">
        <v>4024</v>
      </c>
      <c r="J421" s="259">
        <v>4.0000000000000001E-3</v>
      </c>
    </row>
    <row r="422" spans="1:10" ht="15" thickBot="1" x14ac:dyDescent="0.35">
      <c r="A422" s="91"/>
      <c r="B422" s="262"/>
      <c r="C422" s="264"/>
      <c r="D422" s="266"/>
      <c r="E422" s="257"/>
      <c r="F422" s="257"/>
      <c r="G422" s="257"/>
      <c r="H422" s="257"/>
      <c r="I422" s="257"/>
      <c r="J422" s="257"/>
    </row>
    <row r="423" spans="1:10" x14ac:dyDescent="0.3">
      <c r="A423" s="95"/>
      <c r="B423" s="261" t="s">
        <v>69</v>
      </c>
      <c r="C423" s="263" t="s">
        <v>4008</v>
      </c>
      <c r="D423" s="265">
        <v>70002643</v>
      </c>
      <c r="E423" s="256" t="s">
        <v>4170</v>
      </c>
      <c r="F423" s="260" t="s">
        <v>4007</v>
      </c>
      <c r="G423" s="256"/>
      <c r="H423" s="260" t="s">
        <v>4007</v>
      </c>
      <c r="I423" s="256"/>
      <c r="J423" s="260" t="s">
        <v>4007</v>
      </c>
    </row>
    <row r="424" spans="1:10" ht="15" thickBot="1" x14ac:dyDescent="0.35">
      <c r="A424" s="91"/>
      <c r="B424" s="262"/>
      <c r="C424" s="264"/>
      <c r="D424" s="266"/>
      <c r="E424" s="257"/>
      <c r="F424" s="257"/>
      <c r="G424" s="257"/>
      <c r="H424" s="257"/>
      <c r="I424" s="257"/>
      <c r="J424" s="257"/>
    </row>
    <row r="425" spans="1:10" x14ac:dyDescent="0.3">
      <c r="A425" s="95"/>
      <c r="B425" s="261" t="s">
        <v>110</v>
      </c>
      <c r="C425" s="263" t="s">
        <v>4008</v>
      </c>
      <c r="D425" s="265">
        <v>70002651</v>
      </c>
      <c r="E425" s="256" t="s">
        <v>4171</v>
      </c>
      <c r="F425" s="260" t="s">
        <v>4007</v>
      </c>
      <c r="G425" s="256"/>
      <c r="H425" s="260" t="s">
        <v>4007</v>
      </c>
      <c r="I425" s="256"/>
      <c r="J425" s="260" t="s">
        <v>4007</v>
      </c>
    </row>
    <row r="426" spans="1:10" ht="15" thickBot="1" x14ac:dyDescent="0.35">
      <c r="A426" s="91"/>
      <c r="B426" s="262"/>
      <c r="C426" s="264"/>
      <c r="D426" s="266"/>
      <c r="E426" s="257"/>
      <c r="F426" s="257"/>
      <c r="G426" s="257"/>
      <c r="H426" s="257"/>
      <c r="I426" s="257"/>
      <c r="J426" s="257"/>
    </row>
    <row r="427" spans="1:10" x14ac:dyDescent="0.3">
      <c r="A427" s="95"/>
      <c r="B427" s="261" t="s">
        <v>95</v>
      </c>
      <c r="C427" s="263" t="s">
        <v>4008</v>
      </c>
      <c r="D427" s="265">
        <v>70002649</v>
      </c>
      <c r="E427" s="256" t="s">
        <v>4172</v>
      </c>
      <c r="F427" s="260" t="s">
        <v>4007</v>
      </c>
      <c r="G427" s="256"/>
      <c r="H427" s="260" t="s">
        <v>4007</v>
      </c>
      <c r="I427" s="256"/>
      <c r="J427" s="260" t="s">
        <v>4007</v>
      </c>
    </row>
    <row r="428" spans="1:10" ht="15" thickBot="1" x14ac:dyDescent="0.35">
      <c r="A428" s="91"/>
      <c r="B428" s="262"/>
      <c r="C428" s="264"/>
      <c r="D428" s="266"/>
      <c r="E428" s="257"/>
      <c r="F428" s="257"/>
      <c r="G428" s="257"/>
      <c r="H428" s="257"/>
      <c r="I428" s="257"/>
      <c r="J428" s="257"/>
    </row>
    <row r="429" spans="1:10" x14ac:dyDescent="0.3">
      <c r="A429" s="95"/>
      <c r="B429" s="261" t="s">
        <v>71</v>
      </c>
      <c r="C429" s="263" t="s">
        <v>4008</v>
      </c>
      <c r="D429" s="265">
        <v>70002647</v>
      </c>
      <c r="E429" s="256" t="s">
        <v>4033</v>
      </c>
      <c r="F429" s="259">
        <v>11.708</v>
      </c>
      <c r="G429" s="256" t="s">
        <v>4010</v>
      </c>
      <c r="H429" s="259">
        <v>12.207000000000001</v>
      </c>
      <c r="I429" s="256" t="s">
        <v>4012</v>
      </c>
      <c r="J429" s="259">
        <v>12.576000000000001</v>
      </c>
    </row>
    <row r="430" spans="1:10" ht="15" thickBot="1" x14ac:dyDescent="0.35">
      <c r="A430" s="91"/>
      <c r="B430" s="262"/>
      <c r="C430" s="264"/>
      <c r="D430" s="266"/>
      <c r="E430" s="257"/>
      <c r="F430" s="257"/>
      <c r="G430" s="257"/>
      <c r="H430" s="257"/>
      <c r="I430" s="257"/>
      <c r="J430" s="257"/>
    </row>
    <row r="431" spans="1:10" x14ac:dyDescent="0.3">
      <c r="A431" s="95"/>
      <c r="B431" s="261" t="s">
        <v>224</v>
      </c>
      <c r="C431" s="263" t="s">
        <v>4008</v>
      </c>
      <c r="D431" s="265">
        <v>70002641</v>
      </c>
      <c r="E431" s="256" t="s">
        <v>4085</v>
      </c>
      <c r="F431" s="260" t="s">
        <v>4007</v>
      </c>
      <c r="G431" s="256"/>
      <c r="H431" s="260" t="s">
        <v>4007</v>
      </c>
      <c r="I431" s="256" t="s">
        <v>4012</v>
      </c>
      <c r="J431" s="267">
        <v>19.350000000000001</v>
      </c>
    </row>
    <row r="432" spans="1:10" ht="15" thickBot="1" x14ac:dyDescent="0.35">
      <c r="A432" s="91"/>
      <c r="B432" s="262"/>
      <c r="C432" s="264"/>
      <c r="D432" s="266"/>
      <c r="E432" s="257"/>
      <c r="F432" s="257"/>
      <c r="G432" s="257"/>
      <c r="H432" s="257"/>
      <c r="I432" s="257"/>
      <c r="J432" s="257"/>
    </row>
    <row r="433" spans="1:10" x14ac:dyDescent="0.3">
      <c r="A433" s="95"/>
      <c r="B433" s="261" t="s">
        <v>232</v>
      </c>
      <c r="C433" s="263" t="s">
        <v>4008</v>
      </c>
      <c r="D433" s="265">
        <v>70002650</v>
      </c>
      <c r="E433" s="256" t="s">
        <v>4079</v>
      </c>
      <c r="F433" s="260" t="s">
        <v>4007</v>
      </c>
      <c r="G433" s="256"/>
      <c r="H433" s="260" t="s">
        <v>4007</v>
      </c>
      <c r="I433" s="256"/>
      <c r="J433" s="260" t="s">
        <v>4007</v>
      </c>
    </row>
    <row r="434" spans="1:10" ht="15" thickBot="1" x14ac:dyDescent="0.35">
      <c r="A434" s="91"/>
      <c r="B434" s="262"/>
      <c r="C434" s="264"/>
      <c r="D434" s="266"/>
      <c r="E434" s="257"/>
      <c r="F434" s="257"/>
      <c r="G434" s="257"/>
      <c r="H434" s="257"/>
      <c r="I434" s="257"/>
      <c r="J434" s="257"/>
    </row>
    <row r="435" spans="1:10" x14ac:dyDescent="0.3">
      <c r="A435" s="95"/>
      <c r="B435" s="261" t="s">
        <v>316</v>
      </c>
      <c r="C435" s="263" t="s">
        <v>4008</v>
      </c>
      <c r="D435" s="265">
        <v>70002644</v>
      </c>
      <c r="E435" s="256" t="s">
        <v>4173</v>
      </c>
      <c r="F435" s="260" t="s">
        <v>4007</v>
      </c>
      <c r="G435" s="256"/>
      <c r="H435" s="260" t="s">
        <v>4007</v>
      </c>
      <c r="I435" s="256"/>
      <c r="J435" s="260" t="s">
        <v>4007</v>
      </c>
    </row>
    <row r="436" spans="1:10" ht="15" thickBot="1" x14ac:dyDescent="0.35">
      <c r="A436" s="91"/>
      <c r="B436" s="262"/>
      <c r="C436" s="264"/>
      <c r="D436" s="266"/>
      <c r="E436" s="257"/>
      <c r="F436" s="257"/>
      <c r="G436" s="257"/>
      <c r="H436" s="257"/>
      <c r="I436" s="257"/>
      <c r="J436" s="257"/>
    </row>
    <row r="437" spans="1:10" x14ac:dyDescent="0.3">
      <c r="A437" s="95"/>
      <c r="B437" s="261" t="s">
        <v>167</v>
      </c>
      <c r="C437" s="263" t="s">
        <v>4008</v>
      </c>
      <c r="D437" s="265">
        <v>70002645</v>
      </c>
      <c r="E437" s="256" t="s">
        <v>4174</v>
      </c>
      <c r="F437" s="260" t="s">
        <v>4007</v>
      </c>
      <c r="G437" s="256"/>
      <c r="H437" s="260" t="s">
        <v>4007</v>
      </c>
      <c r="I437" s="256"/>
      <c r="J437" s="260" t="s">
        <v>4007</v>
      </c>
    </row>
    <row r="438" spans="1:10" ht="15" thickBot="1" x14ac:dyDescent="0.35">
      <c r="A438" s="91"/>
      <c r="B438" s="262"/>
      <c r="C438" s="264"/>
      <c r="D438" s="266"/>
      <c r="E438" s="257"/>
      <c r="F438" s="257"/>
      <c r="G438" s="257"/>
      <c r="H438" s="257"/>
      <c r="I438" s="257"/>
      <c r="J438" s="257"/>
    </row>
    <row r="439" spans="1:10" x14ac:dyDescent="0.3">
      <c r="A439" s="95"/>
      <c r="B439" s="261" t="s">
        <v>171</v>
      </c>
      <c r="C439" s="263" t="s">
        <v>4008</v>
      </c>
      <c r="D439" s="265">
        <v>70002642</v>
      </c>
      <c r="E439" s="256" t="s">
        <v>4175</v>
      </c>
      <c r="F439" s="260" t="s">
        <v>4007</v>
      </c>
      <c r="G439" s="256"/>
      <c r="H439" s="260" t="s">
        <v>4007</v>
      </c>
      <c r="I439" s="256"/>
      <c r="J439" s="260" t="s">
        <v>4007</v>
      </c>
    </row>
    <row r="440" spans="1:10" ht="15" thickBot="1" x14ac:dyDescent="0.35">
      <c r="A440" s="91"/>
      <c r="B440" s="262"/>
      <c r="C440" s="264"/>
      <c r="D440" s="266"/>
      <c r="E440" s="257"/>
      <c r="F440" s="257"/>
      <c r="G440" s="257"/>
      <c r="H440" s="257"/>
      <c r="I440" s="257"/>
      <c r="J440" s="257"/>
    </row>
    <row r="441" spans="1:10" x14ac:dyDescent="0.3">
      <c r="A441" s="95"/>
      <c r="B441" s="261" t="s">
        <v>33</v>
      </c>
      <c r="C441" s="263" t="s">
        <v>4008</v>
      </c>
      <c r="D441" s="265">
        <v>70002648</v>
      </c>
      <c r="E441" s="256" t="s">
        <v>4176</v>
      </c>
      <c r="F441" s="260" t="s">
        <v>4007</v>
      </c>
      <c r="G441" s="256"/>
      <c r="H441" s="260" t="s">
        <v>4007</v>
      </c>
      <c r="I441" s="256"/>
      <c r="J441" s="260" t="s">
        <v>4007</v>
      </c>
    </row>
    <row r="442" spans="1:10" ht="15" thickBot="1" x14ac:dyDescent="0.35">
      <c r="A442" s="91"/>
      <c r="B442" s="262"/>
      <c r="C442" s="264"/>
      <c r="D442" s="266"/>
      <c r="E442" s="257"/>
      <c r="F442" s="257"/>
      <c r="G442" s="257"/>
      <c r="H442" s="257"/>
      <c r="I442" s="257"/>
      <c r="J442" s="257"/>
    </row>
    <row r="443" spans="1:10" x14ac:dyDescent="0.3">
      <c r="A443" s="95"/>
      <c r="B443" s="261" t="s">
        <v>83</v>
      </c>
      <c r="C443" s="263" t="s">
        <v>4008</v>
      </c>
      <c r="D443" s="265">
        <v>70002652</v>
      </c>
      <c r="E443" s="256" t="s">
        <v>4054</v>
      </c>
      <c r="F443" s="259">
        <v>26.297000000000001</v>
      </c>
      <c r="G443" s="256" t="s">
        <v>4039</v>
      </c>
      <c r="H443" s="259">
        <v>28.204000000000001</v>
      </c>
      <c r="I443" s="256" t="s">
        <v>4040</v>
      </c>
      <c r="J443" s="259">
        <v>29.745999999999999</v>
      </c>
    </row>
    <row r="444" spans="1:10" ht="15" thickBot="1" x14ac:dyDescent="0.35">
      <c r="A444" s="91"/>
      <c r="B444" s="262"/>
      <c r="C444" s="264"/>
      <c r="D444" s="266"/>
      <c r="E444" s="257"/>
      <c r="F444" s="257"/>
      <c r="G444" s="257"/>
      <c r="H444" s="257"/>
      <c r="I444" s="257"/>
      <c r="J444" s="257"/>
    </row>
    <row r="445" spans="1:10" x14ac:dyDescent="0.3">
      <c r="A445" s="95"/>
      <c r="B445" s="261" t="s">
        <v>61</v>
      </c>
      <c r="C445" s="263" t="s">
        <v>4008</v>
      </c>
      <c r="D445" s="265">
        <v>7000937</v>
      </c>
      <c r="E445" s="256" t="s">
        <v>4177</v>
      </c>
      <c r="F445" s="259">
        <v>24.324999999999999</v>
      </c>
      <c r="G445" s="256" t="s">
        <v>4095</v>
      </c>
      <c r="H445" s="267">
        <v>25.54</v>
      </c>
      <c r="I445" s="256" t="s">
        <v>4108</v>
      </c>
      <c r="J445" s="259">
        <v>26.681000000000001</v>
      </c>
    </row>
    <row r="446" spans="1:10" ht="15" thickBot="1" x14ac:dyDescent="0.35">
      <c r="A446" s="91"/>
      <c r="B446" s="262"/>
      <c r="C446" s="264"/>
      <c r="D446" s="266"/>
      <c r="E446" s="257"/>
      <c r="F446" s="257"/>
      <c r="G446" s="257"/>
      <c r="H446" s="257"/>
      <c r="I446" s="257"/>
      <c r="J446" s="257"/>
    </row>
    <row r="447" spans="1:10" x14ac:dyDescent="0.3">
      <c r="A447" s="95"/>
      <c r="B447" s="261" t="s">
        <v>102</v>
      </c>
      <c r="C447" s="263" t="s">
        <v>4008</v>
      </c>
      <c r="D447" s="265">
        <v>70000947</v>
      </c>
      <c r="E447" s="256" t="s">
        <v>4054</v>
      </c>
      <c r="F447" s="258">
        <v>1</v>
      </c>
      <c r="G447" s="256" t="s">
        <v>4074</v>
      </c>
      <c r="H447" s="259">
        <v>1.133</v>
      </c>
      <c r="I447" s="256" t="s">
        <v>4028</v>
      </c>
      <c r="J447" s="259">
        <v>1.133</v>
      </c>
    </row>
    <row r="448" spans="1:10" ht="15" thickBot="1" x14ac:dyDescent="0.35">
      <c r="A448" s="91"/>
      <c r="B448" s="262"/>
      <c r="C448" s="264"/>
      <c r="D448" s="266"/>
      <c r="E448" s="257"/>
      <c r="F448" s="257"/>
      <c r="G448" s="257"/>
      <c r="H448" s="257"/>
      <c r="I448" s="257"/>
      <c r="J448" s="257"/>
    </row>
    <row r="449" spans="1:10" x14ac:dyDescent="0.3">
      <c r="A449" s="95"/>
      <c r="B449" s="261" t="s">
        <v>99</v>
      </c>
      <c r="C449" s="263" t="s">
        <v>4008</v>
      </c>
      <c r="D449" s="265">
        <v>70000940</v>
      </c>
      <c r="E449" s="256" t="s">
        <v>4022</v>
      </c>
      <c r="F449" s="268">
        <v>5.6</v>
      </c>
      <c r="G449" s="256" t="s">
        <v>4034</v>
      </c>
      <c r="H449" s="258">
        <v>6</v>
      </c>
      <c r="I449" s="256" t="s">
        <v>4055</v>
      </c>
      <c r="J449" s="259">
        <v>6.3540000000000001</v>
      </c>
    </row>
    <row r="450" spans="1:10" ht="15" thickBot="1" x14ac:dyDescent="0.35">
      <c r="A450" s="91"/>
      <c r="B450" s="262"/>
      <c r="C450" s="264"/>
      <c r="D450" s="266"/>
      <c r="E450" s="257"/>
      <c r="F450" s="257"/>
      <c r="G450" s="257"/>
      <c r="H450" s="257"/>
      <c r="I450" s="257"/>
      <c r="J450" s="257"/>
    </row>
    <row r="451" spans="1:10" x14ac:dyDescent="0.3">
      <c r="A451" s="95"/>
      <c r="B451" s="261" t="s">
        <v>298</v>
      </c>
      <c r="C451" s="263" t="s">
        <v>4008</v>
      </c>
      <c r="D451" s="265">
        <v>70000938</v>
      </c>
      <c r="E451" s="256" t="s">
        <v>4178</v>
      </c>
      <c r="F451" s="260" t="s">
        <v>4007</v>
      </c>
      <c r="G451" s="256"/>
      <c r="H451" s="260" t="s">
        <v>4007</v>
      </c>
      <c r="I451" s="256"/>
      <c r="J451" s="260" t="s">
        <v>4007</v>
      </c>
    </row>
    <row r="452" spans="1:10" ht="15" thickBot="1" x14ac:dyDescent="0.35">
      <c r="A452" s="91"/>
      <c r="B452" s="262"/>
      <c r="C452" s="264"/>
      <c r="D452" s="266"/>
      <c r="E452" s="257"/>
      <c r="F452" s="257"/>
      <c r="G452" s="257"/>
      <c r="H452" s="257"/>
      <c r="I452" s="257"/>
      <c r="J452" s="257"/>
    </row>
    <row r="453" spans="1:10" x14ac:dyDescent="0.3">
      <c r="A453" s="95"/>
      <c r="B453" s="261" t="s">
        <v>179</v>
      </c>
      <c r="C453" s="263" t="s">
        <v>4008</v>
      </c>
      <c r="D453" s="265">
        <v>70000943</v>
      </c>
      <c r="E453" s="256" t="s">
        <v>4022</v>
      </c>
      <c r="F453" s="259">
        <v>9.1219999999999999</v>
      </c>
      <c r="G453" s="256" t="s">
        <v>4092</v>
      </c>
      <c r="H453" s="259">
        <v>10.238</v>
      </c>
      <c r="I453" s="256" t="s">
        <v>4024</v>
      </c>
      <c r="J453" s="259">
        <v>10.599</v>
      </c>
    </row>
    <row r="454" spans="1:10" ht="15" thickBot="1" x14ac:dyDescent="0.35">
      <c r="A454" s="91"/>
      <c r="B454" s="262"/>
      <c r="C454" s="264"/>
      <c r="D454" s="266"/>
      <c r="E454" s="257"/>
      <c r="F454" s="257"/>
      <c r="G454" s="257"/>
      <c r="H454" s="257"/>
      <c r="I454" s="257"/>
      <c r="J454" s="257"/>
    </row>
    <row r="455" spans="1:10" x14ac:dyDescent="0.3">
      <c r="A455" s="95"/>
      <c r="B455" s="261" t="s">
        <v>142</v>
      </c>
      <c r="C455" s="263" t="s">
        <v>4008</v>
      </c>
      <c r="D455" s="265">
        <v>70000948</v>
      </c>
      <c r="E455" s="256" t="s">
        <v>4179</v>
      </c>
      <c r="F455" s="260" t="s">
        <v>4007</v>
      </c>
      <c r="G455" s="256" t="s">
        <v>4039</v>
      </c>
      <c r="H455" s="258">
        <v>27</v>
      </c>
      <c r="I455" s="256" t="s">
        <v>4055</v>
      </c>
      <c r="J455" s="258">
        <v>28</v>
      </c>
    </row>
    <row r="456" spans="1:10" ht="15" thickBot="1" x14ac:dyDescent="0.35">
      <c r="A456" s="91"/>
      <c r="B456" s="262"/>
      <c r="C456" s="264"/>
      <c r="D456" s="266"/>
      <c r="E456" s="257"/>
      <c r="F456" s="257"/>
      <c r="G456" s="257"/>
      <c r="H456" s="257"/>
      <c r="I456" s="257"/>
      <c r="J456" s="257"/>
    </row>
    <row r="457" spans="1:10" x14ac:dyDescent="0.3">
      <c r="A457" s="95"/>
      <c r="B457" s="261" t="s">
        <v>105</v>
      </c>
      <c r="C457" s="263" t="s">
        <v>4008</v>
      </c>
      <c r="D457" s="265">
        <v>70000945</v>
      </c>
      <c r="E457" s="256" t="s">
        <v>4180</v>
      </c>
      <c r="F457" s="260" t="s">
        <v>4007</v>
      </c>
      <c r="G457" s="256"/>
      <c r="H457" s="260" t="s">
        <v>4007</v>
      </c>
      <c r="I457" s="256"/>
      <c r="J457" s="260" t="s">
        <v>4007</v>
      </c>
    </row>
    <row r="458" spans="1:10" ht="15" thickBot="1" x14ac:dyDescent="0.35">
      <c r="A458" s="91"/>
      <c r="B458" s="262"/>
      <c r="C458" s="264"/>
      <c r="D458" s="266"/>
      <c r="E458" s="257"/>
      <c r="F458" s="257"/>
      <c r="G458" s="257"/>
      <c r="H458" s="257"/>
      <c r="I458" s="257"/>
      <c r="J458" s="257"/>
    </row>
    <row r="459" spans="1:10" x14ac:dyDescent="0.3">
      <c r="A459" s="95"/>
      <c r="B459" s="261" t="s">
        <v>273</v>
      </c>
      <c r="C459" s="263" t="s">
        <v>4008</v>
      </c>
      <c r="D459" s="265">
        <v>70000946</v>
      </c>
      <c r="E459" s="256" t="s">
        <v>4123</v>
      </c>
      <c r="F459" s="260" t="s">
        <v>4007</v>
      </c>
      <c r="G459" s="256"/>
      <c r="H459" s="260" t="s">
        <v>4007</v>
      </c>
      <c r="I459" s="256" t="s">
        <v>4012</v>
      </c>
      <c r="J459" s="259">
        <v>0.94499999999999995</v>
      </c>
    </row>
    <row r="460" spans="1:10" ht="15" thickBot="1" x14ac:dyDescent="0.35">
      <c r="A460" s="91"/>
      <c r="B460" s="262"/>
      <c r="C460" s="264"/>
      <c r="D460" s="266"/>
      <c r="E460" s="257"/>
      <c r="F460" s="257"/>
      <c r="G460" s="257"/>
      <c r="H460" s="257"/>
      <c r="I460" s="257"/>
      <c r="J460" s="257"/>
    </row>
    <row r="461" spans="1:10" x14ac:dyDescent="0.3">
      <c r="A461" s="95"/>
      <c r="B461" s="261" t="s">
        <v>299</v>
      </c>
      <c r="C461" s="263" t="s">
        <v>4008</v>
      </c>
      <c r="D461" s="265">
        <v>70000942</v>
      </c>
      <c r="E461" s="256" t="s">
        <v>4073</v>
      </c>
      <c r="F461" s="260" t="s">
        <v>4007</v>
      </c>
      <c r="G461" s="256"/>
      <c r="H461" s="260" t="s">
        <v>4007</v>
      </c>
      <c r="I461" s="256"/>
      <c r="J461" s="260" t="s">
        <v>4007</v>
      </c>
    </row>
    <row r="462" spans="1:10" ht="15" thickBot="1" x14ac:dyDescent="0.35">
      <c r="A462" s="91"/>
      <c r="B462" s="262"/>
      <c r="C462" s="264"/>
      <c r="D462" s="266"/>
      <c r="E462" s="257"/>
      <c r="F462" s="257"/>
      <c r="G462" s="257"/>
      <c r="H462" s="257"/>
      <c r="I462" s="257"/>
      <c r="J462" s="257"/>
    </row>
    <row r="463" spans="1:10" x14ac:dyDescent="0.3">
      <c r="A463" s="95"/>
      <c r="B463" s="261" t="s">
        <v>226</v>
      </c>
      <c r="C463" s="263" t="s">
        <v>4008</v>
      </c>
      <c r="D463" s="265">
        <v>70000944</v>
      </c>
      <c r="E463" s="256" t="s">
        <v>4151</v>
      </c>
      <c r="F463" s="260" t="s">
        <v>4007</v>
      </c>
      <c r="G463" s="256"/>
      <c r="H463" s="260" t="s">
        <v>4007</v>
      </c>
      <c r="I463" s="256"/>
      <c r="J463" s="260" t="s">
        <v>4007</v>
      </c>
    </row>
    <row r="464" spans="1:10" ht="15" thickBot="1" x14ac:dyDescent="0.35">
      <c r="A464" s="91"/>
      <c r="B464" s="262"/>
      <c r="C464" s="264"/>
      <c r="D464" s="266"/>
      <c r="E464" s="257"/>
      <c r="F464" s="257"/>
      <c r="G464" s="257"/>
      <c r="H464" s="257"/>
      <c r="I464" s="257"/>
      <c r="J464" s="257"/>
    </row>
    <row r="465" spans="1:10" x14ac:dyDescent="0.3">
      <c r="A465" s="95"/>
      <c r="B465" s="261" t="s">
        <v>227</v>
      </c>
      <c r="C465" s="263" t="s">
        <v>4008</v>
      </c>
      <c r="D465" s="265">
        <v>70000939</v>
      </c>
      <c r="E465" s="256" t="s">
        <v>4181</v>
      </c>
      <c r="F465" s="260" t="s">
        <v>4007</v>
      </c>
      <c r="G465" s="256" t="s">
        <v>4056</v>
      </c>
      <c r="H465" s="259">
        <v>1.7150000000000001</v>
      </c>
      <c r="I465" s="256"/>
      <c r="J465" s="260" t="s">
        <v>4007</v>
      </c>
    </row>
    <row r="466" spans="1:10" ht="15" thickBot="1" x14ac:dyDescent="0.35">
      <c r="A466" s="91"/>
      <c r="B466" s="262"/>
      <c r="C466" s="264"/>
      <c r="D466" s="266"/>
      <c r="E466" s="257"/>
      <c r="F466" s="257"/>
      <c r="G466" s="257"/>
      <c r="H466" s="257"/>
      <c r="I466" s="257"/>
      <c r="J466" s="257"/>
    </row>
    <row r="467" spans="1:10" x14ac:dyDescent="0.3">
      <c r="A467" s="95"/>
      <c r="B467" s="261" t="s">
        <v>84</v>
      </c>
      <c r="C467" s="263" t="s">
        <v>4008</v>
      </c>
      <c r="D467" s="265">
        <v>70000941</v>
      </c>
      <c r="E467" s="256" t="s">
        <v>4009</v>
      </c>
      <c r="F467" s="259">
        <v>13.257</v>
      </c>
      <c r="G467" s="256" t="s">
        <v>4039</v>
      </c>
      <c r="H467" s="259">
        <v>13.824999999999999</v>
      </c>
      <c r="I467" s="256" t="s">
        <v>4055</v>
      </c>
      <c r="J467" s="259">
        <v>14.173999999999999</v>
      </c>
    </row>
    <row r="468" spans="1:10" ht="15" thickBot="1" x14ac:dyDescent="0.35">
      <c r="A468" s="91"/>
      <c r="B468" s="262"/>
      <c r="C468" s="264"/>
      <c r="D468" s="266"/>
      <c r="E468" s="257"/>
      <c r="F468" s="257"/>
      <c r="G468" s="257"/>
      <c r="H468" s="257"/>
      <c r="I468" s="257"/>
      <c r="J468" s="257"/>
    </row>
    <row r="469" spans="1:10" x14ac:dyDescent="0.3">
      <c r="A469" s="95"/>
      <c r="B469" s="261" t="s">
        <v>90</v>
      </c>
      <c r="C469" s="263" t="s">
        <v>4008</v>
      </c>
      <c r="D469" s="265">
        <v>70002235</v>
      </c>
      <c r="E469" s="256" t="s">
        <v>4051</v>
      </c>
      <c r="F469" s="259">
        <v>15.194000000000001</v>
      </c>
      <c r="G469" s="256" t="s">
        <v>4015</v>
      </c>
      <c r="H469" s="259">
        <v>15.436</v>
      </c>
      <c r="I469" s="256" t="s">
        <v>4040</v>
      </c>
      <c r="J469" s="267">
        <v>16.09</v>
      </c>
    </row>
    <row r="470" spans="1:10" ht="15" thickBot="1" x14ac:dyDescent="0.35">
      <c r="A470" s="91"/>
      <c r="B470" s="262"/>
      <c r="C470" s="264"/>
      <c r="D470" s="266"/>
      <c r="E470" s="257"/>
      <c r="F470" s="257"/>
      <c r="G470" s="257"/>
      <c r="H470" s="257"/>
      <c r="I470" s="257"/>
      <c r="J470" s="257"/>
    </row>
    <row r="471" spans="1:10" x14ac:dyDescent="0.3">
      <c r="A471" s="95"/>
      <c r="B471" s="261" t="s">
        <v>279</v>
      </c>
      <c r="C471" s="263" t="s">
        <v>4008</v>
      </c>
      <c r="D471" s="265">
        <v>70002239</v>
      </c>
      <c r="E471" s="256" t="s">
        <v>4182</v>
      </c>
      <c r="F471" s="260" t="s">
        <v>4007</v>
      </c>
      <c r="G471" s="256"/>
      <c r="H471" s="260" t="s">
        <v>4007</v>
      </c>
      <c r="I471" s="256"/>
      <c r="J471" s="260" t="s">
        <v>4007</v>
      </c>
    </row>
    <row r="472" spans="1:10" ht="15" thickBot="1" x14ac:dyDescent="0.35">
      <c r="A472" s="91"/>
      <c r="B472" s="262"/>
      <c r="C472" s="264"/>
      <c r="D472" s="266"/>
      <c r="E472" s="257"/>
      <c r="F472" s="257"/>
      <c r="G472" s="257"/>
      <c r="H472" s="257"/>
      <c r="I472" s="257"/>
      <c r="J472" s="257"/>
    </row>
    <row r="473" spans="1:10" x14ac:dyDescent="0.3">
      <c r="A473" s="95"/>
      <c r="B473" s="261" t="s">
        <v>106</v>
      </c>
      <c r="C473" s="263" t="s">
        <v>4008</v>
      </c>
      <c r="D473" s="265">
        <v>70002236</v>
      </c>
      <c r="E473" s="256" t="s">
        <v>4073</v>
      </c>
      <c r="F473" s="260" t="s">
        <v>4007</v>
      </c>
      <c r="G473" s="256"/>
      <c r="H473" s="260" t="s">
        <v>4007</v>
      </c>
      <c r="I473" s="256"/>
      <c r="J473" s="260" t="s">
        <v>4007</v>
      </c>
    </row>
    <row r="474" spans="1:10" ht="15" thickBot="1" x14ac:dyDescent="0.35">
      <c r="A474" s="91"/>
      <c r="B474" s="262"/>
      <c r="C474" s="264"/>
      <c r="D474" s="266"/>
      <c r="E474" s="257"/>
      <c r="F474" s="257"/>
      <c r="G474" s="257"/>
      <c r="H474" s="257"/>
      <c r="I474" s="257"/>
      <c r="J474" s="257"/>
    </row>
    <row r="475" spans="1:10" x14ac:dyDescent="0.3">
      <c r="A475" s="95"/>
      <c r="B475" s="261" t="s">
        <v>197</v>
      </c>
      <c r="C475" s="263" t="s">
        <v>4008</v>
      </c>
      <c r="D475" s="265">
        <v>70002240</v>
      </c>
      <c r="E475" s="256" t="s">
        <v>4099</v>
      </c>
      <c r="F475" s="260" t="s">
        <v>4007</v>
      </c>
      <c r="G475" s="256"/>
      <c r="H475" s="260" t="s">
        <v>4007</v>
      </c>
      <c r="I475" s="256"/>
      <c r="J475" s="260" t="s">
        <v>4007</v>
      </c>
    </row>
    <row r="476" spans="1:10" ht="15" thickBot="1" x14ac:dyDescent="0.35">
      <c r="A476" s="91"/>
      <c r="B476" s="262"/>
      <c r="C476" s="264"/>
      <c r="D476" s="266"/>
      <c r="E476" s="257"/>
      <c r="F476" s="257"/>
      <c r="G476" s="257"/>
      <c r="H476" s="257"/>
      <c r="I476" s="257"/>
      <c r="J476" s="257"/>
    </row>
    <row r="477" spans="1:10" x14ac:dyDescent="0.3">
      <c r="A477" s="95"/>
      <c r="B477" s="261" t="s">
        <v>175</v>
      </c>
      <c r="C477" s="263" t="s">
        <v>4008</v>
      </c>
      <c r="D477" s="265">
        <v>70002234</v>
      </c>
      <c r="E477" s="256" t="s">
        <v>4183</v>
      </c>
      <c r="F477" s="260" t="s">
        <v>4007</v>
      </c>
      <c r="G477" s="256" t="s">
        <v>4074</v>
      </c>
      <c r="H477" s="259">
        <v>1E-3</v>
      </c>
      <c r="I477" s="256" t="s">
        <v>4052</v>
      </c>
      <c r="J477" s="259">
        <v>1E-3</v>
      </c>
    </row>
    <row r="478" spans="1:10" ht="15" thickBot="1" x14ac:dyDescent="0.35">
      <c r="A478" s="91"/>
      <c r="B478" s="262"/>
      <c r="C478" s="264"/>
      <c r="D478" s="266"/>
      <c r="E478" s="257"/>
      <c r="F478" s="257"/>
      <c r="G478" s="257"/>
      <c r="H478" s="257"/>
      <c r="I478" s="257"/>
      <c r="J478" s="257"/>
    </row>
    <row r="479" spans="1:10" x14ac:dyDescent="0.3">
      <c r="A479" s="95"/>
      <c r="B479" s="261" t="s">
        <v>283</v>
      </c>
      <c r="C479" s="263" t="s">
        <v>4008</v>
      </c>
      <c r="D479" s="265">
        <v>70002241</v>
      </c>
      <c r="E479" s="256" t="s">
        <v>4089</v>
      </c>
      <c r="F479" s="268">
        <v>20.5</v>
      </c>
      <c r="G479" s="256" t="s">
        <v>4111</v>
      </c>
      <c r="H479" s="268">
        <v>21.9</v>
      </c>
      <c r="I479" s="256" t="s">
        <v>4024</v>
      </c>
      <c r="J479" s="268">
        <v>22.6</v>
      </c>
    </row>
    <row r="480" spans="1:10" ht="15" thickBot="1" x14ac:dyDescent="0.35">
      <c r="A480" s="91"/>
      <c r="B480" s="262"/>
      <c r="C480" s="264"/>
      <c r="D480" s="266"/>
      <c r="E480" s="257"/>
      <c r="F480" s="257"/>
      <c r="G480" s="257"/>
      <c r="H480" s="257"/>
      <c r="I480" s="257"/>
      <c r="J480" s="257"/>
    </row>
    <row r="481" spans="1:10" x14ac:dyDescent="0.3">
      <c r="A481" s="95"/>
      <c r="B481" s="261" t="s">
        <v>341</v>
      </c>
      <c r="C481" s="263" t="s">
        <v>4008</v>
      </c>
      <c r="D481" s="265">
        <v>70002242</v>
      </c>
      <c r="E481" s="256" t="s">
        <v>4184</v>
      </c>
      <c r="F481" s="260" t="s">
        <v>4007</v>
      </c>
      <c r="G481" s="256"/>
      <c r="H481" s="260" t="s">
        <v>4007</v>
      </c>
      <c r="I481" s="256"/>
      <c r="J481" s="260" t="s">
        <v>4007</v>
      </c>
    </row>
    <row r="482" spans="1:10" ht="15" thickBot="1" x14ac:dyDescent="0.35">
      <c r="A482" s="91"/>
      <c r="B482" s="262"/>
      <c r="C482" s="264"/>
      <c r="D482" s="266"/>
      <c r="E482" s="257"/>
      <c r="F482" s="257"/>
      <c r="G482" s="257"/>
      <c r="H482" s="257"/>
      <c r="I482" s="257"/>
      <c r="J482" s="257"/>
    </row>
    <row r="483" spans="1:10" x14ac:dyDescent="0.3">
      <c r="A483" s="95"/>
      <c r="B483" s="261" t="s">
        <v>50</v>
      </c>
      <c r="C483" s="263" t="s">
        <v>4008</v>
      </c>
      <c r="D483" s="265">
        <v>70002233</v>
      </c>
      <c r="E483" s="256" t="s">
        <v>4185</v>
      </c>
      <c r="F483" s="260" t="s">
        <v>4007</v>
      </c>
      <c r="G483" s="256" t="s">
        <v>4186</v>
      </c>
      <c r="H483" s="259">
        <v>8.2390000000000008</v>
      </c>
      <c r="I483" s="256" t="s">
        <v>4016</v>
      </c>
      <c r="J483" s="259">
        <v>9.2690000000000001</v>
      </c>
    </row>
    <row r="484" spans="1:10" ht="15" thickBot="1" x14ac:dyDescent="0.35">
      <c r="A484" s="91"/>
      <c r="B484" s="262"/>
      <c r="C484" s="264"/>
      <c r="D484" s="266"/>
      <c r="E484" s="257"/>
      <c r="F484" s="257"/>
      <c r="G484" s="257"/>
      <c r="H484" s="257"/>
      <c r="I484" s="257"/>
      <c r="J484" s="257"/>
    </row>
    <row r="485" spans="1:10" x14ac:dyDescent="0.3">
      <c r="A485" s="95"/>
      <c r="B485" s="261" t="s">
        <v>198</v>
      </c>
      <c r="C485" s="263" t="s">
        <v>4008</v>
      </c>
      <c r="D485" s="265">
        <v>70002244</v>
      </c>
      <c r="E485" s="256" t="s">
        <v>4066</v>
      </c>
      <c r="F485" s="259">
        <v>1E-3</v>
      </c>
      <c r="G485" s="256" t="s">
        <v>4107</v>
      </c>
      <c r="H485" s="259">
        <v>1E-3</v>
      </c>
      <c r="I485" s="256" t="s">
        <v>4187</v>
      </c>
      <c r="J485" s="259">
        <v>1E-3</v>
      </c>
    </row>
    <row r="486" spans="1:10" ht="15" thickBot="1" x14ac:dyDescent="0.35">
      <c r="A486" s="91"/>
      <c r="B486" s="262"/>
      <c r="C486" s="264"/>
      <c r="D486" s="266"/>
      <c r="E486" s="257"/>
      <c r="F486" s="257"/>
      <c r="G486" s="257"/>
      <c r="H486" s="257"/>
      <c r="I486" s="257"/>
      <c r="J486" s="257"/>
    </row>
    <row r="487" spans="1:10" x14ac:dyDescent="0.3">
      <c r="A487" s="95"/>
      <c r="B487" s="261" t="s">
        <v>104</v>
      </c>
      <c r="C487" s="263" t="s">
        <v>4008</v>
      </c>
      <c r="D487" s="265">
        <v>70002243</v>
      </c>
      <c r="E487" s="256" t="s">
        <v>4171</v>
      </c>
      <c r="F487" s="260" t="s">
        <v>4007</v>
      </c>
      <c r="G487" s="256"/>
      <c r="H487" s="260" t="s">
        <v>4007</v>
      </c>
      <c r="I487" s="256"/>
      <c r="J487" s="260" t="s">
        <v>4007</v>
      </c>
    </row>
    <row r="488" spans="1:10" ht="15" thickBot="1" x14ac:dyDescent="0.35">
      <c r="A488" s="91"/>
      <c r="B488" s="262"/>
      <c r="C488" s="264"/>
      <c r="D488" s="266"/>
      <c r="E488" s="257"/>
      <c r="F488" s="257"/>
      <c r="G488" s="257"/>
      <c r="H488" s="257"/>
      <c r="I488" s="257"/>
      <c r="J488" s="257"/>
    </row>
    <row r="489" spans="1:10" x14ac:dyDescent="0.3">
      <c r="A489" s="95"/>
      <c r="B489" s="261" t="s">
        <v>163</v>
      </c>
      <c r="C489" s="263" t="s">
        <v>4008</v>
      </c>
      <c r="D489" s="265">
        <v>70002237</v>
      </c>
      <c r="E489" s="256" t="s">
        <v>4076</v>
      </c>
      <c r="F489" s="260" t="s">
        <v>4007</v>
      </c>
      <c r="G489" s="256"/>
      <c r="H489" s="260" t="s">
        <v>4007</v>
      </c>
      <c r="I489" s="256"/>
      <c r="J489" s="260" t="s">
        <v>4007</v>
      </c>
    </row>
    <row r="490" spans="1:10" ht="15" thickBot="1" x14ac:dyDescent="0.35">
      <c r="A490" s="91"/>
      <c r="B490" s="262"/>
      <c r="C490" s="264"/>
      <c r="D490" s="266"/>
      <c r="E490" s="257"/>
      <c r="F490" s="257"/>
      <c r="G490" s="257"/>
      <c r="H490" s="257"/>
      <c r="I490" s="257"/>
      <c r="J490" s="257"/>
    </row>
    <row r="491" spans="1:10" x14ac:dyDescent="0.3">
      <c r="A491" s="95"/>
      <c r="B491" s="261" t="s">
        <v>121</v>
      </c>
      <c r="C491" s="263" t="s">
        <v>4008</v>
      </c>
      <c r="D491" s="265">
        <v>70002238</v>
      </c>
      <c r="E491" s="256" t="s">
        <v>4088</v>
      </c>
      <c r="F491" s="260" t="s">
        <v>4007</v>
      </c>
      <c r="G491" s="256" t="s">
        <v>4132</v>
      </c>
      <c r="H491" s="258">
        <v>3</v>
      </c>
      <c r="I491" s="256"/>
      <c r="J491" s="260" t="s">
        <v>4007</v>
      </c>
    </row>
    <row r="492" spans="1:10" ht="15" thickBot="1" x14ac:dyDescent="0.35">
      <c r="A492" s="91"/>
      <c r="B492" s="262"/>
      <c r="C492" s="264"/>
      <c r="D492" s="266"/>
      <c r="E492" s="257"/>
      <c r="F492" s="257"/>
      <c r="G492" s="257"/>
      <c r="H492" s="257"/>
      <c r="I492" s="257"/>
      <c r="J492" s="257"/>
    </row>
    <row r="493" spans="1:10" x14ac:dyDescent="0.3">
      <c r="A493" s="95"/>
      <c r="B493" s="261" t="s">
        <v>207</v>
      </c>
      <c r="C493" s="263" t="s">
        <v>4008</v>
      </c>
      <c r="D493" s="265">
        <v>70002422</v>
      </c>
      <c r="E493" s="256" t="s">
        <v>4076</v>
      </c>
      <c r="F493" s="260" t="s">
        <v>4007</v>
      </c>
      <c r="G493" s="256"/>
      <c r="H493" s="260" t="s">
        <v>4007</v>
      </c>
      <c r="I493" s="256"/>
      <c r="J493" s="260" t="s">
        <v>4007</v>
      </c>
    </row>
    <row r="494" spans="1:10" ht="15" thickBot="1" x14ac:dyDescent="0.35">
      <c r="A494" s="91"/>
      <c r="B494" s="262"/>
      <c r="C494" s="264"/>
      <c r="D494" s="266"/>
      <c r="E494" s="257"/>
      <c r="F494" s="257"/>
      <c r="G494" s="257"/>
      <c r="H494" s="257"/>
      <c r="I494" s="257"/>
      <c r="J494" s="257"/>
    </row>
    <row r="495" spans="1:10" x14ac:dyDescent="0.3">
      <c r="A495" s="95"/>
      <c r="B495" s="261" t="s">
        <v>54</v>
      </c>
      <c r="C495" s="263" t="s">
        <v>4008</v>
      </c>
      <c r="D495" s="265">
        <v>70002423</v>
      </c>
      <c r="E495" s="256" t="s">
        <v>4188</v>
      </c>
      <c r="F495" s="259">
        <v>10.083</v>
      </c>
      <c r="G495" s="256" t="s">
        <v>4119</v>
      </c>
      <c r="H495" s="259">
        <v>10.901999999999999</v>
      </c>
      <c r="I495" s="256" t="s">
        <v>4189</v>
      </c>
      <c r="J495" s="259">
        <v>10.903</v>
      </c>
    </row>
    <row r="496" spans="1:10" ht="15" thickBot="1" x14ac:dyDescent="0.35">
      <c r="A496" s="91"/>
      <c r="B496" s="262"/>
      <c r="C496" s="264"/>
      <c r="D496" s="266"/>
      <c r="E496" s="257"/>
      <c r="F496" s="257"/>
      <c r="G496" s="257"/>
      <c r="H496" s="257"/>
      <c r="I496" s="257"/>
      <c r="J496" s="257"/>
    </row>
    <row r="497" spans="1:10" x14ac:dyDescent="0.3">
      <c r="A497" s="95"/>
      <c r="B497" s="261" t="s">
        <v>280</v>
      </c>
      <c r="C497" s="263" t="s">
        <v>4008</v>
      </c>
      <c r="D497" s="265">
        <v>70002419</v>
      </c>
      <c r="E497" s="256" t="s">
        <v>4190</v>
      </c>
      <c r="F497" s="260" t="s">
        <v>4007</v>
      </c>
      <c r="G497" s="256"/>
      <c r="H497" s="260" t="s">
        <v>4007</v>
      </c>
      <c r="I497" s="256"/>
      <c r="J497" s="260" t="s">
        <v>4007</v>
      </c>
    </row>
    <row r="498" spans="1:10" ht="15" thickBot="1" x14ac:dyDescent="0.35">
      <c r="A498" s="91"/>
      <c r="B498" s="262"/>
      <c r="C498" s="264"/>
      <c r="D498" s="266"/>
      <c r="E498" s="257"/>
      <c r="F498" s="257"/>
      <c r="G498" s="257"/>
      <c r="H498" s="257"/>
      <c r="I498" s="257"/>
      <c r="J498" s="257"/>
    </row>
    <row r="499" spans="1:10" x14ac:dyDescent="0.3">
      <c r="A499" s="95"/>
      <c r="B499" s="261" t="s">
        <v>65</v>
      </c>
      <c r="C499" s="263" t="s">
        <v>4008</v>
      </c>
      <c r="D499" s="265">
        <v>70002417</v>
      </c>
      <c r="E499" s="256" t="s">
        <v>4073</v>
      </c>
      <c r="F499" s="260" t="s">
        <v>4007</v>
      </c>
      <c r="G499" s="256"/>
      <c r="H499" s="260" t="s">
        <v>4007</v>
      </c>
      <c r="I499" s="256"/>
      <c r="J499" s="260" t="s">
        <v>4007</v>
      </c>
    </row>
    <row r="500" spans="1:10" ht="15" thickBot="1" x14ac:dyDescent="0.35">
      <c r="A500" s="91"/>
      <c r="B500" s="262"/>
      <c r="C500" s="264"/>
      <c r="D500" s="266"/>
      <c r="E500" s="257"/>
      <c r="F500" s="257"/>
      <c r="G500" s="257"/>
      <c r="H500" s="257"/>
      <c r="I500" s="257"/>
      <c r="J500" s="257"/>
    </row>
    <row r="501" spans="1:10" x14ac:dyDescent="0.3">
      <c r="A501" s="95"/>
      <c r="B501" s="261" t="s">
        <v>260</v>
      </c>
      <c r="C501" s="263" t="s">
        <v>4008</v>
      </c>
      <c r="D501" s="265">
        <v>70002413</v>
      </c>
      <c r="E501" s="256" t="s">
        <v>4033</v>
      </c>
      <c r="F501" s="259">
        <v>8.9730000000000008</v>
      </c>
      <c r="G501" s="256" t="s">
        <v>4015</v>
      </c>
      <c r="H501" s="259">
        <v>9.0009999999999994</v>
      </c>
      <c r="I501" s="256" t="s">
        <v>4068</v>
      </c>
      <c r="J501" s="259">
        <v>9.0050000000000008</v>
      </c>
    </row>
    <row r="502" spans="1:10" ht="15" thickBot="1" x14ac:dyDescent="0.35">
      <c r="A502" s="91"/>
      <c r="B502" s="262"/>
      <c r="C502" s="264"/>
      <c r="D502" s="266"/>
      <c r="E502" s="257"/>
      <c r="F502" s="257"/>
      <c r="G502" s="257"/>
      <c r="H502" s="257"/>
      <c r="I502" s="257"/>
      <c r="J502" s="257"/>
    </row>
    <row r="503" spans="1:10" x14ac:dyDescent="0.3">
      <c r="A503" s="95"/>
      <c r="B503" s="261" t="s">
        <v>94</v>
      </c>
      <c r="C503" s="263" t="s">
        <v>4008</v>
      </c>
      <c r="D503" s="265">
        <v>70002420</v>
      </c>
      <c r="E503" s="256" t="s">
        <v>4159</v>
      </c>
      <c r="F503" s="260" t="s">
        <v>4007</v>
      </c>
      <c r="G503" s="256"/>
      <c r="H503" s="260" t="s">
        <v>4007</v>
      </c>
      <c r="I503" s="256"/>
      <c r="J503" s="260" t="s">
        <v>4007</v>
      </c>
    </row>
    <row r="504" spans="1:10" ht="15" thickBot="1" x14ac:dyDescent="0.35">
      <c r="A504" s="91"/>
      <c r="B504" s="262"/>
      <c r="C504" s="264"/>
      <c r="D504" s="266"/>
      <c r="E504" s="257"/>
      <c r="F504" s="257"/>
      <c r="G504" s="257"/>
      <c r="H504" s="257"/>
      <c r="I504" s="257"/>
      <c r="J504" s="257"/>
    </row>
    <row r="505" spans="1:10" x14ac:dyDescent="0.3">
      <c r="A505" s="95"/>
      <c r="B505" s="261" t="s">
        <v>217</v>
      </c>
      <c r="C505" s="263" t="s">
        <v>4008</v>
      </c>
      <c r="D505" s="265">
        <v>70002416</v>
      </c>
      <c r="E505" s="256" t="s">
        <v>4191</v>
      </c>
      <c r="F505" s="260" t="s">
        <v>4007</v>
      </c>
      <c r="G505" s="256"/>
      <c r="H505" s="260" t="s">
        <v>4007</v>
      </c>
      <c r="I505" s="256"/>
      <c r="J505" s="260" t="s">
        <v>4007</v>
      </c>
    </row>
    <row r="506" spans="1:10" ht="15" thickBot="1" x14ac:dyDescent="0.35">
      <c r="A506" s="91"/>
      <c r="B506" s="262"/>
      <c r="C506" s="264"/>
      <c r="D506" s="266"/>
      <c r="E506" s="257"/>
      <c r="F506" s="257"/>
      <c r="G506" s="257"/>
      <c r="H506" s="257"/>
      <c r="I506" s="257"/>
      <c r="J506" s="257"/>
    </row>
    <row r="507" spans="1:10" x14ac:dyDescent="0.3">
      <c r="A507" s="95"/>
      <c r="B507" s="261" t="s">
        <v>295</v>
      </c>
      <c r="C507" s="263" t="s">
        <v>4008</v>
      </c>
      <c r="D507" s="265">
        <v>7002414</v>
      </c>
      <c r="E507" s="256" t="s">
        <v>4192</v>
      </c>
      <c r="F507" s="260" t="s">
        <v>4007</v>
      </c>
      <c r="G507" s="256"/>
      <c r="H507" s="260" t="s">
        <v>4007</v>
      </c>
      <c r="I507" s="256"/>
      <c r="J507" s="260" t="s">
        <v>4007</v>
      </c>
    </row>
    <row r="508" spans="1:10" ht="15" thickBot="1" x14ac:dyDescent="0.35">
      <c r="A508" s="91"/>
      <c r="B508" s="262"/>
      <c r="C508" s="264"/>
      <c r="D508" s="266"/>
      <c r="E508" s="257"/>
      <c r="F508" s="257"/>
      <c r="G508" s="257"/>
      <c r="H508" s="257"/>
      <c r="I508" s="257"/>
      <c r="J508" s="257"/>
    </row>
    <row r="509" spans="1:10" x14ac:dyDescent="0.3">
      <c r="A509" s="95"/>
      <c r="B509" s="261" t="s">
        <v>303</v>
      </c>
      <c r="C509" s="263" t="s">
        <v>4008</v>
      </c>
      <c r="D509" s="265">
        <v>70002421</v>
      </c>
      <c r="E509" s="256" t="s">
        <v>4193</v>
      </c>
      <c r="F509" s="260" t="s">
        <v>4007</v>
      </c>
      <c r="G509" s="256"/>
      <c r="H509" s="260" t="s">
        <v>4007</v>
      </c>
      <c r="I509" s="256"/>
      <c r="J509" s="260" t="s">
        <v>4007</v>
      </c>
    </row>
    <row r="510" spans="1:10" ht="15" thickBot="1" x14ac:dyDescent="0.35">
      <c r="A510" s="91"/>
      <c r="B510" s="262"/>
      <c r="C510" s="264"/>
      <c r="D510" s="266"/>
      <c r="E510" s="257"/>
      <c r="F510" s="257"/>
      <c r="G510" s="257"/>
      <c r="H510" s="257"/>
      <c r="I510" s="257"/>
      <c r="J510" s="257"/>
    </row>
    <row r="511" spans="1:10" x14ac:dyDescent="0.3">
      <c r="A511" s="95"/>
      <c r="B511" s="261" t="s">
        <v>190</v>
      </c>
      <c r="C511" s="263" t="s">
        <v>4008</v>
      </c>
      <c r="D511" s="265">
        <v>70002424</v>
      </c>
      <c r="E511" s="256" t="s">
        <v>4194</v>
      </c>
      <c r="F511" s="260" t="s">
        <v>4007</v>
      </c>
      <c r="G511" s="256"/>
      <c r="H511" s="260" t="s">
        <v>4007</v>
      </c>
      <c r="I511" s="256"/>
      <c r="J511" s="260" t="s">
        <v>4007</v>
      </c>
    </row>
    <row r="512" spans="1:10" ht="15" thickBot="1" x14ac:dyDescent="0.35">
      <c r="A512" s="91"/>
      <c r="B512" s="262"/>
      <c r="C512" s="264"/>
      <c r="D512" s="266"/>
      <c r="E512" s="257"/>
      <c r="F512" s="257"/>
      <c r="G512" s="257"/>
      <c r="H512" s="257"/>
      <c r="I512" s="257"/>
      <c r="J512" s="257"/>
    </row>
    <row r="513" spans="1:10" x14ac:dyDescent="0.3">
      <c r="A513" s="95"/>
      <c r="B513" s="261" t="s">
        <v>43</v>
      </c>
      <c r="C513" s="263" t="s">
        <v>4008</v>
      </c>
      <c r="D513" s="265">
        <v>70002415</v>
      </c>
      <c r="E513" s="256" t="s">
        <v>4195</v>
      </c>
      <c r="F513" s="260" t="s">
        <v>4007</v>
      </c>
      <c r="G513" s="256"/>
      <c r="H513" s="260" t="s">
        <v>4007</v>
      </c>
      <c r="I513" s="256"/>
      <c r="J513" s="260" t="s">
        <v>4007</v>
      </c>
    </row>
    <row r="514" spans="1:10" ht="15" thickBot="1" x14ac:dyDescent="0.35">
      <c r="A514" s="91"/>
      <c r="B514" s="262"/>
      <c r="C514" s="264"/>
      <c r="D514" s="266"/>
      <c r="E514" s="257"/>
      <c r="F514" s="257"/>
      <c r="G514" s="257"/>
      <c r="H514" s="257"/>
      <c r="I514" s="257"/>
      <c r="J514" s="257"/>
    </row>
    <row r="515" spans="1:10" x14ac:dyDescent="0.3">
      <c r="A515" s="95"/>
      <c r="B515" s="261" t="s">
        <v>103</v>
      </c>
      <c r="C515" s="263" t="s">
        <v>4008</v>
      </c>
      <c r="D515" s="265">
        <v>70002418</v>
      </c>
      <c r="E515" s="256" t="s">
        <v>4051</v>
      </c>
      <c r="F515" s="258">
        <v>17</v>
      </c>
      <c r="G515" s="256"/>
      <c r="H515" s="260" t="s">
        <v>4007</v>
      </c>
      <c r="I515" s="256"/>
      <c r="J515" s="260" t="s">
        <v>4007</v>
      </c>
    </row>
    <row r="516" spans="1:10" ht="15" thickBot="1" x14ac:dyDescent="0.35">
      <c r="A516" s="91"/>
      <c r="B516" s="262"/>
      <c r="C516" s="264"/>
      <c r="D516" s="266"/>
      <c r="E516" s="257"/>
      <c r="F516" s="257"/>
      <c r="G516" s="257"/>
      <c r="H516" s="257"/>
      <c r="I516" s="257"/>
      <c r="J516" s="257"/>
    </row>
    <row r="517" spans="1:10" x14ac:dyDescent="0.3">
      <c r="A517" s="95"/>
      <c r="B517" s="261" t="s">
        <v>326</v>
      </c>
      <c r="C517" s="263" t="s">
        <v>4008</v>
      </c>
      <c r="D517" s="265">
        <v>70002431</v>
      </c>
      <c r="E517" s="256" t="s">
        <v>4091</v>
      </c>
      <c r="F517" s="260" t="s">
        <v>4007</v>
      </c>
      <c r="G517" s="256"/>
      <c r="H517" s="260" t="s">
        <v>4007</v>
      </c>
      <c r="I517" s="256"/>
      <c r="J517" s="260" t="s">
        <v>4007</v>
      </c>
    </row>
    <row r="518" spans="1:10" ht="15" thickBot="1" x14ac:dyDescent="0.35">
      <c r="A518" s="91"/>
      <c r="B518" s="262"/>
      <c r="C518" s="264"/>
      <c r="D518" s="266"/>
      <c r="E518" s="257"/>
      <c r="F518" s="257"/>
      <c r="G518" s="257"/>
      <c r="H518" s="257"/>
      <c r="I518" s="257"/>
      <c r="J518" s="257"/>
    </row>
    <row r="519" spans="1:10" x14ac:dyDescent="0.3">
      <c r="A519" s="95"/>
      <c r="B519" s="261" t="s">
        <v>256</v>
      </c>
      <c r="C519" s="263" t="s">
        <v>4008</v>
      </c>
      <c r="D519" s="265">
        <v>70002434</v>
      </c>
      <c r="E519" s="256" t="s">
        <v>4033</v>
      </c>
      <c r="F519" s="259">
        <v>10.962999999999999</v>
      </c>
      <c r="G519" s="256" t="s">
        <v>4034</v>
      </c>
      <c r="H519" s="259">
        <v>11.561</v>
      </c>
      <c r="I519" s="256" t="s">
        <v>4040</v>
      </c>
      <c r="J519" s="259">
        <v>11.811</v>
      </c>
    </row>
    <row r="520" spans="1:10" ht="15" thickBot="1" x14ac:dyDescent="0.35">
      <c r="A520" s="91"/>
      <c r="B520" s="262"/>
      <c r="C520" s="264"/>
      <c r="D520" s="266"/>
      <c r="E520" s="257"/>
      <c r="F520" s="257"/>
      <c r="G520" s="257"/>
      <c r="H520" s="257"/>
      <c r="I520" s="257"/>
      <c r="J520" s="257"/>
    </row>
    <row r="521" spans="1:10" x14ac:dyDescent="0.3">
      <c r="A521" s="95"/>
      <c r="B521" s="261" t="s">
        <v>64</v>
      </c>
      <c r="C521" s="263" t="s">
        <v>4008</v>
      </c>
      <c r="D521" s="265">
        <v>70002432</v>
      </c>
      <c r="E521" s="256" t="s">
        <v>4196</v>
      </c>
      <c r="F521" s="260" t="s">
        <v>4007</v>
      </c>
      <c r="G521" s="256"/>
      <c r="H521" s="260" t="s">
        <v>4007</v>
      </c>
      <c r="I521" s="256"/>
      <c r="J521" s="260" t="s">
        <v>4007</v>
      </c>
    </row>
    <row r="522" spans="1:10" ht="15" thickBot="1" x14ac:dyDescent="0.35">
      <c r="A522" s="91"/>
      <c r="B522" s="262"/>
      <c r="C522" s="264"/>
      <c r="D522" s="266"/>
      <c r="E522" s="257"/>
      <c r="F522" s="257"/>
      <c r="G522" s="257"/>
      <c r="H522" s="257"/>
      <c r="I522" s="257"/>
      <c r="J522" s="257"/>
    </row>
    <row r="523" spans="1:10" x14ac:dyDescent="0.3">
      <c r="A523" s="95"/>
      <c r="B523" s="261" t="s">
        <v>210</v>
      </c>
      <c r="C523" s="263" t="s">
        <v>4008</v>
      </c>
      <c r="D523" s="265">
        <v>70002426</v>
      </c>
      <c r="E523" s="256" t="s">
        <v>4197</v>
      </c>
      <c r="F523" s="260" t="s">
        <v>4007</v>
      </c>
      <c r="G523" s="256"/>
      <c r="H523" s="260" t="s">
        <v>4007</v>
      </c>
      <c r="I523" s="256" t="s">
        <v>4040</v>
      </c>
      <c r="J523" s="259">
        <v>15.311999999999999</v>
      </c>
    </row>
    <row r="524" spans="1:10" ht="15" thickBot="1" x14ac:dyDescent="0.35">
      <c r="A524" s="91"/>
      <c r="B524" s="262"/>
      <c r="C524" s="264"/>
      <c r="D524" s="266"/>
      <c r="E524" s="257"/>
      <c r="F524" s="257"/>
      <c r="G524" s="257"/>
      <c r="H524" s="257"/>
      <c r="I524" s="257"/>
      <c r="J524" s="257"/>
    </row>
    <row r="525" spans="1:10" x14ac:dyDescent="0.3">
      <c r="A525" s="95"/>
      <c r="B525" s="261" t="s">
        <v>305</v>
      </c>
      <c r="C525" s="263" t="s">
        <v>4008</v>
      </c>
      <c r="D525" s="265">
        <v>70002425</v>
      </c>
      <c r="E525" s="256" t="s">
        <v>4198</v>
      </c>
      <c r="F525" s="260" t="s">
        <v>4007</v>
      </c>
      <c r="G525" s="256"/>
      <c r="H525" s="260" t="s">
        <v>4007</v>
      </c>
      <c r="I525" s="256"/>
      <c r="J525" s="260" t="s">
        <v>4007</v>
      </c>
    </row>
    <row r="526" spans="1:10" ht="15" thickBot="1" x14ac:dyDescent="0.35">
      <c r="A526" s="91"/>
      <c r="B526" s="262"/>
      <c r="C526" s="264"/>
      <c r="D526" s="266"/>
      <c r="E526" s="257"/>
      <c r="F526" s="257"/>
      <c r="G526" s="257"/>
      <c r="H526" s="257"/>
      <c r="I526" s="257"/>
      <c r="J526" s="257"/>
    </row>
    <row r="527" spans="1:10" x14ac:dyDescent="0.3">
      <c r="A527" s="95"/>
      <c r="B527" s="261" t="s">
        <v>174</v>
      </c>
      <c r="C527" s="263" t="s">
        <v>4008</v>
      </c>
      <c r="D527" s="265">
        <v>70002433</v>
      </c>
      <c r="E527" s="256" t="s">
        <v>4033</v>
      </c>
      <c r="F527" s="259">
        <v>6.6390000000000002</v>
      </c>
      <c r="G527" s="256" t="s">
        <v>4034</v>
      </c>
      <c r="H527" s="259">
        <v>7.3879999999999999</v>
      </c>
      <c r="I527" s="256" t="s">
        <v>4060</v>
      </c>
      <c r="J527" s="259">
        <v>7.8070000000000004</v>
      </c>
    </row>
    <row r="528" spans="1:10" ht="15" thickBot="1" x14ac:dyDescent="0.35">
      <c r="A528" s="91"/>
      <c r="B528" s="262"/>
      <c r="C528" s="264"/>
      <c r="D528" s="266"/>
      <c r="E528" s="257"/>
      <c r="F528" s="257"/>
      <c r="G528" s="257"/>
      <c r="H528" s="257"/>
      <c r="I528" s="257"/>
      <c r="J528" s="257"/>
    </row>
    <row r="529" spans="1:10" x14ac:dyDescent="0.3">
      <c r="A529" s="95"/>
      <c r="B529" s="261" t="s">
        <v>101</v>
      </c>
      <c r="C529" s="263" t="s">
        <v>4008</v>
      </c>
      <c r="D529" s="265">
        <v>70002428</v>
      </c>
      <c r="E529" s="256" t="s">
        <v>4199</v>
      </c>
      <c r="F529" s="260" t="s">
        <v>4007</v>
      </c>
      <c r="G529" s="256"/>
      <c r="H529" s="260" t="s">
        <v>4007</v>
      </c>
      <c r="I529" s="256"/>
      <c r="J529" s="260" t="s">
        <v>4007</v>
      </c>
    </row>
    <row r="530" spans="1:10" ht="15" thickBot="1" x14ac:dyDescent="0.35">
      <c r="A530" s="91"/>
      <c r="B530" s="262"/>
      <c r="C530" s="264"/>
      <c r="D530" s="266"/>
      <c r="E530" s="257"/>
      <c r="F530" s="257"/>
      <c r="G530" s="257"/>
      <c r="H530" s="257"/>
      <c r="I530" s="257"/>
      <c r="J530" s="257"/>
    </row>
    <row r="531" spans="1:10" x14ac:dyDescent="0.3">
      <c r="A531" s="95"/>
      <c r="B531" s="261" t="s">
        <v>114</v>
      </c>
      <c r="C531" s="263" t="s">
        <v>4008</v>
      </c>
      <c r="D531" s="265">
        <v>70002429</v>
      </c>
      <c r="E531" s="256" t="s">
        <v>4200</v>
      </c>
      <c r="F531" s="260" t="s">
        <v>4007</v>
      </c>
      <c r="G531" s="256"/>
      <c r="H531" s="260" t="s">
        <v>4007</v>
      </c>
      <c r="I531" s="256"/>
      <c r="J531" s="260" t="s">
        <v>4007</v>
      </c>
    </row>
    <row r="532" spans="1:10" ht="15" thickBot="1" x14ac:dyDescent="0.35">
      <c r="A532" s="91"/>
      <c r="B532" s="262"/>
      <c r="C532" s="264"/>
      <c r="D532" s="266"/>
      <c r="E532" s="257"/>
      <c r="F532" s="257"/>
      <c r="G532" s="257"/>
      <c r="H532" s="257"/>
      <c r="I532" s="257"/>
      <c r="J532" s="257"/>
    </row>
    <row r="533" spans="1:10" x14ac:dyDescent="0.3">
      <c r="A533" s="95"/>
      <c r="B533" s="261" t="s">
        <v>111</v>
      </c>
      <c r="C533" s="263" t="s">
        <v>4008</v>
      </c>
      <c r="D533" s="265">
        <v>70002436</v>
      </c>
      <c r="E533" s="256" t="s">
        <v>4201</v>
      </c>
      <c r="F533" s="259">
        <v>1E-3</v>
      </c>
      <c r="G533" s="256"/>
      <c r="H533" s="260" t="s">
        <v>4007</v>
      </c>
      <c r="I533" s="256"/>
      <c r="J533" s="260" t="s">
        <v>4007</v>
      </c>
    </row>
    <row r="534" spans="1:10" ht="15" thickBot="1" x14ac:dyDescent="0.35">
      <c r="A534" s="91"/>
      <c r="B534" s="262"/>
      <c r="C534" s="264"/>
      <c r="D534" s="266"/>
      <c r="E534" s="257"/>
      <c r="F534" s="257"/>
      <c r="G534" s="257"/>
      <c r="H534" s="257"/>
      <c r="I534" s="257"/>
      <c r="J534" s="257"/>
    </row>
    <row r="535" spans="1:10" x14ac:dyDescent="0.3">
      <c r="A535" s="95"/>
      <c r="B535" s="261" t="s">
        <v>173</v>
      </c>
      <c r="C535" s="263" t="s">
        <v>4008</v>
      </c>
      <c r="D535" s="265">
        <v>70002427</v>
      </c>
      <c r="E535" s="256" t="s">
        <v>4158</v>
      </c>
      <c r="F535" s="260" t="s">
        <v>4007</v>
      </c>
      <c r="G535" s="256"/>
      <c r="H535" s="260" t="s">
        <v>4007</v>
      </c>
      <c r="I535" s="256"/>
      <c r="J535" s="260" t="s">
        <v>4007</v>
      </c>
    </row>
    <row r="536" spans="1:10" ht="15" thickBot="1" x14ac:dyDescent="0.35">
      <c r="A536" s="91"/>
      <c r="B536" s="262"/>
      <c r="C536" s="264"/>
      <c r="D536" s="266"/>
      <c r="E536" s="257"/>
      <c r="F536" s="257"/>
      <c r="G536" s="257"/>
      <c r="H536" s="257"/>
      <c r="I536" s="257"/>
      <c r="J536" s="257"/>
    </row>
    <row r="537" spans="1:10" x14ac:dyDescent="0.3">
      <c r="A537" s="95"/>
      <c r="B537" s="261" t="s">
        <v>338</v>
      </c>
      <c r="C537" s="263" t="s">
        <v>4008</v>
      </c>
      <c r="D537" s="265">
        <v>70002430</v>
      </c>
      <c r="E537" s="256" t="s">
        <v>4022</v>
      </c>
      <c r="F537" s="259">
        <v>19.774999999999999</v>
      </c>
      <c r="G537" s="256" t="s">
        <v>4039</v>
      </c>
      <c r="H537" s="267">
        <v>20.85</v>
      </c>
      <c r="I537" s="256" t="s">
        <v>4055</v>
      </c>
      <c r="J537" s="259">
        <v>21.056000000000001</v>
      </c>
    </row>
    <row r="538" spans="1:10" ht="15" thickBot="1" x14ac:dyDescent="0.35">
      <c r="A538" s="91"/>
      <c r="B538" s="262"/>
      <c r="C538" s="264"/>
      <c r="D538" s="266"/>
      <c r="E538" s="257"/>
      <c r="F538" s="257"/>
      <c r="G538" s="257"/>
      <c r="H538" s="257"/>
      <c r="I538" s="257"/>
      <c r="J538" s="257"/>
    </row>
    <row r="539" spans="1:10" x14ac:dyDescent="0.3">
      <c r="A539" s="95"/>
      <c r="B539" s="261" t="s">
        <v>166</v>
      </c>
      <c r="C539" s="263" t="s">
        <v>4008</v>
      </c>
      <c r="D539" s="265">
        <v>70001116</v>
      </c>
      <c r="E539" s="256" t="s">
        <v>4062</v>
      </c>
      <c r="F539" s="268">
        <v>11.2</v>
      </c>
      <c r="G539" s="256" t="s">
        <v>4202</v>
      </c>
      <c r="H539" s="268">
        <v>11.8</v>
      </c>
      <c r="I539" s="256" t="s">
        <v>4057</v>
      </c>
      <c r="J539" s="268">
        <v>12.2</v>
      </c>
    </row>
    <row r="540" spans="1:10" ht="15" thickBot="1" x14ac:dyDescent="0.35">
      <c r="A540" s="91"/>
      <c r="B540" s="262"/>
      <c r="C540" s="264"/>
      <c r="D540" s="266"/>
      <c r="E540" s="257"/>
      <c r="F540" s="257"/>
      <c r="G540" s="257"/>
      <c r="H540" s="257"/>
      <c r="I540" s="257"/>
      <c r="J540" s="257"/>
    </row>
    <row r="541" spans="1:10" x14ac:dyDescent="0.3">
      <c r="A541" s="95"/>
      <c r="B541" s="261" t="s">
        <v>255</v>
      </c>
      <c r="C541" s="263" t="s">
        <v>4008</v>
      </c>
      <c r="D541" s="265">
        <v>70001114</v>
      </c>
      <c r="E541" s="256" t="s">
        <v>4203</v>
      </c>
      <c r="F541" s="260" t="s">
        <v>4007</v>
      </c>
      <c r="G541" s="256"/>
      <c r="H541" s="260" t="s">
        <v>4007</v>
      </c>
      <c r="I541" s="256" t="s">
        <v>4024</v>
      </c>
      <c r="J541" s="259">
        <v>21.577000000000002</v>
      </c>
    </row>
    <row r="542" spans="1:10" ht="15" thickBot="1" x14ac:dyDescent="0.35">
      <c r="A542" s="91"/>
      <c r="B542" s="262"/>
      <c r="C542" s="264"/>
      <c r="D542" s="266"/>
      <c r="E542" s="257"/>
      <c r="F542" s="257"/>
      <c r="G542" s="257"/>
      <c r="H542" s="257"/>
      <c r="I542" s="257"/>
      <c r="J542" s="257"/>
    </row>
    <row r="543" spans="1:10" x14ac:dyDescent="0.3">
      <c r="A543" s="95"/>
      <c r="B543" s="261" t="s">
        <v>221</v>
      </c>
      <c r="C543" s="263" t="s">
        <v>4008</v>
      </c>
      <c r="D543" s="265">
        <v>70001110</v>
      </c>
      <c r="E543" s="256" t="s">
        <v>4204</v>
      </c>
      <c r="F543" s="260" t="s">
        <v>4007</v>
      </c>
      <c r="G543" s="256"/>
      <c r="H543" s="260" t="s">
        <v>4007</v>
      </c>
      <c r="I543" s="256"/>
      <c r="J543" s="260" t="s">
        <v>4007</v>
      </c>
    </row>
    <row r="544" spans="1:10" ht="15" thickBot="1" x14ac:dyDescent="0.35">
      <c r="A544" s="91"/>
      <c r="B544" s="262"/>
      <c r="C544" s="264"/>
      <c r="D544" s="266"/>
      <c r="E544" s="257"/>
      <c r="F544" s="257"/>
      <c r="G544" s="257"/>
      <c r="H544" s="257"/>
      <c r="I544" s="257"/>
      <c r="J544" s="257"/>
    </row>
    <row r="545" spans="1:10" x14ac:dyDescent="0.3">
      <c r="A545" s="95"/>
      <c r="B545" s="261" t="s">
        <v>243</v>
      </c>
      <c r="C545" s="263" t="s">
        <v>4008</v>
      </c>
      <c r="D545" s="265">
        <v>70001107</v>
      </c>
      <c r="E545" s="256" t="s">
        <v>4014</v>
      </c>
      <c r="F545" s="268">
        <v>15.3</v>
      </c>
      <c r="G545" s="256" t="s">
        <v>4015</v>
      </c>
      <c r="H545" s="268">
        <v>16.399999999999999</v>
      </c>
      <c r="I545" s="256" t="s">
        <v>4012</v>
      </c>
      <c r="J545" s="268">
        <v>17.3</v>
      </c>
    </row>
    <row r="546" spans="1:10" ht="15" thickBot="1" x14ac:dyDescent="0.35">
      <c r="A546" s="91"/>
      <c r="B546" s="262"/>
      <c r="C546" s="264"/>
      <c r="D546" s="266"/>
      <c r="E546" s="257"/>
      <c r="F546" s="257"/>
      <c r="G546" s="257"/>
      <c r="H546" s="257"/>
      <c r="I546" s="257"/>
      <c r="J546" s="257"/>
    </row>
    <row r="547" spans="1:10" x14ac:dyDescent="0.3">
      <c r="A547" s="95"/>
      <c r="B547" s="261" t="s">
        <v>317</v>
      </c>
      <c r="C547" s="263" t="s">
        <v>4008</v>
      </c>
      <c r="D547" s="265">
        <v>70001596</v>
      </c>
      <c r="E547" s="256" t="s">
        <v>4205</v>
      </c>
      <c r="F547" s="260" t="s">
        <v>4007</v>
      </c>
      <c r="G547" s="256"/>
      <c r="H547" s="260" t="s">
        <v>4007</v>
      </c>
      <c r="I547" s="256" t="s">
        <v>4068</v>
      </c>
      <c r="J547" s="258">
        <v>23</v>
      </c>
    </row>
    <row r="548" spans="1:10" ht="15" thickBot="1" x14ac:dyDescent="0.35">
      <c r="A548" s="91"/>
      <c r="B548" s="262"/>
      <c r="C548" s="264"/>
      <c r="D548" s="266"/>
      <c r="E548" s="257"/>
      <c r="F548" s="257"/>
      <c r="G548" s="257"/>
      <c r="H548" s="257"/>
      <c r="I548" s="257"/>
      <c r="J548" s="257"/>
    </row>
    <row r="549" spans="1:10" x14ac:dyDescent="0.3">
      <c r="A549" s="95"/>
      <c r="B549" s="261" t="s">
        <v>72</v>
      </c>
      <c r="C549" s="263" t="s">
        <v>4008</v>
      </c>
      <c r="D549" s="265">
        <v>70001111</v>
      </c>
      <c r="E549" s="256" t="s">
        <v>4115</v>
      </c>
      <c r="F549" s="259">
        <v>11.558999999999999</v>
      </c>
      <c r="G549" s="256" t="s">
        <v>4074</v>
      </c>
      <c r="H549" s="259">
        <v>12.452</v>
      </c>
      <c r="I549" s="256" t="s">
        <v>4052</v>
      </c>
      <c r="J549" s="259">
        <v>12.967000000000001</v>
      </c>
    </row>
    <row r="550" spans="1:10" ht="15" thickBot="1" x14ac:dyDescent="0.35">
      <c r="A550" s="91"/>
      <c r="B550" s="262"/>
      <c r="C550" s="264"/>
      <c r="D550" s="266"/>
      <c r="E550" s="257"/>
      <c r="F550" s="257"/>
      <c r="G550" s="257"/>
      <c r="H550" s="257"/>
      <c r="I550" s="257"/>
      <c r="J550" s="257"/>
    </row>
    <row r="551" spans="1:10" x14ac:dyDescent="0.3">
      <c r="A551" s="95"/>
      <c r="B551" s="261" t="s">
        <v>187</v>
      </c>
      <c r="C551" s="263" t="s">
        <v>4008</v>
      </c>
      <c r="D551" s="265">
        <v>70001115</v>
      </c>
      <c r="E551" s="256" t="s">
        <v>4204</v>
      </c>
      <c r="F551" s="260" t="s">
        <v>4007</v>
      </c>
      <c r="G551" s="256"/>
      <c r="H551" s="260" t="s">
        <v>4007</v>
      </c>
      <c r="I551" s="256"/>
      <c r="J551" s="260" t="s">
        <v>4007</v>
      </c>
    </row>
    <row r="552" spans="1:10" ht="15" thickBot="1" x14ac:dyDescent="0.35">
      <c r="A552" s="91"/>
      <c r="B552" s="262"/>
      <c r="C552" s="264"/>
      <c r="D552" s="266"/>
      <c r="E552" s="257"/>
      <c r="F552" s="257"/>
      <c r="G552" s="257"/>
      <c r="H552" s="257"/>
      <c r="I552" s="257"/>
      <c r="J552" s="257"/>
    </row>
    <row r="553" spans="1:10" x14ac:dyDescent="0.3">
      <c r="A553" s="95"/>
      <c r="B553" s="261" t="s">
        <v>290</v>
      </c>
      <c r="C553" s="263" t="s">
        <v>4008</v>
      </c>
      <c r="D553" s="265">
        <v>70002307</v>
      </c>
      <c r="E553" s="256" t="s">
        <v>4206</v>
      </c>
      <c r="F553" s="260" t="s">
        <v>4007</v>
      </c>
      <c r="G553" s="256" t="s">
        <v>4023</v>
      </c>
      <c r="H553" s="259">
        <v>0.59099999999999997</v>
      </c>
      <c r="I553" s="256"/>
      <c r="J553" s="260" t="s">
        <v>4007</v>
      </c>
    </row>
    <row r="554" spans="1:10" ht="15" thickBot="1" x14ac:dyDescent="0.35">
      <c r="A554" s="91"/>
      <c r="B554" s="262"/>
      <c r="C554" s="264"/>
      <c r="D554" s="266"/>
      <c r="E554" s="257"/>
      <c r="F554" s="257"/>
      <c r="G554" s="257"/>
      <c r="H554" s="257"/>
      <c r="I554" s="257"/>
      <c r="J554" s="257"/>
    </row>
    <row r="555" spans="1:10" x14ac:dyDescent="0.3">
      <c r="A555" s="95"/>
      <c r="B555" s="261" t="s">
        <v>169</v>
      </c>
      <c r="C555" s="263" t="s">
        <v>4008</v>
      </c>
      <c r="D555" s="265">
        <v>70002306</v>
      </c>
      <c r="E555" s="256" t="s">
        <v>4041</v>
      </c>
      <c r="F555" s="258">
        <v>19</v>
      </c>
      <c r="G555" s="256"/>
      <c r="H555" s="260" t="s">
        <v>4007</v>
      </c>
      <c r="I555" s="256" t="s">
        <v>4070</v>
      </c>
      <c r="J555" s="258">
        <v>20</v>
      </c>
    </row>
    <row r="556" spans="1:10" ht="15" thickBot="1" x14ac:dyDescent="0.35">
      <c r="A556" s="91"/>
      <c r="B556" s="262"/>
      <c r="C556" s="264"/>
      <c r="D556" s="266"/>
      <c r="E556" s="257"/>
      <c r="F556" s="257"/>
      <c r="G556" s="257"/>
      <c r="H556" s="257"/>
      <c r="I556" s="257"/>
      <c r="J556" s="257"/>
    </row>
    <row r="557" spans="1:10" x14ac:dyDescent="0.3">
      <c r="A557" s="95"/>
      <c r="B557" s="261" t="s">
        <v>230</v>
      </c>
      <c r="C557" s="263" t="s">
        <v>4008</v>
      </c>
      <c r="D557" s="265">
        <v>70002316</v>
      </c>
      <c r="E557" s="256" t="s">
        <v>4207</v>
      </c>
      <c r="F557" s="260" t="s">
        <v>4007</v>
      </c>
      <c r="G557" s="256"/>
      <c r="H557" s="260" t="s">
        <v>4007</v>
      </c>
      <c r="I557" s="256"/>
      <c r="J557" s="260" t="s">
        <v>4007</v>
      </c>
    </row>
    <row r="558" spans="1:10" ht="15" thickBot="1" x14ac:dyDescent="0.35">
      <c r="A558" s="91"/>
      <c r="B558" s="262"/>
      <c r="C558" s="264"/>
      <c r="D558" s="266"/>
      <c r="E558" s="257"/>
      <c r="F558" s="257"/>
      <c r="G558" s="257"/>
      <c r="H558" s="257"/>
      <c r="I558" s="257"/>
      <c r="J558" s="257"/>
    </row>
    <row r="559" spans="1:10" x14ac:dyDescent="0.3">
      <c r="A559" s="95"/>
      <c r="B559" s="261" t="s">
        <v>229</v>
      </c>
      <c r="C559" s="263" t="s">
        <v>4008</v>
      </c>
      <c r="D559" s="265">
        <v>70002309</v>
      </c>
      <c r="E559" s="256" t="s">
        <v>4081</v>
      </c>
      <c r="F559" s="260" t="s">
        <v>4007</v>
      </c>
      <c r="G559" s="256"/>
      <c r="H559" s="260" t="s">
        <v>4007</v>
      </c>
      <c r="I559" s="256"/>
      <c r="J559" s="260" t="s">
        <v>4007</v>
      </c>
    </row>
    <row r="560" spans="1:10" ht="15" thickBot="1" x14ac:dyDescent="0.35">
      <c r="A560" s="91"/>
      <c r="B560" s="262"/>
      <c r="C560" s="264"/>
      <c r="D560" s="266"/>
      <c r="E560" s="257"/>
      <c r="F560" s="257"/>
      <c r="G560" s="257"/>
      <c r="H560" s="257"/>
      <c r="I560" s="257"/>
      <c r="J560" s="257"/>
    </row>
    <row r="561" spans="1:10" x14ac:dyDescent="0.3">
      <c r="A561" s="95"/>
      <c r="B561" s="261" t="s">
        <v>306</v>
      </c>
      <c r="C561" s="263" t="s">
        <v>4008</v>
      </c>
      <c r="D561" s="265">
        <v>70002312</v>
      </c>
      <c r="E561" s="256" t="s">
        <v>4208</v>
      </c>
      <c r="F561" s="260" t="s">
        <v>4007</v>
      </c>
      <c r="G561" s="256"/>
      <c r="H561" s="260" t="s">
        <v>4007</v>
      </c>
      <c r="I561" s="256"/>
      <c r="J561" s="260" t="s">
        <v>4007</v>
      </c>
    </row>
    <row r="562" spans="1:10" ht="15" thickBot="1" x14ac:dyDescent="0.35">
      <c r="A562" s="91"/>
      <c r="B562" s="262"/>
      <c r="C562" s="264"/>
      <c r="D562" s="266"/>
      <c r="E562" s="257"/>
      <c r="F562" s="257"/>
      <c r="G562" s="257"/>
      <c r="H562" s="257"/>
      <c r="I562" s="257"/>
      <c r="J562" s="257"/>
    </row>
    <row r="563" spans="1:10" x14ac:dyDescent="0.3">
      <c r="A563" s="95"/>
      <c r="B563" s="261" t="s">
        <v>116</v>
      </c>
      <c r="C563" s="263" t="s">
        <v>4008</v>
      </c>
      <c r="D563" s="265">
        <v>70002308</v>
      </c>
      <c r="E563" s="256" t="s">
        <v>4209</v>
      </c>
      <c r="F563" s="260" t="s">
        <v>4007</v>
      </c>
      <c r="G563" s="256"/>
      <c r="H563" s="260" t="s">
        <v>4007</v>
      </c>
      <c r="I563" s="256"/>
      <c r="J563" s="260" t="s">
        <v>4007</v>
      </c>
    </row>
    <row r="564" spans="1:10" ht="15" thickBot="1" x14ac:dyDescent="0.35">
      <c r="A564" s="91"/>
      <c r="B564" s="262"/>
      <c r="C564" s="264"/>
      <c r="D564" s="266"/>
      <c r="E564" s="257"/>
      <c r="F564" s="257"/>
      <c r="G564" s="257"/>
      <c r="H564" s="257"/>
      <c r="I564" s="257"/>
      <c r="J564" s="257"/>
    </row>
    <row r="565" spans="1:10" x14ac:dyDescent="0.3">
      <c r="A565" s="95"/>
      <c r="B565" s="261" t="s">
        <v>117</v>
      </c>
      <c r="C565" s="263" t="s">
        <v>4008</v>
      </c>
      <c r="D565" s="265">
        <v>70002314</v>
      </c>
      <c r="E565" s="256" t="s">
        <v>4062</v>
      </c>
      <c r="F565" s="259">
        <v>13.606999999999999</v>
      </c>
      <c r="G565" s="256" t="s">
        <v>4042</v>
      </c>
      <c r="H565" s="259">
        <v>14.439</v>
      </c>
      <c r="I565" s="256" t="s">
        <v>4016</v>
      </c>
      <c r="J565" s="259">
        <v>15.164999999999999</v>
      </c>
    </row>
    <row r="566" spans="1:10" ht="15" thickBot="1" x14ac:dyDescent="0.35">
      <c r="A566" s="91"/>
      <c r="B566" s="262"/>
      <c r="C566" s="264"/>
      <c r="D566" s="266"/>
      <c r="E566" s="257"/>
      <c r="F566" s="257"/>
      <c r="G566" s="257"/>
      <c r="H566" s="257"/>
      <c r="I566" s="257"/>
      <c r="J566" s="257"/>
    </row>
    <row r="567" spans="1:10" x14ac:dyDescent="0.3">
      <c r="A567" s="95"/>
      <c r="B567" s="261" t="s">
        <v>318</v>
      </c>
      <c r="C567" s="263" t="s">
        <v>4008</v>
      </c>
      <c r="D567" s="265">
        <v>70002313</v>
      </c>
      <c r="E567" s="256" t="s">
        <v>4210</v>
      </c>
      <c r="F567" s="260" t="s">
        <v>4007</v>
      </c>
      <c r="G567" s="256"/>
      <c r="H567" s="260" t="s">
        <v>4007</v>
      </c>
      <c r="I567" s="256"/>
      <c r="J567" s="260" t="s">
        <v>4007</v>
      </c>
    </row>
    <row r="568" spans="1:10" ht="15" thickBot="1" x14ac:dyDescent="0.35">
      <c r="A568" s="91"/>
      <c r="B568" s="262"/>
      <c r="C568" s="264"/>
      <c r="D568" s="266"/>
      <c r="E568" s="257"/>
      <c r="F568" s="257"/>
      <c r="G568" s="257"/>
      <c r="H568" s="257"/>
      <c r="I568" s="257"/>
      <c r="J568" s="257"/>
    </row>
    <row r="569" spans="1:10" x14ac:dyDescent="0.3">
      <c r="A569" s="95"/>
      <c r="B569" s="261" t="s">
        <v>291</v>
      </c>
      <c r="C569" s="263" t="s">
        <v>4008</v>
      </c>
      <c r="D569" s="265">
        <v>70002305</v>
      </c>
      <c r="E569" s="256" t="s">
        <v>4208</v>
      </c>
      <c r="F569" s="260" t="s">
        <v>4007</v>
      </c>
      <c r="G569" s="256"/>
      <c r="H569" s="260" t="s">
        <v>4007</v>
      </c>
      <c r="I569" s="256"/>
      <c r="J569" s="260" t="s">
        <v>4007</v>
      </c>
    </row>
    <row r="570" spans="1:10" ht="15" thickBot="1" x14ac:dyDescent="0.35">
      <c r="A570" s="91"/>
      <c r="B570" s="262"/>
      <c r="C570" s="264"/>
      <c r="D570" s="266"/>
      <c r="E570" s="257"/>
      <c r="F570" s="257"/>
      <c r="G570" s="257"/>
      <c r="H570" s="257"/>
      <c r="I570" s="257"/>
      <c r="J570" s="257"/>
    </row>
    <row r="571" spans="1:10" x14ac:dyDescent="0.3">
      <c r="A571" s="95"/>
      <c r="B571" s="261" t="s">
        <v>346</v>
      </c>
      <c r="C571" s="263" t="s">
        <v>4008</v>
      </c>
      <c r="D571" s="265">
        <v>70002311</v>
      </c>
      <c r="E571" s="256" t="s">
        <v>4211</v>
      </c>
      <c r="F571" s="260" t="s">
        <v>4007</v>
      </c>
      <c r="G571" s="256"/>
      <c r="H571" s="260" t="s">
        <v>4007</v>
      </c>
      <c r="I571" s="256"/>
      <c r="J571" s="260" t="s">
        <v>4007</v>
      </c>
    </row>
    <row r="572" spans="1:10" ht="15" thickBot="1" x14ac:dyDescent="0.35">
      <c r="A572" s="91"/>
      <c r="B572" s="262"/>
      <c r="C572" s="264"/>
      <c r="D572" s="266"/>
      <c r="E572" s="257"/>
      <c r="F572" s="257"/>
      <c r="G572" s="257"/>
      <c r="H572" s="257"/>
      <c r="I572" s="257"/>
      <c r="J572" s="257"/>
    </row>
    <row r="573" spans="1:10" x14ac:dyDescent="0.3">
      <c r="A573" s="95"/>
      <c r="B573" s="261" t="s">
        <v>100</v>
      </c>
      <c r="C573" s="263" t="s">
        <v>4008</v>
      </c>
      <c r="D573" s="265">
        <v>70002310</v>
      </c>
      <c r="E573" s="256" t="s">
        <v>4009</v>
      </c>
      <c r="F573" s="259">
        <v>13.366</v>
      </c>
      <c r="G573" s="256" t="s">
        <v>4039</v>
      </c>
      <c r="H573" s="259">
        <v>13.962999999999999</v>
      </c>
      <c r="I573" s="256" t="s">
        <v>4070</v>
      </c>
      <c r="J573" s="259">
        <v>13.975</v>
      </c>
    </row>
    <row r="574" spans="1:10" ht="15" thickBot="1" x14ac:dyDescent="0.35">
      <c r="A574" s="91"/>
      <c r="B574" s="262"/>
      <c r="C574" s="264"/>
      <c r="D574" s="266"/>
      <c r="E574" s="257"/>
      <c r="F574" s="257"/>
      <c r="G574" s="257"/>
      <c r="H574" s="257"/>
      <c r="I574" s="257"/>
      <c r="J574" s="257"/>
    </row>
    <row r="575" spans="1:10" x14ac:dyDescent="0.3">
      <c r="A575" s="95"/>
      <c r="B575" s="261" t="s">
        <v>157</v>
      </c>
      <c r="C575" s="263" t="s">
        <v>4008</v>
      </c>
      <c r="D575" s="265">
        <v>70002315</v>
      </c>
      <c r="E575" s="256" t="s">
        <v>4212</v>
      </c>
      <c r="F575" s="260" t="s">
        <v>4007</v>
      </c>
      <c r="G575" s="256"/>
      <c r="H575" s="260" t="s">
        <v>4007</v>
      </c>
      <c r="I575" s="256"/>
      <c r="J575" s="260" t="s">
        <v>4007</v>
      </c>
    </row>
    <row r="576" spans="1:10" ht="15" thickBot="1" x14ac:dyDescent="0.35">
      <c r="A576" s="91"/>
      <c r="B576" s="262"/>
      <c r="C576" s="264"/>
      <c r="D576" s="266"/>
      <c r="E576" s="257"/>
      <c r="F576" s="257"/>
      <c r="G576" s="257"/>
      <c r="H576" s="257"/>
      <c r="I576" s="257"/>
      <c r="J576" s="257"/>
    </row>
    <row r="577" spans="1:10" x14ac:dyDescent="0.3">
      <c r="A577" s="95"/>
      <c r="B577" s="261" t="s">
        <v>314</v>
      </c>
      <c r="C577" s="263" t="s">
        <v>4008</v>
      </c>
      <c r="D577" s="265">
        <v>70001647</v>
      </c>
      <c r="E577" s="256" t="s">
        <v>4213</v>
      </c>
      <c r="F577" s="260" t="s">
        <v>4007</v>
      </c>
      <c r="G577" s="256"/>
      <c r="H577" s="260" t="s">
        <v>4007</v>
      </c>
      <c r="I577" s="256"/>
      <c r="J577" s="260" t="s">
        <v>4007</v>
      </c>
    </row>
    <row r="578" spans="1:10" ht="15" thickBot="1" x14ac:dyDescent="0.35">
      <c r="A578" s="91"/>
      <c r="B578" s="262"/>
      <c r="C578" s="264"/>
      <c r="D578" s="266"/>
      <c r="E578" s="257"/>
      <c r="F578" s="257"/>
      <c r="G578" s="257"/>
      <c r="H578" s="257"/>
      <c r="I578" s="257"/>
      <c r="J578" s="257"/>
    </row>
    <row r="579" spans="1:10" x14ac:dyDescent="0.3">
      <c r="A579" s="95"/>
      <c r="B579" s="261" t="s">
        <v>208</v>
      </c>
      <c r="C579" s="263" t="s">
        <v>4008</v>
      </c>
      <c r="D579" s="265">
        <v>70001654</v>
      </c>
      <c r="E579" s="256" t="s">
        <v>4089</v>
      </c>
      <c r="F579" s="259">
        <v>5.7149999999999999</v>
      </c>
      <c r="G579" s="256" t="s">
        <v>4155</v>
      </c>
      <c r="H579" s="268">
        <v>5.8</v>
      </c>
      <c r="I579" s="256"/>
      <c r="J579" s="260" t="s">
        <v>4007</v>
      </c>
    </row>
    <row r="580" spans="1:10" ht="15" thickBot="1" x14ac:dyDescent="0.35">
      <c r="A580" s="91"/>
      <c r="B580" s="262"/>
      <c r="C580" s="264"/>
      <c r="D580" s="266"/>
      <c r="E580" s="257"/>
      <c r="F580" s="257"/>
      <c r="G580" s="257"/>
      <c r="H580" s="257"/>
      <c r="I580" s="257"/>
      <c r="J580" s="257"/>
    </row>
    <row r="581" spans="1:10" x14ac:dyDescent="0.3">
      <c r="A581" s="95"/>
      <c r="B581" s="261" t="s">
        <v>284</v>
      </c>
      <c r="C581" s="263" t="s">
        <v>4008</v>
      </c>
      <c r="D581" s="265">
        <v>70001650</v>
      </c>
      <c r="E581" s="256" t="s">
        <v>4214</v>
      </c>
      <c r="F581" s="260" t="s">
        <v>4007</v>
      </c>
      <c r="G581" s="256"/>
      <c r="H581" s="260" t="s">
        <v>4007</v>
      </c>
      <c r="I581" s="256"/>
      <c r="J581" s="260" t="s">
        <v>4007</v>
      </c>
    </row>
    <row r="582" spans="1:10" ht="15" thickBot="1" x14ac:dyDescent="0.35">
      <c r="A582" s="91"/>
      <c r="B582" s="262"/>
      <c r="C582" s="264"/>
      <c r="D582" s="266"/>
      <c r="E582" s="257"/>
      <c r="F582" s="257"/>
      <c r="G582" s="257"/>
      <c r="H582" s="257"/>
      <c r="I582" s="257"/>
      <c r="J582" s="257"/>
    </row>
    <row r="583" spans="1:10" x14ac:dyDescent="0.3">
      <c r="A583" s="95"/>
      <c r="B583" s="261" t="s">
        <v>218</v>
      </c>
      <c r="C583" s="263" t="s">
        <v>4008</v>
      </c>
      <c r="D583" s="265">
        <v>70001656</v>
      </c>
      <c r="E583" s="256" t="s">
        <v>4041</v>
      </c>
      <c r="F583" s="259">
        <v>12.555999999999999</v>
      </c>
      <c r="G583" s="256" t="s">
        <v>4133</v>
      </c>
      <c r="H583" s="259">
        <v>13.189</v>
      </c>
      <c r="I583" s="256" t="s">
        <v>4112</v>
      </c>
      <c r="J583" s="259">
        <v>13.667</v>
      </c>
    </row>
    <row r="584" spans="1:10" ht="15" thickBot="1" x14ac:dyDescent="0.35">
      <c r="A584" s="91"/>
      <c r="B584" s="262"/>
      <c r="C584" s="264"/>
      <c r="D584" s="266"/>
      <c r="E584" s="257"/>
      <c r="F584" s="257"/>
      <c r="G584" s="257"/>
      <c r="H584" s="257"/>
      <c r="I584" s="257"/>
      <c r="J584" s="257"/>
    </row>
    <row r="585" spans="1:10" x14ac:dyDescent="0.3">
      <c r="A585" s="95"/>
      <c r="B585" s="261" t="s">
        <v>301</v>
      </c>
      <c r="C585" s="263" t="s">
        <v>4008</v>
      </c>
      <c r="D585" s="265">
        <v>70001648</v>
      </c>
      <c r="E585" s="256" t="s">
        <v>4062</v>
      </c>
      <c r="F585" s="259">
        <v>21.178000000000001</v>
      </c>
      <c r="G585" s="256" t="s">
        <v>4067</v>
      </c>
      <c r="H585" s="259">
        <v>21.882999999999999</v>
      </c>
      <c r="I585" s="256" t="s">
        <v>4016</v>
      </c>
      <c r="J585" s="259">
        <v>22.302</v>
      </c>
    </row>
    <row r="586" spans="1:10" ht="15" thickBot="1" x14ac:dyDescent="0.35">
      <c r="A586" s="91"/>
      <c r="B586" s="262"/>
      <c r="C586" s="264"/>
      <c r="D586" s="266"/>
      <c r="E586" s="257"/>
      <c r="F586" s="257"/>
      <c r="G586" s="257"/>
      <c r="H586" s="257"/>
      <c r="I586" s="257"/>
      <c r="J586" s="257"/>
    </row>
    <row r="587" spans="1:10" x14ac:dyDescent="0.3">
      <c r="A587" s="95"/>
      <c r="B587" s="261" t="s">
        <v>98</v>
      </c>
      <c r="C587" s="263" t="s">
        <v>4008</v>
      </c>
      <c r="D587" s="265">
        <v>70001645</v>
      </c>
      <c r="E587" s="256" t="s">
        <v>4215</v>
      </c>
      <c r="F587" s="260" t="s">
        <v>4007</v>
      </c>
      <c r="G587" s="256"/>
      <c r="H587" s="260" t="s">
        <v>4007</v>
      </c>
      <c r="I587" s="256"/>
      <c r="J587" s="260" t="s">
        <v>4007</v>
      </c>
    </row>
    <row r="588" spans="1:10" ht="15" thickBot="1" x14ac:dyDescent="0.35">
      <c r="A588" s="91"/>
      <c r="B588" s="262"/>
      <c r="C588" s="264"/>
      <c r="D588" s="266"/>
      <c r="E588" s="257"/>
      <c r="F588" s="257"/>
      <c r="G588" s="257"/>
      <c r="H588" s="257"/>
      <c r="I588" s="257"/>
      <c r="J588" s="257"/>
    </row>
    <row r="589" spans="1:10" x14ac:dyDescent="0.3">
      <c r="A589" s="95"/>
      <c r="B589" s="261" t="s">
        <v>263</v>
      </c>
      <c r="C589" s="263" t="s">
        <v>4008</v>
      </c>
      <c r="D589" s="265">
        <v>70001649</v>
      </c>
      <c r="E589" s="256" t="s">
        <v>4009</v>
      </c>
      <c r="F589" s="259">
        <v>4.875</v>
      </c>
      <c r="G589" s="256" t="s">
        <v>4015</v>
      </c>
      <c r="H589" s="259">
        <v>5.2679999999999998</v>
      </c>
      <c r="I589" s="256" t="s">
        <v>4028</v>
      </c>
      <c r="J589" s="259">
        <v>5.4390000000000001</v>
      </c>
    </row>
    <row r="590" spans="1:10" ht="15" thickBot="1" x14ac:dyDescent="0.35">
      <c r="A590" s="91"/>
      <c r="B590" s="262"/>
      <c r="C590" s="264"/>
      <c r="D590" s="266"/>
      <c r="E590" s="257"/>
      <c r="F590" s="257"/>
      <c r="G590" s="257"/>
      <c r="H590" s="257"/>
      <c r="I590" s="257"/>
      <c r="J590" s="257"/>
    </row>
    <row r="591" spans="1:10" x14ac:dyDescent="0.3">
      <c r="A591" s="95"/>
      <c r="B591" s="261" t="s">
        <v>307</v>
      </c>
      <c r="C591" s="263" t="s">
        <v>4008</v>
      </c>
      <c r="D591" s="265">
        <v>70001655</v>
      </c>
      <c r="E591" s="256" t="s">
        <v>4114</v>
      </c>
      <c r="F591" s="259">
        <v>10.340999999999999</v>
      </c>
      <c r="G591" s="256"/>
      <c r="H591" s="260" t="s">
        <v>4007</v>
      </c>
      <c r="I591" s="256"/>
      <c r="J591" s="260" t="s">
        <v>4007</v>
      </c>
    </row>
    <row r="592" spans="1:10" ht="15" thickBot="1" x14ac:dyDescent="0.35">
      <c r="A592" s="91"/>
      <c r="B592" s="262"/>
      <c r="C592" s="264"/>
      <c r="D592" s="266"/>
      <c r="E592" s="257"/>
      <c r="F592" s="257"/>
      <c r="G592" s="257"/>
      <c r="H592" s="257"/>
      <c r="I592" s="257"/>
      <c r="J592" s="257"/>
    </row>
    <row r="593" spans="1:10" x14ac:dyDescent="0.3">
      <c r="A593" s="95"/>
      <c r="B593" s="261" t="s">
        <v>223</v>
      </c>
      <c r="C593" s="263" t="s">
        <v>4008</v>
      </c>
      <c r="D593" s="265">
        <v>70001652</v>
      </c>
      <c r="E593" s="256" t="s">
        <v>4216</v>
      </c>
      <c r="F593" s="260" t="s">
        <v>4007</v>
      </c>
      <c r="G593" s="256"/>
      <c r="H593" s="260" t="s">
        <v>4007</v>
      </c>
      <c r="I593" s="256"/>
      <c r="J593" s="260" t="s">
        <v>4007</v>
      </c>
    </row>
    <row r="594" spans="1:10" ht="15" thickBot="1" x14ac:dyDescent="0.35">
      <c r="A594" s="91"/>
      <c r="B594" s="262"/>
      <c r="C594" s="264"/>
      <c r="D594" s="266"/>
      <c r="E594" s="257"/>
      <c r="F594" s="257"/>
      <c r="G594" s="257"/>
      <c r="H594" s="257"/>
      <c r="I594" s="257"/>
      <c r="J594" s="257"/>
    </row>
    <row r="595" spans="1:10" x14ac:dyDescent="0.3">
      <c r="A595" s="95"/>
      <c r="B595" s="261" t="s">
        <v>158</v>
      </c>
      <c r="C595" s="263" t="s">
        <v>4008</v>
      </c>
      <c r="D595" s="265">
        <v>70001466</v>
      </c>
      <c r="E595" s="256" t="s">
        <v>4214</v>
      </c>
      <c r="F595" s="260" t="s">
        <v>4007</v>
      </c>
      <c r="G595" s="256"/>
      <c r="H595" s="260" t="s">
        <v>4007</v>
      </c>
      <c r="I595" s="256"/>
      <c r="J595" s="260" t="s">
        <v>4007</v>
      </c>
    </row>
    <row r="596" spans="1:10" ht="15" thickBot="1" x14ac:dyDescent="0.35">
      <c r="A596" s="91"/>
      <c r="B596" s="262"/>
      <c r="C596" s="264"/>
      <c r="D596" s="266"/>
      <c r="E596" s="257"/>
      <c r="F596" s="257"/>
      <c r="G596" s="257"/>
      <c r="H596" s="257"/>
      <c r="I596" s="257"/>
      <c r="J596" s="257"/>
    </row>
    <row r="597" spans="1:10" x14ac:dyDescent="0.3">
      <c r="A597" s="95"/>
      <c r="B597" s="261" t="s">
        <v>287</v>
      </c>
      <c r="C597" s="263" t="s">
        <v>4008</v>
      </c>
      <c r="D597" s="265">
        <v>70001472</v>
      </c>
      <c r="E597" s="256" t="s">
        <v>4217</v>
      </c>
      <c r="F597" s="260" t="s">
        <v>4007</v>
      </c>
      <c r="G597" s="256"/>
      <c r="H597" s="260" t="s">
        <v>4007</v>
      </c>
      <c r="I597" s="256"/>
      <c r="J597" s="260" t="s">
        <v>4007</v>
      </c>
    </row>
    <row r="598" spans="1:10" ht="15" thickBot="1" x14ac:dyDescent="0.35">
      <c r="A598" s="91"/>
      <c r="B598" s="262"/>
      <c r="C598" s="264"/>
      <c r="D598" s="266"/>
      <c r="E598" s="257"/>
      <c r="F598" s="257"/>
      <c r="G598" s="257"/>
      <c r="H598" s="257"/>
      <c r="I598" s="257"/>
      <c r="J598" s="257"/>
    </row>
    <row r="599" spans="1:10" x14ac:dyDescent="0.3">
      <c r="A599" s="95"/>
      <c r="B599" s="261" t="s">
        <v>293</v>
      </c>
      <c r="C599" s="263" t="s">
        <v>4008</v>
      </c>
      <c r="D599" s="265">
        <v>70001476</v>
      </c>
      <c r="E599" s="256" t="s">
        <v>4218</v>
      </c>
      <c r="F599" s="260" t="s">
        <v>4007</v>
      </c>
      <c r="G599" s="256"/>
      <c r="H599" s="260" t="s">
        <v>4007</v>
      </c>
      <c r="I599" s="256"/>
      <c r="J599" s="260" t="s">
        <v>4007</v>
      </c>
    </row>
    <row r="600" spans="1:10" ht="15" thickBot="1" x14ac:dyDescent="0.35">
      <c r="A600" s="91"/>
      <c r="B600" s="262"/>
      <c r="C600" s="264"/>
      <c r="D600" s="266"/>
      <c r="E600" s="257"/>
      <c r="F600" s="257"/>
      <c r="G600" s="257"/>
      <c r="H600" s="257"/>
      <c r="I600" s="257"/>
      <c r="J600" s="257"/>
    </row>
    <row r="601" spans="1:10" x14ac:dyDescent="0.3">
      <c r="A601" s="95"/>
      <c r="B601" s="261" t="s">
        <v>294</v>
      </c>
      <c r="C601" s="263" t="s">
        <v>4008</v>
      </c>
      <c r="D601" s="265">
        <v>70001474</v>
      </c>
      <c r="E601" s="256" t="s">
        <v>4213</v>
      </c>
      <c r="F601" s="260" t="s">
        <v>4007</v>
      </c>
      <c r="G601" s="256"/>
      <c r="H601" s="260" t="s">
        <v>4007</v>
      </c>
      <c r="I601" s="256"/>
      <c r="J601" s="260" t="s">
        <v>4007</v>
      </c>
    </row>
    <row r="602" spans="1:10" ht="15" thickBot="1" x14ac:dyDescent="0.35">
      <c r="A602" s="91"/>
      <c r="B602" s="262"/>
      <c r="C602" s="264"/>
      <c r="D602" s="266"/>
      <c r="E602" s="257"/>
      <c r="F602" s="257"/>
      <c r="G602" s="257"/>
      <c r="H602" s="257"/>
      <c r="I602" s="257"/>
      <c r="J602" s="257"/>
    </row>
    <row r="603" spans="1:10" x14ac:dyDescent="0.3">
      <c r="A603" s="95"/>
      <c r="B603" s="261" t="s">
        <v>278</v>
      </c>
      <c r="C603" s="263" t="s">
        <v>4008</v>
      </c>
      <c r="D603" s="265">
        <v>70001473</v>
      </c>
      <c r="E603" s="256" t="s">
        <v>4064</v>
      </c>
      <c r="F603" s="267">
        <v>23.45</v>
      </c>
      <c r="G603" s="256" t="s">
        <v>4202</v>
      </c>
      <c r="H603" s="259">
        <v>24.853000000000002</v>
      </c>
      <c r="I603" s="256" t="s">
        <v>4104</v>
      </c>
      <c r="J603" s="259">
        <v>25.922000000000001</v>
      </c>
    </row>
    <row r="604" spans="1:10" ht="15" thickBot="1" x14ac:dyDescent="0.35">
      <c r="A604" s="91"/>
      <c r="B604" s="262"/>
      <c r="C604" s="264"/>
      <c r="D604" s="266"/>
      <c r="E604" s="257"/>
      <c r="F604" s="257"/>
      <c r="G604" s="257"/>
      <c r="H604" s="257"/>
      <c r="I604" s="257"/>
      <c r="J604" s="257"/>
    </row>
    <row r="605" spans="1:10" x14ac:dyDescent="0.3">
      <c r="A605" s="95"/>
      <c r="B605" s="261" t="s">
        <v>182</v>
      </c>
      <c r="C605" s="263" t="s">
        <v>4008</v>
      </c>
      <c r="D605" s="265">
        <v>70001475</v>
      </c>
      <c r="E605" s="256" t="s">
        <v>4219</v>
      </c>
      <c r="F605" s="260" t="s">
        <v>4007</v>
      </c>
      <c r="G605" s="256"/>
      <c r="H605" s="260" t="s">
        <v>4007</v>
      </c>
      <c r="I605" s="256"/>
      <c r="J605" s="260" t="s">
        <v>4007</v>
      </c>
    </row>
    <row r="606" spans="1:10" ht="15" thickBot="1" x14ac:dyDescent="0.35">
      <c r="A606" s="91"/>
      <c r="B606" s="262"/>
      <c r="C606" s="264"/>
      <c r="D606" s="266"/>
      <c r="E606" s="257"/>
      <c r="F606" s="257"/>
      <c r="G606" s="257"/>
      <c r="H606" s="257"/>
      <c r="I606" s="257"/>
      <c r="J606" s="257"/>
    </row>
    <row r="607" spans="1:10" x14ac:dyDescent="0.3">
      <c r="A607" s="95"/>
      <c r="B607" s="261" t="s">
        <v>183</v>
      </c>
      <c r="C607" s="263" t="s">
        <v>4008</v>
      </c>
      <c r="D607" s="265">
        <v>70001465</v>
      </c>
      <c r="E607" s="256" t="s">
        <v>4220</v>
      </c>
      <c r="F607" s="260" t="s">
        <v>4007</v>
      </c>
      <c r="G607" s="256"/>
      <c r="H607" s="260" t="s">
        <v>4007</v>
      </c>
      <c r="I607" s="256"/>
      <c r="J607" s="260" t="s">
        <v>4007</v>
      </c>
    </row>
    <row r="608" spans="1:10" ht="15" thickBot="1" x14ac:dyDescent="0.35">
      <c r="A608" s="91"/>
      <c r="B608" s="262"/>
      <c r="C608" s="264"/>
      <c r="D608" s="266"/>
      <c r="E608" s="257"/>
      <c r="F608" s="257"/>
      <c r="G608" s="257"/>
      <c r="H608" s="257"/>
      <c r="I608" s="257"/>
      <c r="J608" s="257"/>
    </row>
    <row r="609" spans="1:10" x14ac:dyDescent="0.3">
      <c r="A609" s="95"/>
      <c r="B609" s="261" t="s">
        <v>300</v>
      </c>
      <c r="C609" s="263" t="s">
        <v>4008</v>
      </c>
      <c r="D609" s="265">
        <v>70001470</v>
      </c>
      <c r="E609" s="256" t="s">
        <v>4122</v>
      </c>
      <c r="F609" s="260" t="s">
        <v>4007</v>
      </c>
      <c r="G609" s="256"/>
      <c r="H609" s="260" t="s">
        <v>4007</v>
      </c>
      <c r="I609" s="256"/>
      <c r="J609" s="260" t="s">
        <v>4007</v>
      </c>
    </row>
    <row r="610" spans="1:10" ht="15" thickBot="1" x14ac:dyDescent="0.35">
      <c r="A610" s="91"/>
      <c r="B610" s="262"/>
      <c r="C610" s="264"/>
      <c r="D610" s="266"/>
      <c r="E610" s="257"/>
      <c r="F610" s="257"/>
      <c r="G610" s="257"/>
      <c r="H610" s="257"/>
      <c r="I610" s="257"/>
      <c r="J610" s="257"/>
    </row>
    <row r="611" spans="1:10" x14ac:dyDescent="0.3">
      <c r="A611" s="95"/>
      <c r="B611" s="261" t="s">
        <v>258</v>
      </c>
      <c r="C611" s="263" t="s">
        <v>4008</v>
      </c>
      <c r="D611" s="265">
        <v>70001468</v>
      </c>
      <c r="E611" s="256" t="s">
        <v>4198</v>
      </c>
      <c r="F611" s="260" t="s">
        <v>4007</v>
      </c>
      <c r="G611" s="256"/>
      <c r="H611" s="260" t="s">
        <v>4007</v>
      </c>
      <c r="I611" s="256"/>
      <c r="J611" s="260" t="s">
        <v>4007</v>
      </c>
    </row>
    <row r="612" spans="1:10" ht="15" thickBot="1" x14ac:dyDescent="0.35">
      <c r="A612" s="91"/>
      <c r="B612" s="262"/>
      <c r="C612" s="264"/>
      <c r="D612" s="266"/>
      <c r="E612" s="257"/>
      <c r="F612" s="257"/>
      <c r="G612" s="257"/>
      <c r="H612" s="257"/>
      <c r="I612" s="257"/>
      <c r="J612" s="257"/>
    </row>
    <row r="613" spans="1:10" x14ac:dyDescent="0.3">
      <c r="A613" s="95"/>
      <c r="B613" s="261" t="s">
        <v>184</v>
      </c>
      <c r="C613" s="263" t="s">
        <v>4008</v>
      </c>
      <c r="D613" s="265">
        <v>70001471</v>
      </c>
      <c r="E613" s="256" t="s">
        <v>4022</v>
      </c>
      <c r="F613" s="267">
        <v>2.79</v>
      </c>
      <c r="G613" s="256" t="s">
        <v>4039</v>
      </c>
      <c r="H613" s="267">
        <v>2.79</v>
      </c>
      <c r="I613" s="256" t="s">
        <v>4055</v>
      </c>
      <c r="J613" s="267">
        <v>2.79</v>
      </c>
    </row>
    <row r="614" spans="1:10" ht="15" thickBot="1" x14ac:dyDescent="0.35">
      <c r="A614" s="91"/>
      <c r="B614" s="262"/>
      <c r="C614" s="264"/>
      <c r="D614" s="266"/>
      <c r="E614" s="257"/>
      <c r="F614" s="257"/>
      <c r="G614" s="257"/>
      <c r="H614" s="257"/>
      <c r="I614" s="257"/>
      <c r="J614" s="257"/>
    </row>
    <row r="615" spans="1:10" x14ac:dyDescent="0.3">
      <c r="A615" s="95"/>
      <c r="B615" s="261" t="s">
        <v>332</v>
      </c>
      <c r="C615" s="263" t="s">
        <v>4008</v>
      </c>
      <c r="D615" s="265">
        <v>70001469</v>
      </c>
      <c r="E615" s="256" t="s">
        <v>4208</v>
      </c>
      <c r="F615" s="260" t="s">
        <v>4007</v>
      </c>
      <c r="G615" s="256"/>
      <c r="H615" s="260" t="s">
        <v>4007</v>
      </c>
      <c r="I615" s="256"/>
      <c r="J615" s="260" t="s">
        <v>4007</v>
      </c>
    </row>
    <row r="616" spans="1:10" ht="15" thickBot="1" x14ac:dyDescent="0.35">
      <c r="A616" s="91"/>
      <c r="B616" s="262"/>
      <c r="C616" s="264"/>
      <c r="D616" s="266"/>
      <c r="E616" s="257"/>
      <c r="F616" s="257"/>
      <c r="G616" s="257"/>
      <c r="H616" s="257"/>
      <c r="I616" s="257"/>
      <c r="J616" s="257"/>
    </row>
    <row r="617" spans="1:10" x14ac:dyDescent="0.3">
      <c r="A617" s="95"/>
      <c r="B617" s="261" t="s">
        <v>92</v>
      </c>
      <c r="C617" s="263" t="s">
        <v>4008</v>
      </c>
      <c r="D617" s="265">
        <v>70002075</v>
      </c>
      <c r="E617" s="256" t="s">
        <v>4221</v>
      </c>
      <c r="F617" s="267">
        <v>9.2799999999999994</v>
      </c>
      <c r="G617" s="256" t="s">
        <v>4010</v>
      </c>
      <c r="H617" s="267">
        <v>9.2799999999999994</v>
      </c>
      <c r="I617" s="256" t="s">
        <v>4024</v>
      </c>
      <c r="J617" s="267">
        <v>9.2799999999999994</v>
      </c>
    </row>
    <row r="618" spans="1:10" ht="15" thickBot="1" x14ac:dyDescent="0.35">
      <c r="A618" s="91"/>
      <c r="B618" s="262"/>
      <c r="C618" s="264"/>
      <c r="D618" s="266"/>
      <c r="E618" s="257"/>
      <c r="F618" s="257"/>
      <c r="G618" s="257"/>
      <c r="H618" s="257"/>
      <c r="I618" s="257"/>
      <c r="J618" s="257"/>
    </row>
    <row r="619" spans="1:10" x14ac:dyDescent="0.3">
      <c r="A619" s="95"/>
      <c r="B619" s="261" t="s">
        <v>199</v>
      </c>
      <c r="C619" s="263" t="s">
        <v>4008</v>
      </c>
      <c r="D619" s="265">
        <v>70002074</v>
      </c>
      <c r="E619" s="256" t="s">
        <v>4064</v>
      </c>
      <c r="F619" s="267">
        <v>9.82</v>
      </c>
      <c r="G619" s="256" t="s">
        <v>4067</v>
      </c>
      <c r="H619" s="267">
        <v>10.31</v>
      </c>
      <c r="I619" s="256" t="s">
        <v>4028</v>
      </c>
      <c r="J619" s="267">
        <v>10.55</v>
      </c>
    </row>
    <row r="620" spans="1:10" ht="15" thickBot="1" x14ac:dyDescent="0.35">
      <c r="A620" s="91"/>
      <c r="B620" s="262"/>
      <c r="C620" s="264"/>
      <c r="D620" s="266"/>
      <c r="E620" s="257"/>
      <c r="F620" s="257"/>
      <c r="G620" s="257"/>
      <c r="H620" s="257"/>
      <c r="I620" s="257"/>
      <c r="J620" s="257"/>
    </row>
    <row r="621" spans="1:10" x14ac:dyDescent="0.3">
      <c r="A621" s="95"/>
      <c r="B621" s="261" t="s">
        <v>251</v>
      </c>
      <c r="C621" s="263" t="s">
        <v>4008</v>
      </c>
      <c r="D621" s="265">
        <v>70002069</v>
      </c>
      <c r="E621" s="256" t="s">
        <v>4222</v>
      </c>
      <c r="F621" s="260" t="s">
        <v>4007</v>
      </c>
      <c r="G621" s="256"/>
      <c r="H621" s="260" t="s">
        <v>4007</v>
      </c>
      <c r="I621" s="256"/>
      <c r="J621" s="260" t="s">
        <v>4007</v>
      </c>
    </row>
    <row r="622" spans="1:10" ht="15" thickBot="1" x14ac:dyDescent="0.35">
      <c r="A622" s="91"/>
      <c r="B622" s="262"/>
      <c r="C622" s="264"/>
      <c r="D622" s="266"/>
      <c r="E622" s="257"/>
      <c r="F622" s="257"/>
      <c r="G622" s="257"/>
      <c r="H622" s="257"/>
      <c r="I622" s="257"/>
      <c r="J622" s="257"/>
    </row>
    <row r="623" spans="1:10" x14ac:dyDescent="0.3">
      <c r="A623" s="95"/>
      <c r="B623" s="261" t="s">
        <v>119</v>
      </c>
      <c r="C623" s="263" t="s">
        <v>4008</v>
      </c>
      <c r="D623" s="265">
        <v>70002065</v>
      </c>
      <c r="E623" s="256" t="s">
        <v>4223</v>
      </c>
      <c r="F623" s="260" t="s">
        <v>4007</v>
      </c>
      <c r="G623" s="256"/>
      <c r="H623" s="260" t="s">
        <v>4007</v>
      </c>
      <c r="I623" s="256"/>
      <c r="J623" s="260" t="s">
        <v>4007</v>
      </c>
    </row>
    <row r="624" spans="1:10" ht="15" thickBot="1" x14ac:dyDescent="0.35">
      <c r="A624" s="91"/>
      <c r="B624" s="262"/>
      <c r="C624" s="264"/>
      <c r="D624" s="266"/>
      <c r="E624" s="257"/>
      <c r="F624" s="257"/>
      <c r="G624" s="257"/>
      <c r="H624" s="257"/>
      <c r="I624" s="257"/>
      <c r="J624" s="257"/>
    </row>
    <row r="625" spans="1:10" x14ac:dyDescent="0.3">
      <c r="A625" s="95"/>
      <c r="B625" s="261" t="s">
        <v>85</v>
      </c>
      <c r="C625" s="263" t="s">
        <v>4008</v>
      </c>
      <c r="D625" s="265">
        <v>70002067</v>
      </c>
      <c r="E625" s="256" t="s">
        <v>4089</v>
      </c>
      <c r="F625" s="259">
        <v>2.9969999999999999</v>
      </c>
      <c r="G625" s="256" t="s">
        <v>4224</v>
      </c>
      <c r="H625" s="259">
        <v>3.0169999999999999</v>
      </c>
      <c r="I625" s="256" t="s">
        <v>4096</v>
      </c>
      <c r="J625" s="259">
        <v>3.0289999999999999</v>
      </c>
    </row>
    <row r="626" spans="1:10" ht="15" thickBot="1" x14ac:dyDescent="0.35">
      <c r="A626" s="91"/>
      <c r="B626" s="262"/>
      <c r="C626" s="264"/>
      <c r="D626" s="266"/>
      <c r="E626" s="257"/>
      <c r="F626" s="257"/>
      <c r="G626" s="257"/>
      <c r="H626" s="257"/>
      <c r="I626" s="257"/>
      <c r="J626" s="257"/>
    </row>
    <row r="627" spans="1:10" x14ac:dyDescent="0.3">
      <c r="A627" s="95"/>
      <c r="B627" s="261" t="s">
        <v>247</v>
      </c>
      <c r="C627" s="263" t="s">
        <v>4008</v>
      </c>
      <c r="D627" s="265">
        <v>70002068</v>
      </c>
      <c r="E627" s="256" t="s">
        <v>4062</v>
      </c>
      <c r="F627" s="259">
        <v>14.151999999999999</v>
      </c>
      <c r="G627" s="256" t="s">
        <v>4010</v>
      </c>
      <c r="H627" s="259">
        <v>14.855</v>
      </c>
      <c r="I627" s="256" t="s">
        <v>4012</v>
      </c>
      <c r="J627" s="259">
        <v>15.093999999999999</v>
      </c>
    </row>
    <row r="628" spans="1:10" ht="15" thickBot="1" x14ac:dyDescent="0.35">
      <c r="A628" s="91"/>
      <c r="B628" s="262"/>
      <c r="C628" s="264"/>
      <c r="D628" s="266"/>
      <c r="E628" s="257"/>
      <c r="F628" s="257"/>
      <c r="G628" s="257"/>
      <c r="H628" s="257"/>
      <c r="I628" s="257"/>
      <c r="J628" s="257"/>
    </row>
    <row r="629" spans="1:10" x14ac:dyDescent="0.3">
      <c r="A629" s="95"/>
      <c r="B629" s="261" t="s">
        <v>185</v>
      </c>
      <c r="C629" s="263" t="s">
        <v>4008</v>
      </c>
      <c r="D629" s="265">
        <v>70002072</v>
      </c>
      <c r="E629" s="256" t="s">
        <v>4207</v>
      </c>
      <c r="F629" s="260" t="s">
        <v>4007</v>
      </c>
      <c r="G629" s="256"/>
      <c r="H629" s="260" t="s">
        <v>4007</v>
      </c>
      <c r="I629" s="256"/>
      <c r="J629" s="260" t="s">
        <v>4007</v>
      </c>
    </row>
    <row r="630" spans="1:10" ht="15" thickBot="1" x14ac:dyDescent="0.35">
      <c r="A630" s="91"/>
      <c r="B630" s="262"/>
      <c r="C630" s="264"/>
      <c r="D630" s="266"/>
      <c r="E630" s="257"/>
      <c r="F630" s="257"/>
      <c r="G630" s="257"/>
      <c r="H630" s="257"/>
      <c r="I630" s="257"/>
      <c r="J630" s="257"/>
    </row>
    <row r="631" spans="1:10" x14ac:dyDescent="0.3">
      <c r="A631" s="95"/>
      <c r="B631" s="261" t="s">
        <v>212</v>
      </c>
      <c r="C631" s="263" t="s">
        <v>4008</v>
      </c>
      <c r="D631" s="265">
        <v>70002066</v>
      </c>
      <c r="E631" s="256" t="s">
        <v>4203</v>
      </c>
      <c r="F631" s="260" t="s">
        <v>4007</v>
      </c>
      <c r="G631" s="256"/>
      <c r="H631" s="260" t="s">
        <v>4007</v>
      </c>
      <c r="I631" s="256"/>
      <c r="J631" s="260" t="s">
        <v>4007</v>
      </c>
    </row>
    <row r="632" spans="1:10" ht="15" thickBot="1" x14ac:dyDescent="0.35">
      <c r="A632" s="91"/>
      <c r="B632" s="262"/>
      <c r="C632" s="264"/>
      <c r="D632" s="266"/>
      <c r="E632" s="257"/>
      <c r="F632" s="257"/>
      <c r="G632" s="257"/>
      <c r="H632" s="257"/>
      <c r="I632" s="257"/>
      <c r="J632" s="257"/>
    </row>
    <row r="633" spans="1:10" x14ac:dyDescent="0.3">
      <c r="A633" s="95"/>
      <c r="B633" s="261" t="s">
        <v>281</v>
      </c>
      <c r="C633" s="263" t="s">
        <v>4008</v>
      </c>
      <c r="D633" s="265">
        <v>70002071</v>
      </c>
      <c r="E633" s="256" t="s">
        <v>4145</v>
      </c>
      <c r="F633" s="260" t="s">
        <v>4007</v>
      </c>
      <c r="G633" s="256"/>
      <c r="H633" s="260" t="s">
        <v>4007</v>
      </c>
      <c r="I633" s="256"/>
      <c r="J633" s="260" t="s">
        <v>4007</v>
      </c>
    </row>
    <row r="634" spans="1:10" ht="15" thickBot="1" x14ac:dyDescent="0.35">
      <c r="A634" s="91"/>
      <c r="B634" s="262"/>
      <c r="C634" s="264"/>
      <c r="D634" s="266"/>
      <c r="E634" s="257"/>
      <c r="F634" s="257"/>
      <c r="G634" s="257"/>
      <c r="H634" s="257"/>
      <c r="I634" s="257"/>
      <c r="J634" s="257"/>
    </row>
    <row r="635" spans="1:10" x14ac:dyDescent="0.3">
      <c r="A635" s="95"/>
      <c r="B635" s="261" t="s">
        <v>180</v>
      </c>
      <c r="C635" s="263" t="s">
        <v>4008</v>
      </c>
      <c r="D635" s="265">
        <v>70002458</v>
      </c>
      <c r="E635" s="256" t="s">
        <v>4214</v>
      </c>
      <c r="F635" s="260" t="s">
        <v>4007</v>
      </c>
      <c r="G635" s="256"/>
      <c r="H635" s="260" t="s">
        <v>4007</v>
      </c>
      <c r="I635" s="256"/>
      <c r="J635" s="260" t="s">
        <v>4007</v>
      </c>
    </row>
    <row r="636" spans="1:10" ht="15" thickBot="1" x14ac:dyDescent="0.35">
      <c r="A636" s="91"/>
      <c r="B636" s="262"/>
      <c r="C636" s="264"/>
      <c r="D636" s="266"/>
      <c r="E636" s="257"/>
      <c r="F636" s="257"/>
      <c r="G636" s="257"/>
      <c r="H636" s="257"/>
      <c r="I636" s="257"/>
      <c r="J636" s="257"/>
    </row>
    <row r="637" spans="1:10" x14ac:dyDescent="0.3">
      <c r="A637" s="95"/>
      <c r="B637" s="261" t="s">
        <v>308</v>
      </c>
      <c r="C637" s="263" t="s">
        <v>4008</v>
      </c>
      <c r="D637" s="265">
        <v>70002451</v>
      </c>
      <c r="E637" s="256" t="s">
        <v>4120</v>
      </c>
      <c r="F637" s="260" t="s">
        <v>4007</v>
      </c>
      <c r="G637" s="256" t="s">
        <v>4039</v>
      </c>
      <c r="H637" s="259">
        <v>9.5220000000000002</v>
      </c>
      <c r="I637" s="256"/>
      <c r="J637" s="260" t="s">
        <v>4007</v>
      </c>
    </row>
    <row r="638" spans="1:10" ht="15" thickBot="1" x14ac:dyDescent="0.35">
      <c r="A638" s="91"/>
      <c r="B638" s="262"/>
      <c r="C638" s="264"/>
      <c r="D638" s="266"/>
      <c r="E638" s="257"/>
      <c r="F638" s="257"/>
      <c r="G638" s="257"/>
      <c r="H638" s="257"/>
      <c r="I638" s="257"/>
      <c r="J638" s="257"/>
    </row>
    <row r="639" spans="1:10" x14ac:dyDescent="0.3">
      <c r="A639" s="95"/>
      <c r="B639" s="261" t="s">
        <v>448</v>
      </c>
      <c r="C639" s="263" t="s">
        <v>4008</v>
      </c>
      <c r="D639" s="265">
        <v>70002450</v>
      </c>
      <c r="E639" s="256" t="s">
        <v>4054</v>
      </c>
      <c r="F639" s="259">
        <v>10.413</v>
      </c>
      <c r="G639" s="256" t="s">
        <v>4015</v>
      </c>
      <c r="H639" s="259">
        <v>11.335000000000001</v>
      </c>
      <c r="I639" s="256" t="s">
        <v>4060</v>
      </c>
      <c r="J639" s="259">
        <v>12.157999999999999</v>
      </c>
    </row>
    <row r="640" spans="1:10" ht="15" thickBot="1" x14ac:dyDescent="0.35">
      <c r="A640" s="91"/>
      <c r="B640" s="262"/>
      <c r="C640" s="264"/>
      <c r="D640" s="266"/>
      <c r="E640" s="257"/>
      <c r="F640" s="257"/>
      <c r="G640" s="257"/>
      <c r="H640" s="257"/>
      <c r="I640" s="257"/>
      <c r="J640" s="257"/>
    </row>
    <row r="641" spans="1:10" x14ac:dyDescent="0.3">
      <c r="A641" s="95"/>
      <c r="B641" s="261" t="s">
        <v>396</v>
      </c>
      <c r="C641" s="263" t="s">
        <v>4008</v>
      </c>
      <c r="D641" s="265">
        <v>70002454</v>
      </c>
      <c r="E641" s="256" t="s">
        <v>4014</v>
      </c>
      <c r="F641" s="267">
        <v>20.12</v>
      </c>
      <c r="G641" s="256" t="s">
        <v>4034</v>
      </c>
      <c r="H641" s="259">
        <v>21.295000000000002</v>
      </c>
      <c r="I641" s="256" t="s">
        <v>4060</v>
      </c>
      <c r="J641" s="259">
        <v>21.853999999999999</v>
      </c>
    </row>
    <row r="642" spans="1:10" ht="15" thickBot="1" x14ac:dyDescent="0.35">
      <c r="A642" s="91"/>
      <c r="B642" s="262"/>
      <c r="C642" s="264"/>
      <c r="D642" s="266"/>
      <c r="E642" s="257"/>
      <c r="F642" s="257"/>
      <c r="G642" s="257"/>
      <c r="H642" s="257"/>
      <c r="I642" s="257"/>
      <c r="J642" s="257"/>
    </row>
    <row r="643" spans="1:10" x14ac:dyDescent="0.3">
      <c r="A643" s="95"/>
      <c r="B643" s="261" t="s">
        <v>461</v>
      </c>
      <c r="C643" s="263" t="s">
        <v>4008</v>
      </c>
      <c r="D643" s="265">
        <v>70002453</v>
      </c>
      <c r="E643" s="256" t="s">
        <v>4009</v>
      </c>
      <c r="F643" s="259">
        <v>18.254999999999999</v>
      </c>
      <c r="G643" s="256" t="s">
        <v>4039</v>
      </c>
      <c r="H643" s="259">
        <v>19.963999999999999</v>
      </c>
      <c r="I643" s="256" t="s">
        <v>4024</v>
      </c>
      <c r="J643" s="259">
        <v>21.018000000000001</v>
      </c>
    </row>
    <row r="644" spans="1:10" ht="15" thickBot="1" x14ac:dyDescent="0.35">
      <c r="A644" s="91"/>
      <c r="B644" s="262"/>
      <c r="C644" s="264"/>
      <c r="D644" s="266"/>
      <c r="E644" s="257"/>
      <c r="F644" s="257"/>
      <c r="G644" s="257"/>
      <c r="H644" s="257"/>
      <c r="I644" s="257"/>
      <c r="J644" s="257"/>
    </row>
    <row r="645" spans="1:10" x14ac:dyDescent="0.3">
      <c r="A645" s="95"/>
      <c r="B645" s="261" t="s">
        <v>407</v>
      </c>
      <c r="C645" s="263" t="s">
        <v>4008</v>
      </c>
      <c r="D645" s="265">
        <v>70002452</v>
      </c>
      <c r="E645" s="256" t="s">
        <v>4101</v>
      </c>
      <c r="F645" s="260" t="s">
        <v>4007</v>
      </c>
      <c r="G645" s="256"/>
      <c r="H645" s="260" t="s">
        <v>4007</v>
      </c>
      <c r="I645" s="256"/>
      <c r="J645" s="260" t="s">
        <v>4007</v>
      </c>
    </row>
    <row r="646" spans="1:10" ht="15" thickBot="1" x14ac:dyDescent="0.35">
      <c r="A646" s="91"/>
      <c r="B646" s="262"/>
      <c r="C646" s="264"/>
      <c r="D646" s="266"/>
      <c r="E646" s="257"/>
      <c r="F646" s="257"/>
      <c r="G646" s="257"/>
      <c r="H646" s="257"/>
      <c r="I646" s="257"/>
      <c r="J646" s="257"/>
    </row>
    <row r="647" spans="1:10" x14ac:dyDescent="0.3">
      <c r="A647" s="95"/>
      <c r="B647" s="261" t="s">
        <v>466</v>
      </c>
      <c r="C647" s="263" t="s">
        <v>4008</v>
      </c>
      <c r="D647" s="265">
        <v>70002456</v>
      </c>
      <c r="E647" s="256" t="s">
        <v>4225</v>
      </c>
      <c r="F647" s="260" t="s">
        <v>4007</v>
      </c>
      <c r="G647" s="256"/>
      <c r="H647" s="260" t="s">
        <v>4007</v>
      </c>
      <c r="I647" s="256"/>
      <c r="J647" s="260" t="s">
        <v>4007</v>
      </c>
    </row>
    <row r="648" spans="1:10" ht="15" thickBot="1" x14ac:dyDescent="0.35">
      <c r="A648" s="91"/>
      <c r="B648" s="262"/>
      <c r="C648" s="264"/>
      <c r="D648" s="266"/>
      <c r="E648" s="257"/>
      <c r="F648" s="257"/>
      <c r="G648" s="257"/>
      <c r="H648" s="257"/>
      <c r="I648" s="257"/>
      <c r="J648" s="257"/>
    </row>
    <row r="649" spans="1:10" x14ac:dyDescent="0.3">
      <c r="A649" s="95"/>
      <c r="B649" s="261" t="s">
        <v>446</v>
      </c>
      <c r="C649" s="263" t="s">
        <v>4008</v>
      </c>
      <c r="D649" s="265">
        <v>70002459</v>
      </c>
      <c r="E649" s="256" t="s">
        <v>4048</v>
      </c>
      <c r="F649" s="260" t="s">
        <v>4007</v>
      </c>
      <c r="G649" s="256"/>
      <c r="H649" s="260" t="s">
        <v>4007</v>
      </c>
      <c r="I649" s="256"/>
      <c r="J649" s="260" t="s">
        <v>4007</v>
      </c>
    </row>
    <row r="650" spans="1:10" ht="15" thickBot="1" x14ac:dyDescent="0.35">
      <c r="A650" s="91"/>
      <c r="B650" s="262"/>
      <c r="C650" s="264"/>
      <c r="D650" s="266"/>
      <c r="E650" s="257"/>
      <c r="F650" s="257"/>
      <c r="G650" s="257"/>
      <c r="H650" s="257"/>
      <c r="I650" s="257"/>
      <c r="J650" s="257"/>
    </row>
    <row r="651" spans="1:10" x14ac:dyDescent="0.3">
      <c r="A651" s="95"/>
      <c r="B651" s="261" t="s">
        <v>406</v>
      </c>
      <c r="C651" s="263" t="s">
        <v>4008</v>
      </c>
      <c r="D651" s="265">
        <v>70002460</v>
      </c>
      <c r="E651" s="256" t="s">
        <v>4226</v>
      </c>
      <c r="F651" s="260" t="s">
        <v>4007</v>
      </c>
      <c r="G651" s="256"/>
      <c r="H651" s="260" t="s">
        <v>4007</v>
      </c>
      <c r="I651" s="256"/>
      <c r="J651" s="260" t="s">
        <v>4007</v>
      </c>
    </row>
    <row r="652" spans="1:10" ht="15" thickBot="1" x14ac:dyDescent="0.35">
      <c r="A652" s="91"/>
      <c r="B652" s="262"/>
      <c r="C652" s="264"/>
      <c r="D652" s="266"/>
      <c r="E652" s="257"/>
      <c r="F652" s="257"/>
      <c r="G652" s="257"/>
      <c r="H652" s="257"/>
      <c r="I652" s="257"/>
      <c r="J652" s="257"/>
    </row>
    <row r="653" spans="1:10" x14ac:dyDescent="0.3">
      <c r="A653" s="95"/>
      <c r="B653" s="261" t="s">
        <v>434</v>
      </c>
      <c r="C653" s="263" t="s">
        <v>4008</v>
      </c>
      <c r="D653" s="265">
        <v>70002455</v>
      </c>
      <c r="E653" s="256" t="s">
        <v>4150</v>
      </c>
      <c r="F653" s="260" t="s">
        <v>4007</v>
      </c>
      <c r="G653" s="256"/>
      <c r="H653" s="260" t="s">
        <v>4007</v>
      </c>
      <c r="I653" s="256"/>
      <c r="J653" s="260" t="s">
        <v>4007</v>
      </c>
    </row>
    <row r="654" spans="1:10" ht="15" thickBot="1" x14ac:dyDescent="0.35">
      <c r="A654" s="91"/>
      <c r="B654" s="262"/>
      <c r="C654" s="264"/>
      <c r="D654" s="266"/>
      <c r="E654" s="257"/>
      <c r="F654" s="257"/>
      <c r="G654" s="257"/>
      <c r="H654" s="257"/>
      <c r="I654" s="257"/>
      <c r="J654" s="257"/>
    </row>
    <row r="655" spans="1:10" x14ac:dyDescent="0.3">
      <c r="A655" s="95"/>
      <c r="B655" s="261" t="s">
        <v>476</v>
      </c>
      <c r="C655" s="263" t="s">
        <v>4008</v>
      </c>
      <c r="D655" s="265">
        <v>70002457</v>
      </c>
      <c r="E655" s="256" t="s">
        <v>4062</v>
      </c>
      <c r="F655" s="267">
        <v>0.02</v>
      </c>
      <c r="G655" s="256" t="s">
        <v>4034</v>
      </c>
      <c r="H655" s="267">
        <v>0.02</v>
      </c>
      <c r="I655" s="256" t="s">
        <v>4096</v>
      </c>
      <c r="J655" s="267">
        <v>0.02</v>
      </c>
    </row>
    <row r="656" spans="1:10" ht="15" thickBot="1" x14ac:dyDescent="0.35">
      <c r="A656" s="91"/>
      <c r="B656" s="262"/>
      <c r="C656" s="264"/>
      <c r="D656" s="266"/>
      <c r="E656" s="257"/>
      <c r="F656" s="257"/>
      <c r="G656" s="257"/>
      <c r="H656" s="257"/>
      <c r="I656" s="257"/>
      <c r="J656" s="257"/>
    </row>
    <row r="657" spans="1:10" x14ac:dyDescent="0.3">
      <c r="A657" s="95"/>
      <c r="B657" s="261" t="s">
        <v>399</v>
      </c>
      <c r="C657" s="263" t="s">
        <v>4008</v>
      </c>
      <c r="D657" s="265">
        <v>70002449</v>
      </c>
      <c r="E657" s="256" t="s">
        <v>4163</v>
      </c>
      <c r="F657" s="260" t="s">
        <v>4007</v>
      </c>
      <c r="G657" s="256"/>
      <c r="H657" s="260" t="s">
        <v>4007</v>
      </c>
      <c r="I657" s="256"/>
      <c r="J657" s="260" t="s">
        <v>4007</v>
      </c>
    </row>
    <row r="658" spans="1:10" ht="15" thickBot="1" x14ac:dyDescent="0.35">
      <c r="A658" s="91"/>
      <c r="B658" s="262"/>
      <c r="C658" s="264"/>
      <c r="D658" s="266"/>
      <c r="E658" s="257"/>
      <c r="F658" s="257"/>
      <c r="G658" s="257"/>
      <c r="H658" s="257"/>
      <c r="I658" s="257"/>
      <c r="J658" s="257"/>
    </row>
    <row r="659" spans="1:10" x14ac:dyDescent="0.3">
      <c r="A659" s="95"/>
      <c r="B659" s="261" t="s">
        <v>458</v>
      </c>
      <c r="C659" s="263" t="s">
        <v>4008</v>
      </c>
      <c r="D659" s="265">
        <v>70001594</v>
      </c>
      <c r="E659" s="256" t="s">
        <v>4227</v>
      </c>
      <c r="F659" s="260" t="s">
        <v>4007</v>
      </c>
      <c r="G659" s="256"/>
      <c r="H659" s="260" t="s">
        <v>4007</v>
      </c>
      <c r="I659" s="256"/>
      <c r="J659" s="260" t="s">
        <v>4007</v>
      </c>
    </row>
    <row r="660" spans="1:10" ht="15" thickBot="1" x14ac:dyDescent="0.35">
      <c r="A660" s="91"/>
      <c r="B660" s="262"/>
      <c r="C660" s="264"/>
      <c r="D660" s="266"/>
      <c r="E660" s="257"/>
      <c r="F660" s="257"/>
      <c r="G660" s="257"/>
      <c r="H660" s="257"/>
      <c r="I660" s="257"/>
      <c r="J660" s="257"/>
    </row>
    <row r="661" spans="1:10" x14ac:dyDescent="0.3">
      <c r="A661" s="95"/>
      <c r="B661" s="261" t="s">
        <v>444</v>
      </c>
      <c r="C661" s="263" t="s">
        <v>4008</v>
      </c>
      <c r="D661" s="265">
        <v>70001590</v>
      </c>
      <c r="E661" s="256" t="s">
        <v>4062</v>
      </c>
      <c r="F661" s="267">
        <v>4.32</v>
      </c>
      <c r="G661" s="256"/>
      <c r="H661" s="260" t="s">
        <v>4007</v>
      </c>
      <c r="I661" s="256" t="s">
        <v>4070</v>
      </c>
      <c r="J661" s="267">
        <v>4.32</v>
      </c>
    </row>
    <row r="662" spans="1:10" ht="15" thickBot="1" x14ac:dyDescent="0.35">
      <c r="A662" s="91"/>
      <c r="B662" s="262"/>
      <c r="C662" s="264"/>
      <c r="D662" s="266"/>
      <c r="E662" s="257"/>
      <c r="F662" s="257"/>
      <c r="G662" s="257"/>
      <c r="H662" s="257"/>
      <c r="I662" s="257"/>
      <c r="J662" s="257"/>
    </row>
    <row r="663" spans="1:10" x14ac:dyDescent="0.3">
      <c r="A663" s="95"/>
      <c r="B663" s="261" t="s">
        <v>408</v>
      </c>
      <c r="C663" s="263" t="s">
        <v>4008</v>
      </c>
      <c r="D663" s="265">
        <v>70001588</v>
      </c>
      <c r="E663" s="256" t="s">
        <v>4221</v>
      </c>
      <c r="F663" s="259">
        <v>1.7270000000000001</v>
      </c>
      <c r="G663" s="256" t="s">
        <v>4132</v>
      </c>
      <c r="H663" s="259">
        <v>1.7270000000000001</v>
      </c>
      <c r="I663" s="256" t="s">
        <v>4028</v>
      </c>
      <c r="J663" s="259">
        <v>1.7270000000000001</v>
      </c>
    </row>
    <row r="664" spans="1:10" ht="15" thickBot="1" x14ac:dyDescent="0.35">
      <c r="A664" s="91"/>
      <c r="B664" s="262"/>
      <c r="C664" s="264"/>
      <c r="D664" s="266"/>
      <c r="E664" s="257"/>
      <c r="F664" s="257"/>
      <c r="G664" s="257"/>
      <c r="H664" s="257"/>
      <c r="I664" s="257"/>
      <c r="J664" s="257"/>
    </row>
    <row r="665" spans="1:10" x14ac:dyDescent="0.3">
      <c r="A665" s="95"/>
      <c r="B665" s="261" t="s">
        <v>425</v>
      </c>
      <c r="C665" s="263" t="s">
        <v>4008</v>
      </c>
      <c r="D665" s="265">
        <v>70001589</v>
      </c>
      <c r="E665" s="256" t="s">
        <v>4228</v>
      </c>
      <c r="F665" s="260" t="s">
        <v>4007</v>
      </c>
      <c r="G665" s="256" t="s">
        <v>4010</v>
      </c>
      <c r="H665" s="259">
        <v>7.6529999999999996</v>
      </c>
      <c r="I665" s="256" t="s">
        <v>4057</v>
      </c>
      <c r="J665" s="268">
        <v>7.7</v>
      </c>
    </row>
    <row r="666" spans="1:10" ht="15" thickBot="1" x14ac:dyDescent="0.35">
      <c r="A666" s="91"/>
      <c r="B666" s="262"/>
      <c r="C666" s="264"/>
      <c r="D666" s="266"/>
      <c r="E666" s="257"/>
      <c r="F666" s="257"/>
      <c r="G666" s="257"/>
      <c r="H666" s="257"/>
      <c r="I666" s="257"/>
      <c r="J666" s="257"/>
    </row>
    <row r="667" spans="1:10" x14ac:dyDescent="0.3">
      <c r="A667" s="95"/>
      <c r="B667" s="261" t="s">
        <v>474</v>
      </c>
      <c r="C667" s="263" t="s">
        <v>4008</v>
      </c>
      <c r="D667" s="265">
        <v>70001802</v>
      </c>
      <c r="E667" s="256" t="s">
        <v>4229</v>
      </c>
      <c r="F667" s="260" t="s">
        <v>4007</v>
      </c>
      <c r="G667" s="256"/>
      <c r="H667" s="260" t="s">
        <v>4007</v>
      </c>
      <c r="I667" s="256"/>
      <c r="J667" s="260" t="s">
        <v>4007</v>
      </c>
    </row>
    <row r="668" spans="1:10" ht="15" thickBot="1" x14ac:dyDescent="0.35">
      <c r="A668" s="91"/>
      <c r="B668" s="262"/>
      <c r="C668" s="264"/>
      <c r="D668" s="266"/>
      <c r="E668" s="257"/>
      <c r="F668" s="257"/>
      <c r="G668" s="257"/>
      <c r="H668" s="257"/>
      <c r="I668" s="257"/>
      <c r="J668" s="257"/>
    </row>
    <row r="669" spans="1:10" x14ac:dyDescent="0.3">
      <c r="A669" s="95"/>
      <c r="B669" s="261" t="s">
        <v>462</v>
      </c>
      <c r="C669" s="263" t="s">
        <v>4008</v>
      </c>
      <c r="D669" s="265">
        <v>70001808</v>
      </c>
      <c r="E669" s="256" t="s">
        <v>4054</v>
      </c>
      <c r="F669" s="259">
        <v>19.486000000000001</v>
      </c>
      <c r="G669" s="256"/>
      <c r="H669" s="260" t="s">
        <v>4007</v>
      </c>
      <c r="I669" s="256" t="s">
        <v>4055</v>
      </c>
      <c r="J669" s="259">
        <v>21.983000000000001</v>
      </c>
    </row>
    <row r="670" spans="1:10" ht="15" thickBot="1" x14ac:dyDescent="0.35">
      <c r="A670" s="91"/>
      <c r="B670" s="262"/>
      <c r="C670" s="264"/>
      <c r="D670" s="266"/>
      <c r="E670" s="257"/>
      <c r="F670" s="257"/>
      <c r="G670" s="257"/>
      <c r="H670" s="257"/>
      <c r="I670" s="257"/>
      <c r="J670" s="257"/>
    </row>
    <row r="671" spans="1:10" x14ac:dyDescent="0.3">
      <c r="A671" s="95"/>
      <c r="B671" s="261" t="s">
        <v>432</v>
      </c>
      <c r="C671" s="263" t="s">
        <v>4008</v>
      </c>
      <c r="D671" s="265">
        <v>70001806</v>
      </c>
      <c r="E671" s="256" t="s">
        <v>4230</v>
      </c>
      <c r="F671" s="260" t="s">
        <v>4007</v>
      </c>
      <c r="G671" s="256"/>
      <c r="H671" s="260" t="s">
        <v>4007</v>
      </c>
      <c r="I671" s="256"/>
      <c r="J671" s="260" t="s">
        <v>4007</v>
      </c>
    </row>
    <row r="672" spans="1:10" ht="15" thickBot="1" x14ac:dyDescent="0.35">
      <c r="A672" s="91"/>
      <c r="B672" s="262"/>
      <c r="C672" s="264"/>
      <c r="D672" s="266"/>
      <c r="E672" s="257"/>
      <c r="F672" s="257"/>
      <c r="G672" s="257"/>
      <c r="H672" s="257"/>
      <c r="I672" s="257"/>
      <c r="J672" s="257"/>
    </row>
    <row r="673" spans="1:10" x14ac:dyDescent="0.3">
      <c r="A673" s="95"/>
      <c r="B673" s="261" t="s">
        <v>420</v>
      </c>
      <c r="C673" s="263" t="s">
        <v>4008</v>
      </c>
      <c r="D673" s="265">
        <v>70001804</v>
      </c>
      <c r="E673" s="256" t="s">
        <v>4144</v>
      </c>
      <c r="F673" s="260" t="s">
        <v>4007</v>
      </c>
      <c r="G673" s="256"/>
      <c r="H673" s="260" t="s">
        <v>4007</v>
      </c>
      <c r="I673" s="256"/>
      <c r="J673" s="260" t="s">
        <v>4007</v>
      </c>
    </row>
    <row r="674" spans="1:10" ht="15" thickBot="1" x14ac:dyDescent="0.35">
      <c r="A674" s="91"/>
      <c r="B674" s="262"/>
      <c r="C674" s="264"/>
      <c r="D674" s="266"/>
      <c r="E674" s="257"/>
      <c r="F674" s="257"/>
      <c r="G674" s="257"/>
      <c r="H674" s="257"/>
      <c r="I674" s="257"/>
      <c r="J674" s="257"/>
    </row>
    <row r="675" spans="1:10" x14ac:dyDescent="0.3">
      <c r="A675" s="95"/>
      <c r="B675" s="261" t="s">
        <v>409</v>
      </c>
      <c r="C675" s="263" t="s">
        <v>4008</v>
      </c>
      <c r="D675" s="265">
        <v>70001810</v>
      </c>
      <c r="E675" s="256" t="s">
        <v>4231</v>
      </c>
      <c r="F675" s="259">
        <v>6.6959999999999997</v>
      </c>
      <c r="G675" s="256" t="s">
        <v>4232</v>
      </c>
      <c r="H675" s="259">
        <v>7.4349999999999996</v>
      </c>
      <c r="I675" s="256" t="s">
        <v>4070</v>
      </c>
      <c r="J675" s="259">
        <v>7.9470000000000001</v>
      </c>
    </row>
    <row r="676" spans="1:10" ht="15" thickBot="1" x14ac:dyDescent="0.35">
      <c r="A676" s="91"/>
      <c r="B676" s="262"/>
      <c r="C676" s="264"/>
      <c r="D676" s="266"/>
      <c r="E676" s="257"/>
      <c r="F676" s="257"/>
      <c r="G676" s="257"/>
      <c r="H676" s="257"/>
      <c r="I676" s="257"/>
      <c r="J676" s="257"/>
    </row>
    <row r="677" spans="1:10" x14ac:dyDescent="0.3">
      <c r="A677" s="95"/>
      <c r="B677" s="261" t="s">
        <v>469</v>
      </c>
      <c r="C677" s="263" t="s">
        <v>4008</v>
      </c>
      <c r="D677" s="265">
        <v>70001443</v>
      </c>
      <c r="E677" s="256" t="s">
        <v>4066</v>
      </c>
      <c r="F677" s="259">
        <v>12.962</v>
      </c>
      <c r="G677" s="256" t="s">
        <v>4103</v>
      </c>
      <c r="H677" s="259">
        <v>13.941000000000001</v>
      </c>
      <c r="I677" s="256" t="s">
        <v>4164</v>
      </c>
      <c r="J677" s="259">
        <v>14.638</v>
      </c>
    </row>
    <row r="678" spans="1:10" ht="15" thickBot="1" x14ac:dyDescent="0.35">
      <c r="A678" s="91"/>
      <c r="B678" s="262"/>
      <c r="C678" s="264"/>
      <c r="D678" s="266"/>
      <c r="E678" s="257"/>
      <c r="F678" s="257"/>
      <c r="G678" s="257"/>
      <c r="H678" s="257"/>
      <c r="I678" s="257"/>
      <c r="J678" s="257"/>
    </row>
    <row r="679" spans="1:10" x14ac:dyDescent="0.3">
      <c r="A679" s="95"/>
      <c r="B679" s="261" t="s">
        <v>442</v>
      </c>
      <c r="C679" s="263" t="s">
        <v>4008</v>
      </c>
      <c r="D679" s="265">
        <v>70001447</v>
      </c>
      <c r="E679" s="256" t="s">
        <v>4054</v>
      </c>
      <c r="F679" s="259">
        <v>11.137</v>
      </c>
      <c r="G679" s="256" t="s">
        <v>4010</v>
      </c>
      <c r="H679" s="259">
        <v>11.965</v>
      </c>
      <c r="I679" s="256" t="s">
        <v>4024</v>
      </c>
      <c r="J679" s="259">
        <v>12.552</v>
      </c>
    </row>
    <row r="680" spans="1:10" ht="15" thickBot="1" x14ac:dyDescent="0.35">
      <c r="A680" s="91"/>
      <c r="B680" s="262"/>
      <c r="C680" s="264"/>
      <c r="D680" s="266"/>
      <c r="E680" s="257"/>
      <c r="F680" s="257"/>
      <c r="G680" s="257"/>
      <c r="H680" s="257"/>
      <c r="I680" s="257"/>
      <c r="J680" s="257"/>
    </row>
    <row r="681" spans="1:10" x14ac:dyDescent="0.3">
      <c r="A681" s="95"/>
      <c r="B681" s="261" t="s">
        <v>398</v>
      </c>
      <c r="C681" s="263" t="s">
        <v>4008</v>
      </c>
      <c r="D681" s="265">
        <v>70001450</v>
      </c>
      <c r="E681" s="256" t="s">
        <v>4014</v>
      </c>
      <c r="F681" s="259">
        <v>5.5720000000000001</v>
      </c>
      <c r="G681" s="256" t="s">
        <v>4092</v>
      </c>
      <c r="H681" s="259">
        <v>8.7910000000000004</v>
      </c>
      <c r="I681" s="256"/>
      <c r="J681" s="260" t="s">
        <v>4007</v>
      </c>
    </row>
    <row r="682" spans="1:10" ht="15" thickBot="1" x14ac:dyDescent="0.35">
      <c r="A682" s="91"/>
      <c r="B682" s="262"/>
      <c r="C682" s="264"/>
      <c r="D682" s="266"/>
      <c r="E682" s="257"/>
      <c r="F682" s="257"/>
      <c r="G682" s="257"/>
      <c r="H682" s="257"/>
      <c r="I682" s="257"/>
      <c r="J682" s="257"/>
    </row>
    <row r="683" spans="1:10" x14ac:dyDescent="0.3">
      <c r="A683" s="95"/>
      <c r="B683" s="261" t="s">
        <v>429</v>
      </c>
      <c r="C683" s="263" t="s">
        <v>4008</v>
      </c>
      <c r="D683" s="265">
        <v>70001442</v>
      </c>
      <c r="E683" s="256" t="s">
        <v>4041</v>
      </c>
      <c r="F683" s="259">
        <v>11.938000000000001</v>
      </c>
      <c r="G683" s="256"/>
      <c r="H683" s="260" t="s">
        <v>4007</v>
      </c>
      <c r="I683" s="256" t="s">
        <v>4040</v>
      </c>
      <c r="J683" s="259">
        <v>12.971</v>
      </c>
    </row>
    <row r="684" spans="1:10" ht="15" thickBot="1" x14ac:dyDescent="0.35">
      <c r="A684" s="91"/>
      <c r="B684" s="262"/>
      <c r="C684" s="264"/>
      <c r="D684" s="266"/>
      <c r="E684" s="257"/>
      <c r="F684" s="257"/>
      <c r="G684" s="257"/>
      <c r="H684" s="257"/>
      <c r="I684" s="257"/>
      <c r="J684" s="257"/>
    </row>
    <row r="685" spans="1:10" x14ac:dyDescent="0.3">
      <c r="A685" s="95"/>
      <c r="B685" s="261" t="s">
        <v>430</v>
      </c>
      <c r="C685" s="263" t="s">
        <v>4008</v>
      </c>
      <c r="D685" s="265">
        <v>70001441</v>
      </c>
      <c r="E685" s="256" t="s">
        <v>4041</v>
      </c>
      <c r="F685" s="268">
        <v>13.6</v>
      </c>
      <c r="G685" s="256" t="s">
        <v>4015</v>
      </c>
      <c r="H685" s="268">
        <v>14.6</v>
      </c>
      <c r="I685" s="256" t="s">
        <v>4016</v>
      </c>
      <c r="J685" s="259">
        <v>15.333</v>
      </c>
    </row>
    <row r="686" spans="1:10" ht="15" thickBot="1" x14ac:dyDescent="0.35">
      <c r="A686" s="91"/>
      <c r="B686" s="262"/>
      <c r="C686" s="264"/>
      <c r="D686" s="266"/>
      <c r="E686" s="257"/>
      <c r="F686" s="257"/>
      <c r="G686" s="257"/>
      <c r="H686" s="257"/>
      <c r="I686" s="257"/>
      <c r="J686" s="257"/>
    </row>
    <row r="687" spans="1:10" x14ac:dyDescent="0.3">
      <c r="A687" s="95"/>
      <c r="B687" s="261" t="s">
        <v>411</v>
      </c>
      <c r="C687" s="263" t="s">
        <v>4008</v>
      </c>
      <c r="D687" s="265">
        <v>70001446</v>
      </c>
      <c r="E687" s="256" t="s">
        <v>4090</v>
      </c>
      <c r="F687" s="260" t="s">
        <v>4007</v>
      </c>
      <c r="G687" s="256" t="s">
        <v>4233</v>
      </c>
      <c r="H687" s="259">
        <v>0.39500000000000002</v>
      </c>
      <c r="I687" s="256" t="s">
        <v>4024</v>
      </c>
      <c r="J687" s="259">
        <v>0.39500000000000002</v>
      </c>
    </row>
    <row r="688" spans="1:10" ht="15" thickBot="1" x14ac:dyDescent="0.35">
      <c r="A688" s="91"/>
      <c r="B688" s="262"/>
      <c r="C688" s="264"/>
      <c r="D688" s="266"/>
      <c r="E688" s="257"/>
      <c r="F688" s="257"/>
      <c r="G688" s="257"/>
      <c r="H688" s="257"/>
      <c r="I688" s="257"/>
      <c r="J688" s="257"/>
    </row>
    <row r="689" spans="1:10" x14ac:dyDescent="0.3">
      <c r="A689" s="95"/>
      <c r="B689" s="261" t="s">
        <v>439</v>
      </c>
      <c r="C689" s="263" t="s">
        <v>4008</v>
      </c>
      <c r="D689" s="265">
        <v>70001449</v>
      </c>
      <c r="E689" s="256" t="s">
        <v>4234</v>
      </c>
      <c r="F689" s="260" t="s">
        <v>4007</v>
      </c>
      <c r="G689" s="256"/>
      <c r="H689" s="260" t="s">
        <v>4007</v>
      </c>
      <c r="I689" s="256"/>
      <c r="J689" s="260" t="s">
        <v>4007</v>
      </c>
    </row>
    <row r="690" spans="1:10" ht="15" thickBot="1" x14ac:dyDescent="0.35">
      <c r="A690" s="91"/>
      <c r="B690" s="262"/>
      <c r="C690" s="264"/>
      <c r="D690" s="266"/>
      <c r="E690" s="257"/>
      <c r="F690" s="257"/>
      <c r="G690" s="257"/>
      <c r="H690" s="257"/>
      <c r="I690" s="257"/>
      <c r="J690" s="257"/>
    </row>
    <row r="691" spans="1:10" x14ac:dyDescent="0.3">
      <c r="A691" s="95"/>
      <c r="B691" s="261" t="s">
        <v>451</v>
      </c>
      <c r="C691" s="263" t="s">
        <v>4008</v>
      </c>
      <c r="D691" s="265">
        <v>70001448</v>
      </c>
      <c r="E691" s="256" t="s">
        <v>4172</v>
      </c>
      <c r="F691" s="260" t="s">
        <v>4007</v>
      </c>
      <c r="G691" s="256"/>
      <c r="H691" s="260" t="s">
        <v>4007</v>
      </c>
      <c r="I691" s="256"/>
      <c r="J691" s="260" t="s">
        <v>4007</v>
      </c>
    </row>
    <row r="692" spans="1:10" ht="15" thickBot="1" x14ac:dyDescent="0.35">
      <c r="A692" s="91"/>
      <c r="B692" s="262"/>
      <c r="C692" s="264"/>
      <c r="D692" s="266"/>
      <c r="E692" s="257"/>
      <c r="F692" s="257"/>
      <c r="G692" s="257"/>
      <c r="H692" s="257"/>
      <c r="I692" s="257"/>
      <c r="J692" s="257"/>
    </row>
    <row r="693" spans="1:10" x14ac:dyDescent="0.3">
      <c r="A693" s="95"/>
      <c r="B693" s="261" t="s">
        <v>478</v>
      </c>
      <c r="C693" s="263" t="s">
        <v>4008</v>
      </c>
      <c r="D693" s="265">
        <v>70001451</v>
      </c>
      <c r="E693" s="256" t="s">
        <v>4235</v>
      </c>
      <c r="F693" s="260" t="s">
        <v>4007</v>
      </c>
      <c r="G693" s="256"/>
      <c r="H693" s="260" t="s">
        <v>4007</v>
      </c>
      <c r="I693" s="256"/>
      <c r="J693" s="260" t="s">
        <v>4007</v>
      </c>
    </row>
    <row r="694" spans="1:10" ht="15" thickBot="1" x14ac:dyDescent="0.35">
      <c r="A694" s="91"/>
      <c r="B694" s="262"/>
      <c r="C694" s="264"/>
      <c r="D694" s="266"/>
      <c r="E694" s="257"/>
      <c r="F694" s="257"/>
      <c r="G694" s="257"/>
      <c r="H694" s="257"/>
      <c r="I694" s="257"/>
      <c r="J694" s="257"/>
    </row>
    <row r="695" spans="1:10" x14ac:dyDescent="0.3">
      <c r="A695" s="95"/>
      <c r="B695" s="261" t="s">
        <v>441</v>
      </c>
      <c r="C695" s="263" t="s">
        <v>4008</v>
      </c>
      <c r="D695" s="265">
        <v>70001445</v>
      </c>
      <c r="E695" s="256" t="s">
        <v>4236</v>
      </c>
      <c r="F695" s="267">
        <v>9.86</v>
      </c>
      <c r="G695" s="256" t="s">
        <v>4010</v>
      </c>
      <c r="H695" s="267">
        <v>10.74</v>
      </c>
      <c r="I695" s="256" t="s">
        <v>4040</v>
      </c>
      <c r="J695" s="259">
        <v>11.377000000000001</v>
      </c>
    </row>
    <row r="696" spans="1:10" ht="15" thickBot="1" x14ac:dyDescent="0.35">
      <c r="A696" s="91"/>
      <c r="B696" s="262"/>
      <c r="C696" s="264"/>
      <c r="D696" s="266"/>
      <c r="E696" s="257"/>
      <c r="F696" s="257"/>
      <c r="G696" s="257"/>
      <c r="H696" s="257"/>
      <c r="I696" s="257"/>
      <c r="J696" s="257"/>
    </row>
    <row r="697" spans="1:10" x14ac:dyDescent="0.3">
      <c r="A697" s="95"/>
      <c r="B697" s="261" t="s">
        <v>427</v>
      </c>
      <c r="C697" s="263" t="s">
        <v>4008</v>
      </c>
      <c r="D697" s="265">
        <v>70001971</v>
      </c>
      <c r="E697" s="256" t="s">
        <v>4009</v>
      </c>
      <c r="F697" s="259">
        <v>8.6950000000000003</v>
      </c>
      <c r="G697" s="256" t="s">
        <v>4050</v>
      </c>
      <c r="H697" s="259">
        <v>9.4459999999999997</v>
      </c>
      <c r="I697" s="256" t="s">
        <v>4070</v>
      </c>
      <c r="J697" s="259">
        <v>9.9659999999999993</v>
      </c>
    </row>
    <row r="698" spans="1:10" ht="15" thickBot="1" x14ac:dyDescent="0.35">
      <c r="A698" s="91"/>
      <c r="B698" s="262"/>
      <c r="C698" s="264"/>
      <c r="D698" s="266"/>
      <c r="E698" s="257"/>
      <c r="F698" s="257"/>
      <c r="G698" s="257"/>
      <c r="H698" s="257"/>
      <c r="I698" s="257"/>
      <c r="J698" s="257"/>
    </row>
    <row r="699" spans="1:10" x14ac:dyDescent="0.3">
      <c r="A699" s="95"/>
      <c r="B699" s="261" t="s">
        <v>400</v>
      </c>
      <c r="C699" s="263" t="s">
        <v>4008</v>
      </c>
      <c r="D699" s="265">
        <v>70001973</v>
      </c>
      <c r="E699" s="256" t="s">
        <v>4179</v>
      </c>
      <c r="F699" s="260" t="s">
        <v>4007</v>
      </c>
      <c r="G699" s="256" t="s">
        <v>4237</v>
      </c>
      <c r="H699" s="268">
        <v>19.600000000000001</v>
      </c>
      <c r="I699" s="256"/>
      <c r="J699" s="260" t="s">
        <v>4007</v>
      </c>
    </row>
    <row r="700" spans="1:10" ht="15" thickBot="1" x14ac:dyDescent="0.35">
      <c r="A700" s="91"/>
      <c r="B700" s="262"/>
      <c r="C700" s="264"/>
      <c r="D700" s="266"/>
      <c r="E700" s="257"/>
      <c r="F700" s="257"/>
      <c r="G700" s="257"/>
      <c r="H700" s="257"/>
      <c r="I700" s="257"/>
      <c r="J700" s="257"/>
    </row>
    <row r="701" spans="1:10" x14ac:dyDescent="0.3">
      <c r="A701" s="95"/>
      <c r="B701" s="261" t="s">
        <v>440</v>
      </c>
      <c r="C701" s="263" t="s">
        <v>4008</v>
      </c>
      <c r="D701" s="265">
        <v>70001979</v>
      </c>
      <c r="E701" s="256" t="s">
        <v>4125</v>
      </c>
      <c r="F701" s="260" t="s">
        <v>4007</v>
      </c>
      <c r="G701" s="256"/>
      <c r="H701" s="260" t="s">
        <v>4007</v>
      </c>
      <c r="I701" s="256"/>
      <c r="J701" s="260" t="s">
        <v>4007</v>
      </c>
    </row>
    <row r="702" spans="1:10" ht="15" thickBot="1" x14ac:dyDescent="0.35">
      <c r="A702" s="91"/>
      <c r="B702" s="262"/>
      <c r="C702" s="264"/>
      <c r="D702" s="266"/>
      <c r="E702" s="257"/>
      <c r="F702" s="257"/>
      <c r="G702" s="257"/>
      <c r="H702" s="257"/>
      <c r="I702" s="257"/>
      <c r="J702" s="257"/>
    </row>
    <row r="703" spans="1:10" x14ac:dyDescent="0.3">
      <c r="A703" s="95"/>
      <c r="B703" s="261" t="s">
        <v>455</v>
      </c>
      <c r="C703" s="263" t="s">
        <v>4008</v>
      </c>
      <c r="D703" s="265">
        <v>70001975</v>
      </c>
      <c r="E703" s="256" t="s">
        <v>4201</v>
      </c>
      <c r="F703" s="259">
        <v>7.8979999999999997</v>
      </c>
      <c r="G703" s="256"/>
      <c r="H703" s="260" t="s">
        <v>4007</v>
      </c>
      <c r="I703" s="256" t="s">
        <v>4068</v>
      </c>
      <c r="J703" s="268">
        <v>8.5</v>
      </c>
    </row>
    <row r="704" spans="1:10" ht="15" thickBot="1" x14ac:dyDescent="0.35">
      <c r="A704" s="91"/>
      <c r="B704" s="262"/>
      <c r="C704" s="264"/>
      <c r="D704" s="266"/>
      <c r="E704" s="257"/>
      <c r="F704" s="257"/>
      <c r="G704" s="257"/>
      <c r="H704" s="257"/>
      <c r="I704" s="257"/>
      <c r="J704" s="257"/>
    </row>
    <row r="705" spans="1:10" x14ac:dyDescent="0.3">
      <c r="A705" s="95"/>
      <c r="B705" s="261" t="s">
        <v>402</v>
      </c>
      <c r="C705" s="263" t="s">
        <v>4008</v>
      </c>
      <c r="D705" s="265">
        <v>70001978</v>
      </c>
      <c r="E705" s="256" t="s">
        <v>4009</v>
      </c>
      <c r="F705" s="259">
        <v>11.622</v>
      </c>
      <c r="G705" s="256" t="s">
        <v>4039</v>
      </c>
      <c r="H705" s="259">
        <v>12.144</v>
      </c>
      <c r="I705" s="256" t="s">
        <v>4055</v>
      </c>
      <c r="J705" s="267">
        <v>13.43</v>
      </c>
    </row>
    <row r="706" spans="1:10" ht="15" thickBot="1" x14ac:dyDescent="0.35">
      <c r="A706" s="91"/>
      <c r="B706" s="262"/>
      <c r="C706" s="264"/>
      <c r="D706" s="266"/>
      <c r="E706" s="257"/>
      <c r="F706" s="257"/>
      <c r="G706" s="257"/>
      <c r="H706" s="257"/>
      <c r="I706" s="257"/>
      <c r="J706" s="257"/>
    </row>
    <row r="707" spans="1:10" x14ac:dyDescent="0.3">
      <c r="A707" s="95"/>
      <c r="B707" s="261" t="s">
        <v>418</v>
      </c>
      <c r="C707" s="263" t="s">
        <v>4008</v>
      </c>
      <c r="D707" s="265">
        <v>70001977</v>
      </c>
      <c r="E707" s="256" t="s">
        <v>4019</v>
      </c>
      <c r="F707" s="260" t="s">
        <v>4007</v>
      </c>
      <c r="G707" s="256" t="s">
        <v>4034</v>
      </c>
      <c r="H707" s="268">
        <v>10.6</v>
      </c>
      <c r="I707" s="256" t="s">
        <v>4040</v>
      </c>
      <c r="J707" s="268">
        <v>10.6</v>
      </c>
    </row>
    <row r="708" spans="1:10" ht="15" thickBot="1" x14ac:dyDescent="0.35">
      <c r="A708" s="91"/>
      <c r="B708" s="262"/>
      <c r="C708" s="264"/>
      <c r="D708" s="266"/>
      <c r="E708" s="257"/>
      <c r="F708" s="257"/>
      <c r="G708" s="257"/>
      <c r="H708" s="257"/>
      <c r="I708" s="257"/>
      <c r="J708" s="257"/>
    </row>
    <row r="709" spans="1:10" x14ac:dyDescent="0.3">
      <c r="A709" s="95"/>
      <c r="B709" s="261" t="s">
        <v>447</v>
      </c>
      <c r="C709" s="263" t="s">
        <v>4008</v>
      </c>
      <c r="D709" s="265">
        <v>70001976</v>
      </c>
      <c r="E709" s="256" t="s">
        <v>4238</v>
      </c>
      <c r="F709" s="260" t="s">
        <v>4007</v>
      </c>
      <c r="G709" s="256"/>
      <c r="H709" s="260" t="s">
        <v>4007</v>
      </c>
      <c r="I709" s="256"/>
      <c r="J709" s="260" t="s">
        <v>4007</v>
      </c>
    </row>
    <row r="710" spans="1:10" ht="15" thickBot="1" x14ac:dyDescent="0.35">
      <c r="A710" s="91"/>
      <c r="B710" s="262"/>
      <c r="C710" s="264"/>
      <c r="D710" s="266"/>
      <c r="E710" s="257"/>
      <c r="F710" s="257"/>
      <c r="G710" s="257"/>
      <c r="H710" s="257"/>
      <c r="I710" s="257"/>
      <c r="J710" s="257"/>
    </row>
    <row r="711" spans="1:10" x14ac:dyDescent="0.3">
      <c r="A711" s="95"/>
      <c r="B711" s="261" t="s">
        <v>464</v>
      </c>
      <c r="C711" s="263" t="s">
        <v>4008</v>
      </c>
      <c r="D711" s="265">
        <v>70001972</v>
      </c>
      <c r="E711" s="256" t="s">
        <v>4239</v>
      </c>
      <c r="F711" s="260" t="s">
        <v>4007</v>
      </c>
      <c r="G711" s="256"/>
      <c r="H711" s="260" t="s">
        <v>4007</v>
      </c>
      <c r="I711" s="256"/>
      <c r="J711" s="260" t="s">
        <v>4007</v>
      </c>
    </row>
    <row r="712" spans="1:10" ht="15" thickBot="1" x14ac:dyDescent="0.35">
      <c r="A712" s="91"/>
      <c r="B712" s="262"/>
      <c r="C712" s="264"/>
      <c r="D712" s="266"/>
      <c r="E712" s="257"/>
      <c r="F712" s="257"/>
      <c r="G712" s="257"/>
      <c r="H712" s="257"/>
      <c r="I712" s="257"/>
      <c r="J712" s="257"/>
    </row>
    <row r="713" spans="1:10" x14ac:dyDescent="0.3">
      <c r="A713" s="95"/>
      <c r="B713" s="261" t="s">
        <v>452</v>
      </c>
      <c r="C713" s="263" t="s">
        <v>4008</v>
      </c>
      <c r="D713" s="265">
        <v>70001106</v>
      </c>
      <c r="E713" s="256" t="s">
        <v>4227</v>
      </c>
      <c r="F713" s="260" t="s">
        <v>4007</v>
      </c>
      <c r="G713" s="256"/>
      <c r="H713" s="260" t="s">
        <v>4007</v>
      </c>
      <c r="I713" s="256"/>
      <c r="J713" s="260" t="s">
        <v>4007</v>
      </c>
    </row>
    <row r="714" spans="1:10" ht="15" thickBot="1" x14ac:dyDescent="0.35">
      <c r="A714" s="91"/>
      <c r="B714" s="262"/>
      <c r="C714" s="264"/>
      <c r="D714" s="266"/>
      <c r="E714" s="257"/>
      <c r="F714" s="257"/>
      <c r="G714" s="257"/>
      <c r="H714" s="257"/>
      <c r="I714" s="257"/>
      <c r="J714" s="257"/>
    </row>
    <row r="715" spans="1:10" x14ac:dyDescent="0.3">
      <c r="A715" s="95"/>
      <c r="B715" s="261" t="s">
        <v>456</v>
      </c>
      <c r="C715" s="263" t="s">
        <v>4008</v>
      </c>
      <c r="D715" s="265">
        <v>70001380</v>
      </c>
      <c r="E715" s="256" t="s">
        <v>4240</v>
      </c>
      <c r="F715" s="260" t="s">
        <v>4007</v>
      </c>
      <c r="G715" s="256"/>
      <c r="H715" s="260" t="s">
        <v>4007</v>
      </c>
      <c r="I715" s="256"/>
      <c r="J715" s="260" t="s">
        <v>4007</v>
      </c>
    </row>
    <row r="716" spans="1:10" ht="15" thickBot="1" x14ac:dyDescent="0.35">
      <c r="A716" s="91"/>
      <c r="B716" s="262"/>
      <c r="C716" s="264"/>
      <c r="D716" s="266"/>
      <c r="E716" s="257"/>
      <c r="F716" s="257"/>
      <c r="G716" s="257"/>
      <c r="H716" s="257"/>
      <c r="I716" s="257"/>
      <c r="J716" s="257"/>
    </row>
    <row r="717" spans="1:10" x14ac:dyDescent="0.3">
      <c r="A717" s="95"/>
      <c r="B717" s="261" t="s">
        <v>468</v>
      </c>
      <c r="C717" s="263" t="s">
        <v>4008</v>
      </c>
      <c r="D717" s="265">
        <v>70001369</v>
      </c>
      <c r="E717" s="256" t="s">
        <v>4033</v>
      </c>
      <c r="F717" s="259">
        <v>4.7679999999999998</v>
      </c>
      <c r="G717" s="256" t="s">
        <v>4133</v>
      </c>
      <c r="H717" s="259">
        <v>5.0019999999999998</v>
      </c>
      <c r="I717" s="256" t="s">
        <v>4241</v>
      </c>
      <c r="J717" s="259">
        <v>5.1559999999999997</v>
      </c>
    </row>
    <row r="718" spans="1:10" ht="15" thickBot="1" x14ac:dyDescent="0.35">
      <c r="A718" s="91"/>
      <c r="B718" s="262"/>
      <c r="C718" s="264"/>
      <c r="D718" s="266"/>
      <c r="E718" s="257"/>
      <c r="F718" s="257"/>
      <c r="G718" s="257"/>
      <c r="H718" s="257"/>
      <c r="I718" s="257"/>
      <c r="J718" s="257"/>
    </row>
    <row r="719" spans="1:10" x14ac:dyDescent="0.3">
      <c r="A719" s="95"/>
      <c r="B719" s="261" t="s">
        <v>480</v>
      </c>
      <c r="C719" s="263" t="s">
        <v>4008</v>
      </c>
      <c r="D719" s="265">
        <v>70001444</v>
      </c>
      <c r="E719" s="256" t="s">
        <v>4171</v>
      </c>
      <c r="F719" s="260" t="s">
        <v>4007</v>
      </c>
      <c r="G719" s="256" t="s">
        <v>4155</v>
      </c>
      <c r="H719" s="267">
        <v>10.55</v>
      </c>
      <c r="I719" s="256" t="s">
        <v>4028</v>
      </c>
      <c r="J719" s="259">
        <v>10.664</v>
      </c>
    </row>
    <row r="720" spans="1:10" ht="15" thickBot="1" x14ac:dyDescent="0.35">
      <c r="A720" s="91"/>
      <c r="B720" s="262"/>
      <c r="C720" s="264"/>
      <c r="D720" s="266"/>
      <c r="E720" s="257"/>
      <c r="F720" s="257"/>
      <c r="G720" s="257"/>
      <c r="H720" s="257"/>
      <c r="I720" s="257"/>
      <c r="J720" s="257"/>
    </row>
    <row r="721" spans="1:10" x14ac:dyDescent="0.3">
      <c r="A721" s="95"/>
      <c r="B721" s="261" t="s">
        <v>473</v>
      </c>
      <c r="C721" s="263" t="s">
        <v>4008</v>
      </c>
      <c r="D721" s="265">
        <v>70001969</v>
      </c>
      <c r="E721" s="256" t="s">
        <v>4242</v>
      </c>
      <c r="F721" s="260" t="s">
        <v>4007</v>
      </c>
      <c r="G721" s="256"/>
      <c r="H721" s="260" t="s">
        <v>4007</v>
      </c>
      <c r="I721" s="256" t="s">
        <v>4243</v>
      </c>
      <c r="J721" s="259">
        <v>8.4710000000000001</v>
      </c>
    </row>
    <row r="722" spans="1:10" ht="15" thickBot="1" x14ac:dyDescent="0.35">
      <c r="A722" s="91"/>
      <c r="B722" s="262"/>
      <c r="C722" s="264"/>
      <c r="D722" s="266"/>
      <c r="E722" s="257"/>
      <c r="F722" s="257"/>
      <c r="G722" s="257"/>
      <c r="H722" s="257"/>
      <c r="I722" s="257"/>
      <c r="J722" s="257"/>
    </row>
    <row r="723" spans="1:10" x14ac:dyDescent="0.3">
      <c r="A723" s="95"/>
      <c r="B723" s="261" t="s">
        <v>436</v>
      </c>
      <c r="C723" s="263" t="s">
        <v>4008</v>
      </c>
      <c r="D723" s="265">
        <v>70001974</v>
      </c>
      <c r="E723" s="256" t="s">
        <v>4244</v>
      </c>
      <c r="F723" s="260" t="s">
        <v>4007</v>
      </c>
      <c r="G723" s="256"/>
      <c r="H723" s="260" t="s">
        <v>4007</v>
      </c>
      <c r="I723" s="256"/>
      <c r="J723" s="260" t="s">
        <v>4007</v>
      </c>
    </row>
    <row r="724" spans="1:10" ht="15" thickBot="1" x14ac:dyDescent="0.35">
      <c r="A724" s="91"/>
      <c r="B724" s="262"/>
      <c r="C724" s="264"/>
      <c r="D724" s="266"/>
      <c r="E724" s="257"/>
      <c r="F724" s="257"/>
      <c r="G724" s="257"/>
      <c r="H724" s="257"/>
      <c r="I724" s="257"/>
      <c r="J724" s="257"/>
    </row>
    <row r="725" spans="1:10" x14ac:dyDescent="0.3">
      <c r="A725" s="95"/>
      <c r="B725" s="261" t="s">
        <v>467</v>
      </c>
      <c r="C725" s="263" t="s">
        <v>4008</v>
      </c>
      <c r="D725" s="265">
        <v>70001970</v>
      </c>
      <c r="E725" s="256" t="s">
        <v>4009</v>
      </c>
      <c r="F725" s="259">
        <v>21.942</v>
      </c>
      <c r="G725" s="256" t="s">
        <v>4056</v>
      </c>
      <c r="H725" s="267">
        <v>22.57</v>
      </c>
      <c r="I725" s="256" t="s">
        <v>4245</v>
      </c>
      <c r="J725" s="259">
        <v>24.068999999999999</v>
      </c>
    </row>
    <row r="726" spans="1:10" ht="15" thickBot="1" x14ac:dyDescent="0.35">
      <c r="A726" s="91"/>
      <c r="B726" s="262"/>
      <c r="C726" s="264"/>
      <c r="D726" s="266"/>
      <c r="E726" s="257"/>
      <c r="F726" s="257"/>
      <c r="G726" s="257"/>
      <c r="H726" s="257"/>
      <c r="I726" s="257"/>
      <c r="J726" s="257"/>
    </row>
    <row r="727" spans="1:10" x14ac:dyDescent="0.3">
      <c r="A727" s="95"/>
      <c r="B727" s="261" t="s">
        <v>426</v>
      </c>
      <c r="C727" s="263" t="s">
        <v>4008</v>
      </c>
      <c r="D727" s="265">
        <v>70001980</v>
      </c>
      <c r="E727" s="256" t="s">
        <v>4195</v>
      </c>
      <c r="F727" s="260" t="s">
        <v>4007</v>
      </c>
      <c r="G727" s="256"/>
      <c r="H727" s="260" t="s">
        <v>4007</v>
      </c>
      <c r="I727" s="256"/>
      <c r="J727" s="260" t="s">
        <v>4007</v>
      </c>
    </row>
    <row r="728" spans="1:10" ht="15" thickBot="1" x14ac:dyDescent="0.35">
      <c r="A728" s="91"/>
      <c r="B728" s="262"/>
      <c r="C728" s="264"/>
      <c r="D728" s="266"/>
      <c r="E728" s="257"/>
      <c r="F728" s="257"/>
      <c r="G728" s="257"/>
      <c r="H728" s="257"/>
      <c r="I728" s="257"/>
      <c r="J728" s="257"/>
    </row>
    <row r="729" spans="1:10" x14ac:dyDescent="0.3">
      <c r="A729" s="95"/>
      <c r="B729" s="261" t="s">
        <v>484</v>
      </c>
      <c r="C729" s="263" t="s">
        <v>4008</v>
      </c>
      <c r="D729" s="265">
        <v>70002187</v>
      </c>
      <c r="E729" s="256" t="s">
        <v>4102</v>
      </c>
      <c r="F729" s="260" t="s">
        <v>4007</v>
      </c>
      <c r="G729" s="256"/>
      <c r="H729" s="260" t="s">
        <v>4007</v>
      </c>
      <c r="I729" s="256"/>
      <c r="J729" s="260" t="s">
        <v>4007</v>
      </c>
    </row>
    <row r="730" spans="1:10" ht="15" thickBot="1" x14ac:dyDescent="0.35">
      <c r="A730" s="91"/>
      <c r="B730" s="262"/>
      <c r="C730" s="264"/>
      <c r="D730" s="266"/>
      <c r="E730" s="257"/>
      <c r="F730" s="257"/>
      <c r="G730" s="257"/>
      <c r="H730" s="257"/>
      <c r="I730" s="257"/>
      <c r="J730" s="257"/>
    </row>
    <row r="731" spans="1:10" x14ac:dyDescent="0.3">
      <c r="A731" s="95"/>
      <c r="B731" s="261" t="s">
        <v>472</v>
      </c>
      <c r="C731" s="263" t="s">
        <v>4008</v>
      </c>
      <c r="D731" s="265">
        <v>70002189</v>
      </c>
      <c r="E731" s="256" t="s">
        <v>4246</v>
      </c>
      <c r="F731" s="260" t="s">
        <v>4007</v>
      </c>
      <c r="G731" s="256"/>
      <c r="H731" s="260" t="s">
        <v>4007</v>
      </c>
      <c r="I731" s="256"/>
      <c r="J731" s="260" t="s">
        <v>4007</v>
      </c>
    </row>
    <row r="732" spans="1:10" ht="15" thickBot="1" x14ac:dyDescent="0.35">
      <c r="A732" s="91"/>
      <c r="B732" s="262"/>
      <c r="C732" s="264"/>
      <c r="D732" s="266"/>
      <c r="E732" s="257"/>
      <c r="F732" s="257"/>
      <c r="G732" s="257"/>
      <c r="H732" s="257"/>
      <c r="I732" s="257"/>
      <c r="J732" s="257"/>
    </row>
    <row r="733" spans="1:10" x14ac:dyDescent="0.3">
      <c r="A733" s="95"/>
      <c r="B733" s="261" t="s">
        <v>412</v>
      </c>
      <c r="C733" s="263" t="s">
        <v>4006</v>
      </c>
      <c r="D733" s="265">
        <v>70002191</v>
      </c>
      <c r="E733" s="256" t="s">
        <v>4062</v>
      </c>
      <c r="F733" s="268">
        <v>10.199999999999999</v>
      </c>
      <c r="G733" s="256" t="s">
        <v>4074</v>
      </c>
      <c r="H733" s="268">
        <v>10.9</v>
      </c>
      <c r="I733" s="256" t="s">
        <v>4012</v>
      </c>
      <c r="J733" s="268">
        <v>11.3</v>
      </c>
    </row>
    <row r="734" spans="1:10" ht="15" thickBot="1" x14ac:dyDescent="0.35">
      <c r="A734" s="91"/>
      <c r="B734" s="262"/>
      <c r="C734" s="264"/>
      <c r="D734" s="266"/>
      <c r="E734" s="257"/>
      <c r="F734" s="257"/>
      <c r="G734" s="257"/>
      <c r="H734" s="257"/>
      <c r="I734" s="257"/>
      <c r="J734" s="257"/>
    </row>
    <row r="735" spans="1:10" x14ac:dyDescent="0.3">
      <c r="A735" s="95"/>
      <c r="B735" s="261" t="s">
        <v>475</v>
      </c>
      <c r="C735" s="263" t="s">
        <v>4008</v>
      </c>
      <c r="D735" s="265">
        <v>70002192</v>
      </c>
      <c r="E735" s="256" t="s">
        <v>4098</v>
      </c>
      <c r="F735" s="260" t="s">
        <v>4007</v>
      </c>
      <c r="G735" s="256"/>
      <c r="H735" s="260" t="s">
        <v>4007</v>
      </c>
      <c r="I735" s="256"/>
      <c r="J735" s="260" t="s">
        <v>4007</v>
      </c>
    </row>
    <row r="736" spans="1:10" ht="15" thickBot="1" x14ac:dyDescent="0.35">
      <c r="A736" s="91"/>
      <c r="B736" s="262"/>
      <c r="C736" s="264"/>
      <c r="D736" s="266"/>
      <c r="E736" s="257"/>
      <c r="F736" s="257"/>
      <c r="G736" s="257"/>
      <c r="H736" s="257"/>
      <c r="I736" s="257"/>
      <c r="J736" s="257"/>
    </row>
    <row r="737" spans="1:10" x14ac:dyDescent="0.3">
      <c r="A737" s="95"/>
      <c r="B737" s="261" t="s">
        <v>410</v>
      </c>
      <c r="C737" s="263" t="s">
        <v>4008</v>
      </c>
      <c r="D737" s="265">
        <v>70001108</v>
      </c>
      <c r="E737" s="256" t="s">
        <v>4071</v>
      </c>
      <c r="F737" s="260" t="s">
        <v>4007</v>
      </c>
      <c r="G737" s="256"/>
      <c r="H737" s="260" t="s">
        <v>4007</v>
      </c>
      <c r="I737" s="256"/>
      <c r="J737" s="260" t="s">
        <v>4007</v>
      </c>
    </row>
    <row r="738" spans="1:10" ht="15" thickBot="1" x14ac:dyDescent="0.35">
      <c r="A738" s="91"/>
      <c r="B738" s="262"/>
      <c r="C738" s="264"/>
      <c r="D738" s="266"/>
      <c r="E738" s="257"/>
      <c r="F738" s="257"/>
      <c r="G738" s="257"/>
      <c r="H738" s="257"/>
      <c r="I738" s="257"/>
      <c r="J738" s="257"/>
    </row>
    <row r="739" spans="1:10" x14ac:dyDescent="0.3">
      <c r="A739" s="95"/>
      <c r="B739" s="261" t="s">
        <v>460</v>
      </c>
      <c r="C739" s="263" t="s">
        <v>4008</v>
      </c>
      <c r="D739" s="265">
        <v>70001113</v>
      </c>
      <c r="E739" s="256" t="s">
        <v>4247</v>
      </c>
      <c r="F739" s="260" t="s">
        <v>4007</v>
      </c>
      <c r="G739" s="256"/>
      <c r="H739" s="260" t="s">
        <v>4007</v>
      </c>
      <c r="I739" s="256" t="s">
        <v>4245</v>
      </c>
      <c r="J739" s="259">
        <v>0.46500000000000002</v>
      </c>
    </row>
    <row r="740" spans="1:10" ht="15" thickBot="1" x14ac:dyDescent="0.35">
      <c r="A740" s="91"/>
      <c r="B740" s="262"/>
      <c r="C740" s="264"/>
      <c r="D740" s="266"/>
      <c r="E740" s="257"/>
      <c r="F740" s="257"/>
      <c r="G740" s="257"/>
      <c r="H740" s="257"/>
      <c r="I740" s="257"/>
      <c r="J740" s="257"/>
    </row>
    <row r="741" spans="1:10" x14ac:dyDescent="0.3">
      <c r="A741" s="95"/>
      <c r="B741" s="261" t="s">
        <v>477</v>
      </c>
      <c r="C741" s="263" t="s">
        <v>4008</v>
      </c>
      <c r="D741" s="265">
        <v>70001112</v>
      </c>
      <c r="E741" s="256" t="s">
        <v>4248</v>
      </c>
      <c r="F741" s="260" t="s">
        <v>4007</v>
      </c>
      <c r="G741" s="256"/>
      <c r="H741" s="260" t="s">
        <v>4007</v>
      </c>
      <c r="I741" s="256"/>
      <c r="J741" s="260" t="s">
        <v>4007</v>
      </c>
    </row>
    <row r="742" spans="1:10" ht="15" thickBot="1" x14ac:dyDescent="0.35">
      <c r="A742" s="91"/>
      <c r="B742" s="262"/>
      <c r="C742" s="264"/>
      <c r="D742" s="266"/>
      <c r="E742" s="257"/>
      <c r="F742" s="257"/>
      <c r="G742" s="257"/>
      <c r="H742" s="257"/>
      <c r="I742" s="257"/>
      <c r="J742" s="257"/>
    </row>
    <row r="743" spans="1:10" x14ac:dyDescent="0.3">
      <c r="A743" s="95"/>
      <c r="B743" s="261" t="s">
        <v>433</v>
      </c>
      <c r="C743" s="263" t="s">
        <v>4008</v>
      </c>
      <c r="D743" s="265">
        <v>70001105</v>
      </c>
      <c r="E743" s="256" t="s">
        <v>4249</v>
      </c>
      <c r="F743" s="260" t="s">
        <v>4007</v>
      </c>
      <c r="G743" s="256"/>
      <c r="H743" s="260" t="s">
        <v>4007</v>
      </c>
      <c r="I743" s="256"/>
      <c r="J743" s="260" t="s">
        <v>4007</v>
      </c>
    </row>
    <row r="744" spans="1:10" ht="15" thickBot="1" x14ac:dyDescent="0.35">
      <c r="A744" s="91"/>
      <c r="B744" s="262"/>
      <c r="C744" s="264"/>
      <c r="D744" s="266"/>
      <c r="E744" s="257"/>
      <c r="F744" s="257"/>
      <c r="G744" s="257"/>
      <c r="H744" s="257"/>
      <c r="I744" s="257"/>
      <c r="J744" s="257"/>
    </row>
    <row r="745" spans="1:10" x14ac:dyDescent="0.3">
      <c r="A745" s="95"/>
      <c r="B745" s="261" t="s">
        <v>479</v>
      </c>
      <c r="C745" s="263" t="s">
        <v>4008</v>
      </c>
      <c r="D745" s="265">
        <v>70002190</v>
      </c>
      <c r="E745" s="256" t="s">
        <v>4250</v>
      </c>
      <c r="F745" s="260" t="s">
        <v>4007</v>
      </c>
      <c r="G745" s="256"/>
      <c r="H745" s="260" t="s">
        <v>4007</v>
      </c>
      <c r="I745" s="256"/>
      <c r="J745" s="260" t="s">
        <v>4007</v>
      </c>
    </row>
    <row r="746" spans="1:10" ht="15" thickBot="1" x14ac:dyDescent="0.35">
      <c r="A746" s="91"/>
      <c r="B746" s="262"/>
      <c r="C746" s="264"/>
      <c r="D746" s="266"/>
      <c r="E746" s="257"/>
      <c r="F746" s="257"/>
      <c r="G746" s="257"/>
      <c r="H746" s="257"/>
      <c r="I746" s="257"/>
      <c r="J746" s="257"/>
    </row>
    <row r="747" spans="1:10" x14ac:dyDescent="0.3">
      <c r="A747" s="95"/>
      <c r="B747" s="261" t="s">
        <v>482</v>
      </c>
      <c r="C747" s="263" t="s">
        <v>4008</v>
      </c>
      <c r="D747" s="265">
        <v>70002186</v>
      </c>
      <c r="E747" s="256" t="s">
        <v>4014</v>
      </c>
      <c r="F747" s="259">
        <v>13.242000000000001</v>
      </c>
      <c r="G747" s="256" t="s">
        <v>4133</v>
      </c>
      <c r="H747" s="259">
        <v>13.765000000000001</v>
      </c>
      <c r="I747" s="256" t="s">
        <v>4068</v>
      </c>
      <c r="J747" s="259">
        <v>14.206</v>
      </c>
    </row>
    <row r="748" spans="1:10" ht="15" thickBot="1" x14ac:dyDescent="0.35">
      <c r="A748" s="91"/>
      <c r="B748" s="262"/>
      <c r="C748" s="264"/>
      <c r="D748" s="266"/>
      <c r="E748" s="257"/>
      <c r="F748" s="257"/>
      <c r="G748" s="257"/>
      <c r="H748" s="257"/>
      <c r="I748" s="257"/>
      <c r="J748" s="257"/>
    </row>
    <row r="749" spans="1:10" x14ac:dyDescent="0.3">
      <c r="A749" s="95"/>
      <c r="B749" s="261" t="s">
        <v>414</v>
      </c>
      <c r="C749" s="263" t="s">
        <v>4008</v>
      </c>
      <c r="D749" s="265">
        <v>70002193</v>
      </c>
      <c r="E749" s="256" t="s">
        <v>4148</v>
      </c>
      <c r="F749" s="260" t="s">
        <v>4007</v>
      </c>
      <c r="G749" s="256"/>
      <c r="H749" s="260" t="s">
        <v>4007</v>
      </c>
      <c r="I749" s="256" t="s">
        <v>4040</v>
      </c>
      <c r="J749" s="259">
        <v>10.215</v>
      </c>
    </row>
    <row r="750" spans="1:10" ht="15" thickBot="1" x14ac:dyDescent="0.35">
      <c r="A750" s="91"/>
      <c r="B750" s="262"/>
      <c r="C750" s="264"/>
      <c r="D750" s="266"/>
      <c r="E750" s="257"/>
      <c r="F750" s="257"/>
      <c r="G750" s="257"/>
      <c r="H750" s="257"/>
      <c r="I750" s="257"/>
      <c r="J750" s="257"/>
    </row>
    <row r="751" spans="1:10" x14ac:dyDescent="0.3">
      <c r="A751" s="95"/>
      <c r="B751" s="261" t="s">
        <v>417</v>
      </c>
      <c r="C751" s="263" t="s">
        <v>4008</v>
      </c>
      <c r="D751" s="265">
        <v>70002194</v>
      </c>
      <c r="E751" s="256" t="s">
        <v>4251</v>
      </c>
      <c r="F751" s="260" t="s">
        <v>4007</v>
      </c>
      <c r="G751" s="256"/>
      <c r="H751" s="260" t="s">
        <v>4007</v>
      </c>
      <c r="I751" s="256"/>
      <c r="J751" s="260" t="s">
        <v>4007</v>
      </c>
    </row>
    <row r="752" spans="1:10" ht="15" thickBot="1" x14ac:dyDescent="0.35">
      <c r="A752" s="91"/>
      <c r="B752" s="262"/>
      <c r="C752" s="264"/>
      <c r="D752" s="266"/>
      <c r="E752" s="257"/>
      <c r="F752" s="257"/>
      <c r="G752" s="257"/>
      <c r="H752" s="257"/>
      <c r="I752" s="257"/>
      <c r="J752" s="257"/>
    </row>
    <row r="753" spans="1:10" x14ac:dyDescent="0.3">
      <c r="A753" s="95"/>
      <c r="B753" s="261" t="s">
        <v>428</v>
      </c>
      <c r="C753" s="263" t="s">
        <v>4008</v>
      </c>
      <c r="D753" s="265">
        <v>70002196</v>
      </c>
      <c r="E753" s="256" t="s">
        <v>4061</v>
      </c>
      <c r="F753" s="260" t="s">
        <v>4007</v>
      </c>
      <c r="G753" s="256"/>
      <c r="H753" s="260" t="s">
        <v>4007</v>
      </c>
      <c r="I753" s="256"/>
      <c r="J753" s="260" t="s">
        <v>4007</v>
      </c>
    </row>
    <row r="754" spans="1:10" ht="15" thickBot="1" x14ac:dyDescent="0.35">
      <c r="A754" s="91"/>
      <c r="B754" s="262"/>
      <c r="C754" s="264"/>
      <c r="D754" s="266"/>
      <c r="E754" s="257"/>
      <c r="F754" s="257"/>
      <c r="G754" s="257"/>
      <c r="H754" s="257"/>
      <c r="I754" s="257"/>
      <c r="J754" s="257"/>
    </row>
    <row r="755" spans="1:10" x14ac:dyDescent="0.3">
      <c r="A755" s="95"/>
      <c r="B755" s="261" t="s">
        <v>401</v>
      </c>
      <c r="C755" s="263" t="s">
        <v>4008</v>
      </c>
      <c r="D755" s="265">
        <v>70002185</v>
      </c>
      <c r="E755" s="256" t="s">
        <v>4252</v>
      </c>
      <c r="F755" s="260" t="s">
        <v>4007</v>
      </c>
      <c r="G755" s="256" t="s">
        <v>4092</v>
      </c>
      <c r="H755" s="259">
        <v>6.1909999999999998</v>
      </c>
      <c r="I755" s="256"/>
      <c r="J755" s="260" t="s">
        <v>4007</v>
      </c>
    </row>
    <row r="756" spans="1:10" ht="15" thickBot="1" x14ac:dyDescent="0.35">
      <c r="A756" s="91"/>
      <c r="B756" s="262"/>
      <c r="C756" s="264"/>
      <c r="D756" s="266"/>
      <c r="E756" s="257"/>
      <c r="F756" s="257"/>
      <c r="G756" s="257"/>
      <c r="H756" s="257"/>
      <c r="I756" s="257"/>
      <c r="J756" s="257"/>
    </row>
    <row r="757" spans="1:10" x14ac:dyDescent="0.3">
      <c r="A757" s="95"/>
      <c r="B757" s="261" t="s">
        <v>421</v>
      </c>
      <c r="C757" s="263" t="s">
        <v>4008</v>
      </c>
      <c r="D757" s="265">
        <v>70002195</v>
      </c>
      <c r="E757" s="256" t="s">
        <v>4197</v>
      </c>
      <c r="F757" s="260" t="s">
        <v>4007</v>
      </c>
      <c r="G757" s="256"/>
      <c r="H757" s="260" t="s">
        <v>4007</v>
      </c>
      <c r="I757" s="256" t="s">
        <v>4012</v>
      </c>
      <c r="J757" s="268">
        <v>5.5</v>
      </c>
    </row>
    <row r="758" spans="1:10" ht="15" thickBot="1" x14ac:dyDescent="0.35">
      <c r="A758" s="91"/>
      <c r="B758" s="262"/>
      <c r="C758" s="264"/>
      <c r="D758" s="266"/>
      <c r="E758" s="257"/>
      <c r="F758" s="257"/>
      <c r="G758" s="257"/>
      <c r="H758" s="257"/>
      <c r="I758" s="257"/>
      <c r="J758" s="257"/>
    </row>
    <row r="759" spans="1:10" x14ac:dyDescent="0.3">
      <c r="A759" s="95"/>
      <c r="B759" s="261" t="s">
        <v>424</v>
      </c>
      <c r="C759" s="263" t="s">
        <v>4008</v>
      </c>
      <c r="D759" s="265">
        <v>70002188</v>
      </c>
      <c r="E759" s="256" t="s">
        <v>4041</v>
      </c>
      <c r="F759" s="259">
        <v>5.6559999999999997</v>
      </c>
      <c r="G759" s="256" t="s">
        <v>4015</v>
      </c>
      <c r="H759" s="259">
        <v>5.9589999999999996</v>
      </c>
      <c r="I759" s="256" t="s">
        <v>4024</v>
      </c>
      <c r="J759" s="259">
        <v>6.2309999999999999</v>
      </c>
    </row>
    <row r="760" spans="1:10" ht="15" thickBot="1" x14ac:dyDescent="0.35">
      <c r="A760" s="91"/>
      <c r="B760" s="262"/>
      <c r="C760" s="264"/>
      <c r="D760" s="266"/>
      <c r="E760" s="257"/>
      <c r="F760" s="257"/>
      <c r="G760" s="257"/>
      <c r="H760" s="257"/>
      <c r="I760" s="257"/>
      <c r="J760" s="257"/>
    </row>
    <row r="761" spans="1:10" x14ac:dyDescent="0.3">
      <c r="A761" s="95"/>
      <c r="B761" s="261" t="s">
        <v>481</v>
      </c>
      <c r="C761" s="263" t="s">
        <v>4008</v>
      </c>
      <c r="D761" s="265">
        <v>70001721</v>
      </c>
      <c r="E761" s="256" t="s">
        <v>4253</v>
      </c>
      <c r="F761" s="260" t="s">
        <v>4007</v>
      </c>
      <c r="G761" s="256"/>
      <c r="H761" s="260" t="s">
        <v>4007</v>
      </c>
      <c r="I761" s="256"/>
      <c r="J761" s="260" t="s">
        <v>4007</v>
      </c>
    </row>
    <row r="762" spans="1:10" ht="15" thickBot="1" x14ac:dyDescent="0.35">
      <c r="A762" s="91"/>
      <c r="B762" s="262"/>
      <c r="C762" s="264"/>
      <c r="D762" s="266"/>
      <c r="E762" s="257"/>
      <c r="F762" s="257"/>
      <c r="G762" s="257"/>
      <c r="H762" s="257"/>
      <c r="I762" s="257"/>
      <c r="J762" s="257"/>
    </row>
    <row r="763" spans="1:10" x14ac:dyDescent="0.3">
      <c r="A763" s="95"/>
      <c r="B763" s="261" t="s">
        <v>431</v>
      </c>
      <c r="C763" s="263" t="s">
        <v>4008</v>
      </c>
      <c r="D763" s="265">
        <v>70001727</v>
      </c>
      <c r="E763" s="256" t="s">
        <v>4254</v>
      </c>
      <c r="F763" s="260" t="s">
        <v>4007</v>
      </c>
      <c r="G763" s="256"/>
      <c r="H763" s="260" t="s">
        <v>4007</v>
      </c>
      <c r="I763" s="256"/>
      <c r="J763" s="260" t="s">
        <v>4007</v>
      </c>
    </row>
    <row r="764" spans="1:10" ht="15" thickBot="1" x14ac:dyDescent="0.35">
      <c r="A764" s="91"/>
      <c r="B764" s="262"/>
      <c r="C764" s="264"/>
      <c r="D764" s="266"/>
      <c r="E764" s="257"/>
      <c r="F764" s="257"/>
      <c r="G764" s="257"/>
      <c r="H764" s="257"/>
      <c r="I764" s="257"/>
      <c r="J764" s="257"/>
    </row>
    <row r="765" spans="1:10" x14ac:dyDescent="0.3">
      <c r="A765" s="95"/>
      <c r="B765" s="261" t="s">
        <v>443</v>
      </c>
      <c r="C765" s="263" t="s">
        <v>4008</v>
      </c>
      <c r="D765" s="265">
        <v>70001717</v>
      </c>
      <c r="E765" s="256" t="s">
        <v>4009</v>
      </c>
      <c r="F765" s="259">
        <v>7.0910000000000002</v>
      </c>
      <c r="G765" s="256" t="s">
        <v>4042</v>
      </c>
      <c r="H765" s="259">
        <v>7.4489999999999998</v>
      </c>
      <c r="I765" s="256" t="s">
        <v>4012</v>
      </c>
      <c r="J765" s="259">
        <v>7.6840000000000002</v>
      </c>
    </row>
    <row r="766" spans="1:10" ht="15" thickBot="1" x14ac:dyDescent="0.35">
      <c r="A766" s="91"/>
      <c r="B766" s="262"/>
      <c r="C766" s="264"/>
      <c r="D766" s="266"/>
      <c r="E766" s="257"/>
      <c r="F766" s="257"/>
      <c r="G766" s="257"/>
      <c r="H766" s="257"/>
      <c r="I766" s="257"/>
      <c r="J766" s="257"/>
    </row>
    <row r="767" spans="1:10" x14ac:dyDescent="0.3">
      <c r="A767" s="95"/>
      <c r="B767" s="261" t="s">
        <v>454</v>
      </c>
      <c r="C767" s="263" t="s">
        <v>4008</v>
      </c>
      <c r="D767" s="265">
        <v>70001724</v>
      </c>
      <c r="E767" s="256" t="s">
        <v>4212</v>
      </c>
      <c r="F767" s="260" t="s">
        <v>4007</v>
      </c>
      <c r="G767" s="256"/>
      <c r="H767" s="260" t="s">
        <v>4007</v>
      </c>
      <c r="I767" s="256"/>
      <c r="J767" s="260" t="s">
        <v>4007</v>
      </c>
    </row>
    <row r="768" spans="1:10" ht="15" thickBot="1" x14ac:dyDescent="0.35">
      <c r="A768" s="91"/>
      <c r="B768" s="262"/>
      <c r="C768" s="264"/>
      <c r="D768" s="266"/>
      <c r="E768" s="257"/>
      <c r="F768" s="257"/>
      <c r="G768" s="257"/>
      <c r="H768" s="257"/>
      <c r="I768" s="257"/>
      <c r="J768" s="257"/>
    </row>
    <row r="769" spans="1:10" x14ac:dyDescent="0.3">
      <c r="A769" s="95"/>
      <c r="B769" s="261" t="s">
        <v>422</v>
      </c>
      <c r="C769" s="263" t="s">
        <v>4008</v>
      </c>
      <c r="D769" s="265">
        <v>70001718</v>
      </c>
      <c r="E769" s="256" t="s">
        <v>4255</v>
      </c>
      <c r="F769" s="260" t="s">
        <v>4007</v>
      </c>
      <c r="G769" s="256"/>
      <c r="H769" s="260" t="s">
        <v>4007</v>
      </c>
      <c r="I769" s="256"/>
      <c r="J769" s="260" t="s">
        <v>4007</v>
      </c>
    </row>
    <row r="770" spans="1:10" ht="15" thickBot="1" x14ac:dyDescent="0.35">
      <c r="A770" s="91"/>
      <c r="B770" s="262"/>
      <c r="C770" s="264"/>
      <c r="D770" s="266"/>
      <c r="E770" s="257"/>
      <c r="F770" s="257"/>
      <c r="G770" s="257"/>
      <c r="H770" s="257"/>
      <c r="I770" s="257"/>
      <c r="J770" s="257"/>
    </row>
    <row r="771" spans="1:10" x14ac:dyDescent="0.3">
      <c r="A771" s="95"/>
      <c r="B771" s="261" t="s">
        <v>450</v>
      </c>
      <c r="C771" s="263" t="s">
        <v>4008</v>
      </c>
      <c r="D771" s="265">
        <v>70001726</v>
      </c>
      <c r="E771" s="256" t="s">
        <v>4256</v>
      </c>
      <c r="F771" s="260" t="s">
        <v>4007</v>
      </c>
      <c r="G771" s="256"/>
      <c r="H771" s="260" t="s">
        <v>4007</v>
      </c>
      <c r="I771" s="256"/>
      <c r="J771" s="260" t="s">
        <v>4007</v>
      </c>
    </row>
    <row r="772" spans="1:10" ht="15" thickBot="1" x14ac:dyDescent="0.35">
      <c r="A772" s="91"/>
      <c r="B772" s="262"/>
      <c r="C772" s="264"/>
      <c r="D772" s="266"/>
      <c r="E772" s="257"/>
      <c r="F772" s="257"/>
      <c r="G772" s="257"/>
      <c r="H772" s="257"/>
      <c r="I772" s="257"/>
      <c r="J772" s="257"/>
    </row>
    <row r="773" spans="1:10" x14ac:dyDescent="0.3">
      <c r="A773" s="95"/>
      <c r="B773" s="261" t="s">
        <v>419</v>
      </c>
      <c r="C773" s="263" t="s">
        <v>4008</v>
      </c>
      <c r="D773" s="265">
        <v>70001720</v>
      </c>
      <c r="E773" s="256" t="s">
        <v>4061</v>
      </c>
      <c r="F773" s="260" t="s">
        <v>4007</v>
      </c>
      <c r="G773" s="256"/>
      <c r="H773" s="260" t="s">
        <v>4007</v>
      </c>
      <c r="I773" s="256"/>
      <c r="J773" s="260" t="s">
        <v>4007</v>
      </c>
    </row>
    <row r="774" spans="1:10" ht="15" thickBot="1" x14ac:dyDescent="0.35">
      <c r="A774" s="91"/>
      <c r="B774" s="262"/>
      <c r="C774" s="264"/>
      <c r="D774" s="266"/>
      <c r="E774" s="257"/>
      <c r="F774" s="257"/>
      <c r="G774" s="257"/>
      <c r="H774" s="257"/>
      <c r="I774" s="257"/>
      <c r="J774" s="257"/>
    </row>
    <row r="775" spans="1:10" x14ac:dyDescent="0.3">
      <c r="A775" s="95"/>
      <c r="B775" s="261" t="s">
        <v>435</v>
      </c>
      <c r="C775" s="263" t="s">
        <v>4008</v>
      </c>
      <c r="D775" s="265">
        <v>70001263</v>
      </c>
      <c r="E775" s="256" t="s">
        <v>4134</v>
      </c>
      <c r="F775" s="260" t="s">
        <v>4007</v>
      </c>
      <c r="G775" s="256"/>
      <c r="H775" s="260" t="s">
        <v>4007</v>
      </c>
      <c r="I775" s="256"/>
      <c r="J775" s="260" t="s">
        <v>4007</v>
      </c>
    </row>
    <row r="776" spans="1:10" ht="15" thickBot="1" x14ac:dyDescent="0.35">
      <c r="A776" s="91"/>
      <c r="B776" s="262"/>
      <c r="C776" s="264"/>
      <c r="D776" s="266"/>
      <c r="E776" s="257"/>
      <c r="F776" s="257"/>
      <c r="G776" s="257"/>
      <c r="H776" s="257"/>
      <c r="I776" s="257"/>
      <c r="J776" s="257"/>
    </row>
    <row r="777" spans="1:10" x14ac:dyDescent="0.3">
      <c r="A777" s="95"/>
      <c r="B777" s="261" t="s">
        <v>416</v>
      </c>
      <c r="C777" s="263" t="s">
        <v>4008</v>
      </c>
      <c r="D777" s="265">
        <v>70001270</v>
      </c>
      <c r="E777" s="256" t="s">
        <v>4009</v>
      </c>
      <c r="F777" s="267">
        <v>6.88</v>
      </c>
      <c r="G777" s="256"/>
      <c r="H777" s="260" t="s">
        <v>4007</v>
      </c>
      <c r="I777" s="256"/>
      <c r="J777" s="260" t="s">
        <v>4007</v>
      </c>
    </row>
    <row r="778" spans="1:10" ht="15" thickBot="1" x14ac:dyDescent="0.35">
      <c r="A778" s="91"/>
      <c r="B778" s="262"/>
      <c r="C778" s="264"/>
      <c r="D778" s="266"/>
      <c r="E778" s="257"/>
      <c r="F778" s="257"/>
      <c r="G778" s="257"/>
      <c r="H778" s="257"/>
      <c r="I778" s="257"/>
      <c r="J778" s="257"/>
    </row>
    <row r="779" spans="1:10" x14ac:dyDescent="0.3">
      <c r="A779" s="95"/>
      <c r="B779" s="261" t="s">
        <v>415</v>
      </c>
      <c r="C779" s="263" t="s">
        <v>4008</v>
      </c>
      <c r="D779" s="265">
        <v>70001271</v>
      </c>
      <c r="E779" s="256" t="s">
        <v>4009</v>
      </c>
      <c r="F779" s="259">
        <v>11.141999999999999</v>
      </c>
      <c r="G779" s="256" t="s">
        <v>4034</v>
      </c>
      <c r="H779" s="259">
        <v>11.917999999999999</v>
      </c>
      <c r="I779" s="256" t="s">
        <v>4060</v>
      </c>
      <c r="J779" s="259">
        <v>12.489000000000001</v>
      </c>
    </row>
    <row r="780" spans="1:10" ht="15" thickBot="1" x14ac:dyDescent="0.35">
      <c r="A780" s="91"/>
      <c r="B780" s="262"/>
      <c r="C780" s="264"/>
      <c r="D780" s="266"/>
      <c r="E780" s="257"/>
      <c r="F780" s="257"/>
      <c r="G780" s="257"/>
      <c r="H780" s="257"/>
      <c r="I780" s="257"/>
      <c r="J780" s="257"/>
    </row>
    <row r="781" spans="1:10" x14ac:dyDescent="0.3">
      <c r="A781" s="95"/>
      <c r="B781" s="261" t="s">
        <v>463</v>
      </c>
      <c r="C781" s="263" t="s">
        <v>4008</v>
      </c>
      <c r="D781" s="265">
        <v>70001266</v>
      </c>
      <c r="E781" s="256" t="s">
        <v>4257</v>
      </c>
      <c r="F781" s="260" t="s">
        <v>4007</v>
      </c>
      <c r="G781" s="256"/>
      <c r="H781" s="260" t="s">
        <v>4007</v>
      </c>
      <c r="I781" s="256"/>
      <c r="J781" s="260" t="s">
        <v>4007</v>
      </c>
    </row>
    <row r="782" spans="1:10" ht="15" thickBot="1" x14ac:dyDescent="0.35">
      <c r="A782" s="91"/>
      <c r="B782" s="262"/>
      <c r="C782" s="264"/>
      <c r="D782" s="266"/>
      <c r="E782" s="257"/>
      <c r="F782" s="257"/>
      <c r="G782" s="257"/>
      <c r="H782" s="257"/>
      <c r="I782" s="257"/>
      <c r="J782" s="257"/>
    </row>
    <row r="783" spans="1:10" x14ac:dyDescent="0.3">
      <c r="A783" s="95"/>
      <c r="B783" s="261" t="s">
        <v>465</v>
      </c>
      <c r="C783" s="263" t="s">
        <v>4008</v>
      </c>
      <c r="D783" s="265">
        <v>70001725</v>
      </c>
      <c r="E783" s="256" t="s">
        <v>4256</v>
      </c>
      <c r="F783" s="260" t="s">
        <v>4007</v>
      </c>
      <c r="G783" s="256"/>
      <c r="H783" s="260" t="s">
        <v>4007</v>
      </c>
      <c r="I783" s="256"/>
      <c r="J783" s="260" t="s">
        <v>4007</v>
      </c>
    </row>
    <row r="784" spans="1:10" ht="15" thickBot="1" x14ac:dyDescent="0.35">
      <c r="A784" s="91"/>
      <c r="B784" s="262"/>
      <c r="C784" s="264"/>
      <c r="D784" s="266"/>
      <c r="E784" s="257"/>
      <c r="F784" s="257"/>
      <c r="G784" s="257"/>
      <c r="H784" s="257"/>
      <c r="I784" s="257"/>
      <c r="J784" s="257"/>
    </row>
    <row r="785" spans="1:10" x14ac:dyDescent="0.3">
      <c r="A785" s="95"/>
      <c r="B785" s="261" t="s">
        <v>459</v>
      </c>
      <c r="C785" s="263" t="s">
        <v>4008</v>
      </c>
      <c r="D785" s="265">
        <v>70001719</v>
      </c>
      <c r="E785" s="256" t="s">
        <v>4258</v>
      </c>
      <c r="F785" s="260" t="s">
        <v>4007</v>
      </c>
      <c r="G785" s="256"/>
      <c r="H785" s="260" t="s">
        <v>4007</v>
      </c>
      <c r="I785" s="256"/>
      <c r="J785" s="260" t="s">
        <v>4007</v>
      </c>
    </row>
    <row r="786" spans="1:10" ht="15" thickBot="1" x14ac:dyDescent="0.35">
      <c r="A786" s="91"/>
      <c r="B786" s="262"/>
      <c r="C786" s="264"/>
      <c r="D786" s="266"/>
      <c r="E786" s="257"/>
      <c r="F786" s="257"/>
      <c r="G786" s="257"/>
      <c r="H786" s="257"/>
      <c r="I786" s="257"/>
      <c r="J786" s="257"/>
    </row>
    <row r="787" spans="1:10" x14ac:dyDescent="0.3">
      <c r="A787" s="95"/>
      <c r="B787" s="261" t="s">
        <v>405</v>
      </c>
      <c r="C787" s="263" t="s">
        <v>4008</v>
      </c>
      <c r="D787" s="265">
        <v>70001728</v>
      </c>
      <c r="E787" s="256" t="s">
        <v>4073</v>
      </c>
      <c r="F787" s="260" t="s">
        <v>4007</v>
      </c>
      <c r="G787" s="256" t="s">
        <v>4237</v>
      </c>
      <c r="H787" s="259">
        <v>11.207000000000001</v>
      </c>
      <c r="I787" s="256" t="s">
        <v>4086</v>
      </c>
      <c r="J787" s="267">
        <v>11.21</v>
      </c>
    </row>
    <row r="788" spans="1:10" ht="15" thickBot="1" x14ac:dyDescent="0.35">
      <c r="A788" s="91"/>
      <c r="B788" s="262"/>
      <c r="C788" s="264"/>
      <c r="D788" s="266"/>
      <c r="E788" s="257"/>
      <c r="F788" s="257"/>
      <c r="G788" s="257"/>
      <c r="H788" s="257"/>
      <c r="I788" s="257"/>
      <c r="J788" s="257"/>
    </row>
    <row r="789" spans="1:10" x14ac:dyDescent="0.3">
      <c r="A789" s="95"/>
      <c r="B789" s="261" t="s">
        <v>423</v>
      </c>
      <c r="C789" s="263" t="s">
        <v>4008</v>
      </c>
      <c r="D789" s="265">
        <v>70001723</v>
      </c>
      <c r="E789" s="256" t="s">
        <v>4230</v>
      </c>
      <c r="F789" s="260" t="s">
        <v>4007</v>
      </c>
      <c r="G789" s="256"/>
      <c r="H789" s="260" t="s">
        <v>4007</v>
      </c>
      <c r="I789" s="256"/>
      <c r="J789" s="260" t="s">
        <v>4007</v>
      </c>
    </row>
    <row r="790" spans="1:10" ht="15" thickBot="1" x14ac:dyDescent="0.35">
      <c r="A790" s="91"/>
      <c r="B790" s="262"/>
      <c r="C790" s="264"/>
      <c r="D790" s="266"/>
      <c r="E790" s="257"/>
      <c r="F790" s="257"/>
      <c r="G790" s="257"/>
      <c r="H790" s="257"/>
      <c r="I790" s="257"/>
      <c r="J790" s="257"/>
    </row>
    <row r="791" spans="1:10" x14ac:dyDescent="0.3">
      <c r="A791" s="95"/>
      <c r="B791" s="261" t="s">
        <v>483</v>
      </c>
      <c r="C791" s="263" t="s">
        <v>4008</v>
      </c>
      <c r="D791" s="265">
        <v>70001265</v>
      </c>
      <c r="E791" s="256" t="s">
        <v>4022</v>
      </c>
      <c r="F791" s="259">
        <v>5.452</v>
      </c>
      <c r="G791" s="256" t="s">
        <v>4010</v>
      </c>
      <c r="H791" s="259">
        <v>5.7130000000000001</v>
      </c>
      <c r="I791" s="256" t="s">
        <v>4040</v>
      </c>
      <c r="J791" s="259">
        <v>5.9169999999999998</v>
      </c>
    </row>
    <row r="792" spans="1:10" ht="15" thickBot="1" x14ac:dyDescent="0.35">
      <c r="A792" s="91"/>
      <c r="B792" s="262"/>
      <c r="C792" s="264"/>
      <c r="D792" s="266"/>
      <c r="E792" s="257"/>
      <c r="F792" s="257"/>
      <c r="G792" s="257"/>
      <c r="H792" s="257"/>
      <c r="I792" s="257"/>
      <c r="J792" s="257"/>
    </row>
    <row r="793" spans="1:10" x14ac:dyDescent="0.3">
      <c r="A793" s="95"/>
      <c r="B793" s="261" t="s">
        <v>438</v>
      </c>
      <c r="C793" s="263" t="s">
        <v>4008</v>
      </c>
      <c r="D793" s="265">
        <v>70001269</v>
      </c>
      <c r="E793" s="256" t="s">
        <v>4138</v>
      </c>
      <c r="F793" s="260" t="s">
        <v>4007</v>
      </c>
      <c r="G793" s="256"/>
      <c r="H793" s="260" t="s">
        <v>4007</v>
      </c>
      <c r="I793" s="256"/>
      <c r="J793" s="260" t="s">
        <v>4007</v>
      </c>
    </row>
    <row r="794" spans="1:10" ht="15" thickBot="1" x14ac:dyDescent="0.35">
      <c r="A794" s="91"/>
      <c r="B794" s="262"/>
      <c r="C794" s="264"/>
      <c r="D794" s="266"/>
      <c r="E794" s="257"/>
      <c r="F794" s="257"/>
      <c r="G794" s="257"/>
      <c r="H794" s="257"/>
      <c r="I794" s="257"/>
      <c r="J794" s="257"/>
    </row>
    <row r="795" spans="1:10" x14ac:dyDescent="0.3">
      <c r="A795" s="95"/>
      <c r="B795" s="261" t="s">
        <v>437</v>
      </c>
      <c r="C795" s="263" t="s">
        <v>4008</v>
      </c>
      <c r="D795" s="265">
        <v>70001262</v>
      </c>
      <c r="E795" s="256" t="s">
        <v>4259</v>
      </c>
      <c r="F795" s="260" t="s">
        <v>4007</v>
      </c>
      <c r="G795" s="256"/>
      <c r="H795" s="260" t="s">
        <v>4007</v>
      </c>
      <c r="I795" s="256"/>
      <c r="J795" s="260" t="s">
        <v>4007</v>
      </c>
    </row>
    <row r="796" spans="1:10" ht="15" thickBot="1" x14ac:dyDescent="0.35">
      <c r="A796" s="91"/>
      <c r="B796" s="262"/>
      <c r="C796" s="264"/>
      <c r="D796" s="266"/>
      <c r="E796" s="257"/>
      <c r="F796" s="257"/>
      <c r="G796" s="257"/>
      <c r="H796" s="257"/>
      <c r="I796" s="257"/>
      <c r="J796" s="257"/>
    </row>
    <row r="797" spans="1:10" x14ac:dyDescent="0.3">
      <c r="A797" s="95"/>
      <c r="B797" s="261" t="s">
        <v>470</v>
      </c>
      <c r="C797" s="263" t="s">
        <v>4008</v>
      </c>
      <c r="D797" s="265">
        <v>70001261</v>
      </c>
      <c r="E797" s="256" t="s">
        <v>4260</v>
      </c>
      <c r="F797" s="260" t="s">
        <v>4007</v>
      </c>
      <c r="G797" s="256"/>
      <c r="H797" s="260" t="s">
        <v>4007</v>
      </c>
      <c r="I797" s="256"/>
      <c r="J797" s="260" t="s">
        <v>4007</v>
      </c>
    </row>
    <row r="798" spans="1:10" ht="15" thickBot="1" x14ac:dyDescent="0.35">
      <c r="A798" s="91"/>
      <c r="B798" s="262"/>
      <c r="C798" s="264"/>
      <c r="D798" s="266"/>
      <c r="E798" s="257"/>
      <c r="F798" s="257"/>
      <c r="G798" s="257"/>
      <c r="H798" s="257"/>
      <c r="I798" s="257"/>
      <c r="J798" s="257"/>
    </row>
    <row r="799" spans="1:10" x14ac:dyDescent="0.3">
      <c r="A799" s="95"/>
      <c r="B799" s="261" t="s">
        <v>395</v>
      </c>
      <c r="C799" s="263" t="s">
        <v>4008</v>
      </c>
      <c r="D799" s="265">
        <v>70001272</v>
      </c>
      <c r="E799" s="256" t="s">
        <v>4177</v>
      </c>
      <c r="F799" s="259">
        <v>6.0449999999999999</v>
      </c>
      <c r="G799" s="256" t="s">
        <v>4103</v>
      </c>
      <c r="H799" s="267">
        <v>6.42</v>
      </c>
      <c r="I799" s="256" t="s">
        <v>4057</v>
      </c>
      <c r="J799" s="259">
        <v>6.9269999999999996</v>
      </c>
    </row>
    <row r="800" spans="1:10" ht="15" thickBot="1" x14ac:dyDescent="0.35">
      <c r="A800" s="91"/>
      <c r="B800" s="262"/>
      <c r="C800" s="264"/>
      <c r="D800" s="266"/>
      <c r="E800" s="257"/>
      <c r="F800" s="257"/>
      <c r="G800" s="257"/>
      <c r="H800" s="257"/>
      <c r="I800" s="257"/>
      <c r="J800" s="257"/>
    </row>
    <row r="801" spans="1:10" x14ac:dyDescent="0.3">
      <c r="A801" s="95"/>
      <c r="B801" s="261" t="s">
        <v>449</v>
      </c>
      <c r="C801" s="263" t="s">
        <v>4008</v>
      </c>
      <c r="D801" s="265">
        <v>70001268</v>
      </c>
      <c r="E801" s="256" t="s">
        <v>4020</v>
      </c>
      <c r="F801" s="259">
        <v>3.9860000000000002</v>
      </c>
      <c r="G801" s="256" t="s">
        <v>4067</v>
      </c>
      <c r="H801" s="259">
        <v>3.9860000000000002</v>
      </c>
      <c r="I801" s="256" t="s">
        <v>4096</v>
      </c>
      <c r="J801" s="259">
        <v>3.9860000000000002</v>
      </c>
    </row>
    <row r="802" spans="1:10" ht="15" thickBot="1" x14ac:dyDescent="0.35">
      <c r="A802" s="91"/>
      <c r="B802" s="262"/>
      <c r="C802" s="264"/>
      <c r="D802" s="266"/>
      <c r="E802" s="257"/>
      <c r="F802" s="257"/>
      <c r="G802" s="257"/>
      <c r="H802" s="257"/>
      <c r="I802" s="257"/>
      <c r="J802" s="257"/>
    </row>
    <row r="803" spans="1:10" x14ac:dyDescent="0.3">
      <c r="A803" s="95"/>
      <c r="B803" s="261" t="s">
        <v>457</v>
      </c>
      <c r="C803" s="263" t="s">
        <v>4008</v>
      </c>
      <c r="D803" s="265">
        <v>70001264</v>
      </c>
      <c r="E803" s="256" t="s">
        <v>4261</v>
      </c>
      <c r="F803" s="260" t="s">
        <v>4007</v>
      </c>
      <c r="G803" s="256"/>
      <c r="H803" s="260" t="s">
        <v>4007</v>
      </c>
      <c r="I803" s="256"/>
      <c r="J803" s="260" t="s">
        <v>4007</v>
      </c>
    </row>
    <row r="804" spans="1:10" ht="15" thickBot="1" x14ac:dyDescent="0.35">
      <c r="A804" s="91"/>
      <c r="B804" s="262"/>
      <c r="C804" s="264"/>
      <c r="D804" s="266"/>
      <c r="E804" s="257"/>
      <c r="F804" s="257"/>
      <c r="G804" s="257"/>
      <c r="H804" s="257"/>
      <c r="I804" s="257"/>
      <c r="J804" s="257"/>
    </row>
    <row r="805" spans="1:10" x14ac:dyDescent="0.3">
      <c r="A805" s="95"/>
      <c r="B805" s="261" t="s">
        <v>397</v>
      </c>
      <c r="C805" s="263" t="s">
        <v>4008</v>
      </c>
      <c r="D805" s="265">
        <v>70001267</v>
      </c>
      <c r="E805" s="256" t="s">
        <v>4152</v>
      </c>
      <c r="F805" s="260" t="s">
        <v>4007</v>
      </c>
      <c r="G805" s="256"/>
      <c r="H805" s="260" t="s">
        <v>4007</v>
      </c>
      <c r="I805" s="256"/>
      <c r="J805" s="260" t="s">
        <v>4007</v>
      </c>
    </row>
    <row r="806" spans="1:10" ht="15" thickBot="1" x14ac:dyDescent="0.35">
      <c r="A806" s="91"/>
      <c r="B806" s="262"/>
      <c r="C806" s="264"/>
      <c r="D806" s="266"/>
      <c r="E806" s="257"/>
      <c r="F806" s="257"/>
      <c r="G806" s="257"/>
      <c r="H806" s="257"/>
      <c r="I806" s="257"/>
      <c r="J806" s="257"/>
    </row>
    <row r="807" spans="1:10" x14ac:dyDescent="0.3">
      <c r="A807" s="95"/>
      <c r="B807" s="261" t="s">
        <v>413</v>
      </c>
      <c r="C807" s="263" t="s">
        <v>4008</v>
      </c>
      <c r="D807" s="265">
        <v>70001505</v>
      </c>
      <c r="E807" s="256" t="s">
        <v>4066</v>
      </c>
      <c r="F807" s="259">
        <v>7.2690000000000001</v>
      </c>
      <c r="G807" s="256" t="s">
        <v>4067</v>
      </c>
      <c r="H807" s="259">
        <v>7.8769999999999998</v>
      </c>
      <c r="I807" s="256" t="s">
        <v>4080</v>
      </c>
      <c r="J807" s="259">
        <v>8.4130000000000003</v>
      </c>
    </row>
    <row r="808" spans="1:10" ht="15" thickBot="1" x14ac:dyDescent="0.35">
      <c r="A808" s="91"/>
      <c r="B808" s="262"/>
      <c r="C808" s="264"/>
      <c r="D808" s="266"/>
      <c r="E808" s="257"/>
      <c r="F808" s="257"/>
      <c r="G808" s="257"/>
      <c r="H808" s="257"/>
      <c r="I808" s="257"/>
      <c r="J808" s="257"/>
    </row>
    <row r="809" spans="1:10" x14ac:dyDescent="0.3">
      <c r="A809" s="95"/>
      <c r="B809" s="261" t="s">
        <v>453</v>
      </c>
      <c r="C809" s="263" t="s">
        <v>4008</v>
      </c>
      <c r="D809" s="265">
        <v>70001510</v>
      </c>
      <c r="E809" s="256" t="s">
        <v>4262</v>
      </c>
      <c r="F809" s="260" t="s">
        <v>4007</v>
      </c>
      <c r="G809" s="256"/>
      <c r="H809" s="260" t="s">
        <v>4007</v>
      </c>
      <c r="I809" s="256"/>
      <c r="J809" s="260" t="s">
        <v>4007</v>
      </c>
    </row>
    <row r="810" spans="1:10" ht="15" thickBot="1" x14ac:dyDescent="0.35">
      <c r="A810" s="91"/>
      <c r="B810" s="262"/>
      <c r="C810" s="264"/>
      <c r="D810" s="266"/>
      <c r="E810" s="257"/>
      <c r="F810" s="257"/>
      <c r="G810" s="257"/>
      <c r="H810" s="257"/>
      <c r="I810" s="257"/>
      <c r="J810" s="257"/>
    </row>
    <row r="811" spans="1:10" x14ac:dyDescent="0.3">
      <c r="A811" s="95"/>
      <c r="B811" s="261" t="s">
        <v>471</v>
      </c>
      <c r="C811" s="263" t="s">
        <v>4008</v>
      </c>
      <c r="D811" s="265">
        <v>70001508</v>
      </c>
      <c r="E811" s="256" t="s">
        <v>4263</v>
      </c>
      <c r="F811" s="260" t="s">
        <v>4007</v>
      </c>
      <c r="G811" s="256"/>
      <c r="H811" s="260" t="s">
        <v>4007</v>
      </c>
      <c r="I811" s="256"/>
      <c r="J811" s="260" t="s">
        <v>4007</v>
      </c>
    </row>
    <row r="812" spans="1:10" ht="15" thickBot="1" x14ac:dyDescent="0.35">
      <c r="A812" s="91"/>
      <c r="B812" s="262"/>
      <c r="C812" s="264"/>
      <c r="D812" s="266"/>
      <c r="E812" s="257"/>
      <c r="F812" s="257"/>
      <c r="G812" s="257"/>
      <c r="H812" s="257"/>
      <c r="I812" s="257"/>
      <c r="J812" s="257"/>
    </row>
    <row r="813" spans="1:10" x14ac:dyDescent="0.3">
      <c r="A813" s="95"/>
      <c r="B813" s="261" t="s">
        <v>445</v>
      </c>
      <c r="C813" s="263" t="s">
        <v>4008</v>
      </c>
      <c r="D813" s="265">
        <v>70001501</v>
      </c>
      <c r="E813" s="256" t="s">
        <v>4264</v>
      </c>
      <c r="F813" s="260" t="s">
        <v>4007</v>
      </c>
      <c r="G813" s="256" t="s">
        <v>4202</v>
      </c>
      <c r="H813" s="259">
        <v>7.3019999999999996</v>
      </c>
      <c r="I813" s="256" t="s">
        <v>4052</v>
      </c>
      <c r="J813" s="259">
        <v>7.7530000000000001</v>
      </c>
    </row>
    <row r="814" spans="1:10" ht="15" thickBot="1" x14ac:dyDescent="0.35">
      <c r="A814" s="91"/>
      <c r="B814" s="262"/>
      <c r="C814" s="264"/>
      <c r="D814" s="266"/>
      <c r="E814" s="257"/>
      <c r="F814" s="257"/>
      <c r="G814" s="257"/>
      <c r="H814" s="257"/>
      <c r="I814" s="257"/>
      <c r="J814" s="257"/>
    </row>
    <row r="815" spans="1:10" x14ac:dyDescent="0.3">
      <c r="A815" s="95"/>
      <c r="B815" s="261" t="s">
        <v>2500</v>
      </c>
      <c r="C815" s="263" t="s">
        <v>4008</v>
      </c>
      <c r="D815" s="265">
        <v>70001511</v>
      </c>
      <c r="E815" s="256" t="s">
        <v>4146</v>
      </c>
      <c r="F815" s="267">
        <v>9.52</v>
      </c>
      <c r="G815" s="256" t="s">
        <v>4042</v>
      </c>
      <c r="H815" s="267">
        <v>10.210000000000001</v>
      </c>
      <c r="I815" s="256" t="s">
        <v>4012</v>
      </c>
      <c r="J815" s="267">
        <v>10.85</v>
      </c>
    </row>
    <row r="816" spans="1:10" ht="15" thickBot="1" x14ac:dyDescent="0.35">
      <c r="A816" s="91"/>
      <c r="B816" s="262"/>
      <c r="C816" s="264"/>
      <c r="D816" s="266"/>
      <c r="E816" s="257"/>
      <c r="F816" s="257"/>
      <c r="G816" s="257"/>
      <c r="H816" s="257"/>
      <c r="I816" s="257"/>
      <c r="J816" s="257"/>
    </row>
    <row r="817" spans="1:10" x14ac:dyDescent="0.3">
      <c r="A817" s="95"/>
      <c r="B817" s="261" t="s">
        <v>924</v>
      </c>
      <c r="C817" s="263" t="s">
        <v>4008</v>
      </c>
      <c r="D817" s="265">
        <v>70001509</v>
      </c>
      <c r="E817" s="256" t="s">
        <v>4051</v>
      </c>
      <c r="F817" s="267">
        <v>2.77</v>
      </c>
      <c r="G817" s="256" t="s">
        <v>4067</v>
      </c>
      <c r="H817" s="259">
        <v>2.875</v>
      </c>
      <c r="I817" s="256" t="s">
        <v>4068</v>
      </c>
      <c r="J817" s="259">
        <v>2.9630000000000001</v>
      </c>
    </row>
    <row r="818" spans="1:10" ht="15" thickBot="1" x14ac:dyDescent="0.35">
      <c r="A818" s="91"/>
      <c r="B818" s="262"/>
      <c r="C818" s="264"/>
      <c r="D818" s="266"/>
      <c r="E818" s="257"/>
      <c r="F818" s="257"/>
      <c r="G818" s="257"/>
      <c r="H818" s="257"/>
      <c r="I818" s="257"/>
      <c r="J818" s="257"/>
    </row>
    <row r="819" spans="1:10" x14ac:dyDescent="0.3">
      <c r="A819" s="95"/>
      <c r="B819" s="261" t="s">
        <v>1443</v>
      </c>
      <c r="C819" s="263" t="s">
        <v>4008</v>
      </c>
      <c r="D819" s="265">
        <v>70001507</v>
      </c>
      <c r="E819" s="256" t="s">
        <v>4054</v>
      </c>
      <c r="F819" s="259">
        <v>14.441000000000001</v>
      </c>
      <c r="G819" s="256" t="s">
        <v>4042</v>
      </c>
      <c r="H819" s="268">
        <v>15.1</v>
      </c>
      <c r="I819" s="256"/>
      <c r="J819" s="260" t="s">
        <v>4007</v>
      </c>
    </row>
    <row r="820" spans="1:10" ht="15" thickBot="1" x14ac:dyDescent="0.35">
      <c r="A820" s="91"/>
      <c r="B820" s="262"/>
      <c r="C820" s="264"/>
      <c r="D820" s="266"/>
      <c r="E820" s="257"/>
      <c r="F820" s="257"/>
      <c r="G820" s="257"/>
      <c r="H820" s="257"/>
      <c r="I820" s="257"/>
      <c r="J820" s="257"/>
    </row>
    <row r="821" spans="1:10" x14ac:dyDescent="0.3">
      <c r="A821" s="95"/>
      <c r="B821" s="261" t="s">
        <v>1952</v>
      </c>
      <c r="C821" s="263" t="s">
        <v>4008</v>
      </c>
      <c r="D821" s="265">
        <v>70001503</v>
      </c>
      <c r="E821" s="256" t="s">
        <v>4265</v>
      </c>
      <c r="F821" s="260" t="s">
        <v>4007</v>
      </c>
      <c r="G821" s="256"/>
      <c r="H821" s="260" t="s">
        <v>4007</v>
      </c>
      <c r="I821" s="256"/>
      <c r="J821" s="260" t="s">
        <v>4007</v>
      </c>
    </row>
    <row r="822" spans="1:10" ht="15" thickBot="1" x14ac:dyDescent="0.35">
      <c r="A822" s="91"/>
      <c r="B822" s="262"/>
      <c r="C822" s="264"/>
      <c r="D822" s="266"/>
      <c r="E822" s="257"/>
      <c r="F822" s="257"/>
      <c r="G822" s="257"/>
      <c r="H822" s="257"/>
      <c r="I822" s="257"/>
      <c r="J822" s="257"/>
    </row>
    <row r="823" spans="1:10" x14ac:dyDescent="0.3">
      <c r="A823" s="95"/>
      <c r="B823" s="261" t="s">
        <v>1051</v>
      </c>
      <c r="C823" s="263" t="s">
        <v>4008</v>
      </c>
      <c r="D823" s="265">
        <v>70001126</v>
      </c>
      <c r="E823" s="256" t="s">
        <v>4087</v>
      </c>
      <c r="F823" s="260" t="s">
        <v>4007</v>
      </c>
      <c r="G823" s="256"/>
      <c r="H823" s="260" t="s">
        <v>4007</v>
      </c>
      <c r="I823" s="256"/>
      <c r="J823" s="260" t="s">
        <v>4007</v>
      </c>
    </row>
    <row r="824" spans="1:10" ht="15" thickBot="1" x14ac:dyDescent="0.35">
      <c r="A824" s="91"/>
      <c r="B824" s="262"/>
      <c r="C824" s="264"/>
      <c r="D824" s="266"/>
      <c r="E824" s="257"/>
      <c r="F824" s="257"/>
      <c r="G824" s="257"/>
      <c r="H824" s="257"/>
      <c r="I824" s="257"/>
      <c r="J824" s="257"/>
    </row>
    <row r="825" spans="1:10" x14ac:dyDescent="0.3">
      <c r="A825" s="95"/>
      <c r="B825" s="261" t="s">
        <v>986</v>
      </c>
      <c r="C825" s="263" t="s">
        <v>4008</v>
      </c>
      <c r="D825" s="265">
        <v>70001120</v>
      </c>
      <c r="E825" s="256" t="s">
        <v>4177</v>
      </c>
      <c r="F825" s="267">
        <v>3.37</v>
      </c>
      <c r="G825" s="256" t="s">
        <v>4119</v>
      </c>
      <c r="H825" s="267">
        <v>3.55</v>
      </c>
      <c r="I825" s="256" t="s">
        <v>4243</v>
      </c>
      <c r="J825" s="268">
        <v>3.6</v>
      </c>
    </row>
    <row r="826" spans="1:10" ht="15" thickBot="1" x14ac:dyDescent="0.35">
      <c r="A826" s="91"/>
      <c r="B826" s="262"/>
      <c r="C826" s="264"/>
      <c r="D826" s="266"/>
      <c r="E826" s="257"/>
      <c r="F826" s="257"/>
      <c r="G826" s="257"/>
      <c r="H826" s="257"/>
      <c r="I826" s="257"/>
      <c r="J826" s="257"/>
    </row>
    <row r="827" spans="1:10" x14ac:dyDescent="0.3">
      <c r="A827" s="95"/>
      <c r="B827" s="261" t="s">
        <v>949</v>
      </c>
      <c r="C827" s="263" t="s">
        <v>4008</v>
      </c>
      <c r="D827" s="265">
        <v>70001119</v>
      </c>
      <c r="E827" s="256" t="s">
        <v>4266</v>
      </c>
      <c r="F827" s="260" t="s">
        <v>4007</v>
      </c>
      <c r="G827" s="256" t="s">
        <v>4010</v>
      </c>
      <c r="H827" s="267">
        <v>7.52</v>
      </c>
      <c r="I827" s="256"/>
      <c r="J827" s="260" t="s">
        <v>4007</v>
      </c>
    </row>
    <row r="828" spans="1:10" ht="15" thickBot="1" x14ac:dyDescent="0.35">
      <c r="A828" s="91"/>
      <c r="B828" s="262"/>
      <c r="C828" s="264"/>
      <c r="D828" s="266"/>
      <c r="E828" s="257"/>
      <c r="F828" s="257"/>
      <c r="G828" s="257"/>
      <c r="H828" s="257"/>
      <c r="I828" s="257"/>
      <c r="J828" s="257"/>
    </row>
    <row r="829" spans="1:10" x14ac:dyDescent="0.3">
      <c r="A829" s="95"/>
      <c r="B829" s="261" t="s">
        <v>2443</v>
      </c>
      <c r="C829" s="263" t="s">
        <v>4008</v>
      </c>
      <c r="D829" s="265">
        <v>70001504</v>
      </c>
      <c r="E829" s="256" t="s">
        <v>4009</v>
      </c>
      <c r="F829" s="259">
        <v>7.0359999999999996</v>
      </c>
      <c r="G829" s="256" t="s">
        <v>4133</v>
      </c>
      <c r="H829" s="259">
        <v>7.5289999999999999</v>
      </c>
      <c r="I829" s="256" t="s">
        <v>4024</v>
      </c>
      <c r="J829" s="258">
        <v>8</v>
      </c>
    </row>
    <row r="830" spans="1:10" ht="15" thickBot="1" x14ac:dyDescent="0.35">
      <c r="A830" s="91"/>
      <c r="B830" s="262"/>
      <c r="C830" s="264"/>
      <c r="D830" s="266"/>
      <c r="E830" s="257"/>
      <c r="F830" s="257"/>
      <c r="G830" s="257"/>
      <c r="H830" s="257"/>
      <c r="I830" s="257"/>
      <c r="J830" s="257"/>
    </row>
    <row r="831" spans="1:10" x14ac:dyDescent="0.3">
      <c r="A831" s="95"/>
      <c r="B831" s="261" t="s">
        <v>1116</v>
      </c>
      <c r="C831" s="263" t="s">
        <v>4008</v>
      </c>
      <c r="D831" s="265">
        <v>70001506</v>
      </c>
      <c r="E831" s="256" t="s">
        <v>4267</v>
      </c>
      <c r="F831" s="260" t="s">
        <v>4007</v>
      </c>
      <c r="G831" s="256"/>
      <c r="H831" s="260" t="s">
        <v>4007</v>
      </c>
      <c r="I831" s="256"/>
      <c r="J831" s="260" t="s">
        <v>4007</v>
      </c>
    </row>
    <row r="832" spans="1:10" ht="15" thickBot="1" x14ac:dyDescent="0.35">
      <c r="A832" s="91"/>
      <c r="B832" s="262"/>
      <c r="C832" s="264"/>
      <c r="D832" s="266"/>
      <c r="E832" s="257"/>
      <c r="F832" s="257"/>
      <c r="G832" s="257"/>
      <c r="H832" s="257"/>
      <c r="I832" s="257"/>
      <c r="J832" s="257"/>
    </row>
    <row r="833" spans="1:10" x14ac:dyDescent="0.3">
      <c r="A833" s="95"/>
      <c r="B833" s="261" t="s">
        <v>774</v>
      </c>
      <c r="C833" s="263" t="s">
        <v>4008</v>
      </c>
      <c r="D833" s="265">
        <v>70001512</v>
      </c>
      <c r="E833" s="256" t="s">
        <v>4268</v>
      </c>
      <c r="F833" s="260" t="s">
        <v>4007</v>
      </c>
      <c r="G833" s="256" t="s">
        <v>4067</v>
      </c>
      <c r="H833" s="259">
        <v>8.1270000000000007</v>
      </c>
      <c r="I833" s="256" t="s">
        <v>4040</v>
      </c>
      <c r="J833" s="259">
        <v>8.5489999999999995</v>
      </c>
    </row>
    <row r="834" spans="1:10" ht="15" thickBot="1" x14ac:dyDescent="0.35">
      <c r="A834" s="91"/>
      <c r="B834" s="262"/>
      <c r="C834" s="264"/>
      <c r="D834" s="266"/>
      <c r="E834" s="257"/>
      <c r="F834" s="257"/>
      <c r="G834" s="257"/>
      <c r="H834" s="257"/>
      <c r="I834" s="257"/>
      <c r="J834" s="257"/>
    </row>
    <row r="835" spans="1:10" x14ac:dyDescent="0.3">
      <c r="A835" s="95"/>
      <c r="B835" s="261" t="s">
        <v>1889</v>
      </c>
      <c r="C835" s="263" t="s">
        <v>4008</v>
      </c>
      <c r="D835" s="265">
        <v>70001502</v>
      </c>
      <c r="E835" s="256" t="s">
        <v>4269</v>
      </c>
      <c r="F835" s="260" t="s">
        <v>4007</v>
      </c>
      <c r="G835" s="256"/>
      <c r="H835" s="260" t="s">
        <v>4007</v>
      </c>
      <c r="I835" s="256"/>
      <c r="J835" s="260" t="s">
        <v>4007</v>
      </c>
    </row>
    <row r="836" spans="1:10" ht="15" thickBot="1" x14ac:dyDescent="0.35">
      <c r="A836" s="91"/>
      <c r="B836" s="262"/>
      <c r="C836" s="264"/>
      <c r="D836" s="266"/>
      <c r="E836" s="257"/>
      <c r="F836" s="257"/>
      <c r="G836" s="257"/>
      <c r="H836" s="257"/>
      <c r="I836" s="257"/>
      <c r="J836" s="257"/>
    </row>
    <row r="837" spans="1:10" x14ac:dyDescent="0.3">
      <c r="A837" s="95"/>
      <c r="B837" s="261" t="s">
        <v>2318</v>
      </c>
      <c r="C837" s="263" t="s">
        <v>4008</v>
      </c>
      <c r="D837" s="265">
        <v>70001124</v>
      </c>
      <c r="E837" s="256" t="s">
        <v>4248</v>
      </c>
      <c r="F837" s="260" t="s">
        <v>4007</v>
      </c>
      <c r="G837" s="256"/>
      <c r="H837" s="260" t="s">
        <v>4007</v>
      </c>
      <c r="I837" s="256"/>
      <c r="J837" s="260" t="s">
        <v>4007</v>
      </c>
    </row>
    <row r="838" spans="1:10" ht="15" thickBot="1" x14ac:dyDescent="0.35">
      <c r="A838" s="91"/>
      <c r="B838" s="262"/>
      <c r="C838" s="264"/>
      <c r="D838" s="266"/>
      <c r="E838" s="257"/>
      <c r="F838" s="257"/>
      <c r="G838" s="257"/>
      <c r="H838" s="257"/>
      <c r="I838" s="257"/>
      <c r="J838" s="257"/>
    </row>
    <row r="839" spans="1:10" x14ac:dyDescent="0.3">
      <c r="A839" s="95"/>
      <c r="B839" s="261" t="s">
        <v>1895</v>
      </c>
      <c r="C839" s="263" t="s">
        <v>4008</v>
      </c>
      <c r="D839" s="265">
        <v>70001125</v>
      </c>
      <c r="E839" s="256" t="s">
        <v>4270</v>
      </c>
      <c r="F839" s="260" t="s">
        <v>4007</v>
      </c>
      <c r="G839" s="256"/>
      <c r="H839" s="260" t="s">
        <v>4007</v>
      </c>
      <c r="I839" s="256" t="s">
        <v>4024</v>
      </c>
      <c r="J839" s="259">
        <v>9.2769999999999992</v>
      </c>
    </row>
    <row r="840" spans="1:10" ht="15" thickBot="1" x14ac:dyDescent="0.35">
      <c r="A840" s="91"/>
      <c r="B840" s="262"/>
      <c r="C840" s="264"/>
      <c r="D840" s="266"/>
      <c r="E840" s="257"/>
      <c r="F840" s="257"/>
      <c r="G840" s="257"/>
      <c r="H840" s="257"/>
      <c r="I840" s="257"/>
      <c r="J840" s="257"/>
    </row>
    <row r="841" spans="1:10" x14ac:dyDescent="0.3">
      <c r="A841" s="95"/>
      <c r="B841" s="261" t="s">
        <v>2493</v>
      </c>
      <c r="C841" s="263" t="s">
        <v>4008</v>
      </c>
      <c r="D841" s="265">
        <v>70001123</v>
      </c>
      <c r="E841" s="256" t="s">
        <v>4172</v>
      </c>
      <c r="F841" s="260" t="s">
        <v>4007</v>
      </c>
      <c r="G841" s="256"/>
      <c r="H841" s="260" t="s">
        <v>4007</v>
      </c>
      <c r="I841" s="256"/>
      <c r="J841" s="260" t="s">
        <v>4007</v>
      </c>
    </row>
    <row r="842" spans="1:10" ht="15" thickBot="1" x14ac:dyDescent="0.35">
      <c r="A842" s="91"/>
      <c r="B842" s="262"/>
      <c r="C842" s="264"/>
      <c r="D842" s="266"/>
      <c r="E842" s="257"/>
      <c r="F842" s="257"/>
      <c r="G842" s="257"/>
      <c r="H842" s="257"/>
      <c r="I842" s="257"/>
      <c r="J842" s="257"/>
    </row>
    <row r="843" spans="1:10" x14ac:dyDescent="0.3">
      <c r="A843" s="95"/>
      <c r="B843" s="261" t="s">
        <v>1975</v>
      </c>
      <c r="C843" s="263" t="s">
        <v>4008</v>
      </c>
      <c r="D843" s="265">
        <v>70001117</v>
      </c>
      <c r="E843" s="256" t="s">
        <v>4271</v>
      </c>
      <c r="F843" s="260" t="s">
        <v>4007</v>
      </c>
      <c r="G843" s="256"/>
      <c r="H843" s="260" t="s">
        <v>4007</v>
      </c>
      <c r="I843" s="256"/>
      <c r="J843" s="260" t="s">
        <v>4007</v>
      </c>
    </row>
    <row r="844" spans="1:10" ht="15" thickBot="1" x14ac:dyDescent="0.35">
      <c r="A844" s="91"/>
      <c r="B844" s="262"/>
      <c r="C844" s="264"/>
      <c r="D844" s="266"/>
      <c r="E844" s="257"/>
      <c r="F844" s="257"/>
      <c r="G844" s="257"/>
      <c r="H844" s="257"/>
      <c r="I844" s="257"/>
      <c r="J844" s="257"/>
    </row>
    <row r="845" spans="1:10" x14ac:dyDescent="0.3">
      <c r="A845" s="95"/>
      <c r="B845" s="261" t="s">
        <v>1139</v>
      </c>
      <c r="C845" s="263" t="s">
        <v>4008</v>
      </c>
      <c r="D845" s="265">
        <v>70001118</v>
      </c>
      <c r="E845" s="256" t="s">
        <v>4146</v>
      </c>
      <c r="F845" s="259">
        <v>4.4059999999999997</v>
      </c>
      <c r="G845" s="256"/>
      <c r="H845" s="260" t="s">
        <v>4007</v>
      </c>
      <c r="I845" s="256"/>
      <c r="J845" s="260" t="s">
        <v>4007</v>
      </c>
    </row>
    <row r="846" spans="1:10" ht="15" thickBot="1" x14ac:dyDescent="0.35">
      <c r="A846" s="91"/>
      <c r="B846" s="262"/>
      <c r="C846" s="264"/>
      <c r="D846" s="266"/>
      <c r="E846" s="257"/>
      <c r="F846" s="257"/>
      <c r="G846" s="257"/>
      <c r="H846" s="257"/>
      <c r="I846" s="257"/>
      <c r="J846" s="257"/>
    </row>
    <row r="847" spans="1:10" x14ac:dyDescent="0.3">
      <c r="A847" s="95"/>
      <c r="B847" s="261" t="s">
        <v>526</v>
      </c>
      <c r="C847" s="263" t="s">
        <v>4008</v>
      </c>
      <c r="D847" s="265">
        <v>70001122</v>
      </c>
      <c r="E847" s="256" t="s">
        <v>4248</v>
      </c>
      <c r="F847" s="260" t="s">
        <v>4007</v>
      </c>
      <c r="G847" s="256"/>
      <c r="H847" s="260" t="s">
        <v>4007</v>
      </c>
      <c r="I847" s="256"/>
      <c r="J847" s="260" t="s">
        <v>4007</v>
      </c>
    </row>
    <row r="848" spans="1:10" ht="15" thickBot="1" x14ac:dyDescent="0.35">
      <c r="A848" s="91"/>
      <c r="B848" s="262"/>
      <c r="C848" s="264"/>
      <c r="D848" s="266"/>
      <c r="E848" s="257"/>
      <c r="F848" s="257"/>
      <c r="G848" s="257"/>
      <c r="H848" s="257"/>
      <c r="I848" s="257"/>
      <c r="J848" s="257"/>
    </row>
    <row r="849" spans="1:10" x14ac:dyDescent="0.3">
      <c r="A849" s="95"/>
      <c r="B849" s="261" t="s">
        <v>2400</v>
      </c>
      <c r="C849" s="263" t="s">
        <v>4008</v>
      </c>
      <c r="D849" s="265">
        <v>70001121</v>
      </c>
      <c r="E849" s="256" t="s">
        <v>4272</v>
      </c>
      <c r="F849" s="260" t="s">
        <v>4007</v>
      </c>
      <c r="G849" s="256"/>
      <c r="H849" s="260" t="s">
        <v>4007</v>
      </c>
      <c r="I849" s="256"/>
      <c r="J849" s="260" t="s">
        <v>4007</v>
      </c>
    </row>
    <row r="850" spans="1:10" ht="15" thickBot="1" x14ac:dyDescent="0.35">
      <c r="A850" s="91"/>
      <c r="B850" s="262"/>
      <c r="C850" s="264"/>
      <c r="D850" s="266"/>
      <c r="E850" s="257"/>
      <c r="F850" s="257"/>
      <c r="G850" s="257"/>
      <c r="H850" s="257"/>
      <c r="I850" s="257"/>
      <c r="J850" s="257"/>
    </row>
    <row r="851" spans="1:10" x14ac:dyDescent="0.3">
      <c r="A851" s="95"/>
      <c r="B851" s="261" t="s">
        <v>2007</v>
      </c>
      <c r="C851" s="263" t="s">
        <v>4008</v>
      </c>
      <c r="D851" s="265">
        <v>70001128</v>
      </c>
      <c r="E851" s="256" t="s">
        <v>4138</v>
      </c>
      <c r="F851" s="260" t="s">
        <v>4007</v>
      </c>
      <c r="G851" s="256"/>
      <c r="H851" s="260" t="s">
        <v>4007</v>
      </c>
      <c r="I851" s="256"/>
      <c r="J851" s="260" t="s">
        <v>4007</v>
      </c>
    </row>
    <row r="852" spans="1:10" ht="15" thickBot="1" x14ac:dyDescent="0.35">
      <c r="A852" s="91"/>
      <c r="B852" s="262"/>
      <c r="C852" s="264"/>
      <c r="D852" s="266"/>
      <c r="E852" s="257"/>
      <c r="F852" s="257"/>
      <c r="G852" s="257"/>
      <c r="H852" s="257"/>
      <c r="I852" s="257"/>
      <c r="J852" s="257"/>
    </row>
    <row r="853" spans="1:10" x14ac:dyDescent="0.3">
      <c r="A853" s="95"/>
      <c r="B853" s="261" t="s">
        <v>1194</v>
      </c>
      <c r="C853" s="263" t="s">
        <v>4008</v>
      </c>
      <c r="D853" s="265">
        <v>70002468</v>
      </c>
      <c r="E853" s="256" t="s">
        <v>4022</v>
      </c>
      <c r="F853" s="259">
        <v>8.298</v>
      </c>
      <c r="G853" s="256" t="s">
        <v>4034</v>
      </c>
      <c r="H853" s="259">
        <v>9.1530000000000005</v>
      </c>
      <c r="I853" s="256"/>
      <c r="J853" s="260" t="s">
        <v>4007</v>
      </c>
    </row>
    <row r="854" spans="1:10" ht="15" thickBot="1" x14ac:dyDescent="0.35">
      <c r="A854" s="91"/>
      <c r="B854" s="262"/>
      <c r="C854" s="264"/>
      <c r="D854" s="266"/>
      <c r="E854" s="257"/>
      <c r="F854" s="257"/>
      <c r="G854" s="257"/>
      <c r="H854" s="257"/>
      <c r="I854" s="257"/>
      <c r="J854" s="257"/>
    </row>
    <row r="855" spans="1:10" x14ac:dyDescent="0.3">
      <c r="A855" s="95"/>
      <c r="B855" s="261" t="s">
        <v>1812</v>
      </c>
      <c r="C855" s="263" t="s">
        <v>4008</v>
      </c>
      <c r="D855" s="265">
        <v>70002472</v>
      </c>
      <c r="E855" s="256" t="s">
        <v>4273</v>
      </c>
      <c r="F855" s="260" t="s">
        <v>4007</v>
      </c>
      <c r="G855" s="256"/>
      <c r="H855" s="260" t="s">
        <v>4007</v>
      </c>
      <c r="I855" s="256"/>
      <c r="J855" s="260" t="s">
        <v>4007</v>
      </c>
    </row>
    <row r="856" spans="1:10" ht="15" thickBot="1" x14ac:dyDescent="0.35">
      <c r="A856" s="91"/>
      <c r="B856" s="262"/>
      <c r="C856" s="264"/>
      <c r="D856" s="266"/>
      <c r="E856" s="257"/>
      <c r="F856" s="257"/>
      <c r="G856" s="257"/>
      <c r="H856" s="257"/>
      <c r="I856" s="257"/>
      <c r="J856" s="257"/>
    </row>
    <row r="857" spans="1:10" x14ac:dyDescent="0.3">
      <c r="A857" s="95"/>
      <c r="B857" s="261" t="s">
        <v>1063</v>
      </c>
      <c r="C857" s="263" t="s">
        <v>4008</v>
      </c>
      <c r="D857" s="265">
        <v>70002471</v>
      </c>
      <c r="E857" s="256" t="s">
        <v>4211</v>
      </c>
      <c r="F857" s="260" t="s">
        <v>4007</v>
      </c>
      <c r="G857" s="256"/>
      <c r="H857" s="260" t="s">
        <v>4007</v>
      </c>
      <c r="I857" s="256" t="s">
        <v>4241</v>
      </c>
      <c r="J857" s="259">
        <v>12.448</v>
      </c>
    </row>
    <row r="858" spans="1:10" ht="15" thickBot="1" x14ac:dyDescent="0.35">
      <c r="A858" s="91"/>
      <c r="B858" s="262"/>
      <c r="C858" s="264"/>
      <c r="D858" s="266"/>
      <c r="E858" s="257"/>
      <c r="F858" s="257"/>
      <c r="G858" s="257"/>
      <c r="H858" s="257"/>
      <c r="I858" s="257"/>
      <c r="J858" s="257"/>
    </row>
    <row r="859" spans="1:10" x14ac:dyDescent="0.3">
      <c r="A859" s="95"/>
      <c r="B859" s="261" t="s">
        <v>1908</v>
      </c>
      <c r="C859" s="263" t="s">
        <v>4008</v>
      </c>
      <c r="D859" s="265">
        <v>70002466</v>
      </c>
      <c r="E859" s="256" t="s">
        <v>4022</v>
      </c>
      <c r="F859" s="259">
        <v>6.2409999999999997</v>
      </c>
      <c r="G859" s="256" t="s">
        <v>4039</v>
      </c>
      <c r="H859" s="259">
        <v>6.2460000000000004</v>
      </c>
      <c r="I859" s="256" t="s">
        <v>4070</v>
      </c>
      <c r="J859" s="267">
        <v>6.25</v>
      </c>
    </row>
    <row r="860" spans="1:10" ht="15" thickBot="1" x14ac:dyDescent="0.35">
      <c r="A860" s="91"/>
      <c r="B860" s="262"/>
      <c r="C860" s="264"/>
      <c r="D860" s="266"/>
      <c r="E860" s="257"/>
      <c r="F860" s="257"/>
      <c r="G860" s="257"/>
      <c r="H860" s="257"/>
      <c r="I860" s="257"/>
      <c r="J860" s="257"/>
    </row>
    <row r="861" spans="1:10" x14ac:dyDescent="0.3">
      <c r="A861" s="95"/>
      <c r="B861" s="261" t="s">
        <v>2012</v>
      </c>
      <c r="C861" s="263" t="s">
        <v>4008</v>
      </c>
      <c r="D861" s="265">
        <v>70002461</v>
      </c>
      <c r="E861" s="256" t="s">
        <v>4137</v>
      </c>
      <c r="F861" s="260" t="s">
        <v>4007</v>
      </c>
      <c r="G861" s="256"/>
      <c r="H861" s="260" t="s">
        <v>4007</v>
      </c>
      <c r="I861" s="256"/>
      <c r="J861" s="260" t="s">
        <v>4007</v>
      </c>
    </row>
    <row r="862" spans="1:10" ht="15" thickBot="1" x14ac:dyDescent="0.35">
      <c r="A862" s="91"/>
      <c r="B862" s="262"/>
      <c r="C862" s="264"/>
      <c r="D862" s="266"/>
      <c r="E862" s="257"/>
      <c r="F862" s="257"/>
      <c r="G862" s="257"/>
      <c r="H862" s="257"/>
      <c r="I862" s="257"/>
      <c r="J862" s="257"/>
    </row>
    <row r="863" spans="1:10" x14ac:dyDescent="0.3">
      <c r="A863" s="95"/>
      <c r="B863" s="261" t="s">
        <v>1723</v>
      </c>
      <c r="C863" s="263" t="s">
        <v>4008</v>
      </c>
      <c r="D863" s="265">
        <v>70002469</v>
      </c>
      <c r="E863" s="256" t="s">
        <v>4054</v>
      </c>
      <c r="F863" s="259">
        <v>12.486000000000001</v>
      </c>
      <c r="G863" s="256"/>
      <c r="H863" s="260" t="s">
        <v>4007</v>
      </c>
      <c r="I863" s="256" t="s">
        <v>4040</v>
      </c>
      <c r="J863" s="259">
        <v>13.932</v>
      </c>
    </row>
    <row r="864" spans="1:10" ht="15" thickBot="1" x14ac:dyDescent="0.35">
      <c r="A864" s="91"/>
      <c r="B864" s="262"/>
      <c r="C864" s="264"/>
      <c r="D864" s="266"/>
      <c r="E864" s="257"/>
      <c r="F864" s="257"/>
      <c r="G864" s="257"/>
      <c r="H864" s="257"/>
      <c r="I864" s="257"/>
      <c r="J864" s="257"/>
    </row>
    <row r="865" spans="1:10" x14ac:dyDescent="0.3">
      <c r="A865" s="95"/>
      <c r="B865" s="261" t="s">
        <v>2290</v>
      </c>
      <c r="C865" s="263" t="s">
        <v>4008</v>
      </c>
      <c r="D865" s="265">
        <v>70002462</v>
      </c>
      <c r="E865" s="256" t="s">
        <v>4033</v>
      </c>
      <c r="F865" s="259">
        <v>9.0419999999999998</v>
      </c>
      <c r="G865" s="256" t="s">
        <v>4111</v>
      </c>
      <c r="H865" s="259">
        <v>9.7170000000000005</v>
      </c>
      <c r="I865" s="256" t="s">
        <v>4024</v>
      </c>
      <c r="J865" s="259">
        <v>10.275</v>
      </c>
    </row>
    <row r="866" spans="1:10" ht="15" thickBot="1" x14ac:dyDescent="0.35">
      <c r="A866" s="91"/>
      <c r="B866" s="262"/>
      <c r="C866" s="264"/>
      <c r="D866" s="266"/>
      <c r="E866" s="257"/>
      <c r="F866" s="257"/>
      <c r="G866" s="257"/>
      <c r="H866" s="257"/>
      <c r="I866" s="257"/>
      <c r="J866" s="257"/>
    </row>
    <row r="867" spans="1:10" x14ac:dyDescent="0.3">
      <c r="A867" s="95"/>
      <c r="B867" s="261" t="s">
        <v>1058</v>
      </c>
      <c r="C867" s="263" t="s">
        <v>4008</v>
      </c>
      <c r="D867" s="265">
        <v>70002464</v>
      </c>
      <c r="E867" s="256" t="s">
        <v>4009</v>
      </c>
      <c r="F867" s="259">
        <v>9.5830000000000002</v>
      </c>
      <c r="G867" s="256" t="s">
        <v>4050</v>
      </c>
      <c r="H867" s="259">
        <v>10.475</v>
      </c>
      <c r="I867" s="256" t="s">
        <v>4055</v>
      </c>
      <c r="J867" s="259">
        <v>11.114000000000001</v>
      </c>
    </row>
    <row r="868" spans="1:10" ht="15" thickBot="1" x14ac:dyDescent="0.35">
      <c r="A868" s="91"/>
      <c r="B868" s="262"/>
      <c r="C868" s="264"/>
      <c r="D868" s="266"/>
      <c r="E868" s="257"/>
      <c r="F868" s="257"/>
      <c r="G868" s="257"/>
      <c r="H868" s="257"/>
      <c r="I868" s="257"/>
      <c r="J868" s="257"/>
    </row>
    <row r="869" spans="1:10" x14ac:dyDescent="0.3">
      <c r="A869" s="95"/>
      <c r="B869" s="261" t="s">
        <v>1873</v>
      </c>
      <c r="C869" s="263" t="s">
        <v>4008</v>
      </c>
      <c r="D869" s="265">
        <v>70001896</v>
      </c>
      <c r="E869" s="256" t="s">
        <v>4252</v>
      </c>
      <c r="F869" s="260" t="s">
        <v>4007</v>
      </c>
      <c r="G869" s="256"/>
      <c r="H869" s="260" t="s">
        <v>4007</v>
      </c>
      <c r="I869" s="256"/>
      <c r="J869" s="260" t="s">
        <v>4007</v>
      </c>
    </row>
    <row r="870" spans="1:10" ht="15" thickBot="1" x14ac:dyDescent="0.35">
      <c r="A870" s="91"/>
      <c r="B870" s="262"/>
      <c r="C870" s="264"/>
      <c r="D870" s="266"/>
      <c r="E870" s="257"/>
      <c r="F870" s="257"/>
      <c r="G870" s="257"/>
      <c r="H870" s="257"/>
      <c r="I870" s="257"/>
      <c r="J870" s="257"/>
    </row>
    <row r="871" spans="1:10" x14ac:dyDescent="0.3">
      <c r="A871" s="95"/>
      <c r="B871" s="261" t="s">
        <v>1065</v>
      </c>
      <c r="C871" s="263" t="s">
        <v>4008</v>
      </c>
      <c r="D871" s="265">
        <v>70001891</v>
      </c>
      <c r="E871" s="256" t="s">
        <v>4274</v>
      </c>
      <c r="F871" s="260" t="s">
        <v>4007</v>
      </c>
      <c r="G871" s="256"/>
      <c r="H871" s="260" t="s">
        <v>4007</v>
      </c>
      <c r="I871" s="256"/>
      <c r="J871" s="260" t="s">
        <v>4007</v>
      </c>
    </row>
    <row r="872" spans="1:10" ht="15" thickBot="1" x14ac:dyDescent="0.35">
      <c r="A872" s="91"/>
      <c r="B872" s="262"/>
      <c r="C872" s="264"/>
      <c r="D872" s="266"/>
      <c r="E872" s="257"/>
      <c r="F872" s="257"/>
      <c r="G872" s="257"/>
      <c r="H872" s="257"/>
      <c r="I872" s="257"/>
      <c r="J872" s="257"/>
    </row>
    <row r="873" spans="1:10" x14ac:dyDescent="0.3">
      <c r="A873" s="95"/>
      <c r="B873" s="261" t="s">
        <v>959</v>
      </c>
      <c r="C873" s="263" t="s">
        <v>4008</v>
      </c>
      <c r="D873" s="265">
        <v>70001885</v>
      </c>
      <c r="E873" s="256" t="s">
        <v>4275</v>
      </c>
      <c r="F873" s="260" t="s">
        <v>4007</v>
      </c>
      <c r="G873" s="256" t="s">
        <v>4119</v>
      </c>
      <c r="H873" s="259">
        <v>10.318</v>
      </c>
      <c r="I873" s="256" t="s">
        <v>4068</v>
      </c>
      <c r="J873" s="259">
        <v>11.266</v>
      </c>
    </row>
    <row r="874" spans="1:10" ht="15" thickBot="1" x14ac:dyDescent="0.35">
      <c r="A874" s="91"/>
      <c r="B874" s="262"/>
      <c r="C874" s="264"/>
      <c r="D874" s="266"/>
      <c r="E874" s="257"/>
      <c r="F874" s="257"/>
      <c r="G874" s="257"/>
      <c r="H874" s="257"/>
      <c r="I874" s="257"/>
      <c r="J874" s="257"/>
    </row>
    <row r="875" spans="1:10" x14ac:dyDescent="0.3">
      <c r="A875" s="95"/>
      <c r="B875" s="261" t="s">
        <v>1118</v>
      </c>
      <c r="C875" s="263" t="s">
        <v>4008</v>
      </c>
      <c r="D875" s="265">
        <v>70001892</v>
      </c>
      <c r="E875" s="256" t="s">
        <v>4248</v>
      </c>
      <c r="F875" s="260" t="s">
        <v>4007</v>
      </c>
      <c r="G875" s="256"/>
      <c r="H875" s="260" t="s">
        <v>4007</v>
      </c>
      <c r="I875" s="256"/>
      <c r="J875" s="260" t="s">
        <v>4007</v>
      </c>
    </row>
    <row r="876" spans="1:10" ht="15" thickBot="1" x14ac:dyDescent="0.35">
      <c r="A876" s="91"/>
      <c r="B876" s="262"/>
      <c r="C876" s="264"/>
      <c r="D876" s="266"/>
      <c r="E876" s="257"/>
      <c r="F876" s="257"/>
      <c r="G876" s="257"/>
      <c r="H876" s="257"/>
      <c r="I876" s="257"/>
      <c r="J876" s="257"/>
    </row>
    <row r="877" spans="1:10" x14ac:dyDescent="0.3">
      <c r="A877" s="95"/>
      <c r="B877" s="261" t="s">
        <v>1445</v>
      </c>
      <c r="C877" s="263" t="s">
        <v>4008</v>
      </c>
      <c r="D877" s="265">
        <v>70002470</v>
      </c>
      <c r="E877" s="256" t="s">
        <v>4041</v>
      </c>
      <c r="F877" s="259">
        <v>1.974</v>
      </c>
      <c r="G877" s="256"/>
      <c r="H877" s="260" t="s">
        <v>4007</v>
      </c>
      <c r="I877" s="256" t="s">
        <v>4052</v>
      </c>
      <c r="J877" s="259">
        <v>2.391</v>
      </c>
    </row>
    <row r="878" spans="1:10" ht="15" thickBot="1" x14ac:dyDescent="0.35">
      <c r="A878" s="91"/>
      <c r="B878" s="262"/>
      <c r="C878" s="264"/>
      <c r="D878" s="266"/>
      <c r="E878" s="257"/>
      <c r="F878" s="257"/>
      <c r="G878" s="257"/>
      <c r="H878" s="257"/>
      <c r="I878" s="257"/>
      <c r="J878" s="257"/>
    </row>
    <row r="879" spans="1:10" x14ac:dyDescent="0.3">
      <c r="A879" s="95"/>
      <c r="B879" s="261" t="s">
        <v>1387</v>
      </c>
      <c r="C879" s="263" t="s">
        <v>4008</v>
      </c>
      <c r="D879" s="265">
        <v>70002467</v>
      </c>
      <c r="E879" s="256" t="s">
        <v>4276</v>
      </c>
      <c r="F879" s="260" t="s">
        <v>4007</v>
      </c>
      <c r="G879" s="256"/>
      <c r="H879" s="260" t="s">
        <v>4007</v>
      </c>
      <c r="I879" s="256" t="s">
        <v>4047</v>
      </c>
      <c r="J879" s="259">
        <v>11.083</v>
      </c>
    </row>
    <row r="880" spans="1:10" ht="15" thickBot="1" x14ac:dyDescent="0.35">
      <c r="A880" s="91"/>
      <c r="B880" s="262"/>
      <c r="C880" s="264"/>
      <c r="D880" s="266"/>
      <c r="E880" s="257"/>
      <c r="F880" s="257"/>
      <c r="G880" s="257"/>
      <c r="H880" s="257"/>
      <c r="I880" s="257"/>
      <c r="J880" s="257"/>
    </row>
    <row r="881" spans="1:10" x14ac:dyDescent="0.3">
      <c r="A881" s="95"/>
      <c r="B881" s="261" t="s">
        <v>2382</v>
      </c>
      <c r="C881" s="263" t="s">
        <v>4008</v>
      </c>
      <c r="D881" s="265">
        <v>70002465</v>
      </c>
      <c r="E881" s="256" t="s">
        <v>4054</v>
      </c>
      <c r="F881" s="267">
        <v>12.19</v>
      </c>
      <c r="G881" s="256" t="s">
        <v>4133</v>
      </c>
      <c r="H881" s="259">
        <v>13.224</v>
      </c>
      <c r="I881" s="256" t="s">
        <v>4055</v>
      </c>
      <c r="J881" s="267">
        <v>13.99</v>
      </c>
    </row>
    <row r="882" spans="1:10" ht="15" thickBot="1" x14ac:dyDescent="0.35">
      <c r="A882" s="91"/>
      <c r="B882" s="262"/>
      <c r="C882" s="264"/>
      <c r="D882" s="266"/>
      <c r="E882" s="257"/>
      <c r="F882" s="257"/>
      <c r="G882" s="257"/>
      <c r="H882" s="257"/>
      <c r="I882" s="257"/>
      <c r="J882" s="257"/>
    </row>
    <row r="883" spans="1:10" x14ac:dyDescent="0.3">
      <c r="A883" s="95"/>
      <c r="B883" s="261" t="s">
        <v>1027</v>
      </c>
      <c r="C883" s="263" t="s">
        <v>4008</v>
      </c>
      <c r="D883" s="265">
        <v>70002463</v>
      </c>
      <c r="E883" s="256" t="s">
        <v>4277</v>
      </c>
      <c r="F883" s="260" t="s">
        <v>4007</v>
      </c>
      <c r="G883" s="256"/>
      <c r="H883" s="260" t="s">
        <v>4007</v>
      </c>
      <c r="I883" s="256"/>
      <c r="J883" s="260" t="s">
        <v>4007</v>
      </c>
    </row>
    <row r="884" spans="1:10" ht="15" thickBot="1" x14ac:dyDescent="0.35">
      <c r="A884" s="91"/>
      <c r="B884" s="262"/>
      <c r="C884" s="264"/>
      <c r="D884" s="266"/>
      <c r="E884" s="257"/>
      <c r="F884" s="257"/>
      <c r="G884" s="257"/>
      <c r="H884" s="257"/>
      <c r="I884" s="257"/>
      <c r="J884" s="257"/>
    </row>
    <row r="885" spans="1:10" x14ac:dyDescent="0.3">
      <c r="A885" s="95"/>
      <c r="B885" s="261" t="s">
        <v>1980</v>
      </c>
      <c r="C885" s="263" t="s">
        <v>4008</v>
      </c>
      <c r="D885" s="265">
        <v>70001893</v>
      </c>
      <c r="E885" s="256" t="s">
        <v>4033</v>
      </c>
      <c r="F885" s="259">
        <v>8.3409999999999993</v>
      </c>
      <c r="G885" s="256" t="s">
        <v>4111</v>
      </c>
      <c r="H885" s="259">
        <v>8.7129999999999992</v>
      </c>
      <c r="I885" s="256" t="s">
        <v>4040</v>
      </c>
      <c r="J885" s="259">
        <v>9.0120000000000005</v>
      </c>
    </row>
    <row r="886" spans="1:10" ht="15" thickBot="1" x14ac:dyDescent="0.35">
      <c r="A886" s="91"/>
      <c r="B886" s="262"/>
      <c r="C886" s="264"/>
      <c r="D886" s="266"/>
      <c r="E886" s="257"/>
      <c r="F886" s="257"/>
      <c r="G886" s="257"/>
      <c r="H886" s="257"/>
      <c r="I886" s="257"/>
      <c r="J886" s="257"/>
    </row>
    <row r="887" spans="1:10" x14ac:dyDescent="0.3">
      <c r="A887" s="95"/>
      <c r="B887" s="261" t="s">
        <v>849</v>
      </c>
      <c r="C887" s="263" t="s">
        <v>4008</v>
      </c>
      <c r="D887" s="265">
        <v>70001889</v>
      </c>
      <c r="E887" s="256" t="s">
        <v>4278</v>
      </c>
      <c r="F887" s="260" t="s">
        <v>4007</v>
      </c>
      <c r="G887" s="256"/>
      <c r="H887" s="260" t="s">
        <v>4007</v>
      </c>
      <c r="I887" s="256"/>
      <c r="J887" s="260" t="s">
        <v>4007</v>
      </c>
    </row>
    <row r="888" spans="1:10" ht="15" thickBot="1" x14ac:dyDescent="0.35">
      <c r="A888" s="91"/>
      <c r="B888" s="262"/>
      <c r="C888" s="264"/>
      <c r="D888" s="266"/>
      <c r="E888" s="257"/>
      <c r="F888" s="257"/>
      <c r="G888" s="257"/>
      <c r="H888" s="257"/>
      <c r="I888" s="257"/>
      <c r="J888" s="257"/>
    </row>
    <row r="889" spans="1:10" x14ac:dyDescent="0.3">
      <c r="A889" s="95"/>
      <c r="B889" s="261" t="s">
        <v>1067</v>
      </c>
      <c r="C889" s="263" t="s">
        <v>4008</v>
      </c>
      <c r="D889" s="265">
        <v>70001890</v>
      </c>
      <c r="E889" s="256" t="s">
        <v>4089</v>
      </c>
      <c r="F889" s="259">
        <v>10.198</v>
      </c>
      <c r="G889" s="256" t="s">
        <v>4133</v>
      </c>
      <c r="H889" s="259">
        <v>10.887</v>
      </c>
      <c r="I889" s="256" t="s">
        <v>4112</v>
      </c>
      <c r="J889" s="259">
        <v>11.337999999999999</v>
      </c>
    </row>
    <row r="890" spans="1:10" ht="15" thickBot="1" x14ac:dyDescent="0.35">
      <c r="A890" s="91"/>
      <c r="B890" s="262"/>
      <c r="C890" s="264"/>
      <c r="D890" s="266"/>
      <c r="E890" s="257"/>
      <c r="F890" s="257"/>
      <c r="G890" s="257"/>
      <c r="H890" s="257"/>
      <c r="I890" s="257"/>
      <c r="J890" s="257"/>
    </row>
    <row r="891" spans="1:10" x14ac:dyDescent="0.3">
      <c r="A891" s="95"/>
      <c r="B891" s="261" t="s">
        <v>726</v>
      </c>
      <c r="C891" s="263" t="s">
        <v>4008</v>
      </c>
      <c r="D891" s="265">
        <v>70001887</v>
      </c>
      <c r="E891" s="256" t="s">
        <v>4174</v>
      </c>
      <c r="F891" s="260" t="s">
        <v>4007</v>
      </c>
      <c r="G891" s="256"/>
      <c r="H891" s="260" t="s">
        <v>4007</v>
      </c>
      <c r="I891" s="256"/>
      <c r="J891" s="260" t="s">
        <v>4007</v>
      </c>
    </row>
    <row r="892" spans="1:10" ht="15" thickBot="1" x14ac:dyDescent="0.35">
      <c r="A892" s="91"/>
      <c r="B892" s="262"/>
      <c r="C892" s="264"/>
      <c r="D892" s="266"/>
      <c r="E892" s="257"/>
      <c r="F892" s="257"/>
      <c r="G892" s="257"/>
      <c r="H892" s="257"/>
      <c r="I892" s="257"/>
      <c r="J892" s="257"/>
    </row>
    <row r="893" spans="1:10" x14ac:dyDescent="0.3">
      <c r="A893" s="95"/>
      <c r="B893" s="261" t="s">
        <v>1725</v>
      </c>
      <c r="C893" s="263" t="s">
        <v>4008</v>
      </c>
      <c r="D893" s="265">
        <v>70001888</v>
      </c>
      <c r="E893" s="256" t="s">
        <v>4044</v>
      </c>
      <c r="F893" s="260" t="s">
        <v>4007</v>
      </c>
      <c r="G893" s="256"/>
      <c r="H893" s="260" t="s">
        <v>4007</v>
      </c>
      <c r="I893" s="256"/>
      <c r="J893" s="260" t="s">
        <v>4007</v>
      </c>
    </row>
    <row r="894" spans="1:10" ht="15" thickBot="1" x14ac:dyDescent="0.35">
      <c r="A894" s="91"/>
      <c r="B894" s="262"/>
      <c r="C894" s="264"/>
      <c r="D894" s="266"/>
      <c r="E894" s="257"/>
      <c r="F894" s="257"/>
      <c r="G894" s="257"/>
      <c r="H894" s="257"/>
      <c r="I894" s="257"/>
      <c r="J894" s="257"/>
    </row>
    <row r="895" spans="1:10" x14ac:dyDescent="0.3">
      <c r="A895" s="95"/>
      <c r="B895" s="261" t="s">
        <v>776</v>
      </c>
      <c r="C895" s="263" t="s">
        <v>4008</v>
      </c>
      <c r="D895" s="265">
        <v>70001895</v>
      </c>
      <c r="E895" s="256" t="s">
        <v>4279</v>
      </c>
      <c r="F895" s="260" t="s">
        <v>4007</v>
      </c>
      <c r="G895" s="256"/>
      <c r="H895" s="260" t="s">
        <v>4007</v>
      </c>
      <c r="I895" s="256"/>
      <c r="J895" s="260" t="s">
        <v>4007</v>
      </c>
    </row>
    <row r="896" spans="1:10" ht="15" thickBot="1" x14ac:dyDescent="0.35">
      <c r="A896" s="91"/>
      <c r="B896" s="262"/>
      <c r="C896" s="264"/>
      <c r="D896" s="266"/>
      <c r="E896" s="257"/>
      <c r="F896" s="257"/>
      <c r="G896" s="257"/>
      <c r="H896" s="257"/>
      <c r="I896" s="257"/>
      <c r="J896" s="257"/>
    </row>
    <row r="897" spans="1:10" x14ac:dyDescent="0.3">
      <c r="A897" s="95"/>
      <c r="B897" s="261" t="s">
        <v>1046</v>
      </c>
      <c r="C897" s="263" t="s">
        <v>4008</v>
      </c>
      <c r="D897" s="265">
        <v>70001886</v>
      </c>
      <c r="E897" s="256" t="s">
        <v>4280</v>
      </c>
      <c r="F897" s="260" t="s">
        <v>4007</v>
      </c>
      <c r="G897" s="256"/>
      <c r="H897" s="260" t="s">
        <v>4007</v>
      </c>
      <c r="I897" s="256"/>
      <c r="J897" s="260" t="s">
        <v>4007</v>
      </c>
    </row>
    <row r="898" spans="1:10" ht="15" thickBot="1" x14ac:dyDescent="0.35">
      <c r="A898" s="91"/>
      <c r="B898" s="262"/>
      <c r="C898" s="264"/>
      <c r="D898" s="266"/>
      <c r="E898" s="257"/>
      <c r="F898" s="257"/>
      <c r="G898" s="257"/>
      <c r="H898" s="257"/>
      <c r="I898" s="257"/>
      <c r="J898" s="257"/>
    </row>
    <row r="899" spans="1:10" x14ac:dyDescent="0.3">
      <c r="A899" s="95"/>
      <c r="B899" s="261" t="s">
        <v>2036</v>
      </c>
      <c r="C899" s="263" t="s">
        <v>4008</v>
      </c>
      <c r="D899" s="265">
        <v>70001894</v>
      </c>
      <c r="E899" s="256" t="s">
        <v>4120</v>
      </c>
      <c r="F899" s="260" t="s">
        <v>4007</v>
      </c>
      <c r="G899" s="256" t="s">
        <v>4107</v>
      </c>
      <c r="H899" s="259">
        <v>8.5749999999999993</v>
      </c>
      <c r="I899" s="256"/>
      <c r="J899" s="260" t="s">
        <v>4007</v>
      </c>
    </row>
    <row r="900" spans="1:10" ht="15" thickBot="1" x14ac:dyDescent="0.35">
      <c r="A900" s="91"/>
      <c r="B900" s="262"/>
      <c r="C900" s="264"/>
      <c r="D900" s="266"/>
      <c r="E900" s="257"/>
      <c r="F900" s="257"/>
      <c r="G900" s="257"/>
      <c r="H900" s="257"/>
      <c r="I900" s="257"/>
      <c r="J900" s="257"/>
    </row>
    <row r="901" spans="1:10" x14ac:dyDescent="0.3">
      <c r="A901" s="95"/>
      <c r="B901" s="261" t="s">
        <v>681</v>
      </c>
      <c r="C901" s="263" t="s">
        <v>4008</v>
      </c>
      <c r="D901" s="265">
        <v>70002257</v>
      </c>
      <c r="E901" s="256" t="s">
        <v>4281</v>
      </c>
      <c r="F901" s="260" t="s">
        <v>4007</v>
      </c>
      <c r="G901" s="256"/>
      <c r="H901" s="260" t="s">
        <v>4007</v>
      </c>
      <c r="I901" s="256"/>
      <c r="J901" s="260" t="s">
        <v>4007</v>
      </c>
    </row>
    <row r="902" spans="1:10" ht="15" thickBot="1" x14ac:dyDescent="0.35">
      <c r="A902" s="91"/>
      <c r="B902" s="262"/>
      <c r="C902" s="264"/>
      <c r="D902" s="266"/>
      <c r="E902" s="257"/>
      <c r="F902" s="257"/>
      <c r="G902" s="257"/>
      <c r="H902" s="257"/>
      <c r="I902" s="257"/>
      <c r="J902" s="257"/>
    </row>
    <row r="903" spans="1:10" x14ac:dyDescent="0.3">
      <c r="A903" s="95"/>
      <c r="B903" s="261" t="s">
        <v>1230</v>
      </c>
      <c r="C903" s="263" t="s">
        <v>4008</v>
      </c>
      <c r="D903" s="265">
        <v>70002258</v>
      </c>
      <c r="E903" s="256" t="s">
        <v>4049</v>
      </c>
      <c r="F903" s="260" t="s">
        <v>4007</v>
      </c>
      <c r="G903" s="256" t="s">
        <v>4133</v>
      </c>
      <c r="H903" s="259">
        <v>13.474</v>
      </c>
      <c r="I903" s="256" t="s">
        <v>4070</v>
      </c>
      <c r="J903" s="258">
        <v>14</v>
      </c>
    </row>
    <row r="904" spans="1:10" ht="15" thickBot="1" x14ac:dyDescent="0.35">
      <c r="A904" s="91"/>
      <c r="B904" s="262"/>
      <c r="C904" s="264"/>
      <c r="D904" s="266"/>
      <c r="E904" s="257"/>
      <c r="F904" s="257"/>
      <c r="G904" s="257"/>
      <c r="H904" s="257"/>
      <c r="I904" s="257"/>
      <c r="J904" s="257"/>
    </row>
    <row r="905" spans="1:10" x14ac:dyDescent="0.3">
      <c r="A905" s="95"/>
      <c r="B905" s="261" t="s">
        <v>957</v>
      </c>
      <c r="C905" s="263" t="s">
        <v>4008</v>
      </c>
      <c r="D905" s="265">
        <v>70002261</v>
      </c>
      <c r="E905" s="256" t="s">
        <v>4282</v>
      </c>
      <c r="F905" s="260" t="s">
        <v>4007</v>
      </c>
      <c r="G905" s="256"/>
      <c r="H905" s="260" t="s">
        <v>4007</v>
      </c>
      <c r="I905" s="256"/>
      <c r="J905" s="260" t="s">
        <v>4007</v>
      </c>
    </row>
    <row r="906" spans="1:10" ht="15" thickBot="1" x14ac:dyDescent="0.35">
      <c r="A906" s="91"/>
      <c r="B906" s="262"/>
      <c r="C906" s="264"/>
      <c r="D906" s="266"/>
      <c r="E906" s="257"/>
      <c r="F906" s="257"/>
      <c r="G906" s="257"/>
      <c r="H906" s="257"/>
      <c r="I906" s="257"/>
      <c r="J906" s="257"/>
    </row>
    <row r="907" spans="1:10" x14ac:dyDescent="0.3">
      <c r="A907" s="95"/>
      <c r="B907" s="261" t="s">
        <v>1881</v>
      </c>
      <c r="C907" s="263" t="s">
        <v>4008</v>
      </c>
      <c r="D907" s="265">
        <v>70002260</v>
      </c>
      <c r="E907" s="256" t="s">
        <v>4022</v>
      </c>
      <c r="F907" s="259">
        <v>6.4909999999999997</v>
      </c>
      <c r="G907" s="256" t="s">
        <v>4039</v>
      </c>
      <c r="H907" s="259">
        <v>7.2160000000000002</v>
      </c>
      <c r="I907" s="256" t="s">
        <v>4055</v>
      </c>
      <c r="J907" s="259">
        <v>7.5380000000000003</v>
      </c>
    </row>
    <row r="908" spans="1:10" ht="15" thickBot="1" x14ac:dyDescent="0.35">
      <c r="A908" s="91"/>
      <c r="B908" s="262"/>
      <c r="C908" s="264"/>
      <c r="D908" s="266"/>
      <c r="E908" s="257"/>
      <c r="F908" s="257"/>
      <c r="G908" s="257"/>
      <c r="H908" s="257"/>
      <c r="I908" s="257"/>
      <c r="J908" s="257"/>
    </row>
    <row r="909" spans="1:10" x14ac:dyDescent="0.3">
      <c r="A909" s="95"/>
      <c r="B909" s="261" t="s">
        <v>1978</v>
      </c>
      <c r="C909" s="263" t="s">
        <v>4008</v>
      </c>
      <c r="D909" s="265">
        <v>70002266</v>
      </c>
      <c r="E909" s="256" t="s">
        <v>4009</v>
      </c>
      <c r="F909" s="268">
        <v>4.5</v>
      </c>
      <c r="G909" s="256"/>
      <c r="H909" s="260" t="s">
        <v>4007</v>
      </c>
      <c r="I909" s="256" t="s">
        <v>4070</v>
      </c>
      <c r="J909" s="268">
        <v>7.5</v>
      </c>
    </row>
    <row r="910" spans="1:10" ht="15" thickBot="1" x14ac:dyDescent="0.35">
      <c r="A910" s="91"/>
      <c r="B910" s="262"/>
      <c r="C910" s="264"/>
      <c r="D910" s="266"/>
      <c r="E910" s="257"/>
      <c r="F910" s="257"/>
      <c r="G910" s="257"/>
      <c r="H910" s="257"/>
      <c r="I910" s="257"/>
      <c r="J910" s="257"/>
    </row>
    <row r="911" spans="1:10" x14ac:dyDescent="0.3">
      <c r="A911" s="95"/>
      <c r="B911" s="261" t="s">
        <v>802</v>
      </c>
      <c r="C911" s="263" t="s">
        <v>4008</v>
      </c>
      <c r="D911" s="265">
        <v>70002267</v>
      </c>
      <c r="E911" s="256" t="s">
        <v>4283</v>
      </c>
      <c r="F911" s="260" t="s">
        <v>4007</v>
      </c>
      <c r="G911" s="256"/>
      <c r="H911" s="260" t="s">
        <v>4007</v>
      </c>
      <c r="I911" s="256"/>
      <c r="J911" s="260" t="s">
        <v>4007</v>
      </c>
    </row>
    <row r="912" spans="1:10" ht="15" thickBot="1" x14ac:dyDescent="0.35">
      <c r="A912" s="91"/>
      <c r="B912" s="262"/>
      <c r="C912" s="264"/>
      <c r="D912" s="266"/>
      <c r="E912" s="257"/>
      <c r="F912" s="257"/>
      <c r="G912" s="257"/>
      <c r="H912" s="257"/>
      <c r="I912" s="257"/>
      <c r="J912" s="257"/>
    </row>
    <row r="913" spans="1:10" x14ac:dyDescent="0.3">
      <c r="A913" s="95"/>
      <c r="B913" s="261" t="s">
        <v>1962</v>
      </c>
      <c r="C913" s="263" t="s">
        <v>4008</v>
      </c>
      <c r="D913" s="265">
        <v>70002262</v>
      </c>
      <c r="E913" s="256" t="s">
        <v>4284</v>
      </c>
      <c r="F913" s="260" t="s">
        <v>4007</v>
      </c>
      <c r="G913" s="256"/>
      <c r="H913" s="260" t="s">
        <v>4007</v>
      </c>
      <c r="I913" s="256"/>
      <c r="J913" s="260" t="s">
        <v>4007</v>
      </c>
    </row>
    <row r="914" spans="1:10" ht="15" thickBot="1" x14ac:dyDescent="0.35">
      <c r="A914" s="91"/>
      <c r="B914" s="262"/>
      <c r="C914" s="264"/>
      <c r="D914" s="266"/>
      <c r="E914" s="257"/>
      <c r="F914" s="257"/>
      <c r="G914" s="257"/>
      <c r="H914" s="257"/>
      <c r="I914" s="257"/>
      <c r="J914" s="257"/>
    </row>
    <row r="915" spans="1:10" x14ac:dyDescent="0.3">
      <c r="A915" s="95"/>
      <c r="B915" s="261" t="s">
        <v>1232</v>
      </c>
      <c r="C915" s="263" t="s">
        <v>4008</v>
      </c>
      <c r="D915" s="265">
        <v>70002268</v>
      </c>
      <c r="E915" s="256" t="s">
        <v>4171</v>
      </c>
      <c r="F915" s="260" t="s">
        <v>4007</v>
      </c>
      <c r="G915" s="256"/>
      <c r="H915" s="260" t="s">
        <v>4007</v>
      </c>
      <c r="I915" s="256"/>
      <c r="J915" s="260" t="s">
        <v>4007</v>
      </c>
    </row>
    <row r="916" spans="1:10" ht="15" thickBot="1" x14ac:dyDescent="0.35">
      <c r="A916" s="91"/>
      <c r="B916" s="262"/>
      <c r="C916" s="264"/>
      <c r="D916" s="266"/>
      <c r="E916" s="257"/>
      <c r="F916" s="257"/>
      <c r="G916" s="257"/>
      <c r="H916" s="257"/>
      <c r="I916" s="257"/>
      <c r="J916" s="257"/>
    </row>
    <row r="917" spans="1:10" x14ac:dyDescent="0.3">
      <c r="A917" s="95"/>
      <c r="B917" s="261" t="s">
        <v>490</v>
      </c>
      <c r="C917" s="263" t="s">
        <v>4008</v>
      </c>
      <c r="D917" s="265">
        <v>70002389</v>
      </c>
      <c r="E917" s="256" t="s">
        <v>4177</v>
      </c>
      <c r="F917" s="259">
        <v>5.657</v>
      </c>
      <c r="G917" s="256" t="s">
        <v>4155</v>
      </c>
      <c r="H917" s="259">
        <v>6.2569999999999997</v>
      </c>
      <c r="I917" s="256" t="s">
        <v>4112</v>
      </c>
      <c r="J917" s="259">
        <v>6.6920000000000002</v>
      </c>
    </row>
    <row r="918" spans="1:10" ht="15" thickBot="1" x14ac:dyDescent="0.35">
      <c r="A918" s="91"/>
      <c r="B918" s="262"/>
      <c r="C918" s="264"/>
      <c r="D918" s="266"/>
      <c r="E918" s="257"/>
      <c r="F918" s="257"/>
      <c r="G918" s="257"/>
      <c r="H918" s="257"/>
      <c r="I918" s="257"/>
      <c r="J918" s="257"/>
    </row>
    <row r="919" spans="1:10" x14ac:dyDescent="0.3">
      <c r="A919" s="95"/>
      <c r="B919" s="261" t="s">
        <v>1847</v>
      </c>
      <c r="C919" s="263" t="s">
        <v>4008</v>
      </c>
      <c r="D919" s="265">
        <v>70002398</v>
      </c>
      <c r="E919" s="256" t="s">
        <v>4285</v>
      </c>
      <c r="F919" s="260" t="s">
        <v>4007</v>
      </c>
      <c r="G919" s="256"/>
      <c r="H919" s="260" t="s">
        <v>4007</v>
      </c>
      <c r="I919" s="256"/>
      <c r="J919" s="260" t="s">
        <v>4007</v>
      </c>
    </row>
    <row r="920" spans="1:10" ht="15" thickBot="1" x14ac:dyDescent="0.35">
      <c r="A920" s="91"/>
      <c r="B920" s="262"/>
      <c r="C920" s="264"/>
      <c r="D920" s="266"/>
      <c r="E920" s="257"/>
      <c r="F920" s="257"/>
      <c r="G920" s="257"/>
      <c r="H920" s="257"/>
      <c r="I920" s="257"/>
      <c r="J920" s="257"/>
    </row>
    <row r="921" spans="1:10" x14ac:dyDescent="0.3">
      <c r="A921" s="95"/>
      <c r="B921" s="261" t="s">
        <v>607</v>
      </c>
      <c r="C921" s="263" t="s">
        <v>4008</v>
      </c>
      <c r="D921" s="265">
        <v>70002397</v>
      </c>
      <c r="E921" s="256" t="s">
        <v>4033</v>
      </c>
      <c r="F921" s="268">
        <v>9.8000000000000007</v>
      </c>
      <c r="G921" s="256" t="s">
        <v>4232</v>
      </c>
      <c r="H921" s="268">
        <v>10.5</v>
      </c>
      <c r="I921" s="256" t="s">
        <v>4016</v>
      </c>
      <c r="J921" s="267">
        <v>11.04</v>
      </c>
    </row>
    <row r="922" spans="1:10" ht="15" thickBot="1" x14ac:dyDescent="0.35">
      <c r="A922" s="91"/>
      <c r="B922" s="262"/>
      <c r="C922" s="264"/>
      <c r="D922" s="266"/>
      <c r="E922" s="257"/>
      <c r="F922" s="257"/>
      <c r="G922" s="257"/>
      <c r="H922" s="257"/>
      <c r="I922" s="257"/>
      <c r="J922" s="257"/>
    </row>
    <row r="923" spans="1:10" x14ac:dyDescent="0.3">
      <c r="A923" s="95"/>
      <c r="B923" s="261" t="s">
        <v>2135</v>
      </c>
      <c r="C923" s="263" t="s">
        <v>4008</v>
      </c>
      <c r="D923" s="265">
        <v>70002392</v>
      </c>
      <c r="E923" s="256" t="s">
        <v>4041</v>
      </c>
      <c r="F923" s="259">
        <v>0.68300000000000005</v>
      </c>
      <c r="G923" s="256" t="s">
        <v>4042</v>
      </c>
      <c r="H923" s="259">
        <v>0.68300000000000005</v>
      </c>
      <c r="I923" s="256" t="s">
        <v>4047</v>
      </c>
      <c r="J923" s="259">
        <v>0.68300000000000005</v>
      </c>
    </row>
    <row r="924" spans="1:10" ht="15" thickBot="1" x14ac:dyDescent="0.35">
      <c r="A924" s="91"/>
      <c r="B924" s="262"/>
      <c r="C924" s="264"/>
      <c r="D924" s="266"/>
      <c r="E924" s="257"/>
      <c r="F924" s="257"/>
      <c r="G924" s="257"/>
      <c r="H924" s="257"/>
      <c r="I924" s="257"/>
      <c r="J924" s="257"/>
    </row>
    <row r="925" spans="1:10" x14ac:dyDescent="0.3">
      <c r="A925" s="95"/>
      <c r="B925" s="261" t="s">
        <v>1020</v>
      </c>
      <c r="C925" s="263" t="s">
        <v>4008</v>
      </c>
      <c r="D925" s="265">
        <v>70002263</v>
      </c>
      <c r="E925" s="256" t="s">
        <v>4114</v>
      </c>
      <c r="F925" s="268">
        <v>5.2</v>
      </c>
      <c r="G925" s="256" t="s">
        <v>4050</v>
      </c>
      <c r="H925" s="259">
        <v>5.4630000000000001</v>
      </c>
      <c r="I925" s="256" t="s">
        <v>4070</v>
      </c>
      <c r="J925" s="268">
        <v>5.5</v>
      </c>
    </row>
    <row r="926" spans="1:10" ht="15" thickBot="1" x14ac:dyDescent="0.35">
      <c r="A926" s="91"/>
      <c r="B926" s="262"/>
      <c r="C926" s="264"/>
      <c r="D926" s="266"/>
      <c r="E926" s="257"/>
      <c r="F926" s="257"/>
      <c r="G926" s="257"/>
      <c r="H926" s="257"/>
      <c r="I926" s="257"/>
      <c r="J926" s="257"/>
    </row>
    <row r="927" spans="1:10" x14ac:dyDescent="0.3">
      <c r="A927" s="95"/>
      <c r="B927" s="261" t="s">
        <v>1239</v>
      </c>
      <c r="C927" s="263" t="s">
        <v>4008</v>
      </c>
      <c r="D927" s="265">
        <v>70002259</v>
      </c>
      <c r="E927" s="256" t="s">
        <v>4009</v>
      </c>
      <c r="F927" s="259">
        <v>14.384</v>
      </c>
      <c r="G927" s="256" t="s">
        <v>4039</v>
      </c>
      <c r="H927" s="259">
        <v>15.680999999999999</v>
      </c>
      <c r="I927" s="256" t="s">
        <v>4070</v>
      </c>
      <c r="J927" s="259">
        <v>16.538</v>
      </c>
    </row>
    <row r="928" spans="1:10" ht="15" thickBot="1" x14ac:dyDescent="0.35">
      <c r="A928" s="91"/>
      <c r="B928" s="262"/>
      <c r="C928" s="264"/>
      <c r="D928" s="266"/>
      <c r="E928" s="257"/>
      <c r="F928" s="257"/>
      <c r="G928" s="257"/>
      <c r="H928" s="257"/>
      <c r="I928" s="257"/>
      <c r="J928" s="257"/>
    </row>
    <row r="929" spans="1:10" x14ac:dyDescent="0.3">
      <c r="A929" s="95"/>
      <c r="B929" s="261" t="s">
        <v>1141</v>
      </c>
      <c r="C929" s="263" t="s">
        <v>4008</v>
      </c>
      <c r="D929" s="265">
        <v>70002264</v>
      </c>
      <c r="E929" s="256" t="s">
        <v>4147</v>
      </c>
      <c r="F929" s="260" t="s">
        <v>4007</v>
      </c>
      <c r="G929" s="256"/>
      <c r="H929" s="260" t="s">
        <v>4007</v>
      </c>
      <c r="I929" s="256"/>
      <c r="J929" s="260" t="s">
        <v>4007</v>
      </c>
    </row>
    <row r="930" spans="1:10" ht="15" thickBot="1" x14ac:dyDescent="0.35">
      <c r="A930" s="91"/>
      <c r="B930" s="262"/>
      <c r="C930" s="264"/>
      <c r="D930" s="266"/>
      <c r="E930" s="257"/>
      <c r="F930" s="257"/>
      <c r="G930" s="257"/>
      <c r="H930" s="257"/>
      <c r="I930" s="257"/>
      <c r="J930" s="257"/>
    </row>
    <row r="931" spans="1:10" x14ac:dyDescent="0.3">
      <c r="A931" s="95"/>
      <c r="B931" s="261" t="s">
        <v>2452</v>
      </c>
      <c r="C931" s="263" t="s">
        <v>4008</v>
      </c>
      <c r="D931" s="265">
        <v>70002395</v>
      </c>
      <c r="E931" s="256" t="s">
        <v>4286</v>
      </c>
      <c r="F931" s="260" t="s">
        <v>4007</v>
      </c>
      <c r="G931" s="256"/>
      <c r="H931" s="260" t="s">
        <v>4007</v>
      </c>
      <c r="I931" s="256"/>
      <c r="J931" s="260" t="s">
        <v>4007</v>
      </c>
    </row>
    <row r="932" spans="1:10" ht="15" thickBot="1" x14ac:dyDescent="0.35">
      <c r="A932" s="91"/>
      <c r="B932" s="262"/>
      <c r="C932" s="264"/>
      <c r="D932" s="266"/>
      <c r="E932" s="257"/>
      <c r="F932" s="257"/>
      <c r="G932" s="257"/>
      <c r="H932" s="257"/>
      <c r="I932" s="257"/>
      <c r="J932" s="257"/>
    </row>
    <row r="933" spans="1:10" x14ac:dyDescent="0.3">
      <c r="A933" s="95"/>
      <c r="B933" s="261" t="s">
        <v>2509</v>
      </c>
      <c r="C933" s="263" t="s">
        <v>4008</v>
      </c>
      <c r="D933" s="265">
        <v>70002390</v>
      </c>
      <c r="E933" s="256" t="s">
        <v>4287</v>
      </c>
      <c r="F933" s="260" t="s">
        <v>4007</v>
      </c>
      <c r="G933" s="256"/>
      <c r="H933" s="260" t="s">
        <v>4007</v>
      </c>
      <c r="I933" s="256"/>
      <c r="J933" s="260" t="s">
        <v>4007</v>
      </c>
    </row>
    <row r="934" spans="1:10" ht="15" thickBot="1" x14ac:dyDescent="0.35">
      <c r="A934" s="91"/>
      <c r="B934" s="262"/>
      <c r="C934" s="264"/>
      <c r="D934" s="266"/>
      <c r="E934" s="257"/>
      <c r="F934" s="257"/>
      <c r="G934" s="257"/>
      <c r="H934" s="257"/>
      <c r="I934" s="257"/>
      <c r="J934" s="257"/>
    </row>
    <row r="935" spans="1:10" x14ac:dyDescent="0.3">
      <c r="A935" s="95"/>
      <c r="B935" s="261" t="s">
        <v>2523</v>
      </c>
      <c r="C935" s="263" t="s">
        <v>4008</v>
      </c>
      <c r="D935" s="265">
        <v>70002391</v>
      </c>
      <c r="E935" s="256" t="s">
        <v>4220</v>
      </c>
      <c r="F935" s="260" t="s">
        <v>4007</v>
      </c>
      <c r="G935" s="256"/>
      <c r="H935" s="260" t="s">
        <v>4007</v>
      </c>
      <c r="I935" s="256"/>
      <c r="J935" s="260" t="s">
        <v>4007</v>
      </c>
    </row>
    <row r="936" spans="1:10" ht="15" thickBot="1" x14ac:dyDescent="0.35">
      <c r="A936" s="91"/>
      <c r="B936" s="262"/>
      <c r="C936" s="264"/>
      <c r="D936" s="266"/>
      <c r="E936" s="257"/>
      <c r="F936" s="257"/>
      <c r="G936" s="257"/>
      <c r="H936" s="257"/>
      <c r="I936" s="257"/>
      <c r="J936" s="257"/>
    </row>
    <row r="937" spans="1:10" x14ac:dyDescent="0.3">
      <c r="A937" s="95"/>
      <c r="B937" s="261" t="s">
        <v>1060</v>
      </c>
      <c r="C937" s="263" t="s">
        <v>4008</v>
      </c>
      <c r="D937" s="265">
        <v>70002394</v>
      </c>
      <c r="E937" s="256" t="s">
        <v>4288</v>
      </c>
      <c r="F937" s="260" t="s">
        <v>4007</v>
      </c>
      <c r="G937" s="256"/>
      <c r="H937" s="260" t="s">
        <v>4007</v>
      </c>
      <c r="I937" s="256"/>
      <c r="J937" s="260" t="s">
        <v>4007</v>
      </c>
    </row>
    <row r="938" spans="1:10" ht="15" thickBot="1" x14ac:dyDescent="0.35">
      <c r="A938" s="91"/>
      <c r="B938" s="262"/>
      <c r="C938" s="264"/>
      <c r="D938" s="266"/>
      <c r="E938" s="257"/>
      <c r="F938" s="257"/>
      <c r="G938" s="257"/>
      <c r="H938" s="257"/>
      <c r="I938" s="257"/>
      <c r="J938" s="257"/>
    </row>
    <row r="939" spans="1:10" x14ac:dyDescent="0.3">
      <c r="A939" s="95"/>
      <c r="B939" s="261" t="s">
        <v>734</v>
      </c>
      <c r="C939" s="263" t="s">
        <v>4008</v>
      </c>
      <c r="D939" s="265">
        <v>40011260</v>
      </c>
      <c r="E939" s="256" t="s">
        <v>4022</v>
      </c>
      <c r="F939" s="259">
        <v>0.13400000000000001</v>
      </c>
      <c r="G939" s="256" t="s">
        <v>4010</v>
      </c>
      <c r="H939" s="259">
        <v>0.222</v>
      </c>
      <c r="I939" s="256" t="s">
        <v>4070</v>
      </c>
      <c r="J939" s="259">
        <v>0.28299999999999997</v>
      </c>
    </row>
    <row r="940" spans="1:10" ht="15" thickBot="1" x14ac:dyDescent="0.35">
      <c r="A940" s="91"/>
      <c r="B940" s="262"/>
      <c r="C940" s="264"/>
      <c r="D940" s="266"/>
      <c r="E940" s="257"/>
      <c r="F940" s="257"/>
      <c r="G940" s="257"/>
      <c r="H940" s="257"/>
      <c r="I940" s="257"/>
      <c r="J940" s="257"/>
    </row>
    <row r="941" spans="1:10" x14ac:dyDescent="0.3">
      <c r="A941" s="95"/>
      <c r="B941" s="261" t="s">
        <v>1887</v>
      </c>
      <c r="C941" s="263" t="s">
        <v>4008</v>
      </c>
      <c r="D941" s="265">
        <v>70002400</v>
      </c>
      <c r="E941" s="256" t="s">
        <v>4289</v>
      </c>
      <c r="F941" s="260" t="s">
        <v>4007</v>
      </c>
      <c r="G941" s="256"/>
      <c r="H941" s="260" t="s">
        <v>4007</v>
      </c>
      <c r="I941" s="256"/>
      <c r="J941" s="260" t="s">
        <v>4007</v>
      </c>
    </row>
    <row r="942" spans="1:10" ht="15" thickBot="1" x14ac:dyDescent="0.35">
      <c r="A942" s="91"/>
      <c r="B942" s="262"/>
      <c r="C942" s="264"/>
      <c r="D942" s="266"/>
      <c r="E942" s="257"/>
      <c r="F942" s="257"/>
      <c r="G942" s="257"/>
      <c r="H942" s="257"/>
      <c r="I942" s="257"/>
      <c r="J942" s="257"/>
    </row>
    <row r="943" spans="1:10" x14ac:dyDescent="0.3">
      <c r="A943" s="95"/>
      <c r="B943" s="261" t="s">
        <v>1378</v>
      </c>
      <c r="C943" s="263" t="s">
        <v>4008</v>
      </c>
      <c r="D943" s="265">
        <v>70002393</v>
      </c>
      <c r="E943" s="256" t="s">
        <v>4152</v>
      </c>
      <c r="F943" s="260" t="s">
        <v>4007</v>
      </c>
      <c r="G943" s="256"/>
      <c r="H943" s="260" t="s">
        <v>4007</v>
      </c>
      <c r="I943" s="256"/>
      <c r="J943" s="260" t="s">
        <v>4007</v>
      </c>
    </row>
    <row r="944" spans="1:10" ht="15" thickBot="1" x14ac:dyDescent="0.35">
      <c r="A944" s="91"/>
      <c r="B944" s="262"/>
      <c r="C944" s="264"/>
      <c r="D944" s="266"/>
      <c r="E944" s="257"/>
      <c r="F944" s="257"/>
      <c r="G944" s="257"/>
      <c r="H944" s="257"/>
      <c r="I944" s="257"/>
      <c r="J944" s="257"/>
    </row>
    <row r="945" spans="1:10" x14ac:dyDescent="0.3">
      <c r="A945" s="95"/>
      <c r="B945" s="261" t="s">
        <v>492</v>
      </c>
      <c r="C945" s="263" t="s">
        <v>4008</v>
      </c>
      <c r="D945" s="265">
        <v>70002204</v>
      </c>
      <c r="E945" s="256" t="s">
        <v>4064</v>
      </c>
      <c r="F945" s="259">
        <v>5.1779999999999999</v>
      </c>
      <c r="G945" s="256" t="s">
        <v>4067</v>
      </c>
      <c r="H945" s="259">
        <v>5.6420000000000003</v>
      </c>
      <c r="I945" s="256" t="s">
        <v>4112</v>
      </c>
      <c r="J945" s="268">
        <v>6.1</v>
      </c>
    </row>
    <row r="946" spans="1:10" ht="15" thickBot="1" x14ac:dyDescent="0.35">
      <c r="A946" s="91"/>
      <c r="B946" s="262"/>
      <c r="C946" s="264"/>
      <c r="D946" s="266"/>
      <c r="E946" s="257"/>
      <c r="F946" s="257"/>
      <c r="G946" s="257"/>
      <c r="H946" s="257"/>
      <c r="I946" s="257"/>
      <c r="J946" s="257"/>
    </row>
    <row r="947" spans="1:10" x14ac:dyDescent="0.3">
      <c r="A947" s="95"/>
      <c r="B947" s="261" t="s">
        <v>1389</v>
      </c>
      <c r="C947" s="263" t="s">
        <v>4008</v>
      </c>
      <c r="D947" s="265">
        <v>70002197</v>
      </c>
      <c r="E947" s="256" t="s">
        <v>4220</v>
      </c>
      <c r="F947" s="260" t="s">
        <v>4007</v>
      </c>
      <c r="G947" s="256"/>
      <c r="H947" s="260" t="s">
        <v>4007</v>
      </c>
      <c r="I947" s="256"/>
      <c r="J947" s="260" t="s">
        <v>4007</v>
      </c>
    </row>
    <row r="948" spans="1:10" ht="15" thickBot="1" x14ac:dyDescent="0.35">
      <c r="A948" s="91"/>
      <c r="B948" s="262"/>
      <c r="C948" s="264"/>
      <c r="D948" s="266"/>
      <c r="E948" s="257"/>
      <c r="F948" s="257"/>
      <c r="G948" s="257"/>
      <c r="H948" s="257"/>
      <c r="I948" s="257"/>
      <c r="J948" s="257"/>
    </row>
    <row r="949" spans="1:10" x14ac:dyDescent="0.3">
      <c r="A949" s="95"/>
      <c r="B949" s="261" t="s">
        <v>711</v>
      </c>
      <c r="C949" s="263" t="s">
        <v>4008</v>
      </c>
      <c r="D949" s="265">
        <v>70002198</v>
      </c>
      <c r="E949" s="256" t="s">
        <v>4222</v>
      </c>
      <c r="F949" s="260" t="s">
        <v>4007</v>
      </c>
      <c r="G949" s="256"/>
      <c r="H949" s="260" t="s">
        <v>4007</v>
      </c>
      <c r="I949" s="256"/>
      <c r="J949" s="260" t="s">
        <v>4007</v>
      </c>
    </row>
    <row r="950" spans="1:10" ht="15" thickBot="1" x14ac:dyDescent="0.35">
      <c r="A950" s="91"/>
      <c r="B950" s="262"/>
      <c r="C950" s="264"/>
      <c r="D950" s="266"/>
      <c r="E950" s="257"/>
      <c r="F950" s="257"/>
      <c r="G950" s="257"/>
      <c r="H950" s="257"/>
      <c r="I950" s="257"/>
      <c r="J950" s="257"/>
    </row>
    <row r="951" spans="1:10" x14ac:dyDescent="0.3">
      <c r="A951" s="95"/>
      <c r="B951" s="261" t="s">
        <v>804</v>
      </c>
      <c r="C951" s="263" t="s">
        <v>4008</v>
      </c>
      <c r="D951" s="265">
        <v>70002203</v>
      </c>
      <c r="E951" s="256" t="s">
        <v>4290</v>
      </c>
      <c r="F951" s="260" t="s">
        <v>4007</v>
      </c>
      <c r="G951" s="256" t="s">
        <v>4050</v>
      </c>
      <c r="H951" s="259">
        <v>1E-3</v>
      </c>
      <c r="I951" s="256"/>
      <c r="J951" s="260" t="s">
        <v>4007</v>
      </c>
    </row>
    <row r="952" spans="1:10" ht="15" thickBot="1" x14ac:dyDescent="0.35">
      <c r="A952" s="91"/>
      <c r="B952" s="262"/>
      <c r="C952" s="264"/>
      <c r="D952" s="266"/>
      <c r="E952" s="257"/>
      <c r="F952" s="257"/>
      <c r="G952" s="257"/>
      <c r="H952" s="257"/>
      <c r="I952" s="257"/>
      <c r="J952" s="257"/>
    </row>
    <row r="953" spans="1:10" x14ac:dyDescent="0.3">
      <c r="A953" s="95"/>
      <c r="B953" s="261" t="s">
        <v>2053</v>
      </c>
      <c r="C953" s="263" t="s">
        <v>4008</v>
      </c>
      <c r="D953" s="265">
        <v>70002200</v>
      </c>
      <c r="E953" s="256" t="s">
        <v>4051</v>
      </c>
      <c r="F953" s="259">
        <v>6.5830000000000002</v>
      </c>
      <c r="G953" s="256" t="s">
        <v>4133</v>
      </c>
      <c r="H953" s="259">
        <v>7.1150000000000002</v>
      </c>
      <c r="I953" s="256" t="s">
        <v>4068</v>
      </c>
      <c r="J953" s="267">
        <v>7.48</v>
      </c>
    </row>
    <row r="954" spans="1:10" ht="15" thickBot="1" x14ac:dyDescent="0.35">
      <c r="A954" s="91"/>
      <c r="B954" s="262"/>
      <c r="C954" s="264"/>
      <c r="D954" s="266"/>
      <c r="E954" s="257"/>
      <c r="F954" s="257"/>
      <c r="G954" s="257"/>
      <c r="H954" s="257"/>
      <c r="I954" s="257"/>
      <c r="J954" s="257"/>
    </row>
    <row r="955" spans="1:10" x14ac:dyDescent="0.3">
      <c r="A955" s="95"/>
      <c r="B955" s="261" t="s">
        <v>864</v>
      </c>
      <c r="C955" s="263" t="s">
        <v>4008</v>
      </c>
      <c r="D955" s="265">
        <v>70002205</v>
      </c>
      <c r="E955" s="256" t="s">
        <v>4019</v>
      </c>
      <c r="F955" s="260" t="s">
        <v>4007</v>
      </c>
      <c r="G955" s="256" t="s">
        <v>4133</v>
      </c>
      <c r="H955" s="259">
        <v>1E-3</v>
      </c>
      <c r="I955" s="256" t="s">
        <v>4131</v>
      </c>
      <c r="J955" s="259">
        <v>1E-3</v>
      </c>
    </row>
    <row r="956" spans="1:10" ht="15" thickBot="1" x14ac:dyDescent="0.35">
      <c r="A956" s="91"/>
      <c r="B956" s="262"/>
      <c r="C956" s="264"/>
      <c r="D956" s="266"/>
      <c r="E956" s="257"/>
      <c r="F956" s="257"/>
      <c r="G956" s="257"/>
      <c r="H956" s="257"/>
      <c r="I956" s="257"/>
      <c r="J956" s="257"/>
    </row>
    <row r="957" spans="1:10" x14ac:dyDescent="0.3">
      <c r="A957" s="95"/>
      <c r="B957" s="261" t="s">
        <v>1078</v>
      </c>
      <c r="C957" s="263" t="s">
        <v>4008</v>
      </c>
      <c r="D957" s="265">
        <v>70002206</v>
      </c>
      <c r="E957" s="256" t="s">
        <v>4291</v>
      </c>
      <c r="F957" s="260" t="s">
        <v>4007</v>
      </c>
      <c r="G957" s="256"/>
      <c r="H957" s="260" t="s">
        <v>4007</v>
      </c>
      <c r="I957" s="256"/>
      <c r="J957" s="260" t="s">
        <v>4007</v>
      </c>
    </row>
    <row r="958" spans="1:10" ht="15" thickBot="1" x14ac:dyDescent="0.35">
      <c r="A958" s="91"/>
      <c r="B958" s="262"/>
      <c r="C958" s="264"/>
      <c r="D958" s="266"/>
      <c r="E958" s="257"/>
      <c r="F958" s="257"/>
      <c r="G958" s="257"/>
      <c r="H958" s="257"/>
      <c r="I958" s="257"/>
      <c r="J958" s="257"/>
    </row>
    <row r="959" spans="1:10" x14ac:dyDescent="0.3">
      <c r="A959" s="95"/>
      <c r="B959" s="261" t="s">
        <v>961</v>
      </c>
      <c r="C959" s="263" t="s">
        <v>4008</v>
      </c>
      <c r="D959" s="265">
        <v>70002201</v>
      </c>
      <c r="E959" s="256" t="s">
        <v>4292</v>
      </c>
      <c r="F959" s="260" t="s">
        <v>4007</v>
      </c>
      <c r="G959" s="256" t="s">
        <v>4056</v>
      </c>
      <c r="H959" s="259">
        <v>1E-3</v>
      </c>
      <c r="I959" s="256" t="s">
        <v>4068</v>
      </c>
      <c r="J959" s="259">
        <v>1E-3</v>
      </c>
    </row>
    <row r="960" spans="1:10" ht="15" thickBot="1" x14ac:dyDescent="0.35">
      <c r="A960" s="91"/>
      <c r="B960" s="262"/>
      <c r="C960" s="264"/>
      <c r="D960" s="266"/>
      <c r="E960" s="257"/>
      <c r="F960" s="257"/>
      <c r="G960" s="257"/>
      <c r="H960" s="257"/>
      <c r="I960" s="257"/>
      <c r="J960" s="257"/>
    </row>
    <row r="961" spans="1:10" x14ac:dyDescent="0.3">
      <c r="A961" s="95"/>
      <c r="B961" s="261" t="s">
        <v>2013</v>
      </c>
      <c r="C961" s="263" t="s">
        <v>4008</v>
      </c>
      <c r="D961" s="265">
        <v>70002254</v>
      </c>
      <c r="E961" s="256" t="s">
        <v>4277</v>
      </c>
      <c r="F961" s="260" t="s">
        <v>4007</v>
      </c>
      <c r="G961" s="256"/>
      <c r="H961" s="260" t="s">
        <v>4007</v>
      </c>
      <c r="I961" s="256"/>
      <c r="J961" s="260" t="s">
        <v>4007</v>
      </c>
    </row>
    <row r="962" spans="1:10" ht="15" thickBot="1" x14ac:dyDescent="0.35">
      <c r="A962" s="91"/>
      <c r="B962" s="262"/>
      <c r="C962" s="264"/>
      <c r="D962" s="266"/>
      <c r="E962" s="257"/>
      <c r="F962" s="257"/>
      <c r="G962" s="257"/>
      <c r="H962" s="257"/>
      <c r="I962" s="257"/>
      <c r="J962" s="257"/>
    </row>
    <row r="963" spans="1:10" x14ac:dyDescent="0.3">
      <c r="A963" s="95"/>
      <c r="B963" s="261" t="s">
        <v>963</v>
      </c>
      <c r="C963" s="263" t="s">
        <v>4008</v>
      </c>
      <c r="D963" s="265">
        <v>70002253</v>
      </c>
      <c r="E963" s="256" t="s">
        <v>4062</v>
      </c>
      <c r="F963" s="259">
        <v>12.385</v>
      </c>
      <c r="G963" s="256" t="s">
        <v>4039</v>
      </c>
      <c r="H963" s="259">
        <v>12.663</v>
      </c>
      <c r="I963" s="256" t="s">
        <v>4070</v>
      </c>
      <c r="J963" s="259">
        <v>12.874000000000001</v>
      </c>
    </row>
    <row r="964" spans="1:10" ht="15" thickBot="1" x14ac:dyDescent="0.35">
      <c r="A964" s="91"/>
      <c r="B964" s="262"/>
      <c r="C964" s="264"/>
      <c r="D964" s="266"/>
      <c r="E964" s="257"/>
      <c r="F964" s="257"/>
      <c r="G964" s="257"/>
      <c r="H964" s="257"/>
      <c r="I964" s="257"/>
      <c r="J964" s="257"/>
    </row>
    <row r="965" spans="1:10" x14ac:dyDescent="0.3">
      <c r="A965" s="95"/>
      <c r="B965" s="261" t="s">
        <v>2365</v>
      </c>
      <c r="C965" s="263" t="s">
        <v>4008</v>
      </c>
      <c r="D965" s="265">
        <v>70002251</v>
      </c>
      <c r="E965" s="256" t="s">
        <v>4293</v>
      </c>
      <c r="F965" s="260" t="s">
        <v>4007</v>
      </c>
      <c r="G965" s="256"/>
      <c r="H965" s="260" t="s">
        <v>4007</v>
      </c>
      <c r="I965" s="256"/>
      <c r="J965" s="260" t="s">
        <v>4007</v>
      </c>
    </row>
    <row r="966" spans="1:10" ht="15" thickBot="1" x14ac:dyDescent="0.35">
      <c r="A966" s="91"/>
      <c r="B966" s="262"/>
      <c r="C966" s="264"/>
      <c r="D966" s="266"/>
      <c r="E966" s="257"/>
      <c r="F966" s="257"/>
      <c r="G966" s="257"/>
      <c r="H966" s="257"/>
      <c r="I966" s="257"/>
      <c r="J966" s="257"/>
    </row>
    <row r="967" spans="1:10" x14ac:dyDescent="0.3">
      <c r="A967" s="95"/>
      <c r="B967" s="261" t="s">
        <v>1163</v>
      </c>
      <c r="C967" s="263" t="s">
        <v>4008</v>
      </c>
      <c r="D967" s="265">
        <v>70002256</v>
      </c>
      <c r="E967" s="256" t="s">
        <v>4197</v>
      </c>
      <c r="F967" s="260" t="s">
        <v>4007</v>
      </c>
      <c r="G967" s="256" t="s">
        <v>4132</v>
      </c>
      <c r="H967" s="259">
        <v>8.1289999999999996</v>
      </c>
      <c r="I967" s="256"/>
      <c r="J967" s="260" t="s">
        <v>4007</v>
      </c>
    </row>
    <row r="968" spans="1:10" ht="15" thickBot="1" x14ac:dyDescent="0.35">
      <c r="A968" s="91"/>
      <c r="B968" s="262"/>
      <c r="C968" s="264"/>
      <c r="D968" s="266"/>
      <c r="E968" s="257"/>
      <c r="F968" s="257"/>
      <c r="G968" s="257"/>
      <c r="H968" s="257"/>
      <c r="I968" s="257"/>
      <c r="J968" s="257"/>
    </row>
    <row r="969" spans="1:10" x14ac:dyDescent="0.3">
      <c r="A969" s="95"/>
      <c r="B969" s="261" t="s">
        <v>2155</v>
      </c>
      <c r="C969" s="263" t="s">
        <v>4008</v>
      </c>
      <c r="D969" s="265">
        <v>70002207</v>
      </c>
      <c r="E969" s="256" t="s">
        <v>4051</v>
      </c>
      <c r="F969" s="268">
        <v>8.8000000000000007</v>
      </c>
      <c r="G969" s="256" t="s">
        <v>4034</v>
      </c>
      <c r="H969" s="268">
        <v>9.3000000000000007</v>
      </c>
      <c r="I969" s="256"/>
      <c r="J969" s="260" t="s">
        <v>4007</v>
      </c>
    </row>
    <row r="970" spans="1:10" ht="15" thickBot="1" x14ac:dyDescent="0.35">
      <c r="A970" s="91"/>
      <c r="B970" s="262"/>
      <c r="C970" s="264"/>
      <c r="D970" s="266"/>
      <c r="E970" s="257"/>
      <c r="F970" s="257"/>
      <c r="G970" s="257"/>
      <c r="H970" s="257"/>
      <c r="I970" s="257"/>
      <c r="J970" s="257"/>
    </row>
    <row r="971" spans="1:10" x14ac:dyDescent="0.3">
      <c r="A971" s="95"/>
      <c r="B971" s="261" t="s">
        <v>736</v>
      </c>
      <c r="C971" s="263" t="s">
        <v>4008</v>
      </c>
      <c r="D971" s="265">
        <v>70002202</v>
      </c>
      <c r="E971" s="256" t="s">
        <v>4094</v>
      </c>
      <c r="F971" s="259">
        <v>1.9039999999999999</v>
      </c>
      <c r="G971" s="256" t="s">
        <v>4186</v>
      </c>
      <c r="H971" s="259">
        <v>1.9039999999999999</v>
      </c>
      <c r="I971" s="256" t="s">
        <v>4241</v>
      </c>
      <c r="J971" s="259">
        <v>1.9039999999999999</v>
      </c>
    </row>
    <row r="972" spans="1:10" ht="15" thickBot="1" x14ac:dyDescent="0.35">
      <c r="A972" s="91"/>
      <c r="B972" s="262"/>
      <c r="C972" s="264"/>
      <c r="D972" s="266"/>
      <c r="E972" s="257"/>
      <c r="F972" s="257"/>
      <c r="G972" s="257"/>
      <c r="H972" s="257"/>
      <c r="I972" s="257"/>
      <c r="J972" s="257"/>
    </row>
    <row r="973" spans="1:10" x14ac:dyDescent="0.3">
      <c r="A973" s="95"/>
      <c r="B973" s="261" t="s">
        <v>2215</v>
      </c>
      <c r="C973" s="263" t="s">
        <v>4008</v>
      </c>
      <c r="D973" s="265">
        <v>70002199</v>
      </c>
      <c r="E973" s="256" t="s">
        <v>4168</v>
      </c>
      <c r="F973" s="260" t="s">
        <v>4007</v>
      </c>
      <c r="G973" s="256"/>
      <c r="H973" s="260" t="s">
        <v>4007</v>
      </c>
      <c r="I973" s="256" t="s">
        <v>4070</v>
      </c>
      <c r="J973" s="259">
        <v>5.3789999999999996</v>
      </c>
    </row>
    <row r="974" spans="1:10" ht="15" thickBot="1" x14ac:dyDescent="0.35">
      <c r="A974" s="91"/>
      <c r="B974" s="262"/>
      <c r="C974" s="264"/>
      <c r="D974" s="266"/>
      <c r="E974" s="257"/>
      <c r="F974" s="257"/>
      <c r="G974" s="257"/>
      <c r="H974" s="257"/>
      <c r="I974" s="257"/>
      <c r="J974" s="257"/>
    </row>
    <row r="975" spans="1:10" x14ac:dyDescent="0.3">
      <c r="A975" s="95"/>
      <c r="B975" s="261" t="s">
        <v>1742</v>
      </c>
      <c r="C975" s="263" t="s">
        <v>4008</v>
      </c>
      <c r="D975" s="265">
        <v>70002208</v>
      </c>
      <c r="E975" s="256" t="s">
        <v>4227</v>
      </c>
      <c r="F975" s="260" t="s">
        <v>4007</v>
      </c>
      <c r="G975" s="256"/>
      <c r="H975" s="260" t="s">
        <v>4007</v>
      </c>
      <c r="I975" s="256"/>
      <c r="J975" s="260" t="s">
        <v>4007</v>
      </c>
    </row>
    <row r="976" spans="1:10" ht="15" thickBot="1" x14ac:dyDescent="0.35">
      <c r="A976" s="91"/>
      <c r="B976" s="262"/>
      <c r="C976" s="264"/>
      <c r="D976" s="266"/>
      <c r="E976" s="257"/>
      <c r="F976" s="257"/>
      <c r="G976" s="257"/>
      <c r="H976" s="257"/>
      <c r="I976" s="257"/>
      <c r="J976" s="257"/>
    </row>
    <row r="977" spans="1:10" x14ac:dyDescent="0.3">
      <c r="A977" s="95"/>
      <c r="B977" s="261" t="s">
        <v>2264</v>
      </c>
      <c r="C977" s="263" t="s">
        <v>4008</v>
      </c>
      <c r="D977" s="265">
        <v>70002245</v>
      </c>
      <c r="E977" s="256" t="s">
        <v>4294</v>
      </c>
      <c r="F977" s="259">
        <v>7.3079999999999998</v>
      </c>
      <c r="G977" s="256" t="s">
        <v>4010</v>
      </c>
      <c r="H977" s="259">
        <v>7.9249999999999998</v>
      </c>
      <c r="I977" s="256" t="s">
        <v>4080</v>
      </c>
      <c r="J977" s="259">
        <v>8.4870000000000001</v>
      </c>
    </row>
    <row r="978" spans="1:10" ht="15" thickBot="1" x14ac:dyDescent="0.35">
      <c r="A978" s="91"/>
      <c r="B978" s="262"/>
      <c r="C978" s="264"/>
      <c r="D978" s="266"/>
      <c r="E978" s="257"/>
      <c r="F978" s="257"/>
      <c r="G978" s="257"/>
      <c r="H978" s="257"/>
      <c r="I978" s="257"/>
      <c r="J978" s="257"/>
    </row>
    <row r="979" spans="1:10" x14ac:dyDescent="0.3">
      <c r="A979" s="95"/>
      <c r="B979" s="261" t="s">
        <v>528</v>
      </c>
      <c r="C979" s="263" t="s">
        <v>4008</v>
      </c>
      <c r="D979" s="265">
        <v>70002246</v>
      </c>
      <c r="E979" s="256" t="s">
        <v>4041</v>
      </c>
      <c r="F979" s="268">
        <v>7.5</v>
      </c>
      <c r="G979" s="256" t="s">
        <v>4010</v>
      </c>
      <c r="H979" s="258">
        <v>25</v>
      </c>
      <c r="I979" s="256"/>
      <c r="J979" s="260" t="s">
        <v>4007</v>
      </c>
    </row>
    <row r="980" spans="1:10" ht="15" thickBot="1" x14ac:dyDescent="0.35">
      <c r="A980" s="91"/>
      <c r="B980" s="262"/>
      <c r="C980" s="264"/>
      <c r="D980" s="266"/>
      <c r="E980" s="257"/>
      <c r="F980" s="257"/>
      <c r="G980" s="257"/>
      <c r="H980" s="257"/>
      <c r="I980" s="257"/>
      <c r="J980" s="257"/>
    </row>
    <row r="981" spans="1:10" x14ac:dyDescent="0.3">
      <c r="A981" s="95"/>
      <c r="B981" s="261" t="s">
        <v>990</v>
      </c>
      <c r="C981" s="263" t="s">
        <v>4008</v>
      </c>
      <c r="D981" s="265">
        <v>70002252</v>
      </c>
      <c r="E981" s="256" t="s">
        <v>4114</v>
      </c>
      <c r="F981" s="259">
        <v>11.348000000000001</v>
      </c>
      <c r="G981" s="256" t="s">
        <v>4039</v>
      </c>
      <c r="H981" s="259">
        <v>11.839</v>
      </c>
      <c r="I981" s="256" t="s">
        <v>4055</v>
      </c>
      <c r="J981" s="259">
        <v>12.194000000000001</v>
      </c>
    </row>
    <row r="982" spans="1:10" ht="15" thickBot="1" x14ac:dyDescent="0.35">
      <c r="A982" s="91"/>
      <c r="B982" s="262"/>
      <c r="C982" s="264"/>
      <c r="D982" s="266"/>
      <c r="E982" s="257"/>
      <c r="F982" s="257"/>
      <c r="G982" s="257"/>
      <c r="H982" s="257"/>
      <c r="I982" s="257"/>
      <c r="J982" s="257"/>
    </row>
    <row r="983" spans="1:10" x14ac:dyDescent="0.3">
      <c r="A983" s="95"/>
      <c r="B983" s="261" t="s">
        <v>1744</v>
      </c>
      <c r="C983" s="263" t="s">
        <v>4008</v>
      </c>
      <c r="D983" s="265">
        <v>70002248</v>
      </c>
      <c r="E983" s="256" t="s">
        <v>4177</v>
      </c>
      <c r="F983" s="267">
        <v>13.42</v>
      </c>
      <c r="G983" s="256"/>
      <c r="H983" s="260" t="s">
        <v>4007</v>
      </c>
      <c r="I983" s="256" t="s">
        <v>4070</v>
      </c>
      <c r="J983" s="259">
        <v>16.693999999999999</v>
      </c>
    </row>
    <row r="984" spans="1:10" ht="15" thickBot="1" x14ac:dyDescent="0.35">
      <c r="A984" s="91"/>
      <c r="B984" s="262"/>
      <c r="C984" s="264"/>
      <c r="D984" s="266"/>
      <c r="E984" s="257"/>
      <c r="F984" s="257"/>
      <c r="G984" s="257"/>
      <c r="H984" s="257"/>
      <c r="I984" s="257"/>
      <c r="J984" s="257"/>
    </row>
    <row r="985" spans="1:10" x14ac:dyDescent="0.3">
      <c r="A985" s="95"/>
      <c r="B985" s="261" t="s">
        <v>2372</v>
      </c>
      <c r="C985" s="263" t="s">
        <v>4008</v>
      </c>
      <c r="D985" s="265">
        <v>70002249</v>
      </c>
      <c r="E985" s="256" t="s">
        <v>4295</v>
      </c>
      <c r="F985" s="260" t="s">
        <v>4007</v>
      </c>
      <c r="G985" s="256" t="s">
        <v>4237</v>
      </c>
      <c r="H985" s="259">
        <v>9.0459999999999994</v>
      </c>
      <c r="I985" s="256"/>
      <c r="J985" s="260" t="s">
        <v>4007</v>
      </c>
    </row>
    <row r="986" spans="1:10" ht="15" thickBot="1" x14ac:dyDescent="0.35">
      <c r="A986" s="91"/>
      <c r="B986" s="262"/>
      <c r="C986" s="264"/>
      <c r="D986" s="266"/>
      <c r="E986" s="257"/>
      <c r="F986" s="257"/>
      <c r="G986" s="257"/>
      <c r="H986" s="257"/>
      <c r="I986" s="257"/>
      <c r="J986" s="257"/>
    </row>
    <row r="987" spans="1:10" x14ac:dyDescent="0.3">
      <c r="A987" s="95"/>
      <c r="B987" s="261" t="s">
        <v>2063</v>
      </c>
      <c r="C987" s="263" t="s">
        <v>4008</v>
      </c>
      <c r="D987" s="265">
        <v>70002255</v>
      </c>
      <c r="E987" s="256" t="s">
        <v>4296</v>
      </c>
      <c r="F987" s="260" t="s">
        <v>4007</v>
      </c>
      <c r="G987" s="256"/>
      <c r="H987" s="260" t="s">
        <v>4007</v>
      </c>
      <c r="I987" s="256"/>
      <c r="J987" s="260" t="s">
        <v>4007</v>
      </c>
    </row>
    <row r="988" spans="1:10" ht="15" thickBot="1" x14ac:dyDescent="0.35">
      <c r="A988" s="91"/>
      <c r="B988" s="262"/>
      <c r="C988" s="264"/>
      <c r="D988" s="266"/>
      <c r="E988" s="257"/>
      <c r="F988" s="257"/>
      <c r="G988" s="257"/>
      <c r="H988" s="257"/>
      <c r="I988" s="257"/>
      <c r="J988" s="257"/>
    </row>
    <row r="989" spans="1:10" x14ac:dyDescent="0.3">
      <c r="A989" s="95"/>
      <c r="B989" s="261" t="s">
        <v>2217</v>
      </c>
      <c r="C989" s="263" t="s">
        <v>4008</v>
      </c>
      <c r="D989" s="265">
        <v>70002247</v>
      </c>
      <c r="E989" s="256" t="s">
        <v>4297</v>
      </c>
      <c r="F989" s="260" t="s">
        <v>4007</v>
      </c>
      <c r="G989" s="256"/>
      <c r="H989" s="260" t="s">
        <v>4007</v>
      </c>
      <c r="I989" s="256"/>
      <c r="J989" s="260" t="s">
        <v>4007</v>
      </c>
    </row>
    <row r="990" spans="1:10" ht="15" thickBot="1" x14ac:dyDescent="0.35">
      <c r="A990" s="91"/>
      <c r="B990" s="262"/>
      <c r="C990" s="264"/>
      <c r="D990" s="266"/>
      <c r="E990" s="257"/>
      <c r="F990" s="257"/>
      <c r="G990" s="257"/>
      <c r="H990" s="257"/>
      <c r="I990" s="257"/>
      <c r="J990" s="257"/>
    </row>
    <row r="991" spans="1:10" x14ac:dyDescent="0.3">
      <c r="A991" s="95"/>
      <c r="B991" s="261" t="s">
        <v>2266</v>
      </c>
      <c r="C991" s="263" t="s">
        <v>4008</v>
      </c>
      <c r="D991" s="265">
        <v>70002250</v>
      </c>
      <c r="E991" s="256" t="s">
        <v>4298</v>
      </c>
      <c r="F991" s="260" t="s">
        <v>4007</v>
      </c>
      <c r="G991" s="256"/>
      <c r="H991" s="260" t="s">
        <v>4007</v>
      </c>
      <c r="I991" s="256"/>
      <c r="J991" s="260" t="s">
        <v>4007</v>
      </c>
    </row>
    <row r="992" spans="1:10" ht="15" thickBot="1" x14ac:dyDescent="0.35">
      <c r="A992" s="91"/>
      <c r="B992" s="262"/>
      <c r="C992" s="264"/>
      <c r="D992" s="266"/>
      <c r="E992" s="257"/>
      <c r="F992" s="257"/>
      <c r="G992" s="257"/>
      <c r="H992" s="257"/>
      <c r="I992" s="257"/>
      <c r="J992" s="257"/>
    </row>
    <row r="993" spans="1:10" x14ac:dyDescent="0.3">
      <c r="A993" s="95"/>
      <c r="B993" s="261" t="s">
        <v>2037</v>
      </c>
      <c r="C993" s="263" t="s">
        <v>4008</v>
      </c>
      <c r="D993" s="265">
        <v>70001180</v>
      </c>
      <c r="E993" s="256" t="s">
        <v>4299</v>
      </c>
      <c r="F993" s="260" t="s">
        <v>4007</v>
      </c>
      <c r="G993" s="256"/>
      <c r="H993" s="260" t="s">
        <v>4007</v>
      </c>
      <c r="I993" s="256"/>
      <c r="J993" s="260" t="s">
        <v>4007</v>
      </c>
    </row>
    <row r="994" spans="1:10" ht="15" thickBot="1" x14ac:dyDescent="0.35">
      <c r="A994" s="91"/>
      <c r="B994" s="262"/>
      <c r="C994" s="264"/>
      <c r="D994" s="266"/>
      <c r="E994" s="257"/>
      <c r="F994" s="257"/>
      <c r="G994" s="257"/>
      <c r="H994" s="257"/>
      <c r="I994" s="257"/>
      <c r="J994" s="257"/>
    </row>
    <row r="995" spans="1:10" x14ac:dyDescent="0.3">
      <c r="A995" s="95"/>
      <c r="B995" s="261" t="s">
        <v>1084</v>
      </c>
      <c r="C995" s="263" t="s">
        <v>4008</v>
      </c>
      <c r="D995" s="265">
        <v>70000336</v>
      </c>
      <c r="E995" s="256" t="s">
        <v>4300</v>
      </c>
      <c r="F995" s="260" t="s">
        <v>4007</v>
      </c>
      <c r="G995" s="256"/>
      <c r="H995" s="260" t="s">
        <v>4007</v>
      </c>
      <c r="I995" s="256"/>
      <c r="J995" s="260" t="s">
        <v>4007</v>
      </c>
    </row>
    <row r="996" spans="1:10" ht="15" thickBot="1" x14ac:dyDescent="0.35">
      <c r="A996" s="91"/>
      <c r="B996" s="262"/>
      <c r="C996" s="264"/>
      <c r="D996" s="266"/>
      <c r="E996" s="257"/>
      <c r="F996" s="257"/>
      <c r="G996" s="257"/>
      <c r="H996" s="257"/>
      <c r="I996" s="257"/>
      <c r="J996" s="257"/>
    </row>
    <row r="997" spans="1:10" x14ac:dyDescent="0.3">
      <c r="A997" s="95"/>
      <c r="B997" s="261" t="s">
        <v>1120</v>
      </c>
      <c r="C997" s="263" t="s">
        <v>4008</v>
      </c>
      <c r="D997" s="265">
        <v>70000335</v>
      </c>
      <c r="E997" s="256" t="s">
        <v>4149</v>
      </c>
      <c r="F997" s="260" t="s">
        <v>4007</v>
      </c>
      <c r="G997" s="256"/>
      <c r="H997" s="260" t="s">
        <v>4007</v>
      </c>
      <c r="I997" s="256"/>
      <c r="J997" s="260" t="s">
        <v>4007</v>
      </c>
    </row>
    <row r="998" spans="1:10" ht="15" thickBot="1" x14ac:dyDescent="0.35">
      <c r="A998" s="91"/>
      <c r="B998" s="262"/>
      <c r="C998" s="264"/>
      <c r="D998" s="266"/>
      <c r="E998" s="257"/>
      <c r="F998" s="257"/>
      <c r="G998" s="257"/>
      <c r="H998" s="257"/>
      <c r="I998" s="257"/>
      <c r="J998" s="257"/>
    </row>
    <row r="999" spans="1:10" x14ac:dyDescent="0.3">
      <c r="A999" s="95"/>
      <c r="B999" s="261" t="s">
        <v>2487</v>
      </c>
      <c r="C999" s="263" t="s">
        <v>4008</v>
      </c>
      <c r="D999" s="265">
        <v>70000334</v>
      </c>
      <c r="E999" s="256" t="s">
        <v>4301</v>
      </c>
      <c r="F999" s="260" t="s">
        <v>4007</v>
      </c>
      <c r="G999" s="256"/>
      <c r="H999" s="260" t="s">
        <v>4007</v>
      </c>
      <c r="I999" s="256"/>
      <c r="J999" s="260" t="s">
        <v>4007</v>
      </c>
    </row>
    <row r="1000" spans="1:10" ht="15" thickBot="1" x14ac:dyDescent="0.35">
      <c r="A1000" s="91"/>
      <c r="B1000" s="262"/>
      <c r="C1000" s="264"/>
      <c r="D1000" s="266"/>
      <c r="E1000" s="257"/>
      <c r="F1000" s="257"/>
      <c r="G1000" s="257"/>
      <c r="H1000" s="257"/>
      <c r="I1000" s="257"/>
      <c r="J1000" s="257"/>
    </row>
    <row r="1001" spans="1:10" x14ac:dyDescent="0.3">
      <c r="A1001" s="95"/>
      <c r="B1001" s="261" t="s">
        <v>994</v>
      </c>
      <c r="C1001" s="263" t="s">
        <v>4008</v>
      </c>
      <c r="D1001" s="265">
        <v>70000333</v>
      </c>
      <c r="E1001" s="256" t="s">
        <v>4033</v>
      </c>
      <c r="F1001" s="259">
        <v>38.750999999999998</v>
      </c>
      <c r="G1001" s="256" t="s">
        <v>4039</v>
      </c>
      <c r="H1001" s="259">
        <v>38.750999999999998</v>
      </c>
      <c r="I1001" s="256"/>
      <c r="J1001" s="260" t="s">
        <v>4007</v>
      </c>
    </row>
    <row r="1002" spans="1:10" ht="15" thickBot="1" x14ac:dyDescent="0.35">
      <c r="A1002" s="91"/>
      <c r="B1002" s="262"/>
      <c r="C1002" s="264"/>
      <c r="D1002" s="266"/>
      <c r="E1002" s="257"/>
      <c r="F1002" s="257"/>
      <c r="G1002" s="257"/>
      <c r="H1002" s="257"/>
      <c r="I1002" s="257"/>
      <c r="J1002" s="257"/>
    </row>
    <row r="1003" spans="1:10" x14ac:dyDescent="0.3">
      <c r="A1003" s="95"/>
      <c r="B1003" s="261" t="s">
        <v>1963</v>
      </c>
      <c r="C1003" s="263" t="s">
        <v>4008</v>
      </c>
      <c r="D1003" s="265">
        <v>70000328</v>
      </c>
      <c r="E1003" s="256" t="s">
        <v>4302</v>
      </c>
      <c r="F1003" s="260" t="s">
        <v>4007</v>
      </c>
      <c r="G1003" s="256"/>
      <c r="H1003" s="260" t="s">
        <v>4007</v>
      </c>
      <c r="I1003" s="256"/>
      <c r="J1003" s="260" t="s">
        <v>4007</v>
      </c>
    </row>
    <row r="1004" spans="1:10" ht="15" thickBot="1" x14ac:dyDescent="0.35">
      <c r="A1004" s="91"/>
      <c r="B1004" s="262"/>
      <c r="C1004" s="264"/>
      <c r="D1004" s="266"/>
      <c r="E1004" s="257"/>
      <c r="F1004" s="257"/>
      <c r="G1004" s="257"/>
      <c r="H1004" s="257"/>
      <c r="I1004" s="257"/>
      <c r="J1004" s="257"/>
    </row>
    <row r="1005" spans="1:10" x14ac:dyDescent="0.3">
      <c r="A1005" s="95"/>
      <c r="B1005" s="261" t="s">
        <v>1169</v>
      </c>
      <c r="C1005" s="263" t="s">
        <v>4008</v>
      </c>
      <c r="D1005" s="265">
        <v>70000330</v>
      </c>
      <c r="E1005" s="256" t="s">
        <v>4009</v>
      </c>
      <c r="F1005" s="268">
        <v>11.5</v>
      </c>
      <c r="G1005" s="256" t="s">
        <v>4010</v>
      </c>
      <c r="H1005" s="268">
        <v>12.1</v>
      </c>
      <c r="I1005" s="256" t="s">
        <v>4012</v>
      </c>
      <c r="J1005" s="267">
        <v>13.27</v>
      </c>
    </row>
    <row r="1006" spans="1:10" ht="15" thickBot="1" x14ac:dyDescent="0.35">
      <c r="A1006" s="91"/>
      <c r="B1006" s="262"/>
      <c r="C1006" s="264"/>
      <c r="D1006" s="266"/>
      <c r="E1006" s="257"/>
      <c r="F1006" s="257"/>
      <c r="G1006" s="257"/>
      <c r="H1006" s="257"/>
      <c r="I1006" s="257"/>
      <c r="J1006" s="257"/>
    </row>
    <row r="1007" spans="1:10" x14ac:dyDescent="0.3">
      <c r="A1007" s="95"/>
      <c r="B1007" s="261" t="s">
        <v>996</v>
      </c>
      <c r="C1007" s="263" t="s">
        <v>4008</v>
      </c>
      <c r="D1007" s="265">
        <v>70000327</v>
      </c>
      <c r="E1007" s="256" t="s">
        <v>4207</v>
      </c>
      <c r="F1007" s="260" t="s">
        <v>4007</v>
      </c>
      <c r="G1007" s="256"/>
      <c r="H1007" s="260" t="s">
        <v>4007</v>
      </c>
      <c r="I1007" s="256"/>
      <c r="J1007" s="260" t="s">
        <v>4007</v>
      </c>
    </row>
    <row r="1008" spans="1:10" ht="15" thickBot="1" x14ac:dyDescent="0.35">
      <c r="A1008" s="91"/>
      <c r="B1008" s="262"/>
      <c r="C1008" s="264"/>
      <c r="D1008" s="266"/>
      <c r="E1008" s="257"/>
      <c r="F1008" s="257"/>
      <c r="G1008" s="257"/>
      <c r="H1008" s="257"/>
      <c r="I1008" s="257"/>
      <c r="J1008" s="257"/>
    </row>
    <row r="1009" spans="1:10" x14ac:dyDescent="0.3">
      <c r="A1009" s="95"/>
      <c r="B1009" s="261" t="s">
        <v>2402</v>
      </c>
      <c r="C1009" s="263" t="s">
        <v>4008</v>
      </c>
      <c r="D1009" s="265">
        <v>70000326</v>
      </c>
      <c r="E1009" s="256" t="s">
        <v>4196</v>
      </c>
      <c r="F1009" s="260" t="s">
        <v>4007</v>
      </c>
      <c r="G1009" s="256"/>
      <c r="H1009" s="260" t="s">
        <v>4007</v>
      </c>
      <c r="I1009" s="256"/>
      <c r="J1009" s="260" t="s">
        <v>4007</v>
      </c>
    </row>
    <row r="1010" spans="1:10" ht="15" thickBot="1" x14ac:dyDescent="0.35">
      <c r="A1010" s="91"/>
      <c r="B1010" s="262"/>
      <c r="C1010" s="264"/>
      <c r="D1010" s="266"/>
      <c r="E1010" s="257"/>
      <c r="F1010" s="257"/>
      <c r="G1010" s="257"/>
      <c r="H1010" s="257"/>
      <c r="I1010" s="257"/>
      <c r="J1010" s="257"/>
    </row>
    <row r="1011" spans="1:10" x14ac:dyDescent="0.3">
      <c r="A1011" s="95"/>
      <c r="B1011" s="261" t="s">
        <v>2137</v>
      </c>
      <c r="C1011" s="263" t="s">
        <v>4008</v>
      </c>
      <c r="D1011" s="265">
        <v>70000332</v>
      </c>
      <c r="E1011" s="256" t="s">
        <v>4197</v>
      </c>
      <c r="F1011" s="260" t="s">
        <v>4007</v>
      </c>
      <c r="G1011" s="256" t="s">
        <v>4233</v>
      </c>
      <c r="H1011" s="259">
        <v>20.193000000000001</v>
      </c>
      <c r="I1011" s="256" t="s">
        <v>4016</v>
      </c>
      <c r="J1011" s="259">
        <v>21.634</v>
      </c>
    </row>
    <row r="1012" spans="1:10" ht="15" thickBot="1" x14ac:dyDescent="0.35">
      <c r="A1012" s="91"/>
      <c r="B1012" s="262"/>
      <c r="C1012" s="264"/>
      <c r="D1012" s="266"/>
      <c r="E1012" s="257"/>
      <c r="F1012" s="257"/>
      <c r="G1012" s="257"/>
      <c r="H1012" s="257"/>
      <c r="I1012" s="257"/>
      <c r="J1012" s="257"/>
    </row>
    <row r="1013" spans="1:10" x14ac:dyDescent="0.3">
      <c r="A1013" s="95"/>
      <c r="B1013" s="261" t="s">
        <v>2297</v>
      </c>
      <c r="C1013" s="263" t="s">
        <v>4008</v>
      </c>
      <c r="D1013" s="265">
        <v>70000331</v>
      </c>
      <c r="E1013" s="256" t="s">
        <v>4284</v>
      </c>
      <c r="F1013" s="260" t="s">
        <v>4007</v>
      </c>
      <c r="G1013" s="256"/>
      <c r="H1013" s="260" t="s">
        <v>4007</v>
      </c>
      <c r="I1013" s="256"/>
      <c r="J1013" s="260" t="s">
        <v>4007</v>
      </c>
    </row>
    <row r="1014" spans="1:10" ht="15" thickBot="1" x14ac:dyDescent="0.35">
      <c r="A1014" s="91"/>
      <c r="B1014" s="262"/>
      <c r="C1014" s="264"/>
      <c r="D1014" s="266"/>
      <c r="E1014" s="257"/>
      <c r="F1014" s="257"/>
      <c r="G1014" s="257"/>
      <c r="H1014" s="257"/>
      <c r="I1014" s="257"/>
      <c r="J1014" s="257"/>
    </row>
    <row r="1015" spans="1:10" x14ac:dyDescent="0.3">
      <c r="A1015" s="95"/>
      <c r="B1015" s="261" t="s">
        <v>494</v>
      </c>
      <c r="C1015" s="263" t="s">
        <v>4008</v>
      </c>
      <c r="D1015" s="265">
        <v>70000325</v>
      </c>
      <c r="E1015" s="256" t="s">
        <v>4089</v>
      </c>
      <c r="F1015" s="267">
        <v>9.75</v>
      </c>
      <c r="G1015" s="256"/>
      <c r="H1015" s="260" t="s">
        <v>4007</v>
      </c>
      <c r="I1015" s="256" t="s">
        <v>4112</v>
      </c>
      <c r="J1015" s="267">
        <v>10.56</v>
      </c>
    </row>
    <row r="1016" spans="1:10" ht="15" thickBot="1" x14ac:dyDescent="0.35">
      <c r="A1016" s="91"/>
      <c r="B1016" s="262"/>
      <c r="C1016" s="264"/>
      <c r="D1016" s="266"/>
      <c r="E1016" s="257"/>
      <c r="F1016" s="257"/>
      <c r="G1016" s="257"/>
      <c r="H1016" s="257"/>
      <c r="I1016" s="257"/>
      <c r="J1016" s="257"/>
    </row>
    <row r="1017" spans="1:10" x14ac:dyDescent="0.3">
      <c r="A1017" s="95"/>
      <c r="B1017" s="261" t="s">
        <v>2206</v>
      </c>
      <c r="C1017" s="263" t="s">
        <v>4008</v>
      </c>
      <c r="D1017" s="265">
        <v>70000329</v>
      </c>
      <c r="E1017" s="256" t="s">
        <v>4198</v>
      </c>
      <c r="F1017" s="260" t="s">
        <v>4007</v>
      </c>
      <c r="G1017" s="256"/>
      <c r="H1017" s="260" t="s">
        <v>4007</v>
      </c>
      <c r="I1017" s="256"/>
      <c r="J1017" s="260" t="s">
        <v>4007</v>
      </c>
    </row>
    <row r="1018" spans="1:10" ht="15" thickBot="1" x14ac:dyDescent="0.35">
      <c r="A1018" s="91"/>
      <c r="B1018" s="262"/>
      <c r="C1018" s="264"/>
      <c r="D1018" s="266"/>
      <c r="E1018" s="257"/>
      <c r="F1018" s="257"/>
      <c r="G1018" s="257"/>
      <c r="H1018" s="257"/>
      <c r="I1018" s="257"/>
      <c r="J1018" s="257"/>
    </row>
    <row r="1019" spans="1:10" x14ac:dyDescent="0.3">
      <c r="A1019" s="95"/>
      <c r="B1019" s="261" t="s">
        <v>609</v>
      </c>
      <c r="C1019" s="263" t="s">
        <v>4008</v>
      </c>
      <c r="D1019" s="265">
        <v>70001815</v>
      </c>
      <c r="E1019" s="256" t="s">
        <v>4009</v>
      </c>
      <c r="F1019" s="259">
        <v>5.6769999999999996</v>
      </c>
      <c r="G1019" s="256"/>
      <c r="H1019" s="260" t="s">
        <v>4007</v>
      </c>
      <c r="I1019" s="256" t="s">
        <v>4187</v>
      </c>
      <c r="J1019" s="259">
        <v>6.3419999999999996</v>
      </c>
    </row>
    <row r="1020" spans="1:10" ht="15" thickBot="1" x14ac:dyDescent="0.35">
      <c r="A1020" s="91"/>
      <c r="B1020" s="262"/>
      <c r="C1020" s="264"/>
      <c r="D1020" s="266"/>
      <c r="E1020" s="257"/>
      <c r="F1020" s="257"/>
      <c r="G1020" s="257"/>
      <c r="H1020" s="257"/>
      <c r="I1020" s="257"/>
      <c r="J1020" s="257"/>
    </row>
    <row r="1021" spans="1:10" x14ac:dyDescent="0.3">
      <c r="A1021" s="95"/>
      <c r="B1021" s="261" t="s">
        <v>2272</v>
      </c>
      <c r="C1021" s="263" t="s">
        <v>4008</v>
      </c>
      <c r="D1021" s="265">
        <v>70001824</v>
      </c>
      <c r="E1021" s="256" t="s">
        <v>4207</v>
      </c>
      <c r="F1021" s="260" t="s">
        <v>4007</v>
      </c>
      <c r="G1021" s="256"/>
      <c r="H1021" s="260" t="s">
        <v>4007</v>
      </c>
      <c r="I1021" s="256"/>
      <c r="J1021" s="260" t="s">
        <v>4007</v>
      </c>
    </row>
    <row r="1022" spans="1:10" ht="15" thickBot="1" x14ac:dyDescent="0.35">
      <c r="A1022" s="91"/>
      <c r="B1022" s="262"/>
      <c r="C1022" s="264"/>
      <c r="D1022" s="266"/>
      <c r="E1022" s="257"/>
      <c r="F1022" s="257"/>
      <c r="G1022" s="257"/>
      <c r="H1022" s="257"/>
      <c r="I1022" s="257"/>
      <c r="J1022" s="257"/>
    </row>
    <row r="1023" spans="1:10" x14ac:dyDescent="0.3">
      <c r="A1023" s="95"/>
      <c r="B1023" s="261" t="s">
        <v>2428</v>
      </c>
      <c r="C1023" s="263" t="s">
        <v>4008</v>
      </c>
      <c r="D1023" s="265">
        <v>70001816</v>
      </c>
      <c r="E1023" s="256" t="s">
        <v>4075</v>
      </c>
      <c r="F1023" s="260" t="s">
        <v>4007</v>
      </c>
      <c r="G1023" s="256"/>
      <c r="H1023" s="260" t="s">
        <v>4007</v>
      </c>
      <c r="I1023" s="256"/>
      <c r="J1023" s="260" t="s">
        <v>4007</v>
      </c>
    </row>
    <row r="1024" spans="1:10" ht="15" thickBot="1" x14ac:dyDescent="0.35">
      <c r="A1024" s="91"/>
      <c r="B1024" s="262"/>
      <c r="C1024" s="264"/>
      <c r="D1024" s="266"/>
      <c r="E1024" s="257"/>
      <c r="F1024" s="257"/>
      <c r="G1024" s="257"/>
      <c r="H1024" s="257"/>
      <c r="I1024" s="257"/>
      <c r="J1024" s="257"/>
    </row>
    <row r="1025" spans="1:10" x14ac:dyDescent="0.3">
      <c r="A1025" s="95"/>
      <c r="B1025" s="261" t="s">
        <v>2415</v>
      </c>
      <c r="C1025" s="263" t="s">
        <v>4008</v>
      </c>
      <c r="D1025" s="265">
        <v>70001822</v>
      </c>
      <c r="E1025" s="256" t="s">
        <v>4115</v>
      </c>
      <c r="F1025" s="259">
        <v>4.9020000000000001</v>
      </c>
      <c r="G1025" s="256" t="s">
        <v>4132</v>
      </c>
      <c r="H1025" s="259">
        <v>5.2510000000000003</v>
      </c>
      <c r="I1025" s="256" t="s">
        <v>4047</v>
      </c>
      <c r="J1025" s="259">
        <v>5.6740000000000004</v>
      </c>
    </row>
    <row r="1026" spans="1:10" ht="15" thickBot="1" x14ac:dyDescent="0.35">
      <c r="A1026" s="91"/>
      <c r="B1026" s="262"/>
      <c r="C1026" s="264"/>
      <c r="D1026" s="266"/>
      <c r="E1026" s="257"/>
      <c r="F1026" s="257"/>
      <c r="G1026" s="257"/>
      <c r="H1026" s="257"/>
      <c r="I1026" s="257"/>
      <c r="J1026" s="257"/>
    </row>
    <row r="1027" spans="1:10" x14ac:dyDescent="0.3">
      <c r="A1027" s="95"/>
      <c r="B1027" s="261" t="s">
        <v>687</v>
      </c>
      <c r="C1027" s="263" t="s">
        <v>4008</v>
      </c>
      <c r="D1027" s="265">
        <v>70001817</v>
      </c>
      <c r="E1027" s="256" t="s">
        <v>4253</v>
      </c>
      <c r="F1027" s="260" t="s">
        <v>4007</v>
      </c>
      <c r="G1027" s="256"/>
      <c r="H1027" s="260" t="s">
        <v>4007</v>
      </c>
      <c r="I1027" s="256"/>
      <c r="J1027" s="260" t="s">
        <v>4007</v>
      </c>
    </row>
    <row r="1028" spans="1:10" ht="15" thickBot="1" x14ac:dyDescent="0.35">
      <c r="A1028" s="91"/>
      <c r="B1028" s="262"/>
      <c r="C1028" s="264"/>
      <c r="D1028" s="266"/>
      <c r="E1028" s="257"/>
      <c r="F1028" s="257"/>
      <c r="G1028" s="257"/>
      <c r="H1028" s="257"/>
      <c r="I1028" s="257"/>
      <c r="J1028" s="257"/>
    </row>
    <row r="1029" spans="1:10" x14ac:dyDescent="0.3">
      <c r="A1029" s="95"/>
      <c r="B1029" s="261" t="s">
        <v>2511</v>
      </c>
      <c r="C1029" s="263" t="s">
        <v>4008</v>
      </c>
      <c r="D1029" s="265">
        <v>70001814</v>
      </c>
      <c r="E1029" s="256" t="s">
        <v>4303</v>
      </c>
      <c r="F1029" s="260" t="s">
        <v>4007</v>
      </c>
      <c r="G1029" s="256"/>
      <c r="H1029" s="260" t="s">
        <v>4007</v>
      </c>
      <c r="I1029" s="256"/>
      <c r="J1029" s="260" t="s">
        <v>4007</v>
      </c>
    </row>
    <row r="1030" spans="1:10" ht="15" thickBot="1" x14ac:dyDescent="0.35">
      <c r="A1030" s="91"/>
      <c r="B1030" s="262"/>
      <c r="C1030" s="264"/>
      <c r="D1030" s="266"/>
      <c r="E1030" s="257"/>
      <c r="F1030" s="257"/>
      <c r="G1030" s="257"/>
      <c r="H1030" s="257"/>
      <c r="I1030" s="257"/>
      <c r="J1030" s="257"/>
    </row>
    <row r="1031" spans="1:10" x14ac:dyDescent="0.3">
      <c r="A1031" s="95"/>
      <c r="B1031" s="261" t="s">
        <v>2404</v>
      </c>
      <c r="C1031" s="263" t="s">
        <v>4008</v>
      </c>
      <c r="D1031" s="265">
        <v>70001813</v>
      </c>
      <c r="E1031" s="256" t="s">
        <v>4304</v>
      </c>
      <c r="F1031" s="260" t="s">
        <v>4007</v>
      </c>
      <c r="G1031" s="256"/>
      <c r="H1031" s="260" t="s">
        <v>4007</v>
      </c>
      <c r="I1031" s="256"/>
      <c r="J1031" s="260" t="s">
        <v>4007</v>
      </c>
    </row>
    <row r="1032" spans="1:10" ht="15" thickBot="1" x14ac:dyDescent="0.35">
      <c r="A1032" s="91"/>
      <c r="B1032" s="262"/>
      <c r="C1032" s="264"/>
      <c r="D1032" s="266"/>
      <c r="E1032" s="257"/>
      <c r="F1032" s="257"/>
      <c r="G1032" s="257"/>
      <c r="H1032" s="257"/>
      <c r="I1032" s="257"/>
      <c r="J1032" s="257"/>
    </row>
    <row r="1033" spans="1:10" x14ac:dyDescent="0.3">
      <c r="A1033" s="95"/>
      <c r="B1033" s="261" t="s">
        <v>1315</v>
      </c>
      <c r="C1033" s="263" t="s">
        <v>4006</v>
      </c>
      <c r="D1033" s="265">
        <v>70001821</v>
      </c>
      <c r="E1033" s="256" t="s">
        <v>4305</v>
      </c>
      <c r="F1033" s="260" t="s">
        <v>4007</v>
      </c>
      <c r="G1033" s="256"/>
      <c r="H1033" s="260" t="s">
        <v>4007</v>
      </c>
      <c r="I1033" s="256"/>
      <c r="J1033" s="260" t="s">
        <v>4007</v>
      </c>
    </row>
    <row r="1034" spans="1:10" ht="15" thickBot="1" x14ac:dyDescent="0.35">
      <c r="A1034" s="91"/>
      <c r="B1034" s="262"/>
      <c r="C1034" s="264"/>
      <c r="D1034" s="266"/>
      <c r="E1034" s="257"/>
      <c r="F1034" s="257"/>
      <c r="G1034" s="257"/>
      <c r="H1034" s="257"/>
      <c r="I1034" s="257"/>
      <c r="J1034" s="257"/>
    </row>
    <row r="1035" spans="1:10" x14ac:dyDescent="0.3">
      <c r="A1035" s="95"/>
      <c r="B1035" s="261" t="s">
        <v>496</v>
      </c>
      <c r="C1035" s="263" t="s">
        <v>4008</v>
      </c>
      <c r="D1035" s="265">
        <v>70001823</v>
      </c>
      <c r="E1035" s="256" t="s">
        <v>4046</v>
      </c>
      <c r="F1035" s="260" t="s">
        <v>4007</v>
      </c>
      <c r="G1035" s="256"/>
      <c r="H1035" s="260" t="s">
        <v>4007</v>
      </c>
      <c r="I1035" s="256"/>
      <c r="J1035" s="260" t="s">
        <v>4007</v>
      </c>
    </row>
    <row r="1036" spans="1:10" ht="15" thickBot="1" x14ac:dyDescent="0.35">
      <c r="A1036" s="91"/>
      <c r="B1036" s="262"/>
      <c r="C1036" s="264"/>
      <c r="D1036" s="266"/>
      <c r="E1036" s="257"/>
      <c r="F1036" s="257"/>
      <c r="G1036" s="257"/>
      <c r="H1036" s="257"/>
      <c r="I1036" s="257"/>
      <c r="J1036" s="257"/>
    </row>
    <row r="1037" spans="1:10" x14ac:dyDescent="0.3">
      <c r="A1037" s="95"/>
      <c r="B1037" s="261" t="s">
        <v>2424</v>
      </c>
      <c r="C1037" s="263" t="s">
        <v>4008</v>
      </c>
      <c r="D1037" s="265">
        <v>70001819</v>
      </c>
      <c r="E1037" s="256" t="s">
        <v>4152</v>
      </c>
      <c r="F1037" s="260" t="s">
        <v>4007</v>
      </c>
      <c r="G1037" s="256"/>
      <c r="H1037" s="260" t="s">
        <v>4007</v>
      </c>
      <c r="I1037" s="256"/>
      <c r="J1037" s="260" t="s">
        <v>4007</v>
      </c>
    </row>
    <row r="1038" spans="1:10" ht="15" thickBot="1" x14ac:dyDescent="0.35">
      <c r="A1038" s="91"/>
      <c r="B1038" s="262"/>
      <c r="C1038" s="264"/>
      <c r="D1038" s="266"/>
      <c r="E1038" s="257"/>
      <c r="F1038" s="257"/>
      <c r="G1038" s="257"/>
      <c r="H1038" s="257"/>
      <c r="I1038" s="257"/>
      <c r="J1038" s="257"/>
    </row>
    <row r="1039" spans="1:10" x14ac:dyDescent="0.3">
      <c r="A1039" s="95"/>
      <c r="B1039" s="261" t="s">
        <v>2095</v>
      </c>
      <c r="C1039" s="263" t="s">
        <v>4008</v>
      </c>
      <c r="D1039" s="265">
        <v>70001818</v>
      </c>
      <c r="E1039" s="256" t="s">
        <v>4075</v>
      </c>
      <c r="F1039" s="260" t="s">
        <v>4007</v>
      </c>
      <c r="G1039" s="256"/>
      <c r="H1039" s="260" t="s">
        <v>4007</v>
      </c>
      <c r="I1039" s="256"/>
      <c r="J1039" s="260" t="s">
        <v>4007</v>
      </c>
    </row>
    <row r="1040" spans="1:10" ht="15" thickBot="1" x14ac:dyDescent="0.35">
      <c r="A1040" s="91"/>
      <c r="B1040" s="262"/>
      <c r="C1040" s="264"/>
      <c r="D1040" s="266"/>
      <c r="E1040" s="257"/>
      <c r="F1040" s="257"/>
      <c r="G1040" s="257"/>
      <c r="H1040" s="257"/>
      <c r="I1040" s="257"/>
      <c r="J1040" s="257"/>
    </row>
    <row r="1041" spans="1:10" x14ac:dyDescent="0.3">
      <c r="A1041" s="95"/>
      <c r="B1041" s="261" t="s">
        <v>1546</v>
      </c>
      <c r="C1041" s="263" t="s">
        <v>4008</v>
      </c>
      <c r="D1041" s="265">
        <v>70001820</v>
      </c>
      <c r="E1041" s="256" t="s">
        <v>4150</v>
      </c>
      <c r="F1041" s="260" t="s">
        <v>4007</v>
      </c>
      <c r="G1041" s="256"/>
      <c r="H1041" s="260" t="s">
        <v>4007</v>
      </c>
      <c r="I1041" s="256"/>
      <c r="J1041" s="260" t="s">
        <v>4007</v>
      </c>
    </row>
    <row r="1042" spans="1:10" ht="15" thickBot="1" x14ac:dyDescent="0.35">
      <c r="A1042" s="91"/>
      <c r="B1042" s="262"/>
      <c r="C1042" s="264"/>
      <c r="D1042" s="266"/>
      <c r="E1042" s="257"/>
      <c r="F1042" s="257"/>
      <c r="G1042" s="257"/>
      <c r="H1042" s="257"/>
      <c r="I1042" s="257"/>
      <c r="J1042" s="257"/>
    </row>
    <row r="1043" spans="1:10" x14ac:dyDescent="0.3">
      <c r="A1043" s="95"/>
      <c r="B1043" s="261" t="s">
        <v>810</v>
      </c>
      <c r="C1043" s="263" t="s">
        <v>4008</v>
      </c>
      <c r="D1043" s="265">
        <v>70000735</v>
      </c>
      <c r="E1043" s="256" t="s">
        <v>4145</v>
      </c>
      <c r="F1043" s="260" t="s">
        <v>4007</v>
      </c>
      <c r="G1043" s="256"/>
      <c r="H1043" s="260" t="s">
        <v>4007</v>
      </c>
      <c r="I1043" s="256"/>
      <c r="J1043" s="260" t="s">
        <v>4007</v>
      </c>
    </row>
    <row r="1044" spans="1:10" ht="15" thickBot="1" x14ac:dyDescent="0.35">
      <c r="A1044" s="91"/>
      <c r="B1044" s="262"/>
      <c r="C1044" s="264"/>
      <c r="D1044" s="266"/>
      <c r="E1044" s="257"/>
      <c r="F1044" s="257"/>
      <c r="G1044" s="257"/>
      <c r="H1044" s="257"/>
      <c r="I1044" s="257"/>
      <c r="J1044" s="257"/>
    </row>
    <row r="1045" spans="1:10" x14ac:dyDescent="0.3">
      <c r="A1045" s="95"/>
      <c r="B1045" s="261" t="s">
        <v>2065</v>
      </c>
      <c r="C1045" s="263" t="s">
        <v>4008</v>
      </c>
      <c r="D1045" s="265">
        <v>7000738</v>
      </c>
      <c r="E1045" s="256" t="s">
        <v>4031</v>
      </c>
      <c r="F1045" s="260" t="s">
        <v>4007</v>
      </c>
      <c r="G1045" s="256"/>
      <c r="H1045" s="260" t="s">
        <v>4007</v>
      </c>
      <c r="I1045" s="256"/>
      <c r="J1045" s="260" t="s">
        <v>4007</v>
      </c>
    </row>
    <row r="1046" spans="1:10" ht="15" thickBot="1" x14ac:dyDescent="0.35">
      <c r="A1046" s="91"/>
      <c r="B1046" s="262"/>
      <c r="C1046" s="264"/>
      <c r="D1046" s="266"/>
      <c r="E1046" s="257"/>
      <c r="F1046" s="257"/>
      <c r="G1046" s="257"/>
      <c r="H1046" s="257"/>
      <c r="I1046" s="257"/>
      <c r="J1046" s="257"/>
    </row>
    <row r="1047" spans="1:10" x14ac:dyDescent="0.3">
      <c r="A1047" s="95"/>
      <c r="B1047" s="261" t="s">
        <v>866</v>
      </c>
      <c r="C1047" s="263" t="s">
        <v>4008</v>
      </c>
      <c r="D1047" s="265">
        <v>70000734</v>
      </c>
      <c r="E1047" s="256" t="s">
        <v>4178</v>
      </c>
      <c r="F1047" s="260" t="s">
        <v>4007</v>
      </c>
      <c r="G1047" s="256"/>
      <c r="H1047" s="260" t="s">
        <v>4007</v>
      </c>
      <c r="I1047" s="256"/>
      <c r="J1047" s="260" t="s">
        <v>4007</v>
      </c>
    </row>
    <row r="1048" spans="1:10" ht="15" thickBot="1" x14ac:dyDescent="0.35">
      <c r="A1048" s="91"/>
      <c r="B1048" s="262"/>
      <c r="C1048" s="264"/>
      <c r="D1048" s="266"/>
      <c r="E1048" s="257"/>
      <c r="F1048" s="257"/>
      <c r="G1048" s="257"/>
      <c r="H1048" s="257"/>
      <c r="I1048" s="257"/>
      <c r="J1048" s="257"/>
    </row>
    <row r="1049" spans="1:10" x14ac:dyDescent="0.3">
      <c r="A1049" s="95"/>
      <c r="B1049" s="261" t="s">
        <v>1352</v>
      </c>
      <c r="C1049" s="263" t="s">
        <v>4008</v>
      </c>
      <c r="D1049" s="265">
        <v>70000733</v>
      </c>
      <c r="E1049" s="256" t="s">
        <v>4062</v>
      </c>
      <c r="F1049" s="259">
        <v>13.869</v>
      </c>
      <c r="G1049" s="256" t="s">
        <v>4111</v>
      </c>
      <c r="H1049" s="259">
        <v>14.693</v>
      </c>
      <c r="I1049" s="256" t="s">
        <v>4024</v>
      </c>
      <c r="J1049" s="268">
        <v>15.5</v>
      </c>
    </row>
    <row r="1050" spans="1:10" ht="15" thickBot="1" x14ac:dyDescent="0.35">
      <c r="A1050" s="91"/>
      <c r="B1050" s="262"/>
      <c r="C1050" s="264"/>
      <c r="D1050" s="266"/>
      <c r="E1050" s="257"/>
      <c r="F1050" s="257"/>
      <c r="G1050" s="257"/>
      <c r="H1050" s="257"/>
      <c r="I1050" s="257"/>
      <c r="J1050" s="257"/>
    </row>
    <row r="1051" spans="1:10" x14ac:dyDescent="0.3">
      <c r="A1051" s="95"/>
      <c r="B1051" s="261" t="s">
        <v>998</v>
      </c>
      <c r="C1051" s="263" t="s">
        <v>4008</v>
      </c>
      <c r="D1051" s="265">
        <v>70000743</v>
      </c>
      <c r="E1051" s="256" t="s">
        <v>4220</v>
      </c>
      <c r="F1051" s="260" t="s">
        <v>4007</v>
      </c>
      <c r="G1051" s="256"/>
      <c r="H1051" s="260" t="s">
        <v>4007</v>
      </c>
      <c r="I1051" s="256"/>
      <c r="J1051" s="260" t="s">
        <v>4007</v>
      </c>
    </row>
    <row r="1052" spans="1:10" ht="15" thickBot="1" x14ac:dyDescent="0.35">
      <c r="A1052" s="91"/>
      <c r="B1052" s="262"/>
      <c r="C1052" s="264"/>
      <c r="D1052" s="266"/>
      <c r="E1052" s="257"/>
      <c r="F1052" s="257"/>
      <c r="G1052" s="257"/>
      <c r="H1052" s="257"/>
      <c r="I1052" s="257"/>
      <c r="J1052" s="257"/>
    </row>
    <row r="1053" spans="1:10" x14ac:dyDescent="0.3">
      <c r="A1053" s="95"/>
      <c r="B1053" s="261" t="s">
        <v>1358</v>
      </c>
      <c r="C1053" s="263" t="s">
        <v>4008</v>
      </c>
      <c r="D1053" s="265">
        <v>70000741</v>
      </c>
      <c r="E1053" s="256" t="s">
        <v>4306</v>
      </c>
      <c r="F1053" s="260" t="s">
        <v>4007</v>
      </c>
      <c r="G1053" s="256"/>
      <c r="H1053" s="260" t="s">
        <v>4007</v>
      </c>
      <c r="I1053" s="256"/>
      <c r="J1053" s="260" t="s">
        <v>4007</v>
      </c>
    </row>
    <row r="1054" spans="1:10" ht="15" thickBot="1" x14ac:dyDescent="0.35">
      <c r="A1054" s="91"/>
      <c r="B1054" s="262"/>
      <c r="C1054" s="264"/>
      <c r="D1054" s="266"/>
      <c r="E1054" s="257"/>
      <c r="F1054" s="257"/>
      <c r="G1054" s="257"/>
      <c r="H1054" s="257"/>
      <c r="I1054" s="257"/>
      <c r="J1054" s="257"/>
    </row>
    <row r="1055" spans="1:10" x14ac:dyDescent="0.3">
      <c r="A1055" s="95"/>
      <c r="B1055" s="261" t="s">
        <v>913</v>
      </c>
      <c r="C1055" s="263" t="s">
        <v>4008</v>
      </c>
      <c r="D1055" s="265">
        <v>70000740</v>
      </c>
      <c r="E1055" s="256" t="s">
        <v>4089</v>
      </c>
      <c r="F1055" s="259">
        <v>2.5139999999999998</v>
      </c>
      <c r="G1055" s="256"/>
      <c r="H1055" s="260" t="s">
        <v>4007</v>
      </c>
      <c r="I1055" s="256" t="s">
        <v>4068</v>
      </c>
      <c r="J1055" s="259">
        <v>3.254</v>
      </c>
    </row>
    <row r="1056" spans="1:10" ht="15" thickBot="1" x14ac:dyDescent="0.35">
      <c r="A1056" s="91"/>
      <c r="B1056" s="262"/>
      <c r="C1056" s="264"/>
      <c r="D1056" s="266"/>
      <c r="E1056" s="257"/>
      <c r="F1056" s="257"/>
      <c r="G1056" s="257"/>
      <c r="H1056" s="257"/>
      <c r="I1056" s="257"/>
      <c r="J1056" s="257"/>
    </row>
    <row r="1057" spans="1:10" x14ac:dyDescent="0.3">
      <c r="A1057" s="95"/>
      <c r="B1057" s="261" t="s">
        <v>2055</v>
      </c>
      <c r="C1057" s="263" t="s">
        <v>4008</v>
      </c>
      <c r="D1057" s="265">
        <v>70000739</v>
      </c>
      <c r="E1057" s="256" t="s">
        <v>4307</v>
      </c>
      <c r="F1057" s="260" t="s">
        <v>4007</v>
      </c>
      <c r="G1057" s="256"/>
      <c r="H1057" s="260" t="s">
        <v>4007</v>
      </c>
      <c r="I1057" s="256"/>
      <c r="J1057" s="260" t="s">
        <v>4007</v>
      </c>
    </row>
    <row r="1058" spans="1:10" ht="15" thickBot="1" x14ac:dyDescent="0.35">
      <c r="A1058" s="91"/>
      <c r="B1058" s="262"/>
      <c r="C1058" s="264"/>
      <c r="D1058" s="266"/>
      <c r="E1058" s="257"/>
      <c r="F1058" s="257"/>
      <c r="G1058" s="257"/>
      <c r="H1058" s="257"/>
      <c r="I1058" s="257"/>
      <c r="J1058" s="257"/>
    </row>
    <row r="1059" spans="1:10" x14ac:dyDescent="0.3">
      <c r="A1059" s="95"/>
      <c r="B1059" s="261" t="s">
        <v>2430</v>
      </c>
      <c r="C1059" s="263" t="s">
        <v>4008</v>
      </c>
      <c r="D1059" s="265">
        <v>70000744</v>
      </c>
      <c r="E1059" s="256" t="s">
        <v>4188</v>
      </c>
      <c r="F1059" s="259">
        <v>7.306</v>
      </c>
      <c r="G1059" s="256" t="s">
        <v>4092</v>
      </c>
      <c r="H1059" s="259">
        <v>7.306</v>
      </c>
      <c r="I1059" s="256" t="s">
        <v>4112</v>
      </c>
      <c r="J1059" s="259">
        <v>7.4130000000000003</v>
      </c>
    </row>
    <row r="1060" spans="1:10" ht="15" thickBot="1" x14ac:dyDescent="0.35">
      <c r="A1060" s="91"/>
      <c r="B1060" s="262"/>
      <c r="C1060" s="264"/>
      <c r="D1060" s="266"/>
      <c r="E1060" s="257"/>
      <c r="F1060" s="257"/>
      <c r="G1060" s="257"/>
      <c r="H1060" s="257"/>
      <c r="I1060" s="257"/>
      <c r="J1060" s="257"/>
    </row>
    <row r="1061" spans="1:10" x14ac:dyDescent="0.3">
      <c r="A1061" s="95"/>
      <c r="B1061" s="261" t="s">
        <v>1687</v>
      </c>
      <c r="C1061" s="263" t="s">
        <v>4008</v>
      </c>
      <c r="D1061" s="265">
        <v>70000736</v>
      </c>
      <c r="E1061" s="256" t="s">
        <v>4220</v>
      </c>
      <c r="F1061" s="260" t="s">
        <v>4007</v>
      </c>
      <c r="G1061" s="256"/>
      <c r="H1061" s="260" t="s">
        <v>4007</v>
      </c>
      <c r="I1061" s="256"/>
      <c r="J1061" s="260" t="s">
        <v>4007</v>
      </c>
    </row>
    <row r="1062" spans="1:10" ht="15" thickBot="1" x14ac:dyDescent="0.35">
      <c r="A1062" s="91"/>
      <c r="B1062" s="262"/>
      <c r="C1062" s="264"/>
      <c r="D1062" s="266"/>
      <c r="E1062" s="257"/>
      <c r="F1062" s="257"/>
      <c r="G1062" s="257"/>
      <c r="H1062" s="257"/>
      <c r="I1062" s="257"/>
      <c r="J1062" s="257"/>
    </row>
    <row r="1063" spans="1:10" x14ac:dyDescent="0.3">
      <c r="A1063" s="95"/>
      <c r="B1063" s="261" t="s">
        <v>1589</v>
      </c>
      <c r="C1063" s="263" t="s">
        <v>4008</v>
      </c>
      <c r="D1063" s="265">
        <v>70000742</v>
      </c>
      <c r="E1063" s="256" t="s">
        <v>4308</v>
      </c>
      <c r="F1063" s="260" t="s">
        <v>4007</v>
      </c>
      <c r="G1063" s="256"/>
      <c r="H1063" s="260" t="s">
        <v>4007</v>
      </c>
      <c r="I1063" s="256"/>
      <c r="J1063" s="260" t="s">
        <v>4007</v>
      </c>
    </row>
    <row r="1064" spans="1:10" ht="15" thickBot="1" x14ac:dyDescent="0.35">
      <c r="A1064" s="91"/>
      <c r="B1064" s="262"/>
      <c r="C1064" s="264"/>
      <c r="D1064" s="266"/>
      <c r="E1064" s="257"/>
      <c r="F1064" s="257"/>
      <c r="G1064" s="257"/>
      <c r="H1064" s="257"/>
      <c r="I1064" s="257"/>
      <c r="J1064" s="257"/>
    </row>
    <row r="1065" spans="1:10" x14ac:dyDescent="0.3">
      <c r="A1065" s="95"/>
      <c r="B1065" s="261" t="s">
        <v>1662</v>
      </c>
      <c r="C1065" s="263" t="s">
        <v>4008</v>
      </c>
      <c r="D1065" s="265">
        <v>70001962</v>
      </c>
      <c r="E1065" s="256" t="s">
        <v>4064</v>
      </c>
      <c r="F1065" s="259">
        <v>4.5039999999999996</v>
      </c>
      <c r="G1065" s="256" t="s">
        <v>4067</v>
      </c>
      <c r="H1065" s="259">
        <v>5.0860000000000003</v>
      </c>
      <c r="I1065" s="256" t="s">
        <v>4112</v>
      </c>
      <c r="J1065" s="267">
        <v>5.56</v>
      </c>
    </row>
    <row r="1066" spans="1:10" ht="15" thickBot="1" x14ac:dyDescent="0.35">
      <c r="A1066" s="91"/>
      <c r="B1066" s="262"/>
      <c r="C1066" s="264"/>
      <c r="D1066" s="266"/>
      <c r="E1066" s="257"/>
      <c r="F1066" s="257"/>
      <c r="G1066" s="257"/>
      <c r="H1066" s="257"/>
      <c r="I1066" s="257"/>
      <c r="J1066" s="257"/>
    </row>
    <row r="1067" spans="1:10" x14ac:dyDescent="0.3">
      <c r="A1067" s="95"/>
      <c r="B1067" s="261" t="s">
        <v>1752</v>
      </c>
      <c r="C1067" s="263" t="s">
        <v>4008</v>
      </c>
      <c r="D1067" s="265">
        <v>70001966</v>
      </c>
      <c r="E1067" s="256" t="s">
        <v>4198</v>
      </c>
      <c r="F1067" s="260" t="s">
        <v>4007</v>
      </c>
      <c r="G1067" s="256"/>
      <c r="H1067" s="260" t="s">
        <v>4007</v>
      </c>
      <c r="I1067" s="256"/>
      <c r="J1067" s="260" t="s">
        <v>4007</v>
      </c>
    </row>
    <row r="1068" spans="1:10" ht="15" thickBot="1" x14ac:dyDescent="0.35">
      <c r="A1068" s="91"/>
      <c r="B1068" s="262"/>
      <c r="C1068" s="264"/>
      <c r="D1068" s="266"/>
      <c r="E1068" s="257"/>
      <c r="F1068" s="257"/>
      <c r="G1068" s="257"/>
      <c r="H1068" s="257"/>
      <c r="I1068" s="257"/>
      <c r="J1068" s="257"/>
    </row>
    <row r="1069" spans="1:10" x14ac:dyDescent="0.3">
      <c r="A1069" s="95"/>
      <c r="B1069" s="261" t="s">
        <v>929</v>
      </c>
      <c r="C1069" s="263" t="s">
        <v>4008</v>
      </c>
      <c r="D1069" s="265">
        <v>70001963</v>
      </c>
      <c r="E1069" s="256" t="s">
        <v>4309</v>
      </c>
      <c r="F1069" s="260" t="s">
        <v>4007</v>
      </c>
      <c r="G1069" s="256"/>
      <c r="H1069" s="260" t="s">
        <v>4007</v>
      </c>
      <c r="I1069" s="256"/>
      <c r="J1069" s="260" t="s">
        <v>4007</v>
      </c>
    </row>
    <row r="1070" spans="1:10" ht="15" thickBot="1" x14ac:dyDescent="0.35">
      <c r="A1070" s="91"/>
      <c r="B1070" s="262"/>
      <c r="C1070" s="264"/>
      <c r="D1070" s="266"/>
      <c r="E1070" s="257"/>
      <c r="F1070" s="257"/>
      <c r="G1070" s="257"/>
      <c r="H1070" s="257"/>
      <c r="I1070" s="257"/>
      <c r="J1070" s="257"/>
    </row>
    <row r="1071" spans="1:10" x14ac:dyDescent="0.3">
      <c r="A1071" s="95"/>
      <c r="B1071" s="261" t="s">
        <v>1668</v>
      </c>
      <c r="C1071" s="263" t="s">
        <v>4008</v>
      </c>
      <c r="D1071" s="265">
        <v>70001958</v>
      </c>
      <c r="E1071" s="256" t="s">
        <v>4051</v>
      </c>
      <c r="F1071" s="258">
        <v>7</v>
      </c>
      <c r="G1071" s="256" t="s">
        <v>4042</v>
      </c>
      <c r="H1071" s="268">
        <v>7.9</v>
      </c>
      <c r="I1071" s="256" t="s">
        <v>4040</v>
      </c>
      <c r="J1071" s="268">
        <v>8.6</v>
      </c>
    </row>
    <row r="1072" spans="1:10" ht="15" thickBot="1" x14ac:dyDescent="0.35">
      <c r="A1072" s="91"/>
      <c r="B1072" s="262"/>
      <c r="C1072" s="264"/>
      <c r="D1072" s="266"/>
      <c r="E1072" s="257"/>
      <c r="F1072" s="257"/>
      <c r="G1072" s="257"/>
      <c r="H1072" s="257"/>
      <c r="I1072" s="257"/>
      <c r="J1072" s="257"/>
    </row>
    <row r="1073" spans="1:10" x14ac:dyDescent="0.3">
      <c r="A1073" s="95"/>
      <c r="B1073" s="261" t="s">
        <v>887</v>
      </c>
      <c r="C1073" s="263" t="s">
        <v>4008</v>
      </c>
      <c r="D1073" s="265">
        <v>70001960</v>
      </c>
      <c r="E1073" s="256" t="s">
        <v>4310</v>
      </c>
      <c r="F1073" s="260" t="s">
        <v>4007</v>
      </c>
      <c r="G1073" s="256"/>
      <c r="H1073" s="260" t="s">
        <v>4007</v>
      </c>
      <c r="I1073" s="256"/>
      <c r="J1073" s="260" t="s">
        <v>4007</v>
      </c>
    </row>
    <row r="1074" spans="1:10" ht="15" thickBot="1" x14ac:dyDescent="0.35">
      <c r="A1074" s="91"/>
      <c r="B1074" s="262"/>
      <c r="C1074" s="264"/>
      <c r="D1074" s="266"/>
      <c r="E1074" s="257"/>
      <c r="F1074" s="257"/>
      <c r="G1074" s="257"/>
      <c r="H1074" s="257"/>
      <c r="I1074" s="257"/>
      <c r="J1074" s="257"/>
    </row>
    <row r="1075" spans="1:10" x14ac:dyDescent="0.3">
      <c r="A1075" s="95"/>
      <c r="B1075" s="261" t="s">
        <v>1007</v>
      </c>
      <c r="C1075" s="263" t="s">
        <v>4008</v>
      </c>
      <c r="D1075" s="265">
        <v>70001965</v>
      </c>
      <c r="E1075" s="256" t="s">
        <v>4094</v>
      </c>
      <c r="F1075" s="259">
        <v>20.134</v>
      </c>
      <c r="G1075" s="256" t="s">
        <v>4039</v>
      </c>
      <c r="H1075" s="259">
        <v>22.140999999999998</v>
      </c>
      <c r="I1075" s="256"/>
      <c r="J1075" s="260" t="s">
        <v>4007</v>
      </c>
    </row>
    <row r="1076" spans="1:10" ht="15" thickBot="1" x14ac:dyDescent="0.35">
      <c r="A1076" s="91"/>
      <c r="B1076" s="262"/>
      <c r="C1076" s="264"/>
      <c r="D1076" s="266"/>
      <c r="E1076" s="257"/>
      <c r="F1076" s="257"/>
      <c r="G1076" s="257"/>
      <c r="H1076" s="257"/>
      <c r="I1076" s="257"/>
      <c r="J1076" s="257"/>
    </row>
    <row r="1077" spans="1:10" x14ac:dyDescent="0.3">
      <c r="A1077" s="95"/>
      <c r="B1077" s="261" t="s">
        <v>1774</v>
      </c>
      <c r="C1077" s="263" t="s">
        <v>4008</v>
      </c>
      <c r="D1077" s="265">
        <v>70001957</v>
      </c>
      <c r="E1077" s="256" t="s">
        <v>4041</v>
      </c>
      <c r="F1077" s="259">
        <v>20.167999999999999</v>
      </c>
      <c r="G1077" s="256" t="s">
        <v>4015</v>
      </c>
      <c r="H1077" s="259">
        <v>21.635999999999999</v>
      </c>
      <c r="I1077" s="256" t="s">
        <v>4012</v>
      </c>
      <c r="J1077" s="259">
        <v>22.657</v>
      </c>
    </row>
    <row r="1078" spans="1:10" ht="15" thickBot="1" x14ac:dyDescent="0.35">
      <c r="A1078" s="91"/>
      <c r="B1078" s="262"/>
      <c r="C1078" s="264"/>
      <c r="D1078" s="266"/>
      <c r="E1078" s="257"/>
      <c r="F1078" s="257"/>
      <c r="G1078" s="257"/>
      <c r="H1078" s="257"/>
      <c r="I1078" s="257"/>
      <c r="J1078" s="257"/>
    </row>
    <row r="1079" spans="1:10" x14ac:dyDescent="0.3">
      <c r="A1079" s="95"/>
      <c r="B1079" s="261" t="s">
        <v>1689</v>
      </c>
      <c r="C1079" s="263" t="s">
        <v>4008</v>
      </c>
      <c r="D1079" s="265">
        <v>70001968</v>
      </c>
      <c r="E1079" s="256" t="s">
        <v>4311</v>
      </c>
      <c r="F1079" s="260" t="s">
        <v>4007</v>
      </c>
      <c r="G1079" s="256"/>
      <c r="H1079" s="260" t="s">
        <v>4007</v>
      </c>
      <c r="I1079" s="256"/>
      <c r="J1079" s="260" t="s">
        <v>4007</v>
      </c>
    </row>
    <row r="1080" spans="1:10" ht="15" thickBot="1" x14ac:dyDescent="0.35">
      <c r="A1080" s="91"/>
      <c r="B1080" s="262"/>
      <c r="C1080" s="264"/>
      <c r="D1080" s="266"/>
      <c r="E1080" s="257"/>
      <c r="F1080" s="257"/>
      <c r="G1080" s="257"/>
      <c r="H1080" s="257"/>
      <c r="I1080" s="257"/>
      <c r="J1080" s="257"/>
    </row>
    <row r="1081" spans="1:10" x14ac:dyDescent="0.3">
      <c r="A1081" s="95"/>
      <c r="B1081" s="261" t="s">
        <v>1771</v>
      </c>
      <c r="C1081" s="263" t="s">
        <v>4008</v>
      </c>
      <c r="D1081" s="265">
        <v>70001961</v>
      </c>
      <c r="E1081" s="256" t="s">
        <v>4198</v>
      </c>
      <c r="F1081" s="260" t="s">
        <v>4007</v>
      </c>
      <c r="G1081" s="256"/>
      <c r="H1081" s="260" t="s">
        <v>4007</v>
      </c>
      <c r="I1081" s="256"/>
      <c r="J1081" s="260" t="s">
        <v>4007</v>
      </c>
    </row>
    <row r="1082" spans="1:10" ht="15" thickBot="1" x14ac:dyDescent="0.35">
      <c r="A1082" s="91"/>
      <c r="B1082" s="262"/>
      <c r="C1082" s="264"/>
      <c r="D1082" s="266"/>
      <c r="E1082" s="257"/>
      <c r="F1082" s="257"/>
      <c r="G1082" s="257"/>
      <c r="H1082" s="257"/>
      <c r="I1082" s="257"/>
      <c r="J1082" s="257"/>
    </row>
    <row r="1083" spans="1:10" x14ac:dyDescent="0.3">
      <c r="A1083" s="95"/>
      <c r="B1083" s="261" t="s">
        <v>1785</v>
      </c>
      <c r="C1083" s="263" t="s">
        <v>4008</v>
      </c>
      <c r="D1083" s="265">
        <v>70002222</v>
      </c>
      <c r="E1083" s="256" t="s">
        <v>4161</v>
      </c>
      <c r="F1083" s="260" t="s">
        <v>4007</v>
      </c>
      <c r="G1083" s="256"/>
      <c r="H1083" s="260" t="s">
        <v>4007</v>
      </c>
      <c r="I1083" s="256"/>
      <c r="J1083" s="260" t="s">
        <v>4007</v>
      </c>
    </row>
    <row r="1084" spans="1:10" ht="15" thickBot="1" x14ac:dyDescent="0.35">
      <c r="A1084" s="91"/>
      <c r="B1084" s="262"/>
      <c r="C1084" s="264"/>
      <c r="D1084" s="266"/>
      <c r="E1084" s="257"/>
      <c r="F1084" s="257"/>
      <c r="G1084" s="257"/>
      <c r="H1084" s="257"/>
      <c r="I1084" s="257"/>
      <c r="J1084" s="257"/>
    </row>
    <row r="1085" spans="1:10" x14ac:dyDescent="0.3">
      <c r="A1085" s="95"/>
      <c r="B1085" s="261" t="s">
        <v>1786</v>
      </c>
      <c r="C1085" s="263" t="s">
        <v>4008</v>
      </c>
      <c r="D1085" s="265">
        <v>70002228</v>
      </c>
      <c r="E1085" s="256" t="s">
        <v>4236</v>
      </c>
      <c r="F1085" s="259">
        <v>1E-3</v>
      </c>
      <c r="G1085" s="256"/>
      <c r="H1085" s="260" t="s">
        <v>4007</v>
      </c>
      <c r="I1085" s="256"/>
      <c r="J1085" s="260" t="s">
        <v>4007</v>
      </c>
    </row>
    <row r="1086" spans="1:10" ht="15" thickBot="1" x14ac:dyDescent="0.35">
      <c r="A1086" s="91"/>
      <c r="B1086" s="262"/>
      <c r="C1086" s="264"/>
      <c r="D1086" s="266"/>
      <c r="E1086" s="257"/>
      <c r="F1086" s="257"/>
      <c r="G1086" s="257"/>
      <c r="H1086" s="257"/>
      <c r="I1086" s="257"/>
      <c r="J1086" s="257"/>
    </row>
    <row r="1087" spans="1:10" x14ac:dyDescent="0.3">
      <c r="A1087" s="95"/>
      <c r="B1087" s="261" t="s">
        <v>1674</v>
      </c>
      <c r="C1087" s="263" t="s">
        <v>4008</v>
      </c>
      <c r="D1087" s="265">
        <v>70002225</v>
      </c>
      <c r="E1087" s="256" t="s">
        <v>4041</v>
      </c>
      <c r="F1087" s="259">
        <v>7.4450000000000003</v>
      </c>
      <c r="G1087" s="256" t="s">
        <v>4039</v>
      </c>
      <c r="H1087" s="268">
        <v>8.1</v>
      </c>
      <c r="I1087" s="256" t="s">
        <v>4055</v>
      </c>
      <c r="J1087" s="268">
        <v>8.1999999999999993</v>
      </c>
    </row>
    <row r="1088" spans="1:10" ht="15" thickBot="1" x14ac:dyDescent="0.35">
      <c r="A1088" s="91"/>
      <c r="B1088" s="262"/>
      <c r="C1088" s="264"/>
      <c r="D1088" s="266"/>
      <c r="E1088" s="257"/>
      <c r="F1088" s="257"/>
      <c r="G1088" s="257"/>
      <c r="H1088" s="257"/>
      <c r="I1088" s="257"/>
      <c r="J1088" s="257"/>
    </row>
    <row r="1089" spans="1:10" x14ac:dyDescent="0.3">
      <c r="A1089" s="95"/>
      <c r="B1089" s="261" t="s">
        <v>1701</v>
      </c>
      <c r="C1089" s="263" t="s">
        <v>4008</v>
      </c>
      <c r="D1089" s="265">
        <v>70002232</v>
      </c>
      <c r="E1089" s="256" t="s">
        <v>4014</v>
      </c>
      <c r="F1089" s="268">
        <v>7.1</v>
      </c>
      <c r="G1089" s="256" t="s">
        <v>4015</v>
      </c>
      <c r="H1089" s="268">
        <v>7.5</v>
      </c>
      <c r="I1089" s="256" t="s">
        <v>4012</v>
      </c>
      <c r="J1089" s="268">
        <v>7.7</v>
      </c>
    </row>
    <row r="1090" spans="1:10" ht="15" thickBot="1" x14ac:dyDescent="0.35">
      <c r="A1090" s="91"/>
      <c r="B1090" s="262"/>
      <c r="C1090" s="264"/>
      <c r="D1090" s="266"/>
      <c r="E1090" s="257"/>
      <c r="F1090" s="257"/>
      <c r="G1090" s="257"/>
      <c r="H1090" s="257"/>
      <c r="I1090" s="257"/>
      <c r="J1090" s="257"/>
    </row>
    <row r="1091" spans="1:10" x14ac:dyDescent="0.3">
      <c r="A1091" s="95"/>
      <c r="B1091" s="261" t="s">
        <v>1707</v>
      </c>
      <c r="C1091" s="263" t="s">
        <v>4008</v>
      </c>
      <c r="D1091" s="265">
        <v>70002231</v>
      </c>
      <c r="E1091" s="256" t="s">
        <v>4009</v>
      </c>
      <c r="F1091" s="259">
        <v>6.4950000000000001</v>
      </c>
      <c r="G1091" s="256" t="s">
        <v>4092</v>
      </c>
      <c r="H1091" s="259">
        <v>6.8920000000000003</v>
      </c>
      <c r="I1091" s="256" t="s">
        <v>4060</v>
      </c>
      <c r="J1091" s="259">
        <v>7.2130000000000001</v>
      </c>
    </row>
    <row r="1092" spans="1:10" ht="15" thickBot="1" x14ac:dyDescent="0.35">
      <c r="A1092" s="91"/>
      <c r="B1092" s="262"/>
      <c r="C1092" s="264"/>
      <c r="D1092" s="266"/>
      <c r="E1092" s="257"/>
      <c r="F1092" s="257"/>
      <c r="G1092" s="257"/>
      <c r="H1092" s="257"/>
      <c r="I1092" s="257"/>
      <c r="J1092" s="257"/>
    </row>
    <row r="1093" spans="1:10" x14ac:dyDescent="0.3">
      <c r="A1093" s="95"/>
      <c r="B1093" s="261" t="s">
        <v>2384</v>
      </c>
      <c r="C1093" s="263" t="s">
        <v>4008</v>
      </c>
      <c r="D1093" s="265">
        <v>70002224</v>
      </c>
      <c r="E1093" s="256" t="s">
        <v>4261</v>
      </c>
      <c r="F1093" s="260" t="s">
        <v>4007</v>
      </c>
      <c r="G1093" s="256"/>
      <c r="H1093" s="260" t="s">
        <v>4007</v>
      </c>
      <c r="I1093" s="256"/>
      <c r="J1093" s="260" t="s">
        <v>4007</v>
      </c>
    </row>
    <row r="1094" spans="1:10" ht="15" thickBot="1" x14ac:dyDescent="0.35">
      <c r="A1094" s="91"/>
      <c r="B1094" s="262"/>
      <c r="C1094" s="264"/>
      <c r="D1094" s="266"/>
      <c r="E1094" s="257"/>
      <c r="F1094" s="257"/>
      <c r="G1094" s="257"/>
      <c r="H1094" s="257"/>
      <c r="I1094" s="257"/>
      <c r="J1094" s="257"/>
    </row>
    <row r="1095" spans="1:10" x14ac:dyDescent="0.3">
      <c r="A1095" s="95"/>
      <c r="B1095" s="261" t="s">
        <v>898</v>
      </c>
      <c r="C1095" s="263" t="s">
        <v>4008</v>
      </c>
      <c r="D1095" s="265">
        <v>70002229</v>
      </c>
      <c r="E1095" s="256" t="s">
        <v>4038</v>
      </c>
      <c r="F1095" s="259">
        <v>1E-3</v>
      </c>
      <c r="G1095" s="256" t="s">
        <v>4103</v>
      </c>
      <c r="H1095" s="259">
        <v>1E-3</v>
      </c>
      <c r="I1095" s="256" t="s">
        <v>4187</v>
      </c>
      <c r="J1095" s="259">
        <v>1E-3</v>
      </c>
    </row>
    <row r="1096" spans="1:10" ht="15" thickBot="1" x14ac:dyDescent="0.35">
      <c r="A1096" s="91"/>
      <c r="B1096" s="262"/>
      <c r="C1096" s="264"/>
      <c r="D1096" s="266"/>
      <c r="E1096" s="257"/>
      <c r="F1096" s="257"/>
      <c r="G1096" s="257"/>
      <c r="H1096" s="257"/>
      <c r="I1096" s="257"/>
      <c r="J1096" s="257"/>
    </row>
    <row r="1097" spans="1:10" x14ac:dyDescent="0.3">
      <c r="A1097" s="95"/>
      <c r="B1097" s="261" t="s">
        <v>2375</v>
      </c>
      <c r="C1097" s="263" t="s">
        <v>4008</v>
      </c>
      <c r="D1097" s="265">
        <v>70002227</v>
      </c>
      <c r="E1097" s="256" t="s">
        <v>4312</v>
      </c>
      <c r="F1097" s="260" t="s">
        <v>4007</v>
      </c>
      <c r="G1097" s="256"/>
      <c r="H1097" s="260" t="s">
        <v>4007</v>
      </c>
      <c r="I1097" s="256"/>
      <c r="J1097" s="260" t="s">
        <v>4007</v>
      </c>
    </row>
    <row r="1098" spans="1:10" ht="15" thickBot="1" x14ac:dyDescent="0.35">
      <c r="A1098" s="91"/>
      <c r="B1098" s="262"/>
      <c r="C1098" s="264"/>
      <c r="D1098" s="266"/>
      <c r="E1098" s="257"/>
      <c r="F1098" s="257"/>
      <c r="G1098" s="257"/>
      <c r="H1098" s="257"/>
      <c r="I1098" s="257"/>
      <c r="J1098" s="257"/>
    </row>
    <row r="1099" spans="1:10" x14ac:dyDescent="0.3">
      <c r="A1099" s="95"/>
      <c r="B1099" s="261" t="s">
        <v>1577</v>
      </c>
      <c r="C1099" s="263" t="s">
        <v>4008</v>
      </c>
      <c r="D1099" s="265">
        <v>70002230</v>
      </c>
      <c r="E1099" s="256" t="s">
        <v>4109</v>
      </c>
      <c r="F1099" s="260" t="s">
        <v>4007</v>
      </c>
      <c r="G1099" s="256"/>
      <c r="H1099" s="260" t="s">
        <v>4007</v>
      </c>
      <c r="I1099" s="256"/>
      <c r="J1099" s="260" t="s">
        <v>4007</v>
      </c>
    </row>
    <row r="1100" spans="1:10" ht="15" thickBot="1" x14ac:dyDescent="0.35">
      <c r="A1100" s="91"/>
      <c r="B1100" s="262"/>
      <c r="C1100" s="264"/>
      <c r="D1100" s="266"/>
      <c r="E1100" s="257"/>
      <c r="F1100" s="257"/>
      <c r="G1100" s="257"/>
      <c r="H1100" s="257"/>
      <c r="I1100" s="257"/>
      <c r="J1100" s="257"/>
    </row>
    <row r="1101" spans="1:10" x14ac:dyDescent="0.3">
      <c r="A1101" s="95"/>
      <c r="B1101" s="261" t="s">
        <v>1997</v>
      </c>
      <c r="C1101" s="263" t="s">
        <v>4008</v>
      </c>
      <c r="D1101" s="265">
        <v>70002226</v>
      </c>
      <c r="E1101" s="256" t="s">
        <v>4209</v>
      </c>
      <c r="F1101" s="260" t="s">
        <v>4007</v>
      </c>
      <c r="G1101" s="256"/>
      <c r="H1101" s="260" t="s">
        <v>4007</v>
      </c>
      <c r="I1101" s="256"/>
      <c r="J1101" s="260" t="s">
        <v>4007</v>
      </c>
    </row>
    <row r="1102" spans="1:10" ht="15" thickBot="1" x14ac:dyDescent="0.35">
      <c r="A1102" s="91"/>
      <c r="B1102" s="262"/>
      <c r="C1102" s="264"/>
      <c r="D1102" s="266"/>
      <c r="E1102" s="257"/>
      <c r="F1102" s="257"/>
      <c r="G1102" s="257"/>
      <c r="H1102" s="257"/>
      <c r="I1102" s="257"/>
      <c r="J1102" s="257"/>
    </row>
    <row r="1103" spans="1:10" x14ac:dyDescent="0.3">
      <c r="A1103" s="95"/>
      <c r="B1103" s="261" t="s">
        <v>1643</v>
      </c>
      <c r="C1103" s="263" t="s">
        <v>4008</v>
      </c>
      <c r="D1103" s="265">
        <v>70002221</v>
      </c>
      <c r="E1103" s="256" t="s">
        <v>4313</v>
      </c>
      <c r="F1103" s="260" t="s">
        <v>4007</v>
      </c>
      <c r="G1103" s="256"/>
      <c r="H1103" s="260" t="s">
        <v>4007</v>
      </c>
      <c r="I1103" s="256"/>
      <c r="J1103" s="260" t="s">
        <v>4007</v>
      </c>
    </row>
    <row r="1104" spans="1:10" ht="15" thickBot="1" x14ac:dyDescent="0.35">
      <c r="A1104" s="91"/>
      <c r="B1104" s="262"/>
      <c r="C1104" s="264"/>
      <c r="D1104" s="266"/>
      <c r="E1104" s="257"/>
      <c r="F1104" s="257"/>
      <c r="G1104" s="257"/>
      <c r="H1104" s="257"/>
      <c r="I1104" s="257"/>
      <c r="J1104" s="257"/>
    </row>
    <row r="1105" spans="1:10" x14ac:dyDescent="0.3">
      <c r="A1105" s="95"/>
      <c r="B1105" s="261" t="s">
        <v>1614</v>
      </c>
      <c r="C1105" s="263" t="s">
        <v>4008</v>
      </c>
      <c r="D1105" s="265">
        <v>70002223</v>
      </c>
      <c r="E1105" s="256" t="s">
        <v>4011</v>
      </c>
      <c r="F1105" s="260" t="s">
        <v>4007</v>
      </c>
      <c r="G1105" s="256"/>
      <c r="H1105" s="260" t="s">
        <v>4007</v>
      </c>
      <c r="I1105" s="256"/>
      <c r="J1105" s="260" t="s">
        <v>4007</v>
      </c>
    </row>
    <row r="1106" spans="1:10" ht="15" thickBot="1" x14ac:dyDescent="0.35">
      <c r="A1106" s="91"/>
      <c r="B1106" s="262"/>
      <c r="C1106" s="264"/>
      <c r="D1106" s="266"/>
      <c r="E1106" s="257"/>
      <c r="F1106" s="257"/>
      <c r="G1106" s="257"/>
      <c r="H1106" s="257"/>
      <c r="I1106" s="257"/>
      <c r="J1106" s="257"/>
    </row>
    <row r="1107" spans="1:10" x14ac:dyDescent="0.3">
      <c r="A1107" s="95"/>
      <c r="B1107" s="261" t="s">
        <v>1624</v>
      </c>
      <c r="C1107" s="263" t="s">
        <v>4008</v>
      </c>
      <c r="D1107" s="265">
        <v>70002814</v>
      </c>
      <c r="E1107" s="256" t="s">
        <v>4114</v>
      </c>
      <c r="F1107" s="259">
        <v>10.595000000000001</v>
      </c>
      <c r="G1107" s="256" t="s">
        <v>4074</v>
      </c>
      <c r="H1107" s="268">
        <v>11.3</v>
      </c>
      <c r="I1107" s="256" t="s">
        <v>4024</v>
      </c>
      <c r="J1107" s="268">
        <v>12.5</v>
      </c>
    </row>
    <row r="1108" spans="1:10" ht="15" thickBot="1" x14ac:dyDescent="0.35">
      <c r="A1108" s="91"/>
      <c r="B1108" s="262"/>
      <c r="C1108" s="264"/>
      <c r="D1108" s="266"/>
      <c r="E1108" s="257"/>
      <c r="F1108" s="257"/>
      <c r="G1108" s="257"/>
      <c r="H1108" s="257"/>
      <c r="I1108" s="257"/>
      <c r="J1108" s="257"/>
    </row>
    <row r="1109" spans="1:10" x14ac:dyDescent="0.3">
      <c r="A1109" s="95"/>
      <c r="B1109" s="261" t="s">
        <v>2464</v>
      </c>
      <c r="C1109" s="263" t="s">
        <v>4008</v>
      </c>
      <c r="D1109" s="265">
        <v>70002811</v>
      </c>
      <c r="E1109" s="256" t="s">
        <v>4054</v>
      </c>
      <c r="F1109" s="259">
        <v>7.3710000000000004</v>
      </c>
      <c r="G1109" s="256" t="s">
        <v>4039</v>
      </c>
      <c r="H1109" s="267">
        <v>7.67</v>
      </c>
      <c r="I1109" s="256" t="s">
        <v>4070</v>
      </c>
      <c r="J1109" s="259">
        <v>7.8150000000000004</v>
      </c>
    </row>
    <row r="1110" spans="1:10" ht="15" thickBot="1" x14ac:dyDescent="0.35">
      <c r="A1110" s="91"/>
      <c r="B1110" s="262"/>
      <c r="C1110" s="264"/>
      <c r="D1110" s="266"/>
      <c r="E1110" s="257"/>
      <c r="F1110" s="257"/>
      <c r="G1110" s="257"/>
      <c r="H1110" s="257"/>
      <c r="I1110" s="257"/>
      <c r="J1110" s="257"/>
    </row>
    <row r="1111" spans="1:10" x14ac:dyDescent="0.3">
      <c r="A1111" s="95"/>
      <c r="B1111" s="261" t="s">
        <v>1649</v>
      </c>
      <c r="C1111" s="263" t="s">
        <v>4008</v>
      </c>
      <c r="D1111" s="265">
        <v>70002815</v>
      </c>
      <c r="E1111" s="256" t="s">
        <v>4204</v>
      </c>
      <c r="F1111" s="260" t="s">
        <v>4007</v>
      </c>
      <c r="G1111" s="256"/>
      <c r="H1111" s="260" t="s">
        <v>4007</v>
      </c>
      <c r="I1111" s="256"/>
      <c r="J1111" s="260" t="s">
        <v>4007</v>
      </c>
    </row>
    <row r="1112" spans="1:10" ht="15" thickBot="1" x14ac:dyDescent="0.35">
      <c r="A1112" s="91"/>
      <c r="B1112" s="262"/>
      <c r="C1112" s="264"/>
      <c r="D1112" s="266"/>
      <c r="E1112" s="257"/>
      <c r="F1112" s="257"/>
      <c r="G1112" s="257"/>
      <c r="H1112" s="257"/>
      <c r="I1112" s="257"/>
      <c r="J1112" s="257"/>
    </row>
    <row r="1113" spans="1:10" x14ac:dyDescent="0.3">
      <c r="A1113" s="95"/>
      <c r="B1113" s="261" t="s">
        <v>2348</v>
      </c>
      <c r="C1113" s="263" t="s">
        <v>4008</v>
      </c>
      <c r="D1113" s="265">
        <v>70002813</v>
      </c>
      <c r="E1113" s="256" t="s">
        <v>4236</v>
      </c>
      <c r="F1113" s="258">
        <v>20</v>
      </c>
      <c r="G1113" s="256" t="s">
        <v>4202</v>
      </c>
      <c r="H1113" s="267">
        <v>21.71</v>
      </c>
      <c r="I1113" s="256" t="s">
        <v>4131</v>
      </c>
      <c r="J1113" s="267">
        <v>22.74</v>
      </c>
    </row>
    <row r="1114" spans="1:10" ht="15" thickBot="1" x14ac:dyDescent="0.35">
      <c r="A1114" s="91"/>
      <c r="B1114" s="262"/>
      <c r="C1114" s="264"/>
      <c r="D1114" s="266"/>
      <c r="E1114" s="257"/>
      <c r="F1114" s="257"/>
      <c r="G1114" s="257"/>
      <c r="H1114" s="257"/>
      <c r="I1114" s="257"/>
      <c r="J1114" s="257"/>
    </row>
    <row r="1115" spans="1:10" x14ac:dyDescent="0.3">
      <c r="A1115" s="95"/>
      <c r="B1115" s="261" t="s">
        <v>2334</v>
      </c>
      <c r="C1115" s="263" t="s">
        <v>4008</v>
      </c>
      <c r="D1115" s="265">
        <v>70002809</v>
      </c>
      <c r="E1115" s="256" t="s">
        <v>4022</v>
      </c>
      <c r="F1115" s="259">
        <v>0.85199999999999998</v>
      </c>
      <c r="G1115" s="256" t="s">
        <v>4050</v>
      </c>
      <c r="H1115" s="259">
        <v>2.6320000000000001</v>
      </c>
      <c r="I1115" s="256" t="s">
        <v>4060</v>
      </c>
      <c r="J1115" s="259">
        <v>3.7349999999999999</v>
      </c>
    </row>
    <row r="1116" spans="1:10" ht="15" thickBot="1" x14ac:dyDescent="0.35">
      <c r="A1116" s="91"/>
      <c r="B1116" s="262"/>
      <c r="C1116" s="264"/>
      <c r="D1116" s="266"/>
      <c r="E1116" s="257"/>
      <c r="F1116" s="257"/>
      <c r="G1116" s="257"/>
      <c r="H1116" s="257"/>
      <c r="I1116" s="257"/>
      <c r="J1116" s="257"/>
    </row>
    <row r="1117" spans="1:10" x14ac:dyDescent="0.3">
      <c r="A1117" s="95"/>
      <c r="B1117" s="261" t="s">
        <v>2386</v>
      </c>
      <c r="C1117" s="263" t="s">
        <v>4008</v>
      </c>
      <c r="D1117" s="265">
        <v>70002810</v>
      </c>
      <c r="E1117" s="256" t="s">
        <v>4204</v>
      </c>
      <c r="F1117" s="260" t="s">
        <v>4007</v>
      </c>
      <c r="G1117" s="256"/>
      <c r="H1117" s="260" t="s">
        <v>4007</v>
      </c>
      <c r="I1117" s="256" t="s">
        <v>4131</v>
      </c>
      <c r="J1117" s="267">
        <v>1.26</v>
      </c>
    </row>
    <row r="1118" spans="1:10" ht="15" thickBot="1" x14ac:dyDescent="0.35">
      <c r="A1118" s="91"/>
      <c r="B1118" s="262"/>
      <c r="C1118" s="264"/>
      <c r="D1118" s="266"/>
      <c r="E1118" s="257"/>
      <c r="F1118" s="257"/>
      <c r="G1118" s="257"/>
      <c r="H1118" s="257"/>
      <c r="I1118" s="257"/>
      <c r="J1118" s="257"/>
    </row>
    <row r="1119" spans="1:10" x14ac:dyDescent="0.3">
      <c r="A1119" s="95"/>
      <c r="B1119" s="261" t="s">
        <v>1691</v>
      </c>
      <c r="C1119" s="263" t="s">
        <v>4008</v>
      </c>
      <c r="D1119" s="265">
        <v>70002820</v>
      </c>
      <c r="E1119" s="256" t="s">
        <v>4054</v>
      </c>
      <c r="F1119" s="259">
        <v>5.9139999999999997</v>
      </c>
      <c r="G1119" s="256"/>
      <c r="H1119" s="260" t="s">
        <v>4007</v>
      </c>
      <c r="I1119" s="256" t="s">
        <v>4012</v>
      </c>
      <c r="J1119" s="267">
        <v>7.02</v>
      </c>
    </row>
    <row r="1120" spans="1:10" ht="15" thickBot="1" x14ac:dyDescent="0.35">
      <c r="A1120" s="91"/>
      <c r="B1120" s="262"/>
      <c r="C1120" s="264"/>
      <c r="D1120" s="266"/>
      <c r="E1120" s="257"/>
      <c r="F1120" s="257"/>
      <c r="G1120" s="257"/>
      <c r="H1120" s="257"/>
      <c r="I1120" s="257"/>
      <c r="J1120" s="257"/>
    </row>
    <row r="1121" spans="1:10" x14ac:dyDescent="0.3">
      <c r="A1121" s="95"/>
      <c r="B1121" s="261" t="s">
        <v>2466</v>
      </c>
      <c r="C1121" s="263" t="s">
        <v>4008</v>
      </c>
      <c r="D1121" s="265">
        <v>70002819</v>
      </c>
      <c r="E1121" s="256" t="s">
        <v>4314</v>
      </c>
      <c r="F1121" s="260" t="s">
        <v>4007</v>
      </c>
      <c r="G1121" s="256"/>
      <c r="H1121" s="260" t="s">
        <v>4007</v>
      </c>
      <c r="I1121" s="256"/>
      <c r="J1121" s="260" t="s">
        <v>4007</v>
      </c>
    </row>
    <row r="1122" spans="1:10" ht="15" thickBot="1" x14ac:dyDescent="0.35">
      <c r="A1122" s="91"/>
      <c r="B1122" s="262"/>
      <c r="C1122" s="264"/>
      <c r="D1122" s="266"/>
      <c r="E1122" s="257"/>
      <c r="F1122" s="257"/>
      <c r="G1122" s="257"/>
      <c r="H1122" s="257"/>
      <c r="I1122" s="257"/>
      <c r="J1122" s="257"/>
    </row>
    <row r="1123" spans="1:10" x14ac:dyDescent="0.3">
      <c r="A1123" s="95"/>
      <c r="B1123" s="261" t="s">
        <v>2458</v>
      </c>
      <c r="C1123" s="263" t="s">
        <v>4008</v>
      </c>
      <c r="D1123" s="265">
        <v>70002812</v>
      </c>
      <c r="E1123" s="256" t="s">
        <v>4315</v>
      </c>
      <c r="F1123" s="260" t="s">
        <v>4007</v>
      </c>
      <c r="G1123" s="256"/>
      <c r="H1123" s="260" t="s">
        <v>4007</v>
      </c>
      <c r="I1123" s="256"/>
      <c r="J1123" s="260" t="s">
        <v>4007</v>
      </c>
    </row>
    <row r="1124" spans="1:10" ht="15" thickBot="1" x14ac:dyDescent="0.35">
      <c r="A1124" s="91"/>
      <c r="B1124" s="262"/>
      <c r="C1124" s="264"/>
      <c r="D1124" s="266"/>
      <c r="E1124" s="257"/>
      <c r="F1124" s="257"/>
      <c r="G1124" s="257"/>
      <c r="H1124" s="257"/>
      <c r="I1124" s="257"/>
      <c r="J1124" s="257"/>
    </row>
    <row r="1125" spans="1:10" x14ac:dyDescent="0.3">
      <c r="A1125" s="95"/>
      <c r="B1125" s="261" t="s">
        <v>2484</v>
      </c>
      <c r="C1125" s="263" t="s">
        <v>4008</v>
      </c>
      <c r="D1125" s="265">
        <v>70002818</v>
      </c>
      <c r="E1125" s="256" t="s">
        <v>4066</v>
      </c>
      <c r="F1125" s="259">
        <v>4.7389999999999999</v>
      </c>
      <c r="G1125" s="256" t="s">
        <v>4015</v>
      </c>
      <c r="H1125" s="259">
        <v>6.2370000000000001</v>
      </c>
      <c r="I1125" s="256"/>
      <c r="J1125" s="260" t="s">
        <v>4007</v>
      </c>
    </row>
    <row r="1126" spans="1:10" ht="15" thickBot="1" x14ac:dyDescent="0.35">
      <c r="A1126" s="91"/>
      <c r="B1126" s="262"/>
      <c r="C1126" s="264"/>
      <c r="D1126" s="266"/>
      <c r="E1126" s="257"/>
      <c r="F1126" s="257"/>
      <c r="G1126" s="257"/>
      <c r="H1126" s="257"/>
      <c r="I1126" s="257"/>
      <c r="J1126" s="257"/>
    </row>
    <row r="1127" spans="1:10" x14ac:dyDescent="0.3">
      <c r="A1127" s="95"/>
      <c r="B1127" s="261" t="s">
        <v>1697</v>
      </c>
      <c r="C1127" s="263" t="s">
        <v>4008</v>
      </c>
      <c r="D1127" s="265">
        <v>70002816</v>
      </c>
      <c r="E1127" s="256" t="s">
        <v>4208</v>
      </c>
      <c r="F1127" s="260" t="s">
        <v>4007</v>
      </c>
      <c r="G1127" s="256"/>
      <c r="H1127" s="260" t="s">
        <v>4007</v>
      </c>
      <c r="I1127" s="256"/>
      <c r="J1127" s="260" t="s">
        <v>4007</v>
      </c>
    </row>
    <row r="1128" spans="1:10" ht="15" thickBot="1" x14ac:dyDescent="0.35">
      <c r="A1128" s="91"/>
      <c r="B1128" s="262"/>
      <c r="C1128" s="264"/>
      <c r="D1128" s="266"/>
      <c r="E1128" s="257"/>
      <c r="F1128" s="257"/>
      <c r="G1128" s="257"/>
      <c r="H1128" s="257"/>
      <c r="I1128" s="257"/>
      <c r="J1128" s="257"/>
    </row>
    <row r="1129" spans="1:10" x14ac:dyDescent="0.3">
      <c r="A1129" s="95"/>
      <c r="B1129" s="261" t="s">
        <v>1839</v>
      </c>
      <c r="C1129" s="263" t="s">
        <v>4008</v>
      </c>
      <c r="D1129" s="265">
        <v>70002438</v>
      </c>
      <c r="E1129" s="256" t="s">
        <v>4213</v>
      </c>
      <c r="F1129" s="260" t="s">
        <v>4007</v>
      </c>
      <c r="G1129" s="256"/>
      <c r="H1129" s="260" t="s">
        <v>4007</v>
      </c>
      <c r="I1129" s="256"/>
      <c r="J1129" s="260" t="s">
        <v>4007</v>
      </c>
    </row>
    <row r="1130" spans="1:10" ht="15" thickBot="1" x14ac:dyDescent="0.35">
      <c r="A1130" s="91"/>
      <c r="B1130" s="262"/>
      <c r="C1130" s="264"/>
      <c r="D1130" s="266"/>
      <c r="E1130" s="257"/>
      <c r="F1130" s="257"/>
      <c r="G1130" s="257"/>
      <c r="H1130" s="257"/>
      <c r="I1130" s="257"/>
      <c r="J1130" s="257"/>
    </row>
    <row r="1131" spans="1:10" x14ac:dyDescent="0.3">
      <c r="A1131" s="95"/>
      <c r="B1131" s="261" t="s">
        <v>1563</v>
      </c>
      <c r="C1131" s="263" t="s">
        <v>4008</v>
      </c>
      <c r="D1131" s="265">
        <v>70002444</v>
      </c>
      <c r="E1131" s="256" t="s">
        <v>4215</v>
      </c>
      <c r="F1131" s="260" t="s">
        <v>4007</v>
      </c>
      <c r="G1131" s="256"/>
      <c r="H1131" s="260" t="s">
        <v>4007</v>
      </c>
      <c r="I1131" s="256"/>
      <c r="J1131" s="260" t="s">
        <v>4007</v>
      </c>
    </row>
    <row r="1132" spans="1:10" ht="15" thickBot="1" x14ac:dyDescent="0.35">
      <c r="A1132" s="91"/>
      <c r="B1132" s="262"/>
      <c r="C1132" s="264"/>
      <c r="D1132" s="266"/>
      <c r="E1132" s="257"/>
      <c r="F1132" s="257"/>
      <c r="G1132" s="257"/>
      <c r="H1132" s="257"/>
      <c r="I1132" s="257"/>
      <c r="J1132" s="257"/>
    </row>
    <row r="1133" spans="1:10" x14ac:dyDescent="0.3">
      <c r="A1133" s="95"/>
      <c r="B1133" s="261" t="s">
        <v>1654</v>
      </c>
      <c r="C1133" s="263" t="s">
        <v>4008</v>
      </c>
      <c r="D1133" s="265">
        <v>70002448</v>
      </c>
      <c r="E1133" s="256" t="s">
        <v>4051</v>
      </c>
      <c r="F1133" s="258">
        <v>20</v>
      </c>
      <c r="G1133" s="256" t="s">
        <v>4042</v>
      </c>
      <c r="H1133" s="258">
        <v>21</v>
      </c>
      <c r="I1133" s="256"/>
      <c r="J1133" s="260" t="s">
        <v>4007</v>
      </c>
    </row>
    <row r="1134" spans="1:10" ht="15" thickBot="1" x14ac:dyDescent="0.35">
      <c r="A1134" s="91"/>
      <c r="B1134" s="262"/>
      <c r="C1134" s="264"/>
      <c r="D1134" s="266"/>
      <c r="E1134" s="257"/>
      <c r="F1134" s="257"/>
      <c r="G1134" s="257"/>
      <c r="H1134" s="257"/>
      <c r="I1134" s="257"/>
      <c r="J1134" s="257"/>
    </row>
    <row r="1135" spans="1:10" x14ac:dyDescent="0.3">
      <c r="A1135" s="95"/>
      <c r="B1135" s="261" t="s">
        <v>1801</v>
      </c>
      <c r="C1135" s="263" t="s">
        <v>4008</v>
      </c>
      <c r="D1135" s="265">
        <v>70002445</v>
      </c>
      <c r="E1135" s="256" t="s">
        <v>4033</v>
      </c>
      <c r="F1135" s="259">
        <v>7.484</v>
      </c>
      <c r="G1135" s="256" t="s">
        <v>4050</v>
      </c>
      <c r="H1135" s="259">
        <v>8.0739999999999998</v>
      </c>
      <c r="I1135" s="256" t="s">
        <v>4040</v>
      </c>
      <c r="J1135" s="259">
        <v>8.4990000000000006</v>
      </c>
    </row>
    <row r="1136" spans="1:10" ht="15" thickBot="1" x14ac:dyDescent="0.35">
      <c r="A1136" s="91"/>
      <c r="B1136" s="262"/>
      <c r="C1136" s="264"/>
      <c r="D1136" s="266"/>
      <c r="E1136" s="257"/>
      <c r="F1136" s="257"/>
      <c r="G1136" s="257"/>
      <c r="H1136" s="257"/>
      <c r="I1136" s="257"/>
      <c r="J1136" s="257"/>
    </row>
    <row r="1137" spans="1:10" x14ac:dyDescent="0.3">
      <c r="A1137" s="95"/>
      <c r="B1137" s="261" t="s">
        <v>1616</v>
      </c>
      <c r="C1137" s="263" t="s">
        <v>4008</v>
      </c>
      <c r="D1137" s="265">
        <v>70002439</v>
      </c>
      <c r="E1137" s="256" t="s">
        <v>4298</v>
      </c>
      <c r="F1137" s="260" t="s">
        <v>4007</v>
      </c>
      <c r="G1137" s="256"/>
      <c r="H1137" s="260" t="s">
        <v>4007</v>
      </c>
      <c r="I1137" s="256"/>
      <c r="J1137" s="260" t="s">
        <v>4007</v>
      </c>
    </row>
    <row r="1138" spans="1:10" ht="15" thickBot="1" x14ac:dyDescent="0.35">
      <c r="A1138" s="91"/>
      <c r="B1138" s="262"/>
      <c r="C1138" s="264"/>
      <c r="D1138" s="266"/>
      <c r="E1138" s="257"/>
      <c r="F1138" s="257"/>
      <c r="G1138" s="257"/>
      <c r="H1138" s="257"/>
      <c r="I1138" s="257"/>
      <c r="J1138" s="257"/>
    </row>
    <row r="1139" spans="1:10" x14ac:dyDescent="0.3">
      <c r="A1139" s="95"/>
      <c r="B1139" s="261" t="s">
        <v>1664</v>
      </c>
      <c r="C1139" s="263" t="s">
        <v>4008</v>
      </c>
      <c r="D1139" s="265">
        <v>70002447</v>
      </c>
      <c r="E1139" s="256" t="s">
        <v>4196</v>
      </c>
      <c r="F1139" s="260" t="s">
        <v>4007</v>
      </c>
      <c r="G1139" s="256"/>
      <c r="H1139" s="260" t="s">
        <v>4007</v>
      </c>
      <c r="I1139" s="256"/>
      <c r="J1139" s="260" t="s">
        <v>4007</v>
      </c>
    </row>
    <row r="1140" spans="1:10" ht="15" thickBot="1" x14ac:dyDescent="0.35">
      <c r="A1140" s="91"/>
      <c r="B1140" s="262"/>
      <c r="C1140" s="264"/>
      <c r="D1140" s="266"/>
      <c r="E1140" s="257"/>
      <c r="F1140" s="257"/>
      <c r="G1140" s="257"/>
      <c r="H1140" s="257"/>
      <c r="I1140" s="257"/>
      <c r="J1140" s="257"/>
    </row>
    <row r="1141" spans="1:10" x14ac:dyDescent="0.3">
      <c r="A1141" s="95"/>
      <c r="B1141" s="261" t="s">
        <v>1597</v>
      </c>
      <c r="C1141" s="263" t="s">
        <v>4008</v>
      </c>
      <c r="D1141" s="265">
        <v>70002442</v>
      </c>
      <c r="E1141" s="256" t="s">
        <v>4196</v>
      </c>
      <c r="F1141" s="260" t="s">
        <v>4007</v>
      </c>
      <c r="G1141" s="256"/>
      <c r="H1141" s="260" t="s">
        <v>4007</v>
      </c>
      <c r="I1141" s="256"/>
      <c r="J1141" s="260" t="s">
        <v>4007</v>
      </c>
    </row>
    <row r="1142" spans="1:10" ht="15" thickBot="1" x14ac:dyDescent="0.35">
      <c r="A1142" s="91"/>
      <c r="B1142" s="262"/>
      <c r="C1142" s="264"/>
      <c r="D1142" s="266"/>
      <c r="E1142" s="257"/>
      <c r="F1142" s="257"/>
      <c r="G1142" s="257"/>
      <c r="H1142" s="257"/>
      <c r="I1142" s="257"/>
      <c r="J1142" s="257"/>
    </row>
    <row r="1143" spans="1:10" x14ac:dyDescent="0.3">
      <c r="A1143" s="95"/>
      <c r="B1143" s="261" t="s">
        <v>2354</v>
      </c>
      <c r="C1143" s="263" t="s">
        <v>4008</v>
      </c>
      <c r="D1143" s="265">
        <v>70002440</v>
      </c>
      <c r="E1143" s="256" t="s">
        <v>4033</v>
      </c>
      <c r="F1143" s="267">
        <v>3.99</v>
      </c>
      <c r="G1143" s="256" t="s">
        <v>4034</v>
      </c>
      <c r="H1143" s="268">
        <v>4.5</v>
      </c>
      <c r="I1143" s="256" t="s">
        <v>4012</v>
      </c>
      <c r="J1143" s="267">
        <v>4.62</v>
      </c>
    </row>
    <row r="1144" spans="1:10" ht="15" thickBot="1" x14ac:dyDescent="0.35">
      <c r="A1144" s="91"/>
      <c r="B1144" s="262"/>
      <c r="C1144" s="264"/>
      <c r="D1144" s="266"/>
      <c r="E1144" s="257"/>
      <c r="F1144" s="257"/>
      <c r="G1144" s="257"/>
      <c r="H1144" s="257"/>
      <c r="I1144" s="257"/>
      <c r="J1144" s="257"/>
    </row>
    <row r="1145" spans="1:10" x14ac:dyDescent="0.3">
      <c r="A1145" s="95"/>
      <c r="B1145" s="261" t="s">
        <v>856</v>
      </c>
      <c r="C1145" s="263" t="s">
        <v>4008</v>
      </c>
      <c r="D1145" s="265">
        <v>70002437</v>
      </c>
      <c r="E1145" s="256" t="s">
        <v>4316</v>
      </c>
      <c r="F1145" s="260" t="s">
        <v>4007</v>
      </c>
      <c r="G1145" s="256"/>
      <c r="H1145" s="260" t="s">
        <v>4007</v>
      </c>
      <c r="I1145" s="256" t="s">
        <v>4052</v>
      </c>
      <c r="J1145" s="259">
        <v>11.989000000000001</v>
      </c>
    </row>
    <row r="1146" spans="1:10" ht="15" thickBot="1" x14ac:dyDescent="0.35">
      <c r="A1146" s="91"/>
      <c r="B1146" s="262"/>
      <c r="C1146" s="264"/>
      <c r="D1146" s="266"/>
      <c r="E1146" s="257"/>
      <c r="F1146" s="257"/>
      <c r="G1146" s="257"/>
      <c r="H1146" s="257"/>
      <c r="I1146" s="257"/>
      <c r="J1146" s="257"/>
    </row>
    <row r="1147" spans="1:10" x14ac:dyDescent="0.3">
      <c r="A1147" s="95"/>
      <c r="B1147" s="261" t="s">
        <v>1709</v>
      </c>
      <c r="C1147" s="263" t="s">
        <v>4008</v>
      </c>
      <c r="D1147" s="265">
        <v>70002443</v>
      </c>
      <c r="E1147" s="256" t="s">
        <v>4214</v>
      </c>
      <c r="F1147" s="260" t="s">
        <v>4007</v>
      </c>
      <c r="G1147" s="256"/>
      <c r="H1147" s="260" t="s">
        <v>4007</v>
      </c>
      <c r="I1147" s="256"/>
      <c r="J1147" s="260" t="s">
        <v>4007</v>
      </c>
    </row>
    <row r="1148" spans="1:10" ht="15" thickBot="1" x14ac:dyDescent="0.35">
      <c r="A1148" s="91"/>
      <c r="B1148" s="262"/>
      <c r="C1148" s="264"/>
      <c r="D1148" s="266"/>
      <c r="E1148" s="257"/>
      <c r="F1148" s="257"/>
      <c r="G1148" s="257"/>
      <c r="H1148" s="257"/>
      <c r="I1148" s="257"/>
      <c r="J1148" s="257"/>
    </row>
    <row r="1149" spans="1:10" x14ac:dyDescent="0.3">
      <c r="A1149" s="95"/>
      <c r="B1149" s="261" t="s">
        <v>2338</v>
      </c>
      <c r="C1149" s="263" t="s">
        <v>4008</v>
      </c>
      <c r="D1149" s="265">
        <v>70002441</v>
      </c>
      <c r="E1149" s="256" t="s">
        <v>4203</v>
      </c>
      <c r="F1149" s="260" t="s">
        <v>4007</v>
      </c>
      <c r="G1149" s="256"/>
      <c r="H1149" s="260" t="s">
        <v>4007</v>
      </c>
      <c r="I1149" s="256"/>
      <c r="J1149" s="260" t="s">
        <v>4007</v>
      </c>
    </row>
    <row r="1150" spans="1:10" ht="15" thickBot="1" x14ac:dyDescent="0.35">
      <c r="A1150" s="91"/>
      <c r="B1150" s="262"/>
      <c r="C1150" s="264"/>
      <c r="D1150" s="266"/>
      <c r="E1150" s="257"/>
      <c r="F1150" s="257"/>
      <c r="G1150" s="257"/>
      <c r="H1150" s="257"/>
      <c r="I1150" s="257"/>
      <c r="J1150" s="257"/>
    </row>
    <row r="1151" spans="1:10" x14ac:dyDescent="0.3">
      <c r="A1151" s="95"/>
      <c r="B1151" s="261" t="s">
        <v>1606</v>
      </c>
      <c r="C1151" s="263" t="s">
        <v>4008</v>
      </c>
      <c r="D1151" s="265">
        <v>70001534</v>
      </c>
      <c r="E1151" s="256" t="s">
        <v>4009</v>
      </c>
      <c r="F1151" s="258">
        <v>11</v>
      </c>
      <c r="G1151" s="256"/>
      <c r="H1151" s="260" t="s">
        <v>4007</v>
      </c>
      <c r="I1151" s="256" t="s">
        <v>4070</v>
      </c>
      <c r="J1151" s="258">
        <v>14</v>
      </c>
    </row>
    <row r="1152" spans="1:10" ht="15" thickBot="1" x14ac:dyDescent="0.35">
      <c r="A1152" s="91"/>
      <c r="B1152" s="262"/>
      <c r="C1152" s="264"/>
      <c r="D1152" s="266"/>
      <c r="E1152" s="257"/>
      <c r="F1152" s="257"/>
      <c r="G1152" s="257"/>
      <c r="H1152" s="257"/>
      <c r="I1152" s="257"/>
      <c r="J1152" s="257"/>
    </row>
    <row r="1153" spans="1:10" x14ac:dyDescent="0.3">
      <c r="A1153" s="95"/>
      <c r="B1153" s="261" t="s">
        <v>1030</v>
      </c>
      <c r="C1153" s="263" t="s">
        <v>4008</v>
      </c>
      <c r="D1153" s="265">
        <v>70001526</v>
      </c>
      <c r="E1153" s="256" t="s">
        <v>4143</v>
      </c>
      <c r="F1153" s="260" t="s">
        <v>4007</v>
      </c>
      <c r="G1153" s="256"/>
      <c r="H1153" s="260" t="s">
        <v>4007</v>
      </c>
      <c r="I1153" s="256"/>
      <c r="J1153" s="260" t="s">
        <v>4007</v>
      </c>
    </row>
    <row r="1154" spans="1:10" ht="15" thickBot="1" x14ac:dyDescent="0.35">
      <c r="A1154" s="91"/>
      <c r="B1154" s="262"/>
      <c r="C1154" s="264"/>
      <c r="D1154" s="266"/>
      <c r="E1154" s="257"/>
      <c r="F1154" s="257"/>
      <c r="G1154" s="257"/>
      <c r="H1154" s="257"/>
      <c r="I1154" s="257"/>
      <c r="J1154" s="257"/>
    </row>
    <row r="1155" spans="1:10" x14ac:dyDescent="0.3">
      <c r="A1155" s="95"/>
      <c r="B1155" s="261" t="s">
        <v>1879</v>
      </c>
      <c r="C1155" s="263" t="s">
        <v>4008</v>
      </c>
      <c r="D1155" s="265">
        <v>70001529</v>
      </c>
      <c r="E1155" s="256" t="s">
        <v>4178</v>
      </c>
      <c r="F1155" s="260" t="s">
        <v>4007</v>
      </c>
      <c r="G1155" s="256"/>
      <c r="H1155" s="260" t="s">
        <v>4007</v>
      </c>
      <c r="I1155" s="256"/>
      <c r="J1155" s="260" t="s">
        <v>4007</v>
      </c>
    </row>
    <row r="1156" spans="1:10" ht="15" thickBot="1" x14ac:dyDescent="0.35">
      <c r="A1156" s="91"/>
      <c r="B1156" s="262"/>
      <c r="C1156" s="264"/>
      <c r="D1156" s="266"/>
      <c r="E1156" s="257"/>
      <c r="F1156" s="257"/>
      <c r="G1156" s="257"/>
      <c r="H1156" s="257"/>
      <c r="I1156" s="257"/>
      <c r="J1156" s="257"/>
    </row>
    <row r="1157" spans="1:10" x14ac:dyDescent="0.3">
      <c r="A1157" s="95"/>
      <c r="B1157" s="261" t="s">
        <v>1803</v>
      </c>
      <c r="C1157" s="263" t="s">
        <v>4008</v>
      </c>
      <c r="D1157" s="265">
        <v>70001532</v>
      </c>
      <c r="E1157" s="256" t="s">
        <v>4317</v>
      </c>
      <c r="F1157" s="260" t="s">
        <v>4007</v>
      </c>
      <c r="G1157" s="256" t="s">
        <v>4224</v>
      </c>
      <c r="H1157" s="259">
        <v>1E-3</v>
      </c>
      <c r="I1157" s="256"/>
      <c r="J1157" s="260" t="s">
        <v>4007</v>
      </c>
    </row>
    <row r="1158" spans="1:10" ht="15" thickBot="1" x14ac:dyDescent="0.35">
      <c r="A1158" s="91"/>
      <c r="B1158" s="262"/>
      <c r="C1158" s="264"/>
      <c r="D1158" s="266"/>
      <c r="E1158" s="257"/>
      <c r="F1158" s="257"/>
      <c r="G1158" s="257"/>
      <c r="H1158" s="257"/>
      <c r="I1158" s="257"/>
      <c r="J1158" s="257"/>
    </row>
    <row r="1159" spans="1:10" x14ac:dyDescent="0.3">
      <c r="A1159" s="95"/>
      <c r="B1159" s="261" t="s">
        <v>1565</v>
      </c>
      <c r="C1159" s="263" t="s">
        <v>4008</v>
      </c>
      <c r="D1159" s="265">
        <v>70001531</v>
      </c>
      <c r="E1159" s="256" t="s">
        <v>4054</v>
      </c>
      <c r="F1159" s="259">
        <v>1E-3</v>
      </c>
      <c r="G1159" s="256" t="s">
        <v>4039</v>
      </c>
      <c r="H1159" s="259">
        <v>1E-3</v>
      </c>
      <c r="I1159" s="256" t="s">
        <v>4012</v>
      </c>
      <c r="J1159" s="259">
        <v>1E-3</v>
      </c>
    </row>
    <row r="1160" spans="1:10" ht="15" thickBot="1" x14ac:dyDescent="0.35">
      <c r="A1160" s="91"/>
      <c r="B1160" s="262"/>
      <c r="C1160" s="264"/>
      <c r="D1160" s="266"/>
      <c r="E1160" s="257"/>
      <c r="F1160" s="257"/>
      <c r="G1160" s="257"/>
      <c r="H1160" s="257"/>
      <c r="I1160" s="257"/>
      <c r="J1160" s="257"/>
    </row>
    <row r="1161" spans="1:10" x14ac:dyDescent="0.3">
      <c r="A1161" s="95"/>
      <c r="B1161" s="261" t="s">
        <v>1732</v>
      </c>
      <c r="C1161" s="263" t="s">
        <v>4008</v>
      </c>
      <c r="D1161" s="265">
        <v>70001536</v>
      </c>
      <c r="E1161" s="256" t="s">
        <v>4145</v>
      </c>
      <c r="F1161" s="260" t="s">
        <v>4007</v>
      </c>
      <c r="G1161" s="256"/>
      <c r="H1161" s="260" t="s">
        <v>4007</v>
      </c>
      <c r="I1161" s="256"/>
      <c r="J1161" s="260" t="s">
        <v>4007</v>
      </c>
    </row>
    <row r="1162" spans="1:10" ht="15" thickBot="1" x14ac:dyDescent="0.35">
      <c r="A1162" s="91"/>
      <c r="B1162" s="262"/>
      <c r="C1162" s="264"/>
      <c r="D1162" s="266"/>
      <c r="E1162" s="257"/>
      <c r="F1162" s="257"/>
      <c r="G1162" s="257"/>
      <c r="H1162" s="257"/>
      <c r="I1162" s="257"/>
      <c r="J1162" s="257"/>
    </row>
    <row r="1163" spans="1:10" x14ac:dyDescent="0.3">
      <c r="A1163" s="95"/>
      <c r="B1163" s="261" t="s">
        <v>1599</v>
      </c>
      <c r="C1163" s="263" t="s">
        <v>4008</v>
      </c>
      <c r="D1163" s="265">
        <v>70001533</v>
      </c>
      <c r="E1163" s="256" t="s">
        <v>4317</v>
      </c>
      <c r="F1163" s="260" t="s">
        <v>4007</v>
      </c>
      <c r="G1163" s="256"/>
      <c r="H1163" s="260" t="s">
        <v>4007</v>
      </c>
      <c r="I1163" s="256"/>
      <c r="J1163" s="260" t="s">
        <v>4007</v>
      </c>
    </row>
    <row r="1164" spans="1:10" ht="15" thickBot="1" x14ac:dyDescent="0.35">
      <c r="A1164" s="91"/>
      <c r="B1164" s="262"/>
      <c r="C1164" s="264"/>
      <c r="D1164" s="266"/>
      <c r="E1164" s="257"/>
      <c r="F1164" s="257"/>
      <c r="G1164" s="257"/>
      <c r="H1164" s="257"/>
      <c r="I1164" s="257"/>
      <c r="J1164" s="257"/>
    </row>
    <row r="1165" spans="1:10" x14ac:dyDescent="0.3">
      <c r="A1165" s="95"/>
      <c r="B1165" s="261" t="s">
        <v>1841</v>
      </c>
      <c r="C1165" s="263" t="s">
        <v>4008</v>
      </c>
      <c r="D1165" s="265">
        <v>70001528</v>
      </c>
      <c r="E1165" s="256" t="s">
        <v>4274</v>
      </c>
      <c r="F1165" s="260" t="s">
        <v>4007</v>
      </c>
      <c r="G1165" s="256"/>
      <c r="H1165" s="260" t="s">
        <v>4007</v>
      </c>
      <c r="I1165" s="256"/>
      <c r="J1165" s="260" t="s">
        <v>4007</v>
      </c>
    </row>
    <row r="1166" spans="1:10" ht="15" thickBot="1" x14ac:dyDescent="0.35">
      <c r="A1166" s="91"/>
      <c r="B1166" s="262"/>
      <c r="C1166" s="264"/>
      <c r="D1166" s="266"/>
      <c r="E1166" s="257"/>
      <c r="F1166" s="257"/>
      <c r="G1166" s="257"/>
      <c r="H1166" s="257"/>
      <c r="I1166" s="257"/>
      <c r="J1166" s="257"/>
    </row>
    <row r="1167" spans="1:10" x14ac:dyDescent="0.3">
      <c r="A1167" s="95"/>
      <c r="B1167" s="261" t="s">
        <v>1898</v>
      </c>
      <c r="C1167" s="263" t="s">
        <v>4008</v>
      </c>
      <c r="D1167" s="265">
        <v>70001525</v>
      </c>
      <c r="E1167" s="256" t="s">
        <v>4318</v>
      </c>
      <c r="F1167" s="260" t="s">
        <v>4007</v>
      </c>
      <c r="G1167" s="256"/>
      <c r="H1167" s="260" t="s">
        <v>4007</v>
      </c>
      <c r="I1167" s="256"/>
      <c r="J1167" s="260" t="s">
        <v>4007</v>
      </c>
    </row>
    <row r="1168" spans="1:10" ht="15" thickBot="1" x14ac:dyDescent="0.35">
      <c r="A1168" s="91"/>
      <c r="B1168" s="262"/>
      <c r="C1168" s="264"/>
      <c r="D1168" s="266"/>
      <c r="E1168" s="257"/>
      <c r="F1168" s="257"/>
      <c r="G1168" s="257"/>
      <c r="H1168" s="257"/>
      <c r="I1168" s="257"/>
      <c r="J1168" s="257"/>
    </row>
    <row r="1169" spans="1:10" x14ac:dyDescent="0.3">
      <c r="A1169" s="95"/>
      <c r="B1169" s="261" t="s">
        <v>1074</v>
      </c>
      <c r="C1169" s="263" t="s">
        <v>4008</v>
      </c>
      <c r="D1169" s="265">
        <v>70001527</v>
      </c>
      <c r="E1169" s="256" t="s">
        <v>4089</v>
      </c>
      <c r="F1169" s="268">
        <v>18.600000000000001</v>
      </c>
      <c r="G1169" s="256" t="s">
        <v>4319</v>
      </c>
      <c r="H1169" s="259">
        <v>20.300999999999998</v>
      </c>
      <c r="I1169" s="256" t="s">
        <v>4057</v>
      </c>
      <c r="J1169" s="267">
        <v>21.35</v>
      </c>
    </row>
    <row r="1170" spans="1:10" ht="15" thickBot="1" x14ac:dyDescent="0.35">
      <c r="A1170" s="91"/>
      <c r="B1170" s="262"/>
      <c r="C1170" s="264"/>
      <c r="D1170" s="266"/>
      <c r="E1170" s="257"/>
      <c r="F1170" s="257"/>
      <c r="G1170" s="257"/>
      <c r="H1170" s="257"/>
      <c r="I1170" s="257"/>
      <c r="J1170" s="257"/>
    </row>
    <row r="1171" spans="1:10" x14ac:dyDescent="0.3">
      <c r="A1171" s="95"/>
      <c r="B1171" s="261" t="s">
        <v>895</v>
      </c>
      <c r="C1171" s="263" t="s">
        <v>4008</v>
      </c>
      <c r="D1171" s="265">
        <v>70001867</v>
      </c>
      <c r="E1171" s="256" t="s">
        <v>4150</v>
      </c>
      <c r="F1171" s="260" t="s">
        <v>4007</v>
      </c>
      <c r="G1171" s="256"/>
      <c r="H1171" s="260" t="s">
        <v>4007</v>
      </c>
      <c r="I1171" s="256"/>
      <c r="J1171" s="260" t="s">
        <v>4007</v>
      </c>
    </row>
    <row r="1172" spans="1:10" ht="15" thickBot="1" x14ac:dyDescent="0.35">
      <c r="A1172" s="91"/>
      <c r="B1172" s="262"/>
      <c r="C1172" s="264"/>
      <c r="D1172" s="266"/>
      <c r="E1172" s="257"/>
      <c r="F1172" s="257"/>
      <c r="G1172" s="257"/>
      <c r="H1172" s="257"/>
      <c r="I1172" s="257"/>
      <c r="J1172" s="257"/>
    </row>
    <row r="1173" spans="1:10" x14ac:dyDescent="0.3">
      <c r="A1173" s="95"/>
      <c r="B1173" s="261" t="s">
        <v>2324</v>
      </c>
      <c r="C1173" s="263" t="s">
        <v>4008</v>
      </c>
      <c r="D1173" s="265">
        <v>70001866</v>
      </c>
      <c r="E1173" s="256" t="s">
        <v>4127</v>
      </c>
      <c r="F1173" s="260" t="s">
        <v>4007</v>
      </c>
      <c r="G1173" s="256"/>
      <c r="H1173" s="260" t="s">
        <v>4007</v>
      </c>
      <c r="I1173" s="256"/>
      <c r="J1173" s="260" t="s">
        <v>4007</v>
      </c>
    </row>
    <row r="1174" spans="1:10" ht="15" thickBot="1" x14ac:dyDescent="0.35">
      <c r="A1174" s="91"/>
      <c r="B1174" s="262"/>
      <c r="C1174" s="264"/>
      <c r="D1174" s="266"/>
      <c r="E1174" s="257"/>
      <c r="F1174" s="257"/>
      <c r="G1174" s="257"/>
      <c r="H1174" s="257"/>
      <c r="I1174" s="257"/>
      <c r="J1174" s="257"/>
    </row>
    <row r="1175" spans="1:10" x14ac:dyDescent="0.3">
      <c r="A1175" s="95"/>
      <c r="B1175" s="261" t="s">
        <v>1766</v>
      </c>
      <c r="C1175" s="263" t="s">
        <v>4008</v>
      </c>
      <c r="D1175" s="265">
        <v>70001863</v>
      </c>
      <c r="E1175" s="256" t="s">
        <v>4209</v>
      </c>
      <c r="F1175" s="260" t="s">
        <v>4007</v>
      </c>
      <c r="G1175" s="256"/>
      <c r="H1175" s="260" t="s">
        <v>4007</v>
      </c>
      <c r="I1175" s="256"/>
      <c r="J1175" s="260" t="s">
        <v>4007</v>
      </c>
    </row>
    <row r="1176" spans="1:10" ht="15" thickBot="1" x14ac:dyDescent="0.35">
      <c r="A1176" s="91"/>
      <c r="B1176" s="262"/>
      <c r="C1176" s="264"/>
      <c r="D1176" s="266"/>
      <c r="E1176" s="257"/>
      <c r="F1176" s="257"/>
      <c r="G1176" s="257"/>
      <c r="H1176" s="257"/>
      <c r="I1176" s="257"/>
      <c r="J1176" s="257"/>
    </row>
    <row r="1177" spans="1:10" x14ac:dyDescent="0.3">
      <c r="A1177" s="95"/>
      <c r="B1177" s="261" t="s">
        <v>1716</v>
      </c>
      <c r="C1177" s="263" t="s">
        <v>4008</v>
      </c>
      <c r="D1177" s="265">
        <v>70001865</v>
      </c>
      <c r="E1177" s="256" t="s">
        <v>4320</v>
      </c>
      <c r="F1177" s="260" t="s">
        <v>4007</v>
      </c>
      <c r="G1177" s="256"/>
      <c r="H1177" s="260" t="s">
        <v>4007</v>
      </c>
      <c r="I1177" s="256"/>
      <c r="J1177" s="260" t="s">
        <v>4007</v>
      </c>
    </row>
    <row r="1178" spans="1:10" ht="15" thickBot="1" x14ac:dyDescent="0.35">
      <c r="A1178" s="91"/>
      <c r="B1178" s="262"/>
      <c r="C1178" s="264"/>
      <c r="D1178" s="266"/>
      <c r="E1178" s="257"/>
      <c r="F1178" s="257"/>
      <c r="G1178" s="257"/>
      <c r="H1178" s="257"/>
      <c r="I1178" s="257"/>
      <c r="J1178" s="257"/>
    </row>
    <row r="1179" spans="1:10" x14ac:dyDescent="0.3">
      <c r="A1179" s="95"/>
      <c r="B1179" s="261" t="s">
        <v>938</v>
      </c>
      <c r="C1179" s="263" t="s">
        <v>4008</v>
      </c>
      <c r="D1179" s="265">
        <v>70001868</v>
      </c>
      <c r="E1179" s="256" t="s">
        <v>4194</v>
      </c>
      <c r="F1179" s="260" t="s">
        <v>4007</v>
      </c>
      <c r="G1179" s="256"/>
      <c r="H1179" s="260" t="s">
        <v>4007</v>
      </c>
      <c r="I1179" s="256"/>
      <c r="J1179" s="260" t="s">
        <v>4007</v>
      </c>
    </row>
    <row r="1180" spans="1:10" ht="15" thickBot="1" x14ac:dyDescent="0.35">
      <c r="A1180" s="91"/>
      <c r="B1180" s="262"/>
      <c r="C1180" s="264"/>
      <c r="D1180" s="266"/>
      <c r="E1180" s="257"/>
      <c r="F1180" s="257"/>
      <c r="G1180" s="257"/>
      <c r="H1180" s="257"/>
      <c r="I1180" s="257"/>
      <c r="J1180" s="257"/>
    </row>
    <row r="1181" spans="1:10" x14ac:dyDescent="0.3">
      <c r="A1181" s="95"/>
      <c r="B1181" s="261" t="s">
        <v>1772</v>
      </c>
      <c r="C1181" s="263" t="s">
        <v>4008</v>
      </c>
      <c r="D1181" s="265">
        <v>70001862</v>
      </c>
      <c r="E1181" s="256" t="s">
        <v>4321</v>
      </c>
      <c r="F1181" s="260" t="s">
        <v>4007</v>
      </c>
      <c r="G1181" s="256"/>
      <c r="H1181" s="260" t="s">
        <v>4007</v>
      </c>
      <c r="I1181" s="256"/>
      <c r="J1181" s="260" t="s">
        <v>4007</v>
      </c>
    </row>
    <row r="1182" spans="1:10" ht="15" thickBot="1" x14ac:dyDescent="0.35">
      <c r="A1182" s="91"/>
      <c r="B1182" s="262"/>
      <c r="C1182" s="264"/>
      <c r="D1182" s="266"/>
      <c r="E1182" s="257"/>
      <c r="F1182" s="257"/>
      <c r="G1182" s="257"/>
      <c r="H1182" s="257"/>
      <c r="I1182" s="257"/>
      <c r="J1182" s="257"/>
    </row>
    <row r="1183" spans="1:10" x14ac:dyDescent="0.3">
      <c r="A1183" s="95"/>
      <c r="B1183" s="261" t="s">
        <v>2310</v>
      </c>
      <c r="C1183" s="263" t="s">
        <v>4008</v>
      </c>
      <c r="D1183" s="265">
        <v>70001869</v>
      </c>
      <c r="E1183" s="256" t="s">
        <v>4114</v>
      </c>
      <c r="F1183" s="259">
        <v>12.253</v>
      </c>
      <c r="G1183" s="256"/>
      <c r="H1183" s="260" t="s">
        <v>4007</v>
      </c>
      <c r="I1183" s="256" t="s">
        <v>4060</v>
      </c>
      <c r="J1183" s="259">
        <v>14.178000000000001</v>
      </c>
    </row>
    <row r="1184" spans="1:10" ht="15" thickBot="1" x14ac:dyDescent="0.35">
      <c r="A1184" s="91"/>
      <c r="B1184" s="262"/>
      <c r="C1184" s="264"/>
      <c r="D1184" s="266"/>
      <c r="E1184" s="257"/>
      <c r="F1184" s="257"/>
      <c r="G1184" s="257"/>
      <c r="H1184" s="257"/>
      <c r="I1184" s="257"/>
      <c r="J1184" s="257"/>
    </row>
    <row r="1185" spans="1:10" x14ac:dyDescent="0.3">
      <c r="A1185" s="95"/>
      <c r="B1185" s="261" t="s">
        <v>624</v>
      </c>
      <c r="C1185" s="263" t="s">
        <v>4008</v>
      </c>
      <c r="D1185" s="265">
        <v>70001861</v>
      </c>
      <c r="E1185" s="256" t="s">
        <v>4221</v>
      </c>
      <c r="F1185" s="258">
        <v>40</v>
      </c>
      <c r="G1185" s="256" t="s">
        <v>4107</v>
      </c>
      <c r="H1185" s="258">
        <v>41</v>
      </c>
      <c r="I1185" s="256"/>
      <c r="J1185" s="260" t="s">
        <v>4007</v>
      </c>
    </row>
    <row r="1186" spans="1:10" ht="15" thickBot="1" x14ac:dyDescent="0.35">
      <c r="A1186" s="91"/>
      <c r="B1186" s="262"/>
      <c r="C1186" s="264"/>
      <c r="D1186" s="266"/>
      <c r="E1186" s="257"/>
      <c r="F1186" s="257"/>
      <c r="G1186" s="257"/>
      <c r="H1186" s="257"/>
      <c r="I1186" s="257"/>
      <c r="J1186" s="257"/>
    </row>
    <row r="1187" spans="1:10" x14ac:dyDescent="0.3">
      <c r="A1187" s="95"/>
      <c r="B1187" s="261" t="s">
        <v>2358</v>
      </c>
      <c r="C1187" s="263" t="s">
        <v>4008</v>
      </c>
      <c r="D1187" s="265">
        <v>70002621</v>
      </c>
      <c r="E1187" s="256" t="s">
        <v>4041</v>
      </c>
      <c r="F1187" s="259">
        <v>15.833</v>
      </c>
      <c r="G1187" s="256" t="s">
        <v>4010</v>
      </c>
      <c r="H1187" s="259">
        <v>15.833</v>
      </c>
      <c r="I1187" s="256" t="s">
        <v>4040</v>
      </c>
      <c r="J1187" s="259">
        <v>16.962</v>
      </c>
    </row>
    <row r="1188" spans="1:10" ht="15" thickBot="1" x14ac:dyDescent="0.35">
      <c r="A1188" s="91"/>
      <c r="B1188" s="262"/>
      <c r="C1188" s="264"/>
      <c r="D1188" s="266"/>
      <c r="E1188" s="257"/>
      <c r="F1188" s="257"/>
      <c r="G1188" s="257"/>
      <c r="H1188" s="257"/>
      <c r="I1188" s="257"/>
      <c r="J1188" s="257"/>
    </row>
    <row r="1189" spans="1:10" x14ac:dyDescent="0.3">
      <c r="A1189" s="95"/>
      <c r="B1189" s="261" t="s">
        <v>2299</v>
      </c>
      <c r="C1189" s="263" t="s">
        <v>4008</v>
      </c>
      <c r="D1189" s="265">
        <v>70002620</v>
      </c>
      <c r="E1189" s="256" t="s">
        <v>4022</v>
      </c>
      <c r="F1189" s="268">
        <v>19.100000000000001</v>
      </c>
      <c r="G1189" s="256" t="s">
        <v>4034</v>
      </c>
      <c r="H1189" s="259">
        <v>20.335000000000001</v>
      </c>
      <c r="I1189" s="256"/>
      <c r="J1189" s="260" t="s">
        <v>4007</v>
      </c>
    </row>
    <row r="1190" spans="1:10" ht="15" thickBot="1" x14ac:dyDescent="0.35">
      <c r="A1190" s="91"/>
      <c r="B1190" s="262"/>
      <c r="C1190" s="264"/>
      <c r="D1190" s="266"/>
      <c r="E1190" s="257"/>
      <c r="F1190" s="257"/>
      <c r="G1190" s="257"/>
      <c r="H1190" s="257"/>
      <c r="I1190" s="257"/>
      <c r="J1190" s="257"/>
    </row>
    <row r="1191" spans="1:10" x14ac:dyDescent="0.3">
      <c r="A1191" s="95"/>
      <c r="B1191" s="261" t="s">
        <v>2326</v>
      </c>
      <c r="C1191" s="263" t="s">
        <v>4008</v>
      </c>
      <c r="D1191" s="265">
        <v>70002623</v>
      </c>
      <c r="E1191" s="256" t="s">
        <v>4214</v>
      </c>
      <c r="F1191" s="260" t="s">
        <v>4007</v>
      </c>
      <c r="G1191" s="256"/>
      <c r="H1191" s="260" t="s">
        <v>4007</v>
      </c>
      <c r="I1191" s="256"/>
      <c r="J1191" s="260" t="s">
        <v>4007</v>
      </c>
    </row>
    <row r="1192" spans="1:10" ht="15" thickBot="1" x14ac:dyDescent="0.35">
      <c r="A1192" s="91"/>
      <c r="B1192" s="262"/>
      <c r="C1192" s="264"/>
      <c r="D1192" s="266"/>
      <c r="E1192" s="257"/>
      <c r="F1192" s="257"/>
      <c r="G1192" s="257"/>
      <c r="H1192" s="257"/>
      <c r="I1192" s="257"/>
      <c r="J1192" s="257"/>
    </row>
    <row r="1193" spans="1:10" x14ac:dyDescent="0.3">
      <c r="A1193" s="95"/>
      <c r="B1193" s="261" t="s">
        <v>1635</v>
      </c>
      <c r="C1193" s="263" t="s">
        <v>4008</v>
      </c>
      <c r="D1193" s="265">
        <v>70002622</v>
      </c>
      <c r="E1193" s="256" t="s">
        <v>4051</v>
      </c>
      <c r="F1193" s="259">
        <v>13.888999999999999</v>
      </c>
      <c r="G1193" s="256" t="s">
        <v>4010</v>
      </c>
      <c r="H1193" s="259">
        <v>14.753</v>
      </c>
      <c r="I1193" s="256" t="s">
        <v>4024</v>
      </c>
      <c r="J1193" s="259">
        <v>15.212</v>
      </c>
    </row>
    <row r="1194" spans="1:10" ht="15" thickBot="1" x14ac:dyDescent="0.35">
      <c r="A1194" s="91"/>
      <c r="B1194" s="262"/>
      <c r="C1194" s="264"/>
      <c r="D1194" s="266"/>
      <c r="E1194" s="257"/>
      <c r="F1194" s="257"/>
      <c r="G1194" s="257"/>
      <c r="H1194" s="257"/>
      <c r="I1194" s="257"/>
      <c r="J1194" s="257"/>
    </row>
    <row r="1195" spans="1:10" x14ac:dyDescent="0.3">
      <c r="A1195" s="95"/>
      <c r="B1195" s="261" t="s">
        <v>2307</v>
      </c>
      <c r="C1195" s="263" t="s">
        <v>4008</v>
      </c>
      <c r="D1195" s="265">
        <v>70002617</v>
      </c>
      <c r="E1195" s="256" t="s">
        <v>4013</v>
      </c>
      <c r="F1195" s="260" t="s">
        <v>4007</v>
      </c>
      <c r="G1195" s="256"/>
      <c r="H1195" s="260" t="s">
        <v>4007</v>
      </c>
      <c r="I1195" s="256"/>
      <c r="J1195" s="260" t="s">
        <v>4007</v>
      </c>
    </row>
    <row r="1196" spans="1:10" ht="15" thickBot="1" x14ac:dyDescent="0.35">
      <c r="A1196" s="91"/>
      <c r="B1196" s="262"/>
      <c r="C1196" s="264"/>
      <c r="D1196" s="266"/>
      <c r="E1196" s="257"/>
      <c r="F1196" s="257"/>
      <c r="G1196" s="257"/>
      <c r="H1196" s="257"/>
      <c r="I1196" s="257"/>
      <c r="J1196" s="257"/>
    </row>
    <row r="1197" spans="1:10" x14ac:dyDescent="0.3">
      <c r="A1197" s="95"/>
      <c r="B1197" s="261" t="s">
        <v>1641</v>
      </c>
      <c r="C1197" s="263" t="s">
        <v>4008</v>
      </c>
      <c r="D1197" s="265">
        <v>70002625</v>
      </c>
      <c r="E1197" s="256" t="s">
        <v>4204</v>
      </c>
      <c r="F1197" s="260" t="s">
        <v>4007</v>
      </c>
      <c r="G1197" s="256"/>
      <c r="H1197" s="260" t="s">
        <v>4007</v>
      </c>
      <c r="I1197" s="256"/>
      <c r="J1197" s="260" t="s">
        <v>4007</v>
      </c>
    </row>
    <row r="1198" spans="1:10" ht="15" thickBot="1" x14ac:dyDescent="0.35">
      <c r="A1198" s="91"/>
      <c r="B1198" s="262"/>
      <c r="C1198" s="264"/>
      <c r="D1198" s="266"/>
      <c r="E1198" s="257"/>
      <c r="F1198" s="257"/>
      <c r="G1198" s="257"/>
      <c r="H1198" s="257"/>
      <c r="I1198" s="257"/>
      <c r="J1198" s="257"/>
    </row>
    <row r="1199" spans="1:10" x14ac:dyDescent="0.3">
      <c r="A1199" s="95"/>
      <c r="B1199" s="261" t="s">
        <v>1579</v>
      </c>
      <c r="C1199" s="263" t="s">
        <v>4008</v>
      </c>
      <c r="D1199" s="265">
        <v>70002626</v>
      </c>
      <c r="E1199" s="256" t="s">
        <v>4322</v>
      </c>
      <c r="F1199" s="260" t="s">
        <v>4007</v>
      </c>
      <c r="G1199" s="256"/>
      <c r="H1199" s="260" t="s">
        <v>4007</v>
      </c>
      <c r="I1199" s="256"/>
      <c r="J1199" s="260" t="s">
        <v>4007</v>
      </c>
    </row>
    <row r="1200" spans="1:10" ht="15" thickBot="1" x14ac:dyDescent="0.35">
      <c r="A1200" s="91"/>
      <c r="B1200" s="262"/>
      <c r="C1200" s="264"/>
      <c r="D1200" s="266"/>
      <c r="E1200" s="257"/>
      <c r="F1200" s="257"/>
      <c r="G1200" s="257"/>
      <c r="H1200" s="257"/>
      <c r="I1200" s="257"/>
      <c r="J1200" s="257"/>
    </row>
    <row r="1201" spans="1:10" x14ac:dyDescent="0.3">
      <c r="A1201" s="95"/>
      <c r="B1201" s="261" t="s">
        <v>1944</v>
      </c>
      <c r="C1201" s="263" t="s">
        <v>4008</v>
      </c>
      <c r="D1201" s="265">
        <v>70002619</v>
      </c>
      <c r="E1201" s="256" t="s">
        <v>4222</v>
      </c>
      <c r="F1201" s="260" t="s">
        <v>4007</v>
      </c>
      <c r="G1201" s="256"/>
      <c r="H1201" s="260" t="s">
        <v>4007</v>
      </c>
      <c r="I1201" s="256"/>
      <c r="J1201" s="260" t="s">
        <v>4007</v>
      </c>
    </row>
    <row r="1202" spans="1:10" ht="15" thickBot="1" x14ac:dyDescent="0.35">
      <c r="A1202" s="91"/>
      <c r="B1202" s="262"/>
      <c r="C1202" s="264"/>
      <c r="D1202" s="266"/>
      <c r="E1202" s="257"/>
      <c r="F1202" s="257"/>
      <c r="G1202" s="257"/>
      <c r="H1202" s="257"/>
      <c r="I1202" s="257"/>
      <c r="J1202" s="257"/>
    </row>
    <row r="1203" spans="1:10" x14ac:dyDescent="0.3">
      <c r="A1203" s="95"/>
      <c r="B1203" s="261" t="s">
        <v>1013</v>
      </c>
      <c r="C1203" s="263" t="s">
        <v>4008</v>
      </c>
      <c r="D1203" s="265">
        <v>70002618</v>
      </c>
      <c r="E1203" s="256" t="s">
        <v>4041</v>
      </c>
      <c r="F1203" s="259">
        <v>25.762</v>
      </c>
      <c r="G1203" s="256" t="s">
        <v>4039</v>
      </c>
      <c r="H1203" s="259">
        <v>27.591999999999999</v>
      </c>
      <c r="I1203" s="256" t="s">
        <v>4024</v>
      </c>
      <c r="J1203" s="259">
        <v>28.640999999999998</v>
      </c>
    </row>
    <row r="1204" spans="1:10" ht="15" thickBot="1" x14ac:dyDescent="0.35">
      <c r="A1204" s="91"/>
      <c r="B1204" s="262"/>
      <c r="C1204" s="264"/>
      <c r="D1204" s="266"/>
      <c r="E1204" s="257"/>
      <c r="F1204" s="257"/>
      <c r="G1204" s="257"/>
      <c r="H1204" s="257"/>
      <c r="I1204" s="257"/>
      <c r="J1204" s="257"/>
    </row>
    <row r="1205" spans="1:10" x14ac:dyDescent="0.3">
      <c r="A1205" s="95"/>
      <c r="B1205" s="261" t="s">
        <v>2468</v>
      </c>
      <c r="C1205" s="263" t="s">
        <v>4008</v>
      </c>
      <c r="D1205" s="265">
        <v>70002627</v>
      </c>
      <c r="E1205" s="256" t="s">
        <v>4020</v>
      </c>
      <c r="F1205" s="268">
        <v>8.3000000000000007</v>
      </c>
      <c r="G1205" s="256"/>
      <c r="H1205" s="260" t="s">
        <v>4007</v>
      </c>
      <c r="I1205" s="256"/>
      <c r="J1205" s="260" t="s">
        <v>4007</v>
      </c>
    </row>
    <row r="1206" spans="1:10" ht="15" thickBot="1" x14ac:dyDescent="0.35">
      <c r="A1206" s="91"/>
      <c r="B1206" s="262"/>
      <c r="C1206" s="264"/>
      <c r="D1206" s="266"/>
      <c r="E1206" s="257"/>
      <c r="F1206" s="257"/>
      <c r="G1206" s="257"/>
      <c r="H1206" s="257"/>
      <c r="I1206" s="257"/>
      <c r="J1206" s="257"/>
    </row>
    <row r="1207" spans="1:10" x14ac:dyDescent="0.3">
      <c r="A1207" s="95"/>
      <c r="B1207" s="261" t="s">
        <v>2460</v>
      </c>
      <c r="C1207" s="263" t="s">
        <v>4008</v>
      </c>
      <c r="D1207" s="265">
        <v>70002628</v>
      </c>
      <c r="E1207" s="256" t="s">
        <v>4315</v>
      </c>
      <c r="F1207" s="260" t="s">
        <v>4007</v>
      </c>
      <c r="G1207" s="256"/>
      <c r="H1207" s="260" t="s">
        <v>4007</v>
      </c>
      <c r="I1207" s="256"/>
      <c r="J1207" s="260" t="s">
        <v>4007</v>
      </c>
    </row>
    <row r="1208" spans="1:10" ht="15" thickBot="1" x14ac:dyDescent="0.35">
      <c r="A1208" s="91"/>
      <c r="B1208" s="262"/>
      <c r="C1208" s="264"/>
      <c r="D1208" s="266"/>
      <c r="E1208" s="257"/>
      <c r="F1208" s="257"/>
      <c r="G1208" s="257"/>
      <c r="H1208" s="257"/>
      <c r="I1208" s="257"/>
      <c r="J1208" s="257"/>
    </row>
    <row r="1209" spans="1:10" x14ac:dyDescent="0.3">
      <c r="A1209" s="95"/>
      <c r="B1209" s="261" t="s">
        <v>1032</v>
      </c>
      <c r="C1209" s="263" t="s">
        <v>4008</v>
      </c>
      <c r="D1209" s="265">
        <v>70001372</v>
      </c>
      <c r="E1209" s="256" t="s">
        <v>4098</v>
      </c>
      <c r="F1209" s="260" t="s">
        <v>4007</v>
      </c>
      <c r="G1209" s="256"/>
      <c r="H1209" s="260" t="s">
        <v>4007</v>
      </c>
      <c r="I1209" s="256"/>
      <c r="J1209" s="260" t="s">
        <v>4007</v>
      </c>
    </row>
    <row r="1210" spans="1:10" ht="15" thickBot="1" x14ac:dyDescent="0.35">
      <c r="A1210" s="91"/>
      <c r="B1210" s="262"/>
      <c r="C1210" s="264"/>
      <c r="D1210" s="266"/>
      <c r="E1210" s="257"/>
      <c r="F1210" s="257"/>
      <c r="G1210" s="257"/>
      <c r="H1210" s="257"/>
      <c r="I1210" s="257"/>
      <c r="J1210" s="257"/>
    </row>
    <row r="1211" spans="1:10" x14ac:dyDescent="0.3">
      <c r="A1211" s="95"/>
      <c r="B1211" s="261" t="s">
        <v>2472</v>
      </c>
      <c r="C1211" s="263" t="s">
        <v>4008</v>
      </c>
      <c r="D1211" s="265">
        <v>70001377</v>
      </c>
      <c r="E1211" s="256" t="s">
        <v>4136</v>
      </c>
      <c r="F1211" s="260" t="s">
        <v>4007</v>
      </c>
      <c r="G1211" s="256"/>
      <c r="H1211" s="260" t="s">
        <v>4007</v>
      </c>
      <c r="I1211" s="256"/>
      <c r="J1211" s="260" t="s">
        <v>4007</v>
      </c>
    </row>
    <row r="1212" spans="1:10" ht="15" thickBot="1" x14ac:dyDescent="0.35">
      <c r="A1212" s="91"/>
      <c r="B1212" s="262"/>
      <c r="C1212" s="264"/>
      <c r="D1212" s="266"/>
      <c r="E1212" s="257"/>
      <c r="F1212" s="257"/>
      <c r="G1212" s="257"/>
      <c r="H1212" s="257"/>
      <c r="I1212" s="257"/>
      <c r="J1212" s="257"/>
    </row>
    <row r="1213" spans="1:10" x14ac:dyDescent="0.3">
      <c r="A1213" s="95"/>
      <c r="B1213" s="261" t="s">
        <v>2394</v>
      </c>
      <c r="C1213" s="263" t="s">
        <v>4008</v>
      </c>
      <c r="D1213" s="265">
        <v>70001378</v>
      </c>
      <c r="E1213" s="256" t="s">
        <v>4041</v>
      </c>
      <c r="F1213" s="259">
        <v>10.933</v>
      </c>
      <c r="G1213" s="256" t="s">
        <v>4010</v>
      </c>
      <c r="H1213" s="259">
        <v>12.369</v>
      </c>
      <c r="I1213" s="256" t="s">
        <v>4068</v>
      </c>
      <c r="J1213" s="259">
        <v>13.016</v>
      </c>
    </row>
    <row r="1214" spans="1:10" ht="15" thickBot="1" x14ac:dyDescent="0.35">
      <c r="A1214" s="91"/>
      <c r="B1214" s="262"/>
      <c r="C1214" s="264"/>
      <c r="D1214" s="266"/>
      <c r="E1214" s="257"/>
      <c r="F1214" s="257"/>
      <c r="G1214" s="257"/>
      <c r="H1214" s="257"/>
      <c r="I1214" s="257"/>
      <c r="J1214" s="257"/>
    </row>
    <row r="1215" spans="1:10" x14ac:dyDescent="0.3">
      <c r="A1215" s="95"/>
      <c r="B1215" s="261" t="s">
        <v>2364</v>
      </c>
      <c r="C1215" s="263" t="s">
        <v>4008</v>
      </c>
      <c r="D1215" s="265">
        <v>70001251</v>
      </c>
      <c r="E1215" s="256" t="s">
        <v>4323</v>
      </c>
      <c r="F1215" s="260" t="s">
        <v>4007</v>
      </c>
      <c r="G1215" s="256"/>
      <c r="H1215" s="260" t="s">
        <v>4007</v>
      </c>
      <c r="I1215" s="256"/>
      <c r="J1215" s="260" t="s">
        <v>4007</v>
      </c>
    </row>
    <row r="1216" spans="1:10" ht="15" thickBot="1" x14ac:dyDescent="0.35">
      <c r="A1216" s="91"/>
      <c r="B1216" s="262"/>
      <c r="C1216" s="264"/>
      <c r="D1216" s="266"/>
      <c r="E1216" s="257"/>
      <c r="F1216" s="257"/>
      <c r="G1216" s="257"/>
      <c r="H1216" s="257"/>
      <c r="I1216" s="257"/>
      <c r="J1216" s="257"/>
    </row>
    <row r="1217" spans="1:10" x14ac:dyDescent="0.3">
      <c r="A1217" s="95"/>
      <c r="B1217" s="261" t="s">
        <v>2476</v>
      </c>
      <c r="C1217" s="263" t="s">
        <v>4008</v>
      </c>
      <c r="D1217" s="265">
        <v>70001252</v>
      </c>
      <c r="E1217" s="256" t="s">
        <v>4204</v>
      </c>
      <c r="F1217" s="260" t="s">
        <v>4007</v>
      </c>
      <c r="G1217" s="256"/>
      <c r="H1217" s="260" t="s">
        <v>4007</v>
      </c>
      <c r="I1217" s="256"/>
      <c r="J1217" s="260" t="s">
        <v>4007</v>
      </c>
    </row>
    <row r="1218" spans="1:10" ht="15" thickBot="1" x14ac:dyDescent="0.35">
      <c r="A1218" s="91"/>
      <c r="B1218" s="262"/>
      <c r="C1218" s="264"/>
      <c r="D1218" s="266"/>
      <c r="E1218" s="257"/>
      <c r="F1218" s="257"/>
      <c r="G1218" s="257"/>
      <c r="H1218" s="257"/>
      <c r="I1218" s="257"/>
      <c r="J1218" s="257"/>
    </row>
    <row r="1219" spans="1:10" x14ac:dyDescent="0.3">
      <c r="A1219" s="95"/>
      <c r="B1219" s="261" t="s">
        <v>1660</v>
      </c>
      <c r="C1219" s="263" t="s">
        <v>4008</v>
      </c>
      <c r="D1219" s="265">
        <v>70001259</v>
      </c>
      <c r="E1219" s="256" t="s">
        <v>4324</v>
      </c>
      <c r="F1219" s="260" t="s">
        <v>4007</v>
      </c>
      <c r="G1219" s="256"/>
      <c r="H1219" s="260" t="s">
        <v>4007</v>
      </c>
      <c r="I1219" s="256"/>
      <c r="J1219" s="260" t="s">
        <v>4007</v>
      </c>
    </row>
    <row r="1220" spans="1:10" ht="15" thickBot="1" x14ac:dyDescent="0.35">
      <c r="A1220" s="91"/>
      <c r="B1220" s="262"/>
      <c r="C1220" s="264"/>
      <c r="D1220" s="266"/>
      <c r="E1220" s="257"/>
      <c r="F1220" s="257"/>
      <c r="G1220" s="257"/>
      <c r="H1220" s="257"/>
      <c r="I1220" s="257"/>
      <c r="J1220" s="257"/>
    </row>
    <row r="1221" spans="1:10" x14ac:dyDescent="0.3">
      <c r="A1221" s="95"/>
      <c r="B1221" s="261" t="s">
        <v>1666</v>
      </c>
      <c r="C1221" s="263" t="s">
        <v>4008</v>
      </c>
      <c r="D1221" s="265">
        <v>70001260</v>
      </c>
      <c r="E1221" s="256" t="s">
        <v>4214</v>
      </c>
      <c r="F1221" s="260" t="s">
        <v>4007</v>
      </c>
      <c r="G1221" s="256"/>
      <c r="H1221" s="260" t="s">
        <v>4007</v>
      </c>
      <c r="I1221" s="256"/>
      <c r="J1221" s="260" t="s">
        <v>4007</v>
      </c>
    </row>
    <row r="1222" spans="1:10" ht="15" thickBot="1" x14ac:dyDescent="0.35">
      <c r="A1222" s="91"/>
      <c r="B1222" s="262"/>
      <c r="C1222" s="264"/>
      <c r="D1222" s="266"/>
      <c r="E1222" s="257"/>
      <c r="F1222" s="257"/>
      <c r="G1222" s="257"/>
      <c r="H1222" s="257"/>
      <c r="I1222" s="257"/>
      <c r="J1222" s="257"/>
    </row>
    <row r="1223" spans="1:10" x14ac:dyDescent="0.3">
      <c r="A1223" s="95"/>
      <c r="B1223" s="261" t="s">
        <v>2474</v>
      </c>
      <c r="C1223" s="263" t="s">
        <v>4008</v>
      </c>
      <c r="D1223" s="265">
        <v>70001257</v>
      </c>
      <c r="E1223" s="256" t="s">
        <v>4169</v>
      </c>
      <c r="F1223" s="260" t="s">
        <v>4007</v>
      </c>
      <c r="G1223" s="256"/>
      <c r="H1223" s="260" t="s">
        <v>4007</v>
      </c>
      <c r="I1223" s="256"/>
      <c r="J1223" s="260" t="s">
        <v>4007</v>
      </c>
    </row>
    <row r="1224" spans="1:10" ht="15" thickBot="1" x14ac:dyDescent="0.35">
      <c r="A1224" s="91"/>
      <c r="B1224" s="262"/>
      <c r="C1224" s="264"/>
      <c r="D1224" s="266"/>
      <c r="E1224" s="257"/>
      <c r="F1224" s="257"/>
      <c r="G1224" s="257"/>
      <c r="H1224" s="257"/>
      <c r="I1224" s="257"/>
      <c r="J1224" s="257"/>
    </row>
    <row r="1225" spans="1:10" x14ac:dyDescent="0.3">
      <c r="A1225" s="95"/>
      <c r="B1225" s="261" t="s">
        <v>1788</v>
      </c>
      <c r="C1225" s="263" t="s">
        <v>4008</v>
      </c>
      <c r="D1225" s="265">
        <v>70001254</v>
      </c>
      <c r="E1225" s="256" t="s">
        <v>4204</v>
      </c>
      <c r="F1225" s="260" t="s">
        <v>4007</v>
      </c>
      <c r="G1225" s="256"/>
      <c r="H1225" s="260" t="s">
        <v>4007</v>
      </c>
      <c r="I1225" s="256"/>
      <c r="J1225" s="260" t="s">
        <v>4007</v>
      </c>
    </row>
    <row r="1226" spans="1:10" ht="15" thickBot="1" x14ac:dyDescent="0.35">
      <c r="A1226" s="91"/>
      <c r="B1226" s="262"/>
      <c r="C1226" s="264"/>
      <c r="D1226" s="266"/>
      <c r="E1226" s="257"/>
      <c r="F1226" s="257"/>
      <c r="G1226" s="257"/>
      <c r="H1226" s="257"/>
      <c r="I1226" s="257"/>
      <c r="J1226" s="257"/>
    </row>
    <row r="1227" spans="1:10" x14ac:dyDescent="0.3">
      <c r="A1227" s="95"/>
      <c r="B1227" s="261" t="s">
        <v>1754</v>
      </c>
      <c r="C1227" s="263" t="s">
        <v>4008</v>
      </c>
      <c r="D1227" s="265">
        <v>70001258</v>
      </c>
      <c r="E1227" s="256" t="s">
        <v>4325</v>
      </c>
      <c r="F1227" s="260" t="s">
        <v>4007</v>
      </c>
      <c r="G1227" s="256"/>
      <c r="H1227" s="260" t="s">
        <v>4007</v>
      </c>
      <c r="I1227" s="256"/>
      <c r="J1227" s="260" t="s">
        <v>4007</v>
      </c>
    </row>
    <row r="1228" spans="1:10" ht="15" thickBot="1" x14ac:dyDescent="0.35">
      <c r="A1228" s="91"/>
      <c r="B1228" s="262"/>
      <c r="C1228" s="264"/>
      <c r="D1228" s="266"/>
      <c r="E1228" s="257"/>
      <c r="F1228" s="257"/>
      <c r="G1228" s="257"/>
      <c r="H1228" s="257"/>
      <c r="I1228" s="257"/>
      <c r="J1228" s="257"/>
    </row>
    <row r="1229" spans="1:10" x14ac:dyDescent="0.3">
      <c r="A1229" s="95"/>
      <c r="B1229" s="261" t="s">
        <v>2436</v>
      </c>
      <c r="C1229" s="263" t="s">
        <v>4008</v>
      </c>
      <c r="D1229" s="265">
        <v>70001253</v>
      </c>
      <c r="E1229" s="256" t="s">
        <v>4163</v>
      </c>
      <c r="F1229" s="260" t="s">
        <v>4007</v>
      </c>
      <c r="G1229" s="256"/>
      <c r="H1229" s="260" t="s">
        <v>4007</v>
      </c>
      <c r="I1229" s="256"/>
      <c r="J1229" s="260" t="s">
        <v>4007</v>
      </c>
    </row>
    <row r="1230" spans="1:10" ht="15" thickBot="1" x14ac:dyDescent="0.35">
      <c r="A1230" s="91"/>
      <c r="B1230" s="262"/>
      <c r="C1230" s="264"/>
      <c r="D1230" s="266"/>
      <c r="E1230" s="257"/>
      <c r="F1230" s="257"/>
      <c r="G1230" s="257"/>
      <c r="H1230" s="257"/>
      <c r="I1230" s="257"/>
      <c r="J1230" s="257"/>
    </row>
    <row r="1231" spans="1:10" x14ac:dyDescent="0.3">
      <c r="A1231" s="95"/>
      <c r="B1231" s="261" t="s">
        <v>1946</v>
      </c>
      <c r="C1231" s="263" t="s">
        <v>4008</v>
      </c>
      <c r="D1231" s="265">
        <v>70001250</v>
      </c>
      <c r="E1231" s="256" t="s">
        <v>4177</v>
      </c>
      <c r="F1231" s="268">
        <v>15.2</v>
      </c>
      <c r="G1231" s="256" t="s">
        <v>4010</v>
      </c>
      <c r="H1231" s="259">
        <v>15.852</v>
      </c>
      <c r="I1231" s="256" t="s">
        <v>4055</v>
      </c>
      <c r="J1231" s="259">
        <v>16.573</v>
      </c>
    </row>
    <row r="1232" spans="1:10" ht="15" thickBot="1" x14ac:dyDescent="0.35">
      <c r="A1232" s="91"/>
      <c r="B1232" s="262"/>
      <c r="C1232" s="264"/>
      <c r="D1232" s="266"/>
      <c r="E1232" s="257"/>
      <c r="F1232" s="257"/>
      <c r="G1232" s="257"/>
      <c r="H1232" s="257"/>
      <c r="I1232" s="257"/>
      <c r="J1232" s="257"/>
    </row>
    <row r="1233" spans="1:10" x14ac:dyDescent="0.3">
      <c r="A1233" s="95"/>
      <c r="B1233" s="261" t="s">
        <v>2441</v>
      </c>
      <c r="C1233" s="263" t="s">
        <v>4008</v>
      </c>
      <c r="D1233" s="265">
        <v>70001249</v>
      </c>
      <c r="E1233" s="256" t="s">
        <v>4326</v>
      </c>
      <c r="F1233" s="260" t="s">
        <v>4007</v>
      </c>
      <c r="G1233" s="256"/>
      <c r="H1233" s="260" t="s">
        <v>4007</v>
      </c>
      <c r="I1233" s="256"/>
      <c r="J1233" s="260" t="s">
        <v>4007</v>
      </c>
    </row>
    <row r="1234" spans="1:10" ht="15" thickBot="1" x14ac:dyDescent="0.35">
      <c r="A1234" s="91"/>
      <c r="B1234" s="262"/>
      <c r="C1234" s="264"/>
      <c r="D1234" s="266"/>
      <c r="E1234" s="257"/>
      <c r="F1234" s="257"/>
      <c r="G1234" s="257"/>
      <c r="H1234" s="257"/>
      <c r="I1234" s="257"/>
      <c r="J1234" s="257"/>
    </row>
    <row r="1235" spans="1:10" x14ac:dyDescent="0.3">
      <c r="A1235" s="95"/>
      <c r="B1235" s="261" t="s">
        <v>905</v>
      </c>
      <c r="C1235" s="263" t="s">
        <v>4008</v>
      </c>
      <c r="D1235" s="265">
        <v>70001563</v>
      </c>
      <c r="E1235" s="256" t="s">
        <v>4146</v>
      </c>
      <c r="F1235" s="259">
        <v>12.302</v>
      </c>
      <c r="G1235" s="256" t="s">
        <v>4327</v>
      </c>
      <c r="H1235" s="259">
        <v>13.118</v>
      </c>
      <c r="I1235" s="256" t="s">
        <v>4047</v>
      </c>
      <c r="J1235" s="259">
        <v>14.183999999999999</v>
      </c>
    </row>
    <row r="1236" spans="1:10" ht="15" thickBot="1" x14ac:dyDescent="0.35">
      <c r="A1236" s="91"/>
      <c r="B1236" s="262"/>
      <c r="C1236" s="264"/>
      <c r="D1236" s="266"/>
      <c r="E1236" s="257"/>
      <c r="F1236" s="257"/>
      <c r="G1236" s="257"/>
      <c r="H1236" s="257"/>
      <c r="I1236" s="257"/>
      <c r="J1236" s="257"/>
    </row>
    <row r="1237" spans="1:10" x14ac:dyDescent="0.3">
      <c r="A1237" s="95"/>
      <c r="B1237" s="261" t="s">
        <v>1871</v>
      </c>
      <c r="C1237" s="263" t="s">
        <v>4008</v>
      </c>
      <c r="D1237" s="265">
        <v>70001566</v>
      </c>
      <c r="E1237" s="256" t="s">
        <v>4062</v>
      </c>
      <c r="F1237" s="267">
        <v>5.0199999999999996</v>
      </c>
      <c r="G1237" s="256" t="s">
        <v>4015</v>
      </c>
      <c r="H1237" s="259">
        <v>5.9459999999999997</v>
      </c>
      <c r="I1237" s="256" t="s">
        <v>4012</v>
      </c>
      <c r="J1237" s="259">
        <v>6.5419999999999998</v>
      </c>
    </row>
    <row r="1238" spans="1:10" ht="15" thickBot="1" x14ac:dyDescent="0.35">
      <c r="A1238" s="91"/>
      <c r="B1238" s="262"/>
      <c r="C1238" s="264"/>
      <c r="D1238" s="266"/>
      <c r="E1238" s="257"/>
      <c r="F1238" s="257"/>
      <c r="G1238" s="257"/>
      <c r="H1238" s="257"/>
      <c r="I1238" s="257"/>
      <c r="J1238" s="257"/>
    </row>
    <row r="1239" spans="1:10" x14ac:dyDescent="0.3">
      <c r="A1239" s="95"/>
      <c r="B1239" s="261" t="s">
        <v>1127</v>
      </c>
      <c r="C1239" s="263" t="s">
        <v>4008</v>
      </c>
      <c r="D1239" s="265">
        <v>70001565</v>
      </c>
      <c r="E1239" s="256" t="s">
        <v>4009</v>
      </c>
      <c r="F1239" s="259">
        <v>12.409000000000001</v>
      </c>
      <c r="G1239" s="256"/>
      <c r="H1239" s="260" t="s">
        <v>4007</v>
      </c>
      <c r="I1239" s="256"/>
      <c r="J1239" s="260" t="s">
        <v>4007</v>
      </c>
    </row>
    <row r="1240" spans="1:10" ht="15" thickBot="1" x14ac:dyDescent="0.35">
      <c r="A1240" s="91"/>
      <c r="B1240" s="262"/>
      <c r="C1240" s="264"/>
      <c r="D1240" s="266"/>
      <c r="E1240" s="257"/>
      <c r="F1240" s="257"/>
      <c r="G1240" s="257"/>
      <c r="H1240" s="257"/>
      <c r="I1240" s="257"/>
      <c r="J1240" s="257"/>
    </row>
    <row r="1241" spans="1:10" x14ac:dyDescent="0.3">
      <c r="A1241" s="95"/>
      <c r="B1241" s="261" t="s">
        <v>626</v>
      </c>
      <c r="C1241" s="263" t="s">
        <v>4008</v>
      </c>
      <c r="D1241" s="265">
        <v>70001567</v>
      </c>
      <c r="E1241" s="256" t="s">
        <v>4014</v>
      </c>
      <c r="F1241" s="259">
        <v>1E-3</v>
      </c>
      <c r="G1241" s="256" t="s">
        <v>4050</v>
      </c>
      <c r="H1241" s="259">
        <v>1E-3</v>
      </c>
      <c r="I1241" s="256" t="s">
        <v>4024</v>
      </c>
      <c r="J1241" s="259">
        <v>1E-3</v>
      </c>
    </row>
    <row r="1242" spans="1:10" ht="15" thickBot="1" x14ac:dyDescent="0.35">
      <c r="A1242" s="91"/>
      <c r="B1242" s="262"/>
      <c r="C1242" s="264"/>
      <c r="D1242" s="266"/>
      <c r="E1242" s="257"/>
      <c r="F1242" s="257"/>
      <c r="G1242" s="257"/>
      <c r="H1242" s="257"/>
      <c r="I1242" s="257"/>
      <c r="J1242" s="257"/>
    </row>
    <row r="1243" spans="1:10" x14ac:dyDescent="0.3">
      <c r="A1243" s="95"/>
      <c r="B1243" s="261" t="s">
        <v>932</v>
      </c>
      <c r="C1243" s="263" t="s">
        <v>4008</v>
      </c>
      <c r="D1243" s="265">
        <v>70001568</v>
      </c>
      <c r="E1243" s="256" t="s">
        <v>4150</v>
      </c>
      <c r="F1243" s="260" t="s">
        <v>4007</v>
      </c>
      <c r="G1243" s="256"/>
      <c r="H1243" s="260" t="s">
        <v>4007</v>
      </c>
      <c r="I1243" s="256"/>
      <c r="J1243" s="260" t="s">
        <v>4007</v>
      </c>
    </row>
    <row r="1244" spans="1:10" ht="15" thickBot="1" x14ac:dyDescent="0.35">
      <c r="A1244" s="91"/>
      <c r="B1244" s="262"/>
      <c r="C1244" s="264"/>
      <c r="D1244" s="266"/>
      <c r="E1244" s="257"/>
      <c r="F1244" s="257"/>
      <c r="G1244" s="257"/>
      <c r="H1244" s="257"/>
      <c r="I1244" s="257"/>
      <c r="J1244" s="257"/>
    </row>
    <row r="1245" spans="1:10" x14ac:dyDescent="0.3">
      <c r="A1245" s="95"/>
      <c r="B1245" s="261" t="s">
        <v>1011</v>
      </c>
      <c r="C1245" s="263" t="s">
        <v>4008</v>
      </c>
      <c r="D1245" s="265">
        <v>70001562</v>
      </c>
      <c r="E1245" s="256" t="s">
        <v>4328</v>
      </c>
      <c r="F1245" s="260" t="s">
        <v>4007</v>
      </c>
      <c r="G1245" s="256"/>
      <c r="H1245" s="260" t="s">
        <v>4007</v>
      </c>
      <c r="I1245" s="256"/>
      <c r="J1245" s="260" t="s">
        <v>4007</v>
      </c>
    </row>
    <row r="1246" spans="1:10" ht="15" thickBot="1" x14ac:dyDescent="0.35">
      <c r="A1246" s="91"/>
      <c r="B1246" s="262"/>
      <c r="C1246" s="264"/>
      <c r="D1246" s="266"/>
      <c r="E1246" s="257"/>
      <c r="F1246" s="257"/>
      <c r="G1246" s="257"/>
      <c r="H1246" s="257"/>
      <c r="I1246" s="257"/>
      <c r="J1246" s="257"/>
    </row>
    <row r="1247" spans="1:10" x14ac:dyDescent="0.3">
      <c r="A1247" s="95"/>
      <c r="B1247" s="261" t="s">
        <v>2409</v>
      </c>
      <c r="C1247" s="263" t="s">
        <v>4008</v>
      </c>
      <c r="D1247" s="265">
        <v>70001572</v>
      </c>
      <c r="E1247" s="256" t="s">
        <v>4329</v>
      </c>
      <c r="F1247" s="260" t="s">
        <v>4007</v>
      </c>
      <c r="G1247" s="256"/>
      <c r="H1247" s="260" t="s">
        <v>4007</v>
      </c>
      <c r="I1247" s="256"/>
      <c r="J1247" s="260" t="s">
        <v>4007</v>
      </c>
    </row>
    <row r="1248" spans="1:10" ht="15" thickBot="1" x14ac:dyDescent="0.35">
      <c r="A1248" s="91"/>
      <c r="B1248" s="262"/>
      <c r="C1248" s="264"/>
      <c r="D1248" s="266"/>
      <c r="E1248" s="257"/>
      <c r="F1248" s="257"/>
      <c r="G1248" s="257"/>
      <c r="H1248" s="257"/>
      <c r="I1248" s="257"/>
      <c r="J1248" s="257"/>
    </row>
    <row r="1249" spans="1:10" x14ac:dyDescent="0.3">
      <c r="A1249" s="95"/>
      <c r="B1249" s="261" t="s">
        <v>1790</v>
      </c>
      <c r="C1249" s="263" t="s">
        <v>4008</v>
      </c>
      <c r="D1249" s="265">
        <v>70001569</v>
      </c>
      <c r="E1249" s="256" t="s">
        <v>4088</v>
      </c>
      <c r="F1249" s="260" t="s">
        <v>4007</v>
      </c>
      <c r="G1249" s="256" t="s">
        <v>4015</v>
      </c>
      <c r="H1249" s="259">
        <v>3.9740000000000002</v>
      </c>
      <c r="I1249" s="256" t="s">
        <v>4040</v>
      </c>
      <c r="J1249" s="259">
        <v>4.0490000000000004</v>
      </c>
    </row>
    <row r="1250" spans="1:10" ht="15" thickBot="1" x14ac:dyDescent="0.35">
      <c r="A1250" s="91"/>
      <c r="B1250" s="262"/>
      <c r="C1250" s="264"/>
      <c r="D1250" s="266"/>
      <c r="E1250" s="257"/>
      <c r="F1250" s="257"/>
      <c r="G1250" s="257"/>
      <c r="H1250" s="257"/>
      <c r="I1250" s="257"/>
      <c r="J1250" s="257"/>
    </row>
    <row r="1251" spans="1:10" x14ac:dyDescent="0.3">
      <c r="A1251" s="95"/>
      <c r="B1251" s="261" t="s">
        <v>1794</v>
      </c>
      <c r="C1251" s="263" t="s">
        <v>4008</v>
      </c>
      <c r="D1251" s="265">
        <v>70001570</v>
      </c>
      <c r="E1251" s="256" t="s">
        <v>4066</v>
      </c>
      <c r="F1251" s="259">
        <v>2.1349999999999998</v>
      </c>
      <c r="G1251" s="256"/>
      <c r="H1251" s="260" t="s">
        <v>4007</v>
      </c>
      <c r="I1251" s="256" t="s">
        <v>4104</v>
      </c>
      <c r="J1251" s="268">
        <v>2.8</v>
      </c>
    </row>
    <row r="1252" spans="1:10" ht="15" thickBot="1" x14ac:dyDescent="0.35">
      <c r="A1252" s="91"/>
      <c r="B1252" s="262"/>
      <c r="C1252" s="264"/>
      <c r="D1252" s="266"/>
      <c r="E1252" s="257"/>
      <c r="F1252" s="257"/>
      <c r="G1252" s="257"/>
      <c r="H1252" s="257"/>
      <c r="I1252" s="257"/>
      <c r="J1252" s="257"/>
    </row>
    <row r="1253" spans="1:10" x14ac:dyDescent="0.3">
      <c r="A1253" s="95"/>
      <c r="B1253" s="261" t="s">
        <v>858</v>
      </c>
      <c r="C1253" s="263" t="s">
        <v>4008</v>
      </c>
      <c r="D1253" s="265">
        <v>70001571</v>
      </c>
      <c r="E1253" s="256" t="s">
        <v>4177</v>
      </c>
      <c r="F1253" s="258">
        <v>6</v>
      </c>
      <c r="G1253" s="256" t="s">
        <v>4015</v>
      </c>
      <c r="H1253" s="258">
        <v>7</v>
      </c>
      <c r="I1253" s="256" t="s">
        <v>4052</v>
      </c>
      <c r="J1253" s="258">
        <v>8</v>
      </c>
    </row>
    <row r="1254" spans="1:10" ht="15" thickBot="1" x14ac:dyDescent="0.35">
      <c r="A1254" s="91"/>
      <c r="B1254" s="262"/>
      <c r="C1254" s="264"/>
      <c r="D1254" s="266"/>
      <c r="E1254" s="257"/>
      <c r="F1254" s="257"/>
      <c r="G1254" s="257"/>
      <c r="H1254" s="257"/>
      <c r="I1254" s="257"/>
      <c r="J1254" s="257"/>
    </row>
    <row r="1255" spans="1:10" x14ac:dyDescent="0.3">
      <c r="A1255" s="95"/>
      <c r="B1255" s="261" t="s">
        <v>2005</v>
      </c>
      <c r="C1255" s="263" t="s">
        <v>4008</v>
      </c>
      <c r="D1255" s="265">
        <v>70001564</v>
      </c>
      <c r="E1255" s="256" t="s">
        <v>4041</v>
      </c>
      <c r="F1255" s="259">
        <v>7.7350000000000003</v>
      </c>
      <c r="G1255" s="256" t="s">
        <v>4111</v>
      </c>
      <c r="H1255" s="259">
        <v>8.6449999999999996</v>
      </c>
      <c r="I1255" s="256" t="s">
        <v>4016</v>
      </c>
      <c r="J1255" s="259">
        <v>9.2880000000000003</v>
      </c>
    </row>
    <row r="1256" spans="1:10" ht="15" thickBot="1" x14ac:dyDescent="0.35">
      <c r="A1256" s="91"/>
      <c r="B1256" s="262"/>
      <c r="C1256" s="264"/>
      <c r="D1256" s="266"/>
      <c r="E1256" s="257"/>
      <c r="F1256" s="257"/>
      <c r="G1256" s="257"/>
      <c r="H1256" s="257"/>
      <c r="I1256" s="257"/>
      <c r="J1256" s="257"/>
    </row>
    <row r="1257" spans="1:10" x14ac:dyDescent="0.3">
      <c r="A1257" s="95"/>
      <c r="B1257" s="261" t="s">
        <v>1015</v>
      </c>
      <c r="C1257" s="263" t="s">
        <v>4008</v>
      </c>
      <c r="D1257" s="265">
        <v>70001561</v>
      </c>
      <c r="E1257" s="256" t="s">
        <v>4062</v>
      </c>
      <c r="F1257" s="267">
        <v>4.21</v>
      </c>
      <c r="G1257" s="256" t="s">
        <v>4133</v>
      </c>
      <c r="H1257" s="268">
        <v>4.5999999999999996</v>
      </c>
      <c r="I1257" s="256" t="s">
        <v>4016</v>
      </c>
      <c r="J1257" s="268">
        <v>4.7</v>
      </c>
    </row>
    <row r="1258" spans="1:10" ht="15" thickBot="1" x14ac:dyDescent="0.35">
      <c r="A1258" s="91"/>
      <c r="B1258" s="262"/>
      <c r="C1258" s="264"/>
      <c r="D1258" s="266"/>
      <c r="E1258" s="257"/>
      <c r="F1258" s="257"/>
      <c r="G1258" s="257"/>
      <c r="H1258" s="257"/>
      <c r="I1258" s="257"/>
      <c r="J1258" s="257"/>
    </row>
    <row r="1259" spans="1:10" x14ac:dyDescent="0.3">
      <c r="A1259" s="95"/>
      <c r="B1259" s="261" t="s">
        <v>1052</v>
      </c>
      <c r="C1259" s="263" t="s">
        <v>4008</v>
      </c>
      <c r="D1259" s="265">
        <v>70002574</v>
      </c>
      <c r="E1259" s="256" t="s">
        <v>4194</v>
      </c>
      <c r="F1259" s="260" t="s">
        <v>4007</v>
      </c>
      <c r="G1259" s="256"/>
      <c r="H1259" s="260" t="s">
        <v>4007</v>
      </c>
      <c r="I1259" s="256" t="s">
        <v>4108</v>
      </c>
      <c r="J1259" s="259">
        <v>1.202</v>
      </c>
    </row>
    <row r="1260" spans="1:10" ht="15" thickBot="1" x14ac:dyDescent="0.35">
      <c r="A1260" s="91"/>
      <c r="B1260" s="262"/>
      <c r="C1260" s="264"/>
      <c r="D1260" s="266"/>
      <c r="E1260" s="257"/>
      <c r="F1260" s="257"/>
      <c r="G1260" s="257"/>
      <c r="H1260" s="257"/>
      <c r="I1260" s="257"/>
      <c r="J1260" s="257"/>
    </row>
    <row r="1261" spans="1:10" x14ac:dyDescent="0.3">
      <c r="A1261" s="95"/>
      <c r="B1261" s="261" t="s">
        <v>2462</v>
      </c>
      <c r="C1261" s="263" t="s">
        <v>4008</v>
      </c>
      <c r="D1261" s="265">
        <v>70002570</v>
      </c>
      <c r="E1261" s="256" t="s">
        <v>4093</v>
      </c>
      <c r="F1261" s="260" t="s">
        <v>4007</v>
      </c>
      <c r="G1261" s="256"/>
      <c r="H1261" s="260" t="s">
        <v>4007</v>
      </c>
      <c r="I1261" s="256"/>
      <c r="J1261" s="260" t="s">
        <v>4007</v>
      </c>
    </row>
    <row r="1262" spans="1:10" ht="15" thickBot="1" x14ac:dyDescent="0.35">
      <c r="A1262" s="91"/>
      <c r="B1262" s="262"/>
      <c r="C1262" s="264"/>
      <c r="D1262" s="266"/>
      <c r="E1262" s="257"/>
      <c r="F1262" s="257"/>
      <c r="G1262" s="257"/>
      <c r="H1262" s="257"/>
      <c r="I1262" s="257"/>
      <c r="J1262" s="257"/>
    </row>
    <row r="1263" spans="1:10" x14ac:dyDescent="0.3">
      <c r="A1263" s="95"/>
      <c r="B1263" s="261" t="s">
        <v>1587</v>
      </c>
      <c r="C1263" s="263" t="s">
        <v>4008</v>
      </c>
      <c r="D1263" s="265">
        <v>70002571</v>
      </c>
      <c r="E1263" s="256" t="s">
        <v>4214</v>
      </c>
      <c r="F1263" s="260" t="s">
        <v>4007</v>
      </c>
      <c r="G1263" s="256"/>
      <c r="H1263" s="260" t="s">
        <v>4007</v>
      </c>
      <c r="I1263" s="256"/>
      <c r="J1263" s="260" t="s">
        <v>4007</v>
      </c>
    </row>
    <row r="1264" spans="1:10" ht="15" thickBot="1" x14ac:dyDescent="0.35">
      <c r="A1264" s="91"/>
      <c r="B1264" s="262"/>
      <c r="C1264" s="264"/>
      <c r="D1264" s="266"/>
      <c r="E1264" s="257"/>
      <c r="F1264" s="257"/>
      <c r="G1264" s="257"/>
      <c r="H1264" s="257"/>
      <c r="I1264" s="257"/>
      <c r="J1264" s="257"/>
    </row>
    <row r="1265" spans="1:10" x14ac:dyDescent="0.3">
      <c r="A1265" s="95"/>
      <c r="B1265" s="261" t="s">
        <v>2128</v>
      </c>
      <c r="C1265" s="263" t="s">
        <v>4008</v>
      </c>
      <c r="D1265" s="270">
        <v>70002571</v>
      </c>
      <c r="E1265" s="256" t="s">
        <v>4089</v>
      </c>
      <c r="F1265" s="259">
        <v>11.609</v>
      </c>
      <c r="G1265" s="256" t="s">
        <v>4015</v>
      </c>
      <c r="H1265" s="259">
        <v>13.260999999999999</v>
      </c>
      <c r="I1265" s="256" t="s">
        <v>4096</v>
      </c>
      <c r="J1265" s="267">
        <v>13.27</v>
      </c>
    </row>
    <row r="1266" spans="1:10" ht="15" thickBot="1" x14ac:dyDescent="0.35">
      <c r="A1266" s="91"/>
      <c r="B1266" s="262"/>
      <c r="C1266" s="264"/>
      <c r="D1266" s="266"/>
      <c r="E1266" s="257"/>
      <c r="F1266" s="257"/>
      <c r="G1266" s="257"/>
      <c r="H1266" s="257"/>
      <c r="I1266" s="257"/>
      <c r="J1266" s="257"/>
    </row>
    <row r="1267" spans="1:10" x14ac:dyDescent="0.3">
      <c r="A1267" s="95"/>
      <c r="B1267" s="261" t="s">
        <v>1129</v>
      </c>
      <c r="C1267" s="263" t="s">
        <v>4008</v>
      </c>
      <c r="D1267" s="265">
        <v>70002573</v>
      </c>
      <c r="E1267" s="256" t="s">
        <v>4020</v>
      </c>
      <c r="F1267" s="259">
        <v>10.676</v>
      </c>
      <c r="G1267" s="256" t="s">
        <v>4224</v>
      </c>
      <c r="H1267" s="259">
        <v>11.734999999999999</v>
      </c>
      <c r="I1267" s="256" t="s">
        <v>4096</v>
      </c>
      <c r="J1267" s="267">
        <v>12.61</v>
      </c>
    </row>
    <row r="1268" spans="1:10" ht="15" thickBot="1" x14ac:dyDescent="0.35">
      <c r="A1268" s="91"/>
      <c r="B1268" s="262"/>
      <c r="C1268" s="264"/>
      <c r="D1268" s="266"/>
      <c r="E1268" s="257"/>
      <c r="F1268" s="257"/>
      <c r="G1268" s="257"/>
      <c r="H1268" s="257"/>
      <c r="I1268" s="257"/>
      <c r="J1268" s="257"/>
    </row>
    <row r="1269" spans="1:10" x14ac:dyDescent="0.3">
      <c r="A1269" s="95"/>
      <c r="B1269" s="261" t="s">
        <v>2498</v>
      </c>
      <c r="C1269" s="263" t="s">
        <v>4008</v>
      </c>
      <c r="D1269" s="265">
        <v>70002580</v>
      </c>
      <c r="E1269" s="256" t="s">
        <v>4330</v>
      </c>
      <c r="F1269" s="260" t="s">
        <v>4007</v>
      </c>
      <c r="G1269" s="256"/>
      <c r="H1269" s="260" t="s">
        <v>4007</v>
      </c>
      <c r="I1269" s="256"/>
      <c r="J1269" s="260" t="s">
        <v>4007</v>
      </c>
    </row>
    <row r="1270" spans="1:10" ht="15" thickBot="1" x14ac:dyDescent="0.35">
      <c r="A1270" s="91"/>
      <c r="B1270" s="262"/>
      <c r="C1270" s="264"/>
      <c r="D1270" s="266"/>
      <c r="E1270" s="257"/>
      <c r="F1270" s="257"/>
      <c r="G1270" s="257"/>
      <c r="H1270" s="257"/>
      <c r="I1270" s="257"/>
      <c r="J1270" s="257"/>
    </row>
    <row r="1271" spans="1:10" x14ac:dyDescent="0.3">
      <c r="A1271" s="95"/>
      <c r="B1271" s="261" t="s">
        <v>1039</v>
      </c>
      <c r="C1271" s="263" t="s">
        <v>4008</v>
      </c>
      <c r="D1271" s="265">
        <v>70002577</v>
      </c>
      <c r="E1271" s="256" t="s">
        <v>4038</v>
      </c>
      <c r="F1271" s="259">
        <v>12.135999999999999</v>
      </c>
      <c r="G1271" s="256" t="s">
        <v>4021</v>
      </c>
      <c r="H1271" s="267">
        <v>13.12</v>
      </c>
      <c r="I1271" s="256" t="s">
        <v>4096</v>
      </c>
      <c r="J1271" s="259">
        <v>13.978999999999999</v>
      </c>
    </row>
    <row r="1272" spans="1:10" ht="15" thickBot="1" x14ac:dyDescent="0.35">
      <c r="A1272" s="91"/>
      <c r="B1272" s="262"/>
      <c r="C1272" s="264"/>
      <c r="D1272" s="266"/>
      <c r="E1272" s="257"/>
      <c r="F1272" s="257"/>
      <c r="G1272" s="257"/>
      <c r="H1272" s="257"/>
      <c r="I1272" s="257"/>
      <c r="J1272" s="257"/>
    </row>
    <row r="1273" spans="1:10" x14ac:dyDescent="0.3">
      <c r="A1273" s="95"/>
      <c r="B1273" s="261" t="s">
        <v>1971</v>
      </c>
      <c r="C1273" s="263" t="s">
        <v>4008</v>
      </c>
      <c r="D1273" s="265">
        <v>70002579</v>
      </c>
      <c r="E1273" s="256" t="s">
        <v>4098</v>
      </c>
      <c r="F1273" s="260" t="s">
        <v>4007</v>
      </c>
      <c r="G1273" s="256"/>
      <c r="H1273" s="260" t="s">
        <v>4007</v>
      </c>
      <c r="I1273" s="256"/>
      <c r="J1273" s="260" t="s">
        <v>4007</v>
      </c>
    </row>
    <row r="1274" spans="1:10" ht="15" thickBot="1" x14ac:dyDescent="0.35">
      <c r="A1274" s="91"/>
      <c r="B1274" s="262"/>
      <c r="C1274" s="264"/>
      <c r="D1274" s="266"/>
      <c r="E1274" s="257"/>
      <c r="F1274" s="257"/>
      <c r="G1274" s="257"/>
      <c r="H1274" s="257"/>
      <c r="I1274" s="257"/>
      <c r="J1274" s="257"/>
    </row>
    <row r="1275" spans="1:10" x14ac:dyDescent="0.3">
      <c r="A1275" s="95"/>
      <c r="B1275" s="261" t="s">
        <v>873</v>
      </c>
      <c r="C1275" s="263" t="s">
        <v>4008</v>
      </c>
      <c r="D1275" s="265">
        <v>70002572</v>
      </c>
      <c r="E1275" s="256" t="s">
        <v>4051</v>
      </c>
      <c r="F1275" s="267">
        <v>16.95</v>
      </c>
      <c r="G1275" s="256" t="s">
        <v>4119</v>
      </c>
      <c r="H1275" s="259">
        <v>17.128</v>
      </c>
      <c r="I1275" s="256" t="s">
        <v>4243</v>
      </c>
      <c r="J1275" s="259">
        <v>17.361999999999998</v>
      </c>
    </row>
    <row r="1276" spans="1:10" ht="15" thickBot="1" x14ac:dyDescent="0.35">
      <c r="A1276" s="91"/>
      <c r="B1276" s="262"/>
      <c r="C1276" s="264"/>
      <c r="D1276" s="266"/>
      <c r="E1276" s="257"/>
      <c r="F1276" s="257"/>
      <c r="G1276" s="257"/>
      <c r="H1276" s="257"/>
      <c r="I1276" s="257"/>
      <c r="J1276" s="257"/>
    </row>
    <row r="1277" spans="1:10" x14ac:dyDescent="0.3">
      <c r="A1277" s="95"/>
      <c r="B1277" s="261" t="s">
        <v>2396</v>
      </c>
      <c r="C1277" s="263" t="s">
        <v>4008</v>
      </c>
      <c r="D1277" s="265">
        <v>70002569</v>
      </c>
      <c r="E1277" s="256" t="s">
        <v>4127</v>
      </c>
      <c r="F1277" s="260" t="s">
        <v>4007</v>
      </c>
      <c r="G1277" s="256"/>
      <c r="H1277" s="260" t="s">
        <v>4007</v>
      </c>
      <c r="I1277" s="256"/>
      <c r="J1277" s="260" t="s">
        <v>4007</v>
      </c>
    </row>
    <row r="1278" spans="1:10" ht="15" thickBot="1" x14ac:dyDescent="0.35">
      <c r="A1278" s="91"/>
      <c r="B1278" s="262"/>
      <c r="C1278" s="264"/>
      <c r="D1278" s="266"/>
      <c r="E1278" s="257"/>
      <c r="F1278" s="257"/>
      <c r="G1278" s="257"/>
      <c r="H1278" s="257"/>
      <c r="I1278" s="257"/>
      <c r="J1278" s="257"/>
    </row>
    <row r="1279" spans="1:10" x14ac:dyDescent="0.3">
      <c r="A1279" s="95"/>
      <c r="B1279" s="261" t="s">
        <v>1092</v>
      </c>
      <c r="C1279" s="263" t="s">
        <v>4008</v>
      </c>
      <c r="D1279" s="265">
        <v>70002578</v>
      </c>
      <c r="E1279" s="256" t="s">
        <v>4208</v>
      </c>
      <c r="F1279" s="260" t="s">
        <v>4007</v>
      </c>
      <c r="G1279" s="256"/>
      <c r="H1279" s="260" t="s">
        <v>4007</v>
      </c>
      <c r="I1279" s="256"/>
      <c r="J1279" s="260" t="s">
        <v>4007</v>
      </c>
    </row>
    <row r="1280" spans="1:10" ht="15" thickBot="1" x14ac:dyDescent="0.35">
      <c r="A1280" s="91"/>
      <c r="B1280" s="262"/>
      <c r="C1280" s="264"/>
      <c r="D1280" s="266"/>
      <c r="E1280" s="257"/>
      <c r="F1280" s="257"/>
      <c r="G1280" s="257"/>
      <c r="H1280" s="257"/>
      <c r="I1280" s="257"/>
      <c r="J1280" s="257"/>
    </row>
    <row r="1281" spans="1:10" x14ac:dyDescent="0.3">
      <c r="A1281" s="95"/>
      <c r="B1281" s="261" t="s">
        <v>1054</v>
      </c>
      <c r="C1281" s="263" t="s">
        <v>4008</v>
      </c>
      <c r="D1281" s="265">
        <v>70000879</v>
      </c>
      <c r="E1281" s="256" t="s">
        <v>4031</v>
      </c>
      <c r="F1281" s="260" t="s">
        <v>4007</v>
      </c>
      <c r="G1281" s="256"/>
      <c r="H1281" s="260" t="s">
        <v>4007</v>
      </c>
      <c r="I1281" s="256"/>
      <c r="J1281" s="260" t="s">
        <v>4007</v>
      </c>
    </row>
    <row r="1282" spans="1:10" ht="15" thickBot="1" x14ac:dyDescent="0.35">
      <c r="A1282" s="91"/>
      <c r="B1282" s="262"/>
      <c r="C1282" s="264"/>
      <c r="D1282" s="266"/>
      <c r="E1282" s="257"/>
      <c r="F1282" s="257"/>
      <c r="G1282" s="257"/>
      <c r="H1282" s="257"/>
      <c r="I1282" s="257"/>
      <c r="J1282" s="257"/>
    </row>
    <row r="1283" spans="1:10" x14ac:dyDescent="0.3">
      <c r="A1283" s="95"/>
      <c r="B1283" s="261" t="s">
        <v>2288</v>
      </c>
      <c r="C1283" s="263" t="s">
        <v>4008</v>
      </c>
      <c r="D1283" s="265">
        <v>70000878</v>
      </c>
      <c r="E1283" s="256" t="s">
        <v>4129</v>
      </c>
      <c r="F1283" s="260" t="s">
        <v>4007</v>
      </c>
      <c r="G1283" s="256"/>
      <c r="H1283" s="260" t="s">
        <v>4007</v>
      </c>
      <c r="I1283" s="256"/>
      <c r="J1283" s="260" t="s">
        <v>4007</v>
      </c>
    </row>
    <row r="1284" spans="1:10" ht="15" thickBot="1" x14ac:dyDescent="0.35">
      <c r="A1284" s="91"/>
      <c r="B1284" s="262"/>
      <c r="C1284" s="264"/>
      <c r="D1284" s="266"/>
      <c r="E1284" s="257"/>
      <c r="F1284" s="257"/>
      <c r="G1284" s="257"/>
      <c r="H1284" s="257"/>
      <c r="I1284" s="257"/>
      <c r="J1284" s="257"/>
    </row>
    <row r="1285" spans="1:10" x14ac:dyDescent="0.3">
      <c r="A1285" s="95"/>
      <c r="B1285" s="261" t="s">
        <v>759</v>
      </c>
      <c r="C1285" s="263" t="s">
        <v>4008</v>
      </c>
      <c r="D1285" s="265">
        <v>70000881</v>
      </c>
      <c r="E1285" s="256" t="s">
        <v>4145</v>
      </c>
      <c r="F1285" s="260" t="s">
        <v>4007</v>
      </c>
      <c r="G1285" s="256"/>
      <c r="H1285" s="260" t="s">
        <v>4007</v>
      </c>
      <c r="I1285" s="256"/>
      <c r="J1285" s="260" t="s">
        <v>4007</v>
      </c>
    </row>
    <row r="1286" spans="1:10" ht="15" thickBot="1" x14ac:dyDescent="0.35">
      <c r="A1286" s="91"/>
      <c r="B1286" s="262"/>
      <c r="C1286" s="264"/>
      <c r="D1286" s="266"/>
      <c r="E1286" s="257"/>
      <c r="F1286" s="257"/>
      <c r="G1286" s="257"/>
      <c r="H1286" s="257"/>
      <c r="I1286" s="257"/>
      <c r="J1286" s="257"/>
    </row>
    <row r="1287" spans="1:10" x14ac:dyDescent="0.3">
      <c r="A1287" s="95"/>
      <c r="B1287" s="261" t="s">
        <v>2340</v>
      </c>
      <c r="C1287" s="263" t="s">
        <v>4008</v>
      </c>
      <c r="D1287" s="265">
        <v>70000888</v>
      </c>
      <c r="E1287" s="256" t="s">
        <v>4094</v>
      </c>
      <c r="F1287" s="259">
        <v>6.6349999999999998</v>
      </c>
      <c r="G1287" s="256" t="s">
        <v>4095</v>
      </c>
      <c r="H1287" s="259">
        <v>7.2930000000000001</v>
      </c>
      <c r="I1287" s="256" t="s">
        <v>4187</v>
      </c>
      <c r="J1287" s="259">
        <v>8.0890000000000004</v>
      </c>
    </row>
    <row r="1288" spans="1:10" ht="15" thickBot="1" x14ac:dyDescent="0.35">
      <c r="A1288" s="91"/>
      <c r="B1288" s="262"/>
      <c r="C1288" s="264"/>
      <c r="D1288" s="266"/>
      <c r="E1288" s="257"/>
      <c r="F1288" s="257"/>
      <c r="G1288" s="257"/>
      <c r="H1288" s="257"/>
      <c r="I1288" s="257"/>
      <c r="J1288" s="257"/>
    </row>
    <row r="1289" spans="1:10" x14ac:dyDescent="0.3">
      <c r="A1289" s="95"/>
      <c r="B1289" s="261" t="s">
        <v>2450</v>
      </c>
      <c r="C1289" s="263" t="s">
        <v>4008</v>
      </c>
      <c r="D1289" s="265">
        <v>7000887</v>
      </c>
      <c r="E1289" s="256" t="s">
        <v>4331</v>
      </c>
      <c r="F1289" s="260" t="s">
        <v>4007</v>
      </c>
      <c r="G1289" s="256" t="s">
        <v>4015</v>
      </c>
      <c r="H1289" s="259">
        <v>11.984999999999999</v>
      </c>
      <c r="I1289" s="256" t="s">
        <v>4068</v>
      </c>
      <c r="J1289" s="259">
        <v>12.513</v>
      </c>
    </row>
    <row r="1290" spans="1:10" ht="15" thickBot="1" x14ac:dyDescent="0.35">
      <c r="A1290" s="91"/>
      <c r="B1290" s="262"/>
      <c r="C1290" s="264"/>
      <c r="D1290" s="266"/>
      <c r="E1290" s="257"/>
      <c r="F1290" s="257"/>
      <c r="G1290" s="257"/>
      <c r="H1290" s="257"/>
      <c r="I1290" s="257"/>
      <c r="J1290" s="257"/>
    </row>
    <row r="1291" spans="1:10" x14ac:dyDescent="0.3">
      <c r="A1291" s="95"/>
      <c r="B1291" s="261" t="s">
        <v>1342</v>
      </c>
      <c r="C1291" s="263" t="s">
        <v>4008</v>
      </c>
      <c r="D1291" s="265">
        <v>70000886</v>
      </c>
      <c r="E1291" s="256" t="s">
        <v>4236</v>
      </c>
      <c r="F1291" s="259">
        <v>15.856</v>
      </c>
      <c r="G1291" s="256" t="s">
        <v>4202</v>
      </c>
      <c r="H1291" s="267">
        <v>17.11</v>
      </c>
      <c r="I1291" s="256" t="s">
        <v>4131</v>
      </c>
      <c r="J1291" s="259">
        <v>18.146000000000001</v>
      </c>
    </row>
    <row r="1292" spans="1:10" ht="15" thickBot="1" x14ac:dyDescent="0.35">
      <c r="A1292" s="91"/>
      <c r="B1292" s="262"/>
      <c r="C1292" s="264"/>
      <c r="D1292" s="266"/>
      <c r="E1292" s="257"/>
      <c r="F1292" s="257"/>
      <c r="G1292" s="257"/>
      <c r="H1292" s="257"/>
      <c r="I1292" s="257"/>
      <c r="J1292" s="257"/>
    </row>
    <row r="1293" spans="1:10" x14ac:dyDescent="0.3">
      <c r="A1293" s="95"/>
      <c r="B1293" s="261" t="s">
        <v>1740</v>
      </c>
      <c r="C1293" s="263" t="s">
        <v>4008</v>
      </c>
      <c r="D1293" s="265">
        <v>70000882</v>
      </c>
      <c r="E1293" s="256" t="s">
        <v>4145</v>
      </c>
      <c r="F1293" s="260" t="s">
        <v>4007</v>
      </c>
      <c r="G1293" s="256"/>
      <c r="H1293" s="260" t="s">
        <v>4007</v>
      </c>
      <c r="I1293" s="256"/>
      <c r="J1293" s="260" t="s">
        <v>4007</v>
      </c>
    </row>
    <row r="1294" spans="1:10" ht="15" thickBot="1" x14ac:dyDescent="0.35">
      <c r="A1294" s="91"/>
      <c r="B1294" s="262"/>
      <c r="C1294" s="264"/>
      <c r="D1294" s="266"/>
      <c r="E1294" s="257"/>
      <c r="F1294" s="257"/>
      <c r="G1294" s="257"/>
      <c r="H1294" s="257"/>
      <c r="I1294" s="257"/>
      <c r="J1294" s="257"/>
    </row>
    <row r="1295" spans="1:10" x14ac:dyDescent="0.3">
      <c r="A1295" s="95"/>
      <c r="B1295" s="261" t="s">
        <v>765</v>
      </c>
      <c r="C1295" s="263" t="s">
        <v>4008</v>
      </c>
      <c r="D1295" s="265">
        <v>70000883</v>
      </c>
      <c r="E1295" s="256" t="s">
        <v>4114</v>
      </c>
      <c r="F1295" s="267">
        <v>10.15</v>
      </c>
      <c r="G1295" s="256" t="s">
        <v>4050</v>
      </c>
      <c r="H1295" s="259">
        <v>11.432</v>
      </c>
      <c r="I1295" s="256" t="s">
        <v>4070</v>
      </c>
      <c r="J1295" s="267">
        <v>11.65</v>
      </c>
    </row>
    <row r="1296" spans="1:10" ht="15" thickBot="1" x14ac:dyDescent="0.35">
      <c r="A1296" s="91"/>
      <c r="B1296" s="262"/>
      <c r="C1296" s="264"/>
      <c r="D1296" s="266"/>
      <c r="E1296" s="257"/>
      <c r="F1296" s="257"/>
      <c r="G1296" s="257"/>
      <c r="H1296" s="257"/>
      <c r="I1296" s="257"/>
      <c r="J1296" s="257"/>
    </row>
    <row r="1297" spans="1:10" x14ac:dyDescent="0.3">
      <c r="A1297" s="95"/>
      <c r="B1297" s="261" t="s">
        <v>1076</v>
      </c>
      <c r="C1297" s="263" t="s">
        <v>4008</v>
      </c>
      <c r="D1297" s="265">
        <v>70000884</v>
      </c>
      <c r="E1297" s="256" t="s">
        <v>4054</v>
      </c>
      <c r="F1297" s="259">
        <v>1E-3</v>
      </c>
      <c r="G1297" s="256" t="s">
        <v>4034</v>
      </c>
      <c r="H1297" s="259">
        <v>1E-3</v>
      </c>
      <c r="I1297" s="256" t="s">
        <v>4024</v>
      </c>
      <c r="J1297" s="259">
        <v>1E-3</v>
      </c>
    </row>
    <row r="1298" spans="1:10" ht="15" thickBot="1" x14ac:dyDescent="0.35">
      <c r="A1298" s="91"/>
      <c r="B1298" s="262"/>
      <c r="C1298" s="264"/>
      <c r="D1298" s="266"/>
      <c r="E1298" s="257"/>
      <c r="F1298" s="257"/>
      <c r="G1298" s="257"/>
      <c r="H1298" s="257"/>
      <c r="I1298" s="257"/>
      <c r="J1298" s="257"/>
    </row>
    <row r="1299" spans="1:10" x14ac:dyDescent="0.3">
      <c r="A1299" s="95"/>
      <c r="B1299" s="261" t="s">
        <v>632</v>
      </c>
      <c r="C1299" s="263" t="s">
        <v>4008</v>
      </c>
      <c r="D1299" s="265">
        <v>70000877</v>
      </c>
      <c r="E1299" s="256" t="s">
        <v>4180</v>
      </c>
      <c r="F1299" s="260" t="s">
        <v>4007</v>
      </c>
      <c r="G1299" s="256"/>
      <c r="H1299" s="260" t="s">
        <v>4007</v>
      </c>
      <c r="I1299" s="256"/>
      <c r="J1299" s="260" t="s">
        <v>4007</v>
      </c>
    </row>
    <row r="1300" spans="1:10" ht="15" thickBot="1" x14ac:dyDescent="0.35">
      <c r="A1300" s="91"/>
      <c r="B1300" s="262"/>
      <c r="C1300" s="264"/>
      <c r="D1300" s="266"/>
      <c r="E1300" s="257"/>
      <c r="F1300" s="257"/>
      <c r="G1300" s="257"/>
      <c r="H1300" s="257"/>
      <c r="I1300" s="257"/>
      <c r="J1300" s="257"/>
    </row>
    <row r="1301" spans="1:10" x14ac:dyDescent="0.3">
      <c r="A1301" s="95"/>
      <c r="B1301" s="261" t="s">
        <v>1344</v>
      </c>
      <c r="C1301" s="263" t="s">
        <v>4008</v>
      </c>
      <c r="D1301" s="265">
        <v>70000880</v>
      </c>
      <c r="E1301" s="256" t="s">
        <v>4020</v>
      </c>
      <c r="F1301" s="259">
        <v>13.821999999999999</v>
      </c>
      <c r="G1301" s="256" t="s">
        <v>4103</v>
      </c>
      <c r="H1301" s="259">
        <v>15.474</v>
      </c>
      <c r="I1301" s="256" t="s">
        <v>4108</v>
      </c>
      <c r="J1301" s="259">
        <v>16.463000000000001</v>
      </c>
    </row>
    <row r="1302" spans="1:10" ht="15" thickBot="1" x14ac:dyDescent="0.35">
      <c r="A1302" s="91"/>
      <c r="B1302" s="262"/>
      <c r="C1302" s="264"/>
      <c r="D1302" s="266"/>
      <c r="E1302" s="257"/>
      <c r="F1302" s="257"/>
      <c r="G1302" s="257"/>
      <c r="H1302" s="257"/>
      <c r="I1302" s="257"/>
      <c r="J1302" s="257"/>
    </row>
    <row r="1303" spans="1:10" x14ac:dyDescent="0.3">
      <c r="A1303" s="95"/>
      <c r="B1303" s="261" t="s">
        <v>767</v>
      </c>
      <c r="C1303" s="263" t="s">
        <v>4008</v>
      </c>
      <c r="D1303" s="265">
        <v>70000838</v>
      </c>
      <c r="E1303" s="256" t="s">
        <v>4149</v>
      </c>
      <c r="F1303" s="260" t="s">
        <v>4007</v>
      </c>
      <c r="G1303" s="256"/>
      <c r="H1303" s="260" t="s">
        <v>4007</v>
      </c>
      <c r="I1303" s="256"/>
      <c r="J1303" s="260" t="s">
        <v>4007</v>
      </c>
    </row>
    <row r="1304" spans="1:10" ht="15" thickBot="1" x14ac:dyDescent="0.35">
      <c r="A1304" s="91"/>
      <c r="B1304" s="262"/>
      <c r="C1304" s="264"/>
      <c r="D1304" s="266"/>
      <c r="E1304" s="257"/>
      <c r="F1304" s="257"/>
      <c r="G1304" s="257"/>
      <c r="H1304" s="257"/>
      <c r="I1304" s="257"/>
      <c r="J1304" s="257"/>
    </row>
    <row r="1305" spans="1:10" x14ac:dyDescent="0.3">
      <c r="A1305" s="95"/>
      <c r="B1305" s="261" t="s">
        <v>1304</v>
      </c>
      <c r="C1305" s="263" t="s">
        <v>4008</v>
      </c>
      <c r="D1305" s="265">
        <v>70001374</v>
      </c>
      <c r="E1305" s="256" t="s">
        <v>4315</v>
      </c>
      <c r="F1305" s="260" t="s">
        <v>4007</v>
      </c>
      <c r="G1305" s="256"/>
      <c r="H1305" s="260" t="s">
        <v>4007</v>
      </c>
      <c r="I1305" s="256"/>
      <c r="J1305" s="260" t="s">
        <v>4007</v>
      </c>
    </row>
    <row r="1306" spans="1:10" ht="15" thickBot="1" x14ac:dyDescent="0.35">
      <c r="A1306" s="91"/>
      <c r="B1306" s="262"/>
      <c r="C1306" s="264"/>
      <c r="D1306" s="266"/>
      <c r="E1306" s="257"/>
      <c r="F1306" s="257"/>
      <c r="G1306" s="257"/>
      <c r="H1306" s="257"/>
      <c r="I1306" s="257"/>
      <c r="J1306" s="257"/>
    </row>
    <row r="1307" spans="1:10" x14ac:dyDescent="0.3">
      <c r="A1307" s="95"/>
      <c r="B1307" s="261" t="s">
        <v>605</v>
      </c>
      <c r="C1307" s="263" t="s">
        <v>4008</v>
      </c>
      <c r="D1307" s="265">
        <v>70001627</v>
      </c>
      <c r="E1307" s="256" t="s">
        <v>4098</v>
      </c>
      <c r="F1307" s="260" t="s">
        <v>4007</v>
      </c>
      <c r="G1307" s="256"/>
      <c r="H1307" s="260" t="s">
        <v>4007</v>
      </c>
      <c r="I1307" s="256"/>
      <c r="J1307" s="260" t="s">
        <v>4007</v>
      </c>
    </row>
    <row r="1308" spans="1:10" ht="15" thickBot="1" x14ac:dyDescent="0.35">
      <c r="A1308" s="91"/>
      <c r="B1308" s="262"/>
      <c r="C1308" s="264"/>
      <c r="D1308" s="266"/>
      <c r="E1308" s="257"/>
      <c r="F1308" s="257"/>
      <c r="G1308" s="257"/>
      <c r="H1308" s="257"/>
      <c r="I1308" s="257"/>
      <c r="J1308" s="257"/>
    </row>
    <row r="1309" spans="1:10" x14ac:dyDescent="0.3">
      <c r="A1309" s="95"/>
      <c r="B1309" s="261" t="s">
        <v>1131</v>
      </c>
      <c r="C1309" s="263" t="s">
        <v>4008</v>
      </c>
      <c r="D1309" s="265">
        <v>70001375</v>
      </c>
      <c r="E1309" s="256" t="s">
        <v>4089</v>
      </c>
      <c r="F1309" s="268">
        <v>5.6</v>
      </c>
      <c r="G1309" s="256" t="s">
        <v>4074</v>
      </c>
      <c r="H1309" s="259">
        <v>6.6689999999999996</v>
      </c>
      <c r="I1309" s="256" t="s">
        <v>4024</v>
      </c>
      <c r="J1309" s="259">
        <v>7.4580000000000002</v>
      </c>
    </row>
    <row r="1310" spans="1:10" ht="15" thickBot="1" x14ac:dyDescent="0.35">
      <c r="A1310" s="91"/>
      <c r="B1310" s="262"/>
      <c r="C1310" s="264"/>
      <c r="D1310" s="266"/>
      <c r="E1310" s="257"/>
      <c r="F1310" s="257"/>
      <c r="G1310" s="257"/>
      <c r="H1310" s="257"/>
      <c r="I1310" s="257"/>
      <c r="J1310" s="257"/>
    </row>
    <row r="1311" spans="1:10" x14ac:dyDescent="0.3">
      <c r="A1311" s="95"/>
      <c r="B1311" s="261" t="s">
        <v>2333</v>
      </c>
      <c r="C1311" s="263" t="s">
        <v>4008</v>
      </c>
      <c r="D1311" s="265">
        <v>70000839</v>
      </c>
      <c r="E1311" s="256" t="s">
        <v>4143</v>
      </c>
      <c r="F1311" s="260" t="s">
        <v>4007</v>
      </c>
      <c r="G1311" s="256"/>
      <c r="H1311" s="260" t="s">
        <v>4007</v>
      </c>
      <c r="I1311" s="256"/>
      <c r="J1311" s="260" t="s">
        <v>4007</v>
      </c>
    </row>
    <row r="1312" spans="1:10" ht="15" thickBot="1" x14ac:dyDescent="0.35">
      <c r="A1312" s="91"/>
      <c r="B1312" s="262"/>
      <c r="C1312" s="264"/>
      <c r="D1312" s="266"/>
      <c r="E1312" s="257"/>
      <c r="F1312" s="257"/>
      <c r="G1312" s="257"/>
      <c r="H1312" s="257"/>
      <c r="I1312" s="257"/>
      <c r="J1312" s="257"/>
    </row>
    <row r="1313" spans="1:10" x14ac:dyDescent="0.3">
      <c r="A1313" s="95"/>
      <c r="B1313" s="261" t="s">
        <v>879</v>
      </c>
      <c r="C1313" s="263" t="s">
        <v>4008</v>
      </c>
      <c r="D1313" s="265">
        <v>70000829</v>
      </c>
      <c r="E1313" s="256" t="s">
        <v>4062</v>
      </c>
      <c r="F1313" s="259">
        <v>24.350999999999999</v>
      </c>
      <c r="G1313" s="256"/>
      <c r="H1313" s="260" t="s">
        <v>4007</v>
      </c>
      <c r="I1313" s="256"/>
      <c r="J1313" s="260" t="s">
        <v>4007</v>
      </c>
    </row>
    <row r="1314" spans="1:10" ht="15" thickBot="1" x14ac:dyDescent="0.35">
      <c r="A1314" s="91"/>
      <c r="B1314" s="262"/>
      <c r="C1314" s="264"/>
      <c r="D1314" s="266"/>
      <c r="E1314" s="257"/>
      <c r="F1314" s="257"/>
      <c r="G1314" s="257"/>
      <c r="H1314" s="257"/>
      <c r="I1314" s="257"/>
      <c r="J1314" s="257"/>
    </row>
    <row r="1315" spans="1:10" x14ac:dyDescent="0.3">
      <c r="A1315" s="95"/>
      <c r="B1315" s="261" t="s">
        <v>1305</v>
      </c>
      <c r="C1315" s="263" t="s">
        <v>4008</v>
      </c>
      <c r="D1315" s="265">
        <v>70000840</v>
      </c>
      <c r="E1315" s="256" t="s">
        <v>4332</v>
      </c>
      <c r="F1315" s="260" t="s">
        <v>4007</v>
      </c>
      <c r="G1315" s="256"/>
      <c r="H1315" s="260" t="s">
        <v>4007</v>
      </c>
      <c r="I1315" s="256"/>
      <c r="J1315" s="260" t="s">
        <v>4007</v>
      </c>
    </row>
    <row r="1316" spans="1:10" ht="15" thickBot="1" x14ac:dyDescent="0.35">
      <c r="A1316" s="91"/>
      <c r="B1316" s="262"/>
      <c r="C1316" s="264"/>
      <c r="D1316" s="266"/>
      <c r="E1316" s="257"/>
      <c r="F1316" s="257"/>
      <c r="G1316" s="257"/>
      <c r="H1316" s="257"/>
      <c r="I1316" s="257"/>
      <c r="J1316" s="257"/>
    </row>
    <row r="1317" spans="1:10" x14ac:dyDescent="0.3">
      <c r="A1317" s="95"/>
      <c r="B1317" s="261" t="s">
        <v>1048</v>
      </c>
      <c r="C1317" s="263" t="s">
        <v>4008</v>
      </c>
      <c r="D1317" s="265">
        <v>70000835</v>
      </c>
      <c r="E1317" s="256" t="s">
        <v>4333</v>
      </c>
      <c r="F1317" s="260" t="s">
        <v>4007</v>
      </c>
      <c r="G1317" s="256"/>
      <c r="H1317" s="260" t="s">
        <v>4007</v>
      </c>
      <c r="I1317" s="256"/>
      <c r="J1317" s="260" t="s">
        <v>4007</v>
      </c>
    </row>
    <row r="1318" spans="1:10" ht="15" thickBot="1" x14ac:dyDescent="0.35">
      <c r="A1318" s="91"/>
      <c r="B1318" s="262"/>
      <c r="C1318" s="264"/>
      <c r="D1318" s="266"/>
      <c r="E1318" s="257"/>
      <c r="F1318" s="257"/>
      <c r="G1318" s="257"/>
      <c r="H1318" s="257"/>
      <c r="I1318" s="257"/>
      <c r="J1318" s="257"/>
    </row>
    <row r="1319" spans="1:10" x14ac:dyDescent="0.3">
      <c r="A1319" s="95"/>
      <c r="B1319" s="261" t="s">
        <v>1906</v>
      </c>
      <c r="C1319" s="263" t="s">
        <v>4008</v>
      </c>
      <c r="D1319" s="265">
        <v>70000833</v>
      </c>
      <c r="E1319" s="256" t="s">
        <v>4293</v>
      </c>
      <c r="F1319" s="260" t="s">
        <v>4007</v>
      </c>
      <c r="G1319" s="256"/>
      <c r="H1319" s="260" t="s">
        <v>4007</v>
      </c>
      <c r="I1319" s="256"/>
      <c r="J1319" s="260" t="s">
        <v>4007</v>
      </c>
    </row>
    <row r="1320" spans="1:10" ht="15" thickBot="1" x14ac:dyDescent="0.35">
      <c r="A1320" s="91"/>
      <c r="B1320" s="262"/>
      <c r="C1320" s="264"/>
      <c r="D1320" s="266"/>
      <c r="E1320" s="257"/>
      <c r="F1320" s="257"/>
      <c r="G1320" s="257"/>
      <c r="H1320" s="257"/>
      <c r="I1320" s="257"/>
      <c r="J1320" s="257"/>
    </row>
    <row r="1321" spans="1:10" x14ac:dyDescent="0.3">
      <c r="A1321" s="95"/>
      <c r="B1321" s="261" t="s">
        <v>1973</v>
      </c>
      <c r="C1321" s="263" t="s">
        <v>4008</v>
      </c>
      <c r="D1321" s="265">
        <v>70000834</v>
      </c>
      <c r="E1321" s="256" t="s">
        <v>4114</v>
      </c>
      <c r="F1321" s="259">
        <v>11.595000000000001</v>
      </c>
      <c r="G1321" s="256" t="s">
        <v>4015</v>
      </c>
      <c r="H1321" s="259">
        <v>12.311</v>
      </c>
      <c r="I1321" s="256" t="s">
        <v>4112</v>
      </c>
      <c r="J1321" s="259">
        <v>12.795</v>
      </c>
    </row>
    <row r="1322" spans="1:10" ht="15" thickBot="1" x14ac:dyDescent="0.35">
      <c r="A1322" s="91"/>
      <c r="B1322" s="262"/>
      <c r="C1322" s="264"/>
      <c r="D1322" s="266"/>
      <c r="E1322" s="257"/>
      <c r="F1322" s="257"/>
      <c r="G1322" s="257"/>
      <c r="H1322" s="257"/>
      <c r="I1322" s="257"/>
      <c r="J1322" s="257"/>
    </row>
    <row r="1323" spans="1:10" x14ac:dyDescent="0.3">
      <c r="A1323" s="95"/>
      <c r="B1323" s="261" t="s">
        <v>940</v>
      </c>
      <c r="C1323" s="263" t="s">
        <v>4008</v>
      </c>
      <c r="D1323" s="265">
        <v>70000837</v>
      </c>
      <c r="E1323" s="256" t="s">
        <v>4143</v>
      </c>
      <c r="F1323" s="260" t="s">
        <v>4007</v>
      </c>
      <c r="G1323" s="256"/>
      <c r="H1323" s="260" t="s">
        <v>4007</v>
      </c>
      <c r="I1323" s="256"/>
      <c r="J1323" s="260" t="s">
        <v>4007</v>
      </c>
    </row>
    <row r="1324" spans="1:10" ht="15" thickBot="1" x14ac:dyDescent="0.35">
      <c r="A1324" s="91"/>
      <c r="B1324" s="262"/>
      <c r="C1324" s="264"/>
      <c r="D1324" s="266"/>
      <c r="E1324" s="257"/>
      <c r="F1324" s="257"/>
      <c r="G1324" s="257"/>
      <c r="H1324" s="257"/>
      <c r="I1324" s="257"/>
      <c r="J1324" s="257"/>
    </row>
    <row r="1325" spans="1:10" x14ac:dyDescent="0.3">
      <c r="A1325" s="95"/>
      <c r="B1325" s="261" t="s">
        <v>1954</v>
      </c>
      <c r="C1325" s="263" t="s">
        <v>4008</v>
      </c>
      <c r="D1325" s="265">
        <v>70000832</v>
      </c>
      <c r="E1325" s="256" t="s">
        <v>4334</v>
      </c>
      <c r="F1325" s="260" t="s">
        <v>4007</v>
      </c>
      <c r="G1325" s="256"/>
      <c r="H1325" s="260" t="s">
        <v>4007</v>
      </c>
      <c r="I1325" s="256"/>
      <c r="J1325" s="260" t="s">
        <v>4007</v>
      </c>
    </row>
    <row r="1326" spans="1:10" ht="15" thickBot="1" x14ac:dyDescent="0.35">
      <c r="A1326" s="91"/>
      <c r="B1326" s="262"/>
      <c r="C1326" s="264"/>
      <c r="D1326" s="266"/>
      <c r="E1326" s="257"/>
      <c r="F1326" s="257"/>
      <c r="G1326" s="257"/>
      <c r="H1326" s="257"/>
      <c r="I1326" s="257"/>
      <c r="J1326" s="257"/>
    </row>
    <row r="1327" spans="1:10" x14ac:dyDescent="0.3">
      <c r="A1327" s="95"/>
      <c r="B1327" s="261" t="s">
        <v>1018</v>
      </c>
      <c r="C1327" s="263" t="s">
        <v>4008</v>
      </c>
      <c r="D1327" s="265">
        <v>70001871</v>
      </c>
      <c r="E1327" s="256" t="s">
        <v>4214</v>
      </c>
      <c r="F1327" s="260" t="s">
        <v>4007</v>
      </c>
      <c r="G1327" s="256"/>
      <c r="H1327" s="260" t="s">
        <v>4007</v>
      </c>
      <c r="I1327" s="256"/>
      <c r="J1327" s="260" t="s">
        <v>4007</v>
      </c>
    </row>
    <row r="1328" spans="1:10" ht="15" thickBot="1" x14ac:dyDescent="0.35">
      <c r="A1328" s="91"/>
      <c r="B1328" s="262"/>
      <c r="C1328" s="264"/>
      <c r="D1328" s="266"/>
      <c r="E1328" s="257"/>
      <c r="F1328" s="257"/>
      <c r="G1328" s="257"/>
      <c r="H1328" s="257"/>
      <c r="I1328" s="257"/>
      <c r="J1328" s="257"/>
    </row>
    <row r="1329" spans="1:10" x14ac:dyDescent="0.3">
      <c r="A1329" s="95"/>
      <c r="B1329" s="261" t="s">
        <v>2478</v>
      </c>
      <c r="C1329" s="263" t="s">
        <v>4008</v>
      </c>
      <c r="D1329" s="265">
        <v>70000836</v>
      </c>
      <c r="E1329" s="256" t="s">
        <v>4064</v>
      </c>
      <c r="F1329" s="258">
        <v>17</v>
      </c>
      <c r="G1329" s="256" t="s">
        <v>4015</v>
      </c>
      <c r="H1329" s="258">
        <v>17</v>
      </c>
      <c r="I1329" s="256" t="s">
        <v>4068</v>
      </c>
      <c r="J1329" s="258">
        <v>17</v>
      </c>
    </row>
    <row r="1330" spans="1:10" ht="15" thickBot="1" x14ac:dyDescent="0.35">
      <c r="A1330" s="91"/>
      <c r="B1330" s="262"/>
      <c r="C1330" s="264"/>
      <c r="D1330" s="266"/>
      <c r="E1330" s="257"/>
      <c r="F1330" s="257"/>
      <c r="G1330" s="257"/>
      <c r="H1330" s="257"/>
      <c r="I1330" s="257"/>
      <c r="J1330" s="257"/>
    </row>
    <row r="1331" spans="1:10" x14ac:dyDescent="0.3">
      <c r="A1331" s="95"/>
      <c r="B1331" s="261" t="s">
        <v>1041</v>
      </c>
      <c r="C1331" s="263" t="s">
        <v>4008</v>
      </c>
      <c r="D1331" s="265">
        <v>70000831</v>
      </c>
      <c r="E1331" s="256" t="s">
        <v>4335</v>
      </c>
      <c r="F1331" s="260" t="s">
        <v>4007</v>
      </c>
      <c r="G1331" s="256"/>
      <c r="H1331" s="260" t="s">
        <v>4007</v>
      </c>
      <c r="I1331" s="256"/>
      <c r="J1331" s="260" t="s">
        <v>4007</v>
      </c>
    </row>
    <row r="1332" spans="1:10" ht="15" thickBot="1" x14ac:dyDescent="0.35">
      <c r="A1332" s="91"/>
      <c r="B1332" s="262"/>
      <c r="C1332" s="264"/>
      <c r="D1332" s="266"/>
      <c r="E1332" s="257"/>
      <c r="F1332" s="257"/>
      <c r="G1332" s="257"/>
      <c r="H1332" s="257"/>
      <c r="I1332" s="257"/>
      <c r="J1332" s="257"/>
    </row>
    <row r="1333" spans="1:10" x14ac:dyDescent="0.3">
      <c r="A1333" s="95"/>
      <c r="B1333" s="261" t="s">
        <v>921</v>
      </c>
      <c r="C1333" s="263" t="s">
        <v>4008</v>
      </c>
      <c r="D1333" s="265">
        <v>70001870</v>
      </c>
      <c r="E1333" s="256" t="s">
        <v>4304</v>
      </c>
      <c r="F1333" s="260" t="s">
        <v>4007</v>
      </c>
      <c r="G1333" s="256"/>
      <c r="H1333" s="260" t="s">
        <v>4007</v>
      </c>
      <c r="I1333" s="256"/>
      <c r="J1333" s="260" t="s">
        <v>4007</v>
      </c>
    </row>
    <row r="1334" spans="1:10" ht="15" thickBot="1" x14ac:dyDescent="0.35">
      <c r="A1334" s="91"/>
      <c r="B1334" s="262"/>
      <c r="C1334" s="264"/>
      <c r="D1334" s="266"/>
      <c r="E1334" s="257"/>
      <c r="F1334" s="257"/>
      <c r="G1334" s="257"/>
      <c r="H1334" s="257"/>
      <c r="I1334" s="257"/>
      <c r="J1334" s="257"/>
    </row>
    <row r="1335" spans="1:10" x14ac:dyDescent="0.3">
      <c r="A1335" s="95"/>
      <c r="B1335" s="261" t="s">
        <v>519</v>
      </c>
      <c r="C1335" s="263" t="s">
        <v>4008</v>
      </c>
      <c r="D1335" s="265">
        <v>70001586</v>
      </c>
      <c r="E1335" s="256" t="s">
        <v>4064</v>
      </c>
      <c r="F1335" s="258">
        <v>16</v>
      </c>
      <c r="G1335" s="256" t="s">
        <v>4232</v>
      </c>
      <c r="H1335" s="258">
        <v>20</v>
      </c>
      <c r="I1335" s="256"/>
      <c r="J1335" s="260" t="s">
        <v>4007</v>
      </c>
    </row>
    <row r="1336" spans="1:10" ht="15" thickBot="1" x14ac:dyDescent="0.35">
      <c r="A1336" s="91"/>
      <c r="B1336" s="262"/>
      <c r="C1336" s="264"/>
      <c r="D1336" s="266"/>
      <c r="E1336" s="257"/>
      <c r="F1336" s="257"/>
      <c r="G1336" s="257"/>
      <c r="H1336" s="257"/>
      <c r="I1336" s="257"/>
      <c r="J1336" s="257"/>
    </row>
    <row r="1337" spans="1:10" x14ac:dyDescent="0.3">
      <c r="A1337" s="95"/>
      <c r="B1337" s="261" t="s">
        <v>1093</v>
      </c>
      <c r="C1337" s="263" t="s">
        <v>4008</v>
      </c>
      <c r="D1337" s="265">
        <v>70001864</v>
      </c>
      <c r="E1337" s="256" t="s">
        <v>4147</v>
      </c>
      <c r="F1337" s="260" t="s">
        <v>4007</v>
      </c>
      <c r="G1337" s="256"/>
      <c r="H1337" s="260" t="s">
        <v>4007</v>
      </c>
      <c r="I1337" s="256"/>
      <c r="J1337" s="260" t="s">
        <v>4007</v>
      </c>
    </row>
    <row r="1338" spans="1:10" ht="15" thickBot="1" x14ac:dyDescent="0.35">
      <c r="A1338" s="91"/>
      <c r="B1338" s="262"/>
      <c r="C1338" s="264"/>
      <c r="D1338" s="266"/>
      <c r="E1338" s="257"/>
      <c r="F1338" s="257"/>
      <c r="G1338" s="257"/>
      <c r="H1338" s="257"/>
      <c r="I1338" s="257"/>
      <c r="J1338" s="257"/>
    </row>
    <row r="1339" spans="1:10" x14ac:dyDescent="0.3">
      <c r="A1339" s="95"/>
      <c r="B1339" s="261" t="s">
        <v>2414</v>
      </c>
      <c r="C1339" s="263" t="s">
        <v>4008</v>
      </c>
      <c r="D1339" s="265">
        <v>70001872</v>
      </c>
      <c r="E1339" s="256" t="s">
        <v>4227</v>
      </c>
      <c r="F1339" s="260" t="s">
        <v>4007</v>
      </c>
      <c r="G1339" s="256"/>
      <c r="H1339" s="260" t="s">
        <v>4007</v>
      </c>
      <c r="I1339" s="256"/>
      <c r="J1339" s="260" t="s">
        <v>4007</v>
      </c>
    </row>
    <row r="1340" spans="1:10" ht="15" thickBot="1" x14ac:dyDescent="0.35">
      <c r="A1340" s="91"/>
      <c r="B1340" s="262"/>
      <c r="C1340" s="264"/>
      <c r="D1340" s="266"/>
      <c r="E1340" s="257"/>
      <c r="F1340" s="257"/>
      <c r="G1340" s="257"/>
      <c r="H1340" s="257"/>
      <c r="I1340" s="257"/>
      <c r="J1340" s="257"/>
    </row>
    <row r="1341" spans="1:10" x14ac:dyDescent="0.3">
      <c r="A1341" s="95"/>
      <c r="B1341" s="261" t="s">
        <v>2316</v>
      </c>
      <c r="C1341" s="263" t="s">
        <v>4008</v>
      </c>
      <c r="D1341" s="265">
        <v>70001593</v>
      </c>
      <c r="E1341" s="256" t="s">
        <v>4336</v>
      </c>
      <c r="F1341" s="260" t="s">
        <v>4007</v>
      </c>
      <c r="G1341" s="256"/>
      <c r="H1341" s="260" t="s">
        <v>4007</v>
      </c>
      <c r="I1341" s="256"/>
      <c r="J1341" s="260" t="s">
        <v>4007</v>
      </c>
    </row>
    <row r="1342" spans="1:10" ht="15" thickBot="1" x14ac:dyDescent="0.35">
      <c r="A1342" s="91"/>
      <c r="B1342" s="262"/>
      <c r="C1342" s="264"/>
      <c r="D1342" s="266"/>
      <c r="E1342" s="257"/>
      <c r="F1342" s="257"/>
      <c r="G1342" s="257"/>
      <c r="H1342" s="257"/>
      <c r="I1342" s="257"/>
      <c r="J1342" s="257"/>
    </row>
    <row r="1343" spans="1:10" x14ac:dyDescent="0.3">
      <c r="A1343" s="95"/>
      <c r="B1343" s="261" t="s">
        <v>2057</v>
      </c>
      <c r="C1343" s="263" t="s">
        <v>4008</v>
      </c>
      <c r="D1343" s="265">
        <v>70001587</v>
      </c>
      <c r="E1343" s="256" t="s">
        <v>4115</v>
      </c>
      <c r="F1343" s="259">
        <v>10.867000000000001</v>
      </c>
      <c r="G1343" s="256" t="s">
        <v>4133</v>
      </c>
      <c r="H1343" s="259">
        <v>11.631</v>
      </c>
      <c r="I1343" s="256"/>
      <c r="J1343" s="260" t="s">
        <v>4007</v>
      </c>
    </row>
    <row r="1344" spans="1:10" ht="15" thickBot="1" x14ac:dyDescent="0.35">
      <c r="A1344" s="91"/>
      <c r="B1344" s="262"/>
      <c r="C1344" s="264"/>
      <c r="D1344" s="266"/>
      <c r="E1344" s="257"/>
      <c r="F1344" s="257"/>
      <c r="G1344" s="257"/>
      <c r="H1344" s="257"/>
      <c r="I1344" s="257"/>
      <c r="J1344" s="257"/>
    </row>
    <row r="1345" spans="1:10" x14ac:dyDescent="0.3">
      <c r="A1345" s="95"/>
      <c r="B1345" s="261" t="s">
        <v>1024</v>
      </c>
      <c r="C1345" s="263" t="s">
        <v>4008</v>
      </c>
      <c r="D1345" s="265">
        <v>70001592</v>
      </c>
      <c r="E1345" s="256" t="s">
        <v>4337</v>
      </c>
      <c r="F1345" s="260" t="s">
        <v>4007</v>
      </c>
      <c r="G1345" s="256"/>
      <c r="H1345" s="260" t="s">
        <v>4007</v>
      </c>
      <c r="I1345" s="256"/>
      <c r="J1345" s="260" t="s">
        <v>4007</v>
      </c>
    </row>
    <row r="1346" spans="1:10" ht="15" thickBot="1" x14ac:dyDescent="0.35">
      <c r="A1346" s="91"/>
      <c r="B1346" s="262"/>
      <c r="C1346" s="264"/>
      <c r="D1346" s="266"/>
      <c r="E1346" s="257"/>
      <c r="F1346" s="257"/>
      <c r="G1346" s="257"/>
      <c r="H1346" s="257"/>
      <c r="I1346" s="257"/>
      <c r="J1346" s="257"/>
    </row>
    <row r="1347" spans="1:10" x14ac:dyDescent="0.3">
      <c r="A1347" s="95"/>
      <c r="B1347" s="261" t="s">
        <v>2426</v>
      </c>
      <c r="C1347" s="263" t="s">
        <v>4008</v>
      </c>
      <c r="D1347" s="265">
        <v>70001803</v>
      </c>
      <c r="E1347" s="256" t="s">
        <v>4338</v>
      </c>
      <c r="F1347" s="260" t="s">
        <v>4007</v>
      </c>
      <c r="G1347" s="256"/>
      <c r="H1347" s="260" t="s">
        <v>4007</v>
      </c>
      <c r="I1347" s="256"/>
      <c r="J1347" s="260" t="s">
        <v>4007</v>
      </c>
    </row>
    <row r="1348" spans="1:10" ht="15" thickBot="1" x14ac:dyDescent="0.35">
      <c r="A1348" s="91"/>
      <c r="B1348" s="262"/>
      <c r="C1348" s="264"/>
      <c r="D1348" s="266"/>
      <c r="E1348" s="257"/>
      <c r="F1348" s="257"/>
      <c r="G1348" s="257"/>
      <c r="H1348" s="257"/>
      <c r="I1348" s="257"/>
      <c r="J1348" s="257"/>
    </row>
    <row r="1349" spans="1:10" x14ac:dyDescent="0.3">
      <c r="A1349" s="95"/>
      <c r="B1349" s="261" t="s">
        <v>794</v>
      </c>
      <c r="C1349" s="263" t="s">
        <v>4008</v>
      </c>
      <c r="D1349" s="265">
        <v>700018125</v>
      </c>
      <c r="E1349" s="256" t="s">
        <v>4287</v>
      </c>
      <c r="F1349" s="260" t="s">
        <v>4007</v>
      </c>
      <c r="G1349" s="256"/>
      <c r="H1349" s="260" t="s">
        <v>4007</v>
      </c>
      <c r="I1349" s="256"/>
      <c r="J1349" s="260" t="s">
        <v>4007</v>
      </c>
    </row>
    <row r="1350" spans="1:10" ht="15" thickBot="1" x14ac:dyDescent="0.35">
      <c r="A1350" s="91"/>
      <c r="B1350" s="262"/>
      <c r="C1350" s="264"/>
      <c r="D1350" s="266"/>
      <c r="E1350" s="257"/>
      <c r="F1350" s="257"/>
      <c r="G1350" s="257"/>
      <c r="H1350" s="257"/>
      <c r="I1350" s="257"/>
      <c r="J1350" s="257"/>
    </row>
    <row r="1351" spans="1:10" x14ac:dyDescent="0.3">
      <c r="A1351" s="95"/>
      <c r="B1351" s="261" t="s">
        <v>1165</v>
      </c>
      <c r="C1351" s="263" t="s">
        <v>4008</v>
      </c>
      <c r="D1351" s="265">
        <v>70001807</v>
      </c>
      <c r="E1351" s="256" t="s">
        <v>4261</v>
      </c>
      <c r="F1351" s="260" t="s">
        <v>4007</v>
      </c>
      <c r="G1351" s="256"/>
      <c r="H1351" s="260" t="s">
        <v>4007</v>
      </c>
      <c r="I1351" s="256"/>
      <c r="J1351" s="260" t="s">
        <v>4007</v>
      </c>
    </row>
    <row r="1352" spans="1:10" ht="15" thickBot="1" x14ac:dyDescent="0.35">
      <c r="A1352" s="91"/>
      <c r="B1352" s="262"/>
      <c r="C1352" s="264"/>
      <c r="D1352" s="266"/>
      <c r="E1352" s="257"/>
      <c r="F1352" s="257"/>
      <c r="G1352" s="257"/>
      <c r="H1352" s="257"/>
      <c r="I1352" s="257"/>
      <c r="J1352" s="257"/>
    </row>
    <row r="1353" spans="1:10" x14ac:dyDescent="0.3">
      <c r="A1353" s="95"/>
      <c r="B1353" s="261" t="s">
        <v>1930</v>
      </c>
      <c r="C1353" s="263" t="s">
        <v>4008</v>
      </c>
      <c r="D1353" s="265">
        <v>70001805</v>
      </c>
      <c r="E1353" s="256" t="s">
        <v>4017</v>
      </c>
      <c r="F1353" s="260" t="s">
        <v>4007</v>
      </c>
      <c r="G1353" s="256"/>
      <c r="H1353" s="260" t="s">
        <v>4007</v>
      </c>
      <c r="I1353" s="256"/>
      <c r="J1353" s="260" t="s">
        <v>4007</v>
      </c>
    </row>
    <row r="1354" spans="1:10" ht="15" thickBot="1" x14ac:dyDescent="0.35">
      <c r="A1354" s="91"/>
      <c r="B1354" s="262"/>
      <c r="C1354" s="264"/>
      <c r="D1354" s="266"/>
      <c r="E1354" s="257"/>
      <c r="F1354" s="257"/>
      <c r="G1354" s="257"/>
      <c r="H1354" s="257"/>
      <c r="I1354" s="257"/>
      <c r="J1354" s="257"/>
    </row>
    <row r="1355" spans="1:10" x14ac:dyDescent="0.3">
      <c r="A1355" s="95"/>
      <c r="B1355" s="261" t="s">
        <v>2438</v>
      </c>
      <c r="C1355" s="263" t="s">
        <v>4008</v>
      </c>
      <c r="D1355" s="265">
        <v>70001188</v>
      </c>
      <c r="E1355" s="256" t="s">
        <v>4149</v>
      </c>
      <c r="F1355" s="260" t="s">
        <v>4007</v>
      </c>
      <c r="G1355" s="256"/>
      <c r="H1355" s="260" t="s">
        <v>4007</v>
      </c>
      <c r="I1355" s="256"/>
      <c r="J1355" s="260" t="s">
        <v>4007</v>
      </c>
    </row>
    <row r="1356" spans="1:10" ht="15" thickBot="1" x14ac:dyDescent="0.35">
      <c r="A1356" s="91"/>
      <c r="B1356" s="262"/>
      <c r="C1356" s="264"/>
      <c r="D1356" s="266"/>
      <c r="E1356" s="257"/>
      <c r="F1356" s="257"/>
      <c r="G1356" s="257"/>
      <c r="H1356" s="257"/>
      <c r="I1356" s="257"/>
      <c r="J1356" s="257"/>
    </row>
    <row r="1357" spans="1:10" x14ac:dyDescent="0.3">
      <c r="A1357" s="95"/>
      <c r="B1357" s="261" t="s">
        <v>1323</v>
      </c>
      <c r="C1357" s="263" t="s">
        <v>4008</v>
      </c>
      <c r="D1357" s="265">
        <v>70001811</v>
      </c>
      <c r="E1357" s="256" t="s">
        <v>4114</v>
      </c>
      <c r="F1357" s="259">
        <v>2E-3</v>
      </c>
      <c r="G1357" s="256"/>
      <c r="H1357" s="260" t="s">
        <v>4007</v>
      </c>
      <c r="I1357" s="256" t="s">
        <v>4060</v>
      </c>
      <c r="J1357" s="259">
        <v>2E-3</v>
      </c>
    </row>
    <row r="1358" spans="1:10" ht="15" thickBot="1" x14ac:dyDescent="0.35">
      <c r="A1358" s="91"/>
      <c r="B1358" s="262"/>
      <c r="C1358" s="264"/>
      <c r="D1358" s="266"/>
      <c r="E1358" s="257"/>
      <c r="F1358" s="257"/>
      <c r="G1358" s="257"/>
      <c r="H1358" s="257"/>
      <c r="I1358" s="257"/>
      <c r="J1358" s="257"/>
    </row>
    <row r="1359" spans="1:10" x14ac:dyDescent="0.3">
      <c r="A1359" s="95"/>
      <c r="B1359" s="261" t="s">
        <v>2432</v>
      </c>
      <c r="C1359" s="263" t="s">
        <v>4008</v>
      </c>
      <c r="D1359" s="265">
        <v>70001809</v>
      </c>
      <c r="E1359" s="256" t="s">
        <v>4339</v>
      </c>
      <c r="F1359" s="260" t="s">
        <v>4007</v>
      </c>
      <c r="G1359" s="256"/>
      <c r="H1359" s="260" t="s">
        <v>4007</v>
      </c>
      <c r="I1359" s="256"/>
      <c r="J1359" s="260" t="s">
        <v>4007</v>
      </c>
    </row>
    <row r="1360" spans="1:10" ht="15" thickBot="1" x14ac:dyDescent="0.35">
      <c r="A1360" s="91"/>
      <c r="B1360" s="262"/>
      <c r="C1360" s="264"/>
      <c r="D1360" s="266"/>
      <c r="E1360" s="257"/>
      <c r="F1360" s="257"/>
      <c r="G1360" s="257"/>
      <c r="H1360" s="257"/>
      <c r="I1360" s="257"/>
      <c r="J1360" s="257"/>
    </row>
    <row r="1361" spans="1:10" x14ac:dyDescent="0.3">
      <c r="A1361" s="95"/>
      <c r="B1361" s="261" t="s">
        <v>2097</v>
      </c>
      <c r="C1361" s="263" t="s">
        <v>4008</v>
      </c>
      <c r="D1361" s="265">
        <v>70001801</v>
      </c>
      <c r="E1361" s="256" t="s">
        <v>4339</v>
      </c>
      <c r="F1361" s="260" t="s">
        <v>4007</v>
      </c>
      <c r="G1361" s="256"/>
      <c r="H1361" s="260" t="s">
        <v>4007</v>
      </c>
      <c r="I1361" s="256"/>
      <c r="J1361" s="260" t="s">
        <v>4007</v>
      </c>
    </row>
    <row r="1362" spans="1:10" ht="15" thickBot="1" x14ac:dyDescent="0.35">
      <c r="A1362" s="91"/>
      <c r="B1362" s="262"/>
      <c r="C1362" s="264"/>
      <c r="D1362" s="266"/>
      <c r="E1362" s="257"/>
      <c r="F1362" s="257"/>
      <c r="G1362" s="257"/>
      <c r="H1362" s="257"/>
      <c r="I1362" s="257"/>
      <c r="J1362" s="257"/>
    </row>
    <row r="1363" spans="1:10" x14ac:dyDescent="0.3">
      <c r="A1363" s="95"/>
      <c r="B1363" s="261" t="s">
        <v>779</v>
      </c>
      <c r="C1363" s="263" t="s">
        <v>4008</v>
      </c>
      <c r="D1363" s="265">
        <v>70001185</v>
      </c>
      <c r="E1363" s="256" t="s">
        <v>4062</v>
      </c>
      <c r="F1363" s="259">
        <v>19.715</v>
      </c>
      <c r="G1363" s="256" t="s">
        <v>4132</v>
      </c>
      <c r="H1363" s="259">
        <v>20.486999999999998</v>
      </c>
      <c r="I1363" s="256"/>
      <c r="J1363" s="260" t="s">
        <v>4007</v>
      </c>
    </row>
    <row r="1364" spans="1:10" ht="15" thickBot="1" x14ac:dyDescent="0.35">
      <c r="A1364" s="91"/>
      <c r="B1364" s="262"/>
      <c r="C1364" s="264"/>
      <c r="D1364" s="266"/>
      <c r="E1364" s="257"/>
      <c r="F1364" s="257"/>
      <c r="G1364" s="257"/>
      <c r="H1364" s="257"/>
      <c r="I1364" s="257"/>
      <c r="J1364" s="257"/>
    </row>
    <row r="1365" spans="1:10" x14ac:dyDescent="0.3">
      <c r="A1365" s="95"/>
      <c r="B1365" s="261" t="s">
        <v>2515</v>
      </c>
      <c r="C1365" s="263" t="s">
        <v>4008</v>
      </c>
      <c r="D1365" s="265">
        <v>70001178</v>
      </c>
      <c r="E1365" s="256" t="s">
        <v>4041</v>
      </c>
      <c r="F1365" s="268">
        <v>12.5</v>
      </c>
      <c r="G1365" s="256" t="s">
        <v>4034</v>
      </c>
      <c r="H1365" s="258">
        <v>14</v>
      </c>
      <c r="I1365" s="256" t="s">
        <v>4024</v>
      </c>
      <c r="J1365" s="258">
        <v>15</v>
      </c>
    </row>
    <row r="1366" spans="1:10" ht="15" thickBot="1" x14ac:dyDescent="0.35">
      <c r="A1366" s="91"/>
      <c r="B1366" s="262"/>
      <c r="C1366" s="264"/>
      <c r="D1366" s="266"/>
      <c r="E1366" s="257"/>
      <c r="F1366" s="257"/>
      <c r="G1366" s="257"/>
      <c r="H1366" s="257"/>
      <c r="I1366" s="257"/>
      <c r="J1366" s="257"/>
    </row>
    <row r="1367" spans="1:10" x14ac:dyDescent="0.3">
      <c r="A1367" s="95"/>
      <c r="B1367" s="261" t="s">
        <v>2077</v>
      </c>
      <c r="C1367" s="263" t="s">
        <v>4008</v>
      </c>
      <c r="D1367" s="265">
        <v>70001189</v>
      </c>
      <c r="E1367" s="256" t="s">
        <v>4064</v>
      </c>
      <c r="F1367" s="258">
        <v>18</v>
      </c>
      <c r="G1367" s="256"/>
      <c r="H1367" s="260" t="s">
        <v>4007</v>
      </c>
      <c r="I1367" s="256" t="s">
        <v>4131</v>
      </c>
      <c r="J1367" s="259">
        <v>20.483000000000001</v>
      </c>
    </row>
    <row r="1368" spans="1:10" ht="15" thickBot="1" x14ac:dyDescent="0.35">
      <c r="A1368" s="91"/>
      <c r="B1368" s="262"/>
      <c r="C1368" s="264"/>
      <c r="D1368" s="266"/>
      <c r="E1368" s="257"/>
      <c r="F1368" s="257"/>
      <c r="G1368" s="257"/>
      <c r="H1368" s="257"/>
      <c r="I1368" s="257"/>
      <c r="J1368" s="257"/>
    </row>
    <row r="1369" spans="1:10" x14ac:dyDescent="0.3">
      <c r="A1369" s="95"/>
      <c r="B1369" s="261" t="s">
        <v>796</v>
      </c>
      <c r="C1369" s="263" t="s">
        <v>4008</v>
      </c>
      <c r="D1369" s="265">
        <v>70001177</v>
      </c>
      <c r="E1369" s="256" t="s">
        <v>4340</v>
      </c>
      <c r="F1369" s="260" t="s">
        <v>4007</v>
      </c>
      <c r="G1369" s="256"/>
      <c r="H1369" s="260" t="s">
        <v>4007</v>
      </c>
      <c r="I1369" s="256"/>
      <c r="J1369" s="260" t="s">
        <v>4007</v>
      </c>
    </row>
    <row r="1370" spans="1:10" ht="15" thickBot="1" x14ac:dyDescent="0.35">
      <c r="A1370" s="91"/>
      <c r="B1370" s="262"/>
      <c r="C1370" s="264"/>
      <c r="D1370" s="266"/>
      <c r="E1370" s="257"/>
      <c r="F1370" s="257"/>
      <c r="G1370" s="257"/>
      <c r="H1370" s="257"/>
      <c r="I1370" s="257"/>
      <c r="J1370" s="257"/>
    </row>
    <row r="1371" spans="1:10" x14ac:dyDescent="0.3">
      <c r="A1371" s="95"/>
      <c r="B1371" s="261" t="s">
        <v>992</v>
      </c>
      <c r="C1371" s="263" t="s">
        <v>4008</v>
      </c>
      <c r="D1371" s="265">
        <v>70001186</v>
      </c>
      <c r="E1371" s="256" t="s">
        <v>4064</v>
      </c>
      <c r="F1371" s="267">
        <v>25.38</v>
      </c>
      <c r="G1371" s="256" t="s">
        <v>4067</v>
      </c>
      <c r="H1371" s="267">
        <v>27.26</v>
      </c>
      <c r="I1371" s="256" t="s">
        <v>4028</v>
      </c>
      <c r="J1371" s="259">
        <v>28.738</v>
      </c>
    </row>
    <row r="1372" spans="1:10" ht="15" thickBot="1" x14ac:dyDescent="0.35">
      <c r="A1372" s="91"/>
      <c r="B1372" s="262"/>
      <c r="C1372" s="264"/>
      <c r="D1372" s="266"/>
      <c r="E1372" s="257"/>
      <c r="F1372" s="257"/>
      <c r="G1372" s="257"/>
      <c r="H1372" s="257"/>
      <c r="I1372" s="257"/>
      <c r="J1372" s="257"/>
    </row>
    <row r="1373" spans="1:10" x14ac:dyDescent="0.3">
      <c r="A1373" s="95"/>
      <c r="B1373" s="261" t="s">
        <v>915</v>
      </c>
      <c r="C1373" s="263" t="s">
        <v>4008</v>
      </c>
      <c r="D1373" s="265">
        <v>70001183</v>
      </c>
      <c r="E1373" s="256" t="s">
        <v>4341</v>
      </c>
      <c r="F1373" s="260" t="s">
        <v>4007</v>
      </c>
      <c r="G1373" s="256"/>
      <c r="H1373" s="260" t="s">
        <v>4007</v>
      </c>
      <c r="I1373" s="256"/>
      <c r="J1373" s="260" t="s">
        <v>4007</v>
      </c>
    </row>
    <row r="1374" spans="1:10" ht="15" thickBot="1" x14ac:dyDescent="0.35">
      <c r="A1374" s="91"/>
      <c r="B1374" s="262"/>
      <c r="C1374" s="264"/>
      <c r="D1374" s="266"/>
      <c r="E1374" s="257"/>
      <c r="F1374" s="257"/>
      <c r="G1374" s="257"/>
      <c r="H1374" s="257"/>
      <c r="I1374" s="257"/>
      <c r="J1374" s="257"/>
    </row>
    <row r="1375" spans="1:10" x14ac:dyDescent="0.3">
      <c r="A1375" s="95"/>
      <c r="B1375" s="261" t="s">
        <v>1086</v>
      </c>
      <c r="C1375" s="263" t="s">
        <v>4008</v>
      </c>
      <c r="D1375" s="265">
        <v>70001182</v>
      </c>
      <c r="E1375" s="256" t="s">
        <v>4066</v>
      </c>
      <c r="F1375" s="259">
        <v>6.5439999999999996</v>
      </c>
      <c r="G1375" s="256"/>
      <c r="H1375" s="260" t="s">
        <v>4007</v>
      </c>
      <c r="I1375" s="256"/>
      <c r="J1375" s="260" t="s">
        <v>4007</v>
      </c>
    </row>
    <row r="1376" spans="1:10" ht="15" thickBot="1" x14ac:dyDescent="0.35">
      <c r="A1376" s="91"/>
      <c r="B1376" s="262"/>
      <c r="C1376" s="264"/>
      <c r="D1376" s="266"/>
      <c r="E1376" s="257"/>
      <c r="F1376" s="257"/>
      <c r="G1376" s="257"/>
      <c r="H1376" s="257"/>
      <c r="I1376" s="257"/>
      <c r="J1376" s="257"/>
    </row>
    <row r="1377" spans="1:10" x14ac:dyDescent="0.3">
      <c r="A1377" s="95"/>
      <c r="B1377" s="261" t="s">
        <v>2208</v>
      </c>
      <c r="C1377" s="263" t="s">
        <v>4008</v>
      </c>
      <c r="D1377" s="265">
        <v>70001184</v>
      </c>
      <c r="E1377" s="256" t="s">
        <v>4342</v>
      </c>
      <c r="F1377" s="260" t="s">
        <v>4007</v>
      </c>
      <c r="G1377" s="256"/>
      <c r="H1377" s="260" t="s">
        <v>4007</v>
      </c>
      <c r="I1377" s="256" t="s">
        <v>4024</v>
      </c>
      <c r="J1377" s="259">
        <v>16.135999999999999</v>
      </c>
    </row>
    <row r="1378" spans="1:10" ht="15" thickBot="1" x14ac:dyDescent="0.35">
      <c r="A1378" s="91"/>
      <c r="B1378" s="262"/>
      <c r="C1378" s="264"/>
      <c r="D1378" s="266"/>
      <c r="E1378" s="257"/>
      <c r="F1378" s="257"/>
      <c r="G1378" s="257"/>
      <c r="H1378" s="257"/>
      <c r="I1378" s="257"/>
      <c r="J1378" s="257"/>
    </row>
    <row r="1379" spans="1:10" x14ac:dyDescent="0.3">
      <c r="A1379" s="95"/>
      <c r="B1379" s="261" t="s">
        <v>1360</v>
      </c>
      <c r="C1379" s="263" t="s">
        <v>4008</v>
      </c>
      <c r="D1379" s="265">
        <v>70002406</v>
      </c>
      <c r="E1379" s="256" t="s">
        <v>4027</v>
      </c>
      <c r="F1379" s="267">
        <v>21.54</v>
      </c>
      <c r="G1379" s="256" t="s">
        <v>4119</v>
      </c>
      <c r="H1379" s="259">
        <v>28.402000000000001</v>
      </c>
      <c r="I1379" s="256"/>
      <c r="J1379" s="260" t="s">
        <v>4007</v>
      </c>
    </row>
    <row r="1380" spans="1:10" ht="15" thickBot="1" x14ac:dyDescent="0.35">
      <c r="A1380" s="91"/>
      <c r="B1380" s="262"/>
      <c r="C1380" s="264"/>
      <c r="D1380" s="266"/>
      <c r="E1380" s="257"/>
      <c r="F1380" s="257"/>
      <c r="G1380" s="257"/>
      <c r="H1380" s="257"/>
      <c r="I1380" s="257"/>
      <c r="J1380" s="257"/>
    </row>
    <row r="1381" spans="1:10" x14ac:dyDescent="0.3">
      <c r="A1381" s="95"/>
      <c r="B1381" s="261" t="s">
        <v>2032</v>
      </c>
      <c r="C1381" s="263" t="s">
        <v>4008</v>
      </c>
      <c r="D1381" s="265">
        <v>70002409</v>
      </c>
      <c r="E1381" s="256" t="s">
        <v>4114</v>
      </c>
      <c r="F1381" s="267">
        <v>1.56</v>
      </c>
      <c r="G1381" s="256" t="s">
        <v>4074</v>
      </c>
      <c r="H1381" s="267">
        <v>1.64</v>
      </c>
      <c r="I1381" s="256" t="s">
        <v>4024</v>
      </c>
      <c r="J1381" s="267">
        <v>1.75</v>
      </c>
    </row>
    <row r="1382" spans="1:10" ht="15" thickBot="1" x14ac:dyDescent="0.35">
      <c r="A1382" s="91"/>
      <c r="B1382" s="262"/>
      <c r="C1382" s="264"/>
      <c r="D1382" s="266"/>
      <c r="E1382" s="257"/>
      <c r="F1382" s="257"/>
      <c r="G1382" s="257"/>
      <c r="H1382" s="257"/>
      <c r="I1382" s="257"/>
      <c r="J1382" s="257"/>
    </row>
    <row r="1383" spans="1:10" x14ac:dyDescent="0.3">
      <c r="A1383" s="95"/>
      <c r="B1383" s="261" t="s">
        <v>1449</v>
      </c>
      <c r="C1383" s="263" t="s">
        <v>4008</v>
      </c>
      <c r="D1383" s="265">
        <v>70001181</v>
      </c>
      <c r="E1383" s="256" t="s">
        <v>4343</v>
      </c>
      <c r="F1383" s="260" t="s">
        <v>4007</v>
      </c>
      <c r="G1383" s="256"/>
      <c r="H1383" s="260" t="s">
        <v>4007</v>
      </c>
      <c r="I1383" s="256"/>
      <c r="J1383" s="260" t="s">
        <v>4007</v>
      </c>
    </row>
    <row r="1384" spans="1:10" ht="15" thickBot="1" x14ac:dyDescent="0.35">
      <c r="A1384" s="91"/>
      <c r="B1384" s="262"/>
      <c r="C1384" s="264"/>
      <c r="D1384" s="266"/>
      <c r="E1384" s="257"/>
      <c r="F1384" s="257"/>
      <c r="G1384" s="257"/>
      <c r="H1384" s="257"/>
      <c r="I1384" s="257"/>
      <c r="J1384" s="257"/>
    </row>
    <row r="1385" spans="1:10" x14ac:dyDescent="0.3">
      <c r="A1385" s="95"/>
      <c r="B1385" s="261" t="s">
        <v>1368</v>
      </c>
      <c r="C1385" s="263" t="s">
        <v>4008</v>
      </c>
      <c r="D1385" s="265">
        <v>70001179</v>
      </c>
      <c r="E1385" s="256" t="s">
        <v>4177</v>
      </c>
      <c r="F1385" s="267">
        <v>27.33</v>
      </c>
      <c r="G1385" s="256" t="s">
        <v>4119</v>
      </c>
      <c r="H1385" s="259">
        <v>29.077999999999999</v>
      </c>
      <c r="I1385" s="256" t="s">
        <v>4028</v>
      </c>
      <c r="J1385" s="259">
        <v>30.401</v>
      </c>
    </row>
    <row r="1386" spans="1:10" ht="15" thickBot="1" x14ac:dyDescent="0.35">
      <c r="A1386" s="91"/>
      <c r="B1386" s="262"/>
      <c r="C1386" s="264"/>
      <c r="D1386" s="266"/>
      <c r="E1386" s="257"/>
      <c r="F1386" s="257"/>
      <c r="G1386" s="257"/>
      <c r="H1386" s="257"/>
      <c r="I1386" s="257"/>
      <c r="J1386" s="257"/>
    </row>
    <row r="1387" spans="1:10" x14ac:dyDescent="0.3">
      <c r="A1387" s="95"/>
      <c r="B1387" s="261" t="s">
        <v>1370</v>
      </c>
      <c r="C1387" s="263" t="s">
        <v>4008</v>
      </c>
      <c r="D1387" s="265">
        <v>70002410</v>
      </c>
      <c r="E1387" s="256" t="s">
        <v>4054</v>
      </c>
      <c r="F1387" s="268">
        <v>23.9</v>
      </c>
      <c r="G1387" s="256" t="s">
        <v>4067</v>
      </c>
      <c r="H1387" s="268">
        <v>25.2</v>
      </c>
      <c r="I1387" s="256" t="s">
        <v>4070</v>
      </c>
      <c r="J1387" s="268">
        <v>26.7</v>
      </c>
    </row>
    <row r="1388" spans="1:10" ht="15" thickBot="1" x14ac:dyDescent="0.35">
      <c r="A1388" s="91"/>
      <c r="B1388" s="262"/>
      <c r="C1388" s="264"/>
      <c r="D1388" s="266"/>
      <c r="E1388" s="257"/>
      <c r="F1388" s="257"/>
      <c r="G1388" s="257"/>
      <c r="H1388" s="257"/>
      <c r="I1388" s="257"/>
      <c r="J1388" s="257"/>
    </row>
    <row r="1389" spans="1:10" x14ac:dyDescent="0.3">
      <c r="A1389" s="95"/>
      <c r="B1389" s="261" t="s">
        <v>2440</v>
      </c>
      <c r="C1389" s="263" t="s">
        <v>4008</v>
      </c>
      <c r="D1389" s="265">
        <v>70002403</v>
      </c>
      <c r="E1389" s="256" t="s">
        <v>4062</v>
      </c>
      <c r="F1389" s="267">
        <v>15.22</v>
      </c>
      <c r="G1389" s="256"/>
      <c r="H1389" s="260" t="s">
        <v>4007</v>
      </c>
      <c r="I1389" s="256" t="s">
        <v>4052</v>
      </c>
      <c r="J1389" s="267">
        <v>16.89</v>
      </c>
    </row>
    <row r="1390" spans="1:10" ht="15" thickBot="1" x14ac:dyDescent="0.35">
      <c r="A1390" s="91"/>
      <c r="B1390" s="262"/>
      <c r="C1390" s="264"/>
      <c r="D1390" s="266"/>
      <c r="E1390" s="257"/>
      <c r="F1390" s="257"/>
      <c r="G1390" s="257"/>
      <c r="H1390" s="257"/>
      <c r="I1390" s="257"/>
      <c r="J1390" s="257"/>
    </row>
    <row r="1391" spans="1:10" x14ac:dyDescent="0.3">
      <c r="A1391" s="95"/>
      <c r="B1391" s="261" t="s">
        <v>1423</v>
      </c>
      <c r="C1391" s="263" t="s">
        <v>4008</v>
      </c>
      <c r="D1391" s="265">
        <v>70002405</v>
      </c>
      <c r="E1391" s="256" t="s">
        <v>4343</v>
      </c>
      <c r="F1391" s="260" t="s">
        <v>4007</v>
      </c>
      <c r="G1391" s="256"/>
      <c r="H1391" s="260" t="s">
        <v>4007</v>
      </c>
      <c r="I1391" s="256"/>
      <c r="J1391" s="260" t="s">
        <v>4007</v>
      </c>
    </row>
    <row r="1392" spans="1:10" ht="15" thickBot="1" x14ac:dyDescent="0.35">
      <c r="A1392" s="91"/>
      <c r="B1392" s="262"/>
      <c r="C1392" s="264"/>
      <c r="D1392" s="266"/>
      <c r="E1392" s="257"/>
      <c r="F1392" s="257"/>
      <c r="G1392" s="257"/>
      <c r="H1392" s="257"/>
      <c r="I1392" s="257"/>
      <c r="J1392" s="257"/>
    </row>
    <row r="1393" spans="1:10" x14ac:dyDescent="0.3">
      <c r="A1393" s="95"/>
      <c r="B1393" s="261" t="s">
        <v>514</v>
      </c>
      <c r="C1393" s="263" t="s">
        <v>4008</v>
      </c>
      <c r="D1393" s="265">
        <v>70002404</v>
      </c>
      <c r="E1393" s="256" t="s">
        <v>4022</v>
      </c>
      <c r="F1393" s="259">
        <v>13.672000000000001</v>
      </c>
      <c r="G1393" s="256" t="s">
        <v>4034</v>
      </c>
      <c r="H1393" s="259">
        <v>14.561</v>
      </c>
      <c r="I1393" s="256" t="s">
        <v>4040</v>
      </c>
      <c r="J1393" s="259">
        <v>15.170999999999999</v>
      </c>
    </row>
    <row r="1394" spans="1:10" ht="15" thickBot="1" x14ac:dyDescent="0.35">
      <c r="A1394" s="91"/>
      <c r="B1394" s="262"/>
      <c r="C1394" s="264"/>
      <c r="D1394" s="266"/>
      <c r="E1394" s="257"/>
      <c r="F1394" s="257"/>
      <c r="G1394" s="257"/>
      <c r="H1394" s="257"/>
      <c r="I1394" s="257"/>
      <c r="J1394" s="257"/>
    </row>
    <row r="1395" spans="1:10" x14ac:dyDescent="0.3">
      <c r="A1395" s="95"/>
      <c r="B1395" s="261" t="s">
        <v>785</v>
      </c>
      <c r="C1395" s="263" t="s">
        <v>4008</v>
      </c>
      <c r="D1395" s="265">
        <v>70002412</v>
      </c>
      <c r="E1395" s="256" t="s">
        <v>4344</v>
      </c>
      <c r="F1395" s="260" t="s">
        <v>4007</v>
      </c>
      <c r="G1395" s="256"/>
      <c r="H1395" s="260" t="s">
        <v>4007</v>
      </c>
      <c r="I1395" s="256"/>
      <c r="J1395" s="260" t="s">
        <v>4007</v>
      </c>
    </row>
    <row r="1396" spans="1:10" ht="15" thickBot="1" x14ac:dyDescent="0.35">
      <c r="A1396" s="91"/>
      <c r="B1396" s="262"/>
      <c r="C1396" s="264"/>
      <c r="D1396" s="266"/>
      <c r="E1396" s="257"/>
      <c r="F1396" s="257"/>
      <c r="G1396" s="257"/>
      <c r="H1396" s="257"/>
      <c r="I1396" s="257"/>
      <c r="J1396" s="257"/>
    </row>
    <row r="1397" spans="1:10" x14ac:dyDescent="0.3">
      <c r="A1397" s="95"/>
      <c r="B1397" s="261" t="s">
        <v>1989</v>
      </c>
      <c r="C1397" s="263" t="s">
        <v>4008</v>
      </c>
      <c r="D1397" s="265">
        <v>70002411</v>
      </c>
      <c r="E1397" s="256" t="s">
        <v>4115</v>
      </c>
      <c r="F1397" s="259">
        <v>12.282</v>
      </c>
      <c r="G1397" s="256" t="s">
        <v>4067</v>
      </c>
      <c r="H1397" s="267">
        <v>12.54</v>
      </c>
      <c r="I1397" s="256" t="s">
        <v>4112</v>
      </c>
      <c r="J1397" s="259">
        <v>12.717000000000001</v>
      </c>
    </row>
    <row r="1398" spans="1:10" ht="15" thickBot="1" x14ac:dyDescent="0.35">
      <c r="A1398" s="91"/>
      <c r="B1398" s="262"/>
      <c r="C1398" s="264"/>
      <c r="D1398" s="266"/>
      <c r="E1398" s="257"/>
      <c r="F1398" s="257"/>
      <c r="G1398" s="257"/>
      <c r="H1398" s="257"/>
      <c r="I1398" s="257"/>
      <c r="J1398" s="257"/>
    </row>
    <row r="1399" spans="1:10" x14ac:dyDescent="0.3">
      <c r="A1399" s="95"/>
      <c r="B1399" s="261" t="s">
        <v>1859</v>
      </c>
      <c r="C1399" s="263" t="s">
        <v>4008</v>
      </c>
      <c r="D1399" s="265">
        <v>70002408</v>
      </c>
      <c r="E1399" s="256" t="s">
        <v>4088</v>
      </c>
      <c r="F1399" s="260" t="s">
        <v>4007</v>
      </c>
      <c r="G1399" s="256" t="s">
        <v>4039</v>
      </c>
      <c r="H1399" s="258">
        <v>14</v>
      </c>
      <c r="I1399" s="256" t="s">
        <v>4055</v>
      </c>
      <c r="J1399" s="268">
        <v>14.6</v>
      </c>
    </row>
    <row r="1400" spans="1:10" ht="15" thickBot="1" x14ac:dyDescent="0.35">
      <c r="A1400" s="91"/>
      <c r="B1400" s="262"/>
      <c r="C1400" s="264"/>
      <c r="D1400" s="266"/>
      <c r="E1400" s="257"/>
      <c r="F1400" s="257"/>
      <c r="G1400" s="257"/>
      <c r="H1400" s="257"/>
      <c r="I1400" s="257"/>
      <c r="J1400" s="257"/>
    </row>
    <row r="1401" spans="1:10" x14ac:dyDescent="0.3">
      <c r="A1401" s="95"/>
      <c r="B1401" s="261" t="s">
        <v>2034</v>
      </c>
      <c r="C1401" s="263" t="s">
        <v>4008</v>
      </c>
      <c r="D1401" s="265">
        <v>70002401</v>
      </c>
      <c r="E1401" s="256" t="s">
        <v>4345</v>
      </c>
      <c r="F1401" s="260" t="s">
        <v>4007</v>
      </c>
      <c r="G1401" s="256"/>
      <c r="H1401" s="260" t="s">
        <v>4007</v>
      </c>
      <c r="I1401" s="256"/>
      <c r="J1401" s="260" t="s">
        <v>4007</v>
      </c>
    </row>
    <row r="1402" spans="1:10" ht="15" thickBot="1" x14ac:dyDescent="0.35">
      <c r="A1402" s="91"/>
      <c r="B1402" s="262"/>
      <c r="C1402" s="264"/>
      <c r="D1402" s="266"/>
      <c r="E1402" s="257"/>
      <c r="F1402" s="257"/>
      <c r="G1402" s="257"/>
      <c r="H1402" s="257"/>
      <c r="I1402" s="257"/>
      <c r="J1402" s="257"/>
    </row>
    <row r="1403" spans="1:10" x14ac:dyDescent="0.3">
      <c r="A1403" s="95"/>
      <c r="B1403" s="261" t="s">
        <v>1861</v>
      </c>
      <c r="C1403" s="263" t="s">
        <v>4008</v>
      </c>
      <c r="D1403" s="265">
        <v>70002114</v>
      </c>
      <c r="E1403" s="256" t="s">
        <v>4020</v>
      </c>
      <c r="F1403" s="259">
        <v>21.914999999999999</v>
      </c>
      <c r="G1403" s="256" t="s">
        <v>4010</v>
      </c>
      <c r="H1403" s="259">
        <v>24.835999999999999</v>
      </c>
      <c r="I1403" s="256" t="s">
        <v>4024</v>
      </c>
      <c r="J1403" s="259">
        <v>25.838000000000001</v>
      </c>
    </row>
    <row r="1404" spans="1:10" ht="15" thickBot="1" x14ac:dyDescent="0.35">
      <c r="A1404" s="91"/>
      <c r="B1404" s="262"/>
      <c r="C1404" s="264"/>
      <c r="D1404" s="266"/>
      <c r="E1404" s="257"/>
      <c r="F1404" s="257"/>
      <c r="G1404" s="257"/>
      <c r="H1404" s="257"/>
      <c r="I1404" s="257"/>
      <c r="J1404" s="257"/>
    </row>
    <row r="1405" spans="1:10" x14ac:dyDescent="0.3">
      <c r="A1405" s="95"/>
      <c r="B1405" s="261" t="s">
        <v>2274</v>
      </c>
      <c r="C1405" s="263" t="s">
        <v>4008</v>
      </c>
      <c r="D1405" s="265">
        <v>70002117</v>
      </c>
      <c r="E1405" s="256" t="s">
        <v>4019</v>
      </c>
      <c r="F1405" s="260" t="s">
        <v>4007</v>
      </c>
      <c r="G1405" s="256"/>
      <c r="H1405" s="260" t="s">
        <v>4007</v>
      </c>
      <c r="I1405" s="256"/>
      <c r="J1405" s="260" t="s">
        <v>4007</v>
      </c>
    </row>
    <row r="1406" spans="1:10" ht="15" thickBot="1" x14ac:dyDescent="0.35">
      <c r="A1406" s="91"/>
      <c r="B1406" s="262"/>
      <c r="C1406" s="264"/>
      <c r="D1406" s="266"/>
      <c r="E1406" s="257"/>
      <c r="F1406" s="257"/>
      <c r="G1406" s="257"/>
      <c r="H1406" s="257"/>
      <c r="I1406" s="257"/>
      <c r="J1406" s="257"/>
    </row>
    <row r="1407" spans="1:10" x14ac:dyDescent="0.3">
      <c r="A1407" s="95"/>
      <c r="B1407" s="261" t="s">
        <v>544</v>
      </c>
      <c r="C1407" s="263" t="s">
        <v>4008</v>
      </c>
      <c r="D1407" s="265">
        <v>70002407</v>
      </c>
      <c r="E1407" s="256" t="s">
        <v>4340</v>
      </c>
      <c r="F1407" s="260" t="s">
        <v>4007</v>
      </c>
      <c r="G1407" s="256"/>
      <c r="H1407" s="260" t="s">
        <v>4007</v>
      </c>
      <c r="I1407" s="256"/>
      <c r="J1407" s="260" t="s">
        <v>4007</v>
      </c>
    </row>
    <row r="1408" spans="1:10" ht="15" thickBot="1" x14ac:dyDescent="0.35">
      <c r="A1408" s="91"/>
      <c r="B1408" s="262"/>
      <c r="C1408" s="264"/>
      <c r="D1408" s="266"/>
      <c r="E1408" s="257"/>
      <c r="F1408" s="257"/>
      <c r="G1408" s="257"/>
      <c r="H1408" s="257"/>
      <c r="I1408" s="257"/>
      <c r="J1408" s="257"/>
    </row>
    <row r="1409" spans="1:10" x14ac:dyDescent="0.3">
      <c r="A1409" s="95"/>
      <c r="B1409" s="261" t="s">
        <v>1107</v>
      </c>
      <c r="C1409" s="263" t="s">
        <v>4008</v>
      </c>
      <c r="D1409" s="265">
        <v>70002402</v>
      </c>
      <c r="E1409" s="256" t="s">
        <v>4177</v>
      </c>
      <c r="F1409" s="259">
        <v>3.3029999999999999</v>
      </c>
      <c r="G1409" s="256"/>
      <c r="H1409" s="260" t="s">
        <v>4007</v>
      </c>
      <c r="I1409" s="256" t="s">
        <v>4189</v>
      </c>
      <c r="J1409" s="259">
        <v>3.3029999999999999</v>
      </c>
    </row>
    <row r="1410" spans="1:10" ht="15" thickBot="1" x14ac:dyDescent="0.35">
      <c r="A1410" s="91"/>
      <c r="B1410" s="262"/>
      <c r="C1410" s="264"/>
      <c r="D1410" s="266"/>
      <c r="E1410" s="257"/>
      <c r="F1410" s="257"/>
      <c r="G1410" s="257"/>
      <c r="H1410" s="257"/>
      <c r="I1410" s="257"/>
      <c r="J1410" s="257"/>
    </row>
    <row r="1411" spans="1:10" x14ac:dyDescent="0.3">
      <c r="A1411" s="95"/>
      <c r="B1411" s="261" t="s">
        <v>1818</v>
      </c>
      <c r="C1411" s="263" t="s">
        <v>4008</v>
      </c>
      <c r="D1411" s="265">
        <v>70002120</v>
      </c>
      <c r="E1411" s="256" t="s">
        <v>4219</v>
      </c>
      <c r="F1411" s="260" t="s">
        <v>4007</v>
      </c>
      <c r="G1411" s="256" t="s">
        <v>4074</v>
      </c>
      <c r="H1411" s="259">
        <v>0.72399999999999998</v>
      </c>
      <c r="I1411" s="256"/>
      <c r="J1411" s="260" t="s">
        <v>4007</v>
      </c>
    </row>
    <row r="1412" spans="1:10" ht="15" thickBot="1" x14ac:dyDescent="0.35">
      <c r="A1412" s="91"/>
      <c r="B1412" s="262"/>
      <c r="C1412" s="264"/>
      <c r="D1412" s="266"/>
      <c r="E1412" s="257"/>
      <c r="F1412" s="257"/>
      <c r="G1412" s="257"/>
      <c r="H1412" s="257"/>
      <c r="I1412" s="257"/>
      <c r="J1412" s="257"/>
    </row>
    <row r="1413" spans="1:10" x14ac:dyDescent="0.3">
      <c r="A1413" s="95"/>
      <c r="B1413" s="261" t="s">
        <v>787</v>
      </c>
      <c r="C1413" s="263" t="s">
        <v>4008</v>
      </c>
      <c r="D1413" s="265">
        <v>70002115</v>
      </c>
      <c r="E1413" s="256" t="s">
        <v>4041</v>
      </c>
      <c r="F1413" s="259">
        <v>11.465999999999999</v>
      </c>
      <c r="G1413" s="256" t="s">
        <v>4015</v>
      </c>
      <c r="H1413" s="259">
        <v>12.097</v>
      </c>
      <c r="I1413" s="256" t="s">
        <v>4024</v>
      </c>
      <c r="J1413" s="259">
        <v>12.551</v>
      </c>
    </row>
    <row r="1414" spans="1:10" ht="15" thickBot="1" x14ac:dyDescent="0.35">
      <c r="A1414" s="91"/>
      <c r="B1414" s="262"/>
      <c r="C1414" s="264"/>
      <c r="D1414" s="266"/>
      <c r="E1414" s="257"/>
      <c r="F1414" s="257"/>
      <c r="G1414" s="257"/>
      <c r="H1414" s="257"/>
      <c r="I1414" s="257"/>
      <c r="J1414" s="257"/>
    </row>
    <row r="1415" spans="1:10" x14ac:dyDescent="0.3">
      <c r="A1415" s="95"/>
      <c r="B1415" s="261" t="s">
        <v>2434</v>
      </c>
      <c r="C1415" s="263" t="s">
        <v>4008</v>
      </c>
      <c r="D1415" s="265">
        <v>70002124</v>
      </c>
      <c r="E1415" s="256" t="s">
        <v>4194</v>
      </c>
      <c r="F1415" s="260" t="s">
        <v>4007</v>
      </c>
      <c r="G1415" s="256"/>
      <c r="H1415" s="260" t="s">
        <v>4007</v>
      </c>
      <c r="I1415" s="256"/>
      <c r="J1415" s="260" t="s">
        <v>4007</v>
      </c>
    </row>
    <row r="1416" spans="1:10" ht="15" thickBot="1" x14ac:dyDescent="0.35">
      <c r="A1416" s="91"/>
      <c r="B1416" s="262"/>
      <c r="C1416" s="264"/>
      <c r="D1416" s="266"/>
      <c r="E1416" s="257"/>
      <c r="F1416" s="257"/>
      <c r="G1416" s="257"/>
      <c r="H1416" s="257"/>
      <c r="I1416" s="257"/>
      <c r="J1416" s="257"/>
    </row>
    <row r="1417" spans="1:10" x14ac:dyDescent="0.3">
      <c r="A1417" s="95"/>
      <c r="B1417" s="261" t="s">
        <v>1142</v>
      </c>
      <c r="C1417" s="263" t="s">
        <v>4006</v>
      </c>
      <c r="D1417" s="265">
        <v>70002121</v>
      </c>
      <c r="E1417" s="256" t="s">
        <v>4346</v>
      </c>
      <c r="F1417" s="260" t="s">
        <v>4007</v>
      </c>
      <c r="G1417" s="256"/>
      <c r="H1417" s="260" t="s">
        <v>4007</v>
      </c>
      <c r="I1417" s="256"/>
      <c r="J1417" s="260" t="s">
        <v>4007</v>
      </c>
    </row>
    <row r="1418" spans="1:10" ht="15" thickBot="1" x14ac:dyDescent="0.35">
      <c r="A1418" s="91"/>
      <c r="B1418" s="262"/>
      <c r="C1418" s="264"/>
      <c r="D1418" s="266"/>
      <c r="E1418" s="257"/>
      <c r="F1418" s="257"/>
      <c r="G1418" s="257"/>
      <c r="H1418" s="257"/>
      <c r="I1418" s="257"/>
      <c r="J1418" s="257"/>
    </row>
    <row r="1419" spans="1:10" x14ac:dyDescent="0.3">
      <c r="A1419" s="95"/>
      <c r="B1419" s="261" t="s">
        <v>2157</v>
      </c>
      <c r="C1419" s="263" t="s">
        <v>4008</v>
      </c>
      <c r="D1419" s="265">
        <v>70002116</v>
      </c>
      <c r="E1419" s="256" t="s">
        <v>4041</v>
      </c>
      <c r="F1419" s="259">
        <v>0.83299999999999996</v>
      </c>
      <c r="G1419" s="256" t="s">
        <v>4103</v>
      </c>
      <c r="H1419" s="259">
        <v>0.83299999999999996</v>
      </c>
      <c r="I1419" s="256" t="s">
        <v>4012</v>
      </c>
      <c r="J1419" s="259">
        <v>1.181</v>
      </c>
    </row>
    <row r="1420" spans="1:10" ht="15" thickBot="1" x14ac:dyDescent="0.35">
      <c r="A1420" s="91"/>
      <c r="B1420" s="262"/>
      <c r="C1420" s="264"/>
      <c r="D1420" s="266"/>
      <c r="E1420" s="257"/>
      <c r="F1420" s="257"/>
      <c r="G1420" s="257"/>
      <c r="H1420" s="257"/>
      <c r="I1420" s="257"/>
      <c r="J1420" s="257"/>
    </row>
    <row r="1421" spans="1:10" x14ac:dyDescent="0.3">
      <c r="A1421" s="95"/>
      <c r="B1421" s="261" t="s">
        <v>2502</v>
      </c>
      <c r="C1421" s="263" t="s">
        <v>4008</v>
      </c>
      <c r="D1421" s="265">
        <v>70002113</v>
      </c>
      <c r="E1421" s="256" t="s">
        <v>4347</v>
      </c>
      <c r="F1421" s="260" t="s">
        <v>4007</v>
      </c>
      <c r="G1421" s="256"/>
      <c r="H1421" s="260" t="s">
        <v>4007</v>
      </c>
      <c r="I1421" s="256"/>
      <c r="J1421" s="260" t="s">
        <v>4007</v>
      </c>
    </row>
    <row r="1422" spans="1:10" ht="15" thickBot="1" x14ac:dyDescent="0.35">
      <c r="A1422" s="91"/>
      <c r="B1422" s="262"/>
      <c r="C1422" s="264"/>
      <c r="D1422" s="266"/>
      <c r="E1422" s="257"/>
      <c r="F1422" s="257"/>
      <c r="G1422" s="257"/>
      <c r="H1422" s="257"/>
      <c r="I1422" s="257"/>
      <c r="J1422" s="257"/>
    </row>
    <row r="1423" spans="1:10" x14ac:dyDescent="0.3">
      <c r="A1423" s="95"/>
      <c r="B1423" s="261" t="s">
        <v>2178</v>
      </c>
      <c r="C1423" s="263" t="s">
        <v>4008</v>
      </c>
      <c r="D1423" s="265">
        <v>70002118</v>
      </c>
      <c r="E1423" s="256" t="s">
        <v>4033</v>
      </c>
      <c r="F1423" s="259">
        <v>10.824</v>
      </c>
      <c r="G1423" s="256" t="s">
        <v>4034</v>
      </c>
      <c r="H1423" s="259">
        <v>11.587</v>
      </c>
      <c r="I1423" s="256" t="s">
        <v>4060</v>
      </c>
      <c r="J1423" s="267">
        <v>12.22</v>
      </c>
    </row>
    <row r="1424" spans="1:10" ht="15" thickBot="1" x14ac:dyDescent="0.35">
      <c r="A1424" s="91"/>
      <c r="B1424" s="262"/>
      <c r="C1424" s="264"/>
      <c r="D1424" s="266"/>
      <c r="E1424" s="257"/>
      <c r="F1424" s="257"/>
      <c r="G1424" s="257"/>
      <c r="H1424" s="257"/>
      <c r="I1424" s="257"/>
      <c r="J1424" s="257"/>
    </row>
    <row r="1425" spans="1:10" x14ac:dyDescent="0.3">
      <c r="A1425" s="95"/>
      <c r="B1425" s="261" t="s">
        <v>1002</v>
      </c>
      <c r="C1425" s="263" t="s">
        <v>4008</v>
      </c>
      <c r="D1425" s="265">
        <v>70002119</v>
      </c>
      <c r="E1425" s="256" t="s">
        <v>4195</v>
      </c>
      <c r="F1425" s="260" t="s">
        <v>4007</v>
      </c>
      <c r="G1425" s="256"/>
      <c r="H1425" s="260" t="s">
        <v>4007</v>
      </c>
      <c r="I1425" s="256"/>
      <c r="J1425" s="260" t="s">
        <v>4007</v>
      </c>
    </row>
    <row r="1426" spans="1:10" ht="15" thickBot="1" x14ac:dyDescent="0.35">
      <c r="A1426" s="91"/>
      <c r="B1426" s="262"/>
      <c r="C1426" s="264"/>
      <c r="D1426" s="266"/>
      <c r="E1426" s="257"/>
      <c r="F1426" s="257"/>
      <c r="G1426" s="257"/>
      <c r="H1426" s="257"/>
      <c r="I1426" s="257"/>
      <c r="J1426" s="257"/>
    </row>
    <row r="1427" spans="1:10" x14ac:dyDescent="0.3">
      <c r="A1427" s="95"/>
      <c r="B1427" s="261" t="s">
        <v>1428</v>
      </c>
      <c r="C1427" s="263" t="s">
        <v>4008</v>
      </c>
      <c r="D1427" s="265">
        <v>70001679</v>
      </c>
      <c r="E1427" s="256" t="s">
        <v>4205</v>
      </c>
      <c r="F1427" s="260" t="s">
        <v>4007</v>
      </c>
      <c r="G1427" s="256"/>
      <c r="H1427" s="260" t="s">
        <v>4007</v>
      </c>
      <c r="I1427" s="256" t="s">
        <v>4068</v>
      </c>
      <c r="J1427" s="258">
        <v>16</v>
      </c>
    </row>
    <row r="1428" spans="1:10" ht="15" thickBot="1" x14ac:dyDescent="0.35">
      <c r="A1428" s="91"/>
      <c r="B1428" s="262"/>
      <c r="C1428" s="264"/>
      <c r="D1428" s="266"/>
      <c r="E1428" s="257"/>
      <c r="F1428" s="257"/>
      <c r="G1428" s="257"/>
      <c r="H1428" s="257"/>
      <c r="I1428" s="257"/>
      <c r="J1428" s="257"/>
    </row>
    <row r="1429" spans="1:10" x14ac:dyDescent="0.3">
      <c r="A1429" s="95"/>
      <c r="B1429" s="261" t="s">
        <v>2480</v>
      </c>
      <c r="C1429" s="263" t="s">
        <v>4008</v>
      </c>
      <c r="D1429" s="265">
        <v>70001671</v>
      </c>
      <c r="E1429" s="256" t="s">
        <v>4089</v>
      </c>
      <c r="F1429" s="259">
        <v>12.302</v>
      </c>
      <c r="G1429" s="256" t="s">
        <v>4015</v>
      </c>
      <c r="H1429" s="259">
        <v>13.901</v>
      </c>
      <c r="I1429" s="256"/>
      <c r="J1429" s="260" t="s">
        <v>4007</v>
      </c>
    </row>
    <row r="1430" spans="1:10" ht="15" thickBot="1" x14ac:dyDescent="0.35">
      <c r="A1430" s="91"/>
      <c r="B1430" s="262"/>
      <c r="C1430" s="264"/>
      <c r="D1430" s="266"/>
      <c r="E1430" s="257"/>
      <c r="F1430" s="257"/>
      <c r="G1430" s="257"/>
      <c r="H1430" s="257"/>
      <c r="I1430" s="257"/>
      <c r="J1430" s="257"/>
    </row>
    <row r="1431" spans="1:10" x14ac:dyDescent="0.3">
      <c r="A1431" s="95"/>
      <c r="B1431" s="261" t="s">
        <v>1372</v>
      </c>
      <c r="C1431" s="263" t="s">
        <v>4008</v>
      </c>
      <c r="D1431" s="265">
        <v>70002123</v>
      </c>
      <c r="E1431" s="256" t="s">
        <v>4194</v>
      </c>
      <c r="F1431" s="260" t="s">
        <v>4007</v>
      </c>
      <c r="G1431" s="256"/>
      <c r="H1431" s="260" t="s">
        <v>4007</v>
      </c>
      <c r="I1431" s="256"/>
      <c r="J1431" s="260" t="s">
        <v>4007</v>
      </c>
    </row>
    <row r="1432" spans="1:10" ht="15" thickBot="1" x14ac:dyDescent="0.35">
      <c r="A1432" s="91"/>
      <c r="B1432" s="262"/>
      <c r="C1432" s="264"/>
      <c r="D1432" s="266"/>
      <c r="E1432" s="257"/>
      <c r="F1432" s="257"/>
      <c r="G1432" s="257"/>
      <c r="H1432" s="257"/>
      <c r="I1432" s="257"/>
      <c r="J1432" s="257"/>
    </row>
    <row r="1433" spans="1:10" x14ac:dyDescent="0.3">
      <c r="A1433" s="95"/>
      <c r="B1433" s="261" t="s">
        <v>1451</v>
      </c>
      <c r="C1433" s="263" t="s">
        <v>4008</v>
      </c>
      <c r="D1433" s="265">
        <v>70002122</v>
      </c>
      <c r="E1433" s="256" t="s">
        <v>4348</v>
      </c>
      <c r="F1433" s="260" t="s">
        <v>4007</v>
      </c>
      <c r="G1433" s="256"/>
      <c r="H1433" s="260" t="s">
        <v>4007</v>
      </c>
      <c r="I1433" s="256"/>
      <c r="J1433" s="260" t="s">
        <v>4007</v>
      </c>
    </row>
    <row r="1434" spans="1:10" ht="15" thickBot="1" x14ac:dyDescent="0.35">
      <c r="A1434" s="91"/>
      <c r="B1434" s="262"/>
      <c r="C1434" s="264"/>
      <c r="D1434" s="266"/>
      <c r="E1434" s="257"/>
      <c r="F1434" s="257"/>
      <c r="G1434" s="257"/>
      <c r="H1434" s="257"/>
      <c r="I1434" s="257"/>
      <c r="J1434" s="257"/>
    </row>
    <row r="1435" spans="1:10" x14ac:dyDescent="0.3">
      <c r="A1435" s="95"/>
      <c r="B1435" s="261" t="s">
        <v>2176</v>
      </c>
      <c r="C1435" s="263" t="s">
        <v>4008</v>
      </c>
      <c r="D1435" s="265">
        <v>70001672</v>
      </c>
      <c r="E1435" s="256" t="s">
        <v>4349</v>
      </c>
      <c r="F1435" s="260" t="s">
        <v>4007</v>
      </c>
      <c r="G1435" s="256"/>
      <c r="H1435" s="260" t="s">
        <v>4007</v>
      </c>
      <c r="I1435" s="256"/>
      <c r="J1435" s="260" t="s">
        <v>4007</v>
      </c>
    </row>
    <row r="1436" spans="1:10" ht="15" thickBot="1" x14ac:dyDescent="0.35">
      <c r="A1436" s="91"/>
      <c r="B1436" s="262"/>
      <c r="C1436" s="264"/>
      <c r="D1436" s="266"/>
      <c r="E1436" s="257"/>
      <c r="F1436" s="257"/>
      <c r="G1436" s="257"/>
      <c r="H1436" s="257"/>
      <c r="I1436" s="257"/>
      <c r="J1436" s="257"/>
    </row>
    <row r="1437" spans="1:10" x14ac:dyDescent="0.3">
      <c r="A1437" s="95"/>
      <c r="B1437" s="261" t="s">
        <v>1384</v>
      </c>
      <c r="C1437" s="263" t="s">
        <v>4008</v>
      </c>
      <c r="D1437" s="265">
        <v>70001669</v>
      </c>
      <c r="E1437" s="256" t="s">
        <v>4320</v>
      </c>
      <c r="F1437" s="260" t="s">
        <v>4007</v>
      </c>
      <c r="G1437" s="256"/>
      <c r="H1437" s="260" t="s">
        <v>4007</v>
      </c>
      <c r="I1437" s="256"/>
      <c r="J1437" s="260" t="s">
        <v>4007</v>
      </c>
    </row>
    <row r="1438" spans="1:10" ht="15" thickBot="1" x14ac:dyDescent="0.35">
      <c r="A1438" s="91"/>
      <c r="B1438" s="262"/>
      <c r="C1438" s="264"/>
      <c r="D1438" s="266"/>
      <c r="E1438" s="257"/>
      <c r="F1438" s="257"/>
      <c r="G1438" s="257"/>
      <c r="H1438" s="257"/>
      <c r="I1438" s="257"/>
      <c r="J1438" s="257"/>
    </row>
    <row r="1439" spans="1:10" x14ac:dyDescent="0.3">
      <c r="A1439" s="95"/>
      <c r="B1439" s="261" t="s">
        <v>2489</v>
      </c>
      <c r="C1439" s="263" t="s">
        <v>4008</v>
      </c>
      <c r="D1439" s="265">
        <v>70001675</v>
      </c>
      <c r="E1439" s="256" t="s">
        <v>4194</v>
      </c>
      <c r="F1439" s="260" t="s">
        <v>4007</v>
      </c>
      <c r="G1439" s="256"/>
      <c r="H1439" s="260" t="s">
        <v>4007</v>
      </c>
      <c r="I1439" s="256"/>
      <c r="J1439" s="260" t="s">
        <v>4007</v>
      </c>
    </row>
    <row r="1440" spans="1:10" ht="15" thickBot="1" x14ac:dyDescent="0.35">
      <c r="A1440" s="91"/>
      <c r="B1440" s="262"/>
      <c r="C1440" s="264"/>
      <c r="D1440" s="266"/>
      <c r="E1440" s="257"/>
      <c r="F1440" s="257"/>
      <c r="G1440" s="257"/>
      <c r="H1440" s="257"/>
      <c r="I1440" s="257"/>
      <c r="J1440" s="257"/>
    </row>
    <row r="1441" spans="1:10" x14ac:dyDescent="0.3">
      <c r="A1441" s="95"/>
      <c r="B1441" s="261" t="s">
        <v>1466</v>
      </c>
      <c r="C1441" s="263" t="s">
        <v>4008</v>
      </c>
      <c r="D1441" s="265">
        <v>70001677</v>
      </c>
      <c r="E1441" s="256" t="s">
        <v>4146</v>
      </c>
      <c r="F1441" s="258">
        <v>5</v>
      </c>
      <c r="G1441" s="256" t="s">
        <v>4023</v>
      </c>
      <c r="H1441" s="268">
        <v>6.5</v>
      </c>
      <c r="I1441" s="256"/>
      <c r="J1441" s="260" t="s">
        <v>4007</v>
      </c>
    </row>
    <row r="1442" spans="1:10" ht="15" thickBot="1" x14ac:dyDescent="0.35">
      <c r="A1442" s="91"/>
      <c r="B1442" s="262"/>
      <c r="C1442" s="264"/>
      <c r="D1442" s="266"/>
      <c r="E1442" s="257"/>
      <c r="F1442" s="257"/>
      <c r="G1442" s="257"/>
      <c r="H1442" s="257"/>
      <c r="I1442" s="257"/>
      <c r="J1442" s="257"/>
    </row>
    <row r="1443" spans="1:10" x14ac:dyDescent="0.3">
      <c r="A1443" s="95"/>
      <c r="B1443" s="261" t="s">
        <v>1494</v>
      </c>
      <c r="C1443" s="263" t="s">
        <v>4008</v>
      </c>
      <c r="D1443" s="265">
        <v>70001674</v>
      </c>
      <c r="E1443" s="256" t="s">
        <v>4022</v>
      </c>
      <c r="F1443" s="258">
        <v>17</v>
      </c>
      <c r="G1443" s="256" t="s">
        <v>4039</v>
      </c>
      <c r="H1443" s="258">
        <v>18</v>
      </c>
      <c r="I1443" s="256" t="s">
        <v>4070</v>
      </c>
      <c r="J1443" s="258">
        <v>20</v>
      </c>
    </row>
    <row r="1444" spans="1:10" ht="15" thickBot="1" x14ac:dyDescent="0.35">
      <c r="A1444" s="91"/>
      <c r="B1444" s="262"/>
      <c r="C1444" s="264"/>
      <c r="D1444" s="266"/>
      <c r="E1444" s="257"/>
      <c r="F1444" s="257"/>
      <c r="G1444" s="257"/>
      <c r="H1444" s="257"/>
      <c r="I1444" s="257"/>
      <c r="J1444" s="257"/>
    </row>
    <row r="1445" spans="1:10" x14ac:dyDescent="0.3">
      <c r="A1445" s="95"/>
      <c r="B1445" s="261" t="s">
        <v>717</v>
      </c>
      <c r="C1445" s="263" t="s">
        <v>4008</v>
      </c>
      <c r="D1445" s="265">
        <v>70001670</v>
      </c>
      <c r="E1445" s="256" t="s">
        <v>4009</v>
      </c>
      <c r="F1445" s="267">
        <v>0.01</v>
      </c>
      <c r="G1445" s="256" t="s">
        <v>4056</v>
      </c>
      <c r="H1445" s="267">
        <v>0.01</v>
      </c>
      <c r="I1445" s="256" t="s">
        <v>4241</v>
      </c>
      <c r="J1445" s="267">
        <v>0.01</v>
      </c>
    </row>
    <row r="1446" spans="1:10" ht="15" thickBot="1" x14ac:dyDescent="0.35">
      <c r="A1446" s="91"/>
      <c r="B1446" s="262"/>
      <c r="C1446" s="264"/>
      <c r="D1446" s="266"/>
      <c r="E1446" s="257"/>
      <c r="F1446" s="257"/>
      <c r="G1446" s="257"/>
      <c r="H1446" s="257"/>
      <c r="I1446" s="257"/>
      <c r="J1446" s="257"/>
    </row>
    <row r="1447" spans="1:10" x14ac:dyDescent="0.3">
      <c r="A1447" s="95"/>
      <c r="B1447" s="261" t="s">
        <v>2103</v>
      </c>
      <c r="C1447" s="263" t="s">
        <v>4008</v>
      </c>
      <c r="D1447" s="265">
        <v>70001676</v>
      </c>
      <c r="E1447" s="256" t="s">
        <v>4311</v>
      </c>
      <c r="F1447" s="260" t="s">
        <v>4007</v>
      </c>
      <c r="G1447" s="256"/>
      <c r="H1447" s="260" t="s">
        <v>4007</v>
      </c>
      <c r="I1447" s="256"/>
      <c r="J1447" s="260" t="s">
        <v>4007</v>
      </c>
    </row>
    <row r="1448" spans="1:10" ht="15" thickBot="1" x14ac:dyDescent="0.35">
      <c r="A1448" s="91"/>
      <c r="B1448" s="262"/>
      <c r="C1448" s="264"/>
      <c r="D1448" s="266"/>
      <c r="E1448" s="257"/>
      <c r="F1448" s="257"/>
      <c r="G1448" s="257"/>
      <c r="H1448" s="257"/>
      <c r="I1448" s="257"/>
      <c r="J1448" s="257"/>
    </row>
    <row r="1449" spans="1:10" x14ac:dyDescent="0.3">
      <c r="A1449" s="95"/>
      <c r="B1449" s="261" t="s">
        <v>1004</v>
      </c>
      <c r="C1449" s="263" t="s">
        <v>4008</v>
      </c>
      <c r="D1449" s="265">
        <v>70001680</v>
      </c>
      <c r="E1449" s="256" t="s">
        <v>4089</v>
      </c>
      <c r="F1449" s="259">
        <v>2.5459999999999998</v>
      </c>
      <c r="G1449" s="256" t="s">
        <v>4133</v>
      </c>
      <c r="H1449" s="259">
        <v>3.6579999999999999</v>
      </c>
      <c r="I1449" s="256" t="s">
        <v>4112</v>
      </c>
      <c r="J1449" s="259">
        <v>4.3789999999999996</v>
      </c>
    </row>
    <row r="1450" spans="1:10" ht="15" thickBot="1" x14ac:dyDescent="0.35">
      <c r="A1450" s="91"/>
      <c r="B1450" s="262"/>
      <c r="C1450" s="264"/>
      <c r="D1450" s="266"/>
      <c r="E1450" s="257"/>
      <c r="F1450" s="257"/>
      <c r="G1450" s="257"/>
      <c r="H1450" s="257"/>
      <c r="I1450" s="257"/>
      <c r="J1450" s="257"/>
    </row>
    <row r="1451" spans="1:10" x14ac:dyDescent="0.3">
      <c r="A1451" s="95"/>
      <c r="B1451" s="261" t="s">
        <v>2237</v>
      </c>
      <c r="C1451" s="263" t="s">
        <v>4008</v>
      </c>
      <c r="D1451" s="265">
        <v>70001628</v>
      </c>
      <c r="E1451" s="256" t="s">
        <v>4257</v>
      </c>
      <c r="F1451" s="260" t="s">
        <v>4007</v>
      </c>
      <c r="G1451" s="256"/>
      <c r="H1451" s="260" t="s">
        <v>4007</v>
      </c>
      <c r="I1451" s="256"/>
      <c r="J1451" s="260" t="s">
        <v>4007</v>
      </c>
    </row>
    <row r="1452" spans="1:10" ht="15" thickBot="1" x14ac:dyDescent="0.35">
      <c r="A1452" s="91"/>
      <c r="B1452" s="262"/>
      <c r="C1452" s="264"/>
      <c r="D1452" s="266"/>
      <c r="E1452" s="257"/>
      <c r="F1452" s="257"/>
      <c r="G1452" s="257"/>
      <c r="H1452" s="257"/>
      <c r="I1452" s="257"/>
      <c r="J1452" s="257"/>
    </row>
    <row r="1453" spans="1:10" x14ac:dyDescent="0.3">
      <c r="A1453" s="95"/>
      <c r="B1453" s="261" t="s">
        <v>1172</v>
      </c>
      <c r="C1453" s="263" t="s">
        <v>4008</v>
      </c>
      <c r="D1453" s="265">
        <v>70001622</v>
      </c>
      <c r="E1453" s="256" t="s">
        <v>4341</v>
      </c>
      <c r="F1453" s="260" t="s">
        <v>4007</v>
      </c>
      <c r="G1453" s="256"/>
      <c r="H1453" s="260" t="s">
        <v>4007</v>
      </c>
      <c r="I1453" s="256"/>
      <c r="J1453" s="260" t="s">
        <v>4007</v>
      </c>
    </row>
    <row r="1454" spans="1:10" ht="15" thickBot="1" x14ac:dyDescent="0.35">
      <c r="A1454" s="91"/>
      <c r="B1454" s="262"/>
      <c r="C1454" s="264"/>
      <c r="D1454" s="266"/>
      <c r="E1454" s="257"/>
      <c r="F1454" s="257"/>
      <c r="G1454" s="257"/>
      <c r="H1454" s="257"/>
      <c r="I1454" s="257"/>
      <c r="J1454" s="257"/>
    </row>
    <row r="1455" spans="1:10" x14ac:dyDescent="0.3">
      <c r="A1455" s="95"/>
      <c r="B1455" s="261" t="s">
        <v>1820</v>
      </c>
      <c r="C1455" s="263" t="s">
        <v>4008</v>
      </c>
      <c r="D1455" s="265">
        <v>70001673</v>
      </c>
      <c r="E1455" s="256" t="s">
        <v>4162</v>
      </c>
      <c r="F1455" s="260" t="s">
        <v>4007</v>
      </c>
      <c r="G1455" s="256"/>
      <c r="H1455" s="260" t="s">
        <v>4007</v>
      </c>
      <c r="I1455" s="256" t="s">
        <v>4040</v>
      </c>
      <c r="J1455" s="258">
        <v>24</v>
      </c>
    </row>
    <row r="1456" spans="1:10" ht="15" thickBot="1" x14ac:dyDescent="0.35">
      <c r="A1456" s="91"/>
      <c r="B1456" s="262"/>
      <c r="C1456" s="264"/>
      <c r="D1456" s="266"/>
      <c r="E1456" s="257"/>
      <c r="F1456" s="257"/>
      <c r="G1456" s="257"/>
      <c r="H1456" s="257"/>
      <c r="I1456" s="257"/>
      <c r="J1456" s="257"/>
    </row>
    <row r="1457" spans="1:10" x14ac:dyDescent="0.3">
      <c r="A1457" s="95"/>
      <c r="B1457" s="261" t="s">
        <v>1470</v>
      </c>
      <c r="C1457" s="263" t="s">
        <v>4008</v>
      </c>
      <c r="D1457" s="265">
        <v>70001678</v>
      </c>
      <c r="E1457" s="256" t="s">
        <v>4283</v>
      </c>
      <c r="F1457" s="260" t="s">
        <v>4007</v>
      </c>
      <c r="G1457" s="256"/>
      <c r="H1457" s="260" t="s">
        <v>4007</v>
      </c>
      <c r="I1457" s="256"/>
      <c r="J1457" s="260" t="s">
        <v>4007</v>
      </c>
    </row>
    <row r="1458" spans="1:10" ht="15" thickBot="1" x14ac:dyDescent="0.35">
      <c r="A1458" s="91"/>
      <c r="B1458" s="262"/>
      <c r="C1458" s="264"/>
      <c r="D1458" s="266"/>
      <c r="E1458" s="257"/>
      <c r="F1458" s="257"/>
      <c r="G1458" s="257"/>
      <c r="H1458" s="257"/>
      <c r="I1458" s="257"/>
      <c r="J1458" s="257"/>
    </row>
    <row r="1459" spans="1:10" x14ac:dyDescent="0.3">
      <c r="A1459" s="95"/>
      <c r="B1459" s="261" t="s">
        <v>2495</v>
      </c>
      <c r="C1459" s="263" t="s">
        <v>4008</v>
      </c>
      <c r="D1459" s="265">
        <v>70001629</v>
      </c>
      <c r="E1459" s="256" t="s">
        <v>4269</v>
      </c>
      <c r="F1459" s="260" t="s">
        <v>4007</v>
      </c>
      <c r="G1459" s="256"/>
      <c r="H1459" s="260" t="s">
        <v>4007</v>
      </c>
      <c r="I1459" s="256"/>
      <c r="J1459" s="260" t="s">
        <v>4007</v>
      </c>
    </row>
    <row r="1460" spans="1:10" ht="15" thickBot="1" x14ac:dyDescent="0.35">
      <c r="A1460" s="91"/>
      <c r="B1460" s="262"/>
      <c r="C1460" s="264"/>
      <c r="D1460" s="266"/>
      <c r="E1460" s="257"/>
      <c r="F1460" s="257"/>
      <c r="G1460" s="257"/>
      <c r="H1460" s="257"/>
      <c r="I1460" s="257"/>
      <c r="J1460" s="257"/>
    </row>
    <row r="1461" spans="1:10" x14ac:dyDescent="0.3">
      <c r="A1461" s="95"/>
      <c r="B1461" s="261" t="s">
        <v>1472</v>
      </c>
      <c r="C1461" s="263" t="s">
        <v>4008</v>
      </c>
      <c r="D1461" s="265">
        <v>70001621</v>
      </c>
      <c r="E1461" s="256" t="s">
        <v>4236</v>
      </c>
      <c r="F1461" s="259">
        <v>5.8449999999999998</v>
      </c>
      <c r="G1461" s="256" t="s">
        <v>4050</v>
      </c>
      <c r="H1461" s="259">
        <v>5.8449999999999998</v>
      </c>
      <c r="I1461" s="256" t="s">
        <v>4055</v>
      </c>
      <c r="J1461" s="259">
        <v>5.8449999999999998</v>
      </c>
    </row>
    <row r="1462" spans="1:10" ht="15" thickBot="1" x14ac:dyDescent="0.35">
      <c r="A1462" s="91"/>
      <c r="B1462" s="262"/>
      <c r="C1462" s="264"/>
      <c r="D1462" s="266"/>
      <c r="E1462" s="257"/>
      <c r="F1462" s="257"/>
      <c r="G1462" s="257"/>
      <c r="H1462" s="257"/>
      <c r="I1462" s="257"/>
      <c r="J1462" s="257"/>
    </row>
    <row r="1463" spans="1:10" x14ac:dyDescent="0.3">
      <c r="A1463" s="95"/>
      <c r="B1463" s="261" t="s">
        <v>501</v>
      </c>
      <c r="C1463" s="263" t="s">
        <v>4008</v>
      </c>
      <c r="D1463" s="269">
        <v>43475136</v>
      </c>
      <c r="E1463" s="256" t="s">
        <v>4350</v>
      </c>
      <c r="F1463" s="260" t="s">
        <v>4007</v>
      </c>
      <c r="G1463" s="256"/>
      <c r="H1463" s="260" t="s">
        <v>4007</v>
      </c>
      <c r="I1463" s="256"/>
      <c r="J1463" s="260" t="s">
        <v>4007</v>
      </c>
    </row>
    <row r="1464" spans="1:10" ht="15" thickBot="1" x14ac:dyDescent="0.35">
      <c r="A1464" s="91"/>
      <c r="B1464" s="262"/>
      <c r="C1464" s="264"/>
      <c r="D1464" s="266"/>
      <c r="E1464" s="257"/>
      <c r="F1464" s="257"/>
      <c r="G1464" s="257"/>
      <c r="H1464" s="257"/>
      <c r="I1464" s="257"/>
      <c r="J1464" s="257"/>
    </row>
    <row r="1465" spans="1:10" x14ac:dyDescent="0.3">
      <c r="A1465" s="95"/>
      <c r="B1465" s="261" t="s">
        <v>2180</v>
      </c>
      <c r="C1465" s="263" t="s">
        <v>4008</v>
      </c>
      <c r="D1465" s="265">
        <v>70001625</v>
      </c>
      <c r="E1465" s="256"/>
      <c r="F1465" s="260" t="s">
        <v>4007</v>
      </c>
      <c r="G1465" s="256" t="s">
        <v>4155</v>
      </c>
      <c r="H1465" s="259">
        <v>9.7720000000000002</v>
      </c>
      <c r="I1465" s="256" t="s">
        <v>4060</v>
      </c>
      <c r="J1465" s="259">
        <v>9.7720000000000002</v>
      </c>
    </row>
    <row r="1466" spans="1:10" ht="15" thickBot="1" x14ac:dyDescent="0.35">
      <c r="A1466" s="91"/>
      <c r="B1466" s="262"/>
      <c r="C1466" s="264"/>
      <c r="D1466" s="266"/>
      <c r="E1466" s="257"/>
      <c r="F1466" s="257"/>
      <c r="G1466" s="257"/>
      <c r="H1466" s="257"/>
      <c r="I1466" s="257"/>
      <c r="J1466" s="257"/>
    </row>
    <row r="1467" spans="1:10" x14ac:dyDescent="0.3">
      <c r="A1467" s="95"/>
      <c r="B1467" s="261" t="s">
        <v>836</v>
      </c>
      <c r="C1467" s="263" t="s">
        <v>4008</v>
      </c>
      <c r="D1467" s="265">
        <v>70001624</v>
      </c>
      <c r="E1467" s="256" t="s">
        <v>4351</v>
      </c>
      <c r="F1467" s="260" t="s">
        <v>4007</v>
      </c>
      <c r="G1467" s="256"/>
      <c r="H1467" s="260" t="s">
        <v>4007</v>
      </c>
      <c r="I1467" s="256"/>
      <c r="J1467" s="260" t="s">
        <v>4007</v>
      </c>
    </row>
    <row r="1468" spans="1:10" ht="15" thickBot="1" x14ac:dyDescent="0.35">
      <c r="A1468" s="91"/>
      <c r="B1468" s="262"/>
      <c r="C1468" s="264"/>
      <c r="D1468" s="266"/>
      <c r="E1468" s="257"/>
      <c r="F1468" s="257"/>
      <c r="G1468" s="257"/>
      <c r="H1468" s="257"/>
      <c r="I1468" s="257"/>
      <c r="J1468" s="257"/>
    </row>
    <row r="1469" spans="1:10" x14ac:dyDescent="0.3">
      <c r="A1469" s="95"/>
      <c r="B1469" s="261" t="s">
        <v>2491</v>
      </c>
      <c r="C1469" s="263" t="s">
        <v>4008</v>
      </c>
      <c r="D1469" s="269">
        <v>70001627</v>
      </c>
      <c r="E1469" s="256" t="s">
        <v>4098</v>
      </c>
      <c r="F1469" s="260" t="s">
        <v>4007</v>
      </c>
      <c r="G1469" s="256"/>
      <c r="H1469" s="260" t="s">
        <v>4007</v>
      </c>
      <c r="I1469" s="256"/>
      <c r="J1469" s="260" t="s">
        <v>4007</v>
      </c>
    </row>
    <row r="1470" spans="1:10" ht="15" thickBot="1" x14ac:dyDescent="0.35">
      <c r="A1470" s="91"/>
      <c r="B1470" s="262"/>
      <c r="C1470" s="264"/>
      <c r="D1470" s="266"/>
      <c r="E1470" s="257"/>
      <c r="F1470" s="257"/>
      <c r="G1470" s="257"/>
      <c r="H1470" s="257"/>
      <c r="I1470" s="257"/>
      <c r="J1470" s="257"/>
    </row>
    <row r="1471" spans="1:10" x14ac:dyDescent="0.3">
      <c r="A1471" s="95"/>
      <c r="B1471" s="261" t="s">
        <v>2505</v>
      </c>
      <c r="C1471" s="263" t="s">
        <v>4008</v>
      </c>
      <c r="D1471" s="265">
        <v>70001623</v>
      </c>
      <c r="E1471" s="256" t="s">
        <v>4352</v>
      </c>
      <c r="F1471" s="260" t="s">
        <v>4007</v>
      </c>
      <c r="G1471" s="256" t="s">
        <v>4111</v>
      </c>
      <c r="H1471" s="259">
        <v>1.163</v>
      </c>
      <c r="I1471" s="256" t="s">
        <v>4057</v>
      </c>
      <c r="J1471" s="259">
        <v>1.163</v>
      </c>
    </row>
    <row r="1472" spans="1:10" ht="15" thickBot="1" x14ac:dyDescent="0.35">
      <c r="A1472" s="91"/>
      <c r="B1472" s="262"/>
      <c r="C1472" s="264"/>
      <c r="D1472" s="266"/>
      <c r="E1472" s="257"/>
      <c r="F1472" s="257"/>
      <c r="G1472" s="257"/>
      <c r="H1472" s="257"/>
      <c r="I1472" s="257"/>
      <c r="J1472" s="257"/>
    </row>
    <row r="1473" spans="1:10" x14ac:dyDescent="0.3">
      <c r="A1473" s="95"/>
      <c r="B1473" s="261" t="s">
        <v>2245</v>
      </c>
      <c r="C1473" s="263" t="s">
        <v>4008</v>
      </c>
      <c r="D1473" s="265">
        <v>70002216</v>
      </c>
      <c r="E1473" s="256" t="s">
        <v>4014</v>
      </c>
      <c r="F1473" s="259">
        <v>20.420999999999999</v>
      </c>
      <c r="G1473" s="256" t="s">
        <v>4074</v>
      </c>
      <c r="H1473" s="267">
        <v>21.79</v>
      </c>
      <c r="I1473" s="256"/>
      <c r="J1473" s="260" t="s">
        <v>4007</v>
      </c>
    </row>
    <row r="1474" spans="1:10" ht="15" thickBot="1" x14ac:dyDescent="0.35">
      <c r="A1474" s="91"/>
      <c r="B1474" s="262"/>
      <c r="C1474" s="264"/>
      <c r="D1474" s="266"/>
      <c r="E1474" s="257"/>
      <c r="F1474" s="257"/>
      <c r="G1474" s="257"/>
      <c r="H1474" s="257"/>
      <c r="I1474" s="257"/>
      <c r="J1474" s="257"/>
    </row>
    <row r="1475" spans="1:10" x14ac:dyDescent="0.3">
      <c r="A1475" s="95"/>
      <c r="B1475" s="261" t="s">
        <v>812</v>
      </c>
      <c r="C1475" s="263" t="s">
        <v>4008</v>
      </c>
      <c r="D1475" s="265">
        <v>70002215</v>
      </c>
      <c r="E1475" s="256" t="s">
        <v>4353</v>
      </c>
      <c r="F1475" s="260" t="s">
        <v>4007</v>
      </c>
      <c r="G1475" s="256"/>
      <c r="H1475" s="260" t="s">
        <v>4007</v>
      </c>
      <c r="I1475" s="256"/>
      <c r="J1475" s="260" t="s">
        <v>4007</v>
      </c>
    </row>
    <row r="1476" spans="1:10" ht="15" thickBot="1" x14ac:dyDescent="0.35">
      <c r="A1476" s="91"/>
      <c r="B1476" s="262"/>
      <c r="C1476" s="264"/>
      <c r="D1476" s="266"/>
      <c r="E1476" s="257"/>
      <c r="F1476" s="257"/>
      <c r="G1476" s="257"/>
      <c r="H1476" s="257"/>
      <c r="I1476" s="257"/>
      <c r="J1476" s="257"/>
    </row>
    <row r="1477" spans="1:10" x14ac:dyDescent="0.3">
      <c r="A1477" s="95"/>
      <c r="B1477" s="261" t="s">
        <v>1474</v>
      </c>
      <c r="C1477" s="263" t="s">
        <v>4008</v>
      </c>
      <c r="D1477" s="265">
        <v>70001630</v>
      </c>
      <c r="E1477" s="256" t="s">
        <v>4194</v>
      </c>
      <c r="F1477" s="260" t="s">
        <v>4007</v>
      </c>
      <c r="G1477" s="256"/>
      <c r="H1477" s="260" t="s">
        <v>4007</v>
      </c>
      <c r="I1477" s="256"/>
      <c r="J1477" s="260" t="s">
        <v>4007</v>
      </c>
    </row>
    <row r="1478" spans="1:10" ht="15" thickBot="1" x14ac:dyDescent="0.35">
      <c r="A1478" s="91"/>
      <c r="B1478" s="262"/>
      <c r="C1478" s="264"/>
      <c r="D1478" s="266"/>
      <c r="E1478" s="257"/>
      <c r="F1478" s="257"/>
      <c r="G1478" s="257"/>
      <c r="H1478" s="257"/>
      <c r="I1478" s="257"/>
      <c r="J1478" s="257"/>
    </row>
    <row r="1479" spans="1:10" x14ac:dyDescent="0.3">
      <c r="A1479" s="95"/>
      <c r="B1479" s="261" t="s">
        <v>1191</v>
      </c>
      <c r="C1479" s="263" t="s">
        <v>4008</v>
      </c>
      <c r="D1479" s="265">
        <v>70001631</v>
      </c>
      <c r="E1479" s="256" t="s">
        <v>4317</v>
      </c>
      <c r="F1479" s="260" t="s">
        <v>4007</v>
      </c>
      <c r="G1479" s="256"/>
      <c r="H1479" s="260" t="s">
        <v>4007</v>
      </c>
      <c r="I1479" s="256"/>
      <c r="J1479" s="260" t="s">
        <v>4007</v>
      </c>
    </row>
    <row r="1480" spans="1:10" ht="15" thickBot="1" x14ac:dyDescent="0.35">
      <c r="A1480" s="91"/>
      <c r="B1480" s="262"/>
      <c r="C1480" s="264"/>
      <c r="D1480" s="266"/>
      <c r="E1480" s="257"/>
      <c r="F1480" s="257"/>
      <c r="G1480" s="257"/>
      <c r="H1480" s="257"/>
      <c r="I1480" s="257"/>
      <c r="J1480" s="257"/>
    </row>
    <row r="1481" spans="1:10" x14ac:dyDescent="0.3">
      <c r="A1481" s="95"/>
      <c r="B1481" s="261" t="s">
        <v>1108</v>
      </c>
      <c r="C1481" s="263" t="s">
        <v>4008</v>
      </c>
      <c r="D1481" s="265">
        <v>70002219</v>
      </c>
      <c r="E1481" s="256" t="s">
        <v>4354</v>
      </c>
      <c r="F1481" s="260" t="s">
        <v>4007</v>
      </c>
      <c r="G1481" s="256"/>
      <c r="H1481" s="260" t="s">
        <v>4007</v>
      </c>
      <c r="I1481" s="256"/>
      <c r="J1481" s="260" t="s">
        <v>4007</v>
      </c>
    </row>
    <row r="1482" spans="1:10" ht="15" thickBot="1" x14ac:dyDescent="0.35">
      <c r="A1482" s="91"/>
      <c r="B1482" s="262"/>
      <c r="C1482" s="264"/>
      <c r="D1482" s="266"/>
      <c r="E1482" s="257"/>
      <c r="F1482" s="257"/>
      <c r="G1482" s="257"/>
      <c r="H1482" s="257"/>
      <c r="I1482" s="257"/>
      <c r="J1482" s="257"/>
    </row>
    <row r="1483" spans="1:10" x14ac:dyDescent="0.3">
      <c r="A1483" s="95"/>
      <c r="B1483" s="261" t="s">
        <v>1863</v>
      </c>
      <c r="C1483" s="263" t="s">
        <v>4008</v>
      </c>
      <c r="D1483" s="265">
        <v>70002210</v>
      </c>
      <c r="E1483" s="256" t="s">
        <v>4178</v>
      </c>
      <c r="F1483" s="260" t="s">
        <v>4007</v>
      </c>
      <c r="G1483" s="256"/>
      <c r="H1483" s="260" t="s">
        <v>4007</v>
      </c>
      <c r="I1483" s="256"/>
      <c r="J1483" s="260" t="s">
        <v>4007</v>
      </c>
    </row>
    <row r="1484" spans="1:10" ht="15" thickBot="1" x14ac:dyDescent="0.35">
      <c r="A1484" s="91"/>
      <c r="B1484" s="262"/>
      <c r="C1484" s="264"/>
      <c r="D1484" s="266"/>
      <c r="E1484" s="257"/>
      <c r="F1484" s="257"/>
      <c r="G1484" s="257"/>
      <c r="H1484" s="257"/>
      <c r="I1484" s="257"/>
      <c r="J1484" s="257"/>
    </row>
    <row r="1485" spans="1:10" x14ac:dyDescent="0.3">
      <c r="A1485" s="95"/>
      <c r="B1485" s="261" t="s">
        <v>508</v>
      </c>
      <c r="C1485" s="263" t="s">
        <v>4008</v>
      </c>
      <c r="D1485" s="265">
        <v>70002209</v>
      </c>
      <c r="E1485" s="256" t="s">
        <v>4098</v>
      </c>
      <c r="F1485" s="260" t="s">
        <v>4007</v>
      </c>
      <c r="G1485" s="256"/>
      <c r="H1485" s="260" t="s">
        <v>4007</v>
      </c>
      <c r="I1485" s="256"/>
      <c r="J1485" s="260" t="s">
        <v>4007</v>
      </c>
    </row>
    <row r="1486" spans="1:10" ht="15" thickBot="1" x14ac:dyDescent="0.35">
      <c r="A1486" s="91"/>
      <c r="B1486" s="262"/>
      <c r="C1486" s="264"/>
      <c r="D1486" s="266"/>
      <c r="E1486" s="257"/>
      <c r="F1486" s="257"/>
      <c r="G1486" s="257"/>
      <c r="H1486" s="257"/>
      <c r="I1486" s="257"/>
      <c r="J1486" s="257"/>
    </row>
    <row r="1487" spans="1:10" x14ac:dyDescent="0.3">
      <c r="A1487" s="95"/>
      <c r="B1487" s="261" t="s">
        <v>2513</v>
      </c>
      <c r="C1487" s="263" t="s">
        <v>4008</v>
      </c>
      <c r="D1487" s="265">
        <v>70002214</v>
      </c>
      <c r="E1487" s="256" t="s">
        <v>4062</v>
      </c>
      <c r="F1487" s="259">
        <v>14.848000000000001</v>
      </c>
      <c r="G1487" s="256" t="s">
        <v>4074</v>
      </c>
      <c r="H1487" s="268">
        <v>15.9</v>
      </c>
      <c r="I1487" s="256" t="s">
        <v>4012</v>
      </c>
      <c r="J1487" s="259">
        <v>16.472999999999999</v>
      </c>
    </row>
    <row r="1488" spans="1:10" ht="15" thickBot="1" x14ac:dyDescent="0.35">
      <c r="A1488" s="91"/>
      <c r="B1488" s="262"/>
      <c r="C1488" s="264"/>
      <c r="D1488" s="266"/>
      <c r="E1488" s="257"/>
      <c r="F1488" s="257"/>
      <c r="G1488" s="257"/>
      <c r="H1488" s="257"/>
      <c r="I1488" s="257"/>
      <c r="J1488" s="257"/>
    </row>
    <row r="1489" spans="1:10" x14ac:dyDescent="0.3">
      <c r="A1489" s="95"/>
      <c r="B1489" s="261" t="s">
        <v>2517</v>
      </c>
      <c r="C1489" s="263" t="s">
        <v>4008</v>
      </c>
      <c r="D1489" s="265">
        <v>70002211</v>
      </c>
      <c r="E1489" s="256" t="s">
        <v>4114</v>
      </c>
      <c r="F1489" s="267">
        <v>17.96</v>
      </c>
      <c r="G1489" s="256"/>
      <c r="H1489" s="260" t="s">
        <v>4007</v>
      </c>
      <c r="I1489" s="256" t="s">
        <v>4055</v>
      </c>
      <c r="J1489" s="259">
        <v>19.178999999999998</v>
      </c>
    </row>
    <row r="1490" spans="1:10" ht="15" thickBot="1" x14ac:dyDescent="0.35">
      <c r="A1490" s="91"/>
      <c r="B1490" s="262"/>
      <c r="C1490" s="264"/>
      <c r="D1490" s="266"/>
      <c r="E1490" s="257"/>
      <c r="F1490" s="257"/>
      <c r="G1490" s="257"/>
      <c r="H1490" s="257"/>
      <c r="I1490" s="257"/>
      <c r="J1490" s="257"/>
    </row>
    <row r="1491" spans="1:10" x14ac:dyDescent="0.3">
      <c r="A1491" s="95"/>
      <c r="B1491" s="261" t="s">
        <v>1430</v>
      </c>
      <c r="C1491" s="263" t="s">
        <v>4008</v>
      </c>
      <c r="D1491" s="265">
        <v>70002220</v>
      </c>
      <c r="E1491" s="256" t="s">
        <v>4236</v>
      </c>
      <c r="F1491" s="259">
        <v>6.5140000000000002</v>
      </c>
      <c r="G1491" s="256" t="s">
        <v>4056</v>
      </c>
      <c r="H1491" s="259">
        <v>6.5220000000000002</v>
      </c>
      <c r="I1491" s="256" t="s">
        <v>4052</v>
      </c>
      <c r="J1491" s="259">
        <v>6.5410000000000004</v>
      </c>
    </row>
    <row r="1492" spans="1:10" ht="15" thickBot="1" x14ac:dyDescent="0.35">
      <c r="A1492" s="91"/>
      <c r="B1492" s="262"/>
      <c r="C1492" s="264"/>
      <c r="D1492" s="266"/>
      <c r="E1492" s="257"/>
      <c r="F1492" s="257"/>
      <c r="G1492" s="257"/>
      <c r="H1492" s="257"/>
      <c r="I1492" s="257"/>
      <c r="J1492" s="257"/>
    </row>
    <row r="1493" spans="1:10" x14ac:dyDescent="0.3">
      <c r="A1493" s="95"/>
      <c r="B1493" s="261" t="s">
        <v>1207</v>
      </c>
      <c r="C1493" s="263" t="s">
        <v>4008</v>
      </c>
      <c r="D1493" s="265">
        <v>70002218</v>
      </c>
      <c r="E1493" s="256" t="s">
        <v>4341</v>
      </c>
      <c r="F1493" s="260" t="s">
        <v>4007</v>
      </c>
      <c r="G1493" s="256"/>
      <c r="H1493" s="260" t="s">
        <v>4007</v>
      </c>
      <c r="I1493" s="256"/>
      <c r="J1493" s="260" t="s">
        <v>4007</v>
      </c>
    </row>
    <row r="1494" spans="1:10" ht="15" thickBot="1" x14ac:dyDescent="0.35">
      <c r="A1494" s="91"/>
      <c r="B1494" s="262"/>
      <c r="C1494" s="264"/>
      <c r="D1494" s="266"/>
      <c r="E1494" s="257"/>
      <c r="F1494" s="257"/>
      <c r="G1494" s="257"/>
      <c r="H1494" s="257"/>
      <c r="I1494" s="257"/>
      <c r="J1494" s="257"/>
    </row>
    <row r="1495" spans="1:10" x14ac:dyDescent="0.3">
      <c r="A1495" s="95"/>
      <c r="B1495" s="261" t="s">
        <v>2222</v>
      </c>
      <c r="C1495" s="263" t="s">
        <v>4008</v>
      </c>
      <c r="D1495" s="265">
        <v>70002212</v>
      </c>
      <c r="E1495" s="256" t="s">
        <v>4320</v>
      </c>
      <c r="F1495" s="260" t="s">
        <v>4007</v>
      </c>
      <c r="G1495" s="256"/>
      <c r="H1495" s="260" t="s">
        <v>4007</v>
      </c>
      <c r="I1495" s="256"/>
      <c r="J1495" s="260" t="s">
        <v>4007</v>
      </c>
    </row>
    <row r="1496" spans="1:10" ht="15" thickBot="1" x14ac:dyDescent="0.35">
      <c r="A1496" s="91"/>
      <c r="B1496" s="262"/>
      <c r="C1496" s="264"/>
      <c r="D1496" s="266"/>
      <c r="E1496" s="257"/>
      <c r="F1496" s="257"/>
      <c r="G1496" s="257"/>
      <c r="H1496" s="257"/>
      <c r="I1496" s="257"/>
      <c r="J1496" s="257"/>
    </row>
    <row r="1497" spans="1:10" x14ac:dyDescent="0.3">
      <c r="A1497" s="95"/>
      <c r="B1497" s="261" t="s">
        <v>516</v>
      </c>
      <c r="C1497" s="263" t="s">
        <v>4008</v>
      </c>
      <c r="D1497" s="265">
        <v>70001595</v>
      </c>
      <c r="E1497" s="256" t="s">
        <v>4169</v>
      </c>
      <c r="F1497" s="260" t="s">
        <v>4007</v>
      </c>
      <c r="G1497" s="256"/>
      <c r="H1497" s="260" t="s">
        <v>4007</v>
      </c>
      <c r="I1497" s="256"/>
      <c r="J1497" s="260" t="s">
        <v>4007</v>
      </c>
    </row>
    <row r="1498" spans="1:10" ht="15" thickBot="1" x14ac:dyDescent="0.35">
      <c r="A1498" s="91"/>
      <c r="B1498" s="262"/>
      <c r="C1498" s="264"/>
      <c r="D1498" s="266"/>
      <c r="E1498" s="257"/>
      <c r="F1498" s="257"/>
      <c r="G1498" s="257"/>
      <c r="H1498" s="257"/>
      <c r="I1498" s="257"/>
      <c r="J1498" s="257"/>
    </row>
    <row r="1499" spans="1:10" x14ac:dyDescent="0.3">
      <c r="A1499" s="95"/>
      <c r="B1499" s="261" t="s">
        <v>1081</v>
      </c>
      <c r="C1499" s="263" t="s">
        <v>4008</v>
      </c>
      <c r="D1499" s="265">
        <v>70002217</v>
      </c>
      <c r="E1499" s="256" t="s">
        <v>4120</v>
      </c>
      <c r="F1499" s="260" t="s">
        <v>4007</v>
      </c>
      <c r="G1499" s="256" t="s">
        <v>4039</v>
      </c>
      <c r="H1499" s="259">
        <v>20.288</v>
      </c>
      <c r="I1499" s="256"/>
      <c r="J1499" s="260" t="s">
        <v>4007</v>
      </c>
    </row>
    <row r="1500" spans="1:10" ht="15" thickBot="1" x14ac:dyDescent="0.35">
      <c r="A1500" s="91"/>
      <c r="B1500" s="262"/>
      <c r="C1500" s="264"/>
      <c r="D1500" s="266"/>
      <c r="E1500" s="257"/>
      <c r="F1500" s="257"/>
      <c r="G1500" s="257"/>
      <c r="H1500" s="257"/>
      <c r="I1500" s="257"/>
      <c r="J1500" s="257"/>
    </row>
    <row r="1501" spans="1:10" x14ac:dyDescent="0.3">
      <c r="A1501" s="95"/>
      <c r="B1501" s="261" t="s">
        <v>2282</v>
      </c>
      <c r="C1501" s="263" t="s">
        <v>4008</v>
      </c>
      <c r="D1501" s="265">
        <v>70002213</v>
      </c>
      <c r="E1501" s="256" t="s">
        <v>4247</v>
      </c>
      <c r="F1501" s="260" t="s">
        <v>4007</v>
      </c>
      <c r="G1501" s="256" t="s">
        <v>4050</v>
      </c>
      <c r="H1501" s="259">
        <v>21.651</v>
      </c>
      <c r="I1501" s="256"/>
      <c r="J1501" s="260" t="s">
        <v>4007</v>
      </c>
    </row>
    <row r="1502" spans="1:10" ht="15" thickBot="1" x14ac:dyDescent="0.35">
      <c r="A1502" s="91"/>
      <c r="B1502" s="262"/>
      <c r="C1502" s="264"/>
      <c r="D1502" s="266"/>
      <c r="E1502" s="257"/>
      <c r="F1502" s="257"/>
      <c r="G1502" s="257"/>
      <c r="H1502" s="257"/>
      <c r="I1502" s="257"/>
      <c r="J1502" s="257"/>
    </row>
    <row r="1503" spans="1:10" x14ac:dyDescent="0.3">
      <c r="A1503" s="95"/>
      <c r="B1503" s="261" t="s">
        <v>2454</v>
      </c>
      <c r="C1503" s="263" t="s">
        <v>4008</v>
      </c>
      <c r="D1503" s="265">
        <v>70001591</v>
      </c>
      <c r="E1503" s="256" t="s">
        <v>4264</v>
      </c>
      <c r="F1503" s="260" t="s">
        <v>4007</v>
      </c>
      <c r="G1503" s="256"/>
      <c r="H1503" s="260" t="s">
        <v>4007</v>
      </c>
      <c r="I1503" s="256" t="s">
        <v>4016</v>
      </c>
      <c r="J1503" s="258">
        <v>15</v>
      </c>
    </row>
    <row r="1504" spans="1:10" ht="15" thickBot="1" x14ac:dyDescent="0.35">
      <c r="A1504" s="91"/>
      <c r="B1504" s="262"/>
      <c r="C1504" s="264"/>
      <c r="D1504" s="266"/>
      <c r="E1504" s="257"/>
      <c r="F1504" s="257"/>
      <c r="G1504" s="257"/>
      <c r="H1504" s="257"/>
      <c r="I1504" s="257"/>
      <c r="J1504" s="257"/>
    </row>
    <row r="1505" spans="1:10" x14ac:dyDescent="0.3">
      <c r="A1505" s="91"/>
      <c r="B1505" s="96" t="s">
        <v>4355</v>
      </c>
      <c r="C1505" s="91"/>
      <c r="D1505" s="91"/>
      <c r="E1505" s="91"/>
      <c r="F1505" s="91"/>
      <c r="G1505" s="91"/>
      <c r="H1505" s="91"/>
      <c r="I1505" s="91"/>
      <c r="J1505" s="91"/>
    </row>
    <row r="1506" spans="1:10" x14ac:dyDescent="0.3">
      <c r="A1506" s="91"/>
      <c r="B1506" s="96" t="s">
        <v>4356</v>
      </c>
      <c r="C1506" s="97" t="s">
        <v>4357</v>
      </c>
      <c r="D1506" s="91"/>
      <c r="E1506" s="91"/>
      <c r="F1506" s="91"/>
      <c r="G1506" s="91"/>
      <c r="H1506" s="91"/>
      <c r="I1506" s="91"/>
      <c r="J1506" s="91"/>
    </row>
  </sheetData>
  <mergeCells count="6738">
    <mergeCell ref="G11:G12"/>
    <mergeCell ref="H11:H12"/>
    <mergeCell ref="I11:I12"/>
    <mergeCell ref="J11:J12"/>
    <mergeCell ref="B13:B14"/>
    <mergeCell ref="C13:C14"/>
    <mergeCell ref="D13:D14"/>
    <mergeCell ref="E13:E14"/>
    <mergeCell ref="F13:F14"/>
    <mergeCell ref="G13:G14"/>
    <mergeCell ref="F9:F10"/>
    <mergeCell ref="G9:G10"/>
    <mergeCell ref="H9:H10"/>
    <mergeCell ref="I9:I10"/>
    <mergeCell ref="J9:J10"/>
    <mergeCell ref="B11:B12"/>
    <mergeCell ref="C11:C12"/>
    <mergeCell ref="D11:D12"/>
    <mergeCell ref="E11:E12"/>
    <mergeCell ref="F11:F12"/>
    <mergeCell ref="B7:B10"/>
    <mergeCell ref="C7:C10"/>
    <mergeCell ref="D7:D10"/>
    <mergeCell ref="E7:F7"/>
    <mergeCell ref="G7:H7"/>
    <mergeCell ref="I7:J7"/>
    <mergeCell ref="E8:F8"/>
    <mergeCell ref="G8:H8"/>
    <mergeCell ref="I8:J8"/>
    <mergeCell ref="E9:E10"/>
    <mergeCell ref="I15:I16"/>
    <mergeCell ref="J15:J16"/>
    <mergeCell ref="B17:B18"/>
    <mergeCell ref="C17:C18"/>
    <mergeCell ref="D17:D18"/>
    <mergeCell ref="E17:E18"/>
    <mergeCell ref="F17:F18"/>
    <mergeCell ref="G17:G18"/>
    <mergeCell ref="H17:H18"/>
    <mergeCell ref="I17:I18"/>
    <mergeCell ref="H13:H14"/>
    <mergeCell ref="I13:I14"/>
    <mergeCell ref="J13:J14"/>
    <mergeCell ref="B15:B16"/>
    <mergeCell ref="C15:C16"/>
    <mergeCell ref="D15:D16"/>
    <mergeCell ref="E15:E16"/>
    <mergeCell ref="F15:F16"/>
    <mergeCell ref="G15:G16"/>
    <mergeCell ref="H15:H16"/>
    <mergeCell ref="H21:H22"/>
    <mergeCell ref="I21:I22"/>
    <mergeCell ref="J21:J22"/>
    <mergeCell ref="B23:B24"/>
    <mergeCell ref="C23:C24"/>
    <mergeCell ref="D23:D24"/>
    <mergeCell ref="E23:E24"/>
    <mergeCell ref="F23:F24"/>
    <mergeCell ref="G23:G24"/>
    <mergeCell ref="H23:H24"/>
    <mergeCell ref="B21:B22"/>
    <mergeCell ref="C21:C22"/>
    <mergeCell ref="D21:D22"/>
    <mergeCell ref="E21:E22"/>
    <mergeCell ref="F21:F22"/>
    <mergeCell ref="G21:G22"/>
    <mergeCell ref="J17:J18"/>
    <mergeCell ref="B19:B20"/>
    <mergeCell ref="C19:C20"/>
    <mergeCell ref="D19:D20"/>
    <mergeCell ref="E19:E20"/>
    <mergeCell ref="F19:F20"/>
    <mergeCell ref="G19:G20"/>
    <mergeCell ref="H19:H20"/>
    <mergeCell ref="I19:I20"/>
    <mergeCell ref="J19:J20"/>
    <mergeCell ref="J25:J26"/>
    <mergeCell ref="B27:B28"/>
    <mergeCell ref="C27:C28"/>
    <mergeCell ref="D27:D28"/>
    <mergeCell ref="E27:E28"/>
    <mergeCell ref="F27:F28"/>
    <mergeCell ref="G27:G28"/>
    <mergeCell ref="H27:H28"/>
    <mergeCell ref="I27:I28"/>
    <mergeCell ref="J27:J28"/>
    <mergeCell ref="I23:I24"/>
    <mergeCell ref="J23:J24"/>
    <mergeCell ref="B25:B26"/>
    <mergeCell ref="C25:C26"/>
    <mergeCell ref="D25:D26"/>
    <mergeCell ref="E25:E26"/>
    <mergeCell ref="F25:F26"/>
    <mergeCell ref="G25:G26"/>
    <mergeCell ref="H25:H26"/>
    <mergeCell ref="I25:I26"/>
    <mergeCell ref="I31:I32"/>
    <mergeCell ref="J31:J32"/>
    <mergeCell ref="B33:B34"/>
    <mergeCell ref="C33:C34"/>
    <mergeCell ref="D33:D34"/>
    <mergeCell ref="E33:E34"/>
    <mergeCell ref="F33:F34"/>
    <mergeCell ref="G33:G34"/>
    <mergeCell ref="H33:H34"/>
    <mergeCell ref="I33:I34"/>
    <mergeCell ref="H29:H30"/>
    <mergeCell ref="I29:I30"/>
    <mergeCell ref="J29:J30"/>
    <mergeCell ref="B31:B32"/>
    <mergeCell ref="C31:C32"/>
    <mergeCell ref="D31:D32"/>
    <mergeCell ref="E31:E32"/>
    <mergeCell ref="F31:F32"/>
    <mergeCell ref="G31:G32"/>
    <mergeCell ref="H31:H32"/>
    <mergeCell ref="B29:B30"/>
    <mergeCell ref="C29:C30"/>
    <mergeCell ref="D29:D30"/>
    <mergeCell ref="E29:E30"/>
    <mergeCell ref="F29:F30"/>
    <mergeCell ref="G29:G30"/>
    <mergeCell ref="H37:H38"/>
    <mergeCell ref="I37:I38"/>
    <mergeCell ref="J37:J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J33:J34"/>
    <mergeCell ref="B35:B36"/>
    <mergeCell ref="C35:C36"/>
    <mergeCell ref="D35:D36"/>
    <mergeCell ref="E35:E36"/>
    <mergeCell ref="F35:F36"/>
    <mergeCell ref="G35:G36"/>
    <mergeCell ref="H35:H36"/>
    <mergeCell ref="I35:I36"/>
    <mergeCell ref="J35:J36"/>
    <mergeCell ref="J41:J42"/>
    <mergeCell ref="B43:B44"/>
    <mergeCell ref="C43:C44"/>
    <mergeCell ref="D43:D44"/>
    <mergeCell ref="E43:E44"/>
    <mergeCell ref="F43:F44"/>
    <mergeCell ref="G43:G44"/>
    <mergeCell ref="H43:H44"/>
    <mergeCell ref="I43:I44"/>
    <mergeCell ref="J43:J44"/>
    <mergeCell ref="I39:I40"/>
    <mergeCell ref="J39:J40"/>
    <mergeCell ref="B41:B42"/>
    <mergeCell ref="C41:C42"/>
    <mergeCell ref="D41:D42"/>
    <mergeCell ref="E41:E42"/>
    <mergeCell ref="F41:F42"/>
    <mergeCell ref="G41:G42"/>
    <mergeCell ref="H41:H42"/>
    <mergeCell ref="I41:I42"/>
    <mergeCell ref="I47:I48"/>
    <mergeCell ref="J47:J48"/>
    <mergeCell ref="B49:B50"/>
    <mergeCell ref="C49:C50"/>
    <mergeCell ref="D49:D50"/>
    <mergeCell ref="E49:E50"/>
    <mergeCell ref="F49:F50"/>
    <mergeCell ref="G49:G50"/>
    <mergeCell ref="H49:H50"/>
    <mergeCell ref="I49:I50"/>
    <mergeCell ref="H45:H46"/>
    <mergeCell ref="I45:I46"/>
    <mergeCell ref="J45:J46"/>
    <mergeCell ref="B47:B48"/>
    <mergeCell ref="C47:C48"/>
    <mergeCell ref="D47:D48"/>
    <mergeCell ref="E47:E48"/>
    <mergeCell ref="F47:F48"/>
    <mergeCell ref="G47:G48"/>
    <mergeCell ref="H47:H48"/>
    <mergeCell ref="B45:B46"/>
    <mergeCell ref="C45:C46"/>
    <mergeCell ref="D45:D46"/>
    <mergeCell ref="E45:E46"/>
    <mergeCell ref="F45:F46"/>
    <mergeCell ref="G45:G46"/>
    <mergeCell ref="H53:H54"/>
    <mergeCell ref="I53:I54"/>
    <mergeCell ref="J53:J54"/>
    <mergeCell ref="B55:B56"/>
    <mergeCell ref="C55:C56"/>
    <mergeCell ref="D55:D56"/>
    <mergeCell ref="E55:E56"/>
    <mergeCell ref="F55:F56"/>
    <mergeCell ref="G55:G56"/>
    <mergeCell ref="H55:H56"/>
    <mergeCell ref="B53:B54"/>
    <mergeCell ref="C53:C54"/>
    <mergeCell ref="D53:D54"/>
    <mergeCell ref="E53:E54"/>
    <mergeCell ref="F53:F54"/>
    <mergeCell ref="G53:G54"/>
    <mergeCell ref="J49:J50"/>
    <mergeCell ref="B51:B52"/>
    <mergeCell ref="C51:C52"/>
    <mergeCell ref="D51:D52"/>
    <mergeCell ref="E51:E52"/>
    <mergeCell ref="F51:F52"/>
    <mergeCell ref="G51:G52"/>
    <mergeCell ref="H51:H52"/>
    <mergeCell ref="I51:I52"/>
    <mergeCell ref="J51:J52"/>
    <mergeCell ref="J57:J58"/>
    <mergeCell ref="B59:B60"/>
    <mergeCell ref="C59:C60"/>
    <mergeCell ref="D59:D60"/>
    <mergeCell ref="E59:E60"/>
    <mergeCell ref="F59:F60"/>
    <mergeCell ref="G59:G60"/>
    <mergeCell ref="H59:H60"/>
    <mergeCell ref="I59:I60"/>
    <mergeCell ref="J59:J60"/>
    <mergeCell ref="I55:I56"/>
    <mergeCell ref="J55:J56"/>
    <mergeCell ref="B57:B58"/>
    <mergeCell ref="C57:C58"/>
    <mergeCell ref="D57:D58"/>
    <mergeCell ref="E57:E58"/>
    <mergeCell ref="F57:F58"/>
    <mergeCell ref="G57:G58"/>
    <mergeCell ref="H57:H58"/>
    <mergeCell ref="I57:I58"/>
    <mergeCell ref="I63:I64"/>
    <mergeCell ref="J63:J64"/>
    <mergeCell ref="B65:B66"/>
    <mergeCell ref="C65:C66"/>
    <mergeCell ref="D65:D66"/>
    <mergeCell ref="E65:E66"/>
    <mergeCell ref="F65:F66"/>
    <mergeCell ref="G65:G66"/>
    <mergeCell ref="H65:H66"/>
    <mergeCell ref="I65:I66"/>
    <mergeCell ref="H61:H62"/>
    <mergeCell ref="I61:I62"/>
    <mergeCell ref="J61:J62"/>
    <mergeCell ref="B63:B64"/>
    <mergeCell ref="C63:C64"/>
    <mergeCell ref="D63:D64"/>
    <mergeCell ref="E63:E64"/>
    <mergeCell ref="F63:F64"/>
    <mergeCell ref="G63:G64"/>
    <mergeCell ref="H63:H64"/>
    <mergeCell ref="B61:B62"/>
    <mergeCell ref="C61:C62"/>
    <mergeCell ref="D61:D62"/>
    <mergeCell ref="E61:E62"/>
    <mergeCell ref="F61:F62"/>
    <mergeCell ref="G61:G62"/>
    <mergeCell ref="H69:H70"/>
    <mergeCell ref="I69:I70"/>
    <mergeCell ref="J69:J70"/>
    <mergeCell ref="B71:B72"/>
    <mergeCell ref="C71:C72"/>
    <mergeCell ref="D71:D72"/>
    <mergeCell ref="E71:E72"/>
    <mergeCell ref="F71:F72"/>
    <mergeCell ref="G71:G72"/>
    <mergeCell ref="H71:H72"/>
    <mergeCell ref="B69:B70"/>
    <mergeCell ref="C69:C70"/>
    <mergeCell ref="D69:D70"/>
    <mergeCell ref="E69:E70"/>
    <mergeCell ref="F69:F70"/>
    <mergeCell ref="G69:G70"/>
    <mergeCell ref="J65:J66"/>
    <mergeCell ref="B67:B68"/>
    <mergeCell ref="C67:C68"/>
    <mergeCell ref="D67:D68"/>
    <mergeCell ref="E67:E68"/>
    <mergeCell ref="F67:F68"/>
    <mergeCell ref="G67:G68"/>
    <mergeCell ref="H67:H68"/>
    <mergeCell ref="I67:I68"/>
    <mergeCell ref="J67:J68"/>
    <mergeCell ref="J73:J74"/>
    <mergeCell ref="B75:B76"/>
    <mergeCell ref="C75:C76"/>
    <mergeCell ref="D75:D76"/>
    <mergeCell ref="E75:E76"/>
    <mergeCell ref="F75:F76"/>
    <mergeCell ref="G75:G76"/>
    <mergeCell ref="H75:H76"/>
    <mergeCell ref="I75:I76"/>
    <mergeCell ref="J75:J76"/>
    <mergeCell ref="I71:I72"/>
    <mergeCell ref="J71:J72"/>
    <mergeCell ref="B73:B74"/>
    <mergeCell ref="C73:C74"/>
    <mergeCell ref="D73:D74"/>
    <mergeCell ref="E73:E74"/>
    <mergeCell ref="F73:F74"/>
    <mergeCell ref="G73:G74"/>
    <mergeCell ref="H73:H74"/>
    <mergeCell ref="I73:I74"/>
    <mergeCell ref="I79:I80"/>
    <mergeCell ref="J79:J80"/>
    <mergeCell ref="B81:B82"/>
    <mergeCell ref="C81:C82"/>
    <mergeCell ref="D81:D82"/>
    <mergeCell ref="E81:E82"/>
    <mergeCell ref="F81:F82"/>
    <mergeCell ref="G81:G82"/>
    <mergeCell ref="H81:H82"/>
    <mergeCell ref="I81:I82"/>
    <mergeCell ref="H77:H78"/>
    <mergeCell ref="I77:I78"/>
    <mergeCell ref="J77:J78"/>
    <mergeCell ref="B79:B80"/>
    <mergeCell ref="C79:C80"/>
    <mergeCell ref="D79:D80"/>
    <mergeCell ref="E79:E80"/>
    <mergeCell ref="F79:F80"/>
    <mergeCell ref="G79:G80"/>
    <mergeCell ref="H79:H80"/>
    <mergeCell ref="B77:B78"/>
    <mergeCell ref="C77:C78"/>
    <mergeCell ref="D77:D78"/>
    <mergeCell ref="E77:E78"/>
    <mergeCell ref="F77:F78"/>
    <mergeCell ref="G77:G78"/>
    <mergeCell ref="H85:H86"/>
    <mergeCell ref="I85:I86"/>
    <mergeCell ref="J85:J86"/>
    <mergeCell ref="B87:B88"/>
    <mergeCell ref="C87:C88"/>
    <mergeCell ref="D87:D88"/>
    <mergeCell ref="E87:E88"/>
    <mergeCell ref="F87:F88"/>
    <mergeCell ref="G87:G88"/>
    <mergeCell ref="H87:H88"/>
    <mergeCell ref="B85:B86"/>
    <mergeCell ref="C85:C86"/>
    <mergeCell ref="D85:D86"/>
    <mergeCell ref="E85:E86"/>
    <mergeCell ref="F85:F86"/>
    <mergeCell ref="G85:G86"/>
    <mergeCell ref="J81:J82"/>
    <mergeCell ref="B83:B84"/>
    <mergeCell ref="C83:C84"/>
    <mergeCell ref="D83:D84"/>
    <mergeCell ref="E83:E84"/>
    <mergeCell ref="F83:F84"/>
    <mergeCell ref="G83:G84"/>
    <mergeCell ref="H83:H84"/>
    <mergeCell ref="I83:I84"/>
    <mergeCell ref="J83:J84"/>
    <mergeCell ref="J89:J90"/>
    <mergeCell ref="B91:B92"/>
    <mergeCell ref="C91:C92"/>
    <mergeCell ref="D91:D92"/>
    <mergeCell ref="E91:E92"/>
    <mergeCell ref="F91:F92"/>
    <mergeCell ref="G91:G92"/>
    <mergeCell ref="H91:H92"/>
    <mergeCell ref="I91:I92"/>
    <mergeCell ref="J91:J92"/>
    <mergeCell ref="I87:I88"/>
    <mergeCell ref="J87:J88"/>
    <mergeCell ref="B89:B90"/>
    <mergeCell ref="C89:C90"/>
    <mergeCell ref="D89:D90"/>
    <mergeCell ref="E89:E90"/>
    <mergeCell ref="F89:F90"/>
    <mergeCell ref="G89:G90"/>
    <mergeCell ref="H89:H90"/>
    <mergeCell ref="I89:I90"/>
    <mergeCell ref="I95:I96"/>
    <mergeCell ref="J95:J96"/>
    <mergeCell ref="B97:B98"/>
    <mergeCell ref="C97:C98"/>
    <mergeCell ref="D97:D98"/>
    <mergeCell ref="E97:E98"/>
    <mergeCell ref="F97:F98"/>
    <mergeCell ref="G97:G98"/>
    <mergeCell ref="H97:H98"/>
    <mergeCell ref="I97:I98"/>
    <mergeCell ref="H93:H94"/>
    <mergeCell ref="I93:I94"/>
    <mergeCell ref="J93:J94"/>
    <mergeCell ref="B95:B96"/>
    <mergeCell ref="C95:C96"/>
    <mergeCell ref="D95:D96"/>
    <mergeCell ref="E95:E96"/>
    <mergeCell ref="F95:F96"/>
    <mergeCell ref="G95:G96"/>
    <mergeCell ref="H95:H96"/>
    <mergeCell ref="B93:B94"/>
    <mergeCell ref="C93:C94"/>
    <mergeCell ref="D93:D94"/>
    <mergeCell ref="E93:E94"/>
    <mergeCell ref="F93:F94"/>
    <mergeCell ref="G93:G94"/>
    <mergeCell ref="H101:H102"/>
    <mergeCell ref="I101:I102"/>
    <mergeCell ref="J101:J102"/>
    <mergeCell ref="B103:B104"/>
    <mergeCell ref="C103:C104"/>
    <mergeCell ref="D103:D104"/>
    <mergeCell ref="E103:E104"/>
    <mergeCell ref="F103:F104"/>
    <mergeCell ref="G103:G104"/>
    <mergeCell ref="H103:H104"/>
    <mergeCell ref="B101:B102"/>
    <mergeCell ref="C101:C102"/>
    <mergeCell ref="D101:D102"/>
    <mergeCell ref="E101:E102"/>
    <mergeCell ref="F101:F102"/>
    <mergeCell ref="G101:G102"/>
    <mergeCell ref="J97:J98"/>
    <mergeCell ref="B99:B100"/>
    <mergeCell ref="C99:C100"/>
    <mergeCell ref="D99:D100"/>
    <mergeCell ref="E99:E100"/>
    <mergeCell ref="F99:F100"/>
    <mergeCell ref="G99:G100"/>
    <mergeCell ref="H99:H100"/>
    <mergeCell ref="I99:I100"/>
    <mergeCell ref="J99:J100"/>
    <mergeCell ref="J105:J106"/>
    <mergeCell ref="B107:B108"/>
    <mergeCell ref="C107:C108"/>
    <mergeCell ref="D107:D108"/>
    <mergeCell ref="E107:E108"/>
    <mergeCell ref="F107:F108"/>
    <mergeCell ref="G107:G108"/>
    <mergeCell ref="H107:H108"/>
    <mergeCell ref="I107:I108"/>
    <mergeCell ref="J107:J108"/>
    <mergeCell ref="I103:I104"/>
    <mergeCell ref="J103:J104"/>
    <mergeCell ref="B105:B106"/>
    <mergeCell ref="C105:C106"/>
    <mergeCell ref="D105:D106"/>
    <mergeCell ref="E105:E106"/>
    <mergeCell ref="F105:F106"/>
    <mergeCell ref="G105:G106"/>
    <mergeCell ref="H105:H106"/>
    <mergeCell ref="I105:I106"/>
    <mergeCell ref="I111:I112"/>
    <mergeCell ref="J111:J112"/>
    <mergeCell ref="B113:B114"/>
    <mergeCell ref="C113:C114"/>
    <mergeCell ref="D113:D114"/>
    <mergeCell ref="E113:E114"/>
    <mergeCell ref="F113:F114"/>
    <mergeCell ref="G113:G114"/>
    <mergeCell ref="H113:H114"/>
    <mergeCell ref="I113:I114"/>
    <mergeCell ref="H109:H110"/>
    <mergeCell ref="I109:I110"/>
    <mergeCell ref="J109:J110"/>
    <mergeCell ref="B111:B112"/>
    <mergeCell ref="C111:C112"/>
    <mergeCell ref="D111:D112"/>
    <mergeCell ref="E111:E112"/>
    <mergeCell ref="F111:F112"/>
    <mergeCell ref="G111:G112"/>
    <mergeCell ref="H111:H112"/>
    <mergeCell ref="B109:B110"/>
    <mergeCell ref="C109:C110"/>
    <mergeCell ref="D109:D110"/>
    <mergeCell ref="E109:E110"/>
    <mergeCell ref="F109:F110"/>
    <mergeCell ref="G109:G110"/>
    <mergeCell ref="H117:H118"/>
    <mergeCell ref="I117:I118"/>
    <mergeCell ref="J117:J118"/>
    <mergeCell ref="B119:B120"/>
    <mergeCell ref="C119:C120"/>
    <mergeCell ref="D119:D120"/>
    <mergeCell ref="E119:E120"/>
    <mergeCell ref="F119:F120"/>
    <mergeCell ref="G119:G120"/>
    <mergeCell ref="H119:H120"/>
    <mergeCell ref="B117:B118"/>
    <mergeCell ref="C117:C118"/>
    <mergeCell ref="D117:D118"/>
    <mergeCell ref="E117:E118"/>
    <mergeCell ref="F117:F118"/>
    <mergeCell ref="G117:G118"/>
    <mergeCell ref="J113:J114"/>
    <mergeCell ref="B115:B116"/>
    <mergeCell ref="C115:C116"/>
    <mergeCell ref="D115:D116"/>
    <mergeCell ref="E115:E116"/>
    <mergeCell ref="F115:F116"/>
    <mergeCell ref="G115:G116"/>
    <mergeCell ref="H115:H116"/>
    <mergeCell ref="I115:I116"/>
    <mergeCell ref="J115:J116"/>
    <mergeCell ref="J121:J122"/>
    <mergeCell ref="B123:B124"/>
    <mergeCell ref="C123:C124"/>
    <mergeCell ref="D123:D124"/>
    <mergeCell ref="E123:E124"/>
    <mergeCell ref="F123:F124"/>
    <mergeCell ref="G123:G124"/>
    <mergeCell ref="H123:H124"/>
    <mergeCell ref="I123:I124"/>
    <mergeCell ref="J123:J124"/>
    <mergeCell ref="I119:I120"/>
    <mergeCell ref="J119:J120"/>
    <mergeCell ref="B121:B122"/>
    <mergeCell ref="C121:C122"/>
    <mergeCell ref="D121:D122"/>
    <mergeCell ref="E121:E122"/>
    <mergeCell ref="F121:F122"/>
    <mergeCell ref="G121:G122"/>
    <mergeCell ref="H121:H122"/>
    <mergeCell ref="I121:I122"/>
    <mergeCell ref="I127:I128"/>
    <mergeCell ref="J127:J128"/>
    <mergeCell ref="B129:B130"/>
    <mergeCell ref="C129:C130"/>
    <mergeCell ref="D129:D130"/>
    <mergeCell ref="E129:E130"/>
    <mergeCell ref="F129:F130"/>
    <mergeCell ref="G129:G130"/>
    <mergeCell ref="H129:H130"/>
    <mergeCell ref="I129:I130"/>
    <mergeCell ref="H125:H126"/>
    <mergeCell ref="I125:I126"/>
    <mergeCell ref="J125:J126"/>
    <mergeCell ref="B127:B128"/>
    <mergeCell ref="C127:C128"/>
    <mergeCell ref="D127:D128"/>
    <mergeCell ref="E127:E128"/>
    <mergeCell ref="F127:F128"/>
    <mergeCell ref="G127:G128"/>
    <mergeCell ref="H127:H128"/>
    <mergeCell ref="B125:B126"/>
    <mergeCell ref="C125:C126"/>
    <mergeCell ref="D125:D126"/>
    <mergeCell ref="E125:E126"/>
    <mergeCell ref="F125:F126"/>
    <mergeCell ref="G125:G126"/>
    <mergeCell ref="H133:H134"/>
    <mergeCell ref="I133:I134"/>
    <mergeCell ref="J133:J134"/>
    <mergeCell ref="B135:B136"/>
    <mergeCell ref="C135:C136"/>
    <mergeCell ref="D135:D136"/>
    <mergeCell ref="E135:E136"/>
    <mergeCell ref="F135:F136"/>
    <mergeCell ref="G135:G136"/>
    <mergeCell ref="H135:H136"/>
    <mergeCell ref="B133:B134"/>
    <mergeCell ref="C133:C134"/>
    <mergeCell ref="D133:D134"/>
    <mergeCell ref="E133:E134"/>
    <mergeCell ref="F133:F134"/>
    <mergeCell ref="G133:G134"/>
    <mergeCell ref="J129:J130"/>
    <mergeCell ref="B131:B132"/>
    <mergeCell ref="C131:C132"/>
    <mergeCell ref="D131:D132"/>
    <mergeCell ref="E131:E132"/>
    <mergeCell ref="F131:F132"/>
    <mergeCell ref="G131:G132"/>
    <mergeCell ref="H131:H132"/>
    <mergeCell ref="I131:I132"/>
    <mergeCell ref="J131:J132"/>
    <mergeCell ref="J137:J138"/>
    <mergeCell ref="B139:B140"/>
    <mergeCell ref="C139:C140"/>
    <mergeCell ref="D139:D140"/>
    <mergeCell ref="E139:E140"/>
    <mergeCell ref="F139:F140"/>
    <mergeCell ref="G139:G140"/>
    <mergeCell ref="H139:H140"/>
    <mergeCell ref="I139:I140"/>
    <mergeCell ref="J139:J140"/>
    <mergeCell ref="I135:I136"/>
    <mergeCell ref="J135:J136"/>
    <mergeCell ref="B137:B138"/>
    <mergeCell ref="C137:C138"/>
    <mergeCell ref="D137:D138"/>
    <mergeCell ref="E137:E138"/>
    <mergeCell ref="F137:F138"/>
    <mergeCell ref="G137:G138"/>
    <mergeCell ref="H137:H138"/>
    <mergeCell ref="I137:I138"/>
    <mergeCell ref="I143:I144"/>
    <mergeCell ref="J143:J144"/>
    <mergeCell ref="B145:B146"/>
    <mergeCell ref="C145:C146"/>
    <mergeCell ref="D145:D146"/>
    <mergeCell ref="E145:E146"/>
    <mergeCell ref="F145:F146"/>
    <mergeCell ref="G145:G146"/>
    <mergeCell ref="H145:H146"/>
    <mergeCell ref="I145:I146"/>
    <mergeCell ref="H141:H142"/>
    <mergeCell ref="I141:I142"/>
    <mergeCell ref="J141:J142"/>
    <mergeCell ref="B143:B144"/>
    <mergeCell ref="C143:C144"/>
    <mergeCell ref="D143:D144"/>
    <mergeCell ref="E143:E144"/>
    <mergeCell ref="F143:F144"/>
    <mergeCell ref="G143:G144"/>
    <mergeCell ref="H143:H144"/>
    <mergeCell ref="B141:B142"/>
    <mergeCell ref="C141:C142"/>
    <mergeCell ref="D141:D142"/>
    <mergeCell ref="E141:E142"/>
    <mergeCell ref="F141:F142"/>
    <mergeCell ref="G141:G142"/>
    <mergeCell ref="H149:H150"/>
    <mergeCell ref="I149:I150"/>
    <mergeCell ref="J149:J150"/>
    <mergeCell ref="B151:B152"/>
    <mergeCell ref="C151:C152"/>
    <mergeCell ref="D151:D152"/>
    <mergeCell ref="E151:E152"/>
    <mergeCell ref="F151:F152"/>
    <mergeCell ref="G151:G152"/>
    <mergeCell ref="H151:H152"/>
    <mergeCell ref="B149:B150"/>
    <mergeCell ref="C149:C150"/>
    <mergeCell ref="D149:D150"/>
    <mergeCell ref="E149:E150"/>
    <mergeCell ref="F149:F150"/>
    <mergeCell ref="G149:G150"/>
    <mergeCell ref="J145:J146"/>
    <mergeCell ref="B147:B148"/>
    <mergeCell ref="C147:C148"/>
    <mergeCell ref="D147:D148"/>
    <mergeCell ref="E147:E148"/>
    <mergeCell ref="F147:F148"/>
    <mergeCell ref="G147:G148"/>
    <mergeCell ref="H147:H148"/>
    <mergeCell ref="I147:I148"/>
    <mergeCell ref="J147:J148"/>
    <mergeCell ref="J153:J154"/>
    <mergeCell ref="B155:B156"/>
    <mergeCell ref="C155:C156"/>
    <mergeCell ref="D155:D156"/>
    <mergeCell ref="E155:E156"/>
    <mergeCell ref="F155:F156"/>
    <mergeCell ref="G155:G156"/>
    <mergeCell ref="H155:H156"/>
    <mergeCell ref="I155:I156"/>
    <mergeCell ref="J155:J156"/>
    <mergeCell ref="I151:I152"/>
    <mergeCell ref="J151:J152"/>
    <mergeCell ref="B153:B154"/>
    <mergeCell ref="C153:C154"/>
    <mergeCell ref="D153:D154"/>
    <mergeCell ref="E153:E154"/>
    <mergeCell ref="F153:F154"/>
    <mergeCell ref="G153:G154"/>
    <mergeCell ref="H153:H154"/>
    <mergeCell ref="I153:I154"/>
    <mergeCell ref="I159:I160"/>
    <mergeCell ref="J159:J160"/>
    <mergeCell ref="B161:B162"/>
    <mergeCell ref="C161:C162"/>
    <mergeCell ref="D161:D162"/>
    <mergeCell ref="E161:E162"/>
    <mergeCell ref="F161:F162"/>
    <mergeCell ref="G161:G162"/>
    <mergeCell ref="H161:H162"/>
    <mergeCell ref="I161:I162"/>
    <mergeCell ref="H157:H158"/>
    <mergeCell ref="I157:I158"/>
    <mergeCell ref="J157:J158"/>
    <mergeCell ref="B159:B160"/>
    <mergeCell ref="C159:C160"/>
    <mergeCell ref="D159:D160"/>
    <mergeCell ref="E159:E160"/>
    <mergeCell ref="F159:F160"/>
    <mergeCell ref="G159:G160"/>
    <mergeCell ref="H159:H160"/>
    <mergeCell ref="B157:B158"/>
    <mergeCell ref="C157:C158"/>
    <mergeCell ref="D157:D158"/>
    <mergeCell ref="E157:E158"/>
    <mergeCell ref="F157:F158"/>
    <mergeCell ref="G157:G158"/>
    <mergeCell ref="H165:H166"/>
    <mergeCell ref="I165:I166"/>
    <mergeCell ref="J165:J166"/>
    <mergeCell ref="B167:B168"/>
    <mergeCell ref="C167:C168"/>
    <mergeCell ref="D167:D168"/>
    <mergeCell ref="E167:E168"/>
    <mergeCell ref="F167:F168"/>
    <mergeCell ref="G167:G168"/>
    <mergeCell ref="H167:H168"/>
    <mergeCell ref="B165:B166"/>
    <mergeCell ref="C165:C166"/>
    <mergeCell ref="D165:D166"/>
    <mergeCell ref="E165:E166"/>
    <mergeCell ref="F165:F166"/>
    <mergeCell ref="G165:G166"/>
    <mergeCell ref="J161:J162"/>
    <mergeCell ref="B163:B164"/>
    <mergeCell ref="C163:C164"/>
    <mergeCell ref="D163:D164"/>
    <mergeCell ref="E163:E164"/>
    <mergeCell ref="F163:F164"/>
    <mergeCell ref="G163:G164"/>
    <mergeCell ref="H163:H164"/>
    <mergeCell ref="I163:I164"/>
    <mergeCell ref="J163:J164"/>
    <mergeCell ref="J169:J170"/>
    <mergeCell ref="B171:B172"/>
    <mergeCell ref="C171:C172"/>
    <mergeCell ref="D171:D172"/>
    <mergeCell ref="E171:E172"/>
    <mergeCell ref="F171:F172"/>
    <mergeCell ref="G171:G172"/>
    <mergeCell ref="H171:H172"/>
    <mergeCell ref="I171:I172"/>
    <mergeCell ref="J171:J172"/>
    <mergeCell ref="I167:I168"/>
    <mergeCell ref="J167:J168"/>
    <mergeCell ref="B169:B170"/>
    <mergeCell ref="C169:C170"/>
    <mergeCell ref="D169:D170"/>
    <mergeCell ref="E169:E170"/>
    <mergeCell ref="F169:F170"/>
    <mergeCell ref="G169:G170"/>
    <mergeCell ref="H169:H170"/>
    <mergeCell ref="I169:I170"/>
    <mergeCell ref="I175:I176"/>
    <mergeCell ref="J175:J176"/>
    <mergeCell ref="B177:B178"/>
    <mergeCell ref="C177:C178"/>
    <mergeCell ref="D177:D178"/>
    <mergeCell ref="E177:E178"/>
    <mergeCell ref="F177:F178"/>
    <mergeCell ref="G177:G178"/>
    <mergeCell ref="H177:H178"/>
    <mergeCell ref="I177:I178"/>
    <mergeCell ref="H173:H174"/>
    <mergeCell ref="I173:I174"/>
    <mergeCell ref="J173:J174"/>
    <mergeCell ref="B175:B176"/>
    <mergeCell ref="C175:C176"/>
    <mergeCell ref="D175:D176"/>
    <mergeCell ref="E175:E176"/>
    <mergeCell ref="F175:F176"/>
    <mergeCell ref="G175:G176"/>
    <mergeCell ref="H175:H176"/>
    <mergeCell ref="B173:B174"/>
    <mergeCell ref="C173:C174"/>
    <mergeCell ref="D173:D174"/>
    <mergeCell ref="E173:E174"/>
    <mergeCell ref="F173:F174"/>
    <mergeCell ref="G173:G174"/>
    <mergeCell ref="H181:H182"/>
    <mergeCell ref="I181:I182"/>
    <mergeCell ref="J181:J182"/>
    <mergeCell ref="B183:B184"/>
    <mergeCell ref="C183:C184"/>
    <mergeCell ref="D183:D184"/>
    <mergeCell ref="E183:E184"/>
    <mergeCell ref="F183:F184"/>
    <mergeCell ref="G183:G184"/>
    <mergeCell ref="H183:H184"/>
    <mergeCell ref="B181:B182"/>
    <mergeCell ref="C181:C182"/>
    <mergeCell ref="D181:D182"/>
    <mergeCell ref="E181:E182"/>
    <mergeCell ref="F181:F182"/>
    <mergeCell ref="G181:G182"/>
    <mergeCell ref="J177:J178"/>
    <mergeCell ref="B179:B180"/>
    <mergeCell ref="C179:C180"/>
    <mergeCell ref="D179:D180"/>
    <mergeCell ref="E179:E180"/>
    <mergeCell ref="F179:F180"/>
    <mergeCell ref="G179:G180"/>
    <mergeCell ref="H179:H180"/>
    <mergeCell ref="I179:I180"/>
    <mergeCell ref="J179:J180"/>
    <mergeCell ref="J185:J186"/>
    <mergeCell ref="B187:B188"/>
    <mergeCell ref="C187:C188"/>
    <mergeCell ref="D187:D188"/>
    <mergeCell ref="E187:E188"/>
    <mergeCell ref="F187:F188"/>
    <mergeCell ref="G187:G188"/>
    <mergeCell ref="H187:H188"/>
    <mergeCell ref="I187:I188"/>
    <mergeCell ref="J187:J188"/>
    <mergeCell ref="I183:I184"/>
    <mergeCell ref="J183:J184"/>
    <mergeCell ref="B185:B186"/>
    <mergeCell ref="C185:C186"/>
    <mergeCell ref="D185:D186"/>
    <mergeCell ref="E185:E186"/>
    <mergeCell ref="F185:F186"/>
    <mergeCell ref="G185:G186"/>
    <mergeCell ref="H185:H186"/>
    <mergeCell ref="I185:I186"/>
    <mergeCell ref="I191:I192"/>
    <mergeCell ref="J191:J192"/>
    <mergeCell ref="B193:B194"/>
    <mergeCell ref="C193:C194"/>
    <mergeCell ref="D193:D194"/>
    <mergeCell ref="E193:E194"/>
    <mergeCell ref="F193:F194"/>
    <mergeCell ref="G193:G194"/>
    <mergeCell ref="H193:H194"/>
    <mergeCell ref="I193:I194"/>
    <mergeCell ref="H189:H190"/>
    <mergeCell ref="I189:I190"/>
    <mergeCell ref="J189:J190"/>
    <mergeCell ref="B191:B192"/>
    <mergeCell ref="C191:C192"/>
    <mergeCell ref="D191:D192"/>
    <mergeCell ref="E191:E192"/>
    <mergeCell ref="F191:F192"/>
    <mergeCell ref="G191:G192"/>
    <mergeCell ref="H191:H192"/>
    <mergeCell ref="B189:B190"/>
    <mergeCell ref="C189:C190"/>
    <mergeCell ref="D189:D190"/>
    <mergeCell ref="E189:E190"/>
    <mergeCell ref="F189:F190"/>
    <mergeCell ref="G189:G190"/>
    <mergeCell ref="H197:H198"/>
    <mergeCell ref="I197:I198"/>
    <mergeCell ref="J197:J198"/>
    <mergeCell ref="B199:B200"/>
    <mergeCell ref="C199:C200"/>
    <mergeCell ref="D199:D200"/>
    <mergeCell ref="E199:E200"/>
    <mergeCell ref="F199:F200"/>
    <mergeCell ref="G199:G200"/>
    <mergeCell ref="H199:H200"/>
    <mergeCell ref="B197:B198"/>
    <mergeCell ref="C197:C198"/>
    <mergeCell ref="D197:D198"/>
    <mergeCell ref="E197:E198"/>
    <mergeCell ref="F197:F198"/>
    <mergeCell ref="G197:G198"/>
    <mergeCell ref="J193:J194"/>
    <mergeCell ref="B195:B196"/>
    <mergeCell ref="C195:C196"/>
    <mergeCell ref="D195:D196"/>
    <mergeCell ref="E195:E196"/>
    <mergeCell ref="F195:F196"/>
    <mergeCell ref="G195:G196"/>
    <mergeCell ref="H195:H196"/>
    <mergeCell ref="I195:I196"/>
    <mergeCell ref="J195:J196"/>
    <mergeCell ref="J201:J202"/>
    <mergeCell ref="B203:B204"/>
    <mergeCell ref="C203:C204"/>
    <mergeCell ref="D203:D204"/>
    <mergeCell ref="E203:E204"/>
    <mergeCell ref="F203:F204"/>
    <mergeCell ref="G203:G204"/>
    <mergeCell ref="H203:H204"/>
    <mergeCell ref="I203:I204"/>
    <mergeCell ref="J203:J204"/>
    <mergeCell ref="I199:I200"/>
    <mergeCell ref="J199:J200"/>
    <mergeCell ref="B201:B202"/>
    <mergeCell ref="C201:C202"/>
    <mergeCell ref="D201:D202"/>
    <mergeCell ref="E201:E202"/>
    <mergeCell ref="F201:F202"/>
    <mergeCell ref="G201:G202"/>
    <mergeCell ref="H201:H202"/>
    <mergeCell ref="I201:I202"/>
    <mergeCell ref="I207:I208"/>
    <mergeCell ref="J207:J208"/>
    <mergeCell ref="B209:B210"/>
    <mergeCell ref="C209:C210"/>
    <mergeCell ref="D209:D210"/>
    <mergeCell ref="E209:E210"/>
    <mergeCell ref="F209:F210"/>
    <mergeCell ref="G209:G210"/>
    <mergeCell ref="H209:H210"/>
    <mergeCell ref="I209:I210"/>
    <mergeCell ref="H205:H206"/>
    <mergeCell ref="I205:I206"/>
    <mergeCell ref="J205:J206"/>
    <mergeCell ref="B207:B208"/>
    <mergeCell ref="C207:C208"/>
    <mergeCell ref="D207:D208"/>
    <mergeCell ref="E207:E208"/>
    <mergeCell ref="F207:F208"/>
    <mergeCell ref="G207:G208"/>
    <mergeCell ref="H207:H208"/>
    <mergeCell ref="B205:B206"/>
    <mergeCell ref="C205:C206"/>
    <mergeCell ref="D205:D206"/>
    <mergeCell ref="E205:E206"/>
    <mergeCell ref="F205:F206"/>
    <mergeCell ref="G205:G206"/>
    <mergeCell ref="H213:H214"/>
    <mergeCell ref="I213:I214"/>
    <mergeCell ref="J213:J214"/>
    <mergeCell ref="B215:B216"/>
    <mergeCell ref="C215:C216"/>
    <mergeCell ref="D215:D216"/>
    <mergeCell ref="E215:E216"/>
    <mergeCell ref="F215:F216"/>
    <mergeCell ref="G215:G216"/>
    <mergeCell ref="H215:H216"/>
    <mergeCell ref="B213:B214"/>
    <mergeCell ref="C213:C214"/>
    <mergeCell ref="D213:D214"/>
    <mergeCell ref="E213:E214"/>
    <mergeCell ref="F213:F214"/>
    <mergeCell ref="G213:G214"/>
    <mergeCell ref="J209:J210"/>
    <mergeCell ref="B211:B212"/>
    <mergeCell ref="C211:C212"/>
    <mergeCell ref="D211:D212"/>
    <mergeCell ref="E211:E212"/>
    <mergeCell ref="F211:F212"/>
    <mergeCell ref="G211:G212"/>
    <mergeCell ref="H211:H212"/>
    <mergeCell ref="I211:I212"/>
    <mergeCell ref="J211:J212"/>
    <mergeCell ref="J217:J218"/>
    <mergeCell ref="B219:B220"/>
    <mergeCell ref="C219:C220"/>
    <mergeCell ref="D219:D220"/>
    <mergeCell ref="E219:E220"/>
    <mergeCell ref="F219:F220"/>
    <mergeCell ref="G219:G220"/>
    <mergeCell ref="H219:H220"/>
    <mergeCell ref="I219:I220"/>
    <mergeCell ref="J219:J220"/>
    <mergeCell ref="I215:I216"/>
    <mergeCell ref="J215:J216"/>
    <mergeCell ref="B217:B218"/>
    <mergeCell ref="C217:C218"/>
    <mergeCell ref="D217:D218"/>
    <mergeCell ref="E217:E218"/>
    <mergeCell ref="F217:F218"/>
    <mergeCell ref="G217:G218"/>
    <mergeCell ref="H217:H218"/>
    <mergeCell ref="I217:I218"/>
    <mergeCell ref="I223:I224"/>
    <mergeCell ref="J223:J224"/>
    <mergeCell ref="B225:B226"/>
    <mergeCell ref="C225:C226"/>
    <mergeCell ref="D225:D226"/>
    <mergeCell ref="E225:E226"/>
    <mergeCell ref="F225:F226"/>
    <mergeCell ref="G225:G226"/>
    <mergeCell ref="H225:H226"/>
    <mergeCell ref="I225:I226"/>
    <mergeCell ref="H221:H222"/>
    <mergeCell ref="I221:I222"/>
    <mergeCell ref="J221:J222"/>
    <mergeCell ref="B223:B224"/>
    <mergeCell ref="C223:C224"/>
    <mergeCell ref="D223:D224"/>
    <mergeCell ref="E223:E224"/>
    <mergeCell ref="F223:F224"/>
    <mergeCell ref="G223:G224"/>
    <mergeCell ref="H223:H224"/>
    <mergeCell ref="B221:B222"/>
    <mergeCell ref="C221:C222"/>
    <mergeCell ref="D221:D222"/>
    <mergeCell ref="E221:E222"/>
    <mergeCell ref="F221:F222"/>
    <mergeCell ref="G221:G222"/>
    <mergeCell ref="H229:H230"/>
    <mergeCell ref="I229:I230"/>
    <mergeCell ref="J229:J230"/>
    <mergeCell ref="B231:B232"/>
    <mergeCell ref="C231:C232"/>
    <mergeCell ref="D231:D232"/>
    <mergeCell ref="E231:E232"/>
    <mergeCell ref="F231:F232"/>
    <mergeCell ref="G231:G232"/>
    <mergeCell ref="H231:H232"/>
    <mergeCell ref="B229:B230"/>
    <mergeCell ref="C229:C230"/>
    <mergeCell ref="D229:D230"/>
    <mergeCell ref="E229:E230"/>
    <mergeCell ref="F229:F230"/>
    <mergeCell ref="G229:G230"/>
    <mergeCell ref="J225:J226"/>
    <mergeCell ref="B227:B228"/>
    <mergeCell ref="C227:C228"/>
    <mergeCell ref="D227:D228"/>
    <mergeCell ref="E227:E228"/>
    <mergeCell ref="F227:F228"/>
    <mergeCell ref="G227:G228"/>
    <mergeCell ref="H227:H228"/>
    <mergeCell ref="I227:I228"/>
    <mergeCell ref="J227:J228"/>
    <mergeCell ref="J233:J234"/>
    <mergeCell ref="B235:B236"/>
    <mergeCell ref="C235:C236"/>
    <mergeCell ref="D235:D236"/>
    <mergeCell ref="E235:E236"/>
    <mergeCell ref="F235:F236"/>
    <mergeCell ref="G235:G236"/>
    <mergeCell ref="H235:H236"/>
    <mergeCell ref="I235:I236"/>
    <mergeCell ref="J235:J236"/>
    <mergeCell ref="I231:I232"/>
    <mergeCell ref="J231:J232"/>
    <mergeCell ref="B233:B234"/>
    <mergeCell ref="C233:C234"/>
    <mergeCell ref="D233:D234"/>
    <mergeCell ref="E233:E234"/>
    <mergeCell ref="F233:F234"/>
    <mergeCell ref="G233:G234"/>
    <mergeCell ref="H233:H234"/>
    <mergeCell ref="I233:I234"/>
    <mergeCell ref="I239:I240"/>
    <mergeCell ref="J239:J240"/>
    <mergeCell ref="B241:B242"/>
    <mergeCell ref="C241:C242"/>
    <mergeCell ref="D241:D242"/>
    <mergeCell ref="E241:E242"/>
    <mergeCell ref="F241:F242"/>
    <mergeCell ref="G241:G242"/>
    <mergeCell ref="H241:H242"/>
    <mergeCell ref="I241:I242"/>
    <mergeCell ref="H237:H238"/>
    <mergeCell ref="I237:I238"/>
    <mergeCell ref="J237:J238"/>
    <mergeCell ref="B239:B240"/>
    <mergeCell ref="C239:C240"/>
    <mergeCell ref="D239:D240"/>
    <mergeCell ref="E239:E240"/>
    <mergeCell ref="F239:F240"/>
    <mergeCell ref="G239:G240"/>
    <mergeCell ref="H239:H240"/>
    <mergeCell ref="B237:B238"/>
    <mergeCell ref="C237:C238"/>
    <mergeCell ref="D237:D238"/>
    <mergeCell ref="E237:E238"/>
    <mergeCell ref="F237:F238"/>
    <mergeCell ref="G237:G238"/>
    <mergeCell ref="H245:H246"/>
    <mergeCell ref="I245:I246"/>
    <mergeCell ref="J245:J246"/>
    <mergeCell ref="B247:B248"/>
    <mergeCell ref="C247:C248"/>
    <mergeCell ref="D247:D248"/>
    <mergeCell ref="E247:E248"/>
    <mergeCell ref="F247:F248"/>
    <mergeCell ref="G247:G248"/>
    <mergeCell ref="H247:H248"/>
    <mergeCell ref="B245:B246"/>
    <mergeCell ref="C245:C246"/>
    <mergeCell ref="D245:D246"/>
    <mergeCell ref="E245:E246"/>
    <mergeCell ref="F245:F246"/>
    <mergeCell ref="G245:G246"/>
    <mergeCell ref="J241:J242"/>
    <mergeCell ref="B243:B244"/>
    <mergeCell ref="C243:C244"/>
    <mergeCell ref="D243:D244"/>
    <mergeCell ref="E243:E244"/>
    <mergeCell ref="F243:F244"/>
    <mergeCell ref="G243:G244"/>
    <mergeCell ref="H243:H244"/>
    <mergeCell ref="I243:I244"/>
    <mergeCell ref="J243:J244"/>
    <mergeCell ref="J249:J250"/>
    <mergeCell ref="B251:B252"/>
    <mergeCell ref="C251:C252"/>
    <mergeCell ref="D251:D252"/>
    <mergeCell ref="E251:E252"/>
    <mergeCell ref="F251:F252"/>
    <mergeCell ref="G251:G252"/>
    <mergeCell ref="H251:H252"/>
    <mergeCell ref="I251:I252"/>
    <mergeCell ref="J251:J252"/>
    <mergeCell ref="I247:I248"/>
    <mergeCell ref="J247:J248"/>
    <mergeCell ref="B249:B250"/>
    <mergeCell ref="C249:C250"/>
    <mergeCell ref="D249:D250"/>
    <mergeCell ref="E249:E250"/>
    <mergeCell ref="F249:F250"/>
    <mergeCell ref="G249:G250"/>
    <mergeCell ref="H249:H250"/>
    <mergeCell ref="I249:I250"/>
    <mergeCell ref="I255:I256"/>
    <mergeCell ref="J255:J256"/>
    <mergeCell ref="B257:B258"/>
    <mergeCell ref="C257:C258"/>
    <mergeCell ref="D257:D258"/>
    <mergeCell ref="E257:E258"/>
    <mergeCell ref="F257:F258"/>
    <mergeCell ref="G257:G258"/>
    <mergeCell ref="H257:H258"/>
    <mergeCell ref="I257:I258"/>
    <mergeCell ref="H253:H254"/>
    <mergeCell ref="I253:I254"/>
    <mergeCell ref="J253:J254"/>
    <mergeCell ref="B255:B256"/>
    <mergeCell ref="C255:C256"/>
    <mergeCell ref="D255:D256"/>
    <mergeCell ref="E255:E256"/>
    <mergeCell ref="F255:F256"/>
    <mergeCell ref="G255:G256"/>
    <mergeCell ref="H255:H256"/>
    <mergeCell ref="B253:B254"/>
    <mergeCell ref="C253:C254"/>
    <mergeCell ref="D253:D254"/>
    <mergeCell ref="E253:E254"/>
    <mergeCell ref="F253:F254"/>
    <mergeCell ref="G253:G254"/>
    <mergeCell ref="H261:H262"/>
    <mergeCell ref="I261:I262"/>
    <mergeCell ref="J261:J262"/>
    <mergeCell ref="B263:B264"/>
    <mergeCell ref="C263:C264"/>
    <mergeCell ref="D263:D264"/>
    <mergeCell ref="E263:E264"/>
    <mergeCell ref="F263:F264"/>
    <mergeCell ref="G263:G264"/>
    <mergeCell ref="H263:H264"/>
    <mergeCell ref="B261:B262"/>
    <mergeCell ref="C261:C262"/>
    <mergeCell ref="D261:D262"/>
    <mergeCell ref="E261:E262"/>
    <mergeCell ref="F261:F262"/>
    <mergeCell ref="G261:G262"/>
    <mergeCell ref="J257:J258"/>
    <mergeCell ref="B259:B260"/>
    <mergeCell ref="C259:C260"/>
    <mergeCell ref="D259:D260"/>
    <mergeCell ref="E259:E260"/>
    <mergeCell ref="F259:F260"/>
    <mergeCell ref="G259:G260"/>
    <mergeCell ref="H259:H260"/>
    <mergeCell ref="I259:I260"/>
    <mergeCell ref="J259:J260"/>
    <mergeCell ref="J265:J266"/>
    <mergeCell ref="B267:B268"/>
    <mergeCell ref="C267:C268"/>
    <mergeCell ref="D267:D268"/>
    <mergeCell ref="E267:E268"/>
    <mergeCell ref="F267:F268"/>
    <mergeCell ref="G267:G268"/>
    <mergeCell ref="H267:H268"/>
    <mergeCell ref="I267:I268"/>
    <mergeCell ref="J267:J268"/>
    <mergeCell ref="I263:I264"/>
    <mergeCell ref="J263:J264"/>
    <mergeCell ref="B265:B266"/>
    <mergeCell ref="C265:C266"/>
    <mergeCell ref="D265:D266"/>
    <mergeCell ref="E265:E266"/>
    <mergeCell ref="F265:F266"/>
    <mergeCell ref="G265:G266"/>
    <mergeCell ref="H265:H266"/>
    <mergeCell ref="I265:I266"/>
    <mergeCell ref="I271:I272"/>
    <mergeCell ref="J271:J272"/>
    <mergeCell ref="B273:B274"/>
    <mergeCell ref="C273:C274"/>
    <mergeCell ref="D273:D274"/>
    <mergeCell ref="E273:E274"/>
    <mergeCell ref="F273:F274"/>
    <mergeCell ref="G273:G274"/>
    <mergeCell ref="H273:H274"/>
    <mergeCell ref="I273:I274"/>
    <mergeCell ref="H269:H270"/>
    <mergeCell ref="I269:I270"/>
    <mergeCell ref="J269:J270"/>
    <mergeCell ref="B271:B272"/>
    <mergeCell ref="C271:C272"/>
    <mergeCell ref="D271:D272"/>
    <mergeCell ref="E271:E272"/>
    <mergeCell ref="F271:F272"/>
    <mergeCell ref="G271:G272"/>
    <mergeCell ref="H271:H272"/>
    <mergeCell ref="B269:B270"/>
    <mergeCell ref="C269:C270"/>
    <mergeCell ref="D269:D270"/>
    <mergeCell ref="E269:E270"/>
    <mergeCell ref="F269:F270"/>
    <mergeCell ref="G269:G270"/>
    <mergeCell ref="H277:H278"/>
    <mergeCell ref="I277:I278"/>
    <mergeCell ref="J277:J278"/>
    <mergeCell ref="B279:B280"/>
    <mergeCell ref="C279:C280"/>
    <mergeCell ref="D279:D280"/>
    <mergeCell ref="E279:E280"/>
    <mergeCell ref="F279:F280"/>
    <mergeCell ref="G279:G280"/>
    <mergeCell ref="H279:H280"/>
    <mergeCell ref="B277:B278"/>
    <mergeCell ref="C277:C278"/>
    <mergeCell ref="D277:D278"/>
    <mergeCell ref="E277:E278"/>
    <mergeCell ref="F277:F278"/>
    <mergeCell ref="G277:G278"/>
    <mergeCell ref="J273:J274"/>
    <mergeCell ref="B275:B276"/>
    <mergeCell ref="C275:C276"/>
    <mergeCell ref="D275:D276"/>
    <mergeCell ref="E275:E276"/>
    <mergeCell ref="F275:F276"/>
    <mergeCell ref="G275:G276"/>
    <mergeCell ref="H275:H276"/>
    <mergeCell ref="I275:I276"/>
    <mergeCell ref="J275:J276"/>
    <mergeCell ref="J281:J282"/>
    <mergeCell ref="B283:B284"/>
    <mergeCell ref="C283:C284"/>
    <mergeCell ref="D283:D284"/>
    <mergeCell ref="E283:E284"/>
    <mergeCell ref="F283:F284"/>
    <mergeCell ref="G283:G284"/>
    <mergeCell ref="H283:H284"/>
    <mergeCell ref="I283:I284"/>
    <mergeCell ref="J283:J284"/>
    <mergeCell ref="I279:I280"/>
    <mergeCell ref="J279:J280"/>
    <mergeCell ref="B281:B282"/>
    <mergeCell ref="C281:C282"/>
    <mergeCell ref="D281:D282"/>
    <mergeCell ref="E281:E282"/>
    <mergeCell ref="F281:F282"/>
    <mergeCell ref="G281:G282"/>
    <mergeCell ref="H281:H282"/>
    <mergeCell ref="I281:I282"/>
    <mergeCell ref="I287:I288"/>
    <mergeCell ref="J287:J288"/>
    <mergeCell ref="B289:B290"/>
    <mergeCell ref="C289:C290"/>
    <mergeCell ref="D289:D290"/>
    <mergeCell ref="E289:E290"/>
    <mergeCell ref="F289:F290"/>
    <mergeCell ref="G289:G290"/>
    <mergeCell ref="H289:H290"/>
    <mergeCell ref="I289:I290"/>
    <mergeCell ref="H285:H286"/>
    <mergeCell ref="I285:I286"/>
    <mergeCell ref="J285:J286"/>
    <mergeCell ref="B287:B288"/>
    <mergeCell ref="C287:C288"/>
    <mergeCell ref="D287:D288"/>
    <mergeCell ref="E287:E288"/>
    <mergeCell ref="F287:F288"/>
    <mergeCell ref="G287:G288"/>
    <mergeCell ref="H287:H288"/>
    <mergeCell ref="B285:B286"/>
    <mergeCell ref="C285:C286"/>
    <mergeCell ref="D285:D286"/>
    <mergeCell ref="E285:E286"/>
    <mergeCell ref="F285:F286"/>
    <mergeCell ref="G285:G286"/>
    <mergeCell ref="H293:H294"/>
    <mergeCell ref="I293:I294"/>
    <mergeCell ref="J293:J294"/>
    <mergeCell ref="B295:B296"/>
    <mergeCell ref="C295:C296"/>
    <mergeCell ref="D295:D296"/>
    <mergeCell ref="E295:E296"/>
    <mergeCell ref="F295:F296"/>
    <mergeCell ref="G295:G296"/>
    <mergeCell ref="H295:H296"/>
    <mergeCell ref="B293:B294"/>
    <mergeCell ref="C293:C294"/>
    <mergeCell ref="D293:D294"/>
    <mergeCell ref="E293:E294"/>
    <mergeCell ref="F293:F294"/>
    <mergeCell ref="G293:G294"/>
    <mergeCell ref="J289:J290"/>
    <mergeCell ref="B291:B292"/>
    <mergeCell ref="C291:C292"/>
    <mergeCell ref="D291:D292"/>
    <mergeCell ref="E291:E292"/>
    <mergeCell ref="F291:F292"/>
    <mergeCell ref="G291:G292"/>
    <mergeCell ref="H291:H292"/>
    <mergeCell ref="I291:I292"/>
    <mergeCell ref="J291:J292"/>
    <mergeCell ref="J297:J298"/>
    <mergeCell ref="B299:B300"/>
    <mergeCell ref="C299:C300"/>
    <mergeCell ref="D299:D300"/>
    <mergeCell ref="E299:E300"/>
    <mergeCell ref="F299:F300"/>
    <mergeCell ref="G299:G300"/>
    <mergeCell ref="H299:H300"/>
    <mergeCell ref="I299:I300"/>
    <mergeCell ref="J299:J300"/>
    <mergeCell ref="I295:I296"/>
    <mergeCell ref="J295:J296"/>
    <mergeCell ref="B297:B298"/>
    <mergeCell ref="C297:C298"/>
    <mergeCell ref="D297:D298"/>
    <mergeCell ref="E297:E298"/>
    <mergeCell ref="F297:F298"/>
    <mergeCell ref="G297:G298"/>
    <mergeCell ref="H297:H298"/>
    <mergeCell ref="I297:I298"/>
    <mergeCell ref="I303:I304"/>
    <mergeCell ref="J303:J304"/>
    <mergeCell ref="B305:B306"/>
    <mergeCell ref="C305:C306"/>
    <mergeCell ref="D305:D306"/>
    <mergeCell ref="E305:E306"/>
    <mergeCell ref="F305:F306"/>
    <mergeCell ref="G305:G306"/>
    <mergeCell ref="H305:H306"/>
    <mergeCell ref="I305:I306"/>
    <mergeCell ref="H301:H302"/>
    <mergeCell ref="I301:I302"/>
    <mergeCell ref="J301:J302"/>
    <mergeCell ref="B303:B304"/>
    <mergeCell ref="C303:C304"/>
    <mergeCell ref="D303:D304"/>
    <mergeCell ref="E303:E304"/>
    <mergeCell ref="F303:F304"/>
    <mergeCell ref="G303:G304"/>
    <mergeCell ref="H303:H304"/>
    <mergeCell ref="B301:B302"/>
    <mergeCell ref="C301:C302"/>
    <mergeCell ref="D301:D302"/>
    <mergeCell ref="E301:E302"/>
    <mergeCell ref="F301:F302"/>
    <mergeCell ref="G301:G302"/>
    <mergeCell ref="H309:H310"/>
    <mergeCell ref="I309:I310"/>
    <mergeCell ref="J309:J310"/>
    <mergeCell ref="B311:B312"/>
    <mergeCell ref="C311:C312"/>
    <mergeCell ref="D311:D312"/>
    <mergeCell ref="E311:E312"/>
    <mergeCell ref="F311:F312"/>
    <mergeCell ref="G311:G312"/>
    <mergeCell ref="H311:H312"/>
    <mergeCell ref="B309:B310"/>
    <mergeCell ref="C309:C310"/>
    <mergeCell ref="D309:D310"/>
    <mergeCell ref="E309:E310"/>
    <mergeCell ref="F309:F310"/>
    <mergeCell ref="G309:G310"/>
    <mergeCell ref="J305:J306"/>
    <mergeCell ref="B307:B308"/>
    <mergeCell ref="C307:C308"/>
    <mergeCell ref="D307:D308"/>
    <mergeCell ref="E307:E308"/>
    <mergeCell ref="F307:F308"/>
    <mergeCell ref="G307:G308"/>
    <mergeCell ref="H307:H308"/>
    <mergeCell ref="I307:I308"/>
    <mergeCell ref="J307:J308"/>
    <mergeCell ref="J313:J314"/>
    <mergeCell ref="B315:B316"/>
    <mergeCell ref="C315:C316"/>
    <mergeCell ref="D315:D316"/>
    <mergeCell ref="E315:E316"/>
    <mergeCell ref="F315:F316"/>
    <mergeCell ref="G315:G316"/>
    <mergeCell ref="H315:H316"/>
    <mergeCell ref="I315:I316"/>
    <mergeCell ref="J315:J316"/>
    <mergeCell ref="I311:I312"/>
    <mergeCell ref="J311:J312"/>
    <mergeCell ref="B313:B314"/>
    <mergeCell ref="C313:C314"/>
    <mergeCell ref="D313:D314"/>
    <mergeCell ref="E313:E314"/>
    <mergeCell ref="F313:F314"/>
    <mergeCell ref="G313:G314"/>
    <mergeCell ref="H313:H314"/>
    <mergeCell ref="I313:I314"/>
    <mergeCell ref="I319:I320"/>
    <mergeCell ref="J319:J320"/>
    <mergeCell ref="B321:B322"/>
    <mergeCell ref="C321:C322"/>
    <mergeCell ref="D321:D322"/>
    <mergeCell ref="E321:E322"/>
    <mergeCell ref="F321:F322"/>
    <mergeCell ref="G321:G322"/>
    <mergeCell ref="H321:H322"/>
    <mergeCell ref="I321:I322"/>
    <mergeCell ref="H317:H318"/>
    <mergeCell ref="I317:I318"/>
    <mergeCell ref="J317:J318"/>
    <mergeCell ref="B319:B320"/>
    <mergeCell ref="C319:C320"/>
    <mergeCell ref="D319:D320"/>
    <mergeCell ref="E319:E320"/>
    <mergeCell ref="F319:F320"/>
    <mergeCell ref="G319:G320"/>
    <mergeCell ref="H319:H320"/>
    <mergeCell ref="B317:B318"/>
    <mergeCell ref="C317:C318"/>
    <mergeCell ref="D317:D318"/>
    <mergeCell ref="E317:E318"/>
    <mergeCell ref="F317:F318"/>
    <mergeCell ref="G317:G318"/>
    <mergeCell ref="H325:H326"/>
    <mergeCell ref="I325:I326"/>
    <mergeCell ref="J325:J326"/>
    <mergeCell ref="B327:B328"/>
    <mergeCell ref="C327:C328"/>
    <mergeCell ref="D327:D328"/>
    <mergeCell ref="E327:E328"/>
    <mergeCell ref="F327:F328"/>
    <mergeCell ref="G327:G328"/>
    <mergeCell ref="H327:H328"/>
    <mergeCell ref="B325:B326"/>
    <mergeCell ref="C325:C326"/>
    <mergeCell ref="D325:D326"/>
    <mergeCell ref="E325:E326"/>
    <mergeCell ref="F325:F326"/>
    <mergeCell ref="G325:G326"/>
    <mergeCell ref="J321:J322"/>
    <mergeCell ref="B323:B324"/>
    <mergeCell ref="C323:C324"/>
    <mergeCell ref="D323:D324"/>
    <mergeCell ref="E323:E324"/>
    <mergeCell ref="F323:F324"/>
    <mergeCell ref="G323:G324"/>
    <mergeCell ref="H323:H324"/>
    <mergeCell ref="I323:I324"/>
    <mergeCell ref="J323:J324"/>
    <mergeCell ref="J329:J330"/>
    <mergeCell ref="B331:B332"/>
    <mergeCell ref="C331:C332"/>
    <mergeCell ref="D331:D332"/>
    <mergeCell ref="E331:E332"/>
    <mergeCell ref="F331:F332"/>
    <mergeCell ref="G331:G332"/>
    <mergeCell ref="H331:H332"/>
    <mergeCell ref="I331:I332"/>
    <mergeCell ref="J331:J332"/>
    <mergeCell ref="I327:I328"/>
    <mergeCell ref="J327:J328"/>
    <mergeCell ref="B329:B330"/>
    <mergeCell ref="C329:C330"/>
    <mergeCell ref="D329:D330"/>
    <mergeCell ref="E329:E330"/>
    <mergeCell ref="F329:F330"/>
    <mergeCell ref="G329:G330"/>
    <mergeCell ref="H329:H330"/>
    <mergeCell ref="I329:I330"/>
    <mergeCell ref="I335:I336"/>
    <mergeCell ref="J335:J336"/>
    <mergeCell ref="B337:B338"/>
    <mergeCell ref="C337:C338"/>
    <mergeCell ref="D337:D338"/>
    <mergeCell ref="E337:E338"/>
    <mergeCell ref="F337:F338"/>
    <mergeCell ref="G337:G338"/>
    <mergeCell ref="H337:H338"/>
    <mergeCell ref="I337:I338"/>
    <mergeCell ref="H333:H334"/>
    <mergeCell ref="I333:I334"/>
    <mergeCell ref="J333:J334"/>
    <mergeCell ref="B335:B336"/>
    <mergeCell ref="C335:C336"/>
    <mergeCell ref="D335:D336"/>
    <mergeCell ref="E335:E336"/>
    <mergeCell ref="F335:F336"/>
    <mergeCell ref="G335:G336"/>
    <mergeCell ref="H335:H336"/>
    <mergeCell ref="B333:B334"/>
    <mergeCell ref="C333:C334"/>
    <mergeCell ref="D333:D334"/>
    <mergeCell ref="E333:E334"/>
    <mergeCell ref="F333:F334"/>
    <mergeCell ref="G333:G334"/>
    <mergeCell ref="H341:H342"/>
    <mergeCell ref="I341:I342"/>
    <mergeCell ref="J341:J342"/>
    <mergeCell ref="B343:B344"/>
    <mergeCell ref="C343:C344"/>
    <mergeCell ref="D343:D344"/>
    <mergeCell ref="E343:E344"/>
    <mergeCell ref="F343:F344"/>
    <mergeCell ref="G343:G344"/>
    <mergeCell ref="H343:H344"/>
    <mergeCell ref="B341:B342"/>
    <mergeCell ref="C341:C342"/>
    <mergeCell ref="D341:D342"/>
    <mergeCell ref="E341:E342"/>
    <mergeCell ref="F341:F342"/>
    <mergeCell ref="G341:G342"/>
    <mergeCell ref="J337:J338"/>
    <mergeCell ref="B339:B340"/>
    <mergeCell ref="C339:C340"/>
    <mergeCell ref="D339:D340"/>
    <mergeCell ref="E339:E340"/>
    <mergeCell ref="F339:F340"/>
    <mergeCell ref="G339:G340"/>
    <mergeCell ref="H339:H340"/>
    <mergeCell ref="I339:I340"/>
    <mergeCell ref="J339:J340"/>
    <mergeCell ref="J345:J346"/>
    <mergeCell ref="B347:B348"/>
    <mergeCell ref="C347:C348"/>
    <mergeCell ref="D347:D348"/>
    <mergeCell ref="E347:E348"/>
    <mergeCell ref="F347:F348"/>
    <mergeCell ref="G347:G348"/>
    <mergeCell ref="H347:H348"/>
    <mergeCell ref="I347:I348"/>
    <mergeCell ref="J347:J348"/>
    <mergeCell ref="I343:I344"/>
    <mergeCell ref="J343:J344"/>
    <mergeCell ref="B345:B346"/>
    <mergeCell ref="C345:C346"/>
    <mergeCell ref="D345:D346"/>
    <mergeCell ref="E345:E346"/>
    <mergeCell ref="F345:F346"/>
    <mergeCell ref="G345:G346"/>
    <mergeCell ref="H345:H346"/>
    <mergeCell ref="I345:I346"/>
    <mergeCell ref="I351:I352"/>
    <mergeCell ref="J351:J352"/>
    <mergeCell ref="B353:B354"/>
    <mergeCell ref="C353:C354"/>
    <mergeCell ref="D353:D354"/>
    <mergeCell ref="E353:E354"/>
    <mergeCell ref="F353:F354"/>
    <mergeCell ref="G353:G354"/>
    <mergeCell ref="H353:H354"/>
    <mergeCell ref="I353:I354"/>
    <mergeCell ref="H349:H350"/>
    <mergeCell ref="I349:I350"/>
    <mergeCell ref="J349:J350"/>
    <mergeCell ref="B351:B352"/>
    <mergeCell ref="C351:C352"/>
    <mergeCell ref="D351:D352"/>
    <mergeCell ref="E351:E352"/>
    <mergeCell ref="F351:F352"/>
    <mergeCell ref="G351:G352"/>
    <mergeCell ref="H351:H352"/>
    <mergeCell ref="B349:B350"/>
    <mergeCell ref="C349:C350"/>
    <mergeCell ref="D349:D350"/>
    <mergeCell ref="E349:E350"/>
    <mergeCell ref="F349:F350"/>
    <mergeCell ref="G349:G350"/>
    <mergeCell ref="H357:H358"/>
    <mergeCell ref="I357:I358"/>
    <mergeCell ref="J357:J358"/>
    <mergeCell ref="B359:B360"/>
    <mergeCell ref="C359:C360"/>
    <mergeCell ref="D359:D360"/>
    <mergeCell ref="E359:E360"/>
    <mergeCell ref="F359:F360"/>
    <mergeCell ref="G359:G360"/>
    <mergeCell ref="H359:H360"/>
    <mergeCell ref="B357:B358"/>
    <mergeCell ref="C357:C358"/>
    <mergeCell ref="D357:D358"/>
    <mergeCell ref="E357:E358"/>
    <mergeCell ref="F357:F358"/>
    <mergeCell ref="G357:G358"/>
    <mergeCell ref="J353:J354"/>
    <mergeCell ref="B355:B356"/>
    <mergeCell ref="C355:C356"/>
    <mergeCell ref="D355:D356"/>
    <mergeCell ref="E355:E356"/>
    <mergeCell ref="F355:F356"/>
    <mergeCell ref="G355:G356"/>
    <mergeCell ref="H355:H356"/>
    <mergeCell ref="I355:I356"/>
    <mergeCell ref="J355:J356"/>
    <mergeCell ref="J361:J362"/>
    <mergeCell ref="B363:B364"/>
    <mergeCell ref="C363:C364"/>
    <mergeCell ref="D363:D364"/>
    <mergeCell ref="E363:E364"/>
    <mergeCell ref="F363:F364"/>
    <mergeCell ref="G363:G364"/>
    <mergeCell ref="H363:H364"/>
    <mergeCell ref="I363:I364"/>
    <mergeCell ref="J363:J364"/>
    <mergeCell ref="I359:I360"/>
    <mergeCell ref="J359:J360"/>
    <mergeCell ref="B361:B362"/>
    <mergeCell ref="C361:C362"/>
    <mergeCell ref="D361:D362"/>
    <mergeCell ref="E361:E362"/>
    <mergeCell ref="F361:F362"/>
    <mergeCell ref="G361:G362"/>
    <mergeCell ref="H361:H362"/>
    <mergeCell ref="I361:I362"/>
    <mergeCell ref="I367:I368"/>
    <mergeCell ref="J367:J368"/>
    <mergeCell ref="B369:B370"/>
    <mergeCell ref="C369:C370"/>
    <mergeCell ref="D369:D370"/>
    <mergeCell ref="E369:E370"/>
    <mergeCell ref="F369:F370"/>
    <mergeCell ref="G369:G370"/>
    <mergeCell ref="H369:H370"/>
    <mergeCell ref="I369:I370"/>
    <mergeCell ref="H365:H366"/>
    <mergeCell ref="I365:I366"/>
    <mergeCell ref="J365:J366"/>
    <mergeCell ref="B367:B368"/>
    <mergeCell ref="C367:C368"/>
    <mergeCell ref="D367:D368"/>
    <mergeCell ref="E367:E368"/>
    <mergeCell ref="F367:F368"/>
    <mergeCell ref="G367:G368"/>
    <mergeCell ref="H367:H368"/>
    <mergeCell ref="B365:B366"/>
    <mergeCell ref="C365:C366"/>
    <mergeCell ref="D365:D366"/>
    <mergeCell ref="E365:E366"/>
    <mergeCell ref="F365:F366"/>
    <mergeCell ref="G365:G366"/>
    <mergeCell ref="H373:H374"/>
    <mergeCell ref="I373:I374"/>
    <mergeCell ref="J373:J374"/>
    <mergeCell ref="B375:B376"/>
    <mergeCell ref="C375:C376"/>
    <mergeCell ref="D375:D376"/>
    <mergeCell ref="E375:E376"/>
    <mergeCell ref="F375:F376"/>
    <mergeCell ref="G375:G376"/>
    <mergeCell ref="H375:H376"/>
    <mergeCell ref="B373:B374"/>
    <mergeCell ref="C373:C374"/>
    <mergeCell ref="D373:D374"/>
    <mergeCell ref="E373:E374"/>
    <mergeCell ref="F373:F374"/>
    <mergeCell ref="G373:G374"/>
    <mergeCell ref="J369:J370"/>
    <mergeCell ref="B371:B372"/>
    <mergeCell ref="C371:C372"/>
    <mergeCell ref="D371:D372"/>
    <mergeCell ref="E371:E372"/>
    <mergeCell ref="F371:F372"/>
    <mergeCell ref="G371:G372"/>
    <mergeCell ref="H371:H372"/>
    <mergeCell ref="I371:I372"/>
    <mergeCell ref="J371:J372"/>
    <mergeCell ref="J377:J378"/>
    <mergeCell ref="B379:B380"/>
    <mergeCell ref="C379:C380"/>
    <mergeCell ref="D379:D380"/>
    <mergeCell ref="E379:E380"/>
    <mergeCell ref="F379:F380"/>
    <mergeCell ref="G379:G380"/>
    <mergeCell ref="H379:H380"/>
    <mergeCell ref="I379:I380"/>
    <mergeCell ref="J379:J380"/>
    <mergeCell ref="I375:I376"/>
    <mergeCell ref="J375:J376"/>
    <mergeCell ref="B377:B378"/>
    <mergeCell ref="C377:C378"/>
    <mergeCell ref="D377:D378"/>
    <mergeCell ref="E377:E378"/>
    <mergeCell ref="F377:F378"/>
    <mergeCell ref="G377:G378"/>
    <mergeCell ref="H377:H378"/>
    <mergeCell ref="I377:I378"/>
    <mergeCell ref="I383:I384"/>
    <mergeCell ref="J383:J384"/>
    <mergeCell ref="B385:B386"/>
    <mergeCell ref="C385:C386"/>
    <mergeCell ref="D385:D386"/>
    <mergeCell ref="E385:E386"/>
    <mergeCell ref="F385:F386"/>
    <mergeCell ref="G385:G386"/>
    <mergeCell ref="H385:H386"/>
    <mergeCell ref="I385:I386"/>
    <mergeCell ref="H381:H382"/>
    <mergeCell ref="I381:I382"/>
    <mergeCell ref="J381:J382"/>
    <mergeCell ref="B383:B384"/>
    <mergeCell ref="C383:C384"/>
    <mergeCell ref="D383:D384"/>
    <mergeCell ref="E383:E384"/>
    <mergeCell ref="F383:F384"/>
    <mergeCell ref="G383:G384"/>
    <mergeCell ref="H383:H384"/>
    <mergeCell ref="B381:B382"/>
    <mergeCell ref="C381:C382"/>
    <mergeCell ref="D381:D382"/>
    <mergeCell ref="E381:E382"/>
    <mergeCell ref="F381:F382"/>
    <mergeCell ref="G381:G382"/>
    <mergeCell ref="H389:H390"/>
    <mergeCell ref="I389:I390"/>
    <mergeCell ref="J389:J390"/>
    <mergeCell ref="B391:B392"/>
    <mergeCell ref="C391:C392"/>
    <mergeCell ref="D391:D392"/>
    <mergeCell ref="E391:E392"/>
    <mergeCell ref="F391:F392"/>
    <mergeCell ref="G391:G392"/>
    <mergeCell ref="H391:H392"/>
    <mergeCell ref="B389:B390"/>
    <mergeCell ref="C389:C390"/>
    <mergeCell ref="D389:D390"/>
    <mergeCell ref="E389:E390"/>
    <mergeCell ref="F389:F390"/>
    <mergeCell ref="G389:G390"/>
    <mergeCell ref="J385:J386"/>
    <mergeCell ref="B387:B388"/>
    <mergeCell ref="C387:C388"/>
    <mergeCell ref="D387:D388"/>
    <mergeCell ref="E387:E388"/>
    <mergeCell ref="F387:F388"/>
    <mergeCell ref="G387:G388"/>
    <mergeCell ref="H387:H388"/>
    <mergeCell ref="I387:I388"/>
    <mergeCell ref="J387:J388"/>
    <mergeCell ref="J393:J394"/>
    <mergeCell ref="B395:B396"/>
    <mergeCell ref="C395:C396"/>
    <mergeCell ref="D395:D396"/>
    <mergeCell ref="E395:E396"/>
    <mergeCell ref="F395:F396"/>
    <mergeCell ref="G395:G396"/>
    <mergeCell ref="H395:H396"/>
    <mergeCell ref="I395:I396"/>
    <mergeCell ref="J395:J396"/>
    <mergeCell ref="I391:I392"/>
    <mergeCell ref="J391:J392"/>
    <mergeCell ref="B393:B394"/>
    <mergeCell ref="C393:C394"/>
    <mergeCell ref="D393:D394"/>
    <mergeCell ref="E393:E394"/>
    <mergeCell ref="F393:F394"/>
    <mergeCell ref="G393:G394"/>
    <mergeCell ref="H393:H394"/>
    <mergeCell ref="I393:I394"/>
    <mergeCell ref="I399:I400"/>
    <mergeCell ref="J399:J400"/>
    <mergeCell ref="B401:B402"/>
    <mergeCell ref="C401:C402"/>
    <mergeCell ref="D401:D402"/>
    <mergeCell ref="E401:E402"/>
    <mergeCell ref="F401:F402"/>
    <mergeCell ref="G401:G402"/>
    <mergeCell ref="H401:H402"/>
    <mergeCell ref="I401:I402"/>
    <mergeCell ref="H397:H398"/>
    <mergeCell ref="I397:I398"/>
    <mergeCell ref="J397:J398"/>
    <mergeCell ref="B399:B400"/>
    <mergeCell ref="C399:C400"/>
    <mergeCell ref="D399:D400"/>
    <mergeCell ref="E399:E400"/>
    <mergeCell ref="F399:F400"/>
    <mergeCell ref="G399:G400"/>
    <mergeCell ref="H399:H400"/>
    <mergeCell ref="B397:B398"/>
    <mergeCell ref="C397:C398"/>
    <mergeCell ref="D397:D398"/>
    <mergeCell ref="E397:E398"/>
    <mergeCell ref="F397:F398"/>
    <mergeCell ref="G397:G398"/>
    <mergeCell ref="H405:H406"/>
    <mergeCell ref="I405:I406"/>
    <mergeCell ref="J405:J406"/>
    <mergeCell ref="B407:B408"/>
    <mergeCell ref="C407:C408"/>
    <mergeCell ref="D407:D408"/>
    <mergeCell ref="E407:E408"/>
    <mergeCell ref="F407:F408"/>
    <mergeCell ref="G407:G408"/>
    <mergeCell ref="H407:H408"/>
    <mergeCell ref="B405:B406"/>
    <mergeCell ref="C405:C406"/>
    <mergeCell ref="D405:D406"/>
    <mergeCell ref="E405:E406"/>
    <mergeCell ref="F405:F406"/>
    <mergeCell ref="G405:G406"/>
    <mergeCell ref="J401:J402"/>
    <mergeCell ref="B403:B404"/>
    <mergeCell ref="C403:C404"/>
    <mergeCell ref="D403:D404"/>
    <mergeCell ref="E403:E404"/>
    <mergeCell ref="F403:F404"/>
    <mergeCell ref="G403:G404"/>
    <mergeCell ref="H403:H404"/>
    <mergeCell ref="I403:I404"/>
    <mergeCell ref="J403:J404"/>
    <mergeCell ref="J409:J410"/>
    <mergeCell ref="B411:B412"/>
    <mergeCell ref="C411:C412"/>
    <mergeCell ref="D411:D412"/>
    <mergeCell ref="E411:E412"/>
    <mergeCell ref="F411:F412"/>
    <mergeCell ref="G411:G412"/>
    <mergeCell ref="H411:H412"/>
    <mergeCell ref="I411:I412"/>
    <mergeCell ref="J411:J412"/>
    <mergeCell ref="I407:I408"/>
    <mergeCell ref="J407:J408"/>
    <mergeCell ref="B409:B410"/>
    <mergeCell ref="C409:C410"/>
    <mergeCell ref="D409:D410"/>
    <mergeCell ref="E409:E410"/>
    <mergeCell ref="F409:F410"/>
    <mergeCell ref="G409:G410"/>
    <mergeCell ref="H409:H410"/>
    <mergeCell ref="I409:I410"/>
    <mergeCell ref="I415:I416"/>
    <mergeCell ref="J415:J416"/>
    <mergeCell ref="B417:B418"/>
    <mergeCell ref="C417:C418"/>
    <mergeCell ref="D417:D418"/>
    <mergeCell ref="E417:E418"/>
    <mergeCell ref="F417:F418"/>
    <mergeCell ref="G417:G418"/>
    <mergeCell ref="H417:H418"/>
    <mergeCell ref="I417:I418"/>
    <mergeCell ref="H413:H414"/>
    <mergeCell ref="I413:I414"/>
    <mergeCell ref="J413:J414"/>
    <mergeCell ref="B415:B416"/>
    <mergeCell ref="C415:C416"/>
    <mergeCell ref="D415:D416"/>
    <mergeCell ref="E415:E416"/>
    <mergeCell ref="F415:F416"/>
    <mergeCell ref="G415:G416"/>
    <mergeCell ref="H415:H416"/>
    <mergeCell ref="B413:B414"/>
    <mergeCell ref="C413:C414"/>
    <mergeCell ref="D413:D414"/>
    <mergeCell ref="E413:E414"/>
    <mergeCell ref="F413:F414"/>
    <mergeCell ref="G413:G414"/>
    <mergeCell ref="H421:H422"/>
    <mergeCell ref="I421:I422"/>
    <mergeCell ref="J421:J422"/>
    <mergeCell ref="B423:B424"/>
    <mergeCell ref="C423:C424"/>
    <mergeCell ref="D423:D424"/>
    <mergeCell ref="E423:E424"/>
    <mergeCell ref="F423:F424"/>
    <mergeCell ref="G423:G424"/>
    <mergeCell ref="H423:H424"/>
    <mergeCell ref="B421:B422"/>
    <mergeCell ref="C421:C422"/>
    <mergeCell ref="D421:D422"/>
    <mergeCell ref="E421:E422"/>
    <mergeCell ref="F421:F422"/>
    <mergeCell ref="G421:G422"/>
    <mergeCell ref="J417:J418"/>
    <mergeCell ref="B419:B420"/>
    <mergeCell ref="C419:C420"/>
    <mergeCell ref="D419:D420"/>
    <mergeCell ref="E419:E420"/>
    <mergeCell ref="F419:F420"/>
    <mergeCell ref="G419:G420"/>
    <mergeCell ref="H419:H420"/>
    <mergeCell ref="I419:I420"/>
    <mergeCell ref="J419:J420"/>
    <mergeCell ref="J425:J426"/>
    <mergeCell ref="B427:B428"/>
    <mergeCell ref="C427:C428"/>
    <mergeCell ref="D427:D428"/>
    <mergeCell ref="E427:E428"/>
    <mergeCell ref="F427:F428"/>
    <mergeCell ref="G427:G428"/>
    <mergeCell ref="H427:H428"/>
    <mergeCell ref="I427:I428"/>
    <mergeCell ref="J427:J428"/>
    <mergeCell ref="I423:I424"/>
    <mergeCell ref="J423:J424"/>
    <mergeCell ref="B425:B426"/>
    <mergeCell ref="C425:C426"/>
    <mergeCell ref="D425:D426"/>
    <mergeCell ref="E425:E426"/>
    <mergeCell ref="F425:F426"/>
    <mergeCell ref="G425:G426"/>
    <mergeCell ref="H425:H426"/>
    <mergeCell ref="I425:I426"/>
    <mergeCell ref="I431:I432"/>
    <mergeCell ref="J431:J432"/>
    <mergeCell ref="B433:B434"/>
    <mergeCell ref="C433:C434"/>
    <mergeCell ref="D433:D434"/>
    <mergeCell ref="E433:E434"/>
    <mergeCell ref="F433:F434"/>
    <mergeCell ref="G433:G434"/>
    <mergeCell ref="H433:H434"/>
    <mergeCell ref="I433:I434"/>
    <mergeCell ref="H429:H430"/>
    <mergeCell ref="I429:I430"/>
    <mergeCell ref="J429:J430"/>
    <mergeCell ref="B431:B432"/>
    <mergeCell ref="C431:C432"/>
    <mergeCell ref="D431:D432"/>
    <mergeCell ref="E431:E432"/>
    <mergeCell ref="F431:F432"/>
    <mergeCell ref="G431:G432"/>
    <mergeCell ref="H431:H432"/>
    <mergeCell ref="B429:B430"/>
    <mergeCell ref="C429:C430"/>
    <mergeCell ref="D429:D430"/>
    <mergeCell ref="E429:E430"/>
    <mergeCell ref="F429:F430"/>
    <mergeCell ref="G429:G430"/>
    <mergeCell ref="H437:H438"/>
    <mergeCell ref="I437:I438"/>
    <mergeCell ref="J437:J438"/>
    <mergeCell ref="B439:B440"/>
    <mergeCell ref="C439:C440"/>
    <mergeCell ref="D439:D440"/>
    <mergeCell ref="E439:E440"/>
    <mergeCell ref="F439:F440"/>
    <mergeCell ref="G439:G440"/>
    <mergeCell ref="H439:H440"/>
    <mergeCell ref="B437:B438"/>
    <mergeCell ref="C437:C438"/>
    <mergeCell ref="D437:D438"/>
    <mergeCell ref="E437:E438"/>
    <mergeCell ref="F437:F438"/>
    <mergeCell ref="G437:G438"/>
    <mergeCell ref="J433:J434"/>
    <mergeCell ref="B435:B436"/>
    <mergeCell ref="C435:C436"/>
    <mergeCell ref="D435:D436"/>
    <mergeCell ref="E435:E436"/>
    <mergeCell ref="F435:F436"/>
    <mergeCell ref="G435:G436"/>
    <mergeCell ref="H435:H436"/>
    <mergeCell ref="I435:I436"/>
    <mergeCell ref="J435:J436"/>
    <mergeCell ref="J441:J442"/>
    <mergeCell ref="B443:B444"/>
    <mergeCell ref="C443:C444"/>
    <mergeCell ref="D443:D444"/>
    <mergeCell ref="E443:E444"/>
    <mergeCell ref="F443:F444"/>
    <mergeCell ref="G443:G444"/>
    <mergeCell ref="H443:H444"/>
    <mergeCell ref="I443:I444"/>
    <mergeCell ref="J443:J444"/>
    <mergeCell ref="I439:I440"/>
    <mergeCell ref="J439:J440"/>
    <mergeCell ref="B441:B442"/>
    <mergeCell ref="C441:C442"/>
    <mergeCell ref="D441:D442"/>
    <mergeCell ref="E441:E442"/>
    <mergeCell ref="F441:F442"/>
    <mergeCell ref="G441:G442"/>
    <mergeCell ref="H441:H442"/>
    <mergeCell ref="I441:I442"/>
    <mergeCell ref="I447:I448"/>
    <mergeCell ref="J447:J448"/>
    <mergeCell ref="B449:B450"/>
    <mergeCell ref="C449:C450"/>
    <mergeCell ref="D449:D450"/>
    <mergeCell ref="E449:E450"/>
    <mergeCell ref="F449:F450"/>
    <mergeCell ref="G449:G450"/>
    <mergeCell ref="H449:H450"/>
    <mergeCell ref="I449:I450"/>
    <mergeCell ref="H445:H446"/>
    <mergeCell ref="I445:I446"/>
    <mergeCell ref="J445:J446"/>
    <mergeCell ref="B447:B448"/>
    <mergeCell ref="C447:C448"/>
    <mergeCell ref="D447:D448"/>
    <mergeCell ref="E447:E448"/>
    <mergeCell ref="F447:F448"/>
    <mergeCell ref="G447:G448"/>
    <mergeCell ref="H447:H448"/>
    <mergeCell ref="B445:B446"/>
    <mergeCell ref="C445:C446"/>
    <mergeCell ref="D445:D446"/>
    <mergeCell ref="E445:E446"/>
    <mergeCell ref="F445:F446"/>
    <mergeCell ref="G445:G446"/>
    <mergeCell ref="H453:H454"/>
    <mergeCell ref="I453:I454"/>
    <mergeCell ref="J453:J454"/>
    <mergeCell ref="B455:B456"/>
    <mergeCell ref="C455:C456"/>
    <mergeCell ref="D455:D456"/>
    <mergeCell ref="E455:E456"/>
    <mergeCell ref="F455:F456"/>
    <mergeCell ref="G455:G456"/>
    <mergeCell ref="H455:H456"/>
    <mergeCell ref="B453:B454"/>
    <mergeCell ref="C453:C454"/>
    <mergeCell ref="D453:D454"/>
    <mergeCell ref="E453:E454"/>
    <mergeCell ref="F453:F454"/>
    <mergeCell ref="G453:G454"/>
    <mergeCell ref="J449:J450"/>
    <mergeCell ref="B451:B452"/>
    <mergeCell ref="C451:C452"/>
    <mergeCell ref="D451:D452"/>
    <mergeCell ref="E451:E452"/>
    <mergeCell ref="F451:F452"/>
    <mergeCell ref="G451:G452"/>
    <mergeCell ref="H451:H452"/>
    <mergeCell ref="I451:I452"/>
    <mergeCell ref="J451:J452"/>
    <mergeCell ref="J457:J458"/>
    <mergeCell ref="B459:B460"/>
    <mergeCell ref="C459:C460"/>
    <mergeCell ref="D459:D460"/>
    <mergeCell ref="E459:E460"/>
    <mergeCell ref="F459:F460"/>
    <mergeCell ref="G459:G460"/>
    <mergeCell ref="H459:H460"/>
    <mergeCell ref="I459:I460"/>
    <mergeCell ref="J459:J460"/>
    <mergeCell ref="I455:I456"/>
    <mergeCell ref="J455:J456"/>
    <mergeCell ref="B457:B458"/>
    <mergeCell ref="C457:C458"/>
    <mergeCell ref="D457:D458"/>
    <mergeCell ref="E457:E458"/>
    <mergeCell ref="F457:F458"/>
    <mergeCell ref="G457:G458"/>
    <mergeCell ref="H457:H458"/>
    <mergeCell ref="I457:I458"/>
    <mergeCell ref="I463:I464"/>
    <mergeCell ref="J463:J464"/>
    <mergeCell ref="B465:B466"/>
    <mergeCell ref="C465:C466"/>
    <mergeCell ref="D465:D466"/>
    <mergeCell ref="E465:E466"/>
    <mergeCell ref="F465:F466"/>
    <mergeCell ref="G465:G466"/>
    <mergeCell ref="H465:H466"/>
    <mergeCell ref="I465:I466"/>
    <mergeCell ref="H461:H462"/>
    <mergeCell ref="I461:I462"/>
    <mergeCell ref="J461:J462"/>
    <mergeCell ref="B463:B464"/>
    <mergeCell ref="C463:C464"/>
    <mergeCell ref="D463:D464"/>
    <mergeCell ref="E463:E464"/>
    <mergeCell ref="F463:F464"/>
    <mergeCell ref="G463:G464"/>
    <mergeCell ref="H463:H464"/>
    <mergeCell ref="B461:B462"/>
    <mergeCell ref="C461:C462"/>
    <mergeCell ref="D461:D462"/>
    <mergeCell ref="E461:E462"/>
    <mergeCell ref="F461:F462"/>
    <mergeCell ref="G461:G462"/>
    <mergeCell ref="H469:H470"/>
    <mergeCell ref="I469:I470"/>
    <mergeCell ref="J469:J470"/>
    <mergeCell ref="B471:B472"/>
    <mergeCell ref="C471:C472"/>
    <mergeCell ref="D471:D472"/>
    <mergeCell ref="E471:E472"/>
    <mergeCell ref="F471:F472"/>
    <mergeCell ref="G471:G472"/>
    <mergeCell ref="H471:H472"/>
    <mergeCell ref="B469:B470"/>
    <mergeCell ref="C469:C470"/>
    <mergeCell ref="D469:D470"/>
    <mergeCell ref="E469:E470"/>
    <mergeCell ref="F469:F470"/>
    <mergeCell ref="G469:G470"/>
    <mergeCell ref="J465:J466"/>
    <mergeCell ref="B467:B468"/>
    <mergeCell ref="C467:C468"/>
    <mergeCell ref="D467:D468"/>
    <mergeCell ref="E467:E468"/>
    <mergeCell ref="F467:F468"/>
    <mergeCell ref="G467:G468"/>
    <mergeCell ref="H467:H468"/>
    <mergeCell ref="I467:I468"/>
    <mergeCell ref="J467:J468"/>
    <mergeCell ref="J473:J474"/>
    <mergeCell ref="B475:B476"/>
    <mergeCell ref="C475:C476"/>
    <mergeCell ref="D475:D476"/>
    <mergeCell ref="E475:E476"/>
    <mergeCell ref="F475:F476"/>
    <mergeCell ref="G475:G476"/>
    <mergeCell ref="H475:H476"/>
    <mergeCell ref="I475:I476"/>
    <mergeCell ref="J475:J476"/>
    <mergeCell ref="I471:I472"/>
    <mergeCell ref="J471:J472"/>
    <mergeCell ref="B473:B474"/>
    <mergeCell ref="C473:C474"/>
    <mergeCell ref="D473:D474"/>
    <mergeCell ref="E473:E474"/>
    <mergeCell ref="F473:F474"/>
    <mergeCell ref="G473:G474"/>
    <mergeCell ref="H473:H474"/>
    <mergeCell ref="I473:I474"/>
    <mergeCell ref="I479:I480"/>
    <mergeCell ref="J479:J480"/>
    <mergeCell ref="B481:B482"/>
    <mergeCell ref="C481:C482"/>
    <mergeCell ref="D481:D482"/>
    <mergeCell ref="E481:E482"/>
    <mergeCell ref="F481:F482"/>
    <mergeCell ref="G481:G482"/>
    <mergeCell ref="H481:H482"/>
    <mergeCell ref="I481:I482"/>
    <mergeCell ref="H477:H478"/>
    <mergeCell ref="I477:I478"/>
    <mergeCell ref="J477:J478"/>
    <mergeCell ref="B479:B480"/>
    <mergeCell ref="C479:C480"/>
    <mergeCell ref="D479:D480"/>
    <mergeCell ref="E479:E480"/>
    <mergeCell ref="F479:F480"/>
    <mergeCell ref="G479:G480"/>
    <mergeCell ref="H479:H480"/>
    <mergeCell ref="B477:B478"/>
    <mergeCell ref="C477:C478"/>
    <mergeCell ref="D477:D478"/>
    <mergeCell ref="E477:E478"/>
    <mergeCell ref="F477:F478"/>
    <mergeCell ref="G477:G478"/>
    <mergeCell ref="H485:H486"/>
    <mergeCell ref="I485:I486"/>
    <mergeCell ref="J485:J486"/>
    <mergeCell ref="B487:B488"/>
    <mergeCell ref="C487:C488"/>
    <mergeCell ref="D487:D488"/>
    <mergeCell ref="E487:E488"/>
    <mergeCell ref="F487:F488"/>
    <mergeCell ref="G487:G488"/>
    <mergeCell ref="H487:H488"/>
    <mergeCell ref="B485:B486"/>
    <mergeCell ref="C485:C486"/>
    <mergeCell ref="D485:D486"/>
    <mergeCell ref="E485:E486"/>
    <mergeCell ref="F485:F486"/>
    <mergeCell ref="G485:G486"/>
    <mergeCell ref="J481:J482"/>
    <mergeCell ref="B483:B484"/>
    <mergeCell ref="C483:C484"/>
    <mergeCell ref="D483:D484"/>
    <mergeCell ref="E483:E484"/>
    <mergeCell ref="F483:F484"/>
    <mergeCell ref="G483:G484"/>
    <mergeCell ref="H483:H484"/>
    <mergeCell ref="I483:I484"/>
    <mergeCell ref="J483:J484"/>
    <mergeCell ref="J489:J490"/>
    <mergeCell ref="B491:B492"/>
    <mergeCell ref="C491:C492"/>
    <mergeCell ref="D491:D492"/>
    <mergeCell ref="E491:E492"/>
    <mergeCell ref="F491:F492"/>
    <mergeCell ref="G491:G492"/>
    <mergeCell ref="H491:H492"/>
    <mergeCell ref="I491:I492"/>
    <mergeCell ref="J491:J492"/>
    <mergeCell ref="I487:I488"/>
    <mergeCell ref="J487:J488"/>
    <mergeCell ref="B489:B490"/>
    <mergeCell ref="C489:C490"/>
    <mergeCell ref="D489:D490"/>
    <mergeCell ref="E489:E490"/>
    <mergeCell ref="F489:F490"/>
    <mergeCell ref="G489:G490"/>
    <mergeCell ref="H489:H490"/>
    <mergeCell ref="I489:I490"/>
    <mergeCell ref="I495:I496"/>
    <mergeCell ref="J495:J496"/>
    <mergeCell ref="B497:B498"/>
    <mergeCell ref="C497:C498"/>
    <mergeCell ref="D497:D498"/>
    <mergeCell ref="E497:E498"/>
    <mergeCell ref="F497:F498"/>
    <mergeCell ref="G497:G498"/>
    <mergeCell ref="H497:H498"/>
    <mergeCell ref="I497:I498"/>
    <mergeCell ref="H493:H494"/>
    <mergeCell ref="I493:I494"/>
    <mergeCell ref="J493:J494"/>
    <mergeCell ref="B495:B496"/>
    <mergeCell ref="C495:C496"/>
    <mergeCell ref="D495:D496"/>
    <mergeCell ref="E495:E496"/>
    <mergeCell ref="F495:F496"/>
    <mergeCell ref="G495:G496"/>
    <mergeCell ref="H495:H496"/>
    <mergeCell ref="B493:B494"/>
    <mergeCell ref="C493:C494"/>
    <mergeCell ref="D493:D494"/>
    <mergeCell ref="E493:E494"/>
    <mergeCell ref="F493:F494"/>
    <mergeCell ref="G493:G494"/>
    <mergeCell ref="H501:H502"/>
    <mergeCell ref="I501:I502"/>
    <mergeCell ref="J501:J502"/>
    <mergeCell ref="B503:B504"/>
    <mergeCell ref="C503:C504"/>
    <mergeCell ref="D503:D504"/>
    <mergeCell ref="E503:E504"/>
    <mergeCell ref="F503:F504"/>
    <mergeCell ref="G503:G504"/>
    <mergeCell ref="H503:H504"/>
    <mergeCell ref="B501:B502"/>
    <mergeCell ref="C501:C502"/>
    <mergeCell ref="D501:D502"/>
    <mergeCell ref="E501:E502"/>
    <mergeCell ref="F501:F502"/>
    <mergeCell ref="G501:G502"/>
    <mergeCell ref="J497:J498"/>
    <mergeCell ref="B499:B500"/>
    <mergeCell ref="C499:C500"/>
    <mergeCell ref="D499:D500"/>
    <mergeCell ref="E499:E500"/>
    <mergeCell ref="F499:F500"/>
    <mergeCell ref="G499:G500"/>
    <mergeCell ref="H499:H500"/>
    <mergeCell ref="I499:I500"/>
    <mergeCell ref="J499:J500"/>
    <mergeCell ref="J505:J506"/>
    <mergeCell ref="B507:B508"/>
    <mergeCell ref="C507:C508"/>
    <mergeCell ref="D507:D508"/>
    <mergeCell ref="E507:E508"/>
    <mergeCell ref="F507:F508"/>
    <mergeCell ref="G507:G508"/>
    <mergeCell ref="H507:H508"/>
    <mergeCell ref="I507:I508"/>
    <mergeCell ref="J507:J508"/>
    <mergeCell ref="I503:I504"/>
    <mergeCell ref="J503:J504"/>
    <mergeCell ref="B505:B506"/>
    <mergeCell ref="C505:C506"/>
    <mergeCell ref="D505:D506"/>
    <mergeCell ref="E505:E506"/>
    <mergeCell ref="F505:F506"/>
    <mergeCell ref="G505:G506"/>
    <mergeCell ref="H505:H506"/>
    <mergeCell ref="I505:I506"/>
    <mergeCell ref="I511:I512"/>
    <mergeCell ref="J511:J512"/>
    <mergeCell ref="B513:B514"/>
    <mergeCell ref="C513:C514"/>
    <mergeCell ref="D513:D514"/>
    <mergeCell ref="E513:E514"/>
    <mergeCell ref="F513:F514"/>
    <mergeCell ref="G513:G514"/>
    <mergeCell ref="H513:H514"/>
    <mergeCell ref="I513:I514"/>
    <mergeCell ref="H509:H510"/>
    <mergeCell ref="I509:I510"/>
    <mergeCell ref="J509:J510"/>
    <mergeCell ref="B511:B512"/>
    <mergeCell ref="C511:C512"/>
    <mergeCell ref="D511:D512"/>
    <mergeCell ref="E511:E512"/>
    <mergeCell ref="F511:F512"/>
    <mergeCell ref="G511:G512"/>
    <mergeCell ref="H511:H512"/>
    <mergeCell ref="B509:B510"/>
    <mergeCell ref="C509:C510"/>
    <mergeCell ref="D509:D510"/>
    <mergeCell ref="E509:E510"/>
    <mergeCell ref="F509:F510"/>
    <mergeCell ref="G509:G510"/>
    <mergeCell ref="H517:H518"/>
    <mergeCell ref="I517:I518"/>
    <mergeCell ref="J517:J518"/>
    <mergeCell ref="B519:B520"/>
    <mergeCell ref="C519:C520"/>
    <mergeCell ref="D519:D520"/>
    <mergeCell ref="E519:E520"/>
    <mergeCell ref="F519:F520"/>
    <mergeCell ref="G519:G520"/>
    <mergeCell ref="H519:H520"/>
    <mergeCell ref="B517:B518"/>
    <mergeCell ref="C517:C518"/>
    <mergeCell ref="D517:D518"/>
    <mergeCell ref="E517:E518"/>
    <mergeCell ref="F517:F518"/>
    <mergeCell ref="G517:G518"/>
    <mergeCell ref="J513:J514"/>
    <mergeCell ref="B515:B516"/>
    <mergeCell ref="C515:C516"/>
    <mergeCell ref="D515:D516"/>
    <mergeCell ref="E515:E516"/>
    <mergeCell ref="F515:F516"/>
    <mergeCell ref="G515:G516"/>
    <mergeCell ref="H515:H516"/>
    <mergeCell ref="I515:I516"/>
    <mergeCell ref="J515:J516"/>
    <mergeCell ref="J521:J522"/>
    <mergeCell ref="B523:B524"/>
    <mergeCell ref="C523:C524"/>
    <mergeCell ref="D523:D524"/>
    <mergeCell ref="E523:E524"/>
    <mergeCell ref="F523:F524"/>
    <mergeCell ref="G523:G524"/>
    <mergeCell ref="H523:H524"/>
    <mergeCell ref="I523:I524"/>
    <mergeCell ref="J523:J524"/>
    <mergeCell ref="I519:I520"/>
    <mergeCell ref="J519:J520"/>
    <mergeCell ref="B521:B522"/>
    <mergeCell ref="C521:C522"/>
    <mergeCell ref="D521:D522"/>
    <mergeCell ref="E521:E522"/>
    <mergeCell ref="F521:F522"/>
    <mergeCell ref="G521:G522"/>
    <mergeCell ref="H521:H522"/>
    <mergeCell ref="I521:I522"/>
    <mergeCell ref="I527:I528"/>
    <mergeCell ref="J527:J528"/>
    <mergeCell ref="B529:B530"/>
    <mergeCell ref="C529:C530"/>
    <mergeCell ref="D529:D530"/>
    <mergeCell ref="E529:E530"/>
    <mergeCell ref="F529:F530"/>
    <mergeCell ref="G529:G530"/>
    <mergeCell ref="H529:H530"/>
    <mergeCell ref="I529:I530"/>
    <mergeCell ref="H525:H526"/>
    <mergeCell ref="I525:I526"/>
    <mergeCell ref="J525:J526"/>
    <mergeCell ref="B527:B528"/>
    <mergeCell ref="C527:C528"/>
    <mergeCell ref="D527:D528"/>
    <mergeCell ref="E527:E528"/>
    <mergeCell ref="F527:F528"/>
    <mergeCell ref="G527:G528"/>
    <mergeCell ref="H527:H528"/>
    <mergeCell ref="B525:B526"/>
    <mergeCell ref="C525:C526"/>
    <mergeCell ref="D525:D526"/>
    <mergeCell ref="E525:E526"/>
    <mergeCell ref="F525:F526"/>
    <mergeCell ref="G525:G526"/>
    <mergeCell ref="H533:H534"/>
    <mergeCell ref="I533:I534"/>
    <mergeCell ref="J533:J534"/>
    <mergeCell ref="B535:B536"/>
    <mergeCell ref="C535:C536"/>
    <mergeCell ref="D535:D536"/>
    <mergeCell ref="E535:E536"/>
    <mergeCell ref="F535:F536"/>
    <mergeCell ref="G535:G536"/>
    <mergeCell ref="H535:H536"/>
    <mergeCell ref="B533:B534"/>
    <mergeCell ref="C533:C534"/>
    <mergeCell ref="D533:D534"/>
    <mergeCell ref="E533:E534"/>
    <mergeCell ref="F533:F534"/>
    <mergeCell ref="G533:G534"/>
    <mergeCell ref="J529:J530"/>
    <mergeCell ref="B531:B532"/>
    <mergeCell ref="C531:C532"/>
    <mergeCell ref="D531:D532"/>
    <mergeCell ref="E531:E532"/>
    <mergeCell ref="F531:F532"/>
    <mergeCell ref="G531:G532"/>
    <mergeCell ref="H531:H532"/>
    <mergeCell ref="I531:I532"/>
    <mergeCell ref="J531:J532"/>
    <mergeCell ref="J537:J538"/>
    <mergeCell ref="B539:B540"/>
    <mergeCell ref="C539:C540"/>
    <mergeCell ref="D539:D540"/>
    <mergeCell ref="E539:E540"/>
    <mergeCell ref="F539:F540"/>
    <mergeCell ref="G539:G540"/>
    <mergeCell ref="H539:H540"/>
    <mergeCell ref="I539:I540"/>
    <mergeCell ref="J539:J540"/>
    <mergeCell ref="I535:I536"/>
    <mergeCell ref="J535:J536"/>
    <mergeCell ref="B537:B538"/>
    <mergeCell ref="C537:C538"/>
    <mergeCell ref="D537:D538"/>
    <mergeCell ref="E537:E538"/>
    <mergeCell ref="F537:F538"/>
    <mergeCell ref="G537:G538"/>
    <mergeCell ref="H537:H538"/>
    <mergeCell ref="I537:I538"/>
    <mergeCell ref="I543:I544"/>
    <mergeCell ref="J543:J544"/>
    <mergeCell ref="B545:B546"/>
    <mergeCell ref="C545:C546"/>
    <mergeCell ref="D545:D546"/>
    <mergeCell ref="E545:E546"/>
    <mergeCell ref="F545:F546"/>
    <mergeCell ref="G545:G546"/>
    <mergeCell ref="H545:H546"/>
    <mergeCell ref="I545:I546"/>
    <mergeCell ref="H541:H542"/>
    <mergeCell ref="I541:I542"/>
    <mergeCell ref="J541:J542"/>
    <mergeCell ref="B543:B544"/>
    <mergeCell ref="C543:C544"/>
    <mergeCell ref="D543:D544"/>
    <mergeCell ref="E543:E544"/>
    <mergeCell ref="F543:F544"/>
    <mergeCell ref="G543:G544"/>
    <mergeCell ref="H543:H544"/>
    <mergeCell ref="B541:B542"/>
    <mergeCell ref="C541:C542"/>
    <mergeCell ref="D541:D542"/>
    <mergeCell ref="E541:E542"/>
    <mergeCell ref="F541:F542"/>
    <mergeCell ref="G541:G542"/>
    <mergeCell ref="H549:H550"/>
    <mergeCell ref="I549:I550"/>
    <mergeCell ref="J549:J550"/>
    <mergeCell ref="B551:B552"/>
    <mergeCell ref="C551:C552"/>
    <mergeCell ref="D551:D552"/>
    <mergeCell ref="E551:E552"/>
    <mergeCell ref="F551:F552"/>
    <mergeCell ref="G551:G552"/>
    <mergeCell ref="H551:H552"/>
    <mergeCell ref="B549:B550"/>
    <mergeCell ref="C549:C550"/>
    <mergeCell ref="D549:D550"/>
    <mergeCell ref="E549:E550"/>
    <mergeCell ref="F549:F550"/>
    <mergeCell ref="G549:G550"/>
    <mergeCell ref="J545:J546"/>
    <mergeCell ref="B547:B548"/>
    <mergeCell ref="C547:C548"/>
    <mergeCell ref="D547:D548"/>
    <mergeCell ref="E547:E548"/>
    <mergeCell ref="F547:F548"/>
    <mergeCell ref="G547:G548"/>
    <mergeCell ref="H547:H548"/>
    <mergeCell ref="I547:I548"/>
    <mergeCell ref="J547:J548"/>
    <mergeCell ref="J553:J554"/>
    <mergeCell ref="B555:B556"/>
    <mergeCell ref="C555:C556"/>
    <mergeCell ref="D555:D556"/>
    <mergeCell ref="E555:E556"/>
    <mergeCell ref="F555:F556"/>
    <mergeCell ref="G555:G556"/>
    <mergeCell ref="H555:H556"/>
    <mergeCell ref="I555:I556"/>
    <mergeCell ref="J555:J556"/>
    <mergeCell ref="I551:I552"/>
    <mergeCell ref="J551:J552"/>
    <mergeCell ref="B553:B554"/>
    <mergeCell ref="C553:C554"/>
    <mergeCell ref="D553:D554"/>
    <mergeCell ref="E553:E554"/>
    <mergeCell ref="F553:F554"/>
    <mergeCell ref="G553:G554"/>
    <mergeCell ref="H553:H554"/>
    <mergeCell ref="I553:I554"/>
    <mergeCell ref="I559:I560"/>
    <mergeCell ref="J559:J560"/>
    <mergeCell ref="B561:B562"/>
    <mergeCell ref="C561:C562"/>
    <mergeCell ref="D561:D562"/>
    <mergeCell ref="E561:E562"/>
    <mergeCell ref="F561:F562"/>
    <mergeCell ref="G561:G562"/>
    <mergeCell ref="H561:H562"/>
    <mergeCell ref="I561:I562"/>
    <mergeCell ref="H557:H558"/>
    <mergeCell ref="I557:I558"/>
    <mergeCell ref="J557:J558"/>
    <mergeCell ref="B559:B560"/>
    <mergeCell ref="C559:C560"/>
    <mergeCell ref="D559:D560"/>
    <mergeCell ref="E559:E560"/>
    <mergeCell ref="F559:F560"/>
    <mergeCell ref="G559:G560"/>
    <mergeCell ref="H559:H560"/>
    <mergeCell ref="B557:B558"/>
    <mergeCell ref="C557:C558"/>
    <mergeCell ref="D557:D558"/>
    <mergeCell ref="E557:E558"/>
    <mergeCell ref="F557:F558"/>
    <mergeCell ref="G557:G558"/>
    <mergeCell ref="H565:H566"/>
    <mergeCell ref="I565:I566"/>
    <mergeCell ref="J565:J566"/>
    <mergeCell ref="B567:B568"/>
    <mergeCell ref="C567:C568"/>
    <mergeCell ref="D567:D568"/>
    <mergeCell ref="E567:E568"/>
    <mergeCell ref="F567:F568"/>
    <mergeCell ref="G567:G568"/>
    <mergeCell ref="H567:H568"/>
    <mergeCell ref="B565:B566"/>
    <mergeCell ref="C565:C566"/>
    <mergeCell ref="D565:D566"/>
    <mergeCell ref="E565:E566"/>
    <mergeCell ref="F565:F566"/>
    <mergeCell ref="G565:G566"/>
    <mergeCell ref="J561:J562"/>
    <mergeCell ref="B563:B564"/>
    <mergeCell ref="C563:C564"/>
    <mergeCell ref="D563:D564"/>
    <mergeCell ref="E563:E564"/>
    <mergeCell ref="F563:F564"/>
    <mergeCell ref="G563:G564"/>
    <mergeCell ref="H563:H564"/>
    <mergeCell ref="I563:I564"/>
    <mergeCell ref="J563:J564"/>
    <mergeCell ref="J569:J570"/>
    <mergeCell ref="B571:B572"/>
    <mergeCell ref="C571:C572"/>
    <mergeCell ref="D571:D572"/>
    <mergeCell ref="E571:E572"/>
    <mergeCell ref="F571:F572"/>
    <mergeCell ref="G571:G572"/>
    <mergeCell ref="H571:H572"/>
    <mergeCell ref="I571:I572"/>
    <mergeCell ref="J571:J572"/>
    <mergeCell ref="I567:I568"/>
    <mergeCell ref="J567:J568"/>
    <mergeCell ref="B569:B570"/>
    <mergeCell ref="C569:C570"/>
    <mergeCell ref="D569:D570"/>
    <mergeCell ref="E569:E570"/>
    <mergeCell ref="F569:F570"/>
    <mergeCell ref="G569:G570"/>
    <mergeCell ref="H569:H570"/>
    <mergeCell ref="I569:I570"/>
    <mergeCell ref="I575:I576"/>
    <mergeCell ref="J575:J576"/>
    <mergeCell ref="B577:B578"/>
    <mergeCell ref="C577:C578"/>
    <mergeCell ref="D577:D578"/>
    <mergeCell ref="E577:E578"/>
    <mergeCell ref="F577:F578"/>
    <mergeCell ref="G577:G578"/>
    <mergeCell ref="H577:H578"/>
    <mergeCell ref="I577:I578"/>
    <mergeCell ref="H573:H574"/>
    <mergeCell ref="I573:I574"/>
    <mergeCell ref="J573:J574"/>
    <mergeCell ref="B575:B576"/>
    <mergeCell ref="C575:C576"/>
    <mergeCell ref="D575:D576"/>
    <mergeCell ref="E575:E576"/>
    <mergeCell ref="F575:F576"/>
    <mergeCell ref="G575:G576"/>
    <mergeCell ref="H575:H576"/>
    <mergeCell ref="B573:B574"/>
    <mergeCell ref="C573:C574"/>
    <mergeCell ref="D573:D574"/>
    <mergeCell ref="E573:E574"/>
    <mergeCell ref="F573:F574"/>
    <mergeCell ref="G573:G574"/>
    <mergeCell ref="H581:H582"/>
    <mergeCell ref="I581:I582"/>
    <mergeCell ref="J581:J582"/>
    <mergeCell ref="B583:B584"/>
    <mergeCell ref="C583:C584"/>
    <mergeCell ref="D583:D584"/>
    <mergeCell ref="E583:E584"/>
    <mergeCell ref="F583:F584"/>
    <mergeCell ref="G583:G584"/>
    <mergeCell ref="H583:H584"/>
    <mergeCell ref="B581:B582"/>
    <mergeCell ref="C581:C582"/>
    <mergeCell ref="D581:D582"/>
    <mergeCell ref="E581:E582"/>
    <mergeCell ref="F581:F582"/>
    <mergeCell ref="G581:G582"/>
    <mergeCell ref="J577:J578"/>
    <mergeCell ref="B579:B580"/>
    <mergeCell ref="C579:C580"/>
    <mergeCell ref="D579:D580"/>
    <mergeCell ref="E579:E580"/>
    <mergeCell ref="F579:F580"/>
    <mergeCell ref="G579:G580"/>
    <mergeCell ref="H579:H580"/>
    <mergeCell ref="I579:I580"/>
    <mergeCell ref="J579:J580"/>
    <mergeCell ref="J585:J586"/>
    <mergeCell ref="B587:B588"/>
    <mergeCell ref="C587:C588"/>
    <mergeCell ref="D587:D588"/>
    <mergeCell ref="E587:E588"/>
    <mergeCell ref="F587:F588"/>
    <mergeCell ref="G587:G588"/>
    <mergeCell ref="H587:H588"/>
    <mergeCell ref="I587:I588"/>
    <mergeCell ref="J587:J588"/>
    <mergeCell ref="I583:I584"/>
    <mergeCell ref="J583:J584"/>
    <mergeCell ref="B585:B586"/>
    <mergeCell ref="C585:C586"/>
    <mergeCell ref="D585:D586"/>
    <mergeCell ref="E585:E586"/>
    <mergeCell ref="F585:F586"/>
    <mergeCell ref="G585:G586"/>
    <mergeCell ref="H585:H586"/>
    <mergeCell ref="I585:I586"/>
    <mergeCell ref="I591:I592"/>
    <mergeCell ref="J591:J592"/>
    <mergeCell ref="B593:B594"/>
    <mergeCell ref="C593:C594"/>
    <mergeCell ref="D593:D594"/>
    <mergeCell ref="E593:E594"/>
    <mergeCell ref="F593:F594"/>
    <mergeCell ref="G593:G594"/>
    <mergeCell ref="H593:H594"/>
    <mergeCell ref="I593:I594"/>
    <mergeCell ref="H589:H590"/>
    <mergeCell ref="I589:I590"/>
    <mergeCell ref="J589:J590"/>
    <mergeCell ref="B591:B592"/>
    <mergeCell ref="C591:C592"/>
    <mergeCell ref="D591:D592"/>
    <mergeCell ref="E591:E592"/>
    <mergeCell ref="F591:F592"/>
    <mergeCell ref="G591:G592"/>
    <mergeCell ref="H591:H592"/>
    <mergeCell ref="B589:B590"/>
    <mergeCell ref="C589:C590"/>
    <mergeCell ref="D589:D590"/>
    <mergeCell ref="E589:E590"/>
    <mergeCell ref="F589:F590"/>
    <mergeCell ref="G589:G590"/>
    <mergeCell ref="H597:H598"/>
    <mergeCell ref="I597:I598"/>
    <mergeCell ref="J597:J598"/>
    <mergeCell ref="B599:B600"/>
    <mergeCell ref="C599:C600"/>
    <mergeCell ref="D599:D600"/>
    <mergeCell ref="E599:E600"/>
    <mergeCell ref="F599:F600"/>
    <mergeCell ref="G599:G600"/>
    <mergeCell ref="H599:H600"/>
    <mergeCell ref="B597:B598"/>
    <mergeCell ref="C597:C598"/>
    <mergeCell ref="D597:D598"/>
    <mergeCell ref="E597:E598"/>
    <mergeCell ref="F597:F598"/>
    <mergeCell ref="G597:G598"/>
    <mergeCell ref="J593:J594"/>
    <mergeCell ref="B595:B596"/>
    <mergeCell ref="C595:C596"/>
    <mergeCell ref="D595:D596"/>
    <mergeCell ref="E595:E596"/>
    <mergeCell ref="F595:F596"/>
    <mergeCell ref="G595:G596"/>
    <mergeCell ref="H595:H596"/>
    <mergeCell ref="I595:I596"/>
    <mergeCell ref="J595:J596"/>
    <mergeCell ref="J601:J602"/>
    <mergeCell ref="B603:B604"/>
    <mergeCell ref="C603:C604"/>
    <mergeCell ref="D603:D604"/>
    <mergeCell ref="E603:E604"/>
    <mergeCell ref="F603:F604"/>
    <mergeCell ref="G603:G604"/>
    <mergeCell ref="H603:H604"/>
    <mergeCell ref="I603:I604"/>
    <mergeCell ref="J603:J604"/>
    <mergeCell ref="I599:I600"/>
    <mergeCell ref="J599:J600"/>
    <mergeCell ref="B601:B602"/>
    <mergeCell ref="C601:C602"/>
    <mergeCell ref="D601:D602"/>
    <mergeCell ref="E601:E602"/>
    <mergeCell ref="F601:F602"/>
    <mergeCell ref="G601:G602"/>
    <mergeCell ref="H601:H602"/>
    <mergeCell ref="I601:I602"/>
    <mergeCell ref="I607:I608"/>
    <mergeCell ref="J607:J608"/>
    <mergeCell ref="B609:B610"/>
    <mergeCell ref="C609:C610"/>
    <mergeCell ref="D609:D610"/>
    <mergeCell ref="E609:E610"/>
    <mergeCell ref="F609:F610"/>
    <mergeCell ref="G609:G610"/>
    <mergeCell ref="H609:H610"/>
    <mergeCell ref="I609:I610"/>
    <mergeCell ref="H605:H606"/>
    <mergeCell ref="I605:I606"/>
    <mergeCell ref="J605:J606"/>
    <mergeCell ref="B607:B608"/>
    <mergeCell ref="C607:C608"/>
    <mergeCell ref="D607:D608"/>
    <mergeCell ref="E607:E608"/>
    <mergeCell ref="F607:F608"/>
    <mergeCell ref="G607:G608"/>
    <mergeCell ref="H607:H608"/>
    <mergeCell ref="B605:B606"/>
    <mergeCell ref="C605:C606"/>
    <mergeCell ref="D605:D606"/>
    <mergeCell ref="E605:E606"/>
    <mergeCell ref="F605:F606"/>
    <mergeCell ref="G605:G606"/>
    <mergeCell ref="H613:H614"/>
    <mergeCell ref="I613:I614"/>
    <mergeCell ref="J613:J614"/>
    <mergeCell ref="B615:B616"/>
    <mergeCell ref="C615:C616"/>
    <mergeCell ref="D615:D616"/>
    <mergeCell ref="E615:E616"/>
    <mergeCell ref="F615:F616"/>
    <mergeCell ref="G615:G616"/>
    <mergeCell ref="H615:H616"/>
    <mergeCell ref="B613:B614"/>
    <mergeCell ref="C613:C614"/>
    <mergeCell ref="D613:D614"/>
    <mergeCell ref="E613:E614"/>
    <mergeCell ref="F613:F614"/>
    <mergeCell ref="G613:G614"/>
    <mergeCell ref="J609:J610"/>
    <mergeCell ref="B611:B612"/>
    <mergeCell ref="C611:C612"/>
    <mergeCell ref="D611:D612"/>
    <mergeCell ref="E611:E612"/>
    <mergeCell ref="F611:F612"/>
    <mergeCell ref="G611:G612"/>
    <mergeCell ref="H611:H612"/>
    <mergeCell ref="I611:I612"/>
    <mergeCell ref="J611:J612"/>
    <mergeCell ref="J617:J618"/>
    <mergeCell ref="B619:B620"/>
    <mergeCell ref="C619:C620"/>
    <mergeCell ref="D619:D620"/>
    <mergeCell ref="E619:E620"/>
    <mergeCell ref="F619:F620"/>
    <mergeCell ref="G619:G620"/>
    <mergeCell ref="H619:H620"/>
    <mergeCell ref="I619:I620"/>
    <mergeCell ref="J619:J620"/>
    <mergeCell ref="I615:I616"/>
    <mergeCell ref="J615:J616"/>
    <mergeCell ref="B617:B618"/>
    <mergeCell ref="C617:C618"/>
    <mergeCell ref="D617:D618"/>
    <mergeCell ref="E617:E618"/>
    <mergeCell ref="F617:F618"/>
    <mergeCell ref="G617:G618"/>
    <mergeCell ref="H617:H618"/>
    <mergeCell ref="I617:I618"/>
    <mergeCell ref="I623:I624"/>
    <mergeCell ref="J623:J624"/>
    <mergeCell ref="B625:B626"/>
    <mergeCell ref="C625:C626"/>
    <mergeCell ref="D625:D626"/>
    <mergeCell ref="E625:E626"/>
    <mergeCell ref="F625:F626"/>
    <mergeCell ref="G625:G626"/>
    <mergeCell ref="H625:H626"/>
    <mergeCell ref="I625:I626"/>
    <mergeCell ref="H621:H622"/>
    <mergeCell ref="I621:I622"/>
    <mergeCell ref="J621:J622"/>
    <mergeCell ref="B623:B624"/>
    <mergeCell ref="C623:C624"/>
    <mergeCell ref="D623:D624"/>
    <mergeCell ref="E623:E624"/>
    <mergeCell ref="F623:F624"/>
    <mergeCell ref="G623:G624"/>
    <mergeCell ref="H623:H624"/>
    <mergeCell ref="B621:B622"/>
    <mergeCell ref="C621:C622"/>
    <mergeCell ref="D621:D622"/>
    <mergeCell ref="E621:E622"/>
    <mergeCell ref="F621:F622"/>
    <mergeCell ref="G621:G622"/>
    <mergeCell ref="H629:H630"/>
    <mergeCell ref="I629:I630"/>
    <mergeCell ref="J629:J630"/>
    <mergeCell ref="B631:B632"/>
    <mergeCell ref="C631:C632"/>
    <mergeCell ref="D631:D632"/>
    <mergeCell ref="E631:E632"/>
    <mergeCell ref="F631:F632"/>
    <mergeCell ref="G631:G632"/>
    <mergeCell ref="H631:H632"/>
    <mergeCell ref="B629:B630"/>
    <mergeCell ref="C629:C630"/>
    <mergeCell ref="D629:D630"/>
    <mergeCell ref="E629:E630"/>
    <mergeCell ref="F629:F630"/>
    <mergeCell ref="G629:G630"/>
    <mergeCell ref="J625:J626"/>
    <mergeCell ref="B627:B628"/>
    <mergeCell ref="C627:C628"/>
    <mergeCell ref="D627:D628"/>
    <mergeCell ref="E627:E628"/>
    <mergeCell ref="F627:F628"/>
    <mergeCell ref="G627:G628"/>
    <mergeCell ref="H627:H628"/>
    <mergeCell ref="I627:I628"/>
    <mergeCell ref="J627:J628"/>
    <mergeCell ref="J633:J634"/>
    <mergeCell ref="B635:B636"/>
    <mergeCell ref="C635:C636"/>
    <mergeCell ref="D635:D636"/>
    <mergeCell ref="E635:E636"/>
    <mergeCell ref="F635:F636"/>
    <mergeCell ref="G635:G636"/>
    <mergeCell ref="H635:H636"/>
    <mergeCell ref="I635:I636"/>
    <mergeCell ref="J635:J636"/>
    <mergeCell ref="I631:I632"/>
    <mergeCell ref="J631:J632"/>
    <mergeCell ref="B633:B634"/>
    <mergeCell ref="C633:C634"/>
    <mergeCell ref="D633:D634"/>
    <mergeCell ref="E633:E634"/>
    <mergeCell ref="F633:F634"/>
    <mergeCell ref="G633:G634"/>
    <mergeCell ref="H633:H634"/>
    <mergeCell ref="I633:I634"/>
    <mergeCell ref="I639:I640"/>
    <mergeCell ref="J639:J640"/>
    <mergeCell ref="B641:B642"/>
    <mergeCell ref="C641:C642"/>
    <mergeCell ref="D641:D642"/>
    <mergeCell ref="E641:E642"/>
    <mergeCell ref="F641:F642"/>
    <mergeCell ref="G641:G642"/>
    <mergeCell ref="H641:H642"/>
    <mergeCell ref="I641:I642"/>
    <mergeCell ref="H637:H638"/>
    <mergeCell ref="I637:I638"/>
    <mergeCell ref="J637:J638"/>
    <mergeCell ref="B639:B640"/>
    <mergeCell ref="C639:C640"/>
    <mergeCell ref="D639:D640"/>
    <mergeCell ref="E639:E640"/>
    <mergeCell ref="F639:F640"/>
    <mergeCell ref="G639:G640"/>
    <mergeCell ref="H639:H640"/>
    <mergeCell ref="B637:B638"/>
    <mergeCell ref="C637:C638"/>
    <mergeCell ref="D637:D638"/>
    <mergeCell ref="E637:E638"/>
    <mergeCell ref="F637:F638"/>
    <mergeCell ref="G637:G638"/>
    <mergeCell ref="H645:H646"/>
    <mergeCell ref="I645:I646"/>
    <mergeCell ref="J645:J646"/>
    <mergeCell ref="B647:B648"/>
    <mergeCell ref="C647:C648"/>
    <mergeCell ref="D647:D648"/>
    <mergeCell ref="E647:E648"/>
    <mergeCell ref="F647:F648"/>
    <mergeCell ref="G647:G648"/>
    <mergeCell ref="H647:H648"/>
    <mergeCell ref="B645:B646"/>
    <mergeCell ref="C645:C646"/>
    <mergeCell ref="D645:D646"/>
    <mergeCell ref="E645:E646"/>
    <mergeCell ref="F645:F646"/>
    <mergeCell ref="G645:G646"/>
    <mergeCell ref="J641:J642"/>
    <mergeCell ref="B643:B644"/>
    <mergeCell ref="C643:C644"/>
    <mergeCell ref="D643:D644"/>
    <mergeCell ref="E643:E644"/>
    <mergeCell ref="F643:F644"/>
    <mergeCell ref="G643:G644"/>
    <mergeCell ref="H643:H644"/>
    <mergeCell ref="I643:I644"/>
    <mergeCell ref="J643:J644"/>
    <mergeCell ref="J649:J650"/>
    <mergeCell ref="B651:B652"/>
    <mergeCell ref="C651:C652"/>
    <mergeCell ref="D651:D652"/>
    <mergeCell ref="E651:E652"/>
    <mergeCell ref="F651:F652"/>
    <mergeCell ref="G651:G652"/>
    <mergeCell ref="H651:H652"/>
    <mergeCell ref="I651:I652"/>
    <mergeCell ref="J651:J652"/>
    <mergeCell ref="I647:I648"/>
    <mergeCell ref="J647:J648"/>
    <mergeCell ref="B649:B650"/>
    <mergeCell ref="C649:C650"/>
    <mergeCell ref="D649:D650"/>
    <mergeCell ref="E649:E650"/>
    <mergeCell ref="F649:F650"/>
    <mergeCell ref="G649:G650"/>
    <mergeCell ref="H649:H650"/>
    <mergeCell ref="I649:I650"/>
    <mergeCell ref="I655:I656"/>
    <mergeCell ref="J655:J656"/>
    <mergeCell ref="B657:B658"/>
    <mergeCell ref="C657:C658"/>
    <mergeCell ref="D657:D658"/>
    <mergeCell ref="E657:E658"/>
    <mergeCell ref="F657:F658"/>
    <mergeCell ref="G657:G658"/>
    <mergeCell ref="H657:H658"/>
    <mergeCell ref="I657:I658"/>
    <mergeCell ref="H653:H654"/>
    <mergeCell ref="I653:I654"/>
    <mergeCell ref="J653:J654"/>
    <mergeCell ref="B655:B656"/>
    <mergeCell ref="C655:C656"/>
    <mergeCell ref="D655:D656"/>
    <mergeCell ref="E655:E656"/>
    <mergeCell ref="F655:F656"/>
    <mergeCell ref="G655:G656"/>
    <mergeCell ref="H655:H656"/>
    <mergeCell ref="B653:B654"/>
    <mergeCell ref="C653:C654"/>
    <mergeCell ref="D653:D654"/>
    <mergeCell ref="E653:E654"/>
    <mergeCell ref="F653:F654"/>
    <mergeCell ref="G653:G654"/>
    <mergeCell ref="H661:H662"/>
    <mergeCell ref="I661:I662"/>
    <mergeCell ref="J661:J662"/>
    <mergeCell ref="B663:B664"/>
    <mergeCell ref="C663:C664"/>
    <mergeCell ref="D663:D664"/>
    <mergeCell ref="E663:E664"/>
    <mergeCell ref="F663:F664"/>
    <mergeCell ref="G663:G664"/>
    <mergeCell ref="H663:H664"/>
    <mergeCell ref="B661:B662"/>
    <mergeCell ref="C661:C662"/>
    <mergeCell ref="D661:D662"/>
    <mergeCell ref="E661:E662"/>
    <mergeCell ref="F661:F662"/>
    <mergeCell ref="G661:G662"/>
    <mergeCell ref="J657:J658"/>
    <mergeCell ref="B659:B660"/>
    <mergeCell ref="C659:C660"/>
    <mergeCell ref="D659:D660"/>
    <mergeCell ref="E659:E660"/>
    <mergeCell ref="F659:F660"/>
    <mergeCell ref="G659:G660"/>
    <mergeCell ref="H659:H660"/>
    <mergeCell ref="I659:I660"/>
    <mergeCell ref="J659:J660"/>
    <mergeCell ref="J665:J666"/>
    <mergeCell ref="B667:B668"/>
    <mergeCell ref="C667:C668"/>
    <mergeCell ref="D667:D668"/>
    <mergeCell ref="E667:E668"/>
    <mergeCell ref="F667:F668"/>
    <mergeCell ref="G667:G668"/>
    <mergeCell ref="H667:H668"/>
    <mergeCell ref="I667:I668"/>
    <mergeCell ref="J667:J668"/>
    <mergeCell ref="I663:I664"/>
    <mergeCell ref="J663:J664"/>
    <mergeCell ref="B665:B666"/>
    <mergeCell ref="C665:C666"/>
    <mergeCell ref="D665:D666"/>
    <mergeCell ref="E665:E666"/>
    <mergeCell ref="F665:F666"/>
    <mergeCell ref="G665:G666"/>
    <mergeCell ref="H665:H666"/>
    <mergeCell ref="I665:I666"/>
    <mergeCell ref="I671:I672"/>
    <mergeCell ref="J671:J672"/>
    <mergeCell ref="B673:B674"/>
    <mergeCell ref="C673:C674"/>
    <mergeCell ref="D673:D674"/>
    <mergeCell ref="E673:E674"/>
    <mergeCell ref="F673:F674"/>
    <mergeCell ref="G673:G674"/>
    <mergeCell ref="H673:H674"/>
    <mergeCell ref="I673:I674"/>
    <mergeCell ref="H669:H670"/>
    <mergeCell ref="I669:I670"/>
    <mergeCell ref="J669:J670"/>
    <mergeCell ref="B671:B672"/>
    <mergeCell ref="C671:C672"/>
    <mergeCell ref="D671:D672"/>
    <mergeCell ref="E671:E672"/>
    <mergeCell ref="F671:F672"/>
    <mergeCell ref="G671:G672"/>
    <mergeCell ref="H671:H672"/>
    <mergeCell ref="B669:B670"/>
    <mergeCell ref="C669:C670"/>
    <mergeCell ref="D669:D670"/>
    <mergeCell ref="E669:E670"/>
    <mergeCell ref="F669:F670"/>
    <mergeCell ref="G669:G670"/>
    <mergeCell ref="H677:H678"/>
    <mergeCell ref="I677:I678"/>
    <mergeCell ref="J677:J678"/>
    <mergeCell ref="B679:B680"/>
    <mergeCell ref="C679:C680"/>
    <mergeCell ref="D679:D680"/>
    <mergeCell ref="E679:E680"/>
    <mergeCell ref="F679:F680"/>
    <mergeCell ref="G679:G680"/>
    <mergeCell ref="H679:H680"/>
    <mergeCell ref="B677:B678"/>
    <mergeCell ref="C677:C678"/>
    <mergeCell ref="D677:D678"/>
    <mergeCell ref="E677:E678"/>
    <mergeCell ref="F677:F678"/>
    <mergeCell ref="G677:G678"/>
    <mergeCell ref="J673:J674"/>
    <mergeCell ref="B675:B676"/>
    <mergeCell ref="C675:C676"/>
    <mergeCell ref="D675:D676"/>
    <mergeCell ref="E675:E676"/>
    <mergeCell ref="F675:F676"/>
    <mergeCell ref="G675:G676"/>
    <mergeCell ref="H675:H676"/>
    <mergeCell ref="I675:I676"/>
    <mergeCell ref="J675:J676"/>
    <mergeCell ref="J681:J682"/>
    <mergeCell ref="B683:B684"/>
    <mergeCell ref="C683:C684"/>
    <mergeCell ref="D683:D684"/>
    <mergeCell ref="E683:E684"/>
    <mergeCell ref="F683:F684"/>
    <mergeCell ref="G683:G684"/>
    <mergeCell ref="H683:H684"/>
    <mergeCell ref="I683:I684"/>
    <mergeCell ref="J683:J684"/>
    <mergeCell ref="I679:I680"/>
    <mergeCell ref="J679:J680"/>
    <mergeCell ref="B681:B682"/>
    <mergeCell ref="C681:C682"/>
    <mergeCell ref="D681:D682"/>
    <mergeCell ref="E681:E682"/>
    <mergeCell ref="F681:F682"/>
    <mergeCell ref="G681:G682"/>
    <mergeCell ref="H681:H682"/>
    <mergeCell ref="I681:I682"/>
    <mergeCell ref="I687:I688"/>
    <mergeCell ref="J687:J688"/>
    <mergeCell ref="B689:B690"/>
    <mergeCell ref="C689:C690"/>
    <mergeCell ref="D689:D690"/>
    <mergeCell ref="E689:E690"/>
    <mergeCell ref="F689:F690"/>
    <mergeCell ref="G689:G690"/>
    <mergeCell ref="H689:H690"/>
    <mergeCell ref="I689:I690"/>
    <mergeCell ref="H685:H686"/>
    <mergeCell ref="I685:I686"/>
    <mergeCell ref="J685:J686"/>
    <mergeCell ref="B687:B688"/>
    <mergeCell ref="C687:C688"/>
    <mergeCell ref="D687:D688"/>
    <mergeCell ref="E687:E688"/>
    <mergeCell ref="F687:F688"/>
    <mergeCell ref="G687:G688"/>
    <mergeCell ref="H687:H688"/>
    <mergeCell ref="B685:B686"/>
    <mergeCell ref="C685:C686"/>
    <mergeCell ref="D685:D686"/>
    <mergeCell ref="E685:E686"/>
    <mergeCell ref="F685:F686"/>
    <mergeCell ref="G685:G686"/>
    <mergeCell ref="H693:H694"/>
    <mergeCell ref="I693:I694"/>
    <mergeCell ref="J693:J694"/>
    <mergeCell ref="B695:B696"/>
    <mergeCell ref="C695:C696"/>
    <mergeCell ref="D695:D696"/>
    <mergeCell ref="E695:E696"/>
    <mergeCell ref="F695:F696"/>
    <mergeCell ref="G695:G696"/>
    <mergeCell ref="H695:H696"/>
    <mergeCell ref="B693:B694"/>
    <mergeCell ref="C693:C694"/>
    <mergeCell ref="D693:D694"/>
    <mergeCell ref="E693:E694"/>
    <mergeCell ref="F693:F694"/>
    <mergeCell ref="G693:G694"/>
    <mergeCell ref="J689:J690"/>
    <mergeCell ref="B691:B692"/>
    <mergeCell ref="C691:C692"/>
    <mergeCell ref="D691:D692"/>
    <mergeCell ref="E691:E692"/>
    <mergeCell ref="F691:F692"/>
    <mergeCell ref="G691:G692"/>
    <mergeCell ref="H691:H692"/>
    <mergeCell ref="I691:I692"/>
    <mergeCell ref="J691:J692"/>
    <mergeCell ref="J697:J698"/>
    <mergeCell ref="B699:B700"/>
    <mergeCell ref="C699:C700"/>
    <mergeCell ref="D699:D700"/>
    <mergeCell ref="E699:E700"/>
    <mergeCell ref="F699:F700"/>
    <mergeCell ref="G699:G700"/>
    <mergeCell ref="H699:H700"/>
    <mergeCell ref="I699:I700"/>
    <mergeCell ref="J699:J700"/>
    <mergeCell ref="I695:I696"/>
    <mergeCell ref="J695:J696"/>
    <mergeCell ref="B697:B698"/>
    <mergeCell ref="C697:C698"/>
    <mergeCell ref="D697:D698"/>
    <mergeCell ref="E697:E698"/>
    <mergeCell ref="F697:F698"/>
    <mergeCell ref="G697:G698"/>
    <mergeCell ref="H697:H698"/>
    <mergeCell ref="I697:I698"/>
    <mergeCell ref="I703:I704"/>
    <mergeCell ref="J703:J704"/>
    <mergeCell ref="B705:B706"/>
    <mergeCell ref="C705:C706"/>
    <mergeCell ref="D705:D706"/>
    <mergeCell ref="E705:E706"/>
    <mergeCell ref="F705:F706"/>
    <mergeCell ref="G705:G706"/>
    <mergeCell ref="H705:H706"/>
    <mergeCell ref="I705:I706"/>
    <mergeCell ref="H701:H702"/>
    <mergeCell ref="I701:I702"/>
    <mergeCell ref="J701:J702"/>
    <mergeCell ref="B703:B704"/>
    <mergeCell ref="C703:C704"/>
    <mergeCell ref="D703:D704"/>
    <mergeCell ref="E703:E704"/>
    <mergeCell ref="F703:F704"/>
    <mergeCell ref="G703:G704"/>
    <mergeCell ref="H703:H704"/>
    <mergeCell ref="B701:B702"/>
    <mergeCell ref="C701:C702"/>
    <mergeCell ref="D701:D702"/>
    <mergeCell ref="E701:E702"/>
    <mergeCell ref="F701:F702"/>
    <mergeCell ref="G701:G702"/>
    <mergeCell ref="H709:H710"/>
    <mergeCell ref="I709:I710"/>
    <mergeCell ref="J709:J710"/>
    <mergeCell ref="B711:B712"/>
    <mergeCell ref="C711:C712"/>
    <mergeCell ref="D711:D712"/>
    <mergeCell ref="E711:E712"/>
    <mergeCell ref="F711:F712"/>
    <mergeCell ref="G711:G712"/>
    <mergeCell ref="H711:H712"/>
    <mergeCell ref="B709:B710"/>
    <mergeCell ref="C709:C710"/>
    <mergeCell ref="D709:D710"/>
    <mergeCell ref="E709:E710"/>
    <mergeCell ref="F709:F710"/>
    <mergeCell ref="G709:G710"/>
    <mergeCell ref="J705:J706"/>
    <mergeCell ref="B707:B708"/>
    <mergeCell ref="C707:C708"/>
    <mergeCell ref="D707:D708"/>
    <mergeCell ref="E707:E708"/>
    <mergeCell ref="F707:F708"/>
    <mergeCell ref="G707:G708"/>
    <mergeCell ref="H707:H708"/>
    <mergeCell ref="I707:I708"/>
    <mergeCell ref="J707:J708"/>
    <mergeCell ref="J713:J714"/>
    <mergeCell ref="B715:B716"/>
    <mergeCell ref="C715:C716"/>
    <mergeCell ref="D715:D716"/>
    <mergeCell ref="E715:E716"/>
    <mergeCell ref="F715:F716"/>
    <mergeCell ref="G715:G716"/>
    <mergeCell ref="H715:H716"/>
    <mergeCell ref="I715:I716"/>
    <mergeCell ref="J715:J716"/>
    <mergeCell ref="I711:I712"/>
    <mergeCell ref="J711:J712"/>
    <mergeCell ref="B713:B714"/>
    <mergeCell ref="C713:C714"/>
    <mergeCell ref="D713:D714"/>
    <mergeCell ref="E713:E714"/>
    <mergeCell ref="F713:F714"/>
    <mergeCell ref="G713:G714"/>
    <mergeCell ref="H713:H714"/>
    <mergeCell ref="I713:I714"/>
    <mergeCell ref="I719:I720"/>
    <mergeCell ref="J719:J720"/>
    <mergeCell ref="B721:B722"/>
    <mergeCell ref="C721:C722"/>
    <mergeCell ref="D721:D722"/>
    <mergeCell ref="E721:E722"/>
    <mergeCell ref="F721:F722"/>
    <mergeCell ref="G721:G722"/>
    <mergeCell ref="H721:H722"/>
    <mergeCell ref="I721:I722"/>
    <mergeCell ref="H717:H718"/>
    <mergeCell ref="I717:I718"/>
    <mergeCell ref="J717:J718"/>
    <mergeCell ref="B719:B720"/>
    <mergeCell ref="C719:C720"/>
    <mergeCell ref="D719:D720"/>
    <mergeCell ref="E719:E720"/>
    <mergeCell ref="F719:F720"/>
    <mergeCell ref="G719:G720"/>
    <mergeCell ref="H719:H720"/>
    <mergeCell ref="B717:B718"/>
    <mergeCell ref="C717:C718"/>
    <mergeCell ref="D717:D718"/>
    <mergeCell ref="E717:E718"/>
    <mergeCell ref="F717:F718"/>
    <mergeCell ref="G717:G718"/>
    <mergeCell ref="H725:H726"/>
    <mergeCell ref="I725:I726"/>
    <mergeCell ref="J725:J726"/>
    <mergeCell ref="B727:B728"/>
    <mergeCell ref="C727:C728"/>
    <mergeCell ref="D727:D728"/>
    <mergeCell ref="E727:E728"/>
    <mergeCell ref="F727:F728"/>
    <mergeCell ref="G727:G728"/>
    <mergeCell ref="H727:H728"/>
    <mergeCell ref="B725:B726"/>
    <mergeCell ref="C725:C726"/>
    <mergeCell ref="D725:D726"/>
    <mergeCell ref="E725:E726"/>
    <mergeCell ref="F725:F726"/>
    <mergeCell ref="G725:G726"/>
    <mergeCell ref="J721:J722"/>
    <mergeCell ref="B723:B724"/>
    <mergeCell ref="C723:C724"/>
    <mergeCell ref="D723:D724"/>
    <mergeCell ref="E723:E724"/>
    <mergeCell ref="F723:F724"/>
    <mergeCell ref="G723:G724"/>
    <mergeCell ref="H723:H724"/>
    <mergeCell ref="I723:I724"/>
    <mergeCell ref="J723:J724"/>
    <mergeCell ref="J729:J730"/>
    <mergeCell ref="B731:B732"/>
    <mergeCell ref="C731:C732"/>
    <mergeCell ref="D731:D732"/>
    <mergeCell ref="E731:E732"/>
    <mergeCell ref="F731:F732"/>
    <mergeCell ref="G731:G732"/>
    <mergeCell ref="H731:H732"/>
    <mergeCell ref="I731:I732"/>
    <mergeCell ref="J731:J732"/>
    <mergeCell ref="I727:I728"/>
    <mergeCell ref="J727:J728"/>
    <mergeCell ref="B729:B730"/>
    <mergeCell ref="C729:C730"/>
    <mergeCell ref="D729:D730"/>
    <mergeCell ref="E729:E730"/>
    <mergeCell ref="F729:F730"/>
    <mergeCell ref="G729:G730"/>
    <mergeCell ref="H729:H730"/>
    <mergeCell ref="I729:I730"/>
    <mergeCell ref="I735:I736"/>
    <mergeCell ref="J735:J736"/>
    <mergeCell ref="B737:B738"/>
    <mergeCell ref="C737:C738"/>
    <mergeCell ref="D737:D738"/>
    <mergeCell ref="E737:E738"/>
    <mergeCell ref="F737:F738"/>
    <mergeCell ref="G737:G738"/>
    <mergeCell ref="H737:H738"/>
    <mergeCell ref="I737:I738"/>
    <mergeCell ref="H733:H734"/>
    <mergeCell ref="I733:I734"/>
    <mergeCell ref="J733:J734"/>
    <mergeCell ref="B735:B736"/>
    <mergeCell ref="C735:C736"/>
    <mergeCell ref="D735:D736"/>
    <mergeCell ref="E735:E736"/>
    <mergeCell ref="F735:F736"/>
    <mergeCell ref="G735:G736"/>
    <mergeCell ref="H735:H736"/>
    <mergeCell ref="B733:B734"/>
    <mergeCell ref="C733:C734"/>
    <mergeCell ref="D733:D734"/>
    <mergeCell ref="E733:E734"/>
    <mergeCell ref="F733:F734"/>
    <mergeCell ref="G733:G734"/>
    <mergeCell ref="H741:H742"/>
    <mergeCell ref="I741:I742"/>
    <mergeCell ref="J741:J742"/>
    <mergeCell ref="B743:B744"/>
    <mergeCell ref="C743:C744"/>
    <mergeCell ref="D743:D744"/>
    <mergeCell ref="E743:E744"/>
    <mergeCell ref="F743:F744"/>
    <mergeCell ref="G743:G744"/>
    <mergeCell ref="H743:H744"/>
    <mergeCell ref="B741:B742"/>
    <mergeCell ref="C741:C742"/>
    <mergeCell ref="D741:D742"/>
    <mergeCell ref="E741:E742"/>
    <mergeCell ref="F741:F742"/>
    <mergeCell ref="G741:G742"/>
    <mergeCell ref="J737:J738"/>
    <mergeCell ref="B739:B740"/>
    <mergeCell ref="C739:C740"/>
    <mergeCell ref="D739:D740"/>
    <mergeCell ref="E739:E740"/>
    <mergeCell ref="F739:F740"/>
    <mergeCell ref="G739:G740"/>
    <mergeCell ref="H739:H740"/>
    <mergeCell ref="I739:I740"/>
    <mergeCell ref="J739:J740"/>
    <mergeCell ref="J745:J746"/>
    <mergeCell ref="B747:B748"/>
    <mergeCell ref="C747:C748"/>
    <mergeCell ref="D747:D748"/>
    <mergeCell ref="E747:E748"/>
    <mergeCell ref="F747:F748"/>
    <mergeCell ref="G747:G748"/>
    <mergeCell ref="H747:H748"/>
    <mergeCell ref="I747:I748"/>
    <mergeCell ref="J747:J748"/>
    <mergeCell ref="I743:I744"/>
    <mergeCell ref="J743:J744"/>
    <mergeCell ref="B745:B746"/>
    <mergeCell ref="C745:C746"/>
    <mergeCell ref="D745:D746"/>
    <mergeCell ref="E745:E746"/>
    <mergeCell ref="F745:F746"/>
    <mergeCell ref="G745:G746"/>
    <mergeCell ref="H745:H746"/>
    <mergeCell ref="I745:I746"/>
    <mergeCell ref="I751:I752"/>
    <mergeCell ref="J751:J752"/>
    <mergeCell ref="B753:B754"/>
    <mergeCell ref="C753:C754"/>
    <mergeCell ref="D753:D754"/>
    <mergeCell ref="E753:E754"/>
    <mergeCell ref="F753:F754"/>
    <mergeCell ref="G753:G754"/>
    <mergeCell ref="H753:H754"/>
    <mergeCell ref="I753:I754"/>
    <mergeCell ref="H749:H750"/>
    <mergeCell ref="I749:I750"/>
    <mergeCell ref="J749:J750"/>
    <mergeCell ref="B751:B752"/>
    <mergeCell ref="C751:C752"/>
    <mergeCell ref="D751:D752"/>
    <mergeCell ref="E751:E752"/>
    <mergeCell ref="F751:F752"/>
    <mergeCell ref="G751:G752"/>
    <mergeCell ref="H751:H752"/>
    <mergeCell ref="B749:B750"/>
    <mergeCell ref="C749:C750"/>
    <mergeCell ref="D749:D750"/>
    <mergeCell ref="E749:E750"/>
    <mergeCell ref="F749:F750"/>
    <mergeCell ref="G749:G750"/>
    <mergeCell ref="H757:H758"/>
    <mergeCell ref="I757:I758"/>
    <mergeCell ref="J757:J758"/>
    <mergeCell ref="B759:B760"/>
    <mergeCell ref="C759:C760"/>
    <mergeCell ref="D759:D760"/>
    <mergeCell ref="E759:E760"/>
    <mergeCell ref="F759:F760"/>
    <mergeCell ref="G759:G760"/>
    <mergeCell ref="H759:H760"/>
    <mergeCell ref="B757:B758"/>
    <mergeCell ref="C757:C758"/>
    <mergeCell ref="D757:D758"/>
    <mergeCell ref="E757:E758"/>
    <mergeCell ref="F757:F758"/>
    <mergeCell ref="G757:G758"/>
    <mergeCell ref="J753:J754"/>
    <mergeCell ref="B755:B756"/>
    <mergeCell ref="C755:C756"/>
    <mergeCell ref="D755:D756"/>
    <mergeCell ref="E755:E756"/>
    <mergeCell ref="F755:F756"/>
    <mergeCell ref="G755:G756"/>
    <mergeCell ref="H755:H756"/>
    <mergeCell ref="I755:I756"/>
    <mergeCell ref="J755:J756"/>
    <mergeCell ref="J761:J762"/>
    <mergeCell ref="B763:B764"/>
    <mergeCell ref="C763:C764"/>
    <mergeCell ref="D763:D764"/>
    <mergeCell ref="E763:E764"/>
    <mergeCell ref="F763:F764"/>
    <mergeCell ref="G763:G764"/>
    <mergeCell ref="H763:H764"/>
    <mergeCell ref="I763:I764"/>
    <mergeCell ref="J763:J764"/>
    <mergeCell ref="I759:I760"/>
    <mergeCell ref="J759:J760"/>
    <mergeCell ref="B761:B762"/>
    <mergeCell ref="C761:C762"/>
    <mergeCell ref="D761:D762"/>
    <mergeCell ref="E761:E762"/>
    <mergeCell ref="F761:F762"/>
    <mergeCell ref="G761:G762"/>
    <mergeCell ref="H761:H762"/>
    <mergeCell ref="I761:I762"/>
    <mergeCell ref="I767:I768"/>
    <mergeCell ref="J767:J768"/>
    <mergeCell ref="B769:B770"/>
    <mergeCell ref="C769:C770"/>
    <mergeCell ref="D769:D770"/>
    <mergeCell ref="E769:E770"/>
    <mergeCell ref="F769:F770"/>
    <mergeCell ref="G769:G770"/>
    <mergeCell ref="H769:H770"/>
    <mergeCell ref="I769:I770"/>
    <mergeCell ref="H765:H766"/>
    <mergeCell ref="I765:I766"/>
    <mergeCell ref="J765:J766"/>
    <mergeCell ref="B767:B768"/>
    <mergeCell ref="C767:C768"/>
    <mergeCell ref="D767:D768"/>
    <mergeCell ref="E767:E768"/>
    <mergeCell ref="F767:F768"/>
    <mergeCell ref="G767:G768"/>
    <mergeCell ref="H767:H768"/>
    <mergeCell ref="B765:B766"/>
    <mergeCell ref="C765:C766"/>
    <mergeCell ref="D765:D766"/>
    <mergeCell ref="E765:E766"/>
    <mergeCell ref="F765:F766"/>
    <mergeCell ref="G765:G766"/>
    <mergeCell ref="H773:H774"/>
    <mergeCell ref="I773:I774"/>
    <mergeCell ref="J773:J774"/>
    <mergeCell ref="B775:B776"/>
    <mergeCell ref="C775:C776"/>
    <mergeCell ref="D775:D776"/>
    <mergeCell ref="E775:E776"/>
    <mergeCell ref="F775:F776"/>
    <mergeCell ref="G775:G776"/>
    <mergeCell ref="H775:H776"/>
    <mergeCell ref="B773:B774"/>
    <mergeCell ref="C773:C774"/>
    <mergeCell ref="D773:D774"/>
    <mergeCell ref="E773:E774"/>
    <mergeCell ref="F773:F774"/>
    <mergeCell ref="G773:G774"/>
    <mergeCell ref="J769:J770"/>
    <mergeCell ref="B771:B772"/>
    <mergeCell ref="C771:C772"/>
    <mergeCell ref="D771:D772"/>
    <mergeCell ref="E771:E772"/>
    <mergeCell ref="F771:F772"/>
    <mergeCell ref="G771:G772"/>
    <mergeCell ref="H771:H772"/>
    <mergeCell ref="I771:I772"/>
    <mergeCell ref="J771:J772"/>
    <mergeCell ref="J777:J778"/>
    <mergeCell ref="B779:B780"/>
    <mergeCell ref="C779:C780"/>
    <mergeCell ref="D779:D780"/>
    <mergeCell ref="E779:E780"/>
    <mergeCell ref="F779:F780"/>
    <mergeCell ref="G779:G780"/>
    <mergeCell ref="H779:H780"/>
    <mergeCell ref="I779:I780"/>
    <mergeCell ref="J779:J780"/>
    <mergeCell ref="I775:I776"/>
    <mergeCell ref="J775:J776"/>
    <mergeCell ref="B777:B778"/>
    <mergeCell ref="C777:C778"/>
    <mergeCell ref="D777:D778"/>
    <mergeCell ref="E777:E778"/>
    <mergeCell ref="F777:F778"/>
    <mergeCell ref="G777:G778"/>
    <mergeCell ref="H777:H778"/>
    <mergeCell ref="I777:I778"/>
    <mergeCell ref="I783:I784"/>
    <mergeCell ref="J783:J784"/>
    <mergeCell ref="B785:B786"/>
    <mergeCell ref="C785:C786"/>
    <mergeCell ref="D785:D786"/>
    <mergeCell ref="E785:E786"/>
    <mergeCell ref="F785:F786"/>
    <mergeCell ref="G785:G786"/>
    <mergeCell ref="H785:H786"/>
    <mergeCell ref="I785:I786"/>
    <mergeCell ref="H781:H782"/>
    <mergeCell ref="I781:I782"/>
    <mergeCell ref="J781:J782"/>
    <mergeCell ref="B783:B784"/>
    <mergeCell ref="C783:C784"/>
    <mergeCell ref="D783:D784"/>
    <mergeCell ref="E783:E784"/>
    <mergeCell ref="F783:F784"/>
    <mergeCell ref="G783:G784"/>
    <mergeCell ref="H783:H784"/>
    <mergeCell ref="B781:B782"/>
    <mergeCell ref="C781:C782"/>
    <mergeCell ref="D781:D782"/>
    <mergeCell ref="E781:E782"/>
    <mergeCell ref="F781:F782"/>
    <mergeCell ref="G781:G782"/>
    <mergeCell ref="H789:H790"/>
    <mergeCell ref="I789:I790"/>
    <mergeCell ref="J789:J790"/>
    <mergeCell ref="B791:B792"/>
    <mergeCell ref="C791:C792"/>
    <mergeCell ref="D791:D792"/>
    <mergeCell ref="E791:E792"/>
    <mergeCell ref="F791:F792"/>
    <mergeCell ref="G791:G792"/>
    <mergeCell ref="H791:H792"/>
    <mergeCell ref="B789:B790"/>
    <mergeCell ref="C789:C790"/>
    <mergeCell ref="D789:D790"/>
    <mergeCell ref="E789:E790"/>
    <mergeCell ref="F789:F790"/>
    <mergeCell ref="G789:G790"/>
    <mergeCell ref="J785:J786"/>
    <mergeCell ref="B787:B788"/>
    <mergeCell ref="C787:C788"/>
    <mergeCell ref="D787:D788"/>
    <mergeCell ref="E787:E788"/>
    <mergeCell ref="F787:F788"/>
    <mergeCell ref="G787:G788"/>
    <mergeCell ref="H787:H788"/>
    <mergeCell ref="I787:I788"/>
    <mergeCell ref="J787:J788"/>
    <mergeCell ref="J793:J794"/>
    <mergeCell ref="B795:B796"/>
    <mergeCell ref="C795:C796"/>
    <mergeCell ref="D795:D796"/>
    <mergeCell ref="E795:E796"/>
    <mergeCell ref="F795:F796"/>
    <mergeCell ref="G795:G796"/>
    <mergeCell ref="H795:H796"/>
    <mergeCell ref="I795:I796"/>
    <mergeCell ref="J795:J796"/>
    <mergeCell ref="I791:I792"/>
    <mergeCell ref="J791:J792"/>
    <mergeCell ref="B793:B794"/>
    <mergeCell ref="C793:C794"/>
    <mergeCell ref="D793:D794"/>
    <mergeCell ref="E793:E794"/>
    <mergeCell ref="F793:F794"/>
    <mergeCell ref="G793:G794"/>
    <mergeCell ref="H793:H794"/>
    <mergeCell ref="I793:I794"/>
    <mergeCell ref="I799:I800"/>
    <mergeCell ref="J799:J800"/>
    <mergeCell ref="B801:B802"/>
    <mergeCell ref="C801:C802"/>
    <mergeCell ref="D801:D802"/>
    <mergeCell ref="E801:E802"/>
    <mergeCell ref="F801:F802"/>
    <mergeCell ref="G801:G802"/>
    <mergeCell ref="H801:H802"/>
    <mergeCell ref="I801:I802"/>
    <mergeCell ref="H797:H798"/>
    <mergeCell ref="I797:I798"/>
    <mergeCell ref="J797:J798"/>
    <mergeCell ref="B799:B800"/>
    <mergeCell ref="C799:C800"/>
    <mergeCell ref="D799:D800"/>
    <mergeCell ref="E799:E800"/>
    <mergeCell ref="F799:F800"/>
    <mergeCell ref="G799:G800"/>
    <mergeCell ref="H799:H800"/>
    <mergeCell ref="B797:B798"/>
    <mergeCell ref="C797:C798"/>
    <mergeCell ref="D797:D798"/>
    <mergeCell ref="E797:E798"/>
    <mergeCell ref="F797:F798"/>
    <mergeCell ref="G797:G798"/>
    <mergeCell ref="H805:H806"/>
    <mergeCell ref="I805:I806"/>
    <mergeCell ref="J805:J806"/>
    <mergeCell ref="B807:B808"/>
    <mergeCell ref="C807:C808"/>
    <mergeCell ref="D807:D808"/>
    <mergeCell ref="E807:E808"/>
    <mergeCell ref="F807:F808"/>
    <mergeCell ref="G807:G808"/>
    <mergeCell ref="H807:H808"/>
    <mergeCell ref="B805:B806"/>
    <mergeCell ref="C805:C806"/>
    <mergeCell ref="D805:D806"/>
    <mergeCell ref="E805:E806"/>
    <mergeCell ref="F805:F806"/>
    <mergeCell ref="G805:G806"/>
    <mergeCell ref="J801:J802"/>
    <mergeCell ref="B803:B804"/>
    <mergeCell ref="C803:C804"/>
    <mergeCell ref="D803:D804"/>
    <mergeCell ref="E803:E804"/>
    <mergeCell ref="F803:F804"/>
    <mergeCell ref="G803:G804"/>
    <mergeCell ref="H803:H804"/>
    <mergeCell ref="I803:I804"/>
    <mergeCell ref="J803:J804"/>
    <mergeCell ref="J809:J810"/>
    <mergeCell ref="B811:B812"/>
    <mergeCell ref="C811:C812"/>
    <mergeCell ref="D811:D812"/>
    <mergeCell ref="E811:E812"/>
    <mergeCell ref="F811:F812"/>
    <mergeCell ref="G811:G812"/>
    <mergeCell ref="H811:H812"/>
    <mergeCell ref="I811:I812"/>
    <mergeCell ref="J811:J812"/>
    <mergeCell ref="I807:I808"/>
    <mergeCell ref="J807:J808"/>
    <mergeCell ref="B809:B810"/>
    <mergeCell ref="C809:C810"/>
    <mergeCell ref="D809:D810"/>
    <mergeCell ref="E809:E810"/>
    <mergeCell ref="F809:F810"/>
    <mergeCell ref="G809:G810"/>
    <mergeCell ref="H809:H810"/>
    <mergeCell ref="I809:I810"/>
    <mergeCell ref="I815:I816"/>
    <mergeCell ref="J815:J816"/>
    <mergeCell ref="B817:B818"/>
    <mergeCell ref="C817:C818"/>
    <mergeCell ref="D817:D818"/>
    <mergeCell ref="E817:E818"/>
    <mergeCell ref="F817:F818"/>
    <mergeCell ref="G817:G818"/>
    <mergeCell ref="H817:H818"/>
    <mergeCell ref="I817:I818"/>
    <mergeCell ref="H813:H814"/>
    <mergeCell ref="I813:I814"/>
    <mergeCell ref="J813:J814"/>
    <mergeCell ref="B815:B816"/>
    <mergeCell ref="C815:C816"/>
    <mergeCell ref="D815:D816"/>
    <mergeCell ref="E815:E816"/>
    <mergeCell ref="F815:F816"/>
    <mergeCell ref="G815:G816"/>
    <mergeCell ref="H815:H816"/>
    <mergeCell ref="B813:B814"/>
    <mergeCell ref="C813:C814"/>
    <mergeCell ref="D813:D814"/>
    <mergeCell ref="E813:E814"/>
    <mergeCell ref="F813:F814"/>
    <mergeCell ref="G813:G814"/>
    <mergeCell ref="H821:H822"/>
    <mergeCell ref="I821:I822"/>
    <mergeCell ref="J821:J822"/>
    <mergeCell ref="B823:B824"/>
    <mergeCell ref="C823:C824"/>
    <mergeCell ref="D823:D824"/>
    <mergeCell ref="E823:E824"/>
    <mergeCell ref="F823:F824"/>
    <mergeCell ref="G823:G824"/>
    <mergeCell ref="H823:H824"/>
    <mergeCell ref="B821:B822"/>
    <mergeCell ref="C821:C822"/>
    <mergeCell ref="D821:D822"/>
    <mergeCell ref="E821:E822"/>
    <mergeCell ref="F821:F822"/>
    <mergeCell ref="G821:G822"/>
    <mergeCell ref="J817:J818"/>
    <mergeCell ref="B819:B820"/>
    <mergeCell ref="C819:C820"/>
    <mergeCell ref="D819:D820"/>
    <mergeCell ref="E819:E820"/>
    <mergeCell ref="F819:F820"/>
    <mergeCell ref="G819:G820"/>
    <mergeCell ref="H819:H820"/>
    <mergeCell ref="I819:I820"/>
    <mergeCell ref="J819:J820"/>
    <mergeCell ref="J825:J826"/>
    <mergeCell ref="B827:B828"/>
    <mergeCell ref="C827:C828"/>
    <mergeCell ref="D827:D828"/>
    <mergeCell ref="E827:E828"/>
    <mergeCell ref="F827:F828"/>
    <mergeCell ref="G827:G828"/>
    <mergeCell ref="H827:H828"/>
    <mergeCell ref="I827:I828"/>
    <mergeCell ref="J827:J828"/>
    <mergeCell ref="I823:I824"/>
    <mergeCell ref="J823:J824"/>
    <mergeCell ref="B825:B826"/>
    <mergeCell ref="C825:C826"/>
    <mergeCell ref="D825:D826"/>
    <mergeCell ref="E825:E826"/>
    <mergeCell ref="F825:F826"/>
    <mergeCell ref="G825:G826"/>
    <mergeCell ref="H825:H826"/>
    <mergeCell ref="I825:I826"/>
    <mergeCell ref="I831:I832"/>
    <mergeCell ref="J831:J832"/>
    <mergeCell ref="B833:B834"/>
    <mergeCell ref="C833:C834"/>
    <mergeCell ref="D833:D834"/>
    <mergeCell ref="E833:E834"/>
    <mergeCell ref="F833:F834"/>
    <mergeCell ref="G833:G834"/>
    <mergeCell ref="H833:H834"/>
    <mergeCell ref="I833:I834"/>
    <mergeCell ref="H829:H830"/>
    <mergeCell ref="I829:I830"/>
    <mergeCell ref="J829:J830"/>
    <mergeCell ref="B831:B832"/>
    <mergeCell ref="C831:C832"/>
    <mergeCell ref="D831:D832"/>
    <mergeCell ref="E831:E832"/>
    <mergeCell ref="F831:F832"/>
    <mergeCell ref="G831:G832"/>
    <mergeCell ref="H831:H832"/>
    <mergeCell ref="B829:B830"/>
    <mergeCell ref="C829:C830"/>
    <mergeCell ref="D829:D830"/>
    <mergeCell ref="E829:E830"/>
    <mergeCell ref="F829:F830"/>
    <mergeCell ref="G829:G830"/>
    <mergeCell ref="H837:H838"/>
    <mergeCell ref="I837:I838"/>
    <mergeCell ref="J837:J838"/>
    <mergeCell ref="B839:B840"/>
    <mergeCell ref="C839:C840"/>
    <mergeCell ref="D839:D840"/>
    <mergeCell ref="E839:E840"/>
    <mergeCell ref="F839:F840"/>
    <mergeCell ref="G839:G840"/>
    <mergeCell ref="H839:H840"/>
    <mergeCell ref="B837:B838"/>
    <mergeCell ref="C837:C838"/>
    <mergeCell ref="D837:D838"/>
    <mergeCell ref="E837:E838"/>
    <mergeCell ref="F837:F838"/>
    <mergeCell ref="G837:G838"/>
    <mergeCell ref="J833:J834"/>
    <mergeCell ref="B835:B836"/>
    <mergeCell ref="C835:C836"/>
    <mergeCell ref="D835:D836"/>
    <mergeCell ref="E835:E836"/>
    <mergeCell ref="F835:F836"/>
    <mergeCell ref="G835:G836"/>
    <mergeCell ref="H835:H836"/>
    <mergeCell ref="I835:I836"/>
    <mergeCell ref="J835:J836"/>
    <mergeCell ref="J841:J842"/>
    <mergeCell ref="B843:B844"/>
    <mergeCell ref="C843:C844"/>
    <mergeCell ref="D843:D844"/>
    <mergeCell ref="E843:E844"/>
    <mergeCell ref="F843:F844"/>
    <mergeCell ref="G843:G844"/>
    <mergeCell ref="H843:H844"/>
    <mergeCell ref="I843:I844"/>
    <mergeCell ref="J843:J844"/>
    <mergeCell ref="I839:I840"/>
    <mergeCell ref="J839:J840"/>
    <mergeCell ref="B841:B842"/>
    <mergeCell ref="C841:C842"/>
    <mergeCell ref="D841:D842"/>
    <mergeCell ref="E841:E842"/>
    <mergeCell ref="F841:F842"/>
    <mergeCell ref="G841:G842"/>
    <mergeCell ref="H841:H842"/>
    <mergeCell ref="I841:I842"/>
    <mergeCell ref="I847:I848"/>
    <mergeCell ref="J847:J848"/>
    <mergeCell ref="B849:B850"/>
    <mergeCell ref="C849:C850"/>
    <mergeCell ref="D849:D850"/>
    <mergeCell ref="E849:E850"/>
    <mergeCell ref="F849:F850"/>
    <mergeCell ref="G849:G850"/>
    <mergeCell ref="H849:H850"/>
    <mergeCell ref="I849:I850"/>
    <mergeCell ref="H845:H846"/>
    <mergeCell ref="I845:I846"/>
    <mergeCell ref="J845:J846"/>
    <mergeCell ref="B847:B848"/>
    <mergeCell ref="C847:C848"/>
    <mergeCell ref="D847:D848"/>
    <mergeCell ref="E847:E848"/>
    <mergeCell ref="F847:F848"/>
    <mergeCell ref="G847:G848"/>
    <mergeCell ref="H847:H848"/>
    <mergeCell ref="B845:B846"/>
    <mergeCell ref="C845:C846"/>
    <mergeCell ref="D845:D846"/>
    <mergeCell ref="E845:E846"/>
    <mergeCell ref="F845:F846"/>
    <mergeCell ref="G845:G846"/>
    <mergeCell ref="H853:H854"/>
    <mergeCell ref="I853:I854"/>
    <mergeCell ref="J853:J854"/>
    <mergeCell ref="B855:B856"/>
    <mergeCell ref="C855:C856"/>
    <mergeCell ref="D855:D856"/>
    <mergeCell ref="E855:E856"/>
    <mergeCell ref="F855:F856"/>
    <mergeCell ref="G855:G856"/>
    <mergeCell ref="H855:H856"/>
    <mergeCell ref="B853:B854"/>
    <mergeCell ref="C853:C854"/>
    <mergeCell ref="D853:D854"/>
    <mergeCell ref="E853:E854"/>
    <mergeCell ref="F853:F854"/>
    <mergeCell ref="G853:G854"/>
    <mergeCell ref="J849:J850"/>
    <mergeCell ref="B851:B852"/>
    <mergeCell ref="C851:C852"/>
    <mergeCell ref="D851:D852"/>
    <mergeCell ref="E851:E852"/>
    <mergeCell ref="F851:F852"/>
    <mergeCell ref="G851:G852"/>
    <mergeCell ref="H851:H852"/>
    <mergeCell ref="I851:I852"/>
    <mergeCell ref="J851:J852"/>
    <mergeCell ref="J857:J858"/>
    <mergeCell ref="B859:B860"/>
    <mergeCell ref="C859:C860"/>
    <mergeCell ref="D859:D860"/>
    <mergeCell ref="E859:E860"/>
    <mergeCell ref="F859:F860"/>
    <mergeCell ref="G859:G860"/>
    <mergeCell ref="H859:H860"/>
    <mergeCell ref="I859:I860"/>
    <mergeCell ref="J859:J860"/>
    <mergeCell ref="I855:I856"/>
    <mergeCell ref="J855:J856"/>
    <mergeCell ref="B857:B858"/>
    <mergeCell ref="C857:C858"/>
    <mergeCell ref="D857:D858"/>
    <mergeCell ref="E857:E858"/>
    <mergeCell ref="F857:F858"/>
    <mergeCell ref="G857:G858"/>
    <mergeCell ref="H857:H858"/>
    <mergeCell ref="I857:I858"/>
    <mergeCell ref="I863:I864"/>
    <mergeCell ref="J863:J864"/>
    <mergeCell ref="B865:B866"/>
    <mergeCell ref="C865:C866"/>
    <mergeCell ref="D865:D866"/>
    <mergeCell ref="E865:E866"/>
    <mergeCell ref="F865:F866"/>
    <mergeCell ref="G865:G866"/>
    <mergeCell ref="H865:H866"/>
    <mergeCell ref="I865:I866"/>
    <mergeCell ref="H861:H862"/>
    <mergeCell ref="I861:I862"/>
    <mergeCell ref="J861:J862"/>
    <mergeCell ref="B863:B864"/>
    <mergeCell ref="C863:C864"/>
    <mergeCell ref="D863:D864"/>
    <mergeCell ref="E863:E864"/>
    <mergeCell ref="F863:F864"/>
    <mergeCell ref="G863:G864"/>
    <mergeCell ref="H863:H864"/>
    <mergeCell ref="B861:B862"/>
    <mergeCell ref="C861:C862"/>
    <mergeCell ref="D861:D862"/>
    <mergeCell ref="E861:E862"/>
    <mergeCell ref="F861:F862"/>
    <mergeCell ref="G861:G862"/>
    <mergeCell ref="H869:H870"/>
    <mergeCell ref="I869:I870"/>
    <mergeCell ref="J869:J870"/>
    <mergeCell ref="B871:B872"/>
    <mergeCell ref="C871:C872"/>
    <mergeCell ref="D871:D872"/>
    <mergeCell ref="E871:E872"/>
    <mergeCell ref="F871:F872"/>
    <mergeCell ref="G871:G872"/>
    <mergeCell ref="H871:H872"/>
    <mergeCell ref="B869:B870"/>
    <mergeCell ref="C869:C870"/>
    <mergeCell ref="D869:D870"/>
    <mergeCell ref="E869:E870"/>
    <mergeCell ref="F869:F870"/>
    <mergeCell ref="G869:G870"/>
    <mergeCell ref="J865:J866"/>
    <mergeCell ref="B867:B868"/>
    <mergeCell ref="C867:C868"/>
    <mergeCell ref="D867:D868"/>
    <mergeCell ref="E867:E868"/>
    <mergeCell ref="F867:F868"/>
    <mergeCell ref="G867:G868"/>
    <mergeCell ref="H867:H868"/>
    <mergeCell ref="I867:I868"/>
    <mergeCell ref="J867:J868"/>
    <mergeCell ref="J873:J874"/>
    <mergeCell ref="B875:B876"/>
    <mergeCell ref="C875:C876"/>
    <mergeCell ref="D875:D876"/>
    <mergeCell ref="E875:E876"/>
    <mergeCell ref="F875:F876"/>
    <mergeCell ref="G875:G876"/>
    <mergeCell ref="H875:H876"/>
    <mergeCell ref="I875:I876"/>
    <mergeCell ref="J875:J876"/>
    <mergeCell ref="I871:I872"/>
    <mergeCell ref="J871:J872"/>
    <mergeCell ref="B873:B874"/>
    <mergeCell ref="C873:C874"/>
    <mergeCell ref="D873:D874"/>
    <mergeCell ref="E873:E874"/>
    <mergeCell ref="F873:F874"/>
    <mergeCell ref="G873:G874"/>
    <mergeCell ref="H873:H874"/>
    <mergeCell ref="I873:I874"/>
    <mergeCell ref="I879:I880"/>
    <mergeCell ref="J879:J880"/>
    <mergeCell ref="B881:B882"/>
    <mergeCell ref="C881:C882"/>
    <mergeCell ref="D881:D882"/>
    <mergeCell ref="E881:E882"/>
    <mergeCell ref="F881:F882"/>
    <mergeCell ref="G881:G882"/>
    <mergeCell ref="H881:H882"/>
    <mergeCell ref="I881:I882"/>
    <mergeCell ref="H877:H878"/>
    <mergeCell ref="I877:I878"/>
    <mergeCell ref="J877:J878"/>
    <mergeCell ref="B879:B880"/>
    <mergeCell ref="C879:C880"/>
    <mergeCell ref="D879:D880"/>
    <mergeCell ref="E879:E880"/>
    <mergeCell ref="F879:F880"/>
    <mergeCell ref="G879:G880"/>
    <mergeCell ref="H879:H880"/>
    <mergeCell ref="B877:B878"/>
    <mergeCell ref="C877:C878"/>
    <mergeCell ref="D877:D878"/>
    <mergeCell ref="E877:E878"/>
    <mergeCell ref="F877:F878"/>
    <mergeCell ref="G877:G878"/>
    <mergeCell ref="H885:H886"/>
    <mergeCell ref="I885:I886"/>
    <mergeCell ref="J885:J886"/>
    <mergeCell ref="B887:B888"/>
    <mergeCell ref="C887:C888"/>
    <mergeCell ref="D887:D888"/>
    <mergeCell ref="E887:E888"/>
    <mergeCell ref="F887:F888"/>
    <mergeCell ref="G887:G888"/>
    <mergeCell ref="H887:H888"/>
    <mergeCell ref="B885:B886"/>
    <mergeCell ref="C885:C886"/>
    <mergeCell ref="D885:D886"/>
    <mergeCell ref="E885:E886"/>
    <mergeCell ref="F885:F886"/>
    <mergeCell ref="G885:G886"/>
    <mergeCell ref="J881:J882"/>
    <mergeCell ref="B883:B884"/>
    <mergeCell ref="C883:C884"/>
    <mergeCell ref="D883:D884"/>
    <mergeCell ref="E883:E884"/>
    <mergeCell ref="F883:F884"/>
    <mergeCell ref="G883:G884"/>
    <mergeCell ref="H883:H884"/>
    <mergeCell ref="I883:I884"/>
    <mergeCell ref="J883:J884"/>
    <mergeCell ref="J889:J890"/>
    <mergeCell ref="B891:B892"/>
    <mergeCell ref="C891:C892"/>
    <mergeCell ref="D891:D892"/>
    <mergeCell ref="E891:E892"/>
    <mergeCell ref="F891:F892"/>
    <mergeCell ref="G891:G892"/>
    <mergeCell ref="H891:H892"/>
    <mergeCell ref="I891:I892"/>
    <mergeCell ref="J891:J892"/>
    <mergeCell ref="I887:I888"/>
    <mergeCell ref="J887:J888"/>
    <mergeCell ref="B889:B890"/>
    <mergeCell ref="C889:C890"/>
    <mergeCell ref="D889:D890"/>
    <mergeCell ref="E889:E890"/>
    <mergeCell ref="F889:F890"/>
    <mergeCell ref="G889:G890"/>
    <mergeCell ref="H889:H890"/>
    <mergeCell ref="I889:I890"/>
    <mergeCell ref="I895:I896"/>
    <mergeCell ref="J895:J896"/>
    <mergeCell ref="B897:B898"/>
    <mergeCell ref="C897:C898"/>
    <mergeCell ref="D897:D898"/>
    <mergeCell ref="E897:E898"/>
    <mergeCell ref="F897:F898"/>
    <mergeCell ref="G897:G898"/>
    <mergeCell ref="H897:H898"/>
    <mergeCell ref="I897:I898"/>
    <mergeCell ref="H893:H894"/>
    <mergeCell ref="I893:I894"/>
    <mergeCell ref="J893:J894"/>
    <mergeCell ref="B895:B896"/>
    <mergeCell ref="C895:C896"/>
    <mergeCell ref="D895:D896"/>
    <mergeCell ref="E895:E896"/>
    <mergeCell ref="F895:F896"/>
    <mergeCell ref="G895:G896"/>
    <mergeCell ref="H895:H896"/>
    <mergeCell ref="B893:B894"/>
    <mergeCell ref="C893:C894"/>
    <mergeCell ref="D893:D894"/>
    <mergeCell ref="E893:E894"/>
    <mergeCell ref="F893:F894"/>
    <mergeCell ref="G893:G894"/>
    <mergeCell ref="H901:H902"/>
    <mergeCell ref="I901:I902"/>
    <mergeCell ref="J901:J902"/>
    <mergeCell ref="B903:B904"/>
    <mergeCell ref="C903:C904"/>
    <mergeCell ref="D903:D904"/>
    <mergeCell ref="E903:E904"/>
    <mergeCell ref="F903:F904"/>
    <mergeCell ref="G903:G904"/>
    <mergeCell ref="H903:H904"/>
    <mergeCell ref="B901:B902"/>
    <mergeCell ref="C901:C902"/>
    <mergeCell ref="D901:D902"/>
    <mergeCell ref="E901:E902"/>
    <mergeCell ref="F901:F902"/>
    <mergeCell ref="G901:G902"/>
    <mergeCell ref="J897:J898"/>
    <mergeCell ref="B899:B900"/>
    <mergeCell ref="C899:C900"/>
    <mergeCell ref="D899:D900"/>
    <mergeCell ref="E899:E900"/>
    <mergeCell ref="F899:F900"/>
    <mergeCell ref="G899:G900"/>
    <mergeCell ref="H899:H900"/>
    <mergeCell ref="I899:I900"/>
    <mergeCell ref="J899:J900"/>
    <mergeCell ref="J905:J906"/>
    <mergeCell ref="B907:B908"/>
    <mergeCell ref="C907:C908"/>
    <mergeCell ref="D907:D908"/>
    <mergeCell ref="E907:E908"/>
    <mergeCell ref="F907:F908"/>
    <mergeCell ref="G907:G908"/>
    <mergeCell ref="H907:H908"/>
    <mergeCell ref="I907:I908"/>
    <mergeCell ref="J907:J908"/>
    <mergeCell ref="I903:I904"/>
    <mergeCell ref="J903:J904"/>
    <mergeCell ref="B905:B906"/>
    <mergeCell ref="C905:C906"/>
    <mergeCell ref="D905:D906"/>
    <mergeCell ref="E905:E906"/>
    <mergeCell ref="F905:F906"/>
    <mergeCell ref="G905:G906"/>
    <mergeCell ref="H905:H906"/>
    <mergeCell ref="I905:I906"/>
    <mergeCell ref="I911:I912"/>
    <mergeCell ref="J911:J912"/>
    <mergeCell ref="B913:B914"/>
    <mergeCell ref="C913:C914"/>
    <mergeCell ref="D913:D914"/>
    <mergeCell ref="E913:E914"/>
    <mergeCell ref="F913:F914"/>
    <mergeCell ref="G913:G914"/>
    <mergeCell ref="H913:H914"/>
    <mergeCell ref="I913:I914"/>
    <mergeCell ref="H909:H910"/>
    <mergeCell ref="I909:I910"/>
    <mergeCell ref="J909:J910"/>
    <mergeCell ref="B911:B912"/>
    <mergeCell ref="C911:C912"/>
    <mergeCell ref="D911:D912"/>
    <mergeCell ref="E911:E912"/>
    <mergeCell ref="F911:F912"/>
    <mergeCell ref="G911:G912"/>
    <mergeCell ref="H911:H912"/>
    <mergeCell ref="B909:B910"/>
    <mergeCell ref="C909:C910"/>
    <mergeCell ref="D909:D910"/>
    <mergeCell ref="E909:E910"/>
    <mergeCell ref="F909:F910"/>
    <mergeCell ref="G909:G910"/>
    <mergeCell ref="H917:H918"/>
    <mergeCell ref="I917:I918"/>
    <mergeCell ref="J917:J918"/>
    <mergeCell ref="B919:B920"/>
    <mergeCell ref="C919:C920"/>
    <mergeCell ref="D919:D920"/>
    <mergeCell ref="E919:E920"/>
    <mergeCell ref="F919:F920"/>
    <mergeCell ref="G919:G920"/>
    <mergeCell ref="H919:H920"/>
    <mergeCell ref="B917:B918"/>
    <mergeCell ref="C917:C918"/>
    <mergeCell ref="D917:D918"/>
    <mergeCell ref="E917:E918"/>
    <mergeCell ref="F917:F918"/>
    <mergeCell ref="G917:G918"/>
    <mergeCell ref="J913:J914"/>
    <mergeCell ref="B915:B916"/>
    <mergeCell ref="C915:C916"/>
    <mergeCell ref="D915:D916"/>
    <mergeCell ref="E915:E916"/>
    <mergeCell ref="F915:F916"/>
    <mergeCell ref="G915:G916"/>
    <mergeCell ref="H915:H916"/>
    <mergeCell ref="I915:I916"/>
    <mergeCell ref="J915:J916"/>
    <mergeCell ref="J921:J922"/>
    <mergeCell ref="B923:B924"/>
    <mergeCell ref="C923:C924"/>
    <mergeCell ref="D923:D924"/>
    <mergeCell ref="E923:E924"/>
    <mergeCell ref="F923:F924"/>
    <mergeCell ref="G923:G924"/>
    <mergeCell ref="H923:H924"/>
    <mergeCell ref="I923:I924"/>
    <mergeCell ref="J923:J924"/>
    <mergeCell ref="I919:I920"/>
    <mergeCell ref="J919:J920"/>
    <mergeCell ref="B921:B922"/>
    <mergeCell ref="C921:C922"/>
    <mergeCell ref="D921:D922"/>
    <mergeCell ref="E921:E922"/>
    <mergeCell ref="F921:F922"/>
    <mergeCell ref="G921:G922"/>
    <mergeCell ref="H921:H922"/>
    <mergeCell ref="I921:I922"/>
    <mergeCell ref="I927:I928"/>
    <mergeCell ref="J927:J928"/>
    <mergeCell ref="B929:B930"/>
    <mergeCell ref="C929:C930"/>
    <mergeCell ref="D929:D930"/>
    <mergeCell ref="E929:E930"/>
    <mergeCell ref="F929:F930"/>
    <mergeCell ref="G929:G930"/>
    <mergeCell ref="H929:H930"/>
    <mergeCell ref="I929:I930"/>
    <mergeCell ref="H925:H926"/>
    <mergeCell ref="I925:I926"/>
    <mergeCell ref="J925:J926"/>
    <mergeCell ref="B927:B928"/>
    <mergeCell ref="C927:C928"/>
    <mergeCell ref="D927:D928"/>
    <mergeCell ref="E927:E928"/>
    <mergeCell ref="F927:F928"/>
    <mergeCell ref="G927:G928"/>
    <mergeCell ref="H927:H928"/>
    <mergeCell ref="B925:B926"/>
    <mergeCell ref="C925:C926"/>
    <mergeCell ref="D925:D926"/>
    <mergeCell ref="E925:E926"/>
    <mergeCell ref="F925:F926"/>
    <mergeCell ref="G925:G926"/>
    <mergeCell ref="H933:H934"/>
    <mergeCell ref="I933:I934"/>
    <mergeCell ref="J933:J934"/>
    <mergeCell ref="B935:B936"/>
    <mergeCell ref="C935:C936"/>
    <mergeCell ref="D935:D936"/>
    <mergeCell ref="E935:E936"/>
    <mergeCell ref="F935:F936"/>
    <mergeCell ref="G935:G936"/>
    <mergeCell ref="H935:H936"/>
    <mergeCell ref="B933:B934"/>
    <mergeCell ref="C933:C934"/>
    <mergeCell ref="D933:D934"/>
    <mergeCell ref="E933:E934"/>
    <mergeCell ref="F933:F934"/>
    <mergeCell ref="G933:G934"/>
    <mergeCell ref="J929:J930"/>
    <mergeCell ref="B931:B932"/>
    <mergeCell ref="C931:C932"/>
    <mergeCell ref="D931:D932"/>
    <mergeCell ref="E931:E932"/>
    <mergeCell ref="F931:F932"/>
    <mergeCell ref="G931:G932"/>
    <mergeCell ref="H931:H932"/>
    <mergeCell ref="I931:I932"/>
    <mergeCell ref="J931:J932"/>
    <mergeCell ref="J937:J938"/>
    <mergeCell ref="B939:B940"/>
    <mergeCell ref="C939:C940"/>
    <mergeCell ref="D939:D940"/>
    <mergeCell ref="E939:E940"/>
    <mergeCell ref="F939:F940"/>
    <mergeCell ref="G939:G940"/>
    <mergeCell ref="H939:H940"/>
    <mergeCell ref="I939:I940"/>
    <mergeCell ref="J939:J940"/>
    <mergeCell ref="I935:I936"/>
    <mergeCell ref="J935:J936"/>
    <mergeCell ref="B937:B938"/>
    <mergeCell ref="C937:C938"/>
    <mergeCell ref="D937:D938"/>
    <mergeCell ref="E937:E938"/>
    <mergeCell ref="F937:F938"/>
    <mergeCell ref="G937:G938"/>
    <mergeCell ref="H937:H938"/>
    <mergeCell ref="I937:I938"/>
    <mergeCell ref="I943:I944"/>
    <mergeCell ref="J943:J944"/>
    <mergeCell ref="B945:B946"/>
    <mergeCell ref="C945:C946"/>
    <mergeCell ref="D945:D946"/>
    <mergeCell ref="E945:E946"/>
    <mergeCell ref="F945:F946"/>
    <mergeCell ref="G945:G946"/>
    <mergeCell ref="H945:H946"/>
    <mergeCell ref="I945:I946"/>
    <mergeCell ref="H941:H942"/>
    <mergeCell ref="I941:I942"/>
    <mergeCell ref="J941:J942"/>
    <mergeCell ref="B943:B944"/>
    <mergeCell ref="C943:C944"/>
    <mergeCell ref="D943:D944"/>
    <mergeCell ref="E943:E944"/>
    <mergeCell ref="F943:F944"/>
    <mergeCell ref="G943:G944"/>
    <mergeCell ref="H943:H944"/>
    <mergeCell ref="B941:B942"/>
    <mergeCell ref="C941:C942"/>
    <mergeCell ref="D941:D942"/>
    <mergeCell ref="E941:E942"/>
    <mergeCell ref="F941:F942"/>
    <mergeCell ref="G941:G942"/>
    <mergeCell ref="H949:H950"/>
    <mergeCell ref="I949:I950"/>
    <mergeCell ref="J949:J950"/>
    <mergeCell ref="B951:B952"/>
    <mergeCell ref="C951:C952"/>
    <mergeCell ref="D951:D952"/>
    <mergeCell ref="E951:E952"/>
    <mergeCell ref="F951:F952"/>
    <mergeCell ref="G951:G952"/>
    <mergeCell ref="H951:H952"/>
    <mergeCell ref="B949:B950"/>
    <mergeCell ref="C949:C950"/>
    <mergeCell ref="D949:D950"/>
    <mergeCell ref="E949:E950"/>
    <mergeCell ref="F949:F950"/>
    <mergeCell ref="G949:G950"/>
    <mergeCell ref="J945:J946"/>
    <mergeCell ref="B947:B948"/>
    <mergeCell ref="C947:C948"/>
    <mergeCell ref="D947:D948"/>
    <mergeCell ref="E947:E948"/>
    <mergeCell ref="F947:F948"/>
    <mergeCell ref="G947:G948"/>
    <mergeCell ref="H947:H948"/>
    <mergeCell ref="I947:I948"/>
    <mergeCell ref="J947:J948"/>
    <mergeCell ref="J953:J954"/>
    <mergeCell ref="B955:B956"/>
    <mergeCell ref="C955:C956"/>
    <mergeCell ref="D955:D956"/>
    <mergeCell ref="E955:E956"/>
    <mergeCell ref="F955:F956"/>
    <mergeCell ref="G955:G956"/>
    <mergeCell ref="H955:H956"/>
    <mergeCell ref="I955:I956"/>
    <mergeCell ref="J955:J956"/>
    <mergeCell ref="I951:I952"/>
    <mergeCell ref="J951:J952"/>
    <mergeCell ref="B953:B954"/>
    <mergeCell ref="C953:C954"/>
    <mergeCell ref="D953:D954"/>
    <mergeCell ref="E953:E954"/>
    <mergeCell ref="F953:F954"/>
    <mergeCell ref="G953:G954"/>
    <mergeCell ref="H953:H954"/>
    <mergeCell ref="I953:I954"/>
    <mergeCell ref="I959:I960"/>
    <mergeCell ref="J959:J960"/>
    <mergeCell ref="B961:B962"/>
    <mergeCell ref="C961:C962"/>
    <mergeCell ref="D961:D962"/>
    <mergeCell ref="E961:E962"/>
    <mergeCell ref="F961:F962"/>
    <mergeCell ref="G961:G962"/>
    <mergeCell ref="H961:H962"/>
    <mergeCell ref="I961:I962"/>
    <mergeCell ref="H957:H958"/>
    <mergeCell ref="I957:I958"/>
    <mergeCell ref="J957:J958"/>
    <mergeCell ref="B959:B960"/>
    <mergeCell ref="C959:C960"/>
    <mergeCell ref="D959:D960"/>
    <mergeCell ref="E959:E960"/>
    <mergeCell ref="F959:F960"/>
    <mergeCell ref="G959:G960"/>
    <mergeCell ref="H959:H960"/>
    <mergeCell ref="B957:B958"/>
    <mergeCell ref="C957:C958"/>
    <mergeCell ref="D957:D958"/>
    <mergeCell ref="E957:E958"/>
    <mergeCell ref="F957:F958"/>
    <mergeCell ref="G957:G958"/>
    <mergeCell ref="H965:H966"/>
    <mergeCell ref="I965:I966"/>
    <mergeCell ref="J965:J966"/>
    <mergeCell ref="B967:B968"/>
    <mergeCell ref="C967:C968"/>
    <mergeCell ref="D967:D968"/>
    <mergeCell ref="E967:E968"/>
    <mergeCell ref="F967:F968"/>
    <mergeCell ref="G967:G968"/>
    <mergeCell ref="H967:H968"/>
    <mergeCell ref="B965:B966"/>
    <mergeCell ref="C965:C966"/>
    <mergeCell ref="D965:D966"/>
    <mergeCell ref="E965:E966"/>
    <mergeCell ref="F965:F966"/>
    <mergeCell ref="G965:G966"/>
    <mergeCell ref="J961:J962"/>
    <mergeCell ref="B963:B964"/>
    <mergeCell ref="C963:C964"/>
    <mergeCell ref="D963:D964"/>
    <mergeCell ref="E963:E964"/>
    <mergeCell ref="F963:F964"/>
    <mergeCell ref="G963:G964"/>
    <mergeCell ref="H963:H964"/>
    <mergeCell ref="I963:I964"/>
    <mergeCell ref="J963:J964"/>
    <mergeCell ref="J969:J970"/>
    <mergeCell ref="B971:B972"/>
    <mergeCell ref="C971:C972"/>
    <mergeCell ref="D971:D972"/>
    <mergeCell ref="E971:E972"/>
    <mergeCell ref="F971:F972"/>
    <mergeCell ref="G971:G972"/>
    <mergeCell ref="H971:H972"/>
    <mergeCell ref="I971:I972"/>
    <mergeCell ref="J971:J972"/>
    <mergeCell ref="I967:I968"/>
    <mergeCell ref="J967:J968"/>
    <mergeCell ref="B969:B970"/>
    <mergeCell ref="C969:C970"/>
    <mergeCell ref="D969:D970"/>
    <mergeCell ref="E969:E970"/>
    <mergeCell ref="F969:F970"/>
    <mergeCell ref="G969:G970"/>
    <mergeCell ref="H969:H970"/>
    <mergeCell ref="I969:I970"/>
    <mergeCell ref="I975:I976"/>
    <mergeCell ref="J975:J976"/>
    <mergeCell ref="B977:B978"/>
    <mergeCell ref="C977:C978"/>
    <mergeCell ref="D977:D978"/>
    <mergeCell ref="E977:E978"/>
    <mergeCell ref="F977:F978"/>
    <mergeCell ref="G977:G978"/>
    <mergeCell ref="H977:H978"/>
    <mergeCell ref="I977:I978"/>
    <mergeCell ref="H973:H974"/>
    <mergeCell ref="I973:I974"/>
    <mergeCell ref="J973:J974"/>
    <mergeCell ref="B975:B976"/>
    <mergeCell ref="C975:C976"/>
    <mergeCell ref="D975:D976"/>
    <mergeCell ref="E975:E976"/>
    <mergeCell ref="F975:F976"/>
    <mergeCell ref="G975:G976"/>
    <mergeCell ref="H975:H976"/>
    <mergeCell ref="B973:B974"/>
    <mergeCell ref="C973:C974"/>
    <mergeCell ref="D973:D974"/>
    <mergeCell ref="E973:E974"/>
    <mergeCell ref="F973:F974"/>
    <mergeCell ref="G973:G974"/>
    <mergeCell ref="H981:H982"/>
    <mergeCell ref="I981:I982"/>
    <mergeCell ref="J981:J982"/>
    <mergeCell ref="B983:B984"/>
    <mergeCell ref="C983:C984"/>
    <mergeCell ref="D983:D984"/>
    <mergeCell ref="E983:E984"/>
    <mergeCell ref="F983:F984"/>
    <mergeCell ref="G983:G984"/>
    <mergeCell ref="H983:H984"/>
    <mergeCell ref="B981:B982"/>
    <mergeCell ref="C981:C982"/>
    <mergeCell ref="D981:D982"/>
    <mergeCell ref="E981:E982"/>
    <mergeCell ref="F981:F982"/>
    <mergeCell ref="G981:G982"/>
    <mergeCell ref="J977:J978"/>
    <mergeCell ref="B979:B980"/>
    <mergeCell ref="C979:C980"/>
    <mergeCell ref="D979:D980"/>
    <mergeCell ref="E979:E980"/>
    <mergeCell ref="F979:F980"/>
    <mergeCell ref="G979:G980"/>
    <mergeCell ref="H979:H980"/>
    <mergeCell ref="I979:I980"/>
    <mergeCell ref="J979:J980"/>
    <mergeCell ref="J985:J986"/>
    <mergeCell ref="B987:B988"/>
    <mergeCell ref="C987:C988"/>
    <mergeCell ref="D987:D988"/>
    <mergeCell ref="E987:E988"/>
    <mergeCell ref="F987:F988"/>
    <mergeCell ref="G987:G988"/>
    <mergeCell ref="H987:H988"/>
    <mergeCell ref="I987:I988"/>
    <mergeCell ref="J987:J988"/>
    <mergeCell ref="I983:I984"/>
    <mergeCell ref="J983:J984"/>
    <mergeCell ref="B985:B986"/>
    <mergeCell ref="C985:C986"/>
    <mergeCell ref="D985:D986"/>
    <mergeCell ref="E985:E986"/>
    <mergeCell ref="F985:F986"/>
    <mergeCell ref="G985:G986"/>
    <mergeCell ref="H985:H986"/>
    <mergeCell ref="I985:I986"/>
    <mergeCell ref="I991:I992"/>
    <mergeCell ref="J991:J992"/>
    <mergeCell ref="B993:B994"/>
    <mergeCell ref="C993:C994"/>
    <mergeCell ref="D993:D994"/>
    <mergeCell ref="E993:E994"/>
    <mergeCell ref="F993:F994"/>
    <mergeCell ref="G993:G994"/>
    <mergeCell ref="H993:H994"/>
    <mergeCell ref="I993:I994"/>
    <mergeCell ref="H989:H990"/>
    <mergeCell ref="I989:I990"/>
    <mergeCell ref="J989:J990"/>
    <mergeCell ref="B991:B992"/>
    <mergeCell ref="C991:C992"/>
    <mergeCell ref="D991:D992"/>
    <mergeCell ref="E991:E992"/>
    <mergeCell ref="F991:F992"/>
    <mergeCell ref="G991:G992"/>
    <mergeCell ref="H991:H992"/>
    <mergeCell ref="B989:B990"/>
    <mergeCell ref="C989:C990"/>
    <mergeCell ref="D989:D990"/>
    <mergeCell ref="E989:E990"/>
    <mergeCell ref="F989:F990"/>
    <mergeCell ref="G989:G990"/>
    <mergeCell ref="H997:H998"/>
    <mergeCell ref="I997:I998"/>
    <mergeCell ref="J997:J998"/>
    <mergeCell ref="B999:B1000"/>
    <mergeCell ref="C999:C1000"/>
    <mergeCell ref="D999:D1000"/>
    <mergeCell ref="E999:E1000"/>
    <mergeCell ref="F999:F1000"/>
    <mergeCell ref="G999:G1000"/>
    <mergeCell ref="H999:H1000"/>
    <mergeCell ref="B997:B998"/>
    <mergeCell ref="C997:C998"/>
    <mergeCell ref="D997:D998"/>
    <mergeCell ref="E997:E998"/>
    <mergeCell ref="F997:F998"/>
    <mergeCell ref="G997:G998"/>
    <mergeCell ref="J993:J994"/>
    <mergeCell ref="B995:B996"/>
    <mergeCell ref="C995:C996"/>
    <mergeCell ref="D995:D996"/>
    <mergeCell ref="E995:E996"/>
    <mergeCell ref="F995:F996"/>
    <mergeCell ref="G995:G996"/>
    <mergeCell ref="H995:H996"/>
    <mergeCell ref="I995:I996"/>
    <mergeCell ref="J995:J996"/>
    <mergeCell ref="J1001:J1002"/>
    <mergeCell ref="B1003:B1004"/>
    <mergeCell ref="C1003:C1004"/>
    <mergeCell ref="D1003:D1004"/>
    <mergeCell ref="E1003:E1004"/>
    <mergeCell ref="F1003:F1004"/>
    <mergeCell ref="G1003:G1004"/>
    <mergeCell ref="H1003:H1004"/>
    <mergeCell ref="I1003:I1004"/>
    <mergeCell ref="J1003:J1004"/>
    <mergeCell ref="I999:I1000"/>
    <mergeCell ref="J999:J1000"/>
    <mergeCell ref="B1001:B1002"/>
    <mergeCell ref="C1001:C1002"/>
    <mergeCell ref="D1001:D1002"/>
    <mergeCell ref="E1001:E1002"/>
    <mergeCell ref="F1001:F1002"/>
    <mergeCell ref="G1001:G1002"/>
    <mergeCell ref="H1001:H1002"/>
    <mergeCell ref="I1001:I1002"/>
    <mergeCell ref="I1007:I1008"/>
    <mergeCell ref="J1007:J1008"/>
    <mergeCell ref="B1009:B1010"/>
    <mergeCell ref="C1009:C1010"/>
    <mergeCell ref="D1009:D1010"/>
    <mergeCell ref="E1009:E1010"/>
    <mergeCell ref="F1009:F1010"/>
    <mergeCell ref="G1009:G1010"/>
    <mergeCell ref="H1009:H1010"/>
    <mergeCell ref="I1009:I1010"/>
    <mergeCell ref="H1005:H1006"/>
    <mergeCell ref="I1005:I1006"/>
    <mergeCell ref="J1005:J1006"/>
    <mergeCell ref="B1007:B1008"/>
    <mergeCell ref="C1007:C1008"/>
    <mergeCell ref="D1007:D1008"/>
    <mergeCell ref="E1007:E1008"/>
    <mergeCell ref="F1007:F1008"/>
    <mergeCell ref="G1007:G1008"/>
    <mergeCell ref="H1007:H1008"/>
    <mergeCell ref="B1005:B1006"/>
    <mergeCell ref="C1005:C1006"/>
    <mergeCell ref="D1005:D1006"/>
    <mergeCell ref="E1005:E1006"/>
    <mergeCell ref="F1005:F1006"/>
    <mergeCell ref="G1005:G1006"/>
    <mergeCell ref="H1013:H1014"/>
    <mergeCell ref="I1013:I1014"/>
    <mergeCell ref="J1013:J1014"/>
    <mergeCell ref="B1015:B1016"/>
    <mergeCell ref="C1015:C1016"/>
    <mergeCell ref="D1015:D1016"/>
    <mergeCell ref="E1015:E1016"/>
    <mergeCell ref="F1015:F1016"/>
    <mergeCell ref="G1015:G1016"/>
    <mergeCell ref="H1015:H1016"/>
    <mergeCell ref="B1013:B1014"/>
    <mergeCell ref="C1013:C1014"/>
    <mergeCell ref="D1013:D1014"/>
    <mergeCell ref="E1013:E1014"/>
    <mergeCell ref="F1013:F1014"/>
    <mergeCell ref="G1013:G1014"/>
    <mergeCell ref="J1009:J1010"/>
    <mergeCell ref="B1011:B1012"/>
    <mergeCell ref="C1011:C1012"/>
    <mergeCell ref="D1011:D1012"/>
    <mergeCell ref="E1011:E1012"/>
    <mergeCell ref="F1011:F1012"/>
    <mergeCell ref="G1011:G1012"/>
    <mergeCell ref="H1011:H1012"/>
    <mergeCell ref="I1011:I1012"/>
    <mergeCell ref="J1011:J1012"/>
    <mergeCell ref="J1017:J1018"/>
    <mergeCell ref="B1019:B1020"/>
    <mergeCell ref="C1019:C1020"/>
    <mergeCell ref="D1019:D1020"/>
    <mergeCell ref="E1019:E1020"/>
    <mergeCell ref="F1019:F1020"/>
    <mergeCell ref="G1019:G1020"/>
    <mergeCell ref="H1019:H1020"/>
    <mergeCell ref="I1019:I1020"/>
    <mergeCell ref="J1019:J1020"/>
    <mergeCell ref="I1015:I1016"/>
    <mergeCell ref="J1015:J1016"/>
    <mergeCell ref="B1017:B1018"/>
    <mergeCell ref="C1017:C1018"/>
    <mergeCell ref="D1017:D1018"/>
    <mergeCell ref="E1017:E1018"/>
    <mergeCell ref="F1017:F1018"/>
    <mergeCell ref="G1017:G1018"/>
    <mergeCell ref="H1017:H1018"/>
    <mergeCell ref="I1017:I1018"/>
    <mergeCell ref="I1023:I1024"/>
    <mergeCell ref="J1023:J1024"/>
    <mergeCell ref="B1025:B1026"/>
    <mergeCell ref="C1025:C1026"/>
    <mergeCell ref="D1025:D1026"/>
    <mergeCell ref="E1025:E1026"/>
    <mergeCell ref="F1025:F1026"/>
    <mergeCell ref="G1025:G1026"/>
    <mergeCell ref="H1025:H1026"/>
    <mergeCell ref="I1025:I1026"/>
    <mergeCell ref="H1021:H1022"/>
    <mergeCell ref="I1021:I1022"/>
    <mergeCell ref="J1021:J1022"/>
    <mergeCell ref="B1023:B1024"/>
    <mergeCell ref="C1023:C1024"/>
    <mergeCell ref="D1023:D1024"/>
    <mergeCell ref="E1023:E1024"/>
    <mergeCell ref="F1023:F1024"/>
    <mergeCell ref="G1023:G1024"/>
    <mergeCell ref="H1023:H1024"/>
    <mergeCell ref="B1021:B1022"/>
    <mergeCell ref="C1021:C1022"/>
    <mergeCell ref="D1021:D1022"/>
    <mergeCell ref="E1021:E1022"/>
    <mergeCell ref="F1021:F1022"/>
    <mergeCell ref="G1021:G1022"/>
    <mergeCell ref="H1029:H1030"/>
    <mergeCell ref="I1029:I1030"/>
    <mergeCell ref="J1029:J1030"/>
    <mergeCell ref="B1031:B1032"/>
    <mergeCell ref="C1031:C1032"/>
    <mergeCell ref="D1031:D1032"/>
    <mergeCell ref="E1031:E1032"/>
    <mergeCell ref="F1031:F1032"/>
    <mergeCell ref="G1031:G1032"/>
    <mergeCell ref="H1031:H1032"/>
    <mergeCell ref="B1029:B1030"/>
    <mergeCell ref="C1029:C1030"/>
    <mergeCell ref="D1029:D1030"/>
    <mergeCell ref="E1029:E1030"/>
    <mergeCell ref="F1029:F1030"/>
    <mergeCell ref="G1029:G1030"/>
    <mergeCell ref="J1025:J1026"/>
    <mergeCell ref="B1027:B1028"/>
    <mergeCell ref="C1027:C1028"/>
    <mergeCell ref="D1027:D1028"/>
    <mergeCell ref="E1027:E1028"/>
    <mergeCell ref="F1027:F1028"/>
    <mergeCell ref="G1027:G1028"/>
    <mergeCell ref="H1027:H1028"/>
    <mergeCell ref="I1027:I1028"/>
    <mergeCell ref="J1027:J1028"/>
    <mergeCell ref="J1033:J1034"/>
    <mergeCell ref="B1035:B1036"/>
    <mergeCell ref="C1035:C1036"/>
    <mergeCell ref="D1035:D1036"/>
    <mergeCell ref="E1035:E1036"/>
    <mergeCell ref="F1035:F1036"/>
    <mergeCell ref="G1035:G1036"/>
    <mergeCell ref="H1035:H1036"/>
    <mergeCell ref="I1035:I1036"/>
    <mergeCell ref="J1035:J1036"/>
    <mergeCell ref="I1031:I1032"/>
    <mergeCell ref="J1031:J1032"/>
    <mergeCell ref="B1033:B1034"/>
    <mergeCell ref="C1033:C1034"/>
    <mergeCell ref="D1033:D1034"/>
    <mergeCell ref="E1033:E1034"/>
    <mergeCell ref="F1033:F1034"/>
    <mergeCell ref="G1033:G1034"/>
    <mergeCell ref="H1033:H1034"/>
    <mergeCell ref="I1033:I1034"/>
    <mergeCell ref="I1039:I1040"/>
    <mergeCell ref="J1039:J1040"/>
    <mergeCell ref="B1041:B1042"/>
    <mergeCell ref="C1041:C1042"/>
    <mergeCell ref="D1041:D1042"/>
    <mergeCell ref="E1041:E1042"/>
    <mergeCell ref="F1041:F1042"/>
    <mergeCell ref="G1041:G1042"/>
    <mergeCell ref="H1041:H1042"/>
    <mergeCell ref="I1041:I1042"/>
    <mergeCell ref="H1037:H1038"/>
    <mergeCell ref="I1037:I1038"/>
    <mergeCell ref="J1037:J1038"/>
    <mergeCell ref="B1039:B1040"/>
    <mergeCell ref="C1039:C1040"/>
    <mergeCell ref="D1039:D1040"/>
    <mergeCell ref="E1039:E1040"/>
    <mergeCell ref="F1039:F1040"/>
    <mergeCell ref="G1039:G1040"/>
    <mergeCell ref="H1039:H1040"/>
    <mergeCell ref="B1037:B1038"/>
    <mergeCell ref="C1037:C1038"/>
    <mergeCell ref="D1037:D1038"/>
    <mergeCell ref="E1037:E1038"/>
    <mergeCell ref="F1037:F1038"/>
    <mergeCell ref="G1037:G1038"/>
    <mergeCell ref="H1045:H1046"/>
    <mergeCell ref="I1045:I1046"/>
    <mergeCell ref="J1045:J1046"/>
    <mergeCell ref="B1047:B1048"/>
    <mergeCell ref="C1047:C1048"/>
    <mergeCell ref="D1047:D1048"/>
    <mergeCell ref="E1047:E1048"/>
    <mergeCell ref="F1047:F1048"/>
    <mergeCell ref="G1047:G1048"/>
    <mergeCell ref="H1047:H1048"/>
    <mergeCell ref="B1045:B1046"/>
    <mergeCell ref="C1045:C1046"/>
    <mergeCell ref="D1045:D1046"/>
    <mergeCell ref="E1045:E1046"/>
    <mergeCell ref="F1045:F1046"/>
    <mergeCell ref="G1045:G1046"/>
    <mergeCell ref="J1041:J1042"/>
    <mergeCell ref="B1043:B1044"/>
    <mergeCell ref="C1043:C1044"/>
    <mergeCell ref="D1043:D1044"/>
    <mergeCell ref="E1043:E1044"/>
    <mergeCell ref="F1043:F1044"/>
    <mergeCell ref="G1043:G1044"/>
    <mergeCell ref="H1043:H1044"/>
    <mergeCell ref="I1043:I1044"/>
    <mergeCell ref="J1043:J1044"/>
    <mergeCell ref="J1049:J1050"/>
    <mergeCell ref="B1051:B1052"/>
    <mergeCell ref="C1051:C1052"/>
    <mergeCell ref="D1051:D1052"/>
    <mergeCell ref="E1051:E1052"/>
    <mergeCell ref="F1051:F1052"/>
    <mergeCell ref="G1051:G1052"/>
    <mergeCell ref="H1051:H1052"/>
    <mergeCell ref="I1051:I1052"/>
    <mergeCell ref="J1051:J1052"/>
    <mergeCell ref="I1047:I1048"/>
    <mergeCell ref="J1047:J1048"/>
    <mergeCell ref="B1049:B1050"/>
    <mergeCell ref="C1049:C1050"/>
    <mergeCell ref="D1049:D1050"/>
    <mergeCell ref="E1049:E1050"/>
    <mergeCell ref="F1049:F1050"/>
    <mergeCell ref="G1049:G1050"/>
    <mergeCell ref="H1049:H1050"/>
    <mergeCell ref="I1049:I1050"/>
    <mergeCell ref="I1055:I1056"/>
    <mergeCell ref="J1055:J1056"/>
    <mergeCell ref="B1057:B1058"/>
    <mergeCell ref="C1057:C1058"/>
    <mergeCell ref="D1057:D1058"/>
    <mergeCell ref="E1057:E1058"/>
    <mergeCell ref="F1057:F1058"/>
    <mergeCell ref="G1057:G1058"/>
    <mergeCell ref="H1057:H1058"/>
    <mergeCell ref="I1057:I1058"/>
    <mergeCell ref="H1053:H1054"/>
    <mergeCell ref="I1053:I1054"/>
    <mergeCell ref="J1053:J1054"/>
    <mergeCell ref="B1055:B1056"/>
    <mergeCell ref="C1055:C1056"/>
    <mergeCell ref="D1055:D1056"/>
    <mergeCell ref="E1055:E1056"/>
    <mergeCell ref="F1055:F1056"/>
    <mergeCell ref="G1055:G1056"/>
    <mergeCell ref="H1055:H1056"/>
    <mergeCell ref="B1053:B1054"/>
    <mergeCell ref="C1053:C1054"/>
    <mergeCell ref="D1053:D1054"/>
    <mergeCell ref="E1053:E1054"/>
    <mergeCell ref="F1053:F1054"/>
    <mergeCell ref="G1053:G1054"/>
    <mergeCell ref="H1061:H1062"/>
    <mergeCell ref="I1061:I1062"/>
    <mergeCell ref="J1061:J1062"/>
    <mergeCell ref="B1063:B1064"/>
    <mergeCell ref="C1063:C1064"/>
    <mergeCell ref="D1063:D1064"/>
    <mergeCell ref="E1063:E1064"/>
    <mergeCell ref="F1063:F1064"/>
    <mergeCell ref="G1063:G1064"/>
    <mergeCell ref="H1063:H1064"/>
    <mergeCell ref="B1061:B1062"/>
    <mergeCell ref="C1061:C1062"/>
    <mergeCell ref="D1061:D1062"/>
    <mergeCell ref="E1061:E1062"/>
    <mergeCell ref="F1061:F1062"/>
    <mergeCell ref="G1061:G1062"/>
    <mergeCell ref="J1057:J1058"/>
    <mergeCell ref="B1059:B1060"/>
    <mergeCell ref="C1059:C1060"/>
    <mergeCell ref="D1059:D1060"/>
    <mergeCell ref="E1059:E1060"/>
    <mergeCell ref="F1059:F1060"/>
    <mergeCell ref="G1059:G1060"/>
    <mergeCell ref="H1059:H1060"/>
    <mergeCell ref="I1059:I1060"/>
    <mergeCell ref="J1059:J1060"/>
    <mergeCell ref="J1065:J1066"/>
    <mergeCell ref="B1067:B1068"/>
    <mergeCell ref="C1067:C1068"/>
    <mergeCell ref="D1067:D1068"/>
    <mergeCell ref="E1067:E1068"/>
    <mergeCell ref="F1067:F1068"/>
    <mergeCell ref="G1067:G1068"/>
    <mergeCell ref="H1067:H1068"/>
    <mergeCell ref="I1067:I1068"/>
    <mergeCell ref="J1067:J1068"/>
    <mergeCell ref="I1063:I1064"/>
    <mergeCell ref="J1063:J1064"/>
    <mergeCell ref="B1065:B1066"/>
    <mergeCell ref="C1065:C1066"/>
    <mergeCell ref="D1065:D1066"/>
    <mergeCell ref="E1065:E1066"/>
    <mergeCell ref="F1065:F1066"/>
    <mergeCell ref="G1065:G1066"/>
    <mergeCell ref="H1065:H1066"/>
    <mergeCell ref="I1065:I1066"/>
    <mergeCell ref="I1071:I1072"/>
    <mergeCell ref="J1071:J1072"/>
    <mergeCell ref="B1073:B1074"/>
    <mergeCell ref="C1073:C1074"/>
    <mergeCell ref="D1073:D1074"/>
    <mergeCell ref="E1073:E1074"/>
    <mergeCell ref="F1073:F1074"/>
    <mergeCell ref="G1073:G1074"/>
    <mergeCell ref="H1073:H1074"/>
    <mergeCell ref="I1073:I1074"/>
    <mergeCell ref="H1069:H1070"/>
    <mergeCell ref="I1069:I1070"/>
    <mergeCell ref="J1069:J1070"/>
    <mergeCell ref="B1071:B1072"/>
    <mergeCell ref="C1071:C1072"/>
    <mergeCell ref="D1071:D1072"/>
    <mergeCell ref="E1071:E1072"/>
    <mergeCell ref="F1071:F1072"/>
    <mergeCell ref="G1071:G1072"/>
    <mergeCell ref="H1071:H1072"/>
    <mergeCell ref="B1069:B1070"/>
    <mergeCell ref="C1069:C1070"/>
    <mergeCell ref="D1069:D1070"/>
    <mergeCell ref="E1069:E1070"/>
    <mergeCell ref="F1069:F1070"/>
    <mergeCell ref="G1069:G1070"/>
    <mergeCell ref="H1077:H1078"/>
    <mergeCell ref="I1077:I1078"/>
    <mergeCell ref="J1077:J1078"/>
    <mergeCell ref="B1079:B1080"/>
    <mergeCell ref="C1079:C1080"/>
    <mergeCell ref="D1079:D1080"/>
    <mergeCell ref="E1079:E1080"/>
    <mergeCell ref="F1079:F1080"/>
    <mergeCell ref="G1079:G1080"/>
    <mergeCell ref="H1079:H1080"/>
    <mergeCell ref="B1077:B1078"/>
    <mergeCell ref="C1077:C1078"/>
    <mergeCell ref="D1077:D1078"/>
    <mergeCell ref="E1077:E1078"/>
    <mergeCell ref="F1077:F1078"/>
    <mergeCell ref="G1077:G1078"/>
    <mergeCell ref="J1073:J1074"/>
    <mergeCell ref="B1075:B1076"/>
    <mergeCell ref="C1075:C1076"/>
    <mergeCell ref="D1075:D1076"/>
    <mergeCell ref="E1075:E1076"/>
    <mergeCell ref="F1075:F1076"/>
    <mergeCell ref="G1075:G1076"/>
    <mergeCell ref="H1075:H1076"/>
    <mergeCell ref="I1075:I1076"/>
    <mergeCell ref="J1075:J1076"/>
    <mergeCell ref="J1081:J1082"/>
    <mergeCell ref="B1083:B1084"/>
    <mergeCell ref="C1083:C1084"/>
    <mergeCell ref="D1083:D1084"/>
    <mergeCell ref="E1083:E1084"/>
    <mergeCell ref="F1083:F1084"/>
    <mergeCell ref="G1083:G1084"/>
    <mergeCell ref="H1083:H1084"/>
    <mergeCell ref="I1083:I1084"/>
    <mergeCell ref="J1083:J1084"/>
    <mergeCell ref="I1079:I1080"/>
    <mergeCell ref="J1079:J1080"/>
    <mergeCell ref="B1081:B1082"/>
    <mergeCell ref="C1081:C1082"/>
    <mergeCell ref="D1081:D1082"/>
    <mergeCell ref="E1081:E1082"/>
    <mergeCell ref="F1081:F1082"/>
    <mergeCell ref="G1081:G1082"/>
    <mergeCell ref="H1081:H1082"/>
    <mergeCell ref="I1081:I1082"/>
    <mergeCell ref="I1087:I1088"/>
    <mergeCell ref="J1087:J1088"/>
    <mergeCell ref="B1089:B1090"/>
    <mergeCell ref="C1089:C1090"/>
    <mergeCell ref="D1089:D1090"/>
    <mergeCell ref="E1089:E1090"/>
    <mergeCell ref="F1089:F1090"/>
    <mergeCell ref="G1089:G1090"/>
    <mergeCell ref="H1089:H1090"/>
    <mergeCell ref="I1089:I1090"/>
    <mergeCell ref="H1085:H1086"/>
    <mergeCell ref="I1085:I1086"/>
    <mergeCell ref="J1085:J1086"/>
    <mergeCell ref="B1087:B1088"/>
    <mergeCell ref="C1087:C1088"/>
    <mergeCell ref="D1087:D1088"/>
    <mergeCell ref="E1087:E1088"/>
    <mergeCell ref="F1087:F1088"/>
    <mergeCell ref="G1087:G1088"/>
    <mergeCell ref="H1087:H1088"/>
    <mergeCell ref="B1085:B1086"/>
    <mergeCell ref="C1085:C1086"/>
    <mergeCell ref="D1085:D1086"/>
    <mergeCell ref="E1085:E1086"/>
    <mergeCell ref="F1085:F1086"/>
    <mergeCell ref="G1085:G1086"/>
    <mergeCell ref="H1093:H1094"/>
    <mergeCell ref="I1093:I1094"/>
    <mergeCell ref="J1093:J1094"/>
    <mergeCell ref="B1095:B1096"/>
    <mergeCell ref="C1095:C1096"/>
    <mergeCell ref="D1095:D1096"/>
    <mergeCell ref="E1095:E1096"/>
    <mergeCell ref="F1095:F1096"/>
    <mergeCell ref="G1095:G1096"/>
    <mergeCell ref="H1095:H1096"/>
    <mergeCell ref="B1093:B1094"/>
    <mergeCell ref="C1093:C1094"/>
    <mergeCell ref="D1093:D1094"/>
    <mergeCell ref="E1093:E1094"/>
    <mergeCell ref="F1093:F1094"/>
    <mergeCell ref="G1093:G1094"/>
    <mergeCell ref="J1089:J1090"/>
    <mergeCell ref="B1091:B1092"/>
    <mergeCell ref="C1091:C1092"/>
    <mergeCell ref="D1091:D1092"/>
    <mergeCell ref="E1091:E1092"/>
    <mergeCell ref="F1091:F1092"/>
    <mergeCell ref="G1091:G1092"/>
    <mergeCell ref="H1091:H1092"/>
    <mergeCell ref="I1091:I1092"/>
    <mergeCell ref="J1091:J1092"/>
    <mergeCell ref="J1097:J1098"/>
    <mergeCell ref="B1099:B1100"/>
    <mergeCell ref="C1099:C1100"/>
    <mergeCell ref="D1099:D1100"/>
    <mergeCell ref="E1099:E1100"/>
    <mergeCell ref="F1099:F1100"/>
    <mergeCell ref="G1099:G1100"/>
    <mergeCell ref="H1099:H1100"/>
    <mergeCell ref="I1099:I1100"/>
    <mergeCell ref="J1099:J1100"/>
    <mergeCell ref="I1095:I1096"/>
    <mergeCell ref="J1095:J1096"/>
    <mergeCell ref="B1097:B1098"/>
    <mergeCell ref="C1097:C1098"/>
    <mergeCell ref="D1097:D1098"/>
    <mergeCell ref="E1097:E1098"/>
    <mergeCell ref="F1097:F1098"/>
    <mergeCell ref="G1097:G1098"/>
    <mergeCell ref="H1097:H1098"/>
    <mergeCell ref="I1097:I1098"/>
    <mergeCell ref="I1103:I1104"/>
    <mergeCell ref="J1103:J1104"/>
    <mergeCell ref="B1105:B1106"/>
    <mergeCell ref="C1105:C1106"/>
    <mergeCell ref="D1105:D1106"/>
    <mergeCell ref="E1105:E1106"/>
    <mergeCell ref="F1105:F1106"/>
    <mergeCell ref="G1105:G1106"/>
    <mergeCell ref="H1105:H1106"/>
    <mergeCell ref="I1105:I1106"/>
    <mergeCell ref="H1101:H1102"/>
    <mergeCell ref="I1101:I1102"/>
    <mergeCell ref="J1101:J1102"/>
    <mergeCell ref="B1103:B1104"/>
    <mergeCell ref="C1103:C1104"/>
    <mergeCell ref="D1103:D1104"/>
    <mergeCell ref="E1103:E1104"/>
    <mergeCell ref="F1103:F1104"/>
    <mergeCell ref="G1103:G1104"/>
    <mergeCell ref="H1103:H1104"/>
    <mergeCell ref="B1101:B1102"/>
    <mergeCell ref="C1101:C1102"/>
    <mergeCell ref="D1101:D1102"/>
    <mergeCell ref="E1101:E1102"/>
    <mergeCell ref="F1101:F1102"/>
    <mergeCell ref="G1101:G1102"/>
    <mergeCell ref="H1109:H1110"/>
    <mergeCell ref="I1109:I1110"/>
    <mergeCell ref="J1109:J1110"/>
    <mergeCell ref="B1111:B1112"/>
    <mergeCell ref="C1111:C1112"/>
    <mergeCell ref="D1111:D1112"/>
    <mergeCell ref="E1111:E1112"/>
    <mergeCell ref="F1111:F1112"/>
    <mergeCell ref="G1111:G1112"/>
    <mergeCell ref="H1111:H1112"/>
    <mergeCell ref="B1109:B1110"/>
    <mergeCell ref="C1109:C1110"/>
    <mergeCell ref="D1109:D1110"/>
    <mergeCell ref="E1109:E1110"/>
    <mergeCell ref="F1109:F1110"/>
    <mergeCell ref="G1109:G1110"/>
    <mergeCell ref="J1105:J1106"/>
    <mergeCell ref="B1107:B1108"/>
    <mergeCell ref="C1107:C1108"/>
    <mergeCell ref="D1107:D1108"/>
    <mergeCell ref="E1107:E1108"/>
    <mergeCell ref="F1107:F1108"/>
    <mergeCell ref="G1107:G1108"/>
    <mergeCell ref="H1107:H1108"/>
    <mergeCell ref="I1107:I1108"/>
    <mergeCell ref="J1107:J1108"/>
    <mergeCell ref="J1113:J1114"/>
    <mergeCell ref="B1115:B1116"/>
    <mergeCell ref="C1115:C1116"/>
    <mergeCell ref="D1115:D1116"/>
    <mergeCell ref="E1115:E1116"/>
    <mergeCell ref="F1115:F1116"/>
    <mergeCell ref="G1115:G1116"/>
    <mergeCell ref="H1115:H1116"/>
    <mergeCell ref="I1115:I1116"/>
    <mergeCell ref="J1115:J1116"/>
    <mergeCell ref="I1111:I1112"/>
    <mergeCell ref="J1111:J1112"/>
    <mergeCell ref="B1113:B1114"/>
    <mergeCell ref="C1113:C1114"/>
    <mergeCell ref="D1113:D1114"/>
    <mergeCell ref="E1113:E1114"/>
    <mergeCell ref="F1113:F1114"/>
    <mergeCell ref="G1113:G1114"/>
    <mergeCell ref="H1113:H1114"/>
    <mergeCell ref="I1113:I1114"/>
    <mergeCell ref="I1119:I1120"/>
    <mergeCell ref="J1119:J1120"/>
    <mergeCell ref="B1121:B1122"/>
    <mergeCell ref="C1121:C1122"/>
    <mergeCell ref="D1121:D1122"/>
    <mergeCell ref="E1121:E1122"/>
    <mergeCell ref="F1121:F1122"/>
    <mergeCell ref="G1121:G1122"/>
    <mergeCell ref="H1121:H1122"/>
    <mergeCell ref="I1121:I1122"/>
    <mergeCell ref="H1117:H1118"/>
    <mergeCell ref="I1117:I1118"/>
    <mergeCell ref="J1117:J1118"/>
    <mergeCell ref="B1119:B1120"/>
    <mergeCell ref="C1119:C1120"/>
    <mergeCell ref="D1119:D1120"/>
    <mergeCell ref="E1119:E1120"/>
    <mergeCell ref="F1119:F1120"/>
    <mergeCell ref="G1119:G1120"/>
    <mergeCell ref="H1119:H1120"/>
    <mergeCell ref="B1117:B1118"/>
    <mergeCell ref="C1117:C1118"/>
    <mergeCell ref="D1117:D1118"/>
    <mergeCell ref="E1117:E1118"/>
    <mergeCell ref="F1117:F1118"/>
    <mergeCell ref="G1117:G1118"/>
    <mergeCell ref="H1125:H1126"/>
    <mergeCell ref="I1125:I1126"/>
    <mergeCell ref="J1125:J1126"/>
    <mergeCell ref="B1127:B1128"/>
    <mergeCell ref="C1127:C1128"/>
    <mergeCell ref="D1127:D1128"/>
    <mergeCell ref="E1127:E1128"/>
    <mergeCell ref="F1127:F1128"/>
    <mergeCell ref="G1127:G1128"/>
    <mergeCell ref="H1127:H1128"/>
    <mergeCell ref="B1125:B1126"/>
    <mergeCell ref="C1125:C1126"/>
    <mergeCell ref="D1125:D1126"/>
    <mergeCell ref="E1125:E1126"/>
    <mergeCell ref="F1125:F1126"/>
    <mergeCell ref="G1125:G1126"/>
    <mergeCell ref="J1121:J1122"/>
    <mergeCell ref="B1123:B1124"/>
    <mergeCell ref="C1123:C1124"/>
    <mergeCell ref="D1123:D1124"/>
    <mergeCell ref="E1123:E1124"/>
    <mergeCell ref="F1123:F1124"/>
    <mergeCell ref="G1123:G1124"/>
    <mergeCell ref="H1123:H1124"/>
    <mergeCell ref="I1123:I1124"/>
    <mergeCell ref="J1123:J1124"/>
    <mergeCell ref="J1129:J1130"/>
    <mergeCell ref="B1131:B1132"/>
    <mergeCell ref="C1131:C1132"/>
    <mergeCell ref="D1131:D1132"/>
    <mergeCell ref="E1131:E1132"/>
    <mergeCell ref="F1131:F1132"/>
    <mergeCell ref="G1131:G1132"/>
    <mergeCell ref="H1131:H1132"/>
    <mergeCell ref="I1131:I1132"/>
    <mergeCell ref="J1131:J1132"/>
    <mergeCell ref="I1127:I1128"/>
    <mergeCell ref="J1127:J1128"/>
    <mergeCell ref="B1129:B1130"/>
    <mergeCell ref="C1129:C1130"/>
    <mergeCell ref="D1129:D1130"/>
    <mergeCell ref="E1129:E1130"/>
    <mergeCell ref="F1129:F1130"/>
    <mergeCell ref="G1129:G1130"/>
    <mergeCell ref="H1129:H1130"/>
    <mergeCell ref="I1129:I1130"/>
    <mergeCell ref="I1135:I1136"/>
    <mergeCell ref="J1135:J1136"/>
    <mergeCell ref="B1137:B1138"/>
    <mergeCell ref="C1137:C1138"/>
    <mergeCell ref="D1137:D1138"/>
    <mergeCell ref="E1137:E1138"/>
    <mergeCell ref="F1137:F1138"/>
    <mergeCell ref="G1137:G1138"/>
    <mergeCell ref="H1137:H1138"/>
    <mergeCell ref="I1137:I1138"/>
    <mergeCell ref="H1133:H1134"/>
    <mergeCell ref="I1133:I1134"/>
    <mergeCell ref="J1133:J1134"/>
    <mergeCell ref="B1135:B1136"/>
    <mergeCell ref="C1135:C1136"/>
    <mergeCell ref="D1135:D1136"/>
    <mergeCell ref="E1135:E1136"/>
    <mergeCell ref="F1135:F1136"/>
    <mergeCell ref="G1135:G1136"/>
    <mergeCell ref="H1135:H1136"/>
    <mergeCell ref="B1133:B1134"/>
    <mergeCell ref="C1133:C1134"/>
    <mergeCell ref="D1133:D1134"/>
    <mergeCell ref="E1133:E1134"/>
    <mergeCell ref="F1133:F1134"/>
    <mergeCell ref="G1133:G1134"/>
    <mergeCell ref="H1141:H1142"/>
    <mergeCell ref="I1141:I1142"/>
    <mergeCell ref="J1141:J1142"/>
    <mergeCell ref="B1143:B1144"/>
    <mergeCell ref="C1143:C1144"/>
    <mergeCell ref="D1143:D1144"/>
    <mergeCell ref="E1143:E1144"/>
    <mergeCell ref="F1143:F1144"/>
    <mergeCell ref="G1143:G1144"/>
    <mergeCell ref="H1143:H1144"/>
    <mergeCell ref="B1141:B1142"/>
    <mergeCell ref="C1141:C1142"/>
    <mergeCell ref="D1141:D1142"/>
    <mergeCell ref="E1141:E1142"/>
    <mergeCell ref="F1141:F1142"/>
    <mergeCell ref="G1141:G1142"/>
    <mergeCell ref="J1137:J1138"/>
    <mergeCell ref="B1139:B1140"/>
    <mergeCell ref="C1139:C1140"/>
    <mergeCell ref="D1139:D1140"/>
    <mergeCell ref="E1139:E1140"/>
    <mergeCell ref="F1139:F1140"/>
    <mergeCell ref="G1139:G1140"/>
    <mergeCell ref="H1139:H1140"/>
    <mergeCell ref="I1139:I1140"/>
    <mergeCell ref="J1139:J1140"/>
    <mergeCell ref="J1145:J1146"/>
    <mergeCell ref="B1147:B1148"/>
    <mergeCell ref="C1147:C1148"/>
    <mergeCell ref="D1147:D1148"/>
    <mergeCell ref="E1147:E1148"/>
    <mergeCell ref="F1147:F1148"/>
    <mergeCell ref="G1147:G1148"/>
    <mergeCell ref="H1147:H1148"/>
    <mergeCell ref="I1147:I1148"/>
    <mergeCell ref="J1147:J1148"/>
    <mergeCell ref="I1143:I1144"/>
    <mergeCell ref="J1143:J1144"/>
    <mergeCell ref="B1145:B1146"/>
    <mergeCell ref="C1145:C1146"/>
    <mergeCell ref="D1145:D1146"/>
    <mergeCell ref="E1145:E1146"/>
    <mergeCell ref="F1145:F1146"/>
    <mergeCell ref="G1145:G1146"/>
    <mergeCell ref="H1145:H1146"/>
    <mergeCell ref="I1145:I1146"/>
    <mergeCell ref="I1151:I1152"/>
    <mergeCell ref="J1151:J1152"/>
    <mergeCell ref="B1153:B1154"/>
    <mergeCell ref="C1153:C1154"/>
    <mergeCell ref="D1153:D1154"/>
    <mergeCell ref="E1153:E1154"/>
    <mergeCell ref="F1153:F1154"/>
    <mergeCell ref="G1153:G1154"/>
    <mergeCell ref="H1153:H1154"/>
    <mergeCell ref="I1153:I1154"/>
    <mergeCell ref="H1149:H1150"/>
    <mergeCell ref="I1149:I1150"/>
    <mergeCell ref="J1149:J1150"/>
    <mergeCell ref="B1151:B1152"/>
    <mergeCell ref="C1151:C1152"/>
    <mergeCell ref="D1151:D1152"/>
    <mergeCell ref="E1151:E1152"/>
    <mergeCell ref="F1151:F1152"/>
    <mergeCell ref="G1151:G1152"/>
    <mergeCell ref="H1151:H1152"/>
    <mergeCell ref="B1149:B1150"/>
    <mergeCell ref="C1149:C1150"/>
    <mergeCell ref="D1149:D1150"/>
    <mergeCell ref="E1149:E1150"/>
    <mergeCell ref="F1149:F1150"/>
    <mergeCell ref="G1149:G1150"/>
    <mergeCell ref="H1157:H1158"/>
    <mergeCell ref="I1157:I1158"/>
    <mergeCell ref="J1157:J1158"/>
    <mergeCell ref="B1159:B1160"/>
    <mergeCell ref="C1159:C1160"/>
    <mergeCell ref="D1159:D1160"/>
    <mergeCell ref="E1159:E1160"/>
    <mergeCell ref="F1159:F1160"/>
    <mergeCell ref="G1159:G1160"/>
    <mergeCell ref="H1159:H1160"/>
    <mergeCell ref="B1157:B1158"/>
    <mergeCell ref="C1157:C1158"/>
    <mergeCell ref="D1157:D1158"/>
    <mergeCell ref="E1157:E1158"/>
    <mergeCell ref="F1157:F1158"/>
    <mergeCell ref="G1157:G1158"/>
    <mergeCell ref="J1153:J1154"/>
    <mergeCell ref="B1155:B1156"/>
    <mergeCell ref="C1155:C1156"/>
    <mergeCell ref="D1155:D1156"/>
    <mergeCell ref="E1155:E1156"/>
    <mergeCell ref="F1155:F1156"/>
    <mergeCell ref="G1155:G1156"/>
    <mergeCell ref="H1155:H1156"/>
    <mergeCell ref="I1155:I1156"/>
    <mergeCell ref="J1155:J1156"/>
    <mergeCell ref="J1161:J1162"/>
    <mergeCell ref="B1163:B1164"/>
    <mergeCell ref="C1163:C1164"/>
    <mergeCell ref="D1163:D1164"/>
    <mergeCell ref="E1163:E1164"/>
    <mergeCell ref="F1163:F1164"/>
    <mergeCell ref="G1163:G1164"/>
    <mergeCell ref="H1163:H1164"/>
    <mergeCell ref="I1163:I1164"/>
    <mergeCell ref="J1163:J1164"/>
    <mergeCell ref="I1159:I1160"/>
    <mergeCell ref="J1159:J1160"/>
    <mergeCell ref="B1161:B1162"/>
    <mergeCell ref="C1161:C1162"/>
    <mergeCell ref="D1161:D1162"/>
    <mergeCell ref="E1161:E1162"/>
    <mergeCell ref="F1161:F1162"/>
    <mergeCell ref="G1161:G1162"/>
    <mergeCell ref="H1161:H1162"/>
    <mergeCell ref="I1161:I1162"/>
    <mergeCell ref="I1167:I1168"/>
    <mergeCell ref="J1167:J1168"/>
    <mergeCell ref="B1169:B1170"/>
    <mergeCell ref="C1169:C1170"/>
    <mergeCell ref="D1169:D1170"/>
    <mergeCell ref="E1169:E1170"/>
    <mergeCell ref="F1169:F1170"/>
    <mergeCell ref="G1169:G1170"/>
    <mergeCell ref="H1169:H1170"/>
    <mergeCell ref="I1169:I1170"/>
    <mergeCell ref="H1165:H1166"/>
    <mergeCell ref="I1165:I1166"/>
    <mergeCell ref="J1165:J1166"/>
    <mergeCell ref="B1167:B1168"/>
    <mergeCell ref="C1167:C1168"/>
    <mergeCell ref="D1167:D1168"/>
    <mergeCell ref="E1167:E1168"/>
    <mergeCell ref="F1167:F1168"/>
    <mergeCell ref="G1167:G1168"/>
    <mergeCell ref="H1167:H1168"/>
    <mergeCell ref="B1165:B1166"/>
    <mergeCell ref="C1165:C1166"/>
    <mergeCell ref="D1165:D1166"/>
    <mergeCell ref="E1165:E1166"/>
    <mergeCell ref="F1165:F1166"/>
    <mergeCell ref="G1165:G1166"/>
    <mergeCell ref="H1173:H1174"/>
    <mergeCell ref="I1173:I1174"/>
    <mergeCell ref="J1173:J1174"/>
    <mergeCell ref="B1175:B1176"/>
    <mergeCell ref="C1175:C1176"/>
    <mergeCell ref="D1175:D1176"/>
    <mergeCell ref="E1175:E1176"/>
    <mergeCell ref="F1175:F1176"/>
    <mergeCell ref="G1175:G1176"/>
    <mergeCell ref="H1175:H1176"/>
    <mergeCell ref="B1173:B1174"/>
    <mergeCell ref="C1173:C1174"/>
    <mergeCell ref="D1173:D1174"/>
    <mergeCell ref="E1173:E1174"/>
    <mergeCell ref="F1173:F1174"/>
    <mergeCell ref="G1173:G1174"/>
    <mergeCell ref="J1169:J1170"/>
    <mergeCell ref="B1171:B1172"/>
    <mergeCell ref="C1171:C1172"/>
    <mergeCell ref="D1171:D1172"/>
    <mergeCell ref="E1171:E1172"/>
    <mergeCell ref="F1171:F1172"/>
    <mergeCell ref="G1171:G1172"/>
    <mergeCell ref="H1171:H1172"/>
    <mergeCell ref="I1171:I1172"/>
    <mergeCell ref="J1171:J1172"/>
    <mergeCell ref="J1177:J1178"/>
    <mergeCell ref="B1179:B1180"/>
    <mergeCell ref="C1179:C1180"/>
    <mergeCell ref="D1179:D1180"/>
    <mergeCell ref="E1179:E1180"/>
    <mergeCell ref="F1179:F1180"/>
    <mergeCell ref="G1179:G1180"/>
    <mergeCell ref="H1179:H1180"/>
    <mergeCell ref="I1179:I1180"/>
    <mergeCell ref="J1179:J1180"/>
    <mergeCell ref="I1175:I1176"/>
    <mergeCell ref="J1175:J1176"/>
    <mergeCell ref="B1177:B1178"/>
    <mergeCell ref="C1177:C1178"/>
    <mergeCell ref="D1177:D1178"/>
    <mergeCell ref="E1177:E1178"/>
    <mergeCell ref="F1177:F1178"/>
    <mergeCell ref="G1177:G1178"/>
    <mergeCell ref="H1177:H1178"/>
    <mergeCell ref="I1177:I1178"/>
    <mergeCell ref="I1183:I1184"/>
    <mergeCell ref="J1183:J1184"/>
    <mergeCell ref="B1185:B1186"/>
    <mergeCell ref="C1185:C1186"/>
    <mergeCell ref="D1185:D1186"/>
    <mergeCell ref="E1185:E1186"/>
    <mergeCell ref="F1185:F1186"/>
    <mergeCell ref="G1185:G1186"/>
    <mergeCell ref="H1185:H1186"/>
    <mergeCell ref="I1185:I1186"/>
    <mergeCell ref="H1181:H1182"/>
    <mergeCell ref="I1181:I1182"/>
    <mergeCell ref="J1181:J1182"/>
    <mergeCell ref="B1183:B1184"/>
    <mergeCell ref="C1183:C1184"/>
    <mergeCell ref="D1183:D1184"/>
    <mergeCell ref="E1183:E1184"/>
    <mergeCell ref="F1183:F1184"/>
    <mergeCell ref="G1183:G1184"/>
    <mergeCell ref="H1183:H1184"/>
    <mergeCell ref="B1181:B1182"/>
    <mergeCell ref="C1181:C1182"/>
    <mergeCell ref="D1181:D1182"/>
    <mergeCell ref="E1181:E1182"/>
    <mergeCell ref="F1181:F1182"/>
    <mergeCell ref="G1181:G1182"/>
    <mergeCell ref="H1189:H1190"/>
    <mergeCell ref="I1189:I1190"/>
    <mergeCell ref="J1189:J1190"/>
    <mergeCell ref="B1191:B1192"/>
    <mergeCell ref="C1191:C1192"/>
    <mergeCell ref="D1191:D1192"/>
    <mergeCell ref="E1191:E1192"/>
    <mergeCell ref="F1191:F1192"/>
    <mergeCell ref="G1191:G1192"/>
    <mergeCell ref="H1191:H1192"/>
    <mergeCell ref="B1189:B1190"/>
    <mergeCell ref="C1189:C1190"/>
    <mergeCell ref="D1189:D1190"/>
    <mergeCell ref="E1189:E1190"/>
    <mergeCell ref="F1189:F1190"/>
    <mergeCell ref="G1189:G1190"/>
    <mergeCell ref="J1185:J1186"/>
    <mergeCell ref="B1187:B1188"/>
    <mergeCell ref="C1187:C1188"/>
    <mergeCell ref="D1187:D1188"/>
    <mergeCell ref="E1187:E1188"/>
    <mergeCell ref="F1187:F1188"/>
    <mergeCell ref="G1187:G1188"/>
    <mergeCell ref="H1187:H1188"/>
    <mergeCell ref="I1187:I1188"/>
    <mergeCell ref="J1187:J1188"/>
    <mergeCell ref="J1193:J1194"/>
    <mergeCell ref="B1195:B1196"/>
    <mergeCell ref="C1195:C1196"/>
    <mergeCell ref="D1195:D1196"/>
    <mergeCell ref="E1195:E1196"/>
    <mergeCell ref="F1195:F1196"/>
    <mergeCell ref="G1195:G1196"/>
    <mergeCell ref="H1195:H1196"/>
    <mergeCell ref="I1195:I1196"/>
    <mergeCell ref="J1195:J1196"/>
    <mergeCell ref="I1191:I1192"/>
    <mergeCell ref="J1191:J1192"/>
    <mergeCell ref="B1193:B1194"/>
    <mergeCell ref="C1193:C1194"/>
    <mergeCell ref="D1193:D1194"/>
    <mergeCell ref="E1193:E1194"/>
    <mergeCell ref="F1193:F1194"/>
    <mergeCell ref="G1193:G1194"/>
    <mergeCell ref="H1193:H1194"/>
    <mergeCell ref="I1193:I1194"/>
    <mergeCell ref="I1199:I1200"/>
    <mergeCell ref="J1199:J1200"/>
    <mergeCell ref="B1201:B1202"/>
    <mergeCell ref="C1201:C1202"/>
    <mergeCell ref="D1201:D1202"/>
    <mergeCell ref="E1201:E1202"/>
    <mergeCell ref="F1201:F1202"/>
    <mergeCell ref="G1201:G1202"/>
    <mergeCell ref="H1201:H1202"/>
    <mergeCell ref="I1201:I1202"/>
    <mergeCell ref="H1197:H1198"/>
    <mergeCell ref="I1197:I1198"/>
    <mergeCell ref="J1197:J1198"/>
    <mergeCell ref="B1199:B1200"/>
    <mergeCell ref="C1199:C1200"/>
    <mergeCell ref="D1199:D1200"/>
    <mergeCell ref="E1199:E1200"/>
    <mergeCell ref="F1199:F1200"/>
    <mergeCell ref="G1199:G1200"/>
    <mergeCell ref="H1199:H1200"/>
    <mergeCell ref="B1197:B1198"/>
    <mergeCell ref="C1197:C1198"/>
    <mergeCell ref="D1197:D1198"/>
    <mergeCell ref="E1197:E1198"/>
    <mergeCell ref="F1197:F1198"/>
    <mergeCell ref="G1197:G1198"/>
    <mergeCell ref="H1205:H1206"/>
    <mergeCell ref="I1205:I1206"/>
    <mergeCell ref="J1205:J1206"/>
    <mergeCell ref="B1207:B1208"/>
    <mergeCell ref="C1207:C1208"/>
    <mergeCell ref="D1207:D1208"/>
    <mergeCell ref="E1207:E1208"/>
    <mergeCell ref="F1207:F1208"/>
    <mergeCell ref="G1207:G1208"/>
    <mergeCell ref="H1207:H1208"/>
    <mergeCell ref="B1205:B1206"/>
    <mergeCell ref="C1205:C1206"/>
    <mergeCell ref="D1205:D1206"/>
    <mergeCell ref="E1205:E1206"/>
    <mergeCell ref="F1205:F1206"/>
    <mergeCell ref="G1205:G1206"/>
    <mergeCell ref="J1201:J1202"/>
    <mergeCell ref="B1203:B1204"/>
    <mergeCell ref="C1203:C1204"/>
    <mergeCell ref="D1203:D1204"/>
    <mergeCell ref="E1203:E1204"/>
    <mergeCell ref="F1203:F1204"/>
    <mergeCell ref="G1203:G1204"/>
    <mergeCell ref="H1203:H1204"/>
    <mergeCell ref="I1203:I1204"/>
    <mergeCell ref="J1203:J1204"/>
    <mergeCell ref="J1209:J1210"/>
    <mergeCell ref="B1211:B1212"/>
    <mergeCell ref="C1211:C1212"/>
    <mergeCell ref="D1211:D1212"/>
    <mergeCell ref="E1211:E1212"/>
    <mergeCell ref="F1211:F1212"/>
    <mergeCell ref="G1211:G1212"/>
    <mergeCell ref="H1211:H1212"/>
    <mergeCell ref="I1211:I1212"/>
    <mergeCell ref="J1211:J1212"/>
    <mergeCell ref="I1207:I1208"/>
    <mergeCell ref="J1207:J1208"/>
    <mergeCell ref="B1209:B1210"/>
    <mergeCell ref="C1209:C1210"/>
    <mergeCell ref="D1209:D1210"/>
    <mergeCell ref="E1209:E1210"/>
    <mergeCell ref="F1209:F1210"/>
    <mergeCell ref="G1209:G1210"/>
    <mergeCell ref="H1209:H1210"/>
    <mergeCell ref="I1209:I1210"/>
    <mergeCell ref="I1215:I1216"/>
    <mergeCell ref="J1215:J1216"/>
    <mergeCell ref="B1217:B1218"/>
    <mergeCell ref="C1217:C1218"/>
    <mergeCell ref="D1217:D1218"/>
    <mergeCell ref="E1217:E1218"/>
    <mergeCell ref="F1217:F1218"/>
    <mergeCell ref="G1217:G1218"/>
    <mergeCell ref="H1217:H1218"/>
    <mergeCell ref="I1217:I1218"/>
    <mergeCell ref="H1213:H1214"/>
    <mergeCell ref="I1213:I1214"/>
    <mergeCell ref="J1213:J1214"/>
    <mergeCell ref="B1215:B1216"/>
    <mergeCell ref="C1215:C1216"/>
    <mergeCell ref="D1215:D1216"/>
    <mergeCell ref="E1215:E1216"/>
    <mergeCell ref="F1215:F1216"/>
    <mergeCell ref="G1215:G1216"/>
    <mergeCell ref="H1215:H1216"/>
    <mergeCell ref="B1213:B1214"/>
    <mergeCell ref="C1213:C1214"/>
    <mergeCell ref="D1213:D1214"/>
    <mergeCell ref="E1213:E1214"/>
    <mergeCell ref="F1213:F1214"/>
    <mergeCell ref="G1213:G1214"/>
    <mergeCell ref="H1221:H1222"/>
    <mergeCell ref="I1221:I1222"/>
    <mergeCell ref="J1221:J1222"/>
    <mergeCell ref="B1223:B1224"/>
    <mergeCell ref="C1223:C1224"/>
    <mergeCell ref="D1223:D1224"/>
    <mergeCell ref="E1223:E1224"/>
    <mergeCell ref="F1223:F1224"/>
    <mergeCell ref="G1223:G1224"/>
    <mergeCell ref="H1223:H1224"/>
    <mergeCell ref="B1221:B1222"/>
    <mergeCell ref="C1221:C1222"/>
    <mergeCell ref="D1221:D1222"/>
    <mergeCell ref="E1221:E1222"/>
    <mergeCell ref="F1221:F1222"/>
    <mergeCell ref="G1221:G1222"/>
    <mergeCell ref="J1217:J1218"/>
    <mergeCell ref="B1219:B1220"/>
    <mergeCell ref="C1219:C1220"/>
    <mergeCell ref="D1219:D1220"/>
    <mergeCell ref="E1219:E1220"/>
    <mergeCell ref="F1219:F1220"/>
    <mergeCell ref="G1219:G1220"/>
    <mergeCell ref="H1219:H1220"/>
    <mergeCell ref="I1219:I1220"/>
    <mergeCell ref="J1219:J1220"/>
    <mergeCell ref="J1225:J1226"/>
    <mergeCell ref="B1227:B1228"/>
    <mergeCell ref="C1227:C1228"/>
    <mergeCell ref="D1227:D1228"/>
    <mergeCell ref="E1227:E1228"/>
    <mergeCell ref="F1227:F1228"/>
    <mergeCell ref="G1227:G1228"/>
    <mergeCell ref="H1227:H1228"/>
    <mergeCell ref="I1227:I1228"/>
    <mergeCell ref="J1227:J1228"/>
    <mergeCell ref="I1223:I1224"/>
    <mergeCell ref="J1223:J1224"/>
    <mergeCell ref="B1225:B1226"/>
    <mergeCell ref="C1225:C1226"/>
    <mergeCell ref="D1225:D1226"/>
    <mergeCell ref="E1225:E1226"/>
    <mergeCell ref="F1225:F1226"/>
    <mergeCell ref="G1225:G1226"/>
    <mergeCell ref="H1225:H1226"/>
    <mergeCell ref="I1225:I1226"/>
    <mergeCell ref="I1231:I1232"/>
    <mergeCell ref="J1231:J1232"/>
    <mergeCell ref="B1233:B1234"/>
    <mergeCell ref="C1233:C1234"/>
    <mergeCell ref="D1233:D1234"/>
    <mergeCell ref="E1233:E1234"/>
    <mergeCell ref="F1233:F1234"/>
    <mergeCell ref="G1233:G1234"/>
    <mergeCell ref="H1233:H1234"/>
    <mergeCell ref="I1233:I1234"/>
    <mergeCell ref="H1229:H1230"/>
    <mergeCell ref="I1229:I1230"/>
    <mergeCell ref="J1229:J1230"/>
    <mergeCell ref="B1231:B1232"/>
    <mergeCell ref="C1231:C1232"/>
    <mergeCell ref="D1231:D1232"/>
    <mergeCell ref="E1231:E1232"/>
    <mergeCell ref="F1231:F1232"/>
    <mergeCell ref="G1231:G1232"/>
    <mergeCell ref="H1231:H1232"/>
    <mergeCell ref="B1229:B1230"/>
    <mergeCell ref="C1229:C1230"/>
    <mergeCell ref="D1229:D1230"/>
    <mergeCell ref="E1229:E1230"/>
    <mergeCell ref="F1229:F1230"/>
    <mergeCell ref="G1229:G1230"/>
    <mergeCell ref="H1237:H1238"/>
    <mergeCell ref="I1237:I1238"/>
    <mergeCell ref="J1237:J1238"/>
    <mergeCell ref="B1239:B1240"/>
    <mergeCell ref="C1239:C1240"/>
    <mergeCell ref="D1239:D1240"/>
    <mergeCell ref="E1239:E1240"/>
    <mergeCell ref="F1239:F1240"/>
    <mergeCell ref="G1239:G1240"/>
    <mergeCell ref="H1239:H1240"/>
    <mergeCell ref="B1237:B1238"/>
    <mergeCell ref="C1237:C1238"/>
    <mergeCell ref="D1237:D1238"/>
    <mergeCell ref="E1237:E1238"/>
    <mergeCell ref="F1237:F1238"/>
    <mergeCell ref="G1237:G1238"/>
    <mergeCell ref="J1233:J1234"/>
    <mergeCell ref="B1235:B1236"/>
    <mergeCell ref="C1235:C1236"/>
    <mergeCell ref="D1235:D1236"/>
    <mergeCell ref="E1235:E1236"/>
    <mergeCell ref="F1235:F1236"/>
    <mergeCell ref="G1235:G1236"/>
    <mergeCell ref="H1235:H1236"/>
    <mergeCell ref="I1235:I1236"/>
    <mergeCell ref="J1235:J1236"/>
    <mergeCell ref="J1241:J1242"/>
    <mergeCell ref="B1243:B1244"/>
    <mergeCell ref="C1243:C1244"/>
    <mergeCell ref="D1243:D1244"/>
    <mergeCell ref="E1243:E1244"/>
    <mergeCell ref="F1243:F1244"/>
    <mergeCell ref="G1243:G1244"/>
    <mergeCell ref="H1243:H1244"/>
    <mergeCell ref="I1243:I1244"/>
    <mergeCell ref="J1243:J1244"/>
    <mergeCell ref="I1239:I1240"/>
    <mergeCell ref="J1239:J1240"/>
    <mergeCell ref="B1241:B1242"/>
    <mergeCell ref="C1241:C1242"/>
    <mergeCell ref="D1241:D1242"/>
    <mergeCell ref="E1241:E1242"/>
    <mergeCell ref="F1241:F1242"/>
    <mergeCell ref="G1241:G1242"/>
    <mergeCell ref="H1241:H1242"/>
    <mergeCell ref="I1241:I1242"/>
    <mergeCell ref="I1247:I1248"/>
    <mergeCell ref="J1247:J1248"/>
    <mergeCell ref="B1249:B1250"/>
    <mergeCell ref="C1249:C1250"/>
    <mergeCell ref="D1249:D1250"/>
    <mergeCell ref="E1249:E1250"/>
    <mergeCell ref="F1249:F1250"/>
    <mergeCell ref="G1249:G1250"/>
    <mergeCell ref="H1249:H1250"/>
    <mergeCell ref="I1249:I1250"/>
    <mergeCell ref="H1245:H1246"/>
    <mergeCell ref="I1245:I1246"/>
    <mergeCell ref="J1245:J1246"/>
    <mergeCell ref="B1247:B1248"/>
    <mergeCell ref="C1247:C1248"/>
    <mergeCell ref="D1247:D1248"/>
    <mergeCell ref="E1247:E1248"/>
    <mergeCell ref="F1247:F1248"/>
    <mergeCell ref="G1247:G1248"/>
    <mergeCell ref="H1247:H1248"/>
    <mergeCell ref="B1245:B1246"/>
    <mergeCell ref="C1245:C1246"/>
    <mergeCell ref="D1245:D1246"/>
    <mergeCell ref="E1245:E1246"/>
    <mergeCell ref="F1245:F1246"/>
    <mergeCell ref="G1245:G1246"/>
    <mergeCell ref="H1253:H1254"/>
    <mergeCell ref="I1253:I1254"/>
    <mergeCell ref="J1253:J1254"/>
    <mergeCell ref="B1255:B1256"/>
    <mergeCell ref="C1255:C1256"/>
    <mergeCell ref="D1255:D1256"/>
    <mergeCell ref="E1255:E1256"/>
    <mergeCell ref="F1255:F1256"/>
    <mergeCell ref="G1255:G1256"/>
    <mergeCell ref="H1255:H1256"/>
    <mergeCell ref="B1253:B1254"/>
    <mergeCell ref="C1253:C1254"/>
    <mergeCell ref="D1253:D1254"/>
    <mergeCell ref="E1253:E1254"/>
    <mergeCell ref="F1253:F1254"/>
    <mergeCell ref="G1253:G1254"/>
    <mergeCell ref="J1249:J1250"/>
    <mergeCell ref="B1251:B1252"/>
    <mergeCell ref="C1251:C1252"/>
    <mergeCell ref="D1251:D1252"/>
    <mergeCell ref="E1251:E1252"/>
    <mergeCell ref="F1251:F1252"/>
    <mergeCell ref="G1251:G1252"/>
    <mergeCell ref="H1251:H1252"/>
    <mergeCell ref="I1251:I1252"/>
    <mergeCell ref="J1251:J1252"/>
    <mergeCell ref="J1257:J1258"/>
    <mergeCell ref="B1259:B1260"/>
    <mergeCell ref="C1259:C1260"/>
    <mergeCell ref="D1259:D1260"/>
    <mergeCell ref="E1259:E1260"/>
    <mergeCell ref="F1259:F1260"/>
    <mergeCell ref="G1259:G1260"/>
    <mergeCell ref="H1259:H1260"/>
    <mergeCell ref="I1259:I1260"/>
    <mergeCell ref="J1259:J1260"/>
    <mergeCell ref="I1255:I1256"/>
    <mergeCell ref="J1255:J1256"/>
    <mergeCell ref="B1257:B1258"/>
    <mergeCell ref="C1257:C1258"/>
    <mergeCell ref="D1257:D1258"/>
    <mergeCell ref="E1257:E1258"/>
    <mergeCell ref="F1257:F1258"/>
    <mergeCell ref="G1257:G1258"/>
    <mergeCell ref="H1257:H1258"/>
    <mergeCell ref="I1257:I1258"/>
    <mergeCell ref="I1263:I1264"/>
    <mergeCell ref="J1263:J1264"/>
    <mergeCell ref="B1265:B1266"/>
    <mergeCell ref="C1265:C1266"/>
    <mergeCell ref="D1265:D1266"/>
    <mergeCell ref="E1265:E1266"/>
    <mergeCell ref="F1265:F1266"/>
    <mergeCell ref="G1265:G1266"/>
    <mergeCell ref="H1265:H1266"/>
    <mergeCell ref="I1265:I1266"/>
    <mergeCell ref="H1261:H1262"/>
    <mergeCell ref="I1261:I1262"/>
    <mergeCell ref="J1261:J1262"/>
    <mergeCell ref="B1263:B1264"/>
    <mergeCell ref="C1263:C1264"/>
    <mergeCell ref="D1263:D1264"/>
    <mergeCell ref="E1263:E1264"/>
    <mergeCell ref="F1263:F1264"/>
    <mergeCell ref="G1263:G1264"/>
    <mergeCell ref="H1263:H1264"/>
    <mergeCell ref="B1261:B1262"/>
    <mergeCell ref="C1261:C1262"/>
    <mergeCell ref="D1261:D1262"/>
    <mergeCell ref="E1261:E1262"/>
    <mergeCell ref="F1261:F1262"/>
    <mergeCell ref="G1261:G1262"/>
    <mergeCell ref="H1269:H1270"/>
    <mergeCell ref="I1269:I1270"/>
    <mergeCell ref="J1269:J1270"/>
    <mergeCell ref="B1271:B1272"/>
    <mergeCell ref="C1271:C1272"/>
    <mergeCell ref="D1271:D1272"/>
    <mergeCell ref="E1271:E1272"/>
    <mergeCell ref="F1271:F1272"/>
    <mergeCell ref="G1271:G1272"/>
    <mergeCell ref="H1271:H1272"/>
    <mergeCell ref="B1269:B1270"/>
    <mergeCell ref="C1269:C1270"/>
    <mergeCell ref="D1269:D1270"/>
    <mergeCell ref="E1269:E1270"/>
    <mergeCell ref="F1269:F1270"/>
    <mergeCell ref="G1269:G1270"/>
    <mergeCell ref="J1265:J1266"/>
    <mergeCell ref="B1267:B1268"/>
    <mergeCell ref="C1267:C1268"/>
    <mergeCell ref="D1267:D1268"/>
    <mergeCell ref="E1267:E1268"/>
    <mergeCell ref="F1267:F1268"/>
    <mergeCell ref="G1267:G1268"/>
    <mergeCell ref="H1267:H1268"/>
    <mergeCell ref="I1267:I1268"/>
    <mergeCell ref="J1267:J1268"/>
    <mergeCell ref="J1273:J1274"/>
    <mergeCell ref="B1275:B1276"/>
    <mergeCell ref="C1275:C1276"/>
    <mergeCell ref="D1275:D1276"/>
    <mergeCell ref="E1275:E1276"/>
    <mergeCell ref="F1275:F1276"/>
    <mergeCell ref="G1275:G1276"/>
    <mergeCell ref="H1275:H1276"/>
    <mergeCell ref="I1275:I1276"/>
    <mergeCell ref="J1275:J1276"/>
    <mergeCell ref="I1271:I1272"/>
    <mergeCell ref="J1271:J1272"/>
    <mergeCell ref="B1273:B1274"/>
    <mergeCell ref="C1273:C1274"/>
    <mergeCell ref="D1273:D1274"/>
    <mergeCell ref="E1273:E1274"/>
    <mergeCell ref="F1273:F1274"/>
    <mergeCell ref="G1273:G1274"/>
    <mergeCell ref="H1273:H1274"/>
    <mergeCell ref="I1273:I1274"/>
    <mergeCell ref="I1279:I1280"/>
    <mergeCell ref="J1279:J1280"/>
    <mergeCell ref="B1281:B1282"/>
    <mergeCell ref="C1281:C1282"/>
    <mergeCell ref="D1281:D1282"/>
    <mergeCell ref="E1281:E1282"/>
    <mergeCell ref="F1281:F1282"/>
    <mergeCell ref="G1281:G1282"/>
    <mergeCell ref="H1281:H1282"/>
    <mergeCell ref="I1281:I1282"/>
    <mergeCell ref="H1277:H1278"/>
    <mergeCell ref="I1277:I1278"/>
    <mergeCell ref="J1277:J1278"/>
    <mergeCell ref="B1279:B1280"/>
    <mergeCell ref="C1279:C1280"/>
    <mergeCell ref="D1279:D1280"/>
    <mergeCell ref="E1279:E1280"/>
    <mergeCell ref="F1279:F1280"/>
    <mergeCell ref="G1279:G1280"/>
    <mergeCell ref="H1279:H1280"/>
    <mergeCell ref="B1277:B1278"/>
    <mergeCell ref="C1277:C1278"/>
    <mergeCell ref="D1277:D1278"/>
    <mergeCell ref="E1277:E1278"/>
    <mergeCell ref="F1277:F1278"/>
    <mergeCell ref="G1277:G1278"/>
    <mergeCell ref="H1285:H1286"/>
    <mergeCell ref="I1285:I1286"/>
    <mergeCell ref="J1285:J1286"/>
    <mergeCell ref="B1287:B1288"/>
    <mergeCell ref="C1287:C1288"/>
    <mergeCell ref="D1287:D1288"/>
    <mergeCell ref="E1287:E1288"/>
    <mergeCell ref="F1287:F1288"/>
    <mergeCell ref="G1287:G1288"/>
    <mergeCell ref="H1287:H1288"/>
    <mergeCell ref="B1285:B1286"/>
    <mergeCell ref="C1285:C1286"/>
    <mergeCell ref="D1285:D1286"/>
    <mergeCell ref="E1285:E1286"/>
    <mergeCell ref="F1285:F1286"/>
    <mergeCell ref="G1285:G1286"/>
    <mergeCell ref="J1281:J1282"/>
    <mergeCell ref="B1283:B1284"/>
    <mergeCell ref="C1283:C1284"/>
    <mergeCell ref="D1283:D1284"/>
    <mergeCell ref="E1283:E1284"/>
    <mergeCell ref="F1283:F1284"/>
    <mergeCell ref="G1283:G1284"/>
    <mergeCell ref="H1283:H1284"/>
    <mergeCell ref="I1283:I1284"/>
    <mergeCell ref="J1283:J1284"/>
    <mergeCell ref="J1289:J1290"/>
    <mergeCell ref="B1291:B1292"/>
    <mergeCell ref="C1291:C1292"/>
    <mergeCell ref="D1291:D1292"/>
    <mergeCell ref="E1291:E1292"/>
    <mergeCell ref="F1291:F1292"/>
    <mergeCell ref="G1291:G1292"/>
    <mergeCell ref="H1291:H1292"/>
    <mergeCell ref="I1291:I1292"/>
    <mergeCell ref="J1291:J1292"/>
    <mergeCell ref="I1287:I1288"/>
    <mergeCell ref="J1287:J1288"/>
    <mergeCell ref="B1289:B1290"/>
    <mergeCell ref="C1289:C1290"/>
    <mergeCell ref="D1289:D1290"/>
    <mergeCell ref="E1289:E1290"/>
    <mergeCell ref="F1289:F1290"/>
    <mergeCell ref="G1289:G1290"/>
    <mergeCell ref="H1289:H1290"/>
    <mergeCell ref="I1289:I1290"/>
    <mergeCell ref="I1295:I1296"/>
    <mergeCell ref="J1295:J1296"/>
    <mergeCell ref="B1297:B1298"/>
    <mergeCell ref="C1297:C1298"/>
    <mergeCell ref="D1297:D1298"/>
    <mergeCell ref="E1297:E1298"/>
    <mergeCell ref="F1297:F1298"/>
    <mergeCell ref="G1297:G1298"/>
    <mergeCell ref="H1297:H1298"/>
    <mergeCell ref="I1297:I1298"/>
    <mergeCell ref="H1293:H1294"/>
    <mergeCell ref="I1293:I1294"/>
    <mergeCell ref="J1293:J1294"/>
    <mergeCell ref="B1295:B1296"/>
    <mergeCell ref="C1295:C1296"/>
    <mergeCell ref="D1295:D1296"/>
    <mergeCell ref="E1295:E1296"/>
    <mergeCell ref="F1295:F1296"/>
    <mergeCell ref="G1295:G1296"/>
    <mergeCell ref="H1295:H1296"/>
    <mergeCell ref="B1293:B1294"/>
    <mergeCell ref="C1293:C1294"/>
    <mergeCell ref="D1293:D1294"/>
    <mergeCell ref="E1293:E1294"/>
    <mergeCell ref="F1293:F1294"/>
    <mergeCell ref="G1293:G1294"/>
    <mergeCell ref="H1301:H1302"/>
    <mergeCell ref="I1301:I1302"/>
    <mergeCell ref="J1301:J1302"/>
    <mergeCell ref="B1303:B1304"/>
    <mergeCell ref="C1303:C1304"/>
    <mergeCell ref="D1303:D1304"/>
    <mergeCell ref="E1303:E1304"/>
    <mergeCell ref="F1303:F1304"/>
    <mergeCell ref="G1303:G1304"/>
    <mergeCell ref="H1303:H1304"/>
    <mergeCell ref="B1301:B1302"/>
    <mergeCell ref="C1301:C1302"/>
    <mergeCell ref="D1301:D1302"/>
    <mergeCell ref="E1301:E1302"/>
    <mergeCell ref="F1301:F1302"/>
    <mergeCell ref="G1301:G1302"/>
    <mergeCell ref="J1297:J1298"/>
    <mergeCell ref="B1299:B1300"/>
    <mergeCell ref="C1299:C1300"/>
    <mergeCell ref="D1299:D1300"/>
    <mergeCell ref="E1299:E1300"/>
    <mergeCell ref="F1299:F1300"/>
    <mergeCell ref="G1299:G1300"/>
    <mergeCell ref="H1299:H1300"/>
    <mergeCell ref="I1299:I1300"/>
    <mergeCell ref="J1299:J1300"/>
    <mergeCell ref="J1305:J1306"/>
    <mergeCell ref="B1307:B1308"/>
    <mergeCell ref="C1307:C1308"/>
    <mergeCell ref="D1307:D1308"/>
    <mergeCell ref="E1307:E1308"/>
    <mergeCell ref="F1307:F1308"/>
    <mergeCell ref="G1307:G1308"/>
    <mergeCell ref="H1307:H1308"/>
    <mergeCell ref="I1307:I1308"/>
    <mergeCell ref="J1307:J1308"/>
    <mergeCell ref="I1303:I1304"/>
    <mergeCell ref="J1303:J1304"/>
    <mergeCell ref="B1305:B1306"/>
    <mergeCell ref="C1305:C1306"/>
    <mergeCell ref="D1305:D1306"/>
    <mergeCell ref="E1305:E1306"/>
    <mergeCell ref="F1305:F1306"/>
    <mergeCell ref="G1305:G1306"/>
    <mergeCell ref="H1305:H1306"/>
    <mergeCell ref="I1305:I1306"/>
    <mergeCell ref="I1311:I1312"/>
    <mergeCell ref="J1311:J1312"/>
    <mergeCell ref="B1313:B1314"/>
    <mergeCell ref="C1313:C1314"/>
    <mergeCell ref="D1313:D1314"/>
    <mergeCell ref="E1313:E1314"/>
    <mergeCell ref="F1313:F1314"/>
    <mergeCell ref="G1313:G1314"/>
    <mergeCell ref="H1313:H1314"/>
    <mergeCell ref="I1313:I1314"/>
    <mergeCell ref="H1309:H1310"/>
    <mergeCell ref="I1309:I1310"/>
    <mergeCell ref="J1309:J1310"/>
    <mergeCell ref="B1311:B1312"/>
    <mergeCell ref="C1311:C1312"/>
    <mergeCell ref="D1311:D1312"/>
    <mergeCell ref="E1311:E1312"/>
    <mergeCell ref="F1311:F1312"/>
    <mergeCell ref="G1311:G1312"/>
    <mergeCell ref="H1311:H1312"/>
    <mergeCell ref="B1309:B1310"/>
    <mergeCell ref="C1309:C1310"/>
    <mergeCell ref="D1309:D1310"/>
    <mergeCell ref="E1309:E1310"/>
    <mergeCell ref="F1309:F1310"/>
    <mergeCell ref="G1309:G1310"/>
    <mergeCell ref="H1317:H1318"/>
    <mergeCell ref="I1317:I1318"/>
    <mergeCell ref="J1317:J1318"/>
    <mergeCell ref="B1319:B1320"/>
    <mergeCell ref="C1319:C1320"/>
    <mergeCell ref="D1319:D1320"/>
    <mergeCell ref="E1319:E1320"/>
    <mergeCell ref="F1319:F1320"/>
    <mergeCell ref="G1319:G1320"/>
    <mergeCell ref="H1319:H1320"/>
    <mergeCell ref="B1317:B1318"/>
    <mergeCell ref="C1317:C1318"/>
    <mergeCell ref="D1317:D1318"/>
    <mergeCell ref="E1317:E1318"/>
    <mergeCell ref="F1317:F1318"/>
    <mergeCell ref="G1317:G1318"/>
    <mergeCell ref="J1313:J1314"/>
    <mergeCell ref="B1315:B1316"/>
    <mergeCell ref="C1315:C1316"/>
    <mergeCell ref="D1315:D1316"/>
    <mergeCell ref="E1315:E1316"/>
    <mergeCell ref="F1315:F1316"/>
    <mergeCell ref="G1315:G1316"/>
    <mergeCell ref="H1315:H1316"/>
    <mergeCell ref="I1315:I1316"/>
    <mergeCell ref="J1315:J1316"/>
    <mergeCell ref="J1321:J1322"/>
    <mergeCell ref="B1323:B1324"/>
    <mergeCell ref="C1323:C1324"/>
    <mergeCell ref="D1323:D1324"/>
    <mergeCell ref="E1323:E1324"/>
    <mergeCell ref="F1323:F1324"/>
    <mergeCell ref="G1323:G1324"/>
    <mergeCell ref="H1323:H1324"/>
    <mergeCell ref="I1323:I1324"/>
    <mergeCell ref="J1323:J1324"/>
    <mergeCell ref="I1319:I1320"/>
    <mergeCell ref="J1319:J1320"/>
    <mergeCell ref="B1321:B1322"/>
    <mergeCell ref="C1321:C1322"/>
    <mergeCell ref="D1321:D1322"/>
    <mergeCell ref="E1321:E1322"/>
    <mergeCell ref="F1321:F1322"/>
    <mergeCell ref="G1321:G1322"/>
    <mergeCell ref="H1321:H1322"/>
    <mergeCell ref="I1321:I1322"/>
    <mergeCell ref="I1327:I1328"/>
    <mergeCell ref="J1327:J1328"/>
    <mergeCell ref="B1329:B1330"/>
    <mergeCell ref="C1329:C1330"/>
    <mergeCell ref="D1329:D1330"/>
    <mergeCell ref="E1329:E1330"/>
    <mergeCell ref="F1329:F1330"/>
    <mergeCell ref="G1329:G1330"/>
    <mergeCell ref="H1329:H1330"/>
    <mergeCell ref="I1329:I1330"/>
    <mergeCell ref="H1325:H1326"/>
    <mergeCell ref="I1325:I1326"/>
    <mergeCell ref="J1325:J1326"/>
    <mergeCell ref="B1327:B1328"/>
    <mergeCell ref="C1327:C1328"/>
    <mergeCell ref="D1327:D1328"/>
    <mergeCell ref="E1327:E1328"/>
    <mergeCell ref="F1327:F1328"/>
    <mergeCell ref="G1327:G1328"/>
    <mergeCell ref="H1327:H1328"/>
    <mergeCell ref="B1325:B1326"/>
    <mergeCell ref="C1325:C1326"/>
    <mergeCell ref="D1325:D1326"/>
    <mergeCell ref="E1325:E1326"/>
    <mergeCell ref="F1325:F1326"/>
    <mergeCell ref="G1325:G1326"/>
    <mergeCell ref="H1333:H1334"/>
    <mergeCell ref="I1333:I1334"/>
    <mergeCell ref="J1333:J1334"/>
    <mergeCell ref="B1335:B1336"/>
    <mergeCell ref="C1335:C1336"/>
    <mergeCell ref="D1335:D1336"/>
    <mergeCell ref="E1335:E1336"/>
    <mergeCell ref="F1335:F1336"/>
    <mergeCell ref="G1335:G1336"/>
    <mergeCell ref="H1335:H1336"/>
    <mergeCell ref="B1333:B1334"/>
    <mergeCell ref="C1333:C1334"/>
    <mergeCell ref="D1333:D1334"/>
    <mergeCell ref="E1333:E1334"/>
    <mergeCell ref="F1333:F1334"/>
    <mergeCell ref="G1333:G1334"/>
    <mergeCell ref="J1329:J1330"/>
    <mergeCell ref="B1331:B1332"/>
    <mergeCell ref="C1331:C1332"/>
    <mergeCell ref="D1331:D1332"/>
    <mergeCell ref="E1331:E1332"/>
    <mergeCell ref="F1331:F1332"/>
    <mergeCell ref="G1331:G1332"/>
    <mergeCell ref="H1331:H1332"/>
    <mergeCell ref="I1331:I1332"/>
    <mergeCell ref="J1331:J1332"/>
    <mergeCell ref="J1337:J1338"/>
    <mergeCell ref="B1339:B1340"/>
    <mergeCell ref="C1339:C1340"/>
    <mergeCell ref="D1339:D1340"/>
    <mergeCell ref="E1339:E1340"/>
    <mergeCell ref="F1339:F1340"/>
    <mergeCell ref="G1339:G1340"/>
    <mergeCell ref="H1339:H1340"/>
    <mergeCell ref="I1339:I1340"/>
    <mergeCell ref="J1339:J1340"/>
    <mergeCell ref="I1335:I1336"/>
    <mergeCell ref="J1335:J1336"/>
    <mergeCell ref="B1337:B1338"/>
    <mergeCell ref="C1337:C1338"/>
    <mergeCell ref="D1337:D1338"/>
    <mergeCell ref="E1337:E1338"/>
    <mergeCell ref="F1337:F1338"/>
    <mergeCell ref="G1337:G1338"/>
    <mergeCell ref="H1337:H1338"/>
    <mergeCell ref="I1337:I1338"/>
    <mergeCell ref="I1343:I1344"/>
    <mergeCell ref="J1343:J1344"/>
    <mergeCell ref="B1345:B1346"/>
    <mergeCell ref="C1345:C1346"/>
    <mergeCell ref="D1345:D1346"/>
    <mergeCell ref="E1345:E1346"/>
    <mergeCell ref="F1345:F1346"/>
    <mergeCell ref="G1345:G1346"/>
    <mergeCell ref="H1345:H1346"/>
    <mergeCell ref="I1345:I1346"/>
    <mergeCell ref="H1341:H1342"/>
    <mergeCell ref="I1341:I1342"/>
    <mergeCell ref="J1341:J1342"/>
    <mergeCell ref="B1343:B1344"/>
    <mergeCell ref="C1343:C1344"/>
    <mergeCell ref="D1343:D1344"/>
    <mergeCell ref="E1343:E1344"/>
    <mergeCell ref="F1343:F1344"/>
    <mergeCell ref="G1343:G1344"/>
    <mergeCell ref="H1343:H1344"/>
    <mergeCell ref="B1341:B1342"/>
    <mergeCell ref="C1341:C1342"/>
    <mergeCell ref="D1341:D1342"/>
    <mergeCell ref="E1341:E1342"/>
    <mergeCell ref="F1341:F1342"/>
    <mergeCell ref="G1341:G1342"/>
    <mergeCell ref="H1349:H1350"/>
    <mergeCell ref="I1349:I1350"/>
    <mergeCell ref="J1349:J1350"/>
    <mergeCell ref="B1351:B1352"/>
    <mergeCell ref="C1351:C1352"/>
    <mergeCell ref="D1351:D1352"/>
    <mergeCell ref="E1351:E1352"/>
    <mergeCell ref="F1351:F1352"/>
    <mergeCell ref="G1351:G1352"/>
    <mergeCell ref="H1351:H1352"/>
    <mergeCell ref="B1349:B1350"/>
    <mergeCell ref="C1349:C1350"/>
    <mergeCell ref="D1349:D1350"/>
    <mergeCell ref="E1349:E1350"/>
    <mergeCell ref="F1349:F1350"/>
    <mergeCell ref="G1349:G1350"/>
    <mergeCell ref="J1345:J1346"/>
    <mergeCell ref="B1347:B1348"/>
    <mergeCell ref="C1347:C1348"/>
    <mergeCell ref="D1347:D1348"/>
    <mergeCell ref="E1347:E1348"/>
    <mergeCell ref="F1347:F1348"/>
    <mergeCell ref="G1347:G1348"/>
    <mergeCell ref="H1347:H1348"/>
    <mergeCell ref="I1347:I1348"/>
    <mergeCell ref="J1347:J1348"/>
    <mergeCell ref="J1353:J1354"/>
    <mergeCell ref="B1355:B1356"/>
    <mergeCell ref="C1355:C1356"/>
    <mergeCell ref="D1355:D1356"/>
    <mergeCell ref="E1355:E1356"/>
    <mergeCell ref="F1355:F1356"/>
    <mergeCell ref="G1355:G1356"/>
    <mergeCell ref="H1355:H1356"/>
    <mergeCell ref="I1355:I1356"/>
    <mergeCell ref="J1355:J1356"/>
    <mergeCell ref="I1351:I1352"/>
    <mergeCell ref="J1351:J1352"/>
    <mergeCell ref="B1353:B1354"/>
    <mergeCell ref="C1353:C1354"/>
    <mergeCell ref="D1353:D1354"/>
    <mergeCell ref="E1353:E1354"/>
    <mergeCell ref="F1353:F1354"/>
    <mergeCell ref="G1353:G1354"/>
    <mergeCell ref="H1353:H1354"/>
    <mergeCell ref="I1353:I1354"/>
    <mergeCell ref="I1359:I1360"/>
    <mergeCell ref="J1359:J1360"/>
    <mergeCell ref="B1361:B1362"/>
    <mergeCell ref="C1361:C1362"/>
    <mergeCell ref="D1361:D1362"/>
    <mergeCell ref="E1361:E1362"/>
    <mergeCell ref="F1361:F1362"/>
    <mergeCell ref="G1361:G1362"/>
    <mergeCell ref="H1361:H1362"/>
    <mergeCell ref="I1361:I1362"/>
    <mergeCell ref="H1357:H1358"/>
    <mergeCell ref="I1357:I1358"/>
    <mergeCell ref="J1357:J1358"/>
    <mergeCell ref="B1359:B1360"/>
    <mergeCell ref="C1359:C1360"/>
    <mergeCell ref="D1359:D1360"/>
    <mergeCell ref="E1359:E1360"/>
    <mergeCell ref="F1359:F1360"/>
    <mergeCell ref="G1359:G1360"/>
    <mergeCell ref="H1359:H1360"/>
    <mergeCell ref="B1357:B1358"/>
    <mergeCell ref="C1357:C1358"/>
    <mergeCell ref="D1357:D1358"/>
    <mergeCell ref="E1357:E1358"/>
    <mergeCell ref="F1357:F1358"/>
    <mergeCell ref="G1357:G1358"/>
    <mergeCell ref="H1365:H1366"/>
    <mergeCell ref="I1365:I1366"/>
    <mergeCell ref="J1365:J1366"/>
    <mergeCell ref="B1367:B1368"/>
    <mergeCell ref="C1367:C1368"/>
    <mergeCell ref="D1367:D1368"/>
    <mergeCell ref="E1367:E1368"/>
    <mergeCell ref="F1367:F1368"/>
    <mergeCell ref="G1367:G1368"/>
    <mergeCell ref="H1367:H1368"/>
    <mergeCell ref="B1365:B1366"/>
    <mergeCell ref="C1365:C1366"/>
    <mergeCell ref="D1365:D1366"/>
    <mergeCell ref="E1365:E1366"/>
    <mergeCell ref="F1365:F1366"/>
    <mergeCell ref="G1365:G1366"/>
    <mergeCell ref="J1361:J1362"/>
    <mergeCell ref="B1363:B1364"/>
    <mergeCell ref="C1363:C1364"/>
    <mergeCell ref="D1363:D1364"/>
    <mergeCell ref="E1363:E1364"/>
    <mergeCell ref="F1363:F1364"/>
    <mergeCell ref="G1363:G1364"/>
    <mergeCell ref="H1363:H1364"/>
    <mergeCell ref="I1363:I1364"/>
    <mergeCell ref="J1363:J1364"/>
    <mergeCell ref="J1369:J1370"/>
    <mergeCell ref="B1371:B1372"/>
    <mergeCell ref="C1371:C1372"/>
    <mergeCell ref="D1371:D1372"/>
    <mergeCell ref="E1371:E1372"/>
    <mergeCell ref="F1371:F1372"/>
    <mergeCell ref="G1371:G1372"/>
    <mergeCell ref="H1371:H1372"/>
    <mergeCell ref="I1371:I1372"/>
    <mergeCell ref="J1371:J1372"/>
    <mergeCell ref="I1367:I1368"/>
    <mergeCell ref="J1367:J1368"/>
    <mergeCell ref="B1369:B1370"/>
    <mergeCell ref="C1369:C1370"/>
    <mergeCell ref="D1369:D1370"/>
    <mergeCell ref="E1369:E1370"/>
    <mergeCell ref="F1369:F1370"/>
    <mergeCell ref="G1369:G1370"/>
    <mergeCell ref="H1369:H1370"/>
    <mergeCell ref="I1369:I1370"/>
    <mergeCell ref="I1375:I1376"/>
    <mergeCell ref="J1375:J1376"/>
    <mergeCell ref="B1377:B1378"/>
    <mergeCell ref="C1377:C1378"/>
    <mergeCell ref="D1377:D1378"/>
    <mergeCell ref="E1377:E1378"/>
    <mergeCell ref="F1377:F1378"/>
    <mergeCell ref="G1377:G1378"/>
    <mergeCell ref="H1377:H1378"/>
    <mergeCell ref="I1377:I1378"/>
    <mergeCell ref="H1373:H1374"/>
    <mergeCell ref="I1373:I1374"/>
    <mergeCell ref="J1373:J1374"/>
    <mergeCell ref="B1375:B1376"/>
    <mergeCell ref="C1375:C1376"/>
    <mergeCell ref="D1375:D1376"/>
    <mergeCell ref="E1375:E1376"/>
    <mergeCell ref="F1375:F1376"/>
    <mergeCell ref="G1375:G1376"/>
    <mergeCell ref="H1375:H1376"/>
    <mergeCell ref="B1373:B1374"/>
    <mergeCell ref="C1373:C1374"/>
    <mergeCell ref="D1373:D1374"/>
    <mergeCell ref="E1373:E1374"/>
    <mergeCell ref="F1373:F1374"/>
    <mergeCell ref="G1373:G1374"/>
    <mergeCell ref="H1381:H1382"/>
    <mergeCell ref="I1381:I1382"/>
    <mergeCell ref="J1381:J1382"/>
    <mergeCell ref="B1383:B1384"/>
    <mergeCell ref="C1383:C1384"/>
    <mergeCell ref="D1383:D1384"/>
    <mergeCell ref="E1383:E1384"/>
    <mergeCell ref="F1383:F1384"/>
    <mergeCell ref="G1383:G1384"/>
    <mergeCell ref="H1383:H1384"/>
    <mergeCell ref="B1381:B1382"/>
    <mergeCell ref="C1381:C1382"/>
    <mergeCell ref="D1381:D1382"/>
    <mergeCell ref="E1381:E1382"/>
    <mergeCell ref="F1381:F1382"/>
    <mergeCell ref="G1381:G1382"/>
    <mergeCell ref="J1377:J1378"/>
    <mergeCell ref="B1379:B1380"/>
    <mergeCell ref="C1379:C1380"/>
    <mergeCell ref="D1379:D1380"/>
    <mergeCell ref="E1379:E1380"/>
    <mergeCell ref="F1379:F1380"/>
    <mergeCell ref="G1379:G1380"/>
    <mergeCell ref="H1379:H1380"/>
    <mergeCell ref="I1379:I1380"/>
    <mergeCell ref="J1379:J1380"/>
    <mergeCell ref="J1385:J1386"/>
    <mergeCell ref="B1387:B1388"/>
    <mergeCell ref="C1387:C1388"/>
    <mergeCell ref="D1387:D1388"/>
    <mergeCell ref="E1387:E1388"/>
    <mergeCell ref="F1387:F1388"/>
    <mergeCell ref="G1387:G1388"/>
    <mergeCell ref="H1387:H1388"/>
    <mergeCell ref="I1387:I1388"/>
    <mergeCell ref="J1387:J1388"/>
    <mergeCell ref="I1383:I1384"/>
    <mergeCell ref="J1383:J1384"/>
    <mergeCell ref="B1385:B1386"/>
    <mergeCell ref="C1385:C1386"/>
    <mergeCell ref="D1385:D1386"/>
    <mergeCell ref="E1385:E1386"/>
    <mergeCell ref="F1385:F1386"/>
    <mergeCell ref="G1385:G1386"/>
    <mergeCell ref="H1385:H1386"/>
    <mergeCell ref="I1385:I1386"/>
    <mergeCell ref="I1391:I1392"/>
    <mergeCell ref="J1391:J1392"/>
    <mergeCell ref="B1393:B1394"/>
    <mergeCell ref="C1393:C1394"/>
    <mergeCell ref="D1393:D1394"/>
    <mergeCell ref="E1393:E1394"/>
    <mergeCell ref="F1393:F1394"/>
    <mergeCell ref="G1393:G1394"/>
    <mergeCell ref="H1393:H1394"/>
    <mergeCell ref="I1393:I1394"/>
    <mergeCell ref="H1389:H1390"/>
    <mergeCell ref="I1389:I1390"/>
    <mergeCell ref="J1389:J1390"/>
    <mergeCell ref="B1391:B1392"/>
    <mergeCell ref="C1391:C1392"/>
    <mergeCell ref="D1391:D1392"/>
    <mergeCell ref="E1391:E1392"/>
    <mergeCell ref="F1391:F1392"/>
    <mergeCell ref="G1391:G1392"/>
    <mergeCell ref="H1391:H1392"/>
    <mergeCell ref="B1389:B1390"/>
    <mergeCell ref="C1389:C1390"/>
    <mergeCell ref="D1389:D1390"/>
    <mergeCell ref="E1389:E1390"/>
    <mergeCell ref="F1389:F1390"/>
    <mergeCell ref="G1389:G1390"/>
    <mergeCell ref="H1397:H1398"/>
    <mergeCell ref="I1397:I1398"/>
    <mergeCell ref="J1397:J1398"/>
    <mergeCell ref="B1399:B1400"/>
    <mergeCell ref="C1399:C1400"/>
    <mergeCell ref="D1399:D1400"/>
    <mergeCell ref="E1399:E1400"/>
    <mergeCell ref="F1399:F1400"/>
    <mergeCell ref="G1399:G1400"/>
    <mergeCell ref="H1399:H1400"/>
    <mergeCell ref="B1397:B1398"/>
    <mergeCell ref="C1397:C1398"/>
    <mergeCell ref="D1397:D1398"/>
    <mergeCell ref="E1397:E1398"/>
    <mergeCell ref="F1397:F1398"/>
    <mergeCell ref="G1397:G1398"/>
    <mergeCell ref="J1393:J1394"/>
    <mergeCell ref="B1395:B1396"/>
    <mergeCell ref="C1395:C1396"/>
    <mergeCell ref="D1395:D1396"/>
    <mergeCell ref="E1395:E1396"/>
    <mergeCell ref="F1395:F1396"/>
    <mergeCell ref="G1395:G1396"/>
    <mergeCell ref="H1395:H1396"/>
    <mergeCell ref="I1395:I1396"/>
    <mergeCell ref="J1395:J1396"/>
    <mergeCell ref="J1401:J1402"/>
    <mergeCell ref="B1403:B1404"/>
    <mergeCell ref="C1403:C1404"/>
    <mergeCell ref="D1403:D1404"/>
    <mergeCell ref="E1403:E1404"/>
    <mergeCell ref="F1403:F1404"/>
    <mergeCell ref="G1403:G1404"/>
    <mergeCell ref="H1403:H1404"/>
    <mergeCell ref="I1403:I1404"/>
    <mergeCell ref="J1403:J1404"/>
    <mergeCell ref="I1399:I1400"/>
    <mergeCell ref="J1399:J1400"/>
    <mergeCell ref="B1401:B1402"/>
    <mergeCell ref="C1401:C1402"/>
    <mergeCell ref="D1401:D1402"/>
    <mergeCell ref="E1401:E1402"/>
    <mergeCell ref="F1401:F1402"/>
    <mergeCell ref="G1401:G1402"/>
    <mergeCell ref="H1401:H1402"/>
    <mergeCell ref="I1401:I1402"/>
    <mergeCell ref="I1407:I1408"/>
    <mergeCell ref="J1407:J1408"/>
    <mergeCell ref="B1409:B1410"/>
    <mergeCell ref="C1409:C1410"/>
    <mergeCell ref="D1409:D1410"/>
    <mergeCell ref="E1409:E1410"/>
    <mergeCell ref="F1409:F1410"/>
    <mergeCell ref="G1409:G1410"/>
    <mergeCell ref="H1409:H1410"/>
    <mergeCell ref="I1409:I1410"/>
    <mergeCell ref="H1405:H1406"/>
    <mergeCell ref="I1405:I1406"/>
    <mergeCell ref="J1405:J1406"/>
    <mergeCell ref="B1407:B1408"/>
    <mergeCell ref="C1407:C1408"/>
    <mergeCell ref="D1407:D1408"/>
    <mergeCell ref="E1407:E1408"/>
    <mergeCell ref="F1407:F1408"/>
    <mergeCell ref="G1407:G1408"/>
    <mergeCell ref="H1407:H1408"/>
    <mergeCell ref="B1405:B1406"/>
    <mergeCell ref="C1405:C1406"/>
    <mergeCell ref="D1405:D1406"/>
    <mergeCell ref="E1405:E1406"/>
    <mergeCell ref="F1405:F1406"/>
    <mergeCell ref="G1405:G1406"/>
    <mergeCell ref="H1413:H1414"/>
    <mergeCell ref="I1413:I1414"/>
    <mergeCell ref="J1413:J1414"/>
    <mergeCell ref="B1415:B1416"/>
    <mergeCell ref="C1415:C1416"/>
    <mergeCell ref="D1415:D1416"/>
    <mergeCell ref="E1415:E1416"/>
    <mergeCell ref="F1415:F1416"/>
    <mergeCell ref="G1415:G1416"/>
    <mergeCell ref="H1415:H1416"/>
    <mergeCell ref="B1413:B1414"/>
    <mergeCell ref="C1413:C1414"/>
    <mergeCell ref="D1413:D1414"/>
    <mergeCell ref="E1413:E1414"/>
    <mergeCell ref="F1413:F1414"/>
    <mergeCell ref="G1413:G1414"/>
    <mergeCell ref="J1409:J1410"/>
    <mergeCell ref="B1411:B1412"/>
    <mergeCell ref="C1411:C1412"/>
    <mergeCell ref="D1411:D1412"/>
    <mergeCell ref="E1411:E1412"/>
    <mergeCell ref="F1411:F1412"/>
    <mergeCell ref="G1411:G1412"/>
    <mergeCell ref="H1411:H1412"/>
    <mergeCell ref="I1411:I1412"/>
    <mergeCell ref="J1411:J1412"/>
    <mergeCell ref="J1417:J1418"/>
    <mergeCell ref="B1419:B1420"/>
    <mergeCell ref="C1419:C1420"/>
    <mergeCell ref="D1419:D1420"/>
    <mergeCell ref="E1419:E1420"/>
    <mergeCell ref="F1419:F1420"/>
    <mergeCell ref="G1419:G1420"/>
    <mergeCell ref="H1419:H1420"/>
    <mergeCell ref="I1419:I1420"/>
    <mergeCell ref="J1419:J1420"/>
    <mergeCell ref="I1415:I1416"/>
    <mergeCell ref="J1415:J1416"/>
    <mergeCell ref="B1417:B1418"/>
    <mergeCell ref="C1417:C1418"/>
    <mergeCell ref="D1417:D1418"/>
    <mergeCell ref="E1417:E1418"/>
    <mergeCell ref="F1417:F1418"/>
    <mergeCell ref="G1417:G1418"/>
    <mergeCell ref="H1417:H1418"/>
    <mergeCell ref="I1417:I1418"/>
    <mergeCell ref="I1423:I1424"/>
    <mergeCell ref="J1423:J1424"/>
    <mergeCell ref="B1425:B1426"/>
    <mergeCell ref="C1425:C1426"/>
    <mergeCell ref="D1425:D1426"/>
    <mergeCell ref="E1425:E1426"/>
    <mergeCell ref="F1425:F1426"/>
    <mergeCell ref="G1425:G1426"/>
    <mergeCell ref="H1425:H1426"/>
    <mergeCell ref="I1425:I1426"/>
    <mergeCell ref="H1421:H1422"/>
    <mergeCell ref="I1421:I1422"/>
    <mergeCell ref="J1421:J1422"/>
    <mergeCell ref="B1423:B1424"/>
    <mergeCell ref="C1423:C1424"/>
    <mergeCell ref="D1423:D1424"/>
    <mergeCell ref="E1423:E1424"/>
    <mergeCell ref="F1423:F1424"/>
    <mergeCell ref="G1423:G1424"/>
    <mergeCell ref="H1423:H1424"/>
    <mergeCell ref="B1421:B1422"/>
    <mergeCell ref="C1421:C1422"/>
    <mergeCell ref="D1421:D1422"/>
    <mergeCell ref="E1421:E1422"/>
    <mergeCell ref="F1421:F1422"/>
    <mergeCell ref="G1421:G1422"/>
    <mergeCell ref="H1429:H1430"/>
    <mergeCell ref="I1429:I1430"/>
    <mergeCell ref="J1429:J1430"/>
    <mergeCell ref="B1431:B1432"/>
    <mergeCell ref="C1431:C1432"/>
    <mergeCell ref="D1431:D1432"/>
    <mergeCell ref="E1431:E1432"/>
    <mergeCell ref="F1431:F1432"/>
    <mergeCell ref="G1431:G1432"/>
    <mergeCell ref="H1431:H1432"/>
    <mergeCell ref="B1429:B1430"/>
    <mergeCell ref="C1429:C1430"/>
    <mergeCell ref="D1429:D1430"/>
    <mergeCell ref="E1429:E1430"/>
    <mergeCell ref="F1429:F1430"/>
    <mergeCell ref="G1429:G1430"/>
    <mergeCell ref="J1425:J1426"/>
    <mergeCell ref="B1427:B1428"/>
    <mergeCell ref="C1427:C1428"/>
    <mergeCell ref="D1427:D1428"/>
    <mergeCell ref="E1427:E1428"/>
    <mergeCell ref="F1427:F1428"/>
    <mergeCell ref="G1427:G1428"/>
    <mergeCell ref="H1427:H1428"/>
    <mergeCell ref="I1427:I1428"/>
    <mergeCell ref="J1427:J1428"/>
    <mergeCell ref="J1433:J1434"/>
    <mergeCell ref="B1435:B1436"/>
    <mergeCell ref="C1435:C1436"/>
    <mergeCell ref="D1435:D1436"/>
    <mergeCell ref="E1435:E1436"/>
    <mergeCell ref="F1435:F1436"/>
    <mergeCell ref="G1435:G1436"/>
    <mergeCell ref="H1435:H1436"/>
    <mergeCell ref="I1435:I1436"/>
    <mergeCell ref="J1435:J1436"/>
    <mergeCell ref="I1431:I1432"/>
    <mergeCell ref="J1431:J1432"/>
    <mergeCell ref="B1433:B1434"/>
    <mergeCell ref="C1433:C1434"/>
    <mergeCell ref="D1433:D1434"/>
    <mergeCell ref="E1433:E1434"/>
    <mergeCell ref="F1433:F1434"/>
    <mergeCell ref="G1433:G1434"/>
    <mergeCell ref="H1433:H1434"/>
    <mergeCell ref="I1433:I1434"/>
    <mergeCell ref="I1439:I1440"/>
    <mergeCell ref="J1439:J1440"/>
    <mergeCell ref="B1441:B1442"/>
    <mergeCell ref="C1441:C1442"/>
    <mergeCell ref="D1441:D1442"/>
    <mergeCell ref="E1441:E1442"/>
    <mergeCell ref="F1441:F1442"/>
    <mergeCell ref="G1441:G1442"/>
    <mergeCell ref="H1441:H1442"/>
    <mergeCell ref="I1441:I1442"/>
    <mergeCell ref="H1437:H1438"/>
    <mergeCell ref="I1437:I1438"/>
    <mergeCell ref="J1437:J1438"/>
    <mergeCell ref="B1439:B1440"/>
    <mergeCell ref="C1439:C1440"/>
    <mergeCell ref="D1439:D1440"/>
    <mergeCell ref="E1439:E1440"/>
    <mergeCell ref="F1439:F1440"/>
    <mergeCell ref="G1439:G1440"/>
    <mergeCell ref="H1439:H1440"/>
    <mergeCell ref="B1437:B1438"/>
    <mergeCell ref="C1437:C1438"/>
    <mergeCell ref="D1437:D1438"/>
    <mergeCell ref="E1437:E1438"/>
    <mergeCell ref="F1437:F1438"/>
    <mergeCell ref="G1437:G1438"/>
    <mergeCell ref="H1445:H1446"/>
    <mergeCell ref="I1445:I1446"/>
    <mergeCell ref="J1445:J1446"/>
    <mergeCell ref="B1447:B1448"/>
    <mergeCell ref="C1447:C1448"/>
    <mergeCell ref="D1447:D1448"/>
    <mergeCell ref="E1447:E1448"/>
    <mergeCell ref="F1447:F1448"/>
    <mergeCell ref="G1447:G1448"/>
    <mergeCell ref="H1447:H1448"/>
    <mergeCell ref="B1445:B1446"/>
    <mergeCell ref="C1445:C1446"/>
    <mergeCell ref="D1445:D1446"/>
    <mergeCell ref="E1445:E1446"/>
    <mergeCell ref="F1445:F1446"/>
    <mergeCell ref="G1445:G1446"/>
    <mergeCell ref="J1441:J1442"/>
    <mergeCell ref="B1443:B1444"/>
    <mergeCell ref="C1443:C1444"/>
    <mergeCell ref="D1443:D1444"/>
    <mergeCell ref="E1443:E1444"/>
    <mergeCell ref="F1443:F1444"/>
    <mergeCell ref="G1443:G1444"/>
    <mergeCell ref="H1443:H1444"/>
    <mergeCell ref="I1443:I1444"/>
    <mergeCell ref="J1443:J1444"/>
    <mergeCell ref="J1449:J1450"/>
    <mergeCell ref="B1451:B1452"/>
    <mergeCell ref="C1451:C1452"/>
    <mergeCell ref="D1451:D1452"/>
    <mergeCell ref="E1451:E1452"/>
    <mergeCell ref="F1451:F1452"/>
    <mergeCell ref="G1451:G1452"/>
    <mergeCell ref="H1451:H1452"/>
    <mergeCell ref="I1451:I1452"/>
    <mergeCell ref="J1451:J1452"/>
    <mergeCell ref="I1447:I1448"/>
    <mergeCell ref="J1447:J1448"/>
    <mergeCell ref="B1449:B1450"/>
    <mergeCell ref="C1449:C1450"/>
    <mergeCell ref="D1449:D1450"/>
    <mergeCell ref="E1449:E1450"/>
    <mergeCell ref="F1449:F1450"/>
    <mergeCell ref="G1449:G1450"/>
    <mergeCell ref="H1449:H1450"/>
    <mergeCell ref="I1449:I1450"/>
    <mergeCell ref="I1455:I1456"/>
    <mergeCell ref="J1455:J1456"/>
    <mergeCell ref="B1457:B1458"/>
    <mergeCell ref="C1457:C1458"/>
    <mergeCell ref="D1457:D1458"/>
    <mergeCell ref="E1457:E1458"/>
    <mergeCell ref="F1457:F1458"/>
    <mergeCell ref="G1457:G1458"/>
    <mergeCell ref="H1457:H1458"/>
    <mergeCell ref="I1457:I1458"/>
    <mergeCell ref="H1453:H1454"/>
    <mergeCell ref="I1453:I1454"/>
    <mergeCell ref="J1453:J1454"/>
    <mergeCell ref="B1455:B1456"/>
    <mergeCell ref="C1455:C1456"/>
    <mergeCell ref="D1455:D1456"/>
    <mergeCell ref="E1455:E1456"/>
    <mergeCell ref="F1455:F1456"/>
    <mergeCell ref="G1455:G1456"/>
    <mergeCell ref="H1455:H1456"/>
    <mergeCell ref="B1453:B1454"/>
    <mergeCell ref="C1453:C1454"/>
    <mergeCell ref="D1453:D1454"/>
    <mergeCell ref="E1453:E1454"/>
    <mergeCell ref="F1453:F1454"/>
    <mergeCell ref="G1453:G1454"/>
    <mergeCell ref="H1461:H1462"/>
    <mergeCell ref="I1461:I1462"/>
    <mergeCell ref="J1461:J1462"/>
    <mergeCell ref="B1463:B1464"/>
    <mergeCell ref="C1463:C1464"/>
    <mergeCell ref="D1463:D1464"/>
    <mergeCell ref="E1463:E1464"/>
    <mergeCell ref="F1463:F1464"/>
    <mergeCell ref="G1463:G1464"/>
    <mergeCell ref="H1463:H1464"/>
    <mergeCell ref="B1461:B1462"/>
    <mergeCell ref="C1461:C1462"/>
    <mergeCell ref="D1461:D1462"/>
    <mergeCell ref="E1461:E1462"/>
    <mergeCell ref="F1461:F1462"/>
    <mergeCell ref="G1461:G1462"/>
    <mergeCell ref="J1457:J1458"/>
    <mergeCell ref="B1459:B1460"/>
    <mergeCell ref="C1459:C1460"/>
    <mergeCell ref="D1459:D1460"/>
    <mergeCell ref="E1459:E1460"/>
    <mergeCell ref="F1459:F1460"/>
    <mergeCell ref="G1459:G1460"/>
    <mergeCell ref="H1459:H1460"/>
    <mergeCell ref="I1459:I1460"/>
    <mergeCell ref="J1459:J1460"/>
    <mergeCell ref="J1465:J1466"/>
    <mergeCell ref="B1467:B1468"/>
    <mergeCell ref="C1467:C1468"/>
    <mergeCell ref="D1467:D1468"/>
    <mergeCell ref="E1467:E1468"/>
    <mergeCell ref="F1467:F1468"/>
    <mergeCell ref="G1467:G1468"/>
    <mergeCell ref="H1467:H1468"/>
    <mergeCell ref="I1467:I1468"/>
    <mergeCell ref="J1467:J1468"/>
    <mergeCell ref="I1463:I1464"/>
    <mergeCell ref="J1463:J1464"/>
    <mergeCell ref="B1465:B1466"/>
    <mergeCell ref="C1465:C1466"/>
    <mergeCell ref="D1465:D1466"/>
    <mergeCell ref="E1465:E1466"/>
    <mergeCell ref="F1465:F1466"/>
    <mergeCell ref="G1465:G1466"/>
    <mergeCell ref="H1465:H1466"/>
    <mergeCell ref="I1465:I1466"/>
    <mergeCell ref="I1471:I1472"/>
    <mergeCell ref="J1471:J1472"/>
    <mergeCell ref="B1473:B1474"/>
    <mergeCell ref="C1473:C1474"/>
    <mergeCell ref="D1473:D1474"/>
    <mergeCell ref="E1473:E1474"/>
    <mergeCell ref="F1473:F1474"/>
    <mergeCell ref="G1473:G1474"/>
    <mergeCell ref="H1473:H1474"/>
    <mergeCell ref="I1473:I1474"/>
    <mergeCell ref="H1469:H1470"/>
    <mergeCell ref="I1469:I1470"/>
    <mergeCell ref="J1469:J1470"/>
    <mergeCell ref="B1471:B1472"/>
    <mergeCell ref="C1471:C1472"/>
    <mergeCell ref="D1471:D1472"/>
    <mergeCell ref="E1471:E1472"/>
    <mergeCell ref="F1471:F1472"/>
    <mergeCell ref="G1471:G1472"/>
    <mergeCell ref="H1471:H1472"/>
    <mergeCell ref="B1469:B1470"/>
    <mergeCell ref="C1469:C1470"/>
    <mergeCell ref="D1469:D1470"/>
    <mergeCell ref="E1469:E1470"/>
    <mergeCell ref="F1469:F1470"/>
    <mergeCell ref="G1469:G1470"/>
    <mergeCell ref="H1477:H1478"/>
    <mergeCell ref="I1477:I1478"/>
    <mergeCell ref="J1477:J1478"/>
    <mergeCell ref="B1479:B1480"/>
    <mergeCell ref="C1479:C1480"/>
    <mergeCell ref="D1479:D1480"/>
    <mergeCell ref="E1479:E1480"/>
    <mergeCell ref="F1479:F1480"/>
    <mergeCell ref="G1479:G1480"/>
    <mergeCell ref="H1479:H1480"/>
    <mergeCell ref="B1477:B1478"/>
    <mergeCell ref="C1477:C1478"/>
    <mergeCell ref="D1477:D1478"/>
    <mergeCell ref="E1477:E1478"/>
    <mergeCell ref="F1477:F1478"/>
    <mergeCell ref="G1477:G1478"/>
    <mergeCell ref="J1473:J1474"/>
    <mergeCell ref="B1475:B1476"/>
    <mergeCell ref="C1475:C1476"/>
    <mergeCell ref="D1475:D1476"/>
    <mergeCell ref="E1475:E1476"/>
    <mergeCell ref="F1475:F1476"/>
    <mergeCell ref="G1475:G1476"/>
    <mergeCell ref="H1475:H1476"/>
    <mergeCell ref="I1475:I1476"/>
    <mergeCell ref="J1475:J1476"/>
    <mergeCell ref="J1481:J1482"/>
    <mergeCell ref="B1483:B1484"/>
    <mergeCell ref="C1483:C1484"/>
    <mergeCell ref="D1483:D1484"/>
    <mergeCell ref="E1483:E1484"/>
    <mergeCell ref="F1483:F1484"/>
    <mergeCell ref="G1483:G1484"/>
    <mergeCell ref="H1483:H1484"/>
    <mergeCell ref="I1483:I1484"/>
    <mergeCell ref="J1483:J1484"/>
    <mergeCell ref="I1479:I1480"/>
    <mergeCell ref="J1479:J1480"/>
    <mergeCell ref="B1481:B1482"/>
    <mergeCell ref="C1481:C1482"/>
    <mergeCell ref="D1481:D1482"/>
    <mergeCell ref="E1481:E1482"/>
    <mergeCell ref="F1481:F1482"/>
    <mergeCell ref="G1481:G1482"/>
    <mergeCell ref="H1481:H1482"/>
    <mergeCell ref="I1481:I1482"/>
    <mergeCell ref="I1487:I1488"/>
    <mergeCell ref="J1487:J1488"/>
    <mergeCell ref="B1489:B1490"/>
    <mergeCell ref="C1489:C1490"/>
    <mergeCell ref="D1489:D1490"/>
    <mergeCell ref="E1489:E1490"/>
    <mergeCell ref="F1489:F1490"/>
    <mergeCell ref="G1489:G1490"/>
    <mergeCell ref="H1489:H1490"/>
    <mergeCell ref="I1489:I1490"/>
    <mergeCell ref="H1485:H1486"/>
    <mergeCell ref="I1485:I1486"/>
    <mergeCell ref="J1485:J1486"/>
    <mergeCell ref="B1487:B1488"/>
    <mergeCell ref="C1487:C1488"/>
    <mergeCell ref="D1487:D1488"/>
    <mergeCell ref="E1487:E1488"/>
    <mergeCell ref="F1487:F1488"/>
    <mergeCell ref="G1487:G1488"/>
    <mergeCell ref="H1487:H1488"/>
    <mergeCell ref="B1485:B1486"/>
    <mergeCell ref="C1485:C1486"/>
    <mergeCell ref="D1485:D1486"/>
    <mergeCell ref="E1485:E1486"/>
    <mergeCell ref="F1485:F1486"/>
    <mergeCell ref="G1485:G1486"/>
    <mergeCell ref="H1493:H1494"/>
    <mergeCell ref="I1493:I1494"/>
    <mergeCell ref="J1493:J1494"/>
    <mergeCell ref="B1495:B1496"/>
    <mergeCell ref="C1495:C1496"/>
    <mergeCell ref="D1495:D1496"/>
    <mergeCell ref="E1495:E1496"/>
    <mergeCell ref="F1495:F1496"/>
    <mergeCell ref="G1495:G1496"/>
    <mergeCell ref="H1495:H1496"/>
    <mergeCell ref="B1493:B1494"/>
    <mergeCell ref="C1493:C1494"/>
    <mergeCell ref="D1493:D1494"/>
    <mergeCell ref="E1493:E1494"/>
    <mergeCell ref="F1493:F1494"/>
    <mergeCell ref="G1493:G1494"/>
    <mergeCell ref="J1489:J1490"/>
    <mergeCell ref="B1491:B1492"/>
    <mergeCell ref="C1491:C1492"/>
    <mergeCell ref="D1491:D1492"/>
    <mergeCell ref="E1491:E1492"/>
    <mergeCell ref="F1491:F1492"/>
    <mergeCell ref="G1491:G1492"/>
    <mergeCell ref="H1491:H1492"/>
    <mergeCell ref="I1491:I1492"/>
    <mergeCell ref="J1491:J1492"/>
    <mergeCell ref="J1497:J1498"/>
    <mergeCell ref="B1499:B1500"/>
    <mergeCell ref="C1499:C1500"/>
    <mergeCell ref="D1499:D1500"/>
    <mergeCell ref="E1499:E1500"/>
    <mergeCell ref="F1499:F1500"/>
    <mergeCell ref="G1499:G1500"/>
    <mergeCell ref="H1499:H1500"/>
    <mergeCell ref="I1499:I1500"/>
    <mergeCell ref="J1499:J1500"/>
    <mergeCell ref="I1495:I1496"/>
    <mergeCell ref="J1495:J1496"/>
    <mergeCell ref="B1497:B1498"/>
    <mergeCell ref="C1497:C1498"/>
    <mergeCell ref="D1497:D1498"/>
    <mergeCell ref="E1497:E1498"/>
    <mergeCell ref="F1497:F1498"/>
    <mergeCell ref="G1497:G1498"/>
    <mergeCell ref="H1497:H1498"/>
    <mergeCell ref="I1497:I1498"/>
    <mergeCell ref="I1503:I1504"/>
    <mergeCell ref="J1503:J1504"/>
    <mergeCell ref="H1501:H1502"/>
    <mergeCell ref="I1501:I1502"/>
    <mergeCell ref="J1501:J1502"/>
    <mergeCell ref="B1503:B1504"/>
    <mergeCell ref="C1503:C1504"/>
    <mergeCell ref="D1503:D1504"/>
    <mergeCell ref="E1503:E1504"/>
    <mergeCell ref="F1503:F1504"/>
    <mergeCell ref="G1503:G1504"/>
    <mergeCell ref="H1503:H1504"/>
    <mergeCell ref="B1501:B1502"/>
    <mergeCell ref="C1501:C1502"/>
    <mergeCell ref="D1501:D1502"/>
    <mergeCell ref="E1501:E1502"/>
    <mergeCell ref="F1501:F1502"/>
    <mergeCell ref="G1501:G1502"/>
  </mergeCells>
  <conditionalFormatting sqref="B1:B1048576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6"/>
  <sheetViews>
    <sheetView workbookViewId="0">
      <selection activeCell="E9" sqref="E9"/>
    </sheetView>
  </sheetViews>
  <sheetFormatPr defaultRowHeight="12.6" customHeight="1" x14ac:dyDescent="0.3"/>
  <cols>
    <col min="1" max="1" width="20" customWidth="1"/>
    <col min="7" max="7" width="9.44140625" style="83" bestFit="1" customWidth="1"/>
  </cols>
  <sheetData>
    <row r="1" spans="1:8" ht="12.6" customHeight="1" x14ac:dyDescent="0.3">
      <c r="A1" s="181" t="s">
        <v>1414</v>
      </c>
      <c r="B1" s="182" t="s">
        <v>1415</v>
      </c>
      <c r="C1" s="183">
        <v>670.01</v>
      </c>
      <c r="D1" s="184">
        <v>670.01</v>
      </c>
      <c r="E1" s="185" t="s">
        <v>4513</v>
      </c>
      <c r="F1" s="186" t="s">
        <v>2651</v>
      </c>
      <c r="G1" s="83">
        <f>VLOOKUP(A1,РАСЧЕТ!A3:AW1360,49,0)</f>
        <v>602.52584848337688</v>
      </c>
      <c r="H1" s="193">
        <f>G1-C1</f>
        <v>-67.484151516623115</v>
      </c>
    </row>
    <row r="2" spans="1:8" ht="12.6" customHeight="1" x14ac:dyDescent="0.3">
      <c r="A2" s="181" t="s">
        <v>1592</v>
      </c>
      <c r="B2" s="182" t="s">
        <v>1593</v>
      </c>
      <c r="C2" s="183">
        <v>670.01</v>
      </c>
      <c r="D2" s="184">
        <v>670.01</v>
      </c>
      <c r="E2" s="185" t="s">
        <v>4513</v>
      </c>
      <c r="F2" s="186" t="s">
        <v>2659</v>
      </c>
      <c r="G2" s="83">
        <f>VLOOKUP(A2,РАСЧЕТ!A4:AW1361,49,0)</f>
        <v>602.52584848337688</v>
      </c>
      <c r="H2" s="193">
        <f t="shared" ref="H2:H64" si="0">G2-C2</f>
        <v>-67.484151516623115</v>
      </c>
    </row>
    <row r="3" spans="1:8" ht="12.6" customHeight="1" x14ac:dyDescent="0.3">
      <c r="A3" s="181" t="s">
        <v>2209</v>
      </c>
      <c r="B3" s="182" t="s">
        <v>2210</v>
      </c>
      <c r="C3" s="183">
        <v>652.84</v>
      </c>
      <c r="D3" s="184">
        <v>652.84</v>
      </c>
      <c r="E3" s="185" t="s">
        <v>4513</v>
      </c>
      <c r="F3" s="186" t="s">
        <v>2746</v>
      </c>
      <c r="G3" s="83">
        <f>VLOOKUP(A3,РАСЧЕТ!A5:AW1362,49,0)</f>
        <v>587.07646775303397</v>
      </c>
      <c r="H3" s="193">
        <f t="shared" si="0"/>
        <v>-65.763532246966065</v>
      </c>
    </row>
    <row r="4" spans="1:8" ht="12.6" customHeight="1" x14ac:dyDescent="0.3">
      <c r="A4" s="181" t="s">
        <v>1337</v>
      </c>
      <c r="B4" s="182" t="s">
        <v>1338</v>
      </c>
      <c r="C4" s="183">
        <v>652.84</v>
      </c>
      <c r="D4" s="184">
        <v>652.84</v>
      </c>
      <c r="E4" s="185" t="s">
        <v>4513</v>
      </c>
      <c r="F4" s="186" t="s">
        <v>2747</v>
      </c>
      <c r="G4" s="83">
        <f>VLOOKUP(A4,РАСЧЕТ!A6:AW1363,49,0)</f>
        <v>587.07646775303397</v>
      </c>
      <c r="H4" s="193">
        <f t="shared" si="0"/>
        <v>-65.763532246966065</v>
      </c>
    </row>
    <row r="5" spans="1:8" ht="12.6" customHeight="1" x14ac:dyDescent="0.3">
      <c r="A5" s="181" t="s">
        <v>2619</v>
      </c>
      <c r="B5" s="182" t="s">
        <v>497</v>
      </c>
      <c r="C5" s="183">
        <v>755.92</v>
      </c>
      <c r="D5" s="184">
        <v>755.92</v>
      </c>
      <c r="E5" s="185" t="s">
        <v>4513</v>
      </c>
      <c r="F5" s="186" t="s">
        <v>3856</v>
      </c>
      <c r="G5" s="83">
        <f>VLOOKUP(A5,РАСЧЕТ!A7:AW1364,49,0)</f>
        <v>679.77275213509199</v>
      </c>
      <c r="H5" s="193">
        <f t="shared" si="0"/>
        <v>-76.147247864907968</v>
      </c>
    </row>
    <row r="6" spans="1:8" ht="12.6" customHeight="1" x14ac:dyDescent="0.3">
      <c r="A6" s="181" t="s">
        <v>668</v>
      </c>
      <c r="B6" s="182" t="s">
        <v>669</v>
      </c>
      <c r="C6" s="183">
        <v>721.55</v>
      </c>
      <c r="D6" s="184">
        <v>721.55</v>
      </c>
      <c r="E6" s="185" t="s">
        <v>4513</v>
      </c>
      <c r="F6" s="186" t="s">
        <v>2748</v>
      </c>
      <c r="G6" s="83">
        <f>VLOOKUP(A6,РАСЧЕТ!A8:AW1365,49,0)</f>
        <v>648.87399067440595</v>
      </c>
      <c r="H6" s="193">
        <f t="shared" si="0"/>
        <v>-72.676009325594009</v>
      </c>
    </row>
    <row r="7" spans="1:8" ht="12.6" customHeight="1" x14ac:dyDescent="0.3">
      <c r="A7" s="181" t="s">
        <v>2618</v>
      </c>
      <c r="B7" s="182" t="s">
        <v>504</v>
      </c>
      <c r="C7" s="183">
        <v>889.06</v>
      </c>
      <c r="D7" s="184">
        <v>889.06</v>
      </c>
      <c r="E7" s="185" t="s">
        <v>4513</v>
      </c>
      <c r="F7" s="186" t="s">
        <v>3850</v>
      </c>
      <c r="G7" s="83">
        <f>VLOOKUP(A7,РАСЧЕТ!A9:AW1366,49,0)</f>
        <v>799.50545279525011</v>
      </c>
      <c r="H7" s="193">
        <f t="shared" si="0"/>
        <v>-89.554547204749838</v>
      </c>
    </row>
    <row r="8" spans="1:8" ht="12.6" customHeight="1" x14ac:dyDescent="0.3">
      <c r="A8" s="181" t="s">
        <v>2616</v>
      </c>
      <c r="B8" s="182" t="s">
        <v>620</v>
      </c>
      <c r="C8" s="183">
        <v>940.6</v>
      </c>
      <c r="D8" s="184">
        <v>940.6</v>
      </c>
      <c r="E8" s="185" t="s">
        <v>4513</v>
      </c>
      <c r="F8" s="186" t="s">
        <v>3865</v>
      </c>
      <c r="G8" s="83">
        <f>VLOOKUP(A8,РАСЧЕТ!A10:AW1367,49,0)</f>
        <v>845.85359498627906</v>
      </c>
      <c r="H8" s="193">
        <f t="shared" si="0"/>
        <v>-94.74640501372096</v>
      </c>
    </row>
    <row r="9" spans="1:8" ht="12.6" customHeight="1" x14ac:dyDescent="0.3">
      <c r="A9" s="181" t="s">
        <v>629</v>
      </c>
      <c r="B9" s="182" t="s">
        <v>630</v>
      </c>
      <c r="C9" s="183">
        <v>721.55</v>
      </c>
      <c r="D9" s="184">
        <v>721.55</v>
      </c>
      <c r="E9" s="185" t="s">
        <v>4513</v>
      </c>
      <c r="F9" s="186" t="s">
        <v>2749</v>
      </c>
      <c r="G9" s="83">
        <f>VLOOKUP(A9,РАСЧЕТ!A11:AW1368,49,0)</f>
        <v>648.87399067440595</v>
      </c>
      <c r="H9" s="193">
        <f t="shared" si="0"/>
        <v>-72.676009325594009</v>
      </c>
    </row>
    <row r="10" spans="1:8" ht="12.6" customHeight="1" x14ac:dyDescent="0.3">
      <c r="A10" s="181" t="s">
        <v>2564</v>
      </c>
      <c r="B10" s="182" t="s">
        <v>1669</v>
      </c>
      <c r="C10" s="183">
        <v>678.6</v>
      </c>
      <c r="D10" s="184">
        <v>678.6</v>
      </c>
      <c r="E10" s="185" t="s">
        <v>4513</v>
      </c>
      <c r="F10" s="186" t="s">
        <v>3858</v>
      </c>
      <c r="G10" s="83">
        <f>VLOOKUP(A10,РАСЧЕТ!A12:AW1369,49,0)</f>
        <v>610.25053884854856</v>
      </c>
      <c r="H10" s="193">
        <f t="shared" si="0"/>
        <v>-68.349461151451465</v>
      </c>
    </row>
    <row r="11" spans="1:8" ht="12.6" customHeight="1" x14ac:dyDescent="0.3">
      <c r="A11" s="181" t="s">
        <v>2558</v>
      </c>
      <c r="B11" s="182" t="s">
        <v>562</v>
      </c>
      <c r="C11" s="183">
        <v>678.6</v>
      </c>
      <c r="D11" s="184">
        <v>678.6</v>
      </c>
      <c r="E11" s="185" t="s">
        <v>4513</v>
      </c>
      <c r="F11" s="186" t="s">
        <v>3857</v>
      </c>
      <c r="G11" s="83">
        <f>VLOOKUP(A11,РАСЧЕТ!A13:AW1370,49,0)</f>
        <v>610.25053884854856</v>
      </c>
      <c r="H11" s="193">
        <f t="shared" si="0"/>
        <v>-68.349461151451465</v>
      </c>
    </row>
    <row r="12" spans="1:8" ht="12.6" customHeight="1" x14ac:dyDescent="0.3">
      <c r="A12" s="181" t="s">
        <v>2549</v>
      </c>
      <c r="B12" s="182" t="s">
        <v>1192</v>
      </c>
      <c r="C12" s="183">
        <v>755.92</v>
      </c>
      <c r="D12" s="184">
        <v>755.92</v>
      </c>
      <c r="E12" s="185" t="s">
        <v>4513</v>
      </c>
      <c r="F12" s="186" t="s">
        <v>2750</v>
      </c>
      <c r="G12" s="83">
        <f>VLOOKUP(A12,РАСЧЕТ!A14:AW1371,49,0)</f>
        <v>679.77275213509199</v>
      </c>
      <c r="H12" s="193">
        <f t="shared" si="0"/>
        <v>-76.147247864907968</v>
      </c>
    </row>
    <row r="13" spans="1:8" ht="12.6" customHeight="1" x14ac:dyDescent="0.3">
      <c r="A13" s="181" t="s">
        <v>1638</v>
      </c>
      <c r="B13" s="182" t="s">
        <v>1639</v>
      </c>
      <c r="C13" s="183">
        <v>584.12</v>
      </c>
      <c r="D13" s="184">
        <v>584.12</v>
      </c>
      <c r="E13" s="185" t="s">
        <v>4513</v>
      </c>
      <c r="F13" s="186" t="s">
        <v>2660</v>
      </c>
      <c r="G13" s="83">
        <f>VLOOKUP(A13,РАСЧЕТ!A15:AW1372,49,0)</f>
        <v>525.27894483166199</v>
      </c>
      <c r="H13" s="193">
        <f t="shared" si="0"/>
        <v>-58.841055168338016</v>
      </c>
    </row>
    <row r="14" spans="1:8" ht="12.6" customHeight="1" x14ac:dyDescent="0.3">
      <c r="A14" s="181" t="s">
        <v>621</v>
      </c>
      <c r="B14" s="182" t="s">
        <v>622</v>
      </c>
      <c r="C14" s="183">
        <v>695.79</v>
      </c>
      <c r="D14" s="184">
        <v>695.79</v>
      </c>
      <c r="E14" s="185" t="s">
        <v>4513</v>
      </c>
      <c r="F14" s="186" t="s">
        <v>2751</v>
      </c>
      <c r="G14" s="83">
        <f>VLOOKUP(A14,РАСЧЕТ!A16:AW1373,49,0)</f>
        <v>625.69991957889135</v>
      </c>
      <c r="H14" s="193">
        <f t="shared" si="0"/>
        <v>-70.09008042110861</v>
      </c>
    </row>
    <row r="15" spans="1:8" ht="12.6" customHeight="1" x14ac:dyDescent="0.3">
      <c r="A15" s="181" t="s">
        <v>768</v>
      </c>
      <c r="B15" s="182" t="s">
        <v>769</v>
      </c>
      <c r="C15" s="183">
        <v>807.46</v>
      </c>
      <c r="D15" s="184">
        <v>807.46</v>
      </c>
      <c r="E15" s="185" t="s">
        <v>4513</v>
      </c>
      <c r="F15" s="186" t="s">
        <v>2752</v>
      </c>
      <c r="G15" s="83">
        <f>VLOOKUP(A15,РАСЧЕТ!A17:AW1374,49,0)</f>
        <v>726.12089432612095</v>
      </c>
      <c r="H15" s="193">
        <f t="shared" si="0"/>
        <v>-81.339105673879089</v>
      </c>
    </row>
    <row r="16" spans="1:8" ht="12.6" customHeight="1" x14ac:dyDescent="0.3">
      <c r="A16" s="181" t="s">
        <v>2571</v>
      </c>
      <c r="B16" s="182" t="s">
        <v>532</v>
      </c>
      <c r="C16" s="183">
        <v>592.71</v>
      </c>
      <c r="D16" s="184">
        <v>592.71</v>
      </c>
      <c r="E16" s="185" t="s">
        <v>4513</v>
      </c>
      <c r="F16" s="186" t="s">
        <v>3860</v>
      </c>
      <c r="G16" s="83">
        <f>VLOOKUP(A16,РАСЧЕТ!A18:AW1375,49,0)</f>
        <v>533.00363519683344</v>
      </c>
      <c r="H16" s="193">
        <f t="shared" si="0"/>
        <v>-59.706364803166593</v>
      </c>
    </row>
    <row r="17" spans="1:8" ht="12.6" customHeight="1" x14ac:dyDescent="0.3">
      <c r="A17" s="181" t="s">
        <v>2561</v>
      </c>
      <c r="B17" s="182" t="s">
        <v>1418</v>
      </c>
      <c r="C17" s="183">
        <v>717.27</v>
      </c>
      <c r="D17" s="184">
        <v>717.27</v>
      </c>
      <c r="E17" s="185" t="s">
        <v>4513</v>
      </c>
      <c r="F17" s="186" t="s">
        <v>3855</v>
      </c>
      <c r="G17" s="83">
        <f>VLOOKUP(A17,РАСЧЕТ!A19:AW1376,49,0)</f>
        <v>645.0116454918201</v>
      </c>
      <c r="H17" s="193">
        <f t="shared" si="0"/>
        <v>-72.258354508179877</v>
      </c>
    </row>
    <row r="18" spans="1:8" ht="12.6" customHeight="1" x14ac:dyDescent="0.3">
      <c r="A18" s="181" t="s">
        <v>2524</v>
      </c>
      <c r="B18" s="182" t="s">
        <v>685</v>
      </c>
      <c r="C18" s="183">
        <v>717.27</v>
      </c>
      <c r="D18" s="184">
        <v>717.27</v>
      </c>
      <c r="E18" s="185" t="s">
        <v>4513</v>
      </c>
      <c r="F18" s="186" t="s">
        <v>2753</v>
      </c>
      <c r="G18" s="83">
        <f>VLOOKUP(A18,РАСЧЕТ!A20:AW1377,49,0)</f>
        <v>645.0116454918201</v>
      </c>
      <c r="H18" s="193">
        <f t="shared" si="0"/>
        <v>-72.258354508179877</v>
      </c>
    </row>
    <row r="19" spans="1:8" ht="12.6" customHeight="1" x14ac:dyDescent="0.3">
      <c r="A19" s="181" t="s">
        <v>1339</v>
      </c>
      <c r="B19" s="182" t="s">
        <v>1340</v>
      </c>
      <c r="C19" s="183">
        <v>592.71</v>
      </c>
      <c r="D19" s="184">
        <v>592.71</v>
      </c>
      <c r="E19" s="185" t="s">
        <v>4513</v>
      </c>
      <c r="F19" s="186" t="s">
        <v>2754</v>
      </c>
      <c r="G19" s="83">
        <f>VLOOKUP(A19,РАСЧЕТ!A21:AW1378,49,0)</f>
        <v>533.00363519683344</v>
      </c>
      <c r="H19" s="193">
        <f t="shared" si="0"/>
        <v>-59.706364803166593</v>
      </c>
    </row>
    <row r="20" spans="1:8" ht="12.6" customHeight="1" x14ac:dyDescent="0.3">
      <c r="A20" s="181" t="s">
        <v>1580</v>
      </c>
      <c r="B20" s="182" t="s">
        <v>1581</v>
      </c>
      <c r="C20" s="183">
        <v>717.27</v>
      </c>
      <c r="D20" s="184">
        <v>717.27</v>
      </c>
      <c r="E20" s="185" t="s">
        <v>4513</v>
      </c>
      <c r="F20" s="186" t="s">
        <v>2755</v>
      </c>
      <c r="G20" s="83">
        <f>VLOOKUP(A20,РАСЧЕТ!A22:AW1379,49,0)</f>
        <v>645.0116454918201</v>
      </c>
      <c r="H20" s="193">
        <f t="shared" si="0"/>
        <v>-72.258354508179877</v>
      </c>
    </row>
    <row r="21" spans="1:8" ht="12.6" customHeight="1" x14ac:dyDescent="0.3">
      <c r="A21" s="181" t="s">
        <v>2544</v>
      </c>
      <c r="B21" s="182" t="s">
        <v>770</v>
      </c>
      <c r="C21" s="183">
        <v>717.27</v>
      </c>
      <c r="D21" s="184">
        <v>717.27</v>
      </c>
      <c r="E21" s="185" t="s">
        <v>4513</v>
      </c>
      <c r="F21" s="186" t="s">
        <v>2756</v>
      </c>
      <c r="G21" s="83">
        <f>VLOOKUP(A21,РАСЧЕТ!A23:AW1380,49,0)</f>
        <v>645.0116454918201</v>
      </c>
      <c r="H21" s="193">
        <f t="shared" si="0"/>
        <v>-72.258354508179877</v>
      </c>
    </row>
    <row r="22" spans="1:8" ht="12.6" customHeight="1" x14ac:dyDescent="0.3">
      <c r="A22" s="181" t="s">
        <v>505</v>
      </c>
      <c r="B22" s="182" t="s">
        <v>506</v>
      </c>
      <c r="C22" s="183">
        <v>592.71</v>
      </c>
      <c r="D22" s="184">
        <v>592.71</v>
      </c>
      <c r="E22" s="185" t="s">
        <v>4513</v>
      </c>
      <c r="F22" s="186" t="s">
        <v>2757</v>
      </c>
      <c r="G22" s="83">
        <f>VLOOKUP(A22,РАСЧЕТ!A24:AW1381,49,0)</f>
        <v>533.00363519683344</v>
      </c>
      <c r="H22" s="193">
        <f t="shared" si="0"/>
        <v>-59.706364803166593</v>
      </c>
    </row>
    <row r="23" spans="1:8" ht="12.6" customHeight="1" x14ac:dyDescent="0.3">
      <c r="A23" s="181" t="s">
        <v>1391</v>
      </c>
      <c r="B23" s="182" t="s">
        <v>1392</v>
      </c>
      <c r="C23" s="183">
        <v>717.27</v>
      </c>
      <c r="D23" s="184">
        <v>717.27</v>
      </c>
      <c r="E23" s="185" t="s">
        <v>4513</v>
      </c>
      <c r="F23" s="186" t="s">
        <v>2758</v>
      </c>
      <c r="G23" s="83">
        <f>VLOOKUP(A23,РАСЧЕТ!A25:AW1382,49,0)</f>
        <v>645.0116454918201</v>
      </c>
      <c r="H23" s="193">
        <f t="shared" si="0"/>
        <v>-72.258354508179877</v>
      </c>
    </row>
    <row r="24" spans="1:8" ht="12.6" customHeight="1" x14ac:dyDescent="0.3">
      <c r="A24" s="181" t="s">
        <v>1570</v>
      </c>
      <c r="B24" s="182" t="s">
        <v>1571</v>
      </c>
      <c r="C24" s="183">
        <v>743.03</v>
      </c>
      <c r="D24" s="184">
        <v>743.03</v>
      </c>
      <c r="E24" s="185" t="s">
        <v>4513</v>
      </c>
      <c r="F24" s="186" t="s">
        <v>2661</v>
      </c>
      <c r="G24" s="83">
        <f>VLOOKUP(A24,РАСЧЕТ!A26:AW1383,49,0)</f>
        <v>668.1857165873347</v>
      </c>
      <c r="H24" s="193">
        <f t="shared" si="0"/>
        <v>-74.844283412665277</v>
      </c>
    </row>
    <row r="25" spans="1:8" ht="12.6" customHeight="1" x14ac:dyDescent="0.3">
      <c r="A25" s="181" t="s">
        <v>556</v>
      </c>
      <c r="B25" s="182" t="s">
        <v>557</v>
      </c>
      <c r="C25" s="183">
        <v>717.27</v>
      </c>
      <c r="D25" s="184">
        <v>717.27</v>
      </c>
      <c r="E25" s="185" t="s">
        <v>4513</v>
      </c>
      <c r="F25" s="186" t="s">
        <v>2759</v>
      </c>
      <c r="G25" s="83">
        <f>VLOOKUP(A25,РАСЧЕТ!A27:AW1384,49,0)</f>
        <v>645.0116454918201</v>
      </c>
      <c r="H25" s="193">
        <f t="shared" si="0"/>
        <v>-72.258354508179877</v>
      </c>
    </row>
    <row r="26" spans="1:8" ht="12.6" customHeight="1" x14ac:dyDescent="0.3">
      <c r="A26" s="181" t="s">
        <v>1572</v>
      </c>
      <c r="B26" s="182" t="s">
        <v>1573</v>
      </c>
      <c r="C26" s="183">
        <v>592.71</v>
      </c>
      <c r="D26" s="184">
        <v>592.71</v>
      </c>
      <c r="E26" s="185" t="s">
        <v>4513</v>
      </c>
      <c r="F26" s="186" t="s">
        <v>2760</v>
      </c>
      <c r="G26" s="83">
        <f>VLOOKUP(A26,РАСЧЕТ!A28:AW1385,49,0)</f>
        <v>533.00363519683344</v>
      </c>
      <c r="H26" s="193">
        <f t="shared" si="0"/>
        <v>-59.706364803166593</v>
      </c>
    </row>
    <row r="27" spans="1:8" ht="12.6" customHeight="1" x14ac:dyDescent="0.3">
      <c r="A27" s="181" t="s">
        <v>602</v>
      </c>
      <c r="B27" s="182" t="s">
        <v>603</v>
      </c>
      <c r="C27" s="183">
        <v>717.27</v>
      </c>
      <c r="D27" s="184">
        <v>717.27</v>
      </c>
      <c r="E27" s="185" t="s">
        <v>4513</v>
      </c>
      <c r="F27" s="186" t="s">
        <v>2761</v>
      </c>
      <c r="G27" s="83">
        <f>VLOOKUP(A27,РАСЧЕТ!A29:AW1386,49,0)</f>
        <v>645.0116454918201</v>
      </c>
      <c r="H27" s="193">
        <f t="shared" si="0"/>
        <v>-72.258354508179877</v>
      </c>
    </row>
    <row r="28" spans="1:8" ht="12.6" customHeight="1" x14ac:dyDescent="0.3">
      <c r="A28" s="181" t="s">
        <v>640</v>
      </c>
      <c r="B28" s="182" t="s">
        <v>641</v>
      </c>
      <c r="C28" s="183">
        <v>730.14</v>
      </c>
      <c r="D28" s="184">
        <v>730.14</v>
      </c>
      <c r="E28" s="185" t="s">
        <v>4513</v>
      </c>
      <c r="F28" s="186" t="s">
        <v>2762</v>
      </c>
      <c r="G28" s="83">
        <f>VLOOKUP(A28,РАСЧЕТ!A30:AW1387,49,0)</f>
        <v>656.59868103957751</v>
      </c>
      <c r="H28" s="193">
        <f t="shared" si="0"/>
        <v>-73.541318960422473</v>
      </c>
    </row>
    <row r="29" spans="1:8" ht="12.6" customHeight="1" x14ac:dyDescent="0.3">
      <c r="A29" s="181" t="s">
        <v>2607</v>
      </c>
      <c r="B29" s="182" t="s">
        <v>1237</v>
      </c>
      <c r="C29" s="183">
        <v>592.71</v>
      </c>
      <c r="D29" s="184">
        <v>592.71</v>
      </c>
      <c r="E29" s="185" t="s">
        <v>4513</v>
      </c>
      <c r="F29" s="186" t="s">
        <v>3862</v>
      </c>
      <c r="G29" s="83">
        <f>VLOOKUP(A29,РАСЧЕТ!A31:AW1388,49,0)</f>
        <v>533.00363519683344</v>
      </c>
      <c r="H29" s="193">
        <f t="shared" si="0"/>
        <v>-59.706364803166593</v>
      </c>
    </row>
    <row r="30" spans="1:8" ht="12.6" customHeight="1" x14ac:dyDescent="0.3">
      <c r="A30" s="181" t="s">
        <v>1720</v>
      </c>
      <c r="B30" s="182" t="s">
        <v>1721</v>
      </c>
      <c r="C30" s="183">
        <v>657.13</v>
      </c>
      <c r="D30" s="184">
        <v>657.13</v>
      </c>
      <c r="E30" s="185" t="s">
        <v>4513</v>
      </c>
      <c r="F30" s="186" t="s">
        <v>2763</v>
      </c>
      <c r="G30" s="83">
        <f>VLOOKUP(A30,РАСЧЕТ!A32:AW1389,49,0)</f>
        <v>590.93881293561981</v>
      </c>
      <c r="H30" s="193">
        <f t="shared" si="0"/>
        <v>-66.191187064380188</v>
      </c>
    </row>
    <row r="31" spans="1:8" ht="12.6" customHeight="1" x14ac:dyDescent="0.3">
      <c r="A31" s="181" t="s">
        <v>1393</v>
      </c>
      <c r="B31" s="182" t="s">
        <v>1394</v>
      </c>
      <c r="C31" s="183">
        <v>682.9</v>
      </c>
      <c r="D31" s="184">
        <v>682.9</v>
      </c>
      <c r="E31" s="185" t="s">
        <v>4513</v>
      </c>
      <c r="F31" s="186" t="s">
        <v>2764</v>
      </c>
      <c r="G31" s="83">
        <f>VLOOKUP(A31,РАСЧЕТ!A33:AW1390,49,0)</f>
        <v>614.11288403113429</v>
      </c>
      <c r="H31" s="193">
        <f t="shared" si="0"/>
        <v>-68.787115968865692</v>
      </c>
    </row>
    <row r="32" spans="1:8" ht="12.6" customHeight="1" x14ac:dyDescent="0.3">
      <c r="A32" s="181" t="s">
        <v>535</v>
      </c>
      <c r="B32" s="182" t="s">
        <v>536</v>
      </c>
      <c r="C32" s="183">
        <v>652.84</v>
      </c>
      <c r="D32" s="184">
        <v>652.84</v>
      </c>
      <c r="E32" s="185" t="s">
        <v>4513</v>
      </c>
      <c r="F32" s="186" t="s">
        <v>2765</v>
      </c>
      <c r="G32" s="83">
        <f>VLOOKUP(A32,РАСЧЕТ!A34:AW1391,49,0)</f>
        <v>587.07646775303397</v>
      </c>
      <c r="H32" s="193">
        <f t="shared" si="0"/>
        <v>-65.763532246966065</v>
      </c>
    </row>
    <row r="33" spans="1:8" ht="12.6" customHeight="1" x14ac:dyDescent="0.3">
      <c r="A33" s="181" t="s">
        <v>538</v>
      </c>
      <c r="B33" s="182" t="s">
        <v>539</v>
      </c>
      <c r="C33" s="183">
        <v>592.71</v>
      </c>
      <c r="D33" s="184">
        <v>592.71</v>
      </c>
      <c r="E33" s="185" t="s">
        <v>4513</v>
      </c>
      <c r="F33" s="186" t="s">
        <v>2766</v>
      </c>
      <c r="G33" s="83">
        <f>VLOOKUP(A33,РАСЧЕТ!A35:AW1392,49,0)</f>
        <v>533.00363519683344</v>
      </c>
      <c r="H33" s="193">
        <f t="shared" si="0"/>
        <v>-59.706364803166593</v>
      </c>
    </row>
    <row r="34" spans="1:8" ht="12.6" customHeight="1" x14ac:dyDescent="0.3">
      <c r="A34" s="181" t="s">
        <v>1507</v>
      </c>
      <c r="B34" s="182" t="s">
        <v>1508</v>
      </c>
      <c r="C34" s="183">
        <v>725.85</v>
      </c>
      <c r="D34" s="184">
        <v>725.85</v>
      </c>
      <c r="E34" s="185" t="s">
        <v>4513</v>
      </c>
      <c r="F34" s="186" t="s">
        <v>2767</v>
      </c>
      <c r="G34" s="83">
        <f>VLOOKUP(A34,РАСЧЕТ!A36:AW1393,49,0)</f>
        <v>652.73633585699167</v>
      </c>
      <c r="H34" s="193">
        <f t="shared" si="0"/>
        <v>-73.11366414300835</v>
      </c>
    </row>
    <row r="35" spans="1:8" ht="12.6" customHeight="1" x14ac:dyDescent="0.3">
      <c r="A35" s="181" t="s">
        <v>610</v>
      </c>
      <c r="B35" s="182" t="s">
        <v>611</v>
      </c>
      <c r="C35" s="183">
        <v>743.03</v>
      </c>
      <c r="D35" s="184">
        <v>743.03</v>
      </c>
      <c r="E35" s="185" t="s">
        <v>4513</v>
      </c>
      <c r="F35" s="186" t="s">
        <v>2662</v>
      </c>
      <c r="G35" s="83">
        <f>VLOOKUP(A35,РАСЧЕТ!A37:AW1394,49,0)</f>
        <v>668.1857165873347</v>
      </c>
      <c r="H35" s="193">
        <f t="shared" si="0"/>
        <v>-74.844283412665277</v>
      </c>
    </row>
    <row r="36" spans="1:8" ht="12.6" customHeight="1" x14ac:dyDescent="0.3">
      <c r="A36" s="181" t="s">
        <v>2526</v>
      </c>
      <c r="B36" s="182" t="s">
        <v>1492</v>
      </c>
      <c r="C36" s="183">
        <v>678.6</v>
      </c>
      <c r="D36" s="184">
        <v>678.6</v>
      </c>
      <c r="E36" s="185" t="s">
        <v>4513</v>
      </c>
      <c r="F36" s="186" t="s">
        <v>2768</v>
      </c>
      <c r="G36" s="83">
        <f>VLOOKUP(A36,РАСЧЕТ!A38:AW1395,49,0)</f>
        <v>610.25053884854856</v>
      </c>
      <c r="H36" s="193">
        <f t="shared" si="0"/>
        <v>-68.349461151451465</v>
      </c>
    </row>
    <row r="37" spans="1:8" ht="12.6" customHeight="1" x14ac:dyDescent="0.3">
      <c r="A37" s="181" t="s">
        <v>2563</v>
      </c>
      <c r="B37" s="182" t="s">
        <v>1629</v>
      </c>
      <c r="C37" s="183">
        <v>592.71</v>
      </c>
      <c r="D37" s="184">
        <v>592.71</v>
      </c>
      <c r="E37" s="185" t="s">
        <v>4513</v>
      </c>
      <c r="F37" s="186" t="s">
        <v>3861</v>
      </c>
      <c r="G37" s="83">
        <f>VLOOKUP(A37,РАСЧЕТ!A39:AW1396,49,0)</f>
        <v>533.00363519683344</v>
      </c>
      <c r="H37" s="193">
        <f t="shared" si="0"/>
        <v>-59.706364803166593</v>
      </c>
    </row>
    <row r="38" spans="1:8" ht="12.6" customHeight="1" x14ac:dyDescent="0.3">
      <c r="A38" s="181" t="s">
        <v>1728</v>
      </c>
      <c r="B38" s="182" t="s">
        <v>1729</v>
      </c>
      <c r="C38" s="183">
        <v>747.33</v>
      </c>
      <c r="D38" s="184">
        <v>747.33</v>
      </c>
      <c r="E38" s="185" t="s">
        <v>4513</v>
      </c>
      <c r="F38" s="186" t="s">
        <v>2769</v>
      </c>
      <c r="G38" s="83">
        <f>VLOOKUP(A38,РАСЧЕТ!A40:AW1397,49,0)</f>
        <v>672.04806176992042</v>
      </c>
      <c r="H38" s="193">
        <f t="shared" si="0"/>
        <v>-75.281938230079618</v>
      </c>
    </row>
    <row r="39" spans="1:8" ht="12.6" customHeight="1" x14ac:dyDescent="0.3">
      <c r="A39" s="181" t="s">
        <v>2546</v>
      </c>
      <c r="B39" s="182" t="s">
        <v>1330</v>
      </c>
      <c r="C39" s="183">
        <v>678.6</v>
      </c>
      <c r="D39" s="184">
        <v>678.6</v>
      </c>
      <c r="E39" s="185" t="s">
        <v>4513</v>
      </c>
      <c r="F39" s="186" t="s">
        <v>2770</v>
      </c>
      <c r="G39" s="83">
        <f>VLOOKUP(A39,РАСЧЕТ!A41:AW1398,49,0)</f>
        <v>610.25053884854856</v>
      </c>
      <c r="H39" s="193">
        <f t="shared" si="0"/>
        <v>-68.349461151451465</v>
      </c>
    </row>
    <row r="40" spans="1:8" ht="12.6" customHeight="1" x14ac:dyDescent="0.3">
      <c r="A40" s="181" t="s">
        <v>634</v>
      </c>
      <c r="B40" s="182" t="s">
        <v>635</v>
      </c>
      <c r="C40" s="183">
        <v>592.71</v>
      </c>
      <c r="D40" s="184">
        <v>592.71</v>
      </c>
      <c r="E40" s="185" t="s">
        <v>4513</v>
      </c>
      <c r="F40" s="186" t="s">
        <v>2771</v>
      </c>
      <c r="G40" s="83">
        <f>VLOOKUP(A40,РАСЧЕТ!A42:AW1399,49,0)</f>
        <v>533.00363519683344</v>
      </c>
      <c r="H40" s="193">
        <f t="shared" si="0"/>
        <v>-59.706364803166593</v>
      </c>
    </row>
    <row r="41" spans="1:8" ht="12.6" customHeight="1" x14ac:dyDescent="0.3">
      <c r="A41" s="181" t="s">
        <v>650</v>
      </c>
      <c r="B41" s="182" t="s">
        <v>651</v>
      </c>
      <c r="C41" s="183">
        <v>747.33</v>
      </c>
      <c r="D41" s="184">
        <v>747.33</v>
      </c>
      <c r="E41" s="185" t="s">
        <v>4513</v>
      </c>
      <c r="F41" s="186" t="s">
        <v>2772</v>
      </c>
      <c r="G41" s="83">
        <f>VLOOKUP(A41,РАСЧЕТ!A43:AW1400,49,0)</f>
        <v>672.04806176992042</v>
      </c>
      <c r="H41" s="193">
        <f t="shared" si="0"/>
        <v>-75.281938230079618</v>
      </c>
    </row>
    <row r="42" spans="1:8" ht="12.6" customHeight="1" x14ac:dyDescent="0.3">
      <c r="A42" s="181" t="s">
        <v>1202</v>
      </c>
      <c r="B42" s="182" t="s">
        <v>1203</v>
      </c>
      <c r="C42" s="183">
        <v>678.6</v>
      </c>
      <c r="D42" s="184">
        <v>678.6</v>
      </c>
      <c r="E42" s="185" t="s">
        <v>4513</v>
      </c>
      <c r="F42" s="186" t="s">
        <v>2773</v>
      </c>
      <c r="G42" s="83">
        <f>VLOOKUP(A42,РАСЧЕТ!A44:AW1401,49,0)</f>
        <v>610.25053884854856</v>
      </c>
      <c r="H42" s="193">
        <f t="shared" si="0"/>
        <v>-68.349461151451465</v>
      </c>
    </row>
    <row r="43" spans="1:8" ht="12.6" customHeight="1" x14ac:dyDescent="0.3">
      <c r="A43" s="181" t="s">
        <v>1672</v>
      </c>
      <c r="B43" s="182" t="s">
        <v>1673</v>
      </c>
      <c r="C43" s="183">
        <v>592.71</v>
      </c>
      <c r="D43" s="184">
        <v>592.71</v>
      </c>
      <c r="E43" s="185" t="s">
        <v>4513</v>
      </c>
      <c r="F43" s="186" t="s">
        <v>2774</v>
      </c>
      <c r="G43" s="83">
        <f>VLOOKUP(A43,РАСЧЕТ!A45:AW1402,49,0)</f>
        <v>533.00363519683344</v>
      </c>
      <c r="H43" s="193">
        <f t="shared" si="0"/>
        <v>-59.706364803166593</v>
      </c>
    </row>
    <row r="44" spans="1:8" ht="12.6" customHeight="1" x14ac:dyDescent="0.3">
      <c r="A44" s="181" t="s">
        <v>1710</v>
      </c>
      <c r="B44" s="182" t="s">
        <v>1711</v>
      </c>
      <c r="C44" s="183">
        <v>747.33</v>
      </c>
      <c r="D44" s="184">
        <v>747.33</v>
      </c>
      <c r="E44" s="185" t="s">
        <v>4513</v>
      </c>
      <c r="F44" s="186" t="s">
        <v>2775</v>
      </c>
      <c r="G44" s="83">
        <f>VLOOKUP(A44,РАСЧЕТ!A46:AW1403,49,0)</f>
        <v>672.04806176992042</v>
      </c>
      <c r="H44" s="193">
        <f t="shared" si="0"/>
        <v>-75.281938230079618</v>
      </c>
    </row>
    <row r="45" spans="1:8" ht="12.6" customHeight="1" x14ac:dyDescent="0.3">
      <c r="A45" s="181" t="s">
        <v>1733</v>
      </c>
      <c r="B45" s="182" t="s">
        <v>1734</v>
      </c>
      <c r="C45" s="183">
        <v>670.01</v>
      </c>
      <c r="D45" s="184">
        <v>670.01</v>
      </c>
      <c r="E45" s="185" t="s">
        <v>4513</v>
      </c>
      <c r="F45" s="186" t="s">
        <v>2776</v>
      </c>
      <c r="G45" s="83">
        <f>VLOOKUP(A45,РАСЧЕТ!A47:AW1404,49,0)</f>
        <v>602.52584848337688</v>
      </c>
      <c r="H45" s="193">
        <f t="shared" si="0"/>
        <v>-67.484151516623115</v>
      </c>
    </row>
    <row r="46" spans="1:8" ht="12.6" customHeight="1" x14ac:dyDescent="0.3">
      <c r="A46" s="181" t="s">
        <v>563</v>
      </c>
      <c r="B46" s="182" t="s">
        <v>564</v>
      </c>
      <c r="C46" s="183">
        <v>584.12</v>
      </c>
      <c r="D46" s="184">
        <v>584.12</v>
      </c>
      <c r="E46" s="185" t="s">
        <v>4513</v>
      </c>
      <c r="F46" s="186" t="s">
        <v>2663</v>
      </c>
      <c r="G46" s="83">
        <f>VLOOKUP(A46,РАСЧЕТ!A48:AW1405,49,0)</f>
        <v>525.27894483166199</v>
      </c>
      <c r="H46" s="193">
        <f t="shared" si="0"/>
        <v>-58.841055168338016</v>
      </c>
    </row>
    <row r="47" spans="1:8" ht="12.6" customHeight="1" x14ac:dyDescent="0.3">
      <c r="A47" s="181" t="s">
        <v>533</v>
      </c>
      <c r="B47" s="182" t="s">
        <v>534</v>
      </c>
      <c r="C47" s="183">
        <v>584.12</v>
      </c>
      <c r="D47" s="184">
        <v>584.12</v>
      </c>
      <c r="E47" s="185" t="s">
        <v>4513</v>
      </c>
      <c r="F47" s="186" t="s">
        <v>2777</v>
      </c>
      <c r="G47" s="83">
        <f>VLOOKUP(A47,РАСЧЕТ!A49:AW1406,49,0)</f>
        <v>525.27894483166199</v>
      </c>
      <c r="H47" s="193">
        <f t="shared" si="0"/>
        <v>-58.841055168338016</v>
      </c>
    </row>
    <row r="48" spans="1:8" ht="12.6" customHeight="1" x14ac:dyDescent="0.3">
      <c r="A48" s="181" t="s">
        <v>1419</v>
      </c>
      <c r="B48" s="182" t="s">
        <v>1420</v>
      </c>
      <c r="C48" s="183">
        <v>743.03</v>
      </c>
      <c r="D48" s="184">
        <v>743.03</v>
      </c>
      <c r="E48" s="185" t="s">
        <v>4513</v>
      </c>
      <c r="F48" s="186" t="s">
        <v>2778</v>
      </c>
      <c r="G48" s="83">
        <f>VLOOKUP(A48,РАСЧЕТ!A50:AW1407,49,0)</f>
        <v>668.1857165873347</v>
      </c>
      <c r="H48" s="193">
        <f t="shared" si="0"/>
        <v>-74.844283412665277</v>
      </c>
    </row>
    <row r="49" spans="1:8" ht="12.6" customHeight="1" x14ac:dyDescent="0.3">
      <c r="A49" s="181" t="s">
        <v>2620</v>
      </c>
      <c r="B49" s="182" t="s">
        <v>1285</v>
      </c>
      <c r="C49" s="183">
        <v>670.01</v>
      </c>
      <c r="D49" s="184">
        <v>670.01</v>
      </c>
      <c r="E49" s="185" t="s">
        <v>4513</v>
      </c>
      <c r="F49" s="186" t="s">
        <v>3880</v>
      </c>
      <c r="G49" s="83">
        <f>VLOOKUP(A49,РАСЧЕТ!A51:AW1408,49,0)</f>
        <v>602.52584848337688</v>
      </c>
      <c r="H49" s="193">
        <f t="shared" si="0"/>
        <v>-67.484151516623115</v>
      </c>
    </row>
    <row r="50" spans="1:8" ht="12.6" customHeight="1" x14ac:dyDescent="0.3">
      <c r="A50" s="181" t="s">
        <v>1331</v>
      </c>
      <c r="B50" s="182" t="s">
        <v>1332</v>
      </c>
      <c r="C50" s="183">
        <v>584.12</v>
      </c>
      <c r="D50" s="184">
        <v>584.12</v>
      </c>
      <c r="E50" s="185" t="s">
        <v>4513</v>
      </c>
      <c r="F50" s="186" t="s">
        <v>2779</v>
      </c>
      <c r="G50" s="83">
        <f>VLOOKUP(A50,РАСЧЕТ!A52:AW1409,49,0)</f>
        <v>525.27894483166199</v>
      </c>
      <c r="H50" s="193">
        <f t="shared" si="0"/>
        <v>-58.841055168338016</v>
      </c>
    </row>
    <row r="51" spans="1:8" ht="12.6" customHeight="1" x14ac:dyDescent="0.3">
      <c r="A51" s="181" t="s">
        <v>1481</v>
      </c>
      <c r="B51" s="182" t="s">
        <v>1482</v>
      </c>
      <c r="C51" s="188"/>
      <c r="D51" s="189"/>
      <c r="E51" s="185" t="s">
        <v>4513</v>
      </c>
      <c r="F51" s="186" t="s">
        <v>2780</v>
      </c>
      <c r="G51" s="83">
        <f>VLOOKUP(A51,РАСЧЕТ!A53:AW1410,49,0)</f>
        <v>0</v>
      </c>
      <c r="H51" s="193">
        <f t="shared" si="0"/>
        <v>0</v>
      </c>
    </row>
    <row r="52" spans="1:8" ht="12.6" customHeight="1" x14ac:dyDescent="0.3">
      <c r="A52" s="181" t="s">
        <v>3959</v>
      </c>
      <c r="B52" s="182" t="s">
        <v>1482</v>
      </c>
      <c r="C52" s="183">
        <v>743.03</v>
      </c>
      <c r="D52" s="184">
        <v>743.03</v>
      </c>
      <c r="E52" s="185" t="s">
        <v>4514</v>
      </c>
      <c r="F52" s="186" t="s">
        <v>4515</v>
      </c>
      <c r="G52" s="83">
        <f>VLOOKUP(A52,РАСЧЕТ!A54:AW1411,49,0)</f>
        <v>668.1857165873347</v>
      </c>
      <c r="H52" s="193">
        <f t="shared" si="0"/>
        <v>-74.844283412665277</v>
      </c>
    </row>
    <row r="53" spans="1:8" ht="12.6" customHeight="1" x14ac:dyDescent="0.3">
      <c r="A53" s="181" t="s">
        <v>691</v>
      </c>
      <c r="B53" s="182" t="s">
        <v>692</v>
      </c>
      <c r="C53" s="183">
        <v>670.01</v>
      </c>
      <c r="D53" s="184">
        <v>670.01</v>
      </c>
      <c r="E53" s="185" t="s">
        <v>4513</v>
      </c>
      <c r="F53" s="186" t="s">
        <v>2781</v>
      </c>
      <c r="G53" s="83">
        <f>VLOOKUP(A53,РАСЧЕТ!A55:AW1412,49,0)</f>
        <v>602.52584848337688</v>
      </c>
      <c r="H53" s="193">
        <f t="shared" si="0"/>
        <v>-67.484151516623115</v>
      </c>
    </row>
    <row r="54" spans="1:8" ht="12.6" customHeight="1" x14ac:dyDescent="0.3">
      <c r="A54" s="181" t="s">
        <v>2098</v>
      </c>
      <c r="B54" s="182" t="s">
        <v>2099</v>
      </c>
      <c r="C54" s="183">
        <v>584.12</v>
      </c>
      <c r="D54" s="184">
        <v>584.12</v>
      </c>
      <c r="E54" s="185" t="s">
        <v>4513</v>
      </c>
      <c r="F54" s="186" t="s">
        <v>2782</v>
      </c>
      <c r="G54" s="83">
        <f>VLOOKUP(A54,РАСЧЕТ!A56:AW1413,49,0)</f>
        <v>525.27894483166199</v>
      </c>
      <c r="H54" s="193">
        <f t="shared" si="0"/>
        <v>-58.841055168338016</v>
      </c>
    </row>
    <row r="55" spans="1:8" ht="12.6" customHeight="1" x14ac:dyDescent="0.3">
      <c r="A55" s="181" t="s">
        <v>570</v>
      </c>
      <c r="B55" s="182" t="s">
        <v>571</v>
      </c>
      <c r="C55" s="183">
        <v>743.03</v>
      </c>
      <c r="D55" s="184">
        <v>743.03</v>
      </c>
      <c r="E55" s="185" t="s">
        <v>4513</v>
      </c>
      <c r="F55" s="186" t="s">
        <v>2783</v>
      </c>
      <c r="G55" s="83">
        <f>VLOOKUP(A55,РАСЧЕТ!A57:AW1414,49,0)</f>
        <v>668.1857165873347</v>
      </c>
      <c r="H55" s="193">
        <f t="shared" si="0"/>
        <v>-74.844283412665277</v>
      </c>
    </row>
    <row r="56" spans="1:8" ht="12.6" customHeight="1" x14ac:dyDescent="0.3">
      <c r="A56" s="181" t="s">
        <v>653</v>
      </c>
      <c r="B56" s="182" t="s">
        <v>654</v>
      </c>
      <c r="C56" s="183">
        <v>648.54</v>
      </c>
      <c r="D56" s="184">
        <v>648.54</v>
      </c>
      <c r="E56" s="185" t="s">
        <v>4513</v>
      </c>
      <c r="F56" s="186" t="s">
        <v>2784</v>
      </c>
      <c r="G56" s="83">
        <f>VLOOKUP(A56,РАСЧЕТ!A58:AW1415,49,0)</f>
        <v>583.21412257044813</v>
      </c>
      <c r="H56" s="193">
        <f t="shared" si="0"/>
        <v>-65.325877429551838</v>
      </c>
    </row>
    <row r="57" spans="1:8" ht="12.6" customHeight="1" x14ac:dyDescent="0.3">
      <c r="A57" s="181" t="s">
        <v>1497</v>
      </c>
      <c r="B57" s="182" t="s">
        <v>1498</v>
      </c>
      <c r="C57" s="183">
        <v>584.12</v>
      </c>
      <c r="D57" s="184">
        <v>584.12</v>
      </c>
      <c r="E57" s="185" t="s">
        <v>4513</v>
      </c>
      <c r="F57" s="186" t="s">
        <v>2785</v>
      </c>
      <c r="G57" s="83">
        <f>VLOOKUP(A57,РАСЧЕТ!A59:AW1416,49,0)</f>
        <v>525.27894483166199</v>
      </c>
      <c r="H57" s="193">
        <f t="shared" si="0"/>
        <v>-58.841055168338016</v>
      </c>
    </row>
    <row r="58" spans="1:8" ht="12.6" customHeight="1" x14ac:dyDescent="0.3">
      <c r="A58" s="181" t="s">
        <v>1240</v>
      </c>
      <c r="B58" s="182" t="s">
        <v>1241</v>
      </c>
      <c r="C58" s="183">
        <v>670.01</v>
      </c>
      <c r="D58" s="184">
        <v>670.01</v>
      </c>
      <c r="E58" s="185" t="s">
        <v>4513</v>
      </c>
      <c r="F58" s="186" t="s">
        <v>2664</v>
      </c>
      <c r="G58" s="83">
        <f>VLOOKUP(A58,РАСЧЕТ!A60:AW1417,49,0)</f>
        <v>602.52584848337688</v>
      </c>
      <c r="H58" s="193">
        <f t="shared" si="0"/>
        <v>-67.484151516623115</v>
      </c>
    </row>
    <row r="59" spans="1:8" ht="12.6" customHeight="1" x14ac:dyDescent="0.3">
      <c r="A59" s="181" t="s">
        <v>578</v>
      </c>
      <c r="B59" s="182" t="s">
        <v>579</v>
      </c>
      <c r="C59" s="183">
        <v>717.27</v>
      </c>
      <c r="D59" s="184">
        <v>717.27</v>
      </c>
      <c r="E59" s="185" t="s">
        <v>4513</v>
      </c>
      <c r="F59" s="186" t="s">
        <v>2786</v>
      </c>
      <c r="G59" s="83">
        <f>VLOOKUP(A59,РАСЧЕТ!A61:AW1418,49,0)</f>
        <v>645.0116454918201</v>
      </c>
      <c r="H59" s="193">
        <f t="shared" si="0"/>
        <v>-72.258354508179877</v>
      </c>
    </row>
    <row r="60" spans="1:8" ht="12.6" customHeight="1" x14ac:dyDescent="0.3">
      <c r="A60" s="181" t="s">
        <v>2196</v>
      </c>
      <c r="B60" s="182" t="s">
        <v>2197</v>
      </c>
      <c r="C60" s="183">
        <v>661.43</v>
      </c>
      <c r="D60" s="184">
        <v>661.43</v>
      </c>
      <c r="E60" s="185" t="s">
        <v>4513</v>
      </c>
      <c r="F60" s="186" t="s">
        <v>2787</v>
      </c>
      <c r="G60" s="83">
        <f>VLOOKUP(A60,РАСЧЕТ!A62:AW1419,49,0)</f>
        <v>594.80115811820542</v>
      </c>
      <c r="H60" s="193">
        <f t="shared" si="0"/>
        <v>-66.628841881794528</v>
      </c>
    </row>
    <row r="61" spans="1:8" ht="12.6" customHeight="1" x14ac:dyDescent="0.3">
      <c r="A61" s="181" t="s">
        <v>2538</v>
      </c>
      <c r="B61" s="182" t="s">
        <v>1670</v>
      </c>
      <c r="C61" s="183">
        <v>584.12</v>
      </c>
      <c r="D61" s="184">
        <v>584.12</v>
      </c>
      <c r="E61" s="185" t="s">
        <v>4513</v>
      </c>
      <c r="F61" s="186" t="s">
        <v>2788</v>
      </c>
      <c r="G61" s="83">
        <f>VLOOKUP(A61,РАСЧЕТ!A63:AW1420,49,0)</f>
        <v>525.27894483166199</v>
      </c>
      <c r="H61" s="193">
        <f t="shared" si="0"/>
        <v>-58.841055168338016</v>
      </c>
    </row>
    <row r="62" spans="1:8" ht="12.6" customHeight="1" x14ac:dyDescent="0.3">
      <c r="A62" s="181" t="s">
        <v>1345</v>
      </c>
      <c r="B62" s="182" t="s">
        <v>1346</v>
      </c>
      <c r="C62" s="183">
        <v>717.27</v>
      </c>
      <c r="D62" s="184">
        <v>717.27</v>
      </c>
      <c r="E62" s="185" t="s">
        <v>4513</v>
      </c>
      <c r="F62" s="186" t="s">
        <v>2789</v>
      </c>
      <c r="G62" s="83">
        <f>VLOOKUP(A62,РАСЧЕТ!A64:AW1421,49,0)</f>
        <v>645.0116454918201</v>
      </c>
      <c r="H62" s="193">
        <f t="shared" si="0"/>
        <v>-72.258354508179877</v>
      </c>
    </row>
    <row r="63" spans="1:8" ht="12.6" customHeight="1" x14ac:dyDescent="0.3">
      <c r="A63" s="181" t="s">
        <v>4494</v>
      </c>
      <c r="B63" s="182" t="s">
        <v>694</v>
      </c>
      <c r="C63" s="183">
        <v>670.01</v>
      </c>
      <c r="D63" s="184">
        <v>670.01</v>
      </c>
      <c r="E63" s="185" t="s">
        <v>4516</v>
      </c>
      <c r="F63" s="186" t="s">
        <v>4517</v>
      </c>
      <c r="G63" s="83">
        <f>VLOOKUP(A63,РАСЧЕТ!A66:AW1423,49,0)</f>
        <v>602.52584848337688</v>
      </c>
      <c r="H63" s="193">
        <f t="shared" si="0"/>
        <v>-67.484151516623115</v>
      </c>
    </row>
    <row r="64" spans="1:8" ht="12.6" customHeight="1" x14ac:dyDescent="0.3">
      <c r="A64" s="181" t="s">
        <v>511</v>
      </c>
      <c r="B64" s="182" t="s">
        <v>512</v>
      </c>
      <c r="C64" s="183">
        <v>584.12</v>
      </c>
      <c r="D64" s="184">
        <v>584.12</v>
      </c>
      <c r="E64" s="185" t="s">
        <v>4513</v>
      </c>
      <c r="F64" s="186" t="s">
        <v>2790</v>
      </c>
      <c r="G64" s="83">
        <f>VLOOKUP(A64,РАСЧЕТ!A67:AW1424,49,0)</f>
        <v>525.27894483166199</v>
      </c>
      <c r="H64" s="193">
        <f t="shared" si="0"/>
        <v>-58.841055168338016</v>
      </c>
    </row>
    <row r="65" spans="1:8" ht="12.6" customHeight="1" x14ac:dyDescent="0.3">
      <c r="A65" s="181" t="s">
        <v>696</v>
      </c>
      <c r="B65" s="182" t="s">
        <v>697</v>
      </c>
      <c r="C65" s="183">
        <v>743.03</v>
      </c>
      <c r="D65" s="184">
        <v>743.03</v>
      </c>
      <c r="E65" s="185" t="s">
        <v>4513</v>
      </c>
      <c r="F65" s="186" t="s">
        <v>2791</v>
      </c>
      <c r="G65" s="83">
        <f>VLOOKUP(A65,РАСЧЕТ!A68:AW1425,49,0)</f>
        <v>668.1857165873347</v>
      </c>
      <c r="H65" s="193">
        <f t="shared" ref="H65:H128" si="1">G65-C65</f>
        <v>-74.844283412665277</v>
      </c>
    </row>
    <row r="66" spans="1:8" ht="12.6" customHeight="1" x14ac:dyDescent="0.3">
      <c r="A66" s="181" t="s">
        <v>2100</v>
      </c>
      <c r="B66" s="182" t="s">
        <v>2101</v>
      </c>
      <c r="C66" s="183">
        <v>670.01</v>
      </c>
      <c r="D66" s="184">
        <v>670.01</v>
      </c>
      <c r="E66" s="185" t="s">
        <v>4513</v>
      </c>
      <c r="F66" s="186" t="s">
        <v>2792</v>
      </c>
      <c r="G66" s="83">
        <f>VLOOKUP(A66,РАСЧЕТ!A69:AW1426,49,0)</f>
        <v>602.52584848337688</v>
      </c>
      <c r="H66" s="193">
        <f t="shared" si="1"/>
        <v>-67.484151516623115</v>
      </c>
    </row>
    <row r="67" spans="1:8" ht="12.6" customHeight="1" x14ac:dyDescent="0.3">
      <c r="A67" s="181" t="s">
        <v>540</v>
      </c>
      <c r="B67" s="182" t="s">
        <v>541</v>
      </c>
      <c r="C67" s="183">
        <v>584.12</v>
      </c>
      <c r="D67" s="184">
        <v>584.12</v>
      </c>
      <c r="E67" s="185" t="s">
        <v>4513</v>
      </c>
      <c r="F67" s="186" t="s">
        <v>2793</v>
      </c>
      <c r="G67" s="83">
        <f>VLOOKUP(A67,РАСЧЕТ!A70:AW1427,49,0)</f>
        <v>525.27894483166199</v>
      </c>
      <c r="H67" s="193">
        <f t="shared" si="1"/>
        <v>-58.841055168338016</v>
      </c>
    </row>
    <row r="68" spans="1:8" ht="12.6" customHeight="1" x14ac:dyDescent="0.3">
      <c r="A68" s="181" t="s">
        <v>1694</v>
      </c>
      <c r="B68" s="182" t="s">
        <v>1695</v>
      </c>
      <c r="C68" s="183">
        <v>743.03</v>
      </c>
      <c r="D68" s="184">
        <v>743.03</v>
      </c>
      <c r="E68" s="185" t="s">
        <v>4513</v>
      </c>
      <c r="F68" s="186" t="s">
        <v>2794</v>
      </c>
      <c r="G68" s="83">
        <f>VLOOKUP(A68,РАСЧЕТ!A71:AW1428,49,0)</f>
        <v>668.1857165873347</v>
      </c>
      <c r="H68" s="193">
        <f t="shared" si="1"/>
        <v>-74.844283412665277</v>
      </c>
    </row>
    <row r="69" spans="1:8" ht="12.6" customHeight="1" x14ac:dyDescent="0.3">
      <c r="A69" s="181" t="s">
        <v>1747</v>
      </c>
      <c r="B69" s="182" t="s">
        <v>1748</v>
      </c>
      <c r="C69" s="183">
        <v>670.01</v>
      </c>
      <c r="D69" s="184">
        <v>670.01</v>
      </c>
      <c r="E69" s="185" t="s">
        <v>4513</v>
      </c>
      <c r="F69" s="186" t="s">
        <v>2665</v>
      </c>
      <c r="G69" s="83">
        <f>VLOOKUP(A69,РАСЧЕТ!A72:AW1429,49,0)</f>
        <v>602.52584848337688</v>
      </c>
      <c r="H69" s="193">
        <f t="shared" si="1"/>
        <v>-67.484151516623115</v>
      </c>
    </row>
    <row r="70" spans="1:8" ht="12.6" customHeight="1" x14ac:dyDescent="0.3">
      <c r="A70" s="181" t="s">
        <v>1195</v>
      </c>
      <c r="B70" s="182" t="s">
        <v>1196</v>
      </c>
      <c r="C70" s="183">
        <v>670.01</v>
      </c>
      <c r="D70" s="184">
        <v>670.01</v>
      </c>
      <c r="E70" s="185" t="s">
        <v>4513</v>
      </c>
      <c r="F70" s="186" t="s">
        <v>2795</v>
      </c>
      <c r="G70" s="83">
        <f>VLOOKUP(A70,РАСЧЕТ!A73:AW1430,49,0)</f>
        <v>602.52584848337688</v>
      </c>
      <c r="H70" s="193">
        <f t="shared" si="1"/>
        <v>-67.484151516623115</v>
      </c>
    </row>
    <row r="71" spans="1:8" ht="12.6" customHeight="1" x14ac:dyDescent="0.3">
      <c r="A71" s="181" t="s">
        <v>565</v>
      </c>
      <c r="B71" s="182" t="s">
        <v>566</v>
      </c>
      <c r="C71" s="183">
        <v>584.12</v>
      </c>
      <c r="D71" s="184">
        <v>584.12</v>
      </c>
      <c r="E71" s="185" t="s">
        <v>4513</v>
      </c>
      <c r="F71" s="186" t="s">
        <v>2796</v>
      </c>
      <c r="G71" s="83">
        <f>VLOOKUP(A71,РАСЧЕТ!A74:AW1431,49,0)</f>
        <v>525.27894483166199</v>
      </c>
      <c r="H71" s="193">
        <f t="shared" si="1"/>
        <v>-58.841055168338016</v>
      </c>
    </row>
    <row r="72" spans="1:8" ht="12.6" customHeight="1" x14ac:dyDescent="0.3">
      <c r="A72" s="181" t="s">
        <v>2300</v>
      </c>
      <c r="B72" s="182" t="s">
        <v>2301</v>
      </c>
      <c r="C72" s="183">
        <v>743.03</v>
      </c>
      <c r="D72" s="184">
        <v>743.03</v>
      </c>
      <c r="E72" s="185" t="s">
        <v>4513</v>
      </c>
      <c r="F72" s="186" t="s">
        <v>2797</v>
      </c>
      <c r="G72" s="83">
        <f>VLOOKUP(A72,РАСЧЕТ!A75:AW1432,49,0)</f>
        <v>668.1857165873347</v>
      </c>
      <c r="H72" s="193">
        <f t="shared" si="1"/>
        <v>-74.844283412665277</v>
      </c>
    </row>
    <row r="73" spans="1:8" ht="12.6" customHeight="1" x14ac:dyDescent="0.3">
      <c r="A73" s="181" t="s">
        <v>636</v>
      </c>
      <c r="B73" s="182" t="s">
        <v>637</v>
      </c>
      <c r="C73" s="188"/>
      <c r="D73" s="189"/>
      <c r="E73" s="185" t="s">
        <v>4513</v>
      </c>
      <c r="F73" s="186" t="s">
        <v>2798</v>
      </c>
      <c r="G73" s="83">
        <f>VLOOKUP(A73,РАСЧЕТ!A76:AW1433,49,0)</f>
        <v>0</v>
      </c>
      <c r="H73" s="193">
        <f t="shared" si="1"/>
        <v>0</v>
      </c>
    </row>
    <row r="74" spans="1:8" ht="12.6" customHeight="1" x14ac:dyDescent="0.3">
      <c r="A74" s="181" t="s">
        <v>3960</v>
      </c>
      <c r="B74" s="182" t="s">
        <v>637</v>
      </c>
      <c r="C74" s="183">
        <v>670.01</v>
      </c>
      <c r="D74" s="184">
        <v>670.01</v>
      </c>
      <c r="E74" s="185" t="s">
        <v>4518</v>
      </c>
      <c r="F74" s="186" t="s">
        <v>4519</v>
      </c>
      <c r="G74" s="83">
        <f>VLOOKUP(A74,РАСЧЕТ!A77:AW1434,49,0)</f>
        <v>602.52584848337688</v>
      </c>
      <c r="H74" s="193">
        <f t="shared" si="1"/>
        <v>-67.484151516623115</v>
      </c>
    </row>
    <row r="75" spans="1:8" ht="12.6" customHeight="1" x14ac:dyDescent="0.3">
      <c r="A75" s="181" t="s">
        <v>655</v>
      </c>
      <c r="B75" s="182" t="s">
        <v>656</v>
      </c>
      <c r="C75" s="183">
        <v>584.12</v>
      </c>
      <c r="D75" s="184">
        <v>584.12</v>
      </c>
      <c r="E75" s="185" t="s">
        <v>4513</v>
      </c>
      <c r="F75" s="186" t="s">
        <v>2799</v>
      </c>
      <c r="G75" s="83">
        <f>VLOOKUP(A75,РАСЧЕТ!A78:AW1435,49,0)</f>
        <v>525.27894483166199</v>
      </c>
      <c r="H75" s="193">
        <f t="shared" si="1"/>
        <v>-58.841055168338016</v>
      </c>
    </row>
    <row r="76" spans="1:8" ht="12.6" customHeight="1" x14ac:dyDescent="0.3">
      <c r="A76" s="181" t="s">
        <v>572</v>
      </c>
      <c r="B76" s="182" t="s">
        <v>573</v>
      </c>
      <c r="C76" s="183">
        <v>743.03</v>
      </c>
      <c r="D76" s="184">
        <v>743.03</v>
      </c>
      <c r="E76" s="185" t="s">
        <v>4513</v>
      </c>
      <c r="F76" s="186" t="s">
        <v>2800</v>
      </c>
      <c r="G76" s="83">
        <f>VLOOKUP(A76,РАСЧЕТ!A79:AW1436,49,0)</f>
        <v>668.1857165873347</v>
      </c>
      <c r="H76" s="193">
        <f t="shared" si="1"/>
        <v>-74.844283412665277</v>
      </c>
    </row>
    <row r="77" spans="1:8" ht="12.6" customHeight="1" x14ac:dyDescent="0.3">
      <c r="A77" s="181" t="s">
        <v>1258</v>
      </c>
      <c r="B77" s="182" t="s">
        <v>1259</v>
      </c>
      <c r="C77" s="183">
        <v>670.01</v>
      </c>
      <c r="D77" s="184">
        <v>670.01</v>
      </c>
      <c r="E77" s="185" t="s">
        <v>4513</v>
      </c>
      <c r="F77" s="186" t="s">
        <v>2801</v>
      </c>
      <c r="G77" s="83">
        <f>VLOOKUP(A77,РАСЧЕТ!A80:AW1437,49,0)</f>
        <v>602.52584848337688</v>
      </c>
      <c r="H77" s="193">
        <f t="shared" si="1"/>
        <v>-67.484151516623115</v>
      </c>
    </row>
    <row r="78" spans="1:8" ht="12.6" customHeight="1" x14ac:dyDescent="0.3">
      <c r="A78" s="181" t="s">
        <v>1712</v>
      </c>
      <c r="B78" s="182" t="s">
        <v>1713</v>
      </c>
      <c r="C78" s="183">
        <v>584.12</v>
      </c>
      <c r="D78" s="184">
        <v>584.12</v>
      </c>
      <c r="E78" s="185" t="s">
        <v>4513</v>
      </c>
      <c r="F78" s="186" t="s">
        <v>2802</v>
      </c>
      <c r="G78" s="83">
        <f>VLOOKUP(A78,РАСЧЕТ!A81:AW1438,49,0)</f>
        <v>525.27894483166199</v>
      </c>
      <c r="H78" s="193">
        <f t="shared" si="1"/>
        <v>-58.841055168338016</v>
      </c>
    </row>
    <row r="79" spans="1:8" ht="12.6" customHeight="1" x14ac:dyDescent="0.3">
      <c r="A79" s="181" t="s">
        <v>592</v>
      </c>
      <c r="B79" s="182" t="s">
        <v>593</v>
      </c>
      <c r="C79" s="183">
        <v>743.03</v>
      </c>
      <c r="D79" s="184">
        <v>743.03</v>
      </c>
      <c r="E79" s="185" t="s">
        <v>4513</v>
      </c>
      <c r="F79" s="186" t="s">
        <v>2803</v>
      </c>
      <c r="G79" s="83">
        <f>VLOOKUP(A79,РАСЧЕТ!A82:AW1439,49,0)</f>
        <v>668.1857165873347</v>
      </c>
      <c r="H79" s="193">
        <f t="shared" si="1"/>
        <v>-74.844283412665277</v>
      </c>
    </row>
    <row r="80" spans="1:8" ht="12.6" customHeight="1" x14ac:dyDescent="0.3">
      <c r="A80" s="181" t="s">
        <v>2106</v>
      </c>
      <c r="B80" s="182" t="s">
        <v>2107</v>
      </c>
      <c r="C80" s="183">
        <v>670.01</v>
      </c>
      <c r="D80" s="184">
        <v>670.01</v>
      </c>
      <c r="E80" s="185" t="s">
        <v>4513</v>
      </c>
      <c r="F80" s="186" t="s">
        <v>2804</v>
      </c>
      <c r="G80" s="83">
        <f>VLOOKUP(A80,РАСЧЕТ!A83:AW1440,49,0)</f>
        <v>602.52584848337688</v>
      </c>
      <c r="H80" s="193">
        <f t="shared" si="1"/>
        <v>-67.484151516623115</v>
      </c>
    </row>
    <row r="81" spans="1:8" ht="12.6" customHeight="1" x14ac:dyDescent="0.3">
      <c r="A81" s="181" t="s">
        <v>1675</v>
      </c>
      <c r="B81" s="182" t="s">
        <v>1676</v>
      </c>
      <c r="C81" s="183">
        <v>584.12</v>
      </c>
      <c r="D81" s="184">
        <v>584.12</v>
      </c>
      <c r="E81" s="185" t="s">
        <v>4513</v>
      </c>
      <c r="F81" s="186" t="s">
        <v>2666</v>
      </c>
      <c r="G81" s="83">
        <f>VLOOKUP(A81,РАСЧЕТ!A84:AW1441,49,0)</f>
        <v>525.27894483166199</v>
      </c>
      <c r="H81" s="193">
        <f t="shared" si="1"/>
        <v>-58.841055168338016</v>
      </c>
    </row>
    <row r="82" spans="1:8" ht="12.6" customHeight="1" x14ac:dyDescent="0.3">
      <c r="A82" s="181" t="s">
        <v>967</v>
      </c>
      <c r="B82" s="182" t="s">
        <v>968</v>
      </c>
      <c r="C82" s="183">
        <v>584.12</v>
      </c>
      <c r="D82" s="184">
        <v>584.12</v>
      </c>
      <c r="E82" s="185" t="s">
        <v>4513</v>
      </c>
      <c r="F82" s="186" t="s">
        <v>2805</v>
      </c>
      <c r="G82" s="83">
        <f>VLOOKUP(A82,РАСЧЕТ!A85:AW1442,49,0)</f>
        <v>525.27894483166199</v>
      </c>
      <c r="H82" s="193">
        <f t="shared" si="1"/>
        <v>-58.841055168338016</v>
      </c>
    </row>
    <row r="83" spans="1:8" ht="12.6" customHeight="1" x14ac:dyDescent="0.3">
      <c r="A83" s="181" t="s">
        <v>614</v>
      </c>
      <c r="B83" s="182" t="s">
        <v>615</v>
      </c>
      <c r="C83" s="183">
        <v>743.03</v>
      </c>
      <c r="D83" s="184">
        <v>743.03</v>
      </c>
      <c r="E83" s="185" t="s">
        <v>4513</v>
      </c>
      <c r="F83" s="186" t="s">
        <v>2806</v>
      </c>
      <c r="G83" s="83">
        <f>VLOOKUP(A83,РАСЧЕТ!A86:AW1443,49,0)</f>
        <v>668.1857165873347</v>
      </c>
      <c r="H83" s="193">
        <f t="shared" si="1"/>
        <v>-74.844283412665277</v>
      </c>
    </row>
    <row r="84" spans="1:8" ht="12.6" customHeight="1" x14ac:dyDescent="0.3">
      <c r="A84" s="181" t="s">
        <v>918</v>
      </c>
      <c r="B84" s="182" t="s">
        <v>919</v>
      </c>
      <c r="C84" s="183">
        <v>648.54</v>
      </c>
      <c r="D84" s="184">
        <v>648.54</v>
      </c>
      <c r="E84" s="185" t="s">
        <v>4513</v>
      </c>
      <c r="F84" s="186" t="s">
        <v>2807</v>
      </c>
      <c r="G84" s="83">
        <f>VLOOKUP(A84,РАСЧЕТ!A87:AW1444,49,0)</f>
        <v>583.21412257044813</v>
      </c>
      <c r="H84" s="193">
        <f t="shared" si="1"/>
        <v>-65.325877429551838</v>
      </c>
    </row>
    <row r="85" spans="1:8" ht="12.6" customHeight="1" x14ac:dyDescent="0.3">
      <c r="A85" s="181" t="s">
        <v>1318</v>
      </c>
      <c r="B85" s="182" t="s">
        <v>1319</v>
      </c>
      <c r="C85" s="183">
        <v>584.12</v>
      </c>
      <c r="D85" s="184">
        <v>584.12</v>
      </c>
      <c r="E85" s="185" t="s">
        <v>4513</v>
      </c>
      <c r="F85" s="186" t="s">
        <v>2808</v>
      </c>
      <c r="G85" s="83">
        <f>VLOOKUP(A85,РАСЧЕТ!A88:AW1445,49,0)</f>
        <v>525.27894483166199</v>
      </c>
      <c r="H85" s="193">
        <f t="shared" si="1"/>
        <v>-58.841055168338016</v>
      </c>
    </row>
    <row r="86" spans="1:8" ht="12.6" customHeight="1" x14ac:dyDescent="0.3">
      <c r="A86" s="181" t="s">
        <v>925</v>
      </c>
      <c r="B86" s="182" t="s">
        <v>926</v>
      </c>
      <c r="C86" s="183">
        <v>717.27</v>
      </c>
      <c r="D86" s="184">
        <v>717.27</v>
      </c>
      <c r="E86" s="185" t="s">
        <v>4513</v>
      </c>
      <c r="F86" s="186" t="s">
        <v>2809</v>
      </c>
      <c r="G86" s="83">
        <f>VLOOKUP(A86,РАСЧЕТ!A89:AW1446,49,0)</f>
        <v>645.0116454918201</v>
      </c>
      <c r="H86" s="193">
        <f t="shared" si="1"/>
        <v>-72.258354508179877</v>
      </c>
    </row>
    <row r="87" spans="1:8" ht="12.6" customHeight="1" x14ac:dyDescent="0.3">
      <c r="A87" s="181" t="s">
        <v>576</v>
      </c>
      <c r="B87" s="182" t="s">
        <v>577</v>
      </c>
      <c r="C87" s="183">
        <v>665.72</v>
      </c>
      <c r="D87" s="184">
        <v>665.72</v>
      </c>
      <c r="E87" s="185" t="s">
        <v>4513</v>
      </c>
      <c r="F87" s="186" t="s">
        <v>2810</v>
      </c>
      <c r="G87" s="83">
        <f>VLOOKUP(A87,РАСЧЕТ!A90:AW1447,49,0)</f>
        <v>598.66350330079115</v>
      </c>
      <c r="H87" s="193">
        <f t="shared" si="1"/>
        <v>-67.056496699208878</v>
      </c>
    </row>
    <row r="88" spans="1:8" ht="12.6" customHeight="1" x14ac:dyDescent="0.3">
      <c r="A88" s="181" t="s">
        <v>660</v>
      </c>
      <c r="B88" s="182" t="s">
        <v>661</v>
      </c>
      <c r="C88" s="183">
        <v>644.25</v>
      </c>
      <c r="D88" s="184">
        <v>644.25</v>
      </c>
      <c r="E88" s="185" t="s">
        <v>4513</v>
      </c>
      <c r="F88" s="186" t="s">
        <v>2811</v>
      </c>
      <c r="G88" s="83">
        <f>VLOOKUP(A88,РАСЧЕТ!A91:AW1448,49,0)</f>
        <v>579.3517773878624</v>
      </c>
      <c r="H88" s="193">
        <f t="shared" si="1"/>
        <v>-64.898222612137602</v>
      </c>
    </row>
    <row r="89" spans="1:8" ht="12.6" customHeight="1" x14ac:dyDescent="0.3">
      <c r="A89" s="181" t="s">
        <v>627</v>
      </c>
      <c r="B89" s="182" t="s">
        <v>628</v>
      </c>
      <c r="C89" s="183">
        <v>584.12</v>
      </c>
      <c r="D89" s="184">
        <v>584.12</v>
      </c>
      <c r="E89" s="185" t="s">
        <v>4513</v>
      </c>
      <c r="F89" s="186" t="s">
        <v>2812</v>
      </c>
      <c r="G89" s="83">
        <f>VLOOKUP(A89,РАСЧЕТ!A92:AW1449,49,0)</f>
        <v>525.27894483166199</v>
      </c>
      <c r="H89" s="193">
        <f t="shared" si="1"/>
        <v>-58.841055168338016</v>
      </c>
    </row>
    <row r="90" spans="1:8" ht="12.6" customHeight="1" x14ac:dyDescent="0.3">
      <c r="A90" s="181" t="s">
        <v>498</v>
      </c>
      <c r="B90" s="182" t="s">
        <v>499</v>
      </c>
      <c r="C90" s="183">
        <v>712.97</v>
      </c>
      <c r="D90" s="184">
        <v>712.97</v>
      </c>
      <c r="E90" s="185" t="s">
        <v>4513</v>
      </c>
      <c r="F90" s="186" t="s">
        <v>2813</v>
      </c>
      <c r="G90" s="83">
        <f>VLOOKUP(A90,РАСЧЕТ!A93:AW1450,49,0)</f>
        <v>641.14930030923449</v>
      </c>
      <c r="H90" s="193">
        <f t="shared" si="1"/>
        <v>-71.820699690765537</v>
      </c>
    </row>
    <row r="91" spans="1:8" ht="12.6" customHeight="1" x14ac:dyDescent="0.3">
      <c r="A91" s="181" t="s">
        <v>1286</v>
      </c>
      <c r="B91" s="182" t="s">
        <v>1287</v>
      </c>
      <c r="C91" s="183">
        <v>665.72</v>
      </c>
      <c r="D91" s="184">
        <v>665.72</v>
      </c>
      <c r="E91" s="185" t="s">
        <v>4513</v>
      </c>
      <c r="F91" s="186" t="s">
        <v>2814</v>
      </c>
      <c r="G91" s="83">
        <f>VLOOKUP(A91,РАСЧЕТ!A94:AW1451,49,0)</f>
        <v>598.66350330079115</v>
      </c>
      <c r="H91" s="193">
        <f t="shared" si="1"/>
        <v>-67.056496699208878</v>
      </c>
    </row>
    <row r="92" spans="1:8" ht="12.6" customHeight="1" x14ac:dyDescent="0.3">
      <c r="A92" s="181" t="s">
        <v>670</v>
      </c>
      <c r="B92" s="182" t="s">
        <v>671</v>
      </c>
      <c r="C92" s="183">
        <v>743.03</v>
      </c>
      <c r="D92" s="184">
        <v>743.03</v>
      </c>
      <c r="E92" s="185" t="s">
        <v>4513</v>
      </c>
      <c r="F92" s="186" t="s">
        <v>2667</v>
      </c>
      <c r="G92" s="83">
        <f>VLOOKUP(A92,РАСЧЕТ!A95:AW1452,49,0)</f>
        <v>668.1857165873347</v>
      </c>
      <c r="H92" s="193">
        <f t="shared" si="1"/>
        <v>-74.844283412665277</v>
      </c>
    </row>
    <row r="93" spans="1:8" ht="12.6" customHeight="1" x14ac:dyDescent="0.3">
      <c r="A93" s="181" t="s">
        <v>2625</v>
      </c>
      <c r="B93" s="182" t="s">
        <v>1655</v>
      </c>
      <c r="C93" s="183">
        <v>584.12</v>
      </c>
      <c r="D93" s="184">
        <v>584.12</v>
      </c>
      <c r="E93" s="185" t="s">
        <v>4513</v>
      </c>
      <c r="F93" s="186" t="s">
        <v>3881</v>
      </c>
      <c r="G93" s="83">
        <f>VLOOKUP(A93,РАСЧЕТ!A96:AW1453,49,0)</f>
        <v>525.27894483166199</v>
      </c>
      <c r="H93" s="193">
        <f t="shared" si="1"/>
        <v>-58.841055168338016</v>
      </c>
    </row>
    <row r="94" spans="1:8" ht="12.6" customHeight="1" x14ac:dyDescent="0.3">
      <c r="A94" s="181" t="s">
        <v>1619</v>
      </c>
      <c r="B94" s="182" t="s">
        <v>1620</v>
      </c>
      <c r="C94" s="183">
        <v>734.44</v>
      </c>
      <c r="D94" s="184">
        <v>734.44</v>
      </c>
      <c r="E94" s="185" t="s">
        <v>4513</v>
      </c>
      <c r="F94" s="186" t="s">
        <v>2815</v>
      </c>
      <c r="G94" s="83">
        <f>VLOOKUP(A94,РАСЧЕТ!A97:AW1454,49,0)</f>
        <v>660.46102622216313</v>
      </c>
      <c r="H94" s="193">
        <f t="shared" si="1"/>
        <v>-73.978973777836927</v>
      </c>
    </row>
    <row r="95" spans="1:8" ht="12.6" customHeight="1" x14ac:dyDescent="0.3">
      <c r="A95" s="181" t="s">
        <v>1509</v>
      </c>
      <c r="B95" s="182" t="s">
        <v>1510</v>
      </c>
      <c r="C95" s="183">
        <v>665.72</v>
      </c>
      <c r="D95" s="184">
        <v>665.72</v>
      </c>
      <c r="E95" s="185" t="s">
        <v>4513</v>
      </c>
      <c r="F95" s="186" t="s">
        <v>2816</v>
      </c>
      <c r="G95" s="83">
        <f>VLOOKUP(A95,РАСЧЕТ!A98:AW1455,49,0)</f>
        <v>598.66350330079115</v>
      </c>
      <c r="H95" s="193">
        <f t="shared" si="1"/>
        <v>-67.056496699208878</v>
      </c>
    </row>
    <row r="96" spans="1:8" ht="12.6" customHeight="1" x14ac:dyDescent="0.3">
      <c r="A96" s="181" t="s">
        <v>1735</v>
      </c>
      <c r="B96" s="182" t="s">
        <v>1736</v>
      </c>
      <c r="C96" s="183">
        <v>584.12</v>
      </c>
      <c r="D96" s="184">
        <v>584.12</v>
      </c>
      <c r="E96" s="185" t="s">
        <v>4513</v>
      </c>
      <c r="F96" s="186" t="s">
        <v>2817</v>
      </c>
      <c r="G96" s="83">
        <f>VLOOKUP(A96,РАСЧЕТ!A99:AW1456,49,0)</f>
        <v>525.27894483166199</v>
      </c>
      <c r="H96" s="193">
        <f t="shared" si="1"/>
        <v>-58.841055168338016</v>
      </c>
    </row>
    <row r="97" spans="1:8" ht="12.6" customHeight="1" x14ac:dyDescent="0.3">
      <c r="A97" s="181" t="s">
        <v>1271</v>
      </c>
      <c r="B97" s="182" t="s">
        <v>1272</v>
      </c>
      <c r="C97" s="183">
        <v>734.44</v>
      </c>
      <c r="D97" s="184">
        <v>734.44</v>
      </c>
      <c r="E97" s="185" t="s">
        <v>4513</v>
      </c>
      <c r="F97" s="186" t="s">
        <v>2818</v>
      </c>
      <c r="G97" s="83">
        <f>VLOOKUP(A97,РАСЧЕТ!A100:AW1457,49,0)</f>
        <v>660.46102622216313</v>
      </c>
      <c r="H97" s="193">
        <f t="shared" si="1"/>
        <v>-73.978973777836927</v>
      </c>
    </row>
    <row r="98" spans="1:8" ht="12.6" customHeight="1" x14ac:dyDescent="0.3">
      <c r="A98" s="181" t="s">
        <v>1749</v>
      </c>
      <c r="B98" s="182" t="s">
        <v>1750</v>
      </c>
      <c r="C98" s="183">
        <v>665.72</v>
      </c>
      <c r="D98" s="184">
        <v>665.72</v>
      </c>
      <c r="E98" s="185" t="s">
        <v>4513</v>
      </c>
      <c r="F98" s="186" t="s">
        <v>2819</v>
      </c>
      <c r="G98" s="83">
        <f>VLOOKUP(A98,РАСЧЕТ!A101:AW1458,49,0)</f>
        <v>598.66350330079115</v>
      </c>
      <c r="H98" s="193">
        <f t="shared" si="1"/>
        <v>-67.056496699208878</v>
      </c>
    </row>
    <row r="99" spans="1:8" ht="12.6" customHeight="1" x14ac:dyDescent="0.3">
      <c r="A99" s="181" t="s">
        <v>1726</v>
      </c>
      <c r="B99" s="182" t="s">
        <v>1727</v>
      </c>
      <c r="C99" s="183">
        <v>584.12</v>
      </c>
      <c r="D99" s="184">
        <v>584.12</v>
      </c>
      <c r="E99" s="185" t="s">
        <v>4513</v>
      </c>
      <c r="F99" s="186" t="s">
        <v>2820</v>
      </c>
      <c r="G99" s="83">
        <f>VLOOKUP(A99,РАСЧЕТ!A102:AW1459,49,0)</f>
        <v>525.27894483166199</v>
      </c>
      <c r="H99" s="193">
        <f t="shared" si="1"/>
        <v>-58.841055168338016</v>
      </c>
    </row>
    <row r="100" spans="1:8" ht="12.6" customHeight="1" x14ac:dyDescent="0.3">
      <c r="A100" s="181" t="s">
        <v>594</v>
      </c>
      <c r="B100" s="182" t="s">
        <v>595</v>
      </c>
      <c r="C100" s="183">
        <v>734.44</v>
      </c>
      <c r="D100" s="184">
        <v>734.44</v>
      </c>
      <c r="E100" s="185" t="s">
        <v>4513</v>
      </c>
      <c r="F100" s="186" t="s">
        <v>2821</v>
      </c>
      <c r="G100" s="83">
        <f>VLOOKUP(A100,РАСЧЕТ!A103:AW1460,49,0)</f>
        <v>660.46102622216313</v>
      </c>
      <c r="H100" s="193">
        <f t="shared" si="1"/>
        <v>-73.978973777836927</v>
      </c>
    </row>
    <row r="101" spans="1:8" ht="12.6" customHeight="1" x14ac:dyDescent="0.3">
      <c r="A101" s="181" t="s">
        <v>1483</v>
      </c>
      <c r="B101" s="182" t="s">
        <v>1484</v>
      </c>
      <c r="C101" s="183">
        <v>665.72</v>
      </c>
      <c r="D101" s="184">
        <v>665.72</v>
      </c>
      <c r="E101" s="185" t="s">
        <v>4513</v>
      </c>
      <c r="F101" s="186" t="s">
        <v>2822</v>
      </c>
      <c r="G101" s="83">
        <f>VLOOKUP(A101,РАСЧЕТ!A104:AW1461,49,0)</f>
        <v>598.66350330079115</v>
      </c>
      <c r="H101" s="193">
        <f t="shared" si="1"/>
        <v>-67.056496699208878</v>
      </c>
    </row>
    <row r="102" spans="1:8" ht="12.6" customHeight="1" x14ac:dyDescent="0.3">
      <c r="A102" s="181" t="s">
        <v>1603</v>
      </c>
      <c r="B102" s="182" t="s">
        <v>1604</v>
      </c>
      <c r="C102" s="183">
        <v>584.12</v>
      </c>
      <c r="D102" s="184">
        <v>584.12</v>
      </c>
      <c r="E102" s="185" t="s">
        <v>4513</v>
      </c>
      <c r="F102" s="186" t="s">
        <v>2823</v>
      </c>
      <c r="G102" s="83">
        <f>VLOOKUP(A102,РАСЧЕТ!A105:AW1462,49,0)</f>
        <v>525.27894483166199</v>
      </c>
      <c r="H102" s="193">
        <f t="shared" si="1"/>
        <v>-58.841055168338016</v>
      </c>
    </row>
    <row r="103" spans="1:8" ht="12.6" customHeight="1" x14ac:dyDescent="0.3">
      <c r="A103" s="181" t="s">
        <v>1197</v>
      </c>
      <c r="B103" s="182" t="s">
        <v>1198</v>
      </c>
      <c r="C103" s="183">
        <v>627.05999999999995</v>
      </c>
      <c r="D103" s="184">
        <v>627.05999999999995</v>
      </c>
      <c r="E103" s="185" t="s">
        <v>4513</v>
      </c>
      <c r="F103" s="186" t="s">
        <v>2668</v>
      </c>
      <c r="G103" s="83">
        <f>VLOOKUP(A103,РАСЧЕТ!A106:AW1463,49,0)</f>
        <v>563.90239665751938</v>
      </c>
      <c r="H103" s="193">
        <f t="shared" si="1"/>
        <v>-63.15760334248057</v>
      </c>
    </row>
    <row r="104" spans="1:8" ht="12.6" customHeight="1" x14ac:dyDescent="0.3">
      <c r="A104" s="181" t="s">
        <v>1933</v>
      </c>
      <c r="B104" s="182" t="s">
        <v>1934</v>
      </c>
      <c r="C104" s="183">
        <v>734.44</v>
      </c>
      <c r="D104" s="184">
        <v>734.44</v>
      </c>
      <c r="E104" s="185" t="s">
        <v>4513</v>
      </c>
      <c r="F104" s="186" t="s">
        <v>2824</v>
      </c>
      <c r="G104" s="83">
        <f>VLOOKUP(A104,РАСЧЕТ!A107:AW1464,49,0)</f>
        <v>660.46102622216313</v>
      </c>
      <c r="H104" s="193">
        <f t="shared" si="1"/>
        <v>-73.978973777836927</v>
      </c>
    </row>
    <row r="105" spans="1:8" ht="12.6" customHeight="1" x14ac:dyDescent="0.3">
      <c r="A105" s="181" t="s">
        <v>2108</v>
      </c>
      <c r="B105" s="182" t="s">
        <v>2109</v>
      </c>
      <c r="C105" s="183">
        <v>665.72</v>
      </c>
      <c r="D105" s="184">
        <v>665.72</v>
      </c>
      <c r="E105" s="185" t="s">
        <v>4513</v>
      </c>
      <c r="F105" s="186" t="s">
        <v>2825</v>
      </c>
      <c r="G105" s="83">
        <f>VLOOKUP(A105,РАСЧЕТ!A108:AW1465,49,0)</f>
        <v>598.66350330079115</v>
      </c>
      <c r="H105" s="193">
        <f t="shared" si="1"/>
        <v>-67.056496699208878</v>
      </c>
    </row>
    <row r="106" spans="1:8" ht="12.6" customHeight="1" x14ac:dyDescent="0.3">
      <c r="A106" s="181" t="s">
        <v>2302</v>
      </c>
      <c r="B106" s="182" t="s">
        <v>2303</v>
      </c>
      <c r="C106" s="183">
        <v>584.12</v>
      </c>
      <c r="D106" s="184">
        <v>584.12</v>
      </c>
      <c r="E106" s="185" t="s">
        <v>4513</v>
      </c>
      <c r="F106" s="186" t="s">
        <v>2826</v>
      </c>
      <c r="G106" s="83">
        <f>VLOOKUP(A106,РАСЧЕТ!A109:AW1466,49,0)</f>
        <v>525.27894483166199</v>
      </c>
      <c r="H106" s="193">
        <f t="shared" si="1"/>
        <v>-58.841055168338016</v>
      </c>
    </row>
    <row r="107" spans="1:8" ht="12.6" customHeight="1" x14ac:dyDescent="0.3">
      <c r="A107" s="181" t="s">
        <v>502</v>
      </c>
      <c r="B107" s="182" t="s">
        <v>503</v>
      </c>
      <c r="C107" s="183">
        <v>734.44</v>
      </c>
      <c r="D107" s="184">
        <v>734.44</v>
      </c>
      <c r="E107" s="185" t="s">
        <v>4513</v>
      </c>
      <c r="F107" s="186" t="s">
        <v>2827</v>
      </c>
      <c r="G107" s="83">
        <f>VLOOKUP(A107,РАСЧЕТ!A110:AW1467,49,0)</f>
        <v>660.46102622216313</v>
      </c>
      <c r="H107" s="193">
        <f t="shared" si="1"/>
        <v>-73.978973777836927</v>
      </c>
    </row>
    <row r="108" spans="1:8" ht="12.6" customHeight="1" x14ac:dyDescent="0.3">
      <c r="A108" s="181" t="s">
        <v>1582</v>
      </c>
      <c r="B108" s="182" t="s">
        <v>1583</v>
      </c>
      <c r="C108" s="183">
        <v>665.72</v>
      </c>
      <c r="D108" s="184">
        <v>665.72</v>
      </c>
      <c r="E108" s="185" t="s">
        <v>4513</v>
      </c>
      <c r="F108" s="186" t="s">
        <v>2828</v>
      </c>
      <c r="G108" s="83">
        <f>VLOOKUP(A108,РАСЧЕТ!A111:AW1468,49,0)</f>
        <v>598.66350330079115</v>
      </c>
      <c r="H108" s="193">
        <f t="shared" si="1"/>
        <v>-67.056496699208878</v>
      </c>
    </row>
    <row r="109" spans="1:8" ht="12.6" customHeight="1" x14ac:dyDescent="0.3">
      <c r="A109" s="181" t="s">
        <v>1260</v>
      </c>
      <c r="B109" s="182" t="s">
        <v>1261</v>
      </c>
      <c r="C109" s="183">
        <v>584.12</v>
      </c>
      <c r="D109" s="184">
        <v>584.12</v>
      </c>
      <c r="E109" s="185" t="s">
        <v>4513</v>
      </c>
      <c r="F109" s="186" t="s">
        <v>2829</v>
      </c>
      <c r="G109" s="83">
        <f>VLOOKUP(A109,РАСЧЕТ!A112:AW1469,49,0)</f>
        <v>525.27894483166199</v>
      </c>
      <c r="H109" s="193">
        <f t="shared" si="1"/>
        <v>-58.841055168338016</v>
      </c>
    </row>
    <row r="110" spans="1:8" ht="12.6" customHeight="1" x14ac:dyDescent="0.3">
      <c r="A110" s="181" t="s">
        <v>616</v>
      </c>
      <c r="B110" s="182" t="s">
        <v>617</v>
      </c>
      <c r="C110" s="183">
        <v>734.44</v>
      </c>
      <c r="D110" s="184">
        <v>734.44</v>
      </c>
      <c r="E110" s="185" t="s">
        <v>4513</v>
      </c>
      <c r="F110" s="186" t="s">
        <v>2830</v>
      </c>
      <c r="G110" s="83">
        <f>VLOOKUP(A110,РАСЧЕТ!A113:AW1470,49,0)</f>
        <v>660.46102622216313</v>
      </c>
      <c r="H110" s="193">
        <f t="shared" si="1"/>
        <v>-73.978973777836927</v>
      </c>
    </row>
    <row r="111" spans="1:8" ht="12.6" customHeight="1" x14ac:dyDescent="0.3">
      <c r="A111" s="181" t="s">
        <v>662</v>
      </c>
      <c r="B111" s="182" t="s">
        <v>663</v>
      </c>
      <c r="C111" s="183">
        <v>644.25</v>
      </c>
      <c r="D111" s="184">
        <v>644.25</v>
      </c>
      <c r="E111" s="185" t="s">
        <v>4513</v>
      </c>
      <c r="F111" s="186" t="s">
        <v>2831</v>
      </c>
      <c r="G111" s="83">
        <f>VLOOKUP(A111,РАСЧЕТ!A114:AW1471,49,0)</f>
        <v>579.3517773878624</v>
      </c>
      <c r="H111" s="193">
        <f t="shared" si="1"/>
        <v>-64.898222612137602</v>
      </c>
    </row>
    <row r="112" spans="1:8" ht="12.6" customHeight="1" x14ac:dyDescent="0.3">
      <c r="A112" s="181" t="s">
        <v>1714</v>
      </c>
      <c r="B112" s="182" t="s">
        <v>1715</v>
      </c>
      <c r="C112" s="183">
        <v>584.12</v>
      </c>
      <c r="D112" s="184">
        <v>584.12</v>
      </c>
      <c r="E112" s="185" t="s">
        <v>4513</v>
      </c>
      <c r="F112" s="186" t="s">
        <v>2832</v>
      </c>
      <c r="G112" s="83">
        <f>VLOOKUP(A112,РАСЧЕТ!A115:AW1472,49,0)</f>
        <v>525.27894483166199</v>
      </c>
      <c r="H112" s="193">
        <f t="shared" si="1"/>
        <v>-58.841055168338016</v>
      </c>
    </row>
    <row r="113" spans="1:8" ht="12.6" customHeight="1" x14ac:dyDescent="0.3">
      <c r="A113" s="181" t="s">
        <v>2313</v>
      </c>
      <c r="B113" s="182" t="s">
        <v>2314</v>
      </c>
      <c r="C113" s="183">
        <v>725.85</v>
      </c>
      <c r="D113" s="184">
        <v>725.85</v>
      </c>
      <c r="E113" s="185" t="s">
        <v>4513</v>
      </c>
      <c r="F113" s="186" t="s">
        <v>2833</v>
      </c>
      <c r="G113" s="83">
        <f>VLOOKUP(A113,РАСЧЕТ!A116:AW1473,49,0)</f>
        <v>652.73633585699167</v>
      </c>
      <c r="H113" s="193">
        <f t="shared" si="1"/>
        <v>-73.11366414300835</v>
      </c>
    </row>
    <row r="114" spans="1:8" ht="12.6" customHeight="1" x14ac:dyDescent="0.3">
      <c r="A114" s="181" t="s">
        <v>980</v>
      </c>
      <c r="B114" s="182" t="s">
        <v>981</v>
      </c>
      <c r="C114" s="183">
        <v>584.12</v>
      </c>
      <c r="D114" s="184">
        <v>584.12</v>
      </c>
      <c r="E114" s="185" t="s">
        <v>4513</v>
      </c>
      <c r="F114" s="186" t="s">
        <v>2652</v>
      </c>
      <c r="G114" s="83">
        <f>VLOOKUP(A114,РАСЧЕТ!A117:AW1474,49,0)</f>
        <v>525.27894483166199</v>
      </c>
      <c r="H114" s="193">
        <f t="shared" si="1"/>
        <v>-58.841055168338016</v>
      </c>
    </row>
    <row r="115" spans="1:8" ht="12.6" customHeight="1" x14ac:dyDescent="0.3">
      <c r="A115" s="181" t="s">
        <v>1320</v>
      </c>
      <c r="B115" s="182" t="s">
        <v>1321</v>
      </c>
      <c r="C115" s="183">
        <v>627.05999999999995</v>
      </c>
      <c r="D115" s="184">
        <v>627.05999999999995</v>
      </c>
      <c r="E115" s="185" t="s">
        <v>4513</v>
      </c>
      <c r="F115" s="186" t="s">
        <v>2669</v>
      </c>
      <c r="G115" s="83">
        <f>VLOOKUP(A115,РАСЧЕТ!A118:AW1475,49,0)</f>
        <v>563.90239665751938</v>
      </c>
      <c r="H115" s="193">
        <f t="shared" si="1"/>
        <v>-63.15760334248057</v>
      </c>
    </row>
    <row r="116" spans="1:8" ht="12.6" customHeight="1" x14ac:dyDescent="0.3">
      <c r="A116" s="181" t="s">
        <v>2200</v>
      </c>
      <c r="B116" s="182" t="s">
        <v>2201</v>
      </c>
      <c r="C116" s="183">
        <v>661.43</v>
      </c>
      <c r="D116" s="184">
        <v>661.43</v>
      </c>
      <c r="E116" s="185" t="s">
        <v>4513</v>
      </c>
      <c r="F116" s="186" t="s">
        <v>2834</v>
      </c>
      <c r="G116" s="83">
        <f>VLOOKUP(A116,РАСЧЕТ!A119:AW1476,49,0)</f>
        <v>594.80115811820542</v>
      </c>
      <c r="H116" s="193">
        <f t="shared" si="1"/>
        <v>-66.628841881794528</v>
      </c>
    </row>
    <row r="117" spans="1:8" ht="12.6" customHeight="1" x14ac:dyDescent="0.3">
      <c r="A117" s="181" t="s">
        <v>2559</v>
      </c>
      <c r="B117" s="182" t="s">
        <v>927</v>
      </c>
      <c r="C117" s="183">
        <v>584.12</v>
      </c>
      <c r="D117" s="184">
        <v>584.12</v>
      </c>
      <c r="E117" s="185" t="s">
        <v>4513</v>
      </c>
      <c r="F117" s="186" t="s">
        <v>3863</v>
      </c>
      <c r="G117" s="83">
        <f>VLOOKUP(A117,РАСЧЕТ!A120:AW1477,49,0)</f>
        <v>525.27894483166199</v>
      </c>
      <c r="H117" s="193">
        <f t="shared" si="1"/>
        <v>-58.841055168338016</v>
      </c>
    </row>
    <row r="118" spans="1:8" ht="12.6" customHeight="1" x14ac:dyDescent="0.3">
      <c r="A118" s="181" t="s">
        <v>1325</v>
      </c>
      <c r="B118" s="182" t="s">
        <v>1326</v>
      </c>
      <c r="C118" s="183">
        <v>717.27</v>
      </c>
      <c r="D118" s="184">
        <v>717.27</v>
      </c>
      <c r="E118" s="185" t="s">
        <v>4513</v>
      </c>
      <c r="F118" s="186" t="s">
        <v>2835</v>
      </c>
      <c r="G118" s="83">
        <f>VLOOKUP(A118,РАСЧЕТ!A121:AW1478,49,0)</f>
        <v>645.0116454918201</v>
      </c>
      <c r="H118" s="193">
        <f t="shared" si="1"/>
        <v>-72.258354508179877</v>
      </c>
    </row>
    <row r="119" spans="1:8" ht="12.6" customHeight="1" x14ac:dyDescent="0.3">
      <c r="A119" s="181" t="s">
        <v>1513</v>
      </c>
      <c r="B119" s="182" t="s">
        <v>1514</v>
      </c>
      <c r="C119" s="183">
        <v>670.01</v>
      </c>
      <c r="D119" s="184">
        <v>670.01</v>
      </c>
      <c r="E119" s="185" t="s">
        <v>4513</v>
      </c>
      <c r="F119" s="186" t="s">
        <v>2836</v>
      </c>
      <c r="G119" s="83">
        <f>VLOOKUP(A119,РАСЧЕТ!A122:AW1479,49,0)</f>
        <v>602.52584848337688</v>
      </c>
      <c r="H119" s="193">
        <f t="shared" si="1"/>
        <v>-67.484151516623115</v>
      </c>
    </row>
    <row r="120" spans="1:8" ht="12.6" customHeight="1" x14ac:dyDescent="0.3">
      <c r="A120" s="181" t="s">
        <v>2211</v>
      </c>
      <c r="B120" s="182" t="s">
        <v>2212</v>
      </c>
      <c r="C120" s="188"/>
      <c r="D120" s="189"/>
      <c r="E120" s="185" t="s">
        <v>4513</v>
      </c>
      <c r="F120" s="186" t="s">
        <v>2837</v>
      </c>
      <c r="G120" s="83">
        <f>VLOOKUP(A120,РАСЧЕТ!A123:AW1480,49,0)</f>
        <v>0</v>
      </c>
      <c r="H120" s="193">
        <f t="shared" si="1"/>
        <v>0</v>
      </c>
    </row>
    <row r="121" spans="1:8" ht="12.6" customHeight="1" x14ac:dyDescent="0.3">
      <c r="A121" s="181" t="s">
        <v>3962</v>
      </c>
      <c r="B121" s="182" t="s">
        <v>2212</v>
      </c>
      <c r="C121" s="183">
        <v>584.12</v>
      </c>
      <c r="D121" s="184">
        <v>584.12</v>
      </c>
      <c r="E121" s="185" t="s">
        <v>4520</v>
      </c>
      <c r="F121" s="186" t="s">
        <v>4521</v>
      </c>
      <c r="G121" s="83">
        <f>VLOOKUP(A121,РАСЧЕТ!A124:AW1481,49,0)</f>
        <v>525.27894483166199</v>
      </c>
      <c r="H121" s="193">
        <f t="shared" si="1"/>
        <v>-58.841055168338016</v>
      </c>
    </row>
    <row r="122" spans="1:8" ht="12.6" customHeight="1" x14ac:dyDescent="0.3">
      <c r="A122" s="181" t="s">
        <v>1630</v>
      </c>
      <c r="B122" s="182" t="s">
        <v>1631</v>
      </c>
      <c r="C122" s="183">
        <v>743.03</v>
      </c>
      <c r="D122" s="184">
        <v>743.03</v>
      </c>
      <c r="E122" s="185" t="s">
        <v>4513</v>
      </c>
      <c r="F122" s="186" t="s">
        <v>2838</v>
      </c>
      <c r="G122" s="83">
        <f>VLOOKUP(A122,РАСЧЕТ!A125:AW1482,49,0)</f>
        <v>668.1857165873347</v>
      </c>
      <c r="H122" s="193">
        <f t="shared" si="1"/>
        <v>-74.844283412665277</v>
      </c>
    </row>
    <row r="123" spans="1:8" ht="12.6" customHeight="1" x14ac:dyDescent="0.3">
      <c r="A123" s="181" t="s">
        <v>1755</v>
      </c>
      <c r="B123" s="182" t="s">
        <v>1756</v>
      </c>
      <c r="C123" s="183">
        <v>670.01</v>
      </c>
      <c r="D123" s="184">
        <v>670.01</v>
      </c>
      <c r="E123" s="185" t="s">
        <v>4513</v>
      </c>
      <c r="F123" s="186" t="s">
        <v>2839</v>
      </c>
      <c r="G123" s="83">
        <f>VLOOKUP(A123,РАСЧЕТ!A126:AW1483,49,0)</f>
        <v>602.52584848337688</v>
      </c>
      <c r="H123" s="193">
        <f t="shared" si="1"/>
        <v>-67.484151516623115</v>
      </c>
    </row>
    <row r="124" spans="1:8" ht="12.6" customHeight="1" x14ac:dyDescent="0.3">
      <c r="A124" s="181" t="s">
        <v>2603</v>
      </c>
      <c r="B124" s="182" t="s">
        <v>1868</v>
      </c>
      <c r="C124" s="183">
        <v>584.12</v>
      </c>
      <c r="D124" s="184">
        <v>584.12</v>
      </c>
      <c r="E124" s="185" t="s">
        <v>4513</v>
      </c>
      <c r="F124" s="186" t="s">
        <v>3864</v>
      </c>
      <c r="G124" s="83">
        <f>VLOOKUP(A124,РАСЧЕТ!A127:AW1484,49,0)</f>
        <v>525.27894483166199</v>
      </c>
      <c r="H124" s="193">
        <f t="shared" si="1"/>
        <v>-58.841055168338016</v>
      </c>
    </row>
    <row r="125" spans="1:8" ht="12.6" customHeight="1" x14ac:dyDescent="0.3">
      <c r="A125" s="181" t="s">
        <v>2535</v>
      </c>
      <c r="B125" s="182" t="s">
        <v>1277</v>
      </c>
      <c r="C125" s="183">
        <v>743.03</v>
      </c>
      <c r="D125" s="184">
        <v>743.03</v>
      </c>
      <c r="E125" s="185" t="s">
        <v>4513</v>
      </c>
      <c r="F125" s="186" t="s">
        <v>2840</v>
      </c>
      <c r="G125" s="83">
        <f>VLOOKUP(A125,РАСЧЕТ!A128:AW1485,49,0)</f>
        <v>668.1857165873347</v>
      </c>
      <c r="H125" s="193">
        <f t="shared" si="1"/>
        <v>-74.844283412665277</v>
      </c>
    </row>
    <row r="126" spans="1:8" ht="12.6" customHeight="1" x14ac:dyDescent="0.3">
      <c r="A126" s="181" t="s">
        <v>1406</v>
      </c>
      <c r="B126" s="182" t="s">
        <v>1407</v>
      </c>
      <c r="C126" s="183">
        <v>670.01</v>
      </c>
      <c r="D126" s="184">
        <v>670.01</v>
      </c>
      <c r="E126" s="185" t="s">
        <v>4513</v>
      </c>
      <c r="F126" s="186" t="s">
        <v>2841</v>
      </c>
      <c r="G126" s="83">
        <f>VLOOKUP(A126,РАСЧЕТ!A129:AW1486,49,0)</f>
        <v>602.52584848337688</v>
      </c>
      <c r="H126" s="193">
        <f t="shared" si="1"/>
        <v>-67.484151516623115</v>
      </c>
    </row>
    <row r="127" spans="1:8" ht="12.6" customHeight="1" x14ac:dyDescent="0.3">
      <c r="A127" s="181" t="s">
        <v>2389</v>
      </c>
      <c r="B127" s="182" t="s">
        <v>2390</v>
      </c>
      <c r="C127" s="183">
        <v>670.01</v>
      </c>
      <c r="D127" s="184">
        <v>670.01</v>
      </c>
      <c r="E127" s="185" t="s">
        <v>4513</v>
      </c>
      <c r="F127" s="186" t="s">
        <v>2670</v>
      </c>
      <c r="G127" s="83">
        <f>VLOOKUP(A127,РАСЧЕТ!A130:AW1487,49,0)</f>
        <v>602.52584848337688</v>
      </c>
      <c r="H127" s="193">
        <f t="shared" si="1"/>
        <v>-67.484151516623115</v>
      </c>
    </row>
    <row r="128" spans="1:8" ht="12.6" customHeight="1" x14ac:dyDescent="0.3">
      <c r="A128" s="181" t="s">
        <v>2369</v>
      </c>
      <c r="B128" s="182" t="s">
        <v>2370</v>
      </c>
      <c r="C128" s="183">
        <v>584.12</v>
      </c>
      <c r="D128" s="184">
        <v>584.12</v>
      </c>
      <c r="E128" s="185" t="s">
        <v>4513</v>
      </c>
      <c r="F128" s="186" t="s">
        <v>2842</v>
      </c>
      <c r="G128" s="83">
        <f>VLOOKUP(A128,РАСЧЕТ!A131:AW1488,49,0)</f>
        <v>525.27894483166199</v>
      </c>
      <c r="H128" s="193">
        <f t="shared" si="1"/>
        <v>-58.841055168338016</v>
      </c>
    </row>
    <row r="129" spans="1:8" ht="12.6" customHeight="1" x14ac:dyDescent="0.3">
      <c r="A129" s="181" t="s">
        <v>1549</v>
      </c>
      <c r="B129" s="182" t="s">
        <v>1550</v>
      </c>
      <c r="C129" s="183">
        <v>743.03</v>
      </c>
      <c r="D129" s="184">
        <v>743.03</v>
      </c>
      <c r="E129" s="185" t="s">
        <v>4513</v>
      </c>
      <c r="F129" s="186" t="s">
        <v>2843</v>
      </c>
      <c r="G129" s="83">
        <f>VLOOKUP(A129,РАСЧЕТ!A132:AW1489,49,0)</f>
        <v>668.1857165873347</v>
      </c>
      <c r="H129" s="193">
        <f t="shared" ref="H129:H192" si="2">G129-C129</f>
        <v>-74.844283412665277</v>
      </c>
    </row>
    <row r="130" spans="1:8" ht="12.6" customHeight="1" x14ac:dyDescent="0.3">
      <c r="A130" s="181" t="s">
        <v>2110</v>
      </c>
      <c r="B130" s="182" t="s">
        <v>2111</v>
      </c>
      <c r="C130" s="183">
        <v>661.43</v>
      </c>
      <c r="D130" s="184">
        <v>661.43</v>
      </c>
      <c r="E130" s="185" t="s">
        <v>4513</v>
      </c>
      <c r="F130" s="186" t="s">
        <v>2844</v>
      </c>
      <c r="G130" s="83">
        <f>VLOOKUP(A130,РАСЧЕТ!A133:AW1490,49,0)</f>
        <v>594.80115811820542</v>
      </c>
      <c r="H130" s="193">
        <f t="shared" si="2"/>
        <v>-66.628841881794528</v>
      </c>
    </row>
    <row r="131" spans="1:8" ht="12.6" customHeight="1" x14ac:dyDescent="0.3">
      <c r="A131" s="181" t="s">
        <v>582</v>
      </c>
      <c r="B131" s="182" t="s">
        <v>583</v>
      </c>
      <c r="C131" s="183">
        <v>575.52</v>
      </c>
      <c r="D131" s="184">
        <v>575.52</v>
      </c>
      <c r="E131" s="185" t="s">
        <v>4513</v>
      </c>
      <c r="F131" s="186" t="s">
        <v>2845</v>
      </c>
      <c r="G131" s="83">
        <f>VLOOKUP(A131,РАСЧЕТ!A134:AW1491,49,0)</f>
        <v>517.55425446649042</v>
      </c>
      <c r="H131" s="193">
        <f t="shared" si="2"/>
        <v>-57.965745533509562</v>
      </c>
    </row>
    <row r="132" spans="1:8" ht="12.6" customHeight="1" x14ac:dyDescent="0.3">
      <c r="A132" s="181" t="s">
        <v>2539</v>
      </c>
      <c r="B132" s="182" t="s">
        <v>1869</v>
      </c>
      <c r="C132" s="183">
        <v>730.14</v>
      </c>
      <c r="D132" s="184">
        <v>730.14</v>
      </c>
      <c r="E132" s="185" t="s">
        <v>4513</v>
      </c>
      <c r="F132" s="186" t="s">
        <v>2846</v>
      </c>
      <c r="G132" s="83">
        <f>VLOOKUP(A132,РАСЧЕТ!A135:AW1492,49,0)</f>
        <v>656.59868103957751</v>
      </c>
      <c r="H132" s="193">
        <f t="shared" si="2"/>
        <v>-73.541318960422473</v>
      </c>
    </row>
    <row r="133" spans="1:8" ht="12.6" customHeight="1" x14ac:dyDescent="0.3">
      <c r="A133" s="181" t="s">
        <v>2552</v>
      </c>
      <c r="B133" s="182" t="s">
        <v>1650</v>
      </c>
      <c r="C133" s="183">
        <v>661.43</v>
      </c>
      <c r="D133" s="184">
        <v>661.43</v>
      </c>
      <c r="E133" s="185" t="s">
        <v>4513</v>
      </c>
      <c r="F133" s="186" t="s">
        <v>2847</v>
      </c>
      <c r="G133" s="83">
        <f>VLOOKUP(A133,РАСЧЕТ!A136:AW1493,49,0)</f>
        <v>594.80115811820542</v>
      </c>
      <c r="H133" s="193">
        <f t="shared" si="2"/>
        <v>-66.628841881794528</v>
      </c>
    </row>
    <row r="134" spans="1:8" ht="12.6" customHeight="1" x14ac:dyDescent="0.3">
      <c r="A134" s="181" t="s">
        <v>1515</v>
      </c>
      <c r="B134" s="182" t="s">
        <v>1516</v>
      </c>
      <c r="C134" s="183">
        <v>575.52</v>
      </c>
      <c r="D134" s="184">
        <v>575.52</v>
      </c>
      <c r="E134" s="185" t="s">
        <v>4513</v>
      </c>
      <c r="F134" s="186" t="s">
        <v>2848</v>
      </c>
      <c r="G134" s="83">
        <f>VLOOKUP(A134,РАСЧЕТ!A137:AW1494,49,0)</f>
        <v>517.55425446649042</v>
      </c>
      <c r="H134" s="193">
        <f t="shared" si="2"/>
        <v>-57.965745533509562</v>
      </c>
    </row>
    <row r="135" spans="1:8" ht="12.6" customHeight="1" x14ac:dyDescent="0.3">
      <c r="A135" s="181" t="s">
        <v>1574</v>
      </c>
      <c r="B135" s="182" t="s">
        <v>1575</v>
      </c>
      <c r="C135" s="183">
        <v>730.14</v>
      </c>
      <c r="D135" s="184">
        <v>730.14</v>
      </c>
      <c r="E135" s="185" t="s">
        <v>4513</v>
      </c>
      <c r="F135" s="186" t="s">
        <v>2849</v>
      </c>
      <c r="G135" s="83">
        <f>VLOOKUP(A135,РАСЧЕТ!A138:AW1495,49,0)</f>
        <v>656.59868103957751</v>
      </c>
      <c r="H135" s="193">
        <f t="shared" si="2"/>
        <v>-73.541318960422473</v>
      </c>
    </row>
    <row r="136" spans="1:8" ht="12.6" customHeight="1" x14ac:dyDescent="0.3">
      <c r="A136" s="181" t="s">
        <v>1541</v>
      </c>
      <c r="B136" s="182" t="s">
        <v>1542</v>
      </c>
      <c r="C136" s="183">
        <v>661.43</v>
      </c>
      <c r="D136" s="184">
        <v>661.43</v>
      </c>
      <c r="E136" s="185" t="s">
        <v>4513</v>
      </c>
      <c r="F136" s="186" t="s">
        <v>2850</v>
      </c>
      <c r="G136" s="83">
        <f>VLOOKUP(A136,РАСЧЕТ!A139:AW1496,49,0)</f>
        <v>594.80115811820542</v>
      </c>
      <c r="H136" s="193">
        <f t="shared" si="2"/>
        <v>-66.628841881794528</v>
      </c>
    </row>
    <row r="137" spans="1:8" ht="12.6" customHeight="1" x14ac:dyDescent="0.3">
      <c r="A137" s="181" t="s">
        <v>2114</v>
      </c>
      <c r="B137" s="182" t="s">
        <v>2115</v>
      </c>
      <c r="C137" s="183">
        <v>575.52</v>
      </c>
      <c r="D137" s="184">
        <v>575.52</v>
      </c>
      <c r="E137" s="185" t="s">
        <v>4513</v>
      </c>
      <c r="F137" s="186" t="s">
        <v>2851</v>
      </c>
      <c r="G137" s="83">
        <f>VLOOKUP(A137,РАСЧЕТ!A140:AW1497,49,0)</f>
        <v>517.55425446649042</v>
      </c>
      <c r="H137" s="193">
        <f t="shared" si="2"/>
        <v>-57.965745533509562</v>
      </c>
    </row>
    <row r="138" spans="1:8" ht="12.6" customHeight="1" x14ac:dyDescent="0.3">
      <c r="A138" s="181" t="s">
        <v>598</v>
      </c>
      <c r="B138" s="182" t="s">
        <v>599</v>
      </c>
      <c r="C138" s="183">
        <v>584.12</v>
      </c>
      <c r="D138" s="184">
        <v>584.12</v>
      </c>
      <c r="E138" s="185" t="s">
        <v>4513</v>
      </c>
      <c r="F138" s="186" t="s">
        <v>2671</v>
      </c>
      <c r="G138" s="83">
        <f>VLOOKUP(A138,РАСЧЕТ!A141:AW1498,49,0)</f>
        <v>525.27894483166199</v>
      </c>
      <c r="H138" s="193">
        <f t="shared" si="2"/>
        <v>-58.841055168338016</v>
      </c>
    </row>
    <row r="139" spans="1:8" ht="12.6" customHeight="1" x14ac:dyDescent="0.3">
      <c r="A139" s="181" t="s">
        <v>1279</v>
      </c>
      <c r="B139" s="182" t="s">
        <v>1280</v>
      </c>
      <c r="C139" s="183">
        <v>730.14</v>
      </c>
      <c r="D139" s="184">
        <v>730.14</v>
      </c>
      <c r="E139" s="185" t="s">
        <v>4513</v>
      </c>
      <c r="F139" s="186" t="s">
        <v>2852</v>
      </c>
      <c r="G139" s="83">
        <f>VLOOKUP(A139,РАСЧЕТ!A142:AW1499,49,0)</f>
        <v>656.59868103957751</v>
      </c>
      <c r="H139" s="193">
        <f t="shared" si="2"/>
        <v>-73.541318960422473</v>
      </c>
    </row>
    <row r="140" spans="1:8" ht="12.6" customHeight="1" x14ac:dyDescent="0.3">
      <c r="A140" s="181" t="s">
        <v>1594</v>
      </c>
      <c r="B140" s="182" t="s">
        <v>1595</v>
      </c>
      <c r="C140" s="183">
        <v>648.54</v>
      </c>
      <c r="D140" s="184">
        <v>648.54</v>
      </c>
      <c r="E140" s="185" t="s">
        <v>4513</v>
      </c>
      <c r="F140" s="186" t="s">
        <v>2853</v>
      </c>
      <c r="G140" s="83">
        <f>VLOOKUP(A140,РАСЧЕТ!A143:AW1500,49,0)</f>
        <v>583.21412257044813</v>
      </c>
      <c r="H140" s="193">
        <f t="shared" si="2"/>
        <v>-65.325877429551838</v>
      </c>
    </row>
    <row r="141" spans="1:8" ht="12.6" customHeight="1" x14ac:dyDescent="0.3">
      <c r="A141" s="181" t="s">
        <v>1221</v>
      </c>
      <c r="B141" s="182" t="s">
        <v>1222</v>
      </c>
      <c r="C141" s="183">
        <v>584.12</v>
      </c>
      <c r="D141" s="184">
        <v>584.12</v>
      </c>
      <c r="E141" s="185" t="s">
        <v>4513</v>
      </c>
      <c r="F141" s="186" t="s">
        <v>2854</v>
      </c>
      <c r="G141" s="83">
        <f>VLOOKUP(A141,РАСЧЕТ!A144:AW1501,49,0)</f>
        <v>525.27894483166199</v>
      </c>
      <c r="H141" s="193">
        <f t="shared" si="2"/>
        <v>-58.841055168338016</v>
      </c>
    </row>
    <row r="142" spans="1:8" ht="12.6" customHeight="1" x14ac:dyDescent="0.3">
      <c r="A142" s="181" t="s">
        <v>2548</v>
      </c>
      <c r="B142" s="182" t="s">
        <v>1262</v>
      </c>
      <c r="C142" s="183">
        <v>717.27</v>
      </c>
      <c r="D142" s="184">
        <v>717.27</v>
      </c>
      <c r="E142" s="185" t="s">
        <v>4513</v>
      </c>
      <c r="F142" s="186" t="s">
        <v>2855</v>
      </c>
      <c r="G142" s="83">
        <f>VLOOKUP(A142,РАСЧЕТ!A145:AW1502,49,0)</f>
        <v>645.0116454918201</v>
      </c>
      <c r="H142" s="193">
        <f t="shared" si="2"/>
        <v>-72.258354508179877</v>
      </c>
    </row>
    <row r="143" spans="1:8" ht="12.6" customHeight="1" x14ac:dyDescent="0.3">
      <c r="A143" s="181" t="s">
        <v>1204</v>
      </c>
      <c r="B143" s="182" t="s">
        <v>1205</v>
      </c>
      <c r="C143" s="183">
        <v>657.13</v>
      </c>
      <c r="D143" s="184">
        <v>657.13</v>
      </c>
      <c r="E143" s="185" t="s">
        <v>4513</v>
      </c>
      <c r="F143" s="186" t="s">
        <v>2856</v>
      </c>
      <c r="G143" s="83">
        <f>VLOOKUP(A143,РАСЧЕТ!A146:AW1503,49,0)</f>
        <v>590.93881293561981</v>
      </c>
      <c r="H143" s="193">
        <f t="shared" si="2"/>
        <v>-66.191187064380188</v>
      </c>
    </row>
    <row r="144" spans="1:8" ht="12.6" customHeight="1" x14ac:dyDescent="0.3">
      <c r="A144" s="181" t="s">
        <v>1677</v>
      </c>
      <c r="B144" s="182" t="s">
        <v>1678</v>
      </c>
      <c r="C144" s="183">
        <v>601.29999999999995</v>
      </c>
      <c r="D144" s="184">
        <v>601.29999999999995</v>
      </c>
      <c r="E144" s="185" t="s">
        <v>4513</v>
      </c>
      <c r="F144" s="186" t="s">
        <v>2857</v>
      </c>
      <c r="G144" s="83">
        <f>VLOOKUP(A144,РАСЧЕТ!A147:AW1504,49,0)</f>
        <v>540.7283255620049</v>
      </c>
      <c r="H144" s="193">
        <f t="shared" si="2"/>
        <v>-60.571674437995057</v>
      </c>
    </row>
    <row r="145" spans="1:8" ht="12.6" customHeight="1" x14ac:dyDescent="0.3">
      <c r="A145" s="181" t="s">
        <v>1852</v>
      </c>
      <c r="B145" s="182" t="s">
        <v>1853</v>
      </c>
      <c r="C145" s="183">
        <v>622.77</v>
      </c>
      <c r="D145" s="184">
        <v>622.77</v>
      </c>
      <c r="E145" s="185" t="s">
        <v>4513</v>
      </c>
      <c r="F145" s="186" t="s">
        <v>2858</v>
      </c>
      <c r="G145" s="83">
        <f>VLOOKUP(A145,РАСЧЕТ!A148:AW1505,49,0)</f>
        <v>560.04005147493365</v>
      </c>
      <c r="H145" s="193">
        <f t="shared" si="2"/>
        <v>-62.729948525066334</v>
      </c>
    </row>
    <row r="146" spans="1:8" ht="12.6" customHeight="1" x14ac:dyDescent="0.3">
      <c r="A146" s="181" t="s">
        <v>1263</v>
      </c>
      <c r="B146" s="182" t="s">
        <v>1264</v>
      </c>
      <c r="C146" s="183">
        <v>618.47</v>
      </c>
      <c r="D146" s="184">
        <v>618.47</v>
      </c>
      <c r="E146" s="185" t="s">
        <v>4513</v>
      </c>
      <c r="F146" s="186" t="s">
        <v>2859</v>
      </c>
      <c r="G146" s="83">
        <f>VLOOKUP(A146,РАСЧЕТ!A149:AW1506,49,0)</f>
        <v>556.17770629234792</v>
      </c>
      <c r="H146" s="193">
        <f t="shared" si="2"/>
        <v>-62.292293707652107</v>
      </c>
    </row>
    <row r="147" spans="1:8" ht="12.6" customHeight="1" x14ac:dyDescent="0.3">
      <c r="A147" s="181" t="s">
        <v>1636</v>
      </c>
      <c r="B147" s="182" t="s">
        <v>1637</v>
      </c>
      <c r="C147" s="183">
        <v>657.13</v>
      </c>
      <c r="D147" s="184">
        <v>657.13</v>
      </c>
      <c r="E147" s="185" t="s">
        <v>4513</v>
      </c>
      <c r="F147" s="186" t="s">
        <v>2860</v>
      </c>
      <c r="G147" s="83">
        <f>VLOOKUP(A147,РАСЧЕТ!A150:AW1507,49,0)</f>
        <v>590.93881293561981</v>
      </c>
      <c r="H147" s="193">
        <f t="shared" si="2"/>
        <v>-66.191187064380188</v>
      </c>
    </row>
    <row r="148" spans="1:8" ht="12.6" customHeight="1" x14ac:dyDescent="0.3">
      <c r="A148" s="181" t="s">
        <v>1499</v>
      </c>
      <c r="B148" s="182" t="s">
        <v>1500</v>
      </c>
      <c r="C148" s="183">
        <v>652.84</v>
      </c>
      <c r="D148" s="184">
        <v>652.84</v>
      </c>
      <c r="E148" s="185" t="s">
        <v>4513</v>
      </c>
      <c r="F148" s="186" t="s">
        <v>2861</v>
      </c>
      <c r="G148" s="83">
        <f>VLOOKUP(A148,РАСЧЕТ!A151:AW1508,49,0)</f>
        <v>587.07646775303397</v>
      </c>
      <c r="H148" s="193">
        <f t="shared" si="2"/>
        <v>-65.763532246966065</v>
      </c>
    </row>
    <row r="149" spans="1:8" ht="12.6" customHeight="1" x14ac:dyDescent="0.3">
      <c r="A149" s="181" t="s">
        <v>2116</v>
      </c>
      <c r="B149" s="182" t="s">
        <v>2117</v>
      </c>
      <c r="C149" s="183">
        <v>743.03</v>
      </c>
      <c r="D149" s="184">
        <v>743.03</v>
      </c>
      <c r="E149" s="185" t="s">
        <v>4513</v>
      </c>
      <c r="F149" s="186" t="s">
        <v>2672</v>
      </c>
      <c r="G149" s="83">
        <f>VLOOKUP(A149,РАСЧЕТ!A152:AW1509,49,0)</f>
        <v>668.1857165873347</v>
      </c>
      <c r="H149" s="193">
        <f t="shared" si="2"/>
        <v>-74.844283412665277</v>
      </c>
    </row>
    <row r="150" spans="1:8" ht="12.6" customHeight="1" x14ac:dyDescent="0.3">
      <c r="A150" s="181" t="s">
        <v>2630</v>
      </c>
      <c r="B150" s="182" t="s">
        <v>1855</v>
      </c>
      <c r="C150" s="183">
        <v>592.71</v>
      </c>
      <c r="D150" s="184">
        <v>592.71</v>
      </c>
      <c r="E150" s="185" t="s">
        <v>4513</v>
      </c>
      <c r="F150" s="186" t="s">
        <v>3922</v>
      </c>
      <c r="G150" s="83">
        <f>VLOOKUP(A150,РАСЧЕТ!A153:AW1510,49,0)</f>
        <v>533.00363519683344</v>
      </c>
      <c r="H150" s="193">
        <f t="shared" si="2"/>
        <v>-59.706364803166593</v>
      </c>
    </row>
    <row r="151" spans="1:8" ht="12.6" customHeight="1" x14ac:dyDescent="0.3">
      <c r="A151" s="181" t="s">
        <v>2377</v>
      </c>
      <c r="B151" s="182" t="s">
        <v>2378</v>
      </c>
      <c r="C151" s="183">
        <v>725.85</v>
      </c>
      <c r="D151" s="184">
        <v>725.85</v>
      </c>
      <c r="E151" s="185" t="s">
        <v>4513</v>
      </c>
      <c r="F151" s="186" t="s">
        <v>2862</v>
      </c>
      <c r="G151" s="83">
        <f>VLOOKUP(A151,РАСЧЕТ!A154:AW1511,49,0)</f>
        <v>652.73633585699167</v>
      </c>
      <c r="H151" s="193">
        <f t="shared" si="2"/>
        <v>-73.11366414300835</v>
      </c>
    </row>
    <row r="152" spans="1:8" ht="12.6" customHeight="1" x14ac:dyDescent="0.3">
      <c r="A152" s="181" t="s">
        <v>1209</v>
      </c>
      <c r="B152" s="182" t="s">
        <v>1210</v>
      </c>
      <c r="C152" s="183">
        <v>678.6</v>
      </c>
      <c r="D152" s="184">
        <v>678.6</v>
      </c>
      <c r="E152" s="185" t="s">
        <v>4513</v>
      </c>
      <c r="F152" s="186" t="s">
        <v>2863</v>
      </c>
      <c r="G152" s="83">
        <f>VLOOKUP(A152,РАСЧЕТ!A155:AW1512,49,0)</f>
        <v>610.25053884854856</v>
      </c>
      <c r="H152" s="193">
        <f t="shared" si="2"/>
        <v>-68.349461151451465</v>
      </c>
    </row>
    <row r="153" spans="1:8" ht="12.6" customHeight="1" x14ac:dyDescent="0.3">
      <c r="A153" s="181" t="s">
        <v>1551</v>
      </c>
      <c r="B153" s="182" t="s">
        <v>1552</v>
      </c>
      <c r="C153" s="183">
        <v>592.71</v>
      </c>
      <c r="D153" s="184">
        <v>592.71</v>
      </c>
      <c r="E153" s="185" t="s">
        <v>4513</v>
      </c>
      <c r="F153" s="186" t="s">
        <v>2864</v>
      </c>
      <c r="G153" s="83">
        <f>VLOOKUP(A153,РАСЧЕТ!A156:AW1513,49,0)</f>
        <v>533.00363519683344</v>
      </c>
      <c r="H153" s="193">
        <f t="shared" si="2"/>
        <v>-59.706364803166593</v>
      </c>
    </row>
    <row r="154" spans="1:8" ht="12.6" customHeight="1" x14ac:dyDescent="0.3">
      <c r="A154" s="181" t="s">
        <v>1702</v>
      </c>
      <c r="B154" s="182" t="s">
        <v>1703</v>
      </c>
      <c r="C154" s="183">
        <v>747.33</v>
      </c>
      <c r="D154" s="184">
        <v>747.33</v>
      </c>
      <c r="E154" s="185" t="s">
        <v>4513</v>
      </c>
      <c r="F154" s="186" t="s">
        <v>2865</v>
      </c>
      <c r="G154" s="83">
        <f>VLOOKUP(A154,РАСЧЕТ!A157:AW1514,49,0)</f>
        <v>672.04806176992042</v>
      </c>
      <c r="H154" s="193">
        <f t="shared" si="2"/>
        <v>-75.281938230079618</v>
      </c>
    </row>
    <row r="155" spans="1:8" ht="12.6" customHeight="1" x14ac:dyDescent="0.3">
      <c r="A155" s="181" t="s">
        <v>2218</v>
      </c>
      <c r="B155" s="182" t="s">
        <v>2219</v>
      </c>
      <c r="C155" s="183">
        <v>678.6</v>
      </c>
      <c r="D155" s="184">
        <v>678.6</v>
      </c>
      <c r="E155" s="185" t="s">
        <v>4513</v>
      </c>
      <c r="F155" s="186" t="s">
        <v>2866</v>
      </c>
      <c r="G155" s="83">
        <f>VLOOKUP(A155,РАСЧЕТ!A158:AW1515,49,0)</f>
        <v>610.25053884854856</v>
      </c>
      <c r="H155" s="193">
        <f t="shared" si="2"/>
        <v>-68.349461151451465</v>
      </c>
    </row>
    <row r="156" spans="1:8" ht="12.6" customHeight="1" x14ac:dyDescent="0.3">
      <c r="A156" s="181" t="s">
        <v>1547</v>
      </c>
      <c r="B156" s="182" t="s">
        <v>1548</v>
      </c>
      <c r="C156" s="183">
        <v>592.71</v>
      </c>
      <c r="D156" s="184">
        <v>592.71</v>
      </c>
      <c r="E156" s="185" t="s">
        <v>4513</v>
      </c>
      <c r="F156" s="186" t="s">
        <v>2867</v>
      </c>
      <c r="G156" s="83">
        <f>VLOOKUP(A156,РАСЧЕТ!A159:AW1516,49,0)</f>
        <v>533.00363519683344</v>
      </c>
      <c r="H156" s="193">
        <f t="shared" si="2"/>
        <v>-59.706364803166593</v>
      </c>
    </row>
    <row r="157" spans="1:8" ht="12.6" customHeight="1" x14ac:dyDescent="0.3">
      <c r="A157" s="181" t="s">
        <v>2220</v>
      </c>
      <c r="B157" s="182" t="s">
        <v>2221</v>
      </c>
      <c r="C157" s="183">
        <v>747.33</v>
      </c>
      <c r="D157" s="184">
        <v>747.33</v>
      </c>
      <c r="E157" s="185" t="s">
        <v>4513</v>
      </c>
      <c r="F157" s="186" t="s">
        <v>2868</v>
      </c>
      <c r="G157" s="83">
        <f>VLOOKUP(A157,РАСЧЕТ!A160:AW1517,49,0)</f>
        <v>672.04806176992042</v>
      </c>
      <c r="H157" s="193">
        <f t="shared" si="2"/>
        <v>-75.281938230079618</v>
      </c>
    </row>
    <row r="158" spans="1:8" ht="12.6" customHeight="1" x14ac:dyDescent="0.3">
      <c r="A158" s="181" t="s">
        <v>2223</v>
      </c>
      <c r="B158" s="182" t="s">
        <v>2224</v>
      </c>
      <c r="C158" s="183">
        <v>678.6</v>
      </c>
      <c r="D158" s="184">
        <v>678.6</v>
      </c>
      <c r="E158" s="185" t="s">
        <v>4513</v>
      </c>
      <c r="F158" s="186" t="s">
        <v>2869</v>
      </c>
      <c r="G158" s="83">
        <f>VLOOKUP(A158,РАСЧЕТ!A161:AW1518,49,0)</f>
        <v>610.25053884854856</v>
      </c>
      <c r="H158" s="193">
        <f t="shared" si="2"/>
        <v>-68.349461151451465</v>
      </c>
    </row>
    <row r="159" spans="1:8" ht="12.6" customHeight="1" x14ac:dyDescent="0.3">
      <c r="A159" s="181" t="s">
        <v>1704</v>
      </c>
      <c r="B159" s="182" t="s">
        <v>1705</v>
      </c>
      <c r="C159" s="183">
        <v>592.71</v>
      </c>
      <c r="D159" s="184">
        <v>592.71</v>
      </c>
      <c r="E159" s="185" t="s">
        <v>4513</v>
      </c>
      <c r="F159" s="186" t="s">
        <v>2870</v>
      </c>
      <c r="G159" s="83">
        <f>VLOOKUP(A159,РАСЧЕТ!A162:AW1519,49,0)</f>
        <v>533.00363519683344</v>
      </c>
      <c r="H159" s="193">
        <f t="shared" si="2"/>
        <v>-59.706364803166593</v>
      </c>
    </row>
    <row r="160" spans="1:8" ht="12.6" customHeight="1" x14ac:dyDescent="0.3">
      <c r="A160" s="181" t="s">
        <v>698</v>
      </c>
      <c r="B160" s="182" t="s">
        <v>699</v>
      </c>
      <c r="C160" s="183">
        <v>670.01</v>
      </c>
      <c r="D160" s="184">
        <v>670.01</v>
      </c>
      <c r="E160" s="185" t="s">
        <v>4513</v>
      </c>
      <c r="F160" s="186" t="s">
        <v>2673</v>
      </c>
      <c r="G160" s="83">
        <f>VLOOKUP(A160,РАСЧЕТ!A163:AW1520,49,0)</f>
        <v>602.52584848337688</v>
      </c>
      <c r="H160" s="193">
        <f t="shared" si="2"/>
        <v>-67.484151516623115</v>
      </c>
    </row>
    <row r="161" spans="1:8" ht="12.6" customHeight="1" x14ac:dyDescent="0.3">
      <c r="A161" s="181" t="s">
        <v>1884</v>
      </c>
      <c r="B161" s="182" t="s">
        <v>1885</v>
      </c>
      <c r="C161" s="183">
        <v>747.33</v>
      </c>
      <c r="D161" s="184">
        <v>747.33</v>
      </c>
      <c r="E161" s="185" t="s">
        <v>4513</v>
      </c>
      <c r="F161" s="186" t="s">
        <v>2871</v>
      </c>
      <c r="G161" s="83">
        <f>VLOOKUP(A161,РАСЧЕТ!A164:AW1521,49,0)</f>
        <v>672.04806176992042</v>
      </c>
      <c r="H161" s="193">
        <f t="shared" si="2"/>
        <v>-75.281938230079618</v>
      </c>
    </row>
    <row r="162" spans="1:8" ht="12.6" customHeight="1" x14ac:dyDescent="0.3">
      <c r="A162" s="181" t="s">
        <v>1517</v>
      </c>
      <c r="B162" s="182" t="s">
        <v>1518</v>
      </c>
      <c r="C162" s="183">
        <v>670.01</v>
      </c>
      <c r="D162" s="184">
        <v>670.01</v>
      </c>
      <c r="E162" s="185" t="s">
        <v>4513</v>
      </c>
      <c r="F162" s="186" t="s">
        <v>2872</v>
      </c>
      <c r="G162" s="83">
        <f>VLOOKUP(A162,РАСЧЕТ!A165:AW1522,49,0)</f>
        <v>602.52584848337688</v>
      </c>
      <c r="H162" s="193">
        <f t="shared" si="2"/>
        <v>-67.484151516623115</v>
      </c>
    </row>
    <row r="163" spans="1:8" ht="12.6" customHeight="1" x14ac:dyDescent="0.3">
      <c r="A163" s="181" t="s">
        <v>1298</v>
      </c>
      <c r="B163" s="182" t="s">
        <v>1299</v>
      </c>
      <c r="C163" s="183">
        <v>584.12</v>
      </c>
      <c r="D163" s="184">
        <v>584.12</v>
      </c>
      <c r="E163" s="185" t="s">
        <v>4513</v>
      </c>
      <c r="F163" s="186" t="s">
        <v>2873</v>
      </c>
      <c r="G163" s="83">
        <f>VLOOKUP(A163,РАСЧЕТ!A166:AW1523,49,0)</f>
        <v>525.27894483166199</v>
      </c>
      <c r="H163" s="193">
        <f t="shared" si="2"/>
        <v>-58.841055168338016</v>
      </c>
    </row>
    <row r="164" spans="1:8" ht="12.6" customHeight="1" x14ac:dyDescent="0.3">
      <c r="A164" s="181" t="s">
        <v>969</v>
      </c>
      <c r="B164" s="182" t="s">
        <v>970</v>
      </c>
      <c r="C164" s="183">
        <v>743.03</v>
      </c>
      <c r="D164" s="184">
        <v>743.03</v>
      </c>
      <c r="E164" s="185" t="s">
        <v>4513</v>
      </c>
      <c r="F164" s="186" t="s">
        <v>2874</v>
      </c>
      <c r="G164" s="83">
        <f>VLOOKUP(A164,РАСЧЕТ!A167:AW1524,49,0)</f>
        <v>668.1857165873347</v>
      </c>
      <c r="H164" s="193">
        <f t="shared" si="2"/>
        <v>-74.844283412665277</v>
      </c>
    </row>
    <row r="165" spans="1:8" ht="12.6" customHeight="1" x14ac:dyDescent="0.3">
      <c r="A165" s="181" t="s">
        <v>1874</v>
      </c>
      <c r="B165" s="182" t="s">
        <v>1875</v>
      </c>
      <c r="C165" s="183">
        <v>670.01</v>
      </c>
      <c r="D165" s="184">
        <v>670.01</v>
      </c>
      <c r="E165" s="185" t="s">
        <v>4513</v>
      </c>
      <c r="F165" s="186" t="s">
        <v>2875</v>
      </c>
      <c r="G165" s="83">
        <f>VLOOKUP(A165,РАСЧЕТ!A168:AW1525,49,0)</f>
        <v>602.52584848337688</v>
      </c>
      <c r="H165" s="193">
        <f t="shared" si="2"/>
        <v>-67.484151516623115</v>
      </c>
    </row>
    <row r="166" spans="1:8" ht="12.6" customHeight="1" x14ac:dyDescent="0.3">
      <c r="A166" s="181" t="s">
        <v>1467</v>
      </c>
      <c r="B166" s="182" t="s">
        <v>1468</v>
      </c>
      <c r="C166" s="183">
        <v>584.12</v>
      </c>
      <c r="D166" s="184">
        <v>584.12</v>
      </c>
      <c r="E166" s="185" t="s">
        <v>4513</v>
      </c>
      <c r="F166" s="186" t="s">
        <v>2876</v>
      </c>
      <c r="G166" s="83">
        <f>VLOOKUP(A166,РАСЧЕТ!A169:AW1526,49,0)</f>
        <v>525.27894483166199</v>
      </c>
      <c r="H166" s="193">
        <f t="shared" si="2"/>
        <v>-58.841055168338016</v>
      </c>
    </row>
    <row r="167" spans="1:8" ht="12.6" customHeight="1" x14ac:dyDescent="0.3">
      <c r="A167" s="181" t="s">
        <v>731</v>
      </c>
      <c r="B167" s="182" t="s">
        <v>732</v>
      </c>
      <c r="C167" s="183">
        <v>743.03</v>
      </c>
      <c r="D167" s="184">
        <v>743.03</v>
      </c>
      <c r="E167" s="185" t="s">
        <v>4513</v>
      </c>
      <c r="F167" s="186" t="s">
        <v>2877</v>
      </c>
      <c r="G167" s="83">
        <f>VLOOKUP(A167,РАСЧЕТ!A170:AW1527,49,0)</f>
        <v>668.1857165873347</v>
      </c>
      <c r="H167" s="193">
        <f t="shared" si="2"/>
        <v>-74.844283412665277</v>
      </c>
    </row>
    <row r="168" spans="1:8" ht="12.6" customHeight="1" x14ac:dyDescent="0.3">
      <c r="A168" s="181" t="s">
        <v>1223</v>
      </c>
      <c r="B168" s="182" t="s">
        <v>1224</v>
      </c>
      <c r="C168" s="183">
        <v>670.01</v>
      </c>
      <c r="D168" s="184">
        <v>670.01</v>
      </c>
      <c r="E168" s="185" t="s">
        <v>4513</v>
      </c>
      <c r="F168" s="186" t="s">
        <v>2878</v>
      </c>
      <c r="G168" s="83">
        <f>VLOOKUP(A168,РАСЧЕТ!A171:AW1528,49,0)</f>
        <v>602.52584848337688</v>
      </c>
      <c r="H168" s="193">
        <f t="shared" si="2"/>
        <v>-67.484151516623115</v>
      </c>
    </row>
    <row r="169" spans="1:8" ht="12.6" customHeight="1" x14ac:dyDescent="0.3">
      <c r="A169" s="181" t="s">
        <v>1607</v>
      </c>
      <c r="B169" s="182" t="s">
        <v>1608</v>
      </c>
      <c r="C169" s="183">
        <v>584.12</v>
      </c>
      <c r="D169" s="184">
        <v>584.12</v>
      </c>
      <c r="E169" s="185" t="s">
        <v>4513</v>
      </c>
      <c r="F169" s="186" t="s">
        <v>2879</v>
      </c>
      <c r="G169" s="83">
        <f>VLOOKUP(A169,РАСЧЕТ!A172:AW1529,49,0)</f>
        <v>525.27894483166199</v>
      </c>
      <c r="H169" s="193">
        <f t="shared" si="2"/>
        <v>-58.841055168338016</v>
      </c>
    </row>
    <row r="170" spans="1:8" ht="12.6" customHeight="1" x14ac:dyDescent="0.3">
      <c r="A170" s="181" t="s">
        <v>1656</v>
      </c>
      <c r="B170" s="182" t="s">
        <v>1657</v>
      </c>
      <c r="C170" s="183">
        <v>743.03</v>
      </c>
      <c r="D170" s="184">
        <v>743.03</v>
      </c>
      <c r="E170" s="185" t="s">
        <v>4513</v>
      </c>
      <c r="F170" s="186" t="s">
        <v>2880</v>
      </c>
      <c r="G170" s="83">
        <f>VLOOKUP(A170,РАСЧЕТ!A173:AW1530,49,0)</f>
        <v>668.1857165873347</v>
      </c>
      <c r="H170" s="193">
        <f t="shared" si="2"/>
        <v>-74.844283412665277</v>
      </c>
    </row>
    <row r="171" spans="1:8" ht="12.6" customHeight="1" x14ac:dyDescent="0.3">
      <c r="A171" s="181" t="s">
        <v>1856</v>
      </c>
      <c r="B171" s="182" t="s">
        <v>1857</v>
      </c>
      <c r="C171" s="183">
        <v>584.12</v>
      </c>
      <c r="D171" s="184">
        <v>584.12</v>
      </c>
      <c r="E171" s="185" t="s">
        <v>4513</v>
      </c>
      <c r="F171" s="186" t="s">
        <v>2674</v>
      </c>
      <c r="G171" s="83">
        <f>VLOOKUP(A171,РАСЧЕТ!A174:AW1531,49,0)</f>
        <v>525.27894483166199</v>
      </c>
      <c r="H171" s="193">
        <f t="shared" si="2"/>
        <v>-58.841055168338016</v>
      </c>
    </row>
    <row r="172" spans="1:8" ht="12.6" customHeight="1" x14ac:dyDescent="0.3">
      <c r="A172" s="181" t="s">
        <v>1658</v>
      </c>
      <c r="B172" s="182" t="s">
        <v>1659</v>
      </c>
      <c r="C172" s="183">
        <v>670.01</v>
      </c>
      <c r="D172" s="184">
        <v>670.01</v>
      </c>
      <c r="E172" s="185" t="s">
        <v>4513</v>
      </c>
      <c r="F172" s="186" t="s">
        <v>2881</v>
      </c>
      <c r="G172" s="83">
        <f>VLOOKUP(A172,РАСЧЕТ!A175:AW1532,49,0)</f>
        <v>602.52584848337688</v>
      </c>
      <c r="H172" s="193">
        <f t="shared" si="2"/>
        <v>-67.484151516623115</v>
      </c>
    </row>
    <row r="173" spans="1:8" ht="12.6" customHeight="1" x14ac:dyDescent="0.3">
      <c r="A173" s="181" t="s">
        <v>1609</v>
      </c>
      <c r="B173" s="182" t="s">
        <v>1610</v>
      </c>
      <c r="C173" s="183">
        <v>584.12</v>
      </c>
      <c r="D173" s="184">
        <v>584.12</v>
      </c>
      <c r="E173" s="185" t="s">
        <v>4513</v>
      </c>
      <c r="F173" s="186" t="s">
        <v>2882</v>
      </c>
      <c r="G173" s="83">
        <f>VLOOKUP(A173,РАСЧЕТ!A176:AW1533,49,0)</f>
        <v>525.27894483166199</v>
      </c>
      <c r="H173" s="193">
        <f t="shared" si="2"/>
        <v>-58.841055168338016</v>
      </c>
    </row>
    <row r="174" spans="1:8" ht="12.6" customHeight="1" x14ac:dyDescent="0.3">
      <c r="A174" s="181" t="s">
        <v>982</v>
      </c>
      <c r="B174" s="182" t="s">
        <v>983</v>
      </c>
      <c r="C174" s="183">
        <v>708.67</v>
      </c>
      <c r="D174" s="184">
        <v>708.67</v>
      </c>
      <c r="E174" s="185" t="s">
        <v>4513</v>
      </c>
      <c r="F174" s="186" t="s">
        <v>2883</v>
      </c>
      <c r="G174" s="83">
        <f>VLOOKUP(A174,РАСЧЕТ!A177:AW1534,49,0)</f>
        <v>637.28695512664865</v>
      </c>
      <c r="H174" s="193">
        <f t="shared" si="2"/>
        <v>-71.383044873351309</v>
      </c>
    </row>
    <row r="175" spans="1:8" ht="12.6" customHeight="1" x14ac:dyDescent="0.3">
      <c r="A175" s="181" t="s">
        <v>3968</v>
      </c>
      <c r="B175" s="182" t="s">
        <v>642</v>
      </c>
      <c r="C175" s="183">
        <v>661.43</v>
      </c>
      <c r="D175" s="184">
        <v>661.43</v>
      </c>
      <c r="E175" s="185" t="s">
        <v>4513</v>
      </c>
      <c r="F175" s="186" t="s">
        <v>4522</v>
      </c>
      <c r="G175" s="83">
        <f>VLOOKUP(A175,РАСЧЕТ!A178:AW1535,49,0)</f>
        <v>594.80115811820542</v>
      </c>
      <c r="H175" s="193">
        <f t="shared" si="2"/>
        <v>-66.628841881794528</v>
      </c>
    </row>
    <row r="176" spans="1:8" ht="12.6" customHeight="1" x14ac:dyDescent="0.3">
      <c r="A176" s="181" t="s">
        <v>702</v>
      </c>
      <c r="B176" s="182" t="s">
        <v>703</v>
      </c>
      <c r="C176" s="183">
        <v>584.12</v>
      </c>
      <c r="D176" s="184">
        <v>584.12</v>
      </c>
      <c r="E176" s="185" t="s">
        <v>4513</v>
      </c>
      <c r="F176" s="186" t="s">
        <v>2884</v>
      </c>
      <c r="G176" s="83">
        <f>VLOOKUP(A176,РАСЧЕТ!A179:AW1536,49,0)</f>
        <v>525.27894483166199</v>
      </c>
      <c r="H176" s="193">
        <f t="shared" si="2"/>
        <v>-58.841055168338016</v>
      </c>
    </row>
    <row r="177" spans="1:8" ht="12.6" customHeight="1" x14ac:dyDescent="0.3">
      <c r="A177" s="181" t="s">
        <v>2019</v>
      </c>
      <c r="B177" s="182" t="s">
        <v>2020</v>
      </c>
      <c r="C177" s="183">
        <v>717.27</v>
      </c>
      <c r="D177" s="184">
        <v>717.27</v>
      </c>
      <c r="E177" s="185" t="s">
        <v>4513</v>
      </c>
      <c r="F177" s="186" t="s">
        <v>2885</v>
      </c>
      <c r="G177" s="83">
        <f>VLOOKUP(A177,РАСЧЕТ!A180:AW1537,49,0)</f>
        <v>645.0116454918201</v>
      </c>
      <c r="H177" s="193">
        <f t="shared" si="2"/>
        <v>-72.258354508179877</v>
      </c>
    </row>
    <row r="178" spans="1:8" ht="12.6" customHeight="1" x14ac:dyDescent="0.3">
      <c r="A178" s="181" t="s">
        <v>2543</v>
      </c>
      <c r="B178" s="182" t="s">
        <v>1671</v>
      </c>
      <c r="C178" s="183">
        <v>670.01</v>
      </c>
      <c r="D178" s="184">
        <v>670.01</v>
      </c>
      <c r="E178" s="185" t="s">
        <v>4513</v>
      </c>
      <c r="F178" s="186" t="s">
        <v>2886</v>
      </c>
      <c r="G178" s="83">
        <f>VLOOKUP(A178,РАСЧЕТ!A181:AW1538,49,0)</f>
        <v>602.52584848337688</v>
      </c>
      <c r="H178" s="193">
        <f t="shared" si="2"/>
        <v>-67.484151516623115</v>
      </c>
    </row>
    <row r="179" spans="1:8" ht="12.6" customHeight="1" x14ac:dyDescent="0.3">
      <c r="A179" s="181" t="s">
        <v>1347</v>
      </c>
      <c r="B179" s="182" t="s">
        <v>1348</v>
      </c>
      <c r="C179" s="183">
        <v>584.12</v>
      </c>
      <c r="D179" s="184">
        <v>584.12</v>
      </c>
      <c r="E179" s="185" t="s">
        <v>4513</v>
      </c>
      <c r="F179" s="186" t="s">
        <v>2887</v>
      </c>
      <c r="G179" s="83">
        <f>VLOOKUP(A179,РАСЧЕТ!A182:AW1539,49,0)</f>
        <v>525.27894483166199</v>
      </c>
      <c r="H179" s="193">
        <f t="shared" si="2"/>
        <v>-58.841055168338016</v>
      </c>
    </row>
    <row r="180" spans="1:8" ht="12.6" customHeight="1" x14ac:dyDescent="0.3">
      <c r="A180" s="181" t="s">
        <v>2562</v>
      </c>
      <c r="B180" s="182" t="s">
        <v>1503</v>
      </c>
      <c r="C180" s="183">
        <v>743.03</v>
      </c>
      <c r="D180" s="184">
        <v>743.03</v>
      </c>
      <c r="E180" s="185" t="s">
        <v>4513</v>
      </c>
      <c r="F180" s="186" t="s">
        <v>3853</v>
      </c>
      <c r="G180" s="83">
        <f>VLOOKUP(A180,РАСЧЕТ!A183:AW1540,49,0)</f>
        <v>668.1857165873347</v>
      </c>
      <c r="H180" s="193">
        <f t="shared" si="2"/>
        <v>-74.844283412665277</v>
      </c>
    </row>
    <row r="181" spans="1:8" ht="12.6" customHeight="1" x14ac:dyDescent="0.3">
      <c r="A181" s="181" t="s">
        <v>1557</v>
      </c>
      <c r="B181" s="182" t="s">
        <v>1558</v>
      </c>
      <c r="C181" s="183">
        <v>670.01</v>
      </c>
      <c r="D181" s="184">
        <v>670.01</v>
      </c>
      <c r="E181" s="185" t="s">
        <v>4513</v>
      </c>
      <c r="F181" s="186" t="s">
        <v>2888</v>
      </c>
      <c r="G181" s="83">
        <f>VLOOKUP(A181,РАСЧЕТ!A184:AW1541,49,0)</f>
        <v>602.52584848337688</v>
      </c>
      <c r="H181" s="193">
        <f t="shared" si="2"/>
        <v>-67.484151516623115</v>
      </c>
    </row>
    <row r="182" spans="1:8" ht="12.6" customHeight="1" x14ac:dyDescent="0.3">
      <c r="A182" s="181" t="s">
        <v>674</v>
      </c>
      <c r="B182" s="182" t="s">
        <v>675</v>
      </c>
      <c r="C182" s="183">
        <v>743.03</v>
      </c>
      <c r="D182" s="184">
        <v>743.03</v>
      </c>
      <c r="E182" s="185" t="s">
        <v>4513</v>
      </c>
      <c r="F182" s="186" t="s">
        <v>2675</v>
      </c>
      <c r="G182" s="83">
        <f>VLOOKUP(A182,РАСЧЕТ!A185:AW1542,49,0)</f>
        <v>668.1857165873347</v>
      </c>
      <c r="H182" s="193">
        <f t="shared" si="2"/>
        <v>-74.844283412665277</v>
      </c>
    </row>
    <row r="183" spans="1:8" ht="12.6" customHeight="1" x14ac:dyDescent="0.3">
      <c r="A183" s="181" t="s">
        <v>1265</v>
      </c>
      <c r="B183" s="182" t="s">
        <v>1266</v>
      </c>
      <c r="C183" s="183">
        <v>584.12</v>
      </c>
      <c r="D183" s="184">
        <v>584.12</v>
      </c>
      <c r="E183" s="185" t="s">
        <v>4513</v>
      </c>
      <c r="F183" s="186" t="s">
        <v>2889</v>
      </c>
      <c r="G183" s="83">
        <f>VLOOKUP(A183,РАСЧЕТ!A186:AW1543,49,0)</f>
        <v>525.27894483166199</v>
      </c>
      <c r="H183" s="193">
        <f t="shared" si="2"/>
        <v>-58.841055168338016</v>
      </c>
    </row>
    <row r="184" spans="1:8" ht="12.6" customHeight="1" x14ac:dyDescent="0.3">
      <c r="A184" s="181" t="s">
        <v>2046</v>
      </c>
      <c r="B184" s="182" t="s">
        <v>2047</v>
      </c>
      <c r="C184" s="183">
        <v>743.03</v>
      </c>
      <c r="D184" s="184">
        <v>743.03</v>
      </c>
      <c r="E184" s="185" t="s">
        <v>4513</v>
      </c>
      <c r="F184" s="186" t="s">
        <v>2890</v>
      </c>
      <c r="G184" s="83">
        <f>VLOOKUP(A184,РАСЧЕТ!A187:AW1544,49,0)</f>
        <v>668.1857165873347</v>
      </c>
      <c r="H184" s="193">
        <f t="shared" si="2"/>
        <v>-74.844283412665277</v>
      </c>
    </row>
    <row r="185" spans="1:8" ht="12.6" customHeight="1" x14ac:dyDescent="0.3">
      <c r="A185" s="181" t="s">
        <v>1917</v>
      </c>
      <c r="B185" s="182" t="s">
        <v>1918</v>
      </c>
      <c r="C185" s="183">
        <v>670.01</v>
      </c>
      <c r="D185" s="184">
        <v>670.01</v>
      </c>
      <c r="E185" s="185" t="s">
        <v>4513</v>
      </c>
      <c r="F185" s="186" t="s">
        <v>2891</v>
      </c>
      <c r="G185" s="83">
        <f>VLOOKUP(A185,РАСЧЕТ!A188:AW1545,49,0)</f>
        <v>602.52584848337688</v>
      </c>
      <c r="H185" s="193">
        <f t="shared" si="2"/>
        <v>-67.484151516623115</v>
      </c>
    </row>
    <row r="186" spans="1:8" ht="12.6" customHeight="1" x14ac:dyDescent="0.3">
      <c r="A186" s="181" t="s">
        <v>1651</v>
      </c>
      <c r="B186" s="182" t="s">
        <v>1652</v>
      </c>
      <c r="C186" s="183">
        <v>584.12</v>
      </c>
      <c r="D186" s="184">
        <v>584.12</v>
      </c>
      <c r="E186" s="185" t="s">
        <v>4513</v>
      </c>
      <c r="F186" s="186" t="s">
        <v>2892</v>
      </c>
      <c r="G186" s="83">
        <f>VLOOKUP(A186,РАСЧЕТ!A189:AW1546,49,0)</f>
        <v>525.27894483166199</v>
      </c>
      <c r="H186" s="193">
        <f t="shared" si="2"/>
        <v>-58.841055168338016</v>
      </c>
    </row>
    <row r="187" spans="1:8" ht="12.6" customHeight="1" x14ac:dyDescent="0.3">
      <c r="A187" s="181" t="s">
        <v>1410</v>
      </c>
      <c r="B187" s="182" t="s">
        <v>1411</v>
      </c>
      <c r="C187" s="183">
        <v>743.03</v>
      </c>
      <c r="D187" s="184">
        <v>743.03</v>
      </c>
      <c r="E187" s="185" t="s">
        <v>4513</v>
      </c>
      <c r="F187" s="186" t="s">
        <v>2893</v>
      </c>
      <c r="G187" s="83">
        <f>VLOOKUP(A187,РАСЧЕТ!A190:AW1547,49,0)</f>
        <v>668.1857165873347</v>
      </c>
      <c r="H187" s="193">
        <f t="shared" si="2"/>
        <v>-74.844283412665277</v>
      </c>
    </row>
    <row r="188" spans="1:8" ht="12.6" customHeight="1" x14ac:dyDescent="0.3">
      <c r="A188" s="181" t="s">
        <v>1269</v>
      </c>
      <c r="B188" s="182" t="s">
        <v>1270</v>
      </c>
      <c r="C188" s="183">
        <v>682.9</v>
      </c>
      <c r="D188" s="184">
        <v>682.9</v>
      </c>
      <c r="E188" s="185" t="s">
        <v>4513</v>
      </c>
      <c r="F188" s="186" t="s">
        <v>2894</v>
      </c>
      <c r="G188" s="83">
        <f>VLOOKUP(A188,РАСЧЕТ!A191:AW1548,49,0)</f>
        <v>614.11288403113429</v>
      </c>
      <c r="H188" s="193">
        <f t="shared" si="2"/>
        <v>-68.787115968865692</v>
      </c>
    </row>
    <row r="189" spans="1:8" ht="12.6" customHeight="1" x14ac:dyDescent="0.3">
      <c r="A189" s="181" t="s">
        <v>1621</v>
      </c>
      <c r="B189" s="182" t="s">
        <v>1622</v>
      </c>
      <c r="C189" s="183">
        <v>597</v>
      </c>
      <c r="D189" s="184">
        <v>597</v>
      </c>
      <c r="E189" s="185" t="s">
        <v>4513</v>
      </c>
      <c r="F189" s="186" t="s">
        <v>2895</v>
      </c>
      <c r="G189" s="83">
        <f>VLOOKUP(A189,РАСЧЕТ!A192:AW1549,49,0)</f>
        <v>536.86598037941917</v>
      </c>
      <c r="H189" s="193">
        <f t="shared" si="2"/>
        <v>-60.13401962058083</v>
      </c>
    </row>
    <row r="190" spans="1:8" ht="12.6" customHeight="1" x14ac:dyDescent="0.3">
      <c r="A190" s="181" t="s">
        <v>646</v>
      </c>
      <c r="B190" s="182" t="s">
        <v>647</v>
      </c>
      <c r="C190" s="183">
        <v>755.92</v>
      </c>
      <c r="D190" s="184">
        <v>755.92</v>
      </c>
      <c r="E190" s="185" t="s">
        <v>4513</v>
      </c>
      <c r="F190" s="186" t="s">
        <v>2896</v>
      </c>
      <c r="G190" s="83">
        <f>VLOOKUP(A190,РАСЧЕТ!A193:AW1550,49,0)</f>
        <v>679.77275213509199</v>
      </c>
      <c r="H190" s="193">
        <f t="shared" si="2"/>
        <v>-76.147247864907968</v>
      </c>
    </row>
    <row r="191" spans="1:8" ht="12.6" customHeight="1" x14ac:dyDescent="0.3">
      <c r="A191" s="181" t="s">
        <v>1290</v>
      </c>
      <c r="B191" s="182" t="s">
        <v>1291</v>
      </c>
      <c r="C191" s="183">
        <v>682.9</v>
      </c>
      <c r="D191" s="184">
        <v>682.9</v>
      </c>
      <c r="E191" s="185" t="s">
        <v>4513</v>
      </c>
      <c r="F191" s="186" t="s">
        <v>2897</v>
      </c>
      <c r="G191" s="83">
        <f>VLOOKUP(A191,РАСЧЕТ!A194:AW1551,49,0)</f>
        <v>614.11288403113429</v>
      </c>
      <c r="H191" s="193">
        <f t="shared" si="2"/>
        <v>-68.787115968865692</v>
      </c>
    </row>
    <row r="192" spans="1:8" ht="12.6" customHeight="1" x14ac:dyDescent="0.3">
      <c r="A192" s="181" t="s">
        <v>1211</v>
      </c>
      <c r="B192" s="182" t="s">
        <v>1212</v>
      </c>
      <c r="C192" s="183">
        <v>597</v>
      </c>
      <c r="D192" s="184">
        <v>597</v>
      </c>
      <c r="E192" s="185" t="s">
        <v>4513</v>
      </c>
      <c r="F192" s="186" t="s">
        <v>2898</v>
      </c>
      <c r="G192" s="83">
        <f>VLOOKUP(A192,РАСЧЕТ!A195:AW1552,49,0)</f>
        <v>536.86598037941917</v>
      </c>
      <c r="H192" s="193">
        <f t="shared" si="2"/>
        <v>-60.13401962058083</v>
      </c>
    </row>
    <row r="193" spans="1:8" ht="12.6" customHeight="1" x14ac:dyDescent="0.3">
      <c r="A193" s="181" t="s">
        <v>558</v>
      </c>
      <c r="B193" s="182" t="s">
        <v>559</v>
      </c>
      <c r="C193" s="183">
        <v>648.54</v>
      </c>
      <c r="D193" s="184">
        <v>648.54</v>
      </c>
      <c r="E193" s="185" t="s">
        <v>4513</v>
      </c>
      <c r="F193" s="186" t="s">
        <v>2676</v>
      </c>
      <c r="G193" s="83">
        <f>VLOOKUP(A193,РАСЧЕТ!A196:AW1553,49,0)</f>
        <v>583.21412257044813</v>
      </c>
      <c r="H193" s="193">
        <f t="shared" ref="H193:H256" si="3">G193-C193</f>
        <v>-65.325877429551838</v>
      </c>
    </row>
    <row r="194" spans="1:8" ht="12.6" customHeight="1" x14ac:dyDescent="0.3">
      <c r="A194" s="181" t="s">
        <v>987</v>
      </c>
      <c r="B194" s="182" t="s">
        <v>988</v>
      </c>
      <c r="C194" s="183">
        <v>755.92</v>
      </c>
      <c r="D194" s="184">
        <v>755.92</v>
      </c>
      <c r="E194" s="185" t="s">
        <v>4513</v>
      </c>
      <c r="F194" s="186" t="s">
        <v>2899</v>
      </c>
      <c r="G194" s="83">
        <f>VLOOKUP(A194,РАСЧЕТ!A197:AW1554,49,0)</f>
        <v>679.77275213509199</v>
      </c>
      <c r="H194" s="193">
        <f t="shared" si="3"/>
        <v>-76.147247864907968</v>
      </c>
    </row>
    <row r="195" spans="1:8" ht="12.6" customHeight="1" x14ac:dyDescent="0.3">
      <c r="A195" s="181" t="s">
        <v>1353</v>
      </c>
      <c r="B195" s="182" t="s">
        <v>1354</v>
      </c>
      <c r="C195" s="183">
        <v>682.9</v>
      </c>
      <c r="D195" s="184">
        <v>682.9</v>
      </c>
      <c r="E195" s="185" t="s">
        <v>4513</v>
      </c>
      <c r="F195" s="186" t="s">
        <v>2900</v>
      </c>
      <c r="G195" s="83">
        <f>VLOOKUP(A195,РАСЧЕТ!A198:AW1555,49,0)</f>
        <v>614.11288403113429</v>
      </c>
      <c r="H195" s="193">
        <f t="shared" si="3"/>
        <v>-68.787115968865692</v>
      </c>
    </row>
    <row r="196" spans="1:8" ht="12.6" customHeight="1" x14ac:dyDescent="0.3">
      <c r="A196" s="181" t="s">
        <v>2159</v>
      </c>
      <c r="B196" s="182" t="s">
        <v>2160</v>
      </c>
      <c r="C196" s="183">
        <v>597</v>
      </c>
      <c r="D196" s="184">
        <v>597</v>
      </c>
      <c r="E196" s="185" t="s">
        <v>4513</v>
      </c>
      <c r="F196" s="186" t="s">
        <v>2901</v>
      </c>
      <c r="G196" s="83">
        <f>VLOOKUP(A196,РАСЧЕТ!A199:AW1556,49,0)</f>
        <v>536.86598037941917</v>
      </c>
      <c r="H196" s="193">
        <f t="shared" si="3"/>
        <v>-60.13401962058083</v>
      </c>
    </row>
    <row r="197" spans="1:8" ht="12.6" customHeight="1" x14ac:dyDescent="0.3">
      <c r="A197" s="181" t="s">
        <v>1890</v>
      </c>
      <c r="B197" s="182" t="s">
        <v>1891</v>
      </c>
      <c r="C197" s="183">
        <v>755.92</v>
      </c>
      <c r="D197" s="184">
        <v>755.92</v>
      </c>
      <c r="E197" s="185" t="s">
        <v>4513</v>
      </c>
      <c r="F197" s="186" t="s">
        <v>2902</v>
      </c>
      <c r="G197" s="83">
        <f>VLOOKUP(A197,РАСЧЕТ!A200:AW1557,49,0)</f>
        <v>679.77275213509199</v>
      </c>
      <c r="H197" s="193">
        <f t="shared" si="3"/>
        <v>-76.147247864907968</v>
      </c>
    </row>
    <row r="198" spans="1:8" ht="12.6" customHeight="1" x14ac:dyDescent="0.3">
      <c r="A198" s="181" t="s">
        <v>1310</v>
      </c>
      <c r="B198" s="182" t="s">
        <v>1311</v>
      </c>
      <c r="C198" s="183">
        <v>661.43</v>
      </c>
      <c r="D198" s="184">
        <v>661.43</v>
      </c>
      <c r="E198" s="185" t="s">
        <v>4513</v>
      </c>
      <c r="F198" s="186" t="s">
        <v>2903</v>
      </c>
      <c r="G198" s="83">
        <f>VLOOKUP(A198,РАСЧЕТ!A201:AW1558,49,0)</f>
        <v>594.80115811820542</v>
      </c>
      <c r="H198" s="193">
        <f t="shared" si="3"/>
        <v>-66.628841881794528</v>
      </c>
    </row>
    <row r="199" spans="1:8" ht="12.6" customHeight="1" x14ac:dyDescent="0.3">
      <c r="A199" s="181" t="s">
        <v>1475</v>
      </c>
      <c r="B199" s="182" t="s">
        <v>1476</v>
      </c>
      <c r="C199" s="183">
        <v>597</v>
      </c>
      <c r="D199" s="184">
        <v>597</v>
      </c>
      <c r="E199" s="185" t="s">
        <v>4513</v>
      </c>
      <c r="F199" s="186" t="s">
        <v>2904</v>
      </c>
      <c r="G199" s="83">
        <f>VLOOKUP(A199,РАСЧЕТ!A202:AW1559,49,0)</f>
        <v>536.86598037941917</v>
      </c>
      <c r="H199" s="193">
        <f t="shared" si="3"/>
        <v>-60.13401962058083</v>
      </c>
    </row>
    <row r="200" spans="1:8" ht="12.6" customHeight="1" x14ac:dyDescent="0.3">
      <c r="A200" s="181" t="s">
        <v>2327</v>
      </c>
      <c r="B200" s="182" t="s">
        <v>2328</v>
      </c>
      <c r="C200" s="183">
        <v>773.09</v>
      </c>
      <c r="D200" s="184">
        <v>773.09</v>
      </c>
      <c r="E200" s="185" t="s">
        <v>4513</v>
      </c>
      <c r="F200" s="186" t="s">
        <v>2905</v>
      </c>
      <c r="G200" s="83">
        <f>VLOOKUP(A200,РАСЧЕТ!A203:AW1560,49,0)</f>
        <v>695.2221328654349</v>
      </c>
      <c r="H200" s="193">
        <f t="shared" si="3"/>
        <v>-77.867867134565131</v>
      </c>
    </row>
    <row r="201" spans="1:8" ht="12.6" customHeight="1" x14ac:dyDescent="0.3">
      <c r="A201" s="181" t="s">
        <v>1553</v>
      </c>
      <c r="B201" s="182" t="s">
        <v>1554</v>
      </c>
      <c r="C201" s="183">
        <v>648.54</v>
      </c>
      <c r="D201" s="184">
        <v>648.54</v>
      </c>
      <c r="E201" s="185" t="s">
        <v>4513</v>
      </c>
      <c r="F201" s="186" t="s">
        <v>2906</v>
      </c>
      <c r="G201" s="83">
        <f>VLOOKUP(A201,РАСЧЕТ!A204:AW1561,49,0)</f>
        <v>583.21412257044813</v>
      </c>
      <c r="H201" s="193">
        <f t="shared" si="3"/>
        <v>-65.325877429551838</v>
      </c>
    </row>
    <row r="202" spans="1:8" ht="12.6" customHeight="1" x14ac:dyDescent="0.3">
      <c r="A202" s="181" t="s">
        <v>682</v>
      </c>
      <c r="B202" s="182" t="s">
        <v>683</v>
      </c>
      <c r="C202" s="183">
        <v>648.54</v>
      </c>
      <c r="D202" s="184">
        <v>648.54</v>
      </c>
      <c r="E202" s="185" t="s">
        <v>4513</v>
      </c>
      <c r="F202" s="186" t="s">
        <v>2907</v>
      </c>
      <c r="G202" s="83">
        <f>VLOOKUP(A202,РАСЧЕТ!A205:AW1562,49,0)</f>
        <v>583.21412257044813</v>
      </c>
      <c r="H202" s="193">
        <f t="shared" si="3"/>
        <v>-65.325877429551838</v>
      </c>
    </row>
    <row r="203" spans="1:8" ht="12.6" customHeight="1" x14ac:dyDescent="0.3">
      <c r="A203" s="181" t="s">
        <v>1831</v>
      </c>
      <c r="B203" s="182" t="s">
        <v>1832</v>
      </c>
      <c r="C203" s="183">
        <v>584.12</v>
      </c>
      <c r="D203" s="184">
        <v>584.12</v>
      </c>
      <c r="E203" s="185" t="s">
        <v>4513</v>
      </c>
      <c r="F203" s="186" t="s">
        <v>2908</v>
      </c>
      <c r="G203" s="83">
        <f>VLOOKUP(A203,РАСЧЕТ!A206:AW1563,49,0)</f>
        <v>525.27894483166199</v>
      </c>
      <c r="H203" s="193">
        <f t="shared" si="3"/>
        <v>-58.841055168338016</v>
      </c>
    </row>
    <row r="204" spans="1:8" ht="12.6" customHeight="1" x14ac:dyDescent="0.3">
      <c r="A204" s="181" t="s">
        <v>1568</v>
      </c>
      <c r="B204" s="182" t="s">
        <v>1569</v>
      </c>
      <c r="C204" s="183">
        <v>584.12</v>
      </c>
      <c r="D204" s="184">
        <v>584.12</v>
      </c>
      <c r="E204" s="185" t="s">
        <v>4513</v>
      </c>
      <c r="F204" s="186" t="s">
        <v>2677</v>
      </c>
      <c r="G204" s="83">
        <f>VLOOKUP(A204,РАСЧЕТ!A207:AW1564,49,0)</f>
        <v>525.27894483166199</v>
      </c>
      <c r="H204" s="193">
        <f t="shared" si="3"/>
        <v>-58.841055168338016</v>
      </c>
    </row>
    <row r="205" spans="1:8" ht="12.6" customHeight="1" x14ac:dyDescent="0.3">
      <c r="A205" s="181" t="s">
        <v>1791</v>
      </c>
      <c r="B205" s="182" t="s">
        <v>1792</v>
      </c>
      <c r="C205" s="183">
        <v>721.55</v>
      </c>
      <c r="D205" s="184">
        <v>721.55</v>
      </c>
      <c r="E205" s="185" t="s">
        <v>4513</v>
      </c>
      <c r="F205" s="186" t="s">
        <v>2909</v>
      </c>
      <c r="G205" s="83">
        <f>VLOOKUP(A205,РАСЧЕТ!A208:AW1565,49,0)</f>
        <v>648.87399067440595</v>
      </c>
      <c r="H205" s="193">
        <f t="shared" si="3"/>
        <v>-72.676009325594009</v>
      </c>
    </row>
    <row r="206" spans="1:8" ht="12.6" customHeight="1" x14ac:dyDescent="0.3">
      <c r="A206" s="181" t="s">
        <v>2121</v>
      </c>
      <c r="B206" s="182" t="s">
        <v>2122</v>
      </c>
      <c r="C206" s="183">
        <v>674.31</v>
      </c>
      <c r="D206" s="184">
        <v>674.31</v>
      </c>
      <c r="E206" s="185" t="s">
        <v>4513</v>
      </c>
      <c r="F206" s="186" t="s">
        <v>2910</v>
      </c>
      <c r="G206" s="83">
        <f>VLOOKUP(A206,РАСЧЕТ!A209:AW1566,49,0)</f>
        <v>606.3881936659626</v>
      </c>
      <c r="H206" s="193">
        <f t="shared" si="3"/>
        <v>-67.921806334037342</v>
      </c>
    </row>
    <row r="207" spans="1:8" ht="12.6" customHeight="1" x14ac:dyDescent="0.3">
      <c r="A207" s="181" t="s">
        <v>797</v>
      </c>
      <c r="B207" s="182" t="s">
        <v>798</v>
      </c>
      <c r="C207" s="183">
        <v>584.12</v>
      </c>
      <c r="D207" s="184">
        <v>584.12</v>
      </c>
      <c r="E207" s="185" t="s">
        <v>4513</v>
      </c>
      <c r="F207" s="186" t="s">
        <v>2911</v>
      </c>
      <c r="G207" s="83">
        <f>VLOOKUP(A207,РАСЧЕТ!A210:AW1567,49,0)</f>
        <v>525.27894483166199</v>
      </c>
      <c r="H207" s="193">
        <f t="shared" si="3"/>
        <v>-58.841055168338016</v>
      </c>
    </row>
    <row r="208" spans="1:8" ht="12.6" customHeight="1" x14ac:dyDescent="0.3">
      <c r="A208" s="181" t="s">
        <v>520</v>
      </c>
      <c r="B208" s="182" t="s">
        <v>521</v>
      </c>
      <c r="C208" s="183">
        <v>743.03</v>
      </c>
      <c r="D208" s="184">
        <v>743.03</v>
      </c>
      <c r="E208" s="185" t="s">
        <v>4513</v>
      </c>
      <c r="F208" s="186" t="s">
        <v>2912</v>
      </c>
      <c r="G208" s="83">
        <f>VLOOKUP(A208,РАСЧЕТ!A211:AW1568,49,0)</f>
        <v>668.1857165873347</v>
      </c>
      <c r="H208" s="193">
        <f t="shared" si="3"/>
        <v>-74.844283412665277</v>
      </c>
    </row>
    <row r="209" spans="1:8" ht="12.6" customHeight="1" x14ac:dyDescent="0.3">
      <c r="A209" s="181" t="s">
        <v>1373</v>
      </c>
      <c r="B209" s="182" t="s">
        <v>1374</v>
      </c>
      <c r="C209" s="183">
        <v>674.31</v>
      </c>
      <c r="D209" s="184">
        <v>674.31</v>
      </c>
      <c r="E209" s="185" t="s">
        <v>4513</v>
      </c>
      <c r="F209" s="186" t="s">
        <v>2913</v>
      </c>
      <c r="G209" s="83">
        <f>VLOOKUP(A209,РАСЧЕТ!A212:AW1569,49,0)</f>
        <v>606.3881936659626</v>
      </c>
      <c r="H209" s="193">
        <f t="shared" si="3"/>
        <v>-67.921806334037342</v>
      </c>
    </row>
    <row r="210" spans="1:8" ht="12.6" customHeight="1" x14ac:dyDescent="0.3">
      <c r="A210" s="181" t="s">
        <v>1355</v>
      </c>
      <c r="B210" s="182" t="s">
        <v>1356</v>
      </c>
      <c r="C210" s="183">
        <v>584.12</v>
      </c>
      <c r="D210" s="184">
        <v>584.12</v>
      </c>
      <c r="E210" s="185" t="s">
        <v>4513</v>
      </c>
      <c r="F210" s="186" t="s">
        <v>2914</v>
      </c>
      <c r="G210" s="83">
        <f>VLOOKUP(A210,РАСЧЕТ!A213:AW1570,49,0)</f>
        <v>525.27894483166199</v>
      </c>
      <c r="H210" s="193">
        <f t="shared" si="3"/>
        <v>-58.841055168338016</v>
      </c>
    </row>
    <row r="211" spans="1:8" ht="12.6" customHeight="1" x14ac:dyDescent="0.3">
      <c r="A211" s="181" t="s">
        <v>522</v>
      </c>
      <c r="B211" s="182" t="s">
        <v>523</v>
      </c>
      <c r="C211" s="183">
        <v>743.03</v>
      </c>
      <c r="D211" s="184">
        <v>743.03</v>
      </c>
      <c r="E211" s="185" t="s">
        <v>4513</v>
      </c>
      <c r="F211" s="186" t="s">
        <v>2915</v>
      </c>
      <c r="G211" s="83">
        <f>VLOOKUP(A211,РАСЧЕТ!A214:AW1571,49,0)</f>
        <v>668.1857165873347</v>
      </c>
      <c r="H211" s="193">
        <f t="shared" si="3"/>
        <v>-74.844283412665277</v>
      </c>
    </row>
    <row r="212" spans="1:8" ht="12.6" customHeight="1" x14ac:dyDescent="0.3">
      <c r="A212" s="181" t="s">
        <v>1477</v>
      </c>
      <c r="B212" s="182" t="s">
        <v>1478</v>
      </c>
      <c r="C212" s="183">
        <v>674.31</v>
      </c>
      <c r="D212" s="184">
        <v>674.31</v>
      </c>
      <c r="E212" s="185" t="s">
        <v>4513</v>
      </c>
      <c r="F212" s="186" t="s">
        <v>2916</v>
      </c>
      <c r="G212" s="83">
        <f>VLOOKUP(A212,РАСЧЕТ!A215:AW1572,49,0)</f>
        <v>606.3881936659626</v>
      </c>
      <c r="H212" s="193">
        <f t="shared" si="3"/>
        <v>-67.921806334037342</v>
      </c>
    </row>
    <row r="213" spans="1:8" ht="12.6" customHeight="1" x14ac:dyDescent="0.3">
      <c r="A213" s="181" t="s">
        <v>1521</v>
      </c>
      <c r="B213" s="182" t="s">
        <v>1522</v>
      </c>
      <c r="C213" s="183">
        <v>584.12</v>
      </c>
      <c r="D213" s="184">
        <v>584.12</v>
      </c>
      <c r="E213" s="185" t="s">
        <v>4513</v>
      </c>
      <c r="F213" s="186" t="s">
        <v>2917</v>
      </c>
      <c r="G213" s="83">
        <f>VLOOKUP(A213,РАСЧЕТ!A216:AW1573,49,0)</f>
        <v>525.27894483166199</v>
      </c>
      <c r="H213" s="193">
        <f t="shared" si="3"/>
        <v>-58.841055168338016</v>
      </c>
    </row>
    <row r="214" spans="1:8" ht="12.6" customHeight="1" x14ac:dyDescent="0.3">
      <c r="A214" s="181" t="s">
        <v>1835</v>
      </c>
      <c r="B214" s="182" t="s">
        <v>1836</v>
      </c>
      <c r="C214" s="183">
        <v>743.03</v>
      </c>
      <c r="D214" s="184">
        <v>743.03</v>
      </c>
      <c r="E214" s="185" t="s">
        <v>4513</v>
      </c>
      <c r="F214" s="186" t="s">
        <v>2918</v>
      </c>
      <c r="G214" s="83">
        <f>VLOOKUP(A214,РАСЧЕТ!A217:AW1574,49,0)</f>
        <v>668.1857165873347</v>
      </c>
      <c r="H214" s="193">
        <f t="shared" si="3"/>
        <v>-74.844283412665277</v>
      </c>
    </row>
    <row r="215" spans="1:8" ht="12.6" customHeight="1" x14ac:dyDescent="0.3">
      <c r="A215" s="181" t="s">
        <v>2123</v>
      </c>
      <c r="B215" s="182" t="s">
        <v>2124</v>
      </c>
      <c r="C215" s="183">
        <v>738.74</v>
      </c>
      <c r="D215" s="184">
        <v>738.74</v>
      </c>
      <c r="E215" s="185" t="s">
        <v>4513</v>
      </c>
      <c r="F215" s="186" t="s">
        <v>2678</v>
      </c>
      <c r="G215" s="83">
        <f>VLOOKUP(A215,РАСЧЕТ!A218:AW1575,49,0)</f>
        <v>664.32337140474897</v>
      </c>
      <c r="H215" s="193">
        <f t="shared" si="3"/>
        <v>-74.416628595251041</v>
      </c>
    </row>
    <row r="216" spans="1:8" ht="12.6" customHeight="1" x14ac:dyDescent="0.3">
      <c r="A216" s="181" t="s">
        <v>1627</v>
      </c>
      <c r="B216" s="182" t="s">
        <v>1628</v>
      </c>
      <c r="C216" s="183">
        <v>661.43</v>
      </c>
      <c r="D216" s="184">
        <v>661.43</v>
      </c>
      <c r="E216" s="185" t="s">
        <v>4513</v>
      </c>
      <c r="F216" s="186" t="s">
        <v>2919</v>
      </c>
      <c r="G216" s="83">
        <f>VLOOKUP(A216,РАСЧЕТ!A219:AW1576,49,0)</f>
        <v>594.80115811820542</v>
      </c>
      <c r="H216" s="193">
        <f t="shared" si="3"/>
        <v>-66.628841881794528</v>
      </c>
    </row>
    <row r="217" spans="1:8" ht="12.6" customHeight="1" x14ac:dyDescent="0.3">
      <c r="A217" s="181" t="s">
        <v>2225</v>
      </c>
      <c r="B217" s="182" t="s">
        <v>2226</v>
      </c>
      <c r="C217" s="183">
        <v>584.12</v>
      </c>
      <c r="D217" s="184">
        <v>584.12</v>
      </c>
      <c r="E217" s="185" t="s">
        <v>4513</v>
      </c>
      <c r="F217" s="186" t="s">
        <v>2920</v>
      </c>
      <c r="G217" s="83">
        <f>VLOOKUP(A217,РАСЧЕТ!A220:AW1577,49,0)</f>
        <v>525.27894483166199</v>
      </c>
      <c r="H217" s="193">
        <f t="shared" si="3"/>
        <v>-58.841055168338016</v>
      </c>
    </row>
    <row r="218" spans="1:8" ht="12.6" customHeight="1" x14ac:dyDescent="0.3">
      <c r="A218" s="181" t="s">
        <v>2627</v>
      </c>
      <c r="B218" s="182" t="s">
        <v>2186</v>
      </c>
      <c r="C218" s="183">
        <v>730.14</v>
      </c>
      <c r="D218" s="184">
        <v>730.14</v>
      </c>
      <c r="E218" s="185" t="s">
        <v>4513</v>
      </c>
      <c r="F218" s="186" t="s">
        <v>3854</v>
      </c>
      <c r="G218" s="83">
        <f>VLOOKUP(A218,РАСЧЕТ!A221:AW1578,49,0)</f>
        <v>656.59868103957751</v>
      </c>
      <c r="H218" s="193">
        <f t="shared" si="3"/>
        <v>-73.541318960422473</v>
      </c>
    </row>
    <row r="219" spans="1:8" ht="12.6" customHeight="1" x14ac:dyDescent="0.3">
      <c r="A219" s="181" t="s">
        <v>2617</v>
      </c>
      <c r="B219" s="182" t="s">
        <v>524</v>
      </c>
      <c r="C219" s="183">
        <v>661.43</v>
      </c>
      <c r="D219" s="184">
        <v>661.43</v>
      </c>
      <c r="E219" s="185" t="s">
        <v>4513</v>
      </c>
      <c r="F219" s="186" t="s">
        <v>3859</v>
      </c>
      <c r="G219" s="83">
        <f>VLOOKUP(A219,РАСЧЕТ!A222:AW1579,49,0)</f>
        <v>594.80115811820542</v>
      </c>
      <c r="H219" s="193">
        <f t="shared" si="3"/>
        <v>-66.628841881794528</v>
      </c>
    </row>
    <row r="220" spans="1:8" ht="12.6" customHeight="1" x14ac:dyDescent="0.3">
      <c r="A220" s="181" t="s">
        <v>1892</v>
      </c>
      <c r="B220" s="182" t="s">
        <v>1893</v>
      </c>
      <c r="C220" s="183">
        <v>584.12</v>
      </c>
      <c r="D220" s="184">
        <v>584.12</v>
      </c>
      <c r="E220" s="185" t="s">
        <v>4513</v>
      </c>
      <c r="F220" s="186" t="s">
        <v>2921</v>
      </c>
      <c r="G220" s="83">
        <f>VLOOKUP(A220,РАСЧЕТ!A223:AW1580,49,0)</f>
        <v>525.27894483166199</v>
      </c>
      <c r="H220" s="193">
        <f t="shared" si="3"/>
        <v>-58.841055168338016</v>
      </c>
    </row>
    <row r="221" spans="1:8" ht="12.6" customHeight="1" x14ac:dyDescent="0.3">
      <c r="A221" s="181" t="s">
        <v>2406</v>
      </c>
      <c r="B221" s="182" t="s">
        <v>2407</v>
      </c>
      <c r="C221" s="183">
        <v>730.14</v>
      </c>
      <c r="D221" s="184">
        <v>730.14</v>
      </c>
      <c r="E221" s="185" t="s">
        <v>4513</v>
      </c>
      <c r="F221" s="186" t="s">
        <v>2922</v>
      </c>
      <c r="G221" s="83">
        <f>VLOOKUP(A221,РАСЧЕТ!A224:AW1581,49,0)</f>
        <v>656.59868103957751</v>
      </c>
      <c r="H221" s="193">
        <f t="shared" si="3"/>
        <v>-73.541318960422473</v>
      </c>
    </row>
    <row r="222" spans="1:8" ht="12.6" customHeight="1" x14ac:dyDescent="0.3">
      <c r="A222" s="181" t="s">
        <v>1300</v>
      </c>
      <c r="B222" s="182" t="s">
        <v>1301</v>
      </c>
      <c r="C222" s="183">
        <v>661.43</v>
      </c>
      <c r="D222" s="184">
        <v>661.43</v>
      </c>
      <c r="E222" s="185" t="s">
        <v>4513</v>
      </c>
      <c r="F222" s="186" t="s">
        <v>2923</v>
      </c>
      <c r="G222" s="83">
        <f>VLOOKUP(A222,РАСЧЕТ!A225:AW1582,49,0)</f>
        <v>594.80115811820542</v>
      </c>
      <c r="H222" s="193">
        <f t="shared" si="3"/>
        <v>-66.628841881794528</v>
      </c>
    </row>
    <row r="223" spans="1:8" ht="12.6" customHeight="1" x14ac:dyDescent="0.3">
      <c r="A223" s="181" t="s">
        <v>2304</v>
      </c>
      <c r="B223" s="182" t="s">
        <v>2305</v>
      </c>
      <c r="C223" s="183">
        <v>452.22</v>
      </c>
      <c r="D223" s="184">
        <v>452.22</v>
      </c>
      <c r="E223" s="185" t="s">
        <v>4513</v>
      </c>
      <c r="F223" s="186" t="s">
        <v>2924</v>
      </c>
      <c r="G223" s="83">
        <f>VLOOKUP(A223,РАСЧЕТ!A226:AW1583,49,0)</f>
        <v>406.6675701922544</v>
      </c>
      <c r="H223" s="193">
        <f t="shared" si="3"/>
        <v>-45.552429807745625</v>
      </c>
    </row>
    <row r="224" spans="1:8" ht="12.6" customHeight="1" x14ac:dyDescent="0.3">
      <c r="A224" s="181" t="s">
        <v>3969</v>
      </c>
      <c r="B224" s="182" t="s">
        <v>2305</v>
      </c>
      <c r="C224" s="183">
        <v>131.9</v>
      </c>
      <c r="D224" s="184">
        <v>131.9</v>
      </c>
      <c r="E224" s="185" t="s">
        <v>4523</v>
      </c>
      <c r="F224" s="186" t="s">
        <v>4524</v>
      </c>
      <c r="G224" s="83">
        <f>VLOOKUP(A224,РАСЧЕТ!A227:AW1584,49,0)</f>
        <v>118.61137463940754</v>
      </c>
      <c r="H224" s="193">
        <f t="shared" si="3"/>
        <v>-13.288625360592462</v>
      </c>
    </row>
    <row r="225" spans="1:8" ht="12.6" customHeight="1" x14ac:dyDescent="0.3">
      <c r="A225" s="181" t="s">
        <v>2259</v>
      </c>
      <c r="B225" s="182" t="s">
        <v>2260</v>
      </c>
      <c r="C225" s="183">
        <v>730.14</v>
      </c>
      <c r="D225" s="184">
        <v>730.14</v>
      </c>
      <c r="E225" s="185" t="s">
        <v>4513</v>
      </c>
      <c r="F225" s="186" t="s">
        <v>2925</v>
      </c>
      <c r="G225" s="83">
        <f>VLOOKUP(A225,РАСЧЕТ!A228:AW1585,49,0)</f>
        <v>656.59868103957751</v>
      </c>
      <c r="H225" s="193">
        <f t="shared" si="3"/>
        <v>-73.541318960422473</v>
      </c>
    </row>
    <row r="226" spans="1:8" ht="12.6" customHeight="1" x14ac:dyDescent="0.3">
      <c r="A226" s="181" t="s">
        <v>1292</v>
      </c>
      <c r="B226" s="182" t="s">
        <v>1293</v>
      </c>
      <c r="C226" s="183">
        <v>635.66</v>
      </c>
      <c r="D226" s="184">
        <v>635.66</v>
      </c>
      <c r="E226" s="185" t="s">
        <v>4513</v>
      </c>
      <c r="F226" s="186" t="s">
        <v>2926</v>
      </c>
      <c r="G226" s="83">
        <f>VLOOKUP(A226,РАСЧЕТ!A229:AW1586,49,0)</f>
        <v>571.62708702269094</v>
      </c>
      <c r="H226" s="193">
        <f t="shared" si="3"/>
        <v>-64.032912977309024</v>
      </c>
    </row>
    <row r="227" spans="1:8" ht="12.6" customHeight="1" x14ac:dyDescent="0.3">
      <c r="A227" s="181" t="s">
        <v>2202</v>
      </c>
      <c r="B227" s="182" t="s">
        <v>2203</v>
      </c>
      <c r="C227" s="188"/>
      <c r="D227" s="189"/>
      <c r="E227" s="185" t="s">
        <v>4513</v>
      </c>
      <c r="F227" s="186" t="s">
        <v>2653</v>
      </c>
      <c r="G227" s="83">
        <f>VLOOKUP(A227,РАСЧЕТ!A230:AW1587,49,0)</f>
        <v>0</v>
      </c>
      <c r="H227" s="193">
        <f t="shared" si="3"/>
        <v>0</v>
      </c>
    </row>
    <row r="228" spans="1:8" ht="12.6" customHeight="1" x14ac:dyDescent="0.3">
      <c r="A228" s="181" t="s">
        <v>3970</v>
      </c>
      <c r="B228" s="182" t="s">
        <v>2203</v>
      </c>
      <c r="C228" s="183">
        <v>743.03</v>
      </c>
      <c r="D228" s="184">
        <v>743.03</v>
      </c>
      <c r="E228" s="185" t="s">
        <v>4525</v>
      </c>
      <c r="F228" s="186" t="s">
        <v>4526</v>
      </c>
      <c r="G228" s="83">
        <f>VLOOKUP(A228,РАСЧЕТ!A231:AW1588,49,0)</f>
        <v>668.1857165873347</v>
      </c>
      <c r="H228" s="193">
        <f t="shared" si="3"/>
        <v>-74.844283412665277</v>
      </c>
    </row>
    <row r="229" spans="1:8" ht="12.6" customHeight="1" x14ac:dyDescent="0.3">
      <c r="A229" s="181" t="s">
        <v>882</v>
      </c>
      <c r="B229" s="182" t="s">
        <v>883</v>
      </c>
      <c r="C229" s="183">
        <v>648.54</v>
      </c>
      <c r="D229" s="184">
        <v>648.54</v>
      </c>
      <c r="E229" s="185" t="s">
        <v>4513</v>
      </c>
      <c r="F229" s="186" t="s">
        <v>2679</v>
      </c>
      <c r="G229" s="83">
        <f>VLOOKUP(A229,РАСЧЕТ!A232:AW1589,49,0)</f>
        <v>583.21412257044813</v>
      </c>
      <c r="H229" s="193">
        <f t="shared" si="3"/>
        <v>-65.325877429551838</v>
      </c>
    </row>
    <row r="230" spans="1:8" ht="12.6" customHeight="1" x14ac:dyDescent="0.3">
      <c r="A230" s="181" t="s">
        <v>2626</v>
      </c>
      <c r="B230" s="182" t="s">
        <v>1921</v>
      </c>
      <c r="C230" s="183">
        <v>584.12</v>
      </c>
      <c r="D230" s="184">
        <v>584.12</v>
      </c>
      <c r="E230" s="185" t="s">
        <v>4513</v>
      </c>
      <c r="F230" s="186" t="s">
        <v>3870</v>
      </c>
      <c r="G230" s="83">
        <f>VLOOKUP(A230,РАСЧЕТ!A233:AW1590,49,0)</f>
        <v>525.27894483166199</v>
      </c>
      <c r="H230" s="193">
        <f t="shared" si="3"/>
        <v>-58.841055168338016</v>
      </c>
    </row>
    <row r="231" spans="1:8" ht="12.6" customHeight="1" x14ac:dyDescent="0.3">
      <c r="A231" s="181" t="s">
        <v>618</v>
      </c>
      <c r="B231" s="182" t="s">
        <v>619</v>
      </c>
      <c r="C231" s="183">
        <v>704.38</v>
      </c>
      <c r="D231" s="184">
        <v>704.38</v>
      </c>
      <c r="E231" s="185" t="s">
        <v>4513</v>
      </c>
      <c r="F231" s="186" t="s">
        <v>2927</v>
      </c>
      <c r="G231" s="83">
        <f>VLOOKUP(A231,РАСЧЕТ!A234:AW1591,49,0)</f>
        <v>633.42460994406292</v>
      </c>
      <c r="H231" s="193">
        <f t="shared" si="3"/>
        <v>-70.955390055937073</v>
      </c>
    </row>
    <row r="232" spans="1:8" ht="12.6" customHeight="1" x14ac:dyDescent="0.3">
      <c r="A232" s="181" t="s">
        <v>1296</v>
      </c>
      <c r="B232" s="182" t="s">
        <v>1297</v>
      </c>
      <c r="C232" s="183">
        <v>631.36</v>
      </c>
      <c r="D232" s="184">
        <v>631.36</v>
      </c>
      <c r="E232" s="185" t="s">
        <v>4513</v>
      </c>
      <c r="F232" s="186" t="s">
        <v>2928</v>
      </c>
      <c r="G232" s="83">
        <f>VLOOKUP(A232,РАСЧЕТ!A235:AW1592,49,0)</f>
        <v>567.76474184010522</v>
      </c>
      <c r="H232" s="193">
        <f t="shared" si="3"/>
        <v>-63.595258159894797</v>
      </c>
    </row>
    <row r="233" spans="1:8" ht="12.6" customHeight="1" x14ac:dyDescent="0.3">
      <c r="A233" s="181" t="s">
        <v>1216</v>
      </c>
      <c r="B233" s="182" t="s">
        <v>1217</v>
      </c>
      <c r="C233" s="183">
        <v>652.84</v>
      </c>
      <c r="D233" s="184">
        <v>652.84</v>
      </c>
      <c r="E233" s="185" t="s">
        <v>4513</v>
      </c>
      <c r="F233" s="186" t="s">
        <v>2929</v>
      </c>
      <c r="G233" s="83">
        <f>VLOOKUP(A233,РАСЧЕТ!A236:AW1593,49,0)</f>
        <v>587.07646775303397</v>
      </c>
      <c r="H233" s="193">
        <f t="shared" si="3"/>
        <v>-65.763532246966065</v>
      </c>
    </row>
    <row r="234" spans="1:8" ht="12.6" customHeight="1" x14ac:dyDescent="0.3">
      <c r="A234" s="181" t="s">
        <v>2161</v>
      </c>
      <c r="B234" s="182" t="s">
        <v>2162</v>
      </c>
      <c r="C234" s="183">
        <v>584.12</v>
      </c>
      <c r="D234" s="184">
        <v>584.12</v>
      </c>
      <c r="E234" s="185" t="s">
        <v>4513</v>
      </c>
      <c r="F234" s="186" t="s">
        <v>2930</v>
      </c>
      <c r="G234" s="83">
        <f>VLOOKUP(A234,РАСЧЕТ!A237:AW1594,49,0)</f>
        <v>525.27894483166199</v>
      </c>
      <c r="H234" s="193">
        <f t="shared" si="3"/>
        <v>-58.841055168338016</v>
      </c>
    </row>
    <row r="235" spans="1:8" ht="12.6" customHeight="1" x14ac:dyDescent="0.3">
      <c r="A235" s="181" t="s">
        <v>1601</v>
      </c>
      <c r="B235" s="182" t="s">
        <v>1602</v>
      </c>
      <c r="C235" s="183">
        <v>717.27</v>
      </c>
      <c r="D235" s="184">
        <v>717.27</v>
      </c>
      <c r="E235" s="185" t="s">
        <v>4513</v>
      </c>
      <c r="F235" s="186" t="s">
        <v>2931</v>
      </c>
      <c r="G235" s="83">
        <f>VLOOKUP(A235,РАСЧЕТ!A238:AW1595,49,0)</f>
        <v>645.0116454918201</v>
      </c>
      <c r="H235" s="193">
        <f t="shared" si="3"/>
        <v>-72.258354508179877</v>
      </c>
    </row>
    <row r="236" spans="1:8" ht="12.6" customHeight="1" x14ac:dyDescent="0.3">
      <c r="A236" s="181" t="s">
        <v>1375</v>
      </c>
      <c r="B236" s="182" t="s">
        <v>1376</v>
      </c>
      <c r="C236" s="183">
        <v>670.01</v>
      </c>
      <c r="D236" s="184">
        <v>670.01</v>
      </c>
      <c r="E236" s="185" t="s">
        <v>4513</v>
      </c>
      <c r="F236" s="186" t="s">
        <v>2932</v>
      </c>
      <c r="G236" s="83">
        <f>VLOOKUP(A236,РАСЧЕТ!A239:AW1596,49,0)</f>
        <v>602.52584848337688</v>
      </c>
      <c r="H236" s="193">
        <f t="shared" si="3"/>
        <v>-67.484151516623115</v>
      </c>
    </row>
    <row r="237" spans="1:8" ht="12.6" customHeight="1" x14ac:dyDescent="0.3">
      <c r="A237" s="181" t="s">
        <v>884</v>
      </c>
      <c r="B237" s="182" t="s">
        <v>885</v>
      </c>
      <c r="C237" s="183">
        <v>584.12</v>
      </c>
      <c r="D237" s="184">
        <v>584.12</v>
      </c>
      <c r="E237" s="185" t="s">
        <v>4513</v>
      </c>
      <c r="F237" s="186" t="s">
        <v>2933</v>
      </c>
      <c r="G237" s="83">
        <f>VLOOKUP(A237,РАСЧЕТ!A240:AW1597,49,0)</f>
        <v>525.27894483166199</v>
      </c>
      <c r="H237" s="193">
        <f t="shared" si="3"/>
        <v>-58.841055168338016</v>
      </c>
    </row>
    <row r="238" spans="1:8" ht="12.6" customHeight="1" x14ac:dyDescent="0.3">
      <c r="A238" s="181" t="s">
        <v>799</v>
      </c>
      <c r="B238" s="182" t="s">
        <v>800</v>
      </c>
      <c r="C238" s="183">
        <v>743.03</v>
      </c>
      <c r="D238" s="184">
        <v>743.03</v>
      </c>
      <c r="E238" s="185" t="s">
        <v>4513</v>
      </c>
      <c r="F238" s="186" t="s">
        <v>2934</v>
      </c>
      <c r="G238" s="83">
        <f>VLOOKUP(A238,РАСЧЕТ!A241:AW1598,49,0)</f>
        <v>668.1857165873347</v>
      </c>
      <c r="H238" s="193">
        <f t="shared" si="3"/>
        <v>-74.844283412665277</v>
      </c>
    </row>
    <row r="239" spans="1:8" ht="12.6" customHeight="1" x14ac:dyDescent="0.3">
      <c r="A239" s="181" t="s">
        <v>1775</v>
      </c>
      <c r="B239" s="182" t="s">
        <v>1776</v>
      </c>
      <c r="C239" s="183">
        <v>584.12</v>
      </c>
      <c r="D239" s="184">
        <v>584.12</v>
      </c>
      <c r="E239" s="185" t="s">
        <v>4513</v>
      </c>
      <c r="F239" s="186" t="s">
        <v>2680</v>
      </c>
      <c r="G239" s="83">
        <f>VLOOKUP(A239,РАСЧЕТ!A242:AW1599,49,0)</f>
        <v>525.27894483166199</v>
      </c>
      <c r="H239" s="193">
        <f t="shared" si="3"/>
        <v>-58.841055168338016</v>
      </c>
    </row>
    <row r="240" spans="1:8" ht="12.6" customHeight="1" x14ac:dyDescent="0.3">
      <c r="A240" s="181" t="s">
        <v>829</v>
      </c>
      <c r="B240" s="182" t="s">
        <v>830</v>
      </c>
      <c r="C240" s="183">
        <v>717.27</v>
      </c>
      <c r="D240" s="184">
        <v>717.27</v>
      </c>
      <c r="E240" s="185" t="s">
        <v>4513</v>
      </c>
      <c r="F240" s="186" t="s">
        <v>2681</v>
      </c>
      <c r="G240" s="83">
        <f>VLOOKUP(A240,РАСЧЕТ!A243:AW1600,49,0)</f>
        <v>645.0116454918201</v>
      </c>
      <c r="H240" s="193">
        <f t="shared" si="3"/>
        <v>-72.258354508179877</v>
      </c>
    </row>
    <row r="241" spans="1:8" ht="12.6" customHeight="1" x14ac:dyDescent="0.3">
      <c r="A241" s="181" t="s">
        <v>2049</v>
      </c>
      <c r="B241" s="182" t="s">
        <v>2050</v>
      </c>
      <c r="C241" s="183">
        <v>670.01</v>
      </c>
      <c r="D241" s="184">
        <v>670.01</v>
      </c>
      <c r="E241" s="185" t="s">
        <v>4513</v>
      </c>
      <c r="F241" s="186" t="s">
        <v>2682</v>
      </c>
      <c r="G241" s="83">
        <f>VLOOKUP(A241,РАСЧЕТ!A244:AW1601,49,0)</f>
        <v>602.52584848337688</v>
      </c>
      <c r="H241" s="193">
        <f t="shared" si="3"/>
        <v>-67.484151516623115</v>
      </c>
    </row>
    <row r="242" spans="1:8" ht="12.6" customHeight="1" x14ac:dyDescent="0.3">
      <c r="A242" s="181" t="s">
        <v>1781</v>
      </c>
      <c r="B242" s="182" t="s">
        <v>1782</v>
      </c>
      <c r="C242" s="183">
        <v>584.12</v>
      </c>
      <c r="D242" s="184">
        <v>584.12</v>
      </c>
      <c r="E242" s="185" t="s">
        <v>4513</v>
      </c>
      <c r="F242" s="186" t="s">
        <v>2683</v>
      </c>
      <c r="G242" s="83">
        <f>VLOOKUP(A242,РАСЧЕТ!A245:AW1602,49,0)</f>
        <v>525.27894483166199</v>
      </c>
      <c r="H242" s="193">
        <f t="shared" si="3"/>
        <v>-58.841055168338016</v>
      </c>
    </row>
    <row r="243" spans="1:8" ht="12.6" customHeight="1" x14ac:dyDescent="0.3">
      <c r="A243" s="181" t="s">
        <v>584</v>
      </c>
      <c r="B243" s="182" t="s">
        <v>585</v>
      </c>
      <c r="C243" s="183">
        <v>743.03</v>
      </c>
      <c r="D243" s="184">
        <v>743.03</v>
      </c>
      <c r="E243" s="185" t="s">
        <v>4513</v>
      </c>
      <c r="F243" s="186" t="s">
        <v>2684</v>
      </c>
      <c r="G243" s="83">
        <f>VLOOKUP(A243,РАСЧЕТ!A246:AW1603,49,0)</f>
        <v>668.1857165873347</v>
      </c>
      <c r="H243" s="193">
        <f t="shared" si="3"/>
        <v>-74.844283412665277</v>
      </c>
    </row>
    <row r="244" spans="1:8" ht="12.6" customHeight="1" x14ac:dyDescent="0.3">
      <c r="A244" s="181" t="s">
        <v>545</v>
      </c>
      <c r="B244" s="182" t="s">
        <v>546</v>
      </c>
      <c r="C244" s="183">
        <v>670.01</v>
      </c>
      <c r="D244" s="184">
        <v>670.01</v>
      </c>
      <c r="E244" s="185" t="s">
        <v>4513</v>
      </c>
      <c r="F244" s="186" t="s">
        <v>2685</v>
      </c>
      <c r="G244" s="83">
        <f>VLOOKUP(A244,РАСЧЕТ!A247:AW1604,49,0)</f>
        <v>602.52584848337688</v>
      </c>
      <c r="H244" s="193">
        <f t="shared" si="3"/>
        <v>-67.484151516623115</v>
      </c>
    </row>
    <row r="245" spans="1:8" ht="12.6" customHeight="1" x14ac:dyDescent="0.3">
      <c r="A245" s="181" t="s">
        <v>1777</v>
      </c>
      <c r="B245" s="182" t="s">
        <v>1778</v>
      </c>
      <c r="C245" s="183">
        <v>584.12</v>
      </c>
      <c r="D245" s="184">
        <v>584.12</v>
      </c>
      <c r="E245" s="185" t="s">
        <v>4513</v>
      </c>
      <c r="F245" s="186" t="s">
        <v>2686</v>
      </c>
      <c r="G245" s="83">
        <f>VLOOKUP(A245,РАСЧЕТ!A248:AW1605,49,0)</f>
        <v>525.27894483166199</v>
      </c>
      <c r="H245" s="193">
        <f t="shared" si="3"/>
        <v>-58.841055168338016</v>
      </c>
    </row>
    <row r="246" spans="1:8" ht="12.6" customHeight="1" x14ac:dyDescent="0.3">
      <c r="A246" s="181" t="s">
        <v>1899</v>
      </c>
      <c r="B246" s="182" t="s">
        <v>1900</v>
      </c>
      <c r="C246" s="183">
        <v>743.03</v>
      </c>
      <c r="D246" s="184">
        <v>743.03</v>
      </c>
      <c r="E246" s="185" t="s">
        <v>4513</v>
      </c>
      <c r="F246" s="186" t="s">
        <v>2687</v>
      </c>
      <c r="G246" s="83">
        <f>VLOOKUP(A246,РАСЧЕТ!A249:AW1606,49,0)</f>
        <v>668.1857165873347</v>
      </c>
      <c r="H246" s="193">
        <f t="shared" si="3"/>
        <v>-74.844283412665277</v>
      </c>
    </row>
    <row r="247" spans="1:8" ht="12.6" customHeight="1" x14ac:dyDescent="0.3">
      <c r="A247" s="181" t="s">
        <v>1312</v>
      </c>
      <c r="B247" s="182" t="s">
        <v>1313</v>
      </c>
      <c r="C247" s="183">
        <v>670.01</v>
      </c>
      <c r="D247" s="184">
        <v>670.01</v>
      </c>
      <c r="E247" s="185" t="s">
        <v>4513</v>
      </c>
      <c r="F247" s="186" t="s">
        <v>2688</v>
      </c>
      <c r="G247" s="83">
        <f>VLOOKUP(A247,РАСЧЕТ!A250:AW1607,49,0)</f>
        <v>602.52584848337688</v>
      </c>
      <c r="H247" s="193">
        <f t="shared" si="3"/>
        <v>-67.484151516623115</v>
      </c>
    </row>
    <row r="248" spans="1:8" ht="12.6" customHeight="1" x14ac:dyDescent="0.3">
      <c r="A248" s="181" t="s">
        <v>2319</v>
      </c>
      <c r="B248" s="182" t="s">
        <v>2320</v>
      </c>
      <c r="C248" s="183">
        <v>670.01</v>
      </c>
      <c r="D248" s="184">
        <v>670.01</v>
      </c>
      <c r="E248" s="185" t="s">
        <v>4513</v>
      </c>
      <c r="F248" s="186" t="s">
        <v>2654</v>
      </c>
      <c r="G248" s="83">
        <f>VLOOKUP(A248,РАСЧЕТ!A251:AW1608,49,0)</f>
        <v>602.52584848337688</v>
      </c>
      <c r="H248" s="193">
        <f t="shared" si="3"/>
        <v>-67.484151516623115</v>
      </c>
    </row>
    <row r="249" spans="1:8" ht="12.6" customHeight="1" x14ac:dyDescent="0.3">
      <c r="A249" s="181" t="s">
        <v>2025</v>
      </c>
      <c r="B249" s="182" t="s">
        <v>2026</v>
      </c>
      <c r="C249" s="183">
        <v>584.12</v>
      </c>
      <c r="D249" s="184">
        <v>584.12</v>
      </c>
      <c r="E249" s="185" t="s">
        <v>4513</v>
      </c>
      <c r="F249" s="186" t="s">
        <v>2689</v>
      </c>
      <c r="G249" s="83">
        <f>VLOOKUP(A249,РАСЧЕТ!A252:AW1609,49,0)</f>
        <v>525.27894483166199</v>
      </c>
      <c r="H249" s="193">
        <f t="shared" si="3"/>
        <v>-58.841055168338016</v>
      </c>
    </row>
    <row r="250" spans="1:8" ht="12.6" customHeight="1" x14ac:dyDescent="0.3">
      <c r="A250" s="181" t="s">
        <v>1504</v>
      </c>
      <c r="B250" s="182" t="s">
        <v>1505</v>
      </c>
      <c r="C250" s="188"/>
      <c r="D250" s="189"/>
      <c r="E250" s="185" t="s">
        <v>4513</v>
      </c>
      <c r="F250" s="186" t="s">
        <v>2690</v>
      </c>
      <c r="G250" s="83">
        <f>VLOOKUP(A250,РАСЧЕТ!A253:AW1610,49,0)</f>
        <v>0</v>
      </c>
      <c r="H250" s="193">
        <f t="shared" si="3"/>
        <v>0</v>
      </c>
    </row>
    <row r="251" spans="1:8" ht="12.6" customHeight="1" x14ac:dyDescent="0.3">
      <c r="A251" s="181" t="s">
        <v>3971</v>
      </c>
      <c r="B251" s="182" t="s">
        <v>1505</v>
      </c>
      <c r="C251" s="183">
        <v>743.03</v>
      </c>
      <c r="D251" s="184">
        <v>743.03</v>
      </c>
      <c r="E251" s="185" t="s">
        <v>4527</v>
      </c>
      <c r="F251" s="186" t="s">
        <v>4528</v>
      </c>
      <c r="G251" s="83">
        <f>VLOOKUP(A251,РАСЧЕТ!A254:AW1611,49,0)</f>
        <v>668.1857165873347</v>
      </c>
      <c r="H251" s="193">
        <f t="shared" si="3"/>
        <v>-74.844283412665277</v>
      </c>
    </row>
    <row r="252" spans="1:8" ht="12.6" customHeight="1" x14ac:dyDescent="0.3">
      <c r="A252" s="181" t="s">
        <v>1814</v>
      </c>
      <c r="B252" s="182" t="s">
        <v>1815</v>
      </c>
      <c r="C252" s="183">
        <v>665.72</v>
      </c>
      <c r="D252" s="184">
        <v>665.72</v>
      </c>
      <c r="E252" s="185" t="s">
        <v>4513</v>
      </c>
      <c r="F252" s="186" t="s">
        <v>2691</v>
      </c>
      <c r="G252" s="83">
        <f>VLOOKUP(A252,РАСЧЕТ!A255:AW1612,49,0)</f>
        <v>598.66350330079115</v>
      </c>
      <c r="H252" s="193">
        <f t="shared" si="3"/>
        <v>-67.056496699208878</v>
      </c>
    </row>
    <row r="253" spans="1:8" ht="12.6" customHeight="1" x14ac:dyDescent="0.3">
      <c r="A253" s="181" t="s">
        <v>2410</v>
      </c>
      <c r="B253" s="182" t="s">
        <v>2411</v>
      </c>
      <c r="C253" s="183">
        <v>579.82000000000005</v>
      </c>
      <c r="D253" s="184">
        <v>579.82000000000005</v>
      </c>
      <c r="E253" s="185" t="s">
        <v>4513</v>
      </c>
      <c r="F253" s="186" t="s">
        <v>2692</v>
      </c>
      <c r="G253" s="83">
        <f>VLOOKUP(A253,РАСЧЕТ!A256:AW1613,49,0)</f>
        <v>521.41659964907615</v>
      </c>
      <c r="H253" s="193">
        <f t="shared" si="3"/>
        <v>-58.403400350923903</v>
      </c>
    </row>
    <row r="254" spans="1:8" ht="12.6" customHeight="1" x14ac:dyDescent="0.3">
      <c r="A254" s="181" t="s">
        <v>1395</v>
      </c>
      <c r="B254" s="182" t="s">
        <v>1396</v>
      </c>
      <c r="C254" s="183">
        <v>734.44</v>
      </c>
      <c r="D254" s="184">
        <v>734.44</v>
      </c>
      <c r="E254" s="185" t="s">
        <v>4513</v>
      </c>
      <c r="F254" s="186" t="s">
        <v>2693</v>
      </c>
      <c r="G254" s="83">
        <f>VLOOKUP(A254,РАСЧЕТ!A257:AW1614,49,0)</f>
        <v>660.46102622216313</v>
      </c>
      <c r="H254" s="193">
        <f t="shared" si="3"/>
        <v>-73.978973777836927</v>
      </c>
    </row>
    <row r="255" spans="1:8" ht="12.6" customHeight="1" x14ac:dyDescent="0.3">
      <c r="A255" s="181" t="s">
        <v>1966</v>
      </c>
      <c r="B255" s="182" t="s">
        <v>1967</v>
      </c>
      <c r="C255" s="183">
        <v>665.72</v>
      </c>
      <c r="D255" s="184">
        <v>665.72</v>
      </c>
      <c r="E255" s="185" t="s">
        <v>4513</v>
      </c>
      <c r="F255" s="186" t="s">
        <v>2694</v>
      </c>
      <c r="G255" s="83">
        <f>VLOOKUP(A255,РАСЧЕТ!A258:AW1615,49,0)</f>
        <v>598.66350330079115</v>
      </c>
      <c r="H255" s="193">
        <f t="shared" si="3"/>
        <v>-67.056496699208878</v>
      </c>
    </row>
    <row r="256" spans="1:8" ht="12.6" customHeight="1" x14ac:dyDescent="0.3">
      <c r="A256" s="181" t="s">
        <v>1968</v>
      </c>
      <c r="B256" s="182" t="s">
        <v>1969</v>
      </c>
      <c r="C256" s="183">
        <v>579.82000000000005</v>
      </c>
      <c r="D256" s="184">
        <v>579.82000000000005</v>
      </c>
      <c r="E256" s="185" t="s">
        <v>4513</v>
      </c>
      <c r="F256" s="186" t="s">
        <v>2695</v>
      </c>
      <c r="G256" s="83">
        <f>VLOOKUP(A256,РАСЧЕТ!A259:AW1616,49,0)</f>
        <v>521.41659964907615</v>
      </c>
      <c r="H256" s="193">
        <f t="shared" si="3"/>
        <v>-58.403400350923903</v>
      </c>
    </row>
    <row r="257" spans="1:8" ht="12.6" customHeight="1" x14ac:dyDescent="0.3">
      <c r="A257" s="181" t="s">
        <v>2191</v>
      </c>
      <c r="B257" s="182" t="s">
        <v>2192</v>
      </c>
      <c r="C257" s="183">
        <v>734.44</v>
      </c>
      <c r="D257" s="184">
        <v>734.44</v>
      </c>
      <c r="E257" s="185" t="s">
        <v>4513</v>
      </c>
      <c r="F257" s="186" t="s">
        <v>2696</v>
      </c>
      <c r="G257" s="83">
        <f>VLOOKUP(A257,РАСЧЕТ!A260:AW1617,49,0)</f>
        <v>660.46102622216313</v>
      </c>
      <c r="H257" s="193">
        <f t="shared" ref="H257:H320" si="4">G257-C257</f>
        <v>-73.978973777836927</v>
      </c>
    </row>
    <row r="258" spans="1:8" ht="12.6" customHeight="1" x14ac:dyDescent="0.3">
      <c r="A258" s="181" t="s">
        <v>1218</v>
      </c>
      <c r="B258" s="182" t="s">
        <v>1219</v>
      </c>
      <c r="C258" s="183">
        <v>665.72</v>
      </c>
      <c r="D258" s="184">
        <v>665.72</v>
      </c>
      <c r="E258" s="185" t="s">
        <v>4513</v>
      </c>
      <c r="F258" s="186" t="s">
        <v>2697</v>
      </c>
      <c r="G258" s="83">
        <f>VLOOKUP(A258,РАСЧЕТ!A261:AW1618,49,0)</f>
        <v>598.66350330079115</v>
      </c>
      <c r="H258" s="193">
        <f t="shared" si="4"/>
        <v>-67.056496699208878</v>
      </c>
    </row>
    <row r="259" spans="1:8" ht="12.6" customHeight="1" x14ac:dyDescent="0.3">
      <c r="A259" s="181" t="s">
        <v>1316</v>
      </c>
      <c r="B259" s="182" t="s">
        <v>1317</v>
      </c>
      <c r="C259" s="183">
        <v>579.82000000000005</v>
      </c>
      <c r="D259" s="184">
        <v>579.82000000000005</v>
      </c>
      <c r="E259" s="185" t="s">
        <v>4513</v>
      </c>
      <c r="F259" s="186" t="s">
        <v>2698</v>
      </c>
      <c r="G259" s="83">
        <f>VLOOKUP(A259,РАСЧЕТ!A262:AW1619,49,0)</f>
        <v>521.41659964907615</v>
      </c>
      <c r="H259" s="193">
        <f t="shared" si="4"/>
        <v>-58.403400350923903</v>
      </c>
    </row>
    <row r="260" spans="1:8" ht="12.6" customHeight="1" x14ac:dyDescent="0.3">
      <c r="A260" s="181" t="s">
        <v>1823</v>
      </c>
      <c r="B260" s="182" t="s">
        <v>1824</v>
      </c>
      <c r="C260" s="183">
        <v>584.12</v>
      </c>
      <c r="D260" s="184">
        <v>584.12</v>
      </c>
      <c r="E260" s="185" t="s">
        <v>4513</v>
      </c>
      <c r="F260" s="186" t="s">
        <v>2655</v>
      </c>
      <c r="G260" s="83">
        <f>VLOOKUP(A260,РАСЧЕТ!A263:AW1620,49,0)</f>
        <v>525.27894483166199</v>
      </c>
      <c r="H260" s="193">
        <f t="shared" si="4"/>
        <v>-58.841055168338016</v>
      </c>
    </row>
    <row r="261" spans="1:8" ht="12.6" customHeight="1" x14ac:dyDescent="0.3">
      <c r="A261" s="181" t="s">
        <v>874</v>
      </c>
      <c r="B261" s="182" t="s">
        <v>875</v>
      </c>
      <c r="C261" s="183">
        <v>734.44</v>
      </c>
      <c r="D261" s="184">
        <v>734.44</v>
      </c>
      <c r="E261" s="185" t="s">
        <v>4513</v>
      </c>
      <c r="F261" s="186" t="s">
        <v>2699</v>
      </c>
      <c r="G261" s="83">
        <f>VLOOKUP(A261,РАСЧЕТ!A264:AW1621,49,0)</f>
        <v>660.46102622216313</v>
      </c>
      <c r="H261" s="193">
        <f t="shared" si="4"/>
        <v>-73.978973777836927</v>
      </c>
    </row>
    <row r="262" spans="1:8" ht="12.6" customHeight="1" x14ac:dyDescent="0.3">
      <c r="A262" s="181" t="s">
        <v>547</v>
      </c>
      <c r="B262" s="182" t="s">
        <v>548</v>
      </c>
      <c r="C262" s="183">
        <v>644.25</v>
      </c>
      <c r="D262" s="184">
        <v>644.25</v>
      </c>
      <c r="E262" s="185" t="s">
        <v>4513</v>
      </c>
      <c r="F262" s="186" t="s">
        <v>2700</v>
      </c>
      <c r="G262" s="83">
        <f>VLOOKUP(A262,РАСЧЕТ!A265:AW1622,49,0)</f>
        <v>579.3517773878624</v>
      </c>
      <c r="H262" s="193">
        <f t="shared" si="4"/>
        <v>-64.898222612137602</v>
      </c>
    </row>
    <row r="263" spans="1:8" ht="12.6" customHeight="1" x14ac:dyDescent="0.3">
      <c r="A263" s="181" t="s">
        <v>2230</v>
      </c>
      <c r="B263" s="182" t="s">
        <v>2231</v>
      </c>
      <c r="C263" s="183">
        <v>579.82000000000005</v>
      </c>
      <c r="D263" s="184">
        <v>579.82000000000005</v>
      </c>
      <c r="E263" s="185" t="s">
        <v>4513</v>
      </c>
      <c r="F263" s="186" t="s">
        <v>2701</v>
      </c>
      <c r="G263" s="83">
        <f>VLOOKUP(A263,РАСЧЕТ!A266:AW1623,49,0)</f>
        <v>521.41659964907615</v>
      </c>
      <c r="H263" s="193">
        <f t="shared" si="4"/>
        <v>-58.403400350923903</v>
      </c>
    </row>
    <row r="264" spans="1:8" ht="12.6" customHeight="1" x14ac:dyDescent="0.3">
      <c r="A264" s="181" t="s">
        <v>1827</v>
      </c>
      <c r="B264" s="182" t="s">
        <v>1828</v>
      </c>
      <c r="C264" s="183">
        <v>712.97</v>
      </c>
      <c r="D264" s="184">
        <v>712.97</v>
      </c>
      <c r="E264" s="185" t="s">
        <v>4513</v>
      </c>
      <c r="F264" s="186" t="s">
        <v>2702</v>
      </c>
      <c r="G264" s="83">
        <f>VLOOKUP(A264,РАСЧЕТ!A267:AW1624,49,0)</f>
        <v>641.14930030923449</v>
      </c>
      <c r="H264" s="193">
        <f t="shared" si="4"/>
        <v>-71.820699690765537</v>
      </c>
    </row>
    <row r="265" spans="1:8" ht="12.6" customHeight="1" x14ac:dyDescent="0.3">
      <c r="A265" s="181" t="s">
        <v>1379</v>
      </c>
      <c r="B265" s="182" t="s">
        <v>1380</v>
      </c>
      <c r="C265" s="183">
        <v>863.29</v>
      </c>
      <c r="D265" s="184">
        <v>863.29</v>
      </c>
      <c r="E265" s="185" t="s">
        <v>4513</v>
      </c>
      <c r="F265" s="186" t="s">
        <v>2703</v>
      </c>
      <c r="G265" s="83">
        <f>VLOOKUP(A265,РАСЧЕТ!A268:AW1625,49,0)</f>
        <v>776.33138169973574</v>
      </c>
      <c r="H265" s="193">
        <f t="shared" si="4"/>
        <v>-86.95861830026422</v>
      </c>
    </row>
    <row r="266" spans="1:8" ht="12.6" customHeight="1" x14ac:dyDescent="0.3">
      <c r="A266" s="181" t="s">
        <v>2234</v>
      </c>
      <c r="B266" s="182" t="s">
        <v>2235</v>
      </c>
      <c r="C266" s="183">
        <v>785.98</v>
      </c>
      <c r="D266" s="184">
        <v>785.98</v>
      </c>
      <c r="E266" s="185" t="s">
        <v>4513</v>
      </c>
      <c r="F266" s="186" t="s">
        <v>2704</v>
      </c>
      <c r="G266" s="83">
        <f>VLOOKUP(A266,РАСЧЕТ!A269:AW1626,49,0)</f>
        <v>706.8091684131922</v>
      </c>
      <c r="H266" s="193">
        <f t="shared" si="4"/>
        <v>-79.170831586807822</v>
      </c>
    </row>
    <row r="267" spans="1:8" ht="12.6" customHeight="1" x14ac:dyDescent="0.3">
      <c r="A267" s="181" t="s">
        <v>2531</v>
      </c>
      <c r="B267" s="182" t="s">
        <v>684</v>
      </c>
      <c r="C267" s="183">
        <v>863.29</v>
      </c>
      <c r="D267" s="184">
        <v>863.29</v>
      </c>
      <c r="E267" s="185" t="s">
        <v>4513</v>
      </c>
      <c r="F267" s="186" t="s">
        <v>2705</v>
      </c>
      <c r="G267" s="83">
        <f>VLOOKUP(A267,РАСЧЕТ!A270:AW1627,49,0)</f>
        <v>776.33138169973574</v>
      </c>
      <c r="H267" s="193">
        <f t="shared" si="4"/>
        <v>-86.95861830026422</v>
      </c>
    </row>
    <row r="268" spans="1:8" ht="12.6" customHeight="1" x14ac:dyDescent="0.3">
      <c r="A268" s="181" t="s">
        <v>2540</v>
      </c>
      <c r="B268" s="182" t="s">
        <v>1940</v>
      </c>
      <c r="C268" s="183">
        <v>785.98</v>
      </c>
      <c r="D268" s="184">
        <v>785.98</v>
      </c>
      <c r="E268" s="185" t="s">
        <v>4513</v>
      </c>
      <c r="F268" s="186" t="s">
        <v>2706</v>
      </c>
      <c r="G268" s="83">
        <f>VLOOKUP(A268,РАСЧЕТ!A271:AW1628,49,0)</f>
        <v>706.8091684131922</v>
      </c>
      <c r="H268" s="193">
        <f t="shared" si="4"/>
        <v>-79.170831586807822</v>
      </c>
    </row>
    <row r="269" spans="1:8" ht="12.6" customHeight="1" x14ac:dyDescent="0.3">
      <c r="A269" s="181" t="s">
        <v>1485</v>
      </c>
      <c r="B269" s="182" t="s">
        <v>1486</v>
      </c>
      <c r="C269" s="183">
        <v>773.09</v>
      </c>
      <c r="D269" s="184">
        <v>773.09</v>
      </c>
      <c r="E269" s="185" t="s">
        <v>4513</v>
      </c>
      <c r="F269" s="186" t="s">
        <v>2707</v>
      </c>
      <c r="G269" s="83">
        <f>VLOOKUP(A269,РАСЧЕТ!A272:AW1629,49,0)</f>
        <v>695.2221328654349</v>
      </c>
      <c r="H269" s="193">
        <f t="shared" si="4"/>
        <v>-77.867867134565131</v>
      </c>
    </row>
    <row r="270" spans="1:8" ht="12.6" customHeight="1" x14ac:dyDescent="0.3">
      <c r="A270" s="181" t="s">
        <v>2622</v>
      </c>
      <c r="B270" s="182" t="s">
        <v>1399</v>
      </c>
      <c r="C270" s="183">
        <v>820.35</v>
      </c>
      <c r="D270" s="184">
        <v>820.35</v>
      </c>
      <c r="E270" s="185" t="s">
        <v>4513</v>
      </c>
      <c r="F270" s="186" t="s">
        <v>3879</v>
      </c>
      <c r="G270" s="83">
        <f>VLOOKUP(A270,РАСЧЕТ!A273:AW1630,49,0)</f>
        <v>737.70792987387824</v>
      </c>
      <c r="H270" s="193">
        <f t="shared" si="4"/>
        <v>-82.64207012612178</v>
      </c>
    </row>
    <row r="271" spans="1:8" ht="12.6" customHeight="1" x14ac:dyDescent="0.3">
      <c r="A271" s="181" t="s">
        <v>2602</v>
      </c>
      <c r="B271" s="182" t="s">
        <v>1797</v>
      </c>
      <c r="C271" s="183">
        <v>743.03</v>
      </c>
      <c r="D271" s="184">
        <v>743.03</v>
      </c>
      <c r="E271" s="185" t="s">
        <v>4513</v>
      </c>
      <c r="F271" s="186" t="s">
        <v>3852</v>
      </c>
      <c r="G271" s="83">
        <f>VLOOKUP(A271,РАСЧЕТ!A274:AW1631,49,0)</f>
        <v>668.1857165873347</v>
      </c>
      <c r="H271" s="193">
        <f t="shared" si="4"/>
        <v>-74.844283412665277</v>
      </c>
    </row>
    <row r="272" spans="1:8" ht="12.6" customHeight="1" x14ac:dyDescent="0.3">
      <c r="A272" s="181" t="s">
        <v>2073</v>
      </c>
      <c r="B272" s="182" t="s">
        <v>2074</v>
      </c>
      <c r="C272" s="183">
        <v>820.35</v>
      </c>
      <c r="D272" s="184">
        <v>820.35</v>
      </c>
      <c r="E272" s="185" t="s">
        <v>4513</v>
      </c>
      <c r="F272" s="186" t="s">
        <v>2708</v>
      </c>
      <c r="G272" s="83">
        <f>VLOOKUP(A272,РАСЧЕТ!A275:AW1632,49,0)</f>
        <v>737.70792987387824</v>
      </c>
      <c r="H272" s="193">
        <f t="shared" si="4"/>
        <v>-82.64207012612178</v>
      </c>
    </row>
    <row r="273" spans="1:8" ht="12.6" customHeight="1" x14ac:dyDescent="0.3">
      <c r="A273" s="181" t="s">
        <v>1901</v>
      </c>
      <c r="B273" s="182" t="s">
        <v>1902</v>
      </c>
      <c r="C273" s="183">
        <v>833.22</v>
      </c>
      <c r="D273" s="184">
        <v>833.22</v>
      </c>
      <c r="E273" s="185" t="s">
        <v>4513</v>
      </c>
      <c r="F273" s="186" t="s">
        <v>2709</v>
      </c>
      <c r="G273" s="83">
        <f>VLOOKUP(A273,РАСЧЕТ!A276:AW1633,49,0)</f>
        <v>749.29496542163542</v>
      </c>
      <c r="H273" s="193">
        <f t="shared" si="4"/>
        <v>-83.925034578364603</v>
      </c>
    </row>
    <row r="274" spans="1:8" ht="12.6" customHeight="1" x14ac:dyDescent="0.3">
      <c r="A274" s="181" t="s">
        <v>1227</v>
      </c>
      <c r="B274" s="182" t="s">
        <v>1228</v>
      </c>
      <c r="C274" s="183">
        <v>953.48</v>
      </c>
      <c r="D274" s="184">
        <v>953.48</v>
      </c>
      <c r="E274" s="185" t="s">
        <v>4513</v>
      </c>
      <c r="F274" s="186" t="s">
        <v>2710</v>
      </c>
      <c r="G274" s="83">
        <f>VLOOKUP(A274,РАСЧЕТ!A277:AW1634,49,0)</f>
        <v>857.44063053403636</v>
      </c>
      <c r="H274" s="193">
        <f t="shared" si="4"/>
        <v>-96.039369465963659</v>
      </c>
    </row>
    <row r="275" spans="1:8" ht="12.6" customHeight="1" x14ac:dyDescent="0.3">
      <c r="A275" s="181" t="s">
        <v>1533</v>
      </c>
      <c r="B275" s="182" t="s">
        <v>1534</v>
      </c>
      <c r="C275" s="183">
        <v>859</v>
      </c>
      <c r="D275" s="184">
        <v>859</v>
      </c>
      <c r="E275" s="185" t="s">
        <v>4513</v>
      </c>
      <c r="F275" s="186" t="s">
        <v>2711</v>
      </c>
      <c r="G275" s="83">
        <f>VLOOKUP(A275,РАСЧЕТ!A278:AW1635,49,0)</f>
        <v>772.4690365171499</v>
      </c>
      <c r="H275" s="193">
        <f t="shared" si="4"/>
        <v>-86.530963482850098</v>
      </c>
    </row>
    <row r="276" spans="1:8" ht="12.6" customHeight="1" x14ac:dyDescent="0.3">
      <c r="A276" s="181" t="s">
        <v>1590</v>
      </c>
      <c r="B276" s="182" t="s">
        <v>1591</v>
      </c>
      <c r="C276" s="183">
        <v>841.81</v>
      </c>
      <c r="D276" s="184">
        <v>841.81</v>
      </c>
      <c r="E276" s="185" t="s">
        <v>4513</v>
      </c>
      <c r="F276" s="186" t="s">
        <v>2712</v>
      </c>
      <c r="G276" s="83">
        <f>VLOOKUP(A276,РАСЧЕТ!A279:AW1636,49,0)</f>
        <v>757.01965578680699</v>
      </c>
      <c r="H276" s="193">
        <f t="shared" si="4"/>
        <v>-84.790344213192952</v>
      </c>
    </row>
    <row r="277" spans="1:8" ht="12.6" customHeight="1" x14ac:dyDescent="0.3">
      <c r="A277" s="181" t="s">
        <v>2248</v>
      </c>
      <c r="B277" s="182" t="s">
        <v>2249</v>
      </c>
      <c r="C277" s="183">
        <v>725.85</v>
      </c>
      <c r="D277" s="184">
        <v>725.85</v>
      </c>
      <c r="E277" s="185" t="s">
        <v>4513</v>
      </c>
      <c r="F277" s="186" t="s">
        <v>2713</v>
      </c>
      <c r="G277" s="83">
        <f>VLOOKUP(A277,РАСЧЕТ!A280:AW1637,49,0)</f>
        <v>652.73633585699167</v>
      </c>
      <c r="H277" s="193">
        <f t="shared" si="4"/>
        <v>-73.11366414300835</v>
      </c>
    </row>
    <row r="278" spans="1:8" ht="12.6" customHeight="1" x14ac:dyDescent="0.3">
      <c r="A278" s="181" t="s">
        <v>2311</v>
      </c>
      <c r="B278" s="182" t="s">
        <v>2312</v>
      </c>
      <c r="C278" s="183">
        <v>936.3</v>
      </c>
      <c r="D278" s="184">
        <v>936.3</v>
      </c>
      <c r="E278" s="185" t="s">
        <v>4513</v>
      </c>
      <c r="F278" s="186" t="s">
        <v>2714</v>
      </c>
      <c r="G278" s="83">
        <f>VLOOKUP(A278,РАСЧЕТ!A281:AW1638,49,0)</f>
        <v>841.99124980369345</v>
      </c>
      <c r="H278" s="193">
        <f t="shared" si="4"/>
        <v>-94.308750196306505</v>
      </c>
    </row>
    <row r="279" spans="1:8" ht="12.6" customHeight="1" x14ac:dyDescent="0.3">
      <c r="A279" s="181" t="s">
        <v>1233</v>
      </c>
      <c r="B279" s="182" t="s">
        <v>1234</v>
      </c>
      <c r="C279" s="183">
        <v>777.39</v>
      </c>
      <c r="D279" s="184">
        <v>777.39</v>
      </c>
      <c r="E279" s="185" t="s">
        <v>4513</v>
      </c>
      <c r="F279" s="186" t="s">
        <v>2715</v>
      </c>
      <c r="G279" s="83">
        <f>VLOOKUP(A279,РАСЧЕТ!A282:AW1639,49,0)</f>
        <v>699.08447804802074</v>
      </c>
      <c r="H279" s="193">
        <f t="shared" si="4"/>
        <v>-78.305521951979244</v>
      </c>
    </row>
    <row r="280" spans="1:8" ht="12.6" customHeight="1" x14ac:dyDescent="0.3">
      <c r="A280" s="181" t="s">
        <v>2579</v>
      </c>
      <c r="B280" s="182" t="s">
        <v>1816</v>
      </c>
      <c r="C280" s="183">
        <v>833.22</v>
      </c>
      <c r="D280" s="184">
        <v>833.22</v>
      </c>
      <c r="E280" s="185" t="s">
        <v>4513</v>
      </c>
      <c r="F280" s="186" t="s">
        <v>3849</v>
      </c>
      <c r="G280" s="83">
        <f>VLOOKUP(A280,РАСЧЕТ!A283:AW1640,49,0)</f>
        <v>749.29496542163542</v>
      </c>
      <c r="H280" s="193">
        <f t="shared" si="4"/>
        <v>-83.925034578364603</v>
      </c>
    </row>
    <row r="281" spans="1:8" ht="12.6" customHeight="1" x14ac:dyDescent="0.3">
      <c r="A281" s="181" t="s">
        <v>1400</v>
      </c>
      <c r="B281" s="182" t="s">
        <v>1401</v>
      </c>
      <c r="C281" s="183">
        <v>914.83</v>
      </c>
      <c r="D281" s="184">
        <v>914.83</v>
      </c>
      <c r="E281" s="185" t="s">
        <v>4513</v>
      </c>
      <c r="F281" s="186" t="s">
        <v>2716</v>
      </c>
      <c r="G281" s="83">
        <f>VLOOKUP(A281,РАСЧЕТ!A284:AW1641,49,0)</f>
        <v>822.6795238907647</v>
      </c>
      <c r="H281" s="193">
        <f t="shared" si="4"/>
        <v>-92.150476109235342</v>
      </c>
    </row>
    <row r="282" spans="1:8" ht="12.6" customHeight="1" x14ac:dyDescent="0.3">
      <c r="A282" s="181" t="s">
        <v>2391</v>
      </c>
      <c r="B282" s="182" t="s">
        <v>2392</v>
      </c>
      <c r="C282" s="183">
        <v>670.01</v>
      </c>
      <c r="D282" s="184">
        <v>670.01</v>
      </c>
      <c r="E282" s="185" t="s">
        <v>4513</v>
      </c>
      <c r="F282" s="186" t="s">
        <v>2656</v>
      </c>
      <c r="G282" s="83">
        <f>VLOOKUP(A282,РАСЧЕТ!A285:AW1642,49,0)</f>
        <v>602.52584848337688</v>
      </c>
      <c r="H282" s="193">
        <f t="shared" si="4"/>
        <v>-67.484151516623115</v>
      </c>
    </row>
    <row r="283" spans="1:8" ht="12.6" customHeight="1" x14ac:dyDescent="0.3">
      <c r="A283" s="181" t="s">
        <v>2232</v>
      </c>
      <c r="B283" s="182" t="s">
        <v>2233</v>
      </c>
      <c r="C283" s="183">
        <v>867.59</v>
      </c>
      <c r="D283" s="184">
        <v>867.59</v>
      </c>
      <c r="E283" s="185" t="s">
        <v>4513</v>
      </c>
      <c r="F283" s="186" t="s">
        <v>2717</v>
      </c>
      <c r="G283" s="83">
        <f>VLOOKUP(A283,РАСЧЕТ!A286:AW1643,49,0)</f>
        <v>780.19372688232136</v>
      </c>
      <c r="H283" s="193">
        <f t="shared" si="4"/>
        <v>-87.396273117678675</v>
      </c>
    </row>
    <row r="284" spans="1:8" ht="12.6" customHeight="1" x14ac:dyDescent="0.3">
      <c r="A284" s="181" t="s">
        <v>2140</v>
      </c>
      <c r="B284" s="182" t="s">
        <v>2141</v>
      </c>
      <c r="C284" s="183">
        <v>777.39</v>
      </c>
      <c r="D284" s="184">
        <v>777.39</v>
      </c>
      <c r="E284" s="185" t="s">
        <v>4513</v>
      </c>
      <c r="F284" s="186" t="s">
        <v>2718</v>
      </c>
      <c r="G284" s="83">
        <f>VLOOKUP(A284,РАСЧЕТ!A287:AW1644,49,0)</f>
        <v>699.08447804802074</v>
      </c>
      <c r="H284" s="193">
        <f t="shared" si="4"/>
        <v>-78.305521951979244</v>
      </c>
    </row>
    <row r="285" spans="1:8" ht="12.6" customHeight="1" x14ac:dyDescent="0.3">
      <c r="A285" s="181" t="s">
        <v>1821</v>
      </c>
      <c r="B285" s="182" t="s">
        <v>1822</v>
      </c>
      <c r="C285" s="183">
        <v>957.78</v>
      </c>
      <c r="D285" s="184">
        <v>957.78</v>
      </c>
      <c r="E285" s="185" t="s">
        <v>4513</v>
      </c>
      <c r="F285" s="186" t="s">
        <v>2719</v>
      </c>
      <c r="G285" s="83">
        <f>VLOOKUP(A285,РАСЧЕТ!A288:AW1645,49,0)</f>
        <v>861.3029757166222</v>
      </c>
      <c r="H285" s="193">
        <f t="shared" si="4"/>
        <v>-96.477024283377773</v>
      </c>
    </row>
    <row r="286" spans="1:8" ht="12.6" customHeight="1" x14ac:dyDescent="0.3">
      <c r="A286" s="181" t="s">
        <v>1412</v>
      </c>
      <c r="B286" s="182" t="s">
        <v>1413</v>
      </c>
      <c r="C286" s="183">
        <v>674.31</v>
      </c>
      <c r="D286" s="184">
        <v>674.31</v>
      </c>
      <c r="E286" s="185" t="s">
        <v>4513</v>
      </c>
      <c r="F286" s="186" t="s">
        <v>2720</v>
      </c>
      <c r="G286" s="83">
        <f>VLOOKUP(A286,РАСЧЕТ!A289:AW1646,49,0)</f>
        <v>606.3881936659626</v>
      </c>
      <c r="H286" s="193">
        <f t="shared" si="4"/>
        <v>-67.921806334037342</v>
      </c>
    </row>
    <row r="287" spans="1:8" ht="12.6" customHeight="1" x14ac:dyDescent="0.3">
      <c r="A287" s="181" t="s">
        <v>1798</v>
      </c>
      <c r="B287" s="182" t="s">
        <v>1799</v>
      </c>
      <c r="C287" s="183">
        <v>755.92</v>
      </c>
      <c r="D287" s="184">
        <v>755.92</v>
      </c>
      <c r="E287" s="185" t="s">
        <v>4513</v>
      </c>
      <c r="F287" s="186" t="s">
        <v>2721</v>
      </c>
      <c r="G287" s="83">
        <f>VLOOKUP(A287,РАСЧЕТ!A290:AW1647,49,0)</f>
        <v>679.77275213509199</v>
      </c>
      <c r="H287" s="193">
        <f t="shared" si="4"/>
        <v>-76.147247864907968</v>
      </c>
    </row>
    <row r="288" spans="1:8" ht="12.6" customHeight="1" x14ac:dyDescent="0.3">
      <c r="A288" s="181" t="s">
        <v>741</v>
      </c>
      <c r="B288" s="182" t="s">
        <v>742</v>
      </c>
      <c r="C288" s="183">
        <v>704.38</v>
      </c>
      <c r="D288" s="184">
        <v>704.38</v>
      </c>
      <c r="E288" s="185" t="s">
        <v>4513</v>
      </c>
      <c r="F288" s="186" t="s">
        <v>2722</v>
      </c>
      <c r="G288" s="83">
        <f>VLOOKUP(A288,РАСЧЕТ!A291:AW1648,49,0)</f>
        <v>633.42460994406292</v>
      </c>
      <c r="H288" s="193">
        <f t="shared" si="4"/>
        <v>-70.955390055937073</v>
      </c>
    </row>
    <row r="289" spans="1:8" ht="12.6" customHeight="1" x14ac:dyDescent="0.3">
      <c r="A289" s="181" t="s">
        <v>2058</v>
      </c>
      <c r="B289" s="182" t="s">
        <v>2059</v>
      </c>
      <c r="C289" s="183">
        <v>700.08</v>
      </c>
      <c r="D289" s="184">
        <v>700.08</v>
      </c>
      <c r="E289" s="185" t="s">
        <v>4513</v>
      </c>
      <c r="F289" s="186" t="s">
        <v>2723</v>
      </c>
      <c r="G289" s="83">
        <f>VLOOKUP(A289,РАСЧЕТ!A292:AW1649,49,0)</f>
        <v>629.56226476147731</v>
      </c>
      <c r="H289" s="193">
        <f t="shared" si="4"/>
        <v>-70.517735238522732</v>
      </c>
    </row>
    <row r="290" spans="1:8" ht="12.6" customHeight="1" x14ac:dyDescent="0.3">
      <c r="A290" s="181" t="s">
        <v>1842</v>
      </c>
      <c r="B290" s="182" t="s">
        <v>1843</v>
      </c>
      <c r="C290" s="183">
        <v>674.31</v>
      </c>
      <c r="D290" s="184">
        <v>674.31</v>
      </c>
      <c r="E290" s="185" t="s">
        <v>4513</v>
      </c>
      <c r="F290" s="186" t="s">
        <v>2724</v>
      </c>
      <c r="G290" s="83">
        <f>VLOOKUP(A290,РАСЧЕТ!A293:AW1650,49,0)</f>
        <v>606.3881936659626</v>
      </c>
      <c r="H290" s="193">
        <f t="shared" si="4"/>
        <v>-67.921806334037342</v>
      </c>
    </row>
    <row r="291" spans="1:8" ht="12.6" customHeight="1" x14ac:dyDescent="0.3">
      <c r="A291" s="181" t="s">
        <v>2593</v>
      </c>
      <c r="B291" s="182" t="s">
        <v>1757</v>
      </c>
      <c r="C291" s="183">
        <v>781.68</v>
      </c>
      <c r="D291" s="184">
        <v>781.68</v>
      </c>
      <c r="E291" s="185" t="s">
        <v>4513</v>
      </c>
      <c r="F291" s="186" t="s">
        <v>3851</v>
      </c>
      <c r="G291" s="83">
        <f>VLOOKUP(A291,РАСЧЕТ!A294:AW1651,49,0)</f>
        <v>702.94682323060647</v>
      </c>
      <c r="H291" s="193">
        <f t="shared" si="4"/>
        <v>-78.733176769393481</v>
      </c>
    </row>
    <row r="292" spans="1:8" ht="12.6" customHeight="1" x14ac:dyDescent="0.3">
      <c r="A292" s="181" t="s">
        <v>1976</v>
      </c>
      <c r="B292" s="182" t="s">
        <v>1977</v>
      </c>
      <c r="C292" s="183">
        <v>661.43</v>
      </c>
      <c r="D292" s="184">
        <v>661.43</v>
      </c>
      <c r="E292" s="185" t="s">
        <v>4513</v>
      </c>
      <c r="F292" s="186" t="s">
        <v>2725</v>
      </c>
      <c r="G292" s="83">
        <f>VLOOKUP(A292,РАСЧЕТ!A295:AW1652,49,0)</f>
        <v>594.80115811820542</v>
      </c>
      <c r="H292" s="193">
        <f t="shared" si="4"/>
        <v>-66.628841881794528</v>
      </c>
    </row>
    <row r="293" spans="1:8" ht="12.6" customHeight="1" x14ac:dyDescent="0.3">
      <c r="A293" s="181" t="s">
        <v>1404</v>
      </c>
      <c r="B293" s="182" t="s">
        <v>1405</v>
      </c>
      <c r="C293" s="183">
        <v>584.12</v>
      </c>
      <c r="D293" s="184">
        <v>584.12</v>
      </c>
      <c r="E293" s="185" t="s">
        <v>4513</v>
      </c>
      <c r="F293" s="186" t="s">
        <v>2657</v>
      </c>
      <c r="G293" s="83">
        <f>VLOOKUP(A293,РАСЧЕТ!A296:AW1653,49,0)</f>
        <v>525.27894483166199</v>
      </c>
      <c r="H293" s="193">
        <f t="shared" si="4"/>
        <v>-58.841055168338016</v>
      </c>
    </row>
    <row r="294" spans="1:8" ht="12.6" customHeight="1" x14ac:dyDescent="0.3">
      <c r="A294" s="181" t="s">
        <v>719</v>
      </c>
      <c r="B294" s="182" t="s">
        <v>720</v>
      </c>
      <c r="C294" s="183">
        <v>738.74</v>
      </c>
      <c r="D294" s="184">
        <v>738.74</v>
      </c>
      <c r="E294" s="185" t="s">
        <v>4513</v>
      </c>
      <c r="F294" s="186" t="s">
        <v>2726</v>
      </c>
      <c r="G294" s="83">
        <f>VLOOKUP(A294,РАСЧЕТ!A297:AW1654,49,0)</f>
        <v>664.32337140474897</v>
      </c>
      <c r="H294" s="193">
        <f t="shared" si="4"/>
        <v>-74.416628595251041</v>
      </c>
    </row>
    <row r="295" spans="1:8" ht="12.6" customHeight="1" x14ac:dyDescent="0.3">
      <c r="A295" s="181" t="s">
        <v>1903</v>
      </c>
      <c r="B295" s="182" t="s">
        <v>1904</v>
      </c>
      <c r="C295" s="183">
        <v>738.74</v>
      </c>
      <c r="D295" s="184">
        <v>738.74</v>
      </c>
      <c r="E295" s="185" t="s">
        <v>4513</v>
      </c>
      <c r="F295" s="186" t="s">
        <v>2727</v>
      </c>
      <c r="G295" s="83">
        <f>VLOOKUP(A295,РАСЧЕТ!A298:AW1655,49,0)</f>
        <v>664.32337140474897</v>
      </c>
      <c r="H295" s="193">
        <f t="shared" si="4"/>
        <v>-74.416628595251041</v>
      </c>
    </row>
    <row r="296" spans="1:8" ht="12.6" customHeight="1" x14ac:dyDescent="0.3">
      <c r="A296" s="181" t="s">
        <v>852</v>
      </c>
      <c r="B296" s="182" t="s">
        <v>853</v>
      </c>
      <c r="C296" s="183">
        <v>670.01</v>
      </c>
      <c r="D296" s="184">
        <v>670.01</v>
      </c>
      <c r="E296" s="185" t="s">
        <v>4513</v>
      </c>
      <c r="F296" s="186" t="s">
        <v>2728</v>
      </c>
      <c r="G296" s="83">
        <f>VLOOKUP(A296,РАСЧЕТ!A299:AW1656,49,0)</f>
        <v>602.52584848337688</v>
      </c>
      <c r="H296" s="193">
        <f t="shared" si="4"/>
        <v>-67.484151516623115</v>
      </c>
    </row>
    <row r="297" spans="1:8" ht="12.6" customHeight="1" x14ac:dyDescent="0.3">
      <c r="A297" s="181" t="s">
        <v>721</v>
      </c>
      <c r="B297" s="182" t="s">
        <v>722</v>
      </c>
      <c r="C297" s="183">
        <v>820.35</v>
      </c>
      <c r="D297" s="184">
        <v>820.35</v>
      </c>
      <c r="E297" s="185" t="s">
        <v>4513</v>
      </c>
      <c r="F297" s="186" t="s">
        <v>2729</v>
      </c>
      <c r="G297" s="83">
        <f>VLOOKUP(A297,РАСЧЕТ!A300:AW1657,49,0)</f>
        <v>737.70792987387824</v>
      </c>
      <c r="H297" s="193">
        <f t="shared" si="4"/>
        <v>-82.64207012612178</v>
      </c>
    </row>
    <row r="298" spans="1:8" ht="12.6" customHeight="1" x14ac:dyDescent="0.3">
      <c r="A298" s="181" t="s">
        <v>890</v>
      </c>
      <c r="B298" s="182" t="s">
        <v>891</v>
      </c>
      <c r="C298" s="183">
        <v>687.2</v>
      </c>
      <c r="D298" s="184">
        <v>687.2</v>
      </c>
      <c r="E298" s="185" t="s">
        <v>4513</v>
      </c>
      <c r="F298" s="186" t="s">
        <v>2730</v>
      </c>
      <c r="G298" s="83">
        <f>VLOOKUP(A298,РАСЧЕТ!A301:AW1658,49,0)</f>
        <v>617.9752292137199</v>
      </c>
      <c r="H298" s="193">
        <f t="shared" si="4"/>
        <v>-69.224770786280146</v>
      </c>
    </row>
    <row r="299" spans="1:8" ht="12.6" customHeight="1" x14ac:dyDescent="0.3">
      <c r="A299" s="181" t="s">
        <v>2421</v>
      </c>
      <c r="B299" s="182" t="s">
        <v>2422</v>
      </c>
      <c r="C299" s="183">
        <v>566.92999999999995</v>
      </c>
      <c r="D299" s="184">
        <v>566.92999999999995</v>
      </c>
      <c r="E299" s="185" t="s">
        <v>4513</v>
      </c>
      <c r="F299" s="186" t="s">
        <v>2731</v>
      </c>
      <c r="G299" s="83">
        <f>VLOOKUP(A299,РАСЧЕТ!A302:AW1659,49,0)</f>
        <v>509.82956410131891</v>
      </c>
      <c r="H299" s="193">
        <f t="shared" si="4"/>
        <v>-57.100435898681042</v>
      </c>
    </row>
    <row r="300" spans="1:8" ht="12.6" customHeight="1" x14ac:dyDescent="0.3">
      <c r="A300" s="181" t="s">
        <v>2146</v>
      </c>
      <c r="B300" s="182" t="s">
        <v>2147</v>
      </c>
      <c r="C300" s="183">
        <v>687.2</v>
      </c>
      <c r="D300" s="184">
        <v>687.2</v>
      </c>
      <c r="E300" s="185" t="s">
        <v>4513</v>
      </c>
      <c r="F300" s="186" t="s">
        <v>2732</v>
      </c>
      <c r="G300" s="83">
        <f>VLOOKUP(A300,РАСЧЕТ!A303:AW1660,49,0)</f>
        <v>617.9752292137199</v>
      </c>
      <c r="H300" s="193">
        <f t="shared" si="4"/>
        <v>-69.224770786280146</v>
      </c>
    </row>
    <row r="301" spans="1:8" ht="12.6" customHeight="1" x14ac:dyDescent="0.3">
      <c r="A301" s="181" t="s">
        <v>831</v>
      </c>
      <c r="B301" s="182" t="s">
        <v>832</v>
      </c>
      <c r="C301" s="183">
        <v>687.2</v>
      </c>
      <c r="D301" s="184">
        <v>687.2</v>
      </c>
      <c r="E301" s="185" t="s">
        <v>4513</v>
      </c>
      <c r="F301" s="186" t="s">
        <v>2733</v>
      </c>
      <c r="G301" s="83">
        <f>VLOOKUP(A301,РАСЧЕТ!A304:AW1661,49,0)</f>
        <v>617.9752292137199</v>
      </c>
      <c r="H301" s="193">
        <f t="shared" si="4"/>
        <v>-69.224770786280146</v>
      </c>
    </row>
    <row r="302" spans="1:8" ht="12.6" customHeight="1" x14ac:dyDescent="0.3">
      <c r="A302" s="181" t="s">
        <v>2445</v>
      </c>
      <c r="B302" s="182" t="s">
        <v>2446</v>
      </c>
      <c r="C302" s="183">
        <v>571.23</v>
      </c>
      <c r="D302" s="184">
        <v>571.23</v>
      </c>
      <c r="E302" s="185" t="s">
        <v>4513</v>
      </c>
      <c r="F302" s="186" t="s">
        <v>2734</v>
      </c>
      <c r="G302" s="83">
        <f>VLOOKUP(A302,РАСЧЕТ!A305:AW1662,49,0)</f>
        <v>513.69190928390469</v>
      </c>
      <c r="H302" s="193">
        <f t="shared" si="4"/>
        <v>-57.538090716095326</v>
      </c>
    </row>
    <row r="303" spans="1:8" ht="12.6" customHeight="1" x14ac:dyDescent="0.3">
      <c r="A303" s="181" t="s">
        <v>941</v>
      </c>
      <c r="B303" s="182" t="s">
        <v>942</v>
      </c>
      <c r="C303" s="183">
        <v>687.2</v>
      </c>
      <c r="D303" s="184">
        <v>687.2</v>
      </c>
      <c r="E303" s="185" t="s">
        <v>4513</v>
      </c>
      <c r="F303" s="186" t="s">
        <v>2735</v>
      </c>
      <c r="G303" s="83">
        <f>VLOOKUP(A303,РАСЧЕТ!A306:AW1663,49,0)</f>
        <v>617.9752292137199</v>
      </c>
      <c r="H303" s="193">
        <f t="shared" si="4"/>
        <v>-69.224770786280146</v>
      </c>
    </row>
    <row r="304" spans="1:8" ht="12.6" customHeight="1" x14ac:dyDescent="0.3">
      <c r="A304" s="181" t="s">
        <v>943</v>
      </c>
      <c r="B304" s="182" t="s">
        <v>944</v>
      </c>
      <c r="C304" s="183">
        <v>743.03</v>
      </c>
      <c r="D304" s="184">
        <v>743.03</v>
      </c>
      <c r="E304" s="185" t="s">
        <v>4513</v>
      </c>
      <c r="F304" s="186" t="s">
        <v>2658</v>
      </c>
      <c r="G304" s="83">
        <f>VLOOKUP(A304,РАСЧЕТ!A307:AW1664,49,0)</f>
        <v>668.1857165873347</v>
      </c>
      <c r="H304" s="193">
        <f t="shared" si="4"/>
        <v>-74.844283412665277</v>
      </c>
    </row>
    <row r="305" spans="1:8" ht="12.6" customHeight="1" x14ac:dyDescent="0.3">
      <c r="A305" s="181" t="s">
        <v>1837</v>
      </c>
      <c r="B305" s="182" t="s">
        <v>1838</v>
      </c>
      <c r="C305" s="183">
        <v>687.2</v>
      </c>
      <c r="D305" s="184">
        <v>687.2</v>
      </c>
      <c r="E305" s="185" t="s">
        <v>4513</v>
      </c>
      <c r="F305" s="186" t="s">
        <v>2736</v>
      </c>
      <c r="G305" s="83">
        <f>VLOOKUP(A305,РАСЧЕТ!A308:AW1665,49,0)</f>
        <v>617.9752292137199</v>
      </c>
      <c r="H305" s="193">
        <f t="shared" si="4"/>
        <v>-69.224770786280146</v>
      </c>
    </row>
    <row r="306" spans="1:8" ht="12.6" customHeight="1" x14ac:dyDescent="0.3">
      <c r="A306" s="181" t="s">
        <v>549</v>
      </c>
      <c r="B306" s="182" t="s">
        <v>550</v>
      </c>
      <c r="C306" s="188"/>
      <c r="D306" s="189"/>
      <c r="E306" s="185" t="s">
        <v>4513</v>
      </c>
      <c r="F306" s="186" t="s">
        <v>2737</v>
      </c>
      <c r="G306" s="83">
        <f>VLOOKUP(A306,РАСЧЕТ!A309:AW1666,49,0)</f>
        <v>0</v>
      </c>
      <c r="H306" s="193">
        <f t="shared" si="4"/>
        <v>0</v>
      </c>
    </row>
    <row r="307" spans="1:8" ht="12.6" customHeight="1" x14ac:dyDescent="0.3">
      <c r="A307" s="181" t="s">
        <v>3974</v>
      </c>
      <c r="B307" s="182" t="s">
        <v>550</v>
      </c>
      <c r="C307" s="183">
        <v>571.23</v>
      </c>
      <c r="D307" s="184">
        <v>571.23</v>
      </c>
      <c r="E307" s="185" t="s">
        <v>4529</v>
      </c>
      <c r="F307" s="186" t="s">
        <v>4530</v>
      </c>
      <c r="G307" s="83">
        <f>VLOOKUP(A307,РАСЧЕТ!A310:AW1667,49,0)</f>
        <v>513.69190928390469</v>
      </c>
      <c r="H307" s="193">
        <f t="shared" si="4"/>
        <v>-57.538090716095326</v>
      </c>
    </row>
    <row r="308" spans="1:8" ht="12.6" customHeight="1" x14ac:dyDescent="0.3">
      <c r="A308" s="181" t="s">
        <v>2067</v>
      </c>
      <c r="B308" s="182" t="s">
        <v>2068</v>
      </c>
      <c r="C308" s="183">
        <v>687.2</v>
      </c>
      <c r="D308" s="184">
        <v>687.2</v>
      </c>
      <c r="E308" s="185" t="s">
        <v>4513</v>
      </c>
      <c r="F308" s="186" t="s">
        <v>2738</v>
      </c>
      <c r="G308" s="83">
        <f>VLOOKUP(A308,РАСЧЕТ!A311:AW1668,49,0)</f>
        <v>617.9752292137199</v>
      </c>
      <c r="H308" s="193">
        <f t="shared" si="4"/>
        <v>-69.224770786280146</v>
      </c>
    </row>
    <row r="309" spans="1:8" ht="12.6" customHeight="1" x14ac:dyDescent="0.3">
      <c r="A309" s="181" t="s">
        <v>1829</v>
      </c>
      <c r="B309" s="182" t="s">
        <v>1830</v>
      </c>
      <c r="C309" s="183">
        <v>687.2</v>
      </c>
      <c r="D309" s="184">
        <v>687.2</v>
      </c>
      <c r="E309" s="185" t="s">
        <v>4513</v>
      </c>
      <c r="F309" s="186" t="s">
        <v>2739</v>
      </c>
      <c r="G309" s="83">
        <f>VLOOKUP(A309,РАСЧЕТ!A312:AW1669,49,0)</f>
        <v>617.9752292137199</v>
      </c>
      <c r="H309" s="193">
        <f t="shared" si="4"/>
        <v>-69.224770786280146</v>
      </c>
    </row>
    <row r="310" spans="1:8" ht="12.6" customHeight="1" x14ac:dyDescent="0.3">
      <c r="A310" s="181" t="s">
        <v>1982</v>
      </c>
      <c r="B310" s="182" t="s">
        <v>1983</v>
      </c>
      <c r="C310" s="183">
        <v>571.23</v>
      </c>
      <c r="D310" s="184">
        <v>571.23</v>
      </c>
      <c r="E310" s="185" t="s">
        <v>4513</v>
      </c>
      <c r="F310" s="186" t="s">
        <v>2740</v>
      </c>
      <c r="G310" s="83">
        <f>VLOOKUP(A310,РАСЧЕТ!A313:AW1670,49,0)</f>
        <v>513.69190928390469</v>
      </c>
      <c r="H310" s="193">
        <f t="shared" si="4"/>
        <v>-57.538090716095326</v>
      </c>
    </row>
    <row r="311" spans="1:8" ht="12.6" customHeight="1" x14ac:dyDescent="0.3">
      <c r="A311" s="181" t="s">
        <v>2075</v>
      </c>
      <c r="B311" s="182" t="s">
        <v>2076</v>
      </c>
      <c r="C311" s="183">
        <v>635.66</v>
      </c>
      <c r="D311" s="184">
        <v>635.66</v>
      </c>
      <c r="E311" s="185" t="s">
        <v>4513</v>
      </c>
      <c r="F311" s="186" t="s">
        <v>2741</v>
      </c>
      <c r="G311" s="83">
        <f>VLOOKUP(A311,РАСЧЕТ!A314:AW1671,49,0)</f>
        <v>571.62708702269094</v>
      </c>
      <c r="H311" s="193">
        <f t="shared" si="4"/>
        <v>-64.032912977309024</v>
      </c>
    </row>
    <row r="312" spans="1:8" ht="12.6" customHeight="1" x14ac:dyDescent="0.3">
      <c r="A312" s="181" t="s">
        <v>876</v>
      </c>
      <c r="B312" s="182" t="s">
        <v>877</v>
      </c>
      <c r="C312" s="183">
        <v>579.82000000000005</v>
      </c>
      <c r="D312" s="184">
        <v>579.82000000000005</v>
      </c>
      <c r="E312" s="185" t="s">
        <v>4513</v>
      </c>
      <c r="F312" s="186" t="s">
        <v>2742</v>
      </c>
      <c r="G312" s="83">
        <f>VLOOKUP(A312,РАСЧЕТ!A315:AW1672,49,0)</f>
        <v>521.41659964907615</v>
      </c>
      <c r="H312" s="193">
        <f t="shared" si="4"/>
        <v>-58.403400350923903</v>
      </c>
    </row>
    <row r="313" spans="1:8" ht="12.6" customHeight="1" x14ac:dyDescent="0.3">
      <c r="A313" s="181" t="s">
        <v>2261</v>
      </c>
      <c r="B313" s="182" t="s">
        <v>2262</v>
      </c>
      <c r="C313" s="183">
        <v>635.66</v>
      </c>
      <c r="D313" s="184">
        <v>635.66</v>
      </c>
      <c r="E313" s="185" t="s">
        <v>4513</v>
      </c>
      <c r="F313" s="186" t="s">
        <v>2743</v>
      </c>
      <c r="G313" s="83">
        <f>VLOOKUP(A313,РАСЧЕТ!A316:AW1673,49,0)</f>
        <v>571.62708702269094</v>
      </c>
      <c r="H313" s="193">
        <f t="shared" si="4"/>
        <v>-64.032912977309024</v>
      </c>
    </row>
    <row r="314" spans="1:8" ht="12.6" customHeight="1" x14ac:dyDescent="0.3">
      <c r="A314" s="181" t="s">
        <v>2239</v>
      </c>
      <c r="B314" s="182" t="s">
        <v>2240</v>
      </c>
      <c r="C314" s="183">
        <v>708.67</v>
      </c>
      <c r="D314" s="184">
        <v>708.67</v>
      </c>
      <c r="E314" s="185" t="s">
        <v>4513</v>
      </c>
      <c r="F314" s="186" t="s">
        <v>2744</v>
      </c>
      <c r="G314" s="83">
        <f>VLOOKUP(A314,РАСЧЕТ!A317:AW1674,49,0)</f>
        <v>637.28695512664865</v>
      </c>
      <c r="H314" s="193">
        <f t="shared" si="4"/>
        <v>-71.383044873351309</v>
      </c>
    </row>
    <row r="315" spans="1:8" ht="12.6" customHeight="1" x14ac:dyDescent="0.3">
      <c r="A315" s="181" t="s">
        <v>945</v>
      </c>
      <c r="B315" s="182" t="s">
        <v>946</v>
      </c>
      <c r="C315" s="183">
        <v>841.81</v>
      </c>
      <c r="D315" s="184">
        <v>841.81</v>
      </c>
      <c r="E315" s="185" t="s">
        <v>4513</v>
      </c>
      <c r="F315" s="186" t="s">
        <v>2745</v>
      </c>
      <c r="G315" s="83">
        <f>VLOOKUP(A315,РАСЧЕТ!A318:AW1675,49,0)</f>
        <v>757.01965578680699</v>
      </c>
      <c r="H315" s="193">
        <f t="shared" si="4"/>
        <v>-84.790344213192952</v>
      </c>
    </row>
    <row r="316" spans="1:8" ht="12.6" customHeight="1" x14ac:dyDescent="0.3">
      <c r="A316" s="181" t="s">
        <v>1941</v>
      </c>
      <c r="B316" s="182" t="s">
        <v>1942</v>
      </c>
      <c r="C316" s="183">
        <v>167.51</v>
      </c>
      <c r="D316" s="184">
        <v>167.51</v>
      </c>
      <c r="E316" s="185" t="s">
        <v>4513</v>
      </c>
      <c r="F316" s="186" t="s">
        <v>2935</v>
      </c>
      <c r="G316" s="83">
        <f>VLOOKUP(A316,РАСЧЕТ!A319:AW1676,49,0)</f>
        <v>150.63146212084422</v>
      </c>
      <c r="H316" s="193">
        <f t="shared" si="4"/>
        <v>-16.878537879155772</v>
      </c>
    </row>
    <row r="317" spans="1:8" ht="12.6" customHeight="1" x14ac:dyDescent="0.3">
      <c r="A317" s="181" t="s">
        <v>2633</v>
      </c>
      <c r="B317" s="182" t="s">
        <v>2131</v>
      </c>
      <c r="C317" s="183">
        <v>158.91</v>
      </c>
      <c r="D317" s="184">
        <v>158.91</v>
      </c>
      <c r="E317" s="185" t="s">
        <v>4513</v>
      </c>
      <c r="F317" s="186" t="s">
        <v>3925</v>
      </c>
      <c r="G317" s="83">
        <f>VLOOKUP(A317,РАСЧЕТ!A320:AW1677,49,0)</f>
        <v>142.90677175567274</v>
      </c>
      <c r="H317" s="193">
        <f t="shared" si="4"/>
        <v>-16.003228244327261</v>
      </c>
    </row>
    <row r="318" spans="1:8" ht="12.6" customHeight="1" x14ac:dyDescent="0.3">
      <c r="A318" s="181" t="s">
        <v>880</v>
      </c>
      <c r="B318" s="182" t="s">
        <v>881</v>
      </c>
      <c r="C318" s="183">
        <v>296.35000000000002</v>
      </c>
      <c r="D318" s="184">
        <v>296.35000000000002</v>
      </c>
      <c r="E318" s="185" t="s">
        <v>4513</v>
      </c>
      <c r="F318" s="186" t="s">
        <v>3028</v>
      </c>
      <c r="G318" s="83">
        <f>VLOOKUP(A318,РАСЧЕТ!A321:AW1678,49,0)</f>
        <v>266.50181759841672</v>
      </c>
      <c r="H318" s="193">
        <f t="shared" si="4"/>
        <v>-29.848182401583301</v>
      </c>
    </row>
    <row r="319" spans="1:8" ht="12.6" customHeight="1" x14ac:dyDescent="0.3">
      <c r="A319" s="181" t="s">
        <v>2080</v>
      </c>
      <c r="B319" s="182" t="s">
        <v>2081</v>
      </c>
      <c r="C319" s="183">
        <v>201.86</v>
      </c>
      <c r="D319" s="184">
        <v>201.86</v>
      </c>
      <c r="E319" s="185" t="s">
        <v>4513</v>
      </c>
      <c r="F319" s="186" t="s">
        <v>3029</v>
      </c>
      <c r="G319" s="83">
        <f>VLOOKUP(A319,РАСЧЕТ!A322:AW1679,49,0)</f>
        <v>181.53022358153024</v>
      </c>
      <c r="H319" s="193">
        <f t="shared" si="4"/>
        <v>-20.329776418469777</v>
      </c>
    </row>
    <row r="320" spans="1:8" ht="12.6" customHeight="1" x14ac:dyDescent="0.3">
      <c r="A320" s="181" t="s">
        <v>805</v>
      </c>
      <c r="B320" s="182" t="s">
        <v>806</v>
      </c>
      <c r="C320" s="183">
        <v>339.31</v>
      </c>
      <c r="D320" s="184">
        <v>339.31</v>
      </c>
      <c r="E320" s="185" t="s">
        <v>4513</v>
      </c>
      <c r="F320" s="186" t="s">
        <v>3030</v>
      </c>
      <c r="G320" s="83">
        <f>VLOOKUP(A320,РАСЧЕТ!A323:AW1680,49,0)</f>
        <v>305.12526942427428</v>
      </c>
      <c r="H320" s="193">
        <f t="shared" si="4"/>
        <v>-34.184730575725723</v>
      </c>
    </row>
    <row r="321" spans="1:8" ht="12.6" customHeight="1" x14ac:dyDescent="0.3">
      <c r="A321" s="181" t="s">
        <v>2241</v>
      </c>
      <c r="B321" s="182" t="s">
        <v>2242</v>
      </c>
      <c r="C321" s="183">
        <v>167.51</v>
      </c>
      <c r="D321" s="184">
        <v>167.51</v>
      </c>
      <c r="E321" s="185" t="s">
        <v>4513</v>
      </c>
      <c r="F321" s="186" t="s">
        <v>3031</v>
      </c>
      <c r="G321" s="83">
        <f>VLOOKUP(A321,РАСЧЕТ!A324:AW1681,49,0)</f>
        <v>150.63146212084422</v>
      </c>
      <c r="H321" s="193">
        <f t="shared" ref="H321:H384" si="5">G321-C321</f>
        <v>-16.878537879155772</v>
      </c>
    </row>
    <row r="322" spans="1:8" ht="12.6" customHeight="1" x14ac:dyDescent="0.3">
      <c r="A322" s="181" t="s">
        <v>1235</v>
      </c>
      <c r="B322" s="182" t="s">
        <v>1236</v>
      </c>
      <c r="C322" s="183">
        <v>180.39</v>
      </c>
      <c r="D322" s="184">
        <v>180.39</v>
      </c>
      <c r="E322" s="185" t="s">
        <v>4513</v>
      </c>
      <c r="F322" s="186" t="s">
        <v>3032</v>
      </c>
      <c r="G322" s="83">
        <f>VLOOKUP(A322,РАСЧЕТ!A325:AW1682,49,0)</f>
        <v>162.21849766860149</v>
      </c>
      <c r="H322" s="193">
        <f t="shared" si="5"/>
        <v>-18.1715023313985</v>
      </c>
    </row>
    <row r="323" spans="1:8" ht="12.6" customHeight="1" x14ac:dyDescent="0.3">
      <c r="A323" s="181" t="s">
        <v>1947</v>
      </c>
      <c r="B323" s="182" t="s">
        <v>1948</v>
      </c>
      <c r="C323" s="183">
        <v>180.39</v>
      </c>
      <c r="D323" s="184">
        <v>180.39</v>
      </c>
      <c r="E323" s="185" t="s">
        <v>4513</v>
      </c>
      <c r="F323" s="186" t="s">
        <v>3033</v>
      </c>
      <c r="G323" s="83">
        <f>VLOOKUP(A323,РАСЧЕТ!A326:AW1683,49,0)</f>
        <v>162.21849766860149</v>
      </c>
      <c r="H323" s="193">
        <f t="shared" si="5"/>
        <v>-18.1715023313985</v>
      </c>
    </row>
    <row r="324" spans="1:8" ht="12.6" customHeight="1" x14ac:dyDescent="0.3">
      <c r="A324" s="181" t="s">
        <v>892</v>
      </c>
      <c r="B324" s="182" t="s">
        <v>893</v>
      </c>
      <c r="C324" s="183">
        <v>184.69</v>
      </c>
      <c r="D324" s="184">
        <v>184.69</v>
      </c>
      <c r="E324" s="185" t="s">
        <v>4513</v>
      </c>
      <c r="F324" s="186" t="s">
        <v>3034</v>
      </c>
      <c r="G324" s="83">
        <f>VLOOKUP(A324,РАСЧЕТ!A327:AW1684,49,0)</f>
        <v>166.08084285118724</v>
      </c>
      <c r="H324" s="193">
        <f t="shared" si="5"/>
        <v>-18.609157148812756</v>
      </c>
    </row>
    <row r="325" spans="1:8" ht="12.6" customHeight="1" x14ac:dyDescent="0.3">
      <c r="A325" s="181" t="s">
        <v>2541</v>
      </c>
      <c r="B325" s="182" t="s">
        <v>2051</v>
      </c>
      <c r="C325" s="183">
        <v>167.51</v>
      </c>
      <c r="D325" s="184">
        <v>167.51</v>
      </c>
      <c r="E325" s="185" t="s">
        <v>4513</v>
      </c>
      <c r="F325" s="186" t="s">
        <v>3035</v>
      </c>
      <c r="G325" s="83">
        <f>VLOOKUP(A325,РАСЧЕТ!A328:AW1685,49,0)</f>
        <v>150.63146212084422</v>
      </c>
      <c r="H325" s="193">
        <f t="shared" si="5"/>
        <v>-16.878537879155772</v>
      </c>
    </row>
    <row r="326" spans="1:8" ht="12.6" customHeight="1" x14ac:dyDescent="0.3">
      <c r="A326" s="181" t="s">
        <v>2576</v>
      </c>
      <c r="B326" s="182" t="s">
        <v>1535</v>
      </c>
      <c r="C326" s="183">
        <v>163.21</v>
      </c>
      <c r="D326" s="184">
        <v>163.21</v>
      </c>
      <c r="E326" s="185" t="s">
        <v>4513</v>
      </c>
      <c r="F326" s="186" t="s">
        <v>3878</v>
      </c>
      <c r="G326" s="83">
        <f>VLOOKUP(A326,РАСЧЕТ!A329:AW1686,49,0)</f>
        <v>146.76911693825849</v>
      </c>
      <c r="H326" s="193">
        <f t="shared" si="5"/>
        <v>-16.440883061741516</v>
      </c>
    </row>
    <row r="327" spans="1:8" ht="12.6" customHeight="1" x14ac:dyDescent="0.3">
      <c r="A327" s="181" t="s">
        <v>1910</v>
      </c>
      <c r="B327" s="182" t="s">
        <v>1911</v>
      </c>
      <c r="C327" s="183">
        <v>206.16</v>
      </c>
      <c r="D327" s="184">
        <v>206.16</v>
      </c>
      <c r="E327" s="185" t="s">
        <v>4513</v>
      </c>
      <c r="F327" s="186" t="s">
        <v>3036</v>
      </c>
      <c r="G327" s="83">
        <f>VLOOKUP(A327,РАСЧЕТ!A330:AW1687,49,0)</f>
        <v>185.39256876411596</v>
      </c>
      <c r="H327" s="193">
        <f t="shared" si="5"/>
        <v>-20.767431235884033</v>
      </c>
    </row>
    <row r="328" spans="1:8" ht="12.6" customHeight="1" x14ac:dyDescent="0.3">
      <c r="A328" s="181" t="s">
        <v>854</v>
      </c>
      <c r="B328" s="182" t="s">
        <v>855</v>
      </c>
      <c r="C328" s="183">
        <v>128.85</v>
      </c>
      <c r="D328" s="184">
        <v>128.85</v>
      </c>
      <c r="E328" s="185" t="s">
        <v>4513</v>
      </c>
      <c r="F328" s="186" t="s">
        <v>2944</v>
      </c>
      <c r="G328" s="83">
        <f>VLOOKUP(A328,РАСЧЕТ!A331:AW1688,49,0)</f>
        <v>115.87035547757249</v>
      </c>
      <c r="H328" s="193">
        <f t="shared" si="5"/>
        <v>-12.979644522427506</v>
      </c>
    </row>
    <row r="329" spans="1:8" ht="12.6" customHeight="1" x14ac:dyDescent="0.3">
      <c r="A329" s="181" t="s">
        <v>743</v>
      </c>
      <c r="B329" s="182" t="s">
        <v>744</v>
      </c>
      <c r="C329" s="183">
        <v>249.11</v>
      </c>
      <c r="D329" s="184">
        <v>249.11</v>
      </c>
      <c r="E329" s="185" t="s">
        <v>4513</v>
      </c>
      <c r="F329" s="186" t="s">
        <v>3037</v>
      </c>
      <c r="G329" s="83">
        <f>VLOOKUP(A329,РАСЧЕТ!A332:AW1689,49,0)</f>
        <v>224.01602058997346</v>
      </c>
      <c r="H329" s="193">
        <f t="shared" si="5"/>
        <v>-25.093979410026549</v>
      </c>
    </row>
    <row r="330" spans="1:8" ht="12.6" customHeight="1" x14ac:dyDescent="0.3">
      <c r="A330" s="181" t="s">
        <v>727</v>
      </c>
      <c r="B330" s="182" t="s">
        <v>728</v>
      </c>
      <c r="C330" s="183">
        <v>330.72</v>
      </c>
      <c r="D330" s="184">
        <v>330.72</v>
      </c>
      <c r="E330" s="185" t="s">
        <v>4513</v>
      </c>
      <c r="F330" s="186" t="s">
        <v>3038</v>
      </c>
      <c r="G330" s="83">
        <f>VLOOKUP(A330,РАСЧЕТ!A333:AW1690,49,0)</f>
        <v>297.40057905910271</v>
      </c>
      <c r="H330" s="193">
        <f t="shared" si="5"/>
        <v>-33.319420940897317</v>
      </c>
    </row>
    <row r="331" spans="1:8" ht="12.6" customHeight="1" x14ac:dyDescent="0.3">
      <c r="A331" s="181" t="s">
        <v>3977</v>
      </c>
      <c r="B331" s="182" t="s">
        <v>1783</v>
      </c>
      <c r="C331" s="183">
        <v>184.69</v>
      </c>
      <c r="D331" s="184">
        <v>184.69</v>
      </c>
      <c r="E331" s="185" t="s">
        <v>4513</v>
      </c>
      <c r="F331" s="186" t="s">
        <v>4531</v>
      </c>
      <c r="G331" s="83">
        <f>VLOOKUP(A331,РАСЧЕТ!A335:AW1691,49,0)</f>
        <v>166.08084285118724</v>
      </c>
      <c r="H331" s="193">
        <f t="shared" si="5"/>
        <v>-18.609157148812756</v>
      </c>
    </row>
    <row r="332" spans="1:8" ht="12.6" customHeight="1" x14ac:dyDescent="0.3">
      <c r="A332" s="181" t="s">
        <v>2082</v>
      </c>
      <c r="B332" s="182" t="s">
        <v>2083</v>
      </c>
      <c r="C332" s="183">
        <v>171.8</v>
      </c>
      <c r="D332" s="184">
        <v>171.8</v>
      </c>
      <c r="E332" s="185" t="s">
        <v>4513</v>
      </c>
      <c r="F332" s="186" t="s">
        <v>3039</v>
      </c>
      <c r="G332" s="83">
        <f>VLOOKUP(A332,РАСЧЕТ!A336:AW1692,49,0)</f>
        <v>154.49380730342997</v>
      </c>
      <c r="H332" s="193">
        <f t="shared" si="5"/>
        <v>-17.306192696570037</v>
      </c>
    </row>
    <row r="333" spans="1:8" ht="12.6" customHeight="1" x14ac:dyDescent="0.3">
      <c r="A333" s="181" t="s">
        <v>1523</v>
      </c>
      <c r="B333" s="182" t="s">
        <v>1524</v>
      </c>
      <c r="C333" s="183">
        <v>236.23</v>
      </c>
      <c r="D333" s="184">
        <v>236.23</v>
      </c>
      <c r="E333" s="185" t="s">
        <v>4513</v>
      </c>
      <c r="F333" s="186" t="s">
        <v>3040</v>
      </c>
      <c r="G333" s="83">
        <f>VLOOKUP(A333,РАСЧЕТ!A337:AW1693,49,0)</f>
        <v>212.42898504221623</v>
      </c>
      <c r="H333" s="193">
        <f t="shared" si="5"/>
        <v>-23.801014957783764</v>
      </c>
    </row>
    <row r="334" spans="1:8" ht="12.6" customHeight="1" x14ac:dyDescent="0.3">
      <c r="A334" s="181" t="s">
        <v>837</v>
      </c>
      <c r="B334" s="182" t="s">
        <v>838</v>
      </c>
      <c r="C334" s="183">
        <v>227.64</v>
      </c>
      <c r="D334" s="184">
        <v>227.64</v>
      </c>
      <c r="E334" s="185" t="s">
        <v>4513</v>
      </c>
      <c r="F334" s="186" t="s">
        <v>3041</v>
      </c>
      <c r="G334" s="83">
        <f>VLOOKUP(A334,РАСЧЕТ!A338:AW1694,49,0)</f>
        <v>204.70429467704471</v>
      </c>
      <c r="H334" s="193">
        <f t="shared" si="5"/>
        <v>-22.935705322955272</v>
      </c>
    </row>
    <row r="335" spans="1:8" ht="12.6" customHeight="1" x14ac:dyDescent="0.3">
      <c r="A335" s="181" t="s">
        <v>910</v>
      </c>
      <c r="B335" s="182" t="s">
        <v>911</v>
      </c>
      <c r="C335" s="183">
        <v>231.93</v>
      </c>
      <c r="D335" s="184">
        <v>231.93</v>
      </c>
      <c r="E335" s="185" t="s">
        <v>4513</v>
      </c>
      <c r="F335" s="186" t="s">
        <v>3042</v>
      </c>
      <c r="G335" s="83">
        <f>VLOOKUP(A335,РАСЧЕТ!A339:AW1695,49,0)</f>
        <v>208.56663985963053</v>
      </c>
      <c r="H335" s="193">
        <f t="shared" si="5"/>
        <v>-23.36336014036948</v>
      </c>
    </row>
    <row r="336" spans="1:8" ht="12.6" customHeight="1" x14ac:dyDescent="0.3">
      <c r="A336" s="181" t="s">
        <v>899</v>
      </c>
      <c r="B336" s="182" t="s">
        <v>900</v>
      </c>
      <c r="C336" s="183">
        <v>283.47000000000003</v>
      </c>
      <c r="D336" s="184">
        <v>283.47000000000003</v>
      </c>
      <c r="E336" s="185" t="s">
        <v>4513</v>
      </c>
      <c r="F336" s="186" t="s">
        <v>3043</v>
      </c>
      <c r="G336" s="83">
        <f>VLOOKUP(A336,РАСЧЕТ!A340:AW1696,49,0)</f>
        <v>254.91478205065945</v>
      </c>
      <c r="H336" s="193">
        <f t="shared" si="5"/>
        <v>-28.555217949340573</v>
      </c>
    </row>
    <row r="337" spans="1:8" ht="12.6" customHeight="1" x14ac:dyDescent="0.3">
      <c r="A337" s="181" t="s">
        <v>2583</v>
      </c>
      <c r="B337" s="182" t="s">
        <v>2143</v>
      </c>
      <c r="C337" s="183">
        <v>403.72</v>
      </c>
      <c r="D337" s="184">
        <v>403.72</v>
      </c>
      <c r="E337" s="185" t="s">
        <v>4513</v>
      </c>
      <c r="F337" s="186" t="s">
        <v>3866</v>
      </c>
      <c r="G337" s="83">
        <f>VLOOKUP(A337,РАСЧЕТ!A341:AW1697,49,0)</f>
        <v>363.06044716306047</v>
      </c>
      <c r="H337" s="193">
        <f t="shared" si="5"/>
        <v>-40.659552836939554</v>
      </c>
    </row>
    <row r="338" spans="1:8" ht="12.6" customHeight="1" x14ac:dyDescent="0.3">
      <c r="A338" s="181" t="s">
        <v>2267</v>
      </c>
      <c r="B338" s="182" t="s">
        <v>2268</v>
      </c>
      <c r="C338" s="183">
        <v>261.99</v>
      </c>
      <c r="D338" s="184">
        <v>261.99</v>
      </c>
      <c r="E338" s="185" t="s">
        <v>4513</v>
      </c>
      <c r="F338" s="186" t="s">
        <v>3044</v>
      </c>
      <c r="G338" s="83">
        <f>VLOOKUP(A338,РАСЧЕТ!A342:AW1698,49,0)</f>
        <v>235.6030561377307</v>
      </c>
      <c r="H338" s="193">
        <f t="shared" si="5"/>
        <v>-26.386943862269305</v>
      </c>
    </row>
    <row r="339" spans="1:8" ht="12.6" customHeight="1" x14ac:dyDescent="0.3">
      <c r="A339" s="181" t="s">
        <v>807</v>
      </c>
      <c r="B339" s="182" t="s">
        <v>808</v>
      </c>
      <c r="C339" s="183">
        <v>154.62</v>
      </c>
      <c r="D339" s="184">
        <v>154.62</v>
      </c>
      <c r="E339" s="185" t="s">
        <v>4513</v>
      </c>
      <c r="F339" s="186" t="s">
        <v>2945</v>
      </c>
      <c r="G339" s="83">
        <f>VLOOKUP(A339,РАСЧЕТ!A343:AW1699,49,0)</f>
        <v>139.04442657308698</v>
      </c>
      <c r="H339" s="193">
        <f t="shared" si="5"/>
        <v>-15.575573426913024</v>
      </c>
    </row>
    <row r="340" spans="1:8" ht="12.6" customHeight="1" x14ac:dyDescent="0.3">
      <c r="A340" s="181" t="s">
        <v>813</v>
      </c>
      <c r="B340" s="182" t="s">
        <v>814</v>
      </c>
      <c r="C340" s="183">
        <v>206.16</v>
      </c>
      <c r="D340" s="184">
        <v>206.16</v>
      </c>
      <c r="E340" s="185" t="s">
        <v>4513</v>
      </c>
      <c r="F340" s="186" t="s">
        <v>3045</v>
      </c>
      <c r="G340" s="83">
        <f>VLOOKUP(A340,РАСЧЕТ!A344:AW1700,49,0)</f>
        <v>185.39256876411596</v>
      </c>
      <c r="H340" s="193">
        <f t="shared" si="5"/>
        <v>-20.767431235884033</v>
      </c>
    </row>
    <row r="341" spans="1:8" ht="12.6" customHeight="1" x14ac:dyDescent="0.3">
      <c r="A341" s="181" t="s">
        <v>2269</v>
      </c>
      <c r="B341" s="182" t="s">
        <v>2270</v>
      </c>
      <c r="C341" s="183">
        <v>304.94</v>
      </c>
      <c r="D341" s="184">
        <v>304.94</v>
      </c>
      <c r="E341" s="185" t="s">
        <v>4513</v>
      </c>
      <c r="F341" s="186" t="s">
        <v>3046</v>
      </c>
      <c r="G341" s="83">
        <f>VLOOKUP(A341,РАСЧЕТ!A345:AW1701,49,0)</f>
        <v>274.22650796358823</v>
      </c>
      <c r="H341" s="193">
        <f t="shared" si="5"/>
        <v>-30.713492036411765</v>
      </c>
    </row>
    <row r="342" spans="1:8" ht="12.6" customHeight="1" x14ac:dyDescent="0.3">
      <c r="A342" s="181" t="s">
        <v>2632</v>
      </c>
      <c r="B342" s="182" t="s">
        <v>2069</v>
      </c>
      <c r="C342" s="183">
        <v>176.1</v>
      </c>
      <c r="D342" s="184">
        <v>176.1</v>
      </c>
      <c r="E342" s="185" t="s">
        <v>4513</v>
      </c>
      <c r="F342" s="186" t="s">
        <v>3924</v>
      </c>
      <c r="G342" s="83">
        <f>VLOOKUP(A342,РАСЧЕТ!A346:AW1702,49,0)</f>
        <v>158.35615248601573</v>
      </c>
      <c r="H342" s="193">
        <f t="shared" si="5"/>
        <v>-17.743847513984264</v>
      </c>
    </row>
    <row r="343" spans="1:8" ht="12.6" customHeight="1" x14ac:dyDescent="0.3">
      <c r="A343" s="181" t="s">
        <v>1247</v>
      </c>
      <c r="B343" s="182" t="s">
        <v>1248</v>
      </c>
      <c r="C343" s="183">
        <v>180.39</v>
      </c>
      <c r="D343" s="184">
        <v>180.39</v>
      </c>
      <c r="E343" s="185" t="s">
        <v>4513</v>
      </c>
      <c r="F343" s="186" t="s">
        <v>3047</v>
      </c>
      <c r="G343" s="83">
        <f>VLOOKUP(A343,РАСЧЕТ!A348:AW1703,49,0)</f>
        <v>162.21849766860149</v>
      </c>
      <c r="H343" s="193">
        <f t="shared" si="5"/>
        <v>-18.1715023313985</v>
      </c>
    </row>
    <row r="344" spans="1:8" ht="12.6" customHeight="1" x14ac:dyDescent="0.3">
      <c r="A344" s="181" t="s">
        <v>1249</v>
      </c>
      <c r="B344" s="182" t="s">
        <v>1250</v>
      </c>
      <c r="C344" s="183">
        <v>171.8</v>
      </c>
      <c r="D344" s="184">
        <v>171.8</v>
      </c>
      <c r="E344" s="185" t="s">
        <v>4513</v>
      </c>
      <c r="F344" s="186" t="s">
        <v>3048</v>
      </c>
      <c r="G344" s="83">
        <f>VLOOKUP(A344,РАСЧЕТ!A349:AW1704,49,0)</f>
        <v>154.49380730342997</v>
      </c>
      <c r="H344" s="193">
        <f t="shared" si="5"/>
        <v>-17.306192696570037</v>
      </c>
    </row>
    <row r="345" spans="1:8" ht="12.6" customHeight="1" x14ac:dyDescent="0.3">
      <c r="A345" s="181" t="s">
        <v>950</v>
      </c>
      <c r="B345" s="182" t="s">
        <v>951</v>
      </c>
      <c r="C345" s="183">
        <v>124.56</v>
      </c>
      <c r="D345" s="184">
        <v>124.56</v>
      </c>
      <c r="E345" s="185" t="s">
        <v>4513</v>
      </c>
      <c r="F345" s="186" t="s">
        <v>3049</v>
      </c>
      <c r="G345" s="83">
        <f>VLOOKUP(A345,РАСЧЕТ!A350:AW1705,49,0)</f>
        <v>112.00801029498673</v>
      </c>
      <c r="H345" s="193">
        <f t="shared" si="5"/>
        <v>-12.55198970501327</v>
      </c>
    </row>
    <row r="346" spans="1:8" ht="12.6" customHeight="1" x14ac:dyDescent="0.3">
      <c r="A346" s="181" t="s">
        <v>2556</v>
      </c>
      <c r="B346" s="182" t="s">
        <v>1984</v>
      </c>
      <c r="C346" s="183">
        <v>124.56</v>
      </c>
      <c r="D346" s="184">
        <v>124.56</v>
      </c>
      <c r="E346" s="185" t="s">
        <v>4513</v>
      </c>
      <c r="F346" s="186" t="s">
        <v>3050</v>
      </c>
      <c r="G346" s="83">
        <f>VLOOKUP(A346,РАСЧЕТ!A351:AW1706,49,0)</f>
        <v>112.00801029498673</v>
      </c>
      <c r="H346" s="193">
        <f t="shared" si="5"/>
        <v>-12.55198970501327</v>
      </c>
    </row>
    <row r="347" spans="1:8" ht="12.6" customHeight="1" x14ac:dyDescent="0.3">
      <c r="A347" s="181" t="s">
        <v>2594</v>
      </c>
      <c r="B347" s="182" t="s">
        <v>1985</v>
      </c>
      <c r="C347" s="183">
        <v>184.69</v>
      </c>
      <c r="D347" s="184">
        <v>184.69</v>
      </c>
      <c r="E347" s="185" t="s">
        <v>4513</v>
      </c>
      <c r="F347" s="186" t="s">
        <v>3875</v>
      </c>
      <c r="G347" s="83">
        <f>VLOOKUP(A347,РАСЧЕТ!A352:AW1707,49,0)</f>
        <v>166.08084285118724</v>
      </c>
      <c r="H347" s="193">
        <f t="shared" si="5"/>
        <v>-18.609157148812756</v>
      </c>
    </row>
    <row r="348" spans="1:8" ht="12.6" customHeight="1" x14ac:dyDescent="0.3">
      <c r="A348" s="181" t="s">
        <v>2361</v>
      </c>
      <c r="B348" s="182" t="s">
        <v>2362</v>
      </c>
      <c r="C348" s="183">
        <v>176.1</v>
      </c>
      <c r="D348" s="184">
        <v>176.1</v>
      </c>
      <c r="E348" s="185" t="s">
        <v>4513</v>
      </c>
      <c r="F348" s="186" t="s">
        <v>3051</v>
      </c>
      <c r="G348" s="83">
        <f>VLOOKUP(A348,РАСЧЕТ!A353:AW1708,49,0)</f>
        <v>158.35615248601573</v>
      </c>
      <c r="H348" s="193">
        <f t="shared" si="5"/>
        <v>-17.743847513984264</v>
      </c>
    </row>
    <row r="349" spans="1:8" ht="12.6" customHeight="1" x14ac:dyDescent="0.3">
      <c r="A349" s="181" t="s">
        <v>1306</v>
      </c>
      <c r="B349" s="182" t="s">
        <v>1307</v>
      </c>
      <c r="C349" s="183">
        <v>210.45</v>
      </c>
      <c r="D349" s="184">
        <v>210.45</v>
      </c>
      <c r="E349" s="185" t="s">
        <v>4513</v>
      </c>
      <c r="F349" s="186" t="s">
        <v>3052</v>
      </c>
      <c r="G349" s="83">
        <f>VLOOKUP(A349,РАСЧЕТ!A354:AW1709,49,0)</f>
        <v>189.25491394670175</v>
      </c>
      <c r="H349" s="193">
        <f t="shared" si="5"/>
        <v>-21.19508605329824</v>
      </c>
    </row>
    <row r="350" spans="1:8" ht="12.6" customHeight="1" x14ac:dyDescent="0.3">
      <c r="A350" s="181" t="s">
        <v>2253</v>
      </c>
      <c r="B350" s="182" t="s">
        <v>2254</v>
      </c>
      <c r="C350" s="183">
        <v>115.97</v>
      </c>
      <c r="D350" s="184">
        <v>115.97</v>
      </c>
      <c r="E350" s="185" t="s">
        <v>4513</v>
      </c>
      <c r="F350" s="186" t="s">
        <v>2946</v>
      </c>
      <c r="G350" s="83">
        <f>VLOOKUP(A350,РАСЧЕТ!A355:AW1710,49,0)</f>
        <v>104.28331992981526</v>
      </c>
      <c r="H350" s="193">
        <f t="shared" si="5"/>
        <v>-11.686680070184735</v>
      </c>
    </row>
    <row r="351" spans="1:8" ht="12.6" customHeight="1" x14ac:dyDescent="0.3">
      <c r="A351" s="181" t="s">
        <v>2009</v>
      </c>
      <c r="B351" s="182" t="s">
        <v>2010</v>
      </c>
      <c r="C351" s="183">
        <v>446.68</v>
      </c>
      <c r="D351" s="184">
        <v>446.68</v>
      </c>
      <c r="E351" s="185" t="s">
        <v>4513</v>
      </c>
      <c r="F351" s="186" t="s">
        <v>3053</v>
      </c>
      <c r="G351" s="83">
        <f>VLOOKUP(A351,РАСЧЕТ!A356:AW1711,49,0)</f>
        <v>401.68389898891797</v>
      </c>
      <c r="H351" s="193">
        <f t="shared" si="5"/>
        <v>-44.996101011082033</v>
      </c>
    </row>
    <row r="352" spans="1:8" ht="12.6" customHeight="1" x14ac:dyDescent="0.3">
      <c r="A352" s="181" t="s">
        <v>3981</v>
      </c>
      <c r="B352" s="182" t="s">
        <v>909</v>
      </c>
      <c r="C352" s="183">
        <v>210.45</v>
      </c>
      <c r="D352" s="184">
        <v>210.45</v>
      </c>
      <c r="E352" s="185" t="s">
        <v>4513</v>
      </c>
      <c r="F352" s="186" t="s">
        <v>4532</v>
      </c>
      <c r="G352" s="83">
        <f>VLOOKUP(A352,РАСЧЕТ!A357:AW1712,49,0)</f>
        <v>189.25491394670175</v>
      </c>
      <c r="H352" s="193">
        <f t="shared" si="5"/>
        <v>-21.19508605329824</v>
      </c>
    </row>
    <row r="353" spans="1:8" ht="12.6" customHeight="1" x14ac:dyDescent="0.3">
      <c r="A353" s="181" t="s">
        <v>2532</v>
      </c>
      <c r="B353" s="182" t="s">
        <v>715</v>
      </c>
      <c r="C353" s="183">
        <v>193.27</v>
      </c>
      <c r="D353" s="184">
        <v>193.27</v>
      </c>
      <c r="E353" s="185" t="s">
        <v>4513</v>
      </c>
      <c r="F353" s="186" t="s">
        <v>3054</v>
      </c>
      <c r="G353" s="83">
        <f>VLOOKUP(A353,РАСЧЕТ!A358:AW1713,49,0)</f>
        <v>173.80553321635873</v>
      </c>
      <c r="H353" s="193">
        <f t="shared" si="5"/>
        <v>-19.464466783641285</v>
      </c>
    </row>
    <row r="354" spans="1:8" ht="12.6" customHeight="1" x14ac:dyDescent="0.3">
      <c r="A354" s="181" t="s">
        <v>1539</v>
      </c>
      <c r="B354" s="182" t="s">
        <v>1540</v>
      </c>
      <c r="C354" s="183">
        <v>163.21</v>
      </c>
      <c r="D354" s="184">
        <v>163.21</v>
      </c>
      <c r="E354" s="185" t="s">
        <v>4513</v>
      </c>
      <c r="F354" s="186" t="s">
        <v>3055</v>
      </c>
      <c r="G354" s="83">
        <f>VLOOKUP(A354,РАСЧЕТ!A359:AW1714,49,0)</f>
        <v>146.76911693825849</v>
      </c>
      <c r="H354" s="193">
        <f t="shared" si="5"/>
        <v>-16.440883061741516</v>
      </c>
    </row>
    <row r="355" spans="1:8" ht="12.6" customHeight="1" x14ac:dyDescent="0.3">
      <c r="A355" s="181" t="s">
        <v>2060</v>
      </c>
      <c r="B355" s="182" t="s">
        <v>2061</v>
      </c>
      <c r="C355" s="183">
        <v>163.21</v>
      </c>
      <c r="D355" s="184">
        <v>163.21</v>
      </c>
      <c r="E355" s="185" t="s">
        <v>4513</v>
      </c>
      <c r="F355" s="186" t="s">
        <v>3056</v>
      </c>
      <c r="G355" s="83">
        <f>VLOOKUP(A355,РАСЧЕТ!A360:AW1715,49,0)</f>
        <v>146.76911693825849</v>
      </c>
      <c r="H355" s="193">
        <f t="shared" si="5"/>
        <v>-16.440883061741516</v>
      </c>
    </row>
    <row r="356" spans="1:8" ht="12.6" customHeight="1" x14ac:dyDescent="0.3">
      <c r="A356" s="181" t="s">
        <v>1804</v>
      </c>
      <c r="B356" s="182" t="s">
        <v>1805</v>
      </c>
      <c r="C356" s="183">
        <v>184.69</v>
      </c>
      <c r="D356" s="184">
        <v>184.69</v>
      </c>
      <c r="E356" s="185" t="s">
        <v>4513</v>
      </c>
      <c r="F356" s="186" t="s">
        <v>3057</v>
      </c>
      <c r="G356" s="83">
        <f>VLOOKUP(A356,РАСЧЕТ!A361:AW1716,49,0)</f>
        <v>166.08084285118724</v>
      </c>
      <c r="H356" s="193">
        <f t="shared" si="5"/>
        <v>-18.609157148812756</v>
      </c>
    </row>
    <row r="357" spans="1:8" ht="12.6" customHeight="1" x14ac:dyDescent="0.3">
      <c r="A357" s="181" t="s">
        <v>2255</v>
      </c>
      <c r="B357" s="182" t="s">
        <v>2256</v>
      </c>
      <c r="C357" s="183">
        <v>163.21</v>
      </c>
      <c r="D357" s="184">
        <v>163.21</v>
      </c>
      <c r="E357" s="185" t="s">
        <v>4513</v>
      </c>
      <c r="F357" s="186" t="s">
        <v>3058</v>
      </c>
      <c r="G357" s="83">
        <f>VLOOKUP(A357,РАСЧЕТ!A362:AW1717,49,0)</f>
        <v>146.76911693825849</v>
      </c>
      <c r="H357" s="193">
        <f t="shared" si="5"/>
        <v>-16.440883061741516</v>
      </c>
    </row>
    <row r="358" spans="1:8" ht="12.6" customHeight="1" x14ac:dyDescent="0.3">
      <c r="A358" s="181" t="s">
        <v>2275</v>
      </c>
      <c r="B358" s="182" t="s">
        <v>2276</v>
      </c>
      <c r="C358" s="183">
        <v>249.11</v>
      </c>
      <c r="D358" s="184">
        <v>249.11</v>
      </c>
      <c r="E358" s="185" t="s">
        <v>4513</v>
      </c>
      <c r="F358" s="186" t="s">
        <v>3059</v>
      </c>
      <c r="G358" s="83">
        <f>VLOOKUP(A358,РАСЧЕТ!A363:AW1718,49,0)</f>
        <v>224.01602058997346</v>
      </c>
      <c r="H358" s="193">
        <f t="shared" si="5"/>
        <v>-25.093979410026549</v>
      </c>
    </row>
    <row r="359" spans="1:8" ht="12.6" customHeight="1" x14ac:dyDescent="0.3">
      <c r="A359" s="181" t="s">
        <v>2086</v>
      </c>
      <c r="B359" s="182" t="s">
        <v>2087</v>
      </c>
      <c r="C359" s="183">
        <v>206.16</v>
      </c>
      <c r="D359" s="184">
        <v>206.16</v>
      </c>
      <c r="E359" s="185" t="s">
        <v>4513</v>
      </c>
      <c r="F359" s="186" t="s">
        <v>3060</v>
      </c>
      <c r="G359" s="83">
        <f>VLOOKUP(A359,РАСЧЕТ!A364:AW1719,49,0)</f>
        <v>185.39256876411596</v>
      </c>
      <c r="H359" s="193">
        <f t="shared" si="5"/>
        <v>-20.767431235884033</v>
      </c>
    </row>
    <row r="360" spans="1:8" ht="12.6" customHeight="1" x14ac:dyDescent="0.3">
      <c r="A360" s="181" t="s">
        <v>1986</v>
      </c>
      <c r="B360" s="182" t="s">
        <v>1987</v>
      </c>
      <c r="C360" s="183">
        <v>188.97</v>
      </c>
      <c r="D360" s="184">
        <v>188.97</v>
      </c>
      <c r="E360" s="185" t="s">
        <v>4513</v>
      </c>
      <c r="F360" s="186" t="s">
        <v>3061</v>
      </c>
      <c r="G360" s="83">
        <f>VLOOKUP(A360,РАСЧЕТ!A365:AW1720,49,0)</f>
        <v>169.943188033773</v>
      </c>
      <c r="H360" s="193">
        <f t="shared" si="5"/>
        <v>-19.026811966227001</v>
      </c>
    </row>
    <row r="361" spans="1:8" ht="12.6" customHeight="1" x14ac:dyDescent="0.3">
      <c r="A361" s="181" t="s">
        <v>2132</v>
      </c>
      <c r="B361" s="182" t="s">
        <v>2133</v>
      </c>
      <c r="C361" s="183">
        <v>163.21</v>
      </c>
      <c r="D361" s="184">
        <v>163.21</v>
      </c>
      <c r="E361" s="185" t="s">
        <v>4513</v>
      </c>
      <c r="F361" s="186" t="s">
        <v>2947</v>
      </c>
      <c r="G361" s="83">
        <f>VLOOKUP(A361,РАСЧЕТ!A366:AW1721,49,0)</f>
        <v>146.76911693825849</v>
      </c>
      <c r="H361" s="193">
        <f t="shared" si="5"/>
        <v>-16.440883061741516</v>
      </c>
    </row>
    <row r="362" spans="1:8" ht="12.6" customHeight="1" x14ac:dyDescent="0.3">
      <c r="A362" s="181" t="s">
        <v>2567</v>
      </c>
      <c r="B362" s="182" t="s">
        <v>2366</v>
      </c>
      <c r="C362" s="183">
        <v>335.01</v>
      </c>
      <c r="D362" s="184">
        <v>335.01</v>
      </c>
      <c r="E362" s="185" t="s">
        <v>4513</v>
      </c>
      <c r="F362" s="186" t="s">
        <v>3868</v>
      </c>
      <c r="G362" s="83">
        <f>VLOOKUP(A362,РАСЧЕТ!A367:AW1722,49,0)</f>
        <v>301.26292424168844</v>
      </c>
      <c r="H362" s="193">
        <f t="shared" si="5"/>
        <v>-33.747075758311553</v>
      </c>
    </row>
    <row r="363" spans="1:8" ht="12.6" customHeight="1" x14ac:dyDescent="0.3">
      <c r="A363" s="181" t="s">
        <v>2367</v>
      </c>
      <c r="B363" s="182" t="s">
        <v>2368</v>
      </c>
      <c r="C363" s="183">
        <v>201.86</v>
      </c>
      <c r="D363" s="184">
        <v>201.86</v>
      </c>
      <c r="E363" s="185" t="s">
        <v>4513</v>
      </c>
      <c r="F363" s="186" t="s">
        <v>3062</v>
      </c>
      <c r="G363" s="83">
        <f>VLOOKUP(A363,РАСЧЕТ!A368:AW1723,49,0)</f>
        <v>181.53022358153024</v>
      </c>
      <c r="H363" s="193">
        <f t="shared" si="5"/>
        <v>-20.329776418469777</v>
      </c>
    </row>
    <row r="364" spans="1:8" ht="12.6" customHeight="1" x14ac:dyDescent="0.3">
      <c r="A364" s="181" t="s">
        <v>1912</v>
      </c>
      <c r="B364" s="182" t="s">
        <v>1913</v>
      </c>
      <c r="C364" s="183">
        <v>176.1</v>
      </c>
      <c r="D364" s="184">
        <v>176.1</v>
      </c>
      <c r="E364" s="185" t="s">
        <v>4513</v>
      </c>
      <c r="F364" s="186" t="s">
        <v>3063</v>
      </c>
      <c r="G364" s="83">
        <f>VLOOKUP(A364,РАСЧЕТ!A369:AW1724,49,0)</f>
        <v>158.35615248601573</v>
      </c>
      <c r="H364" s="193">
        <f t="shared" si="5"/>
        <v>-17.743847513984264</v>
      </c>
    </row>
    <row r="365" spans="1:8" ht="12.6" customHeight="1" x14ac:dyDescent="0.3">
      <c r="A365" s="181" t="s">
        <v>935</v>
      </c>
      <c r="B365" s="182" t="s">
        <v>936</v>
      </c>
      <c r="C365" s="183">
        <v>141.72999999999999</v>
      </c>
      <c r="D365" s="184">
        <v>141.72999999999999</v>
      </c>
      <c r="E365" s="185" t="s">
        <v>4513</v>
      </c>
      <c r="F365" s="186" t="s">
        <v>3064</v>
      </c>
      <c r="G365" s="83">
        <f>VLOOKUP(A365,РАСЧЕТ!A370:AW1725,49,0)</f>
        <v>127.45739102532973</v>
      </c>
      <c r="H365" s="193">
        <f t="shared" si="5"/>
        <v>-14.272608974670263</v>
      </c>
    </row>
    <row r="366" spans="1:8" ht="12.6" customHeight="1" x14ac:dyDescent="0.3">
      <c r="A366" s="181" t="s">
        <v>2163</v>
      </c>
      <c r="B366" s="182" t="s">
        <v>2164</v>
      </c>
      <c r="C366" s="183">
        <v>171.8</v>
      </c>
      <c r="D366" s="184">
        <v>171.8</v>
      </c>
      <c r="E366" s="185" t="s">
        <v>4513</v>
      </c>
      <c r="F366" s="186" t="s">
        <v>3065</v>
      </c>
      <c r="G366" s="83">
        <f>VLOOKUP(A366,РАСЧЕТ!A371:AW1726,49,0)</f>
        <v>154.49380730342997</v>
      </c>
      <c r="H366" s="193">
        <f t="shared" si="5"/>
        <v>-17.306192696570037</v>
      </c>
    </row>
    <row r="367" spans="1:8" ht="12.6" customHeight="1" x14ac:dyDescent="0.3">
      <c r="A367" s="181" t="s">
        <v>2027</v>
      </c>
      <c r="B367" s="182" t="s">
        <v>2028</v>
      </c>
      <c r="C367" s="183">
        <v>240.51</v>
      </c>
      <c r="D367" s="184">
        <v>240.51</v>
      </c>
      <c r="E367" s="185" t="s">
        <v>4513</v>
      </c>
      <c r="F367" s="186" t="s">
        <v>3066</v>
      </c>
      <c r="G367" s="83">
        <f>VLOOKUP(A367,РАСЧЕТ!A372:AW1727,49,0)</f>
        <v>216.29133022480195</v>
      </c>
      <c r="H367" s="193">
        <f t="shared" si="5"/>
        <v>-24.218669775198038</v>
      </c>
    </row>
    <row r="368" spans="1:8" ht="12.6" customHeight="1" x14ac:dyDescent="0.3">
      <c r="A368" s="181" t="s">
        <v>1998</v>
      </c>
      <c r="B368" s="182" t="s">
        <v>1999</v>
      </c>
      <c r="C368" s="183">
        <v>176.1</v>
      </c>
      <c r="D368" s="184">
        <v>176.1</v>
      </c>
      <c r="E368" s="185" t="s">
        <v>4513</v>
      </c>
      <c r="F368" s="186" t="s">
        <v>3067</v>
      </c>
      <c r="G368" s="83">
        <f>VLOOKUP(A368,РАСЧЕТ!A373:AW1728,49,0)</f>
        <v>158.35615248601573</v>
      </c>
      <c r="H368" s="193">
        <f t="shared" si="5"/>
        <v>-17.743847513984264</v>
      </c>
    </row>
    <row r="369" spans="1:8" ht="12.6" customHeight="1" x14ac:dyDescent="0.3">
      <c r="A369" s="181" t="s">
        <v>713</v>
      </c>
      <c r="B369" s="182" t="s">
        <v>714</v>
      </c>
      <c r="C369" s="183">
        <v>223.34</v>
      </c>
      <c r="D369" s="184">
        <v>223.34</v>
      </c>
      <c r="E369" s="185" t="s">
        <v>4513</v>
      </c>
      <c r="F369" s="186" t="s">
        <v>3068</v>
      </c>
      <c r="G369" s="83">
        <f>VLOOKUP(A369,РАСЧЕТ!A374:AW1729,49,0)</f>
        <v>200.84194949445899</v>
      </c>
      <c r="H369" s="193">
        <f t="shared" si="5"/>
        <v>-22.498050505541016</v>
      </c>
    </row>
    <row r="370" spans="1:8" ht="12.6" customHeight="1" x14ac:dyDescent="0.3">
      <c r="A370" s="181" t="s">
        <v>2148</v>
      </c>
      <c r="B370" s="182" t="s">
        <v>2149</v>
      </c>
      <c r="C370" s="183">
        <v>188.97</v>
      </c>
      <c r="D370" s="184">
        <v>188.97</v>
      </c>
      <c r="E370" s="185" t="s">
        <v>4513</v>
      </c>
      <c r="F370" s="186" t="s">
        <v>3069</v>
      </c>
      <c r="G370" s="83">
        <f>VLOOKUP(A370,РАСЧЕТ!A375:AW1730,49,0)</f>
        <v>169.943188033773</v>
      </c>
      <c r="H370" s="193">
        <f t="shared" si="5"/>
        <v>-19.026811966227001</v>
      </c>
    </row>
    <row r="371" spans="1:8" ht="12.6" customHeight="1" x14ac:dyDescent="0.3">
      <c r="A371" s="181" t="s">
        <v>815</v>
      </c>
      <c r="B371" s="182" t="s">
        <v>816</v>
      </c>
      <c r="C371" s="183">
        <v>180.39</v>
      </c>
      <c r="D371" s="184">
        <v>180.39</v>
      </c>
      <c r="E371" s="185" t="s">
        <v>4513</v>
      </c>
      <c r="F371" s="186" t="s">
        <v>3070</v>
      </c>
      <c r="G371" s="83">
        <f>VLOOKUP(A371,РАСЧЕТ!A376:AW1731,49,0)</f>
        <v>162.21849766860149</v>
      </c>
      <c r="H371" s="193">
        <f t="shared" si="5"/>
        <v>-18.1715023313985</v>
      </c>
    </row>
    <row r="372" spans="1:8" ht="12.6" customHeight="1" x14ac:dyDescent="0.3">
      <c r="A372" s="181" t="s">
        <v>2138</v>
      </c>
      <c r="B372" s="182" t="s">
        <v>2139</v>
      </c>
      <c r="C372" s="183">
        <v>180.39</v>
      </c>
      <c r="D372" s="184">
        <v>180.39</v>
      </c>
      <c r="E372" s="185" t="s">
        <v>4513</v>
      </c>
      <c r="F372" s="186" t="s">
        <v>2948</v>
      </c>
      <c r="G372" s="83">
        <f>VLOOKUP(A372,РАСЧЕТ!A377:AW1732,49,0)</f>
        <v>162.21849766860149</v>
      </c>
      <c r="H372" s="193">
        <f t="shared" si="5"/>
        <v>-18.1715023313985</v>
      </c>
    </row>
    <row r="373" spans="1:8" ht="12.6" customHeight="1" x14ac:dyDescent="0.3">
      <c r="A373" s="181" t="s">
        <v>916</v>
      </c>
      <c r="B373" s="182" t="s">
        <v>917</v>
      </c>
      <c r="C373" s="183">
        <v>184.69</v>
      </c>
      <c r="D373" s="184">
        <v>184.69</v>
      </c>
      <c r="E373" s="185" t="s">
        <v>4513</v>
      </c>
      <c r="F373" s="186" t="s">
        <v>3071</v>
      </c>
      <c r="G373" s="83">
        <f>VLOOKUP(A373,РАСЧЕТ!A378:AW1733,49,0)</f>
        <v>166.08084285118724</v>
      </c>
      <c r="H373" s="193">
        <f t="shared" si="5"/>
        <v>-18.609157148812756</v>
      </c>
    </row>
    <row r="374" spans="1:8" ht="12.6" customHeight="1" x14ac:dyDescent="0.3">
      <c r="A374" s="181" t="s">
        <v>3982</v>
      </c>
      <c r="B374" s="182" t="s">
        <v>789</v>
      </c>
      <c r="C374" s="183">
        <v>95.56</v>
      </c>
      <c r="D374" s="184">
        <v>95.56</v>
      </c>
      <c r="E374" s="185" t="s">
        <v>4513</v>
      </c>
      <c r="F374" s="186" t="s">
        <v>4533</v>
      </c>
      <c r="G374" s="83">
        <f>VLOOKUP(A374,РАСЧЕТ!A379:AW1734,49,0)</f>
        <v>177.66787839894448</v>
      </c>
      <c r="H374" s="193">
        <f t="shared" si="5"/>
        <v>82.107878398944479</v>
      </c>
    </row>
    <row r="375" spans="1:8" ht="12.6" customHeight="1" x14ac:dyDescent="0.3">
      <c r="A375" s="181" t="s">
        <v>788</v>
      </c>
      <c r="B375" s="182" t="s">
        <v>789</v>
      </c>
      <c r="C375" s="183">
        <v>102</v>
      </c>
      <c r="D375" s="184">
        <v>102</v>
      </c>
      <c r="E375" s="185" t="s">
        <v>4513</v>
      </c>
      <c r="F375" s="186" t="s">
        <v>3072</v>
      </c>
      <c r="G375" s="83">
        <f>VLOOKUP(A375,РАСЧЕТ!A380:AW1735,49,0)</f>
        <v>0</v>
      </c>
      <c r="H375" s="193">
        <f t="shared" si="5"/>
        <v>-102</v>
      </c>
    </row>
    <row r="376" spans="1:8" ht="12.6" customHeight="1" x14ac:dyDescent="0.3">
      <c r="A376" s="181" t="s">
        <v>2165</v>
      </c>
      <c r="B376" s="182" t="s">
        <v>2166</v>
      </c>
      <c r="C376" s="183">
        <v>193.27</v>
      </c>
      <c r="D376" s="184">
        <v>193.27</v>
      </c>
      <c r="E376" s="185" t="s">
        <v>4513</v>
      </c>
      <c r="F376" s="186" t="s">
        <v>3073</v>
      </c>
      <c r="G376" s="83">
        <f>VLOOKUP(A376,РАСЧЕТ!A381:AW1736,49,0)</f>
        <v>173.80553321635873</v>
      </c>
      <c r="H376" s="193">
        <f t="shared" si="5"/>
        <v>-19.464466783641285</v>
      </c>
    </row>
    <row r="377" spans="1:8" ht="12.6" customHeight="1" x14ac:dyDescent="0.3">
      <c r="A377" s="181" t="s">
        <v>952</v>
      </c>
      <c r="B377" s="182" t="s">
        <v>953</v>
      </c>
      <c r="C377" s="183">
        <v>176.1</v>
      </c>
      <c r="D377" s="184">
        <v>176.1</v>
      </c>
      <c r="E377" s="185" t="s">
        <v>4513</v>
      </c>
      <c r="F377" s="186" t="s">
        <v>3074</v>
      </c>
      <c r="G377" s="83">
        <f>VLOOKUP(A377,РАСЧЕТ!A382:AW1737,49,0)</f>
        <v>158.35615248601573</v>
      </c>
      <c r="H377" s="193">
        <f t="shared" si="5"/>
        <v>-17.743847513984264</v>
      </c>
    </row>
    <row r="378" spans="1:8" ht="12.6" customHeight="1" x14ac:dyDescent="0.3">
      <c r="A378" s="181" t="s">
        <v>2595</v>
      </c>
      <c r="B378" s="182" t="s">
        <v>2150</v>
      </c>
      <c r="C378" s="183">
        <v>219.04</v>
      </c>
      <c r="D378" s="184">
        <v>219.04</v>
      </c>
      <c r="E378" s="185" t="s">
        <v>4513</v>
      </c>
      <c r="F378" s="186" t="s">
        <v>3872</v>
      </c>
      <c r="G378" s="83">
        <f>VLOOKUP(A378,РАСЧЕТ!A383:AW1738,49,0)</f>
        <v>196.97960431187323</v>
      </c>
      <c r="H378" s="193">
        <f t="shared" si="5"/>
        <v>-22.060395688126761</v>
      </c>
    </row>
    <row r="379" spans="1:8" ht="12.6" customHeight="1" x14ac:dyDescent="0.3">
      <c r="A379" s="181" t="s">
        <v>771</v>
      </c>
      <c r="B379" s="182" t="s">
        <v>772</v>
      </c>
      <c r="C379" s="183">
        <v>261.99</v>
      </c>
      <c r="D379" s="184">
        <v>261.99</v>
      </c>
      <c r="E379" s="185" t="s">
        <v>4513</v>
      </c>
      <c r="F379" s="186" t="s">
        <v>3075</v>
      </c>
      <c r="G379" s="83">
        <f>VLOOKUP(A379,РАСЧЕТ!A384:AW1739,49,0)</f>
        <v>235.6030561377307</v>
      </c>
      <c r="H379" s="193">
        <f t="shared" si="5"/>
        <v>-26.386943862269305</v>
      </c>
    </row>
    <row r="380" spans="1:8" ht="12.6" customHeight="1" x14ac:dyDescent="0.3">
      <c r="A380" s="181" t="s">
        <v>954</v>
      </c>
      <c r="B380" s="182" t="s">
        <v>955</v>
      </c>
      <c r="C380" s="183">
        <v>214.75</v>
      </c>
      <c r="D380" s="184">
        <v>214.75</v>
      </c>
      <c r="E380" s="185" t="s">
        <v>4513</v>
      </c>
      <c r="F380" s="186" t="s">
        <v>3076</v>
      </c>
      <c r="G380" s="83">
        <f>VLOOKUP(A380,РАСЧЕТ!A385:AW1740,49,0)</f>
        <v>193.11725912928748</v>
      </c>
      <c r="H380" s="193">
        <f t="shared" si="5"/>
        <v>-21.632740870712524</v>
      </c>
    </row>
    <row r="381" spans="1:8" ht="12.6" customHeight="1" x14ac:dyDescent="0.3">
      <c r="A381" s="181" t="s">
        <v>1527</v>
      </c>
      <c r="B381" s="182" t="s">
        <v>1528</v>
      </c>
      <c r="C381" s="183">
        <v>180.39</v>
      </c>
      <c r="D381" s="184">
        <v>180.39</v>
      </c>
      <c r="E381" s="185" t="s">
        <v>4513</v>
      </c>
      <c r="F381" s="186" t="s">
        <v>3077</v>
      </c>
      <c r="G381" s="83">
        <f>VLOOKUP(A381,РАСЧЕТ!A386:AW1741,49,0)</f>
        <v>162.21849766860149</v>
      </c>
      <c r="H381" s="193">
        <f t="shared" si="5"/>
        <v>-18.1715023313985</v>
      </c>
    </row>
    <row r="382" spans="1:8" ht="12.6" customHeight="1" x14ac:dyDescent="0.3">
      <c r="A382" s="181" t="s">
        <v>2608</v>
      </c>
      <c r="B382" s="182" t="s">
        <v>1424</v>
      </c>
      <c r="C382" s="183">
        <v>201.86</v>
      </c>
      <c r="D382" s="184">
        <v>201.86</v>
      </c>
      <c r="E382" s="185" t="s">
        <v>4513</v>
      </c>
      <c r="F382" s="186" t="s">
        <v>3873</v>
      </c>
      <c r="G382" s="83">
        <f>VLOOKUP(A382,РАСЧЕТ!A387:AW1742,49,0)</f>
        <v>181.53022358153024</v>
      </c>
      <c r="H382" s="193">
        <f t="shared" si="5"/>
        <v>-20.329776418469777</v>
      </c>
    </row>
    <row r="383" spans="1:8" ht="12.6" customHeight="1" x14ac:dyDescent="0.3">
      <c r="A383" s="181" t="s">
        <v>2351</v>
      </c>
      <c r="B383" s="182" t="s">
        <v>2352</v>
      </c>
      <c r="C383" s="183">
        <v>197.57</v>
      </c>
      <c r="D383" s="184">
        <v>197.57</v>
      </c>
      <c r="E383" s="185" t="s">
        <v>4513</v>
      </c>
      <c r="F383" s="186" t="s">
        <v>3078</v>
      </c>
      <c r="G383" s="83">
        <f>VLOOKUP(A383,РАСЧЕТ!A388:AW1743,49,0)</f>
        <v>177.66787839894448</v>
      </c>
      <c r="H383" s="193">
        <f t="shared" si="5"/>
        <v>-19.902121601055512</v>
      </c>
    </row>
    <row r="384" spans="1:8" ht="12.6" customHeight="1" x14ac:dyDescent="0.3">
      <c r="A384" s="181" t="s">
        <v>1531</v>
      </c>
      <c r="B384" s="182" t="s">
        <v>1532</v>
      </c>
      <c r="C384" s="183">
        <v>163.21</v>
      </c>
      <c r="D384" s="184">
        <v>163.21</v>
      </c>
      <c r="E384" s="185" t="s">
        <v>4513</v>
      </c>
      <c r="F384" s="186" t="s">
        <v>2949</v>
      </c>
      <c r="G384" s="83">
        <f>VLOOKUP(A384,РАСЧЕТ!A389:AW1744,49,0)</f>
        <v>146.76911693825849</v>
      </c>
      <c r="H384" s="193">
        <f t="shared" si="5"/>
        <v>-16.440883061741516</v>
      </c>
    </row>
    <row r="385" spans="1:8" ht="12.6" customHeight="1" x14ac:dyDescent="0.3">
      <c r="A385" s="181" t="s">
        <v>2612</v>
      </c>
      <c r="B385" s="182" t="s">
        <v>2412</v>
      </c>
      <c r="C385" s="183">
        <v>266.29000000000002</v>
      </c>
      <c r="D385" s="184">
        <v>266.29000000000002</v>
      </c>
      <c r="E385" s="185" t="s">
        <v>4513</v>
      </c>
      <c r="F385" s="186" t="s">
        <v>3869</v>
      </c>
      <c r="G385" s="83">
        <f>VLOOKUP(A385,РАСЧЕТ!A390:AW1745,49,0)</f>
        <v>239.46540132031646</v>
      </c>
      <c r="H385" s="193">
        <f t="shared" ref="H385:H448" si="6">G385-C385</f>
        <v>-26.824598679683561</v>
      </c>
    </row>
    <row r="386" spans="1:8" ht="12.6" customHeight="1" x14ac:dyDescent="0.3">
      <c r="A386" s="181" t="s">
        <v>2000</v>
      </c>
      <c r="B386" s="182" t="s">
        <v>2001</v>
      </c>
      <c r="C386" s="183">
        <v>257.7</v>
      </c>
      <c r="D386" s="184">
        <v>257.7</v>
      </c>
      <c r="E386" s="185" t="s">
        <v>4513</v>
      </c>
      <c r="F386" s="186" t="s">
        <v>3079</v>
      </c>
      <c r="G386" s="83">
        <f>VLOOKUP(A386,РАСЧЕТ!A391:AW1746,49,0)</f>
        <v>231.74071095514498</v>
      </c>
      <c r="H386" s="193">
        <f t="shared" si="6"/>
        <v>-25.959289044855012</v>
      </c>
    </row>
    <row r="387" spans="1:8" ht="12.6" customHeight="1" x14ac:dyDescent="0.3">
      <c r="A387" s="181" t="s">
        <v>859</v>
      </c>
      <c r="B387" s="182" t="s">
        <v>860</v>
      </c>
      <c r="C387" s="183">
        <v>270.58999999999997</v>
      </c>
      <c r="D387" s="184">
        <v>270.58999999999997</v>
      </c>
      <c r="E387" s="185" t="s">
        <v>4513</v>
      </c>
      <c r="F387" s="186" t="s">
        <v>3080</v>
      </c>
      <c r="G387" s="83">
        <f>VLOOKUP(A387,РАСЧЕТ!A392:AW1747,49,0)</f>
        <v>243.32774650290222</v>
      </c>
      <c r="H387" s="193">
        <f t="shared" si="6"/>
        <v>-27.26225349709776</v>
      </c>
    </row>
    <row r="388" spans="1:8" ht="12.6" customHeight="1" x14ac:dyDescent="0.3">
      <c r="A388" s="181" t="s">
        <v>1779</v>
      </c>
      <c r="B388" s="182" t="s">
        <v>1780</v>
      </c>
      <c r="C388" s="183">
        <v>206.16</v>
      </c>
      <c r="D388" s="184">
        <v>206.16</v>
      </c>
      <c r="E388" s="185" t="s">
        <v>4513</v>
      </c>
      <c r="F388" s="186" t="s">
        <v>3081</v>
      </c>
      <c r="G388" s="83">
        <f>VLOOKUP(A388,РАСЧЕТ!A393:AW1748,49,0)</f>
        <v>185.39256876411596</v>
      </c>
      <c r="H388" s="193">
        <f t="shared" si="6"/>
        <v>-20.767431235884033</v>
      </c>
    </row>
    <row r="389" spans="1:8" ht="12.6" customHeight="1" x14ac:dyDescent="0.3">
      <c r="A389" s="181" t="s">
        <v>2277</v>
      </c>
      <c r="B389" s="182" t="s">
        <v>2278</v>
      </c>
      <c r="C389" s="183">
        <v>184.69</v>
      </c>
      <c r="D389" s="184">
        <v>184.69</v>
      </c>
      <c r="E389" s="185" t="s">
        <v>4513</v>
      </c>
      <c r="F389" s="186" t="s">
        <v>3082</v>
      </c>
      <c r="G389" s="83">
        <f>VLOOKUP(A389,РАСЧЕТ!A394:AW1749,49,0)</f>
        <v>166.08084285118724</v>
      </c>
      <c r="H389" s="193">
        <f t="shared" si="6"/>
        <v>-18.609157148812756</v>
      </c>
    </row>
    <row r="390" spans="1:8" ht="12.6" customHeight="1" x14ac:dyDescent="0.3">
      <c r="A390" s="181" t="s">
        <v>2014</v>
      </c>
      <c r="B390" s="182" t="s">
        <v>2015</v>
      </c>
      <c r="C390" s="183">
        <v>154.62</v>
      </c>
      <c r="D390" s="184">
        <v>154.62</v>
      </c>
      <c r="E390" s="185" t="s">
        <v>4513</v>
      </c>
      <c r="F390" s="186" t="s">
        <v>3083</v>
      </c>
      <c r="G390" s="83">
        <f>VLOOKUP(A390,РАСЧЕТ!A395:AW1750,49,0)</f>
        <v>139.04442657308698</v>
      </c>
      <c r="H390" s="193">
        <f t="shared" si="6"/>
        <v>-15.575573426913024</v>
      </c>
    </row>
    <row r="391" spans="1:8" ht="12.6" customHeight="1" x14ac:dyDescent="0.3">
      <c r="A391" s="181" t="s">
        <v>1425</v>
      </c>
      <c r="B391" s="182" t="s">
        <v>1426</v>
      </c>
      <c r="C391" s="183">
        <v>184.69</v>
      </c>
      <c r="D391" s="184">
        <v>184.69</v>
      </c>
      <c r="E391" s="185" t="s">
        <v>4513</v>
      </c>
      <c r="F391" s="186" t="s">
        <v>3084</v>
      </c>
      <c r="G391" s="83">
        <f>VLOOKUP(A391,РАСЧЕТ!A396:AW1751,49,0)</f>
        <v>166.08084285118724</v>
      </c>
      <c r="H391" s="193">
        <f t="shared" si="6"/>
        <v>-18.609157148812756</v>
      </c>
    </row>
    <row r="392" spans="1:8" ht="12.6" customHeight="1" x14ac:dyDescent="0.3">
      <c r="A392" s="181" t="s">
        <v>2582</v>
      </c>
      <c r="B392" s="182" t="s">
        <v>1916</v>
      </c>
      <c r="C392" s="183">
        <v>197.57</v>
      </c>
      <c r="D392" s="184">
        <v>197.57</v>
      </c>
      <c r="E392" s="185" t="s">
        <v>4513</v>
      </c>
      <c r="F392" s="186" t="s">
        <v>3874</v>
      </c>
      <c r="G392" s="83">
        <f>VLOOKUP(A392,РАСЧЕТ!A397:AW1752,49,0)</f>
        <v>177.66787839894448</v>
      </c>
      <c r="H392" s="193">
        <f t="shared" si="6"/>
        <v>-19.902121601055512</v>
      </c>
    </row>
    <row r="393" spans="1:8" ht="12.6" customHeight="1" x14ac:dyDescent="0.3">
      <c r="A393" s="181" t="s">
        <v>821</v>
      </c>
      <c r="B393" s="182" t="s">
        <v>822</v>
      </c>
      <c r="C393" s="183">
        <v>158.91</v>
      </c>
      <c r="D393" s="184">
        <v>158.91</v>
      </c>
      <c r="E393" s="185" t="s">
        <v>4513</v>
      </c>
      <c r="F393" s="186" t="s">
        <v>3085</v>
      </c>
      <c r="G393" s="83">
        <f>VLOOKUP(A393,РАСЧЕТ!A398:AW1753,49,0)</f>
        <v>142.90677175567274</v>
      </c>
      <c r="H393" s="193">
        <f t="shared" si="6"/>
        <v>-16.003228244327261</v>
      </c>
    </row>
    <row r="394" spans="1:8" ht="12.6" customHeight="1" x14ac:dyDescent="0.3">
      <c r="A394" s="181" t="s">
        <v>729</v>
      </c>
      <c r="B394" s="182" t="s">
        <v>730</v>
      </c>
      <c r="C394" s="183">
        <v>163.21</v>
      </c>
      <c r="D394" s="184">
        <v>163.21</v>
      </c>
      <c r="E394" s="185" t="s">
        <v>4513</v>
      </c>
      <c r="F394" s="186" t="s">
        <v>3086</v>
      </c>
      <c r="G394" s="83">
        <f>VLOOKUP(A394,РАСЧЕТ!A399:AW1754,49,0)</f>
        <v>146.76911693825849</v>
      </c>
      <c r="H394" s="193">
        <f t="shared" si="6"/>
        <v>-16.440883061741516</v>
      </c>
    </row>
    <row r="395" spans="1:8" ht="12.6" customHeight="1" x14ac:dyDescent="0.3">
      <c r="A395" s="181" t="s">
        <v>1361</v>
      </c>
      <c r="B395" s="182" t="s">
        <v>1362</v>
      </c>
      <c r="C395" s="183">
        <v>197.57</v>
      </c>
      <c r="D395" s="184">
        <v>197.57</v>
      </c>
      <c r="E395" s="185" t="s">
        <v>4513</v>
      </c>
      <c r="F395" s="186" t="s">
        <v>2950</v>
      </c>
      <c r="G395" s="83">
        <f>VLOOKUP(A395,РАСЧЕТ!A400:AW1755,49,0)</f>
        <v>177.66787839894448</v>
      </c>
      <c r="H395" s="193">
        <f t="shared" si="6"/>
        <v>-19.902121601055512</v>
      </c>
    </row>
    <row r="396" spans="1:8" ht="12.6" customHeight="1" x14ac:dyDescent="0.3">
      <c r="A396" s="181" t="s">
        <v>3984</v>
      </c>
      <c r="B396" s="182" t="s">
        <v>2283</v>
      </c>
      <c r="C396" s="183">
        <v>158.91</v>
      </c>
      <c r="D396" s="184">
        <v>158.91</v>
      </c>
      <c r="E396" s="185" t="s">
        <v>4513</v>
      </c>
      <c r="F396" s="186" t="s">
        <v>4534</v>
      </c>
      <c r="G396" s="83">
        <f>VLOOKUP(A396,РАСЧЕТ!A401:AW1756,49,0)</f>
        <v>142.90677175567274</v>
      </c>
      <c r="H396" s="193">
        <f t="shared" si="6"/>
        <v>-16.003228244327261</v>
      </c>
    </row>
    <row r="397" spans="1:8" ht="12.6" customHeight="1" x14ac:dyDescent="0.3">
      <c r="A397" s="181" t="s">
        <v>1949</v>
      </c>
      <c r="B397" s="182" t="s">
        <v>1950</v>
      </c>
      <c r="C397" s="183">
        <v>128.85</v>
      </c>
      <c r="D397" s="184">
        <v>128.85</v>
      </c>
      <c r="E397" s="185" t="s">
        <v>4513</v>
      </c>
      <c r="F397" s="186" t="s">
        <v>3087</v>
      </c>
      <c r="G397" s="83">
        <f>VLOOKUP(A397,РАСЧЕТ!A402:AW1757,49,0)</f>
        <v>115.87035547757249</v>
      </c>
      <c r="H397" s="193">
        <f t="shared" si="6"/>
        <v>-12.979644522427506</v>
      </c>
    </row>
    <row r="398" spans="1:8" ht="12.6" customHeight="1" x14ac:dyDescent="0.3">
      <c r="A398" s="181" t="s">
        <v>1806</v>
      </c>
      <c r="B398" s="182" t="s">
        <v>1807</v>
      </c>
      <c r="C398" s="183">
        <v>133.13999999999999</v>
      </c>
      <c r="D398" s="184">
        <v>133.13999999999999</v>
      </c>
      <c r="E398" s="185" t="s">
        <v>4513</v>
      </c>
      <c r="F398" s="186" t="s">
        <v>3088</v>
      </c>
      <c r="G398" s="83">
        <f>VLOOKUP(A398,РАСЧЕТ!A403:AW1758,49,0)</f>
        <v>119.73270066015823</v>
      </c>
      <c r="H398" s="193">
        <f t="shared" si="6"/>
        <v>-13.407299339841757</v>
      </c>
    </row>
    <row r="399" spans="1:8" ht="12.6" customHeight="1" x14ac:dyDescent="0.3">
      <c r="A399" s="181" t="s">
        <v>823</v>
      </c>
      <c r="B399" s="182" t="s">
        <v>824</v>
      </c>
      <c r="C399" s="183">
        <v>137.44</v>
      </c>
      <c r="D399" s="184">
        <v>137.44</v>
      </c>
      <c r="E399" s="185" t="s">
        <v>4513</v>
      </c>
      <c r="F399" s="186" t="s">
        <v>3089</v>
      </c>
      <c r="G399" s="83">
        <f>VLOOKUP(A399,РАСЧЕТ!A404:AW1759,49,0)</f>
        <v>123.595045842744</v>
      </c>
      <c r="H399" s="193">
        <f t="shared" si="6"/>
        <v>-13.844954157255998</v>
      </c>
    </row>
    <row r="400" spans="1:8" ht="12.6" customHeight="1" x14ac:dyDescent="0.3">
      <c r="A400" s="181" t="s">
        <v>2321</v>
      </c>
      <c r="B400" s="182" t="s">
        <v>2322</v>
      </c>
      <c r="C400" s="183">
        <v>146.03</v>
      </c>
      <c r="D400" s="184">
        <v>146.03</v>
      </c>
      <c r="E400" s="185" t="s">
        <v>4513</v>
      </c>
      <c r="F400" s="186" t="s">
        <v>3090</v>
      </c>
      <c r="G400" s="83">
        <f>VLOOKUP(A400,РАСЧЕТ!A405:AW1760,49,0)</f>
        <v>131.3197362079155</v>
      </c>
      <c r="H400" s="193">
        <f t="shared" si="6"/>
        <v>-14.710263792084504</v>
      </c>
    </row>
    <row r="401" spans="1:8" ht="12.6" customHeight="1" x14ac:dyDescent="0.3">
      <c r="A401" s="181" t="s">
        <v>2182</v>
      </c>
      <c r="B401" s="182" t="s">
        <v>2183</v>
      </c>
      <c r="C401" s="183">
        <v>158.91</v>
      </c>
      <c r="D401" s="184">
        <v>158.91</v>
      </c>
      <c r="E401" s="185" t="s">
        <v>4513</v>
      </c>
      <c r="F401" s="186" t="s">
        <v>3091</v>
      </c>
      <c r="G401" s="83">
        <f>VLOOKUP(A401,РАСЧЕТ!A406:AW1761,49,0)</f>
        <v>142.90677175567274</v>
      </c>
      <c r="H401" s="193">
        <f t="shared" si="6"/>
        <v>-16.003228244327261</v>
      </c>
    </row>
    <row r="402" spans="1:8" ht="12.6" customHeight="1" x14ac:dyDescent="0.3">
      <c r="A402" s="181" t="s">
        <v>1925</v>
      </c>
      <c r="B402" s="182" t="s">
        <v>1926</v>
      </c>
      <c r="C402" s="183">
        <v>244.81</v>
      </c>
      <c r="D402" s="184">
        <v>244.81</v>
      </c>
      <c r="E402" s="185" t="s">
        <v>4513</v>
      </c>
      <c r="F402" s="186" t="s">
        <v>3092</v>
      </c>
      <c r="G402" s="83">
        <f>VLOOKUP(A402,РАСЧЕТ!A407:AW1762,49,0)</f>
        <v>220.15367540738777</v>
      </c>
      <c r="H402" s="193">
        <f t="shared" si="6"/>
        <v>-24.656324592612236</v>
      </c>
    </row>
    <row r="403" spans="1:8" ht="12.6" customHeight="1" x14ac:dyDescent="0.3">
      <c r="A403" s="181" t="s">
        <v>2016</v>
      </c>
      <c r="B403" s="182" t="s">
        <v>2017</v>
      </c>
      <c r="C403" s="183">
        <v>180.39</v>
      </c>
      <c r="D403" s="184">
        <v>180.39</v>
      </c>
      <c r="E403" s="185" t="s">
        <v>4513</v>
      </c>
      <c r="F403" s="186" t="s">
        <v>3093</v>
      </c>
      <c r="G403" s="83">
        <f>VLOOKUP(A403,РАСЧЕТ!A408:AW1763,49,0)</f>
        <v>162.21849766860149</v>
      </c>
      <c r="H403" s="193">
        <f t="shared" si="6"/>
        <v>-18.1715023313985</v>
      </c>
    </row>
    <row r="404" spans="1:8" ht="12.6" customHeight="1" x14ac:dyDescent="0.3">
      <c r="A404" s="181" t="s">
        <v>2416</v>
      </c>
      <c r="B404" s="182" t="s">
        <v>2417</v>
      </c>
      <c r="C404" s="183">
        <v>206.16</v>
      </c>
      <c r="D404" s="184">
        <v>206.16</v>
      </c>
      <c r="E404" s="185" t="s">
        <v>4513</v>
      </c>
      <c r="F404" s="186" t="s">
        <v>3094</v>
      </c>
      <c r="G404" s="83">
        <f>VLOOKUP(A404,РАСЧЕТ!A409:AW1764,49,0)</f>
        <v>185.39256876411596</v>
      </c>
      <c r="H404" s="193">
        <f t="shared" si="6"/>
        <v>-20.767431235884033</v>
      </c>
    </row>
    <row r="405" spans="1:8" ht="12.6" customHeight="1" x14ac:dyDescent="0.3">
      <c r="A405" s="181" t="s">
        <v>2418</v>
      </c>
      <c r="B405" s="182" t="s">
        <v>2419</v>
      </c>
      <c r="C405" s="183">
        <v>223.34</v>
      </c>
      <c r="D405" s="184">
        <v>223.34</v>
      </c>
      <c r="E405" s="185" t="s">
        <v>4513</v>
      </c>
      <c r="F405" s="186" t="s">
        <v>3095</v>
      </c>
      <c r="G405" s="83">
        <f>VLOOKUP(A405,РАСЧЕТ!A410:AW1765,49,0)</f>
        <v>200.84194949445899</v>
      </c>
      <c r="H405" s="193">
        <f t="shared" si="6"/>
        <v>-22.498050505541016</v>
      </c>
    </row>
    <row r="406" spans="1:8" ht="12.6" customHeight="1" x14ac:dyDescent="0.3">
      <c r="A406" s="181" t="s">
        <v>2144</v>
      </c>
      <c r="B406" s="182" t="s">
        <v>2145</v>
      </c>
      <c r="C406" s="183">
        <v>154.62</v>
      </c>
      <c r="D406" s="184">
        <v>154.62</v>
      </c>
      <c r="E406" s="185" t="s">
        <v>4513</v>
      </c>
      <c r="F406" s="186" t="s">
        <v>2951</v>
      </c>
      <c r="G406" s="83">
        <f>VLOOKUP(A406,РАСЧЕТ!A411:AW1766,49,0)</f>
        <v>139.04442657308698</v>
      </c>
      <c r="H406" s="193">
        <f t="shared" si="6"/>
        <v>-15.575573426913024</v>
      </c>
    </row>
    <row r="407" spans="1:8" ht="12.6" customHeight="1" x14ac:dyDescent="0.3">
      <c r="A407" s="181" t="s">
        <v>1762</v>
      </c>
      <c r="B407" s="182" t="s">
        <v>1763</v>
      </c>
      <c r="C407" s="183">
        <v>171.8</v>
      </c>
      <c r="D407" s="184">
        <v>171.8</v>
      </c>
      <c r="E407" s="185" t="s">
        <v>4513</v>
      </c>
      <c r="F407" s="186" t="s">
        <v>3096</v>
      </c>
      <c r="G407" s="83">
        <f>VLOOKUP(A407,РАСЧЕТ!A412:AW1767,49,0)</f>
        <v>154.49380730342997</v>
      </c>
      <c r="H407" s="193">
        <f t="shared" si="6"/>
        <v>-17.306192696570037</v>
      </c>
    </row>
    <row r="408" spans="1:8" ht="12.6" customHeight="1" x14ac:dyDescent="0.3">
      <c r="A408" s="181" t="s">
        <v>2088</v>
      </c>
      <c r="B408" s="182" t="s">
        <v>2089</v>
      </c>
      <c r="C408" s="183">
        <v>176.1</v>
      </c>
      <c r="D408" s="184">
        <v>176.1</v>
      </c>
      <c r="E408" s="185" t="s">
        <v>4513</v>
      </c>
      <c r="F408" s="186" t="s">
        <v>3097</v>
      </c>
      <c r="G408" s="83">
        <f>VLOOKUP(A408,РАСЧЕТ!A413:AW1768,49,0)</f>
        <v>158.35615248601573</v>
      </c>
      <c r="H408" s="193">
        <f t="shared" si="6"/>
        <v>-17.743847513984264</v>
      </c>
    </row>
    <row r="409" spans="1:8" ht="12.6" customHeight="1" x14ac:dyDescent="0.3">
      <c r="A409" s="181" t="s">
        <v>2387</v>
      </c>
      <c r="B409" s="182" t="s">
        <v>2388</v>
      </c>
      <c r="C409" s="183">
        <v>227.64</v>
      </c>
      <c r="D409" s="184">
        <v>227.64</v>
      </c>
      <c r="E409" s="185" t="s">
        <v>4513</v>
      </c>
      <c r="F409" s="186" t="s">
        <v>2952</v>
      </c>
      <c r="G409" s="83">
        <f>VLOOKUP(A409,РАСЧЕТ!A414:AW1769,49,0)</f>
        <v>204.70429467704471</v>
      </c>
      <c r="H409" s="193">
        <f t="shared" si="6"/>
        <v>-22.935705322955272</v>
      </c>
    </row>
    <row r="410" spans="1:8" ht="12.6" customHeight="1" x14ac:dyDescent="0.3">
      <c r="A410" s="181" t="s">
        <v>2193</v>
      </c>
      <c r="B410" s="182" t="s">
        <v>2194</v>
      </c>
      <c r="C410" s="183">
        <v>158.91</v>
      </c>
      <c r="D410" s="184">
        <v>158.91</v>
      </c>
      <c r="E410" s="185" t="s">
        <v>4513</v>
      </c>
      <c r="F410" s="186" t="s">
        <v>2936</v>
      </c>
      <c r="G410" s="83">
        <f>VLOOKUP(A410,РАСЧЕТ!A415:AW1770,49,0)</f>
        <v>142.90677175567274</v>
      </c>
      <c r="H410" s="193">
        <f t="shared" si="6"/>
        <v>-16.003228244327261</v>
      </c>
    </row>
    <row r="411" spans="1:8" ht="12.6" customHeight="1" x14ac:dyDescent="0.3">
      <c r="A411" s="181" t="s">
        <v>2169</v>
      </c>
      <c r="B411" s="182" t="s">
        <v>2170</v>
      </c>
      <c r="C411" s="183">
        <v>253.4</v>
      </c>
      <c r="D411" s="184">
        <v>253.4</v>
      </c>
      <c r="E411" s="185" t="s">
        <v>4513</v>
      </c>
      <c r="F411" s="186" t="s">
        <v>2953</v>
      </c>
      <c r="G411" s="83">
        <f>VLOOKUP(A411,РАСЧЕТ!A416:AW1771,49,0)</f>
        <v>227.87836577255922</v>
      </c>
      <c r="H411" s="193">
        <f t="shared" si="6"/>
        <v>-25.521634227440785</v>
      </c>
    </row>
    <row r="412" spans="1:8" ht="12.6" customHeight="1" x14ac:dyDescent="0.3">
      <c r="A412" s="181" t="s">
        <v>2071</v>
      </c>
      <c r="B412" s="182" t="s">
        <v>2072</v>
      </c>
      <c r="C412" s="183">
        <v>249.11</v>
      </c>
      <c r="D412" s="184">
        <v>249.11</v>
      </c>
      <c r="E412" s="185" t="s">
        <v>4513</v>
      </c>
      <c r="F412" s="186" t="s">
        <v>2954</v>
      </c>
      <c r="G412" s="83">
        <f>VLOOKUP(A412,РАСЧЕТ!A417:AW1772,49,0)</f>
        <v>224.01602058997346</v>
      </c>
      <c r="H412" s="193">
        <f t="shared" si="6"/>
        <v>-25.093979410026549</v>
      </c>
    </row>
    <row r="413" spans="1:8" ht="12.6" customHeight="1" x14ac:dyDescent="0.3">
      <c r="A413" s="181" t="s">
        <v>2335</v>
      </c>
      <c r="B413" s="182" t="s">
        <v>2336</v>
      </c>
      <c r="C413" s="183">
        <v>261.99</v>
      </c>
      <c r="D413" s="184">
        <v>261.99</v>
      </c>
      <c r="E413" s="185" t="s">
        <v>4513</v>
      </c>
      <c r="F413" s="186" t="s">
        <v>2955</v>
      </c>
      <c r="G413" s="83">
        <f>VLOOKUP(A413,РАСЧЕТ!A418:AW1773,49,0)</f>
        <v>235.6030561377307</v>
      </c>
      <c r="H413" s="193">
        <f t="shared" si="6"/>
        <v>-26.386943862269305</v>
      </c>
    </row>
    <row r="414" spans="1:8" ht="12.6" customHeight="1" x14ac:dyDescent="0.3">
      <c r="A414" s="181" t="s">
        <v>1955</v>
      </c>
      <c r="B414" s="182" t="s">
        <v>1956</v>
      </c>
      <c r="C414" s="183">
        <v>270.58999999999997</v>
      </c>
      <c r="D414" s="184">
        <v>270.58999999999997</v>
      </c>
      <c r="E414" s="185" t="s">
        <v>4513</v>
      </c>
      <c r="F414" s="186" t="s">
        <v>2956</v>
      </c>
      <c r="G414" s="83">
        <f>VLOOKUP(A414,РАСЧЕТ!A419:AW1774,49,0)</f>
        <v>243.32774650290222</v>
      </c>
      <c r="H414" s="193">
        <f t="shared" si="6"/>
        <v>-27.26225349709776</v>
      </c>
    </row>
    <row r="415" spans="1:8" ht="12.6" customHeight="1" x14ac:dyDescent="0.3">
      <c r="A415" s="181" t="s">
        <v>1684</v>
      </c>
      <c r="B415" s="182" t="s">
        <v>1685</v>
      </c>
      <c r="C415" s="183">
        <v>146.03</v>
      </c>
      <c r="D415" s="184">
        <v>146.03</v>
      </c>
      <c r="E415" s="185" t="s">
        <v>4513</v>
      </c>
      <c r="F415" s="186" t="s">
        <v>2957</v>
      </c>
      <c r="G415" s="83">
        <f>VLOOKUP(A415,РАСЧЕТ!A420:AW1775,49,0)</f>
        <v>131.3197362079155</v>
      </c>
      <c r="H415" s="193">
        <f t="shared" si="6"/>
        <v>-14.710263792084504</v>
      </c>
    </row>
    <row r="416" spans="1:8" ht="12.6" customHeight="1" x14ac:dyDescent="0.3">
      <c r="A416" s="181" t="s">
        <v>867</v>
      </c>
      <c r="B416" s="182" t="s">
        <v>868</v>
      </c>
      <c r="C416" s="183">
        <v>214.75</v>
      </c>
      <c r="D416" s="184">
        <v>214.75</v>
      </c>
      <c r="E416" s="185" t="s">
        <v>4513</v>
      </c>
      <c r="F416" s="186" t="s">
        <v>2958</v>
      </c>
      <c r="G416" s="83">
        <f>VLOOKUP(A416,РАСЧЕТ!A421:AW1776,49,0)</f>
        <v>193.11725912928748</v>
      </c>
      <c r="H416" s="193">
        <f t="shared" si="6"/>
        <v>-21.632740870712524</v>
      </c>
    </row>
    <row r="417" spans="1:8" ht="12.6" customHeight="1" x14ac:dyDescent="0.3">
      <c r="A417" s="181" t="s">
        <v>2359</v>
      </c>
      <c r="B417" s="182" t="s">
        <v>2360</v>
      </c>
      <c r="C417" s="183">
        <v>193.27</v>
      </c>
      <c r="D417" s="184">
        <v>193.27</v>
      </c>
      <c r="E417" s="185" t="s">
        <v>4513</v>
      </c>
      <c r="F417" s="186" t="s">
        <v>2959</v>
      </c>
      <c r="G417" s="83">
        <f>VLOOKUP(A417,РАСЧЕТ!A422:AW1777,49,0)</f>
        <v>173.80553321635873</v>
      </c>
      <c r="H417" s="193">
        <f t="shared" si="6"/>
        <v>-19.464466783641285</v>
      </c>
    </row>
    <row r="418" spans="1:8" ht="12.6" customHeight="1" x14ac:dyDescent="0.3">
      <c r="A418" s="181" t="s">
        <v>1692</v>
      </c>
      <c r="B418" s="182" t="s">
        <v>1693</v>
      </c>
      <c r="C418" s="183">
        <v>163.21</v>
      </c>
      <c r="D418" s="184">
        <v>163.21</v>
      </c>
      <c r="E418" s="185" t="s">
        <v>4513</v>
      </c>
      <c r="F418" s="186" t="s">
        <v>2960</v>
      </c>
      <c r="G418" s="83">
        <f>VLOOKUP(A418,РАСЧЕТ!A423:AW1778,49,0)</f>
        <v>146.76911693825849</v>
      </c>
      <c r="H418" s="193">
        <f t="shared" si="6"/>
        <v>-16.440883061741516</v>
      </c>
    </row>
    <row r="419" spans="1:8" ht="12.6" customHeight="1" x14ac:dyDescent="0.3">
      <c r="A419" s="181" t="s">
        <v>2002</v>
      </c>
      <c r="B419" s="182" t="s">
        <v>2003</v>
      </c>
      <c r="C419" s="183">
        <v>163.21</v>
      </c>
      <c r="D419" s="184">
        <v>163.21</v>
      </c>
      <c r="E419" s="185" t="s">
        <v>4513</v>
      </c>
      <c r="F419" s="186" t="s">
        <v>2961</v>
      </c>
      <c r="G419" s="83">
        <f>VLOOKUP(A419,РАСЧЕТ!A424:AW1779,49,0)</f>
        <v>146.76911693825849</v>
      </c>
      <c r="H419" s="193">
        <f t="shared" si="6"/>
        <v>-16.440883061741516</v>
      </c>
    </row>
    <row r="420" spans="1:8" ht="12.6" customHeight="1" x14ac:dyDescent="0.3">
      <c r="A420" s="181" t="s">
        <v>839</v>
      </c>
      <c r="B420" s="182" t="s">
        <v>840</v>
      </c>
      <c r="C420" s="183">
        <v>244.81</v>
      </c>
      <c r="D420" s="184">
        <v>244.81</v>
      </c>
      <c r="E420" s="185" t="s">
        <v>4513</v>
      </c>
      <c r="F420" s="186" t="s">
        <v>2962</v>
      </c>
      <c r="G420" s="83">
        <f>VLOOKUP(A420,РАСЧЕТ!A425:AW1780,49,0)</f>
        <v>220.15367540738777</v>
      </c>
      <c r="H420" s="193">
        <f t="shared" si="6"/>
        <v>-24.656324592612236</v>
      </c>
    </row>
    <row r="421" spans="1:8" ht="12.6" customHeight="1" x14ac:dyDescent="0.3">
      <c r="A421" s="181" t="s">
        <v>2040</v>
      </c>
      <c r="B421" s="182" t="s">
        <v>2041</v>
      </c>
      <c r="C421" s="183">
        <v>158.91</v>
      </c>
      <c r="D421" s="184">
        <v>158.91</v>
      </c>
      <c r="E421" s="185" t="s">
        <v>4513</v>
      </c>
      <c r="F421" s="186" t="s">
        <v>2937</v>
      </c>
      <c r="G421" s="83">
        <f>VLOOKUP(A421,РАСЧЕТ!A426:AW1781,49,0)</f>
        <v>142.90677175567274</v>
      </c>
      <c r="H421" s="193">
        <f t="shared" si="6"/>
        <v>-16.003228244327261</v>
      </c>
    </row>
    <row r="422" spans="1:8" ht="12.6" customHeight="1" x14ac:dyDescent="0.3">
      <c r="A422" s="181" t="s">
        <v>964</v>
      </c>
      <c r="B422" s="182" t="s">
        <v>965</v>
      </c>
      <c r="C422" s="183">
        <v>154.62</v>
      </c>
      <c r="D422" s="184">
        <v>154.62</v>
      </c>
      <c r="E422" s="185" t="s">
        <v>4513</v>
      </c>
      <c r="F422" s="186" t="s">
        <v>2963</v>
      </c>
      <c r="G422" s="83">
        <f>VLOOKUP(A422,РАСЧЕТ!A427:AW1782,49,0)</f>
        <v>139.04442657308698</v>
      </c>
      <c r="H422" s="193">
        <f t="shared" si="6"/>
        <v>-15.575573426913024</v>
      </c>
    </row>
    <row r="423" spans="1:8" ht="12.6" customHeight="1" x14ac:dyDescent="0.3">
      <c r="A423" s="181" t="s">
        <v>745</v>
      </c>
      <c r="B423" s="182" t="s">
        <v>746</v>
      </c>
      <c r="C423" s="183">
        <v>253.4</v>
      </c>
      <c r="D423" s="184">
        <v>253.4</v>
      </c>
      <c r="E423" s="185" t="s">
        <v>4513</v>
      </c>
      <c r="F423" s="186" t="s">
        <v>2964</v>
      </c>
      <c r="G423" s="83">
        <f>VLOOKUP(A423,РАСЧЕТ!A428:AW1783,49,0)</f>
        <v>227.87836577255922</v>
      </c>
      <c r="H423" s="193">
        <f t="shared" si="6"/>
        <v>-25.521634227440785</v>
      </c>
    </row>
    <row r="424" spans="1:8" ht="12.6" customHeight="1" x14ac:dyDescent="0.3">
      <c r="A424" s="181" t="s">
        <v>2291</v>
      </c>
      <c r="B424" s="182" t="s">
        <v>966</v>
      </c>
      <c r="C424" s="183">
        <v>219.04</v>
      </c>
      <c r="D424" s="184">
        <v>219.04</v>
      </c>
      <c r="E424" s="185" t="s">
        <v>4513</v>
      </c>
      <c r="F424" s="186" t="s">
        <v>2965</v>
      </c>
      <c r="G424" s="83">
        <f>VLOOKUP(A424,РАСЧЕТ!A429:AW1784,49,0)</f>
        <v>196.97960431187323</v>
      </c>
      <c r="H424" s="193">
        <f t="shared" si="6"/>
        <v>-22.060395688126761</v>
      </c>
    </row>
    <row r="425" spans="1:8" ht="12.6" customHeight="1" x14ac:dyDescent="0.3">
      <c r="A425" s="181" t="s">
        <v>1256</v>
      </c>
      <c r="B425" s="182" t="s">
        <v>1257</v>
      </c>
      <c r="C425" s="183">
        <v>274.88</v>
      </c>
      <c r="D425" s="184">
        <v>274.88</v>
      </c>
      <c r="E425" s="185" t="s">
        <v>4513</v>
      </c>
      <c r="F425" s="186" t="s">
        <v>2966</v>
      </c>
      <c r="G425" s="83">
        <f>VLOOKUP(A425,РАСЧЕТ!A430:AW1785,49,0)</f>
        <v>247.190091685488</v>
      </c>
      <c r="H425" s="193">
        <f t="shared" si="6"/>
        <v>-27.689908314511996</v>
      </c>
    </row>
    <row r="426" spans="1:8" ht="12.6" customHeight="1" x14ac:dyDescent="0.3">
      <c r="A426" s="181" t="s">
        <v>1808</v>
      </c>
      <c r="B426" s="182" t="s">
        <v>1809</v>
      </c>
      <c r="C426" s="183">
        <v>128.85</v>
      </c>
      <c r="D426" s="184">
        <v>128.85</v>
      </c>
      <c r="E426" s="185" t="s">
        <v>4513</v>
      </c>
      <c r="F426" s="186" t="s">
        <v>2967</v>
      </c>
      <c r="G426" s="83">
        <f>VLOOKUP(A426,РАСЧЕТ!A431:AW1786,49,0)</f>
        <v>115.87035547757249</v>
      </c>
      <c r="H426" s="193">
        <f t="shared" si="6"/>
        <v>-12.979644522427506</v>
      </c>
    </row>
    <row r="427" spans="1:8" ht="12.6" customHeight="1" x14ac:dyDescent="0.3">
      <c r="A427" s="181" t="s">
        <v>2029</v>
      </c>
      <c r="B427" s="182" t="s">
        <v>2030</v>
      </c>
      <c r="C427" s="183">
        <v>128.85</v>
      </c>
      <c r="D427" s="184">
        <v>128.85</v>
      </c>
      <c r="E427" s="185" t="s">
        <v>4513</v>
      </c>
      <c r="F427" s="186" t="s">
        <v>2968</v>
      </c>
      <c r="G427" s="83">
        <f>VLOOKUP(A427,РАСЧЕТ!A432:AW1787,49,0)</f>
        <v>115.87035547757249</v>
      </c>
      <c r="H427" s="193">
        <f t="shared" si="6"/>
        <v>-12.979644522427506</v>
      </c>
    </row>
    <row r="428" spans="1:8" ht="12.6" customHeight="1" x14ac:dyDescent="0.3">
      <c r="A428" s="181" t="s">
        <v>780</v>
      </c>
      <c r="B428" s="182" t="s">
        <v>781</v>
      </c>
      <c r="C428" s="183">
        <v>197.57</v>
      </c>
      <c r="D428" s="184">
        <v>197.57</v>
      </c>
      <c r="E428" s="185" t="s">
        <v>4513</v>
      </c>
      <c r="F428" s="186" t="s">
        <v>2969</v>
      </c>
      <c r="G428" s="83">
        <f>VLOOKUP(A428,РАСЧЕТ!A433:AW1788,49,0)</f>
        <v>177.66787839894448</v>
      </c>
      <c r="H428" s="193">
        <f t="shared" si="6"/>
        <v>-19.902121601055512</v>
      </c>
    </row>
    <row r="429" spans="1:8" ht="12.6" customHeight="1" x14ac:dyDescent="0.3">
      <c r="A429" s="181" t="s">
        <v>1991</v>
      </c>
      <c r="B429" s="182" t="s">
        <v>1992</v>
      </c>
      <c r="C429" s="183">
        <v>197.57</v>
      </c>
      <c r="D429" s="184">
        <v>197.57</v>
      </c>
      <c r="E429" s="185" t="s">
        <v>4513</v>
      </c>
      <c r="F429" s="186" t="s">
        <v>2970</v>
      </c>
      <c r="G429" s="83">
        <f>VLOOKUP(A429,РАСЧЕТ!A434:AW1789,49,0)</f>
        <v>177.66787839894448</v>
      </c>
      <c r="H429" s="193">
        <f t="shared" si="6"/>
        <v>-19.902121601055512</v>
      </c>
    </row>
    <row r="430" spans="1:8" ht="12.6" customHeight="1" x14ac:dyDescent="0.3">
      <c r="A430" s="181" t="s">
        <v>2613</v>
      </c>
      <c r="B430" s="182" t="s">
        <v>2420</v>
      </c>
      <c r="C430" s="183">
        <v>223.34</v>
      </c>
      <c r="D430" s="184">
        <v>223.34</v>
      </c>
      <c r="E430" s="185" t="s">
        <v>4513</v>
      </c>
      <c r="F430" s="186" t="s">
        <v>3871</v>
      </c>
      <c r="G430" s="83">
        <f>VLOOKUP(A430,РАСЧЕТ!A435:AW1790,49,0)</f>
        <v>200.84194949445899</v>
      </c>
      <c r="H430" s="193">
        <f t="shared" si="6"/>
        <v>-22.498050505541016</v>
      </c>
    </row>
    <row r="431" spans="1:8" ht="12.6" customHeight="1" x14ac:dyDescent="0.3">
      <c r="A431" s="181" t="s">
        <v>2379</v>
      </c>
      <c r="B431" s="182" t="s">
        <v>2380</v>
      </c>
      <c r="C431" s="183">
        <v>206.16</v>
      </c>
      <c r="D431" s="184">
        <v>206.16</v>
      </c>
      <c r="E431" s="185" t="s">
        <v>4513</v>
      </c>
      <c r="F431" s="186" t="s">
        <v>2971</v>
      </c>
      <c r="G431" s="83">
        <f>VLOOKUP(A431,РАСЧЕТ!A436:AW1791,49,0)</f>
        <v>185.39256876411596</v>
      </c>
      <c r="H431" s="193">
        <f t="shared" si="6"/>
        <v>-20.767431235884033</v>
      </c>
    </row>
    <row r="432" spans="1:8" ht="12.6" customHeight="1" x14ac:dyDescent="0.3">
      <c r="A432" s="181" t="s">
        <v>2246</v>
      </c>
      <c r="B432" s="182" t="s">
        <v>2247</v>
      </c>
      <c r="C432" s="183">
        <v>257.7</v>
      </c>
      <c r="D432" s="184">
        <v>257.7</v>
      </c>
      <c r="E432" s="185" t="s">
        <v>4513</v>
      </c>
      <c r="F432" s="186" t="s">
        <v>2938</v>
      </c>
      <c r="G432" s="83">
        <f>VLOOKUP(A432,РАСЧЕТ!A437:AW1792,49,0)</f>
        <v>231.74071095514498</v>
      </c>
      <c r="H432" s="193">
        <f t="shared" si="6"/>
        <v>-25.959289044855012</v>
      </c>
    </row>
    <row r="433" spans="1:8" ht="12.6" customHeight="1" x14ac:dyDescent="0.3">
      <c r="A433" s="181" t="s">
        <v>747</v>
      </c>
      <c r="B433" s="182" t="s">
        <v>748</v>
      </c>
      <c r="C433" s="183">
        <v>223.34</v>
      </c>
      <c r="D433" s="184">
        <v>223.34</v>
      </c>
      <c r="E433" s="185" t="s">
        <v>4513</v>
      </c>
      <c r="F433" s="186" t="s">
        <v>2972</v>
      </c>
      <c r="G433" s="83">
        <f>VLOOKUP(A433,РАСЧЕТ!A438:AW1793,49,0)</f>
        <v>200.84194949445899</v>
      </c>
      <c r="H433" s="193">
        <f t="shared" si="6"/>
        <v>-22.498050505541016</v>
      </c>
    </row>
    <row r="434" spans="1:8" ht="12.6" customHeight="1" x14ac:dyDescent="0.3">
      <c r="A434" s="181" t="s">
        <v>1844</v>
      </c>
      <c r="B434" s="182" t="s">
        <v>1845</v>
      </c>
      <c r="C434" s="183">
        <v>236.23</v>
      </c>
      <c r="D434" s="184">
        <v>236.23</v>
      </c>
      <c r="E434" s="185" t="s">
        <v>4513</v>
      </c>
      <c r="F434" s="186" t="s">
        <v>2973</v>
      </c>
      <c r="G434" s="83">
        <f>VLOOKUP(A434,РАСЧЕТ!A439:AW1794,49,0)</f>
        <v>212.42898504221623</v>
      </c>
      <c r="H434" s="193">
        <f t="shared" si="6"/>
        <v>-23.801014957783764</v>
      </c>
    </row>
    <row r="435" spans="1:8" ht="12.6" customHeight="1" x14ac:dyDescent="0.3">
      <c r="A435" s="181" t="s">
        <v>754</v>
      </c>
      <c r="B435" s="182" t="s">
        <v>755</v>
      </c>
      <c r="C435" s="183">
        <v>180.39</v>
      </c>
      <c r="D435" s="184">
        <v>180.39</v>
      </c>
      <c r="E435" s="185" t="s">
        <v>4513</v>
      </c>
      <c r="F435" s="186" t="s">
        <v>2974</v>
      </c>
      <c r="G435" s="83">
        <f>VLOOKUP(A435,РАСЧЕТ!A440:AW1795,49,0)</f>
        <v>162.21849766860149</v>
      </c>
      <c r="H435" s="193">
        <f t="shared" si="6"/>
        <v>-18.1715023313985</v>
      </c>
    </row>
    <row r="436" spans="1:8" ht="12.6" customHeight="1" x14ac:dyDescent="0.3">
      <c r="A436" s="181" t="s">
        <v>2284</v>
      </c>
      <c r="B436" s="182" t="s">
        <v>2285</v>
      </c>
      <c r="C436" s="183">
        <v>180.39</v>
      </c>
      <c r="D436" s="184">
        <v>180.39</v>
      </c>
      <c r="E436" s="185" t="s">
        <v>4513</v>
      </c>
      <c r="F436" s="186" t="s">
        <v>2975</v>
      </c>
      <c r="G436" s="83">
        <f>VLOOKUP(A436,РАСЧЕТ!A441:AW1796,49,0)</f>
        <v>162.21849766860149</v>
      </c>
      <c r="H436" s="193">
        <f t="shared" si="6"/>
        <v>-18.1715023313985</v>
      </c>
    </row>
    <row r="437" spans="1:8" ht="12.6" customHeight="1" x14ac:dyDescent="0.3">
      <c r="A437" s="181" t="s">
        <v>1909</v>
      </c>
      <c r="B437" s="182" t="s">
        <v>1764</v>
      </c>
      <c r="C437" s="183">
        <v>231.93</v>
      </c>
      <c r="D437" s="184">
        <v>231.93</v>
      </c>
      <c r="E437" s="185" t="s">
        <v>4513</v>
      </c>
      <c r="F437" s="186" t="s">
        <v>2976</v>
      </c>
      <c r="G437" s="83">
        <f>VLOOKUP(A437,РАСЧЕТ!A442:AW1797,49,0)</f>
        <v>208.56663985963053</v>
      </c>
      <c r="H437" s="193">
        <f t="shared" si="6"/>
        <v>-23.36336014036948</v>
      </c>
    </row>
    <row r="438" spans="1:8" ht="12.6" customHeight="1" x14ac:dyDescent="0.3">
      <c r="A438" s="181" t="s">
        <v>2557</v>
      </c>
      <c r="B438" s="182" t="s">
        <v>2329</v>
      </c>
      <c r="C438" s="183">
        <v>193.27</v>
      </c>
      <c r="D438" s="184">
        <v>193.27</v>
      </c>
      <c r="E438" s="185" t="s">
        <v>4513</v>
      </c>
      <c r="F438" s="186" t="s">
        <v>2977</v>
      </c>
      <c r="G438" s="83">
        <f>VLOOKUP(A438,РАСЧЕТ!A443:AW1798,49,0)</f>
        <v>173.80553321635873</v>
      </c>
      <c r="H438" s="193">
        <f t="shared" si="6"/>
        <v>-19.464466783641285</v>
      </c>
    </row>
    <row r="439" spans="1:8" ht="12.6" customHeight="1" x14ac:dyDescent="0.3">
      <c r="A439" s="181" t="s">
        <v>1957</v>
      </c>
      <c r="B439" s="182" t="s">
        <v>1958</v>
      </c>
      <c r="C439" s="183">
        <v>270.58999999999997</v>
      </c>
      <c r="D439" s="184">
        <v>270.58999999999997</v>
      </c>
      <c r="E439" s="185" t="s">
        <v>4513</v>
      </c>
      <c r="F439" s="186" t="s">
        <v>2978</v>
      </c>
      <c r="G439" s="83">
        <f>VLOOKUP(A439,РАСЧЕТ!A444:AW1799,49,0)</f>
        <v>243.32774650290222</v>
      </c>
      <c r="H439" s="193">
        <f t="shared" si="6"/>
        <v>-27.26225349709776</v>
      </c>
    </row>
    <row r="440" spans="1:8" ht="12.6" customHeight="1" x14ac:dyDescent="0.3">
      <c r="A440" s="181" t="s">
        <v>2525</v>
      </c>
      <c r="B440" s="182" t="s">
        <v>2286</v>
      </c>
      <c r="C440" s="183">
        <v>146.03</v>
      </c>
      <c r="D440" s="184">
        <v>146.03</v>
      </c>
      <c r="E440" s="185" t="s">
        <v>4513</v>
      </c>
      <c r="F440" s="186" t="s">
        <v>2979</v>
      </c>
      <c r="G440" s="83">
        <f>VLOOKUP(A440,РАСЧЕТ!A445:AW1800,49,0)</f>
        <v>131.3197362079155</v>
      </c>
      <c r="H440" s="193">
        <f t="shared" si="6"/>
        <v>-14.710263792084504</v>
      </c>
    </row>
    <row r="441" spans="1:8" ht="12.6" customHeight="1" x14ac:dyDescent="0.3">
      <c r="A441" s="181" t="s">
        <v>2341</v>
      </c>
      <c r="B441" s="182" t="s">
        <v>2342</v>
      </c>
      <c r="C441" s="183">
        <v>184.69</v>
      </c>
      <c r="D441" s="184">
        <v>184.69</v>
      </c>
      <c r="E441" s="185" t="s">
        <v>4513</v>
      </c>
      <c r="F441" s="186" t="s">
        <v>2980</v>
      </c>
      <c r="G441" s="83">
        <f>VLOOKUP(A441,РАСЧЕТ!A446:AW1801,49,0)</f>
        <v>166.08084285118724</v>
      </c>
      <c r="H441" s="193">
        <f t="shared" si="6"/>
        <v>-18.609157148812756</v>
      </c>
    </row>
    <row r="442" spans="1:8" ht="12.6" customHeight="1" x14ac:dyDescent="0.3">
      <c r="A442" s="181" t="s">
        <v>1850</v>
      </c>
      <c r="B442" s="182" t="s">
        <v>1851</v>
      </c>
      <c r="C442" s="183">
        <v>219.04</v>
      </c>
      <c r="D442" s="184">
        <v>219.04</v>
      </c>
      <c r="E442" s="185" t="s">
        <v>4513</v>
      </c>
      <c r="F442" s="186" t="s">
        <v>2981</v>
      </c>
      <c r="G442" s="83">
        <f>VLOOKUP(A442,РАСЧЕТ!A447:AW1802,49,0)</f>
        <v>196.97960431187323</v>
      </c>
      <c r="H442" s="193">
        <f t="shared" si="6"/>
        <v>-22.060395688126761</v>
      </c>
    </row>
    <row r="443" spans="1:8" ht="12.6" customHeight="1" x14ac:dyDescent="0.3">
      <c r="A443" s="181" t="s">
        <v>2397</v>
      </c>
      <c r="B443" s="182" t="s">
        <v>2398</v>
      </c>
      <c r="C443" s="183">
        <v>283.47000000000003</v>
      </c>
      <c r="D443" s="184">
        <v>283.47000000000003</v>
      </c>
      <c r="E443" s="185" t="s">
        <v>4513</v>
      </c>
      <c r="F443" s="186" t="s">
        <v>2939</v>
      </c>
      <c r="G443" s="83">
        <f>VLOOKUP(A443,РАСЧЕТ!A448:AW1803,49,0)</f>
        <v>254.91478205065945</v>
      </c>
      <c r="H443" s="193">
        <f t="shared" si="6"/>
        <v>-28.555217949340573</v>
      </c>
    </row>
    <row r="444" spans="1:8" ht="12.6" customHeight="1" x14ac:dyDescent="0.3">
      <c r="A444" s="181" t="s">
        <v>750</v>
      </c>
      <c r="B444" s="182" t="s">
        <v>751</v>
      </c>
      <c r="C444" s="183">
        <v>158.91</v>
      </c>
      <c r="D444" s="184">
        <v>158.91</v>
      </c>
      <c r="E444" s="185" t="s">
        <v>4513</v>
      </c>
      <c r="F444" s="186" t="s">
        <v>2982</v>
      </c>
      <c r="G444" s="83">
        <f>VLOOKUP(A444,РАСЧЕТ!A449:AW1804,49,0)</f>
        <v>142.90677175567274</v>
      </c>
      <c r="H444" s="193">
        <f t="shared" si="6"/>
        <v>-16.003228244327261</v>
      </c>
    </row>
    <row r="445" spans="1:8" ht="12.6" customHeight="1" x14ac:dyDescent="0.3">
      <c r="A445" s="181" t="s">
        <v>827</v>
      </c>
      <c r="B445" s="182" t="s">
        <v>828</v>
      </c>
      <c r="C445" s="183">
        <v>184.69</v>
      </c>
      <c r="D445" s="184">
        <v>184.69</v>
      </c>
      <c r="E445" s="185" t="s">
        <v>4513</v>
      </c>
      <c r="F445" s="186" t="s">
        <v>2983</v>
      </c>
      <c r="G445" s="83">
        <f>VLOOKUP(A445,РАСЧЕТ!A450:AW1805,49,0)</f>
        <v>166.08084285118724</v>
      </c>
      <c r="H445" s="193">
        <f t="shared" si="6"/>
        <v>-18.609157148812756</v>
      </c>
    </row>
    <row r="446" spans="1:8" ht="12.6" customHeight="1" x14ac:dyDescent="0.3">
      <c r="A446" s="181" t="s">
        <v>2533</v>
      </c>
      <c r="B446" s="182" t="s">
        <v>908</v>
      </c>
      <c r="C446" s="183">
        <v>193.27</v>
      </c>
      <c r="D446" s="184">
        <v>193.27</v>
      </c>
      <c r="E446" s="185" t="s">
        <v>4513</v>
      </c>
      <c r="F446" s="186" t="s">
        <v>2984</v>
      </c>
      <c r="G446" s="83">
        <f>VLOOKUP(A446,РАСЧЕТ!A451:AW1806,49,0)</f>
        <v>173.80553321635873</v>
      </c>
      <c r="H446" s="193">
        <f t="shared" si="6"/>
        <v>-19.464466783641285</v>
      </c>
    </row>
    <row r="447" spans="1:8" ht="12.6" customHeight="1" x14ac:dyDescent="0.3">
      <c r="A447" s="181" t="s">
        <v>2184</v>
      </c>
      <c r="B447" s="182" t="s">
        <v>2185</v>
      </c>
      <c r="C447" s="183">
        <v>274.88</v>
      </c>
      <c r="D447" s="184">
        <v>274.88</v>
      </c>
      <c r="E447" s="185" t="s">
        <v>4513</v>
      </c>
      <c r="F447" s="186" t="s">
        <v>2985</v>
      </c>
      <c r="G447" s="83">
        <f>VLOOKUP(A447,РАСЧЕТ!A452:AW1807,49,0)</f>
        <v>247.190091685488</v>
      </c>
      <c r="H447" s="193">
        <f t="shared" si="6"/>
        <v>-27.689908314511996</v>
      </c>
    </row>
    <row r="448" spans="1:8" ht="12.6" customHeight="1" x14ac:dyDescent="0.3">
      <c r="A448" s="181" t="s">
        <v>2330</v>
      </c>
      <c r="B448" s="182" t="s">
        <v>2331</v>
      </c>
      <c r="C448" s="183">
        <v>240.51</v>
      </c>
      <c r="D448" s="184">
        <v>240.51</v>
      </c>
      <c r="E448" s="185" t="s">
        <v>4513</v>
      </c>
      <c r="F448" s="186" t="s">
        <v>2986</v>
      </c>
      <c r="G448" s="83">
        <f>VLOOKUP(A448,РАСЧЕТ!A453:AW1808,49,0)</f>
        <v>216.29133022480195</v>
      </c>
      <c r="H448" s="193">
        <f t="shared" si="6"/>
        <v>-24.218669775198038</v>
      </c>
    </row>
    <row r="449" spans="1:8" ht="12.6" customHeight="1" x14ac:dyDescent="0.3">
      <c r="A449" s="181" t="s">
        <v>737</v>
      </c>
      <c r="B449" s="182" t="s">
        <v>738</v>
      </c>
      <c r="C449" s="183">
        <v>154.62</v>
      </c>
      <c r="D449" s="184">
        <v>154.62</v>
      </c>
      <c r="E449" s="185" t="s">
        <v>4513</v>
      </c>
      <c r="F449" s="186" t="s">
        <v>2987</v>
      </c>
      <c r="G449" s="83">
        <f>VLOOKUP(A449,РАСЧЕТ!A454:AW1809,49,0)</f>
        <v>139.04442657308698</v>
      </c>
      <c r="H449" s="193">
        <f t="shared" ref="H449:H512" si="7">G449-C449</f>
        <v>-15.575573426913024</v>
      </c>
    </row>
    <row r="450" spans="1:8" ht="12.6" customHeight="1" x14ac:dyDescent="0.3">
      <c r="A450" s="181" t="s">
        <v>869</v>
      </c>
      <c r="B450" s="182" t="s">
        <v>870</v>
      </c>
      <c r="C450" s="183">
        <v>206.16</v>
      </c>
      <c r="D450" s="184">
        <v>206.16</v>
      </c>
      <c r="E450" s="185" t="s">
        <v>4513</v>
      </c>
      <c r="F450" s="186" t="s">
        <v>2988</v>
      </c>
      <c r="G450" s="83">
        <f>VLOOKUP(A450,РАСЧЕТ!A455:AW1810,49,0)</f>
        <v>185.39256876411596</v>
      </c>
      <c r="H450" s="193">
        <f t="shared" si="7"/>
        <v>-20.767431235884033</v>
      </c>
    </row>
    <row r="451" spans="1:8" ht="12.6" customHeight="1" x14ac:dyDescent="0.3">
      <c r="A451" s="181" t="s">
        <v>1927</v>
      </c>
      <c r="B451" s="182" t="s">
        <v>1928</v>
      </c>
      <c r="C451" s="183">
        <v>193.27</v>
      </c>
      <c r="D451" s="184">
        <v>193.27</v>
      </c>
      <c r="E451" s="185" t="s">
        <v>4513</v>
      </c>
      <c r="F451" s="186" t="s">
        <v>2989</v>
      </c>
      <c r="G451" s="83">
        <f>VLOOKUP(A451,РАСЧЕТ!A456:AW1811,49,0)</f>
        <v>173.80553321635873</v>
      </c>
      <c r="H451" s="193">
        <f t="shared" si="7"/>
        <v>-19.464466783641285</v>
      </c>
    </row>
    <row r="452" spans="1:8" ht="12.6" customHeight="1" x14ac:dyDescent="0.3">
      <c r="A452" s="181" t="s">
        <v>1364</v>
      </c>
      <c r="B452" s="182" t="s">
        <v>1363</v>
      </c>
      <c r="C452" s="183">
        <v>158.91</v>
      </c>
      <c r="D452" s="184">
        <v>158.91</v>
      </c>
      <c r="E452" s="185" t="s">
        <v>4513</v>
      </c>
      <c r="F452" s="186" t="s">
        <v>2990</v>
      </c>
      <c r="G452" s="83">
        <f>VLOOKUP(A452,РАСЧЕТ!A457:AW1812,49,0)</f>
        <v>142.90677175567274</v>
      </c>
      <c r="H452" s="193">
        <f t="shared" si="7"/>
        <v>-16.003228244327261</v>
      </c>
    </row>
    <row r="453" spans="1:8" ht="12.6" customHeight="1" x14ac:dyDescent="0.3">
      <c r="A453" s="181" t="s">
        <v>2343</v>
      </c>
      <c r="B453" s="182" t="s">
        <v>2344</v>
      </c>
      <c r="C453" s="183">
        <v>236.23</v>
      </c>
      <c r="D453" s="184">
        <v>236.23</v>
      </c>
      <c r="E453" s="185" t="s">
        <v>4513</v>
      </c>
      <c r="F453" s="186" t="s">
        <v>2991</v>
      </c>
      <c r="G453" s="83">
        <f>VLOOKUP(A453,РАСЧЕТ!A458:AW1813,49,0)</f>
        <v>212.42898504221623</v>
      </c>
      <c r="H453" s="193">
        <f t="shared" si="7"/>
        <v>-23.801014957783764</v>
      </c>
    </row>
    <row r="454" spans="1:8" ht="12.6" customHeight="1" x14ac:dyDescent="0.3">
      <c r="A454" s="181" t="s">
        <v>843</v>
      </c>
      <c r="B454" s="182" t="s">
        <v>844</v>
      </c>
      <c r="C454" s="183">
        <v>283.47000000000003</v>
      </c>
      <c r="D454" s="184">
        <v>283.47000000000003</v>
      </c>
      <c r="E454" s="185" t="s">
        <v>4513</v>
      </c>
      <c r="F454" s="186" t="s">
        <v>2940</v>
      </c>
      <c r="G454" s="83">
        <f>VLOOKUP(A454,РАСЧЕТ!A459:AW1814,49,0)</f>
        <v>254.91478205065945</v>
      </c>
      <c r="H454" s="193">
        <f t="shared" si="7"/>
        <v>-28.555217949340573</v>
      </c>
    </row>
    <row r="455" spans="1:8" ht="12.6" customHeight="1" x14ac:dyDescent="0.3">
      <c r="A455" s="181" t="s">
        <v>1365</v>
      </c>
      <c r="B455" s="182" t="s">
        <v>1366</v>
      </c>
      <c r="C455" s="183">
        <v>257.7</v>
      </c>
      <c r="D455" s="184">
        <v>257.7</v>
      </c>
      <c r="E455" s="185" t="s">
        <v>4513</v>
      </c>
      <c r="F455" s="186" t="s">
        <v>2992</v>
      </c>
      <c r="G455" s="83">
        <f>VLOOKUP(A455,РАСЧЕТ!A460:AW1815,49,0)</f>
        <v>231.74071095514498</v>
      </c>
      <c r="H455" s="193">
        <f t="shared" si="7"/>
        <v>-25.959289044855012</v>
      </c>
    </row>
    <row r="456" spans="1:8" ht="12.6" customHeight="1" x14ac:dyDescent="0.3">
      <c r="A456" s="181" t="s">
        <v>2345</v>
      </c>
      <c r="B456" s="182" t="s">
        <v>2346</v>
      </c>
      <c r="C456" s="183">
        <v>223.34</v>
      </c>
      <c r="D456" s="184">
        <v>223.34</v>
      </c>
      <c r="E456" s="185" t="s">
        <v>4513</v>
      </c>
      <c r="F456" s="186" t="s">
        <v>2993</v>
      </c>
      <c r="G456" s="83">
        <f>VLOOKUP(A456,РАСЧЕТ!A461:AW1816,49,0)</f>
        <v>200.84194949445899</v>
      </c>
      <c r="H456" s="193">
        <f t="shared" si="7"/>
        <v>-22.498050505541016</v>
      </c>
    </row>
    <row r="457" spans="1:8" ht="12.6" customHeight="1" x14ac:dyDescent="0.3">
      <c r="A457" s="181" t="s">
        <v>901</v>
      </c>
      <c r="B457" s="182" t="s">
        <v>902</v>
      </c>
      <c r="C457" s="183">
        <v>163.21</v>
      </c>
      <c r="D457" s="184">
        <v>163.21</v>
      </c>
      <c r="E457" s="185" t="s">
        <v>4513</v>
      </c>
      <c r="F457" s="186" t="s">
        <v>2994</v>
      </c>
      <c r="G457" s="83">
        <f>VLOOKUP(A457,РАСЧЕТ!A462:AW1817,49,0)</f>
        <v>146.76911693825849</v>
      </c>
      <c r="H457" s="193">
        <f t="shared" si="7"/>
        <v>-16.440883061741516</v>
      </c>
    </row>
    <row r="458" spans="1:8" ht="12.6" customHeight="1" x14ac:dyDescent="0.3">
      <c r="A458" s="181" t="s">
        <v>752</v>
      </c>
      <c r="B458" s="182" t="s">
        <v>753</v>
      </c>
      <c r="C458" s="183">
        <v>201.86</v>
      </c>
      <c r="D458" s="184">
        <v>201.86</v>
      </c>
      <c r="E458" s="185" t="s">
        <v>4513</v>
      </c>
      <c r="F458" s="186" t="s">
        <v>2995</v>
      </c>
      <c r="G458" s="83">
        <f>VLOOKUP(A458,РАСЧЕТ!A463:AW1818,49,0)</f>
        <v>181.53022358153024</v>
      </c>
      <c r="H458" s="193">
        <f t="shared" si="7"/>
        <v>-20.329776418469777</v>
      </c>
    </row>
    <row r="459" spans="1:8" ht="12.6" customHeight="1" x14ac:dyDescent="0.3">
      <c r="A459" s="181" t="s">
        <v>2598</v>
      </c>
      <c r="B459" s="182" t="s">
        <v>2405</v>
      </c>
      <c r="C459" s="183">
        <v>171.8</v>
      </c>
      <c r="D459" s="184">
        <v>171.8</v>
      </c>
      <c r="E459" s="185" t="s">
        <v>4513</v>
      </c>
      <c r="F459" s="186" t="s">
        <v>3877</v>
      </c>
      <c r="G459" s="83">
        <f>VLOOKUP(A459,РАСЧЕТ!A464:AW1819,49,0)</f>
        <v>154.49380730342997</v>
      </c>
      <c r="H459" s="193">
        <f t="shared" si="7"/>
        <v>-17.306192696570037</v>
      </c>
    </row>
    <row r="460" spans="1:8" ht="12.6" customHeight="1" x14ac:dyDescent="0.3">
      <c r="A460" s="181" t="s">
        <v>1876</v>
      </c>
      <c r="B460" s="182" t="s">
        <v>1877</v>
      </c>
      <c r="C460" s="183">
        <v>257.7</v>
      </c>
      <c r="D460" s="184">
        <v>257.7</v>
      </c>
      <c r="E460" s="185" t="s">
        <v>4513</v>
      </c>
      <c r="F460" s="186" t="s">
        <v>2996</v>
      </c>
      <c r="G460" s="83">
        <f>VLOOKUP(A460,РАСЧЕТ!A465:AW1820,49,0)</f>
        <v>231.74071095514498</v>
      </c>
      <c r="H460" s="193">
        <f t="shared" si="7"/>
        <v>-25.959289044855012</v>
      </c>
    </row>
    <row r="461" spans="1:8" ht="12.6" customHeight="1" x14ac:dyDescent="0.3">
      <c r="A461" s="181" t="s">
        <v>2550</v>
      </c>
      <c r="B461" s="182" t="s">
        <v>1981</v>
      </c>
      <c r="C461" s="183">
        <v>193.27</v>
      </c>
      <c r="D461" s="184">
        <v>193.27</v>
      </c>
      <c r="E461" s="185" t="s">
        <v>4513</v>
      </c>
      <c r="F461" s="186" t="s">
        <v>2997</v>
      </c>
      <c r="G461" s="83">
        <f>VLOOKUP(A461,РАСЧЕТ!A466:AW1821,49,0)</f>
        <v>173.80553321635873</v>
      </c>
      <c r="H461" s="193">
        <f t="shared" si="7"/>
        <v>-19.464466783641285</v>
      </c>
    </row>
    <row r="462" spans="1:8" ht="12.6" customHeight="1" x14ac:dyDescent="0.3">
      <c r="A462" s="181" t="s">
        <v>2610</v>
      </c>
      <c r="B462" s="182" t="s">
        <v>2008</v>
      </c>
      <c r="C462" s="183">
        <v>176.1</v>
      </c>
      <c r="D462" s="184">
        <v>176.1</v>
      </c>
      <c r="E462" s="185" t="s">
        <v>4513</v>
      </c>
      <c r="F462" s="186" t="s">
        <v>3876</v>
      </c>
      <c r="G462" s="83">
        <f>VLOOKUP(A462,РАСЧЕТ!A467:AW1822,49,0)</f>
        <v>158.35615248601573</v>
      </c>
      <c r="H462" s="193">
        <f t="shared" si="7"/>
        <v>-17.743847513984264</v>
      </c>
    </row>
    <row r="463" spans="1:8" ht="12.6" customHeight="1" x14ac:dyDescent="0.3">
      <c r="A463" s="181" t="s">
        <v>2038</v>
      </c>
      <c r="B463" s="182" t="s">
        <v>2039</v>
      </c>
      <c r="C463" s="183">
        <v>163.21</v>
      </c>
      <c r="D463" s="184">
        <v>163.21</v>
      </c>
      <c r="E463" s="185" t="s">
        <v>4513</v>
      </c>
      <c r="F463" s="186" t="s">
        <v>2998</v>
      </c>
      <c r="G463" s="83">
        <f>VLOOKUP(A463,РАСЧЕТ!A468:AW1823,49,0)</f>
        <v>146.76911693825849</v>
      </c>
      <c r="H463" s="193">
        <f t="shared" si="7"/>
        <v>-16.440883061741516</v>
      </c>
    </row>
    <row r="464" spans="1:8" ht="12.6" customHeight="1" x14ac:dyDescent="0.3">
      <c r="A464" s="181" t="s">
        <v>1959</v>
      </c>
      <c r="B464" s="182" t="s">
        <v>1960</v>
      </c>
      <c r="C464" s="183">
        <v>257.7</v>
      </c>
      <c r="D464" s="184">
        <v>257.7</v>
      </c>
      <c r="E464" s="185" t="s">
        <v>4513</v>
      </c>
      <c r="F464" s="186" t="s">
        <v>2999</v>
      </c>
      <c r="G464" s="83">
        <f>VLOOKUP(A464,РАСЧЕТ!A469:AW1824,49,0)</f>
        <v>231.74071095514498</v>
      </c>
      <c r="H464" s="193">
        <f t="shared" si="7"/>
        <v>-25.959289044855012</v>
      </c>
    </row>
    <row r="465" spans="1:8" ht="12.6" customHeight="1" x14ac:dyDescent="0.3">
      <c r="A465" s="181" t="s">
        <v>2292</v>
      </c>
      <c r="B465" s="182" t="s">
        <v>2293</v>
      </c>
      <c r="C465" s="183">
        <v>219.04</v>
      </c>
      <c r="D465" s="184">
        <v>219.04</v>
      </c>
      <c r="E465" s="185" t="s">
        <v>4513</v>
      </c>
      <c r="F465" s="186" t="s">
        <v>2941</v>
      </c>
      <c r="G465" s="83">
        <f>VLOOKUP(A465,РАСЧЕТ!A470:AW1825,49,0)</f>
        <v>196.97960431187323</v>
      </c>
      <c r="H465" s="193">
        <f t="shared" si="7"/>
        <v>-22.060395688126761</v>
      </c>
    </row>
    <row r="466" spans="1:8" ht="12.6" customHeight="1" x14ac:dyDescent="0.3">
      <c r="A466" s="181" t="s">
        <v>2447</v>
      </c>
      <c r="B466" s="182" t="s">
        <v>2448</v>
      </c>
      <c r="C466" s="183">
        <v>322.12</v>
      </c>
      <c r="D466" s="184">
        <v>322.12</v>
      </c>
      <c r="E466" s="185" t="s">
        <v>4513</v>
      </c>
      <c r="F466" s="186" t="s">
        <v>3000</v>
      </c>
      <c r="G466" s="83">
        <f>VLOOKUP(A466,РАСЧЕТ!A471:AW1826,49,0)</f>
        <v>289.6758886939312</v>
      </c>
      <c r="H466" s="193">
        <f t="shared" si="7"/>
        <v>-32.444111306068805</v>
      </c>
    </row>
    <row r="467" spans="1:8" ht="12.6" customHeight="1" x14ac:dyDescent="0.3">
      <c r="A467" s="181" t="s">
        <v>845</v>
      </c>
      <c r="B467" s="182" t="s">
        <v>846</v>
      </c>
      <c r="C467" s="183">
        <v>313.52999999999997</v>
      </c>
      <c r="D467" s="184">
        <v>313.52999999999997</v>
      </c>
      <c r="E467" s="185" t="s">
        <v>4513</v>
      </c>
      <c r="F467" s="186" t="s">
        <v>3001</v>
      </c>
      <c r="G467" s="83">
        <f>VLOOKUP(A467,РАСЧЕТ!A472:AW1827,49,0)</f>
        <v>281.95119832875969</v>
      </c>
      <c r="H467" s="193">
        <f t="shared" si="7"/>
        <v>-31.578801671240285</v>
      </c>
    </row>
    <row r="468" spans="1:8" ht="12.6" customHeight="1" x14ac:dyDescent="0.3">
      <c r="A468" s="181" t="s">
        <v>760</v>
      </c>
      <c r="B468" s="182" t="s">
        <v>761</v>
      </c>
      <c r="C468" s="183">
        <v>150.32</v>
      </c>
      <c r="D468" s="184">
        <v>150.32</v>
      </c>
      <c r="E468" s="185" t="s">
        <v>4513</v>
      </c>
      <c r="F468" s="186" t="s">
        <v>3002</v>
      </c>
      <c r="G468" s="83">
        <f>VLOOKUP(A468,РАСЧЕТ!A473:AW1828,49,0)</f>
        <v>135.18208139050122</v>
      </c>
      <c r="H468" s="193">
        <f t="shared" si="7"/>
        <v>-15.137918609498769</v>
      </c>
    </row>
    <row r="469" spans="1:8" ht="12.6" customHeight="1" x14ac:dyDescent="0.3">
      <c r="A469" s="181" t="s">
        <v>739</v>
      </c>
      <c r="B469" s="182" t="s">
        <v>740</v>
      </c>
      <c r="C469" s="183">
        <v>146.03</v>
      </c>
      <c r="D469" s="184">
        <v>146.03</v>
      </c>
      <c r="E469" s="185" t="s">
        <v>4513</v>
      </c>
      <c r="F469" s="186" t="s">
        <v>3003</v>
      </c>
      <c r="G469" s="83">
        <f>VLOOKUP(A469,РАСЧЕТ!A474:AW1829,49,0)</f>
        <v>131.3197362079155</v>
      </c>
      <c r="H469" s="193">
        <f t="shared" si="7"/>
        <v>-14.710263792084504</v>
      </c>
    </row>
    <row r="470" spans="1:8" ht="12.6" customHeight="1" x14ac:dyDescent="0.3">
      <c r="A470" s="181" t="s">
        <v>790</v>
      </c>
      <c r="B470" s="182" t="s">
        <v>791</v>
      </c>
      <c r="C470" s="188"/>
      <c r="D470" s="189"/>
      <c r="E470" s="185" t="s">
        <v>4513</v>
      </c>
      <c r="F470" s="186" t="s">
        <v>3004</v>
      </c>
      <c r="G470" s="83">
        <f>VLOOKUP(A470,РАСЧЕТ!A475:AW1830,49,0)</f>
        <v>0</v>
      </c>
      <c r="H470" s="193">
        <f t="shared" si="7"/>
        <v>0</v>
      </c>
    </row>
    <row r="471" spans="1:8" ht="12.6" customHeight="1" x14ac:dyDescent="0.3">
      <c r="A471" s="181" t="s">
        <v>3992</v>
      </c>
      <c r="B471" s="182" t="s">
        <v>791</v>
      </c>
      <c r="C471" s="183">
        <v>154.62</v>
      </c>
      <c r="D471" s="184">
        <v>154.62</v>
      </c>
      <c r="E471" s="185" t="s">
        <v>4535</v>
      </c>
      <c r="F471" s="186" t="s">
        <v>4536</v>
      </c>
      <c r="G471" s="83">
        <f>VLOOKUP(A471,РАСЧЕТ!A476:AW1831,49,0)</f>
        <v>139.04442657308698</v>
      </c>
      <c r="H471" s="193">
        <f t="shared" si="7"/>
        <v>-15.575573426913024</v>
      </c>
    </row>
    <row r="472" spans="1:8" ht="12.6" customHeight="1" x14ac:dyDescent="0.3">
      <c r="A472" s="181" t="s">
        <v>2171</v>
      </c>
      <c r="B472" s="182" t="s">
        <v>2172</v>
      </c>
      <c r="C472" s="183">
        <v>223.34</v>
      </c>
      <c r="D472" s="184">
        <v>223.34</v>
      </c>
      <c r="E472" s="185" t="s">
        <v>4513</v>
      </c>
      <c r="F472" s="186" t="s">
        <v>3005</v>
      </c>
      <c r="G472" s="83">
        <f>VLOOKUP(A472,РАСЧЕТ!A477:AW1832,49,0)</f>
        <v>200.84194949445899</v>
      </c>
      <c r="H472" s="193">
        <f t="shared" si="7"/>
        <v>-22.498050505541016</v>
      </c>
    </row>
    <row r="473" spans="1:8" ht="12.6" customHeight="1" x14ac:dyDescent="0.3">
      <c r="A473" s="181" t="s">
        <v>2092</v>
      </c>
      <c r="B473" s="182" t="s">
        <v>2093</v>
      </c>
      <c r="C473" s="183">
        <v>150.32</v>
      </c>
      <c r="D473" s="184">
        <v>150.32</v>
      </c>
      <c r="E473" s="185" t="s">
        <v>4513</v>
      </c>
      <c r="F473" s="186" t="s">
        <v>3006</v>
      </c>
      <c r="G473" s="83">
        <f>VLOOKUP(A473,РАСЧЕТ!A478:AW1833,49,0)</f>
        <v>135.18208139050122</v>
      </c>
      <c r="H473" s="193">
        <f t="shared" si="7"/>
        <v>-15.137918609498769</v>
      </c>
    </row>
    <row r="474" spans="1:8" ht="12.6" customHeight="1" x14ac:dyDescent="0.3">
      <c r="A474" s="181" t="s">
        <v>2044</v>
      </c>
      <c r="B474" s="182" t="s">
        <v>2045</v>
      </c>
      <c r="C474" s="183">
        <v>158.91</v>
      </c>
      <c r="D474" s="184">
        <v>158.91</v>
      </c>
      <c r="E474" s="185" t="s">
        <v>4513</v>
      </c>
      <c r="F474" s="186" t="s">
        <v>3007</v>
      </c>
      <c r="G474" s="83">
        <f>VLOOKUP(A474,РАСЧЕТ!A479:AW1834,49,0)</f>
        <v>142.90677175567274</v>
      </c>
      <c r="H474" s="193">
        <f t="shared" si="7"/>
        <v>-16.003228244327261</v>
      </c>
    </row>
    <row r="475" spans="1:8" ht="12.6" customHeight="1" x14ac:dyDescent="0.3">
      <c r="A475" s="181" t="s">
        <v>906</v>
      </c>
      <c r="B475" s="182" t="s">
        <v>907</v>
      </c>
      <c r="C475" s="183">
        <v>455.26</v>
      </c>
      <c r="D475" s="184">
        <v>455.26</v>
      </c>
      <c r="E475" s="185" t="s">
        <v>4513</v>
      </c>
      <c r="F475" s="186" t="s">
        <v>3008</v>
      </c>
      <c r="G475" s="83">
        <f>VLOOKUP(A475,РАСЧЕТ!A480:AW1835,49,0)</f>
        <v>409.40858935408943</v>
      </c>
      <c r="H475" s="193">
        <f t="shared" si="7"/>
        <v>-45.851410645910562</v>
      </c>
    </row>
    <row r="476" spans="1:8" ht="12.6" customHeight="1" x14ac:dyDescent="0.3">
      <c r="A476" s="181" t="s">
        <v>1931</v>
      </c>
      <c r="B476" s="182" t="s">
        <v>1932</v>
      </c>
      <c r="C476" s="183">
        <v>184.69</v>
      </c>
      <c r="D476" s="184">
        <v>184.69</v>
      </c>
      <c r="E476" s="185" t="s">
        <v>4513</v>
      </c>
      <c r="F476" s="186" t="s">
        <v>3009</v>
      </c>
      <c r="G476" s="83">
        <f>VLOOKUP(A476,РАСЧЕТ!A481:AW1836,49,0)</f>
        <v>166.08084285118724</v>
      </c>
      <c r="H476" s="193">
        <f t="shared" si="7"/>
        <v>-18.609157148812756</v>
      </c>
    </row>
    <row r="477" spans="1:8" ht="12.6" customHeight="1" x14ac:dyDescent="0.3">
      <c r="A477" s="181" t="s">
        <v>861</v>
      </c>
      <c r="B477" s="182" t="s">
        <v>862</v>
      </c>
      <c r="C477" s="183">
        <v>201.86</v>
      </c>
      <c r="D477" s="184">
        <v>201.86</v>
      </c>
      <c r="E477" s="185" t="s">
        <v>4513</v>
      </c>
      <c r="F477" s="186" t="s">
        <v>2942</v>
      </c>
      <c r="G477" s="83">
        <f>VLOOKUP(A477,РАСЧЕТ!A482:AW1837,49,0)</f>
        <v>181.53022358153024</v>
      </c>
      <c r="H477" s="193">
        <f t="shared" si="7"/>
        <v>-20.329776418469777</v>
      </c>
    </row>
    <row r="478" spans="1:8" ht="12.6" customHeight="1" x14ac:dyDescent="0.3">
      <c r="A478" s="181" t="s">
        <v>782</v>
      </c>
      <c r="B478" s="182" t="s">
        <v>783</v>
      </c>
      <c r="C478" s="183">
        <v>184.69</v>
      </c>
      <c r="D478" s="184">
        <v>184.69</v>
      </c>
      <c r="E478" s="185" t="s">
        <v>4513</v>
      </c>
      <c r="F478" s="186" t="s">
        <v>3010</v>
      </c>
      <c r="G478" s="83">
        <f>VLOOKUP(A478,РАСЧЕТ!A483:AW1838,49,0)</f>
        <v>166.08084285118724</v>
      </c>
      <c r="H478" s="193">
        <f t="shared" si="7"/>
        <v>-18.609157148812756</v>
      </c>
    </row>
    <row r="479" spans="1:8" ht="12.6" customHeight="1" x14ac:dyDescent="0.3">
      <c r="A479" s="181" t="s">
        <v>1964</v>
      </c>
      <c r="B479" s="182" t="s">
        <v>1965</v>
      </c>
      <c r="C479" s="183">
        <v>188.97</v>
      </c>
      <c r="D479" s="184">
        <v>188.97</v>
      </c>
      <c r="E479" s="185" t="s">
        <v>4513</v>
      </c>
      <c r="F479" s="186" t="s">
        <v>3011</v>
      </c>
      <c r="G479" s="83">
        <f>VLOOKUP(A479,РАСЧЕТ!A484:AW1839,49,0)</f>
        <v>169.943188033773</v>
      </c>
      <c r="H479" s="193">
        <f t="shared" si="7"/>
        <v>-19.026811966227001</v>
      </c>
    </row>
    <row r="480" spans="1:8" ht="12.6" customHeight="1" x14ac:dyDescent="0.3">
      <c r="A480" s="181" t="s">
        <v>1882</v>
      </c>
      <c r="B480" s="182" t="s">
        <v>1883</v>
      </c>
      <c r="C480" s="183">
        <v>300.64</v>
      </c>
      <c r="D480" s="184">
        <v>300.64</v>
      </c>
      <c r="E480" s="185" t="s">
        <v>4513</v>
      </c>
      <c r="F480" s="186" t="s">
        <v>3012</v>
      </c>
      <c r="G480" s="83">
        <f>VLOOKUP(A480,РАСЧЕТ!A485:AW1840,49,0)</f>
        <v>270.36416278100245</v>
      </c>
      <c r="H480" s="193">
        <f t="shared" si="7"/>
        <v>-30.275837218997538</v>
      </c>
    </row>
    <row r="481" spans="1:8" ht="12.6" customHeight="1" x14ac:dyDescent="0.3">
      <c r="A481" s="181" t="s">
        <v>704</v>
      </c>
      <c r="B481" s="182" t="s">
        <v>705</v>
      </c>
      <c r="C481" s="183">
        <v>223.34</v>
      </c>
      <c r="D481" s="184">
        <v>223.34</v>
      </c>
      <c r="E481" s="185" t="s">
        <v>4513</v>
      </c>
      <c r="F481" s="186" t="s">
        <v>3013</v>
      </c>
      <c r="G481" s="83">
        <f>VLOOKUP(A481,РАСЧЕТ!A486:AW1841,49,0)</f>
        <v>200.84194949445899</v>
      </c>
      <c r="H481" s="193">
        <f t="shared" si="7"/>
        <v>-22.498050505541016</v>
      </c>
    </row>
    <row r="482" spans="1:8" ht="12.6" customHeight="1" x14ac:dyDescent="0.3">
      <c r="A482" s="181" t="s">
        <v>1327</v>
      </c>
      <c r="B482" s="182" t="s">
        <v>1328</v>
      </c>
      <c r="C482" s="188"/>
      <c r="D482" s="189"/>
      <c r="E482" s="185" t="s">
        <v>4513</v>
      </c>
      <c r="F482" s="186" t="s">
        <v>3014</v>
      </c>
      <c r="G482" s="83">
        <f>VLOOKUP(A482,РАСЧЕТ!A487:AW1842,49,0)</f>
        <v>0</v>
      </c>
      <c r="H482" s="193">
        <f t="shared" si="7"/>
        <v>0</v>
      </c>
    </row>
    <row r="483" spans="1:8" ht="12.6" customHeight="1" x14ac:dyDescent="0.3">
      <c r="A483" s="181" t="s">
        <v>3993</v>
      </c>
      <c r="B483" s="182" t="s">
        <v>1328</v>
      </c>
      <c r="C483" s="183">
        <v>206.16</v>
      </c>
      <c r="D483" s="184">
        <v>206.16</v>
      </c>
      <c r="E483" s="185" t="s">
        <v>4537</v>
      </c>
      <c r="F483" s="186" t="s">
        <v>4538</v>
      </c>
      <c r="G483" s="83">
        <f>VLOOKUP(A483,РАСЧЕТ!A488:AW1843,49,0)</f>
        <v>185.39256876411596</v>
      </c>
      <c r="H483" s="193">
        <f t="shared" si="7"/>
        <v>-20.767431235884033</v>
      </c>
    </row>
    <row r="484" spans="1:8" ht="12.6" customHeight="1" x14ac:dyDescent="0.3">
      <c r="A484" s="181" t="s">
        <v>1718</v>
      </c>
      <c r="B484" s="182" t="s">
        <v>1719</v>
      </c>
      <c r="C484" s="183">
        <v>210.45</v>
      </c>
      <c r="D484" s="184">
        <v>210.45</v>
      </c>
      <c r="E484" s="185" t="s">
        <v>4513</v>
      </c>
      <c r="F484" s="186" t="s">
        <v>3015</v>
      </c>
      <c r="G484" s="83">
        <f>VLOOKUP(A484,РАСЧЕТ!A489:AW1844,49,0)</f>
        <v>189.25491394670175</v>
      </c>
      <c r="H484" s="193">
        <f t="shared" si="7"/>
        <v>-21.19508605329824</v>
      </c>
    </row>
    <row r="485" spans="1:8" ht="12.6" customHeight="1" x14ac:dyDescent="0.3">
      <c r="A485" s="181" t="s">
        <v>2294</v>
      </c>
      <c r="B485" s="182" t="s">
        <v>2295</v>
      </c>
      <c r="C485" s="183">
        <v>231.93</v>
      </c>
      <c r="D485" s="184">
        <v>231.93</v>
      </c>
      <c r="E485" s="185" t="s">
        <v>4513</v>
      </c>
      <c r="F485" s="186" t="s">
        <v>3016</v>
      </c>
      <c r="G485" s="83">
        <f>VLOOKUP(A485,РАСЧЕТ!A490:AW1845,49,0)</f>
        <v>208.56663985963053</v>
      </c>
      <c r="H485" s="193">
        <f t="shared" si="7"/>
        <v>-23.36336014036948</v>
      </c>
    </row>
    <row r="486" spans="1:8" ht="12.6" customHeight="1" x14ac:dyDescent="0.3">
      <c r="A486" s="181" t="s">
        <v>1490</v>
      </c>
      <c r="B486" s="182" t="s">
        <v>1491</v>
      </c>
      <c r="C486" s="183">
        <v>231.93</v>
      </c>
      <c r="D486" s="184">
        <v>231.93</v>
      </c>
      <c r="E486" s="185" t="s">
        <v>4513</v>
      </c>
      <c r="F486" s="186" t="s">
        <v>3017</v>
      </c>
      <c r="G486" s="83">
        <f>VLOOKUP(A486,РАСЧЕТ!A491:AW1846,49,0)</f>
        <v>208.56663985963053</v>
      </c>
      <c r="H486" s="193">
        <f t="shared" si="7"/>
        <v>-23.36336014036948</v>
      </c>
    </row>
    <row r="487" spans="1:8" ht="12.6" customHeight="1" x14ac:dyDescent="0.3">
      <c r="A487" s="181" t="s">
        <v>2634</v>
      </c>
      <c r="B487" s="182" t="s">
        <v>2204</v>
      </c>
      <c r="C487" s="183">
        <v>253.4</v>
      </c>
      <c r="D487" s="184">
        <v>253.4</v>
      </c>
      <c r="E487" s="185" t="s">
        <v>4513</v>
      </c>
      <c r="F487" s="186" t="s">
        <v>3923</v>
      </c>
      <c r="G487" s="83">
        <f>VLOOKUP(A487,РАСЧЕТ!A492:AW1847,49,0)</f>
        <v>227.87836577255922</v>
      </c>
      <c r="H487" s="193">
        <f t="shared" si="7"/>
        <v>-25.521634227440785</v>
      </c>
    </row>
    <row r="488" spans="1:8" ht="12.6" customHeight="1" x14ac:dyDescent="0.3">
      <c r="A488" s="181" t="s">
        <v>762</v>
      </c>
      <c r="B488" s="182" t="s">
        <v>763</v>
      </c>
      <c r="C488" s="188"/>
      <c r="D488" s="189"/>
      <c r="E488" s="185" t="s">
        <v>4513</v>
      </c>
      <c r="F488" s="186" t="s">
        <v>3018</v>
      </c>
      <c r="G488" s="83">
        <f>VLOOKUP(A488,РАСЧЕТ!A493:AW1848,49,0)</f>
        <v>0</v>
      </c>
      <c r="H488" s="193">
        <f t="shared" si="7"/>
        <v>0</v>
      </c>
    </row>
    <row r="489" spans="1:8" ht="12.6" customHeight="1" x14ac:dyDescent="0.3">
      <c r="A489" s="181" t="s">
        <v>3995</v>
      </c>
      <c r="B489" s="182" t="s">
        <v>763</v>
      </c>
      <c r="C489" s="183">
        <v>309.24</v>
      </c>
      <c r="D489" s="184">
        <v>309.24</v>
      </c>
      <c r="E489" s="185" t="s">
        <v>4539</v>
      </c>
      <c r="F489" s="186" t="s">
        <v>4540</v>
      </c>
      <c r="G489" s="83">
        <f>VLOOKUP(A489,РАСЧЕТ!A494:AW1849,49,0)</f>
        <v>278.08885314617396</v>
      </c>
      <c r="H489" s="193">
        <f t="shared" si="7"/>
        <v>-31.151146853826049</v>
      </c>
    </row>
    <row r="490" spans="1:8" ht="12.6" customHeight="1" x14ac:dyDescent="0.3">
      <c r="A490" s="181" t="s">
        <v>1281</v>
      </c>
      <c r="B490" s="182" t="s">
        <v>1282</v>
      </c>
      <c r="C490" s="183">
        <v>270.58999999999997</v>
      </c>
      <c r="D490" s="184">
        <v>270.58999999999997</v>
      </c>
      <c r="E490" s="185" t="s">
        <v>4513</v>
      </c>
      <c r="F490" s="186" t="s">
        <v>2943</v>
      </c>
      <c r="G490" s="83">
        <f>VLOOKUP(A490,РАСЧЕТ!A495:AW1850,49,0)</f>
        <v>243.32774650290222</v>
      </c>
      <c r="H490" s="193">
        <f t="shared" si="7"/>
        <v>-27.26225349709776</v>
      </c>
    </row>
    <row r="491" spans="1:8" ht="12.6" customHeight="1" x14ac:dyDescent="0.3">
      <c r="A491" s="181" t="s">
        <v>971</v>
      </c>
      <c r="B491" s="182" t="s">
        <v>972</v>
      </c>
      <c r="C491" s="183">
        <v>197.57</v>
      </c>
      <c r="D491" s="184">
        <v>197.57</v>
      </c>
      <c r="E491" s="185" t="s">
        <v>4513</v>
      </c>
      <c r="F491" s="186" t="s">
        <v>3019</v>
      </c>
      <c r="G491" s="83">
        <f>VLOOKUP(A491,РАСЧЕТ!A496:AW1851,49,0)</f>
        <v>177.66787839894448</v>
      </c>
      <c r="H491" s="193">
        <f t="shared" si="7"/>
        <v>-19.902121601055512</v>
      </c>
    </row>
    <row r="492" spans="1:8" ht="12.6" customHeight="1" x14ac:dyDescent="0.3">
      <c r="A492" s="181" t="s">
        <v>2592</v>
      </c>
      <c r="B492" s="182" t="s">
        <v>1683</v>
      </c>
      <c r="C492" s="183">
        <v>386.55</v>
      </c>
      <c r="D492" s="184">
        <v>386.55</v>
      </c>
      <c r="E492" s="185" t="s">
        <v>4513</v>
      </c>
      <c r="F492" s="186" t="s">
        <v>3867</v>
      </c>
      <c r="G492" s="83">
        <f>VLOOKUP(A492,РАСЧЕТ!A497:AW1852,49,0)</f>
        <v>347.61106643271745</v>
      </c>
      <c r="H492" s="193">
        <f t="shared" si="7"/>
        <v>-38.938933567282561</v>
      </c>
    </row>
    <row r="493" spans="1:8" ht="12.6" customHeight="1" x14ac:dyDescent="0.3">
      <c r="A493" s="181" t="s">
        <v>973</v>
      </c>
      <c r="B493" s="182" t="s">
        <v>974</v>
      </c>
      <c r="C493" s="183">
        <v>180.39</v>
      </c>
      <c r="D493" s="184">
        <v>180.39</v>
      </c>
      <c r="E493" s="185" t="s">
        <v>4513</v>
      </c>
      <c r="F493" s="186" t="s">
        <v>3020</v>
      </c>
      <c r="G493" s="83">
        <f>VLOOKUP(A493,РАСЧЕТ!A498:AW1853,49,0)</f>
        <v>162.21849766860149</v>
      </c>
      <c r="H493" s="193">
        <f t="shared" si="7"/>
        <v>-18.1715023313985</v>
      </c>
    </row>
    <row r="494" spans="1:8" ht="12.6" customHeight="1" x14ac:dyDescent="0.3">
      <c r="A494" s="181" t="s">
        <v>1381</v>
      </c>
      <c r="B494" s="182" t="s">
        <v>1382</v>
      </c>
      <c r="C494" s="183">
        <v>279.18</v>
      </c>
      <c r="D494" s="184">
        <v>279.18</v>
      </c>
      <c r="E494" s="185" t="s">
        <v>4513</v>
      </c>
      <c r="F494" s="186" t="s">
        <v>3021</v>
      </c>
      <c r="G494" s="83">
        <f>VLOOKUP(A494,РАСЧЕТ!A499:AW1854,49,0)</f>
        <v>251.05243686807376</v>
      </c>
      <c r="H494" s="193">
        <f t="shared" si="7"/>
        <v>-28.127563131926252</v>
      </c>
    </row>
    <row r="495" spans="1:8" ht="12.6" customHeight="1" x14ac:dyDescent="0.3">
      <c r="A495" s="181" t="s">
        <v>554</v>
      </c>
      <c r="B495" s="182" t="s">
        <v>555</v>
      </c>
      <c r="C495" s="183">
        <v>146.03</v>
      </c>
      <c r="D495" s="184">
        <v>146.03</v>
      </c>
      <c r="E495" s="185" t="s">
        <v>4513</v>
      </c>
      <c r="F495" s="186" t="s">
        <v>3022</v>
      </c>
      <c r="G495" s="83">
        <f>VLOOKUP(A495,РАСЧЕТ!A500:AW1855,49,0)</f>
        <v>131.3197362079155</v>
      </c>
      <c r="H495" s="193">
        <f t="shared" si="7"/>
        <v>-14.710263792084504</v>
      </c>
    </row>
    <row r="496" spans="1:8" ht="12.6" customHeight="1" x14ac:dyDescent="0.3">
      <c r="A496" s="181" t="s">
        <v>978</v>
      </c>
      <c r="B496" s="182" t="s">
        <v>979</v>
      </c>
      <c r="C496" s="183">
        <v>171.8</v>
      </c>
      <c r="D496" s="184">
        <v>171.8</v>
      </c>
      <c r="E496" s="185" t="s">
        <v>4513</v>
      </c>
      <c r="F496" s="186" t="s">
        <v>3023</v>
      </c>
      <c r="G496" s="83">
        <f>VLOOKUP(A496,РАСЧЕТ!A501:AW1856,49,0)</f>
        <v>154.49380730342997</v>
      </c>
      <c r="H496" s="193">
        <f t="shared" si="7"/>
        <v>-17.306192696570037</v>
      </c>
    </row>
    <row r="497" spans="1:8" ht="12.6" customHeight="1" x14ac:dyDescent="0.3">
      <c r="A497" s="181" t="s">
        <v>666</v>
      </c>
      <c r="B497" s="182" t="s">
        <v>667</v>
      </c>
      <c r="C497" s="183">
        <v>412.32</v>
      </c>
      <c r="D497" s="184">
        <v>412.32</v>
      </c>
      <c r="E497" s="185" t="s">
        <v>4513</v>
      </c>
      <c r="F497" s="186" t="s">
        <v>3024</v>
      </c>
      <c r="G497" s="83">
        <f>VLOOKUP(A497,РАСЧЕТ!A502:AW1857,49,0)</f>
        <v>370.78513752823193</v>
      </c>
      <c r="H497" s="193">
        <f t="shared" si="7"/>
        <v>-41.534862471768065</v>
      </c>
    </row>
    <row r="498" spans="1:8" ht="12.6" customHeight="1" x14ac:dyDescent="0.3">
      <c r="A498" s="181" t="s">
        <v>600</v>
      </c>
      <c r="B498" s="182" t="s">
        <v>601</v>
      </c>
      <c r="C498" s="183">
        <v>150.32</v>
      </c>
      <c r="D498" s="184">
        <v>150.32</v>
      </c>
      <c r="E498" s="185" t="s">
        <v>4513</v>
      </c>
      <c r="F498" s="186" t="s">
        <v>3025</v>
      </c>
      <c r="G498" s="83">
        <f>VLOOKUP(A498,РАСЧЕТ!A503:AW1858,49,0)</f>
        <v>135.18208139050122</v>
      </c>
      <c r="H498" s="193">
        <f t="shared" si="7"/>
        <v>-15.137918609498769</v>
      </c>
    </row>
    <row r="499" spans="1:8" ht="12.6" customHeight="1" x14ac:dyDescent="0.3">
      <c r="A499" s="181" t="s">
        <v>530</v>
      </c>
      <c r="B499" s="182" t="s">
        <v>531</v>
      </c>
      <c r="C499" s="183">
        <v>339.31</v>
      </c>
      <c r="D499" s="184">
        <v>339.31</v>
      </c>
      <c r="E499" s="185" t="s">
        <v>4513</v>
      </c>
      <c r="F499" s="186" t="s">
        <v>3026</v>
      </c>
      <c r="G499" s="83">
        <f>VLOOKUP(A499,РАСЧЕТ!A504:AW1859,49,0)</f>
        <v>305.12526942427428</v>
      </c>
      <c r="H499" s="193">
        <f t="shared" si="7"/>
        <v>-34.184730575725723</v>
      </c>
    </row>
    <row r="500" spans="1:8" ht="12.6" customHeight="1" x14ac:dyDescent="0.3">
      <c r="A500" s="181" t="s">
        <v>648</v>
      </c>
      <c r="B500" s="182" t="s">
        <v>649</v>
      </c>
      <c r="C500" s="183">
        <v>141.72999999999999</v>
      </c>
      <c r="D500" s="184">
        <v>141.72999999999999</v>
      </c>
      <c r="E500" s="185" t="s">
        <v>4513</v>
      </c>
      <c r="F500" s="186" t="s">
        <v>3027</v>
      </c>
      <c r="G500" s="83">
        <f>VLOOKUP(A500,РАСЧЕТ!A505:AW1860,49,0)</f>
        <v>127.45739102532973</v>
      </c>
      <c r="H500" s="193">
        <f t="shared" si="7"/>
        <v>-14.272608974670263</v>
      </c>
    </row>
    <row r="501" spans="1:8" ht="12.6" customHeight="1" x14ac:dyDescent="0.3">
      <c r="A501" s="181" t="s">
        <v>1049</v>
      </c>
      <c r="B501" s="182" t="s">
        <v>154</v>
      </c>
      <c r="C501" s="190">
        <v>3186.87</v>
      </c>
      <c r="D501" s="191">
        <v>3186.87</v>
      </c>
      <c r="E501" s="185" t="s">
        <v>4541</v>
      </c>
      <c r="F501" s="186" t="s">
        <v>3098</v>
      </c>
      <c r="G501" s="83">
        <f>VLOOKUP(A501,РАСЧЕТ!$A$3:$AW$828,49,0)</f>
        <v>5482.2860945221464</v>
      </c>
      <c r="H501" s="193">
        <f t="shared" si="7"/>
        <v>2295.4160945221465</v>
      </c>
    </row>
    <row r="502" spans="1:8" ht="12.6" customHeight="1" x14ac:dyDescent="0.3">
      <c r="A502" s="181" t="s">
        <v>1495</v>
      </c>
      <c r="B502" s="182" t="s">
        <v>137</v>
      </c>
      <c r="C502" s="190">
        <v>1421.63</v>
      </c>
      <c r="D502" s="191">
        <v>1421.63</v>
      </c>
      <c r="E502" s="185" t="s">
        <v>4541</v>
      </c>
      <c r="F502" s="186" t="s">
        <v>3115</v>
      </c>
      <c r="G502" s="83">
        <f>VLOOKUP(A502,РАСЧЕТ!$A$3:$AW$828,49,0)</f>
        <v>2445.6020179067791</v>
      </c>
      <c r="H502" s="193">
        <f t="shared" si="7"/>
        <v>1023.972017906779</v>
      </c>
    </row>
    <row r="503" spans="1:8" ht="12.6" customHeight="1" x14ac:dyDescent="0.3">
      <c r="A503" s="181" t="s">
        <v>1990</v>
      </c>
      <c r="B503" s="182" t="s">
        <v>34</v>
      </c>
      <c r="C503" s="190">
        <v>1421.63</v>
      </c>
      <c r="D503" s="191">
        <v>1421.63</v>
      </c>
      <c r="E503" s="185" t="s">
        <v>4541</v>
      </c>
      <c r="F503" s="186" t="s">
        <v>3283</v>
      </c>
      <c r="G503" s="83">
        <f>VLOOKUP(A503,РАСЧЕТ!$A$3:$AW$828,49,0)</f>
        <v>2445.6020179067791</v>
      </c>
      <c r="H503" s="193">
        <f t="shared" si="7"/>
        <v>1023.972017906779</v>
      </c>
    </row>
    <row r="504" spans="1:8" ht="12.6" customHeight="1" x14ac:dyDescent="0.3">
      <c r="A504" s="181" t="s">
        <v>2520</v>
      </c>
      <c r="B504" s="182" t="s">
        <v>145</v>
      </c>
      <c r="C504" s="190">
        <v>1576.25</v>
      </c>
      <c r="D504" s="191">
        <v>1576.25</v>
      </c>
      <c r="E504" s="185" t="s">
        <v>4541</v>
      </c>
      <c r="F504" s="186" t="s">
        <v>3284</v>
      </c>
      <c r="G504" s="83">
        <f>VLOOKUP(A504,РАСЧЕТ!$A$3:$AW$828,49,0)</f>
        <v>2711.5889443256433</v>
      </c>
      <c r="H504" s="193">
        <f t="shared" si="7"/>
        <v>1135.3389443256433</v>
      </c>
    </row>
    <row r="505" spans="1:8" ht="12.6" customHeight="1" x14ac:dyDescent="0.3">
      <c r="A505" s="181" t="s">
        <v>1005</v>
      </c>
      <c r="B505" s="182" t="s">
        <v>73</v>
      </c>
      <c r="C505" s="190">
        <v>3367.26</v>
      </c>
      <c r="D505" s="191">
        <v>3367.26</v>
      </c>
      <c r="E505" s="185" t="s">
        <v>4541</v>
      </c>
      <c r="F505" s="186" t="s">
        <v>3287</v>
      </c>
      <c r="G505" s="83">
        <f>VLOOKUP(A505,РАСЧЕТ!$A$3:$AW$828,49,0)</f>
        <v>7307.926444495999</v>
      </c>
      <c r="H505" s="193">
        <f t="shared" si="7"/>
        <v>3940.6664444959988</v>
      </c>
    </row>
    <row r="506" spans="1:8" ht="12.6" customHeight="1" x14ac:dyDescent="0.3">
      <c r="A506" s="181" t="s">
        <v>1214</v>
      </c>
      <c r="B506" s="182" t="s">
        <v>146</v>
      </c>
      <c r="C506" s="190">
        <v>3118.15</v>
      </c>
      <c r="D506" s="191">
        <v>3118.15</v>
      </c>
      <c r="E506" s="185" t="s">
        <v>4541</v>
      </c>
      <c r="F506" s="186" t="s">
        <v>3295</v>
      </c>
      <c r="G506" s="83">
        <f>VLOOKUP(A506,РАСЧЕТ!$A$3:$AW$828,49,0)</f>
        <v>2804.0626025572537</v>
      </c>
      <c r="H506" s="193">
        <f t="shared" si="7"/>
        <v>-314.08739744274635</v>
      </c>
    </row>
    <row r="507" spans="1:8" ht="12.6" customHeight="1" x14ac:dyDescent="0.3">
      <c r="A507" s="181" t="s">
        <v>2600</v>
      </c>
      <c r="B507" s="182" t="s">
        <v>159</v>
      </c>
      <c r="C507" s="190">
        <v>2452.4299999999998</v>
      </c>
      <c r="D507" s="191">
        <v>2452.4299999999998</v>
      </c>
      <c r="E507" s="185" t="s">
        <v>4541</v>
      </c>
      <c r="F507" s="186" t="s">
        <v>3296</v>
      </c>
      <c r="G507" s="83">
        <f>VLOOKUP(A507,РАСЧЕТ!$A$3:$AW$828,49,0)</f>
        <v>2205.3990992564632</v>
      </c>
      <c r="H507" s="193">
        <f t="shared" si="7"/>
        <v>-247.03090074353668</v>
      </c>
    </row>
    <row r="508" spans="1:8" ht="12.6" customHeight="1" x14ac:dyDescent="0.3">
      <c r="A508" s="181" t="s">
        <v>818</v>
      </c>
      <c r="B508" s="182" t="s">
        <v>88</v>
      </c>
      <c r="C508" s="190">
        <v>1421.63</v>
      </c>
      <c r="D508" s="191">
        <v>1421.63</v>
      </c>
      <c r="E508" s="185" t="s">
        <v>4541</v>
      </c>
      <c r="F508" s="186" t="s">
        <v>3199</v>
      </c>
      <c r="G508" s="83">
        <f>VLOOKUP(A508,РАСЧЕТ!$A$3:$AW$828,49,0)</f>
        <v>1278.4362554358831</v>
      </c>
      <c r="H508" s="193">
        <f t="shared" si="7"/>
        <v>-143.19374456411697</v>
      </c>
    </row>
    <row r="509" spans="1:8" ht="12.6" customHeight="1" x14ac:dyDescent="0.3">
      <c r="A509" s="181" t="s">
        <v>975</v>
      </c>
      <c r="B509" s="182" t="s">
        <v>112</v>
      </c>
      <c r="C509" s="190">
        <v>1421.63</v>
      </c>
      <c r="D509" s="191">
        <v>1421.63</v>
      </c>
      <c r="E509" s="185" t="s">
        <v>4541</v>
      </c>
      <c r="F509" s="186" t="s">
        <v>3298</v>
      </c>
      <c r="G509" s="83">
        <f>VLOOKUP(A509,РАСЧЕТ!$A$3:$AW$828,49,0)</f>
        <v>1278.4362554358831</v>
      </c>
      <c r="H509" s="193">
        <f t="shared" si="7"/>
        <v>-143.19374456411697</v>
      </c>
    </row>
    <row r="510" spans="1:8" ht="12.6" customHeight="1" x14ac:dyDescent="0.3">
      <c r="A510" s="181" t="s">
        <v>1109</v>
      </c>
      <c r="B510" s="182" t="s">
        <v>144</v>
      </c>
      <c r="C510" s="190">
        <v>1576.25</v>
      </c>
      <c r="D510" s="191">
        <v>1576.25</v>
      </c>
      <c r="E510" s="185" t="s">
        <v>4541</v>
      </c>
      <c r="F510" s="186" t="s">
        <v>3299</v>
      </c>
      <c r="G510" s="83">
        <f>VLOOKUP(A510,РАСЧЕТ!$A$3:$AW$828,49,0)</f>
        <v>1417.4806820089702</v>
      </c>
      <c r="H510" s="193">
        <f t="shared" si="7"/>
        <v>-158.76931799102977</v>
      </c>
    </row>
    <row r="511" spans="1:8" ht="12.6" customHeight="1" x14ac:dyDescent="0.3">
      <c r="A511" s="181" t="s">
        <v>2257</v>
      </c>
      <c r="B511" s="182" t="s">
        <v>58</v>
      </c>
      <c r="C511" s="190">
        <v>3367.26</v>
      </c>
      <c r="D511" s="191">
        <v>3367.26</v>
      </c>
      <c r="E511" s="185" t="s">
        <v>4541</v>
      </c>
      <c r="F511" s="186" t="s">
        <v>3202</v>
      </c>
      <c r="G511" s="83">
        <f>VLOOKUP(A511,РАСЧЕТ!$A$3:$AW$828,49,0)</f>
        <v>3028.078623147228</v>
      </c>
      <c r="H511" s="193">
        <f t="shared" si="7"/>
        <v>-339.18137685277225</v>
      </c>
    </row>
    <row r="512" spans="1:8" ht="12.6" customHeight="1" x14ac:dyDescent="0.3">
      <c r="A512" s="181" t="s">
        <v>2129</v>
      </c>
      <c r="B512" s="182" t="s">
        <v>47</v>
      </c>
      <c r="C512" s="190">
        <v>3118.15</v>
      </c>
      <c r="D512" s="191">
        <v>3118.15</v>
      </c>
      <c r="E512" s="185" t="s">
        <v>4541</v>
      </c>
      <c r="F512" s="186" t="s">
        <v>3308</v>
      </c>
      <c r="G512" s="83">
        <f>VLOOKUP(A512,РАСЧЕТ!$A$3:$AW$828,49,0)</f>
        <v>2804.0626025572537</v>
      </c>
      <c r="H512" s="193">
        <f t="shared" si="7"/>
        <v>-314.08739744274635</v>
      </c>
    </row>
    <row r="513" spans="1:8" ht="12.6" customHeight="1" x14ac:dyDescent="0.3">
      <c r="A513" s="181" t="s">
        <v>1936</v>
      </c>
      <c r="B513" s="182" t="s">
        <v>67</v>
      </c>
      <c r="C513" s="188"/>
      <c r="D513" s="189"/>
      <c r="E513" s="185" t="s">
        <v>4541</v>
      </c>
      <c r="F513" s="186" t="s">
        <v>3106</v>
      </c>
      <c r="G513" s="83">
        <f>VLOOKUP(A513,РАСЧЕТ!$A$3:$AW$828,49,0)</f>
        <v>0</v>
      </c>
      <c r="H513" s="193">
        <f t="shared" ref="H513:H576" si="8">G513-C513</f>
        <v>0</v>
      </c>
    </row>
    <row r="514" spans="1:8" ht="12.6" customHeight="1" x14ac:dyDescent="0.3">
      <c r="A514" s="181" t="s">
        <v>3927</v>
      </c>
      <c r="B514" s="182" t="s">
        <v>67</v>
      </c>
      <c r="C514" s="190">
        <v>1576.25</v>
      </c>
      <c r="D514" s="191">
        <v>1576.25</v>
      </c>
      <c r="E514" s="185" t="s">
        <v>4542</v>
      </c>
      <c r="F514" s="186" t="s">
        <v>4543</v>
      </c>
      <c r="G514" s="83">
        <f>VLOOKUP(A514,РАСЧЕТ!$A$3:$AW$828,49,0)</f>
        <v>2711.5889443256433</v>
      </c>
      <c r="H514" s="193">
        <f t="shared" si="8"/>
        <v>1135.3389443256433</v>
      </c>
    </row>
    <row r="515" spans="1:8" ht="12.6" customHeight="1" x14ac:dyDescent="0.3">
      <c r="A515" s="181" t="s">
        <v>1453</v>
      </c>
      <c r="B515" s="182" t="s">
        <v>140</v>
      </c>
      <c r="C515" s="190">
        <v>2452.4299999999998</v>
      </c>
      <c r="D515" s="191">
        <v>2452.4299999999998</v>
      </c>
      <c r="E515" s="185" t="s">
        <v>4541</v>
      </c>
      <c r="F515" s="186" t="s">
        <v>3309</v>
      </c>
      <c r="G515" s="83">
        <f>VLOOKUP(A515,РАСЧЕТ!$A$3:$AW$828,49,0)</f>
        <v>4218.848194032541</v>
      </c>
      <c r="H515" s="193">
        <f t="shared" si="8"/>
        <v>1766.4181940325411</v>
      </c>
    </row>
    <row r="516" spans="1:8" ht="12.6" customHeight="1" x14ac:dyDescent="0.3">
      <c r="A516" s="181" t="s">
        <v>1155</v>
      </c>
      <c r="B516" s="182" t="s">
        <v>129</v>
      </c>
      <c r="C516" s="190">
        <v>1421.63</v>
      </c>
      <c r="D516" s="191">
        <v>1421.63</v>
      </c>
      <c r="E516" s="185" t="s">
        <v>4541</v>
      </c>
      <c r="F516" s="186" t="s">
        <v>3310</v>
      </c>
      <c r="G516" s="83">
        <f>VLOOKUP(A516,РАСЧЕТ!$A$3:$AW$828,49,0)</f>
        <v>1278.4362554358831</v>
      </c>
      <c r="H516" s="193">
        <f t="shared" si="8"/>
        <v>-143.19374456411697</v>
      </c>
    </row>
    <row r="517" spans="1:8" ht="12.6" customHeight="1" x14ac:dyDescent="0.3">
      <c r="A517" s="181" t="s">
        <v>552</v>
      </c>
      <c r="B517" s="182" t="s">
        <v>136</v>
      </c>
      <c r="C517" s="190">
        <v>1421.63</v>
      </c>
      <c r="D517" s="191">
        <v>1421.63</v>
      </c>
      <c r="E517" s="185" t="s">
        <v>4541</v>
      </c>
      <c r="F517" s="186" t="s">
        <v>3311</v>
      </c>
      <c r="G517" s="83">
        <f>VLOOKUP(A517,РАСЧЕТ!$A$3:$AW$828,49,0)</f>
        <v>1278.4362554358831</v>
      </c>
      <c r="H517" s="193">
        <f t="shared" si="8"/>
        <v>-143.19374456411697</v>
      </c>
    </row>
    <row r="518" spans="1:8" ht="12.6" customHeight="1" x14ac:dyDescent="0.3">
      <c r="A518" s="181" t="s">
        <v>596</v>
      </c>
      <c r="B518" s="182" t="s">
        <v>312</v>
      </c>
      <c r="C518" s="190">
        <v>1576.25</v>
      </c>
      <c r="D518" s="191">
        <v>1576.25</v>
      </c>
      <c r="E518" s="185" t="s">
        <v>4541</v>
      </c>
      <c r="F518" s="186" t="s">
        <v>3312</v>
      </c>
      <c r="G518" s="83">
        <f>VLOOKUP(A518,РАСЧЕТ!$A$3:$AW$828,49,0)</f>
        <v>1417.4806820089702</v>
      </c>
      <c r="H518" s="193">
        <f t="shared" si="8"/>
        <v>-158.76931799102977</v>
      </c>
    </row>
    <row r="519" spans="1:8" ht="12.6" customHeight="1" x14ac:dyDescent="0.3">
      <c r="A519" s="181" t="s">
        <v>2167</v>
      </c>
      <c r="B519" s="182" t="s">
        <v>46</v>
      </c>
      <c r="C519" s="190">
        <v>3367.26</v>
      </c>
      <c r="D519" s="191">
        <v>3367.26</v>
      </c>
      <c r="E519" s="185" t="s">
        <v>4541</v>
      </c>
      <c r="F519" s="186" t="s">
        <v>3313</v>
      </c>
      <c r="G519" s="83">
        <f>VLOOKUP(A519,РАСЧЕТ!$A$3:$AW$828,49,0)</f>
        <v>5792.604175344155</v>
      </c>
      <c r="H519" s="193">
        <f t="shared" si="8"/>
        <v>2425.3441753441548</v>
      </c>
    </row>
    <row r="520" spans="1:8" ht="12.6" customHeight="1" x14ac:dyDescent="0.3">
      <c r="A520" s="181" t="s">
        <v>575</v>
      </c>
      <c r="B520" s="182" t="s">
        <v>59</v>
      </c>
      <c r="C520" s="190">
        <v>3118.15</v>
      </c>
      <c r="D520" s="191">
        <v>3118.15</v>
      </c>
      <c r="E520" s="185" t="s">
        <v>4541</v>
      </c>
      <c r="F520" s="186" t="s">
        <v>3319</v>
      </c>
      <c r="G520" s="83">
        <f>VLOOKUP(A520,РАСЧЕТ!$A$3:$AW$828,49,0)</f>
        <v>5364.0696827804277</v>
      </c>
      <c r="H520" s="193">
        <f t="shared" si="8"/>
        <v>2245.9196827804276</v>
      </c>
    </row>
    <row r="521" spans="1:8" ht="12.6" customHeight="1" x14ac:dyDescent="0.3">
      <c r="A521" s="181" t="s">
        <v>509</v>
      </c>
      <c r="B521" s="182" t="s">
        <v>40</v>
      </c>
      <c r="C521" s="190">
        <v>2452.4299999999998</v>
      </c>
      <c r="D521" s="191">
        <v>2452.4299999999998</v>
      </c>
      <c r="E521" s="185" t="s">
        <v>4541</v>
      </c>
      <c r="F521" s="186" t="s">
        <v>3320</v>
      </c>
      <c r="G521" s="83">
        <f>VLOOKUP(A521,РАСЧЕТ!$A$3:$AW$828,49,0)</f>
        <v>4218.848194032541</v>
      </c>
      <c r="H521" s="193">
        <f t="shared" si="8"/>
        <v>1766.4181940325411</v>
      </c>
    </row>
    <row r="522" spans="1:8" ht="12.6" customHeight="1" x14ac:dyDescent="0.3">
      <c r="A522" s="181" t="s">
        <v>1082</v>
      </c>
      <c r="B522" s="182" t="s">
        <v>134</v>
      </c>
      <c r="C522" s="190">
        <v>1421.63</v>
      </c>
      <c r="D522" s="191">
        <v>1421.63</v>
      </c>
      <c r="E522" s="185" t="s">
        <v>4541</v>
      </c>
      <c r="F522" s="186" t="s">
        <v>3321</v>
      </c>
      <c r="G522" s="83">
        <f>VLOOKUP(A522,РАСЧЕТ!$A$3:$AW$828,49,0)</f>
        <v>1780.781327903075</v>
      </c>
      <c r="H522" s="193">
        <f t="shared" si="8"/>
        <v>359.15132790307484</v>
      </c>
    </row>
    <row r="523" spans="1:8" ht="12.6" customHeight="1" x14ac:dyDescent="0.3">
      <c r="A523" s="181" t="s">
        <v>2043</v>
      </c>
      <c r="B523" s="182" t="s">
        <v>51</v>
      </c>
      <c r="C523" s="190">
        <v>1421.63</v>
      </c>
      <c r="D523" s="191">
        <v>1421.63</v>
      </c>
      <c r="E523" s="185" t="s">
        <v>4541</v>
      </c>
      <c r="F523" s="186" t="s">
        <v>3212</v>
      </c>
      <c r="G523" s="83">
        <f>VLOOKUP(A523,РАСЧЕТ!$A$3:$AW$828,49,0)</f>
        <v>2499.046650816691</v>
      </c>
      <c r="H523" s="193">
        <f t="shared" si="8"/>
        <v>1077.4166508166909</v>
      </c>
    </row>
    <row r="524" spans="1:8" ht="12.6" customHeight="1" x14ac:dyDescent="0.3">
      <c r="A524" s="181" t="s">
        <v>1993</v>
      </c>
      <c r="B524" s="182" t="s">
        <v>35</v>
      </c>
      <c r="C524" s="190">
        <v>1576.25</v>
      </c>
      <c r="D524" s="191">
        <v>1576.25</v>
      </c>
      <c r="E524" s="185" t="s">
        <v>4541</v>
      </c>
      <c r="F524" s="186" t="s">
        <v>3322</v>
      </c>
      <c r="G524" s="83">
        <f>VLOOKUP(A524,РАСЧЕТ!$A$3:$AW$828,49,0)</f>
        <v>2711.5889443256433</v>
      </c>
      <c r="H524" s="193">
        <f t="shared" si="8"/>
        <v>1135.3389443256433</v>
      </c>
    </row>
    <row r="525" spans="1:8" ht="12.6" customHeight="1" x14ac:dyDescent="0.3">
      <c r="A525" s="181" t="s">
        <v>2243</v>
      </c>
      <c r="B525" s="182" t="s">
        <v>152</v>
      </c>
      <c r="C525" s="190">
        <v>3367.26</v>
      </c>
      <c r="D525" s="191">
        <v>3367.26</v>
      </c>
      <c r="E525" s="185" t="s">
        <v>4541</v>
      </c>
      <c r="F525" s="186" t="s">
        <v>3116</v>
      </c>
      <c r="G525" s="83">
        <f>VLOOKUP(A525,РАСЧЕТ!$A$3:$AW$828,49,0)</f>
        <v>5804.1961288869707</v>
      </c>
      <c r="H525" s="193">
        <f t="shared" si="8"/>
        <v>2436.9361288869704</v>
      </c>
    </row>
    <row r="526" spans="1:8" ht="12.6" customHeight="1" x14ac:dyDescent="0.3">
      <c r="A526" s="181" t="s">
        <v>1132</v>
      </c>
      <c r="B526" s="182" t="s">
        <v>155</v>
      </c>
      <c r="C526" s="190">
        <v>3367.26</v>
      </c>
      <c r="D526" s="191">
        <v>3367.26</v>
      </c>
      <c r="E526" s="185" t="s">
        <v>4541</v>
      </c>
      <c r="F526" s="186" t="s">
        <v>3323</v>
      </c>
      <c r="G526" s="83">
        <f>VLOOKUP(A526,РАСЧЕТ!$A$3:$AW$828,49,0)</f>
        <v>5792.604175344155</v>
      </c>
      <c r="H526" s="193">
        <f t="shared" si="8"/>
        <v>2425.3441753441548</v>
      </c>
    </row>
    <row r="527" spans="1:8" ht="12.6" customHeight="1" x14ac:dyDescent="0.3">
      <c r="A527" s="181" t="s">
        <v>1324</v>
      </c>
      <c r="B527" s="182" t="s">
        <v>37</v>
      </c>
      <c r="C527" s="190">
        <v>4367.99</v>
      </c>
      <c r="D527" s="191">
        <v>4367.99</v>
      </c>
      <c r="E527" s="185" t="s">
        <v>4541</v>
      </c>
      <c r="F527" s="186" t="s">
        <v>3215</v>
      </c>
      <c r="G527" s="83">
        <f>VLOOKUP(A527,РАСЧЕТ!$A$3:$AW$828,49,0)</f>
        <v>7514.1306713329141</v>
      </c>
      <c r="H527" s="193">
        <f t="shared" si="8"/>
        <v>3146.1406713329143</v>
      </c>
    </row>
    <row r="528" spans="1:8" ht="12.6" customHeight="1" x14ac:dyDescent="0.3">
      <c r="A528" s="181" t="s">
        <v>1215</v>
      </c>
      <c r="B528" s="182" t="s">
        <v>42</v>
      </c>
      <c r="C528" s="190">
        <v>3384.44</v>
      </c>
      <c r="D528" s="191">
        <v>3384.44</v>
      </c>
      <c r="E528" s="185" t="s">
        <v>4541</v>
      </c>
      <c r="F528" s="186" t="s">
        <v>3216</v>
      </c>
      <c r="G528" s="83">
        <f>VLOOKUP(A528,РАСЧЕТ!$A$3:$AW$828,49,0)</f>
        <v>5822.1582782795822</v>
      </c>
      <c r="H528" s="193">
        <f t="shared" si="8"/>
        <v>2437.7182782795821</v>
      </c>
    </row>
    <row r="529" spans="1:8" ht="12.6" customHeight="1" x14ac:dyDescent="0.3">
      <c r="A529" s="181" t="s">
        <v>1133</v>
      </c>
      <c r="B529" s="182" t="s">
        <v>133</v>
      </c>
      <c r="C529" s="190">
        <v>2005.75</v>
      </c>
      <c r="D529" s="191">
        <v>2005.75</v>
      </c>
      <c r="E529" s="185" t="s">
        <v>4541</v>
      </c>
      <c r="F529" s="186" t="s">
        <v>3332</v>
      </c>
      <c r="G529" s="83">
        <f>VLOOKUP(A529,РАСЧЕТ!$A$3:$AW$828,49,0)</f>
        <v>3450.4415177113769</v>
      </c>
      <c r="H529" s="193">
        <f t="shared" si="8"/>
        <v>1444.6915177113769</v>
      </c>
    </row>
    <row r="530" spans="1:8" ht="12.6" customHeight="1" x14ac:dyDescent="0.3">
      <c r="A530" s="181" t="s">
        <v>2573</v>
      </c>
      <c r="B530" s="182" t="s">
        <v>89</v>
      </c>
      <c r="C530" s="190">
        <v>1162.1400000000001</v>
      </c>
      <c r="D530" s="191">
        <v>1162.1400000000001</v>
      </c>
      <c r="E530" s="185" t="s">
        <v>4541</v>
      </c>
      <c r="F530" s="186" t="s">
        <v>3902</v>
      </c>
      <c r="G530" s="83">
        <f>VLOOKUP(A530,РАСЧЕТ!$A$3:$AW$828,49,0)</f>
        <v>1808.1883362123526</v>
      </c>
      <c r="H530" s="193">
        <f t="shared" si="8"/>
        <v>646.04833621235252</v>
      </c>
    </row>
    <row r="531" spans="1:8" ht="12.6" customHeight="1" x14ac:dyDescent="0.3">
      <c r="A531" s="181" t="s">
        <v>3935</v>
      </c>
      <c r="B531" s="182" t="s">
        <v>89</v>
      </c>
      <c r="C531" s="183">
        <v>839.32</v>
      </c>
      <c r="D531" s="184">
        <v>839.32</v>
      </c>
      <c r="E531" s="185" t="s">
        <v>4544</v>
      </c>
      <c r="F531" s="186" t="s">
        <v>4545</v>
      </c>
      <c r="G531" s="83">
        <f>VLOOKUP(A531,РАСЧЕТ!$A$3:$AW$828,49,0)</f>
        <v>1305.9137983755879</v>
      </c>
      <c r="H531" s="193">
        <f t="shared" si="8"/>
        <v>466.59379837558788</v>
      </c>
    </row>
    <row r="532" spans="1:8" ht="12.6" customHeight="1" x14ac:dyDescent="0.3">
      <c r="A532" s="181" t="s">
        <v>1432</v>
      </c>
      <c r="B532" s="182" t="s">
        <v>44</v>
      </c>
      <c r="C532" s="190">
        <v>2181.85</v>
      </c>
      <c r="D532" s="191">
        <v>2181.85</v>
      </c>
      <c r="E532" s="185" t="s">
        <v>4541</v>
      </c>
      <c r="F532" s="186" t="s">
        <v>3333</v>
      </c>
      <c r="G532" s="83">
        <f>VLOOKUP(A532,РАСЧЕТ!$A$3:$AW$828,49,0)</f>
        <v>3753.3710727995276</v>
      </c>
      <c r="H532" s="193">
        <f t="shared" si="8"/>
        <v>1571.5210727995277</v>
      </c>
    </row>
    <row r="533" spans="1:8" ht="12.6" customHeight="1" x14ac:dyDescent="0.3">
      <c r="A533" s="181" t="s">
        <v>1103</v>
      </c>
      <c r="B533" s="182" t="s">
        <v>52</v>
      </c>
      <c r="C533" s="190">
        <v>4741.6499999999996</v>
      </c>
      <c r="D533" s="191">
        <v>4741.6499999999996</v>
      </c>
      <c r="E533" s="185" t="s">
        <v>4541</v>
      </c>
      <c r="F533" s="186" t="s">
        <v>3220</v>
      </c>
      <c r="G533" s="83">
        <f>VLOOKUP(A533,РАСЧЕТ!$A$3:$AW$828,49,0)</f>
        <v>8156.9324101785023</v>
      </c>
      <c r="H533" s="193">
        <f t="shared" si="8"/>
        <v>3415.2824101785027</v>
      </c>
    </row>
    <row r="534" spans="1:8" ht="12.6" customHeight="1" x14ac:dyDescent="0.3">
      <c r="A534" s="181" t="s">
        <v>2530</v>
      </c>
      <c r="B534" s="182" t="s">
        <v>138</v>
      </c>
      <c r="C534" s="190">
        <v>3474.64</v>
      </c>
      <c r="D534" s="191">
        <v>3474.64</v>
      </c>
      <c r="E534" s="185" t="s">
        <v>4541</v>
      </c>
      <c r="F534" s="186" t="s">
        <v>3222</v>
      </c>
      <c r="G534" s="83">
        <f>VLOOKUP(A534,РАСЧЕТ!$A$3:$AW$828,49,0)</f>
        <v>5977.3173186905879</v>
      </c>
      <c r="H534" s="193">
        <f t="shared" si="8"/>
        <v>2502.677318690588</v>
      </c>
    </row>
    <row r="535" spans="1:8" ht="12.6" customHeight="1" x14ac:dyDescent="0.3">
      <c r="A535" s="181" t="s">
        <v>709</v>
      </c>
      <c r="B535" s="182" t="s">
        <v>148</v>
      </c>
      <c r="C535" s="190">
        <v>1644.98</v>
      </c>
      <c r="D535" s="191">
        <v>1644.98</v>
      </c>
      <c r="E535" s="185" t="s">
        <v>4541</v>
      </c>
      <c r="F535" s="186" t="s">
        <v>3225</v>
      </c>
      <c r="G535" s="83">
        <f>VLOOKUP(A535,РАСЧЕТ!$A$3:$AW$828,49,0)</f>
        <v>2829.8053560673607</v>
      </c>
      <c r="H535" s="193">
        <f t="shared" si="8"/>
        <v>1184.8253560673606</v>
      </c>
    </row>
    <row r="536" spans="1:8" ht="12.6" customHeight="1" x14ac:dyDescent="0.3">
      <c r="A536" s="181" t="s">
        <v>976</v>
      </c>
      <c r="B536" s="182" t="s">
        <v>141</v>
      </c>
      <c r="C536" s="190">
        <v>1030.8</v>
      </c>
      <c r="D536" s="191">
        <v>1030.8</v>
      </c>
      <c r="E536" s="185" t="s">
        <v>4541</v>
      </c>
      <c r="F536" s="186" t="s">
        <v>3104</v>
      </c>
      <c r="G536" s="83">
        <f>VLOOKUP(A536,РАСЧЕТ!$A$3:$AW$828,49,0)</f>
        <v>1773.2461761257614</v>
      </c>
      <c r="H536" s="193">
        <f t="shared" si="8"/>
        <v>742.44617612576144</v>
      </c>
    </row>
    <row r="537" spans="1:8" ht="12.6" customHeight="1" x14ac:dyDescent="0.3">
      <c r="A537" s="181" t="s">
        <v>1220</v>
      </c>
      <c r="B537" s="182" t="s">
        <v>313</v>
      </c>
      <c r="C537" s="190">
        <v>3118.15</v>
      </c>
      <c r="D537" s="191">
        <v>3118.15</v>
      </c>
      <c r="E537" s="185" t="s">
        <v>4541</v>
      </c>
      <c r="F537" s="186" t="s">
        <v>3109</v>
      </c>
      <c r="G537" s="83">
        <f>VLOOKUP(A537,РАСЧЕТ!$A$3:$AW$828,49,0)</f>
        <v>5559.2490636108651</v>
      </c>
      <c r="H537" s="193">
        <f t="shared" si="8"/>
        <v>2441.099063610865</v>
      </c>
    </row>
    <row r="538" spans="1:8" ht="12.6" customHeight="1" x14ac:dyDescent="0.3">
      <c r="A538" s="181" t="s">
        <v>1385</v>
      </c>
      <c r="B538" s="182" t="s">
        <v>153</v>
      </c>
      <c r="C538" s="190">
        <v>1434.52</v>
      </c>
      <c r="D538" s="191">
        <v>1434.52</v>
      </c>
      <c r="E538" s="185" t="s">
        <v>4541</v>
      </c>
      <c r="F538" s="186" t="s">
        <v>3105</v>
      </c>
      <c r="G538" s="83">
        <f>VLOOKUP(A538,РАСЧЕТ!$A$3:$AW$828,49,0)</f>
        <v>3068.0604553740959</v>
      </c>
      <c r="H538" s="193">
        <f t="shared" si="8"/>
        <v>1633.5404553740959</v>
      </c>
    </row>
    <row r="539" spans="1:8" ht="12.6" customHeight="1" x14ac:dyDescent="0.3">
      <c r="A539" s="181" t="s">
        <v>1149</v>
      </c>
      <c r="B539" s="182" t="s">
        <v>135</v>
      </c>
      <c r="C539" s="190">
        <v>2585.5700000000002</v>
      </c>
      <c r="D539" s="191">
        <v>2585.5700000000002</v>
      </c>
      <c r="E539" s="185" t="s">
        <v>4541</v>
      </c>
      <c r="F539" s="186" t="s">
        <v>3107</v>
      </c>
      <c r="G539" s="83">
        <f>VLOOKUP(A539,РАСЧЕТ!$A$3:$AW$828,49,0)</f>
        <v>4447.8924917821178</v>
      </c>
      <c r="H539" s="193">
        <f t="shared" si="8"/>
        <v>1862.3224917821176</v>
      </c>
    </row>
    <row r="540" spans="1:8" ht="12.6" customHeight="1" x14ac:dyDescent="0.3">
      <c r="A540" s="181" t="s">
        <v>819</v>
      </c>
      <c r="B540" s="182" t="s">
        <v>128</v>
      </c>
      <c r="C540" s="190">
        <v>3066.61</v>
      </c>
      <c r="D540" s="191">
        <v>3066.61</v>
      </c>
      <c r="E540" s="185" t="s">
        <v>4541</v>
      </c>
      <c r="F540" s="186" t="s">
        <v>3108</v>
      </c>
      <c r="G540" s="83">
        <f>VLOOKUP(A540,РАСЧЕТ!$A$3:$AW$828,49,0)</f>
        <v>6938.4152279385753</v>
      </c>
      <c r="H540" s="193">
        <f t="shared" si="8"/>
        <v>3871.8052279385752</v>
      </c>
    </row>
    <row r="541" spans="1:8" ht="12.6" customHeight="1" x14ac:dyDescent="0.3">
      <c r="A541" s="181" t="s">
        <v>1087</v>
      </c>
      <c r="B541" s="182" t="s">
        <v>276</v>
      </c>
      <c r="C541" s="190">
        <v>3418.8</v>
      </c>
      <c r="D541" s="191">
        <v>3418.8</v>
      </c>
      <c r="E541" s="185" t="s">
        <v>4541</v>
      </c>
      <c r="F541" s="186" t="s">
        <v>3117</v>
      </c>
      <c r="G541" s="83">
        <f>VLOOKUP(A541,РАСЧЕТ!$A$3:$AW$828,49,0)</f>
        <v>4846.9557600744638</v>
      </c>
      <c r="H541" s="193">
        <f t="shared" si="8"/>
        <v>1428.1557600744636</v>
      </c>
    </row>
    <row r="542" spans="1:8" ht="12.6" customHeight="1" x14ac:dyDescent="0.3">
      <c r="A542" s="181" t="s">
        <v>2130</v>
      </c>
      <c r="B542" s="182" t="s">
        <v>56</v>
      </c>
      <c r="C542" s="190">
        <v>1580.55</v>
      </c>
      <c r="D542" s="191">
        <v>1580.55</v>
      </c>
      <c r="E542" s="185" t="s">
        <v>4541</v>
      </c>
      <c r="F542" s="186" t="s">
        <v>3118</v>
      </c>
      <c r="G542" s="83">
        <f>VLOOKUP(A542,РАСЧЕТ!$A$3:$AW$828,49,0)</f>
        <v>1421.3430271915558</v>
      </c>
      <c r="H542" s="193">
        <f t="shared" si="8"/>
        <v>-159.20697280844411</v>
      </c>
    </row>
    <row r="543" spans="1:8" ht="12.6" customHeight="1" x14ac:dyDescent="0.3">
      <c r="A543" s="181" t="s">
        <v>1028</v>
      </c>
      <c r="B543" s="182" t="s">
        <v>76</v>
      </c>
      <c r="C543" s="183">
        <v>974.96</v>
      </c>
      <c r="D543" s="184">
        <v>974.96</v>
      </c>
      <c r="E543" s="185" t="s">
        <v>4541</v>
      </c>
      <c r="F543" s="186" t="s">
        <v>3119</v>
      </c>
      <c r="G543" s="83">
        <f>VLOOKUP(A543,РАСЧЕТ!$A$3:$AW$828,49,0)</f>
        <v>2150.2411805085294</v>
      </c>
      <c r="H543" s="193">
        <f t="shared" si="8"/>
        <v>1175.2811805085294</v>
      </c>
    </row>
    <row r="544" spans="1:8" ht="12.6" customHeight="1" x14ac:dyDescent="0.3">
      <c r="A544" s="181" t="s">
        <v>826</v>
      </c>
      <c r="B544" s="182" t="s">
        <v>113</v>
      </c>
      <c r="C544" s="190">
        <v>1391.57</v>
      </c>
      <c r="D544" s="191">
        <v>1391.57</v>
      </c>
      <c r="E544" s="185" t="s">
        <v>4541</v>
      </c>
      <c r="F544" s="186" t="s">
        <v>3120</v>
      </c>
      <c r="G544" s="83">
        <f>VLOOKUP(A544,РАСЧЕТ!$A$3:$AW$828,49,0)</f>
        <v>2393.8823377697777</v>
      </c>
      <c r="H544" s="193">
        <f t="shared" si="8"/>
        <v>1002.3123377697777</v>
      </c>
    </row>
    <row r="545" spans="1:8" ht="12.6" customHeight="1" x14ac:dyDescent="0.3">
      <c r="A545" s="181" t="s">
        <v>2279</v>
      </c>
      <c r="B545" s="182" t="s">
        <v>130</v>
      </c>
      <c r="C545" s="190">
        <v>2516.86</v>
      </c>
      <c r="D545" s="191">
        <v>2516.86</v>
      </c>
      <c r="E545" s="185" t="s">
        <v>4541</v>
      </c>
      <c r="F545" s="186" t="s">
        <v>3233</v>
      </c>
      <c r="G545" s="83">
        <f>VLOOKUP(A545,РАСЧЕТ!$A$3:$AW$828,49,0)</f>
        <v>4329.6760800404008</v>
      </c>
      <c r="H545" s="193">
        <f t="shared" si="8"/>
        <v>1812.8160800404007</v>
      </c>
    </row>
    <row r="546" spans="1:8" ht="12.6" customHeight="1" x14ac:dyDescent="0.3">
      <c r="A546" s="181" t="s">
        <v>2373</v>
      </c>
      <c r="B546" s="182" t="s">
        <v>160</v>
      </c>
      <c r="C546" s="190">
        <v>2997.9</v>
      </c>
      <c r="D546" s="191">
        <v>2997.9</v>
      </c>
      <c r="E546" s="185" t="s">
        <v>4541</v>
      </c>
      <c r="F546" s="186" t="s">
        <v>3121</v>
      </c>
      <c r="G546" s="83">
        <f>VLOOKUP(A546,РАСЧЕТ!$A$3:$AW$828,49,0)</f>
        <v>5157.1909622324229</v>
      </c>
      <c r="H546" s="193">
        <f t="shared" si="8"/>
        <v>2159.2909622324228</v>
      </c>
    </row>
    <row r="547" spans="1:8" ht="12.6" customHeight="1" x14ac:dyDescent="0.3">
      <c r="A547" s="181" t="s">
        <v>820</v>
      </c>
      <c r="B547" s="182" t="s">
        <v>150</v>
      </c>
      <c r="C547" s="190">
        <v>3418.8</v>
      </c>
      <c r="D547" s="191">
        <v>3418.8</v>
      </c>
      <c r="E547" s="185" t="s">
        <v>4541</v>
      </c>
      <c r="F547" s="186" t="s">
        <v>3126</v>
      </c>
      <c r="G547" s="83">
        <f>VLOOKUP(A547,РАСЧЕТ!$A$3:$AW$828,49,0)</f>
        <v>8693.8614465995379</v>
      </c>
      <c r="H547" s="193">
        <f t="shared" si="8"/>
        <v>5275.0614465995377</v>
      </c>
    </row>
    <row r="548" spans="1:8" ht="12.6" customHeight="1" x14ac:dyDescent="0.3">
      <c r="A548" s="181" t="s">
        <v>2048</v>
      </c>
      <c r="B548" s="182" t="s">
        <v>75</v>
      </c>
      <c r="C548" s="190">
        <v>2452.4299999999998</v>
      </c>
      <c r="D548" s="191">
        <v>2452.4299999999998</v>
      </c>
      <c r="E548" s="185" t="s">
        <v>4541</v>
      </c>
      <c r="F548" s="186" t="s">
        <v>3111</v>
      </c>
      <c r="G548" s="83">
        <f>VLOOKUP(A548,РАСЧЕТ!$A$3:$AW$828,49,0)</f>
        <v>4218.848194032541</v>
      </c>
      <c r="H548" s="193">
        <f t="shared" si="8"/>
        <v>1766.4181940325411</v>
      </c>
    </row>
    <row r="549" spans="1:8" ht="12.6" customHeight="1" x14ac:dyDescent="0.3">
      <c r="A549" s="181" t="s">
        <v>612</v>
      </c>
      <c r="B549" s="182" t="s">
        <v>127</v>
      </c>
      <c r="C549" s="190">
        <v>1580.55</v>
      </c>
      <c r="D549" s="191">
        <v>1580.55</v>
      </c>
      <c r="E549" s="185" t="s">
        <v>4541</v>
      </c>
      <c r="F549" s="186" t="s">
        <v>3127</v>
      </c>
      <c r="G549" s="83">
        <f>VLOOKUP(A549,РАСЧЕТ!$A$3:$AW$828,49,0)</f>
        <v>2718.9774700595008</v>
      </c>
      <c r="H549" s="193">
        <f t="shared" si="8"/>
        <v>1138.4274700595008</v>
      </c>
    </row>
    <row r="550" spans="1:8" ht="12.6" customHeight="1" x14ac:dyDescent="0.3">
      <c r="A550" s="181" t="s">
        <v>749</v>
      </c>
      <c r="B550" s="182" t="s">
        <v>261</v>
      </c>
      <c r="C550" s="183">
        <v>974.96</v>
      </c>
      <c r="D550" s="184">
        <v>974.96</v>
      </c>
      <c r="E550" s="185" t="s">
        <v>4541</v>
      </c>
      <c r="F550" s="186" t="s">
        <v>3128</v>
      </c>
      <c r="G550" s="83">
        <f>VLOOKUP(A550,РАСЧЕТ!$A$3:$AW$828,49,0)</f>
        <v>1677.195341585616</v>
      </c>
      <c r="H550" s="193">
        <f t="shared" si="8"/>
        <v>702.23534158561597</v>
      </c>
    </row>
    <row r="551" spans="1:8" ht="12.6" customHeight="1" x14ac:dyDescent="0.3">
      <c r="A551" s="181" t="s">
        <v>1295</v>
      </c>
      <c r="B551" s="182" t="s">
        <v>77</v>
      </c>
      <c r="C551" s="190">
        <v>1391.57</v>
      </c>
      <c r="D551" s="191">
        <v>1391.57</v>
      </c>
      <c r="E551" s="185" t="s">
        <v>4541</v>
      </c>
      <c r="F551" s="186" t="s">
        <v>3129</v>
      </c>
      <c r="G551" s="83">
        <f>VLOOKUP(A551,РАСЧЕТ!$A$3:$AW$828,49,0)</f>
        <v>2731.9958422189789</v>
      </c>
      <c r="H551" s="193">
        <f t="shared" si="8"/>
        <v>1340.4258422189789</v>
      </c>
    </row>
    <row r="552" spans="1:8" ht="12.6" customHeight="1" x14ac:dyDescent="0.3">
      <c r="A552" s="181" t="s">
        <v>2578</v>
      </c>
      <c r="B552" s="182" t="s">
        <v>143</v>
      </c>
      <c r="C552" s="190">
        <v>2516.86</v>
      </c>
      <c r="D552" s="191">
        <v>2516.86</v>
      </c>
      <c r="E552" s="185" t="s">
        <v>4541</v>
      </c>
      <c r="F552" s="186" t="s">
        <v>3898</v>
      </c>
      <c r="G552" s="83">
        <f>VLOOKUP(A552,РАСЧЕТ!$A$3:$AW$828,49,0)</f>
        <v>6553.0968037216644</v>
      </c>
      <c r="H552" s="193">
        <f t="shared" si="8"/>
        <v>4036.2368037216643</v>
      </c>
    </row>
    <row r="553" spans="1:8" ht="12.6" customHeight="1" x14ac:dyDescent="0.3">
      <c r="A553" s="181" t="s">
        <v>1864</v>
      </c>
      <c r="B553" s="182" t="s">
        <v>233</v>
      </c>
      <c r="C553" s="190">
        <v>2997.9</v>
      </c>
      <c r="D553" s="191">
        <v>2997.9</v>
      </c>
      <c r="E553" s="185" t="s">
        <v>4541</v>
      </c>
      <c r="F553" s="186" t="s">
        <v>3131</v>
      </c>
      <c r="G553" s="83">
        <f>VLOOKUP(A553,РАСЧЕТ!$A$3:$AW$828,49,0)</f>
        <v>5157.1909622324229</v>
      </c>
      <c r="H553" s="193">
        <f t="shared" si="8"/>
        <v>2159.2909622324228</v>
      </c>
    </row>
    <row r="554" spans="1:8" ht="12.6" customHeight="1" x14ac:dyDescent="0.3">
      <c r="A554" s="181" t="s">
        <v>510</v>
      </c>
      <c r="B554" s="182" t="s">
        <v>48</v>
      </c>
      <c r="C554" s="190">
        <v>3418.8</v>
      </c>
      <c r="D554" s="191">
        <v>3418.8</v>
      </c>
      <c r="E554" s="185" t="s">
        <v>4541</v>
      </c>
      <c r="F554" s="186" t="s">
        <v>3139</v>
      </c>
      <c r="G554" s="83">
        <f>VLOOKUP(A554,РАСЧЕТ!$A$3:$AW$828,49,0)</f>
        <v>6273.5717005240558</v>
      </c>
      <c r="H554" s="193">
        <f t="shared" si="8"/>
        <v>2854.7717005240556</v>
      </c>
    </row>
    <row r="555" spans="1:8" ht="12.6" customHeight="1" x14ac:dyDescent="0.3">
      <c r="A555" s="181" t="s">
        <v>553</v>
      </c>
      <c r="B555" s="182" t="s">
        <v>36</v>
      </c>
      <c r="C555" s="190">
        <v>1580.55</v>
      </c>
      <c r="D555" s="191">
        <v>1580.55</v>
      </c>
      <c r="E555" s="185" t="s">
        <v>4541</v>
      </c>
      <c r="F555" s="186" t="s">
        <v>3140</v>
      </c>
      <c r="G555" s="83">
        <f>VLOOKUP(A555,РАСЧЕТ!$A$3:$AW$828,49,0)</f>
        <v>2718.9774700595008</v>
      </c>
      <c r="H555" s="193">
        <f t="shared" si="8"/>
        <v>1138.4274700595008</v>
      </c>
    </row>
    <row r="556" spans="1:8" ht="12.6" customHeight="1" x14ac:dyDescent="0.3">
      <c r="A556" s="181" t="s">
        <v>1083</v>
      </c>
      <c r="B556" s="182" t="s">
        <v>188</v>
      </c>
      <c r="C556" s="188"/>
      <c r="D556" s="189"/>
      <c r="E556" s="185" t="s">
        <v>4541</v>
      </c>
      <c r="F556" s="186" t="s">
        <v>3142</v>
      </c>
      <c r="G556" s="83">
        <f>VLOOKUP(A556,РАСЧЕТ!$A$3:$AW$828,49,0)</f>
        <v>0</v>
      </c>
      <c r="H556" s="193">
        <f t="shared" si="8"/>
        <v>0</v>
      </c>
    </row>
    <row r="557" spans="1:8" ht="12.6" customHeight="1" x14ac:dyDescent="0.3">
      <c r="A557" s="181" t="s">
        <v>3928</v>
      </c>
      <c r="B557" s="182" t="s">
        <v>188</v>
      </c>
      <c r="C557" s="183">
        <v>974.96</v>
      </c>
      <c r="D557" s="184">
        <v>974.96</v>
      </c>
      <c r="E557" s="185" t="s">
        <v>4546</v>
      </c>
      <c r="F557" s="186" t="s">
        <v>4547</v>
      </c>
      <c r="G557" s="83">
        <f>VLOOKUP(A557,РАСЧЕТ!$A$3:$AW$828,49,0)</f>
        <v>1677.195341585616</v>
      </c>
      <c r="H557" s="193">
        <f t="shared" si="8"/>
        <v>702.23534158561597</v>
      </c>
    </row>
    <row r="558" spans="1:8" ht="12.6" customHeight="1" x14ac:dyDescent="0.3">
      <c r="A558" s="181" t="s">
        <v>1454</v>
      </c>
      <c r="B558" s="182" t="s">
        <v>164</v>
      </c>
      <c r="C558" s="190">
        <v>1391.57</v>
      </c>
      <c r="D558" s="191">
        <v>1391.57</v>
      </c>
      <c r="E558" s="185" t="s">
        <v>4541</v>
      </c>
      <c r="F558" s="186" t="s">
        <v>3144</v>
      </c>
      <c r="G558" s="83">
        <f>VLOOKUP(A558,РАСЧЕТ!$A$3:$AW$828,49,0)</f>
        <v>2393.8823377697777</v>
      </c>
      <c r="H558" s="193">
        <f t="shared" si="8"/>
        <v>1002.3123377697777</v>
      </c>
    </row>
    <row r="559" spans="1:8" ht="12.6" customHeight="1" x14ac:dyDescent="0.3">
      <c r="A559" s="181" t="s">
        <v>2521</v>
      </c>
      <c r="B559" s="182" t="s">
        <v>334</v>
      </c>
      <c r="C559" s="190">
        <v>2516.86</v>
      </c>
      <c r="D559" s="191">
        <v>2516.86</v>
      </c>
      <c r="E559" s="185" t="s">
        <v>4541</v>
      </c>
      <c r="F559" s="186" t="s">
        <v>3145</v>
      </c>
      <c r="G559" s="83">
        <f>VLOOKUP(A559,РАСЧЕТ!$A$3:$AW$828,49,0)</f>
        <v>4329.6760800404008</v>
      </c>
      <c r="H559" s="193">
        <f t="shared" si="8"/>
        <v>1812.8160800404007</v>
      </c>
    </row>
    <row r="560" spans="1:8" ht="12.6" customHeight="1" x14ac:dyDescent="0.3">
      <c r="A560" s="181" t="s">
        <v>1134</v>
      </c>
      <c r="B560" s="182" t="s">
        <v>79</v>
      </c>
      <c r="C560" s="190">
        <v>1421.63</v>
      </c>
      <c r="D560" s="191">
        <v>1421.63</v>
      </c>
      <c r="E560" s="185" t="s">
        <v>4541</v>
      </c>
      <c r="F560" s="186" t="s">
        <v>3114</v>
      </c>
      <c r="G560" s="83">
        <f>VLOOKUP(A560,РАСЧЕТ!$A$3:$AW$828,49,0)</f>
        <v>2445.6020179067791</v>
      </c>
      <c r="H560" s="193">
        <f t="shared" si="8"/>
        <v>1023.972017906779</v>
      </c>
    </row>
    <row r="561" spans="1:8" ht="12.6" customHeight="1" x14ac:dyDescent="0.3">
      <c r="A561" s="181" t="s">
        <v>1529</v>
      </c>
      <c r="B561" s="182" t="s">
        <v>139</v>
      </c>
      <c r="C561" s="190">
        <v>2997.9</v>
      </c>
      <c r="D561" s="191">
        <v>2997.9</v>
      </c>
      <c r="E561" s="185" t="s">
        <v>4541</v>
      </c>
      <c r="F561" s="186" t="s">
        <v>3146</v>
      </c>
      <c r="G561" s="83">
        <f>VLOOKUP(A561,РАСЧЕТ!$A$3:$AW$828,49,0)</f>
        <v>5157.1909622324229</v>
      </c>
      <c r="H561" s="193">
        <f t="shared" si="8"/>
        <v>2159.2909622324228</v>
      </c>
    </row>
    <row r="562" spans="1:8" ht="12.6" customHeight="1" x14ac:dyDescent="0.3">
      <c r="A562" s="181" t="s">
        <v>1559</v>
      </c>
      <c r="B562" s="182" t="s">
        <v>288</v>
      </c>
      <c r="C562" s="190">
        <v>3418.8</v>
      </c>
      <c r="D562" s="191">
        <v>3418.8</v>
      </c>
      <c r="E562" s="185" t="s">
        <v>4541</v>
      </c>
      <c r="F562" s="186" t="s">
        <v>3243</v>
      </c>
      <c r="G562" s="83">
        <f>VLOOKUP(A562,РАСЧЕТ!$A$3:$AW$828,49,0)</f>
        <v>5881.2664841504411</v>
      </c>
      <c r="H562" s="193">
        <f t="shared" si="8"/>
        <v>2462.4664841504409</v>
      </c>
    </row>
    <row r="563" spans="1:8" ht="12.6" customHeight="1" x14ac:dyDescent="0.3">
      <c r="A563" s="181" t="s">
        <v>2506</v>
      </c>
      <c r="B563" s="182" t="s">
        <v>39</v>
      </c>
      <c r="C563" s="190">
        <v>1580.55</v>
      </c>
      <c r="D563" s="191">
        <v>1580.55</v>
      </c>
      <c r="E563" s="185" t="s">
        <v>4541</v>
      </c>
      <c r="F563" s="186" t="s">
        <v>3152</v>
      </c>
      <c r="G563" s="83">
        <f>VLOOKUP(A563,РАСЧЕТ!$A$3:$AW$828,49,0)</f>
        <v>2422.7282703333917</v>
      </c>
      <c r="H563" s="193">
        <f t="shared" si="8"/>
        <v>842.17827033339177</v>
      </c>
    </row>
    <row r="564" spans="1:8" ht="12.6" customHeight="1" x14ac:dyDescent="0.3">
      <c r="A564" s="181" t="s">
        <v>673</v>
      </c>
      <c r="B564" s="182" t="s">
        <v>277</v>
      </c>
      <c r="C564" s="183">
        <v>974.96</v>
      </c>
      <c r="D564" s="184">
        <v>974.96</v>
      </c>
      <c r="E564" s="185" t="s">
        <v>4541</v>
      </c>
      <c r="F564" s="186" t="s">
        <v>3153</v>
      </c>
      <c r="G564" s="83">
        <f>VLOOKUP(A564,РАСЧЕТ!$A$3:$AW$828,49,0)</f>
        <v>877.85399037781428</v>
      </c>
      <c r="H564" s="193">
        <f t="shared" si="8"/>
        <v>-97.106009622185752</v>
      </c>
    </row>
    <row r="565" spans="1:8" ht="12.6" customHeight="1" x14ac:dyDescent="0.3">
      <c r="A565" s="181" t="s">
        <v>1112</v>
      </c>
      <c r="B565" s="182" t="s">
        <v>41</v>
      </c>
      <c r="C565" s="190">
        <v>1391.57</v>
      </c>
      <c r="D565" s="191">
        <v>1391.57</v>
      </c>
      <c r="E565" s="185" t="s">
        <v>4541</v>
      </c>
      <c r="F565" s="186" t="s">
        <v>3154</v>
      </c>
      <c r="G565" s="83">
        <f>VLOOKUP(A565,РАСЧЕТ!$A$3:$AW$828,49,0)</f>
        <v>2393.8823377697777</v>
      </c>
      <c r="H565" s="193">
        <f t="shared" si="8"/>
        <v>1002.3123377697777</v>
      </c>
    </row>
    <row r="566" spans="1:8" ht="12.6" customHeight="1" x14ac:dyDescent="0.3">
      <c r="A566" s="181" t="s">
        <v>1302</v>
      </c>
      <c r="B566" s="182" t="s">
        <v>62</v>
      </c>
      <c r="C566" s="190">
        <v>2516.86</v>
      </c>
      <c r="D566" s="191">
        <v>2516.86</v>
      </c>
      <c r="E566" s="185" t="s">
        <v>4541</v>
      </c>
      <c r="F566" s="186" t="s">
        <v>3155</v>
      </c>
      <c r="G566" s="83">
        <f>VLOOKUP(A566,РАСЧЕТ!$A$3:$AW$828,49,0)</f>
        <v>4329.6760800404008</v>
      </c>
      <c r="H566" s="193">
        <f t="shared" si="8"/>
        <v>1812.8160800404007</v>
      </c>
    </row>
    <row r="567" spans="1:8" ht="12.6" customHeight="1" x14ac:dyDescent="0.3">
      <c r="A567" s="181" t="s">
        <v>1915</v>
      </c>
      <c r="B567" s="182" t="s">
        <v>68</v>
      </c>
      <c r="C567" s="190">
        <v>2997.9</v>
      </c>
      <c r="D567" s="191">
        <v>2997.9</v>
      </c>
      <c r="E567" s="185" t="s">
        <v>4541</v>
      </c>
      <c r="F567" s="186" t="s">
        <v>3156</v>
      </c>
      <c r="G567" s="83">
        <f>VLOOKUP(A567,РАСЧЕТ!$A$3:$AW$828,49,0)</f>
        <v>8425.5150117910471</v>
      </c>
      <c r="H567" s="193">
        <f t="shared" si="8"/>
        <v>5427.6150117910474</v>
      </c>
    </row>
    <row r="568" spans="1:8" ht="12.6" customHeight="1" x14ac:dyDescent="0.3">
      <c r="A568" s="181" t="s">
        <v>2503</v>
      </c>
      <c r="B568" s="182" t="s">
        <v>147</v>
      </c>
      <c r="C568" s="190">
        <v>3418.8</v>
      </c>
      <c r="D568" s="191">
        <v>3418.8</v>
      </c>
      <c r="E568" s="185" t="s">
        <v>4541</v>
      </c>
      <c r="F568" s="186" t="s">
        <v>3164</v>
      </c>
      <c r="G568" s="83">
        <f>VLOOKUP(A568,РАСЧЕТ!$A$3:$AW$828,49,0)</f>
        <v>6572.1144957841625</v>
      </c>
      <c r="H568" s="193">
        <f t="shared" si="8"/>
        <v>3153.3144957841623</v>
      </c>
    </row>
    <row r="569" spans="1:8" ht="12.6" customHeight="1" x14ac:dyDescent="0.3">
      <c r="A569" s="181" t="s">
        <v>2554</v>
      </c>
      <c r="B569" s="182" t="s">
        <v>165</v>
      </c>
      <c r="C569" s="190">
        <v>1580.55</v>
      </c>
      <c r="D569" s="191">
        <v>1580.55</v>
      </c>
      <c r="E569" s="185" t="s">
        <v>4541</v>
      </c>
      <c r="F569" s="186" t="s">
        <v>3165</v>
      </c>
      <c r="G569" s="83">
        <f>VLOOKUP(A569,РАСЧЕТ!$A$3:$AW$828,49,0)</f>
        <v>2718.9774700595008</v>
      </c>
      <c r="H569" s="193">
        <f t="shared" si="8"/>
        <v>1138.4274700595008</v>
      </c>
    </row>
    <row r="570" spans="1:8" ht="12.6" customHeight="1" x14ac:dyDescent="0.3">
      <c r="A570" s="181" t="s">
        <v>833</v>
      </c>
      <c r="B570" s="182" t="s">
        <v>254</v>
      </c>
      <c r="C570" s="183">
        <v>974.96</v>
      </c>
      <c r="D570" s="184">
        <v>974.96</v>
      </c>
      <c r="E570" s="185" t="s">
        <v>4541</v>
      </c>
      <c r="F570" s="186" t="s">
        <v>3167</v>
      </c>
      <c r="G570" s="83">
        <f>VLOOKUP(A570,РАСЧЕТ!$A$3:$AW$828,49,0)</f>
        <v>1677.195341585616</v>
      </c>
      <c r="H570" s="193">
        <f t="shared" si="8"/>
        <v>702.23534158561597</v>
      </c>
    </row>
    <row r="571" spans="1:8" ht="12.6" customHeight="1" x14ac:dyDescent="0.3">
      <c r="A571" s="181" t="s">
        <v>1431</v>
      </c>
      <c r="B571" s="182" t="s">
        <v>191</v>
      </c>
      <c r="C571" s="190">
        <v>1421.63</v>
      </c>
      <c r="D571" s="191">
        <v>1421.63</v>
      </c>
      <c r="E571" s="185" t="s">
        <v>4541</v>
      </c>
      <c r="F571" s="186" t="s">
        <v>3122</v>
      </c>
      <c r="G571" s="83">
        <f>VLOOKUP(A571,РАСЧЕТ!$A$3:$AW$828,49,0)</f>
        <v>2445.6020179067791</v>
      </c>
      <c r="H571" s="193">
        <f t="shared" si="8"/>
        <v>1023.972017906779</v>
      </c>
    </row>
    <row r="572" spans="1:8" ht="12.6" customHeight="1" x14ac:dyDescent="0.3">
      <c r="A572" s="181" t="s">
        <v>2534</v>
      </c>
      <c r="B572" s="182" t="s">
        <v>149</v>
      </c>
      <c r="C572" s="190">
        <v>1391.57</v>
      </c>
      <c r="D572" s="191">
        <v>1391.57</v>
      </c>
      <c r="E572" s="185" t="s">
        <v>4541</v>
      </c>
      <c r="F572" s="186" t="s">
        <v>3252</v>
      </c>
      <c r="G572" s="83">
        <f>VLOOKUP(A572,РАСЧЕТ!$A$3:$AW$828,49,0)</f>
        <v>2393.8823377697777</v>
      </c>
      <c r="H572" s="193">
        <f t="shared" si="8"/>
        <v>1002.3123377697777</v>
      </c>
    </row>
    <row r="573" spans="1:8" ht="12.6" customHeight="1" x14ac:dyDescent="0.3">
      <c r="A573" s="181" t="s">
        <v>1865</v>
      </c>
      <c r="B573" s="182" t="s">
        <v>234</v>
      </c>
      <c r="C573" s="190">
        <v>2516.86</v>
      </c>
      <c r="D573" s="191">
        <v>2516.86</v>
      </c>
      <c r="E573" s="185" t="s">
        <v>4541</v>
      </c>
      <c r="F573" s="186" t="s">
        <v>3168</v>
      </c>
      <c r="G573" s="83">
        <f>VLOOKUP(A573,РАСЧЕТ!$A$3:$AW$828,49,0)</f>
        <v>4329.6760800404008</v>
      </c>
      <c r="H573" s="193">
        <f t="shared" si="8"/>
        <v>1812.8160800404007</v>
      </c>
    </row>
    <row r="574" spans="1:8" ht="12.6" customHeight="1" x14ac:dyDescent="0.3">
      <c r="A574" s="181" t="s">
        <v>1150</v>
      </c>
      <c r="B574" s="182" t="s">
        <v>156</v>
      </c>
      <c r="C574" s="190">
        <v>2997.9</v>
      </c>
      <c r="D574" s="191">
        <v>2997.9</v>
      </c>
      <c r="E574" s="185" t="s">
        <v>4541</v>
      </c>
      <c r="F574" s="186" t="s">
        <v>3169</v>
      </c>
      <c r="G574" s="83">
        <f>VLOOKUP(A574,РАСЧЕТ!$A$3:$AW$828,49,0)</f>
        <v>5157.1909622324229</v>
      </c>
      <c r="H574" s="193">
        <f t="shared" si="8"/>
        <v>2159.2909622324228</v>
      </c>
    </row>
    <row r="575" spans="1:8" ht="12.6" customHeight="1" x14ac:dyDescent="0.3">
      <c r="A575" s="181" t="s">
        <v>842</v>
      </c>
      <c r="B575" s="182" t="s">
        <v>32</v>
      </c>
      <c r="C575" s="190">
        <v>3418.8</v>
      </c>
      <c r="D575" s="191">
        <v>3418.8</v>
      </c>
      <c r="E575" s="185" t="s">
        <v>4541</v>
      </c>
      <c r="F575" s="186" t="s">
        <v>3175</v>
      </c>
      <c r="G575" s="83">
        <f>VLOOKUP(A575,РАСЧЕТ!$A$3:$AW$828,49,0)</f>
        <v>5881.2664841504411</v>
      </c>
      <c r="H575" s="193">
        <f t="shared" si="8"/>
        <v>2462.4664841504409</v>
      </c>
    </row>
    <row r="576" spans="1:8" ht="12.6" customHeight="1" x14ac:dyDescent="0.3">
      <c r="A576" s="181" t="s">
        <v>1183</v>
      </c>
      <c r="B576" s="182" t="s">
        <v>132</v>
      </c>
      <c r="C576" s="190">
        <v>1580.55</v>
      </c>
      <c r="D576" s="191">
        <v>1580.55</v>
      </c>
      <c r="E576" s="185" t="s">
        <v>4541</v>
      </c>
      <c r="F576" s="186" t="s">
        <v>3177</v>
      </c>
      <c r="G576" s="83">
        <f>VLOOKUP(A576,РАСЧЕТ!$A$3:$AW$828,49,0)</f>
        <v>2718.9774700595008</v>
      </c>
      <c r="H576" s="193">
        <f t="shared" si="8"/>
        <v>1138.4274700595008</v>
      </c>
    </row>
    <row r="577" spans="1:8" ht="12.6" customHeight="1" x14ac:dyDescent="0.3">
      <c r="A577" s="181" t="s">
        <v>1100</v>
      </c>
      <c r="B577" s="182" t="s">
        <v>216</v>
      </c>
      <c r="C577" s="183">
        <v>974.96</v>
      </c>
      <c r="D577" s="184">
        <v>974.96</v>
      </c>
      <c r="E577" s="185" t="s">
        <v>4541</v>
      </c>
      <c r="F577" s="186" t="s">
        <v>3178</v>
      </c>
      <c r="G577" s="83">
        <f>VLOOKUP(A577,РАСЧЕТ!$A$3:$AW$828,49,0)</f>
        <v>1677.195341585616</v>
      </c>
      <c r="H577" s="193">
        <f t="shared" ref="H577:H640" si="9">G577-C577</f>
        <v>702.23534158561597</v>
      </c>
    </row>
    <row r="578" spans="1:8" ht="12.6" customHeight="1" x14ac:dyDescent="0.3">
      <c r="A578" s="181" t="s">
        <v>1185</v>
      </c>
      <c r="B578" s="182" t="s">
        <v>86</v>
      </c>
      <c r="C578" s="190">
        <v>1391.57</v>
      </c>
      <c r="D578" s="191">
        <v>1391.57</v>
      </c>
      <c r="E578" s="185" t="s">
        <v>4541</v>
      </c>
      <c r="F578" s="186" t="s">
        <v>3179</v>
      </c>
      <c r="G578" s="83">
        <f>VLOOKUP(A578,РАСЧЕТ!$A$3:$AW$828,49,0)</f>
        <v>2393.8823377697777</v>
      </c>
      <c r="H578" s="193">
        <f t="shared" si="9"/>
        <v>1002.3123377697777</v>
      </c>
    </row>
    <row r="579" spans="1:8" ht="12.6" customHeight="1" x14ac:dyDescent="0.3">
      <c r="A579" s="181" t="s">
        <v>2258</v>
      </c>
      <c r="B579" s="182" t="s">
        <v>96</v>
      </c>
      <c r="C579" s="190">
        <v>2516.86</v>
      </c>
      <c r="D579" s="191">
        <v>2516.86</v>
      </c>
      <c r="E579" s="185" t="s">
        <v>4541</v>
      </c>
      <c r="F579" s="186" t="s">
        <v>3180</v>
      </c>
      <c r="G579" s="83">
        <f>VLOOKUP(A579,РАСЧЕТ!$A$3:$AW$828,49,0)</f>
        <v>4329.6760800404008</v>
      </c>
      <c r="H579" s="193">
        <f t="shared" si="9"/>
        <v>1812.8160800404007</v>
      </c>
    </row>
    <row r="580" spans="1:8" ht="12.6" customHeight="1" x14ac:dyDescent="0.3">
      <c r="A580" s="181" t="s">
        <v>1456</v>
      </c>
      <c r="B580" s="182" t="s">
        <v>194</v>
      </c>
      <c r="C580" s="190">
        <v>2997.9</v>
      </c>
      <c r="D580" s="191">
        <v>2997.9</v>
      </c>
      <c r="E580" s="185" t="s">
        <v>4541</v>
      </c>
      <c r="F580" s="186" t="s">
        <v>3181</v>
      </c>
      <c r="G580" s="83">
        <f>VLOOKUP(A580,РАСЧЕТ!$A$3:$AW$828,49,0)</f>
        <v>5157.1909622324229</v>
      </c>
      <c r="H580" s="193">
        <f t="shared" si="9"/>
        <v>2159.2909622324228</v>
      </c>
    </row>
    <row r="581" spans="1:8" ht="12.6" customHeight="1" x14ac:dyDescent="0.3">
      <c r="A581" s="181" t="s">
        <v>1146</v>
      </c>
      <c r="B581" s="182" t="s">
        <v>325</v>
      </c>
      <c r="C581" s="190">
        <v>3418.8</v>
      </c>
      <c r="D581" s="191">
        <v>3418.8</v>
      </c>
      <c r="E581" s="185" t="s">
        <v>4541</v>
      </c>
      <c r="F581" s="186" t="s">
        <v>3186</v>
      </c>
      <c r="G581" s="83">
        <f>VLOOKUP(A581,РАСЧЕТ!$A$3:$AW$828,49,0)</f>
        <v>5881.2664841504411</v>
      </c>
      <c r="H581" s="193">
        <f t="shared" si="9"/>
        <v>2462.4664841504409</v>
      </c>
    </row>
    <row r="582" spans="1:8" ht="12.6" customHeight="1" x14ac:dyDescent="0.3">
      <c r="A582" s="181" t="s">
        <v>1000</v>
      </c>
      <c r="B582" s="182" t="s">
        <v>196</v>
      </c>
      <c r="C582" s="190">
        <v>1576.25</v>
      </c>
      <c r="D582" s="191">
        <v>1576.25</v>
      </c>
      <c r="E582" s="185" t="s">
        <v>4541</v>
      </c>
      <c r="F582" s="186" t="s">
        <v>3124</v>
      </c>
      <c r="G582" s="83">
        <f>VLOOKUP(A582,РАСЧЕТ!$A$3:$AW$828,49,0)</f>
        <v>3337.6286234789591</v>
      </c>
      <c r="H582" s="193">
        <f t="shared" si="9"/>
        <v>1761.3786234789591</v>
      </c>
    </row>
    <row r="583" spans="1:8" ht="12.6" customHeight="1" x14ac:dyDescent="0.3">
      <c r="A583" s="181" t="s">
        <v>1457</v>
      </c>
      <c r="B583" s="182" t="s">
        <v>49</v>
      </c>
      <c r="C583" s="190">
        <v>1580.55</v>
      </c>
      <c r="D583" s="191">
        <v>1580.55</v>
      </c>
      <c r="E583" s="185" t="s">
        <v>4541</v>
      </c>
      <c r="F583" s="186" t="s">
        <v>3187</v>
      </c>
      <c r="G583" s="83">
        <f>VLOOKUP(A583,РАСЧЕТ!$A$3:$AW$828,49,0)</f>
        <v>2718.9774700595008</v>
      </c>
      <c r="H583" s="193">
        <f t="shared" si="9"/>
        <v>1138.4274700595008</v>
      </c>
    </row>
    <row r="584" spans="1:8" ht="12.6" customHeight="1" x14ac:dyDescent="0.3">
      <c r="A584" s="181" t="s">
        <v>2629</v>
      </c>
      <c r="B584" s="182" t="s">
        <v>189</v>
      </c>
      <c r="C584" s="183">
        <v>974.96</v>
      </c>
      <c r="D584" s="184">
        <v>974.96</v>
      </c>
      <c r="E584" s="185" t="s">
        <v>4541</v>
      </c>
      <c r="F584" s="186" t="s">
        <v>3917</v>
      </c>
      <c r="G584" s="83">
        <f>VLOOKUP(A584,РАСЧЕТ!$A$3:$AW$828,49,0)</f>
        <v>1677.195341585616</v>
      </c>
      <c r="H584" s="193">
        <f t="shared" si="9"/>
        <v>702.23534158561597</v>
      </c>
    </row>
    <row r="585" spans="1:8" ht="12.6" customHeight="1" x14ac:dyDescent="0.3">
      <c r="A585" s="181" t="s">
        <v>1251</v>
      </c>
      <c r="B585" s="182" t="s">
        <v>38</v>
      </c>
      <c r="C585" s="190">
        <v>1391.57</v>
      </c>
      <c r="D585" s="191">
        <v>1391.57</v>
      </c>
      <c r="E585" s="185" t="s">
        <v>4541</v>
      </c>
      <c r="F585" s="186" t="s">
        <v>3188</v>
      </c>
      <c r="G585" s="83">
        <f>VLOOKUP(A585,РАСЧЕТ!$A$3:$AW$828,49,0)</f>
        <v>2393.8823377697777</v>
      </c>
      <c r="H585" s="193">
        <f t="shared" si="9"/>
        <v>1002.3123377697777</v>
      </c>
    </row>
    <row r="586" spans="1:8" ht="12.6" customHeight="1" x14ac:dyDescent="0.3">
      <c r="A586" s="181" t="s">
        <v>1246</v>
      </c>
      <c r="B586" s="182" t="s">
        <v>195</v>
      </c>
      <c r="C586" s="190">
        <v>2516.86</v>
      </c>
      <c r="D586" s="191">
        <v>2516.86</v>
      </c>
      <c r="E586" s="185" t="s">
        <v>4541</v>
      </c>
      <c r="F586" s="186" t="s">
        <v>3189</v>
      </c>
      <c r="G586" s="83">
        <f>VLOOKUP(A586,РАСЧЕТ!$A$3:$AW$828,49,0)</f>
        <v>4329.6760800404008</v>
      </c>
      <c r="H586" s="193">
        <f t="shared" si="9"/>
        <v>1812.8160800404007</v>
      </c>
    </row>
    <row r="587" spans="1:8" ht="12.6" customHeight="1" x14ac:dyDescent="0.3">
      <c r="A587" s="181" t="s">
        <v>2153</v>
      </c>
      <c r="B587" s="182" t="s">
        <v>192</v>
      </c>
      <c r="C587" s="190">
        <v>2997.9</v>
      </c>
      <c r="D587" s="191">
        <v>2997.9</v>
      </c>
      <c r="E587" s="185" t="s">
        <v>4541</v>
      </c>
      <c r="F587" s="186" t="s">
        <v>3190</v>
      </c>
      <c r="G587" s="83">
        <f>VLOOKUP(A587,РАСЧЕТ!$A$3:$AW$828,49,0)</f>
        <v>2695.9169374448529</v>
      </c>
      <c r="H587" s="193">
        <f t="shared" si="9"/>
        <v>-301.98306255514717</v>
      </c>
    </row>
    <row r="588" spans="1:8" ht="12.6" customHeight="1" x14ac:dyDescent="0.3">
      <c r="A588" s="181" t="s">
        <v>2112</v>
      </c>
      <c r="B588" s="182" t="s">
        <v>87</v>
      </c>
      <c r="C588" s="190">
        <v>3418.8</v>
      </c>
      <c r="D588" s="191">
        <v>3418.8</v>
      </c>
      <c r="E588" s="185" t="s">
        <v>4541</v>
      </c>
      <c r="F588" s="186" t="s">
        <v>3263</v>
      </c>
      <c r="G588" s="83">
        <f>VLOOKUP(A588,РАСЧЕТ!$A$3:$AW$828,49,0)</f>
        <v>5088.2135909304188</v>
      </c>
      <c r="H588" s="193">
        <f t="shared" si="9"/>
        <v>1669.4135909304186</v>
      </c>
    </row>
    <row r="589" spans="1:8" ht="12.6" customHeight="1" x14ac:dyDescent="0.3">
      <c r="A589" s="181" t="s">
        <v>2090</v>
      </c>
      <c r="B589" s="182" t="s">
        <v>246</v>
      </c>
      <c r="C589" s="190">
        <v>1580.55</v>
      </c>
      <c r="D589" s="191">
        <v>1580.55</v>
      </c>
      <c r="E589" s="185" t="s">
        <v>4541</v>
      </c>
      <c r="F589" s="186" t="s">
        <v>3197</v>
      </c>
      <c r="G589" s="83">
        <f>VLOOKUP(A589,РАСЧЕТ!$A$3:$AW$828,49,0)</f>
        <v>2718.9774700595008</v>
      </c>
      <c r="H589" s="193">
        <f t="shared" si="9"/>
        <v>1138.4274700595008</v>
      </c>
    </row>
    <row r="590" spans="1:8" ht="12.6" customHeight="1" x14ac:dyDescent="0.3">
      <c r="A590" s="181" t="s">
        <v>706</v>
      </c>
      <c r="B590" s="182" t="s">
        <v>151</v>
      </c>
      <c r="C590" s="183">
        <v>974.96</v>
      </c>
      <c r="D590" s="184">
        <v>974.96</v>
      </c>
      <c r="E590" s="185" t="s">
        <v>4541</v>
      </c>
      <c r="F590" s="186" t="s">
        <v>3198</v>
      </c>
      <c r="G590" s="83">
        <f>VLOOKUP(A590,РАСЧЕТ!$A$3:$AW$828,49,0)</f>
        <v>1677.195341585616</v>
      </c>
      <c r="H590" s="193">
        <f t="shared" si="9"/>
        <v>702.23534158561597</v>
      </c>
    </row>
    <row r="591" spans="1:8" ht="12.6" customHeight="1" x14ac:dyDescent="0.3">
      <c r="A591" s="181" t="s">
        <v>1848</v>
      </c>
      <c r="B591" s="182" t="s">
        <v>78</v>
      </c>
      <c r="C591" s="190">
        <v>1391.57</v>
      </c>
      <c r="D591" s="191">
        <v>1391.57</v>
      </c>
      <c r="E591" s="185" t="s">
        <v>4541</v>
      </c>
      <c r="F591" s="186" t="s">
        <v>3200</v>
      </c>
      <c r="G591" s="83">
        <f>VLOOKUP(A591,РАСЧЕТ!$A$3:$AW$828,49,0)</f>
        <v>2393.8823377697777</v>
      </c>
      <c r="H591" s="193">
        <f t="shared" si="9"/>
        <v>1002.3123377697777</v>
      </c>
    </row>
    <row r="592" spans="1:8" ht="12.6" customHeight="1" x14ac:dyDescent="0.3">
      <c r="A592" s="181" t="s">
        <v>1537</v>
      </c>
      <c r="B592" s="182" t="s">
        <v>122</v>
      </c>
      <c r="C592" s="190">
        <v>2516.86</v>
      </c>
      <c r="D592" s="191">
        <v>2516.86</v>
      </c>
      <c r="E592" s="185" t="s">
        <v>4541</v>
      </c>
      <c r="F592" s="186" t="s">
        <v>3201</v>
      </c>
      <c r="G592" s="83">
        <f>VLOOKUP(A592,РАСЧЕТ!$A$3:$AW$828,49,0)</f>
        <v>7223.9918676087682</v>
      </c>
      <c r="H592" s="193">
        <f t="shared" si="9"/>
        <v>4707.1318676087685</v>
      </c>
    </row>
    <row r="593" spans="1:8" ht="12.6" customHeight="1" x14ac:dyDescent="0.3">
      <c r="A593" s="181" t="s">
        <v>1147</v>
      </c>
      <c r="B593" s="182" t="s">
        <v>262</v>
      </c>
      <c r="C593" s="190">
        <v>3367.26</v>
      </c>
      <c r="D593" s="191">
        <v>3367.26</v>
      </c>
      <c r="E593" s="185" t="s">
        <v>4541</v>
      </c>
      <c r="F593" s="186" t="s">
        <v>3125</v>
      </c>
      <c r="G593" s="83">
        <f>VLOOKUP(A593,РАСЧЕТ!$A$3:$AW$828,49,0)</f>
        <v>5792.604175344155</v>
      </c>
      <c r="H593" s="193">
        <f t="shared" si="9"/>
        <v>2425.3441753441548</v>
      </c>
    </row>
    <row r="594" spans="1:8" ht="12.6" customHeight="1" x14ac:dyDescent="0.3">
      <c r="A594" s="181" t="s">
        <v>2105</v>
      </c>
      <c r="B594" s="182" t="s">
        <v>45</v>
      </c>
      <c r="C594" s="190">
        <v>2997.9</v>
      </c>
      <c r="D594" s="191">
        <v>2997.9</v>
      </c>
      <c r="E594" s="185" t="s">
        <v>4541</v>
      </c>
      <c r="F594" s="186" t="s">
        <v>3203</v>
      </c>
      <c r="G594" s="83">
        <f>VLOOKUP(A594,РАСЧЕТ!$A$3:$AW$828,49,0)</f>
        <v>5157.1909622324229</v>
      </c>
      <c r="H594" s="193">
        <f t="shared" si="9"/>
        <v>2159.2909622324228</v>
      </c>
    </row>
    <row r="595" spans="1:8" ht="12.6" customHeight="1" x14ac:dyDescent="0.3">
      <c r="A595" s="181" t="s">
        <v>2596</v>
      </c>
      <c r="B595" s="182" t="s">
        <v>82</v>
      </c>
      <c r="C595" s="190">
        <v>3418.8</v>
      </c>
      <c r="D595" s="191">
        <v>3418.8</v>
      </c>
      <c r="E595" s="185" t="s">
        <v>4541</v>
      </c>
      <c r="F595" s="186" t="s">
        <v>3886</v>
      </c>
      <c r="G595" s="83">
        <f>VLOOKUP(A595,РАСЧЕТ!$A$3:$AW$828,49,0)</f>
        <v>3074.4267653382567</v>
      </c>
      <c r="H595" s="193">
        <f t="shared" si="9"/>
        <v>-344.37323466174348</v>
      </c>
    </row>
    <row r="596" spans="1:8" ht="12.6" customHeight="1" x14ac:dyDescent="0.3">
      <c r="A596" s="181" t="s">
        <v>1213</v>
      </c>
      <c r="B596" s="182" t="s">
        <v>269</v>
      </c>
      <c r="C596" s="190">
        <v>1580.55</v>
      </c>
      <c r="D596" s="191">
        <v>1580.55</v>
      </c>
      <c r="E596" s="185" t="s">
        <v>4541</v>
      </c>
      <c r="F596" s="186" t="s">
        <v>3209</v>
      </c>
      <c r="G596" s="83">
        <f>VLOOKUP(A596,РАСЧЕТ!$A$3:$AW$828,49,0)</f>
        <v>2718.9774700595008</v>
      </c>
      <c r="H596" s="193">
        <f t="shared" si="9"/>
        <v>1138.4274700595008</v>
      </c>
    </row>
    <row r="597" spans="1:8" ht="12.6" customHeight="1" x14ac:dyDescent="0.3">
      <c r="A597" s="181" t="s">
        <v>1252</v>
      </c>
      <c r="B597" s="182" t="s">
        <v>238</v>
      </c>
      <c r="C597" s="183">
        <v>974.96</v>
      </c>
      <c r="D597" s="184">
        <v>974.96</v>
      </c>
      <c r="E597" s="185" t="s">
        <v>4541</v>
      </c>
      <c r="F597" s="186" t="s">
        <v>3210</v>
      </c>
      <c r="G597" s="83">
        <f>VLOOKUP(A597,РАСЧЕТ!$A$3:$AW$828,49,0)</f>
        <v>1451.805268350198</v>
      </c>
      <c r="H597" s="193">
        <f t="shared" si="9"/>
        <v>476.84526835019801</v>
      </c>
    </row>
    <row r="598" spans="1:8" ht="12.6" customHeight="1" x14ac:dyDescent="0.3">
      <c r="A598" s="181" t="s">
        <v>1072</v>
      </c>
      <c r="B598" s="182" t="s">
        <v>162</v>
      </c>
      <c r="C598" s="190">
        <v>1391.57</v>
      </c>
      <c r="D598" s="191">
        <v>1391.57</v>
      </c>
      <c r="E598" s="185" t="s">
        <v>4541</v>
      </c>
      <c r="F598" s="186" t="s">
        <v>3211</v>
      </c>
      <c r="G598" s="83">
        <f>VLOOKUP(A598,РАСЧЕТ!$A$3:$AW$828,49,0)</f>
        <v>4268.7751757534816</v>
      </c>
      <c r="H598" s="193">
        <f t="shared" si="9"/>
        <v>2877.2051757534819</v>
      </c>
    </row>
    <row r="599" spans="1:8" ht="12.6" customHeight="1" x14ac:dyDescent="0.3">
      <c r="A599" s="181" t="s">
        <v>1096</v>
      </c>
      <c r="B599" s="182" t="s">
        <v>55</v>
      </c>
      <c r="C599" s="190">
        <v>2516.86</v>
      </c>
      <c r="D599" s="191">
        <v>2516.86</v>
      </c>
      <c r="E599" s="185" t="s">
        <v>4541</v>
      </c>
      <c r="F599" s="186" t="s">
        <v>3213</v>
      </c>
      <c r="G599" s="83">
        <f>VLOOKUP(A599,РАСЧЕТ!$A$3:$AW$828,49,0)</f>
        <v>4329.6760800404008</v>
      </c>
      <c r="H599" s="193">
        <f t="shared" si="9"/>
        <v>1812.8160800404007</v>
      </c>
    </row>
    <row r="600" spans="1:8" ht="12.6" customHeight="1" x14ac:dyDescent="0.3">
      <c r="A600" s="181" t="s">
        <v>1124</v>
      </c>
      <c r="B600" s="182" t="s">
        <v>231</v>
      </c>
      <c r="C600" s="190">
        <v>2997.9</v>
      </c>
      <c r="D600" s="191">
        <v>2997.9</v>
      </c>
      <c r="E600" s="185" t="s">
        <v>4541</v>
      </c>
      <c r="F600" s="186" t="s">
        <v>3214</v>
      </c>
      <c r="G600" s="83">
        <f>VLOOKUP(A600,РАСЧЕТ!$A$3:$AW$828,49,0)</f>
        <v>2695.9169374448529</v>
      </c>
      <c r="H600" s="193">
        <f t="shared" si="9"/>
        <v>-301.98306255514717</v>
      </c>
    </row>
    <row r="601" spans="1:8" ht="12.6" customHeight="1" x14ac:dyDescent="0.3">
      <c r="A601" s="181" t="s">
        <v>588</v>
      </c>
      <c r="B601" s="182" t="s">
        <v>239</v>
      </c>
      <c r="C601" s="190">
        <v>3418.8</v>
      </c>
      <c r="D601" s="191">
        <v>3418.8</v>
      </c>
      <c r="E601" s="185" t="s">
        <v>4541</v>
      </c>
      <c r="F601" s="186" t="s">
        <v>3223</v>
      </c>
      <c r="G601" s="83">
        <f>VLOOKUP(A601,РАСЧЕТ!$A$3:$AW$828,49,0)</f>
        <v>5881.2664841504411</v>
      </c>
      <c r="H601" s="193">
        <f t="shared" si="9"/>
        <v>2462.4664841504409</v>
      </c>
    </row>
    <row r="602" spans="1:8" ht="12.6" customHeight="1" x14ac:dyDescent="0.3">
      <c r="A602" s="181" t="s">
        <v>1289</v>
      </c>
      <c r="B602" s="182" t="s">
        <v>176</v>
      </c>
      <c r="C602" s="190">
        <v>1580.55</v>
      </c>
      <c r="D602" s="191">
        <v>1580.55</v>
      </c>
      <c r="E602" s="185" t="s">
        <v>4541</v>
      </c>
      <c r="F602" s="186" t="s">
        <v>3224</v>
      </c>
      <c r="G602" s="83">
        <f>VLOOKUP(A602,РАСЧЕТ!$A$3:$AW$828,49,0)</f>
        <v>2718.9774700595008</v>
      </c>
      <c r="H602" s="193">
        <f t="shared" si="9"/>
        <v>1138.4274700595008</v>
      </c>
    </row>
    <row r="603" spans="1:8" ht="12.6" customHeight="1" x14ac:dyDescent="0.3">
      <c r="A603" s="181" t="s">
        <v>639</v>
      </c>
      <c r="B603" s="182" t="s">
        <v>206</v>
      </c>
      <c r="C603" s="183">
        <v>974.96</v>
      </c>
      <c r="D603" s="184">
        <v>974.96</v>
      </c>
      <c r="E603" s="185" t="s">
        <v>4541</v>
      </c>
      <c r="F603" s="186" t="s">
        <v>3276</v>
      </c>
      <c r="G603" s="83">
        <f>VLOOKUP(A603,РАСЧЕТ!$A$3:$AW$828,49,0)</f>
        <v>1729.417018924172</v>
      </c>
      <c r="H603" s="193">
        <f t="shared" si="9"/>
        <v>754.45701892417196</v>
      </c>
    </row>
    <row r="604" spans="1:8" ht="12.6" customHeight="1" x14ac:dyDescent="0.3">
      <c r="A604" s="181" t="s">
        <v>1158</v>
      </c>
      <c r="B604" s="182" t="s">
        <v>270</v>
      </c>
      <c r="C604" s="190">
        <v>3118.15</v>
      </c>
      <c r="D604" s="191">
        <v>3118.15</v>
      </c>
      <c r="E604" s="185" t="s">
        <v>4541</v>
      </c>
      <c r="F604" s="186" t="s">
        <v>3132</v>
      </c>
      <c r="G604" s="83">
        <f>VLOOKUP(A604,РАСЧЕТ!$A$3:$AW$828,49,0)</f>
        <v>5364.0696827804277</v>
      </c>
      <c r="H604" s="193">
        <f t="shared" si="9"/>
        <v>2245.9196827804276</v>
      </c>
    </row>
    <row r="605" spans="1:8" ht="12.6" customHeight="1" x14ac:dyDescent="0.3">
      <c r="A605" s="181" t="s">
        <v>1186</v>
      </c>
      <c r="B605" s="182" t="s">
        <v>340</v>
      </c>
      <c r="C605" s="190">
        <v>1391.57</v>
      </c>
      <c r="D605" s="191">
        <v>1391.57</v>
      </c>
      <c r="E605" s="185" t="s">
        <v>4541</v>
      </c>
      <c r="F605" s="186" t="s">
        <v>3226</v>
      </c>
      <c r="G605" s="83">
        <f>VLOOKUP(A605,РАСЧЕТ!$A$3:$AW$828,49,0)</f>
        <v>2393.8823377697777</v>
      </c>
      <c r="H605" s="193">
        <f t="shared" si="9"/>
        <v>1002.3123377697777</v>
      </c>
    </row>
    <row r="606" spans="1:8" ht="12.6" customHeight="1" x14ac:dyDescent="0.3">
      <c r="A606" s="181" t="s">
        <v>2542</v>
      </c>
      <c r="B606" s="182" t="s">
        <v>74</v>
      </c>
      <c r="C606" s="190">
        <v>2516.86</v>
      </c>
      <c r="D606" s="191">
        <v>2516.86</v>
      </c>
      <c r="E606" s="185" t="s">
        <v>4541</v>
      </c>
      <c r="F606" s="186" t="s">
        <v>3227</v>
      </c>
      <c r="G606" s="83">
        <f>VLOOKUP(A606,РАСЧЕТ!$A$3:$AW$828,49,0)</f>
        <v>4329.6760800404008</v>
      </c>
      <c r="H606" s="193">
        <f t="shared" si="9"/>
        <v>1812.8160800404007</v>
      </c>
    </row>
    <row r="607" spans="1:8" ht="12.6" customHeight="1" x14ac:dyDescent="0.3">
      <c r="A607" s="181" t="s">
        <v>1125</v>
      </c>
      <c r="B607" s="182" t="s">
        <v>80</v>
      </c>
      <c r="C607" s="190">
        <v>2997.9</v>
      </c>
      <c r="D607" s="191">
        <v>2997.9</v>
      </c>
      <c r="E607" s="185" t="s">
        <v>4541</v>
      </c>
      <c r="F607" s="186" t="s">
        <v>3228</v>
      </c>
      <c r="G607" s="83">
        <f>VLOOKUP(A607,РАСЧЕТ!$A$3:$AW$828,49,0)</f>
        <v>5157.1909622324229</v>
      </c>
      <c r="H607" s="193">
        <f t="shared" si="9"/>
        <v>2159.2909622324228</v>
      </c>
    </row>
    <row r="608" spans="1:8" ht="12.6" customHeight="1" x14ac:dyDescent="0.3">
      <c r="A608" s="181" t="s">
        <v>677</v>
      </c>
      <c r="B608" s="182" t="s">
        <v>60</v>
      </c>
      <c r="C608" s="190">
        <v>3418.8</v>
      </c>
      <c r="D608" s="191">
        <v>3418.8</v>
      </c>
      <c r="E608" s="185" t="s">
        <v>4541</v>
      </c>
      <c r="F608" s="186" t="s">
        <v>3235</v>
      </c>
      <c r="G608" s="83">
        <f>VLOOKUP(A608,РАСЧЕТ!$A$3:$AW$828,49,0)</f>
        <v>5881.2664841504411</v>
      </c>
      <c r="H608" s="193">
        <f t="shared" si="9"/>
        <v>2462.4664841504409</v>
      </c>
    </row>
    <row r="609" spans="1:8" ht="12.6" customHeight="1" x14ac:dyDescent="0.3">
      <c r="A609" s="181" t="s">
        <v>1110</v>
      </c>
      <c r="B609" s="182" t="s">
        <v>315</v>
      </c>
      <c r="C609" s="190">
        <v>1580.55</v>
      </c>
      <c r="D609" s="191">
        <v>1580.55</v>
      </c>
      <c r="E609" s="185" t="s">
        <v>4541</v>
      </c>
      <c r="F609" s="186" t="s">
        <v>3236</v>
      </c>
      <c r="G609" s="83">
        <f>VLOOKUP(A609,РАСЧЕТ!$A$3:$AW$828,49,0)</f>
        <v>1475.323089803162</v>
      </c>
      <c r="H609" s="193">
        <f t="shared" si="9"/>
        <v>-105.22691019683793</v>
      </c>
    </row>
    <row r="610" spans="1:8" ht="12.6" customHeight="1" x14ac:dyDescent="0.3">
      <c r="A610" s="181" t="s">
        <v>1144</v>
      </c>
      <c r="B610" s="182" t="s">
        <v>204</v>
      </c>
      <c r="C610" s="183">
        <v>974.96</v>
      </c>
      <c r="D610" s="184">
        <v>974.96</v>
      </c>
      <c r="E610" s="185" t="s">
        <v>4541</v>
      </c>
      <c r="F610" s="186" t="s">
        <v>3237</v>
      </c>
      <c r="G610" s="83">
        <f>VLOOKUP(A610,РАСЧЕТ!$A$3:$AW$828,49,0)</f>
        <v>1677.195341585616</v>
      </c>
      <c r="H610" s="193">
        <f t="shared" si="9"/>
        <v>702.23534158561597</v>
      </c>
    </row>
    <row r="611" spans="1:8" ht="12.6" customHeight="1" x14ac:dyDescent="0.3">
      <c r="A611" s="181" t="s">
        <v>1402</v>
      </c>
      <c r="B611" s="182" t="s">
        <v>97</v>
      </c>
      <c r="C611" s="190">
        <v>1391.57</v>
      </c>
      <c r="D611" s="191">
        <v>1391.57</v>
      </c>
      <c r="E611" s="185" t="s">
        <v>4541</v>
      </c>
      <c r="F611" s="186" t="s">
        <v>3238</v>
      </c>
      <c r="G611" s="83">
        <f>VLOOKUP(A611,РАСЧЕТ!$A$3:$AW$828,49,0)</f>
        <v>2393.8823377697777</v>
      </c>
      <c r="H611" s="193">
        <f t="shared" si="9"/>
        <v>1002.3123377697777</v>
      </c>
    </row>
    <row r="612" spans="1:8" ht="12.6" customHeight="1" x14ac:dyDescent="0.3">
      <c r="A612" s="181" t="s">
        <v>1179</v>
      </c>
      <c r="B612" s="182" t="s">
        <v>109</v>
      </c>
      <c r="C612" s="190">
        <v>2516.86</v>
      </c>
      <c r="D612" s="191">
        <v>2516.86</v>
      </c>
      <c r="E612" s="185" t="s">
        <v>4541</v>
      </c>
      <c r="F612" s="186" t="s">
        <v>3285</v>
      </c>
      <c r="G612" s="83">
        <f>VLOOKUP(A612,РАСЧЕТ!$A$3:$AW$828,49,0)</f>
        <v>4804.8037554641342</v>
      </c>
      <c r="H612" s="193">
        <f t="shared" si="9"/>
        <v>2287.943755464134</v>
      </c>
    </row>
    <row r="613" spans="1:8" ht="12.6" customHeight="1" x14ac:dyDescent="0.3">
      <c r="A613" s="181" t="s">
        <v>2091</v>
      </c>
      <c r="B613" s="182" t="s">
        <v>170</v>
      </c>
      <c r="C613" s="190">
        <v>2997.9</v>
      </c>
      <c r="D613" s="191">
        <v>2997.9</v>
      </c>
      <c r="E613" s="185" t="s">
        <v>4541</v>
      </c>
      <c r="F613" s="186" t="s">
        <v>3286</v>
      </c>
      <c r="G613" s="83">
        <f>VLOOKUP(A613,РАСЧЕТ!$A$3:$AW$828,49,0)</f>
        <v>5157.1909622324229</v>
      </c>
      <c r="H613" s="193">
        <f t="shared" si="9"/>
        <v>2159.2909622324228</v>
      </c>
    </row>
    <row r="614" spans="1:8" ht="12.6" customHeight="1" x14ac:dyDescent="0.3">
      <c r="A614" s="181" t="s">
        <v>589</v>
      </c>
      <c r="B614" s="182" t="s">
        <v>257</v>
      </c>
      <c r="C614" s="190">
        <v>3418.8</v>
      </c>
      <c r="D614" s="191">
        <v>3418.8</v>
      </c>
      <c r="E614" s="185" t="s">
        <v>4541</v>
      </c>
      <c r="F614" s="186" t="s">
        <v>3244</v>
      </c>
      <c r="G614" s="83">
        <f>VLOOKUP(A614,РАСЧЕТ!$A$3:$AW$828,49,0)</f>
        <v>5881.2664841504411</v>
      </c>
      <c r="H614" s="193">
        <f t="shared" si="9"/>
        <v>2462.4664841504409</v>
      </c>
    </row>
    <row r="615" spans="1:8" ht="12.6" customHeight="1" x14ac:dyDescent="0.3">
      <c r="A615" s="181" t="s">
        <v>1180</v>
      </c>
      <c r="B615" s="182" t="s">
        <v>57</v>
      </c>
      <c r="C615" s="190">
        <v>2495.38</v>
      </c>
      <c r="D615" s="191">
        <v>2495.38</v>
      </c>
      <c r="E615" s="185" t="s">
        <v>4541</v>
      </c>
      <c r="F615" s="186" t="s">
        <v>3099</v>
      </c>
      <c r="G615" s="83">
        <f>VLOOKUP(A615,РАСЧЕТ!$A$3:$AW$828,49,0)</f>
        <v>6782.754346180629</v>
      </c>
      <c r="H615" s="193">
        <f t="shared" si="9"/>
        <v>4287.3743461806289</v>
      </c>
    </row>
    <row r="616" spans="1:8" ht="12.6" customHeight="1" x14ac:dyDescent="0.3">
      <c r="A616" s="181" t="s">
        <v>2590</v>
      </c>
      <c r="B616" s="182" t="s">
        <v>168</v>
      </c>
      <c r="C616" s="190">
        <v>2452.4299999999998</v>
      </c>
      <c r="D616" s="191">
        <v>2452.4299999999998</v>
      </c>
      <c r="E616" s="185" t="s">
        <v>4541</v>
      </c>
      <c r="F616" s="186" t="s">
        <v>3899</v>
      </c>
      <c r="G616" s="83">
        <f>VLOOKUP(A616,РАСЧЕТ!$A$3:$AW$828,49,0)</f>
        <v>2205.3990992564632</v>
      </c>
      <c r="H616" s="193">
        <f t="shared" si="9"/>
        <v>-247.03090074353668</v>
      </c>
    </row>
    <row r="617" spans="1:8" ht="12.6" customHeight="1" x14ac:dyDescent="0.3">
      <c r="A617" s="181" t="s">
        <v>1097</v>
      </c>
      <c r="B617" s="182" t="s">
        <v>53</v>
      </c>
      <c r="C617" s="190">
        <v>1580.55</v>
      </c>
      <c r="D617" s="191">
        <v>1580.55</v>
      </c>
      <c r="E617" s="185" t="s">
        <v>4541</v>
      </c>
      <c r="F617" s="186" t="s">
        <v>3245</v>
      </c>
      <c r="G617" s="83">
        <f>VLOOKUP(A617,РАСЧЕТ!$A$3:$AW$828,49,0)</f>
        <v>2718.9774700595008</v>
      </c>
      <c r="H617" s="193">
        <f t="shared" si="9"/>
        <v>1138.4274700595008</v>
      </c>
    </row>
    <row r="618" spans="1:8" ht="12.6" customHeight="1" x14ac:dyDescent="0.3">
      <c r="A618" s="181" t="s">
        <v>1408</v>
      </c>
      <c r="B618" s="182" t="s">
        <v>289</v>
      </c>
      <c r="C618" s="183">
        <v>974.96</v>
      </c>
      <c r="D618" s="184">
        <v>974.96</v>
      </c>
      <c r="E618" s="185" t="s">
        <v>4541</v>
      </c>
      <c r="F618" s="186" t="s">
        <v>3246</v>
      </c>
      <c r="G618" s="83">
        <f>VLOOKUP(A618,РАСЧЕТ!$A$3:$AW$828,49,0)</f>
        <v>1677.195341585616</v>
      </c>
      <c r="H618" s="193">
        <f t="shared" si="9"/>
        <v>702.23534158561597</v>
      </c>
    </row>
    <row r="619" spans="1:8" ht="12.6" customHeight="1" x14ac:dyDescent="0.3">
      <c r="A619" s="181" t="s">
        <v>1465</v>
      </c>
      <c r="B619" s="182" t="s">
        <v>70</v>
      </c>
      <c r="C619" s="190">
        <v>1391.57</v>
      </c>
      <c r="D619" s="191">
        <v>1391.57</v>
      </c>
      <c r="E619" s="185" t="s">
        <v>4541</v>
      </c>
      <c r="F619" s="186" t="s">
        <v>3292</v>
      </c>
      <c r="G619" s="83">
        <f>VLOOKUP(A619,РАСЧЕТ!$A$3:$AW$828,49,0)</f>
        <v>1251.3998391577827</v>
      </c>
      <c r="H619" s="193">
        <f t="shared" si="9"/>
        <v>-140.17016084221723</v>
      </c>
    </row>
    <row r="620" spans="1:8" ht="12.6" customHeight="1" x14ac:dyDescent="0.3">
      <c r="A620" s="181" t="s">
        <v>2263</v>
      </c>
      <c r="B620" s="182" t="s">
        <v>107</v>
      </c>
      <c r="C620" s="190">
        <v>2516.86</v>
      </c>
      <c r="D620" s="191">
        <v>2516.86</v>
      </c>
      <c r="E620" s="185" t="s">
        <v>4541</v>
      </c>
      <c r="F620" s="186" t="s">
        <v>3247</v>
      </c>
      <c r="G620" s="83">
        <f>VLOOKUP(A620,РАСЧЕТ!$A$3:$AW$828,49,0)</f>
        <v>6115.7481331745685</v>
      </c>
      <c r="H620" s="193">
        <f t="shared" si="9"/>
        <v>3598.8881331745683</v>
      </c>
    </row>
    <row r="621" spans="1:8" ht="12.6" customHeight="1" x14ac:dyDescent="0.3">
      <c r="A621" s="181" t="s">
        <v>1200</v>
      </c>
      <c r="B621" s="182" t="s">
        <v>108</v>
      </c>
      <c r="C621" s="190">
        <v>2997.9</v>
      </c>
      <c r="D621" s="191">
        <v>2997.9</v>
      </c>
      <c r="E621" s="185" t="s">
        <v>4541</v>
      </c>
      <c r="F621" s="186" t="s">
        <v>3248</v>
      </c>
      <c r="G621" s="83">
        <f>VLOOKUP(A621,РАСЧЕТ!$A$3:$AW$828,49,0)</f>
        <v>2695.9169374448529</v>
      </c>
      <c r="H621" s="193">
        <f t="shared" si="9"/>
        <v>-301.98306255514717</v>
      </c>
    </row>
    <row r="622" spans="1:8" ht="12.6" customHeight="1" x14ac:dyDescent="0.3">
      <c r="A622" s="181" t="s">
        <v>2174</v>
      </c>
      <c r="B622" s="182" t="s">
        <v>69</v>
      </c>
      <c r="C622" s="190">
        <v>3418.8</v>
      </c>
      <c r="D622" s="191">
        <v>3418.8</v>
      </c>
      <c r="E622" s="185" t="s">
        <v>4541</v>
      </c>
      <c r="F622" s="186" t="s">
        <v>3294</v>
      </c>
      <c r="G622" s="83">
        <f>VLOOKUP(A622,РАСЧЕТ!$A$3:$AW$828,49,0)</f>
        <v>5881.2664841504411</v>
      </c>
      <c r="H622" s="193">
        <f t="shared" si="9"/>
        <v>2462.4664841504409</v>
      </c>
    </row>
    <row r="623" spans="1:8" ht="12.6" customHeight="1" x14ac:dyDescent="0.3">
      <c r="A623" s="181" t="s">
        <v>1145</v>
      </c>
      <c r="B623" s="182" t="s">
        <v>110</v>
      </c>
      <c r="C623" s="190">
        <v>1580.55</v>
      </c>
      <c r="D623" s="191">
        <v>1580.55</v>
      </c>
      <c r="E623" s="185" t="s">
        <v>4541</v>
      </c>
      <c r="F623" s="186" t="s">
        <v>3255</v>
      </c>
      <c r="G623" s="83">
        <f>VLOOKUP(A623,РАСЧЕТ!$A$3:$AW$828,49,0)</f>
        <v>2718.9774700595008</v>
      </c>
      <c r="H623" s="193">
        <f t="shared" si="9"/>
        <v>1138.4274700595008</v>
      </c>
    </row>
    <row r="624" spans="1:8" ht="12.6" customHeight="1" x14ac:dyDescent="0.3">
      <c r="A624" s="181" t="s">
        <v>1148</v>
      </c>
      <c r="B624" s="182" t="s">
        <v>95</v>
      </c>
      <c r="C624" s="183">
        <v>974.96</v>
      </c>
      <c r="D624" s="184">
        <v>974.96</v>
      </c>
      <c r="E624" s="185" t="s">
        <v>4541</v>
      </c>
      <c r="F624" s="186" t="s">
        <v>3297</v>
      </c>
      <c r="G624" s="83">
        <f>VLOOKUP(A624,РАСЧЕТ!$A$3:$AW$828,49,0)</f>
        <v>1677.195341585616</v>
      </c>
      <c r="H624" s="193">
        <f t="shared" si="9"/>
        <v>702.23534158561597</v>
      </c>
    </row>
    <row r="625" spans="1:8" ht="12.6" customHeight="1" x14ac:dyDescent="0.3">
      <c r="A625" s="181" t="s">
        <v>1152</v>
      </c>
      <c r="B625" s="182" t="s">
        <v>71</v>
      </c>
      <c r="C625" s="190">
        <v>1391.57</v>
      </c>
      <c r="D625" s="191">
        <v>1391.57</v>
      </c>
      <c r="E625" s="185" t="s">
        <v>4541</v>
      </c>
      <c r="F625" s="186" t="s">
        <v>3256</v>
      </c>
      <c r="G625" s="83">
        <f>VLOOKUP(A625,РАСЧЕТ!$A$3:$AW$828,49,0)</f>
        <v>2809.1102173784166</v>
      </c>
      <c r="H625" s="193">
        <f t="shared" si="9"/>
        <v>1417.5402173784166</v>
      </c>
    </row>
    <row r="626" spans="1:8" ht="12.6" customHeight="1" x14ac:dyDescent="0.3">
      <c r="A626" s="181" t="s">
        <v>590</v>
      </c>
      <c r="B626" s="182" t="s">
        <v>224</v>
      </c>
      <c r="C626" s="190">
        <v>2516.86</v>
      </c>
      <c r="D626" s="191">
        <v>2516.86</v>
      </c>
      <c r="E626" s="185" t="s">
        <v>4541</v>
      </c>
      <c r="F626" s="186" t="s">
        <v>3257</v>
      </c>
      <c r="G626" s="83">
        <f>VLOOKUP(A626,РАСЧЕТ!$A$3:$AW$828,49,0)</f>
        <v>6241.3344012913667</v>
      </c>
      <c r="H626" s="193">
        <f t="shared" si="9"/>
        <v>3724.4744012913666</v>
      </c>
    </row>
    <row r="627" spans="1:8" ht="12.6" customHeight="1" x14ac:dyDescent="0.3">
      <c r="A627" s="181" t="s">
        <v>1487</v>
      </c>
      <c r="B627" s="182" t="s">
        <v>63</v>
      </c>
      <c r="C627" s="190">
        <v>1421.63</v>
      </c>
      <c r="D627" s="191">
        <v>1421.63</v>
      </c>
      <c r="E627" s="185" t="s">
        <v>4541</v>
      </c>
      <c r="F627" s="186" t="s">
        <v>3134</v>
      </c>
      <c r="G627" s="83">
        <f>VLOOKUP(A627,РАСЧЕТ!$A$3:$AW$828,49,0)</f>
        <v>1278.4362554358831</v>
      </c>
      <c r="H627" s="193">
        <f t="shared" si="9"/>
        <v>-143.19374456411697</v>
      </c>
    </row>
    <row r="628" spans="1:8" ht="12.6" customHeight="1" x14ac:dyDescent="0.3">
      <c r="A628" s="181" t="s">
        <v>1937</v>
      </c>
      <c r="B628" s="182" t="s">
        <v>232</v>
      </c>
      <c r="C628" s="190">
        <v>2997.9</v>
      </c>
      <c r="D628" s="191">
        <v>2997.9</v>
      </c>
      <c r="E628" s="185" t="s">
        <v>4541</v>
      </c>
      <c r="F628" s="186" t="s">
        <v>3258</v>
      </c>
      <c r="G628" s="83">
        <f>VLOOKUP(A628,РАСЧЕТ!$A$3:$AW$828,49,0)</f>
        <v>5157.1909622324229</v>
      </c>
      <c r="H628" s="193">
        <f t="shared" si="9"/>
        <v>2159.2909622324228</v>
      </c>
    </row>
    <row r="629" spans="1:8" ht="12.6" customHeight="1" x14ac:dyDescent="0.3">
      <c r="A629" s="181" t="s">
        <v>1506</v>
      </c>
      <c r="B629" s="182" t="s">
        <v>316</v>
      </c>
      <c r="C629" s="188"/>
      <c r="D629" s="189"/>
      <c r="E629" s="185" t="s">
        <v>4541</v>
      </c>
      <c r="F629" s="186" t="s">
        <v>3264</v>
      </c>
      <c r="G629" s="83">
        <f>VLOOKUP(A629,РАСЧЕТ!$A$3:$AW$828,49,0)</f>
        <v>0</v>
      </c>
      <c r="H629" s="193">
        <f t="shared" si="9"/>
        <v>0</v>
      </c>
    </row>
    <row r="630" spans="1:8" ht="12.6" customHeight="1" x14ac:dyDescent="0.3">
      <c r="A630" s="181" t="s">
        <v>3934</v>
      </c>
      <c r="B630" s="182" t="s">
        <v>316</v>
      </c>
      <c r="C630" s="190">
        <v>3418.8</v>
      </c>
      <c r="D630" s="191">
        <v>3418.8</v>
      </c>
      <c r="E630" s="185" t="s">
        <v>4548</v>
      </c>
      <c r="F630" s="186" t="s">
        <v>4549</v>
      </c>
      <c r="G630" s="83">
        <f>VLOOKUP(A630,РАСЧЕТ!$A$3:$AW$828,49,0)</f>
        <v>5881.2664841504411</v>
      </c>
      <c r="H630" s="193">
        <f t="shared" si="9"/>
        <v>2462.4664841504409</v>
      </c>
    </row>
    <row r="631" spans="1:8" ht="12.6" customHeight="1" x14ac:dyDescent="0.3">
      <c r="A631" s="181" t="s">
        <v>2113</v>
      </c>
      <c r="B631" s="182" t="s">
        <v>167</v>
      </c>
      <c r="C631" s="190">
        <v>1580.55</v>
      </c>
      <c r="D631" s="191">
        <v>1580.55</v>
      </c>
      <c r="E631" s="185" t="s">
        <v>4541</v>
      </c>
      <c r="F631" s="186" t="s">
        <v>3265</v>
      </c>
      <c r="G631" s="83">
        <f>VLOOKUP(A631,РАСЧЕТ!$A$3:$AW$828,49,0)</f>
        <v>2718.9774700595008</v>
      </c>
      <c r="H631" s="193">
        <f t="shared" si="9"/>
        <v>1138.4274700595008</v>
      </c>
    </row>
    <row r="632" spans="1:8" ht="12.6" customHeight="1" x14ac:dyDescent="0.3">
      <c r="A632" s="181" t="s">
        <v>1458</v>
      </c>
      <c r="B632" s="182" t="s">
        <v>214</v>
      </c>
      <c r="C632" s="183">
        <v>974.96</v>
      </c>
      <c r="D632" s="184">
        <v>974.96</v>
      </c>
      <c r="E632" s="185" t="s">
        <v>4541</v>
      </c>
      <c r="F632" s="186" t="s">
        <v>3266</v>
      </c>
      <c r="G632" s="83">
        <f>VLOOKUP(A632,РАСЧЕТ!$A$3:$AW$828,49,0)</f>
        <v>1677.195341585616</v>
      </c>
      <c r="H632" s="193">
        <f t="shared" si="9"/>
        <v>702.23534158561597</v>
      </c>
    </row>
    <row r="633" spans="1:8" ht="12.6" customHeight="1" x14ac:dyDescent="0.3">
      <c r="A633" s="181" t="s">
        <v>1938</v>
      </c>
      <c r="B633" s="182" t="s">
        <v>171</v>
      </c>
      <c r="C633" s="190">
        <v>1391.57</v>
      </c>
      <c r="D633" s="191">
        <v>1391.57</v>
      </c>
      <c r="E633" s="185" t="s">
        <v>4541</v>
      </c>
      <c r="F633" s="186" t="s">
        <v>3302</v>
      </c>
      <c r="G633" s="83">
        <f>VLOOKUP(A633,РАСЧЕТ!$A$3:$AW$828,49,0)</f>
        <v>2393.8823377697777</v>
      </c>
      <c r="H633" s="193">
        <f t="shared" si="9"/>
        <v>1002.3123377697777</v>
      </c>
    </row>
    <row r="634" spans="1:8" ht="12.6" customHeight="1" x14ac:dyDescent="0.3">
      <c r="A634" s="181" t="s">
        <v>1101</v>
      </c>
      <c r="B634" s="182" t="s">
        <v>33</v>
      </c>
      <c r="C634" s="190">
        <v>2516.86</v>
      </c>
      <c r="D634" s="191">
        <v>2516.86</v>
      </c>
      <c r="E634" s="185" t="s">
        <v>4541</v>
      </c>
      <c r="F634" s="186" t="s">
        <v>3267</v>
      </c>
      <c r="G634" s="83">
        <f>VLOOKUP(A634,РАСЧЕТ!$A$3:$AW$828,49,0)</f>
        <v>4329.6760800404008</v>
      </c>
      <c r="H634" s="193">
        <f t="shared" si="9"/>
        <v>1812.8160800404007</v>
      </c>
    </row>
    <row r="635" spans="1:8" ht="12.6" customHeight="1" x14ac:dyDescent="0.3">
      <c r="A635" s="181" t="s">
        <v>1333</v>
      </c>
      <c r="B635" s="182" t="s">
        <v>83</v>
      </c>
      <c r="C635" s="190">
        <v>2997.9</v>
      </c>
      <c r="D635" s="191">
        <v>2997.9</v>
      </c>
      <c r="E635" s="185" t="s">
        <v>4541</v>
      </c>
      <c r="F635" s="186" t="s">
        <v>3305</v>
      </c>
      <c r="G635" s="83">
        <f>VLOOKUP(A635,РАСЧЕТ!$A$3:$AW$828,49,0)</f>
        <v>8966.4172718379559</v>
      </c>
      <c r="H635" s="193">
        <f t="shared" si="9"/>
        <v>5968.5172718379563</v>
      </c>
    </row>
    <row r="636" spans="1:8" ht="12.6" customHeight="1" x14ac:dyDescent="0.3">
      <c r="A636" s="181" t="s">
        <v>1111</v>
      </c>
      <c r="B636" s="182" t="s">
        <v>61</v>
      </c>
      <c r="C636" s="190">
        <v>3418.8</v>
      </c>
      <c r="D636" s="191">
        <v>3418.8</v>
      </c>
      <c r="E636" s="185" t="s">
        <v>4541</v>
      </c>
      <c r="F636" s="186" t="s">
        <v>3307</v>
      </c>
      <c r="G636" s="83">
        <f>VLOOKUP(A636,РАСЧЕТ!$A$3:$AW$828,49,0)</f>
        <v>6479.5772455928409</v>
      </c>
      <c r="H636" s="193">
        <f t="shared" si="9"/>
        <v>3060.7772455928407</v>
      </c>
    </row>
    <row r="637" spans="1:8" ht="12.6" customHeight="1" x14ac:dyDescent="0.3">
      <c r="A637" s="181" t="s">
        <v>1089</v>
      </c>
      <c r="B637" s="182" t="s">
        <v>102</v>
      </c>
      <c r="C637" s="190">
        <v>1580.55</v>
      </c>
      <c r="D637" s="191">
        <v>1580.55</v>
      </c>
      <c r="E637" s="185" t="s">
        <v>4541</v>
      </c>
      <c r="F637" s="186" t="s">
        <v>3274</v>
      </c>
      <c r="G637" s="83">
        <f>VLOOKUP(A637,РАСЧЕТ!$A$3:$AW$828,49,0)</f>
        <v>2367.6465737909366</v>
      </c>
      <c r="H637" s="193">
        <f t="shared" si="9"/>
        <v>787.09657379093665</v>
      </c>
    </row>
    <row r="638" spans="1:8" ht="12.6" customHeight="1" x14ac:dyDescent="0.3">
      <c r="A638" s="181" t="s">
        <v>1189</v>
      </c>
      <c r="B638" s="182" t="s">
        <v>99</v>
      </c>
      <c r="C638" s="183">
        <v>974.96</v>
      </c>
      <c r="D638" s="184">
        <v>974.96</v>
      </c>
      <c r="E638" s="185" t="s">
        <v>4541</v>
      </c>
      <c r="F638" s="186" t="s">
        <v>3275</v>
      </c>
      <c r="G638" s="83">
        <f>VLOOKUP(A638,РАСЧЕТ!$A$3:$AW$828,49,0)</f>
        <v>2207.5261449126838</v>
      </c>
      <c r="H638" s="193">
        <f t="shared" si="9"/>
        <v>1232.5661449126837</v>
      </c>
    </row>
    <row r="639" spans="1:8" ht="12.6" customHeight="1" x14ac:dyDescent="0.3">
      <c r="A639" s="181" t="s">
        <v>700</v>
      </c>
      <c r="B639" s="182" t="s">
        <v>259</v>
      </c>
      <c r="C639" s="190">
        <v>1421.63</v>
      </c>
      <c r="D639" s="191">
        <v>1421.63</v>
      </c>
      <c r="E639" s="185" t="s">
        <v>4541</v>
      </c>
      <c r="F639" s="186" t="s">
        <v>3135</v>
      </c>
      <c r="G639" s="83">
        <f>VLOOKUP(A639,РАСЧЕТ!$A$3:$AW$828,49,0)</f>
        <v>2445.6020179067791</v>
      </c>
      <c r="H639" s="193">
        <f t="shared" si="9"/>
        <v>1023.972017906779</v>
      </c>
    </row>
    <row r="640" spans="1:8" ht="12.6" customHeight="1" x14ac:dyDescent="0.3">
      <c r="A640" s="181" t="s">
        <v>1098</v>
      </c>
      <c r="B640" s="182" t="s">
        <v>298</v>
      </c>
      <c r="C640" s="190">
        <v>1391.57</v>
      </c>
      <c r="D640" s="191">
        <v>1391.57</v>
      </c>
      <c r="E640" s="185" t="s">
        <v>4541</v>
      </c>
      <c r="F640" s="186" t="s">
        <v>3277</v>
      </c>
      <c r="G640" s="83">
        <f>VLOOKUP(A640,РАСЧЕТ!$A$3:$AW$828,49,0)</f>
        <v>2393.8823377697777</v>
      </c>
      <c r="H640" s="193">
        <f t="shared" si="9"/>
        <v>1002.3123377697777</v>
      </c>
    </row>
    <row r="641" spans="1:8" ht="12.6" customHeight="1" x14ac:dyDescent="0.3">
      <c r="A641" s="181" t="s">
        <v>1849</v>
      </c>
      <c r="B641" s="182" t="s">
        <v>179</v>
      </c>
      <c r="C641" s="190">
        <v>2516.86</v>
      </c>
      <c r="D641" s="191">
        <v>2516.86</v>
      </c>
      <c r="E641" s="185" t="s">
        <v>4541</v>
      </c>
      <c r="F641" s="186" t="s">
        <v>3278</v>
      </c>
      <c r="G641" s="83">
        <f>VLOOKUP(A641,РАСЧЕТ!$A$3:$AW$828,49,0)</f>
        <v>4659.388076592053</v>
      </c>
      <c r="H641" s="193">
        <f t="shared" ref="H641:H704" si="10">G641-C641</f>
        <v>2142.5280765920529</v>
      </c>
    </row>
    <row r="642" spans="1:8" ht="12.6" customHeight="1" x14ac:dyDescent="0.3">
      <c r="A642" s="181" t="s">
        <v>1440</v>
      </c>
      <c r="B642" s="182" t="s">
        <v>142</v>
      </c>
      <c r="C642" s="190">
        <v>2997.9</v>
      </c>
      <c r="D642" s="191">
        <v>2997.9</v>
      </c>
      <c r="E642" s="185" t="s">
        <v>4541</v>
      </c>
      <c r="F642" s="186" t="s">
        <v>3279</v>
      </c>
      <c r="G642" s="83">
        <f>VLOOKUP(A642,РАСЧЕТ!$A$3:$AW$828,49,0)</f>
        <v>7942.9993500791415</v>
      </c>
      <c r="H642" s="193">
        <f t="shared" si="10"/>
        <v>4945.099350079141</v>
      </c>
    </row>
    <row r="643" spans="1:8" ht="12.6" customHeight="1" x14ac:dyDescent="0.3">
      <c r="A643" s="181" t="s">
        <v>1159</v>
      </c>
      <c r="B643" s="182" t="s">
        <v>105</v>
      </c>
      <c r="C643" s="190">
        <v>3418.8</v>
      </c>
      <c r="D643" s="191">
        <v>3418.8</v>
      </c>
      <c r="E643" s="185" t="s">
        <v>4541</v>
      </c>
      <c r="F643" s="186" t="s">
        <v>3288</v>
      </c>
      <c r="G643" s="83">
        <f>VLOOKUP(A643,РАСЧЕТ!$A$3:$AW$828,49,0)</f>
        <v>5881.2664841504411</v>
      </c>
      <c r="H643" s="193">
        <f t="shared" si="10"/>
        <v>2462.4664841504409</v>
      </c>
    </row>
    <row r="644" spans="1:8" ht="12.6" customHeight="1" x14ac:dyDescent="0.3">
      <c r="A644" s="181" t="s">
        <v>707</v>
      </c>
      <c r="B644" s="182" t="s">
        <v>273</v>
      </c>
      <c r="C644" s="190">
        <v>1580.55</v>
      </c>
      <c r="D644" s="191">
        <v>1580.55</v>
      </c>
      <c r="E644" s="185" t="s">
        <v>4541</v>
      </c>
      <c r="F644" s="186" t="s">
        <v>3289</v>
      </c>
      <c r="G644" s="83">
        <f>VLOOKUP(A644,РАСЧЕТ!$A$3:$AW$828,49,0)</f>
        <v>1435.664268292594</v>
      </c>
      <c r="H644" s="193">
        <f t="shared" si="10"/>
        <v>-144.88573170740597</v>
      </c>
    </row>
    <row r="645" spans="1:8" ht="12.6" customHeight="1" x14ac:dyDescent="0.3">
      <c r="A645" s="181" t="s">
        <v>1181</v>
      </c>
      <c r="B645" s="182" t="s">
        <v>299</v>
      </c>
      <c r="C645" s="183">
        <v>974.96</v>
      </c>
      <c r="D645" s="184">
        <v>974.96</v>
      </c>
      <c r="E645" s="185" t="s">
        <v>4541</v>
      </c>
      <c r="F645" s="186" t="s">
        <v>3290</v>
      </c>
      <c r="G645" s="83">
        <f>VLOOKUP(A645,РАСЧЕТ!$A$3:$AW$828,49,0)</f>
        <v>1677.195341585616</v>
      </c>
      <c r="H645" s="193">
        <f t="shared" si="10"/>
        <v>702.23534158561597</v>
      </c>
    </row>
    <row r="646" spans="1:8" ht="12.6" customHeight="1" x14ac:dyDescent="0.3">
      <c r="A646" s="181" t="s">
        <v>1242</v>
      </c>
      <c r="B646" s="182" t="s">
        <v>226</v>
      </c>
      <c r="C646" s="190">
        <v>1391.57</v>
      </c>
      <c r="D646" s="191">
        <v>1391.57</v>
      </c>
      <c r="E646" s="185" t="s">
        <v>4541</v>
      </c>
      <c r="F646" s="186" t="s">
        <v>3291</v>
      </c>
      <c r="G646" s="83">
        <f>VLOOKUP(A646,РАСЧЕТ!$A$3:$AW$828,49,0)</f>
        <v>2393.8823377697777</v>
      </c>
      <c r="H646" s="193">
        <f t="shared" si="10"/>
        <v>1002.3123377697777</v>
      </c>
    </row>
    <row r="647" spans="1:8" ht="12.6" customHeight="1" x14ac:dyDescent="0.3">
      <c r="A647" s="181" t="s">
        <v>1226</v>
      </c>
      <c r="B647" s="182" t="s">
        <v>227</v>
      </c>
      <c r="C647" s="190">
        <v>2516.86</v>
      </c>
      <c r="D647" s="191">
        <v>2516.86</v>
      </c>
      <c r="E647" s="185" t="s">
        <v>4541</v>
      </c>
      <c r="F647" s="186" t="s">
        <v>3317</v>
      </c>
      <c r="G647" s="83">
        <f>VLOOKUP(A647,РАСЧЕТ!$A$3:$AW$828,49,0)</f>
        <v>2283.163687750533</v>
      </c>
      <c r="H647" s="193">
        <f t="shared" si="10"/>
        <v>-233.69631224946716</v>
      </c>
    </row>
    <row r="648" spans="1:8" ht="12.6" customHeight="1" x14ac:dyDescent="0.3">
      <c r="A648" s="181" t="s">
        <v>1417</v>
      </c>
      <c r="B648" s="182" t="s">
        <v>84</v>
      </c>
      <c r="C648" s="190">
        <v>2997.9</v>
      </c>
      <c r="D648" s="191">
        <v>2997.9</v>
      </c>
      <c r="E648" s="185" t="s">
        <v>4541</v>
      </c>
      <c r="F648" s="186" t="s">
        <v>3293</v>
      </c>
      <c r="G648" s="83">
        <f>VLOOKUP(A648,РАСЧЕТ!$A$3:$AW$828,49,0)</f>
        <v>4843.0014686697577</v>
      </c>
      <c r="H648" s="193">
        <f t="shared" si="10"/>
        <v>1845.1014686697577</v>
      </c>
    </row>
    <row r="649" spans="1:8" ht="12.6" customHeight="1" x14ac:dyDescent="0.3">
      <c r="A649" s="181" t="s">
        <v>2577</v>
      </c>
      <c r="B649" s="182" t="s">
        <v>90</v>
      </c>
      <c r="C649" s="190">
        <v>3418.8</v>
      </c>
      <c r="D649" s="191">
        <v>3418.8</v>
      </c>
      <c r="E649" s="185" t="s">
        <v>4541</v>
      </c>
      <c r="F649" s="186" t="s">
        <v>3887</v>
      </c>
      <c r="G649" s="83">
        <f>VLOOKUP(A649,РАСЧЕТ!$A$3:$AW$828,49,0)</f>
        <v>4770.9430188458773</v>
      </c>
      <c r="H649" s="193">
        <f t="shared" si="10"/>
        <v>1352.1430188458771</v>
      </c>
    </row>
    <row r="650" spans="1:8" ht="12.6" customHeight="1" x14ac:dyDescent="0.3">
      <c r="A650" s="181" t="s">
        <v>1276</v>
      </c>
      <c r="B650" s="182" t="s">
        <v>186</v>
      </c>
      <c r="C650" s="190">
        <v>1576.25</v>
      </c>
      <c r="D650" s="191">
        <v>1576.25</v>
      </c>
      <c r="E650" s="185" t="s">
        <v>4541</v>
      </c>
      <c r="F650" s="186" t="s">
        <v>3136</v>
      </c>
      <c r="G650" s="83">
        <f>VLOOKUP(A650,РАСЧЕТ!$A$3:$AW$828,49,0)</f>
        <v>2711.5889443256433</v>
      </c>
      <c r="H650" s="193">
        <f t="shared" si="10"/>
        <v>1135.3389443256433</v>
      </c>
    </row>
    <row r="651" spans="1:8" ht="12.6" customHeight="1" x14ac:dyDescent="0.3">
      <c r="A651" s="181" t="s">
        <v>1105</v>
      </c>
      <c r="B651" s="182" t="s">
        <v>279</v>
      </c>
      <c r="C651" s="190">
        <v>1580.55</v>
      </c>
      <c r="D651" s="191">
        <v>1580.55</v>
      </c>
      <c r="E651" s="185" t="s">
        <v>4541</v>
      </c>
      <c r="F651" s="186" t="s">
        <v>3300</v>
      </c>
      <c r="G651" s="83">
        <f>VLOOKUP(A651,РАСЧЕТ!$A$3:$AW$828,49,0)</f>
        <v>2718.9774700595008</v>
      </c>
      <c r="H651" s="193">
        <f t="shared" si="10"/>
        <v>1138.4274700595008</v>
      </c>
    </row>
    <row r="652" spans="1:8" ht="12.6" customHeight="1" x14ac:dyDescent="0.3">
      <c r="A652" s="181" t="s">
        <v>690</v>
      </c>
      <c r="B652" s="182" t="s">
        <v>106</v>
      </c>
      <c r="C652" s="183">
        <v>974.96</v>
      </c>
      <c r="D652" s="184">
        <v>974.96</v>
      </c>
      <c r="E652" s="185" t="s">
        <v>4541</v>
      </c>
      <c r="F652" s="186" t="s">
        <v>3301</v>
      </c>
      <c r="G652" s="83">
        <f>VLOOKUP(A652,РАСЧЕТ!$A$3:$AW$828,49,0)</f>
        <v>1677.195341585616</v>
      </c>
      <c r="H652" s="193">
        <f t="shared" si="10"/>
        <v>702.23534158561597</v>
      </c>
    </row>
    <row r="653" spans="1:8" ht="12.6" customHeight="1" x14ac:dyDescent="0.3">
      <c r="A653" s="181" t="s">
        <v>678</v>
      </c>
      <c r="B653" s="182" t="s">
        <v>197</v>
      </c>
      <c r="C653" s="190">
        <v>1391.57</v>
      </c>
      <c r="D653" s="191">
        <v>1391.57</v>
      </c>
      <c r="E653" s="185" t="s">
        <v>4541</v>
      </c>
      <c r="F653" s="186" t="s">
        <v>3303</v>
      </c>
      <c r="G653" s="83">
        <f>VLOOKUP(A653,РАСЧЕТ!$A$3:$AW$828,49,0)</f>
        <v>2393.8823377697777</v>
      </c>
      <c r="H653" s="193">
        <f t="shared" si="10"/>
        <v>1002.3123377697777</v>
      </c>
    </row>
    <row r="654" spans="1:8" ht="12.6" customHeight="1" x14ac:dyDescent="0.3">
      <c r="A654" s="181" t="s">
        <v>1520</v>
      </c>
      <c r="B654" s="182" t="s">
        <v>175</v>
      </c>
      <c r="C654" s="190">
        <v>2516.86</v>
      </c>
      <c r="D654" s="191">
        <v>2516.86</v>
      </c>
      <c r="E654" s="185" t="s">
        <v>4541</v>
      </c>
      <c r="F654" s="186" t="s">
        <v>3304</v>
      </c>
      <c r="G654" s="83">
        <f>VLOOKUP(A654,РАСЧЕТ!$A$3:$AW$828,49,0)</f>
        <v>2263.3342769952492</v>
      </c>
      <c r="H654" s="193">
        <f t="shared" si="10"/>
        <v>-253.52572300475094</v>
      </c>
    </row>
    <row r="655" spans="1:8" ht="12.6" customHeight="1" x14ac:dyDescent="0.3">
      <c r="A655" s="181" t="s">
        <v>1099</v>
      </c>
      <c r="B655" s="182" t="s">
        <v>283</v>
      </c>
      <c r="C655" s="190">
        <v>2997.9</v>
      </c>
      <c r="D655" s="191">
        <v>2997.9</v>
      </c>
      <c r="E655" s="185" t="s">
        <v>4541</v>
      </c>
      <c r="F655" s="186" t="s">
        <v>3306</v>
      </c>
      <c r="G655" s="83">
        <f>VLOOKUP(A655,РАСЧЕТ!$A$3:$AW$828,49,0)</f>
        <v>6397.4069450978477</v>
      </c>
      <c r="H655" s="193">
        <f t="shared" si="10"/>
        <v>3399.5069450978476</v>
      </c>
    </row>
    <row r="656" spans="1:8" ht="12.6" customHeight="1" x14ac:dyDescent="0.3">
      <c r="A656" s="181" t="s">
        <v>1438</v>
      </c>
      <c r="B656" s="182" t="s">
        <v>341</v>
      </c>
      <c r="C656" s="190">
        <v>3418.8</v>
      </c>
      <c r="D656" s="191">
        <v>3418.8</v>
      </c>
      <c r="E656" s="185" t="s">
        <v>4541</v>
      </c>
      <c r="F656" s="186" t="s">
        <v>3324</v>
      </c>
      <c r="G656" s="83">
        <f>VLOOKUP(A656,РАСЧЕТ!$A$3:$AW$828,49,0)</f>
        <v>5881.2664841504411</v>
      </c>
      <c r="H656" s="193">
        <f t="shared" si="10"/>
        <v>2462.4664841504409</v>
      </c>
    </row>
    <row r="657" spans="1:8" ht="12.6" customHeight="1" x14ac:dyDescent="0.3">
      <c r="A657" s="181" t="s">
        <v>1253</v>
      </c>
      <c r="B657" s="182" t="s">
        <v>50</v>
      </c>
      <c r="C657" s="190">
        <v>1580.55</v>
      </c>
      <c r="D657" s="191">
        <v>1580.55</v>
      </c>
      <c r="E657" s="185" t="s">
        <v>4541</v>
      </c>
      <c r="F657" s="186" t="s">
        <v>3314</v>
      </c>
      <c r="G657" s="83">
        <f>VLOOKUP(A657,РАСЧЕТ!$A$3:$AW$828,49,0)</f>
        <v>4059.7562915751623</v>
      </c>
      <c r="H657" s="193">
        <f t="shared" si="10"/>
        <v>2479.2062915751621</v>
      </c>
    </row>
    <row r="658" spans="1:8" ht="12.6" customHeight="1" x14ac:dyDescent="0.3">
      <c r="A658" s="181" t="s">
        <v>1939</v>
      </c>
      <c r="B658" s="182" t="s">
        <v>198</v>
      </c>
      <c r="C658" s="183">
        <v>974.96</v>
      </c>
      <c r="D658" s="184">
        <v>974.96</v>
      </c>
      <c r="E658" s="185" t="s">
        <v>4541</v>
      </c>
      <c r="F658" s="186" t="s">
        <v>3315</v>
      </c>
      <c r="G658" s="83">
        <f>VLOOKUP(A658,РАСЧЕТ!$A$3:$AW$828,49,0)</f>
        <v>876.75235644696511</v>
      </c>
      <c r="H658" s="193">
        <f t="shared" si="10"/>
        <v>-98.207643553034927</v>
      </c>
    </row>
    <row r="659" spans="1:8" ht="12.6" customHeight="1" x14ac:dyDescent="0.3">
      <c r="A659" s="181" t="s">
        <v>1511</v>
      </c>
      <c r="B659" s="182" t="s">
        <v>104</v>
      </c>
      <c r="C659" s="190">
        <v>1391.57</v>
      </c>
      <c r="D659" s="191">
        <v>1391.57</v>
      </c>
      <c r="E659" s="185" t="s">
        <v>4541</v>
      </c>
      <c r="F659" s="186" t="s">
        <v>3329</v>
      </c>
      <c r="G659" s="83">
        <f>VLOOKUP(A659,РАСЧЕТ!$A$3:$AW$828,49,0)</f>
        <v>2393.8823377697777</v>
      </c>
      <c r="H659" s="193">
        <f t="shared" si="10"/>
        <v>1002.3123377697777</v>
      </c>
    </row>
    <row r="660" spans="1:8" ht="12.6" customHeight="1" x14ac:dyDescent="0.3">
      <c r="A660" s="181" t="s">
        <v>1538</v>
      </c>
      <c r="B660" s="182" t="s">
        <v>163</v>
      </c>
      <c r="C660" s="190">
        <v>2516.86</v>
      </c>
      <c r="D660" s="191">
        <v>2516.86</v>
      </c>
      <c r="E660" s="185" t="s">
        <v>4541</v>
      </c>
      <c r="F660" s="186" t="s">
        <v>3316</v>
      </c>
      <c r="G660" s="83">
        <f>VLOOKUP(A660,РАСЧЕТ!$A$3:$AW$828,49,0)</f>
        <v>4329.6760800404008</v>
      </c>
      <c r="H660" s="193">
        <f t="shared" si="10"/>
        <v>1812.8160800404007</v>
      </c>
    </row>
    <row r="661" spans="1:8" ht="12.6" customHeight="1" x14ac:dyDescent="0.3">
      <c r="A661" s="181" t="s">
        <v>834</v>
      </c>
      <c r="B661" s="182" t="s">
        <v>177</v>
      </c>
      <c r="C661" s="190">
        <v>3367.26</v>
      </c>
      <c r="D661" s="191">
        <v>3367.26</v>
      </c>
      <c r="E661" s="185" t="s">
        <v>4541</v>
      </c>
      <c r="F661" s="186" t="s">
        <v>3138</v>
      </c>
      <c r="G661" s="83">
        <f>VLOOKUP(A661,РАСЧЕТ!$A$3:$AW$828,49,0)</f>
        <v>7152.5960602462728</v>
      </c>
      <c r="H661" s="193">
        <f t="shared" si="10"/>
        <v>3785.3360602462726</v>
      </c>
    </row>
    <row r="662" spans="1:8" ht="12.6" customHeight="1" x14ac:dyDescent="0.3">
      <c r="A662" s="181" t="s">
        <v>1153</v>
      </c>
      <c r="B662" s="182" t="s">
        <v>121</v>
      </c>
      <c r="C662" s="190">
        <v>2997.9</v>
      </c>
      <c r="D662" s="191">
        <v>2997.9</v>
      </c>
      <c r="E662" s="185" t="s">
        <v>4541</v>
      </c>
      <c r="F662" s="186" t="s">
        <v>3318</v>
      </c>
      <c r="G662" s="83">
        <f>VLOOKUP(A662,РАСЧЕТ!$A$3:$AW$828,49,0)</f>
        <v>5999.7170960613175</v>
      </c>
      <c r="H662" s="193">
        <f t="shared" si="10"/>
        <v>3001.8170960613174</v>
      </c>
    </row>
    <row r="663" spans="1:8" ht="12.6" customHeight="1" x14ac:dyDescent="0.3">
      <c r="A663" s="181" t="s">
        <v>1914</v>
      </c>
      <c r="B663" s="182" t="s">
        <v>207</v>
      </c>
      <c r="C663" s="190">
        <v>3418.8</v>
      </c>
      <c r="D663" s="191">
        <v>3418.8</v>
      </c>
      <c r="E663" s="185" t="s">
        <v>4541</v>
      </c>
      <c r="F663" s="186" t="s">
        <v>3325</v>
      </c>
      <c r="G663" s="83">
        <f>VLOOKUP(A663,РАСЧЕТ!$A$3:$AW$828,49,0)</f>
        <v>5881.2664841504411</v>
      </c>
      <c r="H663" s="193">
        <f t="shared" si="10"/>
        <v>2462.4664841504409</v>
      </c>
    </row>
    <row r="664" spans="1:8" ht="12.6" customHeight="1" x14ac:dyDescent="0.3">
      <c r="A664" s="181" t="s">
        <v>1442</v>
      </c>
      <c r="B664" s="182" t="s">
        <v>54</v>
      </c>
      <c r="C664" s="190">
        <v>1580.55</v>
      </c>
      <c r="D664" s="191">
        <v>1580.55</v>
      </c>
      <c r="E664" s="185" t="s">
        <v>4541</v>
      </c>
      <c r="F664" s="186" t="s">
        <v>3326</v>
      </c>
      <c r="G664" s="83">
        <f>VLOOKUP(A664,РАСЧЕТ!$A$3:$AW$828,49,0)</f>
        <v>2822.6213872316171</v>
      </c>
      <c r="H664" s="193">
        <f t="shared" si="10"/>
        <v>1242.0713872316171</v>
      </c>
    </row>
    <row r="665" spans="1:8" ht="12.6" customHeight="1" x14ac:dyDescent="0.3">
      <c r="A665" s="181" t="s">
        <v>1488</v>
      </c>
      <c r="B665" s="182" t="s">
        <v>280</v>
      </c>
      <c r="C665" s="183">
        <v>974.96</v>
      </c>
      <c r="D665" s="184">
        <v>974.96</v>
      </c>
      <c r="E665" s="185" t="s">
        <v>4541</v>
      </c>
      <c r="F665" s="186" t="s">
        <v>3327</v>
      </c>
      <c r="G665" s="83">
        <f>VLOOKUP(A665,РАСЧЕТ!$A$3:$AW$828,49,0)</f>
        <v>1677.195341585616</v>
      </c>
      <c r="H665" s="193">
        <f t="shared" si="10"/>
        <v>702.23534158561597</v>
      </c>
    </row>
    <row r="666" spans="1:8" ht="12.6" customHeight="1" x14ac:dyDescent="0.3">
      <c r="A666" s="181" t="s">
        <v>1334</v>
      </c>
      <c r="B666" s="182" t="s">
        <v>65</v>
      </c>
      <c r="C666" s="190">
        <v>1391.57</v>
      </c>
      <c r="D666" s="191">
        <v>1391.57</v>
      </c>
      <c r="E666" s="185" t="s">
        <v>4541</v>
      </c>
      <c r="F666" s="186" t="s">
        <v>3328</v>
      </c>
      <c r="G666" s="83">
        <f>VLOOKUP(A666,РАСЧЕТ!$A$3:$AW$828,49,0)</f>
        <v>2393.8823377697777</v>
      </c>
      <c r="H666" s="193">
        <f t="shared" si="10"/>
        <v>1002.3123377697777</v>
      </c>
    </row>
    <row r="667" spans="1:8" ht="12.6" customHeight="1" x14ac:dyDescent="0.3">
      <c r="A667" s="181" t="s">
        <v>1278</v>
      </c>
      <c r="B667" s="182" t="s">
        <v>260</v>
      </c>
      <c r="C667" s="190">
        <v>2516.86</v>
      </c>
      <c r="D667" s="191">
        <v>2516.86</v>
      </c>
      <c r="E667" s="185" t="s">
        <v>4541</v>
      </c>
      <c r="F667" s="186" t="s">
        <v>3330</v>
      </c>
      <c r="G667" s="83">
        <f>VLOOKUP(A667,РАСЧЕТ!$A$3:$AW$828,49,0)</f>
        <v>2572.8934115638481</v>
      </c>
      <c r="H667" s="193">
        <f t="shared" si="10"/>
        <v>56.033411563847949</v>
      </c>
    </row>
    <row r="668" spans="1:8" ht="12.6" customHeight="1" x14ac:dyDescent="0.3">
      <c r="A668" s="181" t="s">
        <v>1525</v>
      </c>
      <c r="B668" s="182" t="s">
        <v>94</v>
      </c>
      <c r="C668" s="190">
        <v>2997.9</v>
      </c>
      <c r="D668" s="191">
        <v>2997.9</v>
      </c>
      <c r="E668" s="185" t="s">
        <v>4541</v>
      </c>
      <c r="F668" s="186" t="s">
        <v>3331</v>
      </c>
      <c r="G668" s="83">
        <f>VLOOKUP(A668,РАСЧЕТ!$A$3:$AW$828,49,0)</f>
        <v>5157.1909622324229</v>
      </c>
      <c r="H668" s="193">
        <f t="shared" si="10"/>
        <v>2159.2909622324228</v>
      </c>
    </row>
    <row r="669" spans="1:8" ht="12.6" customHeight="1" x14ac:dyDescent="0.3">
      <c r="A669" s="181" t="s">
        <v>1421</v>
      </c>
      <c r="B669" s="182" t="s">
        <v>217</v>
      </c>
      <c r="C669" s="190">
        <v>4797.49</v>
      </c>
      <c r="D669" s="191">
        <v>4797.49</v>
      </c>
      <c r="E669" s="185" t="s">
        <v>4541</v>
      </c>
      <c r="F669" s="186" t="s">
        <v>3334</v>
      </c>
      <c r="G669" s="83">
        <f>VLOOKUP(A669,РАСЧЕТ!$A$3:$AW$828,49,0)</f>
        <v>8252.9832447186473</v>
      </c>
      <c r="H669" s="193">
        <f t="shared" si="10"/>
        <v>3455.4932447186475</v>
      </c>
    </row>
    <row r="670" spans="1:8" ht="12.6" customHeight="1" x14ac:dyDescent="0.3">
      <c r="A670" s="181" t="s">
        <v>1309</v>
      </c>
      <c r="B670" s="182" t="s">
        <v>295</v>
      </c>
      <c r="C670" s="190">
        <v>2190.44</v>
      </c>
      <c r="D670" s="191">
        <v>2190.44</v>
      </c>
      <c r="E670" s="185" t="s">
        <v>4541</v>
      </c>
      <c r="F670" s="186" t="s">
        <v>3335</v>
      </c>
      <c r="G670" s="83">
        <f>VLOOKUP(A670,РАСЧЕТ!$A$3:$AW$828,49,0)</f>
        <v>3768.1481242672426</v>
      </c>
      <c r="H670" s="193">
        <f t="shared" si="10"/>
        <v>1577.7081242672425</v>
      </c>
    </row>
    <row r="671" spans="1:8" ht="12.6" customHeight="1" x14ac:dyDescent="0.3">
      <c r="A671" s="181" t="s">
        <v>2609</v>
      </c>
      <c r="B671" s="182" t="s">
        <v>303</v>
      </c>
      <c r="C671" s="190">
        <v>1348.63</v>
      </c>
      <c r="D671" s="191">
        <v>1348.63</v>
      </c>
      <c r="E671" s="185" t="s">
        <v>4541</v>
      </c>
      <c r="F671" s="186" t="s">
        <v>3915</v>
      </c>
      <c r="G671" s="83">
        <f>VLOOKUP(A671,РАСЧЕТ!$A$3:$AW$828,49,0)</f>
        <v>2319.9970804312038</v>
      </c>
      <c r="H671" s="193">
        <f t="shared" si="10"/>
        <v>971.3670804312037</v>
      </c>
    </row>
    <row r="672" spans="1:8" ht="12.6" customHeight="1" x14ac:dyDescent="0.3">
      <c r="A672" s="181" t="s">
        <v>1154</v>
      </c>
      <c r="B672" s="182" t="s">
        <v>131</v>
      </c>
      <c r="C672" s="190">
        <v>3118.15</v>
      </c>
      <c r="D672" s="191">
        <v>3118.15</v>
      </c>
      <c r="E672" s="185" t="s">
        <v>4541</v>
      </c>
      <c r="F672" s="186" t="s">
        <v>3147</v>
      </c>
      <c r="G672" s="83">
        <f>VLOOKUP(A672,РАСЧЕТ!$A$3:$AW$828,49,0)</f>
        <v>2804.0626025572537</v>
      </c>
      <c r="H672" s="193">
        <f t="shared" si="10"/>
        <v>-314.08739744274635</v>
      </c>
    </row>
    <row r="673" spans="1:8" ht="12.6" customHeight="1" x14ac:dyDescent="0.3">
      <c r="A673" s="181" t="s">
        <v>1176</v>
      </c>
      <c r="B673" s="182" t="s">
        <v>190</v>
      </c>
      <c r="C673" s="190">
        <v>1967.1</v>
      </c>
      <c r="D673" s="191">
        <v>1967.1</v>
      </c>
      <c r="E673" s="185" t="s">
        <v>4541</v>
      </c>
      <c r="F673" s="186" t="s">
        <v>3336</v>
      </c>
      <c r="G673" s="83">
        <f>VLOOKUP(A673,РАСЧЕТ!$A$3:$AW$828,49,0)</f>
        <v>3383.9447861066606</v>
      </c>
      <c r="H673" s="193">
        <f t="shared" si="10"/>
        <v>1416.8447861066606</v>
      </c>
    </row>
    <row r="674" spans="1:8" ht="12.6" customHeight="1" x14ac:dyDescent="0.3">
      <c r="A674" s="181" t="s">
        <v>1526</v>
      </c>
      <c r="B674" s="182" t="s">
        <v>43</v>
      </c>
      <c r="C674" s="190">
        <v>3521.88</v>
      </c>
      <c r="D674" s="191">
        <v>3521.88</v>
      </c>
      <c r="E674" s="185" t="s">
        <v>4541</v>
      </c>
      <c r="F674" s="186" t="s">
        <v>3337</v>
      </c>
      <c r="G674" s="83">
        <f>VLOOKUP(A674,РАСЧЕТ!$A$3:$AW$828,49,0)</f>
        <v>6058.5911017630178</v>
      </c>
      <c r="H674" s="193">
        <f t="shared" si="10"/>
        <v>2536.7111017630177</v>
      </c>
    </row>
    <row r="675" spans="1:8" ht="12.6" customHeight="1" x14ac:dyDescent="0.3">
      <c r="A675" s="181" t="s">
        <v>1243</v>
      </c>
      <c r="B675" s="182" t="s">
        <v>103</v>
      </c>
      <c r="C675" s="190">
        <v>4213.37</v>
      </c>
      <c r="D675" s="191">
        <v>4213.37</v>
      </c>
      <c r="E675" s="185" t="s">
        <v>4541</v>
      </c>
      <c r="F675" s="186" t="s">
        <v>3338</v>
      </c>
      <c r="G675" s="83">
        <f>VLOOKUP(A675,РАСЧЕТ!$A$3:$AW$828,49,0)</f>
        <v>7248.1437449140485</v>
      </c>
      <c r="H675" s="193">
        <f t="shared" si="10"/>
        <v>3034.7737449140486</v>
      </c>
    </row>
    <row r="676" spans="1:8" ht="12.6" customHeight="1" x14ac:dyDescent="0.3">
      <c r="A676" s="181" t="s">
        <v>2574</v>
      </c>
      <c r="B676" s="182" t="s">
        <v>326</v>
      </c>
      <c r="C676" s="190">
        <v>3453.16</v>
      </c>
      <c r="D676" s="191">
        <v>3453.16</v>
      </c>
      <c r="E676" s="185" t="s">
        <v>4541</v>
      </c>
      <c r="F676" s="186" t="s">
        <v>3885</v>
      </c>
      <c r="G676" s="83">
        <f>VLOOKUP(A676,РАСЧЕТ!$A$3:$AW$828,49,0)</f>
        <v>5940.3746900213009</v>
      </c>
      <c r="H676" s="193">
        <f t="shared" si="10"/>
        <v>2487.2146900213011</v>
      </c>
    </row>
    <row r="677" spans="1:8" ht="12.6" customHeight="1" x14ac:dyDescent="0.3">
      <c r="A677" s="181" t="s">
        <v>1512</v>
      </c>
      <c r="B677" s="182" t="s">
        <v>256</v>
      </c>
      <c r="C677" s="190">
        <v>2199.0300000000002</v>
      </c>
      <c r="D677" s="191">
        <v>2199.0300000000002</v>
      </c>
      <c r="E677" s="185" t="s">
        <v>4541</v>
      </c>
      <c r="F677" s="186" t="s">
        <v>3339</v>
      </c>
      <c r="G677" s="83">
        <f>VLOOKUP(A677,РАСЧЕТ!$A$3:$AW$828,49,0)</f>
        <v>3676.2402548532227</v>
      </c>
      <c r="H677" s="193">
        <f t="shared" si="10"/>
        <v>1477.2102548532225</v>
      </c>
    </row>
    <row r="678" spans="1:8" ht="12.6" customHeight="1" x14ac:dyDescent="0.3">
      <c r="A678" s="181" t="s">
        <v>1187</v>
      </c>
      <c r="B678" s="182" t="s">
        <v>64</v>
      </c>
      <c r="C678" s="190">
        <v>2186.14</v>
      </c>
      <c r="D678" s="191">
        <v>2186.14</v>
      </c>
      <c r="E678" s="185" t="s">
        <v>4541</v>
      </c>
      <c r="F678" s="186" t="s">
        <v>3340</v>
      </c>
      <c r="G678" s="83">
        <f>VLOOKUP(A678,РАСЧЕТ!$A$3:$AW$828,49,0)</f>
        <v>3760.7595985333851</v>
      </c>
      <c r="H678" s="193">
        <f t="shared" si="10"/>
        <v>1574.6195985333852</v>
      </c>
    </row>
    <row r="679" spans="1:8" ht="12.6" customHeight="1" x14ac:dyDescent="0.3">
      <c r="A679" s="181" t="s">
        <v>1102</v>
      </c>
      <c r="B679" s="182" t="s">
        <v>66</v>
      </c>
      <c r="C679" s="190">
        <v>3165.4</v>
      </c>
      <c r="D679" s="191">
        <v>3165.4</v>
      </c>
      <c r="E679" s="185" t="s">
        <v>4541</v>
      </c>
      <c r="F679" s="186" t="s">
        <v>3341</v>
      </c>
      <c r="G679" s="83">
        <f>VLOOKUP(A679,РАСЧЕТ!$A$3:$AW$828,49,0)</f>
        <v>5445.3434658528595</v>
      </c>
      <c r="H679" s="193">
        <f t="shared" si="10"/>
        <v>2279.9434658528594</v>
      </c>
    </row>
    <row r="680" spans="1:8" ht="12.6" customHeight="1" x14ac:dyDescent="0.3">
      <c r="A680" s="181" t="s">
        <v>2198</v>
      </c>
      <c r="B680" s="182" t="s">
        <v>210</v>
      </c>
      <c r="C680" s="190">
        <v>3393.03</v>
      </c>
      <c r="D680" s="191">
        <v>3393.03</v>
      </c>
      <c r="E680" s="185" t="s">
        <v>4541</v>
      </c>
      <c r="F680" s="186" t="s">
        <v>3342</v>
      </c>
      <c r="G680" s="83">
        <f>VLOOKUP(A680,РАСЧЕТ!$A$3:$AW$828,49,0)</f>
        <v>5675.3447175253104</v>
      </c>
      <c r="H680" s="193">
        <f t="shared" si="10"/>
        <v>2282.3147175253102</v>
      </c>
    </row>
    <row r="681" spans="1:8" ht="12.6" customHeight="1" x14ac:dyDescent="0.3">
      <c r="A681" s="181" t="s">
        <v>1441</v>
      </c>
      <c r="B681" s="182" t="s">
        <v>305</v>
      </c>
      <c r="C681" s="190">
        <v>2151.7800000000002</v>
      </c>
      <c r="D681" s="191">
        <v>2151.7800000000002</v>
      </c>
      <c r="E681" s="185" t="s">
        <v>4541</v>
      </c>
      <c r="F681" s="186" t="s">
        <v>3359</v>
      </c>
      <c r="G681" s="83">
        <f>VLOOKUP(A681,РАСЧЕТ!$A$3:$AW$828,49,0)</f>
        <v>3701.6513926625271</v>
      </c>
      <c r="H681" s="193">
        <f t="shared" si="10"/>
        <v>1549.8713926625269</v>
      </c>
    </row>
    <row r="682" spans="1:8" ht="12.6" customHeight="1" x14ac:dyDescent="0.3">
      <c r="A682" s="181" t="s">
        <v>1090</v>
      </c>
      <c r="B682" s="182" t="s">
        <v>174</v>
      </c>
      <c r="C682" s="190">
        <v>2138.9</v>
      </c>
      <c r="D682" s="191">
        <v>2138.9</v>
      </c>
      <c r="E682" s="185" t="s">
        <v>4541</v>
      </c>
      <c r="F682" s="186" t="s">
        <v>3360</v>
      </c>
      <c r="G682" s="83">
        <f>VLOOKUP(A682,РАСЧЕТ!$A$3:$AW$828,49,0)</f>
        <v>4829.5582105076419</v>
      </c>
      <c r="H682" s="193">
        <f t="shared" si="10"/>
        <v>2690.6582105076418</v>
      </c>
    </row>
    <row r="683" spans="1:8" ht="12.6" customHeight="1" x14ac:dyDescent="0.3">
      <c r="A683" s="181" t="s">
        <v>1182</v>
      </c>
      <c r="B683" s="182" t="s">
        <v>228</v>
      </c>
      <c r="C683" s="190">
        <v>2452.4299999999998</v>
      </c>
      <c r="D683" s="191">
        <v>2452.4299999999998</v>
      </c>
      <c r="E683" s="185" t="s">
        <v>4541</v>
      </c>
      <c r="F683" s="186" t="s">
        <v>3148</v>
      </c>
      <c r="G683" s="83">
        <f>VLOOKUP(A683,РАСЧЕТ!$A$3:$AW$828,49,0)</f>
        <v>4218.848194032541</v>
      </c>
      <c r="H683" s="193">
        <f t="shared" si="10"/>
        <v>1766.4181940325411</v>
      </c>
    </row>
    <row r="684" spans="1:8" ht="12.6" customHeight="1" x14ac:dyDescent="0.3">
      <c r="A684" s="181" t="s">
        <v>1409</v>
      </c>
      <c r="B684" s="182" t="s">
        <v>101</v>
      </c>
      <c r="C684" s="190">
        <v>3109.57</v>
      </c>
      <c r="D684" s="191">
        <v>3109.57</v>
      </c>
      <c r="E684" s="185" t="s">
        <v>4541</v>
      </c>
      <c r="F684" s="186" t="s">
        <v>3346</v>
      </c>
      <c r="G684" s="83">
        <f>VLOOKUP(A684,РАСЧЕТ!$A$3:$AW$828,49,0)</f>
        <v>5349.2926313127136</v>
      </c>
      <c r="H684" s="193">
        <f t="shared" si="10"/>
        <v>2239.7226313127135</v>
      </c>
    </row>
    <row r="685" spans="1:8" ht="12.6" customHeight="1" x14ac:dyDescent="0.3">
      <c r="A685" s="181" t="s">
        <v>2118</v>
      </c>
      <c r="B685" s="182" t="s">
        <v>114</v>
      </c>
      <c r="C685" s="190">
        <v>3393.03</v>
      </c>
      <c r="D685" s="191">
        <v>3393.03</v>
      </c>
      <c r="E685" s="185" t="s">
        <v>4541</v>
      </c>
      <c r="F685" s="186" t="s">
        <v>3376</v>
      </c>
      <c r="G685" s="83">
        <f>VLOOKUP(A685,РАСЧЕТ!$A$3:$AW$828,49,0)</f>
        <v>5836.9353297472971</v>
      </c>
      <c r="H685" s="193">
        <f t="shared" si="10"/>
        <v>2443.9053297472969</v>
      </c>
    </row>
    <row r="686" spans="1:8" ht="12.6" customHeight="1" x14ac:dyDescent="0.3">
      <c r="A686" s="181" t="s">
        <v>2199</v>
      </c>
      <c r="B686" s="182" t="s">
        <v>111</v>
      </c>
      <c r="C686" s="190">
        <v>2151.7800000000002</v>
      </c>
      <c r="D686" s="191">
        <v>2151.7800000000002</v>
      </c>
      <c r="E686" s="185" t="s">
        <v>4541</v>
      </c>
      <c r="F686" s="186" t="s">
        <v>3377</v>
      </c>
      <c r="G686" s="83">
        <f>VLOOKUP(A686,РАСЧЕТ!$A$3:$AW$828,49,0)</f>
        <v>1935.0349364754607</v>
      </c>
      <c r="H686" s="193">
        <f t="shared" si="10"/>
        <v>-216.74506352453955</v>
      </c>
    </row>
    <row r="687" spans="1:8" ht="12.6" customHeight="1" x14ac:dyDescent="0.3">
      <c r="A687" s="181" t="s">
        <v>1160</v>
      </c>
      <c r="B687" s="182" t="s">
        <v>173</v>
      </c>
      <c r="C687" s="190">
        <v>2138.9</v>
      </c>
      <c r="D687" s="191">
        <v>2138.9</v>
      </c>
      <c r="E687" s="185" t="s">
        <v>4541</v>
      </c>
      <c r="F687" s="186" t="s">
        <v>3378</v>
      </c>
      <c r="G687" s="83">
        <f>VLOOKUP(A687,РАСЧЕТ!$A$3:$AW$828,49,0)</f>
        <v>3679.4858154609551</v>
      </c>
      <c r="H687" s="193">
        <f t="shared" si="10"/>
        <v>1540.585815460955</v>
      </c>
    </row>
    <row r="688" spans="1:8" ht="12.6" customHeight="1" x14ac:dyDescent="0.3">
      <c r="A688" s="181" t="s">
        <v>1439</v>
      </c>
      <c r="B688" s="182" t="s">
        <v>338</v>
      </c>
      <c r="C688" s="190">
        <v>3109.57</v>
      </c>
      <c r="D688" s="191">
        <v>3109.57</v>
      </c>
      <c r="E688" s="185" t="s">
        <v>4541</v>
      </c>
      <c r="F688" s="186" t="s">
        <v>3379</v>
      </c>
      <c r="G688" s="83">
        <f>VLOOKUP(A688,РАСЧЕТ!$A$3:$AW$828,49,0)</f>
        <v>5352.1286317620061</v>
      </c>
      <c r="H688" s="193">
        <f t="shared" si="10"/>
        <v>2242.5586317620059</v>
      </c>
    </row>
    <row r="689" spans="1:8" ht="12.6" customHeight="1" x14ac:dyDescent="0.3">
      <c r="A689" s="181" t="s">
        <v>591</v>
      </c>
      <c r="B689" s="182" t="s">
        <v>166</v>
      </c>
      <c r="C689" s="190">
        <v>3393.03</v>
      </c>
      <c r="D689" s="191">
        <v>3393.03</v>
      </c>
      <c r="E689" s="185" t="s">
        <v>4541</v>
      </c>
      <c r="F689" s="186" t="s">
        <v>3351</v>
      </c>
      <c r="G689" s="83">
        <f>VLOOKUP(A689,РАСЧЕТ!$A$3:$AW$828,49,0)</f>
        <v>4607.8614385325254</v>
      </c>
      <c r="H689" s="193">
        <f t="shared" si="10"/>
        <v>1214.8314385325252</v>
      </c>
    </row>
    <row r="690" spans="1:8" ht="12.6" customHeight="1" x14ac:dyDescent="0.3">
      <c r="A690" s="181" t="s">
        <v>1254</v>
      </c>
      <c r="B690" s="182" t="s">
        <v>255</v>
      </c>
      <c r="C690" s="190">
        <v>2151.7800000000002</v>
      </c>
      <c r="D690" s="191">
        <v>2151.7800000000002</v>
      </c>
      <c r="E690" s="185" t="s">
        <v>4541</v>
      </c>
      <c r="F690" s="186" t="s">
        <v>3396</v>
      </c>
      <c r="G690" s="83">
        <f>VLOOKUP(A690,РАСЧЕТ!$A$3:$AW$828,49,0)</f>
        <v>5363.3197292778759</v>
      </c>
      <c r="H690" s="193">
        <f t="shared" si="10"/>
        <v>3211.5397292778757</v>
      </c>
    </row>
    <row r="691" spans="1:8" ht="12.6" customHeight="1" x14ac:dyDescent="0.3">
      <c r="A691" s="181" t="s">
        <v>1106</v>
      </c>
      <c r="B691" s="182" t="s">
        <v>221</v>
      </c>
      <c r="C691" s="190">
        <v>2138.9</v>
      </c>
      <c r="D691" s="191">
        <v>2138.9</v>
      </c>
      <c r="E691" s="185" t="s">
        <v>4541</v>
      </c>
      <c r="F691" s="186" t="s">
        <v>3397</v>
      </c>
      <c r="G691" s="83">
        <f>VLOOKUP(A691,РАСЧЕТ!$A$3:$AW$828,49,0)</f>
        <v>3679.4858154609551</v>
      </c>
      <c r="H691" s="193">
        <f t="shared" si="10"/>
        <v>1540.585815460955</v>
      </c>
    </row>
    <row r="692" spans="1:8" ht="12.6" customHeight="1" x14ac:dyDescent="0.3">
      <c r="A692" s="181" t="s">
        <v>1459</v>
      </c>
      <c r="B692" s="182" t="s">
        <v>243</v>
      </c>
      <c r="C692" s="190">
        <v>3109.57</v>
      </c>
      <c r="D692" s="191">
        <v>3109.57</v>
      </c>
      <c r="E692" s="185" t="s">
        <v>4541</v>
      </c>
      <c r="F692" s="186" t="s">
        <v>3398</v>
      </c>
      <c r="G692" s="83">
        <f>VLOOKUP(A692,РАСЧЕТ!$A$3:$AW$828,49,0)</f>
        <v>5878.7096507078786</v>
      </c>
      <c r="H692" s="193">
        <f t="shared" si="10"/>
        <v>2769.1396507078784</v>
      </c>
    </row>
    <row r="693" spans="1:8" ht="12.6" customHeight="1" x14ac:dyDescent="0.3">
      <c r="A693" s="181" t="s">
        <v>1283</v>
      </c>
      <c r="B693" s="182" t="s">
        <v>317</v>
      </c>
      <c r="C693" s="190">
        <v>3393.03</v>
      </c>
      <c r="D693" s="191">
        <v>3393.03</v>
      </c>
      <c r="E693" s="185" t="s">
        <v>4541</v>
      </c>
      <c r="F693" s="186" t="s">
        <v>3418</v>
      </c>
      <c r="G693" s="83">
        <f>VLOOKUP(A693,РАСЧЕТ!$A$3:$AW$828,49,0)</f>
        <v>3715.5379545447545</v>
      </c>
      <c r="H693" s="193">
        <f t="shared" si="10"/>
        <v>322.50795454475428</v>
      </c>
    </row>
    <row r="694" spans="1:8" ht="12.6" customHeight="1" x14ac:dyDescent="0.3">
      <c r="A694" s="181" t="s">
        <v>1255</v>
      </c>
      <c r="B694" s="182" t="s">
        <v>324</v>
      </c>
      <c r="C694" s="190">
        <v>1421.63</v>
      </c>
      <c r="D694" s="191">
        <v>1421.63</v>
      </c>
      <c r="E694" s="185" t="s">
        <v>4541</v>
      </c>
      <c r="F694" s="186" t="s">
        <v>3149</v>
      </c>
      <c r="G694" s="83">
        <f>VLOOKUP(A694,РАСЧЕТ!$A$3:$AW$828,49,0)</f>
        <v>2445.6020179067791</v>
      </c>
      <c r="H694" s="193">
        <f t="shared" si="10"/>
        <v>1023.972017906779</v>
      </c>
    </row>
    <row r="695" spans="1:8" ht="12.6" customHeight="1" x14ac:dyDescent="0.3">
      <c r="A695" s="181" t="s">
        <v>1489</v>
      </c>
      <c r="B695" s="182" t="s">
        <v>72</v>
      </c>
      <c r="C695" s="190">
        <v>2151.7800000000002</v>
      </c>
      <c r="D695" s="191">
        <v>2151.7800000000002</v>
      </c>
      <c r="E695" s="185" t="s">
        <v>4541</v>
      </c>
      <c r="F695" s="186" t="s">
        <v>3419</v>
      </c>
      <c r="G695" s="83">
        <f>VLOOKUP(A695,РАСЧЕТ!$A$3:$AW$828,49,0)</f>
        <v>3995.0903871632872</v>
      </c>
      <c r="H695" s="193">
        <f t="shared" si="10"/>
        <v>1843.310387163287</v>
      </c>
    </row>
    <row r="696" spans="1:8" ht="12.6" customHeight="1" x14ac:dyDescent="0.3">
      <c r="A696" s="181" t="s">
        <v>1161</v>
      </c>
      <c r="B696" s="182" t="s">
        <v>187</v>
      </c>
      <c r="C696" s="190">
        <v>2138.9</v>
      </c>
      <c r="D696" s="191">
        <v>2138.9</v>
      </c>
      <c r="E696" s="185" t="s">
        <v>4541</v>
      </c>
      <c r="F696" s="186" t="s">
        <v>3421</v>
      </c>
      <c r="G696" s="83">
        <f>VLOOKUP(A696,РАСЧЕТ!$A$3:$AW$828,49,0)</f>
        <v>3679.4858154609551</v>
      </c>
      <c r="H696" s="193">
        <f t="shared" si="10"/>
        <v>1540.585815460955</v>
      </c>
    </row>
    <row r="697" spans="1:8" ht="12.6" customHeight="1" x14ac:dyDescent="0.3">
      <c r="A697" s="181" t="s">
        <v>1201</v>
      </c>
      <c r="B697" s="182" t="s">
        <v>93</v>
      </c>
      <c r="C697" s="190">
        <v>3109.57</v>
      </c>
      <c r="D697" s="191">
        <v>3109.57</v>
      </c>
      <c r="E697" s="185" t="s">
        <v>4541</v>
      </c>
      <c r="F697" s="186" t="s">
        <v>3422</v>
      </c>
      <c r="G697" s="83">
        <f>VLOOKUP(A697,РАСЧЕТ!$A$3:$AW$828,49,0)</f>
        <v>5349.2926313127136</v>
      </c>
      <c r="H697" s="193">
        <f t="shared" si="10"/>
        <v>2239.7226313127135</v>
      </c>
    </row>
    <row r="698" spans="1:8" ht="12.6" customHeight="1" x14ac:dyDescent="0.3">
      <c r="A698" s="181" t="s">
        <v>2496</v>
      </c>
      <c r="B698" s="182" t="s">
        <v>290</v>
      </c>
      <c r="C698" s="190">
        <v>3393.03</v>
      </c>
      <c r="D698" s="191">
        <v>3393.03</v>
      </c>
      <c r="E698" s="185" t="s">
        <v>4541</v>
      </c>
      <c r="F698" s="186" t="s">
        <v>3443</v>
      </c>
      <c r="G698" s="83">
        <f>VLOOKUP(A698,РАСЧЕТ!$A$3:$AW$828,49,0)</f>
        <v>3051.2526942427426</v>
      </c>
      <c r="H698" s="193">
        <f t="shared" si="10"/>
        <v>-341.77730575725764</v>
      </c>
    </row>
    <row r="699" spans="1:8" ht="12.6" customHeight="1" x14ac:dyDescent="0.3">
      <c r="A699" s="181" t="s">
        <v>825</v>
      </c>
      <c r="B699" s="182" t="s">
        <v>169</v>
      </c>
      <c r="C699" s="190">
        <v>2151.7800000000002</v>
      </c>
      <c r="D699" s="191">
        <v>2151.7800000000002</v>
      </c>
      <c r="E699" s="185" t="s">
        <v>4541</v>
      </c>
      <c r="F699" s="186" t="s">
        <v>3444</v>
      </c>
      <c r="G699" s="83">
        <f>VLOOKUP(A699,РАСЧЕТ!$A$3:$AW$828,49,0)</f>
        <v>3587.4858327491174</v>
      </c>
      <c r="H699" s="193">
        <f t="shared" si="10"/>
        <v>1435.7058327491172</v>
      </c>
    </row>
    <row r="700" spans="1:8" ht="12.6" customHeight="1" x14ac:dyDescent="0.3">
      <c r="A700" s="181" t="s">
        <v>560</v>
      </c>
      <c r="B700" s="182" t="s">
        <v>230</v>
      </c>
      <c r="C700" s="190">
        <v>2138.9</v>
      </c>
      <c r="D700" s="191">
        <v>2138.9</v>
      </c>
      <c r="E700" s="185" t="s">
        <v>4541</v>
      </c>
      <c r="F700" s="186" t="s">
        <v>3446</v>
      </c>
      <c r="G700" s="83">
        <f>VLOOKUP(A700,РАСЧЕТ!$A$3:$AW$828,49,0)</f>
        <v>3679.4858154609551</v>
      </c>
      <c r="H700" s="193">
        <f t="shared" si="10"/>
        <v>1540.585815460955</v>
      </c>
    </row>
    <row r="701" spans="1:8" ht="12.6" customHeight="1" x14ac:dyDescent="0.3">
      <c r="A701" s="181" t="s">
        <v>580</v>
      </c>
      <c r="B701" s="182" t="s">
        <v>229</v>
      </c>
      <c r="C701" s="190">
        <v>3109.57</v>
      </c>
      <c r="D701" s="191">
        <v>3109.57</v>
      </c>
      <c r="E701" s="185" t="s">
        <v>4541</v>
      </c>
      <c r="F701" s="186" t="s">
        <v>3447</v>
      </c>
      <c r="G701" s="83">
        <f>VLOOKUP(A701,РАСЧЕТ!$A$3:$AW$828,49,0)</f>
        <v>5349.2926313127136</v>
      </c>
      <c r="H701" s="193">
        <f t="shared" si="10"/>
        <v>2239.7226313127135</v>
      </c>
    </row>
    <row r="702" spans="1:8" ht="12.6" customHeight="1" x14ac:dyDescent="0.3">
      <c r="A702" s="181" t="s">
        <v>597</v>
      </c>
      <c r="B702" s="182" t="s">
        <v>306</v>
      </c>
      <c r="C702" s="190">
        <v>3393.03</v>
      </c>
      <c r="D702" s="191">
        <v>3393.03</v>
      </c>
      <c r="E702" s="185" t="s">
        <v>4541</v>
      </c>
      <c r="F702" s="186" t="s">
        <v>3469</v>
      </c>
      <c r="G702" s="83">
        <f>VLOOKUP(A702,РАСЧЕТ!$A$3:$AW$828,49,0)</f>
        <v>5836.9353297472971</v>
      </c>
      <c r="H702" s="193">
        <f t="shared" si="10"/>
        <v>2443.9053297472969</v>
      </c>
    </row>
    <row r="703" spans="1:8" ht="12.6" customHeight="1" x14ac:dyDescent="0.3">
      <c r="A703" s="181" t="s">
        <v>2250</v>
      </c>
      <c r="B703" s="182" t="s">
        <v>116</v>
      </c>
      <c r="C703" s="190">
        <v>2151.7800000000002</v>
      </c>
      <c r="D703" s="191">
        <v>2151.7800000000002</v>
      </c>
      <c r="E703" s="185" t="s">
        <v>4541</v>
      </c>
      <c r="F703" s="186" t="s">
        <v>3471</v>
      </c>
      <c r="G703" s="83">
        <f>VLOOKUP(A703,РАСЧЕТ!$A$3:$AW$828,49,0)</f>
        <v>3701.6513926625271</v>
      </c>
      <c r="H703" s="193">
        <f t="shared" si="10"/>
        <v>1549.8713926625269</v>
      </c>
    </row>
    <row r="704" spans="1:8" ht="12.6" customHeight="1" x14ac:dyDescent="0.3">
      <c r="A704" s="181" t="s">
        <v>1095</v>
      </c>
      <c r="B704" s="182" t="s">
        <v>117</v>
      </c>
      <c r="C704" s="190">
        <v>2138.9</v>
      </c>
      <c r="D704" s="191">
        <v>2138.9</v>
      </c>
      <c r="E704" s="185" t="s">
        <v>4541</v>
      </c>
      <c r="F704" s="186" t="s">
        <v>3472</v>
      </c>
      <c r="G704" s="83">
        <f>VLOOKUP(A704,РАСЧЕТ!$A$3:$AW$828,49,0)</f>
        <v>4592.7069153750817</v>
      </c>
      <c r="H704" s="193">
        <f t="shared" si="10"/>
        <v>2453.8069153750816</v>
      </c>
    </row>
    <row r="705" spans="1:8" ht="12.6" customHeight="1" x14ac:dyDescent="0.3">
      <c r="A705" s="181" t="s">
        <v>688</v>
      </c>
      <c r="B705" s="182" t="s">
        <v>344</v>
      </c>
      <c r="C705" s="190">
        <v>1421.63</v>
      </c>
      <c r="D705" s="191">
        <v>1421.63</v>
      </c>
      <c r="E705" s="185" t="s">
        <v>4541</v>
      </c>
      <c r="F705" s="186" t="s">
        <v>3123</v>
      </c>
      <c r="G705" s="83">
        <f>VLOOKUP(A705,РАСЧЕТ!$A$3:$AW$828,49,0)</f>
        <v>2445.6020179067791</v>
      </c>
      <c r="H705" s="193">
        <f t="shared" ref="H705:H768" si="11">G705-C705</f>
        <v>1023.972017906779</v>
      </c>
    </row>
    <row r="706" spans="1:8" ht="12.6" customHeight="1" x14ac:dyDescent="0.3">
      <c r="A706" s="181" t="s">
        <v>581</v>
      </c>
      <c r="B706" s="182" t="s">
        <v>318</v>
      </c>
      <c r="C706" s="190">
        <v>3109.57</v>
      </c>
      <c r="D706" s="191">
        <v>3109.57</v>
      </c>
      <c r="E706" s="185" t="s">
        <v>4541</v>
      </c>
      <c r="F706" s="186" t="s">
        <v>3473</v>
      </c>
      <c r="G706" s="83">
        <f>VLOOKUP(A706,РАСЧЕТ!$A$3:$AW$828,49,0)</f>
        <v>5349.2926313127136</v>
      </c>
      <c r="H706" s="193">
        <f t="shared" si="11"/>
        <v>2239.7226313127135</v>
      </c>
    </row>
    <row r="707" spans="1:8" ht="12.6" customHeight="1" x14ac:dyDescent="0.3">
      <c r="A707" s="181" t="s">
        <v>2456</v>
      </c>
      <c r="B707" s="182" t="s">
        <v>291</v>
      </c>
      <c r="C707" s="190">
        <v>3393.03</v>
      </c>
      <c r="D707" s="191">
        <v>3393.03</v>
      </c>
      <c r="E707" s="185" t="s">
        <v>4541</v>
      </c>
      <c r="F707" s="186" t="s">
        <v>3496</v>
      </c>
      <c r="G707" s="83">
        <f>VLOOKUP(A707,РАСЧЕТ!$A$3:$AW$828,49,0)</f>
        <v>5836.9353297472971</v>
      </c>
      <c r="H707" s="193">
        <f t="shared" si="11"/>
        <v>2443.9053297472969</v>
      </c>
    </row>
    <row r="708" spans="1:8" ht="12.6" customHeight="1" x14ac:dyDescent="0.3">
      <c r="A708" s="181" t="s">
        <v>1922</v>
      </c>
      <c r="B708" s="182" t="s">
        <v>346</v>
      </c>
      <c r="C708" s="190">
        <v>2151.7800000000002</v>
      </c>
      <c r="D708" s="191">
        <v>2151.7800000000002</v>
      </c>
      <c r="E708" s="185" t="s">
        <v>4541</v>
      </c>
      <c r="F708" s="186" t="s">
        <v>3498</v>
      </c>
      <c r="G708" s="83">
        <f>VLOOKUP(A708,РАСЧЕТ!$A$3:$AW$828,49,0)</f>
        <v>3701.6513926625271</v>
      </c>
      <c r="H708" s="193">
        <f t="shared" si="11"/>
        <v>1549.8713926625269</v>
      </c>
    </row>
    <row r="709" spans="1:8" ht="12.6" customHeight="1" x14ac:dyDescent="0.3">
      <c r="A709" s="181" t="s">
        <v>2189</v>
      </c>
      <c r="B709" s="182" t="s">
        <v>100</v>
      </c>
      <c r="C709" s="190">
        <v>2138.9</v>
      </c>
      <c r="D709" s="191">
        <v>2138.9</v>
      </c>
      <c r="E709" s="185" t="s">
        <v>4541</v>
      </c>
      <c r="F709" s="186" t="s">
        <v>3499</v>
      </c>
      <c r="G709" s="83">
        <f>VLOOKUP(A709,РАСЧЕТ!$A$3:$AW$828,49,0)</f>
        <v>3697.0785295947612</v>
      </c>
      <c r="H709" s="193">
        <f t="shared" si="11"/>
        <v>1558.1785295947611</v>
      </c>
    </row>
    <row r="710" spans="1:8" ht="12.6" customHeight="1" x14ac:dyDescent="0.3">
      <c r="A710" s="181" t="s">
        <v>652</v>
      </c>
      <c r="B710" s="182" t="s">
        <v>157</v>
      </c>
      <c r="C710" s="190">
        <v>3109.57</v>
      </c>
      <c r="D710" s="191">
        <v>3109.57</v>
      </c>
      <c r="E710" s="185" t="s">
        <v>4541</v>
      </c>
      <c r="F710" s="186" t="s">
        <v>3500</v>
      </c>
      <c r="G710" s="83">
        <f>VLOOKUP(A710,РАСЧЕТ!$A$3:$AW$828,49,0)</f>
        <v>5349.2926313127136</v>
      </c>
      <c r="H710" s="193">
        <f t="shared" si="11"/>
        <v>2239.7226313127135</v>
      </c>
    </row>
    <row r="711" spans="1:8" ht="12.6" customHeight="1" x14ac:dyDescent="0.3">
      <c r="A711" s="181" t="s">
        <v>586</v>
      </c>
      <c r="B711" s="182" t="s">
        <v>118</v>
      </c>
      <c r="C711" s="190">
        <v>3393.03</v>
      </c>
      <c r="D711" s="191">
        <v>3393.03</v>
      </c>
      <c r="E711" s="185" t="s">
        <v>4541</v>
      </c>
      <c r="F711" s="186" t="s">
        <v>3520</v>
      </c>
      <c r="G711" s="83">
        <f>VLOOKUP(A711,РАСЧЕТ!$A$3:$AW$828,49,0)</f>
        <v>5836.9353297472971</v>
      </c>
      <c r="H711" s="193">
        <f t="shared" si="11"/>
        <v>2443.9053297472969</v>
      </c>
    </row>
    <row r="712" spans="1:8" ht="12.6" customHeight="1" x14ac:dyDescent="0.3">
      <c r="A712" s="181" t="s">
        <v>633</v>
      </c>
      <c r="B712" s="182" t="s">
        <v>314</v>
      </c>
      <c r="C712" s="190">
        <v>2151.7800000000002</v>
      </c>
      <c r="D712" s="191">
        <v>2151.7800000000002</v>
      </c>
      <c r="E712" s="185" t="s">
        <v>4541</v>
      </c>
      <c r="F712" s="186" t="s">
        <v>3521</v>
      </c>
      <c r="G712" s="83">
        <f>VLOOKUP(A712,РАСЧЕТ!$A$3:$AW$828,49,0)</f>
        <v>3701.6513926625271</v>
      </c>
      <c r="H712" s="193">
        <f t="shared" si="11"/>
        <v>1549.8713926625269</v>
      </c>
    </row>
    <row r="713" spans="1:8" ht="12.6" customHeight="1" x14ac:dyDescent="0.3">
      <c r="A713" s="181" t="s">
        <v>1151</v>
      </c>
      <c r="B713" s="182" t="s">
        <v>208</v>
      </c>
      <c r="C713" s="190">
        <v>2138.9</v>
      </c>
      <c r="D713" s="191">
        <v>2138.9</v>
      </c>
      <c r="E713" s="185" t="s">
        <v>4541</v>
      </c>
      <c r="F713" s="186" t="s">
        <v>3522</v>
      </c>
      <c r="G713" s="83">
        <f>VLOOKUP(A713,РАСЧЕТ!$A$3:$AW$828,49,0)</f>
        <v>3223.3759393296464</v>
      </c>
      <c r="H713" s="193">
        <f t="shared" si="11"/>
        <v>1084.4759393296463</v>
      </c>
    </row>
    <row r="714" spans="1:8" ht="12.6" customHeight="1" x14ac:dyDescent="0.3">
      <c r="A714" s="181" t="s">
        <v>1035</v>
      </c>
      <c r="B714" s="182" t="s">
        <v>215</v>
      </c>
      <c r="C714" s="190">
        <v>3109.57</v>
      </c>
      <c r="D714" s="191">
        <v>3109.57</v>
      </c>
      <c r="E714" s="185" t="s">
        <v>4541</v>
      </c>
      <c r="F714" s="186" t="s">
        <v>3524</v>
      </c>
      <c r="G714" s="83">
        <f>VLOOKUP(A714,РАСЧЕТ!$A$3:$AW$828,49,0)</f>
        <v>5349.2926313127136</v>
      </c>
      <c r="H714" s="193">
        <f t="shared" si="11"/>
        <v>2239.7226313127135</v>
      </c>
    </row>
    <row r="715" spans="1:8" ht="12.6" customHeight="1" x14ac:dyDescent="0.3">
      <c r="A715" s="181" t="s">
        <v>1496</v>
      </c>
      <c r="B715" s="182" t="s">
        <v>284</v>
      </c>
      <c r="C715" s="188"/>
      <c r="D715" s="189"/>
      <c r="E715" s="185" t="s">
        <v>4541</v>
      </c>
      <c r="F715" s="186" t="s">
        <v>3546</v>
      </c>
      <c r="G715" s="83">
        <f>VLOOKUP(A715,РАСЧЕТ!$A$3:$AW$828,49,0)</f>
        <v>0</v>
      </c>
      <c r="H715" s="193">
        <f t="shared" si="11"/>
        <v>0</v>
      </c>
    </row>
    <row r="716" spans="1:8" ht="12.6" customHeight="1" x14ac:dyDescent="0.3">
      <c r="A716" s="181" t="s">
        <v>3942</v>
      </c>
      <c r="B716" s="182" t="s">
        <v>284</v>
      </c>
      <c r="C716" s="190">
        <v>3393.03</v>
      </c>
      <c r="D716" s="191">
        <v>3393.03</v>
      </c>
      <c r="E716" s="185" t="s">
        <v>4550</v>
      </c>
      <c r="F716" s="186" t="s">
        <v>4551</v>
      </c>
      <c r="G716" s="83">
        <f>VLOOKUP(A716,РАСЧЕТ!$A$3:$AW$828,49,0)</f>
        <v>5836.9353297472971</v>
      </c>
      <c r="H716" s="193">
        <f t="shared" si="11"/>
        <v>2443.9053297472969</v>
      </c>
    </row>
    <row r="717" spans="1:8" ht="12.6" customHeight="1" x14ac:dyDescent="0.3">
      <c r="A717" s="181" t="s">
        <v>2251</v>
      </c>
      <c r="B717" s="182" t="s">
        <v>161</v>
      </c>
      <c r="C717" s="190">
        <v>1576.25</v>
      </c>
      <c r="D717" s="191">
        <v>1576.25</v>
      </c>
      <c r="E717" s="185" t="s">
        <v>4541</v>
      </c>
      <c r="F717" s="186" t="s">
        <v>3150</v>
      </c>
      <c r="G717" s="83">
        <f>VLOOKUP(A717,РАСЧЕТ!$A$3:$AW$828,49,0)</f>
        <v>1417.4806820089702</v>
      </c>
      <c r="H717" s="193">
        <f t="shared" si="11"/>
        <v>-158.76931799102977</v>
      </c>
    </row>
    <row r="718" spans="1:8" ht="12.6" customHeight="1" x14ac:dyDescent="0.3">
      <c r="A718" s="181" t="s">
        <v>1267</v>
      </c>
      <c r="B718" s="182" t="s">
        <v>218</v>
      </c>
      <c r="C718" s="190">
        <v>2151.7800000000002</v>
      </c>
      <c r="D718" s="191">
        <v>2151.7800000000002</v>
      </c>
      <c r="E718" s="185" t="s">
        <v>4541</v>
      </c>
      <c r="F718" s="186" t="s">
        <v>3548</v>
      </c>
      <c r="G718" s="83">
        <f>VLOOKUP(A718,РАСЧЕТ!$A$3:$AW$828,49,0)</f>
        <v>4218.7220751256546</v>
      </c>
      <c r="H718" s="193">
        <f t="shared" si="11"/>
        <v>2066.9420751256544</v>
      </c>
    </row>
    <row r="719" spans="1:8" ht="12.6" customHeight="1" x14ac:dyDescent="0.3">
      <c r="A719" s="181" t="s">
        <v>561</v>
      </c>
      <c r="B719" s="182" t="s">
        <v>266</v>
      </c>
      <c r="C719" s="190">
        <v>2138.9</v>
      </c>
      <c r="D719" s="191">
        <v>2138.9</v>
      </c>
      <c r="E719" s="185" t="s">
        <v>4541</v>
      </c>
      <c r="F719" s="186" t="s">
        <v>3549</v>
      </c>
      <c r="G719" s="83">
        <f>VLOOKUP(A719,РАСЧЕТ!$A$3:$AW$828,49,0)</f>
        <v>3679.4858154609551</v>
      </c>
      <c r="H719" s="193">
        <f t="shared" si="11"/>
        <v>1540.585815460955</v>
      </c>
    </row>
    <row r="720" spans="1:8" ht="12.6" customHeight="1" x14ac:dyDescent="0.3">
      <c r="A720" s="181" t="s">
        <v>2134</v>
      </c>
      <c r="B720" s="182" t="s">
        <v>301</v>
      </c>
      <c r="C720" s="190">
        <v>3109.57</v>
      </c>
      <c r="D720" s="191">
        <v>3109.57</v>
      </c>
      <c r="E720" s="185" t="s">
        <v>4541</v>
      </c>
      <c r="F720" s="186" t="s">
        <v>3550</v>
      </c>
      <c r="G720" s="83">
        <f>VLOOKUP(A720,РАСЧЕТ!$A$3:$AW$828,49,0)</f>
        <v>5019.4351846455766</v>
      </c>
      <c r="H720" s="193">
        <f t="shared" si="11"/>
        <v>1909.8651846455764</v>
      </c>
    </row>
    <row r="721" spans="1:8" ht="12.6" customHeight="1" x14ac:dyDescent="0.3">
      <c r="A721" s="181" t="s">
        <v>1113</v>
      </c>
      <c r="B721" s="182" t="s">
        <v>98</v>
      </c>
      <c r="C721" s="190">
        <v>3393.03</v>
      </c>
      <c r="D721" s="191">
        <v>3393.03</v>
      </c>
      <c r="E721" s="185" t="s">
        <v>4541</v>
      </c>
      <c r="F721" s="186" t="s">
        <v>3569</v>
      </c>
      <c r="G721" s="83">
        <f>VLOOKUP(A721,РАСЧЕТ!$A$3:$AW$828,49,0)</f>
        <v>5836.9353297472971</v>
      </c>
      <c r="H721" s="193">
        <f t="shared" si="11"/>
        <v>2443.9053297472969</v>
      </c>
    </row>
    <row r="722" spans="1:8" ht="12.6" customHeight="1" x14ac:dyDescent="0.3">
      <c r="A722" s="181" t="s">
        <v>1135</v>
      </c>
      <c r="B722" s="182" t="s">
        <v>263</v>
      </c>
      <c r="C722" s="190">
        <v>2151.7800000000002</v>
      </c>
      <c r="D722" s="191">
        <v>2151.7800000000002</v>
      </c>
      <c r="E722" s="185" t="s">
        <v>4541</v>
      </c>
      <c r="F722" s="186" t="s">
        <v>3570</v>
      </c>
      <c r="G722" s="83">
        <f>VLOOKUP(A722,РАСЧЕТ!$A$3:$AW$828,49,0)</f>
        <v>3173.271474749854</v>
      </c>
      <c r="H722" s="193">
        <f t="shared" si="11"/>
        <v>1021.4914747498538</v>
      </c>
    </row>
    <row r="723" spans="1:8" ht="12.6" customHeight="1" x14ac:dyDescent="0.3">
      <c r="A723" s="181" t="s">
        <v>1501</v>
      </c>
      <c r="B723" s="182" t="s">
        <v>307</v>
      </c>
      <c r="C723" s="190">
        <v>2138.9</v>
      </c>
      <c r="D723" s="191">
        <v>2138.9</v>
      </c>
      <c r="E723" s="185" t="s">
        <v>4541</v>
      </c>
      <c r="F723" s="186" t="s">
        <v>3572</v>
      </c>
      <c r="G723" s="83">
        <f>VLOOKUP(A723,РАСЧЕТ!$A$3:$AW$828,49,0)</f>
        <v>3679.4858154609551</v>
      </c>
      <c r="H723" s="193">
        <f t="shared" si="11"/>
        <v>1540.585815460955</v>
      </c>
    </row>
    <row r="724" spans="1:8" ht="12.6" customHeight="1" x14ac:dyDescent="0.3">
      <c r="A724" s="181" t="s">
        <v>2280</v>
      </c>
      <c r="B724" s="182" t="s">
        <v>223</v>
      </c>
      <c r="C724" s="190">
        <v>3109.57</v>
      </c>
      <c r="D724" s="191">
        <v>3109.57</v>
      </c>
      <c r="E724" s="185" t="s">
        <v>4541</v>
      </c>
      <c r="F724" s="186" t="s">
        <v>3573</v>
      </c>
      <c r="G724" s="83">
        <f>VLOOKUP(A724,РАСЧЕТ!$A$3:$AW$828,49,0)</f>
        <v>5349.2926313127136</v>
      </c>
      <c r="H724" s="193">
        <f t="shared" si="11"/>
        <v>2239.7226313127135</v>
      </c>
    </row>
    <row r="725" spans="1:8" ht="12.6" customHeight="1" x14ac:dyDescent="0.3">
      <c r="A725" s="181" t="s">
        <v>1114</v>
      </c>
      <c r="B725" s="182" t="s">
        <v>158</v>
      </c>
      <c r="C725" s="190">
        <v>3393.03</v>
      </c>
      <c r="D725" s="191">
        <v>3393.03</v>
      </c>
      <c r="E725" s="185" t="s">
        <v>4541</v>
      </c>
      <c r="F725" s="186" t="s">
        <v>3595</v>
      </c>
      <c r="G725" s="83">
        <f>VLOOKUP(A725,РАСЧЕТ!$A$3:$AW$828,49,0)</f>
        <v>5836.9353297472971</v>
      </c>
      <c r="H725" s="193">
        <f t="shared" si="11"/>
        <v>2443.9053297472969</v>
      </c>
    </row>
    <row r="726" spans="1:8" ht="12.6" customHeight="1" x14ac:dyDescent="0.3">
      <c r="A726" s="181" t="s">
        <v>1036</v>
      </c>
      <c r="B726" s="182" t="s">
        <v>287</v>
      </c>
      <c r="C726" s="190">
        <v>2151.7800000000002</v>
      </c>
      <c r="D726" s="191">
        <v>2151.7800000000002</v>
      </c>
      <c r="E726" s="185" t="s">
        <v>4541</v>
      </c>
      <c r="F726" s="186" t="s">
        <v>3596</v>
      </c>
      <c r="G726" s="83">
        <f>VLOOKUP(A726,РАСЧЕТ!$A$3:$AW$828,49,0)</f>
        <v>3701.6513926625271</v>
      </c>
      <c r="H726" s="193">
        <f t="shared" si="11"/>
        <v>1549.8713926625269</v>
      </c>
    </row>
    <row r="727" spans="1:8" ht="12.6" customHeight="1" x14ac:dyDescent="0.3">
      <c r="A727" s="181" t="s">
        <v>756</v>
      </c>
      <c r="B727" s="182" t="s">
        <v>293</v>
      </c>
      <c r="C727" s="190">
        <v>2138.9</v>
      </c>
      <c r="D727" s="191">
        <v>2138.9</v>
      </c>
      <c r="E727" s="185" t="s">
        <v>4541</v>
      </c>
      <c r="F727" s="186" t="s">
        <v>3597</v>
      </c>
      <c r="G727" s="83">
        <f>VLOOKUP(A727,РАСЧЕТ!$A$3:$AW$828,49,0)</f>
        <v>3679.4858154609551</v>
      </c>
      <c r="H727" s="193">
        <f t="shared" si="11"/>
        <v>1540.585815460955</v>
      </c>
    </row>
    <row r="728" spans="1:8" ht="12.6" customHeight="1" x14ac:dyDescent="0.3">
      <c r="A728" s="181" t="s">
        <v>1104</v>
      </c>
      <c r="B728" s="182" t="s">
        <v>91</v>
      </c>
      <c r="C728" s="190">
        <v>1464.58</v>
      </c>
      <c r="D728" s="191">
        <v>1464.58</v>
      </c>
      <c r="E728" s="185" t="s">
        <v>4541</v>
      </c>
      <c r="F728" s="186" t="s">
        <v>3100</v>
      </c>
      <c r="G728" s="83">
        <f>VLOOKUP(A728,РАСЧЕТ!$A$3:$AW$828,49,0)</f>
        <v>2519.487275245353</v>
      </c>
      <c r="H728" s="193">
        <f t="shared" si="11"/>
        <v>1054.907275245353</v>
      </c>
    </row>
    <row r="729" spans="1:8" ht="12.6" customHeight="1" x14ac:dyDescent="0.3">
      <c r="A729" s="181" t="s">
        <v>1530</v>
      </c>
      <c r="B729" s="182" t="s">
        <v>292</v>
      </c>
      <c r="C729" s="190">
        <v>3367.26</v>
      </c>
      <c r="D729" s="191">
        <v>3367.26</v>
      </c>
      <c r="E729" s="185" t="s">
        <v>4541</v>
      </c>
      <c r="F729" s="186" t="s">
        <v>3151</v>
      </c>
      <c r="G729" s="83">
        <f>VLOOKUP(A729,РАСЧЕТ!$A$3:$AW$828,49,0)</f>
        <v>5792.604175344155</v>
      </c>
      <c r="H729" s="193">
        <f t="shared" si="11"/>
        <v>2425.3441753441548</v>
      </c>
    </row>
    <row r="730" spans="1:8" ht="12.6" customHeight="1" x14ac:dyDescent="0.3">
      <c r="A730" s="181" t="s">
        <v>1502</v>
      </c>
      <c r="B730" s="182" t="s">
        <v>294</v>
      </c>
      <c r="C730" s="190">
        <v>3109.57</v>
      </c>
      <c r="D730" s="191">
        <v>3109.57</v>
      </c>
      <c r="E730" s="185" t="s">
        <v>4541</v>
      </c>
      <c r="F730" s="186" t="s">
        <v>3598</v>
      </c>
      <c r="G730" s="83">
        <f>VLOOKUP(A730,РАСЧЕТ!$A$3:$AW$828,49,0)</f>
        <v>5349.2926313127136</v>
      </c>
      <c r="H730" s="193">
        <f t="shared" si="11"/>
        <v>2239.7226313127135</v>
      </c>
    </row>
    <row r="731" spans="1:8" ht="12.6" customHeight="1" x14ac:dyDescent="0.3">
      <c r="A731" s="181" t="s">
        <v>2188</v>
      </c>
      <c r="B731" s="182" t="s">
        <v>278</v>
      </c>
      <c r="C731" s="190">
        <v>3393.03</v>
      </c>
      <c r="D731" s="191">
        <v>3393.03</v>
      </c>
      <c r="E731" s="185" t="s">
        <v>4541</v>
      </c>
      <c r="F731" s="186" t="s">
        <v>3618</v>
      </c>
      <c r="G731" s="83">
        <f>VLOOKUP(A731,РАСЧЕТ!$A$3:$AW$828,49,0)</f>
        <v>6736.2181929329954</v>
      </c>
      <c r="H731" s="193">
        <f t="shared" si="11"/>
        <v>3343.1881929329952</v>
      </c>
    </row>
    <row r="732" spans="1:8" ht="12.6" customHeight="1" x14ac:dyDescent="0.3">
      <c r="A732" s="181" t="s">
        <v>701</v>
      </c>
      <c r="B732" s="182" t="s">
        <v>182</v>
      </c>
      <c r="C732" s="190">
        <v>2151.7800000000002</v>
      </c>
      <c r="D732" s="191">
        <v>2151.7800000000002</v>
      </c>
      <c r="E732" s="185" t="s">
        <v>4541</v>
      </c>
      <c r="F732" s="186" t="s">
        <v>3619</v>
      </c>
      <c r="G732" s="83">
        <f>VLOOKUP(A732,РАСЧЕТ!$A$3:$AW$828,49,0)</f>
        <v>3701.6513926625271</v>
      </c>
      <c r="H732" s="193">
        <f t="shared" si="11"/>
        <v>1549.8713926625269</v>
      </c>
    </row>
    <row r="733" spans="1:8" ht="12.6" customHeight="1" x14ac:dyDescent="0.3">
      <c r="A733" s="181" t="s">
        <v>1919</v>
      </c>
      <c r="B733" s="182" t="s">
        <v>242</v>
      </c>
      <c r="C733" s="190">
        <v>2138.9</v>
      </c>
      <c r="D733" s="191">
        <v>2138.9</v>
      </c>
      <c r="E733" s="185" t="s">
        <v>4541</v>
      </c>
      <c r="F733" s="186" t="s">
        <v>3620</v>
      </c>
      <c r="G733" s="83">
        <f>VLOOKUP(A733,РАСЧЕТ!$A$3:$AW$828,49,0)</f>
        <v>4510.0843705614006</v>
      </c>
      <c r="H733" s="193">
        <f t="shared" si="11"/>
        <v>2371.1843705614006</v>
      </c>
    </row>
    <row r="734" spans="1:8" ht="12.6" customHeight="1" x14ac:dyDescent="0.3">
      <c r="A734" s="181" t="s">
        <v>638</v>
      </c>
      <c r="B734" s="182" t="s">
        <v>183</v>
      </c>
      <c r="C734" s="190">
        <v>3109.57</v>
      </c>
      <c r="D734" s="191">
        <v>3109.57</v>
      </c>
      <c r="E734" s="185" t="s">
        <v>4541</v>
      </c>
      <c r="F734" s="186" t="s">
        <v>3621</v>
      </c>
      <c r="G734" s="83">
        <f>VLOOKUP(A734,РАСЧЕТ!$A$3:$AW$828,49,0)</f>
        <v>5349.2926313127136</v>
      </c>
      <c r="H734" s="193">
        <f t="shared" si="11"/>
        <v>2239.7226313127135</v>
      </c>
    </row>
    <row r="735" spans="1:8" ht="12.6" customHeight="1" x14ac:dyDescent="0.3">
      <c r="A735" s="181" t="s">
        <v>2589</v>
      </c>
      <c r="B735" s="182" t="s">
        <v>300</v>
      </c>
      <c r="C735" s="190">
        <v>3393.03</v>
      </c>
      <c r="D735" s="191">
        <v>3393.03</v>
      </c>
      <c r="E735" s="185" t="s">
        <v>4541</v>
      </c>
      <c r="F735" s="186" t="s">
        <v>3890</v>
      </c>
      <c r="G735" s="83">
        <f>VLOOKUP(A735,РАСЧЕТ!$A$3:$AW$828,49,0)</f>
        <v>5836.9353297472971</v>
      </c>
      <c r="H735" s="193">
        <f t="shared" si="11"/>
        <v>2443.9053297472969</v>
      </c>
    </row>
    <row r="736" spans="1:8" ht="12.6" customHeight="1" x14ac:dyDescent="0.3">
      <c r="A736" s="181" t="s">
        <v>695</v>
      </c>
      <c r="B736" s="182" t="s">
        <v>258</v>
      </c>
      <c r="C736" s="190">
        <v>2151.7800000000002</v>
      </c>
      <c r="D736" s="191">
        <v>2151.7800000000002</v>
      </c>
      <c r="E736" s="185" t="s">
        <v>4541</v>
      </c>
      <c r="F736" s="186" t="s">
        <v>3646</v>
      </c>
      <c r="G736" s="83">
        <f>VLOOKUP(A736,РАСЧЕТ!$A$3:$AW$828,49,0)</f>
        <v>3701.6513926625271</v>
      </c>
      <c r="H736" s="193">
        <f t="shared" si="11"/>
        <v>1549.8713926625269</v>
      </c>
    </row>
    <row r="737" spans="1:8" ht="12.6" customHeight="1" x14ac:dyDescent="0.3">
      <c r="A737" s="181" t="s">
        <v>1068</v>
      </c>
      <c r="B737" s="182" t="s">
        <v>184</v>
      </c>
      <c r="C737" s="190">
        <v>2138.9</v>
      </c>
      <c r="D737" s="191">
        <v>2138.9</v>
      </c>
      <c r="E737" s="185" t="s">
        <v>4541</v>
      </c>
      <c r="F737" s="186" t="s">
        <v>3647</v>
      </c>
      <c r="G737" s="83">
        <f>VLOOKUP(A737,РАСЧЕТ!$A$3:$AW$828,49,0)</f>
        <v>1923.4479009277031</v>
      </c>
      <c r="H737" s="193">
        <f t="shared" si="11"/>
        <v>-215.45209907229696</v>
      </c>
    </row>
    <row r="738" spans="1:8" ht="12.6" customHeight="1" x14ac:dyDescent="0.3">
      <c r="A738" s="181" t="s">
        <v>1433</v>
      </c>
      <c r="B738" s="182" t="s">
        <v>332</v>
      </c>
      <c r="C738" s="190">
        <v>3109.57</v>
      </c>
      <c r="D738" s="191">
        <v>3109.57</v>
      </c>
      <c r="E738" s="185" t="s">
        <v>4541</v>
      </c>
      <c r="F738" s="186" t="s">
        <v>3648</v>
      </c>
      <c r="G738" s="83">
        <f>VLOOKUP(A738,РАСЧЕТ!$A$3:$AW$828,49,0)</f>
        <v>5349.2926313127136</v>
      </c>
      <c r="H738" s="193">
        <f t="shared" si="11"/>
        <v>2239.7226313127135</v>
      </c>
    </row>
    <row r="739" spans="1:8" ht="12.6" customHeight="1" x14ac:dyDescent="0.3">
      <c r="A739" s="181" t="s">
        <v>1121</v>
      </c>
      <c r="B739" s="182" t="s">
        <v>92</v>
      </c>
      <c r="C739" s="190">
        <v>3393.03</v>
      </c>
      <c r="D739" s="191">
        <v>3393.03</v>
      </c>
      <c r="E739" s="185" t="s">
        <v>4541</v>
      </c>
      <c r="F739" s="186" t="s">
        <v>3667</v>
      </c>
      <c r="G739" s="83">
        <f>VLOOKUP(A739,РАСЧЕТ!$A$3:$AW$828,49,0)</f>
        <v>3051.2526942427426</v>
      </c>
      <c r="H739" s="193">
        <f t="shared" si="11"/>
        <v>-341.77730575725764</v>
      </c>
    </row>
    <row r="740" spans="1:8" ht="12.6" customHeight="1" x14ac:dyDescent="0.3">
      <c r="A740" s="181" t="s">
        <v>1460</v>
      </c>
      <c r="B740" s="182" t="s">
        <v>347</v>
      </c>
      <c r="C740" s="190">
        <v>3118.15</v>
      </c>
      <c r="D740" s="191">
        <v>3118.15</v>
      </c>
      <c r="E740" s="185" t="s">
        <v>4541</v>
      </c>
      <c r="F740" s="186" t="s">
        <v>3158</v>
      </c>
      <c r="G740" s="83">
        <f>VLOOKUP(A740,РАСЧЕТ!$A$3:$AW$828,49,0)</f>
        <v>5364.0696827804277</v>
      </c>
      <c r="H740" s="193">
        <f t="shared" si="11"/>
        <v>2245.9196827804276</v>
      </c>
    </row>
    <row r="741" spans="1:8" ht="12.6" customHeight="1" x14ac:dyDescent="0.3">
      <c r="A741" s="181" t="s">
        <v>567</v>
      </c>
      <c r="B741" s="182" t="s">
        <v>199</v>
      </c>
      <c r="C741" s="190">
        <v>2151.7800000000002</v>
      </c>
      <c r="D741" s="191">
        <v>2151.7800000000002</v>
      </c>
      <c r="E741" s="185" t="s">
        <v>4541</v>
      </c>
      <c r="F741" s="186" t="s">
        <v>3668</v>
      </c>
      <c r="G741" s="83">
        <f>VLOOKUP(A741,РАСЧЕТ!$A$3:$AW$828,49,0)</f>
        <v>3190.8976176434403</v>
      </c>
      <c r="H741" s="193">
        <f t="shared" si="11"/>
        <v>1039.1176176434401</v>
      </c>
    </row>
    <row r="742" spans="1:8" ht="12.6" customHeight="1" x14ac:dyDescent="0.3">
      <c r="A742" s="181" t="s">
        <v>757</v>
      </c>
      <c r="B742" s="182" t="s">
        <v>304</v>
      </c>
      <c r="C742" s="190">
        <v>2138.9</v>
      </c>
      <c r="D742" s="191">
        <v>2138.9</v>
      </c>
      <c r="E742" s="185" t="s">
        <v>4541</v>
      </c>
      <c r="F742" s="186" t="s">
        <v>3669</v>
      </c>
      <c r="G742" s="83">
        <f>VLOOKUP(A742,РАСЧЕТ!$A$3:$AW$828,49,0)</f>
        <v>3679.4858154609551</v>
      </c>
      <c r="H742" s="193">
        <f t="shared" si="11"/>
        <v>1540.585815460955</v>
      </c>
    </row>
    <row r="743" spans="1:8" ht="12.6" customHeight="1" x14ac:dyDescent="0.3">
      <c r="A743" s="181" t="s">
        <v>2599</v>
      </c>
      <c r="B743" s="182" t="s">
        <v>268</v>
      </c>
      <c r="C743" s="190">
        <v>3109.57</v>
      </c>
      <c r="D743" s="191">
        <v>3109.57</v>
      </c>
      <c r="E743" s="185" t="s">
        <v>4541</v>
      </c>
      <c r="F743" s="186" t="s">
        <v>3894</v>
      </c>
      <c r="G743" s="83">
        <f>VLOOKUP(A743,РАСЧЕТ!$A$3:$AW$828,49,0)</f>
        <v>5349.2926313127136</v>
      </c>
      <c r="H743" s="193">
        <f t="shared" si="11"/>
        <v>2239.7226313127135</v>
      </c>
    </row>
    <row r="744" spans="1:8" ht="12.6" customHeight="1" x14ac:dyDescent="0.3">
      <c r="A744" s="181" t="s">
        <v>2621</v>
      </c>
      <c r="B744" s="182" t="s">
        <v>251</v>
      </c>
      <c r="C744" s="190">
        <v>3393.03</v>
      </c>
      <c r="D744" s="191">
        <v>3393.03</v>
      </c>
      <c r="E744" s="185" t="s">
        <v>4541</v>
      </c>
      <c r="F744" s="186" t="s">
        <v>3916</v>
      </c>
      <c r="G744" s="83">
        <f>VLOOKUP(A744,РАСЧЕТ!$A$3:$AW$828,49,0)</f>
        <v>5836.9353297472971</v>
      </c>
      <c r="H744" s="193">
        <f t="shared" si="11"/>
        <v>2443.9053297472969</v>
      </c>
    </row>
    <row r="745" spans="1:8" ht="12.6" customHeight="1" x14ac:dyDescent="0.3">
      <c r="A745" s="181" t="s">
        <v>1037</v>
      </c>
      <c r="B745" s="182" t="s">
        <v>119</v>
      </c>
      <c r="C745" s="190">
        <v>2151.7800000000002</v>
      </c>
      <c r="D745" s="191">
        <v>2151.7800000000002</v>
      </c>
      <c r="E745" s="185" t="s">
        <v>4541</v>
      </c>
      <c r="F745" s="186" t="s">
        <v>3696</v>
      </c>
      <c r="G745" s="83">
        <f>VLOOKUP(A745,РАСЧЕТ!$A$3:$AW$828,49,0)</f>
        <v>3701.6513926625271</v>
      </c>
      <c r="H745" s="193">
        <f t="shared" si="11"/>
        <v>1549.8713926625269</v>
      </c>
    </row>
    <row r="746" spans="1:8" ht="12.6" customHeight="1" x14ac:dyDescent="0.3">
      <c r="A746" s="181" t="s">
        <v>659</v>
      </c>
      <c r="B746" s="182" t="s">
        <v>85</v>
      </c>
      <c r="C746" s="190">
        <v>2138.9</v>
      </c>
      <c r="D746" s="191">
        <v>2138.9</v>
      </c>
      <c r="E746" s="185" t="s">
        <v>4541</v>
      </c>
      <c r="F746" s="186" t="s">
        <v>3697</v>
      </c>
      <c r="G746" s="83">
        <f>VLOOKUP(A746,РАСЧЕТ!$A$3:$AW$828,49,0)</f>
        <v>1923.4479009277031</v>
      </c>
      <c r="H746" s="193">
        <f t="shared" si="11"/>
        <v>-215.45209907229696</v>
      </c>
    </row>
    <row r="747" spans="1:8" ht="12.6" customHeight="1" x14ac:dyDescent="0.3">
      <c r="A747" s="181" t="s">
        <v>2190</v>
      </c>
      <c r="B747" s="182" t="s">
        <v>247</v>
      </c>
      <c r="C747" s="190">
        <v>3109.57</v>
      </c>
      <c r="D747" s="191">
        <v>3109.57</v>
      </c>
      <c r="E747" s="185" t="s">
        <v>4541</v>
      </c>
      <c r="F747" s="186" t="s">
        <v>3698</v>
      </c>
      <c r="G747" s="83">
        <f>VLOOKUP(A747,РАСЧЕТ!$A$3:$AW$828,49,0)</f>
        <v>4479.6345585295139</v>
      </c>
      <c r="H747" s="193">
        <f t="shared" si="11"/>
        <v>1370.0645585295138</v>
      </c>
    </row>
    <row r="748" spans="1:8" ht="12.6" customHeight="1" x14ac:dyDescent="0.3">
      <c r="A748" s="181" t="s">
        <v>2572</v>
      </c>
      <c r="B748" s="182" t="s">
        <v>274</v>
      </c>
      <c r="C748" s="190">
        <v>3393.03</v>
      </c>
      <c r="D748" s="191">
        <v>3393.03</v>
      </c>
      <c r="E748" s="185" t="s">
        <v>4541</v>
      </c>
      <c r="F748" s="186" t="s">
        <v>3888</v>
      </c>
      <c r="G748" s="83">
        <f>VLOOKUP(A748,РАСЧЕТ!$A$3:$AW$828,49,0)</f>
        <v>5836.9353297472971</v>
      </c>
      <c r="H748" s="193">
        <f t="shared" si="11"/>
        <v>2443.9053297472969</v>
      </c>
    </row>
    <row r="749" spans="1:8" ht="12.6" customHeight="1" x14ac:dyDescent="0.3">
      <c r="A749" s="181" t="s">
        <v>1079</v>
      </c>
      <c r="B749" s="182" t="s">
        <v>185</v>
      </c>
      <c r="C749" s="190">
        <v>2151.7800000000002</v>
      </c>
      <c r="D749" s="191">
        <v>2151.7800000000002</v>
      </c>
      <c r="E749" s="185" t="s">
        <v>4541</v>
      </c>
      <c r="F749" s="186" t="s">
        <v>3718</v>
      </c>
      <c r="G749" s="83">
        <f>VLOOKUP(A749,РАСЧЕТ!$A$3:$AW$828,49,0)</f>
        <v>3701.6513926625271</v>
      </c>
      <c r="H749" s="193">
        <f t="shared" si="11"/>
        <v>1549.8713926625269</v>
      </c>
    </row>
    <row r="750" spans="1:8" ht="12.6" customHeight="1" x14ac:dyDescent="0.3">
      <c r="A750" s="181" t="s">
        <v>1122</v>
      </c>
      <c r="B750" s="182" t="s">
        <v>212</v>
      </c>
      <c r="C750" s="190">
        <v>2138.9</v>
      </c>
      <c r="D750" s="191">
        <v>2138.9</v>
      </c>
      <c r="E750" s="185" t="s">
        <v>4541</v>
      </c>
      <c r="F750" s="186" t="s">
        <v>3719</v>
      </c>
      <c r="G750" s="83">
        <f>VLOOKUP(A750,РАСЧЕТ!$A$3:$AW$828,49,0)</f>
        <v>3679.4858154609551</v>
      </c>
      <c r="H750" s="193">
        <f t="shared" si="11"/>
        <v>1540.585815460955</v>
      </c>
    </row>
    <row r="751" spans="1:8" ht="12.6" customHeight="1" x14ac:dyDescent="0.3">
      <c r="A751" s="181" t="s">
        <v>2079</v>
      </c>
      <c r="B751" s="182" t="s">
        <v>219</v>
      </c>
      <c r="C751" s="190">
        <v>2452.4299999999998</v>
      </c>
      <c r="D751" s="191">
        <v>2452.4299999999998</v>
      </c>
      <c r="E751" s="185" t="s">
        <v>4541</v>
      </c>
      <c r="F751" s="186" t="s">
        <v>3159</v>
      </c>
      <c r="G751" s="83">
        <f>VLOOKUP(A751,РАСЧЕТ!$A$3:$AW$828,49,0)</f>
        <v>4218.848194032541</v>
      </c>
      <c r="H751" s="193">
        <f t="shared" si="11"/>
        <v>1766.4181940325411</v>
      </c>
    </row>
    <row r="752" spans="1:8" ht="12.6" customHeight="1" x14ac:dyDescent="0.3">
      <c r="A752" s="181" t="s">
        <v>1273</v>
      </c>
      <c r="B752" s="182" t="s">
        <v>281</v>
      </c>
      <c r="C752" s="190">
        <v>3109.57</v>
      </c>
      <c r="D752" s="191">
        <v>3109.57</v>
      </c>
      <c r="E752" s="185" t="s">
        <v>4541</v>
      </c>
      <c r="F752" s="186" t="s">
        <v>3720</v>
      </c>
      <c r="G752" s="83">
        <f>VLOOKUP(A752,РАСЧЕТ!$A$3:$AW$828,49,0)</f>
        <v>5349.2926313127136</v>
      </c>
      <c r="H752" s="193">
        <f t="shared" si="11"/>
        <v>2239.7226313127135</v>
      </c>
    </row>
    <row r="753" spans="1:8" ht="12.6" customHeight="1" x14ac:dyDescent="0.3">
      <c r="A753" s="181" t="s">
        <v>568</v>
      </c>
      <c r="B753" s="182" t="s">
        <v>180</v>
      </c>
      <c r="C753" s="190">
        <v>3393.03</v>
      </c>
      <c r="D753" s="191">
        <v>3393.03</v>
      </c>
      <c r="E753" s="185" t="s">
        <v>4541</v>
      </c>
      <c r="F753" s="186" t="s">
        <v>3737</v>
      </c>
      <c r="G753" s="83">
        <f>VLOOKUP(A753,РАСЧЕТ!$A$3:$AW$828,49,0)</f>
        <v>5836.9353297472971</v>
      </c>
      <c r="H753" s="193">
        <f t="shared" si="11"/>
        <v>2443.9053297472969</v>
      </c>
    </row>
    <row r="754" spans="1:8" ht="12.6" customHeight="1" x14ac:dyDescent="0.3">
      <c r="A754" s="181" t="s">
        <v>1156</v>
      </c>
      <c r="B754" s="182" t="s">
        <v>308</v>
      </c>
      <c r="C754" s="190">
        <v>2151.7800000000002</v>
      </c>
      <c r="D754" s="191">
        <v>2151.7800000000002</v>
      </c>
      <c r="E754" s="185" t="s">
        <v>4541</v>
      </c>
      <c r="F754" s="186" t="s">
        <v>3738</v>
      </c>
      <c r="G754" s="83">
        <f>VLOOKUP(A754,РАСЧЕТ!$A$3:$AW$828,49,0)</f>
        <v>3556.6400826853423</v>
      </c>
      <c r="H754" s="193">
        <f t="shared" si="11"/>
        <v>1404.8600826853421</v>
      </c>
    </row>
    <row r="755" spans="1:8" ht="12.6" customHeight="1" x14ac:dyDescent="0.3">
      <c r="A755" s="181" t="s">
        <v>643</v>
      </c>
      <c r="B755" s="182" t="s">
        <v>448</v>
      </c>
      <c r="C755" s="190">
        <v>2138.9</v>
      </c>
      <c r="D755" s="191">
        <v>2138.9</v>
      </c>
      <c r="E755" s="185" t="s">
        <v>4541</v>
      </c>
      <c r="F755" s="186" t="s">
        <v>3740</v>
      </c>
      <c r="G755" s="83">
        <f>VLOOKUP(A755,РАСЧЕТ!$A$3:$AW$828,49,0)</f>
        <v>5010.2261751668939</v>
      </c>
      <c r="H755" s="193">
        <f t="shared" si="11"/>
        <v>2871.3261751668938</v>
      </c>
    </row>
    <row r="756" spans="1:8" ht="12.6" customHeight="1" x14ac:dyDescent="0.3">
      <c r="A756" s="181" t="s">
        <v>657</v>
      </c>
      <c r="B756" s="182" t="s">
        <v>396</v>
      </c>
      <c r="C756" s="190">
        <v>3109.57</v>
      </c>
      <c r="D756" s="191">
        <v>3109.57</v>
      </c>
      <c r="E756" s="185" t="s">
        <v>4541</v>
      </c>
      <c r="F756" s="186" t="s">
        <v>3741</v>
      </c>
      <c r="G756" s="83">
        <f>VLOOKUP(A756,РАСЧЕТ!$A$3:$AW$828,49,0)</f>
        <v>5886.4210882238203</v>
      </c>
      <c r="H756" s="193">
        <f t="shared" si="11"/>
        <v>2776.8510882238202</v>
      </c>
    </row>
    <row r="757" spans="1:8" ht="12.6" customHeight="1" x14ac:dyDescent="0.3">
      <c r="A757" s="181" t="s">
        <v>1543</v>
      </c>
      <c r="B757" s="182" t="s">
        <v>461</v>
      </c>
      <c r="C757" s="190">
        <v>3393.03</v>
      </c>
      <c r="D757" s="191">
        <v>3393.03</v>
      </c>
      <c r="E757" s="185" t="s">
        <v>4541</v>
      </c>
      <c r="F757" s="186" t="s">
        <v>3761</v>
      </c>
      <c r="G757" s="83">
        <f>VLOOKUP(A757,РАСЧЕТ!$A$3:$AW$828,49,0)</f>
        <v>8292.8269372227805</v>
      </c>
      <c r="H757" s="193">
        <f t="shared" si="11"/>
        <v>4899.7969372227799</v>
      </c>
    </row>
    <row r="758" spans="1:8" ht="12.6" customHeight="1" x14ac:dyDescent="0.3">
      <c r="A758" s="181" t="s">
        <v>1434</v>
      </c>
      <c r="B758" s="182" t="s">
        <v>407</v>
      </c>
      <c r="C758" s="190">
        <v>2151.7800000000002</v>
      </c>
      <c r="D758" s="191">
        <v>2151.7800000000002</v>
      </c>
      <c r="E758" s="185" t="s">
        <v>4541</v>
      </c>
      <c r="F758" s="186" t="s">
        <v>3762</v>
      </c>
      <c r="G758" s="83">
        <f>VLOOKUP(A758,РАСЧЕТ!$A$3:$AW$828,49,0)</f>
        <v>3701.6513926625271</v>
      </c>
      <c r="H758" s="193">
        <f t="shared" si="11"/>
        <v>1549.8713926625269</v>
      </c>
    </row>
    <row r="759" spans="1:8" ht="12.6" customHeight="1" x14ac:dyDescent="0.3">
      <c r="A759" s="181" t="s">
        <v>2084</v>
      </c>
      <c r="B759" s="182" t="s">
        <v>466</v>
      </c>
      <c r="C759" s="190">
        <v>2138.9</v>
      </c>
      <c r="D759" s="191">
        <v>2138.9</v>
      </c>
      <c r="E759" s="185" t="s">
        <v>4541</v>
      </c>
      <c r="F759" s="186" t="s">
        <v>3763</v>
      </c>
      <c r="G759" s="83">
        <f>VLOOKUP(A759,РАСЧЕТ!$A$3:$AW$828,49,0)</f>
        <v>3679.4858154609551</v>
      </c>
      <c r="H759" s="193">
        <f t="shared" si="11"/>
        <v>1540.585815460955</v>
      </c>
    </row>
    <row r="760" spans="1:8" ht="12.6" customHeight="1" x14ac:dyDescent="0.3">
      <c r="A760" s="181" t="s">
        <v>1479</v>
      </c>
      <c r="B760" s="182" t="s">
        <v>446</v>
      </c>
      <c r="C760" s="190">
        <v>3109.57</v>
      </c>
      <c r="D760" s="191">
        <v>3109.57</v>
      </c>
      <c r="E760" s="185" t="s">
        <v>4541</v>
      </c>
      <c r="F760" s="186" t="s">
        <v>3764</v>
      </c>
      <c r="G760" s="83">
        <f>VLOOKUP(A760,РАСЧЕТ!$A$3:$AW$828,49,0)</f>
        <v>5349.2926313127136</v>
      </c>
      <c r="H760" s="193">
        <f t="shared" si="11"/>
        <v>2239.7226313127135</v>
      </c>
    </row>
    <row r="761" spans="1:8" ht="12.6" customHeight="1" x14ac:dyDescent="0.3">
      <c r="A761" s="181" t="s">
        <v>2569</v>
      </c>
      <c r="B761" s="182" t="s">
        <v>406</v>
      </c>
      <c r="C761" s="190">
        <v>3393.03</v>
      </c>
      <c r="D761" s="191">
        <v>3393.03</v>
      </c>
      <c r="E761" s="185" t="s">
        <v>4541</v>
      </c>
      <c r="F761" s="186" t="s">
        <v>3889</v>
      </c>
      <c r="G761" s="83">
        <f>VLOOKUP(A761,РАСЧЕТ!$A$3:$AW$828,49,0)</f>
        <v>5836.9353297472971</v>
      </c>
      <c r="H761" s="193">
        <f t="shared" si="11"/>
        <v>2443.9053297472969</v>
      </c>
    </row>
    <row r="762" spans="1:8" ht="12.6" customHeight="1" x14ac:dyDescent="0.3">
      <c r="A762" s="181" t="s">
        <v>2507</v>
      </c>
      <c r="B762" s="182" t="s">
        <v>124</v>
      </c>
      <c r="C762" s="190">
        <v>1421.63</v>
      </c>
      <c r="D762" s="191">
        <v>1421.63</v>
      </c>
      <c r="E762" s="185" t="s">
        <v>4541</v>
      </c>
      <c r="F762" s="186" t="s">
        <v>3160</v>
      </c>
      <c r="G762" s="83">
        <f>VLOOKUP(A762,РАСЧЕТ!$A$3:$AW$828,49,0)</f>
        <v>2530.9940348113155</v>
      </c>
      <c r="H762" s="193">
        <f t="shared" si="11"/>
        <v>1109.3640348113154</v>
      </c>
    </row>
    <row r="763" spans="1:8" ht="12.6" customHeight="1" x14ac:dyDescent="0.3">
      <c r="A763" s="181" t="s">
        <v>658</v>
      </c>
      <c r="B763" s="182" t="s">
        <v>434</v>
      </c>
      <c r="C763" s="190">
        <v>2151.7800000000002</v>
      </c>
      <c r="D763" s="191">
        <v>2151.7800000000002</v>
      </c>
      <c r="E763" s="185" t="s">
        <v>4541</v>
      </c>
      <c r="F763" s="186" t="s">
        <v>3788</v>
      </c>
      <c r="G763" s="83">
        <f>VLOOKUP(A763,РАСЧЕТ!$A$3:$AW$828,49,0)</f>
        <v>3701.6513926625271</v>
      </c>
      <c r="H763" s="193">
        <f t="shared" si="11"/>
        <v>1549.8713926625269</v>
      </c>
    </row>
    <row r="764" spans="1:8" ht="12.6" customHeight="1" x14ac:dyDescent="0.3">
      <c r="A764" s="181" t="s">
        <v>847</v>
      </c>
      <c r="B764" s="182" t="s">
        <v>476</v>
      </c>
      <c r="C764" s="190">
        <v>2138.9</v>
      </c>
      <c r="D764" s="191">
        <v>2138.9</v>
      </c>
      <c r="E764" s="185" t="s">
        <v>4541</v>
      </c>
      <c r="F764" s="186" t="s">
        <v>3789</v>
      </c>
      <c r="G764" s="83">
        <f>VLOOKUP(A764,РАСЧЕТ!$A$3:$AW$828,49,0)</f>
        <v>1923.4479009277031</v>
      </c>
      <c r="H764" s="193">
        <f t="shared" si="11"/>
        <v>-215.45209907229696</v>
      </c>
    </row>
    <row r="765" spans="1:8" ht="12.6" customHeight="1" x14ac:dyDescent="0.3">
      <c r="A765" s="181" t="s">
        <v>1268</v>
      </c>
      <c r="B765" s="182" t="s">
        <v>399</v>
      </c>
      <c r="C765" s="190">
        <v>3109.57</v>
      </c>
      <c r="D765" s="191">
        <v>3109.57</v>
      </c>
      <c r="E765" s="185" t="s">
        <v>4541</v>
      </c>
      <c r="F765" s="186" t="s">
        <v>3790</v>
      </c>
      <c r="G765" s="83">
        <f>VLOOKUP(A765,РАСЧЕТ!$A$3:$AW$828,49,0)</f>
        <v>5349.2926313127136</v>
      </c>
      <c r="H765" s="193">
        <f t="shared" si="11"/>
        <v>2239.7226313127135</v>
      </c>
    </row>
    <row r="766" spans="1:8" ht="12.6" customHeight="1" x14ac:dyDescent="0.3">
      <c r="A766" s="181" t="s">
        <v>1416</v>
      </c>
      <c r="B766" s="182" t="s">
        <v>458</v>
      </c>
      <c r="C766" s="190">
        <v>4715.88</v>
      </c>
      <c r="D766" s="191">
        <v>4715.88</v>
      </c>
      <c r="E766" s="185" t="s">
        <v>4541</v>
      </c>
      <c r="F766" s="186" t="s">
        <v>3399</v>
      </c>
      <c r="G766" s="83">
        <f>VLOOKUP(A766,РАСЧЕТ!$A$3:$AW$828,49,0)</f>
        <v>8112.6012557753584</v>
      </c>
      <c r="H766" s="193">
        <f t="shared" si="11"/>
        <v>3396.7212557753583</v>
      </c>
    </row>
    <row r="767" spans="1:8" ht="12.6" customHeight="1" x14ac:dyDescent="0.3">
      <c r="A767" s="181" t="s">
        <v>1920</v>
      </c>
      <c r="B767" s="182" t="s">
        <v>444</v>
      </c>
      <c r="C767" s="188"/>
      <c r="D767" s="189"/>
      <c r="E767" s="185" t="s">
        <v>4541</v>
      </c>
      <c r="F767" s="186" t="s">
        <v>3811</v>
      </c>
      <c r="G767" s="83">
        <f>VLOOKUP(A767,РАСЧЕТ!$A$3:$AW$828,49,0)</f>
        <v>2726.2450026662736</v>
      </c>
      <c r="H767" s="193">
        <f t="shared" si="11"/>
        <v>2726.2450026662736</v>
      </c>
    </row>
    <row r="768" spans="1:8" ht="12.6" customHeight="1" x14ac:dyDescent="0.3">
      <c r="A768" s="181" t="s">
        <v>1274</v>
      </c>
      <c r="B768" s="182" t="s">
        <v>408</v>
      </c>
      <c r="C768" s="190">
        <v>3006.49</v>
      </c>
      <c r="D768" s="191">
        <v>3006.49</v>
      </c>
      <c r="E768" s="185" t="s">
        <v>4541</v>
      </c>
      <c r="F768" s="186" t="s">
        <v>3813</v>
      </c>
      <c r="G768" s="83">
        <f>VLOOKUP(A768,РАСЧЕТ!$A$3:$AW$828,49,0)</f>
        <v>2703.6416278100246</v>
      </c>
      <c r="H768" s="193">
        <f t="shared" si="11"/>
        <v>-302.84837218997518</v>
      </c>
    </row>
    <row r="769" spans="1:8" ht="12.6" customHeight="1" x14ac:dyDescent="0.3">
      <c r="A769" s="181" t="s">
        <v>1284</v>
      </c>
      <c r="B769" s="182" t="s">
        <v>425</v>
      </c>
      <c r="C769" s="190">
        <v>1986.22</v>
      </c>
      <c r="D769" s="191">
        <v>1986.22</v>
      </c>
      <c r="E769" s="185" t="s">
        <v>4541</v>
      </c>
      <c r="F769" s="186" t="s">
        <v>3814</v>
      </c>
      <c r="G769" s="83">
        <f>VLOOKUP(A769,РАСЧЕТ!$A$3:$AW$828,49,0)</f>
        <v>4250.3251796931581</v>
      </c>
      <c r="H769" s="193">
        <f t="shared" ref="H769:H832" si="12">G769-C769</f>
        <v>2264.1051796931579</v>
      </c>
    </row>
    <row r="770" spans="1:8" ht="12.6" customHeight="1" x14ac:dyDescent="0.3">
      <c r="A770" s="181" t="s">
        <v>3951</v>
      </c>
      <c r="B770" s="182" t="s">
        <v>425</v>
      </c>
      <c r="C770" s="190">
        <v>2411.83</v>
      </c>
      <c r="D770" s="191">
        <v>2411.83</v>
      </c>
      <c r="E770" s="185" t="s">
        <v>4552</v>
      </c>
      <c r="F770" s="186" t="s">
        <v>4553</v>
      </c>
      <c r="G770" s="83">
        <f>VLOOKUP(A770,РАСЧЕТ!$A$3:$AW$828,49,0)</f>
        <v>5161.1091467702636</v>
      </c>
      <c r="H770" s="193">
        <f t="shared" si="12"/>
        <v>2749.2791467702637</v>
      </c>
    </row>
    <row r="771" spans="1:8" ht="12.6" customHeight="1" x14ac:dyDescent="0.3">
      <c r="A771" s="181" t="s">
        <v>1157</v>
      </c>
      <c r="B771" s="182" t="s">
        <v>474</v>
      </c>
      <c r="C771" s="190">
        <v>1486.06</v>
      </c>
      <c r="D771" s="191">
        <v>1486.06</v>
      </c>
      <c r="E771" s="185" t="s">
        <v>4541</v>
      </c>
      <c r="F771" s="186" t="s">
        <v>3343</v>
      </c>
      <c r="G771" s="83">
        <f>VLOOKUP(A771,РАСЧЕТ!$A$3:$AW$828,49,0)</f>
        <v>2556.4299039146395</v>
      </c>
      <c r="H771" s="193">
        <f t="shared" si="12"/>
        <v>1070.3699039146395</v>
      </c>
    </row>
    <row r="772" spans="1:8" ht="12.6" customHeight="1" x14ac:dyDescent="0.3">
      <c r="A772" s="181" t="s">
        <v>1136</v>
      </c>
      <c r="B772" s="182" t="s">
        <v>462</v>
      </c>
      <c r="C772" s="190">
        <v>2641.41</v>
      </c>
      <c r="D772" s="191">
        <v>2641.41</v>
      </c>
      <c r="E772" s="185" t="s">
        <v>4541</v>
      </c>
      <c r="F772" s="186" t="s">
        <v>3344</v>
      </c>
      <c r="G772" s="83">
        <f>VLOOKUP(A772,РАСЧЕТ!$A$3:$AW$828,49,0)</f>
        <v>6946.0214663831721</v>
      </c>
      <c r="H772" s="193">
        <f t="shared" si="12"/>
        <v>4304.6114663831722</v>
      </c>
    </row>
    <row r="773" spans="1:8" ht="12.6" customHeight="1" x14ac:dyDescent="0.3">
      <c r="A773" s="181" t="s">
        <v>613</v>
      </c>
      <c r="B773" s="182" t="s">
        <v>432</v>
      </c>
      <c r="C773" s="190">
        <v>1756.65</v>
      </c>
      <c r="D773" s="191">
        <v>1756.65</v>
      </c>
      <c r="E773" s="185" t="s">
        <v>4541</v>
      </c>
      <c r="F773" s="186" t="s">
        <v>3345</v>
      </c>
      <c r="G773" s="83">
        <f>VLOOKUP(A773,РАСЧЕТ!$A$3:$AW$828,49,0)</f>
        <v>3021.9070251476514</v>
      </c>
      <c r="H773" s="193">
        <f t="shared" si="12"/>
        <v>1265.2570251476513</v>
      </c>
    </row>
    <row r="774" spans="1:8" ht="12.6" customHeight="1" x14ac:dyDescent="0.3">
      <c r="A774" s="181" t="s">
        <v>1923</v>
      </c>
      <c r="B774" s="182" t="s">
        <v>115</v>
      </c>
      <c r="C774" s="190">
        <v>1421.63</v>
      </c>
      <c r="D774" s="191">
        <v>1421.63</v>
      </c>
      <c r="E774" s="185" t="s">
        <v>4541</v>
      </c>
      <c r="F774" s="186" t="s">
        <v>3161</v>
      </c>
      <c r="G774" s="83">
        <f>VLOOKUP(A774,РАСЧЕТ!$A$3:$AW$828,49,0)</f>
        <v>2445.6020179067791</v>
      </c>
      <c r="H774" s="193">
        <f t="shared" si="12"/>
        <v>1023.972017906779</v>
      </c>
    </row>
    <row r="775" spans="1:8" ht="12.6" customHeight="1" x14ac:dyDescent="0.3">
      <c r="A775" s="181" t="s">
        <v>1995</v>
      </c>
      <c r="B775" s="182" t="s">
        <v>420</v>
      </c>
      <c r="C775" s="190">
        <v>1438.82</v>
      </c>
      <c r="D775" s="191">
        <v>1438.82</v>
      </c>
      <c r="E775" s="185" t="s">
        <v>4541</v>
      </c>
      <c r="F775" s="186" t="s">
        <v>3347</v>
      </c>
      <c r="G775" s="83">
        <f>VLOOKUP(A775,РАСЧЕТ!$A$3:$AW$828,49,0)</f>
        <v>2475.1561208422086</v>
      </c>
      <c r="H775" s="193">
        <f t="shared" si="12"/>
        <v>1036.3361208422086</v>
      </c>
    </row>
    <row r="776" spans="1:8" ht="12.6" customHeight="1" x14ac:dyDescent="0.3">
      <c r="A776" s="181" t="s">
        <v>718</v>
      </c>
      <c r="B776" s="182" t="s">
        <v>409</v>
      </c>
      <c r="C776" s="190">
        <v>1430.23</v>
      </c>
      <c r="D776" s="191">
        <v>1430.23</v>
      </c>
      <c r="E776" s="185" t="s">
        <v>4541</v>
      </c>
      <c r="F776" s="186" t="s">
        <v>3348</v>
      </c>
      <c r="G776" s="83">
        <f>VLOOKUP(A776,РАСЧЕТ!$A$3:$AW$828,49,0)</f>
        <v>3687.7229150521021</v>
      </c>
      <c r="H776" s="193">
        <f t="shared" si="12"/>
        <v>2257.492915052102</v>
      </c>
    </row>
    <row r="777" spans="1:8" ht="12.6" customHeight="1" x14ac:dyDescent="0.3">
      <c r="A777" s="181" t="s">
        <v>723</v>
      </c>
      <c r="B777" s="182" t="s">
        <v>469</v>
      </c>
      <c r="C777" s="190">
        <v>1752.35</v>
      </c>
      <c r="D777" s="191">
        <v>1752.35</v>
      </c>
      <c r="E777" s="185" t="s">
        <v>4541</v>
      </c>
      <c r="F777" s="186" t="s">
        <v>3349</v>
      </c>
      <c r="G777" s="83">
        <f>VLOOKUP(A777,РАСЧЕТ!$A$3:$AW$828,49,0)</f>
        <v>4245.0958489423665</v>
      </c>
      <c r="H777" s="193">
        <f t="shared" si="12"/>
        <v>2492.7458489423666</v>
      </c>
    </row>
    <row r="778" spans="1:8" ht="12.6" customHeight="1" x14ac:dyDescent="0.3">
      <c r="A778" s="181" t="s">
        <v>2018</v>
      </c>
      <c r="B778" s="182" t="s">
        <v>404</v>
      </c>
      <c r="C778" s="190">
        <v>2688.65</v>
      </c>
      <c r="D778" s="191">
        <v>2688.65</v>
      </c>
      <c r="E778" s="185" t="s">
        <v>4541</v>
      </c>
      <c r="F778" s="186" t="s">
        <v>3408</v>
      </c>
      <c r="G778" s="83">
        <f>VLOOKUP(A778,РАСЧЕТ!$A$3:$AW$828,49,0)</f>
        <v>4625.2171093946945</v>
      </c>
      <c r="H778" s="193">
        <f t="shared" si="12"/>
        <v>1936.5671093946944</v>
      </c>
    </row>
    <row r="779" spans="1:8" ht="12.6" customHeight="1" x14ac:dyDescent="0.3">
      <c r="A779" s="181" t="s">
        <v>1519</v>
      </c>
      <c r="B779" s="182" t="s">
        <v>442</v>
      </c>
      <c r="C779" s="190">
        <v>1447.41</v>
      </c>
      <c r="D779" s="191">
        <v>1447.41</v>
      </c>
      <c r="E779" s="185" t="s">
        <v>4541</v>
      </c>
      <c r="F779" s="186" t="s">
        <v>3350</v>
      </c>
      <c r="G779" s="83">
        <f>VLOOKUP(A779,РАСЧЕТ!$A$3:$AW$828,49,0)</f>
        <v>3946.6333945000979</v>
      </c>
      <c r="H779" s="193">
        <f t="shared" si="12"/>
        <v>2499.223394500098</v>
      </c>
    </row>
    <row r="780" spans="1:8" ht="12.6" customHeight="1" x14ac:dyDescent="0.3">
      <c r="A780" s="181" t="s">
        <v>1335</v>
      </c>
      <c r="B780" s="182" t="s">
        <v>398</v>
      </c>
      <c r="C780" s="190">
        <v>1443.11</v>
      </c>
      <c r="D780" s="191">
        <v>1443.11</v>
      </c>
      <c r="E780" s="185" t="s">
        <v>4541</v>
      </c>
      <c r="F780" s="186" t="s">
        <v>3361</v>
      </c>
      <c r="G780" s="83">
        <f>VLOOKUP(A780,РАСЧЕТ!$A$3:$AW$828,49,0)</f>
        <v>4849.4157744063259</v>
      </c>
      <c r="H780" s="193">
        <f t="shared" si="12"/>
        <v>3406.3057744063262</v>
      </c>
    </row>
    <row r="781" spans="1:8" ht="12.6" customHeight="1" x14ac:dyDescent="0.3">
      <c r="A781" s="181" t="s">
        <v>1461</v>
      </c>
      <c r="B781" s="182" t="s">
        <v>429</v>
      </c>
      <c r="C781" s="190">
        <v>2602.75</v>
      </c>
      <c r="D781" s="191">
        <v>2602.75</v>
      </c>
      <c r="E781" s="185" t="s">
        <v>4541</v>
      </c>
      <c r="F781" s="186" t="s">
        <v>3410</v>
      </c>
      <c r="G781" s="83">
        <f>VLOOKUP(A781,РАСЧЕТ!$A$3:$AW$828,49,0)</f>
        <v>4400.6366313347899</v>
      </c>
      <c r="H781" s="193">
        <f t="shared" si="12"/>
        <v>1797.8866313347899</v>
      </c>
    </row>
    <row r="782" spans="1:8" ht="12.6" customHeight="1" x14ac:dyDescent="0.3">
      <c r="A782" s="181" t="s">
        <v>1826</v>
      </c>
      <c r="B782" s="182" t="s">
        <v>430</v>
      </c>
      <c r="C782" s="190">
        <v>1687.92</v>
      </c>
      <c r="D782" s="191">
        <v>1687.92</v>
      </c>
      <c r="E782" s="185" t="s">
        <v>4541</v>
      </c>
      <c r="F782" s="186" t="s">
        <v>3362</v>
      </c>
      <c r="G782" s="83">
        <f>VLOOKUP(A782,РАСЧЕТ!$A$3:$AW$828,49,0)</f>
        <v>4617.8995381655795</v>
      </c>
      <c r="H782" s="193">
        <f t="shared" si="12"/>
        <v>2929.9795381655795</v>
      </c>
    </row>
    <row r="783" spans="1:8" ht="12.6" customHeight="1" x14ac:dyDescent="0.3">
      <c r="A783" s="181" t="s">
        <v>1544</v>
      </c>
      <c r="B783" s="182" t="s">
        <v>411</v>
      </c>
      <c r="C783" s="190">
        <v>1374.39</v>
      </c>
      <c r="D783" s="191">
        <v>1374.39</v>
      </c>
      <c r="E783" s="185" t="s">
        <v>4541</v>
      </c>
      <c r="F783" s="186" t="s">
        <v>3412</v>
      </c>
      <c r="G783" s="83">
        <f>VLOOKUP(A783,РАСЧЕТ!$A$3:$AW$828,49,0)</f>
        <v>1235.9504584274398</v>
      </c>
      <c r="H783" s="193">
        <f t="shared" si="12"/>
        <v>-138.4395415725603</v>
      </c>
    </row>
    <row r="784" spans="1:8" ht="12.6" customHeight="1" x14ac:dyDescent="0.3">
      <c r="A784" s="181" t="s">
        <v>1177</v>
      </c>
      <c r="B784" s="182" t="s">
        <v>439</v>
      </c>
      <c r="C784" s="190">
        <v>1361.5</v>
      </c>
      <c r="D784" s="191">
        <v>1361.5</v>
      </c>
      <c r="E784" s="185" t="s">
        <v>4541</v>
      </c>
      <c r="F784" s="186" t="s">
        <v>3363</v>
      </c>
      <c r="G784" s="83">
        <f>VLOOKUP(A784,РАСЧЕТ!$A$3:$AW$828,49,0)</f>
        <v>2342.1626576327767</v>
      </c>
      <c r="H784" s="193">
        <f t="shared" si="12"/>
        <v>980.6626576327767</v>
      </c>
    </row>
    <row r="785" spans="1:8" ht="12.6" customHeight="1" x14ac:dyDescent="0.3">
      <c r="A785" s="181" t="s">
        <v>1435</v>
      </c>
      <c r="B785" s="182" t="s">
        <v>126</v>
      </c>
      <c r="C785" s="190">
        <v>1576.25</v>
      </c>
      <c r="D785" s="191">
        <v>1576.25</v>
      </c>
      <c r="E785" s="185" t="s">
        <v>4541</v>
      </c>
      <c r="F785" s="186" t="s">
        <v>3163</v>
      </c>
      <c r="G785" s="83">
        <f>VLOOKUP(A785,РАСЧЕТ!$A$3:$AW$828,49,0)</f>
        <v>2711.5889443256433</v>
      </c>
      <c r="H785" s="193">
        <f t="shared" si="12"/>
        <v>1135.3389443256433</v>
      </c>
    </row>
    <row r="786" spans="1:8" ht="12.6" customHeight="1" x14ac:dyDescent="0.3">
      <c r="A786" s="181" t="s">
        <v>1070</v>
      </c>
      <c r="B786" s="182" t="s">
        <v>451</v>
      </c>
      <c r="C786" s="190">
        <v>1679.33</v>
      </c>
      <c r="D786" s="191">
        <v>1679.33</v>
      </c>
      <c r="E786" s="185" t="s">
        <v>4541</v>
      </c>
      <c r="F786" s="186" t="s">
        <v>3415</v>
      </c>
      <c r="G786" s="83">
        <f>VLOOKUP(A786,РАСЧЕТ!$A$3:$AW$828,49,0)</f>
        <v>2888.91356193822</v>
      </c>
      <c r="H786" s="193">
        <f t="shared" si="12"/>
        <v>1209.5835619382201</v>
      </c>
    </row>
    <row r="787" spans="1:8" ht="12.6" customHeight="1" x14ac:dyDescent="0.3">
      <c r="A787" s="181" t="s">
        <v>2227</v>
      </c>
      <c r="B787" s="182" t="s">
        <v>478</v>
      </c>
      <c r="C787" s="190">
        <v>2650</v>
      </c>
      <c r="D787" s="191">
        <v>2650</v>
      </c>
      <c r="E787" s="185" t="s">
        <v>4541</v>
      </c>
      <c r="F787" s="186" t="s">
        <v>3416</v>
      </c>
      <c r="G787" s="83">
        <f>VLOOKUP(A787,РАСЧЕТ!$A$3:$AW$828,49,0)</f>
        <v>4558.7203777899776</v>
      </c>
      <c r="H787" s="193">
        <f t="shared" si="12"/>
        <v>1908.7203777899776</v>
      </c>
    </row>
    <row r="788" spans="1:8" ht="12.6" customHeight="1" x14ac:dyDescent="0.3">
      <c r="A788" s="181" t="s">
        <v>664</v>
      </c>
      <c r="B788" s="182" t="s">
        <v>441</v>
      </c>
      <c r="C788" s="190">
        <v>1395.87</v>
      </c>
      <c r="D788" s="191">
        <v>1395.87</v>
      </c>
      <c r="E788" s="185" t="s">
        <v>4541</v>
      </c>
      <c r="F788" s="186" t="s">
        <v>3364</v>
      </c>
      <c r="G788" s="83">
        <f>VLOOKUP(A788,РАСЧЕТ!$A$3:$AW$828,49,0)</f>
        <v>3599.5391891872632</v>
      </c>
      <c r="H788" s="193">
        <f t="shared" si="12"/>
        <v>2203.6691891872633</v>
      </c>
    </row>
    <row r="789" spans="1:8" ht="12.6" customHeight="1" x14ac:dyDescent="0.3">
      <c r="A789" s="181" t="s">
        <v>1071</v>
      </c>
      <c r="B789" s="182" t="s">
        <v>427</v>
      </c>
      <c r="C789" s="190">
        <v>1443.11</v>
      </c>
      <c r="D789" s="191">
        <v>1443.11</v>
      </c>
      <c r="E789" s="185" t="s">
        <v>4541</v>
      </c>
      <c r="F789" s="186" t="s">
        <v>3380</v>
      </c>
      <c r="G789" s="83">
        <f>VLOOKUP(A789,РАСЧЕТ!$A$3:$AW$828,49,0)</f>
        <v>3639.821718334008</v>
      </c>
      <c r="H789" s="193">
        <f t="shared" si="12"/>
        <v>2196.7117183340079</v>
      </c>
    </row>
    <row r="790" spans="1:8" ht="12.6" customHeight="1" x14ac:dyDescent="0.3">
      <c r="A790" s="181" t="s">
        <v>1924</v>
      </c>
      <c r="B790" s="182" t="s">
        <v>400</v>
      </c>
      <c r="C790" s="190">
        <v>2602.75</v>
      </c>
      <c r="D790" s="191">
        <v>2602.75</v>
      </c>
      <c r="E790" s="185" t="s">
        <v>4541</v>
      </c>
      <c r="F790" s="186" t="s">
        <v>3420</v>
      </c>
      <c r="G790" s="83">
        <f>VLOOKUP(A790,РАСЧЕТ!$A$3:$AW$828,49,0)</f>
        <v>5472.5264460509688</v>
      </c>
      <c r="H790" s="193">
        <f t="shared" si="12"/>
        <v>2869.7764460509688</v>
      </c>
    </row>
    <row r="791" spans="1:8" ht="12.6" customHeight="1" x14ac:dyDescent="0.3">
      <c r="A791" s="181" t="s">
        <v>665</v>
      </c>
      <c r="B791" s="182" t="s">
        <v>440</v>
      </c>
      <c r="C791" s="190">
        <v>1687.92</v>
      </c>
      <c r="D791" s="191">
        <v>1687.92</v>
      </c>
      <c r="E791" s="185" t="s">
        <v>4541</v>
      </c>
      <c r="F791" s="186" t="s">
        <v>3381</v>
      </c>
      <c r="G791" s="83">
        <f>VLOOKUP(A791,РАСЧЕТ!$A$3:$AW$828,49,0)</f>
        <v>2903.6906134059336</v>
      </c>
      <c r="H791" s="193">
        <f t="shared" si="12"/>
        <v>1215.7706134059335</v>
      </c>
    </row>
    <row r="792" spans="1:8" ht="12.6" customHeight="1" x14ac:dyDescent="0.3">
      <c r="A792" s="181" t="s">
        <v>569</v>
      </c>
      <c r="B792" s="182" t="s">
        <v>455</v>
      </c>
      <c r="C792" s="190">
        <v>1374.39</v>
      </c>
      <c r="D792" s="191">
        <v>1374.39</v>
      </c>
      <c r="E792" s="185" t="s">
        <v>4541</v>
      </c>
      <c r="F792" s="186" t="s">
        <v>3382</v>
      </c>
      <c r="G792" s="83">
        <f>VLOOKUP(A792,РАСЧЕТ!$A$3:$AW$828,49,0)</f>
        <v>6665.9041035826767</v>
      </c>
      <c r="H792" s="193">
        <f t="shared" si="12"/>
        <v>5291.5141035826764</v>
      </c>
    </row>
    <row r="793" spans="1:8" ht="12.6" customHeight="1" x14ac:dyDescent="0.3">
      <c r="A793" s="181" t="s">
        <v>1462</v>
      </c>
      <c r="B793" s="182" t="s">
        <v>402</v>
      </c>
      <c r="C793" s="190">
        <v>1361.5</v>
      </c>
      <c r="D793" s="191">
        <v>1361.5</v>
      </c>
      <c r="E793" s="185" t="s">
        <v>4541</v>
      </c>
      <c r="F793" s="186" t="s">
        <v>3383</v>
      </c>
      <c r="G793" s="83">
        <f>VLOOKUP(A793,РАСЧЕТ!$A$3:$AW$828,49,0)</f>
        <v>4064.3756966086735</v>
      </c>
      <c r="H793" s="193">
        <f t="shared" si="12"/>
        <v>2702.8756966086735</v>
      </c>
    </row>
    <row r="794" spans="1:8" ht="12.6" customHeight="1" x14ac:dyDescent="0.3">
      <c r="A794" s="181" t="s">
        <v>1288</v>
      </c>
      <c r="B794" s="182" t="s">
        <v>418</v>
      </c>
      <c r="C794" s="190">
        <v>1679.33</v>
      </c>
      <c r="D794" s="191">
        <v>1679.33</v>
      </c>
      <c r="E794" s="185" t="s">
        <v>4541</v>
      </c>
      <c r="F794" s="186" t="s">
        <v>3384</v>
      </c>
      <c r="G794" s="83">
        <f>VLOOKUP(A794,РАСЧЕТ!$A$3:$AW$828,49,0)</f>
        <v>2530.2899863572989</v>
      </c>
      <c r="H794" s="193">
        <f t="shared" si="12"/>
        <v>850.95998635729893</v>
      </c>
    </row>
    <row r="795" spans="1:8" ht="12.6" customHeight="1" x14ac:dyDescent="0.3">
      <c r="A795" s="181" t="s">
        <v>1463</v>
      </c>
      <c r="B795" s="182" t="s">
        <v>447</v>
      </c>
      <c r="C795" s="190">
        <v>2650</v>
      </c>
      <c r="D795" s="191">
        <v>2650</v>
      </c>
      <c r="E795" s="185" t="s">
        <v>4541</v>
      </c>
      <c r="F795" s="186" t="s">
        <v>3425</v>
      </c>
      <c r="G795" s="83">
        <f>VLOOKUP(A795,РАСЧЕТ!$A$3:$AW$828,49,0)</f>
        <v>4558.7203777899776</v>
      </c>
      <c r="H795" s="193">
        <f t="shared" si="12"/>
        <v>1908.7203777899776</v>
      </c>
    </row>
    <row r="796" spans="1:8" ht="12.6" customHeight="1" x14ac:dyDescent="0.3">
      <c r="A796" s="181" t="s">
        <v>2228</v>
      </c>
      <c r="B796" s="182" t="s">
        <v>235</v>
      </c>
      <c r="C796" s="190">
        <v>3367.26</v>
      </c>
      <c r="D796" s="191">
        <v>3367.26</v>
      </c>
      <c r="E796" s="185" t="s">
        <v>4541</v>
      </c>
      <c r="F796" s="186" t="s">
        <v>3130</v>
      </c>
      <c r="G796" s="83">
        <f>VLOOKUP(A796,РАСЧЕТ!$A$3:$AW$828,49,0)</f>
        <v>5792.604175344155</v>
      </c>
      <c r="H796" s="193">
        <f t="shared" si="12"/>
        <v>2425.3441753441548</v>
      </c>
    </row>
    <row r="797" spans="1:8" ht="12.6" customHeight="1" x14ac:dyDescent="0.3">
      <c r="A797" s="181" t="s">
        <v>1403</v>
      </c>
      <c r="B797" s="182" t="s">
        <v>464</v>
      </c>
      <c r="C797" s="190">
        <v>1395.87</v>
      </c>
      <c r="D797" s="191">
        <v>1395.87</v>
      </c>
      <c r="E797" s="185" t="s">
        <v>4541</v>
      </c>
      <c r="F797" s="186" t="s">
        <v>3385</v>
      </c>
      <c r="G797" s="83">
        <f>VLOOKUP(A797,РАСЧЕТ!$A$3:$AW$828,49,0)</f>
        <v>2401.2708635036352</v>
      </c>
      <c r="H797" s="193">
        <f t="shared" si="12"/>
        <v>1005.4008635036353</v>
      </c>
    </row>
    <row r="798" spans="1:8" ht="12.6" customHeight="1" x14ac:dyDescent="0.3">
      <c r="A798" s="181" t="s">
        <v>2085</v>
      </c>
      <c r="B798" s="182" t="s">
        <v>452</v>
      </c>
      <c r="C798" s="190">
        <v>1443.11</v>
      </c>
      <c r="D798" s="191">
        <v>1443.11</v>
      </c>
      <c r="E798" s="185" t="s">
        <v>4541</v>
      </c>
      <c r="F798" s="186" t="s">
        <v>3429</v>
      </c>
      <c r="G798" s="83">
        <f>VLOOKUP(A798,РАСЧЕТ!$A$3:$AW$828,49,0)</f>
        <v>2482.544646576066</v>
      </c>
      <c r="H798" s="193">
        <f t="shared" si="12"/>
        <v>1039.4346465760661</v>
      </c>
    </row>
    <row r="799" spans="1:8" ht="12.6" customHeight="1" x14ac:dyDescent="0.3">
      <c r="A799" s="181" t="s">
        <v>1436</v>
      </c>
      <c r="B799" s="182" t="s">
        <v>456</v>
      </c>
      <c r="C799" s="190">
        <v>2602.75</v>
      </c>
      <c r="D799" s="191">
        <v>2602.75</v>
      </c>
      <c r="E799" s="185" t="s">
        <v>4541</v>
      </c>
      <c r="F799" s="186" t="s">
        <v>3400</v>
      </c>
      <c r="G799" s="83">
        <f>VLOOKUP(A799,РАСЧЕТ!$A$3:$AW$828,49,0)</f>
        <v>4477.4465947175477</v>
      </c>
      <c r="H799" s="193">
        <f t="shared" si="12"/>
        <v>1874.6965947175477</v>
      </c>
    </row>
    <row r="800" spans="1:8" ht="12.6" customHeight="1" x14ac:dyDescent="0.3">
      <c r="A800" s="181" t="s">
        <v>587</v>
      </c>
      <c r="B800" s="182" t="s">
        <v>468</v>
      </c>
      <c r="C800" s="190">
        <v>1687.92</v>
      </c>
      <c r="D800" s="191">
        <v>1687.92</v>
      </c>
      <c r="E800" s="185" t="s">
        <v>4541</v>
      </c>
      <c r="F800" s="186" t="s">
        <v>3430</v>
      </c>
      <c r="G800" s="83">
        <f>VLOOKUP(A800,РАСЧЕТ!$A$3:$AW$828,49,0)</f>
        <v>2265.9110958027409</v>
      </c>
      <c r="H800" s="193">
        <f t="shared" si="12"/>
        <v>577.9910958027408</v>
      </c>
    </row>
    <row r="801" spans="1:8" ht="12.6" customHeight="1" x14ac:dyDescent="0.3">
      <c r="A801" s="181" t="s">
        <v>1833</v>
      </c>
      <c r="B801" s="182" t="s">
        <v>480</v>
      </c>
      <c r="C801" s="190">
        <v>1374.39</v>
      </c>
      <c r="D801" s="191">
        <v>1374.39</v>
      </c>
      <c r="E801" s="185" t="s">
        <v>4541</v>
      </c>
      <c r="F801" s="186" t="s">
        <v>3401</v>
      </c>
      <c r="G801" s="83">
        <f>VLOOKUP(A801,РАСЧЕТ!$A$3:$AW$828,49,0)</f>
        <v>2574.4356844091021</v>
      </c>
      <c r="H801" s="193">
        <f t="shared" si="12"/>
        <v>1200.045684409102</v>
      </c>
    </row>
    <row r="802" spans="1:8" ht="12.6" customHeight="1" x14ac:dyDescent="0.3">
      <c r="A802" s="181" t="s">
        <v>1336</v>
      </c>
      <c r="B802" s="182" t="s">
        <v>473</v>
      </c>
      <c r="C802" s="190">
        <v>1361.5</v>
      </c>
      <c r="D802" s="191">
        <v>1361.5</v>
      </c>
      <c r="E802" s="185" t="s">
        <v>4541</v>
      </c>
      <c r="F802" s="186" t="s">
        <v>3402</v>
      </c>
      <c r="G802" s="83">
        <f>VLOOKUP(A802,РАСЧЕТ!$A$3:$AW$828,49,0)</f>
        <v>2487.9375415636059</v>
      </c>
      <c r="H802" s="193">
        <f t="shared" si="12"/>
        <v>1126.4375415636059</v>
      </c>
    </row>
    <row r="803" spans="1:8" ht="12.6" customHeight="1" x14ac:dyDescent="0.3">
      <c r="A803" s="181" t="s">
        <v>1329</v>
      </c>
      <c r="B803" s="182" t="s">
        <v>436</v>
      </c>
      <c r="C803" s="190">
        <v>1679.33</v>
      </c>
      <c r="D803" s="191">
        <v>1679.33</v>
      </c>
      <c r="E803" s="185" t="s">
        <v>4541</v>
      </c>
      <c r="F803" s="186" t="s">
        <v>3433</v>
      </c>
      <c r="G803" s="83">
        <f>VLOOKUP(A803,РАСЧЕТ!$A$3:$AW$828,49,0)</f>
        <v>2888.91356193822</v>
      </c>
      <c r="H803" s="193">
        <f t="shared" si="12"/>
        <v>1209.5835619382201</v>
      </c>
    </row>
    <row r="804" spans="1:8" ht="12.6" customHeight="1" x14ac:dyDescent="0.3">
      <c r="A804" s="181" t="s">
        <v>977</v>
      </c>
      <c r="B804" s="182" t="s">
        <v>467</v>
      </c>
      <c r="C804" s="190">
        <v>2650</v>
      </c>
      <c r="D804" s="191">
        <v>2650</v>
      </c>
      <c r="E804" s="185" t="s">
        <v>4541</v>
      </c>
      <c r="F804" s="186" t="s">
        <v>3403</v>
      </c>
      <c r="G804" s="83">
        <f>VLOOKUP(A804,РАСЧЕТ!$A$3:$AW$828,49,0)</f>
        <v>6792.9076028443733</v>
      </c>
      <c r="H804" s="193">
        <f t="shared" si="12"/>
        <v>4142.9076028443733</v>
      </c>
    </row>
    <row r="805" spans="1:8" ht="12.6" customHeight="1" x14ac:dyDescent="0.3">
      <c r="A805" s="181" t="s">
        <v>1143</v>
      </c>
      <c r="B805" s="182" t="s">
        <v>426</v>
      </c>
      <c r="C805" s="190">
        <v>1395.87</v>
      </c>
      <c r="D805" s="191">
        <v>1395.87</v>
      </c>
      <c r="E805" s="185" t="s">
        <v>4541</v>
      </c>
      <c r="F805" s="186" t="s">
        <v>3404</v>
      </c>
      <c r="G805" s="83">
        <f>VLOOKUP(A805,РАСЧЕТ!$A$3:$AW$828,49,0)</f>
        <v>2401.2708635036352</v>
      </c>
      <c r="H805" s="193">
        <f t="shared" si="12"/>
        <v>1005.4008635036353</v>
      </c>
    </row>
    <row r="806" spans="1:8" ht="12.6" customHeight="1" x14ac:dyDescent="0.3">
      <c r="A806" s="181" t="s">
        <v>2021</v>
      </c>
      <c r="B806" s="182" t="s">
        <v>484</v>
      </c>
      <c r="C806" s="190">
        <v>1443.11</v>
      </c>
      <c r="D806" s="191">
        <v>1443.11</v>
      </c>
      <c r="E806" s="185" t="s">
        <v>4541</v>
      </c>
      <c r="F806" s="186" t="s">
        <v>3423</v>
      </c>
      <c r="G806" s="83">
        <f>VLOOKUP(A806,РАСЧЕТ!$A$3:$AW$828,49,0)</f>
        <v>2482.544646576066</v>
      </c>
      <c r="H806" s="193">
        <f t="shared" si="12"/>
        <v>1039.4346465760661</v>
      </c>
    </row>
    <row r="807" spans="1:8" ht="12.6" customHeight="1" x14ac:dyDescent="0.3">
      <c r="A807" s="181" t="s">
        <v>1184</v>
      </c>
      <c r="B807" s="182" t="s">
        <v>252</v>
      </c>
      <c r="C807" s="190">
        <v>3118.15</v>
      </c>
      <c r="D807" s="191">
        <v>3118.15</v>
      </c>
      <c r="E807" s="185" t="s">
        <v>4541</v>
      </c>
      <c r="F807" s="186" t="s">
        <v>3170</v>
      </c>
      <c r="G807" s="83">
        <f>VLOOKUP(A807,РАСЧЕТ!$A$3:$AW$828,49,0)</f>
        <v>5364.0696827804277</v>
      </c>
      <c r="H807" s="193">
        <f t="shared" si="12"/>
        <v>2245.9196827804276</v>
      </c>
    </row>
    <row r="808" spans="1:8" ht="12.6" customHeight="1" x14ac:dyDescent="0.3">
      <c r="A808" s="181" t="s">
        <v>2022</v>
      </c>
      <c r="B808" s="182" t="s">
        <v>472</v>
      </c>
      <c r="C808" s="190">
        <v>2602.75</v>
      </c>
      <c r="D808" s="191">
        <v>2602.75</v>
      </c>
      <c r="E808" s="185" t="s">
        <v>4541</v>
      </c>
      <c r="F808" s="186" t="s">
        <v>3424</v>
      </c>
      <c r="G808" s="83">
        <f>VLOOKUP(A808,РАСЧЕТ!$A$3:$AW$828,49,0)</f>
        <v>4477.4465947175477</v>
      </c>
      <c r="H808" s="193">
        <f t="shared" si="12"/>
        <v>1874.6965947175477</v>
      </c>
    </row>
    <row r="809" spans="1:8" ht="12.6" customHeight="1" x14ac:dyDescent="0.3">
      <c r="A809" s="181" t="s">
        <v>1834</v>
      </c>
      <c r="B809" s="182" t="s">
        <v>412</v>
      </c>
      <c r="C809" s="190">
        <v>1687.92</v>
      </c>
      <c r="D809" s="191">
        <v>1687.92</v>
      </c>
      <c r="E809" s="185" t="s">
        <v>4541</v>
      </c>
      <c r="F809" s="186" t="s">
        <v>3426</v>
      </c>
      <c r="G809" s="83">
        <f>VLOOKUP(A809,РАСЧЕТ!$A$3:$AW$828,49,0)</f>
        <v>2729.6989806902161</v>
      </c>
      <c r="H809" s="193">
        <f t="shared" si="12"/>
        <v>1041.778980690216</v>
      </c>
    </row>
    <row r="810" spans="1:8" ht="12.6" customHeight="1" x14ac:dyDescent="0.3">
      <c r="A810" s="181" t="s">
        <v>1244</v>
      </c>
      <c r="B810" s="182" t="s">
        <v>475</v>
      </c>
      <c r="C810" s="190">
        <v>1374.39</v>
      </c>
      <c r="D810" s="191">
        <v>1374.39</v>
      </c>
      <c r="E810" s="185" t="s">
        <v>4541</v>
      </c>
      <c r="F810" s="186" t="s">
        <v>3427</v>
      </c>
      <c r="G810" s="83">
        <f>VLOOKUP(A810,РАСЧЕТ!$A$3:$AW$828,49,0)</f>
        <v>2364.3282348343482</v>
      </c>
      <c r="H810" s="193">
        <f t="shared" si="12"/>
        <v>989.93823483434812</v>
      </c>
    </row>
    <row r="811" spans="1:8" ht="12.6" customHeight="1" x14ac:dyDescent="0.3">
      <c r="A811" s="181" t="s">
        <v>2104</v>
      </c>
      <c r="B811" s="182" t="s">
        <v>410</v>
      </c>
      <c r="C811" s="190">
        <v>1361.5</v>
      </c>
      <c r="D811" s="191">
        <v>1361.5</v>
      </c>
      <c r="E811" s="185" t="s">
        <v>4541</v>
      </c>
      <c r="F811" s="186" t="s">
        <v>3428</v>
      </c>
      <c r="G811" s="83">
        <f>VLOOKUP(A811,РАСЧЕТ!$A$3:$AW$828,49,0)</f>
        <v>2342.1626576327767</v>
      </c>
      <c r="H811" s="193">
        <f t="shared" si="12"/>
        <v>980.6626576327767</v>
      </c>
    </row>
    <row r="812" spans="1:8" ht="12.6" customHeight="1" x14ac:dyDescent="0.3">
      <c r="A812" s="181" t="s">
        <v>2568</v>
      </c>
      <c r="B812" s="182" t="s">
        <v>460</v>
      </c>
      <c r="C812" s="190">
        <v>1679.33</v>
      </c>
      <c r="D812" s="191">
        <v>1679.33</v>
      </c>
      <c r="E812" s="185" t="s">
        <v>4541</v>
      </c>
      <c r="F812" s="186" t="s">
        <v>3905</v>
      </c>
      <c r="G812" s="83">
        <f>VLOOKUP(A812,РАСЧЕТ!$A$3:$AW$828,49,0)</f>
        <v>1510.1769663910281</v>
      </c>
      <c r="H812" s="193">
        <f t="shared" si="12"/>
        <v>-169.15303360897178</v>
      </c>
    </row>
    <row r="813" spans="1:8" ht="12.6" customHeight="1" x14ac:dyDescent="0.3">
      <c r="A813" s="181" t="s">
        <v>2151</v>
      </c>
      <c r="B813" s="182" t="s">
        <v>477</v>
      </c>
      <c r="C813" s="190">
        <v>2650</v>
      </c>
      <c r="D813" s="191">
        <v>2650</v>
      </c>
      <c r="E813" s="185" t="s">
        <v>4541</v>
      </c>
      <c r="F813" s="186" t="s">
        <v>3441</v>
      </c>
      <c r="G813" s="83">
        <f>VLOOKUP(A813,РАСЧЕТ!$A$3:$AW$828,49,0)</f>
        <v>4558.7203777899776</v>
      </c>
      <c r="H813" s="193">
        <f t="shared" si="12"/>
        <v>1908.7203777899776</v>
      </c>
    </row>
    <row r="814" spans="1:8" ht="12.6" customHeight="1" x14ac:dyDescent="0.3">
      <c r="A814" s="181" t="s">
        <v>1397</v>
      </c>
      <c r="B814" s="182" t="s">
        <v>433</v>
      </c>
      <c r="C814" s="190">
        <v>1395.87</v>
      </c>
      <c r="D814" s="191">
        <v>1395.87</v>
      </c>
      <c r="E814" s="185" t="s">
        <v>4541</v>
      </c>
      <c r="F814" s="186" t="s">
        <v>3431</v>
      </c>
      <c r="G814" s="83">
        <f>VLOOKUP(A814,РАСЧЕТ!$A$3:$AW$828,49,0)</f>
        <v>2401.2708635036352</v>
      </c>
      <c r="H814" s="193">
        <f t="shared" si="12"/>
        <v>1005.4008635036353</v>
      </c>
    </row>
    <row r="815" spans="1:8" ht="12.6" customHeight="1" x14ac:dyDescent="0.3">
      <c r="A815" s="181" t="s">
        <v>1536</v>
      </c>
      <c r="B815" s="182" t="s">
        <v>479</v>
      </c>
      <c r="C815" s="190">
        <v>1443.11</v>
      </c>
      <c r="D815" s="191">
        <v>1443.11</v>
      </c>
      <c r="E815" s="185" t="s">
        <v>4541</v>
      </c>
      <c r="F815" s="186" t="s">
        <v>3448</v>
      </c>
      <c r="G815" s="83">
        <f>VLOOKUP(A815,РАСЧЕТ!$A$3:$AW$828,49,0)</f>
        <v>2482.544646576066</v>
      </c>
      <c r="H815" s="193">
        <f t="shared" si="12"/>
        <v>1039.4346465760661</v>
      </c>
    </row>
    <row r="816" spans="1:8" ht="12.6" customHeight="1" x14ac:dyDescent="0.3">
      <c r="A816" s="181" t="s">
        <v>1173</v>
      </c>
      <c r="B816" s="182" t="s">
        <v>482</v>
      </c>
      <c r="C816" s="190">
        <v>2602.75</v>
      </c>
      <c r="D816" s="191">
        <v>2602.75</v>
      </c>
      <c r="E816" s="185" t="s">
        <v>4541</v>
      </c>
      <c r="F816" s="186" t="s">
        <v>3450</v>
      </c>
      <c r="G816" s="83">
        <f>VLOOKUP(A816,РАСЧЕТ!$A$3:$AW$828,49,0)</f>
        <v>4051.4186752556229</v>
      </c>
      <c r="H816" s="193">
        <f t="shared" si="12"/>
        <v>1448.6686752556229</v>
      </c>
    </row>
    <row r="817" spans="1:8" ht="12.6" customHeight="1" x14ac:dyDescent="0.3">
      <c r="A817" s="181" t="s">
        <v>1455</v>
      </c>
      <c r="B817" s="182" t="s">
        <v>414</v>
      </c>
      <c r="C817" s="190">
        <v>1687.92</v>
      </c>
      <c r="D817" s="191">
        <v>1687.92</v>
      </c>
      <c r="E817" s="185" t="s">
        <v>4541</v>
      </c>
      <c r="F817" s="186" t="s">
        <v>3445</v>
      </c>
      <c r="G817" s="83">
        <f>VLOOKUP(A817,РАСЧЕТ!$A$3:$AW$828,49,0)</f>
        <v>3094.3398118012674</v>
      </c>
      <c r="H817" s="193">
        <f t="shared" si="12"/>
        <v>1406.4198118012673</v>
      </c>
    </row>
    <row r="818" spans="1:8" ht="12.6" customHeight="1" x14ac:dyDescent="0.3">
      <c r="A818" s="181" t="s">
        <v>2229</v>
      </c>
      <c r="B818" s="182" t="s">
        <v>249</v>
      </c>
      <c r="C818" s="190">
        <v>2452.4299999999998</v>
      </c>
      <c r="D818" s="191">
        <v>2452.4299999999998</v>
      </c>
      <c r="E818" s="185" t="s">
        <v>4541</v>
      </c>
      <c r="F818" s="186" t="s">
        <v>3133</v>
      </c>
      <c r="G818" s="83">
        <f>VLOOKUP(A818,РАСЧЕТ!$A$3:$AW$828,49,0)</f>
        <v>4218.848194032541</v>
      </c>
      <c r="H818" s="193">
        <f t="shared" si="12"/>
        <v>1766.4181940325411</v>
      </c>
    </row>
    <row r="819" spans="1:8" ht="12.6" customHeight="1" x14ac:dyDescent="0.3">
      <c r="A819" s="181" t="s">
        <v>689</v>
      </c>
      <c r="B819" s="182" t="s">
        <v>417</v>
      </c>
      <c r="C819" s="190">
        <v>1374.39</v>
      </c>
      <c r="D819" s="191">
        <v>1374.39</v>
      </c>
      <c r="E819" s="185" t="s">
        <v>4541</v>
      </c>
      <c r="F819" s="186" t="s">
        <v>3452</v>
      </c>
      <c r="G819" s="83">
        <f>VLOOKUP(A819,РАСЧЕТ!$A$3:$AW$828,49,0)</f>
        <v>2364.3282348343482</v>
      </c>
      <c r="H819" s="193">
        <f t="shared" si="12"/>
        <v>989.93823483434812</v>
      </c>
    </row>
    <row r="820" spans="1:8" ht="12.6" customHeight="1" x14ac:dyDescent="0.3">
      <c r="A820" s="181" t="s">
        <v>1464</v>
      </c>
      <c r="B820" s="182" t="s">
        <v>428</v>
      </c>
      <c r="C820" s="190">
        <v>1361.5</v>
      </c>
      <c r="D820" s="191">
        <v>1361.5</v>
      </c>
      <c r="E820" s="185" t="s">
        <v>4541</v>
      </c>
      <c r="F820" s="186" t="s">
        <v>3453</v>
      </c>
      <c r="G820" s="83">
        <f>VLOOKUP(A820,РАСЧЕТ!$A$3:$AW$828,49,0)</f>
        <v>2342.1626576327767</v>
      </c>
      <c r="H820" s="193">
        <f t="shared" si="12"/>
        <v>980.6626576327767</v>
      </c>
    </row>
    <row r="821" spans="1:8" ht="12.6" customHeight="1" x14ac:dyDescent="0.3">
      <c r="A821" s="181" t="s">
        <v>2195</v>
      </c>
      <c r="B821" s="182" t="s">
        <v>401</v>
      </c>
      <c r="C821" s="190">
        <v>1679.33</v>
      </c>
      <c r="D821" s="191">
        <v>1679.33</v>
      </c>
      <c r="E821" s="185" t="s">
        <v>4541</v>
      </c>
      <c r="F821" s="186" t="s">
        <v>3454</v>
      </c>
      <c r="G821" s="83">
        <f>VLOOKUP(A821,РАСЧЕТ!$A$3:$AW$828,49,0)</f>
        <v>2565.5422721444702</v>
      </c>
      <c r="H821" s="193">
        <f t="shared" si="12"/>
        <v>886.21227214447026</v>
      </c>
    </row>
    <row r="822" spans="1:8" ht="12.6" customHeight="1" x14ac:dyDescent="0.3">
      <c r="A822" s="181" t="s">
        <v>724</v>
      </c>
      <c r="B822" s="182" t="s">
        <v>421</v>
      </c>
      <c r="C822" s="190">
        <v>2650</v>
      </c>
      <c r="D822" s="191">
        <v>2650</v>
      </c>
      <c r="E822" s="185" t="s">
        <v>4541</v>
      </c>
      <c r="F822" s="186" t="s">
        <v>3449</v>
      </c>
      <c r="G822" s="83">
        <f>VLOOKUP(A822,РАСЧЕТ!$A$3:$AW$828,49,0)</f>
        <v>2383.0669776554078</v>
      </c>
      <c r="H822" s="193">
        <f t="shared" si="12"/>
        <v>-266.93302234459225</v>
      </c>
    </row>
    <row r="823" spans="1:8" ht="12.6" customHeight="1" x14ac:dyDescent="0.3">
      <c r="A823" s="181" t="s">
        <v>2547</v>
      </c>
      <c r="B823" s="182" t="s">
        <v>424</v>
      </c>
      <c r="C823" s="190">
        <v>1395.87</v>
      </c>
      <c r="D823" s="191">
        <v>1395.87</v>
      </c>
      <c r="E823" s="185" t="s">
        <v>4541</v>
      </c>
      <c r="F823" s="186" t="s">
        <v>3451</v>
      </c>
      <c r="G823" s="83">
        <f>VLOOKUP(A823,РАСЧЕТ!$A$3:$AW$828,49,0)</f>
        <v>2268.7654007215447</v>
      </c>
      <c r="H823" s="193">
        <f t="shared" si="12"/>
        <v>872.89540072154477</v>
      </c>
    </row>
    <row r="824" spans="1:8" ht="12.6" customHeight="1" x14ac:dyDescent="0.3">
      <c r="A824" s="181" t="s">
        <v>2152</v>
      </c>
      <c r="B824" s="182" t="s">
        <v>481</v>
      </c>
      <c r="C824" s="190">
        <v>1443.11</v>
      </c>
      <c r="D824" s="191">
        <v>1443.11</v>
      </c>
      <c r="E824" s="185" t="s">
        <v>4541</v>
      </c>
      <c r="F824" s="186" t="s">
        <v>3474</v>
      </c>
      <c r="G824" s="83">
        <f>VLOOKUP(A824,РАСЧЕТ!$A$3:$AW$828,49,0)</f>
        <v>2482.544646576066</v>
      </c>
      <c r="H824" s="193">
        <f t="shared" si="12"/>
        <v>1039.4346465760661</v>
      </c>
    </row>
    <row r="825" spans="1:8" ht="12.6" customHeight="1" x14ac:dyDescent="0.3">
      <c r="A825" s="181" t="s">
        <v>1069</v>
      </c>
      <c r="B825" s="182" t="s">
        <v>403</v>
      </c>
      <c r="C825" s="190">
        <v>2602.75</v>
      </c>
      <c r="D825" s="191">
        <v>2602.75</v>
      </c>
      <c r="E825" s="185" t="s">
        <v>4541</v>
      </c>
      <c r="F825" s="186" t="s">
        <v>3475</v>
      </c>
      <c r="G825" s="83">
        <f>VLOOKUP(A825,РАСЧЕТ!$A$3:$AW$828,49,0)</f>
        <v>4477.4465947175477</v>
      </c>
      <c r="H825" s="193">
        <f t="shared" si="12"/>
        <v>1874.6965947175477</v>
      </c>
    </row>
    <row r="826" spans="1:8" ht="12.6" customHeight="1" x14ac:dyDescent="0.3">
      <c r="A826" s="181" t="s">
        <v>1437</v>
      </c>
      <c r="B826" s="182" t="s">
        <v>431</v>
      </c>
      <c r="C826" s="190">
        <v>1687.92</v>
      </c>
      <c r="D826" s="191">
        <v>1687.92</v>
      </c>
      <c r="E826" s="185" t="s">
        <v>4541</v>
      </c>
      <c r="F826" s="186" t="s">
        <v>3476</v>
      </c>
      <c r="G826" s="83">
        <f>VLOOKUP(A826,РАСЧЕТ!$A$3:$AW$828,49,0)</f>
        <v>2903.6906134059336</v>
      </c>
      <c r="H826" s="193">
        <f t="shared" si="12"/>
        <v>1215.7706134059335</v>
      </c>
    </row>
    <row r="827" spans="1:8" ht="12.6" customHeight="1" x14ac:dyDescent="0.3">
      <c r="A827" s="181" t="s">
        <v>1480</v>
      </c>
      <c r="B827" s="182" t="s">
        <v>443</v>
      </c>
      <c r="C827" s="190">
        <v>1374.39</v>
      </c>
      <c r="D827" s="191">
        <v>1374.39</v>
      </c>
      <c r="E827" s="185" t="s">
        <v>4541</v>
      </c>
      <c r="F827" s="186" t="s">
        <v>3477</v>
      </c>
      <c r="G827" s="83">
        <f>VLOOKUP(A827,РАСЧЕТ!$A$3:$AW$828,49,0)</f>
        <v>2459.8657556007947</v>
      </c>
      <c r="H827" s="193">
        <f t="shared" si="12"/>
        <v>1085.4757556007946</v>
      </c>
    </row>
    <row r="828" spans="1:8" ht="12.6" customHeight="1" x14ac:dyDescent="0.3">
      <c r="A828" s="181" t="s">
        <v>1178</v>
      </c>
      <c r="B828" s="182" t="s">
        <v>454</v>
      </c>
      <c r="C828" s="190">
        <v>1361.5</v>
      </c>
      <c r="D828" s="191">
        <v>1361.5</v>
      </c>
      <c r="E828" s="185" t="s">
        <v>4541</v>
      </c>
      <c r="F828" s="186" t="s">
        <v>3478</v>
      </c>
      <c r="G828" s="83">
        <f>VLOOKUP(A828,РАСЧЕТ!$A$3:$AW$828,49,0)</f>
        <v>2342.1626576327767</v>
      </c>
      <c r="H828" s="193">
        <f t="shared" si="12"/>
        <v>980.6626576327767</v>
      </c>
    </row>
    <row r="829" spans="1:8" ht="12.6" customHeight="1" x14ac:dyDescent="0.3">
      <c r="A829" s="181" t="s">
        <v>529</v>
      </c>
      <c r="B829" s="182" t="s">
        <v>319</v>
      </c>
      <c r="C829" s="190">
        <v>1421.63</v>
      </c>
      <c r="D829" s="191">
        <v>1421.63</v>
      </c>
      <c r="E829" s="185" t="s">
        <v>4541</v>
      </c>
      <c r="F829" s="186" t="s">
        <v>3171</v>
      </c>
      <c r="G829" s="83">
        <f>VLOOKUP(A829,РАСЧЕТ!$A$3:$AW$828,49,0)</f>
        <v>3076.3028305816238</v>
      </c>
      <c r="H829" s="193">
        <f t="shared" si="12"/>
        <v>1654.6728305816237</v>
      </c>
    </row>
    <row r="830" spans="1:8" ht="12.6" customHeight="1" x14ac:dyDescent="0.3">
      <c r="A830" s="181" t="s">
        <v>1137</v>
      </c>
      <c r="B830" s="182" t="s">
        <v>422</v>
      </c>
      <c r="C830" s="190">
        <v>1679.33</v>
      </c>
      <c r="D830" s="191">
        <v>1679.33</v>
      </c>
      <c r="E830" s="185" t="s">
        <v>4541</v>
      </c>
      <c r="F830" s="186" t="s">
        <v>3480</v>
      </c>
      <c r="G830" s="83">
        <f>VLOOKUP(A830,РАСЧЕТ!$A$3:$AW$828,49,0)</f>
        <v>2888.91356193822</v>
      </c>
      <c r="H830" s="193">
        <f t="shared" si="12"/>
        <v>1209.5835619382201</v>
      </c>
    </row>
    <row r="831" spans="1:8" ht="12.6" customHeight="1" x14ac:dyDescent="0.3">
      <c r="A831" s="181" t="s">
        <v>644</v>
      </c>
      <c r="B831" s="182" t="s">
        <v>450</v>
      </c>
      <c r="C831" s="190">
        <v>2650</v>
      </c>
      <c r="D831" s="191">
        <v>2650</v>
      </c>
      <c r="E831" s="185" t="s">
        <v>4541</v>
      </c>
      <c r="F831" s="186" t="s">
        <v>3481</v>
      </c>
      <c r="G831" s="83">
        <f>VLOOKUP(A831,РАСЧЕТ!$A$3:$AW$828,49,0)</f>
        <v>4558.7203777899776</v>
      </c>
      <c r="H831" s="193">
        <f t="shared" si="12"/>
        <v>1908.7203777899776</v>
      </c>
    </row>
    <row r="832" spans="1:8" ht="12.6" customHeight="1" x14ac:dyDescent="0.3">
      <c r="A832" s="181" t="s">
        <v>2168</v>
      </c>
      <c r="B832" s="182" t="s">
        <v>419</v>
      </c>
      <c r="C832" s="190">
        <v>1395.87</v>
      </c>
      <c r="D832" s="191">
        <v>1395.87</v>
      </c>
      <c r="E832" s="185" t="s">
        <v>4541</v>
      </c>
      <c r="F832" s="186" t="s">
        <v>3483</v>
      </c>
      <c r="G832" s="83">
        <f>VLOOKUP(A832,РАСЧЕТ!$A$3:$AW$828,49,0)</f>
        <v>2401.2708635036352</v>
      </c>
      <c r="H832" s="193">
        <f t="shared" si="12"/>
        <v>1005.4008635036353</v>
      </c>
    </row>
    <row r="833" spans="1:8" ht="12.6" customHeight="1" x14ac:dyDescent="0.3">
      <c r="A833" s="181" t="s">
        <v>645</v>
      </c>
      <c r="B833" s="182" t="s">
        <v>435</v>
      </c>
      <c r="C833" s="190">
        <v>1443.11</v>
      </c>
      <c r="D833" s="191">
        <v>1443.11</v>
      </c>
      <c r="E833" s="185" t="s">
        <v>4541</v>
      </c>
      <c r="F833" s="186" t="s">
        <v>3502</v>
      </c>
      <c r="G833" s="83">
        <f>VLOOKUP(A833,РАСЧЕТ!$A$3:$AW$828,49,0)</f>
        <v>2482.544646576066</v>
      </c>
      <c r="H833" s="193">
        <f t="shared" ref="H833:H896" si="13">G833-C833</f>
        <v>1039.4346465760661</v>
      </c>
    </row>
    <row r="834" spans="1:8" ht="12.6" customHeight="1" x14ac:dyDescent="0.3">
      <c r="A834" s="181" t="s">
        <v>999</v>
      </c>
      <c r="B834" s="182" t="s">
        <v>416</v>
      </c>
      <c r="C834" s="190">
        <v>2602.75</v>
      </c>
      <c r="D834" s="191">
        <v>2602.75</v>
      </c>
      <c r="E834" s="185" t="s">
        <v>4541</v>
      </c>
      <c r="F834" s="186" t="s">
        <v>3503</v>
      </c>
      <c r="G834" s="83">
        <f>VLOOKUP(A834,РАСЧЕТ!$A$3:$AW$828,49,0)</f>
        <v>4477.4465947175477</v>
      </c>
      <c r="H834" s="193">
        <f t="shared" si="13"/>
        <v>1874.6965947175477</v>
      </c>
    </row>
    <row r="835" spans="1:8" ht="12.6" customHeight="1" x14ac:dyDescent="0.3">
      <c r="A835" s="181" t="s">
        <v>1245</v>
      </c>
      <c r="B835" s="182" t="s">
        <v>415</v>
      </c>
      <c r="C835" s="190">
        <v>1687.92</v>
      </c>
      <c r="D835" s="191">
        <v>1687.92</v>
      </c>
      <c r="E835" s="185" t="s">
        <v>4541</v>
      </c>
      <c r="F835" s="186" t="s">
        <v>3505</v>
      </c>
      <c r="G835" s="83">
        <f>VLOOKUP(A835,РАСЧЕТ!$A$3:$AW$828,49,0)</f>
        <v>4135.3838764536731</v>
      </c>
      <c r="H835" s="193">
        <f t="shared" si="13"/>
        <v>2447.463876453673</v>
      </c>
    </row>
    <row r="836" spans="1:8" ht="12.6" customHeight="1" x14ac:dyDescent="0.3">
      <c r="A836" s="181" t="s">
        <v>1174</v>
      </c>
      <c r="B836" s="182" t="s">
        <v>463</v>
      </c>
      <c r="C836" s="190">
        <v>1374.39</v>
      </c>
      <c r="D836" s="191">
        <v>1374.39</v>
      </c>
      <c r="E836" s="185" t="s">
        <v>4541</v>
      </c>
      <c r="F836" s="186" t="s">
        <v>3506</v>
      </c>
      <c r="G836" s="83">
        <f>VLOOKUP(A836,РАСЧЕТ!$A$3:$AW$828,49,0)</f>
        <v>2364.3282348343482</v>
      </c>
      <c r="H836" s="193">
        <f t="shared" si="13"/>
        <v>989.93823483434812</v>
      </c>
    </row>
    <row r="837" spans="1:8" ht="12.6" customHeight="1" x14ac:dyDescent="0.3">
      <c r="A837" s="181" t="s">
        <v>2575</v>
      </c>
      <c r="B837" s="182" t="s">
        <v>465</v>
      </c>
      <c r="C837" s="190">
        <v>1361.5</v>
      </c>
      <c r="D837" s="191">
        <v>1361.5</v>
      </c>
      <c r="E837" s="185" t="s">
        <v>4541</v>
      </c>
      <c r="F837" s="186" t="s">
        <v>3913</v>
      </c>
      <c r="G837" s="83">
        <f>VLOOKUP(A837,РАСЧЕТ!$A$3:$AW$828,49,0)</f>
        <v>2342.1626576327767</v>
      </c>
      <c r="H837" s="193">
        <f t="shared" si="13"/>
        <v>980.6626576327767</v>
      </c>
    </row>
    <row r="838" spans="1:8" ht="12.6" customHeight="1" x14ac:dyDescent="0.3">
      <c r="A838" s="181" t="s">
        <v>1208</v>
      </c>
      <c r="B838" s="182" t="s">
        <v>459</v>
      </c>
      <c r="C838" s="190">
        <v>1679.33</v>
      </c>
      <c r="D838" s="191">
        <v>1679.33</v>
      </c>
      <c r="E838" s="185" t="s">
        <v>4541</v>
      </c>
      <c r="F838" s="186" t="s">
        <v>3462</v>
      </c>
      <c r="G838" s="83">
        <f>VLOOKUP(A838,РАСЧЕТ!$A$3:$AW$828,49,0)</f>
        <v>2888.91356193822</v>
      </c>
      <c r="H838" s="193">
        <f t="shared" si="13"/>
        <v>1209.5835619382201</v>
      </c>
    </row>
    <row r="839" spans="1:8" ht="12.6" customHeight="1" x14ac:dyDescent="0.3">
      <c r="A839" s="181" t="s">
        <v>1088</v>
      </c>
      <c r="B839" s="182" t="s">
        <v>405</v>
      </c>
      <c r="C839" s="190">
        <v>2650</v>
      </c>
      <c r="D839" s="191">
        <v>2650</v>
      </c>
      <c r="E839" s="185" t="s">
        <v>4541</v>
      </c>
      <c r="F839" s="186" t="s">
        <v>3464</v>
      </c>
      <c r="G839" s="83">
        <f>VLOOKUP(A839,РАСЧЕТ!$A$3:$AW$828,49,0)</f>
        <v>2633.1378799581544</v>
      </c>
      <c r="H839" s="193">
        <f t="shared" si="13"/>
        <v>-16.862120041845628</v>
      </c>
    </row>
    <row r="840" spans="1:8" ht="12.6" customHeight="1" x14ac:dyDescent="0.3">
      <c r="A840" s="181" t="s">
        <v>2173</v>
      </c>
      <c r="B840" s="182" t="s">
        <v>267</v>
      </c>
      <c r="C840" s="190">
        <v>1464.58</v>
      </c>
      <c r="D840" s="191">
        <v>1464.58</v>
      </c>
      <c r="E840" s="185" t="s">
        <v>4541</v>
      </c>
      <c r="F840" s="186" t="s">
        <v>3101</v>
      </c>
      <c r="G840" s="83">
        <f>VLOOKUP(A840,РАСЧЕТ!$A$3:$AW$828,49,0)</f>
        <v>2519.487275245353</v>
      </c>
      <c r="H840" s="193">
        <f t="shared" si="13"/>
        <v>1054.907275245353</v>
      </c>
    </row>
    <row r="841" spans="1:8" ht="12.6" customHeight="1" x14ac:dyDescent="0.3">
      <c r="A841" s="181" t="s">
        <v>537</v>
      </c>
      <c r="B841" s="182" t="s">
        <v>125</v>
      </c>
      <c r="C841" s="190">
        <v>1421.63</v>
      </c>
      <c r="D841" s="191">
        <v>1421.63</v>
      </c>
      <c r="E841" s="185" t="s">
        <v>4541</v>
      </c>
      <c r="F841" s="186" t="s">
        <v>3173</v>
      </c>
      <c r="G841" s="83">
        <f>VLOOKUP(A841,РАСЧЕТ!$A$3:$AW$828,49,0)</f>
        <v>2445.6020179067791</v>
      </c>
      <c r="H841" s="193">
        <f t="shared" si="13"/>
        <v>1023.972017906779</v>
      </c>
    </row>
    <row r="842" spans="1:8" ht="12.6" customHeight="1" x14ac:dyDescent="0.3">
      <c r="A842" s="181" t="s">
        <v>1398</v>
      </c>
      <c r="B842" s="182" t="s">
        <v>423</v>
      </c>
      <c r="C842" s="190">
        <v>1395.87</v>
      </c>
      <c r="D842" s="191">
        <v>1395.87</v>
      </c>
      <c r="E842" s="185" t="s">
        <v>4541</v>
      </c>
      <c r="F842" s="186" t="s">
        <v>3507</v>
      </c>
      <c r="G842" s="83">
        <f>VLOOKUP(A842,РАСЧЕТ!$A$3:$AW$828,49,0)</f>
        <v>2401.2708635036352</v>
      </c>
      <c r="H842" s="193">
        <f t="shared" si="13"/>
        <v>1005.4008635036353</v>
      </c>
    </row>
    <row r="843" spans="1:8" ht="12.6" customHeight="1" x14ac:dyDescent="0.3">
      <c r="A843" s="181" t="s">
        <v>1175</v>
      </c>
      <c r="B843" s="182" t="s">
        <v>483</v>
      </c>
      <c r="C843" s="190">
        <v>1443.11</v>
      </c>
      <c r="D843" s="191">
        <v>1443.11</v>
      </c>
      <c r="E843" s="185" t="s">
        <v>4541</v>
      </c>
      <c r="F843" s="186" t="s">
        <v>3525</v>
      </c>
      <c r="G843" s="83">
        <f>VLOOKUP(A843,РАСЧЕТ!$A$3:$AW$828,49,0)</f>
        <v>2524.9681803147141</v>
      </c>
      <c r="H843" s="193">
        <f t="shared" si="13"/>
        <v>1081.8581803147142</v>
      </c>
    </row>
    <row r="844" spans="1:8" ht="12.6" customHeight="1" x14ac:dyDescent="0.3">
      <c r="A844" s="181" t="s">
        <v>1275</v>
      </c>
      <c r="B844" s="182" t="s">
        <v>438</v>
      </c>
      <c r="C844" s="190">
        <v>2602.75</v>
      </c>
      <c r="D844" s="191">
        <v>2602.75</v>
      </c>
      <c r="E844" s="185" t="s">
        <v>4541</v>
      </c>
      <c r="F844" s="186" t="s">
        <v>3467</v>
      </c>
      <c r="G844" s="83">
        <f>VLOOKUP(A844,РАСЧЕТ!$A$3:$AW$828,49,0)</f>
        <v>4477.4465947175477</v>
      </c>
      <c r="H844" s="193">
        <f t="shared" si="13"/>
        <v>1874.6965947175477</v>
      </c>
    </row>
    <row r="845" spans="1:8" ht="12.6" customHeight="1" x14ac:dyDescent="0.3">
      <c r="A845" s="181" t="s">
        <v>1188</v>
      </c>
      <c r="B845" s="182" t="s">
        <v>437</v>
      </c>
      <c r="C845" s="190">
        <v>1687.92</v>
      </c>
      <c r="D845" s="191">
        <v>1687.92</v>
      </c>
      <c r="E845" s="185" t="s">
        <v>4541</v>
      </c>
      <c r="F845" s="186" t="s">
        <v>3470</v>
      </c>
      <c r="G845" s="83">
        <f>VLOOKUP(A845,РАСЧЕТ!$A$3:$AW$828,49,0)</f>
        <v>2903.6906134059336</v>
      </c>
      <c r="H845" s="193">
        <f t="shared" si="13"/>
        <v>1215.7706134059335</v>
      </c>
    </row>
    <row r="846" spans="1:8" ht="12.6" customHeight="1" x14ac:dyDescent="0.3">
      <c r="A846" s="181" t="s">
        <v>1225</v>
      </c>
      <c r="B846" s="182" t="s">
        <v>470</v>
      </c>
      <c r="C846" s="190">
        <v>1374.39</v>
      </c>
      <c r="D846" s="191">
        <v>1374.39</v>
      </c>
      <c r="E846" s="185" t="s">
        <v>4541</v>
      </c>
      <c r="F846" s="186" t="s">
        <v>3526</v>
      </c>
      <c r="G846" s="83">
        <f>VLOOKUP(A846,РАСЧЕТ!$A$3:$AW$828,49,0)</f>
        <v>2364.3282348343482</v>
      </c>
      <c r="H846" s="193">
        <f t="shared" si="13"/>
        <v>989.93823483434812</v>
      </c>
    </row>
    <row r="847" spans="1:8" ht="12.6" customHeight="1" x14ac:dyDescent="0.3">
      <c r="A847" s="181" t="s">
        <v>542</v>
      </c>
      <c r="B847" s="182" t="s">
        <v>395</v>
      </c>
      <c r="C847" s="190">
        <v>1361.5</v>
      </c>
      <c r="D847" s="191">
        <v>1361.5</v>
      </c>
      <c r="E847" s="185" t="s">
        <v>4541</v>
      </c>
      <c r="F847" s="186" t="s">
        <v>3527</v>
      </c>
      <c r="G847" s="83">
        <f>VLOOKUP(A847,РАСЧЕТ!$A$3:$AW$828,49,0)</f>
        <v>2949.5221585893801</v>
      </c>
      <c r="H847" s="193">
        <f t="shared" si="13"/>
        <v>1588.0221585893801</v>
      </c>
    </row>
    <row r="848" spans="1:8" ht="12.6" customHeight="1" x14ac:dyDescent="0.3">
      <c r="A848" s="181" t="s">
        <v>1199</v>
      </c>
      <c r="B848" s="182" t="s">
        <v>449</v>
      </c>
      <c r="C848" s="190">
        <v>1679.33</v>
      </c>
      <c r="D848" s="191">
        <v>1679.33</v>
      </c>
      <c r="E848" s="185" t="s">
        <v>4541</v>
      </c>
      <c r="F848" s="186" t="s">
        <v>3529</v>
      </c>
      <c r="G848" s="83">
        <f>VLOOKUP(A848,РАСЧЕТ!$A$3:$AW$828,49,0)</f>
        <v>1511.2786003218775</v>
      </c>
      <c r="H848" s="193">
        <f t="shared" si="13"/>
        <v>-168.05139967812238</v>
      </c>
    </row>
    <row r="849" spans="1:8" ht="12.6" customHeight="1" x14ac:dyDescent="0.3">
      <c r="A849" s="181" t="s">
        <v>1123</v>
      </c>
      <c r="B849" s="182" t="s">
        <v>457</v>
      </c>
      <c r="C849" s="190">
        <v>2650</v>
      </c>
      <c r="D849" s="191">
        <v>2650</v>
      </c>
      <c r="E849" s="185" t="s">
        <v>4541</v>
      </c>
      <c r="F849" s="186" t="s">
        <v>3530</v>
      </c>
      <c r="G849" s="83">
        <f>VLOOKUP(A849,РАСЧЕТ!$A$3:$AW$828,49,0)</f>
        <v>4558.7203777899776</v>
      </c>
      <c r="H849" s="193">
        <f t="shared" si="13"/>
        <v>1908.7203777899776</v>
      </c>
    </row>
    <row r="850" spans="1:8" ht="12.6" customHeight="1" x14ac:dyDescent="0.3">
      <c r="A850" s="181" t="s">
        <v>922</v>
      </c>
      <c r="B850" s="182" t="s">
        <v>397</v>
      </c>
      <c r="C850" s="190">
        <v>1395.87</v>
      </c>
      <c r="D850" s="191">
        <v>1395.87</v>
      </c>
      <c r="E850" s="185" t="s">
        <v>4541</v>
      </c>
      <c r="F850" s="186" t="s">
        <v>3531</v>
      </c>
      <c r="G850" s="83">
        <f>VLOOKUP(A850,РАСЧЕТ!$A$3:$AW$828,49,0)</f>
        <v>1260.7703539946142</v>
      </c>
      <c r="H850" s="193">
        <f t="shared" si="13"/>
        <v>-135.09964600538569</v>
      </c>
    </row>
    <row r="851" spans="1:8" ht="12.6" customHeight="1" x14ac:dyDescent="0.3">
      <c r="A851" s="181" t="s">
        <v>1588</v>
      </c>
      <c r="B851" s="182" t="s">
        <v>413</v>
      </c>
      <c r="C851" s="190">
        <v>1443.11</v>
      </c>
      <c r="D851" s="191">
        <v>1443.11</v>
      </c>
      <c r="E851" s="185" t="s">
        <v>4541</v>
      </c>
      <c r="F851" s="186" t="s">
        <v>3551</v>
      </c>
      <c r="G851" s="83">
        <f>VLOOKUP(A851,РАСЧЕТ!$A$3:$AW$828,49,0)</f>
        <v>3018.5001813351132</v>
      </c>
      <c r="H851" s="193">
        <f t="shared" si="13"/>
        <v>1575.3901813351133</v>
      </c>
    </row>
    <row r="852" spans="1:8" ht="12.6" customHeight="1" x14ac:dyDescent="0.3">
      <c r="A852" s="181" t="s">
        <v>1717</v>
      </c>
      <c r="B852" s="182" t="s">
        <v>320</v>
      </c>
      <c r="C852" s="190">
        <v>1576.25</v>
      </c>
      <c r="D852" s="191">
        <v>1576.25</v>
      </c>
      <c r="E852" s="185" t="s">
        <v>4541</v>
      </c>
      <c r="F852" s="186" t="s">
        <v>3174</v>
      </c>
      <c r="G852" s="83">
        <f>VLOOKUP(A852,РАСЧЕТ!$A$3:$AW$828,49,0)</f>
        <v>3591.0044275742525</v>
      </c>
      <c r="H852" s="193">
        <f t="shared" si="13"/>
        <v>2014.7544275742525</v>
      </c>
    </row>
    <row r="853" spans="1:8" ht="12.6" customHeight="1" x14ac:dyDescent="0.3">
      <c r="A853" s="181" t="s">
        <v>1094</v>
      </c>
      <c r="B853" s="182" t="s">
        <v>453</v>
      </c>
      <c r="C853" s="190">
        <v>2602.75</v>
      </c>
      <c r="D853" s="191">
        <v>2602.75</v>
      </c>
      <c r="E853" s="185" t="s">
        <v>4541</v>
      </c>
      <c r="F853" s="186" t="s">
        <v>3552</v>
      </c>
      <c r="G853" s="83">
        <f>VLOOKUP(A853,РАСЧЕТ!$A$3:$AW$828,49,0)</f>
        <v>4477.4465947175477</v>
      </c>
      <c r="H853" s="193">
        <f t="shared" si="13"/>
        <v>1874.6965947175477</v>
      </c>
    </row>
    <row r="854" spans="1:8" ht="12.6" customHeight="1" x14ac:dyDescent="0.3">
      <c r="A854" s="181" t="s">
        <v>984</v>
      </c>
      <c r="B854" s="182" t="s">
        <v>471</v>
      </c>
      <c r="C854" s="190">
        <v>1687.92</v>
      </c>
      <c r="D854" s="191">
        <v>1687.92</v>
      </c>
      <c r="E854" s="185" t="s">
        <v>4541</v>
      </c>
      <c r="F854" s="186" t="s">
        <v>3553</v>
      </c>
      <c r="G854" s="83">
        <f>VLOOKUP(A854,РАСЧЕТ!$A$3:$AW$828,49,0)</f>
        <v>2903.6906134059336</v>
      </c>
      <c r="H854" s="193">
        <f t="shared" si="13"/>
        <v>1215.7706134059335</v>
      </c>
    </row>
    <row r="855" spans="1:8" ht="12.6" customHeight="1" x14ac:dyDescent="0.3">
      <c r="A855" s="181" t="s">
        <v>679</v>
      </c>
      <c r="B855" s="182" t="s">
        <v>445</v>
      </c>
      <c r="C855" s="190">
        <v>1374.39</v>
      </c>
      <c r="D855" s="191">
        <v>1374.39</v>
      </c>
      <c r="E855" s="185" t="s">
        <v>4541</v>
      </c>
      <c r="F855" s="186" t="s">
        <v>3479</v>
      </c>
      <c r="G855" s="83">
        <f>VLOOKUP(A855,РАСЧЕТ!$A$3:$AW$828,49,0)</f>
        <v>2701.1235864567493</v>
      </c>
      <c r="H855" s="193">
        <f t="shared" si="13"/>
        <v>1326.7335864567492</v>
      </c>
    </row>
    <row r="856" spans="1:8" ht="12.6" customHeight="1" x14ac:dyDescent="0.3">
      <c r="A856" s="181" t="s">
        <v>2499</v>
      </c>
      <c r="B856" s="182" t="s">
        <v>2500</v>
      </c>
      <c r="C856" s="190">
        <v>1361.5</v>
      </c>
      <c r="D856" s="191">
        <v>1361.5</v>
      </c>
      <c r="E856" s="185" t="s">
        <v>4541</v>
      </c>
      <c r="F856" s="186" t="s">
        <v>3555</v>
      </c>
      <c r="G856" s="83">
        <f>VLOOKUP(A856,РАСЧЕТ!$A$3:$AW$828,49,0)</f>
        <v>3130.1901232486339</v>
      </c>
      <c r="H856" s="193">
        <f t="shared" si="13"/>
        <v>1768.6901232486339</v>
      </c>
    </row>
    <row r="857" spans="1:8" ht="12.6" customHeight="1" x14ac:dyDescent="0.3">
      <c r="A857" s="181" t="s">
        <v>923</v>
      </c>
      <c r="B857" s="182" t="s">
        <v>924</v>
      </c>
      <c r="C857" s="190">
        <v>1679.33</v>
      </c>
      <c r="D857" s="191">
        <v>1679.33</v>
      </c>
      <c r="E857" s="185" t="s">
        <v>4541</v>
      </c>
      <c r="F857" s="186" t="s">
        <v>3482</v>
      </c>
      <c r="G857" s="83">
        <f>VLOOKUP(A857,РАСЧЕТ!$A$3:$AW$828,49,0)</f>
        <v>1840.6671456457598</v>
      </c>
      <c r="H857" s="193">
        <f t="shared" si="13"/>
        <v>161.33714564575985</v>
      </c>
    </row>
    <row r="858" spans="1:8" ht="12.6" customHeight="1" x14ac:dyDescent="0.3">
      <c r="A858" s="181" t="s">
        <v>3943</v>
      </c>
      <c r="B858" s="182" t="s">
        <v>1443</v>
      </c>
      <c r="C858" s="190">
        <v>2650</v>
      </c>
      <c r="D858" s="191">
        <v>2650</v>
      </c>
      <c r="E858" s="185" t="s">
        <v>4541</v>
      </c>
      <c r="F858" s="186" t="s">
        <v>4554</v>
      </c>
      <c r="G858" s="83">
        <f>VLOOKUP(A858,РАСЧЕТ!$A$3:$AW$828,49,0)</f>
        <v>4403.4636068326654</v>
      </c>
      <c r="H858" s="193">
        <f t="shared" si="13"/>
        <v>1753.4636068326654</v>
      </c>
    </row>
    <row r="859" spans="1:8" ht="12.6" customHeight="1" x14ac:dyDescent="0.3">
      <c r="A859" s="181" t="s">
        <v>1951</v>
      </c>
      <c r="B859" s="182" t="s">
        <v>1952</v>
      </c>
      <c r="C859" s="190">
        <v>1395.87</v>
      </c>
      <c r="D859" s="191">
        <v>1395.87</v>
      </c>
      <c r="E859" s="185" t="s">
        <v>4541</v>
      </c>
      <c r="F859" s="186" t="s">
        <v>3557</v>
      </c>
      <c r="G859" s="83">
        <f>VLOOKUP(A859,РАСЧЕТ!$A$3:$AW$828,49,0)</f>
        <v>2401.2708635036352</v>
      </c>
      <c r="H859" s="193">
        <f t="shared" si="13"/>
        <v>1005.4008635036353</v>
      </c>
    </row>
    <row r="860" spans="1:8" ht="12.6" customHeight="1" x14ac:dyDescent="0.3">
      <c r="A860" s="181" t="s">
        <v>1055</v>
      </c>
      <c r="B860" s="182" t="s">
        <v>1056</v>
      </c>
      <c r="C860" s="190">
        <v>1443.11</v>
      </c>
      <c r="D860" s="191">
        <v>1443.11</v>
      </c>
      <c r="E860" s="185" t="s">
        <v>4541</v>
      </c>
      <c r="F860" s="186" t="s">
        <v>3486</v>
      </c>
      <c r="G860" s="83">
        <f>VLOOKUP(A860,РАСЧЕТ!$A$3:$AW$828,49,0)</f>
        <v>2482.544646576066</v>
      </c>
      <c r="H860" s="193">
        <f t="shared" si="13"/>
        <v>1039.4346465760661</v>
      </c>
    </row>
    <row r="861" spans="1:8" ht="12.6" customHeight="1" x14ac:dyDescent="0.3">
      <c r="A861" s="181" t="s">
        <v>1050</v>
      </c>
      <c r="B861" s="182" t="s">
        <v>1051</v>
      </c>
      <c r="C861" s="190">
        <v>2602.75</v>
      </c>
      <c r="D861" s="191">
        <v>2602.75</v>
      </c>
      <c r="E861" s="185" t="s">
        <v>4541</v>
      </c>
      <c r="F861" s="186" t="s">
        <v>3575</v>
      </c>
      <c r="G861" s="83">
        <f>VLOOKUP(A861,РАСЧЕТ!$A$3:$AW$828,49,0)</f>
        <v>4477.4465947175477</v>
      </c>
      <c r="H861" s="193">
        <f t="shared" si="13"/>
        <v>1874.6965947175477</v>
      </c>
    </row>
    <row r="862" spans="1:8" ht="12.6" customHeight="1" x14ac:dyDescent="0.3">
      <c r="A862" s="181" t="s">
        <v>985</v>
      </c>
      <c r="B862" s="182" t="s">
        <v>986</v>
      </c>
      <c r="C862" s="190">
        <v>1687.92</v>
      </c>
      <c r="D862" s="191">
        <v>1687.92</v>
      </c>
      <c r="E862" s="185" t="s">
        <v>4541</v>
      </c>
      <c r="F862" s="186" t="s">
        <v>3576</v>
      </c>
      <c r="G862" s="83">
        <f>VLOOKUP(A862,РАСЧЕТ!$A$3:$AW$828,49,0)</f>
        <v>1852.7983717343275</v>
      </c>
      <c r="H862" s="193">
        <f t="shared" si="13"/>
        <v>164.8783717343274</v>
      </c>
    </row>
    <row r="863" spans="1:8" ht="12.6" customHeight="1" x14ac:dyDescent="0.3">
      <c r="A863" s="181" t="s">
        <v>947</v>
      </c>
      <c r="B863" s="182" t="s">
        <v>181</v>
      </c>
      <c r="C863" s="190">
        <v>3367.26</v>
      </c>
      <c r="D863" s="191">
        <v>3367.26</v>
      </c>
      <c r="E863" s="185" t="s">
        <v>4541</v>
      </c>
      <c r="F863" s="186" t="s">
        <v>3137</v>
      </c>
      <c r="G863" s="83">
        <f>VLOOKUP(A863,РАСЧЕТ!$A$3:$AW$828,49,0)</f>
        <v>6078.5029776683987</v>
      </c>
      <c r="H863" s="193">
        <f t="shared" si="13"/>
        <v>2711.2429776683985</v>
      </c>
    </row>
    <row r="864" spans="1:8" ht="12.6" customHeight="1" x14ac:dyDescent="0.3">
      <c r="A864" s="181" t="s">
        <v>948</v>
      </c>
      <c r="B864" s="182" t="s">
        <v>949</v>
      </c>
      <c r="C864" s="190">
        <v>1374.39</v>
      </c>
      <c r="D864" s="191">
        <v>1374.39</v>
      </c>
      <c r="E864" s="185" t="s">
        <v>4541</v>
      </c>
      <c r="F864" s="186" t="s">
        <v>3489</v>
      </c>
      <c r="G864" s="83">
        <f>VLOOKUP(A864,РАСЧЕТ!$A$3:$AW$828,49,0)</f>
        <v>2631.7206488132547</v>
      </c>
      <c r="H864" s="193">
        <f t="shared" si="13"/>
        <v>1257.3306488132546</v>
      </c>
    </row>
    <row r="865" spans="1:8" ht="12.6" customHeight="1" x14ac:dyDescent="0.3">
      <c r="A865" s="181" t="s">
        <v>2442</v>
      </c>
      <c r="B865" s="182" t="s">
        <v>2443</v>
      </c>
      <c r="C865" s="190">
        <v>1361.5</v>
      </c>
      <c r="D865" s="191">
        <v>1361.5</v>
      </c>
      <c r="E865" s="185" t="s">
        <v>4541</v>
      </c>
      <c r="F865" s="186" t="s">
        <v>3490</v>
      </c>
      <c r="G865" s="83">
        <f>VLOOKUP(A865,РАСЧЕТ!$A$3:$AW$828,49,0)</f>
        <v>3144.511364349672</v>
      </c>
      <c r="H865" s="193">
        <f t="shared" si="13"/>
        <v>1783.011364349672</v>
      </c>
    </row>
    <row r="866" spans="1:8" ht="12.6" customHeight="1" x14ac:dyDescent="0.3">
      <c r="A866" s="181" t="s">
        <v>1115</v>
      </c>
      <c r="B866" s="182" t="s">
        <v>1116</v>
      </c>
      <c r="C866" s="190">
        <v>1679.33</v>
      </c>
      <c r="D866" s="191">
        <v>1679.33</v>
      </c>
      <c r="E866" s="185" t="s">
        <v>4541</v>
      </c>
      <c r="F866" s="186" t="s">
        <v>3577</v>
      </c>
      <c r="G866" s="83">
        <f>VLOOKUP(A866,РАСЧЕТ!$A$3:$AW$828,49,0)</f>
        <v>2888.91356193822</v>
      </c>
      <c r="H866" s="193">
        <f t="shared" si="13"/>
        <v>1209.5835619382201</v>
      </c>
    </row>
    <row r="867" spans="1:8" ht="12.6" customHeight="1" x14ac:dyDescent="0.3">
      <c r="A867" s="181" t="s">
        <v>773</v>
      </c>
      <c r="B867" s="182" t="s">
        <v>774</v>
      </c>
      <c r="C867" s="190">
        <v>2650</v>
      </c>
      <c r="D867" s="191">
        <v>2650</v>
      </c>
      <c r="E867" s="185" t="s">
        <v>4541</v>
      </c>
      <c r="F867" s="186" t="s">
        <v>3578</v>
      </c>
      <c r="G867" s="83">
        <f>VLOOKUP(A867,РАСЧЕТ!$A$3:$AW$828,49,0)</f>
        <v>4010.1802935195346</v>
      </c>
      <c r="H867" s="193">
        <f t="shared" si="13"/>
        <v>1360.1802935195346</v>
      </c>
    </row>
    <row r="868" spans="1:8" ht="12.6" customHeight="1" x14ac:dyDescent="0.3">
      <c r="A868" s="181" t="s">
        <v>1888</v>
      </c>
      <c r="B868" s="182" t="s">
        <v>1889</v>
      </c>
      <c r="C868" s="190">
        <v>1395.87</v>
      </c>
      <c r="D868" s="191">
        <v>1395.87</v>
      </c>
      <c r="E868" s="185" t="s">
        <v>4541</v>
      </c>
      <c r="F868" s="186" t="s">
        <v>3580</v>
      </c>
      <c r="G868" s="83">
        <f>VLOOKUP(A868,РАСЧЕТ!$A$3:$AW$828,49,0)</f>
        <v>2401.2708635036352</v>
      </c>
      <c r="H868" s="193">
        <f t="shared" si="13"/>
        <v>1005.4008635036353</v>
      </c>
    </row>
    <row r="869" spans="1:8" ht="12.6" customHeight="1" x14ac:dyDescent="0.3">
      <c r="A869" s="181" t="s">
        <v>2317</v>
      </c>
      <c r="B869" s="182" t="s">
        <v>2318</v>
      </c>
      <c r="C869" s="190">
        <v>1443.11</v>
      </c>
      <c r="D869" s="191">
        <v>1443.11</v>
      </c>
      <c r="E869" s="185" t="s">
        <v>4541</v>
      </c>
      <c r="F869" s="186" t="s">
        <v>3599</v>
      </c>
      <c r="G869" s="83">
        <f>VLOOKUP(A869,РАСЧЕТ!$A$3:$AW$828,49,0)</f>
        <v>2482.544646576066</v>
      </c>
      <c r="H869" s="193">
        <f t="shared" si="13"/>
        <v>1039.4346465760661</v>
      </c>
    </row>
    <row r="870" spans="1:8" ht="12.6" customHeight="1" x14ac:dyDescent="0.3">
      <c r="A870" s="181" t="s">
        <v>1894</v>
      </c>
      <c r="B870" s="182" t="s">
        <v>1895</v>
      </c>
      <c r="C870" s="190">
        <v>2602.75</v>
      </c>
      <c r="D870" s="191">
        <v>2602.75</v>
      </c>
      <c r="E870" s="185" t="s">
        <v>4541</v>
      </c>
      <c r="F870" s="186" t="s">
        <v>3600</v>
      </c>
      <c r="G870" s="83">
        <f>VLOOKUP(A870,РАСЧЕТ!$A$3:$AW$828,49,0)</f>
        <v>4687.0614533555563</v>
      </c>
      <c r="H870" s="193">
        <f t="shared" si="13"/>
        <v>2084.3114533555563</v>
      </c>
    </row>
    <row r="871" spans="1:8" ht="12.6" customHeight="1" x14ac:dyDescent="0.3">
      <c r="A871" s="181" t="s">
        <v>2492</v>
      </c>
      <c r="B871" s="182" t="s">
        <v>2493</v>
      </c>
      <c r="C871" s="190">
        <v>1687.92</v>
      </c>
      <c r="D871" s="191">
        <v>1687.92</v>
      </c>
      <c r="E871" s="185" t="s">
        <v>4541</v>
      </c>
      <c r="F871" s="186" t="s">
        <v>3495</v>
      </c>
      <c r="G871" s="83">
        <f>VLOOKUP(A871,РАСЧЕТ!$A$3:$AW$828,49,0)</f>
        <v>2903.6906134059336</v>
      </c>
      <c r="H871" s="193">
        <f t="shared" si="13"/>
        <v>1215.7706134059335</v>
      </c>
    </row>
    <row r="872" spans="1:8" ht="12.6" customHeight="1" x14ac:dyDescent="0.3">
      <c r="A872" s="181" t="s">
        <v>1974</v>
      </c>
      <c r="B872" s="182" t="s">
        <v>1975</v>
      </c>
      <c r="C872" s="190">
        <v>1374.39</v>
      </c>
      <c r="D872" s="191">
        <v>1374.39</v>
      </c>
      <c r="E872" s="185" t="s">
        <v>4541</v>
      </c>
      <c r="F872" s="186" t="s">
        <v>3602</v>
      </c>
      <c r="G872" s="83">
        <f>VLOOKUP(A872,РАСЧЕТ!$A$3:$AW$828,49,0)</f>
        <v>2364.3282348343482</v>
      </c>
      <c r="H872" s="193">
        <f t="shared" si="13"/>
        <v>989.93823483434812</v>
      </c>
    </row>
    <row r="873" spans="1:8" ht="12.6" customHeight="1" x14ac:dyDescent="0.3">
      <c r="A873" s="181" t="s">
        <v>1138</v>
      </c>
      <c r="B873" s="182" t="s">
        <v>1139</v>
      </c>
      <c r="C873" s="190">
        <v>1361.5</v>
      </c>
      <c r="D873" s="191">
        <v>1361.5</v>
      </c>
      <c r="E873" s="185" t="s">
        <v>4541</v>
      </c>
      <c r="F873" s="186" t="s">
        <v>3497</v>
      </c>
      <c r="G873" s="83">
        <f>VLOOKUP(A873,РАСЧЕТ!$A$3:$AW$828,49,0)</f>
        <v>2342.1626576327767</v>
      </c>
      <c r="H873" s="193">
        <f t="shared" si="13"/>
        <v>980.6626576327767</v>
      </c>
    </row>
    <row r="874" spans="1:8" ht="12.6" customHeight="1" x14ac:dyDescent="0.3">
      <c r="A874" s="181" t="s">
        <v>2631</v>
      </c>
      <c r="B874" s="182" t="s">
        <v>321</v>
      </c>
      <c r="C874" s="190">
        <v>3118.15</v>
      </c>
      <c r="D874" s="191">
        <v>3118.15</v>
      </c>
      <c r="E874" s="185" t="s">
        <v>4541</v>
      </c>
      <c r="F874" s="186" t="s">
        <v>3920</v>
      </c>
      <c r="G874" s="83">
        <f>VLOOKUP(A874,РАСЧЕТ!$A$3:$AW$828,49,0)</f>
        <v>5364.0696827804277</v>
      </c>
      <c r="H874" s="193">
        <f t="shared" si="13"/>
        <v>2245.9196827804276</v>
      </c>
    </row>
    <row r="875" spans="1:8" ht="12.6" customHeight="1" x14ac:dyDescent="0.3">
      <c r="A875" s="181" t="s">
        <v>525</v>
      </c>
      <c r="B875" s="182" t="s">
        <v>526</v>
      </c>
      <c r="C875" s="190">
        <v>1679.33</v>
      </c>
      <c r="D875" s="191">
        <v>1679.33</v>
      </c>
      <c r="E875" s="185" t="s">
        <v>4541</v>
      </c>
      <c r="F875" s="186" t="s">
        <v>3603</v>
      </c>
      <c r="G875" s="83">
        <f>VLOOKUP(A875,РАСЧЕТ!$A$3:$AW$828,49,0)</f>
        <v>2888.91356193822</v>
      </c>
      <c r="H875" s="193">
        <f t="shared" si="13"/>
        <v>1209.5835619382201</v>
      </c>
    </row>
    <row r="876" spans="1:8" ht="12.6" customHeight="1" x14ac:dyDescent="0.3">
      <c r="A876" s="181" t="s">
        <v>2399</v>
      </c>
      <c r="B876" s="182" t="s">
        <v>2400</v>
      </c>
      <c r="C876" s="190">
        <v>2650</v>
      </c>
      <c r="D876" s="191">
        <v>2650</v>
      </c>
      <c r="E876" s="185" t="s">
        <v>4541</v>
      </c>
      <c r="F876" s="186" t="s">
        <v>3501</v>
      </c>
      <c r="G876" s="83">
        <f>VLOOKUP(A876,РАСЧЕТ!$A$3:$AW$828,49,0)</f>
        <v>7511.1729257579891</v>
      </c>
      <c r="H876" s="193">
        <f t="shared" si="13"/>
        <v>4861.1729257579891</v>
      </c>
    </row>
    <row r="877" spans="1:8" ht="12.6" customHeight="1" x14ac:dyDescent="0.3">
      <c r="A877" s="181" t="s">
        <v>2006</v>
      </c>
      <c r="B877" s="182" t="s">
        <v>2007</v>
      </c>
      <c r="C877" s="190">
        <v>1395.87</v>
      </c>
      <c r="D877" s="191">
        <v>1395.87</v>
      </c>
      <c r="E877" s="185" t="s">
        <v>4541</v>
      </c>
      <c r="F877" s="186" t="s">
        <v>3605</v>
      </c>
      <c r="G877" s="83">
        <f>VLOOKUP(A877,РАСЧЕТ!$A$3:$AW$828,49,0)</f>
        <v>2401.2708635036352</v>
      </c>
      <c r="H877" s="193">
        <f t="shared" si="13"/>
        <v>1005.4008635036353</v>
      </c>
    </row>
    <row r="878" spans="1:8" ht="12.6" customHeight="1" x14ac:dyDescent="0.3">
      <c r="A878" s="181" t="s">
        <v>1193</v>
      </c>
      <c r="B878" s="182" t="s">
        <v>1194</v>
      </c>
      <c r="C878" s="190">
        <v>1443.11</v>
      </c>
      <c r="D878" s="191">
        <v>1443.11</v>
      </c>
      <c r="E878" s="185" t="s">
        <v>4541</v>
      </c>
      <c r="F878" s="186" t="s">
        <v>3623</v>
      </c>
      <c r="G878" s="83">
        <f>VLOOKUP(A878,РАСЧЕТ!$A$3:$AW$828,49,0)</f>
        <v>3136.3750119359679</v>
      </c>
      <c r="H878" s="193">
        <f t="shared" si="13"/>
        <v>1693.265011935968</v>
      </c>
    </row>
    <row r="879" spans="1:8" ht="12.6" customHeight="1" x14ac:dyDescent="0.3">
      <c r="A879" s="181" t="s">
        <v>1811</v>
      </c>
      <c r="B879" s="182" t="s">
        <v>1812</v>
      </c>
      <c r="C879" s="190">
        <v>2602.75</v>
      </c>
      <c r="D879" s="191">
        <v>2602.75</v>
      </c>
      <c r="E879" s="185" t="s">
        <v>4541</v>
      </c>
      <c r="F879" s="186" t="s">
        <v>3504</v>
      </c>
      <c r="G879" s="83">
        <f>VLOOKUP(A879,РАСЧЕТ!$A$3:$AW$828,49,0)</f>
        <v>4477.4465947175477</v>
      </c>
      <c r="H879" s="193">
        <f t="shared" si="13"/>
        <v>1874.6965947175477</v>
      </c>
    </row>
    <row r="880" spans="1:8" ht="12.6" customHeight="1" x14ac:dyDescent="0.3">
      <c r="A880" s="181" t="s">
        <v>1062</v>
      </c>
      <c r="B880" s="182" t="s">
        <v>1063</v>
      </c>
      <c r="C880" s="190">
        <v>1687.92</v>
      </c>
      <c r="D880" s="191">
        <v>1687.92</v>
      </c>
      <c r="E880" s="185" t="s">
        <v>4541</v>
      </c>
      <c r="F880" s="186" t="s">
        <v>3625</v>
      </c>
      <c r="G880" s="83">
        <f>VLOOKUP(A880,РАСЧЕТ!$A$3:$AW$828,49,0)</f>
        <v>3835.7394472627166</v>
      </c>
      <c r="H880" s="193">
        <f t="shared" si="13"/>
        <v>2147.8194472627165</v>
      </c>
    </row>
    <row r="881" spans="1:8" ht="12.6" customHeight="1" x14ac:dyDescent="0.3">
      <c r="A881" s="181" t="s">
        <v>1907</v>
      </c>
      <c r="B881" s="182" t="s">
        <v>1908</v>
      </c>
      <c r="C881" s="190">
        <v>1374.39</v>
      </c>
      <c r="D881" s="191">
        <v>1374.39</v>
      </c>
      <c r="E881" s="185" t="s">
        <v>4541</v>
      </c>
      <c r="F881" s="186" t="s">
        <v>3626</v>
      </c>
      <c r="G881" s="83">
        <f>VLOOKUP(A881,РАСЧЕТ!$A$3:$AW$828,49,0)</f>
        <v>1245.8651638050821</v>
      </c>
      <c r="H881" s="193">
        <f t="shared" si="13"/>
        <v>-128.52483619491795</v>
      </c>
    </row>
    <row r="882" spans="1:8" ht="12.6" customHeight="1" x14ac:dyDescent="0.3">
      <c r="A882" s="181" t="s">
        <v>2011</v>
      </c>
      <c r="B882" s="182" t="s">
        <v>2012</v>
      </c>
      <c r="C882" s="190">
        <v>1361.5</v>
      </c>
      <c r="D882" s="191">
        <v>1361.5</v>
      </c>
      <c r="E882" s="185" t="s">
        <v>4541</v>
      </c>
      <c r="F882" s="186" t="s">
        <v>3627</v>
      </c>
      <c r="G882" s="83">
        <f>VLOOKUP(A882,РАСЧЕТ!$A$3:$AW$828,49,0)</f>
        <v>2342.1626576327767</v>
      </c>
      <c r="H882" s="193">
        <f t="shared" si="13"/>
        <v>980.6626576327767</v>
      </c>
    </row>
    <row r="883" spans="1:8" ht="12.6" customHeight="1" x14ac:dyDescent="0.3">
      <c r="A883" s="181" t="s">
        <v>1722</v>
      </c>
      <c r="B883" s="182" t="s">
        <v>1723</v>
      </c>
      <c r="C883" s="190">
        <v>1679.33</v>
      </c>
      <c r="D883" s="191">
        <v>1679.33</v>
      </c>
      <c r="E883" s="185" t="s">
        <v>4541</v>
      </c>
      <c r="F883" s="186" t="s">
        <v>3629</v>
      </c>
      <c r="G883" s="83">
        <f>VLOOKUP(A883,РАСЧЕТ!$A$3:$AW$828,49,0)</f>
        <v>4051.6464448599131</v>
      </c>
      <c r="H883" s="193">
        <f t="shared" si="13"/>
        <v>2372.3164448599132</v>
      </c>
    </row>
    <row r="884" spans="1:8" ht="12.6" customHeight="1" x14ac:dyDescent="0.3">
      <c r="A884" s="181" t="s">
        <v>2289</v>
      </c>
      <c r="B884" s="182" t="s">
        <v>2290</v>
      </c>
      <c r="C884" s="190">
        <v>2650</v>
      </c>
      <c r="D884" s="191">
        <v>2650</v>
      </c>
      <c r="E884" s="185" t="s">
        <v>4541</v>
      </c>
      <c r="F884" s="186" t="s">
        <v>3630</v>
      </c>
      <c r="G884" s="83">
        <f>VLOOKUP(A884,РАСЧЕТ!$A$3:$AW$828,49,0)</f>
        <v>4421.0897497262504</v>
      </c>
      <c r="H884" s="193">
        <f t="shared" si="13"/>
        <v>1771.0897497262504</v>
      </c>
    </row>
    <row r="885" spans="1:8" ht="12.6" customHeight="1" x14ac:dyDescent="0.3">
      <c r="A885" s="181" t="s">
        <v>1813</v>
      </c>
      <c r="B885" s="182" t="s">
        <v>213</v>
      </c>
      <c r="C885" s="190">
        <v>2452.4299999999998</v>
      </c>
      <c r="D885" s="191">
        <v>2452.4299999999998</v>
      </c>
      <c r="E885" s="185" t="s">
        <v>4541</v>
      </c>
      <c r="F885" s="186" t="s">
        <v>3141</v>
      </c>
      <c r="G885" s="83">
        <f>VLOOKUP(A885,РАСЧЕТ!$A$3:$AW$828,49,0)</f>
        <v>4218.848194032541</v>
      </c>
      <c r="H885" s="193">
        <f t="shared" si="13"/>
        <v>1766.4181940325411</v>
      </c>
    </row>
    <row r="886" spans="1:8" ht="12.6" customHeight="1" x14ac:dyDescent="0.3">
      <c r="A886" s="181" t="s">
        <v>1057</v>
      </c>
      <c r="B886" s="182" t="s">
        <v>1058</v>
      </c>
      <c r="C886" s="190">
        <v>1395.87</v>
      </c>
      <c r="D886" s="191">
        <v>1395.87</v>
      </c>
      <c r="E886" s="185" t="s">
        <v>4541</v>
      </c>
      <c r="F886" s="186" t="s">
        <v>3631</v>
      </c>
      <c r="G886" s="83">
        <f>VLOOKUP(A886,РАСЧЕТ!$A$3:$AW$828,49,0)</f>
        <v>3999.4323060854899</v>
      </c>
      <c r="H886" s="193">
        <f t="shared" si="13"/>
        <v>2603.56230608549</v>
      </c>
    </row>
    <row r="887" spans="1:8" ht="12.6" customHeight="1" x14ac:dyDescent="0.3">
      <c r="A887" s="181" t="s">
        <v>1872</v>
      </c>
      <c r="B887" s="182" t="s">
        <v>1873</v>
      </c>
      <c r="C887" s="190">
        <v>1443.11</v>
      </c>
      <c r="D887" s="191">
        <v>1443.11</v>
      </c>
      <c r="E887" s="185" t="s">
        <v>4541</v>
      </c>
      <c r="F887" s="186" t="s">
        <v>3649</v>
      </c>
      <c r="G887" s="83">
        <f>VLOOKUP(A887,РАСЧЕТ!$A$3:$AW$828,49,0)</f>
        <v>2482.544646576066</v>
      </c>
      <c r="H887" s="193">
        <f t="shared" si="13"/>
        <v>1039.4346465760661</v>
      </c>
    </row>
    <row r="888" spans="1:8" ht="12.6" customHeight="1" x14ac:dyDescent="0.3">
      <c r="A888" s="181" t="s">
        <v>1064</v>
      </c>
      <c r="B888" s="182" t="s">
        <v>1065</v>
      </c>
      <c r="C888" s="190">
        <v>2602.75</v>
      </c>
      <c r="D888" s="191">
        <v>2602.75</v>
      </c>
      <c r="E888" s="185" t="s">
        <v>4541</v>
      </c>
      <c r="F888" s="186" t="s">
        <v>3508</v>
      </c>
      <c r="G888" s="83">
        <f>VLOOKUP(A888,РАСЧЕТ!$A$3:$AW$828,49,0)</f>
        <v>4477.4465947175477</v>
      </c>
      <c r="H888" s="193">
        <f t="shared" si="13"/>
        <v>1874.6965947175477</v>
      </c>
    </row>
    <row r="889" spans="1:8" ht="12.6" customHeight="1" x14ac:dyDescent="0.3">
      <c r="A889" s="181" t="s">
        <v>958</v>
      </c>
      <c r="B889" s="182" t="s">
        <v>959</v>
      </c>
      <c r="C889" s="190">
        <v>1687.92</v>
      </c>
      <c r="D889" s="191">
        <v>1687.92</v>
      </c>
      <c r="E889" s="185" t="s">
        <v>4541</v>
      </c>
      <c r="F889" s="186" t="s">
        <v>3651</v>
      </c>
      <c r="G889" s="83">
        <f>VLOOKUP(A889,РАСЧЕТ!$A$3:$AW$828,49,0)</f>
        <v>3961.3257153795134</v>
      </c>
      <c r="H889" s="193">
        <f t="shared" si="13"/>
        <v>2273.4057153795134</v>
      </c>
    </row>
    <row r="890" spans="1:8" ht="12.6" customHeight="1" x14ac:dyDescent="0.3">
      <c r="A890" s="181" t="s">
        <v>1117</v>
      </c>
      <c r="B890" s="182" t="s">
        <v>1118</v>
      </c>
      <c r="C890" s="190">
        <v>1374.39</v>
      </c>
      <c r="D890" s="191">
        <v>1374.39</v>
      </c>
      <c r="E890" s="185" t="s">
        <v>4541</v>
      </c>
      <c r="F890" s="186" t="s">
        <v>3652</v>
      </c>
      <c r="G890" s="83">
        <f>VLOOKUP(A890,РАСЧЕТ!$A$3:$AW$828,49,0)</f>
        <v>2364.3282348343482</v>
      </c>
      <c r="H890" s="193">
        <f t="shared" si="13"/>
        <v>989.93823483434812</v>
      </c>
    </row>
    <row r="891" spans="1:8" ht="12.6" customHeight="1" x14ac:dyDescent="0.3">
      <c r="A891" s="181" t="s">
        <v>1444</v>
      </c>
      <c r="B891" s="182" t="s">
        <v>1445</v>
      </c>
      <c r="C891" s="190">
        <v>1361.5</v>
      </c>
      <c r="D891" s="191">
        <v>1361.5</v>
      </c>
      <c r="E891" s="185" t="s">
        <v>4541</v>
      </c>
      <c r="F891" s="186" t="s">
        <v>3511</v>
      </c>
      <c r="G891" s="83">
        <f>VLOOKUP(A891,РАСЧЕТ!$A$3:$AW$828,49,0)</f>
        <v>1956.9499868943374</v>
      </c>
      <c r="H891" s="193">
        <f t="shared" si="13"/>
        <v>595.44998689433737</v>
      </c>
    </row>
    <row r="892" spans="1:8" ht="12.6" customHeight="1" x14ac:dyDescent="0.3">
      <c r="A892" s="181" t="s">
        <v>1386</v>
      </c>
      <c r="B892" s="182" t="s">
        <v>1387</v>
      </c>
      <c r="C892" s="190">
        <v>1679.33</v>
      </c>
      <c r="D892" s="191">
        <v>1679.33</v>
      </c>
      <c r="E892" s="185" t="s">
        <v>4541</v>
      </c>
      <c r="F892" s="186" t="s">
        <v>3653</v>
      </c>
      <c r="G892" s="83">
        <f>VLOOKUP(A892,РАСЧЕТ!$A$3:$AW$828,49,0)</f>
        <v>3809.2869800731091</v>
      </c>
      <c r="H892" s="193">
        <f t="shared" si="13"/>
        <v>2129.9569800731092</v>
      </c>
    </row>
    <row r="893" spans="1:8" ht="12.6" customHeight="1" x14ac:dyDescent="0.3">
      <c r="A893" s="181" t="s">
        <v>2381</v>
      </c>
      <c r="B893" s="182" t="s">
        <v>2382</v>
      </c>
      <c r="C893" s="190">
        <v>2650</v>
      </c>
      <c r="D893" s="191">
        <v>2650</v>
      </c>
      <c r="E893" s="185" t="s">
        <v>4541</v>
      </c>
      <c r="F893" s="186" t="s">
        <v>3654</v>
      </c>
      <c r="G893" s="83">
        <f>VLOOKUP(A893,РАСЧЕТ!$A$3:$AW$828,49,0)</f>
        <v>5599.8380557347928</v>
      </c>
      <c r="H893" s="193">
        <f t="shared" si="13"/>
        <v>2949.8380557347928</v>
      </c>
    </row>
    <row r="894" spans="1:8" ht="12.6" customHeight="1" x14ac:dyDescent="0.3">
      <c r="A894" s="181" t="s">
        <v>1026</v>
      </c>
      <c r="B894" s="182" t="s">
        <v>1027</v>
      </c>
      <c r="C894" s="190">
        <v>1395.87</v>
      </c>
      <c r="D894" s="191">
        <v>1395.87</v>
      </c>
      <c r="E894" s="185" t="s">
        <v>4541</v>
      </c>
      <c r="F894" s="186" t="s">
        <v>3655</v>
      </c>
      <c r="G894" s="83">
        <f>VLOOKUP(A894,РАСЧЕТ!$A$3:$AW$828,49,0)</f>
        <v>2401.2708635036352</v>
      </c>
      <c r="H894" s="193">
        <f t="shared" si="13"/>
        <v>1005.4008635036353</v>
      </c>
    </row>
    <row r="895" spans="1:8" ht="12.6" customHeight="1" x14ac:dyDescent="0.3">
      <c r="A895" s="181" t="s">
        <v>1979</v>
      </c>
      <c r="B895" s="182" t="s">
        <v>1980</v>
      </c>
      <c r="C895" s="190">
        <v>1443.11</v>
      </c>
      <c r="D895" s="191">
        <v>1443.11</v>
      </c>
      <c r="E895" s="185" t="s">
        <v>4541</v>
      </c>
      <c r="F895" s="186" t="s">
        <v>3670</v>
      </c>
      <c r="G895" s="83">
        <f>VLOOKUP(A895,РАСЧЕТ!$A$3:$AW$828,49,0)</f>
        <v>2721.0590200058559</v>
      </c>
      <c r="H895" s="193">
        <f t="shared" si="13"/>
        <v>1277.949020005856</v>
      </c>
    </row>
    <row r="896" spans="1:8" ht="12.6" customHeight="1" x14ac:dyDescent="0.3">
      <c r="A896" s="181" t="s">
        <v>1022</v>
      </c>
      <c r="B896" s="182" t="s">
        <v>282</v>
      </c>
      <c r="C896" s="190">
        <v>1421.63</v>
      </c>
      <c r="D896" s="191">
        <v>1421.63</v>
      </c>
      <c r="E896" s="185" t="s">
        <v>4541</v>
      </c>
      <c r="F896" s="186" t="s">
        <v>3143</v>
      </c>
      <c r="G896" s="83">
        <f>VLOOKUP(A896,РАСЧЕТ!$A$3:$AW$828,49,0)</f>
        <v>2445.6020179067791</v>
      </c>
      <c r="H896" s="193">
        <f t="shared" si="13"/>
        <v>1023.972017906779</v>
      </c>
    </row>
    <row r="897" spans="1:8" ht="12.6" customHeight="1" x14ac:dyDescent="0.3">
      <c r="A897" s="181" t="s">
        <v>848</v>
      </c>
      <c r="B897" s="182" t="s">
        <v>849</v>
      </c>
      <c r="C897" s="190">
        <v>2602.75</v>
      </c>
      <c r="D897" s="191">
        <v>2602.75</v>
      </c>
      <c r="E897" s="185" t="s">
        <v>4541</v>
      </c>
      <c r="F897" s="186" t="s">
        <v>3671</v>
      </c>
      <c r="G897" s="83">
        <f>VLOOKUP(A897,РАСЧЕТ!$A$3:$AW$828,49,0)</f>
        <v>4477.4465947175477</v>
      </c>
      <c r="H897" s="193">
        <f t="shared" ref="H897:H960" si="14">G897-C897</f>
        <v>1874.6965947175477</v>
      </c>
    </row>
    <row r="898" spans="1:8" ht="12.6" customHeight="1" x14ac:dyDescent="0.3">
      <c r="A898" s="181" t="s">
        <v>1066</v>
      </c>
      <c r="B898" s="182" t="s">
        <v>1067</v>
      </c>
      <c r="C898" s="190">
        <v>1687.92</v>
      </c>
      <c r="D898" s="191">
        <v>1687.92</v>
      </c>
      <c r="E898" s="185" t="s">
        <v>4541</v>
      </c>
      <c r="F898" s="186" t="s">
        <v>3673</v>
      </c>
      <c r="G898" s="83">
        <f>VLOOKUP(A898,РАСЧЕТ!$A$3:$AW$828,49,0)</f>
        <v>3430.3381607102442</v>
      </c>
      <c r="H898" s="193">
        <f t="shared" si="14"/>
        <v>1742.4181607102441</v>
      </c>
    </row>
    <row r="899" spans="1:8" ht="12.6" customHeight="1" x14ac:dyDescent="0.3">
      <c r="A899" s="181" t="s">
        <v>725</v>
      </c>
      <c r="B899" s="182" t="s">
        <v>726</v>
      </c>
      <c r="C899" s="190">
        <v>1374.39</v>
      </c>
      <c r="D899" s="191">
        <v>1374.39</v>
      </c>
      <c r="E899" s="185" t="s">
        <v>4541</v>
      </c>
      <c r="F899" s="186" t="s">
        <v>3675</v>
      </c>
      <c r="G899" s="83">
        <f>VLOOKUP(A899,РАСЧЕТ!$A$3:$AW$828,49,0)</f>
        <v>2364.3282348343482</v>
      </c>
      <c r="H899" s="193">
        <f t="shared" si="14"/>
        <v>989.93823483434812</v>
      </c>
    </row>
    <row r="900" spans="1:8" ht="12.6" customHeight="1" x14ac:dyDescent="0.3">
      <c r="A900" s="181" t="s">
        <v>1724</v>
      </c>
      <c r="B900" s="182" t="s">
        <v>1725</v>
      </c>
      <c r="C900" s="190">
        <v>1361.5</v>
      </c>
      <c r="D900" s="191">
        <v>1361.5</v>
      </c>
      <c r="E900" s="185" t="s">
        <v>4541</v>
      </c>
      <c r="F900" s="186" t="s">
        <v>3676</v>
      </c>
      <c r="G900" s="83">
        <f>VLOOKUP(A900,РАСЧЕТ!$A$3:$AW$828,49,0)</f>
        <v>2342.1626576327767</v>
      </c>
      <c r="H900" s="193">
        <f t="shared" si="14"/>
        <v>980.6626576327767</v>
      </c>
    </row>
    <row r="901" spans="1:8" ht="12.6" customHeight="1" x14ac:dyDescent="0.3">
      <c r="A901" s="181" t="s">
        <v>775</v>
      </c>
      <c r="B901" s="182" t="s">
        <v>776</v>
      </c>
      <c r="C901" s="190">
        <v>1679.33</v>
      </c>
      <c r="D901" s="191">
        <v>1679.33</v>
      </c>
      <c r="E901" s="185" t="s">
        <v>4541</v>
      </c>
      <c r="F901" s="186" t="s">
        <v>3677</v>
      </c>
      <c r="G901" s="83">
        <f>VLOOKUP(A901,РАСЧЕТ!$A$3:$AW$828,49,0)</f>
        <v>2888.91356193822</v>
      </c>
      <c r="H901" s="193">
        <f t="shared" si="14"/>
        <v>1209.5835619382201</v>
      </c>
    </row>
    <row r="902" spans="1:8" ht="12.6" customHeight="1" x14ac:dyDescent="0.3">
      <c r="A902" s="181" t="s">
        <v>1045</v>
      </c>
      <c r="B902" s="182" t="s">
        <v>1046</v>
      </c>
      <c r="C902" s="190">
        <v>2650</v>
      </c>
      <c r="D902" s="191">
        <v>2650</v>
      </c>
      <c r="E902" s="185" t="s">
        <v>4541</v>
      </c>
      <c r="F902" s="186" t="s">
        <v>3523</v>
      </c>
      <c r="G902" s="83">
        <f>VLOOKUP(A902,РАСЧЕТ!$A$3:$AW$828,49,0)</f>
        <v>4558.7203777899776</v>
      </c>
      <c r="H902" s="193">
        <f t="shared" si="14"/>
        <v>1908.7203777899776</v>
      </c>
    </row>
    <row r="903" spans="1:8" ht="12.6" customHeight="1" x14ac:dyDescent="0.3">
      <c r="A903" s="181" t="s">
        <v>2035</v>
      </c>
      <c r="B903" s="182" t="s">
        <v>2036</v>
      </c>
      <c r="C903" s="190">
        <v>1395.87</v>
      </c>
      <c r="D903" s="191">
        <v>1395.87</v>
      </c>
      <c r="E903" s="185" t="s">
        <v>4541</v>
      </c>
      <c r="F903" s="186" t="s">
        <v>3678</v>
      </c>
      <c r="G903" s="83">
        <f>VLOOKUP(A903,РАСЧЕТ!$A$3:$AW$828,49,0)</f>
        <v>2363.5059187745669</v>
      </c>
      <c r="H903" s="193">
        <f t="shared" si="14"/>
        <v>967.63591877456702</v>
      </c>
    </row>
    <row r="904" spans="1:8" ht="12.6" customHeight="1" x14ac:dyDescent="0.3">
      <c r="A904" s="181" t="s">
        <v>680</v>
      </c>
      <c r="B904" s="182" t="s">
        <v>681</v>
      </c>
      <c r="C904" s="190">
        <v>1443.11</v>
      </c>
      <c r="D904" s="191">
        <v>1443.11</v>
      </c>
      <c r="E904" s="185" t="s">
        <v>4541</v>
      </c>
      <c r="F904" s="186" t="s">
        <v>3699</v>
      </c>
      <c r="G904" s="83">
        <f>VLOOKUP(A904,РАСЧЕТ!$A$3:$AW$828,49,0)</f>
        <v>2482.544646576066</v>
      </c>
      <c r="H904" s="193">
        <f t="shared" si="14"/>
        <v>1039.4346465760661</v>
      </c>
    </row>
    <row r="905" spans="1:8" ht="12.6" customHeight="1" x14ac:dyDescent="0.3">
      <c r="A905" s="181" t="s">
        <v>1229</v>
      </c>
      <c r="B905" s="182" t="s">
        <v>1230</v>
      </c>
      <c r="C905" s="190">
        <v>2602.75</v>
      </c>
      <c r="D905" s="191">
        <v>2602.75</v>
      </c>
      <c r="E905" s="185" t="s">
        <v>4541</v>
      </c>
      <c r="F905" s="186" t="s">
        <v>3700</v>
      </c>
      <c r="G905" s="83">
        <f>VLOOKUP(A905,РАСЧЕТ!$A$3:$AW$828,49,0)</f>
        <v>5148.6460703813318</v>
      </c>
      <c r="H905" s="193">
        <f t="shared" si="14"/>
        <v>2545.8960703813318</v>
      </c>
    </row>
    <row r="906" spans="1:8" ht="12.6" customHeight="1" x14ac:dyDescent="0.3">
      <c r="A906" s="181" t="s">
        <v>956</v>
      </c>
      <c r="B906" s="182" t="s">
        <v>957</v>
      </c>
      <c r="C906" s="190">
        <v>1687.92</v>
      </c>
      <c r="D906" s="191">
        <v>1687.92</v>
      </c>
      <c r="E906" s="185" t="s">
        <v>4541</v>
      </c>
      <c r="F906" s="186" t="s">
        <v>3701</v>
      </c>
      <c r="G906" s="83">
        <f>VLOOKUP(A906,РАСЧЕТ!$A$3:$AW$828,49,0)</f>
        <v>2903.6906134059336</v>
      </c>
      <c r="H906" s="193">
        <f t="shared" si="14"/>
        <v>1215.7706134059335</v>
      </c>
    </row>
    <row r="907" spans="1:8" ht="12.6" customHeight="1" x14ac:dyDescent="0.3">
      <c r="A907" s="181" t="s">
        <v>2615</v>
      </c>
      <c r="B907" s="182" t="s">
        <v>81</v>
      </c>
      <c r="C907" s="190">
        <v>1421.63</v>
      </c>
      <c r="D907" s="191">
        <v>1421.63</v>
      </c>
      <c r="E907" s="185" t="s">
        <v>4541</v>
      </c>
      <c r="F907" s="186" t="s">
        <v>3911</v>
      </c>
      <c r="G907" s="83">
        <f>VLOOKUP(A907,РАСЧЕТ!$A$3:$AW$828,49,0)</f>
        <v>2532.095668742164</v>
      </c>
      <c r="H907" s="193">
        <f t="shared" si="14"/>
        <v>1110.4656687421639</v>
      </c>
    </row>
    <row r="908" spans="1:8" ht="12.6" customHeight="1" x14ac:dyDescent="0.3">
      <c r="A908" s="181" t="s">
        <v>1880</v>
      </c>
      <c r="B908" s="182" t="s">
        <v>1881</v>
      </c>
      <c r="C908" s="190">
        <v>1374.39</v>
      </c>
      <c r="D908" s="191">
        <v>1374.39</v>
      </c>
      <c r="E908" s="185" t="s">
        <v>4541</v>
      </c>
      <c r="F908" s="186" t="s">
        <v>3702</v>
      </c>
      <c r="G908" s="83">
        <f>VLOOKUP(A908,РАСЧЕТ!$A$3:$AW$828,49,0)</f>
        <v>3253.0421858121508</v>
      </c>
      <c r="H908" s="193">
        <f t="shared" si="14"/>
        <v>1878.6521858121507</v>
      </c>
    </row>
    <row r="909" spans="1:8" ht="12.6" customHeight="1" x14ac:dyDescent="0.3">
      <c r="A909" s="181" t="s">
        <v>2581</v>
      </c>
      <c r="B909" s="182" t="s">
        <v>1978</v>
      </c>
      <c r="C909" s="190">
        <v>1361.5</v>
      </c>
      <c r="D909" s="191">
        <v>1361.5</v>
      </c>
      <c r="E909" s="185" t="s">
        <v>4541</v>
      </c>
      <c r="F909" s="186" t="s">
        <v>3914</v>
      </c>
      <c r="G909" s="83">
        <f>VLOOKUP(A909,РАСЧЕТ!$A$3:$AW$828,49,0)</f>
        <v>9485.5162703171172</v>
      </c>
      <c r="H909" s="193">
        <f t="shared" si="14"/>
        <v>8124.0162703171172</v>
      </c>
    </row>
    <row r="910" spans="1:8" ht="12.6" customHeight="1" x14ac:dyDescent="0.3">
      <c r="A910" s="181" t="s">
        <v>801</v>
      </c>
      <c r="B910" s="182" t="s">
        <v>802</v>
      </c>
      <c r="C910" s="190">
        <v>1679.33</v>
      </c>
      <c r="D910" s="191">
        <v>1679.33</v>
      </c>
      <c r="E910" s="185" t="s">
        <v>4541</v>
      </c>
      <c r="F910" s="186" t="s">
        <v>3528</v>
      </c>
      <c r="G910" s="83">
        <f>VLOOKUP(A910,РАСЧЕТ!$A$3:$AW$828,49,0)</f>
        <v>2888.91356193822</v>
      </c>
      <c r="H910" s="193">
        <f t="shared" si="14"/>
        <v>1209.5835619382201</v>
      </c>
    </row>
    <row r="911" spans="1:8" ht="12.6" customHeight="1" x14ac:dyDescent="0.3">
      <c r="A911" s="181" t="s">
        <v>1961</v>
      </c>
      <c r="B911" s="182" t="s">
        <v>1962</v>
      </c>
      <c r="C911" s="190">
        <v>2650</v>
      </c>
      <c r="D911" s="191">
        <v>2650</v>
      </c>
      <c r="E911" s="185" t="s">
        <v>4541</v>
      </c>
      <c r="F911" s="186" t="s">
        <v>3703</v>
      </c>
      <c r="G911" s="83">
        <f>VLOOKUP(A911,РАСЧЕТ!$A$3:$AW$828,49,0)</f>
        <v>4558.7203777899776</v>
      </c>
      <c r="H911" s="193">
        <f t="shared" si="14"/>
        <v>1908.7203777899776</v>
      </c>
    </row>
    <row r="912" spans="1:8" ht="12.6" customHeight="1" x14ac:dyDescent="0.3">
      <c r="A912" s="181" t="s">
        <v>1231</v>
      </c>
      <c r="B912" s="182" t="s">
        <v>1232</v>
      </c>
      <c r="C912" s="190">
        <v>1395.87</v>
      </c>
      <c r="D912" s="191">
        <v>1395.87</v>
      </c>
      <c r="E912" s="185" t="s">
        <v>4541</v>
      </c>
      <c r="F912" s="186" t="s">
        <v>3704</v>
      </c>
      <c r="G912" s="83">
        <f>VLOOKUP(A912,РАСЧЕТ!$A$3:$AW$828,49,0)</f>
        <v>2401.2708635036352</v>
      </c>
      <c r="H912" s="193">
        <f t="shared" si="14"/>
        <v>1005.4008635036353</v>
      </c>
    </row>
    <row r="913" spans="1:8" ht="12.6" customHeight="1" x14ac:dyDescent="0.3">
      <c r="A913" s="181" t="s">
        <v>489</v>
      </c>
      <c r="B913" s="182" t="s">
        <v>490</v>
      </c>
      <c r="C913" s="190">
        <v>1443.11</v>
      </c>
      <c r="D913" s="191">
        <v>1443.11</v>
      </c>
      <c r="E913" s="185" t="s">
        <v>4541</v>
      </c>
      <c r="F913" s="186" t="s">
        <v>3533</v>
      </c>
      <c r="G913" s="83">
        <f>VLOOKUP(A913,РАСЧЕТ!$A$3:$AW$828,49,0)</f>
        <v>2571.2368054103772</v>
      </c>
      <c r="H913" s="193">
        <f t="shared" si="14"/>
        <v>1128.1268054103773</v>
      </c>
    </row>
    <row r="914" spans="1:8" ht="12.6" customHeight="1" x14ac:dyDescent="0.3">
      <c r="A914" s="181" t="s">
        <v>1846</v>
      </c>
      <c r="B914" s="182" t="s">
        <v>1847</v>
      </c>
      <c r="C914" s="190">
        <v>2602.75</v>
      </c>
      <c r="D914" s="191">
        <v>2602.75</v>
      </c>
      <c r="E914" s="185" t="s">
        <v>4541</v>
      </c>
      <c r="F914" s="186" t="s">
        <v>3721</v>
      </c>
      <c r="G914" s="83">
        <f>VLOOKUP(A914,РАСЧЕТ!$A$3:$AW$828,49,0)</f>
        <v>4477.4465947175477</v>
      </c>
      <c r="H914" s="193">
        <f t="shared" si="14"/>
        <v>1874.6965947175477</v>
      </c>
    </row>
    <row r="915" spans="1:8" ht="12.6" customHeight="1" x14ac:dyDescent="0.3">
      <c r="A915" s="181" t="s">
        <v>606</v>
      </c>
      <c r="B915" s="182" t="s">
        <v>607</v>
      </c>
      <c r="C915" s="190">
        <v>1687.92</v>
      </c>
      <c r="D915" s="191">
        <v>1687.92</v>
      </c>
      <c r="E915" s="185" t="s">
        <v>4541</v>
      </c>
      <c r="F915" s="186" t="s">
        <v>3536</v>
      </c>
      <c r="G915" s="83">
        <f>VLOOKUP(A915,РАСЧЕТ!$A$3:$AW$828,49,0)</f>
        <v>3622.022464677988</v>
      </c>
      <c r="H915" s="193">
        <f t="shared" si="14"/>
        <v>1934.1024646779879</v>
      </c>
    </row>
    <row r="916" spans="1:8" ht="12.6" customHeight="1" x14ac:dyDescent="0.3">
      <c r="A916" s="181" t="s">
        <v>2528</v>
      </c>
      <c r="B916" s="182" t="s">
        <v>2135</v>
      </c>
      <c r="C916" s="190">
        <v>1374.39</v>
      </c>
      <c r="D916" s="191">
        <v>1374.39</v>
      </c>
      <c r="E916" s="185" t="s">
        <v>4541</v>
      </c>
      <c r="F916" s="186" t="s">
        <v>3538</v>
      </c>
      <c r="G916" s="83">
        <f>VLOOKUP(A916,РАСЧЕТ!$A$3:$AW$828,49,0)</f>
        <v>1235.9504584274398</v>
      </c>
      <c r="H916" s="193">
        <f t="shared" si="14"/>
        <v>-138.4395415725603</v>
      </c>
    </row>
    <row r="917" spans="1:8" ht="12.6" customHeight="1" x14ac:dyDescent="0.3">
      <c r="A917" s="181" t="s">
        <v>1446</v>
      </c>
      <c r="B917" s="182" t="s">
        <v>1447</v>
      </c>
      <c r="C917" s="190">
        <v>1361.5</v>
      </c>
      <c r="D917" s="191">
        <v>1361.5</v>
      </c>
      <c r="E917" s="185" t="s">
        <v>4541</v>
      </c>
      <c r="F917" s="186" t="s">
        <v>3539</v>
      </c>
      <c r="G917" s="83">
        <f>VLOOKUP(A917,РАСЧЕТ!$A$3:$AW$828,49,0)</f>
        <v>2342.1626576327767</v>
      </c>
      <c r="H917" s="193">
        <f t="shared" si="14"/>
        <v>980.6626576327767</v>
      </c>
    </row>
    <row r="918" spans="1:8" ht="12.6" customHeight="1" x14ac:dyDescent="0.3">
      <c r="A918" s="181" t="s">
        <v>792</v>
      </c>
      <c r="B918" s="182" t="s">
        <v>248</v>
      </c>
      <c r="C918" s="190">
        <v>1576.25</v>
      </c>
      <c r="D918" s="191">
        <v>1576.25</v>
      </c>
      <c r="E918" s="185" t="s">
        <v>4541</v>
      </c>
      <c r="F918" s="186" t="s">
        <v>3184</v>
      </c>
      <c r="G918" s="83">
        <f>VLOOKUP(A918,РАСЧЕТ!$A$3:$AW$828,49,0)</f>
        <v>2161.0835853321164</v>
      </c>
      <c r="H918" s="193">
        <f t="shared" si="14"/>
        <v>584.8335853321164</v>
      </c>
    </row>
    <row r="919" spans="1:8" ht="12.6" customHeight="1" x14ac:dyDescent="0.3">
      <c r="A919" s="181" t="s">
        <v>1019</v>
      </c>
      <c r="B919" s="182" t="s">
        <v>1020</v>
      </c>
      <c r="C919" s="190">
        <v>1679.33</v>
      </c>
      <c r="D919" s="191">
        <v>1679.33</v>
      </c>
      <c r="E919" s="185" t="s">
        <v>4541</v>
      </c>
      <c r="F919" s="186" t="s">
        <v>3722</v>
      </c>
      <c r="G919" s="83">
        <f>VLOOKUP(A919,РАСЧЕТ!$A$3:$AW$828,49,0)</f>
        <v>1884.7325028797234</v>
      </c>
      <c r="H919" s="193">
        <f t="shared" si="14"/>
        <v>205.40250287972344</v>
      </c>
    </row>
    <row r="920" spans="1:8" ht="12.6" customHeight="1" x14ac:dyDescent="0.3">
      <c r="A920" s="181" t="s">
        <v>1238</v>
      </c>
      <c r="B920" s="182" t="s">
        <v>1239</v>
      </c>
      <c r="C920" s="190">
        <v>2650</v>
      </c>
      <c r="D920" s="191">
        <v>2650</v>
      </c>
      <c r="E920" s="185" t="s">
        <v>4541</v>
      </c>
      <c r="F920" s="186" t="s">
        <v>3542</v>
      </c>
      <c r="G920" s="83">
        <f>VLOOKUP(A920,РАСЧЕТ!$A$3:$AW$828,49,0)</f>
        <v>6313.6968429250128</v>
      </c>
      <c r="H920" s="193">
        <f t="shared" si="14"/>
        <v>3663.6968429250128</v>
      </c>
    </row>
    <row r="921" spans="1:8" ht="12.6" customHeight="1" x14ac:dyDescent="0.3">
      <c r="A921" s="181" t="s">
        <v>1140</v>
      </c>
      <c r="B921" s="182" t="s">
        <v>1141</v>
      </c>
      <c r="C921" s="190">
        <v>1395.87</v>
      </c>
      <c r="D921" s="191">
        <v>1395.87</v>
      </c>
      <c r="E921" s="185" t="s">
        <v>4541</v>
      </c>
      <c r="F921" s="186" t="s">
        <v>3724</v>
      </c>
      <c r="G921" s="83">
        <f>VLOOKUP(A921,РАСЧЕТ!$A$3:$AW$828,49,0)</f>
        <v>2401.2708635036352</v>
      </c>
      <c r="H921" s="193">
        <f t="shared" si="14"/>
        <v>1005.4008635036353</v>
      </c>
    </row>
    <row r="922" spans="1:8" ht="12.6" customHeight="1" x14ac:dyDescent="0.3">
      <c r="A922" s="181" t="s">
        <v>2451</v>
      </c>
      <c r="B922" s="182" t="s">
        <v>2452</v>
      </c>
      <c r="C922" s="190">
        <v>1443.11</v>
      </c>
      <c r="D922" s="191">
        <v>1443.11</v>
      </c>
      <c r="E922" s="185" t="s">
        <v>4541</v>
      </c>
      <c r="F922" s="186" t="s">
        <v>3742</v>
      </c>
      <c r="G922" s="83">
        <f>VLOOKUP(A922,РАСЧЕТ!$A$3:$AW$828,49,0)</f>
        <v>2482.544646576066</v>
      </c>
      <c r="H922" s="193">
        <f t="shared" si="14"/>
        <v>1039.4346465760661</v>
      </c>
    </row>
    <row r="923" spans="1:8" ht="12.6" customHeight="1" x14ac:dyDescent="0.3">
      <c r="A923" s="181" t="s">
        <v>2508</v>
      </c>
      <c r="B923" s="182" t="s">
        <v>2509</v>
      </c>
      <c r="C923" s="190">
        <v>2602.75</v>
      </c>
      <c r="D923" s="191">
        <v>2602.75</v>
      </c>
      <c r="E923" s="185" t="s">
        <v>4541</v>
      </c>
      <c r="F923" s="186" t="s">
        <v>3743</v>
      </c>
      <c r="G923" s="83">
        <f>VLOOKUP(A923,РАСЧЕТ!$A$3:$AW$828,49,0)</f>
        <v>4477.4465947175477</v>
      </c>
      <c r="H923" s="193">
        <f t="shared" si="14"/>
        <v>1874.6965947175477</v>
      </c>
    </row>
    <row r="924" spans="1:8" ht="12.6" customHeight="1" x14ac:dyDescent="0.3">
      <c r="A924" s="181" t="s">
        <v>2522</v>
      </c>
      <c r="B924" s="182" t="s">
        <v>2523</v>
      </c>
      <c r="C924" s="190">
        <v>1687.92</v>
      </c>
      <c r="D924" s="191">
        <v>1687.92</v>
      </c>
      <c r="E924" s="185" t="s">
        <v>4541</v>
      </c>
      <c r="F924" s="186" t="s">
        <v>3744</v>
      </c>
      <c r="G924" s="83">
        <f>VLOOKUP(A924,РАСЧЕТ!$A$3:$AW$828,49,0)</f>
        <v>2903.6906134059336</v>
      </c>
      <c r="H924" s="193">
        <f t="shared" si="14"/>
        <v>1215.7706134059335</v>
      </c>
    </row>
    <row r="925" spans="1:8" ht="12.6" customHeight="1" x14ac:dyDescent="0.3">
      <c r="A925" s="181" t="s">
        <v>1059</v>
      </c>
      <c r="B925" s="182" t="s">
        <v>1060</v>
      </c>
      <c r="C925" s="190">
        <v>1374.39</v>
      </c>
      <c r="D925" s="191">
        <v>1374.39</v>
      </c>
      <c r="E925" s="185" t="s">
        <v>4541</v>
      </c>
      <c r="F925" s="186" t="s">
        <v>3745</v>
      </c>
      <c r="G925" s="83">
        <f>VLOOKUP(A925,РАСЧЕТ!$A$3:$AW$828,49,0)</f>
        <v>2364.3282348343482</v>
      </c>
      <c r="H925" s="193">
        <f t="shared" si="14"/>
        <v>989.93823483434812</v>
      </c>
    </row>
    <row r="926" spans="1:8" ht="12.6" customHeight="1" x14ac:dyDescent="0.3">
      <c r="A926" s="181" t="s">
        <v>733</v>
      </c>
      <c r="B926" s="182" t="s">
        <v>734</v>
      </c>
      <c r="C926" s="190">
        <v>1361.5</v>
      </c>
      <c r="D926" s="191">
        <v>1361.5</v>
      </c>
      <c r="E926" s="185" t="s">
        <v>4541</v>
      </c>
      <c r="F926" s="186" t="s">
        <v>3746</v>
      </c>
      <c r="G926" s="83">
        <f>VLOOKUP(A926,РАСЧЕТ!$A$3:$AW$828,49,0)</f>
        <v>1526.2111199323374</v>
      </c>
      <c r="H926" s="193">
        <f t="shared" si="14"/>
        <v>164.7111199323374</v>
      </c>
    </row>
    <row r="927" spans="1:8" ht="12.6" customHeight="1" x14ac:dyDescent="0.3">
      <c r="A927" s="181" t="s">
        <v>1886</v>
      </c>
      <c r="B927" s="182" t="s">
        <v>1887</v>
      </c>
      <c r="C927" s="190">
        <v>1679.33</v>
      </c>
      <c r="D927" s="191">
        <v>1679.33</v>
      </c>
      <c r="E927" s="185" t="s">
        <v>4541</v>
      </c>
      <c r="F927" s="186" t="s">
        <v>3547</v>
      </c>
      <c r="G927" s="83">
        <f>VLOOKUP(A927,РАСЧЕТ!$A$3:$AW$828,49,0)</f>
        <v>2888.91356193822</v>
      </c>
      <c r="H927" s="193">
        <f t="shared" si="14"/>
        <v>1209.5835619382201</v>
      </c>
    </row>
    <row r="928" spans="1:8" ht="12.6" customHeight="1" x14ac:dyDescent="0.3">
      <c r="A928" s="181" t="s">
        <v>1377</v>
      </c>
      <c r="B928" s="182" t="s">
        <v>1378</v>
      </c>
      <c r="C928" s="190">
        <v>2650</v>
      </c>
      <c r="D928" s="191">
        <v>2650</v>
      </c>
      <c r="E928" s="185" t="s">
        <v>4541</v>
      </c>
      <c r="F928" s="186" t="s">
        <v>3747</v>
      </c>
      <c r="G928" s="83">
        <f>VLOOKUP(A928,РАСЧЕТ!$A$3:$AW$828,49,0)</f>
        <v>4558.7203777899776</v>
      </c>
      <c r="H928" s="193">
        <f t="shared" si="14"/>
        <v>1908.7203777899776</v>
      </c>
    </row>
    <row r="929" spans="1:8" ht="12.6" customHeight="1" x14ac:dyDescent="0.3">
      <c r="A929" s="181" t="s">
        <v>1061</v>
      </c>
      <c r="B929" s="182" t="s">
        <v>123</v>
      </c>
      <c r="C929" s="190">
        <v>3367.26</v>
      </c>
      <c r="D929" s="191">
        <v>3367.26</v>
      </c>
      <c r="E929" s="185" t="s">
        <v>4541</v>
      </c>
      <c r="F929" s="186" t="s">
        <v>3185</v>
      </c>
      <c r="G929" s="83">
        <f>VLOOKUP(A929,РАСЧЕТ!$A$3:$AW$828,49,0)</f>
        <v>4788.4896446440971</v>
      </c>
      <c r="H929" s="193">
        <f t="shared" si="14"/>
        <v>1421.2296446440969</v>
      </c>
    </row>
    <row r="930" spans="1:8" ht="12.6" customHeight="1" x14ac:dyDescent="0.3">
      <c r="A930" s="181" t="s">
        <v>2023</v>
      </c>
      <c r="B930" s="182" t="s">
        <v>2024</v>
      </c>
      <c r="C930" s="188"/>
      <c r="D930" s="189"/>
      <c r="E930" s="185" t="s">
        <v>4541</v>
      </c>
      <c r="F930" s="186" t="s">
        <v>3748</v>
      </c>
      <c r="G930" s="83">
        <f>VLOOKUP(A930,РАСЧЕТ!$A$3:$AW$828,49,0)</f>
        <v>0</v>
      </c>
      <c r="H930" s="193">
        <f t="shared" si="14"/>
        <v>0</v>
      </c>
    </row>
    <row r="931" spans="1:8" ht="12.6" customHeight="1" x14ac:dyDescent="0.3">
      <c r="A931" s="181" t="s">
        <v>3947</v>
      </c>
      <c r="B931" s="182" t="s">
        <v>2024</v>
      </c>
      <c r="C931" s="190">
        <v>1395.87</v>
      </c>
      <c r="D931" s="191">
        <v>1395.87</v>
      </c>
      <c r="E931" s="185" t="s">
        <v>4555</v>
      </c>
      <c r="F931" s="186" t="s">
        <v>4556</v>
      </c>
      <c r="G931" s="83">
        <f>VLOOKUP(A931,РАСЧЕТ!$A$3:$AW$828,49,0)</f>
        <v>2401.2708635036352</v>
      </c>
      <c r="H931" s="193">
        <f t="shared" si="14"/>
        <v>1005.4008635036353</v>
      </c>
    </row>
    <row r="932" spans="1:8" ht="12.6" customHeight="1" x14ac:dyDescent="0.3">
      <c r="A932" s="181" t="s">
        <v>491</v>
      </c>
      <c r="B932" s="182" t="s">
        <v>492</v>
      </c>
      <c r="C932" s="190">
        <v>1443.11</v>
      </c>
      <c r="D932" s="191">
        <v>1443.11</v>
      </c>
      <c r="E932" s="185" t="s">
        <v>4541</v>
      </c>
      <c r="F932" s="186" t="s">
        <v>3765</v>
      </c>
      <c r="G932" s="83">
        <f>VLOOKUP(A932,РАСЧЕТ!$A$3:$AW$828,49,0)</f>
        <v>2755.2096718621769</v>
      </c>
      <c r="H932" s="193">
        <f t="shared" si="14"/>
        <v>1312.099671862177</v>
      </c>
    </row>
    <row r="933" spans="1:8" ht="12.6" customHeight="1" x14ac:dyDescent="0.3">
      <c r="A933" s="181" t="s">
        <v>1388</v>
      </c>
      <c r="B933" s="182" t="s">
        <v>1389</v>
      </c>
      <c r="C933" s="190">
        <v>2602.75</v>
      </c>
      <c r="D933" s="191">
        <v>2602.75</v>
      </c>
      <c r="E933" s="185" t="s">
        <v>4541</v>
      </c>
      <c r="F933" s="186" t="s">
        <v>3766</v>
      </c>
      <c r="G933" s="83">
        <f>VLOOKUP(A933,РАСЧЕТ!$A$3:$AW$828,49,0)</f>
        <v>4477.4465947175477</v>
      </c>
      <c r="H933" s="193">
        <f t="shared" si="14"/>
        <v>1874.6965947175477</v>
      </c>
    </row>
    <row r="934" spans="1:8" ht="12.6" customHeight="1" x14ac:dyDescent="0.3">
      <c r="A934" s="181" t="s">
        <v>710</v>
      </c>
      <c r="B934" s="182" t="s">
        <v>711</v>
      </c>
      <c r="C934" s="190">
        <v>1687.92</v>
      </c>
      <c r="D934" s="191">
        <v>1687.92</v>
      </c>
      <c r="E934" s="185" t="s">
        <v>4541</v>
      </c>
      <c r="F934" s="186" t="s">
        <v>3767</v>
      </c>
      <c r="G934" s="83">
        <f>VLOOKUP(A934,РАСЧЕТ!$A$3:$AW$828,49,0)</f>
        <v>2903.6906134059336</v>
      </c>
      <c r="H934" s="193">
        <f t="shared" si="14"/>
        <v>1215.7706134059335</v>
      </c>
    </row>
    <row r="935" spans="1:8" ht="12.6" customHeight="1" x14ac:dyDescent="0.3">
      <c r="A935" s="181" t="s">
        <v>803</v>
      </c>
      <c r="B935" s="182" t="s">
        <v>804</v>
      </c>
      <c r="C935" s="190">
        <v>1374.39</v>
      </c>
      <c r="D935" s="191">
        <v>1374.39</v>
      </c>
      <c r="E935" s="185" t="s">
        <v>4541</v>
      </c>
      <c r="F935" s="186" t="s">
        <v>3768</v>
      </c>
      <c r="G935" s="83">
        <f>VLOOKUP(A935,РАСЧЕТ!$A$3:$AW$828,49,0)</f>
        <v>1235.9504584274398</v>
      </c>
      <c r="H935" s="193">
        <f t="shared" si="14"/>
        <v>-138.4395415725603</v>
      </c>
    </row>
    <row r="936" spans="1:8" ht="12.6" customHeight="1" x14ac:dyDescent="0.3">
      <c r="A936" s="181" t="s">
        <v>2052</v>
      </c>
      <c r="B936" s="182" t="s">
        <v>2053</v>
      </c>
      <c r="C936" s="190">
        <v>1361.5</v>
      </c>
      <c r="D936" s="191">
        <v>1361.5</v>
      </c>
      <c r="E936" s="185" t="s">
        <v>4541</v>
      </c>
      <c r="F936" s="186" t="s">
        <v>3554</v>
      </c>
      <c r="G936" s="83">
        <f>VLOOKUP(A936,РАСЧЕТ!$A$3:$AW$828,49,0)</f>
        <v>1603.3254950917749</v>
      </c>
      <c r="H936" s="193">
        <f t="shared" si="14"/>
        <v>241.82549509177488</v>
      </c>
    </row>
    <row r="937" spans="1:8" ht="12.6" customHeight="1" x14ac:dyDescent="0.3">
      <c r="A937" s="181" t="s">
        <v>863</v>
      </c>
      <c r="B937" s="182" t="s">
        <v>864</v>
      </c>
      <c r="C937" s="190">
        <v>1679.33</v>
      </c>
      <c r="D937" s="191">
        <v>1679.33</v>
      </c>
      <c r="E937" s="185" t="s">
        <v>4541</v>
      </c>
      <c r="F937" s="186" t="s">
        <v>3769</v>
      </c>
      <c r="G937" s="83">
        <f>VLOOKUP(A937,РАСЧЕТ!$A$3:$AW$828,49,0)</f>
        <v>1510.1769663910281</v>
      </c>
      <c r="H937" s="193">
        <f t="shared" si="14"/>
        <v>-169.15303360897178</v>
      </c>
    </row>
    <row r="938" spans="1:8" ht="12.6" customHeight="1" x14ac:dyDescent="0.3">
      <c r="A938" s="181" t="s">
        <v>1077</v>
      </c>
      <c r="B938" s="182" t="s">
        <v>1078</v>
      </c>
      <c r="C938" s="190">
        <v>2650</v>
      </c>
      <c r="D938" s="191">
        <v>2650</v>
      </c>
      <c r="E938" s="185" t="s">
        <v>4541</v>
      </c>
      <c r="F938" s="186" t="s">
        <v>3556</v>
      </c>
      <c r="G938" s="83">
        <f>VLOOKUP(A938,РАСЧЕТ!$A$3:$AW$828,49,0)</f>
        <v>4558.7203777899776</v>
      </c>
      <c r="H938" s="193">
        <f t="shared" si="14"/>
        <v>1908.7203777899776</v>
      </c>
    </row>
    <row r="939" spans="1:8" ht="12.6" customHeight="1" x14ac:dyDescent="0.3">
      <c r="A939" s="181" t="s">
        <v>960</v>
      </c>
      <c r="B939" s="182" t="s">
        <v>961</v>
      </c>
      <c r="C939" s="190">
        <v>1395.87</v>
      </c>
      <c r="D939" s="191">
        <v>1395.87</v>
      </c>
      <c r="E939" s="185" t="s">
        <v>4541</v>
      </c>
      <c r="F939" s="186" t="s">
        <v>3772</v>
      </c>
      <c r="G939" s="83">
        <f>VLOOKUP(A939,РАСЧЕТ!$A$3:$AW$828,49,0)</f>
        <v>1255.2621843403685</v>
      </c>
      <c r="H939" s="193">
        <f t="shared" si="14"/>
        <v>-140.60781565963134</v>
      </c>
    </row>
    <row r="940" spans="1:8" ht="12.6" customHeight="1" x14ac:dyDescent="0.3">
      <c r="A940" s="181" t="s">
        <v>2580</v>
      </c>
      <c r="B940" s="182" t="s">
        <v>2013</v>
      </c>
      <c r="C940" s="190">
        <v>1443.11</v>
      </c>
      <c r="D940" s="191">
        <v>1443.11</v>
      </c>
      <c r="E940" s="185" t="s">
        <v>4541</v>
      </c>
      <c r="F940" s="186" t="s">
        <v>3910</v>
      </c>
      <c r="G940" s="83">
        <f>VLOOKUP(A940,РАСЧЕТ!$A$3:$AW$828,49,0)</f>
        <v>2482.544646576066</v>
      </c>
      <c r="H940" s="193">
        <f t="shared" si="14"/>
        <v>1039.4346465760661</v>
      </c>
    </row>
    <row r="941" spans="1:8" ht="12.6" customHeight="1" x14ac:dyDescent="0.3">
      <c r="A941" s="181" t="s">
        <v>2444</v>
      </c>
      <c r="B941" s="182" t="s">
        <v>193</v>
      </c>
      <c r="C941" s="190">
        <v>3118.15</v>
      </c>
      <c r="D941" s="191">
        <v>3118.15</v>
      </c>
      <c r="E941" s="185" t="s">
        <v>4541</v>
      </c>
      <c r="F941" s="186" t="s">
        <v>3191</v>
      </c>
      <c r="G941" s="83">
        <f>VLOOKUP(A941,РАСЧЕТ!$A$3:$AW$828,49,0)</f>
        <v>5364.0696827804277</v>
      </c>
      <c r="H941" s="193">
        <f t="shared" si="14"/>
        <v>2245.9196827804276</v>
      </c>
    </row>
    <row r="942" spans="1:8" ht="12.6" customHeight="1" x14ac:dyDescent="0.3">
      <c r="A942" s="181" t="s">
        <v>962</v>
      </c>
      <c r="B942" s="182" t="s">
        <v>963</v>
      </c>
      <c r="C942" s="190">
        <v>2602.75</v>
      </c>
      <c r="D942" s="191">
        <v>2602.75</v>
      </c>
      <c r="E942" s="185" t="s">
        <v>4541</v>
      </c>
      <c r="F942" s="186" t="s">
        <v>3792</v>
      </c>
      <c r="G942" s="83">
        <f>VLOOKUP(A942,РАСЧЕТ!$A$3:$AW$828,49,0)</f>
        <v>3105.115128656244</v>
      </c>
      <c r="H942" s="193">
        <f t="shared" si="14"/>
        <v>502.365128656244</v>
      </c>
    </row>
    <row r="943" spans="1:8" ht="12.6" customHeight="1" x14ac:dyDescent="0.3">
      <c r="A943" s="181" t="s">
        <v>2597</v>
      </c>
      <c r="B943" s="182" t="s">
        <v>2365</v>
      </c>
      <c r="C943" s="190">
        <v>1687.92</v>
      </c>
      <c r="D943" s="191">
        <v>1687.92</v>
      </c>
      <c r="E943" s="185" t="s">
        <v>4541</v>
      </c>
      <c r="F943" s="186" t="s">
        <v>3904</v>
      </c>
      <c r="G943" s="83">
        <f>VLOOKUP(A943,РАСЧЕТ!$A$3:$AW$828,49,0)</f>
        <v>2903.6906134059336</v>
      </c>
      <c r="H943" s="193">
        <f t="shared" si="14"/>
        <v>1215.7706134059335</v>
      </c>
    </row>
    <row r="944" spans="1:8" ht="12.6" customHeight="1" x14ac:dyDescent="0.3">
      <c r="A944" s="181" t="s">
        <v>1162</v>
      </c>
      <c r="B944" s="182" t="s">
        <v>1163</v>
      </c>
      <c r="C944" s="190">
        <v>1374.39</v>
      </c>
      <c r="D944" s="191">
        <v>1374.39</v>
      </c>
      <c r="E944" s="185" t="s">
        <v>4541</v>
      </c>
      <c r="F944" s="186" t="s">
        <v>3793</v>
      </c>
      <c r="G944" s="83">
        <f>VLOOKUP(A944,РАСЧЕТ!$A$3:$AW$828,49,0)</f>
        <v>2141.4935495854029</v>
      </c>
      <c r="H944" s="193">
        <f t="shared" si="14"/>
        <v>767.10354958540279</v>
      </c>
    </row>
    <row r="945" spans="1:8" ht="12.6" customHeight="1" x14ac:dyDescent="0.3">
      <c r="A945" s="181" t="s">
        <v>2154</v>
      </c>
      <c r="B945" s="182" t="s">
        <v>2155</v>
      </c>
      <c r="C945" s="190">
        <v>1361.5</v>
      </c>
      <c r="D945" s="191">
        <v>1361.5</v>
      </c>
      <c r="E945" s="185" t="s">
        <v>4541</v>
      </c>
      <c r="F945" s="186" t="s">
        <v>3562</v>
      </c>
      <c r="G945" s="83">
        <f>VLOOKUP(A945,РАСЧЕТ!$A$3:$AW$828,49,0)</f>
        <v>2113.3820050749105</v>
      </c>
      <c r="H945" s="193">
        <f t="shared" si="14"/>
        <v>751.88200507491047</v>
      </c>
    </row>
    <row r="946" spans="1:8" ht="12.6" customHeight="1" x14ac:dyDescent="0.3">
      <c r="A946" s="181" t="s">
        <v>735</v>
      </c>
      <c r="B946" s="182" t="s">
        <v>736</v>
      </c>
      <c r="C946" s="190">
        <v>1679.33</v>
      </c>
      <c r="D946" s="191">
        <v>1679.33</v>
      </c>
      <c r="E946" s="185" t="s">
        <v>4541</v>
      </c>
      <c r="F946" s="186" t="s">
        <v>3794</v>
      </c>
      <c r="G946" s="83">
        <f>VLOOKUP(A946,РАСЧЕТ!$A$3:$AW$828,49,0)</f>
        <v>1510.1769663910281</v>
      </c>
      <c r="H946" s="193">
        <f t="shared" si="14"/>
        <v>-169.15303360897178</v>
      </c>
    </row>
    <row r="947" spans="1:8" ht="12.6" customHeight="1" x14ac:dyDescent="0.3">
      <c r="A947" s="181" t="s">
        <v>2214</v>
      </c>
      <c r="B947" s="182" t="s">
        <v>2215</v>
      </c>
      <c r="C947" s="190">
        <v>2650</v>
      </c>
      <c r="D947" s="191">
        <v>2650</v>
      </c>
      <c r="E947" s="185" t="s">
        <v>4541</v>
      </c>
      <c r="F947" s="186" t="s">
        <v>3795</v>
      </c>
      <c r="G947" s="83">
        <f>VLOOKUP(A947,РАСЧЕТ!$A$3:$AW$828,49,0)</f>
        <v>2383.0669776554078</v>
      </c>
      <c r="H947" s="193">
        <f t="shared" si="14"/>
        <v>-266.93302234459225</v>
      </c>
    </row>
    <row r="948" spans="1:8" ht="12.6" customHeight="1" x14ac:dyDescent="0.3">
      <c r="A948" s="181" t="s">
        <v>1741</v>
      </c>
      <c r="B948" s="182" t="s">
        <v>1742</v>
      </c>
      <c r="C948" s="190">
        <v>1395.87</v>
      </c>
      <c r="D948" s="191">
        <v>1395.87</v>
      </c>
      <c r="E948" s="185" t="s">
        <v>4541</v>
      </c>
      <c r="F948" s="186" t="s">
        <v>3797</v>
      </c>
      <c r="G948" s="83">
        <f>VLOOKUP(A948,РАСЧЕТ!$A$3:$AW$828,49,0)</f>
        <v>2401.2708635036352</v>
      </c>
      <c r="H948" s="193">
        <f t="shared" si="14"/>
        <v>1005.4008635036353</v>
      </c>
    </row>
    <row r="949" spans="1:8" ht="12.6" customHeight="1" x14ac:dyDescent="0.3">
      <c r="A949" s="181" t="s">
        <v>2635</v>
      </c>
      <c r="B949" s="182" t="s">
        <v>2264</v>
      </c>
      <c r="C949" s="190">
        <v>2044.41</v>
      </c>
      <c r="D949" s="191">
        <v>2044.41</v>
      </c>
      <c r="E949" s="185" t="s">
        <v>4541</v>
      </c>
      <c r="F949" s="186" t="s">
        <v>3919</v>
      </c>
      <c r="G949" s="83">
        <f>VLOOKUP(A949,РАСЧЕТ!$A$3:$AW$828,49,0)</f>
        <v>3977.8494006197784</v>
      </c>
      <c r="H949" s="193">
        <f t="shared" si="14"/>
        <v>1933.4394006197783</v>
      </c>
    </row>
    <row r="950" spans="1:8" ht="12.6" customHeight="1" x14ac:dyDescent="0.3">
      <c r="A950" s="181" t="s">
        <v>527</v>
      </c>
      <c r="B950" s="182" t="s">
        <v>528</v>
      </c>
      <c r="C950" s="190">
        <v>3659.32</v>
      </c>
      <c r="D950" s="191">
        <v>3659.32</v>
      </c>
      <c r="E950" s="185" t="s">
        <v>4541</v>
      </c>
      <c r="F950" s="186" t="s">
        <v>3815</v>
      </c>
      <c r="G950" s="83">
        <f>VLOOKUP(A950,РАСЧЕТ!$A$3:$AW$828,49,0)</f>
        <v>6295.0239252464535</v>
      </c>
      <c r="H950" s="193">
        <f t="shared" si="14"/>
        <v>2635.7039252464533</v>
      </c>
    </row>
    <row r="951" spans="1:8" ht="12.6" customHeight="1" x14ac:dyDescent="0.3">
      <c r="A951" s="181" t="s">
        <v>989</v>
      </c>
      <c r="B951" s="182" t="s">
        <v>990</v>
      </c>
      <c r="C951" s="190">
        <v>2400.89</v>
      </c>
      <c r="D951" s="191">
        <v>2400.89</v>
      </c>
      <c r="E951" s="185" t="s">
        <v>4541</v>
      </c>
      <c r="F951" s="186" t="s">
        <v>3816</v>
      </c>
      <c r="G951" s="83">
        <f>VLOOKUP(A951,РАСЧЕТ!$A$3:$AW$828,49,0)</f>
        <v>3714.5580674243706</v>
      </c>
      <c r="H951" s="193">
        <f t="shared" si="14"/>
        <v>1313.6680674243707</v>
      </c>
    </row>
    <row r="952" spans="1:8" ht="12.6" customHeight="1" x14ac:dyDescent="0.3">
      <c r="A952" s="181" t="s">
        <v>1390</v>
      </c>
      <c r="B952" s="182" t="s">
        <v>311</v>
      </c>
      <c r="C952" s="190">
        <v>1644.98</v>
      </c>
      <c r="D952" s="191">
        <v>1644.98</v>
      </c>
      <c r="E952" s="185" t="s">
        <v>4541</v>
      </c>
      <c r="F952" s="186" t="s">
        <v>3102</v>
      </c>
      <c r="G952" s="83">
        <f>VLOOKUP(A952,РАСЧЕТ!$A$3:$AW$828,49,0)</f>
        <v>2829.8053560673607</v>
      </c>
      <c r="H952" s="193">
        <f t="shared" si="14"/>
        <v>1184.8253560673606</v>
      </c>
    </row>
    <row r="953" spans="1:8" ht="12.6" customHeight="1" x14ac:dyDescent="0.3">
      <c r="A953" s="181" t="s">
        <v>1896</v>
      </c>
      <c r="B953" s="182" t="s">
        <v>240</v>
      </c>
      <c r="C953" s="190">
        <v>2452.4299999999998</v>
      </c>
      <c r="D953" s="191">
        <v>2452.4299999999998</v>
      </c>
      <c r="E953" s="185" t="s">
        <v>4541</v>
      </c>
      <c r="F953" s="186" t="s">
        <v>3192</v>
      </c>
      <c r="G953" s="83">
        <f>VLOOKUP(A953,РАСЧЕТ!$A$3:$AW$828,49,0)</f>
        <v>4218.848194032541</v>
      </c>
      <c r="H953" s="193">
        <f t="shared" si="14"/>
        <v>1766.4181940325411</v>
      </c>
    </row>
    <row r="954" spans="1:8" ht="12.6" customHeight="1" x14ac:dyDescent="0.3">
      <c r="A954" s="181" t="s">
        <v>1743</v>
      </c>
      <c r="B954" s="182" t="s">
        <v>1744</v>
      </c>
      <c r="C954" s="190">
        <v>1967.1</v>
      </c>
      <c r="D954" s="191">
        <v>1967.1</v>
      </c>
      <c r="E954" s="185" t="s">
        <v>4541</v>
      </c>
      <c r="F954" s="186" t="s">
        <v>3817</v>
      </c>
      <c r="G954" s="83">
        <f>VLOOKUP(A954,РАСЧЕТ!$A$3:$AW$828,49,0)</f>
        <v>5456.1228601762268</v>
      </c>
      <c r="H954" s="193">
        <f t="shared" si="14"/>
        <v>3489.0228601762269</v>
      </c>
    </row>
    <row r="955" spans="1:8" ht="12.6" customHeight="1" x14ac:dyDescent="0.3">
      <c r="A955" s="181" t="s">
        <v>2371</v>
      </c>
      <c r="B955" s="182" t="s">
        <v>2372</v>
      </c>
      <c r="C955" s="190">
        <v>1945.62</v>
      </c>
      <c r="D955" s="191">
        <v>1945.62</v>
      </c>
      <c r="E955" s="185" t="s">
        <v>4541</v>
      </c>
      <c r="F955" s="186" t="s">
        <v>3818</v>
      </c>
      <c r="G955" s="83">
        <f>VLOOKUP(A955,РАСЧЕТ!$A$3:$AW$828,49,0)</f>
        <v>5181.2320623063051</v>
      </c>
      <c r="H955" s="193">
        <f t="shared" si="14"/>
        <v>3235.6120623063052</v>
      </c>
    </row>
    <row r="956" spans="1:8" ht="12.6" customHeight="1" x14ac:dyDescent="0.3">
      <c r="A956" s="181" t="s">
        <v>2062</v>
      </c>
      <c r="B956" s="182" t="s">
        <v>2063</v>
      </c>
      <c r="C956" s="190">
        <v>2413.7800000000002</v>
      </c>
      <c r="D956" s="191">
        <v>2413.7800000000002</v>
      </c>
      <c r="E956" s="185" t="s">
        <v>4541</v>
      </c>
      <c r="F956" s="186" t="s">
        <v>3819</v>
      </c>
      <c r="G956" s="83">
        <f>VLOOKUP(A956,РАСЧЕТ!$A$3:$AW$828,49,0)</f>
        <v>4152.3514624278241</v>
      </c>
      <c r="H956" s="193">
        <f t="shared" si="14"/>
        <v>1738.5714624278239</v>
      </c>
    </row>
    <row r="957" spans="1:8" ht="12.6" customHeight="1" x14ac:dyDescent="0.3">
      <c r="A957" s="181" t="s">
        <v>2216</v>
      </c>
      <c r="B957" s="182" t="s">
        <v>2217</v>
      </c>
      <c r="C957" s="190">
        <v>3706.56</v>
      </c>
      <c r="D957" s="191">
        <v>3706.56</v>
      </c>
      <c r="E957" s="185" t="s">
        <v>4541</v>
      </c>
      <c r="F957" s="186" t="s">
        <v>3821</v>
      </c>
      <c r="G957" s="83">
        <f>VLOOKUP(A957,РАСЧЕТ!$A$3:$AW$828,49,0)</f>
        <v>6376.2977083188835</v>
      </c>
      <c r="H957" s="193">
        <f t="shared" si="14"/>
        <v>2669.7377083188835</v>
      </c>
    </row>
    <row r="958" spans="1:8" ht="12.6" customHeight="1" x14ac:dyDescent="0.3">
      <c r="A958" s="181" t="s">
        <v>2265</v>
      </c>
      <c r="B958" s="182" t="s">
        <v>2266</v>
      </c>
      <c r="C958" s="190">
        <v>1988.58</v>
      </c>
      <c r="D958" s="191">
        <v>1988.58</v>
      </c>
      <c r="E958" s="185" t="s">
        <v>4541</v>
      </c>
      <c r="F958" s="186" t="s">
        <v>3823</v>
      </c>
      <c r="G958" s="83">
        <f>VLOOKUP(A958,РАСЧЕТ!$A$3:$AW$828,49,0)</f>
        <v>3420.8874147759475</v>
      </c>
      <c r="H958" s="193">
        <f t="shared" si="14"/>
        <v>1432.3074147759476</v>
      </c>
    </row>
    <row r="959" spans="1:8" ht="12.6" customHeight="1" x14ac:dyDescent="0.3">
      <c r="A959" s="181" t="s">
        <v>2555</v>
      </c>
      <c r="B959" s="182" t="s">
        <v>2037</v>
      </c>
      <c r="C959" s="190">
        <v>3573.42</v>
      </c>
      <c r="D959" s="191">
        <v>3573.42</v>
      </c>
      <c r="E959" s="185" t="s">
        <v>4541</v>
      </c>
      <c r="F959" s="186" t="s">
        <v>3571</v>
      </c>
      <c r="G959" s="83">
        <f>VLOOKUP(A959,РАСЧЕТ!$A$3:$AW$828,49,0)</f>
        <v>6147.2534105693057</v>
      </c>
      <c r="H959" s="193">
        <f t="shared" si="14"/>
        <v>2573.8334105693057</v>
      </c>
    </row>
    <row r="960" spans="1:8" ht="12.6" customHeight="1" x14ac:dyDescent="0.3">
      <c r="A960" s="181" t="s">
        <v>2605</v>
      </c>
      <c r="B960" s="182" t="s">
        <v>1084</v>
      </c>
      <c r="C960" s="190">
        <v>1533.3</v>
      </c>
      <c r="D960" s="191">
        <v>1533.3</v>
      </c>
      <c r="E960" s="185" t="s">
        <v>4541</v>
      </c>
      <c r="F960" s="186" t="s">
        <v>3906</v>
      </c>
      <c r="G960" s="83">
        <f>VLOOKUP(A960,РАСЧЕТ!$A$3:$AW$828,49,0)</f>
        <v>2637.7036869870699</v>
      </c>
      <c r="H960" s="193">
        <f t="shared" si="14"/>
        <v>1104.4036869870699</v>
      </c>
    </row>
    <row r="961" spans="1:8" ht="12.6" customHeight="1" x14ac:dyDescent="0.3">
      <c r="A961" s="181" t="s">
        <v>1119</v>
      </c>
      <c r="B961" s="182" t="s">
        <v>1120</v>
      </c>
      <c r="C961" s="190">
        <v>1361.5</v>
      </c>
      <c r="D961" s="191">
        <v>1361.5</v>
      </c>
      <c r="E961" s="185" t="s">
        <v>4541</v>
      </c>
      <c r="F961" s="186" t="s">
        <v>3352</v>
      </c>
      <c r="G961" s="83">
        <f>VLOOKUP(A961,РАСЧЕТ!$A$3:$AW$828,49,0)</f>
        <v>2342.1626576327767</v>
      </c>
      <c r="H961" s="193">
        <f t="shared" ref="H961:H1024" si="15">G961-C961</f>
        <v>980.6626576327767</v>
      </c>
    </row>
    <row r="962" spans="1:8" ht="12.6" customHeight="1" x14ac:dyDescent="0.3">
      <c r="A962" s="181" t="s">
        <v>2486</v>
      </c>
      <c r="B962" s="182" t="s">
        <v>2487</v>
      </c>
      <c r="C962" s="190">
        <v>1533.3</v>
      </c>
      <c r="D962" s="191">
        <v>1533.3</v>
      </c>
      <c r="E962" s="185" t="s">
        <v>4541</v>
      </c>
      <c r="F962" s="186" t="s">
        <v>3574</v>
      </c>
      <c r="G962" s="83">
        <f>VLOOKUP(A962,РАСЧЕТ!$A$3:$AW$828,49,0)</f>
        <v>2637.7036869870699</v>
      </c>
      <c r="H962" s="193">
        <f t="shared" si="15"/>
        <v>1104.4036869870699</v>
      </c>
    </row>
    <row r="963" spans="1:8" ht="12.6" customHeight="1" x14ac:dyDescent="0.3">
      <c r="A963" s="181" t="s">
        <v>993</v>
      </c>
      <c r="B963" s="182" t="s">
        <v>994</v>
      </c>
      <c r="C963" s="190">
        <v>3294.25</v>
      </c>
      <c r="D963" s="191">
        <v>3294.25</v>
      </c>
      <c r="E963" s="185" t="s">
        <v>4541</v>
      </c>
      <c r="F963" s="186" t="s">
        <v>3353</v>
      </c>
      <c r="G963" s="83">
        <f>VLOOKUP(A963,РАСЧЕТ!$A$3:$AW$828,49,0)</f>
        <v>6304.7761012394521</v>
      </c>
      <c r="H963" s="193">
        <f t="shared" si="15"/>
        <v>3010.5261012394521</v>
      </c>
    </row>
    <row r="964" spans="1:8" ht="12.6" customHeight="1" x14ac:dyDescent="0.3">
      <c r="A964" s="181" t="s">
        <v>2042</v>
      </c>
      <c r="B964" s="182" t="s">
        <v>275</v>
      </c>
      <c r="C964" s="190">
        <v>1421.63</v>
      </c>
      <c r="D964" s="191">
        <v>1421.63</v>
      </c>
      <c r="E964" s="185" t="s">
        <v>4541</v>
      </c>
      <c r="F964" s="186" t="s">
        <v>3193</v>
      </c>
      <c r="G964" s="83">
        <f>VLOOKUP(A964,РАСЧЕТ!$A$3:$AW$828,49,0)</f>
        <v>1278.4362554358831</v>
      </c>
      <c r="H964" s="193">
        <f t="shared" si="15"/>
        <v>-143.19374456411697</v>
      </c>
    </row>
    <row r="965" spans="1:8" ht="12.6" customHeight="1" x14ac:dyDescent="0.3">
      <c r="A965" s="181" t="s">
        <v>2604</v>
      </c>
      <c r="B965" s="182" t="s">
        <v>1963</v>
      </c>
      <c r="C965" s="190">
        <v>3513.29</v>
      </c>
      <c r="D965" s="191">
        <v>3513.29</v>
      </c>
      <c r="E965" s="185" t="s">
        <v>4541</v>
      </c>
      <c r="F965" s="186" t="s">
        <v>3884</v>
      </c>
      <c r="G965" s="83">
        <f>VLOOKUP(A965,РАСЧЕТ!$A$3:$AW$828,49,0)</f>
        <v>6043.8140502953029</v>
      </c>
      <c r="H965" s="193">
        <f t="shared" si="15"/>
        <v>2530.5240502953029</v>
      </c>
    </row>
    <row r="966" spans="1:8" ht="12.6" customHeight="1" x14ac:dyDescent="0.3">
      <c r="A966" s="181" t="s">
        <v>1168</v>
      </c>
      <c r="B966" s="182" t="s">
        <v>1169</v>
      </c>
      <c r="C966" s="190">
        <v>1477.47</v>
      </c>
      <c r="D966" s="191">
        <v>1477.47</v>
      </c>
      <c r="E966" s="185" t="s">
        <v>4541</v>
      </c>
      <c r="F966" s="186" t="s">
        <v>3365</v>
      </c>
      <c r="G966" s="83">
        <f>VLOOKUP(A966,РАСЧЕТ!$A$3:$AW$828,49,0)</f>
        <v>3350.1450059176041</v>
      </c>
      <c r="H966" s="193">
        <f t="shared" si="15"/>
        <v>1872.675005917604</v>
      </c>
    </row>
    <row r="967" spans="1:8" ht="12.6" customHeight="1" x14ac:dyDescent="0.3">
      <c r="A967" s="181" t="s">
        <v>995</v>
      </c>
      <c r="B967" s="182" t="s">
        <v>996</v>
      </c>
      <c r="C967" s="190">
        <v>1318.55</v>
      </c>
      <c r="D967" s="191">
        <v>1318.55</v>
      </c>
      <c r="E967" s="185" t="s">
        <v>4541</v>
      </c>
      <c r="F967" s="186" t="s">
        <v>3366</v>
      </c>
      <c r="G967" s="83">
        <f>VLOOKUP(A967,РАСЧЕТ!$A$3:$AW$828,49,0)</f>
        <v>2268.2774002942028</v>
      </c>
      <c r="H967" s="193">
        <f t="shared" si="15"/>
        <v>949.72740029420288</v>
      </c>
    </row>
    <row r="968" spans="1:8" ht="12.6" customHeight="1" x14ac:dyDescent="0.3">
      <c r="A968" s="181" t="s">
        <v>2401</v>
      </c>
      <c r="B968" s="182" t="s">
        <v>2402</v>
      </c>
      <c r="C968" s="190">
        <v>1473.17</v>
      </c>
      <c r="D968" s="191">
        <v>1473.17</v>
      </c>
      <c r="E968" s="185" t="s">
        <v>4541</v>
      </c>
      <c r="F968" s="186" t="s">
        <v>3367</v>
      </c>
      <c r="G968" s="83">
        <f>VLOOKUP(A968,РАСЧЕТ!$A$3:$AW$828,49,0)</f>
        <v>2534.264326713067</v>
      </c>
      <c r="H968" s="193">
        <f t="shared" si="15"/>
        <v>1061.0943267130669</v>
      </c>
    </row>
    <row r="969" spans="1:8" ht="12.6" customHeight="1" x14ac:dyDescent="0.3">
      <c r="A969" s="181" t="s">
        <v>2136</v>
      </c>
      <c r="B969" s="182" t="s">
        <v>2137</v>
      </c>
      <c r="C969" s="190">
        <v>3251.3</v>
      </c>
      <c r="D969" s="191">
        <v>3251.3</v>
      </c>
      <c r="E969" s="185" t="s">
        <v>4541</v>
      </c>
      <c r="F969" s="186" t="s">
        <v>3579</v>
      </c>
      <c r="G969" s="83">
        <f>VLOOKUP(A969,РАСЧЕТ!$A$3:$AW$828,49,0)</f>
        <v>6019.3866489033962</v>
      </c>
      <c r="H969" s="193">
        <f t="shared" si="15"/>
        <v>2768.0866489033961</v>
      </c>
    </row>
    <row r="970" spans="1:8" ht="12.6" customHeight="1" x14ac:dyDescent="0.3">
      <c r="A970" s="181" t="s">
        <v>2296</v>
      </c>
      <c r="B970" s="182" t="s">
        <v>2297</v>
      </c>
      <c r="C970" s="190">
        <v>3513.29</v>
      </c>
      <c r="D970" s="191">
        <v>3513.29</v>
      </c>
      <c r="E970" s="185" t="s">
        <v>4541</v>
      </c>
      <c r="F970" s="186" t="s">
        <v>3581</v>
      </c>
      <c r="G970" s="83">
        <f>VLOOKUP(A970,РАСЧЕТ!$A$3:$AW$828,49,0)</f>
        <v>6043.8140502953029</v>
      </c>
      <c r="H970" s="193">
        <f t="shared" si="15"/>
        <v>2530.5240502953029</v>
      </c>
    </row>
    <row r="971" spans="1:8" ht="12.6" customHeight="1" x14ac:dyDescent="0.3">
      <c r="A971" s="181" t="s">
        <v>493</v>
      </c>
      <c r="B971" s="182" t="s">
        <v>494</v>
      </c>
      <c r="C971" s="190">
        <v>1477.47</v>
      </c>
      <c r="D971" s="191">
        <v>1477.47</v>
      </c>
      <c r="E971" s="185" t="s">
        <v>4541</v>
      </c>
      <c r="F971" s="186" t="s">
        <v>3582</v>
      </c>
      <c r="G971" s="83">
        <f>VLOOKUP(A971,РАСЧЕТ!$A$3:$AW$828,49,0)</f>
        <v>2683.656477753897</v>
      </c>
      <c r="H971" s="193">
        <f t="shared" si="15"/>
        <v>1206.186477753897</v>
      </c>
    </row>
    <row r="972" spans="1:8" ht="12.6" customHeight="1" x14ac:dyDescent="0.3">
      <c r="A972" s="181" t="s">
        <v>2205</v>
      </c>
      <c r="B972" s="182" t="s">
        <v>2206</v>
      </c>
      <c r="C972" s="190">
        <v>1318.55</v>
      </c>
      <c r="D972" s="191">
        <v>1318.55</v>
      </c>
      <c r="E972" s="185" t="s">
        <v>4541</v>
      </c>
      <c r="F972" s="186" t="s">
        <v>3386</v>
      </c>
      <c r="G972" s="83">
        <f>VLOOKUP(A972,РАСЧЕТ!$A$3:$AW$828,49,0)</f>
        <v>2268.2774002942028</v>
      </c>
      <c r="H972" s="193">
        <f t="shared" si="15"/>
        <v>949.72740029420288</v>
      </c>
    </row>
    <row r="973" spans="1:8" ht="12.6" customHeight="1" x14ac:dyDescent="0.3">
      <c r="A973" s="181" t="s">
        <v>608</v>
      </c>
      <c r="B973" s="182" t="s">
        <v>609</v>
      </c>
      <c r="C973" s="190">
        <v>1473.17</v>
      </c>
      <c r="D973" s="191">
        <v>1473.17</v>
      </c>
      <c r="E973" s="185" t="s">
        <v>4541</v>
      </c>
      <c r="F973" s="186" t="s">
        <v>3387</v>
      </c>
      <c r="G973" s="83">
        <f>VLOOKUP(A973,РАСЧЕТ!$A$3:$AW$828,49,0)</f>
        <v>2841.734320406129</v>
      </c>
      <c r="H973" s="193">
        <f t="shared" si="15"/>
        <v>1368.5643204061289</v>
      </c>
    </row>
    <row r="974" spans="1:8" ht="12.6" customHeight="1" x14ac:dyDescent="0.3">
      <c r="A974" s="181" t="s">
        <v>2271</v>
      </c>
      <c r="B974" s="182" t="s">
        <v>2272</v>
      </c>
      <c r="C974" s="190">
        <v>3251.3</v>
      </c>
      <c r="D974" s="191">
        <v>3251.3</v>
      </c>
      <c r="E974" s="185" t="s">
        <v>4541</v>
      </c>
      <c r="F974" s="186" t="s">
        <v>3388</v>
      </c>
      <c r="G974" s="83">
        <f>VLOOKUP(A974,РАСЧЕТ!$A$3:$AW$828,49,0)</f>
        <v>5593.1139805300054</v>
      </c>
      <c r="H974" s="193">
        <f t="shared" si="15"/>
        <v>2341.8139805300052</v>
      </c>
    </row>
    <row r="975" spans="1:8" ht="12.6" customHeight="1" x14ac:dyDescent="0.3">
      <c r="A975" s="181" t="s">
        <v>1854</v>
      </c>
      <c r="B975" s="182" t="s">
        <v>205</v>
      </c>
      <c r="C975" s="190">
        <v>1421.63</v>
      </c>
      <c r="D975" s="191">
        <v>1421.63</v>
      </c>
      <c r="E975" s="185" t="s">
        <v>4541</v>
      </c>
      <c r="F975" s="186" t="s">
        <v>3194</v>
      </c>
      <c r="G975" s="83">
        <f>VLOOKUP(A975,РАСЧЕТ!$A$3:$AW$828,49,0)</f>
        <v>2445.6020179067791</v>
      </c>
      <c r="H975" s="193">
        <f t="shared" si="15"/>
        <v>1023.972017906779</v>
      </c>
    </row>
    <row r="976" spans="1:8" ht="12.6" customHeight="1" x14ac:dyDescent="0.3">
      <c r="A976" s="181" t="s">
        <v>2427</v>
      </c>
      <c r="B976" s="182" t="s">
        <v>2428</v>
      </c>
      <c r="C976" s="190">
        <v>3513.29</v>
      </c>
      <c r="D976" s="191">
        <v>3513.29</v>
      </c>
      <c r="E976" s="185" t="s">
        <v>4541</v>
      </c>
      <c r="F976" s="186" t="s">
        <v>3405</v>
      </c>
      <c r="G976" s="83">
        <f>VLOOKUP(A976,РАСЧЕТ!$A$3:$AW$828,49,0)</f>
        <v>6043.8140502953029</v>
      </c>
      <c r="H976" s="193">
        <f t="shared" si="15"/>
        <v>2530.5240502953029</v>
      </c>
    </row>
    <row r="977" spans="1:8" ht="12.6" customHeight="1" x14ac:dyDescent="0.3">
      <c r="A977" s="181" t="s">
        <v>2529</v>
      </c>
      <c r="B977" s="182" t="s">
        <v>2415</v>
      </c>
      <c r="C977" s="190">
        <v>1477.47</v>
      </c>
      <c r="D977" s="191">
        <v>1477.47</v>
      </c>
      <c r="E977" s="185" t="s">
        <v>4541</v>
      </c>
      <c r="F977" s="186" t="s">
        <v>3406</v>
      </c>
      <c r="G977" s="83">
        <f>VLOOKUP(A977,РАСЧЕТ!$A$3:$AW$828,49,0)</f>
        <v>2613.1519061795543</v>
      </c>
      <c r="H977" s="193">
        <f t="shared" si="15"/>
        <v>1135.6819061795543</v>
      </c>
    </row>
    <row r="978" spans="1:8" ht="12.6" customHeight="1" x14ac:dyDescent="0.3">
      <c r="A978" s="181" t="s">
        <v>686</v>
      </c>
      <c r="B978" s="182" t="s">
        <v>687</v>
      </c>
      <c r="C978" s="190">
        <v>1318.55</v>
      </c>
      <c r="D978" s="191">
        <v>1318.55</v>
      </c>
      <c r="E978" s="185" t="s">
        <v>4541</v>
      </c>
      <c r="F978" s="186" t="s">
        <v>3587</v>
      </c>
      <c r="G978" s="83">
        <f>VLOOKUP(A978,РАСЧЕТ!$A$3:$AW$828,49,0)</f>
        <v>2268.2774002942028</v>
      </c>
      <c r="H978" s="193">
        <f t="shared" si="15"/>
        <v>949.72740029420288</v>
      </c>
    </row>
    <row r="979" spans="1:8" ht="12.6" customHeight="1" x14ac:dyDescent="0.3">
      <c r="A979" s="181" t="s">
        <v>2510</v>
      </c>
      <c r="B979" s="182" t="s">
        <v>2511</v>
      </c>
      <c r="C979" s="190">
        <v>1473.17</v>
      </c>
      <c r="D979" s="191">
        <v>1473.17</v>
      </c>
      <c r="E979" s="185" t="s">
        <v>4541</v>
      </c>
      <c r="F979" s="186" t="s">
        <v>3407</v>
      </c>
      <c r="G979" s="83">
        <f>VLOOKUP(A979,РАСЧЕТ!$A$3:$AW$828,49,0)</f>
        <v>2534.264326713067</v>
      </c>
      <c r="H979" s="193">
        <f t="shared" si="15"/>
        <v>1061.0943267130669</v>
      </c>
    </row>
    <row r="980" spans="1:8" ht="12.6" customHeight="1" x14ac:dyDescent="0.3">
      <c r="A980" s="181" t="s">
        <v>2403</v>
      </c>
      <c r="B980" s="182" t="s">
        <v>2404</v>
      </c>
      <c r="C980" s="190">
        <v>3251.3</v>
      </c>
      <c r="D980" s="191">
        <v>3251.3</v>
      </c>
      <c r="E980" s="185" t="s">
        <v>4541</v>
      </c>
      <c r="F980" s="186" t="s">
        <v>3589</v>
      </c>
      <c r="G980" s="83">
        <f>VLOOKUP(A980,РАСЧЕТ!$A$3:$AW$828,49,0)</f>
        <v>5593.1139805300054</v>
      </c>
      <c r="H980" s="193">
        <f t="shared" si="15"/>
        <v>2341.8139805300052</v>
      </c>
    </row>
    <row r="981" spans="1:8" ht="12.6" customHeight="1" x14ac:dyDescent="0.3">
      <c r="A981" s="181" t="s">
        <v>1314</v>
      </c>
      <c r="B981" s="182" t="s">
        <v>1315</v>
      </c>
      <c r="C981" s="190">
        <v>3513.29</v>
      </c>
      <c r="D981" s="191">
        <v>3513.29</v>
      </c>
      <c r="E981" s="185" t="s">
        <v>4541</v>
      </c>
      <c r="F981" s="186" t="s">
        <v>3591</v>
      </c>
      <c r="G981" s="83">
        <f>VLOOKUP(A981,РАСЧЕТ!$A$3:$AW$828,49,0)</f>
        <v>6043.8140502953029</v>
      </c>
      <c r="H981" s="193">
        <f t="shared" si="15"/>
        <v>2530.5240502953029</v>
      </c>
    </row>
    <row r="982" spans="1:8" ht="12.6" customHeight="1" x14ac:dyDescent="0.3">
      <c r="A982" s="181" t="s">
        <v>495</v>
      </c>
      <c r="B982" s="182" t="s">
        <v>496</v>
      </c>
      <c r="C982" s="190">
        <v>1477.47</v>
      </c>
      <c r="D982" s="191">
        <v>1477.47</v>
      </c>
      <c r="E982" s="185" t="s">
        <v>4541</v>
      </c>
      <c r="F982" s="186" t="s">
        <v>3432</v>
      </c>
      <c r="G982" s="83">
        <f>VLOOKUP(A982,РАСЧЕТ!$A$3:$AW$828,49,0)</f>
        <v>2541.6528524469245</v>
      </c>
      <c r="H982" s="193">
        <f t="shared" si="15"/>
        <v>1064.1828524469245</v>
      </c>
    </row>
    <row r="983" spans="1:8" ht="12.6" customHeight="1" x14ac:dyDescent="0.3">
      <c r="A983" s="181" t="s">
        <v>2423</v>
      </c>
      <c r="B983" s="182" t="s">
        <v>2424</v>
      </c>
      <c r="C983" s="190">
        <v>1318.55</v>
      </c>
      <c r="D983" s="191">
        <v>1318.55</v>
      </c>
      <c r="E983" s="185" t="s">
        <v>4541</v>
      </c>
      <c r="F983" s="186" t="s">
        <v>3434</v>
      </c>
      <c r="G983" s="83">
        <f>VLOOKUP(A983,РАСЧЕТ!$A$3:$AW$828,49,0)</f>
        <v>2268.2774002942028</v>
      </c>
      <c r="H983" s="193">
        <f t="shared" si="15"/>
        <v>949.72740029420288</v>
      </c>
    </row>
    <row r="984" spans="1:8" ht="12.6" customHeight="1" x14ac:dyDescent="0.3">
      <c r="A984" s="181" t="s">
        <v>2094</v>
      </c>
      <c r="B984" s="182" t="s">
        <v>2095</v>
      </c>
      <c r="C984" s="190">
        <v>1473.17</v>
      </c>
      <c r="D984" s="191">
        <v>1473.17</v>
      </c>
      <c r="E984" s="185" t="s">
        <v>4541</v>
      </c>
      <c r="F984" s="186" t="s">
        <v>3435</v>
      </c>
      <c r="G984" s="83">
        <f>VLOOKUP(A984,РАСЧЕТ!$A$3:$AW$828,49,0)</f>
        <v>2534.264326713067</v>
      </c>
      <c r="H984" s="193">
        <f t="shared" si="15"/>
        <v>1061.0943267130669</v>
      </c>
    </row>
    <row r="985" spans="1:8" ht="12.6" customHeight="1" x14ac:dyDescent="0.3">
      <c r="A985" s="181" t="s">
        <v>1545</v>
      </c>
      <c r="B985" s="182" t="s">
        <v>1546</v>
      </c>
      <c r="C985" s="190">
        <v>3251.3</v>
      </c>
      <c r="D985" s="191">
        <v>3251.3</v>
      </c>
      <c r="E985" s="185" t="s">
        <v>4541</v>
      </c>
      <c r="F985" s="186" t="s">
        <v>3436</v>
      </c>
      <c r="G985" s="83">
        <f>VLOOKUP(A985,РАСЧЕТ!$A$3:$AW$828,49,0)</f>
        <v>5593.1139805300054</v>
      </c>
      <c r="H985" s="193">
        <f t="shared" si="15"/>
        <v>2341.8139805300052</v>
      </c>
    </row>
    <row r="986" spans="1:8" ht="12.6" customHeight="1" x14ac:dyDescent="0.3">
      <c r="A986" s="181" t="s">
        <v>2142</v>
      </c>
      <c r="B986" s="182" t="s">
        <v>120</v>
      </c>
      <c r="C986" s="190">
        <v>1576.25</v>
      </c>
      <c r="D986" s="191">
        <v>1576.25</v>
      </c>
      <c r="E986" s="185" t="s">
        <v>4541</v>
      </c>
      <c r="F986" s="186" t="s">
        <v>3195</v>
      </c>
      <c r="G986" s="83">
        <f>VLOOKUP(A986,РАСЧЕТ!$A$3:$AW$828,49,0)</f>
        <v>2711.5889443256433</v>
      </c>
      <c r="H986" s="193">
        <f t="shared" si="15"/>
        <v>1135.3389443256433</v>
      </c>
    </row>
    <row r="987" spans="1:8" ht="12.6" customHeight="1" x14ac:dyDescent="0.3">
      <c r="A987" s="181" t="s">
        <v>809</v>
      </c>
      <c r="B987" s="182" t="s">
        <v>810</v>
      </c>
      <c r="C987" s="190">
        <v>3513.29</v>
      </c>
      <c r="D987" s="191">
        <v>3513.29</v>
      </c>
      <c r="E987" s="185" t="s">
        <v>4541</v>
      </c>
      <c r="F987" s="186" t="s">
        <v>3455</v>
      </c>
      <c r="G987" s="83">
        <f>VLOOKUP(A987,РАСЧЕТ!$A$3:$AW$828,49,0)</f>
        <v>6043.8140502953029</v>
      </c>
      <c r="H987" s="193">
        <f t="shared" si="15"/>
        <v>2530.5240502953029</v>
      </c>
    </row>
    <row r="988" spans="1:8" ht="12.6" customHeight="1" x14ac:dyDescent="0.3">
      <c r="A988" s="181" t="s">
        <v>2064</v>
      </c>
      <c r="B988" s="182" t="s">
        <v>2065</v>
      </c>
      <c r="C988" s="190">
        <v>1477.47</v>
      </c>
      <c r="D988" s="191">
        <v>1477.47</v>
      </c>
      <c r="E988" s="185" t="s">
        <v>4541</v>
      </c>
      <c r="F988" s="186" t="s">
        <v>3456</v>
      </c>
      <c r="G988" s="83">
        <f>VLOOKUP(A988,РАСЧЕТ!$A$3:$AW$828,49,0)</f>
        <v>2541.6528524469245</v>
      </c>
      <c r="H988" s="193">
        <f t="shared" si="15"/>
        <v>1064.1828524469245</v>
      </c>
    </row>
    <row r="989" spans="1:8" ht="12.6" customHeight="1" x14ac:dyDescent="0.3">
      <c r="A989" s="181" t="s">
        <v>865</v>
      </c>
      <c r="B989" s="182" t="s">
        <v>866</v>
      </c>
      <c r="C989" s="190">
        <v>1318.55</v>
      </c>
      <c r="D989" s="191">
        <v>1318.55</v>
      </c>
      <c r="E989" s="185" t="s">
        <v>4541</v>
      </c>
      <c r="F989" s="186" t="s">
        <v>3457</v>
      </c>
      <c r="G989" s="83">
        <f>VLOOKUP(A989,РАСЧЕТ!$A$3:$AW$828,49,0)</f>
        <v>2268.2774002942028</v>
      </c>
      <c r="H989" s="193">
        <f t="shared" si="15"/>
        <v>949.72740029420288</v>
      </c>
    </row>
    <row r="990" spans="1:8" ht="12.6" customHeight="1" x14ac:dyDescent="0.3">
      <c r="A990" s="181" t="s">
        <v>2585</v>
      </c>
      <c r="B990" s="182" t="s">
        <v>2066</v>
      </c>
      <c r="C990" s="190">
        <v>1473.17</v>
      </c>
      <c r="D990" s="191">
        <v>1473.17</v>
      </c>
      <c r="E990" s="185" t="s">
        <v>4541</v>
      </c>
      <c r="F990" s="186" t="s">
        <v>3909</v>
      </c>
      <c r="G990" s="83">
        <f>VLOOKUP(A990,РАСЧЕТ!$A$3:$AW$828,49,0)</f>
        <v>2534.264326713067</v>
      </c>
      <c r="H990" s="193">
        <f t="shared" si="15"/>
        <v>1061.0943267130669</v>
      </c>
    </row>
    <row r="991" spans="1:8" ht="12.6" customHeight="1" x14ac:dyDescent="0.3">
      <c r="A991" s="181" t="s">
        <v>1351</v>
      </c>
      <c r="B991" s="182" t="s">
        <v>1352</v>
      </c>
      <c r="C991" s="190">
        <v>3251.3</v>
      </c>
      <c r="D991" s="191">
        <v>3251.3</v>
      </c>
      <c r="E991" s="185" t="s">
        <v>4541</v>
      </c>
      <c r="F991" s="186" t="s">
        <v>3458</v>
      </c>
      <c r="G991" s="83">
        <f>VLOOKUP(A991,РАСЧЕТ!$A$3:$AW$828,49,0)</f>
        <v>5873.970970031316</v>
      </c>
      <c r="H991" s="193">
        <f t="shared" si="15"/>
        <v>2622.6709700313158</v>
      </c>
    </row>
    <row r="992" spans="1:8" ht="12.6" customHeight="1" x14ac:dyDescent="0.3">
      <c r="A992" s="181" t="s">
        <v>997</v>
      </c>
      <c r="B992" s="182" t="s">
        <v>998</v>
      </c>
      <c r="C992" s="190">
        <v>3513.29</v>
      </c>
      <c r="D992" s="191">
        <v>3513.29</v>
      </c>
      <c r="E992" s="185" t="s">
        <v>4541</v>
      </c>
      <c r="F992" s="186" t="s">
        <v>3601</v>
      </c>
      <c r="G992" s="83">
        <f>VLOOKUP(A992,РАСЧЕТ!$A$3:$AW$828,49,0)</f>
        <v>6043.8140502953029</v>
      </c>
      <c r="H992" s="193">
        <f t="shared" si="15"/>
        <v>2530.5240502953029</v>
      </c>
    </row>
    <row r="993" spans="1:8" ht="12.6" customHeight="1" x14ac:dyDescent="0.3">
      <c r="A993" s="181" t="s">
        <v>1357</v>
      </c>
      <c r="B993" s="182" t="s">
        <v>1358</v>
      </c>
      <c r="C993" s="190">
        <v>1477.47</v>
      </c>
      <c r="D993" s="191">
        <v>1477.47</v>
      </c>
      <c r="E993" s="185" t="s">
        <v>4541</v>
      </c>
      <c r="F993" s="186" t="s">
        <v>3484</v>
      </c>
      <c r="G993" s="83">
        <f>VLOOKUP(A993,РАСЧЕТ!$A$3:$AW$828,49,0)</f>
        <v>2541.6528524469245</v>
      </c>
      <c r="H993" s="193">
        <f t="shared" si="15"/>
        <v>1064.1828524469245</v>
      </c>
    </row>
    <row r="994" spans="1:8" ht="12.6" customHeight="1" x14ac:dyDescent="0.3">
      <c r="A994" s="181" t="s">
        <v>912</v>
      </c>
      <c r="B994" s="182" t="s">
        <v>913</v>
      </c>
      <c r="C994" s="190">
        <v>1318.55</v>
      </c>
      <c r="D994" s="191">
        <v>1318.55</v>
      </c>
      <c r="E994" s="185" t="s">
        <v>4541</v>
      </c>
      <c r="F994" s="186" t="s">
        <v>3485</v>
      </c>
      <c r="G994" s="83">
        <f>VLOOKUP(A994,РАСЧЕТ!$A$3:$AW$828,49,0)</f>
        <v>2452.6189915302953</v>
      </c>
      <c r="H994" s="193">
        <f t="shared" si="15"/>
        <v>1134.0689915302953</v>
      </c>
    </row>
    <row r="995" spans="1:8" ht="12.6" customHeight="1" x14ac:dyDescent="0.3">
      <c r="A995" s="181" t="s">
        <v>2054</v>
      </c>
      <c r="B995" s="182" t="s">
        <v>2055</v>
      </c>
      <c r="C995" s="190">
        <v>1473.17</v>
      </c>
      <c r="D995" s="191">
        <v>1473.17</v>
      </c>
      <c r="E995" s="185" t="s">
        <v>4541</v>
      </c>
      <c r="F995" s="186" t="s">
        <v>3487</v>
      </c>
      <c r="G995" s="83">
        <f>VLOOKUP(A995,РАСЧЕТ!$A$3:$AW$828,49,0)</f>
        <v>2534.264326713067</v>
      </c>
      <c r="H995" s="193">
        <f t="shared" si="15"/>
        <v>1061.0943267130669</v>
      </c>
    </row>
    <row r="996" spans="1:8" ht="12.6" customHeight="1" x14ac:dyDescent="0.3">
      <c r="A996" s="181" t="s">
        <v>2429</v>
      </c>
      <c r="B996" s="182" t="s">
        <v>2430</v>
      </c>
      <c r="C996" s="190">
        <v>3251.3</v>
      </c>
      <c r="D996" s="191">
        <v>3251.3</v>
      </c>
      <c r="E996" s="185" t="s">
        <v>4541</v>
      </c>
      <c r="F996" s="186" t="s">
        <v>3604</v>
      </c>
      <c r="G996" s="83">
        <f>VLOOKUP(A996,РАСЧЕТ!$A$3:$AW$828,49,0)</f>
        <v>3048.2799374033616</v>
      </c>
      <c r="H996" s="193">
        <f t="shared" si="15"/>
        <v>-203.02006259663858</v>
      </c>
    </row>
    <row r="997" spans="1:8" ht="12.6" customHeight="1" x14ac:dyDescent="0.3">
      <c r="A997" s="181" t="s">
        <v>896</v>
      </c>
      <c r="B997" s="182" t="s">
        <v>209</v>
      </c>
      <c r="C997" s="190">
        <v>3367.26</v>
      </c>
      <c r="D997" s="191">
        <v>3367.26</v>
      </c>
      <c r="E997" s="185" t="s">
        <v>4541</v>
      </c>
      <c r="F997" s="186" t="s">
        <v>3196</v>
      </c>
      <c r="G997" s="83">
        <f>VLOOKUP(A997,РАСЧЕТ!$A$3:$AW$828,49,0)</f>
        <v>4856.7909483567419</v>
      </c>
      <c r="H997" s="193">
        <f t="shared" si="15"/>
        <v>1489.5309483567416</v>
      </c>
    </row>
    <row r="998" spans="1:8" ht="12.6" customHeight="1" x14ac:dyDescent="0.3">
      <c r="A998" s="181" t="s">
        <v>1686</v>
      </c>
      <c r="B998" s="182" t="s">
        <v>1687</v>
      </c>
      <c r="C998" s="190">
        <v>3513.29</v>
      </c>
      <c r="D998" s="191">
        <v>3513.29</v>
      </c>
      <c r="E998" s="185" t="s">
        <v>4541</v>
      </c>
      <c r="F998" s="186" t="s">
        <v>3606</v>
      </c>
      <c r="G998" s="83">
        <f>VLOOKUP(A998,РАСЧЕТ!$A$3:$AW$828,49,0)</f>
        <v>6043.8140502953029</v>
      </c>
      <c r="H998" s="193">
        <f t="shared" si="15"/>
        <v>2530.5240502953029</v>
      </c>
    </row>
    <row r="999" spans="1:8" ht="12.6" customHeight="1" x14ac:dyDescent="0.3">
      <c r="A999" s="181" t="s">
        <v>2591</v>
      </c>
      <c r="B999" s="182" t="s">
        <v>1589</v>
      </c>
      <c r="C999" s="190">
        <v>1477.47</v>
      </c>
      <c r="D999" s="191">
        <v>1477.47</v>
      </c>
      <c r="E999" s="185" t="s">
        <v>4541</v>
      </c>
      <c r="F999" s="186" t="s">
        <v>3908</v>
      </c>
      <c r="G999" s="83">
        <f>VLOOKUP(A999,РАСЧЕТ!$A$3:$AW$828,49,0)</f>
        <v>2541.6528524469245</v>
      </c>
      <c r="H999" s="193">
        <f t="shared" si="15"/>
        <v>1064.1828524469245</v>
      </c>
    </row>
    <row r="1000" spans="1:8" ht="12.6" customHeight="1" x14ac:dyDescent="0.3">
      <c r="A1000" s="181" t="s">
        <v>1661</v>
      </c>
      <c r="B1000" s="182" t="s">
        <v>1662</v>
      </c>
      <c r="C1000" s="190">
        <v>1318.55</v>
      </c>
      <c r="D1000" s="191">
        <v>1318.55</v>
      </c>
      <c r="E1000" s="185" t="s">
        <v>4541</v>
      </c>
      <c r="F1000" s="186" t="s">
        <v>3609</v>
      </c>
      <c r="G1000" s="83">
        <f>VLOOKUP(A1000,РАСЧЕТ!$A$3:$AW$828,49,0)</f>
        <v>2975.8951086836196</v>
      </c>
      <c r="H1000" s="193">
        <f t="shared" si="15"/>
        <v>1657.3451086836196</v>
      </c>
    </row>
    <row r="1001" spans="1:8" ht="12.6" customHeight="1" x14ac:dyDescent="0.3">
      <c r="A1001" s="181" t="s">
        <v>1751</v>
      </c>
      <c r="B1001" s="182" t="s">
        <v>1752</v>
      </c>
      <c r="C1001" s="190">
        <v>1473.17</v>
      </c>
      <c r="D1001" s="191">
        <v>1473.17</v>
      </c>
      <c r="E1001" s="185" t="s">
        <v>4541</v>
      </c>
      <c r="F1001" s="186" t="s">
        <v>3509</v>
      </c>
      <c r="G1001" s="83">
        <f>VLOOKUP(A1001,РАСЧЕТ!$A$3:$AW$828,49,0)</f>
        <v>2534.264326713067</v>
      </c>
      <c r="H1001" s="193">
        <f t="shared" si="15"/>
        <v>1061.0943267130669</v>
      </c>
    </row>
    <row r="1002" spans="1:8" ht="12.6" customHeight="1" x14ac:dyDescent="0.3">
      <c r="A1002" s="181" t="s">
        <v>928</v>
      </c>
      <c r="B1002" s="182" t="s">
        <v>929</v>
      </c>
      <c r="C1002" s="190">
        <v>3251.3</v>
      </c>
      <c r="D1002" s="191">
        <v>3251.3</v>
      </c>
      <c r="E1002" s="185" t="s">
        <v>4541</v>
      </c>
      <c r="F1002" s="186" t="s">
        <v>3510</v>
      </c>
      <c r="G1002" s="83">
        <f>VLOOKUP(A1002,РАСЧЕТ!$A$3:$AW$828,49,0)</f>
        <v>5593.1139805300054</v>
      </c>
      <c r="H1002" s="193">
        <f t="shared" si="15"/>
        <v>2341.8139805300052</v>
      </c>
    </row>
    <row r="1003" spans="1:8" ht="12.6" customHeight="1" x14ac:dyDescent="0.3">
      <c r="A1003" s="181" t="s">
        <v>1667</v>
      </c>
      <c r="B1003" s="182" t="s">
        <v>1668</v>
      </c>
      <c r="C1003" s="190">
        <v>3513.29</v>
      </c>
      <c r="D1003" s="191">
        <v>3513.29</v>
      </c>
      <c r="E1003" s="185" t="s">
        <v>4541</v>
      </c>
      <c r="F1003" s="186" t="s">
        <v>3532</v>
      </c>
      <c r="G1003" s="83">
        <f>VLOOKUP(A1003,РАСЧЕТ!$A$3:$AW$828,49,0)</f>
        <v>6217.5341513922576</v>
      </c>
      <c r="H1003" s="193">
        <f t="shared" si="15"/>
        <v>2704.2441513922577</v>
      </c>
    </row>
    <row r="1004" spans="1:8" ht="12.6" customHeight="1" x14ac:dyDescent="0.3">
      <c r="A1004" s="181" t="s">
        <v>886</v>
      </c>
      <c r="B1004" s="182" t="s">
        <v>887</v>
      </c>
      <c r="C1004" s="190">
        <v>1477.47</v>
      </c>
      <c r="D1004" s="191">
        <v>1477.47</v>
      </c>
      <c r="E1004" s="185" t="s">
        <v>4541</v>
      </c>
      <c r="F1004" s="186" t="s">
        <v>3534</v>
      </c>
      <c r="G1004" s="83">
        <f>VLOOKUP(A1004,РАСЧЕТ!$A$3:$AW$828,49,0)</f>
        <v>2541.6528524469245</v>
      </c>
      <c r="H1004" s="193">
        <f t="shared" si="15"/>
        <v>1064.1828524469245</v>
      </c>
    </row>
    <row r="1005" spans="1:8" ht="12.6" customHeight="1" x14ac:dyDescent="0.3">
      <c r="A1005" s="181" t="s">
        <v>2481</v>
      </c>
      <c r="B1005" s="182" t="s">
        <v>2482</v>
      </c>
      <c r="C1005" s="190">
        <v>1318.55</v>
      </c>
      <c r="D1005" s="191">
        <v>1318.55</v>
      </c>
      <c r="E1005" s="185" t="s">
        <v>4541</v>
      </c>
      <c r="F1005" s="186" t="s">
        <v>3535</v>
      </c>
      <c r="G1005" s="83">
        <f>VLOOKUP(A1005,РАСЧЕТ!$A$3:$AW$828,49,0)</f>
        <v>2268.2774002942028</v>
      </c>
      <c r="H1005" s="193">
        <f t="shared" si="15"/>
        <v>949.72740029420288</v>
      </c>
    </row>
    <row r="1006" spans="1:8" ht="12.6" customHeight="1" x14ac:dyDescent="0.3">
      <c r="A1006" s="181" t="s">
        <v>2355</v>
      </c>
      <c r="B1006" s="182" t="s">
        <v>2356</v>
      </c>
      <c r="C1006" s="190">
        <v>1473.17</v>
      </c>
      <c r="D1006" s="191">
        <v>1473.17</v>
      </c>
      <c r="E1006" s="185" t="s">
        <v>4541</v>
      </c>
      <c r="F1006" s="186" t="s">
        <v>3537</v>
      </c>
      <c r="G1006" s="83">
        <f>VLOOKUP(A1006,РАСЧЕТ!$A$3:$AW$828,49,0)</f>
        <v>2534.264326713067</v>
      </c>
      <c r="H1006" s="193">
        <f t="shared" si="15"/>
        <v>1061.0943267130669</v>
      </c>
    </row>
    <row r="1007" spans="1:8" ht="12.6" customHeight="1" x14ac:dyDescent="0.3">
      <c r="A1007" s="181" t="s">
        <v>1006</v>
      </c>
      <c r="B1007" s="182" t="s">
        <v>1007</v>
      </c>
      <c r="C1007" s="190">
        <v>3251.3</v>
      </c>
      <c r="D1007" s="191">
        <v>3251.3</v>
      </c>
      <c r="E1007" s="185" t="s">
        <v>4541</v>
      </c>
      <c r="F1007" s="186" t="s">
        <v>3540</v>
      </c>
      <c r="G1007" s="83">
        <f>VLOOKUP(A1007,РАСЧЕТ!$A$3:$AW$828,49,0)</f>
        <v>6229.7987296955735</v>
      </c>
      <c r="H1007" s="193">
        <f t="shared" si="15"/>
        <v>2978.4987296955733</v>
      </c>
    </row>
    <row r="1008" spans="1:8" ht="12.6" customHeight="1" x14ac:dyDescent="0.3">
      <c r="A1008" s="181" t="s">
        <v>1600</v>
      </c>
      <c r="B1008" s="182" t="s">
        <v>327</v>
      </c>
      <c r="C1008" s="190">
        <v>3118.15</v>
      </c>
      <c r="D1008" s="191">
        <v>3118.15</v>
      </c>
      <c r="E1008" s="185" t="s">
        <v>4541</v>
      </c>
      <c r="F1008" s="186" t="s">
        <v>3204</v>
      </c>
      <c r="G1008" s="83">
        <f>VLOOKUP(A1008,РАСЧЕТ!$A$3:$AW$828,49,0)</f>
        <v>6985.8650040604543</v>
      </c>
      <c r="H1008" s="193">
        <f t="shared" si="15"/>
        <v>3867.7150040604542</v>
      </c>
    </row>
    <row r="1009" spans="1:8" ht="12.6" customHeight="1" x14ac:dyDescent="0.3">
      <c r="A1009" s="181" t="s">
        <v>1773</v>
      </c>
      <c r="B1009" s="182" t="s">
        <v>1774</v>
      </c>
      <c r="C1009" s="190">
        <v>3513.29</v>
      </c>
      <c r="D1009" s="191">
        <v>3513.29</v>
      </c>
      <c r="E1009" s="185" t="s">
        <v>4541</v>
      </c>
      <c r="F1009" s="186" t="s">
        <v>3558</v>
      </c>
      <c r="G1009" s="83">
        <f>VLOOKUP(A1009,РАСЧЕТ!$A$3:$AW$828,49,0)</f>
        <v>7579.1536899217508</v>
      </c>
      <c r="H1009" s="193">
        <f t="shared" si="15"/>
        <v>4065.8636899217508</v>
      </c>
    </row>
    <row r="1010" spans="1:8" ht="12.6" customHeight="1" x14ac:dyDescent="0.3">
      <c r="A1010" s="181" t="s">
        <v>1688</v>
      </c>
      <c r="B1010" s="182" t="s">
        <v>1689</v>
      </c>
      <c r="C1010" s="190">
        <v>1477.47</v>
      </c>
      <c r="D1010" s="191">
        <v>1477.47</v>
      </c>
      <c r="E1010" s="185" t="s">
        <v>4541</v>
      </c>
      <c r="F1010" s="186" t="s">
        <v>3559</v>
      </c>
      <c r="G1010" s="83">
        <f>VLOOKUP(A1010,РАСЧЕТ!$A$3:$AW$828,49,0)</f>
        <v>2541.6528524469245</v>
      </c>
      <c r="H1010" s="193">
        <f t="shared" si="15"/>
        <v>1064.1828524469245</v>
      </c>
    </row>
    <row r="1011" spans="1:8" ht="12.6" customHeight="1" x14ac:dyDescent="0.3">
      <c r="A1011" s="181" t="s">
        <v>1584</v>
      </c>
      <c r="B1011" s="182" t="s">
        <v>1585</v>
      </c>
      <c r="C1011" s="188"/>
      <c r="D1011" s="189"/>
      <c r="E1011" s="185" t="s">
        <v>4541</v>
      </c>
      <c r="F1011" s="186" t="s">
        <v>3560</v>
      </c>
      <c r="G1011" s="83">
        <f>VLOOKUP(A1011,РАСЧЕТ!$A$3:$AW$828,49,0)</f>
        <v>0</v>
      </c>
      <c r="H1011" s="193">
        <f t="shared" si="15"/>
        <v>0</v>
      </c>
    </row>
    <row r="1012" spans="1:8" ht="12.6" customHeight="1" x14ac:dyDescent="0.3">
      <c r="A1012" s="181" t="s">
        <v>3944</v>
      </c>
      <c r="B1012" s="182" t="s">
        <v>1585</v>
      </c>
      <c r="C1012" s="190">
        <v>1318.55</v>
      </c>
      <c r="D1012" s="191">
        <v>1318.55</v>
      </c>
      <c r="E1012" s="185" t="s">
        <v>4557</v>
      </c>
      <c r="F1012" s="186" t="s">
        <v>4558</v>
      </c>
      <c r="G1012" s="83">
        <f>VLOOKUP(A1012,РАСЧЕТ!$A$3:$AW$828,49,0)</f>
        <v>2268.2774002942028</v>
      </c>
      <c r="H1012" s="193">
        <f t="shared" si="15"/>
        <v>949.72740029420288</v>
      </c>
    </row>
    <row r="1013" spans="1:8" ht="12.6" customHeight="1" x14ac:dyDescent="0.3">
      <c r="A1013" s="181" t="s">
        <v>1770</v>
      </c>
      <c r="B1013" s="182" t="s">
        <v>1771</v>
      </c>
      <c r="C1013" s="190">
        <v>1473.17</v>
      </c>
      <c r="D1013" s="191">
        <v>1473.17</v>
      </c>
      <c r="E1013" s="185" t="s">
        <v>4541</v>
      </c>
      <c r="F1013" s="186" t="s">
        <v>3561</v>
      </c>
      <c r="G1013" s="83">
        <f>VLOOKUP(A1013,РАСЧЕТ!$A$3:$AW$828,49,0)</f>
        <v>2534.264326713067</v>
      </c>
      <c r="H1013" s="193">
        <f t="shared" si="15"/>
        <v>1061.0943267130669</v>
      </c>
    </row>
    <row r="1014" spans="1:8" ht="12.6" customHeight="1" x14ac:dyDescent="0.3">
      <c r="A1014" s="181" t="s">
        <v>1784</v>
      </c>
      <c r="B1014" s="182" t="s">
        <v>1785</v>
      </c>
      <c r="C1014" s="190">
        <v>3251.3</v>
      </c>
      <c r="D1014" s="191">
        <v>3251.3</v>
      </c>
      <c r="E1014" s="185" t="s">
        <v>4541</v>
      </c>
      <c r="F1014" s="186" t="s">
        <v>3563</v>
      </c>
      <c r="G1014" s="83">
        <f>VLOOKUP(A1014,РАСЧЕТ!$A$3:$AW$828,49,0)</f>
        <v>5593.1139805300054</v>
      </c>
      <c r="H1014" s="193">
        <f t="shared" si="15"/>
        <v>2341.8139805300052</v>
      </c>
    </row>
    <row r="1015" spans="1:8" ht="12.6" customHeight="1" x14ac:dyDescent="0.3">
      <c r="A1015" s="181" t="s">
        <v>2566</v>
      </c>
      <c r="B1015" s="182" t="s">
        <v>1786</v>
      </c>
      <c r="C1015" s="190">
        <v>1926.64</v>
      </c>
      <c r="D1015" s="191">
        <v>1926.64</v>
      </c>
      <c r="E1015" s="185" t="s">
        <v>4541</v>
      </c>
      <c r="F1015" s="186" t="s">
        <v>3883</v>
      </c>
      <c r="G1015" s="83">
        <f>VLOOKUP(A1015,РАСЧЕТ!$A$3:$AW$828,49,0)</f>
        <v>3314.3496404845209</v>
      </c>
      <c r="H1015" s="193">
        <f t="shared" si="15"/>
        <v>1387.7096404845208</v>
      </c>
    </row>
    <row r="1016" spans="1:8" ht="12.6" customHeight="1" x14ac:dyDescent="0.3">
      <c r="A1016" s="181" t="s">
        <v>3945</v>
      </c>
      <c r="B1016" s="182" t="s">
        <v>1786</v>
      </c>
      <c r="C1016" s="190">
        <v>1586.65</v>
      </c>
      <c r="D1016" s="191">
        <v>1586.65</v>
      </c>
      <c r="E1016" s="185" t="s">
        <v>4559</v>
      </c>
      <c r="F1016" s="186" t="s">
        <v>4560</v>
      </c>
      <c r="G1016" s="83">
        <f>VLOOKUP(A1016,РАСЧЕТ!$A$3:$AW$828,49,0)</f>
        <v>2729.4644098107819</v>
      </c>
      <c r="H1016" s="193">
        <f t="shared" si="15"/>
        <v>1142.8144098107819</v>
      </c>
    </row>
    <row r="1017" spans="1:8" ht="12.6" customHeight="1" x14ac:dyDescent="0.3">
      <c r="A1017" s="181" t="s">
        <v>2551</v>
      </c>
      <c r="B1017" s="182" t="s">
        <v>1674</v>
      </c>
      <c r="C1017" s="190">
        <v>1477.47</v>
      </c>
      <c r="D1017" s="191">
        <v>1477.47</v>
      </c>
      <c r="E1017" s="185" t="s">
        <v>4541</v>
      </c>
      <c r="F1017" s="186" t="s">
        <v>3622</v>
      </c>
      <c r="G1017" s="83">
        <f>VLOOKUP(A1017,РАСЧЕТ!$A$3:$AW$828,49,0)</f>
        <v>1586.4290826281876</v>
      </c>
      <c r="H1017" s="193">
        <f t="shared" si="15"/>
        <v>108.95908262818762</v>
      </c>
    </row>
    <row r="1018" spans="1:8" ht="12.6" customHeight="1" x14ac:dyDescent="0.3">
      <c r="A1018" s="181" t="s">
        <v>1700</v>
      </c>
      <c r="B1018" s="182" t="s">
        <v>1701</v>
      </c>
      <c r="C1018" s="190">
        <v>1318.55</v>
      </c>
      <c r="D1018" s="191">
        <v>1318.55</v>
      </c>
      <c r="E1018" s="185" t="s">
        <v>4541</v>
      </c>
      <c r="F1018" s="186" t="s">
        <v>3583</v>
      </c>
      <c r="G1018" s="83">
        <f>VLOOKUP(A1018,РАСЧЕТ!$A$3:$AW$828,49,0)</f>
        <v>2367.7931788549145</v>
      </c>
      <c r="H1018" s="193">
        <f t="shared" si="15"/>
        <v>1049.2431788549145</v>
      </c>
    </row>
    <row r="1019" spans="1:8" ht="12.6" customHeight="1" x14ac:dyDescent="0.3">
      <c r="A1019" s="181" t="s">
        <v>1706</v>
      </c>
      <c r="B1019" s="182" t="s">
        <v>1707</v>
      </c>
      <c r="C1019" s="190">
        <v>1473.17</v>
      </c>
      <c r="D1019" s="191">
        <v>1473.17</v>
      </c>
      <c r="E1019" s="185" t="s">
        <v>4541</v>
      </c>
      <c r="F1019" s="186" t="s">
        <v>3584</v>
      </c>
      <c r="G1019" s="83">
        <f>VLOOKUP(A1019,РАСЧЕТ!$A$3:$AW$828,49,0)</f>
        <v>2640.1353110607429</v>
      </c>
      <c r="H1019" s="193">
        <f t="shared" si="15"/>
        <v>1166.9653110607428</v>
      </c>
    </row>
    <row r="1020" spans="1:8" ht="12.6" customHeight="1" x14ac:dyDescent="0.3">
      <c r="A1020" s="181" t="s">
        <v>2383</v>
      </c>
      <c r="B1020" s="182" t="s">
        <v>2384</v>
      </c>
      <c r="C1020" s="190">
        <v>3251.3</v>
      </c>
      <c r="D1020" s="191">
        <v>3251.3</v>
      </c>
      <c r="E1020" s="185" t="s">
        <v>4541</v>
      </c>
      <c r="F1020" s="186" t="s">
        <v>3624</v>
      </c>
      <c r="G1020" s="83">
        <f>VLOOKUP(A1020,РАСЧЕТ!$A$3:$AW$828,49,0)</f>
        <v>5593.1139805300054</v>
      </c>
      <c r="H1020" s="193">
        <f t="shared" si="15"/>
        <v>2341.8139805300052</v>
      </c>
    </row>
    <row r="1021" spans="1:8" ht="12.6" customHeight="1" x14ac:dyDescent="0.3">
      <c r="A1021" s="181" t="s">
        <v>2565</v>
      </c>
      <c r="B1021" s="182" t="s">
        <v>348</v>
      </c>
      <c r="C1021" s="190">
        <v>2452.4299999999998</v>
      </c>
      <c r="D1021" s="191">
        <v>2452.4299999999998</v>
      </c>
      <c r="E1021" s="185" t="s">
        <v>4541</v>
      </c>
      <c r="F1021" s="186" t="s">
        <v>3900</v>
      </c>
      <c r="G1021" s="83">
        <f>VLOOKUP(A1021,РАСЧЕТ!$A$3:$AW$828,49,0)</f>
        <v>4218.848194032541</v>
      </c>
      <c r="H1021" s="193">
        <f t="shared" si="15"/>
        <v>1766.4181940325411</v>
      </c>
    </row>
    <row r="1022" spans="1:8" ht="12.6" customHeight="1" x14ac:dyDescent="0.3">
      <c r="A1022" s="181" t="s">
        <v>897</v>
      </c>
      <c r="B1022" s="182" t="s">
        <v>898</v>
      </c>
      <c r="C1022" s="190">
        <v>3513.29</v>
      </c>
      <c r="D1022" s="191">
        <v>3513.29</v>
      </c>
      <c r="E1022" s="185" t="s">
        <v>4541</v>
      </c>
      <c r="F1022" s="186" t="s">
        <v>3607</v>
      </c>
      <c r="G1022" s="83">
        <f>VLOOKUP(A1022,РАСЧЕТ!$A$3:$AW$828,49,0)</f>
        <v>3159.3983593551434</v>
      </c>
      <c r="H1022" s="193">
        <f t="shared" si="15"/>
        <v>-353.89164064485658</v>
      </c>
    </row>
    <row r="1023" spans="1:8" ht="12.6" customHeight="1" x14ac:dyDescent="0.3">
      <c r="A1023" s="181" t="s">
        <v>2374</v>
      </c>
      <c r="B1023" s="182" t="s">
        <v>2375</v>
      </c>
      <c r="C1023" s="190">
        <v>1477.47</v>
      </c>
      <c r="D1023" s="191">
        <v>1477.47</v>
      </c>
      <c r="E1023" s="185" t="s">
        <v>4541</v>
      </c>
      <c r="F1023" s="186" t="s">
        <v>3608</v>
      </c>
      <c r="G1023" s="83">
        <f>VLOOKUP(A1023,РАСЧЕТ!$A$3:$AW$828,49,0)</f>
        <v>2541.6528524469245</v>
      </c>
      <c r="H1023" s="193">
        <f t="shared" si="15"/>
        <v>1064.1828524469245</v>
      </c>
    </row>
    <row r="1024" spans="1:8" ht="12.6" customHeight="1" x14ac:dyDescent="0.3">
      <c r="A1024" s="181" t="s">
        <v>1576</v>
      </c>
      <c r="B1024" s="182" t="s">
        <v>1577</v>
      </c>
      <c r="C1024" s="190">
        <v>1318.55</v>
      </c>
      <c r="D1024" s="191">
        <v>1318.55</v>
      </c>
      <c r="E1024" s="185" t="s">
        <v>4541</v>
      </c>
      <c r="F1024" s="186" t="s">
        <v>3628</v>
      </c>
      <c r="G1024" s="83">
        <f>VLOOKUP(A1024,РАСЧЕТ!$A$3:$AW$828,49,0)</f>
        <v>2268.2774002942028</v>
      </c>
      <c r="H1024" s="193">
        <f t="shared" si="15"/>
        <v>949.72740029420288</v>
      </c>
    </row>
    <row r="1025" spans="1:8" ht="12.6" customHeight="1" x14ac:dyDescent="0.3">
      <c r="A1025" s="181" t="s">
        <v>1996</v>
      </c>
      <c r="B1025" s="182" t="s">
        <v>1997</v>
      </c>
      <c r="C1025" s="190">
        <v>1473.17</v>
      </c>
      <c r="D1025" s="191">
        <v>1473.17</v>
      </c>
      <c r="E1025" s="185" t="s">
        <v>4541</v>
      </c>
      <c r="F1025" s="186" t="s">
        <v>3610</v>
      </c>
      <c r="G1025" s="83">
        <f>VLOOKUP(A1025,РАСЧЕТ!$A$3:$AW$828,49,0)</f>
        <v>2534.264326713067</v>
      </c>
      <c r="H1025" s="193">
        <f t="shared" ref="H1025:H1088" si="16">G1025-C1025</f>
        <v>1061.0943267130669</v>
      </c>
    </row>
    <row r="1026" spans="1:8" ht="12.6" customHeight="1" x14ac:dyDescent="0.3">
      <c r="A1026" s="181" t="s">
        <v>1642</v>
      </c>
      <c r="B1026" s="182" t="s">
        <v>1643</v>
      </c>
      <c r="C1026" s="190">
        <v>3251.3</v>
      </c>
      <c r="D1026" s="191">
        <v>3251.3</v>
      </c>
      <c r="E1026" s="185" t="s">
        <v>4541</v>
      </c>
      <c r="F1026" s="186" t="s">
        <v>3632</v>
      </c>
      <c r="G1026" s="83">
        <f>VLOOKUP(A1026,РАСЧЕТ!$A$3:$AW$828,49,0)</f>
        <v>5593.1139805300054</v>
      </c>
      <c r="H1026" s="193">
        <f t="shared" si="16"/>
        <v>2341.8139805300052</v>
      </c>
    </row>
    <row r="1027" spans="1:8" ht="12.6" customHeight="1" x14ac:dyDescent="0.3">
      <c r="A1027" s="181" t="s">
        <v>1613</v>
      </c>
      <c r="B1027" s="182" t="s">
        <v>1614</v>
      </c>
      <c r="C1027" s="190">
        <v>3513.29</v>
      </c>
      <c r="D1027" s="191">
        <v>3513.29</v>
      </c>
      <c r="E1027" s="185" t="s">
        <v>4541</v>
      </c>
      <c r="F1027" s="186" t="s">
        <v>3633</v>
      </c>
      <c r="G1027" s="83">
        <f>VLOOKUP(A1027,РАСЧЕТ!$A$3:$AW$828,49,0)</f>
        <v>6043.8140502953029</v>
      </c>
      <c r="H1027" s="193">
        <f t="shared" si="16"/>
        <v>2530.5240502953029</v>
      </c>
    </row>
    <row r="1028" spans="1:8" ht="12.6" customHeight="1" x14ac:dyDescent="0.3">
      <c r="A1028" s="181" t="s">
        <v>1623</v>
      </c>
      <c r="B1028" s="182" t="s">
        <v>1624</v>
      </c>
      <c r="C1028" s="190">
        <v>1477.47</v>
      </c>
      <c r="D1028" s="191">
        <v>1477.47</v>
      </c>
      <c r="E1028" s="185" t="s">
        <v>4541</v>
      </c>
      <c r="F1028" s="186" t="s">
        <v>3634</v>
      </c>
      <c r="G1028" s="83">
        <f>VLOOKUP(A1028,РАСЧЕТ!$A$3:$AW$828,49,0)</f>
        <v>4346.0220794051966</v>
      </c>
      <c r="H1028" s="193">
        <f t="shared" si="16"/>
        <v>2868.5520794051963</v>
      </c>
    </row>
    <row r="1029" spans="1:8" ht="12.6" customHeight="1" x14ac:dyDescent="0.3">
      <c r="A1029" s="181" t="s">
        <v>2463</v>
      </c>
      <c r="B1029" s="182" t="s">
        <v>2464</v>
      </c>
      <c r="C1029" s="190">
        <v>1318.55</v>
      </c>
      <c r="D1029" s="191">
        <v>1318.55</v>
      </c>
      <c r="E1029" s="185" t="s">
        <v>4541</v>
      </c>
      <c r="F1029" s="186" t="s">
        <v>3635</v>
      </c>
      <c r="G1029" s="83">
        <f>VLOOKUP(A1029,РАСЧЕТ!$A$3:$AW$828,49,0)</f>
        <v>2091.283062211789</v>
      </c>
      <c r="H1029" s="193">
        <f t="shared" si="16"/>
        <v>772.73306221178905</v>
      </c>
    </row>
    <row r="1030" spans="1:8" ht="12.6" customHeight="1" x14ac:dyDescent="0.3">
      <c r="A1030" s="181" t="s">
        <v>1648</v>
      </c>
      <c r="B1030" s="182" t="s">
        <v>1649</v>
      </c>
      <c r="C1030" s="190">
        <v>1473.17</v>
      </c>
      <c r="D1030" s="191">
        <v>1473.17</v>
      </c>
      <c r="E1030" s="185" t="s">
        <v>4541</v>
      </c>
      <c r="F1030" s="186" t="s">
        <v>3636</v>
      </c>
      <c r="G1030" s="83">
        <f>VLOOKUP(A1030,РАСЧЕТ!$A$3:$AW$828,49,0)</f>
        <v>2534.264326713067</v>
      </c>
      <c r="H1030" s="193">
        <f t="shared" si="16"/>
        <v>1061.0943267130669</v>
      </c>
    </row>
    <row r="1031" spans="1:8" ht="12.6" customHeight="1" x14ac:dyDescent="0.3">
      <c r="A1031" s="181" t="s">
        <v>2347</v>
      </c>
      <c r="B1031" s="182" t="s">
        <v>2348</v>
      </c>
      <c r="C1031" s="190">
        <v>3251.3</v>
      </c>
      <c r="D1031" s="191">
        <v>3251.3</v>
      </c>
      <c r="E1031" s="185" t="s">
        <v>4541</v>
      </c>
      <c r="F1031" s="186" t="s">
        <v>3637</v>
      </c>
      <c r="G1031" s="83">
        <f>VLOOKUP(A1031,РАСЧЕТ!$A$3:$AW$828,49,0)</f>
        <v>6701.2980520989904</v>
      </c>
      <c r="H1031" s="193">
        <f t="shared" si="16"/>
        <v>3449.9980520989902</v>
      </c>
    </row>
    <row r="1032" spans="1:8" ht="12.6" customHeight="1" x14ac:dyDescent="0.3">
      <c r="A1032" s="181" t="s">
        <v>1730</v>
      </c>
      <c r="B1032" s="182" t="s">
        <v>272</v>
      </c>
      <c r="C1032" s="190">
        <v>1421.63</v>
      </c>
      <c r="D1032" s="191">
        <v>1421.63</v>
      </c>
      <c r="E1032" s="185" t="s">
        <v>4541</v>
      </c>
      <c r="F1032" s="186" t="s">
        <v>3205</v>
      </c>
      <c r="G1032" s="83">
        <f>VLOOKUP(A1032,РАСЧЕТ!$A$3:$AW$828,49,0)</f>
        <v>2445.6020179067791</v>
      </c>
      <c r="H1032" s="193">
        <f t="shared" si="16"/>
        <v>1023.972017906779</v>
      </c>
    </row>
    <row r="1033" spans="1:8" ht="12.6" customHeight="1" x14ac:dyDescent="0.3">
      <c r="A1033" s="181" t="s">
        <v>2636</v>
      </c>
      <c r="B1033" s="182" t="s">
        <v>2334</v>
      </c>
      <c r="C1033" s="190">
        <v>3513.29</v>
      </c>
      <c r="D1033" s="191">
        <v>3513.29</v>
      </c>
      <c r="E1033" s="185" t="s">
        <v>4541</v>
      </c>
      <c r="F1033" s="186" t="s">
        <v>3926</v>
      </c>
      <c r="G1033" s="83">
        <f>VLOOKUP(A1033,РАСЧЕТ!$A$3:$AW$828,49,0)</f>
        <v>7272.8994571456997</v>
      </c>
      <c r="H1033" s="193">
        <f t="shared" si="16"/>
        <v>3759.6094571456997</v>
      </c>
    </row>
    <row r="1034" spans="1:8" ht="12.6" customHeight="1" x14ac:dyDescent="0.3">
      <c r="A1034" s="181" t="s">
        <v>2385</v>
      </c>
      <c r="B1034" s="182" t="s">
        <v>2386</v>
      </c>
      <c r="C1034" s="190">
        <v>1477.47</v>
      </c>
      <c r="D1034" s="191">
        <v>1477.47</v>
      </c>
      <c r="E1034" s="185" t="s">
        <v>4541</v>
      </c>
      <c r="F1034" s="186" t="s">
        <v>3656</v>
      </c>
      <c r="G1034" s="83">
        <f>VLOOKUP(A1034,РАСЧЕТ!$A$3:$AW$828,49,0)</f>
        <v>2776.1937279452213</v>
      </c>
      <c r="H1034" s="193">
        <f t="shared" si="16"/>
        <v>1298.7237279452213</v>
      </c>
    </row>
    <row r="1035" spans="1:8" ht="12.6" customHeight="1" x14ac:dyDescent="0.3">
      <c r="A1035" s="181" t="s">
        <v>1690</v>
      </c>
      <c r="B1035" s="182" t="s">
        <v>1691</v>
      </c>
      <c r="C1035" s="190">
        <v>1318.55</v>
      </c>
      <c r="D1035" s="191">
        <v>1318.55</v>
      </c>
      <c r="E1035" s="185" t="s">
        <v>4541</v>
      </c>
      <c r="F1035" s="186" t="s">
        <v>3657</v>
      </c>
      <c r="G1035" s="83">
        <f>VLOOKUP(A1035,РАСЧЕТ!$A$3:$AW$828,49,0)</f>
        <v>3244.693787810801</v>
      </c>
      <c r="H1035" s="193">
        <f t="shared" si="16"/>
        <v>1926.1437878108011</v>
      </c>
    </row>
    <row r="1036" spans="1:8" ht="12.6" customHeight="1" x14ac:dyDescent="0.3">
      <c r="A1036" s="181" t="s">
        <v>2465</v>
      </c>
      <c r="B1036" s="182" t="s">
        <v>2466</v>
      </c>
      <c r="C1036" s="190">
        <v>1473.17</v>
      </c>
      <c r="D1036" s="191">
        <v>1473.17</v>
      </c>
      <c r="E1036" s="185" t="s">
        <v>4541</v>
      </c>
      <c r="F1036" s="186" t="s">
        <v>3658</v>
      </c>
      <c r="G1036" s="83">
        <f>VLOOKUP(A1036,РАСЧЕТ!$A$3:$AW$828,49,0)</f>
        <v>2534.264326713067</v>
      </c>
      <c r="H1036" s="193">
        <f t="shared" si="16"/>
        <v>1061.0943267130669</v>
      </c>
    </row>
    <row r="1037" spans="1:8" ht="12.6" customHeight="1" x14ac:dyDescent="0.3">
      <c r="A1037" s="181" t="s">
        <v>2457</v>
      </c>
      <c r="B1037" s="182" t="s">
        <v>2458</v>
      </c>
      <c r="C1037" s="190">
        <v>3251.3</v>
      </c>
      <c r="D1037" s="191">
        <v>3251.3</v>
      </c>
      <c r="E1037" s="185" t="s">
        <v>4541</v>
      </c>
      <c r="F1037" s="186" t="s">
        <v>3659</v>
      </c>
      <c r="G1037" s="83">
        <f>VLOOKUP(A1037,РАСЧЕТ!$A$3:$AW$828,49,0)</f>
        <v>5593.1139805300054</v>
      </c>
      <c r="H1037" s="193">
        <f t="shared" si="16"/>
        <v>2341.8139805300052</v>
      </c>
    </row>
    <row r="1038" spans="1:8" ht="12.6" customHeight="1" x14ac:dyDescent="0.3">
      <c r="A1038" s="181" t="s">
        <v>2483</v>
      </c>
      <c r="B1038" s="182" t="s">
        <v>2484</v>
      </c>
      <c r="C1038" s="190">
        <v>3513.29</v>
      </c>
      <c r="D1038" s="191">
        <v>3513.29</v>
      </c>
      <c r="E1038" s="185" t="s">
        <v>4541</v>
      </c>
      <c r="F1038" s="186" t="s">
        <v>3679</v>
      </c>
      <c r="G1038" s="83">
        <f>VLOOKUP(A1038,РАСЧЕТ!$A$3:$AW$828,49,0)</f>
        <v>5838.5720791801659</v>
      </c>
      <c r="H1038" s="193">
        <f t="shared" si="16"/>
        <v>2325.282079180166</v>
      </c>
    </row>
    <row r="1039" spans="1:8" ht="12.6" customHeight="1" x14ac:dyDescent="0.3">
      <c r="A1039" s="181" t="s">
        <v>1696</v>
      </c>
      <c r="B1039" s="182" t="s">
        <v>1697</v>
      </c>
      <c r="C1039" s="190">
        <v>1477.47</v>
      </c>
      <c r="D1039" s="191">
        <v>1477.47</v>
      </c>
      <c r="E1039" s="185" t="s">
        <v>4541</v>
      </c>
      <c r="F1039" s="186" t="s">
        <v>3680</v>
      </c>
      <c r="G1039" s="83">
        <f>VLOOKUP(A1039,РАСЧЕТ!$A$3:$AW$828,49,0)</f>
        <v>2541.6528524469245</v>
      </c>
      <c r="H1039" s="193">
        <f t="shared" si="16"/>
        <v>1064.1828524469245</v>
      </c>
    </row>
    <row r="1040" spans="1:8" ht="12.6" customHeight="1" x14ac:dyDescent="0.3">
      <c r="A1040" s="181" t="s">
        <v>2349</v>
      </c>
      <c r="B1040" s="182" t="s">
        <v>2350</v>
      </c>
      <c r="C1040" s="190">
        <v>1318.55</v>
      </c>
      <c r="D1040" s="191">
        <v>1318.55</v>
      </c>
      <c r="E1040" s="185" t="s">
        <v>4541</v>
      </c>
      <c r="F1040" s="186" t="s">
        <v>3681</v>
      </c>
      <c r="G1040" s="83">
        <f>VLOOKUP(A1040,РАСЧЕТ!$A$3:$AW$828,49,0)</f>
        <v>2268.2774002942028</v>
      </c>
      <c r="H1040" s="193">
        <f t="shared" si="16"/>
        <v>949.72740029420288</v>
      </c>
    </row>
    <row r="1041" spans="1:8" ht="12.6" customHeight="1" x14ac:dyDescent="0.3">
      <c r="A1041" s="181" t="s">
        <v>2527</v>
      </c>
      <c r="B1041" s="182" t="s">
        <v>1839</v>
      </c>
      <c r="C1041" s="190">
        <v>1473.17</v>
      </c>
      <c r="D1041" s="191">
        <v>1473.17</v>
      </c>
      <c r="E1041" s="185" t="s">
        <v>4541</v>
      </c>
      <c r="F1041" s="186" t="s">
        <v>3682</v>
      </c>
      <c r="G1041" s="83">
        <f>VLOOKUP(A1041,РАСЧЕТ!$A$3:$AW$828,49,0)</f>
        <v>2534.264326713067</v>
      </c>
      <c r="H1041" s="193">
        <f t="shared" si="16"/>
        <v>1061.0943267130669</v>
      </c>
    </row>
    <row r="1042" spans="1:8" ht="12.6" customHeight="1" x14ac:dyDescent="0.3">
      <c r="A1042" s="181" t="s">
        <v>1562</v>
      </c>
      <c r="B1042" s="182" t="s">
        <v>1563</v>
      </c>
      <c r="C1042" s="190">
        <v>3251.3</v>
      </c>
      <c r="D1042" s="191">
        <v>3251.3</v>
      </c>
      <c r="E1042" s="185" t="s">
        <v>4541</v>
      </c>
      <c r="F1042" s="186" t="s">
        <v>3684</v>
      </c>
      <c r="G1042" s="83">
        <f>VLOOKUP(A1042,РАСЧЕТ!$A$3:$AW$828,49,0)</f>
        <v>5593.1139805300054</v>
      </c>
      <c r="H1042" s="193">
        <f t="shared" si="16"/>
        <v>2341.8139805300052</v>
      </c>
    </row>
    <row r="1043" spans="1:8" ht="12.6" customHeight="1" x14ac:dyDescent="0.3">
      <c r="A1043" s="181" t="s">
        <v>2485</v>
      </c>
      <c r="B1043" s="182" t="s">
        <v>322</v>
      </c>
      <c r="C1043" s="190">
        <v>1421.63</v>
      </c>
      <c r="D1043" s="191">
        <v>1421.63</v>
      </c>
      <c r="E1043" s="185" t="s">
        <v>4541</v>
      </c>
      <c r="F1043" s="186" t="s">
        <v>3206</v>
      </c>
      <c r="G1043" s="83">
        <f>VLOOKUP(A1043,РАСЧЕТ!$A$3:$AW$828,49,0)</f>
        <v>2445.6020179067791</v>
      </c>
      <c r="H1043" s="193">
        <f t="shared" si="16"/>
        <v>1023.972017906779</v>
      </c>
    </row>
    <row r="1044" spans="1:8" ht="12.6" customHeight="1" x14ac:dyDescent="0.3">
      <c r="A1044" s="181" t="s">
        <v>1653</v>
      </c>
      <c r="B1044" s="182" t="s">
        <v>1654</v>
      </c>
      <c r="C1044" s="190">
        <v>3513.29</v>
      </c>
      <c r="D1044" s="191">
        <v>3513.29</v>
      </c>
      <c r="E1044" s="185" t="s">
        <v>4541</v>
      </c>
      <c r="F1044" s="186" t="s">
        <v>3705</v>
      </c>
      <c r="G1044" s="83">
        <f>VLOOKUP(A1044,РАСЧЕТ!$A$3:$AW$828,49,0)</f>
        <v>4984.8057827721095</v>
      </c>
      <c r="H1044" s="193">
        <f t="shared" si="16"/>
        <v>1471.5157827721096</v>
      </c>
    </row>
    <row r="1045" spans="1:8" ht="12.6" customHeight="1" x14ac:dyDescent="0.3">
      <c r="A1045" s="181" t="s">
        <v>1800</v>
      </c>
      <c r="B1045" s="182" t="s">
        <v>1801</v>
      </c>
      <c r="C1045" s="190">
        <v>1477.47</v>
      </c>
      <c r="D1045" s="191">
        <v>1477.47</v>
      </c>
      <c r="E1045" s="185" t="s">
        <v>4541</v>
      </c>
      <c r="F1045" s="186" t="s">
        <v>3706</v>
      </c>
      <c r="G1045" s="83">
        <f>VLOOKUP(A1045,РАСЧЕТ!$A$3:$AW$828,49,0)</f>
        <v>3213.5423984923164</v>
      </c>
      <c r="H1045" s="193">
        <f t="shared" si="16"/>
        <v>1736.0723984923163</v>
      </c>
    </row>
    <row r="1046" spans="1:8" ht="12.6" customHeight="1" x14ac:dyDescent="0.3">
      <c r="A1046" s="181" t="s">
        <v>1615</v>
      </c>
      <c r="B1046" s="182" t="s">
        <v>1616</v>
      </c>
      <c r="C1046" s="190">
        <v>1318.55</v>
      </c>
      <c r="D1046" s="191">
        <v>1318.55</v>
      </c>
      <c r="E1046" s="185" t="s">
        <v>4541</v>
      </c>
      <c r="F1046" s="186" t="s">
        <v>3650</v>
      </c>
      <c r="G1046" s="83">
        <f>VLOOKUP(A1046,РАСЧЕТ!$A$3:$AW$828,49,0)</f>
        <v>2268.2774002942028</v>
      </c>
      <c r="H1046" s="193">
        <f t="shared" si="16"/>
        <v>949.72740029420288</v>
      </c>
    </row>
    <row r="1047" spans="1:8" ht="12.6" customHeight="1" x14ac:dyDescent="0.3">
      <c r="A1047" s="181" t="s">
        <v>1663</v>
      </c>
      <c r="B1047" s="182" t="s">
        <v>1664</v>
      </c>
      <c r="C1047" s="190">
        <v>1473.17</v>
      </c>
      <c r="D1047" s="191">
        <v>1473.17</v>
      </c>
      <c r="E1047" s="185" t="s">
        <v>4541</v>
      </c>
      <c r="F1047" s="186" t="s">
        <v>3707</v>
      </c>
      <c r="G1047" s="83">
        <f>VLOOKUP(A1047,РАСЧЕТ!$A$3:$AW$828,49,0)</f>
        <v>2534.264326713067</v>
      </c>
      <c r="H1047" s="193">
        <f t="shared" si="16"/>
        <v>1061.0943267130669</v>
      </c>
    </row>
    <row r="1048" spans="1:8" ht="12.6" customHeight="1" x14ac:dyDescent="0.3">
      <c r="A1048" s="181" t="s">
        <v>1596</v>
      </c>
      <c r="B1048" s="182" t="s">
        <v>1597</v>
      </c>
      <c r="C1048" s="190">
        <v>3251.3</v>
      </c>
      <c r="D1048" s="191">
        <v>3251.3</v>
      </c>
      <c r="E1048" s="185" t="s">
        <v>4541</v>
      </c>
      <c r="F1048" s="186" t="s">
        <v>3709</v>
      </c>
      <c r="G1048" s="83">
        <f>VLOOKUP(A1048,РАСЧЕТ!$A$3:$AW$828,49,0)</f>
        <v>5593.1139805300054</v>
      </c>
      <c r="H1048" s="193">
        <f t="shared" si="16"/>
        <v>2341.8139805300052</v>
      </c>
    </row>
    <row r="1049" spans="1:8" ht="12.6" customHeight="1" x14ac:dyDescent="0.3">
      <c r="A1049" s="181" t="s">
        <v>2353</v>
      </c>
      <c r="B1049" s="182" t="s">
        <v>2354</v>
      </c>
      <c r="C1049" s="190">
        <v>3513.29</v>
      </c>
      <c r="D1049" s="191">
        <v>3513.29</v>
      </c>
      <c r="E1049" s="185" t="s">
        <v>4541</v>
      </c>
      <c r="F1049" s="186" t="s">
        <v>3725</v>
      </c>
      <c r="G1049" s="83">
        <f>VLOOKUP(A1049,РАСЧЕТ!$A$3:$AW$828,49,0)</f>
        <v>4521.017897884637</v>
      </c>
      <c r="H1049" s="193">
        <f t="shared" si="16"/>
        <v>1007.7278978846371</v>
      </c>
    </row>
    <row r="1050" spans="1:8" ht="12.6" customHeight="1" x14ac:dyDescent="0.3">
      <c r="A1050" s="181" t="s">
        <v>2587</v>
      </c>
      <c r="B1050" s="182" t="s">
        <v>856</v>
      </c>
      <c r="C1050" s="190">
        <v>1477.47</v>
      </c>
      <c r="D1050" s="191">
        <v>1477.47</v>
      </c>
      <c r="E1050" s="185" t="s">
        <v>4541</v>
      </c>
      <c r="F1050" s="186" t="s">
        <v>3907</v>
      </c>
      <c r="G1050" s="83">
        <f>VLOOKUP(A1050,РАСЧЕТ!$A$3:$AW$828,49,0)</f>
        <v>4046.3776502142396</v>
      </c>
      <c r="H1050" s="193">
        <f t="shared" si="16"/>
        <v>2568.9076502142398</v>
      </c>
    </row>
    <row r="1051" spans="1:8" ht="12.6" customHeight="1" x14ac:dyDescent="0.3">
      <c r="A1051" s="181" t="s">
        <v>888</v>
      </c>
      <c r="B1051" s="182" t="s">
        <v>889</v>
      </c>
      <c r="C1051" s="190">
        <v>1318.55</v>
      </c>
      <c r="D1051" s="191">
        <v>1318.55</v>
      </c>
      <c r="E1051" s="185" t="s">
        <v>4541</v>
      </c>
      <c r="F1051" s="186" t="s">
        <v>3726</v>
      </c>
      <c r="G1051" s="83">
        <f>VLOOKUP(A1051,РАСЧЕТ!$A$3:$AW$828,49,0)</f>
        <v>2268.2774002942028</v>
      </c>
      <c r="H1051" s="193">
        <f t="shared" si="16"/>
        <v>949.72740029420288</v>
      </c>
    </row>
    <row r="1052" spans="1:8" ht="12.6" customHeight="1" x14ac:dyDescent="0.3">
      <c r="A1052" s="181" t="s">
        <v>1708</v>
      </c>
      <c r="B1052" s="182" t="s">
        <v>1709</v>
      </c>
      <c r="C1052" s="190">
        <v>1473.17</v>
      </c>
      <c r="D1052" s="191">
        <v>1473.17</v>
      </c>
      <c r="E1052" s="185" t="s">
        <v>4541</v>
      </c>
      <c r="F1052" s="186" t="s">
        <v>3727</v>
      </c>
      <c r="G1052" s="83">
        <f>VLOOKUP(A1052,РАСЧЕТ!$A$3:$AW$828,49,0)</f>
        <v>2534.264326713067</v>
      </c>
      <c r="H1052" s="193">
        <f t="shared" si="16"/>
        <v>1061.0943267130669</v>
      </c>
    </row>
    <row r="1053" spans="1:8" ht="12.6" customHeight="1" x14ac:dyDescent="0.3">
      <c r="A1053" s="181" t="s">
        <v>2337</v>
      </c>
      <c r="B1053" s="182" t="s">
        <v>2338</v>
      </c>
      <c r="C1053" s="190">
        <v>3251.3</v>
      </c>
      <c r="D1053" s="191">
        <v>3251.3</v>
      </c>
      <c r="E1053" s="185" t="s">
        <v>4541</v>
      </c>
      <c r="F1053" s="186" t="s">
        <v>3728</v>
      </c>
      <c r="G1053" s="83">
        <f>VLOOKUP(A1053,РАСЧЕТ!$A$3:$AW$828,49,0)</f>
        <v>5593.1139805300054</v>
      </c>
      <c r="H1053" s="193">
        <f t="shared" si="16"/>
        <v>2341.8139805300052</v>
      </c>
    </row>
    <row r="1054" spans="1:8" ht="12.6" customHeight="1" x14ac:dyDescent="0.3">
      <c r="A1054" s="181" t="s">
        <v>2376</v>
      </c>
      <c r="B1054" s="182" t="s">
        <v>349</v>
      </c>
      <c r="C1054" s="190">
        <v>1576.25</v>
      </c>
      <c r="D1054" s="191">
        <v>1576.25</v>
      </c>
      <c r="E1054" s="185" t="s">
        <v>4541</v>
      </c>
      <c r="F1054" s="186" t="s">
        <v>3207</v>
      </c>
      <c r="G1054" s="83">
        <f>VLOOKUP(A1054,РАСЧЕТ!$A$3:$AW$828,49,0)</f>
        <v>2711.5889443256433</v>
      </c>
      <c r="H1054" s="193">
        <f t="shared" si="16"/>
        <v>1135.3389443256433</v>
      </c>
    </row>
    <row r="1055" spans="1:8" ht="12.6" customHeight="1" x14ac:dyDescent="0.3">
      <c r="A1055" s="181" t="s">
        <v>1605</v>
      </c>
      <c r="B1055" s="182" t="s">
        <v>1606</v>
      </c>
      <c r="C1055" s="190">
        <v>3513.29</v>
      </c>
      <c r="D1055" s="191">
        <v>3513.29</v>
      </c>
      <c r="E1055" s="185" t="s">
        <v>4541</v>
      </c>
      <c r="F1055" s="186" t="s">
        <v>3749</v>
      </c>
      <c r="G1055" s="83">
        <f>VLOOKUP(A1055,РАСЧЕТ!$A$3:$AW$828,49,0)</f>
        <v>7741.0938777565707</v>
      </c>
      <c r="H1055" s="193">
        <f t="shared" si="16"/>
        <v>4227.8038777565707</v>
      </c>
    </row>
    <row r="1056" spans="1:8" ht="12.6" customHeight="1" x14ac:dyDescent="0.3">
      <c r="A1056" s="181" t="s">
        <v>1029</v>
      </c>
      <c r="B1056" s="182" t="s">
        <v>1030</v>
      </c>
      <c r="C1056" s="190">
        <v>1477.47</v>
      </c>
      <c r="D1056" s="191">
        <v>1477.47</v>
      </c>
      <c r="E1056" s="185" t="s">
        <v>4541</v>
      </c>
      <c r="F1056" s="186" t="s">
        <v>3750</v>
      </c>
      <c r="G1056" s="83">
        <f>VLOOKUP(A1056,РАСЧЕТ!$A$3:$AW$828,49,0)</f>
        <v>2541.6528524469245</v>
      </c>
      <c r="H1056" s="193">
        <f t="shared" si="16"/>
        <v>1064.1828524469245</v>
      </c>
    </row>
    <row r="1057" spans="1:8" ht="12.6" customHeight="1" x14ac:dyDescent="0.3">
      <c r="A1057" s="181" t="s">
        <v>1878</v>
      </c>
      <c r="B1057" s="182" t="s">
        <v>1879</v>
      </c>
      <c r="C1057" s="190">
        <v>1318.55</v>
      </c>
      <c r="D1057" s="191">
        <v>1318.55</v>
      </c>
      <c r="E1057" s="185" t="s">
        <v>4541</v>
      </c>
      <c r="F1057" s="186" t="s">
        <v>3752</v>
      </c>
      <c r="G1057" s="83">
        <f>VLOOKUP(A1057,РАСЧЕТ!$A$3:$AW$828,49,0)</f>
        <v>2268.2774002942028</v>
      </c>
      <c r="H1057" s="193">
        <f t="shared" si="16"/>
        <v>949.72740029420288</v>
      </c>
    </row>
    <row r="1058" spans="1:8" ht="12.6" customHeight="1" x14ac:dyDescent="0.3">
      <c r="A1058" s="181" t="s">
        <v>1802</v>
      </c>
      <c r="B1058" s="182" t="s">
        <v>1803</v>
      </c>
      <c r="C1058" s="190">
        <v>1473.17</v>
      </c>
      <c r="D1058" s="191">
        <v>1473.17</v>
      </c>
      <c r="E1058" s="185" t="s">
        <v>4541</v>
      </c>
      <c r="F1058" s="186" t="s">
        <v>3753</v>
      </c>
      <c r="G1058" s="83">
        <f>VLOOKUP(A1058,РАСЧЕТ!$A$3:$AW$828,49,0)</f>
        <v>1324.7843976269119</v>
      </c>
      <c r="H1058" s="193">
        <f t="shared" si="16"/>
        <v>-148.3856023730882</v>
      </c>
    </row>
    <row r="1059" spans="1:8" ht="12.6" customHeight="1" x14ac:dyDescent="0.3">
      <c r="A1059" s="181" t="s">
        <v>1564</v>
      </c>
      <c r="B1059" s="182" t="s">
        <v>1565</v>
      </c>
      <c r="C1059" s="190">
        <v>3251.3</v>
      </c>
      <c r="D1059" s="191">
        <v>3251.3</v>
      </c>
      <c r="E1059" s="185" t="s">
        <v>4541</v>
      </c>
      <c r="F1059" s="186" t="s">
        <v>3755</v>
      </c>
      <c r="G1059" s="83">
        <f>VLOOKUP(A1059,РАСЧЕТ!$A$3:$AW$828,49,0)</f>
        <v>2923.7953032174123</v>
      </c>
      <c r="H1059" s="193">
        <f t="shared" si="16"/>
        <v>-327.50469678258787</v>
      </c>
    </row>
    <row r="1060" spans="1:8" ht="12.6" customHeight="1" x14ac:dyDescent="0.3">
      <c r="A1060" s="181" t="s">
        <v>1731</v>
      </c>
      <c r="B1060" s="182" t="s">
        <v>1732</v>
      </c>
      <c r="C1060" s="190">
        <v>3513.29</v>
      </c>
      <c r="D1060" s="191">
        <v>3513.29</v>
      </c>
      <c r="E1060" s="185" t="s">
        <v>4541</v>
      </c>
      <c r="F1060" s="186" t="s">
        <v>3773</v>
      </c>
      <c r="G1060" s="83">
        <f>VLOOKUP(A1060,РАСЧЕТ!$A$3:$AW$828,49,0)</f>
        <v>6043.8140502953029</v>
      </c>
      <c r="H1060" s="193">
        <f t="shared" si="16"/>
        <v>2530.5240502953029</v>
      </c>
    </row>
    <row r="1061" spans="1:8" ht="12.6" customHeight="1" x14ac:dyDescent="0.3">
      <c r="A1061" s="181" t="s">
        <v>1008</v>
      </c>
      <c r="B1061" s="182" t="s">
        <v>1009</v>
      </c>
      <c r="C1061" s="190">
        <v>1477.47</v>
      </c>
      <c r="D1061" s="191">
        <v>1477.47</v>
      </c>
      <c r="E1061" s="185" t="s">
        <v>4541</v>
      </c>
      <c r="F1061" s="186" t="s">
        <v>3774</v>
      </c>
      <c r="G1061" s="83">
        <f>VLOOKUP(A1061,РАСЧЕТ!$A$3:$AW$828,49,0)</f>
        <v>2541.6528524469245</v>
      </c>
      <c r="H1061" s="193">
        <f t="shared" si="16"/>
        <v>1064.1828524469245</v>
      </c>
    </row>
    <row r="1062" spans="1:8" ht="12.6" customHeight="1" x14ac:dyDescent="0.3">
      <c r="A1062" s="181" t="s">
        <v>1598</v>
      </c>
      <c r="B1062" s="182" t="s">
        <v>1599</v>
      </c>
      <c r="C1062" s="190">
        <v>1318.55</v>
      </c>
      <c r="D1062" s="191">
        <v>1318.55</v>
      </c>
      <c r="E1062" s="185" t="s">
        <v>4541</v>
      </c>
      <c r="F1062" s="186" t="s">
        <v>3775</v>
      </c>
      <c r="G1062" s="83">
        <f>VLOOKUP(A1062,РАСЧЕТ!$A$3:$AW$828,49,0)</f>
        <v>2268.2774002942028</v>
      </c>
      <c r="H1062" s="193">
        <f t="shared" si="16"/>
        <v>949.72740029420288</v>
      </c>
    </row>
    <row r="1063" spans="1:8" ht="12.6" customHeight="1" x14ac:dyDescent="0.3">
      <c r="A1063" s="181" t="s">
        <v>1840</v>
      </c>
      <c r="B1063" s="182" t="s">
        <v>1841</v>
      </c>
      <c r="C1063" s="190">
        <v>1473.17</v>
      </c>
      <c r="D1063" s="191">
        <v>1473.17</v>
      </c>
      <c r="E1063" s="185" t="s">
        <v>4541</v>
      </c>
      <c r="F1063" s="186" t="s">
        <v>3776</v>
      </c>
      <c r="G1063" s="83">
        <f>VLOOKUP(A1063,РАСЧЕТ!$A$3:$AW$828,49,0)</f>
        <v>2534.264326713067</v>
      </c>
      <c r="H1063" s="193">
        <f t="shared" si="16"/>
        <v>1061.0943267130669</v>
      </c>
    </row>
    <row r="1064" spans="1:8" ht="12.6" customHeight="1" x14ac:dyDescent="0.3">
      <c r="A1064" s="181" t="s">
        <v>1897</v>
      </c>
      <c r="B1064" s="182" t="s">
        <v>1898</v>
      </c>
      <c r="C1064" s="190">
        <v>3251.3</v>
      </c>
      <c r="D1064" s="191">
        <v>3251.3</v>
      </c>
      <c r="E1064" s="185" t="s">
        <v>4541</v>
      </c>
      <c r="F1064" s="186" t="s">
        <v>3778</v>
      </c>
      <c r="G1064" s="83">
        <f>VLOOKUP(A1064,РАСЧЕТ!$A$3:$AW$828,49,0)</f>
        <v>5593.1139805300054</v>
      </c>
      <c r="H1064" s="193">
        <f t="shared" si="16"/>
        <v>2341.8139805300052</v>
      </c>
    </row>
    <row r="1065" spans="1:8" ht="12.6" customHeight="1" x14ac:dyDescent="0.3">
      <c r="A1065" s="181" t="s">
        <v>903</v>
      </c>
      <c r="B1065" s="182" t="s">
        <v>236</v>
      </c>
      <c r="C1065" s="190">
        <v>3423.1</v>
      </c>
      <c r="D1065" s="191">
        <v>3423.1</v>
      </c>
      <c r="E1065" s="185" t="s">
        <v>4541</v>
      </c>
      <c r="F1065" s="186" t="s">
        <v>3103</v>
      </c>
      <c r="G1065" s="83">
        <f>VLOOKUP(A1065,РАСЧЕТ!$A$3:$AW$828,49,0)</f>
        <v>5888.6550098842999</v>
      </c>
      <c r="H1065" s="193">
        <f t="shared" si="16"/>
        <v>2465.5550098843</v>
      </c>
    </row>
    <row r="1066" spans="1:8" ht="12.6" customHeight="1" x14ac:dyDescent="0.3">
      <c r="A1066" s="181" t="s">
        <v>2553</v>
      </c>
      <c r="B1066" s="182" t="s">
        <v>333</v>
      </c>
      <c r="C1066" s="190">
        <v>3367.26</v>
      </c>
      <c r="D1066" s="191">
        <v>3367.26</v>
      </c>
      <c r="E1066" s="185" t="s">
        <v>4541</v>
      </c>
      <c r="F1066" s="186" t="s">
        <v>3208</v>
      </c>
      <c r="G1066" s="83">
        <f>VLOOKUP(A1066,РАСЧЕТ!$A$3:$AW$828,49,0)</f>
        <v>5792.604175344155</v>
      </c>
      <c r="H1066" s="193">
        <f t="shared" si="16"/>
        <v>2425.3441753441548</v>
      </c>
    </row>
    <row r="1067" spans="1:8" ht="12.6" customHeight="1" x14ac:dyDescent="0.3">
      <c r="A1067" s="181" t="s">
        <v>1073</v>
      </c>
      <c r="B1067" s="182" t="s">
        <v>1074</v>
      </c>
      <c r="C1067" s="190">
        <v>3513.29</v>
      </c>
      <c r="D1067" s="191">
        <v>3513.29</v>
      </c>
      <c r="E1067" s="185" t="s">
        <v>4541</v>
      </c>
      <c r="F1067" s="186" t="s">
        <v>3798</v>
      </c>
      <c r="G1067" s="83">
        <f>VLOOKUP(A1067,РАСЧЕТ!$A$3:$AW$828,49,0)</f>
        <v>6978.7631976089924</v>
      </c>
      <c r="H1067" s="193">
        <f t="shared" si="16"/>
        <v>3465.4731976089925</v>
      </c>
    </row>
    <row r="1068" spans="1:8" ht="12.6" customHeight="1" x14ac:dyDescent="0.3">
      <c r="A1068" s="181" t="s">
        <v>1632</v>
      </c>
      <c r="B1068" s="182" t="s">
        <v>1633</v>
      </c>
      <c r="C1068" s="190">
        <v>1477.47</v>
      </c>
      <c r="D1068" s="191">
        <v>1477.47</v>
      </c>
      <c r="E1068" s="185" t="s">
        <v>4541</v>
      </c>
      <c r="F1068" s="186" t="s">
        <v>3799</v>
      </c>
      <c r="G1068" s="83">
        <f>VLOOKUP(A1068,РАСЧЕТ!$A$3:$AW$828,49,0)</f>
        <v>2541.6528524469245</v>
      </c>
      <c r="H1068" s="193">
        <f t="shared" si="16"/>
        <v>1064.1828524469245</v>
      </c>
    </row>
    <row r="1069" spans="1:8" ht="12.6" customHeight="1" x14ac:dyDescent="0.3">
      <c r="A1069" s="181" t="s">
        <v>894</v>
      </c>
      <c r="B1069" s="182" t="s">
        <v>895</v>
      </c>
      <c r="C1069" s="190">
        <v>1318.55</v>
      </c>
      <c r="D1069" s="191">
        <v>1318.55</v>
      </c>
      <c r="E1069" s="185" t="s">
        <v>4541</v>
      </c>
      <c r="F1069" s="186" t="s">
        <v>3800</v>
      </c>
      <c r="G1069" s="83">
        <f>VLOOKUP(A1069,РАСЧЕТ!$A$3:$AW$828,49,0)</f>
        <v>2268.2774002942028</v>
      </c>
      <c r="H1069" s="193">
        <f t="shared" si="16"/>
        <v>949.72740029420288</v>
      </c>
    </row>
    <row r="1070" spans="1:8" ht="12.6" customHeight="1" x14ac:dyDescent="0.3">
      <c r="A1070" s="181" t="s">
        <v>2323</v>
      </c>
      <c r="B1070" s="182" t="s">
        <v>2324</v>
      </c>
      <c r="C1070" s="190">
        <v>1473.17</v>
      </c>
      <c r="D1070" s="191">
        <v>1473.17</v>
      </c>
      <c r="E1070" s="185" t="s">
        <v>4541</v>
      </c>
      <c r="F1070" s="186" t="s">
        <v>3801</v>
      </c>
      <c r="G1070" s="83">
        <f>VLOOKUP(A1070,РАСЧЕТ!$A$3:$AW$828,49,0)</f>
        <v>2534.264326713067</v>
      </c>
      <c r="H1070" s="193">
        <f t="shared" si="16"/>
        <v>1061.0943267130669</v>
      </c>
    </row>
    <row r="1071" spans="1:8" ht="12.6" customHeight="1" x14ac:dyDescent="0.3">
      <c r="A1071" s="181" t="s">
        <v>1765</v>
      </c>
      <c r="B1071" s="182" t="s">
        <v>1766</v>
      </c>
      <c r="C1071" s="190">
        <v>3251.3</v>
      </c>
      <c r="D1071" s="191">
        <v>3251.3</v>
      </c>
      <c r="E1071" s="185" t="s">
        <v>4541</v>
      </c>
      <c r="F1071" s="186" t="s">
        <v>3802</v>
      </c>
      <c r="G1071" s="83">
        <f>VLOOKUP(A1071,РАСЧЕТ!$A$3:$AW$828,49,0)</f>
        <v>5593.1139805300054</v>
      </c>
      <c r="H1071" s="193">
        <f t="shared" si="16"/>
        <v>2341.8139805300052</v>
      </c>
    </row>
    <row r="1072" spans="1:8" ht="12.6" customHeight="1" x14ac:dyDescent="0.3">
      <c r="A1072" s="181" t="s">
        <v>2624</v>
      </c>
      <c r="B1072" s="182" t="s">
        <v>1716</v>
      </c>
      <c r="C1072" s="190">
        <v>4904.8599999999997</v>
      </c>
      <c r="D1072" s="191">
        <v>4904.8599999999997</v>
      </c>
      <c r="E1072" s="185" t="s">
        <v>4541</v>
      </c>
      <c r="F1072" s="186" t="s">
        <v>3882</v>
      </c>
      <c r="G1072" s="83">
        <f>VLOOKUP(A1072,РАСЧЕТ!$A$3:$AW$828,49,0)</f>
        <v>8437.6963880650819</v>
      </c>
      <c r="H1072" s="193">
        <f t="shared" si="16"/>
        <v>3532.8363880650822</v>
      </c>
    </row>
    <row r="1073" spans="1:8" ht="12.6" customHeight="1" x14ac:dyDescent="0.3">
      <c r="A1073" s="181" t="s">
        <v>937</v>
      </c>
      <c r="B1073" s="182" t="s">
        <v>938</v>
      </c>
      <c r="C1073" s="190">
        <v>2048.71</v>
      </c>
      <c r="D1073" s="191">
        <v>2048.71</v>
      </c>
      <c r="E1073" s="185" t="s">
        <v>4541</v>
      </c>
      <c r="F1073" s="186" t="s">
        <v>3824</v>
      </c>
      <c r="G1073" s="83">
        <f>VLOOKUP(A1073,РАСЧЕТ!$A$3:$AW$828,49,0)</f>
        <v>3524.3267750499508</v>
      </c>
      <c r="H1073" s="193">
        <f t="shared" si="16"/>
        <v>1475.6167750499508</v>
      </c>
    </row>
    <row r="1074" spans="1:8" ht="12.6" customHeight="1" x14ac:dyDescent="0.3">
      <c r="A1074" s="181" t="s">
        <v>2623</v>
      </c>
      <c r="B1074" s="182" t="s">
        <v>1772</v>
      </c>
      <c r="C1074" s="190">
        <v>1842.54</v>
      </c>
      <c r="D1074" s="191">
        <v>1842.54</v>
      </c>
      <c r="E1074" s="185" t="s">
        <v>4541</v>
      </c>
      <c r="F1074" s="186" t="s">
        <v>3918</v>
      </c>
      <c r="G1074" s="83">
        <f>VLOOKUP(A1074,РАСЧЕТ!$A$3:$AW$828,49,0)</f>
        <v>3169.6775398247978</v>
      </c>
      <c r="H1074" s="193">
        <f t="shared" si="16"/>
        <v>1327.1375398247978</v>
      </c>
    </row>
    <row r="1075" spans="1:8" ht="12.6" customHeight="1" x14ac:dyDescent="0.3">
      <c r="A1075" s="181" t="s">
        <v>2309</v>
      </c>
      <c r="B1075" s="182" t="s">
        <v>2310</v>
      </c>
      <c r="C1075" s="190">
        <v>2040.12</v>
      </c>
      <c r="D1075" s="191">
        <v>2040.12</v>
      </c>
      <c r="E1075" s="185" t="s">
        <v>4541</v>
      </c>
      <c r="F1075" s="186" t="s">
        <v>3825</v>
      </c>
      <c r="G1075" s="83">
        <f>VLOOKUP(A1075,РАСЧЕТ!$A$3:$AW$828,49,0)</f>
        <v>5747.6176841042516</v>
      </c>
      <c r="H1075" s="193">
        <f t="shared" si="16"/>
        <v>3707.4976841042517</v>
      </c>
    </row>
    <row r="1076" spans="1:8" ht="12.6" customHeight="1" x14ac:dyDescent="0.3">
      <c r="A1076" s="181" t="s">
        <v>623</v>
      </c>
      <c r="B1076" s="182" t="s">
        <v>624</v>
      </c>
      <c r="C1076" s="190">
        <v>4565.5600000000004</v>
      </c>
      <c r="D1076" s="191">
        <v>4565.5600000000004</v>
      </c>
      <c r="E1076" s="185" t="s">
        <v>4541</v>
      </c>
      <c r="F1076" s="186" t="s">
        <v>3672</v>
      </c>
      <c r="G1076" s="83">
        <f>VLOOKUP(A1076,РАСЧЕТ!$A$3:$AW$828,49,0)</f>
        <v>7854.0028550903507</v>
      </c>
      <c r="H1076" s="193">
        <f t="shared" si="16"/>
        <v>3288.4428550903503</v>
      </c>
    </row>
    <row r="1077" spans="1:8" ht="12.6" customHeight="1" x14ac:dyDescent="0.3">
      <c r="A1077" s="181" t="s">
        <v>1767</v>
      </c>
      <c r="B1077" s="182" t="s">
        <v>335</v>
      </c>
      <c r="C1077" s="190">
        <v>3118.15</v>
      </c>
      <c r="D1077" s="191">
        <v>3118.15</v>
      </c>
      <c r="E1077" s="185" t="s">
        <v>4541</v>
      </c>
      <c r="F1077" s="186" t="s">
        <v>3157</v>
      </c>
      <c r="G1077" s="83">
        <f>VLOOKUP(A1077,РАСЧЕТ!$A$3:$AW$828,49,0)</f>
        <v>5364.0696827804277</v>
      </c>
      <c r="H1077" s="193">
        <f t="shared" si="16"/>
        <v>2245.9196827804276</v>
      </c>
    </row>
    <row r="1078" spans="1:8" ht="12.6" customHeight="1" x14ac:dyDescent="0.3">
      <c r="A1078" s="181" t="s">
        <v>2357</v>
      </c>
      <c r="B1078" s="182" t="s">
        <v>2358</v>
      </c>
      <c r="C1078" s="190">
        <v>1799.59</v>
      </c>
      <c r="D1078" s="191">
        <v>1799.59</v>
      </c>
      <c r="E1078" s="185" t="s">
        <v>4541</v>
      </c>
      <c r="F1078" s="186" t="s">
        <v>3674</v>
      </c>
      <c r="G1078" s="83">
        <f>VLOOKUP(A1078,РАСЧЕТ!$A$3:$AW$828,49,0)</f>
        <v>3442.6284209895475</v>
      </c>
      <c r="H1078" s="193">
        <f t="shared" si="16"/>
        <v>1643.0384209895476</v>
      </c>
    </row>
    <row r="1079" spans="1:8" ht="12.6" customHeight="1" x14ac:dyDescent="0.3">
      <c r="A1079" s="181" t="s">
        <v>2298</v>
      </c>
      <c r="B1079" s="182" t="s">
        <v>2299</v>
      </c>
      <c r="C1079" s="190">
        <v>3466.05</v>
      </c>
      <c r="D1079" s="191">
        <v>3466.05</v>
      </c>
      <c r="E1079" s="185" t="s">
        <v>4541</v>
      </c>
      <c r="F1079" s="186" t="s">
        <v>3354</v>
      </c>
      <c r="G1079" s="83">
        <f>VLOOKUP(A1079,РАСЧЕТ!$A$3:$AW$828,49,0)</f>
        <v>6222.4186134103302</v>
      </c>
      <c r="H1079" s="193">
        <f t="shared" si="16"/>
        <v>2756.36861341033</v>
      </c>
    </row>
    <row r="1080" spans="1:8" ht="12.6" customHeight="1" x14ac:dyDescent="0.3">
      <c r="A1080" s="181" t="s">
        <v>2325</v>
      </c>
      <c r="B1080" s="182" t="s">
        <v>2326</v>
      </c>
      <c r="C1080" s="190">
        <v>2735.9</v>
      </c>
      <c r="D1080" s="191">
        <v>2735.9</v>
      </c>
      <c r="E1080" s="185" t="s">
        <v>4541</v>
      </c>
      <c r="F1080" s="186" t="s">
        <v>3355</v>
      </c>
      <c r="G1080" s="83">
        <f>VLOOKUP(A1080,РАСЧЕТ!$A$3:$AW$828,49,0)</f>
        <v>4706.4908924671254</v>
      </c>
      <c r="H1080" s="193">
        <f t="shared" si="16"/>
        <v>1970.5908924671253</v>
      </c>
    </row>
    <row r="1081" spans="1:8" ht="12.6" customHeight="1" x14ac:dyDescent="0.3">
      <c r="A1081" s="181" t="s">
        <v>1634</v>
      </c>
      <c r="B1081" s="182" t="s">
        <v>1635</v>
      </c>
      <c r="C1081" s="190">
        <v>2735.9</v>
      </c>
      <c r="D1081" s="191">
        <v>2735.9</v>
      </c>
      <c r="E1081" s="185" t="s">
        <v>4541</v>
      </c>
      <c r="F1081" s="186" t="s">
        <v>3356</v>
      </c>
      <c r="G1081" s="83">
        <f>VLOOKUP(A1081,РАСЧЕТ!$A$3:$AW$828,49,0)</f>
        <v>4677.9029841063702</v>
      </c>
      <c r="H1081" s="193">
        <f t="shared" si="16"/>
        <v>1942.0029841063701</v>
      </c>
    </row>
    <row r="1082" spans="1:8" ht="12.6" customHeight="1" x14ac:dyDescent="0.3">
      <c r="A1082" s="181" t="s">
        <v>2306</v>
      </c>
      <c r="B1082" s="182" t="s">
        <v>2307</v>
      </c>
      <c r="C1082" s="190">
        <v>1748.05</v>
      </c>
      <c r="D1082" s="191">
        <v>1748.05</v>
      </c>
      <c r="E1082" s="185" t="s">
        <v>4541</v>
      </c>
      <c r="F1082" s="186" t="s">
        <v>3368</v>
      </c>
      <c r="G1082" s="83">
        <f>VLOOKUP(A1082,РАСЧЕТ!$A$3:$AW$828,49,0)</f>
        <v>3007.1299736799374</v>
      </c>
      <c r="H1082" s="193">
        <f t="shared" si="16"/>
        <v>1259.0799736799374</v>
      </c>
    </row>
    <row r="1083" spans="1:8" ht="12.6" customHeight="1" x14ac:dyDescent="0.3">
      <c r="A1083" s="181" t="s">
        <v>1640</v>
      </c>
      <c r="B1083" s="182" t="s">
        <v>1641</v>
      </c>
      <c r="C1083" s="190">
        <v>3410.21</v>
      </c>
      <c r="D1083" s="191">
        <v>3410.21</v>
      </c>
      <c r="E1083" s="185" t="s">
        <v>4541</v>
      </c>
      <c r="F1083" s="186" t="s">
        <v>3369</v>
      </c>
      <c r="G1083" s="83">
        <f>VLOOKUP(A1083,РАСЧЕТ!$A$3:$AW$828,49,0)</f>
        <v>5866.4894326827271</v>
      </c>
      <c r="H1083" s="193">
        <f t="shared" si="16"/>
        <v>2456.279432682727</v>
      </c>
    </row>
    <row r="1084" spans="1:8" ht="12.6" customHeight="1" x14ac:dyDescent="0.3">
      <c r="A1084" s="181" t="s">
        <v>2125</v>
      </c>
      <c r="B1084" s="182" t="s">
        <v>2126</v>
      </c>
      <c r="C1084" s="190">
        <v>2684.36</v>
      </c>
      <c r="D1084" s="191">
        <v>2684.36</v>
      </c>
      <c r="E1084" s="185" t="s">
        <v>4541</v>
      </c>
      <c r="F1084" s="186" t="s">
        <v>3370</v>
      </c>
      <c r="G1084" s="83">
        <f>VLOOKUP(A1084,РАСЧЕТ!$A$3:$AW$828,49,0)</f>
        <v>4617.8285836608366</v>
      </c>
      <c r="H1084" s="193">
        <f t="shared" si="16"/>
        <v>1933.4685836608364</v>
      </c>
    </row>
    <row r="1085" spans="1:8" ht="12.6" customHeight="1" x14ac:dyDescent="0.3">
      <c r="A1085" s="181" t="s">
        <v>1578</v>
      </c>
      <c r="B1085" s="182" t="s">
        <v>1579</v>
      </c>
      <c r="C1085" s="190">
        <v>2688.65</v>
      </c>
      <c r="D1085" s="191">
        <v>2688.65</v>
      </c>
      <c r="E1085" s="185" t="s">
        <v>4541</v>
      </c>
      <c r="F1085" s="186" t="s">
        <v>3371</v>
      </c>
      <c r="G1085" s="83">
        <f>VLOOKUP(A1085,РАСЧЕТ!$A$3:$AW$828,49,0)</f>
        <v>4625.2171093946945</v>
      </c>
      <c r="H1085" s="193">
        <f t="shared" si="16"/>
        <v>1936.5671093946944</v>
      </c>
    </row>
    <row r="1086" spans="1:8" ht="12.6" customHeight="1" x14ac:dyDescent="0.3">
      <c r="A1086" s="181" t="s">
        <v>1943</v>
      </c>
      <c r="B1086" s="182" t="s">
        <v>1944</v>
      </c>
      <c r="C1086" s="190">
        <v>1748.05</v>
      </c>
      <c r="D1086" s="191">
        <v>1748.05</v>
      </c>
      <c r="E1086" s="185" t="s">
        <v>4541</v>
      </c>
      <c r="F1086" s="186" t="s">
        <v>3683</v>
      </c>
      <c r="G1086" s="83">
        <f>VLOOKUP(A1086,РАСЧЕТ!$A$3:$AW$828,49,0)</f>
        <v>3007.1299736799374</v>
      </c>
      <c r="H1086" s="193">
        <f t="shared" si="16"/>
        <v>1259.0799736799374</v>
      </c>
    </row>
    <row r="1087" spans="1:8" ht="12.6" customHeight="1" x14ac:dyDescent="0.3">
      <c r="A1087" s="181" t="s">
        <v>1012</v>
      </c>
      <c r="B1087" s="182" t="s">
        <v>1013</v>
      </c>
      <c r="C1087" s="190">
        <v>3410.21</v>
      </c>
      <c r="D1087" s="191">
        <v>3410.21</v>
      </c>
      <c r="E1087" s="185" t="s">
        <v>4541</v>
      </c>
      <c r="F1087" s="186" t="s">
        <v>3389</v>
      </c>
      <c r="G1087" s="83">
        <f>VLOOKUP(A1087,РАСЧЕТ!$A$3:$AW$828,49,0)</f>
        <v>8360.0531127030335</v>
      </c>
      <c r="H1087" s="193">
        <f t="shared" si="16"/>
        <v>4949.8431127030335</v>
      </c>
    </row>
    <row r="1088" spans="1:8" ht="12.6" customHeight="1" x14ac:dyDescent="0.3">
      <c r="A1088" s="181" t="s">
        <v>2308</v>
      </c>
      <c r="B1088" s="182" t="s">
        <v>285</v>
      </c>
      <c r="C1088" s="190">
        <v>2452.4299999999998</v>
      </c>
      <c r="D1088" s="191">
        <v>2452.4299999999998</v>
      </c>
      <c r="E1088" s="185" t="s">
        <v>4541</v>
      </c>
      <c r="F1088" s="186" t="s">
        <v>3217</v>
      </c>
      <c r="G1088" s="83">
        <f>VLOOKUP(A1088,РАСЧЕТ!$A$3:$AW$828,49,0)</f>
        <v>4218.848194032541</v>
      </c>
      <c r="H1088" s="193">
        <f t="shared" si="16"/>
        <v>1766.4181940325411</v>
      </c>
    </row>
    <row r="1089" spans="1:8" ht="12.6" customHeight="1" x14ac:dyDescent="0.3">
      <c r="A1089" s="181" t="s">
        <v>2467</v>
      </c>
      <c r="B1089" s="182" t="s">
        <v>2468</v>
      </c>
      <c r="C1089" s="190">
        <v>2684.36</v>
      </c>
      <c r="D1089" s="191">
        <v>2684.36</v>
      </c>
      <c r="E1089" s="185" t="s">
        <v>4541</v>
      </c>
      <c r="F1089" s="186" t="s">
        <v>3390</v>
      </c>
      <c r="G1089" s="83">
        <f>VLOOKUP(A1089,РАСЧЕТ!$A$3:$AW$828,49,0)</f>
        <v>4617.8285836608366</v>
      </c>
      <c r="H1089" s="193">
        <f t="shared" ref="H1089:H1152" si="17">G1089-C1089</f>
        <v>1933.4685836608364</v>
      </c>
    </row>
    <row r="1090" spans="1:8" ht="12.6" customHeight="1" x14ac:dyDescent="0.3">
      <c r="A1090" s="181" t="s">
        <v>2459</v>
      </c>
      <c r="B1090" s="182" t="s">
        <v>2460</v>
      </c>
      <c r="C1090" s="190">
        <v>2688.65</v>
      </c>
      <c r="D1090" s="191">
        <v>2688.65</v>
      </c>
      <c r="E1090" s="185" t="s">
        <v>4541</v>
      </c>
      <c r="F1090" s="186" t="s">
        <v>3391</v>
      </c>
      <c r="G1090" s="83">
        <f>VLOOKUP(A1090,РАСЧЕТ!$A$3:$AW$828,49,0)</f>
        <v>4625.2171093946945</v>
      </c>
      <c r="H1090" s="193">
        <f t="shared" si="17"/>
        <v>1936.5671093946944</v>
      </c>
    </row>
    <row r="1091" spans="1:8" ht="12.6" customHeight="1" x14ac:dyDescent="0.3">
      <c r="A1091" s="181" t="s">
        <v>1031</v>
      </c>
      <c r="B1091" s="182" t="s">
        <v>1032</v>
      </c>
      <c r="C1091" s="190">
        <v>1748.05</v>
      </c>
      <c r="D1091" s="191">
        <v>1748.05</v>
      </c>
      <c r="E1091" s="185" t="s">
        <v>4541</v>
      </c>
      <c r="F1091" s="186" t="s">
        <v>3409</v>
      </c>
      <c r="G1091" s="83">
        <f>VLOOKUP(A1091,РАСЧЕТ!$A$3:$AW$828,49,0)</f>
        <v>3007.1299736799374</v>
      </c>
      <c r="H1091" s="193">
        <f t="shared" si="17"/>
        <v>1259.0799736799374</v>
      </c>
    </row>
    <row r="1092" spans="1:8" ht="12.6" customHeight="1" x14ac:dyDescent="0.3">
      <c r="A1092" s="181" t="s">
        <v>2471</v>
      </c>
      <c r="B1092" s="182" t="s">
        <v>2472</v>
      </c>
      <c r="C1092" s="190">
        <v>3410.21</v>
      </c>
      <c r="D1092" s="191">
        <v>3410.21</v>
      </c>
      <c r="E1092" s="185" t="s">
        <v>4541</v>
      </c>
      <c r="F1092" s="186" t="s">
        <v>3689</v>
      </c>
      <c r="G1092" s="83">
        <f>VLOOKUP(A1092,РАСЧЕТ!$A$3:$AW$828,49,0)</f>
        <v>3066.7020749730855</v>
      </c>
      <c r="H1092" s="193">
        <f t="shared" si="17"/>
        <v>-343.50792502691456</v>
      </c>
    </row>
    <row r="1093" spans="1:8" ht="12.6" customHeight="1" x14ac:dyDescent="0.3">
      <c r="A1093" s="181" t="s">
        <v>1644</v>
      </c>
      <c r="B1093" s="182" t="s">
        <v>1645</v>
      </c>
      <c r="C1093" s="190">
        <v>2684.36</v>
      </c>
      <c r="D1093" s="191">
        <v>2684.36</v>
      </c>
      <c r="E1093" s="185" t="s">
        <v>4541</v>
      </c>
      <c r="F1093" s="186" t="s">
        <v>3411</v>
      </c>
      <c r="G1093" s="83">
        <f>VLOOKUP(A1093,РАСЧЕТ!$A$3:$AW$828,49,0)</f>
        <v>4617.8285836608366</v>
      </c>
      <c r="H1093" s="193">
        <f t="shared" si="17"/>
        <v>1933.4685836608364</v>
      </c>
    </row>
    <row r="1094" spans="1:8" ht="12.6" customHeight="1" x14ac:dyDescent="0.3">
      <c r="A1094" s="181" t="s">
        <v>2393</v>
      </c>
      <c r="B1094" s="182" t="s">
        <v>2394</v>
      </c>
      <c r="C1094" s="190">
        <v>2688.65</v>
      </c>
      <c r="D1094" s="191">
        <v>2688.65</v>
      </c>
      <c r="E1094" s="185" t="s">
        <v>4541</v>
      </c>
      <c r="F1094" s="186" t="s">
        <v>3692</v>
      </c>
      <c r="G1094" s="83">
        <f>VLOOKUP(A1094,РАСЧЕТ!$A$3:$AW$828,49,0)</f>
        <v>6394.7265746639468</v>
      </c>
      <c r="H1094" s="193">
        <f t="shared" si="17"/>
        <v>3706.0765746639468</v>
      </c>
    </row>
    <row r="1095" spans="1:8" ht="12.6" customHeight="1" x14ac:dyDescent="0.3">
      <c r="A1095" s="181" t="s">
        <v>2363</v>
      </c>
      <c r="B1095" s="182" t="s">
        <v>2364</v>
      </c>
      <c r="C1095" s="190">
        <v>1748.05</v>
      </c>
      <c r="D1095" s="191">
        <v>1748.05</v>
      </c>
      <c r="E1095" s="185" t="s">
        <v>4541</v>
      </c>
      <c r="F1095" s="186" t="s">
        <v>3694</v>
      </c>
      <c r="G1095" s="83">
        <f>VLOOKUP(A1095,РАСЧЕТ!$A$3:$AW$828,49,0)</f>
        <v>3007.1299736799374</v>
      </c>
      <c r="H1095" s="193">
        <f t="shared" si="17"/>
        <v>1259.0799736799374</v>
      </c>
    </row>
    <row r="1096" spans="1:8" ht="12.6" customHeight="1" x14ac:dyDescent="0.3">
      <c r="A1096" s="181" t="s">
        <v>2475</v>
      </c>
      <c r="B1096" s="182" t="s">
        <v>2476</v>
      </c>
      <c r="C1096" s="190">
        <v>3410.21</v>
      </c>
      <c r="D1096" s="191">
        <v>3410.21</v>
      </c>
      <c r="E1096" s="185" t="s">
        <v>4541</v>
      </c>
      <c r="F1096" s="186" t="s">
        <v>3437</v>
      </c>
      <c r="G1096" s="83">
        <f>VLOOKUP(A1096,РАСЧЕТ!$A$3:$AW$828,49,0)</f>
        <v>5866.4894326827271</v>
      </c>
      <c r="H1096" s="193">
        <f t="shared" si="17"/>
        <v>2456.279432682727</v>
      </c>
    </row>
    <row r="1097" spans="1:8" ht="12.6" customHeight="1" x14ac:dyDescent="0.3">
      <c r="A1097" s="181" t="s">
        <v>2537</v>
      </c>
      <c r="B1097" s="182" t="s">
        <v>1660</v>
      </c>
      <c r="C1097" s="190">
        <v>2684.36</v>
      </c>
      <c r="D1097" s="191">
        <v>2684.36</v>
      </c>
      <c r="E1097" s="185" t="s">
        <v>4541</v>
      </c>
      <c r="F1097" s="186" t="s">
        <v>3695</v>
      </c>
      <c r="G1097" s="83">
        <f>VLOOKUP(A1097,РАСЧЕТ!$A$3:$AW$828,49,0)</f>
        <v>4617.8285836608366</v>
      </c>
      <c r="H1097" s="193">
        <f t="shared" si="17"/>
        <v>1933.4685836608364</v>
      </c>
    </row>
    <row r="1098" spans="1:8" ht="12.6" customHeight="1" x14ac:dyDescent="0.3">
      <c r="A1098" s="181" t="s">
        <v>1665</v>
      </c>
      <c r="B1098" s="182" t="s">
        <v>1666</v>
      </c>
      <c r="C1098" s="190">
        <v>2688.65</v>
      </c>
      <c r="D1098" s="191">
        <v>2688.65</v>
      </c>
      <c r="E1098" s="185" t="s">
        <v>4541</v>
      </c>
      <c r="F1098" s="186" t="s">
        <v>3438</v>
      </c>
      <c r="G1098" s="83">
        <f>VLOOKUP(A1098,РАСЧЕТ!$A$3:$AW$828,49,0)</f>
        <v>4625.2171093946945</v>
      </c>
      <c r="H1098" s="193">
        <f t="shared" si="17"/>
        <v>1936.5671093946944</v>
      </c>
    </row>
    <row r="1099" spans="1:8" ht="12.6" customHeight="1" x14ac:dyDescent="0.3">
      <c r="A1099" s="181" t="s">
        <v>2408</v>
      </c>
      <c r="B1099" s="182" t="s">
        <v>250</v>
      </c>
      <c r="C1099" s="190">
        <v>1421.63</v>
      </c>
      <c r="D1099" s="191">
        <v>1421.63</v>
      </c>
      <c r="E1099" s="185" t="s">
        <v>4541</v>
      </c>
      <c r="F1099" s="186" t="s">
        <v>3218</v>
      </c>
      <c r="G1099" s="83">
        <f>VLOOKUP(A1099,РАСЧЕТ!$A$3:$AW$828,49,0)</f>
        <v>1994.4983104878015</v>
      </c>
      <c r="H1099" s="193">
        <f t="shared" si="17"/>
        <v>572.86831048780141</v>
      </c>
    </row>
    <row r="1100" spans="1:8" ht="12.6" customHeight="1" x14ac:dyDescent="0.3">
      <c r="A1100" s="181" t="s">
        <v>2473</v>
      </c>
      <c r="B1100" s="182" t="s">
        <v>2474</v>
      </c>
      <c r="C1100" s="190">
        <v>1748.05</v>
      </c>
      <c r="D1100" s="191">
        <v>1748.05</v>
      </c>
      <c r="E1100" s="185" t="s">
        <v>4541</v>
      </c>
      <c r="F1100" s="186" t="s">
        <v>3459</v>
      </c>
      <c r="G1100" s="83">
        <f>VLOOKUP(A1100,РАСЧЕТ!$A$3:$AW$828,49,0)</f>
        <v>3007.1299736799374</v>
      </c>
      <c r="H1100" s="193">
        <f t="shared" si="17"/>
        <v>1259.0799736799374</v>
      </c>
    </row>
    <row r="1101" spans="1:8" ht="12.6" customHeight="1" x14ac:dyDescent="0.3">
      <c r="A1101" s="181" t="s">
        <v>1787</v>
      </c>
      <c r="B1101" s="182" t="s">
        <v>1788</v>
      </c>
      <c r="C1101" s="190">
        <v>3410.21</v>
      </c>
      <c r="D1101" s="191">
        <v>3410.21</v>
      </c>
      <c r="E1101" s="185" t="s">
        <v>4541</v>
      </c>
      <c r="F1101" s="186" t="s">
        <v>3460</v>
      </c>
      <c r="G1101" s="83">
        <f>VLOOKUP(A1101,РАСЧЕТ!$A$3:$AW$828,49,0)</f>
        <v>5866.4894326827271</v>
      </c>
      <c r="H1101" s="193">
        <f t="shared" si="17"/>
        <v>2456.279432682727</v>
      </c>
    </row>
    <row r="1102" spans="1:8" ht="12.6" customHeight="1" x14ac:dyDescent="0.3">
      <c r="A1102" s="181" t="s">
        <v>1737</v>
      </c>
      <c r="B1102" s="182" t="s">
        <v>1738</v>
      </c>
      <c r="C1102" s="190">
        <v>2684.36</v>
      </c>
      <c r="D1102" s="191">
        <v>2684.36</v>
      </c>
      <c r="E1102" s="185" t="s">
        <v>4541</v>
      </c>
      <c r="F1102" s="186" t="s">
        <v>3461</v>
      </c>
      <c r="G1102" s="83">
        <f>VLOOKUP(A1102,РАСЧЕТ!$A$3:$AW$828,49,0)</f>
        <v>4617.8285836608366</v>
      </c>
      <c r="H1102" s="193">
        <f t="shared" si="17"/>
        <v>1933.4685836608364</v>
      </c>
    </row>
    <row r="1103" spans="1:8" ht="12.6" customHeight="1" x14ac:dyDescent="0.3">
      <c r="A1103" s="181" t="s">
        <v>1753</v>
      </c>
      <c r="B1103" s="182" t="s">
        <v>1754</v>
      </c>
      <c r="C1103" s="190">
        <v>2688.65</v>
      </c>
      <c r="D1103" s="191">
        <v>2688.65</v>
      </c>
      <c r="E1103" s="185" t="s">
        <v>4541</v>
      </c>
      <c r="F1103" s="186" t="s">
        <v>3463</v>
      </c>
      <c r="G1103" s="83">
        <f>VLOOKUP(A1103,РАСЧЕТ!$A$3:$AW$828,49,0)</f>
        <v>4625.2171093946945</v>
      </c>
      <c r="H1103" s="193">
        <f t="shared" si="17"/>
        <v>1936.5671093946944</v>
      </c>
    </row>
    <row r="1104" spans="1:8" ht="12.6" customHeight="1" x14ac:dyDescent="0.3">
      <c r="A1104" s="181" t="s">
        <v>2435</v>
      </c>
      <c r="B1104" s="182" t="s">
        <v>2436</v>
      </c>
      <c r="C1104" s="190">
        <v>1748.05</v>
      </c>
      <c r="D1104" s="191">
        <v>1748.05</v>
      </c>
      <c r="E1104" s="185" t="s">
        <v>4541</v>
      </c>
      <c r="F1104" s="186" t="s">
        <v>3488</v>
      </c>
      <c r="G1104" s="83">
        <f>VLOOKUP(A1104,РАСЧЕТ!$A$3:$AW$828,49,0)</f>
        <v>3007.1299736799374</v>
      </c>
      <c r="H1104" s="193">
        <f t="shared" si="17"/>
        <v>1259.0799736799374</v>
      </c>
    </row>
    <row r="1105" spans="1:8" ht="12.6" customHeight="1" x14ac:dyDescent="0.3">
      <c r="A1105" s="181" t="s">
        <v>1945</v>
      </c>
      <c r="B1105" s="182" t="s">
        <v>1946</v>
      </c>
      <c r="C1105" s="190">
        <v>3410.21</v>
      </c>
      <c r="D1105" s="191">
        <v>3410.21</v>
      </c>
      <c r="E1105" s="185" t="s">
        <v>4541</v>
      </c>
      <c r="F1105" s="186" t="s">
        <v>3491</v>
      </c>
      <c r="G1105" s="83">
        <f>VLOOKUP(A1105,РАСЧЕТ!$A$3:$AW$828,49,0)</f>
        <v>5428.605222713566</v>
      </c>
      <c r="H1105" s="193">
        <f t="shared" si="17"/>
        <v>2018.395222713566</v>
      </c>
    </row>
    <row r="1106" spans="1:8" ht="12.6" customHeight="1" x14ac:dyDescent="0.3">
      <c r="A1106" s="181" t="s">
        <v>1042</v>
      </c>
      <c r="B1106" s="182" t="s">
        <v>1043</v>
      </c>
      <c r="C1106" s="190">
        <v>2684.36</v>
      </c>
      <c r="D1106" s="191">
        <v>2684.36</v>
      </c>
      <c r="E1106" s="185" t="s">
        <v>4541</v>
      </c>
      <c r="F1106" s="186" t="s">
        <v>3492</v>
      </c>
      <c r="G1106" s="83">
        <f>VLOOKUP(A1106,РАСЧЕТ!$A$3:$AW$828,49,0)</f>
        <v>4617.8285836608366</v>
      </c>
      <c r="H1106" s="193">
        <f t="shared" si="17"/>
        <v>1933.4685836608364</v>
      </c>
    </row>
    <row r="1107" spans="1:8" ht="12.6" customHeight="1" x14ac:dyDescent="0.3">
      <c r="A1107" s="181" t="s">
        <v>2614</v>
      </c>
      <c r="B1107" s="182" t="s">
        <v>2441</v>
      </c>
      <c r="C1107" s="190">
        <v>2688.65</v>
      </c>
      <c r="D1107" s="191">
        <v>2688.65</v>
      </c>
      <c r="E1107" s="185" t="s">
        <v>4541</v>
      </c>
      <c r="F1107" s="186" t="s">
        <v>3895</v>
      </c>
      <c r="G1107" s="83">
        <f>VLOOKUP(A1107,РАСЧЕТ!$A$3:$AW$828,49,0)</f>
        <v>4625.2171093946945</v>
      </c>
      <c r="H1107" s="193">
        <f t="shared" si="17"/>
        <v>1936.5671093946944</v>
      </c>
    </row>
    <row r="1108" spans="1:8" ht="12.6" customHeight="1" x14ac:dyDescent="0.3">
      <c r="A1108" s="181" t="s">
        <v>904</v>
      </c>
      <c r="B1108" s="182" t="s">
        <v>905</v>
      </c>
      <c r="C1108" s="190">
        <v>1748.05</v>
      </c>
      <c r="D1108" s="191">
        <v>1748.05</v>
      </c>
      <c r="E1108" s="185" t="s">
        <v>4541</v>
      </c>
      <c r="F1108" s="186" t="s">
        <v>3512</v>
      </c>
      <c r="G1108" s="83">
        <f>VLOOKUP(A1108,РАСЧЕТ!$A$3:$AW$828,49,0)</f>
        <v>4403.1736915945976</v>
      </c>
      <c r="H1108" s="193">
        <f t="shared" si="17"/>
        <v>2655.1236915945974</v>
      </c>
    </row>
    <row r="1109" spans="1:8" ht="12.6" customHeight="1" x14ac:dyDescent="0.3">
      <c r="A1109" s="181" t="s">
        <v>1870</v>
      </c>
      <c r="B1109" s="182" t="s">
        <v>1871</v>
      </c>
      <c r="C1109" s="190">
        <v>3410.21</v>
      </c>
      <c r="D1109" s="191">
        <v>3410.21</v>
      </c>
      <c r="E1109" s="185" t="s">
        <v>4541</v>
      </c>
      <c r="F1109" s="186" t="s">
        <v>3513</v>
      </c>
      <c r="G1109" s="83">
        <f>VLOOKUP(A1109,РАСЧЕТ!$A$3:$AW$828,49,0)</f>
        <v>5656.6434463993301</v>
      </c>
      <c r="H1109" s="193">
        <f t="shared" si="17"/>
        <v>2246.43344639933</v>
      </c>
    </row>
    <row r="1110" spans="1:8" ht="12.6" customHeight="1" x14ac:dyDescent="0.3">
      <c r="A1110" s="181" t="s">
        <v>930</v>
      </c>
      <c r="B1110" s="182" t="s">
        <v>211</v>
      </c>
      <c r="C1110" s="190">
        <v>1421.63</v>
      </c>
      <c r="D1110" s="191">
        <v>1421.63</v>
      </c>
      <c r="E1110" s="185" t="s">
        <v>4541</v>
      </c>
      <c r="F1110" s="186" t="s">
        <v>3162</v>
      </c>
      <c r="G1110" s="83">
        <f>VLOOKUP(A1110,РАСЧЕТ!$A$3:$AW$828,49,0)</f>
        <v>2445.6020179067791</v>
      </c>
      <c r="H1110" s="193">
        <f t="shared" si="17"/>
        <v>1023.972017906779</v>
      </c>
    </row>
    <row r="1111" spans="1:8" ht="12.6" customHeight="1" x14ac:dyDescent="0.3">
      <c r="A1111" s="181" t="s">
        <v>1126</v>
      </c>
      <c r="B1111" s="182" t="s">
        <v>1127</v>
      </c>
      <c r="C1111" s="190">
        <v>2684.36</v>
      </c>
      <c r="D1111" s="191">
        <v>2684.36</v>
      </c>
      <c r="E1111" s="185" t="s">
        <v>4541</v>
      </c>
      <c r="F1111" s="186" t="s">
        <v>3514</v>
      </c>
      <c r="G1111" s="83">
        <f>VLOOKUP(A1111,РАСЧЕТ!$A$3:$AW$828,49,0)</f>
        <v>4617.8285836608366</v>
      </c>
      <c r="H1111" s="193">
        <f t="shared" si="17"/>
        <v>1933.4685836608364</v>
      </c>
    </row>
    <row r="1112" spans="1:8" ht="12.6" customHeight="1" x14ac:dyDescent="0.3">
      <c r="A1112" s="181" t="s">
        <v>625</v>
      </c>
      <c r="B1112" s="182" t="s">
        <v>626</v>
      </c>
      <c r="C1112" s="190">
        <v>2688.65</v>
      </c>
      <c r="D1112" s="191">
        <v>2688.65</v>
      </c>
      <c r="E1112" s="185" t="s">
        <v>4541</v>
      </c>
      <c r="F1112" s="186" t="s">
        <v>3515</v>
      </c>
      <c r="G1112" s="83">
        <f>VLOOKUP(A1112,РАСЧЕТ!$A$3:$AW$828,49,0)</f>
        <v>2417.8280842986792</v>
      </c>
      <c r="H1112" s="193">
        <f t="shared" si="17"/>
        <v>-270.8219157013209</v>
      </c>
    </row>
    <row r="1113" spans="1:8" ht="12.6" customHeight="1" x14ac:dyDescent="0.3">
      <c r="A1113" s="181" t="s">
        <v>931</v>
      </c>
      <c r="B1113" s="182" t="s">
        <v>932</v>
      </c>
      <c r="C1113" s="190">
        <v>1748.05</v>
      </c>
      <c r="D1113" s="191">
        <v>1748.05</v>
      </c>
      <c r="E1113" s="185" t="s">
        <v>4541</v>
      </c>
      <c r="F1113" s="186" t="s">
        <v>3541</v>
      </c>
      <c r="G1113" s="83">
        <f>VLOOKUP(A1113,РАСЧЕТ!$A$3:$AW$828,49,0)</f>
        <v>3007.1299736799374</v>
      </c>
      <c r="H1113" s="193">
        <f t="shared" si="17"/>
        <v>1259.0799736799374</v>
      </c>
    </row>
    <row r="1114" spans="1:8" ht="12.6" customHeight="1" x14ac:dyDescent="0.3">
      <c r="A1114" s="181" t="s">
        <v>1010</v>
      </c>
      <c r="B1114" s="182" t="s">
        <v>1011</v>
      </c>
      <c r="C1114" s="190">
        <v>3410.21</v>
      </c>
      <c r="D1114" s="191">
        <v>3410.21</v>
      </c>
      <c r="E1114" s="185" t="s">
        <v>4541</v>
      </c>
      <c r="F1114" s="186" t="s">
        <v>3708</v>
      </c>
      <c r="G1114" s="83">
        <f>VLOOKUP(A1114,РАСЧЕТ!$A$3:$AW$828,49,0)</f>
        <v>5866.4894326827271</v>
      </c>
      <c r="H1114" s="193">
        <f t="shared" si="17"/>
        <v>2456.279432682727</v>
      </c>
    </row>
    <row r="1115" spans="1:8" ht="12.6" customHeight="1" x14ac:dyDescent="0.3">
      <c r="A1115" s="181" t="s">
        <v>2586</v>
      </c>
      <c r="B1115" s="182" t="s">
        <v>2409</v>
      </c>
      <c r="C1115" s="190">
        <v>2684.36</v>
      </c>
      <c r="D1115" s="191">
        <v>2684.36</v>
      </c>
      <c r="E1115" s="185" t="s">
        <v>4541</v>
      </c>
      <c r="F1115" s="186" t="s">
        <v>3896</v>
      </c>
      <c r="G1115" s="83">
        <f>VLOOKUP(A1115,РАСЧЕТ!$A$3:$AW$828,49,0)</f>
        <v>4617.8285836608366</v>
      </c>
      <c r="H1115" s="193">
        <f t="shared" si="17"/>
        <v>1933.4685836608364</v>
      </c>
    </row>
    <row r="1116" spans="1:8" ht="12.6" customHeight="1" x14ac:dyDescent="0.3">
      <c r="A1116" s="181" t="s">
        <v>1789</v>
      </c>
      <c r="B1116" s="182" t="s">
        <v>1790</v>
      </c>
      <c r="C1116" s="190">
        <v>2688.65</v>
      </c>
      <c r="D1116" s="191">
        <v>2688.65</v>
      </c>
      <c r="E1116" s="185" t="s">
        <v>4541</v>
      </c>
      <c r="F1116" s="186" t="s">
        <v>3543</v>
      </c>
      <c r="G1116" s="83">
        <f>VLOOKUP(A1116,РАСЧЕТ!$A$3:$AW$828,49,0)</f>
        <v>3019.3202105422911</v>
      </c>
      <c r="H1116" s="193">
        <f t="shared" si="17"/>
        <v>330.67021054229099</v>
      </c>
    </row>
    <row r="1117" spans="1:8" ht="12.6" customHeight="1" x14ac:dyDescent="0.3">
      <c r="A1117" s="181" t="s">
        <v>1793</v>
      </c>
      <c r="B1117" s="182" t="s">
        <v>1794</v>
      </c>
      <c r="C1117" s="190">
        <v>1748.05</v>
      </c>
      <c r="D1117" s="191">
        <v>1748.05</v>
      </c>
      <c r="E1117" s="185" t="s">
        <v>4541</v>
      </c>
      <c r="F1117" s="186" t="s">
        <v>3564</v>
      </c>
      <c r="G1117" s="83">
        <f>VLOOKUP(A1117,РАСЧЕТ!$A$3:$AW$828,49,0)</f>
        <v>2304.5610533270547</v>
      </c>
      <c r="H1117" s="193">
        <f t="shared" si="17"/>
        <v>556.5110533270547</v>
      </c>
    </row>
    <row r="1118" spans="1:8" ht="12.6" customHeight="1" x14ac:dyDescent="0.3">
      <c r="A1118" s="181" t="s">
        <v>857</v>
      </c>
      <c r="B1118" s="182" t="s">
        <v>858</v>
      </c>
      <c r="C1118" s="190">
        <v>3410.21</v>
      </c>
      <c r="D1118" s="191">
        <v>3410.21</v>
      </c>
      <c r="E1118" s="185" t="s">
        <v>4541</v>
      </c>
      <c r="F1118" s="186" t="s">
        <v>3565</v>
      </c>
      <c r="G1118" s="83">
        <f>VLOOKUP(A1118,РАСЧЕТ!$A$3:$AW$828,49,0)</f>
        <v>4678.001506952186</v>
      </c>
      <c r="H1118" s="193">
        <f t="shared" si="17"/>
        <v>1267.791506952186</v>
      </c>
    </row>
    <row r="1119" spans="1:8" ht="12.6" customHeight="1" x14ac:dyDescent="0.3">
      <c r="A1119" s="181" t="s">
        <v>2004</v>
      </c>
      <c r="B1119" s="182" t="s">
        <v>2005</v>
      </c>
      <c r="C1119" s="190">
        <v>2684.36</v>
      </c>
      <c r="D1119" s="191">
        <v>2684.36</v>
      </c>
      <c r="E1119" s="185" t="s">
        <v>4541</v>
      </c>
      <c r="F1119" s="186" t="s">
        <v>3714</v>
      </c>
      <c r="G1119" s="83">
        <f>VLOOKUP(A1119,РАСЧЕТ!$A$3:$AW$828,49,0)</f>
        <v>5333.2956558662218</v>
      </c>
      <c r="H1119" s="193">
        <f t="shared" si="17"/>
        <v>2648.9356558662216</v>
      </c>
    </row>
    <row r="1120" spans="1:8" ht="12.6" customHeight="1" x14ac:dyDescent="0.3">
      <c r="A1120" s="181" t="s">
        <v>1014</v>
      </c>
      <c r="B1120" s="182" t="s">
        <v>1015</v>
      </c>
      <c r="C1120" s="190">
        <v>2688.65</v>
      </c>
      <c r="D1120" s="191">
        <v>2688.65</v>
      </c>
      <c r="E1120" s="185" t="s">
        <v>4541</v>
      </c>
      <c r="F1120" s="186" t="s">
        <v>3566</v>
      </c>
      <c r="G1120" s="83">
        <f>VLOOKUP(A1120,РАСЧЕТ!$A$3:$AW$828,49,0)</f>
        <v>3229.7322913344701</v>
      </c>
      <c r="H1120" s="193">
        <f t="shared" si="17"/>
        <v>541.08229133447003</v>
      </c>
    </row>
    <row r="1121" spans="1:8" ht="12.6" customHeight="1" x14ac:dyDescent="0.3">
      <c r="A1121" s="181" t="s">
        <v>1810</v>
      </c>
      <c r="B1121" s="182" t="s">
        <v>339</v>
      </c>
      <c r="C1121" s="190">
        <v>1576.25</v>
      </c>
      <c r="D1121" s="191">
        <v>1576.25</v>
      </c>
      <c r="E1121" s="185" t="s">
        <v>4541</v>
      </c>
      <c r="F1121" s="186" t="s">
        <v>3219</v>
      </c>
      <c r="G1121" s="83">
        <f>VLOOKUP(A1121,РАСЧЕТ!$A$3:$AW$828,49,0)</f>
        <v>3594.3093293668021</v>
      </c>
      <c r="H1121" s="193">
        <f t="shared" si="17"/>
        <v>2018.0593293668021</v>
      </c>
    </row>
    <row r="1122" spans="1:8" ht="12.6" customHeight="1" x14ac:dyDescent="0.3">
      <c r="A1122" s="181" t="s">
        <v>2601</v>
      </c>
      <c r="B1122" s="182" t="s">
        <v>1052</v>
      </c>
      <c r="C1122" s="190">
        <v>1748.05</v>
      </c>
      <c r="D1122" s="191">
        <v>1748.05</v>
      </c>
      <c r="E1122" s="185" t="s">
        <v>4541</v>
      </c>
      <c r="F1122" s="186" t="s">
        <v>3903</v>
      </c>
      <c r="G1122" s="83">
        <f>VLOOKUP(A1122,РАСЧЕТ!$A$3:$AW$828,49,0)</f>
        <v>1571.9744893124002</v>
      </c>
      <c r="H1122" s="193">
        <f t="shared" si="17"/>
        <v>-176.07551068759972</v>
      </c>
    </row>
    <row r="1123" spans="1:8" ht="12.6" customHeight="1" x14ac:dyDescent="0.3">
      <c r="A1123" s="181" t="s">
        <v>2461</v>
      </c>
      <c r="B1123" s="182" t="s">
        <v>2462</v>
      </c>
      <c r="C1123" s="190">
        <v>3410.21</v>
      </c>
      <c r="D1123" s="191">
        <v>3410.21</v>
      </c>
      <c r="E1123" s="185" t="s">
        <v>4541</v>
      </c>
      <c r="F1123" s="186" t="s">
        <v>3585</v>
      </c>
      <c r="G1123" s="83">
        <f>VLOOKUP(A1123,РАСЧЕТ!$A$3:$AW$828,49,0)</f>
        <v>5866.4894326827271</v>
      </c>
      <c r="H1123" s="193">
        <f t="shared" si="17"/>
        <v>2456.279432682727</v>
      </c>
    </row>
    <row r="1124" spans="1:8" ht="12.6" customHeight="1" x14ac:dyDescent="0.3">
      <c r="A1124" s="181" t="s">
        <v>1586</v>
      </c>
      <c r="B1124" s="182" t="s">
        <v>1587</v>
      </c>
      <c r="C1124" s="190">
        <v>2684.36</v>
      </c>
      <c r="D1124" s="191">
        <v>2684.36</v>
      </c>
      <c r="E1124" s="185" t="s">
        <v>4541</v>
      </c>
      <c r="F1124" s="186" t="s">
        <v>3586</v>
      </c>
      <c r="G1124" s="83">
        <f>VLOOKUP(A1124,РАСЧЕТ!$A$3:$AW$828,49,0)</f>
        <v>4617.8285836608366</v>
      </c>
      <c r="H1124" s="193">
        <f t="shared" si="17"/>
        <v>1933.4685836608364</v>
      </c>
    </row>
    <row r="1125" spans="1:8" ht="12.6" customHeight="1" x14ac:dyDescent="0.3">
      <c r="A1125" s="181" t="s">
        <v>2127</v>
      </c>
      <c r="B1125" s="182" t="s">
        <v>2128</v>
      </c>
      <c r="C1125" s="190">
        <v>2688.65</v>
      </c>
      <c r="D1125" s="191">
        <v>2688.65</v>
      </c>
      <c r="E1125" s="185" t="s">
        <v>4541</v>
      </c>
      <c r="F1125" s="186" t="s">
        <v>3588</v>
      </c>
      <c r="G1125" s="83">
        <f>VLOOKUP(A1125,РАСЧЕТ!$A$3:$AW$828,49,0)</f>
        <v>4018.5021858224281</v>
      </c>
      <c r="H1125" s="193">
        <f t="shared" si="17"/>
        <v>1329.8521858224281</v>
      </c>
    </row>
    <row r="1126" spans="1:8" ht="12.6" customHeight="1" x14ac:dyDescent="0.3">
      <c r="A1126" s="181" t="s">
        <v>1128</v>
      </c>
      <c r="B1126" s="182" t="s">
        <v>1129</v>
      </c>
      <c r="C1126" s="190">
        <v>1748.05</v>
      </c>
      <c r="D1126" s="191">
        <v>1748.05</v>
      </c>
      <c r="E1126" s="185" t="s">
        <v>4541</v>
      </c>
      <c r="F1126" s="186" t="s">
        <v>3611</v>
      </c>
      <c r="G1126" s="83">
        <f>VLOOKUP(A1126,РАСЧЕТ!$A$3:$AW$828,49,0)</f>
        <v>3892.0155476806149</v>
      </c>
      <c r="H1126" s="193">
        <f t="shared" si="17"/>
        <v>2143.9655476806147</v>
      </c>
    </row>
    <row r="1127" spans="1:8" ht="12.6" customHeight="1" x14ac:dyDescent="0.3">
      <c r="A1127" s="181" t="s">
        <v>2497</v>
      </c>
      <c r="B1127" s="182" t="s">
        <v>2498</v>
      </c>
      <c r="C1127" s="190">
        <v>3410.21</v>
      </c>
      <c r="D1127" s="191">
        <v>3410.21</v>
      </c>
      <c r="E1127" s="185" t="s">
        <v>4541</v>
      </c>
      <c r="F1127" s="186" t="s">
        <v>3612</v>
      </c>
      <c r="G1127" s="83">
        <f>VLOOKUP(A1127,РАСЧЕТ!$A$3:$AW$828,49,0)</f>
        <v>5866.4894326827271</v>
      </c>
      <c r="H1127" s="193">
        <f t="shared" si="17"/>
        <v>2456.279432682727</v>
      </c>
    </row>
    <row r="1128" spans="1:8" ht="12.6" customHeight="1" x14ac:dyDescent="0.3">
      <c r="A1128" s="181" t="s">
        <v>1625</v>
      </c>
      <c r="B1128" s="182" t="s">
        <v>1626</v>
      </c>
      <c r="C1128" s="190">
        <v>2684.36</v>
      </c>
      <c r="D1128" s="191">
        <v>2684.36</v>
      </c>
      <c r="E1128" s="185" t="s">
        <v>4541</v>
      </c>
      <c r="F1128" s="186" t="s">
        <v>3613</v>
      </c>
      <c r="G1128" s="83">
        <f>VLOOKUP(A1128,РАСЧЕТ!$A$3:$AW$828,49,0)</f>
        <v>4617.8285836608366</v>
      </c>
      <c r="H1128" s="193">
        <f t="shared" si="17"/>
        <v>1933.4685836608364</v>
      </c>
    </row>
    <row r="1129" spans="1:8" ht="12.6" customHeight="1" x14ac:dyDescent="0.3">
      <c r="A1129" s="181" t="s">
        <v>1038</v>
      </c>
      <c r="B1129" s="182" t="s">
        <v>1039</v>
      </c>
      <c r="C1129" s="190">
        <v>2688.65</v>
      </c>
      <c r="D1129" s="191">
        <v>2688.65</v>
      </c>
      <c r="E1129" s="185" t="s">
        <v>4541</v>
      </c>
      <c r="F1129" s="186" t="s">
        <v>3614</v>
      </c>
      <c r="G1129" s="83">
        <f>VLOOKUP(A1129,РАСЧЕТ!$A$3:$AW$828,49,0)</f>
        <v>4632.1122853053794</v>
      </c>
      <c r="H1129" s="193">
        <f t="shared" si="17"/>
        <v>1943.4622853053793</v>
      </c>
    </row>
    <row r="1130" spans="1:8" ht="12.6" customHeight="1" x14ac:dyDescent="0.3">
      <c r="A1130" s="181" t="s">
        <v>1970</v>
      </c>
      <c r="B1130" s="182" t="s">
        <v>1971</v>
      </c>
      <c r="C1130" s="190">
        <v>1748.05</v>
      </c>
      <c r="D1130" s="191">
        <v>1748.05</v>
      </c>
      <c r="E1130" s="185" t="s">
        <v>4541</v>
      </c>
      <c r="F1130" s="186" t="s">
        <v>3638</v>
      </c>
      <c r="G1130" s="83">
        <f>VLOOKUP(A1130,РАСЧЕТ!$A$3:$AW$828,49,0)</f>
        <v>3007.1299736799374</v>
      </c>
      <c r="H1130" s="193">
        <f t="shared" si="17"/>
        <v>1259.0799736799374</v>
      </c>
    </row>
    <row r="1131" spans="1:8" ht="12.6" customHeight="1" x14ac:dyDescent="0.3">
      <c r="A1131" s="181" t="s">
        <v>872</v>
      </c>
      <c r="B1131" s="182" t="s">
        <v>873</v>
      </c>
      <c r="C1131" s="190">
        <v>3410.21</v>
      </c>
      <c r="D1131" s="191">
        <v>3410.21</v>
      </c>
      <c r="E1131" s="185" t="s">
        <v>4541</v>
      </c>
      <c r="F1131" s="186" t="s">
        <v>3639</v>
      </c>
      <c r="G1131" s="83">
        <f>VLOOKUP(A1131,РАСЧЕТ!$A$3:$AW$828,49,0)</f>
        <v>3970.0418982693473</v>
      </c>
      <c r="H1131" s="193">
        <f t="shared" si="17"/>
        <v>559.83189826934722</v>
      </c>
    </row>
    <row r="1132" spans="1:8" ht="12.6" customHeight="1" x14ac:dyDescent="0.3">
      <c r="A1132" s="181" t="s">
        <v>1025</v>
      </c>
      <c r="B1132" s="182" t="s">
        <v>202</v>
      </c>
      <c r="C1132" s="190">
        <v>3367.26</v>
      </c>
      <c r="D1132" s="191">
        <v>3367.26</v>
      </c>
      <c r="E1132" s="185" t="s">
        <v>4541</v>
      </c>
      <c r="F1132" s="186" t="s">
        <v>3221</v>
      </c>
      <c r="G1132" s="83">
        <f>VLOOKUP(A1132,РАСЧЕТ!$A$3:$AW$828,49,0)</f>
        <v>5792.604175344155</v>
      </c>
      <c r="H1132" s="193">
        <f t="shared" si="17"/>
        <v>2425.3441753441548</v>
      </c>
    </row>
    <row r="1133" spans="1:8" ht="12.6" customHeight="1" x14ac:dyDescent="0.3">
      <c r="A1133" s="181" t="s">
        <v>2395</v>
      </c>
      <c r="B1133" s="182" t="s">
        <v>2396</v>
      </c>
      <c r="C1133" s="190">
        <v>2684.36</v>
      </c>
      <c r="D1133" s="191">
        <v>2684.36</v>
      </c>
      <c r="E1133" s="185" t="s">
        <v>4541</v>
      </c>
      <c r="F1133" s="186" t="s">
        <v>3640</v>
      </c>
      <c r="G1133" s="83">
        <f>VLOOKUP(A1133,РАСЧЕТ!$A$3:$AW$828,49,0)</f>
        <v>4617.8285836608366</v>
      </c>
      <c r="H1133" s="193">
        <f t="shared" si="17"/>
        <v>1933.4685836608364</v>
      </c>
    </row>
    <row r="1134" spans="1:8" ht="12.6" customHeight="1" x14ac:dyDescent="0.3">
      <c r="A1134" s="181" t="s">
        <v>1091</v>
      </c>
      <c r="B1134" s="182" t="s">
        <v>1092</v>
      </c>
      <c r="C1134" s="190">
        <v>2688.65</v>
      </c>
      <c r="D1134" s="191">
        <v>2688.65</v>
      </c>
      <c r="E1134" s="185" t="s">
        <v>4541</v>
      </c>
      <c r="F1134" s="186" t="s">
        <v>3641</v>
      </c>
      <c r="G1134" s="83">
        <f>VLOOKUP(A1134,РАСЧЕТ!$A$3:$AW$828,49,0)</f>
        <v>4625.2171093946945</v>
      </c>
      <c r="H1134" s="193">
        <f t="shared" si="17"/>
        <v>1936.5671093946944</v>
      </c>
    </row>
    <row r="1135" spans="1:8" ht="12.6" customHeight="1" x14ac:dyDescent="0.3">
      <c r="A1135" s="181" t="s">
        <v>1053</v>
      </c>
      <c r="B1135" s="182" t="s">
        <v>1054</v>
      </c>
      <c r="C1135" s="190">
        <v>1748.05</v>
      </c>
      <c r="D1135" s="191">
        <v>1748.05</v>
      </c>
      <c r="E1135" s="185" t="s">
        <v>4541</v>
      </c>
      <c r="F1135" s="186" t="s">
        <v>3660</v>
      </c>
      <c r="G1135" s="83">
        <f>VLOOKUP(A1135,РАСЧЕТ!$A$3:$AW$828,49,0)</f>
        <v>3007.1299736799374</v>
      </c>
      <c r="H1135" s="193">
        <f t="shared" si="17"/>
        <v>1259.0799736799374</v>
      </c>
    </row>
    <row r="1136" spans="1:8" ht="12.6" customHeight="1" x14ac:dyDescent="0.3">
      <c r="A1136" s="181" t="s">
        <v>2287</v>
      </c>
      <c r="B1136" s="182" t="s">
        <v>2288</v>
      </c>
      <c r="C1136" s="190">
        <v>3410.21</v>
      </c>
      <c r="D1136" s="191">
        <v>3410.21</v>
      </c>
      <c r="E1136" s="185" t="s">
        <v>4541</v>
      </c>
      <c r="F1136" s="186" t="s">
        <v>3723</v>
      </c>
      <c r="G1136" s="83">
        <f>VLOOKUP(A1136,РАСЧЕТ!$A$3:$AW$828,49,0)</f>
        <v>5866.4894326827271</v>
      </c>
      <c r="H1136" s="193">
        <f t="shared" si="17"/>
        <v>2456.279432682727</v>
      </c>
    </row>
    <row r="1137" spans="1:8" ht="12.6" customHeight="1" x14ac:dyDescent="0.3">
      <c r="A1137" s="181" t="s">
        <v>758</v>
      </c>
      <c r="B1137" s="182" t="s">
        <v>759</v>
      </c>
      <c r="C1137" s="190">
        <v>2684.36</v>
      </c>
      <c r="D1137" s="191">
        <v>2684.36</v>
      </c>
      <c r="E1137" s="185" t="s">
        <v>4541</v>
      </c>
      <c r="F1137" s="186" t="s">
        <v>3661</v>
      </c>
      <c r="G1137" s="83">
        <f>VLOOKUP(A1137,РАСЧЕТ!$A$3:$AW$828,49,0)</f>
        <v>4617.8285836608366</v>
      </c>
      <c r="H1137" s="193">
        <f t="shared" si="17"/>
        <v>1933.4685836608364</v>
      </c>
    </row>
    <row r="1138" spans="1:8" ht="12.6" customHeight="1" x14ac:dyDescent="0.3">
      <c r="A1138" s="181" t="s">
        <v>2339</v>
      </c>
      <c r="B1138" s="182" t="s">
        <v>2340</v>
      </c>
      <c r="C1138" s="190">
        <v>2688.65</v>
      </c>
      <c r="D1138" s="191">
        <v>2688.65</v>
      </c>
      <c r="E1138" s="185" t="s">
        <v>4541</v>
      </c>
      <c r="F1138" s="186" t="s">
        <v>3662</v>
      </c>
      <c r="G1138" s="83">
        <f>VLOOKUP(A1138,РАСЧЕТ!$A$3:$AW$828,49,0)</f>
        <v>4228.9142666146081</v>
      </c>
      <c r="H1138" s="193">
        <f t="shared" si="17"/>
        <v>1540.264266614608</v>
      </c>
    </row>
    <row r="1139" spans="1:8" ht="12.6" customHeight="1" x14ac:dyDescent="0.3">
      <c r="A1139" s="181" t="s">
        <v>2449</v>
      </c>
      <c r="B1139" s="182" t="s">
        <v>2450</v>
      </c>
      <c r="C1139" s="190">
        <v>1748.05</v>
      </c>
      <c r="D1139" s="191">
        <v>1748.05</v>
      </c>
      <c r="E1139" s="185" t="s">
        <v>4541</v>
      </c>
      <c r="F1139" s="186" t="s">
        <v>3685</v>
      </c>
      <c r="G1139" s="83">
        <f>VLOOKUP(A1139,РАСЧЕТ!$A$3:$AW$828,49,0)</f>
        <v>4196.0665125949672</v>
      </c>
      <c r="H1139" s="193">
        <f t="shared" si="17"/>
        <v>2448.016512594967</v>
      </c>
    </row>
    <row r="1140" spans="1:8" ht="12.6" customHeight="1" x14ac:dyDescent="0.3">
      <c r="A1140" s="181" t="s">
        <v>1341</v>
      </c>
      <c r="B1140" s="182" t="s">
        <v>1342</v>
      </c>
      <c r="C1140" s="190">
        <v>3410.21</v>
      </c>
      <c r="D1140" s="191">
        <v>3410.21</v>
      </c>
      <c r="E1140" s="185" t="s">
        <v>4541</v>
      </c>
      <c r="F1140" s="186" t="s">
        <v>3686</v>
      </c>
      <c r="G1140" s="83">
        <f>VLOOKUP(A1140,РАСЧЕТ!$A$3:$AW$828,49,0)</f>
        <v>6890.4734489503271</v>
      </c>
      <c r="H1140" s="193">
        <f t="shared" si="17"/>
        <v>3480.2634489503271</v>
      </c>
    </row>
    <row r="1141" spans="1:8" ht="12.6" customHeight="1" x14ac:dyDescent="0.3">
      <c r="A1141" s="181" t="s">
        <v>1646</v>
      </c>
      <c r="B1141" s="182" t="s">
        <v>1647</v>
      </c>
      <c r="C1141" s="190">
        <v>2684.36</v>
      </c>
      <c r="D1141" s="191">
        <v>2684.36</v>
      </c>
      <c r="E1141" s="185" t="s">
        <v>4541</v>
      </c>
      <c r="F1141" s="186" t="s">
        <v>3687</v>
      </c>
      <c r="G1141" s="83">
        <f>VLOOKUP(A1141,РАСЧЕТ!$A$3:$AW$828,49,0)</f>
        <v>4617.8285836608366</v>
      </c>
      <c r="H1141" s="193">
        <f t="shared" si="17"/>
        <v>1933.4685836608364</v>
      </c>
    </row>
    <row r="1142" spans="1:8" ht="12.6" customHeight="1" x14ac:dyDescent="0.3">
      <c r="A1142" s="181" t="s">
        <v>1739</v>
      </c>
      <c r="B1142" s="182" t="s">
        <v>1740</v>
      </c>
      <c r="C1142" s="190">
        <v>2688.65</v>
      </c>
      <c r="D1142" s="191">
        <v>2688.65</v>
      </c>
      <c r="E1142" s="185" t="s">
        <v>4541</v>
      </c>
      <c r="F1142" s="186" t="s">
        <v>3688</v>
      </c>
      <c r="G1142" s="83">
        <f>VLOOKUP(A1142,РАСЧЕТ!$A$3:$AW$828,49,0)</f>
        <v>4625.2171093946945</v>
      </c>
      <c r="H1142" s="193">
        <f t="shared" si="17"/>
        <v>1936.5671093946944</v>
      </c>
    </row>
    <row r="1143" spans="1:8" ht="12.6" customHeight="1" x14ac:dyDescent="0.3">
      <c r="A1143" s="181" t="s">
        <v>1044</v>
      </c>
      <c r="B1143" s="182" t="s">
        <v>244</v>
      </c>
      <c r="C1143" s="190">
        <v>3118.15</v>
      </c>
      <c r="D1143" s="191">
        <v>3118.15</v>
      </c>
      <c r="E1143" s="185" t="s">
        <v>4541</v>
      </c>
      <c r="F1143" s="186" t="s">
        <v>3229</v>
      </c>
      <c r="G1143" s="83">
        <f>VLOOKUP(A1143,РАСЧЕТ!$A$3:$AW$828,49,0)</f>
        <v>2804.0626025572537</v>
      </c>
      <c r="H1143" s="193">
        <f t="shared" si="17"/>
        <v>-314.08739744274635</v>
      </c>
    </row>
    <row r="1144" spans="1:8" ht="12.6" customHeight="1" x14ac:dyDescent="0.3">
      <c r="A1144" s="181" t="s">
        <v>764</v>
      </c>
      <c r="B1144" s="182" t="s">
        <v>765</v>
      </c>
      <c r="C1144" s="190">
        <v>1748.05</v>
      </c>
      <c r="D1144" s="191">
        <v>1748.05</v>
      </c>
      <c r="E1144" s="185" t="s">
        <v>4541</v>
      </c>
      <c r="F1144" s="186" t="s">
        <v>3710</v>
      </c>
      <c r="G1144" s="83">
        <f>VLOOKUP(A1144,РАСЧЕТ!$A$3:$AW$828,49,0)</f>
        <v>4396.5638880095039</v>
      </c>
      <c r="H1144" s="193">
        <f t="shared" si="17"/>
        <v>2648.5138880095037</v>
      </c>
    </row>
    <row r="1145" spans="1:8" ht="12.6" customHeight="1" x14ac:dyDescent="0.3">
      <c r="A1145" s="181" t="s">
        <v>1075</v>
      </c>
      <c r="B1145" s="182" t="s">
        <v>1076</v>
      </c>
      <c r="C1145" s="190">
        <v>3410.21</v>
      </c>
      <c r="D1145" s="191">
        <v>3410.21</v>
      </c>
      <c r="E1145" s="185" t="s">
        <v>4541</v>
      </c>
      <c r="F1145" s="186" t="s">
        <v>3711</v>
      </c>
      <c r="G1145" s="83">
        <f>VLOOKUP(A1145,РАСЧЕТ!$A$3:$AW$828,49,0)</f>
        <v>3066.7020749730855</v>
      </c>
      <c r="H1145" s="193">
        <f t="shared" si="17"/>
        <v>-343.50792502691456</v>
      </c>
    </row>
    <row r="1146" spans="1:8" ht="12.6" customHeight="1" x14ac:dyDescent="0.3">
      <c r="A1146" s="181" t="s">
        <v>631</v>
      </c>
      <c r="B1146" s="182" t="s">
        <v>632</v>
      </c>
      <c r="C1146" s="190">
        <v>2684.36</v>
      </c>
      <c r="D1146" s="191">
        <v>2684.36</v>
      </c>
      <c r="E1146" s="185" t="s">
        <v>4541</v>
      </c>
      <c r="F1146" s="186" t="s">
        <v>3712</v>
      </c>
      <c r="G1146" s="83">
        <f>VLOOKUP(A1146,РАСЧЕТ!$A$3:$AW$828,49,0)</f>
        <v>2413.9657391160936</v>
      </c>
      <c r="H1146" s="193">
        <f t="shared" si="17"/>
        <v>-270.39426088390655</v>
      </c>
    </row>
    <row r="1147" spans="1:8" ht="12.6" customHeight="1" x14ac:dyDescent="0.3">
      <c r="A1147" s="181" t="s">
        <v>1343</v>
      </c>
      <c r="B1147" s="182" t="s">
        <v>1344</v>
      </c>
      <c r="C1147" s="190">
        <v>2688.65</v>
      </c>
      <c r="D1147" s="191">
        <v>2688.65</v>
      </c>
      <c r="E1147" s="185" t="s">
        <v>4541</v>
      </c>
      <c r="F1147" s="186" t="s">
        <v>3713</v>
      </c>
      <c r="G1147" s="83">
        <f>VLOOKUP(A1147,РАСЧЕТ!$A$3:$AW$828,49,0)</f>
        <v>6014.6628685210062</v>
      </c>
      <c r="H1147" s="193">
        <f t="shared" si="17"/>
        <v>3326.0128685210061</v>
      </c>
    </row>
    <row r="1148" spans="1:8" ht="12.6" customHeight="1" x14ac:dyDescent="0.3">
      <c r="A1148" s="181" t="s">
        <v>766</v>
      </c>
      <c r="B1148" s="182" t="s">
        <v>767</v>
      </c>
      <c r="C1148" s="190">
        <v>1748.05</v>
      </c>
      <c r="D1148" s="191">
        <v>1748.05</v>
      </c>
      <c r="E1148" s="185" t="s">
        <v>4541</v>
      </c>
      <c r="F1148" s="186" t="s">
        <v>3729</v>
      </c>
      <c r="G1148" s="83">
        <f>VLOOKUP(A1148,РАСЧЕТ!$A$3:$AW$828,49,0)</f>
        <v>3007.1299736799374</v>
      </c>
      <c r="H1148" s="193">
        <f t="shared" si="17"/>
        <v>1259.0799736799374</v>
      </c>
    </row>
    <row r="1149" spans="1:8" ht="12.6" customHeight="1" x14ac:dyDescent="0.3">
      <c r="A1149" s="181" t="s">
        <v>1303</v>
      </c>
      <c r="B1149" s="182" t="s">
        <v>1304</v>
      </c>
      <c r="C1149" s="190">
        <v>3410.21</v>
      </c>
      <c r="D1149" s="191">
        <v>3410.21</v>
      </c>
      <c r="E1149" s="185" t="s">
        <v>4541</v>
      </c>
      <c r="F1149" s="186" t="s">
        <v>3730</v>
      </c>
      <c r="G1149" s="83">
        <f>VLOOKUP(A1149,РАСЧЕТ!$A$3:$AW$828,49,0)</f>
        <v>5866.4894326827271</v>
      </c>
      <c r="H1149" s="193">
        <f t="shared" si="17"/>
        <v>2456.279432682727</v>
      </c>
    </row>
    <row r="1150" spans="1:8" ht="12.6" customHeight="1" x14ac:dyDescent="0.3">
      <c r="A1150" s="181" t="s">
        <v>604</v>
      </c>
      <c r="B1150" s="182" t="s">
        <v>605</v>
      </c>
      <c r="C1150" s="190">
        <v>2684.36</v>
      </c>
      <c r="D1150" s="191">
        <v>2684.36</v>
      </c>
      <c r="E1150" s="185" t="s">
        <v>4541</v>
      </c>
      <c r="F1150" s="186" t="s">
        <v>3731</v>
      </c>
      <c r="G1150" s="83">
        <f>VLOOKUP(A1150,РАСЧЕТ!$A$3:$AW$828,49,0)</f>
        <v>4617.8285836608366</v>
      </c>
      <c r="H1150" s="193">
        <f t="shared" si="17"/>
        <v>1933.4685836608364</v>
      </c>
    </row>
    <row r="1151" spans="1:8" ht="12.6" customHeight="1" x14ac:dyDescent="0.3">
      <c r="A1151" s="181" t="s">
        <v>1130</v>
      </c>
      <c r="B1151" s="182" t="s">
        <v>1131</v>
      </c>
      <c r="C1151" s="190">
        <v>2688.65</v>
      </c>
      <c r="D1151" s="191">
        <v>2688.65</v>
      </c>
      <c r="E1151" s="185" t="s">
        <v>4541</v>
      </c>
      <c r="F1151" s="186" t="s">
        <v>3732</v>
      </c>
      <c r="G1151" s="83">
        <f>VLOOKUP(A1151,РАСЧЕТ!$A$3:$AW$828,49,0)</f>
        <v>5566.2978586654199</v>
      </c>
      <c r="H1151" s="193">
        <f t="shared" si="17"/>
        <v>2877.6478586654198</v>
      </c>
    </row>
    <row r="1152" spans="1:8" ht="12.6" customHeight="1" x14ac:dyDescent="0.3">
      <c r="A1152" s="181" t="s">
        <v>2332</v>
      </c>
      <c r="B1152" s="182" t="s">
        <v>2333</v>
      </c>
      <c r="C1152" s="190">
        <v>1748.05</v>
      </c>
      <c r="D1152" s="191">
        <v>1748.05</v>
      </c>
      <c r="E1152" s="185" t="s">
        <v>4541</v>
      </c>
      <c r="F1152" s="186" t="s">
        <v>3756</v>
      </c>
      <c r="G1152" s="83">
        <f>VLOOKUP(A1152,РАСЧЕТ!$A$3:$AW$828,49,0)</f>
        <v>3007.1299736799374</v>
      </c>
      <c r="H1152" s="193">
        <f t="shared" si="17"/>
        <v>1259.0799736799374</v>
      </c>
    </row>
    <row r="1153" spans="1:8" ht="12.6" customHeight="1" x14ac:dyDescent="0.3">
      <c r="A1153" s="181" t="s">
        <v>878</v>
      </c>
      <c r="B1153" s="182" t="s">
        <v>879</v>
      </c>
      <c r="C1153" s="190">
        <v>3410.21</v>
      </c>
      <c r="D1153" s="191">
        <v>3410.21</v>
      </c>
      <c r="E1153" s="185" t="s">
        <v>4541</v>
      </c>
      <c r="F1153" s="186" t="s">
        <v>3739</v>
      </c>
      <c r="G1153" s="83">
        <f>VLOOKUP(A1153,РАСЧЕТ!$A$3:$AW$828,49,0)</f>
        <v>5866.4894326827271</v>
      </c>
      <c r="H1153" s="193">
        <f t="shared" ref="H1153:H1216" si="18">G1153-C1153</f>
        <v>2456.279432682727</v>
      </c>
    </row>
    <row r="1154" spans="1:8" ht="12.6" customHeight="1" x14ac:dyDescent="0.3">
      <c r="A1154" s="181" t="s">
        <v>1016</v>
      </c>
      <c r="B1154" s="182" t="s">
        <v>309</v>
      </c>
      <c r="C1154" s="190">
        <v>2452.4299999999998</v>
      </c>
      <c r="D1154" s="191">
        <v>2452.4299999999998</v>
      </c>
      <c r="E1154" s="185" t="s">
        <v>4541</v>
      </c>
      <c r="F1154" s="186" t="s">
        <v>3166</v>
      </c>
      <c r="G1154" s="83">
        <f>VLOOKUP(A1154,РАСЧЕТ!$A$3:$AW$828,49,0)</f>
        <v>4866.9466761879021</v>
      </c>
      <c r="H1154" s="193">
        <f t="shared" si="18"/>
        <v>2414.5166761879022</v>
      </c>
    </row>
    <row r="1155" spans="1:8" ht="12.6" customHeight="1" x14ac:dyDescent="0.3">
      <c r="A1155" s="181" t="s">
        <v>2560</v>
      </c>
      <c r="B1155" s="182" t="s">
        <v>1305</v>
      </c>
      <c r="C1155" s="190">
        <v>2684.36</v>
      </c>
      <c r="D1155" s="191">
        <v>2684.36</v>
      </c>
      <c r="E1155" s="185" t="s">
        <v>4541</v>
      </c>
      <c r="F1155" s="186" t="s">
        <v>3897</v>
      </c>
      <c r="G1155" s="83">
        <f>VLOOKUP(A1155,РАСЧЕТ!$A$3:$AW$828,49,0)</f>
        <v>4617.8285836608366</v>
      </c>
      <c r="H1155" s="193">
        <f t="shared" si="18"/>
        <v>1933.4685836608364</v>
      </c>
    </row>
    <row r="1156" spans="1:8" ht="12.6" customHeight="1" x14ac:dyDescent="0.3">
      <c r="A1156" s="181" t="s">
        <v>1047</v>
      </c>
      <c r="B1156" s="182" t="s">
        <v>1048</v>
      </c>
      <c r="C1156" s="190">
        <v>2688.65</v>
      </c>
      <c r="D1156" s="191">
        <v>2688.65</v>
      </c>
      <c r="E1156" s="185" t="s">
        <v>4541</v>
      </c>
      <c r="F1156" s="186" t="s">
        <v>3758</v>
      </c>
      <c r="G1156" s="83">
        <f>VLOOKUP(A1156,РАСЧЕТ!$A$3:$AW$828,49,0)</f>
        <v>4625.2171093946945</v>
      </c>
      <c r="H1156" s="193">
        <f t="shared" si="18"/>
        <v>1936.5671093946944</v>
      </c>
    </row>
    <row r="1157" spans="1:8" ht="12.6" customHeight="1" x14ac:dyDescent="0.3">
      <c r="A1157" s="181" t="s">
        <v>1905</v>
      </c>
      <c r="B1157" s="182" t="s">
        <v>1906</v>
      </c>
      <c r="C1157" s="190">
        <v>1748.05</v>
      </c>
      <c r="D1157" s="191">
        <v>1748.05</v>
      </c>
      <c r="E1157" s="185" t="s">
        <v>4541</v>
      </c>
      <c r="F1157" s="186" t="s">
        <v>3779</v>
      </c>
      <c r="G1157" s="83">
        <f>VLOOKUP(A1157,РАСЧЕТ!$A$3:$AW$828,49,0)</f>
        <v>3007.1299736799374</v>
      </c>
      <c r="H1157" s="193">
        <f t="shared" si="18"/>
        <v>1259.0799736799374</v>
      </c>
    </row>
    <row r="1158" spans="1:8" ht="12.6" customHeight="1" x14ac:dyDescent="0.3">
      <c r="A1158" s="181" t="s">
        <v>1972</v>
      </c>
      <c r="B1158" s="182" t="s">
        <v>1973</v>
      </c>
      <c r="C1158" s="190">
        <v>3410.21</v>
      </c>
      <c r="D1158" s="191">
        <v>3410.21</v>
      </c>
      <c r="E1158" s="185" t="s">
        <v>4541</v>
      </c>
      <c r="F1158" s="186" t="s">
        <v>3780</v>
      </c>
      <c r="G1158" s="83">
        <f>VLOOKUP(A1158,РАСЧЕТ!$A$3:$AW$828,49,0)</f>
        <v>5755.7905001757499</v>
      </c>
      <c r="H1158" s="193">
        <f t="shared" si="18"/>
        <v>2345.5805001757499</v>
      </c>
    </row>
    <row r="1159" spans="1:8" ht="12.6" customHeight="1" x14ac:dyDescent="0.3">
      <c r="A1159" s="181" t="s">
        <v>939</v>
      </c>
      <c r="B1159" s="182" t="s">
        <v>940</v>
      </c>
      <c r="C1159" s="190">
        <v>2684.36</v>
      </c>
      <c r="D1159" s="191">
        <v>2684.36</v>
      </c>
      <c r="E1159" s="185" t="s">
        <v>4541</v>
      </c>
      <c r="F1159" s="186" t="s">
        <v>3782</v>
      </c>
      <c r="G1159" s="83">
        <f>VLOOKUP(A1159,РАСЧЕТ!$A$3:$AW$828,49,0)</f>
        <v>4617.8285836608366</v>
      </c>
      <c r="H1159" s="193">
        <f t="shared" si="18"/>
        <v>1933.4685836608364</v>
      </c>
    </row>
    <row r="1160" spans="1:8" ht="12.6" customHeight="1" x14ac:dyDescent="0.3">
      <c r="A1160" s="181" t="s">
        <v>1953</v>
      </c>
      <c r="B1160" s="182" t="s">
        <v>1954</v>
      </c>
      <c r="C1160" s="190">
        <v>2688.65</v>
      </c>
      <c r="D1160" s="191">
        <v>2688.65</v>
      </c>
      <c r="E1160" s="185" t="s">
        <v>4541</v>
      </c>
      <c r="F1160" s="186" t="s">
        <v>3783</v>
      </c>
      <c r="G1160" s="83">
        <f>VLOOKUP(A1160,РАСЧЕТ!$A$3:$AW$828,49,0)</f>
        <v>4625.2171093946945</v>
      </c>
      <c r="H1160" s="193">
        <f t="shared" si="18"/>
        <v>1936.5671093946944</v>
      </c>
    </row>
    <row r="1161" spans="1:8" ht="12.6" customHeight="1" x14ac:dyDescent="0.3">
      <c r="A1161" s="181" t="s">
        <v>1017</v>
      </c>
      <c r="B1161" s="182" t="s">
        <v>1018</v>
      </c>
      <c r="C1161" s="190">
        <v>1748.05</v>
      </c>
      <c r="D1161" s="191">
        <v>1748.05</v>
      </c>
      <c r="E1161" s="185" t="s">
        <v>4541</v>
      </c>
      <c r="F1161" s="186" t="s">
        <v>3803</v>
      </c>
      <c r="G1161" s="83">
        <f>VLOOKUP(A1161,РАСЧЕТ!$A$3:$AW$828,49,0)</f>
        <v>3007.1299736799374</v>
      </c>
      <c r="H1161" s="193">
        <f t="shared" si="18"/>
        <v>1259.0799736799374</v>
      </c>
    </row>
    <row r="1162" spans="1:8" ht="12.6" customHeight="1" x14ac:dyDescent="0.3">
      <c r="A1162" s="181" t="s">
        <v>2477</v>
      </c>
      <c r="B1162" s="182" t="s">
        <v>2478</v>
      </c>
      <c r="C1162" s="190">
        <v>3410.21</v>
      </c>
      <c r="D1162" s="191">
        <v>3410.21</v>
      </c>
      <c r="E1162" s="185" t="s">
        <v>4541</v>
      </c>
      <c r="F1162" s="186" t="s">
        <v>3804</v>
      </c>
      <c r="G1162" s="83">
        <f>VLOOKUP(A1162,РАСЧЕТ!$A$3:$AW$828,49,0)</f>
        <v>3359.7367005789451</v>
      </c>
      <c r="H1162" s="193">
        <f t="shared" si="18"/>
        <v>-50.47329942105489</v>
      </c>
    </row>
    <row r="1163" spans="1:8" ht="12.6" customHeight="1" x14ac:dyDescent="0.3">
      <c r="A1163" s="181" t="s">
        <v>1033</v>
      </c>
      <c r="B1163" s="182" t="s">
        <v>1034</v>
      </c>
      <c r="C1163" s="190">
        <v>2684.36</v>
      </c>
      <c r="D1163" s="191">
        <v>2684.36</v>
      </c>
      <c r="E1163" s="185" t="s">
        <v>4541</v>
      </c>
      <c r="F1163" s="186" t="s">
        <v>3805</v>
      </c>
      <c r="G1163" s="83">
        <f>VLOOKUP(A1163,РАСЧЕТ!$A$3:$AW$828,49,0)</f>
        <v>4617.8285836608366</v>
      </c>
      <c r="H1163" s="193">
        <f t="shared" si="18"/>
        <v>1933.4685836608364</v>
      </c>
    </row>
    <row r="1164" spans="1:8" ht="12.6" customHeight="1" x14ac:dyDescent="0.3">
      <c r="A1164" s="181" t="s">
        <v>1040</v>
      </c>
      <c r="B1164" s="182" t="s">
        <v>1041</v>
      </c>
      <c r="C1164" s="190">
        <v>2688.65</v>
      </c>
      <c r="D1164" s="191">
        <v>2688.65</v>
      </c>
      <c r="E1164" s="185" t="s">
        <v>4541</v>
      </c>
      <c r="F1164" s="186" t="s">
        <v>3806</v>
      </c>
      <c r="G1164" s="83">
        <f>VLOOKUP(A1164,РАСЧЕТ!$A$3:$AW$828,49,0)</f>
        <v>4625.2171093946945</v>
      </c>
      <c r="H1164" s="193">
        <f t="shared" si="18"/>
        <v>1936.5671093946944</v>
      </c>
    </row>
    <row r="1165" spans="1:8" ht="12.6" customHeight="1" x14ac:dyDescent="0.3">
      <c r="A1165" s="181" t="s">
        <v>1308</v>
      </c>
      <c r="B1165" s="182" t="s">
        <v>351</v>
      </c>
      <c r="C1165" s="190">
        <v>1421.63</v>
      </c>
      <c r="D1165" s="191">
        <v>1421.63</v>
      </c>
      <c r="E1165" s="185" t="s">
        <v>4541</v>
      </c>
      <c r="F1165" s="186" t="s">
        <v>3230</v>
      </c>
      <c r="G1165" s="83">
        <f>VLOOKUP(A1165,РАСЧЕТ!$A$3:$AW$828,49,0)</f>
        <v>2445.6020179067791</v>
      </c>
      <c r="H1165" s="193">
        <f t="shared" si="18"/>
        <v>1023.972017906779</v>
      </c>
    </row>
    <row r="1166" spans="1:8" ht="12.6" customHeight="1" x14ac:dyDescent="0.3">
      <c r="A1166" s="181" t="s">
        <v>920</v>
      </c>
      <c r="B1166" s="182" t="s">
        <v>921</v>
      </c>
      <c r="C1166" s="183">
        <v>870.22</v>
      </c>
      <c r="D1166" s="184">
        <v>870.22</v>
      </c>
      <c r="E1166" s="185" t="s">
        <v>4541</v>
      </c>
      <c r="F1166" s="186" t="s">
        <v>3826</v>
      </c>
      <c r="G1166" s="83">
        <f>VLOOKUP(A1166,РАСЧЕТ!$A$3:$AW$828,49,0)</f>
        <v>1497.0106494954177</v>
      </c>
      <c r="H1166" s="193">
        <f t="shared" si="18"/>
        <v>626.79064949541771</v>
      </c>
    </row>
    <row r="1167" spans="1:8" ht="12.6" customHeight="1" x14ac:dyDescent="0.3">
      <c r="A1167" s="181" t="s">
        <v>3952</v>
      </c>
      <c r="B1167" s="182" t="s">
        <v>921</v>
      </c>
      <c r="C1167" s="190">
        <v>1582.21</v>
      </c>
      <c r="D1167" s="191">
        <v>1582.21</v>
      </c>
      <c r="E1167" s="185" t="s">
        <v>4561</v>
      </c>
      <c r="F1167" s="186" t="s">
        <v>4562</v>
      </c>
      <c r="G1167" s="83">
        <f>VLOOKUP(A1167,РАСЧЕТ!$A$3:$AW$828,49,0)</f>
        <v>2721.837544537123</v>
      </c>
      <c r="H1167" s="193">
        <f t="shared" si="18"/>
        <v>1139.627544537123</v>
      </c>
    </row>
    <row r="1168" spans="1:8" ht="12.6" customHeight="1" x14ac:dyDescent="0.3">
      <c r="A1168" s="181" t="s">
        <v>518</v>
      </c>
      <c r="B1168" s="182" t="s">
        <v>519</v>
      </c>
      <c r="C1168" s="190">
        <v>4625.6899999999996</v>
      </c>
      <c r="D1168" s="191">
        <v>4625.6899999999996</v>
      </c>
      <c r="E1168" s="185" t="s">
        <v>4541</v>
      </c>
      <c r="F1168" s="186" t="s">
        <v>3751</v>
      </c>
      <c r="G1168" s="83">
        <f>VLOOKUP(A1168,РАСЧЕТ!$A$3:$AW$828,49,0)</f>
        <v>11361.12676760545</v>
      </c>
      <c r="H1168" s="193">
        <f t="shared" si="18"/>
        <v>6735.4367676054508</v>
      </c>
    </row>
    <row r="1169" spans="1:8" ht="12.6" customHeight="1" x14ac:dyDescent="0.3">
      <c r="A1169" s="181" t="s">
        <v>3953</v>
      </c>
      <c r="B1169" s="182" t="s">
        <v>1093</v>
      </c>
      <c r="C1169" s="190">
        <v>3659.32</v>
      </c>
      <c r="D1169" s="191">
        <v>3659.32</v>
      </c>
      <c r="E1169" s="185" t="s">
        <v>4541</v>
      </c>
      <c r="F1169" s="186" t="s">
        <v>4563</v>
      </c>
      <c r="G1169" s="83">
        <f>VLOOKUP(A1169,РАСЧЕТ!$A$3:$AW$828,49,0)</f>
        <v>6295.0239252464535</v>
      </c>
      <c r="H1169" s="193">
        <f t="shared" si="18"/>
        <v>2635.7039252464533</v>
      </c>
    </row>
    <row r="1170" spans="1:8" ht="12.6" customHeight="1" x14ac:dyDescent="0.3">
      <c r="A1170" s="181" t="s">
        <v>2413</v>
      </c>
      <c r="B1170" s="182" t="s">
        <v>2414</v>
      </c>
      <c r="C1170" s="190">
        <v>3715.15</v>
      </c>
      <c r="D1170" s="191">
        <v>3715.15</v>
      </c>
      <c r="E1170" s="185" t="s">
        <v>4541</v>
      </c>
      <c r="F1170" s="186" t="s">
        <v>3827</v>
      </c>
      <c r="G1170" s="83">
        <f>VLOOKUP(A1170,РАСЧЕТ!$A$3:$AW$828,49,0)</f>
        <v>6391.0747597865984</v>
      </c>
      <c r="H1170" s="193">
        <f t="shared" si="18"/>
        <v>2675.9247597865983</v>
      </c>
    </row>
    <row r="1171" spans="1:8" ht="12.6" customHeight="1" x14ac:dyDescent="0.3">
      <c r="A1171" s="181" t="s">
        <v>2315</v>
      </c>
      <c r="B1171" s="182" t="s">
        <v>2316</v>
      </c>
      <c r="C1171" s="190">
        <v>3435.98</v>
      </c>
      <c r="D1171" s="191">
        <v>3435.98</v>
      </c>
      <c r="E1171" s="185" t="s">
        <v>4541</v>
      </c>
      <c r="F1171" s="186" t="s">
        <v>3754</v>
      </c>
      <c r="G1171" s="83">
        <f>VLOOKUP(A1171,РАСЧЕТ!$A$3:$AW$828,49,0)</f>
        <v>5910.820587085871</v>
      </c>
      <c r="H1171" s="193">
        <f t="shared" si="18"/>
        <v>2474.840587085871</v>
      </c>
    </row>
    <row r="1172" spans="1:8" ht="12.6" customHeight="1" x14ac:dyDescent="0.3">
      <c r="A1172" s="181" t="s">
        <v>1349</v>
      </c>
      <c r="B1172" s="182" t="s">
        <v>1350</v>
      </c>
      <c r="C1172" s="190">
        <v>2241.98</v>
      </c>
      <c r="D1172" s="191">
        <v>2241.98</v>
      </c>
      <c r="E1172" s="185" t="s">
        <v>4541</v>
      </c>
      <c r="F1172" s="186" t="s">
        <v>3357</v>
      </c>
      <c r="G1172" s="83">
        <f>VLOOKUP(A1172,РАСЧЕТ!$A$3:$AW$828,49,0)</f>
        <v>3856.8104330735309</v>
      </c>
      <c r="H1172" s="193">
        <f t="shared" si="18"/>
        <v>1614.8304330735309</v>
      </c>
    </row>
    <row r="1173" spans="1:8" ht="12.6" customHeight="1" x14ac:dyDescent="0.3">
      <c r="A1173" s="181" t="s">
        <v>2056</v>
      </c>
      <c r="B1173" s="182" t="s">
        <v>2057</v>
      </c>
      <c r="C1173" s="190">
        <v>2229.09</v>
      </c>
      <c r="D1173" s="191">
        <v>2229.09</v>
      </c>
      <c r="E1173" s="185" t="s">
        <v>4541</v>
      </c>
      <c r="F1173" s="186" t="s">
        <v>3358</v>
      </c>
      <c r="G1173" s="83">
        <f>VLOOKUP(A1173,РАСЧЕТ!$A$3:$AW$828,49,0)</f>
        <v>3546.844652950751</v>
      </c>
      <c r="H1173" s="193">
        <f t="shared" si="18"/>
        <v>1317.7546529507508</v>
      </c>
    </row>
    <row r="1174" spans="1:8" ht="12.6" customHeight="1" x14ac:dyDescent="0.3">
      <c r="A1174" s="181" t="s">
        <v>1023</v>
      </c>
      <c r="B1174" s="182" t="s">
        <v>1024</v>
      </c>
      <c r="C1174" s="190">
        <v>3178.28</v>
      </c>
      <c r="D1174" s="191">
        <v>3178.28</v>
      </c>
      <c r="E1174" s="185" t="s">
        <v>4541</v>
      </c>
      <c r="F1174" s="186" t="s">
        <v>3757</v>
      </c>
      <c r="G1174" s="83">
        <f>VLOOKUP(A1174,РАСЧЕТ!$A$3:$AW$828,49,0)</f>
        <v>5467.5090430544305</v>
      </c>
      <c r="H1174" s="193">
        <f t="shared" si="18"/>
        <v>2289.2290430544303</v>
      </c>
    </row>
    <row r="1175" spans="1:8" ht="12.6" customHeight="1" x14ac:dyDescent="0.3">
      <c r="A1175" s="181" t="s">
        <v>2425</v>
      </c>
      <c r="B1175" s="182" t="s">
        <v>2426</v>
      </c>
      <c r="C1175" s="190">
        <v>3367.26</v>
      </c>
      <c r="D1175" s="191">
        <v>3367.26</v>
      </c>
      <c r="E1175" s="185" t="s">
        <v>4541</v>
      </c>
      <c r="F1175" s="186" t="s">
        <v>3372</v>
      </c>
      <c r="G1175" s="83">
        <f>VLOOKUP(A1175,РАСЧЕТ!$A$3:$AW$828,49,0)</f>
        <v>5792.604175344155</v>
      </c>
      <c r="H1175" s="193">
        <f t="shared" si="18"/>
        <v>2425.3441753441548</v>
      </c>
    </row>
    <row r="1176" spans="1:8" ht="12.6" customHeight="1" x14ac:dyDescent="0.3">
      <c r="A1176" s="181" t="s">
        <v>793</v>
      </c>
      <c r="B1176" s="182" t="s">
        <v>794</v>
      </c>
      <c r="C1176" s="190">
        <v>2194.7399999999998</v>
      </c>
      <c r="D1176" s="191">
        <v>2194.7399999999998</v>
      </c>
      <c r="E1176" s="185" t="s">
        <v>4541</v>
      </c>
      <c r="F1176" s="186" t="s">
        <v>3373</v>
      </c>
      <c r="G1176" s="83">
        <f>VLOOKUP(A1176,РАСЧЕТ!$A$3:$AW$828,49,0)</f>
        <v>3775.5366500011</v>
      </c>
      <c r="H1176" s="193">
        <f t="shared" si="18"/>
        <v>1580.7966500011003</v>
      </c>
    </row>
    <row r="1177" spans="1:8" ht="12.6" customHeight="1" x14ac:dyDescent="0.3">
      <c r="A1177" s="181" t="s">
        <v>2545</v>
      </c>
      <c r="B1177" s="182" t="s">
        <v>245</v>
      </c>
      <c r="C1177" s="190">
        <v>3118.15</v>
      </c>
      <c r="D1177" s="191">
        <v>3118.15</v>
      </c>
      <c r="E1177" s="185" t="s">
        <v>4541</v>
      </c>
      <c r="F1177" s="186" t="s">
        <v>3110</v>
      </c>
      <c r="G1177" s="83">
        <f>VLOOKUP(A1177,РАСЧЕТ!$A$3:$AW$828,49,0)</f>
        <v>5364.0696827804277</v>
      </c>
      <c r="H1177" s="193">
        <f t="shared" si="18"/>
        <v>2245.9196827804276</v>
      </c>
    </row>
    <row r="1178" spans="1:8" ht="12.6" customHeight="1" x14ac:dyDescent="0.3">
      <c r="A1178" s="181" t="s">
        <v>2070</v>
      </c>
      <c r="B1178" s="182" t="s">
        <v>253</v>
      </c>
      <c r="C1178" s="190">
        <v>1421.63</v>
      </c>
      <c r="D1178" s="191">
        <v>1421.63</v>
      </c>
      <c r="E1178" s="185" t="s">
        <v>4541</v>
      </c>
      <c r="F1178" s="186" t="s">
        <v>3231</v>
      </c>
      <c r="G1178" s="83">
        <f>VLOOKUP(A1178,РАСЧЕТ!$A$3:$AW$828,49,0)</f>
        <v>2445.6020179067791</v>
      </c>
      <c r="H1178" s="193">
        <f t="shared" si="18"/>
        <v>1023.972017906779</v>
      </c>
    </row>
    <row r="1179" spans="1:8" ht="12.6" customHeight="1" x14ac:dyDescent="0.3">
      <c r="A1179" s="181" t="s">
        <v>1164</v>
      </c>
      <c r="B1179" s="182" t="s">
        <v>1165</v>
      </c>
      <c r="C1179" s="190">
        <v>2181.85</v>
      </c>
      <c r="D1179" s="191">
        <v>2181.85</v>
      </c>
      <c r="E1179" s="185" t="s">
        <v>4541</v>
      </c>
      <c r="F1179" s="186" t="s">
        <v>3374</v>
      </c>
      <c r="G1179" s="83">
        <f>VLOOKUP(A1179,РАСЧЕТ!$A$3:$AW$828,49,0)</f>
        <v>3753.3710727995276</v>
      </c>
      <c r="H1179" s="193">
        <f t="shared" si="18"/>
        <v>1571.5210727995277</v>
      </c>
    </row>
    <row r="1180" spans="1:8" ht="12.6" customHeight="1" x14ac:dyDescent="0.3">
      <c r="A1180" s="181" t="s">
        <v>1929</v>
      </c>
      <c r="B1180" s="182" t="s">
        <v>1930</v>
      </c>
      <c r="C1180" s="190">
        <v>3122.44</v>
      </c>
      <c r="D1180" s="191">
        <v>3122.44</v>
      </c>
      <c r="E1180" s="185" t="s">
        <v>4541</v>
      </c>
      <c r="F1180" s="186" t="s">
        <v>3375</v>
      </c>
      <c r="G1180" s="83">
        <f>VLOOKUP(A1180,РАСЧЕТ!$A$3:$AW$828,49,0)</f>
        <v>5371.4582085142856</v>
      </c>
      <c r="H1180" s="193">
        <f t="shared" si="18"/>
        <v>2249.0182085142856</v>
      </c>
    </row>
    <row r="1181" spans="1:8" ht="12.6" customHeight="1" x14ac:dyDescent="0.3">
      <c r="A1181" s="181" t="s">
        <v>2437</v>
      </c>
      <c r="B1181" s="182" t="s">
        <v>2438</v>
      </c>
      <c r="C1181" s="190">
        <v>3367.26</v>
      </c>
      <c r="D1181" s="191">
        <v>3367.26</v>
      </c>
      <c r="E1181" s="185" t="s">
        <v>4541</v>
      </c>
      <c r="F1181" s="186" t="s">
        <v>3392</v>
      </c>
      <c r="G1181" s="83">
        <f>VLOOKUP(A1181,РАСЧЕТ!$A$3:$AW$828,49,0)</f>
        <v>5792.604175344155</v>
      </c>
      <c r="H1181" s="193">
        <f t="shared" si="18"/>
        <v>2425.3441753441548</v>
      </c>
    </row>
    <row r="1182" spans="1:8" ht="12.6" customHeight="1" x14ac:dyDescent="0.3">
      <c r="A1182" s="181" t="s">
        <v>1322</v>
      </c>
      <c r="B1182" s="182" t="s">
        <v>1323</v>
      </c>
      <c r="C1182" s="190">
        <v>2194.7399999999998</v>
      </c>
      <c r="D1182" s="191">
        <v>2194.7399999999998</v>
      </c>
      <c r="E1182" s="185" t="s">
        <v>4541</v>
      </c>
      <c r="F1182" s="186" t="s">
        <v>3393</v>
      </c>
      <c r="G1182" s="83">
        <f>VLOOKUP(A1182,РАСЧЕТ!$A$3:$AW$828,49,0)</f>
        <v>1973.6583883013182</v>
      </c>
      <c r="H1182" s="193">
        <f t="shared" si="18"/>
        <v>-221.08161169868163</v>
      </c>
    </row>
    <row r="1183" spans="1:8" ht="12.6" customHeight="1" x14ac:dyDescent="0.3">
      <c r="A1183" s="181" t="s">
        <v>2431</v>
      </c>
      <c r="B1183" s="182" t="s">
        <v>2432</v>
      </c>
      <c r="C1183" s="190">
        <v>2181.85</v>
      </c>
      <c r="D1183" s="191">
        <v>2181.85</v>
      </c>
      <c r="E1183" s="185" t="s">
        <v>4541</v>
      </c>
      <c r="F1183" s="186" t="s">
        <v>3394</v>
      </c>
      <c r="G1183" s="83">
        <f>VLOOKUP(A1183,РАСЧЕТ!$A$3:$AW$828,49,0)</f>
        <v>3753.3710727995276</v>
      </c>
      <c r="H1183" s="193">
        <f t="shared" si="18"/>
        <v>1571.5210727995277</v>
      </c>
    </row>
    <row r="1184" spans="1:8" ht="12.6" customHeight="1" x14ac:dyDescent="0.3">
      <c r="A1184" s="181" t="s">
        <v>2096</v>
      </c>
      <c r="B1184" s="182" t="s">
        <v>2097</v>
      </c>
      <c r="C1184" s="190">
        <v>3122.44</v>
      </c>
      <c r="D1184" s="191">
        <v>3122.44</v>
      </c>
      <c r="E1184" s="185" t="s">
        <v>4541</v>
      </c>
      <c r="F1184" s="186" t="s">
        <v>3395</v>
      </c>
      <c r="G1184" s="83">
        <f>VLOOKUP(A1184,РАСЧЕТ!$A$3:$AW$828,49,0)</f>
        <v>5371.4582085142856</v>
      </c>
      <c r="H1184" s="193">
        <f t="shared" si="18"/>
        <v>2249.0182085142856</v>
      </c>
    </row>
    <row r="1185" spans="1:8" ht="12.6" customHeight="1" x14ac:dyDescent="0.3">
      <c r="A1185" s="181" t="s">
        <v>778</v>
      </c>
      <c r="B1185" s="182" t="s">
        <v>779</v>
      </c>
      <c r="C1185" s="190">
        <v>3367.26</v>
      </c>
      <c r="D1185" s="191">
        <v>3367.26</v>
      </c>
      <c r="E1185" s="185" t="s">
        <v>4541</v>
      </c>
      <c r="F1185" s="186" t="s">
        <v>3413</v>
      </c>
      <c r="G1185" s="83">
        <f>VLOOKUP(A1185,РАСЧЕТ!$A$3:$AW$828,49,0)</f>
        <v>5583.8693427171474</v>
      </c>
      <c r="H1185" s="193">
        <f t="shared" si="18"/>
        <v>2216.6093427171472</v>
      </c>
    </row>
    <row r="1186" spans="1:8" ht="12.6" customHeight="1" x14ac:dyDescent="0.3">
      <c r="A1186" s="181" t="s">
        <v>2514</v>
      </c>
      <c r="B1186" s="182" t="s">
        <v>2515</v>
      </c>
      <c r="C1186" s="190">
        <v>2194.7399999999998</v>
      </c>
      <c r="D1186" s="191">
        <v>2194.7399999999998</v>
      </c>
      <c r="E1186" s="185" t="s">
        <v>4541</v>
      </c>
      <c r="F1186" s="186" t="s">
        <v>3414</v>
      </c>
      <c r="G1186" s="83">
        <f>VLOOKUP(A1186,РАСЧЕТ!$A$3:$AW$828,49,0)</f>
        <v>4429.2004201639711</v>
      </c>
      <c r="H1186" s="193">
        <f t="shared" si="18"/>
        <v>2234.4604201639713</v>
      </c>
    </row>
    <row r="1187" spans="1:8" ht="12.6" customHeight="1" x14ac:dyDescent="0.3">
      <c r="A1187" s="181" t="s">
        <v>2584</v>
      </c>
      <c r="B1187" s="182" t="s">
        <v>2077</v>
      </c>
      <c r="C1187" s="190">
        <v>2181.85</v>
      </c>
      <c r="D1187" s="191">
        <v>2181.85</v>
      </c>
      <c r="E1187" s="185" t="s">
        <v>4541</v>
      </c>
      <c r="F1187" s="186" t="s">
        <v>3901</v>
      </c>
      <c r="G1187" s="83">
        <f>VLOOKUP(A1187,РАСЧЕТ!$A$3:$AW$828,49,0)</f>
        <v>5080.797010987375</v>
      </c>
      <c r="H1187" s="193">
        <f t="shared" si="18"/>
        <v>2898.9470109873751</v>
      </c>
    </row>
    <row r="1188" spans="1:8" ht="12.6" customHeight="1" x14ac:dyDescent="0.3">
      <c r="A1188" s="181" t="s">
        <v>795</v>
      </c>
      <c r="B1188" s="182" t="s">
        <v>796</v>
      </c>
      <c r="C1188" s="190">
        <v>3122.44</v>
      </c>
      <c r="D1188" s="191">
        <v>3122.44</v>
      </c>
      <c r="E1188" s="185" t="s">
        <v>4541</v>
      </c>
      <c r="F1188" s="186" t="s">
        <v>3417</v>
      </c>
      <c r="G1188" s="83">
        <f>VLOOKUP(A1188,РАСЧЕТ!$A$3:$AW$828,49,0)</f>
        <v>5371.4582085142856</v>
      </c>
      <c r="H1188" s="193">
        <f t="shared" si="18"/>
        <v>2249.0182085142856</v>
      </c>
    </row>
    <row r="1189" spans="1:8" ht="12.6" customHeight="1" x14ac:dyDescent="0.3">
      <c r="A1189" s="181" t="s">
        <v>712</v>
      </c>
      <c r="B1189" s="182" t="s">
        <v>310</v>
      </c>
      <c r="C1189" s="190">
        <v>1576.25</v>
      </c>
      <c r="D1189" s="191">
        <v>1576.25</v>
      </c>
      <c r="E1189" s="185" t="s">
        <v>4541</v>
      </c>
      <c r="F1189" s="186" t="s">
        <v>3232</v>
      </c>
      <c r="G1189" s="83">
        <f>VLOOKUP(A1189,РАСЧЕТ!$A$3:$AW$828,49,0)</f>
        <v>3717.6923296219015</v>
      </c>
      <c r="H1189" s="193">
        <f t="shared" si="18"/>
        <v>2141.4423296219015</v>
      </c>
    </row>
    <row r="1190" spans="1:8" ht="12.6" customHeight="1" x14ac:dyDescent="0.3">
      <c r="A1190" s="181" t="s">
        <v>991</v>
      </c>
      <c r="B1190" s="182" t="s">
        <v>992</v>
      </c>
      <c r="C1190" s="190">
        <v>3367.26</v>
      </c>
      <c r="D1190" s="191">
        <v>3367.26</v>
      </c>
      <c r="E1190" s="185" t="s">
        <v>4541</v>
      </c>
      <c r="F1190" s="186" t="s">
        <v>3439</v>
      </c>
      <c r="G1190" s="83">
        <f>VLOOKUP(A1190,РАСЧЕТ!$A$3:$AW$828,49,0)</f>
        <v>8689.375393780776</v>
      </c>
      <c r="H1190" s="193">
        <f t="shared" si="18"/>
        <v>5322.1153937807758</v>
      </c>
    </row>
    <row r="1191" spans="1:8" ht="12.6" customHeight="1" x14ac:dyDescent="0.3">
      <c r="A1191" s="181" t="s">
        <v>914</v>
      </c>
      <c r="B1191" s="182" t="s">
        <v>915</v>
      </c>
      <c r="C1191" s="190">
        <v>2194.7399999999998</v>
      </c>
      <c r="D1191" s="191">
        <v>2194.7399999999998</v>
      </c>
      <c r="E1191" s="185" t="s">
        <v>4541</v>
      </c>
      <c r="F1191" s="186" t="s">
        <v>3440</v>
      </c>
      <c r="G1191" s="83">
        <f>VLOOKUP(A1191,РАСЧЕТ!$A$3:$AW$828,49,0)</f>
        <v>3775.5366500011</v>
      </c>
      <c r="H1191" s="193">
        <f t="shared" si="18"/>
        <v>1580.7966500011003</v>
      </c>
    </row>
    <row r="1192" spans="1:8" ht="12.6" customHeight="1" x14ac:dyDescent="0.3">
      <c r="A1192" s="181" t="s">
        <v>1085</v>
      </c>
      <c r="B1192" s="182" t="s">
        <v>1086</v>
      </c>
      <c r="C1192" s="190">
        <v>2181.85</v>
      </c>
      <c r="D1192" s="191">
        <v>2181.85</v>
      </c>
      <c r="E1192" s="185" t="s">
        <v>4541</v>
      </c>
      <c r="F1192" s="186" t="s">
        <v>3442</v>
      </c>
      <c r="G1192" s="83">
        <f>VLOOKUP(A1192,РАСЧЕТ!$A$3:$AW$828,49,0)</f>
        <v>3753.3710727995276</v>
      </c>
      <c r="H1192" s="193">
        <f t="shared" si="18"/>
        <v>1571.5210727995277</v>
      </c>
    </row>
    <row r="1193" spans="1:8" ht="12.6" customHeight="1" x14ac:dyDescent="0.3">
      <c r="A1193" s="181" t="s">
        <v>2207</v>
      </c>
      <c r="B1193" s="182" t="s">
        <v>2208</v>
      </c>
      <c r="C1193" s="190">
        <v>3122.44</v>
      </c>
      <c r="D1193" s="191">
        <v>3122.44</v>
      </c>
      <c r="E1193" s="185" t="s">
        <v>4541</v>
      </c>
      <c r="F1193" s="186" t="s">
        <v>3770</v>
      </c>
      <c r="G1193" s="83">
        <f>VLOOKUP(A1193,РАСЧЕТ!$A$3:$AW$828,49,0)</f>
        <v>4948.39967537965</v>
      </c>
      <c r="H1193" s="193">
        <f t="shared" si="18"/>
        <v>1825.95967537965</v>
      </c>
    </row>
    <row r="1194" spans="1:8" ht="12.6" customHeight="1" x14ac:dyDescent="0.3">
      <c r="A1194" s="181" t="s">
        <v>1359</v>
      </c>
      <c r="B1194" s="182" t="s">
        <v>1360</v>
      </c>
      <c r="C1194" s="190">
        <v>3367.26</v>
      </c>
      <c r="D1194" s="191">
        <v>3367.26</v>
      </c>
      <c r="E1194" s="185" t="s">
        <v>4541</v>
      </c>
      <c r="F1194" s="186" t="s">
        <v>3771</v>
      </c>
      <c r="G1194" s="83">
        <f>VLOOKUP(A1194,РАСЧЕТ!$A$3:$AW$828,49,0)</f>
        <v>6470.6846570506796</v>
      </c>
      <c r="H1194" s="193">
        <f t="shared" si="18"/>
        <v>3103.4246570506793</v>
      </c>
    </row>
    <row r="1195" spans="1:8" ht="12.6" customHeight="1" x14ac:dyDescent="0.3">
      <c r="A1195" s="181" t="s">
        <v>2031</v>
      </c>
      <c r="B1195" s="182" t="s">
        <v>2032</v>
      </c>
      <c r="C1195" s="190">
        <v>2194.7399999999998</v>
      </c>
      <c r="D1195" s="191">
        <v>2194.7399999999998</v>
      </c>
      <c r="E1195" s="185" t="s">
        <v>4541</v>
      </c>
      <c r="F1195" s="186" t="s">
        <v>3465</v>
      </c>
      <c r="G1195" s="83">
        <f>VLOOKUP(A1195,РАСЧЕТ!$A$3:$AW$828,49,0)</f>
        <v>1973.6583883013182</v>
      </c>
      <c r="H1195" s="193">
        <f t="shared" si="18"/>
        <v>-221.08161169868163</v>
      </c>
    </row>
    <row r="1196" spans="1:8" ht="12.6" customHeight="1" x14ac:dyDescent="0.3">
      <c r="A1196" s="181" t="s">
        <v>1448</v>
      </c>
      <c r="B1196" s="182" t="s">
        <v>1449</v>
      </c>
      <c r="C1196" s="190">
        <v>2181.85</v>
      </c>
      <c r="D1196" s="191">
        <v>2181.85</v>
      </c>
      <c r="E1196" s="185" t="s">
        <v>4541</v>
      </c>
      <c r="F1196" s="186" t="s">
        <v>3466</v>
      </c>
      <c r="G1196" s="83">
        <f>VLOOKUP(A1196,РАСЧЕТ!$A$3:$AW$828,49,0)</f>
        <v>3753.3710727995276</v>
      </c>
      <c r="H1196" s="193">
        <f t="shared" si="18"/>
        <v>1571.5210727995277</v>
      </c>
    </row>
    <row r="1197" spans="1:8" ht="12.6" customHeight="1" x14ac:dyDescent="0.3">
      <c r="A1197" s="181" t="s">
        <v>1367</v>
      </c>
      <c r="B1197" s="182" t="s">
        <v>1368</v>
      </c>
      <c r="C1197" s="190">
        <v>3122.44</v>
      </c>
      <c r="D1197" s="191">
        <v>3122.44</v>
      </c>
      <c r="E1197" s="185" t="s">
        <v>4541</v>
      </c>
      <c r="F1197" s="186" t="s">
        <v>3468</v>
      </c>
      <c r="G1197" s="83">
        <f>VLOOKUP(A1197,РАСЧЕТ!$A$3:$AW$828,49,0)</f>
        <v>7607.7439844493892</v>
      </c>
      <c r="H1197" s="193">
        <f t="shared" si="18"/>
        <v>4485.3039844493887</v>
      </c>
    </row>
    <row r="1198" spans="1:8" ht="12.6" customHeight="1" x14ac:dyDescent="0.3">
      <c r="A1198" s="181" t="s">
        <v>1369</v>
      </c>
      <c r="B1198" s="182" t="s">
        <v>1370</v>
      </c>
      <c r="C1198" s="190">
        <v>3367.26</v>
      </c>
      <c r="D1198" s="191">
        <v>3367.26</v>
      </c>
      <c r="E1198" s="185" t="s">
        <v>4541</v>
      </c>
      <c r="F1198" s="186" t="s">
        <v>3777</v>
      </c>
      <c r="G1198" s="83">
        <f>VLOOKUP(A1198,РАСЧЕТ!$A$3:$AW$828,49,0)</f>
        <v>8213.4695356539632</v>
      </c>
      <c r="H1198" s="193">
        <f t="shared" si="18"/>
        <v>4846.209535653963</v>
      </c>
    </row>
    <row r="1199" spans="1:8" ht="12.6" customHeight="1" x14ac:dyDescent="0.3">
      <c r="A1199" s="181" t="s">
        <v>2439</v>
      </c>
      <c r="B1199" s="182" t="s">
        <v>2440</v>
      </c>
      <c r="C1199" s="190">
        <v>2194.7399999999998</v>
      </c>
      <c r="D1199" s="191">
        <v>2194.7399999999998</v>
      </c>
      <c r="E1199" s="185" t="s">
        <v>4541</v>
      </c>
      <c r="F1199" s="186" t="s">
        <v>3493</v>
      </c>
      <c r="G1199" s="83">
        <f>VLOOKUP(A1199,РАСЧЕТ!$A$3:$AW$828,49,0)</f>
        <v>4998.7451624129608</v>
      </c>
      <c r="H1199" s="193">
        <f t="shared" si="18"/>
        <v>2804.005162412961</v>
      </c>
    </row>
    <row r="1200" spans="1:8" ht="12.6" customHeight="1" x14ac:dyDescent="0.3">
      <c r="A1200" s="181" t="s">
        <v>2213</v>
      </c>
      <c r="B1200" s="182" t="s">
        <v>225</v>
      </c>
      <c r="C1200" s="190">
        <v>3367.26</v>
      </c>
      <c r="D1200" s="191">
        <v>3367.26</v>
      </c>
      <c r="E1200" s="185" t="s">
        <v>4541</v>
      </c>
      <c r="F1200" s="186" t="s">
        <v>3234</v>
      </c>
      <c r="G1200" s="83">
        <f>VLOOKUP(A1200,РАСЧЕТ!$A$3:$AW$828,49,0)</f>
        <v>6491.6157017368159</v>
      </c>
      <c r="H1200" s="193">
        <f t="shared" si="18"/>
        <v>3124.3557017368157</v>
      </c>
    </row>
    <row r="1201" spans="1:8" ht="12.6" customHeight="1" x14ac:dyDescent="0.3">
      <c r="A1201" s="181" t="s">
        <v>1422</v>
      </c>
      <c r="B1201" s="182" t="s">
        <v>1423</v>
      </c>
      <c r="C1201" s="190">
        <v>2181.85</v>
      </c>
      <c r="D1201" s="191">
        <v>2181.85</v>
      </c>
      <c r="E1201" s="185" t="s">
        <v>4541</v>
      </c>
      <c r="F1201" s="186" t="s">
        <v>3494</v>
      </c>
      <c r="G1201" s="83">
        <f>VLOOKUP(A1201,РАСЧЕТ!$A$3:$AW$828,49,0)</f>
        <v>3753.3710727995276</v>
      </c>
      <c r="H1201" s="193">
        <f t="shared" si="18"/>
        <v>1571.5210727995277</v>
      </c>
    </row>
    <row r="1202" spans="1:8" ht="12.6" customHeight="1" x14ac:dyDescent="0.3">
      <c r="A1202" s="181" t="s">
        <v>513</v>
      </c>
      <c r="B1202" s="182" t="s">
        <v>514</v>
      </c>
      <c r="C1202" s="190">
        <v>3122.44</v>
      </c>
      <c r="D1202" s="191">
        <v>3122.44</v>
      </c>
      <c r="E1202" s="185" t="s">
        <v>4541</v>
      </c>
      <c r="F1202" s="186" t="s">
        <v>3781</v>
      </c>
      <c r="G1202" s="83">
        <f>VLOOKUP(A1202,РАСЧЕТ!$A$3:$AW$828,49,0)</f>
        <v>5788.9463646175172</v>
      </c>
      <c r="H1202" s="193">
        <f t="shared" si="18"/>
        <v>2666.5063646175172</v>
      </c>
    </row>
    <row r="1203" spans="1:8" ht="12.6" customHeight="1" x14ac:dyDescent="0.3">
      <c r="A1203" s="181" t="s">
        <v>784</v>
      </c>
      <c r="B1203" s="182" t="s">
        <v>785</v>
      </c>
      <c r="C1203" s="190">
        <v>3367.26</v>
      </c>
      <c r="D1203" s="191">
        <v>3367.26</v>
      </c>
      <c r="E1203" s="185" t="s">
        <v>4541</v>
      </c>
      <c r="F1203" s="186" t="s">
        <v>3516</v>
      </c>
      <c r="G1203" s="83">
        <f>VLOOKUP(A1203,РАСЧЕТ!$A$3:$AW$828,49,0)</f>
        <v>5792.604175344155</v>
      </c>
      <c r="H1203" s="193">
        <f t="shared" si="18"/>
        <v>2425.3441753441548</v>
      </c>
    </row>
    <row r="1204" spans="1:8" ht="12.6" customHeight="1" x14ac:dyDescent="0.3">
      <c r="A1204" s="181" t="s">
        <v>1988</v>
      </c>
      <c r="B1204" s="182" t="s">
        <v>1989</v>
      </c>
      <c r="C1204" s="190">
        <v>2194.7399999999998</v>
      </c>
      <c r="D1204" s="191">
        <v>2194.7399999999998</v>
      </c>
      <c r="E1204" s="185" t="s">
        <v>4541</v>
      </c>
      <c r="F1204" s="186" t="s">
        <v>3517</v>
      </c>
      <c r="G1204" s="83">
        <f>VLOOKUP(A1204,РАСЧЕТ!$A$3:$AW$828,49,0)</f>
        <v>2719.4645594861636</v>
      </c>
      <c r="H1204" s="193">
        <f t="shared" si="18"/>
        <v>524.7245594861638</v>
      </c>
    </row>
    <row r="1205" spans="1:8" ht="12.6" customHeight="1" x14ac:dyDescent="0.3">
      <c r="A1205" s="181" t="s">
        <v>1858</v>
      </c>
      <c r="B1205" s="182" t="s">
        <v>1859</v>
      </c>
      <c r="C1205" s="190">
        <v>2181.85</v>
      </c>
      <c r="D1205" s="191">
        <v>2181.85</v>
      </c>
      <c r="E1205" s="185" t="s">
        <v>4541</v>
      </c>
      <c r="F1205" s="186" t="s">
        <v>3518</v>
      </c>
      <c r="G1205" s="83">
        <f>VLOOKUP(A1205,РАСЧЕТ!$A$3:$AW$828,49,0)</f>
        <v>4581.7568403127316</v>
      </c>
      <c r="H1205" s="193">
        <f t="shared" si="18"/>
        <v>2399.9068403127317</v>
      </c>
    </row>
    <row r="1206" spans="1:8" ht="12.6" customHeight="1" x14ac:dyDescent="0.3">
      <c r="A1206" s="181" t="s">
        <v>2033</v>
      </c>
      <c r="B1206" s="182" t="s">
        <v>2034</v>
      </c>
      <c r="C1206" s="190">
        <v>3122.44</v>
      </c>
      <c r="D1206" s="191">
        <v>3122.44</v>
      </c>
      <c r="E1206" s="185" t="s">
        <v>4541</v>
      </c>
      <c r="F1206" s="186" t="s">
        <v>3519</v>
      </c>
      <c r="G1206" s="83">
        <f>VLOOKUP(A1206,РАСЧЕТ!$A$3:$AW$828,49,0)</f>
        <v>5371.4582085142856</v>
      </c>
      <c r="H1206" s="193">
        <f t="shared" si="18"/>
        <v>2249.0182085142856</v>
      </c>
    </row>
    <row r="1207" spans="1:8" ht="12.6" customHeight="1" x14ac:dyDescent="0.3">
      <c r="A1207" s="181" t="s">
        <v>1860</v>
      </c>
      <c r="B1207" s="182" t="s">
        <v>1861</v>
      </c>
      <c r="C1207" s="190">
        <v>3367.26</v>
      </c>
      <c r="D1207" s="191">
        <v>3367.26</v>
      </c>
      <c r="E1207" s="185" t="s">
        <v>4541</v>
      </c>
      <c r="F1207" s="186" t="s">
        <v>3544</v>
      </c>
      <c r="G1207" s="83">
        <f>VLOOKUP(A1207,РАСЧЕТ!$A$3:$AW$828,49,0)</f>
        <v>8227.7907767550041</v>
      </c>
      <c r="H1207" s="193">
        <f t="shared" si="18"/>
        <v>4860.5307767550039</v>
      </c>
    </row>
    <row r="1208" spans="1:8" ht="12.6" customHeight="1" x14ac:dyDescent="0.3">
      <c r="A1208" s="181" t="s">
        <v>2273</v>
      </c>
      <c r="B1208" s="182" t="s">
        <v>2274</v>
      </c>
      <c r="C1208" s="190">
        <v>2194.7399999999998</v>
      </c>
      <c r="D1208" s="191">
        <v>2194.7399999999998</v>
      </c>
      <c r="E1208" s="185" t="s">
        <v>4541</v>
      </c>
      <c r="F1208" s="186" t="s">
        <v>3787</v>
      </c>
      <c r="G1208" s="83">
        <f>VLOOKUP(A1208,РАСЧЕТ!$A$3:$AW$828,49,0)</f>
        <v>3775.5366500011</v>
      </c>
      <c r="H1208" s="193">
        <f t="shared" si="18"/>
        <v>1580.7966500011003</v>
      </c>
    </row>
    <row r="1209" spans="1:8" ht="12.6" customHeight="1" x14ac:dyDescent="0.3">
      <c r="A1209" s="181" t="s">
        <v>543</v>
      </c>
      <c r="B1209" s="182" t="s">
        <v>544</v>
      </c>
      <c r="C1209" s="190">
        <v>2181.85</v>
      </c>
      <c r="D1209" s="191">
        <v>2181.85</v>
      </c>
      <c r="E1209" s="185" t="s">
        <v>4541</v>
      </c>
      <c r="F1209" s="186" t="s">
        <v>3545</v>
      </c>
      <c r="G1209" s="83">
        <f>VLOOKUP(A1209,РАСЧЕТ!$A$3:$AW$828,49,0)</f>
        <v>3753.3710727995276</v>
      </c>
      <c r="H1209" s="193">
        <f t="shared" si="18"/>
        <v>1571.5210727995277</v>
      </c>
    </row>
    <row r="1210" spans="1:8" ht="12.6" customHeight="1" x14ac:dyDescent="0.3">
      <c r="A1210" s="181" t="s">
        <v>2606</v>
      </c>
      <c r="B1210" s="182" t="s">
        <v>1107</v>
      </c>
      <c r="C1210" s="190">
        <v>3122.44</v>
      </c>
      <c r="D1210" s="191">
        <v>3122.44</v>
      </c>
      <c r="E1210" s="185" t="s">
        <v>4541</v>
      </c>
      <c r="F1210" s="186" t="s">
        <v>3893</v>
      </c>
      <c r="G1210" s="83">
        <f>VLOOKUP(A1210,РАСЧЕТ!$A$3:$AW$828,49,0)</f>
        <v>2807.9249477398403</v>
      </c>
      <c r="H1210" s="193">
        <f t="shared" si="18"/>
        <v>-314.51505226015979</v>
      </c>
    </row>
    <row r="1211" spans="1:8" ht="12.6" customHeight="1" x14ac:dyDescent="0.3">
      <c r="A1211" s="181" t="s">
        <v>1170</v>
      </c>
      <c r="B1211" s="182" t="s">
        <v>297</v>
      </c>
      <c r="C1211" s="190">
        <v>3118.15</v>
      </c>
      <c r="D1211" s="191">
        <v>3118.15</v>
      </c>
      <c r="E1211" s="185" t="s">
        <v>4541</v>
      </c>
      <c r="F1211" s="186" t="s">
        <v>3239</v>
      </c>
      <c r="G1211" s="83">
        <f>VLOOKUP(A1211,РАСЧЕТ!$A$3:$AW$828,49,0)</f>
        <v>8151.3937028988103</v>
      </c>
      <c r="H1211" s="193">
        <f t="shared" si="18"/>
        <v>5033.2437028988097</v>
      </c>
    </row>
    <row r="1212" spans="1:8" ht="12.6" customHeight="1" x14ac:dyDescent="0.3">
      <c r="A1212" s="181" t="s">
        <v>1817</v>
      </c>
      <c r="B1212" s="182" t="s">
        <v>1818</v>
      </c>
      <c r="C1212" s="190">
        <v>3367.26</v>
      </c>
      <c r="D1212" s="191">
        <v>3367.26</v>
      </c>
      <c r="E1212" s="185" t="s">
        <v>4541</v>
      </c>
      <c r="F1212" s="186" t="s">
        <v>3567</v>
      </c>
      <c r="G1212" s="83">
        <f>VLOOKUP(A1212,РАСЧЕТ!$A$3:$AW$828,49,0)</f>
        <v>3028.078623147228</v>
      </c>
      <c r="H1212" s="193">
        <f t="shared" si="18"/>
        <v>-339.18137685277225</v>
      </c>
    </row>
    <row r="1213" spans="1:8" ht="12.6" customHeight="1" x14ac:dyDescent="0.3">
      <c r="A1213" s="181" t="s">
        <v>786</v>
      </c>
      <c r="B1213" s="182" t="s">
        <v>787</v>
      </c>
      <c r="C1213" s="190">
        <v>2194.7399999999998</v>
      </c>
      <c r="D1213" s="191">
        <v>2194.7399999999998</v>
      </c>
      <c r="E1213" s="185" t="s">
        <v>4541</v>
      </c>
      <c r="F1213" s="186" t="s">
        <v>3791</v>
      </c>
      <c r="G1213" s="83">
        <f>VLOOKUP(A1213,РАСЧЕТ!$A$3:$AW$828,49,0)</f>
        <v>4041.4252765050883</v>
      </c>
      <c r="H1213" s="193">
        <f t="shared" si="18"/>
        <v>1846.6852765050885</v>
      </c>
    </row>
    <row r="1214" spans="1:8" ht="12.6" customHeight="1" x14ac:dyDescent="0.3">
      <c r="A1214" s="181" t="s">
        <v>2433</v>
      </c>
      <c r="B1214" s="182" t="s">
        <v>2434</v>
      </c>
      <c r="C1214" s="190">
        <v>2181.85</v>
      </c>
      <c r="D1214" s="191">
        <v>2181.85</v>
      </c>
      <c r="E1214" s="185" t="s">
        <v>4541</v>
      </c>
      <c r="F1214" s="186" t="s">
        <v>3568</v>
      </c>
      <c r="G1214" s="83">
        <f>VLOOKUP(A1214,РАСЧЕТ!$A$3:$AW$828,49,0)</f>
        <v>3753.3710727995276</v>
      </c>
      <c r="H1214" s="193">
        <f t="shared" si="18"/>
        <v>1571.5210727995277</v>
      </c>
    </row>
    <row r="1215" spans="1:8" ht="12.6" customHeight="1" x14ac:dyDescent="0.3">
      <c r="A1215" s="181" t="s">
        <v>2588</v>
      </c>
      <c r="B1215" s="182" t="s">
        <v>1142</v>
      </c>
      <c r="C1215" s="190">
        <v>3122.44</v>
      </c>
      <c r="D1215" s="191">
        <v>3122.44</v>
      </c>
      <c r="E1215" s="185" t="s">
        <v>4541</v>
      </c>
      <c r="F1215" s="186" t="s">
        <v>3892</v>
      </c>
      <c r="G1215" s="83">
        <f>VLOOKUP(A1215,РАСЧЕТ!$A$3:$AW$828,49,0)</f>
        <v>5371.4582085142856</v>
      </c>
      <c r="H1215" s="193">
        <f t="shared" si="18"/>
        <v>2249.0182085142856</v>
      </c>
    </row>
    <row r="1216" spans="1:8" ht="12.6" customHeight="1" x14ac:dyDescent="0.3">
      <c r="A1216" s="181" t="s">
        <v>2156</v>
      </c>
      <c r="B1216" s="182" t="s">
        <v>2157</v>
      </c>
      <c r="C1216" s="190">
        <v>3367.26</v>
      </c>
      <c r="D1216" s="191">
        <v>3367.26</v>
      </c>
      <c r="E1216" s="185" t="s">
        <v>4541</v>
      </c>
      <c r="F1216" s="186" t="s">
        <v>3590</v>
      </c>
      <c r="G1216" s="83">
        <f>VLOOKUP(A1216,РАСЧЕТ!$A$3:$AW$828,49,0)</f>
        <v>3028.078623147228</v>
      </c>
      <c r="H1216" s="193">
        <f t="shared" si="18"/>
        <v>-339.18137685277225</v>
      </c>
    </row>
    <row r="1217" spans="1:8" ht="12.6" customHeight="1" x14ac:dyDescent="0.3">
      <c r="A1217" s="181" t="s">
        <v>2501</v>
      </c>
      <c r="B1217" s="182" t="s">
        <v>2502</v>
      </c>
      <c r="C1217" s="190">
        <v>2194.7399999999998</v>
      </c>
      <c r="D1217" s="191">
        <v>2194.7399999999998</v>
      </c>
      <c r="E1217" s="185" t="s">
        <v>4541</v>
      </c>
      <c r="F1217" s="186" t="s">
        <v>3592</v>
      </c>
      <c r="G1217" s="83">
        <f>VLOOKUP(A1217,РАСЧЕТ!$A$3:$AW$828,49,0)</f>
        <v>3775.5366500011</v>
      </c>
      <c r="H1217" s="193">
        <f t="shared" ref="H1217:H1280" si="19">G1217-C1217</f>
        <v>1580.7966500011003</v>
      </c>
    </row>
    <row r="1218" spans="1:8" ht="12.6" customHeight="1" x14ac:dyDescent="0.3">
      <c r="A1218" s="181" t="s">
        <v>2177</v>
      </c>
      <c r="B1218" s="182" t="s">
        <v>2178</v>
      </c>
      <c r="C1218" s="190">
        <v>2181.85</v>
      </c>
      <c r="D1218" s="191">
        <v>2181.85</v>
      </c>
      <c r="E1218" s="185" t="s">
        <v>4541</v>
      </c>
      <c r="F1218" s="186" t="s">
        <v>3593</v>
      </c>
      <c r="G1218" s="83">
        <f>VLOOKUP(A1218,РАСЧЕТ!$A$3:$AW$828,49,0)</f>
        <v>4377.954563105648</v>
      </c>
      <c r="H1218" s="193">
        <f t="shared" si="19"/>
        <v>2196.1045631056481</v>
      </c>
    </row>
    <row r="1219" spans="1:8" ht="12.6" customHeight="1" x14ac:dyDescent="0.3">
      <c r="A1219" s="181" t="s">
        <v>1001</v>
      </c>
      <c r="B1219" s="182" t="s">
        <v>1002</v>
      </c>
      <c r="C1219" s="190">
        <v>3122.44</v>
      </c>
      <c r="D1219" s="191">
        <v>3122.44</v>
      </c>
      <c r="E1219" s="185" t="s">
        <v>4541</v>
      </c>
      <c r="F1219" s="186" t="s">
        <v>3594</v>
      </c>
      <c r="G1219" s="83">
        <f>VLOOKUP(A1219,РАСЧЕТ!$A$3:$AW$828,49,0)</f>
        <v>5371.4582085142856</v>
      </c>
      <c r="H1219" s="193">
        <f t="shared" si="19"/>
        <v>2249.0182085142856</v>
      </c>
    </row>
    <row r="1220" spans="1:8" ht="12.6" customHeight="1" x14ac:dyDescent="0.3">
      <c r="A1220" s="181" t="s">
        <v>1427</v>
      </c>
      <c r="B1220" s="182" t="s">
        <v>1428</v>
      </c>
      <c r="C1220" s="190">
        <v>3367.26</v>
      </c>
      <c r="D1220" s="191">
        <v>3367.26</v>
      </c>
      <c r="E1220" s="185" t="s">
        <v>4541</v>
      </c>
      <c r="F1220" s="186" t="s">
        <v>3796</v>
      </c>
      <c r="G1220" s="83">
        <f>VLOOKUP(A1220,РАСЧЕТ!$A$3:$AW$828,49,0)</f>
        <v>3248.4054093170485</v>
      </c>
      <c r="H1220" s="193">
        <f t="shared" si="19"/>
        <v>-118.85459068295177</v>
      </c>
    </row>
    <row r="1221" spans="1:8" ht="12.6" customHeight="1" x14ac:dyDescent="0.3">
      <c r="A1221" s="181" t="s">
        <v>2479</v>
      </c>
      <c r="B1221" s="182" t="s">
        <v>2480</v>
      </c>
      <c r="C1221" s="190">
        <v>2194.7399999999998</v>
      </c>
      <c r="D1221" s="191">
        <v>2194.7399999999998</v>
      </c>
      <c r="E1221" s="185" t="s">
        <v>4541</v>
      </c>
      <c r="F1221" s="186" t="s">
        <v>3615</v>
      </c>
      <c r="G1221" s="83">
        <f>VLOOKUP(A1221,РАСЧЕТ!$A$3:$AW$828,49,0)</f>
        <v>6383.4990134902837</v>
      </c>
      <c r="H1221" s="193">
        <f t="shared" si="19"/>
        <v>4188.7590134902839</v>
      </c>
    </row>
    <row r="1222" spans="1:8" ht="12.6" customHeight="1" x14ac:dyDescent="0.3">
      <c r="A1222" s="181" t="s">
        <v>551</v>
      </c>
      <c r="B1222" s="182" t="s">
        <v>352</v>
      </c>
      <c r="C1222" s="190">
        <v>2452.4299999999998</v>
      </c>
      <c r="D1222" s="191">
        <v>2452.4299999999998</v>
      </c>
      <c r="E1222" s="185" t="s">
        <v>4541</v>
      </c>
      <c r="F1222" s="186" t="s">
        <v>3240</v>
      </c>
      <c r="G1222" s="83">
        <f>VLOOKUP(A1222,РАСЧЕТ!$A$3:$AW$828,49,0)</f>
        <v>4218.848194032541</v>
      </c>
      <c r="H1222" s="193">
        <f t="shared" si="19"/>
        <v>1766.4181940325411</v>
      </c>
    </row>
    <row r="1223" spans="1:8" ht="12.6" customHeight="1" x14ac:dyDescent="0.3">
      <c r="A1223" s="181" t="s">
        <v>1371</v>
      </c>
      <c r="B1223" s="182" t="s">
        <v>1372</v>
      </c>
      <c r="C1223" s="190">
        <v>2181.85</v>
      </c>
      <c r="D1223" s="191">
        <v>2181.85</v>
      </c>
      <c r="E1223" s="185" t="s">
        <v>4541</v>
      </c>
      <c r="F1223" s="186" t="s">
        <v>3616</v>
      </c>
      <c r="G1223" s="83">
        <f>VLOOKUP(A1223,РАСЧЕТ!$A$3:$AW$828,49,0)</f>
        <v>3753.3710727995276</v>
      </c>
      <c r="H1223" s="193">
        <f t="shared" si="19"/>
        <v>1571.5210727995277</v>
      </c>
    </row>
    <row r="1224" spans="1:8" ht="12.6" customHeight="1" x14ac:dyDescent="0.3">
      <c r="A1224" s="181" t="s">
        <v>1450</v>
      </c>
      <c r="B1224" s="182" t="s">
        <v>1451</v>
      </c>
      <c r="C1224" s="190">
        <v>3122.44</v>
      </c>
      <c r="D1224" s="191">
        <v>3122.44</v>
      </c>
      <c r="E1224" s="185" t="s">
        <v>4541</v>
      </c>
      <c r="F1224" s="186" t="s">
        <v>3617</v>
      </c>
      <c r="G1224" s="83">
        <f>VLOOKUP(A1224,РАСЧЕТ!$A$3:$AW$828,49,0)</f>
        <v>2807.9249477398403</v>
      </c>
      <c r="H1224" s="193">
        <f t="shared" si="19"/>
        <v>-314.51505226015979</v>
      </c>
    </row>
    <row r="1225" spans="1:8" ht="12.6" customHeight="1" x14ac:dyDescent="0.3">
      <c r="A1225" s="181" t="s">
        <v>2175</v>
      </c>
      <c r="B1225" s="182" t="s">
        <v>2176</v>
      </c>
      <c r="C1225" s="190">
        <v>3367.26</v>
      </c>
      <c r="D1225" s="191">
        <v>3367.26</v>
      </c>
      <c r="E1225" s="185" t="s">
        <v>4541</v>
      </c>
      <c r="F1225" s="186" t="s">
        <v>3642</v>
      </c>
      <c r="G1225" s="83">
        <f>VLOOKUP(A1225,РАСЧЕТ!$A$3:$AW$828,49,0)</f>
        <v>5792.604175344155</v>
      </c>
      <c r="H1225" s="193">
        <f t="shared" si="19"/>
        <v>2425.3441753441548</v>
      </c>
    </row>
    <row r="1226" spans="1:8" ht="12.6" customHeight="1" x14ac:dyDescent="0.3">
      <c r="A1226" s="181" t="s">
        <v>1383</v>
      </c>
      <c r="B1226" s="182" t="s">
        <v>1384</v>
      </c>
      <c r="C1226" s="190">
        <v>2194.7399999999998</v>
      </c>
      <c r="D1226" s="191">
        <v>2194.7399999999998</v>
      </c>
      <c r="E1226" s="185" t="s">
        <v>4541</v>
      </c>
      <c r="F1226" s="186" t="s">
        <v>3643</v>
      </c>
      <c r="G1226" s="83">
        <f>VLOOKUP(A1226,РАСЧЕТ!$A$3:$AW$828,49,0)</f>
        <v>3775.5366500011</v>
      </c>
      <c r="H1226" s="193">
        <f t="shared" si="19"/>
        <v>1580.7966500011003</v>
      </c>
    </row>
    <row r="1227" spans="1:8" ht="12.6" customHeight="1" x14ac:dyDescent="0.3">
      <c r="A1227" s="181" t="s">
        <v>2488</v>
      </c>
      <c r="B1227" s="182" t="s">
        <v>2489</v>
      </c>
      <c r="C1227" s="190">
        <v>2181.85</v>
      </c>
      <c r="D1227" s="191">
        <v>2181.85</v>
      </c>
      <c r="E1227" s="185" t="s">
        <v>4541</v>
      </c>
      <c r="F1227" s="186" t="s">
        <v>3644</v>
      </c>
      <c r="G1227" s="83">
        <f>VLOOKUP(A1227,РАСЧЕТ!$A$3:$AW$828,49,0)</f>
        <v>3753.3710727995276</v>
      </c>
      <c r="H1227" s="193">
        <f t="shared" si="19"/>
        <v>1571.5210727995277</v>
      </c>
    </row>
    <row r="1228" spans="1:8" ht="12.6" customHeight="1" x14ac:dyDescent="0.3">
      <c r="A1228" s="181" t="s">
        <v>2536</v>
      </c>
      <c r="B1228" s="182" t="s">
        <v>1466</v>
      </c>
      <c r="C1228" s="190">
        <v>3122.44</v>
      </c>
      <c r="D1228" s="191">
        <v>3122.44</v>
      </c>
      <c r="E1228" s="185" t="s">
        <v>4541</v>
      </c>
      <c r="F1228" s="186" t="s">
        <v>3645</v>
      </c>
      <c r="G1228" s="83">
        <f>VLOOKUP(A1228,РАСЧЕТ!$A$3:$AW$828,49,0)</f>
        <v>4460.375844013497</v>
      </c>
      <c r="H1228" s="193">
        <f t="shared" si="19"/>
        <v>1337.935844013497</v>
      </c>
    </row>
    <row r="1229" spans="1:8" ht="12.6" customHeight="1" x14ac:dyDescent="0.3">
      <c r="A1229" s="181" t="s">
        <v>1493</v>
      </c>
      <c r="B1229" s="182" t="s">
        <v>1494</v>
      </c>
      <c r="C1229" s="190">
        <v>3367.26</v>
      </c>
      <c r="D1229" s="191">
        <v>3367.26</v>
      </c>
      <c r="E1229" s="185" t="s">
        <v>4541</v>
      </c>
      <c r="F1229" s="186" t="s">
        <v>3663</v>
      </c>
      <c r="G1229" s="83">
        <f>VLOOKUP(A1229,РАСЧЕТ!$A$3:$AW$828,49,0)</f>
        <v>8368.7999199036894</v>
      </c>
      <c r="H1229" s="193">
        <f t="shared" si="19"/>
        <v>5001.5399199036892</v>
      </c>
    </row>
    <row r="1230" spans="1:8" ht="12.6" customHeight="1" x14ac:dyDescent="0.3">
      <c r="A1230" s="181" t="s">
        <v>716</v>
      </c>
      <c r="B1230" s="182" t="s">
        <v>717</v>
      </c>
      <c r="C1230" s="190">
        <v>2194.7399999999998</v>
      </c>
      <c r="D1230" s="191">
        <v>2194.7399999999998</v>
      </c>
      <c r="E1230" s="185" t="s">
        <v>4541</v>
      </c>
      <c r="F1230" s="186" t="s">
        <v>3664</v>
      </c>
      <c r="G1230" s="83">
        <f>VLOOKUP(A1230,РАСЧЕТ!$A$3:$AW$828,49,0)</f>
        <v>1973.6583883013182</v>
      </c>
      <c r="H1230" s="193">
        <f t="shared" si="19"/>
        <v>-221.08161169868163</v>
      </c>
    </row>
    <row r="1231" spans="1:8" ht="12.6" customHeight="1" x14ac:dyDescent="0.3">
      <c r="A1231" s="181" t="s">
        <v>2102</v>
      </c>
      <c r="B1231" s="182" t="s">
        <v>2103</v>
      </c>
      <c r="C1231" s="190">
        <v>2181.85</v>
      </c>
      <c r="D1231" s="191">
        <v>2181.85</v>
      </c>
      <c r="E1231" s="185" t="s">
        <v>4541</v>
      </c>
      <c r="F1231" s="186" t="s">
        <v>3665</v>
      </c>
      <c r="G1231" s="83">
        <f>VLOOKUP(A1231,РАСЧЕТ!$A$3:$AW$828,49,0)</f>
        <v>3753.3710727995276</v>
      </c>
      <c r="H1231" s="193">
        <f t="shared" si="19"/>
        <v>1571.5210727995277</v>
      </c>
    </row>
    <row r="1232" spans="1:8" ht="12.6" customHeight="1" x14ac:dyDescent="0.3">
      <c r="A1232" s="181" t="s">
        <v>1003</v>
      </c>
      <c r="B1232" s="182" t="s">
        <v>1004</v>
      </c>
      <c r="C1232" s="190">
        <v>3122.44</v>
      </c>
      <c r="D1232" s="191">
        <v>3122.44</v>
      </c>
      <c r="E1232" s="185" t="s">
        <v>4541</v>
      </c>
      <c r="F1232" s="186" t="s">
        <v>3666</v>
      </c>
      <c r="G1232" s="83">
        <f>VLOOKUP(A1232,РАСЧЕТ!$A$3:$AW$828,49,0)</f>
        <v>6075.3711866382837</v>
      </c>
      <c r="H1232" s="193">
        <f t="shared" si="19"/>
        <v>2952.9311866382836</v>
      </c>
    </row>
    <row r="1233" spans="1:8" ht="12.6" customHeight="1" x14ac:dyDescent="0.3">
      <c r="A1233" s="181" t="s">
        <v>1452</v>
      </c>
      <c r="B1233" s="182" t="s">
        <v>172</v>
      </c>
      <c r="C1233" s="190">
        <v>1421.63</v>
      </c>
      <c r="D1233" s="191">
        <v>1421.63</v>
      </c>
      <c r="E1233" s="185" t="s">
        <v>4541</v>
      </c>
      <c r="F1233" s="186" t="s">
        <v>3172</v>
      </c>
      <c r="G1233" s="83">
        <f>VLOOKUP(A1233,РАСЧЕТ!$A$3:$AW$828,49,0)</f>
        <v>3550.0054208467373</v>
      </c>
      <c r="H1233" s="193">
        <f t="shared" si="19"/>
        <v>2128.3754208467371</v>
      </c>
    </row>
    <row r="1234" spans="1:8" ht="12.6" customHeight="1" x14ac:dyDescent="0.3">
      <c r="A1234" s="181" t="s">
        <v>2236</v>
      </c>
      <c r="B1234" s="182" t="s">
        <v>2237</v>
      </c>
      <c r="C1234" s="190">
        <v>3367.26</v>
      </c>
      <c r="D1234" s="191">
        <v>3367.26</v>
      </c>
      <c r="E1234" s="185" t="s">
        <v>4541</v>
      </c>
      <c r="F1234" s="186" t="s">
        <v>3690</v>
      </c>
      <c r="G1234" s="83">
        <f>VLOOKUP(A1234,РАСЧЕТ!$A$3:$AW$828,49,0)</f>
        <v>5792.604175344155</v>
      </c>
      <c r="H1234" s="193">
        <f t="shared" si="19"/>
        <v>2425.3441753441548</v>
      </c>
    </row>
    <row r="1235" spans="1:8" ht="12.6" customHeight="1" x14ac:dyDescent="0.3">
      <c r="A1235" s="181" t="s">
        <v>1171</v>
      </c>
      <c r="B1235" s="182" t="s">
        <v>1172</v>
      </c>
      <c r="C1235" s="190">
        <v>2194.7399999999998</v>
      </c>
      <c r="D1235" s="191">
        <v>2194.7399999999998</v>
      </c>
      <c r="E1235" s="185" t="s">
        <v>4541</v>
      </c>
      <c r="F1235" s="186" t="s">
        <v>3691</v>
      </c>
      <c r="G1235" s="83">
        <f>VLOOKUP(A1235,РАСЧЕТ!$A$3:$AW$828,49,0)</f>
        <v>3775.5366500011</v>
      </c>
      <c r="H1235" s="193">
        <f t="shared" si="19"/>
        <v>1580.7966500011003</v>
      </c>
    </row>
    <row r="1236" spans="1:8" ht="12.6" customHeight="1" x14ac:dyDescent="0.3">
      <c r="A1236" s="181" t="s">
        <v>1819</v>
      </c>
      <c r="B1236" s="182" t="s">
        <v>1820</v>
      </c>
      <c r="C1236" s="190">
        <v>2181.85</v>
      </c>
      <c r="D1236" s="191">
        <v>2181.85</v>
      </c>
      <c r="E1236" s="185" t="s">
        <v>4541</v>
      </c>
      <c r="F1236" s="186" t="s">
        <v>3693</v>
      </c>
      <c r="G1236" s="83">
        <f>VLOOKUP(A1236,РАСЧЕТ!$A$3:$AW$828,49,0)</f>
        <v>11869.065292879557</v>
      </c>
      <c r="H1236" s="193">
        <f t="shared" si="19"/>
        <v>9687.2152928795567</v>
      </c>
    </row>
    <row r="1237" spans="1:8" ht="12.6" customHeight="1" x14ac:dyDescent="0.3">
      <c r="A1237" s="181" t="s">
        <v>1469</v>
      </c>
      <c r="B1237" s="182" t="s">
        <v>1470</v>
      </c>
      <c r="C1237" s="190">
        <v>3122.44</v>
      </c>
      <c r="D1237" s="191">
        <v>3122.44</v>
      </c>
      <c r="E1237" s="185" t="s">
        <v>4541</v>
      </c>
      <c r="F1237" s="186" t="s">
        <v>3810</v>
      </c>
      <c r="G1237" s="83">
        <f>VLOOKUP(A1237,РАСЧЕТ!$A$3:$AW$828,49,0)</f>
        <v>5371.4582085142856</v>
      </c>
      <c r="H1237" s="193">
        <f t="shared" si="19"/>
        <v>2249.0182085142856</v>
      </c>
    </row>
    <row r="1238" spans="1:8" ht="12.6" customHeight="1" x14ac:dyDescent="0.3">
      <c r="A1238" s="181" t="s">
        <v>2494</v>
      </c>
      <c r="B1238" s="182" t="s">
        <v>2495</v>
      </c>
      <c r="C1238" s="190">
        <v>3367.26</v>
      </c>
      <c r="D1238" s="191">
        <v>3367.26</v>
      </c>
      <c r="E1238" s="185" t="s">
        <v>4541</v>
      </c>
      <c r="F1238" s="186" t="s">
        <v>3812</v>
      </c>
      <c r="G1238" s="83">
        <f>VLOOKUP(A1238,РАСЧЕТ!$A$3:$AW$828,49,0)</f>
        <v>5792.604175344155</v>
      </c>
      <c r="H1238" s="193">
        <f t="shared" si="19"/>
        <v>2425.3441753441548</v>
      </c>
    </row>
    <row r="1239" spans="1:8" ht="12.6" customHeight="1" x14ac:dyDescent="0.3">
      <c r="A1239" s="181" t="s">
        <v>1471</v>
      </c>
      <c r="B1239" s="182" t="s">
        <v>1472</v>
      </c>
      <c r="C1239" s="190">
        <v>2194.7399999999998</v>
      </c>
      <c r="D1239" s="191">
        <v>2194.7399999999998</v>
      </c>
      <c r="E1239" s="185" t="s">
        <v>4541</v>
      </c>
      <c r="F1239" s="186" t="s">
        <v>3715</v>
      </c>
      <c r="G1239" s="83">
        <f>VLOOKUP(A1239,РАСЧЕТ!$A$3:$AW$828,49,0)</f>
        <v>1973.6583883013182</v>
      </c>
      <c r="H1239" s="193">
        <f t="shared" si="19"/>
        <v>-221.08161169868163</v>
      </c>
    </row>
    <row r="1240" spans="1:8" ht="12.6" customHeight="1" x14ac:dyDescent="0.3">
      <c r="A1240" s="181" t="s">
        <v>500</v>
      </c>
      <c r="B1240" s="182" t="s">
        <v>501</v>
      </c>
      <c r="C1240" s="190">
        <v>2181.85</v>
      </c>
      <c r="D1240" s="191">
        <v>2181.85</v>
      </c>
      <c r="E1240" s="185" t="s">
        <v>4541</v>
      </c>
      <c r="F1240" s="186" t="s">
        <v>3716</v>
      </c>
      <c r="G1240" s="83">
        <f>VLOOKUP(A1240,РАСЧЕТ!$A$3:$AW$828,49,0)</f>
        <v>3753.3710727995276</v>
      </c>
      <c r="H1240" s="193">
        <f t="shared" si="19"/>
        <v>1571.5210727995277</v>
      </c>
    </row>
    <row r="1241" spans="1:8" ht="12.6" customHeight="1" x14ac:dyDescent="0.3">
      <c r="A1241" s="181" t="s">
        <v>1166</v>
      </c>
      <c r="B1241" s="182" t="s">
        <v>1167</v>
      </c>
      <c r="C1241" s="190">
        <v>3122.44</v>
      </c>
      <c r="D1241" s="191">
        <v>3122.44</v>
      </c>
      <c r="E1241" s="185" t="s">
        <v>4541</v>
      </c>
      <c r="F1241" s="186" t="s">
        <v>3717</v>
      </c>
      <c r="G1241" s="83">
        <f>VLOOKUP(A1241,РАСЧЕТ!$A$3:$AW$828,49,0)</f>
        <v>5371.4582085142856</v>
      </c>
      <c r="H1241" s="193">
        <f t="shared" si="19"/>
        <v>2249.0182085142856</v>
      </c>
    </row>
    <row r="1242" spans="1:8" ht="12.6" customHeight="1" x14ac:dyDescent="0.3">
      <c r="A1242" s="181" t="s">
        <v>2179</v>
      </c>
      <c r="B1242" s="182" t="s">
        <v>2180</v>
      </c>
      <c r="C1242" s="190">
        <v>3367.26</v>
      </c>
      <c r="D1242" s="191">
        <v>3367.26</v>
      </c>
      <c r="E1242" s="185" t="s">
        <v>4541</v>
      </c>
      <c r="F1242" s="186" t="s">
        <v>3733</v>
      </c>
      <c r="G1242" s="83">
        <f>VLOOKUP(A1242,РАСЧЕТ!$A$3:$AW$828,49,0)</f>
        <v>3028.078623147228</v>
      </c>
      <c r="H1242" s="193">
        <f t="shared" si="19"/>
        <v>-339.18137685277225</v>
      </c>
    </row>
    <row r="1243" spans="1:8" ht="12.6" customHeight="1" x14ac:dyDescent="0.3">
      <c r="A1243" s="181" t="s">
        <v>835</v>
      </c>
      <c r="B1243" s="182" t="s">
        <v>836</v>
      </c>
      <c r="C1243" s="190">
        <v>2194.7399999999998</v>
      </c>
      <c r="D1243" s="191">
        <v>2194.7399999999998</v>
      </c>
      <c r="E1243" s="185" t="s">
        <v>4541</v>
      </c>
      <c r="F1243" s="186" t="s">
        <v>3734</v>
      </c>
      <c r="G1243" s="83">
        <f>VLOOKUP(A1243,РАСЧЕТ!$A$3:$AW$828,49,0)</f>
        <v>3775.5366500011</v>
      </c>
      <c r="H1243" s="193">
        <f t="shared" si="19"/>
        <v>1580.7966500011003</v>
      </c>
    </row>
    <row r="1244" spans="1:8" ht="12.6" customHeight="1" x14ac:dyDescent="0.3">
      <c r="A1244" s="181" t="s">
        <v>2570</v>
      </c>
      <c r="B1244" s="182" t="s">
        <v>302</v>
      </c>
      <c r="C1244" s="190">
        <v>1421.63</v>
      </c>
      <c r="D1244" s="191">
        <v>1421.63</v>
      </c>
      <c r="E1244" s="185" t="s">
        <v>4541</v>
      </c>
      <c r="F1244" s="186" t="s">
        <v>3912</v>
      </c>
      <c r="G1244" s="83">
        <f>VLOOKUP(A1244,РАСЧЕТ!$A$3:$AW$828,49,0)</f>
        <v>2445.6020179067791</v>
      </c>
      <c r="H1244" s="193">
        <f t="shared" si="19"/>
        <v>1023.972017906779</v>
      </c>
    </row>
    <row r="1245" spans="1:8" ht="12.6" customHeight="1" x14ac:dyDescent="0.3">
      <c r="A1245" s="181" t="s">
        <v>2490</v>
      </c>
      <c r="B1245" s="182" t="s">
        <v>2491</v>
      </c>
      <c r="C1245" s="190">
        <v>2181.85</v>
      </c>
      <c r="D1245" s="191">
        <v>2181.85</v>
      </c>
      <c r="E1245" s="185" t="s">
        <v>4541</v>
      </c>
      <c r="F1245" s="186" t="s">
        <v>3735</v>
      </c>
      <c r="G1245" s="83">
        <f>VLOOKUP(A1245,РАСЧЕТ!$A$3:$AW$828,49,0)</f>
        <v>3753.3710727995276</v>
      </c>
      <c r="H1245" s="193">
        <f t="shared" si="19"/>
        <v>1571.5210727995277</v>
      </c>
    </row>
    <row r="1246" spans="1:8" ht="12.6" customHeight="1" x14ac:dyDescent="0.3">
      <c r="A1246" s="181" t="s">
        <v>2504</v>
      </c>
      <c r="B1246" s="182" t="s">
        <v>2505</v>
      </c>
      <c r="C1246" s="190">
        <v>3122.44</v>
      </c>
      <c r="D1246" s="191">
        <v>3122.44</v>
      </c>
      <c r="E1246" s="185" t="s">
        <v>4541</v>
      </c>
      <c r="F1246" s="186" t="s">
        <v>3736</v>
      </c>
      <c r="G1246" s="83">
        <f>VLOOKUP(A1246,РАСЧЕТ!$A$3:$AW$828,49,0)</f>
        <v>2807.9249477398403</v>
      </c>
      <c r="H1246" s="193">
        <f t="shared" si="19"/>
        <v>-314.51505226015979</v>
      </c>
    </row>
    <row r="1247" spans="1:8" ht="12.6" customHeight="1" x14ac:dyDescent="0.3">
      <c r="A1247" s="181" t="s">
        <v>2244</v>
      </c>
      <c r="B1247" s="182" t="s">
        <v>2245</v>
      </c>
      <c r="C1247" s="190">
        <v>3367.26</v>
      </c>
      <c r="D1247" s="191">
        <v>3367.26</v>
      </c>
      <c r="E1247" s="185" t="s">
        <v>4541</v>
      </c>
      <c r="F1247" s="186" t="s">
        <v>3820</v>
      </c>
      <c r="G1247" s="83">
        <f>VLOOKUP(A1247,РАСЧЕТ!$A$3:$AW$828,49,0)</f>
        <v>6342.8951210721852</v>
      </c>
      <c r="H1247" s="193">
        <f t="shared" si="19"/>
        <v>2975.635121072185</v>
      </c>
    </row>
    <row r="1248" spans="1:8" ht="12.6" customHeight="1" x14ac:dyDescent="0.3">
      <c r="A1248" s="181" t="s">
        <v>811</v>
      </c>
      <c r="B1248" s="182" t="s">
        <v>812</v>
      </c>
      <c r="C1248" s="190">
        <v>2194.7399999999998</v>
      </c>
      <c r="D1248" s="191">
        <v>2194.7399999999998</v>
      </c>
      <c r="E1248" s="185" t="s">
        <v>4541</v>
      </c>
      <c r="F1248" s="186" t="s">
        <v>3822</v>
      </c>
      <c r="G1248" s="83">
        <f>VLOOKUP(A1248,РАСЧЕТ!$A$3:$AW$828,49,0)</f>
        <v>3775.5366500011</v>
      </c>
      <c r="H1248" s="193">
        <f t="shared" si="19"/>
        <v>1580.7966500011003</v>
      </c>
    </row>
    <row r="1249" spans="1:8" ht="12.6" customHeight="1" x14ac:dyDescent="0.3">
      <c r="A1249" s="181" t="s">
        <v>1473</v>
      </c>
      <c r="B1249" s="182" t="s">
        <v>1474</v>
      </c>
      <c r="C1249" s="190">
        <v>2181.85</v>
      </c>
      <c r="D1249" s="191">
        <v>2181.85</v>
      </c>
      <c r="E1249" s="185" t="s">
        <v>4541</v>
      </c>
      <c r="F1249" s="186" t="s">
        <v>3759</v>
      </c>
      <c r="G1249" s="83">
        <f>VLOOKUP(A1249,РАСЧЕТ!$A$3:$AW$828,49,0)</f>
        <v>3753.3710727995276</v>
      </c>
      <c r="H1249" s="193">
        <f t="shared" si="19"/>
        <v>1571.5210727995277</v>
      </c>
    </row>
    <row r="1250" spans="1:8" ht="12.6" customHeight="1" x14ac:dyDescent="0.3">
      <c r="A1250" s="181" t="s">
        <v>1190</v>
      </c>
      <c r="B1250" s="182" t="s">
        <v>1191</v>
      </c>
      <c r="C1250" s="190">
        <v>3122.44</v>
      </c>
      <c r="D1250" s="191">
        <v>3122.44</v>
      </c>
      <c r="E1250" s="185" t="s">
        <v>4541</v>
      </c>
      <c r="F1250" s="186" t="s">
        <v>3760</v>
      </c>
      <c r="G1250" s="83">
        <f>VLOOKUP(A1250,РАСЧЕТ!$A$3:$AW$828,49,0)</f>
        <v>5371.4582085142856</v>
      </c>
      <c r="H1250" s="193">
        <f t="shared" si="19"/>
        <v>2249.0182085142856</v>
      </c>
    </row>
    <row r="1251" spans="1:8" ht="12.6" customHeight="1" x14ac:dyDescent="0.3">
      <c r="A1251" s="181" t="s">
        <v>2628</v>
      </c>
      <c r="B1251" s="182" t="s">
        <v>1108</v>
      </c>
      <c r="C1251" s="190">
        <v>3367.26</v>
      </c>
      <c r="D1251" s="191">
        <v>3367.26</v>
      </c>
      <c r="E1251" s="185" t="s">
        <v>4541</v>
      </c>
      <c r="F1251" s="186" t="s">
        <v>3921</v>
      </c>
      <c r="G1251" s="83">
        <f>VLOOKUP(A1251,РАСЧЕТ!$A$3:$AW$828,49,0)</f>
        <v>5792.604175344155</v>
      </c>
      <c r="H1251" s="193">
        <f t="shared" si="19"/>
        <v>2425.3441753441548</v>
      </c>
    </row>
    <row r="1252" spans="1:8" ht="12.6" customHeight="1" x14ac:dyDescent="0.3">
      <c r="A1252" s="181" t="s">
        <v>1862</v>
      </c>
      <c r="B1252" s="182" t="s">
        <v>1863</v>
      </c>
      <c r="C1252" s="190">
        <v>2194.7399999999998</v>
      </c>
      <c r="D1252" s="191">
        <v>2194.7399999999998</v>
      </c>
      <c r="E1252" s="185" t="s">
        <v>4541</v>
      </c>
      <c r="F1252" s="186" t="s">
        <v>3784</v>
      </c>
      <c r="G1252" s="83">
        <f>VLOOKUP(A1252,РАСЧЕТ!$A$3:$AW$828,49,0)</f>
        <v>3775.5366500011</v>
      </c>
      <c r="H1252" s="193">
        <f t="shared" si="19"/>
        <v>1580.7966500011003</v>
      </c>
    </row>
    <row r="1253" spans="1:8" ht="12.6" customHeight="1" x14ac:dyDescent="0.3">
      <c r="A1253" s="181" t="s">
        <v>507</v>
      </c>
      <c r="B1253" s="182" t="s">
        <v>508</v>
      </c>
      <c r="C1253" s="190">
        <v>2181.85</v>
      </c>
      <c r="D1253" s="191">
        <v>2181.85</v>
      </c>
      <c r="E1253" s="185" t="s">
        <v>4541</v>
      </c>
      <c r="F1253" s="186" t="s">
        <v>3785</v>
      </c>
      <c r="G1253" s="83">
        <f>VLOOKUP(A1253,РАСЧЕТ!$A$3:$AW$828,49,0)</f>
        <v>3753.3710727995276</v>
      </c>
      <c r="H1253" s="193">
        <f t="shared" si="19"/>
        <v>1571.5210727995277</v>
      </c>
    </row>
    <row r="1254" spans="1:8" ht="12.6" customHeight="1" x14ac:dyDescent="0.3">
      <c r="A1254" s="181" t="s">
        <v>2512</v>
      </c>
      <c r="B1254" s="182" t="s">
        <v>2513</v>
      </c>
      <c r="C1254" s="190">
        <v>3122.44</v>
      </c>
      <c r="D1254" s="191">
        <v>3122.44</v>
      </c>
      <c r="E1254" s="185" t="s">
        <v>4541</v>
      </c>
      <c r="F1254" s="186" t="s">
        <v>3786</v>
      </c>
      <c r="G1254" s="83">
        <f>VLOOKUP(A1254,РАСЧЕТ!$A$3:$AW$828,49,0)</f>
        <v>6039.0172669202648</v>
      </c>
      <c r="H1254" s="193">
        <f t="shared" si="19"/>
        <v>2916.5772669202647</v>
      </c>
    </row>
    <row r="1255" spans="1:8" ht="12.6" customHeight="1" x14ac:dyDescent="0.3">
      <c r="A1255" s="181" t="s">
        <v>817</v>
      </c>
      <c r="B1255" s="182" t="s">
        <v>271</v>
      </c>
      <c r="C1255" s="190">
        <v>1576.25</v>
      </c>
      <c r="D1255" s="191">
        <v>1576.25</v>
      </c>
      <c r="E1255" s="185" t="s">
        <v>4541</v>
      </c>
      <c r="F1255" s="186" t="s">
        <v>3241</v>
      </c>
      <c r="G1255" s="83">
        <f>VLOOKUP(A1255,РАСЧЕТ!$A$3:$AW$828,49,0)</f>
        <v>2711.5889443256433</v>
      </c>
      <c r="H1255" s="193">
        <f t="shared" si="19"/>
        <v>1135.3389443256433</v>
      </c>
    </row>
    <row r="1256" spans="1:8" ht="12.6" customHeight="1" x14ac:dyDescent="0.3">
      <c r="A1256" s="181" t="s">
        <v>2516</v>
      </c>
      <c r="B1256" s="182" t="s">
        <v>2517</v>
      </c>
      <c r="C1256" s="190">
        <v>3367.26</v>
      </c>
      <c r="D1256" s="191">
        <v>3367.26</v>
      </c>
      <c r="E1256" s="185" t="s">
        <v>4541</v>
      </c>
      <c r="F1256" s="186" t="s">
        <v>3807</v>
      </c>
      <c r="G1256" s="83">
        <f>VLOOKUP(A1256,РАСЧЕТ!$A$3:$AW$828,49,0)</f>
        <v>6110.4503616630218</v>
      </c>
      <c r="H1256" s="193">
        <f t="shared" si="19"/>
        <v>2743.1903616630216</v>
      </c>
    </row>
    <row r="1257" spans="1:8" ht="12.6" customHeight="1" x14ac:dyDescent="0.3">
      <c r="A1257" s="181" t="s">
        <v>1429</v>
      </c>
      <c r="B1257" s="182" t="s">
        <v>1430</v>
      </c>
      <c r="C1257" s="190">
        <v>2194.7399999999998</v>
      </c>
      <c r="D1257" s="191">
        <v>2194.7399999999998</v>
      </c>
      <c r="E1257" s="185" t="s">
        <v>4541</v>
      </c>
      <c r="F1257" s="186" t="s">
        <v>3808</v>
      </c>
      <c r="G1257" s="83">
        <f>VLOOKUP(A1257,РАСЧЕТ!$A$3:$AW$828,49,0)</f>
        <v>2068.3989063543413</v>
      </c>
      <c r="H1257" s="193">
        <f t="shared" si="19"/>
        <v>-126.34109364565847</v>
      </c>
    </row>
    <row r="1258" spans="1:8" ht="12.6" customHeight="1" x14ac:dyDescent="0.3">
      <c r="A1258" s="181" t="s">
        <v>1206</v>
      </c>
      <c r="B1258" s="182" t="s">
        <v>1207</v>
      </c>
      <c r="C1258" s="190">
        <v>2181.85</v>
      </c>
      <c r="D1258" s="191">
        <v>2181.85</v>
      </c>
      <c r="E1258" s="185" t="s">
        <v>4541</v>
      </c>
      <c r="F1258" s="186" t="s">
        <v>3809</v>
      </c>
      <c r="G1258" s="83">
        <f>VLOOKUP(A1258,РАСЧЕТ!$A$3:$AW$828,49,0)</f>
        <v>3753.3710727995276</v>
      </c>
      <c r="H1258" s="193">
        <f t="shared" si="19"/>
        <v>1571.5210727995277</v>
      </c>
    </row>
    <row r="1259" spans="1:8" ht="12.6" customHeight="1" x14ac:dyDescent="0.3">
      <c r="A1259" s="181" t="s">
        <v>2611</v>
      </c>
      <c r="B1259" s="182" t="s">
        <v>2222</v>
      </c>
      <c r="C1259" s="190">
        <v>3122.44</v>
      </c>
      <c r="D1259" s="191">
        <v>3122.44</v>
      </c>
      <c r="E1259" s="185" t="s">
        <v>4541</v>
      </c>
      <c r="F1259" s="186" t="s">
        <v>3891</v>
      </c>
      <c r="G1259" s="83">
        <f>VLOOKUP(A1259,РАСЧЕТ!$A$3:$AW$828,49,0)</f>
        <v>5371.4582085142856</v>
      </c>
      <c r="H1259" s="193">
        <f t="shared" si="19"/>
        <v>2249.0182085142856</v>
      </c>
    </row>
    <row r="1260" spans="1:8" ht="12.6" customHeight="1" x14ac:dyDescent="0.3">
      <c r="A1260" s="181" t="s">
        <v>515</v>
      </c>
      <c r="B1260" s="182" t="s">
        <v>516</v>
      </c>
      <c r="C1260" s="190">
        <v>4660.04</v>
      </c>
      <c r="D1260" s="191">
        <v>4660.04</v>
      </c>
      <c r="E1260" s="185" t="s">
        <v>4541</v>
      </c>
      <c r="F1260" s="186" t="s">
        <v>3828</v>
      </c>
      <c r="G1260" s="83">
        <f>VLOOKUP(A1260,РАСЧЕТ!$A$3:$AW$828,49,0)</f>
        <v>8016.5504212352134</v>
      </c>
      <c r="H1260" s="193">
        <f t="shared" si="19"/>
        <v>3356.5104212352135</v>
      </c>
    </row>
    <row r="1261" spans="1:8" ht="12.6" customHeight="1" x14ac:dyDescent="0.3">
      <c r="A1261" s="181" t="s">
        <v>1080</v>
      </c>
      <c r="B1261" s="182" t="s">
        <v>1081</v>
      </c>
      <c r="C1261" s="190">
        <v>3070.9</v>
      </c>
      <c r="D1261" s="191">
        <v>3070.9</v>
      </c>
      <c r="E1261" s="185" t="s">
        <v>4541</v>
      </c>
      <c r="F1261" s="186" t="s">
        <v>3829</v>
      </c>
      <c r="G1261" s="83">
        <f>VLOOKUP(A1261,РАСЧЕТ!$A$3:$AW$828,49,0)</f>
        <v>7017.1886804189016</v>
      </c>
      <c r="H1261" s="193">
        <f t="shared" si="19"/>
        <v>3946.2886804189015</v>
      </c>
    </row>
    <row r="1262" spans="1:8" ht="12.6" customHeight="1" x14ac:dyDescent="0.3">
      <c r="A1262" s="181" t="s">
        <v>2281</v>
      </c>
      <c r="B1262" s="182" t="s">
        <v>2282</v>
      </c>
      <c r="C1262" s="190">
        <v>3058.03</v>
      </c>
      <c r="D1262" s="191">
        <v>3058.03</v>
      </c>
      <c r="E1262" s="185" t="s">
        <v>4541</v>
      </c>
      <c r="F1262" s="186" t="s">
        <v>3830</v>
      </c>
      <c r="G1262" s="83">
        <f>VLOOKUP(A1262,РАСЧЕТ!$A$3:$AW$828,49,0)</f>
        <v>6521.9843492283881</v>
      </c>
      <c r="H1262" s="193">
        <f t="shared" si="19"/>
        <v>3463.9543492283879</v>
      </c>
    </row>
    <row r="1263" spans="1:8" ht="12.6" customHeight="1" x14ac:dyDescent="0.3">
      <c r="A1263" s="181" t="s">
        <v>2453</v>
      </c>
      <c r="B1263" s="182" t="s">
        <v>2454</v>
      </c>
      <c r="C1263" s="190">
        <v>4415.24</v>
      </c>
      <c r="D1263" s="191">
        <v>4415.24</v>
      </c>
      <c r="E1263" s="185" t="s">
        <v>4541</v>
      </c>
      <c r="F1263" s="186" t="s">
        <v>3831</v>
      </c>
      <c r="G1263" s="83">
        <f>VLOOKUP(A1263,РАСЧЕТ!$A$3:$AW$828,49,0)</f>
        <v>6871.0929876238424</v>
      </c>
      <c r="H1263" s="193">
        <f t="shared" si="19"/>
        <v>2455.8529876238426</v>
      </c>
    </row>
    <row r="1264" spans="1:8" ht="12.6" customHeight="1" x14ac:dyDescent="0.3">
      <c r="A1264" s="181" t="s">
        <v>871</v>
      </c>
      <c r="B1264" s="182" t="s">
        <v>286</v>
      </c>
      <c r="C1264" s="188"/>
      <c r="D1264" s="189"/>
      <c r="E1264" s="185" t="s">
        <v>4541</v>
      </c>
      <c r="F1264" s="186" t="s">
        <v>3242</v>
      </c>
      <c r="G1264" s="83">
        <f>VLOOKUP(A1264,РАСЧЕТ!$A$3:$AW$828,49,0)</f>
        <v>0</v>
      </c>
      <c r="H1264" s="193">
        <f t="shared" si="19"/>
        <v>0</v>
      </c>
    </row>
    <row r="1265" spans="1:8" ht="12.6" customHeight="1" x14ac:dyDescent="0.3">
      <c r="A1265" s="181" t="s">
        <v>3932</v>
      </c>
      <c r="B1265" s="182" t="s">
        <v>286</v>
      </c>
      <c r="C1265" s="190">
        <v>3367.26</v>
      </c>
      <c r="D1265" s="191">
        <v>3367.26</v>
      </c>
      <c r="E1265" s="185" t="s">
        <v>4564</v>
      </c>
      <c r="F1265" s="186" t="s">
        <v>4565</v>
      </c>
      <c r="G1265" s="83">
        <f>VLOOKUP(A1265,РАСЧЕТ!$A$3:$AW$828,49,0)</f>
        <v>5792.604175344155</v>
      </c>
      <c r="H1265" s="193">
        <f t="shared" si="19"/>
        <v>2425.3441753441548</v>
      </c>
    </row>
    <row r="1266" spans="1:8" ht="12.6" customHeight="1" x14ac:dyDescent="0.3">
      <c r="A1266" s="181" t="s">
        <v>2519</v>
      </c>
      <c r="B1266" s="182" t="s">
        <v>329</v>
      </c>
      <c r="C1266" s="190">
        <v>3118.15</v>
      </c>
      <c r="D1266" s="191">
        <v>3118.15</v>
      </c>
      <c r="E1266" s="185" t="s">
        <v>4541</v>
      </c>
      <c r="F1266" s="186" t="s">
        <v>3176</v>
      </c>
      <c r="G1266" s="83">
        <f>VLOOKUP(A1266,РАСЧЕТ!$A$3:$AW$828,49,0)</f>
        <v>5364.0696827804277</v>
      </c>
      <c r="H1266" s="193">
        <f t="shared" si="19"/>
        <v>2245.9196827804276</v>
      </c>
    </row>
    <row r="1267" spans="1:8" ht="12.6" customHeight="1" x14ac:dyDescent="0.3">
      <c r="A1267" s="181" t="s">
        <v>2158</v>
      </c>
      <c r="B1267" s="182" t="s">
        <v>323</v>
      </c>
      <c r="C1267" s="190">
        <v>2452.4299999999998</v>
      </c>
      <c r="D1267" s="191">
        <v>2452.4299999999998</v>
      </c>
      <c r="E1267" s="185" t="s">
        <v>4541</v>
      </c>
      <c r="F1267" s="186" t="s">
        <v>3112</v>
      </c>
      <c r="G1267" s="83">
        <f>VLOOKUP(A1267,РАСЧЕТ!$A$3:$AW$828,49,0)</f>
        <v>5285.5675699105595</v>
      </c>
      <c r="H1267" s="193">
        <f t="shared" si="19"/>
        <v>2833.1375699105597</v>
      </c>
    </row>
    <row r="1268" spans="1:8" ht="12.6" customHeight="1" x14ac:dyDescent="0.3">
      <c r="A1268" s="181" t="s">
        <v>1021</v>
      </c>
      <c r="B1268" s="182" t="s">
        <v>200</v>
      </c>
      <c r="C1268" s="190">
        <v>2452.4299999999998</v>
      </c>
      <c r="D1268" s="191">
        <v>2452.4299999999998</v>
      </c>
      <c r="E1268" s="185" t="s">
        <v>4541</v>
      </c>
      <c r="F1268" s="186" t="s">
        <v>3249</v>
      </c>
      <c r="G1268" s="83">
        <f>VLOOKUP(A1268,РАСЧЕТ!$A$3:$AW$828,49,0)</f>
        <v>4218.848194032541</v>
      </c>
      <c r="H1268" s="193">
        <f t="shared" si="19"/>
        <v>1766.4181940325411</v>
      </c>
    </row>
    <row r="1269" spans="1:8" ht="12.6" customHeight="1" x14ac:dyDescent="0.3">
      <c r="A1269" s="181" t="s">
        <v>2181</v>
      </c>
      <c r="B1269" s="182" t="s">
        <v>342</v>
      </c>
      <c r="C1269" s="190">
        <v>1421.63</v>
      </c>
      <c r="D1269" s="191">
        <v>1421.63</v>
      </c>
      <c r="E1269" s="185" t="s">
        <v>4541</v>
      </c>
      <c r="F1269" s="186" t="s">
        <v>3250</v>
      </c>
      <c r="G1269" s="83">
        <f>VLOOKUP(A1269,РАСЧЕТ!$A$3:$AW$828,49,0)</f>
        <v>2013.2260873122357</v>
      </c>
      <c r="H1269" s="193">
        <f t="shared" si="19"/>
        <v>591.59608731223557</v>
      </c>
    </row>
    <row r="1270" spans="1:8" ht="12.6" customHeight="1" x14ac:dyDescent="0.3">
      <c r="A1270" s="181" t="s">
        <v>708</v>
      </c>
      <c r="B1270" s="182" t="s">
        <v>222</v>
      </c>
      <c r="C1270" s="190">
        <v>1421.63</v>
      </c>
      <c r="D1270" s="191">
        <v>1421.63</v>
      </c>
      <c r="E1270" s="185" t="s">
        <v>4541</v>
      </c>
      <c r="F1270" s="186" t="s">
        <v>3251</v>
      </c>
      <c r="G1270" s="83">
        <f>VLOOKUP(A1270,РАСЧЕТ!$A$3:$AW$828,49,0)</f>
        <v>2445.6020179067791</v>
      </c>
      <c r="H1270" s="193">
        <f t="shared" si="19"/>
        <v>1023.972017906779</v>
      </c>
    </row>
    <row r="1271" spans="1:8" ht="12.6" customHeight="1" x14ac:dyDescent="0.3">
      <c r="A1271" s="181" t="s">
        <v>517</v>
      </c>
      <c r="B1271" s="182" t="s">
        <v>331</v>
      </c>
      <c r="C1271" s="190">
        <v>1576.25</v>
      </c>
      <c r="D1271" s="191">
        <v>1576.25</v>
      </c>
      <c r="E1271" s="185" t="s">
        <v>4541</v>
      </c>
      <c r="F1271" s="186" t="s">
        <v>3253</v>
      </c>
      <c r="G1271" s="83">
        <f>VLOOKUP(A1271,РАСЧЕТ!$A$3:$AW$828,49,0)</f>
        <v>1949.5698706090884</v>
      </c>
      <c r="H1271" s="193">
        <f t="shared" si="19"/>
        <v>373.31987060908841</v>
      </c>
    </row>
    <row r="1272" spans="1:8" ht="12.6" customHeight="1" x14ac:dyDescent="0.3">
      <c r="A1272" s="181" t="s">
        <v>2518</v>
      </c>
      <c r="B1272" s="182" t="s">
        <v>220</v>
      </c>
      <c r="C1272" s="190">
        <v>3367.26</v>
      </c>
      <c r="D1272" s="191">
        <v>3367.26</v>
      </c>
      <c r="E1272" s="185" t="s">
        <v>4541</v>
      </c>
      <c r="F1272" s="186" t="s">
        <v>3254</v>
      </c>
      <c r="G1272" s="83">
        <f>VLOOKUP(A1272,РАСЧЕТ!$A$3:$AW$828,49,0)</f>
        <v>5792.604175344155</v>
      </c>
      <c r="H1272" s="193">
        <f t="shared" si="19"/>
        <v>2425.3441753441548</v>
      </c>
    </row>
    <row r="1273" spans="1:8" ht="12.6" customHeight="1" x14ac:dyDescent="0.3">
      <c r="A1273" s="181" t="s">
        <v>672</v>
      </c>
      <c r="B1273" s="182" t="s">
        <v>201</v>
      </c>
      <c r="C1273" s="190">
        <v>3118.15</v>
      </c>
      <c r="D1273" s="191">
        <v>3118.15</v>
      </c>
      <c r="E1273" s="185" t="s">
        <v>4541</v>
      </c>
      <c r="F1273" s="186" t="s">
        <v>3259</v>
      </c>
      <c r="G1273" s="83">
        <f>VLOOKUP(A1273,РАСЧЕТ!$A$3:$AW$828,49,0)</f>
        <v>6578.2604496462864</v>
      </c>
      <c r="H1273" s="193">
        <f t="shared" si="19"/>
        <v>3460.1104496462863</v>
      </c>
    </row>
    <row r="1274" spans="1:8" ht="12.6" customHeight="1" x14ac:dyDescent="0.3">
      <c r="A1274" s="181" t="s">
        <v>2252</v>
      </c>
      <c r="B1274" s="182" t="s">
        <v>330</v>
      </c>
      <c r="C1274" s="190">
        <v>2452.4299999999998</v>
      </c>
      <c r="D1274" s="191">
        <v>2452.4299999999998</v>
      </c>
      <c r="E1274" s="185" t="s">
        <v>4541</v>
      </c>
      <c r="F1274" s="186" t="s">
        <v>3182</v>
      </c>
      <c r="G1274" s="83">
        <f>VLOOKUP(A1274,РАСЧЕТ!$A$3:$AW$828,49,0)</f>
        <v>2716.5572431704472</v>
      </c>
      <c r="H1274" s="193">
        <f t="shared" si="19"/>
        <v>264.1272431704474</v>
      </c>
    </row>
    <row r="1275" spans="1:8" ht="12.6" customHeight="1" x14ac:dyDescent="0.3">
      <c r="A1275" s="181" t="s">
        <v>2238</v>
      </c>
      <c r="B1275" s="182" t="s">
        <v>328</v>
      </c>
      <c r="C1275" s="190">
        <v>1421.63</v>
      </c>
      <c r="D1275" s="191">
        <v>1421.63</v>
      </c>
      <c r="E1275" s="185" t="s">
        <v>4541</v>
      </c>
      <c r="F1275" s="186" t="s">
        <v>3260</v>
      </c>
      <c r="G1275" s="83">
        <f>VLOOKUP(A1275,РАСЧЕТ!$A$3:$AW$828,49,0)</f>
        <v>2445.6020179067791</v>
      </c>
      <c r="H1275" s="193">
        <f t="shared" si="19"/>
        <v>1023.972017906779</v>
      </c>
    </row>
    <row r="1276" spans="1:8" ht="12.6" customHeight="1" x14ac:dyDescent="0.3">
      <c r="A1276" s="181" t="s">
        <v>777</v>
      </c>
      <c r="B1276" s="182" t="s">
        <v>353</v>
      </c>
      <c r="C1276" s="190">
        <v>1421.63</v>
      </c>
      <c r="D1276" s="191">
        <v>1421.63</v>
      </c>
      <c r="E1276" s="185" t="s">
        <v>4541</v>
      </c>
      <c r="F1276" s="186" t="s">
        <v>3183</v>
      </c>
      <c r="G1276" s="83">
        <f>VLOOKUP(A1276,РАСЧЕТ!$A$3:$AW$828,49,0)</f>
        <v>1278.4362554358831</v>
      </c>
      <c r="H1276" s="193">
        <f t="shared" si="19"/>
        <v>-143.19374456411697</v>
      </c>
    </row>
    <row r="1277" spans="1:8" ht="12.6" customHeight="1" x14ac:dyDescent="0.3">
      <c r="A1277" s="181" t="s">
        <v>574</v>
      </c>
      <c r="B1277" s="182" t="s">
        <v>241</v>
      </c>
      <c r="C1277" s="190">
        <v>1576.25</v>
      </c>
      <c r="D1277" s="191">
        <v>1576.25</v>
      </c>
      <c r="E1277" s="185" t="s">
        <v>4541</v>
      </c>
      <c r="F1277" s="186" t="s">
        <v>3261</v>
      </c>
      <c r="G1277" s="83">
        <f>VLOOKUP(A1277,РАСЧЕТ!$A$3:$AW$828,49,0)</f>
        <v>2889.2636136233741</v>
      </c>
      <c r="H1277" s="193">
        <f t="shared" si="19"/>
        <v>1313.0136136233741</v>
      </c>
    </row>
    <row r="1278" spans="1:8" ht="12.6" customHeight="1" x14ac:dyDescent="0.3">
      <c r="A1278" s="181" t="s">
        <v>1555</v>
      </c>
      <c r="B1278" s="182" t="s">
        <v>337</v>
      </c>
      <c r="C1278" s="190">
        <v>1421.63</v>
      </c>
      <c r="D1278" s="191">
        <v>1421.63</v>
      </c>
      <c r="E1278" s="185" t="s">
        <v>4541</v>
      </c>
      <c r="F1278" s="186" t="s">
        <v>3113</v>
      </c>
      <c r="G1278" s="83">
        <f>VLOOKUP(A1278,РАСЧЕТ!$A$3:$AW$828,49,0)</f>
        <v>2445.6020179067791</v>
      </c>
      <c r="H1278" s="193">
        <f t="shared" si="19"/>
        <v>1023.972017906779</v>
      </c>
    </row>
    <row r="1279" spans="1:8" ht="12.6" customHeight="1" x14ac:dyDescent="0.3">
      <c r="A1279" s="181" t="s">
        <v>1935</v>
      </c>
      <c r="B1279" s="182" t="s">
        <v>237</v>
      </c>
      <c r="C1279" s="190">
        <v>3367.26</v>
      </c>
      <c r="D1279" s="191">
        <v>3367.26</v>
      </c>
      <c r="E1279" s="185" t="s">
        <v>4541</v>
      </c>
      <c r="F1279" s="186" t="s">
        <v>3262</v>
      </c>
      <c r="G1279" s="83">
        <f>VLOOKUP(A1279,РАСЧЕТ!$A$3:$AW$828,49,0)</f>
        <v>5792.604175344155</v>
      </c>
      <c r="H1279" s="193">
        <f t="shared" si="19"/>
        <v>2425.3441753441548</v>
      </c>
    </row>
    <row r="1280" spans="1:8" ht="12.6" customHeight="1" x14ac:dyDescent="0.3">
      <c r="A1280" s="181" t="s">
        <v>1294</v>
      </c>
      <c r="B1280" s="182" t="s">
        <v>178</v>
      </c>
      <c r="C1280" s="190">
        <v>3118.15</v>
      </c>
      <c r="D1280" s="191">
        <v>3118.15</v>
      </c>
      <c r="E1280" s="185" t="s">
        <v>4541</v>
      </c>
      <c r="F1280" s="186" t="s">
        <v>3268</v>
      </c>
      <c r="G1280" s="83">
        <f>VLOOKUP(A1280,РАСЧЕТ!$A$3:$AW$828,49,0)</f>
        <v>5364.0696827804277</v>
      </c>
      <c r="H1280" s="193">
        <f t="shared" si="19"/>
        <v>2245.9196827804276</v>
      </c>
    </row>
    <row r="1281" spans="1:8" ht="12.6" customHeight="1" x14ac:dyDescent="0.3">
      <c r="A1281" s="181" t="s">
        <v>841</v>
      </c>
      <c r="B1281" s="182" t="s">
        <v>265</v>
      </c>
      <c r="C1281" s="190">
        <v>2452.4299999999998</v>
      </c>
      <c r="D1281" s="191">
        <v>2452.4299999999998</v>
      </c>
      <c r="E1281" s="185" t="s">
        <v>4541</v>
      </c>
      <c r="F1281" s="186" t="s">
        <v>3269</v>
      </c>
      <c r="G1281" s="83">
        <f>VLOOKUP(A1281,РАСЧЕТ!$A$3:$AW$828,49,0)</f>
        <v>4218.848194032541</v>
      </c>
      <c r="H1281" s="193">
        <f t="shared" ref="H1281:H1306" si="20">G1281-C1281</f>
        <v>1766.4181940325411</v>
      </c>
    </row>
    <row r="1282" spans="1:8" ht="12.6" customHeight="1" x14ac:dyDescent="0.3">
      <c r="A1282" s="181" t="s">
        <v>1556</v>
      </c>
      <c r="B1282" s="182" t="s">
        <v>296</v>
      </c>
      <c r="C1282" s="190">
        <v>1421.63</v>
      </c>
      <c r="D1282" s="191">
        <v>1421.63</v>
      </c>
      <c r="E1282" s="185" t="s">
        <v>4541</v>
      </c>
      <c r="F1282" s="186" t="s">
        <v>3270</v>
      </c>
      <c r="G1282" s="83">
        <f>VLOOKUP(A1282,РАСЧЕТ!$A$3:$AW$828,49,0)</f>
        <v>1278.4362554358831</v>
      </c>
      <c r="H1282" s="193">
        <f t="shared" si="20"/>
        <v>-143.19374456411697</v>
      </c>
    </row>
    <row r="1283" spans="1:8" ht="12.6" customHeight="1" x14ac:dyDescent="0.3">
      <c r="A1283" s="181" t="s">
        <v>1825</v>
      </c>
      <c r="B1283" s="182" t="s">
        <v>203</v>
      </c>
      <c r="C1283" s="190">
        <v>1421.63</v>
      </c>
      <c r="D1283" s="191">
        <v>1421.63</v>
      </c>
      <c r="E1283" s="185" t="s">
        <v>4541</v>
      </c>
      <c r="F1283" s="186" t="s">
        <v>3271</v>
      </c>
      <c r="G1283" s="83">
        <f>VLOOKUP(A1283,РАСЧЕТ!$A$3:$AW$828,49,0)</f>
        <v>3211.8038040760607</v>
      </c>
      <c r="H1283" s="193">
        <f t="shared" si="20"/>
        <v>1790.1738040760606</v>
      </c>
    </row>
    <row r="1284" spans="1:8" ht="12.6" customHeight="1" x14ac:dyDescent="0.3">
      <c r="A1284" s="181" t="s">
        <v>2455</v>
      </c>
      <c r="B1284" s="182" t="s">
        <v>264</v>
      </c>
      <c r="C1284" s="190">
        <v>1576.25</v>
      </c>
      <c r="D1284" s="191">
        <v>1576.25</v>
      </c>
      <c r="E1284" s="185" t="s">
        <v>4541</v>
      </c>
      <c r="F1284" s="186" t="s">
        <v>3272</v>
      </c>
      <c r="G1284" s="83">
        <f>VLOOKUP(A1284,РАСЧЕТ!$A$3:$AW$828,49,0)</f>
        <v>1417.4806820089702</v>
      </c>
      <c r="H1284" s="193">
        <f t="shared" si="20"/>
        <v>-158.76931799102977</v>
      </c>
    </row>
    <row r="1285" spans="1:8" ht="12.6" customHeight="1" x14ac:dyDescent="0.3">
      <c r="A1285" s="181" t="s">
        <v>1994</v>
      </c>
      <c r="B1285" s="182" t="s">
        <v>345</v>
      </c>
      <c r="C1285" s="190">
        <v>3367.26</v>
      </c>
      <c r="D1285" s="191">
        <v>3367.26</v>
      </c>
      <c r="E1285" s="185" t="s">
        <v>4541</v>
      </c>
      <c r="F1285" s="186" t="s">
        <v>3273</v>
      </c>
      <c r="G1285" s="83">
        <f>VLOOKUP(A1285,РАСЧЕТ!$A$3:$AW$828,49,0)</f>
        <v>5792.604175344155</v>
      </c>
      <c r="H1285" s="193">
        <f t="shared" si="20"/>
        <v>2425.3441753441548</v>
      </c>
    </row>
    <row r="1286" spans="1:8" ht="12.6" customHeight="1" x14ac:dyDescent="0.3">
      <c r="A1286" s="181" t="s">
        <v>676</v>
      </c>
      <c r="B1286" s="182" t="s">
        <v>336</v>
      </c>
      <c r="C1286" s="190">
        <v>3118.15</v>
      </c>
      <c r="D1286" s="191">
        <v>3118.15</v>
      </c>
      <c r="E1286" s="185" t="s">
        <v>4541</v>
      </c>
      <c r="F1286" s="186" t="s">
        <v>3280</v>
      </c>
      <c r="G1286" s="83">
        <f>VLOOKUP(A1286,РАСЧЕТ!$A$3:$AW$828,49,0)</f>
        <v>2804.0626025572537</v>
      </c>
      <c r="H1286" s="193">
        <f t="shared" si="20"/>
        <v>-314.08739744274635</v>
      </c>
    </row>
    <row r="1287" spans="1:8" ht="12.6" customHeight="1" x14ac:dyDescent="0.3">
      <c r="A1287" s="181" t="s">
        <v>2078</v>
      </c>
      <c r="B1287" s="182" t="s">
        <v>343</v>
      </c>
      <c r="C1287" s="190">
        <v>2452.4299999999998</v>
      </c>
      <c r="D1287" s="191">
        <v>2452.4299999999998</v>
      </c>
      <c r="E1287" s="185" t="s">
        <v>4541</v>
      </c>
      <c r="F1287" s="186" t="s">
        <v>3281</v>
      </c>
      <c r="G1287" s="83">
        <f>VLOOKUP(A1287,РАСЧЕТ!$A$3:$AW$828,49,0)</f>
        <v>5641.3953295748188</v>
      </c>
      <c r="H1287" s="193">
        <f t="shared" si="20"/>
        <v>3188.965329574819</v>
      </c>
    </row>
    <row r="1288" spans="1:8" ht="12.6" customHeight="1" x14ac:dyDescent="0.3">
      <c r="A1288" s="181" t="s">
        <v>2187</v>
      </c>
      <c r="B1288" s="182" t="s">
        <v>350</v>
      </c>
      <c r="C1288" s="190">
        <v>1421.63</v>
      </c>
      <c r="D1288" s="191">
        <v>1421.63</v>
      </c>
      <c r="E1288" s="185" t="s">
        <v>4541</v>
      </c>
      <c r="F1288" s="186" t="s">
        <v>3282</v>
      </c>
      <c r="G1288" s="83">
        <f>VLOOKUP(A1288,РАСЧЕТ!$A$3:$AW$828,49,0)</f>
        <v>2445.6020179067791</v>
      </c>
      <c r="H1288" s="193">
        <f t="shared" si="20"/>
        <v>1023.972017906779</v>
      </c>
    </row>
    <row r="1289" spans="1:8" ht="12.6" customHeight="1" x14ac:dyDescent="0.3">
      <c r="A1289" s="181" t="s">
        <v>1679</v>
      </c>
      <c r="B1289" s="182" t="s">
        <v>1680</v>
      </c>
      <c r="C1289" s="190">
        <v>4453.8900000000003</v>
      </c>
      <c r="D1289" s="191">
        <v>4453.8900000000003</v>
      </c>
      <c r="E1289" s="185" t="s">
        <v>4541</v>
      </c>
      <c r="F1289" s="186" t="s">
        <v>3832</v>
      </c>
      <c r="G1289" s="83">
        <f>VLOOKUP(A1289,РАСЧЕТ!$A$3:$AW$828,49,0)</f>
        <v>7089.8269607189204</v>
      </c>
      <c r="H1289" s="193">
        <f t="shared" si="20"/>
        <v>2635.9369607189201</v>
      </c>
    </row>
    <row r="1290" spans="1:8" ht="12.6" customHeight="1" x14ac:dyDescent="0.3">
      <c r="A1290" s="181" t="s">
        <v>1617</v>
      </c>
      <c r="B1290" s="182" t="s">
        <v>1618</v>
      </c>
      <c r="C1290" s="190">
        <v>5523.34</v>
      </c>
      <c r="D1290" s="191">
        <v>5523.34</v>
      </c>
      <c r="E1290" s="185" t="s">
        <v>4541</v>
      </c>
      <c r="F1290" s="186" t="s">
        <v>3841</v>
      </c>
      <c r="G1290" s="83">
        <f>VLOOKUP(A1290,РАСЧЕТ!$A$3:$AW$828,49,0)</f>
        <v>10155.671719104559</v>
      </c>
      <c r="H1290" s="193">
        <f t="shared" si="20"/>
        <v>4632.3317191045589</v>
      </c>
    </row>
    <row r="1291" spans="1:8" ht="12.6" customHeight="1" x14ac:dyDescent="0.3">
      <c r="A1291" s="181" t="s">
        <v>933</v>
      </c>
      <c r="B1291" s="182" t="s">
        <v>934</v>
      </c>
      <c r="C1291" s="190">
        <v>7520.51</v>
      </c>
      <c r="D1291" s="191">
        <v>7520.51</v>
      </c>
      <c r="E1291" s="185" t="s">
        <v>4541</v>
      </c>
      <c r="F1291" s="186" t="s">
        <v>3842</v>
      </c>
      <c r="G1291" s="83">
        <f>VLOOKUP(A1291,РАСЧЕТ!$A$3:$AW$828,49,0)</f>
        <v>12937.3085599842</v>
      </c>
      <c r="H1291" s="193">
        <f t="shared" si="20"/>
        <v>5416.7985599841995</v>
      </c>
    </row>
    <row r="1292" spans="1:8" ht="12.6" customHeight="1" x14ac:dyDescent="0.3">
      <c r="A1292" s="181" t="s">
        <v>2119</v>
      </c>
      <c r="B1292" s="182" t="s">
        <v>2120</v>
      </c>
      <c r="C1292" s="190">
        <v>5257.05</v>
      </c>
      <c r="D1292" s="191">
        <v>5257.05</v>
      </c>
      <c r="E1292" s="185" t="s">
        <v>4541</v>
      </c>
      <c r="F1292" s="186" t="s">
        <v>3843</v>
      </c>
      <c r="G1292" s="83">
        <f>VLOOKUP(A1292,РАСЧЕТ!$A$3:$AW$828,49,0)</f>
        <v>4727.5105034849585</v>
      </c>
      <c r="H1292" s="193">
        <f t="shared" si="20"/>
        <v>-529.53949651504172</v>
      </c>
    </row>
    <row r="1293" spans="1:8" ht="12.6" customHeight="1" x14ac:dyDescent="0.3">
      <c r="A1293" s="181" t="s">
        <v>1866</v>
      </c>
      <c r="B1293" s="182" t="s">
        <v>1867</v>
      </c>
      <c r="C1293" s="190">
        <v>4565.5600000000004</v>
      </c>
      <c r="D1293" s="191">
        <v>4565.5600000000004</v>
      </c>
      <c r="E1293" s="185" t="s">
        <v>4541</v>
      </c>
      <c r="F1293" s="186" t="s">
        <v>3844</v>
      </c>
      <c r="G1293" s="83">
        <f>VLOOKUP(A1293,РАСЧЕТ!$A$3:$AW$828,49,0)</f>
        <v>15122.012237579698</v>
      </c>
      <c r="H1293" s="193">
        <f t="shared" si="20"/>
        <v>10556.452237579699</v>
      </c>
    </row>
    <row r="1294" spans="1:8" ht="12.6" customHeight="1" x14ac:dyDescent="0.3">
      <c r="A1294" s="181" t="s">
        <v>1566</v>
      </c>
      <c r="B1294" s="182" t="s">
        <v>1567</v>
      </c>
      <c r="C1294" s="190">
        <v>2585.5700000000002</v>
      </c>
      <c r="D1294" s="191">
        <v>2585.5700000000002</v>
      </c>
      <c r="E1294" s="185" t="s">
        <v>4541</v>
      </c>
      <c r="F1294" s="186" t="s">
        <v>3845</v>
      </c>
      <c r="G1294" s="83">
        <f>VLOOKUP(A1294,РАСЧЕТ!$A$3:$AW$828,49,0)</f>
        <v>4447.8924917821178</v>
      </c>
      <c r="H1294" s="193">
        <f t="shared" si="20"/>
        <v>1862.3224917821176</v>
      </c>
    </row>
    <row r="1295" spans="1:8" ht="12.6" customHeight="1" x14ac:dyDescent="0.3">
      <c r="A1295" s="181" t="s">
        <v>1758</v>
      </c>
      <c r="B1295" s="182" t="s">
        <v>1759</v>
      </c>
      <c r="C1295" s="190">
        <v>4234.84</v>
      </c>
      <c r="D1295" s="191">
        <v>4234.84</v>
      </c>
      <c r="E1295" s="185" t="s">
        <v>4541</v>
      </c>
      <c r="F1295" s="186" t="s">
        <v>3846</v>
      </c>
      <c r="G1295" s="83">
        <f>VLOOKUP(A1295,РАСЧЕТ!$A$3:$AW$828,49,0)</f>
        <v>3808.2723500295492</v>
      </c>
      <c r="H1295" s="193">
        <f t="shared" si="20"/>
        <v>-426.56764997045093</v>
      </c>
    </row>
    <row r="1296" spans="1:8" ht="12.6" customHeight="1" x14ac:dyDescent="0.3">
      <c r="A1296" s="181" t="s">
        <v>1698</v>
      </c>
      <c r="B1296" s="182" t="s">
        <v>1699</v>
      </c>
      <c r="C1296" s="190">
        <v>1516.13</v>
      </c>
      <c r="D1296" s="191">
        <v>1516.13</v>
      </c>
      <c r="E1296" s="185" t="s">
        <v>4541</v>
      </c>
      <c r="F1296" s="186" t="s">
        <v>3847</v>
      </c>
      <c r="G1296" s="83">
        <f>VLOOKUP(A1296,РАСЧЕТ!$A$3:$AW$828,49,0)</f>
        <v>2608.1495840516404</v>
      </c>
      <c r="H1296" s="193">
        <f t="shared" si="20"/>
        <v>1092.0195840516403</v>
      </c>
    </row>
    <row r="1297" spans="1:8" ht="12.6" customHeight="1" x14ac:dyDescent="0.3">
      <c r="A1297" s="181" t="s">
        <v>1768</v>
      </c>
      <c r="B1297" s="182" t="s">
        <v>1769</v>
      </c>
      <c r="C1297" s="190">
        <v>2207.62</v>
      </c>
      <c r="D1297" s="191">
        <v>2207.62</v>
      </c>
      <c r="E1297" s="185" t="s">
        <v>4541</v>
      </c>
      <c r="F1297" s="186" t="s">
        <v>3848</v>
      </c>
      <c r="G1297" s="83">
        <f>VLOOKUP(A1297,РАСЧЕТ!$A$3:$AW$828,49,0)</f>
        <v>3797.702227202672</v>
      </c>
      <c r="H1297" s="193">
        <f t="shared" si="20"/>
        <v>1590.0822272026721</v>
      </c>
    </row>
    <row r="1298" spans="1:8" ht="12.6" customHeight="1" x14ac:dyDescent="0.3">
      <c r="A1298" s="181" t="s">
        <v>1611</v>
      </c>
      <c r="B1298" s="182" t="s">
        <v>1612</v>
      </c>
      <c r="C1298" s="190">
        <v>4170.43</v>
      </c>
      <c r="D1298" s="191">
        <v>4170.43</v>
      </c>
      <c r="E1298" s="185" t="s">
        <v>4541</v>
      </c>
      <c r="F1298" s="186" t="s">
        <v>3833</v>
      </c>
      <c r="G1298" s="83">
        <f>VLOOKUP(A1298,РАСЧЕТ!$A$3:$AW$828,49,0)</f>
        <v>3750.3371722907627</v>
      </c>
      <c r="H1298" s="193">
        <f t="shared" si="20"/>
        <v>-420.09282770923755</v>
      </c>
    </row>
    <row r="1299" spans="1:8" ht="12.6" customHeight="1" x14ac:dyDescent="0.3">
      <c r="A1299" s="181" t="s">
        <v>2469</v>
      </c>
      <c r="B1299" s="182" t="s">
        <v>2470</v>
      </c>
      <c r="C1299" s="190">
        <v>1979.99</v>
      </c>
      <c r="D1299" s="191">
        <v>1979.99</v>
      </c>
      <c r="E1299" s="185" t="s">
        <v>4541</v>
      </c>
      <c r="F1299" s="186" t="s">
        <v>3834</v>
      </c>
      <c r="G1299" s="83">
        <f>VLOOKUP(A1299,РАСЧЕТ!$A$3:$AW$828,49,0)</f>
        <v>3406.1103633082334</v>
      </c>
      <c r="H1299" s="193">
        <f t="shared" si="20"/>
        <v>1426.1203633082334</v>
      </c>
    </row>
    <row r="1300" spans="1:8" ht="12.6" customHeight="1" x14ac:dyDescent="0.3">
      <c r="A1300" s="181" t="s">
        <v>1681</v>
      </c>
      <c r="B1300" s="182" t="s">
        <v>1682</v>
      </c>
      <c r="C1300" s="190">
        <v>23712.560000000001</v>
      </c>
      <c r="D1300" s="191">
        <v>23712.560000000001</v>
      </c>
      <c r="E1300" s="185" t="s">
        <v>4541</v>
      </c>
      <c r="F1300" s="186" t="s">
        <v>3835</v>
      </c>
      <c r="G1300" s="83">
        <f>VLOOKUP(A1300,РАСЧЕТ!$A$3:$AW$828,49,0)</f>
        <v>40792.050576626367</v>
      </c>
      <c r="H1300" s="193">
        <f t="shared" si="20"/>
        <v>17079.490576626366</v>
      </c>
    </row>
    <row r="1301" spans="1:8" ht="12.6" customHeight="1" x14ac:dyDescent="0.3">
      <c r="A1301" s="181" t="s">
        <v>1760</v>
      </c>
      <c r="B1301" s="182" t="s">
        <v>1761</v>
      </c>
      <c r="C1301" s="188"/>
      <c r="D1301" s="189"/>
      <c r="E1301" s="185" t="s">
        <v>4541</v>
      </c>
      <c r="F1301" s="186" t="s">
        <v>3836</v>
      </c>
      <c r="G1301" s="83">
        <f>VLOOKUP(A1301,РАСЧЕТ!$A$3:$AW$828,49,0)</f>
        <v>0</v>
      </c>
      <c r="H1301" s="193">
        <f t="shared" si="20"/>
        <v>0</v>
      </c>
    </row>
    <row r="1302" spans="1:8" ht="12.6" customHeight="1" x14ac:dyDescent="0.3">
      <c r="A1302" s="181" t="s">
        <v>3954</v>
      </c>
      <c r="B1302" s="182" t="s">
        <v>1761</v>
      </c>
      <c r="C1302" s="190">
        <v>5085.25</v>
      </c>
      <c r="D1302" s="191">
        <v>5085.25</v>
      </c>
      <c r="E1302" s="185" t="s">
        <v>4566</v>
      </c>
      <c r="F1302" s="186" t="s">
        <v>4567</v>
      </c>
      <c r="G1302" s="83">
        <f>VLOOKUP(A1302,РАСЧЕТ!$A$3:$AW$828,49,0)</f>
        <v>8748.0144688870896</v>
      </c>
      <c r="H1302" s="193">
        <f t="shared" si="20"/>
        <v>3662.7644688870896</v>
      </c>
    </row>
    <row r="1303" spans="1:8" ht="12.6" customHeight="1" x14ac:dyDescent="0.3">
      <c r="A1303" s="181" t="s">
        <v>850</v>
      </c>
      <c r="B1303" s="182" t="s">
        <v>851</v>
      </c>
      <c r="C1303" s="190">
        <v>1808.18</v>
      </c>
      <c r="D1303" s="191">
        <v>1808.18</v>
      </c>
      <c r="E1303" s="185" t="s">
        <v>4541</v>
      </c>
      <c r="F1303" s="186" t="s">
        <v>3837</v>
      </c>
      <c r="G1303" s="83">
        <f>VLOOKUP(A1303,РАСЧЕТ!$A$3:$AW$828,49,0)</f>
        <v>3110.5693339539398</v>
      </c>
      <c r="H1303" s="193">
        <f t="shared" si="20"/>
        <v>1302.3893339539397</v>
      </c>
    </row>
    <row r="1304" spans="1:8" ht="12.6" customHeight="1" x14ac:dyDescent="0.3">
      <c r="A1304" s="181" t="s">
        <v>1795</v>
      </c>
      <c r="B1304" s="182" t="s">
        <v>1796</v>
      </c>
      <c r="C1304" s="190">
        <v>2813.21</v>
      </c>
      <c r="D1304" s="191">
        <v>2813.21</v>
      </c>
      <c r="E1304" s="185" t="s">
        <v>4541</v>
      </c>
      <c r="F1304" s="186" t="s">
        <v>3838</v>
      </c>
      <c r="G1304" s="83">
        <f>VLOOKUP(A1304,РАСЧЕТ!$A$3:$AW$828,49,0)</f>
        <v>2529.8360945936661</v>
      </c>
      <c r="H1304" s="193">
        <f t="shared" si="20"/>
        <v>-283.37390540633396</v>
      </c>
    </row>
    <row r="1305" spans="1:8" ht="12.6" customHeight="1" x14ac:dyDescent="0.3">
      <c r="A1305" s="181" t="s">
        <v>1560</v>
      </c>
      <c r="B1305" s="182" t="s">
        <v>1561</v>
      </c>
      <c r="C1305" s="190">
        <v>7537.68</v>
      </c>
      <c r="D1305" s="191">
        <v>7537.68</v>
      </c>
      <c r="E1305" s="185" t="s">
        <v>4541</v>
      </c>
      <c r="F1305" s="186" t="s">
        <v>3839</v>
      </c>
      <c r="G1305" s="83">
        <f>VLOOKUP(A1305,РАСЧЕТ!$A$3:$AW$828,49,0)</f>
        <v>12966.86266291963</v>
      </c>
      <c r="H1305" s="193">
        <f t="shared" si="20"/>
        <v>5429.1826629196294</v>
      </c>
    </row>
    <row r="1306" spans="1:8" ht="12.6" customHeight="1" x14ac:dyDescent="0.3">
      <c r="A1306" s="181" t="s">
        <v>1745</v>
      </c>
      <c r="B1306" s="182" t="s">
        <v>1746</v>
      </c>
      <c r="C1306" s="190">
        <v>2284.9299999999998</v>
      </c>
      <c r="D1306" s="191">
        <v>2284.9299999999998</v>
      </c>
      <c r="E1306" s="185" t="s">
        <v>4541</v>
      </c>
      <c r="F1306" s="186" t="s">
        <v>3840</v>
      </c>
      <c r="G1306" s="83">
        <f>VLOOKUP(A1306,РАСЧЕТ!$A$3:$AW$828,49,0)</f>
        <v>2055.1361364436229</v>
      </c>
      <c r="H1306" s="193">
        <f t="shared" si="20"/>
        <v>-229.79386355637689</v>
      </c>
    </row>
  </sheetData>
  <autoFilter ref="A1:H1306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1"/>
  <sheetViews>
    <sheetView topLeftCell="A1273" workbookViewId="0">
      <selection activeCell="E1" sqref="E1:F1301"/>
    </sheetView>
  </sheetViews>
  <sheetFormatPr defaultColWidth="10.33203125" defaultRowHeight="11.4" customHeight="1" x14ac:dyDescent="0.3"/>
  <cols>
    <col min="1" max="1" width="21.88671875" customWidth="1"/>
  </cols>
  <sheetData>
    <row r="1" spans="1:8" ht="11.4" customHeight="1" x14ac:dyDescent="0.3">
      <c r="A1" s="181" t="s">
        <v>1414</v>
      </c>
      <c r="B1" s="182" t="s">
        <v>1415</v>
      </c>
      <c r="C1" s="183">
        <v>670.02</v>
      </c>
      <c r="D1" s="184">
        <v>670.02</v>
      </c>
      <c r="E1" s="185" t="s">
        <v>4568</v>
      </c>
      <c r="F1" s="186" t="s">
        <v>2651</v>
      </c>
      <c r="G1">
        <f>VLOOKUP(A1,РАСЧЕТ!$A$3:$AX$1360,50,0)</f>
        <v>241.43973428856526</v>
      </c>
      <c r="H1" s="193">
        <f>G1-C1</f>
        <v>-428.58026571143472</v>
      </c>
    </row>
    <row r="2" spans="1:8" ht="11.4" customHeight="1" x14ac:dyDescent="0.3">
      <c r="A2" s="181" t="s">
        <v>1592</v>
      </c>
      <c r="B2" s="182" t="s">
        <v>1593</v>
      </c>
      <c r="C2" s="183">
        <v>670.02</v>
      </c>
      <c r="D2" s="184">
        <v>670.02</v>
      </c>
      <c r="E2" s="185" t="s">
        <v>4568</v>
      </c>
      <c r="F2" s="186" t="s">
        <v>2659</v>
      </c>
      <c r="G2">
        <f>VLOOKUP(A2,РАСЧЕТ!$A$3:$AX$1360,50,0)</f>
        <v>241.43973428856526</v>
      </c>
      <c r="H2" s="193">
        <f t="shared" ref="H2:H64" si="0">G2-C2</f>
        <v>-428.58026571143472</v>
      </c>
    </row>
    <row r="3" spans="1:8" ht="11.4" customHeight="1" x14ac:dyDescent="0.3">
      <c r="A3" s="181" t="s">
        <v>2209</v>
      </c>
      <c r="B3" s="182" t="s">
        <v>2210</v>
      </c>
      <c r="C3" s="183">
        <v>652.84</v>
      </c>
      <c r="D3" s="184">
        <v>652.84</v>
      </c>
      <c r="E3" s="185" t="s">
        <v>4568</v>
      </c>
      <c r="F3" s="186" t="s">
        <v>2746</v>
      </c>
      <c r="G3">
        <f>VLOOKUP(A3,РАСЧЕТ!$A$3:$AX$1360,50,0)</f>
        <v>235.24897187090971</v>
      </c>
      <c r="H3" s="193">
        <f t="shared" si="0"/>
        <v>-417.59102812909032</v>
      </c>
    </row>
    <row r="4" spans="1:8" ht="11.4" customHeight="1" x14ac:dyDescent="0.3">
      <c r="A4" s="181" t="s">
        <v>1337</v>
      </c>
      <c r="B4" s="182" t="s">
        <v>1338</v>
      </c>
      <c r="C4" s="183">
        <v>652.84</v>
      </c>
      <c r="D4" s="184">
        <v>652.84</v>
      </c>
      <c r="E4" s="185" t="s">
        <v>4568</v>
      </c>
      <c r="F4" s="186" t="s">
        <v>2747</v>
      </c>
      <c r="G4">
        <f>VLOOKUP(A4,РАСЧЕТ!$A$3:$AX$1360,50,0)</f>
        <v>235.24897187090971</v>
      </c>
      <c r="H4" s="193">
        <f t="shared" si="0"/>
        <v>-417.59102812909032</v>
      </c>
    </row>
    <row r="5" spans="1:8" ht="11.4" customHeight="1" x14ac:dyDescent="0.3">
      <c r="A5" s="181" t="s">
        <v>2619</v>
      </c>
      <c r="B5" s="182" t="s">
        <v>497</v>
      </c>
      <c r="C5" s="183">
        <v>755.92</v>
      </c>
      <c r="D5" s="184">
        <v>755.92</v>
      </c>
      <c r="E5" s="185" t="s">
        <v>4568</v>
      </c>
      <c r="F5" s="186" t="s">
        <v>3856</v>
      </c>
      <c r="G5">
        <f>VLOOKUP(A5,РАСЧЕТ!$A$3:$AX$1360,50,0)</f>
        <v>272.39354637684289</v>
      </c>
      <c r="H5" s="193">
        <f t="shared" si="0"/>
        <v>-483.52645362315707</v>
      </c>
    </row>
    <row r="6" spans="1:8" ht="11.4" customHeight="1" x14ac:dyDescent="0.3">
      <c r="A6" s="181" t="s">
        <v>668</v>
      </c>
      <c r="B6" s="182" t="s">
        <v>669</v>
      </c>
      <c r="C6" s="183">
        <v>721.56</v>
      </c>
      <c r="D6" s="184">
        <v>721.56</v>
      </c>
      <c r="E6" s="185" t="s">
        <v>4568</v>
      </c>
      <c r="F6" s="186" t="s">
        <v>2748</v>
      </c>
      <c r="G6">
        <f>VLOOKUP(A6,РАСЧЕТ!$A$3:$AX$1360,50,0)</f>
        <v>260.01202154153185</v>
      </c>
      <c r="H6" s="193">
        <f t="shared" si="0"/>
        <v>-461.54797845846809</v>
      </c>
    </row>
    <row r="7" spans="1:8" ht="11.4" customHeight="1" x14ac:dyDescent="0.3">
      <c r="A7" s="181" t="s">
        <v>2618</v>
      </c>
      <c r="B7" s="182" t="s">
        <v>504</v>
      </c>
      <c r="C7" s="183">
        <v>889.06</v>
      </c>
      <c r="D7" s="184">
        <v>889.06</v>
      </c>
      <c r="E7" s="185" t="s">
        <v>4568</v>
      </c>
      <c r="F7" s="186" t="s">
        <v>3850</v>
      </c>
      <c r="G7">
        <f>VLOOKUP(A7,РАСЧЕТ!$A$3:$AX$1360,50,0)</f>
        <v>320.37195511367315</v>
      </c>
      <c r="H7" s="193">
        <f t="shared" si="0"/>
        <v>-568.68804488632679</v>
      </c>
    </row>
    <row r="8" spans="1:8" ht="11.4" customHeight="1" x14ac:dyDescent="0.3">
      <c r="A8" s="181" t="s">
        <v>2616</v>
      </c>
      <c r="B8" s="182" t="s">
        <v>620</v>
      </c>
      <c r="C8" s="183">
        <v>940.6</v>
      </c>
      <c r="D8" s="184">
        <v>940.6</v>
      </c>
      <c r="E8" s="185" t="s">
        <v>4568</v>
      </c>
      <c r="F8" s="186" t="s">
        <v>3865</v>
      </c>
      <c r="G8">
        <f>VLOOKUP(A8,РАСЧЕТ!$A$3:$AX$1360,50,0)</f>
        <v>338.94424236663968</v>
      </c>
      <c r="H8" s="193">
        <f t="shared" si="0"/>
        <v>-601.65575763336028</v>
      </c>
    </row>
    <row r="9" spans="1:8" ht="11.4" customHeight="1" x14ac:dyDescent="0.3">
      <c r="A9" s="181" t="s">
        <v>629</v>
      </c>
      <c r="B9" s="182" t="s">
        <v>630</v>
      </c>
      <c r="C9" s="183">
        <v>721.56</v>
      </c>
      <c r="D9" s="184">
        <v>721.56</v>
      </c>
      <c r="E9" s="185" t="s">
        <v>4568</v>
      </c>
      <c r="F9" s="186" t="s">
        <v>2749</v>
      </c>
      <c r="G9">
        <f>VLOOKUP(A9,РАСЧЕТ!$A$3:$AX$1360,50,0)</f>
        <v>260.01202154153185</v>
      </c>
      <c r="H9" s="193">
        <f t="shared" si="0"/>
        <v>-461.54797845846809</v>
      </c>
    </row>
    <row r="10" spans="1:8" ht="11.4" customHeight="1" x14ac:dyDescent="0.3">
      <c r="A10" s="181" t="s">
        <v>2564</v>
      </c>
      <c r="B10" s="182" t="s">
        <v>1669</v>
      </c>
      <c r="C10" s="183">
        <v>678.61</v>
      </c>
      <c r="D10" s="184">
        <v>678.61</v>
      </c>
      <c r="E10" s="185" t="s">
        <v>4568</v>
      </c>
      <c r="F10" s="186" t="s">
        <v>3858</v>
      </c>
      <c r="G10">
        <f>VLOOKUP(A10,РАСЧЕТ!$A$3:$AX$1360,50,0)</f>
        <v>244.53511549739304</v>
      </c>
      <c r="H10" s="193">
        <f t="shared" si="0"/>
        <v>-434.07488450260701</v>
      </c>
    </row>
    <row r="11" spans="1:8" ht="11.4" customHeight="1" x14ac:dyDescent="0.3">
      <c r="A11" s="181" t="s">
        <v>2558</v>
      </c>
      <c r="B11" s="182" t="s">
        <v>562</v>
      </c>
      <c r="C11" s="183">
        <v>678.61</v>
      </c>
      <c r="D11" s="184">
        <v>678.61</v>
      </c>
      <c r="E11" s="185" t="s">
        <v>4568</v>
      </c>
      <c r="F11" s="186" t="s">
        <v>3857</v>
      </c>
      <c r="G11">
        <f>VLOOKUP(A11,РАСЧЕТ!$A$3:$AX$1360,50,0)</f>
        <v>244.53511549739304</v>
      </c>
      <c r="H11" s="193">
        <f t="shared" si="0"/>
        <v>-434.07488450260701</v>
      </c>
    </row>
    <row r="12" spans="1:8" ht="11.4" customHeight="1" x14ac:dyDescent="0.3">
      <c r="A12" s="181" t="s">
        <v>2549</v>
      </c>
      <c r="B12" s="182" t="s">
        <v>1192</v>
      </c>
      <c r="C12" s="183">
        <v>755.92</v>
      </c>
      <c r="D12" s="184">
        <v>755.92</v>
      </c>
      <c r="E12" s="185" t="s">
        <v>4568</v>
      </c>
      <c r="F12" s="186" t="s">
        <v>2750</v>
      </c>
      <c r="G12">
        <f>VLOOKUP(A12,РАСЧЕТ!$A$3:$AX$1360,50,0)</f>
        <v>272.39354637684289</v>
      </c>
      <c r="H12" s="193">
        <f t="shared" si="0"/>
        <v>-483.52645362315707</v>
      </c>
    </row>
    <row r="13" spans="1:8" ht="11.4" customHeight="1" x14ac:dyDescent="0.3">
      <c r="A13" s="181" t="s">
        <v>1638</v>
      </c>
      <c r="B13" s="182" t="s">
        <v>1639</v>
      </c>
      <c r="C13" s="183">
        <v>584.12</v>
      </c>
      <c r="D13" s="184">
        <v>584.12</v>
      </c>
      <c r="E13" s="185" t="s">
        <v>4568</v>
      </c>
      <c r="F13" s="186" t="s">
        <v>2660</v>
      </c>
      <c r="G13">
        <f>VLOOKUP(A13,РАСЧЕТ!$A$3:$AX$1360,50,0)</f>
        <v>210.48592220028766</v>
      </c>
      <c r="H13" s="193">
        <f t="shared" si="0"/>
        <v>-373.63407779971237</v>
      </c>
    </row>
    <row r="14" spans="1:8" ht="11.4" customHeight="1" x14ac:dyDescent="0.3">
      <c r="A14" s="181" t="s">
        <v>621</v>
      </c>
      <c r="B14" s="182" t="s">
        <v>622</v>
      </c>
      <c r="C14" s="183">
        <v>695.79</v>
      </c>
      <c r="D14" s="184">
        <v>695.79</v>
      </c>
      <c r="E14" s="185" t="s">
        <v>4568</v>
      </c>
      <c r="F14" s="186" t="s">
        <v>2751</v>
      </c>
      <c r="G14">
        <f>VLOOKUP(A14,РАСЧЕТ!$A$3:$AX$1360,50,0)</f>
        <v>250.72587791504853</v>
      </c>
      <c r="H14" s="193">
        <f t="shared" si="0"/>
        <v>-445.06412208495146</v>
      </c>
    </row>
    <row r="15" spans="1:8" ht="11.4" customHeight="1" x14ac:dyDescent="0.3">
      <c r="A15" s="181" t="s">
        <v>768</v>
      </c>
      <c r="B15" s="182" t="s">
        <v>769</v>
      </c>
      <c r="C15" s="183">
        <v>807.46</v>
      </c>
      <c r="D15" s="184">
        <v>807.46</v>
      </c>
      <c r="E15" s="185" t="s">
        <v>4568</v>
      </c>
      <c r="F15" s="186" t="s">
        <v>2752</v>
      </c>
      <c r="G15">
        <f>VLOOKUP(A15,РАСЧЕТ!$A$3:$AX$1360,50,0)</f>
        <v>290.96583362980942</v>
      </c>
      <c r="H15" s="193">
        <f t="shared" si="0"/>
        <v>-516.49416637019067</v>
      </c>
    </row>
    <row r="16" spans="1:8" ht="11.4" customHeight="1" x14ac:dyDescent="0.3">
      <c r="A16" s="181" t="s">
        <v>2571</v>
      </c>
      <c r="B16" s="182" t="s">
        <v>532</v>
      </c>
      <c r="C16" s="183">
        <v>592.71</v>
      </c>
      <c r="D16" s="184">
        <v>592.71</v>
      </c>
      <c r="E16" s="185" t="s">
        <v>4568</v>
      </c>
      <c r="F16" s="186" t="s">
        <v>3860</v>
      </c>
      <c r="G16">
        <f>VLOOKUP(A16,РАСЧЕТ!$A$3:$AX$1360,50,0)</f>
        <v>213.58130340911543</v>
      </c>
      <c r="H16" s="193">
        <f t="shared" si="0"/>
        <v>-379.1286965908846</v>
      </c>
    </row>
    <row r="17" spans="1:8" ht="11.4" customHeight="1" x14ac:dyDescent="0.3">
      <c r="A17" s="181" t="s">
        <v>2561</v>
      </c>
      <c r="B17" s="182" t="s">
        <v>1418</v>
      </c>
      <c r="C17" s="183">
        <v>717.26</v>
      </c>
      <c r="D17" s="184">
        <v>717.26</v>
      </c>
      <c r="E17" s="185" t="s">
        <v>4568</v>
      </c>
      <c r="F17" s="186" t="s">
        <v>3855</v>
      </c>
      <c r="G17">
        <f>VLOOKUP(A17,РАСЧЕТ!$A$3:$AX$1360,50,0)</f>
        <v>258.46433093711795</v>
      </c>
      <c r="H17" s="193">
        <f t="shared" si="0"/>
        <v>-458.79566906288204</v>
      </c>
    </row>
    <row r="18" spans="1:8" ht="11.4" customHeight="1" x14ac:dyDescent="0.3">
      <c r="A18" s="181" t="s">
        <v>2524</v>
      </c>
      <c r="B18" s="182" t="s">
        <v>685</v>
      </c>
      <c r="C18" s="183">
        <v>717.26</v>
      </c>
      <c r="D18" s="184">
        <v>717.26</v>
      </c>
      <c r="E18" s="185" t="s">
        <v>4568</v>
      </c>
      <c r="F18" s="186" t="s">
        <v>2753</v>
      </c>
      <c r="G18">
        <f>VLOOKUP(A18,РАСЧЕТ!$A$3:$AX$1360,50,0)</f>
        <v>258.46433093711795</v>
      </c>
      <c r="H18" s="193">
        <f t="shared" si="0"/>
        <v>-458.79566906288204</v>
      </c>
    </row>
    <row r="19" spans="1:8" ht="11.4" customHeight="1" x14ac:dyDescent="0.3">
      <c r="A19" s="181" t="s">
        <v>1339</v>
      </c>
      <c r="B19" s="182" t="s">
        <v>1340</v>
      </c>
      <c r="C19" s="183">
        <v>592.71</v>
      </c>
      <c r="D19" s="184">
        <v>592.71</v>
      </c>
      <c r="E19" s="185" t="s">
        <v>4568</v>
      </c>
      <c r="F19" s="186" t="s">
        <v>2754</v>
      </c>
      <c r="G19">
        <f>VLOOKUP(A19,РАСЧЕТ!$A$3:$AX$1360,50,0)</f>
        <v>213.58130340911543</v>
      </c>
      <c r="H19" s="193">
        <f t="shared" si="0"/>
        <v>-379.1286965908846</v>
      </c>
    </row>
    <row r="20" spans="1:8" ht="11.4" customHeight="1" x14ac:dyDescent="0.3">
      <c r="A20" s="181" t="s">
        <v>1580</v>
      </c>
      <c r="B20" s="182" t="s">
        <v>1581</v>
      </c>
      <c r="C20" s="183">
        <v>717.26</v>
      </c>
      <c r="D20" s="184">
        <v>717.26</v>
      </c>
      <c r="E20" s="185" t="s">
        <v>4568</v>
      </c>
      <c r="F20" s="186" t="s">
        <v>2755</v>
      </c>
      <c r="G20">
        <f>VLOOKUP(A20,РАСЧЕТ!$A$3:$AX$1360,50,0)</f>
        <v>258.46433093711795</v>
      </c>
      <c r="H20" s="193">
        <f t="shared" si="0"/>
        <v>-458.79566906288204</v>
      </c>
    </row>
    <row r="21" spans="1:8" ht="11.4" customHeight="1" x14ac:dyDescent="0.3">
      <c r="A21" s="181" t="s">
        <v>2544</v>
      </c>
      <c r="B21" s="182" t="s">
        <v>770</v>
      </c>
      <c r="C21" s="183">
        <v>717.26</v>
      </c>
      <c r="D21" s="184">
        <v>717.26</v>
      </c>
      <c r="E21" s="185" t="s">
        <v>4568</v>
      </c>
      <c r="F21" s="186" t="s">
        <v>2756</v>
      </c>
      <c r="G21">
        <f>VLOOKUP(A21,РАСЧЕТ!$A$3:$AX$1360,50,0)</f>
        <v>258.46433093711795</v>
      </c>
      <c r="H21" s="193">
        <f t="shared" si="0"/>
        <v>-458.79566906288204</v>
      </c>
    </row>
    <row r="22" spans="1:8" ht="11.4" customHeight="1" x14ac:dyDescent="0.3">
      <c r="A22" s="181" t="s">
        <v>505</v>
      </c>
      <c r="B22" s="182" t="s">
        <v>506</v>
      </c>
      <c r="C22" s="183">
        <v>592.71</v>
      </c>
      <c r="D22" s="184">
        <v>592.71</v>
      </c>
      <c r="E22" s="185" t="s">
        <v>4568</v>
      </c>
      <c r="F22" s="186" t="s">
        <v>2757</v>
      </c>
      <c r="G22">
        <f>VLOOKUP(A22,РАСЧЕТ!$A$3:$AX$1360,50,0)</f>
        <v>213.58130340911543</v>
      </c>
      <c r="H22" s="193">
        <f t="shared" si="0"/>
        <v>-379.1286965908846</v>
      </c>
    </row>
    <row r="23" spans="1:8" ht="11.4" customHeight="1" x14ac:dyDescent="0.3">
      <c r="A23" s="181" t="s">
        <v>1391</v>
      </c>
      <c r="B23" s="182" t="s">
        <v>1392</v>
      </c>
      <c r="C23" s="183">
        <v>717.26</v>
      </c>
      <c r="D23" s="184">
        <v>717.26</v>
      </c>
      <c r="E23" s="185" t="s">
        <v>4568</v>
      </c>
      <c r="F23" s="186" t="s">
        <v>2758</v>
      </c>
      <c r="G23">
        <f>VLOOKUP(A23,РАСЧЕТ!$A$3:$AX$1360,50,0)</f>
        <v>258.46433093711795</v>
      </c>
      <c r="H23" s="193">
        <f t="shared" si="0"/>
        <v>-458.79566906288204</v>
      </c>
    </row>
    <row r="24" spans="1:8" ht="11.4" customHeight="1" x14ac:dyDescent="0.3">
      <c r="A24" s="181" t="s">
        <v>1570</v>
      </c>
      <c r="B24" s="182" t="s">
        <v>1571</v>
      </c>
      <c r="C24" s="183">
        <v>743.03</v>
      </c>
      <c r="D24" s="184">
        <v>743.03</v>
      </c>
      <c r="E24" s="185" t="s">
        <v>4568</v>
      </c>
      <c r="F24" s="186" t="s">
        <v>2661</v>
      </c>
      <c r="G24">
        <f>VLOOKUP(A24,РАСЧЕТ!$A$3:$AX$1360,50,0)</f>
        <v>267.75047456360124</v>
      </c>
      <c r="H24" s="193">
        <f t="shared" si="0"/>
        <v>-475.27952543639873</v>
      </c>
    </row>
    <row r="25" spans="1:8" ht="11.4" customHeight="1" x14ac:dyDescent="0.3">
      <c r="A25" s="181" t="s">
        <v>556</v>
      </c>
      <c r="B25" s="182" t="s">
        <v>557</v>
      </c>
      <c r="C25" s="183">
        <v>717.26</v>
      </c>
      <c r="D25" s="184">
        <v>717.26</v>
      </c>
      <c r="E25" s="185" t="s">
        <v>4568</v>
      </c>
      <c r="F25" s="186" t="s">
        <v>2759</v>
      </c>
      <c r="G25">
        <f>VLOOKUP(A25,РАСЧЕТ!$A$3:$AX$1360,50,0)</f>
        <v>258.46433093711795</v>
      </c>
      <c r="H25" s="193">
        <f t="shared" si="0"/>
        <v>-458.79566906288204</v>
      </c>
    </row>
    <row r="26" spans="1:8" ht="11.4" customHeight="1" x14ac:dyDescent="0.3">
      <c r="A26" s="181" t="s">
        <v>1572</v>
      </c>
      <c r="B26" s="182" t="s">
        <v>1573</v>
      </c>
      <c r="C26" s="183">
        <v>592.71</v>
      </c>
      <c r="D26" s="184">
        <v>592.71</v>
      </c>
      <c r="E26" s="185" t="s">
        <v>4568</v>
      </c>
      <c r="F26" s="186" t="s">
        <v>2760</v>
      </c>
      <c r="G26">
        <f>VLOOKUP(A26,РАСЧЕТ!$A$3:$AX$1360,50,0)</f>
        <v>213.58130340911543</v>
      </c>
      <c r="H26" s="193">
        <f t="shared" si="0"/>
        <v>-379.1286965908846</v>
      </c>
    </row>
    <row r="27" spans="1:8" ht="11.4" customHeight="1" x14ac:dyDescent="0.3">
      <c r="A27" s="181" t="s">
        <v>602</v>
      </c>
      <c r="B27" s="182" t="s">
        <v>603</v>
      </c>
      <c r="C27" s="183">
        <v>717.26</v>
      </c>
      <c r="D27" s="184">
        <v>717.26</v>
      </c>
      <c r="E27" s="185" t="s">
        <v>4568</v>
      </c>
      <c r="F27" s="186" t="s">
        <v>2761</v>
      </c>
      <c r="G27">
        <f>VLOOKUP(A27,РАСЧЕТ!$A$3:$AX$1360,50,0)</f>
        <v>258.46433093711795</v>
      </c>
      <c r="H27" s="193">
        <f t="shared" si="0"/>
        <v>-458.79566906288204</v>
      </c>
    </row>
    <row r="28" spans="1:8" ht="11.4" customHeight="1" x14ac:dyDescent="0.3">
      <c r="A28" s="181" t="s">
        <v>640</v>
      </c>
      <c r="B28" s="182" t="s">
        <v>641</v>
      </c>
      <c r="C28" s="188"/>
      <c r="D28" s="189"/>
      <c r="E28" s="185" t="s">
        <v>4568</v>
      </c>
      <c r="F28" s="186" t="s">
        <v>2762</v>
      </c>
      <c r="G28">
        <f>VLOOKUP(A28,РАСЧЕТ!$A$3:$AX$1360,50,0)</f>
        <v>0</v>
      </c>
      <c r="H28" s="193">
        <f t="shared" si="0"/>
        <v>0</v>
      </c>
    </row>
    <row r="29" spans="1:8" ht="11.4" customHeight="1" x14ac:dyDescent="0.3">
      <c r="A29" s="181" t="s">
        <v>3958</v>
      </c>
      <c r="B29" s="182" t="s">
        <v>641</v>
      </c>
      <c r="C29" s="183">
        <v>730.15</v>
      </c>
      <c r="D29" s="184">
        <v>730.15</v>
      </c>
      <c r="E29" s="185" t="s">
        <v>4569</v>
      </c>
      <c r="F29" s="186" t="s">
        <v>4570</v>
      </c>
      <c r="G29">
        <f>VLOOKUP(A29,РАСЧЕТ!$A$3:$AX$1360,50,0)</f>
        <v>263.1074027503596</v>
      </c>
      <c r="H29" s="193">
        <f t="shared" si="0"/>
        <v>-467.04259724964038</v>
      </c>
    </row>
    <row r="30" spans="1:8" ht="11.4" customHeight="1" x14ac:dyDescent="0.3">
      <c r="A30" s="181" t="s">
        <v>2607</v>
      </c>
      <c r="B30" s="182" t="s">
        <v>1237</v>
      </c>
      <c r="C30" s="183">
        <v>592.71</v>
      </c>
      <c r="D30" s="184">
        <v>592.71</v>
      </c>
      <c r="E30" s="185" t="s">
        <v>4568</v>
      </c>
      <c r="F30" s="186" t="s">
        <v>3862</v>
      </c>
      <c r="G30">
        <f>VLOOKUP(A30,РАСЧЕТ!$A$3:$AX$1360,50,0)</f>
        <v>213.58130340911543</v>
      </c>
      <c r="H30" s="193">
        <f t="shared" si="0"/>
        <v>-379.1286965908846</v>
      </c>
    </row>
    <row r="31" spans="1:8" ht="11.4" customHeight="1" x14ac:dyDescent="0.3">
      <c r="A31" s="181" t="s">
        <v>1720</v>
      </c>
      <c r="B31" s="182" t="s">
        <v>1721</v>
      </c>
      <c r="C31" s="183">
        <v>657.13</v>
      </c>
      <c r="D31" s="184">
        <v>657.13</v>
      </c>
      <c r="E31" s="185" t="s">
        <v>4568</v>
      </c>
      <c r="F31" s="186" t="s">
        <v>2763</v>
      </c>
      <c r="G31">
        <f>VLOOKUP(A31,РАСЧЕТ!$A$3:$AX$1360,50,0)</f>
        <v>236.79666247532361</v>
      </c>
      <c r="H31" s="193">
        <f t="shared" si="0"/>
        <v>-420.33333752467638</v>
      </c>
    </row>
    <row r="32" spans="1:8" ht="11.4" customHeight="1" x14ac:dyDescent="0.3">
      <c r="A32" s="181" t="s">
        <v>1393</v>
      </c>
      <c r="B32" s="182" t="s">
        <v>1394</v>
      </c>
      <c r="C32" s="183">
        <v>682.9</v>
      </c>
      <c r="D32" s="184">
        <v>682.9</v>
      </c>
      <c r="E32" s="185" t="s">
        <v>4568</v>
      </c>
      <c r="F32" s="186" t="s">
        <v>2764</v>
      </c>
      <c r="G32">
        <f>VLOOKUP(A32,РАСЧЕТ!$A$3:$AX$1360,50,0)</f>
        <v>246.08280610180691</v>
      </c>
      <c r="H32" s="193">
        <f t="shared" si="0"/>
        <v>-436.81719389819307</v>
      </c>
    </row>
    <row r="33" spans="1:8" ht="11.4" customHeight="1" x14ac:dyDescent="0.3">
      <c r="A33" s="181" t="s">
        <v>535</v>
      </c>
      <c r="B33" s="182" t="s">
        <v>536</v>
      </c>
      <c r="C33" s="183">
        <v>652.84</v>
      </c>
      <c r="D33" s="184">
        <v>652.84</v>
      </c>
      <c r="E33" s="185" t="s">
        <v>4568</v>
      </c>
      <c r="F33" s="186" t="s">
        <v>2765</v>
      </c>
      <c r="G33">
        <f>VLOOKUP(A33,РАСЧЕТ!$A$3:$AX$1360,50,0)</f>
        <v>235.24897187090971</v>
      </c>
      <c r="H33" s="193">
        <f t="shared" si="0"/>
        <v>-417.59102812909032</v>
      </c>
    </row>
    <row r="34" spans="1:8" ht="11.4" customHeight="1" x14ac:dyDescent="0.3">
      <c r="A34" s="181" t="s">
        <v>538</v>
      </c>
      <c r="B34" s="182" t="s">
        <v>539</v>
      </c>
      <c r="C34" s="183">
        <v>592.71</v>
      </c>
      <c r="D34" s="184">
        <v>592.71</v>
      </c>
      <c r="E34" s="185" t="s">
        <v>4568</v>
      </c>
      <c r="F34" s="186" t="s">
        <v>2766</v>
      </c>
      <c r="G34">
        <f>VLOOKUP(A34,РАСЧЕТ!$A$3:$AX$1360,50,0)</f>
        <v>213.58130340911543</v>
      </c>
      <c r="H34" s="193">
        <f t="shared" si="0"/>
        <v>-379.1286965908846</v>
      </c>
    </row>
    <row r="35" spans="1:8" ht="11.4" customHeight="1" x14ac:dyDescent="0.3">
      <c r="A35" s="181" t="s">
        <v>1507</v>
      </c>
      <c r="B35" s="182" t="s">
        <v>1508</v>
      </c>
      <c r="C35" s="183">
        <v>725.85</v>
      </c>
      <c r="D35" s="184">
        <v>725.85</v>
      </c>
      <c r="E35" s="185" t="s">
        <v>4568</v>
      </c>
      <c r="F35" s="186" t="s">
        <v>2767</v>
      </c>
      <c r="G35">
        <f>VLOOKUP(A35,РАСЧЕТ!$A$3:$AX$1360,50,0)</f>
        <v>261.5597121459457</v>
      </c>
      <c r="H35" s="193">
        <f t="shared" si="0"/>
        <v>-464.29028785405433</v>
      </c>
    </row>
    <row r="36" spans="1:8" ht="11.4" customHeight="1" x14ac:dyDescent="0.3">
      <c r="A36" s="181" t="s">
        <v>610</v>
      </c>
      <c r="B36" s="182" t="s">
        <v>611</v>
      </c>
      <c r="C36" s="183">
        <v>743.03</v>
      </c>
      <c r="D36" s="184">
        <v>743.03</v>
      </c>
      <c r="E36" s="185" t="s">
        <v>4568</v>
      </c>
      <c r="F36" s="186" t="s">
        <v>2662</v>
      </c>
      <c r="G36">
        <f>VLOOKUP(A36,РАСЧЕТ!$A$3:$AX$1360,50,0)</f>
        <v>267.75047456360124</v>
      </c>
      <c r="H36" s="193">
        <f t="shared" si="0"/>
        <v>-475.27952543639873</v>
      </c>
    </row>
    <row r="37" spans="1:8" ht="11.4" customHeight="1" x14ac:dyDescent="0.3">
      <c r="A37" s="181" t="s">
        <v>2526</v>
      </c>
      <c r="B37" s="182" t="s">
        <v>1492</v>
      </c>
      <c r="C37" s="183">
        <v>678.61</v>
      </c>
      <c r="D37" s="184">
        <v>678.61</v>
      </c>
      <c r="E37" s="185" t="s">
        <v>4568</v>
      </c>
      <c r="F37" s="186" t="s">
        <v>2768</v>
      </c>
      <c r="G37">
        <f>VLOOKUP(A37,РАСЧЕТ!$A$3:$AX$1360,50,0)</f>
        <v>244.53511549739304</v>
      </c>
      <c r="H37" s="193">
        <f t="shared" si="0"/>
        <v>-434.07488450260701</v>
      </c>
    </row>
    <row r="38" spans="1:8" ht="11.4" customHeight="1" x14ac:dyDescent="0.3">
      <c r="A38" s="181" t="s">
        <v>2563</v>
      </c>
      <c r="B38" s="182" t="s">
        <v>1629</v>
      </c>
      <c r="C38" s="183">
        <v>592.71</v>
      </c>
      <c r="D38" s="184">
        <v>592.71</v>
      </c>
      <c r="E38" s="185" t="s">
        <v>4568</v>
      </c>
      <c r="F38" s="186" t="s">
        <v>3861</v>
      </c>
      <c r="G38">
        <f>VLOOKUP(A38,РАСЧЕТ!$A$3:$AX$1360,50,0)</f>
        <v>213.58130340911543</v>
      </c>
      <c r="H38" s="193">
        <f t="shared" si="0"/>
        <v>-379.1286965908846</v>
      </c>
    </row>
    <row r="39" spans="1:8" ht="11.4" customHeight="1" x14ac:dyDescent="0.3">
      <c r="A39" s="181" t="s">
        <v>1728</v>
      </c>
      <c r="B39" s="182" t="s">
        <v>1729</v>
      </c>
      <c r="C39" s="183">
        <v>747.33</v>
      </c>
      <c r="D39" s="184">
        <v>747.33</v>
      </c>
      <c r="E39" s="185" t="s">
        <v>4568</v>
      </c>
      <c r="F39" s="186" t="s">
        <v>2769</v>
      </c>
      <c r="G39">
        <f>VLOOKUP(A39,РАСЧЕТ!$A$3:$AX$1360,50,0)</f>
        <v>269.29816516801503</v>
      </c>
      <c r="H39" s="193">
        <f t="shared" si="0"/>
        <v>-478.03183483198501</v>
      </c>
    </row>
    <row r="40" spans="1:8" ht="11.4" customHeight="1" x14ac:dyDescent="0.3">
      <c r="A40" s="181" t="s">
        <v>2546</v>
      </c>
      <c r="B40" s="182" t="s">
        <v>1330</v>
      </c>
      <c r="C40" s="183">
        <v>678.61</v>
      </c>
      <c r="D40" s="184">
        <v>678.61</v>
      </c>
      <c r="E40" s="185" t="s">
        <v>4568</v>
      </c>
      <c r="F40" s="186" t="s">
        <v>2770</v>
      </c>
      <c r="G40">
        <f>VLOOKUP(A40,РАСЧЕТ!$A$3:$AX$1360,50,0)</f>
        <v>244.53511549739304</v>
      </c>
      <c r="H40" s="193">
        <f t="shared" si="0"/>
        <v>-434.07488450260701</v>
      </c>
    </row>
    <row r="41" spans="1:8" ht="11.4" customHeight="1" x14ac:dyDescent="0.3">
      <c r="A41" s="181" t="s">
        <v>634</v>
      </c>
      <c r="B41" s="182" t="s">
        <v>635</v>
      </c>
      <c r="C41" s="183">
        <v>592.71</v>
      </c>
      <c r="D41" s="184">
        <v>592.71</v>
      </c>
      <c r="E41" s="185" t="s">
        <v>4568</v>
      </c>
      <c r="F41" s="186" t="s">
        <v>2771</v>
      </c>
      <c r="G41">
        <f>VLOOKUP(A41,РАСЧЕТ!$A$3:$AX$1360,50,0)</f>
        <v>213.58130340911543</v>
      </c>
      <c r="H41" s="193">
        <f t="shared" si="0"/>
        <v>-379.1286965908846</v>
      </c>
    </row>
    <row r="42" spans="1:8" ht="11.4" customHeight="1" x14ac:dyDescent="0.3">
      <c r="A42" s="181" t="s">
        <v>650</v>
      </c>
      <c r="B42" s="182" t="s">
        <v>651</v>
      </c>
      <c r="C42" s="183">
        <v>747.33</v>
      </c>
      <c r="D42" s="184">
        <v>747.33</v>
      </c>
      <c r="E42" s="185" t="s">
        <v>4568</v>
      </c>
      <c r="F42" s="186" t="s">
        <v>2772</v>
      </c>
      <c r="G42">
        <f>VLOOKUP(A42,РАСЧЕТ!$A$3:$AX$1360,50,0)</f>
        <v>269.29816516801503</v>
      </c>
      <c r="H42" s="193">
        <f t="shared" si="0"/>
        <v>-478.03183483198501</v>
      </c>
    </row>
    <row r="43" spans="1:8" ht="11.4" customHeight="1" x14ac:dyDescent="0.3">
      <c r="A43" s="181" t="s">
        <v>1202</v>
      </c>
      <c r="B43" s="182" t="s">
        <v>1203</v>
      </c>
      <c r="C43" s="183">
        <v>678.61</v>
      </c>
      <c r="D43" s="184">
        <v>678.61</v>
      </c>
      <c r="E43" s="185" t="s">
        <v>4568</v>
      </c>
      <c r="F43" s="186" t="s">
        <v>2773</v>
      </c>
      <c r="G43">
        <f>VLOOKUP(A43,РАСЧЕТ!$A$3:$AX$1360,50,0)</f>
        <v>244.53511549739304</v>
      </c>
      <c r="H43" s="193">
        <f t="shared" si="0"/>
        <v>-434.07488450260701</v>
      </c>
    </row>
    <row r="44" spans="1:8" ht="11.4" customHeight="1" x14ac:dyDescent="0.3">
      <c r="A44" s="181" t="s">
        <v>1672</v>
      </c>
      <c r="B44" s="182" t="s">
        <v>1673</v>
      </c>
      <c r="C44" s="183">
        <v>592.71</v>
      </c>
      <c r="D44" s="184">
        <v>592.71</v>
      </c>
      <c r="E44" s="185" t="s">
        <v>4568</v>
      </c>
      <c r="F44" s="186" t="s">
        <v>2774</v>
      </c>
      <c r="G44">
        <f>VLOOKUP(A44,РАСЧЕТ!$A$3:$AX$1360,50,0)</f>
        <v>213.58130340911543</v>
      </c>
      <c r="H44" s="193">
        <f t="shared" si="0"/>
        <v>-379.1286965908846</v>
      </c>
    </row>
    <row r="45" spans="1:8" ht="11.4" customHeight="1" x14ac:dyDescent="0.3">
      <c r="A45" s="181" t="s">
        <v>1710</v>
      </c>
      <c r="B45" s="182" t="s">
        <v>1711</v>
      </c>
      <c r="C45" s="183">
        <v>747.33</v>
      </c>
      <c r="D45" s="184">
        <v>747.33</v>
      </c>
      <c r="E45" s="185" t="s">
        <v>4568</v>
      </c>
      <c r="F45" s="186" t="s">
        <v>2775</v>
      </c>
      <c r="G45">
        <f>VLOOKUP(A45,РАСЧЕТ!$A$3:$AX$1360,50,0)</f>
        <v>269.29816516801503</v>
      </c>
      <c r="H45" s="193">
        <f t="shared" si="0"/>
        <v>-478.03183483198501</v>
      </c>
    </row>
    <row r="46" spans="1:8" ht="11.4" customHeight="1" x14ac:dyDescent="0.3">
      <c r="A46" s="181" t="s">
        <v>1733</v>
      </c>
      <c r="B46" s="182" t="s">
        <v>1734</v>
      </c>
      <c r="C46" s="183">
        <v>670.02</v>
      </c>
      <c r="D46" s="184">
        <v>670.02</v>
      </c>
      <c r="E46" s="185" t="s">
        <v>4568</v>
      </c>
      <c r="F46" s="186" t="s">
        <v>2776</v>
      </c>
      <c r="G46">
        <f>VLOOKUP(A46,РАСЧЕТ!$A$3:$AX$1360,50,0)</f>
        <v>241.43973428856526</v>
      </c>
      <c r="H46" s="193">
        <f t="shared" si="0"/>
        <v>-428.58026571143472</v>
      </c>
    </row>
    <row r="47" spans="1:8" ht="11.4" customHeight="1" x14ac:dyDescent="0.3">
      <c r="A47" s="181" t="s">
        <v>563</v>
      </c>
      <c r="B47" s="182" t="s">
        <v>564</v>
      </c>
      <c r="C47" s="183">
        <v>584.12</v>
      </c>
      <c r="D47" s="184">
        <v>584.12</v>
      </c>
      <c r="E47" s="185" t="s">
        <v>4568</v>
      </c>
      <c r="F47" s="186" t="s">
        <v>2663</v>
      </c>
      <c r="G47">
        <f>VLOOKUP(A47,РАСЧЕТ!$A$3:$AX$1360,50,0)</f>
        <v>210.48592220028766</v>
      </c>
      <c r="H47" s="193">
        <f t="shared" si="0"/>
        <v>-373.63407779971237</v>
      </c>
    </row>
    <row r="48" spans="1:8" ht="11.4" customHeight="1" x14ac:dyDescent="0.3">
      <c r="A48" s="181" t="s">
        <v>533</v>
      </c>
      <c r="B48" s="182" t="s">
        <v>534</v>
      </c>
      <c r="C48" s="183">
        <v>584.12</v>
      </c>
      <c r="D48" s="184">
        <v>584.12</v>
      </c>
      <c r="E48" s="185" t="s">
        <v>4568</v>
      </c>
      <c r="F48" s="186" t="s">
        <v>2777</v>
      </c>
      <c r="G48">
        <f>VLOOKUP(A48,РАСЧЕТ!$A$3:$AX$1360,50,0)</f>
        <v>210.48592220028766</v>
      </c>
      <c r="H48" s="193">
        <f t="shared" si="0"/>
        <v>-373.63407779971237</v>
      </c>
    </row>
    <row r="49" spans="1:8" ht="11.4" customHeight="1" x14ac:dyDescent="0.3">
      <c r="A49" s="181" t="s">
        <v>1419</v>
      </c>
      <c r="B49" s="182" t="s">
        <v>1420</v>
      </c>
      <c r="C49" s="183">
        <v>743.03</v>
      </c>
      <c r="D49" s="184">
        <v>743.03</v>
      </c>
      <c r="E49" s="185" t="s">
        <v>4568</v>
      </c>
      <c r="F49" s="186" t="s">
        <v>2778</v>
      </c>
      <c r="G49">
        <f>VLOOKUP(A49,РАСЧЕТ!$A$3:$AX$1360,50,0)</f>
        <v>267.75047456360124</v>
      </c>
      <c r="H49" s="193">
        <f t="shared" si="0"/>
        <v>-475.27952543639873</v>
      </c>
    </row>
    <row r="50" spans="1:8" ht="11.4" customHeight="1" x14ac:dyDescent="0.3">
      <c r="A50" s="181" t="s">
        <v>2620</v>
      </c>
      <c r="B50" s="182" t="s">
        <v>1285</v>
      </c>
      <c r="C50" s="183">
        <v>670.02</v>
      </c>
      <c r="D50" s="184">
        <v>670.02</v>
      </c>
      <c r="E50" s="185" t="s">
        <v>4568</v>
      </c>
      <c r="F50" s="186" t="s">
        <v>3880</v>
      </c>
      <c r="G50">
        <f>VLOOKUP(A50,РАСЧЕТ!$A$3:$AX$1360,50,0)</f>
        <v>241.43973428856526</v>
      </c>
      <c r="H50" s="193">
        <f t="shared" si="0"/>
        <v>-428.58026571143472</v>
      </c>
    </row>
    <row r="51" spans="1:8" ht="11.4" customHeight="1" x14ac:dyDescent="0.3">
      <c r="A51" s="181" t="s">
        <v>1331</v>
      </c>
      <c r="B51" s="182" t="s">
        <v>1332</v>
      </c>
      <c r="C51" s="183">
        <v>584.12</v>
      </c>
      <c r="D51" s="184">
        <v>584.12</v>
      </c>
      <c r="E51" s="185" t="s">
        <v>4568</v>
      </c>
      <c r="F51" s="186" t="s">
        <v>2779</v>
      </c>
      <c r="G51">
        <f>VLOOKUP(A51,РАСЧЕТ!$A$3:$AX$1360,50,0)</f>
        <v>210.48592220028766</v>
      </c>
      <c r="H51" s="193">
        <f t="shared" si="0"/>
        <v>-373.63407779971237</v>
      </c>
    </row>
    <row r="52" spans="1:8" ht="11.4" customHeight="1" x14ac:dyDescent="0.3">
      <c r="A52" s="181" t="s">
        <v>3959</v>
      </c>
      <c r="B52" s="182" t="s">
        <v>1482</v>
      </c>
      <c r="C52" s="183">
        <v>743.03</v>
      </c>
      <c r="D52" s="184">
        <v>743.03</v>
      </c>
      <c r="E52" s="185" t="s">
        <v>4568</v>
      </c>
      <c r="F52" s="186" t="s">
        <v>4515</v>
      </c>
      <c r="G52">
        <f>VLOOKUP(A52,РАСЧЕТ!$A$3:$AX$1360,50,0)</f>
        <v>267.75047456360124</v>
      </c>
      <c r="H52" s="193">
        <f t="shared" si="0"/>
        <v>-475.27952543639873</v>
      </c>
    </row>
    <row r="53" spans="1:8" ht="11.4" customHeight="1" x14ac:dyDescent="0.3">
      <c r="A53" s="181" t="s">
        <v>691</v>
      </c>
      <c r="B53" s="182" t="s">
        <v>692</v>
      </c>
      <c r="C53" s="183">
        <v>670.02</v>
      </c>
      <c r="D53" s="184">
        <v>670.02</v>
      </c>
      <c r="E53" s="185" t="s">
        <v>4568</v>
      </c>
      <c r="F53" s="186" t="s">
        <v>2781</v>
      </c>
      <c r="G53">
        <f>VLOOKUP(A53,РАСЧЕТ!$A$3:$AX$1360,50,0)</f>
        <v>241.43973428856526</v>
      </c>
      <c r="H53" s="193">
        <f t="shared" si="0"/>
        <v>-428.58026571143472</v>
      </c>
    </row>
    <row r="54" spans="1:8" ht="11.4" customHeight="1" x14ac:dyDescent="0.3">
      <c r="A54" s="181" t="s">
        <v>2098</v>
      </c>
      <c r="B54" s="182" t="s">
        <v>2099</v>
      </c>
      <c r="C54" s="183">
        <v>584.12</v>
      </c>
      <c r="D54" s="184">
        <v>584.12</v>
      </c>
      <c r="E54" s="185" t="s">
        <v>4568</v>
      </c>
      <c r="F54" s="186" t="s">
        <v>2782</v>
      </c>
      <c r="G54">
        <f>VLOOKUP(A54,РАСЧЕТ!$A$3:$AX$1360,50,0)</f>
        <v>210.48592220028766</v>
      </c>
      <c r="H54" s="193">
        <f t="shared" si="0"/>
        <v>-373.63407779971237</v>
      </c>
    </row>
    <row r="55" spans="1:8" ht="11.4" customHeight="1" x14ac:dyDescent="0.3">
      <c r="A55" s="181" t="s">
        <v>570</v>
      </c>
      <c r="B55" s="182" t="s">
        <v>571</v>
      </c>
      <c r="C55" s="183">
        <v>743.03</v>
      </c>
      <c r="D55" s="184">
        <v>743.03</v>
      </c>
      <c r="E55" s="185" t="s">
        <v>4568</v>
      </c>
      <c r="F55" s="186" t="s">
        <v>2783</v>
      </c>
      <c r="G55">
        <f>VLOOKUP(A55,РАСЧЕТ!$A$3:$AX$1360,50,0)</f>
        <v>267.75047456360124</v>
      </c>
      <c r="H55" s="193">
        <f t="shared" si="0"/>
        <v>-475.27952543639873</v>
      </c>
    </row>
    <row r="56" spans="1:8" ht="11.4" customHeight="1" x14ac:dyDescent="0.3">
      <c r="A56" s="181" t="s">
        <v>653</v>
      </c>
      <c r="B56" s="182" t="s">
        <v>654</v>
      </c>
      <c r="C56" s="183">
        <v>648.54</v>
      </c>
      <c r="D56" s="184">
        <v>648.54</v>
      </c>
      <c r="E56" s="185" t="s">
        <v>4568</v>
      </c>
      <c r="F56" s="186" t="s">
        <v>2784</v>
      </c>
      <c r="G56">
        <f>VLOOKUP(A56,РАСЧЕТ!$A$3:$AX$1360,50,0)</f>
        <v>233.70128126649584</v>
      </c>
      <c r="H56" s="193">
        <f t="shared" si="0"/>
        <v>-414.83871873350415</v>
      </c>
    </row>
    <row r="57" spans="1:8" ht="11.4" customHeight="1" x14ac:dyDescent="0.3">
      <c r="A57" s="181" t="s">
        <v>1497</v>
      </c>
      <c r="B57" s="182" t="s">
        <v>1498</v>
      </c>
      <c r="C57" s="183">
        <v>584.12</v>
      </c>
      <c r="D57" s="184">
        <v>584.12</v>
      </c>
      <c r="E57" s="185" t="s">
        <v>4568</v>
      </c>
      <c r="F57" s="186" t="s">
        <v>2785</v>
      </c>
      <c r="G57">
        <f>VLOOKUP(A57,РАСЧЕТ!$A$3:$AX$1360,50,0)</f>
        <v>210.48592220028766</v>
      </c>
      <c r="H57" s="193">
        <f t="shared" si="0"/>
        <v>-373.63407779971237</v>
      </c>
    </row>
    <row r="58" spans="1:8" ht="11.4" customHeight="1" x14ac:dyDescent="0.3">
      <c r="A58" s="181" t="s">
        <v>1240</v>
      </c>
      <c r="B58" s="182" t="s">
        <v>1241</v>
      </c>
      <c r="C58" s="183">
        <v>670.02</v>
      </c>
      <c r="D58" s="184">
        <v>670.02</v>
      </c>
      <c r="E58" s="185" t="s">
        <v>4568</v>
      </c>
      <c r="F58" s="186" t="s">
        <v>2664</v>
      </c>
      <c r="G58">
        <f>VLOOKUP(A58,РАСЧЕТ!$A$3:$AX$1360,50,0)</f>
        <v>241.43973428856526</v>
      </c>
      <c r="H58" s="193">
        <f t="shared" si="0"/>
        <v>-428.58026571143472</v>
      </c>
    </row>
    <row r="59" spans="1:8" ht="11.4" customHeight="1" x14ac:dyDescent="0.3">
      <c r="A59" s="181" t="s">
        <v>578</v>
      </c>
      <c r="B59" s="182" t="s">
        <v>579</v>
      </c>
      <c r="C59" s="183">
        <v>717.26</v>
      </c>
      <c r="D59" s="184">
        <v>717.26</v>
      </c>
      <c r="E59" s="185" t="s">
        <v>4568</v>
      </c>
      <c r="F59" s="186" t="s">
        <v>2786</v>
      </c>
      <c r="G59">
        <f>VLOOKUP(A59,РАСЧЕТ!$A$3:$AX$1360,50,0)</f>
        <v>258.46433093711795</v>
      </c>
      <c r="H59" s="193">
        <f t="shared" si="0"/>
        <v>-458.79566906288204</v>
      </c>
    </row>
    <row r="60" spans="1:8" ht="11.4" customHeight="1" x14ac:dyDescent="0.3">
      <c r="A60" s="181" t="s">
        <v>2196</v>
      </c>
      <c r="B60" s="182" t="s">
        <v>2197</v>
      </c>
      <c r="C60" s="183">
        <v>661.43</v>
      </c>
      <c r="D60" s="184">
        <v>661.43</v>
      </c>
      <c r="E60" s="185" t="s">
        <v>4568</v>
      </c>
      <c r="F60" s="186" t="s">
        <v>2787</v>
      </c>
      <c r="G60">
        <f>VLOOKUP(A60,РАСЧЕТ!$A$3:$AX$1360,50,0)</f>
        <v>238.34435307973749</v>
      </c>
      <c r="H60" s="193">
        <f t="shared" si="0"/>
        <v>-423.08564692026243</v>
      </c>
    </row>
    <row r="61" spans="1:8" ht="11.4" customHeight="1" x14ac:dyDescent="0.3">
      <c r="A61" s="181" t="s">
        <v>2538</v>
      </c>
      <c r="B61" s="182" t="s">
        <v>1670</v>
      </c>
      <c r="C61" s="183">
        <v>584.12</v>
      </c>
      <c r="D61" s="184">
        <v>584.12</v>
      </c>
      <c r="E61" s="185" t="s">
        <v>4568</v>
      </c>
      <c r="F61" s="186" t="s">
        <v>2788</v>
      </c>
      <c r="G61">
        <f>VLOOKUP(A61,РАСЧЕТ!$A$3:$AX$1360,50,0)</f>
        <v>210.48592220028766</v>
      </c>
      <c r="H61" s="193">
        <f t="shared" si="0"/>
        <v>-373.63407779971237</v>
      </c>
    </row>
    <row r="62" spans="1:8" ht="11.4" customHeight="1" x14ac:dyDescent="0.3">
      <c r="A62" s="181" t="s">
        <v>1345</v>
      </c>
      <c r="B62" s="182" t="s">
        <v>1346</v>
      </c>
      <c r="C62" s="183">
        <v>717.26</v>
      </c>
      <c r="D62" s="184">
        <v>717.26</v>
      </c>
      <c r="E62" s="185" t="s">
        <v>4568</v>
      </c>
      <c r="F62" s="186" t="s">
        <v>2789</v>
      </c>
      <c r="G62">
        <f>VLOOKUP(A62,РАСЧЕТ!$A$3:$AX$1360,50,0)</f>
        <v>258.46433093711795</v>
      </c>
      <c r="H62" s="193">
        <f t="shared" si="0"/>
        <v>-458.79566906288204</v>
      </c>
    </row>
    <row r="63" spans="1:8" ht="11.4" customHeight="1" x14ac:dyDescent="0.3">
      <c r="A63" s="181" t="s">
        <v>4494</v>
      </c>
      <c r="B63" s="182" t="s">
        <v>694</v>
      </c>
      <c r="C63" s="183">
        <v>670.02</v>
      </c>
      <c r="D63" s="184">
        <v>670.02</v>
      </c>
      <c r="E63" s="185" t="s">
        <v>4516</v>
      </c>
      <c r="F63" s="186" t="s">
        <v>4517</v>
      </c>
      <c r="G63">
        <f>VLOOKUP(A63,РАСЧЕТ!$A$3:$AX$1360,50,0)</f>
        <v>241.43973428856526</v>
      </c>
      <c r="H63" s="193">
        <f t="shared" si="0"/>
        <v>-428.58026571143472</v>
      </c>
    </row>
    <row r="64" spans="1:8" ht="11.4" customHeight="1" x14ac:dyDescent="0.3">
      <c r="A64" s="181" t="s">
        <v>511</v>
      </c>
      <c r="B64" s="182" t="s">
        <v>512</v>
      </c>
      <c r="C64" s="183">
        <v>584.12</v>
      </c>
      <c r="D64" s="184">
        <v>584.12</v>
      </c>
      <c r="E64" s="185" t="s">
        <v>4568</v>
      </c>
      <c r="F64" s="186" t="s">
        <v>2790</v>
      </c>
      <c r="G64">
        <f>VLOOKUP(A64,РАСЧЕТ!$A$3:$AX$1360,50,0)</f>
        <v>210.48592220028766</v>
      </c>
      <c r="H64" s="193">
        <f t="shared" si="0"/>
        <v>-373.63407779971237</v>
      </c>
    </row>
    <row r="65" spans="1:8" ht="11.4" customHeight="1" x14ac:dyDescent="0.3">
      <c r="A65" s="181" t="s">
        <v>696</v>
      </c>
      <c r="B65" s="182" t="s">
        <v>697</v>
      </c>
      <c r="C65" s="183">
        <v>743.03</v>
      </c>
      <c r="D65" s="184">
        <v>743.03</v>
      </c>
      <c r="E65" s="185" t="s">
        <v>4568</v>
      </c>
      <c r="F65" s="186" t="s">
        <v>2791</v>
      </c>
      <c r="G65">
        <f>VLOOKUP(A65,РАСЧЕТ!$A$3:$AX$1360,50,0)</f>
        <v>267.75047456360124</v>
      </c>
      <c r="H65" s="193">
        <f t="shared" ref="H65:H128" si="1">G65-C65</f>
        <v>-475.27952543639873</v>
      </c>
    </row>
    <row r="66" spans="1:8" ht="11.4" customHeight="1" x14ac:dyDescent="0.3">
      <c r="A66" s="181" t="s">
        <v>2100</v>
      </c>
      <c r="B66" s="182" t="s">
        <v>2101</v>
      </c>
      <c r="C66" s="183">
        <v>670.02</v>
      </c>
      <c r="D66" s="184">
        <v>670.02</v>
      </c>
      <c r="E66" s="185" t="s">
        <v>4568</v>
      </c>
      <c r="F66" s="186" t="s">
        <v>2792</v>
      </c>
      <c r="G66">
        <f>VLOOKUP(A66,РАСЧЕТ!$A$3:$AX$1360,50,0)</f>
        <v>241.43973428856526</v>
      </c>
      <c r="H66" s="193">
        <f t="shared" si="1"/>
        <v>-428.58026571143472</v>
      </c>
    </row>
    <row r="67" spans="1:8" ht="11.4" customHeight="1" x14ac:dyDescent="0.3">
      <c r="A67" s="181" t="s">
        <v>540</v>
      </c>
      <c r="B67" s="182" t="s">
        <v>541</v>
      </c>
      <c r="C67" s="183">
        <v>584.12</v>
      </c>
      <c r="D67" s="184">
        <v>584.12</v>
      </c>
      <c r="E67" s="185" t="s">
        <v>4568</v>
      </c>
      <c r="F67" s="186" t="s">
        <v>2793</v>
      </c>
      <c r="G67">
        <f>VLOOKUP(A67,РАСЧЕТ!$A$3:$AX$1360,50,0)</f>
        <v>210.48592220028766</v>
      </c>
      <c r="H67" s="193">
        <f t="shared" si="1"/>
        <v>-373.63407779971237</v>
      </c>
    </row>
    <row r="68" spans="1:8" ht="11.4" customHeight="1" x14ac:dyDescent="0.3">
      <c r="A68" s="181" t="s">
        <v>1694</v>
      </c>
      <c r="B68" s="182" t="s">
        <v>1695</v>
      </c>
      <c r="C68" s="183">
        <v>743.03</v>
      </c>
      <c r="D68" s="184">
        <v>743.03</v>
      </c>
      <c r="E68" s="185" t="s">
        <v>4568</v>
      </c>
      <c r="F68" s="186" t="s">
        <v>2794</v>
      </c>
      <c r="G68">
        <f>VLOOKUP(A68,РАСЧЕТ!$A$3:$AX$1360,50,0)</f>
        <v>267.75047456360124</v>
      </c>
      <c r="H68" s="193">
        <f t="shared" si="1"/>
        <v>-475.27952543639873</v>
      </c>
    </row>
    <row r="69" spans="1:8" ht="11.4" customHeight="1" x14ac:dyDescent="0.3">
      <c r="A69" s="181" t="s">
        <v>1747</v>
      </c>
      <c r="B69" s="182" t="s">
        <v>1748</v>
      </c>
      <c r="C69" s="183">
        <v>670.02</v>
      </c>
      <c r="D69" s="184">
        <v>670.02</v>
      </c>
      <c r="E69" s="185" t="s">
        <v>4568</v>
      </c>
      <c r="F69" s="186" t="s">
        <v>2665</v>
      </c>
      <c r="G69">
        <f>VLOOKUP(A69,РАСЧЕТ!$A$3:$AX$1360,50,0)</f>
        <v>241.43973428856526</v>
      </c>
      <c r="H69" s="193">
        <f t="shared" si="1"/>
        <v>-428.58026571143472</v>
      </c>
    </row>
    <row r="70" spans="1:8" ht="11.4" customHeight="1" x14ac:dyDescent="0.3">
      <c r="A70" s="181" t="s">
        <v>1195</v>
      </c>
      <c r="B70" s="182" t="s">
        <v>1196</v>
      </c>
      <c r="C70" s="183">
        <v>670.02</v>
      </c>
      <c r="D70" s="184">
        <v>670.02</v>
      </c>
      <c r="E70" s="185" t="s">
        <v>4568</v>
      </c>
      <c r="F70" s="186" t="s">
        <v>2795</v>
      </c>
      <c r="G70">
        <f>VLOOKUP(A70,РАСЧЕТ!$A$3:$AX$1360,50,0)</f>
        <v>241.43973428856526</v>
      </c>
      <c r="H70" s="193">
        <f t="shared" si="1"/>
        <v>-428.58026571143472</v>
      </c>
    </row>
    <row r="71" spans="1:8" ht="11.4" customHeight="1" x14ac:dyDescent="0.3">
      <c r="A71" s="181" t="s">
        <v>565</v>
      </c>
      <c r="B71" s="182" t="s">
        <v>566</v>
      </c>
      <c r="C71" s="183">
        <v>584.12</v>
      </c>
      <c r="D71" s="184">
        <v>584.12</v>
      </c>
      <c r="E71" s="185" t="s">
        <v>4568</v>
      </c>
      <c r="F71" s="186" t="s">
        <v>2796</v>
      </c>
      <c r="G71">
        <f>VLOOKUP(A71,РАСЧЕТ!$A$3:$AX$1360,50,0)</f>
        <v>210.48592220028766</v>
      </c>
      <c r="H71" s="193">
        <f t="shared" si="1"/>
        <v>-373.63407779971237</v>
      </c>
    </row>
    <row r="72" spans="1:8" ht="11.4" customHeight="1" x14ac:dyDescent="0.3">
      <c r="A72" s="181" t="s">
        <v>2300</v>
      </c>
      <c r="B72" s="182" t="s">
        <v>2301</v>
      </c>
      <c r="C72" s="183">
        <v>743.03</v>
      </c>
      <c r="D72" s="184">
        <v>743.03</v>
      </c>
      <c r="E72" s="185" t="s">
        <v>4568</v>
      </c>
      <c r="F72" s="186" t="s">
        <v>2797</v>
      </c>
      <c r="G72">
        <f>VLOOKUP(A72,РАСЧЕТ!$A$3:$AX$1360,50,0)</f>
        <v>267.75047456360124</v>
      </c>
      <c r="H72" s="193">
        <f t="shared" si="1"/>
        <v>-475.27952543639873</v>
      </c>
    </row>
    <row r="73" spans="1:8" ht="11.4" customHeight="1" x14ac:dyDescent="0.3">
      <c r="A73" s="181" t="s">
        <v>636</v>
      </c>
      <c r="B73" s="182" t="s">
        <v>637</v>
      </c>
      <c r="C73" s="188"/>
      <c r="D73" s="189"/>
      <c r="E73" s="185" t="s">
        <v>4568</v>
      </c>
      <c r="F73" s="186" t="s">
        <v>2798</v>
      </c>
      <c r="G73">
        <f>VLOOKUP(A73,РАСЧЕТ!$A$3:$AX$1360,50,0)</f>
        <v>0</v>
      </c>
      <c r="H73" s="193">
        <f t="shared" si="1"/>
        <v>0</v>
      </c>
    </row>
    <row r="74" spans="1:8" ht="11.4" customHeight="1" x14ac:dyDescent="0.3">
      <c r="A74" s="181" t="s">
        <v>3960</v>
      </c>
      <c r="B74" s="182" t="s">
        <v>637</v>
      </c>
      <c r="C74" s="183">
        <v>670.02</v>
      </c>
      <c r="D74" s="184">
        <v>670.02</v>
      </c>
      <c r="E74" s="185" t="s">
        <v>4518</v>
      </c>
      <c r="F74" s="186" t="s">
        <v>4519</v>
      </c>
      <c r="G74">
        <f>VLOOKUP(A74,РАСЧЕТ!$A$3:$AX$1360,50,0)</f>
        <v>241.43973428856526</v>
      </c>
      <c r="H74" s="193">
        <f t="shared" si="1"/>
        <v>-428.58026571143472</v>
      </c>
    </row>
    <row r="75" spans="1:8" ht="11.4" customHeight="1" x14ac:dyDescent="0.3">
      <c r="A75" s="181" t="s">
        <v>655</v>
      </c>
      <c r="B75" s="182" t="s">
        <v>656</v>
      </c>
      <c r="C75" s="183">
        <v>584.12</v>
      </c>
      <c r="D75" s="184">
        <v>584.12</v>
      </c>
      <c r="E75" s="185" t="s">
        <v>4568</v>
      </c>
      <c r="F75" s="186" t="s">
        <v>2799</v>
      </c>
      <c r="G75">
        <f>VLOOKUP(A75,РАСЧЕТ!$A$3:$AX$1360,50,0)</f>
        <v>210.48592220028766</v>
      </c>
      <c r="H75" s="193">
        <f t="shared" si="1"/>
        <v>-373.63407779971237</v>
      </c>
    </row>
    <row r="76" spans="1:8" ht="11.4" customHeight="1" x14ac:dyDescent="0.3">
      <c r="A76" s="181" t="s">
        <v>572</v>
      </c>
      <c r="B76" s="182" t="s">
        <v>573</v>
      </c>
      <c r="C76" s="183">
        <v>743.03</v>
      </c>
      <c r="D76" s="184">
        <v>743.03</v>
      </c>
      <c r="E76" s="185" t="s">
        <v>4568</v>
      </c>
      <c r="F76" s="186" t="s">
        <v>2800</v>
      </c>
      <c r="G76">
        <f>VLOOKUP(A76,РАСЧЕТ!$A$3:$AX$1360,50,0)</f>
        <v>267.75047456360124</v>
      </c>
      <c r="H76" s="193">
        <f t="shared" si="1"/>
        <v>-475.27952543639873</v>
      </c>
    </row>
    <row r="77" spans="1:8" ht="11.4" customHeight="1" x14ac:dyDescent="0.3">
      <c r="A77" s="181" t="s">
        <v>1258</v>
      </c>
      <c r="B77" s="182" t="s">
        <v>1259</v>
      </c>
      <c r="C77" s="183">
        <v>670.02</v>
      </c>
      <c r="D77" s="184">
        <v>670.02</v>
      </c>
      <c r="E77" s="185" t="s">
        <v>4568</v>
      </c>
      <c r="F77" s="186" t="s">
        <v>2801</v>
      </c>
      <c r="G77">
        <f>VLOOKUP(A77,РАСЧЕТ!$A$3:$AX$1360,50,0)</f>
        <v>241.43973428856526</v>
      </c>
      <c r="H77" s="193">
        <f t="shared" si="1"/>
        <v>-428.58026571143472</v>
      </c>
    </row>
    <row r="78" spans="1:8" ht="11.4" customHeight="1" x14ac:dyDescent="0.3">
      <c r="A78" s="181" t="s">
        <v>1712</v>
      </c>
      <c r="B78" s="182" t="s">
        <v>1713</v>
      </c>
      <c r="C78" s="183">
        <v>584.12</v>
      </c>
      <c r="D78" s="184">
        <v>584.12</v>
      </c>
      <c r="E78" s="185" t="s">
        <v>4568</v>
      </c>
      <c r="F78" s="186" t="s">
        <v>2802</v>
      </c>
      <c r="G78">
        <f>VLOOKUP(A78,РАСЧЕТ!$A$3:$AX$1360,50,0)</f>
        <v>210.48592220028766</v>
      </c>
      <c r="H78" s="193">
        <f t="shared" si="1"/>
        <v>-373.63407779971237</v>
      </c>
    </row>
    <row r="79" spans="1:8" ht="11.4" customHeight="1" x14ac:dyDescent="0.3">
      <c r="A79" s="181" t="s">
        <v>592</v>
      </c>
      <c r="B79" s="182" t="s">
        <v>593</v>
      </c>
      <c r="C79" s="183">
        <v>743.03</v>
      </c>
      <c r="D79" s="184">
        <v>743.03</v>
      </c>
      <c r="E79" s="185" t="s">
        <v>4568</v>
      </c>
      <c r="F79" s="186" t="s">
        <v>2803</v>
      </c>
      <c r="G79">
        <f>VLOOKUP(A79,РАСЧЕТ!$A$3:$AX$1360,50,0)</f>
        <v>267.75047456360124</v>
      </c>
      <c r="H79" s="193">
        <f t="shared" si="1"/>
        <v>-475.27952543639873</v>
      </c>
    </row>
    <row r="80" spans="1:8" ht="11.4" customHeight="1" x14ac:dyDescent="0.3">
      <c r="A80" s="181" t="s">
        <v>2106</v>
      </c>
      <c r="B80" s="182" t="s">
        <v>2107</v>
      </c>
      <c r="C80" s="183">
        <v>670.02</v>
      </c>
      <c r="D80" s="184">
        <v>670.02</v>
      </c>
      <c r="E80" s="185" t="s">
        <v>4568</v>
      </c>
      <c r="F80" s="186" t="s">
        <v>2804</v>
      </c>
      <c r="G80">
        <f>VLOOKUP(A80,РАСЧЕТ!$A$3:$AX$1360,50,0)</f>
        <v>241.43973428856526</v>
      </c>
      <c r="H80" s="193">
        <f t="shared" si="1"/>
        <v>-428.58026571143472</v>
      </c>
    </row>
    <row r="81" spans="1:8" ht="11.4" customHeight="1" x14ac:dyDescent="0.3">
      <c r="A81" s="181" t="s">
        <v>1675</v>
      </c>
      <c r="B81" s="182" t="s">
        <v>1676</v>
      </c>
      <c r="C81" s="183">
        <v>584.12</v>
      </c>
      <c r="D81" s="184">
        <v>584.12</v>
      </c>
      <c r="E81" s="185" t="s">
        <v>4568</v>
      </c>
      <c r="F81" s="186" t="s">
        <v>2666</v>
      </c>
      <c r="G81">
        <f>VLOOKUP(A81,РАСЧЕТ!$A$3:$AX$1360,50,0)</f>
        <v>210.48592220028766</v>
      </c>
      <c r="H81" s="193">
        <f t="shared" si="1"/>
        <v>-373.63407779971237</v>
      </c>
    </row>
    <row r="82" spans="1:8" ht="11.4" customHeight="1" x14ac:dyDescent="0.3">
      <c r="A82" s="181" t="s">
        <v>967</v>
      </c>
      <c r="B82" s="182" t="s">
        <v>968</v>
      </c>
      <c r="C82" s="183">
        <v>584.12</v>
      </c>
      <c r="D82" s="184">
        <v>584.12</v>
      </c>
      <c r="E82" s="185" t="s">
        <v>4568</v>
      </c>
      <c r="F82" s="186" t="s">
        <v>2805</v>
      </c>
      <c r="G82">
        <f>VLOOKUP(A82,РАСЧЕТ!$A$3:$AX$1360,50,0)</f>
        <v>210.48592220028766</v>
      </c>
      <c r="H82" s="193">
        <f t="shared" si="1"/>
        <v>-373.63407779971237</v>
      </c>
    </row>
    <row r="83" spans="1:8" ht="11.4" customHeight="1" x14ac:dyDescent="0.3">
      <c r="A83" s="181" t="s">
        <v>614</v>
      </c>
      <c r="B83" s="182" t="s">
        <v>615</v>
      </c>
      <c r="C83" s="183">
        <v>743.03</v>
      </c>
      <c r="D83" s="184">
        <v>743.03</v>
      </c>
      <c r="E83" s="185" t="s">
        <v>4568</v>
      </c>
      <c r="F83" s="186" t="s">
        <v>2806</v>
      </c>
      <c r="G83">
        <f>VLOOKUP(A83,РАСЧЕТ!$A$3:$AX$1360,50,0)</f>
        <v>267.75047456360124</v>
      </c>
      <c r="H83" s="193">
        <f t="shared" si="1"/>
        <v>-475.27952543639873</v>
      </c>
    </row>
    <row r="84" spans="1:8" ht="11.4" customHeight="1" x14ac:dyDescent="0.3">
      <c r="A84" s="181" t="s">
        <v>918</v>
      </c>
      <c r="B84" s="182" t="s">
        <v>919</v>
      </c>
      <c r="C84" s="183">
        <v>648.54</v>
      </c>
      <c r="D84" s="184">
        <v>648.54</v>
      </c>
      <c r="E84" s="185" t="s">
        <v>4568</v>
      </c>
      <c r="F84" s="186" t="s">
        <v>2807</v>
      </c>
      <c r="G84">
        <f>VLOOKUP(A84,РАСЧЕТ!$A$3:$AX$1360,50,0)</f>
        <v>233.70128126649584</v>
      </c>
      <c r="H84" s="193">
        <f t="shared" si="1"/>
        <v>-414.83871873350415</v>
      </c>
    </row>
    <row r="85" spans="1:8" ht="11.4" customHeight="1" x14ac:dyDescent="0.3">
      <c r="A85" s="181" t="s">
        <v>1318</v>
      </c>
      <c r="B85" s="182" t="s">
        <v>1319</v>
      </c>
      <c r="C85" s="183">
        <v>584.12</v>
      </c>
      <c r="D85" s="184">
        <v>584.12</v>
      </c>
      <c r="E85" s="185" t="s">
        <v>4568</v>
      </c>
      <c r="F85" s="186" t="s">
        <v>2808</v>
      </c>
      <c r="G85">
        <f>VLOOKUP(A85,РАСЧЕТ!$A$3:$AX$1360,50,0)</f>
        <v>210.48592220028766</v>
      </c>
      <c r="H85" s="193">
        <f t="shared" si="1"/>
        <v>-373.63407779971237</v>
      </c>
    </row>
    <row r="86" spans="1:8" ht="11.4" customHeight="1" x14ac:dyDescent="0.3">
      <c r="A86" s="181" t="s">
        <v>925</v>
      </c>
      <c r="B86" s="182" t="s">
        <v>926</v>
      </c>
      <c r="C86" s="183">
        <v>717.26</v>
      </c>
      <c r="D86" s="184">
        <v>717.26</v>
      </c>
      <c r="E86" s="185" t="s">
        <v>4568</v>
      </c>
      <c r="F86" s="186" t="s">
        <v>2809</v>
      </c>
      <c r="G86">
        <f>VLOOKUP(A86,РАСЧЕТ!$A$3:$AX$1360,50,0)</f>
        <v>258.46433093711795</v>
      </c>
      <c r="H86" s="193">
        <f t="shared" si="1"/>
        <v>-458.79566906288204</v>
      </c>
    </row>
    <row r="87" spans="1:8" ht="11.4" customHeight="1" x14ac:dyDescent="0.3">
      <c r="A87" s="181" t="s">
        <v>576</v>
      </c>
      <c r="B87" s="182" t="s">
        <v>577</v>
      </c>
      <c r="C87" s="183">
        <v>665.72</v>
      </c>
      <c r="D87" s="184">
        <v>665.72</v>
      </c>
      <c r="E87" s="185" t="s">
        <v>4568</v>
      </c>
      <c r="F87" s="186" t="s">
        <v>2810</v>
      </c>
      <c r="G87">
        <f>VLOOKUP(A87,РАСЧЕТ!$A$3:$AX$1360,50,0)</f>
        <v>239.89204368415139</v>
      </c>
      <c r="H87" s="193">
        <f t="shared" si="1"/>
        <v>-425.82795631584861</v>
      </c>
    </row>
    <row r="88" spans="1:8" ht="11.4" customHeight="1" x14ac:dyDescent="0.3">
      <c r="A88" s="181" t="s">
        <v>660</v>
      </c>
      <c r="B88" s="182" t="s">
        <v>661</v>
      </c>
      <c r="C88" s="183">
        <v>644.25</v>
      </c>
      <c r="D88" s="184">
        <v>644.25</v>
      </c>
      <c r="E88" s="185" t="s">
        <v>4568</v>
      </c>
      <c r="F88" s="186" t="s">
        <v>2811</v>
      </c>
      <c r="G88">
        <f>VLOOKUP(A88,РАСЧЕТ!$A$3:$AX$1360,50,0)</f>
        <v>232.15359066208197</v>
      </c>
      <c r="H88" s="193">
        <f t="shared" si="1"/>
        <v>-412.09640933791803</v>
      </c>
    </row>
    <row r="89" spans="1:8" ht="11.4" customHeight="1" x14ac:dyDescent="0.3">
      <c r="A89" s="181" t="s">
        <v>627</v>
      </c>
      <c r="B89" s="182" t="s">
        <v>628</v>
      </c>
      <c r="C89" s="183">
        <v>584.12</v>
      </c>
      <c r="D89" s="184">
        <v>584.12</v>
      </c>
      <c r="E89" s="185" t="s">
        <v>4568</v>
      </c>
      <c r="F89" s="186" t="s">
        <v>2812</v>
      </c>
      <c r="G89">
        <f>VLOOKUP(A89,РАСЧЕТ!$A$3:$AX$1360,50,0)</f>
        <v>210.48592220028766</v>
      </c>
      <c r="H89" s="193">
        <f t="shared" si="1"/>
        <v>-373.63407779971237</v>
      </c>
    </row>
    <row r="90" spans="1:8" ht="11.4" customHeight="1" x14ac:dyDescent="0.3">
      <c r="A90" s="181" t="s">
        <v>498</v>
      </c>
      <c r="B90" s="182" t="s">
        <v>499</v>
      </c>
      <c r="C90" s="183">
        <v>712.97</v>
      </c>
      <c r="D90" s="184">
        <v>712.97</v>
      </c>
      <c r="E90" s="185" t="s">
        <v>4568</v>
      </c>
      <c r="F90" s="186" t="s">
        <v>2813</v>
      </c>
      <c r="G90">
        <f>VLOOKUP(A90,РАСЧЕТ!$A$3:$AX$1360,50,0)</f>
        <v>256.91664033270405</v>
      </c>
      <c r="H90" s="193">
        <f t="shared" si="1"/>
        <v>-456.05335966729598</v>
      </c>
    </row>
    <row r="91" spans="1:8" ht="11.4" customHeight="1" x14ac:dyDescent="0.3">
      <c r="A91" s="181" t="s">
        <v>1286</v>
      </c>
      <c r="B91" s="182" t="s">
        <v>1287</v>
      </c>
      <c r="C91" s="183">
        <v>665.72</v>
      </c>
      <c r="D91" s="184">
        <v>665.72</v>
      </c>
      <c r="E91" s="185" t="s">
        <v>4568</v>
      </c>
      <c r="F91" s="186" t="s">
        <v>2814</v>
      </c>
      <c r="G91">
        <f>VLOOKUP(A91,РАСЧЕТ!$A$3:$AX$1360,50,0)</f>
        <v>239.89204368415139</v>
      </c>
      <c r="H91" s="193">
        <f t="shared" si="1"/>
        <v>-425.82795631584861</v>
      </c>
    </row>
    <row r="92" spans="1:8" ht="11.4" customHeight="1" x14ac:dyDescent="0.3">
      <c r="A92" s="181" t="s">
        <v>670</v>
      </c>
      <c r="B92" s="182" t="s">
        <v>671</v>
      </c>
      <c r="C92" s="183">
        <v>743.03</v>
      </c>
      <c r="D92" s="184">
        <v>743.03</v>
      </c>
      <c r="E92" s="185" t="s">
        <v>4568</v>
      </c>
      <c r="F92" s="186" t="s">
        <v>2667</v>
      </c>
      <c r="G92">
        <f>VLOOKUP(A92,РАСЧЕТ!$A$3:$AX$1360,50,0)</f>
        <v>267.75047456360124</v>
      </c>
      <c r="H92" s="193">
        <f t="shared" si="1"/>
        <v>-475.27952543639873</v>
      </c>
    </row>
    <row r="93" spans="1:8" ht="11.4" customHeight="1" x14ac:dyDescent="0.3">
      <c r="A93" s="181" t="s">
        <v>2625</v>
      </c>
      <c r="B93" s="182" t="s">
        <v>1655</v>
      </c>
      <c r="C93" s="183">
        <v>584.12</v>
      </c>
      <c r="D93" s="184">
        <v>584.12</v>
      </c>
      <c r="E93" s="185" t="s">
        <v>4568</v>
      </c>
      <c r="F93" s="186" t="s">
        <v>3881</v>
      </c>
      <c r="G93">
        <f>VLOOKUP(A93,РАСЧЕТ!$A$3:$AX$1360,50,0)</f>
        <v>210.48592220028766</v>
      </c>
      <c r="H93" s="193">
        <f t="shared" si="1"/>
        <v>-373.63407779971237</v>
      </c>
    </row>
    <row r="94" spans="1:8" ht="11.4" customHeight="1" x14ac:dyDescent="0.3">
      <c r="A94" s="181" t="s">
        <v>1619</v>
      </c>
      <c r="B94" s="182" t="s">
        <v>1620</v>
      </c>
      <c r="C94" s="183">
        <v>734.44</v>
      </c>
      <c r="D94" s="184">
        <v>734.44</v>
      </c>
      <c r="E94" s="185" t="s">
        <v>4568</v>
      </c>
      <c r="F94" s="186" t="s">
        <v>2815</v>
      </c>
      <c r="G94">
        <f>VLOOKUP(A94,РАСЧЕТ!$A$3:$AX$1360,50,0)</f>
        <v>264.6550933547735</v>
      </c>
      <c r="H94" s="193">
        <f t="shared" si="1"/>
        <v>-469.78490664522656</v>
      </c>
    </row>
    <row r="95" spans="1:8" ht="11.4" customHeight="1" x14ac:dyDescent="0.3">
      <c r="A95" s="181" t="s">
        <v>1509</v>
      </c>
      <c r="B95" s="182" t="s">
        <v>1510</v>
      </c>
      <c r="C95" s="183">
        <v>665.72</v>
      </c>
      <c r="D95" s="184">
        <v>665.72</v>
      </c>
      <c r="E95" s="185" t="s">
        <v>4568</v>
      </c>
      <c r="F95" s="186" t="s">
        <v>2816</v>
      </c>
      <c r="G95">
        <f>VLOOKUP(A95,РАСЧЕТ!$A$3:$AX$1360,50,0)</f>
        <v>239.89204368415139</v>
      </c>
      <c r="H95" s="193">
        <f t="shared" si="1"/>
        <v>-425.82795631584861</v>
      </c>
    </row>
    <row r="96" spans="1:8" ht="11.4" customHeight="1" x14ac:dyDescent="0.3">
      <c r="A96" s="181" t="s">
        <v>1735</v>
      </c>
      <c r="B96" s="182" t="s">
        <v>1736</v>
      </c>
      <c r="C96" s="183">
        <v>584.12</v>
      </c>
      <c r="D96" s="184">
        <v>584.12</v>
      </c>
      <c r="E96" s="185" t="s">
        <v>4568</v>
      </c>
      <c r="F96" s="186" t="s">
        <v>2817</v>
      </c>
      <c r="G96">
        <f>VLOOKUP(A96,РАСЧЕТ!$A$3:$AX$1360,50,0)</f>
        <v>210.48592220028766</v>
      </c>
      <c r="H96" s="193">
        <f t="shared" si="1"/>
        <v>-373.63407779971237</v>
      </c>
    </row>
    <row r="97" spans="1:8" ht="11.4" customHeight="1" x14ac:dyDescent="0.3">
      <c r="A97" s="181" t="s">
        <v>1271</v>
      </c>
      <c r="B97" s="182" t="s">
        <v>1272</v>
      </c>
      <c r="C97" s="183">
        <v>734.44</v>
      </c>
      <c r="D97" s="184">
        <v>734.44</v>
      </c>
      <c r="E97" s="185" t="s">
        <v>4568</v>
      </c>
      <c r="F97" s="186" t="s">
        <v>2818</v>
      </c>
      <c r="G97">
        <f>VLOOKUP(A97,РАСЧЕТ!$A$3:$AX$1360,50,0)</f>
        <v>264.6550933547735</v>
      </c>
      <c r="H97" s="193">
        <f t="shared" si="1"/>
        <v>-469.78490664522656</v>
      </c>
    </row>
    <row r="98" spans="1:8" ht="11.4" customHeight="1" x14ac:dyDescent="0.3">
      <c r="A98" s="181" t="s">
        <v>1749</v>
      </c>
      <c r="B98" s="182" t="s">
        <v>1750</v>
      </c>
      <c r="C98" s="183">
        <v>665.72</v>
      </c>
      <c r="D98" s="184">
        <v>665.72</v>
      </c>
      <c r="E98" s="185" t="s">
        <v>4568</v>
      </c>
      <c r="F98" s="186" t="s">
        <v>2819</v>
      </c>
      <c r="G98">
        <f>VLOOKUP(A98,РАСЧЕТ!$A$3:$AX$1360,50,0)</f>
        <v>239.89204368415139</v>
      </c>
      <c r="H98" s="193">
        <f t="shared" si="1"/>
        <v>-425.82795631584861</v>
      </c>
    </row>
    <row r="99" spans="1:8" ht="11.4" customHeight="1" x14ac:dyDescent="0.3">
      <c r="A99" s="181" t="s">
        <v>1726</v>
      </c>
      <c r="B99" s="182" t="s">
        <v>1727</v>
      </c>
      <c r="C99" s="183">
        <v>584.12</v>
      </c>
      <c r="D99" s="184">
        <v>584.12</v>
      </c>
      <c r="E99" s="185" t="s">
        <v>4568</v>
      </c>
      <c r="F99" s="186" t="s">
        <v>2820</v>
      </c>
      <c r="G99">
        <f>VLOOKUP(A99,РАСЧЕТ!$A$3:$AX$1360,50,0)</f>
        <v>210.48592220028766</v>
      </c>
      <c r="H99" s="193">
        <f t="shared" si="1"/>
        <v>-373.63407779971237</v>
      </c>
    </row>
    <row r="100" spans="1:8" ht="11.4" customHeight="1" x14ac:dyDescent="0.3">
      <c r="A100" s="181" t="s">
        <v>594</v>
      </c>
      <c r="B100" s="182" t="s">
        <v>595</v>
      </c>
      <c r="C100" s="183">
        <v>734.44</v>
      </c>
      <c r="D100" s="184">
        <v>734.44</v>
      </c>
      <c r="E100" s="185" t="s">
        <v>4568</v>
      </c>
      <c r="F100" s="186" t="s">
        <v>2821</v>
      </c>
      <c r="G100">
        <f>VLOOKUP(A100,РАСЧЕТ!$A$3:$AX$1360,50,0)</f>
        <v>264.6550933547735</v>
      </c>
      <c r="H100" s="193">
        <f t="shared" si="1"/>
        <v>-469.78490664522656</v>
      </c>
    </row>
    <row r="101" spans="1:8" ht="11.4" customHeight="1" x14ac:dyDescent="0.3">
      <c r="A101" s="181" t="s">
        <v>1483</v>
      </c>
      <c r="B101" s="182" t="s">
        <v>1484</v>
      </c>
      <c r="C101" s="183">
        <v>665.72</v>
      </c>
      <c r="D101" s="184">
        <v>665.72</v>
      </c>
      <c r="E101" s="185" t="s">
        <v>4568</v>
      </c>
      <c r="F101" s="186" t="s">
        <v>2822</v>
      </c>
      <c r="G101">
        <f>VLOOKUP(A101,РАСЧЕТ!$A$3:$AX$1360,50,0)</f>
        <v>239.89204368415139</v>
      </c>
      <c r="H101" s="193">
        <f t="shared" si="1"/>
        <v>-425.82795631584861</v>
      </c>
    </row>
    <row r="102" spans="1:8" ht="11.4" customHeight="1" x14ac:dyDescent="0.3">
      <c r="A102" s="181" t="s">
        <v>1603</v>
      </c>
      <c r="B102" s="182" t="s">
        <v>1604</v>
      </c>
      <c r="C102" s="183">
        <v>584.12</v>
      </c>
      <c r="D102" s="184">
        <v>584.12</v>
      </c>
      <c r="E102" s="185" t="s">
        <v>4568</v>
      </c>
      <c r="F102" s="186" t="s">
        <v>2823</v>
      </c>
      <c r="G102">
        <f>VLOOKUP(A102,РАСЧЕТ!$A$3:$AX$1360,50,0)</f>
        <v>210.48592220028766</v>
      </c>
      <c r="H102" s="193">
        <f t="shared" si="1"/>
        <v>-373.63407779971237</v>
      </c>
    </row>
    <row r="103" spans="1:8" ht="11.4" customHeight="1" x14ac:dyDescent="0.3">
      <c r="A103" s="181" t="s">
        <v>1197</v>
      </c>
      <c r="B103" s="182" t="s">
        <v>1198</v>
      </c>
      <c r="C103" s="183">
        <v>627.07000000000005</v>
      </c>
      <c r="D103" s="184">
        <v>627.07000000000005</v>
      </c>
      <c r="E103" s="185" t="s">
        <v>4568</v>
      </c>
      <c r="F103" s="186" t="s">
        <v>2668</v>
      </c>
      <c r="G103">
        <f>VLOOKUP(A103,РАСЧЕТ!$A$3:$AX$1360,50,0)</f>
        <v>225.96282824442645</v>
      </c>
      <c r="H103" s="193">
        <f t="shared" si="1"/>
        <v>-401.10717175557363</v>
      </c>
    </row>
    <row r="104" spans="1:8" ht="11.4" customHeight="1" x14ac:dyDescent="0.3">
      <c r="A104" s="181" t="s">
        <v>1933</v>
      </c>
      <c r="B104" s="182" t="s">
        <v>1934</v>
      </c>
      <c r="C104" s="183">
        <v>734.44</v>
      </c>
      <c r="D104" s="184">
        <v>734.44</v>
      </c>
      <c r="E104" s="185" t="s">
        <v>4568</v>
      </c>
      <c r="F104" s="186" t="s">
        <v>2824</v>
      </c>
      <c r="G104">
        <f>VLOOKUP(A104,РАСЧЕТ!$A$3:$AX$1360,50,0)</f>
        <v>264.6550933547735</v>
      </c>
      <c r="H104" s="193">
        <f t="shared" si="1"/>
        <v>-469.78490664522656</v>
      </c>
    </row>
    <row r="105" spans="1:8" ht="11.4" customHeight="1" x14ac:dyDescent="0.3">
      <c r="A105" s="181" t="s">
        <v>2108</v>
      </c>
      <c r="B105" s="182" t="s">
        <v>2109</v>
      </c>
      <c r="C105" s="183">
        <v>665.72</v>
      </c>
      <c r="D105" s="184">
        <v>665.72</v>
      </c>
      <c r="E105" s="185" t="s">
        <v>4568</v>
      </c>
      <c r="F105" s="186" t="s">
        <v>2825</v>
      </c>
      <c r="G105">
        <f>VLOOKUP(A105,РАСЧЕТ!$A$3:$AX$1360,50,0)</f>
        <v>239.89204368415139</v>
      </c>
      <c r="H105" s="193">
        <f t="shared" si="1"/>
        <v>-425.82795631584861</v>
      </c>
    </row>
    <row r="106" spans="1:8" ht="11.4" customHeight="1" x14ac:dyDescent="0.3">
      <c r="A106" s="181" t="s">
        <v>2302</v>
      </c>
      <c r="B106" s="182" t="s">
        <v>2303</v>
      </c>
      <c r="C106" s="183">
        <v>584.12</v>
      </c>
      <c r="D106" s="184">
        <v>584.12</v>
      </c>
      <c r="E106" s="185" t="s">
        <v>4568</v>
      </c>
      <c r="F106" s="186" t="s">
        <v>2826</v>
      </c>
      <c r="G106">
        <f>VLOOKUP(A106,РАСЧЕТ!$A$3:$AX$1360,50,0)</f>
        <v>210.48592220028766</v>
      </c>
      <c r="H106" s="193">
        <f t="shared" si="1"/>
        <v>-373.63407779971237</v>
      </c>
    </row>
    <row r="107" spans="1:8" ht="11.4" customHeight="1" x14ac:dyDescent="0.3">
      <c r="A107" s="181" t="s">
        <v>502</v>
      </c>
      <c r="B107" s="182" t="s">
        <v>503</v>
      </c>
      <c r="C107" s="183">
        <v>734.44</v>
      </c>
      <c r="D107" s="184">
        <v>734.44</v>
      </c>
      <c r="E107" s="185" t="s">
        <v>4568</v>
      </c>
      <c r="F107" s="186" t="s">
        <v>2827</v>
      </c>
      <c r="G107">
        <f>VLOOKUP(A107,РАСЧЕТ!$A$3:$AX$1360,50,0)</f>
        <v>264.6550933547735</v>
      </c>
      <c r="H107" s="193">
        <f t="shared" si="1"/>
        <v>-469.78490664522656</v>
      </c>
    </row>
    <row r="108" spans="1:8" ht="11.4" customHeight="1" x14ac:dyDescent="0.3">
      <c r="A108" s="181" t="s">
        <v>1582</v>
      </c>
      <c r="B108" s="182" t="s">
        <v>1583</v>
      </c>
      <c r="C108" s="183">
        <v>665.72</v>
      </c>
      <c r="D108" s="184">
        <v>665.72</v>
      </c>
      <c r="E108" s="185" t="s">
        <v>4568</v>
      </c>
      <c r="F108" s="186" t="s">
        <v>2828</v>
      </c>
      <c r="G108">
        <f>VLOOKUP(A108,РАСЧЕТ!$A$3:$AX$1360,50,0)</f>
        <v>239.89204368415139</v>
      </c>
      <c r="H108" s="193">
        <f t="shared" si="1"/>
        <v>-425.82795631584861</v>
      </c>
    </row>
    <row r="109" spans="1:8" ht="11.4" customHeight="1" x14ac:dyDescent="0.3">
      <c r="A109" s="181" t="s">
        <v>1260</v>
      </c>
      <c r="B109" s="182" t="s">
        <v>1261</v>
      </c>
      <c r="C109" s="183">
        <v>584.12</v>
      </c>
      <c r="D109" s="184">
        <v>584.12</v>
      </c>
      <c r="E109" s="185" t="s">
        <v>4568</v>
      </c>
      <c r="F109" s="186" t="s">
        <v>2829</v>
      </c>
      <c r="G109">
        <f>VLOOKUP(A109,РАСЧЕТ!$A$3:$AX$1360,50,0)</f>
        <v>210.48592220028766</v>
      </c>
      <c r="H109" s="193">
        <f t="shared" si="1"/>
        <v>-373.63407779971237</v>
      </c>
    </row>
    <row r="110" spans="1:8" ht="11.4" customHeight="1" x14ac:dyDescent="0.3">
      <c r="A110" s="181" t="s">
        <v>616</v>
      </c>
      <c r="B110" s="182" t="s">
        <v>617</v>
      </c>
      <c r="C110" s="183">
        <v>734.44</v>
      </c>
      <c r="D110" s="184">
        <v>734.44</v>
      </c>
      <c r="E110" s="185" t="s">
        <v>4568</v>
      </c>
      <c r="F110" s="186" t="s">
        <v>2830</v>
      </c>
      <c r="G110">
        <f>VLOOKUP(A110,РАСЧЕТ!$A$3:$AX$1360,50,0)</f>
        <v>264.6550933547735</v>
      </c>
      <c r="H110" s="193">
        <f t="shared" si="1"/>
        <v>-469.78490664522656</v>
      </c>
    </row>
    <row r="111" spans="1:8" ht="11.4" customHeight="1" x14ac:dyDescent="0.3">
      <c r="A111" s="181" t="s">
        <v>662</v>
      </c>
      <c r="B111" s="182" t="s">
        <v>663</v>
      </c>
      <c r="C111" s="183">
        <v>644.25</v>
      </c>
      <c r="D111" s="184">
        <v>644.25</v>
      </c>
      <c r="E111" s="185" t="s">
        <v>4568</v>
      </c>
      <c r="F111" s="186" t="s">
        <v>2831</v>
      </c>
      <c r="G111">
        <f>VLOOKUP(A111,РАСЧЕТ!$A$3:$AX$1360,50,0)</f>
        <v>232.15359066208197</v>
      </c>
      <c r="H111" s="193">
        <f t="shared" si="1"/>
        <v>-412.09640933791803</v>
      </c>
    </row>
    <row r="112" spans="1:8" ht="11.4" customHeight="1" x14ac:dyDescent="0.3">
      <c r="A112" s="181" t="s">
        <v>1714</v>
      </c>
      <c r="B112" s="182" t="s">
        <v>1715</v>
      </c>
      <c r="C112" s="183">
        <v>584.12</v>
      </c>
      <c r="D112" s="184">
        <v>584.12</v>
      </c>
      <c r="E112" s="185" t="s">
        <v>4568</v>
      </c>
      <c r="F112" s="186" t="s">
        <v>2832</v>
      </c>
      <c r="G112">
        <f>VLOOKUP(A112,РАСЧЕТ!$A$3:$AX$1360,50,0)</f>
        <v>210.48592220028766</v>
      </c>
      <c r="H112" s="193">
        <f t="shared" si="1"/>
        <v>-373.63407779971237</v>
      </c>
    </row>
    <row r="113" spans="1:8" ht="11.4" customHeight="1" x14ac:dyDescent="0.3">
      <c r="A113" s="181" t="s">
        <v>2313</v>
      </c>
      <c r="B113" s="182" t="s">
        <v>2314</v>
      </c>
      <c r="C113" s="183">
        <v>725.85</v>
      </c>
      <c r="D113" s="184">
        <v>725.85</v>
      </c>
      <c r="E113" s="185" t="s">
        <v>4568</v>
      </c>
      <c r="F113" s="186" t="s">
        <v>2833</v>
      </c>
      <c r="G113">
        <f>VLOOKUP(A113,РАСЧЕТ!$A$3:$AX$1360,50,0)</f>
        <v>261.5597121459457</v>
      </c>
      <c r="H113" s="193">
        <f t="shared" si="1"/>
        <v>-464.29028785405433</v>
      </c>
    </row>
    <row r="114" spans="1:8" ht="11.4" customHeight="1" x14ac:dyDescent="0.3">
      <c r="A114" s="181" t="s">
        <v>980</v>
      </c>
      <c r="B114" s="182" t="s">
        <v>981</v>
      </c>
      <c r="C114" s="183">
        <v>584.12</v>
      </c>
      <c r="D114" s="184">
        <v>584.12</v>
      </c>
      <c r="E114" s="185" t="s">
        <v>4568</v>
      </c>
      <c r="F114" s="186" t="s">
        <v>2652</v>
      </c>
      <c r="G114">
        <f>VLOOKUP(A114,РАСЧЕТ!$A$3:$AX$1360,50,0)</f>
        <v>210.48592220028766</v>
      </c>
      <c r="H114" s="193">
        <f t="shared" si="1"/>
        <v>-373.63407779971237</v>
      </c>
    </row>
    <row r="115" spans="1:8" ht="11.4" customHeight="1" x14ac:dyDescent="0.3">
      <c r="A115" s="181" t="s">
        <v>1320</v>
      </c>
      <c r="B115" s="182" t="s">
        <v>1321</v>
      </c>
      <c r="C115" s="183">
        <v>627.07000000000005</v>
      </c>
      <c r="D115" s="184">
        <v>627.07000000000005</v>
      </c>
      <c r="E115" s="185" t="s">
        <v>4568</v>
      </c>
      <c r="F115" s="186" t="s">
        <v>2669</v>
      </c>
      <c r="G115">
        <f>VLOOKUP(A115,РАСЧЕТ!$A$3:$AX$1360,50,0)</f>
        <v>225.96282824442645</v>
      </c>
      <c r="H115" s="193">
        <f t="shared" si="1"/>
        <v>-401.10717175557363</v>
      </c>
    </row>
    <row r="116" spans="1:8" ht="11.4" customHeight="1" x14ac:dyDescent="0.3">
      <c r="A116" s="181" t="s">
        <v>2200</v>
      </c>
      <c r="B116" s="182" t="s">
        <v>2201</v>
      </c>
      <c r="C116" s="183">
        <v>661.43</v>
      </c>
      <c r="D116" s="184">
        <v>661.43</v>
      </c>
      <c r="E116" s="185" t="s">
        <v>4568</v>
      </c>
      <c r="F116" s="186" t="s">
        <v>2834</v>
      </c>
      <c r="G116">
        <f>VLOOKUP(A116,РАСЧЕТ!$A$3:$AX$1360,50,0)</f>
        <v>238.34435307973749</v>
      </c>
      <c r="H116" s="193">
        <f t="shared" si="1"/>
        <v>-423.08564692026243</v>
      </c>
    </row>
    <row r="117" spans="1:8" ht="11.4" customHeight="1" x14ac:dyDescent="0.3">
      <c r="A117" s="181" t="s">
        <v>2559</v>
      </c>
      <c r="B117" s="182" t="s">
        <v>927</v>
      </c>
      <c r="C117" s="183">
        <v>584.12</v>
      </c>
      <c r="D117" s="184">
        <v>584.12</v>
      </c>
      <c r="E117" s="185" t="s">
        <v>4568</v>
      </c>
      <c r="F117" s="186" t="s">
        <v>3863</v>
      </c>
      <c r="G117">
        <f>VLOOKUP(A117,РАСЧЕТ!$A$3:$AX$1360,50,0)</f>
        <v>210.48592220028766</v>
      </c>
      <c r="H117" s="193">
        <f t="shared" si="1"/>
        <v>-373.63407779971237</v>
      </c>
    </row>
    <row r="118" spans="1:8" ht="11.4" customHeight="1" x14ac:dyDescent="0.3">
      <c r="A118" s="181" t="s">
        <v>1325</v>
      </c>
      <c r="B118" s="182" t="s">
        <v>1326</v>
      </c>
      <c r="C118" s="183">
        <v>717.26</v>
      </c>
      <c r="D118" s="184">
        <v>717.26</v>
      </c>
      <c r="E118" s="185" t="s">
        <v>4568</v>
      </c>
      <c r="F118" s="186" t="s">
        <v>2835</v>
      </c>
      <c r="G118">
        <f>VLOOKUP(A118,РАСЧЕТ!$A$3:$AX$1360,50,0)</f>
        <v>258.46433093711795</v>
      </c>
      <c r="H118" s="193">
        <f t="shared" si="1"/>
        <v>-458.79566906288204</v>
      </c>
    </row>
    <row r="119" spans="1:8" ht="11.4" customHeight="1" x14ac:dyDescent="0.3">
      <c r="A119" s="181" t="s">
        <v>1513</v>
      </c>
      <c r="B119" s="182" t="s">
        <v>1514</v>
      </c>
      <c r="C119" s="183">
        <v>670.02</v>
      </c>
      <c r="D119" s="184">
        <v>670.02</v>
      </c>
      <c r="E119" s="185" t="s">
        <v>4568</v>
      </c>
      <c r="F119" s="186" t="s">
        <v>2836</v>
      </c>
      <c r="G119">
        <f>VLOOKUP(A119,РАСЧЕТ!$A$3:$AX$1360,50,0)</f>
        <v>241.43973428856526</v>
      </c>
      <c r="H119" s="193">
        <f t="shared" si="1"/>
        <v>-428.58026571143472</v>
      </c>
    </row>
    <row r="120" spans="1:8" ht="11.4" customHeight="1" x14ac:dyDescent="0.3">
      <c r="A120" s="181" t="s">
        <v>2211</v>
      </c>
      <c r="B120" s="182" t="s">
        <v>2212</v>
      </c>
      <c r="C120" s="188"/>
      <c r="D120" s="189"/>
      <c r="E120" s="185" t="s">
        <v>4568</v>
      </c>
      <c r="F120" s="186" t="s">
        <v>2837</v>
      </c>
      <c r="G120">
        <f>VLOOKUP(A120,РАСЧЕТ!$A$3:$AX$1360,50,0)</f>
        <v>0</v>
      </c>
      <c r="H120" s="193">
        <f t="shared" si="1"/>
        <v>0</v>
      </c>
    </row>
    <row r="121" spans="1:8" ht="11.4" customHeight="1" x14ac:dyDescent="0.3">
      <c r="A121" s="181" t="s">
        <v>3962</v>
      </c>
      <c r="B121" s="182" t="s">
        <v>2212</v>
      </c>
      <c r="C121" s="183">
        <v>584.12</v>
      </c>
      <c r="D121" s="184">
        <v>584.12</v>
      </c>
      <c r="E121" s="185" t="s">
        <v>4520</v>
      </c>
      <c r="F121" s="186" t="s">
        <v>4521</v>
      </c>
      <c r="G121">
        <f>VLOOKUP(A121,РАСЧЕТ!$A$3:$AX$1360,50,0)</f>
        <v>210.48592220028766</v>
      </c>
      <c r="H121" s="193">
        <f t="shared" si="1"/>
        <v>-373.63407779971237</v>
      </c>
    </row>
    <row r="122" spans="1:8" ht="11.4" customHeight="1" x14ac:dyDescent="0.3">
      <c r="A122" s="181" t="s">
        <v>1630</v>
      </c>
      <c r="B122" s="182" t="s">
        <v>1631</v>
      </c>
      <c r="C122" s="183">
        <v>743.03</v>
      </c>
      <c r="D122" s="184">
        <v>743.03</v>
      </c>
      <c r="E122" s="185" t="s">
        <v>4568</v>
      </c>
      <c r="F122" s="186" t="s">
        <v>2838</v>
      </c>
      <c r="G122">
        <f>VLOOKUP(A122,РАСЧЕТ!$A$3:$AX$1360,50,0)</f>
        <v>267.75047456360124</v>
      </c>
      <c r="H122" s="193">
        <f t="shared" si="1"/>
        <v>-475.27952543639873</v>
      </c>
    </row>
    <row r="123" spans="1:8" ht="11.4" customHeight="1" x14ac:dyDescent="0.3">
      <c r="A123" s="181" t="s">
        <v>1755</v>
      </c>
      <c r="B123" s="182" t="s">
        <v>1756</v>
      </c>
      <c r="C123" s="183">
        <v>670.02</v>
      </c>
      <c r="D123" s="184">
        <v>670.02</v>
      </c>
      <c r="E123" s="185" t="s">
        <v>4568</v>
      </c>
      <c r="F123" s="186" t="s">
        <v>2839</v>
      </c>
      <c r="G123">
        <f>VLOOKUP(A123,РАСЧЕТ!$A$3:$AX$1360,50,0)</f>
        <v>241.43973428856526</v>
      </c>
      <c r="H123" s="193">
        <f t="shared" si="1"/>
        <v>-428.58026571143472</v>
      </c>
    </row>
    <row r="124" spans="1:8" ht="11.4" customHeight="1" x14ac:dyDescent="0.3">
      <c r="A124" s="181" t="s">
        <v>2603</v>
      </c>
      <c r="B124" s="182" t="s">
        <v>1868</v>
      </c>
      <c r="C124" s="183">
        <v>584.12</v>
      </c>
      <c r="D124" s="184">
        <v>584.12</v>
      </c>
      <c r="E124" s="185" t="s">
        <v>4568</v>
      </c>
      <c r="F124" s="186" t="s">
        <v>3864</v>
      </c>
      <c r="G124">
        <f>VLOOKUP(A124,РАСЧЕТ!$A$3:$AX$1360,50,0)</f>
        <v>210.48592220028766</v>
      </c>
      <c r="H124" s="193">
        <f t="shared" si="1"/>
        <v>-373.63407779971237</v>
      </c>
    </row>
    <row r="125" spans="1:8" ht="11.4" customHeight="1" x14ac:dyDescent="0.3">
      <c r="A125" s="181" t="s">
        <v>2535</v>
      </c>
      <c r="B125" s="182" t="s">
        <v>1277</v>
      </c>
      <c r="C125" s="183">
        <v>743.03</v>
      </c>
      <c r="D125" s="184">
        <v>743.03</v>
      </c>
      <c r="E125" s="185" t="s">
        <v>4568</v>
      </c>
      <c r="F125" s="186" t="s">
        <v>2840</v>
      </c>
      <c r="G125">
        <f>VLOOKUP(A125,РАСЧЕТ!$A$3:$AX$1360,50,0)</f>
        <v>267.75047456360124</v>
      </c>
      <c r="H125" s="193">
        <f t="shared" si="1"/>
        <v>-475.27952543639873</v>
      </c>
    </row>
    <row r="126" spans="1:8" ht="11.4" customHeight="1" x14ac:dyDescent="0.3">
      <c r="A126" s="181" t="s">
        <v>1406</v>
      </c>
      <c r="B126" s="182" t="s">
        <v>1407</v>
      </c>
      <c r="C126" s="183">
        <v>670.02</v>
      </c>
      <c r="D126" s="184">
        <v>670.02</v>
      </c>
      <c r="E126" s="185" t="s">
        <v>4568</v>
      </c>
      <c r="F126" s="186" t="s">
        <v>2841</v>
      </c>
      <c r="G126">
        <f>VLOOKUP(A126,РАСЧЕТ!$A$3:$AX$1360,50,0)</f>
        <v>241.43973428856526</v>
      </c>
      <c r="H126" s="193">
        <f t="shared" si="1"/>
        <v>-428.58026571143472</v>
      </c>
    </row>
    <row r="127" spans="1:8" ht="11.4" customHeight="1" x14ac:dyDescent="0.3">
      <c r="A127" s="181" t="s">
        <v>2389</v>
      </c>
      <c r="B127" s="182" t="s">
        <v>2390</v>
      </c>
      <c r="C127" s="183">
        <v>670.02</v>
      </c>
      <c r="D127" s="184">
        <v>670.02</v>
      </c>
      <c r="E127" s="185" t="s">
        <v>4568</v>
      </c>
      <c r="F127" s="186" t="s">
        <v>2670</v>
      </c>
      <c r="G127">
        <f>VLOOKUP(A127,РАСЧЕТ!$A$3:$AX$1360,50,0)</f>
        <v>241.43973428856526</v>
      </c>
      <c r="H127" s="193">
        <f t="shared" si="1"/>
        <v>-428.58026571143472</v>
      </c>
    </row>
    <row r="128" spans="1:8" ht="11.4" customHeight="1" x14ac:dyDescent="0.3">
      <c r="A128" s="181" t="s">
        <v>2369</v>
      </c>
      <c r="B128" s="182" t="s">
        <v>2370</v>
      </c>
      <c r="C128" s="183">
        <v>584.12</v>
      </c>
      <c r="D128" s="184">
        <v>584.12</v>
      </c>
      <c r="E128" s="185" t="s">
        <v>4568</v>
      </c>
      <c r="F128" s="186" t="s">
        <v>2842</v>
      </c>
      <c r="G128">
        <f>VLOOKUP(A128,РАСЧЕТ!$A$3:$AX$1360,50,0)</f>
        <v>210.48592220028766</v>
      </c>
      <c r="H128" s="193">
        <f t="shared" si="1"/>
        <v>-373.63407779971237</v>
      </c>
    </row>
    <row r="129" spans="1:8" ht="11.4" customHeight="1" x14ac:dyDescent="0.3">
      <c r="A129" s="181" t="s">
        <v>1549</v>
      </c>
      <c r="B129" s="182" t="s">
        <v>1550</v>
      </c>
      <c r="C129" s="183">
        <v>743.03</v>
      </c>
      <c r="D129" s="184">
        <v>743.03</v>
      </c>
      <c r="E129" s="185" t="s">
        <v>4568</v>
      </c>
      <c r="F129" s="186" t="s">
        <v>2843</v>
      </c>
      <c r="G129">
        <f>VLOOKUP(A129,РАСЧЕТ!$A$3:$AX$1360,50,0)</f>
        <v>267.75047456360124</v>
      </c>
      <c r="H129" s="193">
        <f t="shared" ref="H129:H192" si="2">G129-C129</f>
        <v>-475.27952543639873</v>
      </c>
    </row>
    <row r="130" spans="1:8" ht="11.4" customHeight="1" x14ac:dyDescent="0.3">
      <c r="A130" s="181" t="s">
        <v>2110</v>
      </c>
      <c r="B130" s="182" t="s">
        <v>2111</v>
      </c>
      <c r="C130" s="183">
        <v>661.43</v>
      </c>
      <c r="D130" s="184">
        <v>661.43</v>
      </c>
      <c r="E130" s="185" t="s">
        <v>4568</v>
      </c>
      <c r="F130" s="186" t="s">
        <v>2844</v>
      </c>
      <c r="G130">
        <f>VLOOKUP(A130,РАСЧЕТ!$A$3:$AX$1360,50,0)</f>
        <v>238.34435307973749</v>
      </c>
      <c r="H130" s="193">
        <f t="shared" si="2"/>
        <v>-423.08564692026243</v>
      </c>
    </row>
    <row r="131" spans="1:8" ht="11.4" customHeight="1" x14ac:dyDescent="0.3">
      <c r="A131" s="181" t="s">
        <v>582</v>
      </c>
      <c r="B131" s="182" t="s">
        <v>583</v>
      </c>
      <c r="C131" s="183">
        <v>575.53</v>
      </c>
      <c r="D131" s="184">
        <v>575.53</v>
      </c>
      <c r="E131" s="185" t="s">
        <v>4568</v>
      </c>
      <c r="F131" s="186" t="s">
        <v>2845</v>
      </c>
      <c r="G131">
        <f>VLOOKUP(A131,РАСЧЕТ!$A$3:$AX$1360,50,0)</f>
        <v>207.39054099145991</v>
      </c>
      <c r="H131" s="193">
        <f t="shared" si="2"/>
        <v>-368.13945900854003</v>
      </c>
    </row>
    <row r="132" spans="1:8" ht="11.4" customHeight="1" x14ac:dyDescent="0.3">
      <c r="A132" s="181" t="s">
        <v>2539</v>
      </c>
      <c r="B132" s="182" t="s">
        <v>1869</v>
      </c>
      <c r="C132" s="183">
        <v>730.15</v>
      </c>
      <c r="D132" s="184">
        <v>730.15</v>
      </c>
      <c r="E132" s="185" t="s">
        <v>4568</v>
      </c>
      <c r="F132" s="186" t="s">
        <v>2846</v>
      </c>
      <c r="G132">
        <f>VLOOKUP(A132,РАСЧЕТ!$A$3:$AX$1360,50,0)</f>
        <v>263.1074027503596</v>
      </c>
      <c r="H132" s="193">
        <f t="shared" si="2"/>
        <v>-467.04259724964038</v>
      </c>
    </row>
    <row r="133" spans="1:8" ht="11.4" customHeight="1" x14ac:dyDescent="0.3">
      <c r="A133" s="181" t="s">
        <v>2552</v>
      </c>
      <c r="B133" s="182" t="s">
        <v>1650</v>
      </c>
      <c r="C133" s="183">
        <v>661.43</v>
      </c>
      <c r="D133" s="184">
        <v>661.43</v>
      </c>
      <c r="E133" s="185" t="s">
        <v>4568</v>
      </c>
      <c r="F133" s="186" t="s">
        <v>2847</v>
      </c>
      <c r="G133">
        <f>VLOOKUP(A133,РАСЧЕТ!$A$3:$AX$1360,50,0)</f>
        <v>238.34435307973749</v>
      </c>
      <c r="H133" s="193">
        <f t="shared" si="2"/>
        <v>-423.08564692026243</v>
      </c>
    </row>
    <row r="134" spans="1:8" ht="11.4" customHeight="1" x14ac:dyDescent="0.3">
      <c r="A134" s="181" t="s">
        <v>1515</v>
      </c>
      <c r="B134" s="182" t="s">
        <v>1516</v>
      </c>
      <c r="C134" s="183">
        <v>575.53</v>
      </c>
      <c r="D134" s="184">
        <v>575.53</v>
      </c>
      <c r="E134" s="185" t="s">
        <v>4568</v>
      </c>
      <c r="F134" s="186" t="s">
        <v>2848</v>
      </c>
      <c r="G134">
        <f>VLOOKUP(A134,РАСЧЕТ!$A$3:$AX$1360,50,0)</f>
        <v>207.39054099145991</v>
      </c>
      <c r="H134" s="193">
        <f t="shared" si="2"/>
        <v>-368.13945900854003</v>
      </c>
    </row>
    <row r="135" spans="1:8" ht="11.4" customHeight="1" x14ac:dyDescent="0.3">
      <c r="A135" s="181" t="s">
        <v>1574</v>
      </c>
      <c r="B135" s="182" t="s">
        <v>1575</v>
      </c>
      <c r="C135" s="183">
        <v>730.15</v>
      </c>
      <c r="D135" s="184">
        <v>730.15</v>
      </c>
      <c r="E135" s="185" t="s">
        <v>4568</v>
      </c>
      <c r="F135" s="186" t="s">
        <v>2849</v>
      </c>
      <c r="G135">
        <f>VLOOKUP(A135,РАСЧЕТ!$A$3:$AX$1360,50,0)</f>
        <v>263.1074027503596</v>
      </c>
      <c r="H135" s="193">
        <f t="shared" si="2"/>
        <v>-467.04259724964038</v>
      </c>
    </row>
    <row r="136" spans="1:8" ht="11.4" customHeight="1" x14ac:dyDescent="0.3">
      <c r="A136" s="181" t="s">
        <v>1541</v>
      </c>
      <c r="B136" s="182" t="s">
        <v>1542</v>
      </c>
      <c r="C136" s="183">
        <v>661.43</v>
      </c>
      <c r="D136" s="184">
        <v>661.43</v>
      </c>
      <c r="E136" s="185" t="s">
        <v>4568</v>
      </c>
      <c r="F136" s="186" t="s">
        <v>2850</v>
      </c>
      <c r="G136">
        <f>VLOOKUP(A136,РАСЧЕТ!$A$3:$AX$1360,50,0)</f>
        <v>238.34435307973749</v>
      </c>
      <c r="H136" s="193">
        <f t="shared" si="2"/>
        <v>-423.08564692026243</v>
      </c>
    </row>
    <row r="137" spans="1:8" ht="11.4" customHeight="1" x14ac:dyDescent="0.3">
      <c r="A137" s="181" t="s">
        <v>2114</v>
      </c>
      <c r="B137" s="182" t="s">
        <v>2115</v>
      </c>
      <c r="C137" s="183">
        <v>575.53</v>
      </c>
      <c r="D137" s="184">
        <v>575.53</v>
      </c>
      <c r="E137" s="185" t="s">
        <v>4568</v>
      </c>
      <c r="F137" s="186" t="s">
        <v>2851</v>
      </c>
      <c r="G137">
        <f>VLOOKUP(A137,РАСЧЕТ!$A$3:$AX$1360,50,0)</f>
        <v>207.39054099145991</v>
      </c>
      <c r="H137" s="193">
        <f t="shared" si="2"/>
        <v>-368.13945900854003</v>
      </c>
    </row>
    <row r="138" spans="1:8" ht="11.4" customHeight="1" x14ac:dyDescent="0.3">
      <c r="A138" s="181" t="s">
        <v>598</v>
      </c>
      <c r="B138" s="182" t="s">
        <v>599</v>
      </c>
      <c r="C138" s="183">
        <v>584.12</v>
      </c>
      <c r="D138" s="184">
        <v>584.12</v>
      </c>
      <c r="E138" s="185" t="s">
        <v>4568</v>
      </c>
      <c r="F138" s="186" t="s">
        <v>2671</v>
      </c>
      <c r="G138">
        <f>VLOOKUP(A138,РАСЧЕТ!$A$3:$AX$1360,50,0)</f>
        <v>210.48592220028766</v>
      </c>
      <c r="H138" s="193">
        <f t="shared" si="2"/>
        <v>-373.63407779971237</v>
      </c>
    </row>
    <row r="139" spans="1:8" ht="11.4" customHeight="1" x14ac:dyDescent="0.3">
      <c r="A139" s="181" t="s">
        <v>1279</v>
      </c>
      <c r="B139" s="182" t="s">
        <v>1280</v>
      </c>
      <c r="C139" s="183">
        <v>730.15</v>
      </c>
      <c r="D139" s="184">
        <v>730.15</v>
      </c>
      <c r="E139" s="185" t="s">
        <v>4568</v>
      </c>
      <c r="F139" s="186" t="s">
        <v>2852</v>
      </c>
      <c r="G139">
        <f>VLOOKUP(A139,РАСЧЕТ!$A$3:$AX$1360,50,0)</f>
        <v>263.1074027503596</v>
      </c>
      <c r="H139" s="193">
        <f t="shared" si="2"/>
        <v>-467.04259724964038</v>
      </c>
    </row>
    <row r="140" spans="1:8" ht="11.4" customHeight="1" x14ac:dyDescent="0.3">
      <c r="A140" s="181" t="s">
        <v>1594</v>
      </c>
      <c r="B140" s="182" t="s">
        <v>1595</v>
      </c>
      <c r="C140" s="183">
        <v>648.54</v>
      </c>
      <c r="D140" s="184">
        <v>648.54</v>
      </c>
      <c r="E140" s="185" t="s">
        <v>4568</v>
      </c>
      <c r="F140" s="186" t="s">
        <v>2853</v>
      </c>
      <c r="G140">
        <f>VLOOKUP(A140,РАСЧЕТ!$A$3:$AX$1360,50,0)</f>
        <v>233.70128126649584</v>
      </c>
      <c r="H140" s="193">
        <f t="shared" si="2"/>
        <v>-414.83871873350415</v>
      </c>
    </row>
    <row r="141" spans="1:8" ht="11.4" customHeight="1" x14ac:dyDescent="0.3">
      <c r="A141" s="181" t="s">
        <v>1221</v>
      </c>
      <c r="B141" s="182" t="s">
        <v>1222</v>
      </c>
      <c r="C141" s="183">
        <v>584.12</v>
      </c>
      <c r="D141" s="184">
        <v>584.12</v>
      </c>
      <c r="E141" s="185" t="s">
        <v>4568</v>
      </c>
      <c r="F141" s="186" t="s">
        <v>2854</v>
      </c>
      <c r="G141">
        <f>VLOOKUP(A141,РАСЧЕТ!$A$3:$AX$1360,50,0)</f>
        <v>210.48592220028766</v>
      </c>
      <c r="H141" s="193">
        <f t="shared" si="2"/>
        <v>-373.63407779971237</v>
      </c>
    </row>
    <row r="142" spans="1:8" ht="11.4" customHeight="1" x14ac:dyDescent="0.3">
      <c r="A142" s="181" t="s">
        <v>2548</v>
      </c>
      <c r="B142" s="182" t="s">
        <v>1262</v>
      </c>
      <c r="C142" s="183">
        <v>717.26</v>
      </c>
      <c r="D142" s="184">
        <v>717.26</v>
      </c>
      <c r="E142" s="185" t="s">
        <v>4568</v>
      </c>
      <c r="F142" s="186" t="s">
        <v>2855</v>
      </c>
      <c r="G142">
        <f>VLOOKUP(A142,РАСЧЕТ!$A$3:$AX$1360,50,0)</f>
        <v>258.46433093711795</v>
      </c>
      <c r="H142" s="193">
        <f t="shared" si="2"/>
        <v>-458.79566906288204</v>
      </c>
    </row>
    <row r="143" spans="1:8" ht="11.4" customHeight="1" x14ac:dyDescent="0.3">
      <c r="A143" s="181" t="s">
        <v>1204</v>
      </c>
      <c r="B143" s="182" t="s">
        <v>1205</v>
      </c>
      <c r="C143" s="183">
        <v>657.13</v>
      </c>
      <c r="D143" s="184">
        <v>657.13</v>
      </c>
      <c r="E143" s="185" t="s">
        <v>4568</v>
      </c>
      <c r="F143" s="186" t="s">
        <v>2856</v>
      </c>
      <c r="G143">
        <f>VLOOKUP(A143,РАСЧЕТ!$A$3:$AX$1360,50,0)</f>
        <v>236.79666247532361</v>
      </c>
      <c r="H143" s="193">
        <f t="shared" si="2"/>
        <v>-420.33333752467638</v>
      </c>
    </row>
    <row r="144" spans="1:8" ht="11.4" customHeight="1" x14ac:dyDescent="0.3">
      <c r="A144" s="181" t="s">
        <v>1677</v>
      </c>
      <c r="B144" s="182" t="s">
        <v>1678</v>
      </c>
      <c r="C144" s="183">
        <v>601.29999999999995</v>
      </c>
      <c r="D144" s="184">
        <v>601.29999999999995</v>
      </c>
      <c r="E144" s="185" t="s">
        <v>4568</v>
      </c>
      <c r="F144" s="186" t="s">
        <v>2857</v>
      </c>
      <c r="G144">
        <f>VLOOKUP(A144,РАСЧЕТ!$A$3:$AX$1360,50,0)</f>
        <v>216.67668461794318</v>
      </c>
      <c r="H144" s="193">
        <f t="shared" si="2"/>
        <v>-384.62331538205677</v>
      </c>
    </row>
    <row r="145" spans="1:8" ht="11.4" customHeight="1" x14ac:dyDescent="0.3">
      <c r="A145" s="181" t="s">
        <v>1852</v>
      </c>
      <c r="B145" s="182" t="s">
        <v>1853</v>
      </c>
      <c r="C145" s="183">
        <v>622.77</v>
      </c>
      <c r="D145" s="184">
        <v>622.77</v>
      </c>
      <c r="E145" s="185" t="s">
        <v>4568</v>
      </c>
      <c r="F145" s="186" t="s">
        <v>2858</v>
      </c>
      <c r="G145">
        <f>VLOOKUP(A145,РАСЧЕТ!$A$3:$AX$1360,50,0)</f>
        <v>224.4151376400126</v>
      </c>
      <c r="H145" s="193">
        <f t="shared" si="2"/>
        <v>-398.35486235998735</v>
      </c>
    </row>
    <row r="146" spans="1:8" ht="11.4" customHeight="1" x14ac:dyDescent="0.3">
      <c r="A146" s="181" t="s">
        <v>1263</v>
      </c>
      <c r="B146" s="182" t="s">
        <v>1264</v>
      </c>
      <c r="C146" s="183">
        <v>618.48</v>
      </c>
      <c r="D146" s="184">
        <v>618.48</v>
      </c>
      <c r="E146" s="185" t="s">
        <v>4568</v>
      </c>
      <c r="F146" s="186" t="s">
        <v>2859</v>
      </c>
      <c r="G146">
        <f>VLOOKUP(A146,РАСЧЕТ!$A$3:$AX$1360,50,0)</f>
        <v>222.86744703559873</v>
      </c>
      <c r="H146" s="193">
        <f t="shared" si="2"/>
        <v>-395.61255296440129</v>
      </c>
    </row>
    <row r="147" spans="1:8" ht="11.4" customHeight="1" x14ac:dyDescent="0.3">
      <c r="A147" s="181" t="s">
        <v>1636</v>
      </c>
      <c r="B147" s="182" t="s">
        <v>1637</v>
      </c>
      <c r="C147" s="183">
        <v>657.13</v>
      </c>
      <c r="D147" s="184">
        <v>657.13</v>
      </c>
      <c r="E147" s="185" t="s">
        <v>4568</v>
      </c>
      <c r="F147" s="186" t="s">
        <v>2860</v>
      </c>
      <c r="G147">
        <f>VLOOKUP(A147,РАСЧЕТ!$A$3:$AX$1360,50,0)</f>
        <v>236.79666247532361</v>
      </c>
      <c r="H147" s="193">
        <f t="shared" si="2"/>
        <v>-420.33333752467638</v>
      </c>
    </row>
    <row r="148" spans="1:8" ht="11.4" customHeight="1" x14ac:dyDescent="0.3">
      <c r="A148" s="181" t="s">
        <v>1499</v>
      </c>
      <c r="B148" s="182" t="s">
        <v>1500</v>
      </c>
      <c r="C148" s="183">
        <v>652.84</v>
      </c>
      <c r="D148" s="184">
        <v>652.84</v>
      </c>
      <c r="E148" s="185" t="s">
        <v>4568</v>
      </c>
      <c r="F148" s="186" t="s">
        <v>2861</v>
      </c>
      <c r="G148">
        <f>VLOOKUP(A148,РАСЧЕТ!$A$3:$AX$1360,50,0)</f>
        <v>235.24897187090971</v>
      </c>
      <c r="H148" s="193">
        <f t="shared" si="2"/>
        <v>-417.59102812909032</v>
      </c>
    </row>
    <row r="149" spans="1:8" ht="11.4" customHeight="1" x14ac:dyDescent="0.3">
      <c r="A149" s="181" t="s">
        <v>2116</v>
      </c>
      <c r="B149" s="182" t="s">
        <v>2117</v>
      </c>
      <c r="C149" s="183">
        <v>743.03</v>
      </c>
      <c r="D149" s="184">
        <v>743.03</v>
      </c>
      <c r="E149" s="185" t="s">
        <v>4568</v>
      </c>
      <c r="F149" s="186" t="s">
        <v>2672</v>
      </c>
      <c r="G149">
        <f>VLOOKUP(A149,РАСЧЕТ!$A$3:$AX$1360,50,0)</f>
        <v>267.75047456360124</v>
      </c>
      <c r="H149" s="193">
        <f t="shared" si="2"/>
        <v>-475.27952543639873</v>
      </c>
    </row>
    <row r="150" spans="1:8" ht="11.4" customHeight="1" x14ac:dyDescent="0.3">
      <c r="A150" s="181" t="s">
        <v>2630</v>
      </c>
      <c r="B150" s="182" t="s">
        <v>1855</v>
      </c>
      <c r="C150" s="183">
        <v>592.71</v>
      </c>
      <c r="D150" s="184">
        <v>592.71</v>
      </c>
      <c r="E150" s="185" t="s">
        <v>4568</v>
      </c>
      <c r="F150" s="186" t="s">
        <v>3922</v>
      </c>
      <c r="G150">
        <f>VLOOKUP(A150,РАСЧЕТ!$A$3:$AX$1360,50,0)</f>
        <v>213.58130340911543</v>
      </c>
      <c r="H150" s="193">
        <f t="shared" si="2"/>
        <v>-379.1286965908846</v>
      </c>
    </row>
    <row r="151" spans="1:8" ht="11.4" customHeight="1" x14ac:dyDescent="0.3">
      <c r="A151" s="181" t="s">
        <v>2377</v>
      </c>
      <c r="B151" s="182" t="s">
        <v>2378</v>
      </c>
      <c r="C151" s="183">
        <v>725.85</v>
      </c>
      <c r="D151" s="184">
        <v>725.85</v>
      </c>
      <c r="E151" s="185" t="s">
        <v>4568</v>
      </c>
      <c r="F151" s="186" t="s">
        <v>2862</v>
      </c>
      <c r="G151">
        <f>VLOOKUP(A151,РАСЧЕТ!$A$3:$AX$1360,50,0)</f>
        <v>261.5597121459457</v>
      </c>
      <c r="H151" s="193">
        <f t="shared" si="2"/>
        <v>-464.29028785405433</v>
      </c>
    </row>
    <row r="152" spans="1:8" ht="11.4" customHeight="1" x14ac:dyDescent="0.3">
      <c r="A152" s="181" t="s">
        <v>1209</v>
      </c>
      <c r="B152" s="182" t="s">
        <v>1210</v>
      </c>
      <c r="C152" s="183">
        <v>678.61</v>
      </c>
      <c r="D152" s="184">
        <v>678.61</v>
      </c>
      <c r="E152" s="185" t="s">
        <v>4568</v>
      </c>
      <c r="F152" s="186" t="s">
        <v>2863</v>
      </c>
      <c r="G152">
        <f>VLOOKUP(A152,РАСЧЕТ!$A$3:$AX$1360,50,0)</f>
        <v>244.53511549739304</v>
      </c>
      <c r="H152" s="193">
        <f t="shared" si="2"/>
        <v>-434.07488450260701</v>
      </c>
    </row>
    <row r="153" spans="1:8" ht="11.4" customHeight="1" x14ac:dyDescent="0.3">
      <c r="A153" s="181" t="s">
        <v>1551</v>
      </c>
      <c r="B153" s="182" t="s">
        <v>1552</v>
      </c>
      <c r="C153" s="183">
        <v>592.71</v>
      </c>
      <c r="D153" s="184">
        <v>592.71</v>
      </c>
      <c r="E153" s="185" t="s">
        <v>4568</v>
      </c>
      <c r="F153" s="186" t="s">
        <v>2864</v>
      </c>
      <c r="G153">
        <f>VLOOKUP(A153,РАСЧЕТ!$A$3:$AX$1360,50,0)</f>
        <v>213.58130340911543</v>
      </c>
      <c r="H153" s="193">
        <f t="shared" si="2"/>
        <v>-379.1286965908846</v>
      </c>
    </row>
    <row r="154" spans="1:8" ht="11.4" customHeight="1" x14ac:dyDescent="0.3">
      <c r="A154" s="181" t="s">
        <v>1702</v>
      </c>
      <c r="B154" s="182" t="s">
        <v>1703</v>
      </c>
      <c r="C154" s="183">
        <v>747.33</v>
      </c>
      <c r="D154" s="184">
        <v>747.33</v>
      </c>
      <c r="E154" s="185" t="s">
        <v>4568</v>
      </c>
      <c r="F154" s="186" t="s">
        <v>2865</v>
      </c>
      <c r="G154">
        <f>VLOOKUP(A154,РАСЧЕТ!$A$3:$AX$1360,50,0)</f>
        <v>269.29816516801503</v>
      </c>
      <c r="H154" s="193">
        <f t="shared" si="2"/>
        <v>-478.03183483198501</v>
      </c>
    </row>
    <row r="155" spans="1:8" ht="11.4" customHeight="1" x14ac:dyDescent="0.3">
      <c r="A155" s="181" t="s">
        <v>2218</v>
      </c>
      <c r="B155" s="182" t="s">
        <v>2219</v>
      </c>
      <c r="C155" s="183">
        <v>678.61</v>
      </c>
      <c r="D155" s="184">
        <v>678.61</v>
      </c>
      <c r="E155" s="185" t="s">
        <v>4568</v>
      </c>
      <c r="F155" s="186" t="s">
        <v>2866</v>
      </c>
      <c r="G155">
        <f>VLOOKUP(A155,РАСЧЕТ!$A$3:$AX$1360,50,0)</f>
        <v>244.53511549739304</v>
      </c>
      <c r="H155" s="193">
        <f t="shared" si="2"/>
        <v>-434.07488450260701</v>
      </c>
    </row>
    <row r="156" spans="1:8" ht="11.4" customHeight="1" x14ac:dyDescent="0.3">
      <c r="A156" s="181" t="s">
        <v>1547</v>
      </c>
      <c r="B156" s="182" t="s">
        <v>1548</v>
      </c>
      <c r="C156" s="183">
        <v>592.71</v>
      </c>
      <c r="D156" s="184">
        <v>592.71</v>
      </c>
      <c r="E156" s="185" t="s">
        <v>4568</v>
      </c>
      <c r="F156" s="186" t="s">
        <v>2867</v>
      </c>
      <c r="G156">
        <f>VLOOKUP(A156,РАСЧЕТ!$A$3:$AX$1360,50,0)</f>
        <v>213.58130340911543</v>
      </c>
      <c r="H156" s="193">
        <f t="shared" si="2"/>
        <v>-379.1286965908846</v>
      </c>
    </row>
    <row r="157" spans="1:8" ht="11.4" customHeight="1" x14ac:dyDescent="0.3">
      <c r="A157" s="181" t="s">
        <v>2220</v>
      </c>
      <c r="B157" s="182" t="s">
        <v>2221</v>
      </c>
      <c r="C157" s="183">
        <v>747.33</v>
      </c>
      <c r="D157" s="184">
        <v>747.33</v>
      </c>
      <c r="E157" s="185" t="s">
        <v>4568</v>
      </c>
      <c r="F157" s="186" t="s">
        <v>2868</v>
      </c>
      <c r="G157">
        <f>VLOOKUP(A157,РАСЧЕТ!$A$3:$AX$1360,50,0)</f>
        <v>269.29816516801503</v>
      </c>
      <c r="H157" s="193">
        <f t="shared" si="2"/>
        <v>-478.03183483198501</v>
      </c>
    </row>
    <row r="158" spans="1:8" ht="11.4" customHeight="1" x14ac:dyDescent="0.3">
      <c r="A158" s="181" t="s">
        <v>2223</v>
      </c>
      <c r="B158" s="182" t="s">
        <v>2224</v>
      </c>
      <c r="C158" s="183">
        <v>678.61</v>
      </c>
      <c r="D158" s="184">
        <v>678.61</v>
      </c>
      <c r="E158" s="185" t="s">
        <v>4568</v>
      </c>
      <c r="F158" s="186" t="s">
        <v>2869</v>
      </c>
      <c r="G158">
        <f>VLOOKUP(A158,РАСЧЕТ!$A$3:$AX$1360,50,0)</f>
        <v>244.53511549739304</v>
      </c>
      <c r="H158" s="193">
        <f t="shared" si="2"/>
        <v>-434.07488450260701</v>
      </c>
    </row>
    <row r="159" spans="1:8" ht="11.4" customHeight="1" x14ac:dyDescent="0.3">
      <c r="A159" s="181" t="s">
        <v>1704</v>
      </c>
      <c r="B159" s="182" t="s">
        <v>1705</v>
      </c>
      <c r="C159" s="183">
        <v>592.71</v>
      </c>
      <c r="D159" s="184">
        <v>592.71</v>
      </c>
      <c r="E159" s="185" t="s">
        <v>4568</v>
      </c>
      <c r="F159" s="186" t="s">
        <v>2870</v>
      </c>
      <c r="G159">
        <f>VLOOKUP(A159,РАСЧЕТ!$A$3:$AX$1360,50,0)</f>
        <v>213.58130340911543</v>
      </c>
      <c r="H159" s="193">
        <f t="shared" si="2"/>
        <v>-379.1286965908846</v>
      </c>
    </row>
    <row r="160" spans="1:8" ht="11.4" customHeight="1" x14ac:dyDescent="0.3">
      <c r="A160" s="181" t="s">
        <v>698</v>
      </c>
      <c r="B160" s="182" t="s">
        <v>699</v>
      </c>
      <c r="C160" s="183">
        <v>670.02</v>
      </c>
      <c r="D160" s="184">
        <v>670.02</v>
      </c>
      <c r="E160" s="185" t="s">
        <v>4568</v>
      </c>
      <c r="F160" s="186" t="s">
        <v>2673</v>
      </c>
      <c r="G160">
        <f>VLOOKUP(A160,РАСЧЕТ!$A$3:$AX$1360,50,0)</f>
        <v>241.43973428856526</v>
      </c>
      <c r="H160" s="193">
        <f t="shared" si="2"/>
        <v>-428.58026571143472</v>
      </c>
    </row>
    <row r="161" spans="1:8" ht="11.4" customHeight="1" x14ac:dyDescent="0.3">
      <c r="A161" s="181" t="s">
        <v>1884</v>
      </c>
      <c r="B161" s="182" t="s">
        <v>1885</v>
      </c>
      <c r="C161" s="183">
        <v>747.33</v>
      </c>
      <c r="D161" s="184">
        <v>747.33</v>
      </c>
      <c r="E161" s="185" t="s">
        <v>4568</v>
      </c>
      <c r="F161" s="186" t="s">
        <v>2871</v>
      </c>
      <c r="G161">
        <f>VLOOKUP(A161,РАСЧЕТ!$A$3:$AX$1360,50,0)</f>
        <v>269.29816516801503</v>
      </c>
      <c r="H161" s="193">
        <f t="shared" si="2"/>
        <v>-478.03183483198501</v>
      </c>
    </row>
    <row r="162" spans="1:8" ht="11.4" customHeight="1" x14ac:dyDescent="0.3">
      <c r="A162" s="181" t="s">
        <v>1517</v>
      </c>
      <c r="B162" s="182" t="s">
        <v>1518</v>
      </c>
      <c r="C162" s="183">
        <v>670.02</v>
      </c>
      <c r="D162" s="184">
        <v>670.02</v>
      </c>
      <c r="E162" s="185" t="s">
        <v>4568</v>
      </c>
      <c r="F162" s="186" t="s">
        <v>2872</v>
      </c>
      <c r="G162">
        <f>VLOOKUP(A162,РАСЧЕТ!$A$3:$AX$1360,50,0)</f>
        <v>241.43973428856526</v>
      </c>
      <c r="H162" s="193">
        <f t="shared" si="2"/>
        <v>-428.58026571143472</v>
      </c>
    </row>
    <row r="163" spans="1:8" ht="11.4" customHeight="1" x14ac:dyDescent="0.3">
      <c r="A163" s="181" t="s">
        <v>1298</v>
      </c>
      <c r="B163" s="182" t="s">
        <v>1299</v>
      </c>
      <c r="C163" s="183">
        <v>584.12</v>
      </c>
      <c r="D163" s="184">
        <v>584.12</v>
      </c>
      <c r="E163" s="185" t="s">
        <v>4568</v>
      </c>
      <c r="F163" s="186" t="s">
        <v>2873</v>
      </c>
      <c r="G163">
        <f>VLOOKUP(A163,РАСЧЕТ!$A$3:$AX$1360,50,0)</f>
        <v>210.48592220028766</v>
      </c>
      <c r="H163" s="193">
        <f t="shared" si="2"/>
        <v>-373.63407779971237</v>
      </c>
    </row>
    <row r="164" spans="1:8" ht="11.4" customHeight="1" x14ac:dyDescent="0.3">
      <c r="A164" s="181" t="s">
        <v>969</v>
      </c>
      <c r="B164" s="182" t="s">
        <v>970</v>
      </c>
      <c r="C164" s="183">
        <v>743.03</v>
      </c>
      <c r="D164" s="184">
        <v>743.03</v>
      </c>
      <c r="E164" s="185" t="s">
        <v>4568</v>
      </c>
      <c r="F164" s="186" t="s">
        <v>2874</v>
      </c>
      <c r="G164">
        <f>VLOOKUP(A164,РАСЧЕТ!$A$3:$AX$1360,50,0)</f>
        <v>267.75047456360124</v>
      </c>
      <c r="H164" s="193">
        <f t="shared" si="2"/>
        <v>-475.27952543639873</v>
      </c>
    </row>
    <row r="165" spans="1:8" ht="11.4" customHeight="1" x14ac:dyDescent="0.3">
      <c r="A165" s="181" t="s">
        <v>1874</v>
      </c>
      <c r="B165" s="182" t="s">
        <v>1875</v>
      </c>
      <c r="C165" s="183">
        <v>670.02</v>
      </c>
      <c r="D165" s="184">
        <v>670.02</v>
      </c>
      <c r="E165" s="185" t="s">
        <v>4568</v>
      </c>
      <c r="F165" s="186" t="s">
        <v>2875</v>
      </c>
      <c r="G165">
        <f>VLOOKUP(A165,РАСЧЕТ!$A$3:$AX$1360,50,0)</f>
        <v>241.43973428856526</v>
      </c>
      <c r="H165" s="193">
        <f t="shared" si="2"/>
        <v>-428.58026571143472</v>
      </c>
    </row>
    <row r="166" spans="1:8" ht="11.4" customHeight="1" x14ac:dyDescent="0.3">
      <c r="A166" s="181" t="s">
        <v>1467</v>
      </c>
      <c r="B166" s="182" t="s">
        <v>1468</v>
      </c>
      <c r="C166" s="183">
        <v>584.12</v>
      </c>
      <c r="D166" s="184">
        <v>584.12</v>
      </c>
      <c r="E166" s="185" t="s">
        <v>4568</v>
      </c>
      <c r="F166" s="186" t="s">
        <v>2876</v>
      </c>
      <c r="G166">
        <f>VLOOKUP(A166,РАСЧЕТ!$A$3:$AX$1360,50,0)</f>
        <v>210.48592220028766</v>
      </c>
      <c r="H166" s="193">
        <f t="shared" si="2"/>
        <v>-373.63407779971237</v>
      </c>
    </row>
    <row r="167" spans="1:8" ht="11.4" customHeight="1" x14ac:dyDescent="0.3">
      <c r="A167" s="181" t="s">
        <v>731</v>
      </c>
      <c r="B167" s="182" t="s">
        <v>732</v>
      </c>
      <c r="C167" s="183">
        <v>743.03</v>
      </c>
      <c r="D167" s="184">
        <v>743.03</v>
      </c>
      <c r="E167" s="185" t="s">
        <v>4568</v>
      </c>
      <c r="F167" s="186" t="s">
        <v>2877</v>
      </c>
      <c r="G167">
        <f>VLOOKUP(A167,РАСЧЕТ!$A$3:$AX$1360,50,0)</f>
        <v>267.75047456360124</v>
      </c>
      <c r="H167" s="193">
        <f t="shared" si="2"/>
        <v>-475.27952543639873</v>
      </c>
    </row>
    <row r="168" spans="1:8" ht="11.4" customHeight="1" x14ac:dyDescent="0.3">
      <c r="A168" s="181" t="s">
        <v>1223</v>
      </c>
      <c r="B168" s="182" t="s">
        <v>1224</v>
      </c>
      <c r="C168" s="183">
        <v>670.02</v>
      </c>
      <c r="D168" s="184">
        <v>670.02</v>
      </c>
      <c r="E168" s="185" t="s">
        <v>4568</v>
      </c>
      <c r="F168" s="186" t="s">
        <v>2878</v>
      </c>
      <c r="G168">
        <f>VLOOKUP(A168,РАСЧЕТ!$A$3:$AX$1360,50,0)</f>
        <v>241.43973428856526</v>
      </c>
      <c r="H168" s="193">
        <f t="shared" si="2"/>
        <v>-428.58026571143472</v>
      </c>
    </row>
    <row r="169" spans="1:8" ht="11.4" customHeight="1" x14ac:dyDescent="0.3">
      <c r="A169" s="181" t="s">
        <v>1607</v>
      </c>
      <c r="B169" s="182" t="s">
        <v>1608</v>
      </c>
      <c r="C169" s="183">
        <v>584.12</v>
      </c>
      <c r="D169" s="184">
        <v>584.12</v>
      </c>
      <c r="E169" s="185" t="s">
        <v>4568</v>
      </c>
      <c r="F169" s="186" t="s">
        <v>2879</v>
      </c>
      <c r="G169">
        <f>VLOOKUP(A169,РАСЧЕТ!$A$3:$AX$1360,50,0)</f>
        <v>210.48592220028766</v>
      </c>
      <c r="H169" s="193">
        <f t="shared" si="2"/>
        <v>-373.63407779971237</v>
      </c>
    </row>
    <row r="170" spans="1:8" ht="11.4" customHeight="1" x14ac:dyDescent="0.3">
      <c r="A170" s="181" t="s">
        <v>1656</v>
      </c>
      <c r="B170" s="182" t="s">
        <v>1657</v>
      </c>
      <c r="C170" s="183">
        <v>743.03</v>
      </c>
      <c r="D170" s="184">
        <v>743.03</v>
      </c>
      <c r="E170" s="185" t="s">
        <v>4568</v>
      </c>
      <c r="F170" s="186" t="s">
        <v>2880</v>
      </c>
      <c r="G170">
        <f>VLOOKUP(A170,РАСЧЕТ!$A$3:$AX$1360,50,0)</f>
        <v>267.75047456360124</v>
      </c>
      <c r="H170" s="193">
        <f t="shared" si="2"/>
        <v>-475.27952543639873</v>
      </c>
    </row>
    <row r="171" spans="1:8" ht="11.4" customHeight="1" x14ac:dyDescent="0.3">
      <c r="A171" s="181" t="s">
        <v>1856</v>
      </c>
      <c r="B171" s="182" t="s">
        <v>1857</v>
      </c>
      <c r="C171" s="183">
        <v>584.12</v>
      </c>
      <c r="D171" s="184">
        <v>584.12</v>
      </c>
      <c r="E171" s="185" t="s">
        <v>4568</v>
      </c>
      <c r="F171" s="186" t="s">
        <v>2674</v>
      </c>
      <c r="G171">
        <f>VLOOKUP(A171,РАСЧЕТ!$A$3:$AX$1360,50,0)</f>
        <v>210.48592220028766</v>
      </c>
      <c r="H171" s="193">
        <f t="shared" si="2"/>
        <v>-373.63407779971237</v>
      </c>
    </row>
    <row r="172" spans="1:8" ht="11.4" customHeight="1" x14ac:dyDescent="0.3">
      <c r="A172" s="181" t="s">
        <v>1658</v>
      </c>
      <c r="B172" s="182" t="s">
        <v>1659</v>
      </c>
      <c r="C172" s="183">
        <v>670.02</v>
      </c>
      <c r="D172" s="184">
        <v>670.02</v>
      </c>
      <c r="E172" s="185" t="s">
        <v>4568</v>
      </c>
      <c r="F172" s="186" t="s">
        <v>2881</v>
      </c>
      <c r="G172">
        <f>VLOOKUP(A172,РАСЧЕТ!$A$3:$AX$1360,50,0)</f>
        <v>241.43973428856526</v>
      </c>
      <c r="H172" s="193">
        <f t="shared" si="2"/>
        <v>-428.58026571143472</v>
      </c>
    </row>
    <row r="173" spans="1:8" ht="11.4" customHeight="1" x14ac:dyDescent="0.3">
      <c r="A173" s="181" t="s">
        <v>1609</v>
      </c>
      <c r="B173" s="182" t="s">
        <v>1610</v>
      </c>
      <c r="C173" s="183">
        <v>584.12</v>
      </c>
      <c r="D173" s="184">
        <v>584.12</v>
      </c>
      <c r="E173" s="185" t="s">
        <v>4568</v>
      </c>
      <c r="F173" s="186" t="s">
        <v>2882</v>
      </c>
      <c r="G173">
        <f>VLOOKUP(A173,РАСЧЕТ!$A$3:$AX$1360,50,0)</f>
        <v>210.48592220028766</v>
      </c>
      <c r="H173" s="193">
        <f t="shared" si="2"/>
        <v>-373.63407779971237</v>
      </c>
    </row>
    <row r="174" spans="1:8" ht="11.4" customHeight="1" x14ac:dyDescent="0.3">
      <c r="A174" s="181" t="s">
        <v>982</v>
      </c>
      <c r="B174" s="182" t="s">
        <v>983</v>
      </c>
      <c r="C174" s="183">
        <v>708.67</v>
      </c>
      <c r="D174" s="184">
        <v>708.67</v>
      </c>
      <c r="E174" s="185" t="s">
        <v>4568</v>
      </c>
      <c r="F174" s="186" t="s">
        <v>2883</v>
      </c>
      <c r="G174">
        <f>VLOOKUP(A174,РАСЧЕТ!$A$3:$AX$1360,50,0)</f>
        <v>255.36894972829015</v>
      </c>
      <c r="H174" s="193">
        <f t="shared" si="2"/>
        <v>-453.30105027170981</v>
      </c>
    </row>
    <row r="175" spans="1:8" ht="11.4" customHeight="1" x14ac:dyDescent="0.3">
      <c r="A175" s="181" t="s">
        <v>3968</v>
      </c>
      <c r="B175" s="182" t="s">
        <v>642</v>
      </c>
      <c r="C175" s="183">
        <v>661.43</v>
      </c>
      <c r="D175" s="184">
        <v>661.43</v>
      </c>
      <c r="E175" s="185" t="s">
        <v>4568</v>
      </c>
      <c r="F175" s="186" t="s">
        <v>4522</v>
      </c>
      <c r="G175">
        <f>VLOOKUP(A175,РАСЧЕТ!$A$3:$AX$1360,50,0)</f>
        <v>238.34435307973749</v>
      </c>
      <c r="H175" s="193">
        <f t="shared" si="2"/>
        <v>-423.08564692026243</v>
      </c>
    </row>
    <row r="176" spans="1:8" ht="11.4" customHeight="1" x14ac:dyDescent="0.3">
      <c r="A176" s="181" t="s">
        <v>702</v>
      </c>
      <c r="B176" s="182" t="s">
        <v>703</v>
      </c>
      <c r="C176" s="183">
        <v>584.12</v>
      </c>
      <c r="D176" s="184">
        <v>584.12</v>
      </c>
      <c r="E176" s="185" t="s">
        <v>4568</v>
      </c>
      <c r="F176" s="186" t="s">
        <v>2884</v>
      </c>
      <c r="G176">
        <f>VLOOKUP(A176,РАСЧЕТ!$A$3:$AX$1360,50,0)</f>
        <v>210.48592220028766</v>
      </c>
      <c r="H176" s="193">
        <f t="shared" si="2"/>
        <v>-373.63407779971237</v>
      </c>
    </row>
    <row r="177" spans="1:8" ht="11.4" customHeight="1" x14ac:dyDescent="0.3">
      <c r="A177" s="181" t="s">
        <v>2019</v>
      </c>
      <c r="B177" s="182" t="s">
        <v>2020</v>
      </c>
      <c r="C177" s="183">
        <v>717.26</v>
      </c>
      <c r="D177" s="184">
        <v>717.26</v>
      </c>
      <c r="E177" s="185" t="s">
        <v>4568</v>
      </c>
      <c r="F177" s="186" t="s">
        <v>2885</v>
      </c>
      <c r="G177">
        <f>VLOOKUP(A177,РАСЧЕТ!$A$3:$AX$1360,50,0)</f>
        <v>258.46433093711795</v>
      </c>
      <c r="H177" s="193">
        <f t="shared" si="2"/>
        <v>-458.79566906288204</v>
      </c>
    </row>
    <row r="178" spans="1:8" ht="11.4" customHeight="1" x14ac:dyDescent="0.3">
      <c r="A178" s="181" t="s">
        <v>2543</v>
      </c>
      <c r="B178" s="182" t="s">
        <v>1671</v>
      </c>
      <c r="C178" s="183">
        <v>670.02</v>
      </c>
      <c r="D178" s="184">
        <v>670.02</v>
      </c>
      <c r="E178" s="185" t="s">
        <v>4568</v>
      </c>
      <c r="F178" s="186" t="s">
        <v>2886</v>
      </c>
      <c r="G178">
        <f>VLOOKUP(A178,РАСЧЕТ!$A$3:$AX$1360,50,0)</f>
        <v>241.43973428856526</v>
      </c>
      <c r="H178" s="193">
        <f t="shared" si="2"/>
        <v>-428.58026571143472</v>
      </c>
    </row>
    <row r="179" spans="1:8" ht="11.4" customHeight="1" x14ac:dyDescent="0.3">
      <c r="A179" s="181" t="s">
        <v>1347</v>
      </c>
      <c r="B179" s="182" t="s">
        <v>1348</v>
      </c>
      <c r="C179" s="183">
        <v>584.12</v>
      </c>
      <c r="D179" s="184">
        <v>584.12</v>
      </c>
      <c r="E179" s="185" t="s">
        <v>4568</v>
      </c>
      <c r="F179" s="186" t="s">
        <v>2887</v>
      </c>
      <c r="G179">
        <f>VLOOKUP(A179,РАСЧЕТ!$A$3:$AX$1360,50,0)</f>
        <v>210.48592220028766</v>
      </c>
      <c r="H179" s="193">
        <f t="shared" si="2"/>
        <v>-373.63407779971237</v>
      </c>
    </row>
    <row r="180" spans="1:8" ht="11.4" customHeight="1" x14ac:dyDescent="0.3">
      <c r="A180" s="181" t="s">
        <v>2562</v>
      </c>
      <c r="B180" s="182" t="s">
        <v>1503</v>
      </c>
      <c r="C180" s="183">
        <v>743.03</v>
      </c>
      <c r="D180" s="184">
        <v>743.03</v>
      </c>
      <c r="E180" s="185" t="s">
        <v>4568</v>
      </c>
      <c r="F180" s="186" t="s">
        <v>3853</v>
      </c>
      <c r="G180">
        <f>VLOOKUP(A180,РАСЧЕТ!$A$3:$AX$1360,50,0)</f>
        <v>267.75047456360124</v>
      </c>
      <c r="H180" s="193">
        <f t="shared" si="2"/>
        <v>-475.27952543639873</v>
      </c>
    </row>
    <row r="181" spans="1:8" ht="11.4" customHeight="1" x14ac:dyDescent="0.3">
      <c r="A181" s="181" t="s">
        <v>1557</v>
      </c>
      <c r="B181" s="182" t="s">
        <v>1558</v>
      </c>
      <c r="C181" s="183">
        <v>670.02</v>
      </c>
      <c r="D181" s="184">
        <v>670.02</v>
      </c>
      <c r="E181" s="185" t="s">
        <v>4568</v>
      </c>
      <c r="F181" s="186" t="s">
        <v>2888</v>
      </c>
      <c r="G181">
        <f>VLOOKUP(A181,РАСЧЕТ!$A$3:$AX$1360,50,0)</f>
        <v>241.43973428856526</v>
      </c>
      <c r="H181" s="193">
        <f t="shared" si="2"/>
        <v>-428.58026571143472</v>
      </c>
    </row>
    <row r="182" spans="1:8" ht="11.4" customHeight="1" x14ac:dyDescent="0.3">
      <c r="A182" s="181" t="s">
        <v>674</v>
      </c>
      <c r="B182" s="182" t="s">
        <v>675</v>
      </c>
      <c r="C182" s="183">
        <v>743.03</v>
      </c>
      <c r="D182" s="184">
        <v>743.03</v>
      </c>
      <c r="E182" s="185" t="s">
        <v>4568</v>
      </c>
      <c r="F182" s="186" t="s">
        <v>2675</v>
      </c>
      <c r="G182">
        <f>VLOOKUP(A182,РАСЧЕТ!$A$3:$AX$1360,50,0)</f>
        <v>267.75047456360124</v>
      </c>
      <c r="H182" s="193">
        <f t="shared" si="2"/>
        <v>-475.27952543639873</v>
      </c>
    </row>
    <row r="183" spans="1:8" ht="11.4" customHeight="1" x14ac:dyDescent="0.3">
      <c r="A183" s="181" t="s">
        <v>1265</v>
      </c>
      <c r="B183" s="182" t="s">
        <v>1266</v>
      </c>
      <c r="C183" s="183">
        <v>584.12</v>
      </c>
      <c r="D183" s="184">
        <v>584.12</v>
      </c>
      <c r="E183" s="185" t="s">
        <v>4568</v>
      </c>
      <c r="F183" s="186" t="s">
        <v>2889</v>
      </c>
      <c r="G183">
        <f>VLOOKUP(A183,РАСЧЕТ!$A$3:$AX$1360,50,0)</f>
        <v>210.48592220028766</v>
      </c>
      <c r="H183" s="193">
        <f t="shared" si="2"/>
        <v>-373.63407779971237</v>
      </c>
    </row>
    <row r="184" spans="1:8" ht="11.4" customHeight="1" x14ac:dyDescent="0.3">
      <c r="A184" s="181" t="s">
        <v>2046</v>
      </c>
      <c r="B184" s="182" t="s">
        <v>2047</v>
      </c>
      <c r="C184" s="183">
        <v>743.03</v>
      </c>
      <c r="D184" s="184">
        <v>743.03</v>
      </c>
      <c r="E184" s="185" t="s">
        <v>4568</v>
      </c>
      <c r="F184" s="186" t="s">
        <v>2890</v>
      </c>
      <c r="G184">
        <f>VLOOKUP(A184,РАСЧЕТ!$A$3:$AX$1360,50,0)</f>
        <v>267.75047456360124</v>
      </c>
      <c r="H184" s="193">
        <f t="shared" si="2"/>
        <v>-475.27952543639873</v>
      </c>
    </row>
    <row r="185" spans="1:8" ht="11.4" customHeight="1" x14ac:dyDescent="0.3">
      <c r="A185" s="181" t="s">
        <v>1917</v>
      </c>
      <c r="B185" s="182" t="s">
        <v>1918</v>
      </c>
      <c r="C185" s="183">
        <v>670.02</v>
      </c>
      <c r="D185" s="184">
        <v>670.02</v>
      </c>
      <c r="E185" s="185" t="s">
        <v>4568</v>
      </c>
      <c r="F185" s="186" t="s">
        <v>2891</v>
      </c>
      <c r="G185">
        <f>VLOOKUP(A185,РАСЧЕТ!$A$3:$AX$1360,50,0)</f>
        <v>241.43973428856526</v>
      </c>
      <c r="H185" s="193">
        <f t="shared" si="2"/>
        <v>-428.58026571143472</v>
      </c>
    </row>
    <row r="186" spans="1:8" ht="11.4" customHeight="1" x14ac:dyDescent="0.3">
      <c r="A186" s="181" t="s">
        <v>1651</v>
      </c>
      <c r="B186" s="182" t="s">
        <v>1652</v>
      </c>
      <c r="C186" s="183">
        <v>584.12</v>
      </c>
      <c r="D186" s="184">
        <v>584.12</v>
      </c>
      <c r="E186" s="185" t="s">
        <v>4568</v>
      </c>
      <c r="F186" s="186" t="s">
        <v>2892</v>
      </c>
      <c r="G186">
        <f>VLOOKUP(A186,РАСЧЕТ!$A$3:$AX$1360,50,0)</f>
        <v>210.48592220028766</v>
      </c>
      <c r="H186" s="193">
        <f t="shared" si="2"/>
        <v>-373.63407779971237</v>
      </c>
    </row>
    <row r="187" spans="1:8" ht="11.4" customHeight="1" x14ac:dyDescent="0.3">
      <c r="A187" s="181" t="s">
        <v>1410</v>
      </c>
      <c r="B187" s="182" t="s">
        <v>1411</v>
      </c>
      <c r="C187" s="183">
        <v>743.03</v>
      </c>
      <c r="D187" s="184">
        <v>743.03</v>
      </c>
      <c r="E187" s="185" t="s">
        <v>4568</v>
      </c>
      <c r="F187" s="186" t="s">
        <v>2893</v>
      </c>
      <c r="G187">
        <f>VLOOKUP(A187,РАСЧЕТ!$A$3:$AX$1360,50,0)</f>
        <v>267.75047456360124</v>
      </c>
      <c r="H187" s="193">
        <f t="shared" si="2"/>
        <v>-475.27952543639873</v>
      </c>
    </row>
    <row r="188" spans="1:8" ht="11.4" customHeight="1" x14ac:dyDescent="0.3">
      <c r="A188" s="181" t="s">
        <v>1269</v>
      </c>
      <c r="B188" s="182" t="s">
        <v>1270</v>
      </c>
      <c r="C188" s="183">
        <v>682.9</v>
      </c>
      <c r="D188" s="184">
        <v>682.9</v>
      </c>
      <c r="E188" s="185" t="s">
        <v>4568</v>
      </c>
      <c r="F188" s="186" t="s">
        <v>2894</v>
      </c>
      <c r="G188">
        <f>VLOOKUP(A188,РАСЧЕТ!$A$3:$AX$1360,50,0)</f>
        <v>246.08280610180691</v>
      </c>
      <c r="H188" s="193">
        <f t="shared" si="2"/>
        <v>-436.81719389819307</v>
      </c>
    </row>
    <row r="189" spans="1:8" ht="11.4" customHeight="1" x14ac:dyDescent="0.3">
      <c r="A189" s="181" t="s">
        <v>1621</v>
      </c>
      <c r="B189" s="182" t="s">
        <v>1622</v>
      </c>
      <c r="C189" s="183">
        <v>597</v>
      </c>
      <c r="D189" s="184">
        <v>597</v>
      </c>
      <c r="E189" s="185" t="s">
        <v>4568</v>
      </c>
      <c r="F189" s="186" t="s">
        <v>2895</v>
      </c>
      <c r="G189">
        <f>VLOOKUP(A189,РАСЧЕТ!$A$3:$AX$1360,50,0)</f>
        <v>215.12899401352931</v>
      </c>
      <c r="H189" s="193">
        <f t="shared" si="2"/>
        <v>-381.87100598647066</v>
      </c>
    </row>
    <row r="190" spans="1:8" ht="11.4" customHeight="1" x14ac:dyDescent="0.3">
      <c r="A190" s="181" t="s">
        <v>646</v>
      </c>
      <c r="B190" s="182" t="s">
        <v>647</v>
      </c>
      <c r="C190" s="183">
        <v>755.92</v>
      </c>
      <c r="D190" s="184">
        <v>755.92</v>
      </c>
      <c r="E190" s="185" t="s">
        <v>4568</v>
      </c>
      <c r="F190" s="186" t="s">
        <v>2896</v>
      </c>
      <c r="G190">
        <f>VLOOKUP(A190,РАСЧЕТ!$A$3:$AX$1360,50,0)</f>
        <v>272.39354637684289</v>
      </c>
      <c r="H190" s="193">
        <f t="shared" si="2"/>
        <v>-483.52645362315707</v>
      </c>
    </row>
    <row r="191" spans="1:8" ht="11.4" customHeight="1" x14ac:dyDescent="0.3">
      <c r="A191" s="181" t="s">
        <v>1290</v>
      </c>
      <c r="B191" s="182" t="s">
        <v>1291</v>
      </c>
      <c r="C191" s="183">
        <v>682.9</v>
      </c>
      <c r="D191" s="184">
        <v>682.9</v>
      </c>
      <c r="E191" s="185" t="s">
        <v>4568</v>
      </c>
      <c r="F191" s="186" t="s">
        <v>2897</v>
      </c>
      <c r="G191">
        <f>VLOOKUP(A191,РАСЧЕТ!$A$3:$AX$1360,50,0)</f>
        <v>246.08280610180691</v>
      </c>
      <c r="H191" s="193">
        <f t="shared" si="2"/>
        <v>-436.81719389819307</v>
      </c>
    </row>
    <row r="192" spans="1:8" ht="11.4" customHeight="1" x14ac:dyDescent="0.3">
      <c r="A192" s="181" t="s">
        <v>1211</v>
      </c>
      <c r="B192" s="182" t="s">
        <v>1212</v>
      </c>
      <c r="C192" s="183">
        <v>597</v>
      </c>
      <c r="D192" s="184">
        <v>597</v>
      </c>
      <c r="E192" s="185" t="s">
        <v>4568</v>
      </c>
      <c r="F192" s="186" t="s">
        <v>2898</v>
      </c>
      <c r="G192">
        <f>VLOOKUP(A192,РАСЧЕТ!$A$3:$AX$1360,50,0)</f>
        <v>215.12899401352931</v>
      </c>
      <c r="H192" s="193">
        <f t="shared" si="2"/>
        <v>-381.87100598647066</v>
      </c>
    </row>
    <row r="193" spans="1:8" ht="11.4" customHeight="1" x14ac:dyDescent="0.3">
      <c r="A193" s="181" t="s">
        <v>558</v>
      </c>
      <c r="B193" s="182" t="s">
        <v>559</v>
      </c>
      <c r="C193" s="183">
        <v>648.54</v>
      </c>
      <c r="D193" s="184">
        <v>648.54</v>
      </c>
      <c r="E193" s="185" t="s">
        <v>4568</v>
      </c>
      <c r="F193" s="186" t="s">
        <v>2676</v>
      </c>
      <c r="G193">
        <f>VLOOKUP(A193,РАСЧЕТ!$A$3:$AX$1360,50,0)</f>
        <v>233.70128126649584</v>
      </c>
      <c r="H193" s="193">
        <f t="shared" ref="H193:H256" si="3">G193-C193</f>
        <v>-414.83871873350415</v>
      </c>
    </row>
    <row r="194" spans="1:8" ht="11.4" customHeight="1" x14ac:dyDescent="0.3">
      <c r="A194" s="181" t="s">
        <v>987</v>
      </c>
      <c r="B194" s="182" t="s">
        <v>988</v>
      </c>
      <c r="C194" s="183">
        <v>755.92</v>
      </c>
      <c r="D194" s="184">
        <v>755.92</v>
      </c>
      <c r="E194" s="185" t="s">
        <v>4568</v>
      </c>
      <c r="F194" s="186" t="s">
        <v>2899</v>
      </c>
      <c r="G194">
        <f>VLOOKUP(A194,РАСЧЕТ!$A$3:$AX$1360,50,0)</f>
        <v>272.39354637684289</v>
      </c>
      <c r="H194" s="193">
        <f t="shared" si="3"/>
        <v>-483.52645362315707</v>
      </c>
    </row>
    <row r="195" spans="1:8" ht="11.4" customHeight="1" x14ac:dyDescent="0.3">
      <c r="A195" s="181" t="s">
        <v>1353</v>
      </c>
      <c r="B195" s="182" t="s">
        <v>1354</v>
      </c>
      <c r="C195" s="183">
        <v>682.9</v>
      </c>
      <c r="D195" s="184">
        <v>682.9</v>
      </c>
      <c r="E195" s="185" t="s">
        <v>4568</v>
      </c>
      <c r="F195" s="186" t="s">
        <v>2900</v>
      </c>
      <c r="G195">
        <f>VLOOKUP(A195,РАСЧЕТ!$A$3:$AX$1360,50,0)</f>
        <v>246.08280610180691</v>
      </c>
      <c r="H195" s="193">
        <f t="shared" si="3"/>
        <v>-436.81719389819307</v>
      </c>
    </row>
    <row r="196" spans="1:8" ht="11.4" customHeight="1" x14ac:dyDescent="0.3">
      <c r="A196" s="181" t="s">
        <v>2159</v>
      </c>
      <c r="B196" s="182" t="s">
        <v>2160</v>
      </c>
      <c r="C196" s="183">
        <v>597</v>
      </c>
      <c r="D196" s="184">
        <v>597</v>
      </c>
      <c r="E196" s="185" t="s">
        <v>4568</v>
      </c>
      <c r="F196" s="186" t="s">
        <v>2901</v>
      </c>
      <c r="G196">
        <f>VLOOKUP(A196,РАСЧЕТ!$A$3:$AX$1360,50,0)</f>
        <v>215.12899401352931</v>
      </c>
      <c r="H196" s="193">
        <f t="shared" si="3"/>
        <v>-381.87100598647066</v>
      </c>
    </row>
    <row r="197" spans="1:8" ht="11.4" customHeight="1" x14ac:dyDescent="0.3">
      <c r="A197" s="181" t="s">
        <v>1890</v>
      </c>
      <c r="B197" s="182" t="s">
        <v>1891</v>
      </c>
      <c r="C197" s="183">
        <v>755.92</v>
      </c>
      <c r="D197" s="184">
        <v>755.92</v>
      </c>
      <c r="E197" s="185" t="s">
        <v>4568</v>
      </c>
      <c r="F197" s="186" t="s">
        <v>2902</v>
      </c>
      <c r="G197">
        <f>VLOOKUP(A197,РАСЧЕТ!$A$3:$AX$1360,50,0)</f>
        <v>272.39354637684289</v>
      </c>
      <c r="H197" s="193">
        <f t="shared" si="3"/>
        <v>-483.52645362315707</v>
      </c>
    </row>
    <row r="198" spans="1:8" ht="11.4" customHeight="1" x14ac:dyDescent="0.3">
      <c r="A198" s="181" t="s">
        <v>1310</v>
      </c>
      <c r="B198" s="182" t="s">
        <v>1311</v>
      </c>
      <c r="C198" s="183">
        <v>661.43</v>
      </c>
      <c r="D198" s="184">
        <v>661.43</v>
      </c>
      <c r="E198" s="185" t="s">
        <v>4568</v>
      </c>
      <c r="F198" s="186" t="s">
        <v>2903</v>
      </c>
      <c r="G198">
        <f>VLOOKUP(A198,РАСЧЕТ!$A$3:$AX$1360,50,0)</f>
        <v>238.34435307973749</v>
      </c>
      <c r="H198" s="193">
        <f t="shared" si="3"/>
        <v>-423.08564692026243</v>
      </c>
    </row>
    <row r="199" spans="1:8" ht="11.4" customHeight="1" x14ac:dyDescent="0.3">
      <c r="A199" s="181" t="s">
        <v>1475</v>
      </c>
      <c r="B199" s="182" t="s">
        <v>1476</v>
      </c>
      <c r="C199" s="183">
        <v>597</v>
      </c>
      <c r="D199" s="184">
        <v>597</v>
      </c>
      <c r="E199" s="185" t="s">
        <v>4568</v>
      </c>
      <c r="F199" s="186" t="s">
        <v>2904</v>
      </c>
      <c r="G199">
        <f>VLOOKUP(A199,РАСЧЕТ!$A$3:$AX$1360,50,0)</f>
        <v>215.12899401352931</v>
      </c>
      <c r="H199" s="193">
        <f t="shared" si="3"/>
        <v>-381.87100598647066</v>
      </c>
    </row>
    <row r="200" spans="1:8" ht="11.4" customHeight="1" x14ac:dyDescent="0.3">
      <c r="A200" s="181" t="s">
        <v>2327</v>
      </c>
      <c r="B200" s="182" t="s">
        <v>2328</v>
      </c>
      <c r="C200" s="183">
        <v>773.1</v>
      </c>
      <c r="D200" s="184">
        <v>773.1</v>
      </c>
      <c r="E200" s="185" t="s">
        <v>4568</v>
      </c>
      <c r="F200" s="186" t="s">
        <v>2905</v>
      </c>
      <c r="G200">
        <f>VLOOKUP(A200,РАСЧЕТ!$A$3:$AX$1360,50,0)</f>
        <v>278.58430879449838</v>
      </c>
      <c r="H200" s="193">
        <f t="shared" si="3"/>
        <v>-494.51569120550164</v>
      </c>
    </row>
    <row r="201" spans="1:8" ht="11.4" customHeight="1" x14ac:dyDescent="0.3">
      <c r="A201" s="181" t="s">
        <v>1553</v>
      </c>
      <c r="B201" s="182" t="s">
        <v>1554</v>
      </c>
      <c r="C201" s="183">
        <v>648.54</v>
      </c>
      <c r="D201" s="184">
        <v>648.54</v>
      </c>
      <c r="E201" s="185" t="s">
        <v>4568</v>
      </c>
      <c r="F201" s="186" t="s">
        <v>2906</v>
      </c>
      <c r="G201">
        <f>VLOOKUP(A201,РАСЧЕТ!$A$3:$AX$1360,50,0)</f>
        <v>233.70128126649584</v>
      </c>
      <c r="H201" s="193">
        <f t="shared" si="3"/>
        <v>-414.83871873350415</v>
      </c>
    </row>
    <row r="202" spans="1:8" ht="11.4" customHeight="1" x14ac:dyDescent="0.3">
      <c r="A202" s="181" t="s">
        <v>682</v>
      </c>
      <c r="B202" s="182" t="s">
        <v>683</v>
      </c>
      <c r="C202" s="183">
        <v>648.54</v>
      </c>
      <c r="D202" s="184">
        <v>648.54</v>
      </c>
      <c r="E202" s="185" t="s">
        <v>4568</v>
      </c>
      <c r="F202" s="186" t="s">
        <v>2907</v>
      </c>
      <c r="G202">
        <f>VLOOKUP(A202,РАСЧЕТ!$A$3:$AX$1360,50,0)</f>
        <v>233.70128126649584</v>
      </c>
      <c r="H202" s="193">
        <f t="shared" si="3"/>
        <v>-414.83871873350415</v>
      </c>
    </row>
    <row r="203" spans="1:8" ht="11.4" customHeight="1" x14ac:dyDescent="0.3">
      <c r="A203" s="181" t="s">
        <v>1831</v>
      </c>
      <c r="B203" s="182" t="s">
        <v>1832</v>
      </c>
      <c r="C203" s="183">
        <v>584.12</v>
      </c>
      <c r="D203" s="184">
        <v>584.12</v>
      </c>
      <c r="E203" s="185" t="s">
        <v>4568</v>
      </c>
      <c r="F203" s="186" t="s">
        <v>2908</v>
      </c>
      <c r="G203">
        <f>VLOOKUP(A203,РАСЧЕТ!$A$3:$AX$1360,50,0)</f>
        <v>210.48592220028766</v>
      </c>
      <c r="H203" s="193">
        <f t="shared" si="3"/>
        <v>-373.63407779971237</v>
      </c>
    </row>
    <row r="204" spans="1:8" ht="11.4" customHeight="1" x14ac:dyDescent="0.3">
      <c r="A204" s="181" t="s">
        <v>1568</v>
      </c>
      <c r="B204" s="182" t="s">
        <v>1569</v>
      </c>
      <c r="C204" s="183">
        <v>584.12</v>
      </c>
      <c r="D204" s="184">
        <v>584.12</v>
      </c>
      <c r="E204" s="185" t="s">
        <v>4568</v>
      </c>
      <c r="F204" s="186" t="s">
        <v>2677</v>
      </c>
      <c r="G204">
        <f>VLOOKUP(A204,РАСЧЕТ!$A$3:$AX$1360,50,0)</f>
        <v>210.48592220028766</v>
      </c>
      <c r="H204" s="193">
        <f t="shared" si="3"/>
        <v>-373.63407779971237</v>
      </c>
    </row>
    <row r="205" spans="1:8" ht="11.4" customHeight="1" x14ac:dyDescent="0.3">
      <c r="A205" s="181" t="s">
        <v>1791</v>
      </c>
      <c r="B205" s="182" t="s">
        <v>1792</v>
      </c>
      <c r="C205" s="183">
        <v>721.56</v>
      </c>
      <c r="D205" s="184">
        <v>721.56</v>
      </c>
      <c r="E205" s="185" t="s">
        <v>4568</v>
      </c>
      <c r="F205" s="186" t="s">
        <v>2909</v>
      </c>
      <c r="G205">
        <f>VLOOKUP(A205,РАСЧЕТ!$A$3:$AX$1360,50,0)</f>
        <v>260.01202154153185</v>
      </c>
      <c r="H205" s="193">
        <f t="shared" si="3"/>
        <v>-461.54797845846809</v>
      </c>
    </row>
    <row r="206" spans="1:8" ht="11.4" customHeight="1" x14ac:dyDescent="0.3">
      <c r="A206" s="181" t="s">
        <v>2121</v>
      </c>
      <c r="B206" s="182" t="s">
        <v>2122</v>
      </c>
      <c r="C206" s="183">
        <v>674.31</v>
      </c>
      <c r="D206" s="184">
        <v>674.31</v>
      </c>
      <c r="E206" s="185" t="s">
        <v>4568</v>
      </c>
      <c r="F206" s="186" t="s">
        <v>2910</v>
      </c>
      <c r="G206">
        <f>VLOOKUP(A206,РАСЧЕТ!$A$3:$AX$1360,50,0)</f>
        <v>242.98742489297913</v>
      </c>
      <c r="H206" s="193">
        <f t="shared" si="3"/>
        <v>-431.32257510702084</v>
      </c>
    </row>
    <row r="207" spans="1:8" ht="11.4" customHeight="1" x14ac:dyDescent="0.3">
      <c r="A207" s="181" t="s">
        <v>797</v>
      </c>
      <c r="B207" s="182" t="s">
        <v>798</v>
      </c>
      <c r="C207" s="183">
        <v>584.12</v>
      </c>
      <c r="D207" s="184">
        <v>584.12</v>
      </c>
      <c r="E207" s="185" t="s">
        <v>4568</v>
      </c>
      <c r="F207" s="186" t="s">
        <v>2911</v>
      </c>
      <c r="G207">
        <f>VLOOKUP(A207,РАСЧЕТ!$A$3:$AX$1360,50,0)</f>
        <v>210.48592220028766</v>
      </c>
      <c r="H207" s="193">
        <f t="shared" si="3"/>
        <v>-373.63407779971237</v>
      </c>
    </row>
    <row r="208" spans="1:8" ht="11.4" customHeight="1" x14ac:dyDescent="0.3">
      <c r="A208" s="181" t="s">
        <v>520</v>
      </c>
      <c r="B208" s="182" t="s">
        <v>521</v>
      </c>
      <c r="C208" s="183">
        <v>743.03</v>
      </c>
      <c r="D208" s="184">
        <v>743.03</v>
      </c>
      <c r="E208" s="185" t="s">
        <v>4568</v>
      </c>
      <c r="F208" s="186" t="s">
        <v>2912</v>
      </c>
      <c r="G208">
        <f>VLOOKUP(A208,РАСЧЕТ!$A$3:$AX$1360,50,0)</f>
        <v>267.75047456360124</v>
      </c>
      <c r="H208" s="193">
        <f t="shared" si="3"/>
        <v>-475.27952543639873</v>
      </c>
    </row>
    <row r="209" spans="1:8" ht="11.4" customHeight="1" x14ac:dyDescent="0.3">
      <c r="A209" s="181" t="s">
        <v>1373</v>
      </c>
      <c r="B209" s="182" t="s">
        <v>1374</v>
      </c>
      <c r="C209" s="183">
        <v>674.31</v>
      </c>
      <c r="D209" s="184">
        <v>674.31</v>
      </c>
      <c r="E209" s="185" t="s">
        <v>4568</v>
      </c>
      <c r="F209" s="186" t="s">
        <v>2913</v>
      </c>
      <c r="G209">
        <f>VLOOKUP(A209,РАСЧЕТ!$A$3:$AX$1360,50,0)</f>
        <v>242.98742489297913</v>
      </c>
      <c r="H209" s="193">
        <f t="shared" si="3"/>
        <v>-431.32257510702084</v>
      </c>
    </row>
    <row r="210" spans="1:8" ht="11.4" customHeight="1" x14ac:dyDescent="0.3">
      <c r="A210" s="181" t="s">
        <v>1355</v>
      </c>
      <c r="B210" s="182" t="s">
        <v>1356</v>
      </c>
      <c r="C210" s="183">
        <v>584.12</v>
      </c>
      <c r="D210" s="184">
        <v>584.12</v>
      </c>
      <c r="E210" s="185" t="s">
        <v>4568</v>
      </c>
      <c r="F210" s="186" t="s">
        <v>2914</v>
      </c>
      <c r="G210">
        <f>VLOOKUP(A210,РАСЧЕТ!$A$3:$AX$1360,50,0)</f>
        <v>210.48592220028766</v>
      </c>
      <c r="H210" s="193">
        <f t="shared" si="3"/>
        <v>-373.63407779971237</v>
      </c>
    </row>
    <row r="211" spans="1:8" ht="11.4" customHeight="1" x14ac:dyDescent="0.3">
      <c r="A211" s="181" t="s">
        <v>522</v>
      </c>
      <c r="B211" s="182" t="s">
        <v>523</v>
      </c>
      <c r="C211" s="183">
        <v>743.03</v>
      </c>
      <c r="D211" s="184">
        <v>743.03</v>
      </c>
      <c r="E211" s="185" t="s">
        <v>4568</v>
      </c>
      <c r="F211" s="186" t="s">
        <v>2915</v>
      </c>
      <c r="G211">
        <f>VLOOKUP(A211,РАСЧЕТ!$A$3:$AX$1360,50,0)</f>
        <v>267.75047456360124</v>
      </c>
      <c r="H211" s="193">
        <f t="shared" si="3"/>
        <v>-475.27952543639873</v>
      </c>
    </row>
    <row r="212" spans="1:8" ht="11.4" customHeight="1" x14ac:dyDescent="0.3">
      <c r="A212" s="181" t="s">
        <v>1477</v>
      </c>
      <c r="B212" s="182" t="s">
        <v>1478</v>
      </c>
      <c r="C212" s="183">
        <v>674.31</v>
      </c>
      <c r="D212" s="184">
        <v>674.31</v>
      </c>
      <c r="E212" s="185" t="s">
        <v>4568</v>
      </c>
      <c r="F212" s="186" t="s">
        <v>2916</v>
      </c>
      <c r="G212">
        <f>VLOOKUP(A212,РАСЧЕТ!$A$3:$AX$1360,50,0)</f>
        <v>242.98742489297913</v>
      </c>
      <c r="H212" s="193">
        <f t="shared" si="3"/>
        <v>-431.32257510702084</v>
      </c>
    </row>
    <row r="213" spans="1:8" ht="11.4" customHeight="1" x14ac:dyDescent="0.3">
      <c r="A213" s="181" t="s">
        <v>1521</v>
      </c>
      <c r="B213" s="182" t="s">
        <v>1522</v>
      </c>
      <c r="C213" s="183">
        <v>584.12</v>
      </c>
      <c r="D213" s="184">
        <v>584.12</v>
      </c>
      <c r="E213" s="185" t="s">
        <v>4568</v>
      </c>
      <c r="F213" s="186" t="s">
        <v>2917</v>
      </c>
      <c r="G213">
        <f>VLOOKUP(A213,РАСЧЕТ!$A$3:$AX$1360,50,0)</f>
        <v>210.48592220028766</v>
      </c>
      <c r="H213" s="193">
        <f t="shared" si="3"/>
        <v>-373.63407779971237</v>
      </c>
    </row>
    <row r="214" spans="1:8" ht="11.4" customHeight="1" x14ac:dyDescent="0.3">
      <c r="A214" s="181" t="s">
        <v>1835</v>
      </c>
      <c r="B214" s="182" t="s">
        <v>1836</v>
      </c>
      <c r="C214" s="183">
        <v>743.03</v>
      </c>
      <c r="D214" s="184">
        <v>743.03</v>
      </c>
      <c r="E214" s="185" t="s">
        <v>4568</v>
      </c>
      <c r="F214" s="186" t="s">
        <v>2918</v>
      </c>
      <c r="G214">
        <f>VLOOKUP(A214,РАСЧЕТ!$A$3:$AX$1360,50,0)</f>
        <v>267.75047456360124</v>
      </c>
      <c r="H214" s="193">
        <f t="shared" si="3"/>
        <v>-475.27952543639873</v>
      </c>
    </row>
    <row r="215" spans="1:8" ht="11.4" customHeight="1" x14ac:dyDescent="0.3">
      <c r="A215" s="181" t="s">
        <v>2123</v>
      </c>
      <c r="B215" s="182" t="s">
        <v>2124</v>
      </c>
      <c r="C215" s="183">
        <v>738.74</v>
      </c>
      <c r="D215" s="184">
        <v>738.74</v>
      </c>
      <c r="E215" s="185" t="s">
        <v>4568</v>
      </c>
      <c r="F215" s="186" t="s">
        <v>2678</v>
      </c>
      <c r="G215">
        <f>VLOOKUP(A215,РАСЧЕТ!$A$3:$AX$1360,50,0)</f>
        <v>266.20278395918734</v>
      </c>
      <c r="H215" s="193">
        <f t="shared" si="3"/>
        <v>-472.53721604081267</v>
      </c>
    </row>
    <row r="216" spans="1:8" ht="11.4" customHeight="1" x14ac:dyDescent="0.3">
      <c r="A216" s="181" t="s">
        <v>1627</v>
      </c>
      <c r="B216" s="182" t="s">
        <v>1628</v>
      </c>
      <c r="C216" s="183">
        <v>661.43</v>
      </c>
      <c r="D216" s="184">
        <v>661.43</v>
      </c>
      <c r="E216" s="185" t="s">
        <v>4568</v>
      </c>
      <c r="F216" s="186" t="s">
        <v>2919</v>
      </c>
      <c r="G216">
        <f>VLOOKUP(A216,РАСЧЕТ!$A$3:$AX$1360,50,0)</f>
        <v>238.34435307973749</v>
      </c>
      <c r="H216" s="193">
        <f t="shared" si="3"/>
        <v>-423.08564692026243</v>
      </c>
    </row>
    <row r="217" spans="1:8" ht="11.4" customHeight="1" x14ac:dyDescent="0.3">
      <c r="A217" s="181" t="s">
        <v>2225</v>
      </c>
      <c r="B217" s="182" t="s">
        <v>2226</v>
      </c>
      <c r="C217" s="183">
        <v>584.12</v>
      </c>
      <c r="D217" s="184">
        <v>584.12</v>
      </c>
      <c r="E217" s="185" t="s">
        <v>4568</v>
      </c>
      <c r="F217" s="186" t="s">
        <v>2920</v>
      </c>
      <c r="G217">
        <f>VLOOKUP(A217,РАСЧЕТ!$A$3:$AX$1360,50,0)</f>
        <v>210.48592220028766</v>
      </c>
      <c r="H217" s="193">
        <f t="shared" si="3"/>
        <v>-373.63407779971237</v>
      </c>
    </row>
    <row r="218" spans="1:8" ht="11.4" customHeight="1" x14ac:dyDescent="0.3">
      <c r="A218" s="181" t="s">
        <v>2627</v>
      </c>
      <c r="B218" s="182" t="s">
        <v>2186</v>
      </c>
      <c r="C218" s="183">
        <v>730.15</v>
      </c>
      <c r="D218" s="184">
        <v>730.15</v>
      </c>
      <c r="E218" s="185" t="s">
        <v>4568</v>
      </c>
      <c r="F218" s="186" t="s">
        <v>3854</v>
      </c>
      <c r="G218">
        <f>VLOOKUP(A218,РАСЧЕТ!$A$3:$AX$1360,50,0)</f>
        <v>263.1074027503596</v>
      </c>
      <c r="H218" s="193">
        <f t="shared" si="3"/>
        <v>-467.04259724964038</v>
      </c>
    </row>
    <row r="219" spans="1:8" ht="11.4" customHeight="1" x14ac:dyDescent="0.3">
      <c r="A219" s="181" t="s">
        <v>2617</v>
      </c>
      <c r="B219" s="182" t="s">
        <v>524</v>
      </c>
      <c r="C219" s="183">
        <v>661.43</v>
      </c>
      <c r="D219" s="184">
        <v>661.43</v>
      </c>
      <c r="E219" s="185" t="s">
        <v>4568</v>
      </c>
      <c r="F219" s="186" t="s">
        <v>3859</v>
      </c>
      <c r="G219">
        <f>VLOOKUP(A219,РАСЧЕТ!$A$3:$AX$1360,50,0)</f>
        <v>238.34435307973749</v>
      </c>
      <c r="H219" s="193">
        <f t="shared" si="3"/>
        <v>-423.08564692026243</v>
      </c>
    </row>
    <row r="220" spans="1:8" ht="11.4" customHeight="1" x14ac:dyDescent="0.3">
      <c r="A220" s="181" t="s">
        <v>1892</v>
      </c>
      <c r="B220" s="182" t="s">
        <v>1893</v>
      </c>
      <c r="C220" s="183">
        <v>584.12</v>
      </c>
      <c r="D220" s="184">
        <v>584.12</v>
      </c>
      <c r="E220" s="185" t="s">
        <v>4568</v>
      </c>
      <c r="F220" s="186" t="s">
        <v>2921</v>
      </c>
      <c r="G220">
        <f>VLOOKUP(A220,РАСЧЕТ!$A$3:$AX$1360,50,0)</f>
        <v>210.48592220028766</v>
      </c>
      <c r="H220" s="193">
        <f t="shared" si="3"/>
        <v>-373.63407779971237</v>
      </c>
    </row>
    <row r="221" spans="1:8" ht="11.4" customHeight="1" x14ac:dyDescent="0.3">
      <c r="A221" s="181" t="s">
        <v>2406</v>
      </c>
      <c r="B221" s="182" t="s">
        <v>2407</v>
      </c>
      <c r="C221" s="183">
        <v>730.15</v>
      </c>
      <c r="D221" s="184">
        <v>730.15</v>
      </c>
      <c r="E221" s="185" t="s">
        <v>4568</v>
      </c>
      <c r="F221" s="186" t="s">
        <v>2922</v>
      </c>
      <c r="G221">
        <f>VLOOKUP(A221,РАСЧЕТ!$A$3:$AX$1360,50,0)</f>
        <v>263.1074027503596</v>
      </c>
      <c r="H221" s="193">
        <f t="shared" si="3"/>
        <v>-467.04259724964038</v>
      </c>
    </row>
    <row r="222" spans="1:8" ht="11.4" customHeight="1" x14ac:dyDescent="0.3">
      <c r="A222" s="181" t="s">
        <v>1300</v>
      </c>
      <c r="B222" s="182" t="s">
        <v>1301</v>
      </c>
      <c r="C222" s="183">
        <v>661.43</v>
      </c>
      <c r="D222" s="184">
        <v>661.43</v>
      </c>
      <c r="E222" s="185" t="s">
        <v>4568</v>
      </c>
      <c r="F222" s="186" t="s">
        <v>2923</v>
      </c>
      <c r="G222">
        <f>VLOOKUP(A222,РАСЧЕТ!$A$3:$AX$1360,50,0)</f>
        <v>238.34435307973749</v>
      </c>
      <c r="H222" s="193">
        <f t="shared" si="3"/>
        <v>-423.08564692026243</v>
      </c>
    </row>
    <row r="223" spans="1:8" ht="11.4" customHeight="1" x14ac:dyDescent="0.3">
      <c r="A223" s="181" t="s">
        <v>3969</v>
      </c>
      <c r="B223" s="182" t="s">
        <v>2305</v>
      </c>
      <c r="C223" s="183">
        <v>584.11</v>
      </c>
      <c r="D223" s="184">
        <v>584.11</v>
      </c>
      <c r="E223" s="185" t="s">
        <v>4568</v>
      </c>
      <c r="F223" s="186" t="s">
        <v>4524</v>
      </c>
      <c r="G223">
        <f>VLOOKUP(A223,РАСЧЕТ!$A$3:$AX$1360,50,0)</f>
        <v>210.48592220028766</v>
      </c>
      <c r="H223" s="193">
        <f t="shared" si="3"/>
        <v>-373.62407779971238</v>
      </c>
    </row>
    <row r="224" spans="1:8" ht="11.4" customHeight="1" x14ac:dyDescent="0.3">
      <c r="A224" s="181" t="s">
        <v>2259</v>
      </c>
      <c r="B224" s="182" t="s">
        <v>2260</v>
      </c>
      <c r="C224" s="183">
        <v>730.15</v>
      </c>
      <c r="D224" s="184">
        <v>730.15</v>
      </c>
      <c r="E224" s="185" t="s">
        <v>4568</v>
      </c>
      <c r="F224" s="186" t="s">
        <v>2925</v>
      </c>
      <c r="G224">
        <f>VLOOKUP(A224,РАСЧЕТ!$A$3:$AX$1360,50,0)</f>
        <v>263.1074027503596</v>
      </c>
      <c r="H224" s="193">
        <f t="shared" si="3"/>
        <v>-467.04259724964038</v>
      </c>
    </row>
    <row r="225" spans="1:8" ht="11.4" customHeight="1" x14ac:dyDescent="0.3">
      <c r="A225" s="181" t="s">
        <v>1292</v>
      </c>
      <c r="B225" s="182" t="s">
        <v>1293</v>
      </c>
      <c r="C225" s="183">
        <v>635.66</v>
      </c>
      <c r="D225" s="184">
        <v>635.66</v>
      </c>
      <c r="E225" s="185" t="s">
        <v>4568</v>
      </c>
      <c r="F225" s="186" t="s">
        <v>2926</v>
      </c>
      <c r="G225">
        <f>VLOOKUP(A225,РАСЧЕТ!$A$3:$AX$1360,50,0)</f>
        <v>229.05820945325422</v>
      </c>
      <c r="H225" s="193">
        <f t="shared" si="3"/>
        <v>-406.60179054674575</v>
      </c>
    </row>
    <row r="226" spans="1:8" ht="11.4" customHeight="1" x14ac:dyDescent="0.3">
      <c r="A226" s="181" t="s">
        <v>2202</v>
      </c>
      <c r="B226" s="182" t="s">
        <v>2203</v>
      </c>
      <c r="C226" s="188"/>
      <c r="D226" s="189"/>
      <c r="E226" s="185" t="s">
        <v>4568</v>
      </c>
      <c r="F226" s="186" t="s">
        <v>2653</v>
      </c>
      <c r="G226">
        <f>VLOOKUP(A226,РАСЧЕТ!$A$3:$AX$1360,50,0)</f>
        <v>0</v>
      </c>
      <c r="H226" s="193">
        <f t="shared" si="3"/>
        <v>0</v>
      </c>
    </row>
    <row r="227" spans="1:8" ht="11.4" customHeight="1" x14ac:dyDescent="0.3">
      <c r="A227" s="181" t="s">
        <v>3970</v>
      </c>
      <c r="B227" s="182" t="s">
        <v>2203</v>
      </c>
      <c r="C227" s="183">
        <v>743.03</v>
      </c>
      <c r="D227" s="184">
        <v>743.03</v>
      </c>
      <c r="E227" s="185" t="s">
        <v>4525</v>
      </c>
      <c r="F227" s="186" t="s">
        <v>4526</v>
      </c>
      <c r="G227">
        <f>VLOOKUP(A227,РАСЧЕТ!$A$3:$AX$1360,50,0)</f>
        <v>267.75047456360124</v>
      </c>
      <c r="H227" s="193">
        <f t="shared" si="3"/>
        <v>-475.27952543639873</v>
      </c>
    </row>
    <row r="228" spans="1:8" ht="11.4" customHeight="1" x14ac:dyDescent="0.3">
      <c r="A228" s="181" t="s">
        <v>882</v>
      </c>
      <c r="B228" s="182" t="s">
        <v>883</v>
      </c>
      <c r="C228" s="183">
        <v>648.54</v>
      </c>
      <c r="D228" s="184">
        <v>648.54</v>
      </c>
      <c r="E228" s="185" t="s">
        <v>4568</v>
      </c>
      <c r="F228" s="186" t="s">
        <v>2679</v>
      </c>
      <c r="G228">
        <f>VLOOKUP(A228,РАСЧЕТ!$A$3:$AX$1360,50,0)</f>
        <v>233.70128126649584</v>
      </c>
      <c r="H228" s="193">
        <f t="shared" si="3"/>
        <v>-414.83871873350415</v>
      </c>
    </row>
    <row r="229" spans="1:8" ht="11.4" customHeight="1" x14ac:dyDescent="0.3">
      <c r="A229" s="181" t="s">
        <v>2626</v>
      </c>
      <c r="B229" s="182" t="s">
        <v>1921</v>
      </c>
      <c r="C229" s="183">
        <v>584.12</v>
      </c>
      <c r="D229" s="184">
        <v>584.12</v>
      </c>
      <c r="E229" s="185" t="s">
        <v>4568</v>
      </c>
      <c r="F229" s="186" t="s">
        <v>3870</v>
      </c>
      <c r="G229">
        <f>VLOOKUP(A229,РАСЧЕТ!$A$3:$AX$1360,50,0)</f>
        <v>210.48592220028766</v>
      </c>
      <c r="H229" s="193">
        <f t="shared" si="3"/>
        <v>-373.63407779971237</v>
      </c>
    </row>
    <row r="230" spans="1:8" ht="11.4" customHeight="1" x14ac:dyDescent="0.3">
      <c r="A230" s="181" t="s">
        <v>618</v>
      </c>
      <c r="B230" s="182" t="s">
        <v>619</v>
      </c>
      <c r="C230" s="183">
        <v>704.38</v>
      </c>
      <c r="D230" s="184">
        <v>704.38</v>
      </c>
      <c r="E230" s="185" t="s">
        <v>4568</v>
      </c>
      <c r="F230" s="186" t="s">
        <v>2927</v>
      </c>
      <c r="G230">
        <f>VLOOKUP(A230,РАСЧЕТ!$A$3:$AX$1360,50,0)</f>
        <v>253.8212591238763</v>
      </c>
      <c r="H230" s="193">
        <f t="shared" si="3"/>
        <v>-450.55874087612369</v>
      </c>
    </row>
    <row r="231" spans="1:8" ht="11.4" customHeight="1" x14ac:dyDescent="0.3">
      <c r="A231" s="181" t="s">
        <v>1296</v>
      </c>
      <c r="B231" s="182" t="s">
        <v>1297</v>
      </c>
      <c r="C231" s="183">
        <v>631.36</v>
      </c>
      <c r="D231" s="184">
        <v>631.36</v>
      </c>
      <c r="E231" s="185" t="s">
        <v>4568</v>
      </c>
      <c r="F231" s="186" t="s">
        <v>2928</v>
      </c>
      <c r="G231">
        <f>VLOOKUP(A231,РАСЧЕТ!$A$3:$AX$1360,50,0)</f>
        <v>227.51051884884032</v>
      </c>
      <c r="H231" s="193">
        <f t="shared" si="3"/>
        <v>-403.84948115115969</v>
      </c>
    </row>
    <row r="232" spans="1:8" ht="11.4" customHeight="1" x14ac:dyDescent="0.3">
      <c r="A232" s="181" t="s">
        <v>1216</v>
      </c>
      <c r="B232" s="182" t="s">
        <v>1217</v>
      </c>
      <c r="C232" s="183">
        <v>652.84</v>
      </c>
      <c r="D232" s="184">
        <v>652.84</v>
      </c>
      <c r="E232" s="185" t="s">
        <v>4568</v>
      </c>
      <c r="F232" s="186" t="s">
        <v>2929</v>
      </c>
      <c r="G232">
        <f>VLOOKUP(A232,РАСЧЕТ!$A$3:$AX$1360,50,0)</f>
        <v>235.24897187090971</v>
      </c>
      <c r="H232" s="193">
        <f t="shared" si="3"/>
        <v>-417.59102812909032</v>
      </c>
    </row>
    <row r="233" spans="1:8" ht="11.4" customHeight="1" x14ac:dyDescent="0.3">
      <c r="A233" s="181" t="s">
        <v>2161</v>
      </c>
      <c r="B233" s="182" t="s">
        <v>2162</v>
      </c>
      <c r="C233" s="183">
        <v>584.12</v>
      </c>
      <c r="D233" s="184">
        <v>584.12</v>
      </c>
      <c r="E233" s="185" t="s">
        <v>4568</v>
      </c>
      <c r="F233" s="186" t="s">
        <v>2930</v>
      </c>
      <c r="G233">
        <f>VLOOKUP(A233,РАСЧЕТ!$A$3:$AX$1360,50,0)</f>
        <v>210.48592220028766</v>
      </c>
      <c r="H233" s="193">
        <f t="shared" si="3"/>
        <v>-373.63407779971237</v>
      </c>
    </row>
    <row r="234" spans="1:8" ht="11.4" customHeight="1" x14ac:dyDescent="0.3">
      <c r="A234" s="181" t="s">
        <v>1601</v>
      </c>
      <c r="B234" s="182" t="s">
        <v>1602</v>
      </c>
      <c r="C234" s="183">
        <v>717.26</v>
      </c>
      <c r="D234" s="184">
        <v>717.26</v>
      </c>
      <c r="E234" s="185" t="s">
        <v>4568</v>
      </c>
      <c r="F234" s="186" t="s">
        <v>2931</v>
      </c>
      <c r="G234">
        <f>VLOOKUP(A234,РАСЧЕТ!$A$3:$AX$1360,50,0)</f>
        <v>258.46433093711795</v>
      </c>
      <c r="H234" s="193">
        <f t="shared" si="3"/>
        <v>-458.79566906288204</v>
      </c>
    </row>
    <row r="235" spans="1:8" ht="11.4" customHeight="1" x14ac:dyDescent="0.3">
      <c r="A235" s="181" t="s">
        <v>1375</v>
      </c>
      <c r="B235" s="182" t="s">
        <v>1376</v>
      </c>
      <c r="C235" s="183">
        <v>670.02</v>
      </c>
      <c r="D235" s="184">
        <v>670.02</v>
      </c>
      <c r="E235" s="185" t="s">
        <v>4568</v>
      </c>
      <c r="F235" s="186" t="s">
        <v>2932</v>
      </c>
      <c r="G235">
        <f>VLOOKUP(A235,РАСЧЕТ!$A$3:$AX$1360,50,0)</f>
        <v>241.43973428856526</v>
      </c>
      <c r="H235" s="193">
        <f t="shared" si="3"/>
        <v>-428.58026571143472</v>
      </c>
    </row>
    <row r="236" spans="1:8" ht="11.4" customHeight="1" x14ac:dyDescent="0.3">
      <c r="A236" s="181" t="s">
        <v>884</v>
      </c>
      <c r="B236" s="182" t="s">
        <v>885</v>
      </c>
      <c r="C236" s="183">
        <v>584.12</v>
      </c>
      <c r="D236" s="184">
        <v>584.12</v>
      </c>
      <c r="E236" s="185" t="s">
        <v>4568</v>
      </c>
      <c r="F236" s="186" t="s">
        <v>2933</v>
      </c>
      <c r="G236">
        <f>VLOOKUP(A236,РАСЧЕТ!$A$3:$AX$1360,50,0)</f>
        <v>210.48592220028766</v>
      </c>
      <c r="H236" s="193">
        <f t="shared" si="3"/>
        <v>-373.63407779971237</v>
      </c>
    </row>
    <row r="237" spans="1:8" ht="11.4" customHeight="1" x14ac:dyDescent="0.3">
      <c r="A237" s="181" t="s">
        <v>799</v>
      </c>
      <c r="B237" s="182" t="s">
        <v>800</v>
      </c>
      <c r="C237" s="183">
        <v>743.03</v>
      </c>
      <c r="D237" s="184">
        <v>743.03</v>
      </c>
      <c r="E237" s="185" t="s">
        <v>4568</v>
      </c>
      <c r="F237" s="186" t="s">
        <v>2934</v>
      </c>
      <c r="G237">
        <f>VLOOKUP(A237,РАСЧЕТ!$A$3:$AX$1360,50,0)</f>
        <v>267.75047456360124</v>
      </c>
      <c r="H237" s="193">
        <f t="shared" si="3"/>
        <v>-475.27952543639873</v>
      </c>
    </row>
    <row r="238" spans="1:8" ht="11.4" customHeight="1" x14ac:dyDescent="0.3">
      <c r="A238" s="181" t="s">
        <v>1775</v>
      </c>
      <c r="B238" s="182" t="s">
        <v>1776</v>
      </c>
      <c r="C238" s="183">
        <v>584.12</v>
      </c>
      <c r="D238" s="184">
        <v>584.12</v>
      </c>
      <c r="E238" s="185" t="s">
        <v>4568</v>
      </c>
      <c r="F238" s="186" t="s">
        <v>2680</v>
      </c>
      <c r="G238">
        <f>VLOOKUP(A238,РАСЧЕТ!$A$3:$AX$1360,50,0)</f>
        <v>210.48592220028766</v>
      </c>
      <c r="H238" s="193">
        <f t="shared" si="3"/>
        <v>-373.63407779971237</v>
      </c>
    </row>
    <row r="239" spans="1:8" ht="11.4" customHeight="1" x14ac:dyDescent="0.3">
      <c r="A239" s="181" t="s">
        <v>829</v>
      </c>
      <c r="B239" s="182" t="s">
        <v>830</v>
      </c>
      <c r="C239" s="183">
        <v>717.26</v>
      </c>
      <c r="D239" s="184">
        <v>717.26</v>
      </c>
      <c r="E239" s="185" t="s">
        <v>4568</v>
      </c>
      <c r="F239" s="186" t="s">
        <v>2681</v>
      </c>
      <c r="G239">
        <f>VLOOKUP(A239,РАСЧЕТ!$A$3:$AX$1360,50,0)</f>
        <v>258.46433093711795</v>
      </c>
      <c r="H239" s="193">
        <f t="shared" si="3"/>
        <v>-458.79566906288204</v>
      </c>
    </row>
    <row r="240" spans="1:8" ht="11.4" customHeight="1" x14ac:dyDescent="0.3">
      <c r="A240" s="181" t="s">
        <v>2049</v>
      </c>
      <c r="B240" s="182" t="s">
        <v>2050</v>
      </c>
      <c r="C240" s="183">
        <v>670.02</v>
      </c>
      <c r="D240" s="184">
        <v>670.02</v>
      </c>
      <c r="E240" s="185" t="s">
        <v>4568</v>
      </c>
      <c r="F240" s="186" t="s">
        <v>2682</v>
      </c>
      <c r="G240">
        <f>VLOOKUP(A240,РАСЧЕТ!$A$3:$AX$1360,50,0)</f>
        <v>241.43973428856526</v>
      </c>
      <c r="H240" s="193">
        <f t="shared" si="3"/>
        <v>-428.58026571143472</v>
      </c>
    </row>
    <row r="241" spans="1:8" ht="11.4" customHeight="1" x14ac:dyDescent="0.3">
      <c r="A241" s="181" t="s">
        <v>1781</v>
      </c>
      <c r="B241" s="182" t="s">
        <v>1782</v>
      </c>
      <c r="C241" s="183">
        <v>584.12</v>
      </c>
      <c r="D241" s="184">
        <v>584.12</v>
      </c>
      <c r="E241" s="185" t="s">
        <v>4568</v>
      </c>
      <c r="F241" s="186" t="s">
        <v>2683</v>
      </c>
      <c r="G241">
        <f>VLOOKUP(A241,РАСЧЕТ!$A$3:$AX$1360,50,0)</f>
        <v>210.48592220028766</v>
      </c>
      <c r="H241" s="193">
        <f t="shared" si="3"/>
        <v>-373.63407779971237</v>
      </c>
    </row>
    <row r="242" spans="1:8" ht="11.4" customHeight="1" x14ac:dyDescent="0.3">
      <c r="A242" s="181" t="s">
        <v>584</v>
      </c>
      <c r="B242" s="182" t="s">
        <v>585</v>
      </c>
      <c r="C242" s="183">
        <v>743.03</v>
      </c>
      <c r="D242" s="184">
        <v>743.03</v>
      </c>
      <c r="E242" s="185" t="s">
        <v>4568</v>
      </c>
      <c r="F242" s="186" t="s">
        <v>2684</v>
      </c>
      <c r="G242">
        <f>VLOOKUP(A242,РАСЧЕТ!$A$3:$AX$1360,50,0)</f>
        <v>267.75047456360124</v>
      </c>
      <c r="H242" s="193">
        <f t="shared" si="3"/>
        <v>-475.27952543639873</v>
      </c>
    </row>
    <row r="243" spans="1:8" ht="11.4" customHeight="1" x14ac:dyDescent="0.3">
      <c r="A243" s="181" t="s">
        <v>545</v>
      </c>
      <c r="B243" s="182" t="s">
        <v>546</v>
      </c>
      <c r="C243" s="183">
        <v>670.02</v>
      </c>
      <c r="D243" s="184">
        <v>670.02</v>
      </c>
      <c r="E243" s="185" t="s">
        <v>4568</v>
      </c>
      <c r="F243" s="186" t="s">
        <v>2685</v>
      </c>
      <c r="G243">
        <f>VLOOKUP(A243,РАСЧЕТ!$A$3:$AX$1360,50,0)</f>
        <v>241.43973428856526</v>
      </c>
      <c r="H243" s="193">
        <f t="shared" si="3"/>
        <v>-428.58026571143472</v>
      </c>
    </row>
    <row r="244" spans="1:8" ht="11.4" customHeight="1" x14ac:dyDescent="0.3">
      <c r="A244" s="181" t="s">
        <v>1777</v>
      </c>
      <c r="B244" s="182" t="s">
        <v>1778</v>
      </c>
      <c r="C244" s="183">
        <v>584.12</v>
      </c>
      <c r="D244" s="184">
        <v>584.12</v>
      </c>
      <c r="E244" s="185" t="s">
        <v>4568</v>
      </c>
      <c r="F244" s="186" t="s">
        <v>2686</v>
      </c>
      <c r="G244">
        <f>VLOOKUP(A244,РАСЧЕТ!$A$3:$AX$1360,50,0)</f>
        <v>210.48592220028766</v>
      </c>
      <c r="H244" s="193">
        <f t="shared" si="3"/>
        <v>-373.63407779971237</v>
      </c>
    </row>
    <row r="245" spans="1:8" ht="11.4" customHeight="1" x14ac:dyDescent="0.3">
      <c r="A245" s="181" t="s">
        <v>1899</v>
      </c>
      <c r="B245" s="182" t="s">
        <v>1900</v>
      </c>
      <c r="C245" s="183">
        <v>743.03</v>
      </c>
      <c r="D245" s="184">
        <v>743.03</v>
      </c>
      <c r="E245" s="185" t="s">
        <v>4568</v>
      </c>
      <c r="F245" s="186" t="s">
        <v>2687</v>
      </c>
      <c r="G245">
        <f>VLOOKUP(A245,РАСЧЕТ!$A$3:$AX$1360,50,0)</f>
        <v>267.75047456360124</v>
      </c>
      <c r="H245" s="193">
        <f t="shared" si="3"/>
        <v>-475.27952543639873</v>
      </c>
    </row>
    <row r="246" spans="1:8" ht="11.4" customHeight="1" x14ac:dyDescent="0.3">
      <c r="A246" s="181" t="s">
        <v>1312</v>
      </c>
      <c r="B246" s="182" t="s">
        <v>1313</v>
      </c>
      <c r="C246" s="183">
        <v>670.02</v>
      </c>
      <c r="D246" s="184">
        <v>670.02</v>
      </c>
      <c r="E246" s="185" t="s">
        <v>4568</v>
      </c>
      <c r="F246" s="186" t="s">
        <v>2688</v>
      </c>
      <c r="G246">
        <f>VLOOKUP(A246,РАСЧЕТ!$A$3:$AX$1360,50,0)</f>
        <v>241.43973428856526</v>
      </c>
      <c r="H246" s="193">
        <f t="shared" si="3"/>
        <v>-428.58026571143472</v>
      </c>
    </row>
    <row r="247" spans="1:8" ht="11.4" customHeight="1" x14ac:dyDescent="0.3">
      <c r="A247" s="181" t="s">
        <v>2319</v>
      </c>
      <c r="B247" s="182" t="s">
        <v>2320</v>
      </c>
      <c r="C247" s="183">
        <v>670.02</v>
      </c>
      <c r="D247" s="184">
        <v>670.02</v>
      </c>
      <c r="E247" s="185" t="s">
        <v>4568</v>
      </c>
      <c r="F247" s="186" t="s">
        <v>2654</v>
      </c>
      <c r="G247">
        <f>VLOOKUP(A247,РАСЧЕТ!$A$3:$AX$1360,50,0)</f>
        <v>241.43973428856526</v>
      </c>
      <c r="H247" s="193">
        <f t="shared" si="3"/>
        <v>-428.58026571143472</v>
      </c>
    </row>
    <row r="248" spans="1:8" ht="11.4" customHeight="1" x14ac:dyDescent="0.3">
      <c r="A248" s="181" t="s">
        <v>2025</v>
      </c>
      <c r="B248" s="182" t="s">
        <v>2026</v>
      </c>
      <c r="C248" s="183">
        <v>584.12</v>
      </c>
      <c r="D248" s="184">
        <v>584.12</v>
      </c>
      <c r="E248" s="185" t="s">
        <v>4568</v>
      </c>
      <c r="F248" s="186" t="s">
        <v>2689</v>
      </c>
      <c r="G248">
        <f>VLOOKUP(A248,РАСЧЕТ!$A$3:$AX$1360,50,0)</f>
        <v>210.48592220028766</v>
      </c>
      <c r="H248" s="193">
        <f t="shared" si="3"/>
        <v>-373.63407779971237</v>
      </c>
    </row>
    <row r="249" spans="1:8" ht="11.4" customHeight="1" x14ac:dyDescent="0.3">
      <c r="A249" s="181" t="s">
        <v>1504</v>
      </c>
      <c r="B249" s="182" t="s">
        <v>1505</v>
      </c>
      <c r="C249" s="188"/>
      <c r="D249" s="189"/>
      <c r="E249" s="185" t="s">
        <v>4568</v>
      </c>
      <c r="F249" s="186" t="s">
        <v>2690</v>
      </c>
      <c r="G249">
        <f>VLOOKUP(A249,РАСЧЕТ!$A$3:$AX$1360,50,0)</f>
        <v>0</v>
      </c>
      <c r="H249" s="193">
        <f t="shared" si="3"/>
        <v>0</v>
      </c>
    </row>
    <row r="250" spans="1:8" ht="11.4" customHeight="1" x14ac:dyDescent="0.3">
      <c r="A250" s="181" t="s">
        <v>3971</v>
      </c>
      <c r="B250" s="182" t="s">
        <v>1505</v>
      </c>
      <c r="C250" s="183">
        <v>743.03</v>
      </c>
      <c r="D250" s="184">
        <v>743.03</v>
      </c>
      <c r="E250" s="185" t="s">
        <v>4527</v>
      </c>
      <c r="F250" s="186" t="s">
        <v>4528</v>
      </c>
      <c r="G250">
        <f>VLOOKUP(A250,РАСЧЕТ!$A$3:$AX$1360,50,0)</f>
        <v>267.75047456360124</v>
      </c>
      <c r="H250" s="193">
        <f t="shared" si="3"/>
        <v>-475.27952543639873</v>
      </c>
    </row>
    <row r="251" spans="1:8" ht="11.4" customHeight="1" x14ac:dyDescent="0.3">
      <c r="A251" s="181" t="s">
        <v>1814</v>
      </c>
      <c r="B251" s="182" t="s">
        <v>1815</v>
      </c>
      <c r="C251" s="183">
        <v>665.72</v>
      </c>
      <c r="D251" s="184">
        <v>665.72</v>
      </c>
      <c r="E251" s="185" t="s">
        <v>4568</v>
      </c>
      <c r="F251" s="186" t="s">
        <v>2691</v>
      </c>
      <c r="G251">
        <f>VLOOKUP(A251,РАСЧЕТ!$A$3:$AX$1360,50,0)</f>
        <v>239.89204368415139</v>
      </c>
      <c r="H251" s="193">
        <f t="shared" si="3"/>
        <v>-425.82795631584861</v>
      </c>
    </row>
    <row r="252" spans="1:8" ht="11.4" customHeight="1" x14ac:dyDescent="0.3">
      <c r="A252" s="181" t="s">
        <v>2410</v>
      </c>
      <c r="B252" s="182" t="s">
        <v>2411</v>
      </c>
      <c r="C252" s="183">
        <v>579.82000000000005</v>
      </c>
      <c r="D252" s="184">
        <v>579.82000000000005</v>
      </c>
      <c r="E252" s="185" t="s">
        <v>4568</v>
      </c>
      <c r="F252" s="186" t="s">
        <v>2692</v>
      </c>
      <c r="G252">
        <f>VLOOKUP(A252,РАСЧЕТ!$A$3:$AX$1360,50,0)</f>
        <v>208.93823159587379</v>
      </c>
      <c r="H252" s="193">
        <f t="shared" si="3"/>
        <v>-370.88176840412626</v>
      </c>
    </row>
    <row r="253" spans="1:8" ht="11.4" customHeight="1" x14ac:dyDescent="0.3">
      <c r="A253" s="181" t="s">
        <v>1395</v>
      </c>
      <c r="B253" s="182" t="s">
        <v>1396</v>
      </c>
      <c r="C253" s="183">
        <v>734.44</v>
      </c>
      <c r="D253" s="184">
        <v>734.44</v>
      </c>
      <c r="E253" s="185" t="s">
        <v>4568</v>
      </c>
      <c r="F253" s="186" t="s">
        <v>2693</v>
      </c>
      <c r="G253">
        <f>VLOOKUP(A253,РАСЧЕТ!$A$3:$AX$1360,50,0)</f>
        <v>264.6550933547735</v>
      </c>
      <c r="H253" s="193">
        <f t="shared" si="3"/>
        <v>-469.78490664522656</v>
      </c>
    </row>
    <row r="254" spans="1:8" ht="11.4" customHeight="1" x14ac:dyDescent="0.3">
      <c r="A254" s="181" t="s">
        <v>1966</v>
      </c>
      <c r="B254" s="182" t="s">
        <v>1967</v>
      </c>
      <c r="C254" s="183">
        <v>665.72</v>
      </c>
      <c r="D254" s="184">
        <v>665.72</v>
      </c>
      <c r="E254" s="185" t="s">
        <v>4568</v>
      </c>
      <c r="F254" s="186" t="s">
        <v>2694</v>
      </c>
      <c r="G254">
        <f>VLOOKUP(A254,РАСЧЕТ!$A$3:$AX$1360,50,0)</f>
        <v>239.89204368415139</v>
      </c>
      <c r="H254" s="193">
        <f t="shared" si="3"/>
        <v>-425.82795631584861</v>
      </c>
    </row>
    <row r="255" spans="1:8" ht="11.4" customHeight="1" x14ac:dyDescent="0.3">
      <c r="A255" s="181" t="s">
        <v>1968</v>
      </c>
      <c r="B255" s="182" t="s">
        <v>1969</v>
      </c>
      <c r="C255" s="183">
        <v>579.82000000000005</v>
      </c>
      <c r="D255" s="184">
        <v>579.82000000000005</v>
      </c>
      <c r="E255" s="185" t="s">
        <v>4568</v>
      </c>
      <c r="F255" s="186" t="s">
        <v>2695</v>
      </c>
      <c r="G255">
        <f>VLOOKUP(A255,РАСЧЕТ!$A$3:$AX$1360,50,0)</f>
        <v>208.93823159587379</v>
      </c>
      <c r="H255" s="193">
        <f t="shared" si="3"/>
        <v>-370.88176840412626</v>
      </c>
    </row>
    <row r="256" spans="1:8" ht="11.4" customHeight="1" x14ac:dyDescent="0.3">
      <c r="A256" s="181" t="s">
        <v>2191</v>
      </c>
      <c r="B256" s="182" t="s">
        <v>2192</v>
      </c>
      <c r="C256" s="183">
        <v>734.44</v>
      </c>
      <c r="D256" s="184">
        <v>734.44</v>
      </c>
      <c r="E256" s="185" t="s">
        <v>4568</v>
      </c>
      <c r="F256" s="186" t="s">
        <v>2696</v>
      </c>
      <c r="G256">
        <f>VLOOKUP(A256,РАСЧЕТ!$A$3:$AX$1360,50,0)</f>
        <v>264.6550933547735</v>
      </c>
      <c r="H256" s="193">
        <f t="shared" si="3"/>
        <v>-469.78490664522656</v>
      </c>
    </row>
    <row r="257" spans="1:8" ht="11.4" customHeight="1" x14ac:dyDescent="0.3">
      <c r="A257" s="181" t="s">
        <v>1218</v>
      </c>
      <c r="B257" s="182" t="s">
        <v>1219</v>
      </c>
      <c r="C257" s="183">
        <v>665.72</v>
      </c>
      <c r="D257" s="184">
        <v>665.72</v>
      </c>
      <c r="E257" s="185" t="s">
        <v>4568</v>
      </c>
      <c r="F257" s="186" t="s">
        <v>2697</v>
      </c>
      <c r="G257">
        <f>VLOOKUP(A257,РАСЧЕТ!$A$3:$AX$1360,50,0)</f>
        <v>239.89204368415139</v>
      </c>
      <c r="H257" s="193">
        <f t="shared" ref="H257:H320" si="4">G257-C257</f>
        <v>-425.82795631584861</v>
      </c>
    </row>
    <row r="258" spans="1:8" ht="11.4" customHeight="1" x14ac:dyDescent="0.3">
      <c r="A258" s="181" t="s">
        <v>1316</v>
      </c>
      <c r="B258" s="182" t="s">
        <v>1317</v>
      </c>
      <c r="C258" s="183">
        <v>579.82000000000005</v>
      </c>
      <c r="D258" s="184">
        <v>579.82000000000005</v>
      </c>
      <c r="E258" s="185" t="s">
        <v>4568</v>
      </c>
      <c r="F258" s="186" t="s">
        <v>2698</v>
      </c>
      <c r="G258">
        <f>VLOOKUP(A258,РАСЧЕТ!$A$3:$AX$1360,50,0)</f>
        <v>208.93823159587379</v>
      </c>
      <c r="H258" s="193">
        <f t="shared" si="4"/>
        <v>-370.88176840412626</v>
      </c>
    </row>
    <row r="259" spans="1:8" ht="11.4" customHeight="1" x14ac:dyDescent="0.3">
      <c r="A259" s="181" t="s">
        <v>1823</v>
      </c>
      <c r="B259" s="182" t="s">
        <v>1824</v>
      </c>
      <c r="C259" s="183">
        <v>584.12</v>
      </c>
      <c r="D259" s="184">
        <v>584.12</v>
      </c>
      <c r="E259" s="185" t="s">
        <v>4568</v>
      </c>
      <c r="F259" s="186" t="s">
        <v>2655</v>
      </c>
      <c r="G259">
        <f>VLOOKUP(A259,РАСЧЕТ!$A$3:$AX$1360,50,0)</f>
        <v>210.48592220028766</v>
      </c>
      <c r="H259" s="193">
        <f t="shared" si="4"/>
        <v>-373.63407779971237</v>
      </c>
    </row>
    <row r="260" spans="1:8" ht="11.4" customHeight="1" x14ac:dyDescent="0.3">
      <c r="A260" s="181" t="s">
        <v>874</v>
      </c>
      <c r="B260" s="182" t="s">
        <v>875</v>
      </c>
      <c r="C260" s="183">
        <v>734.44</v>
      </c>
      <c r="D260" s="184">
        <v>734.44</v>
      </c>
      <c r="E260" s="185" t="s">
        <v>4568</v>
      </c>
      <c r="F260" s="186" t="s">
        <v>2699</v>
      </c>
      <c r="G260">
        <f>VLOOKUP(A260,РАСЧЕТ!$A$3:$AX$1360,50,0)</f>
        <v>264.6550933547735</v>
      </c>
      <c r="H260" s="193">
        <f t="shared" si="4"/>
        <v>-469.78490664522656</v>
      </c>
    </row>
    <row r="261" spans="1:8" ht="11.4" customHeight="1" x14ac:dyDescent="0.3">
      <c r="A261" s="181" t="s">
        <v>547</v>
      </c>
      <c r="B261" s="182" t="s">
        <v>548</v>
      </c>
      <c r="C261" s="183">
        <v>644.25</v>
      </c>
      <c r="D261" s="184">
        <v>644.25</v>
      </c>
      <c r="E261" s="185" t="s">
        <v>4568</v>
      </c>
      <c r="F261" s="186" t="s">
        <v>2700</v>
      </c>
      <c r="G261">
        <f>VLOOKUP(A261,РАСЧЕТ!$A$3:$AX$1360,50,0)</f>
        <v>232.15359066208197</v>
      </c>
      <c r="H261" s="193">
        <f t="shared" si="4"/>
        <v>-412.09640933791803</v>
      </c>
    </row>
    <row r="262" spans="1:8" ht="11.4" customHeight="1" x14ac:dyDescent="0.3">
      <c r="A262" s="181" t="s">
        <v>2230</v>
      </c>
      <c r="B262" s="182" t="s">
        <v>2231</v>
      </c>
      <c r="C262" s="183">
        <v>579.82000000000005</v>
      </c>
      <c r="D262" s="184">
        <v>579.82000000000005</v>
      </c>
      <c r="E262" s="185" t="s">
        <v>4568</v>
      </c>
      <c r="F262" s="186" t="s">
        <v>2701</v>
      </c>
      <c r="G262">
        <f>VLOOKUP(A262,РАСЧЕТ!$A$3:$AX$1360,50,0)</f>
        <v>208.93823159587379</v>
      </c>
      <c r="H262" s="193">
        <f t="shared" si="4"/>
        <v>-370.88176840412626</v>
      </c>
    </row>
    <row r="263" spans="1:8" ht="11.4" customHeight="1" x14ac:dyDescent="0.3">
      <c r="A263" s="181" t="s">
        <v>1827</v>
      </c>
      <c r="B263" s="182" t="s">
        <v>1828</v>
      </c>
      <c r="C263" s="183">
        <v>712.97</v>
      </c>
      <c r="D263" s="184">
        <v>712.97</v>
      </c>
      <c r="E263" s="185" t="s">
        <v>4568</v>
      </c>
      <c r="F263" s="186" t="s">
        <v>2702</v>
      </c>
      <c r="G263">
        <f>VLOOKUP(A263,РАСЧЕТ!$A$3:$AX$1360,50,0)</f>
        <v>256.91664033270405</v>
      </c>
      <c r="H263" s="193">
        <f t="shared" si="4"/>
        <v>-456.05335966729598</v>
      </c>
    </row>
    <row r="264" spans="1:8" ht="11.4" customHeight="1" x14ac:dyDescent="0.3">
      <c r="A264" s="181" t="s">
        <v>1379</v>
      </c>
      <c r="B264" s="182" t="s">
        <v>1380</v>
      </c>
      <c r="C264" s="183">
        <v>863.29</v>
      </c>
      <c r="D264" s="184">
        <v>863.29</v>
      </c>
      <c r="E264" s="185" t="s">
        <v>4568</v>
      </c>
      <c r="F264" s="186" t="s">
        <v>2703</v>
      </c>
      <c r="G264">
        <f>VLOOKUP(A264,РАСЧЕТ!$A$3:$AX$1360,50,0)</f>
        <v>311.08581148718986</v>
      </c>
      <c r="H264" s="193">
        <f t="shared" si="4"/>
        <v>-552.20418851281011</v>
      </c>
    </row>
    <row r="265" spans="1:8" ht="11.4" customHeight="1" x14ac:dyDescent="0.3">
      <c r="A265" s="181" t="s">
        <v>2234</v>
      </c>
      <c r="B265" s="182" t="s">
        <v>2235</v>
      </c>
      <c r="C265" s="183">
        <v>785.98</v>
      </c>
      <c r="D265" s="184">
        <v>785.98</v>
      </c>
      <c r="E265" s="185" t="s">
        <v>4568</v>
      </c>
      <c r="F265" s="186" t="s">
        <v>2704</v>
      </c>
      <c r="G265">
        <f>VLOOKUP(A265,РАСЧЕТ!$A$3:$AX$1360,50,0)</f>
        <v>283.22738060774003</v>
      </c>
      <c r="H265" s="193">
        <f t="shared" si="4"/>
        <v>-502.75261939225999</v>
      </c>
    </row>
    <row r="266" spans="1:8" ht="11.4" customHeight="1" x14ac:dyDescent="0.3">
      <c r="A266" s="181" t="s">
        <v>2531</v>
      </c>
      <c r="B266" s="182" t="s">
        <v>684</v>
      </c>
      <c r="C266" s="183">
        <v>863.29</v>
      </c>
      <c r="D266" s="184">
        <v>863.29</v>
      </c>
      <c r="E266" s="185" t="s">
        <v>4568</v>
      </c>
      <c r="F266" s="186" t="s">
        <v>2705</v>
      </c>
      <c r="G266">
        <f>VLOOKUP(A266,РАСЧЕТ!$A$3:$AX$1360,50,0)</f>
        <v>311.08581148718986</v>
      </c>
      <c r="H266" s="193">
        <f t="shared" si="4"/>
        <v>-552.20418851281011</v>
      </c>
    </row>
    <row r="267" spans="1:8" ht="11.4" customHeight="1" x14ac:dyDescent="0.3">
      <c r="A267" s="181" t="s">
        <v>2540</v>
      </c>
      <c r="B267" s="182" t="s">
        <v>1940</v>
      </c>
      <c r="C267" s="183">
        <v>785.98</v>
      </c>
      <c r="D267" s="184">
        <v>785.98</v>
      </c>
      <c r="E267" s="185" t="s">
        <v>4568</v>
      </c>
      <c r="F267" s="186" t="s">
        <v>2706</v>
      </c>
      <c r="G267">
        <f>VLOOKUP(A267,РАСЧЕТ!$A$3:$AX$1360,50,0)</f>
        <v>283.22738060774003</v>
      </c>
      <c r="H267" s="193">
        <f t="shared" si="4"/>
        <v>-502.75261939225999</v>
      </c>
    </row>
    <row r="268" spans="1:8" ht="11.4" customHeight="1" x14ac:dyDescent="0.3">
      <c r="A268" s="181" t="s">
        <v>1485</v>
      </c>
      <c r="B268" s="182" t="s">
        <v>1486</v>
      </c>
      <c r="C268" s="183">
        <v>773.1</v>
      </c>
      <c r="D268" s="184">
        <v>773.1</v>
      </c>
      <c r="E268" s="185" t="s">
        <v>4568</v>
      </c>
      <c r="F268" s="186" t="s">
        <v>2707</v>
      </c>
      <c r="G268">
        <f>VLOOKUP(A268,РАСЧЕТ!$A$3:$AX$1360,50,0)</f>
        <v>278.58430879449838</v>
      </c>
      <c r="H268" s="193">
        <f t="shared" si="4"/>
        <v>-494.51569120550164</v>
      </c>
    </row>
    <row r="269" spans="1:8" ht="11.4" customHeight="1" x14ac:dyDescent="0.3">
      <c r="A269" s="181" t="s">
        <v>2622</v>
      </c>
      <c r="B269" s="182" t="s">
        <v>1399</v>
      </c>
      <c r="C269" s="183">
        <v>820.34</v>
      </c>
      <c r="D269" s="184">
        <v>820.34</v>
      </c>
      <c r="E269" s="185" t="s">
        <v>4568</v>
      </c>
      <c r="F269" s="186" t="s">
        <v>3879</v>
      </c>
      <c r="G269">
        <f>VLOOKUP(A269,РАСЧЕТ!$A$3:$AX$1360,50,0)</f>
        <v>295.60890544305107</v>
      </c>
      <c r="H269" s="193">
        <f t="shared" si="4"/>
        <v>-524.73109455694896</v>
      </c>
    </row>
    <row r="270" spans="1:8" ht="11.4" customHeight="1" x14ac:dyDescent="0.3">
      <c r="A270" s="181" t="s">
        <v>2602</v>
      </c>
      <c r="B270" s="182" t="s">
        <v>1797</v>
      </c>
      <c r="C270" s="183">
        <v>743.03</v>
      </c>
      <c r="D270" s="184">
        <v>743.03</v>
      </c>
      <c r="E270" s="185" t="s">
        <v>4568</v>
      </c>
      <c r="F270" s="186" t="s">
        <v>3852</v>
      </c>
      <c r="G270">
        <f>VLOOKUP(A270,РАСЧЕТ!$A$3:$AX$1360,50,0)</f>
        <v>267.75047456360124</v>
      </c>
      <c r="H270" s="193">
        <f t="shared" si="4"/>
        <v>-475.27952543639873</v>
      </c>
    </row>
    <row r="271" spans="1:8" ht="11.4" customHeight="1" x14ac:dyDescent="0.3">
      <c r="A271" s="181" t="s">
        <v>2073</v>
      </c>
      <c r="B271" s="182" t="s">
        <v>2074</v>
      </c>
      <c r="C271" s="183">
        <v>820.34</v>
      </c>
      <c r="D271" s="184">
        <v>820.34</v>
      </c>
      <c r="E271" s="185" t="s">
        <v>4568</v>
      </c>
      <c r="F271" s="186" t="s">
        <v>2708</v>
      </c>
      <c r="G271">
        <f>VLOOKUP(A271,РАСЧЕТ!$A$3:$AX$1360,50,0)</f>
        <v>295.60890544305107</v>
      </c>
      <c r="H271" s="193">
        <f t="shared" si="4"/>
        <v>-524.73109455694896</v>
      </c>
    </row>
    <row r="272" spans="1:8" ht="11.4" customHeight="1" x14ac:dyDescent="0.3">
      <c r="A272" s="181" t="s">
        <v>1901</v>
      </c>
      <c r="B272" s="182" t="s">
        <v>1902</v>
      </c>
      <c r="C272" s="183">
        <v>833.23</v>
      </c>
      <c r="D272" s="184">
        <v>833.23</v>
      </c>
      <c r="E272" s="185" t="s">
        <v>4568</v>
      </c>
      <c r="F272" s="186" t="s">
        <v>2709</v>
      </c>
      <c r="G272">
        <f>VLOOKUP(A272,РАСЧЕТ!$A$3:$AX$1360,50,0)</f>
        <v>300.25197725629266</v>
      </c>
      <c r="H272" s="193">
        <f t="shared" si="4"/>
        <v>-532.97802274370736</v>
      </c>
    </row>
    <row r="273" spans="1:8" ht="11.4" customHeight="1" x14ac:dyDescent="0.3">
      <c r="A273" s="181" t="s">
        <v>1227</v>
      </c>
      <c r="B273" s="182" t="s">
        <v>1228</v>
      </c>
      <c r="C273" s="183">
        <v>953.48</v>
      </c>
      <c r="D273" s="184">
        <v>953.48</v>
      </c>
      <c r="E273" s="185" t="s">
        <v>4568</v>
      </c>
      <c r="F273" s="186" t="s">
        <v>2710</v>
      </c>
      <c r="G273">
        <f>VLOOKUP(A273,РАСЧЕТ!$A$3:$AX$1360,50,0)</f>
        <v>343.58731417988133</v>
      </c>
      <c r="H273" s="193">
        <f t="shared" si="4"/>
        <v>-609.89268582011869</v>
      </c>
    </row>
    <row r="274" spans="1:8" ht="11.4" customHeight="1" x14ac:dyDescent="0.3">
      <c r="A274" s="181" t="s">
        <v>1533</v>
      </c>
      <c r="B274" s="182" t="s">
        <v>1534</v>
      </c>
      <c r="C274" s="183">
        <v>859</v>
      </c>
      <c r="D274" s="184">
        <v>859</v>
      </c>
      <c r="E274" s="185" t="s">
        <v>4568</v>
      </c>
      <c r="F274" s="186" t="s">
        <v>2711</v>
      </c>
      <c r="G274">
        <f>VLOOKUP(A274,РАСЧЕТ!$A$3:$AX$1360,50,0)</f>
        <v>309.53812088277601</v>
      </c>
      <c r="H274" s="193">
        <f t="shared" si="4"/>
        <v>-549.46187911722404</v>
      </c>
    </row>
    <row r="275" spans="1:8" ht="11.4" customHeight="1" x14ac:dyDescent="0.3">
      <c r="A275" s="181" t="s">
        <v>1590</v>
      </c>
      <c r="B275" s="182" t="s">
        <v>1591</v>
      </c>
      <c r="C275" s="183">
        <v>841.82</v>
      </c>
      <c r="D275" s="184">
        <v>841.82</v>
      </c>
      <c r="E275" s="185" t="s">
        <v>4568</v>
      </c>
      <c r="F275" s="186" t="s">
        <v>2712</v>
      </c>
      <c r="G275">
        <f>VLOOKUP(A275,РАСЧЕТ!$A$3:$AX$1360,50,0)</f>
        <v>303.34735846512046</v>
      </c>
      <c r="H275" s="193">
        <f t="shared" si="4"/>
        <v>-538.47264153487959</v>
      </c>
    </row>
    <row r="276" spans="1:8" ht="11.4" customHeight="1" x14ac:dyDescent="0.3">
      <c r="A276" s="181" t="s">
        <v>2248</v>
      </c>
      <c r="B276" s="182" t="s">
        <v>2249</v>
      </c>
      <c r="C276" s="183">
        <v>725.85</v>
      </c>
      <c r="D276" s="184">
        <v>725.85</v>
      </c>
      <c r="E276" s="185" t="s">
        <v>4568</v>
      </c>
      <c r="F276" s="186" t="s">
        <v>2713</v>
      </c>
      <c r="G276">
        <f>VLOOKUP(A276,РАСЧЕТ!$A$3:$AX$1360,50,0)</f>
        <v>261.5597121459457</v>
      </c>
      <c r="H276" s="193">
        <f t="shared" si="4"/>
        <v>-464.29028785405433</v>
      </c>
    </row>
    <row r="277" spans="1:8" ht="11.4" customHeight="1" x14ac:dyDescent="0.3">
      <c r="A277" s="181" t="s">
        <v>2311</v>
      </c>
      <c r="B277" s="182" t="s">
        <v>2312</v>
      </c>
      <c r="C277" s="183">
        <v>936.3</v>
      </c>
      <c r="D277" s="184">
        <v>936.3</v>
      </c>
      <c r="E277" s="185" t="s">
        <v>4568</v>
      </c>
      <c r="F277" s="186" t="s">
        <v>2714</v>
      </c>
      <c r="G277">
        <f>VLOOKUP(A277,РАСЧЕТ!$A$3:$AX$1360,50,0)</f>
        <v>337.39655176222578</v>
      </c>
      <c r="H277" s="193">
        <f t="shared" si="4"/>
        <v>-598.90344823777423</v>
      </c>
    </row>
    <row r="278" spans="1:8" ht="11.4" customHeight="1" x14ac:dyDescent="0.3">
      <c r="A278" s="181" t="s">
        <v>1233</v>
      </c>
      <c r="B278" s="182" t="s">
        <v>1234</v>
      </c>
      <c r="C278" s="183">
        <v>777.39</v>
      </c>
      <c r="D278" s="184">
        <v>777.39</v>
      </c>
      <c r="E278" s="185" t="s">
        <v>4568</v>
      </c>
      <c r="F278" s="186" t="s">
        <v>2715</v>
      </c>
      <c r="G278">
        <f>VLOOKUP(A278,РАСЧЕТ!$A$3:$AX$1360,50,0)</f>
        <v>280.13199939891228</v>
      </c>
      <c r="H278" s="193">
        <f t="shared" si="4"/>
        <v>-497.2580006010877</v>
      </c>
    </row>
    <row r="279" spans="1:8" ht="11.4" customHeight="1" x14ac:dyDescent="0.3">
      <c r="A279" s="181" t="s">
        <v>2579</v>
      </c>
      <c r="B279" s="182" t="s">
        <v>1816</v>
      </c>
      <c r="C279" s="183">
        <v>833.23</v>
      </c>
      <c r="D279" s="184">
        <v>833.23</v>
      </c>
      <c r="E279" s="185" t="s">
        <v>4568</v>
      </c>
      <c r="F279" s="186" t="s">
        <v>3849</v>
      </c>
      <c r="G279">
        <f>VLOOKUP(A279,РАСЧЕТ!$A$3:$AX$1360,50,0)</f>
        <v>300.25197725629266</v>
      </c>
      <c r="H279" s="193">
        <f t="shared" si="4"/>
        <v>-532.97802274370736</v>
      </c>
    </row>
    <row r="280" spans="1:8" ht="11.4" customHeight="1" x14ac:dyDescent="0.3">
      <c r="A280" s="181" t="s">
        <v>1400</v>
      </c>
      <c r="B280" s="182" t="s">
        <v>1401</v>
      </c>
      <c r="C280" s="183">
        <v>914.83</v>
      </c>
      <c r="D280" s="184">
        <v>914.83</v>
      </c>
      <c r="E280" s="185" t="s">
        <v>4568</v>
      </c>
      <c r="F280" s="186" t="s">
        <v>2716</v>
      </c>
      <c r="G280">
        <f>VLOOKUP(A280,РАСЧЕТ!$A$3:$AX$1360,50,0)</f>
        <v>329.65809874015645</v>
      </c>
      <c r="H280" s="193">
        <f t="shared" si="4"/>
        <v>-585.17190125984359</v>
      </c>
    </row>
    <row r="281" spans="1:8" ht="11.4" customHeight="1" x14ac:dyDescent="0.3">
      <c r="A281" s="181" t="s">
        <v>2391</v>
      </c>
      <c r="B281" s="182" t="s">
        <v>2392</v>
      </c>
      <c r="C281" s="183">
        <v>670.02</v>
      </c>
      <c r="D281" s="184">
        <v>670.02</v>
      </c>
      <c r="E281" s="185" t="s">
        <v>4568</v>
      </c>
      <c r="F281" s="186" t="s">
        <v>2656</v>
      </c>
      <c r="G281">
        <f>VLOOKUP(A281,РАСЧЕТ!$A$3:$AX$1360,50,0)</f>
        <v>241.43973428856526</v>
      </c>
      <c r="H281" s="193">
        <f t="shared" si="4"/>
        <v>-428.58026571143472</v>
      </c>
    </row>
    <row r="282" spans="1:8" ht="11.4" customHeight="1" x14ac:dyDescent="0.3">
      <c r="A282" s="181" t="s">
        <v>2232</v>
      </c>
      <c r="B282" s="182" t="s">
        <v>2233</v>
      </c>
      <c r="C282" s="183">
        <v>867.59</v>
      </c>
      <c r="D282" s="184">
        <v>867.59</v>
      </c>
      <c r="E282" s="185" t="s">
        <v>4568</v>
      </c>
      <c r="F282" s="186" t="s">
        <v>2717</v>
      </c>
      <c r="G282">
        <f>VLOOKUP(A282,РАСЧЕТ!$A$3:$AX$1360,50,0)</f>
        <v>312.6335020916037</v>
      </c>
      <c r="H282" s="193">
        <f t="shared" si="4"/>
        <v>-554.95649790839639</v>
      </c>
    </row>
    <row r="283" spans="1:8" ht="11.4" customHeight="1" x14ac:dyDescent="0.3">
      <c r="A283" s="181" t="s">
        <v>2140</v>
      </c>
      <c r="B283" s="182" t="s">
        <v>2141</v>
      </c>
      <c r="C283" s="183">
        <v>777.39</v>
      </c>
      <c r="D283" s="184">
        <v>777.39</v>
      </c>
      <c r="E283" s="185" t="s">
        <v>4568</v>
      </c>
      <c r="F283" s="186" t="s">
        <v>2718</v>
      </c>
      <c r="G283">
        <f>VLOOKUP(A283,РАСЧЕТ!$A$3:$AX$1360,50,0)</f>
        <v>280.13199939891228</v>
      </c>
      <c r="H283" s="193">
        <f t="shared" si="4"/>
        <v>-497.2580006010877</v>
      </c>
    </row>
    <row r="284" spans="1:8" ht="11.4" customHeight="1" x14ac:dyDescent="0.3">
      <c r="A284" s="181" t="s">
        <v>1821</v>
      </c>
      <c r="B284" s="182" t="s">
        <v>1822</v>
      </c>
      <c r="C284" s="183">
        <v>957.78</v>
      </c>
      <c r="D284" s="184">
        <v>957.78</v>
      </c>
      <c r="E284" s="185" t="s">
        <v>4568</v>
      </c>
      <c r="F284" s="186" t="s">
        <v>2719</v>
      </c>
      <c r="G284">
        <f>VLOOKUP(A284,РАСЧЕТ!$A$3:$AX$1360,50,0)</f>
        <v>345.13500478429523</v>
      </c>
      <c r="H284" s="193">
        <f t="shared" si="4"/>
        <v>-612.64499521570474</v>
      </c>
    </row>
    <row r="285" spans="1:8" ht="11.4" customHeight="1" x14ac:dyDescent="0.3">
      <c r="A285" s="181" t="s">
        <v>1412</v>
      </c>
      <c r="B285" s="182" t="s">
        <v>1413</v>
      </c>
      <c r="C285" s="183">
        <v>674.31</v>
      </c>
      <c r="D285" s="184">
        <v>674.31</v>
      </c>
      <c r="E285" s="185" t="s">
        <v>4568</v>
      </c>
      <c r="F285" s="186" t="s">
        <v>2720</v>
      </c>
      <c r="G285">
        <f>VLOOKUP(A285,РАСЧЕТ!$A$3:$AX$1360,50,0)</f>
        <v>242.98742489297913</v>
      </c>
      <c r="H285" s="193">
        <f t="shared" si="4"/>
        <v>-431.32257510702084</v>
      </c>
    </row>
    <row r="286" spans="1:8" ht="11.4" customHeight="1" x14ac:dyDescent="0.3">
      <c r="A286" s="181" t="s">
        <v>1798</v>
      </c>
      <c r="B286" s="182" t="s">
        <v>1799</v>
      </c>
      <c r="C286" s="183">
        <v>208.53</v>
      </c>
      <c r="D286" s="184">
        <v>208.53</v>
      </c>
      <c r="E286" s="185" t="s">
        <v>4568</v>
      </c>
      <c r="F286" s="186" t="s">
        <v>2721</v>
      </c>
      <c r="G286">
        <f>VLOOKUP(A286,РАСЧЕТ!$A$3:$AX$1360,50,0)</f>
        <v>75.143047276370439</v>
      </c>
      <c r="H286" s="193">
        <f t="shared" si="4"/>
        <v>-133.38695272362958</v>
      </c>
    </row>
    <row r="287" spans="1:8" ht="11.4" customHeight="1" x14ac:dyDescent="0.3">
      <c r="A287" s="181" t="s">
        <v>3973</v>
      </c>
      <c r="B287" s="182" t="s">
        <v>1799</v>
      </c>
      <c r="C287" s="183">
        <v>547.39</v>
      </c>
      <c r="D287" s="184">
        <v>547.39</v>
      </c>
      <c r="E287" s="185" t="s">
        <v>4571</v>
      </c>
      <c r="F287" s="186" t="s">
        <v>4572</v>
      </c>
      <c r="G287">
        <f>VLOOKUP(A287,РАСЧЕТ!$A$3:$AX$1360,50,0)</f>
        <v>197.25049910047244</v>
      </c>
      <c r="H287" s="193">
        <f t="shared" si="4"/>
        <v>-350.13950089952755</v>
      </c>
    </row>
    <row r="288" spans="1:8" ht="11.4" customHeight="1" x14ac:dyDescent="0.3">
      <c r="A288" s="181" t="s">
        <v>741</v>
      </c>
      <c r="B288" s="182" t="s">
        <v>742</v>
      </c>
      <c r="C288" s="183">
        <v>704.38</v>
      </c>
      <c r="D288" s="184">
        <v>704.38</v>
      </c>
      <c r="E288" s="185" t="s">
        <v>4568</v>
      </c>
      <c r="F288" s="186" t="s">
        <v>2722</v>
      </c>
      <c r="G288">
        <f>VLOOKUP(A288,РАСЧЕТ!$A$3:$AX$1360,50,0)</f>
        <v>253.8212591238763</v>
      </c>
      <c r="H288" s="193">
        <f t="shared" si="4"/>
        <v>-450.55874087612369</v>
      </c>
    </row>
    <row r="289" spans="1:8" ht="11.4" customHeight="1" x14ac:dyDescent="0.3">
      <c r="A289" s="181" t="s">
        <v>2058</v>
      </c>
      <c r="B289" s="182" t="s">
        <v>2059</v>
      </c>
      <c r="C289" s="183">
        <v>700.08</v>
      </c>
      <c r="D289" s="184">
        <v>700.08</v>
      </c>
      <c r="E289" s="185" t="s">
        <v>4568</v>
      </c>
      <c r="F289" s="186" t="s">
        <v>2723</v>
      </c>
      <c r="G289">
        <f>VLOOKUP(A289,РАСЧЕТ!$A$3:$AX$1360,50,0)</f>
        <v>252.27356851946243</v>
      </c>
      <c r="H289" s="193">
        <f t="shared" si="4"/>
        <v>-447.80643148053764</v>
      </c>
    </row>
    <row r="290" spans="1:8" ht="11.4" customHeight="1" x14ac:dyDescent="0.3">
      <c r="A290" s="181" t="s">
        <v>1842</v>
      </c>
      <c r="B290" s="182" t="s">
        <v>1843</v>
      </c>
      <c r="C290" s="183">
        <v>674.31</v>
      </c>
      <c r="D290" s="184">
        <v>674.31</v>
      </c>
      <c r="E290" s="185" t="s">
        <v>4568</v>
      </c>
      <c r="F290" s="186" t="s">
        <v>2724</v>
      </c>
      <c r="G290">
        <f>VLOOKUP(A290,РАСЧЕТ!$A$3:$AX$1360,50,0)</f>
        <v>242.98742489297913</v>
      </c>
      <c r="H290" s="193">
        <f t="shared" si="4"/>
        <v>-431.32257510702084</v>
      </c>
    </row>
    <row r="291" spans="1:8" ht="11.4" customHeight="1" x14ac:dyDescent="0.3">
      <c r="A291" s="181" t="s">
        <v>2593</v>
      </c>
      <c r="B291" s="182" t="s">
        <v>1757</v>
      </c>
      <c r="C291" s="183">
        <v>781.69</v>
      </c>
      <c r="D291" s="184">
        <v>781.69</v>
      </c>
      <c r="E291" s="185" t="s">
        <v>4568</v>
      </c>
      <c r="F291" s="186" t="s">
        <v>3851</v>
      </c>
      <c r="G291">
        <f>VLOOKUP(A291,РАСЧЕТ!$A$3:$AX$1360,50,0)</f>
        <v>281.67969000332613</v>
      </c>
      <c r="H291" s="193">
        <f t="shared" si="4"/>
        <v>-500.01030999667393</v>
      </c>
    </row>
    <row r="292" spans="1:8" ht="11.4" customHeight="1" x14ac:dyDescent="0.3">
      <c r="A292" s="181" t="s">
        <v>1976</v>
      </c>
      <c r="B292" s="182" t="s">
        <v>1977</v>
      </c>
      <c r="C292" s="183">
        <v>661.43</v>
      </c>
      <c r="D292" s="184">
        <v>661.43</v>
      </c>
      <c r="E292" s="185" t="s">
        <v>4568</v>
      </c>
      <c r="F292" s="186" t="s">
        <v>2725</v>
      </c>
      <c r="G292">
        <f>VLOOKUP(A292,РАСЧЕТ!$A$3:$AX$1360,50,0)</f>
        <v>238.34435307973749</v>
      </c>
      <c r="H292" s="193">
        <f t="shared" si="4"/>
        <v>-423.08564692026243</v>
      </c>
    </row>
    <row r="293" spans="1:8" ht="11.4" customHeight="1" x14ac:dyDescent="0.3">
      <c r="A293" s="181" t="s">
        <v>1404</v>
      </c>
      <c r="B293" s="182" t="s">
        <v>1405</v>
      </c>
      <c r="C293" s="183">
        <v>584.12</v>
      </c>
      <c r="D293" s="184">
        <v>584.12</v>
      </c>
      <c r="E293" s="185" t="s">
        <v>4568</v>
      </c>
      <c r="F293" s="186" t="s">
        <v>2657</v>
      </c>
      <c r="G293">
        <f>VLOOKUP(A293,РАСЧЕТ!$A$3:$AX$1360,50,0)</f>
        <v>210.48592220028766</v>
      </c>
      <c r="H293" s="193">
        <f t="shared" si="4"/>
        <v>-373.63407779971237</v>
      </c>
    </row>
    <row r="294" spans="1:8" ht="11.4" customHeight="1" x14ac:dyDescent="0.3">
      <c r="A294" s="181" t="s">
        <v>719</v>
      </c>
      <c r="B294" s="182" t="s">
        <v>720</v>
      </c>
      <c r="C294" s="183">
        <v>738.74</v>
      </c>
      <c r="D294" s="184">
        <v>738.74</v>
      </c>
      <c r="E294" s="185" t="s">
        <v>4568</v>
      </c>
      <c r="F294" s="186" t="s">
        <v>2726</v>
      </c>
      <c r="G294">
        <f>VLOOKUP(A294,РАСЧЕТ!$A$3:$AX$1360,50,0)</f>
        <v>266.20278395918734</v>
      </c>
      <c r="H294" s="193">
        <f t="shared" si="4"/>
        <v>-472.53721604081267</v>
      </c>
    </row>
    <row r="295" spans="1:8" ht="11.4" customHeight="1" x14ac:dyDescent="0.3">
      <c r="A295" s="181" t="s">
        <v>1903</v>
      </c>
      <c r="B295" s="182" t="s">
        <v>1904</v>
      </c>
      <c r="C295" s="183">
        <v>738.74</v>
      </c>
      <c r="D295" s="184">
        <v>738.74</v>
      </c>
      <c r="E295" s="185" t="s">
        <v>4568</v>
      </c>
      <c r="F295" s="186" t="s">
        <v>2727</v>
      </c>
      <c r="G295">
        <f>VLOOKUP(A295,РАСЧЕТ!$A$3:$AX$1360,50,0)</f>
        <v>266.20278395918734</v>
      </c>
      <c r="H295" s="193">
        <f t="shared" si="4"/>
        <v>-472.53721604081267</v>
      </c>
    </row>
    <row r="296" spans="1:8" ht="11.4" customHeight="1" x14ac:dyDescent="0.3">
      <c r="A296" s="181" t="s">
        <v>852</v>
      </c>
      <c r="B296" s="182" t="s">
        <v>853</v>
      </c>
      <c r="C296" s="183">
        <v>670.02</v>
      </c>
      <c r="D296" s="184">
        <v>670.02</v>
      </c>
      <c r="E296" s="185" t="s">
        <v>4568</v>
      </c>
      <c r="F296" s="186" t="s">
        <v>2728</v>
      </c>
      <c r="G296">
        <f>VLOOKUP(A296,РАСЧЕТ!$A$3:$AX$1360,50,0)</f>
        <v>241.43973428856526</v>
      </c>
      <c r="H296" s="193">
        <f t="shared" si="4"/>
        <v>-428.58026571143472</v>
      </c>
    </row>
    <row r="297" spans="1:8" ht="11.4" customHeight="1" x14ac:dyDescent="0.3">
      <c r="A297" s="181" t="s">
        <v>721</v>
      </c>
      <c r="B297" s="182" t="s">
        <v>722</v>
      </c>
      <c r="C297" s="183">
        <v>820.34</v>
      </c>
      <c r="D297" s="184">
        <v>820.34</v>
      </c>
      <c r="E297" s="185" t="s">
        <v>4568</v>
      </c>
      <c r="F297" s="186" t="s">
        <v>2729</v>
      </c>
      <c r="G297">
        <f>VLOOKUP(A297,РАСЧЕТ!$A$3:$AX$1360,50,0)</f>
        <v>295.60890544305107</v>
      </c>
      <c r="H297" s="193">
        <f t="shared" si="4"/>
        <v>-524.73109455694896</v>
      </c>
    </row>
    <row r="298" spans="1:8" ht="11.4" customHeight="1" x14ac:dyDescent="0.3">
      <c r="A298" s="181" t="s">
        <v>890</v>
      </c>
      <c r="B298" s="182" t="s">
        <v>891</v>
      </c>
      <c r="C298" s="183">
        <v>687.2</v>
      </c>
      <c r="D298" s="184">
        <v>687.2</v>
      </c>
      <c r="E298" s="185" t="s">
        <v>4568</v>
      </c>
      <c r="F298" s="186" t="s">
        <v>2730</v>
      </c>
      <c r="G298">
        <f>VLOOKUP(A298,РАСЧЕТ!$A$3:$AX$1360,50,0)</f>
        <v>247.63049670622078</v>
      </c>
      <c r="H298" s="193">
        <f t="shared" si="4"/>
        <v>-439.56950329377923</v>
      </c>
    </row>
    <row r="299" spans="1:8" ht="11.4" customHeight="1" x14ac:dyDescent="0.3">
      <c r="A299" s="181" t="s">
        <v>2421</v>
      </c>
      <c r="B299" s="182" t="s">
        <v>2422</v>
      </c>
      <c r="C299" s="183">
        <v>566.94000000000005</v>
      </c>
      <c r="D299" s="184">
        <v>566.94000000000005</v>
      </c>
      <c r="E299" s="185" t="s">
        <v>4568</v>
      </c>
      <c r="F299" s="186" t="s">
        <v>2731</v>
      </c>
      <c r="G299">
        <f>VLOOKUP(A299,РАСЧЕТ!$A$3:$AX$1360,50,0)</f>
        <v>204.29515978263214</v>
      </c>
      <c r="H299" s="193">
        <f t="shared" si="4"/>
        <v>-362.64484021736791</v>
      </c>
    </row>
    <row r="300" spans="1:8" ht="11.4" customHeight="1" x14ac:dyDescent="0.3">
      <c r="A300" s="181" t="s">
        <v>2146</v>
      </c>
      <c r="B300" s="182" t="s">
        <v>2147</v>
      </c>
      <c r="C300" s="183">
        <v>687.2</v>
      </c>
      <c r="D300" s="184">
        <v>687.2</v>
      </c>
      <c r="E300" s="185" t="s">
        <v>4568</v>
      </c>
      <c r="F300" s="186" t="s">
        <v>2732</v>
      </c>
      <c r="G300">
        <f>VLOOKUP(A300,РАСЧЕТ!$A$3:$AX$1360,50,0)</f>
        <v>247.63049670622078</v>
      </c>
      <c r="H300" s="193">
        <f t="shared" si="4"/>
        <v>-439.56950329377923</v>
      </c>
    </row>
    <row r="301" spans="1:8" ht="11.4" customHeight="1" x14ac:dyDescent="0.3">
      <c r="A301" s="181" t="s">
        <v>831</v>
      </c>
      <c r="B301" s="182" t="s">
        <v>832</v>
      </c>
      <c r="C301" s="183">
        <v>687.2</v>
      </c>
      <c r="D301" s="184">
        <v>687.2</v>
      </c>
      <c r="E301" s="185" t="s">
        <v>4568</v>
      </c>
      <c r="F301" s="186" t="s">
        <v>2733</v>
      </c>
      <c r="G301">
        <f>VLOOKUP(A301,РАСЧЕТ!$A$3:$AX$1360,50,0)</f>
        <v>247.63049670622078</v>
      </c>
      <c r="H301" s="193">
        <f t="shared" si="4"/>
        <v>-439.56950329377923</v>
      </c>
    </row>
    <row r="302" spans="1:8" ht="11.4" customHeight="1" x14ac:dyDescent="0.3">
      <c r="A302" s="181" t="s">
        <v>2445</v>
      </c>
      <c r="B302" s="182" t="s">
        <v>2446</v>
      </c>
      <c r="C302" s="183">
        <v>571.23</v>
      </c>
      <c r="D302" s="184">
        <v>571.23</v>
      </c>
      <c r="E302" s="185" t="s">
        <v>4568</v>
      </c>
      <c r="F302" s="186" t="s">
        <v>2734</v>
      </c>
      <c r="G302">
        <f>VLOOKUP(A302,РАСЧЕТ!$A$3:$AX$1360,50,0)</f>
        <v>205.84285038704604</v>
      </c>
      <c r="H302" s="193">
        <f t="shared" si="4"/>
        <v>-365.38714961295398</v>
      </c>
    </row>
    <row r="303" spans="1:8" ht="11.4" customHeight="1" x14ac:dyDescent="0.3">
      <c r="A303" s="181" t="s">
        <v>941</v>
      </c>
      <c r="B303" s="182" t="s">
        <v>942</v>
      </c>
      <c r="C303" s="183">
        <v>687.2</v>
      </c>
      <c r="D303" s="184">
        <v>687.2</v>
      </c>
      <c r="E303" s="185" t="s">
        <v>4568</v>
      </c>
      <c r="F303" s="186" t="s">
        <v>2735</v>
      </c>
      <c r="G303">
        <f>VLOOKUP(A303,РАСЧЕТ!$A$3:$AX$1360,50,0)</f>
        <v>247.63049670622078</v>
      </c>
      <c r="H303" s="193">
        <f t="shared" si="4"/>
        <v>-439.56950329377923</v>
      </c>
    </row>
    <row r="304" spans="1:8" ht="11.4" customHeight="1" x14ac:dyDescent="0.3">
      <c r="A304" s="181" t="s">
        <v>943</v>
      </c>
      <c r="B304" s="182" t="s">
        <v>944</v>
      </c>
      <c r="C304" s="183">
        <v>743.03</v>
      </c>
      <c r="D304" s="184">
        <v>743.03</v>
      </c>
      <c r="E304" s="185" t="s">
        <v>4568</v>
      </c>
      <c r="F304" s="186" t="s">
        <v>2658</v>
      </c>
      <c r="G304">
        <f>VLOOKUP(A304,РАСЧЕТ!$A$3:$AX$1360,50,0)</f>
        <v>267.75047456360124</v>
      </c>
      <c r="H304" s="193">
        <f t="shared" si="4"/>
        <v>-475.27952543639873</v>
      </c>
    </row>
    <row r="305" spans="1:8" ht="11.4" customHeight="1" x14ac:dyDescent="0.3">
      <c r="A305" s="181" t="s">
        <v>1837</v>
      </c>
      <c r="B305" s="182" t="s">
        <v>1838</v>
      </c>
      <c r="C305" s="183">
        <v>687.2</v>
      </c>
      <c r="D305" s="184">
        <v>687.2</v>
      </c>
      <c r="E305" s="185" t="s">
        <v>4568</v>
      </c>
      <c r="F305" s="186" t="s">
        <v>2736</v>
      </c>
      <c r="G305">
        <f>VLOOKUP(A305,РАСЧЕТ!$A$3:$AX$1360,50,0)</f>
        <v>247.63049670622078</v>
      </c>
      <c r="H305" s="193">
        <f t="shared" si="4"/>
        <v>-439.56950329377923</v>
      </c>
    </row>
    <row r="306" spans="1:8" ht="11.4" customHeight="1" x14ac:dyDescent="0.3">
      <c r="A306" s="181" t="s">
        <v>3974</v>
      </c>
      <c r="B306" s="182" t="s">
        <v>550</v>
      </c>
      <c r="C306" s="183">
        <v>571.24</v>
      </c>
      <c r="D306" s="184">
        <v>571.24</v>
      </c>
      <c r="E306" s="185" t="s">
        <v>4568</v>
      </c>
      <c r="F306" s="186" t="s">
        <v>4530</v>
      </c>
      <c r="G306">
        <f>VLOOKUP(A306,РАСЧЕТ!$A$3:$AX$1360,50,0)</f>
        <v>205.84285038704604</v>
      </c>
      <c r="H306" s="193">
        <f t="shared" si="4"/>
        <v>-365.39714961295397</v>
      </c>
    </row>
    <row r="307" spans="1:8" ht="11.4" customHeight="1" x14ac:dyDescent="0.3">
      <c r="A307" s="181" t="s">
        <v>2067</v>
      </c>
      <c r="B307" s="182" t="s">
        <v>2068</v>
      </c>
      <c r="C307" s="183">
        <v>687.2</v>
      </c>
      <c r="D307" s="184">
        <v>687.2</v>
      </c>
      <c r="E307" s="185" t="s">
        <v>4568</v>
      </c>
      <c r="F307" s="186" t="s">
        <v>2738</v>
      </c>
      <c r="G307">
        <f>VLOOKUP(A307,РАСЧЕТ!$A$3:$AX$1360,50,0)</f>
        <v>247.63049670622078</v>
      </c>
      <c r="H307" s="193">
        <f t="shared" si="4"/>
        <v>-439.56950329377923</v>
      </c>
    </row>
    <row r="308" spans="1:8" ht="11.4" customHeight="1" x14ac:dyDescent="0.3">
      <c r="A308" s="181" t="s">
        <v>1829</v>
      </c>
      <c r="B308" s="182" t="s">
        <v>1830</v>
      </c>
      <c r="C308" s="183">
        <v>687.2</v>
      </c>
      <c r="D308" s="184">
        <v>687.2</v>
      </c>
      <c r="E308" s="185" t="s">
        <v>4568</v>
      </c>
      <c r="F308" s="186" t="s">
        <v>2739</v>
      </c>
      <c r="G308">
        <f>VLOOKUP(A308,РАСЧЕТ!$A$3:$AX$1360,50,0)</f>
        <v>247.63049670622078</v>
      </c>
      <c r="H308" s="193">
        <f t="shared" si="4"/>
        <v>-439.56950329377923</v>
      </c>
    </row>
    <row r="309" spans="1:8" ht="11.4" customHeight="1" x14ac:dyDescent="0.3">
      <c r="A309" s="181" t="s">
        <v>1982</v>
      </c>
      <c r="B309" s="182" t="s">
        <v>1983</v>
      </c>
      <c r="C309" s="183">
        <v>571.23</v>
      </c>
      <c r="D309" s="184">
        <v>571.23</v>
      </c>
      <c r="E309" s="185" t="s">
        <v>4568</v>
      </c>
      <c r="F309" s="186" t="s">
        <v>2740</v>
      </c>
      <c r="G309">
        <f>VLOOKUP(A309,РАСЧЕТ!$A$3:$AX$1360,50,0)</f>
        <v>205.84285038704604</v>
      </c>
      <c r="H309" s="193">
        <f t="shared" si="4"/>
        <v>-365.38714961295398</v>
      </c>
    </row>
    <row r="310" spans="1:8" ht="11.4" customHeight="1" x14ac:dyDescent="0.3">
      <c r="A310" s="181" t="s">
        <v>2075</v>
      </c>
      <c r="B310" s="182" t="s">
        <v>2076</v>
      </c>
      <c r="C310" s="183">
        <v>635.66</v>
      </c>
      <c r="D310" s="184">
        <v>635.66</v>
      </c>
      <c r="E310" s="185" t="s">
        <v>4568</v>
      </c>
      <c r="F310" s="186" t="s">
        <v>2741</v>
      </c>
      <c r="G310">
        <f>VLOOKUP(A310,РАСЧЕТ!$A$3:$AX$1360,50,0)</f>
        <v>229.05820945325422</v>
      </c>
      <c r="H310" s="193">
        <f t="shared" si="4"/>
        <v>-406.60179054674575</v>
      </c>
    </row>
    <row r="311" spans="1:8" ht="11.4" customHeight="1" x14ac:dyDescent="0.3">
      <c r="A311" s="181" t="s">
        <v>876</v>
      </c>
      <c r="B311" s="182" t="s">
        <v>877</v>
      </c>
      <c r="C311" s="183">
        <v>579.82000000000005</v>
      </c>
      <c r="D311" s="184">
        <v>579.82000000000005</v>
      </c>
      <c r="E311" s="185" t="s">
        <v>4568</v>
      </c>
      <c r="F311" s="186" t="s">
        <v>2742</v>
      </c>
      <c r="G311">
        <f>VLOOKUP(A311,РАСЧЕТ!$A$3:$AX$1360,50,0)</f>
        <v>208.93823159587379</v>
      </c>
      <c r="H311" s="193">
        <f t="shared" si="4"/>
        <v>-370.88176840412626</v>
      </c>
    </row>
    <row r="312" spans="1:8" ht="11.4" customHeight="1" x14ac:dyDescent="0.3">
      <c r="A312" s="181" t="s">
        <v>2261</v>
      </c>
      <c r="B312" s="182" t="s">
        <v>2262</v>
      </c>
      <c r="C312" s="183">
        <v>635.66</v>
      </c>
      <c r="D312" s="184">
        <v>635.66</v>
      </c>
      <c r="E312" s="185" t="s">
        <v>4568</v>
      </c>
      <c r="F312" s="186" t="s">
        <v>2743</v>
      </c>
      <c r="G312">
        <f>VLOOKUP(A312,РАСЧЕТ!$A$3:$AX$1360,50,0)</f>
        <v>229.05820945325422</v>
      </c>
      <c r="H312" s="193">
        <f t="shared" si="4"/>
        <v>-406.60179054674575</v>
      </c>
    </row>
    <row r="313" spans="1:8" ht="11.4" customHeight="1" x14ac:dyDescent="0.3">
      <c r="A313" s="181" t="s">
        <v>2239</v>
      </c>
      <c r="B313" s="182" t="s">
        <v>2240</v>
      </c>
      <c r="C313" s="183">
        <v>708.67</v>
      </c>
      <c r="D313" s="184">
        <v>708.67</v>
      </c>
      <c r="E313" s="185" t="s">
        <v>4568</v>
      </c>
      <c r="F313" s="186" t="s">
        <v>2744</v>
      </c>
      <c r="G313">
        <f>VLOOKUP(A313,РАСЧЕТ!$A$3:$AX$1360,50,0)</f>
        <v>255.36894972829015</v>
      </c>
      <c r="H313" s="193">
        <f t="shared" si="4"/>
        <v>-453.30105027170981</v>
      </c>
    </row>
    <row r="314" spans="1:8" ht="11.4" customHeight="1" x14ac:dyDescent="0.3">
      <c r="A314" s="181" t="s">
        <v>945</v>
      </c>
      <c r="B314" s="182" t="s">
        <v>946</v>
      </c>
      <c r="C314" s="183">
        <v>841.82</v>
      </c>
      <c r="D314" s="184">
        <v>841.82</v>
      </c>
      <c r="E314" s="185" t="s">
        <v>4568</v>
      </c>
      <c r="F314" s="186" t="s">
        <v>2745</v>
      </c>
      <c r="G314">
        <f>VLOOKUP(A314,РАСЧЕТ!$A$3:$AX$1360,50,0)</f>
        <v>303.34735846512046</v>
      </c>
      <c r="H314" s="193">
        <f t="shared" si="4"/>
        <v>-538.47264153487959</v>
      </c>
    </row>
    <row r="315" spans="1:8" ht="11.4" customHeight="1" x14ac:dyDescent="0.3">
      <c r="A315" s="181" t="s">
        <v>1941</v>
      </c>
      <c r="B315" s="182" t="s">
        <v>1942</v>
      </c>
      <c r="C315" s="183">
        <v>167.5</v>
      </c>
      <c r="D315" s="184">
        <v>167.5</v>
      </c>
      <c r="E315" s="185" t="s">
        <v>4568</v>
      </c>
      <c r="F315" s="186" t="s">
        <v>2935</v>
      </c>
      <c r="G315">
        <f>VLOOKUP(A315,РАСЧЕТ!$A$3:$AX$1360,50,0)</f>
        <v>60.359933572141315</v>
      </c>
      <c r="H315" s="193">
        <f t="shared" si="4"/>
        <v>-107.14006642785868</v>
      </c>
    </row>
    <row r="316" spans="1:8" ht="11.4" customHeight="1" x14ac:dyDescent="0.3">
      <c r="A316" s="181" t="s">
        <v>2633</v>
      </c>
      <c r="B316" s="182" t="s">
        <v>2131</v>
      </c>
      <c r="C316" s="183">
        <v>158.91</v>
      </c>
      <c r="D316" s="184">
        <v>158.91</v>
      </c>
      <c r="E316" s="185" t="s">
        <v>4568</v>
      </c>
      <c r="F316" s="186" t="s">
        <v>3925</v>
      </c>
      <c r="G316">
        <f>VLOOKUP(A316,РАСЧЕТ!$A$3:$AX$1360,50,0)</f>
        <v>57.264552363313555</v>
      </c>
      <c r="H316" s="193">
        <f t="shared" si="4"/>
        <v>-101.64544763668644</v>
      </c>
    </row>
    <row r="317" spans="1:8" ht="11.4" customHeight="1" x14ac:dyDescent="0.3">
      <c r="A317" s="181" t="s">
        <v>880</v>
      </c>
      <c r="B317" s="182" t="s">
        <v>881</v>
      </c>
      <c r="C317" s="183">
        <v>296.35000000000002</v>
      </c>
      <c r="D317" s="184">
        <v>296.35000000000002</v>
      </c>
      <c r="E317" s="185" t="s">
        <v>4568</v>
      </c>
      <c r="F317" s="186" t="s">
        <v>3028</v>
      </c>
      <c r="G317">
        <f>VLOOKUP(A317,РАСЧЕТ!$A$3:$AX$1360,50,0)</f>
        <v>106.79065170455772</v>
      </c>
      <c r="H317" s="193">
        <f t="shared" si="4"/>
        <v>-189.55934829544231</v>
      </c>
    </row>
    <row r="318" spans="1:8" ht="11.4" customHeight="1" x14ac:dyDescent="0.3">
      <c r="A318" s="181" t="s">
        <v>2080</v>
      </c>
      <c r="B318" s="182" t="s">
        <v>2081</v>
      </c>
      <c r="C318" s="183">
        <v>201.86</v>
      </c>
      <c r="D318" s="184">
        <v>201.86</v>
      </c>
      <c r="E318" s="185" t="s">
        <v>4568</v>
      </c>
      <c r="F318" s="186" t="s">
        <v>3029</v>
      </c>
      <c r="G318">
        <f>VLOOKUP(A318,РАСЧЕТ!$A$3:$AX$1360,50,0)</f>
        <v>72.741458407452356</v>
      </c>
      <c r="H318" s="193">
        <f t="shared" si="4"/>
        <v>-129.11854159254767</v>
      </c>
    </row>
    <row r="319" spans="1:8" ht="11.4" customHeight="1" x14ac:dyDescent="0.3">
      <c r="A319" s="181" t="s">
        <v>805</v>
      </c>
      <c r="B319" s="182" t="s">
        <v>806</v>
      </c>
      <c r="C319" s="183">
        <v>339.3</v>
      </c>
      <c r="D319" s="184">
        <v>339.3</v>
      </c>
      <c r="E319" s="185" t="s">
        <v>4568</v>
      </c>
      <c r="F319" s="186" t="s">
        <v>3030</v>
      </c>
      <c r="G319">
        <f>VLOOKUP(A319,РАСЧЕТ!$A$3:$AX$1360,50,0)</f>
        <v>122.26755774869652</v>
      </c>
      <c r="H319" s="193">
        <f t="shared" si="4"/>
        <v>-217.03244225130351</v>
      </c>
    </row>
    <row r="320" spans="1:8" ht="11.4" customHeight="1" x14ac:dyDescent="0.3">
      <c r="A320" s="181" t="s">
        <v>2241</v>
      </c>
      <c r="B320" s="182" t="s">
        <v>2242</v>
      </c>
      <c r="C320" s="183">
        <v>167.5</v>
      </c>
      <c r="D320" s="184">
        <v>167.5</v>
      </c>
      <c r="E320" s="185" t="s">
        <v>4568</v>
      </c>
      <c r="F320" s="186" t="s">
        <v>3031</v>
      </c>
      <c r="G320">
        <f>VLOOKUP(A320,РАСЧЕТ!$A$3:$AX$1360,50,0)</f>
        <v>60.359933572141315</v>
      </c>
      <c r="H320" s="193">
        <f t="shared" si="4"/>
        <v>-107.14006642785868</v>
      </c>
    </row>
    <row r="321" spans="1:8" ht="11.4" customHeight="1" x14ac:dyDescent="0.3">
      <c r="A321" s="181" t="s">
        <v>1235</v>
      </c>
      <c r="B321" s="182" t="s">
        <v>1236</v>
      </c>
      <c r="C321" s="183">
        <v>180.39</v>
      </c>
      <c r="D321" s="184">
        <v>180.39</v>
      </c>
      <c r="E321" s="185" t="s">
        <v>4568</v>
      </c>
      <c r="F321" s="186" t="s">
        <v>3032</v>
      </c>
      <c r="G321">
        <f>VLOOKUP(A321,РАСЧЕТ!$A$3:$AX$1360,50,0)</f>
        <v>65.003005385382963</v>
      </c>
      <c r="H321" s="193">
        <f t="shared" ref="H321:H384" si="5">G321-C321</f>
        <v>-115.38699461461702</v>
      </c>
    </row>
    <row r="322" spans="1:8" ht="11.4" customHeight="1" x14ac:dyDescent="0.3">
      <c r="A322" s="181" t="s">
        <v>1947</v>
      </c>
      <c r="B322" s="182" t="s">
        <v>1948</v>
      </c>
      <c r="C322" s="183">
        <v>180.39</v>
      </c>
      <c r="D322" s="184">
        <v>180.39</v>
      </c>
      <c r="E322" s="185" t="s">
        <v>4568</v>
      </c>
      <c r="F322" s="186" t="s">
        <v>3033</v>
      </c>
      <c r="G322">
        <f>VLOOKUP(A322,РАСЧЕТ!$A$3:$AX$1360,50,0)</f>
        <v>65.003005385382963</v>
      </c>
      <c r="H322" s="193">
        <f t="shared" si="5"/>
        <v>-115.38699461461702</v>
      </c>
    </row>
    <row r="323" spans="1:8" ht="11.4" customHeight="1" x14ac:dyDescent="0.3">
      <c r="A323" s="181" t="s">
        <v>892</v>
      </c>
      <c r="B323" s="182" t="s">
        <v>893</v>
      </c>
      <c r="C323" s="183">
        <v>184.68</v>
      </c>
      <c r="D323" s="184">
        <v>184.68</v>
      </c>
      <c r="E323" s="185" t="s">
        <v>4568</v>
      </c>
      <c r="F323" s="186" t="s">
        <v>3034</v>
      </c>
      <c r="G323">
        <f>VLOOKUP(A323,РАСЧЕТ!$A$3:$AX$1360,50,0)</f>
        <v>66.550695989796836</v>
      </c>
      <c r="H323" s="193">
        <f t="shared" si="5"/>
        <v>-118.12930401020317</v>
      </c>
    </row>
    <row r="324" spans="1:8" ht="11.4" customHeight="1" x14ac:dyDescent="0.3">
      <c r="A324" s="181" t="s">
        <v>2541</v>
      </c>
      <c r="B324" s="182" t="s">
        <v>2051</v>
      </c>
      <c r="C324" s="183">
        <v>167.5</v>
      </c>
      <c r="D324" s="184">
        <v>167.5</v>
      </c>
      <c r="E324" s="185" t="s">
        <v>4568</v>
      </c>
      <c r="F324" s="186" t="s">
        <v>3035</v>
      </c>
      <c r="G324">
        <f>VLOOKUP(A324,РАСЧЕТ!$A$3:$AX$1360,50,0)</f>
        <v>60.359933572141315</v>
      </c>
      <c r="H324" s="193">
        <f t="shared" si="5"/>
        <v>-107.14006642785868</v>
      </c>
    </row>
    <row r="325" spans="1:8" ht="11.4" customHeight="1" x14ac:dyDescent="0.3">
      <c r="A325" s="181" t="s">
        <v>2576</v>
      </c>
      <c r="B325" s="182" t="s">
        <v>1535</v>
      </c>
      <c r="C325" s="183">
        <v>163.21</v>
      </c>
      <c r="D325" s="184">
        <v>163.21</v>
      </c>
      <c r="E325" s="185" t="s">
        <v>4568</v>
      </c>
      <c r="F325" s="186" t="s">
        <v>3878</v>
      </c>
      <c r="G325">
        <f>VLOOKUP(A325,РАСЧЕТ!$A$3:$AX$1360,50,0)</f>
        <v>58.812242967727428</v>
      </c>
      <c r="H325" s="193">
        <f t="shared" si="5"/>
        <v>-104.39775703227258</v>
      </c>
    </row>
    <row r="326" spans="1:8" ht="11.4" customHeight="1" x14ac:dyDescent="0.3">
      <c r="A326" s="181" t="s">
        <v>1910</v>
      </c>
      <c r="B326" s="182" t="s">
        <v>1911</v>
      </c>
      <c r="C326" s="183">
        <v>206.16</v>
      </c>
      <c r="D326" s="184">
        <v>206.16</v>
      </c>
      <c r="E326" s="185" t="s">
        <v>4568</v>
      </c>
      <c r="F326" s="186" t="s">
        <v>3036</v>
      </c>
      <c r="G326">
        <f>VLOOKUP(A326,РАСЧЕТ!$A$3:$AX$1360,50,0)</f>
        <v>74.289149011866229</v>
      </c>
      <c r="H326" s="193">
        <f t="shared" si="5"/>
        <v>-131.87085098813378</v>
      </c>
    </row>
    <row r="327" spans="1:8" ht="11.4" customHeight="1" x14ac:dyDescent="0.3">
      <c r="A327" s="181" t="s">
        <v>854</v>
      </c>
      <c r="B327" s="182" t="s">
        <v>855</v>
      </c>
      <c r="C327" s="183">
        <v>128.85</v>
      </c>
      <c r="D327" s="184">
        <v>128.85</v>
      </c>
      <c r="E327" s="185" t="s">
        <v>4568</v>
      </c>
      <c r="F327" s="186" t="s">
        <v>2944</v>
      </c>
      <c r="G327">
        <f>VLOOKUP(A327,РАСЧЕТ!$A$3:$AX$1360,50,0)</f>
        <v>46.430718132416388</v>
      </c>
      <c r="H327" s="193">
        <f t="shared" si="5"/>
        <v>-82.419281867583607</v>
      </c>
    </row>
    <row r="328" spans="1:8" ht="11.4" customHeight="1" x14ac:dyDescent="0.3">
      <c r="A328" s="181" t="s">
        <v>743</v>
      </c>
      <c r="B328" s="182" t="s">
        <v>744</v>
      </c>
      <c r="C328" s="183">
        <v>249.11</v>
      </c>
      <c r="D328" s="184">
        <v>249.11</v>
      </c>
      <c r="E328" s="185" t="s">
        <v>4568</v>
      </c>
      <c r="F328" s="186" t="s">
        <v>3037</v>
      </c>
      <c r="G328">
        <f>VLOOKUP(A328,РАСЧЕТ!$A$3:$AX$1360,50,0)</f>
        <v>89.76605505600503</v>
      </c>
      <c r="H328" s="193">
        <f t="shared" si="5"/>
        <v>-159.34394494399498</v>
      </c>
    </row>
    <row r="329" spans="1:8" ht="11.4" customHeight="1" x14ac:dyDescent="0.3">
      <c r="A329" s="181" t="s">
        <v>727</v>
      </c>
      <c r="B329" s="182" t="s">
        <v>728</v>
      </c>
      <c r="C329" s="183">
        <v>330.71</v>
      </c>
      <c r="D329" s="184">
        <v>330.71</v>
      </c>
      <c r="E329" s="185" t="s">
        <v>4568</v>
      </c>
      <c r="F329" s="186" t="s">
        <v>3038</v>
      </c>
      <c r="G329">
        <f>VLOOKUP(A329,РАСЧЕТ!$A$3:$AX$1360,50,0)</f>
        <v>119.17217653986874</v>
      </c>
      <c r="H329" s="193">
        <f t="shared" si="5"/>
        <v>-211.53782346013122</v>
      </c>
    </row>
    <row r="330" spans="1:8" ht="11.4" customHeight="1" x14ac:dyDescent="0.3">
      <c r="A330" s="181" t="s">
        <v>3977</v>
      </c>
      <c r="B330" s="182" t="s">
        <v>1783</v>
      </c>
      <c r="C330" s="183">
        <v>184.68</v>
      </c>
      <c r="D330" s="184">
        <v>184.68</v>
      </c>
      <c r="E330" s="185" t="s">
        <v>4568</v>
      </c>
      <c r="F330" s="186" t="s">
        <v>4531</v>
      </c>
      <c r="G330">
        <f>VLOOKUP(A330,РАСЧЕТ!$A$3:$AX$1360,50,0)</f>
        <v>66.550695989796836</v>
      </c>
      <c r="H330" s="193">
        <f t="shared" si="5"/>
        <v>-118.12930401020317</v>
      </c>
    </row>
    <row r="331" spans="1:8" ht="11.4" customHeight="1" x14ac:dyDescent="0.3">
      <c r="A331" s="181" t="s">
        <v>2082</v>
      </c>
      <c r="B331" s="182" t="s">
        <v>2083</v>
      </c>
      <c r="C331" s="183">
        <v>171.8</v>
      </c>
      <c r="D331" s="184">
        <v>171.8</v>
      </c>
      <c r="E331" s="185" t="s">
        <v>4568</v>
      </c>
      <c r="F331" s="186" t="s">
        <v>3039</v>
      </c>
      <c r="G331">
        <f>VLOOKUP(A331,РАСЧЕТ!$A$3:$AX$1360,50,0)</f>
        <v>61.907624176555196</v>
      </c>
      <c r="H331" s="193">
        <f t="shared" si="5"/>
        <v>-109.89237582344481</v>
      </c>
    </row>
    <row r="332" spans="1:8" ht="11.4" customHeight="1" x14ac:dyDescent="0.3">
      <c r="A332" s="181" t="s">
        <v>1523</v>
      </c>
      <c r="B332" s="182" t="s">
        <v>1524</v>
      </c>
      <c r="C332" s="183">
        <v>236.22</v>
      </c>
      <c r="D332" s="184">
        <v>236.22</v>
      </c>
      <c r="E332" s="185" t="s">
        <v>4568</v>
      </c>
      <c r="F332" s="186" t="s">
        <v>3040</v>
      </c>
      <c r="G332">
        <f>VLOOKUP(A332,РАСЧЕТ!$A$3:$AX$1360,50,0)</f>
        <v>85.122983242763397</v>
      </c>
      <c r="H332" s="193">
        <f t="shared" si="5"/>
        <v>-151.09701675723659</v>
      </c>
    </row>
    <row r="333" spans="1:8" ht="11.4" customHeight="1" x14ac:dyDescent="0.3">
      <c r="A333" s="181" t="s">
        <v>837</v>
      </c>
      <c r="B333" s="182" t="s">
        <v>838</v>
      </c>
      <c r="C333" s="183">
        <v>227.63</v>
      </c>
      <c r="D333" s="184">
        <v>227.63</v>
      </c>
      <c r="E333" s="185" t="s">
        <v>4568</v>
      </c>
      <c r="F333" s="186" t="s">
        <v>3041</v>
      </c>
      <c r="G333">
        <f>VLOOKUP(A333,РАСЧЕТ!$A$3:$AX$1360,50,0)</f>
        <v>82.027602033935636</v>
      </c>
      <c r="H333" s="193">
        <f t="shared" si="5"/>
        <v>-145.60239796606436</v>
      </c>
    </row>
    <row r="334" spans="1:8" ht="11.4" customHeight="1" x14ac:dyDescent="0.3">
      <c r="A334" s="181" t="s">
        <v>910</v>
      </c>
      <c r="B334" s="182" t="s">
        <v>911</v>
      </c>
      <c r="C334" s="183">
        <v>231.93</v>
      </c>
      <c r="D334" s="184">
        <v>231.93</v>
      </c>
      <c r="E334" s="185" t="s">
        <v>4568</v>
      </c>
      <c r="F334" s="186" t="s">
        <v>3042</v>
      </c>
      <c r="G334">
        <f>VLOOKUP(A334,РАСЧЕТ!$A$3:$AX$1360,50,0)</f>
        <v>83.575292638349524</v>
      </c>
      <c r="H334" s="193">
        <f t="shared" si="5"/>
        <v>-148.35470736165047</v>
      </c>
    </row>
    <row r="335" spans="1:8" ht="11.4" customHeight="1" x14ac:dyDescent="0.3">
      <c r="A335" s="181" t="s">
        <v>899</v>
      </c>
      <c r="B335" s="182" t="s">
        <v>900</v>
      </c>
      <c r="C335" s="183">
        <v>254.15</v>
      </c>
      <c r="D335" s="184">
        <v>254.15</v>
      </c>
      <c r="E335" s="185" t="s">
        <v>4568</v>
      </c>
      <c r="F335" s="186" t="s">
        <v>3043</v>
      </c>
      <c r="G335">
        <f>VLOOKUP(A335,РАСЧЕТ!$A$3:$AX$1360,50,0)</f>
        <v>91.580588868076475</v>
      </c>
      <c r="H335" s="193">
        <f t="shared" si="5"/>
        <v>-162.56941113192352</v>
      </c>
    </row>
    <row r="336" spans="1:8" ht="11.4" customHeight="1" x14ac:dyDescent="0.3">
      <c r="A336" s="181" t="s">
        <v>3979</v>
      </c>
      <c r="B336" s="182" t="s">
        <v>900</v>
      </c>
      <c r="C336" s="183">
        <v>29.32</v>
      </c>
      <c r="D336" s="184">
        <v>29.32</v>
      </c>
      <c r="E336" s="185" t="s">
        <v>4573</v>
      </c>
      <c r="F336" s="186" t="s">
        <v>4574</v>
      </c>
      <c r="G336">
        <f>VLOOKUP(A336,РАСЧЕТ!$A$3:$AX$1360,50,0)</f>
        <v>10.566991023239595</v>
      </c>
      <c r="H336" s="193">
        <f t="shared" si="5"/>
        <v>-18.753008976760405</v>
      </c>
    </row>
    <row r="337" spans="1:8" ht="11.4" customHeight="1" x14ac:dyDescent="0.3">
      <c r="A337" s="181" t="s">
        <v>2583</v>
      </c>
      <c r="B337" s="182" t="s">
        <v>2143</v>
      </c>
      <c r="C337" s="183">
        <v>403.73</v>
      </c>
      <c r="D337" s="184">
        <v>403.73</v>
      </c>
      <c r="E337" s="185" t="s">
        <v>4568</v>
      </c>
      <c r="F337" s="186" t="s">
        <v>3866</v>
      </c>
      <c r="G337">
        <f>VLOOKUP(A337,РАСЧЕТ!$A$3:$AX$1360,50,0)</f>
        <v>145.48291681490471</v>
      </c>
      <c r="H337" s="193">
        <f t="shared" si="5"/>
        <v>-258.24708318509533</v>
      </c>
    </row>
    <row r="338" spans="1:8" ht="11.4" customHeight="1" x14ac:dyDescent="0.3">
      <c r="A338" s="181" t="s">
        <v>2267</v>
      </c>
      <c r="B338" s="182" t="s">
        <v>2268</v>
      </c>
      <c r="C338" s="183">
        <v>261.99</v>
      </c>
      <c r="D338" s="184">
        <v>261.99</v>
      </c>
      <c r="E338" s="185" t="s">
        <v>4568</v>
      </c>
      <c r="F338" s="186" t="s">
        <v>3044</v>
      </c>
      <c r="G338">
        <f>VLOOKUP(A338,РАСЧЕТ!$A$3:$AX$1360,50,0)</f>
        <v>94.409126869246663</v>
      </c>
      <c r="H338" s="193">
        <f t="shared" si="5"/>
        <v>-167.58087313075333</v>
      </c>
    </row>
    <row r="339" spans="1:8" ht="11.4" customHeight="1" x14ac:dyDescent="0.3">
      <c r="A339" s="181" t="s">
        <v>807</v>
      </c>
      <c r="B339" s="182" t="s">
        <v>808</v>
      </c>
      <c r="C339" s="183">
        <v>154.62</v>
      </c>
      <c r="D339" s="184">
        <v>154.62</v>
      </c>
      <c r="E339" s="185" t="s">
        <v>4568</v>
      </c>
      <c r="F339" s="186" t="s">
        <v>2945</v>
      </c>
      <c r="G339">
        <f>VLOOKUP(A339,РАСЧЕТ!$A$3:$AX$1360,50,0)</f>
        <v>55.716861758899682</v>
      </c>
      <c r="H339" s="193">
        <f t="shared" si="5"/>
        <v>-98.903138241100322</v>
      </c>
    </row>
    <row r="340" spans="1:8" ht="11.4" customHeight="1" x14ac:dyDescent="0.3">
      <c r="A340" s="181" t="s">
        <v>813</v>
      </c>
      <c r="B340" s="182" t="s">
        <v>814</v>
      </c>
      <c r="C340" s="183">
        <v>206.16</v>
      </c>
      <c r="D340" s="184">
        <v>206.16</v>
      </c>
      <c r="E340" s="185" t="s">
        <v>4568</v>
      </c>
      <c r="F340" s="186" t="s">
        <v>3045</v>
      </c>
      <c r="G340">
        <f>VLOOKUP(A340,РАСЧЕТ!$A$3:$AX$1360,50,0)</f>
        <v>74.289149011866229</v>
      </c>
      <c r="H340" s="193">
        <f t="shared" si="5"/>
        <v>-131.87085098813378</v>
      </c>
    </row>
    <row r="341" spans="1:8" ht="11.4" customHeight="1" x14ac:dyDescent="0.3">
      <c r="A341" s="181" t="s">
        <v>2269</v>
      </c>
      <c r="B341" s="182" t="s">
        <v>2270</v>
      </c>
      <c r="C341" s="183">
        <v>304.94</v>
      </c>
      <c r="D341" s="184">
        <v>304.94</v>
      </c>
      <c r="E341" s="185" t="s">
        <v>4568</v>
      </c>
      <c r="F341" s="186" t="s">
        <v>3046</v>
      </c>
      <c r="G341">
        <f>VLOOKUP(A341,РАСЧЕТ!$A$3:$AX$1360,50,0)</f>
        <v>109.88603291338548</v>
      </c>
      <c r="H341" s="193">
        <f t="shared" si="5"/>
        <v>-195.05396708661453</v>
      </c>
    </row>
    <row r="342" spans="1:8" ht="11.4" customHeight="1" x14ac:dyDescent="0.3">
      <c r="A342" s="181" t="s">
        <v>2632</v>
      </c>
      <c r="B342" s="182" t="s">
        <v>2069</v>
      </c>
      <c r="C342" s="183">
        <v>176.09</v>
      </c>
      <c r="D342" s="184">
        <v>176.09</v>
      </c>
      <c r="E342" s="185" t="s">
        <v>4568</v>
      </c>
      <c r="F342" s="186" t="s">
        <v>3924</v>
      </c>
      <c r="G342">
        <f>VLOOKUP(A342,РАСЧЕТ!$A$3:$AX$1360,50,0)</f>
        <v>63.455314780969076</v>
      </c>
      <c r="H342" s="193">
        <f t="shared" si="5"/>
        <v>-112.63468521903093</v>
      </c>
    </row>
    <row r="343" spans="1:8" ht="11.4" customHeight="1" x14ac:dyDescent="0.3">
      <c r="A343" s="181" t="s">
        <v>1247</v>
      </c>
      <c r="B343" s="182" t="s">
        <v>1248</v>
      </c>
      <c r="C343" s="183">
        <v>180.39</v>
      </c>
      <c r="D343" s="184">
        <v>180.39</v>
      </c>
      <c r="E343" s="185" t="s">
        <v>4568</v>
      </c>
      <c r="F343" s="186" t="s">
        <v>3047</v>
      </c>
      <c r="G343">
        <f>VLOOKUP(A343,РАСЧЕТ!$A$3:$AX$1360,50,0)</f>
        <v>65.003005385382963</v>
      </c>
      <c r="H343" s="193">
        <f t="shared" si="5"/>
        <v>-115.38699461461702</v>
      </c>
    </row>
    <row r="344" spans="1:8" ht="11.4" customHeight="1" x14ac:dyDescent="0.3">
      <c r="A344" s="181" t="s">
        <v>1249</v>
      </c>
      <c r="B344" s="182" t="s">
        <v>1250</v>
      </c>
      <c r="C344" s="183">
        <v>171.8</v>
      </c>
      <c r="D344" s="184">
        <v>171.8</v>
      </c>
      <c r="E344" s="185" t="s">
        <v>4568</v>
      </c>
      <c r="F344" s="186" t="s">
        <v>3048</v>
      </c>
      <c r="G344">
        <f>VLOOKUP(A344,РАСЧЕТ!$A$3:$AX$1360,50,0)</f>
        <v>61.907624176555196</v>
      </c>
      <c r="H344" s="193">
        <f t="shared" si="5"/>
        <v>-109.89237582344481</v>
      </c>
    </row>
    <row r="345" spans="1:8" ht="11.4" customHeight="1" x14ac:dyDescent="0.3">
      <c r="A345" s="181" t="s">
        <v>950</v>
      </c>
      <c r="B345" s="182" t="s">
        <v>951</v>
      </c>
      <c r="C345" s="183">
        <v>124.55</v>
      </c>
      <c r="D345" s="184">
        <v>124.55</v>
      </c>
      <c r="E345" s="185" t="s">
        <v>4568</v>
      </c>
      <c r="F345" s="186" t="s">
        <v>3049</v>
      </c>
      <c r="G345">
        <f>VLOOKUP(A345,РАСЧЕТ!$A$3:$AX$1360,50,0)</f>
        <v>44.883027528002515</v>
      </c>
      <c r="H345" s="193">
        <f t="shared" si="5"/>
        <v>-79.666972471997482</v>
      </c>
    </row>
    <row r="346" spans="1:8" ht="11.4" customHeight="1" x14ac:dyDescent="0.3">
      <c r="A346" s="181" t="s">
        <v>2556</v>
      </c>
      <c r="B346" s="182" t="s">
        <v>1984</v>
      </c>
      <c r="C346" s="183">
        <v>124.55</v>
      </c>
      <c r="D346" s="184">
        <v>124.55</v>
      </c>
      <c r="E346" s="185" t="s">
        <v>4568</v>
      </c>
      <c r="F346" s="186" t="s">
        <v>3050</v>
      </c>
      <c r="G346">
        <f>VLOOKUP(A346,РАСЧЕТ!$A$3:$AX$1360,50,0)</f>
        <v>44.883027528002515</v>
      </c>
      <c r="H346" s="193">
        <f t="shared" si="5"/>
        <v>-79.666972471997482</v>
      </c>
    </row>
    <row r="347" spans="1:8" ht="11.4" customHeight="1" x14ac:dyDescent="0.3">
      <c r="A347" s="181" t="s">
        <v>2594</v>
      </c>
      <c r="B347" s="182" t="s">
        <v>1985</v>
      </c>
      <c r="C347" s="183">
        <v>184.68</v>
      </c>
      <c r="D347" s="184">
        <v>184.68</v>
      </c>
      <c r="E347" s="185" t="s">
        <v>4568</v>
      </c>
      <c r="F347" s="186" t="s">
        <v>3875</v>
      </c>
      <c r="G347">
        <f>VLOOKUP(A347,РАСЧЕТ!$A$3:$AX$1360,50,0)</f>
        <v>66.550695989796836</v>
      </c>
      <c r="H347" s="193">
        <f t="shared" si="5"/>
        <v>-118.12930401020317</v>
      </c>
    </row>
    <row r="348" spans="1:8" ht="11.4" customHeight="1" x14ac:dyDescent="0.3">
      <c r="A348" s="181" t="s">
        <v>2361</v>
      </c>
      <c r="B348" s="182" t="s">
        <v>2362</v>
      </c>
      <c r="C348" s="183">
        <v>176.09</v>
      </c>
      <c r="D348" s="184">
        <v>176.09</v>
      </c>
      <c r="E348" s="185" t="s">
        <v>4568</v>
      </c>
      <c r="F348" s="186" t="s">
        <v>3051</v>
      </c>
      <c r="G348">
        <f>VLOOKUP(A348,РАСЧЕТ!$A$3:$AX$1360,50,0)</f>
        <v>63.455314780969076</v>
      </c>
      <c r="H348" s="193">
        <f t="shared" si="5"/>
        <v>-112.63468521903093</v>
      </c>
    </row>
    <row r="349" spans="1:8" ht="11.4" customHeight="1" x14ac:dyDescent="0.3">
      <c r="A349" s="181" t="s">
        <v>1306</v>
      </c>
      <c r="B349" s="182" t="s">
        <v>1307</v>
      </c>
      <c r="C349" s="183">
        <v>210.45</v>
      </c>
      <c r="D349" s="184">
        <v>210.45</v>
      </c>
      <c r="E349" s="185" t="s">
        <v>4568</v>
      </c>
      <c r="F349" s="186" t="s">
        <v>3052</v>
      </c>
      <c r="G349">
        <f>VLOOKUP(A349,РАСЧЕТ!$A$3:$AX$1360,50,0)</f>
        <v>75.836839616280116</v>
      </c>
      <c r="H349" s="193">
        <f t="shared" si="5"/>
        <v>-134.61316038371987</v>
      </c>
    </row>
    <row r="350" spans="1:8" ht="11.4" customHeight="1" x14ac:dyDescent="0.3">
      <c r="A350" s="181" t="s">
        <v>2253</v>
      </c>
      <c r="B350" s="182" t="s">
        <v>2254</v>
      </c>
      <c r="C350" s="183">
        <v>115.96</v>
      </c>
      <c r="D350" s="184">
        <v>115.96</v>
      </c>
      <c r="E350" s="185" t="s">
        <v>4568</v>
      </c>
      <c r="F350" s="186" t="s">
        <v>2946</v>
      </c>
      <c r="G350">
        <f>VLOOKUP(A350,РАСЧЕТ!$A$3:$AX$1360,50,0)</f>
        <v>41.787646319174762</v>
      </c>
      <c r="H350" s="193">
        <f t="shared" si="5"/>
        <v>-74.172353680825239</v>
      </c>
    </row>
    <row r="351" spans="1:8" ht="11.4" customHeight="1" x14ac:dyDescent="0.3">
      <c r="A351" s="181" t="s">
        <v>2009</v>
      </c>
      <c r="B351" s="182" t="s">
        <v>2010</v>
      </c>
      <c r="C351" s="183">
        <v>446.68</v>
      </c>
      <c r="D351" s="184">
        <v>446.68</v>
      </c>
      <c r="E351" s="185" t="s">
        <v>4568</v>
      </c>
      <c r="F351" s="186" t="s">
        <v>3053</v>
      </c>
      <c r="G351">
        <f>VLOOKUP(A351,РАСЧЕТ!$A$3:$AX$1360,50,0)</f>
        <v>160.9598228590435</v>
      </c>
      <c r="H351" s="193">
        <f t="shared" si="5"/>
        <v>-285.72017714095648</v>
      </c>
    </row>
    <row r="352" spans="1:8" ht="11.4" customHeight="1" x14ac:dyDescent="0.3">
      <c r="A352" s="181" t="s">
        <v>3981</v>
      </c>
      <c r="B352" s="182" t="s">
        <v>909</v>
      </c>
      <c r="C352" s="183">
        <v>210.45</v>
      </c>
      <c r="D352" s="184">
        <v>210.45</v>
      </c>
      <c r="E352" s="185" t="s">
        <v>4568</v>
      </c>
      <c r="F352" s="186" t="s">
        <v>4532</v>
      </c>
      <c r="G352">
        <f>VLOOKUP(A352,РАСЧЕТ!$A$3:$AX$1360,50,0)</f>
        <v>75.836839616280116</v>
      </c>
      <c r="H352" s="193">
        <f t="shared" si="5"/>
        <v>-134.61316038371987</v>
      </c>
    </row>
    <row r="353" spans="1:8" ht="11.4" customHeight="1" x14ac:dyDescent="0.3">
      <c r="A353" s="181" t="s">
        <v>2532</v>
      </c>
      <c r="B353" s="182" t="s">
        <v>715</v>
      </c>
      <c r="C353" s="183">
        <v>193.27</v>
      </c>
      <c r="D353" s="184">
        <v>193.27</v>
      </c>
      <c r="E353" s="185" t="s">
        <v>4568</v>
      </c>
      <c r="F353" s="186" t="s">
        <v>3054</v>
      </c>
      <c r="G353">
        <f>VLOOKUP(A353,РАСЧЕТ!$A$3:$AX$1360,50,0)</f>
        <v>69.646077198624596</v>
      </c>
      <c r="H353" s="193">
        <f t="shared" si="5"/>
        <v>-123.62392280137541</v>
      </c>
    </row>
    <row r="354" spans="1:8" ht="11.4" customHeight="1" x14ac:dyDescent="0.3">
      <c r="A354" s="181" t="s">
        <v>1539</v>
      </c>
      <c r="B354" s="182" t="s">
        <v>1540</v>
      </c>
      <c r="C354" s="183">
        <v>163.21</v>
      </c>
      <c r="D354" s="184">
        <v>163.21</v>
      </c>
      <c r="E354" s="185" t="s">
        <v>4568</v>
      </c>
      <c r="F354" s="186" t="s">
        <v>3055</v>
      </c>
      <c r="G354">
        <f>VLOOKUP(A354,РАСЧЕТ!$A$3:$AX$1360,50,0)</f>
        <v>58.812242967727428</v>
      </c>
      <c r="H354" s="193">
        <f t="shared" si="5"/>
        <v>-104.39775703227258</v>
      </c>
    </row>
    <row r="355" spans="1:8" ht="11.4" customHeight="1" x14ac:dyDescent="0.3">
      <c r="A355" s="181" t="s">
        <v>2060</v>
      </c>
      <c r="B355" s="182" t="s">
        <v>2061</v>
      </c>
      <c r="C355" s="183">
        <v>163.21</v>
      </c>
      <c r="D355" s="184">
        <v>163.21</v>
      </c>
      <c r="E355" s="185" t="s">
        <v>4568</v>
      </c>
      <c r="F355" s="186" t="s">
        <v>3056</v>
      </c>
      <c r="G355">
        <f>VLOOKUP(A355,РАСЧЕТ!$A$3:$AX$1360,50,0)</f>
        <v>58.812242967727428</v>
      </c>
      <c r="H355" s="193">
        <f t="shared" si="5"/>
        <v>-104.39775703227258</v>
      </c>
    </row>
    <row r="356" spans="1:8" ht="11.4" customHeight="1" x14ac:dyDescent="0.3">
      <c r="A356" s="181" t="s">
        <v>1804</v>
      </c>
      <c r="B356" s="182" t="s">
        <v>1805</v>
      </c>
      <c r="C356" s="183">
        <v>184.68</v>
      </c>
      <c r="D356" s="184">
        <v>184.68</v>
      </c>
      <c r="E356" s="185" t="s">
        <v>4568</v>
      </c>
      <c r="F356" s="186" t="s">
        <v>3057</v>
      </c>
      <c r="G356">
        <f>VLOOKUP(A356,РАСЧЕТ!$A$3:$AX$1360,50,0)</f>
        <v>66.550695989796836</v>
      </c>
      <c r="H356" s="193">
        <f t="shared" si="5"/>
        <v>-118.12930401020317</v>
      </c>
    </row>
    <row r="357" spans="1:8" ht="11.4" customHeight="1" x14ac:dyDescent="0.3">
      <c r="A357" s="181" t="s">
        <v>2255</v>
      </c>
      <c r="B357" s="182" t="s">
        <v>2256</v>
      </c>
      <c r="C357" s="183">
        <v>163.21</v>
      </c>
      <c r="D357" s="184">
        <v>163.21</v>
      </c>
      <c r="E357" s="185" t="s">
        <v>4568</v>
      </c>
      <c r="F357" s="186" t="s">
        <v>3058</v>
      </c>
      <c r="G357">
        <f>VLOOKUP(A357,РАСЧЕТ!$A$3:$AX$1360,50,0)</f>
        <v>58.812242967727428</v>
      </c>
      <c r="H357" s="193">
        <f t="shared" si="5"/>
        <v>-104.39775703227258</v>
      </c>
    </row>
    <row r="358" spans="1:8" ht="11.4" customHeight="1" x14ac:dyDescent="0.3">
      <c r="A358" s="181" t="s">
        <v>2275</v>
      </c>
      <c r="B358" s="182" t="s">
        <v>2276</v>
      </c>
      <c r="C358" s="183">
        <v>249.11</v>
      </c>
      <c r="D358" s="184">
        <v>249.11</v>
      </c>
      <c r="E358" s="185" t="s">
        <v>4568</v>
      </c>
      <c r="F358" s="186" t="s">
        <v>3059</v>
      </c>
      <c r="G358">
        <f>VLOOKUP(A358,РАСЧЕТ!$A$3:$AX$1360,50,0)</f>
        <v>89.76605505600503</v>
      </c>
      <c r="H358" s="193">
        <f t="shared" si="5"/>
        <v>-159.34394494399498</v>
      </c>
    </row>
    <row r="359" spans="1:8" ht="11.4" customHeight="1" x14ac:dyDescent="0.3">
      <c r="A359" s="181" t="s">
        <v>2086</v>
      </c>
      <c r="B359" s="182" t="s">
        <v>2087</v>
      </c>
      <c r="C359" s="183">
        <v>206.16</v>
      </c>
      <c r="D359" s="184">
        <v>206.16</v>
      </c>
      <c r="E359" s="185" t="s">
        <v>4568</v>
      </c>
      <c r="F359" s="186" t="s">
        <v>3060</v>
      </c>
      <c r="G359">
        <f>VLOOKUP(A359,РАСЧЕТ!$A$3:$AX$1360,50,0)</f>
        <v>74.289149011866229</v>
      </c>
      <c r="H359" s="193">
        <f t="shared" si="5"/>
        <v>-131.87085098813378</v>
      </c>
    </row>
    <row r="360" spans="1:8" ht="11.4" customHeight="1" x14ac:dyDescent="0.3">
      <c r="A360" s="181" t="s">
        <v>1986</v>
      </c>
      <c r="B360" s="182" t="s">
        <v>1987</v>
      </c>
      <c r="C360" s="183">
        <v>188.98</v>
      </c>
      <c r="D360" s="184">
        <v>188.98</v>
      </c>
      <c r="E360" s="185" t="s">
        <v>4568</v>
      </c>
      <c r="F360" s="186" t="s">
        <v>3061</v>
      </c>
      <c r="G360">
        <f>VLOOKUP(A360,РАСЧЕТ!$A$3:$AX$1360,50,0)</f>
        <v>68.098386594210723</v>
      </c>
      <c r="H360" s="193">
        <f t="shared" si="5"/>
        <v>-120.88161340578927</v>
      </c>
    </row>
    <row r="361" spans="1:8" ht="11.4" customHeight="1" x14ac:dyDescent="0.3">
      <c r="A361" s="181" t="s">
        <v>2132</v>
      </c>
      <c r="B361" s="182" t="s">
        <v>2133</v>
      </c>
      <c r="C361" s="183">
        <v>163.21</v>
      </c>
      <c r="D361" s="184">
        <v>163.21</v>
      </c>
      <c r="E361" s="185" t="s">
        <v>4568</v>
      </c>
      <c r="F361" s="186" t="s">
        <v>2947</v>
      </c>
      <c r="G361">
        <f>VLOOKUP(A361,РАСЧЕТ!$A$3:$AX$1360,50,0)</f>
        <v>58.812242967727428</v>
      </c>
      <c r="H361" s="193">
        <f t="shared" si="5"/>
        <v>-104.39775703227258</v>
      </c>
    </row>
    <row r="362" spans="1:8" ht="11.4" customHeight="1" x14ac:dyDescent="0.3">
      <c r="A362" s="181" t="s">
        <v>2567</v>
      </c>
      <c r="B362" s="182" t="s">
        <v>2366</v>
      </c>
      <c r="C362" s="183">
        <v>335.01</v>
      </c>
      <c r="D362" s="184">
        <v>335.01</v>
      </c>
      <c r="E362" s="185" t="s">
        <v>4568</v>
      </c>
      <c r="F362" s="186" t="s">
        <v>3868</v>
      </c>
      <c r="G362">
        <f>VLOOKUP(A362,РАСЧЕТ!$A$3:$AX$1360,50,0)</f>
        <v>120.71986714428263</v>
      </c>
      <c r="H362" s="193">
        <f t="shared" si="5"/>
        <v>-214.29013285571736</v>
      </c>
    </row>
    <row r="363" spans="1:8" ht="11.4" customHeight="1" x14ac:dyDescent="0.3">
      <c r="A363" s="181" t="s">
        <v>2367</v>
      </c>
      <c r="B363" s="182" t="s">
        <v>2368</v>
      </c>
      <c r="C363" s="183">
        <v>201.86</v>
      </c>
      <c r="D363" s="184">
        <v>201.86</v>
      </c>
      <c r="E363" s="185" t="s">
        <v>4568</v>
      </c>
      <c r="F363" s="186" t="s">
        <v>3062</v>
      </c>
      <c r="G363">
        <f>VLOOKUP(A363,РАСЧЕТ!$A$3:$AX$1360,50,0)</f>
        <v>72.741458407452356</v>
      </c>
      <c r="H363" s="193">
        <f t="shared" si="5"/>
        <v>-129.11854159254767</v>
      </c>
    </row>
    <row r="364" spans="1:8" ht="11.4" customHeight="1" x14ac:dyDescent="0.3">
      <c r="A364" s="181" t="s">
        <v>1912</v>
      </c>
      <c r="B364" s="182" t="s">
        <v>1913</v>
      </c>
      <c r="C364" s="183">
        <v>176.09</v>
      </c>
      <c r="D364" s="184">
        <v>176.09</v>
      </c>
      <c r="E364" s="185" t="s">
        <v>4568</v>
      </c>
      <c r="F364" s="186" t="s">
        <v>3063</v>
      </c>
      <c r="G364">
        <f>VLOOKUP(A364,РАСЧЕТ!$A$3:$AX$1360,50,0)</f>
        <v>63.455314780969076</v>
      </c>
      <c r="H364" s="193">
        <f t="shared" si="5"/>
        <v>-112.63468521903093</v>
      </c>
    </row>
    <row r="365" spans="1:8" ht="11.4" customHeight="1" x14ac:dyDescent="0.3">
      <c r="A365" s="181" t="s">
        <v>935</v>
      </c>
      <c r="B365" s="182" t="s">
        <v>936</v>
      </c>
      <c r="C365" s="183">
        <v>141.72999999999999</v>
      </c>
      <c r="D365" s="184">
        <v>141.72999999999999</v>
      </c>
      <c r="E365" s="185" t="s">
        <v>4568</v>
      </c>
      <c r="F365" s="186" t="s">
        <v>3064</v>
      </c>
      <c r="G365">
        <f>VLOOKUP(A365,РАСЧЕТ!$A$3:$AX$1360,50,0)</f>
        <v>51.073789945658035</v>
      </c>
      <c r="H365" s="193">
        <f t="shared" si="5"/>
        <v>-90.656210054341955</v>
      </c>
    </row>
    <row r="366" spans="1:8" ht="11.4" customHeight="1" x14ac:dyDescent="0.3">
      <c r="A366" s="181" t="s">
        <v>2163</v>
      </c>
      <c r="B366" s="182" t="s">
        <v>2164</v>
      </c>
      <c r="C366" s="183">
        <v>171.8</v>
      </c>
      <c r="D366" s="184">
        <v>171.8</v>
      </c>
      <c r="E366" s="185" t="s">
        <v>4568</v>
      </c>
      <c r="F366" s="186" t="s">
        <v>3065</v>
      </c>
      <c r="G366">
        <f>VLOOKUP(A366,РАСЧЕТ!$A$3:$AX$1360,50,0)</f>
        <v>61.907624176555196</v>
      </c>
      <c r="H366" s="193">
        <f t="shared" si="5"/>
        <v>-109.89237582344481</v>
      </c>
    </row>
    <row r="367" spans="1:8" ht="11.4" customHeight="1" x14ac:dyDescent="0.3">
      <c r="A367" s="181" t="s">
        <v>2027</v>
      </c>
      <c r="B367" s="182" t="s">
        <v>2028</v>
      </c>
      <c r="C367" s="183">
        <v>240.52</v>
      </c>
      <c r="D367" s="184">
        <v>240.52</v>
      </c>
      <c r="E367" s="185" t="s">
        <v>4568</v>
      </c>
      <c r="F367" s="186" t="s">
        <v>3066</v>
      </c>
      <c r="G367">
        <f>VLOOKUP(A367,РАСЧЕТ!$A$3:$AX$1360,50,0)</f>
        <v>86.67067384717727</v>
      </c>
      <c r="H367" s="193">
        <f t="shared" si="5"/>
        <v>-153.84932615282275</v>
      </c>
    </row>
    <row r="368" spans="1:8" ht="11.4" customHeight="1" x14ac:dyDescent="0.3">
      <c r="A368" s="181" t="s">
        <v>1998</v>
      </c>
      <c r="B368" s="182" t="s">
        <v>1999</v>
      </c>
      <c r="C368" s="183">
        <v>176.09</v>
      </c>
      <c r="D368" s="184">
        <v>176.09</v>
      </c>
      <c r="E368" s="185" t="s">
        <v>4568</v>
      </c>
      <c r="F368" s="186" t="s">
        <v>3067</v>
      </c>
      <c r="G368">
        <f>VLOOKUP(A368,РАСЧЕТ!$A$3:$AX$1360,50,0)</f>
        <v>63.455314780969076</v>
      </c>
      <c r="H368" s="193">
        <f t="shared" si="5"/>
        <v>-112.63468521903093</v>
      </c>
    </row>
    <row r="369" spans="1:8" ht="11.4" customHeight="1" x14ac:dyDescent="0.3">
      <c r="A369" s="181" t="s">
        <v>713</v>
      </c>
      <c r="B369" s="182" t="s">
        <v>714</v>
      </c>
      <c r="C369" s="183">
        <v>223.34</v>
      </c>
      <c r="D369" s="184">
        <v>223.34</v>
      </c>
      <c r="E369" s="185" t="s">
        <v>4568</v>
      </c>
      <c r="F369" s="186" t="s">
        <v>3068</v>
      </c>
      <c r="G369">
        <f>VLOOKUP(A369,РАСЧЕТ!$A$3:$AX$1360,50,0)</f>
        <v>80.479911429521749</v>
      </c>
      <c r="H369" s="193">
        <f t="shared" si="5"/>
        <v>-142.86008857047824</v>
      </c>
    </row>
    <row r="370" spans="1:8" ht="11.4" customHeight="1" x14ac:dyDescent="0.3">
      <c r="A370" s="181" t="s">
        <v>2148</v>
      </c>
      <c r="B370" s="182" t="s">
        <v>2149</v>
      </c>
      <c r="C370" s="183">
        <v>188.98</v>
      </c>
      <c r="D370" s="184">
        <v>188.98</v>
      </c>
      <c r="E370" s="185" t="s">
        <v>4568</v>
      </c>
      <c r="F370" s="186" t="s">
        <v>3069</v>
      </c>
      <c r="G370">
        <f>VLOOKUP(A370,РАСЧЕТ!$A$3:$AX$1360,50,0)</f>
        <v>68.098386594210723</v>
      </c>
      <c r="H370" s="193">
        <f t="shared" si="5"/>
        <v>-120.88161340578927</v>
      </c>
    </row>
    <row r="371" spans="1:8" ht="11.4" customHeight="1" x14ac:dyDescent="0.3">
      <c r="A371" s="181" t="s">
        <v>815</v>
      </c>
      <c r="B371" s="182" t="s">
        <v>816</v>
      </c>
      <c r="C371" s="183">
        <v>180.39</v>
      </c>
      <c r="D371" s="184">
        <v>180.39</v>
      </c>
      <c r="E371" s="185" t="s">
        <v>4568</v>
      </c>
      <c r="F371" s="186" t="s">
        <v>3070</v>
      </c>
      <c r="G371">
        <f>VLOOKUP(A371,РАСЧЕТ!$A$3:$AX$1360,50,0)</f>
        <v>65.003005385382963</v>
      </c>
      <c r="H371" s="193">
        <f t="shared" si="5"/>
        <v>-115.38699461461702</v>
      </c>
    </row>
    <row r="372" spans="1:8" ht="11.4" customHeight="1" x14ac:dyDescent="0.3">
      <c r="A372" s="181" t="s">
        <v>2138</v>
      </c>
      <c r="B372" s="182" t="s">
        <v>2139</v>
      </c>
      <c r="C372" s="183">
        <v>180.39</v>
      </c>
      <c r="D372" s="184">
        <v>180.39</v>
      </c>
      <c r="E372" s="185" t="s">
        <v>4568</v>
      </c>
      <c r="F372" s="186" t="s">
        <v>2948</v>
      </c>
      <c r="G372">
        <f>VLOOKUP(A372,РАСЧЕТ!$A$3:$AX$1360,50,0)</f>
        <v>65.003005385382963</v>
      </c>
      <c r="H372" s="193">
        <f t="shared" si="5"/>
        <v>-115.38699461461702</v>
      </c>
    </row>
    <row r="373" spans="1:8" ht="11.4" customHeight="1" x14ac:dyDescent="0.3">
      <c r="A373" s="181" t="s">
        <v>916</v>
      </c>
      <c r="B373" s="182" t="s">
        <v>917</v>
      </c>
      <c r="C373" s="183">
        <v>184.68</v>
      </c>
      <c r="D373" s="184">
        <v>184.68</v>
      </c>
      <c r="E373" s="185" t="s">
        <v>4568</v>
      </c>
      <c r="F373" s="186" t="s">
        <v>3071</v>
      </c>
      <c r="G373">
        <f>VLOOKUP(A373,РАСЧЕТ!$A$3:$AX$1360,50,0)</f>
        <v>66.550695989796836</v>
      </c>
      <c r="H373" s="193">
        <f t="shared" si="5"/>
        <v>-118.12930401020317</v>
      </c>
    </row>
    <row r="374" spans="1:8" ht="11.4" customHeight="1" x14ac:dyDescent="0.3">
      <c r="A374" s="181" t="s">
        <v>3982</v>
      </c>
      <c r="B374" s="182" t="s">
        <v>789</v>
      </c>
      <c r="C374" s="183">
        <v>197.57</v>
      </c>
      <c r="D374" s="184">
        <v>197.57</v>
      </c>
      <c r="E374" s="185" t="s">
        <v>4568</v>
      </c>
      <c r="F374" s="186" t="s">
        <v>4533</v>
      </c>
      <c r="G374">
        <f>VLOOKUP(A374,РАСЧЕТ!$A$3:$AX$1360,50,0)</f>
        <v>71.193767803038469</v>
      </c>
      <c r="H374" s="193">
        <f t="shared" si="5"/>
        <v>-126.37623219696152</v>
      </c>
    </row>
    <row r="375" spans="1:8" ht="11.4" customHeight="1" x14ac:dyDescent="0.3">
      <c r="A375" s="181" t="s">
        <v>2165</v>
      </c>
      <c r="B375" s="182" t="s">
        <v>2166</v>
      </c>
      <c r="C375" s="183">
        <v>193.27</v>
      </c>
      <c r="D375" s="184">
        <v>193.27</v>
      </c>
      <c r="E375" s="185" t="s">
        <v>4568</v>
      </c>
      <c r="F375" s="186" t="s">
        <v>3073</v>
      </c>
      <c r="G375">
        <f>VLOOKUP(A375,РАСЧЕТ!$A$3:$AX$1360,50,0)</f>
        <v>69.646077198624596</v>
      </c>
      <c r="H375" s="193">
        <f t="shared" si="5"/>
        <v>-123.62392280137541</v>
      </c>
    </row>
    <row r="376" spans="1:8" ht="11.4" customHeight="1" x14ac:dyDescent="0.3">
      <c r="A376" s="181" t="s">
        <v>952</v>
      </c>
      <c r="B376" s="182" t="s">
        <v>953</v>
      </c>
      <c r="C376" s="183">
        <v>176.09</v>
      </c>
      <c r="D376" s="184">
        <v>176.09</v>
      </c>
      <c r="E376" s="185" t="s">
        <v>4568</v>
      </c>
      <c r="F376" s="186" t="s">
        <v>3074</v>
      </c>
      <c r="G376">
        <f>VLOOKUP(A376,РАСЧЕТ!$A$3:$AX$1360,50,0)</f>
        <v>63.455314780969076</v>
      </c>
      <c r="H376" s="193">
        <f t="shared" si="5"/>
        <v>-112.63468521903093</v>
      </c>
    </row>
    <row r="377" spans="1:8" ht="11.4" customHeight="1" x14ac:dyDescent="0.3">
      <c r="A377" s="181" t="s">
        <v>2595</v>
      </c>
      <c r="B377" s="182" t="s">
        <v>2150</v>
      </c>
      <c r="C377" s="183">
        <v>219.04</v>
      </c>
      <c r="D377" s="184">
        <v>219.04</v>
      </c>
      <c r="E377" s="185" t="s">
        <v>4568</v>
      </c>
      <c r="F377" s="186" t="s">
        <v>3872</v>
      </c>
      <c r="G377">
        <f>VLOOKUP(A377,РАСЧЕТ!$A$3:$AX$1360,50,0)</f>
        <v>78.932220825107862</v>
      </c>
      <c r="H377" s="193">
        <f t="shared" si="5"/>
        <v>-140.10777917489213</v>
      </c>
    </row>
    <row r="378" spans="1:8" ht="11.4" customHeight="1" x14ac:dyDescent="0.3">
      <c r="A378" s="181" t="s">
        <v>771</v>
      </c>
      <c r="B378" s="182" t="s">
        <v>772</v>
      </c>
      <c r="C378" s="183">
        <v>261.99</v>
      </c>
      <c r="D378" s="184">
        <v>261.99</v>
      </c>
      <c r="E378" s="185" t="s">
        <v>4568</v>
      </c>
      <c r="F378" s="186" t="s">
        <v>3075</v>
      </c>
      <c r="G378">
        <f>VLOOKUP(A378,РАСЧЕТ!$A$3:$AX$1360,50,0)</f>
        <v>94.409126869246663</v>
      </c>
      <c r="H378" s="193">
        <f t="shared" si="5"/>
        <v>-167.58087313075333</v>
      </c>
    </row>
    <row r="379" spans="1:8" ht="11.4" customHeight="1" x14ac:dyDescent="0.3">
      <c r="A379" s="181" t="s">
        <v>954</v>
      </c>
      <c r="B379" s="182" t="s">
        <v>955</v>
      </c>
      <c r="C379" s="183">
        <v>214.75</v>
      </c>
      <c r="D379" s="184">
        <v>214.75</v>
      </c>
      <c r="E379" s="185" t="s">
        <v>4568</v>
      </c>
      <c r="F379" s="186" t="s">
        <v>3076</v>
      </c>
      <c r="G379">
        <f>VLOOKUP(A379,РАСЧЕТ!$A$3:$AX$1360,50,0)</f>
        <v>77.384530220694003</v>
      </c>
      <c r="H379" s="193">
        <f t="shared" si="5"/>
        <v>-137.36546977930601</v>
      </c>
    </row>
    <row r="380" spans="1:8" ht="11.4" customHeight="1" x14ac:dyDescent="0.3">
      <c r="A380" s="181" t="s">
        <v>1527</v>
      </c>
      <c r="B380" s="182" t="s">
        <v>1528</v>
      </c>
      <c r="C380" s="183">
        <v>180.39</v>
      </c>
      <c r="D380" s="184">
        <v>180.39</v>
      </c>
      <c r="E380" s="185" t="s">
        <v>4568</v>
      </c>
      <c r="F380" s="186" t="s">
        <v>3077</v>
      </c>
      <c r="G380">
        <f>VLOOKUP(A380,РАСЧЕТ!$A$3:$AX$1360,50,0)</f>
        <v>65.003005385382963</v>
      </c>
      <c r="H380" s="193">
        <f t="shared" si="5"/>
        <v>-115.38699461461702</v>
      </c>
    </row>
    <row r="381" spans="1:8" ht="11.4" customHeight="1" x14ac:dyDescent="0.3">
      <c r="A381" s="181" t="s">
        <v>2608</v>
      </c>
      <c r="B381" s="182" t="s">
        <v>1424</v>
      </c>
      <c r="C381" s="183">
        <v>201.86</v>
      </c>
      <c r="D381" s="184">
        <v>201.86</v>
      </c>
      <c r="E381" s="185" t="s">
        <v>4568</v>
      </c>
      <c r="F381" s="186" t="s">
        <v>3873</v>
      </c>
      <c r="G381">
        <f>VLOOKUP(A381,РАСЧЕТ!$A$3:$AX$1360,50,0)</f>
        <v>72.741458407452356</v>
      </c>
      <c r="H381" s="193">
        <f t="shared" si="5"/>
        <v>-129.11854159254767</v>
      </c>
    </row>
    <row r="382" spans="1:8" ht="11.4" customHeight="1" x14ac:dyDescent="0.3">
      <c r="A382" s="181" t="s">
        <v>2351</v>
      </c>
      <c r="B382" s="182" t="s">
        <v>2352</v>
      </c>
      <c r="C382" s="183">
        <v>197.57</v>
      </c>
      <c r="D382" s="184">
        <v>197.57</v>
      </c>
      <c r="E382" s="185" t="s">
        <v>4568</v>
      </c>
      <c r="F382" s="186" t="s">
        <v>3078</v>
      </c>
      <c r="G382">
        <f>VLOOKUP(A382,РАСЧЕТ!$A$3:$AX$1360,50,0)</f>
        <v>71.193767803038469</v>
      </c>
      <c r="H382" s="193">
        <f t="shared" si="5"/>
        <v>-126.37623219696152</v>
      </c>
    </row>
    <row r="383" spans="1:8" ht="11.4" customHeight="1" x14ac:dyDescent="0.3">
      <c r="A383" s="181" t="s">
        <v>1531</v>
      </c>
      <c r="B383" s="182" t="s">
        <v>1532</v>
      </c>
      <c r="C383" s="183">
        <v>163.21</v>
      </c>
      <c r="D383" s="184">
        <v>163.21</v>
      </c>
      <c r="E383" s="185" t="s">
        <v>4568</v>
      </c>
      <c r="F383" s="186" t="s">
        <v>2949</v>
      </c>
      <c r="G383">
        <f>VLOOKUP(A383,РАСЧЕТ!$A$3:$AX$1360,50,0)</f>
        <v>58.812242967727428</v>
      </c>
      <c r="H383" s="193">
        <f t="shared" si="5"/>
        <v>-104.39775703227258</v>
      </c>
    </row>
    <row r="384" spans="1:8" ht="11.4" customHeight="1" x14ac:dyDescent="0.3">
      <c r="A384" s="181" t="s">
        <v>2612</v>
      </c>
      <c r="B384" s="182" t="s">
        <v>2412</v>
      </c>
      <c r="C384" s="183">
        <v>266.29000000000002</v>
      </c>
      <c r="D384" s="184">
        <v>266.29000000000002</v>
      </c>
      <c r="E384" s="185" t="s">
        <v>4568</v>
      </c>
      <c r="F384" s="186" t="s">
        <v>3869</v>
      </c>
      <c r="G384">
        <f>VLOOKUP(A384,РАСЧЕТ!$A$3:$AX$1360,50,0)</f>
        <v>95.956817473660564</v>
      </c>
      <c r="H384" s="193">
        <f t="shared" si="5"/>
        <v>-170.33318252633944</v>
      </c>
    </row>
    <row r="385" spans="1:8" ht="11.4" customHeight="1" x14ac:dyDescent="0.3">
      <c r="A385" s="181" t="s">
        <v>2000</v>
      </c>
      <c r="B385" s="182" t="s">
        <v>2001</v>
      </c>
      <c r="C385" s="183">
        <v>257.7</v>
      </c>
      <c r="D385" s="184">
        <v>257.7</v>
      </c>
      <c r="E385" s="185" t="s">
        <v>4568</v>
      </c>
      <c r="F385" s="186" t="s">
        <v>3079</v>
      </c>
      <c r="G385">
        <f>VLOOKUP(A385,РАСЧЕТ!$A$3:$AX$1360,50,0)</f>
        <v>92.861436264832776</v>
      </c>
      <c r="H385" s="193">
        <f t="shared" ref="H385:H448" si="6">G385-C385</f>
        <v>-164.83856373516721</v>
      </c>
    </row>
    <row r="386" spans="1:8" ht="11.4" customHeight="1" x14ac:dyDescent="0.3">
      <c r="A386" s="181" t="s">
        <v>859</v>
      </c>
      <c r="B386" s="182" t="s">
        <v>860</v>
      </c>
      <c r="C386" s="183">
        <v>270.58</v>
      </c>
      <c r="D386" s="184">
        <v>270.58</v>
      </c>
      <c r="E386" s="185" t="s">
        <v>4568</v>
      </c>
      <c r="F386" s="186" t="s">
        <v>3080</v>
      </c>
      <c r="G386">
        <f>VLOOKUP(A386,РАСЧЕТ!$A$3:$AX$1360,50,0)</f>
        <v>97.504508078074423</v>
      </c>
      <c r="H386" s="193">
        <f t="shared" si="6"/>
        <v>-173.07549192192556</v>
      </c>
    </row>
    <row r="387" spans="1:8" ht="11.4" customHeight="1" x14ac:dyDescent="0.3">
      <c r="A387" s="181" t="s">
        <v>1779</v>
      </c>
      <c r="B387" s="182" t="s">
        <v>1780</v>
      </c>
      <c r="C387" s="183">
        <v>206.16</v>
      </c>
      <c r="D387" s="184">
        <v>206.16</v>
      </c>
      <c r="E387" s="185" t="s">
        <v>4568</v>
      </c>
      <c r="F387" s="186" t="s">
        <v>3081</v>
      </c>
      <c r="G387">
        <f>VLOOKUP(A387,РАСЧЕТ!$A$3:$AX$1360,50,0)</f>
        <v>74.289149011866229</v>
      </c>
      <c r="H387" s="193">
        <f t="shared" si="6"/>
        <v>-131.87085098813378</v>
      </c>
    </row>
    <row r="388" spans="1:8" ht="11.4" customHeight="1" x14ac:dyDescent="0.3">
      <c r="A388" s="181" t="s">
        <v>2277</v>
      </c>
      <c r="B388" s="182" t="s">
        <v>2278</v>
      </c>
      <c r="C388" s="183">
        <v>184.68</v>
      </c>
      <c r="D388" s="184">
        <v>184.68</v>
      </c>
      <c r="E388" s="185" t="s">
        <v>4568</v>
      </c>
      <c r="F388" s="186" t="s">
        <v>3082</v>
      </c>
      <c r="G388">
        <f>VLOOKUP(A388,РАСЧЕТ!$A$3:$AX$1360,50,0)</f>
        <v>66.550695989796836</v>
      </c>
      <c r="H388" s="193">
        <f t="shared" si="6"/>
        <v>-118.12930401020317</v>
      </c>
    </row>
    <row r="389" spans="1:8" ht="11.4" customHeight="1" x14ac:dyDescent="0.3">
      <c r="A389" s="181" t="s">
        <v>2014</v>
      </c>
      <c r="B389" s="182" t="s">
        <v>2015</v>
      </c>
      <c r="C389" s="183">
        <v>154.62</v>
      </c>
      <c r="D389" s="184">
        <v>154.62</v>
      </c>
      <c r="E389" s="185" t="s">
        <v>4568</v>
      </c>
      <c r="F389" s="186" t="s">
        <v>3083</v>
      </c>
      <c r="G389">
        <f>VLOOKUP(A389,РАСЧЕТ!$A$3:$AX$1360,50,0)</f>
        <v>55.716861758899682</v>
      </c>
      <c r="H389" s="193">
        <f t="shared" si="6"/>
        <v>-98.903138241100322</v>
      </c>
    </row>
    <row r="390" spans="1:8" ht="11.4" customHeight="1" x14ac:dyDescent="0.3">
      <c r="A390" s="181" t="s">
        <v>1425</v>
      </c>
      <c r="B390" s="182" t="s">
        <v>1426</v>
      </c>
      <c r="C390" s="183">
        <v>184.68</v>
      </c>
      <c r="D390" s="184">
        <v>184.68</v>
      </c>
      <c r="E390" s="185" t="s">
        <v>4568</v>
      </c>
      <c r="F390" s="186" t="s">
        <v>3084</v>
      </c>
      <c r="G390">
        <f>VLOOKUP(A390,РАСЧЕТ!$A$3:$AX$1360,50,0)</f>
        <v>66.550695989796836</v>
      </c>
      <c r="H390" s="193">
        <f t="shared" si="6"/>
        <v>-118.12930401020317</v>
      </c>
    </row>
    <row r="391" spans="1:8" ht="11.4" customHeight="1" x14ac:dyDescent="0.3">
      <c r="A391" s="181" t="s">
        <v>2582</v>
      </c>
      <c r="B391" s="182" t="s">
        <v>1916</v>
      </c>
      <c r="C391" s="183">
        <v>197.57</v>
      </c>
      <c r="D391" s="184">
        <v>197.57</v>
      </c>
      <c r="E391" s="185" t="s">
        <v>4568</v>
      </c>
      <c r="F391" s="186" t="s">
        <v>3874</v>
      </c>
      <c r="G391">
        <f>VLOOKUP(A391,РАСЧЕТ!$A$3:$AX$1360,50,0)</f>
        <v>71.193767803038469</v>
      </c>
      <c r="H391" s="193">
        <f t="shared" si="6"/>
        <v>-126.37623219696152</v>
      </c>
    </row>
    <row r="392" spans="1:8" ht="11.4" customHeight="1" x14ac:dyDescent="0.3">
      <c r="A392" s="181" t="s">
        <v>821</v>
      </c>
      <c r="B392" s="182" t="s">
        <v>822</v>
      </c>
      <c r="C392" s="183">
        <v>71.239999999999995</v>
      </c>
      <c r="D392" s="184">
        <v>71.239999999999995</v>
      </c>
      <c r="E392" s="185" t="s">
        <v>4568</v>
      </c>
      <c r="F392" s="186" t="s">
        <v>3085</v>
      </c>
      <c r="G392">
        <f>VLOOKUP(A392,РАСЧЕТ!$A$3:$AX$1360,50,0)</f>
        <v>25.6703165766578</v>
      </c>
      <c r="H392" s="193">
        <f t="shared" si="6"/>
        <v>-45.569683423342198</v>
      </c>
    </row>
    <row r="393" spans="1:8" ht="11.4" customHeight="1" x14ac:dyDescent="0.3">
      <c r="A393" s="181" t="s">
        <v>3983</v>
      </c>
      <c r="B393" s="182" t="s">
        <v>822</v>
      </c>
      <c r="C393" s="183">
        <v>87.67</v>
      </c>
      <c r="D393" s="184">
        <v>87.67</v>
      </c>
      <c r="E393" s="185" t="s">
        <v>4575</v>
      </c>
      <c r="F393" s="186" t="s">
        <v>4576</v>
      </c>
      <c r="G393">
        <f>VLOOKUP(A393,РАСЧЕТ!$A$3:$AX$1360,50,0)</f>
        <v>31.594235786655755</v>
      </c>
      <c r="H393" s="193">
        <f t="shared" si="6"/>
        <v>-56.075764213344243</v>
      </c>
    </row>
    <row r="394" spans="1:8" ht="11.4" customHeight="1" x14ac:dyDescent="0.3">
      <c r="A394" s="181" t="s">
        <v>729</v>
      </c>
      <c r="B394" s="182" t="s">
        <v>730</v>
      </c>
      <c r="C394" s="183">
        <v>163.21</v>
      </c>
      <c r="D394" s="184">
        <v>163.21</v>
      </c>
      <c r="E394" s="185" t="s">
        <v>4568</v>
      </c>
      <c r="F394" s="186" t="s">
        <v>3086</v>
      </c>
      <c r="G394">
        <f>VLOOKUP(A394,РАСЧЕТ!$A$3:$AX$1360,50,0)</f>
        <v>58.812242967727428</v>
      </c>
      <c r="H394" s="193">
        <f t="shared" si="6"/>
        <v>-104.39775703227258</v>
      </c>
    </row>
    <row r="395" spans="1:8" ht="11.4" customHeight="1" x14ac:dyDescent="0.3">
      <c r="A395" s="181" t="s">
        <v>1361</v>
      </c>
      <c r="B395" s="182" t="s">
        <v>1362</v>
      </c>
      <c r="C395" s="183">
        <v>197.57</v>
      </c>
      <c r="D395" s="184">
        <v>197.57</v>
      </c>
      <c r="E395" s="185" t="s">
        <v>4568</v>
      </c>
      <c r="F395" s="186" t="s">
        <v>2950</v>
      </c>
      <c r="G395">
        <f>VLOOKUP(A395,РАСЧЕТ!$A$3:$AX$1360,50,0)</f>
        <v>71.193767803038469</v>
      </c>
      <c r="H395" s="193">
        <f t="shared" si="6"/>
        <v>-126.37623219696152</v>
      </c>
    </row>
    <row r="396" spans="1:8" ht="11.4" customHeight="1" x14ac:dyDescent="0.3">
      <c r="A396" s="181" t="s">
        <v>3984</v>
      </c>
      <c r="B396" s="182" t="s">
        <v>2283</v>
      </c>
      <c r="C396" s="183">
        <v>158.91</v>
      </c>
      <c r="D396" s="184">
        <v>158.91</v>
      </c>
      <c r="E396" s="185" t="s">
        <v>4568</v>
      </c>
      <c r="F396" s="186" t="s">
        <v>4534</v>
      </c>
      <c r="G396">
        <f>VLOOKUP(A396,РАСЧЕТ!$A$3:$AX$1360,50,0)</f>
        <v>57.264552363313555</v>
      </c>
      <c r="H396" s="193">
        <f t="shared" si="6"/>
        <v>-101.64544763668644</v>
      </c>
    </row>
    <row r="397" spans="1:8" ht="11.4" customHeight="1" x14ac:dyDescent="0.3">
      <c r="A397" s="181" t="s">
        <v>1949</v>
      </c>
      <c r="B397" s="182" t="s">
        <v>1950</v>
      </c>
      <c r="C397" s="183">
        <v>128.85</v>
      </c>
      <c r="D397" s="184">
        <v>128.85</v>
      </c>
      <c r="E397" s="185" t="s">
        <v>4568</v>
      </c>
      <c r="F397" s="186" t="s">
        <v>3087</v>
      </c>
      <c r="G397">
        <f>VLOOKUP(A397,РАСЧЕТ!$A$3:$AX$1360,50,0)</f>
        <v>46.430718132416388</v>
      </c>
      <c r="H397" s="193">
        <f t="shared" si="6"/>
        <v>-82.419281867583607</v>
      </c>
    </row>
    <row r="398" spans="1:8" ht="11.4" customHeight="1" x14ac:dyDescent="0.3">
      <c r="A398" s="181" t="s">
        <v>1806</v>
      </c>
      <c r="B398" s="182" t="s">
        <v>1807</v>
      </c>
      <c r="C398" s="183">
        <v>133.13999999999999</v>
      </c>
      <c r="D398" s="184">
        <v>133.13999999999999</v>
      </c>
      <c r="E398" s="185" t="s">
        <v>4568</v>
      </c>
      <c r="F398" s="186" t="s">
        <v>3088</v>
      </c>
      <c r="G398">
        <f>VLOOKUP(A398,РАСЧЕТ!$A$3:$AX$1360,50,0)</f>
        <v>47.978408736830282</v>
      </c>
      <c r="H398" s="193">
        <f t="shared" si="6"/>
        <v>-85.161591263169697</v>
      </c>
    </row>
    <row r="399" spans="1:8" ht="11.4" customHeight="1" x14ac:dyDescent="0.3">
      <c r="A399" s="181" t="s">
        <v>823</v>
      </c>
      <c r="B399" s="182" t="s">
        <v>824</v>
      </c>
      <c r="C399" s="183">
        <v>137.44</v>
      </c>
      <c r="D399" s="184">
        <v>137.44</v>
      </c>
      <c r="E399" s="185" t="s">
        <v>4568</v>
      </c>
      <c r="F399" s="186" t="s">
        <v>3089</v>
      </c>
      <c r="G399">
        <f>VLOOKUP(A399,РАСЧЕТ!$A$3:$AX$1360,50,0)</f>
        <v>49.526099341244155</v>
      </c>
      <c r="H399" s="193">
        <f t="shared" si="6"/>
        <v>-87.913900658755836</v>
      </c>
    </row>
    <row r="400" spans="1:8" ht="11.4" customHeight="1" x14ac:dyDescent="0.3">
      <c r="A400" s="181" t="s">
        <v>2321</v>
      </c>
      <c r="B400" s="182" t="s">
        <v>2322</v>
      </c>
      <c r="C400" s="183">
        <v>146.03</v>
      </c>
      <c r="D400" s="184">
        <v>146.03</v>
      </c>
      <c r="E400" s="185" t="s">
        <v>4568</v>
      </c>
      <c r="F400" s="186" t="s">
        <v>3090</v>
      </c>
      <c r="G400">
        <f>VLOOKUP(A400,РАСЧЕТ!$A$3:$AX$1360,50,0)</f>
        <v>52.621480550071915</v>
      </c>
      <c r="H400" s="193">
        <f t="shared" si="6"/>
        <v>-93.408519449928093</v>
      </c>
    </row>
    <row r="401" spans="1:8" ht="11.4" customHeight="1" x14ac:dyDescent="0.3">
      <c r="A401" s="181" t="s">
        <v>2182</v>
      </c>
      <c r="B401" s="182" t="s">
        <v>2183</v>
      </c>
      <c r="C401" s="183">
        <v>158.91</v>
      </c>
      <c r="D401" s="184">
        <v>158.91</v>
      </c>
      <c r="E401" s="185" t="s">
        <v>4568</v>
      </c>
      <c r="F401" s="186" t="s">
        <v>3091</v>
      </c>
      <c r="G401">
        <f>VLOOKUP(A401,РАСЧЕТ!$A$3:$AX$1360,50,0)</f>
        <v>57.264552363313555</v>
      </c>
      <c r="H401" s="193">
        <f t="shared" si="6"/>
        <v>-101.64544763668644</v>
      </c>
    </row>
    <row r="402" spans="1:8" ht="11.4" customHeight="1" x14ac:dyDescent="0.3">
      <c r="A402" s="181" t="s">
        <v>1925</v>
      </c>
      <c r="B402" s="182" t="s">
        <v>1926</v>
      </c>
      <c r="C402" s="183">
        <v>244.81</v>
      </c>
      <c r="D402" s="184">
        <v>244.81</v>
      </c>
      <c r="E402" s="185" t="s">
        <v>4568</v>
      </c>
      <c r="F402" s="186" t="s">
        <v>3092</v>
      </c>
      <c r="G402">
        <f>VLOOKUP(A402,РАСЧЕТ!$A$3:$AX$1360,50,0)</f>
        <v>88.218364451591157</v>
      </c>
      <c r="H402" s="193">
        <f t="shared" si="6"/>
        <v>-156.59163554840885</v>
      </c>
    </row>
    <row r="403" spans="1:8" ht="11.4" customHeight="1" x14ac:dyDescent="0.3">
      <c r="A403" s="181" t="s">
        <v>2016</v>
      </c>
      <c r="B403" s="182" t="s">
        <v>2017</v>
      </c>
      <c r="C403" s="183">
        <v>180.39</v>
      </c>
      <c r="D403" s="184">
        <v>180.39</v>
      </c>
      <c r="E403" s="185" t="s">
        <v>4568</v>
      </c>
      <c r="F403" s="186" t="s">
        <v>3093</v>
      </c>
      <c r="G403">
        <f>VLOOKUP(A403,РАСЧЕТ!$A$3:$AX$1360,50,0)</f>
        <v>65.003005385382963</v>
      </c>
      <c r="H403" s="193">
        <f t="shared" si="6"/>
        <v>-115.38699461461702</v>
      </c>
    </row>
    <row r="404" spans="1:8" ht="11.4" customHeight="1" x14ac:dyDescent="0.3">
      <c r="A404" s="181" t="s">
        <v>2416</v>
      </c>
      <c r="B404" s="182" t="s">
        <v>2417</v>
      </c>
      <c r="C404" s="183">
        <v>206.16</v>
      </c>
      <c r="D404" s="184">
        <v>206.16</v>
      </c>
      <c r="E404" s="185" t="s">
        <v>4568</v>
      </c>
      <c r="F404" s="186" t="s">
        <v>3094</v>
      </c>
      <c r="G404">
        <f>VLOOKUP(A404,РАСЧЕТ!$A$3:$AX$1360,50,0)</f>
        <v>74.289149011866229</v>
      </c>
      <c r="H404" s="193">
        <f t="shared" si="6"/>
        <v>-131.87085098813378</v>
      </c>
    </row>
    <row r="405" spans="1:8" ht="11.4" customHeight="1" x14ac:dyDescent="0.3">
      <c r="A405" s="181" t="s">
        <v>2418</v>
      </c>
      <c r="B405" s="182" t="s">
        <v>2419</v>
      </c>
      <c r="C405" s="183">
        <v>223.34</v>
      </c>
      <c r="D405" s="184">
        <v>223.34</v>
      </c>
      <c r="E405" s="185" t="s">
        <v>4568</v>
      </c>
      <c r="F405" s="186" t="s">
        <v>3095</v>
      </c>
      <c r="G405">
        <f>VLOOKUP(A405,РАСЧЕТ!$A$3:$AX$1360,50,0)</f>
        <v>80.479911429521749</v>
      </c>
      <c r="H405" s="193">
        <f t="shared" si="6"/>
        <v>-142.86008857047824</v>
      </c>
    </row>
    <row r="406" spans="1:8" ht="11.4" customHeight="1" x14ac:dyDescent="0.3">
      <c r="A406" s="181" t="s">
        <v>2144</v>
      </c>
      <c r="B406" s="182" t="s">
        <v>2145</v>
      </c>
      <c r="C406" s="183">
        <v>154.62</v>
      </c>
      <c r="D406" s="184">
        <v>154.62</v>
      </c>
      <c r="E406" s="185" t="s">
        <v>4568</v>
      </c>
      <c r="F406" s="186" t="s">
        <v>2951</v>
      </c>
      <c r="G406">
        <f>VLOOKUP(A406,РАСЧЕТ!$A$3:$AX$1360,50,0)</f>
        <v>55.716861758899682</v>
      </c>
      <c r="H406" s="193">
        <f t="shared" si="6"/>
        <v>-98.903138241100322</v>
      </c>
    </row>
    <row r="407" spans="1:8" ht="11.4" customHeight="1" x14ac:dyDescent="0.3">
      <c r="A407" s="181" t="s">
        <v>1762</v>
      </c>
      <c r="B407" s="182" t="s">
        <v>1763</v>
      </c>
      <c r="C407" s="183">
        <v>171.8</v>
      </c>
      <c r="D407" s="184">
        <v>171.8</v>
      </c>
      <c r="E407" s="185" t="s">
        <v>4568</v>
      </c>
      <c r="F407" s="186" t="s">
        <v>3096</v>
      </c>
      <c r="G407">
        <f>VLOOKUP(A407,РАСЧЕТ!$A$3:$AX$1360,50,0)</f>
        <v>61.907624176555196</v>
      </c>
      <c r="H407" s="193">
        <f t="shared" si="6"/>
        <v>-109.89237582344481</v>
      </c>
    </row>
    <row r="408" spans="1:8" ht="11.4" customHeight="1" x14ac:dyDescent="0.3">
      <c r="A408" s="181" t="s">
        <v>2088</v>
      </c>
      <c r="B408" s="182" t="s">
        <v>2089</v>
      </c>
      <c r="C408" s="183">
        <v>176.09</v>
      </c>
      <c r="D408" s="184">
        <v>176.09</v>
      </c>
      <c r="E408" s="185" t="s">
        <v>4568</v>
      </c>
      <c r="F408" s="186" t="s">
        <v>3097</v>
      </c>
      <c r="G408">
        <f>VLOOKUP(A408,РАСЧЕТ!$A$3:$AX$1360,50,0)</f>
        <v>63.455314780969076</v>
      </c>
      <c r="H408" s="193">
        <f t="shared" si="6"/>
        <v>-112.63468521903093</v>
      </c>
    </row>
    <row r="409" spans="1:8" ht="11.4" customHeight="1" x14ac:dyDescent="0.3">
      <c r="A409" s="181" t="s">
        <v>2387</v>
      </c>
      <c r="B409" s="182" t="s">
        <v>2388</v>
      </c>
      <c r="C409" s="183">
        <v>227.63</v>
      </c>
      <c r="D409" s="184">
        <v>227.63</v>
      </c>
      <c r="E409" s="185" t="s">
        <v>4568</v>
      </c>
      <c r="F409" s="186" t="s">
        <v>2952</v>
      </c>
      <c r="G409">
        <f>VLOOKUP(A409,РАСЧЕТ!$A$3:$AX$1360,50,0)</f>
        <v>82.027602033935636</v>
      </c>
      <c r="H409" s="193">
        <f t="shared" si="6"/>
        <v>-145.60239796606436</v>
      </c>
    </row>
    <row r="410" spans="1:8" ht="11.4" customHeight="1" x14ac:dyDescent="0.3">
      <c r="A410" s="181" t="s">
        <v>2193</v>
      </c>
      <c r="B410" s="182" t="s">
        <v>2194</v>
      </c>
      <c r="C410" s="183">
        <v>158.91</v>
      </c>
      <c r="D410" s="184">
        <v>158.91</v>
      </c>
      <c r="E410" s="185" t="s">
        <v>4568</v>
      </c>
      <c r="F410" s="186" t="s">
        <v>2936</v>
      </c>
      <c r="G410">
        <f>VLOOKUP(A410,РАСЧЕТ!$A$3:$AX$1360,50,0)</f>
        <v>57.264552363313555</v>
      </c>
      <c r="H410" s="193">
        <f t="shared" si="6"/>
        <v>-101.64544763668644</v>
      </c>
    </row>
    <row r="411" spans="1:8" ht="11.4" customHeight="1" x14ac:dyDescent="0.3">
      <c r="A411" s="181" t="s">
        <v>2169</v>
      </c>
      <c r="B411" s="182" t="s">
        <v>2170</v>
      </c>
      <c r="C411" s="183">
        <v>253.4</v>
      </c>
      <c r="D411" s="184">
        <v>253.4</v>
      </c>
      <c r="E411" s="185" t="s">
        <v>4568</v>
      </c>
      <c r="F411" s="186" t="s">
        <v>2953</v>
      </c>
      <c r="G411">
        <f>VLOOKUP(A411,РАСЧЕТ!$A$3:$AX$1360,50,0)</f>
        <v>91.313745660418917</v>
      </c>
      <c r="H411" s="193">
        <f t="shared" si="6"/>
        <v>-162.0862543395811</v>
      </c>
    </row>
    <row r="412" spans="1:8" ht="11.4" customHeight="1" x14ac:dyDescent="0.3">
      <c r="A412" s="181" t="s">
        <v>2071</v>
      </c>
      <c r="B412" s="182" t="s">
        <v>2072</v>
      </c>
      <c r="C412" s="183">
        <v>249.11</v>
      </c>
      <c r="D412" s="184">
        <v>249.11</v>
      </c>
      <c r="E412" s="185" t="s">
        <v>4568</v>
      </c>
      <c r="F412" s="186" t="s">
        <v>2954</v>
      </c>
      <c r="G412">
        <f>VLOOKUP(A412,РАСЧЕТ!$A$3:$AX$1360,50,0)</f>
        <v>89.76605505600503</v>
      </c>
      <c r="H412" s="193">
        <f t="shared" si="6"/>
        <v>-159.34394494399498</v>
      </c>
    </row>
    <row r="413" spans="1:8" ht="11.4" customHeight="1" x14ac:dyDescent="0.3">
      <c r="A413" s="181" t="s">
        <v>2335</v>
      </c>
      <c r="B413" s="182" t="s">
        <v>2336</v>
      </c>
      <c r="C413" s="183">
        <v>261.99</v>
      </c>
      <c r="D413" s="184">
        <v>261.99</v>
      </c>
      <c r="E413" s="185" t="s">
        <v>4568</v>
      </c>
      <c r="F413" s="186" t="s">
        <v>2955</v>
      </c>
      <c r="G413">
        <f>VLOOKUP(A413,РАСЧЕТ!$A$3:$AX$1360,50,0)</f>
        <v>94.409126869246663</v>
      </c>
      <c r="H413" s="193">
        <f t="shared" si="6"/>
        <v>-167.58087313075333</v>
      </c>
    </row>
    <row r="414" spans="1:8" ht="11.4" customHeight="1" x14ac:dyDescent="0.3">
      <c r="A414" s="181" t="s">
        <v>1955</v>
      </c>
      <c r="B414" s="182" t="s">
        <v>1956</v>
      </c>
      <c r="C414" s="183">
        <v>270.58</v>
      </c>
      <c r="D414" s="184">
        <v>270.58</v>
      </c>
      <c r="E414" s="185" t="s">
        <v>4568</v>
      </c>
      <c r="F414" s="186" t="s">
        <v>2956</v>
      </c>
      <c r="G414">
        <f>VLOOKUP(A414,РАСЧЕТ!$A$3:$AX$1360,50,0)</f>
        <v>97.504508078074423</v>
      </c>
      <c r="H414" s="193">
        <f t="shared" si="6"/>
        <v>-173.07549192192556</v>
      </c>
    </row>
    <row r="415" spans="1:8" ht="11.4" customHeight="1" x14ac:dyDescent="0.3">
      <c r="A415" s="181" t="s">
        <v>1684</v>
      </c>
      <c r="B415" s="182" t="s">
        <v>1685</v>
      </c>
      <c r="C415" s="183">
        <v>146.03</v>
      </c>
      <c r="D415" s="184">
        <v>146.03</v>
      </c>
      <c r="E415" s="185" t="s">
        <v>4568</v>
      </c>
      <c r="F415" s="186" t="s">
        <v>2957</v>
      </c>
      <c r="G415">
        <f>VLOOKUP(A415,РАСЧЕТ!$A$3:$AX$1360,50,0)</f>
        <v>52.621480550071915</v>
      </c>
      <c r="H415" s="193">
        <f t="shared" si="6"/>
        <v>-93.408519449928093</v>
      </c>
    </row>
    <row r="416" spans="1:8" ht="11.4" customHeight="1" x14ac:dyDescent="0.3">
      <c r="A416" s="181" t="s">
        <v>867</v>
      </c>
      <c r="B416" s="182" t="s">
        <v>868</v>
      </c>
      <c r="C416" s="183">
        <v>214.75</v>
      </c>
      <c r="D416" s="184">
        <v>214.75</v>
      </c>
      <c r="E416" s="185" t="s">
        <v>4568</v>
      </c>
      <c r="F416" s="186" t="s">
        <v>2958</v>
      </c>
      <c r="G416">
        <f>VLOOKUP(A416,РАСЧЕТ!$A$3:$AX$1360,50,0)</f>
        <v>77.384530220694003</v>
      </c>
      <c r="H416" s="193">
        <f t="shared" si="6"/>
        <v>-137.36546977930601</v>
      </c>
    </row>
    <row r="417" spans="1:8" ht="11.4" customHeight="1" x14ac:dyDescent="0.3">
      <c r="A417" s="181" t="s">
        <v>2359</v>
      </c>
      <c r="B417" s="182" t="s">
        <v>2360</v>
      </c>
      <c r="C417" s="183">
        <v>193.27</v>
      </c>
      <c r="D417" s="184">
        <v>193.27</v>
      </c>
      <c r="E417" s="185" t="s">
        <v>4568</v>
      </c>
      <c r="F417" s="186" t="s">
        <v>2959</v>
      </c>
      <c r="G417">
        <f>VLOOKUP(A417,РАСЧЕТ!$A$3:$AX$1360,50,0)</f>
        <v>69.646077198624596</v>
      </c>
      <c r="H417" s="193">
        <f t="shared" si="6"/>
        <v>-123.62392280137541</v>
      </c>
    </row>
    <row r="418" spans="1:8" ht="11.4" customHeight="1" x14ac:dyDescent="0.3">
      <c r="A418" s="181" t="s">
        <v>1692</v>
      </c>
      <c r="B418" s="182" t="s">
        <v>1693</v>
      </c>
      <c r="C418" s="183">
        <v>163.21</v>
      </c>
      <c r="D418" s="184">
        <v>163.21</v>
      </c>
      <c r="E418" s="185" t="s">
        <v>4568</v>
      </c>
      <c r="F418" s="186" t="s">
        <v>2960</v>
      </c>
      <c r="G418">
        <f>VLOOKUP(A418,РАСЧЕТ!$A$3:$AX$1360,50,0)</f>
        <v>58.812242967727428</v>
      </c>
      <c r="H418" s="193">
        <f t="shared" si="6"/>
        <v>-104.39775703227258</v>
      </c>
    </row>
    <row r="419" spans="1:8" ht="11.4" customHeight="1" x14ac:dyDescent="0.3">
      <c r="A419" s="181" t="s">
        <v>2002</v>
      </c>
      <c r="B419" s="182" t="s">
        <v>2003</v>
      </c>
      <c r="C419" s="183">
        <v>163.21</v>
      </c>
      <c r="D419" s="184">
        <v>163.21</v>
      </c>
      <c r="E419" s="185" t="s">
        <v>4568</v>
      </c>
      <c r="F419" s="186" t="s">
        <v>2961</v>
      </c>
      <c r="G419">
        <f>VLOOKUP(A419,РАСЧЕТ!$A$3:$AX$1360,50,0)</f>
        <v>58.812242967727428</v>
      </c>
      <c r="H419" s="193">
        <f t="shared" si="6"/>
        <v>-104.39775703227258</v>
      </c>
    </row>
    <row r="420" spans="1:8" ht="11.4" customHeight="1" x14ac:dyDescent="0.3">
      <c r="A420" s="181" t="s">
        <v>839</v>
      </c>
      <c r="B420" s="182" t="s">
        <v>840</v>
      </c>
      <c r="C420" s="183">
        <v>244.81</v>
      </c>
      <c r="D420" s="184">
        <v>244.81</v>
      </c>
      <c r="E420" s="185" t="s">
        <v>4568</v>
      </c>
      <c r="F420" s="186" t="s">
        <v>2962</v>
      </c>
      <c r="G420">
        <f>VLOOKUP(A420,РАСЧЕТ!$A$3:$AX$1360,50,0)</f>
        <v>88.218364451591157</v>
      </c>
      <c r="H420" s="193">
        <f t="shared" si="6"/>
        <v>-156.59163554840885</v>
      </c>
    </row>
    <row r="421" spans="1:8" ht="11.4" customHeight="1" x14ac:dyDescent="0.3">
      <c r="A421" s="181" t="s">
        <v>2040</v>
      </c>
      <c r="B421" s="182" t="s">
        <v>2041</v>
      </c>
      <c r="C421" s="183">
        <v>158.91</v>
      </c>
      <c r="D421" s="184">
        <v>158.91</v>
      </c>
      <c r="E421" s="185" t="s">
        <v>4568</v>
      </c>
      <c r="F421" s="186" t="s">
        <v>2937</v>
      </c>
      <c r="G421">
        <f>VLOOKUP(A421,РАСЧЕТ!$A$3:$AX$1360,50,0)</f>
        <v>57.264552363313555</v>
      </c>
      <c r="H421" s="193">
        <f t="shared" si="6"/>
        <v>-101.64544763668644</v>
      </c>
    </row>
    <row r="422" spans="1:8" ht="11.4" customHeight="1" x14ac:dyDescent="0.3">
      <c r="A422" s="181" t="s">
        <v>964</v>
      </c>
      <c r="B422" s="182" t="s">
        <v>965</v>
      </c>
      <c r="C422" s="183">
        <v>154.62</v>
      </c>
      <c r="D422" s="184">
        <v>154.62</v>
      </c>
      <c r="E422" s="185" t="s">
        <v>4568</v>
      </c>
      <c r="F422" s="186" t="s">
        <v>2963</v>
      </c>
      <c r="G422">
        <f>VLOOKUP(A422,РАСЧЕТ!$A$3:$AX$1360,50,0)</f>
        <v>55.716861758899682</v>
      </c>
      <c r="H422" s="193">
        <f t="shared" si="6"/>
        <v>-98.903138241100322</v>
      </c>
    </row>
    <row r="423" spans="1:8" ht="11.4" customHeight="1" x14ac:dyDescent="0.3">
      <c r="A423" s="181" t="s">
        <v>745</v>
      </c>
      <c r="B423" s="182" t="s">
        <v>746</v>
      </c>
      <c r="C423" s="183">
        <v>253.4</v>
      </c>
      <c r="D423" s="184">
        <v>253.4</v>
      </c>
      <c r="E423" s="185" t="s">
        <v>4568</v>
      </c>
      <c r="F423" s="186" t="s">
        <v>2964</v>
      </c>
      <c r="G423">
        <f>VLOOKUP(A423,РАСЧЕТ!$A$3:$AX$1360,50,0)</f>
        <v>91.313745660418917</v>
      </c>
      <c r="H423" s="193">
        <f t="shared" si="6"/>
        <v>-162.0862543395811</v>
      </c>
    </row>
    <row r="424" spans="1:8" ht="11.4" customHeight="1" x14ac:dyDescent="0.3">
      <c r="A424" s="181" t="s">
        <v>2291</v>
      </c>
      <c r="B424" s="182" t="s">
        <v>966</v>
      </c>
      <c r="C424" s="183">
        <v>219.04</v>
      </c>
      <c r="D424" s="184">
        <v>219.04</v>
      </c>
      <c r="E424" s="185" t="s">
        <v>4568</v>
      </c>
      <c r="F424" s="186" t="s">
        <v>2965</v>
      </c>
      <c r="G424">
        <f>VLOOKUP(A424,РАСЧЕТ!$A$3:$AX$1360,50,0)</f>
        <v>78.932220825107862</v>
      </c>
      <c r="H424" s="193">
        <f t="shared" si="6"/>
        <v>-140.10777917489213</v>
      </c>
    </row>
    <row r="425" spans="1:8" ht="11.4" customHeight="1" x14ac:dyDescent="0.3">
      <c r="A425" s="181" t="s">
        <v>1256</v>
      </c>
      <c r="B425" s="182" t="s">
        <v>1257</v>
      </c>
      <c r="C425" s="183">
        <v>274.88</v>
      </c>
      <c r="D425" s="184">
        <v>274.88</v>
      </c>
      <c r="E425" s="185" t="s">
        <v>4568</v>
      </c>
      <c r="F425" s="186" t="s">
        <v>2966</v>
      </c>
      <c r="G425">
        <f>VLOOKUP(A425,РАСЧЕТ!$A$3:$AX$1360,50,0)</f>
        <v>99.05219868248831</v>
      </c>
      <c r="H425" s="193">
        <f t="shared" si="6"/>
        <v>-175.82780131751167</v>
      </c>
    </row>
    <row r="426" spans="1:8" ht="11.4" customHeight="1" x14ac:dyDescent="0.3">
      <c r="A426" s="181" t="s">
        <v>1808</v>
      </c>
      <c r="B426" s="182" t="s">
        <v>1809</v>
      </c>
      <c r="C426" s="183">
        <v>128.85</v>
      </c>
      <c r="D426" s="184">
        <v>128.85</v>
      </c>
      <c r="E426" s="185" t="s">
        <v>4568</v>
      </c>
      <c r="F426" s="186" t="s">
        <v>2967</v>
      </c>
      <c r="G426">
        <f>VLOOKUP(A426,РАСЧЕТ!$A$3:$AX$1360,50,0)</f>
        <v>46.430718132416388</v>
      </c>
      <c r="H426" s="193">
        <f t="shared" si="6"/>
        <v>-82.419281867583607</v>
      </c>
    </row>
    <row r="427" spans="1:8" ht="11.4" customHeight="1" x14ac:dyDescent="0.3">
      <c r="A427" s="181" t="s">
        <v>2029</v>
      </c>
      <c r="B427" s="182" t="s">
        <v>2030</v>
      </c>
      <c r="C427" s="183">
        <v>128.85</v>
      </c>
      <c r="D427" s="184">
        <v>128.85</v>
      </c>
      <c r="E427" s="185" t="s">
        <v>4568</v>
      </c>
      <c r="F427" s="186" t="s">
        <v>2968</v>
      </c>
      <c r="G427">
        <f>VLOOKUP(A427,РАСЧЕТ!$A$3:$AX$1360,50,0)</f>
        <v>46.430718132416388</v>
      </c>
      <c r="H427" s="193">
        <f t="shared" si="6"/>
        <v>-82.419281867583607</v>
      </c>
    </row>
    <row r="428" spans="1:8" ht="11.4" customHeight="1" x14ac:dyDescent="0.3">
      <c r="A428" s="181" t="s">
        <v>780</v>
      </c>
      <c r="B428" s="182" t="s">
        <v>781</v>
      </c>
      <c r="C428" s="183">
        <v>197.57</v>
      </c>
      <c r="D428" s="184">
        <v>197.57</v>
      </c>
      <c r="E428" s="185" t="s">
        <v>4568</v>
      </c>
      <c r="F428" s="186" t="s">
        <v>2969</v>
      </c>
      <c r="G428">
        <f>VLOOKUP(A428,РАСЧЕТ!$A$3:$AX$1360,50,0)</f>
        <v>71.193767803038469</v>
      </c>
      <c r="H428" s="193">
        <f t="shared" si="6"/>
        <v>-126.37623219696152</v>
      </c>
    </row>
    <row r="429" spans="1:8" ht="11.4" customHeight="1" x14ac:dyDescent="0.3">
      <c r="A429" s="181" t="s">
        <v>1991</v>
      </c>
      <c r="B429" s="182" t="s">
        <v>1992</v>
      </c>
      <c r="C429" s="183">
        <v>197.57</v>
      </c>
      <c r="D429" s="184">
        <v>197.57</v>
      </c>
      <c r="E429" s="185" t="s">
        <v>4568</v>
      </c>
      <c r="F429" s="186" t="s">
        <v>2970</v>
      </c>
      <c r="G429">
        <f>VLOOKUP(A429,РАСЧЕТ!$A$3:$AX$1360,50,0)</f>
        <v>71.193767803038469</v>
      </c>
      <c r="H429" s="193">
        <f t="shared" si="6"/>
        <v>-126.37623219696152</v>
      </c>
    </row>
    <row r="430" spans="1:8" ht="11.4" customHeight="1" x14ac:dyDescent="0.3">
      <c r="A430" s="181" t="s">
        <v>2613</v>
      </c>
      <c r="B430" s="182" t="s">
        <v>2420</v>
      </c>
      <c r="C430" s="183">
        <v>223.34</v>
      </c>
      <c r="D430" s="184">
        <v>223.34</v>
      </c>
      <c r="E430" s="185" t="s">
        <v>4568</v>
      </c>
      <c r="F430" s="186" t="s">
        <v>3871</v>
      </c>
      <c r="G430">
        <f>VLOOKUP(A430,РАСЧЕТ!$A$3:$AX$1360,50,0)</f>
        <v>80.479911429521749</v>
      </c>
      <c r="H430" s="193">
        <f t="shared" si="6"/>
        <v>-142.86008857047824</v>
      </c>
    </row>
    <row r="431" spans="1:8" ht="11.4" customHeight="1" x14ac:dyDescent="0.3">
      <c r="A431" s="181" t="s">
        <v>2379</v>
      </c>
      <c r="B431" s="182" t="s">
        <v>2380</v>
      </c>
      <c r="C431" s="183">
        <v>206.16</v>
      </c>
      <c r="D431" s="184">
        <v>206.16</v>
      </c>
      <c r="E431" s="185" t="s">
        <v>4568</v>
      </c>
      <c r="F431" s="186" t="s">
        <v>2971</v>
      </c>
      <c r="G431">
        <f>VLOOKUP(A431,РАСЧЕТ!$A$3:$AX$1360,50,0)</f>
        <v>74.289149011866229</v>
      </c>
      <c r="H431" s="193">
        <f t="shared" si="6"/>
        <v>-131.87085098813378</v>
      </c>
    </row>
    <row r="432" spans="1:8" ht="11.4" customHeight="1" x14ac:dyDescent="0.3">
      <c r="A432" s="181" t="s">
        <v>2246</v>
      </c>
      <c r="B432" s="182" t="s">
        <v>2247</v>
      </c>
      <c r="C432" s="183">
        <v>257.7</v>
      </c>
      <c r="D432" s="184">
        <v>257.7</v>
      </c>
      <c r="E432" s="185" t="s">
        <v>4568</v>
      </c>
      <c r="F432" s="186" t="s">
        <v>2938</v>
      </c>
      <c r="G432">
        <f>VLOOKUP(A432,РАСЧЕТ!$A$3:$AX$1360,50,0)</f>
        <v>92.861436264832776</v>
      </c>
      <c r="H432" s="193">
        <f t="shared" si="6"/>
        <v>-164.83856373516721</v>
      </c>
    </row>
    <row r="433" spans="1:8" ht="11.4" customHeight="1" x14ac:dyDescent="0.3">
      <c r="A433" s="181" t="s">
        <v>747</v>
      </c>
      <c r="B433" s="182" t="s">
        <v>748</v>
      </c>
      <c r="C433" s="183">
        <v>223.34</v>
      </c>
      <c r="D433" s="184">
        <v>223.34</v>
      </c>
      <c r="E433" s="185" t="s">
        <v>4568</v>
      </c>
      <c r="F433" s="186" t="s">
        <v>2972</v>
      </c>
      <c r="G433">
        <f>VLOOKUP(A433,РАСЧЕТ!$A$3:$AX$1360,50,0)</f>
        <v>80.479911429521749</v>
      </c>
      <c r="H433" s="193">
        <f t="shared" si="6"/>
        <v>-142.86008857047824</v>
      </c>
    </row>
    <row r="434" spans="1:8" ht="11.4" customHeight="1" x14ac:dyDescent="0.3">
      <c r="A434" s="181" t="s">
        <v>1844</v>
      </c>
      <c r="B434" s="182" t="s">
        <v>1845</v>
      </c>
      <c r="C434" s="183">
        <v>236.22</v>
      </c>
      <c r="D434" s="184">
        <v>236.22</v>
      </c>
      <c r="E434" s="185" t="s">
        <v>4568</v>
      </c>
      <c r="F434" s="186" t="s">
        <v>2973</v>
      </c>
      <c r="G434">
        <f>VLOOKUP(A434,РАСЧЕТ!$A$3:$AX$1360,50,0)</f>
        <v>85.122983242763397</v>
      </c>
      <c r="H434" s="193">
        <f t="shared" si="6"/>
        <v>-151.09701675723659</v>
      </c>
    </row>
    <row r="435" spans="1:8" ht="11.4" customHeight="1" x14ac:dyDescent="0.3">
      <c r="A435" s="181" t="s">
        <v>754</v>
      </c>
      <c r="B435" s="182" t="s">
        <v>755</v>
      </c>
      <c r="C435" s="183">
        <v>180.39</v>
      </c>
      <c r="D435" s="184">
        <v>180.39</v>
      </c>
      <c r="E435" s="185" t="s">
        <v>4568</v>
      </c>
      <c r="F435" s="186" t="s">
        <v>2974</v>
      </c>
      <c r="G435">
        <f>VLOOKUP(A435,РАСЧЕТ!$A$3:$AX$1360,50,0)</f>
        <v>65.003005385382963</v>
      </c>
      <c r="H435" s="193">
        <f t="shared" si="6"/>
        <v>-115.38699461461702</v>
      </c>
    </row>
    <row r="436" spans="1:8" ht="11.4" customHeight="1" x14ac:dyDescent="0.3">
      <c r="A436" s="181" t="s">
        <v>2284</v>
      </c>
      <c r="B436" s="182" t="s">
        <v>2285</v>
      </c>
      <c r="C436" s="183">
        <v>180.39</v>
      </c>
      <c r="D436" s="184">
        <v>180.39</v>
      </c>
      <c r="E436" s="185" t="s">
        <v>4568</v>
      </c>
      <c r="F436" s="186" t="s">
        <v>2975</v>
      </c>
      <c r="G436">
        <f>VLOOKUP(A436,РАСЧЕТ!$A$3:$AX$1360,50,0)</f>
        <v>65.003005385382963</v>
      </c>
      <c r="H436" s="193">
        <f t="shared" si="6"/>
        <v>-115.38699461461702</v>
      </c>
    </row>
    <row r="437" spans="1:8" ht="11.4" customHeight="1" x14ac:dyDescent="0.3">
      <c r="A437" s="181" t="s">
        <v>1909</v>
      </c>
      <c r="B437" s="182" t="s">
        <v>1764</v>
      </c>
      <c r="C437" s="183">
        <v>231.93</v>
      </c>
      <c r="D437" s="184">
        <v>231.93</v>
      </c>
      <c r="E437" s="185" t="s">
        <v>4568</v>
      </c>
      <c r="F437" s="186" t="s">
        <v>2976</v>
      </c>
      <c r="G437">
        <f>VLOOKUP(A437,РАСЧЕТ!$A$3:$AX$1360,50,0)</f>
        <v>83.575292638349524</v>
      </c>
      <c r="H437" s="193">
        <f t="shared" si="6"/>
        <v>-148.35470736165047</v>
      </c>
    </row>
    <row r="438" spans="1:8" ht="11.4" customHeight="1" x14ac:dyDescent="0.3">
      <c r="A438" s="181" t="s">
        <v>2557</v>
      </c>
      <c r="B438" s="182" t="s">
        <v>2329</v>
      </c>
      <c r="C438" s="183">
        <v>193.27</v>
      </c>
      <c r="D438" s="184">
        <v>193.27</v>
      </c>
      <c r="E438" s="185" t="s">
        <v>4568</v>
      </c>
      <c r="F438" s="186" t="s">
        <v>2977</v>
      </c>
      <c r="G438">
        <f>VLOOKUP(A438,РАСЧЕТ!$A$3:$AX$1360,50,0)</f>
        <v>69.646077198624596</v>
      </c>
      <c r="H438" s="193">
        <f t="shared" si="6"/>
        <v>-123.62392280137541</v>
      </c>
    </row>
    <row r="439" spans="1:8" ht="11.4" customHeight="1" x14ac:dyDescent="0.3">
      <c r="A439" s="181" t="s">
        <v>1957</v>
      </c>
      <c r="B439" s="182" t="s">
        <v>1958</v>
      </c>
      <c r="C439" s="183">
        <v>270.58</v>
      </c>
      <c r="D439" s="184">
        <v>270.58</v>
      </c>
      <c r="E439" s="185" t="s">
        <v>4568</v>
      </c>
      <c r="F439" s="186" t="s">
        <v>2978</v>
      </c>
      <c r="G439">
        <f>VLOOKUP(A439,РАСЧЕТ!$A$3:$AX$1360,50,0)</f>
        <v>97.504508078074423</v>
      </c>
      <c r="H439" s="193">
        <f t="shared" si="6"/>
        <v>-173.07549192192556</v>
      </c>
    </row>
    <row r="440" spans="1:8" ht="11.4" customHeight="1" x14ac:dyDescent="0.3">
      <c r="A440" s="181" t="s">
        <v>2525</v>
      </c>
      <c r="B440" s="182" t="s">
        <v>2286</v>
      </c>
      <c r="C440" s="183">
        <v>146.03</v>
      </c>
      <c r="D440" s="184">
        <v>146.03</v>
      </c>
      <c r="E440" s="185" t="s">
        <v>4568</v>
      </c>
      <c r="F440" s="186" t="s">
        <v>2979</v>
      </c>
      <c r="G440">
        <f>VLOOKUP(A440,РАСЧЕТ!$A$3:$AX$1360,50,0)</f>
        <v>52.621480550071915</v>
      </c>
      <c r="H440" s="193">
        <f t="shared" si="6"/>
        <v>-93.408519449928093</v>
      </c>
    </row>
    <row r="441" spans="1:8" ht="11.4" customHeight="1" x14ac:dyDescent="0.3">
      <c r="A441" s="181" t="s">
        <v>2341</v>
      </c>
      <c r="B441" s="182" t="s">
        <v>2342</v>
      </c>
      <c r="C441" s="183">
        <v>184.68</v>
      </c>
      <c r="D441" s="184">
        <v>184.68</v>
      </c>
      <c r="E441" s="185" t="s">
        <v>4568</v>
      </c>
      <c r="F441" s="186" t="s">
        <v>2980</v>
      </c>
      <c r="G441">
        <f>VLOOKUP(A441,РАСЧЕТ!$A$3:$AX$1360,50,0)</f>
        <v>66.550695989796836</v>
      </c>
      <c r="H441" s="193">
        <f t="shared" si="6"/>
        <v>-118.12930401020317</v>
      </c>
    </row>
    <row r="442" spans="1:8" ht="11.4" customHeight="1" x14ac:dyDescent="0.3">
      <c r="A442" s="181" t="s">
        <v>1850</v>
      </c>
      <c r="B442" s="182" t="s">
        <v>1851</v>
      </c>
      <c r="C442" s="183">
        <v>219.04</v>
      </c>
      <c r="D442" s="184">
        <v>219.04</v>
      </c>
      <c r="E442" s="185" t="s">
        <v>4568</v>
      </c>
      <c r="F442" s="186" t="s">
        <v>2981</v>
      </c>
      <c r="G442">
        <f>VLOOKUP(A442,РАСЧЕТ!$A$3:$AX$1360,50,0)</f>
        <v>78.932220825107862</v>
      </c>
      <c r="H442" s="193">
        <f t="shared" si="6"/>
        <v>-140.10777917489213</v>
      </c>
    </row>
    <row r="443" spans="1:8" ht="11.4" customHeight="1" x14ac:dyDescent="0.3">
      <c r="A443" s="181" t="s">
        <v>2397</v>
      </c>
      <c r="B443" s="182" t="s">
        <v>2398</v>
      </c>
      <c r="C443" s="183">
        <v>283.47000000000003</v>
      </c>
      <c r="D443" s="184">
        <v>283.47000000000003</v>
      </c>
      <c r="E443" s="185" t="s">
        <v>4568</v>
      </c>
      <c r="F443" s="186" t="s">
        <v>2939</v>
      </c>
      <c r="G443">
        <f>VLOOKUP(A443,РАСЧЕТ!$A$3:$AX$1360,50,0)</f>
        <v>102.14757989131607</v>
      </c>
      <c r="H443" s="193">
        <f t="shared" si="6"/>
        <v>-181.32242010868396</v>
      </c>
    </row>
    <row r="444" spans="1:8" ht="11.4" customHeight="1" x14ac:dyDescent="0.3">
      <c r="A444" s="181" t="s">
        <v>750</v>
      </c>
      <c r="B444" s="182" t="s">
        <v>751</v>
      </c>
      <c r="C444" s="183">
        <v>158.91</v>
      </c>
      <c r="D444" s="184">
        <v>158.91</v>
      </c>
      <c r="E444" s="185" t="s">
        <v>4568</v>
      </c>
      <c r="F444" s="186" t="s">
        <v>2982</v>
      </c>
      <c r="G444">
        <f>VLOOKUP(A444,РАСЧЕТ!$A$3:$AX$1360,50,0)</f>
        <v>57.264552363313555</v>
      </c>
      <c r="H444" s="193">
        <f t="shared" si="6"/>
        <v>-101.64544763668644</v>
      </c>
    </row>
    <row r="445" spans="1:8" ht="11.4" customHeight="1" x14ac:dyDescent="0.3">
      <c r="A445" s="181" t="s">
        <v>827</v>
      </c>
      <c r="B445" s="182" t="s">
        <v>828</v>
      </c>
      <c r="C445" s="183">
        <v>184.68</v>
      </c>
      <c r="D445" s="184">
        <v>184.68</v>
      </c>
      <c r="E445" s="185" t="s">
        <v>4568</v>
      </c>
      <c r="F445" s="186" t="s">
        <v>2983</v>
      </c>
      <c r="G445">
        <f>VLOOKUP(A445,РАСЧЕТ!$A$3:$AX$1360,50,0)</f>
        <v>66.550695989796836</v>
      </c>
      <c r="H445" s="193">
        <f t="shared" si="6"/>
        <v>-118.12930401020317</v>
      </c>
    </row>
    <row r="446" spans="1:8" ht="11.4" customHeight="1" x14ac:dyDescent="0.3">
      <c r="A446" s="181" t="s">
        <v>2533</v>
      </c>
      <c r="B446" s="182" t="s">
        <v>908</v>
      </c>
      <c r="C446" s="183">
        <v>193.27</v>
      </c>
      <c r="D446" s="184">
        <v>193.27</v>
      </c>
      <c r="E446" s="185" t="s">
        <v>4568</v>
      </c>
      <c r="F446" s="186" t="s">
        <v>2984</v>
      </c>
      <c r="G446">
        <f>VLOOKUP(A446,РАСЧЕТ!$A$3:$AX$1360,50,0)</f>
        <v>69.646077198624596</v>
      </c>
      <c r="H446" s="193">
        <f t="shared" si="6"/>
        <v>-123.62392280137541</v>
      </c>
    </row>
    <row r="447" spans="1:8" ht="11.4" customHeight="1" x14ac:dyDescent="0.3">
      <c r="A447" s="181" t="s">
        <v>2184</v>
      </c>
      <c r="B447" s="182" t="s">
        <v>2185</v>
      </c>
      <c r="C447" s="183">
        <v>274.88</v>
      </c>
      <c r="D447" s="184">
        <v>274.88</v>
      </c>
      <c r="E447" s="185" t="s">
        <v>4568</v>
      </c>
      <c r="F447" s="186" t="s">
        <v>2985</v>
      </c>
      <c r="G447">
        <f>VLOOKUP(A447,РАСЧЕТ!$A$3:$AX$1360,50,0)</f>
        <v>99.05219868248831</v>
      </c>
      <c r="H447" s="193">
        <f t="shared" si="6"/>
        <v>-175.82780131751167</v>
      </c>
    </row>
    <row r="448" spans="1:8" ht="11.4" customHeight="1" x14ac:dyDescent="0.3">
      <c r="A448" s="181" t="s">
        <v>2330</v>
      </c>
      <c r="B448" s="182" t="s">
        <v>2331</v>
      </c>
      <c r="C448" s="183">
        <v>240.52</v>
      </c>
      <c r="D448" s="184">
        <v>240.52</v>
      </c>
      <c r="E448" s="185" t="s">
        <v>4568</v>
      </c>
      <c r="F448" s="186" t="s">
        <v>2986</v>
      </c>
      <c r="G448">
        <f>VLOOKUP(A448,РАСЧЕТ!$A$3:$AX$1360,50,0)</f>
        <v>86.67067384717727</v>
      </c>
      <c r="H448" s="193">
        <f t="shared" si="6"/>
        <v>-153.84932615282275</v>
      </c>
    </row>
    <row r="449" spans="1:8" ht="11.4" customHeight="1" x14ac:dyDescent="0.3">
      <c r="A449" s="181" t="s">
        <v>737</v>
      </c>
      <c r="B449" s="182" t="s">
        <v>738</v>
      </c>
      <c r="C449" s="183">
        <v>154.62</v>
      </c>
      <c r="D449" s="184">
        <v>154.62</v>
      </c>
      <c r="E449" s="185" t="s">
        <v>4568</v>
      </c>
      <c r="F449" s="186" t="s">
        <v>2987</v>
      </c>
      <c r="G449">
        <f>VLOOKUP(A449,РАСЧЕТ!$A$3:$AX$1360,50,0)</f>
        <v>55.716861758899682</v>
      </c>
      <c r="H449" s="193">
        <f t="shared" ref="H449:H512" si="7">G449-C449</f>
        <v>-98.903138241100322</v>
      </c>
    </row>
    <row r="450" spans="1:8" ht="11.4" customHeight="1" x14ac:dyDescent="0.3">
      <c r="A450" s="181" t="s">
        <v>869</v>
      </c>
      <c r="B450" s="182" t="s">
        <v>870</v>
      </c>
      <c r="C450" s="183">
        <v>206.16</v>
      </c>
      <c r="D450" s="184">
        <v>206.16</v>
      </c>
      <c r="E450" s="185" t="s">
        <v>4568</v>
      </c>
      <c r="F450" s="186" t="s">
        <v>2988</v>
      </c>
      <c r="G450">
        <f>VLOOKUP(A450,РАСЧЕТ!$A$3:$AX$1360,50,0)</f>
        <v>74.289149011866229</v>
      </c>
      <c r="H450" s="193">
        <f t="shared" si="7"/>
        <v>-131.87085098813378</v>
      </c>
    </row>
    <row r="451" spans="1:8" ht="11.4" customHeight="1" x14ac:dyDescent="0.3">
      <c r="A451" s="181" t="s">
        <v>1927</v>
      </c>
      <c r="B451" s="182" t="s">
        <v>1928</v>
      </c>
      <c r="C451" s="183">
        <v>193.27</v>
      </c>
      <c r="D451" s="184">
        <v>193.27</v>
      </c>
      <c r="E451" s="185" t="s">
        <v>4568</v>
      </c>
      <c r="F451" s="186" t="s">
        <v>2989</v>
      </c>
      <c r="G451">
        <f>VLOOKUP(A451,РАСЧЕТ!$A$3:$AX$1360,50,0)</f>
        <v>69.646077198624596</v>
      </c>
      <c r="H451" s="193">
        <f t="shared" si="7"/>
        <v>-123.62392280137541</v>
      </c>
    </row>
    <row r="452" spans="1:8" ht="11.4" customHeight="1" x14ac:dyDescent="0.3">
      <c r="A452" s="181" t="s">
        <v>1364</v>
      </c>
      <c r="B452" s="182" t="s">
        <v>1363</v>
      </c>
      <c r="C452" s="183">
        <v>158.91</v>
      </c>
      <c r="D452" s="184">
        <v>158.91</v>
      </c>
      <c r="E452" s="185" t="s">
        <v>4568</v>
      </c>
      <c r="F452" s="186" t="s">
        <v>2990</v>
      </c>
      <c r="G452">
        <f>VLOOKUP(A452,РАСЧЕТ!$A$3:$AX$1360,50,0)</f>
        <v>57.264552363313555</v>
      </c>
      <c r="H452" s="193">
        <f t="shared" si="7"/>
        <v>-101.64544763668644</v>
      </c>
    </row>
    <row r="453" spans="1:8" ht="11.4" customHeight="1" x14ac:dyDescent="0.3">
      <c r="A453" s="181" t="s">
        <v>2343</v>
      </c>
      <c r="B453" s="182" t="s">
        <v>2344</v>
      </c>
      <c r="C453" s="183">
        <v>236.22</v>
      </c>
      <c r="D453" s="184">
        <v>236.22</v>
      </c>
      <c r="E453" s="185" t="s">
        <v>4568</v>
      </c>
      <c r="F453" s="186" t="s">
        <v>2991</v>
      </c>
      <c r="G453">
        <f>VLOOKUP(A453,РАСЧЕТ!$A$3:$AX$1360,50,0)</f>
        <v>85.122983242763397</v>
      </c>
      <c r="H453" s="193">
        <f t="shared" si="7"/>
        <v>-151.09701675723659</v>
      </c>
    </row>
    <row r="454" spans="1:8" ht="11.4" customHeight="1" x14ac:dyDescent="0.3">
      <c r="A454" s="181" t="s">
        <v>843</v>
      </c>
      <c r="B454" s="182" t="s">
        <v>844</v>
      </c>
      <c r="C454" s="183">
        <v>283.47000000000003</v>
      </c>
      <c r="D454" s="184">
        <v>283.47000000000003</v>
      </c>
      <c r="E454" s="185" t="s">
        <v>4568</v>
      </c>
      <c r="F454" s="186" t="s">
        <v>2940</v>
      </c>
      <c r="G454">
        <f>VLOOKUP(A454,РАСЧЕТ!$A$3:$AX$1360,50,0)</f>
        <v>102.14757989131607</v>
      </c>
      <c r="H454" s="193">
        <f t="shared" si="7"/>
        <v>-181.32242010868396</v>
      </c>
    </row>
    <row r="455" spans="1:8" ht="11.4" customHeight="1" x14ac:dyDescent="0.3">
      <c r="A455" s="181" t="s">
        <v>1365</v>
      </c>
      <c r="B455" s="182" t="s">
        <v>1366</v>
      </c>
      <c r="C455" s="183">
        <v>257.7</v>
      </c>
      <c r="D455" s="184">
        <v>257.7</v>
      </c>
      <c r="E455" s="185" t="s">
        <v>4568</v>
      </c>
      <c r="F455" s="186" t="s">
        <v>2992</v>
      </c>
      <c r="G455">
        <f>VLOOKUP(A455,РАСЧЕТ!$A$3:$AX$1360,50,0)</f>
        <v>92.861436264832776</v>
      </c>
      <c r="H455" s="193">
        <f t="shared" si="7"/>
        <v>-164.83856373516721</v>
      </c>
    </row>
    <row r="456" spans="1:8" ht="11.4" customHeight="1" x14ac:dyDescent="0.3">
      <c r="A456" s="181" t="s">
        <v>2345</v>
      </c>
      <c r="B456" s="182" t="s">
        <v>2346</v>
      </c>
      <c r="C456" s="183">
        <v>223.34</v>
      </c>
      <c r="D456" s="184">
        <v>223.34</v>
      </c>
      <c r="E456" s="185" t="s">
        <v>4568</v>
      </c>
      <c r="F456" s="186" t="s">
        <v>2993</v>
      </c>
      <c r="G456">
        <f>VLOOKUP(A456,РАСЧЕТ!$A$3:$AX$1360,50,0)</f>
        <v>80.479911429521749</v>
      </c>
      <c r="H456" s="193">
        <f t="shared" si="7"/>
        <v>-142.86008857047824</v>
      </c>
    </row>
    <row r="457" spans="1:8" ht="11.4" customHeight="1" x14ac:dyDescent="0.3">
      <c r="A457" s="181" t="s">
        <v>901</v>
      </c>
      <c r="B457" s="182" t="s">
        <v>902</v>
      </c>
      <c r="C457" s="183">
        <v>163.21</v>
      </c>
      <c r="D457" s="184">
        <v>163.21</v>
      </c>
      <c r="E457" s="185" t="s">
        <v>4568</v>
      </c>
      <c r="F457" s="186" t="s">
        <v>2994</v>
      </c>
      <c r="G457">
        <f>VLOOKUP(A457,РАСЧЕТ!$A$3:$AX$1360,50,0)</f>
        <v>58.812242967727428</v>
      </c>
      <c r="H457" s="193">
        <f t="shared" si="7"/>
        <v>-104.39775703227258</v>
      </c>
    </row>
    <row r="458" spans="1:8" ht="11.4" customHeight="1" x14ac:dyDescent="0.3">
      <c r="A458" s="181" t="s">
        <v>752</v>
      </c>
      <c r="B458" s="182" t="s">
        <v>753</v>
      </c>
      <c r="C458" s="183">
        <v>201.86</v>
      </c>
      <c r="D458" s="184">
        <v>201.86</v>
      </c>
      <c r="E458" s="185" t="s">
        <v>4568</v>
      </c>
      <c r="F458" s="186" t="s">
        <v>2995</v>
      </c>
      <c r="G458">
        <f>VLOOKUP(A458,РАСЧЕТ!$A$3:$AX$1360,50,0)</f>
        <v>72.741458407452356</v>
      </c>
      <c r="H458" s="193">
        <f t="shared" si="7"/>
        <v>-129.11854159254767</v>
      </c>
    </row>
    <row r="459" spans="1:8" ht="11.4" customHeight="1" x14ac:dyDescent="0.3">
      <c r="A459" s="181" t="s">
        <v>2598</v>
      </c>
      <c r="B459" s="182" t="s">
        <v>2405</v>
      </c>
      <c r="C459" s="183">
        <v>171.8</v>
      </c>
      <c r="D459" s="184">
        <v>171.8</v>
      </c>
      <c r="E459" s="185" t="s">
        <v>4568</v>
      </c>
      <c r="F459" s="186" t="s">
        <v>3877</v>
      </c>
      <c r="G459">
        <f>VLOOKUP(A459,РАСЧЕТ!$A$3:$AX$1360,50,0)</f>
        <v>61.907624176555196</v>
      </c>
      <c r="H459" s="193">
        <f t="shared" si="7"/>
        <v>-109.89237582344481</v>
      </c>
    </row>
    <row r="460" spans="1:8" ht="11.4" customHeight="1" x14ac:dyDescent="0.3">
      <c r="A460" s="181" t="s">
        <v>1876</v>
      </c>
      <c r="B460" s="182" t="s">
        <v>1877</v>
      </c>
      <c r="C460" s="183">
        <v>257.7</v>
      </c>
      <c r="D460" s="184">
        <v>257.7</v>
      </c>
      <c r="E460" s="185" t="s">
        <v>4568</v>
      </c>
      <c r="F460" s="186" t="s">
        <v>2996</v>
      </c>
      <c r="G460">
        <f>VLOOKUP(A460,РАСЧЕТ!$A$3:$AX$1360,50,0)</f>
        <v>92.861436264832776</v>
      </c>
      <c r="H460" s="193">
        <f t="shared" si="7"/>
        <v>-164.83856373516721</v>
      </c>
    </row>
    <row r="461" spans="1:8" ht="11.4" customHeight="1" x14ac:dyDescent="0.3">
      <c r="A461" s="181" t="s">
        <v>2550</v>
      </c>
      <c r="B461" s="182" t="s">
        <v>1981</v>
      </c>
      <c r="C461" s="183">
        <v>193.27</v>
      </c>
      <c r="D461" s="184">
        <v>193.27</v>
      </c>
      <c r="E461" s="185" t="s">
        <v>4568</v>
      </c>
      <c r="F461" s="186" t="s">
        <v>2997</v>
      </c>
      <c r="G461">
        <f>VLOOKUP(A461,РАСЧЕТ!$A$3:$AX$1360,50,0)</f>
        <v>69.646077198624596</v>
      </c>
      <c r="H461" s="193">
        <f t="shared" si="7"/>
        <v>-123.62392280137541</v>
      </c>
    </row>
    <row r="462" spans="1:8" ht="11.4" customHeight="1" x14ac:dyDescent="0.3">
      <c r="A462" s="181" t="s">
        <v>2610</v>
      </c>
      <c r="B462" s="182" t="s">
        <v>2008</v>
      </c>
      <c r="C462" s="183">
        <v>176.09</v>
      </c>
      <c r="D462" s="184">
        <v>176.09</v>
      </c>
      <c r="E462" s="185" t="s">
        <v>4568</v>
      </c>
      <c r="F462" s="186" t="s">
        <v>3876</v>
      </c>
      <c r="G462">
        <f>VLOOKUP(A462,РАСЧЕТ!$A$3:$AX$1360,50,0)</f>
        <v>63.455314780969076</v>
      </c>
      <c r="H462" s="193">
        <f t="shared" si="7"/>
        <v>-112.63468521903093</v>
      </c>
    </row>
    <row r="463" spans="1:8" ht="11.4" customHeight="1" x14ac:dyDescent="0.3">
      <c r="A463" s="181" t="s">
        <v>2038</v>
      </c>
      <c r="B463" s="182" t="s">
        <v>2039</v>
      </c>
      <c r="C463" s="183">
        <v>163.21</v>
      </c>
      <c r="D463" s="184">
        <v>163.21</v>
      </c>
      <c r="E463" s="185" t="s">
        <v>4568</v>
      </c>
      <c r="F463" s="186" t="s">
        <v>2998</v>
      </c>
      <c r="G463">
        <f>VLOOKUP(A463,РАСЧЕТ!$A$3:$AX$1360,50,0)</f>
        <v>58.812242967727428</v>
      </c>
      <c r="H463" s="193">
        <f t="shared" si="7"/>
        <v>-104.39775703227258</v>
      </c>
    </row>
    <row r="464" spans="1:8" ht="11.4" customHeight="1" x14ac:dyDescent="0.3">
      <c r="A464" s="181" t="s">
        <v>1959</v>
      </c>
      <c r="B464" s="182" t="s">
        <v>1960</v>
      </c>
      <c r="C464" s="183">
        <v>257.7</v>
      </c>
      <c r="D464" s="184">
        <v>257.7</v>
      </c>
      <c r="E464" s="185" t="s">
        <v>4568</v>
      </c>
      <c r="F464" s="186" t="s">
        <v>2999</v>
      </c>
      <c r="G464">
        <f>VLOOKUP(A464,РАСЧЕТ!$A$3:$AX$1360,50,0)</f>
        <v>92.861436264832776</v>
      </c>
      <c r="H464" s="193">
        <f t="shared" si="7"/>
        <v>-164.83856373516721</v>
      </c>
    </row>
    <row r="465" spans="1:8" ht="11.4" customHeight="1" x14ac:dyDescent="0.3">
      <c r="A465" s="181" t="s">
        <v>2292</v>
      </c>
      <c r="B465" s="182" t="s">
        <v>2293</v>
      </c>
      <c r="C465" s="183">
        <v>219.04</v>
      </c>
      <c r="D465" s="184">
        <v>219.04</v>
      </c>
      <c r="E465" s="185" t="s">
        <v>4568</v>
      </c>
      <c r="F465" s="186" t="s">
        <v>2941</v>
      </c>
      <c r="G465">
        <f>VLOOKUP(A465,РАСЧЕТ!$A$3:$AX$1360,50,0)</f>
        <v>78.932220825107862</v>
      </c>
      <c r="H465" s="193">
        <f t="shared" si="7"/>
        <v>-140.10777917489213</v>
      </c>
    </row>
    <row r="466" spans="1:8" ht="11.4" customHeight="1" x14ac:dyDescent="0.3">
      <c r="A466" s="181" t="s">
        <v>2447</v>
      </c>
      <c r="B466" s="182" t="s">
        <v>2448</v>
      </c>
      <c r="C466" s="183">
        <v>322.12</v>
      </c>
      <c r="D466" s="184">
        <v>322.12</v>
      </c>
      <c r="E466" s="185" t="s">
        <v>4568</v>
      </c>
      <c r="F466" s="186" t="s">
        <v>3000</v>
      </c>
      <c r="G466">
        <f>VLOOKUP(A466,РАСЧЕТ!$A$3:$AX$1360,50,0)</f>
        <v>116.07679533104098</v>
      </c>
      <c r="H466" s="193">
        <f t="shared" si="7"/>
        <v>-206.04320466895902</v>
      </c>
    </row>
    <row r="467" spans="1:8" ht="11.4" customHeight="1" x14ac:dyDescent="0.3">
      <c r="A467" s="181" t="s">
        <v>845</v>
      </c>
      <c r="B467" s="182" t="s">
        <v>846</v>
      </c>
      <c r="C467" s="183">
        <v>313.52999999999997</v>
      </c>
      <c r="D467" s="184">
        <v>313.52999999999997</v>
      </c>
      <c r="E467" s="185" t="s">
        <v>4568</v>
      </c>
      <c r="F467" s="186" t="s">
        <v>3001</v>
      </c>
      <c r="G467">
        <f>VLOOKUP(A467,РАСЧЕТ!$A$3:$AX$1360,50,0)</f>
        <v>112.98141412221322</v>
      </c>
      <c r="H467" s="193">
        <f t="shared" si="7"/>
        <v>-200.54858587778676</v>
      </c>
    </row>
    <row r="468" spans="1:8" ht="11.4" customHeight="1" x14ac:dyDescent="0.3">
      <c r="A468" s="181" t="s">
        <v>760</v>
      </c>
      <c r="B468" s="182" t="s">
        <v>761</v>
      </c>
      <c r="C468" s="183">
        <v>150.32</v>
      </c>
      <c r="D468" s="184">
        <v>150.32</v>
      </c>
      <c r="E468" s="185" t="s">
        <v>4568</v>
      </c>
      <c r="F468" s="186" t="s">
        <v>3002</v>
      </c>
      <c r="G468">
        <f>VLOOKUP(A468,РАСЧЕТ!$A$3:$AX$1360,50,0)</f>
        <v>54.169171154485795</v>
      </c>
      <c r="H468" s="193">
        <f t="shared" si="7"/>
        <v>-96.150828845514198</v>
      </c>
    </row>
    <row r="469" spans="1:8" ht="11.4" customHeight="1" x14ac:dyDescent="0.3">
      <c r="A469" s="181" t="s">
        <v>739</v>
      </c>
      <c r="B469" s="182" t="s">
        <v>740</v>
      </c>
      <c r="C469" s="183">
        <v>146.03</v>
      </c>
      <c r="D469" s="184">
        <v>146.03</v>
      </c>
      <c r="E469" s="185" t="s">
        <v>4568</v>
      </c>
      <c r="F469" s="186" t="s">
        <v>3003</v>
      </c>
      <c r="G469">
        <f>VLOOKUP(A469,РАСЧЕТ!$A$3:$AX$1360,50,0)</f>
        <v>52.621480550071915</v>
      </c>
      <c r="H469" s="193">
        <f t="shared" si="7"/>
        <v>-93.408519449928093</v>
      </c>
    </row>
    <row r="470" spans="1:8" ht="11.4" customHeight="1" x14ac:dyDescent="0.3">
      <c r="A470" s="181" t="s">
        <v>790</v>
      </c>
      <c r="B470" s="182" t="s">
        <v>791</v>
      </c>
      <c r="C470" s="188"/>
      <c r="D470" s="189"/>
      <c r="E470" s="185" t="s">
        <v>4568</v>
      </c>
      <c r="F470" s="186" t="s">
        <v>3004</v>
      </c>
      <c r="G470">
        <f>VLOOKUP(A470,РАСЧЕТ!$A$3:$AX$1360,50,0)</f>
        <v>0</v>
      </c>
      <c r="H470" s="193">
        <f t="shared" si="7"/>
        <v>0</v>
      </c>
    </row>
    <row r="471" spans="1:8" ht="11.4" customHeight="1" x14ac:dyDescent="0.3">
      <c r="A471" s="181" t="s">
        <v>3992</v>
      </c>
      <c r="B471" s="182" t="s">
        <v>791</v>
      </c>
      <c r="C471" s="183">
        <v>154.62</v>
      </c>
      <c r="D471" s="184">
        <v>154.62</v>
      </c>
      <c r="E471" s="185" t="s">
        <v>4535</v>
      </c>
      <c r="F471" s="186" t="s">
        <v>4536</v>
      </c>
      <c r="G471">
        <f>VLOOKUP(A471,РАСЧЕТ!$A$3:$AX$1360,50,0)</f>
        <v>55.716861758899682</v>
      </c>
      <c r="H471" s="193">
        <f t="shared" si="7"/>
        <v>-98.903138241100322</v>
      </c>
    </row>
    <row r="472" spans="1:8" ht="11.4" customHeight="1" x14ac:dyDescent="0.3">
      <c r="A472" s="181" t="s">
        <v>2171</v>
      </c>
      <c r="B472" s="182" t="s">
        <v>2172</v>
      </c>
      <c r="C472" s="183">
        <v>223.34</v>
      </c>
      <c r="D472" s="184">
        <v>223.34</v>
      </c>
      <c r="E472" s="185" t="s">
        <v>4568</v>
      </c>
      <c r="F472" s="186" t="s">
        <v>3005</v>
      </c>
      <c r="G472">
        <f>VLOOKUP(A472,РАСЧЕТ!$A$3:$AX$1360,50,0)</f>
        <v>80.479911429521749</v>
      </c>
      <c r="H472" s="193">
        <f t="shared" si="7"/>
        <v>-142.86008857047824</v>
      </c>
    </row>
    <row r="473" spans="1:8" ht="11.4" customHeight="1" x14ac:dyDescent="0.3">
      <c r="A473" s="181" t="s">
        <v>2092</v>
      </c>
      <c r="B473" s="182" t="s">
        <v>2093</v>
      </c>
      <c r="C473" s="183">
        <v>150.32</v>
      </c>
      <c r="D473" s="184">
        <v>150.32</v>
      </c>
      <c r="E473" s="185" t="s">
        <v>4568</v>
      </c>
      <c r="F473" s="186" t="s">
        <v>3006</v>
      </c>
      <c r="G473">
        <f>VLOOKUP(A473,РАСЧЕТ!$A$3:$AX$1360,50,0)</f>
        <v>54.169171154485795</v>
      </c>
      <c r="H473" s="193">
        <f t="shared" si="7"/>
        <v>-96.150828845514198</v>
      </c>
    </row>
    <row r="474" spans="1:8" ht="11.4" customHeight="1" x14ac:dyDescent="0.3">
      <c r="A474" s="181" t="s">
        <v>2044</v>
      </c>
      <c r="B474" s="182" t="s">
        <v>2045</v>
      </c>
      <c r="C474" s="183">
        <v>158.91</v>
      </c>
      <c r="D474" s="184">
        <v>158.91</v>
      </c>
      <c r="E474" s="185" t="s">
        <v>4568</v>
      </c>
      <c r="F474" s="186" t="s">
        <v>3007</v>
      </c>
      <c r="G474">
        <f>VLOOKUP(A474,РАСЧЕТ!$A$3:$AX$1360,50,0)</f>
        <v>57.264552363313555</v>
      </c>
      <c r="H474" s="193">
        <f t="shared" si="7"/>
        <v>-101.64544763668644</v>
      </c>
    </row>
    <row r="475" spans="1:8" ht="11.4" customHeight="1" x14ac:dyDescent="0.3">
      <c r="A475" s="181" t="s">
        <v>906</v>
      </c>
      <c r="B475" s="182" t="s">
        <v>907</v>
      </c>
      <c r="C475" s="183">
        <v>455.27</v>
      </c>
      <c r="D475" s="184">
        <v>455.27</v>
      </c>
      <c r="E475" s="185" t="s">
        <v>4568</v>
      </c>
      <c r="F475" s="186" t="s">
        <v>3008</v>
      </c>
      <c r="G475">
        <f>VLOOKUP(A475,РАСЧЕТ!$A$3:$AX$1360,50,0)</f>
        <v>164.05520406787127</v>
      </c>
      <c r="H475" s="193">
        <f t="shared" si="7"/>
        <v>-291.21479593212871</v>
      </c>
    </row>
    <row r="476" spans="1:8" ht="11.4" customHeight="1" x14ac:dyDescent="0.3">
      <c r="A476" s="181" t="s">
        <v>1931</v>
      </c>
      <c r="B476" s="182" t="s">
        <v>1932</v>
      </c>
      <c r="C476" s="183">
        <v>184.68</v>
      </c>
      <c r="D476" s="184">
        <v>184.68</v>
      </c>
      <c r="E476" s="185" t="s">
        <v>4568</v>
      </c>
      <c r="F476" s="186" t="s">
        <v>3009</v>
      </c>
      <c r="G476">
        <f>VLOOKUP(A476,РАСЧЕТ!$A$3:$AX$1360,50,0)</f>
        <v>66.550695989796836</v>
      </c>
      <c r="H476" s="193">
        <f t="shared" si="7"/>
        <v>-118.12930401020317</v>
      </c>
    </row>
    <row r="477" spans="1:8" ht="11.4" customHeight="1" x14ac:dyDescent="0.3">
      <c r="A477" s="181" t="s">
        <v>861</v>
      </c>
      <c r="B477" s="182" t="s">
        <v>862</v>
      </c>
      <c r="C477" s="183">
        <v>201.86</v>
      </c>
      <c r="D477" s="184">
        <v>201.86</v>
      </c>
      <c r="E477" s="185" t="s">
        <v>4568</v>
      </c>
      <c r="F477" s="186" t="s">
        <v>2942</v>
      </c>
      <c r="G477">
        <f>VLOOKUP(A477,РАСЧЕТ!$A$3:$AX$1360,50,0)</f>
        <v>72.741458407452356</v>
      </c>
      <c r="H477" s="193">
        <f t="shared" si="7"/>
        <v>-129.11854159254767</v>
      </c>
    </row>
    <row r="478" spans="1:8" ht="11.4" customHeight="1" x14ac:dyDescent="0.3">
      <c r="A478" s="181" t="s">
        <v>782</v>
      </c>
      <c r="B478" s="182" t="s">
        <v>783</v>
      </c>
      <c r="C478" s="183">
        <v>184.68</v>
      </c>
      <c r="D478" s="184">
        <v>184.68</v>
      </c>
      <c r="E478" s="185" t="s">
        <v>4568</v>
      </c>
      <c r="F478" s="186" t="s">
        <v>3010</v>
      </c>
      <c r="G478">
        <f>VLOOKUP(A478,РАСЧЕТ!$A$3:$AX$1360,50,0)</f>
        <v>66.550695989796836</v>
      </c>
      <c r="H478" s="193">
        <f t="shared" si="7"/>
        <v>-118.12930401020317</v>
      </c>
    </row>
    <row r="479" spans="1:8" ht="11.4" customHeight="1" x14ac:dyDescent="0.3">
      <c r="A479" s="181" t="s">
        <v>1964</v>
      </c>
      <c r="B479" s="182" t="s">
        <v>1965</v>
      </c>
      <c r="C479" s="183">
        <v>188.98</v>
      </c>
      <c r="D479" s="184">
        <v>188.98</v>
      </c>
      <c r="E479" s="185" t="s">
        <v>4568</v>
      </c>
      <c r="F479" s="186" t="s">
        <v>3011</v>
      </c>
      <c r="G479">
        <f>VLOOKUP(A479,РАСЧЕТ!$A$3:$AX$1360,50,0)</f>
        <v>68.098386594210723</v>
      </c>
      <c r="H479" s="193">
        <f t="shared" si="7"/>
        <v>-120.88161340578927</v>
      </c>
    </row>
    <row r="480" spans="1:8" ht="11.4" customHeight="1" x14ac:dyDescent="0.3">
      <c r="A480" s="181" t="s">
        <v>1882</v>
      </c>
      <c r="B480" s="182" t="s">
        <v>1883</v>
      </c>
      <c r="C480" s="183">
        <v>300.64999999999998</v>
      </c>
      <c r="D480" s="184">
        <v>300.64999999999998</v>
      </c>
      <c r="E480" s="185" t="s">
        <v>4568</v>
      </c>
      <c r="F480" s="186" t="s">
        <v>3012</v>
      </c>
      <c r="G480">
        <f>VLOOKUP(A480,РАСЧЕТ!$A$3:$AX$1360,50,0)</f>
        <v>108.33834230897159</v>
      </c>
      <c r="H480" s="193">
        <f t="shared" si="7"/>
        <v>-192.31165769102839</v>
      </c>
    </row>
    <row r="481" spans="1:8" ht="11.4" customHeight="1" x14ac:dyDescent="0.3">
      <c r="A481" s="181" t="s">
        <v>704</v>
      </c>
      <c r="B481" s="182" t="s">
        <v>705</v>
      </c>
      <c r="C481" s="183">
        <v>223.34</v>
      </c>
      <c r="D481" s="184">
        <v>223.34</v>
      </c>
      <c r="E481" s="185" t="s">
        <v>4568</v>
      </c>
      <c r="F481" s="186" t="s">
        <v>3013</v>
      </c>
      <c r="G481">
        <f>VLOOKUP(A481,РАСЧЕТ!$A$3:$AX$1360,50,0)</f>
        <v>80.479911429521749</v>
      </c>
      <c r="H481" s="193">
        <f t="shared" si="7"/>
        <v>-142.86008857047824</v>
      </c>
    </row>
    <row r="482" spans="1:8" ht="11.4" customHeight="1" x14ac:dyDescent="0.3">
      <c r="A482" s="181" t="s">
        <v>3993</v>
      </c>
      <c r="B482" s="182" t="s">
        <v>1328</v>
      </c>
      <c r="C482" s="183">
        <v>206.16</v>
      </c>
      <c r="D482" s="184">
        <v>206.16</v>
      </c>
      <c r="E482" s="185" t="s">
        <v>4568</v>
      </c>
      <c r="F482" s="186" t="s">
        <v>4538</v>
      </c>
      <c r="G482">
        <f>VLOOKUP(A482,РАСЧЕТ!$A$3:$AX$1360,50,0)</f>
        <v>74.289149011866229</v>
      </c>
      <c r="H482" s="193">
        <f t="shared" si="7"/>
        <v>-131.87085098813378</v>
      </c>
    </row>
    <row r="483" spans="1:8" ht="11.4" customHeight="1" x14ac:dyDescent="0.3">
      <c r="A483" s="181" t="s">
        <v>1718</v>
      </c>
      <c r="B483" s="182" t="s">
        <v>1719</v>
      </c>
      <c r="C483" s="183">
        <v>210.45</v>
      </c>
      <c r="D483" s="184">
        <v>210.45</v>
      </c>
      <c r="E483" s="185" t="s">
        <v>4568</v>
      </c>
      <c r="F483" s="186" t="s">
        <v>3015</v>
      </c>
      <c r="G483">
        <f>VLOOKUP(A483,РАСЧЕТ!$A$3:$AX$1360,50,0)</f>
        <v>75.836839616280116</v>
      </c>
      <c r="H483" s="193">
        <f t="shared" si="7"/>
        <v>-134.61316038371987</v>
      </c>
    </row>
    <row r="484" spans="1:8" ht="11.4" customHeight="1" x14ac:dyDescent="0.3">
      <c r="A484" s="181" t="s">
        <v>2294</v>
      </c>
      <c r="B484" s="182" t="s">
        <v>2295</v>
      </c>
      <c r="C484" s="183">
        <v>231.93</v>
      </c>
      <c r="D484" s="184">
        <v>231.93</v>
      </c>
      <c r="E484" s="185" t="s">
        <v>4568</v>
      </c>
      <c r="F484" s="186" t="s">
        <v>3016</v>
      </c>
      <c r="G484">
        <f>VLOOKUP(A484,РАСЧЕТ!$A$3:$AX$1360,50,0)</f>
        <v>83.575292638349524</v>
      </c>
      <c r="H484" s="193">
        <f t="shared" si="7"/>
        <v>-148.35470736165047</v>
      </c>
    </row>
    <row r="485" spans="1:8" ht="11.4" customHeight="1" x14ac:dyDescent="0.3">
      <c r="A485" s="181" t="s">
        <v>1490</v>
      </c>
      <c r="B485" s="182" t="s">
        <v>1491</v>
      </c>
      <c r="C485" s="183">
        <v>231.93</v>
      </c>
      <c r="D485" s="184">
        <v>231.93</v>
      </c>
      <c r="E485" s="185" t="s">
        <v>4568</v>
      </c>
      <c r="F485" s="186" t="s">
        <v>3017</v>
      </c>
      <c r="G485">
        <f>VLOOKUP(A485,РАСЧЕТ!$A$3:$AX$1360,50,0)</f>
        <v>72.047666067542693</v>
      </c>
      <c r="H485" s="193">
        <f t="shared" si="7"/>
        <v>-159.8823339324573</v>
      </c>
    </row>
    <row r="486" spans="1:8" ht="11.4" customHeight="1" x14ac:dyDescent="0.3">
      <c r="A486" s="181" t="s">
        <v>2634</v>
      </c>
      <c r="B486" s="182" t="s">
        <v>2204</v>
      </c>
      <c r="C486" s="183">
        <v>253.4</v>
      </c>
      <c r="D486" s="184">
        <v>253.4</v>
      </c>
      <c r="E486" s="185" t="s">
        <v>4568</v>
      </c>
      <c r="F486" s="186" t="s">
        <v>3923</v>
      </c>
      <c r="G486">
        <f>VLOOKUP(A486,РАСЧЕТ!$A$3:$AX$1360,50,0)</f>
        <v>91.313745660418917</v>
      </c>
      <c r="H486" s="193">
        <f t="shared" si="7"/>
        <v>-162.0862543395811</v>
      </c>
    </row>
    <row r="487" spans="1:8" ht="11.4" customHeight="1" x14ac:dyDescent="0.3">
      <c r="A487" s="181" t="s">
        <v>3995</v>
      </c>
      <c r="B487" s="182" t="s">
        <v>763</v>
      </c>
      <c r="C487" s="183">
        <v>309.24</v>
      </c>
      <c r="D487" s="184">
        <v>309.24</v>
      </c>
      <c r="E487" s="185" t="s">
        <v>4568</v>
      </c>
      <c r="F487" s="186" t="s">
        <v>4540</v>
      </c>
      <c r="G487">
        <f>VLOOKUP(A487,РАСЧЕТ!$A$3:$AX$1360,50,0)</f>
        <v>111.43372351779936</v>
      </c>
      <c r="H487" s="193">
        <f t="shared" si="7"/>
        <v>-197.80627648220064</v>
      </c>
    </row>
    <row r="488" spans="1:8" ht="11.4" customHeight="1" x14ac:dyDescent="0.3">
      <c r="A488" s="181" t="s">
        <v>1281</v>
      </c>
      <c r="B488" s="182" t="s">
        <v>1282</v>
      </c>
      <c r="C488" s="183">
        <v>270.58</v>
      </c>
      <c r="D488" s="184">
        <v>270.58</v>
      </c>
      <c r="E488" s="185" t="s">
        <v>4568</v>
      </c>
      <c r="F488" s="186" t="s">
        <v>2943</v>
      </c>
      <c r="G488">
        <f>VLOOKUP(A488,РАСЧЕТ!$A$3:$AX$1360,50,0)</f>
        <v>97.504508078074423</v>
      </c>
      <c r="H488" s="193">
        <f t="shared" si="7"/>
        <v>-173.07549192192556</v>
      </c>
    </row>
    <row r="489" spans="1:8" ht="11.4" customHeight="1" x14ac:dyDescent="0.3">
      <c r="A489" s="181" t="s">
        <v>971</v>
      </c>
      <c r="B489" s="182" t="s">
        <v>972</v>
      </c>
      <c r="C489" s="183">
        <v>197.57</v>
      </c>
      <c r="D489" s="184">
        <v>197.57</v>
      </c>
      <c r="E489" s="185" t="s">
        <v>4568</v>
      </c>
      <c r="F489" s="186" t="s">
        <v>3019</v>
      </c>
      <c r="G489">
        <f>VLOOKUP(A489,РАСЧЕТ!$A$3:$AX$1360,50,0)</f>
        <v>71.193767803038469</v>
      </c>
      <c r="H489" s="193">
        <f t="shared" si="7"/>
        <v>-126.37623219696152</v>
      </c>
    </row>
    <row r="490" spans="1:8" ht="11.4" customHeight="1" x14ac:dyDescent="0.3">
      <c r="A490" s="181" t="s">
        <v>2592</v>
      </c>
      <c r="B490" s="182" t="s">
        <v>1683</v>
      </c>
      <c r="C490" s="183">
        <v>386.55</v>
      </c>
      <c r="D490" s="184">
        <v>386.55</v>
      </c>
      <c r="E490" s="185" t="s">
        <v>4568</v>
      </c>
      <c r="F490" s="186" t="s">
        <v>3867</v>
      </c>
      <c r="G490">
        <f>VLOOKUP(A490,РАСЧЕТ!$A$3:$AX$1360,50,0)</f>
        <v>139.29215439724919</v>
      </c>
      <c r="H490" s="193">
        <f t="shared" si="7"/>
        <v>-247.25784560275082</v>
      </c>
    </row>
    <row r="491" spans="1:8" ht="11.4" customHeight="1" x14ac:dyDescent="0.3">
      <c r="A491" s="181" t="s">
        <v>973</v>
      </c>
      <c r="B491" s="182" t="s">
        <v>974</v>
      </c>
      <c r="C491" s="183">
        <v>180.39</v>
      </c>
      <c r="D491" s="184">
        <v>180.39</v>
      </c>
      <c r="E491" s="185" t="s">
        <v>4568</v>
      </c>
      <c r="F491" s="186" t="s">
        <v>3020</v>
      </c>
      <c r="G491">
        <f>VLOOKUP(A491,РАСЧЕТ!$A$3:$AX$1360,50,0)</f>
        <v>65.003005385382963</v>
      </c>
      <c r="H491" s="193">
        <f t="shared" si="7"/>
        <v>-115.38699461461702</v>
      </c>
    </row>
    <row r="492" spans="1:8" ht="11.4" customHeight="1" x14ac:dyDescent="0.3">
      <c r="A492" s="181" t="s">
        <v>1381</v>
      </c>
      <c r="B492" s="182" t="s">
        <v>1382</v>
      </c>
      <c r="C492" s="183">
        <v>279.17</v>
      </c>
      <c r="D492" s="184">
        <v>279.17</v>
      </c>
      <c r="E492" s="185" t="s">
        <v>4568</v>
      </c>
      <c r="F492" s="186" t="s">
        <v>3021</v>
      </c>
      <c r="G492">
        <f>VLOOKUP(A492,РАСЧЕТ!$A$3:$AX$1360,50,0)</f>
        <v>100.59988928690218</v>
      </c>
      <c r="H492" s="193">
        <f t="shared" si="7"/>
        <v>-178.57011071309785</v>
      </c>
    </row>
    <row r="493" spans="1:8" ht="11.4" customHeight="1" x14ac:dyDescent="0.3">
      <c r="A493" s="181" t="s">
        <v>554</v>
      </c>
      <c r="B493" s="182" t="s">
        <v>555</v>
      </c>
      <c r="C493" s="183">
        <v>146.03</v>
      </c>
      <c r="D493" s="184">
        <v>146.03</v>
      </c>
      <c r="E493" s="185" t="s">
        <v>4568</v>
      </c>
      <c r="F493" s="186" t="s">
        <v>3022</v>
      </c>
      <c r="G493">
        <f>VLOOKUP(A493,РАСЧЕТ!$A$3:$AX$1360,50,0)</f>
        <v>52.621480550071915</v>
      </c>
      <c r="H493" s="193">
        <f t="shared" si="7"/>
        <v>-93.408519449928093</v>
      </c>
    </row>
    <row r="494" spans="1:8" ht="11.4" customHeight="1" x14ac:dyDescent="0.3">
      <c r="A494" s="181" t="s">
        <v>978</v>
      </c>
      <c r="B494" s="182" t="s">
        <v>979</v>
      </c>
      <c r="C494" s="183">
        <v>171.8</v>
      </c>
      <c r="D494" s="184">
        <v>171.8</v>
      </c>
      <c r="E494" s="185" t="s">
        <v>4568</v>
      </c>
      <c r="F494" s="186" t="s">
        <v>3023</v>
      </c>
      <c r="G494">
        <f>VLOOKUP(A494,РАСЧЕТ!$A$3:$AX$1360,50,0)</f>
        <v>61.907624176555196</v>
      </c>
      <c r="H494" s="193">
        <f t="shared" si="7"/>
        <v>-109.89237582344481</v>
      </c>
    </row>
    <row r="495" spans="1:8" ht="11.4" customHeight="1" x14ac:dyDescent="0.3">
      <c r="A495" s="181" t="s">
        <v>666</v>
      </c>
      <c r="B495" s="182" t="s">
        <v>667</v>
      </c>
      <c r="C495" s="183">
        <v>412.32</v>
      </c>
      <c r="D495" s="184">
        <v>412.32</v>
      </c>
      <c r="E495" s="185" t="s">
        <v>4568</v>
      </c>
      <c r="F495" s="186" t="s">
        <v>3024</v>
      </c>
      <c r="G495">
        <f>VLOOKUP(A495,РАСЧЕТ!$A$3:$AX$1360,50,0)</f>
        <v>148.57829802373246</v>
      </c>
      <c r="H495" s="193">
        <f t="shared" si="7"/>
        <v>-263.74170197626756</v>
      </c>
    </row>
    <row r="496" spans="1:8" ht="11.4" customHeight="1" x14ac:dyDescent="0.3">
      <c r="A496" s="181" t="s">
        <v>600</v>
      </c>
      <c r="B496" s="182" t="s">
        <v>601</v>
      </c>
      <c r="C496" s="183">
        <v>150.32</v>
      </c>
      <c r="D496" s="184">
        <v>150.32</v>
      </c>
      <c r="E496" s="185" t="s">
        <v>4568</v>
      </c>
      <c r="F496" s="186" t="s">
        <v>3025</v>
      </c>
      <c r="G496">
        <f>VLOOKUP(A496,РАСЧЕТ!$A$3:$AX$1360,50,0)</f>
        <v>54.169171154485795</v>
      </c>
      <c r="H496" s="193">
        <f t="shared" si="7"/>
        <v>-96.150828845514198</v>
      </c>
    </row>
    <row r="497" spans="1:8" ht="11.4" customHeight="1" x14ac:dyDescent="0.3">
      <c r="A497" s="181" t="s">
        <v>530</v>
      </c>
      <c r="B497" s="182" t="s">
        <v>531</v>
      </c>
      <c r="C497" s="183">
        <v>339.3</v>
      </c>
      <c r="D497" s="184">
        <v>339.3</v>
      </c>
      <c r="E497" s="185" t="s">
        <v>4568</v>
      </c>
      <c r="F497" s="186" t="s">
        <v>3026</v>
      </c>
      <c r="G497">
        <f>VLOOKUP(A497,РАСЧЕТ!$A$3:$AX$1360,50,0)</f>
        <v>122.26755774869652</v>
      </c>
      <c r="H497" s="193">
        <f t="shared" si="7"/>
        <v>-217.03244225130351</v>
      </c>
    </row>
    <row r="498" spans="1:8" ht="11.4" customHeight="1" x14ac:dyDescent="0.3">
      <c r="A498" s="181" t="s">
        <v>648</v>
      </c>
      <c r="B498" s="182" t="s">
        <v>649</v>
      </c>
      <c r="C498" s="183">
        <v>141.72999999999999</v>
      </c>
      <c r="D498" s="184">
        <v>141.72999999999999</v>
      </c>
      <c r="E498" s="185" t="s">
        <v>4568</v>
      </c>
      <c r="F498" s="186" t="s">
        <v>3027</v>
      </c>
      <c r="G498">
        <f>VLOOKUP(A498,РАСЧЕТ!$A$3:$AX$1360,50,0)</f>
        <v>51.073789945658035</v>
      </c>
      <c r="H498" s="193">
        <f t="shared" si="7"/>
        <v>-90.656210054341955</v>
      </c>
    </row>
    <row r="499" spans="1:8" ht="11.4" customHeight="1" x14ac:dyDescent="0.3">
      <c r="A499" s="181" t="s">
        <v>1049</v>
      </c>
      <c r="B499" s="182" t="s">
        <v>154</v>
      </c>
      <c r="C499" s="190">
        <v>3186.87</v>
      </c>
      <c r="D499" s="191">
        <v>3186.87</v>
      </c>
      <c r="E499" s="185" t="s">
        <v>4577</v>
      </c>
      <c r="F499" s="186" t="s">
        <v>3098</v>
      </c>
      <c r="G499">
        <f>VLOOKUP(A499,РАСЧЕТ!$A$3:$AX$1360,50,0)</f>
        <v>3168.6728200213483</v>
      </c>
      <c r="H499" s="193">
        <f t="shared" si="7"/>
        <v>-18.197179978651548</v>
      </c>
    </row>
    <row r="500" spans="1:8" ht="11.4" customHeight="1" x14ac:dyDescent="0.3">
      <c r="A500" s="181" t="s">
        <v>1495</v>
      </c>
      <c r="B500" s="182" t="s">
        <v>137</v>
      </c>
      <c r="C500" s="190">
        <v>1421.64</v>
      </c>
      <c r="D500" s="191">
        <v>1421.64</v>
      </c>
      <c r="E500" s="185" t="s">
        <v>4577</v>
      </c>
      <c r="F500" s="186" t="s">
        <v>3115</v>
      </c>
      <c r="G500">
        <f>VLOOKUP(A500,РАСЧЕТ!$A$3:$AX$1360,50,0)</f>
        <v>1413.5184682305473</v>
      </c>
      <c r="H500" s="193">
        <f t="shared" si="7"/>
        <v>-8.1215317694527585</v>
      </c>
    </row>
    <row r="501" spans="1:8" ht="11.4" customHeight="1" x14ac:dyDescent="0.3">
      <c r="A501" s="181" t="s">
        <v>1990</v>
      </c>
      <c r="B501" s="182" t="s">
        <v>34</v>
      </c>
      <c r="C501" s="190">
        <v>1421.64</v>
      </c>
      <c r="D501" s="191">
        <v>1421.64</v>
      </c>
      <c r="E501" s="185" t="s">
        <v>4577</v>
      </c>
      <c r="F501" s="186" t="s">
        <v>3283</v>
      </c>
      <c r="G501">
        <f>VLOOKUP(A501,РАСЧЕТ!$A$3:$AX$1360,50,0)</f>
        <v>1413.5184682305473</v>
      </c>
      <c r="H501" s="193">
        <f t="shared" si="7"/>
        <v>-8.1215317694527585</v>
      </c>
    </row>
    <row r="502" spans="1:8" ht="11.4" customHeight="1" x14ac:dyDescent="0.3">
      <c r="A502" s="181" t="s">
        <v>2520</v>
      </c>
      <c r="B502" s="182" t="s">
        <v>145</v>
      </c>
      <c r="C502" s="190">
        <v>1576.26</v>
      </c>
      <c r="D502" s="191">
        <v>1576.26</v>
      </c>
      <c r="E502" s="185" t="s">
        <v>4577</v>
      </c>
      <c r="F502" s="186" t="s">
        <v>3284</v>
      </c>
      <c r="G502">
        <f>VLOOKUP(A502,РАСЧЕТ!$A$3:$AX$1360,50,0)</f>
        <v>1567.2546158326616</v>
      </c>
      <c r="H502" s="193">
        <f t="shared" si="7"/>
        <v>-9.0053841673384341</v>
      </c>
    </row>
    <row r="503" spans="1:8" ht="11.4" customHeight="1" x14ac:dyDescent="0.3">
      <c r="A503" s="181" t="s">
        <v>1005</v>
      </c>
      <c r="B503" s="182" t="s">
        <v>73</v>
      </c>
      <c r="C503" s="190">
        <v>3367.26</v>
      </c>
      <c r="D503" s="191">
        <v>3367.26</v>
      </c>
      <c r="E503" s="185" t="s">
        <v>4577</v>
      </c>
      <c r="F503" s="186" t="s">
        <v>3287</v>
      </c>
      <c r="G503">
        <f>VLOOKUP(A503,РАСЧЕТ!$A$3:$AX$1360,50,0)</f>
        <v>4518.0953241328798</v>
      </c>
      <c r="H503" s="193">
        <f t="shared" si="7"/>
        <v>1150.8353241328796</v>
      </c>
    </row>
    <row r="504" spans="1:8" ht="11.4" customHeight="1" x14ac:dyDescent="0.3">
      <c r="A504" s="181" t="s">
        <v>1214</v>
      </c>
      <c r="B504" s="182" t="s">
        <v>146</v>
      </c>
      <c r="C504" s="190">
        <v>3118.15</v>
      </c>
      <c r="D504" s="191">
        <v>3118.15</v>
      </c>
      <c r="E504" s="185" t="s">
        <v>4577</v>
      </c>
      <c r="F504" s="186" t="s">
        <v>3295</v>
      </c>
      <c r="G504">
        <f>VLOOKUP(A504,РАСЧЕТ!$A$3:$AX$1360,50,0)</f>
        <v>1123.6233788044767</v>
      </c>
      <c r="H504" s="193">
        <f t="shared" si="7"/>
        <v>-1994.5266211955234</v>
      </c>
    </row>
    <row r="505" spans="1:8" ht="11.4" customHeight="1" x14ac:dyDescent="0.3">
      <c r="A505" s="181" t="s">
        <v>2600</v>
      </c>
      <c r="B505" s="182" t="s">
        <v>159</v>
      </c>
      <c r="C505" s="190">
        <v>2452.4299999999998</v>
      </c>
      <c r="D505" s="191">
        <v>2452.4299999999998</v>
      </c>
      <c r="E505" s="185" t="s">
        <v>4577</v>
      </c>
      <c r="F505" s="186" t="s">
        <v>3296</v>
      </c>
      <c r="G505">
        <f>VLOOKUP(A505,РАСЧЕТ!$A$3:$AX$1360,50,0)</f>
        <v>883.73133512032541</v>
      </c>
      <c r="H505" s="193">
        <f t="shared" si="7"/>
        <v>-1568.6986648796744</v>
      </c>
    </row>
    <row r="506" spans="1:8" ht="11.4" customHeight="1" x14ac:dyDescent="0.3">
      <c r="A506" s="181" t="s">
        <v>818</v>
      </c>
      <c r="B506" s="182" t="s">
        <v>88</v>
      </c>
      <c r="C506" s="190">
        <v>1421.64</v>
      </c>
      <c r="D506" s="191">
        <v>1421.64</v>
      </c>
      <c r="E506" s="185" t="s">
        <v>4577</v>
      </c>
      <c r="F506" s="186" t="s">
        <v>3199</v>
      </c>
      <c r="G506">
        <f>VLOOKUP(A506,РАСЧЕТ!$A$3:$AX$1360,50,0)</f>
        <v>512.2855900609942</v>
      </c>
      <c r="H506" s="193">
        <f t="shared" si="7"/>
        <v>-909.3544099390059</v>
      </c>
    </row>
    <row r="507" spans="1:8" ht="11.4" customHeight="1" x14ac:dyDescent="0.3">
      <c r="A507" s="181" t="s">
        <v>975</v>
      </c>
      <c r="B507" s="182" t="s">
        <v>112</v>
      </c>
      <c r="C507" s="190">
        <v>1421.64</v>
      </c>
      <c r="D507" s="191">
        <v>1421.64</v>
      </c>
      <c r="E507" s="185" t="s">
        <v>4577</v>
      </c>
      <c r="F507" s="186" t="s">
        <v>3298</v>
      </c>
      <c r="G507">
        <f>VLOOKUP(A507,РАСЧЕТ!$A$3:$AX$1360,50,0)</f>
        <v>512.2855900609942</v>
      </c>
      <c r="H507" s="193">
        <f t="shared" si="7"/>
        <v>-909.3544099390059</v>
      </c>
    </row>
    <row r="508" spans="1:8" ht="11.4" customHeight="1" x14ac:dyDescent="0.3">
      <c r="A508" s="181" t="s">
        <v>1109</v>
      </c>
      <c r="B508" s="182" t="s">
        <v>144</v>
      </c>
      <c r="C508" s="190">
        <v>1576.26</v>
      </c>
      <c r="D508" s="191">
        <v>1576.26</v>
      </c>
      <c r="E508" s="185" t="s">
        <v>4577</v>
      </c>
      <c r="F508" s="186" t="s">
        <v>3299</v>
      </c>
      <c r="G508">
        <f>VLOOKUP(A508,РАСЧЕТ!$A$3:$AX$1360,50,0)</f>
        <v>568.00245181989396</v>
      </c>
      <c r="H508" s="193">
        <f t="shared" si="7"/>
        <v>-1008.257548180106</v>
      </c>
    </row>
    <row r="509" spans="1:8" ht="11.4" customHeight="1" x14ac:dyDescent="0.3">
      <c r="A509" s="181" t="s">
        <v>2257</v>
      </c>
      <c r="B509" s="182" t="s">
        <v>58</v>
      </c>
      <c r="C509" s="190">
        <v>3367.26</v>
      </c>
      <c r="D509" s="191">
        <v>3367.26</v>
      </c>
      <c r="E509" s="185" t="s">
        <v>4577</v>
      </c>
      <c r="F509" s="186" t="s">
        <v>3202</v>
      </c>
      <c r="G509">
        <f>VLOOKUP(A509,РАСЧЕТ!$A$3:$AX$1360,50,0)</f>
        <v>1213.3894338604819</v>
      </c>
      <c r="H509" s="193">
        <f t="shared" si="7"/>
        <v>-2153.8705661395184</v>
      </c>
    </row>
    <row r="510" spans="1:8" ht="11.4" customHeight="1" x14ac:dyDescent="0.3">
      <c r="A510" s="181" t="s">
        <v>2129</v>
      </c>
      <c r="B510" s="182" t="s">
        <v>47</v>
      </c>
      <c r="C510" s="190">
        <v>3118.15</v>
      </c>
      <c r="D510" s="191">
        <v>3118.15</v>
      </c>
      <c r="E510" s="185" t="s">
        <v>4577</v>
      </c>
      <c r="F510" s="186" t="s">
        <v>3308</v>
      </c>
      <c r="G510">
        <f>VLOOKUP(A510,РАСЧЕТ!$A$3:$AX$1360,50,0)</f>
        <v>1123.6233788044767</v>
      </c>
      <c r="H510" s="193">
        <f t="shared" si="7"/>
        <v>-1994.5266211955234</v>
      </c>
    </row>
    <row r="511" spans="1:8" ht="11.4" customHeight="1" x14ac:dyDescent="0.3">
      <c r="A511" s="181" t="s">
        <v>1936</v>
      </c>
      <c r="B511" s="182" t="s">
        <v>67</v>
      </c>
      <c r="C511" s="188"/>
      <c r="D511" s="189"/>
      <c r="E511" s="185" t="s">
        <v>4577</v>
      </c>
      <c r="F511" s="186" t="s">
        <v>3106</v>
      </c>
      <c r="G511">
        <f>VLOOKUP(A511,РАСЧЕТ!$A$3:$AX$1360,50,0)</f>
        <v>0</v>
      </c>
      <c r="H511" s="193">
        <f t="shared" si="7"/>
        <v>0</v>
      </c>
    </row>
    <row r="512" spans="1:8" ht="11.4" customHeight="1" x14ac:dyDescent="0.3">
      <c r="A512" s="181" t="s">
        <v>3927</v>
      </c>
      <c r="B512" s="182" t="s">
        <v>67</v>
      </c>
      <c r="C512" s="190">
        <v>1576.26</v>
      </c>
      <c r="D512" s="191">
        <v>1576.26</v>
      </c>
      <c r="E512" s="185" t="s">
        <v>4542</v>
      </c>
      <c r="F512" s="186" t="s">
        <v>4543</v>
      </c>
      <c r="G512">
        <f>VLOOKUP(A512,РАСЧЕТ!$A$3:$AX$1360,50,0)</f>
        <v>1567.2546158326616</v>
      </c>
      <c r="H512" s="193">
        <f t="shared" si="7"/>
        <v>-9.0053841673384341</v>
      </c>
    </row>
    <row r="513" spans="1:8" ht="11.4" customHeight="1" x14ac:dyDescent="0.3">
      <c r="A513" s="181" t="s">
        <v>1453</v>
      </c>
      <c r="B513" s="182" t="s">
        <v>140</v>
      </c>
      <c r="C513" s="190">
        <v>2452.4299999999998</v>
      </c>
      <c r="D513" s="191">
        <v>2452.4299999999998</v>
      </c>
      <c r="E513" s="185" t="s">
        <v>4577</v>
      </c>
      <c r="F513" s="186" t="s">
        <v>3309</v>
      </c>
      <c r="G513">
        <f>VLOOKUP(A513,РАСЧЕТ!$A$3:$AX$1360,50,0)</f>
        <v>2438.4261189113067</v>
      </c>
      <c r="H513" s="193">
        <f t="shared" ref="H513:H576" si="8">G513-C513</f>
        <v>-14.003881088693106</v>
      </c>
    </row>
    <row r="514" spans="1:8" ht="11.4" customHeight="1" x14ac:dyDescent="0.3">
      <c r="A514" s="181" t="s">
        <v>1155</v>
      </c>
      <c r="B514" s="182" t="s">
        <v>129</v>
      </c>
      <c r="C514" s="190">
        <v>1421.64</v>
      </c>
      <c r="D514" s="191">
        <v>1421.64</v>
      </c>
      <c r="E514" s="185" t="s">
        <v>4577</v>
      </c>
      <c r="F514" s="186" t="s">
        <v>3310</v>
      </c>
      <c r="G514">
        <f>VLOOKUP(A514,РАСЧЕТ!$A$3:$AX$1360,50,0)</f>
        <v>512.2855900609942</v>
      </c>
      <c r="H514" s="193">
        <f t="shared" si="8"/>
        <v>-909.3544099390059</v>
      </c>
    </row>
    <row r="515" spans="1:8" ht="11.4" customHeight="1" x14ac:dyDescent="0.3">
      <c r="A515" s="181" t="s">
        <v>552</v>
      </c>
      <c r="B515" s="182" t="s">
        <v>136</v>
      </c>
      <c r="C515" s="190">
        <v>1421.64</v>
      </c>
      <c r="D515" s="191">
        <v>1421.64</v>
      </c>
      <c r="E515" s="185" t="s">
        <v>4577</v>
      </c>
      <c r="F515" s="186" t="s">
        <v>3311</v>
      </c>
      <c r="G515">
        <f>VLOOKUP(A515,РАСЧЕТ!$A$3:$AX$1360,50,0)</f>
        <v>512.2855900609942</v>
      </c>
      <c r="H515" s="193">
        <f t="shared" si="8"/>
        <v>-909.3544099390059</v>
      </c>
    </row>
    <row r="516" spans="1:8" ht="11.4" customHeight="1" x14ac:dyDescent="0.3">
      <c r="A516" s="181" t="s">
        <v>596</v>
      </c>
      <c r="B516" s="182" t="s">
        <v>312</v>
      </c>
      <c r="C516" s="190">
        <v>1576.26</v>
      </c>
      <c r="D516" s="191">
        <v>1576.26</v>
      </c>
      <c r="E516" s="185" t="s">
        <v>4577</v>
      </c>
      <c r="F516" s="186" t="s">
        <v>3312</v>
      </c>
      <c r="G516">
        <f>VLOOKUP(A516,РАСЧЕТ!$A$3:$AX$1360,50,0)</f>
        <v>568.00245181989396</v>
      </c>
      <c r="H516" s="193">
        <f t="shared" si="8"/>
        <v>-1008.257548180106</v>
      </c>
    </row>
    <row r="517" spans="1:8" ht="11.4" customHeight="1" x14ac:dyDescent="0.3">
      <c r="A517" s="181" t="s">
        <v>2167</v>
      </c>
      <c r="B517" s="182" t="s">
        <v>46</v>
      </c>
      <c r="C517" s="190">
        <v>3367.26</v>
      </c>
      <c r="D517" s="191">
        <v>3367.26</v>
      </c>
      <c r="E517" s="185" t="s">
        <v>4577</v>
      </c>
      <c r="F517" s="186" t="s">
        <v>3313</v>
      </c>
      <c r="G517">
        <f>VLOOKUP(A517,РАСЧЕТ!$A$3:$AX$1360,50,0)</f>
        <v>3348.0316588904811</v>
      </c>
      <c r="H517" s="193">
        <f t="shared" si="8"/>
        <v>-19.228341109519079</v>
      </c>
    </row>
    <row r="518" spans="1:8" ht="11.4" customHeight="1" x14ac:dyDescent="0.3">
      <c r="A518" s="181" t="s">
        <v>575</v>
      </c>
      <c r="B518" s="182" t="s">
        <v>59</v>
      </c>
      <c r="C518" s="190">
        <v>3118.15</v>
      </c>
      <c r="D518" s="191">
        <v>3118.15</v>
      </c>
      <c r="E518" s="185" t="s">
        <v>4577</v>
      </c>
      <c r="F518" s="186" t="s">
        <v>3319</v>
      </c>
      <c r="G518">
        <f>VLOOKUP(A518,РАСЧЕТ!$A$3:$AX$1360,50,0)</f>
        <v>3100.3456433092965</v>
      </c>
      <c r="H518" s="193">
        <f t="shared" si="8"/>
        <v>-17.804356690703571</v>
      </c>
    </row>
    <row r="519" spans="1:8" ht="11.4" customHeight="1" x14ac:dyDescent="0.3">
      <c r="A519" s="181" t="s">
        <v>509</v>
      </c>
      <c r="B519" s="182" t="s">
        <v>40</v>
      </c>
      <c r="C519" s="190">
        <v>2452.4299999999998</v>
      </c>
      <c r="D519" s="191">
        <v>2452.4299999999998</v>
      </c>
      <c r="E519" s="185" t="s">
        <v>4577</v>
      </c>
      <c r="F519" s="186" t="s">
        <v>3320</v>
      </c>
      <c r="G519">
        <f>VLOOKUP(A519,РАСЧЕТ!$A$3:$AX$1360,50,0)</f>
        <v>2438.4261189113067</v>
      </c>
      <c r="H519" s="193">
        <f t="shared" si="8"/>
        <v>-14.003881088693106</v>
      </c>
    </row>
    <row r="520" spans="1:8" ht="11.4" customHeight="1" x14ac:dyDescent="0.3">
      <c r="A520" s="181" t="s">
        <v>1082</v>
      </c>
      <c r="B520" s="182" t="s">
        <v>134</v>
      </c>
      <c r="C520" s="190">
        <v>1421.64</v>
      </c>
      <c r="D520" s="191">
        <v>1421.64</v>
      </c>
      <c r="E520" s="185" t="s">
        <v>4577</v>
      </c>
      <c r="F520" s="186" t="s">
        <v>3321</v>
      </c>
      <c r="G520">
        <f>VLOOKUP(A520,РАСЧЕТ!$A$3:$AX$1360,50,0)</f>
        <v>900.17384899644162</v>
      </c>
      <c r="H520" s="193">
        <f t="shared" si="8"/>
        <v>-521.46615100355848</v>
      </c>
    </row>
    <row r="521" spans="1:8" ht="11.4" customHeight="1" x14ac:dyDescent="0.3">
      <c r="A521" s="181" t="s">
        <v>2043</v>
      </c>
      <c r="B521" s="182" t="s">
        <v>51</v>
      </c>
      <c r="C521" s="190">
        <v>1421.64</v>
      </c>
      <c r="D521" s="191">
        <v>1421.64</v>
      </c>
      <c r="E521" s="185" t="s">
        <v>4577</v>
      </c>
      <c r="F521" s="186" t="s">
        <v>3212</v>
      </c>
      <c r="G521">
        <f>VLOOKUP(A521,РАСЧЕТ!$A$3:$AX$1360,50,0)</f>
        <v>1454.7860087023882</v>
      </c>
      <c r="H521" s="193">
        <f t="shared" si="8"/>
        <v>33.146008702388144</v>
      </c>
    </row>
    <row r="522" spans="1:8" ht="11.4" customHeight="1" x14ac:dyDescent="0.3">
      <c r="A522" s="181" t="s">
        <v>1993</v>
      </c>
      <c r="B522" s="182" t="s">
        <v>35</v>
      </c>
      <c r="C522" s="190">
        <v>1576.26</v>
      </c>
      <c r="D522" s="191">
        <v>1576.26</v>
      </c>
      <c r="E522" s="185" t="s">
        <v>4577</v>
      </c>
      <c r="F522" s="186" t="s">
        <v>3322</v>
      </c>
      <c r="G522">
        <f>VLOOKUP(A522,РАСЧЕТ!$A$3:$AX$1360,50,0)</f>
        <v>1567.2546158326616</v>
      </c>
      <c r="H522" s="193">
        <f t="shared" si="8"/>
        <v>-9.0053841673384341</v>
      </c>
    </row>
    <row r="523" spans="1:8" ht="11.4" customHeight="1" x14ac:dyDescent="0.3">
      <c r="A523" s="181" t="s">
        <v>2243</v>
      </c>
      <c r="B523" s="182" t="s">
        <v>152</v>
      </c>
      <c r="C523" s="190">
        <v>3367.26</v>
      </c>
      <c r="D523" s="191">
        <v>3367.26</v>
      </c>
      <c r="E523" s="185" t="s">
        <v>4577</v>
      </c>
      <c r="F523" s="186" t="s">
        <v>3116</v>
      </c>
      <c r="G523">
        <f>VLOOKUP(A523,РАСЧЕТ!$A$3:$AX$1360,50,0)</f>
        <v>3356.9824437669013</v>
      </c>
      <c r="H523" s="193">
        <f t="shared" si="8"/>
        <v>-10.277556233098949</v>
      </c>
    </row>
    <row r="524" spans="1:8" ht="11.4" customHeight="1" x14ac:dyDescent="0.3">
      <c r="A524" s="181" t="s">
        <v>1132</v>
      </c>
      <c r="B524" s="182" t="s">
        <v>155</v>
      </c>
      <c r="C524" s="190">
        <v>3367.26</v>
      </c>
      <c r="D524" s="191">
        <v>3367.26</v>
      </c>
      <c r="E524" s="185" t="s">
        <v>4577</v>
      </c>
      <c r="F524" s="186" t="s">
        <v>3323</v>
      </c>
      <c r="G524">
        <f>VLOOKUP(A524,РАСЧЕТ!$A$3:$AX$1360,50,0)</f>
        <v>3348.0316588904811</v>
      </c>
      <c r="H524" s="193">
        <f t="shared" si="8"/>
        <v>-19.228341109519079</v>
      </c>
    </row>
    <row r="525" spans="1:8" ht="11.4" customHeight="1" x14ac:dyDescent="0.3">
      <c r="A525" s="181" t="s">
        <v>1324</v>
      </c>
      <c r="B525" s="182" t="s">
        <v>37</v>
      </c>
      <c r="C525" s="190">
        <v>4367.99</v>
      </c>
      <c r="D525" s="191">
        <v>4367.99</v>
      </c>
      <c r="E525" s="185" t="s">
        <v>4577</v>
      </c>
      <c r="F525" s="186" t="s">
        <v>3215</v>
      </c>
      <c r="G525">
        <f>VLOOKUP(A525,РАСЧЕТ!$A$3:$AX$1360,50,0)</f>
        <v>4343.0461697597184</v>
      </c>
      <c r="H525" s="193">
        <f t="shared" si="8"/>
        <v>-24.943830240281386</v>
      </c>
    </row>
    <row r="526" spans="1:8" ht="11.4" customHeight="1" x14ac:dyDescent="0.3">
      <c r="A526" s="181" t="s">
        <v>1215</v>
      </c>
      <c r="B526" s="182" t="s">
        <v>42</v>
      </c>
      <c r="C526" s="190">
        <v>3384.44</v>
      </c>
      <c r="D526" s="191">
        <v>3384.44</v>
      </c>
      <c r="E526" s="185" t="s">
        <v>4577</v>
      </c>
      <c r="F526" s="186" t="s">
        <v>3216</v>
      </c>
      <c r="G526">
        <f>VLOOKUP(A526,РАСЧЕТ!$A$3:$AX$1360,50,0)</f>
        <v>3365.1134530684931</v>
      </c>
      <c r="H526" s="193">
        <f t="shared" si="8"/>
        <v>-19.326546931506982</v>
      </c>
    </row>
    <row r="527" spans="1:8" ht="11.4" customHeight="1" x14ac:dyDescent="0.3">
      <c r="A527" s="181" t="s">
        <v>1133</v>
      </c>
      <c r="B527" s="182" t="s">
        <v>133</v>
      </c>
      <c r="C527" s="190">
        <v>2005.75</v>
      </c>
      <c r="D527" s="191">
        <v>2005.75</v>
      </c>
      <c r="E527" s="185" t="s">
        <v>4577</v>
      </c>
      <c r="F527" s="186" t="s">
        <v>3332</v>
      </c>
      <c r="G527">
        <f>VLOOKUP(A527,РАСЧЕТ!$A$3:$AX$1360,50,0)</f>
        <v>1994.2994702829776</v>
      </c>
      <c r="H527" s="193">
        <f t="shared" si="8"/>
        <v>-11.450529717022391</v>
      </c>
    </row>
    <row r="528" spans="1:8" ht="11.4" customHeight="1" x14ac:dyDescent="0.3">
      <c r="A528" s="181" t="s">
        <v>3935</v>
      </c>
      <c r="B528" s="182" t="s">
        <v>89</v>
      </c>
      <c r="C528" s="190">
        <v>2001.46</v>
      </c>
      <c r="D528" s="191">
        <v>2001.46</v>
      </c>
      <c r="E528" s="185" t="s">
        <v>4577</v>
      </c>
      <c r="F528" s="186" t="s">
        <v>4545</v>
      </c>
      <c r="G528">
        <f>VLOOKUP(A528,РАСЧЕТ!$A$3:$AX$1360,50,0)</f>
        <v>1736.0279727752643</v>
      </c>
      <c r="H528" s="193">
        <f t="shared" si="8"/>
        <v>-265.43202722473575</v>
      </c>
    </row>
    <row r="529" spans="1:8" ht="11.4" customHeight="1" x14ac:dyDescent="0.3">
      <c r="A529" s="181" t="s">
        <v>1432</v>
      </c>
      <c r="B529" s="182" t="s">
        <v>44</v>
      </c>
      <c r="C529" s="190">
        <v>2181.85</v>
      </c>
      <c r="D529" s="191">
        <v>2181.85</v>
      </c>
      <c r="E529" s="185" t="s">
        <v>4577</v>
      </c>
      <c r="F529" s="186" t="s">
        <v>3333</v>
      </c>
      <c r="G529">
        <f>VLOOKUP(A529,РАСЧЕТ!$A$3:$AX$1360,50,0)</f>
        <v>2169.3878606076073</v>
      </c>
      <c r="H529" s="193">
        <f t="shared" si="8"/>
        <v>-12.462139392392601</v>
      </c>
    </row>
    <row r="530" spans="1:8" ht="11.4" customHeight="1" x14ac:dyDescent="0.3">
      <c r="A530" s="181" t="s">
        <v>1103</v>
      </c>
      <c r="B530" s="182" t="s">
        <v>52</v>
      </c>
      <c r="C530" s="190">
        <v>4741.6499999999996</v>
      </c>
      <c r="D530" s="191">
        <v>4741.6499999999996</v>
      </c>
      <c r="E530" s="185" t="s">
        <v>4577</v>
      </c>
      <c r="F530" s="186" t="s">
        <v>3220</v>
      </c>
      <c r="G530">
        <f>VLOOKUP(A530,РАСЧЕТ!$A$3:$AX$1360,50,0)</f>
        <v>4714.5751931314935</v>
      </c>
      <c r="H530" s="193">
        <f t="shared" si="8"/>
        <v>-27.07480686850613</v>
      </c>
    </row>
    <row r="531" spans="1:8" ht="11.4" customHeight="1" x14ac:dyDescent="0.3">
      <c r="A531" s="181" t="s">
        <v>2530</v>
      </c>
      <c r="B531" s="182" t="s">
        <v>138</v>
      </c>
      <c r="C531" s="190">
        <v>3474.64</v>
      </c>
      <c r="D531" s="191">
        <v>3474.64</v>
      </c>
      <c r="E531" s="185" t="s">
        <v>4577</v>
      </c>
      <c r="F531" s="186" t="s">
        <v>3222</v>
      </c>
      <c r="G531">
        <f>VLOOKUP(A531,РАСЧЕТ!$A$3:$AX$1360,50,0)</f>
        <v>3454.7928725030597</v>
      </c>
      <c r="H531" s="193">
        <f t="shared" si="8"/>
        <v>-19.847127496940175</v>
      </c>
    </row>
    <row r="532" spans="1:8" ht="11.4" customHeight="1" x14ac:dyDescent="0.3">
      <c r="A532" s="181" t="s">
        <v>709</v>
      </c>
      <c r="B532" s="182" t="s">
        <v>148</v>
      </c>
      <c r="C532" s="190">
        <v>1644.98</v>
      </c>
      <c r="D532" s="191">
        <v>1644.98</v>
      </c>
      <c r="E532" s="185" t="s">
        <v>4577</v>
      </c>
      <c r="F532" s="186" t="s">
        <v>3225</v>
      </c>
      <c r="G532">
        <f>VLOOKUP(A532,РАСЧЕТ!$A$3:$AX$1360,50,0)</f>
        <v>1635.581792544712</v>
      </c>
      <c r="H532" s="193">
        <f t="shared" si="8"/>
        <v>-9.3982074552880022</v>
      </c>
    </row>
    <row r="533" spans="1:8" ht="11.4" customHeight="1" x14ac:dyDescent="0.3">
      <c r="A533" s="181" t="s">
        <v>976</v>
      </c>
      <c r="B533" s="182" t="s">
        <v>141</v>
      </c>
      <c r="C533" s="190">
        <v>1030.79</v>
      </c>
      <c r="D533" s="191">
        <v>1030.79</v>
      </c>
      <c r="E533" s="185" t="s">
        <v>4577</v>
      </c>
      <c r="F533" s="186" t="s">
        <v>3104</v>
      </c>
      <c r="G533">
        <f>VLOOKUP(A533,РАСЧЕТ!$A$3:$AX$1360,50,0)</f>
        <v>1024.9076506807596</v>
      </c>
      <c r="H533" s="193">
        <f t="shared" si="8"/>
        <v>-5.8823493192403475</v>
      </c>
    </row>
    <row r="534" spans="1:8" ht="11.4" customHeight="1" x14ac:dyDescent="0.3">
      <c r="A534" s="181" t="s">
        <v>1220</v>
      </c>
      <c r="B534" s="182" t="s">
        <v>313</v>
      </c>
      <c r="C534" s="190">
        <v>3118.15</v>
      </c>
      <c r="D534" s="191">
        <v>3118.15</v>
      </c>
      <c r="E534" s="185" t="s">
        <v>4577</v>
      </c>
      <c r="F534" s="186" t="s">
        <v>3109</v>
      </c>
      <c r="G534">
        <f>VLOOKUP(A534,РАСЧЕТ!$A$3:$AX$1360,50,0)</f>
        <v>3251.0543779219201</v>
      </c>
      <c r="H534" s="193">
        <f t="shared" si="8"/>
        <v>132.90437792192006</v>
      </c>
    </row>
    <row r="535" spans="1:8" ht="11.4" customHeight="1" x14ac:dyDescent="0.3">
      <c r="A535" s="181" t="s">
        <v>1385</v>
      </c>
      <c r="B535" s="182" t="s">
        <v>153</v>
      </c>
      <c r="C535" s="190">
        <v>1434.52</v>
      </c>
      <c r="D535" s="191">
        <v>1434.52</v>
      </c>
      <c r="E535" s="185" t="s">
        <v>4577</v>
      </c>
      <c r="F535" s="186" t="s">
        <v>3105</v>
      </c>
      <c r="G535">
        <f>VLOOKUP(A535,РАСЧЕТ!$A$3:$AX$1360,50,0)</f>
        <v>1889.8489467904915</v>
      </c>
      <c r="H535" s="193">
        <f t="shared" si="8"/>
        <v>455.3289467904915</v>
      </c>
    </row>
    <row r="536" spans="1:8" ht="11.4" customHeight="1" x14ac:dyDescent="0.3">
      <c r="A536" s="181" t="s">
        <v>1149</v>
      </c>
      <c r="B536" s="182" t="s">
        <v>135</v>
      </c>
      <c r="C536" s="190">
        <v>2585.58</v>
      </c>
      <c r="D536" s="191">
        <v>2585.58</v>
      </c>
      <c r="E536" s="185" t="s">
        <v>4577</v>
      </c>
      <c r="F536" s="186" t="s">
        <v>3107</v>
      </c>
      <c r="G536">
        <f>VLOOKUP(A536,РАСЧЕТ!$A$3:$AX$1360,50,0)</f>
        <v>2570.8100237909048</v>
      </c>
      <c r="H536" s="193">
        <f t="shared" si="8"/>
        <v>-14.769976209095148</v>
      </c>
    </row>
    <row r="537" spans="1:8" ht="11.4" customHeight="1" x14ac:dyDescent="0.3">
      <c r="A537" s="181" t="s">
        <v>819</v>
      </c>
      <c r="B537" s="182" t="s">
        <v>128</v>
      </c>
      <c r="C537" s="190">
        <v>3066.61</v>
      </c>
      <c r="D537" s="191">
        <v>3066.61</v>
      </c>
      <c r="E537" s="185" t="s">
        <v>4577</v>
      </c>
      <c r="F537" s="186" t="s">
        <v>3108</v>
      </c>
      <c r="G537">
        <f>VLOOKUP(A537,РАСЧЕТ!$A$3:$AX$1360,50,0)</f>
        <v>4333.2000886129626</v>
      </c>
      <c r="H537" s="193">
        <f t="shared" si="8"/>
        <v>1266.5900886129625</v>
      </c>
    </row>
    <row r="538" spans="1:8" ht="11.4" customHeight="1" x14ac:dyDescent="0.3">
      <c r="A538" s="181" t="s">
        <v>1087</v>
      </c>
      <c r="B538" s="182" t="s">
        <v>276</v>
      </c>
      <c r="C538" s="190">
        <v>3418.8</v>
      </c>
      <c r="D538" s="191">
        <v>3418.8</v>
      </c>
      <c r="E538" s="185" t="s">
        <v>4577</v>
      </c>
      <c r="F538" s="186" t="s">
        <v>3117</v>
      </c>
      <c r="G538">
        <f>VLOOKUP(A538,РАСЧЕТ!$A$3:$AX$1360,50,0)</f>
        <v>2600.6288452957601</v>
      </c>
      <c r="H538" s="193">
        <f t="shared" si="8"/>
        <v>-818.17115470424005</v>
      </c>
    </row>
    <row r="539" spans="1:8" ht="11.4" customHeight="1" x14ac:dyDescent="0.3">
      <c r="A539" s="181" t="s">
        <v>2130</v>
      </c>
      <c r="B539" s="182" t="s">
        <v>56</v>
      </c>
      <c r="C539" s="190">
        <v>1580.55</v>
      </c>
      <c r="D539" s="191">
        <v>1580.55</v>
      </c>
      <c r="E539" s="185" t="s">
        <v>4577</v>
      </c>
      <c r="F539" s="186" t="s">
        <v>3118</v>
      </c>
      <c r="G539">
        <f>VLOOKUP(A539,РАСЧЕТ!$A$3:$AX$1360,50,0)</f>
        <v>569.55014242430775</v>
      </c>
      <c r="H539" s="193">
        <f t="shared" si="8"/>
        <v>-1010.9998575756922</v>
      </c>
    </row>
    <row r="540" spans="1:8" ht="11.4" customHeight="1" x14ac:dyDescent="0.3">
      <c r="A540" s="181" t="s">
        <v>1028</v>
      </c>
      <c r="B540" s="182" t="s">
        <v>76</v>
      </c>
      <c r="C540" s="183">
        <v>974.96</v>
      </c>
      <c r="D540" s="184">
        <v>974.96</v>
      </c>
      <c r="E540" s="185" t="s">
        <v>4577</v>
      </c>
      <c r="F540" s="186" t="s">
        <v>3119</v>
      </c>
      <c r="G540">
        <f>VLOOKUP(A540,РАСЧЕТ!$A$3:$AX$1360,50,0)</f>
        <v>1334.6565288891813</v>
      </c>
      <c r="H540" s="193">
        <f t="shared" si="8"/>
        <v>359.69652888918131</v>
      </c>
    </row>
    <row r="541" spans="1:8" ht="11.4" customHeight="1" x14ac:dyDescent="0.3">
      <c r="A541" s="181" t="s">
        <v>826</v>
      </c>
      <c r="B541" s="182" t="s">
        <v>113</v>
      </c>
      <c r="C541" s="190">
        <v>1391.57</v>
      </c>
      <c r="D541" s="191">
        <v>1391.57</v>
      </c>
      <c r="E541" s="185" t="s">
        <v>4577</v>
      </c>
      <c r="F541" s="186" t="s">
        <v>3120</v>
      </c>
      <c r="G541">
        <f>VLOOKUP(A541,РАСЧЕТ!$A$3:$AX$1360,50,0)</f>
        <v>1383.625328419025</v>
      </c>
      <c r="H541" s="193">
        <f t="shared" si="8"/>
        <v>-7.9446715809749548</v>
      </c>
    </row>
    <row r="542" spans="1:8" ht="11.4" customHeight="1" x14ac:dyDescent="0.3">
      <c r="A542" s="181" t="s">
        <v>2279</v>
      </c>
      <c r="B542" s="182" t="s">
        <v>130</v>
      </c>
      <c r="C542" s="190">
        <v>2516.86</v>
      </c>
      <c r="D542" s="191">
        <v>2516.86</v>
      </c>
      <c r="E542" s="185" t="s">
        <v>4577</v>
      </c>
      <c r="F542" s="186" t="s">
        <v>3233</v>
      </c>
      <c r="G542">
        <f>VLOOKUP(A542,РАСЧЕТ!$A$3:$AX$1360,50,0)</f>
        <v>2502.4828470788543</v>
      </c>
      <c r="H542" s="193">
        <f t="shared" si="8"/>
        <v>-14.377152921145807</v>
      </c>
    </row>
    <row r="543" spans="1:8" ht="11.4" customHeight="1" x14ac:dyDescent="0.3">
      <c r="A543" s="181" t="s">
        <v>2373</v>
      </c>
      <c r="B543" s="182" t="s">
        <v>160</v>
      </c>
      <c r="C543" s="190">
        <v>2997.89</v>
      </c>
      <c r="D543" s="191">
        <v>2997.89</v>
      </c>
      <c r="E543" s="185" t="s">
        <v>4577</v>
      </c>
      <c r="F543" s="186" t="s">
        <v>3121</v>
      </c>
      <c r="G543">
        <f>VLOOKUP(A543,РАСЧЕТ!$A$3:$AX$1360,50,0)</f>
        <v>2980.773084063208</v>
      </c>
      <c r="H543" s="193">
        <f t="shared" si="8"/>
        <v>-17.116915936791884</v>
      </c>
    </row>
    <row r="544" spans="1:8" ht="11.4" customHeight="1" x14ac:dyDescent="0.3">
      <c r="A544" s="181" t="s">
        <v>820</v>
      </c>
      <c r="B544" s="182" t="s">
        <v>150</v>
      </c>
      <c r="C544" s="190">
        <v>3418.8</v>
      </c>
      <c r="D544" s="191">
        <v>3418.8</v>
      </c>
      <c r="E544" s="185" t="s">
        <v>4577</v>
      </c>
      <c r="F544" s="186" t="s">
        <v>3126</v>
      </c>
      <c r="G544">
        <f>VLOOKUP(A544,РАСЧЕТ!$A$3:$AX$1360,50,0)</f>
        <v>5571.0363018803719</v>
      </c>
      <c r="H544" s="193">
        <f t="shared" si="8"/>
        <v>2152.2363018803717</v>
      </c>
    </row>
    <row r="545" spans="1:8" ht="11.4" customHeight="1" x14ac:dyDescent="0.3">
      <c r="A545" s="181" t="s">
        <v>2048</v>
      </c>
      <c r="B545" s="182" t="s">
        <v>75</v>
      </c>
      <c r="C545" s="190">
        <v>2452.4299999999998</v>
      </c>
      <c r="D545" s="191">
        <v>2452.4299999999998</v>
      </c>
      <c r="E545" s="185" t="s">
        <v>4577</v>
      </c>
      <c r="F545" s="186" t="s">
        <v>3111</v>
      </c>
      <c r="G545">
        <f>VLOOKUP(A545,РАСЧЕТ!$A$3:$AX$1360,50,0)</f>
        <v>2438.4261189113067</v>
      </c>
      <c r="H545" s="193">
        <f t="shared" si="8"/>
        <v>-14.003881088693106</v>
      </c>
    </row>
    <row r="546" spans="1:8" ht="11.4" customHeight="1" x14ac:dyDescent="0.3">
      <c r="A546" s="181" t="s">
        <v>612</v>
      </c>
      <c r="B546" s="182" t="s">
        <v>127</v>
      </c>
      <c r="C546" s="190">
        <v>1580.55</v>
      </c>
      <c r="D546" s="191">
        <v>1580.55</v>
      </c>
      <c r="E546" s="185" t="s">
        <v>4577</v>
      </c>
      <c r="F546" s="186" t="s">
        <v>3127</v>
      </c>
      <c r="G546">
        <f>VLOOKUP(A546,РАСЧЕТ!$A$3:$AX$1360,50,0)</f>
        <v>1571.5250643771642</v>
      </c>
      <c r="H546" s="193">
        <f t="shared" si="8"/>
        <v>-9.0249356228357556</v>
      </c>
    </row>
    <row r="547" spans="1:8" ht="11.4" customHeight="1" x14ac:dyDescent="0.3">
      <c r="A547" s="181" t="s">
        <v>749</v>
      </c>
      <c r="B547" s="182" t="s">
        <v>261</v>
      </c>
      <c r="C547" s="183">
        <v>974.96</v>
      </c>
      <c r="D547" s="184">
        <v>974.96</v>
      </c>
      <c r="E547" s="185" t="s">
        <v>4577</v>
      </c>
      <c r="F547" s="186" t="s">
        <v>3128</v>
      </c>
      <c r="G547">
        <f>VLOOKUP(A547,РАСЧЕТ!$A$3:$AX$1360,50,0)</f>
        <v>969.39181960221833</v>
      </c>
      <c r="H547" s="193">
        <f t="shared" si="8"/>
        <v>-5.5681803977817026</v>
      </c>
    </row>
    <row r="548" spans="1:8" ht="11.4" customHeight="1" x14ac:dyDescent="0.3">
      <c r="A548" s="181" t="s">
        <v>1295</v>
      </c>
      <c r="B548" s="182" t="s">
        <v>77</v>
      </c>
      <c r="C548" s="190">
        <v>1391.57</v>
      </c>
      <c r="D548" s="191">
        <v>1391.57</v>
      </c>
      <c r="E548" s="185" t="s">
        <v>4577</v>
      </c>
      <c r="F548" s="186" t="s">
        <v>3129</v>
      </c>
      <c r="G548">
        <f>VLOOKUP(A548,РАСЧЕТ!$A$3:$AX$1360,50,0)</f>
        <v>1644.7013611135205</v>
      </c>
      <c r="H548" s="193">
        <f t="shared" si="8"/>
        <v>253.1313611135206</v>
      </c>
    </row>
    <row r="549" spans="1:8" ht="11.4" customHeight="1" x14ac:dyDescent="0.3">
      <c r="A549" s="181" t="s">
        <v>2578</v>
      </c>
      <c r="B549" s="182" t="s">
        <v>143</v>
      </c>
      <c r="C549" s="190">
        <v>2516.86</v>
      </c>
      <c r="D549" s="191">
        <v>2516.86</v>
      </c>
      <c r="E549" s="185" t="s">
        <v>4577</v>
      </c>
      <c r="F549" s="186" t="s">
        <v>3898</v>
      </c>
      <c r="G549">
        <f>VLOOKUP(A549,РАСЧЕТ!$A$3:$AX$1360,50,0)</f>
        <v>4219.3082737800278</v>
      </c>
      <c r="H549" s="193">
        <f t="shared" si="8"/>
        <v>1702.4482737800276</v>
      </c>
    </row>
    <row r="550" spans="1:8" ht="11.4" customHeight="1" x14ac:dyDescent="0.3">
      <c r="A550" s="181" t="s">
        <v>1864</v>
      </c>
      <c r="B550" s="182" t="s">
        <v>233</v>
      </c>
      <c r="C550" s="190">
        <v>2997.89</v>
      </c>
      <c r="D550" s="191">
        <v>2997.89</v>
      </c>
      <c r="E550" s="185" t="s">
        <v>4577</v>
      </c>
      <c r="F550" s="186" t="s">
        <v>3131</v>
      </c>
      <c r="G550">
        <f>VLOOKUP(A550,РАСЧЕТ!$A$3:$AX$1360,50,0)</f>
        <v>2980.773084063208</v>
      </c>
      <c r="H550" s="193">
        <f t="shared" si="8"/>
        <v>-17.116915936791884</v>
      </c>
    </row>
    <row r="551" spans="1:8" ht="11.4" customHeight="1" x14ac:dyDescent="0.3">
      <c r="A551" s="181" t="s">
        <v>510</v>
      </c>
      <c r="B551" s="182" t="s">
        <v>48</v>
      </c>
      <c r="C551" s="190">
        <v>3418.8</v>
      </c>
      <c r="D551" s="191">
        <v>3418.8</v>
      </c>
      <c r="E551" s="185" t="s">
        <v>4577</v>
      </c>
      <c r="F551" s="186" t="s">
        <v>3139</v>
      </c>
      <c r="G551">
        <f>VLOOKUP(A551,РАСЧЕТ!$A$3:$AX$1360,50,0)</f>
        <v>3702.1974753865607</v>
      </c>
      <c r="H551" s="193">
        <f t="shared" si="8"/>
        <v>283.39747538656047</v>
      </c>
    </row>
    <row r="552" spans="1:8" ht="11.4" customHeight="1" x14ac:dyDescent="0.3">
      <c r="A552" s="181" t="s">
        <v>553</v>
      </c>
      <c r="B552" s="182" t="s">
        <v>36</v>
      </c>
      <c r="C552" s="190">
        <v>1580.55</v>
      </c>
      <c r="D552" s="191">
        <v>1580.55</v>
      </c>
      <c r="E552" s="185" t="s">
        <v>4577</v>
      </c>
      <c r="F552" s="186" t="s">
        <v>3140</v>
      </c>
      <c r="G552">
        <f>VLOOKUP(A552,РАСЧЕТ!$A$3:$AX$1360,50,0)</f>
        <v>1571.5250643771642</v>
      </c>
      <c r="H552" s="193">
        <f t="shared" si="8"/>
        <v>-9.0249356228357556</v>
      </c>
    </row>
    <row r="553" spans="1:8" ht="11.4" customHeight="1" x14ac:dyDescent="0.3">
      <c r="A553" s="181" t="s">
        <v>3928</v>
      </c>
      <c r="B553" s="182" t="s">
        <v>188</v>
      </c>
      <c r="C553" s="183">
        <v>974.96</v>
      </c>
      <c r="D553" s="184">
        <v>974.96</v>
      </c>
      <c r="E553" s="185" t="s">
        <v>4577</v>
      </c>
      <c r="F553" s="186" t="s">
        <v>4547</v>
      </c>
      <c r="G553">
        <f>VLOOKUP(A553,РАСЧЕТ!$A$3:$AX$1360,50,0)</f>
        <v>969.39181960221833</v>
      </c>
      <c r="H553" s="193">
        <f t="shared" si="8"/>
        <v>-5.5681803977817026</v>
      </c>
    </row>
    <row r="554" spans="1:8" ht="11.4" customHeight="1" x14ac:dyDescent="0.3">
      <c r="A554" s="181" t="s">
        <v>1454</v>
      </c>
      <c r="B554" s="182" t="s">
        <v>164</v>
      </c>
      <c r="C554" s="190">
        <v>1391.57</v>
      </c>
      <c r="D554" s="191">
        <v>1391.57</v>
      </c>
      <c r="E554" s="185" t="s">
        <v>4577</v>
      </c>
      <c r="F554" s="186" t="s">
        <v>3144</v>
      </c>
      <c r="G554">
        <f>VLOOKUP(A554,РАСЧЕТ!$A$3:$AX$1360,50,0)</f>
        <v>1383.625328419025</v>
      </c>
      <c r="H554" s="193">
        <f t="shared" si="8"/>
        <v>-7.9446715809749548</v>
      </c>
    </row>
    <row r="555" spans="1:8" ht="11.4" customHeight="1" x14ac:dyDescent="0.3">
      <c r="A555" s="181" t="s">
        <v>2521</v>
      </c>
      <c r="B555" s="182" t="s">
        <v>334</v>
      </c>
      <c r="C555" s="190">
        <v>2516.86</v>
      </c>
      <c r="D555" s="191">
        <v>2516.86</v>
      </c>
      <c r="E555" s="185" t="s">
        <v>4577</v>
      </c>
      <c r="F555" s="186" t="s">
        <v>3145</v>
      </c>
      <c r="G555">
        <f>VLOOKUP(A555,РАСЧЕТ!$A$3:$AX$1360,50,0)</f>
        <v>2502.4828470788543</v>
      </c>
      <c r="H555" s="193">
        <f t="shared" si="8"/>
        <v>-14.377152921145807</v>
      </c>
    </row>
    <row r="556" spans="1:8" ht="11.4" customHeight="1" x14ac:dyDescent="0.3">
      <c r="A556" s="181" t="s">
        <v>1134</v>
      </c>
      <c r="B556" s="182" t="s">
        <v>79</v>
      </c>
      <c r="C556" s="190">
        <v>1421.64</v>
      </c>
      <c r="D556" s="191">
        <v>1421.64</v>
      </c>
      <c r="E556" s="185" t="s">
        <v>4577</v>
      </c>
      <c r="F556" s="186" t="s">
        <v>3114</v>
      </c>
      <c r="G556">
        <f>VLOOKUP(A556,РАСЧЕТ!$A$3:$AX$1360,50,0)</f>
        <v>1413.5184682305473</v>
      </c>
      <c r="H556" s="193">
        <f t="shared" si="8"/>
        <v>-8.1215317694527585</v>
      </c>
    </row>
    <row r="557" spans="1:8" ht="11.4" customHeight="1" x14ac:dyDescent="0.3">
      <c r="A557" s="181" t="s">
        <v>1529</v>
      </c>
      <c r="B557" s="182" t="s">
        <v>139</v>
      </c>
      <c r="C557" s="190">
        <v>2997.89</v>
      </c>
      <c r="D557" s="191">
        <v>2997.89</v>
      </c>
      <c r="E557" s="185" t="s">
        <v>4577</v>
      </c>
      <c r="F557" s="186" t="s">
        <v>3146</v>
      </c>
      <c r="G557">
        <f>VLOOKUP(A557,РАСЧЕТ!$A$3:$AX$1360,50,0)</f>
        <v>2980.773084063208</v>
      </c>
      <c r="H557" s="193">
        <f t="shared" si="8"/>
        <v>-17.116915936791884</v>
      </c>
    </row>
    <row r="558" spans="1:8" ht="11.4" customHeight="1" x14ac:dyDescent="0.3">
      <c r="A558" s="181" t="s">
        <v>1559</v>
      </c>
      <c r="B558" s="182" t="s">
        <v>288</v>
      </c>
      <c r="C558" s="190">
        <v>3418.8</v>
      </c>
      <c r="D558" s="191">
        <v>3418.8</v>
      </c>
      <c r="E558" s="185" t="s">
        <v>4577</v>
      </c>
      <c r="F558" s="186" t="s">
        <v>3243</v>
      </c>
      <c r="G558">
        <f>VLOOKUP(A558,РАСЧЕТ!$A$3:$AX$1360,50,0)</f>
        <v>3399.2770414245183</v>
      </c>
      <c r="H558" s="193">
        <f t="shared" si="8"/>
        <v>-19.52295857548188</v>
      </c>
    </row>
    <row r="559" spans="1:8" ht="11.4" customHeight="1" x14ac:dyDescent="0.3">
      <c r="A559" s="181" t="s">
        <v>2506</v>
      </c>
      <c r="B559" s="182" t="s">
        <v>39</v>
      </c>
      <c r="C559" s="190">
        <v>1580.55</v>
      </c>
      <c r="D559" s="191">
        <v>1580.55</v>
      </c>
      <c r="E559" s="185" t="s">
        <v>4577</v>
      </c>
      <c r="F559" s="186" t="s">
        <v>3152</v>
      </c>
      <c r="G559">
        <f>VLOOKUP(A559,РАСЧЕТ!$A$3:$AX$1360,50,0)</f>
        <v>1342.7747638548378</v>
      </c>
      <c r="H559" s="193">
        <f t="shared" si="8"/>
        <v>-237.77523614516213</v>
      </c>
    </row>
    <row r="560" spans="1:8" ht="11.4" customHeight="1" x14ac:dyDescent="0.3">
      <c r="A560" s="181" t="s">
        <v>673</v>
      </c>
      <c r="B560" s="182" t="s">
        <v>277</v>
      </c>
      <c r="C560" s="183">
        <v>974.96</v>
      </c>
      <c r="D560" s="184">
        <v>974.96</v>
      </c>
      <c r="E560" s="185" t="s">
        <v>4577</v>
      </c>
      <c r="F560" s="186" t="s">
        <v>3153</v>
      </c>
      <c r="G560">
        <f>VLOOKUP(A560,РАСЧЕТ!$A$3:$AX$1360,50,0)</f>
        <v>352.17639934873898</v>
      </c>
      <c r="H560" s="193">
        <f t="shared" si="8"/>
        <v>-622.78360065126105</v>
      </c>
    </row>
    <row r="561" spans="1:8" ht="11.4" customHeight="1" x14ac:dyDescent="0.3">
      <c r="A561" s="181" t="s">
        <v>1112</v>
      </c>
      <c r="B561" s="182" t="s">
        <v>41</v>
      </c>
      <c r="C561" s="190">
        <v>1391.57</v>
      </c>
      <c r="D561" s="191">
        <v>1391.57</v>
      </c>
      <c r="E561" s="185" t="s">
        <v>4577</v>
      </c>
      <c r="F561" s="186" t="s">
        <v>3154</v>
      </c>
      <c r="G561">
        <f>VLOOKUP(A561,РАСЧЕТ!$A$3:$AX$1360,50,0)</f>
        <v>1383.625328419025</v>
      </c>
      <c r="H561" s="193">
        <f t="shared" si="8"/>
        <v>-7.9446715809749548</v>
      </c>
    </row>
    <row r="562" spans="1:8" ht="11.4" customHeight="1" x14ac:dyDescent="0.3">
      <c r="A562" s="181" t="s">
        <v>1302</v>
      </c>
      <c r="B562" s="182" t="s">
        <v>62</v>
      </c>
      <c r="C562" s="190">
        <v>2516.86</v>
      </c>
      <c r="D562" s="191">
        <v>2516.86</v>
      </c>
      <c r="E562" s="185" t="s">
        <v>4577</v>
      </c>
      <c r="F562" s="186" t="s">
        <v>3155</v>
      </c>
      <c r="G562">
        <f>VLOOKUP(A562,РАСЧЕТ!$A$3:$AX$1360,50,0)</f>
        <v>2502.4828470788543</v>
      </c>
      <c r="H562" s="193">
        <f t="shared" si="8"/>
        <v>-14.377152921145807</v>
      </c>
    </row>
    <row r="563" spans="1:8" ht="11.4" customHeight="1" x14ac:dyDescent="0.3">
      <c r="A563" s="181" t="s">
        <v>1915</v>
      </c>
      <c r="B563" s="182" t="s">
        <v>68</v>
      </c>
      <c r="C563" s="190">
        <v>2997.89</v>
      </c>
      <c r="D563" s="191">
        <v>2997.89</v>
      </c>
      <c r="E563" s="185" t="s">
        <v>4577</v>
      </c>
      <c r="F563" s="186" t="s">
        <v>3156</v>
      </c>
      <c r="G563">
        <f>VLOOKUP(A563,РАСЧЕТ!$A$3:$AX$1360,50,0)</f>
        <v>5504.4258373266384</v>
      </c>
      <c r="H563" s="193">
        <f t="shared" si="8"/>
        <v>2506.5358373266386</v>
      </c>
    </row>
    <row r="564" spans="1:8" ht="11.4" customHeight="1" x14ac:dyDescent="0.3">
      <c r="A564" s="181" t="s">
        <v>2503</v>
      </c>
      <c r="B564" s="182" t="s">
        <v>147</v>
      </c>
      <c r="C564" s="190">
        <v>3418.8</v>
      </c>
      <c r="D564" s="191">
        <v>3418.8</v>
      </c>
      <c r="E564" s="185" t="s">
        <v>4577</v>
      </c>
      <c r="F564" s="186" t="s">
        <v>3164</v>
      </c>
      <c r="G564">
        <f>VLOOKUP(A564,РАСЧЕТ!$A$3:$AX$1360,50,0)</f>
        <v>3932.7187871661795</v>
      </c>
      <c r="H564" s="193">
        <f t="shared" si="8"/>
        <v>513.9187871661793</v>
      </c>
    </row>
    <row r="565" spans="1:8" ht="11.4" customHeight="1" x14ac:dyDescent="0.3">
      <c r="A565" s="181" t="s">
        <v>2554</v>
      </c>
      <c r="B565" s="182" t="s">
        <v>165</v>
      </c>
      <c r="C565" s="190">
        <v>1580.55</v>
      </c>
      <c r="D565" s="191">
        <v>1580.55</v>
      </c>
      <c r="E565" s="185" t="s">
        <v>4577</v>
      </c>
      <c r="F565" s="186" t="s">
        <v>3165</v>
      </c>
      <c r="G565">
        <f>VLOOKUP(A565,РАСЧЕТ!$A$3:$AX$1360,50,0)</f>
        <v>1571.5250643771642</v>
      </c>
      <c r="H565" s="193">
        <f t="shared" si="8"/>
        <v>-9.0249356228357556</v>
      </c>
    </row>
    <row r="566" spans="1:8" ht="11.4" customHeight="1" x14ac:dyDescent="0.3">
      <c r="A566" s="181" t="s">
        <v>833</v>
      </c>
      <c r="B566" s="182" t="s">
        <v>254</v>
      </c>
      <c r="C566" s="183">
        <v>974.96</v>
      </c>
      <c r="D566" s="184">
        <v>974.96</v>
      </c>
      <c r="E566" s="185" t="s">
        <v>4577</v>
      </c>
      <c r="F566" s="186" t="s">
        <v>3167</v>
      </c>
      <c r="G566">
        <f>VLOOKUP(A566,РАСЧЕТ!$A$3:$AX$1360,50,0)</f>
        <v>969.39181960221833</v>
      </c>
      <c r="H566" s="193">
        <f t="shared" si="8"/>
        <v>-5.5681803977817026</v>
      </c>
    </row>
    <row r="567" spans="1:8" ht="11.4" customHeight="1" x14ac:dyDescent="0.3">
      <c r="A567" s="181" t="s">
        <v>1431</v>
      </c>
      <c r="B567" s="182" t="s">
        <v>191</v>
      </c>
      <c r="C567" s="190">
        <v>1421.64</v>
      </c>
      <c r="D567" s="191">
        <v>1421.64</v>
      </c>
      <c r="E567" s="185" t="s">
        <v>4577</v>
      </c>
      <c r="F567" s="186" t="s">
        <v>3122</v>
      </c>
      <c r="G567">
        <f>VLOOKUP(A567,РАСЧЕТ!$A$3:$AX$1360,50,0)</f>
        <v>1413.5184682305473</v>
      </c>
      <c r="H567" s="193">
        <f t="shared" si="8"/>
        <v>-8.1215317694527585</v>
      </c>
    </row>
    <row r="568" spans="1:8" ht="11.4" customHeight="1" x14ac:dyDescent="0.3">
      <c r="A568" s="181" t="s">
        <v>2534</v>
      </c>
      <c r="B568" s="182" t="s">
        <v>149</v>
      </c>
      <c r="C568" s="190">
        <v>1391.57</v>
      </c>
      <c r="D568" s="191">
        <v>1391.57</v>
      </c>
      <c r="E568" s="185" t="s">
        <v>4577</v>
      </c>
      <c r="F568" s="186" t="s">
        <v>3252</v>
      </c>
      <c r="G568">
        <f>VLOOKUP(A568,РАСЧЕТ!$A$3:$AX$1360,50,0)</f>
        <v>1383.625328419025</v>
      </c>
      <c r="H568" s="193">
        <f t="shared" si="8"/>
        <v>-7.9446715809749548</v>
      </c>
    </row>
    <row r="569" spans="1:8" ht="11.4" customHeight="1" x14ac:dyDescent="0.3">
      <c r="A569" s="181" t="s">
        <v>1865</v>
      </c>
      <c r="B569" s="182" t="s">
        <v>234</v>
      </c>
      <c r="C569" s="190">
        <v>2516.86</v>
      </c>
      <c r="D569" s="191">
        <v>2516.86</v>
      </c>
      <c r="E569" s="185" t="s">
        <v>4577</v>
      </c>
      <c r="F569" s="186" t="s">
        <v>3168</v>
      </c>
      <c r="G569">
        <f>VLOOKUP(A569,РАСЧЕТ!$A$3:$AX$1360,50,0)</f>
        <v>2502.4828470788543</v>
      </c>
      <c r="H569" s="193">
        <f t="shared" si="8"/>
        <v>-14.377152921145807</v>
      </c>
    </row>
    <row r="570" spans="1:8" ht="11.4" customHeight="1" x14ac:dyDescent="0.3">
      <c r="A570" s="181" t="s">
        <v>1150</v>
      </c>
      <c r="B570" s="182" t="s">
        <v>156</v>
      </c>
      <c r="C570" s="190">
        <v>2997.89</v>
      </c>
      <c r="D570" s="191">
        <v>2997.89</v>
      </c>
      <c r="E570" s="185" t="s">
        <v>4577</v>
      </c>
      <c r="F570" s="186" t="s">
        <v>3169</v>
      </c>
      <c r="G570">
        <f>VLOOKUP(A570,РАСЧЕТ!$A$3:$AX$1360,50,0)</f>
        <v>2980.773084063208</v>
      </c>
      <c r="H570" s="193">
        <f t="shared" si="8"/>
        <v>-17.116915936791884</v>
      </c>
    </row>
    <row r="571" spans="1:8" ht="11.4" customHeight="1" x14ac:dyDescent="0.3">
      <c r="A571" s="181" t="s">
        <v>842</v>
      </c>
      <c r="B571" s="182" t="s">
        <v>32</v>
      </c>
      <c r="C571" s="190">
        <v>3418.8</v>
      </c>
      <c r="D571" s="191">
        <v>3418.8</v>
      </c>
      <c r="E571" s="185" t="s">
        <v>4577</v>
      </c>
      <c r="F571" s="186" t="s">
        <v>3175</v>
      </c>
      <c r="G571">
        <f>VLOOKUP(A571,РАСЧЕТ!$A$3:$AX$1360,50,0)</f>
        <v>3399.2770414245183</v>
      </c>
      <c r="H571" s="193">
        <f t="shared" si="8"/>
        <v>-19.52295857548188</v>
      </c>
    </row>
    <row r="572" spans="1:8" ht="11.4" customHeight="1" x14ac:dyDescent="0.3">
      <c r="A572" s="181" t="s">
        <v>1183</v>
      </c>
      <c r="B572" s="182" t="s">
        <v>132</v>
      </c>
      <c r="C572" s="190">
        <v>1580.55</v>
      </c>
      <c r="D572" s="191">
        <v>1580.55</v>
      </c>
      <c r="E572" s="185" t="s">
        <v>4577</v>
      </c>
      <c r="F572" s="186" t="s">
        <v>3177</v>
      </c>
      <c r="G572">
        <f>VLOOKUP(A572,РАСЧЕТ!$A$3:$AX$1360,50,0)</f>
        <v>1571.5250643771642</v>
      </c>
      <c r="H572" s="193">
        <f t="shared" si="8"/>
        <v>-9.0249356228357556</v>
      </c>
    </row>
    <row r="573" spans="1:8" ht="11.4" customHeight="1" x14ac:dyDescent="0.3">
      <c r="A573" s="181" t="s">
        <v>1100</v>
      </c>
      <c r="B573" s="182" t="s">
        <v>216</v>
      </c>
      <c r="C573" s="183">
        <v>974.96</v>
      </c>
      <c r="D573" s="184">
        <v>974.96</v>
      </c>
      <c r="E573" s="185" t="s">
        <v>4577</v>
      </c>
      <c r="F573" s="186" t="s">
        <v>3178</v>
      </c>
      <c r="G573">
        <f>VLOOKUP(A573,РАСЧЕТ!$A$3:$AX$1360,50,0)</f>
        <v>969.39181960221833</v>
      </c>
      <c r="H573" s="193">
        <f t="shared" si="8"/>
        <v>-5.5681803977817026</v>
      </c>
    </row>
    <row r="574" spans="1:8" ht="11.4" customHeight="1" x14ac:dyDescent="0.3">
      <c r="A574" s="181" t="s">
        <v>1185</v>
      </c>
      <c r="B574" s="182" t="s">
        <v>86</v>
      </c>
      <c r="C574" s="190">
        <v>1391.57</v>
      </c>
      <c r="D574" s="191">
        <v>1391.57</v>
      </c>
      <c r="E574" s="185" t="s">
        <v>4577</v>
      </c>
      <c r="F574" s="186" t="s">
        <v>3179</v>
      </c>
      <c r="G574">
        <f>VLOOKUP(A574,РАСЧЕТ!$A$3:$AX$1360,50,0)</f>
        <v>1383.625328419025</v>
      </c>
      <c r="H574" s="193">
        <f t="shared" si="8"/>
        <v>-7.9446715809749548</v>
      </c>
    </row>
    <row r="575" spans="1:8" ht="11.4" customHeight="1" x14ac:dyDescent="0.3">
      <c r="A575" s="181" t="s">
        <v>2258</v>
      </c>
      <c r="B575" s="182" t="s">
        <v>96</v>
      </c>
      <c r="C575" s="190">
        <v>2516.86</v>
      </c>
      <c r="D575" s="191">
        <v>2516.86</v>
      </c>
      <c r="E575" s="185" t="s">
        <v>4577</v>
      </c>
      <c r="F575" s="186" t="s">
        <v>3180</v>
      </c>
      <c r="G575">
        <f>VLOOKUP(A575,РАСЧЕТ!$A$3:$AX$1360,50,0)</f>
        <v>2502.4828470788543</v>
      </c>
      <c r="H575" s="193">
        <f t="shared" si="8"/>
        <v>-14.377152921145807</v>
      </c>
    </row>
    <row r="576" spans="1:8" ht="11.4" customHeight="1" x14ac:dyDescent="0.3">
      <c r="A576" s="181" t="s">
        <v>1456</v>
      </c>
      <c r="B576" s="182" t="s">
        <v>194</v>
      </c>
      <c r="C576" s="190">
        <v>2997.89</v>
      </c>
      <c r="D576" s="191">
        <v>2997.89</v>
      </c>
      <c r="E576" s="185" t="s">
        <v>4577</v>
      </c>
      <c r="F576" s="186" t="s">
        <v>3181</v>
      </c>
      <c r="G576">
        <f>VLOOKUP(A576,РАСЧЕТ!$A$3:$AX$1360,50,0)</f>
        <v>2980.773084063208</v>
      </c>
      <c r="H576" s="193">
        <f t="shared" si="8"/>
        <v>-17.116915936791884</v>
      </c>
    </row>
    <row r="577" spans="1:8" ht="11.4" customHeight="1" x14ac:dyDescent="0.3">
      <c r="A577" s="181" t="s">
        <v>1146</v>
      </c>
      <c r="B577" s="182" t="s">
        <v>325</v>
      </c>
      <c r="C577" s="190">
        <v>3418.8</v>
      </c>
      <c r="D577" s="191">
        <v>3418.8</v>
      </c>
      <c r="E577" s="185" t="s">
        <v>4577</v>
      </c>
      <c r="F577" s="186" t="s">
        <v>3186</v>
      </c>
      <c r="G577">
        <f>VLOOKUP(A577,РАСЧЕТ!$A$3:$AX$1360,50,0)</f>
        <v>3399.2770414245183</v>
      </c>
      <c r="H577" s="193">
        <f t="shared" ref="H577:H640" si="9">G577-C577</f>
        <v>-19.52295857548188</v>
      </c>
    </row>
    <row r="578" spans="1:8" ht="11.4" customHeight="1" x14ac:dyDescent="0.3">
      <c r="A578" s="181" t="s">
        <v>1000</v>
      </c>
      <c r="B578" s="182" t="s">
        <v>196</v>
      </c>
      <c r="C578" s="190">
        <v>1576.26</v>
      </c>
      <c r="D578" s="191">
        <v>1576.26</v>
      </c>
      <c r="E578" s="185" t="s">
        <v>4577</v>
      </c>
      <c r="F578" s="186" t="s">
        <v>3124</v>
      </c>
      <c r="G578">
        <f>VLOOKUP(A578,РАСЧЕТ!$A$3:$AX$1360,50,0)</f>
        <v>2050.654283671834</v>
      </c>
      <c r="H578" s="193">
        <f t="shared" si="9"/>
        <v>474.39428367183405</v>
      </c>
    </row>
    <row r="579" spans="1:8" ht="11.4" customHeight="1" x14ac:dyDescent="0.3">
      <c r="A579" s="181" t="s">
        <v>1457</v>
      </c>
      <c r="B579" s="182" t="s">
        <v>49</v>
      </c>
      <c r="C579" s="190">
        <v>1580.55</v>
      </c>
      <c r="D579" s="191">
        <v>1580.55</v>
      </c>
      <c r="E579" s="185" t="s">
        <v>4577</v>
      </c>
      <c r="F579" s="186" t="s">
        <v>3187</v>
      </c>
      <c r="G579">
        <f>VLOOKUP(A579,РАСЧЕТ!$A$3:$AX$1360,50,0)</f>
        <v>1571.5250643771642</v>
      </c>
      <c r="H579" s="193">
        <f t="shared" si="9"/>
        <v>-9.0249356228357556</v>
      </c>
    </row>
    <row r="580" spans="1:8" ht="11.4" customHeight="1" x14ac:dyDescent="0.3">
      <c r="A580" s="181" t="s">
        <v>2629</v>
      </c>
      <c r="B580" s="182" t="s">
        <v>189</v>
      </c>
      <c r="C580" s="183">
        <v>974.96</v>
      </c>
      <c r="D580" s="184">
        <v>974.96</v>
      </c>
      <c r="E580" s="185" t="s">
        <v>4577</v>
      </c>
      <c r="F580" s="186" t="s">
        <v>3917</v>
      </c>
      <c r="G580">
        <f>VLOOKUP(A580,РАСЧЕТ!$A$3:$AX$1360,50,0)</f>
        <v>969.39181960221833</v>
      </c>
      <c r="H580" s="193">
        <f t="shared" si="9"/>
        <v>-5.5681803977817026</v>
      </c>
    </row>
    <row r="581" spans="1:8" ht="11.4" customHeight="1" x14ac:dyDescent="0.3">
      <c r="A581" s="181" t="s">
        <v>1251</v>
      </c>
      <c r="B581" s="182" t="s">
        <v>38</v>
      </c>
      <c r="C581" s="190">
        <v>1391.57</v>
      </c>
      <c r="D581" s="191">
        <v>1391.57</v>
      </c>
      <c r="E581" s="185" t="s">
        <v>4577</v>
      </c>
      <c r="F581" s="186" t="s">
        <v>3188</v>
      </c>
      <c r="G581">
        <f>VLOOKUP(A581,РАСЧЕТ!$A$3:$AX$1360,50,0)</f>
        <v>1383.625328419025</v>
      </c>
      <c r="H581" s="193">
        <f t="shared" si="9"/>
        <v>-7.9446715809749548</v>
      </c>
    </row>
    <row r="582" spans="1:8" ht="11.4" customHeight="1" x14ac:dyDescent="0.3">
      <c r="A582" s="181" t="s">
        <v>1246</v>
      </c>
      <c r="B582" s="182" t="s">
        <v>195</v>
      </c>
      <c r="C582" s="190">
        <v>2516.86</v>
      </c>
      <c r="D582" s="191">
        <v>2516.86</v>
      </c>
      <c r="E582" s="185" t="s">
        <v>4577</v>
      </c>
      <c r="F582" s="186" t="s">
        <v>3189</v>
      </c>
      <c r="G582">
        <f>VLOOKUP(A582,РАСЧЕТ!$A$3:$AX$1360,50,0)</f>
        <v>2502.4828470788543</v>
      </c>
      <c r="H582" s="193">
        <f t="shared" si="9"/>
        <v>-14.377152921145807</v>
      </c>
    </row>
    <row r="583" spans="1:8" ht="11.4" customHeight="1" x14ac:dyDescent="0.3">
      <c r="A583" s="181" t="s">
        <v>2153</v>
      </c>
      <c r="B583" s="182" t="s">
        <v>192</v>
      </c>
      <c r="C583" s="190">
        <v>2997.89</v>
      </c>
      <c r="D583" s="191">
        <v>2997.89</v>
      </c>
      <c r="E583" s="185" t="s">
        <v>4577</v>
      </c>
      <c r="F583" s="186" t="s">
        <v>3190</v>
      </c>
      <c r="G583">
        <f>VLOOKUP(A583,РАСЧЕТ!$A$3:$AX$1360,50,0)</f>
        <v>1080.2880418808879</v>
      </c>
      <c r="H583" s="193">
        <f t="shared" si="9"/>
        <v>-1917.6019581191119</v>
      </c>
    </row>
    <row r="584" spans="1:8" ht="11.4" customHeight="1" x14ac:dyDescent="0.3">
      <c r="A584" s="181" t="s">
        <v>2112</v>
      </c>
      <c r="B584" s="182" t="s">
        <v>87</v>
      </c>
      <c r="C584" s="190">
        <v>3418.8</v>
      </c>
      <c r="D584" s="191">
        <v>3418.8</v>
      </c>
      <c r="E584" s="185" t="s">
        <v>4577</v>
      </c>
      <c r="F584" s="186" t="s">
        <v>3263</v>
      </c>
      <c r="G584">
        <f>VLOOKUP(A584,РАСЧЕТ!$A$3:$AX$1360,50,0)</f>
        <v>2786.9172854423905</v>
      </c>
      <c r="H584" s="193">
        <f t="shared" si="9"/>
        <v>-631.88271455760969</v>
      </c>
    </row>
    <row r="585" spans="1:8" ht="11.4" customHeight="1" x14ac:dyDescent="0.3">
      <c r="A585" s="181" t="s">
        <v>2090</v>
      </c>
      <c r="B585" s="182" t="s">
        <v>246</v>
      </c>
      <c r="C585" s="190">
        <v>1580.55</v>
      </c>
      <c r="D585" s="191">
        <v>1580.55</v>
      </c>
      <c r="E585" s="185" t="s">
        <v>4577</v>
      </c>
      <c r="F585" s="186" t="s">
        <v>3197</v>
      </c>
      <c r="G585">
        <f>VLOOKUP(A585,РАСЧЕТ!$A$3:$AX$1360,50,0)</f>
        <v>1571.5250643771642</v>
      </c>
      <c r="H585" s="193">
        <f t="shared" si="9"/>
        <v>-9.0249356228357556</v>
      </c>
    </row>
    <row r="586" spans="1:8" ht="11.4" customHeight="1" x14ac:dyDescent="0.3">
      <c r="A586" s="181" t="s">
        <v>706</v>
      </c>
      <c r="B586" s="182" t="s">
        <v>151</v>
      </c>
      <c r="C586" s="183">
        <v>974.96</v>
      </c>
      <c r="D586" s="184">
        <v>974.96</v>
      </c>
      <c r="E586" s="185" t="s">
        <v>4577</v>
      </c>
      <c r="F586" s="186" t="s">
        <v>3198</v>
      </c>
      <c r="G586">
        <f>VLOOKUP(A586,РАСЧЕТ!$A$3:$AX$1360,50,0)</f>
        <v>969.39181960221833</v>
      </c>
      <c r="H586" s="193">
        <f t="shared" si="9"/>
        <v>-5.5681803977817026</v>
      </c>
    </row>
    <row r="587" spans="1:8" ht="11.4" customHeight="1" x14ac:dyDescent="0.3">
      <c r="A587" s="181" t="s">
        <v>1848</v>
      </c>
      <c r="B587" s="182" t="s">
        <v>78</v>
      </c>
      <c r="C587" s="190">
        <v>1391.57</v>
      </c>
      <c r="D587" s="191">
        <v>1391.57</v>
      </c>
      <c r="E587" s="185" t="s">
        <v>4577</v>
      </c>
      <c r="F587" s="186" t="s">
        <v>3200</v>
      </c>
      <c r="G587">
        <f>VLOOKUP(A587,РАСЧЕТ!$A$3:$AX$1360,50,0)</f>
        <v>1383.625328419025</v>
      </c>
      <c r="H587" s="193">
        <f t="shared" si="9"/>
        <v>-7.9446715809749548</v>
      </c>
    </row>
    <row r="588" spans="1:8" ht="11.4" customHeight="1" x14ac:dyDescent="0.3">
      <c r="A588" s="181" t="s">
        <v>1537</v>
      </c>
      <c r="B588" s="182" t="s">
        <v>122</v>
      </c>
      <c r="C588" s="190">
        <v>2516.86</v>
      </c>
      <c r="D588" s="191">
        <v>2516.86</v>
      </c>
      <c r="E588" s="185" t="s">
        <v>4577</v>
      </c>
      <c r="F588" s="186" t="s">
        <v>3201</v>
      </c>
      <c r="G588">
        <f>VLOOKUP(A588,РАСЧЕТ!$A$3:$AX$1360,50,0)</f>
        <v>4737.3432511740775</v>
      </c>
      <c r="H588" s="193">
        <f t="shared" si="9"/>
        <v>2220.4832511740774</v>
      </c>
    </row>
    <row r="589" spans="1:8" ht="11.4" customHeight="1" x14ac:dyDescent="0.3">
      <c r="A589" s="181" t="s">
        <v>1147</v>
      </c>
      <c r="B589" s="182" t="s">
        <v>262</v>
      </c>
      <c r="C589" s="190">
        <v>3367.26</v>
      </c>
      <c r="D589" s="191">
        <v>3367.26</v>
      </c>
      <c r="E589" s="185" t="s">
        <v>4577</v>
      </c>
      <c r="F589" s="186" t="s">
        <v>3125</v>
      </c>
      <c r="G589">
        <f>VLOOKUP(A589,РАСЧЕТ!$A$3:$AX$1360,50,0)</f>
        <v>3348.0316588904811</v>
      </c>
      <c r="H589" s="193">
        <f t="shared" si="9"/>
        <v>-19.228341109519079</v>
      </c>
    </row>
    <row r="590" spans="1:8" ht="11.4" customHeight="1" x14ac:dyDescent="0.3">
      <c r="A590" s="181" t="s">
        <v>2105</v>
      </c>
      <c r="B590" s="182" t="s">
        <v>45</v>
      </c>
      <c r="C590" s="190">
        <v>2997.89</v>
      </c>
      <c r="D590" s="191">
        <v>2997.89</v>
      </c>
      <c r="E590" s="185" t="s">
        <v>4577</v>
      </c>
      <c r="F590" s="186" t="s">
        <v>3203</v>
      </c>
      <c r="G590">
        <f>VLOOKUP(A590,РАСЧЕТ!$A$3:$AX$1360,50,0)</f>
        <v>2980.773084063208</v>
      </c>
      <c r="H590" s="193">
        <f t="shared" si="9"/>
        <v>-17.116915936791884</v>
      </c>
    </row>
    <row r="591" spans="1:8" ht="11.4" customHeight="1" x14ac:dyDescent="0.3">
      <c r="A591" s="181" t="s">
        <v>2596</v>
      </c>
      <c r="B591" s="182" t="s">
        <v>82</v>
      </c>
      <c r="C591" s="190">
        <v>3418.8</v>
      </c>
      <c r="D591" s="191">
        <v>3418.8</v>
      </c>
      <c r="E591" s="185" t="s">
        <v>4577</v>
      </c>
      <c r="F591" s="186" t="s">
        <v>3886</v>
      </c>
      <c r="G591">
        <f>VLOOKUP(A591,РАСЧЕТ!$A$3:$AX$1360,50,0)</f>
        <v>1231.9617211134482</v>
      </c>
      <c r="H591" s="193">
        <f t="shared" si="9"/>
        <v>-2186.838278886552</v>
      </c>
    </row>
    <row r="592" spans="1:8" ht="11.4" customHeight="1" x14ac:dyDescent="0.3">
      <c r="A592" s="181" t="s">
        <v>1213</v>
      </c>
      <c r="B592" s="182" t="s">
        <v>269</v>
      </c>
      <c r="C592" s="190">
        <v>1580.55</v>
      </c>
      <c r="D592" s="191">
        <v>1580.55</v>
      </c>
      <c r="E592" s="185" t="s">
        <v>4577</v>
      </c>
      <c r="F592" s="186" t="s">
        <v>3209</v>
      </c>
      <c r="G592">
        <f>VLOOKUP(A592,РАСЧЕТ!$A$3:$AX$1360,50,0)</f>
        <v>1571.5250643771642</v>
      </c>
      <c r="H592" s="193">
        <f t="shared" si="9"/>
        <v>-9.0249356228357556</v>
      </c>
    </row>
    <row r="593" spans="1:8" ht="11.4" customHeight="1" x14ac:dyDescent="0.3">
      <c r="A593" s="181" t="s">
        <v>1252</v>
      </c>
      <c r="B593" s="182" t="s">
        <v>238</v>
      </c>
      <c r="C593" s="183">
        <v>974.96</v>
      </c>
      <c r="D593" s="184">
        <v>974.96</v>
      </c>
      <c r="E593" s="185" t="s">
        <v>4577</v>
      </c>
      <c r="F593" s="186" t="s">
        <v>3210</v>
      </c>
      <c r="G593">
        <f>VLOOKUP(A593,РАСЧЕТ!$A$3:$AX$1360,50,0)</f>
        <v>795.35574782542369</v>
      </c>
      <c r="H593" s="193">
        <f t="shared" si="9"/>
        <v>-179.60425217457635</v>
      </c>
    </row>
    <row r="594" spans="1:8" ht="11.4" customHeight="1" x14ac:dyDescent="0.3">
      <c r="A594" s="181" t="s">
        <v>1072</v>
      </c>
      <c r="B594" s="182" t="s">
        <v>162</v>
      </c>
      <c r="C594" s="190">
        <v>1391.57</v>
      </c>
      <c r="D594" s="191">
        <v>1391.57</v>
      </c>
      <c r="E594" s="185" t="s">
        <v>4577</v>
      </c>
      <c r="F594" s="186" t="s">
        <v>3211</v>
      </c>
      <c r="G594">
        <f>VLOOKUP(A594,РАСЧЕТ!$A$3:$AX$1360,50,0)</f>
        <v>2831.3332058831475</v>
      </c>
      <c r="H594" s="193">
        <f t="shared" si="9"/>
        <v>1439.7632058831475</v>
      </c>
    </row>
    <row r="595" spans="1:8" ht="11.4" customHeight="1" x14ac:dyDescent="0.3">
      <c r="A595" s="181" t="s">
        <v>1096</v>
      </c>
      <c r="B595" s="182" t="s">
        <v>55</v>
      </c>
      <c r="C595" s="190">
        <v>2516.86</v>
      </c>
      <c r="D595" s="191">
        <v>2516.86</v>
      </c>
      <c r="E595" s="185" t="s">
        <v>4577</v>
      </c>
      <c r="F595" s="186" t="s">
        <v>3213</v>
      </c>
      <c r="G595">
        <f>VLOOKUP(A595,РАСЧЕТ!$A$3:$AX$1360,50,0)</f>
        <v>2502.4828470788543</v>
      </c>
      <c r="H595" s="193">
        <f t="shared" si="9"/>
        <v>-14.377152921145807</v>
      </c>
    </row>
    <row r="596" spans="1:8" ht="11.4" customHeight="1" x14ac:dyDescent="0.3">
      <c r="A596" s="181" t="s">
        <v>1124</v>
      </c>
      <c r="B596" s="182" t="s">
        <v>231</v>
      </c>
      <c r="C596" s="190">
        <v>2997.89</v>
      </c>
      <c r="D596" s="191">
        <v>2997.89</v>
      </c>
      <c r="E596" s="185" t="s">
        <v>4577</v>
      </c>
      <c r="F596" s="186" t="s">
        <v>3214</v>
      </c>
      <c r="G596">
        <f>VLOOKUP(A596,РАСЧЕТ!$A$3:$AX$1360,50,0)</f>
        <v>1080.2880418808879</v>
      </c>
      <c r="H596" s="193">
        <f t="shared" si="9"/>
        <v>-1917.6019581191119</v>
      </c>
    </row>
    <row r="597" spans="1:8" ht="11.4" customHeight="1" x14ac:dyDescent="0.3">
      <c r="A597" s="181" t="s">
        <v>588</v>
      </c>
      <c r="B597" s="182" t="s">
        <v>239</v>
      </c>
      <c r="C597" s="190">
        <v>3418.8</v>
      </c>
      <c r="D597" s="191">
        <v>3418.8</v>
      </c>
      <c r="E597" s="185" t="s">
        <v>4577</v>
      </c>
      <c r="F597" s="186" t="s">
        <v>3223</v>
      </c>
      <c r="G597">
        <f>VLOOKUP(A597,РАСЧЕТ!$A$3:$AX$1360,50,0)</f>
        <v>3399.2770414245183</v>
      </c>
      <c r="H597" s="193">
        <f t="shared" si="9"/>
        <v>-19.52295857548188</v>
      </c>
    </row>
    <row r="598" spans="1:8" ht="11.4" customHeight="1" x14ac:dyDescent="0.3">
      <c r="A598" s="181" t="s">
        <v>1289</v>
      </c>
      <c r="B598" s="182" t="s">
        <v>176</v>
      </c>
      <c r="C598" s="190">
        <v>1580.55</v>
      </c>
      <c r="D598" s="191">
        <v>1580.55</v>
      </c>
      <c r="E598" s="185" t="s">
        <v>4577</v>
      </c>
      <c r="F598" s="186" t="s">
        <v>3224</v>
      </c>
      <c r="G598">
        <f>VLOOKUP(A598,РАСЧЕТ!$A$3:$AX$1360,50,0)</f>
        <v>1571.5250643771642</v>
      </c>
      <c r="H598" s="193">
        <f t="shared" si="9"/>
        <v>-9.0249356228357556</v>
      </c>
    </row>
    <row r="599" spans="1:8" ht="11.4" customHeight="1" x14ac:dyDescent="0.3">
      <c r="A599" s="181" t="s">
        <v>639</v>
      </c>
      <c r="B599" s="182" t="s">
        <v>206</v>
      </c>
      <c r="C599" s="183">
        <v>974.96</v>
      </c>
      <c r="D599" s="184">
        <v>974.96</v>
      </c>
      <c r="E599" s="185" t="s">
        <v>4577</v>
      </c>
      <c r="F599" s="186" t="s">
        <v>3276</v>
      </c>
      <c r="G599">
        <f>VLOOKUP(A599,РАСЧЕТ!$A$3:$AX$1360,50,0)</f>
        <v>1009.7150488160654</v>
      </c>
      <c r="H599" s="193">
        <f t="shared" si="9"/>
        <v>34.755048816065369</v>
      </c>
    </row>
    <row r="600" spans="1:8" ht="11.4" customHeight="1" x14ac:dyDescent="0.3">
      <c r="A600" s="181" t="s">
        <v>1158</v>
      </c>
      <c r="B600" s="182" t="s">
        <v>270</v>
      </c>
      <c r="C600" s="190">
        <v>3118.15</v>
      </c>
      <c r="D600" s="191">
        <v>3118.15</v>
      </c>
      <c r="E600" s="185" t="s">
        <v>4577</v>
      </c>
      <c r="F600" s="186" t="s">
        <v>3132</v>
      </c>
      <c r="G600">
        <f>VLOOKUP(A600,РАСЧЕТ!$A$3:$AX$1360,50,0)</f>
        <v>3100.3456433092965</v>
      </c>
      <c r="H600" s="193">
        <f t="shared" si="9"/>
        <v>-17.804356690703571</v>
      </c>
    </row>
    <row r="601" spans="1:8" ht="11.4" customHeight="1" x14ac:dyDescent="0.3">
      <c r="A601" s="181" t="s">
        <v>1186</v>
      </c>
      <c r="B601" s="182" t="s">
        <v>340</v>
      </c>
      <c r="C601" s="190">
        <v>1391.57</v>
      </c>
      <c r="D601" s="191">
        <v>1391.57</v>
      </c>
      <c r="E601" s="185" t="s">
        <v>4577</v>
      </c>
      <c r="F601" s="186" t="s">
        <v>3226</v>
      </c>
      <c r="G601">
        <f>VLOOKUP(A601,РАСЧЕТ!$A$3:$AX$1360,50,0)</f>
        <v>1383.625328419025</v>
      </c>
      <c r="H601" s="193">
        <f t="shared" si="9"/>
        <v>-7.9446715809749548</v>
      </c>
    </row>
    <row r="602" spans="1:8" ht="11.4" customHeight="1" x14ac:dyDescent="0.3">
      <c r="A602" s="181" t="s">
        <v>2542</v>
      </c>
      <c r="B602" s="182" t="s">
        <v>74</v>
      </c>
      <c r="C602" s="190">
        <v>2516.86</v>
      </c>
      <c r="D602" s="191">
        <v>2516.86</v>
      </c>
      <c r="E602" s="185" t="s">
        <v>4577</v>
      </c>
      <c r="F602" s="186" t="s">
        <v>3227</v>
      </c>
      <c r="G602">
        <f>VLOOKUP(A602,РАСЧЕТ!$A$3:$AX$1360,50,0)</f>
        <v>2502.4828470788543</v>
      </c>
      <c r="H602" s="193">
        <f t="shared" si="9"/>
        <v>-14.377152921145807</v>
      </c>
    </row>
    <row r="603" spans="1:8" ht="11.4" customHeight="1" x14ac:dyDescent="0.3">
      <c r="A603" s="181" t="s">
        <v>1125</v>
      </c>
      <c r="B603" s="182" t="s">
        <v>80</v>
      </c>
      <c r="C603" s="190">
        <v>2997.89</v>
      </c>
      <c r="D603" s="191">
        <v>2997.89</v>
      </c>
      <c r="E603" s="185" t="s">
        <v>4577</v>
      </c>
      <c r="F603" s="186" t="s">
        <v>3228</v>
      </c>
      <c r="G603">
        <f>VLOOKUP(A603,РАСЧЕТ!$A$3:$AX$1360,50,0)</f>
        <v>2980.773084063208</v>
      </c>
      <c r="H603" s="193">
        <f t="shared" si="9"/>
        <v>-17.116915936791884</v>
      </c>
    </row>
    <row r="604" spans="1:8" ht="11.4" customHeight="1" x14ac:dyDescent="0.3">
      <c r="A604" s="181" t="s">
        <v>677</v>
      </c>
      <c r="B604" s="182" t="s">
        <v>60</v>
      </c>
      <c r="C604" s="190">
        <v>3418.8</v>
      </c>
      <c r="D604" s="191">
        <v>3418.8</v>
      </c>
      <c r="E604" s="185" t="s">
        <v>4577</v>
      </c>
      <c r="F604" s="186" t="s">
        <v>3235</v>
      </c>
      <c r="G604">
        <f>VLOOKUP(A604,РАСЧЕТ!$A$3:$AX$1360,50,0)</f>
        <v>3399.2770414245183</v>
      </c>
      <c r="H604" s="193">
        <f t="shared" si="9"/>
        <v>-19.52295857548188</v>
      </c>
    </row>
    <row r="605" spans="1:8" ht="11.4" customHeight="1" x14ac:dyDescent="0.3">
      <c r="A605" s="181" t="s">
        <v>1110</v>
      </c>
      <c r="B605" s="182" t="s">
        <v>315</v>
      </c>
      <c r="C605" s="190">
        <v>1580.55</v>
      </c>
      <c r="D605" s="191">
        <v>1580.55</v>
      </c>
      <c r="E605" s="185" t="s">
        <v>4577</v>
      </c>
      <c r="F605" s="186" t="s">
        <v>3236</v>
      </c>
      <c r="G605">
        <f>VLOOKUP(A605,РАСЧЕТ!$A$3:$AX$1360,50,0)</f>
        <v>611.23111761693258</v>
      </c>
      <c r="H605" s="193">
        <f t="shared" si="9"/>
        <v>-969.31888238306738</v>
      </c>
    </row>
    <row r="606" spans="1:8" ht="11.4" customHeight="1" x14ac:dyDescent="0.3">
      <c r="A606" s="181" t="s">
        <v>1144</v>
      </c>
      <c r="B606" s="182" t="s">
        <v>204</v>
      </c>
      <c r="C606" s="183">
        <v>974.96</v>
      </c>
      <c r="D606" s="184">
        <v>974.96</v>
      </c>
      <c r="E606" s="185" t="s">
        <v>4577</v>
      </c>
      <c r="F606" s="186" t="s">
        <v>3237</v>
      </c>
      <c r="G606">
        <f>VLOOKUP(A606,РАСЧЕТ!$A$3:$AX$1360,50,0)</f>
        <v>969.39181960221833</v>
      </c>
      <c r="H606" s="193">
        <f t="shared" si="9"/>
        <v>-5.5681803977817026</v>
      </c>
    </row>
    <row r="607" spans="1:8" ht="11.4" customHeight="1" x14ac:dyDescent="0.3">
      <c r="A607" s="181" t="s">
        <v>1402</v>
      </c>
      <c r="B607" s="182" t="s">
        <v>97</v>
      </c>
      <c r="C607" s="190">
        <v>1391.57</v>
      </c>
      <c r="D607" s="191">
        <v>1391.57</v>
      </c>
      <c r="E607" s="185" t="s">
        <v>4577</v>
      </c>
      <c r="F607" s="186" t="s">
        <v>3238</v>
      </c>
      <c r="G607">
        <f>VLOOKUP(A607,РАСЧЕТ!$A$3:$AX$1360,50,0)</f>
        <v>1383.625328419025</v>
      </c>
      <c r="H607" s="193">
        <f t="shared" si="9"/>
        <v>-7.9446715809749548</v>
      </c>
    </row>
    <row r="608" spans="1:8" ht="11.4" customHeight="1" x14ac:dyDescent="0.3">
      <c r="A608" s="181" t="s">
        <v>1179</v>
      </c>
      <c r="B608" s="182" t="s">
        <v>109</v>
      </c>
      <c r="C608" s="190">
        <v>2516.86</v>
      </c>
      <c r="D608" s="191">
        <v>2516.86</v>
      </c>
      <c r="E608" s="185" t="s">
        <v>4577</v>
      </c>
      <c r="F608" s="186" t="s">
        <v>3285</v>
      </c>
      <c r="G608">
        <f>VLOOKUP(A608,РАСЧЕТ!$A$3:$AX$1360,50,0)</f>
        <v>2869.3550568270543</v>
      </c>
      <c r="H608" s="193">
        <f t="shared" si="9"/>
        <v>352.49505682705421</v>
      </c>
    </row>
    <row r="609" spans="1:8" ht="11.4" customHeight="1" x14ac:dyDescent="0.3">
      <c r="A609" s="181" t="s">
        <v>2091</v>
      </c>
      <c r="B609" s="182" t="s">
        <v>170</v>
      </c>
      <c r="C609" s="190">
        <v>2997.89</v>
      </c>
      <c r="D609" s="191">
        <v>2997.89</v>
      </c>
      <c r="E609" s="185" t="s">
        <v>4577</v>
      </c>
      <c r="F609" s="186" t="s">
        <v>3286</v>
      </c>
      <c r="G609">
        <f>VLOOKUP(A609,РАСЧЕТ!$A$3:$AX$1360,50,0)</f>
        <v>2980.773084063208</v>
      </c>
      <c r="H609" s="193">
        <f t="shared" si="9"/>
        <v>-17.116915936791884</v>
      </c>
    </row>
    <row r="610" spans="1:8" ht="11.4" customHeight="1" x14ac:dyDescent="0.3">
      <c r="A610" s="181" t="s">
        <v>589</v>
      </c>
      <c r="B610" s="182" t="s">
        <v>257</v>
      </c>
      <c r="C610" s="190">
        <v>3418.8</v>
      </c>
      <c r="D610" s="191">
        <v>3418.8</v>
      </c>
      <c r="E610" s="185" t="s">
        <v>4577</v>
      </c>
      <c r="F610" s="186" t="s">
        <v>3244</v>
      </c>
      <c r="G610">
        <f>VLOOKUP(A610,РАСЧЕТ!$A$3:$AX$1360,50,0)</f>
        <v>3399.2770414245183</v>
      </c>
      <c r="H610" s="193">
        <f t="shared" si="9"/>
        <v>-19.52295857548188</v>
      </c>
    </row>
    <row r="611" spans="1:8" ht="11.4" customHeight="1" x14ac:dyDescent="0.3">
      <c r="A611" s="181" t="s">
        <v>1180</v>
      </c>
      <c r="B611" s="182" t="s">
        <v>57</v>
      </c>
      <c r="C611" s="190">
        <v>2495.38</v>
      </c>
      <c r="D611" s="191">
        <v>2495.38</v>
      </c>
      <c r="E611" s="185" t="s">
        <v>4577</v>
      </c>
      <c r="F611" s="186" t="s">
        <v>3099</v>
      </c>
      <c r="G611">
        <f>VLOOKUP(A611,РАСЧЕТ!$A$3:$AX$1360,50,0)</f>
        <v>4403.8126859321019</v>
      </c>
      <c r="H611" s="193">
        <f t="shared" si="9"/>
        <v>1908.4326859321018</v>
      </c>
    </row>
    <row r="612" spans="1:8" ht="11.4" customHeight="1" x14ac:dyDescent="0.3">
      <c r="A612" s="181" t="s">
        <v>2590</v>
      </c>
      <c r="B612" s="182" t="s">
        <v>168</v>
      </c>
      <c r="C612" s="190">
        <v>2452.4299999999998</v>
      </c>
      <c r="D612" s="191">
        <v>2452.4299999999998</v>
      </c>
      <c r="E612" s="185" t="s">
        <v>4577</v>
      </c>
      <c r="F612" s="186" t="s">
        <v>3899</v>
      </c>
      <c r="G612">
        <f>VLOOKUP(A612,РАСЧЕТ!$A$3:$AX$1360,50,0)</f>
        <v>883.73133512032541</v>
      </c>
      <c r="H612" s="193">
        <f t="shared" si="9"/>
        <v>-1568.6986648796744</v>
      </c>
    </row>
    <row r="613" spans="1:8" ht="11.4" customHeight="1" x14ac:dyDescent="0.3">
      <c r="A613" s="181" t="s">
        <v>1097</v>
      </c>
      <c r="B613" s="182" t="s">
        <v>53</v>
      </c>
      <c r="C613" s="190">
        <v>1580.55</v>
      </c>
      <c r="D613" s="191">
        <v>1580.55</v>
      </c>
      <c r="E613" s="185" t="s">
        <v>4577</v>
      </c>
      <c r="F613" s="186" t="s">
        <v>3245</v>
      </c>
      <c r="G613">
        <f>VLOOKUP(A613,РАСЧЕТ!$A$3:$AX$1360,50,0)</f>
        <v>1571.5250643771642</v>
      </c>
      <c r="H613" s="193">
        <f t="shared" si="9"/>
        <v>-9.0249356228357556</v>
      </c>
    </row>
    <row r="614" spans="1:8" ht="11.4" customHeight="1" x14ac:dyDescent="0.3">
      <c r="A614" s="181" t="s">
        <v>1408</v>
      </c>
      <c r="B614" s="182" t="s">
        <v>289</v>
      </c>
      <c r="C614" s="183">
        <v>974.96</v>
      </c>
      <c r="D614" s="184">
        <v>974.96</v>
      </c>
      <c r="E614" s="185" t="s">
        <v>4577</v>
      </c>
      <c r="F614" s="186" t="s">
        <v>3246</v>
      </c>
      <c r="G614">
        <f>VLOOKUP(A614,РАСЧЕТ!$A$3:$AX$1360,50,0)</f>
        <v>969.39181960221833</v>
      </c>
      <c r="H614" s="193">
        <f t="shared" si="9"/>
        <v>-5.5681803977817026</v>
      </c>
    </row>
    <row r="615" spans="1:8" ht="11.4" customHeight="1" x14ac:dyDescent="0.3">
      <c r="A615" s="181" t="s">
        <v>1465</v>
      </c>
      <c r="B615" s="182" t="s">
        <v>70</v>
      </c>
      <c r="C615" s="190">
        <v>1391.57</v>
      </c>
      <c r="D615" s="191">
        <v>1391.57</v>
      </c>
      <c r="E615" s="185" t="s">
        <v>4577</v>
      </c>
      <c r="F615" s="186" t="s">
        <v>3292</v>
      </c>
      <c r="G615">
        <f>VLOOKUP(A615,РАСЧЕТ!$A$3:$AX$1360,50,0)</f>
        <v>501.45175583009706</v>
      </c>
      <c r="H615" s="193">
        <f t="shared" si="9"/>
        <v>-890.11824416990294</v>
      </c>
    </row>
    <row r="616" spans="1:8" ht="11.4" customHeight="1" x14ac:dyDescent="0.3">
      <c r="A616" s="181" t="s">
        <v>2263</v>
      </c>
      <c r="B616" s="182" t="s">
        <v>107</v>
      </c>
      <c r="C616" s="190">
        <v>2516.86</v>
      </c>
      <c r="D616" s="191">
        <v>2516.86</v>
      </c>
      <c r="E616" s="185" t="s">
        <v>4577</v>
      </c>
      <c r="F616" s="186" t="s">
        <v>3247</v>
      </c>
      <c r="G616">
        <f>VLOOKUP(A616,РАСЧЕТ!$A$3:$AX$1360,50,0)</f>
        <v>3881.6073115050858</v>
      </c>
      <c r="H616" s="193">
        <f t="shared" si="9"/>
        <v>1364.7473115050857</v>
      </c>
    </row>
    <row r="617" spans="1:8" ht="11.4" customHeight="1" x14ac:dyDescent="0.3">
      <c r="A617" s="181" t="s">
        <v>1200</v>
      </c>
      <c r="B617" s="182" t="s">
        <v>108</v>
      </c>
      <c r="C617" s="190">
        <v>2997.89</v>
      </c>
      <c r="D617" s="191">
        <v>2997.89</v>
      </c>
      <c r="E617" s="185" t="s">
        <v>4577</v>
      </c>
      <c r="F617" s="186" t="s">
        <v>3248</v>
      </c>
      <c r="G617">
        <f>VLOOKUP(A617,РАСЧЕТ!$A$3:$AX$1360,50,0)</f>
        <v>1080.2880418808879</v>
      </c>
      <c r="H617" s="193">
        <f t="shared" si="9"/>
        <v>-1917.6019581191119</v>
      </c>
    </row>
    <row r="618" spans="1:8" ht="11.4" customHeight="1" x14ac:dyDescent="0.3">
      <c r="A618" s="181" t="s">
        <v>2174</v>
      </c>
      <c r="B618" s="182" t="s">
        <v>69</v>
      </c>
      <c r="C618" s="190">
        <v>3418.8</v>
      </c>
      <c r="D618" s="191">
        <v>3418.8</v>
      </c>
      <c r="E618" s="185" t="s">
        <v>4577</v>
      </c>
      <c r="F618" s="186" t="s">
        <v>3294</v>
      </c>
      <c r="G618">
        <f>VLOOKUP(A618,РАСЧЕТ!$A$3:$AX$1360,50,0)</f>
        <v>3399.2770414245183</v>
      </c>
      <c r="H618" s="193">
        <f t="shared" si="9"/>
        <v>-19.52295857548188</v>
      </c>
    </row>
    <row r="619" spans="1:8" ht="11.4" customHeight="1" x14ac:dyDescent="0.3">
      <c r="A619" s="181" t="s">
        <v>1145</v>
      </c>
      <c r="B619" s="182" t="s">
        <v>110</v>
      </c>
      <c r="C619" s="190">
        <v>1580.55</v>
      </c>
      <c r="D619" s="191">
        <v>1580.55</v>
      </c>
      <c r="E619" s="185" t="s">
        <v>4577</v>
      </c>
      <c r="F619" s="186" t="s">
        <v>3255</v>
      </c>
      <c r="G619">
        <f>VLOOKUP(A619,РАСЧЕТ!$A$3:$AX$1360,50,0)</f>
        <v>1571.5250643771642</v>
      </c>
      <c r="H619" s="193">
        <f t="shared" si="9"/>
        <v>-9.0249356228357556</v>
      </c>
    </row>
    <row r="620" spans="1:8" ht="11.4" customHeight="1" x14ac:dyDescent="0.3">
      <c r="A620" s="181" t="s">
        <v>1148</v>
      </c>
      <c r="B620" s="182" t="s">
        <v>95</v>
      </c>
      <c r="C620" s="183">
        <v>974.96</v>
      </c>
      <c r="D620" s="184">
        <v>974.96</v>
      </c>
      <c r="E620" s="185" t="s">
        <v>4577</v>
      </c>
      <c r="F620" s="186" t="s">
        <v>3297</v>
      </c>
      <c r="G620">
        <f>VLOOKUP(A620,РАСЧЕТ!$A$3:$AX$1360,50,0)</f>
        <v>969.39181960221833</v>
      </c>
      <c r="H620" s="193">
        <f t="shared" si="9"/>
        <v>-5.5681803977817026</v>
      </c>
    </row>
    <row r="621" spans="1:8" ht="11.4" customHeight="1" x14ac:dyDescent="0.3">
      <c r="A621" s="181" t="s">
        <v>1152</v>
      </c>
      <c r="B621" s="182" t="s">
        <v>71</v>
      </c>
      <c r="C621" s="190">
        <v>1391.57</v>
      </c>
      <c r="D621" s="191">
        <v>1391.57</v>
      </c>
      <c r="E621" s="185" t="s">
        <v>4577</v>
      </c>
      <c r="F621" s="186" t="s">
        <v>3256</v>
      </c>
      <c r="G621">
        <f>VLOOKUP(A621,РАСЧЕТ!$A$3:$AX$1360,50,0)</f>
        <v>1704.2456113886992</v>
      </c>
      <c r="H621" s="193">
        <f t="shared" si="9"/>
        <v>312.67561138869928</v>
      </c>
    </row>
    <row r="622" spans="1:8" ht="11.4" customHeight="1" x14ac:dyDescent="0.3">
      <c r="A622" s="181" t="s">
        <v>590</v>
      </c>
      <c r="B622" s="182" t="s">
        <v>224</v>
      </c>
      <c r="C622" s="190">
        <v>2516.86</v>
      </c>
      <c r="D622" s="191">
        <v>2516.86</v>
      </c>
      <c r="E622" s="185" t="s">
        <v>4577</v>
      </c>
      <c r="F622" s="186" t="s">
        <v>3257</v>
      </c>
      <c r="G622">
        <f>VLOOKUP(A622,РАСЧЕТ!$A$3:$AX$1360,50,0)</f>
        <v>3978.5793762389485</v>
      </c>
      <c r="H622" s="193">
        <f t="shared" si="9"/>
        <v>1461.7193762389484</v>
      </c>
    </row>
    <row r="623" spans="1:8" ht="11.4" customHeight="1" x14ac:dyDescent="0.3">
      <c r="A623" s="181" t="s">
        <v>1487</v>
      </c>
      <c r="B623" s="182" t="s">
        <v>63</v>
      </c>
      <c r="C623" s="190">
        <v>1421.64</v>
      </c>
      <c r="D623" s="191">
        <v>1421.64</v>
      </c>
      <c r="E623" s="185" t="s">
        <v>4577</v>
      </c>
      <c r="F623" s="186" t="s">
        <v>3134</v>
      </c>
      <c r="G623">
        <f>VLOOKUP(A623,РАСЧЕТ!$A$3:$AX$1360,50,0)</f>
        <v>512.2855900609942</v>
      </c>
      <c r="H623" s="193">
        <f t="shared" si="9"/>
        <v>-909.3544099390059</v>
      </c>
    </row>
    <row r="624" spans="1:8" ht="11.4" customHeight="1" x14ac:dyDescent="0.3">
      <c r="A624" s="181" t="s">
        <v>1937</v>
      </c>
      <c r="B624" s="182" t="s">
        <v>232</v>
      </c>
      <c r="C624" s="190">
        <v>2997.89</v>
      </c>
      <c r="D624" s="191">
        <v>2997.89</v>
      </c>
      <c r="E624" s="185" t="s">
        <v>4577</v>
      </c>
      <c r="F624" s="186" t="s">
        <v>3258</v>
      </c>
      <c r="G624">
        <f>VLOOKUP(A624,РАСЧЕТ!$A$3:$AX$1360,50,0)</f>
        <v>2980.773084063208</v>
      </c>
      <c r="H624" s="193">
        <f t="shared" si="9"/>
        <v>-17.116915936791884</v>
      </c>
    </row>
    <row r="625" spans="1:8" ht="11.4" customHeight="1" x14ac:dyDescent="0.3">
      <c r="A625" s="181" t="s">
        <v>1506</v>
      </c>
      <c r="B625" s="182" t="s">
        <v>316</v>
      </c>
      <c r="C625" s="188"/>
      <c r="D625" s="189"/>
      <c r="E625" s="185" t="s">
        <v>4577</v>
      </c>
      <c r="F625" s="186" t="s">
        <v>3264</v>
      </c>
      <c r="G625">
        <f>VLOOKUP(A625,РАСЧЕТ!$A$3:$AX$1360,50,0)</f>
        <v>0</v>
      </c>
      <c r="H625" s="193">
        <f t="shared" si="9"/>
        <v>0</v>
      </c>
    </row>
    <row r="626" spans="1:8" ht="11.4" customHeight="1" x14ac:dyDescent="0.3">
      <c r="A626" s="181" t="s">
        <v>3934</v>
      </c>
      <c r="B626" s="182" t="s">
        <v>316</v>
      </c>
      <c r="C626" s="190">
        <v>3418.8</v>
      </c>
      <c r="D626" s="191">
        <v>3418.8</v>
      </c>
      <c r="E626" s="185" t="s">
        <v>4548</v>
      </c>
      <c r="F626" s="186" t="s">
        <v>4549</v>
      </c>
      <c r="G626">
        <f>VLOOKUP(A626,РАСЧЕТ!$A$3:$AX$1360,50,0)</f>
        <v>3399.2770414245183</v>
      </c>
      <c r="H626" s="193">
        <f t="shared" si="9"/>
        <v>-19.52295857548188</v>
      </c>
    </row>
    <row r="627" spans="1:8" ht="11.4" customHeight="1" x14ac:dyDescent="0.3">
      <c r="A627" s="181" t="s">
        <v>2113</v>
      </c>
      <c r="B627" s="182" t="s">
        <v>167</v>
      </c>
      <c r="C627" s="190">
        <v>1580.55</v>
      </c>
      <c r="D627" s="191">
        <v>1580.55</v>
      </c>
      <c r="E627" s="185" t="s">
        <v>4577</v>
      </c>
      <c r="F627" s="186" t="s">
        <v>3265</v>
      </c>
      <c r="G627">
        <f>VLOOKUP(A627,РАСЧЕТ!$A$3:$AX$1360,50,0)</f>
        <v>1571.5250643771642</v>
      </c>
      <c r="H627" s="193">
        <f t="shared" si="9"/>
        <v>-9.0249356228357556</v>
      </c>
    </row>
    <row r="628" spans="1:8" ht="11.4" customHeight="1" x14ac:dyDescent="0.3">
      <c r="A628" s="181" t="s">
        <v>1458</v>
      </c>
      <c r="B628" s="182" t="s">
        <v>214</v>
      </c>
      <c r="C628" s="183">
        <v>974.96</v>
      </c>
      <c r="D628" s="184">
        <v>974.96</v>
      </c>
      <c r="E628" s="185" t="s">
        <v>4577</v>
      </c>
      <c r="F628" s="186" t="s">
        <v>3266</v>
      </c>
      <c r="G628">
        <f>VLOOKUP(A628,РАСЧЕТ!$A$3:$AX$1360,50,0)</f>
        <v>969.39181960221833</v>
      </c>
      <c r="H628" s="193">
        <f t="shared" si="9"/>
        <v>-5.5681803977817026</v>
      </c>
    </row>
    <row r="629" spans="1:8" ht="11.4" customHeight="1" x14ac:dyDescent="0.3">
      <c r="A629" s="181" t="s">
        <v>1938</v>
      </c>
      <c r="B629" s="182" t="s">
        <v>171</v>
      </c>
      <c r="C629" s="190">
        <v>1391.57</v>
      </c>
      <c r="D629" s="191">
        <v>1391.57</v>
      </c>
      <c r="E629" s="185" t="s">
        <v>4577</v>
      </c>
      <c r="F629" s="186" t="s">
        <v>3302</v>
      </c>
      <c r="G629">
        <f>VLOOKUP(A629,РАСЧЕТ!$A$3:$AX$1360,50,0)</f>
        <v>1383.625328419025</v>
      </c>
      <c r="H629" s="193">
        <f t="shared" si="9"/>
        <v>-7.9446715809749548</v>
      </c>
    </row>
    <row r="630" spans="1:8" ht="11.4" customHeight="1" x14ac:dyDescent="0.3">
      <c r="A630" s="181" t="s">
        <v>1101</v>
      </c>
      <c r="B630" s="182" t="s">
        <v>33</v>
      </c>
      <c r="C630" s="190">
        <v>2516.86</v>
      </c>
      <c r="D630" s="191">
        <v>2516.86</v>
      </c>
      <c r="E630" s="185" t="s">
        <v>4577</v>
      </c>
      <c r="F630" s="186" t="s">
        <v>3267</v>
      </c>
      <c r="G630">
        <f>VLOOKUP(A630,РАСЧЕТ!$A$3:$AX$1360,50,0)</f>
        <v>2502.4828470788543</v>
      </c>
      <c r="H630" s="193">
        <f t="shared" si="9"/>
        <v>-14.377152921145807</v>
      </c>
    </row>
    <row r="631" spans="1:8" ht="11.4" customHeight="1" x14ac:dyDescent="0.3">
      <c r="A631" s="181" t="s">
        <v>1333</v>
      </c>
      <c r="B631" s="182" t="s">
        <v>83</v>
      </c>
      <c r="C631" s="190">
        <v>2997.89</v>
      </c>
      <c r="D631" s="191">
        <v>2997.89</v>
      </c>
      <c r="E631" s="185" t="s">
        <v>4577</v>
      </c>
      <c r="F631" s="186" t="s">
        <v>3305</v>
      </c>
      <c r="G631">
        <f>VLOOKUP(A631,РАСЧЕТ!$A$3:$AX$1360,50,0)</f>
        <v>5922.0862213996761</v>
      </c>
      <c r="H631" s="193">
        <f t="shared" si="9"/>
        <v>2924.1962213996762</v>
      </c>
    </row>
    <row r="632" spans="1:8" ht="11.4" customHeight="1" x14ac:dyDescent="0.3">
      <c r="A632" s="181" t="s">
        <v>1111</v>
      </c>
      <c r="B632" s="182" t="s">
        <v>61</v>
      </c>
      <c r="C632" s="190">
        <v>3418.8</v>
      </c>
      <c r="D632" s="191">
        <v>3418.8</v>
      </c>
      <c r="E632" s="185" t="s">
        <v>4577</v>
      </c>
      <c r="F632" s="186" t="s">
        <v>3307</v>
      </c>
      <c r="G632">
        <f>VLOOKUP(A632,РАСЧЕТ!$A$3:$AX$1360,50,0)</f>
        <v>3861.2656868359668</v>
      </c>
      <c r="H632" s="193">
        <f t="shared" si="9"/>
        <v>442.46568683596661</v>
      </c>
    </row>
    <row r="633" spans="1:8" ht="11.4" customHeight="1" x14ac:dyDescent="0.3">
      <c r="A633" s="181" t="s">
        <v>1089</v>
      </c>
      <c r="B633" s="182" t="s">
        <v>102</v>
      </c>
      <c r="C633" s="190">
        <v>1580.55</v>
      </c>
      <c r="D633" s="191">
        <v>1580.55</v>
      </c>
      <c r="E633" s="185" t="s">
        <v>4577</v>
      </c>
      <c r="F633" s="186" t="s">
        <v>3274</v>
      </c>
      <c r="G633">
        <f>VLOOKUP(A633,РАСЧЕТ!$A$3:$AX$1360,50,0)</f>
        <v>1300.2431565154247</v>
      </c>
      <c r="H633" s="193">
        <f t="shared" si="9"/>
        <v>-280.30684348457521</v>
      </c>
    </row>
    <row r="634" spans="1:8" ht="11.4" customHeight="1" x14ac:dyDescent="0.3">
      <c r="A634" s="181" t="s">
        <v>1189</v>
      </c>
      <c r="B634" s="182" t="s">
        <v>99</v>
      </c>
      <c r="C634" s="183">
        <v>974.96</v>
      </c>
      <c r="D634" s="184">
        <v>974.96</v>
      </c>
      <c r="E634" s="185" t="s">
        <v>4577</v>
      </c>
      <c r="F634" s="186" t="s">
        <v>3275</v>
      </c>
      <c r="G634">
        <f>VLOOKUP(A634,РАСЧЕТ!$A$3:$AX$1360,50,0)</f>
        <v>1378.8894005221712</v>
      </c>
      <c r="H634" s="193">
        <f t="shared" si="9"/>
        <v>403.92940052217114</v>
      </c>
    </row>
    <row r="635" spans="1:8" ht="11.4" customHeight="1" x14ac:dyDescent="0.3">
      <c r="A635" s="181" t="s">
        <v>700</v>
      </c>
      <c r="B635" s="182" t="s">
        <v>259</v>
      </c>
      <c r="C635" s="190">
        <v>1421.64</v>
      </c>
      <c r="D635" s="191">
        <v>1421.64</v>
      </c>
      <c r="E635" s="185" t="s">
        <v>4577</v>
      </c>
      <c r="F635" s="186" t="s">
        <v>3135</v>
      </c>
      <c r="G635">
        <f>VLOOKUP(A635,РАСЧЕТ!$A$3:$AX$1360,50,0)</f>
        <v>1413.5184682305473</v>
      </c>
      <c r="H635" s="193">
        <f t="shared" si="9"/>
        <v>-8.1215317694527585</v>
      </c>
    </row>
    <row r="636" spans="1:8" ht="11.4" customHeight="1" x14ac:dyDescent="0.3">
      <c r="A636" s="181" t="s">
        <v>1098</v>
      </c>
      <c r="B636" s="182" t="s">
        <v>298</v>
      </c>
      <c r="C636" s="190">
        <v>1391.57</v>
      </c>
      <c r="D636" s="191">
        <v>1391.57</v>
      </c>
      <c r="E636" s="185" t="s">
        <v>4577</v>
      </c>
      <c r="F636" s="186" t="s">
        <v>3277</v>
      </c>
      <c r="G636">
        <f>VLOOKUP(A636,РАСЧЕТ!$A$3:$AX$1360,50,0)</f>
        <v>1383.625328419025</v>
      </c>
      <c r="H636" s="193">
        <f t="shared" si="9"/>
        <v>-7.9446715809749548</v>
      </c>
    </row>
    <row r="637" spans="1:8" ht="11.4" customHeight="1" x14ac:dyDescent="0.3">
      <c r="A637" s="181" t="s">
        <v>1849</v>
      </c>
      <c r="B637" s="182" t="s">
        <v>179</v>
      </c>
      <c r="C637" s="190">
        <v>2516.86</v>
      </c>
      <c r="D637" s="191">
        <v>2516.86</v>
      </c>
      <c r="E637" s="185" t="s">
        <v>4577</v>
      </c>
      <c r="F637" s="186" t="s">
        <v>3278</v>
      </c>
      <c r="G637">
        <f>VLOOKUP(A637,РАСЧЕТ!$A$3:$AX$1360,50,0)</f>
        <v>2757.0716134510039</v>
      </c>
      <c r="H637" s="193">
        <f t="shared" si="9"/>
        <v>240.21161345100381</v>
      </c>
    </row>
    <row r="638" spans="1:8" ht="11.4" customHeight="1" x14ac:dyDescent="0.3">
      <c r="A638" s="181" t="s">
        <v>1440</v>
      </c>
      <c r="B638" s="182" t="s">
        <v>142</v>
      </c>
      <c r="C638" s="190">
        <v>2997.89</v>
      </c>
      <c r="D638" s="191">
        <v>2997.89</v>
      </c>
      <c r="E638" s="185" t="s">
        <v>4577</v>
      </c>
      <c r="F638" s="186" t="s">
        <v>3279</v>
      </c>
      <c r="G638">
        <f>VLOOKUP(A638,РАСЧЕТ!$A$3:$AX$1360,50,0)</f>
        <v>5131.8489570333813</v>
      </c>
      <c r="H638" s="193">
        <f t="shared" si="9"/>
        <v>2133.9589570333815</v>
      </c>
    </row>
    <row r="639" spans="1:8" ht="11.4" customHeight="1" x14ac:dyDescent="0.3">
      <c r="A639" s="181" t="s">
        <v>1159</v>
      </c>
      <c r="B639" s="182" t="s">
        <v>105</v>
      </c>
      <c r="C639" s="190">
        <v>3418.8</v>
      </c>
      <c r="D639" s="191">
        <v>3418.8</v>
      </c>
      <c r="E639" s="185" t="s">
        <v>4577</v>
      </c>
      <c r="F639" s="186" t="s">
        <v>3288</v>
      </c>
      <c r="G639">
        <f>VLOOKUP(A639,РАСЧЕТ!$A$3:$AX$1360,50,0)</f>
        <v>3399.2770414245183</v>
      </c>
      <c r="H639" s="193">
        <f t="shared" si="9"/>
        <v>-19.52295857548188</v>
      </c>
    </row>
    <row r="640" spans="1:8" ht="11.4" customHeight="1" x14ac:dyDescent="0.3">
      <c r="A640" s="181" t="s">
        <v>707</v>
      </c>
      <c r="B640" s="182" t="s">
        <v>273</v>
      </c>
      <c r="C640" s="190">
        <v>1580.55</v>
      </c>
      <c r="D640" s="191">
        <v>1580.55</v>
      </c>
      <c r="E640" s="185" t="s">
        <v>4577</v>
      </c>
      <c r="F640" s="186" t="s">
        <v>3289</v>
      </c>
      <c r="G640">
        <f>VLOOKUP(A640,РАСЧЕТ!$A$3:$AX$1360,50,0)</f>
        <v>580.60836033255498</v>
      </c>
      <c r="H640" s="193">
        <f t="shared" si="9"/>
        <v>-999.94163966744497</v>
      </c>
    </row>
    <row r="641" spans="1:8" ht="11.4" customHeight="1" x14ac:dyDescent="0.3">
      <c r="A641" s="181" t="s">
        <v>1181</v>
      </c>
      <c r="B641" s="182" t="s">
        <v>299</v>
      </c>
      <c r="C641" s="183">
        <v>974.96</v>
      </c>
      <c r="D641" s="184">
        <v>974.96</v>
      </c>
      <c r="E641" s="185" t="s">
        <v>4577</v>
      </c>
      <c r="F641" s="186" t="s">
        <v>3290</v>
      </c>
      <c r="G641">
        <f>VLOOKUP(A641,РАСЧЕТ!$A$3:$AX$1360,50,0)</f>
        <v>969.39181960221833</v>
      </c>
      <c r="H641" s="193">
        <f t="shared" ref="H641:H704" si="10">G641-C641</f>
        <v>-5.5681803977817026</v>
      </c>
    </row>
    <row r="642" spans="1:8" ht="11.4" customHeight="1" x14ac:dyDescent="0.3">
      <c r="A642" s="181" t="s">
        <v>1242</v>
      </c>
      <c r="B642" s="182" t="s">
        <v>226</v>
      </c>
      <c r="C642" s="190">
        <v>1391.57</v>
      </c>
      <c r="D642" s="191">
        <v>1391.57</v>
      </c>
      <c r="E642" s="185" t="s">
        <v>4577</v>
      </c>
      <c r="F642" s="186" t="s">
        <v>3291</v>
      </c>
      <c r="G642">
        <f>VLOOKUP(A642,РАСЧЕТ!$A$3:$AX$1360,50,0)</f>
        <v>1383.625328419025</v>
      </c>
      <c r="H642" s="193">
        <f t="shared" si="10"/>
        <v>-7.9446715809749548</v>
      </c>
    </row>
    <row r="643" spans="1:8" ht="11.4" customHeight="1" x14ac:dyDescent="0.3">
      <c r="A643" s="181" t="s">
        <v>1226</v>
      </c>
      <c r="B643" s="182" t="s">
        <v>227</v>
      </c>
      <c r="C643" s="190">
        <v>2516.86</v>
      </c>
      <c r="D643" s="191">
        <v>2516.86</v>
      </c>
      <c r="E643" s="185" t="s">
        <v>4577</v>
      </c>
      <c r="F643" s="186" t="s">
        <v>3317</v>
      </c>
      <c r="G643">
        <f>VLOOKUP(A643,РАСЧЕТ!$A$3:$AX$1360,50,0)</f>
        <v>922.25807282872233</v>
      </c>
      <c r="H643" s="193">
        <f t="shared" si="10"/>
        <v>-1594.6019271712778</v>
      </c>
    </row>
    <row r="644" spans="1:8" ht="11.4" customHeight="1" x14ac:dyDescent="0.3">
      <c r="A644" s="181" t="s">
        <v>1417</v>
      </c>
      <c r="B644" s="182" t="s">
        <v>84</v>
      </c>
      <c r="C644" s="190">
        <v>2997.89</v>
      </c>
      <c r="D644" s="191">
        <v>2997.89</v>
      </c>
      <c r="E644" s="185" t="s">
        <v>4577</v>
      </c>
      <c r="F644" s="186" t="s">
        <v>3293</v>
      </c>
      <c r="G644">
        <f>VLOOKUP(A644,РАСЧЕТ!$A$3:$AX$1360,50,0)</f>
        <v>2738.1700959712102</v>
      </c>
      <c r="H644" s="193">
        <f t="shared" si="10"/>
        <v>-259.71990402878964</v>
      </c>
    </row>
    <row r="645" spans="1:8" ht="11.4" customHeight="1" x14ac:dyDescent="0.3">
      <c r="A645" s="181" t="s">
        <v>2577</v>
      </c>
      <c r="B645" s="182" t="s">
        <v>90</v>
      </c>
      <c r="C645" s="190">
        <v>3418.8</v>
      </c>
      <c r="D645" s="191">
        <v>3418.8</v>
      </c>
      <c r="E645" s="185" t="s">
        <v>4577</v>
      </c>
      <c r="F645" s="186" t="s">
        <v>3887</v>
      </c>
      <c r="G645">
        <f>VLOOKUP(A645,РАСЧЕТ!$A$3:$AX$1360,50,0)</f>
        <v>2541.9352271673711</v>
      </c>
      <c r="H645" s="193">
        <f t="shared" si="10"/>
        <v>-876.86477283262911</v>
      </c>
    </row>
    <row r="646" spans="1:8" ht="11.4" customHeight="1" x14ac:dyDescent="0.3">
      <c r="A646" s="181" t="s">
        <v>1276</v>
      </c>
      <c r="B646" s="182" t="s">
        <v>186</v>
      </c>
      <c r="C646" s="190">
        <v>1576.26</v>
      </c>
      <c r="D646" s="191">
        <v>1576.26</v>
      </c>
      <c r="E646" s="185" t="s">
        <v>4577</v>
      </c>
      <c r="F646" s="186" t="s">
        <v>3136</v>
      </c>
      <c r="G646">
        <f>VLOOKUP(A646,РАСЧЕТ!$A$3:$AX$1360,50,0)</f>
        <v>1567.2546158326616</v>
      </c>
      <c r="H646" s="193">
        <f t="shared" si="10"/>
        <v>-9.0053841673384341</v>
      </c>
    </row>
    <row r="647" spans="1:8" ht="11.4" customHeight="1" x14ac:dyDescent="0.3">
      <c r="A647" s="181" t="s">
        <v>1105</v>
      </c>
      <c r="B647" s="182" t="s">
        <v>279</v>
      </c>
      <c r="C647" s="190">
        <v>1580.55</v>
      </c>
      <c r="D647" s="191">
        <v>1580.55</v>
      </c>
      <c r="E647" s="185" t="s">
        <v>4577</v>
      </c>
      <c r="F647" s="186" t="s">
        <v>3300</v>
      </c>
      <c r="G647">
        <f>VLOOKUP(A647,РАСЧЕТ!$A$3:$AX$1360,50,0)</f>
        <v>1571.5250643771642</v>
      </c>
      <c r="H647" s="193">
        <f t="shared" si="10"/>
        <v>-9.0249356228357556</v>
      </c>
    </row>
    <row r="648" spans="1:8" ht="11.4" customHeight="1" x14ac:dyDescent="0.3">
      <c r="A648" s="181" t="s">
        <v>690</v>
      </c>
      <c r="B648" s="182" t="s">
        <v>106</v>
      </c>
      <c r="C648" s="183">
        <v>974.96</v>
      </c>
      <c r="D648" s="184">
        <v>974.96</v>
      </c>
      <c r="E648" s="185" t="s">
        <v>4577</v>
      </c>
      <c r="F648" s="186" t="s">
        <v>3301</v>
      </c>
      <c r="G648">
        <f>VLOOKUP(A648,РАСЧЕТ!$A$3:$AX$1360,50,0)</f>
        <v>969.39181960221833</v>
      </c>
      <c r="H648" s="193">
        <f t="shared" si="10"/>
        <v>-5.5681803977817026</v>
      </c>
    </row>
    <row r="649" spans="1:8" ht="11.4" customHeight="1" x14ac:dyDescent="0.3">
      <c r="A649" s="181" t="s">
        <v>678</v>
      </c>
      <c r="B649" s="182" t="s">
        <v>197</v>
      </c>
      <c r="C649" s="190">
        <v>1391.57</v>
      </c>
      <c r="D649" s="191">
        <v>1391.57</v>
      </c>
      <c r="E649" s="185" t="s">
        <v>4577</v>
      </c>
      <c r="F649" s="186" t="s">
        <v>3303</v>
      </c>
      <c r="G649">
        <f>VLOOKUP(A649,РАСЧЕТ!$A$3:$AX$1360,50,0)</f>
        <v>1383.625328419025</v>
      </c>
      <c r="H649" s="193">
        <f t="shared" si="10"/>
        <v>-7.9446715809749548</v>
      </c>
    </row>
    <row r="650" spans="1:8" ht="11.4" customHeight="1" x14ac:dyDescent="0.3">
      <c r="A650" s="181" t="s">
        <v>1520</v>
      </c>
      <c r="B650" s="182" t="s">
        <v>175</v>
      </c>
      <c r="C650" s="190">
        <v>2516.86</v>
      </c>
      <c r="D650" s="191">
        <v>2516.86</v>
      </c>
      <c r="E650" s="185" t="s">
        <v>4577</v>
      </c>
      <c r="F650" s="186" t="s">
        <v>3304</v>
      </c>
      <c r="G650">
        <f>VLOOKUP(A650,РАСЧЕТ!$A$3:$AX$1360,50,0)</f>
        <v>906.9466941865337</v>
      </c>
      <c r="H650" s="193">
        <f t="shared" si="10"/>
        <v>-1609.9133058134664</v>
      </c>
    </row>
    <row r="651" spans="1:8" ht="11.4" customHeight="1" x14ac:dyDescent="0.3">
      <c r="A651" s="181" t="s">
        <v>1099</v>
      </c>
      <c r="B651" s="182" t="s">
        <v>283</v>
      </c>
      <c r="C651" s="190">
        <v>2997.89</v>
      </c>
      <c r="D651" s="191">
        <v>2997.89</v>
      </c>
      <c r="E651" s="185" t="s">
        <v>4577</v>
      </c>
      <c r="F651" s="186" t="s">
        <v>3306</v>
      </c>
      <c r="G651">
        <f>VLOOKUP(A651,РАСЧЕТ!$A$3:$AX$1360,50,0)</f>
        <v>3938.4120550894504</v>
      </c>
      <c r="H651" s="193">
        <f t="shared" si="10"/>
        <v>940.52205508945053</v>
      </c>
    </row>
    <row r="652" spans="1:8" ht="11.4" customHeight="1" x14ac:dyDescent="0.3">
      <c r="A652" s="181" t="s">
        <v>1438</v>
      </c>
      <c r="B652" s="182" t="s">
        <v>341</v>
      </c>
      <c r="C652" s="190">
        <v>3418.8</v>
      </c>
      <c r="D652" s="191">
        <v>3418.8</v>
      </c>
      <c r="E652" s="185" t="s">
        <v>4577</v>
      </c>
      <c r="F652" s="186" t="s">
        <v>3324</v>
      </c>
      <c r="G652">
        <f>VLOOKUP(A652,РАСЧЕТ!$A$3:$AX$1360,50,0)</f>
        <v>3399.2770414245183</v>
      </c>
      <c r="H652" s="193">
        <f t="shared" si="10"/>
        <v>-19.52295857548188</v>
      </c>
    </row>
    <row r="653" spans="1:8" ht="11.4" customHeight="1" x14ac:dyDescent="0.3">
      <c r="A653" s="181" t="s">
        <v>1253</v>
      </c>
      <c r="B653" s="182" t="s">
        <v>50</v>
      </c>
      <c r="C653" s="190">
        <v>1580.55</v>
      </c>
      <c r="D653" s="191">
        <v>1580.55</v>
      </c>
      <c r="E653" s="185" t="s">
        <v>4577</v>
      </c>
      <c r="F653" s="186" t="s">
        <v>3314</v>
      </c>
      <c r="G653">
        <f>VLOOKUP(A653,РАСЧЕТ!$A$3:$AX$1360,50,0)</f>
        <v>2606.8141339821955</v>
      </c>
      <c r="H653" s="193">
        <f t="shared" si="10"/>
        <v>1026.2641339821955</v>
      </c>
    </row>
    <row r="654" spans="1:8" ht="11.4" customHeight="1" x14ac:dyDescent="0.3">
      <c r="A654" s="181" t="s">
        <v>1939</v>
      </c>
      <c r="B654" s="182" t="s">
        <v>198</v>
      </c>
      <c r="C654" s="183">
        <v>974.96</v>
      </c>
      <c r="D654" s="184">
        <v>974.96</v>
      </c>
      <c r="E654" s="185" t="s">
        <v>4577</v>
      </c>
      <c r="F654" s="186" t="s">
        <v>3315</v>
      </c>
      <c r="G654">
        <f>VLOOKUP(A654,РАСЧЕТ!$A$3:$AX$1360,50,0)</f>
        <v>351.32576720195073</v>
      </c>
      <c r="H654" s="193">
        <f t="shared" si="10"/>
        <v>-623.63423279804931</v>
      </c>
    </row>
    <row r="655" spans="1:8" ht="11.4" customHeight="1" x14ac:dyDescent="0.3">
      <c r="A655" s="181" t="s">
        <v>1511</v>
      </c>
      <c r="B655" s="182" t="s">
        <v>104</v>
      </c>
      <c r="C655" s="190">
        <v>1391.57</v>
      </c>
      <c r="D655" s="191">
        <v>1391.57</v>
      </c>
      <c r="E655" s="185" t="s">
        <v>4577</v>
      </c>
      <c r="F655" s="186" t="s">
        <v>3329</v>
      </c>
      <c r="G655">
        <f>VLOOKUP(A655,РАСЧЕТ!$A$3:$AX$1360,50,0)</f>
        <v>1383.625328419025</v>
      </c>
      <c r="H655" s="193">
        <f t="shared" si="10"/>
        <v>-7.9446715809749548</v>
      </c>
    </row>
    <row r="656" spans="1:8" ht="11.4" customHeight="1" x14ac:dyDescent="0.3">
      <c r="A656" s="181" t="s">
        <v>1538</v>
      </c>
      <c r="B656" s="182" t="s">
        <v>163</v>
      </c>
      <c r="C656" s="190">
        <v>2516.86</v>
      </c>
      <c r="D656" s="191">
        <v>2516.86</v>
      </c>
      <c r="E656" s="185" t="s">
        <v>4577</v>
      </c>
      <c r="F656" s="186" t="s">
        <v>3316</v>
      </c>
      <c r="G656">
        <f>VLOOKUP(A656,РАСЧЕТ!$A$3:$AX$1360,50,0)</f>
        <v>2502.4828470788543</v>
      </c>
      <c r="H656" s="193">
        <f t="shared" si="10"/>
        <v>-14.377152921145807</v>
      </c>
    </row>
    <row r="657" spans="1:8" ht="11.4" customHeight="1" x14ac:dyDescent="0.3">
      <c r="A657" s="181" t="s">
        <v>834</v>
      </c>
      <c r="B657" s="182" t="s">
        <v>177</v>
      </c>
      <c r="C657" s="190">
        <v>3367.26</v>
      </c>
      <c r="D657" s="191">
        <v>3367.26</v>
      </c>
      <c r="E657" s="185" t="s">
        <v>4577</v>
      </c>
      <c r="F657" s="186" t="s">
        <v>3138</v>
      </c>
      <c r="G657">
        <f>VLOOKUP(A657,РАСЧЕТ!$A$3:$AX$1360,50,0)</f>
        <v>4398.1561914357335</v>
      </c>
      <c r="H657" s="193">
        <f t="shared" si="10"/>
        <v>1030.8961914357333</v>
      </c>
    </row>
    <row r="658" spans="1:8" ht="11.4" customHeight="1" x14ac:dyDescent="0.3">
      <c r="A658" s="181" t="s">
        <v>1153</v>
      </c>
      <c r="B658" s="182" t="s">
        <v>121</v>
      </c>
      <c r="C658" s="190">
        <v>2997.89</v>
      </c>
      <c r="D658" s="191">
        <v>2997.89</v>
      </c>
      <c r="E658" s="185" t="s">
        <v>4577</v>
      </c>
      <c r="F658" s="186" t="s">
        <v>3318</v>
      </c>
      <c r="G658">
        <f>VLOOKUP(A658,РАСЧЕТ!$A$3:$AX$1360,50,0)</f>
        <v>3631.3338500988857</v>
      </c>
      <c r="H658" s="193">
        <f t="shared" si="10"/>
        <v>633.44385009888583</v>
      </c>
    </row>
    <row r="659" spans="1:8" ht="11.4" customHeight="1" x14ac:dyDescent="0.3">
      <c r="A659" s="181" t="s">
        <v>1914</v>
      </c>
      <c r="B659" s="182" t="s">
        <v>207</v>
      </c>
      <c r="C659" s="190">
        <v>3418.8</v>
      </c>
      <c r="D659" s="191">
        <v>3418.8</v>
      </c>
      <c r="E659" s="185" t="s">
        <v>4577</v>
      </c>
      <c r="F659" s="186" t="s">
        <v>3325</v>
      </c>
      <c r="G659">
        <f>VLOOKUP(A659,РАСЧЕТ!$A$3:$AX$1360,50,0)</f>
        <v>3399.2770414245183</v>
      </c>
      <c r="H659" s="193">
        <f t="shared" si="10"/>
        <v>-19.52295857548188</v>
      </c>
    </row>
    <row r="660" spans="1:8" ht="11.4" customHeight="1" x14ac:dyDescent="0.3">
      <c r="A660" s="181" t="s">
        <v>1442</v>
      </c>
      <c r="B660" s="182" t="s">
        <v>54</v>
      </c>
      <c r="C660" s="190">
        <v>1580.55</v>
      </c>
      <c r="D660" s="191">
        <v>1580.55</v>
      </c>
      <c r="E660" s="185" t="s">
        <v>4577</v>
      </c>
      <c r="F660" s="186" t="s">
        <v>3326</v>
      </c>
      <c r="G660">
        <f>VLOOKUP(A660,РАСЧЕТ!$A$3:$AX$1360,50,0)</f>
        <v>1651.5542331389775</v>
      </c>
      <c r="H660" s="193">
        <f t="shared" si="10"/>
        <v>71.004233138977497</v>
      </c>
    </row>
    <row r="661" spans="1:8" ht="11.4" customHeight="1" x14ac:dyDescent="0.3">
      <c r="A661" s="181" t="s">
        <v>1488</v>
      </c>
      <c r="B661" s="182" t="s">
        <v>280</v>
      </c>
      <c r="C661" s="183">
        <v>974.96</v>
      </c>
      <c r="D661" s="184">
        <v>974.96</v>
      </c>
      <c r="E661" s="185" t="s">
        <v>4577</v>
      </c>
      <c r="F661" s="186" t="s">
        <v>3327</v>
      </c>
      <c r="G661">
        <f>VLOOKUP(A661,РАСЧЕТ!$A$3:$AX$1360,50,0)</f>
        <v>969.39181960221833</v>
      </c>
      <c r="H661" s="193">
        <f t="shared" si="10"/>
        <v>-5.5681803977817026</v>
      </c>
    </row>
    <row r="662" spans="1:8" ht="11.4" customHeight="1" x14ac:dyDescent="0.3">
      <c r="A662" s="181" t="s">
        <v>1334</v>
      </c>
      <c r="B662" s="182" t="s">
        <v>65</v>
      </c>
      <c r="C662" s="190">
        <v>1391.57</v>
      </c>
      <c r="D662" s="191">
        <v>1391.57</v>
      </c>
      <c r="E662" s="185" t="s">
        <v>4577</v>
      </c>
      <c r="F662" s="186" t="s">
        <v>3328</v>
      </c>
      <c r="G662">
        <f>VLOOKUP(A662,РАСЧЕТ!$A$3:$AX$1360,50,0)</f>
        <v>1383.625328419025</v>
      </c>
      <c r="H662" s="193">
        <f t="shared" si="10"/>
        <v>-7.9446715809749548</v>
      </c>
    </row>
    <row r="663" spans="1:8" ht="11.4" customHeight="1" x14ac:dyDescent="0.3">
      <c r="A663" s="181" t="s">
        <v>1278</v>
      </c>
      <c r="B663" s="182" t="s">
        <v>260</v>
      </c>
      <c r="C663" s="190">
        <v>2516.86</v>
      </c>
      <c r="D663" s="191">
        <v>2516.86</v>
      </c>
      <c r="E663" s="185" t="s">
        <v>4577</v>
      </c>
      <c r="F663" s="186" t="s">
        <v>3330</v>
      </c>
      <c r="G663">
        <f>VLOOKUP(A663,РАСЧЕТ!$A$3:$AX$1360,50,0)</f>
        <v>1145.9743274340358</v>
      </c>
      <c r="H663" s="193">
        <f t="shared" si="10"/>
        <v>-1370.8856725659643</v>
      </c>
    </row>
    <row r="664" spans="1:8" ht="11.4" customHeight="1" x14ac:dyDescent="0.3">
      <c r="A664" s="181" t="s">
        <v>1525</v>
      </c>
      <c r="B664" s="182" t="s">
        <v>94</v>
      </c>
      <c r="C664" s="190">
        <v>2997.89</v>
      </c>
      <c r="D664" s="191">
        <v>2997.89</v>
      </c>
      <c r="E664" s="185" t="s">
        <v>4577</v>
      </c>
      <c r="F664" s="186" t="s">
        <v>3331</v>
      </c>
      <c r="G664">
        <f>VLOOKUP(A664,РАСЧЕТ!$A$3:$AX$1360,50,0)</f>
        <v>2980.773084063208</v>
      </c>
      <c r="H664" s="193">
        <f t="shared" si="10"/>
        <v>-17.116915936791884</v>
      </c>
    </row>
    <row r="665" spans="1:8" ht="11.4" customHeight="1" x14ac:dyDescent="0.3">
      <c r="A665" s="181" t="s">
        <v>1421</v>
      </c>
      <c r="B665" s="182" t="s">
        <v>217</v>
      </c>
      <c r="C665" s="190">
        <v>4797.49</v>
      </c>
      <c r="D665" s="191">
        <v>4797.49</v>
      </c>
      <c r="E665" s="185" t="s">
        <v>4577</v>
      </c>
      <c r="F665" s="186" t="s">
        <v>3334</v>
      </c>
      <c r="G665">
        <f>VLOOKUP(A665,РАСЧЕТ!$A$3:$AX$1360,50,0)</f>
        <v>4770.0910242100344</v>
      </c>
      <c r="H665" s="193">
        <f t="shared" si="10"/>
        <v>-27.398975789965334</v>
      </c>
    </row>
    <row r="666" spans="1:8" ht="11.4" customHeight="1" x14ac:dyDescent="0.3">
      <c r="A666" s="181" t="s">
        <v>1309</v>
      </c>
      <c r="B666" s="182" t="s">
        <v>295</v>
      </c>
      <c r="C666" s="190">
        <v>2190.44</v>
      </c>
      <c r="D666" s="191">
        <v>2190.44</v>
      </c>
      <c r="E666" s="185" t="s">
        <v>4577</v>
      </c>
      <c r="F666" s="186" t="s">
        <v>3335</v>
      </c>
      <c r="G666">
        <f>VLOOKUP(A666,РАСЧЕТ!$A$3:$AX$1360,50,0)</f>
        <v>2177.9287576966135</v>
      </c>
      <c r="H666" s="193">
        <f t="shared" si="10"/>
        <v>-12.511242303386553</v>
      </c>
    </row>
    <row r="667" spans="1:8" ht="11.4" customHeight="1" x14ac:dyDescent="0.3">
      <c r="A667" s="181" t="s">
        <v>2609</v>
      </c>
      <c r="B667" s="182" t="s">
        <v>303</v>
      </c>
      <c r="C667" s="190">
        <v>1348.62</v>
      </c>
      <c r="D667" s="191">
        <v>1348.62</v>
      </c>
      <c r="E667" s="185" t="s">
        <v>4577</v>
      </c>
      <c r="F667" s="186" t="s">
        <v>3915</v>
      </c>
      <c r="G667">
        <f>VLOOKUP(A667,РАСЧЕТ!$A$3:$AX$1360,50,0)</f>
        <v>1340.9208429739933</v>
      </c>
      <c r="H667" s="193">
        <f t="shared" si="10"/>
        <v>-7.69915702600656</v>
      </c>
    </row>
    <row r="668" spans="1:8" ht="11.4" customHeight="1" x14ac:dyDescent="0.3">
      <c r="A668" s="181" t="s">
        <v>1154</v>
      </c>
      <c r="B668" s="182" t="s">
        <v>131</v>
      </c>
      <c r="C668" s="190">
        <v>3118.15</v>
      </c>
      <c r="D668" s="191">
        <v>3118.15</v>
      </c>
      <c r="E668" s="185" t="s">
        <v>4577</v>
      </c>
      <c r="F668" s="186" t="s">
        <v>3147</v>
      </c>
      <c r="G668">
        <f>VLOOKUP(A668,РАСЧЕТ!$A$3:$AX$1360,50,0)</f>
        <v>1123.6233788044767</v>
      </c>
      <c r="H668" s="193">
        <f t="shared" si="10"/>
        <v>-1994.5266211955234</v>
      </c>
    </row>
    <row r="669" spans="1:8" ht="11.4" customHeight="1" x14ac:dyDescent="0.3">
      <c r="A669" s="181" t="s">
        <v>1176</v>
      </c>
      <c r="B669" s="182" t="s">
        <v>190</v>
      </c>
      <c r="C669" s="190">
        <v>1967.1</v>
      </c>
      <c r="D669" s="191">
        <v>1967.1</v>
      </c>
      <c r="E669" s="185" t="s">
        <v>4577</v>
      </c>
      <c r="F669" s="186" t="s">
        <v>3336</v>
      </c>
      <c r="G669">
        <f>VLOOKUP(A669,РАСЧЕТ!$A$3:$AX$1360,50,0)</f>
        <v>1955.8654333824493</v>
      </c>
      <c r="H669" s="193">
        <f t="shared" si="10"/>
        <v>-11.234566617550627</v>
      </c>
    </row>
    <row r="670" spans="1:8" ht="11.4" customHeight="1" x14ac:dyDescent="0.3">
      <c r="A670" s="181" t="s">
        <v>1526</v>
      </c>
      <c r="B670" s="182" t="s">
        <v>43</v>
      </c>
      <c r="C670" s="190">
        <v>3521.88</v>
      </c>
      <c r="D670" s="191">
        <v>3521.88</v>
      </c>
      <c r="E670" s="185" t="s">
        <v>4577</v>
      </c>
      <c r="F670" s="186" t="s">
        <v>3337</v>
      </c>
      <c r="G670">
        <f>VLOOKUP(A670,РАСЧЕТ!$A$3:$AX$1360,50,0)</f>
        <v>3501.7678064925944</v>
      </c>
      <c r="H670" s="193">
        <f t="shared" si="10"/>
        <v>-20.112193507405664</v>
      </c>
    </row>
    <row r="671" spans="1:8" ht="11.4" customHeight="1" x14ac:dyDescent="0.3">
      <c r="A671" s="181" t="s">
        <v>1243</v>
      </c>
      <c r="B671" s="182" t="s">
        <v>103</v>
      </c>
      <c r="C671" s="190">
        <v>4213.37</v>
      </c>
      <c r="D671" s="191">
        <v>4213.37</v>
      </c>
      <c r="E671" s="185" t="s">
        <v>4577</v>
      </c>
      <c r="F671" s="186" t="s">
        <v>3338</v>
      </c>
      <c r="G671">
        <f>VLOOKUP(A671,РАСЧЕТ!$A$3:$AX$1360,50,0)</f>
        <v>4189.3100221576042</v>
      </c>
      <c r="H671" s="193">
        <f t="shared" si="10"/>
        <v>-24.05997784239571</v>
      </c>
    </row>
    <row r="672" spans="1:8" ht="11.4" customHeight="1" x14ac:dyDescent="0.3">
      <c r="A672" s="181" t="s">
        <v>2574</v>
      </c>
      <c r="B672" s="182" t="s">
        <v>326</v>
      </c>
      <c r="C672" s="190">
        <v>3453.16</v>
      </c>
      <c r="D672" s="191">
        <v>3453.16</v>
      </c>
      <c r="E672" s="185" t="s">
        <v>4577</v>
      </c>
      <c r="F672" s="186" t="s">
        <v>3885</v>
      </c>
      <c r="G672">
        <f>VLOOKUP(A672,РАСЧЕТ!$A$3:$AX$1360,50,0)</f>
        <v>3433.440629780544</v>
      </c>
      <c r="H672" s="193">
        <f t="shared" si="10"/>
        <v>-19.719370219455868</v>
      </c>
    </row>
    <row r="673" spans="1:8" ht="11.4" customHeight="1" x14ac:dyDescent="0.3">
      <c r="A673" s="181" t="s">
        <v>1512</v>
      </c>
      <c r="B673" s="182" t="s">
        <v>256</v>
      </c>
      <c r="C673" s="190">
        <v>2199.0300000000002</v>
      </c>
      <c r="D673" s="191">
        <v>2199.0300000000002</v>
      </c>
      <c r="E673" s="185" t="s">
        <v>4577</v>
      </c>
      <c r="F673" s="186" t="s">
        <v>3339</v>
      </c>
      <c r="G673">
        <f>VLOOKUP(A673,РАСЧЕТ!$A$3:$AX$1360,50,0)</f>
        <v>2104.0923598074064</v>
      </c>
      <c r="H673" s="193">
        <f t="shared" si="10"/>
        <v>-94.93764019259379</v>
      </c>
    </row>
    <row r="674" spans="1:8" ht="11.4" customHeight="1" x14ac:dyDescent="0.3">
      <c r="A674" s="181" t="s">
        <v>1187</v>
      </c>
      <c r="B674" s="182" t="s">
        <v>64</v>
      </c>
      <c r="C674" s="190">
        <v>2186.14</v>
      </c>
      <c r="D674" s="191">
        <v>2186.14</v>
      </c>
      <c r="E674" s="185" t="s">
        <v>4577</v>
      </c>
      <c r="F674" s="186" t="s">
        <v>3340</v>
      </c>
      <c r="G674">
        <f>VLOOKUP(A674,РАСЧЕТ!$A$3:$AX$1360,50,0)</f>
        <v>2173.6583091521102</v>
      </c>
      <c r="H674" s="193">
        <f t="shared" si="10"/>
        <v>-12.481690847889695</v>
      </c>
    </row>
    <row r="675" spans="1:8" ht="11.4" customHeight="1" x14ac:dyDescent="0.3">
      <c r="A675" s="181" t="s">
        <v>1102</v>
      </c>
      <c r="B675" s="182" t="s">
        <v>66</v>
      </c>
      <c r="C675" s="190">
        <v>3165.4</v>
      </c>
      <c r="D675" s="191">
        <v>3165.4</v>
      </c>
      <c r="E675" s="185" t="s">
        <v>4577</v>
      </c>
      <c r="F675" s="186" t="s">
        <v>3341</v>
      </c>
      <c r="G675">
        <f>VLOOKUP(A675,РАСЧЕТ!$A$3:$AX$1360,50,0)</f>
        <v>3147.3205772988322</v>
      </c>
      <c r="H675" s="193">
        <f t="shared" si="10"/>
        <v>-18.079422701167914</v>
      </c>
    </row>
    <row r="676" spans="1:8" ht="11.4" customHeight="1" x14ac:dyDescent="0.3">
      <c r="A676" s="181" t="s">
        <v>2198</v>
      </c>
      <c r="B676" s="182" t="s">
        <v>210</v>
      </c>
      <c r="C676" s="190">
        <v>3393.03</v>
      </c>
      <c r="D676" s="191">
        <v>3393.03</v>
      </c>
      <c r="E676" s="185" t="s">
        <v>4577</v>
      </c>
      <c r="F676" s="186" t="s">
        <v>3342</v>
      </c>
      <c r="G676">
        <f>VLOOKUP(A676,РАСЧЕТ!$A$3:$AX$1360,50,0)</f>
        <v>3248.8813511366047</v>
      </c>
      <c r="H676" s="193">
        <f t="shared" si="10"/>
        <v>-144.14864886339547</v>
      </c>
    </row>
    <row r="677" spans="1:8" ht="11.4" customHeight="1" x14ac:dyDescent="0.3">
      <c r="A677" s="181" t="s">
        <v>1441</v>
      </c>
      <c r="B677" s="182" t="s">
        <v>305</v>
      </c>
      <c r="C677" s="190">
        <v>2151.7800000000002</v>
      </c>
      <c r="D677" s="191">
        <v>2151.7800000000002</v>
      </c>
      <c r="E677" s="185" t="s">
        <v>4577</v>
      </c>
      <c r="F677" s="186" t="s">
        <v>3359</v>
      </c>
      <c r="G677">
        <f>VLOOKUP(A677,РАСЧЕТ!$A$3:$AX$1360,50,0)</f>
        <v>2139.4947207960854</v>
      </c>
      <c r="H677" s="193">
        <f t="shared" si="10"/>
        <v>-12.285279203914797</v>
      </c>
    </row>
    <row r="678" spans="1:8" ht="11.4" customHeight="1" x14ac:dyDescent="0.3">
      <c r="A678" s="181" t="s">
        <v>1090</v>
      </c>
      <c r="B678" s="182" t="s">
        <v>174</v>
      </c>
      <c r="C678" s="190">
        <v>2138.9</v>
      </c>
      <c r="D678" s="191">
        <v>2138.9</v>
      </c>
      <c r="E678" s="185" t="s">
        <v>4577</v>
      </c>
      <c r="F678" s="186" t="s">
        <v>3360</v>
      </c>
      <c r="G678">
        <f>VLOOKUP(A678,РАСЧЕТ!$A$3:$AX$1360,50,0)</f>
        <v>3014.717524225548</v>
      </c>
      <c r="H678" s="193">
        <f t="shared" si="10"/>
        <v>875.81752422554791</v>
      </c>
    </row>
    <row r="679" spans="1:8" ht="11.4" customHeight="1" x14ac:dyDescent="0.3">
      <c r="A679" s="181" t="s">
        <v>1182</v>
      </c>
      <c r="B679" s="182" t="s">
        <v>228</v>
      </c>
      <c r="C679" s="190">
        <v>2452.4299999999998</v>
      </c>
      <c r="D679" s="191">
        <v>2452.4299999999998</v>
      </c>
      <c r="E679" s="185" t="s">
        <v>4577</v>
      </c>
      <c r="F679" s="186" t="s">
        <v>3148</v>
      </c>
      <c r="G679">
        <f>VLOOKUP(A679,РАСЧЕТ!$A$3:$AX$1360,50,0)</f>
        <v>2438.4261189113067</v>
      </c>
      <c r="H679" s="193">
        <f t="shared" si="10"/>
        <v>-14.003881088693106</v>
      </c>
    </row>
    <row r="680" spans="1:8" ht="11.4" customHeight="1" x14ac:dyDescent="0.3">
      <c r="A680" s="181" t="s">
        <v>1409</v>
      </c>
      <c r="B680" s="182" t="s">
        <v>101</v>
      </c>
      <c r="C680" s="190">
        <v>3109.56</v>
      </c>
      <c r="D680" s="191">
        <v>3109.56</v>
      </c>
      <c r="E680" s="185" t="s">
        <v>4577</v>
      </c>
      <c r="F680" s="186" t="s">
        <v>3346</v>
      </c>
      <c r="G680">
        <f>VLOOKUP(A680,РАСЧЕТ!$A$3:$AX$1360,50,0)</f>
        <v>3091.8047462202908</v>
      </c>
      <c r="H680" s="193">
        <f t="shared" si="10"/>
        <v>-17.755253779709165</v>
      </c>
    </row>
    <row r="681" spans="1:8" ht="11.4" customHeight="1" x14ac:dyDescent="0.3">
      <c r="A681" s="181" t="s">
        <v>2118</v>
      </c>
      <c r="B681" s="182" t="s">
        <v>114</v>
      </c>
      <c r="C681" s="190">
        <v>3393.03</v>
      </c>
      <c r="D681" s="191">
        <v>3393.03</v>
      </c>
      <c r="E681" s="185" t="s">
        <v>4577</v>
      </c>
      <c r="F681" s="186" t="s">
        <v>3376</v>
      </c>
      <c r="G681">
        <f>VLOOKUP(A681,РАСЧЕТ!$A$3:$AX$1360,50,0)</f>
        <v>3373.6543501574997</v>
      </c>
      <c r="H681" s="193">
        <f t="shared" si="10"/>
        <v>-19.375649842500479</v>
      </c>
    </row>
    <row r="682" spans="1:8" ht="11.4" customHeight="1" x14ac:dyDescent="0.3">
      <c r="A682" s="181" t="s">
        <v>2199</v>
      </c>
      <c r="B682" s="182" t="s">
        <v>111</v>
      </c>
      <c r="C682" s="190">
        <v>2151.7800000000002</v>
      </c>
      <c r="D682" s="191">
        <v>2151.7800000000002</v>
      </c>
      <c r="E682" s="185" t="s">
        <v>4577</v>
      </c>
      <c r="F682" s="186" t="s">
        <v>3377</v>
      </c>
      <c r="G682">
        <f>VLOOKUP(A682,РАСЧЕТ!$A$3:$AX$1360,50,0)</f>
        <v>775.39299281135379</v>
      </c>
      <c r="H682" s="193">
        <f t="shared" si="10"/>
        <v>-1376.3870071886463</v>
      </c>
    </row>
    <row r="683" spans="1:8" ht="11.4" customHeight="1" x14ac:dyDescent="0.3">
      <c r="A683" s="181" t="s">
        <v>1160</v>
      </c>
      <c r="B683" s="182" t="s">
        <v>173</v>
      </c>
      <c r="C683" s="190">
        <v>2138.9</v>
      </c>
      <c r="D683" s="191">
        <v>2138.9</v>
      </c>
      <c r="E683" s="185" t="s">
        <v>4577</v>
      </c>
      <c r="F683" s="186" t="s">
        <v>3378</v>
      </c>
      <c r="G683">
        <f>VLOOKUP(A683,РАСЧЕТ!$A$3:$AX$1360,50,0)</f>
        <v>2126.6833751625759</v>
      </c>
      <c r="H683" s="193">
        <f t="shared" si="10"/>
        <v>-12.216624837424206</v>
      </c>
    </row>
    <row r="684" spans="1:8" ht="11.4" customHeight="1" x14ac:dyDescent="0.3">
      <c r="A684" s="181" t="s">
        <v>1439</v>
      </c>
      <c r="B684" s="182" t="s">
        <v>338</v>
      </c>
      <c r="C684" s="190">
        <v>3109.56</v>
      </c>
      <c r="D684" s="191">
        <v>3109.56</v>
      </c>
      <c r="E684" s="185" t="s">
        <v>4577</v>
      </c>
      <c r="F684" s="186" t="s">
        <v>3379</v>
      </c>
      <c r="G684">
        <f>VLOOKUP(A684,РАСЧЕТ!$A$3:$AX$1360,50,0)</f>
        <v>3093.9945781444176</v>
      </c>
      <c r="H684" s="193">
        <f t="shared" si="10"/>
        <v>-15.565421855582372</v>
      </c>
    </row>
    <row r="685" spans="1:8" ht="11.4" customHeight="1" x14ac:dyDescent="0.3">
      <c r="A685" s="181" t="s">
        <v>591</v>
      </c>
      <c r="B685" s="182" t="s">
        <v>166</v>
      </c>
      <c r="C685" s="190">
        <v>3393.03</v>
      </c>
      <c r="D685" s="191">
        <v>3393.03</v>
      </c>
      <c r="E685" s="185" t="s">
        <v>4577</v>
      </c>
      <c r="F685" s="186" t="s">
        <v>3351</v>
      </c>
      <c r="G685">
        <f>VLOOKUP(A685,РАСЧЕТ!$A$3:$AX$1360,50,0)</f>
        <v>2424.6188008987779</v>
      </c>
      <c r="H685" s="193">
        <f t="shared" si="10"/>
        <v>-968.41119910122234</v>
      </c>
    </row>
    <row r="686" spans="1:8" ht="11.4" customHeight="1" x14ac:dyDescent="0.3">
      <c r="A686" s="181" t="s">
        <v>1254</v>
      </c>
      <c r="B686" s="182" t="s">
        <v>255</v>
      </c>
      <c r="C686" s="190">
        <v>2151.7800000000002</v>
      </c>
      <c r="D686" s="191">
        <v>2151.7800000000002</v>
      </c>
      <c r="E686" s="185" t="s">
        <v>4577</v>
      </c>
      <c r="F686" s="186" t="s">
        <v>3396</v>
      </c>
      <c r="G686">
        <f>VLOOKUP(A686,РАСЧЕТ!$A$3:$AX$1360,50,0)</f>
        <v>3422.5602336164266</v>
      </c>
      <c r="H686" s="193">
        <f t="shared" si="10"/>
        <v>1270.7802336164264</v>
      </c>
    </row>
    <row r="687" spans="1:8" ht="11.4" customHeight="1" x14ac:dyDescent="0.3">
      <c r="A687" s="181" t="s">
        <v>1106</v>
      </c>
      <c r="B687" s="182" t="s">
        <v>221</v>
      </c>
      <c r="C687" s="190">
        <v>2138.9</v>
      </c>
      <c r="D687" s="191">
        <v>2138.9</v>
      </c>
      <c r="E687" s="185" t="s">
        <v>4577</v>
      </c>
      <c r="F687" s="186" t="s">
        <v>3397</v>
      </c>
      <c r="G687">
        <f>VLOOKUP(A687,РАСЧЕТ!$A$3:$AX$1360,50,0)</f>
        <v>2126.6833751625759</v>
      </c>
      <c r="H687" s="193">
        <f t="shared" si="10"/>
        <v>-12.216624837424206</v>
      </c>
    </row>
    <row r="688" spans="1:8" ht="11.4" customHeight="1" x14ac:dyDescent="0.3">
      <c r="A688" s="181" t="s">
        <v>1459</v>
      </c>
      <c r="B688" s="182" t="s">
        <v>243</v>
      </c>
      <c r="C688" s="190">
        <v>3109.56</v>
      </c>
      <c r="D688" s="191">
        <v>3109.56</v>
      </c>
      <c r="E688" s="185" t="s">
        <v>4577</v>
      </c>
      <c r="F688" s="186" t="s">
        <v>3398</v>
      </c>
      <c r="G688">
        <f>VLOOKUP(A688,РАСЧЕТ!$A$3:$AX$1360,50,0)</f>
        <v>3500.5967443092063</v>
      </c>
      <c r="H688" s="193">
        <f t="shared" si="10"/>
        <v>391.03674430920637</v>
      </c>
    </row>
    <row r="689" spans="1:8" ht="11.4" customHeight="1" x14ac:dyDescent="0.3">
      <c r="A689" s="181" t="s">
        <v>1283</v>
      </c>
      <c r="B689" s="182" t="s">
        <v>317</v>
      </c>
      <c r="C689" s="190">
        <v>3393.03</v>
      </c>
      <c r="D689" s="191">
        <v>3393.03</v>
      </c>
      <c r="E689" s="185" t="s">
        <v>4577</v>
      </c>
      <c r="F689" s="186" t="s">
        <v>3418</v>
      </c>
      <c r="G689">
        <f>VLOOKUP(A689,РАСЧЕТ!$A$3:$AX$1360,50,0)</f>
        <v>1735.6067620002884</v>
      </c>
      <c r="H689" s="193">
        <f t="shared" si="10"/>
        <v>-1657.4232379997118</v>
      </c>
    </row>
    <row r="690" spans="1:8" ht="11.4" customHeight="1" x14ac:dyDescent="0.3">
      <c r="A690" s="181" t="s">
        <v>1255</v>
      </c>
      <c r="B690" s="182" t="s">
        <v>324</v>
      </c>
      <c r="C690" s="190">
        <v>1421.64</v>
      </c>
      <c r="D690" s="191">
        <v>1421.64</v>
      </c>
      <c r="E690" s="185" t="s">
        <v>4577</v>
      </c>
      <c r="F690" s="186" t="s">
        <v>3149</v>
      </c>
      <c r="G690">
        <f>VLOOKUP(A690,РАСЧЕТ!$A$3:$AX$1360,50,0)</f>
        <v>1413.5184682305473</v>
      </c>
      <c r="H690" s="193">
        <f t="shared" si="10"/>
        <v>-8.1215317694527585</v>
      </c>
    </row>
    <row r="691" spans="1:8" ht="11.4" customHeight="1" x14ac:dyDescent="0.3">
      <c r="A691" s="181" t="s">
        <v>1489</v>
      </c>
      <c r="B691" s="182" t="s">
        <v>72</v>
      </c>
      <c r="C691" s="190">
        <v>2151.7800000000002</v>
      </c>
      <c r="D691" s="191">
        <v>2151.7800000000002</v>
      </c>
      <c r="E691" s="185" t="s">
        <v>4577</v>
      </c>
      <c r="F691" s="186" t="s">
        <v>3419</v>
      </c>
      <c r="G691">
        <f>VLOOKUP(A691,РАСЧЕТ!$A$3:$AX$1360,50,0)</f>
        <v>2366.0751073054048</v>
      </c>
      <c r="H691" s="193">
        <f t="shared" si="10"/>
        <v>214.2951073054046</v>
      </c>
    </row>
    <row r="692" spans="1:8" ht="11.4" customHeight="1" x14ac:dyDescent="0.3">
      <c r="A692" s="181" t="s">
        <v>1161</v>
      </c>
      <c r="B692" s="182" t="s">
        <v>187</v>
      </c>
      <c r="C692" s="190">
        <v>2138.9</v>
      </c>
      <c r="D692" s="191">
        <v>2138.9</v>
      </c>
      <c r="E692" s="185" t="s">
        <v>4577</v>
      </c>
      <c r="F692" s="186" t="s">
        <v>3421</v>
      </c>
      <c r="G692">
        <f>VLOOKUP(A692,РАСЧЕТ!$A$3:$AX$1360,50,0)</f>
        <v>2126.6833751625759</v>
      </c>
      <c r="H692" s="193">
        <f t="shared" si="10"/>
        <v>-12.216624837424206</v>
      </c>
    </row>
    <row r="693" spans="1:8" ht="11.4" customHeight="1" x14ac:dyDescent="0.3">
      <c r="A693" s="181" t="s">
        <v>1201</v>
      </c>
      <c r="B693" s="182" t="s">
        <v>93</v>
      </c>
      <c r="C693" s="190">
        <v>3109.56</v>
      </c>
      <c r="D693" s="191">
        <v>3109.56</v>
      </c>
      <c r="E693" s="185" t="s">
        <v>4577</v>
      </c>
      <c r="F693" s="186" t="s">
        <v>3422</v>
      </c>
      <c r="G693">
        <f>VLOOKUP(A693,РАСЧЕТ!$A$3:$AX$1360,50,0)</f>
        <v>3091.8047462202908</v>
      </c>
      <c r="H693" s="193">
        <f t="shared" si="10"/>
        <v>-17.755253779709165</v>
      </c>
    </row>
    <row r="694" spans="1:8" ht="11.4" customHeight="1" x14ac:dyDescent="0.3">
      <c r="A694" s="181" t="s">
        <v>2496</v>
      </c>
      <c r="B694" s="182" t="s">
        <v>290</v>
      </c>
      <c r="C694" s="190">
        <v>3393.03</v>
      </c>
      <c r="D694" s="191">
        <v>3393.03</v>
      </c>
      <c r="E694" s="185" t="s">
        <v>4577</v>
      </c>
      <c r="F694" s="186" t="s">
        <v>3443</v>
      </c>
      <c r="G694">
        <f>VLOOKUP(A694,РАСЧЕТ!$A$3:$AX$1360,50,0)</f>
        <v>1222.675577486965</v>
      </c>
      <c r="H694" s="193">
        <f t="shared" si="10"/>
        <v>-2170.3544225130354</v>
      </c>
    </row>
    <row r="695" spans="1:8" ht="11.4" customHeight="1" x14ac:dyDescent="0.3">
      <c r="A695" s="181" t="s">
        <v>825</v>
      </c>
      <c r="B695" s="182" t="s">
        <v>169</v>
      </c>
      <c r="C695" s="190">
        <v>2151.7800000000002</v>
      </c>
      <c r="D695" s="191">
        <v>2151.7800000000002</v>
      </c>
      <c r="E695" s="185" t="s">
        <v>4577</v>
      </c>
      <c r="F695" s="186" t="s">
        <v>3444</v>
      </c>
      <c r="G695">
        <f>VLOOKUP(A695,РАСЧЕТ!$A$3:$AX$1360,50,0)</f>
        <v>2051.3412129937465</v>
      </c>
      <c r="H695" s="193">
        <f t="shared" si="10"/>
        <v>-100.43878700625373</v>
      </c>
    </row>
    <row r="696" spans="1:8" ht="11.4" customHeight="1" x14ac:dyDescent="0.3">
      <c r="A696" s="181" t="s">
        <v>560</v>
      </c>
      <c r="B696" s="182" t="s">
        <v>230</v>
      </c>
      <c r="C696" s="190">
        <v>2138.9</v>
      </c>
      <c r="D696" s="191">
        <v>2138.9</v>
      </c>
      <c r="E696" s="185" t="s">
        <v>4577</v>
      </c>
      <c r="F696" s="186" t="s">
        <v>3446</v>
      </c>
      <c r="G696">
        <f>VLOOKUP(A696,РАСЧЕТ!$A$3:$AX$1360,50,0)</f>
        <v>2126.6833751625759</v>
      </c>
      <c r="H696" s="193">
        <f t="shared" si="10"/>
        <v>-12.216624837424206</v>
      </c>
    </row>
    <row r="697" spans="1:8" ht="11.4" customHeight="1" x14ac:dyDescent="0.3">
      <c r="A697" s="181" t="s">
        <v>580</v>
      </c>
      <c r="B697" s="182" t="s">
        <v>229</v>
      </c>
      <c r="C697" s="190">
        <v>3109.56</v>
      </c>
      <c r="D697" s="191">
        <v>3109.56</v>
      </c>
      <c r="E697" s="185" t="s">
        <v>4577</v>
      </c>
      <c r="F697" s="186" t="s">
        <v>3447</v>
      </c>
      <c r="G697">
        <f>VLOOKUP(A697,РАСЧЕТ!$A$3:$AX$1360,50,0)</f>
        <v>3091.8047462202908</v>
      </c>
      <c r="H697" s="193">
        <f t="shared" si="10"/>
        <v>-17.755253779709165</v>
      </c>
    </row>
    <row r="698" spans="1:8" ht="11.4" customHeight="1" x14ac:dyDescent="0.3">
      <c r="A698" s="181" t="s">
        <v>597</v>
      </c>
      <c r="B698" s="182" t="s">
        <v>306</v>
      </c>
      <c r="C698" s="190">
        <v>3393.03</v>
      </c>
      <c r="D698" s="191">
        <v>3393.03</v>
      </c>
      <c r="E698" s="185" t="s">
        <v>4577</v>
      </c>
      <c r="F698" s="186" t="s">
        <v>3469</v>
      </c>
      <c r="G698">
        <f>VLOOKUP(A698,РАСЧЕТ!$A$3:$AX$1360,50,0)</f>
        <v>3373.6543501574997</v>
      </c>
      <c r="H698" s="193">
        <f t="shared" si="10"/>
        <v>-19.375649842500479</v>
      </c>
    </row>
    <row r="699" spans="1:8" ht="11.4" customHeight="1" x14ac:dyDescent="0.3">
      <c r="A699" s="181" t="s">
        <v>2250</v>
      </c>
      <c r="B699" s="182" t="s">
        <v>116</v>
      </c>
      <c r="C699" s="190">
        <v>2151.7800000000002</v>
      </c>
      <c r="D699" s="191">
        <v>2151.7800000000002</v>
      </c>
      <c r="E699" s="185" t="s">
        <v>4577</v>
      </c>
      <c r="F699" s="186" t="s">
        <v>3471</v>
      </c>
      <c r="G699">
        <f>VLOOKUP(A699,РАСЧЕТ!$A$3:$AX$1360,50,0)</f>
        <v>2139.4947207960854</v>
      </c>
      <c r="H699" s="193">
        <f t="shared" si="10"/>
        <v>-12.285279203914797</v>
      </c>
    </row>
    <row r="700" spans="1:8" ht="11.4" customHeight="1" x14ac:dyDescent="0.3">
      <c r="A700" s="181" t="s">
        <v>1095</v>
      </c>
      <c r="B700" s="182" t="s">
        <v>117</v>
      </c>
      <c r="C700" s="190">
        <v>2138.9</v>
      </c>
      <c r="D700" s="191">
        <v>2138.9</v>
      </c>
      <c r="E700" s="185" t="s">
        <v>4577</v>
      </c>
      <c r="F700" s="186" t="s">
        <v>3472</v>
      </c>
      <c r="G700">
        <f>VLOOKUP(A700,РАСЧЕТ!$A$3:$AX$1360,50,0)</f>
        <v>2831.8316126660693</v>
      </c>
      <c r="H700" s="193">
        <f t="shared" si="10"/>
        <v>692.93161266606921</v>
      </c>
    </row>
    <row r="701" spans="1:8" ht="11.4" customHeight="1" x14ac:dyDescent="0.3">
      <c r="A701" s="181" t="s">
        <v>688</v>
      </c>
      <c r="B701" s="182" t="s">
        <v>344</v>
      </c>
      <c r="C701" s="190">
        <v>1421.64</v>
      </c>
      <c r="D701" s="191">
        <v>1421.64</v>
      </c>
      <c r="E701" s="185" t="s">
        <v>4577</v>
      </c>
      <c r="F701" s="186" t="s">
        <v>3123</v>
      </c>
      <c r="G701">
        <f>VLOOKUP(A701,РАСЧЕТ!$A$3:$AX$1360,50,0)</f>
        <v>1413.5184682305473</v>
      </c>
      <c r="H701" s="193">
        <f t="shared" si="10"/>
        <v>-8.1215317694527585</v>
      </c>
    </row>
    <row r="702" spans="1:8" ht="11.4" customHeight="1" x14ac:dyDescent="0.3">
      <c r="A702" s="181" t="s">
        <v>581</v>
      </c>
      <c r="B702" s="182" t="s">
        <v>318</v>
      </c>
      <c r="C702" s="190">
        <v>3109.56</v>
      </c>
      <c r="D702" s="191">
        <v>3109.56</v>
      </c>
      <c r="E702" s="185" t="s">
        <v>4577</v>
      </c>
      <c r="F702" s="186" t="s">
        <v>3473</v>
      </c>
      <c r="G702">
        <f>VLOOKUP(A702,РАСЧЕТ!$A$3:$AX$1360,50,0)</f>
        <v>3091.8047462202908</v>
      </c>
      <c r="H702" s="193">
        <f t="shared" si="10"/>
        <v>-17.755253779709165</v>
      </c>
    </row>
    <row r="703" spans="1:8" ht="11.4" customHeight="1" x14ac:dyDescent="0.3">
      <c r="A703" s="181" t="s">
        <v>2456</v>
      </c>
      <c r="B703" s="182" t="s">
        <v>291</v>
      </c>
      <c r="C703" s="190">
        <v>3393.03</v>
      </c>
      <c r="D703" s="191">
        <v>3393.03</v>
      </c>
      <c r="E703" s="185" t="s">
        <v>4577</v>
      </c>
      <c r="F703" s="186" t="s">
        <v>3496</v>
      </c>
      <c r="G703">
        <f>VLOOKUP(A703,РАСЧЕТ!$A$3:$AX$1360,50,0)</f>
        <v>3373.6543501574997</v>
      </c>
      <c r="H703" s="193">
        <f t="shared" si="10"/>
        <v>-19.375649842500479</v>
      </c>
    </row>
    <row r="704" spans="1:8" ht="11.4" customHeight="1" x14ac:dyDescent="0.3">
      <c r="A704" s="181" t="s">
        <v>1922</v>
      </c>
      <c r="B704" s="182" t="s">
        <v>346</v>
      </c>
      <c r="C704" s="190">
        <v>2151.7800000000002</v>
      </c>
      <c r="D704" s="191">
        <v>2151.7800000000002</v>
      </c>
      <c r="E704" s="185" t="s">
        <v>4577</v>
      </c>
      <c r="F704" s="186" t="s">
        <v>3498</v>
      </c>
      <c r="G704">
        <f>VLOOKUP(A704,РАСЧЕТ!$A$3:$AX$1360,50,0)</f>
        <v>2139.4947207960854</v>
      </c>
      <c r="H704" s="193">
        <f t="shared" si="10"/>
        <v>-12.285279203914797</v>
      </c>
    </row>
    <row r="705" spans="1:8" ht="11.4" customHeight="1" x14ac:dyDescent="0.3">
      <c r="A705" s="181" t="s">
        <v>2189</v>
      </c>
      <c r="B705" s="182" t="s">
        <v>100</v>
      </c>
      <c r="C705" s="190">
        <v>2138.9</v>
      </c>
      <c r="D705" s="191">
        <v>2138.9</v>
      </c>
      <c r="E705" s="185" t="s">
        <v>4577</v>
      </c>
      <c r="F705" s="186" t="s">
        <v>3499</v>
      </c>
      <c r="G705">
        <f>VLOOKUP(A705,РАСЧЕТ!$A$3:$AX$1360,50,0)</f>
        <v>2140.2676773272137</v>
      </c>
      <c r="H705" s="193">
        <f t="shared" ref="H705:H768" si="11">G705-C705</f>
        <v>1.3676773272136415</v>
      </c>
    </row>
    <row r="706" spans="1:8" ht="11.4" customHeight="1" x14ac:dyDescent="0.3">
      <c r="A706" s="181" t="s">
        <v>652</v>
      </c>
      <c r="B706" s="182" t="s">
        <v>157</v>
      </c>
      <c r="C706" s="190">
        <v>3109.56</v>
      </c>
      <c r="D706" s="191">
        <v>3109.56</v>
      </c>
      <c r="E706" s="185" t="s">
        <v>4577</v>
      </c>
      <c r="F706" s="186" t="s">
        <v>3500</v>
      </c>
      <c r="G706">
        <f>VLOOKUP(A706,РАСЧЕТ!$A$3:$AX$1360,50,0)</f>
        <v>3091.8047462202908</v>
      </c>
      <c r="H706" s="193">
        <f t="shared" si="11"/>
        <v>-17.755253779709165</v>
      </c>
    </row>
    <row r="707" spans="1:8" ht="11.4" customHeight="1" x14ac:dyDescent="0.3">
      <c r="A707" s="181" t="s">
        <v>586</v>
      </c>
      <c r="B707" s="182" t="s">
        <v>118</v>
      </c>
      <c r="C707" s="190">
        <v>3393.03</v>
      </c>
      <c r="D707" s="191">
        <v>3393.03</v>
      </c>
      <c r="E707" s="185" t="s">
        <v>4577</v>
      </c>
      <c r="F707" s="186" t="s">
        <v>3520</v>
      </c>
      <c r="G707">
        <f>VLOOKUP(A707,РАСЧЕТ!$A$3:$AX$1360,50,0)</f>
        <v>3373.6543501574997</v>
      </c>
      <c r="H707" s="193">
        <f t="shared" si="11"/>
        <v>-19.375649842500479</v>
      </c>
    </row>
    <row r="708" spans="1:8" ht="11.4" customHeight="1" x14ac:dyDescent="0.3">
      <c r="A708" s="181" t="s">
        <v>633</v>
      </c>
      <c r="B708" s="182" t="s">
        <v>314</v>
      </c>
      <c r="C708" s="190">
        <v>2151.7800000000002</v>
      </c>
      <c r="D708" s="191">
        <v>2151.7800000000002</v>
      </c>
      <c r="E708" s="185" t="s">
        <v>4577</v>
      </c>
      <c r="F708" s="186" t="s">
        <v>3521</v>
      </c>
      <c r="G708">
        <f>VLOOKUP(A708,РАСЧЕТ!$A$3:$AX$1360,50,0)</f>
        <v>2139.4947207960854</v>
      </c>
      <c r="H708" s="193">
        <f t="shared" si="11"/>
        <v>-12.285279203914797</v>
      </c>
    </row>
    <row r="709" spans="1:8" ht="11.4" customHeight="1" x14ac:dyDescent="0.3">
      <c r="A709" s="181" t="s">
        <v>1151</v>
      </c>
      <c r="B709" s="182" t="s">
        <v>208</v>
      </c>
      <c r="C709" s="190">
        <v>2138.9</v>
      </c>
      <c r="D709" s="191">
        <v>2138.9</v>
      </c>
      <c r="E709" s="185" t="s">
        <v>4577</v>
      </c>
      <c r="F709" s="186" t="s">
        <v>3522</v>
      </c>
      <c r="G709">
        <f>VLOOKUP(A709,РАСЧЕТ!$A$3:$AX$1360,50,0)</f>
        <v>1774.4958542082611</v>
      </c>
      <c r="H709" s="193">
        <f t="shared" si="11"/>
        <v>-364.40414579173898</v>
      </c>
    </row>
    <row r="710" spans="1:8" ht="11.4" customHeight="1" x14ac:dyDescent="0.3">
      <c r="A710" s="181" t="s">
        <v>1035</v>
      </c>
      <c r="B710" s="182" t="s">
        <v>215</v>
      </c>
      <c r="C710" s="190">
        <v>3109.56</v>
      </c>
      <c r="D710" s="191">
        <v>3109.56</v>
      </c>
      <c r="E710" s="185" t="s">
        <v>4577</v>
      </c>
      <c r="F710" s="186" t="s">
        <v>3524</v>
      </c>
      <c r="G710">
        <f>VLOOKUP(A710,РАСЧЕТ!$A$3:$AX$1360,50,0)</f>
        <v>3091.8047462202908</v>
      </c>
      <c r="H710" s="193">
        <f t="shared" si="11"/>
        <v>-17.755253779709165</v>
      </c>
    </row>
    <row r="711" spans="1:8" ht="11.4" customHeight="1" x14ac:dyDescent="0.3">
      <c r="A711" s="181" t="s">
        <v>1496</v>
      </c>
      <c r="B711" s="182" t="s">
        <v>284</v>
      </c>
      <c r="C711" s="188"/>
      <c r="D711" s="189"/>
      <c r="E711" s="185" t="s">
        <v>4577</v>
      </c>
      <c r="F711" s="186" t="s">
        <v>3546</v>
      </c>
      <c r="G711">
        <f>VLOOKUP(A711,РАСЧЕТ!$A$3:$AX$1360,50,0)</f>
        <v>0</v>
      </c>
      <c r="H711" s="193">
        <f t="shared" si="11"/>
        <v>0</v>
      </c>
    </row>
    <row r="712" spans="1:8" ht="11.4" customHeight="1" x14ac:dyDescent="0.3">
      <c r="A712" s="181" t="s">
        <v>3942</v>
      </c>
      <c r="B712" s="182" t="s">
        <v>284</v>
      </c>
      <c r="C712" s="190">
        <v>3393.03</v>
      </c>
      <c r="D712" s="191">
        <v>3393.03</v>
      </c>
      <c r="E712" s="185" t="s">
        <v>4550</v>
      </c>
      <c r="F712" s="186" t="s">
        <v>4551</v>
      </c>
      <c r="G712">
        <f>VLOOKUP(A712,РАСЧЕТ!$A$3:$AX$1360,50,0)</f>
        <v>3373.6543501574997</v>
      </c>
      <c r="H712" s="193">
        <f t="shared" si="11"/>
        <v>-19.375649842500479</v>
      </c>
    </row>
    <row r="713" spans="1:8" ht="11.4" customHeight="1" x14ac:dyDescent="0.3">
      <c r="A713" s="181" t="s">
        <v>2251</v>
      </c>
      <c r="B713" s="182" t="s">
        <v>161</v>
      </c>
      <c r="C713" s="190">
        <v>1576.26</v>
      </c>
      <c r="D713" s="191">
        <v>1576.26</v>
      </c>
      <c r="E713" s="185" t="s">
        <v>4577</v>
      </c>
      <c r="F713" s="186" t="s">
        <v>3150</v>
      </c>
      <c r="G713">
        <f>VLOOKUP(A713,РАСЧЕТ!$A$3:$AX$1360,50,0)</f>
        <v>568.00245181989396</v>
      </c>
      <c r="H713" s="193">
        <f t="shared" si="11"/>
        <v>-1008.257548180106</v>
      </c>
    </row>
    <row r="714" spans="1:8" ht="11.4" customHeight="1" x14ac:dyDescent="0.3">
      <c r="A714" s="181" t="s">
        <v>1267</v>
      </c>
      <c r="B714" s="182" t="s">
        <v>218</v>
      </c>
      <c r="C714" s="190">
        <v>2151.7800000000002</v>
      </c>
      <c r="D714" s="191">
        <v>2151.7800000000002</v>
      </c>
      <c r="E714" s="185" t="s">
        <v>4577</v>
      </c>
      <c r="F714" s="186" t="s">
        <v>3548</v>
      </c>
      <c r="G714">
        <f>VLOOKUP(A714,РАСЧЕТ!$A$3:$AX$1360,50,0)</f>
        <v>2538.7534331034212</v>
      </c>
      <c r="H714" s="193">
        <f t="shared" si="11"/>
        <v>386.97343310342103</v>
      </c>
    </row>
    <row r="715" spans="1:8" ht="11.4" customHeight="1" x14ac:dyDescent="0.3">
      <c r="A715" s="181" t="s">
        <v>561</v>
      </c>
      <c r="B715" s="182" t="s">
        <v>266</v>
      </c>
      <c r="C715" s="190">
        <v>2138.9</v>
      </c>
      <c r="D715" s="191">
        <v>2138.9</v>
      </c>
      <c r="E715" s="185" t="s">
        <v>4577</v>
      </c>
      <c r="F715" s="186" t="s">
        <v>3549</v>
      </c>
      <c r="G715">
        <f>VLOOKUP(A715,РАСЧЕТ!$A$3:$AX$1360,50,0)</f>
        <v>2126.6833751625759</v>
      </c>
      <c r="H715" s="193">
        <f t="shared" si="11"/>
        <v>-12.216624837424206</v>
      </c>
    </row>
    <row r="716" spans="1:8" ht="11.4" customHeight="1" x14ac:dyDescent="0.3">
      <c r="A716" s="181" t="s">
        <v>2134</v>
      </c>
      <c r="B716" s="182" t="s">
        <v>301</v>
      </c>
      <c r="C716" s="190">
        <v>3109.56</v>
      </c>
      <c r="D716" s="191">
        <v>3109.56</v>
      </c>
      <c r="E716" s="185" t="s">
        <v>4577</v>
      </c>
      <c r="F716" s="186" t="s">
        <v>3550</v>
      </c>
      <c r="G716">
        <f>VLOOKUP(A716,РАСЧЕТ!$A$3:$AX$1360,50,0)</f>
        <v>2837.1036698143625</v>
      </c>
      <c r="H716" s="193">
        <f t="shared" si="11"/>
        <v>-272.4563301856374</v>
      </c>
    </row>
    <row r="717" spans="1:8" ht="11.4" customHeight="1" x14ac:dyDescent="0.3">
      <c r="A717" s="181" t="s">
        <v>1113</v>
      </c>
      <c r="B717" s="182" t="s">
        <v>98</v>
      </c>
      <c r="C717" s="190">
        <v>3393.03</v>
      </c>
      <c r="D717" s="191">
        <v>3393.03</v>
      </c>
      <c r="E717" s="185" t="s">
        <v>4577</v>
      </c>
      <c r="F717" s="186" t="s">
        <v>3569</v>
      </c>
      <c r="G717">
        <f>VLOOKUP(A717,РАСЧЕТ!$A$3:$AX$1360,50,0)</f>
        <v>3373.6543501574997</v>
      </c>
      <c r="H717" s="193">
        <f t="shared" si="11"/>
        <v>-19.375649842500479</v>
      </c>
    </row>
    <row r="718" spans="1:8" ht="11.4" customHeight="1" x14ac:dyDescent="0.3">
      <c r="A718" s="181" t="s">
        <v>1135</v>
      </c>
      <c r="B718" s="182" t="s">
        <v>263</v>
      </c>
      <c r="C718" s="190">
        <v>2151.7800000000002</v>
      </c>
      <c r="D718" s="191">
        <v>2151.7800000000002</v>
      </c>
      <c r="E718" s="185" t="s">
        <v>4577</v>
      </c>
      <c r="F718" s="186" t="s">
        <v>3570</v>
      </c>
      <c r="G718">
        <f>VLOOKUP(A718,РАСЧЕТ!$A$3:$AX$1360,50,0)</f>
        <v>1731.5035258013602</v>
      </c>
      <c r="H718" s="193">
        <f t="shared" si="11"/>
        <v>-420.27647419864002</v>
      </c>
    </row>
    <row r="719" spans="1:8" ht="11.4" customHeight="1" x14ac:dyDescent="0.3">
      <c r="A719" s="181" t="s">
        <v>1501</v>
      </c>
      <c r="B719" s="182" t="s">
        <v>307</v>
      </c>
      <c r="C719" s="190">
        <v>2138.9</v>
      </c>
      <c r="D719" s="191">
        <v>2138.9</v>
      </c>
      <c r="E719" s="185" t="s">
        <v>4577</v>
      </c>
      <c r="F719" s="186" t="s">
        <v>3572</v>
      </c>
      <c r="G719">
        <f>VLOOKUP(A719,РАСЧЕТ!$A$3:$AX$1360,50,0)</f>
        <v>2126.6833751625759</v>
      </c>
      <c r="H719" s="193">
        <f t="shared" si="11"/>
        <v>-12.216624837424206</v>
      </c>
    </row>
    <row r="720" spans="1:8" ht="11.4" customHeight="1" x14ac:dyDescent="0.3">
      <c r="A720" s="181" t="s">
        <v>2280</v>
      </c>
      <c r="B720" s="182" t="s">
        <v>223</v>
      </c>
      <c r="C720" s="190">
        <v>3109.56</v>
      </c>
      <c r="D720" s="191">
        <v>3109.56</v>
      </c>
      <c r="E720" s="185" t="s">
        <v>4577</v>
      </c>
      <c r="F720" s="186" t="s">
        <v>3573</v>
      </c>
      <c r="G720">
        <f>VLOOKUP(A720,РАСЧЕТ!$A$3:$AX$1360,50,0)</f>
        <v>3091.8047462202908</v>
      </c>
      <c r="H720" s="193">
        <f t="shared" si="11"/>
        <v>-17.755253779709165</v>
      </c>
    </row>
    <row r="721" spans="1:8" ht="11.4" customHeight="1" x14ac:dyDescent="0.3">
      <c r="A721" s="181" t="s">
        <v>1114</v>
      </c>
      <c r="B721" s="182" t="s">
        <v>158</v>
      </c>
      <c r="C721" s="190">
        <v>3393.03</v>
      </c>
      <c r="D721" s="191">
        <v>3393.03</v>
      </c>
      <c r="E721" s="185" t="s">
        <v>4577</v>
      </c>
      <c r="F721" s="186" t="s">
        <v>3595</v>
      </c>
      <c r="G721">
        <f>VLOOKUP(A721,РАСЧЕТ!$A$3:$AX$1360,50,0)</f>
        <v>3373.6543501574997</v>
      </c>
      <c r="H721" s="193">
        <f t="shared" si="11"/>
        <v>-19.375649842500479</v>
      </c>
    </row>
    <row r="722" spans="1:8" ht="11.4" customHeight="1" x14ac:dyDescent="0.3">
      <c r="A722" s="181" t="s">
        <v>1036</v>
      </c>
      <c r="B722" s="182" t="s">
        <v>287</v>
      </c>
      <c r="C722" s="190">
        <v>2151.7800000000002</v>
      </c>
      <c r="D722" s="191">
        <v>2151.7800000000002</v>
      </c>
      <c r="E722" s="185" t="s">
        <v>4577</v>
      </c>
      <c r="F722" s="186" t="s">
        <v>3596</v>
      </c>
      <c r="G722">
        <f>VLOOKUP(A722,РАСЧЕТ!$A$3:$AX$1360,50,0)</f>
        <v>2139.4947207960854</v>
      </c>
      <c r="H722" s="193">
        <f t="shared" si="11"/>
        <v>-12.285279203914797</v>
      </c>
    </row>
    <row r="723" spans="1:8" ht="11.4" customHeight="1" x14ac:dyDescent="0.3">
      <c r="A723" s="181" t="s">
        <v>756</v>
      </c>
      <c r="B723" s="182" t="s">
        <v>293</v>
      </c>
      <c r="C723" s="190">
        <v>2138.9</v>
      </c>
      <c r="D723" s="191">
        <v>2138.9</v>
      </c>
      <c r="E723" s="185" t="s">
        <v>4577</v>
      </c>
      <c r="F723" s="186" t="s">
        <v>3597</v>
      </c>
      <c r="G723">
        <f>VLOOKUP(A723,РАСЧЕТ!$A$3:$AX$1360,50,0)</f>
        <v>2126.6833751625759</v>
      </c>
      <c r="H723" s="193">
        <f t="shared" si="11"/>
        <v>-12.216624837424206</v>
      </c>
    </row>
    <row r="724" spans="1:8" ht="11.4" customHeight="1" x14ac:dyDescent="0.3">
      <c r="A724" s="181" t="s">
        <v>1104</v>
      </c>
      <c r="B724" s="182" t="s">
        <v>91</v>
      </c>
      <c r="C724" s="190">
        <v>1464.59</v>
      </c>
      <c r="D724" s="191">
        <v>1464.59</v>
      </c>
      <c r="E724" s="185" t="s">
        <v>4577</v>
      </c>
      <c r="F724" s="186" t="s">
        <v>3100</v>
      </c>
      <c r="G724">
        <f>VLOOKUP(A724,РАСЧЕТ!$A$3:$AX$1360,50,0)</f>
        <v>1456.2229536755792</v>
      </c>
      <c r="H724" s="193">
        <f t="shared" si="11"/>
        <v>-8.3670463244206985</v>
      </c>
    </row>
    <row r="725" spans="1:8" ht="11.4" customHeight="1" x14ac:dyDescent="0.3">
      <c r="A725" s="181" t="s">
        <v>1530</v>
      </c>
      <c r="B725" s="182" t="s">
        <v>292</v>
      </c>
      <c r="C725" s="190">
        <v>3367.26</v>
      </c>
      <c r="D725" s="191">
        <v>3367.26</v>
      </c>
      <c r="E725" s="185" t="s">
        <v>4577</v>
      </c>
      <c r="F725" s="186" t="s">
        <v>3151</v>
      </c>
      <c r="G725">
        <f>VLOOKUP(A725,РАСЧЕТ!$A$3:$AX$1360,50,0)</f>
        <v>3348.0316588904811</v>
      </c>
      <c r="H725" s="193">
        <f t="shared" si="11"/>
        <v>-19.228341109519079</v>
      </c>
    </row>
    <row r="726" spans="1:8" ht="11.4" customHeight="1" x14ac:dyDescent="0.3">
      <c r="A726" s="181" t="s">
        <v>1502</v>
      </c>
      <c r="B726" s="182" t="s">
        <v>294</v>
      </c>
      <c r="C726" s="190">
        <v>3109.56</v>
      </c>
      <c r="D726" s="191">
        <v>3109.56</v>
      </c>
      <c r="E726" s="185" t="s">
        <v>4577</v>
      </c>
      <c r="F726" s="186" t="s">
        <v>3598</v>
      </c>
      <c r="G726">
        <f>VLOOKUP(A726,РАСЧЕТ!$A$3:$AX$1360,50,0)</f>
        <v>3091.8047462202908</v>
      </c>
      <c r="H726" s="193">
        <f t="shared" si="11"/>
        <v>-17.755253779709165</v>
      </c>
    </row>
    <row r="727" spans="1:8" ht="11.4" customHeight="1" x14ac:dyDescent="0.3">
      <c r="A727" s="181" t="s">
        <v>2188</v>
      </c>
      <c r="B727" s="182" t="s">
        <v>278</v>
      </c>
      <c r="C727" s="190">
        <v>3393.03</v>
      </c>
      <c r="D727" s="191">
        <v>3393.03</v>
      </c>
      <c r="E727" s="185" t="s">
        <v>4577</v>
      </c>
      <c r="F727" s="186" t="s">
        <v>3618</v>
      </c>
      <c r="G727">
        <f>VLOOKUP(A727,РАСЧЕТ!$A$3:$AX$1360,50,0)</f>
        <v>4068.0401084937007</v>
      </c>
      <c r="H727" s="193">
        <f t="shared" si="11"/>
        <v>675.0101084937005</v>
      </c>
    </row>
    <row r="728" spans="1:8" ht="11.4" customHeight="1" x14ac:dyDescent="0.3">
      <c r="A728" s="181" t="s">
        <v>701</v>
      </c>
      <c r="B728" s="182" t="s">
        <v>182</v>
      </c>
      <c r="C728" s="190">
        <v>2151.7800000000002</v>
      </c>
      <c r="D728" s="191">
        <v>2151.7800000000002</v>
      </c>
      <c r="E728" s="185" t="s">
        <v>4577</v>
      </c>
      <c r="F728" s="186" t="s">
        <v>3619</v>
      </c>
      <c r="G728">
        <f>VLOOKUP(A728,РАСЧЕТ!$A$3:$AX$1360,50,0)</f>
        <v>2139.4947207960854</v>
      </c>
      <c r="H728" s="193">
        <f t="shared" si="11"/>
        <v>-12.285279203914797</v>
      </c>
    </row>
    <row r="729" spans="1:8" ht="11.4" customHeight="1" x14ac:dyDescent="0.3">
      <c r="A729" s="181" t="s">
        <v>1919</v>
      </c>
      <c r="B729" s="182" t="s">
        <v>242</v>
      </c>
      <c r="C729" s="190">
        <v>2138.9</v>
      </c>
      <c r="D729" s="191">
        <v>2138.9</v>
      </c>
      <c r="E729" s="185" t="s">
        <v>4577</v>
      </c>
      <c r="F729" s="186" t="s">
        <v>3620</v>
      </c>
      <c r="G729">
        <f>VLOOKUP(A729,РАСЧЕТ!$A$3:$AX$1360,50,0)</f>
        <v>2768.0342016569516</v>
      </c>
      <c r="H729" s="193">
        <f t="shared" si="11"/>
        <v>629.13420165695152</v>
      </c>
    </row>
    <row r="730" spans="1:8" ht="11.4" customHeight="1" x14ac:dyDescent="0.3">
      <c r="A730" s="181" t="s">
        <v>638</v>
      </c>
      <c r="B730" s="182" t="s">
        <v>183</v>
      </c>
      <c r="C730" s="190">
        <v>3109.56</v>
      </c>
      <c r="D730" s="191">
        <v>3109.56</v>
      </c>
      <c r="E730" s="185" t="s">
        <v>4577</v>
      </c>
      <c r="F730" s="186" t="s">
        <v>3621</v>
      </c>
      <c r="G730">
        <f>VLOOKUP(A730,РАСЧЕТ!$A$3:$AX$1360,50,0)</f>
        <v>3091.8047462202908</v>
      </c>
      <c r="H730" s="193">
        <f t="shared" si="11"/>
        <v>-17.755253779709165</v>
      </c>
    </row>
    <row r="731" spans="1:8" ht="11.4" customHeight="1" x14ac:dyDescent="0.3">
      <c r="A731" s="181" t="s">
        <v>2589</v>
      </c>
      <c r="B731" s="182" t="s">
        <v>300</v>
      </c>
      <c r="C731" s="190">
        <v>3393.03</v>
      </c>
      <c r="D731" s="191">
        <v>3393.03</v>
      </c>
      <c r="E731" s="185" t="s">
        <v>4577</v>
      </c>
      <c r="F731" s="186" t="s">
        <v>3890</v>
      </c>
      <c r="G731">
        <f>VLOOKUP(A731,РАСЧЕТ!$A$3:$AX$1360,50,0)</f>
        <v>3373.6543501574997</v>
      </c>
      <c r="H731" s="193">
        <f t="shared" si="11"/>
        <v>-19.375649842500479</v>
      </c>
    </row>
    <row r="732" spans="1:8" ht="11.4" customHeight="1" x14ac:dyDescent="0.3">
      <c r="A732" s="181" t="s">
        <v>695</v>
      </c>
      <c r="B732" s="182" t="s">
        <v>258</v>
      </c>
      <c r="C732" s="190">
        <v>2151.7800000000002</v>
      </c>
      <c r="D732" s="191">
        <v>2151.7800000000002</v>
      </c>
      <c r="E732" s="185" t="s">
        <v>4577</v>
      </c>
      <c r="F732" s="186" t="s">
        <v>3646</v>
      </c>
      <c r="G732">
        <f>VLOOKUP(A732,РАСЧЕТ!$A$3:$AX$1360,50,0)</f>
        <v>2139.4947207960854</v>
      </c>
      <c r="H732" s="193">
        <f t="shared" si="11"/>
        <v>-12.285279203914797</v>
      </c>
    </row>
    <row r="733" spans="1:8" ht="11.4" customHeight="1" x14ac:dyDescent="0.3">
      <c r="A733" s="181" t="s">
        <v>1068</v>
      </c>
      <c r="B733" s="182" t="s">
        <v>184</v>
      </c>
      <c r="C733" s="190">
        <v>2138.9</v>
      </c>
      <c r="D733" s="191">
        <v>2138.9</v>
      </c>
      <c r="E733" s="185" t="s">
        <v>4577</v>
      </c>
      <c r="F733" s="186" t="s">
        <v>3647</v>
      </c>
      <c r="G733">
        <f>VLOOKUP(A733,РАСЧЕТ!$A$3:$AX$1360,50,0)</f>
        <v>770.74992099811209</v>
      </c>
      <c r="H733" s="193">
        <f t="shared" si="11"/>
        <v>-1368.1500790018881</v>
      </c>
    </row>
    <row r="734" spans="1:8" ht="11.4" customHeight="1" x14ac:dyDescent="0.3">
      <c r="A734" s="181" t="s">
        <v>1433</v>
      </c>
      <c r="B734" s="182" t="s">
        <v>332</v>
      </c>
      <c r="C734" s="190">
        <v>3109.56</v>
      </c>
      <c r="D734" s="191">
        <v>3109.56</v>
      </c>
      <c r="E734" s="185" t="s">
        <v>4577</v>
      </c>
      <c r="F734" s="186" t="s">
        <v>3648</v>
      </c>
      <c r="G734">
        <f>VLOOKUP(A734,РАСЧЕТ!$A$3:$AX$1360,50,0)</f>
        <v>3091.8047462202908</v>
      </c>
      <c r="H734" s="193">
        <f t="shared" si="11"/>
        <v>-17.755253779709165</v>
      </c>
    </row>
    <row r="735" spans="1:8" ht="11.4" customHeight="1" x14ac:dyDescent="0.3">
      <c r="A735" s="181" t="s">
        <v>1121</v>
      </c>
      <c r="B735" s="182" t="s">
        <v>92</v>
      </c>
      <c r="C735" s="190">
        <v>3393.03</v>
      </c>
      <c r="D735" s="191">
        <v>3393.03</v>
      </c>
      <c r="E735" s="185" t="s">
        <v>4577</v>
      </c>
      <c r="F735" s="186" t="s">
        <v>3667</v>
      </c>
      <c r="G735">
        <f>VLOOKUP(A735,РАСЧЕТ!$A$3:$AX$1360,50,0)</f>
        <v>1222.675577486965</v>
      </c>
      <c r="H735" s="193">
        <f t="shared" si="11"/>
        <v>-2170.3544225130354</v>
      </c>
    </row>
    <row r="736" spans="1:8" ht="11.4" customHeight="1" x14ac:dyDescent="0.3">
      <c r="A736" s="181" t="s">
        <v>1460</v>
      </c>
      <c r="B736" s="182" t="s">
        <v>347</v>
      </c>
      <c r="C736" s="190">
        <v>3118.15</v>
      </c>
      <c r="D736" s="191">
        <v>3118.15</v>
      </c>
      <c r="E736" s="185" t="s">
        <v>4577</v>
      </c>
      <c r="F736" s="186" t="s">
        <v>3158</v>
      </c>
      <c r="G736">
        <f>VLOOKUP(A736,РАСЧЕТ!$A$3:$AX$1360,50,0)</f>
        <v>3100.3456433092965</v>
      </c>
      <c r="H736" s="193">
        <f t="shared" si="11"/>
        <v>-17.804356690703571</v>
      </c>
    </row>
    <row r="737" spans="1:8" ht="11.4" customHeight="1" x14ac:dyDescent="0.3">
      <c r="A737" s="181" t="s">
        <v>567</v>
      </c>
      <c r="B737" s="182" t="s">
        <v>199</v>
      </c>
      <c r="C737" s="190">
        <v>2151.7800000000002</v>
      </c>
      <c r="D737" s="191">
        <v>2151.7800000000002</v>
      </c>
      <c r="E737" s="185" t="s">
        <v>4577</v>
      </c>
      <c r="F737" s="186" t="s">
        <v>3668</v>
      </c>
      <c r="G737">
        <f>VLOOKUP(A737,РАСЧЕТ!$A$3:$AX$1360,50,0)</f>
        <v>1745.113640149973</v>
      </c>
      <c r="H737" s="193">
        <f t="shared" si="11"/>
        <v>-406.66635985002722</v>
      </c>
    </row>
    <row r="738" spans="1:8" ht="11.4" customHeight="1" x14ac:dyDescent="0.3">
      <c r="A738" s="181" t="s">
        <v>757</v>
      </c>
      <c r="B738" s="182" t="s">
        <v>304</v>
      </c>
      <c r="C738" s="190">
        <v>2138.9</v>
      </c>
      <c r="D738" s="191">
        <v>2138.9</v>
      </c>
      <c r="E738" s="185" t="s">
        <v>4577</v>
      </c>
      <c r="F738" s="186" t="s">
        <v>3669</v>
      </c>
      <c r="G738">
        <f>VLOOKUP(A738,РАСЧЕТ!$A$3:$AX$1360,50,0)</f>
        <v>2126.6833751625759</v>
      </c>
      <c r="H738" s="193">
        <f t="shared" si="11"/>
        <v>-12.216624837424206</v>
      </c>
    </row>
    <row r="739" spans="1:8" ht="11.4" customHeight="1" x14ac:dyDescent="0.3">
      <c r="A739" s="181" t="s">
        <v>2599</v>
      </c>
      <c r="B739" s="182" t="s">
        <v>268</v>
      </c>
      <c r="C739" s="190">
        <v>3109.56</v>
      </c>
      <c r="D739" s="191">
        <v>3109.56</v>
      </c>
      <c r="E739" s="185" t="s">
        <v>4577</v>
      </c>
      <c r="F739" s="186" t="s">
        <v>3894</v>
      </c>
      <c r="G739">
        <f>VLOOKUP(A739,РАСЧЕТ!$A$3:$AX$1360,50,0)</f>
        <v>3091.8047462202908</v>
      </c>
      <c r="H739" s="193">
        <f t="shared" si="11"/>
        <v>-17.755253779709165</v>
      </c>
    </row>
    <row r="740" spans="1:8" ht="11.4" customHeight="1" x14ac:dyDescent="0.3">
      <c r="A740" s="181" t="s">
        <v>2621</v>
      </c>
      <c r="B740" s="182" t="s">
        <v>251</v>
      </c>
      <c r="C740" s="190">
        <v>3393.03</v>
      </c>
      <c r="D740" s="191">
        <v>3393.03</v>
      </c>
      <c r="E740" s="185" t="s">
        <v>4577</v>
      </c>
      <c r="F740" s="186" t="s">
        <v>3916</v>
      </c>
      <c r="G740">
        <f>VLOOKUP(A740,РАСЧЕТ!$A$3:$AX$1360,50,0)</f>
        <v>3373.6543501574997</v>
      </c>
      <c r="H740" s="193">
        <f t="shared" si="11"/>
        <v>-19.375649842500479</v>
      </c>
    </row>
    <row r="741" spans="1:8" ht="11.4" customHeight="1" x14ac:dyDescent="0.3">
      <c r="A741" s="181" t="s">
        <v>1037</v>
      </c>
      <c r="B741" s="182" t="s">
        <v>119</v>
      </c>
      <c r="C741" s="190">
        <v>2151.7800000000002</v>
      </c>
      <c r="D741" s="191">
        <v>2151.7800000000002</v>
      </c>
      <c r="E741" s="185" t="s">
        <v>4577</v>
      </c>
      <c r="F741" s="186" t="s">
        <v>3696</v>
      </c>
      <c r="G741">
        <f>VLOOKUP(A741,РАСЧЕТ!$A$3:$AX$1360,50,0)</f>
        <v>2139.4947207960854</v>
      </c>
      <c r="H741" s="193">
        <f t="shared" si="11"/>
        <v>-12.285279203914797</v>
      </c>
    </row>
    <row r="742" spans="1:8" ht="11.4" customHeight="1" x14ac:dyDescent="0.3">
      <c r="A742" s="181" t="s">
        <v>659</v>
      </c>
      <c r="B742" s="182" t="s">
        <v>85</v>
      </c>
      <c r="C742" s="190">
        <v>2138.9</v>
      </c>
      <c r="D742" s="191">
        <v>2138.9</v>
      </c>
      <c r="E742" s="185" t="s">
        <v>4577</v>
      </c>
      <c r="F742" s="186" t="s">
        <v>3697</v>
      </c>
      <c r="G742">
        <f>VLOOKUP(A742,РАСЧЕТ!$A$3:$AX$1360,50,0)</f>
        <v>770.74992099811209</v>
      </c>
      <c r="H742" s="193">
        <f t="shared" si="11"/>
        <v>-1368.1500790018881</v>
      </c>
    </row>
    <row r="743" spans="1:8" ht="11.4" customHeight="1" x14ac:dyDescent="0.3">
      <c r="A743" s="181" t="s">
        <v>2190</v>
      </c>
      <c r="B743" s="182" t="s">
        <v>247</v>
      </c>
      <c r="C743" s="190">
        <v>3109.56</v>
      </c>
      <c r="D743" s="191">
        <v>3109.56</v>
      </c>
      <c r="E743" s="185" t="s">
        <v>4577</v>
      </c>
      <c r="F743" s="186" t="s">
        <v>3698</v>
      </c>
      <c r="G743">
        <f>VLOOKUP(A743,РАСЧЕТ!$A$3:$AX$1360,50,0)</f>
        <v>2420.2939178881124</v>
      </c>
      <c r="H743" s="193">
        <f t="shared" si="11"/>
        <v>-689.2660821118875</v>
      </c>
    </row>
    <row r="744" spans="1:8" ht="11.4" customHeight="1" x14ac:dyDescent="0.3">
      <c r="A744" s="181" t="s">
        <v>2572</v>
      </c>
      <c r="B744" s="182" t="s">
        <v>274</v>
      </c>
      <c r="C744" s="190">
        <v>3393.03</v>
      </c>
      <c r="D744" s="191">
        <v>3393.03</v>
      </c>
      <c r="E744" s="185" t="s">
        <v>4577</v>
      </c>
      <c r="F744" s="186" t="s">
        <v>3888</v>
      </c>
      <c r="G744">
        <f>VLOOKUP(A744,РАСЧЕТ!$A$3:$AX$1360,50,0)</f>
        <v>3373.6543501574997</v>
      </c>
      <c r="H744" s="193">
        <f t="shared" si="11"/>
        <v>-19.375649842500479</v>
      </c>
    </row>
    <row r="745" spans="1:8" ht="11.4" customHeight="1" x14ac:dyDescent="0.3">
      <c r="A745" s="181" t="s">
        <v>1079</v>
      </c>
      <c r="B745" s="182" t="s">
        <v>185</v>
      </c>
      <c r="C745" s="190">
        <v>2151.7800000000002</v>
      </c>
      <c r="D745" s="191">
        <v>2151.7800000000002</v>
      </c>
      <c r="E745" s="185" t="s">
        <v>4577</v>
      </c>
      <c r="F745" s="186" t="s">
        <v>3718</v>
      </c>
      <c r="G745">
        <f>VLOOKUP(A745,РАСЧЕТ!$A$3:$AX$1360,50,0)</f>
        <v>2139.4947207960854</v>
      </c>
      <c r="H745" s="193">
        <f t="shared" si="11"/>
        <v>-12.285279203914797</v>
      </c>
    </row>
    <row r="746" spans="1:8" ht="11.4" customHeight="1" x14ac:dyDescent="0.3">
      <c r="A746" s="181" t="s">
        <v>1122</v>
      </c>
      <c r="B746" s="182" t="s">
        <v>212</v>
      </c>
      <c r="C746" s="190">
        <v>2138.9</v>
      </c>
      <c r="D746" s="191">
        <v>2138.9</v>
      </c>
      <c r="E746" s="185" t="s">
        <v>4577</v>
      </c>
      <c r="F746" s="186" t="s">
        <v>3719</v>
      </c>
      <c r="G746">
        <f>VLOOKUP(A746,РАСЧЕТ!$A$3:$AX$1360,50,0)</f>
        <v>2126.6833751625759</v>
      </c>
      <c r="H746" s="193">
        <f t="shared" si="11"/>
        <v>-12.216624837424206</v>
      </c>
    </row>
    <row r="747" spans="1:8" ht="11.4" customHeight="1" x14ac:dyDescent="0.3">
      <c r="A747" s="181" t="s">
        <v>2079</v>
      </c>
      <c r="B747" s="182" t="s">
        <v>219</v>
      </c>
      <c r="C747" s="190">
        <v>2452.4299999999998</v>
      </c>
      <c r="D747" s="191">
        <v>2452.4299999999998</v>
      </c>
      <c r="E747" s="185" t="s">
        <v>4577</v>
      </c>
      <c r="F747" s="186" t="s">
        <v>3159</v>
      </c>
      <c r="G747">
        <f>VLOOKUP(A747,РАСЧЕТ!$A$3:$AX$1360,50,0)</f>
        <v>2438.4261189113067</v>
      </c>
      <c r="H747" s="193">
        <f t="shared" si="11"/>
        <v>-14.003881088693106</v>
      </c>
    </row>
    <row r="748" spans="1:8" ht="11.4" customHeight="1" x14ac:dyDescent="0.3">
      <c r="A748" s="181" t="s">
        <v>1273</v>
      </c>
      <c r="B748" s="182" t="s">
        <v>281</v>
      </c>
      <c r="C748" s="190">
        <v>3109.56</v>
      </c>
      <c r="D748" s="191">
        <v>3109.56</v>
      </c>
      <c r="E748" s="185" t="s">
        <v>4577</v>
      </c>
      <c r="F748" s="186" t="s">
        <v>3720</v>
      </c>
      <c r="G748">
        <f>VLOOKUP(A748,РАСЧЕТ!$A$3:$AX$1360,50,0)</f>
        <v>3091.8047462202908</v>
      </c>
      <c r="H748" s="193">
        <f t="shared" si="11"/>
        <v>-17.755253779709165</v>
      </c>
    </row>
    <row r="749" spans="1:8" ht="11.4" customHeight="1" x14ac:dyDescent="0.3">
      <c r="A749" s="181" t="s">
        <v>568</v>
      </c>
      <c r="B749" s="182" t="s">
        <v>180</v>
      </c>
      <c r="C749" s="190">
        <v>3393.03</v>
      </c>
      <c r="D749" s="191">
        <v>3393.03</v>
      </c>
      <c r="E749" s="185" t="s">
        <v>4577</v>
      </c>
      <c r="F749" s="186" t="s">
        <v>3737</v>
      </c>
      <c r="G749">
        <f>VLOOKUP(A749,РАСЧЕТ!$A$3:$AX$1360,50,0)</f>
        <v>3373.6543501574997</v>
      </c>
      <c r="H749" s="193">
        <f t="shared" si="11"/>
        <v>-19.375649842500479</v>
      </c>
    </row>
    <row r="750" spans="1:8" ht="11.4" customHeight="1" x14ac:dyDescent="0.3">
      <c r="A750" s="181" t="s">
        <v>1156</v>
      </c>
      <c r="B750" s="182" t="s">
        <v>308</v>
      </c>
      <c r="C750" s="190">
        <v>2151.7800000000002</v>
      </c>
      <c r="D750" s="191">
        <v>2151.7800000000002</v>
      </c>
      <c r="E750" s="185" t="s">
        <v>4577</v>
      </c>
      <c r="F750" s="186" t="s">
        <v>3738</v>
      </c>
      <c r="G750">
        <f>VLOOKUP(A750,РАСЧЕТ!$A$3:$AX$1360,50,0)</f>
        <v>2027.5235128836753</v>
      </c>
      <c r="H750" s="193">
        <f t="shared" si="11"/>
        <v>-124.25648711632493</v>
      </c>
    </row>
    <row r="751" spans="1:8" ht="11.4" customHeight="1" x14ac:dyDescent="0.3">
      <c r="A751" s="181" t="s">
        <v>643</v>
      </c>
      <c r="B751" s="182" t="s">
        <v>448</v>
      </c>
      <c r="C751" s="190">
        <v>2138.9</v>
      </c>
      <c r="D751" s="191">
        <v>2138.9</v>
      </c>
      <c r="E751" s="185" t="s">
        <v>4577</v>
      </c>
      <c r="F751" s="186" t="s">
        <v>3740</v>
      </c>
      <c r="G751">
        <f>VLOOKUP(A751,РАСЧЕТ!$A$3:$AX$1360,50,0)</f>
        <v>3154.2211962988222</v>
      </c>
      <c r="H751" s="193">
        <f t="shared" si="11"/>
        <v>1015.3211962988221</v>
      </c>
    </row>
    <row r="752" spans="1:8" ht="11.4" customHeight="1" x14ac:dyDescent="0.3">
      <c r="A752" s="181" t="s">
        <v>657</v>
      </c>
      <c r="B752" s="182" t="s">
        <v>396</v>
      </c>
      <c r="C752" s="190">
        <v>3109.56</v>
      </c>
      <c r="D752" s="191">
        <v>3109.56</v>
      </c>
      <c r="E752" s="185" t="s">
        <v>4577</v>
      </c>
      <c r="F752" s="186" t="s">
        <v>3741</v>
      </c>
      <c r="G752">
        <f>VLOOKUP(A752,РАСЧЕТ!$A$3:$AX$1360,50,0)</f>
        <v>3506.5511693367234</v>
      </c>
      <c r="H752" s="193">
        <f t="shared" si="11"/>
        <v>396.99116933672349</v>
      </c>
    </row>
    <row r="753" spans="1:8" ht="11.4" customHeight="1" x14ac:dyDescent="0.3">
      <c r="A753" s="181" t="s">
        <v>1543</v>
      </c>
      <c r="B753" s="182" t="s">
        <v>461</v>
      </c>
      <c r="C753" s="190">
        <v>3393.03</v>
      </c>
      <c r="D753" s="191">
        <v>3393.03</v>
      </c>
      <c r="E753" s="185" t="s">
        <v>4577</v>
      </c>
      <c r="F753" s="186" t="s">
        <v>3761</v>
      </c>
      <c r="G753">
        <f>VLOOKUP(A753,РАСЧЕТ!$A$3:$AX$1360,50,0)</f>
        <v>5269.9833319055151</v>
      </c>
      <c r="H753" s="193">
        <f t="shared" si="11"/>
        <v>1876.9533319055149</v>
      </c>
    </row>
    <row r="754" spans="1:8" ht="11.4" customHeight="1" x14ac:dyDescent="0.3">
      <c r="A754" s="181" t="s">
        <v>1434</v>
      </c>
      <c r="B754" s="182" t="s">
        <v>407</v>
      </c>
      <c r="C754" s="190">
        <v>2151.7800000000002</v>
      </c>
      <c r="D754" s="191">
        <v>2151.7800000000002</v>
      </c>
      <c r="E754" s="185" t="s">
        <v>4577</v>
      </c>
      <c r="F754" s="186" t="s">
        <v>3762</v>
      </c>
      <c r="G754">
        <f>VLOOKUP(A754,РАСЧЕТ!$A$3:$AX$1360,50,0)</f>
        <v>2139.4947207960854</v>
      </c>
      <c r="H754" s="193">
        <f t="shared" si="11"/>
        <v>-12.285279203914797</v>
      </c>
    </row>
    <row r="755" spans="1:8" ht="11.4" customHeight="1" x14ac:dyDescent="0.3">
      <c r="A755" s="181" t="s">
        <v>2084</v>
      </c>
      <c r="B755" s="182" t="s">
        <v>466</v>
      </c>
      <c r="C755" s="190">
        <v>2138.9</v>
      </c>
      <c r="D755" s="191">
        <v>2138.9</v>
      </c>
      <c r="E755" s="185" t="s">
        <v>4577</v>
      </c>
      <c r="F755" s="186" t="s">
        <v>3763</v>
      </c>
      <c r="G755">
        <f>VLOOKUP(A755,РАСЧЕТ!$A$3:$AX$1360,50,0)</f>
        <v>2126.6833751625759</v>
      </c>
      <c r="H755" s="193">
        <f t="shared" si="11"/>
        <v>-12.216624837424206</v>
      </c>
    </row>
    <row r="756" spans="1:8" ht="11.4" customHeight="1" x14ac:dyDescent="0.3">
      <c r="A756" s="181" t="s">
        <v>1479</v>
      </c>
      <c r="B756" s="182" t="s">
        <v>446</v>
      </c>
      <c r="C756" s="190">
        <v>3109.56</v>
      </c>
      <c r="D756" s="191">
        <v>3109.56</v>
      </c>
      <c r="E756" s="185" t="s">
        <v>4577</v>
      </c>
      <c r="F756" s="186" t="s">
        <v>3764</v>
      </c>
      <c r="G756">
        <f>VLOOKUP(A756,РАСЧЕТ!$A$3:$AX$1360,50,0)</f>
        <v>3091.8047462202908</v>
      </c>
      <c r="H756" s="193">
        <f t="shared" si="11"/>
        <v>-17.755253779709165</v>
      </c>
    </row>
    <row r="757" spans="1:8" ht="11.4" customHeight="1" x14ac:dyDescent="0.3">
      <c r="A757" s="181" t="s">
        <v>2569</v>
      </c>
      <c r="B757" s="182" t="s">
        <v>406</v>
      </c>
      <c r="C757" s="190">
        <v>3393.03</v>
      </c>
      <c r="D757" s="191">
        <v>3393.03</v>
      </c>
      <c r="E757" s="185" t="s">
        <v>4577</v>
      </c>
      <c r="F757" s="186" t="s">
        <v>3889</v>
      </c>
      <c r="G757">
        <f>VLOOKUP(A757,РАСЧЕТ!$A$3:$AX$1360,50,0)</f>
        <v>3373.6543501574997</v>
      </c>
      <c r="H757" s="193">
        <f t="shared" si="11"/>
        <v>-19.375649842500479</v>
      </c>
    </row>
    <row r="758" spans="1:8" ht="11.4" customHeight="1" x14ac:dyDescent="0.3">
      <c r="A758" s="181" t="s">
        <v>2507</v>
      </c>
      <c r="B758" s="182" t="s">
        <v>124</v>
      </c>
      <c r="C758" s="190">
        <v>1421.64</v>
      </c>
      <c r="D758" s="191">
        <v>1421.64</v>
      </c>
      <c r="E758" s="185" t="s">
        <v>4577</v>
      </c>
      <c r="F758" s="186" t="s">
        <v>3160</v>
      </c>
      <c r="G758">
        <f>VLOOKUP(A758,РАСЧЕТ!$A$3:$AX$1360,50,0)</f>
        <v>1479.4543409592486</v>
      </c>
      <c r="H758" s="193">
        <f t="shared" si="11"/>
        <v>57.814340959248511</v>
      </c>
    </row>
    <row r="759" spans="1:8" ht="11.4" customHeight="1" x14ac:dyDescent="0.3">
      <c r="A759" s="181" t="s">
        <v>658</v>
      </c>
      <c r="B759" s="182" t="s">
        <v>434</v>
      </c>
      <c r="C759" s="190">
        <v>2151.7800000000002</v>
      </c>
      <c r="D759" s="191">
        <v>2151.7800000000002</v>
      </c>
      <c r="E759" s="185" t="s">
        <v>4577</v>
      </c>
      <c r="F759" s="186" t="s">
        <v>3788</v>
      </c>
      <c r="G759">
        <f>VLOOKUP(A759,РАСЧЕТ!$A$3:$AX$1360,50,0)</f>
        <v>2139.4947207960854</v>
      </c>
      <c r="H759" s="193">
        <f t="shared" si="11"/>
        <v>-12.285279203914797</v>
      </c>
    </row>
    <row r="760" spans="1:8" ht="11.4" customHeight="1" x14ac:dyDescent="0.3">
      <c r="A760" s="181" t="s">
        <v>847</v>
      </c>
      <c r="B760" s="182" t="s">
        <v>476</v>
      </c>
      <c r="C760" s="190">
        <v>2138.9</v>
      </c>
      <c r="D760" s="191">
        <v>2138.9</v>
      </c>
      <c r="E760" s="185" t="s">
        <v>4577</v>
      </c>
      <c r="F760" s="186" t="s">
        <v>3789</v>
      </c>
      <c r="G760">
        <f>VLOOKUP(A760,РАСЧЕТ!$A$3:$AX$1360,50,0)</f>
        <v>770.74992099811209</v>
      </c>
      <c r="H760" s="193">
        <f t="shared" si="11"/>
        <v>-1368.1500790018881</v>
      </c>
    </row>
    <row r="761" spans="1:8" ht="11.4" customHeight="1" x14ac:dyDescent="0.3">
      <c r="A761" s="181" t="s">
        <v>1268</v>
      </c>
      <c r="B761" s="182" t="s">
        <v>399</v>
      </c>
      <c r="C761" s="190">
        <v>3109.56</v>
      </c>
      <c r="D761" s="191">
        <v>3109.56</v>
      </c>
      <c r="E761" s="185" t="s">
        <v>4577</v>
      </c>
      <c r="F761" s="186" t="s">
        <v>3790</v>
      </c>
      <c r="G761">
        <f>VLOOKUP(A761,РАСЧЕТ!$A$3:$AX$1360,50,0)</f>
        <v>3091.8047462202908</v>
      </c>
      <c r="H761" s="193">
        <f t="shared" si="11"/>
        <v>-17.755253779709165</v>
      </c>
    </row>
    <row r="762" spans="1:8" ht="11.4" customHeight="1" x14ac:dyDescent="0.3">
      <c r="A762" s="181" t="s">
        <v>1416</v>
      </c>
      <c r="B762" s="182" t="s">
        <v>458</v>
      </c>
      <c r="C762" s="190">
        <v>4715.88</v>
      </c>
      <c r="D762" s="191">
        <v>4715.88</v>
      </c>
      <c r="E762" s="185" t="s">
        <v>4577</v>
      </c>
      <c r="F762" s="186" t="s">
        <v>3399</v>
      </c>
      <c r="G762">
        <f>VLOOKUP(A762,РАСЧЕТ!$A$3:$AX$1360,50,0)</f>
        <v>4688.9525018644745</v>
      </c>
      <c r="H762" s="193">
        <f t="shared" si="11"/>
        <v>-26.927498135525639</v>
      </c>
    </row>
    <row r="763" spans="1:8" ht="11.4" customHeight="1" x14ac:dyDescent="0.3">
      <c r="A763" s="181" t="s">
        <v>1920</v>
      </c>
      <c r="B763" s="182" t="s">
        <v>444</v>
      </c>
      <c r="C763" s="188"/>
      <c r="D763" s="189"/>
      <c r="E763" s="185" t="s">
        <v>4577</v>
      </c>
      <c r="F763" s="186" t="s">
        <v>3811</v>
      </c>
      <c r="G763">
        <f>VLOOKUP(A763,РАСЧЕТ!$A$3:$AX$1360,50,0)</f>
        <v>1096.5328163708407</v>
      </c>
      <c r="H763" s="193">
        <f t="shared" si="11"/>
        <v>1096.5328163708407</v>
      </c>
    </row>
    <row r="764" spans="1:8" ht="11.4" customHeight="1" x14ac:dyDescent="0.3">
      <c r="A764" s="181" t="s">
        <v>1274</v>
      </c>
      <c r="B764" s="182" t="s">
        <v>408</v>
      </c>
      <c r="C764" s="190">
        <v>3006.48</v>
      </c>
      <c r="D764" s="191">
        <v>3006.48</v>
      </c>
      <c r="E764" s="185" t="s">
        <v>4577</v>
      </c>
      <c r="F764" s="186" t="s">
        <v>3813</v>
      </c>
      <c r="G764">
        <f>VLOOKUP(A764,РАСЧЕТ!$A$3:$AX$1360,50,0)</f>
        <v>1083.383423089716</v>
      </c>
      <c r="H764" s="193">
        <f t="shared" si="11"/>
        <v>-1923.0965769102841</v>
      </c>
    </row>
    <row r="765" spans="1:8" ht="11.4" customHeight="1" x14ac:dyDescent="0.3">
      <c r="A765" s="181" t="s">
        <v>3951</v>
      </c>
      <c r="B765" s="182" t="s">
        <v>425</v>
      </c>
      <c r="C765" s="190">
        <v>4398.0600000000004</v>
      </c>
      <c r="D765" s="191">
        <v>4398.0600000000004</v>
      </c>
      <c r="E765" s="185" t="s">
        <v>4577</v>
      </c>
      <c r="F765" s="186" t="s">
        <v>4553</v>
      </c>
      <c r="G765">
        <f>VLOOKUP(A765,РАСЧЕТ!$A$3:$AX$1360,50,0)</f>
        <v>5798.0162019620748</v>
      </c>
      <c r="H765" s="193">
        <f t="shared" si="11"/>
        <v>1399.9562019620744</v>
      </c>
    </row>
    <row r="766" spans="1:8" ht="11.4" customHeight="1" x14ac:dyDescent="0.3">
      <c r="A766" s="181" t="s">
        <v>1157</v>
      </c>
      <c r="B766" s="182" t="s">
        <v>474</v>
      </c>
      <c r="C766" s="190">
        <v>1486.06</v>
      </c>
      <c r="D766" s="191">
        <v>1486.06</v>
      </c>
      <c r="E766" s="185" t="s">
        <v>4577</v>
      </c>
      <c r="F766" s="186" t="s">
        <v>3343</v>
      </c>
      <c r="G766">
        <f>VLOOKUP(A766,РАСЧЕТ!$A$3:$AX$1360,50,0)</f>
        <v>1477.5751963980949</v>
      </c>
      <c r="H766" s="193">
        <f t="shared" si="11"/>
        <v>-8.4848036019050141</v>
      </c>
    </row>
    <row r="767" spans="1:8" ht="11.4" customHeight="1" x14ac:dyDescent="0.3">
      <c r="A767" s="181" t="s">
        <v>1136</v>
      </c>
      <c r="B767" s="182" t="s">
        <v>462</v>
      </c>
      <c r="C767" s="190">
        <v>2641.41</v>
      </c>
      <c r="D767" s="191">
        <v>2641.41</v>
      </c>
      <c r="E767" s="185" t="s">
        <v>4577</v>
      </c>
      <c r="F767" s="186" t="s">
        <v>3344</v>
      </c>
      <c r="G767">
        <f>VLOOKUP(A767,РАСЧЕТ!$A$3:$AX$1360,50,0)</f>
        <v>4481.1024987390365</v>
      </c>
      <c r="H767" s="193">
        <f t="shared" si="11"/>
        <v>1839.6924987390366</v>
      </c>
    </row>
    <row r="768" spans="1:8" ht="11.4" customHeight="1" x14ac:dyDescent="0.3">
      <c r="A768" s="181" t="s">
        <v>613</v>
      </c>
      <c r="B768" s="182" t="s">
        <v>432</v>
      </c>
      <c r="C768" s="190">
        <v>1756.65</v>
      </c>
      <c r="D768" s="191">
        <v>1756.65</v>
      </c>
      <c r="E768" s="185" t="s">
        <v>4577</v>
      </c>
      <c r="F768" s="186" t="s">
        <v>3345</v>
      </c>
      <c r="G768">
        <f>VLOOKUP(A768,РАСЧЕТ!$A$3:$AX$1360,50,0)</f>
        <v>1746.6134547017941</v>
      </c>
      <c r="H768" s="193">
        <f t="shared" si="11"/>
        <v>-10.036545298205965</v>
      </c>
    </row>
    <row r="769" spans="1:8" ht="11.4" customHeight="1" x14ac:dyDescent="0.3">
      <c r="A769" s="181" t="s">
        <v>1923</v>
      </c>
      <c r="B769" s="182" t="s">
        <v>115</v>
      </c>
      <c r="C769" s="190">
        <v>1421.64</v>
      </c>
      <c r="D769" s="191">
        <v>1421.64</v>
      </c>
      <c r="E769" s="185" t="s">
        <v>4577</v>
      </c>
      <c r="F769" s="186" t="s">
        <v>3161</v>
      </c>
      <c r="G769">
        <f>VLOOKUP(A769,РАСЧЕТ!$A$3:$AX$1360,50,0)</f>
        <v>1413.5184682305473</v>
      </c>
      <c r="H769" s="193">
        <f t="shared" ref="H769:H832" si="12">G769-C769</f>
        <v>-8.1215317694527585</v>
      </c>
    </row>
    <row r="770" spans="1:8" ht="11.4" customHeight="1" x14ac:dyDescent="0.3">
      <c r="A770" s="181" t="s">
        <v>1995</v>
      </c>
      <c r="B770" s="182" t="s">
        <v>420</v>
      </c>
      <c r="C770" s="190">
        <v>1438.82</v>
      </c>
      <c r="D770" s="191">
        <v>1438.82</v>
      </c>
      <c r="E770" s="185" t="s">
        <v>4577</v>
      </c>
      <c r="F770" s="186" t="s">
        <v>3347</v>
      </c>
      <c r="G770">
        <f>VLOOKUP(A770,РАСЧЕТ!$A$3:$AX$1360,50,0)</f>
        <v>1430.60026240856</v>
      </c>
      <c r="H770" s="193">
        <f t="shared" si="12"/>
        <v>-8.21973759143998</v>
      </c>
    </row>
    <row r="771" spans="1:8" ht="11.4" customHeight="1" x14ac:dyDescent="0.3">
      <c r="A771" s="181" t="s">
        <v>718</v>
      </c>
      <c r="B771" s="182" t="s">
        <v>409</v>
      </c>
      <c r="C771" s="190">
        <v>1430.23</v>
      </c>
      <c r="D771" s="191">
        <v>1430.23</v>
      </c>
      <c r="E771" s="185" t="s">
        <v>4577</v>
      </c>
      <c r="F771" s="186" t="s">
        <v>3348</v>
      </c>
      <c r="G771">
        <f>VLOOKUP(A771,РАСЧЕТ!$A$3:$AX$1360,50,0)</f>
        <v>2369.7590512682327</v>
      </c>
      <c r="H771" s="193">
        <f t="shared" si="12"/>
        <v>939.52905126823271</v>
      </c>
    </row>
    <row r="772" spans="1:8" ht="11.4" customHeight="1" x14ac:dyDescent="0.3">
      <c r="A772" s="181" t="s">
        <v>723</v>
      </c>
      <c r="B772" s="182" t="s">
        <v>469</v>
      </c>
      <c r="C772" s="190">
        <v>1752.35</v>
      </c>
      <c r="D772" s="191">
        <v>1752.35</v>
      </c>
      <c r="E772" s="185" t="s">
        <v>4577</v>
      </c>
      <c r="F772" s="186" t="s">
        <v>3349</v>
      </c>
      <c r="G772">
        <f>VLOOKUP(A772,РАСЧЕТ!$A$3:$AX$1360,50,0)</f>
        <v>2692.5394582688218</v>
      </c>
      <c r="H772" s="193">
        <f t="shared" si="12"/>
        <v>940.18945826882191</v>
      </c>
    </row>
    <row r="773" spans="1:8" ht="11.4" customHeight="1" x14ac:dyDescent="0.3">
      <c r="A773" s="181" t="s">
        <v>2018</v>
      </c>
      <c r="B773" s="182" t="s">
        <v>404</v>
      </c>
      <c r="C773" s="190">
        <v>2688.65</v>
      </c>
      <c r="D773" s="191">
        <v>2688.65</v>
      </c>
      <c r="E773" s="185" t="s">
        <v>4577</v>
      </c>
      <c r="F773" s="186" t="s">
        <v>3408</v>
      </c>
      <c r="G773">
        <f>VLOOKUP(A773,РАСЧЕТ!$A$3:$AX$1360,50,0)</f>
        <v>2673.3007888589809</v>
      </c>
      <c r="H773" s="193">
        <f t="shared" si="12"/>
        <v>-15.349211141019168</v>
      </c>
    </row>
    <row r="774" spans="1:8" ht="11.4" customHeight="1" x14ac:dyDescent="0.3">
      <c r="A774" s="181" t="s">
        <v>1519</v>
      </c>
      <c r="B774" s="182" t="s">
        <v>442</v>
      </c>
      <c r="C774" s="190">
        <v>1447.41</v>
      </c>
      <c r="D774" s="191">
        <v>1447.41</v>
      </c>
      <c r="E774" s="185" t="s">
        <v>4577</v>
      </c>
      <c r="F774" s="186" t="s">
        <v>3350</v>
      </c>
      <c r="G774">
        <f>VLOOKUP(A774,РАСЧЕТ!$A$3:$AX$1360,50,0)</f>
        <v>2563.9395181260943</v>
      </c>
      <c r="H774" s="193">
        <f t="shared" si="12"/>
        <v>1116.5295181260942</v>
      </c>
    </row>
    <row r="775" spans="1:8" ht="11.4" customHeight="1" x14ac:dyDescent="0.3">
      <c r="A775" s="181" t="s">
        <v>1335</v>
      </c>
      <c r="B775" s="182" t="s">
        <v>398</v>
      </c>
      <c r="C775" s="190">
        <v>1443.11</v>
      </c>
      <c r="D775" s="191">
        <v>1443.11</v>
      </c>
      <c r="E775" s="185" t="s">
        <v>4577</v>
      </c>
      <c r="F775" s="186" t="s">
        <v>3361</v>
      </c>
      <c r="G775">
        <f>VLOOKUP(A775,РАСЧЕТ!$A$3:$AX$1360,50,0)</f>
        <v>3262.4620843284206</v>
      </c>
      <c r="H775" s="193">
        <f t="shared" si="12"/>
        <v>1819.3520843284207</v>
      </c>
    </row>
    <row r="776" spans="1:8" ht="11.4" customHeight="1" x14ac:dyDescent="0.3">
      <c r="A776" s="181" t="s">
        <v>1461</v>
      </c>
      <c r="B776" s="182" t="s">
        <v>429</v>
      </c>
      <c r="C776" s="190">
        <v>2602.7600000000002</v>
      </c>
      <c r="D776" s="191">
        <v>2602.7600000000002</v>
      </c>
      <c r="E776" s="185" t="s">
        <v>4577</v>
      </c>
      <c r="F776" s="186" t="s">
        <v>3410</v>
      </c>
      <c r="G776">
        <f>VLOOKUP(A776,РАСЧЕТ!$A$3:$AX$1360,50,0)</f>
        <v>2528.5826207688606</v>
      </c>
      <c r="H776" s="193">
        <f t="shared" si="12"/>
        <v>-74.177379231139639</v>
      </c>
    </row>
    <row r="777" spans="1:8" ht="11.4" customHeight="1" x14ac:dyDescent="0.3">
      <c r="A777" s="181" t="s">
        <v>1826</v>
      </c>
      <c r="B777" s="182" t="s">
        <v>430</v>
      </c>
      <c r="C777" s="190">
        <v>1687.93</v>
      </c>
      <c r="D777" s="191">
        <v>1687.93</v>
      </c>
      <c r="E777" s="185" t="s">
        <v>4577</v>
      </c>
      <c r="F777" s="186" t="s">
        <v>3362</v>
      </c>
      <c r="G777">
        <f>VLOOKUP(A777,РАСЧЕТ!$A$3:$AX$1360,50,0)</f>
        <v>3001.9212685968241</v>
      </c>
      <c r="H777" s="193">
        <f t="shared" si="12"/>
        <v>1313.9912685968241</v>
      </c>
    </row>
    <row r="778" spans="1:8" ht="11.4" customHeight="1" x14ac:dyDescent="0.3">
      <c r="A778" s="181" t="s">
        <v>1544</v>
      </c>
      <c r="B778" s="182" t="s">
        <v>411</v>
      </c>
      <c r="C778" s="190">
        <v>1374.39</v>
      </c>
      <c r="D778" s="191">
        <v>1374.39</v>
      </c>
      <c r="E778" s="185" t="s">
        <v>4577</v>
      </c>
      <c r="F778" s="186" t="s">
        <v>3412</v>
      </c>
      <c r="G778">
        <f>VLOOKUP(A778,РАСЧЕТ!$A$3:$AX$1360,50,0)</f>
        <v>495.26099341244156</v>
      </c>
      <c r="H778" s="193">
        <f t="shared" si="12"/>
        <v>-879.12900658755848</v>
      </c>
    </row>
    <row r="779" spans="1:8" ht="11.4" customHeight="1" x14ac:dyDescent="0.3">
      <c r="A779" s="181" t="s">
        <v>1177</v>
      </c>
      <c r="B779" s="182" t="s">
        <v>439</v>
      </c>
      <c r="C779" s="190">
        <v>1361.51</v>
      </c>
      <c r="D779" s="191">
        <v>1361.51</v>
      </c>
      <c r="E779" s="185" t="s">
        <v>4577</v>
      </c>
      <c r="F779" s="186" t="s">
        <v>3363</v>
      </c>
      <c r="G779">
        <f>VLOOKUP(A779,РАСЧЕТ!$A$3:$AX$1360,50,0)</f>
        <v>1353.7321886075031</v>
      </c>
      <c r="H779" s="193">
        <f t="shared" si="12"/>
        <v>-7.7778113924969148</v>
      </c>
    </row>
    <row r="780" spans="1:8" ht="11.4" customHeight="1" x14ac:dyDescent="0.3">
      <c r="A780" s="181" t="s">
        <v>1435</v>
      </c>
      <c r="B780" s="182" t="s">
        <v>126</v>
      </c>
      <c r="C780" s="190">
        <v>1576.26</v>
      </c>
      <c r="D780" s="191">
        <v>1576.26</v>
      </c>
      <c r="E780" s="185" t="s">
        <v>4577</v>
      </c>
      <c r="F780" s="186" t="s">
        <v>3163</v>
      </c>
      <c r="G780">
        <f>VLOOKUP(A780,РАСЧЕТ!$A$3:$AX$1360,50,0)</f>
        <v>1567.2546158326616</v>
      </c>
      <c r="H780" s="193">
        <f t="shared" si="12"/>
        <v>-9.0053841673384341</v>
      </c>
    </row>
    <row r="781" spans="1:8" ht="11.4" customHeight="1" x14ac:dyDescent="0.3">
      <c r="A781" s="181" t="s">
        <v>1070</v>
      </c>
      <c r="B781" s="182" t="s">
        <v>451</v>
      </c>
      <c r="C781" s="190">
        <v>1679.34</v>
      </c>
      <c r="D781" s="191">
        <v>1679.34</v>
      </c>
      <c r="E781" s="185" t="s">
        <v>4577</v>
      </c>
      <c r="F781" s="186" t="s">
        <v>3415</v>
      </c>
      <c r="G781">
        <f>VLOOKUP(A781,РАСЧЕТ!$A$3:$AX$1360,50,0)</f>
        <v>1669.7453809007372</v>
      </c>
      <c r="H781" s="193">
        <f t="shared" si="12"/>
        <v>-9.5946190992626725</v>
      </c>
    </row>
    <row r="782" spans="1:8" ht="11.4" customHeight="1" x14ac:dyDescent="0.3">
      <c r="A782" s="181" t="s">
        <v>2227</v>
      </c>
      <c r="B782" s="182" t="s">
        <v>478</v>
      </c>
      <c r="C782" s="190">
        <v>2650</v>
      </c>
      <c r="D782" s="191">
        <v>2650</v>
      </c>
      <c r="E782" s="185" t="s">
        <v>4577</v>
      </c>
      <c r="F782" s="186" t="s">
        <v>3416</v>
      </c>
      <c r="G782">
        <f>VLOOKUP(A782,РАСЧЕТ!$A$3:$AX$1360,50,0)</f>
        <v>2634.8667519584524</v>
      </c>
      <c r="H782" s="193">
        <f t="shared" si="12"/>
        <v>-15.133248041547631</v>
      </c>
    </row>
    <row r="783" spans="1:8" ht="11.4" customHeight="1" x14ac:dyDescent="0.3">
      <c r="A783" s="181" t="s">
        <v>664</v>
      </c>
      <c r="B783" s="182" t="s">
        <v>441</v>
      </c>
      <c r="C783" s="190">
        <v>1395.87</v>
      </c>
      <c r="D783" s="191">
        <v>1395.87</v>
      </c>
      <c r="E783" s="185" t="s">
        <v>4577</v>
      </c>
      <c r="F783" s="186" t="s">
        <v>3364</v>
      </c>
      <c r="G783">
        <f>VLOOKUP(A783,РАСЧЕТ!$A$3:$AX$1360,50,0)</f>
        <v>2313.1446547999326</v>
      </c>
      <c r="H783" s="193">
        <f t="shared" si="12"/>
        <v>917.2746547999327</v>
      </c>
    </row>
    <row r="784" spans="1:8" ht="11.4" customHeight="1" x14ac:dyDescent="0.3">
      <c r="A784" s="181" t="s">
        <v>1071</v>
      </c>
      <c r="B784" s="182" t="s">
        <v>427</v>
      </c>
      <c r="C784" s="190">
        <v>1443.11</v>
      </c>
      <c r="D784" s="191">
        <v>1443.11</v>
      </c>
      <c r="E784" s="185" t="s">
        <v>4577</v>
      </c>
      <c r="F784" s="186" t="s">
        <v>3380</v>
      </c>
      <c r="G784">
        <f>VLOOKUP(A784,РАСЧЕТ!$A$3:$AX$1360,50,0)</f>
        <v>2328.4679871549083</v>
      </c>
      <c r="H784" s="193">
        <f t="shared" si="12"/>
        <v>885.35798715490841</v>
      </c>
    </row>
    <row r="785" spans="1:8" ht="11.4" customHeight="1" x14ac:dyDescent="0.3">
      <c r="A785" s="181" t="s">
        <v>1924</v>
      </c>
      <c r="B785" s="182" t="s">
        <v>400</v>
      </c>
      <c r="C785" s="190">
        <v>2602.7600000000002</v>
      </c>
      <c r="D785" s="191">
        <v>2602.7600000000002</v>
      </c>
      <c r="E785" s="185" t="s">
        <v>4577</v>
      </c>
      <c r="F785" s="186" t="s">
        <v>3420</v>
      </c>
      <c r="G785">
        <f>VLOOKUP(A785,РАСЧЕТ!$A$3:$AX$1360,50,0)</f>
        <v>3356.24769959384</v>
      </c>
      <c r="H785" s="193">
        <f t="shared" si="12"/>
        <v>753.48769959383981</v>
      </c>
    </row>
    <row r="786" spans="1:8" ht="11.4" customHeight="1" x14ac:dyDescent="0.3">
      <c r="A786" s="181" t="s">
        <v>665</v>
      </c>
      <c r="B786" s="182" t="s">
        <v>440</v>
      </c>
      <c r="C786" s="190">
        <v>1687.93</v>
      </c>
      <c r="D786" s="191">
        <v>1687.93</v>
      </c>
      <c r="E786" s="185" t="s">
        <v>4577</v>
      </c>
      <c r="F786" s="186" t="s">
        <v>3381</v>
      </c>
      <c r="G786">
        <f>VLOOKUP(A786,РАСЧЕТ!$A$3:$AX$1360,50,0)</f>
        <v>1678.2862779897432</v>
      </c>
      <c r="H786" s="193">
        <f t="shared" si="12"/>
        <v>-9.6437220102568517</v>
      </c>
    </row>
    <row r="787" spans="1:8" ht="11.4" customHeight="1" x14ac:dyDescent="0.3">
      <c r="A787" s="181" t="s">
        <v>569</v>
      </c>
      <c r="B787" s="182" t="s">
        <v>455</v>
      </c>
      <c r="C787" s="190">
        <v>1374.39</v>
      </c>
      <c r="D787" s="191">
        <v>1374.39</v>
      </c>
      <c r="E787" s="185" t="s">
        <v>4577</v>
      </c>
      <c r="F787" s="186" t="s">
        <v>3382</v>
      </c>
      <c r="G787">
        <f>VLOOKUP(A787,РАСЧЕТ!$A$3:$AX$1360,50,0)</f>
        <v>4688.0268449317855</v>
      </c>
      <c r="H787" s="193">
        <f t="shared" si="12"/>
        <v>3313.6368449317852</v>
      </c>
    </row>
    <row r="788" spans="1:8" ht="11.4" customHeight="1" x14ac:dyDescent="0.3">
      <c r="A788" s="181" t="s">
        <v>1462</v>
      </c>
      <c r="B788" s="182" t="s">
        <v>402</v>
      </c>
      <c r="C788" s="190">
        <v>1361.51</v>
      </c>
      <c r="D788" s="191">
        <v>1361.51</v>
      </c>
      <c r="E788" s="185" t="s">
        <v>4577</v>
      </c>
      <c r="F788" s="186" t="s">
        <v>3383</v>
      </c>
      <c r="G788">
        <f>VLOOKUP(A788,РАСЧЕТ!$A$3:$AX$1360,50,0)</f>
        <v>2683.5475960193389</v>
      </c>
      <c r="H788" s="193">
        <f t="shared" si="12"/>
        <v>1322.0375960193389</v>
      </c>
    </row>
    <row r="789" spans="1:8" ht="11.4" customHeight="1" x14ac:dyDescent="0.3">
      <c r="A789" s="181" t="s">
        <v>1288</v>
      </c>
      <c r="B789" s="182" t="s">
        <v>418</v>
      </c>
      <c r="C789" s="190">
        <v>1679.34</v>
      </c>
      <c r="D789" s="191">
        <v>1679.34</v>
      </c>
      <c r="E789" s="185" t="s">
        <v>4577</v>
      </c>
      <c r="F789" s="186" t="s">
        <v>3384</v>
      </c>
      <c r="G789">
        <f>VLOOKUP(A789,РАСЧЕТ!$A$3:$AX$1360,50,0)</f>
        <v>1392.8323942517577</v>
      </c>
      <c r="H789" s="193">
        <f t="shared" si="12"/>
        <v>-286.50760574824221</v>
      </c>
    </row>
    <row r="790" spans="1:8" ht="11.4" customHeight="1" x14ac:dyDescent="0.3">
      <c r="A790" s="181" t="s">
        <v>1463</v>
      </c>
      <c r="B790" s="182" t="s">
        <v>447</v>
      </c>
      <c r="C790" s="190">
        <v>2650</v>
      </c>
      <c r="D790" s="191">
        <v>2650</v>
      </c>
      <c r="E790" s="185" t="s">
        <v>4577</v>
      </c>
      <c r="F790" s="186" t="s">
        <v>3425</v>
      </c>
      <c r="G790">
        <f>VLOOKUP(A790,РАСЧЕТ!$A$3:$AX$1360,50,0)</f>
        <v>2634.8667519584524</v>
      </c>
      <c r="H790" s="193">
        <f t="shared" si="12"/>
        <v>-15.133248041547631</v>
      </c>
    </row>
    <row r="791" spans="1:8" ht="11.4" customHeight="1" x14ac:dyDescent="0.3">
      <c r="A791" s="181" t="s">
        <v>2228</v>
      </c>
      <c r="B791" s="182" t="s">
        <v>235</v>
      </c>
      <c r="C791" s="190">
        <v>3367.26</v>
      </c>
      <c r="D791" s="191">
        <v>3367.26</v>
      </c>
      <c r="E791" s="185" t="s">
        <v>4577</v>
      </c>
      <c r="F791" s="186" t="s">
        <v>3130</v>
      </c>
      <c r="G791">
        <f>VLOOKUP(A791,РАСЧЕТ!$A$3:$AX$1360,50,0)</f>
        <v>3348.0316588904811</v>
      </c>
      <c r="H791" s="193">
        <f t="shared" si="12"/>
        <v>-19.228341109519079</v>
      </c>
    </row>
    <row r="792" spans="1:8" ht="11.4" customHeight="1" x14ac:dyDescent="0.3">
      <c r="A792" s="181" t="s">
        <v>1403</v>
      </c>
      <c r="B792" s="182" t="s">
        <v>464</v>
      </c>
      <c r="C792" s="190">
        <v>1395.87</v>
      </c>
      <c r="D792" s="191">
        <v>1395.87</v>
      </c>
      <c r="E792" s="185" t="s">
        <v>4577</v>
      </c>
      <c r="F792" s="186" t="s">
        <v>3385</v>
      </c>
      <c r="G792">
        <f>VLOOKUP(A792,РАСЧЕТ!$A$3:$AX$1360,50,0)</f>
        <v>1387.8957769635283</v>
      </c>
      <c r="H792" s="193">
        <f t="shared" si="12"/>
        <v>-7.9742230364715851</v>
      </c>
    </row>
    <row r="793" spans="1:8" ht="11.4" customHeight="1" x14ac:dyDescent="0.3">
      <c r="A793" s="181" t="s">
        <v>2085</v>
      </c>
      <c r="B793" s="182" t="s">
        <v>452</v>
      </c>
      <c r="C793" s="190">
        <v>1443.11</v>
      </c>
      <c r="D793" s="191">
        <v>1443.11</v>
      </c>
      <c r="E793" s="185" t="s">
        <v>4577</v>
      </c>
      <c r="F793" s="186" t="s">
        <v>3429</v>
      </c>
      <c r="G793">
        <f>VLOOKUP(A793,РАСЧЕТ!$A$3:$AX$1360,50,0)</f>
        <v>1434.8707109530633</v>
      </c>
      <c r="H793" s="193">
        <f t="shared" si="12"/>
        <v>-8.2392890469366193</v>
      </c>
    </row>
    <row r="794" spans="1:8" ht="11.4" customHeight="1" x14ac:dyDescent="0.3">
      <c r="A794" s="181" t="s">
        <v>1436</v>
      </c>
      <c r="B794" s="182" t="s">
        <v>456</v>
      </c>
      <c r="C794" s="190">
        <v>2602.7600000000002</v>
      </c>
      <c r="D794" s="191">
        <v>2602.7600000000002</v>
      </c>
      <c r="E794" s="185" t="s">
        <v>4577</v>
      </c>
      <c r="F794" s="186" t="s">
        <v>3400</v>
      </c>
      <c r="G794">
        <f>VLOOKUP(A794,РАСЧЕТ!$A$3:$AX$1360,50,0)</f>
        <v>2587.8918179689176</v>
      </c>
      <c r="H794" s="193">
        <f t="shared" si="12"/>
        <v>-14.868182031082597</v>
      </c>
    </row>
    <row r="795" spans="1:8" ht="11.4" customHeight="1" x14ac:dyDescent="0.3">
      <c r="A795" s="181" t="s">
        <v>587</v>
      </c>
      <c r="B795" s="182" t="s">
        <v>468</v>
      </c>
      <c r="C795" s="190">
        <v>1687.93</v>
      </c>
      <c r="D795" s="191">
        <v>1687.93</v>
      </c>
      <c r="E795" s="185" t="s">
        <v>4577</v>
      </c>
      <c r="F795" s="186" t="s">
        <v>3430</v>
      </c>
      <c r="G795">
        <f>VLOOKUP(A795,РАСЧЕТ!$A$3:$AX$1360,50,0)</f>
        <v>1185.8216352038842</v>
      </c>
      <c r="H795" s="193">
        <f t="shared" si="12"/>
        <v>-502.10836479611589</v>
      </c>
    </row>
    <row r="796" spans="1:8" ht="11.4" customHeight="1" x14ac:dyDescent="0.3">
      <c r="A796" s="181" t="s">
        <v>1833</v>
      </c>
      <c r="B796" s="182" t="s">
        <v>480</v>
      </c>
      <c r="C796" s="190">
        <v>1374.39</v>
      </c>
      <c r="D796" s="191">
        <v>1374.39</v>
      </c>
      <c r="E796" s="185" t="s">
        <v>4577</v>
      </c>
      <c r="F796" s="186" t="s">
        <v>3401</v>
      </c>
      <c r="G796">
        <f>VLOOKUP(A796,РАСЧЕТ!$A$3:$AX$1360,50,0)</f>
        <v>1528.7790517601795</v>
      </c>
      <c r="H796" s="193">
        <f t="shared" si="12"/>
        <v>154.38905176017943</v>
      </c>
    </row>
    <row r="797" spans="1:8" ht="11.4" customHeight="1" x14ac:dyDescent="0.3">
      <c r="A797" s="181" t="s">
        <v>1336</v>
      </c>
      <c r="B797" s="182" t="s">
        <v>473</v>
      </c>
      <c r="C797" s="190">
        <v>1361.51</v>
      </c>
      <c r="D797" s="191">
        <v>1361.51</v>
      </c>
      <c r="E797" s="185" t="s">
        <v>4577</v>
      </c>
      <c r="F797" s="186" t="s">
        <v>3402</v>
      </c>
      <c r="G797">
        <f>VLOOKUP(A797,РАСЧЕТ!$A$3:$AX$1360,50,0)</f>
        <v>1466.2929939653366</v>
      </c>
      <c r="H797" s="193">
        <f t="shared" si="12"/>
        <v>104.78299396533657</v>
      </c>
    </row>
    <row r="798" spans="1:8" ht="11.4" customHeight="1" x14ac:dyDescent="0.3">
      <c r="A798" s="181" t="s">
        <v>1329</v>
      </c>
      <c r="B798" s="182" t="s">
        <v>436</v>
      </c>
      <c r="C798" s="190">
        <v>1679.34</v>
      </c>
      <c r="D798" s="191">
        <v>1679.34</v>
      </c>
      <c r="E798" s="185" t="s">
        <v>4577</v>
      </c>
      <c r="F798" s="186" t="s">
        <v>3433</v>
      </c>
      <c r="G798">
        <f>VLOOKUP(A798,РАСЧЕТ!$A$3:$AX$1360,50,0)</f>
        <v>1669.7453809007372</v>
      </c>
      <c r="H798" s="193">
        <f t="shared" si="12"/>
        <v>-9.5946190992626725</v>
      </c>
    </row>
    <row r="799" spans="1:8" ht="11.4" customHeight="1" x14ac:dyDescent="0.3">
      <c r="A799" s="181" t="s">
        <v>977</v>
      </c>
      <c r="B799" s="182" t="s">
        <v>467</v>
      </c>
      <c r="C799" s="190">
        <v>2650</v>
      </c>
      <c r="D799" s="191">
        <v>2650</v>
      </c>
      <c r="E799" s="185" t="s">
        <v>4577</v>
      </c>
      <c r="F799" s="186" t="s">
        <v>3403</v>
      </c>
      <c r="G799">
        <f>VLOOKUP(A799,РАСЧЕТ!$A$3:$AX$1360,50,0)</f>
        <v>4360.0055865167769</v>
      </c>
      <c r="H799" s="193">
        <f t="shared" si="12"/>
        <v>1710.0055865167769</v>
      </c>
    </row>
    <row r="800" spans="1:8" ht="11.4" customHeight="1" x14ac:dyDescent="0.3">
      <c r="A800" s="181" t="s">
        <v>1143</v>
      </c>
      <c r="B800" s="182" t="s">
        <v>426</v>
      </c>
      <c r="C800" s="190">
        <v>1395.87</v>
      </c>
      <c r="D800" s="191">
        <v>1395.87</v>
      </c>
      <c r="E800" s="185" t="s">
        <v>4577</v>
      </c>
      <c r="F800" s="186" t="s">
        <v>3404</v>
      </c>
      <c r="G800">
        <f>VLOOKUP(A800,РАСЧЕТ!$A$3:$AX$1360,50,0)</f>
        <v>1387.8957769635283</v>
      </c>
      <c r="H800" s="193">
        <f t="shared" si="12"/>
        <v>-7.9742230364715851</v>
      </c>
    </row>
    <row r="801" spans="1:8" ht="11.4" customHeight="1" x14ac:dyDescent="0.3">
      <c r="A801" s="181" t="s">
        <v>2021</v>
      </c>
      <c r="B801" s="182" t="s">
        <v>484</v>
      </c>
      <c r="C801" s="190">
        <v>1443.11</v>
      </c>
      <c r="D801" s="191">
        <v>1443.11</v>
      </c>
      <c r="E801" s="185" t="s">
        <v>4577</v>
      </c>
      <c r="F801" s="186" t="s">
        <v>3423</v>
      </c>
      <c r="G801">
        <f>VLOOKUP(A801,РАСЧЕТ!$A$3:$AX$1360,50,0)</f>
        <v>1434.8707109530633</v>
      </c>
      <c r="H801" s="193">
        <f t="shared" si="12"/>
        <v>-8.2392890469366193</v>
      </c>
    </row>
    <row r="802" spans="1:8" ht="11.4" customHeight="1" x14ac:dyDescent="0.3">
      <c r="A802" s="181" t="s">
        <v>1184</v>
      </c>
      <c r="B802" s="182" t="s">
        <v>252</v>
      </c>
      <c r="C802" s="190">
        <v>3118.15</v>
      </c>
      <c r="D802" s="191">
        <v>3118.15</v>
      </c>
      <c r="E802" s="185" t="s">
        <v>4577</v>
      </c>
      <c r="F802" s="186" t="s">
        <v>3170</v>
      </c>
      <c r="G802">
        <f>VLOOKUP(A802,РАСЧЕТ!$A$3:$AX$1360,50,0)</f>
        <v>3100.3456433092965</v>
      </c>
      <c r="H802" s="193">
        <f t="shared" si="12"/>
        <v>-17.804356690703571</v>
      </c>
    </row>
    <row r="803" spans="1:8" ht="11.4" customHeight="1" x14ac:dyDescent="0.3">
      <c r="A803" s="181" t="s">
        <v>2022</v>
      </c>
      <c r="B803" s="182" t="s">
        <v>472</v>
      </c>
      <c r="C803" s="190">
        <v>2602.7600000000002</v>
      </c>
      <c r="D803" s="191">
        <v>2602.7600000000002</v>
      </c>
      <c r="E803" s="185" t="s">
        <v>4577</v>
      </c>
      <c r="F803" s="186" t="s">
        <v>3424</v>
      </c>
      <c r="G803">
        <f>VLOOKUP(A803,РАСЧЕТ!$A$3:$AX$1360,50,0)</f>
        <v>2587.8918179689176</v>
      </c>
      <c r="H803" s="193">
        <f t="shared" si="12"/>
        <v>-14.868182031082597</v>
      </c>
    </row>
    <row r="804" spans="1:8" ht="11.4" customHeight="1" x14ac:dyDescent="0.3">
      <c r="A804" s="181" t="s">
        <v>1834</v>
      </c>
      <c r="B804" s="182" t="s">
        <v>412</v>
      </c>
      <c r="C804" s="190">
        <v>1687.93</v>
      </c>
      <c r="D804" s="191">
        <v>1687.93</v>
      </c>
      <c r="E804" s="185" t="s">
        <v>4577</v>
      </c>
      <c r="F804" s="186" t="s">
        <v>3426</v>
      </c>
      <c r="G804">
        <f>VLOOKUP(A804,РАСЧЕТ!$A$3:$AX$1360,50,0)</f>
        <v>1543.9377690017441</v>
      </c>
      <c r="H804" s="193">
        <f t="shared" si="12"/>
        <v>-143.99223099825599</v>
      </c>
    </row>
    <row r="805" spans="1:8" ht="11.4" customHeight="1" x14ac:dyDescent="0.3">
      <c r="A805" s="181" t="s">
        <v>1244</v>
      </c>
      <c r="B805" s="182" t="s">
        <v>475</v>
      </c>
      <c r="C805" s="190">
        <v>1374.39</v>
      </c>
      <c r="D805" s="191">
        <v>1374.39</v>
      </c>
      <c r="E805" s="185" t="s">
        <v>4577</v>
      </c>
      <c r="F805" s="186" t="s">
        <v>3427</v>
      </c>
      <c r="G805">
        <f>VLOOKUP(A805,РАСЧЕТ!$A$3:$AX$1360,50,0)</f>
        <v>1366.5435342410128</v>
      </c>
      <c r="H805" s="193">
        <f t="shared" si="12"/>
        <v>-7.8464657589872786</v>
      </c>
    </row>
    <row r="806" spans="1:8" ht="11.4" customHeight="1" x14ac:dyDescent="0.3">
      <c r="A806" s="181" t="s">
        <v>2104</v>
      </c>
      <c r="B806" s="182" t="s">
        <v>410</v>
      </c>
      <c r="C806" s="190">
        <v>1361.51</v>
      </c>
      <c r="D806" s="191">
        <v>1361.51</v>
      </c>
      <c r="E806" s="185" t="s">
        <v>4577</v>
      </c>
      <c r="F806" s="186" t="s">
        <v>3428</v>
      </c>
      <c r="G806">
        <f>VLOOKUP(A806,РАСЧЕТ!$A$3:$AX$1360,50,0)</f>
        <v>1353.7321886075031</v>
      </c>
      <c r="H806" s="193">
        <f t="shared" si="12"/>
        <v>-7.7778113924969148</v>
      </c>
    </row>
    <row r="807" spans="1:8" ht="11.4" customHeight="1" x14ac:dyDescent="0.3">
      <c r="A807" s="181" t="s">
        <v>2568</v>
      </c>
      <c r="B807" s="182" t="s">
        <v>460</v>
      </c>
      <c r="C807" s="190">
        <v>1679.34</v>
      </c>
      <c r="D807" s="191">
        <v>1679.34</v>
      </c>
      <c r="E807" s="185" t="s">
        <v>4577</v>
      </c>
      <c r="F807" s="186" t="s">
        <v>3905</v>
      </c>
      <c r="G807">
        <f>VLOOKUP(A807,РАСЧЕТ!$A$3:$AX$1360,50,0)</f>
        <v>605.14702632582703</v>
      </c>
      <c r="H807" s="193">
        <f t="shared" si="12"/>
        <v>-1074.1929736741729</v>
      </c>
    </row>
    <row r="808" spans="1:8" ht="11.4" customHeight="1" x14ac:dyDescent="0.3">
      <c r="A808" s="181" t="s">
        <v>2151</v>
      </c>
      <c r="B808" s="182" t="s">
        <v>477</v>
      </c>
      <c r="C808" s="190">
        <v>2650</v>
      </c>
      <c r="D808" s="191">
        <v>2650</v>
      </c>
      <c r="E808" s="185" t="s">
        <v>4577</v>
      </c>
      <c r="F808" s="186" t="s">
        <v>3441</v>
      </c>
      <c r="G808">
        <f>VLOOKUP(A808,РАСЧЕТ!$A$3:$AX$1360,50,0)</f>
        <v>2634.8667519584524</v>
      </c>
      <c r="H808" s="193">
        <f t="shared" si="12"/>
        <v>-15.133248041547631</v>
      </c>
    </row>
    <row r="809" spans="1:8" ht="11.4" customHeight="1" x14ac:dyDescent="0.3">
      <c r="A809" s="181" t="s">
        <v>1397</v>
      </c>
      <c r="B809" s="182" t="s">
        <v>433</v>
      </c>
      <c r="C809" s="190">
        <v>1395.87</v>
      </c>
      <c r="D809" s="191">
        <v>1395.87</v>
      </c>
      <c r="E809" s="185" t="s">
        <v>4577</v>
      </c>
      <c r="F809" s="186" t="s">
        <v>3431</v>
      </c>
      <c r="G809">
        <f>VLOOKUP(A809,РАСЧЕТ!$A$3:$AX$1360,50,0)</f>
        <v>1387.8957769635283</v>
      </c>
      <c r="H809" s="193">
        <f t="shared" si="12"/>
        <v>-7.9742230364715851</v>
      </c>
    </row>
    <row r="810" spans="1:8" ht="11.4" customHeight="1" x14ac:dyDescent="0.3">
      <c r="A810" s="181" t="s">
        <v>1536</v>
      </c>
      <c r="B810" s="182" t="s">
        <v>479</v>
      </c>
      <c r="C810" s="190">
        <v>1443.11</v>
      </c>
      <c r="D810" s="191">
        <v>1443.11</v>
      </c>
      <c r="E810" s="185" t="s">
        <v>4577</v>
      </c>
      <c r="F810" s="186" t="s">
        <v>3448</v>
      </c>
      <c r="G810">
        <f>VLOOKUP(A810,РАСЧЕТ!$A$3:$AX$1360,50,0)</f>
        <v>1434.8707109530633</v>
      </c>
      <c r="H810" s="193">
        <f t="shared" si="12"/>
        <v>-8.2392890469366193</v>
      </c>
    </row>
    <row r="811" spans="1:8" ht="11.4" customHeight="1" x14ac:dyDescent="0.3">
      <c r="A811" s="181" t="s">
        <v>1173</v>
      </c>
      <c r="B811" s="182" t="s">
        <v>482</v>
      </c>
      <c r="C811" s="190">
        <v>2602.7600000000002</v>
      </c>
      <c r="D811" s="191">
        <v>2602.7600000000002</v>
      </c>
      <c r="E811" s="185" t="s">
        <v>4577</v>
      </c>
      <c r="F811" s="186" t="s">
        <v>3450</v>
      </c>
      <c r="G811">
        <f>VLOOKUP(A811,РАСЧЕТ!$A$3:$AX$1360,50,0)</f>
        <v>2258.932230236981</v>
      </c>
      <c r="H811" s="193">
        <f t="shared" si="12"/>
        <v>-343.82776976301921</v>
      </c>
    </row>
    <row r="812" spans="1:8" ht="11.4" customHeight="1" x14ac:dyDescent="0.3">
      <c r="A812" s="181" t="s">
        <v>1455</v>
      </c>
      <c r="B812" s="182" t="s">
        <v>414</v>
      </c>
      <c r="C812" s="190">
        <v>1687.93</v>
      </c>
      <c r="D812" s="191">
        <v>1687.93</v>
      </c>
      <c r="E812" s="185" t="s">
        <v>4577</v>
      </c>
      <c r="F812" s="186" t="s">
        <v>3445</v>
      </c>
      <c r="G812">
        <f>VLOOKUP(A812,РАСЧЕТ!$A$3:$AX$1360,50,0)</f>
        <v>1825.4970095886567</v>
      </c>
      <c r="H812" s="193">
        <f t="shared" si="12"/>
        <v>137.56700958865667</v>
      </c>
    </row>
    <row r="813" spans="1:8" ht="11.4" customHeight="1" x14ac:dyDescent="0.3">
      <c r="A813" s="181" t="s">
        <v>2229</v>
      </c>
      <c r="B813" s="182" t="s">
        <v>249</v>
      </c>
      <c r="C813" s="190">
        <v>2452.4299999999998</v>
      </c>
      <c r="D813" s="191">
        <v>2452.4299999999998</v>
      </c>
      <c r="E813" s="185" t="s">
        <v>4577</v>
      </c>
      <c r="F813" s="186" t="s">
        <v>3133</v>
      </c>
      <c r="G813">
        <f>VLOOKUP(A813,РАСЧЕТ!$A$3:$AX$1360,50,0)</f>
        <v>2438.4261189113067</v>
      </c>
      <c r="H813" s="193">
        <f t="shared" si="12"/>
        <v>-14.003881088693106</v>
      </c>
    </row>
    <row r="814" spans="1:8" ht="11.4" customHeight="1" x14ac:dyDescent="0.3">
      <c r="A814" s="181" t="s">
        <v>689</v>
      </c>
      <c r="B814" s="182" t="s">
        <v>417</v>
      </c>
      <c r="C814" s="190">
        <v>1374.39</v>
      </c>
      <c r="D814" s="191">
        <v>1374.39</v>
      </c>
      <c r="E814" s="185" t="s">
        <v>4577</v>
      </c>
      <c r="F814" s="186" t="s">
        <v>3452</v>
      </c>
      <c r="G814">
        <f>VLOOKUP(A814,РАСЧЕТ!$A$3:$AX$1360,50,0)</f>
        <v>1366.5435342410128</v>
      </c>
      <c r="H814" s="193">
        <f t="shared" si="12"/>
        <v>-7.8464657589872786</v>
      </c>
    </row>
    <row r="815" spans="1:8" ht="11.4" customHeight="1" x14ac:dyDescent="0.3">
      <c r="A815" s="181" t="s">
        <v>1464</v>
      </c>
      <c r="B815" s="182" t="s">
        <v>428</v>
      </c>
      <c r="C815" s="190">
        <v>1361.51</v>
      </c>
      <c r="D815" s="191">
        <v>1361.51</v>
      </c>
      <c r="E815" s="185" t="s">
        <v>4577</v>
      </c>
      <c r="F815" s="186" t="s">
        <v>3453</v>
      </c>
      <c r="G815">
        <f>VLOOKUP(A815,РАСЧЕТ!$A$3:$AX$1360,50,0)</f>
        <v>1353.7321886075031</v>
      </c>
      <c r="H815" s="193">
        <f t="shared" si="12"/>
        <v>-7.7778113924969148</v>
      </c>
    </row>
    <row r="816" spans="1:8" ht="11.4" customHeight="1" x14ac:dyDescent="0.3">
      <c r="A816" s="181" t="s">
        <v>2195</v>
      </c>
      <c r="B816" s="182" t="s">
        <v>401</v>
      </c>
      <c r="C816" s="190">
        <v>1679.34</v>
      </c>
      <c r="D816" s="191">
        <v>1679.34</v>
      </c>
      <c r="E816" s="185" t="s">
        <v>4577</v>
      </c>
      <c r="F816" s="186" t="s">
        <v>3454</v>
      </c>
      <c r="G816">
        <f>VLOOKUP(A816,РАСЧЕТ!$A$3:$AX$1360,50,0)</f>
        <v>1420.0526229489822</v>
      </c>
      <c r="H816" s="193">
        <f t="shared" si="12"/>
        <v>-259.28737705101776</v>
      </c>
    </row>
    <row r="817" spans="1:8" ht="11.4" customHeight="1" x14ac:dyDescent="0.3">
      <c r="A817" s="181" t="s">
        <v>724</v>
      </c>
      <c r="B817" s="182" t="s">
        <v>421</v>
      </c>
      <c r="C817" s="190">
        <v>2650</v>
      </c>
      <c r="D817" s="191">
        <v>2650</v>
      </c>
      <c r="E817" s="185" t="s">
        <v>4577</v>
      </c>
      <c r="F817" s="186" t="s">
        <v>3449</v>
      </c>
      <c r="G817">
        <f>VLOOKUP(A817,РАСЧЕТ!$A$3:$AX$1360,50,0)</f>
        <v>954.92510292336397</v>
      </c>
      <c r="H817" s="193">
        <f t="shared" si="12"/>
        <v>-1695.074897076636</v>
      </c>
    </row>
    <row r="818" spans="1:8" ht="11.4" customHeight="1" x14ac:dyDescent="0.3">
      <c r="A818" s="181" t="s">
        <v>2547</v>
      </c>
      <c r="B818" s="182" t="s">
        <v>424</v>
      </c>
      <c r="C818" s="190">
        <v>1395.87</v>
      </c>
      <c r="D818" s="191">
        <v>1395.87</v>
      </c>
      <c r="E818" s="185" t="s">
        <v>4577</v>
      </c>
      <c r="F818" s="186" t="s">
        <v>3451</v>
      </c>
      <c r="G818">
        <f>VLOOKUP(A818,РАСЧЕТ!$A$3:$AX$1360,50,0)</f>
        <v>1285.5810214797118</v>
      </c>
      <c r="H818" s="193">
        <f t="shared" si="12"/>
        <v>-110.28897852028808</v>
      </c>
    </row>
    <row r="819" spans="1:8" ht="11.4" customHeight="1" x14ac:dyDescent="0.3">
      <c r="A819" s="181" t="s">
        <v>2152</v>
      </c>
      <c r="B819" s="182" t="s">
        <v>481</v>
      </c>
      <c r="C819" s="190">
        <v>1443.11</v>
      </c>
      <c r="D819" s="191">
        <v>1443.11</v>
      </c>
      <c r="E819" s="185" t="s">
        <v>4577</v>
      </c>
      <c r="F819" s="186" t="s">
        <v>3474</v>
      </c>
      <c r="G819">
        <f>VLOOKUP(A819,РАСЧЕТ!$A$3:$AX$1360,50,0)</f>
        <v>1434.8707109530633</v>
      </c>
      <c r="H819" s="193">
        <f t="shared" si="12"/>
        <v>-8.2392890469366193</v>
      </c>
    </row>
    <row r="820" spans="1:8" ht="11.4" customHeight="1" x14ac:dyDescent="0.3">
      <c r="A820" s="181" t="s">
        <v>1069</v>
      </c>
      <c r="B820" s="182" t="s">
        <v>403</v>
      </c>
      <c r="C820" s="190">
        <v>2602.7600000000002</v>
      </c>
      <c r="D820" s="191">
        <v>2602.7600000000002</v>
      </c>
      <c r="E820" s="185" t="s">
        <v>4577</v>
      </c>
      <c r="F820" s="186" t="s">
        <v>3475</v>
      </c>
      <c r="G820">
        <f>VLOOKUP(A820,РАСЧЕТ!$A$3:$AX$1360,50,0)</f>
        <v>2587.8918179689176</v>
      </c>
      <c r="H820" s="193">
        <f t="shared" si="12"/>
        <v>-14.868182031082597</v>
      </c>
    </row>
    <row r="821" spans="1:8" ht="11.4" customHeight="1" x14ac:dyDescent="0.3">
      <c r="A821" s="181" t="s">
        <v>1437</v>
      </c>
      <c r="B821" s="182" t="s">
        <v>431</v>
      </c>
      <c r="C821" s="190">
        <v>1687.93</v>
      </c>
      <c r="D821" s="191">
        <v>1687.93</v>
      </c>
      <c r="E821" s="185" t="s">
        <v>4577</v>
      </c>
      <c r="F821" s="186" t="s">
        <v>3476</v>
      </c>
      <c r="G821">
        <f>VLOOKUP(A821,РАСЧЕТ!$A$3:$AX$1360,50,0)</f>
        <v>1678.2862779897432</v>
      </c>
      <c r="H821" s="193">
        <f t="shared" si="12"/>
        <v>-9.6437220102568517</v>
      </c>
    </row>
    <row r="822" spans="1:8" ht="11.4" customHeight="1" x14ac:dyDescent="0.3">
      <c r="A822" s="181" t="s">
        <v>1480</v>
      </c>
      <c r="B822" s="182" t="s">
        <v>443</v>
      </c>
      <c r="C822" s="190">
        <v>1374.39</v>
      </c>
      <c r="D822" s="191">
        <v>1374.39</v>
      </c>
      <c r="E822" s="185" t="s">
        <v>4577</v>
      </c>
      <c r="F822" s="186" t="s">
        <v>3477</v>
      </c>
      <c r="G822">
        <f>VLOOKUP(A822,РАСЧЕТ!$A$3:$AX$1360,50,0)</f>
        <v>1440.3133084942006</v>
      </c>
      <c r="H822" s="193">
        <f t="shared" si="12"/>
        <v>65.923308494200455</v>
      </c>
    </row>
    <row r="823" spans="1:8" ht="11.4" customHeight="1" x14ac:dyDescent="0.3">
      <c r="A823" s="181" t="s">
        <v>1178</v>
      </c>
      <c r="B823" s="182" t="s">
        <v>454</v>
      </c>
      <c r="C823" s="190">
        <v>1361.51</v>
      </c>
      <c r="D823" s="191">
        <v>1361.51</v>
      </c>
      <c r="E823" s="185" t="s">
        <v>4577</v>
      </c>
      <c r="F823" s="186" t="s">
        <v>3478</v>
      </c>
      <c r="G823">
        <f>VLOOKUP(A823,РАСЧЕТ!$A$3:$AX$1360,50,0)</f>
        <v>1353.7321886075031</v>
      </c>
      <c r="H823" s="193">
        <f t="shared" si="12"/>
        <v>-7.7778113924969148</v>
      </c>
    </row>
    <row r="824" spans="1:8" ht="11.4" customHeight="1" x14ac:dyDescent="0.3">
      <c r="A824" s="181" t="s">
        <v>529</v>
      </c>
      <c r="B824" s="182" t="s">
        <v>319</v>
      </c>
      <c r="C824" s="190">
        <v>1421.64</v>
      </c>
      <c r="D824" s="191">
        <v>1421.64</v>
      </c>
      <c r="E824" s="185" t="s">
        <v>4577</v>
      </c>
      <c r="F824" s="186" t="s">
        <v>3171</v>
      </c>
      <c r="G824">
        <f>VLOOKUP(A824,РАСЧЕТ!$A$3:$AX$1360,50,0)</f>
        <v>1900.5172536194393</v>
      </c>
      <c r="H824" s="193">
        <f t="shared" si="12"/>
        <v>478.87725361943922</v>
      </c>
    </row>
    <row r="825" spans="1:8" ht="11.4" customHeight="1" x14ac:dyDescent="0.3">
      <c r="A825" s="181" t="s">
        <v>1137</v>
      </c>
      <c r="B825" s="182" t="s">
        <v>422</v>
      </c>
      <c r="C825" s="190">
        <v>1679.34</v>
      </c>
      <c r="D825" s="191">
        <v>1679.34</v>
      </c>
      <c r="E825" s="185" t="s">
        <v>4577</v>
      </c>
      <c r="F825" s="186" t="s">
        <v>3480</v>
      </c>
      <c r="G825">
        <f>VLOOKUP(A825,РАСЧЕТ!$A$3:$AX$1360,50,0)</f>
        <v>1669.7453809007372</v>
      </c>
      <c r="H825" s="193">
        <f t="shared" si="12"/>
        <v>-9.5946190992626725</v>
      </c>
    </row>
    <row r="826" spans="1:8" ht="11.4" customHeight="1" x14ac:dyDescent="0.3">
      <c r="A826" s="181" t="s">
        <v>644</v>
      </c>
      <c r="B826" s="182" t="s">
        <v>450</v>
      </c>
      <c r="C826" s="190">
        <v>2650</v>
      </c>
      <c r="D826" s="191">
        <v>2650</v>
      </c>
      <c r="E826" s="185" t="s">
        <v>4577</v>
      </c>
      <c r="F826" s="186" t="s">
        <v>3481</v>
      </c>
      <c r="G826">
        <f>VLOOKUP(A826,РАСЧЕТ!$A$3:$AX$1360,50,0)</f>
        <v>2634.8667519584524</v>
      </c>
      <c r="H826" s="193">
        <f t="shared" si="12"/>
        <v>-15.133248041547631</v>
      </c>
    </row>
    <row r="827" spans="1:8" ht="11.4" customHeight="1" x14ac:dyDescent="0.3">
      <c r="A827" s="181" t="s">
        <v>2168</v>
      </c>
      <c r="B827" s="182" t="s">
        <v>419</v>
      </c>
      <c r="C827" s="190">
        <v>1395.87</v>
      </c>
      <c r="D827" s="191">
        <v>1395.87</v>
      </c>
      <c r="E827" s="185" t="s">
        <v>4577</v>
      </c>
      <c r="F827" s="186" t="s">
        <v>3483</v>
      </c>
      <c r="G827">
        <f>VLOOKUP(A827,РАСЧЕТ!$A$3:$AX$1360,50,0)</f>
        <v>1387.8957769635283</v>
      </c>
      <c r="H827" s="193">
        <f t="shared" si="12"/>
        <v>-7.9742230364715851</v>
      </c>
    </row>
    <row r="828" spans="1:8" ht="11.4" customHeight="1" x14ac:dyDescent="0.3">
      <c r="A828" s="181" t="s">
        <v>645</v>
      </c>
      <c r="B828" s="182" t="s">
        <v>435</v>
      </c>
      <c r="C828" s="190">
        <v>1443.11</v>
      </c>
      <c r="D828" s="191">
        <v>1443.11</v>
      </c>
      <c r="E828" s="185" t="s">
        <v>4577</v>
      </c>
      <c r="F828" s="186" t="s">
        <v>3502</v>
      </c>
      <c r="G828">
        <f>VLOOKUP(A828,РАСЧЕТ!$A$3:$AX$1360,50,0)</f>
        <v>1434.8707109530633</v>
      </c>
      <c r="H828" s="193">
        <f t="shared" si="12"/>
        <v>-8.2392890469366193</v>
      </c>
    </row>
    <row r="829" spans="1:8" ht="11.4" customHeight="1" x14ac:dyDescent="0.3">
      <c r="A829" s="181" t="s">
        <v>999</v>
      </c>
      <c r="B829" s="182" t="s">
        <v>416</v>
      </c>
      <c r="C829" s="190">
        <v>2602.7600000000002</v>
      </c>
      <c r="D829" s="191">
        <v>2602.7600000000002</v>
      </c>
      <c r="E829" s="185" t="s">
        <v>4577</v>
      </c>
      <c r="F829" s="186" t="s">
        <v>3503</v>
      </c>
      <c r="G829">
        <f>VLOOKUP(A829,РАСЧЕТ!$A$3:$AX$1360,50,0)</f>
        <v>2587.8918179689176</v>
      </c>
      <c r="H829" s="193">
        <f t="shared" si="12"/>
        <v>-14.868182031082597</v>
      </c>
    </row>
    <row r="830" spans="1:8" ht="11.4" customHeight="1" x14ac:dyDescent="0.3">
      <c r="A830" s="181" t="s">
        <v>1245</v>
      </c>
      <c r="B830" s="182" t="s">
        <v>415</v>
      </c>
      <c r="C830" s="190">
        <v>1687.93</v>
      </c>
      <c r="D830" s="191">
        <v>1687.93</v>
      </c>
      <c r="E830" s="185" t="s">
        <v>4577</v>
      </c>
      <c r="F830" s="186" t="s">
        <v>3505</v>
      </c>
      <c r="G830">
        <f>VLOOKUP(A830,РАСЧЕТ!$A$3:$AX$1360,50,0)</f>
        <v>2629.3443883035666</v>
      </c>
      <c r="H830" s="193">
        <f t="shared" si="12"/>
        <v>941.41438830356651</v>
      </c>
    </row>
    <row r="831" spans="1:8" ht="11.4" customHeight="1" x14ac:dyDescent="0.3">
      <c r="A831" s="181" t="s">
        <v>1174</v>
      </c>
      <c r="B831" s="182" t="s">
        <v>463</v>
      </c>
      <c r="C831" s="190">
        <v>1374.39</v>
      </c>
      <c r="D831" s="191">
        <v>1374.39</v>
      </c>
      <c r="E831" s="185" t="s">
        <v>4577</v>
      </c>
      <c r="F831" s="186" t="s">
        <v>3506</v>
      </c>
      <c r="G831">
        <f>VLOOKUP(A831,РАСЧЕТ!$A$3:$AX$1360,50,0)</f>
        <v>1366.5435342410128</v>
      </c>
      <c r="H831" s="193">
        <f t="shared" si="12"/>
        <v>-7.8464657589872786</v>
      </c>
    </row>
    <row r="832" spans="1:8" ht="11.4" customHeight="1" x14ac:dyDescent="0.3">
      <c r="A832" s="181" t="s">
        <v>2575</v>
      </c>
      <c r="B832" s="182" t="s">
        <v>465</v>
      </c>
      <c r="C832" s="190">
        <v>1361.51</v>
      </c>
      <c r="D832" s="191">
        <v>1361.51</v>
      </c>
      <c r="E832" s="185" t="s">
        <v>4577</v>
      </c>
      <c r="F832" s="186" t="s">
        <v>3913</v>
      </c>
      <c r="G832">
        <f>VLOOKUP(A832,РАСЧЕТ!$A$3:$AX$1360,50,0)</f>
        <v>1353.7321886075031</v>
      </c>
      <c r="H832" s="193">
        <f t="shared" si="12"/>
        <v>-7.7778113924969148</v>
      </c>
    </row>
    <row r="833" spans="1:8" ht="11.4" customHeight="1" x14ac:dyDescent="0.3">
      <c r="A833" s="181" t="s">
        <v>1208</v>
      </c>
      <c r="B833" s="182" t="s">
        <v>459</v>
      </c>
      <c r="C833" s="190">
        <v>1679.34</v>
      </c>
      <c r="D833" s="191">
        <v>1679.34</v>
      </c>
      <c r="E833" s="185" t="s">
        <v>4577</v>
      </c>
      <c r="F833" s="186" t="s">
        <v>3462</v>
      </c>
      <c r="G833">
        <f>VLOOKUP(A833,РАСЧЕТ!$A$3:$AX$1360,50,0)</f>
        <v>1669.7453809007372</v>
      </c>
      <c r="H833" s="193">
        <f t="shared" ref="H833:H896" si="13">G833-C833</f>
        <v>-9.5946190992626725</v>
      </c>
    </row>
    <row r="834" spans="1:8" ht="11.4" customHeight="1" x14ac:dyDescent="0.3">
      <c r="A834" s="181" t="s">
        <v>1088</v>
      </c>
      <c r="B834" s="182" t="s">
        <v>405</v>
      </c>
      <c r="C834" s="190">
        <v>2650</v>
      </c>
      <c r="D834" s="191">
        <v>2650</v>
      </c>
      <c r="E834" s="185" t="s">
        <v>4577</v>
      </c>
      <c r="F834" s="186" t="s">
        <v>3464</v>
      </c>
      <c r="G834">
        <f>VLOOKUP(A834,РАСЧЕТ!$A$3:$AX$1360,50,0)</f>
        <v>1148.0186002442997</v>
      </c>
      <c r="H834" s="193">
        <f t="shared" si="13"/>
        <v>-1501.9813997557003</v>
      </c>
    </row>
    <row r="835" spans="1:8" ht="11.4" customHeight="1" x14ac:dyDescent="0.3">
      <c r="A835" s="181" t="s">
        <v>2173</v>
      </c>
      <c r="B835" s="182" t="s">
        <v>267</v>
      </c>
      <c r="C835" s="190">
        <v>1464.59</v>
      </c>
      <c r="D835" s="191">
        <v>1464.59</v>
      </c>
      <c r="E835" s="185" t="s">
        <v>4577</v>
      </c>
      <c r="F835" s="186" t="s">
        <v>3101</v>
      </c>
      <c r="G835">
        <f>VLOOKUP(A835,РАСЧЕТ!$A$3:$AX$1360,50,0)</f>
        <v>1456.2229536755792</v>
      </c>
      <c r="H835" s="193">
        <f t="shared" si="13"/>
        <v>-8.3670463244206985</v>
      </c>
    </row>
    <row r="836" spans="1:8" ht="11.4" customHeight="1" x14ac:dyDescent="0.3">
      <c r="A836" s="181" t="s">
        <v>537</v>
      </c>
      <c r="B836" s="182" t="s">
        <v>125</v>
      </c>
      <c r="C836" s="190">
        <v>1421.64</v>
      </c>
      <c r="D836" s="191">
        <v>1421.64</v>
      </c>
      <c r="E836" s="185" t="s">
        <v>4577</v>
      </c>
      <c r="F836" s="186" t="s">
        <v>3173</v>
      </c>
      <c r="G836">
        <f>VLOOKUP(A836,РАСЧЕТ!$A$3:$AX$1360,50,0)</f>
        <v>1413.5184682305473</v>
      </c>
      <c r="H836" s="193">
        <f t="shared" si="13"/>
        <v>-8.1215317694527585</v>
      </c>
    </row>
    <row r="837" spans="1:8" ht="11.4" customHeight="1" x14ac:dyDescent="0.3">
      <c r="A837" s="181" t="s">
        <v>1398</v>
      </c>
      <c r="B837" s="182" t="s">
        <v>423</v>
      </c>
      <c r="C837" s="190">
        <v>1395.87</v>
      </c>
      <c r="D837" s="191">
        <v>1395.87</v>
      </c>
      <c r="E837" s="185" t="s">
        <v>4577</v>
      </c>
      <c r="F837" s="186" t="s">
        <v>3507</v>
      </c>
      <c r="G837">
        <f>VLOOKUP(A837,РАСЧЕТ!$A$3:$AX$1360,50,0)</f>
        <v>1387.8957769635283</v>
      </c>
      <c r="H837" s="193">
        <f t="shared" si="13"/>
        <v>-7.9742230364715851</v>
      </c>
    </row>
    <row r="838" spans="1:8" ht="11.4" customHeight="1" x14ac:dyDescent="0.3">
      <c r="A838" s="181" t="s">
        <v>1175</v>
      </c>
      <c r="B838" s="182" t="s">
        <v>483</v>
      </c>
      <c r="C838" s="190">
        <v>1443.11</v>
      </c>
      <c r="D838" s="191">
        <v>1443.11</v>
      </c>
      <c r="E838" s="185" t="s">
        <v>4577</v>
      </c>
      <c r="F838" s="186" t="s">
        <v>3525</v>
      </c>
      <c r="G838">
        <f>VLOOKUP(A838,РАСЧЕТ!$A$3:$AX$1360,50,0)</f>
        <v>1467.6282546051875</v>
      </c>
      <c r="H838" s="193">
        <f t="shared" si="13"/>
        <v>24.518254605187622</v>
      </c>
    </row>
    <row r="839" spans="1:8" ht="11.4" customHeight="1" x14ac:dyDescent="0.3">
      <c r="A839" s="181" t="s">
        <v>1275</v>
      </c>
      <c r="B839" s="182" t="s">
        <v>438</v>
      </c>
      <c r="C839" s="190">
        <v>2602.7600000000002</v>
      </c>
      <c r="D839" s="191">
        <v>2602.7600000000002</v>
      </c>
      <c r="E839" s="185" t="s">
        <v>4577</v>
      </c>
      <c r="F839" s="186" t="s">
        <v>3467</v>
      </c>
      <c r="G839">
        <f>VLOOKUP(A839,РАСЧЕТ!$A$3:$AX$1360,50,0)</f>
        <v>2587.8918179689176</v>
      </c>
      <c r="H839" s="193">
        <f t="shared" si="13"/>
        <v>-14.868182031082597</v>
      </c>
    </row>
    <row r="840" spans="1:8" ht="11.4" customHeight="1" x14ac:dyDescent="0.3">
      <c r="A840" s="181" t="s">
        <v>1188</v>
      </c>
      <c r="B840" s="182" t="s">
        <v>437</v>
      </c>
      <c r="C840" s="190">
        <v>1687.93</v>
      </c>
      <c r="D840" s="191">
        <v>1687.93</v>
      </c>
      <c r="E840" s="185" t="s">
        <v>4577</v>
      </c>
      <c r="F840" s="186" t="s">
        <v>3470</v>
      </c>
      <c r="G840">
        <f>VLOOKUP(A840,РАСЧЕТ!$A$3:$AX$1360,50,0)</f>
        <v>1678.2862779897432</v>
      </c>
      <c r="H840" s="193">
        <f t="shared" si="13"/>
        <v>-9.6437220102568517</v>
      </c>
    </row>
    <row r="841" spans="1:8" ht="11.4" customHeight="1" x14ac:dyDescent="0.3">
      <c r="A841" s="181" t="s">
        <v>1225</v>
      </c>
      <c r="B841" s="182" t="s">
        <v>470</v>
      </c>
      <c r="C841" s="190">
        <v>1374.39</v>
      </c>
      <c r="D841" s="191">
        <v>1374.39</v>
      </c>
      <c r="E841" s="185" t="s">
        <v>4577</v>
      </c>
      <c r="F841" s="186" t="s">
        <v>3526</v>
      </c>
      <c r="G841">
        <f>VLOOKUP(A841,РАСЧЕТ!$A$3:$AX$1360,50,0)</f>
        <v>1366.5435342410128</v>
      </c>
      <c r="H841" s="193">
        <f t="shared" si="13"/>
        <v>-7.8464657589872786</v>
      </c>
    </row>
    <row r="842" spans="1:8" ht="11.4" customHeight="1" x14ac:dyDescent="0.3">
      <c r="A842" s="181" t="s">
        <v>542</v>
      </c>
      <c r="B842" s="182" t="s">
        <v>395</v>
      </c>
      <c r="C842" s="190">
        <v>1361.51</v>
      </c>
      <c r="D842" s="191">
        <v>1361.51</v>
      </c>
      <c r="E842" s="185" t="s">
        <v>4577</v>
      </c>
      <c r="F842" s="186" t="s">
        <v>3527</v>
      </c>
      <c r="G842">
        <f>VLOOKUP(A842,РАСЧЕТ!$A$3:$AX$1360,50,0)</f>
        <v>1822.7078634696179</v>
      </c>
      <c r="H842" s="193">
        <f t="shared" si="13"/>
        <v>461.19786346961791</v>
      </c>
    </row>
    <row r="843" spans="1:8" ht="11.4" customHeight="1" x14ac:dyDescent="0.3">
      <c r="A843" s="181" t="s">
        <v>1199</v>
      </c>
      <c r="B843" s="182" t="s">
        <v>449</v>
      </c>
      <c r="C843" s="190">
        <v>1679.34</v>
      </c>
      <c r="D843" s="191">
        <v>1679.34</v>
      </c>
      <c r="E843" s="185" t="s">
        <v>4577</v>
      </c>
      <c r="F843" s="186" t="s">
        <v>3529</v>
      </c>
      <c r="G843">
        <f>VLOOKUP(A843,РАСЧЕТ!$A$3:$AX$1360,50,0)</f>
        <v>605.99765847261563</v>
      </c>
      <c r="H843" s="193">
        <f t="shared" si="13"/>
        <v>-1073.3423415273842</v>
      </c>
    </row>
    <row r="844" spans="1:8" ht="11.4" customHeight="1" x14ac:dyDescent="0.3">
      <c r="A844" s="181" t="s">
        <v>1123</v>
      </c>
      <c r="B844" s="182" t="s">
        <v>457</v>
      </c>
      <c r="C844" s="190">
        <v>2650</v>
      </c>
      <c r="D844" s="191">
        <v>2650</v>
      </c>
      <c r="E844" s="185" t="s">
        <v>4577</v>
      </c>
      <c r="F844" s="186" t="s">
        <v>3530</v>
      </c>
      <c r="G844">
        <f>VLOOKUP(A844,РАСЧЕТ!$A$3:$AX$1360,50,0)</f>
        <v>2634.8667519584524</v>
      </c>
      <c r="H844" s="193">
        <f t="shared" si="13"/>
        <v>-15.133248041547631</v>
      </c>
    </row>
    <row r="845" spans="1:8" ht="11.4" customHeight="1" x14ac:dyDescent="0.3">
      <c r="A845" s="181" t="s">
        <v>922</v>
      </c>
      <c r="B845" s="182" t="s">
        <v>397</v>
      </c>
      <c r="C845" s="190">
        <v>1395.87</v>
      </c>
      <c r="D845" s="191">
        <v>1395.87</v>
      </c>
      <c r="E845" s="185" t="s">
        <v>4577</v>
      </c>
      <c r="F845" s="186" t="s">
        <v>3531</v>
      </c>
      <c r="G845">
        <f>VLOOKUP(A845,РАСЧЕТ!$A$3:$AX$1360,50,0)</f>
        <v>507.25260716845224</v>
      </c>
      <c r="H845" s="193">
        <f t="shared" si="13"/>
        <v>-888.6173928315477</v>
      </c>
    </row>
    <row r="846" spans="1:8" ht="11.4" customHeight="1" x14ac:dyDescent="0.3">
      <c r="A846" s="181" t="s">
        <v>1588</v>
      </c>
      <c r="B846" s="182" t="s">
        <v>413</v>
      </c>
      <c r="C846" s="190">
        <v>1443.11</v>
      </c>
      <c r="D846" s="191">
        <v>1443.11</v>
      </c>
      <c r="E846" s="185" t="s">
        <v>4577</v>
      </c>
      <c r="F846" s="186" t="s">
        <v>3551</v>
      </c>
      <c r="G846">
        <f>VLOOKUP(A846,РАСЧЕТ!$A$3:$AX$1360,50,0)</f>
        <v>1848.7114563663292</v>
      </c>
      <c r="H846" s="193">
        <f t="shared" si="13"/>
        <v>405.60145636632933</v>
      </c>
    </row>
    <row r="847" spans="1:8" ht="11.4" customHeight="1" x14ac:dyDescent="0.3">
      <c r="A847" s="181" t="s">
        <v>1717</v>
      </c>
      <c r="B847" s="182" t="s">
        <v>320</v>
      </c>
      <c r="C847" s="190">
        <v>1576.26</v>
      </c>
      <c r="D847" s="191">
        <v>1576.26</v>
      </c>
      <c r="E847" s="185" t="s">
        <v>4577</v>
      </c>
      <c r="F847" s="186" t="s">
        <v>3174</v>
      </c>
      <c r="G847">
        <f>VLOOKUP(A847,РАСЧЕТ!$A$3:$AX$1360,50,0)</f>
        <v>2246.2996774331341</v>
      </c>
      <c r="H847" s="193">
        <f t="shared" si="13"/>
        <v>670.0396774331341</v>
      </c>
    </row>
    <row r="848" spans="1:8" ht="11.4" customHeight="1" x14ac:dyDescent="0.3">
      <c r="A848" s="181" t="s">
        <v>1094</v>
      </c>
      <c r="B848" s="182" t="s">
        <v>453</v>
      </c>
      <c r="C848" s="190">
        <v>2602.7600000000002</v>
      </c>
      <c r="D848" s="191">
        <v>2602.7600000000002</v>
      </c>
      <c r="E848" s="185" t="s">
        <v>4577</v>
      </c>
      <c r="F848" s="186" t="s">
        <v>3552</v>
      </c>
      <c r="G848">
        <f>VLOOKUP(A848,РАСЧЕТ!$A$3:$AX$1360,50,0)</f>
        <v>2587.8918179689176</v>
      </c>
      <c r="H848" s="193">
        <f t="shared" si="13"/>
        <v>-14.868182031082597</v>
      </c>
    </row>
    <row r="849" spans="1:8" ht="11.4" customHeight="1" x14ac:dyDescent="0.3">
      <c r="A849" s="181" t="s">
        <v>984</v>
      </c>
      <c r="B849" s="182" t="s">
        <v>471</v>
      </c>
      <c r="C849" s="190">
        <v>1687.93</v>
      </c>
      <c r="D849" s="191">
        <v>1687.93</v>
      </c>
      <c r="E849" s="185" t="s">
        <v>4577</v>
      </c>
      <c r="F849" s="186" t="s">
        <v>3553</v>
      </c>
      <c r="G849">
        <f>VLOOKUP(A849,РАСЧЕТ!$A$3:$AX$1360,50,0)</f>
        <v>1678.2862779897432</v>
      </c>
      <c r="H849" s="193">
        <f t="shared" si="13"/>
        <v>-9.6437220102568517</v>
      </c>
    </row>
    <row r="850" spans="1:8" ht="11.4" customHeight="1" x14ac:dyDescent="0.3">
      <c r="A850" s="181" t="s">
        <v>679</v>
      </c>
      <c r="B850" s="182" t="s">
        <v>445</v>
      </c>
      <c r="C850" s="190">
        <v>1374.39</v>
      </c>
      <c r="D850" s="191">
        <v>1374.39</v>
      </c>
      <c r="E850" s="185" t="s">
        <v>4577</v>
      </c>
      <c r="F850" s="186" t="s">
        <v>3479</v>
      </c>
      <c r="G850">
        <f>VLOOKUP(A850,РАСЧЕТ!$A$3:$AX$1360,50,0)</f>
        <v>1626.60174864083</v>
      </c>
      <c r="H850" s="193">
        <f t="shared" si="13"/>
        <v>252.21174864082991</v>
      </c>
    </row>
    <row r="851" spans="1:8" ht="11.4" customHeight="1" x14ac:dyDescent="0.3">
      <c r="A851" s="181" t="s">
        <v>2499</v>
      </c>
      <c r="B851" s="182" t="s">
        <v>2500</v>
      </c>
      <c r="C851" s="190">
        <v>1361.51</v>
      </c>
      <c r="D851" s="191">
        <v>1361.51</v>
      </c>
      <c r="E851" s="185" t="s">
        <v>4577</v>
      </c>
      <c r="F851" s="186" t="s">
        <v>3555</v>
      </c>
      <c r="G851">
        <f>VLOOKUP(A851,РАСЧЕТ!$A$3:$AX$1360,50,0)</f>
        <v>1962.2115355428932</v>
      </c>
      <c r="H851" s="193">
        <f t="shared" si="13"/>
        <v>600.70153554289323</v>
      </c>
    </row>
    <row r="852" spans="1:8" ht="11.4" customHeight="1" x14ac:dyDescent="0.3">
      <c r="A852" s="181" t="s">
        <v>923</v>
      </c>
      <c r="B852" s="182" t="s">
        <v>924</v>
      </c>
      <c r="C852" s="190">
        <v>1679.34</v>
      </c>
      <c r="D852" s="191">
        <v>1679.34</v>
      </c>
      <c r="E852" s="185" t="s">
        <v>4577</v>
      </c>
      <c r="F852" s="186" t="s">
        <v>3482</v>
      </c>
      <c r="G852">
        <f>VLOOKUP(A852,РАСЧЕТ!$A$3:$AX$1360,50,0)</f>
        <v>860.33667036230588</v>
      </c>
      <c r="H852" s="193">
        <f t="shared" si="13"/>
        <v>-819.00332963769404</v>
      </c>
    </row>
    <row r="853" spans="1:8" ht="11.4" customHeight="1" x14ac:dyDescent="0.3">
      <c r="A853" s="181" t="s">
        <v>3943</v>
      </c>
      <c r="B853" s="182" t="s">
        <v>1443</v>
      </c>
      <c r="C853" s="190">
        <v>2650</v>
      </c>
      <c r="D853" s="191">
        <v>2650</v>
      </c>
      <c r="E853" s="185" t="s">
        <v>4577</v>
      </c>
      <c r="F853" s="186" t="s">
        <v>4554</v>
      </c>
      <c r="G853">
        <f>VLOOKUP(A853,РАСЧЕТ!$A$3:$AX$1360,50,0)</f>
        <v>2514.984460133036</v>
      </c>
      <c r="H853" s="193">
        <f t="shared" si="13"/>
        <v>-135.01553986696399</v>
      </c>
    </row>
    <row r="854" spans="1:8" ht="11.4" customHeight="1" x14ac:dyDescent="0.3">
      <c r="A854" s="181" t="s">
        <v>1951</v>
      </c>
      <c r="B854" s="182" t="s">
        <v>1952</v>
      </c>
      <c r="C854" s="190">
        <v>1395.87</v>
      </c>
      <c r="D854" s="191">
        <v>1395.87</v>
      </c>
      <c r="E854" s="185" t="s">
        <v>4577</v>
      </c>
      <c r="F854" s="186" t="s">
        <v>3557</v>
      </c>
      <c r="G854">
        <f>VLOOKUP(A854,РАСЧЕТ!$A$3:$AX$1360,50,0)</f>
        <v>1387.8957769635283</v>
      </c>
      <c r="H854" s="193">
        <f t="shared" si="13"/>
        <v>-7.9742230364715851</v>
      </c>
    </row>
    <row r="855" spans="1:8" ht="11.4" customHeight="1" x14ac:dyDescent="0.3">
      <c r="A855" s="181" t="s">
        <v>1055</v>
      </c>
      <c r="B855" s="182" t="s">
        <v>1056</v>
      </c>
      <c r="C855" s="190">
        <v>1443.11</v>
      </c>
      <c r="D855" s="191">
        <v>1443.11</v>
      </c>
      <c r="E855" s="185" t="s">
        <v>4577</v>
      </c>
      <c r="F855" s="186" t="s">
        <v>3486</v>
      </c>
      <c r="G855">
        <f>VLOOKUP(A855,РАСЧЕТ!$A$3:$AX$1360,50,0)</f>
        <v>1434.8707109530633</v>
      </c>
      <c r="H855" s="193">
        <f t="shared" si="13"/>
        <v>-8.2392890469366193</v>
      </c>
    </row>
    <row r="856" spans="1:8" ht="11.4" customHeight="1" x14ac:dyDescent="0.3">
      <c r="A856" s="181" t="s">
        <v>1050</v>
      </c>
      <c r="B856" s="182" t="s">
        <v>1051</v>
      </c>
      <c r="C856" s="190">
        <v>2602.7600000000002</v>
      </c>
      <c r="D856" s="191">
        <v>2602.7600000000002</v>
      </c>
      <c r="E856" s="185" t="s">
        <v>4577</v>
      </c>
      <c r="F856" s="186" t="s">
        <v>3575</v>
      </c>
      <c r="G856">
        <f>VLOOKUP(A856,РАСЧЕТ!$A$3:$AX$1360,50,0)</f>
        <v>2587.8918179689176</v>
      </c>
      <c r="H856" s="193">
        <f t="shared" si="13"/>
        <v>-14.868182031082597</v>
      </c>
    </row>
    <row r="857" spans="1:8" ht="11.4" customHeight="1" x14ac:dyDescent="0.3">
      <c r="A857" s="181" t="s">
        <v>985</v>
      </c>
      <c r="B857" s="182" t="s">
        <v>986</v>
      </c>
      <c r="C857" s="190">
        <v>1687.93</v>
      </c>
      <c r="D857" s="191">
        <v>1687.93</v>
      </c>
      <c r="E857" s="185" t="s">
        <v>4577</v>
      </c>
      <c r="F857" s="186" t="s">
        <v>3576</v>
      </c>
      <c r="G857">
        <f>VLOOKUP(A857,РАСЧЕТ!$A$3:$AX$1360,50,0)</f>
        <v>866.8345801582866</v>
      </c>
      <c r="H857" s="193">
        <f t="shared" si="13"/>
        <v>-821.09541984171346</v>
      </c>
    </row>
    <row r="858" spans="1:8" ht="11.4" customHeight="1" x14ac:dyDescent="0.3">
      <c r="A858" s="181" t="s">
        <v>947</v>
      </c>
      <c r="B858" s="182" t="s">
        <v>181</v>
      </c>
      <c r="C858" s="190">
        <v>3367.26</v>
      </c>
      <c r="D858" s="191">
        <v>3367.26</v>
      </c>
      <c r="E858" s="185" t="s">
        <v>4577</v>
      </c>
      <c r="F858" s="186" t="s">
        <v>3137</v>
      </c>
      <c r="G858">
        <f>VLOOKUP(A858,РАСЧЕТ!$A$3:$AX$1360,50,0)</f>
        <v>3568.7898483171793</v>
      </c>
      <c r="H858" s="193">
        <f t="shared" si="13"/>
        <v>201.52984831717913</v>
      </c>
    </row>
    <row r="859" spans="1:8" ht="11.4" customHeight="1" x14ac:dyDescent="0.3">
      <c r="A859" s="181" t="s">
        <v>948</v>
      </c>
      <c r="B859" s="182" t="s">
        <v>949</v>
      </c>
      <c r="C859" s="190">
        <v>1374.39</v>
      </c>
      <c r="D859" s="191">
        <v>1374.39</v>
      </c>
      <c r="E859" s="185" t="s">
        <v>4577</v>
      </c>
      <c r="F859" s="186" t="s">
        <v>3489</v>
      </c>
      <c r="G859">
        <f>VLOOKUP(A859,РАСЧЕТ!$A$3:$AX$1360,50,0)</f>
        <v>1573.0119233931691</v>
      </c>
      <c r="H859" s="193">
        <f t="shared" si="13"/>
        <v>198.62192339316903</v>
      </c>
    </row>
    <row r="860" spans="1:8" ht="11.4" customHeight="1" x14ac:dyDescent="0.3">
      <c r="A860" s="181" t="s">
        <v>2442</v>
      </c>
      <c r="B860" s="182" t="s">
        <v>2443</v>
      </c>
      <c r="C860" s="190">
        <v>1361.51</v>
      </c>
      <c r="D860" s="191">
        <v>1361.51</v>
      </c>
      <c r="E860" s="185" t="s">
        <v>4577</v>
      </c>
      <c r="F860" s="186" t="s">
        <v>3490</v>
      </c>
      <c r="G860">
        <f>VLOOKUP(A860,РАСЧЕТ!$A$3:$AX$1360,50,0)</f>
        <v>1973.2697534511408</v>
      </c>
      <c r="H860" s="193">
        <f t="shared" si="13"/>
        <v>611.7597534511408</v>
      </c>
    </row>
    <row r="861" spans="1:8" ht="11.4" customHeight="1" x14ac:dyDescent="0.3">
      <c r="A861" s="181" t="s">
        <v>1115</v>
      </c>
      <c r="B861" s="182" t="s">
        <v>1116</v>
      </c>
      <c r="C861" s="190">
        <v>1679.34</v>
      </c>
      <c r="D861" s="191">
        <v>1679.34</v>
      </c>
      <c r="E861" s="185" t="s">
        <v>4577</v>
      </c>
      <c r="F861" s="186" t="s">
        <v>3577</v>
      </c>
      <c r="G861">
        <f>VLOOKUP(A861,РАСЧЕТ!$A$3:$AX$1360,50,0)</f>
        <v>1669.7453809007372</v>
      </c>
      <c r="H861" s="193">
        <f t="shared" si="13"/>
        <v>-9.5946190992626725</v>
      </c>
    </row>
    <row r="862" spans="1:8" ht="11.4" customHeight="1" x14ac:dyDescent="0.3">
      <c r="A862" s="181" t="s">
        <v>773</v>
      </c>
      <c r="B862" s="182" t="s">
        <v>774</v>
      </c>
      <c r="C862" s="190">
        <v>2650</v>
      </c>
      <c r="D862" s="191">
        <v>2650</v>
      </c>
      <c r="E862" s="185" t="s">
        <v>4577</v>
      </c>
      <c r="F862" s="186" t="s">
        <v>3578</v>
      </c>
      <c r="G862">
        <f>VLOOKUP(A862,РАСЧЕТ!$A$3:$AX$1360,50,0)</f>
        <v>2211.3087837296266</v>
      </c>
      <c r="H862" s="193">
        <f t="shared" si="13"/>
        <v>-438.69121627037339</v>
      </c>
    </row>
    <row r="863" spans="1:8" ht="11.4" customHeight="1" x14ac:dyDescent="0.3">
      <c r="A863" s="181" t="s">
        <v>1888</v>
      </c>
      <c r="B863" s="182" t="s">
        <v>1889</v>
      </c>
      <c r="C863" s="190">
        <v>1395.87</v>
      </c>
      <c r="D863" s="191">
        <v>1395.87</v>
      </c>
      <c r="E863" s="185" t="s">
        <v>4577</v>
      </c>
      <c r="F863" s="186" t="s">
        <v>3580</v>
      </c>
      <c r="G863">
        <f>VLOOKUP(A863,РАСЧЕТ!$A$3:$AX$1360,50,0)</f>
        <v>1387.8957769635283</v>
      </c>
      <c r="H863" s="193">
        <f t="shared" si="13"/>
        <v>-7.9742230364715851</v>
      </c>
    </row>
    <row r="864" spans="1:8" ht="11.4" customHeight="1" x14ac:dyDescent="0.3">
      <c r="A864" s="181" t="s">
        <v>2317</v>
      </c>
      <c r="B864" s="182" t="s">
        <v>2318</v>
      </c>
      <c r="C864" s="190">
        <v>1443.11</v>
      </c>
      <c r="D864" s="191">
        <v>1443.11</v>
      </c>
      <c r="E864" s="185" t="s">
        <v>4577</v>
      </c>
      <c r="F864" s="186" t="s">
        <v>3599</v>
      </c>
      <c r="G864">
        <f>VLOOKUP(A864,РАСЧЕТ!$A$3:$AX$1360,50,0)</f>
        <v>1434.8707109530633</v>
      </c>
      <c r="H864" s="193">
        <f t="shared" si="13"/>
        <v>-8.2392890469366193</v>
      </c>
    </row>
    <row r="865" spans="1:8" ht="11.4" customHeight="1" x14ac:dyDescent="0.3">
      <c r="A865" s="181" t="s">
        <v>1894</v>
      </c>
      <c r="B865" s="182" t="s">
        <v>1895</v>
      </c>
      <c r="C865" s="190">
        <v>2602.7600000000002</v>
      </c>
      <c r="D865" s="191">
        <v>2602.7600000000002</v>
      </c>
      <c r="E865" s="185" t="s">
        <v>4577</v>
      </c>
      <c r="F865" s="186" t="s">
        <v>3600</v>
      </c>
      <c r="G865">
        <f>VLOOKUP(A865,РАСЧЕТ!$A$3:$AX$1360,50,0)</f>
        <v>2749.7469789338084</v>
      </c>
      <c r="H865" s="193">
        <f t="shared" si="13"/>
        <v>146.98697893380813</v>
      </c>
    </row>
    <row r="866" spans="1:8" ht="11.4" customHeight="1" x14ac:dyDescent="0.3">
      <c r="A866" s="181" t="s">
        <v>2492</v>
      </c>
      <c r="B866" s="182" t="s">
        <v>2493</v>
      </c>
      <c r="C866" s="190">
        <v>1687.93</v>
      </c>
      <c r="D866" s="191">
        <v>1687.93</v>
      </c>
      <c r="E866" s="185" t="s">
        <v>4577</v>
      </c>
      <c r="F866" s="186" t="s">
        <v>3495</v>
      </c>
      <c r="G866">
        <f>VLOOKUP(A866,РАСЧЕТ!$A$3:$AX$1360,50,0)</f>
        <v>1678.2862779897432</v>
      </c>
      <c r="H866" s="193">
        <f t="shared" si="13"/>
        <v>-9.6437220102568517</v>
      </c>
    </row>
    <row r="867" spans="1:8" ht="11.4" customHeight="1" x14ac:dyDescent="0.3">
      <c r="A867" s="181" t="s">
        <v>1974</v>
      </c>
      <c r="B867" s="182" t="s">
        <v>1975</v>
      </c>
      <c r="C867" s="190">
        <v>1374.39</v>
      </c>
      <c r="D867" s="191">
        <v>1374.39</v>
      </c>
      <c r="E867" s="185" t="s">
        <v>4577</v>
      </c>
      <c r="F867" s="186" t="s">
        <v>3602</v>
      </c>
      <c r="G867">
        <f>VLOOKUP(A867,РАСЧЕТ!$A$3:$AX$1360,50,0)</f>
        <v>1366.5435342410128</v>
      </c>
      <c r="H867" s="193">
        <f t="shared" si="13"/>
        <v>-7.8464657589872786</v>
      </c>
    </row>
    <row r="868" spans="1:8" ht="11.4" customHeight="1" x14ac:dyDescent="0.3">
      <c r="A868" s="181" t="s">
        <v>1138</v>
      </c>
      <c r="B868" s="182" t="s">
        <v>1139</v>
      </c>
      <c r="C868" s="190">
        <v>1361.51</v>
      </c>
      <c r="D868" s="191">
        <v>1361.51</v>
      </c>
      <c r="E868" s="185" t="s">
        <v>4577</v>
      </c>
      <c r="F868" s="186" t="s">
        <v>3497</v>
      </c>
      <c r="G868">
        <f>VLOOKUP(A868,РАСЧЕТ!$A$3:$AX$1360,50,0)</f>
        <v>1353.7321886075031</v>
      </c>
      <c r="H868" s="193">
        <f t="shared" si="13"/>
        <v>-7.7778113924969148</v>
      </c>
    </row>
    <row r="869" spans="1:8" ht="11.4" customHeight="1" x14ac:dyDescent="0.3">
      <c r="A869" s="181" t="s">
        <v>2631</v>
      </c>
      <c r="B869" s="182" t="s">
        <v>321</v>
      </c>
      <c r="C869" s="190">
        <v>3118.15</v>
      </c>
      <c r="D869" s="191">
        <v>3118.15</v>
      </c>
      <c r="E869" s="185" t="s">
        <v>4577</v>
      </c>
      <c r="F869" s="186" t="s">
        <v>3920</v>
      </c>
      <c r="G869">
        <f>VLOOKUP(A869,РАСЧЕТ!$A$3:$AX$1360,50,0)</f>
        <v>3100.3456433092965</v>
      </c>
      <c r="H869" s="193">
        <f t="shared" si="13"/>
        <v>-17.804356690703571</v>
      </c>
    </row>
    <row r="870" spans="1:8" ht="11.4" customHeight="1" x14ac:dyDescent="0.3">
      <c r="A870" s="181" t="s">
        <v>525</v>
      </c>
      <c r="B870" s="182" t="s">
        <v>526</v>
      </c>
      <c r="C870" s="190">
        <v>1679.34</v>
      </c>
      <c r="D870" s="191">
        <v>1679.34</v>
      </c>
      <c r="E870" s="185" t="s">
        <v>4577</v>
      </c>
      <c r="F870" s="186" t="s">
        <v>3603</v>
      </c>
      <c r="G870">
        <f>VLOOKUP(A870,РАСЧЕТ!$A$3:$AX$1360,50,0)</f>
        <v>1669.7453809007372</v>
      </c>
      <c r="H870" s="193">
        <f t="shared" si="13"/>
        <v>-9.5946190992626725</v>
      </c>
    </row>
    <row r="871" spans="1:8" ht="11.4" customHeight="1" x14ac:dyDescent="0.3">
      <c r="A871" s="181" t="s">
        <v>2399</v>
      </c>
      <c r="B871" s="182" t="s">
        <v>2400</v>
      </c>
      <c r="C871" s="190">
        <v>2650</v>
      </c>
      <c r="D871" s="191">
        <v>2650</v>
      </c>
      <c r="E871" s="185" t="s">
        <v>4577</v>
      </c>
      <c r="F871" s="186" t="s">
        <v>3501</v>
      </c>
      <c r="G871">
        <f>VLOOKUP(A871,РАСЧЕТ!$A$3:$AX$1360,50,0)</f>
        <v>4914.6177462227224</v>
      </c>
      <c r="H871" s="193">
        <f t="shared" si="13"/>
        <v>2264.6177462227224</v>
      </c>
    </row>
    <row r="872" spans="1:8" ht="11.4" customHeight="1" x14ac:dyDescent="0.3">
      <c r="A872" s="181" t="s">
        <v>2006</v>
      </c>
      <c r="B872" s="182" t="s">
        <v>2007</v>
      </c>
      <c r="C872" s="190">
        <v>1395.87</v>
      </c>
      <c r="D872" s="191">
        <v>1395.87</v>
      </c>
      <c r="E872" s="185" t="s">
        <v>4577</v>
      </c>
      <c r="F872" s="186" t="s">
        <v>3605</v>
      </c>
      <c r="G872">
        <f>VLOOKUP(A872,РАСЧЕТ!$A$3:$AX$1360,50,0)</f>
        <v>1387.8957769635283</v>
      </c>
      <c r="H872" s="193">
        <f t="shared" si="13"/>
        <v>-7.9742230364715851</v>
      </c>
    </row>
    <row r="873" spans="1:8" ht="11.4" customHeight="1" x14ac:dyDescent="0.3">
      <c r="A873" s="181" t="s">
        <v>1193</v>
      </c>
      <c r="B873" s="182" t="s">
        <v>1194</v>
      </c>
      <c r="C873" s="190">
        <v>1443.11</v>
      </c>
      <c r="D873" s="191">
        <v>1443.11</v>
      </c>
      <c r="E873" s="185" t="s">
        <v>4577</v>
      </c>
      <c r="F873" s="186" t="s">
        <v>3623</v>
      </c>
      <c r="G873">
        <f>VLOOKUP(A873,РАСЧЕТ!$A$3:$AX$1360,50,0)</f>
        <v>1939.7290960726732</v>
      </c>
      <c r="H873" s="193">
        <f t="shared" si="13"/>
        <v>496.6190960726733</v>
      </c>
    </row>
    <row r="874" spans="1:8" ht="11.4" customHeight="1" x14ac:dyDescent="0.3">
      <c r="A874" s="181" t="s">
        <v>1811</v>
      </c>
      <c r="B874" s="182" t="s">
        <v>1812</v>
      </c>
      <c r="C874" s="190">
        <v>2602.7600000000002</v>
      </c>
      <c r="D874" s="191">
        <v>2602.7600000000002</v>
      </c>
      <c r="E874" s="185" t="s">
        <v>4577</v>
      </c>
      <c r="F874" s="186" t="s">
        <v>3504</v>
      </c>
      <c r="G874">
        <f>VLOOKUP(A874,РАСЧЕТ!$A$3:$AX$1360,50,0)</f>
        <v>2587.8918179689176</v>
      </c>
      <c r="H874" s="193">
        <f t="shared" si="13"/>
        <v>-14.868182031082597</v>
      </c>
    </row>
    <row r="875" spans="1:8" ht="11.4" customHeight="1" x14ac:dyDescent="0.3">
      <c r="A875" s="181" t="s">
        <v>1062</v>
      </c>
      <c r="B875" s="182" t="s">
        <v>1063</v>
      </c>
      <c r="C875" s="190">
        <v>1687.93</v>
      </c>
      <c r="D875" s="191">
        <v>1687.93</v>
      </c>
      <c r="E875" s="185" t="s">
        <v>4577</v>
      </c>
      <c r="F875" s="186" t="s">
        <v>3625</v>
      </c>
      <c r="G875">
        <f>VLOOKUP(A875,РАСЧЕТ!$A$3:$AX$1360,50,0)</f>
        <v>2397.9724443771593</v>
      </c>
      <c r="H875" s="193">
        <f t="shared" si="13"/>
        <v>710.0424443771592</v>
      </c>
    </row>
    <row r="876" spans="1:8" ht="11.4" customHeight="1" x14ac:dyDescent="0.3">
      <c r="A876" s="181" t="s">
        <v>1907</v>
      </c>
      <c r="B876" s="182" t="s">
        <v>1908</v>
      </c>
      <c r="C876" s="190">
        <v>1374.39</v>
      </c>
      <c r="D876" s="191">
        <v>1374.39</v>
      </c>
      <c r="E876" s="185" t="s">
        <v>4577</v>
      </c>
      <c r="F876" s="186" t="s">
        <v>3626</v>
      </c>
      <c r="G876">
        <f>VLOOKUP(A876,РАСЧЕТ!$A$3:$AX$1360,50,0)</f>
        <v>502.91668273353622</v>
      </c>
      <c r="H876" s="193">
        <f t="shared" si="13"/>
        <v>-871.47331726646394</v>
      </c>
    </row>
    <row r="877" spans="1:8" ht="11.4" customHeight="1" x14ac:dyDescent="0.3">
      <c r="A877" s="181" t="s">
        <v>2011</v>
      </c>
      <c r="B877" s="182" t="s">
        <v>2012</v>
      </c>
      <c r="C877" s="190">
        <v>1361.51</v>
      </c>
      <c r="D877" s="191">
        <v>1361.51</v>
      </c>
      <c r="E877" s="185" t="s">
        <v>4577</v>
      </c>
      <c r="F877" s="186" t="s">
        <v>3627</v>
      </c>
      <c r="G877">
        <f>VLOOKUP(A877,РАСЧЕТ!$A$3:$AX$1360,50,0)</f>
        <v>1353.7321886075031</v>
      </c>
      <c r="H877" s="193">
        <f t="shared" si="13"/>
        <v>-7.7778113924969148</v>
      </c>
    </row>
    <row r="878" spans="1:8" ht="11.4" customHeight="1" x14ac:dyDescent="0.3">
      <c r="A878" s="181" t="s">
        <v>1722</v>
      </c>
      <c r="B878" s="182" t="s">
        <v>1723</v>
      </c>
      <c r="C878" s="190">
        <v>1679.34</v>
      </c>
      <c r="D878" s="191">
        <v>1679.34</v>
      </c>
      <c r="E878" s="185" t="s">
        <v>4577</v>
      </c>
      <c r="F878" s="186" t="s">
        <v>3629</v>
      </c>
      <c r="G878">
        <f>VLOOKUP(A878,РАСЧЕТ!$A$3:$AX$1360,50,0)</f>
        <v>2567.5553889663479</v>
      </c>
      <c r="H878" s="193">
        <f t="shared" si="13"/>
        <v>888.21538896634797</v>
      </c>
    </row>
    <row r="879" spans="1:8" ht="11.4" customHeight="1" x14ac:dyDescent="0.3">
      <c r="A879" s="181" t="s">
        <v>2289</v>
      </c>
      <c r="B879" s="182" t="s">
        <v>2290</v>
      </c>
      <c r="C879" s="190">
        <v>2650</v>
      </c>
      <c r="D879" s="191">
        <v>2650</v>
      </c>
      <c r="E879" s="185" t="s">
        <v>4577</v>
      </c>
      <c r="F879" s="186" t="s">
        <v>3630</v>
      </c>
      <c r="G879">
        <f>VLOOKUP(A879,РАСЧЕТ!$A$3:$AX$1360,50,0)</f>
        <v>2528.5945744816481</v>
      </c>
      <c r="H879" s="193">
        <f t="shared" si="13"/>
        <v>-121.40542551835188</v>
      </c>
    </row>
    <row r="880" spans="1:8" ht="11.4" customHeight="1" x14ac:dyDescent="0.3">
      <c r="A880" s="181" t="s">
        <v>1813</v>
      </c>
      <c r="B880" s="182" t="s">
        <v>213</v>
      </c>
      <c r="C880" s="190">
        <v>2452.4299999999998</v>
      </c>
      <c r="D880" s="191">
        <v>2452.4299999999998</v>
      </c>
      <c r="E880" s="185" t="s">
        <v>4577</v>
      </c>
      <c r="F880" s="186" t="s">
        <v>3141</v>
      </c>
      <c r="G880">
        <f>VLOOKUP(A880,РАСЧЕТ!$A$3:$AX$1360,50,0)</f>
        <v>2438.4261189113067</v>
      </c>
      <c r="H880" s="193">
        <f t="shared" si="13"/>
        <v>-14.003881088693106</v>
      </c>
    </row>
    <row r="881" spans="1:8" ht="11.4" customHeight="1" x14ac:dyDescent="0.3">
      <c r="A881" s="181" t="s">
        <v>1057</v>
      </c>
      <c r="B881" s="182" t="s">
        <v>1058</v>
      </c>
      <c r="C881" s="190">
        <v>1395.87</v>
      </c>
      <c r="D881" s="191">
        <v>1395.87</v>
      </c>
      <c r="E881" s="185" t="s">
        <v>4577</v>
      </c>
      <c r="F881" s="186" t="s">
        <v>3631</v>
      </c>
      <c r="G881">
        <f>VLOOKUP(A881,РАСЧЕТ!$A$3:$AX$1360,50,0)</f>
        <v>2621.9241240840729</v>
      </c>
      <c r="H881" s="193">
        <f t="shared" si="13"/>
        <v>1226.054124084073</v>
      </c>
    </row>
    <row r="882" spans="1:8" ht="11.4" customHeight="1" x14ac:dyDescent="0.3">
      <c r="A882" s="181" t="s">
        <v>1872</v>
      </c>
      <c r="B882" s="182" t="s">
        <v>1873</v>
      </c>
      <c r="C882" s="190">
        <v>1443.11</v>
      </c>
      <c r="D882" s="191">
        <v>1443.11</v>
      </c>
      <c r="E882" s="185" t="s">
        <v>4577</v>
      </c>
      <c r="F882" s="186" t="s">
        <v>3649</v>
      </c>
      <c r="G882">
        <f>VLOOKUP(A882,РАСЧЕТ!$A$3:$AX$1360,50,0)</f>
        <v>1434.8707109530633</v>
      </c>
      <c r="H882" s="193">
        <f t="shared" si="13"/>
        <v>-8.2392890469366193</v>
      </c>
    </row>
    <row r="883" spans="1:8" ht="11.4" customHeight="1" x14ac:dyDescent="0.3">
      <c r="A883" s="181" t="s">
        <v>1064</v>
      </c>
      <c r="B883" s="182" t="s">
        <v>1065</v>
      </c>
      <c r="C883" s="190">
        <v>2602.7600000000002</v>
      </c>
      <c r="D883" s="191">
        <v>2602.7600000000002</v>
      </c>
      <c r="E883" s="185" t="s">
        <v>4577</v>
      </c>
      <c r="F883" s="186" t="s">
        <v>3508</v>
      </c>
      <c r="G883">
        <f>VLOOKUP(A883,РАСЧЕТ!$A$3:$AX$1360,50,0)</f>
        <v>2587.8918179689176</v>
      </c>
      <c r="H883" s="193">
        <f t="shared" si="13"/>
        <v>-14.868182031082597</v>
      </c>
    </row>
    <row r="884" spans="1:8" ht="11.4" customHeight="1" x14ac:dyDescent="0.3">
      <c r="A884" s="181" t="s">
        <v>958</v>
      </c>
      <c r="B884" s="182" t="s">
        <v>959</v>
      </c>
      <c r="C884" s="190">
        <v>1687.93</v>
      </c>
      <c r="D884" s="191">
        <v>1687.93</v>
      </c>
      <c r="E884" s="185" t="s">
        <v>4577</v>
      </c>
      <c r="F884" s="186" t="s">
        <v>3651</v>
      </c>
      <c r="G884">
        <f>VLOOKUP(A884,РАСЧЕТ!$A$3:$AX$1360,50,0)</f>
        <v>2494.9445091110197</v>
      </c>
      <c r="H884" s="193">
        <f t="shared" si="13"/>
        <v>807.01450911101961</v>
      </c>
    </row>
    <row r="885" spans="1:8" ht="11.4" customHeight="1" x14ac:dyDescent="0.3">
      <c r="A885" s="181" t="s">
        <v>1117</v>
      </c>
      <c r="B885" s="182" t="s">
        <v>1118</v>
      </c>
      <c r="C885" s="190">
        <v>1374.39</v>
      </c>
      <c r="D885" s="191">
        <v>1374.39</v>
      </c>
      <c r="E885" s="185" t="s">
        <v>4577</v>
      </c>
      <c r="F885" s="186" t="s">
        <v>3652</v>
      </c>
      <c r="G885">
        <f>VLOOKUP(A885,РАСЧЕТ!$A$3:$AX$1360,50,0)</f>
        <v>1366.5435342410128</v>
      </c>
      <c r="H885" s="193">
        <f t="shared" si="13"/>
        <v>-7.8464657589872786</v>
      </c>
    </row>
    <row r="886" spans="1:8" ht="11.4" customHeight="1" x14ac:dyDescent="0.3">
      <c r="A886" s="181" t="s">
        <v>1444</v>
      </c>
      <c r="B886" s="182" t="s">
        <v>1445</v>
      </c>
      <c r="C886" s="190">
        <v>1361.51</v>
      </c>
      <c r="D886" s="191">
        <v>1361.51</v>
      </c>
      <c r="E886" s="185" t="s">
        <v>4577</v>
      </c>
      <c r="F886" s="186" t="s">
        <v>3511</v>
      </c>
      <c r="G886">
        <f>VLOOKUP(A886,РАСЧЕТ!$A$3:$AX$1360,50,0)</f>
        <v>1056.2882992133941</v>
      </c>
      <c r="H886" s="193">
        <f t="shared" si="13"/>
        <v>-305.22170078660588</v>
      </c>
    </row>
    <row r="887" spans="1:8" ht="11.4" customHeight="1" x14ac:dyDescent="0.3">
      <c r="A887" s="181" t="s">
        <v>1386</v>
      </c>
      <c r="B887" s="182" t="s">
        <v>1387</v>
      </c>
      <c r="C887" s="190">
        <v>1679.34</v>
      </c>
      <c r="D887" s="191">
        <v>1679.34</v>
      </c>
      <c r="E887" s="185" t="s">
        <v>4577</v>
      </c>
      <c r="F887" s="186" t="s">
        <v>3653</v>
      </c>
      <c r="G887">
        <f>VLOOKUP(A887,РАСЧЕТ!$A$3:$AX$1360,50,0)</f>
        <v>2380.4163166729295</v>
      </c>
      <c r="H887" s="193">
        <f t="shared" si="13"/>
        <v>701.07631667292958</v>
      </c>
    </row>
    <row r="888" spans="1:8" ht="11.4" customHeight="1" x14ac:dyDescent="0.3">
      <c r="A888" s="181" t="s">
        <v>2381</v>
      </c>
      <c r="B888" s="182" t="s">
        <v>2382</v>
      </c>
      <c r="C888" s="190">
        <v>2650</v>
      </c>
      <c r="D888" s="191">
        <v>2650</v>
      </c>
      <c r="E888" s="185" t="s">
        <v>4577</v>
      </c>
      <c r="F888" s="186" t="s">
        <v>3654</v>
      </c>
      <c r="G888">
        <f>VLOOKUP(A888,РАСЧЕТ!$A$3:$AX$1360,50,0)</f>
        <v>3438.7709715450892</v>
      </c>
      <c r="H888" s="193">
        <f t="shared" si="13"/>
        <v>788.7709715450892</v>
      </c>
    </row>
    <row r="889" spans="1:8" ht="11.4" customHeight="1" x14ac:dyDescent="0.3">
      <c r="A889" s="181" t="s">
        <v>1026</v>
      </c>
      <c r="B889" s="182" t="s">
        <v>1027</v>
      </c>
      <c r="C889" s="190">
        <v>1395.87</v>
      </c>
      <c r="D889" s="191">
        <v>1395.87</v>
      </c>
      <c r="E889" s="185" t="s">
        <v>4577</v>
      </c>
      <c r="F889" s="186" t="s">
        <v>3655</v>
      </c>
      <c r="G889">
        <f>VLOOKUP(A889,РАСЧЕТ!$A$3:$AX$1360,50,0)</f>
        <v>1387.8957769635283</v>
      </c>
      <c r="H889" s="193">
        <f t="shared" si="13"/>
        <v>-7.9742230364715851</v>
      </c>
    </row>
    <row r="890" spans="1:8" ht="11.4" customHeight="1" x14ac:dyDescent="0.3">
      <c r="A890" s="181" t="s">
        <v>1979</v>
      </c>
      <c r="B890" s="182" t="s">
        <v>1980</v>
      </c>
      <c r="C890" s="190">
        <v>1443.11</v>
      </c>
      <c r="D890" s="191">
        <v>1443.11</v>
      </c>
      <c r="E890" s="185" t="s">
        <v>4577</v>
      </c>
      <c r="F890" s="186" t="s">
        <v>3670</v>
      </c>
      <c r="G890">
        <f>VLOOKUP(A890,РАСЧЕТ!$A$3:$AX$1360,50,0)</f>
        <v>1619.0407767334989</v>
      </c>
      <c r="H890" s="193">
        <f t="shared" si="13"/>
        <v>175.93077673349899</v>
      </c>
    </row>
    <row r="891" spans="1:8" ht="11.4" customHeight="1" x14ac:dyDescent="0.3">
      <c r="A891" s="181" t="s">
        <v>1022</v>
      </c>
      <c r="B891" s="182" t="s">
        <v>282</v>
      </c>
      <c r="C891" s="190">
        <v>1421.64</v>
      </c>
      <c r="D891" s="191">
        <v>1421.64</v>
      </c>
      <c r="E891" s="185" t="s">
        <v>4577</v>
      </c>
      <c r="F891" s="186" t="s">
        <v>3143</v>
      </c>
      <c r="G891">
        <f>VLOOKUP(A891,РАСЧЕТ!$A$3:$AX$1360,50,0)</f>
        <v>1413.5184682305473</v>
      </c>
      <c r="H891" s="193">
        <f t="shared" si="13"/>
        <v>-8.1215317694527585</v>
      </c>
    </row>
    <row r="892" spans="1:8" ht="11.4" customHeight="1" x14ac:dyDescent="0.3">
      <c r="A892" s="181" t="s">
        <v>848</v>
      </c>
      <c r="B892" s="182" t="s">
        <v>849</v>
      </c>
      <c r="C892" s="190">
        <v>2602.7600000000002</v>
      </c>
      <c r="D892" s="191">
        <v>2602.7600000000002</v>
      </c>
      <c r="E892" s="185" t="s">
        <v>4577</v>
      </c>
      <c r="F892" s="186" t="s">
        <v>3671</v>
      </c>
      <c r="G892">
        <f>VLOOKUP(A892,РАСЧЕТ!$A$3:$AX$1360,50,0)</f>
        <v>2587.8918179689176</v>
      </c>
      <c r="H892" s="193">
        <f t="shared" si="13"/>
        <v>-14.868182031082597</v>
      </c>
    </row>
    <row r="893" spans="1:8" ht="11.4" customHeight="1" x14ac:dyDescent="0.3">
      <c r="A893" s="181" t="s">
        <v>1066</v>
      </c>
      <c r="B893" s="182" t="s">
        <v>1067</v>
      </c>
      <c r="C893" s="190">
        <v>1687.93</v>
      </c>
      <c r="D893" s="191">
        <v>1687.93</v>
      </c>
      <c r="E893" s="185" t="s">
        <v>4577</v>
      </c>
      <c r="F893" s="186" t="s">
        <v>3673</v>
      </c>
      <c r="G893">
        <f>VLOOKUP(A893,РАСЧЕТ!$A$3:$AX$1360,50,0)</f>
        <v>2084.9398143590765</v>
      </c>
      <c r="H893" s="193">
        <f t="shared" si="13"/>
        <v>397.00981435907647</v>
      </c>
    </row>
    <row r="894" spans="1:8" ht="11.4" customHeight="1" x14ac:dyDescent="0.3">
      <c r="A894" s="181" t="s">
        <v>725</v>
      </c>
      <c r="B894" s="182" t="s">
        <v>726</v>
      </c>
      <c r="C894" s="190">
        <v>1374.39</v>
      </c>
      <c r="D894" s="191">
        <v>1374.39</v>
      </c>
      <c r="E894" s="185" t="s">
        <v>4577</v>
      </c>
      <c r="F894" s="186" t="s">
        <v>3675</v>
      </c>
      <c r="G894">
        <f>VLOOKUP(A894,РАСЧЕТ!$A$3:$AX$1360,50,0)</f>
        <v>1366.5435342410128</v>
      </c>
      <c r="H894" s="193">
        <f t="shared" si="13"/>
        <v>-7.8464657589872786</v>
      </c>
    </row>
    <row r="895" spans="1:8" ht="11.4" customHeight="1" x14ac:dyDescent="0.3">
      <c r="A895" s="181" t="s">
        <v>1724</v>
      </c>
      <c r="B895" s="182" t="s">
        <v>1725</v>
      </c>
      <c r="C895" s="190">
        <v>1361.51</v>
      </c>
      <c r="D895" s="191">
        <v>1361.51</v>
      </c>
      <c r="E895" s="185" t="s">
        <v>4577</v>
      </c>
      <c r="F895" s="186" t="s">
        <v>3676</v>
      </c>
      <c r="G895">
        <f>VLOOKUP(A895,РАСЧЕТ!$A$3:$AX$1360,50,0)</f>
        <v>1353.7321886075031</v>
      </c>
      <c r="H895" s="193">
        <f t="shared" si="13"/>
        <v>-7.7778113924969148</v>
      </c>
    </row>
    <row r="896" spans="1:8" ht="11.4" customHeight="1" x14ac:dyDescent="0.3">
      <c r="A896" s="181" t="s">
        <v>775</v>
      </c>
      <c r="B896" s="182" t="s">
        <v>776</v>
      </c>
      <c r="C896" s="190">
        <v>1679.34</v>
      </c>
      <c r="D896" s="191">
        <v>1679.34</v>
      </c>
      <c r="E896" s="185" t="s">
        <v>4577</v>
      </c>
      <c r="F896" s="186" t="s">
        <v>3677</v>
      </c>
      <c r="G896">
        <f>VLOOKUP(A896,РАСЧЕТ!$A$3:$AX$1360,50,0)</f>
        <v>1669.7453809007372</v>
      </c>
      <c r="H896" s="193">
        <f t="shared" si="13"/>
        <v>-9.5946190992626725</v>
      </c>
    </row>
    <row r="897" spans="1:8" ht="11.4" customHeight="1" x14ac:dyDescent="0.3">
      <c r="A897" s="181" t="s">
        <v>1045</v>
      </c>
      <c r="B897" s="182" t="s">
        <v>1046</v>
      </c>
      <c r="C897" s="190">
        <v>2650</v>
      </c>
      <c r="D897" s="191">
        <v>2650</v>
      </c>
      <c r="E897" s="185" t="s">
        <v>4577</v>
      </c>
      <c r="F897" s="186" t="s">
        <v>3523</v>
      </c>
      <c r="G897">
        <f>VLOOKUP(A897,РАСЧЕТ!$A$3:$AX$1360,50,0)</f>
        <v>2634.8667519584524</v>
      </c>
      <c r="H897" s="193">
        <f t="shared" ref="H897:H960" si="14">G897-C897</f>
        <v>-15.133248041547631</v>
      </c>
    </row>
    <row r="898" spans="1:8" ht="11.4" customHeight="1" x14ac:dyDescent="0.3">
      <c r="A898" s="181" t="s">
        <v>2035</v>
      </c>
      <c r="B898" s="182" t="s">
        <v>2036</v>
      </c>
      <c r="C898" s="190">
        <v>1395.87</v>
      </c>
      <c r="D898" s="191">
        <v>1395.87</v>
      </c>
      <c r="E898" s="185" t="s">
        <v>4577</v>
      </c>
      <c r="F898" s="186" t="s">
        <v>3678</v>
      </c>
      <c r="G898">
        <f>VLOOKUP(A898,РАСЧЕТ!$A$3:$AX$1360,50,0)</f>
        <v>1358.7353861035022</v>
      </c>
      <c r="H898" s="193">
        <f t="shared" si="14"/>
        <v>-37.13461389649774</v>
      </c>
    </row>
    <row r="899" spans="1:8" ht="11.4" customHeight="1" x14ac:dyDescent="0.3">
      <c r="A899" s="181" t="s">
        <v>680</v>
      </c>
      <c r="B899" s="182" t="s">
        <v>681</v>
      </c>
      <c r="C899" s="190">
        <v>1443.11</v>
      </c>
      <c r="D899" s="191">
        <v>1443.11</v>
      </c>
      <c r="E899" s="185" t="s">
        <v>4577</v>
      </c>
      <c r="F899" s="186" t="s">
        <v>3699</v>
      </c>
      <c r="G899">
        <f>VLOOKUP(A899,РАСЧЕТ!$A$3:$AX$1360,50,0)</f>
        <v>1434.8707109530633</v>
      </c>
      <c r="H899" s="193">
        <f t="shared" si="14"/>
        <v>-8.2392890469366193</v>
      </c>
    </row>
    <row r="900" spans="1:8" ht="11.4" customHeight="1" x14ac:dyDescent="0.3">
      <c r="A900" s="181" t="s">
        <v>1229</v>
      </c>
      <c r="B900" s="182" t="s">
        <v>1230</v>
      </c>
      <c r="C900" s="190">
        <v>2602.7600000000002</v>
      </c>
      <c r="D900" s="191">
        <v>2602.7600000000002</v>
      </c>
      <c r="E900" s="185" t="s">
        <v>4577</v>
      </c>
      <c r="F900" s="186" t="s">
        <v>3700</v>
      </c>
      <c r="G900">
        <f>VLOOKUP(A900,РАСЧЕТ!$A$3:$AX$1360,50,0)</f>
        <v>3106.1618484380906</v>
      </c>
      <c r="H900" s="193">
        <f t="shared" si="14"/>
        <v>503.40184843809038</v>
      </c>
    </row>
    <row r="901" spans="1:8" ht="11.4" customHeight="1" x14ac:dyDescent="0.3">
      <c r="A901" s="181" t="s">
        <v>956</v>
      </c>
      <c r="B901" s="182" t="s">
        <v>957</v>
      </c>
      <c r="C901" s="190">
        <v>1687.93</v>
      </c>
      <c r="D901" s="191">
        <v>1687.93</v>
      </c>
      <c r="E901" s="185" t="s">
        <v>4577</v>
      </c>
      <c r="F901" s="186" t="s">
        <v>3701</v>
      </c>
      <c r="G901">
        <f>VLOOKUP(A901,РАСЧЕТ!$A$3:$AX$1360,50,0)</f>
        <v>1678.2862779897432</v>
      </c>
      <c r="H901" s="193">
        <f t="shared" si="14"/>
        <v>-9.6437220102568517</v>
      </c>
    </row>
    <row r="902" spans="1:8" ht="11.4" customHeight="1" x14ac:dyDescent="0.3">
      <c r="A902" s="181" t="s">
        <v>2615</v>
      </c>
      <c r="B902" s="182" t="s">
        <v>81</v>
      </c>
      <c r="C902" s="190">
        <v>1421.64</v>
      </c>
      <c r="D902" s="191">
        <v>1421.64</v>
      </c>
      <c r="E902" s="185" t="s">
        <v>4577</v>
      </c>
      <c r="F902" s="186" t="s">
        <v>3911</v>
      </c>
      <c r="G902">
        <f>VLOOKUP(A902,РАСЧЕТ!$A$3:$AX$1360,50,0)</f>
        <v>1480.3049731060362</v>
      </c>
      <c r="H902" s="193">
        <f t="shared" si="14"/>
        <v>58.664973106036086</v>
      </c>
    </row>
    <row r="903" spans="1:8" ht="11.4" customHeight="1" x14ac:dyDescent="0.3">
      <c r="A903" s="181" t="s">
        <v>1880</v>
      </c>
      <c r="B903" s="182" t="s">
        <v>1881</v>
      </c>
      <c r="C903" s="190">
        <v>1374.39</v>
      </c>
      <c r="D903" s="191">
        <v>1374.39</v>
      </c>
      <c r="E903" s="185" t="s">
        <v>4577</v>
      </c>
      <c r="F903" s="186" t="s">
        <v>3702</v>
      </c>
      <c r="G903">
        <f>VLOOKUP(A903,РАСЧЕТ!$A$3:$AX$1360,50,0)</f>
        <v>2052.7684541817493</v>
      </c>
      <c r="H903" s="193">
        <f t="shared" si="14"/>
        <v>678.37845418174925</v>
      </c>
    </row>
    <row r="904" spans="1:8" ht="11.4" customHeight="1" x14ac:dyDescent="0.3">
      <c r="A904" s="181" t="s">
        <v>2581</v>
      </c>
      <c r="B904" s="182" t="s">
        <v>1978</v>
      </c>
      <c r="C904" s="190">
        <v>1361.51</v>
      </c>
      <c r="D904" s="191">
        <v>1361.51</v>
      </c>
      <c r="E904" s="185" t="s">
        <v>4577</v>
      </c>
      <c r="F904" s="186" t="s">
        <v>3914</v>
      </c>
      <c r="G904">
        <f>VLOOKUP(A904,РАСЧЕТ!$A$3:$AX$1360,50,0)</f>
        <v>6869.5083903643772</v>
      </c>
      <c r="H904" s="193">
        <f t="shared" si="14"/>
        <v>5507.998390364377</v>
      </c>
    </row>
    <row r="905" spans="1:8" ht="11.4" customHeight="1" x14ac:dyDescent="0.3">
      <c r="A905" s="181" t="s">
        <v>801</v>
      </c>
      <c r="B905" s="182" t="s">
        <v>802</v>
      </c>
      <c r="C905" s="190">
        <v>1679.34</v>
      </c>
      <c r="D905" s="191">
        <v>1679.34</v>
      </c>
      <c r="E905" s="185" t="s">
        <v>4577</v>
      </c>
      <c r="F905" s="186" t="s">
        <v>3528</v>
      </c>
      <c r="G905">
        <f>VLOOKUP(A905,РАСЧЕТ!$A$3:$AX$1360,50,0)</f>
        <v>1669.7453809007372</v>
      </c>
      <c r="H905" s="193">
        <f t="shared" si="14"/>
        <v>-9.5946190992626725</v>
      </c>
    </row>
    <row r="906" spans="1:8" ht="11.4" customHeight="1" x14ac:dyDescent="0.3">
      <c r="A906" s="181" t="s">
        <v>1961</v>
      </c>
      <c r="B906" s="182" t="s">
        <v>1962</v>
      </c>
      <c r="C906" s="190">
        <v>2650</v>
      </c>
      <c r="D906" s="191">
        <v>2650</v>
      </c>
      <c r="E906" s="185" t="s">
        <v>4577</v>
      </c>
      <c r="F906" s="186" t="s">
        <v>3703</v>
      </c>
      <c r="G906">
        <f>VLOOKUP(A906,РАСЧЕТ!$A$3:$AX$1360,50,0)</f>
        <v>2634.8667519584524</v>
      </c>
      <c r="H906" s="193">
        <f t="shared" si="14"/>
        <v>-15.133248041547631</v>
      </c>
    </row>
    <row r="907" spans="1:8" ht="11.4" customHeight="1" x14ac:dyDescent="0.3">
      <c r="A907" s="181" t="s">
        <v>1231</v>
      </c>
      <c r="B907" s="182" t="s">
        <v>1232</v>
      </c>
      <c r="C907" s="190">
        <v>1395.87</v>
      </c>
      <c r="D907" s="191">
        <v>1395.87</v>
      </c>
      <c r="E907" s="185" t="s">
        <v>4577</v>
      </c>
      <c r="F907" s="186" t="s">
        <v>3704</v>
      </c>
      <c r="G907">
        <f>VLOOKUP(A907,РАСЧЕТ!$A$3:$AX$1360,50,0)</f>
        <v>1387.8957769635283</v>
      </c>
      <c r="H907" s="193">
        <f t="shared" si="14"/>
        <v>-7.9742230364715851</v>
      </c>
    </row>
    <row r="908" spans="1:8" ht="11.4" customHeight="1" x14ac:dyDescent="0.3">
      <c r="A908" s="181" t="s">
        <v>489</v>
      </c>
      <c r="B908" s="182" t="s">
        <v>490</v>
      </c>
      <c r="C908" s="190">
        <v>1443.11</v>
      </c>
      <c r="D908" s="191">
        <v>1443.11</v>
      </c>
      <c r="E908" s="185" t="s">
        <v>4577</v>
      </c>
      <c r="F908" s="186" t="s">
        <v>3533</v>
      </c>
      <c r="G908">
        <f>VLOOKUP(A908,РАСЧЕТ!$A$3:$AX$1360,50,0)</f>
        <v>1503.3548047702952</v>
      </c>
      <c r="H908" s="193">
        <f t="shared" si="14"/>
        <v>60.244804770295332</v>
      </c>
    </row>
    <row r="909" spans="1:8" ht="11.4" customHeight="1" x14ac:dyDescent="0.3">
      <c r="A909" s="181" t="s">
        <v>1846</v>
      </c>
      <c r="B909" s="182" t="s">
        <v>1847</v>
      </c>
      <c r="C909" s="190">
        <v>2602.7600000000002</v>
      </c>
      <c r="D909" s="191">
        <v>2602.7600000000002</v>
      </c>
      <c r="E909" s="185" t="s">
        <v>4577</v>
      </c>
      <c r="F909" s="186" t="s">
        <v>3721</v>
      </c>
      <c r="G909">
        <f>VLOOKUP(A909,РАСЧЕТ!$A$3:$AX$1360,50,0)</f>
        <v>2587.8918179689176</v>
      </c>
      <c r="H909" s="193">
        <f t="shared" si="14"/>
        <v>-14.868182031082597</v>
      </c>
    </row>
    <row r="910" spans="1:8" ht="11.4" customHeight="1" x14ac:dyDescent="0.3">
      <c r="A910" s="181" t="s">
        <v>606</v>
      </c>
      <c r="B910" s="182" t="s">
        <v>607</v>
      </c>
      <c r="C910" s="190">
        <v>1687.93</v>
      </c>
      <c r="D910" s="191">
        <v>1687.93</v>
      </c>
      <c r="E910" s="185" t="s">
        <v>4577</v>
      </c>
      <c r="F910" s="186" t="s">
        <v>3536</v>
      </c>
      <c r="G910">
        <f>VLOOKUP(A910,РАСЧЕТ!$A$3:$AX$1360,50,0)</f>
        <v>2232.9498079002337</v>
      </c>
      <c r="H910" s="193">
        <f t="shared" si="14"/>
        <v>545.01980790023367</v>
      </c>
    </row>
    <row r="911" spans="1:8" ht="11.4" customHeight="1" x14ac:dyDescent="0.3">
      <c r="A911" s="181" t="s">
        <v>2528</v>
      </c>
      <c r="B911" s="182" t="s">
        <v>2135</v>
      </c>
      <c r="C911" s="190">
        <v>1374.39</v>
      </c>
      <c r="D911" s="191">
        <v>1374.39</v>
      </c>
      <c r="E911" s="185" t="s">
        <v>4577</v>
      </c>
      <c r="F911" s="186" t="s">
        <v>3538</v>
      </c>
      <c r="G911">
        <f>VLOOKUP(A911,РАСЧЕТ!$A$3:$AX$1360,50,0)</f>
        <v>495.26099341244156</v>
      </c>
      <c r="H911" s="193">
        <f t="shared" si="14"/>
        <v>-879.12900658755848</v>
      </c>
    </row>
    <row r="912" spans="1:8" ht="11.4" customHeight="1" x14ac:dyDescent="0.3">
      <c r="A912" s="181" t="s">
        <v>1446</v>
      </c>
      <c r="B912" s="182" t="s">
        <v>1447</v>
      </c>
      <c r="C912" s="190">
        <v>1361.51</v>
      </c>
      <c r="D912" s="191">
        <v>1361.51</v>
      </c>
      <c r="E912" s="185" t="s">
        <v>4577</v>
      </c>
      <c r="F912" s="186" t="s">
        <v>3539</v>
      </c>
      <c r="G912">
        <f>VLOOKUP(A912,РАСЧЕТ!$A$3:$AX$1360,50,0)</f>
        <v>1353.7321886075031</v>
      </c>
      <c r="H912" s="193">
        <f t="shared" si="14"/>
        <v>-7.7778113924969148</v>
      </c>
    </row>
    <row r="913" spans="1:8" ht="11.4" customHeight="1" x14ac:dyDescent="0.3">
      <c r="A913" s="181" t="s">
        <v>792</v>
      </c>
      <c r="B913" s="182" t="s">
        <v>248</v>
      </c>
      <c r="C913" s="190">
        <v>1576.26</v>
      </c>
      <c r="D913" s="191">
        <v>1576.26</v>
      </c>
      <c r="E913" s="185" t="s">
        <v>4577</v>
      </c>
      <c r="F913" s="186" t="s">
        <v>3184</v>
      </c>
      <c r="G913">
        <f>VLOOKUP(A913,РАСЧЕТ!$A$3:$AX$1360,50,0)</f>
        <v>1142.1791509019715</v>
      </c>
      <c r="H913" s="193">
        <f t="shared" si="14"/>
        <v>-434.08084909802847</v>
      </c>
    </row>
    <row r="914" spans="1:8" ht="11.4" customHeight="1" x14ac:dyDescent="0.3">
      <c r="A914" s="181" t="s">
        <v>1019</v>
      </c>
      <c r="B914" s="182" t="s">
        <v>1020</v>
      </c>
      <c r="C914" s="190">
        <v>1679.34</v>
      </c>
      <c r="D914" s="191">
        <v>1679.34</v>
      </c>
      <c r="E914" s="185" t="s">
        <v>4577</v>
      </c>
      <c r="F914" s="186" t="s">
        <v>3722</v>
      </c>
      <c r="G914">
        <f>VLOOKUP(A914,РАСЧЕТ!$A$3:$AX$1360,50,0)</f>
        <v>894.36195623383605</v>
      </c>
      <c r="H914" s="193">
        <f t="shared" si="14"/>
        <v>-784.97804376616386</v>
      </c>
    </row>
    <row r="915" spans="1:8" ht="11.4" customHeight="1" x14ac:dyDescent="0.3">
      <c r="A915" s="181" t="s">
        <v>1238</v>
      </c>
      <c r="B915" s="182" t="s">
        <v>1239</v>
      </c>
      <c r="C915" s="190">
        <v>2650</v>
      </c>
      <c r="D915" s="191">
        <v>2650</v>
      </c>
      <c r="E915" s="185" t="s">
        <v>4577</v>
      </c>
      <c r="F915" s="186" t="s">
        <v>3542</v>
      </c>
      <c r="G915">
        <f>VLOOKUP(A915,РАСЧЕТ!$A$3:$AX$1360,50,0)</f>
        <v>3989.9806026638826</v>
      </c>
      <c r="H915" s="193">
        <f t="shared" si="14"/>
        <v>1339.9806026638826</v>
      </c>
    </row>
    <row r="916" spans="1:8" ht="11.4" customHeight="1" x14ac:dyDescent="0.3">
      <c r="A916" s="181" t="s">
        <v>1140</v>
      </c>
      <c r="B916" s="182" t="s">
        <v>1141</v>
      </c>
      <c r="C916" s="190">
        <v>1395.87</v>
      </c>
      <c r="D916" s="191">
        <v>1395.87</v>
      </c>
      <c r="E916" s="185" t="s">
        <v>4577</v>
      </c>
      <c r="F916" s="186" t="s">
        <v>3724</v>
      </c>
      <c r="G916">
        <f>VLOOKUP(A916,РАСЧЕТ!$A$3:$AX$1360,50,0)</f>
        <v>1387.8957769635283</v>
      </c>
      <c r="H916" s="193">
        <f t="shared" si="14"/>
        <v>-7.9742230364715851</v>
      </c>
    </row>
    <row r="917" spans="1:8" ht="11.4" customHeight="1" x14ac:dyDescent="0.3">
      <c r="A917" s="181" t="s">
        <v>2451</v>
      </c>
      <c r="B917" s="182" t="s">
        <v>2452</v>
      </c>
      <c r="C917" s="190">
        <v>1443.11</v>
      </c>
      <c r="D917" s="191">
        <v>1443.11</v>
      </c>
      <c r="E917" s="185" t="s">
        <v>4577</v>
      </c>
      <c r="F917" s="186" t="s">
        <v>3742</v>
      </c>
      <c r="G917">
        <f>VLOOKUP(A917,РАСЧЕТ!$A$3:$AX$1360,50,0)</f>
        <v>1434.8707109530633</v>
      </c>
      <c r="H917" s="193">
        <f t="shared" si="14"/>
        <v>-8.2392890469366193</v>
      </c>
    </row>
    <row r="918" spans="1:8" ht="11.4" customHeight="1" x14ac:dyDescent="0.3">
      <c r="A918" s="181" t="s">
        <v>2508</v>
      </c>
      <c r="B918" s="182" t="s">
        <v>2509</v>
      </c>
      <c r="C918" s="190">
        <v>2602.7600000000002</v>
      </c>
      <c r="D918" s="191">
        <v>2602.7600000000002</v>
      </c>
      <c r="E918" s="185" t="s">
        <v>4577</v>
      </c>
      <c r="F918" s="186" t="s">
        <v>3743</v>
      </c>
      <c r="G918">
        <f>VLOOKUP(A918,РАСЧЕТ!$A$3:$AX$1360,50,0)</f>
        <v>2587.8918179689176</v>
      </c>
      <c r="H918" s="193">
        <f t="shared" si="14"/>
        <v>-14.868182031082597</v>
      </c>
    </row>
    <row r="919" spans="1:8" ht="11.4" customHeight="1" x14ac:dyDescent="0.3">
      <c r="A919" s="181" t="s">
        <v>2522</v>
      </c>
      <c r="B919" s="182" t="s">
        <v>2523</v>
      </c>
      <c r="C919" s="190">
        <v>1687.93</v>
      </c>
      <c r="D919" s="191">
        <v>1687.93</v>
      </c>
      <c r="E919" s="185" t="s">
        <v>4577</v>
      </c>
      <c r="F919" s="186" t="s">
        <v>3744</v>
      </c>
      <c r="G919">
        <f>VLOOKUP(A919,РАСЧЕТ!$A$3:$AX$1360,50,0)</f>
        <v>1678.2862779897432</v>
      </c>
      <c r="H919" s="193">
        <f t="shared" si="14"/>
        <v>-9.6437220102568517</v>
      </c>
    </row>
    <row r="920" spans="1:8" ht="11.4" customHeight="1" x14ac:dyDescent="0.3">
      <c r="A920" s="181" t="s">
        <v>1059</v>
      </c>
      <c r="B920" s="182" t="s">
        <v>1060</v>
      </c>
      <c r="C920" s="190">
        <v>1374.39</v>
      </c>
      <c r="D920" s="191">
        <v>1374.39</v>
      </c>
      <c r="E920" s="185" t="s">
        <v>4577</v>
      </c>
      <c r="F920" s="186" t="s">
        <v>3745</v>
      </c>
      <c r="G920">
        <f>VLOOKUP(A920,РАСЧЕТ!$A$3:$AX$1360,50,0)</f>
        <v>1366.5435342410128</v>
      </c>
      <c r="H920" s="193">
        <f t="shared" si="14"/>
        <v>-7.8464657589872786</v>
      </c>
    </row>
    <row r="921" spans="1:8" ht="11.4" customHeight="1" x14ac:dyDescent="0.3">
      <c r="A921" s="181" t="s">
        <v>733</v>
      </c>
      <c r="B921" s="182" t="s">
        <v>734</v>
      </c>
      <c r="C921" s="190">
        <v>1361.51</v>
      </c>
      <c r="D921" s="191">
        <v>1361.51</v>
      </c>
      <c r="E921" s="185" t="s">
        <v>4577</v>
      </c>
      <c r="F921" s="186" t="s">
        <v>3746</v>
      </c>
      <c r="G921">
        <f>VLOOKUP(A921,РАСЧЕТ!$A$3:$AX$1360,50,0)</f>
        <v>723.69112981918363</v>
      </c>
      <c r="H921" s="193">
        <f t="shared" si="14"/>
        <v>-637.81887018081636</v>
      </c>
    </row>
    <row r="922" spans="1:8" ht="11.4" customHeight="1" x14ac:dyDescent="0.3">
      <c r="A922" s="181" t="s">
        <v>1886</v>
      </c>
      <c r="B922" s="182" t="s">
        <v>1887</v>
      </c>
      <c r="C922" s="190">
        <v>1679.34</v>
      </c>
      <c r="D922" s="191">
        <v>1679.34</v>
      </c>
      <c r="E922" s="185" t="s">
        <v>4577</v>
      </c>
      <c r="F922" s="186" t="s">
        <v>3547</v>
      </c>
      <c r="G922">
        <f>VLOOKUP(A922,РАСЧЕТ!$A$3:$AX$1360,50,0)</f>
        <v>1669.7453809007372</v>
      </c>
      <c r="H922" s="193">
        <f t="shared" si="14"/>
        <v>-9.5946190992626725</v>
      </c>
    </row>
    <row r="923" spans="1:8" ht="11.4" customHeight="1" x14ac:dyDescent="0.3">
      <c r="A923" s="181" t="s">
        <v>1377</v>
      </c>
      <c r="B923" s="182" t="s">
        <v>1378</v>
      </c>
      <c r="C923" s="190">
        <v>2650</v>
      </c>
      <c r="D923" s="191">
        <v>2650</v>
      </c>
      <c r="E923" s="185" t="s">
        <v>4577</v>
      </c>
      <c r="F923" s="186" t="s">
        <v>3747</v>
      </c>
      <c r="G923">
        <f>VLOOKUP(A923,РАСЧЕТ!$A$3:$AX$1360,50,0)</f>
        <v>2634.8667519584524</v>
      </c>
      <c r="H923" s="193">
        <f t="shared" si="14"/>
        <v>-15.133248041547631</v>
      </c>
    </row>
    <row r="924" spans="1:8" ht="11.4" customHeight="1" x14ac:dyDescent="0.3">
      <c r="A924" s="181" t="s">
        <v>1061</v>
      </c>
      <c r="B924" s="182" t="s">
        <v>123</v>
      </c>
      <c r="C924" s="190">
        <v>3367.26</v>
      </c>
      <c r="D924" s="191">
        <v>3367.26</v>
      </c>
      <c r="E924" s="185" t="s">
        <v>4577</v>
      </c>
      <c r="F924" s="186" t="s">
        <v>3185</v>
      </c>
      <c r="G924">
        <f>VLOOKUP(A924,РАСЧЕТ!$A$3:$AX$1360,50,0)</f>
        <v>2572.6996044281241</v>
      </c>
      <c r="H924" s="193">
        <f t="shared" si="14"/>
        <v>-794.56039557187614</v>
      </c>
    </row>
    <row r="925" spans="1:8" ht="11.4" customHeight="1" x14ac:dyDescent="0.3">
      <c r="A925" s="181" t="s">
        <v>2023</v>
      </c>
      <c r="B925" s="182" t="s">
        <v>2024</v>
      </c>
      <c r="C925" s="188"/>
      <c r="D925" s="189"/>
      <c r="E925" s="185" t="s">
        <v>4577</v>
      </c>
      <c r="F925" s="186" t="s">
        <v>3748</v>
      </c>
      <c r="G925">
        <f>VLOOKUP(A925,РАСЧЕТ!$A$3:$AX$1360,50,0)</f>
        <v>0</v>
      </c>
      <c r="H925" s="193">
        <f t="shared" si="14"/>
        <v>0</v>
      </c>
    </row>
    <row r="926" spans="1:8" ht="11.4" customHeight="1" x14ac:dyDescent="0.3">
      <c r="A926" s="181" t="s">
        <v>3947</v>
      </c>
      <c r="B926" s="182" t="s">
        <v>2024</v>
      </c>
      <c r="C926" s="190">
        <v>1395.87</v>
      </c>
      <c r="D926" s="191">
        <v>1395.87</v>
      </c>
      <c r="E926" s="185" t="s">
        <v>4555</v>
      </c>
      <c r="F926" s="186" t="s">
        <v>4556</v>
      </c>
      <c r="G926">
        <f>VLOOKUP(A926,РАСЧЕТ!$A$3:$AX$1360,50,0)</f>
        <v>1387.8957769635283</v>
      </c>
      <c r="H926" s="193">
        <f t="shared" si="14"/>
        <v>-7.9742230364715851</v>
      </c>
    </row>
    <row r="927" spans="1:8" ht="11.4" customHeight="1" x14ac:dyDescent="0.3">
      <c r="A927" s="181" t="s">
        <v>491</v>
      </c>
      <c r="B927" s="182" t="s">
        <v>492</v>
      </c>
      <c r="C927" s="190">
        <v>1443.11</v>
      </c>
      <c r="D927" s="191">
        <v>1443.11</v>
      </c>
      <c r="E927" s="185" t="s">
        <v>4577</v>
      </c>
      <c r="F927" s="186" t="s">
        <v>3765</v>
      </c>
      <c r="G927">
        <f>VLOOKUP(A927,РАСЧЕТ!$A$3:$AX$1360,50,0)</f>
        <v>1645.410373283934</v>
      </c>
      <c r="H927" s="193">
        <f t="shared" si="14"/>
        <v>202.30037328393405</v>
      </c>
    </row>
    <row r="928" spans="1:8" ht="11.4" customHeight="1" x14ac:dyDescent="0.3">
      <c r="A928" s="181" t="s">
        <v>1388</v>
      </c>
      <c r="B928" s="182" t="s">
        <v>1389</v>
      </c>
      <c r="C928" s="190">
        <v>2602.7600000000002</v>
      </c>
      <c r="D928" s="191">
        <v>2602.7600000000002</v>
      </c>
      <c r="E928" s="185" t="s">
        <v>4577</v>
      </c>
      <c r="F928" s="186" t="s">
        <v>3766</v>
      </c>
      <c r="G928">
        <f>VLOOKUP(A928,РАСЧЕТ!$A$3:$AX$1360,50,0)</f>
        <v>2587.8918179689176</v>
      </c>
      <c r="H928" s="193">
        <f t="shared" si="14"/>
        <v>-14.868182031082597</v>
      </c>
    </row>
    <row r="929" spans="1:8" ht="11.4" customHeight="1" x14ac:dyDescent="0.3">
      <c r="A929" s="181" t="s">
        <v>710</v>
      </c>
      <c r="B929" s="182" t="s">
        <v>711</v>
      </c>
      <c r="C929" s="190">
        <v>1687.93</v>
      </c>
      <c r="D929" s="191">
        <v>1687.93</v>
      </c>
      <c r="E929" s="185" t="s">
        <v>4577</v>
      </c>
      <c r="F929" s="186" t="s">
        <v>3767</v>
      </c>
      <c r="G929">
        <f>VLOOKUP(A929,РАСЧЕТ!$A$3:$AX$1360,50,0)</f>
        <v>1678.2862779897432</v>
      </c>
      <c r="H929" s="193">
        <f t="shared" si="14"/>
        <v>-9.6437220102568517</v>
      </c>
    </row>
    <row r="930" spans="1:8" ht="11.4" customHeight="1" x14ac:dyDescent="0.3">
      <c r="A930" s="181" t="s">
        <v>803</v>
      </c>
      <c r="B930" s="182" t="s">
        <v>804</v>
      </c>
      <c r="C930" s="190">
        <v>1374.39</v>
      </c>
      <c r="D930" s="191">
        <v>1374.39</v>
      </c>
      <c r="E930" s="185" t="s">
        <v>4577</v>
      </c>
      <c r="F930" s="186" t="s">
        <v>3768</v>
      </c>
      <c r="G930">
        <f>VLOOKUP(A930,РАСЧЕТ!$A$3:$AX$1360,50,0)</f>
        <v>495.26099341244156</v>
      </c>
      <c r="H930" s="193">
        <f t="shared" si="14"/>
        <v>-879.12900658755848</v>
      </c>
    </row>
    <row r="931" spans="1:8" ht="11.4" customHeight="1" x14ac:dyDescent="0.3">
      <c r="A931" s="181" t="s">
        <v>2052</v>
      </c>
      <c r="B931" s="182" t="s">
        <v>2053</v>
      </c>
      <c r="C931" s="190">
        <v>1361.51</v>
      </c>
      <c r="D931" s="191">
        <v>1361.51</v>
      </c>
      <c r="E931" s="185" t="s">
        <v>4577</v>
      </c>
      <c r="F931" s="186" t="s">
        <v>3554</v>
      </c>
      <c r="G931">
        <f>VLOOKUP(A931,РАСЧЕТ!$A$3:$AX$1360,50,0)</f>
        <v>783.23538009436231</v>
      </c>
      <c r="H931" s="193">
        <f t="shared" si="14"/>
        <v>-578.27461990563768</v>
      </c>
    </row>
    <row r="932" spans="1:8" ht="11.4" customHeight="1" x14ac:dyDescent="0.3">
      <c r="A932" s="181" t="s">
        <v>863</v>
      </c>
      <c r="B932" s="182" t="s">
        <v>864</v>
      </c>
      <c r="C932" s="190">
        <v>1679.34</v>
      </c>
      <c r="D932" s="191">
        <v>1679.34</v>
      </c>
      <c r="E932" s="185" t="s">
        <v>4577</v>
      </c>
      <c r="F932" s="186" t="s">
        <v>3769</v>
      </c>
      <c r="G932">
        <f>VLOOKUP(A932,РАСЧЕТ!$A$3:$AX$1360,50,0)</f>
        <v>605.14702632582703</v>
      </c>
      <c r="H932" s="193">
        <f t="shared" si="14"/>
        <v>-1074.1929736741729</v>
      </c>
    </row>
    <row r="933" spans="1:8" ht="11.4" customHeight="1" x14ac:dyDescent="0.3">
      <c r="A933" s="181" t="s">
        <v>1077</v>
      </c>
      <c r="B933" s="182" t="s">
        <v>1078</v>
      </c>
      <c r="C933" s="190">
        <v>2650</v>
      </c>
      <c r="D933" s="191">
        <v>2650</v>
      </c>
      <c r="E933" s="185" t="s">
        <v>4577</v>
      </c>
      <c r="F933" s="186" t="s">
        <v>3556</v>
      </c>
      <c r="G933">
        <f>VLOOKUP(A933,РАСЧЕТ!$A$3:$AX$1360,50,0)</f>
        <v>2634.8667519584524</v>
      </c>
      <c r="H933" s="193">
        <f t="shared" si="14"/>
        <v>-15.133248041547631</v>
      </c>
    </row>
    <row r="934" spans="1:8" ht="11.4" customHeight="1" x14ac:dyDescent="0.3">
      <c r="A934" s="181" t="s">
        <v>960</v>
      </c>
      <c r="B934" s="182" t="s">
        <v>961</v>
      </c>
      <c r="C934" s="190">
        <v>1395.87</v>
      </c>
      <c r="D934" s="191">
        <v>1395.87</v>
      </c>
      <c r="E934" s="185" t="s">
        <v>4577</v>
      </c>
      <c r="F934" s="186" t="s">
        <v>3772</v>
      </c>
      <c r="G934">
        <f>VLOOKUP(A934,РАСЧЕТ!$A$3:$AX$1360,50,0)</f>
        <v>502.99944643451096</v>
      </c>
      <c r="H934" s="193">
        <f t="shared" si="14"/>
        <v>-892.87055356548899</v>
      </c>
    </row>
    <row r="935" spans="1:8" ht="11.4" customHeight="1" x14ac:dyDescent="0.3">
      <c r="A935" s="181" t="s">
        <v>2580</v>
      </c>
      <c r="B935" s="182" t="s">
        <v>2013</v>
      </c>
      <c r="C935" s="190">
        <v>1443.11</v>
      </c>
      <c r="D935" s="191">
        <v>1443.11</v>
      </c>
      <c r="E935" s="185" t="s">
        <v>4577</v>
      </c>
      <c r="F935" s="186" t="s">
        <v>3910</v>
      </c>
      <c r="G935">
        <f>VLOOKUP(A935,РАСЧЕТ!$A$3:$AX$1360,50,0)</f>
        <v>1434.8707109530633</v>
      </c>
      <c r="H935" s="193">
        <f t="shared" si="14"/>
        <v>-8.2392890469366193</v>
      </c>
    </row>
    <row r="936" spans="1:8" ht="11.4" customHeight="1" x14ac:dyDescent="0.3">
      <c r="A936" s="181" t="s">
        <v>2444</v>
      </c>
      <c r="B936" s="182" t="s">
        <v>193</v>
      </c>
      <c r="C936" s="190">
        <v>3118.15</v>
      </c>
      <c r="D936" s="191">
        <v>3118.15</v>
      </c>
      <c r="E936" s="185" t="s">
        <v>4577</v>
      </c>
      <c r="F936" s="186" t="s">
        <v>3191</v>
      </c>
      <c r="G936">
        <f>VLOOKUP(A936,РАСЧЕТ!$A$3:$AX$1360,50,0)</f>
        <v>3100.3456433092965</v>
      </c>
      <c r="H936" s="193">
        <f t="shared" si="14"/>
        <v>-17.804356690703571</v>
      </c>
    </row>
    <row r="937" spans="1:8" ht="11.4" customHeight="1" x14ac:dyDescent="0.3">
      <c r="A937" s="181" t="s">
        <v>962</v>
      </c>
      <c r="B937" s="182" t="s">
        <v>963</v>
      </c>
      <c r="C937" s="190">
        <v>2602.7600000000002</v>
      </c>
      <c r="D937" s="191">
        <v>2602.7600000000002</v>
      </c>
      <c r="E937" s="185" t="s">
        <v>4577</v>
      </c>
      <c r="F937" s="186" t="s">
        <v>3792</v>
      </c>
      <c r="G937">
        <f>VLOOKUP(A937,РАСЧЕТ!$A$3:$AX$1360,50,0)</f>
        <v>1528.2392161458656</v>
      </c>
      <c r="H937" s="193">
        <f t="shared" si="14"/>
        <v>-1074.5207838541346</v>
      </c>
    </row>
    <row r="938" spans="1:8" ht="11.4" customHeight="1" x14ac:dyDescent="0.3">
      <c r="A938" s="181" t="s">
        <v>2597</v>
      </c>
      <c r="B938" s="182" t="s">
        <v>2365</v>
      </c>
      <c r="C938" s="190">
        <v>1687.93</v>
      </c>
      <c r="D938" s="191">
        <v>1687.93</v>
      </c>
      <c r="E938" s="185" t="s">
        <v>4577</v>
      </c>
      <c r="F938" s="186" t="s">
        <v>3904</v>
      </c>
      <c r="G938">
        <f>VLOOKUP(A938,РАСЧЕТ!$A$3:$AX$1360,50,0)</f>
        <v>1678.2862779897432</v>
      </c>
      <c r="H938" s="193">
        <f t="shared" si="14"/>
        <v>-9.6437220102568517</v>
      </c>
    </row>
    <row r="939" spans="1:8" ht="11.4" customHeight="1" x14ac:dyDescent="0.3">
      <c r="A939" s="181" t="s">
        <v>1162</v>
      </c>
      <c r="B939" s="182" t="s">
        <v>1163</v>
      </c>
      <c r="C939" s="190">
        <v>1374.39</v>
      </c>
      <c r="D939" s="191">
        <v>1374.39</v>
      </c>
      <c r="E939" s="185" t="s">
        <v>4577</v>
      </c>
      <c r="F939" s="186" t="s">
        <v>3793</v>
      </c>
      <c r="G939">
        <f>VLOOKUP(A939,РАСЧЕТ!$A$3:$AX$1360,50,0)</f>
        <v>1194.4806180723922</v>
      </c>
      <c r="H939" s="193">
        <f t="shared" si="14"/>
        <v>-179.90938192760791</v>
      </c>
    </row>
    <row r="940" spans="1:8" ht="11.4" customHeight="1" x14ac:dyDescent="0.3">
      <c r="A940" s="181" t="s">
        <v>2154</v>
      </c>
      <c r="B940" s="182" t="s">
        <v>2155</v>
      </c>
      <c r="C940" s="190">
        <v>1361.51</v>
      </c>
      <c r="D940" s="191">
        <v>1361.51</v>
      </c>
      <c r="E940" s="185" t="s">
        <v>4577</v>
      </c>
      <c r="F940" s="186" t="s">
        <v>3562</v>
      </c>
      <c r="G940">
        <f>VLOOKUP(A940,РАСЧЕТ!$A$3:$AX$1360,50,0)</f>
        <v>1177.0780640573275</v>
      </c>
      <c r="H940" s="193">
        <f t="shared" si="14"/>
        <v>-184.43193594267245</v>
      </c>
    </row>
    <row r="941" spans="1:8" ht="11.4" customHeight="1" x14ac:dyDescent="0.3">
      <c r="A941" s="181" t="s">
        <v>735</v>
      </c>
      <c r="B941" s="182" t="s">
        <v>736</v>
      </c>
      <c r="C941" s="190">
        <v>1679.34</v>
      </c>
      <c r="D941" s="191">
        <v>1679.34</v>
      </c>
      <c r="E941" s="185" t="s">
        <v>4577</v>
      </c>
      <c r="F941" s="186" t="s">
        <v>3794</v>
      </c>
      <c r="G941">
        <f>VLOOKUP(A941,РАСЧЕТ!$A$3:$AX$1360,50,0)</f>
        <v>605.14702632582703</v>
      </c>
      <c r="H941" s="193">
        <f t="shared" si="14"/>
        <v>-1074.1929736741729</v>
      </c>
    </row>
    <row r="942" spans="1:8" ht="11.4" customHeight="1" x14ac:dyDescent="0.3">
      <c r="A942" s="181" t="s">
        <v>2214</v>
      </c>
      <c r="B942" s="182" t="s">
        <v>2215</v>
      </c>
      <c r="C942" s="190">
        <v>2650</v>
      </c>
      <c r="D942" s="191">
        <v>2650</v>
      </c>
      <c r="E942" s="185" t="s">
        <v>4577</v>
      </c>
      <c r="F942" s="186" t="s">
        <v>3795</v>
      </c>
      <c r="G942">
        <f>VLOOKUP(A942,РАСЧЕТ!$A$3:$AX$1360,50,0)</f>
        <v>954.92510292336397</v>
      </c>
      <c r="H942" s="193">
        <f t="shared" si="14"/>
        <v>-1695.074897076636</v>
      </c>
    </row>
    <row r="943" spans="1:8" ht="11.4" customHeight="1" x14ac:dyDescent="0.3">
      <c r="A943" s="181" t="s">
        <v>1741</v>
      </c>
      <c r="B943" s="182" t="s">
        <v>1742</v>
      </c>
      <c r="C943" s="190">
        <v>1395.87</v>
      </c>
      <c r="D943" s="191">
        <v>1395.87</v>
      </c>
      <c r="E943" s="185" t="s">
        <v>4577</v>
      </c>
      <c r="F943" s="186" t="s">
        <v>3797</v>
      </c>
      <c r="G943">
        <f>VLOOKUP(A943,РАСЧЕТ!$A$3:$AX$1360,50,0)</f>
        <v>1387.8957769635283</v>
      </c>
      <c r="H943" s="193">
        <f t="shared" si="14"/>
        <v>-7.9742230364715851</v>
      </c>
    </row>
    <row r="944" spans="1:8" ht="11.4" customHeight="1" x14ac:dyDescent="0.3">
      <c r="A944" s="181" t="s">
        <v>2635</v>
      </c>
      <c r="B944" s="182" t="s">
        <v>2264</v>
      </c>
      <c r="C944" s="190">
        <v>2044.41</v>
      </c>
      <c r="D944" s="191">
        <v>2044.41</v>
      </c>
      <c r="E944" s="185" t="s">
        <v>4577</v>
      </c>
      <c r="F944" s="186" t="s">
        <v>3919</v>
      </c>
      <c r="G944">
        <f>VLOOKUP(A944,РАСЧЕТ!$A$3:$AX$1360,50,0)</f>
        <v>2388.6283567638116</v>
      </c>
      <c r="H944" s="193">
        <f t="shared" si="14"/>
        <v>344.21835676381147</v>
      </c>
    </row>
    <row r="945" spans="1:8" ht="11.4" customHeight="1" x14ac:dyDescent="0.3">
      <c r="A945" s="181" t="s">
        <v>527</v>
      </c>
      <c r="B945" s="182" t="s">
        <v>528</v>
      </c>
      <c r="C945" s="190">
        <v>3659.32</v>
      </c>
      <c r="D945" s="191">
        <v>3659.32</v>
      </c>
      <c r="E945" s="185" t="s">
        <v>4577</v>
      </c>
      <c r="F945" s="186" t="s">
        <v>3815</v>
      </c>
      <c r="G945">
        <f>VLOOKUP(A945,РАСЧЕТ!$A$3:$AX$1360,50,0)</f>
        <v>3638.4221599166963</v>
      </c>
      <c r="H945" s="193">
        <f t="shared" si="14"/>
        <v>-20.89784008330389</v>
      </c>
    </row>
    <row r="946" spans="1:8" ht="11.4" customHeight="1" x14ac:dyDescent="0.3">
      <c r="A946" s="181" t="s">
        <v>989</v>
      </c>
      <c r="B946" s="182" t="s">
        <v>990</v>
      </c>
      <c r="C946" s="190">
        <v>2400.89</v>
      </c>
      <c r="D946" s="191">
        <v>2400.89</v>
      </c>
      <c r="E946" s="185" t="s">
        <v>4577</v>
      </c>
      <c r="F946" s="186" t="s">
        <v>3816</v>
      </c>
      <c r="G946">
        <f>VLOOKUP(A946,РАСЧЕТ!$A$3:$AX$1360,50,0)</f>
        <v>2066.2516391323852</v>
      </c>
      <c r="H946" s="193">
        <f t="shared" si="14"/>
        <v>-334.63836086761467</v>
      </c>
    </row>
    <row r="947" spans="1:8" ht="11.4" customHeight="1" x14ac:dyDescent="0.3">
      <c r="A947" s="181" t="s">
        <v>1390</v>
      </c>
      <c r="B947" s="182" t="s">
        <v>311</v>
      </c>
      <c r="C947" s="190">
        <v>1644.98</v>
      </c>
      <c r="D947" s="191">
        <v>1644.98</v>
      </c>
      <c r="E947" s="185" t="s">
        <v>4577</v>
      </c>
      <c r="F947" s="186" t="s">
        <v>3102</v>
      </c>
      <c r="G947">
        <f>VLOOKUP(A947,РАСЧЕТ!$A$3:$AX$1360,50,0)</f>
        <v>1635.581792544712</v>
      </c>
      <c r="H947" s="193">
        <f t="shared" si="14"/>
        <v>-9.3982074552880022</v>
      </c>
    </row>
    <row r="948" spans="1:8" ht="11.4" customHeight="1" x14ac:dyDescent="0.3">
      <c r="A948" s="181" t="s">
        <v>1896</v>
      </c>
      <c r="B948" s="182" t="s">
        <v>240</v>
      </c>
      <c r="C948" s="190">
        <v>2452.4299999999998</v>
      </c>
      <c r="D948" s="191">
        <v>2452.4299999999998</v>
      </c>
      <c r="E948" s="185" t="s">
        <v>4577</v>
      </c>
      <c r="F948" s="186" t="s">
        <v>3192</v>
      </c>
      <c r="G948">
        <f>VLOOKUP(A948,РАСЧЕТ!$A$3:$AX$1360,50,0)</f>
        <v>2438.4261189113067</v>
      </c>
      <c r="H948" s="193">
        <f t="shared" si="14"/>
        <v>-14.003881088693106</v>
      </c>
    </row>
    <row r="949" spans="1:8" ht="11.4" customHeight="1" x14ac:dyDescent="0.3">
      <c r="A949" s="181" t="s">
        <v>1743</v>
      </c>
      <c r="B949" s="182" t="s">
        <v>1744</v>
      </c>
      <c r="C949" s="190">
        <v>1967.1</v>
      </c>
      <c r="D949" s="191">
        <v>1967.1</v>
      </c>
      <c r="E949" s="185" t="s">
        <v>4577</v>
      </c>
      <c r="F949" s="186" t="s">
        <v>3817</v>
      </c>
      <c r="G949">
        <f>VLOOKUP(A949,РАСЧЕТ!$A$3:$AX$1360,50,0)</f>
        <v>3555.9080921218697</v>
      </c>
      <c r="H949" s="193">
        <f t="shared" si="14"/>
        <v>1588.8080921218698</v>
      </c>
    </row>
    <row r="950" spans="1:8" ht="11.4" customHeight="1" x14ac:dyDescent="0.3">
      <c r="A950" s="181" t="s">
        <v>2371</v>
      </c>
      <c r="B950" s="182" t="s">
        <v>2372</v>
      </c>
      <c r="C950" s="190">
        <v>1945.62</v>
      </c>
      <c r="D950" s="191">
        <v>1945.62</v>
      </c>
      <c r="E950" s="185" t="s">
        <v>4577</v>
      </c>
      <c r="F950" s="186" t="s">
        <v>3818</v>
      </c>
      <c r="G950">
        <f>VLOOKUP(A950,РАСЧЕТ!$A$3:$AX$1360,50,0)</f>
        <v>3350.8229810449234</v>
      </c>
      <c r="H950" s="193">
        <f t="shared" si="14"/>
        <v>1405.2029810449235</v>
      </c>
    </row>
    <row r="951" spans="1:8" ht="11.4" customHeight="1" x14ac:dyDescent="0.3">
      <c r="A951" s="181" t="s">
        <v>2062</v>
      </c>
      <c r="B951" s="182" t="s">
        <v>2063</v>
      </c>
      <c r="C951" s="190">
        <v>2413.7800000000002</v>
      </c>
      <c r="D951" s="191">
        <v>2413.7800000000002</v>
      </c>
      <c r="E951" s="185" t="s">
        <v>4577</v>
      </c>
      <c r="F951" s="186" t="s">
        <v>3819</v>
      </c>
      <c r="G951">
        <f>VLOOKUP(A951,РАСЧЕТ!$A$3:$AX$1360,50,0)</f>
        <v>2399.9920820107786</v>
      </c>
      <c r="H951" s="193">
        <f t="shared" si="14"/>
        <v>-13.787917989221569</v>
      </c>
    </row>
    <row r="952" spans="1:8" ht="11.4" customHeight="1" x14ac:dyDescent="0.3">
      <c r="A952" s="181" t="s">
        <v>2216</v>
      </c>
      <c r="B952" s="182" t="s">
        <v>2217</v>
      </c>
      <c r="C952" s="190">
        <v>3706.56</v>
      </c>
      <c r="D952" s="191">
        <v>3706.56</v>
      </c>
      <c r="E952" s="185" t="s">
        <v>4577</v>
      </c>
      <c r="F952" s="186" t="s">
        <v>3821</v>
      </c>
      <c r="G952">
        <f>VLOOKUP(A952,РАСЧЕТ!$A$3:$AX$1360,50,0)</f>
        <v>3685.397093906231</v>
      </c>
      <c r="H952" s="193">
        <f t="shared" si="14"/>
        <v>-21.162906093768925</v>
      </c>
    </row>
    <row r="953" spans="1:8" ht="11.4" customHeight="1" x14ac:dyDescent="0.3">
      <c r="A953" s="181" t="s">
        <v>2265</v>
      </c>
      <c r="B953" s="182" t="s">
        <v>2266</v>
      </c>
      <c r="C953" s="190">
        <v>1988.57</v>
      </c>
      <c r="D953" s="191">
        <v>1988.57</v>
      </c>
      <c r="E953" s="185" t="s">
        <v>4577</v>
      </c>
      <c r="F953" s="186" t="s">
        <v>3823</v>
      </c>
      <c r="G953">
        <f>VLOOKUP(A953,РАСЧЕТ!$A$3:$AX$1360,50,0)</f>
        <v>1977.2176761049648</v>
      </c>
      <c r="H953" s="193">
        <f t="shared" si="14"/>
        <v>-11.35232389503517</v>
      </c>
    </row>
    <row r="954" spans="1:8" ht="11.4" customHeight="1" x14ac:dyDescent="0.3">
      <c r="A954" s="181" t="s">
        <v>2555</v>
      </c>
      <c r="B954" s="182" t="s">
        <v>2037</v>
      </c>
      <c r="C954" s="190">
        <v>3573.42</v>
      </c>
      <c r="D954" s="191">
        <v>3573.42</v>
      </c>
      <c r="E954" s="185" t="s">
        <v>4577</v>
      </c>
      <c r="F954" s="186" t="s">
        <v>3571</v>
      </c>
      <c r="G954">
        <f>VLOOKUP(A954,РАСЧЕТ!$A$3:$AX$1360,50,0)</f>
        <v>3553.0131890266325</v>
      </c>
      <c r="H954" s="193">
        <f t="shared" si="14"/>
        <v>-20.406810973367556</v>
      </c>
    </row>
    <row r="955" spans="1:8" ht="11.4" customHeight="1" x14ac:dyDescent="0.3">
      <c r="A955" s="181" t="s">
        <v>2605</v>
      </c>
      <c r="B955" s="182" t="s">
        <v>1084</v>
      </c>
      <c r="C955" s="190">
        <v>1533.31</v>
      </c>
      <c r="D955" s="191">
        <v>1533.31</v>
      </c>
      <c r="E955" s="185" t="s">
        <v>4577</v>
      </c>
      <c r="F955" s="186" t="s">
        <v>3906</v>
      </c>
      <c r="G955">
        <f>VLOOKUP(A955,РАСЧЕТ!$A$3:$AX$1360,50,0)</f>
        <v>1524.5501303876297</v>
      </c>
      <c r="H955" s="193">
        <f t="shared" si="14"/>
        <v>-8.7598696123702666</v>
      </c>
    </row>
    <row r="956" spans="1:8" ht="11.4" customHeight="1" x14ac:dyDescent="0.3">
      <c r="A956" s="181" t="s">
        <v>1119</v>
      </c>
      <c r="B956" s="182" t="s">
        <v>1120</v>
      </c>
      <c r="C956" s="190">
        <v>1361.51</v>
      </c>
      <c r="D956" s="191">
        <v>1361.51</v>
      </c>
      <c r="E956" s="185" t="s">
        <v>4577</v>
      </c>
      <c r="F956" s="186" t="s">
        <v>3352</v>
      </c>
      <c r="G956">
        <f>VLOOKUP(A956,РАСЧЕТ!$A$3:$AX$1360,50,0)</f>
        <v>1353.7321886075031</v>
      </c>
      <c r="H956" s="193">
        <f t="shared" si="14"/>
        <v>-7.7778113924969148</v>
      </c>
    </row>
    <row r="957" spans="1:8" ht="11.4" customHeight="1" x14ac:dyDescent="0.3">
      <c r="A957" s="181" t="s">
        <v>2486</v>
      </c>
      <c r="B957" s="182" t="s">
        <v>2487</v>
      </c>
      <c r="C957" s="190">
        <v>1533.31</v>
      </c>
      <c r="D957" s="191">
        <v>1533.31</v>
      </c>
      <c r="E957" s="185" t="s">
        <v>4577</v>
      </c>
      <c r="F957" s="186" t="s">
        <v>3574</v>
      </c>
      <c r="G957">
        <f>VLOOKUP(A957,РАСЧЕТ!$A$3:$AX$1360,50,0)</f>
        <v>1524.5501303876297</v>
      </c>
      <c r="H957" s="193">
        <f t="shared" si="14"/>
        <v>-8.7598696123702666</v>
      </c>
    </row>
    <row r="958" spans="1:8" ht="11.4" customHeight="1" x14ac:dyDescent="0.3">
      <c r="A958" s="181" t="s">
        <v>993</v>
      </c>
      <c r="B958" s="182" t="s">
        <v>994</v>
      </c>
      <c r="C958" s="190">
        <v>3294.25</v>
      </c>
      <c r="D958" s="191">
        <v>3294.25</v>
      </c>
      <c r="E958" s="185" t="s">
        <v>4577</v>
      </c>
      <c r="F958" s="186" t="s">
        <v>3353</v>
      </c>
      <c r="G958">
        <f>VLOOKUP(A958,РАСЧЕТ!$A$3:$AX$1360,50,0)</f>
        <v>3767.8966269410316</v>
      </c>
      <c r="H958" s="193">
        <f t="shared" si="14"/>
        <v>473.64662694103163</v>
      </c>
    </row>
    <row r="959" spans="1:8" ht="11.4" customHeight="1" x14ac:dyDescent="0.3">
      <c r="A959" s="181" t="s">
        <v>2042</v>
      </c>
      <c r="B959" s="182" t="s">
        <v>275</v>
      </c>
      <c r="C959" s="190">
        <v>1421.64</v>
      </c>
      <c r="D959" s="191">
        <v>1421.64</v>
      </c>
      <c r="E959" s="185" t="s">
        <v>4577</v>
      </c>
      <c r="F959" s="186" t="s">
        <v>3193</v>
      </c>
      <c r="G959">
        <f>VLOOKUP(A959,РАСЧЕТ!$A$3:$AX$1360,50,0)</f>
        <v>512.2855900609942</v>
      </c>
      <c r="H959" s="193">
        <f t="shared" si="14"/>
        <v>-909.3544099390059</v>
      </c>
    </row>
    <row r="960" spans="1:8" ht="11.4" customHeight="1" x14ac:dyDescent="0.3">
      <c r="A960" s="181" t="s">
        <v>2604</v>
      </c>
      <c r="B960" s="182" t="s">
        <v>1963</v>
      </c>
      <c r="C960" s="190">
        <v>3513.29</v>
      </c>
      <c r="D960" s="191">
        <v>3513.29</v>
      </c>
      <c r="E960" s="185" t="s">
        <v>4577</v>
      </c>
      <c r="F960" s="186" t="s">
        <v>3884</v>
      </c>
      <c r="G960">
        <f>VLOOKUP(A960,РАСЧЕТ!$A$3:$AX$1360,50,0)</f>
        <v>3493.2269094035883</v>
      </c>
      <c r="H960" s="193">
        <f t="shared" si="14"/>
        <v>-20.063090596411712</v>
      </c>
    </row>
    <row r="961" spans="1:8" ht="11.4" customHeight="1" x14ac:dyDescent="0.3">
      <c r="A961" s="181" t="s">
        <v>1168</v>
      </c>
      <c r="B961" s="182" t="s">
        <v>1169</v>
      </c>
      <c r="C961" s="190">
        <v>1477.47</v>
      </c>
      <c r="D961" s="191">
        <v>1477.47</v>
      </c>
      <c r="E961" s="185" t="s">
        <v>4577</v>
      </c>
      <c r="F961" s="186" t="s">
        <v>3365</v>
      </c>
      <c r="G961">
        <f>VLOOKUP(A961,РАСЧЕТ!$A$3:$AX$1360,50,0)</f>
        <v>2093.3155572748346</v>
      </c>
      <c r="H961" s="193">
        <f t="shared" ref="H961:H1024" si="15">G961-C961</f>
        <v>615.84555727483462</v>
      </c>
    </row>
    <row r="962" spans="1:8" ht="11.4" customHeight="1" x14ac:dyDescent="0.3">
      <c r="A962" s="181" t="s">
        <v>995</v>
      </c>
      <c r="B962" s="182" t="s">
        <v>996</v>
      </c>
      <c r="C962" s="190">
        <v>1318.56</v>
      </c>
      <c r="D962" s="191">
        <v>1318.56</v>
      </c>
      <c r="E962" s="185" t="s">
        <v>4577</v>
      </c>
      <c r="F962" s="186" t="s">
        <v>3366</v>
      </c>
      <c r="G962">
        <f>VLOOKUP(A962,РАСЧЕТ!$A$3:$AX$1360,50,0)</f>
        <v>1311.0277031624714</v>
      </c>
      <c r="H962" s="193">
        <f t="shared" si="15"/>
        <v>-7.53229683752852</v>
      </c>
    </row>
    <row r="963" spans="1:8" ht="11.4" customHeight="1" x14ac:dyDescent="0.3">
      <c r="A963" s="181" t="s">
        <v>2401</v>
      </c>
      <c r="B963" s="182" t="s">
        <v>2402</v>
      </c>
      <c r="C963" s="190">
        <v>1473.18</v>
      </c>
      <c r="D963" s="191">
        <v>1473.18</v>
      </c>
      <c r="E963" s="185" t="s">
        <v>4577</v>
      </c>
      <c r="F963" s="186" t="s">
        <v>3367</v>
      </c>
      <c r="G963">
        <f>VLOOKUP(A963,РАСЧЕТ!$A$3:$AX$1360,50,0)</f>
        <v>1464.7638507645852</v>
      </c>
      <c r="H963" s="193">
        <f t="shared" si="15"/>
        <v>-8.4161492354148777</v>
      </c>
    </row>
    <row r="964" spans="1:8" ht="11.4" customHeight="1" x14ac:dyDescent="0.3">
      <c r="A964" s="181" t="s">
        <v>2136</v>
      </c>
      <c r="B964" s="182" t="s">
        <v>2137</v>
      </c>
      <c r="C964" s="190">
        <v>3251.3</v>
      </c>
      <c r="D964" s="191">
        <v>3251.3</v>
      </c>
      <c r="E964" s="185" t="s">
        <v>4577</v>
      </c>
      <c r="F964" s="186" t="s">
        <v>3579</v>
      </c>
      <c r="G964">
        <f>VLOOKUP(A964,РАСЧЕТ!$A$3:$AX$1360,50,0)</f>
        <v>3561.8781200163221</v>
      </c>
      <c r="H964" s="193">
        <f t="shared" si="15"/>
        <v>310.57812001632192</v>
      </c>
    </row>
    <row r="965" spans="1:8" ht="11.4" customHeight="1" x14ac:dyDescent="0.3">
      <c r="A965" s="181" t="s">
        <v>2296</v>
      </c>
      <c r="B965" s="182" t="s">
        <v>2297</v>
      </c>
      <c r="C965" s="190">
        <v>3513.29</v>
      </c>
      <c r="D965" s="191">
        <v>3513.29</v>
      </c>
      <c r="E965" s="185" t="s">
        <v>4577</v>
      </c>
      <c r="F965" s="186" t="s">
        <v>3581</v>
      </c>
      <c r="G965">
        <f>VLOOKUP(A965,РАСЧЕТ!$A$3:$AX$1360,50,0)</f>
        <v>3493.2269094035883</v>
      </c>
      <c r="H965" s="193">
        <f t="shared" si="15"/>
        <v>-20.063090596411712</v>
      </c>
    </row>
    <row r="966" spans="1:8" ht="11.4" customHeight="1" x14ac:dyDescent="0.3">
      <c r="A966" s="181" t="s">
        <v>493</v>
      </c>
      <c r="B966" s="182" t="s">
        <v>494</v>
      </c>
      <c r="C966" s="190">
        <v>1477.47</v>
      </c>
      <c r="D966" s="191">
        <v>1477.47</v>
      </c>
      <c r="E966" s="185" t="s">
        <v>4577</v>
      </c>
      <c r="F966" s="186" t="s">
        <v>3582</v>
      </c>
      <c r="G966">
        <f>VLOOKUP(A966,РАСЧЕТ!$A$3:$AX$1360,50,0)</f>
        <v>1578.6831084679372</v>
      </c>
      <c r="H966" s="193">
        <f t="shared" si="15"/>
        <v>101.21310846793722</v>
      </c>
    </row>
    <row r="967" spans="1:8" ht="11.4" customHeight="1" x14ac:dyDescent="0.3">
      <c r="A967" s="181" t="s">
        <v>2205</v>
      </c>
      <c r="B967" s="182" t="s">
        <v>2206</v>
      </c>
      <c r="C967" s="190">
        <v>1318.56</v>
      </c>
      <c r="D967" s="191">
        <v>1318.56</v>
      </c>
      <c r="E967" s="185" t="s">
        <v>4577</v>
      </c>
      <c r="F967" s="186" t="s">
        <v>3386</v>
      </c>
      <c r="G967">
        <f>VLOOKUP(A967,РАСЧЕТ!$A$3:$AX$1360,50,0)</f>
        <v>1311.0277031624714</v>
      </c>
      <c r="H967" s="193">
        <f t="shared" si="15"/>
        <v>-7.53229683752852</v>
      </c>
    </row>
    <row r="968" spans="1:8" ht="11.4" customHeight="1" x14ac:dyDescent="0.3">
      <c r="A968" s="181" t="s">
        <v>608</v>
      </c>
      <c r="B968" s="182" t="s">
        <v>609</v>
      </c>
      <c r="C968" s="190">
        <v>1473.18</v>
      </c>
      <c r="D968" s="191">
        <v>1473.18</v>
      </c>
      <c r="E968" s="185" t="s">
        <v>4577</v>
      </c>
      <c r="F968" s="186" t="s">
        <v>3387</v>
      </c>
      <c r="G968">
        <f>VLOOKUP(A968,РАСЧЕТ!$A$3:$AX$1360,50,0)</f>
        <v>1702.1783434413971</v>
      </c>
      <c r="H968" s="193">
        <f t="shared" si="15"/>
        <v>228.99834344139708</v>
      </c>
    </row>
    <row r="969" spans="1:8" ht="11.4" customHeight="1" x14ac:dyDescent="0.3">
      <c r="A969" s="181" t="s">
        <v>2271</v>
      </c>
      <c r="B969" s="182" t="s">
        <v>2272</v>
      </c>
      <c r="C969" s="190">
        <v>3251.3</v>
      </c>
      <c r="D969" s="191">
        <v>3251.3</v>
      </c>
      <c r="E969" s="185" t="s">
        <v>4577</v>
      </c>
      <c r="F969" s="186" t="s">
        <v>3388</v>
      </c>
      <c r="G969">
        <f>VLOOKUP(A969,РАСЧЕТ!$A$3:$AX$1360,50,0)</f>
        <v>3232.7295481888955</v>
      </c>
      <c r="H969" s="193">
        <f t="shared" si="15"/>
        <v>-18.570451811104704</v>
      </c>
    </row>
    <row r="970" spans="1:8" ht="11.4" customHeight="1" x14ac:dyDescent="0.3">
      <c r="A970" s="181" t="s">
        <v>1854</v>
      </c>
      <c r="B970" s="182" t="s">
        <v>205</v>
      </c>
      <c r="C970" s="190">
        <v>1421.64</v>
      </c>
      <c r="D970" s="191">
        <v>1421.64</v>
      </c>
      <c r="E970" s="185" t="s">
        <v>4577</v>
      </c>
      <c r="F970" s="186" t="s">
        <v>3194</v>
      </c>
      <c r="G970">
        <f>VLOOKUP(A970,РАСЧЕТ!$A$3:$AX$1360,50,0)</f>
        <v>1413.5184682305473</v>
      </c>
      <c r="H970" s="193">
        <f t="shared" si="15"/>
        <v>-8.1215317694527585</v>
      </c>
    </row>
    <row r="971" spans="1:8" ht="11.4" customHeight="1" x14ac:dyDescent="0.3">
      <c r="A971" s="181" t="s">
        <v>2427</v>
      </c>
      <c r="B971" s="182" t="s">
        <v>2428</v>
      </c>
      <c r="C971" s="190">
        <v>3513.29</v>
      </c>
      <c r="D971" s="191">
        <v>3513.29</v>
      </c>
      <c r="E971" s="185" t="s">
        <v>4577</v>
      </c>
      <c r="F971" s="186" t="s">
        <v>3405</v>
      </c>
      <c r="G971">
        <f>VLOOKUP(A971,РАСЧЕТ!$A$3:$AX$1360,50,0)</f>
        <v>3493.2269094035883</v>
      </c>
      <c r="H971" s="193">
        <f t="shared" si="15"/>
        <v>-20.063090596411712</v>
      </c>
    </row>
    <row r="972" spans="1:8" ht="11.4" customHeight="1" x14ac:dyDescent="0.3">
      <c r="A972" s="181" t="s">
        <v>2529</v>
      </c>
      <c r="B972" s="182" t="s">
        <v>2415</v>
      </c>
      <c r="C972" s="190">
        <v>1477.47</v>
      </c>
      <c r="D972" s="191">
        <v>1477.47</v>
      </c>
      <c r="E972" s="185" t="s">
        <v>4577</v>
      </c>
      <c r="F972" s="186" t="s">
        <v>3406</v>
      </c>
      <c r="G972">
        <f>VLOOKUP(A972,РАСЧЕТ!$A$3:$AX$1360,50,0)</f>
        <v>1524.2426510734886</v>
      </c>
      <c r="H972" s="193">
        <f t="shared" si="15"/>
        <v>46.772651073488532</v>
      </c>
    </row>
    <row r="973" spans="1:8" ht="11.4" customHeight="1" x14ac:dyDescent="0.3">
      <c r="A973" s="181" t="s">
        <v>686</v>
      </c>
      <c r="B973" s="182" t="s">
        <v>687</v>
      </c>
      <c r="C973" s="190">
        <v>1318.56</v>
      </c>
      <c r="D973" s="191">
        <v>1318.56</v>
      </c>
      <c r="E973" s="185" t="s">
        <v>4577</v>
      </c>
      <c r="F973" s="186" t="s">
        <v>3587</v>
      </c>
      <c r="G973">
        <f>VLOOKUP(A973,РАСЧЕТ!$A$3:$AX$1360,50,0)</f>
        <v>1311.0277031624714</v>
      </c>
      <c r="H973" s="193">
        <f t="shared" si="15"/>
        <v>-7.53229683752852</v>
      </c>
    </row>
    <row r="974" spans="1:8" ht="11.4" customHeight="1" x14ac:dyDescent="0.3">
      <c r="A974" s="181" t="s">
        <v>2510</v>
      </c>
      <c r="B974" s="182" t="s">
        <v>2511</v>
      </c>
      <c r="C974" s="190">
        <v>1473.18</v>
      </c>
      <c r="D974" s="191">
        <v>1473.18</v>
      </c>
      <c r="E974" s="185" t="s">
        <v>4577</v>
      </c>
      <c r="F974" s="186" t="s">
        <v>3407</v>
      </c>
      <c r="G974">
        <f>VLOOKUP(A974,РАСЧЕТ!$A$3:$AX$1360,50,0)</f>
        <v>1464.7638507645852</v>
      </c>
      <c r="H974" s="193">
        <f t="shared" si="15"/>
        <v>-8.4161492354148777</v>
      </c>
    </row>
    <row r="975" spans="1:8" ht="11.4" customHeight="1" x14ac:dyDescent="0.3">
      <c r="A975" s="181" t="s">
        <v>2403</v>
      </c>
      <c r="B975" s="182" t="s">
        <v>2404</v>
      </c>
      <c r="C975" s="190">
        <v>3251.3</v>
      </c>
      <c r="D975" s="191">
        <v>3251.3</v>
      </c>
      <c r="E975" s="185" t="s">
        <v>4577</v>
      </c>
      <c r="F975" s="186" t="s">
        <v>3589</v>
      </c>
      <c r="G975">
        <f>VLOOKUP(A975,РАСЧЕТ!$A$3:$AX$1360,50,0)</f>
        <v>3232.7295481888955</v>
      </c>
      <c r="H975" s="193">
        <f t="shared" si="15"/>
        <v>-18.570451811104704</v>
      </c>
    </row>
    <row r="976" spans="1:8" ht="11.4" customHeight="1" x14ac:dyDescent="0.3">
      <c r="A976" s="181" t="s">
        <v>1314</v>
      </c>
      <c r="B976" s="182" t="s">
        <v>1315</v>
      </c>
      <c r="C976" s="190">
        <v>3513.29</v>
      </c>
      <c r="D976" s="191">
        <v>3513.29</v>
      </c>
      <c r="E976" s="185" t="s">
        <v>4577</v>
      </c>
      <c r="F976" s="186" t="s">
        <v>3591</v>
      </c>
      <c r="G976">
        <f>VLOOKUP(A976,РАСЧЕТ!$A$3:$AX$1360,50,0)</f>
        <v>3493.2269094035883</v>
      </c>
      <c r="H976" s="193">
        <f t="shared" si="15"/>
        <v>-20.063090596411712</v>
      </c>
    </row>
    <row r="977" spans="1:8" ht="11.4" customHeight="1" x14ac:dyDescent="0.3">
      <c r="A977" s="181" t="s">
        <v>495</v>
      </c>
      <c r="B977" s="182" t="s">
        <v>496</v>
      </c>
      <c r="C977" s="190">
        <v>1477.47</v>
      </c>
      <c r="D977" s="191">
        <v>1477.47</v>
      </c>
      <c r="E977" s="185" t="s">
        <v>4577</v>
      </c>
      <c r="F977" s="186" t="s">
        <v>3432</v>
      </c>
      <c r="G977">
        <f>VLOOKUP(A977,РАСЧЕТ!$A$3:$AX$1360,50,0)</f>
        <v>1469.0342993090885</v>
      </c>
      <c r="H977" s="193">
        <f t="shared" si="15"/>
        <v>-8.4357006909115171</v>
      </c>
    </row>
    <row r="978" spans="1:8" ht="11.4" customHeight="1" x14ac:dyDescent="0.3">
      <c r="A978" s="181" t="s">
        <v>2423</v>
      </c>
      <c r="B978" s="182" t="s">
        <v>2424</v>
      </c>
      <c r="C978" s="190">
        <v>1318.56</v>
      </c>
      <c r="D978" s="191">
        <v>1318.56</v>
      </c>
      <c r="E978" s="185" t="s">
        <v>4577</v>
      </c>
      <c r="F978" s="186" t="s">
        <v>3434</v>
      </c>
      <c r="G978">
        <f>VLOOKUP(A978,РАСЧЕТ!$A$3:$AX$1360,50,0)</f>
        <v>1311.0277031624714</v>
      </c>
      <c r="H978" s="193">
        <f t="shared" si="15"/>
        <v>-7.53229683752852</v>
      </c>
    </row>
    <row r="979" spans="1:8" ht="11.4" customHeight="1" x14ac:dyDescent="0.3">
      <c r="A979" s="181" t="s">
        <v>2094</v>
      </c>
      <c r="B979" s="182" t="s">
        <v>2095</v>
      </c>
      <c r="C979" s="190">
        <v>1473.18</v>
      </c>
      <c r="D979" s="191">
        <v>1473.18</v>
      </c>
      <c r="E979" s="185" t="s">
        <v>4577</v>
      </c>
      <c r="F979" s="186" t="s">
        <v>3435</v>
      </c>
      <c r="G979">
        <f>VLOOKUP(A979,РАСЧЕТ!$A$3:$AX$1360,50,0)</f>
        <v>1464.7638507645852</v>
      </c>
      <c r="H979" s="193">
        <f t="shared" si="15"/>
        <v>-8.4161492354148777</v>
      </c>
    </row>
    <row r="980" spans="1:8" ht="11.4" customHeight="1" x14ac:dyDescent="0.3">
      <c r="A980" s="181" t="s">
        <v>1545</v>
      </c>
      <c r="B980" s="182" t="s">
        <v>1546</v>
      </c>
      <c r="C980" s="190">
        <v>3251.3</v>
      </c>
      <c r="D980" s="191">
        <v>3251.3</v>
      </c>
      <c r="E980" s="185" t="s">
        <v>4577</v>
      </c>
      <c r="F980" s="186" t="s">
        <v>3436</v>
      </c>
      <c r="G980">
        <f>VLOOKUP(A980,РАСЧЕТ!$A$3:$AX$1360,50,0)</f>
        <v>3232.7295481888955</v>
      </c>
      <c r="H980" s="193">
        <f t="shared" si="15"/>
        <v>-18.570451811104704</v>
      </c>
    </row>
    <row r="981" spans="1:8" ht="11.4" customHeight="1" x14ac:dyDescent="0.3">
      <c r="A981" s="181" t="s">
        <v>2142</v>
      </c>
      <c r="B981" s="182" t="s">
        <v>120</v>
      </c>
      <c r="C981" s="190">
        <v>1576.26</v>
      </c>
      <c r="D981" s="191">
        <v>1576.26</v>
      </c>
      <c r="E981" s="185" t="s">
        <v>4577</v>
      </c>
      <c r="F981" s="186" t="s">
        <v>3195</v>
      </c>
      <c r="G981">
        <f>VLOOKUP(A981,РАСЧЕТ!$A$3:$AX$1360,50,0)</f>
        <v>1567.2546158326616</v>
      </c>
      <c r="H981" s="193">
        <f t="shared" si="15"/>
        <v>-9.0053841673384341</v>
      </c>
    </row>
    <row r="982" spans="1:8" ht="11.4" customHeight="1" x14ac:dyDescent="0.3">
      <c r="A982" s="181" t="s">
        <v>809</v>
      </c>
      <c r="B982" s="182" t="s">
        <v>810</v>
      </c>
      <c r="C982" s="190">
        <v>3513.29</v>
      </c>
      <c r="D982" s="191">
        <v>3513.29</v>
      </c>
      <c r="E982" s="185" t="s">
        <v>4577</v>
      </c>
      <c r="F982" s="186" t="s">
        <v>3455</v>
      </c>
      <c r="G982">
        <f>VLOOKUP(A982,РАСЧЕТ!$A$3:$AX$1360,50,0)</f>
        <v>3493.2269094035883</v>
      </c>
      <c r="H982" s="193">
        <f t="shared" si="15"/>
        <v>-20.063090596411712</v>
      </c>
    </row>
    <row r="983" spans="1:8" ht="11.4" customHeight="1" x14ac:dyDescent="0.3">
      <c r="A983" s="181" t="s">
        <v>2064</v>
      </c>
      <c r="B983" s="182" t="s">
        <v>2065</v>
      </c>
      <c r="C983" s="190">
        <v>1477.47</v>
      </c>
      <c r="D983" s="191">
        <v>1477.47</v>
      </c>
      <c r="E983" s="185" t="s">
        <v>4577</v>
      </c>
      <c r="F983" s="186" t="s">
        <v>3456</v>
      </c>
      <c r="G983">
        <f>VLOOKUP(A983,РАСЧЕТ!$A$3:$AX$1360,50,0)</f>
        <v>1469.0342993090885</v>
      </c>
      <c r="H983" s="193">
        <f t="shared" si="15"/>
        <v>-8.4357006909115171</v>
      </c>
    </row>
    <row r="984" spans="1:8" ht="11.4" customHeight="1" x14ac:dyDescent="0.3">
      <c r="A984" s="181" t="s">
        <v>865</v>
      </c>
      <c r="B984" s="182" t="s">
        <v>866</v>
      </c>
      <c r="C984" s="190">
        <v>1318.56</v>
      </c>
      <c r="D984" s="191">
        <v>1318.56</v>
      </c>
      <c r="E984" s="185" t="s">
        <v>4577</v>
      </c>
      <c r="F984" s="186" t="s">
        <v>3457</v>
      </c>
      <c r="G984">
        <f>VLOOKUP(A984,РАСЧЕТ!$A$3:$AX$1360,50,0)</f>
        <v>1311.0277031624714</v>
      </c>
      <c r="H984" s="193">
        <f t="shared" si="15"/>
        <v>-7.53229683752852</v>
      </c>
    </row>
    <row r="985" spans="1:8" ht="11.4" customHeight="1" x14ac:dyDescent="0.3">
      <c r="A985" s="181" t="s">
        <v>2585</v>
      </c>
      <c r="B985" s="182" t="s">
        <v>2066</v>
      </c>
      <c r="C985" s="190">
        <v>1473.18</v>
      </c>
      <c r="D985" s="191">
        <v>1473.18</v>
      </c>
      <c r="E985" s="185" t="s">
        <v>4577</v>
      </c>
      <c r="F985" s="186" t="s">
        <v>3909</v>
      </c>
      <c r="G985">
        <f>VLOOKUP(A985,РАСЧЕТ!$A$3:$AX$1360,50,0)</f>
        <v>1464.7638507645852</v>
      </c>
      <c r="H985" s="193">
        <f t="shared" si="15"/>
        <v>-8.4161492354148777</v>
      </c>
    </row>
    <row r="986" spans="1:8" ht="11.4" customHeight="1" x14ac:dyDescent="0.3">
      <c r="A986" s="181" t="s">
        <v>1351</v>
      </c>
      <c r="B986" s="182" t="s">
        <v>1352</v>
      </c>
      <c r="C986" s="190">
        <v>3251.3</v>
      </c>
      <c r="D986" s="191">
        <v>3251.3</v>
      </c>
      <c r="E986" s="185" t="s">
        <v>4577</v>
      </c>
      <c r="F986" s="186" t="s">
        <v>3458</v>
      </c>
      <c r="G986">
        <f>VLOOKUP(A986,РАСЧЕТ!$A$3:$AX$1360,50,0)</f>
        <v>3449.5946766402735</v>
      </c>
      <c r="H986" s="193">
        <f t="shared" si="15"/>
        <v>198.29467664027334</v>
      </c>
    </row>
    <row r="987" spans="1:8" ht="11.4" customHeight="1" x14ac:dyDescent="0.3">
      <c r="A987" s="181" t="s">
        <v>997</v>
      </c>
      <c r="B987" s="182" t="s">
        <v>998</v>
      </c>
      <c r="C987" s="190">
        <v>3513.29</v>
      </c>
      <c r="D987" s="191">
        <v>3513.29</v>
      </c>
      <c r="E987" s="185" t="s">
        <v>4577</v>
      </c>
      <c r="F987" s="186" t="s">
        <v>3601</v>
      </c>
      <c r="G987">
        <f>VLOOKUP(A987,РАСЧЕТ!$A$3:$AX$1360,50,0)</f>
        <v>3493.2269094035883</v>
      </c>
      <c r="H987" s="193">
        <f t="shared" si="15"/>
        <v>-20.063090596411712</v>
      </c>
    </row>
    <row r="988" spans="1:8" ht="11.4" customHeight="1" x14ac:dyDescent="0.3">
      <c r="A988" s="181" t="s">
        <v>1357</v>
      </c>
      <c r="B988" s="182" t="s">
        <v>1358</v>
      </c>
      <c r="C988" s="190">
        <v>1477.47</v>
      </c>
      <c r="D988" s="191">
        <v>1477.47</v>
      </c>
      <c r="E988" s="185" t="s">
        <v>4577</v>
      </c>
      <c r="F988" s="186" t="s">
        <v>3484</v>
      </c>
      <c r="G988">
        <f>VLOOKUP(A988,РАСЧЕТ!$A$3:$AX$1360,50,0)</f>
        <v>1469.0342993090885</v>
      </c>
      <c r="H988" s="193">
        <f t="shared" si="15"/>
        <v>-8.4357006909115171</v>
      </c>
    </row>
    <row r="989" spans="1:8" ht="11.4" customHeight="1" x14ac:dyDescent="0.3">
      <c r="A989" s="181" t="s">
        <v>912</v>
      </c>
      <c r="B989" s="182" t="s">
        <v>913</v>
      </c>
      <c r="C989" s="190">
        <v>1318.56</v>
      </c>
      <c r="D989" s="191">
        <v>1318.56</v>
      </c>
      <c r="E989" s="185" t="s">
        <v>4577</v>
      </c>
      <c r="F989" s="186" t="s">
        <v>3485</v>
      </c>
      <c r="G989">
        <f>VLOOKUP(A989,РАСЧЕТ!$A$3:$AX$1360,50,0)</f>
        <v>1453.3679843615623</v>
      </c>
      <c r="H989" s="193">
        <f t="shared" si="15"/>
        <v>134.80798436156238</v>
      </c>
    </row>
    <row r="990" spans="1:8" ht="11.4" customHeight="1" x14ac:dyDescent="0.3">
      <c r="A990" s="181" t="s">
        <v>2054</v>
      </c>
      <c r="B990" s="182" t="s">
        <v>2055</v>
      </c>
      <c r="C990" s="190">
        <v>1473.18</v>
      </c>
      <c r="D990" s="191">
        <v>1473.18</v>
      </c>
      <c r="E990" s="185" t="s">
        <v>4577</v>
      </c>
      <c r="F990" s="186" t="s">
        <v>3487</v>
      </c>
      <c r="G990">
        <f>VLOOKUP(A990,РАСЧЕТ!$A$3:$AX$1360,50,0)</f>
        <v>1464.7638507645852</v>
      </c>
      <c r="H990" s="193">
        <f t="shared" si="15"/>
        <v>-8.4161492354148777</v>
      </c>
    </row>
    <row r="991" spans="1:8" ht="11.4" customHeight="1" x14ac:dyDescent="0.3">
      <c r="A991" s="181" t="s">
        <v>2429</v>
      </c>
      <c r="B991" s="182" t="s">
        <v>2430</v>
      </c>
      <c r="C991" s="190">
        <v>3251.3</v>
      </c>
      <c r="D991" s="191">
        <v>3251.3</v>
      </c>
      <c r="E991" s="185" t="s">
        <v>4577</v>
      </c>
      <c r="F991" s="186" t="s">
        <v>3604</v>
      </c>
      <c r="G991">
        <f>VLOOKUP(A991,РАСЧЕТ!$A$3:$AX$1360,50,0)</f>
        <v>1267.7232201283809</v>
      </c>
      <c r="H991" s="193">
        <f t="shared" si="15"/>
        <v>-1983.5767798716192</v>
      </c>
    </row>
    <row r="992" spans="1:8" ht="11.4" customHeight="1" x14ac:dyDescent="0.3">
      <c r="A992" s="181" t="s">
        <v>896</v>
      </c>
      <c r="B992" s="182" t="s">
        <v>209</v>
      </c>
      <c r="C992" s="190">
        <v>3367.26</v>
      </c>
      <c r="D992" s="191">
        <v>3367.26</v>
      </c>
      <c r="E992" s="185" t="s">
        <v>4577</v>
      </c>
      <c r="F992" s="186" t="s">
        <v>3196</v>
      </c>
      <c r="G992">
        <f>VLOOKUP(A992,РАСЧЕТ!$A$3:$AX$1360,50,0)</f>
        <v>2625.4387975289969</v>
      </c>
      <c r="H992" s="193">
        <f t="shared" si="15"/>
        <v>-741.82120247100329</v>
      </c>
    </row>
    <row r="993" spans="1:8" ht="11.4" customHeight="1" x14ac:dyDescent="0.3">
      <c r="A993" s="181" t="s">
        <v>1686</v>
      </c>
      <c r="B993" s="182" t="s">
        <v>1687</v>
      </c>
      <c r="C993" s="190">
        <v>3513.29</v>
      </c>
      <c r="D993" s="191">
        <v>3513.29</v>
      </c>
      <c r="E993" s="185" t="s">
        <v>4577</v>
      </c>
      <c r="F993" s="186" t="s">
        <v>3606</v>
      </c>
      <c r="G993">
        <f>VLOOKUP(A993,РАСЧЕТ!$A$3:$AX$1360,50,0)</f>
        <v>3493.2269094035883</v>
      </c>
      <c r="H993" s="193">
        <f t="shared" si="15"/>
        <v>-20.063090596411712</v>
      </c>
    </row>
    <row r="994" spans="1:8" ht="11.4" customHeight="1" x14ac:dyDescent="0.3">
      <c r="A994" s="181" t="s">
        <v>2591</v>
      </c>
      <c r="B994" s="182" t="s">
        <v>1589</v>
      </c>
      <c r="C994" s="190">
        <v>1477.47</v>
      </c>
      <c r="D994" s="191">
        <v>1477.47</v>
      </c>
      <c r="E994" s="185" t="s">
        <v>4577</v>
      </c>
      <c r="F994" s="186" t="s">
        <v>3908</v>
      </c>
      <c r="G994">
        <f>VLOOKUP(A994,РАСЧЕТ!$A$3:$AX$1360,50,0)</f>
        <v>1469.0342993090885</v>
      </c>
      <c r="H994" s="193">
        <f t="shared" si="15"/>
        <v>-8.4357006909115171</v>
      </c>
    </row>
    <row r="995" spans="1:8" ht="11.4" customHeight="1" x14ac:dyDescent="0.3">
      <c r="A995" s="181" t="s">
        <v>1661</v>
      </c>
      <c r="B995" s="182" t="s">
        <v>1662</v>
      </c>
      <c r="C995" s="190">
        <v>1318.56</v>
      </c>
      <c r="D995" s="191">
        <v>1318.56</v>
      </c>
      <c r="E995" s="185" t="s">
        <v>4577</v>
      </c>
      <c r="F995" s="186" t="s">
        <v>3609</v>
      </c>
      <c r="G995">
        <f>VLOOKUP(A995,РАСЧЕТ!$A$3:$AX$1360,50,0)</f>
        <v>1857.4182540859865</v>
      </c>
      <c r="H995" s="193">
        <f t="shared" si="15"/>
        <v>538.85825408598657</v>
      </c>
    </row>
    <row r="996" spans="1:8" ht="11.4" customHeight="1" x14ac:dyDescent="0.3">
      <c r="A996" s="181" t="s">
        <v>1751</v>
      </c>
      <c r="B996" s="182" t="s">
        <v>1752</v>
      </c>
      <c r="C996" s="190">
        <v>1473.18</v>
      </c>
      <c r="D996" s="191">
        <v>1473.18</v>
      </c>
      <c r="E996" s="185" t="s">
        <v>4577</v>
      </c>
      <c r="F996" s="186" t="s">
        <v>3509</v>
      </c>
      <c r="G996">
        <f>VLOOKUP(A996,РАСЧЕТ!$A$3:$AX$1360,50,0)</f>
        <v>1464.7638507645852</v>
      </c>
      <c r="H996" s="193">
        <f t="shared" si="15"/>
        <v>-8.4161492354148777</v>
      </c>
    </row>
    <row r="997" spans="1:8" ht="11.4" customHeight="1" x14ac:dyDescent="0.3">
      <c r="A997" s="181" t="s">
        <v>928</v>
      </c>
      <c r="B997" s="182" t="s">
        <v>929</v>
      </c>
      <c r="C997" s="190">
        <v>3251.3</v>
      </c>
      <c r="D997" s="191">
        <v>3251.3</v>
      </c>
      <c r="E997" s="185" t="s">
        <v>4577</v>
      </c>
      <c r="F997" s="186" t="s">
        <v>3510</v>
      </c>
      <c r="G997">
        <f>VLOOKUP(A997,РАСЧЕТ!$A$3:$AX$1360,50,0)</f>
        <v>3232.7295481888955</v>
      </c>
      <c r="H997" s="193">
        <f t="shared" si="15"/>
        <v>-18.570451811104704</v>
      </c>
    </row>
    <row r="998" spans="1:8" ht="11.4" customHeight="1" x14ac:dyDescent="0.3">
      <c r="A998" s="181" t="s">
        <v>1667</v>
      </c>
      <c r="B998" s="182" t="s">
        <v>1668</v>
      </c>
      <c r="C998" s="190">
        <v>3513.29</v>
      </c>
      <c r="D998" s="191">
        <v>3513.29</v>
      </c>
      <c r="E998" s="185" t="s">
        <v>4577</v>
      </c>
      <c r="F998" s="186" t="s">
        <v>3532</v>
      </c>
      <c r="G998">
        <f>VLOOKUP(A998,РАСЧЕТ!$A$3:$AX$1360,50,0)</f>
        <v>3627.3657538947691</v>
      </c>
      <c r="H998" s="193">
        <f t="shared" si="15"/>
        <v>114.07575389476915</v>
      </c>
    </row>
    <row r="999" spans="1:8" ht="11.4" customHeight="1" x14ac:dyDescent="0.3">
      <c r="A999" s="181" t="s">
        <v>886</v>
      </c>
      <c r="B999" s="182" t="s">
        <v>887</v>
      </c>
      <c r="C999" s="190">
        <v>1477.47</v>
      </c>
      <c r="D999" s="191">
        <v>1477.47</v>
      </c>
      <c r="E999" s="185" t="s">
        <v>4577</v>
      </c>
      <c r="F999" s="186" t="s">
        <v>3534</v>
      </c>
      <c r="G999">
        <f>VLOOKUP(A999,РАСЧЕТ!$A$3:$AX$1360,50,0)</f>
        <v>1469.0342993090885</v>
      </c>
      <c r="H999" s="193">
        <f t="shared" si="15"/>
        <v>-8.4357006909115171</v>
      </c>
    </row>
    <row r="1000" spans="1:8" ht="11.4" customHeight="1" x14ac:dyDescent="0.3">
      <c r="A1000" s="181" t="s">
        <v>2481</v>
      </c>
      <c r="B1000" s="182" t="s">
        <v>2482</v>
      </c>
      <c r="C1000" s="190">
        <v>1318.56</v>
      </c>
      <c r="D1000" s="191">
        <v>1318.56</v>
      </c>
      <c r="E1000" s="185" t="s">
        <v>4577</v>
      </c>
      <c r="F1000" s="186" t="s">
        <v>3535</v>
      </c>
      <c r="G1000">
        <f>VLOOKUP(A1000,РАСЧЕТ!$A$3:$AX$1360,50,0)</f>
        <v>1311.0277031624714</v>
      </c>
      <c r="H1000" s="193">
        <f t="shared" si="15"/>
        <v>-7.53229683752852</v>
      </c>
    </row>
    <row r="1001" spans="1:8" ht="11.4" customHeight="1" x14ac:dyDescent="0.3">
      <c r="A1001" s="181" t="s">
        <v>2355</v>
      </c>
      <c r="B1001" s="182" t="s">
        <v>2356</v>
      </c>
      <c r="C1001" s="190">
        <v>1473.18</v>
      </c>
      <c r="D1001" s="191">
        <v>1473.18</v>
      </c>
      <c r="E1001" s="185" t="s">
        <v>4577</v>
      </c>
      <c r="F1001" s="186" t="s">
        <v>3537</v>
      </c>
      <c r="G1001">
        <f>VLOOKUP(A1001,РАСЧЕТ!$A$3:$AX$1360,50,0)</f>
        <v>1464.7638507645852</v>
      </c>
      <c r="H1001" s="193">
        <f t="shared" si="15"/>
        <v>-8.4161492354148777</v>
      </c>
    </row>
    <row r="1002" spans="1:8" ht="11.4" customHeight="1" x14ac:dyDescent="0.3">
      <c r="A1002" s="181" t="s">
        <v>1006</v>
      </c>
      <c r="B1002" s="182" t="s">
        <v>1007</v>
      </c>
      <c r="C1002" s="190">
        <v>3251.3</v>
      </c>
      <c r="D1002" s="191">
        <v>3251.3</v>
      </c>
      <c r="E1002" s="185" t="s">
        <v>4577</v>
      </c>
      <c r="F1002" s="186" t="s">
        <v>3540</v>
      </c>
      <c r="G1002">
        <f>VLOOKUP(A1002,РАСЧЕТ!$A$3:$AX$1360,50,0)</f>
        <v>3724.3488600528794</v>
      </c>
      <c r="H1002" s="193">
        <f t="shared" si="15"/>
        <v>473.04886005287926</v>
      </c>
    </row>
    <row r="1003" spans="1:8" ht="11.4" customHeight="1" x14ac:dyDescent="0.3">
      <c r="A1003" s="181" t="s">
        <v>1600</v>
      </c>
      <c r="B1003" s="182" t="s">
        <v>327</v>
      </c>
      <c r="C1003" s="190">
        <v>3118.15</v>
      </c>
      <c r="D1003" s="191">
        <v>3118.15</v>
      </c>
      <c r="E1003" s="185" t="s">
        <v>4577</v>
      </c>
      <c r="F1003" s="186" t="s">
        <v>3204</v>
      </c>
      <c r="G1003">
        <f>VLOOKUP(A1003,РАСЧЕТ!$A$3:$AX$1360,50,0)</f>
        <v>4352.6230080127189</v>
      </c>
      <c r="H1003" s="193">
        <f t="shared" si="15"/>
        <v>1234.4730080127188</v>
      </c>
    </row>
    <row r="1004" spans="1:8" ht="11.4" customHeight="1" x14ac:dyDescent="0.3">
      <c r="A1004" s="181" t="s">
        <v>1773</v>
      </c>
      <c r="B1004" s="182" t="s">
        <v>1774</v>
      </c>
      <c r="C1004" s="190">
        <v>3513.29</v>
      </c>
      <c r="D1004" s="191">
        <v>3513.29</v>
      </c>
      <c r="E1004" s="185" t="s">
        <v>4577</v>
      </c>
      <c r="F1004" s="186" t="s">
        <v>3558</v>
      </c>
      <c r="G1004">
        <f>VLOOKUP(A1004,РАСЧЕТ!$A$3:$AX$1360,50,0)</f>
        <v>4678.7470873250613</v>
      </c>
      <c r="H1004" s="193">
        <f t="shared" si="15"/>
        <v>1165.4570873250614</v>
      </c>
    </row>
    <row r="1005" spans="1:8" ht="11.4" customHeight="1" x14ac:dyDescent="0.3">
      <c r="A1005" s="181" t="s">
        <v>1688</v>
      </c>
      <c r="B1005" s="182" t="s">
        <v>1689</v>
      </c>
      <c r="C1005" s="190">
        <v>1477.47</v>
      </c>
      <c r="D1005" s="191">
        <v>1477.47</v>
      </c>
      <c r="E1005" s="185" t="s">
        <v>4577</v>
      </c>
      <c r="F1005" s="186" t="s">
        <v>3559</v>
      </c>
      <c r="G1005">
        <f>VLOOKUP(A1005,РАСЧЕТ!$A$3:$AX$1360,50,0)</f>
        <v>1469.0342993090885</v>
      </c>
      <c r="H1005" s="193">
        <f t="shared" si="15"/>
        <v>-8.4357006909115171</v>
      </c>
    </row>
    <row r="1006" spans="1:8" ht="11.4" customHeight="1" x14ac:dyDescent="0.3">
      <c r="A1006" s="181" t="s">
        <v>1584</v>
      </c>
      <c r="B1006" s="182" t="s">
        <v>1585</v>
      </c>
      <c r="C1006" s="188"/>
      <c r="D1006" s="189"/>
      <c r="E1006" s="185" t="s">
        <v>4577</v>
      </c>
      <c r="F1006" s="186" t="s">
        <v>3560</v>
      </c>
      <c r="G1006">
        <f>VLOOKUP(A1006,РАСЧЕТ!$A$3:$AX$1360,50,0)</f>
        <v>0</v>
      </c>
      <c r="H1006" s="193">
        <f t="shared" si="15"/>
        <v>0</v>
      </c>
    </row>
    <row r="1007" spans="1:8" ht="11.4" customHeight="1" x14ac:dyDescent="0.3">
      <c r="A1007" s="181" t="s">
        <v>3944</v>
      </c>
      <c r="B1007" s="182" t="s">
        <v>1585</v>
      </c>
      <c r="C1007" s="190">
        <v>1318.56</v>
      </c>
      <c r="D1007" s="191">
        <v>1318.56</v>
      </c>
      <c r="E1007" s="185" t="s">
        <v>4557</v>
      </c>
      <c r="F1007" s="186" t="s">
        <v>4558</v>
      </c>
      <c r="G1007">
        <f>VLOOKUP(A1007,РАСЧЕТ!$A$3:$AX$1360,50,0)</f>
        <v>1311.0277031624714</v>
      </c>
      <c r="H1007" s="193">
        <f t="shared" si="15"/>
        <v>-7.53229683752852</v>
      </c>
    </row>
    <row r="1008" spans="1:8" ht="11.4" customHeight="1" x14ac:dyDescent="0.3">
      <c r="A1008" s="181" t="s">
        <v>1770</v>
      </c>
      <c r="B1008" s="182" t="s">
        <v>1771</v>
      </c>
      <c r="C1008" s="190">
        <v>1473.18</v>
      </c>
      <c r="D1008" s="191">
        <v>1473.18</v>
      </c>
      <c r="E1008" s="185" t="s">
        <v>4577</v>
      </c>
      <c r="F1008" s="186" t="s">
        <v>3561</v>
      </c>
      <c r="G1008">
        <f>VLOOKUP(A1008,РАСЧЕТ!$A$3:$AX$1360,50,0)</f>
        <v>1464.7638507645852</v>
      </c>
      <c r="H1008" s="193">
        <f t="shared" si="15"/>
        <v>-8.4161492354148777</v>
      </c>
    </row>
    <row r="1009" spans="1:8" ht="11.4" customHeight="1" x14ac:dyDescent="0.3">
      <c r="A1009" s="181" t="s">
        <v>1784</v>
      </c>
      <c r="B1009" s="182" t="s">
        <v>1785</v>
      </c>
      <c r="C1009" s="190">
        <v>3251.3</v>
      </c>
      <c r="D1009" s="191">
        <v>3251.3</v>
      </c>
      <c r="E1009" s="185" t="s">
        <v>4577</v>
      </c>
      <c r="F1009" s="186" t="s">
        <v>3563</v>
      </c>
      <c r="G1009">
        <f>VLOOKUP(A1009,РАСЧЕТ!$A$3:$AX$1360,50,0)</f>
        <v>3232.7295481888955</v>
      </c>
      <c r="H1009" s="193">
        <f t="shared" si="15"/>
        <v>-18.570451811104704</v>
      </c>
    </row>
    <row r="1010" spans="1:8" ht="11.4" customHeight="1" x14ac:dyDescent="0.3">
      <c r="A1010" s="181" t="s">
        <v>2566</v>
      </c>
      <c r="B1010" s="182" t="s">
        <v>1786</v>
      </c>
      <c r="C1010" s="188"/>
      <c r="D1010" s="189"/>
      <c r="E1010" s="185" t="s">
        <v>4577</v>
      </c>
      <c r="F1010" s="186" t="s">
        <v>3883</v>
      </c>
      <c r="G1010">
        <f>VLOOKUP(A1010,РАСЧЕТ!$A$3:$AX$1360,50,0)</f>
        <v>0</v>
      </c>
      <c r="H1010" s="193">
        <f t="shared" si="15"/>
        <v>0</v>
      </c>
    </row>
    <row r="1011" spans="1:8" ht="11.4" customHeight="1" x14ac:dyDescent="0.3">
      <c r="A1011" s="181" t="s">
        <v>3945</v>
      </c>
      <c r="B1011" s="182" t="s">
        <v>1786</v>
      </c>
      <c r="C1011" s="190">
        <v>3513.29</v>
      </c>
      <c r="D1011" s="191">
        <v>3513.29</v>
      </c>
      <c r="E1011" s="185" t="s">
        <v>4559</v>
      </c>
      <c r="F1011" s="186" t="s">
        <v>4560</v>
      </c>
      <c r="G1011">
        <f>VLOOKUP(A1011,РАСЧЕТ!$A$3:$AX$1360,50,0)</f>
        <v>3493.2269094035883</v>
      </c>
      <c r="H1011" s="193">
        <f t="shared" si="15"/>
        <v>-20.063090596411712</v>
      </c>
    </row>
    <row r="1012" spans="1:8" ht="11.4" customHeight="1" x14ac:dyDescent="0.3">
      <c r="A1012" s="181" t="s">
        <v>2551</v>
      </c>
      <c r="B1012" s="182" t="s">
        <v>1674</v>
      </c>
      <c r="C1012" s="190">
        <v>1477.47</v>
      </c>
      <c r="D1012" s="191">
        <v>1477.47</v>
      </c>
      <c r="E1012" s="185" t="s">
        <v>4577</v>
      </c>
      <c r="F1012" s="186" t="s">
        <v>3622</v>
      </c>
      <c r="G1012">
        <f>VLOOKUP(A1012,РАСЧЕТ!$A$3:$AX$1360,50,0)</f>
        <v>731.4534902668272</v>
      </c>
      <c r="H1012" s="193">
        <f t="shared" si="15"/>
        <v>-746.01650973317282</v>
      </c>
    </row>
    <row r="1013" spans="1:8" ht="11.4" customHeight="1" x14ac:dyDescent="0.3">
      <c r="A1013" s="181" t="s">
        <v>1700</v>
      </c>
      <c r="B1013" s="182" t="s">
        <v>1701</v>
      </c>
      <c r="C1013" s="190">
        <v>1318.56</v>
      </c>
      <c r="D1013" s="191">
        <v>1318.56</v>
      </c>
      <c r="E1013" s="185" t="s">
        <v>4577</v>
      </c>
      <c r="F1013" s="186" t="s">
        <v>3583</v>
      </c>
      <c r="G1013">
        <f>VLOOKUP(A1013,РАСЧЕТ!$A$3:$AX$1360,50,0)</f>
        <v>1387.8693090588665</v>
      </c>
      <c r="H1013" s="193">
        <f t="shared" si="15"/>
        <v>69.309309058866575</v>
      </c>
    </row>
    <row r="1014" spans="1:8" ht="11.4" customHeight="1" x14ac:dyDescent="0.3">
      <c r="A1014" s="181" t="s">
        <v>1706</v>
      </c>
      <c r="B1014" s="182" t="s">
        <v>1707</v>
      </c>
      <c r="C1014" s="190">
        <v>1473.18</v>
      </c>
      <c r="D1014" s="191">
        <v>1473.18</v>
      </c>
      <c r="E1014" s="185" t="s">
        <v>4577</v>
      </c>
      <c r="F1014" s="186" t="s">
        <v>3584</v>
      </c>
      <c r="G1014">
        <f>VLOOKUP(A1014,РАСЧЕТ!$A$3:$AX$1360,50,0)</f>
        <v>1546.5126605791456</v>
      </c>
      <c r="H1014" s="193">
        <f t="shared" si="15"/>
        <v>73.332660579145568</v>
      </c>
    </row>
    <row r="1015" spans="1:8" ht="11.4" customHeight="1" x14ac:dyDescent="0.3">
      <c r="A1015" s="181" t="s">
        <v>2383</v>
      </c>
      <c r="B1015" s="182" t="s">
        <v>2384</v>
      </c>
      <c r="C1015" s="190">
        <v>3251.3</v>
      </c>
      <c r="D1015" s="191">
        <v>3251.3</v>
      </c>
      <c r="E1015" s="185" t="s">
        <v>4577</v>
      </c>
      <c r="F1015" s="186" t="s">
        <v>3624</v>
      </c>
      <c r="G1015">
        <f>VLOOKUP(A1015,РАСЧЕТ!$A$3:$AX$1360,50,0)</f>
        <v>3232.7295481888955</v>
      </c>
      <c r="H1015" s="193">
        <f t="shared" si="15"/>
        <v>-18.570451811104704</v>
      </c>
    </row>
    <row r="1016" spans="1:8" ht="11.4" customHeight="1" x14ac:dyDescent="0.3">
      <c r="A1016" s="181" t="s">
        <v>2565</v>
      </c>
      <c r="B1016" s="182" t="s">
        <v>348</v>
      </c>
      <c r="C1016" s="190">
        <v>2452.4299999999998</v>
      </c>
      <c r="D1016" s="191">
        <v>2452.4299999999998</v>
      </c>
      <c r="E1016" s="185" t="s">
        <v>4577</v>
      </c>
      <c r="F1016" s="186" t="s">
        <v>3900</v>
      </c>
      <c r="G1016">
        <f>VLOOKUP(A1016,РАСЧЕТ!$A$3:$AX$1360,50,0)</f>
        <v>2438.4261189113067</v>
      </c>
      <c r="H1016" s="193">
        <f t="shared" si="15"/>
        <v>-14.003881088693106</v>
      </c>
    </row>
    <row r="1017" spans="1:8" ht="11.4" customHeight="1" x14ac:dyDescent="0.3">
      <c r="A1017" s="181" t="s">
        <v>897</v>
      </c>
      <c r="B1017" s="182" t="s">
        <v>898</v>
      </c>
      <c r="C1017" s="190">
        <v>3513.29</v>
      </c>
      <c r="D1017" s="191">
        <v>3513.29</v>
      </c>
      <c r="E1017" s="185" t="s">
        <v>4577</v>
      </c>
      <c r="F1017" s="186" t="s">
        <v>3607</v>
      </c>
      <c r="G1017">
        <f>VLOOKUP(A1017,РАСЧЕТ!$A$3:$AX$1360,50,0)</f>
        <v>1266.0109144105536</v>
      </c>
      <c r="H1017" s="193">
        <f t="shared" si="15"/>
        <v>-2247.2790855894464</v>
      </c>
    </row>
    <row r="1018" spans="1:8" ht="11.4" customHeight="1" x14ac:dyDescent="0.3">
      <c r="A1018" s="181" t="s">
        <v>2374</v>
      </c>
      <c r="B1018" s="182" t="s">
        <v>2375</v>
      </c>
      <c r="C1018" s="190">
        <v>1477.47</v>
      </c>
      <c r="D1018" s="191">
        <v>1477.47</v>
      </c>
      <c r="E1018" s="185" t="s">
        <v>4577</v>
      </c>
      <c r="F1018" s="186" t="s">
        <v>3608</v>
      </c>
      <c r="G1018">
        <f>VLOOKUP(A1018,РАСЧЕТ!$A$3:$AX$1360,50,0)</f>
        <v>1469.0342993090885</v>
      </c>
      <c r="H1018" s="193">
        <f t="shared" si="15"/>
        <v>-8.4357006909115171</v>
      </c>
    </row>
    <row r="1019" spans="1:8" ht="11.4" customHeight="1" x14ac:dyDescent="0.3">
      <c r="A1019" s="181" t="s">
        <v>1576</v>
      </c>
      <c r="B1019" s="182" t="s">
        <v>1577</v>
      </c>
      <c r="C1019" s="190">
        <v>1318.56</v>
      </c>
      <c r="D1019" s="191">
        <v>1318.56</v>
      </c>
      <c r="E1019" s="185" t="s">
        <v>4577</v>
      </c>
      <c r="F1019" s="186" t="s">
        <v>3628</v>
      </c>
      <c r="G1019">
        <f>VLOOKUP(A1019,РАСЧЕТ!$A$3:$AX$1360,50,0)</f>
        <v>1311.0277031624714</v>
      </c>
      <c r="H1019" s="193">
        <f t="shared" si="15"/>
        <v>-7.53229683752852</v>
      </c>
    </row>
    <row r="1020" spans="1:8" ht="11.4" customHeight="1" x14ac:dyDescent="0.3">
      <c r="A1020" s="181" t="s">
        <v>1996</v>
      </c>
      <c r="B1020" s="182" t="s">
        <v>1997</v>
      </c>
      <c r="C1020" s="190">
        <v>1473.18</v>
      </c>
      <c r="D1020" s="191">
        <v>1473.18</v>
      </c>
      <c r="E1020" s="185" t="s">
        <v>4577</v>
      </c>
      <c r="F1020" s="186" t="s">
        <v>3610</v>
      </c>
      <c r="G1020">
        <f>VLOOKUP(A1020,РАСЧЕТ!$A$3:$AX$1360,50,0)</f>
        <v>1464.7638507645852</v>
      </c>
      <c r="H1020" s="193">
        <f t="shared" si="15"/>
        <v>-8.4161492354148777</v>
      </c>
    </row>
    <row r="1021" spans="1:8" ht="11.4" customHeight="1" x14ac:dyDescent="0.3">
      <c r="A1021" s="181" t="s">
        <v>1642</v>
      </c>
      <c r="B1021" s="182" t="s">
        <v>1643</v>
      </c>
      <c r="C1021" s="190">
        <v>3251.3</v>
      </c>
      <c r="D1021" s="191">
        <v>3251.3</v>
      </c>
      <c r="E1021" s="185" t="s">
        <v>4577</v>
      </c>
      <c r="F1021" s="186" t="s">
        <v>3632</v>
      </c>
      <c r="G1021">
        <f>VLOOKUP(A1021,РАСЧЕТ!$A$3:$AX$1360,50,0)</f>
        <v>3232.7295481888955</v>
      </c>
      <c r="H1021" s="193">
        <f t="shared" si="15"/>
        <v>-18.570451811104704</v>
      </c>
    </row>
    <row r="1022" spans="1:8" ht="11.4" customHeight="1" x14ac:dyDescent="0.3">
      <c r="A1022" s="181" t="s">
        <v>1613</v>
      </c>
      <c r="B1022" s="182" t="s">
        <v>1614</v>
      </c>
      <c r="C1022" s="190">
        <v>3513.29</v>
      </c>
      <c r="D1022" s="191">
        <v>3513.29</v>
      </c>
      <c r="E1022" s="185" t="s">
        <v>4577</v>
      </c>
      <c r="F1022" s="186" t="s">
        <v>3633</v>
      </c>
      <c r="G1022">
        <f>VLOOKUP(A1022,РАСЧЕТ!$A$3:$AX$1360,50,0)</f>
        <v>3493.2269094035883</v>
      </c>
      <c r="H1022" s="193">
        <f t="shared" si="15"/>
        <v>-20.063090596411712</v>
      </c>
    </row>
    <row r="1023" spans="1:8" ht="11.4" customHeight="1" x14ac:dyDescent="0.3">
      <c r="A1023" s="181" t="s">
        <v>1623</v>
      </c>
      <c r="B1023" s="182" t="s">
        <v>1624</v>
      </c>
      <c r="C1023" s="190">
        <v>1477.47</v>
      </c>
      <c r="D1023" s="191">
        <v>1477.47</v>
      </c>
      <c r="E1023" s="185" t="s">
        <v>4577</v>
      </c>
      <c r="F1023" s="186" t="s">
        <v>3634</v>
      </c>
      <c r="G1023">
        <f>VLOOKUP(A1023,РАСЧЕТ!$A$3:$AX$1360,50,0)</f>
        <v>2862.2870179714255</v>
      </c>
      <c r="H1023" s="193">
        <f t="shared" si="15"/>
        <v>1384.8170179714255</v>
      </c>
    </row>
    <row r="1024" spans="1:8" ht="11.4" customHeight="1" x14ac:dyDescent="0.3">
      <c r="A1024" s="181" t="s">
        <v>2463</v>
      </c>
      <c r="B1024" s="182" t="s">
        <v>2464</v>
      </c>
      <c r="C1024" s="190">
        <v>1318.56</v>
      </c>
      <c r="D1024" s="191">
        <v>1318.56</v>
      </c>
      <c r="E1024" s="185" t="s">
        <v>4577</v>
      </c>
      <c r="F1024" s="186" t="s">
        <v>3635</v>
      </c>
      <c r="G1024">
        <f>VLOOKUP(A1024,РАСЧЕТ!$A$3:$AX$1360,50,0)</f>
        <v>1174.3606402150126</v>
      </c>
      <c r="H1024" s="193">
        <f t="shared" si="15"/>
        <v>-144.19935978498734</v>
      </c>
    </row>
    <row r="1025" spans="1:8" ht="11.4" customHeight="1" x14ac:dyDescent="0.3">
      <c r="A1025" s="181" t="s">
        <v>1648</v>
      </c>
      <c r="B1025" s="182" t="s">
        <v>1649</v>
      </c>
      <c r="C1025" s="190">
        <v>1473.18</v>
      </c>
      <c r="D1025" s="191">
        <v>1473.18</v>
      </c>
      <c r="E1025" s="185" t="s">
        <v>4577</v>
      </c>
      <c r="F1025" s="186" t="s">
        <v>3636</v>
      </c>
      <c r="G1025">
        <f>VLOOKUP(A1025,РАСЧЕТ!$A$3:$AX$1360,50,0)</f>
        <v>1464.7638507645852</v>
      </c>
      <c r="H1025" s="193">
        <f t="shared" ref="H1025:H1088" si="16">G1025-C1025</f>
        <v>-8.4161492354148777</v>
      </c>
    </row>
    <row r="1026" spans="1:8" ht="11.4" customHeight="1" x14ac:dyDescent="0.3">
      <c r="A1026" s="181" t="s">
        <v>2347</v>
      </c>
      <c r="B1026" s="182" t="s">
        <v>2348</v>
      </c>
      <c r="C1026" s="190">
        <v>3251.3</v>
      </c>
      <c r="D1026" s="191">
        <v>3251.3</v>
      </c>
      <c r="E1026" s="185" t="s">
        <v>4577</v>
      </c>
      <c r="F1026" s="186" t="s">
        <v>3637</v>
      </c>
      <c r="G1026">
        <f>VLOOKUP(A1026,РАСЧЕТ!$A$3:$AX$1360,50,0)</f>
        <v>4088.4194188782562</v>
      </c>
      <c r="H1026" s="193">
        <f t="shared" si="16"/>
        <v>837.11941887825606</v>
      </c>
    </row>
    <row r="1027" spans="1:8" ht="11.4" customHeight="1" x14ac:dyDescent="0.3">
      <c r="A1027" s="181" t="s">
        <v>1730</v>
      </c>
      <c r="B1027" s="182" t="s">
        <v>272</v>
      </c>
      <c r="C1027" s="190">
        <v>1421.64</v>
      </c>
      <c r="D1027" s="191">
        <v>1421.64</v>
      </c>
      <c r="E1027" s="185" t="s">
        <v>4577</v>
      </c>
      <c r="F1027" s="186" t="s">
        <v>3205</v>
      </c>
      <c r="G1027">
        <f>VLOOKUP(A1027,РАСЧЕТ!$A$3:$AX$1360,50,0)</f>
        <v>1413.5184682305473</v>
      </c>
      <c r="H1027" s="193">
        <f t="shared" si="16"/>
        <v>-8.1215317694527585</v>
      </c>
    </row>
    <row r="1028" spans="1:8" ht="11.4" customHeight="1" x14ac:dyDescent="0.3">
      <c r="A1028" s="181" t="s">
        <v>2636</v>
      </c>
      <c r="B1028" s="182" t="s">
        <v>2334</v>
      </c>
      <c r="C1028" s="190">
        <v>3513.29</v>
      </c>
      <c r="D1028" s="191">
        <v>3513.29</v>
      </c>
      <c r="E1028" s="185" t="s">
        <v>4577</v>
      </c>
      <c r="F1028" s="186" t="s">
        <v>3926</v>
      </c>
      <c r="G1028">
        <f>VLOOKUP(A1028,РАСЧЕТ!$A$3:$AX$1360,50,0)</f>
        <v>4442.2713505179236</v>
      </c>
      <c r="H1028" s="193">
        <f t="shared" si="16"/>
        <v>928.9813505179236</v>
      </c>
    </row>
    <row r="1029" spans="1:8" ht="11.4" customHeight="1" x14ac:dyDescent="0.3">
      <c r="A1029" s="181" t="s">
        <v>2385</v>
      </c>
      <c r="B1029" s="182" t="s">
        <v>2386</v>
      </c>
      <c r="C1029" s="190">
        <v>1477.47</v>
      </c>
      <c r="D1029" s="191">
        <v>1477.47</v>
      </c>
      <c r="E1029" s="185" t="s">
        <v>4577</v>
      </c>
      <c r="F1029" s="186" t="s">
        <v>3656</v>
      </c>
      <c r="G1029">
        <f>VLOOKUP(A1029,РАСЧЕТ!$A$3:$AX$1360,50,0)</f>
        <v>1650.1362087981511</v>
      </c>
      <c r="H1029" s="193">
        <f t="shared" si="16"/>
        <v>172.66620879815105</v>
      </c>
    </row>
    <row r="1030" spans="1:8" ht="11.4" customHeight="1" x14ac:dyDescent="0.3">
      <c r="A1030" s="181" t="s">
        <v>1690</v>
      </c>
      <c r="B1030" s="182" t="s">
        <v>1691</v>
      </c>
      <c r="C1030" s="190">
        <v>1318.56</v>
      </c>
      <c r="D1030" s="191">
        <v>1318.56</v>
      </c>
      <c r="E1030" s="185" t="s">
        <v>4577</v>
      </c>
      <c r="F1030" s="186" t="s">
        <v>3657</v>
      </c>
      <c r="G1030">
        <f>VLOOKUP(A1030,РАСЧЕТ!$A$3:$AX$1360,50,0)</f>
        <v>2064.9724979023226</v>
      </c>
      <c r="H1030" s="193">
        <f t="shared" si="16"/>
        <v>746.41249790232268</v>
      </c>
    </row>
    <row r="1031" spans="1:8" ht="11.4" customHeight="1" x14ac:dyDescent="0.3">
      <c r="A1031" s="181" t="s">
        <v>2465</v>
      </c>
      <c r="B1031" s="182" t="s">
        <v>2466</v>
      </c>
      <c r="C1031" s="190">
        <v>1473.18</v>
      </c>
      <c r="D1031" s="191">
        <v>1473.18</v>
      </c>
      <c r="E1031" s="185" t="s">
        <v>4577</v>
      </c>
      <c r="F1031" s="186" t="s">
        <v>3658</v>
      </c>
      <c r="G1031">
        <f>VLOOKUP(A1031,РАСЧЕТ!$A$3:$AX$1360,50,0)</f>
        <v>1464.7638507645852</v>
      </c>
      <c r="H1031" s="193">
        <f t="shared" si="16"/>
        <v>-8.4161492354148777</v>
      </c>
    </row>
    <row r="1032" spans="1:8" ht="11.4" customHeight="1" x14ac:dyDescent="0.3">
      <c r="A1032" s="181" t="s">
        <v>2457</v>
      </c>
      <c r="B1032" s="182" t="s">
        <v>2458</v>
      </c>
      <c r="C1032" s="190">
        <v>3251.3</v>
      </c>
      <c r="D1032" s="191">
        <v>3251.3</v>
      </c>
      <c r="E1032" s="185" t="s">
        <v>4577</v>
      </c>
      <c r="F1032" s="186" t="s">
        <v>3659</v>
      </c>
      <c r="G1032">
        <f>VLOOKUP(A1032,РАСЧЕТ!$A$3:$AX$1360,50,0)</f>
        <v>3232.7295481888955</v>
      </c>
      <c r="H1032" s="193">
        <f t="shared" si="16"/>
        <v>-18.570451811104704</v>
      </c>
    </row>
    <row r="1033" spans="1:8" ht="11.4" customHeight="1" x14ac:dyDescent="0.3">
      <c r="A1033" s="181" t="s">
        <v>2483</v>
      </c>
      <c r="B1033" s="182" t="s">
        <v>2484</v>
      </c>
      <c r="C1033" s="190">
        <v>3513.29</v>
      </c>
      <c r="D1033" s="191">
        <v>3513.29</v>
      </c>
      <c r="E1033" s="185" t="s">
        <v>4577</v>
      </c>
      <c r="F1033" s="186" t="s">
        <v>3679</v>
      </c>
      <c r="G1033">
        <f>VLOOKUP(A1033,РАСЧЕТ!$A$3:$AX$1360,50,0)</f>
        <v>3334.7482953996068</v>
      </c>
      <c r="H1033" s="193">
        <f t="shared" si="16"/>
        <v>-178.54170460039313</v>
      </c>
    </row>
    <row r="1034" spans="1:8" ht="11.4" customHeight="1" x14ac:dyDescent="0.3">
      <c r="A1034" s="181" t="s">
        <v>1696</v>
      </c>
      <c r="B1034" s="182" t="s">
        <v>1697</v>
      </c>
      <c r="C1034" s="190">
        <v>1477.47</v>
      </c>
      <c r="D1034" s="191">
        <v>1477.47</v>
      </c>
      <c r="E1034" s="185" t="s">
        <v>4577</v>
      </c>
      <c r="F1034" s="186" t="s">
        <v>3680</v>
      </c>
      <c r="G1034">
        <f>VLOOKUP(A1034,РАСЧЕТ!$A$3:$AX$1360,50,0)</f>
        <v>1469.0342993090885</v>
      </c>
      <c r="H1034" s="193">
        <f t="shared" si="16"/>
        <v>-8.4357006909115171</v>
      </c>
    </row>
    <row r="1035" spans="1:8" ht="11.4" customHeight="1" x14ac:dyDescent="0.3">
      <c r="A1035" s="181" t="s">
        <v>2349</v>
      </c>
      <c r="B1035" s="182" t="s">
        <v>2350</v>
      </c>
      <c r="C1035" s="190">
        <v>1318.56</v>
      </c>
      <c r="D1035" s="191">
        <v>1318.56</v>
      </c>
      <c r="E1035" s="185" t="s">
        <v>4577</v>
      </c>
      <c r="F1035" s="186" t="s">
        <v>3681</v>
      </c>
      <c r="G1035">
        <f>VLOOKUP(A1035,РАСЧЕТ!$A$3:$AX$1360,50,0)</f>
        <v>1311.0277031624714</v>
      </c>
      <c r="H1035" s="193">
        <f t="shared" si="16"/>
        <v>-7.53229683752852</v>
      </c>
    </row>
    <row r="1036" spans="1:8" ht="11.4" customHeight="1" x14ac:dyDescent="0.3">
      <c r="A1036" s="181" t="s">
        <v>2527</v>
      </c>
      <c r="B1036" s="182" t="s">
        <v>1839</v>
      </c>
      <c r="C1036" s="190">
        <v>1473.18</v>
      </c>
      <c r="D1036" s="191">
        <v>1473.18</v>
      </c>
      <c r="E1036" s="185" t="s">
        <v>4577</v>
      </c>
      <c r="F1036" s="186" t="s">
        <v>3682</v>
      </c>
      <c r="G1036">
        <f>VLOOKUP(A1036,РАСЧЕТ!$A$3:$AX$1360,50,0)</f>
        <v>1464.7638507645852</v>
      </c>
      <c r="H1036" s="193">
        <f t="shared" si="16"/>
        <v>-8.4161492354148777</v>
      </c>
    </row>
    <row r="1037" spans="1:8" ht="11.4" customHeight="1" x14ac:dyDescent="0.3">
      <c r="A1037" s="181" t="s">
        <v>1562</v>
      </c>
      <c r="B1037" s="182" t="s">
        <v>1563</v>
      </c>
      <c r="C1037" s="190">
        <v>3251.3</v>
      </c>
      <c r="D1037" s="191">
        <v>3251.3</v>
      </c>
      <c r="E1037" s="185" t="s">
        <v>4577</v>
      </c>
      <c r="F1037" s="186" t="s">
        <v>3684</v>
      </c>
      <c r="G1037">
        <f>VLOOKUP(A1037,РАСЧЕТ!$A$3:$AX$1360,50,0)</f>
        <v>3232.7295481888955</v>
      </c>
      <c r="H1037" s="193">
        <f t="shared" si="16"/>
        <v>-18.570451811104704</v>
      </c>
    </row>
    <row r="1038" spans="1:8" ht="11.4" customHeight="1" x14ac:dyDescent="0.3">
      <c r="A1038" s="181" t="s">
        <v>2485</v>
      </c>
      <c r="B1038" s="182" t="s">
        <v>322</v>
      </c>
      <c r="C1038" s="190">
        <v>1421.64</v>
      </c>
      <c r="D1038" s="191">
        <v>1421.64</v>
      </c>
      <c r="E1038" s="185" t="s">
        <v>4577</v>
      </c>
      <c r="F1038" s="186" t="s">
        <v>3206</v>
      </c>
      <c r="G1038">
        <f>VLOOKUP(A1038,РАСЧЕТ!$A$3:$AX$1360,50,0)</f>
        <v>1413.5184682305473</v>
      </c>
      <c r="H1038" s="193">
        <f t="shared" si="16"/>
        <v>-8.1215317694527585</v>
      </c>
    </row>
    <row r="1039" spans="1:8" ht="11.4" customHeight="1" x14ac:dyDescent="0.3">
      <c r="A1039" s="181" t="s">
        <v>1653</v>
      </c>
      <c r="B1039" s="182" t="s">
        <v>1654</v>
      </c>
      <c r="C1039" s="190">
        <v>3513.29</v>
      </c>
      <c r="D1039" s="191">
        <v>3513.29</v>
      </c>
      <c r="E1039" s="185" t="s">
        <v>4577</v>
      </c>
      <c r="F1039" s="186" t="s">
        <v>3705</v>
      </c>
      <c r="G1039">
        <f>VLOOKUP(A1039,РАСЧЕТ!$A$3:$AX$1360,50,0)</f>
        <v>2675.5083816387037</v>
      </c>
      <c r="H1039" s="193">
        <f t="shared" si="16"/>
        <v>-837.7816183612963</v>
      </c>
    </row>
    <row r="1040" spans="1:8" ht="11.4" customHeight="1" x14ac:dyDescent="0.3">
      <c r="A1040" s="181" t="s">
        <v>1800</v>
      </c>
      <c r="B1040" s="182" t="s">
        <v>1801</v>
      </c>
      <c r="C1040" s="190">
        <v>1477.47</v>
      </c>
      <c r="D1040" s="191">
        <v>1477.47</v>
      </c>
      <c r="E1040" s="185" t="s">
        <v>4577</v>
      </c>
      <c r="F1040" s="186" t="s">
        <v>3706</v>
      </c>
      <c r="G1040">
        <f>VLOOKUP(A1040,РАСЧЕТ!$A$3:$AX$1360,50,0)</f>
        <v>1987.837171073091</v>
      </c>
      <c r="H1040" s="193">
        <f t="shared" si="16"/>
        <v>510.36717107309096</v>
      </c>
    </row>
    <row r="1041" spans="1:8" ht="11.4" customHeight="1" x14ac:dyDescent="0.3">
      <c r="A1041" s="181" t="s">
        <v>1615</v>
      </c>
      <c r="B1041" s="182" t="s">
        <v>1616</v>
      </c>
      <c r="C1041" s="190">
        <v>1318.56</v>
      </c>
      <c r="D1041" s="191">
        <v>1318.56</v>
      </c>
      <c r="E1041" s="185" t="s">
        <v>4577</v>
      </c>
      <c r="F1041" s="186" t="s">
        <v>3650</v>
      </c>
      <c r="G1041">
        <f>VLOOKUP(A1041,РАСЧЕТ!$A$3:$AX$1360,50,0)</f>
        <v>1311.0277031624714</v>
      </c>
      <c r="H1041" s="193">
        <f t="shared" si="16"/>
        <v>-7.53229683752852</v>
      </c>
    </row>
    <row r="1042" spans="1:8" ht="11.4" customHeight="1" x14ac:dyDescent="0.3">
      <c r="A1042" s="181" t="s">
        <v>1663</v>
      </c>
      <c r="B1042" s="182" t="s">
        <v>1664</v>
      </c>
      <c r="C1042" s="190">
        <v>1473.18</v>
      </c>
      <c r="D1042" s="191">
        <v>1473.18</v>
      </c>
      <c r="E1042" s="185" t="s">
        <v>4577</v>
      </c>
      <c r="F1042" s="186" t="s">
        <v>3707</v>
      </c>
      <c r="G1042">
        <f>VLOOKUP(A1042,РАСЧЕТ!$A$3:$AX$1360,50,0)</f>
        <v>1464.7638507645852</v>
      </c>
      <c r="H1042" s="193">
        <f t="shared" si="16"/>
        <v>-8.4161492354148777</v>
      </c>
    </row>
    <row r="1043" spans="1:8" ht="11.4" customHeight="1" x14ac:dyDescent="0.3">
      <c r="A1043" s="181" t="s">
        <v>1596</v>
      </c>
      <c r="B1043" s="182" t="s">
        <v>1597</v>
      </c>
      <c r="C1043" s="190">
        <v>3251.3</v>
      </c>
      <c r="D1043" s="191">
        <v>3251.3</v>
      </c>
      <c r="E1043" s="185" t="s">
        <v>4577</v>
      </c>
      <c r="F1043" s="186" t="s">
        <v>3709</v>
      </c>
      <c r="G1043">
        <f>VLOOKUP(A1043,РАСЧЕТ!$A$3:$AX$1360,50,0)</f>
        <v>3232.7295481888955</v>
      </c>
      <c r="H1043" s="193">
        <f t="shared" si="16"/>
        <v>-18.570451811104704</v>
      </c>
    </row>
    <row r="1044" spans="1:8" ht="11.4" customHeight="1" x14ac:dyDescent="0.3">
      <c r="A1044" s="181" t="s">
        <v>2353</v>
      </c>
      <c r="B1044" s="182" t="s">
        <v>2354</v>
      </c>
      <c r="C1044" s="190">
        <v>3513.29</v>
      </c>
      <c r="D1044" s="191">
        <v>3513.29</v>
      </c>
      <c r="E1044" s="185" t="s">
        <v>4577</v>
      </c>
      <c r="F1044" s="186" t="s">
        <v>3725</v>
      </c>
      <c r="G1044">
        <f>VLOOKUP(A1044,РАСЧЕТ!$A$3:$AX$1360,50,0)</f>
        <v>2317.3922478408454</v>
      </c>
      <c r="H1044" s="193">
        <f t="shared" si="16"/>
        <v>-1195.8977521591546</v>
      </c>
    </row>
    <row r="1045" spans="1:8" ht="11.4" customHeight="1" x14ac:dyDescent="0.3">
      <c r="A1045" s="181" t="s">
        <v>2587</v>
      </c>
      <c r="B1045" s="182" t="s">
        <v>856</v>
      </c>
      <c r="C1045" s="190">
        <v>1477.47</v>
      </c>
      <c r="D1045" s="191">
        <v>1477.47</v>
      </c>
      <c r="E1045" s="185" t="s">
        <v>4577</v>
      </c>
      <c r="F1045" s="186" t="s">
        <v>3907</v>
      </c>
      <c r="G1045">
        <f>VLOOKUP(A1045,РАСЧЕТ!$A$3:$AX$1360,50,0)</f>
        <v>2630.9150740450173</v>
      </c>
      <c r="H1045" s="193">
        <f t="shared" si="16"/>
        <v>1153.4450740450172</v>
      </c>
    </row>
    <row r="1046" spans="1:8" ht="11.4" customHeight="1" x14ac:dyDescent="0.3">
      <c r="A1046" s="181" t="s">
        <v>888</v>
      </c>
      <c r="B1046" s="182" t="s">
        <v>889</v>
      </c>
      <c r="C1046" s="190">
        <v>1318.56</v>
      </c>
      <c r="D1046" s="191">
        <v>1318.56</v>
      </c>
      <c r="E1046" s="185" t="s">
        <v>4577</v>
      </c>
      <c r="F1046" s="186" t="s">
        <v>3726</v>
      </c>
      <c r="G1046">
        <f>VLOOKUP(A1046,РАСЧЕТ!$A$3:$AX$1360,50,0)</f>
        <v>1311.0277031624714</v>
      </c>
      <c r="H1046" s="193">
        <f t="shared" si="16"/>
        <v>-7.53229683752852</v>
      </c>
    </row>
    <row r="1047" spans="1:8" ht="11.4" customHeight="1" x14ac:dyDescent="0.3">
      <c r="A1047" s="181" t="s">
        <v>1708</v>
      </c>
      <c r="B1047" s="182" t="s">
        <v>1709</v>
      </c>
      <c r="C1047" s="190">
        <v>1473.18</v>
      </c>
      <c r="D1047" s="191">
        <v>1473.18</v>
      </c>
      <c r="E1047" s="185" t="s">
        <v>4577</v>
      </c>
      <c r="F1047" s="186" t="s">
        <v>3727</v>
      </c>
      <c r="G1047">
        <f>VLOOKUP(A1047,РАСЧЕТ!$A$3:$AX$1360,50,0)</f>
        <v>1464.7638507645852</v>
      </c>
      <c r="H1047" s="193">
        <f t="shared" si="16"/>
        <v>-8.4161492354148777</v>
      </c>
    </row>
    <row r="1048" spans="1:8" ht="11.4" customHeight="1" x14ac:dyDescent="0.3">
      <c r="A1048" s="181" t="s">
        <v>2337</v>
      </c>
      <c r="B1048" s="182" t="s">
        <v>2338</v>
      </c>
      <c r="C1048" s="190">
        <v>3251.3</v>
      </c>
      <c r="D1048" s="191">
        <v>3251.3</v>
      </c>
      <c r="E1048" s="185" t="s">
        <v>4577</v>
      </c>
      <c r="F1048" s="186" t="s">
        <v>3728</v>
      </c>
      <c r="G1048">
        <f>VLOOKUP(A1048,РАСЧЕТ!$A$3:$AX$1360,50,0)</f>
        <v>3232.7295481888955</v>
      </c>
      <c r="H1048" s="193">
        <f t="shared" si="16"/>
        <v>-18.570451811104704</v>
      </c>
    </row>
    <row r="1049" spans="1:8" ht="11.4" customHeight="1" x14ac:dyDescent="0.3">
      <c r="A1049" s="181" t="s">
        <v>2376</v>
      </c>
      <c r="B1049" s="182" t="s">
        <v>349</v>
      </c>
      <c r="C1049" s="190">
        <v>1576.26</v>
      </c>
      <c r="D1049" s="191">
        <v>1576.26</v>
      </c>
      <c r="E1049" s="185" t="s">
        <v>4577</v>
      </c>
      <c r="F1049" s="186" t="s">
        <v>3207</v>
      </c>
      <c r="G1049">
        <f>VLOOKUP(A1049,РАСЧЕТ!$A$3:$AX$1360,50,0)</f>
        <v>1567.2546158326616</v>
      </c>
      <c r="H1049" s="193">
        <f t="shared" si="16"/>
        <v>-9.0053841673384341</v>
      </c>
    </row>
    <row r="1050" spans="1:8" ht="11.4" customHeight="1" x14ac:dyDescent="0.3">
      <c r="A1050" s="181" t="s">
        <v>1605</v>
      </c>
      <c r="B1050" s="182" t="s">
        <v>1606</v>
      </c>
      <c r="C1050" s="190">
        <v>3513.29</v>
      </c>
      <c r="D1050" s="191">
        <v>3513.29</v>
      </c>
      <c r="E1050" s="185" t="s">
        <v>4577</v>
      </c>
      <c r="F1050" s="186" t="s">
        <v>3749</v>
      </c>
      <c r="G1050">
        <f>VLOOKUP(A1050,РАСЧЕТ!$A$3:$AX$1360,50,0)</f>
        <v>4803.7900129029358</v>
      </c>
      <c r="H1050" s="193">
        <f t="shared" si="16"/>
        <v>1290.5000129029359</v>
      </c>
    </row>
    <row r="1051" spans="1:8" ht="11.4" customHeight="1" x14ac:dyDescent="0.3">
      <c r="A1051" s="181" t="s">
        <v>1029</v>
      </c>
      <c r="B1051" s="182" t="s">
        <v>1030</v>
      </c>
      <c r="C1051" s="190">
        <v>1477.47</v>
      </c>
      <c r="D1051" s="191">
        <v>1477.47</v>
      </c>
      <c r="E1051" s="185" t="s">
        <v>4577</v>
      </c>
      <c r="F1051" s="186" t="s">
        <v>3750</v>
      </c>
      <c r="G1051">
        <f>VLOOKUP(A1051,РАСЧЕТ!$A$3:$AX$1360,50,0)</f>
        <v>1469.0342993090885</v>
      </c>
      <c r="H1051" s="193">
        <f t="shared" si="16"/>
        <v>-8.4357006909115171</v>
      </c>
    </row>
    <row r="1052" spans="1:8" ht="11.4" customHeight="1" x14ac:dyDescent="0.3">
      <c r="A1052" s="181" t="s">
        <v>1878</v>
      </c>
      <c r="B1052" s="182" t="s">
        <v>1879</v>
      </c>
      <c r="C1052" s="190">
        <v>1318.56</v>
      </c>
      <c r="D1052" s="191">
        <v>1318.56</v>
      </c>
      <c r="E1052" s="185" t="s">
        <v>4577</v>
      </c>
      <c r="F1052" s="186" t="s">
        <v>3752</v>
      </c>
      <c r="G1052">
        <f>VLOOKUP(A1052,РАСЧЕТ!$A$3:$AX$1360,50,0)</f>
        <v>1311.0277031624714</v>
      </c>
      <c r="H1052" s="193">
        <f t="shared" si="16"/>
        <v>-7.53229683752852</v>
      </c>
    </row>
    <row r="1053" spans="1:8" ht="11.4" customHeight="1" x14ac:dyDescent="0.3">
      <c r="A1053" s="181" t="s">
        <v>1802</v>
      </c>
      <c r="B1053" s="182" t="s">
        <v>1803</v>
      </c>
      <c r="C1053" s="190">
        <v>1473.18</v>
      </c>
      <c r="D1053" s="191">
        <v>1473.18</v>
      </c>
      <c r="E1053" s="185" t="s">
        <v>4577</v>
      </c>
      <c r="F1053" s="186" t="s">
        <v>3753</v>
      </c>
      <c r="G1053">
        <f>VLOOKUP(A1053,РАСЧЕТ!$A$3:$AX$1360,50,0)</f>
        <v>530.85787731396078</v>
      </c>
      <c r="H1053" s="193">
        <f t="shared" si="16"/>
        <v>-942.32212268603928</v>
      </c>
    </row>
    <row r="1054" spans="1:8" ht="11.4" customHeight="1" x14ac:dyDescent="0.3">
      <c r="A1054" s="181" t="s">
        <v>1564</v>
      </c>
      <c r="B1054" s="182" t="s">
        <v>1565</v>
      </c>
      <c r="C1054" s="190">
        <v>3251.3</v>
      </c>
      <c r="D1054" s="191">
        <v>3251.3</v>
      </c>
      <c r="E1054" s="185" t="s">
        <v>4577</v>
      </c>
      <c r="F1054" s="186" t="s">
        <v>3755</v>
      </c>
      <c r="G1054">
        <f>VLOOKUP(A1054,РАСЧЕТ!$A$3:$AX$1360,50,0)</f>
        <v>1171.6017875413072</v>
      </c>
      <c r="H1054" s="193">
        <f t="shared" si="16"/>
        <v>-2079.698212458693</v>
      </c>
    </row>
    <row r="1055" spans="1:8" ht="11.4" customHeight="1" x14ac:dyDescent="0.3">
      <c r="A1055" s="181" t="s">
        <v>1731</v>
      </c>
      <c r="B1055" s="182" t="s">
        <v>1732</v>
      </c>
      <c r="C1055" s="190">
        <v>3513.29</v>
      </c>
      <c r="D1055" s="191">
        <v>3513.29</v>
      </c>
      <c r="E1055" s="185" t="s">
        <v>4577</v>
      </c>
      <c r="F1055" s="186" t="s">
        <v>3773</v>
      </c>
      <c r="G1055">
        <f>VLOOKUP(A1055,РАСЧЕТ!$A$3:$AX$1360,50,0)</f>
        <v>3493.2269094035883</v>
      </c>
      <c r="H1055" s="193">
        <f t="shared" si="16"/>
        <v>-20.063090596411712</v>
      </c>
    </row>
    <row r="1056" spans="1:8" ht="11.4" customHeight="1" x14ac:dyDescent="0.3">
      <c r="A1056" s="181" t="s">
        <v>1008</v>
      </c>
      <c r="B1056" s="182" t="s">
        <v>1009</v>
      </c>
      <c r="C1056" s="190">
        <v>1477.47</v>
      </c>
      <c r="D1056" s="191">
        <v>1477.47</v>
      </c>
      <c r="E1056" s="185" t="s">
        <v>4577</v>
      </c>
      <c r="F1056" s="186" t="s">
        <v>3774</v>
      </c>
      <c r="G1056">
        <f>VLOOKUP(A1056,РАСЧЕТ!$A$3:$AX$1360,50,0)</f>
        <v>1469.0342993090885</v>
      </c>
      <c r="H1056" s="193">
        <f t="shared" si="16"/>
        <v>-8.4357006909115171</v>
      </c>
    </row>
    <row r="1057" spans="1:8" ht="11.4" customHeight="1" x14ac:dyDescent="0.3">
      <c r="A1057" s="181" t="s">
        <v>1598</v>
      </c>
      <c r="B1057" s="182" t="s">
        <v>1599</v>
      </c>
      <c r="C1057" s="190">
        <v>1318.56</v>
      </c>
      <c r="D1057" s="191">
        <v>1318.56</v>
      </c>
      <c r="E1057" s="185" t="s">
        <v>4577</v>
      </c>
      <c r="F1057" s="186" t="s">
        <v>3775</v>
      </c>
      <c r="G1057">
        <f>VLOOKUP(A1057,РАСЧЕТ!$A$3:$AX$1360,50,0)</f>
        <v>1311.0277031624714</v>
      </c>
      <c r="H1057" s="193">
        <f t="shared" si="16"/>
        <v>-7.53229683752852</v>
      </c>
    </row>
    <row r="1058" spans="1:8" ht="11.4" customHeight="1" x14ac:dyDescent="0.3">
      <c r="A1058" s="181" t="s">
        <v>1840</v>
      </c>
      <c r="B1058" s="182" t="s">
        <v>1841</v>
      </c>
      <c r="C1058" s="190">
        <v>1473.18</v>
      </c>
      <c r="D1058" s="191">
        <v>1473.18</v>
      </c>
      <c r="E1058" s="185" t="s">
        <v>4577</v>
      </c>
      <c r="F1058" s="186" t="s">
        <v>3776</v>
      </c>
      <c r="G1058">
        <f>VLOOKUP(A1058,РАСЧЕТ!$A$3:$AX$1360,50,0)</f>
        <v>1464.7638507645852</v>
      </c>
      <c r="H1058" s="193">
        <f t="shared" si="16"/>
        <v>-8.4161492354148777</v>
      </c>
    </row>
    <row r="1059" spans="1:8" ht="11.4" customHeight="1" x14ac:dyDescent="0.3">
      <c r="A1059" s="181" t="s">
        <v>1897</v>
      </c>
      <c r="B1059" s="182" t="s">
        <v>1898</v>
      </c>
      <c r="C1059" s="190">
        <v>3251.3</v>
      </c>
      <c r="D1059" s="191">
        <v>3251.3</v>
      </c>
      <c r="E1059" s="185" t="s">
        <v>4577</v>
      </c>
      <c r="F1059" s="186" t="s">
        <v>3778</v>
      </c>
      <c r="G1059">
        <f>VLOOKUP(A1059,РАСЧЕТ!$A$3:$AX$1360,50,0)</f>
        <v>3232.7295481888955</v>
      </c>
      <c r="H1059" s="193">
        <f t="shared" si="16"/>
        <v>-18.570451811104704</v>
      </c>
    </row>
    <row r="1060" spans="1:8" ht="11.4" customHeight="1" x14ac:dyDescent="0.3">
      <c r="A1060" s="181" t="s">
        <v>903</v>
      </c>
      <c r="B1060" s="182" t="s">
        <v>236</v>
      </c>
      <c r="C1060" s="190">
        <v>3423.1</v>
      </c>
      <c r="D1060" s="191">
        <v>3423.1</v>
      </c>
      <c r="E1060" s="185" t="s">
        <v>4577</v>
      </c>
      <c r="F1060" s="186" t="s">
        <v>3103</v>
      </c>
      <c r="G1060">
        <f>VLOOKUP(A1060,РАСЧЕТ!$A$3:$AX$1360,50,0)</f>
        <v>3403.5474899690221</v>
      </c>
      <c r="H1060" s="193">
        <f t="shared" si="16"/>
        <v>-19.552510030977828</v>
      </c>
    </row>
    <row r="1061" spans="1:8" ht="11.4" customHeight="1" x14ac:dyDescent="0.3">
      <c r="A1061" s="181" t="s">
        <v>2553</v>
      </c>
      <c r="B1061" s="182" t="s">
        <v>333</v>
      </c>
      <c r="C1061" s="190">
        <v>3367.26</v>
      </c>
      <c r="D1061" s="191">
        <v>3367.26</v>
      </c>
      <c r="E1061" s="185" t="s">
        <v>4577</v>
      </c>
      <c r="F1061" s="186" t="s">
        <v>3208</v>
      </c>
      <c r="G1061">
        <f>VLOOKUP(A1061,РАСЧЕТ!$A$3:$AX$1360,50,0)</f>
        <v>3348.0316588904811</v>
      </c>
      <c r="H1061" s="193">
        <f t="shared" si="16"/>
        <v>-19.228341109519079</v>
      </c>
    </row>
    <row r="1062" spans="1:8" ht="11.4" customHeight="1" x14ac:dyDescent="0.3">
      <c r="A1062" s="181" t="s">
        <v>1073</v>
      </c>
      <c r="B1062" s="182" t="s">
        <v>1074</v>
      </c>
      <c r="C1062" s="190">
        <v>3513.29</v>
      </c>
      <c r="D1062" s="191">
        <v>3513.29</v>
      </c>
      <c r="E1062" s="185" t="s">
        <v>4577</v>
      </c>
      <c r="F1062" s="186" t="s">
        <v>3798</v>
      </c>
      <c r="G1062">
        <f>VLOOKUP(A1062,РАСЧЕТ!$A$3:$AX$1360,50,0)</f>
        <v>4215.15256732546</v>
      </c>
      <c r="H1062" s="193">
        <f t="shared" si="16"/>
        <v>701.86256732546008</v>
      </c>
    </row>
    <row r="1063" spans="1:8" ht="11.4" customHeight="1" x14ac:dyDescent="0.3">
      <c r="A1063" s="181" t="s">
        <v>1632</v>
      </c>
      <c r="B1063" s="182" t="s">
        <v>1633</v>
      </c>
      <c r="C1063" s="190">
        <v>1477.47</v>
      </c>
      <c r="D1063" s="191">
        <v>1477.47</v>
      </c>
      <c r="E1063" s="185" t="s">
        <v>4577</v>
      </c>
      <c r="F1063" s="186" t="s">
        <v>3799</v>
      </c>
      <c r="G1063">
        <f>VLOOKUP(A1063,РАСЧЕТ!$A$3:$AX$1360,50,0)</f>
        <v>1469.0342993090885</v>
      </c>
      <c r="H1063" s="193">
        <f t="shared" si="16"/>
        <v>-8.4357006909115171</v>
      </c>
    </row>
    <row r="1064" spans="1:8" ht="11.4" customHeight="1" x14ac:dyDescent="0.3">
      <c r="A1064" s="181" t="s">
        <v>894</v>
      </c>
      <c r="B1064" s="182" t="s">
        <v>895</v>
      </c>
      <c r="C1064" s="190">
        <v>1318.56</v>
      </c>
      <c r="D1064" s="191">
        <v>1318.56</v>
      </c>
      <c r="E1064" s="185" t="s">
        <v>4577</v>
      </c>
      <c r="F1064" s="186" t="s">
        <v>3800</v>
      </c>
      <c r="G1064">
        <f>VLOOKUP(A1064,РАСЧЕТ!$A$3:$AX$1360,50,0)</f>
        <v>1311.0277031624714</v>
      </c>
      <c r="H1064" s="193">
        <f t="shared" si="16"/>
        <v>-7.53229683752852</v>
      </c>
    </row>
    <row r="1065" spans="1:8" ht="11.4" customHeight="1" x14ac:dyDescent="0.3">
      <c r="A1065" s="181" t="s">
        <v>2323</v>
      </c>
      <c r="B1065" s="182" t="s">
        <v>2324</v>
      </c>
      <c r="C1065" s="190">
        <v>1473.18</v>
      </c>
      <c r="D1065" s="191">
        <v>1473.18</v>
      </c>
      <c r="E1065" s="185" t="s">
        <v>4577</v>
      </c>
      <c r="F1065" s="186" t="s">
        <v>3801</v>
      </c>
      <c r="G1065">
        <f>VLOOKUP(A1065,РАСЧЕТ!$A$3:$AX$1360,50,0)</f>
        <v>1464.7638507645852</v>
      </c>
      <c r="H1065" s="193">
        <f t="shared" si="16"/>
        <v>-8.4161492354148777</v>
      </c>
    </row>
    <row r="1066" spans="1:8" ht="11.4" customHeight="1" x14ac:dyDescent="0.3">
      <c r="A1066" s="181" t="s">
        <v>1765</v>
      </c>
      <c r="B1066" s="182" t="s">
        <v>1766</v>
      </c>
      <c r="C1066" s="190">
        <v>3251.3</v>
      </c>
      <c r="D1066" s="191">
        <v>3251.3</v>
      </c>
      <c r="E1066" s="185" t="s">
        <v>4577</v>
      </c>
      <c r="F1066" s="186" t="s">
        <v>3802</v>
      </c>
      <c r="G1066">
        <f>VLOOKUP(A1066,РАСЧЕТ!$A$3:$AX$1360,50,0)</f>
        <v>3232.7295481888955</v>
      </c>
      <c r="H1066" s="193">
        <f t="shared" si="16"/>
        <v>-18.570451811104704</v>
      </c>
    </row>
    <row r="1067" spans="1:8" ht="11.4" customHeight="1" x14ac:dyDescent="0.3">
      <c r="A1067" s="181" t="s">
        <v>2624</v>
      </c>
      <c r="B1067" s="182" t="s">
        <v>1716</v>
      </c>
      <c r="C1067" s="190">
        <v>4904.8599999999997</v>
      </c>
      <c r="D1067" s="191">
        <v>4904.8599999999997</v>
      </c>
      <c r="E1067" s="185" t="s">
        <v>4577</v>
      </c>
      <c r="F1067" s="186" t="s">
        <v>3882</v>
      </c>
      <c r="G1067">
        <f>VLOOKUP(A1067,РАСЧЕТ!$A$3:$AX$1360,50,0)</f>
        <v>4876.8522378226135</v>
      </c>
      <c r="H1067" s="193">
        <f t="shared" si="16"/>
        <v>-28.007762177386212</v>
      </c>
    </row>
    <row r="1068" spans="1:8" ht="11.4" customHeight="1" x14ac:dyDescent="0.3">
      <c r="A1068" s="181" t="s">
        <v>937</v>
      </c>
      <c r="B1068" s="182" t="s">
        <v>938</v>
      </c>
      <c r="C1068" s="190">
        <v>2048.6999999999998</v>
      </c>
      <c r="D1068" s="191">
        <v>2048.6999999999998</v>
      </c>
      <c r="E1068" s="185" t="s">
        <v>4577</v>
      </c>
      <c r="F1068" s="186" t="s">
        <v>3824</v>
      </c>
      <c r="G1068">
        <f>VLOOKUP(A1068,РАСЧЕТ!$A$3:$AX$1360,50,0)</f>
        <v>2037.0039557280095</v>
      </c>
      <c r="H1068" s="193">
        <f t="shared" si="16"/>
        <v>-11.696044271990331</v>
      </c>
    </row>
    <row r="1069" spans="1:8" ht="11.4" customHeight="1" x14ac:dyDescent="0.3">
      <c r="A1069" s="181" t="s">
        <v>2623</v>
      </c>
      <c r="B1069" s="182" t="s">
        <v>1772</v>
      </c>
      <c r="C1069" s="190">
        <v>1842.54</v>
      </c>
      <c r="D1069" s="191">
        <v>1842.54</v>
      </c>
      <c r="E1069" s="185" t="s">
        <v>4577</v>
      </c>
      <c r="F1069" s="186" t="s">
        <v>3918</v>
      </c>
      <c r="G1069">
        <f>VLOOKUP(A1069,РАСЧЕТ!$A$3:$AX$1360,50,0)</f>
        <v>1832.0224255918574</v>
      </c>
      <c r="H1069" s="193">
        <f t="shared" si="16"/>
        <v>-10.517574408142536</v>
      </c>
    </row>
    <row r="1070" spans="1:8" ht="11.4" customHeight="1" x14ac:dyDescent="0.3">
      <c r="A1070" s="181" t="s">
        <v>2309</v>
      </c>
      <c r="B1070" s="182" t="s">
        <v>2310</v>
      </c>
      <c r="C1070" s="190">
        <v>2040.11</v>
      </c>
      <c r="D1070" s="191">
        <v>2040.11</v>
      </c>
      <c r="E1070" s="185" t="s">
        <v>4577</v>
      </c>
      <c r="F1070" s="186" t="s">
        <v>3825</v>
      </c>
      <c r="G1070">
        <f>VLOOKUP(A1070,РАСЧЕТ!$A$3:$AX$1360,50,0)</f>
        <v>3756.5984224885001</v>
      </c>
      <c r="H1070" s="193">
        <f t="shared" si="16"/>
        <v>1716.4884224885002</v>
      </c>
    </row>
    <row r="1071" spans="1:8" ht="11.4" customHeight="1" x14ac:dyDescent="0.3">
      <c r="A1071" s="181" t="s">
        <v>623</v>
      </c>
      <c r="B1071" s="182" t="s">
        <v>624</v>
      </c>
      <c r="C1071" s="190">
        <v>4565.5600000000004</v>
      </c>
      <c r="D1071" s="191">
        <v>4565.5600000000004</v>
      </c>
      <c r="E1071" s="185" t="s">
        <v>4577</v>
      </c>
      <c r="F1071" s="186" t="s">
        <v>3672</v>
      </c>
      <c r="G1071">
        <f>VLOOKUP(A1071,РАСЧЕТ!$A$3:$AX$1360,50,0)</f>
        <v>4539.4868028068631</v>
      </c>
      <c r="H1071" s="193">
        <f t="shared" si="16"/>
        <v>-26.073197193137275</v>
      </c>
    </row>
    <row r="1072" spans="1:8" ht="11.4" customHeight="1" x14ac:dyDescent="0.3">
      <c r="A1072" s="181" t="s">
        <v>1767</v>
      </c>
      <c r="B1072" s="182" t="s">
        <v>335</v>
      </c>
      <c r="C1072" s="190">
        <v>3118.15</v>
      </c>
      <c r="D1072" s="191">
        <v>3118.15</v>
      </c>
      <c r="E1072" s="185" t="s">
        <v>4577</v>
      </c>
      <c r="F1072" s="186" t="s">
        <v>3157</v>
      </c>
      <c r="G1072">
        <f>VLOOKUP(A1072,РАСЧЕТ!$A$3:$AX$1360,50,0)</f>
        <v>3100.3456433092965</v>
      </c>
      <c r="H1072" s="193">
        <f t="shared" si="16"/>
        <v>-17.804356690703571</v>
      </c>
    </row>
    <row r="1073" spans="1:8" ht="11.4" customHeight="1" x14ac:dyDescent="0.3">
      <c r="A1073" s="181" t="s">
        <v>2357</v>
      </c>
      <c r="B1073" s="182" t="s">
        <v>2358</v>
      </c>
      <c r="C1073" s="190">
        <v>1799.59</v>
      </c>
      <c r="D1073" s="191">
        <v>1799.59</v>
      </c>
      <c r="E1073" s="185" t="s">
        <v>4577</v>
      </c>
      <c r="F1073" s="186" t="s">
        <v>3674</v>
      </c>
      <c r="G1073">
        <f>VLOOKUP(A1073,РАСЧЕТ!$A$3:$AX$1360,50,0)</f>
        <v>2057.1291983307779</v>
      </c>
      <c r="H1073" s="193">
        <f t="shared" si="16"/>
        <v>257.53919833077794</v>
      </c>
    </row>
    <row r="1074" spans="1:8" ht="11.4" customHeight="1" x14ac:dyDescent="0.3">
      <c r="A1074" s="181" t="s">
        <v>2298</v>
      </c>
      <c r="B1074" s="182" t="s">
        <v>2299</v>
      </c>
      <c r="C1074" s="190">
        <v>3466.05</v>
      </c>
      <c r="D1074" s="191">
        <v>3466.05</v>
      </c>
      <c r="E1074" s="185" t="s">
        <v>4577</v>
      </c>
      <c r="F1074" s="186" t="s">
        <v>3354</v>
      </c>
      <c r="G1074">
        <f>VLOOKUP(A1074,РАСЧЕТ!$A$3:$AX$1360,50,0)</f>
        <v>3646.918339558114</v>
      </c>
      <c r="H1074" s="193">
        <f t="shared" si="16"/>
        <v>180.8683395581138</v>
      </c>
    </row>
    <row r="1075" spans="1:8" ht="11.4" customHeight="1" x14ac:dyDescent="0.3">
      <c r="A1075" s="181" t="s">
        <v>2325</v>
      </c>
      <c r="B1075" s="182" t="s">
        <v>2326</v>
      </c>
      <c r="C1075" s="190">
        <v>2735.9</v>
      </c>
      <c r="D1075" s="191">
        <v>2735.9</v>
      </c>
      <c r="E1075" s="185" t="s">
        <v>4577</v>
      </c>
      <c r="F1075" s="186" t="s">
        <v>3355</v>
      </c>
      <c r="G1075">
        <f>VLOOKUP(A1075,РАСЧЕТ!$A$3:$AX$1360,50,0)</f>
        <v>2720.2757228485157</v>
      </c>
      <c r="H1075" s="193">
        <f t="shared" si="16"/>
        <v>-15.624277151484421</v>
      </c>
    </row>
    <row r="1076" spans="1:8" ht="11.4" customHeight="1" x14ac:dyDescent="0.3">
      <c r="A1076" s="181" t="s">
        <v>1634</v>
      </c>
      <c r="B1076" s="182" t="s">
        <v>1635</v>
      </c>
      <c r="C1076" s="190">
        <v>2735.9</v>
      </c>
      <c r="D1076" s="191">
        <v>2735.9</v>
      </c>
      <c r="E1076" s="185" t="s">
        <v>4577</v>
      </c>
      <c r="F1076" s="186" t="s">
        <v>3356</v>
      </c>
      <c r="G1076">
        <f>VLOOKUP(A1076,РАСЧЕТ!$A$3:$AX$1360,50,0)</f>
        <v>2698.2014264964128</v>
      </c>
      <c r="H1076" s="193">
        <f t="shared" si="16"/>
        <v>-37.69857350358734</v>
      </c>
    </row>
    <row r="1077" spans="1:8" ht="11.4" customHeight="1" x14ac:dyDescent="0.3">
      <c r="A1077" s="181" t="s">
        <v>2306</v>
      </c>
      <c r="B1077" s="182" t="s">
        <v>2307</v>
      </c>
      <c r="C1077" s="190">
        <v>1748.06</v>
      </c>
      <c r="D1077" s="191">
        <v>1748.06</v>
      </c>
      <c r="E1077" s="185" t="s">
        <v>4577</v>
      </c>
      <c r="F1077" s="186" t="s">
        <v>3368</v>
      </c>
      <c r="G1077">
        <f>VLOOKUP(A1077,РАСЧЕТ!$A$3:$AX$1360,50,0)</f>
        <v>1738.0725576127879</v>
      </c>
      <c r="H1077" s="193">
        <f t="shared" si="16"/>
        <v>-9.9874423872120133</v>
      </c>
    </row>
    <row r="1078" spans="1:8" ht="11.4" customHeight="1" x14ac:dyDescent="0.3">
      <c r="A1078" s="181" t="s">
        <v>1640</v>
      </c>
      <c r="B1078" s="182" t="s">
        <v>1641</v>
      </c>
      <c r="C1078" s="190">
        <v>3410.21</v>
      </c>
      <c r="D1078" s="191">
        <v>3410.21</v>
      </c>
      <c r="E1078" s="185" t="s">
        <v>4577</v>
      </c>
      <c r="F1078" s="186" t="s">
        <v>3369</v>
      </c>
      <c r="G1078">
        <f>VLOOKUP(A1078,РАСЧЕТ!$A$3:$AX$1360,50,0)</f>
        <v>3390.7361443355126</v>
      </c>
      <c r="H1078" s="193">
        <f t="shared" si="16"/>
        <v>-19.473855664487473</v>
      </c>
    </row>
    <row r="1079" spans="1:8" ht="11.4" customHeight="1" x14ac:dyDescent="0.3">
      <c r="A1079" s="181" t="s">
        <v>2125</v>
      </c>
      <c r="B1079" s="182" t="s">
        <v>2126</v>
      </c>
      <c r="C1079" s="190">
        <v>2684.36</v>
      </c>
      <c r="D1079" s="191">
        <v>2684.36</v>
      </c>
      <c r="E1079" s="185" t="s">
        <v>4577</v>
      </c>
      <c r="F1079" s="186" t="s">
        <v>3370</v>
      </c>
      <c r="G1079">
        <f>VLOOKUP(A1079,РАСЧЕТ!$A$3:$AX$1360,50,0)</f>
        <v>2669.0303403144776</v>
      </c>
      <c r="H1079" s="193">
        <f t="shared" si="16"/>
        <v>-15.329659685522529</v>
      </c>
    </row>
    <row r="1080" spans="1:8" ht="11.4" customHeight="1" x14ac:dyDescent="0.3">
      <c r="A1080" s="181" t="s">
        <v>1578</v>
      </c>
      <c r="B1080" s="182" t="s">
        <v>1579</v>
      </c>
      <c r="C1080" s="190">
        <v>2688.65</v>
      </c>
      <c r="D1080" s="191">
        <v>2688.65</v>
      </c>
      <c r="E1080" s="185" t="s">
        <v>4577</v>
      </c>
      <c r="F1080" s="186" t="s">
        <v>3371</v>
      </c>
      <c r="G1080">
        <f>VLOOKUP(A1080,РАСЧЕТ!$A$3:$AX$1360,50,0)</f>
        <v>2673.3007888589809</v>
      </c>
      <c r="H1080" s="193">
        <f t="shared" si="16"/>
        <v>-15.349211141019168</v>
      </c>
    </row>
    <row r="1081" spans="1:8" ht="11.4" customHeight="1" x14ac:dyDescent="0.3">
      <c r="A1081" s="181" t="s">
        <v>1943</v>
      </c>
      <c r="B1081" s="182" t="s">
        <v>1944</v>
      </c>
      <c r="C1081" s="190">
        <v>1748.06</v>
      </c>
      <c r="D1081" s="191">
        <v>1748.06</v>
      </c>
      <c r="E1081" s="185" t="s">
        <v>4577</v>
      </c>
      <c r="F1081" s="186" t="s">
        <v>3683</v>
      </c>
      <c r="G1081">
        <f>VLOOKUP(A1081,РАСЧЕТ!$A$3:$AX$1360,50,0)</f>
        <v>1738.0725576127879</v>
      </c>
      <c r="H1081" s="193">
        <f t="shared" si="16"/>
        <v>-9.9874423872120133</v>
      </c>
    </row>
    <row r="1082" spans="1:8" ht="11.4" customHeight="1" x14ac:dyDescent="0.3">
      <c r="A1082" s="181" t="s">
        <v>1012</v>
      </c>
      <c r="B1082" s="182" t="s">
        <v>1013</v>
      </c>
      <c r="C1082" s="190">
        <v>3410.21</v>
      </c>
      <c r="D1082" s="191">
        <v>3410.21</v>
      </c>
      <c r="E1082" s="185" t="s">
        <v>4577</v>
      </c>
      <c r="F1082" s="186" t="s">
        <v>3389</v>
      </c>
      <c r="G1082">
        <f>VLOOKUP(A1082,РАСЧЕТ!$A$3:$AX$1360,50,0)</f>
        <v>5316.1538052222195</v>
      </c>
      <c r="H1082" s="193">
        <f t="shared" si="16"/>
        <v>1905.9438052222195</v>
      </c>
    </row>
    <row r="1083" spans="1:8" ht="11.4" customHeight="1" x14ac:dyDescent="0.3">
      <c r="A1083" s="181" t="s">
        <v>2308</v>
      </c>
      <c r="B1083" s="182" t="s">
        <v>285</v>
      </c>
      <c r="C1083" s="190">
        <v>2452.4299999999998</v>
      </c>
      <c r="D1083" s="191">
        <v>2452.4299999999998</v>
      </c>
      <c r="E1083" s="185" t="s">
        <v>4577</v>
      </c>
      <c r="F1083" s="186" t="s">
        <v>3217</v>
      </c>
      <c r="G1083">
        <f>VLOOKUP(A1083,РАСЧЕТ!$A$3:$AX$1360,50,0)</f>
        <v>2438.4261189113067</v>
      </c>
      <c r="H1083" s="193">
        <f t="shared" si="16"/>
        <v>-14.003881088693106</v>
      </c>
    </row>
    <row r="1084" spans="1:8" ht="11.4" customHeight="1" x14ac:dyDescent="0.3">
      <c r="A1084" s="181" t="s">
        <v>2467</v>
      </c>
      <c r="B1084" s="182" t="s">
        <v>2468</v>
      </c>
      <c r="C1084" s="190">
        <v>2684.36</v>
      </c>
      <c r="D1084" s="191">
        <v>2684.36</v>
      </c>
      <c r="E1084" s="185" t="s">
        <v>4577</v>
      </c>
      <c r="F1084" s="186" t="s">
        <v>3390</v>
      </c>
      <c r="G1084">
        <f>VLOOKUP(A1084,РАСЧЕТ!$A$3:$AX$1360,50,0)</f>
        <v>2669.0303403144776</v>
      </c>
      <c r="H1084" s="193">
        <f t="shared" si="16"/>
        <v>-15.329659685522529</v>
      </c>
    </row>
    <row r="1085" spans="1:8" ht="11.4" customHeight="1" x14ac:dyDescent="0.3">
      <c r="A1085" s="181" t="s">
        <v>2459</v>
      </c>
      <c r="B1085" s="182" t="s">
        <v>2460</v>
      </c>
      <c r="C1085" s="190">
        <v>2688.65</v>
      </c>
      <c r="D1085" s="191">
        <v>2688.65</v>
      </c>
      <c r="E1085" s="185" t="s">
        <v>4577</v>
      </c>
      <c r="F1085" s="186" t="s">
        <v>3391</v>
      </c>
      <c r="G1085">
        <f>VLOOKUP(A1085,РАСЧЕТ!$A$3:$AX$1360,50,0)</f>
        <v>2673.3007888589809</v>
      </c>
      <c r="H1085" s="193">
        <f t="shared" si="16"/>
        <v>-15.349211141019168</v>
      </c>
    </row>
    <row r="1086" spans="1:8" ht="11.4" customHeight="1" x14ac:dyDescent="0.3">
      <c r="A1086" s="181" t="s">
        <v>1031</v>
      </c>
      <c r="B1086" s="182" t="s">
        <v>1032</v>
      </c>
      <c r="C1086" s="190">
        <v>1748.06</v>
      </c>
      <c r="D1086" s="191">
        <v>1748.06</v>
      </c>
      <c r="E1086" s="185" t="s">
        <v>4577</v>
      </c>
      <c r="F1086" s="186" t="s">
        <v>3409</v>
      </c>
      <c r="G1086">
        <f>VLOOKUP(A1086,РАСЧЕТ!$A$3:$AX$1360,50,0)</f>
        <v>1738.0725576127879</v>
      </c>
      <c r="H1086" s="193">
        <f t="shared" si="16"/>
        <v>-9.9874423872120133</v>
      </c>
    </row>
    <row r="1087" spans="1:8" ht="11.4" customHeight="1" x14ac:dyDescent="0.3">
      <c r="A1087" s="181" t="s">
        <v>2471</v>
      </c>
      <c r="B1087" s="182" t="s">
        <v>2472</v>
      </c>
      <c r="C1087" s="190">
        <v>3410.21</v>
      </c>
      <c r="D1087" s="191">
        <v>3410.21</v>
      </c>
      <c r="E1087" s="185" t="s">
        <v>4577</v>
      </c>
      <c r="F1087" s="186" t="s">
        <v>3689</v>
      </c>
      <c r="G1087">
        <f>VLOOKUP(A1087,РАСЧЕТ!$A$3:$AX$1360,50,0)</f>
        <v>1228.8663399046206</v>
      </c>
      <c r="H1087" s="193">
        <f t="shared" si="16"/>
        <v>-2181.3436600953792</v>
      </c>
    </row>
    <row r="1088" spans="1:8" ht="11.4" customHeight="1" x14ac:dyDescent="0.3">
      <c r="A1088" s="181" t="s">
        <v>1644</v>
      </c>
      <c r="B1088" s="182" t="s">
        <v>1645</v>
      </c>
      <c r="C1088" s="190">
        <v>2684.36</v>
      </c>
      <c r="D1088" s="191">
        <v>2684.36</v>
      </c>
      <c r="E1088" s="185" t="s">
        <v>4577</v>
      </c>
      <c r="F1088" s="186" t="s">
        <v>3411</v>
      </c>
      <c r="G1088">
        <f>VLOOKUP(A1088,РАСЧЕТ!$A$3:$AX$1360,50,0)</f>
        <v>2669.0303403144776</v>
      </c>
      <c r="H1088" s="193">
        <f t="shared" si="16"/>
        <v>-15.329659685522529</v>
      </c>
    </row>
    <row r="1089" spans="1:8" ht="11.4" customHeight="1" x14ac:dyDescent="0.3">
      <c r="A1089" s="181" t="s">
        <v>2393</v>
      </c>
      <c r="B1089" s="182" t="s">
        <v>2394</v>
      </c>
      <c r="C1089" s="190">
        <v>2688.65</v>
      </c>
      <c r="D1089" s="191">
        <v>2688.65</v>
      </c>
      <c r="E1089" s="185" t="s">
        <v>4577</v>
      </c>
      <c r="F1089" s="186" t="s">
        <v>3692</v>
      </c>
      <c r="G1089">
        <f>VLOOKUP(A1089,РАСЧЕТ!$A$3:$AX$1360,50,0)</f>
        <v>4039.6363682687143</v>
      </c>
      <c r="H1089" s="193">
        <f t="shared" ref="H1089:H1152" si="17">G1089-C1089</f>
        <v>1350.9863682687142</v>
      </c>
    </row>
    <row r="1090" spans="1:8" ht="11.4" customHeight="1" x14ac:dyDescent="0.3">
      <c r="A1090" s="181" t="s">
        <v>2363</v>
      </c>
      <c r="B1090" s="182" t="s">
        <v>2364</v>
      </c>
      <c r="C1090" s="190">
        <v>1748.06</v>
      </c>
      <c r="D1090" s="191">
        <v>1748.06</v>
      </c>
      <c r="E1090" s="185" t="s">
        <v>4577</v>
      </c>
      <c r="F1090" s="186" t="s">
        <v>3694</v>
      </c>
      <c r="G1090">
        <f>VLOOKUP(A1090,РАСЧЕТ!$A$3:$AX$1360,50,0)</f>
        <v>1738.0725576127879</v>
      </c>
      <c r="H1090" s="193">
        <f t="shared" si="17"/>
        <v>-9.9874423872120133</v>
      </c>
    </row>
    <row r="1091" spans="1:8" ht="11.4" customHeight="1" x14ac:dyDescent="0.3">
      <c r="A1091" s="181" t="s">
        <v>2475</v>
      </c>
      <c r="B1091" s="182" t="s">
        <v>2476</v>
      </c>
      <c r="C1091" s="190">
        <v>3410.21</v>
      </c>
      <c r="D1091" s="191">
        <v>3410.21</v>
      </c>
      <c r="E1091" s="185" t="s">
        <v>4577</v>
      </c>
      <c r="F1091" s="186" t="s">
        <v>3437</v>
      </c>
      <c r="G1091">
        <f>VLOOKUP(A1091,РАСЧЕТ!$A$3:$AX$1360,50,0)</f>
        <v>3390.7361443355126</v>
      </c>
      <c r="H1091" s="193">
        <f t="shared" si="17"/>
        <v>-19.473855664487473</v>
      </c>
    </row>
    <row r="1092" spans="1:8" ht="11.4" customHeight="1" x14ac:dyDescent="0.3">
      <c r="A1092" s="181" t="s">
        <v>2537</v>
      </c>
      <c r="B1092" s="182" t="s">
        <v>1660</v>
      </c>
      <c r="C1092" s="190">
        <v>2684.36</v>
      </c>
      <c r="D1092" s="191">
        <v>2684.36</v>
      </c>
      <c r="E1092" s="185" t="s">
        <v>4577</v>
      </c>
      <c r="F1092" s="186" t="s">
        <v>3695</v>
      </c>
      <c r="G1092">
        <f>VLOOKUP(A1092,РАСЧЕТ!$A$3:$AX$1360,50,0)</f>
        <v>2669.0303403144776</v>
      </c>
      <c r="H1092" s="193">
        <f t="shared" si="17"/>
        <v>-15.329659685522529</v>
      </c>
    </row>
    <row r="1093" spans="1:8" ht="11.4" customHeight="1" x14ac:dyDescent="0.3">
      <c r="A1093" s="181" t="s">
        <v>1665</v>
      </c>
      <c r="B1093" s="182" t="s">
        <v>1666</v>
      </c>
      <c r="C1093" s="190">
        <v>2688.65</v>
      </c>
      <c r="D1093" s="191">
        <v>2688.65</v>
      </c>
      <c r="E1093" s="185" t="s">
        <v>4577</v>
      </c>
      <c r="F1093" s="186" t="s">
        <v>3438</v>
      </c>
      <c r="G1093">
        <f>VLOOKUP(A1093,РАСЧЕТ!$A$3:$AX$1360,50,0)</f>
        <v>2673.3007888589809</v>
      </c>
      <c r="H1093" s="193">
        <f t="shared" si="17"/>
        <v>-15.349211141019168</v>
      </c>
    </row>
    <row r="1094" spans="1:8" ht="11.4" customHeight="1" x14ac:dyDescent="0.3">
      <c r="A1094" s="181" t="s">
        <v>2408</v>
      </c>
      <c r="B1094" s="182" t="s">
        <v>250</v>
      </c>
      <c r="C1094" s="190">
        <v>1421.64</v>
      </c>
      <c r="D1094" s="191">
        <v>1421.64</v>
      </c>
      <c r="E1094" s="185" t="s">
        <v>4577</v>
      </c>
      <c r="F1094" s="186" t="s">
        <v>3218</v>
      </c>
      <c r="G1094">
        <f>VLOOKUP(A1094,РАСЧЕТ!$A$3:$AX$1360,50,0)</f>
        <v>1065.1964854733649</v>
      </c>
      <c r="H1094" s="193">
        <f t="shared" si="17"/>
        <v>-356.44351452663523</v>
      </c>
    </row>
    <row r="1095" spans="1:8" ht="11.4" customHeight="1" x14ac:dyDescent="0.3">
      <c r="A1095" s="181" t="s">
        <v>2473</v>
      </c>
      <c r="B1095" s="182" t="s">
        <v>2474</v>
      </c>
      <c r="C1095" s="190">
        <v>1748.06</v>
      </c>
      <c r="D1095" s="191">
        <v>1748.06</v>
      </c>
      <c r="E1095" s="185" t="s">
        <v>4577</v>
      </c>
      <c r="F1095" s="186" t="s">
        <v>3459</v>
      </c>
      <c r="G1095">
        <f>VLOOKUP(A1095,РАСЧЕТ!$A$3:$AX$1360,50,0)</f>
        <v>1738.0725576127879</v>
      </c>
      <c r="H1095" s="193">
        <f t="shared" si="17"/>
        <v>-9.9874423872120133</v>
      </c>
    </row>
    <row r="1096" spans="1:8" ht="11.4" customHeight="1" x14ac:dyDescent="0.3">
      <c r="A1096" s="181" t="s">
        <v>1787</v>
      </c>
      <c r="B1096" s="182" t="s">
        <v>1788</v>
      </c>
      <c r="C1096" s="190">
        <v>3410.21</v>
      </c>
      <c r="D1096" s="191">
        <v>3410.21</v>
      </c>
      <c r="E1096" s="185" t="s">
        <v>4577</v>
      </c>
      <c r="F1096" s="186" t="s">
        <v>3460</v>
      </c>
      <c r="G1096">
        <f>VLOOKUP(A1096,РАСЧЕТ!$A$3:$AX$1360,50,0)</f>
        <v>3390.7361443355126</v>
      </c>
      <c r="H1096" s="193">
        <f t="shared" si="17"/>
        <v>-19.473855664487473</v>
      </c>
    </row>
    <row r="1097" spans="1:8" ht="11.4" customHeight="1" x14ac:dyDescent="0.3">
      <c r="A1097" s="181" t="s">
        <v>1737</v>
      </c>
      <c r="B1097" s="182" t="s">
        <v>1738</v>
      </c>
      <c r="C1097" s="190">
        <v>2684.36</v>
      </c>
      <c r="D1097" s="191">
        <v>2684.36</v>
      </c>
      <c r="E1097" s="185" t="s">
        <v>4577</v>
      </c>
      <c r="F1097" s="186" t="s">
        <v>3461</v>
      </c>
      <c r="G1097">
        <f>VLOOKUP(A1097,РАСЧЕТ!$A$3:$AX$1360,50,0)</f>
        <v>2669.0303403144776</v>
      </c>
      <c r="H1097" s="193">
        <f t="shared" si="17"/>
        <v>-15.329659685522529</v>
      </c>
    </row>
    <row r="1098" spans="1:8" ht="11.4" customHeight="1" x14ac:dyDescent="0.3">
      <c r="A1098" s="181" t="s">
        <v>1753</v>
      </c>
      <c r="B1098" s="182" t="s">
        <v>1754</v>
      </c>
      <c r="C1098" s="190">
        <v>2688.65</v>
      </c>
      <c r="D1098" s="191">
        <v>2688.65</v>
      </c>
      <c r="E1098" s="185" t="s">
        <v>4577</v>
      </c>
      <c r="F1098" s="186" t="s">
        <v>3463</v>
      </c>
      <c r="G1098">
        <f>VLOOKUP(A1098,РАСЧЕТ!$A$3:$AX$1360,50,0)</f>
        <v>2673.3007888589809</v>
      </c>
      <c r="H1098" s="193">
        <f t="shared" si="17"/>
        <v>-15.349211141019168</v>
      </c>
    </row>
    <row r="1099" spans="1:8" ht="11.4" customHeight="1" x14ac:dyDescent="0.3">
      <c r="A1099" s="181" t="s">
        <v>2435</v>
      </c>
      <c r="B1099" s="182" t="s">
        <v>2436</v>
      </c>
      <c r="C1099" s="190">
        <v>1748.06</v>
      </c>
      <c r="D1099" s="191">
        <v>1748.06</v>
      </c>
      <c r="E1099" s="185" t="s">
        <v>4577</v>
      </c>
      <c r="F1099" s="186" t="s">
        <v>3488</v>
      </c>
      <c r="G1099">
        <f>VLOOKUP(A1099,РАСЧЕТ!$A$3:$AX$1360,50,0)</f>
        <v>1738.0725576127879</v>
      </c>
      <c r="H1099" s="193">
        <f t="shared" si="17"/>
        <v>-9.9874423872120133</v>
      </c>
    </row>
    <row r="1100" spans="1:8" ht="11.4" customHeight="1" x14ac:dyDescent="0.3">
      <c r="A1100" s="181" t="s">
        <v>1945</v>
      </c>
      <c r="B1100" s="182" t="s">
        <v>1946</v>
      </c>
      <c r="C1100" s="190">
        <v>3410.21</v>
      </c>
      <c r="D1100" s="191">
        <v>3410.21</v>
      </c>
      <c r="E1100" s="185" t="s">
        <v>4577</v>
      </c>
      <c r="F1100" s="186" t="s">
        <v>3491</v>
      </c>
      <c r="G1100">
        <f>VLOOKUP(A1100,РАСЧЕТ!$A$3:$AX$1360,50,0)</f>
        <v>3052.6216626186547</v>
      </c>
      <c r="H1100" s="193">
        <f t="shared" si="17"/>
        <v>-357.58833738134535</v>
      </c>
    </row>
    <row r="1101" spans="1:8" ht="11.4" customHeight="1" x14ac:dyDescent="0.3">
      <c r="A1101" s="181" t="s">
        <v>1042</v>
      </c>
      <c r="B1101" s="182" t="s">
        <v>1043</v>
      </c>
      <c r="C1101" s="190">
        <v>2684.36</v>
      </c>
      <c r="D1101" s="191">
        <v>2684.36</v>
      </c>
      <c r="E1101" s="185" t="s">
        <v>4577</v>
      </c>
      <c r="F1101" s="186" t="s">
        <v>3492</v>
      </c>
      <c r="G1101">
        <f>VLOOKUP(A1101,РАСЧЕТ!$A$3:$AX$1360,50,0)</f>
        <v>2669.0303403144776</v>
      </c>
      <c r="H1101" s="193">
        <f t="shared" si="17"/>
        <v>-15.329659685522529</v>
      </c>
    </row>
    <row r="1102" spans="1:8" ht="11.4" customHeight="1" x14ac:dyDescent="0.3">
      <c r="A1102" s="181" t="s">
        <v>2614</v>
      </c>
      <c r="B1102" s="182" t="s">
        <v>2441</v>
      </c>
      <c r="C1102" s="190">
        <v>2688.65</v>
      </c>
      <c r="D1102" s="191">
        <v>2688.65</v>
      </c>
      <c r="E1102" s="185" t="s">
        <v>4577</v>
      </c>
      <c r="F1102" s="186" t="s">
        <v>3895</v>
      </c>
      <c r="G1102">
        <f>VLOOKUP(A1102,РАСЧЕТ!$A$3:$AX$1360,50,0)</f>
        <v>2673.3007888589809</v>
      </c>
      <c r="H1102" s="193">
        <f t="shared" si="17"/>
        <v>-15.349211141019168</v>
      </c>
    </row>
    <row r="1103" spans="1:8" ht="11.4" customHeight="1" x14ac:dyDescent="0.3">
      <c r="A1103" s="181" t="s">
        <v>904</v>
      </c>
      <c r="B1103" s="182" t="s">
        <v>905</v>
      </c>
      <c r="C1103" s="190">
        <v>1748.06</v>
      </c>
      <c r="D1103" s="191">
        <v>1748.06</v>
      </c>
      <c r="E1103" s="185" t="s">
        <v>4577</v>
      </c>
      <c r="F1103" s="186" t="s">
        <v>3512</v>
      </c>
      <c r="G1103">
        <f>VLOOKUP(A1103,РАСЧЕТ!$A$3:$AX$1360,50,0)</f>
        <v>2816.0346932422813</v>
      </c>
      <c r="H1103" s="193">
        <f t="shared" si="17"/>
        <v>1067.9746932422813</v>
      </c>
    </row>
    <row r="1104" spans="1:8" ht="11.4" customHeight="1" x14ac:dyDescent="0.3">
      <c r="A1104" s="181" t="s">
        <v>1870</v>
      </c>
      <c r="B1104" s="182" t="s">
        <v>1871</v>
      </c>
      <c r="C1104" s="190">
        <v>3410.21</v>
      </c>
      <c r="D1104" s="191">
        <v>3410.21</v>
      </c>
      <c r="E1104" s="185" t="s">
        <v>4577</v>
      </c>
      <c r="F1104" s="186" t="s">
        <v>3513</v>
      </c>
      <c r="G1104">
        <f>VLOOKUP(A1104,РАСЧЕТ!$A$3:$AX$1360,50,0)</f>
        <v>3228.7025170038241</v>
      </c>
      <c r="H1104" s="193">
        <f t="shared" si="17"/>
        <v>-181.5074829961759</v>
      </c>
    </row>
    <row r="1105" spans="1:8" ht="11.4" customHeight="1" x14ac:dyDescent="0.3">
      <c r="A1105" s="181" t="s">
        <v>930</v>
      </c>
      <c r="B1105" s="182" t="s">
        <v>211</v>
      </c>
      <c r="C1105" s="190">
        <v>1421.64</v>
      </c>
      <c r="D1105" s="191">
        <v>1421.64</v>
      </c>
      <c r="E1105" s="185" t="s">
        <v>4577</v>
      </c>
      <c r="F1105" s="186" t="s">
        <v>3162</v>
      </c>
      <c r="G1105">
        <f>VLOOKUP(A1105,РАСЧЕТ!$A$3:$AX$1360,50,0)</f>
        <v>1413.5184682305473</v>
      </c>
      <c r="H1105" s="193">
        <f t="shared" si="17"/>
        <v>-8.1215317694527585</v>
      </c>
    </row>
    <row r="1106" spans="1:8" ht="11.4" customHeight="1" x14ac:dyDescent="0.3">
      <c r="A1106" s="181" t="s">
        <v>1126</v>
      </c>
      <c r="B1106" s="182" t="s">
        <v>1127</v>
      </c>
      <c r="C1106" s="190">
        <v>2684.36</v>
      </c>
      <c r="D1106" s="191">
        <v>2684.36</v>
      </c>
      <c r="E1106" s="185" t="s">
        <v>4577</v>
      </c>
      <c r="F1106" s="186" t="s">
        <v>3514</v>
      </c>
      <c r="G1106">
        <f>VLOOKUP(A1106,РАСЧЕТ!$A$3:$AX$1360,50,0)</f>
        <v>2669.0303403144776</v>
      </c>
      <c r="H1106" s="193">
        <f t="shared" si="17"/>
        <v>-15.329659685522529</v>
      </c>
    </row>
    <row r="1107" spans="1:8" ht="11.4" customHeight="1" x14ac:dyDescent="0.3">
      <c r="A1107" s="181" t="s">
        <v>625</v>
      </c>
      <c r="B1107" s="182" t="s">
        <v>626</v>
      </c>
      <c r="C1107" s="190">
        <v>2688.65</v>
      </c>
      <c r="D1107" s="191">
        <v>2688.65</v>
      </c>
      <c r="E1107" s="185" t="s">
        <v>4577</v>
      </c>
      <c r="F1107" s="186" t="s">
        <v>3515</v>
      </c>
      <c r="G1107">
        <f>VLOOKUP(A1107,РАСЧЕТ!$A$3:$AX$1360,50,0)</f>
        <v>968.85431836308885</v>
      </c>
      <c r="H1107" s="193">
        <f t="shared" si="17"/>
        <v>-1719.7956816369112</v>
      </c>
    </row>
    <row r="1108" spans="1:8" ht="11.4" customHeight="1" x14ac:dyDescent="0.3">
      <c r="A1108" s="181" t="s">
        <v>931</v>
      </c>
      <c r="B1108" s="182" t="s">
        <v>932</v>
      </c>
      <c r="C1108" s="190">
        <v>1748.06</v>
      </c>
      <c r="D1108" s="191">
        <v>1748.06</v>
      </c>
      <c r="E1108" s="185" t="s">
        <v>4577</v>
      </c>
      <c r="F1108" s="186" t="s">
        <v>3541</v>
      </c>
      <c r="G1108">
        <f>VLOOKUP(A1108,РАСЧЕТ!$A$3:$AX$1360,50,0)</f>
        <v>1738.0725576127879</v>
      </c>
      <c r="H1108" s="193">
        <f t="shared" si="17"/>
        <v>-9.9874423872120133</v>
      </c>
    </row>
    <row r="1109" spans="1:8" ht="11.4" customHeight="1" x14ac:dyDescent="0.3">
      <c r="A1109" s="181" t="s">
        <v>1010</v>
      </c>
      <c r="B1109" s="182" t="s">
        <v>1011</v>
      </c>
      <c r="C1109" s="190">
        <v>3410.21</v>
      </c>
      <c r="D1109" s="191">
        <v>3410.21</v>
      </c>
      <c r="E1109" s="185" t="s">
        <v>4577</v>
      </c>
      <c r="F1109" s="186" t="s">
        <v>3708</v>
      </c>
      <c r="G1109">
        <f>VLOOKUP(A1109,РАСЧЕТ!$A$3:$AX$1360,50,0)</f>
        <v>3390.7361443355126</v>
      </c>
      <c r="H1109" s="193">
        <f t="shared" si="17"/>
        <v>-19.473855664487473</v>
      </c>
    </row>
    <row r="1110" spans="1:8" ht="11.4" customHeight="1" x14ac:dyDescent="0.3">
      <c r="A1110" s="181" t="s">
        <v>2586</v>
      </c>
      <c r="B1110" s="182" t="s">
        <v>2409</v>
      </c>
      <c r="C1110" s="190">
        <v>2684.36</v>
      </c>
      <c r="D1110" s="191">
        <v>2684.36</v>
      </c>
      <c r="E1110" s="185" t="s">
        <v>4577</v>
      </c>
      <c r="F1110" s="186" t="s">
        <v>3896</v>
      </c>
      <c r="G1110">
        <f>VLOOKUP(A1110,РАСЧЕТ!$A$3:$AX$1360,50,0)</f>
        <v>2669.0303403144776</v>
      </c>
      <c r="H1110" s="193">
        <f t="shared" si="17"/>
        <v>-15.329659685522529</v>
      </c>
    </row>
    <row r="1111" spans="1:8" ht="11.4" customHeight="1" x14ac:dyDescent="0.3">
      <c r="A1111" s="181" t="s">
        <v>1789</v>
      </c>
      <c r="B1111" s="182" t="s">
        <v>1790</v>
      </c>
      <c r="C1111" s="190">
        <v>2688.65</v>
      </c>
      <c r="D1111" s="191">
        <v>2688.65</v>
      </c>
      <c r="E1111" s="185" t="s">
        <v>4577</v>
      </c>
      <c r="F1111" s="186" t="s">
        <v>3543</v>
      </c>
      <c r="G1111">
        <f>VLOOKUP(A1111,РАСЧЕТ!$A$3:$AX$1360,50,0)</f>
        <v>1433.2994705094802</v>
      </c>
      <c r="H1111" s="193">
        <f t="shared" si="17"/>
        <v>-1255.3505294905199</v>
      </c>
    </row>
    <row r="1112" spans="1:8" ht="11.4" customHeight="1" x14ac:dyDescent="0.3">
      <c r="A1112" s="181" t="s">
        <v>1793</v>
      </c>
      <c r="B1112" s="182" t="s">
        <v>1794</v>
      </c>
      <c r="C1112" s="190">
        <v>1748.06</v>
      </c>
      <c r="D1112" s="191">
        <v>1748.06</v>
      </c>
      <c r="E1112" s="185" t="s">
        <v>4577</v>
      </c>
      <c r="F1112" s="186" t="s">
        <v>3564</v>
      </c>
      <c r="G1112">
        <f>VLOOKUP(A1112,РАСЧЕТ!$A$3:$AX$1360,50,0)</f>
        <v>1195.5804536106434</v>
      </c>
      <c r="H1112" s="193">
        <f t="shared" si="17"/>
        <v>-552.47954638935653</v>
      </c>
    </row>
    <row r="1113" spans="1:8" ht="11.4" customHeight="1" x14ac:dyDescent="0.3">
      <c r="A1113" s="181" t="s">
        <v>857</v>
      </c>
      <c r="B1113" s="182" t="s">
        <v>858</v>
      </c>
      <c r="C1113" s="190">
        <v>3410.21</v>
      </c>
      <c r="D1113" s="191">
        <v>3410.21</v>
      </c>
      <c r="E1113" s="185" t="s">
        <v>4577</v>
      </c>
      <c r="F1113" s="186" t="s">
        <v>3565</v>
      </c>
      <c r="G1113">
        <f>VLOOKUP(A1113,РАСЧЕТ!$A$3:$AX$1360,50,0)</f>
        <v>2473.039251215238</v>
      </c>
      <c r="H1113" s="193">
        <f t="shared" si="17"/>
        <v>-937.17074878476205</v>
      </c>
    </row>
    <row r="1114" spans="1:8" ht="11.4" customHeight="1" x14ac:dyDescent="0.3">
      <c r="A1114" s="181" t="s">
        <v>2004</v>
      </c>
      <c r="B1114" s="182" t="s">
        <v>2005</v>
      </c>
      <c r="C1114" s="190">
        <v>2684.36</v>
      </c>
      <c r="D1114" s="191">
        <v>2684.36</v>
      </c>
      <c r="E1114" s="185" t="s">
        <v>4577</v>
      </c>
      <c r="F1114" s="186" t="s">
        <v>3714</v>
      </c>
      <c r="G1114">
        <f>VLOOKUP(A1114,РАСЧЕТ!$A$3:$AX$1360,50,0)</f>
        <v>3221.4818167475696</v>
      </c>
      <c r="H1114" s="193">
        <f t="shared" si="17"/>
        <v>537.12181674756948</v>
      </c>
    </row>
    <row r="1115" spans="1:8" ht="11.4" customHeight="1" x14ac:dyDescent="0.3">
      <c r="A1115" s="181" t="s">
        <v>1014</v>
      </c>
      <c r="B1115" s="182" t="s">
        <v>1015</v>
      </c>
      <c r="C1115" s="190">
        <v>2688.65</v>
      </c>
      <c r="D1115" s="191">
        <v>2688.65</v>
      </c>
      <c r="E1115" s="185" t="s">
        <v>4577</v>
      </c>
      <c r="F1115" s="186" t="s">
        <v>3566</v>
      </c>
      <c r="G1115">
        <f>VLOOKUP(A1115,РАСЧЕТ!$A$3:$AX$1360,50,0)</f>
        <v>1595.770210546038</v>
      </c>
      <c r="H1115" s="193">
        <f t="shared" si="17"/>
        <v>-1092.8797894539621</v>
      </c>
    </row>
    <row r="1116" spans="1:8" ht="11.4" customHeight="1" x14ac:dyDescent="0.3">
      <c r="A1116" s="181" t="s">
        <v>1810</v>
      </c>
      <c r="B1116" s="182" t="s">
        <v>339</v>
      </c>
      <c r="C1116" s="190">
        <v>1576.26</v>
      </c>
      <c r="D1116" s="191">
        <v>1576.26</v>
      </c>
      <c r="E1116" s="185" t="s">
        <v>4577</v>
      </c>
      <c r="F1116" s="186" t="s">
        <v>3219</v>
      </c>
      <c r="G1116">
        <f>VLOOKUP(A1116,РАСЧЕТ!$A$3:$AX$1360,50,0)</f>
        <v>2248.8515738735005</v>
      </c>
      <c r="H1116" s="193">
        <f t="shared" si="17"/>
        <v>672.59157387350047</v>
      </c>
    </row>
    <row r="1117" spans="1:8" ht="11.4" customHeight="1" x14ac:dyDescent="0.3">
      <c r="A1117" s="181" t="s">
        <v>2601</v>
      </c>
      <c r="B1117" s="182" t="s">
        <v>1052</v>
      </c>
      <c r="C1117" s="190">
        <v>1748.06</v>
      </c>
      <c r="D1117" s="191">
        <v>1748.06</v>
      </c>
      <c r="E1117" s="185" t="s">
        <v>4577</v>
      </c>
      <c r="F1117" s="186" t="s">
        <v>3903</v>
      </c>
      <c r="G1117">
        <f>VLOOKUP(A1117,РАСЧЕТ!$A$3:$AX$1360,50,0)</f>
        <v>629.91007599644922</v>
      </c>
      <c r="H1117" s="193">
        <f t="shared" si="17"/>
        <v>-1118.1499240035507</v>
      </c>
    </row>
    <row r="1118" spans="1:8" ht="11.4" customHeight="1" x14ac:dyDescent="0.3">
      <c r="A1118" s="181" t="s">
        <v>2461</v>
      </c>
      <c r="B1118" s="182" t="s">
        <v>2462</v>
      </c>
      <c r="C1118" s="190">
        <v>3410.21</v>
      </c>
      <c r="D1118" s="191">
        <v>3410.21</v>
      </c>
      <c r="E1118" s="185" t="s">
        <v>4577</v>
      </c>
      <c r="F1118" s="186" t="s">
        <v>3585</v>
      </c>
      <c r="G1118">
        <f>VLOOKUP(A1118,РАСЧЕТ!$A$3:$AX$1360,50,0)</f>
        <v>3390.7361443355126</v>
      </c>
      <c r="H1118" s="193">
        <f t="shared" si="17"/>
        <v>-19.473855664487473</v>
      </c>
    </row>
    <row r="1119" spans="1:8" ht="11.4" customHeight="1" x14ac:dyDescent="0.3">
      <c r="A1119" s="181" t="s">
        <v>1586</v>
      </c>
      <c r="B1119" s="182" t="s">
        <v>1587</v>
      </c>
      <c r="C1119" s="190">
        <v>2684.36</v>
      </c>
      <c r="D1119" s="191">
        <v>2684.36</v>
      </c>
      <c r="E1119" s="185" t="s">
        <v>4577</v>
      </c>
      <c r="F1119" s="186" t="s">
        <v>3586</v>
      </c>
      <c r="G1119">
        <f>VLOOKUP(A1119,РАСЧЕТ!$A$3:$AX$1360,50,0)</f>
        <v>2669.0303403144776</v>
      </c>
      <c r="H1119" s="193">
        <f t="shared" si="17"/>
        <v>-15.329659685522529</v>
      </c>
    </row>
    <row r="1120" spans="1:8" ht="11.4" customHeight="1" x14ac:dyDescent="0.3">
      <c r="A1120" s="181" t="s">
        <v>2127</v>
      </c>
      <c r="B1120" s="182" t="s">
        <v>2128</v>
      </c>
      <c r="C1120" s="190">
        <v>2688.65</v>
      </c>
      <c r="D1120" s="191">
        <v>2688.65</v>
      </c>
      <c r="E1120" s="185" t="s">
        <v>4577</v>
      </c>
      <c r="F1120" s="186" t="s">
        <v>3588</v>
      </c>
      <c r="G1120">
        <f>VLOOKUP(A1120,РАСЧЕТ!$A$3:$AX$1360,50,0)</f>
        <v>2204.8228276464329</v>
      </c>
      <c r="H1120" s="193">
        <f t="shared" si="17"/>
        <v>-483.82717235356722</v>
      </c>
    </row>
    <row r="1121" spans="1:8" ht="11.4" customHeight="1" x14ac:dyDescent="0.3">
      <c r="A1121" s="181" t="s">
        <v>1128</v>
      </c>
      <c r="B1121" s="182" t="s">
        <v>1129</v>
      </c>
      <c r="C1121" s="190">
        <v>1748.06</v>
      </c>
      <c r="D1121" s="191">
        <v>1748.06</v>
      </c>
      <c r="E1121" s="185" t="s">
        <v>4577</v>
      </c>
      <c r="F1121" s="186" t="s">
        <v>3611</v>
      </c>
      <c r="G1121">
        <f>VLOOKUP(A1121,РАСЧЕТ!$A$3:$AX$1360,50,0)</f>
        <v>2421.341377132529</v>
      </c>
      <c r="H1121" s="193">
        <f t="shared" si="17"/>
        <v>673.28137713252909</v>
      </c>
    </row>
    <row r="1122" spans="1:8" ht="11.4" customHeight="1" x14ac:dyDescent="0.3">
      <c r="A1122" s="181" t="s">
        <v>2497</v>
      </c>
      <c r="B1122" s="182" t="s">
        <v>2498</v>
      </c>
      <c r="C1122" s="190">
        <v>3410.21</v>
      </c>
      <c r="D1122" s="191">
        <v>3410.21</v>
      </c>
      <c r="E1122" s="185" t="s">
        <v>4577</v>
      </c>
      <c r="F1122" s="186" t="s">
        <v>3612</v>
      </c>
      <c r="G1122">
        <f>VLOOKUP(A1122,РАСЧЕТ!$A$3:$AX$1360,50,0)</f>
        <v>3390.7361443355126</v>
      </c>
      <c r="H1122" s="193">
        <f t="shared" si="17"/>
        <v>-19.473855664487473</v>
      </c>
    </row>
    <row r="1123" spans="1:8" ht="11.4" customHeight="1" x14ac:dyDescent="0.3">
      <c r="A1123" s="181" t="s">
        <v>1625</v>
      </c>
      <c r="B1123" s="182" t="s">
        <v>1626</v>
      </c>
      <c r="C1123" s="190">
        <v>2684.36</v>
      </c>
      <c r="D1123" s="191">
        <v>2684.36</v>
      </c>
      <c r="E1123" s="185" t="s">
        <v>4577</v>
      </c>
      <c r="F1123" s="186" t="s">
        <v>3613</v>
      </c>
      <c r="G1123">
        <f>VLOOKUP(A1123,РАСЧЕТ!$A$3:$AX$1360,50,0)</f>
        <v>2669.0303403144776</v>
      </c>
      <c r="H1123" s="193">
        <f t="shared" si="17"/>
        <v>-15.329659685522529</v>
      </c>
    </row>
    <row r="1124" spans="1:8" ht="11.4" customHeight="1" x14ac:dyDescent="0.3">
      <c r="A1124" s="181" t="s">
        <v>1038</v>
      </c>
      <c r="B1124" s="182" t="s">
        <v>1039</v>
      </c>
      <c r="C1124" s="190">
        <v>2688.65</v>
      </c>
      <c r="D1124" s="191">
        <v>2688.65</v>
      </c>
      <c r="E1124" s="185" t="s">
        <v>4577</v>
      </c>
      <c r="F1124" s="186" t="s">
        <v>3614</v>
      </c>
      <c r="G1124">
        <f>VLOOKUP(A1124,РАСЧЕТ!$A$3:$AX$1360,50,0)</f>
        <v>2678.6249334074951</v>
      </c>
      <c r="H1124" s="193">
        <f t="shared" si="17"/>
        <v>-10.025066592505027</v>
      </c>
    </row>
    <row r="1125" spans="1:8" ht="11.4" customHeight="1" x14ac:dyDescent="0.3">
      <c r="A1125" s="181" t="s">
        <v>1970</v>
      </c>
      <c r="B1125" s="182" t="s">
        <v>1971</v>
      </c>
      <c r="C1125" s="190">
        <v>1748.06</v>
      </c>
      <c r="D1125" s="191">
        <v>1748.06</v>
      </c>
      <c r="E1125" s="185" t="s">
        <v>4577</v>
      </c>
      <c r="F1125" s="186" t="s">
        <v>3638</v>
      </c>
      <c r="G1125">
        <f>VLOOKUP(A1125,РАСЧЕТ!$A$3:$AX$1360,50,0)</f>
        <v>1738.0725576127879</v>
      </c>
      <c r="H1125" s="193">
        <f t="shared" si="17"/>
        <v>-9.9874423872120133</v>
      </c>
    </row>
    <row r="1126" spans="1:8" ht="11.4" customHeight="1" x14ac:dyDescent="0.3">
      <c r="A1126" s="181" t="s">
        <v>872</v>
      </c>
      <c r="B1126" s="182" t="s">
        <v>873</v>
      </c>
      <c r="C1126" s="190">
        <v>3410.21</v>
      </c>
      <c r="D1126" s="191">
        <v>3410.21</v>
      </c>
      <c r="E1126" s="185" t="s">
        <v>4577</v>
      </c>
      <c r="F1126" s="186" t="s">
        <v>3639</v>
      </c>
      <c r="G1126">
        <f>VLOOKUP(A1126,РАСЧЕТ!$A$3:$AX$1360,50,0)</f>
        <v>1926.3847002709929</v>
      </c>
      <c r="H1126" s="193">
        <f t="shared" si="17"/>
        <v>-1483.8252997290072</v>
      </c>
    </row>
    <row r="1127" spans="1:8" ht="11.4" customHeight="1" x14ac:dyDescent="0.3">
      <c r="A1127" s="181" t="s">
        <v>1025</v>
      </c>
      <c r="B1127" s="182" t="s">
        <v>202</v>
      </c>
      <c r="C1127" s="190">
        <v>3367.26</v>
      </c>
      <c r="D1127" s="191">
        <v>3367.26</v>
      </c>
      <c r="E1127" s="185" t="s">
        <v>4577</v>
      </c>
      <c r="F1127" s="186" t="s">
        <v>3221</v>
      </c>
      <c r="G1127">
        <f>VLOOKUP(A1127,РАСЧЕТ!$A$3:$AX$1360,50,0)</f>
        <v>3348.0316588904811</v>
      </c>
      <c r="H1127" s="193">
        <f t="shared" si="17"/>
        <v>-19.228341109519079</v>
      </c>
    </row>
    <row r="1128" spans="1:8" ht="11.4" customHeight="1" x14ac:dyDescent="0.3">
      <c r="A1128" s="181" t="s">
        <v>2395</v>
      </c>
      <c r="B1128" s="182" t="s">
        <v>2396</v>
      </c>
      <c r="C1128" s="190">
        <v>2684.36</v>
      </c>
      <c r="D1128" s="191">
        <v>2684.36</v>
      </c>
      <c r="E1128" s="185" t="s">
        <v>4577</v>
      </c>
      <c r="F1128" s="186" t="s">
        <v>3640</v>
      </c>
      <c r="G1128">
        <f>VLOOKUP(A1128,РАСЧЕТ!$A$3:$AX$1360,50,0)</f>
        <v>2669.0303403144776</v>
      </c>
      <c r="H1128" s="193">
        <f t="shared" si="17"/>
        <v>-15.329659685522529</v>
      </c>
    </row>
    <row r="1129" spans="1:8" ht="11.4" customHeight="1" x14ac:dyDescent="0.3">
      <c r="A1129" s="181" t="s">
        <v>1091</v>
      </c>
      <c r="B1129" s="182" t="s">
        <v>1092</v>
      </c>
      <c r="C1129" s="190">
        <v>2688.65</v>
      </c>
      <c r="D1129" s="191">
        <v>2688.65</v>
      </c>
      <c r="E1129" s="185" t="s">
        <v>4577</v>
      </c>
      <c r="F1129" s="186" t="s">
        <v>3641</v>
      </c>
      <c r="G1129">
        <f>VLOOKUP(A1129,РАСЧЕТ!$A$3:$AX$1360,50,0)</f>
        <v>2673.3007888589809</v>
      </c>
      <c r="H1129" s="193">
        <f t="shared" si="17"/>
        <v>-15.349211141019168</v>
      </c>
    </row>
    <row r="1130" spans="1:8" ht="11.4" customHeight="1" x14ac:dyDescent="0.3">
      <c r="A1130" s="181" t="s">
        <v>1053</v>
      </c>
      <c r="B1130" s="182" t="s">
        <v>1054</v>
      </c>
      <c r="C1130" s="190">
        <v>1748.06</v>
      </c>
      <c r="D1130" s="191">
        <v>1748.06</v>
      </c>
      <c r="E1130" s="185" t="s">
        <v>4577</v>
      </c>
      <c r="F1130" s="186" t="s">
        <v>3660</v>
      </c>
      <c r="G1130">
        <f>VLOOKUP(A1130,РАСЧЕТ!$A$3:$AX$1360,50,0)</f>
        <v>1738.0725576127879</v>
      </c>
      <c r="H1130" s="193">
        <f t="shared" si="17"/>
        <v>-9.9874423872120133</v>
      </c>
    </row>
    <row r="1131" spans="1:8" ht="11.4" customHeight="1" x14ac:dyDescent="0.3">
      <c r="A1131" s="181" t="s">
        <v>2287</v>
      </c>
      <c r="B1131" s="182" t="s">
        <v>2288</v>
      </c>
      <c r="C1131" s="190">
        <v>3410.21</v>
      </c>
      <c r="D1131" s="191">
        <v>3410.21</v>
      </c>
      <c r="E1131" s="185" t="s">
        <v>4577</v>
      </c>
      <c r="F1131" s="186" t="s">
        <v>3723</v>
      </c>
      <c r="G1131">
        <f>VLOOKUP(A1131,РАСЧЕТ!$A$3:$AX$1360,50,0)</f>
        <v>3390.7361443355126</v>
      </c>
      <c r="H1131" s="193">
        <f t="shared" si="17"/>
        <v>-19.473855664487473</v>
      </c>
    </row>
    <row r="1132" spans="1:8" ht="11.4" customHeight="1" x14ac:dyDescent="0.3">
      <c r="A1132" s="181" t="s">
        <v>758</v>
      </c>
      <c r="B1132" s="182" t="s">
        <v>759</v>
      </c>
      <c r="C1132" s="190">
        <v>2684.36</v>
      </c>
      <c r="D1132" s="191">
        <v>2684.36</v>
      </c>
      <c r="E1132" s="185" t="s">
        <v>4577</v>
      </c>
      <c r="F1132" s="186" t="s">
        <v>3661</v>
      </c>
      <c r="G1132">
        <f>VLOOKUP(A1132,РАСЧЕТ!$A$3:$AX$1360,50,0)</f>
        <v>2669.0303403144776</v>
      </c>
      <c r="H1132" s="193">
        <f t="shared" si="17"/>
        <v>-15.329659685522529</v>
      </c>
    </row>
    <row r="1133" spans="1:8" ht="11.4" customHeight="1" x14ac:dyDescent="0.3">
      <c r="A1133" s="181" t="s">
        <v>2339</v>
      </c>
      <c r="B1133" s="182" t="s">
        <v>2340</v>
      </c>
      <c r="C1133" s="190">
        <v>2688.65</v>
      </c>
      <c r="D1133" s="191">
        <v>2688.65</v>
      </c>
      <c r="E1133" s="185" t="s">
        <v>4577</v>
      </c>
      <c r="F1133" s="186" t="s">
        <v>3662</v>
      </c>
      <c r="G1133">
        <f>VLOOKUP(A1133,РАСЧЕТ!$A$3:$AX$1360,50,0)</f>
        <v>2367.2935676829916</v>
      </c>
      <c r="H1133" s="193">
        <f t="shared" si="17"/>
        <v>-321.35643231700851</v>
      </c>
    </row>
    <row r="1134" spans="1:8" ht="11.4" customHeight="1" x14ac:dyDescent="0.3">
      <c r="A1134" s="181" t="s">
        <v>2449</v>
      </c>
      <c r="B1134" s="182" t="s">
        <v>2450</v>
      </c>
      <c r="C1134" s="190">
        <v>1748.06</v>
      </c>
      <c r="D1134" s="191">
        <v>1748.06</v>
      </c>
      <c r="E1134" s="185" t="s">
        <v>4577</v>
      </c>
      <c r="F1134" s="186" t="s">
        <v>3685</v>
      </c>
      <c r="G1134">
        <f>VLOOKUP(A1134,РАСЧЕТ!$A$3:$AX$1360,50,0)</f>
        <v>2656.1158496460889</v>
      </c>
      <c r="H1134" s="193">
        <f t="shared" si="17"/>
        <v>908.05584964608897</v>
      </c>
    </row>
    <row r="1135" spans="1:8" ht="11.4" customHeight="1" x14ac:dyDescent="0.3">
      <c r="A1135" s="181" t="s">
        <v>1341</v>
      </c>
      <c r="B1135" s="182" t="s">
        <v>1342</v>
      </c>
      <c r="C1135" s="190">
        <v>3410.21</v>
      </c>
      <c r="D1135" s="191">
        <v>3410.21</v>
      </c>
      <c r="E1135" s="185" t="s">
        <v>4577</v>
      </c>
      <c r="F1135" s="186" t="s">
        <v>3686</v>
      </c>
      <c r="G1135">
        <f>VLOOKUP(A1135,РАСЧЕТ!$A$3:$AX$1360,50,0)</f>
        <v>4181.4105214066776</v>
      </c>
      <c r="H1135" s="193">
        <f t="shared" si="17"/>
        <v>771.20052140667758</v>
      </c>
    </row>
    <row r="1136" spans="1:8" ht="11.4" customHeight="1" x14ac:dyDescent="0.3">
      <c r="A1136" s="181" t="s">
        <v>1646</v>
      </c>
      <c r="B1136" s="182" t="s">
        <v>1647</v>
      </c>
      <c r="C1136" s="190">
        <v>2684.36</v>
      </c>
      <c r="D1136" s="191">
        <v>2684.36</v>
      </c>
      <c r="E1136" s="185" t="s">
        <v>4577</v>
      </c>
      <c r="F1136" s="186" t="s">
        <v>3687</v>
      </c>
      <c r="G1136">
        <f>VLOOKUP(A1136,РАСЧЕТ!$A$3:$AX$1360,50,0)</f>
        <v>2669.0303403144776</v>
      </c>
      <c r="H1136" s="193">
        <f t="shared" si="17"/>
        <v>-15.329659685522529</v>
      </c>
    </row>
    <row r="1137" spans="1:8" ht="11.4" customHeight="1" x14ac:dyDescent="0.3">
      <c r="A1137" s="181" t="s">
        <v>1739</v>
      </c>
      <c r="B1137" s="182" t="s">
        <v>1740</v>
      </c>
      <c r="C1137" s="190">
        <v>2688.65</v>
      </c>
      <c r="D1137" s="191">
        <v>2688.65</v>
      </c>
      <c r="E1137" s="185" t="s">
        <v>4577</v>
      </c>
      <c r="F1137" s="186" t="s">
        <v>3688</v>
      </c>
      <c r="G1137">
        <f>VLOOKUP(A1137,РАСЧЕТ!$A$3:$AX$1360,50,0)</f>
        <v>2673.3007888589809</v>
      </c>
      <c r="H1137" s="193">
        <f t="shared" si="17"/>
        <v>-15.349211141019168</v>
      </c>
    </row>
    <row r="1138" spans="1:8" ht="11.4" customHeight="1" x14ac:dyDescent="0.3">
      <c r="A1138" s="181" t="s">
        <v>1044</v>
      </c>
      <c r="B1138" s="182" t="s">
        <v>244</v>
      </c>
      <c r="C1138" s="190">
        <v>3118.15</v>
      </c>
      <c r="D1138" s="191">
        <v>3118.15</v>
      </c>
      <c r="E1138" s="185" t="s">
        <v>4577</v>
      </c>
      <c r="F1138" s="186" t="s">
        <v>3229</v>
      </c>
      <c r="G1138">
        <f>VLOOKUP(A1138,РАСЧЕТ!$A$3:$AX$1360,50,0)</f>
        <v>1123.6233788044767</v>
      </c>
      <c r="H1138" s="193">
        <f t="shared" si="17"/>
        <v>-1994.5266211955234</v>
      </c>
    </row>
    <row r="1139" spans="1:8" ht="11.4" customHeight="1" x14ac:dyDescent="0.3">
      <c r="A1139" s="181" t="s">
        <v>764</v>
      </c>
      <c r="B1139" s="182" t="s">
        <v>765</v>
      </c>
      <c r="C1139" s="190">
        <v>1748.06</v>
      </c>
      <c r="D1139" s="191">
        <v>1748.06</v>
      </c>
      <c r="E1139" s="185" t="s">
        <v>4577</v>
      </c>
      <c r="F1139" s="186" t="s">
        <v>3710</v>
      </c>
      <c r="G1139">
        <f>VLOOKUP(A1139,РАСЧЕТ!$A$3:$AX$1360,50,0)</f>
        <v>2810.9309003615531</v>
      </c>
      <c r="H1139" s="193">
        <f t="shared" si="17"/>
        <v>1062.8709003615531</v>
      </c>
    </row>
    <row r="1140" spans="1:8" ht="11.4" customHeight="1" x14ac:dyDescent="0.3">
      <c r="A1140" s="181" t="s">
        <v>1075</v>
      </c>
      <c r="B1140" s="182" t="s">
        <v>1076</v>
      </c>
      <c r="C1140" s="190">
        <v>3410.21</v>
      </c>
      <c r="D1140" s="191">
        <v>3410.21</v>
      </c>
      <c r="E1140" s="185" t="s">
        <v>4577</v>
      </c>
      <c r="F1140" s="186" t="s">
        <v>3711</v>
      </c>
      <c r="G1140">
        <f>VLOOKUP(A1140,РАСЧЕТ!$A$3:$AX$1360,50,0)</f>
        <v>1228.8663399046206</v>
      </c>
      <c r="H1140" s="193">
        <f t="shared" si="17"/>
        <v>-2181.3436600953792</v>
      </c>
    </row>
    <row r="1141" spans="1:8" ht="11.4" customHeight="1" x14ac:dyDescent="0.3">
      <c r="A1141" s="181" t="s">
        <v>631</v>
      </c>
      <c r="B1141" s="182" t="s">
        <v>632</v>
      </c>
      <c r="C1141" s="190">
        <v>2684.36</v>
      </c>
      <c r="D1141" s="191">
        <v>2684.36</v>
      </c>
      <c r="E1141" s="185" t="s">
        <v>4577</v>
      </c>
      <c r="F1141" s="186" t="s">
        <v>3712</v>
      </c>
      <c r="G1141">
        <f>VLOOKUP(A1141,РАСЧЕТ!$A$3:$AX$1360,50,0)</f>
        <v>967.30662775867484</v>
      </c>
      <c r="H1141" s="193">
        <f t="shared" si="17"/>
        <v>-1717.0533722413252</v>
      </c>
    </row>
    <row r="1142" spans="1:8" ht="11.4" customHeight="1" x14ac:dyDescent="0.3">
      <c r="A1142" s="181" t="s">
        <v>1343</v>
      </c>
      <c r="B1142" s="182" t="s">
        <v>1344</v>
      </c>
      <c r="C1142" s="190">
        <v>2688.65</v>
      </c>
      <c r="D1142" s="191">
        <v>2688.65</v>
      </c>
      <c r="E1142" s="185" t="s">
        <v>4577</v>
      </c>
      <c r="F1142" s="186" t="s">
        <v>3713</v>
      </c>
      <c r="G1142">
        <f>VLOOKUP(A1142,РАСЧЕТ!$A$3:$AX$1360,50,0)</f>
        <v>3746.1682776267648</v>
      </c>
      <c r="H1142" s="193">
        <f t="shared" si="17"/>
        <v>1057.5182776267648</v>
      </c>
    </row>
    <row r="1143" spans="1:8" ht="11.4" customHeight="1" x14ac:dyDescent="0.3">
      <c r="A1143" s="181" t="s">
        <v>766</v>
      </c>
      <c r="B1143" s="182" t="s">
        <v>767</v>
      </c>
      <c r="C1143" s="190">
        <v>1748.06</v>
      </c>
      <c r="D1143" s="191">
        <v>1748.06</v>
      </c>
      <c r="E1143" s="185" t="s">
        <v>4577</v>
      </c>
      <c r="F1143" s="186" t="s">
        <v>3729</v>
      </c>
      <c r="G1143">
        <f>VLOOKUP(A1143,РАСЧЕТ!$A$3:$AX$1360,50,0)</f>
        <v>1738.0725576127879</v>
      </c>
      <c r="H1143" s="193">
        <f t="shared" si="17"/>
        <v>-9.9874423872120133</v>
      </c>
    </row>
    <row r="1144" spans="1:8" ht="11.4" customHeight="1" x14ac:dyDescent="0.3">
      <c r="A1144" s="181" t="s">
        <v>1303</v>
      </c>
      <c r="B1144" s="182" t="s">
        <v>1304</v>
      </c>
      <c r="C1144" s="190">
        <v>3410.21</v>
      </c>
      <c r="D1144" s="191">
        <v>3410.21</v>
      </c>
      <c r="E1144" s="185" t="s">
        <v>4577</v>
      </c>
      <c r="F1144" s="186" t="s">
        <v>3730</v>
      </c>
      <c r="G1144">
        <f>VLOOKUP(A1144,РАСЧЕТ!$A$3:$AX$1360,50,0)</f>
        <v>3390.7361443355126</v>
      </c>
      <c r="H1144" s="193">
        <f t="shared" si="17"/>
        <v>-19.473855664487473</v>
      </c>
    </row>
    <row r="1145" spans="1:8" ht="11.4" customHeight="1" x14ac:dyDescent="0.3">
      <c r="A1145" s="181" t="s">
        <v>604</v>
      </c>
      <c r="B1145" s="182" t="s">
        <v>605</v>
      </c>
      <c r="C1145" s="190">
        <v>2684.36</v>
      </c>
      <c r="D1145" s="191">
        <v>2684.36</v>
      </c>
      <c r="E1145" s="185" t="s">
        <v>4577</v>
      </c>
      <c r="F1145" s="186" t="s">
        <v>3731</v>
      </c>
      <c r="G1145">
        <f>VLOOKUP(A1145,РАСЧЕТ!$A$3:$AX$1360,50,0)</f>
        <v>2669.0303403144776</v>
      </c>
      <c r="H1145" s="193">
        <f t="shared" si="17"/>
        <v>-15.329659685522529</v>
      </c>
    </row>
    <row r="1146" spans="1:8" ht="11.4" customHeight="1" x14ac:dyDescent="0.3">
      <c r="A1146" s="181" t="s">
        <v>1130</v>
      </c>
      <c r="B1146" s="182" t="s">
        <v>1131</v>
      </c>
      <c r="C1146" s="190">
        <v>2688.65</v>
      </c>
      <c r="D1146" s="191">
        <v>2688.65</v>
      </c>
      <c r="E1146" s="185" t="s">
        <v>4577</v>
      </c>
      <c r="F1146" s="186" t="s">
        <v>3732</v>
      </c>
      <c r="G1146">
        <f>VLOOKUP(A1146,РАСЧЕТ!$A$3:$AX$1360,50,0)</f>
        <v>3399.9609938839421</v>
      </c>
      <c r="H1146" s="193">
        <f t="shared" si="17"/>
        <v>711.31099388394205</v>
      </c>
    </row>
    <row r="1147" spans="1:8" ht="11.4" customHeight="1" x14ac:dyDescent="0.3">
      <c r="A1147" s="181" t="s">
        <v>2332</v>
      </c>
      <c r="B1147" s="182" t="s">
        <v>2333</v>
      </c>
      <c r="C1147" s="190">
        <v>1748.06</v>
      </c>
      <c r="D1147" s="191">
        <v>1748.06</v>
      </c>
      <c r="E1147" s="185" t="s">
        <v>4577</v>
      </c>
      <c r="F1147" s="186" t="s">
        <v>3756</v>
      </c>
      <c r="G1147">
        <f>VLOOKUP(A1147,РАСЧЕТ!$A$3:$AX$1360,50,0)</f>
        <v>1738.0725576127879</v>
      </c>
      <c r="H1147" s="193">
        <f t="shared" si="17"/>
        <v>-9.9874423872120133</v>
      </c>
    </row>
    <row r="1148" spans="1:8" ht="11.4" customHeight="1" x14ac:dyDescent="0.3">
      <c r="A1148" s="181" t="s">
        <v>878</v>
      </c>
      <c r="B1148" s="182" t="s">
        <v>879</v>
      </c>
      <c r="C1148" s="190">
        <v>3410.21</v>
      </c>
      <c r="D1148" s="191">
        <v>3410.21</v>
      </c>
      <c r="E1148" s="185" t="s">
        <v>4577</v>
      </c>
      <c r="F1148" s="186" t="s">
        <v>3739</v>
      </c>
      <c r="G1148">
        <f>VLOOKUP(A1148,РАСЧЕТ!$A$3:$AX$1360,50,0)</f>
        <v>3390.7361443355126</v>
      </c>
      <c r="H1148" s="193">
        <f t="shared" si="17"/>
        <v>-19.473855664487473</v>
      </c>
    </row>
    <row r="1149" spans="1:8" ht="11.4" customHeight="1" x14ac:dyDescent="0.3">
      <c r="A1149" s="181" t="s">
        <v>1016</v>
      </c>
      <c r="B1149" s="182" t="s">
        <v>309</v>
      </c>
      <c r="C1149" s="190">
        <v>2452.4299999999998</v>
      </c>
      <c r="D1149" s="191">
        <v>2452.4299999999998</v>
      </c>
      <c r="E1149" s="185" t="s">
        <v>4577</v>
      </c>
      <c r="F1149" s="186" t="s">
        <v>3166</v>
      </c>
      <c r="G1149">
        <f>VLOOKUP(A1149,РАСЧЕТ!$A$3:$AX$1360,50,0)</f>
        <v>2938.8586017607681</v>
      </c>
      <c r="H1149" s="193">
        <f t="shared" si="17"/>
        <v>486.42860176076829</v>
      </c>
    </row>
    <row r="1150" spans="1:8" ht="11.4" customHeight="1" x14ac:dyDescent="0.3">
      <c r="A1150" s="181" t="s">
        <v>2560</v>
      </c>
      <c r="B1150" s="182" t="s">
        <v>1305</v>
      </c>
      <c r="C1150" s="190">
        <v>2684.36</v>
      </c>
      <c r="D1150" s="191">
        <v>2684.36</v>
      </c>
      <c r="E1150" s="185" t="s">
        <v>4577</v>
      </c>
      <c r="F1150" s="186" t="s">
        <v>3897</v>
      </c>
      <c r="G1150">
        <f>VLOOKUP(A1150,РАСЧЕТ!$A$3:$AX$1360,50,0)</f>
        <v>2669.0303403144776</v>
      </c>
      <c r="H1150" s="193">
        <f t="shared" si="17"/>
        <v>-15.329659685522529</v>
      </c>
    </row>
    <row r="1151" spans="1:8" ht="11.4" customHeight="1" x14ac:dyDescent="0.3">
      <c r="A1151" s="181" t="s">
        <v>1047</v>
      </c>
      <c r="B1151" s="182" t="s">
        <v>1048</v>
      </c>
      <c r="C1151" s="190">
        <v>2688.65</v>
      </c>
      <c r="D1151" s="191">
        <v>2688.65</v>
      </c>
      <c r="E1151" s="185" t="s">
        <v>4577</v>
      </c>
      <c r="F1151" s="186" t="s">
        <v>3758</v>
      </c>
      <c r="G1151">
        <f>VLOOKUP(A1151,РАСЧЕТ!$A$3:$AX$1360,50,0)</f>
        <v>2673.3007888589809</v>
      </c>
      <c r="H1151" s="193">
        <f t="shared" si="17"/>
        <v>-15.349211141019168</v>
      </c>
    </row>
    <row r="1152" spans="1:8" ht="11.4" customHeight="1" x14ac:dyDescent="0.3">
      <c r="A1152" s="181" t="s">
        <v>1905</v>
      </c>
      <c r="B1152" s="182" t="s">
        <v>1906</v>
      </c>
      <c r="C1152" s="190">
        <v>1748.06</v>
      </c>
      <c r="D1152" s="191">
        <v>1748.06</v>
      </c>
      <c r="E1152" s="185" t="s">
        <v>4577</v>
      </c>
      <c r="F1152" s="186" t="s">
        <v>3779</v>
      </c>
      <c r="G1152">
        <f>VLOOKUP(A1152,РАСЧЕТ!$A$3:$AX$1360,50,0)</f>
        <v>1738.0725576127879</v>
      </c>
      <c r="H1152" s="193">
        <f t="shared" si="17"/>
        <v>-9.9874423872120133</v>
      </c>
    </row>
    <row r="1153" spans="1:8" ht="11.4" customHeight="1" x14ac:dyDescent="0.3">
      <c r="A1153" s="181" t="s">
        <v>1972</v>
      </c>
      <c r="B1153" s="182" t="s">
        <v>1973</v>
      </c>
      <c r="C1153" s="190">
        <v>3410.21</v>
      </c>
      <c r="D1153" s="191">
        <v>3410.21</v>
      </c>
      <c r="E1153" s="185" t="s">
        <v>4577</v>
      </c>
      <c r="F1153" s="186" t="s">
        <v>3780</v>
      </c>
      <c r="G1153">
        <f>VLOOKUP(A1153,РАСЧЕТ!$A$3:$AX$1360,50,0)</f>
        <v>3305.2594102147691</v>
      </c>
      <c r="H1153" s="193">
        <f t="shared" ref="H1153:H1216" si="18">G1153-C1153</f>
        <v>-104.95058978523093</v>
      </c>
    </row>
    <row r="1154" spans="1:8" ht="11.4" customHeight="1" x14ac:dyDescent="0.3">
      <c r="A1154" s="181" t="s">
        <v>939</v>
      </c>
      <c r="B1154" s="182" t="s">
        <v>940</v>
      </c>
      <c r="C1154" s="190">
        <v>2684.36</v>
      </c>
      <c r="D1154" s="191">
        <v>2684.36</v>
      </c>
      <c r="E1154" s="185" t="s">
        <v>4577</v>
      </c>
      <c r="F1154" s="186" t="s">
        <v>3782</v>
      </c>
      <c r="G1154">
        <f>VLOOKUP(A1154,РАСЧЕТ!$A$3:$AX$1360,50,0)</f>
        <v>2669.0303403144776</v>
      </c>
      <c r="H1154" s="193">
        <f t="shared" si="18"/>
        <v>-15.329659685522529</v>
      </c>
    </row>
    <row r="1155" spans="1:8" ht="11.4" customHeight="1" x14ac:dyDescent="0.3">
      <c r="A1155" s="181" t="s">
        <v>1953</v>
      </c>
      <c r="B1155" s="182" t="s">
        <v>1954</v>
      </c>
      <c r="C1155" s="190">
        <v>2688.65</v>
      </c>
      <c r="D1155" s="191">
        <v>2688.65</v>
      </c>
      <c r="E1155" s="185" t="s">
        <v>4577</v>
      </c>
      <c r="F1155" s="186" t="s">
        <v>3783</v>
      </c>
      <c r="G1155">
        <f>VLOOKUP(A1155,РАСЧЕТ!$A$3:$AX$1360,50,0)</f>
        <v>2673.3007888589809</v>
      </c>
      <c r="H1155" s="193">
        <f t="shared" si="18"/>
        <v>-15.349211141019168</v>
      </c>
    </row>
    <row r="1156" spans="1:8" ht="11.4" customHeight="1" x14ac:dyDescent="0.3">
      <c r="A1156" s="181" t="s">
        <v>1017</v>
      </c>
      <c r="B1156" s="182" t="s">
        <v>1018</v>
      </c>
      <c r="C1156" s="190">
        <v>1748.06</v>
      </c>
      <c r="D1156" s="191">
        <v>1748.06</v>
      </c>
      <c r="E1156" s="185" t="s">
        <v>4577</v>
      </c>
      <c r="F1156" s="186" t="s">
        <v>3803</v>
      </c>
      <c r="G1156">
        <f>VLOOKUP(A1156,РАСЧЕТ!$A$3:$AX$1360,50,0)</f>
        <v>1738.0725576127879</v>
      </c>
      <c r="H1156" s="193">
        <f t="shared" si="18"/>
        <v>-9.9874423872120133</v>
      </c>
    </row>
    <row r="1157" spans="1:8" ht="11.4" customHeight="1" x14ac:dyDescent="0.3">
      <c r="A1157" s="181" t="s">
        <v>2477</v>
      </c>
      <c r="B1157" s="182" t="s">
        <v>2478</v>
      </c>
      <c r="C1157" s="190">
        <v>3410.21</v>
      </c>
      <c r="D1157" s="191">
        <v>3410.21</v>
      </c>
      <c r="E1157" s="185" t="s">
        <v>4577</v>
      </c>
      <c r="F1157" s="186" t="s">
        <v>3804</v>
      </c>
      <c r="G1157">
        <f>VLOOKUP(A1157,РАСЧЕТ!$A$3:$AX$1360,50,0)</f>
        <v>1455.1344909502968</v>
      </c>
      <c r="H1157" s="193">
        <f t="shared" si="18"/>
        <v>-1955.0755090497032</v>
      </c>
    </row>
    <row r="1158" spans="1:8" ht="11.4" customHeight="1" x14ac:dyDescent="0.3">
      <c r="A1158" s="181" t="s">
        <v>1033</v>
      </c>
      <c r="B1158" s="182" t="s">
        <v>1034</v>
      </c>
      <c r="C1158" s="190">
        <v>2684.36</v>
      </c>
      <c r="D1158" s="191">
        <v>2684.36</v>
      </c>
      <c r="E1158" s="185" t="s">
        <v>4577</v>
      </c>
      <c r="F1158" s="186" t="s">
        <v>3805</v>
      </c>
      <c r="G1158">
        <f>VLOOKUP(A1158,РАСЧЕТ!$A$3:$AX$1360,50,0)</f>
        <v>2669.0303403144776</v>
      </c>
      <c r="H1158" s="193">
        <f t="shared" si="18"/>
        <v>-15.329659685522529</v>
      </c>
    </row>
    <row r="1159" spans="1:8" ht="11.4" customHeight="1" x14ac:dyDescent="0.3">
      <c r="A1159" s="181" t="s">
        <v>1040</v>
      </c>
      <c r="B1159" s="182" t="s">
        <v>1041</v>
      </c>
      <c r="C1159" s="190">
        <v>2688.65</v>
      </c>
      <c r="D1159" s="191">
        <v>2688.65</v>
      </c>
      <c r="E1159" s="185" t="s">
        <v>4577</v>
      </c>
      <c r="F1159" s="186" t="s">
        <v>3806</v>
      </c>
      <c r="G1159">
        <f>VLOOKUP(A1159,РАСЧЕТ!$A$3:$AX$1360,50,0)</f>
        <v>2673.3007888589809</v>
      </c>
      <c r="H1159" s="193">
        <f t="shared" si="18"/>
        <v>-15.349211141019168</v>
      </c>
    </row>
    <row r="1160" spans="1:8" ht="11.4" customHeight="1" x14ac:dyDescent="0.3">
      <c r="A1160" s="181" t="s">
        <v>1308</v>
      </c>
      <c r="B1160" s="182" t="s">
        <v>351</v>
      </c>
      <c r="C1160" s="190">
        <v>1421.64</v>
      </c>
      <c r="D1160" s="191">
        <v>1421.64</v>
      </c>
      <c r="E1160" s="185" t="s">
        <v>4577</v>
      </c>
      <c r="F1160" s="186" t="s">
        <v>3230</v>
      </c>
      <c r="G1160">
        <f>VLOOKUP(A1160,РАСЧЕТ!$A$3:$AX$1360,50,0)</f>
        <v>1413.5184682305473</v>
      </c>
      <c r="H1160" s="193">
        <f t="shared" si="18"/>
        <v>-8.1215317694527585</v>
      </c>
    </row>
    <row r="1161" spans="1:8" ht="11.4" customHeight="1" x14ac:dyDescent="0.3">
      <c r="A1161" s="181" t="s">
        <v>920</v>
      </c>
      <c r="B1161" s="182" t="s">
        <v>921</v>
      </c>
      <c r="C1161" s="188"/>
      <c r="D1161" s="189"/>
      <c r="E1161" s="185" t="s">
        <v>4577</v>
      </c>
      <c r="F1161" s="186" t="s">
        <v>3826</v>
      </c>
      <c r="G1161">
        <f>VLOOKUP(A1161,РАСЧЕТ!$A$3:$AX$1360,50,0)</f>
        <v>0</v>
      </c>
      <c r="H1161" s="193">
        <f t="shared" si="18"/>
        <v>0</v>
      </c>
    </row>
    <row r="1162" spans="1:8" ht="11.4" customHeight="1" x14ac:dyDescent="0.3">
      <c r="A1162" s="181" t="s">
        <v>3952</v>
      </c>
      <c r="B1162" s="182" t="s">
        <v>921</v>
      </c>
      <c r="C1162" s="190">
        <v>2452.4299999999998</v>
      </c>
      <c r="D1162" s="191">
        <v>2452.4299999999998</v>
      </c>
      <c r="E1162" s="185" t="s">
        <v>4561</v>
      </c>
      <c r="F1162" s="186" t="s">
        <v>4562</v>
      </c>
      <c r="G1162">
        <f>VLOOKUP(A1162,РАСЧЕТ!$A$3:$AX$1360,50,0)</f>
        <v>2438.4261189113067</v>
      </c>
      <c r="H1162" s="193">
        <f t="shared" si="18"/>
        <v>-14.003881088693106</v>
      </c>
    </row>
    <row r="1163" spans="1:8" ht="11.4" customHeight="1" x14ac:dyDescent="0.3">
      <c r="A1163" s="181" t="s">
        <v>518</v>
      </c>
      <c r="B1163" s="182" t="s">
        <v>519</v>
      </c>
      <c r="C1163" s="190">
        <v>4625.6899999999996</v>
      </c>
      <c r="D1163" s="191">
        <v>4625.6899999999996</v>
      </c>
      <c r="E1163" s="185" t="s">
        <v>4577</v>
      </c>
      <c r="F1163" s="186" t="s">
        <v>3751</v>
      </c>
      <c r="G1163">
        <f>VLOOKUP(A1163,РАСЧЕТ!$A$3:$AX$1360,50,0)</f>
        <v>7227.4451245086175</v>
      </c>
      <c r="H1163" s="193">
        <f t="shared" si="18"/>
        <v>2601.7551245086179</v>
      </c>
    </row>
    <row r="1164" spans="1:8" ht="11.4" customHeight="1" x14ac:dyDescent="0.3">
      <c r="A1164" s="181" t="s">
        <v>3953</v>
      </c>
      <c r="B1164" s="182" t="s">
        <v>1093</v>
      </c>
      <c r="C1164" s="190">
        <v>3659.32</v>
      </c>
      <c r="D1164" s="191">
        <v>3659.32</v>
      </c>
      <c r="E1164" s="185" t="s">
        <v>4577</v>
      </c>
      <c r="F1164" s="186" t="s">
        <v>4563</v>
      </c>
      <c r="G1164">
        <f>VLOOKUP(A1164,РАСЧЕТ!$A$3:$AX$1360,50,0)</f>
        <v>3638.4221599166963</v>
      </c>
      <c r="H1164" s="193">
        <f t="shared" si="18"/>
        <v>-20.89784008330389</v>
      </c>
    </row>
    <row r="1165" spans="1:8" ht="11.4" customHeight="1" x14ac:dyDescent="0.3">
      <c r="A1165" s="181" t="s">
        <v>2413</v>
      </c>
      <c r="B1165" s="182" t="s">
        <v>2414</v>
      </c>
      <c r="C1165" s="190">
        <v>3715.15</v>
      </c>
      <c r="D1165" s="191">
        <v>3715.15</v>
      </c>
      <c r="E1165" s="185" t="s">
        <v>4577</v>
      </c>
      <c r="F1165" s="186" t="s">
        <v>3827</v>
      </c>
      <c r="G1165">
        <f>VLOOKUP(A1165,РАСЧЕТ!$A$3:$AX$1360,50,0)</f>
        <v>3693.9379909952368</v>
      </c>
      <c r="H1165" s="193">
        <f t="shared" si="18"/>
        <v>-21.212009004763331</v>
      </c>
    </row>
    <row r="1166" spans="1:8" ht="11.4" customHeight="1" x14ac:dyDescent="0.3">
      <c r="A1166" s="181" t="s">
        <v>2315</v>
      </c>
      <c r="B1166" s="182" t="s">
        <v>2316</v>
      </c>
      <c r="C1166" s="190">
        <v>3435.98</v>
      </c>
      <c r="D1166" s="191">
        <v>3435.98</v>
      </c>
      <c r="E1166" s="185" t="s">
        <v>4577</v>
      </c>
      <c r="F1166" s="186" t="s">
        <v>3754</v>
      </c>
      <c r="G1166">
        <f>VLOOKUP(A1166,РАСЧЕТ!$A$3:$AX$1360,50,0)</f>
        <v>3416.3588356025311</v>
      </c>
      <c r="H1166" s="193">
        <f t="shared" si="18"/>
        <v>-19.621164397468874</v>
      </c>
    </row>
    <row r="1167" spans="1:8" ht="11.4" customHeight="1" x14ac:dyDescent="0.3">
      <c r="A1167" s="181" t="s">
        <v>1349</v>
      </c>
      <c r="B1167" s="182" t="s">
        <v>1350</v>
      </c>
      <c r="C1167" s="190">
        <v>2241.98</v>
      </c>
      <c r="D1167" s="191">
        <v>2241.98</v>
      </c>
      <c r="E1167" s="185" t="s">
        <v>4577</v>
      </c>
      <c r="F1167" s="186" t="s">
        <v>3357</v>
      </c>
      <c r="G1167">
        <f>VLOOKUP(A1167,РАСЧЕТ!$A$3:$AX$1360,50,0)</f>
        <v>2229.1741402306516</v>
      </c>
      <c r="H1167" s="193">
        <f t="shared" si="18"/>
        <v>-12.805859769348444</v>
      </c>
    </row>
    <row r="1168" spans="1:8" ht="11.4" customHeight="1" x14ac:dyDescent="0.3">
      <c r="A1168" s="181" t="s">
        <v>2056</v>
      </c>
      <c r="B1168" s="182" t="s">
        <v>2057</v>
      </c>
      <c r="C1168" s="190">
        <v>2229.09</v>
      </c>
      <c r="D1168" s="191">
        <v>2229.09</v>
      </c>
      <c r="E1168" s="185" t="s">
        <v>4577</v>
      </c>
      <c r="F1168" s="186" t="s">
        <v>3358</v>
      </c>
      <c r="G1168">
        <f>VLOOKUP(A1168,РАСЧЕТ!$A$3:$AX$1360,50,0)</f>
        <v>1994.1364291943707</v>
      </c>
      <c r="H1168" s="193">
        <f t="shared" si="18"/>
        <v>-234.9535708056294</v>
      </c>
    </row>
    <row r="1169" spans="1:8" ht="11.4" customHeight="1" x14ac:dyDescent="0.3">
      <c r="A1169" s="181" t="s">
        <v>1023</v>
      </c>
      <c r="B1169" s="182" t="s">
        <v>1024</v>
      </c>
      <c r="C1169" s="190">
        <v>3178.28</v>
      </c>
      <c r="D1169" s="191">
        <v>3178.28</v>
      </c>
      <c r="E1169" s="185" t="s">
        <v>4577</v>
      </c>
      <c r="F1169" s="186" t="s">
        <v>3757</v>
      </c>
      <c r="G1169">
        <f>VLOOKUP(A1169,РАСЧЕТ!$A$3:$AX$1360,50,0)</f>
        <v>3160.1319229323412</v>
      </c>
      <c r="H1169" s="193">
        <f t="shared" si="18"/>
        <v>-18.14807706765896</v>
      </c>
    </row>
    <row r="1170" spans="1:8" ht="11.4" customHeight="1" x14ac:dyDescent="0.3">
      <c r="A1170" s="181" t="s">
        <v>2425</v>
      </c>
      <c r="B1170" s="182" t="s">
        <v>2426</v>
      </c>
      <c r="C1170" s="190">
        <v>3367.26</v>
      </c>
      <c r="D1170" s="191">
        <v>3367.26</v>
      </c>
      <c r="E1170" s="185" t="s">
        <v>4577</v>
      </c>
      <c r="F1170" s="186" t="s">
        <v>3372</v>
      </c>
      <c r="G1170">
        <f>VLOOKUP(A1170,РАСЧЕТ!$A$3:$AX$1360,50,0)</f>
        <v>3348.0316588904811</v>
      </c>
      <c r="H1170" s="193">
        <f t="shared" si="18"/>
        <v>-19.228341109519079</v>
      </c>
    </row>
    <row r="1171" spans="1:8" ht="11.4" customHeight="1" x14ac:dyDescent="0.3">
      <c r="A1171" s="181" t="s">
        <v>793</v>
      </c>
      <c r="B1171" s="182" t="s">
        <v>794</v>
      </c>
      <c r="C1171" s="190">
        <v>2194.73</v>
      </c>
      <c r="D1171" s="191">
        <v>2194.73</v>
      </c>
      <c r="E1171" s="185" t="s">
        <v>4577</v>
      </c>
      <c r="F1171" s="186" t="s">
        <v>3373</v>
      </c>
      <c r="G1171">
        <f>VLOOKUP(A1171,РАСЧЕТ!$A$3:$AX$1360,50,0)</f>
        <v>2182.1992062411173</v>
      </c>
      <c r="H1171" s="193">
        <f t="shared" si="18"/>
        <v>-12.530793758882737</v>
      </c>
    </row>
    <row r="1172" spans="1:8" ht="11.4" customHeight="1" x14ac:dyDescent="0.3">
      <c r="A1172" s="181" t="s">
        <v>2545</v>
      </c>
      <c r="B1172" s="182" t="s">
        <v>245</v>
      </c>
      <c r="C1172" s="190">
        <v>3118.15</v>
      </c>
      <c r="D1172" s="191">
        <v>3118.15</v>
      </c>
      <c r="E1172" s="185" t="s">
        <v>4577</v>
      </c>
      <c r="F1172" s="186" t="s">
        <v>3110</v>
      </c>
      <c r="G1172">
        <f>VLOOKUP(A1172,РАСЧЕТ!$A$3:$AX$1360,50,0)</f>
        <v>3100.3456433092965</v>
      </c>
      <c r="H1172" s="193">
        <f t="shared" si="18"/>
        <v>-17.804356690703571</v>
      </c>
    </row>
    <row r="1173" spans="1:8" ht="11.4" customHeight="1" x14ac:dyDescent="0.3">
      <c r="A1173" s="181" t="s">
        <v>2070</v>
      </c>
      <c r="B1173" s="182" t="s">
        <v>253</v>
      </c>
      <c r="C1173" s="190">
        <v>1421.64</v>
      </c>
      <c r="D1173" s="191">
        <v>1421.64</v>
      </c>
      <c r="E1173" s="185" t="s">
        <v>4577</v>
      </c>
      <c r="F1173" s="186" t="s">
        <v>3231</v>
      </c>
      <c r="G1173">
        <f>VLOOKUP(A1173,РАСЧЕТ!$A$3:$AX$1360,50,0)</f>
        <v>1413.5184682305473</v>
      </c>
      <c r="H1173" s="193">
        <f t="shared" si="18"/>
        <v>-8.1215317694527585</v>
      </c>
    </row>
    <row r="1174" spans="1:8" ht="11.4" customHeight="1" x14ac:dyDescent="0.3">
      <c r="A1174" s="181" t="s">
        <v>1164</v>
      </c>
      <c r="B1174" s="182" t="s">
        <v>1165</v>
      </c>
      <c r="C1174" s="190">
        <v>2181.85</v>
      </c>
      <c r="D1174" s="191">
        <v>2181.85</v>
      </c>
      <c r="E1174" s="185" t="s">
        <v>4577</v>
      </c>
      <c r="F1174" s="186" t="s">
        <v>3374</v>
      </c>
      <c r="G1174">
        <f>VLOOKUP(A1174,РАСЧЕТ!$A$3:$AX$1360,50,0)</f>
        <v>2169.3878606076073</v>
      </c>
      <c r="H1174" s="193">
        <f t="shared" si="18"/>
        <v>-12.462139392392601</v>
      </c>
    </row>
    <row r="1175" spans="1:8" ht="11.4" customHeight="1" x14ac:dyDescent="0.3">
      <c r="A1175" s="181" t="s">
        <v>1929</v>
      </c>
      <c r="B1175" s="182" t="s">
        <v>1930</v>
      </c>
      <c r="C1175" s="190">
        <v>3122.45</v>
      </c>
      <c r="D1175" s="191">
        <v>3122.45</v>
      </c>
      <c r="E1175" s="185" t="s">
        <v>4577</v>
      </c>
      <c r="F1175" s="186" t="s">
        <v>3375</v>
      </c>
      <c r="G1175">
        <f>VLOOKUP(A1175,РАСЧЕТ!$A$3:$AX$1360,50,0)</f>
        <v>3104.6160918538003</v>
      </c>
      <c r="H1175" s="193">
        <f t="shared" si="18"/>
        <v>-17.833908146199519</v>
      </c>
    </row>
    <row r="1176" spans="1:8" ht="11.4" customHeight="1" x14ac:dyDescent="0.3">
      <c r="A1176" s="181" t="s">
        <v>2437</v>
      </c>
      <c r="B1176" s="182" t="s">
        <v>2438</v>
      </c>
      <c r="C1176" s="190">
        <v>3367.26</v>
      </c>
      <c r="D1176" s="191">
        <v>3367.26</v>
      </c>
      <c r="E1176" s="185" t="s">
        <v>4577</v>
      </c>
      <c r="F1176" s="186" t="s">
        <v>3392</v>
      </c>
      <c r="G1176">
        <f>VLOOKUP(A1176,РАСЧЕТ!$A$3:$AX$1360,50,0)</f>
        <v>3348.0316588904811</v>
      </c>
      <c r="H1176" s="193">
        <f t="shared" si="18"/>
        <v>-19.228341109519079</v>
      </c>
    </row>
    <row r="1177" spans="1:8" ht="11.4" customHeight="1" x14ac:dyDescent="0.3">
      <c r="A1177" s="181" t="s">
        <v>1322</v>
      </c>
      <c r="B1177" s="182" t="s">
        <v>1323</v>
      </c>
      <c r="C1177" s="190">
        <v>2194.73</v>
      </c>
      <c r="D1177" s="191">
        <v>2194.73</v>
      </c>
      <c r="E1177" s="185" t="s">
        <v>4577</v>
      </c>
      <c r="F1177" s="186" t="s">
        <v>3393</v>
      </c>
      <c r="G1177">
        <f>VLOOKUP(A1177,РАСЧЕТ!$A$3:$AX$1360,50,0)</f>
        <v>790.86989885549269</v>
      </c>
      <c r="H1177" s="193">
        <f t="shared" si="18"/>
        <v>-1403.8601011445073</v>
      </c>
    </row>
    <row r="1178" spans="1:8" ht="11.4" customHeight="1" x14ac:dyDescent="0.3">
      <c r="A1178" s="181" t="s">
        <v>2431</v>
      </c>
      <c r="B1178" s="182" t="s">
        <v>2432</v>
      </c>
      <c r="C1178" s="190">
        <v>2181.85</v>
      </c>
      <c r="D1178" s="191">
        <v>2181.85</v>
      </c>
      <c r="E1178" s="185" t="s">
        <v>4577</v>
      </c>
      <c r="F1178" s="186" t="s">
        <v>3394</v>
      </c>
      <c r="G1178">
        <f>VLOOKUP(A1178,РАСЧЕТ!$A$3:$AX$1360,50,0)</f>
        <v>2169.3878606076073</v>
      </c>
      <c r="H1178" s="193">
        <f t="shared" si="18"/>
        <v>-12.462139392392601</v>
      </c>
    </row>
    <row r="1179" spans="1:8" ht="11.4" customHeight="1" x14ac:dyDescent="0.3">
      <c r="A1179" s="181" t="s">
        <v>2096</v>
      </c>
      <c r="B1179" s="182" t="s">
        <v>2097</v>
      </c>
      <c r="C1179" s="190">
        <v>3122.45</v>
      </c>
      <c r="D1179" s="191">
        <v>3122.45</v>
      </c>
      <c r="E1179" s="185" t="s">
        <v>4577</v>
      </c>
      <c r="F1179" s="186" t="s">
        <v>3395</v>
      </c>
      <c r="G1179">
        <f>VLOOKUP(A1179,РАСЧЕТ!$A$3:$AX$1360,50,0)</f>
        <v>3104.6160918538003</v>
      </c>
      <c r="H1179" s="193">
        <f t="shared" si="18"/>
        <v>-17.833908146199519</v>
      </c>
    </row>
    <row r="1180" spans="1:8" ht="11.4" customHeight="1" x14ac:dyDescent="0.3">
      <c r="A1180" s="181" t="s">
        <v>778</v>
      </c>
      <c r="B1180" s="182" t="s">
        <v>779</v>
      </c>
      <c r="C1180" s="190">
        <v>3367.26</v>
      </c>
      <c r="D1180" s="191">
        <v>3367.26</v>
      </c>
      <c r="E1180" s="185" t="s">
        <v>4577</v>
      </c>
      <c r="F1180" s="186" t="s">
        <v>3413</v>
      </c>
      <c r="G1180">
        <f>VLOOKUP(A1180,РАСЧЕТ!$A$3:$AX$1360,50,0)</f>
        <v>3186.8560144092471</v>
      </c>
      <c r="H1180" s="193">
        <f t="shared" si="18"/>
        <v>-180.40398559075311</v>
      </c>
    </row>
    <row r="1181" spans="1:8" ht="11.4" customHeight="1" x14ac:dyDescent="0.3">
      <c r="A1181" s="181" t="s">
        <v>2514</v>
      </c>
      <c r="B1181" s="182" t="s">
        <v>2515</v>
      </c>
      <c r="C1181" s="190">
        <v>2194.73</v>
      </c>
      <c r="D1181" s="191">
        <v>2194.73</v>
      </c>
      <c r="E1181" s="185" t="s">
        <v>4577</v>
      </c>
      <c r="F1181" s="186" t="s">
        <v>3414</v>
      </c>
      <c r="G1181">
        <f>VLOOKUP(A1181,РАСЧЕТ!$A$3:$AX$1360,50,0)</f>
        <v>2686.9289540465279</v>
      </c>
      <c r="H1181" s="193">
        <f t="shared" si="18"/>
        <v>492.19895404652789</v>
      </c>
    </row>
    <row r="1182" spans="1:8" ht="11.4" customHeight="1" x14ac:dyDescent="0.3">
      <c r="A1182" s="181" t="s">
        <v>2584</v>
      </c>
      <c r="B1182" s="182" t="s">
        <v>2077</v>
      </c>
      <c r="C1182" s="190">
        <v>2181.85</v>
      </c>
      <c r="D1182" s="191">
        <v>2181.85</v>
      </c>
      <c r="E1182" s="185" t="s">
        <v>4577</v>
      </c>
      <c r="F1182" s="186" t="s">
        <v>3901</v>
      </c>
      <c r="G1182">
        <f>VLOOKUP(A1182,РАСЧЕТ!$A$3:$AX$1360,50,0)</f>
        <v>3194.3664345998204</v>
      </c>
      <c r="H1182" s="193">
        <f t="shared" si="18"/>
        <v>1012.5164345998205</v>
      </c>
    </row>
    <row r="1183" spans="1:8" ht="11.4" customHeight="1" x14ac:dyDescent="0.3">
      <c r="A1183" s="181" t="s">
        <v>795</v>
      </c>
      <c r="B1183" s="182" t="s">
        <v>796</v>
      </c>
      <c r="C1183" s="190">
        <v>3122.45</v>
      </c>
      <c r="D1183" s="191">
        <v>3122.45</v>
      </c>
      <c r="E1183" s="185" t="s">
        <v>4577</v>
      </c>
      <c r="F1183" s="186" t="s">
        <v>3417</v>
      </c>
      <c r="G1183">
        <f>VLOOKUP(A1183,РАСЧЕТ!$A$3:$AX$1360,50,0)</f>
        <v>3104.6160918538003</v>
      </c>
      <c r="H1183" s="193">
        <f t="shared" si="18"/>
        <v>-17.833908146199519</v>
      </c>
    </row>
    <row r="1184" spans="1:8" ht="11.4" customHeight="1" x14ac:dyDescent="0.3">
      <c r="A1184" s="181" t="s">
        <v>712</v>
      </c>
      <c r="B1184" s="182" t="s">
        <v>310</v>
      </c>
      <c r="C1184" s="190">
        <v>1576.26</v>
      </c>
      <c r="D1184" s="191">
        <v>1576.26</v>
      </c>
      <c r="E1184" s="185" t="s">
        <v>4577</v>
      </c>
      <c r="F1184" s="186" t="s">
        <v>3232</v>
      </c>
      <c r="G1184">
        <f>VLOOKUP(A1184,РАСЧЕТ!$A$3:$AX$1360,50,0)</f>
        <v>2344.1223743137857</v>
      </c>
      <c r="H1184" s="193">
        <f t="shared" si="18"/>
        <v>767.86237431378572</v>
      </c>
    </row>
    <row r="1185" spans="1:8" ht="11.4" customHeight="1" x14ac:dyDescent="0.3">
      <c r="A1185" s="181" t="s">
        <v>991</v>
      </c>
      <c r="B1185" s="182" t="s">
        <v>992</v>
      </c>
      <c r="C1185" s="190">
        <v>3367.26</v>
      </c>
      <c r="D1185" s="191">
        <v>3367.26</v>
      </c>
      <c r="E1185" s="185" t="s">
        <v>4577</v>
      </c>
      <c r="F1185" s="186" t="s">
        <v>3439</v>
      </c>
      <c r="G1185">
        <f>VLOOKUP(A1185,РАСЧЕТ!$A$3:$AX$1360,50,0)</f>
        <v>5584.7880362053602</v>
      </c>
      <c r="H1185" s="193">
        <f t="shared" si="18"/>
        <v>2217.52803620536</v>
      </c>
    </row>
    <row r="1186" spans="1:8" ht="11.4" customHeight="1" x14ac:dyDescent="0.3">
      <c r="A1186" s="181" t="s">
        <v>914</v>
      </c>
      <c r="B1186" s="182" t="s">
        <v>915</v>
      </c>
      <c r="C1186" s="190">
        <v>2194.73</v>
      </c>
      <c r="D1186" s="191">
        <v>2194.73</v>
      </c>
      <c r="E1186" s="185" t="s">
        <v>4577</v>
      </c>
      <c r="F1186" s="186" t="s">
        <v>3440</v>
      </c>
      <c r="G1186">
        <f>VLOOKUP(A1186,РАСЧЕТ!$A$3:$AX$1360,50,0)</f>
        <v>2182.1992062411173</v>
      </c>
      <c r="H1186" s="193">
        <f t="shared" si="18"/>
        <v>-12.530793758882737</v>
      </c>
    </row>
    <row r="1187" spans="1:8" ht="11.4" customHeight="1" x14ac:dyDescent="0.3">
      <c r="A1187" s="181" t="s">
        <v>1085</v>
      </c>
      <c r="B1187" s="182" t="s">
        <v>1086</v>
      </c>
      <c r="C1187" s="190">
        <v>2181.85</v>
      </c>
      <c r="D1187" s="191">
        <v>2181.85</v>
      </c>
      <c r="E1187" s="185" t="s">
        <v>4577</v>
      </c>
      <c r="F1187" s="186" t="s">
        <v>3442</v>
      </c>
      <c r="G1187">
        <f>VLOOKUP(A1187,РАСЧЕТ!$A$3:$AX$1360,50,0)</f>
        <v>2169.3878606076073</v>
      </c>
      <c r="H1187" s="193">
        <f t="shared" si="18"/>
        <v>-12.462139392392601</v>
      </c>
    </row>
    <row r="1188" spans="1:8" ht="11.4" customHeight="1" x14ac:dyDescent="0.3">
      <c r="A1188" s="181" t="s">
        <v>2207</v>
      </c>
      <c r="B1188" s="182" t="s">
        <v>2208</v>
      </c>
      <c r="C1188" s="190">
        <v>3122.45</v>
      </c>
      <c r="D1188" s="191">
        <v>3122.45</v>
      </c>
      <c r="E1188" s="185" t="s">
        <v>4577</v>
      </c>
      <c r="F1188" s="186" t="s">
        <v>3770</v>
      </c>
      <c r="G1188">
        <f>VLOOKUP(A1188,РАСЧЕТ!$A$3:$AX$1360,50,0)</f>
        <v>2777.9493306184836</v>
      </c>
      <c r="H1188" s="193">
        <f t="shared" si="18"/>
        <v>-344.50066938151622</v>
      </c>
    </row>
    <row r="1189" spans="1:8" ht="11.4" customHeight="1" x14ac:dyDescent="0.3">
      <c r="A1189" s="181" t="s">
        <v>1359</v>
      </c>
      <c r="B1189" s="182" t="s">
        <v>1360</v>
      </c>
      <c r="C1189" s="190">
        <v>3367.26</v>
      </c>
      <c r="D1189" s="191">
        <v>3367.26</v>
      </c>
      <c r="E1189" s="185" t="s">
        <v>4577</v>
      </c>
      <c r="F1189" s="186" t="s">
        <v>3771</v>
      </c>
      <c r="G1189">
        <f>VLOOKUP(A1189,РАСЧЕТ!$A$3:$AX$1360,50,0)</f>
        <v>3871.6148925738003</v>
      </c>
      <c r="H1189" s="193">
        <f t="shared" si="18"/>
        <v>504.35489257380004</v>
      </c>
    </row>
    <row r="1190" spans="1:8" ht="11.4" customHeight="1" x14ac:dyDescent="0.3">
      <c r="A1190" s="181" t="s">
        <v>2031</v>
      </c>
      <c r="B1190" s="182" t="s">
        <v>2032</v>
      </c>
      <c r="C1190" s="190">
        <v>2194.73</v>
      </c>
      <c r="D1190" s="191">
        <v>2194.73</v>
      </c>
      <c r="E1190" s="185" t="s">
        <v>4577</v>
      </c>
      <c r="F1190" s="186" t="s">
        <v>3465</v>
      </c>
      <c r="G1190">
        <f>VLOOKUP(A1190,РАСЧЕТ!$A$3:$AX$1360,50,0)</f>
        <v>790.86989885549269</v>
      </c>
      <c r="H1190" s="193">
        <f t="shared" si="18"/>
        <v>-1403.8601011445073</v>
      </c>
    </row>
    <row r="1191" spans="1:8" ht="11.4" customHeight="1" x14ac:dyDescent="0.3">
      <c r="A1191" s="181" t="s">
        <v>1448</v>
      </c>
      <c r="B1191" s="182" t="s">
        <v>1449</v>
      </c>
      <c r="C1191" s="190">
        <v>2181.85</v>
      </c>
      <c r="D1191" s="191">
        <v>2181.85</v>
      </c>
      <c r="E1191" s="185" t="s">
        <v>4577</v>
      </c>
      <c r="F1191" s="186" t="s">
        <v>3466</v>
      </c>
      <c r="G1191">
        <f>VLOOKUP(A1191,РАСЧЕТ!$A$3:$AX$1360,50,0)</f>
        <v>2169.3878606076073</v>
      </c>
      <c r="H1191" s="193">
        <f t="shared" si="18"/>
        <v>-12.462139392392601</v>
      </c>
    </row>
    <row r="1192" spans="1:8" ht="11.4" customHeight="1" x14ac:dyDescent="0.3">
      <c r="A1192" s="181" t="s">
        <v>1367</v>
      </c>
      <c r="B1192" s="182" t="s">
        <v>1368</v>
      </c>
      <c r="C1192" s="190">
        <v>3122.45</v>
      </c>
      <c r="D1192" s="191">
        <v>3122.45</v>
      </c>
      <c r="E1192" s="185" t="s">
        <v>4577</v>
      </c>
      <c r="F1192" s="186" t="s">
        <v>3468</v>
      </c>
      <c r="G1192">
        <f>VLOOKUP(A1192,РАСЧЕТ!$A$3:$AX$1360,50,0)</f>
        <v>4831.3753329653473</v>
      </c>
      <c r="H1192" s="193">
        <f t="shared" si="18"/>
        <v>1708.9253329653475</v>
      </c>
    </row>
    <row r="1193" spans="1:8" ht="11.4" customHeight="1" x14ac:dyDescent="0.3">
      <c r="A1193" s="181" t="s">
        <v>1369</v>
      </c>
      <c r="B1193" s="182" t="s">
        <v>1370</v>
      </c>
      <c r="C1193" s="190">
        <v>3367.26</v>
      </c>
      <c r="D1193" s="191">
        <v>3367.26</v>
      </c>
      <c r="E1193" s="185" t="s">
        <v>4577</v>
      </c>
      <c r="F1193" s="186" t="s">
        <v>3777</v>
      </c>
      <c r="G1193">
        <f>VLOOKUP(A1193,РАСЧЕТ!$A$3:$AX$1360,50,0)</f>
        <v>5217.3149487928313</v>
      </c>
      <c r="H1193" s="193">
        <f t="shared" si="18"/>
        <v>1850.0549487928311</v>
      </c>
    </row>
    <row r="1194" spans="1:8" ht="11.4" customHeight="1" x14ac:dyDescent="0.3">
      <c r="A1194" s="181" t="s">
        <v>2439</v>
      </c>
      <c r="B1194" s="182" t="s">
        <v>2440</v>
      </c>
      <c r="C1194" s="190">
        <v>2194.73</v>
      </c>
      <c r="D1194" s="191">
        <v>2194.73</v>
      </c>
      <c r="E1194" s="185" t="s">
        <v>4577</v>
      </c>
      <c r="F1194" s="186" t="s">
        <v>3493</v>
      </c>
      <c r="G1194">
        <f>VLOOKUP(A1194,РАСЧЕТ!$A$3:$AX$1360,50,0)</f>
        <v>3126.7057739360607</v>
      </c>
      <c r="H1194" s="193">
        <f t="shared" si="18"/>
        <v>931.9757739360607</v>
      </c>
    </row>
    <row r="1195" spans="1:8" ht="11.4" customHeight="1" x14ac:dyDescent="0.3">
      <c r="A1195" s="181" t="s">
        <v>2213</v>
      </c>
      <c r="B1195" s="182" t="s">
        <v>225</v>
      </c>
      <c r="C1195" s="190">
        <v>3367.26</v>
      </c>
      <c r="D1195" s="191">
        <v>3367.26</v>
      </c>
      <c r="E1195" s="185" t="s">
        <v>4577</v>
      </c>
      <c r="F1195" s="186" t="s">
        <v>3234</v>
      </c>
      <c r="G1195">
        <f>VLOOKUP(A1195,РАСЧЕТ!$A$3:$AX$1360,50,0)</f>
        <v>3887.7769033627796</v>
      </c>
      <c r="H1195" s="193">
        <f t="shared" si="18"/>
        <v>520.51690336277943</v>
      </c>
    </row>
    <row r="1196" spans="1:8" ht="11.4" customHeight="1" x14ac:dyDescent="0.3">
      <c r="A1196" s="181" t="s">
        <v>1422</v>
      </c>
      <c r="B1196" s="182" t="s">
        <v>1423</v>
      </c>
      <c r="C1196" s="190">
        <v>2181.85</v>
      </c>
      <c r="D1196" s="191">
        <v>2181.85</v>
      </c>
      <c r="E1196" s="185" t="s">
        <v>4577</v>
      </c>
      <c r="F1196" s="186" t="s">
        <v>3494</v>
      </c>
      <c r="G1196">
        <f>VLOOKUP(A1196,РАСЧЕТ!$A$3:$AX$1360,50,0)</f>
        <v>2169.3878606076073</v>
      </c>
      <c r="H1196" s="193">
        <f t="shared" si="18"/>
        <v>-12.462139392392601</v>
      </c>
    </row>
    <row r="1197" spans="1:8" ht="11.4" customHeight="1" x14ac:dyDescent="0.3">
      <c r="A1197" s="181" t="s">
        <v>513</v>
      </c>
      <c r="B1197" s="182" t="s">
        <v>514</v>
      </c>
      <c r="C1197" s="190">
        <v>3122.45</v>
      </c>
      <c r="D1197" s="191">
        <v>3122.45</v>
      </c>
      <c r="E1197" s="185" t="s">
        <v>4577</v>
      </c>
      <c r="F1197" s="186" t="s">
        <v>3781</v>
      </c>
      <c r="G1197">
        <f>VLOOKUP(A1197,РАСЧЕТ!$A$3:$AX$1360,50,0)</f>
        <v>3426.9816586179272</v>
      </c>
      <c r="H1197" s="193">
        <f t="shared" si="18"/>
        <v>304.53165861792741</v>
      </c>
    </row>
    <row r="1198" spans="1:8" ht="11.4" customHeight="1" x14ac:dyDescent="0.3">
      <c r="A1198" s="181" t="s">
        <v>784</v>
      </c>
      <c r="B1198" s="182" t="s">
        <v>785</v>
      </c>
      <c r="C1198" s="190">
        <v>3367.26</v>
      </c>
      <c r="D1198" s="191">
        <v>3367.26</v>
      </c>
      <c r="E1198" s="185" t="s">
        <v>4577</v>
      </c>
      <c r="F1198" s="186" t="s">
        <v>3516</v>
      </c>
      <c r="G1198">
        <f>VLOOKUP(A1198,РАСЧЕТ!$A$3:$AX$1360,50,0)</f>
        <v>3348.0316588904811</v>
      </c>
      <c r="H1198" s="193">
        <f t="shared" si="18"/>
        <v>-19.228341109519079</v>
      </c>
    </row>
    <row r="1199" spans="1:8" ht="11.4" customHeight="1" x14ac:dyDescent="0.3">
      <c r="A1199" s="181" t="s">
        <v>1988</v>
      </c>
      <c r="B1199" s="182" t="s">
        <v>1989</v>
      </c>
      <c r="C1199" s="190">
        <v>2194.73</v>
      </c>
      <c r="D1199" s="191">
        <v>2194.73</v>
      </c>
      <c r="E1199" s="185" t="s">
        <v>4577</v>
      </c>
      <c r="F1199" s="186" t="s">
        <v>3517</v>
      </c>
      <c r="G1199">
        <f>VLOOKUP(A1199,РАСЧЕТ!$A$3:$AX$1360,50,0)</f>
        <v>1366.7478622311473</v>
      </c>
      <c r="H1199" s="193">
        <f t="shared" si="18"/>
        <v>-827.98213776885268</v>
      </c>
    </row>
    <row r="1200" spans="1:8" ht="11.4" customHeight="1" x14ac:dyDescent="0.3">
      <c r="A1200" s="181" t="s">
        <v>1858</v>
      </c>
      <c r="B1200" s="182" t="s">
        <v>1859</v>
      </c>
      <c r="C1200" s="190">
        <v>2181.85</v>
      </c>
      <c r="D1200" s="191">
        <v>2181.85</v>
      </c>
      <c r="E1200" s="185" t="s">
        <v>4577</v>
      </c>
      <c r="F1200" s="186" t="s">
        <v>3518</v>
      </c>
      <c r="G1200">
        <f>VLOOKUP(A1200,РАСЧЕТ!$A$3:$AX$1360,50,0)</f>
        <v>2809.0300721047379</v>
      </c>
      <c r="H1200" s="193">
        <f t="shared" si="18"/>
        <v>627.18007210473797</v>
      </c>
    </row>
    <row r="1201" spans="1:8" ht="11.4" customHeight="1" x14ac:dyDescent="0.3">
      <c r="A1201" s="181" t="s">
        <v>2033</v>
      </c>
      <c r="B1201" s="182" t="s">
        <v>2034</v>
      </c>
      <c r="C1201" s="190">
        <v>3122.45</v>
      </c>
      <c r="D1201" s="191">
        <v>3122.45</v>
      </c>
      <c r="E1201" s="185" t="s">
        <v>4577</v>
      </c>
      <c r="F1201" s="186" t="s">
        <v>3519</v>
      </c>
      <c r="G1201">
        <f>VLOOKUP(A1201,РАСЧЕТ!$A$3:$AX$1360,50,0)</f>
        <v>3104.6160918538003</v>
      </c>
      <c r="H1201" s="193">
        <f t="shared" si="18"/>
        <v>-17.833908146199519</v>
      </c>
    </row>
    <row r="1202" spans="1:8" ht="11.4" customHeight="1" x14ac:dyDescent="0.3">
      <c r="A1202" s="181" t="s">
        <v>1860</v>
      </c>
      <c r="B1202" s="182" t="s">
        <v>1861</v>
      </c>
      <c r="C1202" s="190">
        <v>3367.26</v>
      </c>
      <c r="D1202" s="191">
        <v>3367.26</v>
      </c>
      <c r="E1202" s="185" t="s">
        <v>4577</v>
      </c>
      <c r="F1202" s="186" t="s">
        <v>3544</v>
      </c>
      <c r="G1202">
        <f>VLOOKUP(A1202,РАСЧЕТ!$A$3:$AX$1360,50,0)</f>
        <v>5228.3731667010807</v>
      </c>
      <c r="H1202" s="193">
        <f t="shared" si="18"/>
        <v>1861.1131667010804</v>
      </c>
    </row>
    <row r="1203" spans="1:8" ht="11.4" customHeight="1" x14ac:dyDescent="0.3">
      <c r="A1203" s="181" t="s">
        <v>2273</v>
      </c>
      <c r="B1203" s="182" t="s">
        <v>2274</v>
      </c>
      <c r="C1203" s="190">
        <v>2194.73</v>
      </c>
      <c r="D1203" s="191">
        <v>2194.73</v>
      </c>
      <c r="E1203" s="185" t="s">
        <v>4577</v>
      </c>
      <c r="F1203" s="186" t="s">
        <v>3787</v>
      </c>
      <c r="G1203">
        <f>VLOOKUP(A1203,РАСЧЕТ!$A$3:$AX$1360,50,0)</f>
        <v>2182.1992062411173</v>
      </c>
      <c r="H1203" s="193">
        <f t="shared" si="18"/>
        <v>-12.530793758882737</v>
      </c>
    </row>
    <row r="1204" spans="1:8" ht="11.4" customHeight="1" x14ac:dyDescent="0.3">
      <c r="A1204" s="181" t="s">
        <v>543</v>
      </c>
      <c r="B1204" s="182" t="s">
        <v>544</v>
      </c>
      <c r="C1204" s="190">
        <v>2181.85</v>
      </c>
      <c r="D1204" s="191">
        <v>2181.85</v>
      </c>
      <c r="E1204" s="185" t="s">
        <v>4577</v>
      </c>
      <c r="F1204" s="186" t="s">
        <v>3545</v>
      </c>
      <c r="G1204">
        <f>VLOOKUP(A1204,РАСЧЕТ!$A$3:$AX$1360,50,0)</f>
        <v>2169.3878606076073</v>
      </c>
      <c r="H1204" s="193">
        <f t="shared" si="18"/>
        <v>-12.462139392392601</v>
      </c>
    </row>
    <row r="1205" spans="1:8" ht="11.4" customHeight="1" x14ac:dyDescent="0.3">
      <c r="A1205" s="181" t="s">
        <v>2606</v>
      </c>
      <c r="B1205" s="182" t="s">
        <v>1107</v>
      </c>
      <c r="C1205" s="190">
        <v>3122.45</v>
      </c>
      <c r="D1205" s="191">
        <v>3122.45</v>
      </c>
      <c r="E1205" s="185" t="s">
        <v>4577</v>
      </c>
      <c r="F1205" s="186" t="s">
        <v>3893</v>
      </c>
      <c r="G1205">
        <f>VLOOKUP(A1205,РАСЧЕТ!$A$3:$AX$1360,50,0)</f>
        <v>1125.1710694088906</v>
      </c>
      <c r="H1205" s="193">
        <f t="shared" si="18"/>
        <v>-1997.2789305911092</v>
      </c>
    </row>
    <row r="1206" spans="1:8" ht="11.4" customHeight="1" x14ac:dyDescent="0.3">
      <c r="A1206" s="181" t="s">
        <v>1170</v>
      </c>
      <c r="B1206" s="182" t="s">
        <v>297</v>
      </c>
      <c r="C1206" s="190">
        <v>3118.15</v>
      </c>
      <c r="D1206" s="191">
        <v>3118.15</v>
      </c>
      <c r="E1206" s="185" t="s">
        <v>4577</v>
      </c>
      <c r="F1206" s="186" t="s">
        <v>3239</v>
      </c>
      <c r="G1206">
        <f>VLOOKUP(A1206,РАСЧЕТ!$A$3:$AX$1360,50,0)</f>
        <v>5252.5918193147027</v>
      </c>
      <c r="H1206" s="193">
        <f t="shared" si="18"/>
        <v>2134.4418193147026</v>
      </c>
    </row>
    <row r="1207" spans="1:8" ht="11.4" customHeight="1" x14ac:dyDescent="0.3">
      <c r="A1207" s="181" t="s">
        <v>1817</v>
      </c>
      <c r="B1207" s="182" t="s">
        <v>1818</v>
      </c>
      <c r="C1207" s="190">
        <v>3367.26</v>
      </c>
      <c r="D1207" s="191">
        <v>3367.26</v>
      </c>
      <c r="E1207" s="185" t="s">
        <v>4577</v>
      </c>
      <c r="F1207" s="186" t="s">
        <v>3567</v>
      </c>
      <c r="G1207">
        <f>VLOOKUP(A1207,РАСЧЕТ!$A$3:$AX$1360,50,0)</f>
        <v>1213.3894338604819</v>
      </c>
      <c r="H1207" s="193">
        <f t="shared" si="18"/>
        <v>-2153.8705661395184</v>
      </c>
    </row>
    <row r="1208" spans="1:8" ht="11.4" customHeight="1" x14ac:dyDescent="0.3">
      <c r="A1208" s="181" t="s">
        <v>786</v>
      </c>
      <c r="B1208" s="182" t="s">
        <v>787</v>
      </c>
      <c r="C1208" s="190">
        <v>2194.73</v>
      </c>
      <c r="D1208" s="191">
        <v>2194.73</v>
      </c>
      <c r="E1208" s="185" t="s">
        <v>4577</v>
      </c>
      <c r="F1208" s="186" t="s">
        <v>3791</v>
      </c>
      <c r="G1208">
        <f>VLOOKUP(A1208,РАСЧЕТ!$A$3:$AX$1360,50,0)</f>
        <v>2387.5064383770609</v>
      </c>
      <c r="H1208" s="193">
        <f t="shared" si="18"/>
        <v>192.77643837706091</v>
      </c>
    </row>
    <row r="1209" spans="1:8" ht="11.4" customHeight="1" x14ac:dyDescent="0.3">
      <c r="A1209" s="181" t="s">
        <v>2433</v>
      </c>
      <c r="B1209" s="182" t="s">
        <v>2434</v>
      </c>
      <c r="C1209" s="190">
        <v>2181.85</v>
      </c>
      <c r="D1209" s="191">
        <v>2181.85</v>
      </c>
      <c r="E1209" s="185" t="s">
        <v>4577</v>
      </c>
      <c r="F1209" s="186" t="s">
        <v>3568</v>
      </c>
      <c r="G1209">
        <f>VLOOKUP(A1209,РАСЧЕТ!$A$3:$AX$1360,50,0)</f>
        <v>2169.3878606076073</v>
      </c>
      <c r="H1209" s="193">
        <f t="shared" si="18"/>
        <v>-12.462139392392601</v>
      </c>
    </row>
    <row r="1210" spans="1:8" ht="11.4" customHeight="1" x14ac:dyDescent="0.3">
      <c r="A1210" s="181" t="s">
        <v>2588</v>
      </c>
      <c r="B1210" s="182" t="s">
        <v>1142</v>
      </c>
      <c r="C1210" s="190">
        <v>3122.45</v>
      </c>
      <c r="D1210" s="191">
        <v>3122.45</v>
      </c>
      <c r="E1210" s="185" t="s">
        <v>4577</v>
      </c>
      <c r="F1210" s="186" t="s">
        <v>3892</v>
      </c>
      <c r="G1210">
        <f>VLOOKUP(A1210,РАСЧЕТ!$A$3:$AX$1360,50,0)</f>
        <v>3104.6160918538003</v>
      </c>
      <c r="H1210" s="193">
        <f t="shared" si="18"/>
        <v>-17.833908146199519</v>
      </c>
    </row>
    <row r="1211" spans="1:8" ht="11.4" customHeight="1" x14ac:dyDescent="0.3">
      <c r="A1211" s="181" t="s">
        <v>2156</v>
      </c>
      <c r="B1211" s="182" t="s">
        <v>2157</v>
      </c>
      <c r="C1211" s="190">
        <v>3367.26</v>
      </c>
      <c r="D1211" s="191">
        <v>3367.26</v>
      </c>
      <c r="E1211" s="185" t="s">
        <v>4577</v>
      </c>
      <c r="F1211" s="186" t="s">
        <v>3590</v>
      </c>
      <c r="G1211">
        <f>VLOOKUP(A1211,РАСЧЕТ!$A$3:$AX$1360,50,0)</f>
        <v>1213.3894338604819</v>
      </c>
      <c r="H1211" s="193">
        <f t="shared" si="18"/>
        <v>-2153.8705661395184</v>
      </c>
    </row>
    <row r="1212" spans="1:8" ht="11.4" customHeight="1" x14ac:dyDescent="0.3">
      <c r="A1212" s="181" t="s">
        <v>2501</v>
      </c>
      <c r="B1212" s="182" t="s">
        <v>2502</v>
      </c>
      <c r="C1212" s="190">
        <v>2194.73</v>
      </c>
      <c r="D1212" s="191">
        <v>2194.73</v>
      </c>
      <c r="E1212" s="185" t="s">
        <v>4577</v>
      </c>
      <c r="F1212" s="186" t="s">
        <v>3592</v>
      </c>
      <c r="G1212">
        <f>VLOOKUP(A1212,РАСЧЕТ!$A$3:$AX$1360,50,0)</f>
        <v>2182.1992062411173</v>
      </c>
      <c r="H1212" s="193">
        <f t="shared" si="18"/>
        <v>-12.530793758882737</v>
      </c>
    </row>
    <row r="1213" spans="1:8" ht="11.4" customHeight="1" x14ac:dyDescent="0.3">
      <c r="A1213" s="181" t="s">
        <v>2177</v>
      </c>
      <c r="B1213" s="182" t="s">
        <v>2178</v>
      </c>
      <c r="C1213" s="190">
        <v>2181.85</v>
      </c>
      <c r="D1213" s="191">
        <v>2181.85</v>
      </c>
      <c r="E1213" s="185" t="s">
        <v>4577</v>
      </c>
      <c r="F1213" s="186" t="s">
        <v>3593</v>
      </c>
      <c r="G1213">
        <f>VLOOKUP(A1213,РАСЧЕТ!$A$3:$AX$1360,50,0)</f>
        <v>2651.6631249489105</v>
      </c>
      <c r="H1213" s="193">
        <f t="shared" si="18"/>
        <v>469.81312494891063</v>
      </c>
    </row>
    <row r="1214" spans="1:8" ht="11.4" customHeight="1" x14ac:dyDescent="0.3">
      <c r="A1214" s="181" t="s">
        <v>1001</v>
      </c>
      <c r="B1214" s="182" t="s">
        <v>1002</v>
      </c>
      <c r="C1214" s="190">
        <v>3122.45</v>
      </c>
      <c r="D1214" s="191">
        <v>3122.45</v>
      </c>
      <c r="E1214" s="185" t="s">
        <v>4577</v>
      </c>
      <c r="F1214" s="186" t="s">
        <v>3594</v>
      </c>
      <c r="G1214">
        <f>VLOOKUP(A1214,РАСЧЕТ!$A$3:$AX$1360,50,0)</f>
        <v>3104.6160918538003</v>
      </c>
      <c r="H1214" s="193">
        <f t="shared" si="18"/>
        <v>-17.833908146199519</v>
      </c>
    </row>
    <row r="1215" spans="1:8" ht="11.4" customHeight="1" x14ac:dyDescent="0.3">
      <c r="A1215" s="181" t="s">
        <v>1427</v>
      </c>
      <c r="B1215" s="182" t="s">
        <v>1428</v>
      </c>
      <c r="C1215" s="190">
        <v>3367.26</v>
      </c>
      <c r="D1215" s="191">
        <v>3367.26</v>
      </c>
      <c r="E1215" s="185" t="s">
        <v>4577</v>
      </c>
      <c r="F1215" s="186" t="s">
        <v>3796</v>
      </c>
      <c r="G1215">
        <f>VLOOKUP(A1215,РАСЧЕТ!$A$3:$AX$1360,50,0)</f>
        <v>1383.5158632181335</v>
      </c>
      <c r="H1215" s="193">
        <f t="shared" si="18"/>
        <v>-1983.7441367818667</v>
      </c>
    </row>
    <row r="1216" spans="1:8" ht="11.4" customHeight="1" x14ac:dyDescent="0.3">
      <c r="A1216" s="181" t="s">
        <v>2479</v>
      </c>
      <c r="B1216" s="182" t="s">
        <v>2480</v>
      </c>
      <c r="C1216" s="190">
        <v>2194.73</v>
      </c>
      <c r="D1216" s="191">
        <v>2194.73</v>
      </c>
      <c r="E1216" s="185" t="s">
        <v>4577</v>
      </c>
      <c r="F1216" s="186" t="s">
        <v>3615</v>
      </c>
      <c r="G1216">
        <f>VLOOKUP(A1216,РАСЧЕТ!$A$3:$AX$1360,50,0)</f>
        <v>4195.9503824489057</v>
      </c>
      <c r="H1216" s="193">
        <f t="shared" si="18"/>
        <v>2001.2203824489056</v>
      </c>
    </row>
    <row r="1217" spans="1:8" ht="11.4" customHeight="1" x14ac:dyDescent="0.3">
      <c r="A1217" s="181" t="s">
        <v>551</v>
      </c>
      <c r="B1217" s="182" t="s">
        <v>352</v>
      </c>
      <c r="C1217" s="190">
        <v>2452.4299999999998</v>
      </c>
      <c r="D1217" s="191">
        <v>2452.4299999999998</v>
      </c>
      <c r="E1217" s="185" t="s">
        <v>4577</v>
      </c>
      <c r="F1217" s="186" t="s">
        <v>3240</v>
      </c>
      <c r="G1217">
        <f>VLOOKUP(A1217,РАСЧЕТ!$A$3:$AX$1360,50,0)</f>
        <v>2438.4261189113067</v>
      </c>
      <c r="H1217" s="193">
        <f t="shared" ref="H1217:H1280" si="19">G1217-C1217</f>
        <v>-14.003881088693106</v>
      </c>
    </row>
    <row r="1218" spans="1:8" ht="11.4" customHeight="1" x14ac:dyDescent="0.3">
      <c r="A1218" s="181" t="s">
        <v>1371</v>
      </c>
      <c r="B1218" s="182" t="s">
        <v>1372</v>
      </c>
      <c r="C1218" s="190">
        <v>2181.85</v>
      </c>
      <c r="D1218" s="191">
        <v>2181.85</v>
      </c>
      <c r="E1218" s="185" t="s">
        <v>4577</v>
      </c>
      <c r="F1218" s="186" t="s">
        <v>3616</v>
      </c>
      <c r="G1218">
        <f>VLOOKUP(A1218,РАСЧЕТ!$A$3:$AX$1360,50,0)</f>
        <v>2169.3878606076073</v>
      </c>
      <c r="H1218" s="193">
        <f t="shared" si="19"/>
        <v>-12.462139392392601</v>
      </c>
    </row>
    <row r="1219" spans="1:8" ht="11.4" customHeight="1" x14ac:dyDescent="0.3">
      <c r="A1219" s="181" t="s">
        <v>1450</v>
      </c>
      <c r="B1219" s="182" t="s">
        <v>1451</v>
      </c>
      <c r="C1219" s="190">
        <v>3122.45</v>
      </c>
      <c r="D1219" s="191">
        <v>3122.45</v>
      </c>
      <c r="E1219" s="185" t="s">
        <v>4577</v>
      </c>
      <c r="F1219" s="186" t="s">
        <v>3617</v>
      </c>
      <c r="G1219">
        <f>VLOOKUP(A1219,РАСЧЕТ!$A$3:$AX$1360,50,0)</f>
        <v>1125.1710694088906</v>
      </c>
      <c r="H1219" s="193">
        <f t="shared" si="19"/>
        <v>-1997.2789305911092</v>
      </c>
    </row>
    <row r="1220" spans="1:8" ht="11.4" customHeight="1" x14ac:dyDescent="0.3">
      <c r="A1220" s="181" t="s">
        <v>2175</v>
      </c>
      <c r="B1220" s="182" t="s">
        <v>2176</v>
      </c>
      <c r="C1220" s="190">
        <v>3367.26</v>
      </c>
      <c r="D1220" s="191">
        <v>3367.26</v>
      </c>
      <c r="E1220" s="185" t="s">
        <v>4577</v>
      </c>
      <c r="F1220" s="186" t="s">
        <v>3642</v>
      </c>
      <c r="G1220">
        <f>VLOOKUP(A1220,РАСЧЕТ!$A$3:$AX$1360,50,0)</f>
        <v>3348.0316588904811</v>
      </c>
      <c r="H1220" s="193">
        <f t="shared" si="19"/>
        <v>-19.228341109519079</v>
      </c>
    </row>
    <row r="1221" spans="1:8" ht="11.4" customHeight="1" x14ac:dyDescent="0.3">
      <c r="A1221" s="181" t="s">
        <v>1383</v>
      </c>
      <c r="B1221" s="182" t="s">
        <v>1384</v>
      </c>
      <c r="C1221" s="190">
        <v>2194.73</v>
      </c>
      <c r="D1221" s="191">
        <v>2194.73</v>
      </c>
      <c r="E1221" s="185" t="s">
        <v>4577</v>
      </c>
      <c r="F1221" s="186" t="s">
        <v>3643</v>
      </c>
      <c r="G1221">
        <f>VLOOKUP(A1221,РАСЧЕТ!$A$3:$AX$1360,50,0)</f>
        <v>2182.1992062411173</v>
      </c>
      <c r="H1221" s="193">
        <f t="shared" si="19"/>
        <v>-12.530793758882737</v>
      </c>
    </row>
    <row r="1222" spans="1:8" ht="11.4" customHeight="1" x14ac:dyDescent="0.3">
      <c r="A1222" s="181" t="s">
        <v>2488</v>
      </c>
      <c r="B1222" s="182" t="s">
        <v>2489</v>
      </c>
      <c r="C1222" s="190">
        <v>2181.85</v>
      </c>
      <c r="D1222" s="191">
        <v>2181.85</v>
      </c>
      <c r="E1222" s="185" t="s">
        <v>4577</v>
      </c>
      <c r="F1222" s="186" t="s">
        <v>3644</v>
      </c>
      <c r="G1222">
        <f>VLOOKUP(A1222,РАСЧЕТ!$A$3:$AX$1360,50,0)</f>
        <v>2169.3878606076073</v>
      </c>
      <c r="H1222" s="193">
        <f t="shared" si="19"/>
        <v>-12.462139392392601</v>
      </c>
    </row>
    <row r="1223" spans="1:8" ht="11.4" customHeight="1" x14ac:dyDescent="0.3">
      <c r="A1223" s="181" t="s">
        <v>2536</v>
      </c>
      <c r="B1223" s="182" t="s">
        <v>1466</v>
      </c>
      <c r="C1223" s="190">
        <v>3122.45</v>
      </c>
      <c r="D1223" s="191">
        <v>3122.45</v>
      </c>
      <c r="E1223" s="185" t="s">
        <v>4577</v>
      </c>
      <c r="F1223" s="186" t="s">
        <v>3645</v>
      </c>
      <c r="G1223">
        <f>VLOOKUP(A1223,РАСЧЕТ!$A$3:$AX$1360,50,0)</f>
        <v>2401.1192895912836</v>
      </c>
      <c r="H1223" s="193">
        <f t="shared" si="19"/>
        <v>-721.33071040871619</v>
      </c>
    </row>
    <row r="1224" spans="1:8" ht="11.4" customHeight="1" x14ac:dyDescent="0.3">
      <c r="A1224" s="181" t="s">
        <v>1493</v>
      </c>
      <c r="B1224" s="182" t="s">
        <v>1494</v>
      </c>
      <c r="C1224" s="190">
        <v>3367.26</v>
      </c>
      <c r="D1224" s="191">
        <v>3367.26</v>
      </c>
      <c r="E1224" s="185" t="s">
        <v>4577</v>
      </c>
      <c r="F1224" s="186" t="s">
        <v>3663</v>
      </c>
      <c r="G1224">
        <f>VLOOKUP(A1224,РАСЧЕТ!$A$3:$AX$1360,50,0)</f>
        <v>5337.2540814899767</v>
      </c>
      <c r="H1224" s="193">
        <f t="shared" si="19"/>
        <v>1969.9940814899765</v>
      </c>
    </row>
    <row r="1225" spans="1:8" ht="11.4" customHeight="1" x14ac:dyDescent="0.3">
      <c r="A1225" s="181" t="s">
        <v>716</v>
      </c>
      <c r="B1225" s="182" t="s">
        <v>717</v>
      </c>
      <c r="C1225" s="190">
        <v>2194.73</v>
      </c>
      <c r="D1225" s="191">
        <v>2194.73</v>
      </c>
      <c r="E1225" s="185" t="s">
        <v>4577</v>
      </c>
      <c r="F1225" s="186" t="s">
        <v>3664</v>
      </c>
      <c r="G1225">
        <f>VLOOKUP(A1225,РАСЧЕТ!$A$3:$AX$1360,50,0)</f>
        <v>790.86989885549269</v>
      </c>
      <c r="H1225" s="193">
        <f t="shared" si="19"/>
        <v>-1403.8601011445073</v>
      </c>
    </row>
    <row r="1226" spans="1:8" ht="11.4" customHeight="1" x14ac:dyDescent="0.3">
      <c r="A1226" s="181" t="s">
        <v>2102</v>
      </c>
      <c r="B1226" s="182" t="s">
        <v>2103</v>
      </c>
      <c r="C1226" s="190">
        <v>2181.85</v>
      </c>
      <c r="D1226" s="191">
        <v>2181.85</v>
      </c>
      <c r="E1226" s="185" t="s">
        <v>4577</v>
      </c>
      <c r="F1226" s="186" t="s">
        <v>3665</v>
      </c>
      <c r="G1226">
        <f>VLOOKUP(A1226,РАСЧЕТ!$A$3:$AX$1360,50,0)</f>
        <v>2169.3878606076073</v>
      </c>
      <c r="H1226" s="193">
        <f t="shared" si="19"/>
        <v>-12.462139392392601</v>
      </c>
    </row>
    <row r="1227" spans="1:8" ht="11.4" customHeight="1" x14ac:dyDescent="0.3">
      <c r="A1227" s="181" t="s">
        <v>1003</v>
      </c>
      <c r="B1227" s="182" t="s">
        <v>1004</v>
      </c>
      <c r="C1227" s="190">
        <v>3122.45</v>
      </c>
      <c r="D1227" s="191">
        <v>3122.45</v>
      </c>
      <c r="E1227" s="185" t="s">
        <v>4577</v>
      </c>
      <c r="F1227" s="186" t="s">
        <v>3666</v>
      </c>
      <c r="G1227">
        <f>VLOOKUP(A1227,РАСЧЕТ!$A$3:$AX$1360,50,0)</f>
        <v>3648.1460167828754</v>
      </c>
      <c r="H1227" s="193">
        <f t="shared" si="19"/>
        <v>525.69601678287563</v>
      </c>
    </row>
    <row r="1228" spans="1:8" ht="11.4" customHeight="1" x14ac:dyDescent="0.3">
      <c r="A1228" s="181" t="s">
        <v>1452</v>
      </c>
      <c r="B1228" s="182" t="s">
        <v>172</v>
      </c>
      <c r="C1228" s="190">
        <v>1421.64</v>
      </c>
      <c r="D1228" s="191">
        <v>1421.64</v>
      </c>
      <c r="E1228" s="185" t="s">
        <v>4577</v>
      </c>
      <c r="F1228" s="186" t="s">
        <v>3172</v>
      </c>
      <c r="G1228">
        <f>VLOOKUP(A1228,РАСЧЕТ!$A$3:$AX$1360,50,0)</f>
        <v>2266.2890767383906</v>
      </c>
      <c r="H1228" s="193">
        <f t="shared" si="19"/>
        <v>844.64907673839048</v>
      </c>
    </row>
    <row r="1229" spans="1:8" ht="11.4" customHeight="1" x14ac:dyDescent="0.3">
      <c r="A1229" s="181" t="s">
        <v>2236</v>
      </c>
      <c r="B1229" s="182" t="s">
        <v>2237</v>
      </c>
      <c r="C1229" s="190">
        <v>3367.26</v>
      </c>
      <c r="D1229" s="191">
        <v>3367.26</v>
      </c>
      <c r="E1229" s="185" t="s">
        <v>4577</v>
      </c>
      <c r="F1229" s="186" t="s">
        <v>3690</v>
      </c>
      <c r="G1229">
        <f>VLOOKUP(A1229,РАСЧЕТ!$A$3:$AX$1360,50,0)</f>
        <v>3348.0316588904811</v>
      </c>
      <c r="H1229" s="193">
        <f t="shared" si="19"/>
        <v>-19.228341109519079</v>
      </c>
    </row>
    <row r="1230" spans="1:8" ht="11.4" customHeight="1" x14ac:dyDescent="0.3">
      <c r="A1230" s="181" t="s">
        <v>1171</v>
      </c>
      <c r="B1230" s="182" t="s">
        <v>1172</v>
      </c>
      <c r="C1230" s="190">
        <v>2194.73</v>
      </c>
      <c r="D1230" s="191">
        <v>2194.73</v>
      </c>
      <c r="E1230" s="185" t="s">
        <v>4577</v>
      </c>
      <c r="F1230" s="186" t="s">
        <v>3691</v>
      </c>
      <c r="G1230">
        <f>VLOOKUP(A1230,РАСЧЕТ!$A$3:$AX$1360,50,0)</f>
        <v>2182.1992062411173</v>
      </c>
      <c r="H1230" s="193">
        <f t="shared" si="19"/>
        <v>-12.530793758882737</v>
      </c>
    </row>
    <row r="1231" spans="1:8" ht="11.4" customHeight="1" x14ac:dyDescent="0.3">
      <c r="A1231" s="181" t="s">
        <v>1819</v>
      </c>
      <c r="B1231" s="182" t="s">
        <v>1820</v>
      </c>
      <c r="C1231" s="190">
        <v>2181.85</v>
      </c>
      <c r="D1231" s="191">
        <v>2181.85</v>
      </c>
      <c r="E1231" s="185" t="s">
        <v>4577</v>
      </c>
      <c r="F1231" s="186" t="s">
        <v>3693</v>
      </c>
      <c r="G1231">
        <f>VLOOKUP(A1231,РАСЧЕТ!$A$3:$AX$1360,50,0)</f>
        <v>8435.9617231090924</v>
      </c>
      <c r="H1231" s="193">
        <f t="shared" si="19"/>
        <v>6254.1117231090921</v>
      </c>
    </row>
    <row r="1232" spans="1:8" ht="11.4" customHeight="1" x14ac:dyDescent="0.3">
      <c r="A1232" s="181" t="s">
        <v>1469</v>
      </c>
      <c r="B1232" s="182" t="s">
        <v>1470</v>
      </c>
      <c r="C1232" s="190">
        <v>3122.45</v>
      </c>
      <c r="D1232" s="191">
        <v>3122.45</v>
      </c>
      <c r="E1232" s="185" t="s">
        <v>4577</v>
      </c>
      <c r="F1232" s="186" t="s">
        <v>3810</v>
      </c>
      <c r="G1232">
        <f>VLOOKUP(A1232,РАСЧЕТ!$A$3:$AX$1360,50,0)</f>
        <v>3104.6160918538003</v>
      </c>
      <c r="H1232" s="193">
        <f t="shared" si="19"/>
        <v>-17.833908146199519</v>
      </c>
    </row>
    <row r="1233" spans="1:8" ht="11.4" customHeight="1" x14ac:dyDescent="0.3">
      <c r="A1233" s="181" t="s">
        <v>2494</v>
      </c>
      <c r="B1233" s="182" t="s">
        <v>2495</v>
      </c>
      <c r="C1233" s="190">
        <v>3367.26</v>
      </c>
      <c r="D1233" s="191">
        <v>3367.26</v>
      </c>
      <c r="E1233" s="185" t="s">
        <v>4577</v>
      </c>
      <c r="F1233" s="186" t="s">
        <v>3812</v>
      </c>
      <c r="G1233">
        <f>VLOOKUP(A1233,РАСЧЕТ!$A$3:$AX$1360,50,0)</f>
        <v>3348.0316588904811</v>
      </c>
      <c r="H1233" s="193">
        <f t="shared" si="19"/>
        <v>-19.228341109519079</v>
      </c>
    </row>
    <row r="1234" spans="1:8" ht="11.4" customHeight="1" x14ac:dyDescent="0.3">
      <c r="A1234" s="181" t="s">
        <v>1471</v>
      </c>
      <c r="B1234" s="182" t="s">
        <v>1472</v>
      </c>
      <c r="C1234" s="190">
        <v>2194.73</v>
      </c>
      <c r="D1234" s="191">
        <v>2194.73</v>
      </c>
      <c r="E1234" s="185" t="s">
        <v>4577</v>
      </c>
      <c r="F1234" s="186" t="s">
        <v>3715</v>
      </c>
      <c r="G1234">
        <f>VLOOKUP(A1234,РАСЧЕТ!$A$3:$AX$1360,50,0)</f>
        <v>790.86989885549269</v>
      </c>
      <c r="H1234" s="193">
        <f t="shared" si="19"/>
        <v>-1403.8601011445073</v>
      </c>
    </row>
    <row r="1235" spans="1:8" ht="11.4" customHeight="1" x14ac:dyDescent="0.3">
      <c r="A1235" s="181" t="s">
        <v>500</v>
      </c>
      <c r="B1235" s="182" t="s">
        <v>501</v>
      </c>
      <c r="C1235" s="190">
        <v>2181.85</v>
      </c>
      <c r="D1235" s="191">
        <v>2181.85</v>
      </c>
      <c r="E1235" s="185" t="s">
        <v>4577</v>
      </c>
      <c r="F1235" s="186" t="s">
        <v>3716</v>
      </c>
      <c r="G1235">
        <f>VLOOKUP(A1235,РАСЧЕТ!$A$3:$AX$1360,50,0)</f>
        <v>2169.3878606076073</v>
      </c>
      <c r="H1235" s="193">
        <f t="shared" si="19"/>
        <v>-12.462139392392601</v>
      </c>
    </row>
    <row r="1236" spans="1:8" ht="11.4" customHeight="1" x14ac:dyDescent="0.3">
      <c r="A1236" s="181" t="s">
        <v>1166</v>
      </c>
      <c r="B1236" s="182" t="s">
        <v>1167</v>
      </c>
      <c r="C1236" s="190">
        <v>3122.45</v>
      </c>
      <c r="D1236" s="191">
        <v>3122.45</v>
      </c>
      <c r="E1236" s="185" t="s">
        <v>4577</v>
      </c>
      <c r="F1236" s="186" t="s">
        <v>3717</v>
      </c>
      <c r="G1236">
        <f>VLOOKUP(A1236,РАСЧЕТ!$A$3:$AX$1360,50,0)</f>
        <v>3104.6160918538003</v>
      </c>
      <c r="H1236" s="193">
        <f t="shared" si="19"/>
        <v>-17.833908146199519</v>
      </c>
    </row>
    <row r="1237" spans="1:8" ht="11.4" customHeight="1" x14ac:dyDescent="0.3">
      <c r="A1237" s="181" t="s">
        <v>2179</v>
      </c>
      <c r="B1237" s="182" t="s">
        <v>2180</v>
      </c>
      <c r="C1237" s="190">
        <v>3367.26</v>
      </c>
      <c r="D1237" s="191">
        <v>3367.26</v>
      </c>
      <c r="E1237" s="185" t="s">
        <v>4577</v>
      </c>
      <c r="F1237" s="186" t="s">
        <v>3733</v>
      </c>
      <c r="G1237">
        <f>VLOOKUP(A1237,РАСЧЕТ!$A$3:$AX$1360,50,0)</f>
        <v>1213.3894338604819</v>
      </c>
      <c r="H1237" s="193">
        <f t="shared" si="19"/>
        <v>-2153.8705661395184</v>
      </c>
    </row>
    <row r="1238" spans="1:8" ht="11.4" customHeight="1" x14ac:dyDescent="0.3">
      <c r="A1238" s="181" t="s">
        <v>835</v>
      </c>
      <c r="B1238" s="182" t="s">
        <v>836</v>
      </c>
      <c r="C1238" s="190">
        <v>2194.73</v>
      </c>
      <c r="D1238" s="191">
        <v>2194.73</v>
      </c>
      <c r="E1238" s="185" t="s">
        <v>4577</v>
      </c>
      <c r="F1238" s="186" t="s">
        <v>3734</v>
      </c>
      <c r="G1238">
        <f>VLOOKUP(A1238,РАСЧЕТ!$A$3:$AX$1360,50,0)</f>
        <v>2182.1992062411173</v>
      </c>
      <c r="H1238" s="193">
        <f t="shared" si="19"/>
        <v>-12.530793758882737</v>
      </c>
    </row>
    <row r="1239" spans="1:8" ht="11.4" customHeight="1" x14ac:dyDescent="0.3">
      <c r="A1239" s="181" t="s">
        <v>2570</v>
      </c>
      <c r="B1239" s="182" t="s">
        <v>302</v>
      </c>
      <c r="C1239" s="190">
        <v>1421.64</v>
      </c>
      <c r="D1239" s="191">
        <v>1421.64</v>
      </c>
      <c r="E1239" s="185" t="s">
        <v>4577</v>
      </c>
      <c r="F1239" s="186" t="s">
        <v>3912</v>
      </c>
      <c r="G1239">
        <f>VLOOKUP(A1239,РАСЧЕТ!$A$3:$AX$1360,50,0)</f>
        <v>1413.5184682305473</v>
      </c>
      <c r="H1239" s="193">
        <f t="shared" si="19"/>
        <v>-8.1215317694527585</v>
      </c>
    </row>
    <row r="1240" spans="1:8" ht="11.4" customHeight="1" x14ac:dyDescent="0.3">
      <c r="A1240" s="181" t="s">
        <v>2490</v>
      </c>
      <c r="B1240" s="182" t="s">
        <v>2491</v>
      </c>
      <c r="C1240" s="190">
        <v>2181.85</v>
      </c>
      <c r="D1240" s="191">
        <v>2181.85</v>
      </c>
      <c r="E1240" s="185" t="s">
        <v>4577</v>
      </c>
      <c r="F1240" s="186" t="s">
        <v>3735</v>
      </c>
      <c r="G1240">
        <f>VLOOKUP(A1240,РАСЧЕТ!$A$3:$AX$1360,50,0)</f>
        <v>2169.3878606076073</v>
      </c>
      <c r="H1240" s="193">
        <f t="shared" si="19"/>
        <v>-12.462139392392601</v>
      </c>
    </row>
    <row r="1241" spans="1:8" ht="11.4" customHeight="1" x14ac:dyDescent="0.3">
      <c r="A1241" s="181" t="s">
        <v>2504</v>
      </c>
      <c r="B1241" s="182" t="s">
        <v>2505</v>
      </c>
      <c r="C1241" s="190">
        <v>3122.45</v>
      </c>
      <c r="D1241" s="191">
        <v>3122.45</v>
      </c>
      <c r="E1241" s="185" t="s">
        <v>4577</v>
      </c>
      <c r="F1241" s="186" t="s">
        <v>3736</v>
      </c>
      <c r="G1241">
        <f>VLOOKUP(A1241,РАСЧЕТ!$A$3:$AX$1360,50,0)</f>
        <v>1125.1710694088906</v>
      </c>
      <c r="H1241" s="193">
        <f t="shared" si="19"/>
        <v>-1997.2789305911092</v>
      </c>
    </row>
    <row r="1242" spans="1:8" ht="11.4" customHeight="1" x14ac:dyDescent="0.3">
      <c r="A1242" s="181" t="s">
        <v>2244</v>
      </c>
      <c r="B1242" s="182" t="s">
        <v>2245</v>
      </c>
      <c r="C1242" s="190">
        <v>3367.26</v>
      </c>
      <c r="D1242" s="191">
        <v>3367.26</v>
      </c>
      <c r="E1242" s="185" t="s">
        <v>4577</v>
      </c>
      <c r="F1242" s="186" t="s">
        <v>3820</v>
      </c>
      <c r="G1242">
        <f>VLOOKUP(A1242,РАСЧЕТ!$A$3:$AX$1360,50,0)</f>
        <v>3772.9415635463624</v>
      </c>
      <c r="H1242" s="193">
        <f t="shared" si="19"/>
        <v>405.68156354636221</v>
      </c>
    </row>
    <row r="1243" spans="1:8" ht="11.4" customHeight="1" x14ac:dyDescent="0.3">
      <c r="A1243" s="181" t="s">
        <v>811</v>
      </c>
      <c r="B1243" s="182" t="s">
        <v>812</v>
      </c>
      <c r="C1243" s="190">
        <v>2194.73</v>
      </c>
      <c r="D1243" s="191">
        <v>2194.73</v>
      </c>
      <c r="E1243" s="185" t="s">
        <v>4577</v>
      </c>
      <c r="F1243" s="186" t="s">
        <v>3822</v>
      </c>
      <c r="G1243">
        <f>VLOOKUP(A1243,РАСЧЕТ!$A$3:$AX$1360,50,0)</f>
        <v>2182.1992062411173</v>
      </c>
      <c r="H1243" s="193">
        <f t="shared" si="19"/>
        <v>-12.530793758882737</v>
      </c>
    </row>
    <row r="1244" spans="1:8" ht="11.4" customHeight="1" x14ac:dyDescent="0.3">
      <c r="A1244" s="181" t="s">
        <v>1473</v>
      </c>
      <c r="B1244" s="182" t="s">
        <v>1474</v>
      </c>
      <c r="C1244" s="190">
        <v>2181.85</v>
      </c>
      <c r="D1244" s="191">
        <v>2181.85</v>
      </c>
      <c r="E1244" s="185" t="s">
        <v>4577</v>
      </c>
      <c r="F1244" s="186" t="s">
        <v>3759</v>
      </c>
      <c r="G1244">
        <f>VLOOKUP(A1244,РАСЧЕТ!$A$3:$AX$1360,50,0)</f>
        <v>2169.3878606076073</v>
      </c>
      <c r="H1244" s="193">
        <f t="shared" si="19"/>
        <v>-12.462139392392601</v>
      </c>
    </row>
    <row r="1245" spans="1:8" ht="11.4" customHeight="1" x14ac:dyDescent="0.3">
      <c r="A1245" s="181" t="s">
        <v>1190</v>
      </c>
      <c r="B1245" s="182" t="s">
        <v>1191</v>
      </c>
      <c r="C1245" s="190">
        <v>3122.45</v>
      </c>
      <c r="D1245" s="191">
        <v>3122.45</v>
      </c>
      <c r="E1245" s="185" t="s">
        <v>4577</v>
      </c>
      <c r="F1245" s="186" t="s">
        <v>3760</v>
      </c>
      <c r="G1245">
        <f>VLOOKUP(A1245,РАСЧЕТ!$A$3:$AX$1360,50,0)</f>
        <v>3104.6160918538003</v>
      </c>
      <c r="H1245" s="193">
        <f t="shared" si="19"/>
        <v>-17.833908146199519</v>
      </c>
    </row>
    <row r="1246" spans="1:8" ht="11.4" customHeight="1" x14ac:dyDescent="0.3">
      <c r="A1246" s="181" t="s">
        <v>2628</v>
      </c>
      <c r="B1246" s="182" t="s">
        <v>1108</v>
      </c>
      <c r="C1246" s="190">
        <v>3367.26</v>
      </c>
      <c r="D1246" s="191">
        <v>3367.26</v>
      </c>
      <c r="E1246" s="185" t="s">
        <v>4577</v>
      </c>
      <c r="F1246" s="186" t="s">
        <v>3921</v>
      </c>
      <c r="G1246">
        <f>VLOOKUP(A1246,РАСЧЕТ!$A$3:$AX$1360,50,0)</f>
        <v>3348.0316588904811</v>
      </c>
      <c r="H1246" s="193">
        <f t="shared" si="19"/>
        <v>-19.228341109519079</v>
      </c>
    </row>
    <row r="1247" spans="1:8" ht="11.4" customHeight="1" x14ac:dyDescent="0.3">
      <c r="A1247" s="181" t="s">
        <v>1862</v>
      </c>
      <c r="B1247" s="182" t="s">
        <v>1863</v>
      </c>
      <c r="C1247" s="190">
        <v>2194.73</v>
      </c>
      <c r="D1247" s="191">
        <v>2194.73</v>
      </c>
      <c r="E1247" s="185" t="s">
        <v>4577</v>
      </c>
      <c r="F1247" s="186" t="s">
        <v>3784</v>
      </c>
      <c r="G1247">
        <f>VLOOKUP(A1247,РАСЧЕТ!$A$3:$AX$1360,50,0)</f>
        <v>2182.1992062411173</v>
      </c>
      <c r="H1247" s="193">
        <f t="shared" si="19"/>
        <v>-12.530793758882737</v>
      </c>
    </row>
    <row r="1248" spans="1:8" ht="11.4" customHeight="1" x14ac:dyDescent="0.3">
      <c r="A1248" s="181" t="s">
        <v>507</v>
      </c>
      <c r="B1248" s="182" t="s">
        <v>508</v>
      </c>
      <c r="C1248" s="190">
        <v>2181.85</v>
      </c>
      <c r="D1248" s="191">
        <v>2181.85</v>
      </c>
      <c r="E1248" s="185" t="s">
        <v>4577</v>
      </c>
      <c r="F1248" s="186" t="s">
        <v>3785</v>
      </c>
      <c r="G1248">
        <f>VLOOKUP(A1248,РАСЧЕТ!$A$3:$AX$1360,50,0)</f>
        <v>2169.3878606076073</v>
      </c>
      <c r="H1248" s="193">
        <f t="shared" si="19"/>
        <v>-12.462139392392601</v>
      </c>
    </row>
    <row r="1249" spans="1:8" ht="11.4" customHeight="1" x14ac:dyDescent="0.3">
      <c r="A1249" s="181" t="s">
        <v>2512</v>
      </c>
      <c r="B1249" s="182" t="s">
        <v>2513</v>
      </c>
      <c r="C1249" s="190">
        <v>3122.45</v>
      </c>
      <c r="D1249" s="191">
        <v>3122.45</v>
      </c>
      <c r="E1249" s="185" t="s">
        <v>4577</v>
      </c>
      <c r="F1249" s="186" t="s">
        <v>3786</v>
      </c>
      <c r="G1249">
        <f>VLOOKUP(A1249,РАСЧЕТ!$A$3:$AX$1360,50,0)</f>
        <v>3620.0751559388627</v>
      </c>
      <c r="H1249" s="193">
        <f t="shared" si="19"/>
        <v>497.62515593886292</v>
      </c>
    </row>
    <row r="1250" spans="1:8" ht="11.4" customHeight="1" x14ac:dyDescent="0.3">
      <c r="A1250" s="181" t="s">
        <v>817</v>
      </c>
      <c r="B1250" s="182" t="s">
        <v>271</v>
      </c>
      <c r="C1250" s="190">
        <v>1576.26</v>
      </c>
      <c r="D1250" s="191">
        <v>1576.26</v>
      </c>
      <c r="E1250" s="185" t="s">
        <v>4577</v>
      </c>
      <c r="F1250" s="186" t="s">
        <v>3241</v>
      </c>
      <c r="G1250">
        <f>VLOOKUP(A1250,РАСЧЕТ!$A$3:$AX$1360,50,0)</f>
        <v>1567.2546158326616</v>
      </c>
      <c r="H1250" s="193">
        <f t="shared" si="19"/>
        <v>-9.0053841673384341</v>
      </c>
    </row>
    <row r="1251" spans="1:8" ht="11.4" customHeight="1" x14ac:dyDescent="0.3">
      <c r="A1251" s="181" t="s">
        <v>2516</v>
      </c>
      <c r="B1251" s="182" t="s">
        <v>2517</v>
      </c>
      <c r="C1251" s="190">
        <v>3367.26</v>
      </c>
      <c r="D1251" s="191">
        <v>3367.26</v>
      </c>
      <c r="E1251" s="185" t="s">
        <v>4577</v>
      </c>
      <c r="F1251" s="186" t="s">
        <v>3807</v>
      </c>
      <c r="G1251">
        <f>VLOOKUP(A1251,РАСЧЕТ!$A$3:$AX$1360,50,0)</f>
        <v>3593.4581805740377</v>
      </c>
      <c r="H1251" s="193">
        <f t="shared" si="19"/>
        <v>226.19818057403745</v>
      </c>
    </row>
    <row r="1252" spans="1:8" ht="11.4" customHeight="1" x14ac:dyDescent="0.3">
      <c r="A1252" s="181" t="s">
        <v>1429</v>
      </c>
      <c r="B1252" s="182" t="s">
        <v>1430</v>
      </c>
      <c r="C1252" s="190">
        <v>2194.73</v>
      </c>
      <c r="D1252" s="191">
        <v>2194.73</v>
      </c>
      <c r="E1252" s="185" t="s">
        <v>4577</v>
      </c>
      <c r="F1252" s="186" t="s">
        <v>3808</v>
      </c>
      <c r="G1252">
        <f>VLOOKUP(A1252,РАСЧЕТ!$A$3:$AX$1360,50,0)</f>
        <v>864.02426347928349</v>
      </c>
      <c r="H1252" s="193">
        <f t="shared" si="19"/>
        <v>-1330.7057365207165</v>
      </c>
    </row>
    <row r="1253" spans="1:8" ht="11.4" customHeight="1" x14ac:dyDescent="0.3">
      <c r="A1253" s="181" t="s">
        <v>1206</v>
      </c>
      <c r="B1253" s="182" t="s">
        <v>1207</v>
      </c>
      <c r="C1253" s="190">
        <v>2181.85</v>
      </c>
      <c r="D1253" s="191">
        <v>2181.85</v>
      </c>
      <c r="E1253" s="185" t="s">
        <v>4577</v>
      </c>
      <c r="F1253" s="186" t="s">
        <v>3809</v>
      </c>
      <c r="G1253">
        <f>VLOOKUP(A1253,РАСЧЕТ!$A$3:$AX$1360,50,0)</f>
        <v>2169.3878606076073</v>
      </c>
      <c r="H1253" s="193">
        <f t="shared" si="19"/>
        <v>-12.462139392392601</v>
      </c>
    </row>
    <row r="1254" spans="1:8" ht="11.4" customHeight="1" x14ac:dyDescent="0.3">
      <c r="A1254" s="181" t="s">
        <v>2611</v>
      </c>
      <c r="B1254" s="182" t="s">
        <v>2222</v>
      </c>
      <c r="C1254" s="190">
        <v>3122.45</v>
      </c>
      <c r="D1254" s="191">
        <v>3122.45</v>
      </c>
      <c r="E1254" s="185" t="s">
        <v>4577</v>
      </c>
      <c r="F1254" s="186" t="s">
        <v>3891</v>
      </c>
      <c r="G1254">
        <f>VLOOKUP(A1254,РАСЧЕТ!$A$3:$AX$1360,50,0)</f>
        <v>3104.6160918538003</v>
      </c>
      <c r="H1254" s="193">
        <f t="shared" si="19"/>
        <v>-17.833908146199519</v>
      </c>
    </row>
    <row r="1255" spans="1:8" ht="11.4" customHeight="1" x14ac:dyDescent="0.3">
      <c r="A1255" s="181" t="s">
        <v>515</v>
      </c>
      <c r="B1255" s="182" t="s">
        <v>516</v>
      </c>
      <c r="C1255" s="190">
        <v>4660.05</v>
      </c>
      <c r="D1255" s="191">
        <v>4660.05</v>
      </c>
      <c r="E1255" s="185" t="s">
        <v>4577</v>
      </c>
      <c r="F1255" s="186" t="s">
        <v>3828</v>
      </c>
      <c r="G1255">
        <f>VLOOKUP(A1255,РАСЧЕТ!$A$3:$AX$1360,50,0)</f>
        <v>4633.4366707859335</v>
      </c>
      <c r="H1255" s="193">
        <f t="shared" si="19"/>
        <v>-26.613329214066653</v>
      </c>
    </row>
    <row r="1256" spans="1:8" ht="11.4" customHeight="1" x14ac:dyDescent="0.3">
      <c r="A1256" s="181" t="s">
        <v>1080</v>
      </c>
      <c r="B1256" s="182" t="s">
        <v>1081</v>
      </c>
      <c r="C1256" s="190">
        <v>3070.91</v>
      </c>
      <c r="D1256" s="191">
        <v>3070.91</v>
      </c>
      <c r="E1256" s="185" t="s">
        <v>4577</v>
      </c>
      <c r="F1256" s="186" t="s">
        <v>3829</v>
      </c>
      <c r="G1256">
        <f>VLOOKUP(A1256,РАСЧЕТ!$A$3:$AX$1360,50,0)</f>
        <v>4392.5907651989801</v>
      </c>
      <c r="H1256" s="193">
        <f t="shared" si="19"/>
        <v>1321.6807651989802</v>
      </c>
    </row>
    <row r="1257" spans="1:8" ht="11.4" customHeight="1" x14ac:dyDescent="0.3">
      <c r="A1257" s="181" t="s">
        <v>2281</v>
      </c>
      <c r="B1257" s="182" t="s">
        <v>2282</v>
      </c>
      <c r="C1257" s="190">
        <v>3058.02</v>
      </c>
      <c r="D1257" s="191">
        <v>3058.02</v>
      </c>
      <c r="E1257" s="185" t="s">
        <v>4577</v>
      </c>
      <c r="F1257" s="186" t="s">
        <v>3830</v>
      </c>
      <c r="G1257">
        <f>VLOOKUP(A1257,РАСЧЕТ!$A$3:$AX$1360,50,0)</f>
        <v>4014.5201809456912</v>
      </c>
      <c r="H1257" s="193">
        <f t="shared" si="19"/>
        <v>956.50018094569123</v>
      </c>
    </row>
    <row r="1258" spans="1:8" ht="11.4" customHeight="1" x14ac:dyDescent="0.3">
      <c r="A1258" s="181" t="s">
        <v>2453</v>
      </c>
      <c r="B1258" s="182" t="s">
        <v>2454</v>
      </c>
      <c r="C1258" s="190">
        <v>4415.24</v>
      </c>
      <c r="D1258" s="191">
        <v>4415.24</v>
      </c>
      <c r="E1258" s="185" t="s">
        <v>4577</v>
      </c>
      <c r="F1258" s="186" t="s">
        <v>3831</v>
      </c>
      <c r="G1258">
        <f>VLOOKUP(A1258,РАСЧЕТ!$A$3:$AX$1360,50,0)</f>
        <v>3830.740383830961</v>
      </c>
      <c r="H1258" s="193">
        <f t="shared" si="19"/>
        <v>-584.49961616903875</v>
      </c>
    </row>
    <row r="1259" spans="1:8" ht="11.4" customHeight="1" x14ac:dyDescent="0.3">
      <c r="A1259" s="181" t="s">
        <v>871</v>
      </c>
      <c r="B1259" s="182" t="s">
        <v>286</v>
      </c>
      <c r="C1259" s="188"/>
      <c r="D1259" s="189"/>
      <c r="E1259" s="185" t="s">
        <v>4577</v>
      </c>
      <c r="F1259" s="186" t="s">
        <v>3242</v>
      </c>
      <c r="G1259">
        <f>VLOOKUP(A1259,РАСЧЕТ!$A$3:$AX$1360,50,0)</f>
        <v>0</v>
      </c>
      <c r="H1259" s="193">
        <f t="shared" si="19"/>
        <v>0</v>
      </c>
    </row>
    <row r="1260" spans="1:8" ht="11.4" customHeight="1" x14ac:dyDescent="0.3">
      <c r="A1260" s="181" t="s">
        <v>3932</v>
      </c>
      <c r="B1260" s="182" t="s">
        <v>286</v>
      </c>
      <c r="C1260" s="190">
        <v>3367.26</v>
      </c>
      <c r="D1260" s="191">
        <v>3367.26</v>
      </c>
      <c r="E1260" s="185" t="s">
        <v>4564</v>
      </c>
      <c r="F1260" s="186" t="s">
        <v>4565</v>
      </c>
      <c r="G1260">
        <f>VLOOKUP(A1260,РАСЧЕТ!$A$3:$AX$1360,50,0)</f>
        <v>3348.0316588904811</v>
      </c>
      <c r="H1260" s="193">
        <f t="shared" si="19"/>
        <v>-19.228341109519079</v>
      </c>
    </row>
    <row r="1261" spans="1:8" ht="11.4" customHeight="1" x14ac:dyDescent="0.3">
      <c r="A1261" s="181" t="s">
        <v>2519</v>
      </c>
      <c r="B1261" s="182" t="s">
        <v>329</v>
      </c>
      <c r="C1261" s="190">
        <v>3118.15</v>
      </c>
      <c r="D1261" s="191">
        <v>3118.15</v>
      </c>
      <c r="E1261" s="185" t="s">
        <v>4577</v>
      </c>
      <c r="F1261" s="186" t="s">
        <v>3176</v>
      </c>
      <c r="G1261">
        <f>VLOOKUP(A1261,РАСЧЕТ!$A$3:$AX$1360,50,0)</f>
        <v>3100.3456433092965</v>
      </c>
      <c r="H1261" s="193">
        <f t="shared" si="19"/>
        <v>-17.804356690703571</v>
      </c>
    </row>
    <row r="1262" spans="1:8" ht="11.4" customHeight="1" x14ac:dyDescent="0.3">
      <c r="A1262" s="181" t="s">
        <v>2158</v>
      </c>
      <c r="B1262" s="182" t="s">
        <v>323</v>
      </c>
      <c r="C1262" s="190">
        <v>2452.4299999999998</v>
      </c>
      <c r="D1262" s="191">
        <v>2452.4299999999998</v>
      </c>
      <c r="E1262" s="185" t="s">
        <v>4577</v>
      </c>
      <c r="F1262" s="186" t="s">
        <v>3112</v>
      </c>
      <c r="G1262">
        <f>VLOOKUP(A1262,РАСЧЕТ!$A$3:$AX$1360,50,0)</f>
        <v>3262.0988175403054</v>
      </c>
      <c r="H1262" s="193">
        <f t="shared" si="19"/>
        <v>809.66881754030555</v>
      </c>
    </row>
    <row r="1263" spans="1:8" ht="11.4" customHeight="1" x14ac:dyDescent="0.3">
      <c r="A1263" s="181" t="s">
        <v>1021</v>
      </c>
      <c r="B1263" s="182" t="s">
        <v>200</v>
      </c>
      <c r="C1263" s="190">
        <v>2452.4299999999998</v>
      </c>
      <c r="D1263" s="191">
        <v>2452.4299999999998</v>
      </c>
      <c r="E1263" s="185" t="s">
        <v>4577</v>
      </c>
      <c r="F1263" s="186" t="s">
        <v>3249</v>
      </c>
      <c r="G1263">
        <f>VLOOKUP(A1263,РАСЧЕТ!$A$3:$AX$1360,50,0)</f>
        <v>2438.4261189113067</v>
      </c>
      <c r="H1263" s="193">
        <f t="shared" si="19"/>
        <v>-14.003881088693106</v>
      </c>
    </row>
    <row r="1264" spans="1:8" ht="11.4" customHeight="1" x14ac:dyDescent="0.3">
      <c r="A1264" s="181" t="s">
        <v>2181</v>
      </c>
      <c r="B1264" s="182" t="s">
        <v>342</v>
      </c>
      <c r="C1264" s="190">
        <v>1421.64</v>
      </c>
      <c r="D1264" s="191">
        <v>1421.64</v>
      </c>
      <c r="E1264" s="185" t="s">
        <v>4577</v>
      </c>
      <c r="F1264" s="186" t="s">
        <v>3250</v>
      </c>
      <c r="G1264">
        <f>VLOOKUP(A1264,РАСЧЕТ!$A$3:$AX$1360,50,0)</f>
        <v>1079.6572319687648</v>
      </c>
      <c r="H1264" s="193">
        <f t="shared" si="19"/>
        <v>-341.98276803123531</v>
      </c>
    </row>
    <row r="1265" spans="1:8" ht="11.4" customHeight="1" x14ac:dyDescent="0.3">
      <c r="A1265" s="181" t="s">
        <v>708</v>
      </c>
      <c r="B1265" s="182" t="s">
        <v>222</v>
      </c>
      <c r="C1265" s="190">
        <v>1421.64</v>
      </c>
      <c r="D1265" s="191">
        <v>1421.64</v>
      </c>
      <c r="E1265" s="185" t="s">
        <v>4577</v>
      </c>
      <c r="F1265" s="186" t="s">
        <v>3251</v>
      </c>
      <c r="G1265">
        <f>VLOOKUP(A1265,РАСЧЕТ!$A$3:$AX$1360,50,0)</f>
        <v>1413.5184682305473</v>
      </c>
      <c r="H1265" s="193">
        <f t="shared" si="19"/>
        <v>-8.1215317694527585</v>
      </c>
    </row>
    <row r="1266" spans="1:8" ht="11.4" customHeight="1" x14ac:dyDescent="0.3">
      <c r="A1266" s="181" t="s">
        <v>517</v>
      </c>
      <c r="B1266" s="182" t="s">
        <v>331</v>
      </c>
      <c r="C1266" s="190">
        <v>1576.26</v>
      </c>
      <c r="D1266" s="191">
        <v>1576.26</v>
      </c>
      <c r="E1266" s="185" t="s">
        <v>4577</v>
      </c>
      <c r="F1266" s="186" t="s">
        <v>3253</v>
      </c>
      <c r="G1266">
        <f>VLOOKUP(A1266,РАСЧЕТ!$A$3:$AX$1360,50,0)</f>
        <v>978.85777871862513</v>
      </c>
      <c r="H1266" s="193">
        <f t="shared" si="19"/>
        <v>-597.40222128137486</v>
      </c>
    </row>
    <row r="1267" spans="1:8" ht="11.4" customHeight="1" x14ac:dyDescent="0.3">
      <c r="A1267" s="181" t="s">
        <v>2518</v>
      </c>
      <c r="B1267" s="182" t="s">
        <v>220</v>
      </c>
      <c r="C1267" s="190">
        <v>3367.26</v>
      </c>
      <c r="D1267" s="191">
        <v>3367.26</v>
      </c>
      <c r="E1267" s="185" t="s">
        <v>4577</v>
      </c>
      <c r="F1267" s="186" t="s">
        <v>3254</v>
      </c>
      <c r="G1267">
        <f>VLOOKUP(A1267,РАСЧЕТ!$A$3:$AX$1360,50,0)</f>
        <v>3348.0316588904811</v>
      </c>
      <c r="H1267" s="193">
        <f t="shared" si="19"/>
        <v>-19.228341109519079</v>
      </c>
    </row>
    <row r="1268" spans="1:8" ht="11.4" customHeight="1" x14ac:dyDescent="0.3">
      <c r="A1268" s="181" t="s">
        <v>672</v>
      </c>
      <c r="B1268" s="182" t="s">
        <v>201</v>
      </c>
      <c r="C1268" s="190">
        <v>3118.15</v>
      </c>
      <c r="D1268" s="191">
        <v>3118.15</v>
      </c>
      <c r="E1268" s="185" t="s">
        <v>4577</v>
      </c>
      <c r="F1268" s="186" t="s">
        <v>3259</v>
      </c>
      <c r="G1268">
        <f>VLOOKUP(A1268,РАСЧЕТ!$A$3:$AX$1360,50,0)</f>
        <v>4037.8891137010628</v>
      </c>
      <c r="H1268" s="193">
        <f t="shared" si="19"/>
        <v>919.73911370106271</v>
      </c>
    </row>
    <row r="1269" spans="1:8" ht="11.4" customHeight="1" x14ac:dyDescent="0.3">
      <c r="A1269" s="181" t="s">
        <v>2252</v>
      </c>
      <c r="B1269" s="182" t="s">
        <v>330</v>
      </c>
      <c r="C1269" s="190">
        <v>2452.4299999999998</v>
      </c>
      <c r="D1269" s="191">
        <v>2452.4299999999998</v>
      </c>
      <c r="E1269" s="185" t="s">
        <v>4577</v>
      </c>
      <c r="F1269" s="186" t="s">
        <v>3182</v>
      </c>
      <c r="G1269">
        <f>VLOOKUP(A1269,РАСЧЕТ!$A$3:$AX$1360,50,0)</f>
        <v>1278.4246512300788</v>
      </c>
      <c r="H1269" s="193">
        <f t="shared" si="19"/>
        <v>-1174.0053487699211</v>
      </c>
    </row>
    <row r="1270" spans="1:8" ht="11.4" customHeight="1" x14ac:dyDescent="0.3">
      <c r="A1270" s="181" t="s">
        <v>2238</v>
      </c>
      <c r="B1270" s="182" t="s">
        <v>328</v>
      </c>
      <c r="C1270" s="190">
        <v>1421.64</v>
      </c>
      <c r="D1270" s="191">
        <v>1421.64</v>
      </c>
      <c r="E1270" s="185" t="s">
        <v>4577</v>
      </c>
      <c r="F1270" s="186" t="s">
        <v>3260</v>
      </c>
      <c r="G1270">
        <f>VLOOKUP(A1270,РАСЧЕТ!$A$3:$AX$1360,50,0)</f>
        <v>1413.5184682305473</v>
      </c>
      <c r="H1270" s="193">
        <f t="shared" si="19"/>
        <v>-8.1215317694527585</v>
      </c>
    </row>
    <row r="1271" spans="1:8" ht="11.4" customHeight="1" x14ac:dyDescent="0.3">
      <c r="A1271" s="181" t="s">
        <v>777</v>
      </c>
      <c r="B1271" s="182" t="s">
        <v>353</v>
      </c>
      <c r="C1271" s="190">
        <v>1421.64</v>
      </c>
      <c r="D1271" s="191">
        <v>1421.64</v>
      </c>
      <c r="E1271" s="185" t="s">
        <v>4577</v>
      </c>
      <c r="F1271" s="186" t="s">
        <v>3183</v>
      </c>
      <c r="G1271">
        <f>VLOOKUP(A1271,РАСЧЕТ!$A$3:$AX$1360,50,0)</f>
        <v>512.2855900609942</v>
      </c>
      <c r="H1271" s="193">
        <f t="shared" si="19"/>
        <v>-909.3544099390059</v>
      </c>
    </row>
    <row r="1272" spans="1:8" ht="11.4" customHeight="1" x14ac:dyDescent="0.3">
      <c r="A1272" s="181" t="s">
        <v>574</v>
      </c>
      <c r="B1272" s="182" t="s">
        <v>241</v>
      </c>
      <c r="C1272" s="190">
        <v>1576.26</v>
      </c>
      <c r="D1272" s="191">
        <v>1576.26</v>
      </c>
      <c r="E1272" s="185" t="s">
        <v>4577</v>
      </c>
      <c r="F1272" s="186" t="s">
        <v>3261</v>
      </c>
      <c r="G1272">
        <f>VLOOKUP(A1272,РАСЧЕТ!$A$3:$AX$1360,50,0)</f>
        <v>1704.4469999290122</v>
      </c>
      <c r="H1272" s="193">
        <f t="shared" si="19"/>
        <v>128.18699992901225</v>
      </c>
    </row>
    <row r="1273" spans="1:8" ht="11.4" customHeight="1" x14ac:dyDescent="0.3">
      <c r="A1273" s="181" t="s">
        <v>1555</v>
      </c>
      <c r="B1273" s="182" t="s">
        <v>337</v>
      </c>
      <c r="C1273" s="190">
        <v>1421.64</v>
      </c>
      <c r="D1273" s="191">
        <v>1421.64</v>
      </c>
      <c r="E1273" s="185" t="s">
        <v>4577</v>
      </c>
      <c r="F1273" s="186" t="s">
        <v>3113</v>
      </c>
      <c r="G1273">
        <f>VLOOKUP(A1273,РАСЧЕТ!$A$3:$AX$1360,50,0)</f>
        <v>1413.5184682305473</v>
      </c>
      <c r="H1273" s="193">
        <f t="shared" si="19"/>
        <v>-8.1215317694527585</v>
      </c>
    </row>
    <row r="1274" spans="1:8" ht="11.4" customHeight="1" x14ac:dyDescent="0.3">
      <c r="A1274" s="181" t="s">
        <v>1935</v>
      </c>
      <c r="B1274" s="182" t="s">
        <v>237</v>
      </c>
      <c r="C1274" s="190">
        <v>3367.26</v>
      </c>
      <c r="D1274" s="191">
        <v>3367.26</v>
      </c>
      <c r="E1274" s="185" t="s">
        <v>4577</v>
      </c>
      <c r="F1274" s="186" t="s">
        <v>3262</v>
      </c>
      <c r="G1274">
        <f>VLOOKUP(A1274,РАСЧЕТ!$A$3:$AX$1360,50,0)</f>
        <v>3348.0316588904811</v>
      </c>
      <c r="H1274" s="193">
        <f t="shared" si="19"/>
        <v>-19.228341109519079</v>
      </c>
    </row>
    <row r="1275" spans="1:8" ht="11.4" customHeight="1" x14ac:dyDescent="0.3">
      <c r="A1275" s="181" t="s">
        <v>1294</v>
      </c>
      <c r="B1275" s="182" t="s">
        <v>178</v>
      </c>
      <c r="C1275" s="190">
        <v>3118.15</v>
      </c>
      <c r="D1275" s="191">
        <v>3118.15</v>
      </c>
      <c r="E1275" s="185" t="s">
        <v>4577</v>
      </c>
      <c r="F1275" s="186" t="s">
        <v>3268</v>
      </c>
      <c r="G1275">
        <f>VLOOKUP(A1275,РАСЧЕТ!$A$3:$AX$1360,50,0)</f>
        <v>3100.3456433092965</v>
      </c>
      <c r="H1275" s="193">
        <f t="shared" si="19"/>
        <v>-17.804356690703571</v>
      </c>
    </row>
    <row r="1276" spans="1:8" ht="11.4" customHeight="1" x14ac:dyDescent="0.3">
      <c r="A1276" s="181" t="s">
        <v>841</v>
      </c>
      <c r="B1276" s="182" t="s">
        <v>265</v>
      </c>
      <c r="C1276" s="190">
        <v>2452.4299999999998</v>
      </c>
      <c r="D1276" s="191">
        <v>2452.4299999999998</v>
      </c>
      <c r="E1276" s="185" t="s">
        <v>4577</v>
      </c>
      <c r="F1276" s="186" t="s">
        <v>3269</v>
      </c>
      <c r="G1276">
        <f>VLOOKUP(A1276,РАСЧЕТ!$A$3:$AX$1360,50,0)</f>
        <v>2438.4261189113067</v>
      </c>
      <c r="H1276" s="193">
        <f t="shared" si="19"/>
        <v>-14.003881088693106</v>
      </c>
    </row>
    <row r="1277" spans="1:8" ht="11.4" customHeight="1" x14ac:dyDescent="0.3">
      <c r="A1277" s="181" t="s">
        <v>1556</v>
      </c>
      <c r="B1277" s="182" t="s">
        <v>296</v>
      </c>
      <c r="C1277" s="190">
        <v>1421.64</v>
      </c>
      <c r="D1277" s="191">
        <v>1421.64</v>
      </c>
      <c r="E1277" s="185" t="s">
        <v>4577</v>
      </c>
      <c r="F1277" s="186" t="s">
        <v>3270</v>
      </c>
      <c r="G1277">
        <f>VLOOKUP(A1277,РАСЧЕТ!$A$3:$AX$1360,50,0)</f>
        <v>512.2855900609942</v>
      </c>
      <c r="H1277" s="193">
        <f t="shared" si="19"/>
        <v>-909.3544099390059</v>
      </c>
    </row>
    <row r="1278" spans="1:8" ht="11.4" customHeight="1" x14ac:dyDescent="0.3">
      <c r="A1278" s="181" t="s">
        <v>1825</v>
      </c>
      <c r="B1278" s="182" t="s">
        <v>203</v>
      </c>
      <c r="C1278" s="190">
        <v>1421.64</v>
      </c>
      <c r="D1278" s="191">
        <v>1421.64</v>
      </c>
      <c r="E1278" s="185" t="s">
        <v>4577</v>
      </c>
      <c r="F1278" s="186" t="s">
        <v>3271</v>
      </c>
      <c r="G1278">
        <f>VLOOKUP(A1278,РАСЧЕТ!$A$3:$AX$1360,50,0)</f>
        <v>2005.1450076743931</v>
      </c>
      <c r="H1278" s="193">
        <f t="shared" si="19"/>
        <v>583.50500767439303</v>
      </c>
    </row>
    <row r="1279" spans="1:8" ht="11.4" customHeight="1" x14ac:dyDescent="0.3">
      <c r="A1279" s="181" t="s">
        <v>2455</v>
      </c>
      <c r="B1279" s="182" t="s">
        <v>264</v>
      </c>
      <c r="C1279" s="190">
        <v>1576.26</v>
      </c>
      <c r="D1279" s="191">
        <v>1576.26</v>
      </c>
      <c r="E1279" s="185" t="s">
        <v>4577</v>
      </c>
      <c r="F1279" s="186" t="s">
        <v>3272</v>
      </c>
      <c r="G1279">
        <f>VLOOKUP(A1279,РАСЧЕТ!$A$3:$AX$1360,50,0)</f>
        <v>568.00245181989396</v>
      </c>
      <c r="H1279" s="193">
        <f t="shared" si="19"/>
        <v>-1008.257548180106</v>
      </c>
    </row>
    <row r="1280" spans="1:8" ht="11.4" customHeight="1" x14ac:dyDescent="0.3">
      <c r="A1280" s="181" t="s">
        <v>1994</v>
      </c>
      <c r="B1280" s="182" t="s">
        <v>345</v>
      </c>
      <c r="C1280" s="190">
        <v>3367.26</v>
      </c>
      <c r="D1280" s="191">
        <v>3367.26</v>
      </c>
      <c r="E1280" s="185" t="s">
        <v>4577</v>
      </c>
      <c r="F1280" s="186" t="s">
        <v>3273</v>
      </c>
      <c r="G1280">
        <f>VLOOKUP(A1280,РАСЧЕТ!$A$3:$AX$1360,50,0)</f>
        <v>3348.0316588904811</v>
      </c>
      <c r="H1280" s="193">
        <f t="shared" si="19"/>
        <v>-19.228341109519079</v>
      </c>
    </row>
    <row r="1281" spans="1:8" ht="11.4" customHeight="1" x14ac:dyDescent="0.3">
      <c r="A1281" s="181" t="s">
        <v>676</v>
      </c>
      <c r="B1281" s="182" t="s">
        <v>336</v>
      </c>
      <c r="C1281" s="190">
        <v>3118.15</v>
      </c>
      <c r="D1281" s="191">
        <v>3118.15</v>
      </c>
      <c r="E1281" s="185" t="s">
        <v>4577</v>
      </c>
      <c r="F1281" s="186" t="s">
        <v>3280</v>
      </c>
      <c r="G1281">
        <f>VLOOKUP(A1281,РАСЧЕТ!$A$3:$AX$1360,50,0)</f>
        <v>1123.6233788044767</v>
      </c>
      <c r="H1281" s="193">
        <f t="shared" ref="H1281:H1301" si="20">G1281-C1281</f>
        <v>-1994.5266211955234</v>
      </c>
    </row>
    <row r="1282" spans="1:8" ht="11.4" customHeight="1" x14ac:dyDescent="0.3">
      <c r="A1282" s="181" t="s">
        <v>2078</v>
      </c>
      <c r="B1282" s="182" t="s">
        <v>343</v>
      </c>
      <c r="C1282" s="190">
        <v>2452.4299999999998</v>
      </c>
      <c r="D1282" s="191">
        <v>2452.4299999999998</v>
      </c>
      <c r="E1282" s="185" t="s">
        <v>4577</v>
      </c>
      <c r="F1282" s="186" t="s">
        <v>3281</v>
      </c>
      <c r="G1282">
        <f>VLOOKUP(A1282,РАСЧЕТ!$A$3:$AX$1360,50,0)</f>
        <v>3536.8530009529131</v>
      </c>
      <c r="H1282" s="193">
        <f t="shared" si="20"/>
        <v>1084.4230009529133</v>
      </c>
    </row>
    <row r="1283" spans="1:8" ht="11.4" customHeight="1" x14ac:dyDescent="0.3">
      <c r="A1283" s="181" t="s">
        <v>2187</v>
      </c>
      <c r="B1283" s="182" t="s">
        <v>350</v>
      </c>
      <c r="C1283" s="190">
        <v>1421.64</v>
      </c>
      <c r="D1283" s="191">
        <v>1421.64</v>
      </c>
      <c r="E1283" s="185" t="s">
        <v>4577</v>
      </c>
      <c r="F1283" s="186" t="s">
        <v>3282</v>
      </c>
      <c r="G1283">
        <f>VLOOKUP(A1283,РАСЧЕТ!$A$3:$AX$1360,50,0)</f>
        <v>1413.5184682305473</v>
      </c>
      <c r="H1283" s="193">
        <f t="shared" si="20"/>
        <v>-8.1215317694527585</v>
      </c>
    </row>
    <row r="1284" spans="1:8" ht="11.4" customHeight="1" x14ac:dyDescent="0.3">
      <c r="A1284" s="181" t="s">
        <v>1679</v>
      </c>
      <c r="B1284" s="182" t="s">
        <v>1680</v>
      </c>
      <c r="C1284" s="190">
        <v>4453.8900000000003</v>
      </c>
      <c r="D1284" s="191">
        <v>4453.8900000000003</v>
      </c>
      <c r="E1284" s="185" t="s">
        <v>4577</v>
      </c>
      <c r="F1284" s="186" t="s">
        <v>3832</v>
      </c>
      <c r="G1284">
        <f>VLOOKUP(A1284,РАСЧЕТ!$A$3:$AX$1360,50,0)</f>
        <v>3986.725167784331</v>
      </c>
      <c r="H1284" s="193">
        <f t="shared" si="20"/>
        <v>-467.16483221566932</v>
      </c>
    </row>
    <row r="1285" spans="1:8" ht="11.4" customHeight="1" x14ac:dyDescent="0.3">
      <c r="A1285" s="181" t="s">
        <v>1617</v>
      </c>
      <c r="B1285" s="182" t="s">
        <v>1618</v>
      </c>
      <c r="C1285" s="190">
        <v>5523.34</v>
      </c>
      <c r="D1285" s="191">
        <v>5523.34</v>
      </c>
      <c r="E1285" s="185" t="s">
        <v>4577</v>
      </c>
      <c r="F1285" s="186" t="s">
        <v>3841</v>
      </c>
      <c r="G1285">
        <f>VLOOKUP(A1285,РАСЧЕТ!$A$3:$AX$1360,50,0)</f>
        <v>5996.8075286489639</v>
      </c>
      <c r="H1285" s="193">
        <f t="shared" si="20"/>
        <v>473.46752864896371</v>
      </c>
    </row>
    <row r="1286" spans="1:8" ht="11.4" customHeight="1" x14ac:dyDescent="0.3">
      <c r="A1286" s="181" t="s">
        <v>933</v>
      </c>
      <c r="B1286" s="182" t="s">
        <v>934</v>
      </c>
      <c r="C1286" s="190">
        <v>7520.5</v>
      </c>
      <c r="D1286" s="191">
        <v>7520.5</v>
      </c>
      <c r="E1286" s="185" t="s">
        <v>4577</v>
      </c>
      <c r="F1286" s="186" t="s">
        <v>3842</v>
      </c>
      <c r="G1286">
        <f>VLOOKUP(A1286,РАСЧЕТ!$A$3:$AX$1360,50,0)</f>
        <v>7477.5554014250401</v>
      </c>
      <c r="H1286" s="193">
        <f t="shared" si="20"/>
        <v>-42.944598574959855</v>
      </c>
    </row>
    <row r="1287" spans="1:8" ht="11.4" customHeight="1" x14ac:dyDescent="0.3">
      <c r="A1287" s="181" t="s">
        <v>2119</v>
      </c>
      <c r="B1287" s="182" t="s">
        <v>2120</v>
      </c>
      <c r="C1287" s="190">
        <v>5257.05</v>
      </c>
      <c r="D1287" s="191">
        <v>5257.05</v>
      </c>
      <c r="E1287" s="185" t="s">
        <v>4577</v>
      </c>
      <c r="F1287" s="186" t="s">
        <v>3843</v>
      </c>
      <c r="G1287">
        <f>VLOOKUP(A1287,РАСЧЕТ!$A$3:$AX$1360,50,0)</f>
        <v>1894.3732998025889</v>
      </c>
      <c r="H1287" s="193">
        <f t="shared" si="20"/>
        <v>-3362.6767001974113</v>
      </c>
    </row>
    <row r="1288" spans="1:8" ht="11.4" customHeight="1" x14ac:dyDescent="0.3">
      <c r="A1288" s="181" t="s">
        <v>1866</v>
      </c>
      <c r="B1288" s="182" t="s">
        <v>1867</v>
      </c>
      <c r="C1288" s="190">
        <v>4565.5600000000004</v>
      </c>
      <c r="D1288" s="191">
        <v>4565.5600000000004</v>
      </c>
      <c r="E1288" s="185" t="s">
        <v>4577</v>
      </c>
      <c r="F1288" s="186" t="s">
        <v>3844</v>
      </c>
      <c r="G1288">
        <f>VLOOKUP(A1288,РАСЧЕТ!$A$3:$AX$1360,50,0)</f>
        <v>10151.516580374575</v>
      </c>
      <c r="H1288" s="193">
        <f t="shared" si="20"/>
        <v>5585.9565803745745</v>
      </c>
    </row>
    <row r="1289" spans="1:8" ht="11.4" customHeight="1" x14ac:dyDescent="0.3">
      <c r="A1289" s="181" t="s">
        <v>1566</v>
      </c>
      <c r="B1289" s="182" t="s">
        <v>1567</v>
      </c>
      <c r="C1289" s="190">
        <v>2585.58</v>
      </c>
      <c r="D1289" s="191">
        <v>2585.58</v>
      </c>
      <c r="E1289" s="185" t="s">
        <v>4577</v>
      </c>
      <c r="F1289" s="186" t="s">
        <v>3845</v>
      </c>
      <c r="G1289">
        <f>VLOOKUP(A1289,РАСЧЕТ!$A$3:$AX$1360,50,0)</f>
        <v>2570.8100237909048</v>
      </c>
      <c r="H1289" s="193">
        <f t="shared" si="20"/>
        <v>-14.769976209095148</v>
      </c>
    </row>
    <row r="1290" spans="1:8" ht="11.4" customHeight="1" x14ac:dyDescent="0.3">
      <c r="A1290" s="181" t="s">
        <v>1758</v>
      </c>
      <c r="B1290" s="182" t="s">
        <v>1759</v>
      </c>
      <c r="C1290" s="190">
        <v>4234.8500000000004</v>
      </c>
      <c r="D1290" s="191">
        <v>4234.8500000000004</v>
      </c>
      <c r="E1290" s="185" t="s">
        <v>4577</v>
      </c>
      <c r="F1290" s="186" t="s">
        <v>3846</v>
      </c>
      <c r="G1290">
        <f>VLOOKUP(A1290,РАСЧЕТ!$A$3:$AX$1360,50,0)</f>
        <v>1526.0229359520854</v>
      </c>
      <c r="H1290" s="193">
        <f t="shared" si="20"/>
        <v>-2708.827064047915</v>
      </c>
    </row>
    <row r="1291" spans="1:8" ht="11.4" customHeight="1" x14ac:dyDescent="0.3">
      <c r="A1291" s="181" t="s">
        <v>1698</v>
      </c>
      <c r="B1291" s="182" t="s">
        <v>1699</v>
      </c>
      <c r="C1291" s="190">
        <v>1516.13</v>
      </c>
      <c r="D1291" s="191">
        <v>1516.13</v>
      </c>
      <c r="E1291" s="185" t="s">
        <v>4577</v>
      </c>
      <c r="F1291" s="186" t="s">
        <v>3847</v>
      </c>
      <c r="G1291">
        <f>VLOOKUP(A1291,РАСЧЕТ!$A$3:$AX$1360,50,0)</f>
        <v>1507.4683362096168</v>
      </c>
      <c r="H1291" s="193">
        <f t="shared" si="20"/>
        <v>-8.6616637903832725</v>
      </c>
    </row>
    <row r="1292" spans="1:8" ht="11.4" customHeight="1" x14ac:dyDescent="0.3">
      <c r="A1292" s="181" t="s">
        <v>1768</v>
      </c>
      <c r="B1292" s="182" t="s">
        <v>1769</v>
      </c>
      <c r="C1292" s="190">
        <v>2207.62</v>
      </c>
      <c r="D1292" s="191">
        <v>2207.62</v>
      </c>
      <c r="E1292" s="185" t="s">
        <v>4577</v>
      </c>
      <c r="F1292" s="186" t="s">
        <v>3848</v>
      </c>
      <c r="G1292">
        <f>VLOOKUP(A1292,РАСЧЕТ!$A$3:$AX$1360,50,0)</f>
        <v>2195.0105518746263</v>
      </c>
      <c r="H1292" s="193">
        <f t="shared" si="20"/>
        <v>-12.609448125373547</v>
      </c>
    </row>
    <row r="1293" spans="1:8" ht="11.4" customHeight="1" x14ac:dyDescent="0.3">
      <c r="A1293" s="181" t="s">
        <v>1611</v>
      </c>
      <c r="B1293" s="182" t="s">
        <v>1612</v>
      </c>
      <c r="C1293" s="190">
        <v>4170.42</v>
      </c>
      <c r="D1293" s="191">
        <v>4170.42</v>
      </c>
      <c r="E1293" s="185" t="s">
        <v>4577</v>
      </c>
      <c r="F1293" s="186" t="s">
        <v>3833</v>
      </c>
      <c r="G1293">
        <f>VLOOKUP(A1293,РАСЧЕТ!$A$3:$AX$1360,50,0)</f>
        <v>1502.8075768858771</v>
      </c>
      <c r="H1293" s="193">
        <f t="shared" si="20"/>
        <v>-2667.612423114123</v>
      </c>
    </row>
    <row r="1294" spans="1:8" ht="11.4" customHeight="1" x14ac:dyDescent="0.3">
      <c r="A1294" s="181" t="s">
        <v>2469</v>
      </c>
      <c r="B1294" s="182" t="s">
        <v>2470</v>
      </c>
      <c r="C1294" s="190">
        <v>1979.98</v>
      </c>
      <c r="D1294" s="191">
        <v>1979.98</v>
      </c>
      <c r="E1294" s="185" t="s">
        <v>4577</v>
      </c>
      <c r="F1294" s="186" t="s">
        <v>3834</v>
      </c>
      <c r="G1294">
        <f>VLOOKUP(A1294,РАСЧЕТ!$A$3:$AX$1360,50,0)</f>
        <v>1968.676779015959</v>
      </c>
      <c r="H1294" s="193">
        <f t="shared" si="20"/>
        <v>-11.303220984040991</v>
      </c>
    </row>
    <row r="1295" spans="1:8" ht="11.4" customHeight="1" x14ac:dyDescent="0.3">
      <c r="A1295" s="181" t="s">
        <v>1681</v>
      </c>
      <c r="B1295" s="182" t="s">
        <v>1682</v>
      </c>
      <c r="C1295" s="190">
        <v>23712.560000000001</v>
      </c>
      <c r="D1295" s="191">
        <v>23712.560000000001</v>
      </c>
      <c r="E1295" s="185" t="s">
        <v>4577</v>
      </c>
      <c r="F1295" s="186" t="s">
        <v>3835</v>
      </c>
      <c r="G1295">
        <f>VLOOKUP(A1295,РАСЧЕТ!$A$3:$AX$1360,50,0)</f>
        <v>23577.146414201972</v>
      </c>
      <c r="H1295" s="193">
        <f t="shared" si="20"/>
        <v>-135.41358579802909</v>
      </c>
    </row>
    <row r="1296" spans="1:8" ht="11.4" customHeight="1" x14ac:dyDescent="0.3">
      <c r="A1296" s="181" t="s">
        <v>1760</v>
      </c>
      <c r="B1296" s="182" t="s">
        <v>1761</v>
      </c>
      <c r="C1296" s="188"/>
      <c r="D1296" s="189"/>
      <c r="E1296" s="185" t="s">
        <v>4577</v>
      </c>
      <c r="F1296" s="186" t="s">
        <v>3836</v>
      </c>
      <c r="G1296">
        <f>VLOOKUP(A1296,РАСЧЕТ!$A$3:$AX$1360,50,0)</f>
        <v>0</v>
      </c>
      <c r="H1296" s="193">
        <f t="shared" si="20"/>
        <v>0</v>
      </c>
    </row>
    <row r="1297" spans="1:8" ht="11.4" customHeight="1" x14ac:dyDescent="0.3">
      <c r="A1297" s="181" t="s">
        <v>3954</v>
      </c>
      <c r="B1297" s="182" t="s">
        <v>1761</v>
      </c>
      <c r="C1297" s="190">
        <v>5085.25</v>
      </c>
      <c r="D1297" s="191">
        <v>5085.25</v>
      </c>
      <c r="E1297" s="185" t="s">
        <v>4566</v>
      </c>
      <c r="F1297" s="186" t="s">
        <v>4567</v>
      </c>
      <c r="G1297">
        <f>VLOOKUP(A1297,РАСЧЕТ!$A$3:$AX$1360,50,0)</f>
        <v>5056.2110766917467</v>
      </c>
      <c r="H1297" s="193">
        <f t="shared" si="20"/>
        <v>-29.038923308253288</v>
      </c>
    </row>
    <row r="1298" spans="1:8" ht="11.4" customHeight="1" x14ac:dyDescent="0.3">
      <c r="A1298" s="181" t="s">
        <v>850</v>
      </c>
      <c r="B1298" s="182" t="s">
        <v>851</v>
      </c>
      <c r="C1298" s="190">
        <v>1808.18</v>
      </c>
      <c r="D1298" s="191">
        <v>1808.18</v>
      </c>
      <c r="E1298" s="185" t="s">
        <v>4577</v>
      </c>
      <c r="F1298" s="186" t="s">
        <v>3837</v>
      </c>
      <c r="G1298">
        <f>VLOOKUP(A1298,РАСЧЕТ!$A$3:$AX$1360,50,0)</f>
        <v>1797.8588372358322</v>
      </c>
      <c r="H1298" s="193">
        <f t="shared" si="20"/>
        <v>-10.321162764167866</v>
      </c>
    </row>
    <row r="1299" spans="1:8" ht="11.4" customHeight="1" x14ac:dyDescent="0.3">
      <c r="A1299" s="181" t="s">
        <v>1795</v>
      </c>
      <c r="B1299" s="182" t="s">
        <v>1796</v>
      </c>
      <c r="C1299" s="190">
        <v>2813.21</v>
      </c>
      <c r="D1299" s="191">
        <v>2813.21</v>
      </c>
      <c r="E1299" s="185" t="s">
        <v>4577</v>
      </c>
      <c r="F1299" s="186" t="s">
        <v>3838</v>
      </c>
      <c r="G1299">
        <f>VLOOKUP(A1299,РАСЧЕТ!$A$3:$AX$1360,50,0)</f>
        <v>1013.7373458910913</v>
      </c>
      <c r="H1299" s="193">
        <f t="shared" si="20"/>
        <v>-1799.4726541089087</v>
      </c>
    </row>
    <row r="1300" spans="1:8" ht="11.4" customHeight="1" x14ac:dyDescent="0.3">
      <c r="A1300" s="181" t="s">
        <v>1560</v>
      </c>
      <c r="B1300" s="182" t="s">
        <v>1561</v>
      </c>
      <c r="C1300" s="190">
        <v>7537.68</v>
      </c>
      <c r="D1300" s="191">
        <v>7537.68</v>
      </c>
      <c r="E1300" s="185" t="s">
        <v>4577</v>
      </c>
      <c r="F1300" s="186" t="s">
        <v>3839</v>
      </c>
      <c r="G1300">
        <f>VLOOKUP(A1300,РАСЧЕТ!$A$3:$AX$1360,50,0)</f>
        <v>7494.6371956030516</v>
      </c>
      <c r="H1300" s="193">
        <f t="shared" si="20"/>
        <v>-43.042804396948668</v>
      </c>
    </row>
    <row r="1301" spans="1:8" ht="11.4" customHeight="1" x14ac:dyDescent="0.3">
      <c r="A1301" s="181" t="s">
        <v>1745</v>
      </c>
      <c r="B1301" s="182" t="s">
        <v>1746</v>
      </c>
      <c r="C1301" s="190">
        <v>2284.9299999999998</v>
      </c>
      <c r="D1301" s="191">
        <v>2284.9299999999998</v>
      </c>
      <c r="E1301" s="185" t="s">
        <v>4577</v>
      </c>
      <c r="F1301" s="186" t="s">
        <v>3840</v>
      </c>
      <c r="G1301">
        <f>VLOOKUP(A1301,РАСЧЕТ!$A$3:$AX$1360,50,0)</f>
        <v>823.65594013099246</v>
      </c>
      <c r="H1301" s="193">
        <f t="shared" si="20"/>
        <v>-1461.2740598690075</v>
      </c>
    </row>
  </sheetData>
  <autoFilter ref="A1:H130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301"/>
  <sheetViews>
    <sheetView topLeftCell="A1282" workbookViewId="0">
      <selection activeCell="H1282" sqref="H1:H1048576"/>
    </sheetView>
  </sheetViews>
  <sheetFormatPr defaultRowHeight="16.2" customHeight="1" x14ac:dyDescent="0.3"/>
  <cols>
    <col min="1" max="1" width="22.77734375" customWidth="1"/>
  </cols>
  <sheetData>
    <row r="1" spans="1:8" ht="16.2" customHeight="1" x14ac:dyDescent="0.3">
      <c r="A1" s="181" t="s">
        <v>1414</v>
      </c>
      <c r="B1" s="182" t="s">
        <v>1415</v>
      </c>
      <c r="C1" s="183">
        <v>670.02</v>
      </c>
      <c r="D1" s="184">
        <v>670.02</v>
      </c>
      <c r="E1" s="185" t="s">
        <v>4578</v>
      </c>
      <c r="F1" s="186" t="s">
        <v>2651</v>
      </c>
      <c r="G1" s="83">
        <f>VLOOKUP(A1,РАСЧЕТ!$A$3:$AY$1361,51,0)</f>
        <v>344.21003380118617</v>
      </c>
      <c r="H1" s="83">
        <f>G1-C1</f>
        <v>-325.80996619881381</v>
      </c>
    </row>
    <row r="2" spans="1:8" ht="16.2" customHeight="1" x14ac:dyDescent="0.3">
      <c r="A2" s="181" t="s">
        <v>1592</v>
      </c>
      <c r="B2" s="182" t="s">
        <v>1593</v>
      </c>
      <c r="C2" s="183">
        <v>670.02</v>
      </c>
      <c r="D2" s="184">
        <v>670.02</v>
      </c>
      <c r="E2" s="185" t="s">
        <v>4578</v>
      </c>
      <c r="F2" s="186" t="s">
        <v>2659</v>
      </c>
      <c r="G2" s="83">
        <f>VLOOKUP(A2,РАСЧЕТ!$A$3:$AY$1361,51,0)</f>
        <v>344.21003380118617</v>
      </c>
      <c r="H2" s="83">
        <f t="shared" ref="H2:H64" si="0">G2-C2</f>
        <v>-325.80996619881381</v>
      </c>
    </row>
    <row r="3" spans="1:8" ht="16.2" customHeight="1" x14ac:dyDescent="0.3">
      <c r="A3" s="181" t="s">
        <v>2209</v>
      </c>
      <c r="B3" s="182" t="s">
        <v>2210</v>
      </c>
      <c r="C3" s="183">
        <v>652.84</v>
      </c>
      <c r="D3" s="184">
        <v>652.84</v>
      </c>
      <c r="E3" s="185" t="s">
        <v>4578</v>
      </c>
      <c r="F3" s="186" t="s">
        <v>2746</v>
      </c>
      <c r="G3" s="83">
        <f>VLOOKUP(A3,РАСЧЕТ!$A$3:$AY$1361,51,0)</f>
        <v>335.38413549859166</v>
      </c>
      <c r="H3" s="83">
        <f t="shared" si="0"/>
        <v>-317.45586450140837</v>
      </c>
    </row>
    <row r="4" spans="1:8" ht="16.2" customHeight="1" x14ac:dyDescent="0.3">
      <c r="A4" s="181" t="s">
        <v>1337</v>
      </c>
      <c r="B4" s="182" t="s">
        <v>1338</v>
      </c>
      <c r="C4" s="183">
        <v>652.84</v>
      </c>
      <c r="D4" s="184">
        <v>652.84</v>
      </c>
      <c r="E4" s="185" t="s">
        <v>4578</v>
      </c>
      <c r="F4" s="186" t="s">
        <v>2747</v>
      </c>
      <c r="G4" s="83">
        <f>VLOOKUP(A4,РАСЧЕТ!$A$3:$AY$1361,51,0)</f>
        <v>335.38413549859166</v>
      </c>
      <c r="H4" s="83">
        <f t="shared" si="0"/>
        <v>-317.45586450140837</v>
      </c>
    </row>
    <row r="5" spans="1:8" ht="16.2" customHeight="1" x14ac:dyDescent="0.3">
      <c r="A5" s="181" t="s">
        <v>2619</v>
      </c>
      <c r="B5" s="182" t="s">
        <v>497</v>
      </c>
      <c r="C5" s="183">
        <v>755.92</v>
      </c>
      <c r="D5" s="184">
        <v>755.92</v>
      </c>
      <c r="E5" s="185" t="s">
        <v>4578</v>
      </c>
      <c r="F5" s="186" t="s">
        <v>3856</v>
      </c>
      <c r="G5" s="83">
        <f>VLOOKUP(A5,РАСЧЕТ!$A$3:$AY$1361,51,0)</f>
        <v>388.33952531415878</v>
      </c>
      <c r="H5" s="83">
        <f t="shared" si="0"/>
        <v>-367.58047468584118</v>
      </c>
    </row>
    <row r="6" spans="1:8" ht="16.2" customHeight="1" x14ac:dyDescent="0.3">
      <c r="A6" s="181" t="s">
        <v>668</v>
      </c>
      <c r="B6" s="182" t="s">
        <v>669</v>
      </c>
      <c r="C6" s="183">
        <v>721.56</v>
      </c>
      <c r="D6" s="184">
        <v>721.56</v>
      </c>
      <c r="E6" s="185" t="s">
        <v>4578</v>
      </c>
      <c r="F6" s="186" t="s">
        <v>2748</v>
      </c>
      <c r="G6" s="83">
        <f>VLOOKUP(A6,РАСЧЕТ!$A$3:$AY$1361,51,0)</f>
        <v>370.6877287089697</v>
      </c>
      <c r="H6" s="83">
        <f t="shared" si="0"/>
        <v>-350.87227129103024</v>
      </c>
    </row>
    <row r="7" spans="1:8" ht="16.2" customHeight="1" x14ac:dyDescent="0.3">
      <c r="A7" s="181" t="s">
        <v>2618</v>
      </c>
      <c r="B7" s="182" t="s">
        <v>504</v>
      </c>
      <c r="C7" s="183">
        <v>889.06</v>
      </c>
      <c r="D7" s="184">
        <v>889.06</v>
      </c>
      <c r="E7" s="185" t="s">
        <v>4578</v>
      </c>
      <c r="F7" s="186" t="s">
        <v>3850</v>
      </c>
      <c r="G7" s="83">
        <f>VLOOKUP(A7,РАСЧЕТ!$A$3:$AY$1361,51,0)</f>
        <v>456.7402371592662</v>
      </c>
      <c r="H7" s="83">
        <f t="shared" si="0"/>
        <v>-432.31976284073374</v>
      </c>
    </row>
    <row r="8" spans="1:8" ht="16.2" customHeight="1" x14ac:dyDescent="0.3">
      <c r="A8" s="181" t="s">
        <v>2616</v>
      </c>
      <c r="B8" s="182" t="s">
        <v>620</v>
      </c>
      <c r="C8" s="183">
        <v>940.6</v>
      </c>
      <c r="D8" s="184">
        <v>940.6</v>
      </c>
      <c r="E8" s="185" t="s">
        <v>4578</v>
      </c>
      <c r="F8" s="186" t="s">
        <v>3865</v>
      </c>
      <c r="G8" s="83">
        <f>VLOOKUP(A8,РАСЧЕТ!$A$3:$AY$1361,51,0)</f>
        <v>483.21793206704979</v>
      </c>
      <c r="H8" s="83">
        <f t="shared" si="0"/>
        <v>-457.38206793295024</v>
      </c>
    </row>
    <row r="9" spans="1:8" ht="16.2" customHeight="1" x14ac:dyDescent="0.3">
      <c r="A9" s="181" t="s">
        <v>629</v>
      </c>
      <c r="B9" s="182" t="s">
        <v>630</v>
      </c>
      <c r="C9" s="183">
        <v>721.56</v>
      </c>
      <c r="D9" s="184">
        <v>721.56</v>
      </c>
      <c r="E9" s="185" t="s">
        <v>4578</v>
      </c>
      <c r="F9" s="186" t="s">
        <v>2749</v>
      </c>
      <c r="G9" s="83">
        <f>VLOOKUP(A9,РАСЧЕТ!$A$3:$AY$1361,51,0)</f>
        <v>370.6877287089697</v>
      </c>
      <c r="H9" s="83">
        <f t="shared" si="0"/>
        <v>-350.87227129103024</v>
      </c>
    </row>
    <row r="10" spans="1:8" ht="16.2" customHeight="1" x14ac:dyDescent="0.3">
      <c r="A10" s="181" t="s">
        <v>2564</v>
      </c>
      <c r="B10" s="182" t="s">
        <v>1669</v>
      </c>
      <c r="C10" s="183">
        <v>678.61</v>
      </c>
      <c r="D10" s="184">
        <v>678.61</v>
      </c>
      <c r="E10" s="185" t="s">
        <v>4578</v>
      </c>
      <c r="F10" s="186" t="s">
        <v>3858</v>
      </c>
      <c r="G10" s="83">
        <f>VLOOKUP(A10,РАСЧЕТ!$A$3:$AY$1361,51,0)</f>
        <v>348.62298295248343</v>
      </c>
      <c r="H10" s="83">
        <f t="shared" si="0"/>
        <v>-329.98701704751659</v>
      </c>
    </row>
    <row r="11" spans="1:8" ht="16.2" customHeight="1" x14ac:dyDescent="0.3">
      <c r="A11" s="181" t="s">
        <v>2558</v>
      </c>
      <c r="B11" s="182" t="s">
        <v>562</v>
      </c>
      <c r="C11" s="183">
        <v>678.61</v>
      </c>
      <c r="D11" s="184">
        <v>678.61</v>
      </c>
      <c r="E11" s="185" t="s">
        <v>4578</v>
      </c>
      <c r="F11" s="186" t="s">
        <v>3857</v>
      </c>
      <c r="G11" s="83">
        <f>VLOOKUP(A11,РАСЧЕТ!$A$3:$AY$1361,51,0)</f>
        <v>348.62298295248343</v>
      </c>
      <c r="H11" s="83">
        <f t="shared" si="0"/>
        <v>-329.98701704751659</v>
      </c>
    </row>
    <row r="12" spans="1:8" ht="16.2" customHeight="1" x14ac:dyDescent="0.3">
      <c r="A12" s="181" t="s">
        <v>2549</v>
      </c>
      <c r="B12" s="182" t="s">
        <v>1192</v>
      </c>
      <c r="C12" s="183">
        <v>755.92</v>
      </c>
      <c r="D12" s="184">
        <v>755.92</v>
      </c>
      <c r="E12" s="185" t="s">
        <v>4578</v>
      </c>
      <c r="F12" s="186" t="s">
        <v>2750</v>
      </c>
      <c r="G12" s="83">
        <f>VLOOKUP(A12,РАСЧЕТ!$A$3:$AY$1361,51,0)</f>
        <v>388.33952531415878</v>
      </c>
      <c r="H12" s="83">
        <f t="shared" si="0"/>
        <v>-367.58047468584118</v>
      </c>
    </row>
    <row r="13" spans="1:8" ht="16.2" customHeight="1" x14ac:dyDescent="0.3">
      <c r="A13" s="181" t="s">
        <v>1638</v>
      </c>
      <c r="B13" s="182" t="s">
        <v>1639</v>
      </c>
      <c r="C13" s="183">
        <v>584.12</v>
      </c>
      <c r="D13" s="184">
        <v>584.12</v>
      </c>
      <c r="E13" s="185" t="s">
        <v>4578</v>
      </c>
      <c r="F13" s="186" t="s">
        <v>2660</v>
      </c>
      <c r="G13" s="83">
        <f>VLOOKUP(A13,РАСЧЕТ!$A$3:$AY$1361,51,0)</f>
        <v>300.08054228821356</v>
      </c>
      <c r="H13" s="83">
        <f t="shared" si="0"/>
        <v>-284.03945771178644</v>
      </c>
    </row>
    <row r="14" spans="1:8" ht="16.2" customHeight="1" x14ac:dyDescent="0.3">
      <c r="A14" s="181" t="s">
        <v>621</v>
      </c>
      <c r="B14" s="182" t="s">
        <v>622</v>
      </c>
      <c r="C14" s="183">
        <v>695.79</v>
      </c>
      <c r="D14" s="184">
        <v>695.79</v>
      </c>
      <c r="E14" s="185" t="s">
        <v>4578</v>
      </c>
      <c r="F14" s="186" t="s">
        <v>2751</v>
      </c>
      <c r="G14" s="83">
        <f>VLOOKUP(A14,РАСЧЕТ!$A$3:$AY$1361,51,0)</f>
        <v>357.44888125507794</v>
      </c>
      <c r="H14" s="83">
        <f t="shared" si="0"/>
        <v>-338.34111874492203</v>
      </c>
    </row>
    <row r="15" spans="1:8" ht="16.2" customHeight="1" x14ac:dyDescent="0.3">
      <c r="A15" s="181" t="s">
        <v>768</v>
      </c>
      <c r="B15" s="182" t="s">
        <v>769</v>
      </c>
      <c r="C15" s="183">
        <v>807.46</v>
      </c>
      <c r="D15" s="184">
        <v>807.46</v>
      </c>
      <c r="E15" s="185" t="s">
        <v>4578</v>
      </c>
      <c r="F15" s="186" t="s">
        <v>2752</v>
      </c>
      <c r="G15" s="83">
        <f>VLOOKUP(A15,РАСЧЕТ!$A$3:$AY$1361,51,0)</f>
        <v>414.81722022194236</v>
      </c>
      <c r="H15" s="83">
        <f t="shared" si="0"/>
        <v>-392.64277977805767</v>
      </c>
    </row>
    <row r="16" spans="1:8" ht="16.2" customHeight="1" x14ac:dyDescent="0.3">
      <c r="A16" s="181" t="s">
        <v>2571</v>
      </c>
      <c r="B16" s="182" t="s">
        <v>532</v>
      </c>
      <c r="C16" s="183">
        <v>592.71</v>
      </c>
      <c r="D16" s="184">
        <v>592.71</v>
      </c>
      <c r="E16" s="185" t="s">
        <v>4578</v>
      </c>
      <c r="F16" s="186" t="s">
        <v>3860</v>
      </c>
      <c r="G16" s="83">
        <f>VLOOKUP(A16,РАСЧЕТ!$A$3:$AY$1361,51,0)</f>
        <v>304.49349143951082</v>
      </c>
      <c r="H16" s="83">
        <f t="shared" si="0"/>
        <v>-288.21650856048922</v>
      </c>
    </row>
    <row r="17" spans="1:8" ht="16.2" customHeight="1" x14ac:dyDescent="0.3">
      <c r="A17" s="181" t="s">
        <v>2561</v>
      </c>
      <c r="B17" s="182" t="s">
        <v>1418</v>
      </c>
      <c r="C17" s="183">
        <v>717.26</v>
      </c>
      <c r="D17" s="184">
        <v>717.26</v>
      </c>
      <c r="E17" s="185" t="s">
        <v>4578</v>
      </c>
      <c r="F17" s="186" t="s">
        <v>3855</v>
      </c>
      <c r="G17" s="83">
        <f>VLOOKUP(A17,РАСЧЕТ!$A$3:$AY$1361,51,0)</f>
        <v>368.48125413332104</v>
      </c>
      <c r="H17" s="83">
        <f t="shared" si="0"/>
        <v>-348.77874586667895</v>
      </c>
    </row>
    <row r="18" spans="1:8" ht="16.2" customHeight="1" x14ac:dyDescent="0.3">
      <c r="A18" s="181" t="s">
        <v>2524</v>
      </c>
      <c r="B18" s="182" t="s">
        <v>685</v>
      </c>
      <c r="C18" s="183">
        <v>717.26</v>
      </c>
      <c r="D18" s="184">
        <v>717.26</v>
      </c>
      <c r="E18" s="185" t="s">
        <v>4578</v>
      </c>
      <c r="F18" s="186" t="s">
        <v>2753</v>
      </c>
      <c r="G18" s="83">
        <f>VLOOKUP(A18,РАСЧЕТ!$A$3:$AY$1361,51,0)</f>
        <v>368.48125413332104</v>
      </c>
      <c r="H18" s="83">
        <f t="shared" si="0"/>
        <v>-348.77874586667895</v>
      </c>
    </row>
    <row r="19" spans="1:8" ht="16.2" customHeight="1" x14ac:dyDescent="0.3">
      <c r="A19" s="181" t="s">
        <v>1339</v>
      </c>
      <c r="B19" s="182" t="s">
        <v>1340</v>
      </c>
      <c r="C19" s="183">
        <v>592.71</v>
      </c>
      <c r="D19" s="184">
        <v>592.71</v>
      </c>
      <c r="E19" s="185" t="s">
        <v>4578</v>
      </c>
      <c r="F19" s="186" t="s">
        <v>2754</v>
      </c>
      <c r="G19" s="83">
        <f>VLOOKUP(A19,РАСЧЕТ!$A$3:$AY$1361,51,0)</f>
        <v>304.49349143951082</v>
      </c>
      <c r="H19" s="83">
        <f t="shared" si="0"/>
        <v>-288.21650856048922</v>
      </c>
    </row>
    <row r="20" spans="1:8" ht="16.2" customHeight="1" x14ac:dyDescent="0.3">
      <c r="A20" s="181" t="s">
        <v>1580</v>
      </c>
      <c r="B20" s="182" t="s">
        <v>1581</v>
      </c>
      <c r="C20" s="183">
        <v>717.26</v>
      </c>
      <c r="D20" s="184">
        <v>717.26</v>
      </c>
      <c r="E20" s="185" t="s">
        <v>4578</v>
      </c>
      <c r="F20" s="186" t="s">
        <v>2755</v>
      </c>
      <c r="G20" s="83">
        <f>VLOOKUP(A20,РАСЧЕТ!$A$3:$AY$1361,51,0)</f>
        <v>368.48125413332104</v>
      </c>
      <c r="H20" s="83">
        <f t="shared" si="0"/>
        <v>-348.77874586667895</v>
      </c>
    </row>
    <row r="21" spans="1:8" ht="16.2" customHeight="1" x14ac:dyDescent="0.3">
      <c r="A21" s="181" t="s">
        <v>2544</v>
      </c>
      <c r="B21" s="182" t="s">
        <v>770</v>
      </c>
      <c r="C21" s="183">
        <v>717.26</v>
      </c>
      <c r="D21" s="184">
        <v>717.26</v>
      </c>
      <c r="E21" s="185" t="s">
        <v>4578</v>
      </c>
      <c r="F21" s="186" t="s">
        <v>2756</v>
      </c>
      <c r="G21" s="83">
        <f>VLOOKUP(A21,РАСЧЕТ!$A$3:$AY$1361,51,0)</f>
        <v>368.48125413332104</v>
      </c>
      <c r="H21" s="83">
        <f t="shared" si="0"/>
        <v>-348.77874586667895</v>
      </c>
    </row>
    <row r="22" spans="1:8" ht="16.2" customHeight="1" x14ac:dyDescent="0.3">
      <c r="A22" s="181" t="s">
        <v>505</v>
      </c>
      <c r="B22" s="182" t="s">
        <v>506</v>
      </c>
      <c r="C22" s="183">
        <v>592.71</v>
      </c>
      <c r="D22" s="184">
        <v>592.71</v>
      </c>
      <c r="E22" s="185" t="s">
        <v>4578</v>
      </c>
      <c r="F22" s="186" t="s">
        <v>2757</v>
      </c>
      <c r="G22" s="83">
        <f>VLOOKUP(A22,РАСЧЕТ!$A$3:$AY$1361,51,0)</f>
        <v>304.49349143951082</v>
      </c>
      <c r="H22" s="83">
        <f t="shared" si="0"/>
        <v>-288.21650856048922</v>
      </c>
    </row>
    <row r="23" spans="1:8" ht="16.2" customHeight="1" x14ac:dyDescent="0.3">
      <c r="A23" s="181" t="s">
        <v>1391</v>
      </c>
      <c r="B23" s="182" t="s">
        <v>1392</v>
      </c>
      <c r="C23" s="183">
        <v>717.26</v>
      </c>
      <c r="D23" s="184">
        <v>717.26</v>
      </c>
      <c r="E23" s="185" t="s">
        <v>4578</v>
      </c>
      <c r="F23" s="186" t="s">
        <v>2758</v>
      </c>
      <c r="G23" s="83">
        <f>VLOOKUP(A23,РАСЧЕТ!$A$3:$AY$1361,51,0)</f>
        <v>368.48125413332104</v>
      </c>
      <c r="H23" s="83">
        <f t="shared" si="0"/>
        <v>-348.77874586667895</v>
      </c>
    </row>
    <row r="24" spans="1:8" ht="16.2" customHeight="1" x14ac:dyDescent="0.3">
      <c r="A24" s="181" t="s">
        <v>1570</v>
      </c>
      <c r="B24" s="182" t="s">
        <v>1571</v>
      </c>
      <c r="C24" s="183">
        <v>743.03</v>
      </c>
      <c r="D24" s="184">
        <v>743.03</v>
      </c>
      <c r="E24" s="185" t="s">
        <v>4578</v>
      </c>
      <c r="F24" s="186" t="s">
        <v>2661</v>
      </c>
      <c r="G24" s="83">
        <f>VLOOKUP(A24,РАСЧЕТ!$A$3:$AY$1361,51,0)</f>
        <v>381.72010158721287</v>
      </c>
      <c r="H24" s="83">
        <f t="shared" si="0"/>
        <v>-361.30989841278711</v>
      </c>
    </row>
    <row r="25" spans="1:8" ht="16.2" customHeight="1" x14ac:dyDescent="0.3">
      <c r="A25" s="181" t="s">
        <v>556</v>
      </c>
      <c r="B25" s="182" t="s">
        <v>557</v>
      </c>
      <c r="C25" s="183">
        <v>717.26</v>
      </c>
      <c r="D25" s="184">
        <v>717.26</v>
      </c>
      <c r="E25" s="185" t="s">
        <v>4578</v>
      </c>
      <c r="F25" s="186" t="s">
        <v>2759</v>
      </c>
      <c r="G25" s="83">
        <f>VLOOKUP(A25,РАСЧЕТ!$A$3:$AY$1361,51,0)</f>
        <v>368.48125413332104</v>
      </c>
      <c r="H25" s="83">
        <f t="shared" si="0"/>
        <v>-348.77874586667895</v>
      </c>
    </row>
    <row r="26" spans="1:8" ht="16.2" customHeight="1" x14ac:dyDescent="0.3">
      <c r="A26" s="181" t="s">
        <v>1572</v>
      </c>
      <c r="B26" s="182" t="s">
        <v>1573</v>
      </c>
      <c r="C26" s="183">
        <v>592.71</v>
      </c>
      <c r="D26" s="184">
        <v>592.71</v>
      </c>
      <c r="E26" s="185" t="s">
        <v>4578</v>
      </c>
      <c r="F26" s="186" t="s">
        <v>2760</v>
      </c>
      <c r="G26" s="83">
        <f>VLOOKUP(A26,РАСЧЕТ!$A$3:$AY$1361,51,0)</f>
        <v>304.49349143951082</v>
      </c>
      <c r="H26" s="83">
        <f t="shared" si="0"/>
        <v>-288.21650856048922</v>
      </c>
    </row>
    <row r="27" spans="1:8" ht="16.2" customHeight="1" x14ac:dyDescent="0.3">
      <c r="A27" s="181" t="s">
        <v>602</v>
      </c>
      <c r="B27" s="182" t="s">
        <v>603</v>
      </c>
      <c r="C27" s="183">
        <v>717.26</v>
      </c>
      <c r="D27" s="184">
        <v>717.26</v>
      </c>
      <c r="E27" s="185" t="s">
        <v>4578</v>
      </c>
      <c r="F27" s="186" t="s">
        <v>2761</v>
      </c>
      <c r="G27" s="83">
        <f>VLOOKUP(A27,РАСЧЕТ!$A$3:$AY$1361,51,0)</f>
        <v>368.48125413332104</v>
      </c>
      <c r="H27" s="83">
        <f t="shared" si="0"/>
        <v>-348.77874586667895</v>
      </c>
    </row>
    <row r="28" spans="1:8" ht="16.2" customHeight="1" x14ac:dyDescent="0.3">
      <c r="A28" s="181" t="s">
        <v>3958</v>
      </c>
      <c r="B28" s="182" t="s">
        <v>641</v>
      </c>
      <c r="C28" s="183">
        <v>730.14</v>
      </c>
      <c r="D28" s="184">
        <v>730.14</v>
      </c>
      <c r="E28" s="185" t="s">
        <v>4578</v>
      </c>
      <c r="F28" s="186" t="s">
        <v>4570</v>
      </c>
      <c r="G28" s="83">
        <f>VLOOKUP(A28,РАСЧЕТ!$A$3:$AY$1361,51,0)</f>
        <v>375.10067786026701</v>
      </c>
      <c r="H28" s="83">
        <f t="shared" si="0"/>
        <v>-355.03932213973297</v>
      </c>
    </row>
    <row r="29" spans="1:8" ht="16.2" customHeight="1" x14ac:dyDescent="0.3">
      <c r="A29" s="181" t="s">
        <v>2607</v>
      </c>
      <c r="B29" s="182" t="s">
        <v>1237</v>
      </c>
      <c r="C29" s="183">
        <v>592.71</v>
      </c>
      <c r="D29" s="184">
        <v>592.71</v>
      </c>
      <c r="E29" s="185" t="s">
        <v>4578</v>
      </c>
      <c r="F29" s="186" t="s">
        <v>3862</v>
      </c>
      <c r="G29" s="83">
        <f>VLOOKUP(A29,РАСЧЕТ!$A$3:$AY$1361,51,0)</f>
        <v>304.49349143951082</v>
      </c>
      <c r="H29" s="83">
        <f t="shared" si="0"/>
        <v>-288.21650856048922</v>
      </c>
    </row>
    <row r="30" spans="1:8" ht="16.2" customHeight="1" x14ac:dyDescent="0.3">
      <c r="A30" s="181" t="s">
        <v>1720</v>
      </c>
      <c r="B30" s="182" t="s">
        <v>1721</v>
      </c>
      <c r="C30" s="183">
        <v>657.13</v>
      </c>
      <c r="D30" s="184">
        <v>657.13</v>
      </c>
      <c r="E30" s="185" t="s">
        <v>4578</v>
      </c>
      <c r="F30" s="186" t="s">
        <v>2763</v>
      </c>
      <c r="G30" s="83">
        <f>VLOOKUP(A30,РАСЧЕТ!$A$3:$AY$1361,51,0)</f>
        <v>337.59061007424032</v>
      </c>
      <c r="H30" s="83">
        <f t="shared" si="0"/>
        <v>-319.53938992575968</v>
      </c>
    </row>
    <row r="31" spans="1:8" ht="16.2" customHeight="1" x14ac:dyDescent="0.3">
      <c r="A31" s="181" t="s">
        <v>1393</v>
      </c>
      <c r="B31" s="182" t="s">
        <v>1394</v>
      </c>
      <c r="C31" s="183">
        <v>682.9</v>
      </c>
      <c r="D31" s="184">
        <v>682.9</v>
      </c>
      <c r="E31" s="185" t="s">
        <v>4578</v>
      </c>
      <c r="F31" s="186" t="s">
        <v>2764</v>
      </c>
      <c r="G31" s="83">
        <f>VLOOKUP(A31,РАСЧЕТ!$A$3:$AY$1361,51,0)</f>
        <v>350.82945752813208</v>
      </c>
      <c r="H31" s="83">
        <f t="shared" si="0"/>
        <v>-332.0705424718679</v>
      </c>
    </row>
    <row r="32" spans="1:8" ht="16.2" customHeight="1" x14ac:dyDescent="0.3">
      <c r="A32" s="181" t="s">
        <v>535</v>
      </c>
      <c r="B32" s="182" t="s">
        <v>536</v>
      </c>
      <c r="C32" s="183">
        <v>652.84</v>
      </c>
      <c r="D32" s="184">
        <v>652.84</v>
      </c>
      <c r="E32" s="185" t="s">
        <v>4578</v>
      </c>
      <c r="F32" s="186" t="s">
        <v>2765</v>
      </c>
      <c r="G32" s="83">
        <f>VLOOKUP(A32,РАСЧЕТ!$A$3:$AY$1361,51,0)</f>
        <v>335.38413549859166</v>
      </c>
      <c r="H32" s="83">
        <f t="shared" si="0"/>
        <v>-317.45586450140837</v>
      </c>
    </row>
    <row r="33" spans="1:8" ht="16.2" customHeight="1" x14ac:dyDescent="0.3">
      <c r="A33" s="181" t="s">
        <v>538</v>
      </c>
      <c r="B33" s="182" t="s">
        <v>539</v>
      </c>
      <c r="C33" s="183">
        <v>592.71</v>
      </c>
      <c r="D33" s="184">
        <v>592.71</v>
      </c>
      <c r="E33" s="185" t="s">
        <v>4578</v>
      </c>
      <c r="F33" s="186" t="s">
        <v>2766</v>
      </c>
      <c r="G33" s="83">
        <f>VLOOKUP(A33,РАСЧЕТ!$A$3:$AY$1361,51,0)</f>
        <v>304.49349143951082</v>
      </c>
      <c r="H33" s="83">
        <f t="shared" si="0"/>
        <v>-288.21650856048922</v>
      </c>
    </row>
    <row r="34" spans="1:8" ht="16.2" customHeight="1" x14ac:dyDescent="0.3">
      <c r="A34" s="181" t="s">
        <v>1507</v>
      </c>
      <c r="B34" s="182" t="s">
        <v>1508</v>
      </c>
      <c r="C34" s="183">
        <v>725.85</v>
      </c>
      <c r="D34" s="184">
        <v>725.85</v>
      </c>
      <c r="E34" s="185" t="s">
        <v>4578</v>
      </c>
      <c r="F34" s="186" t="s">
        <v>2767</v>
      </c>
      <c r="G34" s="83">
        <f>VLOOKUP(A34,РАСЧЕТ!$A$3:$AY$1361,51,0)</f>
        <v>372.8942032846183</v>
      </c>
      <c r="H34" s="83">
        <f t="shared" si="0"/>
        <v>-352.95579671538172</v>
      </c>
    </row>
    <row r="35" spans="1:8" ht="16.2" customHeight="1" x14ac:dyDescent="0.3">
      <c r="A35" s="181" t="s">
        <v>610</v>
      </c>
      <c r="B35" s="182" t="s">
        <v>611</v>
      </c>
      <c r="C35" s="183">
        <v>743.03</v>
      </c>
      <c r="D35" s="184">
        <v>743.03</v>
      </c>
      <c r="E35" s="185" t="s">
        <v>4578</v>
      </c>
      <c r="F35" s="186" t="s">
        <v>2662</v>
      </c>
      <c r="G35" s="83">
        <f>VLOOKUP(A35,РАСЧЕТ!$A$3:$AY$1361,51,0)</f>
        <v>381.72010158721287</v>
      </c>
      <c r="H35" s="83">
        <f t="shared" si="0"/>
        <v>-361.30989841278711</v>
      </c>
    </row>
    <row r="36" spans="1:8" ht="16.2" customHeight="1" x14ac:dyDescent="0.3">
      <c r="A36" s="181" t="s">
        <v>2526</v>
      </c>
      <c r="B36" s="182" t="s">
        <v>1492</v>
      </c>
      <c r="C36" s="183">
        <v>678.61</v>
      </c>
      <c r="D36" s="184">
        <v>678.61</v>
      </c>
      <c r="E36" s="185" t="s">
        <v>4578</v>
      </c>
      <c r="F36" s="186" t="s">
        <v>2768</v>
      </c>
      <c r="G36" s="83">
        <f>VLOOKUP(A36,РАСЧЕТ!$A$3:$AY$1361,51,0)</f>
        <v>348.62298295248343</v>
      </c>
      <c r="H36" s="83">
        <f t="shared" si="0"/>
        <v>-329.98701704751659</v>
      </c>
    </row>
    <row r="37" spans="1:8" ht="16.2" customHeight="1" x14ac:dyDescent="0.3">
      <c r="A37" s="181" t="s">
        <v>2563</v>
      </c>
      <c r="B37" s="182" t="s">
        <v>1629</v>
      </c>
      <c r="C37" s="183">
        <v>592.71</v>
      </c>
      <c r="D37" s="184">
        <v>592.71</v>
      </c>
      <c r="E37" s="185" t="s">
        <v>4578</v>
      </c>
      <c r="F37" s="186" t="s">
        <v>3861</v>
      </c>
      <c r="G37" s="83">
        <f>VLOOKUP(A37,РАСЧЕТ!$A$3:$AY$1361,51,0)</f>
        <v>304.49349143951082</v>
      </c>
      <c r="H37" s="83">
        <f t="shared" si="0"/>
        <v>-288.21650856048922</v>
      </c>
    </row>
    <row r="38" spans="1:8" ht="16.2" customHeight="1" x14ac:dyDescent="0.3">
      <c r="A38" s="181" t="s">
        <v>1728</v>
      </c>
      <c r="B38" s="182" t="s">
        <v>1729</v>
      </c>
      <c r="C38" s="183">
        <v>747.33</v>
      </c>
      <c r="D38" s="184">
        <v>747.33</v>
      </c>
      <c r="E38" s="185" t="s">
        <v>4578</v>
      </c>
      <c r="F38" s="186" t="s">
        <v>2769</v>
      </c>
      <c r="G38" s="83">
        <f>VLOOKUP(A38,РАСЧЕТ!$A$3:$AY$1361,51,0)</f>
        <v>383.92657616286141</v>
      </c>
      <c r="H38" s="83">
        <f t="shared" si="0"/>
        <v>-363.40342383713863</v>
      </c>
    </row>
    <row r="39" spans="1:8" ht="16.2" customHeight="1" x14ac:dyDescent="0.3">
      <c r="A39" s="181" t="s">
        <v>2546</v>
      </c>
      <c r="B39" s="182" t="s">
        <v>1330</v>
      </c>
      <c r="C39" s="183">
        <v>678.61</v>
      </c>
      <c r="D39" s="184">
        <v>678.61</v>
      </c>
      <c r="E39" s="185" t="s">
        <v>4578</v>
      </c>
      <c r="F39" s="186" t="s">
        <v>2770</v>
      </c>
      <c r="G39" s="83">
        <f>VLOOKUP(A39,РАСЧЕТ!$A$3:$AY$1361,51,0)</f>
        <v>348.62298295248343</v>
      </c>
      <c r="H39" s="83">
        <f t="shared" si="0"/>
        <v>-329.98701704751659</v>
      </c>
    </row>
    <row r="40" spans="1:8" ht="16.2" customHeight="1" x14ac:dyDescent="0.3">
      <c r="A40" s="181" t="s">
        <v>634</v>
      </c>
      <c r="B40" s="182" t="s">
        <v>635</v>
      </c>
      <c r="C40" s="183">
        <v>592.71</v>
      </c>
      <c r="D40" s="184">
        <v>592.71</v>
      </c>
      <c r="E40" s="185" t="s">
        <v>4578</v>
      </c>
      <c r="F40" s="186" t="s">
        <v>2771</v>
      </c>
      <c r="G40" s="83">
        <f>VLOOKUP(A40,РАСЧЕТ!$A$3:$AY$1361,51,0)</f>
        <v>304.49349143951082</v>
      </c>
      <c r="H40" s="83">
        <f t="shared" si="0"/>
        <v>-288.21650856048922</v>
      </c>
    </row>
    <row r="41" spans="1:8" ht="16.2" customHeight="1" x14ac:dyDescent="0.3">
      <c r="A41" s="181" t="s">
        <v>650</v>
      </c>
      <c r="B41" s="182" t="s">
        <v>651</v>
      </c>
      <c r="C41" s="183">
        <v>747.33</v>
      </c>
      <c r="D41" s="184">
        <v>747.33</v>
      </c>
      <c r="E41" s="185" t="s">
        <v>4578</v>
      </c>
      <c r="F41" s="186" t="s">
        <v>2772</v>
      </c>
      <c r="G41" s="83">
        <f>VLOOKUP(A41,РАСЧЕТ!$A$3:$AY$1361,51,0)</f>
        <v>383.92657616286141</v>
      </c>
      <c r="H41" s="83">
        <f t="shared" si="0"/>
        <v>-363.40342383713863</v>
      </c>
    </row>
    <row r="42" spans="1:8" ht="16.2" customHeight="1" x14ac:dyDescent="0.3">
      <c r="A42" s="181" t="s">
        <v>1202</v>
      </c>
      <c r="B42" s="182" t="s">
        <v>1203</v>
      </c>
      <c r="C42" s="183">
        <v>678.61</v>
      </c>
      <c r="D42" s="184">
        <v>678.61</v>
      </c>
      <c r="E42" s="185" t="s">
        <v>4578</v>
      </c>
      <c r="F42" s="186" t="s">
        <v>2773</v>
      </c>
      <c r="G42" s="83">
        <f>VLOOKUP(A42,РАСЧЕТ!$A$3:$AY$1361,51,0)</f>
        <v>348.62298295248343</v>
      </c>
      <c r="H42" s="83">
        <f t="shared" si="0"/>
        <v>-329.98701704751659</v>
      </c>
    </row>
    <row r="43" spans="1:8" ht="16.2" customHeight="1" x14ac:dyDescent="0.3">
      <c r="A43" s="181" t="s">
        <v>1672</v>
      </c>
      <c r="B43" s="182" t="s">
        <v>1673</v>
      </c>
      <c r="C43" s="183">
        <v>592.71</v>
      </c>
      <c r="D43" s="184">
        <v>592.71</v>
      </c>
      <c r="E43" s="185" t="s">
        <v>4578</v>
      </c>
      <c r="F43" s="186" t="s">
        <v>2774</v>
      </c>
      <c r="G43" s="83">
        <f>VLOOKUP(A43,РАСЧЕТ!$A$3:$AY$1361,51,0)</f>
        <v>304.49349143951082</v>
      </c>
      <c r="H43" s="83">
        <f t="shared" si="0"/>
        <v>-288.21650856048922</v>
      </c>
    </row>
    <row r="44" spans="1:8" ht="16.2" customHeight="1" x14ac:dyDescent="0.3">
      <c r="A44" s="181" t="s">
        <v>1710</v>
      </c>
      <c r="B44" s="182" t="s">
        <v>1711</v>
      </c>
      <c r="C44" s="183">
        <v>747.33</v>
      </c>
      <c r="D44" s="184">
        <v>747.33</v>
      </c>
      <c r="E44" s="185" t="s">
        <v>4578</v>
      </c>
      <c r="F44" s="186" t="s">
        <v>2775</v>
      </c>
      <c r="G44" s="83">
        <f>VLOOKUP(A44,РАСЧЕТ!$A$3:$AY$1361,51,0)</f>
        <v>383.92657616286141</v>
      </c>
      <c r="H44" s="83">
        <f t="shared" si="0"/>
        <v>-363.40342383713863</v>
      </c>
    </row>
    <row r="45" spans="1:8" ht="16.2" customHeight="1" x14ac:dyDescent="0.3">
      <c r="A45" s="181" t="s">
        <v>1733</v>
      </c>
      <c r="B45" s="182" t="s">
        <v>1734</v>
      </c>
      <c r="C45" s="183">
        <v>670.02</v>
      </c>
      <c r="D45" s="184">
        <v>670.02</v>
      </c>
      <c r="E45" s="185" t="s">
        <v>4578</v>
      </c>
      <c r="F45" s="186" t="s">
        <v>2776</v>
      </c>
      <c r="G45" s="83">
        <f>VLOOKUP(A45,РАСЧЕТ!$A$3:$AY$1361,51,0)</f>
        <v>344.21003380118617</v>
      </c>
      <c r="H45" s="83">
        <f t="shared" si="0"/>
        <v>-325.80996619881381</v>
      </c>
    </row>
    <row r="46" spans="1:8" ht="16.2" customHeight="1" x14ac:dyDescent="0.3">
      <c r="A46" s="181" t="s">
        <v>563</v>
      </c>
      <c r="B46" s="182" t="s">
        <v>564</v>
      </c>
      <c r="C46" s="183">
        <v>584.12</v>
      </c>
      <c r="D46" s="184">
        <v>584.12</v>
      </c>
      <c r="E46" s="185" t="s">
        <v>4578</v>
      </c>
      <c r="F46" s="186" t="s">
        <v>2663</v>
      </c>
      <c r="G46" s="83">
        <f>VLOOKUP(A46,РАСЧЕТ!$A$3:$AY$1361,51,0)</f>
        <v>300.08054228821356</v>
      </c>
      <c r="H46" s="83">
        <f t="shared" si="0"/>
        <v>-284.03945771178644</v>
      </c>
    </row>
    <row r="47" spans="1:8" ht="16.2" customHeight="1" x14ac:dyDescent="0.3">
      <c r="A47" s="181" t="s">
        <v>533</v>
      </c>
      <c r="B47" s="182" t="s">
        <v>534</v>
      </c>
      <c r="C47" s="183">
        <v>584.12</v>
      </c>
      <c r="D47" s="184">
        <v>584.12</v>
      </c>
      <c r="E47" s="185" t="s">
        <v>4578</v>
      </c>
      <c r="F47" s="186" t="s">
        <v>2777</v>
      </c>
      <c r="G47" s="83">
        <f>VLOOKUP(A47,РАСЧЕТ!$A$3:$AY$1361,51,0)</f>
        <v>300.08054228821356</v>
      </c>
      <c r="H47" s="83">
        <f t="shared" si="0"/>
        <v>-284.03945771178644</v>
      </c>
    </row>
    <row r="48" spans="1:8" ht="16.2" customHeight="1" x14ac:dyDescent="0.3">
      <c r="A48" s="181" t="s">
        <v>1419</v>
      </c>
      <c r="B48" s="182" t="s">
        <v>1420</v>
      </c>
      <c r="C48" s="183">
        <v>743.03</v>
      </c>
      <c r="D48" s="184">
        <v>743.03</v>
      </c>
      <c r="E48" s="185" t="s">
        <v>4578</v>
      </c>
      <c r="F48" s="186" t="s">
        <v>2778</v>
      </c>
      <c r="G48" s="83">
        <f>VLOOKUP(A48,РАСЧЕТ!$A$3:$AY$1361,51,0)</f>
        <v>381.72010158721287</v>
      </c>
      <c r="H48" s="83">
        <f t="shared" si="0"/>
        <v>-361.30989841278711</v>
      </c>
    </row>
    <row r="49" spans="1:8" ht="16.2" customHeight="1" x14ac:dyDescent="0.3">
      <c r="A49" s="181" t="s">
        <v>2620</v>
      </c>
      <c r="B49" s="182" t="s">
        <v>1285</v>
      </c>
      <c r="C49" s="183">
        <v>670.02</v>
      </c>
      <c r="D49" s="184">
        <v>670.02</v>
      </c>
      <c r="E49" s="185" t="s">
        <v>4578</v>
      </c>
      <c r="F49" s="186" t="s">
        <v>3880</v>
      </c>
      <c r="G49" s="83">
        <f>VLOOKUP(A49,РАСЧЕТ!$A$3:$AY$1361,51,0)</f>
        <v>344.21003380118617</v>
      </c>
      <c r="H49" s="83">
        <f t="shared" si="0"/>
        <v>-325.80996619881381</v>
      </c>
    </row>
    <row r="50" spans="1:8" ht="16.2" customHeight="1" x14ac:dyDescent="0.3">
      <c r="A50" s="181" t="s">
        <v>1331</v>
      </c>
      <c r="B50" s="182" t="s">
        <v>1332</v>
      </c>
      <c r="C50" s="183">
        <v>584.12</v>
      </c>
      <c r="D50" s="184">
        <v>584.12</v>
      </c>
      <c r="E50" s="185" t="s">
        <v>4578</v>
      </c>
      <c r="F50" s="186" t="s">
        <v>2779</v>
      </c>
      <c r="G50" s="83">
        <f>VLOOKUP(A50,РАСЧЕТ!$A$3:$AY$1361,51,0)</f>
        <v>300.08054228821356</v>
      </c>
      <c r="H50" s="83">
        <f t="shared" si="0"/>
        <v>-284.03945771178644</v>
      </c>
    </row>
    <row r="51" spans="1:8" ht="16.2" customHeight="1" x14ac:dyDescent="0.3">
      <c r="A51" s="181" t="s">
        <v>3959</v>
      </c>
      <c r="B51" s="182" t="s">
        <v>1482</v>
      </c>
      <c r="C51" s="183">
        <v>743.03</v>
      </c>
      <c r="D51" s="184">
        <v>743.03</v>
      </c>
      <c r="E51" s="185" t="s">
        <v>4578</v>
      </c>
      <c r="F51" s="186" t="s">
        <v>4515</v>
      </c>
      <c r="G51" s="83">
        <f>VLOOKUP(A51,РАСЧЕТ!$A$3:$AY$1361,51,0)</f>
        <v>381.72010158721287</v>
      </c>
      <c r="H51" s="83">
        <f t="shared" si="0"/>
        <v>-361.30989841278711</v>
      </c>
    </row>
    <row r="52" spans="1:8" ht="16.2" customHeight="1" x14ac:dyDescent="0.3">
      <c r="A52" s="181" t="s">
        <v>691</v>
      </c>
      <c r="B52" s="182" t="s">
        <v>692</v>
      </c>
      <c r="C52" s="183">
        <v>670.02</v>
      </c>
      <c r="D52" s="184">
        <v>670.02</v>
      </c>
      <c r="E52" s="185" t="s">
        <v>4578</v>
      </c>
      <c r="F52" s="186" t="s">
        <v>2781</v>
      </c>
      <c r="G52" s="83">
        <f>VLOOKUP(A52,РАСЧЕТ!$A$3:$AY$1361,51,0)</f>
        <v>344.21003380118617</v>
      </c>
      <c r="H52" s="83">
        <f t="shared" si="0"/>
        <v>-325.80996619881381</v>
      </c>
    </row>
    <row r="53" spans="1:8" ht="16.2" customHeight="1" x14ac:dyDescent="0.3">
      <c r="A53" s="181" t="s">
        <v>2098</v>
      </c>
      <c r="B53" s="182" t="s">
        <v>2099</v>
      </c>
      <c r="C53" s="183">
        <v>584.12</v>
      </c>
      <c r="D53" s="184">
        <v>584.12</v>
      </c>
      <c r="E53" s="185" t="s">
        <v>4578</v>
      </c>
      <c r="F53" s="186" t="s">
        <v>2782</v>
      </c>
      <c r="G53" s="83">
        <f>VLOOKUP(A53,РАСЧЕТ!$A$3:$AY$1361,51,0)</f>
        <v>300.08054228821356</v>
      </c>
      <c r="H53" s="83">
        <f t="shared" si="0"/>
        <v>-284.03945771178644</v>
      </c>
    </row>
    <row r="54" spans="1:8" ht="16.2" customHeight="1" x14ac:dyDescent="0.3">
      <c r="A54" s="181" t="s">
        <v>570</v>
      </c>
      <c r="B54" s="182" t="s">
        <v>571</v>
      </c>
      <c r="C54" s="183">
        <v>743.03</v>
      </c>
      <c r="D54" s="184">
        <v>743.03</v>
      </c>
      <c r="E54" s="185" t="s">
        <v>4578</v>
      </c>
      <c r="F54" s="186" t="s">
        <v>2783</v>
      </c>
      <c r="G54" s="83">
        <f>VLOOKUP(A54,РАСЧЕТ!$A$3:$AY$1361,51,0)</f>
        <v>381.72010158721287</v>
      </c>
      <c r="H54" s="83">
        <f t="shared" si="0"/>
        <v>-361.30989841278711</v>
      </c>
    </row>
    <row r="55" spans="1:8" ht="16.2" customHeight="1" x14ac:dyDescent="0.3">
      <c r="A55" s="181" t="s">
        <v>653</v>
      </c>
      <c r="B55" s="182" t="s">
        <v>654</v>
      </c>
      <c r="C55" s="183">
        <v>648.54</v>
      </c>
      <c r="D55" s="184">
        <v>648.54</v>
      </c>
      <c r="E55" s="185" t="s">
        <v>4578</v>
      </c>
      <c r="F55" s="186" t="s">
        <v>2784</v>
      </c>
      <c r="G55" s="83">
        <f>VLOOKUP(A55,РАСЧЕТ!$A$3:$AY$1361,51,0)</f>
        <v>333.17766092294301</v>
      </c>
      <c r="H55" s="83">
        <f t="shared" si="0"/>
        <v>-315.36233907705696</v>
      </c>
    </row>
    <row r="56" spans="1:8" ht="16.2" customHeight="1" x14ac:dyDescent="0.3">
      <c r="A56" s="181" t="s">
        <v>1497</v>
      </c>
      <c r="B56" s="182" t="s">
        <v>1498</v>
      </c>
      <c r="C56" s="183">
        <v>584.12</v>
      </c>
      <c r="D56" s="184">
        <v>584.12</v>
      </c>
      <c r="E56" s="185" t="s">
        <v>4578</v>
      </c>
      <c r="F56" s="186" t="s">
        <v>2785</v>
      </c>
      <c r="G56" s="83">
        <f>VLOOKUP(A56,РАСЧЕТ!$A$3:$AY$1361,51,0)</f>
        <v>300.08054228821356</v>
      </c>
      <c r="H56" s="83">
        <f t="shared" si="0"/>
        <v>-284.03945771178644</v>
      </c>
    </row>
    <row r="57" spans="1:8" ht="16.2" customHeight="1" x14ac:dyDescent="0.3">
      <c r="A57" s="181" t="s">
        <v>1240</v>
      </c>
      <c r="B57" s="182" t="s">
        <v>1241</v>
      </c>
      <c r="C57" s="183">
        <v>670.02</v>
      </c>
      <c r="D57" s="184">
        <v>670.02</v>
      </c>
      <c r="E57" s="185" t="s">
        <v>4578</v>
      </c>
      <c r="F57" s="186" t="s">
        <v>2664</v>
      </c>
      <c r="G57" s="83">
        <f>VLOOKUP(A57,РАСЧЕТ!$A$3:$AY$1361,51,0)</f>
        <v>344.21003380118617</v>
      </c>
      <c r="H57" s="83">
        <f t="shared" si="0"/>
        <v>-325.80996619881381</v>
      </c>
    </row>
    <row r="58" spans="1:8" ht="16.2" customHeight="1" x14ac:dyDescent="0.3">
      <c r="A58" s="181" t="s">
        <v>578</v>
      </c>
      <c r="B58" s="182" t="s">
        <v>579</v>
      </c>
      <c r="C58" s="183">
        <v>717.26</v>
      </c>
      <c r="D58" s="184">
        <v>717.26</v>
      </c>
      <c r="E58" s="185" t="s">
        <v>4578</v>
      </c>
      <c r="F58" s="186" t="s">
        <v>2786</v>
      </c>
      <c r="G58" s="83">
        <f>VLOOKUP(A58,РАСЧЕТ!$A$3:$AY$1361,51,0)</f>
        <v>368.48125413332104</v>
      </c>
      <c r="H58" s="83">
        <f t="shared" si="0"/>
        <v>-348.77874586667895</v>
      </c>
    </row>
    <row r="59" spans="1:8" ht="16.2" customHeight="1" x14ac:dyDescent="0.3">
      <c r="A59" s="181" t="s">
        <v>2196</v>
      </c>
      <c r="B59" s="182" t="s">
        <v>2197</v>
      </c>
      <c r="C59" s="183">
        <v>661.43</v>
      </c>
      <c r="D59" s="184">
        <v>661.43</v>
      </c>
      <c r="E59" s="185" t="s">
        <v>4578</v>
      </c>
      <c r="F59" s="186" t="s">
        <v>2787</v>
      </c>
      <c r="G59" s="83">
        <f>VLOOKUP(A59,РАСЧЕТ!$A$3:$AY$1361,51,0)</f>
        <v>339.79708464988892</v>
      </c>
      <c r="H59" s="83">
        <f t="shared" si="0"/>
        <v>-321.63291535011103</v>
      </c>
    </row>
    <row r="60" spans="1:8" ht="16.2" customHeight="1" x14ac:dyDescent="0.3">
      <c r="A60" s="181" t="s">
        <v>2538</v>
      </c>
      <c r="B60" s="182" t="s">
        <v>1670</v>
      </c>
      <c r="C60" s="183">
        <v>584.12</v>
      </c>
      <c r="D60" s="184">
        <v>584.12</v>
      </c>
      <c r="E60" s="185" t="s">
        <v>4578</v>
      </c>
      <c r="F60" s="186" t="s">
        <v>2788</v>
      </c>
      <c r="G60" s="83">
        <f>VLOOKUP(A60,РАСЧЕТ!$A$3:$AY$1361,51,0)</f>
        <v>300.08054228821356</v>
      </c>
      <c r="H60" s="83">
        <f t="shared" si="0"/>
        <v>-284.03945771178644</v>
      </c>
    </row>
    <row r="61" spans="1:8" ht="16.2" customHeight="1" x14ac:dyDescent="0.3">
      <c r="A61" s="181" t="s">
        <v>1345</v>
      </c>
      <c r="B61" s="182" t="s">
        <v>1346</v>
      </c>
      <c r="C61" s="183">
        <v>717.26</v>
      </c>
      <c r="D61" s="184">
        <v>717.26</v>
      </c>
      <c r="E61" s="185" t="s">
        <v>4578</v>
      </c>
      <c r="F61" s="186" t="s">
        <v>2789</v>
      </c>
      <c r="G61" s="83">
        <f>VLOOKUP(A61,РАСЧЕТ!$A$3:$AY$1361,51,0)</f>
        <v>368.48125413332104</v>
      </c>
      <c r="H61" s="83">
        <f t="shared" si="0"/>
        <v>-348.77874586667895</v>
      </c>
    </row>
    <row r="62" spans="1:8" ht="16.2" customHeight="1" x14ac:dyDescent="0.3">
      <c r="A62" s="181" t="s">
        <v>4494</v>
      </c>
      <c r="B62" s="182" t="s">
        <v>694</v>
      </c>
      <c r="C62" s="183">
        <v>670.02</v>
      </c>
      <c r="D62" s="184">
        <v>670.02</v>
      </c>
      <c r="E62" s="185" t="s">
        <v>4516</v>
      </c>
      <c r="F62" s="186" t="s">
        <v>4517</v>
      </c>
      <c r="G62" s="83">
        <f>VLOOKUP(A62,РАСЧЕТ!$A$3:$AY$1361,51,0)</f>
        <v>344.21003380118617</v>
      </c>
      <c r="H62" s="83">
        <f t="shared" si="0"/>
        <v>-325.80996619881381</v>
      </c>
    </row>
    <row r="63" spans="1:8" ht="16.2" customHeight="1" x14ac:dyDescent="0.3">
      <c r="A63" s="181" t="s">
        <v>511</v>
      </c>
      <c r="B63" s="182" t="s">
        <v>512</v>
      </c>
      <c r="C63" s="183">
        <v>584.12</v>
      </c>
      <c r="D63" s="184">
        <v>584.12</v>
      </c>
      <c r="E63" s="185" t="s">
        <v>4578</v>
      </c>
      <c r="F63" s="186" t="s">
        <v>2790</v>
      </c>
      <c r="G63" s="83">
        <f>VLOOKUP(A63,РАСЧЕТ!$A$3:$AY$1361,51,0)</f>
        <v>300.08054228821356</v>
      </c>
      <c r="H63" s="83">
        <f t="shared" si="0"/>
        <v>-284.03945771178644</v>
      </c>
    </row>
    <row r="64" spans="1:8" ht="16.2" customHeight="1" x14ac:dyDescent="0.3">
      <c r="A64" s="181" t="s">
        <v>696</v>
      </c>
      <c r="B64" s="182" t="s">
        <v>697</v>
      </c>
      <c r="C64" s="183">
        <v>743.03</v>
      </c>
      <c r="D64" s="184">
        <v>743.03</v>
      </c>
      <c r="E64" s="185" t="s">
        <v>4578</v>
      </c>
      <c r="F64" s="186" t="s">
        <v>2791</v>
      </c>
      <c r="G64" s="83">
        <f>VLOOKUP(A64,РАСЧЕТ!$A$3:$AY$1361,51,0)</f>
        <v>381.72010158721287</v>
      </c>
      <c r="H64" s="83">
        <f t="shared" si="0"/>
        <v>-361.30989841278711</v>
      </c>
    </row>
    <row r="65" spans="1:8" ht="16.2" customHeight="1" x14ac:dyDescent="0.3">
      <c r="A65" s="181" t="s">
        <v>2100</v>
      </c>
      <c r="B65" s="182" t="s">
        <v>2101</v>
      </c>
      <c r="C65" s="183">
        <v>670.02</v>
      </c>
      <c r="D65" s="184">
        <v>670.02</v>
      </c>
      <c r="E65" s="185" t="s">
        <v>4578</v>
      </c>
      <c r="F65" s="186" t="s">
        <v>2792</v>
      </c>
      <c r="G65" s="83">
        <f>VLOOKUP(A65,РАСЧЕТ!$A$3:$AY$1361,51,0)</f>
        <v>344.21003380118617</v>
      </c>
      <c r="H65" s="83">
        <f t="shared" ref="H65:H128" si="1">G65-C65</f>
        <v>-325.80996619881381</v>
      </c>
    </row>
    <row r="66" spans="1:8" ht="16.2" customHeight="1" x14ac:dyDescent="0.3">
      <c r="A66" s="181" t="s">
        <v>540</v>
      </c>
      <c r="B66" s="182" t="s">
        <v>541</v>
      </c>
      <c r="C66" s="183">
        <v>584.12</v>
      </c>
      <c r="D66" s="184">
        <v>584.12</v>
      </c>
      <c r="E66" s="185" t="s">
        <v>4578</v>
      </c>
      <c r="F66" s="186" t="s">
        <v>2793</v>
      </c>
      <c r="G66" s="83">
        <f>VLOOKUP(A66,РАСЧЕТ!$A$3:$AY$1361,51,0)</f>
        <v>300.08054228821356</v>
      </c>
      <c r="H66" s="83">
        <f t="shared" si="1"/>
        <v>-284.03945771178644</v>
      </c>
    </row>
    <row r="67" spans="1:8" ht="16.2" customHeight="1" x14ac:dyDescent="0.3">
      <c r="A67" s="181" t="s">
        <v>1694</v>
      </c>
      <c r="B67" s="182" t="s">
        <v>1695</v>
      </c>
      <c r="C67" s="183">
        <v>743.03</v>
      </c>
      <c r="D67" s="184">
        <v>743.03</v>
      </c>
      <c r="E67" s="185" t="s">
        <v>4578</v>
      </c>
      <c r="F67" s="186" t="s">
        <v>2794</v>
      </c>
      <c r="G67" s="83">
        <f>VLOOKUP(A67,РАСЧЕТ!$A$3:$AY$1361,51,0)</f>
        <v>381.72010158721287</v>
      </c>
      <c r="H67" s="83">
        <f t="shared" si="1"/>
        <v>-361.30989841278711</v>
      </c>
    </row>
    <row r="68" spans="1:8" ht="16.2" customHeight="1" x14ac:dyDescent="0.3">
      <c r="A68" s="181" t="s">
        <v>1747</v>
      </c>
      <c r="B68" s="182" t="s">
        <v>1748</v>
      </c>
      <c r="C68" s="183">
        <v>670.02</v>
      </c>
      <c r="D68" s="184">
        <v>670.02</v>
      </c>
      <c r="E68" s="185" t="s">
        <v>4578</v>
      </c>
      <c r="F68" s="186" t="s">
        <v>2665</v>
      </c>
      <c r="G68" s="83">
        <f>VLOOKUP(A68,РАСЧЕТ!$A$3:$AY$1361,51,0)</f>
        <v>344.21003380118617</v>
      </c>
      <c r="H68" s="83">
        <f t="shared" si="1"/>
        <v>-325.80996619881381</v>
      </c>
    </row>
    <row r="69" spans="1:8" ht="16.2" customHeight="1" x14ac:dyDescent="0.3">
      <c r="A69" s="181" t="s">
        <v>1195</v>
      </c>
      <c r="B69" s="182" t="s">
        <v>1196</v>
      </c>
      <c r="C69" s="183">
        <v>670.02</v>
      </c>
      <c r="D69" s="184">
        <v>670.02</v>
      </c>
      <c r="E69" s="185" t="s">
        <v>4578</v>
      </c>
      <c r="F69" s="186" t="s">
        <v>2795</v>
      </c>
      <c r="G69" s="83">
        <f>VLOOKUP(A69,РАСЧЕТ!$A$3:$AY$1361,51,0)</f>
        <v>344.21003380118617</v>
      </c>
      <c r="H69" s="83">
        <f t="shared" si="1"/>
        <v>-325.80996619881381</v>
      </c>
    </row>
    <row r="70" spans="1:8" ht="16.2" customHeight="1" x14ac:dyDescent="0.3">
      <c r="A70" s="181" t="s">
        <v>565</v>
      </c>
      <c r="B70" s="182" t="s">
        <v>566</v>
      </c>
      <c r="C70" s="183">
        <v>584.12</v>
      </c>
      <c r="D70" s="184">
        <v>584.12</v>
      </c>
      <c r="E70" s="185" t="s">
        <v>4578</v>
      </c>
      <c r="F70" s="186" t="s">
        <v>2796</v>
      </c>
      <c r="G70" s="83">
        <f>VLOOKUP(A70,РАСЧЕТ!$A$3:$AY$1361,51,0)</f>
        <v>300.08054228821356</v>
      </c>
      <c r="H70" s="83">
        <f t="shared" si="1"/>
        <v>-284.03945771178644</v>
      </c>
    </row>
    <row r="71" spans="1:8" ht="16.2" customHeight="1" x14ac:dyDescent="0.3">
      <c r="A71" s="181" t="s">
        <v>2300</v>
      </c>
      <c r="B71" s="182" t="s">
        <v>2301</v>
      </c>
      <c r="C71" s="183">
        <v>743.03</v>
      </c>
      <c r="D71" s="184">
        <v>743.03</v>
      </c>
      <c r="E71" s="185" t="s">
        <v>4578</v>
      </c>
      <c r="F71" s="186" t="s">
        <v>2797</v>
      </c>
      <c r="G71" s="83">
        <f>VLOOKUP(A71,РАСЧЕТ!$A$3:$AY$1361,51,0)</f>
        <v>381.72010158721287</v>
      </c>
      <c r="H71" s="83">
        <f t="shared" si="1"/>
        <v>-361.30989841278711</v>
      </c>
    </row>
    <row r="72" spans="1:8" ht="16.2" customHeight="1" x14ac:dyDescent="0.3">
      <c r="A72" s="181" t="s">
        <v>636</v>
      </c>
      <c r="B72" s="182" t="s">
        <v>637</v>
      </c>
      <c r="C72" s="188"/>
      <c r="D72" s="189"/>
      <c r="E72" s="185" t="s">
        <v>4578</v>
      </c>
      <c r="F72" s="186" t="s">
        <v>2798</v>
      </c>
      <c r="G72" s="83">
        <f>VLOOKUP(A72,РАСЧЕТ!$A$3:$AY$1361,51,0)</f>
        <v>0</v>
      </c>
      <c r="H72" s="83">
        <f t="shared" si="1"/>
        <v>0</v>
      </c>
    </row>
    <row r="73" spans="1:8" ht="16.2" customHeight="1" x14ac:dyDescent="0.3">
      <c r="A73" s="181" t="s">
        <v>3960</v>
      </c>
      <c r="B73" s="182" t="s">
        <v>637</v>
      </c>
      <c r="C73" s="183">
        <v>670.02</v>
      </c>
      <c r="D73" s="184">
        <v>670.02</v>
      </c>
      <c r="E73" s="185" t="s">
        <v>4518</v>
      </c>
      <c r="F73" s="186" t="s">
        <v>4519</v>
      </c>
      <c r="G73" s="83">
        <f>VLOOKUP(A73,РАСЧЕТ!$A$3:$AY$1361,51,0)</f>
        <v>344.21003380118617</v>
      </c>
      <c r="H73" s="83">
        <f t="shared" si="1"/>
        <v>-325.80996619881381</v>
      </c>
    </row>
    <row r="74" spans="1:8" ht="16.2" customHeight="1" x14ac:dyDescent="0.3">
      <c r="A74" s="181" t="s">
        <v>655</v>
      </c>
      <c r="B74" s="182" t="s">
        <v>656</v>
      </c>
      <c r="C74" s="183">
        <v>584.12</v>
      </c>
      <c r="D74" s="184">
        <v>584.12</v>
      </c>
      <c r="E74" s="185" t="s">
        <v>4578</v>
      </c>
      <c r="F74" s="186" t="s">
        <v>2799</v>
      </c>
      <c r="G74" s="83">
        <f>VLOOKUP(A74,РАСЧЕТ!$A$3:$AY$1361,51,0)</f>
        <v>300.08054228821356</v>
      </c>
      <c r="H74" s="83">
        <f t="shared" si="1"/>
        <v>-284.03945771178644</v>
      </c>
    </row>
    <row r="75" spans="1:8" ht="16.2" customHeight="1" x14ac:dyDescent="0.3">
      <c r="A75" s="181" t="s">
        <v>572</v>
      </c>
      <c r="B75" s="182" t="s">
        <v>573</v>
      </c>
      <c r="C75" s="183">
        <v>743.03</v>
      </c>
      <c r="D75" s="184">
        <v>743.03</v>
      </c>
      <c r="E75" s="185" t="s">
        <v>4578</v>
      </c>
      <c r="F75" s="186" t="s">
        <v>2800</v>
      </c>
      <c r="G75" s="83">
        <f>VLOOKUP(A75,РАСЧЕТ!$A$3:$AY$1361,51,0)</f>
        <v>381.72010158721287</v>
      </c>
      <c r="H75" s="83">
        <f t="shared" si="1"/>
        <v>-361.30989841278711</v>
      </c>
    </row>
    <row r="76" spans="1:8" ht="16.2" customHeight="1" x14ac:dyDescent="0.3">
      <c r="A76" s="181" t="s">
        <v>1258</v>
      </c>
      <c r="B76" s="182" t="s">
        <v>1259</v>
      </c>
      <c r="C76" s="183">
        <v>670.02</v>
      </c>
      <c r="D76" s="184">
        <v>670.02</v>
      </c>
      <c r="E76" s="185" t="s">
        <v>4578</v>
      </c>
      <c r="F76" s="186" t="s">
        <v>2801</v>
      </c>
      <c r="G76" s="83">
        <f>VLOOKUP(A76,РАСЧЕТ!$A$3:$AY$1361,51,0)</f>
        <v>344.21003380118617</v>
      </c>
      <c r="H76" s="83">
        <f t="shared" si="1"/>
        <v>-325.80996619881381</v>
      </c>
    </row>
    <row r="77" spans="1:8" ht="16.2" customHeight="1" x14ac:dyDescent="0.3">
      <c r="A77" s="181" t="s">
        <v>1712</v>
      </c>
      <c r="B77" s="182" t="s">
        <v>1713</v>
      </c>
      <c r="C77" s="183">
        <v>584.12</v>
      </c>
      <c r="D77" s="184">
        <v>584.12</v>
      </c>
      <c r="E77" s="185" t="s">
        <v>4578</v>
      </c>
      <c r="F77" s="186" t="s">
        <v>2802</v>
      </c>
      <c r="G77" s="83">
        <f>VLOOKUP(A77,РАСЧЕТ!$A$3:$AY$1361,51,0)</f>
        <v>300.08054228821356</v>
      </c>
      <c r="H77" s="83">
        <f t="shared" si="1"/>
        <v>-284.03945771178644</v>
      </c>
    </row>
    <row r="78" spans="1:8" ht="16.2" customHeight="1" x14ac:dyDescent="0.3">
      <c r="A78" s="181" t="s">
        <v>592</v>
      </c>
      <c r="B78" s="182" t="s">
        <v>593</v>
      </c>
      <c r="C78" s="183">
        <v>743.03</v>
      </c>
      <c r="D78" s="184">
        <v>743.03</v>
      </c>
      <c r="E78" s="185" t="s">
        <v>4578</v>
      </c>
      <c r="F78" s="186" t="s">
        <v>2803</v>
      </c>
      <c r="G78" s="83">
        <f>VLOOKUP(A78,РАСЧЕТ!$A$3:$AY$1361,51,0)</f>
        <v>381.72010158721287</v>
      </c>
      <c r="H78" s="83">
        <f t="shared" si="1"/>
        <v>-361.30989841278711</v>
      </c>
    </row>
    <row r="79" spans="1:8" ht="16.2" customHeight="1" x14ac:dyDescent="0.3">
      <c r="A79" s="181" t="s">
        <v>2106</v>
      </c>
      <c r="B79" s="182" t="s">
        <v>2107</v>
      </c>
      <c r="C79" s="183">
        <v>670.02</v>
      </c>
      <c r="D79" s="184">
        <v>670.02</v>
      </c>
      <c r="E79" s="185" t="s">
        <v>4578</v>
      </c>
      <c r="F79" s="186" t="s">
        <v>2804</v>
      </c>
      <c r="G79" s="83">
        <f>VLOOKUP(A79,РАСЧЕТ!$A$3:$AY$1361,51,0)</f>
        <v>344.21003380118617</v>
      </c>
      <c r="H79" s="83">
        <f t="shared" si="1"/>
        <v>-325.80996619881381</v>
      </c>
    </row>
    <row r="80" spans="1:8" ht="16.2" customHeight="1" x14ac:dyDescent="0.3">
      <c r="A80" s="181" t="s">
        <v>1675</v>
      </c>
      <c r="B80" s="182" t="s">
        <v>1676</v>
      </c>
      <c r="C80" s="183">
        <v>584.12</v>
      </c>
      <c r="D80" s="184">
        <v>584.12</v>
      </c>
      <c r="E80" s="185" t="s">
        <v>4578</v>
      </c>
      <c r="F80" s="186" t="s">
        <v>2666</v>
      </c>
      <c r="G80" s="83">
        <f>VLOOKUP(A80,РАСЧЕТ!$A$3:$AY$1361,51,0)</f>
        <v>300.08054228821356</v>
      </c>
      <c r="H80" s="83">
        <f t="shared" si="1"/>
        <v>-284.03945771178644</v>
      </c>
    </row>
    <row r="81" spans="1:8" ht="16.2" customHeight="1" x14ac:dyDescent="0.3">
      <c r="A81" s="181" t="s">
        <v>967</v>
      </c>
      <c r="B81" s="182" t="s">
        <v>968</v>
      </c>
      <c r="C81" s="183">
        <v>584.12</v>
      </c>
      <c r="D81" s="184">
        <v>584.12</v>
      </c>
      <c r="E81" s="185" t="s">
        <v>4578</v>
      </c>
      <c r="F81" s="186" t="s">
        <v>2805</v>
      </c>
      <c r="G81" s="83">
        <f>VLOOKUP(A81,РАСЧЕТ!$A$3:$AY$1361,51,0)</f>
        <v>300.08054228821356</v>
      </c>
      <c r="H81" s="83">
        <f t="shared" si="1"/>
        <v>-284.03945771178644</v>
      </c>
    </row>
    <row r="82" spans="1:8" ht="16.2" customHeight="1" x14ac:dyDescent="0.3">
      <c r="A82" s="181" t="s">
        <v>614</v>
      </c>
      <c r="B82" s="182" t="s">
        <v>615</v>
      </c>
      <c r="C82" s="183">
        <v>743.03</v>
      </c>
      <c r="D82" s="184">
        <v>743.03</v>
      </c>
      <c r="E82" s="185" t="s">
        <v>4578</v>
      </c>
      <c r="F82" s="186" t="s">
        <v>2806</v>
      </c>
      <c r="G82" s="83">
        <f>VLOOKUP(A82,РАСЧЕТ!$A$3:$AY$1361,51,0)</f>
        <v>381.72010158721287</v>
      </c>
      <c r="H82" s="83">
        <f t="shared" si="1"/>
        <v>-361.30989841278711</v>
      </c>
    </row>
    <row r="83" spans="1:8" ht="16.2" customHeight="1" x14ac:dyDescent="0.3">
      <c r="A83" s="181" t="s">
        <v>918</v>
      </c>
      <c r="B83" s="182" t="s">
        <v>919</v>
      </c>
      <c r="C83" s="183">
        <v>648.54</v>
      </c>
      <c r="D83" s="184">
        <v>648.54</v>
      </c>
      <c r="E83" s="185" t="s">
        <v>4578</v>
      </c>
      <c r="F83" s="186" t="s">
        <v>2807</v>
      </c>
      <c r="G83" s="83">
        <f>VLOOKUP(A83,РАСЧЕТ!$A$3:$AY$1361,51,0)</f>
        <v>333.17766092294301</v>
      </c>
      <c r="H83" s="83">
        <f t="shared" si="1"/>
        <v>-315.36233907705696</v>
      </c>
    </row>
    <row r="84" spans="1:8" ht="16.2" customHeight="1" x14ac:dyDescent="0.3">
      <c r="A84" s="181" t="s">
        <v>1318</v>
      </c>
      <c r="B84" s="182" t="s">
        <v>1319</v>
      </c>
      <c r="C84" s="183">
        <v>584.12</v>
      </c>
      <c r="D84" s="184">
        <v>584.12</v>
      </c>
      <c r="E84" s="185" t="s">
        <v>4578</v>
      </c>
      <c r="F84" s="186" t="s">
        <v>2808</v>
      </c>
      <c r="G84" s="83">
        <f>VLOOKUP(A84,РАСЧЕТ!$A$3:$AY$1361,51,0)</f>
        <v>300.08054228821356</v>
      </c>
      <c r="H84" s="83">
        <f t="shared" si="1"/>
        <v>-284.03945771178644</v>
      </c>
    </row>
    <row r="85" spans="1:8" ht="16.2" customHeight="1" x14ac:dyDescent="0.3">
      <c r="A85" s="181" t="s">
        <v>925</v>
      </c>
      <c r="B85" s="182" t="s">
        <v>926</v>
      </c>
      <c r="C85" s="183">
        <v>717.26</v>
      </c>
      <c r="D85" s="184">
        <v>717.26</v>
      </c>
      <c r="E85" s="185" t="s">
        <v>4578</v>
      </c>
      <c r="F85" s="186" t="s">
        <v>2809</v>
      </c>
      <c r="G85" s="83">
        <f>VLOOKUP(A85,РАСЧЕТ!$A$3:$AY$1361,51,0)</f>
        <v>368.48125413332104</v>
      </c>
      <c r="H85" s="83">
        <f t="shared" si="1"/>
        <v>-348.77874586667895</v>
      </c>
    </row>
    <row r="86" spans="1:8" ht="16.2" customHeight="1" x14ac:dyDescent="0.3">
      <c r="A86" s="181" t="s">
        <v>576</v>
      </c>
      <c r="B86" s="182" t="s">
        <v>577</v>
      </c>
      <c r="C86" s="183">
        <v>665.72</v>
      </c>
      <c r="D86" s="184">
        <v>665.72</v>
      </c>
      <c r="E86" s="185" t="s">
        <v>4578</v>
      </c>
      <c r="F86" s="186" t="s">
        <v>2810</v>
      </c>
      <c r="G86" s="83">
        <f>VLOOKUP(A86,РАСЧЕТ!$A$3:$AY$1361,51,0)</f>
        <v>342.00355922553757</v>
      </c>
      <c r="H86" s="83">
        <f t="shared" si="1"/>
        <v>-323.71644077446246</v>
      </c>
    </row>
    <row r="87" spans="1:8" ht="16.2" customHeight="1" x14ac:dyDescent="0.3">
      <c r="A87" s="181" t="s">
        <v>660</v>
      </c>
      <c r="B87" s="182" t="s">
        <v>661</v>
      </c>
      <c r="C87" s="183">
        <v>644.25</v>
      </c>
      <c r="D87" s="184">
        <v>644.25</v>
      </c>
      <c r="E87" s="185" t="s">
        <v>4578</v>
      </c>
      <c r="F87" s="186" t="s">
        <v>2811</v>
      </c>
      <c r="G87" s="83">
        <f>VLOOKUP(A87,РАСЧЕТ!$A$3:$AY$1361,51,0)</f>
        <v>330.97118634729435</v>
      </c>
      <c r="H87" s="83">
        <f t="shared" si="1"/>
        <v>-313.27881365270565</v>
      </c>
    </row>
    <row r="88" spans="1:8" ht="16.2" customHeight="1" x14ac:dyDescent="0.3">
      <c r="A88" s="181" t="s">
        <v>627</v>
      </c>
      <c r="B88" s="182" t="s">
        <v>628</v>
      </c>
      <c r="C88" s="183">
        <v>584.12</v>
      </c>
      <c r="D88" s="184">
        <v>584.12</v>
      </c>
      <c r="E88" s="185" t="s">
        <v>4578</v>
      </c>
      <c r="F88" s="186" t="s">
        <v>2812</v>
      </c>
      <c r="G88" s="83">
        <f>VLOOKUP(A88,РАСЧЕТ!$A$3:$AY$1361,51,0)</f>
        <v>300.08054228821356</v>
      </c>
      <c r="H88" s="83">
        <f t="shared" si="1"/>
        <v>-284.03945771178644</v>
      </c>
    </row>
    <row r="89" spans="1:8" ht="16.2" customHeight="1" x14ac:dyDescent="0.3">
      <c r="A89" s="181" t="s">
        <v>498</v>
      </c>
      <c r="B89" s="182" t="s">
        <v>499</v>
      </c>
      <c r="C89" s="183">
        <v>712.97</v>
      </c>
      <c r="D89" s="184">
        <v>712.97</v>
      </c>
      <c r="E89" s="185" t="s">
        <v>4578</v>
      </c>
      <c r="F89" s="186" t="s">
        <v>2813</v>
      </c>
      <c r="G89" s="83">
        <f>VLOOKUP(A89,РАСЧЕТ!$A$3:$AY$1361,51,0)</f>
        <v>366.27477955767245</v>
      </c>
      <c r="H89" s="83">
        <f t="shared" si="1"/>
        <v>-346.69522044232758</v>
      </c>
    </row>
    <row r="90" spans="1:8" ht="16.2" customHeight="1" x14ac:dyDescent="0.3">
      <c r="A90" s="181" t="s">
        <v>1286</v>
      </c>
      <c r="B90" s="182" t="s">
        <v>1287</v>
      </c>
      <c r="C90" s="183">
        <v>665.72</v>
      </c>
      <c r="D90" s="184">
        <v>665.72</v>
      </c>
      <c r="E90" s="185" t="s">
        <v>4578</v>
      </c>
      <c r="F90" s="186" t="s">
        <v>2814</v>
      </c>
      <c r="G90" s="83">
        <f>VLOOKUP(A90,РАСЧЕТ!$A$3:$AY$1361,51,0)</f>
        <v>342.00355922553757</v>
      </c>
      <c r="H90" s="83">
        <f t="shared" si="1"/>
        <v>-323.71644077446246</v>
      </c>
    </row>
    <row r="91" spans="1:8" ht="16.2" customHeight="1" x14ac:dyDescent="0.3">
      <c r="A91" s="181" t="s">
        <v>670</v>
      </c>
      <c r="B91" s="182" t="s">
        <v>671</v>
      </c>
      <c r="C91" s="183">
        <v>743.03</v>
      </c>
      <c r="D91" s="184">
        <v>743.03</v>
      </c>
      <c r="E91" s="185" t="s">
        <v>4578</v>
      </c>
      <c r="F91" s="186" t="s">
        <v>2667</v>
      </c>
      <c r="G91" s="83">
        <f>VLOOKUP(A91,РАСЧЕТ!$A$3:$AY$1361,51,0)</f>
        <v>381.72010158721287</v>
      </c>
      <c r="H91" s="83">
        <f t="shared" si="1"/>
        <v>-361.30989841278711</v>
      </c>
    </row>
    <row r="92" spans="1:8" ht="16.2" customHeight="1" x14ac:dyDescent="0.3">
      <c r="A92" s="181" t="s">
        <v>2625</v>
      </c>
      <c r="B92" s="182" t="s">
        <v>1655</v>
      </c>
      <c r="C92" s="183">
        <v>584.12</v>
      </c>
      <c r="D92" s="184">
        <v>584.12</v>
      </c>
      <c r="E92" s="185" t="s">
        <v>4578</v>
      </c>
      <c r="F92" s="186" t="s">
        <v>3881</v>
      </c>
      <c r="G92" s="83">
        <f>VLOOKUP(A92,РАСЧЕТ!$A$3:$AY$1361,51,0)</f>
        <v>300.08054228821356</v>
      </c>
      <c r="H92" s="83">
        <f t="shared" si="1"/>
        <v>-284.03945771178644</v>
      </c>
    </row>
    <row r="93" spans="1:8" ht="16.2" customHeight="1" x14ac:dyDescent="0.3">
      <c r="A93" s="181" t="s">
        <v>1619</v>
      </c>
      <c r="B93" s="182" t="s">
        <v>1620</v>
      </c>
      <c r="C93" s="183">
        <v>734.44</v>
      </c>
      <c r="D93" s="184">
        <v>734.44</v>
      </c>
      <c r="E93" s="185" t="s">
        <v>4578</v>
      </c>
      <c r="F93" s="186" t="s">
        <v>2815</v>
      </c>
      <c r="G93" s="83">
        <f>VLOOKUP(A93,РАСЧЕТ!$A$3:$AY$1361,51,0)</f>
        <v>377.30715243591567</v>
      </c>
      <c r="H93" s="83">
        <f t="shared" si="1"/>
        <v>-357.13284756408439</v>
      </c>
    </row>
    <row r="94" spans="1:8" ht="16.2" customHeight="1" x14ac:dyDescent="0.3">
      <c r="A94" s="181" t="s">
        <v>1509</v>
      </c>
      <c r="B94" s="182" t="s">
        <v>1510</v>
      </c>
      <c r="C94" s="183">
        <v>665.72</v>
      </c>
      <c r="D94" s="184">
        <v>665.72</v>
      </c>
      <c r="E94" s="185" t="s">
        <v>4578</v>
      </c>
      <c r="F94" s="186" t="s">
        <v>2816</v>
      </c>
      <c r="G94" s="83">
        <f>VLOOKUP(A94,РАСЧЕТ!$A$3:$AY$1361,51,0)</f>
        <v>342.00355922553757</v>
      </c>
      <c r="H94" s="83">
        <f t="shared" si="1"/>
        <v>-323.71644077446246</v>
      </c>
    </row>
    <row r="95" spans="1:8" ht="16.2" customHeight="1" x14ac:dyDescent="0.3">
      <c r="A95" s="181" t="s">
        <v>1735</v>
      </c>
      <c r="B95" s="182" t="s">
        <v>1736</v>
      </c>
      <c r="C95" s="183">
        <v>584.12</v>
      </c>
      <c r="D95" s="184">
        <v>584.12</v>
      </c>
      <c r="E95" s="185" t="s">
        <v>4578</v>
      </c>
      <c r="F95" s="186" t="s">
        <v>2817</v>
      </c>
      <c r="G95" s="83">
        <f>VLOOKUP(A95,РАСЧЕТ!$A$3:$AY$1361,51,0)</f>
        <v>300.08054228821356</v>
      </c>
      <c r="H95" s="83">
        <f t="shared" si="1"/>
        <v>-284.03945771178644</v>
      </c>
    </row>
    <row r="96" spans="1:8" ht="16.2" customHeight="1" x14ac:dyDescent="0.3">
      <c r="A96" s="181" t="s">
        <v>1271</v>
      </c>
      <c r="B96" s="182" t="s">
        <v>1272</v>
      </c>
      <c r="C96" s="183">
        <v>734.44</v>
      </c>
      <c r="D96" s="184">
        <v>734.44</v>
      </c>
      <c r="E96" s="185" t="s">
        <v>4578</v>
      </c>
      <c r="F96" s="186" t="s">
        <v>2818</v>
      </c>
      <c r="G96" s="83">
        <f>VLOOKUP(A96,РАСЧЕТ!$A$3:$AY$1361,51,0)</f>
        <v>377.30715243591567</v>
      </c>
      <c r="H96" s="83">
        <f t="shared" si="1"/>
        <v>-357.13284756408439</v>
      </c>
    </row>
    <row r="97" spans="1:8" ht="16.2" customHeight="1" x14ac:dyDescent="0.3">
      <c r="A97" s="181" t="s">
        <v>1749</v>
      </c>
      <c r="B97" s="182" t="s">
        <v>1750</v>
      </c>
      <c r="C97" s="183">
        <v>665.72</v>
      </c>
      <c r="D97" s="184">
        <v>665.72</v>
      </c>
      <c r="E97" s="185" t="s">
        <v>4578</v>
      </c>
      <c r="F97" s="186" t="s">
        <v>2819</v>
      </c>
      <c r="G97" s="83">
        <f>VLOOKUP(A97,РАСЧЕТ!$A$3:$AY$1361,51,0)</f>
        <v>342.00355922553757</v>
      </c>
      <c r="H97" s="83">
        <f t="shared" si="1"/>
        <v>-323.71644077446246</v>
      </c>
    </row>
    <row r="98" spans="1:8" ht="16.2" customHeight="1" x14ac:dyDescent="0.3">
      <c r="A98" s="181" t="s">
        <v>1726</v>
      </c>
      <c r="B98" s="182" t="s">
        <v>1727</v>
      </c>
      <c r="C98" s="183">
        <v>584.12</v>
      </c>
      <c r="D98" s="184">
        <v>584.12</v>
      </c>
      <c r="E98" s="185" t="s">
        <v>4578</v>
      </c>
      <c r="F98" s="186" t="s">
        <v>2820</v>
      </c>
      <c r="G98" s="83">
        <f>VLOOKUP(A98,РАСЧЕТ!$A$3:$AY$1361,51,0)</f>
        <v>300.08054228821356</v>
      </c>
      <c r="H98" s="83">
        <f t="shared" si="1"/>
        <v>-284.03945771178644</v>
      </c>
    </row>
    <row r="99" spans="1:8" ht="16.2" customHeight="1" x14ac:dyDescent="0.3">
      <c r="A99" s="181" t="s">
        <v>594</v>
      </c>
      <c r="B99" s="182" t="s">
        <v>595</v>
      </c>
      <c r="C99" s="183">
        <v>734.44</v>
      </c>
      <c r="D99" s="184">
        <v>734.44</v>
      </c>
      <c r="E99" s="185" t="s">
        <v>4578</v>
      </c>
      <c r="F99" s="186" t="s">
        <v>2821</v>
      </c>
      <c r="G99" s="83">
        <f>VLOOKUP(A99,РАСЧЕТ!$A$3:$AY$1361,51,0)</f>
        <v>377.30715243591567</v>
      </c>
      <c r="H99" s="83">
        <f t="shared" si="1"/>
        <v>-357.13284756408439</v>
      </c>
    </row>
    <row r="100" spans="1:8" ht="16.2" customHeight="1" x14ac:dyDescent="0.3">
      <c r="A100" s="181" t="s">
        <v>1483</v>
      </c>
      <c r="B100" s="182" t="s">
        <v>1484</v>
      </c>
      <c r="C100" s="183">
        <v>665.72</v>
      </c>
      <c r="D100" s="184">
        <v>665.72</v>
      </c>
      <c r="E100" s="185" t="s">
        <v>4578</v>
      </c>
      <c r="F100" s="186" t="s">
        <v>2822</v>
      </c>
      <c r="G100" s="83">
        <f>VLOOKUP(A100,РАСЧЕТ!$A$3:$AY$1361,51,0)</f>
        <v>342.00355922553757</v>
      </c>
      <c r="H100" s="83">
        <f t="shared" si="1"/>
        <v>-323.71644077446246</v>
      </c>
    </row>
    <row r="101" spans="1:8" ht="16.2" customHeight="1" x14ac:dyDescent="0.3">
      <c r="A101" s="181" t="s">
        <v>1603</v>
      </c>
      <c r="B101" s="182" t="s">
        <v>1604</v>
      </c>
      <c r="C101" s="183">
        <v>584.12</v>
      </c>
      <c r="D101" s="184">
        <v>584.12</v>
      </c>
      <c r="E101" s="185" t="s">
        <v>4578</v>
      </c>
      <c r="F101" s="186" t="s">
        <v>2823</v>
      </c>
      <c r="G101" s="83">
        <f>VLOOKUP(A101,РАСЧЕТ!$A$3:$AY$1361,51,0)</f>
        <v>300.08054228821356</v>
      </c>
      <c r="H101" s="83">
        <f t="shared" si="1"/>
        <v>-284.03945771178644</v>
      </c>
    </row>
    <row r="102" spans="1:8" ht="16.2" customHeight="1" x14ac:dyDescent="0.3">
      <c r="A102" s="181" t="s">
        <v>1197</v>
      </c>
      <c r="B102" s="182" t="s">
        <v>1198</v>
      </c>
      <c r="C102" s="183">
        <v>627.07000000000005</v>
      </c>
      <c r="D102" s="184">
        <v>627.07000000000005</v>
      </c>
      <c r="E102" s="185" t="s">
        <v>4578</v>
      </c>
      <c r="F102" s="186" t="s">
        <v>2668</v>
      </c>
      <c r="G102" s="83">
        <f>VLOOKUP(A102,РАСЧЕТ!$A$3:$AY$1361,51,0)</f>
        <v>322.14528804469984</v>
      </c>
      <c r="H102" s="83">
        <f t="shared" si="1"/>
        <v>-304.92471195530021</v>
      </c>
    </row>
    <row r="103" spans="1:8" ht="16.2" customHeight="1" x14ac:dyDescent="0.3">
      <c r="A103" s="181" t="s">
        <v>1933</v>
      </c>
      <c r="B103" s="182" t="s">
        <v>1934</v>
      </c>
      <c r="C103" s="183">
        <v>734.44</v>
      </c>
      <c r="D103" s="184">
        <v>734.44</v>
      </c>
      <c r="E103" s="185" t="s">
        <v>4578</v>
      </c>
      <c r="F103" s="186" t="s">
        <v>2824</v>
      </c>
      <c r="G103" s="83">
        <f>VLOOKUP(A103,РАСЧЕТ!$A$3:$AY$1361,51,0)</f>
        <v>377.30715243591567</v>
      </c>
      <c r="H103" s="83">
        <f t="shared" si="1"/>
        <v>-357.13284756408439</v>
      </c>
    </row>
    <row r="104" spans="1:8" ht="16.2" customHeight="1" x14ac:dyDescent="0.3">
      <c r="A104" s="181" t="s">
        <v>2108</v>
      </c>
      <c r="B104" s="182" t="s">
        <v>2109</v>
      </c>
      <c r="C104" s="183">
        <v>665.72</v>
      </c>
      <c r="D104" s="184">
        <v>665.72</v>
      </c>
      <c r="E104" s="185" t="s">
        <v>4578</v>
      </c>
      <c r="F104" s="186" t="s">
        <v>2825</v>
      </c>
      <c r="G104" s="83">
        <f>VLOOKUP(A104,РАСЧЕТ!$A$3:$AY$1361,51,0)</f>
        <v>342.00355922553757</v>
      </c>
      <c r="H104" s="83">
        <f t="shared" si="1"/>
        <v>-323.71644077446246</v>
      </c>
    </row>
    <row r="105" spans="1:8" ht="16.2" customHeight="1" x14ac:dyDescent="0.3">
      <c r="A105" s="181" t="s">
        <v>2302</v>
      </c>
      <c r="B105" s="182" t="s">
        <v>2303</v>
      </c>
      <c r="C105" s="183">
        <v>584.12</v>
      </c>
      <c r="D105" s="184">
        <v>584.12</v>
      </c>
      <c r="E105" s="185" t="s">
        <v>4578</v>
      </c>
      <c r="F105" s="186" t="s">
        <v>2826</v>
      </c>
      <c r="G105" s="83">
        <f>VLOOKUP(A105,РАСЧЕТ!$A$3:$AY$1361,51,0)</f>
        <v>300.08054228821356</v>
      </c>
      <c r="H105" s="83">
        <f t="shared" si="1"/>
        <v>-284.03945771178644</v>
      </c>
    </row>
    <row r="106" spans="1:8" ht="16.2" customHeight="1" x14ac:dyDescent="0.3">
      <c r="A106" s="181" t="s">
        <v>502</v>
      </c>
      <c r="B106" s="182" t="s">
        <v>503</v>
      </c>
      <c r="C106" s="183">
        <v>734.44</v>
      </c>
      <c r="D106" s="184">
        <v>734.44</v>
      </c>
      <c r="E106" s="185" t="s">
        <v>4578</v>
      </c>
      <c r="F106" s="186" t="s">
        <v>2827</v>
      </c>
      <c r="G106" s="83">
        <f>VLOOKUP(A106,РАСЧЕТ!$A$3:$AY$1361,51,0)</f>
        <v>377.30715243591567</v>
      </c>
      <c r="H106" s="83">
        <f t="shared" si="1"/>
        <v>-357.13284756408439</v>
      </c>
    </row>
    <row r="107" spans="1:8" ht="16.2" customHeight="1" x14ac:dyDescent="0.3">
      <c r="A107" s="181" t="s">
        <v>1582</v>
      </c>
      <c r="B107" s="182" t="s">
        <v>1583</v>
      </c>
      <c r="C107" s="183">
        <v>665.72</v>
      </c>
      <c r="D107" s="184">
        <v>665.72</v>
      </c>
      <c r="E107" s="185" t="s">
        <v>4578</v>
      </c>
      <c r="F107" s="186" t="s">
        <v>2828</v>
      </c>
      <c r="G107" s="83">
        <f>VLOOKUP(A107,РАСЧЕТ!$A$3:$AY$1361,51,0)</f>
        <v>342.00355922553757</v>
      </c>
      <c r="H107" s="83">
        <f t="shared" si="1"/>
        <v>-323.71644077446246</v>
      </c>
    </row>
    <row r="108" spans="1:8" ht="16.2" customHeight="1" x14ac:dyDescent="0.3">
      <c r="A108" s="181" t="s">
        <v>1260</v>
      </c>
      <c r="B108" s="182" t="s">
        <v>1261</v>
      </c>
      <c r="C108" s="183">
        <v>584.12</v>
      </c>
      <c r="D108" s="184">
        <v>584.12</v>
      </c>
      <c r="E108" s="185" t="s">
        <v>4578</v>
      </c>
      <c r="F108" s="186" t="s">
        <v>2829</v>
      </c>
      <c r="G108" s="83">
        <f>VLOOKUP(A108,РАСЧЕТ!$A$3:$AY$1361,51,0)</f>
        <v>300.08054228821356</v>
      </c>
      <c r="H108" s="83">
        <f t="shared" si="1"/>
        <v>-284.03945771178644</v>
      </c>
    </row>
    <row r="109" spans="1:8" ht="16.2" customHeight="1" x14ac:dyDescent="0.3">
      <c r="A109" s="181" t="s">
        <v>616</v>
      </c>
      <c r="B109" s="182" t="s">
        <v>617</v>
      </c>
      <c r="C109" s="183">
        <v>734.44</v>
      </c>
      <c r="D109" s="184">
        <v>734.44</v>
      </c>
      <c r="E109" s="185" t="s">
        <v>4578</v>
      </c>
      <c r="F109" s="186" t="s">
        <v>2830</v>
      </c>
      <c r="G109" s="83">
        <f>VLOOKUP(A109,РАСЧЕТ!$A$3:$AY$1361,51,0)</f>
        <v>377.30715243591567</v>
      </c>
      <c r="H109" s="83">
        <f t="shared" si="1"/>
        <v>-357.13284756408439</v>
      </c>
    </row>
    <row r="110" spans="1:8" ht="16.2" customHeight="1" x14ac:dyDescent="0.3">
      <c r="A110" s="181" t="s">
        <v>662</v>
      </c>
      <c r="B110" s="182" t="s">
        <v>663</v>
      </c>
      <c r="C110" s="183">
        <v>644.25</v>
      </c>
      <c r="D110" s="184">
        <v>644.25</v>
      </c>
      <c r="E110" s="185" t="s">
        <v>4578</v>
      </c>
      <c r="F110" s="186" t="s">
        <v>2831</v>
      </c>
      <c r="G110" s="83">
        <f>VLOOKUP(A110,РАСЧЕТ!$A$3:$AY$1361,51,0)</f>
        <v>330.97118634729435</v>
      </c>
      <c r="H110" s="83">
        <f t="shared" si="1"/>
        <v>-313.27881365270565</v>
      </c>
    </row>
    <row r="111" spans="1:8" ht="16.2" customHeight="1" x14ac:dyDescent="0.3">
      <c r="A111" s="181" t="s">
        <v>1714</v>
      </c>
      <c r="B111" s="182" t="s">
        <v>1715</v>
      </c>
      <c r="C111" s="183">
        <v>584.12</v>
      </c>
      <c r="D111" s="184">
        <v>584.12</v>
      </c>
      <c r="E111" s="185" t="s">
        <v>4578</v>
      </c>
      <c r="F111" s="186" t="s">
        <v>2832</v>
      </c>
      <c r="G111" s="83">
        <f>VLOOKUP(A111,РАСЧЕТ!$A$3:$AY$1361,51,0)</f>
        <v>300.08054228821356</v>
      </c>
      <c r="H111" s="83">
        <f t="shared" si="1"/>
        <v>-284.03945771178644</v>
      </c>
    </row>
    <row r="112" spans="1:8" ht="16.2" customHeight="1" x14ac:dyDescent="0.3">
      <c r="A112" s="181" t="s">
        <v>2313</v>
      </c>
      <c r="B112" s="182" t="s">
        <v>2314</v>
      </c>
      <c r="C112" s="183">
        <v>725.85</v>
      </c>
      <c r="D112" s="184">
        <v>725.85</v>
      </c>
      <c r="E112" s="185" t="s">
        <v>4578</v>
      </c>
      <c r="F112" s="186" t="s">
        <v>2833</v>
      </c>
      <c r="G112" s="83">
        <f>VLOOKUP(A112,РАСЧЕТ!$A$3:$AY$1361,51,0)</f>
        <v>372.8942032846183</v>
      </c>
      <c r="H112" s="83">
        <f t="shared" si="1"/>
        <v>-352.95579671538172</v>
      </c>
    </row>
    <row r="113" spans="1:8" ht="16.2" customHeight="1" x14ac:dyDescent="0.3">
      <c r="A113" s="181" t="s">
        <v>980</v>
      </c>
      <c r="B113" s="182" t="s">
        <v>981</v>
      </c>
      <c r="C113" s="183">
        <v>584.12</v>
      </c>
      <c r="D113" s="184">
        <v>584.12</v>
      </c>
      <c r="E113" s="185" t="s">
        <v>4578</v>
      </c>
      <c r="F113" s="186" t="s">
        <v>2652</v>
      </c>
      <c r="G113" s="83">
        <f>VLOOKUP(A113,РАСЧЕТ!$A$3:$AY$1361,51,0)</f>
        <v>300.08054228821356</v>
      </c>
      <c r="H113" s="83">
        <f t="shared" si="1"/>
        <v>-284.03945771178644</v>
      </c>
    </row>
    <row r="114" spans="1:8" ht="16.2" customHeight="1" x14ac:dyDescent="0.3">
      <c r="A114" s="181" t="s">
        <v>1320</v>
      </c>
      <c r="B114" s="182" t="s">
        <v>1321</v>
      </c>
      <c r="C114" s="183">
        <v>627.07000000000005</v>
      </c>
      <c r="D114" s="184">
        <v>627.07000000000005</v>
      </c>
      <c r="E114" s="185" t="s">
        <v>4578</v>
      </c>
      <c r="F114" s="186" t="s">
        <v>2669</v>
      </c>
      <c r="G114" s="83">
        <f>VLOOKUP(A114,РАСЧЕТ!$A$3:$AY$1361,51,0)</f>
        <v>322.14528804469984</v>
      </c>
      <c r="H114" s="83">
        <f t="shared" si="1"/>
        <v>-304.92471195530021</v>
      </c>
    </row>
    <row r="115" spans="1:8" ht="16.2" customHeight="1" x14ac:dyDescent="0.3">
      <c r="A115" s="181" t="s">
        <v>2200</v>
      </c>
      <c r="B115" s="182" t="s">
        <v>2201</v>
      </c>
      <c r="C115" s="183">
        <v>661.43</v>
      </c>
      <c r="D115" s="184">
        <v>661.43</v>
      </c>
      <c r="E115" s="185" t="s">
        <v>4578</v>
      </c>
      <c r="F115" s="186" t="s">
        <v>2834</v>
      </c>
      <c r="G115" s="83">
        <f>VLOOKUP(A115,РАСЧЕТ!$A$3:$AY$1361,51,0)</f>
        <v>339.79708464988892</v>
      </c>
      <c r="H115" s="83">
        <f t="shared" si="1"/>
        <v>-321.63291535011103</v>
      </c>
    </row>
    <row r="116" spans="1:8" ht="16.2" customHeight="1" x14ac:dyDescent="0.3">
      <c r="A116" s="181" t="s">
        <v>2559</v>
      </c>
      <c r="B116" s="182" t="s">
        <v>927</v>
      </c>
      <c r="C116" s="183">
        <v>584.12</v>
      </c>
      <c r="D116" s="184">
        <v>584.12</v>
      </c>
      <c r="E116" s="185" t="s">
        <v>4578</v>
      </c>
      <c r="F116" s="186" t="s">
        <v>3863</v>
      </c>
      <c r="G116" s="83">
        <f>VLOOKUP(A116,РАСЧЕТ!$A$3:$AY$1361,51,0)</f>
        <v>300.08054228821356</v>
      </c>
      <c r="H116" s="83">
        <f t="shared" si="1"/>
        <v>-284.03945771178644</v>
      </c>
    </row>
    <row r="117" spans="1:8" ht="16.2" customHeight="1" x14ac:dyDescent="0.3">
      <c r="A117" s="181" t="s">
        <v>1325</v>
      </c>
      <c r="B117" s="182" t="s">
        <v>1326</v>
      </c>
      <c r="C117" s="183">
        <v>717.26</v>
      </c>
      <c r="D117" s="184">
        <v>717.26</v>
      </c>
      <c r="E117" s="185" t="s">
        <v>4578</v>
      </c>
      <c r="F117" s="186" t="s">
        <v>2835</v>
      </c>
      <c r="G117" s="83">
        <f>VLOOKUP(A117,РАСЧЕТ!$A$3:$AY$1361,51,0)</f>
        <v>368.48125413332104</v>
      </c>
      <c r="H117" s="83">
        <f t="shared" si="1"/>
        <v>-348.77874586667895</v>
      </c>
    </row>
    <row r="118" spans="1:8" ht="16.2" customHeight="1" x14ac:dyDescent="0.3">
      <c r="A118" s="181" t="s">
        <v>1513</v>
      </c>
      <c r="B118" s="182" t="s">
        <v>1514</v>
      </c>
      <c r="C118" s="183">
        <v>670.02</v>
      </c>
      <c r="D118" s="184">
        <v>670.02</v>
      </c>
      <c r="E118" s="185" t="s">
        <v>4578</v>
      </c>
      <c r="F118" s="186" t="s">
        <v>2836</v>
      </c>
      <c r="G118" s="83">
        <f>VLOOKUP(A118,РАСЧЕТ!$A$3:$AY$1361,51,0)</f>
        <v>344.21003380118617</v>
      </c>
      <c r="H118" s="83">
        <f t="shared" si="1"/>
        <v>-325.80996619881381</v>
      </c>
    </row>
    <row r="119" spans="1:8" ht="16.2" customHeight="1" x14ac:dyDescent="0.3">
      <c r="A119" s="181" t="s">
        <v>2211</v>
      </c>
      <c r="B119" s="182" t="s">
        <v>2212</v>
      </c>
      <c r="C119" s="188"/>
      <c r="D119" s="189"/>
      <c r="E119" s="185" t="s">
        <v>4578</v>
      </c>
      <c r="F119" s="186" t="s">
        <v>2837</v>
      </c>
      <c r="G119" s="83">
        <f>VLOOKUP(A119,РАСЧЕТ!$A$3:$AY$1361,51,0)</f>
        <v>0</v>
      </c>
      <c r="H119" s="83">
        <f t="shared" si="1"/>
        <v>0</v>
      </c>
    </row>
    <row r="120" spans="1:8" ht="16.2" customHeight="1" x14ac:dyDescent="0.3">
      <c r="A120" s="181" t="s">
        <v>3962</v>
      </c>
      <c r="B120" s="182" t="s">
        <v>2212</v>
      </c>
      <c r="C120" s="183">
        <v>584.12</v>
      </c>
      <c r="D120" s="184">
        <v>584.12</v>
      </c>
      <c r="E120" s="185" t="s">
        <v>4520</v>
      </c>
      <c r="F120" s="186" t="s">
        <v>4521</v>
      </c>
      <c r="G120" s="83">
        <f>VLOOKUP(A120,РАСЧЕТ!$A$3:$AY$1361,51,0)</f>
        <v>300.08054228821356</v>
      </c>
      <c r="H120" s="83">
        <f t="shared" si="1"/>
        <v>-284.03945771178644</v>
      </c>
    </row>
    <row r="121" spans="1:8" ht="16.2" customHeight="1" x14ac:dyDescent="0.3">
      <c r="A121" s="181" t="s">
        <v>1630</v>
      </c>
      <c r="B121" s="182" t="s">
        <v>1631</v>
      </c>
      <c r="C121" s="183">
        <v>743.03</v>
      </c>
      <c r="D121" s="184">
        <v>743.03</v>
      </c>
      <c r="E121" s="185" t="s">
        <v>4578</v>
      </c>
      <c r="F121" s="186" t="s">
        <v>2838</v>
      </c>
      <c r="G121" s="83">
        <f>VLOOKUP(A121,РАСЧЕТ!$A$3:$AY$1361,51,0)</f>
        <v>381.72010158721287</v>
      </c>
      <c r="H121" s="83">
        <f t="shared" si="1"/>
        <v>-361.30989841278711</v>
      </c>
    </row>
    <row r="122" spans="1:8" ht="16.2" customHeight="1" x14ac:dyDescent="0.3">
      <c r="A122" s="181" t="s">
        <v>1755</v>
      </c>
      <c r="B122" s="182" t="s">
        <v>1756</v>
      </c>
      <c r="C122" s="183">
        <v>670.02</v>
      </c>
      <c r="D122" s="184">
        <v>670.02</v>
      </c>
      <c r="E122" s="185" t="s">
        <v>4578</v>
      </c>
      <c r="F122" s="186" t="s">
        <v>2839</v>
      </c>
      <c r="G122" s="83">
        <f>VLOOKUP(A122,РАСЧЕТ!$A$3:$AY$1361,51,0)</f>
        <v>344.21003380118617</v>
      </c>
      <c r="H122" s="83">
        <f t="shared" si="1"/>
        <v>-325.80996619881381</v>
      </c>
    </row>
    <row r="123" spans="1:8" ht="16.2" customHeight="1" x14ac:dyDescent="0.3">
      <c r="A123" s="181" t="s">
        <v>2603</v>
      </c>
      <c r="B123" s="182" t="s">
        <v>1868</v>
      </c>
      <c r="C123" s="183">
        <v>584.12</v>
      </c>
      <c r="D123" s="184">
        <v>584.12</v>
      </c>
      <c r="E123" s="185" t="s">
        <v>4578</v>
      </c>
      <c r="F123" s="186" t="s">
        <v>3864</v>
      </c>
      <c r="G123" s="83">
        <f>VLOOKUP(A123,РАСЧЕТ!$A$3:$AY$1361,51,0)</f>
        <v>300.08054228821356</v>
      </c>
      <c r="H123" s="83">
        <f t="shared" si="1"/>
        <v>-284.03945771178644</v>
      </c>
    </row>
    <row r="124" spans="1:8" ht="16.2" customHeight="1" x14ac:dyDescent="0.3">
      <c r="A124" s="181" t="s">
        <v>2535</v>
      </c>
      <c r="B124" s="182" t="s">
        <v>1277</v>
      </c>
      <c r="C124" s="183">
        <v>743.03</v>
      </c>
      <c r="D124" s="184">
        <v>743.03</v>
      </c>
      <c r="E124" s="185" t="s">
        <v>4578</v>
      </c>
      <c r="F124" s="186" t="s">
        <v>2840</v>
      </c>
      <c r="G124" s="83">
        <f>VLOOKUP(A124,РАСЧЕТ!$A$3:$AY$1361,51,0)</f>
        <v>381.72010158721287</v>
      </c>
      <c r="H124" s="83">
        <f t="shared" si="1"/>
        <v>-361.30989841278711</v>
      </c>
    </row>
    <row r="125" spans="1:8" ht="16.2" customHeight="1" x14ac:dyDescent="0.3">
      <c r="A125" s="181" t="s">
        <v>1406</v>
      </c>
      <c r="B125" s="182" t="s">
        <v>1407</v>
      </c>
      <c r="C125" s="183">
        <v>259.36</v>
      </c>
      <c r="D125" s="184">
        <v>259.36</v>
      </c>
      <c r="E125" s="185" t="s">
        <v>4578</v>
      </c>
      <c r="F125" s="186" t="s">
        <v>2841</v>
      </c>
      <c r="G125" s="83">
        <f>VLOOKUP(A125,РАСЧЕТ!$A$3:$AY$1361,51,0)</f>
        <v>199.86389059423709</v>
      </c>
      <c r="H125" s="83">
        <f t="shared" si="1"/>
        <v>-59.496109405762923</v>
      </c>
    </row>
    <row r="126" spans="1:8" ht="16.2" customHeight="1" x14ac:dyDescent="0.3">
      <c r="A126" s="181" t="s">
        <v>4495</v>
      </c>
      <c r="B126" s="182" t="s">
        <v>1407</v>
      </c>
      <c r="C126" s="183">
        <v>410.66</v>
      </c>
      <c r="D126" s="184">
        <v>410.66</v>
      </c>
      <c r="E126" s="185" t="s">
        <v>4579</v>
      </c>
      <c r="F126" s="186" t="s">
        <v>4580</v>
      </c>
      <c r="G126" s="83">
        <f>VLOOKUP(A126,РАСЧЕТ!$A$3:$AY$1361,51,0)</f>
        <v>144.34614320694902</v>
      </c>
      <c r="H126" s="83">
        <f t="shared" si="1"/>
        <v>-266.313856793051</v>
      </c>
    </row>
    <row r="127" spans="1:8" ht="16.2" customHeight="1" x14ac:dyDescent="0.3">
      <c r="A127" s="181" t="s">
        <v>2389</v>
      </c>
      <c r="B127" s="182" t="s">
        <v>2390</v>
      </c>
      <c r="C127" s="183">
        <v>670.02</v>
      </c>
      <c r="D127" s="184">
        <v>670.02</v>
      </c>
      <c r="E127" s="185" t="s">
        <v>4578</v>
      </c>
      <c r="F127" s="186" t="s">
        <v>2670</v>
      </c>
      <c r="G127" s="83">
        <f>VLOOKUP(A127,РАСЧЕТ!$A$3:$AY$1361,51,0)</f>
        <v>344.21003380118617</v>
      </c>
      <c r="H127" s="83">
        <f t="shared" si="1"/>
        <v>-325.80996619881381</v>
      </c>
    </row>
    <row r="128" spans="1:8" ht="16.2" customHeight="1" x14ac:dyDescent="0.3">
      <c r="A128" s="181" t="s">
        <v>2369</v>
      </c>
      <c r="B128" s="182" t="s">
        <v>2370</v>
      </c>
      <c r="C128" s="183">
        <v>584.12</v>
      </c>
      <c r="D128" s="184">
        <v>584.12</v>
      </c>
      <c r="E128" s="185" t="s">
        <v>4578</v>
      </c>
      <c r="F128" s="186" t="s">
        <v>2842</v>
      </c>
      <c r="G128" s="83">
        <f>VLOOKUP(A128,РАСЧЕТ!$A$3:$AY$1361,51,0)</f>
        <v>300.08054228821356</v>
      </c>
      <c r="H128" s="83">
        <f t="shared" si="1"/>
        <v>-284.03945771178644</v>
      </c>
    </row>
    <row r="129" spans="1:8" ht="16.2" customHeight="1" x14ac:dyDescent="0.3">
      <c r="A129" s="181" t="s">
        <v>1549</v>
      </c>
      <c r="B129" s="182" t="s">
        <v>1550</v>
      </c>
      <c r="C129" s="183">
        <v>743.03</v>
      </c>
      <c r="D129" s="184">
        <v>743.03</v>
      </c>
      <c r="E129" s="185" t="s">
        <v>4578</v>
      </c>
      <c r="F129" s="186" t="s">
        <v>2843</v>
      </c>
      <c r="G129" s="83">
        <f>VLOOKUP(A129,РАСЧЕТ!$A$3:$AY$1361,51,0)</f>
        <v>381.72010158721287</v>
      </c>
      <c r="H129" s="83">
        <f t="shared" ref="H129:H192" si="2">G129-C129</f>
        <v>-361.30989841278711</v>
      </c>
    </row>
    <row r="130" spans="1:8" ht="16.2" customHeight="1" x14ac:dyDescent="0.3">
      <c r="A130" s="181" t="s">
        <v>2110</v>
      </c>
      <c r="B130" s="182" t="s">
        <v>2111</v>
      </c>
      <c r="C130" s="183">
        <v>661.43</v>
      </c>
      <c r="D130" s="184">
        <v>661.43</v>
      </c>
      <c r="E130" s="185" t="s">
        <v>4578</v>
      </c>
      <c r="F130" s="186" t="s">
        <v>2844</v>
      </c>
      <c r="G130" s="83">
        <f>VLOOKUP(A130,РАСЧЕТ!$A$3:$AY$1361,51,0)</f>
        <v>339.79708464988892</v>
      </c>
      <c r="H130" s="83">
        <f t="shared" si="2"/>
        <v>-321.63291535011103</v>
      </c>
    </row>
    <row r="131" spans="1:8" ht="16.2" customHeight="1" x14ac:dyDescent="0.3">
      <c r="A131" s="181" t="s">
        <v>582</v>
      </c>
      <c r="B131" s="182" t="s">
        <v>583</v>
      </c>
      <c r="C131" s="183">
        <v>575.53</v>
      </c>
      <c r="D131" s="184">
        <v>575.53</v>
      </c>
      <c r="E131" s="185" t="s">
        <v>4578</v>
      </c>
      <c r="F131" s="186" t="s">
        <v>2845</v>
      </c>
      <c r="G131" s="83">
        <f>VLOOKUP(A131,РАСЧЕТ!$A$3:$AY$1361,51,0)</f>
        <v>295.66759313691631</v>
      </c>
      <c r="H131" s="83">
        <f t="shared" si="2"/>
        <v>-279.86240686308366</v>
      </c>
    </row>
    <row r="132" spans="1:8" ht="16.2" customHeight="1" x14ac:dyDescent="0.3">
      <c r="A132" s="181" t="s">
        <v>2539</v>
      </c>
      <c r="B132" s="182" t="s">
        <v>1869</v>
      </c>
      <c r="C132" s="183">
        <v>730.15</v>
      </c>
      <c r="D132" s="184">
        <v>730.15</v>
      </c>
      <c r="E132" s="185" t="s">
        <v>4578</v>
      </c>
      <c r="F132" s="186" t="s">
        <v>2846</v>
      </c>
      <c r="G132" s="83">
        <f>VLOOKUP(A132,РАСЧЕТ!$A$3:$AY$1361,51,0)</f>
        <v>375.10067786026701</v>
      </c>
      <c r="H132" s="83">
        <f t="shared" si="2"/>
        <v>-355.04932213973296</v>
      </c>
    </row>
    <row r="133" spans="1:8" ht="16.2" customHeight="1" x14ac:dyDescent="0.3">
      <c r="A133" s="181" t="s">
        <v>2552</v>
      </c>
      <c r="B133" s="182" t="s">
        <v>1650</v>
      </c>
      <c r="C133" s="183">
        <v>661.43</v>
      </c>
      <c r="D133" s="184">
        <v>661.43</v>
      </c>
      <c r="E133" s="185" t="s">
        <v>4578</v>
      </c>
      <c r="F133" s="186" t="s">
        <v>2847</v>
      </c>
      <c r="G133" s="83">
        <f>VLOOKUP(A133,РАСЧЕТ!$A$3:$AY$1361,51,0)</f>
        <v>339.79708464988892</v>
      </c>
      <c r="H133" s="83">
        <f t="shared" si="2"/>
        <v>-321.63291535011103</v>
      </c>
    </row>
    <row r="134" spans="1:8" ht="16.2" customHeight="1" x14ac:dyDescent="0.3">
      <c r="A134" s="181" t="s">
        <v>1515</v>
      </c>
      <c r="B134" s="182" t="s">
        <v>1516</v>
      </c>
      <c r="C134" s="183">
        <v>55.57</v>
      </c>
      <c r="D134" s="184">
        <v>55.57</v>
      </c>
      <c r="E134" s="185" t="s">
        <v>4578</v>
      </c>
      <c r="F134" s="186" t="s">
        <v>2848</v>
      </c>
      <c r="G134" s="83">
        <f>VLOOKUP(A134,РАСЧЕТ!$A$3:$AY$1361,51,0)</f>
        <v>38.150657178956941</v>
      </c>
      <c r="H134" s="83">
        <f t="shared" si="2"/>
        <v>-17.41934282104306</v>
      </c>
    </row>
    <row r="135" spans="1:8" ht="16.2" customHeight="1" x14ac:dyDescent="0.3">
      <c r="A135" s="181" t="s">
        <v>3963</v>
      </c>
      <c r="B135" s="182" t="s">
        <v>1516</v>
      </c>
      <c r="C135" s="183">
        <v>519.69000000000005</v>
      </c>
      <c r="D135" s="184">
        <v>519.69000000000005</v>
      </c>
      <c r="E135" s="185" t="s">
        <v>4578</v>
      </c>
      <c r="F135" s="186" t="s">
        <v>4581</v>
      </c>
      <c r="G135" s="83">
        <f>VLOOKUP(A135,РАСЧЕТ!$A$3:$AY$1361,51,0)</f>
        <v>257.51693595795933</v>
      </c>
      <c r="H135" s="83">
        <f t="shared" si="2"/>
        <v>-262.17306404204072</v>
      </c>
    </row>
    <row r="136" spans="1:8" ht="16.2" customHeight="1" x14ac:dyDescent="0.3">
      <c r="A136" s="181" t="s">
        <v>1574</v>
      </c>
      <c r="B136" s="182" t="s">
        <v>1575</v>
      </c>
      <c r="C136" s="183">
        <v>730.15</v>
      </c>
      <c r="D136" s="184">
        <v>730.15</v>
      </c>
      <c r="E136" s="185" t="s">
        <v>4578</v>
      </c>
      <c r="F136" s="186" t="s">
        <v>2849</v>
      </c>
      <c r="G136" s="83">
        <f>VLOOKUP(A136,РАСЧЕТ!$A$3:$AY$1361,51,0)</f>
        <v>375.10067786026701</v>
      </c>
      <c r="H136" s="83">
        <f t="shared" si="2"/>
        <v>-355.04932213973296</v>
      </c>
    </row>
    <row r="137" spans="1:8" ht="16.2" customHeight="1" x14ac:dyDescent="0.3">
      <c r="A137" s="181" t="s">
        <v>1541</v>
      </c>
      <c r="B137" s="182" t="s">
        <v>1542</v>
      </c>
      <c r="C137" s="183">
        <v>661.43</v>
      </c>
      <c r="D137" s="184">
        <v>661.43</v>
      </c>
      <c r="E137" s="185" t="s">
        <v>4578</v>
      </c>
      <c r="F137" s="186" t="s">
        <v>2850</v>
      </c>
      <c r="G137" s="83">
        <f>VLOOKUP(A137,РАСЧЕТ!$A$3:$AY$1361,51,0)</f>
        <v>339.79708464988892</v>
      </c>
      <c r="H137" s="83">
        <f t="shared" si="2"/>
        <v>-321.63291535011103</v>
      </c>
    </row>
    <row r="138" spans="1:8" ht="16.2" customHeight="1" x14ac:dyDescent="0.3">
      <c r="A138" s="181" t="s">
        <v>2114</v>
      </c>
      <c r="B138" s="182" t="s">
        <v>2115</v>
      </c>
      <c r="C138" s="183">
        <v>575.53</v>
      </c>
      <c r="D138" s="184">
        <v>575.53</v>
      </c>
      <c r="E138" s="185" t="s">
        <v>4578</v>
      </c>
      <c r="F138" s="186" t="s">
        <v>2851</v>
      </c>
      <c r="G138" s="83">
        <f>VLOOKUP(A138,РАСЧЕТ!$A$3:$AY$1361,51,0)</f>
        <v>295.66759313691631</v>
      </c>
      <c r="H138" s="83">
        <f t="shared" si="2"/>
        <v>-279.86240686308366</v>
      </c>
    </row>
    <row r="139" spans="1:8" ht="16.2" customHeight="1" x14ac:dyDescent="0.3">
      <c r="A139" s="181" t="s">
        <v>598</v>
      </c>
      <c r="B139" s="182" t="s">
        <v>599</v>
      </c>
      <c r="C139" s="183">
        <v>584.12</v>
      </c>
      <c r="D139" s="184">
        <v>584.12</v>
      </c>
      <c r="E139" s="185" t="s">
        <v>4578</v>
      </c>
      <c r="F139" s="186" t="s">
        <v>2671</v>
      </c>
      <c r="G139" s="83">
        <f>VLOOKUP(A139,РАСЧЕТ!$A$3:$AY$1361,51,0)</f>
        <v>300.08054228821356</v>
      </c>
      <c r="H139" s="83">
        <f t="shared" si="2"/>
        <v>-284.03945771178644</v>
      </c>
    </row>
    <row r="140" spans="1:8" ht="16.2" customHeight="1" x14ac:dyDescent="0.3">
      <c r="A140" s="181" t="s">
        <v>1279</v>
      </c>
      <c r="B140" s="182" t="s">
        <v>1280</v>
      </c>
      <c r="C140" s="183">
        <v>730.15</v>
      </c>
      <c r="D140" s="184">
        <v>730.15</v>
      </c>
      <c r="E140" s="185" t="s">
        <v>4578</v>
      </c>
      <c r="F140" s="186" t="s">
        <v>2852</v>
      </c>
      <c r="G140" s="83">
        <f>VLOOKUP(A140,РАСЧЕТ!$A$3:$AY$1361,51,0)</f>
        <v>375.10067786026701</v>
      </c>
      <c r="H140" s="83">
        <f t="shared" si="2"/>
        <v>-355.04932213973296</v>
      </c>
    </row>
    <row r="141" spans="1:8" ht="16.2" customHeight="1" x14ac:dyDescent="0.3">
      <c r="A141" s="181" t="s">
        <v>1594</v>
      </c>
      <c r="B141" s="182" t="s">
        <v>1595</v>
      </c>
      <c r="C141" s="183">
        <v>648.54</v>
      </c>
      <c r="D141" s="184">
        <v>648.54</v>
      </c>
      <c r="E141" s="185" t="s">
        <v>4578</v>
      </c>
      <c r="F141" s="186" t="s">
        <v>2853</v>
      </c>
      <c r="G141" s="83">
        <f>VLOOKUP(A141,РАСЧЕТ!$A$3:$AY$1361,51,0)</f>
        <v>333.17766092294301</v>
      </c>
      <c r="H141" s="83">
        <f t="shared" si="2"/>
        <v>-315.36233907705696</v>
      </c>
    </row>
    <row r="142" spans="1:8" ht="16.2" customHeight="1" x14ac:dyDescent="0.3">
      <c r="A142" s="181" t="s">
        <v>1221</v>
      </c>
      <c r="B142" s="182" t="s">
        <v>1222</v>
      </c>
      <c r="C142" s="183">
        <v>584.12</v>
      </c>
      <c r="D142" s="184">
        <v>584.12</v>
      </c>
      <c r="E142" s="185" t="s">
        <v>4578</v>
      </c>
      <c r="F142" s="186" t="s">
        <v>2854</v>
      </c>
      <c r="G142" s="83">
        <f>VLOOKUP(A142,РАСЧЕТ!$A$3:$AY$1361,51,0)</f>
        <v>300.08054228821356</v>
      </c>
      <c r="H142" s="83">
        <f t="shared" si="2"/>
        <v>-284.03945771178644</v>
      </c>
    </row>
    <row r="143" spans="1:8" ht="16.2" customHeight="1" x14ac:dyDescent="0.3">
      <c r="A143" s="181" t="s">
        <v>2548</v>
      </c>
      <c r="B143" s="182" t="s">
        <v>1262</v>
      </c>
      <c r="C143" s="183">
        <v>717.26</v>
      </c>
      <c r="D143" s="184">
        <v>717.26</v>
      </c>
      <c r="E143" s="185" t="s">
        <v>4578</v>
      </c>
      <c r="F143" s="186" t="s">
        <v>2855</v>
      </c>
      <c r="G143" s="83">
        <f>VLOOKUP(A143,РАСЧЕТ!$A$3:$AY$1361,51,0)</f>
        <v>368.48125413332104</v>
      </c>
      <c r="H143" s="83">
        <f t="shared" si="2"/>
        <v>-348.77874586667895</v>
      </c>
    </row>
    <row r="144" spans="1:8" ht="16.2" customHeight="1" x14ac:dyDescent="0.3">
      <c r="A144" s="181" t="s">
        <v>1204</v>
      </c>
      <c r="B144" s="182" t="s">
        <v>1205</v>
      </c>
      <c r="C144" s="183">
        <v>657.13</v>
      </c>
      <c r="D144" s="184">
        <v>657.13</v>
      </c>
      <c r="E144" s="185" t="s">
        <v>4578</v>
      </c>
      <c r="F144" s="186" t="s">
        <v>2856</v>
      </c>
      <c r="G144" s="83">
        <f>VLOOKUP(A144,РАСЧЕТ!$A$3:$AY$1361,51,0)</f>
        <v>337.59061007424032</v>
      </c>
      <c r="H144" s="83">
        <f t="shared" si="2"/>
        <v>-319.53938992575968</v>
      </c>
    </row>
    <row r="145" spans="1:8" ht="16.2" customHeight="1" x14ac:dyDescent="0.3">
      <c r="A145" s="181" t="s">
        <v>1677</v>
      </c>
      <c r="B145" s="182" t="s">
        <v>1678</v>
      </c>
      <c r="C145" s="183">
        <v>601.29999999999995</v>
      </c>
      <c r="D145" s="184">
        <v>601.29999999999995</v>
      </c>
      <c r="E145" s="185" t="s">
        <v>4578</v>
      </c>
      <c r="F145" s="186" t="s">
        <v>2857</v>
      </c>
      <c r="G145" s="83">
        <f>VLOOKUP(A145,РАСЧЕТ!$A$3:$AY$1361,51,0)</f>
        <v>308.90644059080813</v>
      </c>
      <c r="H145" s="83">
        <f t="shared" si="2"/>
        <v>-292.39355940919182</v>
      </c>
    </row>
    <row r="146" spans="1:8" ht="16.2" customHeight="1" x14ac:dyDescent="0.3">
      <c r="A146" s="181" t="s">
        <v>1852</v>
      </c>
      <c r="B146" s="182" t="s">
        <v>1853</v>
      </c>
      <c r="C146" s="183">
        <v>622.77</v>
      </c>
      <c r="D146" s="184">
        <v>622.77</v>
      </c>
      <c r="E146" s="185" t="s">
        <v>4578</v>
      </c>
      <c r="F146" s="186" t="s">
        <v>2858</v>
      </c>
      <c r="G146" s="83">
        <f>VLOOKUP(A146,РАСЧЕТ!$A$3:$AY$1361,51,0)</f>
        <v>319.93881346905124</v>
      </c>
      <c r="H146" s="83">
        <f t="shared" si="2"/>
        <v>-302.83118653094874</v>
      </c>
    </row>
    <row r="147" spans="1:8" ht="16.2" customHeight="1" x14ac:dyDescent="0.3">
      <c r="A147" s="181" t="s">
        <v>1263</v>
      </c>
      <c r="B147" s="182" t="s">
        <v>1264</v>
      </c>
      <c r="C147" s="183">
        <v>618.48</v>
      </c>
      <c r="D147" s="184">
        <v>618.48</v>
      </c>
      <c r="E147" s="185" t="s">
        <v>4578</v>
      </c>
      <c r="F147" s="186" t="s">
        <v>2859</v>
      </c>
      <c r="G147" s="83">
        <f>VLOOKUP(A147,РАСЧЕТ!$A$3:$AY$1361,51,0)</f>
        <v>317.73233889340264</v>
      </c>
      <c r="H147" s="83">
        <f t="shared" si="2"/>
        <v>-300.74766110659738</v>
      </c>
    </row>
    <row r="148" spans="1:8" ht="16.2" customHeight="1" x14ac:dyDescent="0.3">
      <c r="A148" s="181" t="s">
        <v>1636</v>
      </c>
      <c r="B148" s="182" t="s">
        <v>1637</v>
      </c>
      <c r="C148" s="183">
        <v>657.13</v>
      </c>
      <c r="D148" s="184">
        <v>657.13</v>
      </c>
      <c r="E148" s="185" t="s">
        <v>4578</v>
      </c>
      <c r="F148" s="186" t="s">
        <v>2860</v>
      </c>
      <c r="G148" s="83">
        <f>VLOOKUP(A148,РАСЧЕТ!$A$3:$AY$1361,51,0)</f>
        <v>337.59061007424032</v>
      </c>
      <c r="H148" s="83">
        <f t="shared" si="2"/>
        <v>-319.53938992575968</v>
      </c>
    </row>
    <row r="149" spans="1:8" ht="16.2" customHeight="1" x14ac:dyDescent="0.3">
      <c r="A149" s="181" t="s">
        <v>1499</v>
      </c>
      <c r="B149" s="182" t="s">
        <v>1500</v>
      </c>
      <c r="C149" s="183">
        <v>652.84</v>
      </c>
      <c r="D149" s="184">
        <v>652.84</v>
      </c>
      <c r="E149" s="185" t="s">
        <v>4578</v>
      </c>
      <c r="F149" s="186" t="s">
        <v>2861</v>
      </c>
      <c r="G149" s="83">
        <f>VLOOKUP(A149,РАСЧЕТ!$A$3:$AY$1361,51,0)</f>
        <v>335.38413549859166</v>
      </c>
      <c r="H149" s="83">
        <f t="shared" si="2"/>
        <v>-317.45586450140837</v>
      </c>
    </row>
    <row r="150" spans="1:8" ht="16.2" customHeight="1" x14ac:dyDescent="0.3">
      <c r="A150" s="181" t="s">
        <v>2116</v>
      </c>
      <c r="B150" s="182" t="s">
        <v>2117</v>
      </c>
      <c r="C150" s="183">
        <v>743.03</v>
      </c>
      <c r="D150" s="184">
        <v>743.03</v>
      </c>
      <c r="E150" s="185" t="s">
        <v>4578</v>
      </c>
      <c r="F150" s="186" t="s">
        <v>2672</v>
      </c>
      <c r="G150" s="83">
        <f>VLOOKUP(A150,РАСЧЕТ!$A$3:$AY$1361,51,0)</f>
        <v>381.72010158721287</v>
      </c>
      <c r="H150" s="83">
        <f t="shared" si="2"/>
        <v>-361.30989841278711</v>
      </c>
    </row>
    <row r="151" spans="1:8" ht="16.2" customHeight="1" x14ac:dyDescent="0.3">
      <c r="A151" s="181" t="s">
        <v>2630</v>
      </c>
      <c r="B151" s="182" t="s">
        <v>1855</v>
      </c>
      <c r="C151" s="183">
        <v>592.71</v>
      </c>
      <c r="D151" s="184">
        <v>592.71</v>
      </c>
      <c r="E151" s="185" t="s">
        <v>4578</v>
      </c>
      <c r="F151" s="186" t="s">
        <v>3922</v>
      </c>
      <c r="G151" s="83">
        <f>VLOOKUP(A151,РАСЧЕТ!$A$3:$AY$1361,51,0)</f>
        <v>304.49349143951082</v>
      </c>
      <c r="H151" s="83">
        <f t="shared" si="2"/>
        <v>-288.21650856048922</v>
      </c>
    </row>
    <row r="152" spans="1:8" ht="16.2" customHeight="1" x14ac:dyDescent="0.3">
      <c r="A152" s="181" t="s">
        <v>2377</v>
      </c>
      <c r="B152" s="182" t="s">
        <v>2378</v>
      </c>
      <c r="C152" s="183">
        <v>725.85</v>
      </c>
      <c r="D152" s="184">
        <v>725.85</v>
      </c>
      <c r="E152" s="185" t="s">
        <v>4578</v>
      </c>
      <c r="F152" s="186" t="s">
        <v>2862</v>
      </c>
      <c r="G152" s="83">
        <f>VLOOKUP(A152,РАСЧЕТ!$A$3:$AY$1361,51,0)</f>
        <v>372.8942032846183</v>
      </c>
      <c r="H152" s="83">
        <f t="shared" si="2"/>
        <v>-352.95579671538172</v>
      </c>
    </row>
    <row r="153" spans="1:8" ht="16.2" customHeight="1" x14ac:dyDescent="0.3">
      <c r="A153" s="181" t="s">
        <v>1209</v>
      </c>
      <c r="B153" s="182" t="s">
        <v>1210</v>
      </c>
      <c r="C153" s="183">
        <v>678.61</v>
      </c>
      <c r="D153" s="184">
        <v>678.61</v>
      </c>
      <c r="E153" s="185" t="s">
        <v>4578</v>
      </c>
      <c r="F153" s="186" t="s">
        <v>2863</v>
      </c>
      <c r="G153" s="83">
        <f>VLOOKUP(A153,РАСЧЕТ!$A$3:$AY$1361,51,0)</f>
        <v>348.62298295248343</v>
      </c>
      <c r="H153" s="83">
        <f t="shared" si="2"/>
        <v>-329.98701704751659</v>
      </c>
    </row>
    <row r="154" spans="1:8" ht="16.2" customHeight="1" x14ac:dyDescent="0.3">
      <c r="A154" s="181" t="s">
        <v>1551</v>
      </c>
      <c r="B154" s="182" t="s">
        <v>1552</v>
      </c>
      <c r="C154" s="183">
        <v>592.71</v>
      </c>
      <c r="D154" s="184">
        <v>592.71</v>
      </c>
      <c r="E154" s="185" t="s">
        <v>4578</v>
      </c>
      <c r="F154" s="186" t="s">
        <v>2864</v>
      </c>
      <c r="G154" s="83">
        <f>VLOOKUP(A154,РАСЧЕТ!$A$3:$AY$1361,51,0)</f>
        <v>304.49349143951082</v>
      </c>
      <c r="H154" s="83">
        <f t="shared" si="2"/>
        <v>-288.21650856048922</v>
      </c>
    </row>
    <row r="155" spans="1:8" ht="16.2" customHeight="1" x14ac:dyDescent="0.3">
      <c r="A155" s="181" t="s">
        <v>1702</v>
      </c>
      <c r="B155" s="182" t="s">
        <v>1703</v>
      </c>
      <c r="C155" s="183">
        <v>747.33</v>
      </c>
      <c r="D155" s="184">
        <v>747.33</v>
      </c>
      <c r="E155" s="185" t="s">
        <v>4578</v>
      </c>
      <c r="F155" s="186" t="s">
        <v>2865</v>
      </c>
      <c r="G155" s="83">
        <f>VLOOKUP(A155,РАСЧЕТ!$A$3:$AY$1361,51,0)</f>
        <v>383.92657616286141</v>
      </c>
      <c r="H155" s="83">
        <f t="shared" si="2"/>
        <v>-363.40342383713863</v>
      </c>
    </row>
    <row r="156" spans="1:8" ht="16.2" customHeight="1" x14ac:dyDescent="0.3">
      <c r="A156" s="181" t="s">
        <v>2218</v>
      </c>
      <c r="B156" s="182" t="s">
        <v>2219</v>
      </c>
      <c r="C156" s="183">
        <v>678.61</v>
      </c>
      <c r="D156" s="184">
        <v>678.61</v>
      </c>
      <c r="E156" s="185" t="s">
        <v>4578</v>
      </c>
      <c r="F156" s="186" t="s">
        <v>2866</v>
      </c>
      <c r="G156" s="83">
        <f>VLOOKUP(A156,РАСЧЕТ!$A$3:$AY$1361,51,0)</f>
        <v>348.62298295248343</v>
      </c>
      <c r="H156" s="83">
        <f t="shared" si="2"/>
        <v>-329.98701704751659</v>
      </c>
    </row>
    <row r="157" spans="1:8" ht="16.2" customHeight="1" x14ac:dyDescent="0.3">
      <c r="A157" s="181" t="s">
        <v>1547</v>
      </c>
      <c r="B157" s="182" t="s">
        <v>1548</v>
      </c>
      <c r="C157" s="183">
        <v>592.71</v>
      </c>
      <c r="D157" s="184">
        <v>592.71</v>
      </c>
      <c r="E157" s="185" t="s">
        <v>4578</v>
      </c>
      <c r="F157" s="186" t="s">
        <v>2867</v>
      </c>
      <c r="G157" s="83">
        <f>VLOOKUP(A157,РАСЧЕТ!$A$3:$AY$1361,51,0)</f>
        <v>304.49349143951082</v>
      </c>
      <c r="H157" s="83">
        <f t="shared" si="2"/>
        <v>-288.21650856048922</v>
      </c>
    </row>
    <row r="158" spans="1:8" ht="16.2" customHeight="1" x14ac:dyDescent="0.3">
      <c r="A158" s="181" t="s">
        <v>2220</v>
      </c>
      <c r="B158" s="182" t="s">
        <v>2221</v>
      </c>
      <c r="C158" s="183">
        <v>747.33</v>
      </c>
      <c r="D158" s="184">
        <v>747.33</v>
      </c>
      <c r="E158" s="185" t="s">
        <v>4578</v>
      </c>
      <c r="F158" s="186" t="s">
        <v>2868</v>
      </c>
      <c r="G158" s="83">
        <f>VLOOKUP(A158,РАСЧЕТ!$A$3:$AY$1361,51,0)</f>
        <v>383.92657616286141</v>
      </c>
      <c r="H158" s="83">
        <f t="shared" si="2"/>
        <v>-363.40342383713863</v>
      </c>
    </row>
    <row r="159" spans="1:8" ht="16.2" customHeight="1" x14ac:dyDescent="0.3">
      <c r="A159" s="181" t="s">
        <v>2223</v>
      </c>
      <c r="B159" s="182" t="s">
        <v>2224</v>
      </c>
      <c r="C159" s="183">
        <v>678.61</v>
      </c>
      <c r="D159" s="184">
        <v>678.61</v>
      </c>
      <c r="E159" s="185" t="s">
        <v>4578</v>
      </c>
      <c r="F159" s="186" t="s">
        <v>2869</v>
      </c>
      <c r="G159" s="83">
        <f>VLOOKUP(A159,РАСЧЕТ!$A$3:$AY$1361,51,0)</f>
        <v>348.62298295248343</v>
      </c>
      <c r="H159" s="83">
        <f t="shared" si="2"/>
        <v>-329.98701704751659</v>
      </c>
    </row>
    <row r="160" spans="1:8" ht="16.2" customHeight="1" x14ac:dyDescent="0.3">
      <c r="A160" s="181" t="s">
        <v>1704</v>
      </c>
      <c r="B160" s="182" t="s">
        <v>1705</v>
      </c>
      <c r="C160" s="183">
        <v>592.71</v>
      </c>
      <c r="D160" s="184">
        <v>592.71</v>
      </c>
      <c r="E160" s="185" t="s">
        <v>4578</v>
      </c>
      <c r="F160" s="186" t="s">
        <v>2870</v>
      </c>
      <c r="G160" s="83">
        <f>VLOOKUP(A160,РАСЧЕТ!$A$3:$AY$1361,51,0)</f>
        <v>304.49349143951082</v>
      </c>
      <c r="H160" s="83">
        <f t="shared" si="2"/>
        <v>-288.21650856048922</v>
      </c>
    </row>
    <row r="161" spans="1:8" ht="16.2" customHeight="1" x14ac:dyDescent="0.3">
      <c r="A161" s="181" t="s">
        <v>698</v>
      </c>
      <c r="B161" s="182" t="s">
        <v>699</v>
      </c>
      <c r="C161" s="183">
        <v>670.02</v>
      </c>
      <c r="D161" s="184">
        <v>670.02</v>
      </c>
      <c r="E161" s="185" t="s">
        <v>4578</v>
      </c>
      <c r="F161" s="186" t="s">
        <v>2673</v>
      </c>
      <c r="G161" s="83">
        <f>VLOOKUP(A161,РАСЧЕТ!$A$3:$AY$1361,51,0)</f>
        <v>344.21003380118617</v>
      </c>
      <c r="H161" s="83">
        <f t="shared" si="2"/>
        <v>-325.80996619881381</v>
      </c>
    </row>
    <row r="162" spans="1:8" ht="16.2" customHeight="1" x14ac:dyDescent="0.3">
      <c r="A162" s="181" t="s">
        <v>1884</v>
      </c>
      <c r="B162" s="182" t="s">
        <v>1885</v>
      </c>
      <c r="C162" s="183">
        <v>747.33</v>
      </c>
      <c r="D162" s="184">
        <v>747.33</v>
      </c>
      <c r="E162" s="185" t="s">
        <v>4578</v>
      </c>
      <c r="F162" s="186" t="s">
        <v>2871</v>
      </c>
      <c r="G162" s="83">
        <f>VLOOKUP(A162,РАСЧЕТ!$A$3:$AY$1361,51,0)</f>
        <v>383.92657616286141</v>
      </c>
      <c r="H162" s="83">
        <f t="shared" si="2"/>
        <v>-363.40342383713863</v>
      </c>
    </row>
    <row r="163" spans="1:8" ht="16.2" customHeight="1" x14ac:dyDescent="0.3">
      <c r="A163" s="181" t="s">
        <v>1517</v>
      </c>
      <c r="B163" s="182" t="s">
        <v>1518</v>
      </c>
      <c r="C163" s="183">
        <v>670.02</v>
      </c>
      <c r="D163" s="184">
        <v>670.02</v>
      </c>
      <c r="E163" s="185" t="s">
        <v>4578</v>
      </c>
      <c r="F163" s="186" t="s">
        <v>2872</v>
      </c>
      <c r="G163" s="83">
        <f>VLOOKUP(A163,РАСЧЕТ!$A$3:$AY$1361,51,0)</f>
        <v>344.21003380118617</v>
      </c>
      <c r="H163" s="83">
        <f t="shared" si="2"/>
        <v>-325.80996619881381</v>
      </c>
    </row>
    <row r="164" spans="1:8" ht="16.2" customHeight="1" x14ac:dyDescent="0.3">
      <c r="A164" s="181" t="s">
        <v>1298</v>
      </c>
      <c r="B164" s="182" t="s">
        <v>1299</v>
      </c>
      <c r="C164" s="183">
        <v>584.12</v>
      </c>
      <c r="D164" s="184">
        <v>584.12</v>
      </c>
      <c r="E164" s="185" t="s">
        <v>4578</v>
      </c>
      <c r="F164" s="186" t="s">
        <v>2873</v>
      </c>
      <c r="G164" s="83">
        <f>VLOOKUP(A164,РАСЧЕТ!$A$3:$AY$1361,51,0)</f>
        <v>300.08054228821356</v>
      </c>
      <c r="H164" s="83">
        <f t="shared" si="2"/>
        <v>-284.03945771178644</v>
      </c>
    </row>
    <row r="165" spans="1:8" ht="16.2" customHeight="1" x14ac:dyDescent="0.3">
      <c r="A165" s="181" t="s">
        <v>969</v>
      </c>
      <c r="B165" s="182" t="s">
        <v>970</v>
      </c>
      <c r="C165" s="183">
        <v>743.03</v>
      </c>
      <c r="D165" s="184">
        <v>743.03</v>
      </c>
      <c r="E165" s="185" t="s">
        <v>4578</v>
      </c>
      <c r="F165" s="186" t="s">
        <v>2874</v>
      </c>
      <c r="G165" s="83">
        <f>VLOOKUP(A165,РАСЧЕТ!$A$3:$AY$1361,51,0)</f>
        <v>381.72010158721287</v>
      </c>
      <c r="H165" s="83">
        <f t="shared" si="2"/>
        <v>-361.30989841278711</v>
      </c>
    </row>
    <row r="166" spans="1:8" ht="16.2" customHeight="1" x14ac:dyDescent="0.3">
      <c r="A166" s="181" t="s">
        <v>1874</v>
      </c>
      <c r="B166" s="182" t="s">
        <v>1875</v>
      </c>
      <c r="C166" s="183">
        <v>670.02</v>
      </c>
      <c r="D166" s="184">
        <v>670.02</v>
      </c>
      <c r="E166" s="185" t="s">
        <v>4578</v>
      </c>
      <c r="F166" s="186" t="s">
        <v>2875</v>
      </c>
      <c r="G166" s="83">
        <f>VLOOKUP(A166,РАСЧЕТ!$A$3:$AY$1361,51,0)</f>
        <v>344.21003380118617</v>
      </c>
      <c r="H166" s="83">
        <f t="shared" si="2"/>
        <v>-325.80996619881381</v>
      </c>
    </row>
    <row r="167" spans="1:8" ht="16.2" customHeight="1" x14ac:dyDescent="0.3">
      <c r="A167" s="181" t="s">
        <v>1467</v>
      </c>
      <c r="B167" s="182" t="s">
        <v>1468</v>
      </c>
      <c r="C167" s="183">
        <v>584.12</v>
      </c>
      <c r="D167" s="184">
        <v>584.12</v>
      </c>
      <c r="E167" s="185" t="s">
        <v>4578</v>
      </c>
      <c r="F167" s="186" t="s">
        <v>2876</v>
      </c>
      <c r="G167" s="83">
        <f>VLOOKUP(A167,РАСЧЕТ!$A$3:$AY$1361,51,0)</f>
        <v>300.08054228821356</v>
      </c>
      <c r="H167" s="83">
        <f t="shared" si="2"/>
        <v>-284.03945771178644</v>
      </c>
    </row>
    <row r="168" spans="1:8" ht="16.2" customHeight="1" x14ac:dyDescent="0.3">
      <c r="A168" s="181" t="s">
        <v>731</v>
      </c>
      <c r="B168" s="182" t="s">
        <v>732</v>
      </c>
      <c r="C168" s="183">
        <v>743.03</v>
      </c>
      <c r="D168" s="184">
        <v>743.03</v>
      </c>
      <c r="E168" s="185" t="s">
        <v>4578</v>
      </c>
      <c r="F168" s="186" t="s">
        <v>2877</v>
      </c>
      <c r="G168" s="83">
        <f>VLOOKUP(A168,РАСЧЕТ!$A$3:$AY$1361,51,0)</f>
        <v>381.72010158721287</v>
      </c>
      <c r="H168" s="83">
        <f t="shared" si="2"/>
        <v>-361.30989841278711</v>
      </c>
    </row>
    <row r="169" spans="1:8" ht="16.2" customHeight="1" x14ac:dyDescent="0.3">
      <c r="A169" s="181" t="s">
        <v>1223</v>
      </c>
      <c r="B169" s="182" t="s">
        <v>1224</v>
      </c>
      <c r="C169" s="183">
        <v>670.02</v>
      </c>
      <c r="D169" s="184">
        <v>670.02</v>
      </c>
      <c r="E169" s="185" t="s">
        <v>4578</v>
      </c>
      <c r="F169" s="186" t="s">
        <v>2878</v>
      </c>
      <c r="G169" s="83">
        <f>VLOOKUP(A169,РАСЧЕТ!$A$3:$AY$1361,51,0)</f>
        <v>344.21003380118617</v>
      </c>
      <c r="H169" s="83">
        <f t="shared" si="2"/>
        <v>-325.80996619881381</v>
      </c>
    </row>
    <row r="170" spans="1:8" ht="16.2" customHeight="1" x14ac:dyDescent="0.3">
      <c r="A170" s="181" t="s">
        <v>1607</v>
      </c>
      <c r="B170" s="182" t="s">
        <v>1608</v>
      </c>
      <c r="C170" s="183">
        <v>584.12</v>
      </c>
      <c r="D170" s="184">
        <v>584.12</v>
      </c>
      <c r="E170" s="185" t="s">
        <v>4578</v>
      </c>
      <c r="F170" s="186" t="s">
        <v>2879</v>
      </c>
      <c r="G170" s="83">
        <f>VLOOKUP(A170,РАСЧЕТ!$A$3:$AY$1361,51,0)</f>
        <v>300.08054228821356</v>
      </c>
      <c r="H170" s="83">
        <f t="shared" si="2"/>
        <v>-284.03945771178644</v>
      </c>
    </row>
    <row r="171" spans="1:8" ht="16.2" customHeight="1" x14ac:dyDescent="0.3">
      <c r="A171" s="181" t="s">
        <v>1656</v>
      </c>
      <c r="B171" s="182" t="s">
        <v>1657</v>
      </c>
      <c r="C171" s="183">
        <v>743.03</v>
      </c>
      <c r="D171" s="184">
        <v>743.03</v>
      </c>
      <c r="E171" s="185" t="s">
        <v>4578</v>
      </c>
      <c r="F171" s="186" t="s">
        <v>2880</v>
      </c>
      <c r="G171" s="83">
        <f>VLOOKUP(A171,РАСЧЕТ!$A$3:$AY$1361,51,0)</f>
        <v>381.72010158721287</v>
      </c>
      <c r="H171" s="83">
        <f t="shared" si="2"/>
        <v>-361.30989841278711</v>
      </c>
    </row>
    <row r="172" spans="1:8" ht="16.2" customHeight="1" x14ac:dyDescent="0.3">
      <c r="A172" s="181" t="s">
        <v>1856</v>
      </c>
      <c r="B172" s="182" t="s">
        <v>1857</v>
      </c>
      <c r="C172" s="183">
        <v>584.12</v>
      </c>
      <c r="D172" s="184">
        <v>584.12</v>
      </c>
      <c r="E172" s="185" t="s">
        <v>4578</v>
      </c>
      <c r="F172" s="186" t="s">
        <v>2674</v>
      </c>
      <c r="G172" s="83">
        <f>VLOOKUP(A172,РАСЧЕТ!$A$3:$AY$1361,51,0)</f>
        <v>300.08054228821356</v>
      </c>
      <c r="H172" s="83">
        <f t="shared" si="2"/>
        <v>-284.03945771178644</v>
      </c>
    </row>
    <row r="173" spans="1:8" ht="16.2" customHeight="1" x14ac:dyDescent="0.3">
      <c r="A173" s="181" t="s">
        <v>1658</v>
      </c>
      <c r="B173" s="182" t="s">
        <v>1659</v>
      </c>
      <c r="C173" s="183">
        <v>670.02</v>
      </c>
      <c r="D173" s="184">
        <v>670.02</v>
      </c>
      <c r="E173" s="185" t="s">
        <v>4578</v>
      </c>
      <c r="F173" s="186" t="s">
        <v>2881</v>
      </c>
      <c r="G173" s="83">
        <f>VLOOKUP(A173,РАСЧЕТ!$A$3:$AY$1361,51,0)</f>
        <v>344.21003380118617</v>
      </c>
      <c r="H173" s="83">
        <f t="shared" si="2"/>
        <v>-325.80996619881381</v>
      </c>
    </row>
    <row r="174" spans="1:8" ht="16.2" customHeight="1" x14ac:dyDescent="0.3">
      <c r="A174" s="181" t="s">
        <v>1609</v>
      </c>
      <c r="B174" s="182" t="s">
        <v>1610</v>
      </c>
      <c r="C174" s="183">
        <v>584.12</v>
      </c>
      <c r="D174" s="184">
        <v>584.12</v>
      </c>
      <c r="E174" s="185" t="s">
        <v>4578</v>
      </c>
      <c r="F174" s="186" t="s">
        <v>2882</v>
      </c>
      <c r="G174" s="83">
        <f>VLOOKUP(A174,РАСЧЕТ!$A$3:$AY$1361,51,0)</f>
        <v>300.08054228821356</v>
      </c>
      <c r="H174" s="83">
        <f t="shared" si="2"/>
        <v>-284.03945771178644</v>
      </c>
    </row>
    <row r="175" spans="1:8" ht="16.2" customHeight="1" x14ac:dyDescent="0.3">
      <c r="A175" s="181" t="s">
        <v>982</v>
      </c>
      <c r="B175" s="182" t="s">
        <v>983</v>
      </c>
      <c r="C175" s="183">
        <v>708.67</v>
      </c>
      <c r="D175" s="184">
        <v>708.67</v>
      </c>
      <c r="E175" s="185" t="s">
        <v>4578</v>
      </c>
      <c r="F175" s="186" t="s">
        <v>2883</v>
      </c>
      <c r="G175" s="83">
        <f>VLOOKUP(A175,РАСЧЕТ!$A$3:$AY$1361,51,0)</f>
        <v>364.06830498202379</v>
      </c>
      <c r="H175" s="83">
        <f t="shared" si="2"/>
        <v>-344.60169501797617</v>
      </c>
    </row>
    <row r="176" spans="1:8" ht="16.2" customHeight="1" x14ac:dyDescent="0.3">
      <c r="A176" s="181" t="s">
        <v>3968</v>
      </c>
      <c r="B176" s="182" t="s">
        <v>642</v>
      </c>
      <c r="C176" s="183">
        <v>661.43</v>
      </c>
      <c r="D176" s="184">
        <v>661.43</v>
      </c>
      <c r="E176" s="185" t="s">
        <v>4578</v>
      </c>
      <c r="F176" s="186" t="s">
        <v>4522</v>
      </c>
      <c r="G176" s="83">
        <f>VLOOKUP(A176,РАСЧЕТ!$A$3:$AY$1361,51,0)</f>
        <v>339.79708464988892</v>
      </c>
      <c r="H176" s="83">
        <f t="shared" si="2"/>
        <v>-321.63291535011103</v>
      </c>
    </row>
    <row r="177" spans="1:8" ht="16.2" customHeight="1" x14ac:dyDescent="0.3">
      <c r="A177" s="181" t="s">
        <v>702</v>
      </c>
      <c r="B177" s="182" t="s">
        <v>703</v>
      </c>
      <c r="C177" s="183">
        <v>584.12</v>
      </c>
      <c r="D177" s="184">
        <v>584.12</v>
      </c>
      <c r="E177" s="185" t="s">
        <v>4578</v>
      </c>
      <c r="F177" s="186" t="s">
        <v>2884</v>
      </c>
      <c r="G177" s="83">
        <f>VLOOKUP(A177,РАСЧЕТ!$A$3:$AY$1361,51,0)</f>
        <v>300.08054228821356</v>
      </c>
      <c r="H177" s="83">
        <f t="shared" si="2"/>
        <v>-284.03945771178644</v>
      </c>
    </row>
    <row r="178" spans="1:8" ht="16.2" customHeight="1" x14ac:dyDescent="0.3">
      <c r="A178" s="181" t="s">
        <v>2019</v>
      </c>
      <c r="B178" s="182" t="s">
        <v>2020</v>
      </c>
      <c r="C178" s="183">
        <v>717.26</v>
      </c>
      <c r="D178" s="184">
        <v>717.26</v>
      </c>
      <c r="E178" s="185" t="s">
        <v>4578</v>
      </c>
      <c r="F178" s="186" t="s">
        <v>2885</v>
      </c>
      <c r="G178" s="83">
        <f>VLOOKUP(A178,РАСЧЕТ!$A$3:$AY$1361,51,0)</f>
        <v>368.48125413332104</v>
      </c>
      <c r="H178" s="83">
        <f t="shared" si="2"/>
        <v>-348.77874586667895</v>
      </c>
    </row>
    <row r="179" spans="1:8" ht="16.2" customHeight="1" x14ac:dyDescent="0.3">
      <c r="A179" s="181" t="s">
        <v>2543</v>
      </c>
      <c r="B179" s="182" t="s">
        <v>1671</v>
      </c>
      <c r="C179" s="183">
        <v>670.02</v>
      </c>
      <c r="D179" s="184">
        <v>670.02</v>
      </c>
      <c r="E179" s="185" t="s">
        <v>4578</v>
      </c>
      <c r="F179" s="186" t="s">
        <v>2886</v>
      </c>
      <c r="G179" s="83">
        <f>VLOOKUP(A179,РАСЧЕТ!$A$3:$AY$1361,51,0)</f>
        <v>344.21003380118617</v>
      </c>
      <c r="H179" s="83">
        <f t="shared" si="2"/>
        <v>-325.80996619881381</v>
      </c>
    </row>
    <row r="180" spans="1:8" ht="16.2" customHeight="1" x14ac:dyDescent="0.3">
      <c r="A180" s="181" t="s">
        <v>1347</v>
      </c>
      <c r="B180" s="182" t="s">
        <v>1348</v>
      </c>
      <c r="C180" s="183">
        <v>584.12</v>
      </c>
      <c r="D180" s="184">
        <v>584.12</v>
      </c>
      <c r="E180" s="185" t="s">
        <v>4578</v>
      </c>
      <c r="F180" s="186" t="s">
        <v>2887</v>
      </c>
      <c r="G180" s="83">
        <f>VLOOKUP(A180,РАСЧЕТ!$A$3:$AY$1361,51,0)</f>
        <v>300.08054228821356</v>
      </c>
      <c r="H180" s="83">
        <f t="shared" si="2"/>
        <v>-284.03945771178644</v>
      </c>
    </row>
    <row r="181" spans="1:8" ht="16.2" customHeight="1" x14ac:dyDescent="0.3">
      <c r="A181" s="181" t="s">
        <v>2562</v>
      </c>
      <c r="B181" s="182" t="s">
        <v>1503</v>
      </c>
      <c r="C181" s="183">
        <v>743.03</v>
      </c>
      <c r="D181" s="184">
        <v>743.03</v>
      </c>
      <c r="E181" s="185" t="s">
        <v>4578</v>
      </c>
      <c r="F181" s="186" t="s">
        <v>3853</v>
      </c>
      <c r="G181" s="83">
        <f>VLOOKUP(A181,РАСЧЕТ!$A$3:$AY$1361,51,0)</f>
        <v>381.72010158721287</v>
      </c>
      <c r="H181" s="83">
        <f t="shared" si="2"/>
        <v>-361.30989841278711</v>
      </c>
    </row>
    <row r="182" spans="1:8" ht="16.2" customHeight="1" x14ac:dyDescent="0.3">
      <c r="A182" s="181" t="s">
        <v>1557</v>
      </c>
      <c r="B182" s="182" t="s">
        <v>1558</v>
      </c>
      <c r="C182" s="183">
        <v>670.02</v>
      </c>
      <c r="D182" s="184">
        <v>670.02</v>
      </c>
      <c r="E182" s="185" t="s">
        <v>4578</v>
      </c>
      <c r="F182" s="186" t="s">
        <v>2888</v>
      </c>
      <c r="G182" s="83">
        <f>VLOOKUP(A182,РАСЧЕТ!$A$3:$AY$1361,51,0)</f>
        <v>344.21003380118617</v>
      </c>
      <c r="H182" s="83">
        <f t="shared" si="2"/>
        <v>-325.80996619881381</v>
      </c>
    </row>
    <row r="183" spans="1:8" ht="16.2" customHeight="1" x14ac:dyDescent="0.3">
      <c r="A183" s="181" t="s">
        <v>674</v>
      </c>
      <c r="B183" s="182" t="s">
        <v>675</v>
      </c>
      <c r="C183" s="183">
        <v>743.03</v>
      </c>
      <c r="D183" s="184">
        <v>743.03</v>
      </c>
      <c r="E183" s="185" t="s">
        <v>4578</v>
      </c>
      <c r="F183" s="186" t="s">
        <v>2675</v>
      </c>
      <c r="G183" s="83">
        <f>VLOOKUP(A183,РАСЧЕТ!$A$3:$AY$1361,51,0)</f>
        <v>381.72010158721287</v>
      </c>
      <c r="H183" s="83">
        <f t="shared" si="2"/>
        <v>-361.30989841278711</v>
      </c>
    </row>
    <row r="184" spans="1:8" ht="16.2" customHeight="1" x14ac:dyDescent="0.3">
      <c r="A184" s="181" t="s">
        <v>1265</v>
      </c>
      <c r="B184" s="182" t="s">
        <v>1266</v>
      </c>
      <c r="C184" s="183">
        <v>584.12</v>
      </c>
      <c r="D184" s="184">
        <v>584.12</v>
      </c>
      <c r="E184" s="185" t="s">
        <v>4578</v>
      </c>
      <c r="F184" s="186" t="s">
        <v>2889</v>
      </c>
      <c r="G184" s="83">
        <f>VLOOKUP(A184,РАСЧЕТ!$A$3:$AY$1361,51,0)</f>
        <v>300.08054228821356</v>
      </c>
      <c r="H184" s="83">
        <f t="shared" si="2"/>
        <v>-284.03945771178644</v>
      </c>
    </row>
    <row r="185" spans="1:8" ht="16.2" customHeight="1" x14ac:dyDescent="0.3">
      <c r="A185" s="181" t="s">
        <v>2046</v>
      </c>
      <c r="B185" s="182" t="s">
        <v>2047</v>
      </c>
      <c r="C185" s="183">
        <v>743.03</v>
      </c>
      <c r="D185" s="184">
        <v>743.03</v>
      </c>
      <c r="E185" s="185" t="s">
        <v>4578</v>
      </c>
      <c r="F185" s="186" t="s">
        <v>2890</v>
      </c>
      <c r="G185" s="83">
        <f>VLOOKUP(A185,РАСЧЕТ!$A$3:$AY$1361,51,0)</f>
        <v>381.72010158721287</v>
      </c>
      <c r="H185" s="83">
        <f t="shared" si="2"/>
        <v>-361.30989841278711</v>
      </c>
    </row>
    <row r="186" spans="1:8" ht="16.2" customHeight="1" x14ac:dyDescent="0.3">
      <c r="A186" s="181" t="s">
        <v>1917</v>
      </c>
      <c r="B186" s="182" t="s">
        <v>1918</v>
      </c>
      <c r="C186" s="183">
        <v>670.02</v>
      </c>
      <c r="D186" s="184">
        <v>670.02</v>
      </c>
      <c r="E186" s="185" t="s">
        <v>4578</v>
      </c>
      <c r="F186" s="186" t="s">
        <v>2891</v>
      </c>
      <c r="G186" s="83">
        <f>VLOOKUP(A186,РАСЧЕТ!$A$3:$AY$1361,51,0)</f>
        <v>344.21003380118617</v>
      </c>
      <c r="H186" s="83">
        <f t="shared" si="2"/>
        <v>-325.80996619881381</v>
      </c>
    </row>
    <row r="187" spans="1:8" ht="16.2" customHeight="1" x14ac:dyDescent="0.3">
      <c r="A187" s="181" t="s">
        <v>1651</v>
      </c>
      <c r="B187" s="182" t="s">
        <v>1652</v>
      </c>
      <c r="C187" s="183">
        <v>584.12</v>
      </c>
      <c r="D187" s="184">
        <v>584.12</v>
      </c>
      <c r="E187" s="185" t="s">
        <v>4578</v>
      </c>
      <c r="F187" s="186" t="s">
        <v>2892</v>
      </c>
      <c r="G187" s="83">
        <f>VLOOKUP(A187,РАСЧЕТ!$A$3:$AY$1361,51,0)</f>
        <v>300.08054228821356</v>
      </c>
      <c r="H187" s="83">
        <f t="shared" si="2"/>
        <v>-284.03945771178644</v>
      </c>
    </row>
    <row r="188" spans="1:8" ht="16.2" customHeight="1" x14ac:dyDescent="0.3">
      <c r="A188" s="181" t="s">
        <v>1410</v>
      </c>
      <c r="B188" s="182" t="s">
        <v>1411</v>
      </c>
      <c r="C188" s="183">
        <v>743.03</v>
      </c>
      <c r="D188" s="184">
        <v>743.03</v>
      </c>
      <c r="E188" s="185" t="s">
        <v>4578</v>
      </c>
      <c r="F188" s="186" t="s">
        <v>2893</v>
      </c>
      <c r="G188" s="83">
        <f>VLOOKUP(A188,РАСЧЕТ!$A$3:$AY$1361,51,0)</f>
        <v>381.72010158721287</v>
      </c>
      <c r="H188" s="83">
        <f t="shared" si="2"/>
        <v>-361.30989841278711</v>
      </c>
    </row>
    <row r="189" spans="1:8" ht="16.2" customHeight="1" x14ac:dyDescent="0.3">
      <c r="A189" s="181" t="s">
        <v>1269</v>
      </c>
      <c r="B189" s="182" t="s">
        <v>1270</v>
      </c>
      <c r="C189" s="183">
        <v>682.9</v>
      </c>
      <c r="D189" s="184">
        <v>682.9</v>
      </c>
      <c r="E189" s="185" t="s">
        <v>4578</v>
      </c>
      <c r="F189" s="186" t="s">
        <v>2894</v>
      </c>
      <c r="G189" s="83">
        <f>VLOOKUP(A189,РАСЧЕТ!$A$3:$AY$1361,51,0)</f>
        <v>350.82945752813208</v>
      </c>
      <c r="H189" s="83">
        <f t="shared" si="2"/>
        <v>-332.0705424718679</v>
      </c>
    </row>
    <row r="190" spans="1:8" ht="16.2" customHeight="1" x14ac:dyDescent="0.3">
      <c r="A190" s="181" t="s">
        <v>1621</v>
      </c>
      <c r="B190" s="182" t="s">
        <v>1622</v>
      </c>
      <c r="C190" s="183">
        <v>597</v>
      </c>
      <c r="D190" s="184">
        <v>597</v>
      </c>
      <c r="E190" s="185" t="s">
        <v>4578</v>
      </c>
      <c r="F190" s="186" t="s">
        <v>2895</v>
      </c>
      <c r="G190" s="83">
        <f>VLOOKUP(A190,РАСЧЕТ!$A$3:$AY$1361,51,0)</f>
        <v>306.69996601515948</v>
      </c>
      <c r="H190" s="83">
        <f t="shared" si="2"/>
        <v>-290.30003398484052</v>
      </c>
    </row>
    <row r="191" spans="1:8" ht="16.2" customHeight="1" x14ac:dyDescent="0.3">
      <c r="A191" s="181" t="s">
        <v>646</v>
      </c>
      <c r="B191" s="182" t="s">
        <v>647</v>
      </c>
      <c r="C191" s="183">
        <v>755.92</v>
      </c>
      <c r="D191" s="184">
        <v>755.92</v>
      </c>
      <c r="E191" s="185" t="s">
        <v>4578</v>
      </c>
      <c r="F191" s="186" t="s">
        <v>2896</v>
      </c>
      <c r="G191" s="83">
        <f>VLOOKUP(A191,РАСЧЕТ!$A$3:$AY$1361,51,0)</f>
        <v>388.33952531415878</v>
      </c>
      <c r="H191" s="83">
        <f t="shared" si="2"/>
        <v>-367.58047468584118</v>
      </c>
    </row>
    <row r="192" spans="1:8" ht="16.2" customHeight="1" x14ac:dyDescent="0.3">
      <c r="A192" s="181" t="s">
        <v>1290</v>
      </c>
      <c r="B192" s="182" t="s">
        <v>1291</v>
      </c>
      <c r="C192" s="183">
        <v>682.9</v>
      </c>
      <c r="D192" s="184">
        <v>682.9</v>
      </c>
      <c r="E192" s="185" t="s">
        <v>4578</v>
      </c>
      <c r="F192" s="186" t="s">
        <v>2897</v>
      </c>
      <c r="G192" s="83">
        <f>VLOOKUP(A192,РАСЧЕТ!$A$3:$AY$1361,51,0)</f>
        <v>350.82945752813208</v>
      </c>
      <c r="H192" s="83">
        <f t="shared" si="2"/>
        <v>-332.0705424718679</v>
      </c>
    </row>
    <row r="193" spans="1:8" ht="16.2" customHeight="1" x14ac:dyDescent="0.3">
      <c r="A193" s="181" t="s">
        <v>1211</v>
      </c>
      <c r="B193" s="182" t="s">
        <v>1212</v>
      </c>
      <c r="C193" s="183">
        <v>597</v>
      </c>
      <c r="D193" s="184">
        <v>597</v>
      </c>
      <c r="E193" s="185" t="s">
        <v>4578</v>
      </c>
      <c r="F193" s="186" t="s">
        <v>2898</v>
      </c>
      <c r="G193" s="83">
        <f>VLOOKUP(A193,РАСЧЕТ!$A$3:$AY$1361,51,0)</f>
        <v>306.69996601515948</v>
      </c>
      <c r="H193" s="83">
        <f t="shared" ref="H193:H256" si="3">G193-C193</f>
        <v>-290.30003398484052</v>
      </c>
    </row>
    <row r="194" spans="1:8" ht="16.2" customHeight="1" x14ac:dyDescent="0.3">
      <c r="A194" s="181" t="s">
        <v>558</v>
      </c>
      <c r="B194" s="182" t="s">
        <v>559</v>
      </c>
      <c r="C194" s="183">
        <v>648.54</v>
      </c>
      <c r="D194" s="184">
        <v>648.54</v>
      </c>
      <c r="E194" s="185" t="s">
        <v>4578</v>
      </c>
      <c r="F194" s="186" t="s">
        <v>2676</v>
      </c>
      <c r="G194" s="83">
        <f>VLOOKUP(A194,РАСЧЕТ!$A$3:$AY$1361,51,0)</f>
        <v>333.17766092294301</v>
      </c>
      <c r="H194" s="83">
        <f t="shared" si="3"/>
        <v>-315.36233907705696</v>
      </c>
    </row>
    <row r="195" spans="1:8" ht="16.2" customHeight="1" x14ac:dyDescent="0.3">
      <c r="A195" s="181" t="s">
        <v>987</v>
      </c>
      <c r="B195" s="182" t="s">
        <v>988</v>
      </c>
      <c r="C195" s="183">
        <v>755.92</v>
      </c>
      <c r="D195" s="184">
        <v>755.92</v>
      </c>
      <c r="E195" s="185" t="s">
        <v>4578</v>
      </c>
      <c r="F195" s="186" t="s">
        <v>2899</v>
      </c>
      <c r="G195" s="83">
        <f>VLOOKUP(A195,РАСЧЕТ!$A$3:$AY$1361,51,0)</f>
        <v>388.33952531415878</v>
      </c>
      <c r="H195" s="83">
        <f t="shared" si="3"/>
        <v>-367.58047468584118</v>
      </c>
    </row>
    <row r="196" spans="1:8" ht="16.2" customHeight="1" x14ac:dyDescent="0.3">
      <c r="A196" s="181" t="s">
        <v>1353</v>
      </c>
      <c r="B196" s="182" t="s">
        <v>1354</v>
      </c>
      <c r="C196" s="183">
        <v>682.9</v>
      </c>
      <c r="D196" s="184">
        <v>682.9</v>
      </c>
      <c r="E196" s="185" t="s">
        <v>4578</v>
      </c>
      <c r="F196" s="186" t="s">
        <v>2900</v>
      </c>
      <c r="G196" s="83">
        <f>VLOOKUP(A196,РАСЧЕТ!$A$3:$AY$1361,51,0)</f>
        <v>350.82945752813208</v>
      </c>
      <c r="H196" s="83">
        <f t="shared" si="3"/>
        <v>-332.0705424718679</v>
      </c>
    </row>
    <row r="197" spans="1:8" ht="16.2" customHeight="1" x14ac:dyDescent="0.3">
      <c r="A197" s="181" t="s">
        <v>2159</v>
      </c>
      <c r="B197" s="182" t="s">
        <v>2160</v>
      </c>
      <c r="C197" s="183">
        <v>597</v>
      </c>
      <c r="D197" s="184">
        <v>597</v>
      </c>
      <c r="E197" s="185" t="s">
        <v>4578</v>
      </c>
      <c r="F197" s="186" t="s">
        <v>2901</v>
      </c>
      <c r="G197" s="83">
        <f>VLOOKUP(A197,РАСЧЕТ!$A$3:$AY$1361,51,0)</f>
        <v>306.69996601515948</v>
      </c>
      <c r="H197" s="83">
        <f t="shared" si="3"/>
        <v>-290.30003398484052</v>
      </c>
    </row>
    <row r="198" spans="1:8" ht="16.2" customHeight="1" x14ac:dyDescent="0.3">
      <c r="A198" s="181" t="s">
        <v>1890</v>
      </c>
      <c r="B198" s="182" t="s">
        <v>1891</v>
      </c>
      <c r="C198" s="183">
        <v>755.92</v>
      </c>
      <c r="D198" s="184">
        <v>755.92</v>
      </c>
      <c r="E198" s="185" t="s">
        <v>4578</v>
      </c>
      <c r="F198" s="186" t="s">
        <v>2902</v>
      </c>
      <c r="G198" s="83">
        <f>VLOOKUP(A198,РАСЧЕТ!$A$3:$AY$1361,51,0)</f>
        <v>388.33952531415878</v>
      </c>
      <c r="H198" s="83">
        <f t="shared" si="3"/>
        <v>-367.58047468584118</v>
      </c>
    </row>
    <row r="199" spans="1:8" ht="16.2" customHeight="1" x14ac:dyDescent="0.3">
      <c r="A199" s="181" t="s">
        <v>1310</v>
      </c>
      <c r="B199" s="182" t="s">
        <v>1311</v>
      </c>
      <c r="C199" s="183">
        <v>661.43</v>
      </c>
      <c r="D199" s="184">
        <v>661.43</v>
      </c>
      <c r="E199" s="185" t="s">
        <v>4578</v>
      </c>
      <c r="F199" s="186" t="s">
        <v>2903</v>
      </c>
      <c r="G199" s="83">
        <f>VLOOKUP(A199,РАСЧЕТ!$A$3:$AY$1361,51,0)</f>
        <v>339.79708464988892</v>
      </c>
      <c r="H199" s="83">
        <f t="shared" si="3"/>
        <v>-321.63291535011103</v>
      </c>
    </row>
    <row r="200" spans="1:8" ht="16.2" customHeight="1" x14ac:dyDescent="0.3">
      <c r="A200" s="181" t="s">
        <v>1475</v>
      </c>
      <c r="B200" s="182" t="s">
        <v>1476</v>
      </c>
      <c r="C200" s="183">
        <v>597</v>
      </c>
      <c r="D200" s="184">
        <v>597</v>
      </c>
      <c r="E200" s="185" t="s">
        <v>4578</v>
      </c>
      <c r="F200" s="186" t="s">
        <v>2904</v>
      </c>
      <c r="G200" s="83">
        <f>VLOOKUP(A200,РАСЧЕТ!$A$3:$AY$1361,51,0)</f>
        <v>306.69996601515948</v>
      </c>
      <c r="H200" s="83">
        <f t="shared" si="3"/>
        <v>-290.30003398484052</v>
      </c>
    </row>
    <row r="201" spans="1:8" ht="16.2" customHeight="1" x14ac:dyDescent="0.3">
      <c r="A201" s="181" t="s">
        <v>2327</v>
      </c>
      <c r="B201" s="182" t="s">
        <v>2328</v>
      </c>
      <c r="C201" s="183">
        <v>773.1</v>
      </c>
      <c r="D201" s="184">
        <v>773.1</v>
      </c>
      <c r="E201" s="185" t="s">
        <v>4578</v>
      </c>
      <c r="F201" s="186" t="s">
        <v>2905</v>
      </c>
      <c r="G201" s="83">
        <f>VLOOKUP(A201,РАСЧЕТ!$A$3:$AY$1361,51,0)</f>
        <v>397.16542361675329</v>
      </c>
      <c r="H201" s="83">
        <f t="shared" si="3"/>
        <v>-375.93457638324674</v>
      </c>
    </row>
    <row r="202" spans="1:8" ht="16.2" customHeight="1" x14ac:dyDescent="0.3">
      <c r="A202" s="181" t="s">
        <v>1553</v>
      </c>
      <c r="B202" s="182" t="s">
        <v>1554</v>
      </c>
      <c r="C202" s="183">
        <v>648.54</v>
      </c>
      <c r="D202" s="184">
        <v>648.54</v>
      </c>
      <c r="E202" s="185" t="s">
        <v>4578</v>
      </c>
      <c r="F202" s="186" t="s">
        <v>2906</v>
      </c>
      <c r="G202" s="83">
        <f>VLOOKUP(A202,РАСЧЕТ!$A$3:$AY$1361,51,0)</f>
        <v>333.17766092294301</v>
      </c>
      <c r="H202" s="83">
        <f t="shared" si="3"/>
        <v>-315.36233907705696</v>
      </c>
    </row>
    <row r="203" spans="1:8" ht="16.2" customHeight="1" x14ac:dyDescent="0.3">
      <c r="A203" s="181" t="s">
        <v>682</v>
      </c>
      <c r="B203" s="182" t="s">
        <v>683</v>
      </c>
      <c r="C203" s="183">
        <v>648.54</v>
      </c>
      <c r="D203" s="184">
        <v>648.54</v>
      </c>
      <c r="E203" s="185" t="s">
        <v>4578</v>
      </c>
      <c r="F203" s="186" t="s">
        <v>2907</v>
      </c>
      <c r="G203" s="83">
        <f>VLOOKUP(A203,РАСЧЕТ!$A$3:$AY$1361,51,0)</f>
        <v>333.17766092294301</v>
      </c>
      <c r="H203" s="83">
        <f t="shared" si="3"/>
        <v>-315.36233907705696</v>
      </c>
    </row>
    <row r="204" spans="1:8" ht="16.2" customHeight="1" x14ac:dyDescent="0.3">
      <c r="A204" s="181" t="s">
        <v>1831</v>
      </c>
      <c r="B204" s="182" t="s">
        <v>1832</v>
      </c>
      <c r="C204" s="183">
        <v>584.12</v>
      </c>
      <c r="D204" s="184">
        <v>584.12</v>
      </c>
      <c r="E204" s="185" t="s">
        <v>4578</v>
      </c>
      <c r="F204" s="186" t="s">
        <v>2908</v>
      </c>
      <c r="G204" s="83">
        <f>VLOOKUP(A204,РАСЧЕТ!$A$3:$AY$1361,51,0)</f>
        <v>300.08054228821356</v>
      </c>
      <c r="H204" s="83">
        <f t="shared" si="3"/>
        <v>-284.03945771178644</v>
      </c>
    </row>
    <row r="205" spans="1:8" ht="16.2" customHeight="1" x14ac:dyDescent="0.3">
      <c r="A205" s="181" t="s">
        <v>1568</v>
      </c>
      <c r="B205" s="182" t="s">
        <v>1569</v>
      </c>
      <c r="C205" s="183">
        <v>584.12</v>
      </c>
      <c r="D205" s="184">
        <v>584.12</v>
      </c>
      <c r="E205" s="185" t="s">
        <v>4578</v>
      </c>
      <c r="F205" s="186" t="s">
        <v>2677</v>
      </c>
      <c r="G205" s="83">
        <f>VLOOKUP(A205,РАСЧЕТ!$A$3:$AY$1361,51,0)</f>
        <v>300.08054228821356</v>
      </c>
      <c r="H205" s="83">
        <f t="shared" si="3"/>
        <v>-284.03945771178644</v>
      </c>
    </row>
    <row r="206" spans="1:8" ht="16.2" customHeight="1" x14ac:dyDescent="0.3">
      <c r="A206" s="181" t="s">
        <v>1791</v>
      </c>
      <c r="B206" s="182" t="s">
        <v>1792</v>
      </c>
      <c r="C206" s="183">
        <v>721.56</v>
      </c>
      <c r="D206" s="184">
        <v>721.56</v>
      </c>
      <c r="E206" s="185" t="s">
        <v>4578</v>
      </c>
      <c r="F206" s="186" t="s">
        <v>2909</v>
      </c>
      <c r="G206" s="83">
        <f>VLOOKUP(A206,РАСЧЕТ!$A$3:$AY$1361,51,0)</f>
        <v>370.6877287089697</v>
      </c>
      <c r="H206" s="83">
        <f t="shared" si="3"/>
        <v>-350.87227129103024</v>
      </c>
    </row>
    <row r="207" spans="1:8" ht="16.2" customHeight="1" x14ac:dyDescent="0.3">
      <c r="A207" s="181" t="s">
        <v>2121</v>
      </c>
      <c r="B207" s="182" t="s">
        <v>2122</v>
      </c>
      <c r="C207" s="183">
        <v>674.31</v>
      </c>
      <c r="D207" s="184">
        <v>674.31</v>
      </c>
      <c r="E207" s="185" t="s">
        <v>4578</v>
      </c>
      <c r="F207" s="186" t="s">
        <v>2910</v>
      </c>
      <c r="G207" s="83">
        <f>VLOOKUP(A207,РАСЧЕТ!$A$3:$AY$1361,51,0)</f>
        <v>346.41650837683477</v>
      </c>
      <c r="H207" s="83">
        <f t="shared" si="3"/>
        <v>-327.89349162316518</v>
      </c>
    </row>
    <row r="208" spans="1:8" ht="16.2" customHeight="1" x14ac:dyDescent="0.3">
      <c r="A208" s="181" t="s">
        <v>797</v>
      </c>
      <c r="B208" s="182" t="s">
        <v>798</v>
      </c>
      <c r="C208" s="183">
        <v>584.12</v>
      </c>
      <c r="D208" s="184">
        <v>584.12</v>
      </c>
      <c r="E208" s="185" t="s">
        <v>4578</v>
      </c>
      <c r="F208" s="186" t="s">
        <v>2911</v>
      </c>
      <c r="G208" s="83">
        <f>VLOOKUP(A208,РАСЧЕТ!$A$3:$AY$1361,51,0)</f>
        <v>300.08054228821356</v>
      </c>
      <c r="H208" s="83">
        <f t="shared" si="3"/>
        <v>-284.03945771178644</v>
      </c>
    </row>
    <row r="209" spans="1:8" ht="16.2" customHeight="1" x14ac:dyDescent="0.3">
      <c r="A209" s="181" t="s">
        <v>520</v>
      </c>
      <c r="B209" s="182" t="s">
        <v>521</v>
      </c>
      <c r="C209" s="183">
        <v>743.03</v>
      </c>
      <c r="D209" s="184">
        <v>743.03</v>
      </c>
      <c r="E209" s="185" t="s">
        <v>4578</v>
      </c>
      <c r="F209" s="186" t="s">
        <v>2912</v>
      </c>
      <c r="G209" s="83">
        <f>VLOOKUP(A209,РАСЧЕТ!$A$3:$AY$1361,51,0)</f>
        <v>381.72010158721287</v>
      </c>
      <c r="H209" s="83">
        <f t="shared" si="3"/>
        <v>-361.30989841278711</v>
      </c>
    </row>
    <row r="210" spans="1:8" ht="16.2" customHeight="1" x14ac:dyDescent="0.3">
      <c r="A210" s="181" t="s">
        <v>1373</v>
      </c>
      <c r="B210" s="182" t="s">
        <v>1374</v>
      </c>
      <c r="C210" s="183">
        <v>674.31</v>
      </c>
      <c r="D210" s="184">
        <v>674.31</v>
      </c>
      <c r="E210" s="185" t="s">
        <v>4578</v>
      </c>
      <c r="F210" s="186" t="s">
        <v>2913</v>
      </c>
      <c r="G210" s="83">
        <f>VLOOKUP(A210,РАСЧЕТ!$A$3:$AY$1361,51,0)</f>
        <v>346.41650837683477</v>
      </c>
      <c r="H210" s="83">
        <f t="shared" si="3"/>
        <v>-327.89349162316518</v>
      </c>
    </row>
    <row r="211" spans="1:8" ht="16.2" customHeight="1" x14ac:dyDescent="0.3">
      <c r="A211" s="181" t="s">
        <v>1355</v>
      </c>
      <c r="B211" s="182" t="s">
        <v>1356</v>
      </c>
      <c r="C211" s="183">
        <v>584.12</v>
      </c>
      <c r="D211" s="184">
        <v>584.12</v>
      </c>
      <c r="E211" s="185" t="s">
        <v>4578</v>
      </c>
      <c r="F211" s="186" t="s">
        <v>2914</v>
      </c>
      <c r="G211" s="83">
        <f>VLOOKUP(A211,РАСЧЕТ!$A$3:$AY$1361,51,0)</f>
        <v>300.08054228821356</v>
      </c>
      <c r="H211" s="83">
        <f t="shared" si="3"/>
        <v>-284.03945771178644</v>
      </c>
    </row>
    <row r="212" spans="1:8" ht="16.2" customHeight="1" x14ac:dyDescent="0.3">
      <c r="A212" s="181" t="s">
        <v>522</v>
      </c>
      <c r="B212" s="182" t="s">
        <v>523</v>
      </c>
      <c r="C212" s="183">
        <v>743.03</v>
      </c>
      <c r="D212" s="184">
        <v>743.03</v>
      </c>
      <c r="E212" s="185" t="s">
        <v>4578</v>
      </c>
      <c r="F212" s="186" t="s">
        <v>2915</v>
      </c>
      <c r="G212" s="83">
        <f>VLOOKUP(A212,РАСЧЕТ!$A$3:$AY$1361,51,0)</f>
        <v>381.72010158721287</v>
      </c>
      <c r="H212" s="83">
        <f t="shared" si="3"/>
        <v>-361.30989841278711</v>
      </c>
    </row>
    <row r="213" spans="1:8" ht="16.2" customHeight="1" x14ac:dyDescent="0.3">
      <c r="A213" s="181" t="s">
        <v>1477</v>
      </c>
      <c r="B213" s="182" t="s">
        <v>1478</v>
      </c>
      <c r="C213" s="183">
        <v>674.31</v>
      </c>
      <c r="D213" s="184">
        <v>674.31</v>
      </c>
      <c r="E213" s="185" t="s">
        <v>4578</v>
      </c>
      <c r="F213" s="186" t="s">
        <v>2916</v>
      </c>
      <c r="G213" s="83">
        <f>VLOOKUP(A213,РАСЧЕТ!$A$3:$AY$1361,51,0)</f>
        <v>346.41650837683477</v>
      </c>
      <c r="H213" s="83">
        <f t="shared" si="3"/>
        <v>-327.89349162316518</v>
      </c>
    </row>
    <row r="214" spans="1:8" ht="16.2" customHeight="1" x14ac:dyDescent="0.3">
      <c r="A214" s="181" t="s">
        <v>1521</v>
      </c>
      <c r="B214" s="182" t="s">
        <v>1522</v>
      </c>
      <c r="C214" s="183">
        <v>584.12</v>
      </c>
      <c r="D214" s="184">
        <v>584.12</v>
      </c>
      <c r="E214" s="185" t="s">
        <v>4578</v>
      </c>
      <c r="F214" s="186" t="s">
        <v>2917</v>
      </c>
      <c r="G214" s="83">
        <f>VLOOKUP(A214,РАСЧЕТ!$A$3:$AY$1361,51,0)</f>
        <v>300.08054228821356</v>
      </c>
      <c r="H214" s="83">
        <f t="shared" si="3"/>
        <v>-284.03945771178644</v>
      </c>
    </row>
    <row r="215" spans="1:8" ht="16.2" customHeight="1" x14ac:dyDescent="0.3">
      <c r="A215" s="181" t="s">
        <v>1835</v>
      </c>
      <c r="B215" s="182" t="s">
        <v>1836</v>
      </c>
      <c r="C215" s="183">
        <v>743.03</v>
      </c>
      <c r="D215" s="184">
        <v>743.03</v>
      </c>
      <c r="E215" s="185" t="s">
        <v>4578</v>
      </c>
      <c r="F215" s="186" t="s">
        <v>2918</v>
      </c>
      <c r="G215" s="83">
        <f>VLOOKUP(A215,РАСЧЕТ!$A$3:$AY$1361,51,0)</f>
        <v>381.72010158721287</v>
      </c>
      <c r="H215" s="83">
        <f t="shared" si="3"/>
        <v>-361.30989841278711</v>
      </c>
    </row>
    <row r="216" spans="1:8" ht="16.2" customHeight="1" x14ac:dyDescent="0.3">
      <c r="A216" s="181" t="s">
        <v>2123</v>
      </c>
      <c r="B216" s="182" t="s">
        <v>2124</v>
      </c>
      <c r="C216" s="183">
        <v>738.74</v>
      </c>
      <c r="D216" s="184">
        <v>738.74</v>
      </c>
      <c r="E216" s="185" t="s">
        <v>4578</v>
      </c>
      <c r="F216" s="186" t="s">
        <v>2678</v>
      </c>
      <c r="G216" s="83">
        <f>VLOOKUP(A216,РАСЧЕТ!$A$3:$AY$1361,51,0)</f>
        <v>379.51362701156427</v>
      </c>
      <c r="H216" s="83">
        <f t="shared" si="3"/>
        <v>-359.22637298843574</v>
      </c>
    </row>
    <row r="217" spans="1:8" ht="16.2" customHeight="1" x14ac:dyDescent="0.3">
      <c r="A217" s="181" t="s">
        <v>1627</v>
      </c>
      <c r="B217" s="182" t="s">
        <v>1628</v>
      </c>
      <c r="C217" s="183">
        <v>661.43</v>
      </c>
      <c r="D217" s="184">
        <v>661.43</v>
      </c>
      <c r="E217" s="185" t="s">
        <v>4578</v>
      </c>
      <c r="F217" s="186" t="s">
        <v>2919</v>
      </c>
      <c r="G217" s="83">
        <f>VLOOKUP(A217,РАСЧЕТ!$A$3:$AY$1361,51,0)</f>
        <v>339.79708464988892</v>
      </c>
      <c r="H217" s="83">
        <f t="shared" si="3"/>
        <v>-321.63291535011103</v>
      </c>
    </row>
    <row r="218" spans="1:8" ht="16.2" customHeight="1" x14ac:dyDescent="0.3">
      <c r="A218" s="181" t="s">
        <v>2225</v>
      </c>
      <c r="B218" s="182" t="s">
        <v>2226</v>
      </c>
      <c r="C218" s="183">
        <v>584.12</v>
      </c>
      <c r="D218" s="184">
        <v>584.12</v>
      </c>
      <c r="E218" s="185" t="s">
        <v>4578</v>
      </c>
      <c r="F218" s="186" t="s">
        <v>2920</v>
      </c>
      <c r="G218" s="83">
        <f>VLOOKUP(A218,РАСЧЕТ!$A$3:$AY$1361,51,0)</f>
        <v>300.08054228821356</v>
      </c>
      <c r="H218" s="83">
        <f t="shared" si="3"/>
        <v>-284.03945771178644</v>
      </c>
    </row>
    <row r="219" spans="1:8" ht="16.2" customHeight="1" x14ac:dyDescent="0.3">
      <c r="A219" s="181" t="s">
        <v>2627</v>
      </c>
      <c r="B219" s="182" t="s">
        <v>2186</v>
      </c>
      <c r="C219" s="183">
        <v>730.15</v>
      </c>
      <c r="D219" s="184">
        <v>730.15</v>
      </c>
      <c r="E219" s="185" t="s">
        <v>4578</v>
      </c>
      <c r="F219" s="186" t="s">
        <v>3854</v>
      </c>
      <c r="G219" s="83">
        <f>VLOOKUP(A219,РАСЧЕТ!$A$3:$AY$1361,51,0)</f>
        <v>375.10067786026701</v>
      </c>
      <c r="H219" s="83">
        <f t="shared" si="3"/>
        <v>-355.04932213973296</v>
      </c>
    </row>
    <row r="220" spans="1:8" ht="16.2" customHeight="1" x14ac:dyDescent="0.3">
      <c r="A220" s="181" t="s">
        <v>2617</v>
      </c>
      <c r="B220" s="182" t="s">
        <v>524</v>
      </c>
      <c r="C220" s="183">
        <v>661.43</v>
      </c>
      <c r="D220" s="184">
        <v>661.43</v>
      </c>
      <c r="E220" s="185" t="s">
        <v>4578</v>
      </c>
      <c r="F220" s="186" t="s">
        <v>3859</v>
      </c>
      <c r="G220" s="83">
        <f>VLOOKUP(A220,РАСЧЕТ!$A$3:$AY$1361,51,0)</f>
        <v>339.79708464988892</v>
      </c>
      <c r="H220" s="83">
        <f t="shared" si="3"/>
        <v>-321.63291535011103</v>
      </c>
    </row>
    <row r="221" spans="1:8" ht="16.2" customHeight="1" x14ac:dyDescent="0.3">
      <c r="A221" s="181" t="s">
        <v>1892</v>
      </c>
      <c r="B221" s="182" t="s">
        <v>1893</v>
      </c>
      <c r="C221" s="183">
        <v>584.12</v>
      </c>
      <c r="D221" s="184">
        <v>584.12</v>
      </c>
      <c r="E221" s="185" t="s">
        <v>4578</v>
      </c>
      <c r="F221" s="186" t="s">
        <v>2921</v>
      </c>
      <c r="G221" s="83">
        <f>VLOOKUP(A221,РАСЧЕТ!$A$3:$AY$1361,51,0)</f>
        <v>300.08054228821356</v>
      </c>
      <c r="H221" s="83">
        <f t="shared" si="3"/>
        <v>-284.03945771178644</v>
      </c>
    </row>
    <row r="222" spans="1:8" ht="16.2" customHeight="1" x14ac:dyDescent="0.3">
      <c r="A222" s="181" t="s">
        <v>2406</v>
      </c>
      <c r="B222" s="182" t="s">
        <v>2407</v>
      </c>
      <c r="C222" s="183">
        <v>730.15</v>
      </c>
      <c r="D222" s="184">
        <v>730.15</v>
      </c>
      <c r="E222" s="185" t="s">
        <v>4578</v>
      </c>
      <c r="F222" s="186" t="s">
        <v>2922</v>
      </c>
      <c r="G222" s="83">
        <f>VLOOKUP(A222,РАСЧЕТ!$A$3:$AY$1361,51,0)</f>
        <v>375.10067786026701</v>
      </c>
      <c r="H222" s="83">
        <f t="shared" si="3"/>
        <v>-355.04932213973296</v>
      </c>
    </row>
    <row r="223" spans="1:8" ht="16.2" customHeight="1" x14ac:dyDescent="0.3">
      <c r="A223" s="181" t="s">
        <v>1300</v>
      </c>
      <c r="B223" s="182" t="s">
        <v>1301</v>
      </c>
      <c r="C223" s="183">
        <v>661.43</v>
      </c>
      <c r="D223" s="184">
        <v>661.43</v>
      </c>
      <c r="E223" s="185" t="s">
        <v>4578</v>
      </c>
      <c r="F223" s="186" t="s">
        <v>2923</v>
      </c>
      <c r="G223" s="83">
        <f>VLOOKUP(A223,РАСЧЕТ!$A$3:$AY$1361,51,0)</f>
        <v>339.79708464988892</v>
      </c>
      <c r="H223" s="83">
        <f t="shared" si="3"/>
        <v>-321.63291535011103</v>
      </c>
    </row>
    <row r="224" spans="1:8" ht="16.2" customHeight="1" x14ac:dyDescent="0.3">
      <c r="A224" s="181" t="s">
        <v>3969</v>
      </c>
      <c r="B224" s="182" t="s">
        <v>2305</v>
      </c>
      <c r="C224" s="183">
        <v>584.12</v>
      </c>
      <c r="D224" s="184">
        <v>584.12</v>
      </c>
      <c r="E224" s="185" t="s">
        <v>4578</v>
      </c>
      <c r="F224" s="186" t="s">
        <v>4524</v>
      </c>
      <c r="G224" s="83">
        <f>VLOOKUP(A224,РАСЧЕТ!$A$3:$AY$1361,51,0)</f>
        <v>300.08054228821356</v>
      </c>
      <c r="H224" s="83">
        <f t="shared" si="3"/>
        <v>-284.03945771178644</v>
      </c>
    </row>
    <row r="225" spans="1:8" ht="16.2" customHeight="1" x14ac:dyDescent="0.3">
      <c r="A225" s="181" t="s">
        <v>2259</v>
      </c>
      <c r="B225" s="182" t="s">
        <v>2260</v>
      </c>
      <c r="C225" s="183">
        <v>730.15</v>
      </c>
      <c r="D225" s="184">
        <v>730.15</v>
      </c>
      <c r="E225" s="185" t="s">
        <v>4578</v>
      </c>
      <c r="F225" s="186" t="s">
        <v>2925</v>
      </c>
      <c r="G225" s="83">
        <f>VLOOKUP(A225,РАСЧЕТ!$A$3:$AY$1361,51,0)</f>
        <v>375.10067786026701</v>
      </c>
      <c r="H225" s="83">
        <f t="shared" si="3"/>
        <v>-355.04932213973296</v>
      </c>
    </row>
    <row r="226" spans="1:8" ht="16.2" customHeight="1" x14ac:dyDescent="0.3">
      <c r="A226" s="181" t="s">
        <v>1292</v>
      </c>
      <c r="B226" s="182" t="s">
        <v>1293</v>
      </c>
      <c r="C226" s="183">
        <v>635.66</v>
      </c>
      <c r="D226" s="184">
        <v>635.66</v>
      </c>
      <c r="E226" s="185" t="s">
        <v>4578</v>
      </c>
      <c r="F226" s="186" t="s">
        <v>2926</v>
      </c>
      <c r="G226" s="83">
        <f>VLOOKUP(A226,РАСЧЕТ!$A$3:$AY$1361,51,0)</f>
        <v>326.55823719599715</v>
      </c>
      <c r="H226" s="83">
        <f t="shared" si="3"/>
        <v>-309.10176280400282</v>
      </c>
    </row>
    <row r="227" spans="1:8" ht="16.2" customHeight="1" x14ac:dyDescent="0.3">
      <c r="A227" s="181" t="s">
        <v>2202</v>
      </c>
      <c r="B227" s="182" t="s">
        <v>2203</v>
      </c>
      <c r="C227" s="188"/>
      <c r="D227" s="189"/>
      <c r="E227" s="185" t="s">
        <v>4578</v>
      </c>
      <c r="F227" s="186" t="s">
        <v>2653</v>
      </c>
      <c r="G227" s="83">
        <f>VLOOKUP(A227,РАСЧЕТ!$A$3:$AY$1361,51,0)</f>
        <v>0</v>
      </c>
      <c r="H227" s="83">
        <f t="shared" si="3"/>
        <v>0</v>
      </c>
    </row>
    <row r="228" spans="1:8" ht="16.2" customHeight="1" x14ac:dyDescent="0.3">
      <c r="A228" s="181" t="s">
        <v>3970</v>
      </c>
      <c r="B228" s="182" t="s">
        <v>2203</v>
      </c>
      <c r="C228" s="183">
        <v>743.03</v>
      </c>
      <c r="D228" s="184">
        <v>743.03</v>
      </c>
      <c r="E228" s="185" t="s">
        <v>4525</v>
      </c>
      <c r="F228" s="186" t="s">
        <v>4526</v>
      </c>
      <c r="G228" s="83">
        <f>VLOOKUP(A228,РАСЧЕТ!$A$3:$AY$1361,51,0)</f>
        <v>381.72010158721287</v>
      </c>
      <c r="H228" s="83">
        <f t="shared" si="3"/>
        <v>-361.30989841278711</v>
      </c>
    </row>
    <row r="229" spans="1:8" ht="16.2" customHeight="1" x14ac:dyDescent="0.3">
      <c r="A229" s="181" t="s">
        <v>882</v>
      </c>
      <c r="B229" s="182" t="s">
        <v>883</v>
      </c>
      <c r="C229" s="183">
        <v>648.54</v>
      </c>
      <c r="D229" s="184">
        <v>648.54</v>
      </c>
      <c r="E229" s="185" t="s">
        <v>4578</v>
      </c>
      <c r="F229" s="186" t="s">
        <v>2679</v>
      </c>
      <c r="G229" s="83">
        <f>VLOOKUP(A229,РАСЧЕТ!$A$3:$AY$1361,51,0)</f>
        <v>333.17766092294301</v>
      </c>
      <c r="H229" s="83">
        <f t="shared" si="3"/>
        <v>-315.36233907705696</v>
      </c>
    </row>
    <row r="230" spans="1:8" ht="16.2" customHeight="1" x14ac:dyDescent="0.3">
      <c r="A230" s="181" t="s">
        <v>2626</v>
      </c>
      <c r="B230" s="182" t="s">
        <v>1921</v>
      </c>
      <c r="C230" s="183">
        <v>584.12</v>
      </c>
      <c r="D230" s="184">
        <v>584.12</v>
      </c>
      <c r="E230" s="185" t="s">
        <v>4578</v>
      </c>
      <c r="F230" s="186" t="s">
        <v>3870</v>
      </c>
      <c r="G230" s="83">
        <f>VLOOKUP(A230,РАСЧЕТ!$A$3:$AY$1361,51,0)</f>
        <v>300.08054228821356</v>
      </c>
      <c r="H230" s="83">
        <f t="shared" si="3"/>
        <v>-284.03945771178644</v>
      </c>
    </row>
    <row r="231" spans="1:8" ht="16.2" customHeight="1" x14ac:dyDescent="0.3">
      <c r="A231" s="181" t="s">
        <v>618</v>
      </c>
      <c r="B231" s="182" t="s">
        <v>619</v>
      </c>
      <c r="C231" s="183">
        <v>704.38</v>
      </c>
      <c r="D231" s="184">
        <v>704.38</v>
      </c>
      <c r="E231" s="185" t="s">
        <v>4578</v>
      </c>
      <c r="F231" s="186" t="s">
        <v>2927</v>
      </c>
      <c r="G231" s="83">
        <f>VLOOKUP(A231,РАСЧЕТ!$A$3:$AY$1361,51,0)</f>
        <v>361.86183040637519</v>
      </c>
      <c r="H231" s="83">
        <f t="shared" si="3"/>
        <v>-342.5181695936248</v>
      </c>
    </row>
    <row r="232" spans="1:8" ht="16.2" customHeight="1" x14ac:dyDescent="0.3">
      <c r="A232" s="181" t="s">
        <v>1296</v>
      </c>
      <c r="B232" s="182" t="s">
        <v>1297</v>
      </c>
      <c r="C232" s="183">
        <v>631.36</v>
      </c>
      <c r="D232" s="184">
        <v>631.36</v>
      </c>
      <c r="E232" s="185" t="s">
        <v>4578</v>
      </c>
      <c r="F232" s="186" t="s">
        <v>2928</v>
      </c>
      <c r="G232" s="83">
        <f>VLOOKUP(A232,РАСЧЕТ!$A$3:$AY$1361,51,0)</f>
        <v>324.3517626203485</v>
      </c>
      <c r="H232" s="83">
        <f t="shared" si="3"/>
        <v>-307.00823737965152</v>
      </c>
    </row>
    <row r="233" spans="1:8" ht="16.2" customHeight="1" x14ac:dyDescent="0.3">
      <c r="A233" s="181" t="s">
        <v>1216</v>
      </c>
      <c r="B233" s="182" t="s">
        <v>1217</v>
      </c>
      <c r="C233" s="183">
        <v>652.84</v>
      </c>
      <c r="D233" s="184">
        <v>652.84</v>
      </c>
      <c r="E233" s="185" t="s">
        <v>4578</v>
      </c>
      <c r="F233" s="186" t="s">
        <v>2929</v>
      </c>
      <c r="G233" s="83">
        <f>VLOOKUP(A233,РАСЧЕТ!$A$3:$AY$1361,51,0)</f>
        <v>335.38413549859166</v>
      </c>
      <c r="H233" s="83">
        <f t="shared" si="3"/>
        <v>-317.45586450140837</v>
      </c>
    </row>
    <row r="234" spans="1:8" ht="16.2" customHeight="1" x14ac:dyDescent="0.3">
      <c r="A234" s="181" t="s">
        <v>2161</v>
      </c>
      <c r="B234" s="182" t="s">
        <v>2162</v>
      </c>
      <c r="C234" s="183">
        <v>584.12</v>
      </c>
      <c r="D234" s="184">
        <v>584.12</v>
      </c>
      <c r="E234" s="185" t="s">
        <v>4578</v>
      </c>
      <c r="F234" s="186" t="s">
        <v>2930</v>
      </c>
      <c r="G234" s="83">
        <f>VLOOKUP(A234,РАСЧЕТ!$A$3:$AY$1361,51,0)</f>
        <v>300.08054228821356</v>
      </c>
      <c r="H234" s="83">
        <f t="shared" si="3"/>
        <v>-284.03945771178644</v>
      </c>
    </row>
    <row r="235" spans="1:8" ht="16.2" customHeight="1" x14ac:dyDescent="0.3">
      <c r="A235" s="181" t="s">
        <v>1601</v>
      </c>
      <c r="B235" s="182" t="s">
        <v>1602</v>
      </c>
      <c r="C235" s="183">
        <v>717.26</v>
      </c>
      <c r="D235" s="184">
        <v>717.26</v>
      </c>
      <c r="E235" s="185" t="s">
        <v>4578</v>
      </c>
      <c r="F235" s="186" t="s">
        <v>2931</v>
      </c>
      <c r="G235" s="83">
        <f>VLOOKUP(A235,РАСЧЕТ!$A$3:$AY$1361,51,0)</f>
        <v>368.48125413332104</v>
      </c>
      <c r="H235" s="83">
        <f t="shared" si="3"/>
        <v>-348.77874586667895</v>
      </c>
    </row>
    <row r="236" spans="1:8" ht="16.2" customHeight="1" x14ac:dyDescent="0.3">
      <c r="A236" s="181" t="s">
        <v>1375</v>
      </c>
      <c r="B236" s="182" t="s">
        <v>1376</v>
      </c>
      <c r="C236" s="183">
        <v>670.02</v>
      </c>
      <c r="D236" s="184">
        <v>670.02</v>
      </c>
      <c r="E236" s="185" t="s">
        <v>4578</v>
      </c>
      <c r="F236" s="186" t="s">
        <v>2932</v>
      </c>
      <c r="G236" s="83">
        <f>VLOOKUP(A236,РАСЧЕТ!$A$3:$AY$1361,51,0)</f>
        <v>344.21003380118617</v>
      </c>
      <c r="H236" s="83">
        <f t="shared" si="3"/>
        <v>-325.80996619881381</v>
      </c>
    </row>
    <row r="237" spans="1:8" ht="16.2" customHeight="1" x14ac:dyDescent="0.3">
      <c r="A237" s="181" t="s">
        <v>884</v>
      </c>
      <c r="B237" s="182" t="s">
        <v>885</v>
      </c>
      <c r="C237" s="183">
        <v>584.12</v>
      </c>
      <c r="D237" s="184">
        <v>584.12</v>
      </c>
      <c r="E237" s="185" t="s">
        <v>4578</v>
      </c>
      <c r="F237" s="186" t="s">
        <v>2933</v>
      </c>
      <c r="G237" s="83">
        <f>VLOOKUP(A237,РАСЧЕТ!$A$3:$AY$1361,51,0)</f>
        <v>300.08054228821356</v>
      </c>
      <c r="H237" s="83">
        <f t="shared" si="3"/>
        <v>-284.03945771178644</v>
      </c>
    </row>
    <row r="238" spans="1:8" ht="16.2" customHeight="1" x14ac:dyDescent="0.3">
      <c r="A238" s="181" t="s">
        <v>799</v>
      </c>
      <c r="B238" s="182" t="s">
        <v>800</v>
      </c>
      <c r="C238" s="183">
        <v>743.03</v>
      </c>
      <c r="D238" s="184">
        <v>743.03</v>
      </c>
      <c r="E238" s="185" t="s">
        <v>4578</v>
      </c>
      <c r="F238" s="186" t="s">
        <v>2934</v>
      </c>
      <c r="G238" s="83">
        <f>VLOOKUP(A238,РАСЧЕТ!$A$3:$AY$1361,51,0)</f>
        <v>381.72010158721287</v>
      </c>
      <c r="H238" s="83">
        <f t="shared" si="3"/>
        <v>-361.30989841278711</v>
      </c>
    </row>
    <row r="239" spans="1:8" ht="16.2" customHeight="1" x14ac:dyDescent="0.3">
      <c r="A239" s="181" t="s">
        <v>1775</v>
      </c>
      <c r="B239" s="182" t="s">
        <v>1776</v>
      </c>
      <c r="C239" s="183">
        <v>584.12</v>
      </c>
      <c r="D239" s="184">
        <v>584.12</v>
      </c>
      <c r="E239" s="185" t="s">
        <v>4578</v>
      </c>
      <c r="F239" s="186" t="s">
        <v>2680</v>
      </c>
      <c r="G239" s="83">
        <f>VLOOKUP(A239,РАСЧЕТ!$A$3:$AY$1361,51,0)</f>
        <v>300.08054228821356</v>
      </c>
      <c r="H239" s="83">
        <f t="shared" si="3"/>
        <v>-284.03945771178644</v>
      </c>
    </row>
    <row r="240" spans="1:8" ht="16.2" customHeight="1" x14ac:dyDescent="0.3">
      <c r="A240" s="181" t="s">
        <v>829</v>
      </c>
      <c r="B240" s="182" t="s">
        <v>830</v>
      </c>
      <c r="C240" s="183">
        <v>717.26</v>
      </c>
      <c r="D240" s="184">
        <v>717.26</v>
      </c>
      <c r="E240" s="185" t="s">
        <v>4578</v>
      </c>
      <c r="F240" s="186" t="s">
        <v>2681</v>
      </c>
      <c r="G240" s="83">
        <f>VLOOKUP(A240,РАСЧЕТ!$A$3:$AY$1361,51,0)</f>
        <v>368.48125413332104</v>
      </c>
      <c r="H240" s="83">
        <f t="shared" si="3"/>
        <v>-348.77874586667895</v>
      </c>
    </row>
    <row r="241" spans="1:8" ht="16.2" customHeight="1" x14ac:dyDescent="0.3">
      <c r="A241" s="181" t="s">
        <v>2049</v>
      </c>
      <c r="B241" s="182" t="s">
        <v>2050</v>
      </c>
      <c r="C241" s="183">
        <v>670.02</v>
      </c>
      <c r="D241" s="184">
        <v>670.02</v>
      </c>
      <c r="E241" s="185" t="s">
        <v>4578</v>
      </c>
      <c r="F241" s="186" t="s">
        <v>2682</v>
      </c>
      <c r="G241" s="83">
        <f>VLOOKUP(A241,РАСЧЕТ!$A$3:$AY$1361,51,0)</f>
        <v>344.21003380118617</v>
      </c>
      <c r="H241" s="83">
        <f t="shared" si="3"/>
        <v>-325.80996619881381</v>
      </c>
    </row>
    <row r="242" spans="1:8" ht="16.2" customHeight="1" x14ac:dyDescent="0.3">
      <c r="A242" s="181" t="s">
        <v>1781</v>
      </c>
      <c r="B242" s="182" t="s">
        <v>1782</v>
      </c>
      <c r="C242" s="183">
        <v>584.12</v>
      </c>
      <c r="D242" s="184">
        <v>584.12</v>
      </c>
      <c r="E242" s="185" t="s">
        <v>4578</v>
      </c>
      <c r="F242" s="186" t="s">
        <v>2683</v>
      </c>
      <c r="G242" s="83">
        <f>VLOOKUP(A242,РАСЧЕТ!$A$3:$AY$1361,51,0)</f>
        <v>300.08054228821356</v>
      </c>
      <c r="H242" s="83">
        <f t="shared" si="3"/>
        <v>-284.03945771178644</v>
      </c>
    </row>
    <row r="243" spans="1:8" ht="16.2" customHeight="1" x14ac:dyDescent="0.3">
      <c r="A243" s="181" t="s">
        <v>584</v>
      </c>
      <c r="B243" s="182" t="s">
        <v>585</v>
      </c>
      <c r="C243" s="183">
        <v>743.03</v>
      </c>
      <c r="D243" s="184">
        <v>743.03</v>
      </c>
      <c r="E243" s="185" t="s">
        <v>4578</v>
      </c>
      <c r="F243" s="186" t="s">
        <v>2684</v>
      </c>
      <c r="G243" s="83">
        <f>VLOOKUP(A243,РАСЧЕТ!$A$3:$AY$1361,51,0)</f>
        <v>381.72010158721287</v>
      </c>
      <c r="H243" s="83">
        <f t="shared" si="3"/>
        <v>-361.30989841278711</v>
      </c>
    </row>
    <row r="244" spans="1:8" ht="16.2" customHeight="1" x14ac:dyDescent="0.3">
      <c r="A244" s="181" t="s">
        <v>545</v>
      </c>
      <c r="B244" s="182" t="s">
        <v>546</v>
      </c>
      <c r="C244" s="183">
        <v>670.02</v>
      </c>
      <c r="D244" s="184">
        <v>670.02</v>
      </c>
      <c r="E244" s="185" t="s">
        <v>4578</v>
      </c>
      <c r="F244" s="186" t="s">
        <v>2685</v>
      </c>
      <c r="G244" s="83">
        <f>VLOOKUP(A244,РАСЧЕТ!$A$3:$AY$1361,51,0)</f>
        <v>344.21003380118617</v>
      </c>
      <c r="H244" s="83">
        <f t="shared" si="3"/>
        <v>-325.80996619881381</v>
      </c>
    </row>
    <row r="245" spans="1:8" ht="16.2" customHeight="1" x14ac:dyDescent="0.3">
      <c r="A245" s="181" t="s">
        <v>1777</v>
      </c>
      <c r="B245" s="182" t="s">
        <v>1778</v>
      </c>
      <c r="C245" s="183">
        <v>584.12</v>
      </c>
      <c r="D245" s="184">
        <v>584.12</v>
      </c>
      <c r="E245" s="185" t="s">
        <v>4578</v>
      </c>
      <c r="F245" s="186" t="s">
        <v>2686</v>
      </c>
      <c r="G245" s="83">
        <f>VLOOKUP(A245,РАСЧЕТ!$A$3:$AY$1361,51,0)</f>
        <v>300.08054228821356</v>
      </c>
      <c r="H245" s="83">
        <f t="shared" si="3"/>
        <v>-284.03945771178644</v>
      </c>
    </row>
    <row r="246" spans="1:8" ht="16.2" customHeight="1" x14ac:dyDescent="0.3">
      <c r="A246" s="181" t="s">
        <v>1899</v>
      </c>
      <c r="B246" s="182" t="s">
        <v>1900</v>
      </c>
      <c r="C246" s="183">
        <v>743.03</v>
      </c>
      <c r="D246" s="184">
        <v>743.03</v>
      </c>
      <c r="E246" s="185" t="s">
        <v>4578</v>
      </c>
      <c r="F246" s="186" t="s">
        <v>2687</v>
      </c>
      <c r="G246" s="83">
        <f>VLOOKUP(A246,РАСЧЕТ!$A$3:$AY$1361,51,0)</f>
        <v>381.72010158721287</v>
      </c>
      <c r="H246" s="83">
        <f t="shared" si="3"/>
        <v>-361.30989841278711</v>
      </c>
    </row>
    <row r="247" spans="1:8" ht="16.2" customHeight="1" x14ac:dyDescent="0.3">
      <c r="A247" s="181" t="s">
        <v>1312</v>
      </c>
      <c r="B247" s="182" t="s">
        <v>1313</v>
      </c>
      <c r="C247" s="183">
        <v>670.02</v>
      </c>
      <c r="D247" s="184">
        <v>670.02</v>
      </c>
      <c r="E247" s="185" t="s">
        <v>4578</v>
      </c>
      <c r="F247" s="186" t="s">
        <v>2688</v>
      </c>
      <c r="G247" s="83">
        <f>VLOOKUP(A247,РАСЧЕТ!$A$3:$AY$1361,51,0)</f>
        <v>344.21003380118617</v>
      </c>
      <c r="H247" s="83">
        <f t="shared" si="3"/>
        <v>-325.80996619881381</v>
      </c>
    </row>
    <row r="248" spans="1:8" ht="16.2" customHeight="1" x14ac:dyDescent="0.3">
      <c r="A248" s="181" t="s">
        <v>2319</v>
      </c>
      <c r="B248" s="182" t="s">
        <v>2320</v>
      </c>
      <c r="C248" s="183">
        <v>670.02</v>
      </c>
      <c r="D248" s="184">
        <v>670.02</v>
      </c>
      <c r="E248" s="185" t="s">
        <v>4578</v>
      </c>
      <c r="F248" s="186" t="s">
        <v>2654</v>
      </c>
      <c r="G248" s="83">
        <f>VLOOKUP(A248,РАСЧЕТ!$A$3:$AY$1361,51,0)</f>
        <v>344.21003380118617</v>
      </c>
      <c r="H248" s="83">
        <f t="shared" si="3"/>
        <v>-325.80996619881381</v>
      </c>
    </row>
    <row r="249" spans="1:8" ht="16.2" customHeight="1" x14ac:dyDescent="0.3">
      <c r="A249" s="181" t="s">
        <v>2025</v>
      </c>
      <c r="B249" s="182" t="s">
        <v>2026</v>
      </c>
      <c r="C249" s="183">
        <v>584.12</v>
      </c>
      <c r="D249" s="184">
        <v>584.12</v>
      </c>
      <c r="E249" s="185" t="s">
        <v>4578</v>
      </c>
      <c r="F249" s="186" t="s">
        <v>2689</v>
      </c>
      <c r="G249" s="83">
        <f>VLOOKUP(A249,РАСЧЕТ!$A$3:$AY$1361,51,0)</f>
        <v>300.08054228821356</v>
      </c>
      <c r="H249" s="83">
        <f t="shared" si="3"/>
        <v>-284.03945771178644</v>
      </c>
    </row>
    <row r="250" spans="1:8" ht="16.2" customHeight="1" x14ac:dyDescent="0.3">
      <c r="A250" s="181" t="s">
        <v>1504</v>
      </c>
      <c r="B250" s="182" t="s">
        <v>1505</v>
      </c>
      <c r="C250" s="188"/>
      <c r="D250" s="189"/>
      <c r="E250" s="185" t="s">
        <v>4578</v>
      </c>
      <c r="F250" s="186" t="s">
        <v>2690</v>
      </c>
      <c r="G250" s="83">
        <f>VLOOKUP(A250,РАСЧЕТ!$A$3:$AY$1361,51,0)</f>
        <v>0</v>
      </c>
      <c r="H250" s="83">
        <f t="shared" si="3"/>
        <v>0</v>
      </c>
    </row>
    <row r="251" spans="1:8" ht="16.2" customHeight="1" x14ac:dyDescent="0.3">
      <c r="A251" s="181" t="s">
        <v>3971</v>
      </c>
      <c r="B251" s="182" t="s">
        <v>1505</v>
      </c>
      <c r="C251" s="183">
        <v>743.03</v>
      </c>
      <c r="D251" s="184">
        <v>743.03</v>
      </c>
      <c r="E251" s="185" t="s">
        <v>4527</v>
      </c>
      <c r="F251" s="186" t="s">
        <v>4528</v>
      </c>
      <c r="G251" s="83">
        <f>VLOOKUP(A251,РАСЧЕТ!$A$3:$AY$1361,51,0)</f>
        <v>381.72010158721287</v>
      </c>
      <c r="H251" s="83">
        <f t="shared" si="3"/>
        <v>-361.30989841278711</v>
      </c>
    </row>
    <row r="252" spans="1:8" ht="16.2" customHeight="1" x14ac:dyDescent="0.3">
      <c r="A252" s="181" t="s">
        <v>1814</v>
      </c>
      <c r="B252" s="182" t="s">
        <v>1815</v>
      </c>
      <c r="C252" s="183">
        <v>665.72</v>
      </c>
      <c r="D252" s="184">
        <v>665.72</v>
      </c>
      <c r="E252" s="185" t="s">
        <v>4578</v>
      </c>
      <c r="F252" s="186" t="s">
        <v>2691</v>
      </c>
      <c r="G252" s="83">
        <f>VLOOKUP(A252,РАСЧЕТ!$A$3:$AY$1361,51,0)</f>
        <v>342.00355922553757</v>
      </c>
      <c r="H252" s="83">
        <f t="shared" si="3"/>
        <v>-323.71644077446246</v>
      </c>
    </row>
    <row r="253" spans="1:8" ht="16.2" customHeight="1" x14ac:dyDescent="0.3">
      <c r="A253" s="181" t="s">
        <v>2410</v>
      </c>
      <c r="B253" s="182" t="s">
        <v>2411</v>
      </c>
      <c r="C253" s="183">
        <v>579.82000000000005</v>
      </c>
      <c r="D253" s="184">
        <v>579.82000000000005</v>
      </c>
      <c r="E253" s="185" t="s">
        <v>4578</v>
      </c>
      <c r="F253" s="186" t="s">
        <v>2692</v>
      </c>
      <c r="G253" s="83">
        <f>VLOOKUP(A253,РАСЧЕТ!$A$3:$AY$1361,51,0)</f>
        <v>297.87406771256497</v>
      </c>
      <c r="H253" s="83">
        <f t="shared" si="3"/>
        <v>-281.94593228743508</v>
      </c>
    </row>
    <row r="254" spans="1:8" ht="16.2" customHeight="1" x14ac:dyDescent="0.3">
      <c r="A254" s="181" t="s">
        <v>1395</v>
      </c>
      <c r="B254" s="182" t="s">
        <v>1396</v>
      </c>
      <c r="C254" s="183">
        <v>734.44</v>
      </c>
      <c r="D254" s="184">
        <v>734.44</v>
      </c>
      <c r="E254" s="185" t="s">
        <v>4578</v>
      </c>
      <c r="F254" s="186" t="s">
        <v>2693</v>
      </c>
      <c r="G254" s="83">
        <f>VLOOKUP(A254,РАСЧЕТ!$A$3:$AY$1361,51,0)</f>
        <v>377.30715243591567</v>
      </c>
      <c r="H254" s="83">
        <f t="shared" si="3"/>
        <v>-357.13284756408439</v>
      </c>
    </row>
    <row r="255" spans="1:8" ht="16.2" customHeight="1" x14ac:dyDescent="0.3">
      <c r="A255" s="181" t="s">
        <v>1966</v>
      </c>
      <c r="B255" s="182" t="s">
        <v>1967</v>
      </c>
      <c r="C255" s="183">
        <v>665.72</v>
      </c>
      <c r="D255" s="184">
        <v>665.72</v>
      </c>
      <c r="E255" s="185" t="s">
        <v>4578</v>
      </c>
      <c r="F255" s="186" t="s">
        <v>2694</v>
      </c>
      <c r="G255" s="83">
        <f>VLOOKUP(A255,РАСЧЕТ!$A$3:$AY$1361,51,0)</f>
        <v>342.00355922553757</v>
      </c>
      <c r="H255" s="83">
        <f t="shared" si="3"/>
        <v>-323.71644077446246</v>
      </c>
    </row>
    <row r="256" spans="1:8" ht="16.2" customHeight="1" x14ac:dyDescent="0.3">
      <c r="A256" s="181" t="s">
        <v>1968</v>
      </c>
      <c r="B256" s="182" t="s">
        <v>1969</v>
      </c>
      <c r="C256" s="183">
        <v>579.82000000000005</v>
      </c>
      <c r="D256" s="184">
        <v>579.82000000000005</v>
      </c>
      <c r="E256" s="185" t="s">
        <v>4578</v>
      </c>
      <c r="F256" s="186" t="s">
        <v>2695</v>
      </c>
      <c r="G256" s="83">
        <f>VLOOKUP(A256,РАСЧЕТ!$A$3:$AY$1361,51,0)</f>
        <v>297.87406771256497</v>
      </c>
      <c r="H256" s="83">
        <f t="shared" si="3"/>
        <v>-281.94593228743508</v>
      </c>
    </row>
    <row r="257" spans="1:8" ht="16.2" customHeight="1" x14ac:dyDescent="0.3">
      <c r="A257" s="181" t="s">
        <v>2191</v>
      </c>
      <c r="B257" s="182" t="s">
        <v>2192</v>
      </c>
      <c r="C257" s="183">
        <v>734.44</v>
      </c>
      <c r="D257" s="184">
        <v>734.44</v>
      </c>
      <c r="E257" s="185" t="s">
        <v>4578</v>
      </c>
      <c r="F257" s="186" t="s">
        <v>2696</v>
      </c>
      <c r="G257" s="83">
        <f>VLOOKUP(A257,РАСЧЕТ!$A$3:$AY$1361,51,0)</f>
        <v>377.30715243591567</v>
      </c>
      <c r="H257" s="83">
        <f t="shared" ref="H257:H320" si="4">G257-C257</f>
        <v>-357.13284756408439</v>
      </c>
    </row>
    <row r="258" spans="1:8" ht="16.2" customHeight="1" x14ac:dyDescent="0.3">
      <c r="A258" s="181" t="s">
        <v>1218</v>
      </c>
      <c r="B258" s="182" t="s">
        <v>1219</v>
      </c>
      <c r="C258" s="183">
        <v>665.72</v>
      </c>
      <c r="D258" s="184">
        <v>665.72</v>
      </c>
      <c r="E258" s="185" t="s">
        <v>4578</v>
      </c>
      <c r="F258" s="186" t="s">
        <v>2697</v>
      </c>
      <c r="G258" s="83">
        <f>VLOOKUP(A258,РАСЧЕТ!$A$3:$AY$1361,51,0)</f>
        <v>342.00355922553757</v>
      </c>
      <c r="H258" s="83">
        <f t="shared" si="4"/>
        <v>-323.71644077446246</v>
      </c>
    </row>
    <row r="259" spans="1:8" ht="16.2" customHeight="1" x14ac:dyDescent="0.3">
      <c r="A259" s="181" t="s">
        <v>1316</v>
      </c>
      <c r="B259" s="182" t="s">
        <v>1317</v>
      </c>
      <c r="C259" s="183">
        <v>579.82000000000005</v>
      </c>
      <c r="D259" s="184">
        <v>579.82000000000005</v>
      </c>
      <c r="E259" s="185" t="s">
        <v>4578</v>
      </c>
      <c r="F259" s="186" t="s">
        <v>2698</v>
      </c>
      <c r="G259" s="83">
        <f>VLOOKUP(A259,РАСЧЕТ!$A$3:$AY$1361,51,0)</f>
        <v>297.87406771256497</v>
      </c>
      <c r="H259" s="83">
        <f t="shared" si="4"/>
        <v>-281.94593228743508</v>
      </c>
    </row>
    <row r="260" spans="1:8" ht="16.2" customHeight="1" x14ac:dyDescent="0.3">
      <c r="A260" s="181" t="s">
        <v>1823</v>
      </c>
      <c r="B260" s="182" t="s">
        <v>1824</v>
      </c>
      <c r="C260" s="183">
        <v>584.12</v>
      </c>
      <c r="D260" s="184">
        <v>584.12</v>
      </c>
      <c r="E260" s="185" t="s">
        <v>4578</v>
      </c>
      <c r="F260" s="186" t="s">
        <v>2655</v>
      </c>
      <c r="G260" s="83">
        <f>VLOOKUP(A260,РАСЧЕТ!$A$3:$AY$1361,51,0)</f>
        <v>300.08054228821356</v>
      </c>
      <c r="H260" s="83">
        <f t="shared" si="4"/>
        <v>-284.03945771178644</v>
      </c>
    </row>
    <row r="261" spans="1:8" ht="16.2" customHeight="1" x14ac:dyDescent="0.3">
      <c r="A261" s="181" t="s">
        <v>874</v>
      </c>
      <c r="B261" s="182" t="s">
        <v>875</v>
      </c>
      <c r="C261" s="183">
        <v>734.44</v>
      </c>
      <c r="D261" s="184">
        <v>734.44</v>
      </c>
      <c r="E261" s="185" t="s">
        <v>4578</v>
      </c>
      <c r="F261" s="186" t="s">
        <v>2699</v>
      </c>
      <c r="G261" s="83">
        <f>VLOOKUP(A261,РАСЧЕТ!$A$3:$AY$1361,51,0)</f>
        <v>377.30715243591567</v>
      </c>
      <c r="H261" s="83">
        <f t="shared" si="4"/>
        <v>-357.13284756408439</v>
      </c>
    </row>
    <row r="262" spans="1:8" ht="16.2" customHeight="1" x14ac:dyDescent="0.3">
      <c r="A262" s="181" t="s">
        <v>547</v>
      </c>
      <c r="B262" s="182" t="s">
        <v>548</v>
      </c>
      <c r="C262" s="183">
        <v>644.25</v>
      </c>
      <c r="D262" s="184">
        <v>644.25</v>
      </c>
      <c r="E262" s="185" t="s">
        <v>4578</v>
      </c>
      <c r="F262" s="186" t="s">
        <v>2700</v>
      </c>
      <c r="G262" s="83">
        <f>VLOOKUP(A262,РАСЧЕТ!$A$3:$AY$1361,51,0)</f>
        <v>330.97118634729435</v>
      </c>
      <c r="H262" s="83">
        <f t="shared" si="4"/>
        <v>-313.27881365270565</v>
      </c>
    </row>
    <row r="263" spans="1:8" ht="16.2" customHeight="1" x14ac:dyDescent="0.3">
      <c r="A263" s="181" t="s">
        <v>2230</v>
      </c>
      <c r="B263" s="182" t="s">
        <v>2231</v>
      </c>
      <c r="C263" s="183">
        <v>579.82000000000005</v>
      </c>
      <c r="D263" s="184">
        <v>579.82000000000005</v>
      </c>
      <c r="E263" s="185" t="s">
        <v>4578</v>
      </c>
      <c r="F263" s="186" t="s">
        <v>2701</v>
      </c>
      <c r="G263" s="83">
        <f>VLOOKUP(A263,РАСЧЕТ!$A$3:$AY$1361,51,0)</f>
        <v>297.87406771256497</v>
      </c>
      <c r="H263" s="83">
        <f t="shared" si="4"/>
        <v>-281.94593228743508</v>
      </c>
    </row>
    <row r="264" spans="1:8" ht="16.2" customHeight="1" x14ac:dyDescent="0.3">
      <c r="A264" s="181" t="s">
        <v>1827</v>
      </c>
      <c r="B264" s="182" t="s">
        <v>1828</v>
      </c>
      <c r="C264" s="183">
        <v>712.97</v>
      </c>
      <c r="D264" s="184">
        <v>712.97</v>
      </c>
      <c r="E264" s="185" t="s">
        <v>4578</v>
      </c>
      <c r="F264" s="186" t="s">
        <v>2702</v>
      </c>
      <c r="G264" s="83">
        <f>VLOOKUP(A264,РАСЧЕТ!$A$3:$AY$1361,51,0)</f>
        <v>366.27477955767245</v>
      </c>
      <c r="H264" s="83">
        <f t="shared" si="4"/>
        <v>-346.69522044232758</v>
      </c>
    </row>
    <row r="265" spans="1:8" ht="16.2" customHeight="1" x14ac:dyDescent="0.3">
      <c r="A265" s="181" t="s">
        <v>1379</v>
      </c>
      <c r="B265" s="182" t="s">
        <v>1380</v>
      </c>
      <c r="C265" s="183">
        <v>863.29</v>
      </c>
      <c r="D265" s="184">
        <v>863.29</v>
      </c>
      <c r="E265" s="185" t="s">
        <v>4578</v>
      </c>
      <c r="F265" s="186" t="s">
        <v>2703</v>
      </c>
      <c r="G265" s="83">
        <f>VLOOKUP(A265,РАСЧЕТ!$A$3:$AY$1361,51,0)</f>
        <v>443.50138970537449</v>
      </c>
      <c r="H265" s="83">
        <f t="shared" si="4"/>
        <v>-419.78861029462547</v>
      </c>
    </row>
    <row r="266" spans="1:8" ht="16.2" customHeight="1" x14ac:dyDescent="0.3">
      <c r="A266" s="181" t="s">
        <v>2234</v>
      </c>
      <c r="B266" s="182" t="s">
        <v>2235</v>
      </c>
      <c r="C266" s="183">
        <v>785.98</v>
      </c>
      <c r="D266" s="184">
        <v>785.98</v>
      </c>
      <c r="E266" s="185" t="s">
        <v>4578</v>
      </c>
      <c r="F266" s="186" t="s">
        <v>2704</v>
      </c>
      <c r="G266" s="83">
        <f>VLOOKUP(A266,РАСЧЕТ!$A$3:$AY$1361,51,0)</f>
        <v>403.78484734369914</v>
      </c>
      <c r="H266" s="83">
        <f t="shared" si="4"/>
        <v>-382.19515265630088</v>
      </c>
    </row>
    <row r="267" spans="1:8" ht="16.2" customHeight="1" x14ac:dyDescent="0.3">
      <c r="A267" s="181" t="s">
        <v>2531</v>
      </c>
      <c r="B267" s="182" t="s">
        <v>684</v>
      </c>
      <c r="C267" s="183">
        <v>863.29</v>
      </c>
      <c r="D267" s="184">
        <v>863.29</v>
      </c>
      <c r="E267" s="185" t="s">
        <v>4578</v>
      </c>
      <c r="F267" s="186" t="s">
        <v>2705</v>
      </c>
      <c r="G267" s="83">
        <f>VLOOKUP(A267,РАСЧЕТ!$A$3:$AY$1361,51,0)</f>
        <v>443.50138970537449</v>
      </c>
      <c r="H267" s="83">
        <f t="shared" si="4"/>
        <v>-419.78861029462547</v>
      </c>
    </row>
    <row r="268" spans="1:8" ht="16.2" customHeight="1" x14ac:dyDescent="0.3">
      <c r="A268" s="181" t="s">
        <v>2540</v>
      </c>
      <c r="B268" s="182" t="s">
        <v>1940</v>
      </c>
      <c r="C268" s="183">
        <v>785.98</v>
      </c>
      <c r="D268" s="184">
        <v>785.98</v>
      </c>
      <c r="E268" s="185" t="s">
        <v>4578</v>
      </c>
      <c r="F268" s="186" t="s">
        <v>2706</v>
      </c>
      <c r="G268" s="83">
        <f>VLOOKUP(A268,РАСЧЕТ!$A$3:$AY$1361,51,0)</f>
        <v>403.78484734369914</v>
      </c>
      <c r="H268" s="83">
        <f t="shared" si="4"/>
        <v>-382.19515265630088</v>
      </c>
    </row>
    <row r="269" spans="1:8" ht="16.2" customHeight="1" x14ac:dyDescent="0.3">
      <c r="A269" s="181" t="s">
        <v>1485</v>
      </c>
      <c r="B269" s="182" t="s">
        <v>1486</v>
      </c>
      <c r="C269" s="183">
        <v>773.1</v>
      </c>
      <c r="D269" s="184">
        <v>773.1</v>
      </c>
      <c r="E269" s="185" t="s">
        <v>4578</v>
      </c>
      <c r="F269" s="186" t="s">
        <v>2707</v>
      </c>
      <c r="G269" s="83">
        <f>VLOOKUP(A269,РАСЧЕТ!$A$3:$AY$1361,51,0)</f>
        <v>397.16542361675329</v>
      </c>
      <c r="H269" s="83">
        <f t="shared" si="4"/>
        <v>-375.93457638324674</v>
      </c>
    </row>
    <row r="270" spans="1:8" ht="16.2" customHeight="1" x14ac:dyDescent="0.3">
      <c r="A270" s="181" t="s">
        <v>2622</v>
      </c>
      <c r="B270" s="182" t="s">
        <v>1399</v>
      </c>
      <c r="C270" s="183">
        <v>820.34</v>
      </c>
      <c r="D270" s="184">
        <v>820.34</v>
      </c>
      <c r="E270" s="185" t="s">
        <v>4578</v>
      </c>
      <c r="F270" s="186" t="s">
        <v>3879</v>
      </c>
      <c r="G270" s="83">
        <f>VLOOKUP(A270,РАСЧЕТ!$A$3:$AY$1361,51,0)</f>
        <v>421.43664394888822</v>
      </c>
      <c r="H270" s="83">
        <f t="shared" si="4"/>
        <v>-398.90335605111181</v>
      </c>
    </row>
    <row r="271" spans="1:8" ht="16.2" customHeight="1" x14ac:dyDescent="0.3">
      <c r="A271" s="181" t="s">
        <v>2602</v>
      </c>
      <c r="B271" s="182" t="s">
        <v>1797</v>
      </c>
      <c r="C271" s="183">
        <v>743.03</v>
      </c>
      <c r="D271" s="184">
        <v>743.03</v>
      </c>
      <c r="E271" s="185" t="s">
        <v>4578</v>
      </c>
      <c r="F271" s="186" t="s">
        <v>3852</v>
      </c>
      <c r="G271" s="83">
        <f>VLOOKUP(A271,РАСЧЕТ!$A$3:$AY$1361,51,0)</f>
        <v>381.72010158721287</v>
      </c>
      <c r="H271" s="83">
        <f t="shared" si="4"/>
        <v>-361.30989841278711</v>
      </c>
    </row>
    <row r="272" spans="1:8" ht="16.2" customHeight="1" x14ac:dyDescent="0.3">
      <c r="A272" s="181" t="s">
        <v>2073</v>
      </c>
      <c r="B272" s="182" t="s">
        <v>2074</v>
      </c>
      <c r="C272" s="183">
        <v>820.34</v>
      </c>
      <c r="D272" s="184">
        <v>820.34</v>
      </c>
      <c r="E272" s="185" t="s">
        <v>4578</v>
      </c>
      <c r="F272" s="186" t="s">
        <v>2708</v>
      </c>
      <c r="G272" s="83">
        <f>VLOOKUP(A272,РАСЧЕТ!$A$3:$AY$1361,51,0)</f>
        <v>421.43664394888822</v>
      </c>
      <c r="H272" s="83">
        <f t="shared" si="4"/>
        <v>-398.90335605111181</v>
      </c>
    </row>
    <row r="273" spans="1:8" ht="16.2" customHeight="1" x14ac:dyDescent="0.3">
      <c r="A273" s="181" t="s">
        <v>1901</v>
      </c>
      <c r="B273" s="182" t="s">
        <v>1902</v>
      </c>
      <c r="C273" s="183">
        <v>833.23</v>
      </c>
      <c r="D273" s="184">
        <v>833.23</v>
      </c>
      <c r="E273" s="185" t="s">
        <v>4578</v>
      </c>
      <c r="F273" s="186" t="s">
        <v>2709</v>
      </c>
      <c r="G273" s="83">
        <f>VLOOKUP(A273,РАСЧЕТ!$A$3:$AY$1361,51,0)</f>
        <v>428.05606767583407</v>
      </c>
      <c r="H273" s="83">
        <f t="shared" si="4"/>
        <v>-405.17393232416595</v>
      </c>
    </row>
    <row r="274" spans="1:8" ht="16.2" customHeight="1" x14ac:dyDescent="0.3">
      <c r="A274" s="181" t="s">
        <v>1227</v>
      </c>
      <c r="B274" s="182" t="s">
        <v>1228</v>
      </c>
      <c r="C274" s="183">
        <v>953.48</v>
      </c>
      <c r="D274" s="184">
        <v>953.48</v>
      </c>
      <c r="E274" s="185" t="s">
        <v>4578</v>
      </c>
      <c r="F274" s="186" t="s">
        <v>2710</v>
      </c>
      <c r="G274" s="83">
        <f>VLOOKUP(A274,РАСЧЕТ!$A$3:$AY$1361,51,0)</f>
        <v>489.8373557939957</v>
      </c>
      <c r="H274" s="83">
        <f t="shared" si="4"/>
        <v>-463.64264420600432</v>
      </c>
    </row>
    <row r="275" spans="1:8" ht="16.2" customHeight="1" x14ac:dyDescent="0.3">
      <c r="A275" s="181" t="s">
        <v>1533</v>
      </c>
      <c r="B275" s="182" t="s">
        <v>1534</v>
      </c>
      <c r="C275" s="183">
        <v>859</v>
      </c>
      <c r="D275" s="184">
        <v>859</v>
      </c>
      <c r="E275" s="185" t="s">
        <v>4578</v>
      </c>
      <c r="F275" s="186" t="s">
        <v>2711</v>
      </c>
      <c r="G275" s="83">
        <f>VLOOKUP(A275,РАСЧЕТ!$A$3:$AY$1361,51,0)</f>
        <v>441.29491512972584</v>
      </c>
      <c r="H275" s="83">
        <f t="shared" si="4"/>
        <v>-417.70508487027416</v>
      </c>
    </row>
    <row r="276" spans="1:8" ht="16.2" customHeight="1" x14ac:dyDescent="0.3">
      <c r="A276" s="181" t="s">
        <v>1590</v>
      </c>
      <c r="B276" s="182" t="s">
        <v>1591</v>
      </c>
      <c r="C276" s="183">
        <v>841.82</v>
      </c>
      <c r="D276" s="184">
        <v>841.82</v>
      </c>
      <c r="E276" s="185" t="s">
        <v>4578</v>
      </c>
      <c r="F276" s="186" t="s">
        <v>2712</v>
      </c>
      <c r="G276" s="83">
        <f>VLOOKUP(A276,РАСЧЕТ!$A$3:$AY$1361,51,0)</f>
        <v>432.46901682713138</v>
      </c>
      <c r="H276" s="83">
        <f t="shared" si="4"/>
        <v>-409.35098317286867</v>
      </c>
    </row>
    <row r="277" spans="1:8" ht="16.2" customHeight="1" x14ac:dyDescent="0.3">
      <c r="A277" s="181" t="s">
        <v>2248</v>
      </c>
      <c r="B277" s="182" t="s">
        <v>2249</v>
      </c>
      <c r="C277" s="183">
        <v>725.85</v>
      </c>
      <c r="D277" s="184">
        <v>725.85</v>
      </c>
      <c r="E277" s="185" t="s">
        <v>4578</v>
      </c>
      <c r="F277" s="186" t="s">
        <v>2713</v>
      </c>
      <c r="G277" s="83">
        <f>VLOOKUP(A277,РАСЧЕТ!$A$3:$AY$1361,51,0)</f>
        <v>372.8942032846183</v>
      </c>
      <c r="H277" s="83">
        <f t="shared" si="4"/>
        <v>-352.95579671538172</v>
      </c>
    </row>
    <row r="278" spans="1:8" ht="16.2" customHeight="1" x14ac:dyDescent="0.3">
      <c r="A278" s="181" t="s">
        <v>2311</v>
      </c>
      <c r="B278" s="182" t="s">
        <v>2312</v>
      </c>
      <c r="C278" s="183">
        <v>936.3</v>
      </c>
      <c r="D278" s="184">
        <v>936.3</v>
      </c>
      <c r="E278" s="185" t="s">
        <v>4578</v>
      </c>
      <c r="F278" s="186" t="s">
        <v>2714</v>
      </c>
      <c r="G278" s="83">
        <f>VLOOKUP(A278,РАСЧЕТ!$A$3:$AY$1361,51,0)</f>
        <v>481.01145749140119</v>
      </c>
      <c r="H278" s="83">
        <f t="shared" si="4"/>
        <v>-455.28854250859877</v>
      </c>
    </row>
    <row r="279" spans="1:8" ht="16.2" customHeight="1" x14ac:dyDescent="0.3">
      <c r="A279" s="181" t="s">
        <v>1233</v>
      </c>
      <c r="B279" s="182" t="s">
        <v>1234</v>
      </c>
      <c r="C279" s="183">
        <v>777.39</v>
      </c>
      <c r="D279" s="184">
        <v>777.39</v>
      </c>
      <c r="E279" s="185" t="s">
        <v>4578</v>
      </c>
      <c r="F279" s="186" t="s">
        <v>2715</v>
      </c>
      <c r="G279" s="83">
        <f>VLOOKUP(A279,РАСЧЕТ!$A$3:$AY$1361,51,0)</f>
        <v>399.37189819240194</v>
      </c>
      <c r="H279" s="83">
        <f t="shared" si="4"/>
        <v>-378.01810180759804</v>
      </c>
    </row>
    <row r="280" spans="1:8" ht="16.2" customHeight="1" x14ac:dyDescent="0.3">
      <c r="A280" s="181" t="s">
        <v>2579</v>
      </c>
      <c r="B280" s="182" t="s">
        <v>1816</v>
      </c>
      <c r="C280" s="183">
        <v>322.66000000000003</v>
      </c>
      <c r="D280" s="184">
        <v>322.66000000000003</v>
      </c>
      <c r="E280" s="185" t="s">
        <v>4578</v>
      </c>
      <c r="F280" s="186" t="s">
        <v>3849</v>
      </c>
      <c r="G280" s="83">
        <f>VLOOKUP(A280,РАСЧЕТ!$A$3:$AY$1361,51,0)</f>
        <v>41.424780742822655</v>
      </c>
      <c r="H280" s="83">
        <f t="shared" si="4"/>
        <v>-281.23521925717739</v>
      </c>
    </row>
    <row r="281" spans="1:8" ht="16.2" customHeight="1" x14ac:dyDescent="0.3">
      <c r="A281" s="181" t="s">
        <v>3972</v>
      </c>
      <c r="B281" s="182" t="s">
        <v>1816</v>
      </c>
      <c r="C281" s="183">
        <v>510.56</v>
      </c>
      <c r="D281" s="184">
        <v>510.56</v>
      </c>
      <c r="E281" s="185" t="s">
        <v>4578</v>
      </c>
      <c r="F281" s="186" t="s">
        <v>4582</v>
      </c>
      <c r="G281" s="83">
        <f>VLOOKUP(A281,РАСЧЕТ!$A$3:$AY$1361,51,0)</f>
        <v>386.63128693301138</v>
      </c>
      <c r="H281" s="83">
        <f t="shared" si="4"/>
        <v>-123.92871306698862</v>
      </c>
    </row>
    <row r="282" spans="1:8" ht="16.2" customHeight="1" x14ac:dyDescent="0.3">
      <c r="A282" s="181" t="s">
        <v>1400</v>
      </c>
      <c r="B282" s="182" t="s">
        <v>1401</v>
      </c>
      <c r="C282" s="183">
        <v>914.83</v>
      </c>
      <c r="D282" s="184">
        <v>914.83</v>
      </c>
      <c r="E282" s="185" t="s">
        <v>4578</v>
      </c>
      <c r="F282" s="186" t="s">
        <v>2716</v>
      </c>
      <c r="G282" s="83">
        <f>VLOOKUP(A282,РАСЧЕТ!$A$3:$AY$1361,51,0)</f>
        <v>469.97908461315808</v>
      </c>
      <c r="H282" s="83">
        <f t="shared" si="4"/>
        <v>-444.85091538684196</v>
      </c>
    </row>
    <row r="283" spans="1:8" ht="16.2" customHeight="1" x14ac:dyDescent="0.3">
      <c r="A283" s="181" t="s">
        <v>2391</v>
      </c>
      <c r="B283" s="182" t="s">
        <v>2392</v>
      </c>
      <c r="C283" s="183">
        <v>670.02</v>
      </c>
      <c r="D283" s="184">
        <v>670.02</v>
      </c>
      <c r="E283" s="185" t="s">
        <v>4578</v>
      </c>
      <c r="F283" s="186" t="s">
        <v>2656</v>
      </c>
      <c r="G283" s="83">
        <f>VLOOKUP(A283,РАСЧЕТ!$A$3:$AY$1361,51,0)</f>
        <v>344.21003380118617</v>
      </c>
      <c r="H283" s="83">
        <f t="shared" si="4"/>
        <v>-325.80996619881381</v>
      </c>
    </row>
    <row r="284" spans="1:8" ht="16.2" customHeight="1" x14ac:dyDescent="0.3">
      <c r="A284" s="181" t="s">
        <v>2232</v>
      </c>
      <c r="B284" s="182" t="s">
        <v>2233</v>
      </c>
      <c r="C284" s="183">
        <v>867.59</v>
      </c>
      <c r="D284" s="184">
        <v>867.59</v>
      </c>
      <c r="E284" s="185" t="s">
        <v>4578</v>
      </c>
      <c r="F284" s="186" t="s">
        <v>2717</v>
      </c>
      <c r="G284" s="83">
        <f>VLOOKUP(A284,РАСЧЕТ!$A$3:$AY$1361,51,0)</f>
        <v>445.70786428102309</v>
      </c>
      <c r="H284" s="83">
        <f t="shared" si="4"/>
        <v>-421.88213571897694</v>
      </c>
    </row>
    <row r="285" spans="1:8" ht="16.2" customHeight="1" x14ac:dyDescent="0.3">
      <c r="A285" s="181" t="s">
        <v>2140</v>
      </c>
      <c r="B285" s="182" t="s">
        <v>2141</v>
      </c>
      <c r="C285" s="183">
        <v>777.39</v>
      </c>
      <c r="D285" s="184">
        <v>777.39</v>
      </c>
      <c r="E285" s="185" t="s">
        <v>4578</v>
      </c>
      <c r="F285" s="186" t="s">
        <v>2718</v>
      </c>
      <c r="G285" s="83">
        <f>VLOOKUP(A285,РАСЧЕТ!$A$3:$AY$1361,51,0)</f>
        <v>399.37189819240194</v>
      </c>
      <c r="H285" s="83">
        <f t="shared" si="4"/>
        <v>-378.01810180759804</v>
      </c>
    </row>
    <row r="286" spans="1:8" ht="16.2" customHeight="1" x14ac:dyDescent="0.3">
      <c r="A286" s="181" t="s">
        <v>1821</v>
      </c>
      <c r="B286" s="182" t="s">
        <v>1822</v>
      </c>
      <c r="C286" s="183">
        <v>957.78</v>
      </c>
      <c r="D286" s="184">
        <v>957.78</v>
      </c>
      <c r="E286" s="185" t="s">
        <v>4578</v>
      </c>
      <c r="F286" s="186" t="s">
        <v>2719</v>
      </c>
      <c r="G286" s="83">
        <f>VLOOKUP(A286,РАСЧЕТ!$A$3:$AY$1361,51,0)</f>
        <v>492.04383036964435</v>
      </c>
      <c r="H286" s="83">
        <f t="shared" si="4"/>
        <v>-465.73616963035562</v>
      </c>
    </row>
    <row r="287" spans="1:8" ht="16.2" customHeight="1" x14ac:dyDescent="0.3">
      <c r="A287" s="181" t="s">
        <v>1412</v>
      </c>
      <c r="B287" s="182" t="s">
        <v>1413</v>
      </c>
      <c r="C287" s="183">
        <v>674.31</v>
      </c>
      <c r="D287" s="184">
        <v>674.31</v>
      </c>
      <c r="E287" s="185" t="s">
        <v>4578</v>
      </c>
      <c r="F287" s="186" t="s">
        <v>2720</v>
      </c>
      <c r="G287" s="83">
        <f>VLOOKUP(A287,РАСЧЕТ!$A$3:$AY$1361,51,0)</f>
        <v>346.41650837683477</v>
      </c>
      <c r="H287" s="83">
        <f t="shared" si="4"/>
        <v>-327.89349162316518</v>
      </c>
    </row>
    <row r="288" spans="1:8" ht="16.2" customHeight="1" x14ac:dyDescent="0.3">
      <c r="A288" s="181" t="s">
        <v>3973</v>
      </c>
      <c r="B288" s="182" t="s">
        <v>1799</v>
      </c>
      <c r="C288" s="183">
        <v>755.92</v>
      </c>
      <c r="D288" s="184">
        <v>755.92</v>
      </c>
      <c r="E288" s="185" t="s">
        <v>4578</v>
      </c>
      <c r="F288" s="186" t="s">
        <v>4572</v>
      </c>
      <c r="G288" s="83">
        <f>VLOOKUP(A288,РАСЧЕТ!$A$3:$AY$1361,51,0)</f>
        <v>388.33952531415878</v>
      </c>
      <c r="H288" s="83">
        <f t="shared" si="4"/>
        <v>-367.58047468584118</v>
      </c>
    </row>
    <row r="289" spans="1:8" ht="16.2" customHeight="1" x14ac:dyDescent="0.3">
      <c r="A289" s="181" t="s">
        <v>741</v>
      </c>
      <c r="B289" s="182" t="s">
        <v>742</v>
      </c>
      <c r="C289" s="183">
        <v>704.38</v>
      </c>
      <c r="D289" s="184">
        <v>704.38</v>
      </c>
      <c r="E289" s="185" t="s">
        <v>4578</v>
      </c>
      <c r="F289" s="186" t="s">
        <v>2722</v>
      </c>
      <c r="G289" s="83">
        <f>VLOOKUP(A289,РАСЧЕТ!$A$3:$AY$1361,51,0)</f>
        <v>361.86183040637519</v>
      </c>
      <c r="H289" s="83">
        <f t="shared" si="4"/>
        <v>-342.5181695936248</v>
      </c>
    </row>
    <row r="290" spans="1:8" ht="16.2" customHeight="1" x14ac:dyDescent="0.3">
      <c r="A290" s="181" t="s">
        <v>2058</v>
      </c>
      <c r="B290" s="182" t="s">
        <v>2059</v>
      </c>
      <c r="C290" s="183">
        <v>700.08</v>
      </c>
      <c r="D290" s="184">
        <v>700.08</v>
      </c>
      <c r="E290" s="185" t="s">
        <v>4578</v>
      </c>
      <c r="F290" s="186" t="s">
        <v>2723</v>
      </c>
      <c r="G290" s="83">
        <f>VLOOKUP(A290,РАСЧЕТ!$A$3:$AY$1361,51,0)</f>
        <v>359.65535583072659</v>
      </c>
      <c r="H290" s="83">
        <f t="shared" si="4"/>
        <v>-340.42464416927345</v>
      </c>
    </row>
    <row r="291" spans="1:8" ht="16.2" customHeight="1" x14ac:dyDescent="0.3">
      <c r="A291" s="181" t="s">
        <v>1842</v>
      </c>
      <c r="B291" s="182" t="s">
        <v>1843</v>
      </c>
      <c r="C291" s="183">
        <v>674.31</v>
      </c>
      <c r="D291" s="184">
        <v>674.31</v>
      </c>
      <c r="E291" s="185" t="s">
        <v>4578</v>
      </c>
      <c r="F291" s="186" t="s">
        <v>2724</v>
      </c>
      <c r="G291" s="83">
        <f>VLOOKUP(A291,РАСЧЕТ!$A$3:$AY$1361,51,0)</f>
        <v>346.41650837683477</v>
      </c>
      <c r="H291" s="83">
        <f t="shared" si="4"/>
        <v>-327.89349162316518</v>
      </c>
    </row>
    <row r="292" spans="1:8" ht="16.2" customHeight="1" x14ac:dyDescent="0.3">
      <c r="A292" s="181" t="s">
        <v>2593</v>
      </c>
      <c r="B292" s="182" t="s">
        <v>1757</v>
      </c>
      <c r="C292" s="183">
        <v>781.69</v>
      </c>
      <c r="D292" s="184">
        <v>781.69</v>
      </c>
      <c r="E292" s="185" t="s">
        <v>4578</v>
      </c>
      <c r="F292" s="186" t="s">
        <v>3851</v>
      </c>
      <c r="G292" s="83">
        <f>VLOOKUP(A292,РАСЧЕТ!$A$3:$AY$1361,51,0)</f>
        <v>401.57837276805049</v>
      </c>
      <c r="H292" s="83">
        <f t="shared" si="4"/>
        <v>-380.11162723194957</v>
      </c>
    </row>
    <row r="293" spans="1:8" ht="16.2" customHeight="1" x14ac:dyDescent="0.3">
      <c r="A293" s="181" t="s">
        <v>1976</v>
      </c>
      <c r="B293" s="182" t="s">
        <v>1977</v>
      </c>
      <c r="C293" s="183">
        <v>661.43</v>
      </c>
      <c r="D293" s="184">
        <v>661.43</v>
      </c>
      <c r="E293" s="185" t="s">
        <v>4578</v>
      </c>
      <c r="F293" s="186" t="s">
        <v>2725</v>
      </c>
      <c r="G293" s="83">
        <f>VLOOKUP(A293,РАСЧЕТ!$A$3:$AY$1361,51,0)</f>
        <v>339.79708464988892</v>
      </c>
      <c r="H293" s="83">
        <f t="shared" si="4"/>
        <v>-321.63291535011103</v>
      </c>
    </row>
    <row r="294" spans="1:8" ht="16.2" customHeight="1" x14ac:dyDescent="0.3">
      <c r="A294" s="181" t="s">
        <v>1404</v>
      </c>
      <c r="B294" s="182" t="s">
        <v>1405</v>
      </c>
      <c r="C294" s="183">
        <v>584.12</v>
      </c>
      <c r="D294" s="184">
        <v>584.12</v>
      </c>
      <c r="E294" s="185" t="s">
        <v>4578</v>
      </c>
      <c r="F294" s="186" t="s">
        <v>2657</v>
      </c>
      <c r="G294" s="83">
        <f>VLOOKUP(A294,РАСЧЕТ!$A$3:$AY$1361,51,0)</f>
        <v>300.08054228821356</v>
      </c>
      <c r="H294" s="83">
        <f t="shared" si="4"/>
        <v>-284.03945771178644</v>
      </c>
    </row>
    <row r="295" spans="1:8" ht="16.2" customHeight="1" x14ac:dyDescent="0.3">
      <c r="A295" s="181" t="s">
        <v>719</v>
      </c>
      <c r="B295" s="182" t="s">
        <v>720</v>
      </c>
      <c r="C295" s="183">
        <v>738.74</v>
      </c>
      <c r="D295" s="184">
        <v>738.74</v>
      </c>
      <c r="E295" s="185" t="s">
        <v>4578</v>
      </c>
      <c r="F295" s="186" t="s">
        <v>2726</v>
      </c>
      <c r="G295" s="83">
        <f>VLOOKUP(A295,РАСЧЕТ!$A$3:$AY$1361,51,0)</f>
        <v>379.51362701156427</v>
      </c>
      <c r="H295" s="83">
        <f t="shared" si="4"/>
        <v>-359.22637298843574</v>
      </c>
    </row>
    <row r="296" spans="1:8" ht="16.2" customHeight="1" x14ac:dyDescent="0.3">
      <c r="A296" s="181" t="s">
        <v>1903</v>
      </c>
      <c r="B296" s="182" t="s">
        <v>1904</v>
      </c>
      <c r="C296" s="183">
        <v>738.74</v>
      </c>
      <c r="D296" s="184">
        <v>738.74</v>
      </c>
      <c r="E296" s="185" t="s">
        <v>4578</v>
      </c>
      <c r="F296" s="186" t="s">
        <v>2727</v>
      </c>
      <c r="G296" s="83">
        <f>VLOOKUP(A296,РАСЧЕТ!$A$3:$AY$1361,51,0)</f>
        <v>379.51362701156427</v>
      </c>
      <c r="H296" s="83">
        <f t="shared" si="4"/>
        <v>-359.22637298843574</v>
      </c>
    </row>
    <row r="297" spans="1:8" ht="16.2" customHeight="1" x14ac:dyDescent="0.3">
      <c r="A297" s="181" t="s">
        <v>852</v>
      </c>
      <c r="B297" s="182" t="s">
        <v>853</v>
      </c>
      <c r="C297" s="183">
        <v>670.02</v>
      </c>
      <c r="D297" s="184">
        <v>670.02</v>
      </c>
      <c r="E297" s="185" t="s">
        <v>4578</v>
      </c>
      <c r="F297" s="186" t="s">
        <v>2728</v>
      </c>
      <c r="G297" s="83">
        <f>VLOOKUP(A297,РАСЧЕТ!$A$3:$AY$1361,51,0)</f>
        <v>344.21003380118617</v>
      </c>
      <c r="H297" s="83">
        <f t="shared" si="4"/>
        <v>-325.80996619881381</v>
      </c>
    </row>
    <row r="298" spans="1:8" ht="16.2" customHeight="1" x14ac:dyDescent="0.3">
      <c r="A298" s="181" t="s">
        <v>721</v>
      </c>
      <c r="B298" s="182" t="s">
        <v>722</v>
      </c>
      <c r="C298" s="183">
        <v>820.34</v>
      </c>
      <c r="D298" s="184">
        <v>820.34</v>
      </c>
      <c r="E298" s="185" t="s">
        <v>4578</v>
      </c>
      <c r="F298" s="186" t="s">
        <v>2729</v>
      </c>
      <c r="G298" s="83">
        <f>VLOOKUP(A298,РАСЧЕТ!$A$3:$AY$1361,51,0)</f>
        <v>421.43664394888822</v>
      </c>
      <c r="H298" s="83">
        <f t="shared" si="4"/>
        <v>-398.90335605111181</v>
      </c>
    </row>
    <row r="299" spans="1:8" ht="16.2" customHeight="1" x14ac:dyDescent="0.3">
      <c r="A299" s="181" t="s">
        <v>890</v>
      </c>
      <c r="B299" s="182" t="s">
        <v>891</v>
      </c>
      <c r="C299" s="183">
        <v>687.2</v>
      </c>
      <c r="D299" s="184">
        <v>687.2</v>
      </c>
      <c r="E299" s="185" t="s">
        <v>4578</v>
      </c>
      <c r="F299" s="186" t="s">
        <v>2730</v>
      </c>
      <c r="G299" s="83">
        <f>VLOOKUP(A299,РАСЧЕТ!$A$3:$AY$1361,51,0)</f>
        <v>353.03593210378068</v>
      </c>
      <c r="H299" s="83">
        <f t="shared" si="4"/>
        <v>-334.16406789621936</v>
      </c>
    </row>
    <row r="300" spans="1:8" ht="16.2" customHeight="1" x14ac:dyDescent="0.3">
      <c r="A300" s="181" t="s">
        <v>2421</v>
      </c>
      <c r="B300" s="182" t="s">
        <v>2422</v>
      </c>
      <c r="C300" s="183">
        <v>566.94000000000005</v>
      </c>
      <c r="D300" s="184">
        <v>566.94000000000005</v>
      </c>
      <c r="E300" s="185" t="s">
        <v>4578</v>
      </c>
      <c r="F300" s="186" t="s">
        <v>2731</v>
      </c>
      <c r="G300" s="83">
        <f>VLOOKUP(A300,РАСЧЕТ!$A$3:$AY$1361,51,0)</f>
        <v>291.25464398561905</v>
      </c>
      <c r="H300" s="83">
        <f t="shared" si="4"/>
        <v>-275.685356014381</v>
      </c>
    </row>
    <row r="301" spans="1:8" ht="16.2" customHeight="1" x14ac:dyDescent="0.3">
      <c r="A301" s="181" t="s">
        <v>2146</v>
      </c>
      <c r="B301" s="182" t="s">
        <v>2147</v>
      </c>
      <c r="C301" s="183">
        <v>687.2</v>
      </c>
      <c r="D301" s="184">
        <v>687.2</v>
      </c>
      <c r="E301" s="185" t="s">
        <v>4578</v>
      </c>
      <c r="F301" s="186" t="s">
        <v>2732</v>
      </c>
      <c r="G301" s="83">
        <f>VLOOKUP(A301,РАСЧЕТ!$A$3:$AY$1361,51,0)</f>
        <v>353.03593210378068</v>
      </c>
      <c r="H301" s="83">
        <f t="shared" si="4"/>
        <v>-334.16406789621936</v>
      </c>
    </row>
    <row r="302" spans="1:8" ht="16.2" customHeight="1" x14ac:dyDescent="0.3">
      <c r="A302" s="181" t="s">
        <v>831</v>
      </c>
      <c r="B302" s="182" t="s">
        <v>832</v>
      </c>
      <c r="C302" s="183">
        <v>687.2</v>
      </c>
      <c r="D302" s="184">
        <v>687.2</v>
      </c>
      <c r="E302" s="185" t="s">
        <v>4578</v>
      </c>
      <c r="F302" s="186" t="s">
        <v>2733</v>
      </c>
      <c r="G302" s="83">
        <f>VLOOKUP(A302,РАСЧЕТ!$A$3:$AY$1361,51,0)</f>
        <v>353.03593210378068</v>
      </c>
      <c r="H302" s="83">
        <f t="shared" si="4"/>
        <v>-334.16406789621936</v>
      </c>
    </row>
    <row r="303" spans="1:8" ht="16.2" customHeight="1" x14ac:dyDescent="0.3">
      <c r="A303" s="181" t="s">
        <v>2445</v>
      </c>
      <c r="B303" s="182" t="s">
        <v>2446</v>
      </c>
      <c r="C303" s="183">
        <v>571.23</v>
      </c>
      <c r="D303" s="184">
        <v>571.23</v>
      </c>
      <c r="E303" s="185" t="s">
        <v>4578</v>
      </c>
      <c r="F303" s="186" t="s">
        <v>2734</v>
      </c>
      <c r="G303" s="83">
        <f>VLOOKUP(A303,РАСЧЕТ!$A$3:$AY$1361,51,0)</f>
        <v>293.46111856126771</v>
      </c>
      <c r="H303" s="83">
        <f t="shared" si="4"/>
        <v>-277.76888143873231</v>
      </c>
    </row>
    <row r="304" spans="1:8" ht="16.2" customHeight="1" x14ac:dyDescent="0.3">
      <c r="A304" s="181" t="s">
        <v>941</v>
      </c>
      <c r="B304" s="182" t="s">
        <v>942</v>
      </c>
      <c r="C304" s="183">
        <v>687.2</v>
      </c>
      <c r="D304" s="184">
        <v>687.2</v>
      </c>
      <c r="E304" s="185" t="s">
        <v>4578</v>
      </c>
      <c r="F304" s="186" t="s">
        <v>2735</v>
      </c>
      <c r="G304" s="83">
        <f>VLOOKUP(A304,РАСЧЕТ!$A$3:$AY$1361,51,0)</f>
        <v>353.03593210378068</v>
      </c>
      <c r="H304" s="83">
        <f t="shared" si="4"/>
        <v>-334.16406789621936</v>
      </c>
    </row>
    <row r="305" spans="1:8" ht="16.2" customHeight="1" x14ac:dyDescent="0.3">
      <c r="A305" s="181" t="s">
        <v>943</v>
      </c>
      <c r="B305" s="182" t="s">
        <v>944</v>
      </c>
      <c r="C305" s="183">
        <v>743.03</v>
      </c>
      <c r="D305" s="184">
        <v>743.03</v>
      </c>
      <c r="E305" s="185" t="s">
        <v>4578</v>
      </c>
      <c r="F305" s="186" t="s">
        <v>2658</v>
      </c>
      <c r="G305" s="83">
        <f>VLOOKUP(A305,РАСЧЕТ!$A$3:$AY$1361,51,0)</f>
        <v>381.72010158721287</v>
      </c>
      <c r="H305" s="83">
        <f t="shared" si="4"/>
        <v>-361.30989841278711</v>
      </c>
    </row>
    <row r="306" spans="1:8" ht="16.2" customHeight="1" x14ac:dyDescent="0.3">
      <c r="A306" s="181" t="s">
        <v>1837</v>
      </c>
      <c r="B306" s="182" t="s">
        <v>1838</v>
      </c>
      <c r="C306" s="183">
        <v>687.2</v>
      </c>
      <c r="D306" s="184">
        <v>687.2</v>
      </c>
      <c r="E306" s="185" t="s">
        <v>4578</v>
      </c>
      <c r="F306" s="186" t="s">
        <v>2736</v>
      </c>
      <c r="G306" s="83">
        <f>VLOOKUP(A306,РАСЧЕТ!$A$3:$AY$1361,51,0)</f>
        <v>353.03593210378068</v>
      </c>
      <c r="H306" s="83">
        <f t="shared" si="4"/>
        <v>-334.16406789621936</v>
      </c>
    </row>
    <row r="307" spans="1:8" ht="16.2" customHeight="1" x14ac:dyDescent="0.3">
      <c r="A307" s="181" t="s">
        <v>3974</v>
      </c>
      <c r="B307" s="182" t="s">
        <v>550</v>
      </c>
      <c r="C307" s="183">
        <v>571.23</v>
      </c>
      <c r="D307" s="184">
        <v>571.23</v>
      </c>
      <c r="E307" s="185" t="s">
        <v>4578</v>
      </c>
      <c r="F307" s="186" t="s">
        <v>4530</v>
      </c>
      <c r="G307" s="83">
        <f>VLOOKUP(A307,РАСЧЕТ!$A$3:$AY$1361,51,0)</f>
        <v>293.46111856126771</v>
      </c>
      <c r="H307" s="83">
        <f t="shared" si="4"/>
        <v>-277.76888143873231</v>
      </c>
    </row>
    <row r="308" spans="1:8" ht="16.2" customHeight="1" x14ac:dyDescent="0.3">
      <c r="A308" s="181" t="s">
        <v>2067</v>
      </c>
      <c r="B308" s="182" t="s">
        <v>2068</v>
      </c>
      <c r="C308" s="183">
        <v>687.2</v>
      </c>
      <c r="D308" s="184">
        <v>687.2</v>
      </c>
      <c r="E308" s="185" t="s">
        <v>4578</v>
      </c>
      <c r="F308" s="186" t="s">
        <v>2738</v>
      </c>
      <c r="G308" s="83">
        <f>VLOOKUP(A308,РАСЧЕТ!$A$3:$AY$1361,51,0)</f>
        <v>353.03593210378068</v>
      </c>
      <c r="H308" s="83">
        <f t="shared" si="4"/>
        <v>-334.16406789621936</v>
      </c>
    </row>
    <row r="309" spans="1:8" ht="16.2" customHeight="1" x14ac:dyDescent="0.3">
      <c r="A309" s="181" t="s">
        <v>1829</v>
      </c>
      <c r="B309" s="182" t="s">
        <v>1830</v>
      </c>
      <c r="C309" s="183">
        <v>687.2</v>
      </c>
      <c r="D309" s="184">
        <v>687.2</v>
      </c>
      <c r="E309" s="185" t="s">
        <v>4578</v>
      </c>
      <c r="F309" s="186" t="s">
        <v>2739</v>
      </c>
      <c r="G309" s="83">
        <f>VLOOKUP(A309,РАСЧЕТ!$A$3:$AY$1361,51,0)</f>
        <v>353.03593210378068</v>
      </c>
      <c r="H309" s="83">
        <f t="shared" si="4"/>
        <v>-334.16406789621936</v>
      </c>
    </row>
    <row r="310" spans="1:8" ht="16.2" customHeight="1" x14ac:dyDescent="0.3">
      <c r="A310" s="181" t="s">
        <v>1982</v>
      </c>
      <c r="B310" s="182" t="s">
        <v>1983</v>
      </c>
      <c r="C310" s="183">
        <v>571.23</v>
      </c>
      <c r="D310" s="184">
        <v>571.23</v>
      </c>
      <c r="E310" s="185" t="s">
        <v>4578</v>
      </c>
      <c r="F310" s="186" t="s">
        <v>2740</v>
      </c>
      <c r="G310" s="83">
        <f>VLOOKUP(A310,РАСЧЕТ!$A$3:$AY$1361,51,0)</f>
        <v>293.46111856126771</v>
      </c>
      <c r="H310" s="83">
        <f t="shared" si="4"/>
        <v>-277.76888143873231</v>
      </c>
    </row>
    <row r="311" spans="1:8" ht="16.2" customHeight="1" x14ac:dyDescent="0.3">
      <c r="A311" s="181" t="s">
        <v>2075</v>
      </c>
      <c r="B311" s="182" t="s">
        <v>2076</v>
      </c>
      <c r="C311" s="183">
        <v>635.66</v>
      </c>
      <c r="D311" s="184">
        <v>635.66</v>
      </c>
      <c r="E311" s="185" t="s">
        <v>4578</v>
      </c>
      <c r="F311" s="186" t="s">
        <v>2741</v>
      </c>
      <c r="G311" s="83">
        <f>VLOOKUP(A311,РАСЧЕТ!$A$3:$AY$1361,51,0)</f>
        <v>326.55823719599715</v>
      </c>
      <c r="H311" s="83">
        <f t="shared" si="4"/>
        <v>-309.10176280400282</v>
      </c>
    </row>
    <row r="312" spans="1:8" ht="16.2" customHeight="1" x14ac:dyDescent="0.3">
      <c r="A312" s="181" t="s">
        <v>876</v>
      </c>
      <c r="B312" s="182" t="s">
        <v>877</v>
      </c>
      <c r="C312" s="183">
        <v>579.82000000000005</v>
      </c>
      <c r="D312" s="184">
        <v>579.82000000000005</v>
      </c>
      <c r="E312" s="185" t="s">
        <v>4578</v>
      </c>
      <c r="F312" s="186" t="s">
        <v>2742</v>
      </c>
      <c r="G312" s="83">
        <f>VLOOKUP(A312,РАСЧЕТ!$A$3:$AY$1361,51,0)</f>
        <v>297.87406771256497</v>
      </c>
      <c r="H312" s="83">
        <f t="shared" si="4"/>
        <v>-281.94593228743508</v>
      </c>
    </row>
    <row r="313" spans="1:8" ht="16.2" customHeight="1" x14ac:dyDescent="0.3">
      <c r="A313" s="181" t="s">
        <v>2261</v>
      </c>
      <c r="B313" s="182" t="s">
        <v>2262</v>
      </c>
      <c r="C313" s="183">
        <v>635.66</v>
      </c>
      <c r="D313" s="184">
        <v>635.66</v>
      </c>
      <c r="E313" s="185" t="s">
        <v>4578</v>
      </c>
      <c r="F313" s="186" t="s">
        <v>2743</v>
      </c>
      <c r="G313" s="83">
        <f>VLOOKUP(A313,РАСЧЕТ!$A$3:$AY$1361,51,0)</f>
        <v>326.55823719599715</v>
      </c>
      <c r="H313" s="83">
        <f t="shared" si="4"/>
        <v>-309.10176280400282</v>
      </c>
    </row>
    <row r="314" spans="1:8" ht="16.2" customHeight="1" x14ac:dyDescent="0.3">
      <c r="A314" s="181" t="s">
        <v>2239</v>
      </c>
      <c r="B314" s="182" t="s">
        <v>2240</v>
      </c>
      <c r="C314" s="183">
        <v>708.67</v>
      </c>
      <c r="D314" s="184">
        <v>708.67</v>
      </c>
      <c r="E314" s="185" t="s">
        <v>4578</v>
      </c>
      <c r="F314" s="186" t="s">
        <v>2744</v>
      </c>
      <c r="G314" s="83">
        <f>VLOOKUP(A314,РАСЧЕТ!$A$3:$AY$1361,51,0)</f>
        <v>364.06830498202379</v>
      </c>
      <c r="H314" s="83">
        <f t="shared" si="4"/>
        <v>-344.60169501797617</v>
      </c>
    </row>
    <row r="315" spans="1:8" ht="16.2" customHeight="1" x14ac:dyDescent="0.3">
      <c r="A315" s="181" t="s">
        <v>945</v>
      </c>
      <c r="B315" s="182" t="s">
        <v>946</v>
      </c>
      <c r="C315" s="183">
        <v>841.82</v>
      </c>
      <c r="D315" s="184">
        <v>841.82</v>
      </c>
      <c r="E315" s="185" t="s">
        <v>4578</v>
      </c>
      <c r="F315" s="186" t="s">
        <v>2745</v>
      </c>
      <c r="G315" s="83">
        <f>VLOOKUP(A315,РАСЧЕТ!$A$3:$AY$1361,51,0)</f>
        <v>432.46901682713138</v>
      </c>
      <c r="H315" s="83">
        <f t="shared" si="4"/>
        <v>-409.35098317286867</v>
      </c>
    </row>
    <row r="316" spans="1:8" ht="16.2" customHeight="1" x14ac:dyDescent="0.3">
      <c r="A316" s="181" t="s">
        <v>1941</v>
      </c>
      <c r="B316" s="182" t="s">
        <v>1942</v>
      </c>
      <c r="C316" s="183">
        <v>167.5</v>
      </c>
      <c r="D316" s="184">
        <v>167.5</v>
      </c>
      <c r="E316" s="185" t="s">
        <v>4578</v>
      </c>
      <c r="F316" s="186" t="s">
        <v>2935</v>
      </c>
      <c r="G316" s="83">
        <f>VLOOKUP(A316,РАСЧЕТ!$A$3:$AY$1361,51,0)</f>
        <v>86.052508450296543</v>
      </c>
      <c r="H316" s="83">
        <f t="shared" si="4"/>
        <v>-81.447491549703457</v>
      </c>
    </row>
    <row r="317" spans="1:8" ht="16.2" customHeight="1" x14ac:dyDescent="0.3">
      <c r="A317" s="181" t="s">
        <v>2633</v>
      </c>
      <c r="B317" s="182" t="s">
        <v>2131</v>
      </c>
      <c r="C317" s="183">
        <v>158.91</v>
      </c>
      <c r="D317" s="184">
        <v>158.91</v>
      </c>
      <c r="E317" s="185" t="s">
        <v>4578</v>
      </c>
      <c r="F317" s="186" t="s">
        <v>3925</v>
      </c>
      <c r="G317" s="83">
        <f>VLOOKUP(A317,РАСЧЕТ!$A$3:$AY$1361,51,0)</f>
        <v>81.639559298999288</v>
      </c>
      <c r="H317" s="83">
        <f t="shared" si="4"/>
        <v>-77.270440701000709</v>
      </c>
    </row>
    <row r="318" spans="1:8" ht="16.2" customHeight="1" x14ac:dyDescent="0.3">
      <c r="A318" s="181" t="s">
        <v>880</v>
      </c>
      <c r="B318" s="182" t="s">
        <v>881</v>
      </c>
      <c r="C318" s="183">
        <v>296.35000000000002</v>
      </c>
      <c r="D318" s="184">
        <v>296.35000000000002</v>
      </c>
      <c r="E318" s="185" t="s">
        <v>4578</v>
      </c>
      <c r="F318" s="186" t="s">
        <v>3028</v>
      </c>
      <c r="G318" s="83">
        <f>VLOOKUP(A318,РАСЧЕТ!$A$3:$AY$1361,51,0)</f>
        <v>152.24674571975541</v>
      </c>
      <c r="H318" s="83">
        <f t="shared" si="4"/>
        <v>-144.10325428024461</v>
      </c>
    </row>
    <row r="319" spans="1:8" ht="16.2" customHeight="1" x14ac:dyDescent="0.3">
      <c r="A319" s="181" t="s">
        <v>2080</v>
      </c>
      <c r="B319" s="182" t="s">
        <v>2081</v>
      </c>
      <c r="C319" s="183">
        <v>201.86</v>
      </c>
      <c r="D319" s="184">
        <v>201.86</v>
      </c>
      <c r="E319" s="185" t="s">
        <v>4578</v>
      </c>
      <c r="F319" s="186" t="s">
        <v>3029</v>
      </c>
      <c r="G319" s="83">
        <f>VLOOKUP(A319,РАСЧЕТ!$A$3:$AY$1361,51,0)</f>
        <v>103.70430505548559</v>
      </c>
      <c r="H319" s="83">
        <f t="shared" si="4"/>
        <v>-98.155694944514423</v>
      </c>
    </row>
    <row r="320" spans="1:8" ht="16.2" customHeight="1" x14ac:dyDescent="0.3">
      <c r="A320" s="181" t="s">
        <v>805</v>
      </c>
      <c r="B320" s="182" t="s">
        <v>806</v>
      </c>
      <c r="C320" s="183">
        <v>339.3</v>
      </c>
      <c r="D320" s="184">
        <v>339.3</v>
      </c>
      <c r="E320" s="185" t="s">
        <v>4578</v>
      </c>
      <c r="F320" s="186" t="s">
        <v>3030</v>
      </c>
      <c r="G320" s="83">
        <f>VLOOKUP(A320,РАСЧЕТ!$A$3:$AY$1361,51,0)</f>
        <v>174.31149147624171</v>
      </c>
      <c r="H320" s="83">
        <f t="shared" si="4"/>
        <v>-164.9885085237583</v>
      </c>
    </row>
    <row r="321" spans="1:8" ht="16.2" customHeight="1" x14ac:dyDescent="0.3">
      <c r="A321" s="181" t="s">
        <v>2241</v>
      </c>
      <c r="B321" s="182" t="s">
        <v>2242</v>
      </c>
      <c r="C321" s="183">
        <v>167.5</v>
      </c>
      <c r="D321" s="184">
        <v>167.5</v>
      </c>
      <c r="E321" s="185" t="s">
        <v>4578</v>
      </c>
      <c r="F321" s="186" t="s">
        <v>3031</v>
      </c>
      <c r="G321" s="83">
        <f>VLOOKUP(A321,РАСЧЕТ!$A$3:$AY$1361,51,0)</f>
        <v>86.052508450296543</v>
      </c>
      <c r="H321" s="83">
        <f t="shared" ref="H321:H384" si="5">G321-C321</f>
        <v>-81.447491549703457</v>
      </c>
    </row>
    <row r="322" spans="1:8" ht="16.2" customHeight="1" x14ac:dyDescent="0.3">
      <c r="A322" s="181" t="s">
        <v>1235</v>
      </c>
      <c r="B322" s="182" t="s">
        <v>1236</v>
      </c>
      <c r="C322" s="183">
        <v>180.39</v>
      </c>
      <c r="D322" s="184">
        <v>180.39</v>
      </c>
      <c r="E322" s="185" t="s">
        <v>4578</v>
      </c>
      <c r="F322" s="186" t="s">
        <v>3032</v>
      </c>
      <c r="G322" s="83">
        <f>VLOOKUP(A322,РАСЧЕТ!$A$3:$AY$1361,51,0)</f>
        <v>92.671932177242425</v>
      </c>
      <c r="H322" s="83">
        <f t="shared" si="5"/>
        <v>-87.718067822757561</v>
      </c>
    </row>
    <row r="323" spans="1:8" ht="16.2" customHeight="1" x14ac:dyDescent="0.3">
      <c r="A323" s="181" t="s">
        <v>1947</v>
      </c>
      <c r="B323" s="182" t="s">
        <v>1948</v>
      </c>
      <c r="C323" s="183">
        <v>180.39</v>
      </c>
      <c r="D323" s="184">
        <v>180.39</v>
      </c>
      <c r="E323" s="185" t="s">
        <v>4578</v>
      </c>
      <c r="F323" s="186" t="s">
        <v>3033</v>
      </c>
      <c r="G323" s="83">
        <f>VLOOKUP(A323,РАСЧЕТ!$A$3:$AY$1361,51,0)</f>
        <v>92.671932177242425</v>
      </c>
      <c r="H323" s="83">
        <f t="shared" si="5"/>
        <v>-87.718067822757561</v>
      </c>
    </row>
    <row r="324" spans="1:8" ht="16.2" customHeight="1" x14ac:dyDescent="0.3">
      <c r="A324" s="181" t="s">
        <v>892</v>
      </c>
      <c r="B324" s="182" t="s">
        <v>893</v>
      </c>
      <c r="C324" s="183">
        <v>184.68</v>
      </c>
      <c r="D324" s="184">
        <v>184.68</v>
      </c>
      <c r="E324" s="185" t="s">
        <v>4578</v>
      </c>
      <c r="F324" s="186" t="s">
        <v>3034</v>
      </c>
      <c r="G324" s="83">
        <f>VLOOKUP(A324,РАСЧЕТ!$A$3:$AY$1361,51,0)</f>
        <v>94.878406752891067</v>
      </c>
      <c r="H324" s="83">
        <f t="shared" si="5"/>
        <v>-89.80159324710894</v>
      </c>
    </row>
    <row r="325" spans="1:8" ht="16.2" customHeight="1" x14ac:dyDescent="0.3">
      <c r="A325" s="181" t="s">
        <v>2541</v>
      </c>
      <c r="B325" s="182" t="s">
        <v>2051</v>
      </c>
      <c r="C325" s="183">
        <v>167.5</v>
      </c>
      <c r="D325" s="184">
        <v>167.5</v>
      </c>
      <c r="E325" s="185" t="s">
        <v>4578</v>
      </c>
      <c r="F325" s="186" t="s">
        <v>3035</v>
      </c>
      <c r="G325" s="83">
        <f>VLOOKUP(A325,РАСЧЕТ!$A$3:$AY$1361,51,0)</f>
        <v>86.052508450296543</v>
      </c>
      <c r="H325" s="83">
        <f t="shared" si="5"/>
        <v>-81.447491549703457</v>
      </c>
    </row>
    <row r="326" spans="1:8" ht="16.2" customHeight="1" x14ac:dyDescent="0.3">
      <c r="A326" s="181" t="s">
        <v>2576</v>
      </c>
      <c r="B326" s="182" t="s">
        <v>1535</v>
      </c>
      <c r="C326" s="183">
        <v>163.21</v>
      </c>
      <c r="D326" s="184">
        <v>163.21</v>
      </c>
      <c r="E326" s="185" t="s">
        <v>4578</v>
      </c>
      <c r="F326" s="186" t="s">
        <v>3878</v>
      </c>
      <c r="G326" s="83">
        <f>VLOOKUP(A326,РАСЧЕТ!$A$3:$AY$1361,51,0)</f>
        <v>83.846033874647915</v>
      </c>
      <c r="H326" s="83">
        <f t="shared" si="5"/>
        <v>-79.363966125352093</v>
      </c>
    </row>
    <row r="327" spans="1:8" ht="16.2" customHeight="1" x14ac:dyDescent="0.3">
      <c r="A327" s="181" t="s">
        <v>1910</v>
      </c>
      <c r="B327" s="182" t="s">
        <v>1911</v>
      </c>
      <c r="C327" s="183">
        <v>206.16</v>
      </c>
      <c r="D327" s="184">
        <v>206.16</v>
      </c>
      <c r="E327" s="185" t="s">
        <v>4578</v>
      </c>
      <c r="F327" s="186" t="s">
        <v>3036</v>
      </c>
      <c r="G327" s="83">
        <f>VLOOKUP(A327,РАСЧЕТ!$A$3:$AY$1361,51,0)</f>
        <v>105.91077963113419</v>
      </c>
      <c r="H327" s="83">
        <f t="shared" si="5"/>
        <v>-100.24922036886581</v>
      </c>
    </row>
    <row r="328" spans="1:8" ht="16.2" customHeight="1" x14ac:dyDescent="0.3">
      <c r="A328" s="181" t="s">
        <v>854</v>
      </c>
      <c r="B328" s="182" t="s">
        <v>855</v>
      </c>
      <c r="C328" s="183">
        <v>128.85</v>
      </c>
      <c r="D328" s="184">
        <v>128.85</v>
      </c>
      <c r="E328" s="185" t="s">
        <v>4578</v>
      </c>
      <c r="F328" s="186" t="s">
        <v>2944</v>
      </c>
      <c r="G328" s="83">
        <f>VLOOKUP(A328,РАСЧЕТ!$A$3:$AY$1361,51,0)</f>
        <v>66.194237269458881</v>
      </c>
      <c r="H328" s="83">
        <f t="shared" si="5"/>
        <v>-62.655762730541113</v>
      </c>
    </row>
    <row r="329" spans="1:8" ht="16.2" customHeight="1" x14ac:dyDescent="0.3">
      <c r="A329" s="181" t="s">
        <v>743</v>
      </c>
      <c r="B329" s="182" t="s">
        <v>744</v>
      </c>
      <c r="C329" s="183">
        <v>249.11</v>
      </c>
      <c r="D329" s="184">
        <v>249.11</v>
      </c>
      <c r="E329" s="185" t="s">
        <v>4578</v>
      </c>
      <c r="F329" s="186" t="s">
        <v>3037</v>
      </c>
      <c r="G329" s="83">
        <f>VLOOKUP(A329,РАСЧЕТ!$A$3:$AY$1361,51,0)</f>
        <v>127.97552538762048</v>
      </c>
      <c r="H329" s="83">
        <f t="shared" si="5"/>
        <v>-121.13447461237953</v>
      </c>
    </row>
    <row r="330" spans="1:8" ht="16.2" customHeight="1" x14ac:dyDescent="0.3">
      <c r="A330" s="181" t="s">
        <v>727</v>
      </c>
      <c r="B330" s="182" t="s">
        <v>728</v>
      </c>
      <c r="C330" s="183">
        <v>330.71</v>
      </c>
      <c r="D330" s="184">
        <v>330.71</v>
      </c>
      <c r="E330" s="185" t="s">
        <v>4578</v>
      </c>
      <c r="F330" s="186" t="s">
        <v>3038</v>
      </c>
      <c r="G330" s="83">
        <f>VLOOKUP(A330,РАСЧЕТ!$A$3:$AY$1361,51,0)</f>
        <v>169.89854232494446</v>
      </c>
      <c r="H330" s="83">
        <f t="shared" si="5"/>
        <v>-160.81145767505552</v>
      </c>
    </row>
    <row r="331" spans="1:8" ht="16.2" customHeight="1" x14ac:dyDescent="0.3">
      <c r="A331" s="181" t="s">
        <v>3977</v>
      </c>
      <c r="B331" s="182" t="s">
        <v>1783</v>
      </c>
      <c r="C331" s="183">
        <v>184.68</v>
      </c>
      <c r="D331" s="184">
        <v>184.68</v>
      </c>
      <c r="E331" s="185" t="s">
        <v>4578</v>
      </c>
      <c r="F331" s="186" t="s">
        <v>4531</v>
      </c>
      <c r="G331" s="83">
        <f>VLOOKUP(A331,РАСЧЕТ!$A$3:$AY$1361,51,0)</f>
        <v>94.878406752891067</v>
      </c>
      <c r="H331" s="83">
        <f t="shared" si="5"/>
        <v>-89.80159324710894</v>
      </c>
    </row>
    <row r="332" spans="1:8" ht="16.2" customHeight="1" x14ac:dyDescent="0.3">
      <c r="A332" s="181" t="s">
        <v>2082</v>
      </c>
      <c r="B332" s="182" t="s">
        <v>2083</v>
      </c>
      <c r="C332" s="183">
        <v>171.8</v>
      </c>
      <c r="D332" s="184">
        <v>171.8</v>
      </c>
      <c r="E332" s="185" t="s">
        <v>4578</v>
      </c>
      <c r="F332" s="186" t="s">
        <v>3039</v>
      </c>
      <c r="G332" s="83">
        <f>VLOOKUP(A332,РАСЧЕТ!$A$3:$AY$1361,51,0)</f>
        <v>88.25898302594517</v>
      </c>
      <c r="H332" s="83">
        <f t="shared" si="5"/>
        <v>-83.541016974054841</v>
      </c>
    </row>
    <row r="333" spans="1:8" ht="16.2" customHeight="1" x14ac:dyDescent="0.3">
      <c r="A333" s="181" t="s">
        <v>1523</v>
      </c>
      <c r="B333" s="182" t="s">
        <v>1524</v>
      </c>
      <c r="C333" s="183">
        <v>236.22</v>
      </c>
      <c r="D333" s="184">
        <v>236.22</v>
      </c>
      <c r="E333" s="185" t="s">
        <v>4578</v>
      </c>
      <c r="F333" s="186" t="s">
        <v>3040</v>
      </c>
      <c r="G333" s="83">
        <f>VLOOKUP(A333,РАСЧЕТ!$A$3:$AY$1361,51,0)</f>
        <v>121.35610166067461</v>
      </c>
      <c r="H333" s="83">
        <f t="shared" si="5"/>
        <v>-114.86389833932539</v>
      </c>
    </row>
    <row r="334" spans="1:8" ht="16.2" customHeight="1" x14ac:dyDescent="0.3">
      <c r="A334" s="181" t="s">
        <v>837</v>
      </c>
      <c r="B334" s="182" t="s">
        <v>838</v>
      </c>
      <c r="C334" s="183">
        <v>227.63</v>
      </c>
      <c r="D334" s="184">
        <v>227.63</v>
      </c>
      <c r="E334" s="185" t="s">
        <v>4578</v>
      </c>
      <c r="F334" s="186" t="s">
        <v>3041</v>
      </c>
      <c r="G334" s="83">
        <f>VLOOKUP(A334,РАСЧЕТ!$A$3:$AY$1361,51,0)</f>
        <v>116.94315250937736</v>
      </c>
      <c r="H334" s="83">
        <f t="shared" si="5"/>
        <v>-110.68684749062264</v>
      </c>
    </row>
    <row r="335" spans="1:8" ht="16.2" customHeight="1" x14ac:dyDescent="0.3">
      <c r="A335" s="181" t="s">
        <v>910</v>
      </c>
      <c r="B335" s="182" t="s">
        <v>911</v>
      </c>
      <c r="C335" s="183">
        <v>202</v>
      </c>
      <c r="D335" s="184">
        <v>202</v>
      </c>
      <c r="E335" s="185" t="s">
        <v>4578</v>
      </c>
      <c r="F335" s="186" t="s">
        <v>3042</v>
      </c>
      <c r="G335" s="83">
        <f>VLOOKUP(A335,РАСЧЕТ!$A$3:$AY$1361,51,0)</f>
        <v>103.77548165470006</v>
      </c>
      <c r="H335" s="83">
        <f t="shared" si="5"/>
        <v>-98.224518345299941</v>
      </c>
    </row>
    <row r="336" spans="1:8" ht="16.2" customHeight="1" x14ac:dyDescent="0.3">
      <c r="A336" s="181" t="s">
        <v>3978</v>
      </c>
      <c r="B336" s="182" t="s">
        <v>911</v>
      </c>
      <c r="C336" s="183">
        <v>29.93</v>
      </c>
      <c r="D336" s="184">
        <v>29.93</v>
      </c>
      <c r="E336" s="185" t="s">
        <v>4583</v>
      </c>
      <c r="F336" s="186" t="s">
        <v>4584</v>
      </c>
      <c r="G336" s="83">
        <f>VLOOKUP(A336,РАСЧЕТ!$A$3:$AY$1361,51,0)</f>
        <v>15.374145430325934</v>
      </c>
      <c r="H336" s="83">
        <f t="shared" si="5"/>
        <v>-14.555854569674066</v>
      </c>
    </row>
    <row r="337" spans="1:8" ht="16.2" customHeight="1" x14ac:dyDescent="0.3">
      <c r="A337" s="181" t="s">
        <v>3979</v>
      </c>
      <c r="B337" s="182" t="s">
        <v>900</v>
      </c>
      <c r="C337" s="183">
        <v>283.47000000000003</v>
      </c>
      <c r="D337" s="184">
        <v>283.47000000000003</v>
      </c>
      <c r="E337" s="185" t="s">
        <v>4578</v>
      </c>
      <c r="F337" s="186" t="s">
        <v>4574</v>
      </c>
      <c r="G337" s="83">
        <f>VLOOKUP(A337,РАСЧЕТ!$A$3:$AY$1361,51,0)</f>
        <v>145.62732199280953</v>
      </c>
      <c r="H337" s="83">
        <f t="shared" si="5"/>
        <v>-137.8426780071905</v>
      </c>
    </row>
    <row r="338" spans="1:8" ht="16.2" customHeight="1" x14ac:dyDescent="0.3">
      <c r="A338" s="181" t="s">
        <v>2583</v>
      </c>
      <c r="B338" s="182" t="s">
        <v>2143</v>
      </c>
      <c r="C338" s="183">
        <v>403.73</v>
      </c>
      <c r="D338" s="184">
        <v>403.73</v>
      </c>
      <c r="E338" s="185" t="s">
        <v>4578</v>
      </c>
      <c r="F338" s="186" t="s">
        <v>3866</v>
      </c>
      <c r="G338" s="83">
        <f>VLOOKUP(A338,РАСЧЕТ!$A$3:$AY$1361,51,0)</f>
        <v>207.40861011097118</v>
      </c>
      <c r="H338" s="83">
        <f t="shared" si="5"/>
        <v>-196.32138988902884</v>
      </c>
    </row>
    <row r="339" spans="1:8" ht="16.2" customHeight="1" x14ac:dyDescent="0.3">
      <c r="A339" s="181" t="s">
        <v>2267</v>
      </c>
      <c r="B339" s="182" t="s">
        <v>2268</v>
      </c>
      <c r="C339" s="183">
        <v>261.99</v>
      </c>
      <c r="D339" s="184">
        <v>261.99</v>
      </c>
      <c r="E339" s="185" t="s">
        <v>4578</v>
      </c>
      <c r="F339" s="186" t="s">
        <v>3044</v>
      </c>
      <c r="G339" s="83">
        <f>VLOOKUP(A339,РАСЧЕТ!$A$3:$AY$1361,51,0)</f>
        <v>134.59494911456639</v>
      </c>
      <c r="H339" s="83">
        <f t="shared" si="5"/>
        <v>-127.39505088543362</v>
      </c>
    </row>
    <row r="340" spans="1:8" ht="16.2" customHeight="1" x14ac:dyDescent="0.3">
      <c r="A340" s="181" t="s">
        <v>807</v>
      </c>
      <c r="B340" s="182" t="s">
        <v>808</v>
      </c>
      <c r="C340" s="183">
        <v>154.62</v>
      </c>
      <c r="D340" s="184">
        <v>154.62</v>
      </c>
      <c r="E340" s="185" t="s">
        <v>4578</v>
      </c>
      <c r="F340" s="186" t="s">
        <v>2945</v>
      </c>
      <c r="G340" s="83">
        <f>VLOOKUP(A340,РАСЧЕТ!$A$3:$AY$1361,51,0)</f>
        <v>79.43308472335066</v>
      </c>
      <c r="H340" s="83">
        <f t="shared" si="5"/>
        <v>-75.186915276649344</v>
      </c>
    </row>
    <row r="341" spans="1:8" ht="16.2" customHeight="1" x14ac:dyDescent="0.3">
      <c r="A341" s="181" t="s">
        <v>813</v>
      </c>
      <c r="B341" s="182" t="s">
        <v>814</v>
      </c>
      <c r="C341" s="183">
        <v>159.61000000000001</v>
      </c>
      <c r="D341" s="184">
        <v>159.61000000000001</v>
      </c>
      <c r="E341" s="185" t="s">
        <v>4578</v>
      </c>
      <c r="F341" s="186" t="s">
        <v>3045</v>
      </c>
      <c r="G341" s="83">
        <f>VLOOKUP(A341,РАСЧЕТ!$A$3:$AY$1361,51,0)</f>
        <v>81.995442295071626</v>
      </c>
      <c r="H341" s="83">
        <f t="shared" si="5"/>
        <v>-77.614557704928387</v>
      </c>
    </row>
    <row r="342" spans="1:8" ht="16.2" customHeight="1" x14ac:dyDescent="0.3">
      <c r="A342" s="181" t="s">
        <v>3980</v>
      </c>
      <c r="B342" s="182" t="s">
        <v>814</v>
      </c>
      <c r="C342" s="183">
        <v>46.55</v>
      </c>
      <c r="D342" s="184">
        <v>46.55</v>
      </c>
      <c r="E342" s="185" t="s">
        <v>4585</v>
      </c>
      <c r="F342" s="186" t="s">
        <v>4586</v>
      </c>
      <c r="G342" s="83">
        <f>VLOOKUP(A342,РАСЧЕТ!$A$3:$AY$1361,51,0)</f>
        <v>23.91533733606256</v>
      </c>
      <c r="H342" s="83">
        <f t="shared" si="5"/>
        <v>-22.634662663937437</v>
      </c>
    </row>
    <row r="343" spans="1:8" ht="16.2" customHeight="1" x14ac:dyDescent="0.3">
      <c r="A343" s="181" t="s">
        <v>2269</v>
      </c>
      <c r="B343" s="182" t="s">
        <v>2270</v>
      </c>
      <c r="C343" s="183">
        <v>304.94</v>
      </c>
      <c r="D343" s="184">
        <v>304.94</v>
      </c>
      <c r="E343" s="185" t="s">
        <v>4578</v>
      </c>
      <c r="F343" s="186" t="s">
        <v>3046</v>
      </c>
      <c r="G343" s="83">
        <f>VLOOKUP(A343,РАСЧЕТ!$A$3:$AY$1361,51,0)</f>
        <v>156.65969487105266</v>
      </c>
      <c r="H343" s="83">
        <f t="shared" si="5"/>
        <v>-148.28030512894733</v>
      </c>
    </row>
    <row r="344" spans="1:8" ht="16.2" customHeight="1" x14ac:dyDescent="0.3">
      <c r="A344" s="181" t="s">
        <v>2632</v>
      </c>
      <c r="B344" s="182" t="s">
        <v>2069</v>
      </c>
      <c r="C344" s="183">
        <v>176.09</v>
      </c>
      <c r="D344" s="184">
        <v>176.09</v>
      </c>
      <c r="E344" s="185" t="s">
        <v>4578</v>
      </c>
      <c r="F344" s="186" t="s">
        <v>3924</v>
      </c>
      <c r="G344" s="83">
        <f>VLOOKUP(A344,РАСЧЕТ!$A$3:$AY$1361,51,0)</f>
        <v>90.465457601593798</v>
      </c>
      <c r="H344" s="83">
        <f t="shared" si="5"/>
        <v>-85.624542398406206</v>
      </c>
    </row>
    <row r="345" spans="1:8" ht="16.2" customHeight="1" x14ac:dyDescent="0.3">
      <c r="A345" s="181" t="s">
        <v>1247</v>
      </c>
      <c r="B345" s="182" t="s">
        <v>1248</v>
      </c>
      <c r="C345" s="183">
        <v>180.39</v>
      </c>
      <c r="D345" s="184">
        <v>180.39</v>
      </c>
      <c r="E345" s="185" t="s">
        <v>4578</v>
      </c>
      <c r="F345" s="186" t="s">
        <v>3047</v>
      </c>
      <c r="G345" s="83">
        <f>VLOOKUP(A345,РАСЧЕТ!$A$3:$AY$1361,51,0)</f>
        <v>92.671932177242425</v>
      </c>
      <c r="H345" s="83">
        <f t="shared" si="5"/>
        <v>-87.718067822757561</v>
      </c>
    </row>
    <row r="346" spans="1:8" ht="16.2" customHeight="1" x14ac:dyDescent="0.3">
      <c r="A346" s="181" t="s">
        <v>1249</v>
      </c>
      <c r="B346" s="182" t="s">
        <v>1250</v>
      </c>
      <c r="C346" s="183">
        <v>171.8</v>
      </c>
      <c r="D346" s="184">
        <v>171.8</v>
      </c>
      <c r="E346" s="185" t="s">
        <v>4578</v>
      </c>
      <c r="F346" s="186" t="s">
        <v>3048</v>
      </c>
      <c r="G346" s="83">
        <f>VLOOKUP(A346,РАСЧЕТ!$A$3:$AY$1361,51,0)</f>
        <v>88.25898302594517</v>
      </c>
      <c r="H346" s="83">
        <f t="shared" si="5"/>
        <v>-83.541016974054841</v>
      </c>
    </row>
    <row r="347" spans="1:8" ht="16.2" customHeight="1" x14ac:dyDescent="0.3">
      <c r="A347" s="181" t="s">
        <v>950</v>
      </c>
      <c r="B347" s="182" t="s">
        <v>951</v>
      </c>
      <c r="C347" s="183">
        <v>124.55</v>
      </c>
      <c r="D347" s="184">
        <v>124.55</v>
      </c>
      <c r="E347" s="185" t="s">
        <v>4578</v>
      </c>
      <c r="F347" s="186" t="s">
        <v>3049</v>
      </c>
      <c r="G347" s="83">
        <f>VLOOKUP(A347,РАСЧЕТ!$A$3:$AY$1361,51,0)</f>
        <v>63.98776269381024</v>
      </c>
      <c r="H347" s="83">
        <f t="shared" si="5"/>
        <v>-60.562237306189758</v>
      </c>
    </row>
    <row r="348" spans="1:8" ht="16.2" customHeight="1" x14ac:dyDescent="0.3">
      <c r="A348" s="181" t="s">
        <v>2556</v>
      </c>
      <c r="B348" s="182" t="s">
        <v>1984</v>
      </c>
      <c r="C348" s="183">
        <v>124.55</v>
      </c>
      <c r="D348" s="184">
        <v>124.55</v>
      </c>
      <c r="E348" s="185" t="s">
        <v>4578</v>
      </c>
      <c r="F348" s="186" t="s">
        <v>3050</v>
      </c>
      <c r="G348" s="83">
        <f>VLOOKUP(A348,РАСЧЕТ!$A$3:$AY$1361,51,0)</f>
        <v>63.98776269381024</v>
      </c>
      <c r="H348" s="83">
        <f t="shared" si="5"/>
        <v>-60.562237306189758</v>
      </c>
    </row>
    <row r="349" spans="1:8" ht="16.2" customHeight="1" x14ac:dyDescent="0.3">
      <c r="A349" s="181" t="s">
        <v>2594</v>
      </c>
      <c r="B349" s="182" t="s">
        <v>1985</v>
      </c>
      <c r="C349" s="183">
        <v>184.68</v>
      </c>
      <c r="D349" s="184">
        <v>184.68</v>
      </c>
      <c r="E349" s="185" t="s">
        <v>4578</v>
      </c>
      <c r="F349" s="186" t="s">
        <v>3875</v>
      </c>
      <c r="G349" s="83">
        <f>VLOOKUP(A349,РАСЧЕТ!$A$3:$AY$1361,51,0)</f>
        <v>94.878406752891067</v>
      </c>
      <c r="H349" s="83">
        <f t="shared" si="5"/>
        <v>-89.80159324710894</v>
      </c>
    </row>
    <row r="350" spans="1:8" ht="16.2" customHeight="1" x14ac:dyDescent="0.3">
      <c r="A350" s="181" t="s">
        <v>2361</v>
      </c>
      <c r="B350" s="182" t="s">
        <v>2362</v>
      </c>
      <c r="C350" s="183">
        <v>176.09</v>
      </c>
      <c r="D350" s="184">
        <v>176.09</v>
      </c>
      <c r="E350" s="185" t="s">
        <v>4578</v>
      </c>
      <c r="F350" s="186" t="s">
        <v>3051</v>
      </c>
      <c r="G350" s="83">
        <f>VLOOKUP(A350,РАСЧЕТ!$A$3:$AY$1361,51,0)</f>
        <v>90.465457601593798</v>
      </c>
      <c r="H350" s="83">
        <f t="shared" si="5"/>
        <v>-85.624542398406206</v>
      </c>
    </row>
    <row r="351" spans="1:8" ht="16.2" customHeight="1" x14ac:dyDescent="0.3">
      <c r="A351" s="181" t="s">
        <v>1306</v>
      </c>
      <c r="B351" s="182" t="s">
        <v>1307</v>
      </c>
      <c r="C351" s="183">
        <v>210.45</v>
      </c>
      <c r="D351" s="184">
        <v>210.45</v>
      </c>
      <c r="E351" s="185" t="s">
        <v>4578</v>
      </c>
      <c r="F351" s="186" t="s">
        <v>3052</v>
      </c>
      <c r="G351" s="83">
        <f>VLOOKUP(A351,РАСЧЕТ!$A$3:$AY$1361,51,0)</f>
        <v>108.11725420678285</v>
      </c>
      <c r="H351" s="83">
        <f t="shared" si="5"/>
        <v>-102.33274579321714</v>
      </c>
    </row>
    <row r="352" spans="1:8" ht="16.2" customHeight="1" x14ac:dyDescent="0.3">
      <c r="A352" s="181" t="s">
        <v>2253</v>
      </c>
      <c r="B352" s="182" t="s">
        <v>2254</v>
      </c>
      <c r="C352" s="183">
        <v>115.96</v>
      </c>
      <c r="D352" s="184">
        <v>115.96</v>
      </c>
      <c r="E352" s="185" t="s">
        <v>4578</v>
      </c>
      <c r="F352" s="186" t="s">
        <v>2946</v>
      </c>
      <c r="G352" s="83">
        <f>VLOOKUP(A352,РАСЧЕТ!$A$3:$AY$1361,51,0)</f>
        <v>59.574813542512992</v>
      </c>
      <c r="H352" s="83">
        <f t="shared" si="5"/>
        <v>-56.385186457487002</v>
      </c>
    </row>
    <row r="353" spans="1:8" ht="16.2" customHeight="1" x14ac:dyDescent="0.3">
      <c r="A353" s="181" t="s">
        <v>2009</v>
      </c>
      <c r="B353" s="182" t="s">
        <v>2010</v>
      </c>
      <c r="C353" s="183">
        <v>446.68</v>
      </c>
      <c r="D353" s="184">
        <v>446.68</v>
      </c>
      <c r="E353" s="185" t="s">
        <v>4578</v>
      </c>
      <c r="F353" s="186" t="s">
        <v>3053</v>
      </c>
      <c r="G353" s="83">
        <f>VLOOKUP(A353,РАСЧЕТ!$A$3:$AY$1361,51,0)</f>
        <v>229.47335586745743</v>
      </c>
      <c r="H353" s="83">
        <f t="shared" si="5"/>
        <v>-217.20664413254258</v>
      </c>
    </row>
    <row r="354" spans="1:8" ht="16.2" customHeight="1" x14ac:dyDescent="0.3">
      <c r="A354" s="181" t="s">
        <v>3981</v>
      </c>
      <c r="B354" s="182" t="s">
        <v>909</v>
      </c>
      <c r="C354" s="183">
        <v>210.45</v>
      </c>
      <c r="D354" s="184">
        <v>210.45</v>
      </c>
      <c r="E354" s="185" t="s">
        <v>4578</v>
      </c>
      <c r="F354" s="186" t="s">
        <v>4532</v>
      </c>
      <c r="G354" s="83">
        <f>VLOOKUP(A354,РАСЧЕТ!$A$3:$AY$1361,51,0)</f>
        <v>108.11725420678285</v>
      </c>
      <c r="H354" s="83">
        <f t="shared" si="5"/>
        <v>-102.33274579321714</v>
      </c>
    </row>
    <row r="355" spans="1:8" ht="16.2" customHeight="1" x14ac:dyDescent="0.3">
      <c r="A355" s="181" t="s">
        <v>2532</v>
      </c>
      <c r="B355" s="182" t="s">
        <v>715</v>
      </c>
      <c r="C355" s="183">
        <v>193.27</v>
      </c>
      <c r="D355" s="184">
        <v>193.27</v>
      </c>
      <c r="E355" s="185" t="s">
        <v>4578</v>
      </c>
      <c r="F355" s="186" t="s">
        <v>3054</v>
      </c>
      <c r="G355" s="83">
        <f>VLOOKUP(A355,РАСЧЕТ!$A$3:$AY$1361,51,0)</f>
        <v>99.291355904188322</v>
      </c>
      <c r="H355" s="83">
        <f t="shared" si="5"/>
        <v>-93.978644095811688</v>
      </c>
    </row>
    <row r="356" spans="1:8" ht="16.2" customHeight="1" x14ac:dyDescent="0.3">
      <c r="A356" s="181" t="s">
        <v>1539</v>
      </c>
      <c r="B356" s="182" t="s">
        <v>1540</v>
      </c>
      <c r="C356" s="183">
        <v>163.21</v>
      </c>
      <c r="D356" s="184">
        <v>163.21</v>
      </c>
      <c r="E356" s="185" t="s">
        <v>4578</v>
      </c>
      <c r="F356" s="186" t="s">
        <v>3055</v>
      </c>
      <c r="G356" s="83">
        <f>VLOOKUP(A356,РАСЧЕТ!$A$3:$AY$1361,51,0)</f>
        <v>83.846033874647915</v>
      </c>
      <c r="H356" s="83">
        <f t="shared" si="5"/>
        <v>-79.363966125352093</v>
      </c>
    </row>
    <row r="357" spans="1:8" ht="16.2" customHeight="1" x14ac:dyDescent="0.3">
      <c r="A357" s="181" t="s">
        <v>2060</v>
      </c>
      <c r="B357" s="182" t="s">
        <v>2061</v>
      </c>
      <c r="C357" s="183">
        <v>163.21</v>
      </c>
      <c r="D357" s="184">
        <v>163.21</v>
      </c>
      <c r="E357" s="185" t="s">
        <v>4578</v>
      </c>
      <c r="F357" s="186" t="s">
        <v>3056</v>
      </c>
      <c r="G357" s="83">
        <f>VLOOKUP(A357,РАСЧЕТ!$A$3:$AY$1361,51,0)</f>
        <v>83.846033874647915</v>
      </c>
      <c r="H357" s="83">
        <f t="shared" si="5"/>
        <v>-79.363966125352093</v>
      </c>
    </row>
    <row r="358" spans="1:8" ht="16.2" customHeight="1" x14ac:dyDescent="0.3">
      <c r="A358" s="181" t="s">
        <v>1804</v>
      </c>
      <c r="B358" s="182" t="s">
        <v>1805</v>
      </c>
      <c r="C358" s="183">
        <v>184.68</v>
      </c>
      <c r="D358" s="184">
        <v>184.68</v>
      </c>
      <c r="E358" s="185" t="s">
        <v>4578</v>
      </c>
      <c r="F358" s="186" t="s">
        <v>3057</v>
      </c>
      <c r="G358" s="83">
        <f>VLOOKUP(A358,РАСЧЕТ!$A$3:$AY$1361,51,0)</f>
        <v>94.878406752891067</v>
      </c>
      <c r="H358" s="83">
        <f t="shared" si="5"/>
        <v>-89.80159324710894</v>
      </c>
    </row>
    <row r="359" spans="1:8" ht="16.2" customHeight="1" x14ac:dyDescent="0.3">
      <c r="A359" s="181" t="s">
        <v>2255</v>
      </c>
      <c r="B359" s="182" t="s">
        <v>2256</v>
      </c>
      <c r="C359" s="183">
        <v>163.21</v>
      </c>
      <c r="D359" s="184">
        <v>163.21</v>
      </c>
      <c r="E359" s="185" t="s">
        <v>4578</v>
      </c>
      <c r="F359" s="186" t="s">
        <v>3058</v>
      </c>
      <c r="G359" s="83">
        <f>VLOOKUP(A359,РАСЧЕТ!$A$3:$AY$1361,51,0)</f>
        <v>83.846033874647915</v>
      </c>
      <c r="H359" s="83">
        <f t="shared" si="5"/>
        <v>-79.363966125352093</v>
      </c>
    </row>
    <row r="360" spans="1:8" ht="16.2" customHeight="1" x14ac:dyDescent="0.3">
      <c r="A360" s="181" t="s">
        <v>2275</v>
      </c>
      <c r="B360" s="182" t="s">
        <v>2276</v>
      </c>
      <c r="C360" s="183">
        <v>249.11</v>
      </c>
      <c r="D360" s="184">
        <v>249.11</v>
      </c>
      <c r="E360" s="185" t="s">
        <v>4578</v>
      </c>
      <c r="F360" s="186" t="s">
        <v>3059</v>
      </c>
      <c r="G360" s="83">
        <f>VLOOKUP(A360,РАСЧЕТ!$A$3:$AY$1361,51,0)</f>
        <v>127.97552538762048</v>
      </c>
      <c r="H360" s="83">
        <f t="shared" si="5"/>
        <v>-121.13447461237953</v>
      </c>
    </row>
    <row r="361" spans="1:8" ht="16.2" customHeight="1" x14ac:dyDescent="0.3">
      <c r="A361" s="181" t="s">
        <v>2086</v>
      </c>
      <c r="B361" s="182" t="s">
        <v>2087</v>
      </c>
      <c r="C361" s="183">
        <v>206.16</v>
      </c>
      <c r="D361" s="184">
        <v>206.16</v>
      </c>
      <c r="E361" s="185" t="s">
        <v>4578</v>
      </c>
      <c r="F361" s="186" t="s">
        <v>3060</v>
      </c>
      <c r="G361" s="83">
        <f>VLOOKUP(A361,РАСЧЕТ!$A$3:$AY$1361,51,0)</f>
        <v>105.91077963113419</v>
      </c>
      <c r="H361" s="83">
        <f t="shared" si="5"/>
        <v>-100.24922036886581</v>
      </c>
    </row>
    <row r="362" spans="1:8" ht="16.2" customHeight="1" x14ac:dyDescent="0.3">
      <c r="A362" s="181" t="s">
        <v>1986</v>
      </c>
      <c r="B362" s="182" t="s">
        <v>1987</v>
      </c>
      <c r="C362" s="183">
        <v>188.98</v>
      </c>
      <c r="D362" s="184">
        <v>188.98</v>
      </c>
      <c r="E362" s="185" t="s">
        <v>4578</v>
      </c>
      <c r="F362" s="186" t="s">
        <v>3061</v>
      </c>
      <c r="G362" s="83">
        <f>VLOOKUP(A362,РАСЧЕТ!$A$3:$AY$1361,51,0)</f>
        <v>97.084881328539694</v>
      </c>
      <c r="H362" s="83">
        <f t="shared" si="5"/>
        <v>-91.895118671460295</v>
      </c>
    </row>
    <row r="363" spans="1:8" ht="16.2" customHeight="1" x14ac:dyDescent="0.3">
      <c r="A363" s="181" t="s">
        <v>2132</v>
      </c>
      <c r="B363" s="182" t="s">
        <v>2133</v>
      </c>
      <c r="C363" s="183">
        <v>163.21</v>
      </c>
      <c r="D363" s="184">
        <v>163.21</v>
      </c>
      <c r="E363" s="185" t="s">
        <v>4578</v>
      </c>
      <c r="F363" s="186" t="s">
        <v>2947</v>
      </c>
      <c r="G363" s="83">
        <f>VLOOKUP(A363,РАСЧЕТ!$A$3:$AY$1361,51,0)</f>
        <v>83.846033874647915</v>
      </c>
      <c r="H363" s="83">
        <f t="shared" si="5"/>
        <v>-79.363966125352093</v>
      </c>
    </row>
    <row r="364" spans="1:8" ht="16.2" customHeight="1" x14ac:dyDescent="0.3">
      <c r="A364" s="181" t="s">
        <v>2567</v>
      </c>
      <c r="B364" s="182" t="s">
        <v>2366</v>
      </c>
      <c r="C364" s="183">
        <v>335.01</v>
      </c>
      <c r="D364" s="184">
        <v>335.01</v>
      </c>
      <c r="E364" s="185" t="s">
        <v>4578</v>
      </c>
      <c r="F364" s="186" t="s">
        <v>3868</v>
      </c>
      <c r="G364" s="83">
        <f>VLOOKUP(A364,РАСЧЕТ!$A$3:$AY$1361,51,0)</f>
        <v>172.10501690059309</v>
      </c>
      <c r="H364" s="83">
        <f t="shared" si="5"/>
        <v>-162.90498309940691</v>
      </c>
    </row>
    <row r="365" spans="1:8" ht="16.2" customHeight="1" x14ac:dyDescent="0.3">
      <c r="A365" s="181" t="s">
        <v>2367</v>
      </c>
      <c r="B365" s="182" t="s">
        <v>2368</v>
      </c>
      <c r="C365" s="183">
        <v>201.86</v>
      </c>
      <c r="D365" s="184">
        <v>201.86</v>
      </c>
      <c r="E365" s="185" t="s">
        <v>4578</v>
      </c>
      <c r="F365" s="186" t="s">
        <v>3062</v>
      </c>
      <c r="G365" s="83">
        <f>VLOOKUP(A365,РАСЧЕТ!$A$3:$AY$1361,51,0)</f>
        <v>103.70430505548559</v>
      </c>
      <c r="H365" s="83">
        <f t="shared" si="5"/>
        <v>-98.155694944514423</v>
      </c>
    </row>
    <row r="366" spans="1:8" ht="16.2" customHeight="1" x14ac:dyDescent="0.3">
      <c r="A366" s="181" t="s">
        <v>1912</v>
      </c>
      <c r="B366" s="182" t="s">
        <v>1913</v>
      </c>
      <c r="C366" s="183">
        <v>176.09</v>
      </c>
      <c r="D366" s="184">
        <v>176.09</v>
      </c>
      <c r="E366" s="185" t="s">
        <v>4578</v>
      </c>
      <c r="F366" s="186" t="s">
        <v>3063</v>
      </c>
      <c r="G366" s="83">
        <f>VLOOKUP(A366,РАСЧЕТ!$A$3:$AY$1361,51,0)</f>
        <v>90.465457601593798</v>
      </c>
      <c r="H366" s="83">
        <f t="shared" si="5"/>
        <v>-85.624542398406206</v>
      </c>
    </row>
    <row r="367" spans="1:8" ht="16.2" customHeight="1" x14ac:dyDescent="0.3">
      <c r="A367" s="181" t="s">
        <v>935</v>
      </c>
      <c r="B367" s="182" t="s">
        <v>936</v>
      </c>
      <c r="C367" s="183">
        <v>141.72999999999999</v>
      </c>
      <c r="D367" s="184">
        <v>141.72999999999999</v>
      </c>
      <c r="E367" s="185" t="s">
        <v>4578</v>
      </c>
      <c r="F367" s="186" t="s">
        <v>3064</v>
      </c>
      <c r="G367" s="83">
        <f>VLOOKUP(A367,РАСЧЕТ!$A$3:$AY$1361,51,0)</f>
        <v>72.813660996404764</v>
      </c>
      <c r="H367" s="83">
        <f t="shared" si="5"/>
        <v>-68.916339003595226</v>
      </c>
    </row>
    <row r="368" spans="1:8" ht="16.2" customHeight="1" x14ac:dyDescent="0.3">
      <c r="A368" s="181" t="s">
        <v>2163</v>
      </c>
      <c r="B368" s="182" t="s">
        <v>2164</v>
      </c>
      <c r="C368" s="183">
        <v>171.8</v>
      </c>
      <c r="D368" s="184">
        <v>171.8</v>
      </c>
      <c r="E368" s="185" t="s">
        <v>4578</v>
      </c>
      <c r="F368" s="186" t="s">
        <v>3065</v>
      </c>
      <c r="G368" s="83">
        <f>VLOOKUP(A368,РАСЧЕТ!$A$3:$AY$1361,51,0)</f>
        <v>88.25898302594517</v>
      </c>
      <c r="H368" s="83">
        <f t="shared" si="5"/>
        <v>-83.541016974054841</v>
      </c>
    </row>
    <row r="369" spans="1:8" ht="16.2" customHeight="1" x14ac:dyDescent="0.3">
      <c r="A369" s="181" t="s">
        <v>2027</v>
      </c>
      <c r="B369" s="182" t="s">
        <v>2028</v>
      </c>
      <c r="C369" s="183">
        <v>240.52</v>
      </c>
      <c r="D369" s="184">
        <v>240.52</v>
      </c>
      <c r="E369" s="185" t="s">
        <v>4578</v>
      </c>
      <c r="F369" s="186" t="s">
        <v>3066</v>
      </c>
      <c r="G369" s="83">
        <f>VLOOKUP(A369,РАСЧЕТ!$A$3:$AY$1361,51,0)</f>
        <v>123.56257623632322</v>
      </c>
      <c r="H369" s="83">
        <f t="shared" si="5"/>
        <v>-116.95742376367679</v>
      </c>
    </row>
    <row r="370" spans="1:8" ht="16.2" customHeight="1" x14ac:dyDescent="0.3">
      <c r="A370" s="181" t="s">
        <v>1998</v>
      </c>
      <c r="B370" s="182" t="s">
        <v>1999</v>
      </c>
      <c r="C370" s="183">
        <v>176.09</v>
      </c>
      <c r="D370" s="184">
        <v>176.09</v>
      </c>
      <c r="E370" s="185" t="s">
        <v>4578</v>
      </c>
      <c r="F370" s="186" t="s">
        <v>3067</v>
      </c>
      <c r="G370" s="83">
        <f>VLOOKUP(A370,РАСЧЕТ!$A$3:$AY$1361,51,0)</f>
        <v>90.465457601593798</v>
      </c>
      <c r="H370" s="83">
        <f t="shared" si="5"/>
        <v>-85.624542398406206</v>
      </c>
    </row>
    <row r="371" spans="1:8" ht="16.2" customHeight="1" x14ac:dyDescent="0.3">
      <c r="A371" s="181" t="s">
        <v>713</v>
      </c>
      <c r="B371" s="182" t="s">
        <v>714</v>
      </c>
      <c r="C371" s="183">
        <v>223.34</v>
      </c>
      <c r="D371" s="184">
        <v>223.34</v>
      </c>
      <c r="E371" s="185" t="s">
        <v>4578</v>
      </c>
      <c r="F371" s="186" t="s">
        <v>3068</v>
      </c>
      <c r="G371" s="83">
        <f>VLOOKUP(A371,РАСЧЕТ!$A$3:$AY$1361,51,0)</f>
        <v>114.73667793372871</v>
      </c>
      <c r="H371" s="83">
        <f t="shared" si="5"/>
        <v>-108.60332206627129</v>
      </c>
    </row>
    <row r="372" spans="1:8" ht="16.2" customHeight="1" x14ac:dyDescent="0.3">
      <c r="A372" s="181" t="s">
        <v>2148</v>
      </c>
      <c r="B372" s="182" t="s">
        <v>2149</v>
      </c>
      <c r="C372" s="183">
        <v>188.98</v>
      </c>
      <c r="D372" s="184">
        <v>188.98</v>
      </c>
      <c r="E372" s="185" t="s">
        <v>4578</v>
      </c>
      <c r="F372" s="186" t="s">
        <v>3069</v>
      </c>
      <c r="G372" s="83">
        <f>VLOOKUP(A372,РАСЧЕТ!$A$3:$AY$1361,51,0)</f>
        <v>97.084881328539694</v>
      </c>
      <c r="H372" s="83">
        <f t="shared" si="5"/>
        <v>-91.895118671460295</v>
      </c>
    </row>
    <row r="373" spans="1:8" ht="16.2" customHeight="1" x14ac:dyDescent="0.3">
      <c r="A373" s="181" t="s">
        <v>815</v>
      </c>
      <c r="B373" s="182" t="s">
        <v>816</v>
      </c>
      <c r="C373" s="183">
        <v>180.39</v>
      </c>
      <c r="D373" s="184">
        <v>180.39</v>
      </c>
      <c r="E373" s="185" t="s">
        <v>4578</v>
      </c>
      <c r="F373" s="186" t="s">
        <v>3070</v>
      </c>
      <c r="G373" s="83">
        <f>VLOOKUP(A373,РАСЧЕТ!$A$3:$AY$1361,51,0)</f>
        <v>92.671932177242425</v>
      </c>
      <c r="H373" s="83">
        <f t="shared" si="5"/>
        <v>-87.718067822757561</v>
      </c>
    </row>
    <row r="374" spans="1:8" ht="16.2" customHeight="1" x14ac:dyDescent="0.3">
      <c r="A374" s="181" t="s">
        <v>2138</v>
      </c>
      <c r="B374" s="182" t="s">
        <v>2139</v>
      </c>
      <c r="C374" s="183">
        <v>180.39</v>
      </c>
      <c r="D374" s="184">
        <v>180.39</v>
      </c>
      <c r="E374" s="185" t="s">
        <v>4578</v>
      </c>
      <c r="F374" s="186" t="s">
        <v>2948</v>
      </c>
      <c r="G374" s="83">
        <f>VLOOKUP(A374,РАСЧЕТ!$A$3:$AY$1361,51,0)</f>
        <v>92.671932177242425</v>
      </c>
      <c r="H374" s="83">
        <f t="shared" si="5"/>
        <v>-87.718067822757561</v>
      </c>
    </row>
    <row r="375" spans="1:8" ht="16.2" customHeight="1" x14ac:dyDescent="0.3">
      <c r="A375" s="181" t="s">
        <v>916</v>
      </c>
      <c r="B375" s="182" t="s">
        <v>917</v>
      </c>
      <c r="C375" s="183">
        <v>184.68</v>
      </c>
      <c r="D375" s="184">
        <v>184.68</v>
      </c>
      <c r="E375" s="185" t="s">
        <v>4578</v>
      </c>
      <c r="F375" s="186" t="s">
        <v>3071</v>
      </c>
      <c r="G375" s="83">
        <f>VLOOKUP(A375,РАСЧЕТ!$A$3:$AY$1361,51,0)</f>
        <v>94.878406752891067</v>
      </c>
      <c r="H375" s="83">
        <f t="shared" si="5"/>
        <v>-89.80159324710894</v>
      </c>
    </row>
    <row r="376" spans="1:8" ht="16.2" customHeight="1" x14ac:dyDescent="0.3">
      <c r="A376" s="181" t="s">
        <v>3982</v>
      </c>
      <c r="B376" s="182" t="s">
        <v>789</v>
      </c>
      <c r="C376" s="183">
        <v>197.57</v>
      </c>
      <c r="D376" s="184">
        <v>197.57</v>
      </c>
      <c r="E376" s="185" t="s">
        <v>4578</v>
      </c>
      <c r="F376" s="186" t="s">
        <v>4533</v>
      </c>
      <c r="G376" s="83">
        <f>VLOOKUP(A376,РАСЧЕТ!$A$3:$AY$1361,51,0)</f>
        <v>101.49783047983694</v>
      </c>
      <c r="H376" s="83">
        <f t="shared" si="5"/>
        <v>-96.072169520163058</v>
      </c>
    </row>
    <row r="377" spans="1:8" ht="16.2" customHeight="1" x14ac:dyDescent="0.3">
      <c r="A377" s="181" t="s">
        <v>2165</v>
      </c>
      <c r="B377" s="182" t="s">
        <v>2166</v>
      </c>
      <c r="C377" s="183">
        <v>193.27</v>
      </c>
      <c r="D377" s="184">
        <v>193.27</v>
      </c>
      <c r="E377" s="185" t="s">
        <v>4578</v>
      </c>
      <c r="F377" s="186" t="s">
        <v>3073</v>
      </c>
      <c r="G377" s="83">
        <f>VLOOKUP(A377,РАСЧЕТ!$A$3:$AY$1361,51,0)</f>
        <v>99.291355904188322</v>
      </c>
      <c r="H377" s="83">
        <f t="shared" si="5"/>
        <v>-93.978644095811688</v>
      </c>
    </row>
    <row r="378" spans="1:8" ht="16.2" customHeight="1" x14ac:dyDescent="0.3">
      <c r="A378" s="181" t="s">
        <v>952</v>
      </c>
      <c r="B378" s="182" t="s">
        <v>953</v>
      </c>
      <c r="C378" s="183">
        <v>176.09</v>
      </c>
      <c r="D378" s="184">
        <v>176.09</v>
      </c>
      <c r="E378" s="185" t="s">
        <v>4578</v>
      </c>
      <c r="F378" s="186" t="s">
        <v>3074</v>
      </c>
      <c r="G378" s="83">
        <f>VLOOKUP(A378,РАСЧЕТ!$A$3:$AY$1361,51,0)</f>
        <v>90.465457601593798</v>
      </c>
      <c r="H378" s="83">
        <f t="shared" si="5"/>
        <v>-85.624542398406206</v>
      </c>
    </row>
    <row r="379" spans="1:8" ht="16.2" customHeight="1" x14ac:dyDescent="0.3">
      <c r="A379" s="181" t="s">
        <v>2595</v>
      </c>
      <c r="B379" s="182" t="s">
        <v>2150</v>
      </c>
      <c r="C379" s="183">
        <v>219.04</v>
      </c>
      <c r="D379" s="184">
        <v>219.04</v>
      </c>
      <c r="E379" s="185" t="s">
        <v>4578</v>
      </c>
      <c r="F379" s="186" t="s">
        <v>3872</v>
      </c>
      <c r="G379" s="83">
        <f>VLOOKUP(A379,РАСЧЕТ!$A$3:$AY$1361,51,0)</f>
        <v>112.53020335808009</v>
      </c>
      <c r="H379" s="83">
        <f t="shared" si="5"/>
        <v>-106.50979664191991</v>
      </c>
    </row>
    <row r="380" spans="1:8" ht="16.2" customHeight="1" x14ac:dyDescent="0.3">
      <c r="A380" s="181" t="s">
        <v>771</v>
      </c>
      <c r="B380" s="182" t="s">
        <v>772</v>
      </c>
      <c r="C380" s="183">
        <v>261.99</v>
      </c>
      <c r="D380" s="184">
        <v>261.99</v>
      </c>
      <c r="E380" s="185" t="s">
        <v>4578</v>
      </c>
      <c r="F380" s="186" t="s">
        <v>3075</v>
      </c>
      <c r="G380" s="83">
        <f>VLOOKUP(A380,РАСЧЕТ!$A$3:$AY$1361,51,0)</f>
        <v>134.59494911456639</v>
      </c>
      <c r="H380" s="83">
        <f t="shared" si="5"/>
        <v>-127.39505088543362</v>
      </c>
    </row>
    <row r="381" spans="1:8" ht="16.2" customHeight="1" x14ac:dyDescent="0.3">
      <c r="A381" s="181" t="s">
        <v>954</v>
      </c>
      <c r="B381" s="182" t="s">
        <v>955</v>
      </c>
      <c r="C381" s="183">
        <v>214.75</v>
      </c>
      <c r="D381" s="184">
        <v>214.75</v>
      </c>
      <c r="E381" s="185" t="s">
        <v>4578</v>
      </c>
      <c r="F381" s="186" t="s">
        <v>3076</v>
      </c>
      <c r="G381" s="83">
        <f>VLOOKUP(A381,РАСЧЕТ!$A$3:$AY$1361,51,0)</f>
        <v>110.32372878243146</v>
      </c>
      <c r="H381" s="83">
        <f t="shared" si="5"/>
        <v>-104.42627121756854</v>
      </c>
    </row>
    <row r="382" spans="1:8" ht="16.2" customHeight="1" x14ac:dyDescent="0.3">
      <c r="A382" s="181" t="s">
        <v>1527</v>
      </c>
      <c r="B382" s="182" t="s">
        <v>1528</v>
      </c>
      <c r="C382" s="183">
        <v>180.39</v>
      </c>
      <c r="D382" s="184">
        <v>180.39</v>
      </c>
      <c r="E382" s="185" t="s">
        <v>4578</v>
      </c>
      <c r="F382" s="186" t="s">
        <v>3077</v>
      </c>
      <c r="G382" s="83">
        <f>VLOOKUP(A382,РАСЧЕТ!$A$3:$AY$1361,51,0)</f>
        <v>92.671932177242425</v>
      </c>
      <c r="H382" s="83">
        <f t="shared" si="5"/>
        <v>-87.718067822757561</v>
      </c>
    </row>
    <row r="383" spans="1:8" ht="16.2" customHeight="1" x14ac:dyDescent="0.3">
      <c r="A383" s="181" t="s">
        <v>2608</v>
      </c>
      <c r="B383" s="182" t="s">
        <v>1424</v>
      </c>
      <c r="C383" s="183">
        <v>201.86</v>
      </c>
      <c r="D383" s="184">
        <v>201.86</v>
      </c>
      <c r="E383" s="185" t="s">
        <v>4578</v>
      </c>
      <c r="F383" s="186" t="s">
        <v>3873</v>
      </c>
      <c r="G383" s="83">
        <f>VLOOKUP(A383,РАСЧЕТ!$A$3:$AY$1361,51,0)</f>
        <v>103.70430505548559</v>
      </c>
      <c r="H383" s="83">
        <f t="shared" si="5"/>
        <v>-98.155694944514423</v>
      </c>
    </row>
    <row r="384" spans="1:8" ht="16.2" customHeight="1" x14ac:dyDescent="0.3">
      <c r="A384" s="181" t="s">
        <v>2351</v>
      </c>
      <c r="B384" s="182" t="s">
        <v>2352</v>
      </c>
      <c r="C384" s="183">
        <v>197.57</v>
      </c>
      <c r="D384" s="184">
        <v>197.57</v>
      </c>
      <c r="E384" s="185" t="s">
        <v>4578</v>
      </c>
      <c r="F384" s="186" t="s">
        <v>3078</v>
      </c>
      <c r="G384" s="83">
        <f>VLOOKUP(A384,РАСЧЕТ!$A$3:$AY$1361,51,0)</f>
        <v>101.49783047983694</v>
      </c>
      <c r="H384" s="83">
        <f t="shared" si="5"/>
        <v>-96.072169520163058</v>
      </c>
    </row>
    <row r="385" spans="1:8" ht="16.2" customHeight="1" x14ac:dyDescent="0.3">
      <c r="A385" s="181" t="s">
        <v>1531</v>
      </c>
      <c r="B385" s="182" t="s">
        <v>1532</v>
      </c>
      <c r="C385" s="183">
        <v>163.21</v>
      </c>
      <c r="D385" s="184">
        <v>163.21</v>
      </c>
      <c r="E385" s="185" t="s">
        <v>4578</v>
      </c>
      <c r="F385" s="186" t="s">
        <v>2949</v>
      </c>
      <c r="G385" s="83">
        <f>VLOOKUP(A385,РАСЧЕТ!$A$3:$AY$1361,51,0)</f>
        <v>83.846033874647915</v>
      </c>
      <c r="H385" s="83">
        <f t="shared" ref="H385:H448" si="6">G385-C385</f>
        <v>-79.363966125352093</v>
      </c>
    </row>
    <row r="386" spans="1:8" ht="16.2" customHeight="1" x14ac:dyDescent="0.3">
      <c r="A386" s="181" t="s">
        <v>2612</v>
      </c>
      <c r="B386" s="182" t="s">
        <v>2412</v>
      </c>
      <c r="C386" s="183">
        <v>266.29000000000002</v>
      </c>
      <c r="D386" s="184">
        <v>266.29000000000002</v>
      </c>
      <c r="E386" s="185" t="s">
        <v>4578</v>
      </c>
      <c r="F386" s="186" t="s">
        <v>3869</v>
      </c>
      <c r="G386" s="83">
        <f>VLOOKUP(A386,РАСЧЕТ!$A$3:$AY$1361,51,0)</f>
        <v>136.80142369021502</v>
      </c>
      <c r="H386" s="83">
        <f t="shared" si="6"/>
        <v>-129.488576309785</v>
      </c>
    </row>
    <row r="387" spans="1:8" ht="16.2" customHeight="1" x14ac:dyDescent="0.3">
      <c r="A387" s="181" t="s">
        <v>2000</v>
      </c>
      <c r="B387" s="182" t="s">
        <v>2001</v>
      </c>
      <c r="C387" s="183">
        <v>257.7</v>
      </c>
      <c r="D387" s="184">
        <v>257.7</v>
      </c>
      <c r="E387" s="185" t="s">
        <v>4578</v>
      </c>
      <c r="F387" s="186" t="s">
        <v>3079</v>
      </c>
      <c r="G387" s="83">
        <f>VLOOKUP(A387,РАСЧЕТ!$A$3:$AY$1361,51,0)</f>
        <v>132.38847453891776</v>
      </c>
      <c r="H387" s="83">
        <f t="shared" si="6"/>
        <v>-125.31152546108223</v>
      </c>
    </row>
    <row r="388" spans="1:8" ht="16.2" customHeight="1" x14ac:dyDescent="0.3">
      <c r="A388" s="181" t="s">
        <v>859</v>
      </c>
      <c r="B388" s="182" t="s">
        <v>860</v>
      </c>
      <c r="C388" s="183">
        <v>270.58</v>
      </c>
      <c r="D388" s="184">
        <v>270.58</v>
      </c>
      <c r="E388" s="185" t="s">
        <v>4578</v>
      </c>
      <c r="F388" s="186" t="s">
        <v>3080</v>
      </c>
      <c r="G388" s="83">
        <f>VLOOKUP(A388,РАСЧЕТ!$A$3:$AY$1361,51,0)</f>
        <v>139.00789826586364</v>
      </c>
      <c r="H388" s="83">
        <f t="shared" si="6"/>
        <v>-131.57210173413634</v>
      </c>
    </row>
    <row r="389" spans="1:8" ht="16.2" customHeight="1" x14ac:dyDescent="0.3">
      <c r="A389" s="181" t="s">
        <v>1779</v>
      </c>
      <c r="B389" s="182" t="s">
        <v>1780</v>
      </c>
      <c r="C389" s="183">
        <v>206.16</v>
      </c>
      <c r="D389" s="184">
        <v>206.16</v>
      </c>
      <c r="E389" s="185" t="s">
        <v>4578</v>
      </c>
      <c r="F389" s="186" t="s">
        <v>3081</v>
      </c>
      <c r="G389" s="83">
        <f>VLOOKUP(A389,РАСЧЕТ!$A$3:$AY$1361,51,0)</f>
        <v>105.91077963113419</v>
      </c>
      <c r="H389" s="83">
        <f t="shared" si="6"/>
        <v>-100.24922036886581</v>
      </c>
    </row>
    <row r="390" spans="1:8" ht="16.2" customHeight="1" x14ac:dyDescent="0.3">
      <c r="A390" s="181" t="s">
        <v>2277</v>
      </c>
      <c r="B390" s="182" t="s">
        <v>2278</v>
      </c>
      <c r="C390" s="183">
        <v>184.68</v>
      </c>
      <c r="D390" s="184">
        <v>184.68</v>
      </c>
      <c r="E390" s="185" t="s">
        <v>4578</v>
      </c>
      <c r="F390" s="186" t="s">
        <v>3082</v>
      </c>
      <c r="G390" s="83">
        <f>VLOOKUP(A390,РАСЧЕТ!$A$3:$AY$1361,51,0)</f>
        <v>94.878406752891067</v>
      </c>
      <c r="H390" s="83">
        <f t="shared" si="6"/>
        <v>-89.80159324710894</v>
      </c>
    </row>
    <row r="391" spans="1:8" ht="16.2" customHeight="1" x14ac:dyDescent="0.3">
      <c r="A391" s="181" t="s">
        <v>2014</v>
      </c>
      <c r="B391" s="182" t="s">
        <v>2015</v>
      </c>
      <c r="C391" s="183">
        <v>154.62</v>
      </c>
      <c r="D391" s="184">
        <v>154.62</v>
      </c>
      <c r="E391" s="185" t="s">
        <v>4578</v>
      </c>
      <c r="F391" s="186" t="s">
        <v>3083</v>
      </c>
      <c r="G391" s="83">
        <f>VLOOKUP(A391,РАСЧЕТ!$A$3:$AY$1361,51,0)</f>
        <v>79.43308472335066</v>
      </c>
      <c r="H391" s="83">
        <f t="shared" si="6"/>
        <v>-75.186915276649344</v>
      </c>
    </row>
    <row r="392" spans="1:8" ht="16.2" customHeight="1" x14ac:dyDescent="0.3">
      <c r="A392" s="181" t="s">
        <v>1425</v>
      </c>
      <c r="B392" s="182" t="s">
        <v>1426</v>
      </c>
      <c r="C392" s="183">
        <v>184.68</v>
      </c>
      <c r="D392" s="184">
        <v>184.68</v>
      </c>
      <c r="E392" s="185" t="s">
        <v>4578</v>
      </c>
      <c r="F392" s="186" t="s">
        <v>3084</v>
      </c>
      <c r="G392" s="83">
        <f>VLOOKUP(A392,РАСЧЕТ!$A$3:$AY$1361,51,0)</f>
        <v>94.878406752891067</v>
      </c>
      <c r="H392" s="83">
        <f t="shared" si="6"/>
        <v>-89.80159324710894</v>
      </c>
    </row>
    <row r="393" spans="1:8" ht="16.2" customHeight="1" x14ac:dyDescent="0.3">
      <c r="A393" s="181" t="s">
        <v>2582</v>
      </c>
      <c r="B393" s="182" t="s">
        <v>1916</v>
      </c>
      <c r="C393" s="183">
        <v>197.57</v>
      </c>
      <c r="D393" s="184">
        <v>197.57</v>
      </c>
      <c r="E393" s="185" t="s">
        <v>4578</v>
      </c>
      <c r="F393" s="186" t="s">
        <v>3874</v>
      </c>
      <c r="G393" s="83">
        <f>VLOOKUP(A393,РАСЧЕТ!$A$3:$AY$1361,51,0)</f>
        <v>101.49783047983694</v>
      </c>
      <c r="H393" s="83">
        <f t="shared" si="6"/>
        <v>-96.072169520163058</v>
      </c>
    </row>
    <row r="394" spans="1:8" ht="16.2" customHeight="1" x14ac:dyDescent="0.3">
      <c r="A394" s="181" t="s">
        <v>3983</v>
      </c>
      <c r="B394" s="182" t="s">
        <v>822</v>
      </c>
      <c r="C394" s="183">
        <v>158.91</v>
      </c>
      <c r="D394" s="184">
        <v>158.91</v>
      </c>
      <c r="E394" s="185" t="s">
        <v>4578</v>
      </c>
      <c r="F394" s="186" t="s">
        <v>4576</v>
      </c>
      <c r="G394" s="83">
        <f>VLOOKUP(A394,РАСЧЕТ!$A$3:$AY$1361,51,0)</f>
        <v>81.639559298999288</v>
      </c>
      <c r="H394" s="83">
        <f t="shared" si="6"/>
        <v>-77.270440701000709</v>
      </c>
    </row>
    <row r="395" spans="1:8" ht="16.2" customHeight="1" x14ac:dyDescent="0.3">
      <c r="A395" s="181" t="s">
        <v>729</v>
      </c>
      <c r="B395" s="182" t="s">
        <v>730</v>
      </c>
      <c r="C395" s="183">
        <v>163.21</v>
      </c>
      <c r="D395" s="184">
        <v>163.21</v>
      </c>
      <c r="E395" s="185" t="s">
        <v>4578</v>
      </c>
      <c r="F395" s="186" t="s">
        <v>3086</v>
      </c>
      <c r="G395" s="83">
        <f>VLOOKUP(A395,РАСЧЕТ!$A$3:$AY$1361,51,0)</f>
        <v>83.846033874647915</v>
      </c>
      <c r="H395" s="83">
        <f t="shared" si="6"/>
        <v>-79.363966125352093</v>
      </c>
    </row>
    <row r="396" spans="1:8" ht="16.2" customHeight="1" x14ac:dyDescent="0.3">
      <c r="A396" s="181" t="s">
        <v>1361</v>
      </c>
      <c r="B396" s="182" t="s">
        <v>1362</v>
      </c>
      <c r="C396" s="183">
        <v>197.57</v>
      </c>
      <c r="D396" s="184">
        <v>197.57</v>
      </c>
      <c r="E396" s="185" t="s">
        <v>4578</v>
      </c>
      <c r="F396" s="186" t="s">
        <v>2950</v>
      </c>
      <c r="G396" s="83">
        <f>VLOOKUP(A396,РАСЧЕТ!$A$3:$AY$1361,51,0)</f>
        <v>101.49783047983694</v>
      </c>
      <c r="H396" s="83">
        <f t="shared" si="6"/>
        <v>-96.072169520163058</v>
      </c>
    </row>
    <row r="397" spans="1:8" ht="16.2" customHeight="1" x14ac:dyDescent="0.3">
      <c r="A397" s="181" t="s">
        <v>3984</v>
      </c>
      <c r="B397" s="182" t="s">
        <v>2283</v>
      </c>
      <c r="C397" s="183">
        <v>158.91</v>
      </c>
      <c r="D397" s="184">
        <v>158.91</v>
      </c>
      <c r="E397" s="185" t="s">
        <v>4578</v>
      </c>
      <c r="F397" s="186" t="s">
        <v>4534</v>
      </c>
      <c r="G397" s="83">
        <f>VLOOKUP(A397,РАСЧЕТ!$A$3:$AY$1361,51,0)</f>
        <v>81.639559298999288</v>
      </c>
      <c r="H397" s="83">
        <f t="shared" si="6"/>
        <v>-77.270440701000709</v>
      </c>
    </row>
    <row r="398" spans="1:8" ht="16.2" customHeight="1" x14ac:dyDescent="0.3">
      <c r="A398" s="181" t="s">
        <v>1949</v>
      </c>
      <c r="B398" s="182" t="s">
        <v>1950</v>
      </c>
      <c r="C398" s="183">
        <v>128.85</v>
      </c>
      <c r="D398" s="184">
        <v>128.85</v>
      </c>
      <c r="E398" s="185" t="s">
        <v>4578</v>
      </c>
      <c r="F398" s="186" t="s">
        <v>3087</v>
      </c>
      <c r="G398" s="83">
        <f>VLOOKUP(A398,РАСЧЕТ!$A$3:$AY$1361,51,0)</f>
        <v>66.194237269458881</v>
      </c>
      <c r="H398" s="83">
        <f t="shared" si="6"/>
        <v>-62.655762730541113</v>
      </c>
    </row>
    <row r="399" spans="1:8" ht="16.2" customHeight="1" x14ac:dyDescent="0.3">
      <c r="A399" s="181" t="s">
        <v>1806</v>
      </c>
      <c r="B399" s="182" t="s">
        <v>1807</v>
      </c>
      <c r="C399" s="183">
        <v>133.13999999999999</v>
      </c>
      <c r="D399" s="184">
        <v>133.13999999999999</v>
      </c>
      <c r="E399" s="185" t="s">
        <v>4578</v>
      </c>
      <c r="F399" s="186" t="s">
        <v>3088</v>
      </c>
      <c r="G399" s="83">
        <f>VLOOKUP(A399,РАСЧЕТ!$A$3:$AY$1361,51,0)</f>
        <v>68.400711845107509</v>
      </c>
      <c r="H399" s="83">
        <f t="shared" si="6"/>
        <v>-64.739288154892478</v>
      </c>
    </row>
    <row r="400" spans="1:8" ht="16.2" customHeight="1" x14ac:dyDescent="0.3">
      <c r="A400" s="181" t="s">
        <v>823</v>
      </c>
      <c r="B400" s="182" t="s">
        <v>824</v>
      </c>
      <c r="C400" s="183">
        <v>137.44</v>
      </c>
      <c r="D400" s="184">
        <v>137.44</v>
      </c>
      <c r="E400" s="185" t="s">
        <v>4578</v>
      </c>
      <c r="F400" s="186" t="s">
        <v>3089</v>
      </c>
      <c r="G400" s="83">
        <f>VLOOKUP(A400,РАСЧЕТ!$A$3:$AY$1361,51,0)</f>
        <v>70.60718642075615</v>
      </c>
      <c r="H400" s="83">
        <f t="shared" si="6"/>
        <v>-66.832813579243847</v>
      </c>
    </row>
    <row r="401" spans="1:8" ht="16.2" customHeight="1" x14ac:dyDescent="0.3">
      <c r="A401" s="181" t="s">
        <v>2321</v>
      </c>
      <c r="B401" s="182" t="s">
        <v>2322</v>
      </c>
      <c r="C401" s="183">
        <v>146.03</v>
      </c>
      <c r="D401" s="184">
        <v>146.03</v>
      </c>
      <c r="E401" s="185" t="s">
        <v>4578</v>
      </c>
      <c r="F401" s="186" t="s">
        <v>3090</v>
      </c>
      <c r="G401" s="83">
        <f>VLOOKUP(A401,РАСЧЕТ!$A$3:$AY$1361,51,0)</f>
        <v>75.020135572053391</v>
      </c>
      <c r="H401" s="83">
        <f t="shared" si="6"/>
        <v>-71.00986442794661</v>
      </c>
    </row>
    <row r="402" spans="1:8" ht="16.2" customHeight="1" x14ac:dyDescent="0.3">
      <c r="A402" s="181" t="s">
        <v>2182</v>
      </c>
      <c r="B402" s="182" t="s">
        <v>2183</v>
      </c>
      <c r="C402" s="183">
        <v>158.91</v>
      </c>
      <c r="D402" s="184">
        <v>158.91</v>
      </c>
      <c r="E402" s="185" t="s">
        <v>4578</v>
      </c>
      <c r="F402" s="186" t="s">
        <v>3091</v>
      </c>
      <c r="G402" s="83">
        <f>VLOOKUP(A402,РАСЧЕТ!$A$3:$AY$1361,51,0)</f>
        <v>81.639559298999288</v>
      </c>
      <c r="H402" s="83">
        <f t="shared" si="6"/>
        <v>-77.270440701000709</v>
      </c>
    </row>
    <row r="403" spans="1:8" ht="16.2" customHeight="1" x14ac:dyDescent="0.3">
      <c r="A403" s="181" t="s">
        <v>1925</v>
      </c>
      <c r="B403" s="182" t="s">
        <v>1926</v>
      </c>
      <c r="C403" s="183">
        <v>244.81</v>
      </c>
      <c r="D403" s="184">
        <v>244.81</v>
      </c>
      <c r="E403" s="185" t="s">
        <v>4578</v>
      </c>
      <c r="F403" s="186" t="s">
        <v>3092</v>
      </c>
      <c r="G403" s="83">
        <f>VLOOKUP(A403,РАСЧЕТ!$A$3:$AY$1361,51,0)</f>
        <v>125.76905081197187</v>
      </c>
      <c r="H403" s="83">
        <f t="shared" si="6"/>
        <v>-119.04094918802814</v>
      </c>
    </row>
    <row r="404" spans="1:8" ht="16.2" customHeight="1" x14ac:dyDescent="0.3">
      <c r="A404" s="181" t="s">
        <v>2016</v>
      </c>
      <c r="B404" s="182" t="s">
        <v>2017</v>
      </c>
      <c r="C404" s="183">
        <v>180.39</v>
      </c>
      <c r="D404" s="184">
        <v>180.39</v>
      </c>
      <c r="E404" s="185" t="s">
        <v>4578</v>
      </c>
      <c r="F404" s="186" t="s">
        <v>3093</v>
      </c>
      <c r="G404" s="83">
        <f>VLOOKUP(A404,РАСЧЕТ!$A$3:$AY$1361,51,0)</f>
        <v>92.671932177242425</v>
      </c>
      <c r="H404" s="83">
        <f t="shared" si="6"/>
        <v>-87.718067822757561</v>
      </c>
    </row>
    <row r="405" spans="1:8" ht="16.2" customHeight="1" x14ac:dyDescent="0.3">
      <c r="A405" s="181" t="s">
        <v>2416</v>
      </c>
      <c r="B405" s="182" t="s">
        <v>2417</v>
      </c>
      <c r="C405" s="183">
        <v>206.16</v>
      </c>
      <c r="D405" s="184">
        <v>206.16</v>
      </c>
      <c r="E405" s="185" t="s">
        <v>4578</v>
      </c>
      <c r="F405" s="186" t="s">
        <v>3094</v>
      </c>
      <c r="G405" s="83">
        <f>VLOOKUP(A405,РАСЧЕТ!$A$3:$AY$1361,51,0)</f>
        <v>105.91077963113419</v>
      </c>
      <c r="H405" s="83">
        <f t="shared" si="6"/>
        <v>-100.24922036886581</v>
      </c>
    </row>
    <row r="406" spans="1:8" ht="16.2" customHeight="1" x14ac:dyDescent="0.3">
      <c r="A406" s="181" t="s">
        <v>2418</v>
      </c>
      <c r="B406" s="182" t="s">
        <v>2419</v>
      </c>
      <c r="C406" s="183">
        <v>223.34</v>
      </c>
      <c r="D406" s="184">
        <v>223.34</v>
      </c>
      <c r="E406" s="185" t="s">
        <v>4578</v>
      </c>
      <c r="F406" s="186" t="s">
        <v>3095</v>
      </c>
      <c r="G406" s="83">
        <f>VLOOKUP(A406,РАСЧЕТ!$A$3:$AY$1361,51,0)</f>
        <v>114.73667793372871</v>
      </c>
      <c r="H406" s="83">
        <f t="shared" si="6"/>
        <v>-108.60332206627129</v>
      </c>
    </row>
    <row r="407" spans="1:8" ht="16.2" customHeight="1" x14ac:dyDescent="0.3">
      <c r="A407" s="181" t="s">
        <v>2144</v>
      </c>
      <c r="B407" s="182" t="s">
        <v>2145</v>
      </c>
      <c r="C407" s="183">
        <v>154.62</v>
      </c>
      <c r="D407" s="184">
        <v>154.62</v>
      </c>
      <c r="E407" s="185" t="s">
        <v>4578</v>
      </c>
      <c r="F407" s="186" t="s">
        <v>2951</v>
      </c>
      <c r="G407" s="83">
        <f>VLOOKUP(A407,РАСЧЕТ!$A$3:$AY$1361,51,0)</f>
        <v>79.43308472335066</v>
      </c>
      <c r="H407" s="83">
        <f t="shared" si="6"/>
        <v>-75.186915276649344</v>
      </c>
    </row>
    <row r="408" spans="1:8" ht="16.2" customHeight="1" x14ac:dyDescent="0.3">
      <c r="A408" s="181" t="s">
        <v>1762</v>
      </c>
      <c r="B408" s="182" t="s">
        <v>1763</v>
      </c>
      <c r="C408" s="183">
        <v>171.8</v>
      </c>
      <c r="D408" s="184">
        <v>171.8</v>
      </c>
      <c r="E408" s="185" t="s">
        <v>4578</v>
      </c>
      <c r="F408" s="186" t="s">
        <v>3096</v>
      </c>
      <c r="G408" s="83">
        <f>VLOOKUP(A408,РАСЧЕТ!$A$3:$AY$1361,51,0)</f>
        <v>88.25898302594517</v>
      </c>
      <c r="H408" s="83">
        <f t="shared" si="6"/>
        <v>-83.541016974054841</v>
      </c>
    </row>
    <row r="409" spans="1:8" ht="16.2" customHeight="1" x14ac:dyDescent="0.3">
      <c r="A409" s="181" t="s">
        <v>2088</v>
      </c>
      <c r="B409" s="182" t="s">
        <v>2089</v>
      </c>
      <c r="C409" s="183">
        <v>176.09</v>
      </c>
      <c r="D409" s="184">
        <v>176.09</v>
      </c>
      <c r="E409" s="185" t="s">
        <v>4578</v>
      </c>
      <c r="F409" s="186" t="s">
        <v>3097</v>
      </c>
      <c r="G409" s="83">
        <f>VLOOKUP(A409,РАСЧЕТ!$A$3:$AY$1361,51,0)</f>
        <v>90.465457601593798</v>
      </c>
      <c r="H409" s="83">
        <f t="shared" si="6"/>
        <v>-85.624542398406206</v>
      </c>
    </row>
    <row r="410" spans="1:8" ht="16.2" customHeight="1" x14ac:dyDescent="0.3">
      <c r="A410" s="181" t="s">
        <v>2387</v>
      </c>
      <c r="B410" s="182" t="s">
        <v>2388</v>
      </c>
      <c r="C410" s="183">
        <v>227.63</v>
      </c>
      <c r="D410" s="184">
        <v>227.63</v>
      </c>
      <c r="E410" s="185" t="s">
        <v>4578</v>
      </c>
      <c r="F410" s="186" t="s">
        <v>2952</v>
      </c>
      <c r="G410" s="83">
        <f>VLOOKUP(A410,РАСЧЕТ!$A$3:$AY$1361,51,0)</f>
        <v>116.94315250937736</v>
      </c>
      <c r="H410" s="83">
        <f t="shared" si="6"/>
        <v>-110.68684749062264</v>
      </c>
    </row>
    <row r="411" spans="1:8" ht="16.2" customHeight="1" x14ac:dyDescent="0.3">
      <c r="A411" s="181" t="s">
        <v>2193</v>
      </c>
      <c r="B411" s="182" t="s">
        <v>2194</v>
      </c>
      <c r="C411" s="183">
        <v>158.91</v>
      </c>
      <c r="D411" s="184">
        <v>158.91</v>
      </c>
      <c r="E411" s="185" t="s">
        <v>4578</v>
      </c>
      <c r="F411" s="186" t="s">
        <v>2936</v>
      </c>
      <c r="G411" s="83">
        <f>VLOOKUP(A411,РАСЧЕТ!$A$3:$AY$1361,51,0)</f>
        <v>81.639559298999288</v>
      </c>
      <c r="H411" s="83">
        <f t="shared" si="6"/>
        <v>-77.270440701000709</v>
      </c>
    </row>
    <row r="412" spans="1:8" ht="16.2" customHeight="1" x14ac:dyDescent="0.3">
      <c r="A412" s="181" t="s">
        <v>2169</v>
      </c>
      <c r="B412" s="182" t="s">
        <v>2170</v>
      </c>
      <c r="C412" s="183">
        <v>171.66</v>
      </c>
      <c r="D412" s="184">
        <v>171.66</v>
      </c>
      <c r="E412" s="185" t="s">
        <v>4578</v>
      </c>
      <c r="F412" s="186" t="s">
        <v>2953</v>
      </c>
      <c r="G412" s="83">
        <f>VLOOKUP(A412,РАСЧЕТ!$A$3:$AY$1361,51,0)</f>
        <v>88.187806426730702</v>
      </c>
      <c r="H412" s="83">
        <f t="shared" si="6"/>
        <v>-83.472193573269294</v>
      </c>
    </row>
    <row r="413" spans="1:8" ht="16.2" customHeight="1" x14ac:dyDescent="0.3">
      <c r="A413" s="181" t="s">
        <v>3986</v>
      </c>
      <c r="B413" s="182" t="s">
        <v>2170</v>
      </c>
      <c r="C413" s="183">
        <v>81.739999999999995</v>
      </c>
      <c r="D413" s="184">
        <v>81.739999999999995</v>
      </c>
      <c r="E413" s="185" t="s">
        <v>4587</v>
      </c>
      <c r="F413" s="186" t="s">
        <v>4588</v>
      </c>
      <c r="G413" s="83">
        <f>VLOOKUP(A413,РАСЧЕТ!$A$3:$AY$1361,51,0)</f>
        <v>41.994193536538425</v>
      </c>
      <c r="H413" s="83">
        <f t="shared" si="6"/>
        <v>-39.74580646346157</v>
      </c>
    </row>
    <row r="414" spans="1:8" ht="16.2" customHeight="1" x14ac:dyDescent="0.3">
      <c r="A414" s="181" t="s">
        <v>2071</v>
      </c>
      <c r="B414" s="182" t="s">
        <v>2072</v>
      </c>
      <c r="C414" s="183">
        <v>249.11</v>
      </c>
      <c r="D414" s="184">
        <v>249.11</v>
      </c>
      <c r="E414" s="185" t="s">
        <v>4578</v>
      </c>
      <c r="F414" s="186" t="s">
        <v>2954</v>
      </c>
      <c r="G414" s="83">
        <f>VLOOKUP(A414,РАСЧЕТ!$A$3:$AY$1361,51,0)</f>
        <v>127.97552538762048</v>
      </c>
      <c r="H414" s="83">
        <f t="shared" si="6"/>
        <v>-121.13447461237953</v>
      </c>
    </row>
    <row r="415" spans="1:8" ht="16.2" customHeight="1" x14ac:dyDescent="0.3">
      <c r="A415" s="181" t="s">
        <v>2335</v>
      </c>
      <c r="B415" s="182" t="s">
        <v>2336</v>
      </c>
      <c r="C415" s="183">
        <v>261.99</v>
      </c>
      <c r="D415" s="184">
        <v>261.99</v>
      </c>
      <c r="E415" s="185" t="s">
        <v>4578</v>
      </c>
      <c r="F415" s="186" t="s">
        <v>2955</v>
      </c>
      <c r="G415" s="83">
        <f>VLOOKUP(A415,РАСЧЕТ!$A$3:$AY$1361,51,0)</f>
        <v>134.59494911456639</v>
      </c>
      <c r="H415" s="83">
        <f t="shared" si="6"/>
        <v>-127.39505088543362</v>
      </c>
    </row>
    <row r="416" spans="1:8" ht="16.2" customHeight="1" x14ac:dyDescent="0.3">
      <c r="A416" s="181" t="s">
        <v>1955</v>
      </c>
      <c r="B416" s="182" t="s">
        <v>1956</v>
      </c>
      <c r="C416" s="183">
        <v>270.58</v>
      </c>
      <c r="D416" s="184">
        <v>270.58</v>
      </c>
      <c r="E416" s="185" t="s">
        <v>4578</v>
      </c>
      <c r="F416" s="186" t="s">
        <v>2956</v>
      </c>
      <c r="G416" s="83">
        <f>VLOOKUP(A416,РАСЧЕТ!$A$3:$AY$1361,51,0)</f>
        <v>139.00789826586364</v>
      </c>
      <c r="H416" s="83">
        <f t="shared" si="6"/>
        <v>-131.57210173413634</v>
      </c>
    </row>
    <row r="417" spans="1:8" ht="16.2" customHeight="1" x14ac:dyDescent="0.3">
      <c r="A417" s="181" t="s">
        <v>1684</v>
      </c>
      <c r="B417" s="182" t="s">
        <v>1685</v>
      </c>
      <c r="C417" s="183">
        <v>146.03</v>
      </c>
      <c r="D417" s="184">
        <v>146.03</v>
      </c>
      <c r="E417" s="185" t="s">
        <v>4578</v>
      </c>
      <c r="F417" s="186" t="s">
        <v>2957</v>
      </c>
      <c r="G417" s="83">
        <f>VLOOKUP(A417,РАСЧЕТ!$A$3:$AY$1361,51,0)</f>
        <v>75.020135572053391</v>
      </c>
      <c r="H417" s="83">
        <f t="shared" si="6"/>
        <v>-71.00986442794661</v>
      </c>
    </row>
    <row r="418" spans="1:8" ht="16.2" customHeight="1" x14ac:dyDescent="0.3">
      <c r="A418" s="181" t="s">
        <v>867</v>
      </c>
      <c r="B418" s="182" t="s">
        <v>868</v>
      </c>
      <c r="C418" s="183">
        <v>214.75</v>
      </c>
      <c r="D418" s="184">
        <v>214.75</v>
      </c>
      <c r="E418" s="185" t="s">
        <v>4578</v>
      </c>
      <c r="F418" s="186" t="s">
        <v>2958</v>
      </c>
      <c r="G418" s="83">
        <f>VLOOKUP(A418,РАСЧЕТ!$A$3:$AY$1361,51,0)</f>
        <v>110.32372878243146</v>
      </c>
      <c r="H418" s="83">
        <f t="shared" si="6"/>
        <v>-104.42627121756854</v>
      </c>
    </row>
    <row r="419" spans="1:8" ht="16.2" customHeight="1" x14ac:dyDescent="0.3">
      <c r="A419" s="181" t="s">
        <v>2359</v>
      </c>
      <c r="B419" s="182" t="s">
        <v>2360</v>
      </c>
      <c r="C419" s="183">
        <v>193.27</v>
      </c>
      <c r="D419" s="184">
        <v>193.27</v>
      </c>
      <c r="E419" s="185" t="s">
        <v>4578</v>
      </c>
      <c r="F419" s="186" t="s">
        <v>2959</v>
      </c>
      <c r="G419" s="83">
        <f>VLOOKUP(A419,РАСЧЕТ!$A$3:$AY$1361,51,0)</f>
        <v>99.291355904188322</v>
      </c>
      <c r="H419" s="83">
        <f t="shared" si="6"/>
        <v>-93.978644095811688</v>
      </c>
    </row>
    <row r="420" spans="1:8" ht="16.2" customHeight="1" x14ac:dyDescent="0.3">
      <c r="A420" s="181" t="s">
        <v>1692</v>
      </c>
      <c r="B420" s="182" t="s">
        <v>1693</v>
      </c>
      <c r="C420" s="183">
        <v>163.21</v>
      </c>
      <c r="D420" s="184">
        <v>163.21</v>
      </c>
      <c r="E420" s="185" t="s">
        <v>4578</v>
      </c>
      <c r="F420" s="186" t="s">
        <v>2960</v>
      </c>
      <c r="G420" s="83">
        <f>VLOOKUP(A420,РАСЧЕТ!$A$3:$AY$1361,51,0)</f>
        <v>83.846033874647915</v>
      </c>
      <c r="H420" s="83">
        <f t="shared" si="6"/>
        <v>-79.363966125352093</v>
      </c>
    </row>
    <row r="421" spans="1:8" ht="16.2" customHeight="1" x14ac:dyDescent="0.3">
      <c r="A421" s="181" t="s">
        <v>2002</v>
      </c>
      <c r="B421" s="182" t="s">
        <v>2003</v>
      </c>
      <c r="C421" s="183">
        <v>163.21</v>
      </c>
      <c r="D421" s="184">
        <v>163.21</v>
      </c>
      <c r="E421" s="185" t="s">
        <v>4578</v>
      </c>
      <c r="F421" s="186" t="s">
        <v>2961</v>
      </c>
      <c r="G421" s="83">
        <f>VLOOKUP(A421,РАСЧЕТ!$A$3:$AY$1361,51,0)</f>
        <v>83.846033874647915</v>
      </c>
      <c r="H421" s="83">
        <f t="shared" si="6"/>
        <v>-79.363966125352093</v>
      </c>
    </row>
    <row r="422" spans="1:8" ht="16.2" customHeight="1" x14ac:dyDescent="0.3">
      <c r="A422" s="181" t="s">
        <v>839</v>
      </c>
      <c r="B422" s="182" t="s">
        <v>840</v>
      </c>
      <c r="C422" s="183">
        <v>244.81</v>
      </c>
      <c r="D422" s="184">
        <v>244.81</v>
      </c>
      <c r="E422" s="185" t="s">
        <v>4578</v>
      </c>
      <c r="F422" s="186" t="s">
        <v>2962</v>
      </c>
      <c r="G422" s="83">
        <f>VLOOKUP(A422,РАСЧЕТ!$A$3:$AY$1361,51,0)</f>
        <v>125.76905081197187</v>
      </c>
      <c r="H422" s="83">
        <f t="shared" si="6"/>
        <v>-119.04094918802814</v>
      </c>
    </row>
    <row r="423" spans="1:8" ht="16.2" customHeight="1" x14ac:dyDescent="0.3">
      <c r="A423" s="181" t="s">
        <v>2040</v>
      </c>
      <c r="B423" s="182" t="s">
        <v>2041</v>
      </c>
      <c r="C423" s="183">
        <v>158.91</v>
      </c>
      <c r="D423" s="184">
        <v>158.91</v>
      </c>
      <c r="E423" s="185" t="s">
        <v>4578</v>
      </c>
      <c r="F423" s="186" t="s">
        <v>2937</v>
      </c>
      <c r="G423" s="83">
        <f>VLOOKUP(A423,РАСЧЕТ!$A$3:$AY$1361,51,0)</f>
        <v>81.639559298999288</v>
      </c>
      <c r="H423" s="83">
        <f t="shared" si="6"/>
        <v>-77.270440701000709</v>
      </c>
    </row>
    <row r="424" spans="1:8" ht="16.2" customHeight="1" x14ac:dyDescent="0.3">
      <c r="A424" s="181" t="s">
        <v>964</v>
      </c>
      <c r="B424" s="182" t="s">
        <v>965</v>
      </c>
      <c r="C424" s="183">
        <v>154.62</v>
      </c>
      <c r="D424" s="184">
        <v>154.62</v>
      </c>
      <c r="E424" s="185" t="s">
        <v>4578</v>
      </c>
      <c r="F424" s="186" t="s">
        <v>2963</v>
      </c>
      <c r="G424" s="83">
        <f>VLOOKUP(A424,РАСЧЕТ!$A$3:$AY$1361,51,0)</f>
        <v>79.43308472335066</v>
      </c>
      <c r="H424" s="83">
        <f t="shared" si="6"/>
        <v>-75.186915276649344</v>
      </c>
    </row>
    <row r="425" spans="1:8" ht="16.2" customHeight="1" x14ac:dyDescent="0.3">
      <c r="A425" s="181" t="s">
        <v>745</v>
      </c>
      <c r="B425" s="182" t="s">
        <v>746</v>
      </c>
      <c r="C425" s="183">
        <v>253.4</v>
      </c>
      <c r="D425" s="184">
        <v>253.4</v>
      </c>
      <c r="E425" s="185" t="s">
        <v>4578</v>
      </c>
      <c r="F425" s="186" t="s">
        <v>2964</v>
      </c>
      <c r="G425" s="83">
        <f>VLOOKUP(A425,РАСЧЕТ!$A$3:$AY$1361,51,0)</f>
        <v>130.18199996326913</v>
      </c>
      <c r="H425" s="83">
        <f t="shared" si="6"/>
        <v>-123.21800003673087</v>
      </c>
    </row>
    <row r="426" spans="1:8" ht="16.2" customHeight="1" x14ac:dyDescent="0.3">
      <c r="A426" s="181" t="s">
        <v>2291</v>
      </c>
      <c r="B426" s="182" t="s">
        <v>966</v>
      </c>
      <c r="C426" s="183">
        <v>219.04</v>
      </c>
      <c r="D426" s="184">
        <v>219.04</v>
      </c>
      <c r="E426" s="185" t="s">
        <v>4578</v>
      </c>
      <c r="F426" s="186" t="s">
        <v>2965</v>
      </c>
      <c r="G426" s="83">
        <f>VLOOKUP(A426,РАСЧЕТ!$A$3:$AY$1361,51,0)</f>
        <v>112.53020335808009</v>
      </c>
      <c r="H426" s="83">
        <f t="shared" si="6"/>
        <v>-106.50979664191991</v>
      </c>
    </row>
    <row r="427" spans="1:8" ht="16.2" customHeight="1" x14ac:dyDescent="0.3">
      <c r="A427" s="181" t="s">
        <v>1256</v>
      </c>
      <c r="B427" s="182" t="s">
        <v>1257</v>
      </c>
      <c r="C427" s="183">
        <v>274.88</v>
      </c>
      <c r="D427" s="184">
        <v>274.88</v>
      </c>
      <c r="E427" s="185" t="s">
        <v>4578</v>
      </c>
      <c r="F427" s="186" t="s">
        <v>2966</v>
      </c>
      <c r="G427" s="83">
        <f>VLOOKUP(A427,РАСЧЕТ!$A$3:$AY$1361,51,0)</f>
        <v>141.2143728415123</v>
      </c>
      <c r="H427" s="83">
        <f t="shared" si="6"/>
        <v>-133.66562715848769</v>
      </c>
    </row>
    <row r="428" spans="1:8" ht="16.2" customHeight="1" x14ac:dyDescent="0.3">
      <c r="A428" s="181" t="s">
        <v>1808</v>
      </c>
      <c r="B428" s="182" t="s">
        <v>1809</v>
      </c>
      <c r="C428" s="183">
        <v>128.85</v>
      </c>
      <c r="D428" s="184">
        <v>128.85</v>
      </c>
      <c r="E428" s="185" t="s">
        <v>4578</v>
      </c>
      <c r="F428" s="186" t="s">
        <v>2967</v>
      </c>
      <c r="G428" s="83">
        <f>VLOOKUP(A428,РАСЧЕТ!$A$3:$AY$1361,51,0)</f>
        <v>66.194237269458881</v>
      </c>
      <c r="H428" s="83">
        <f t="shared" si="6"/>
        <v>-62.655762730541113</v>
      </c>
    </row>
    <row r="429" spans="1:8" ht="16.2" customHeight="1" x14ac:dyDescent="0.3">
      <c r="A429" s="181" t="s">
        <v>2029</v>
      </c>
      <c r="B429" s="182" t="s">
        <v>2030</v>
      </c>
      <c r="C429" s="183">
        <v>128.85</v>
      </c>
      <c r="D429" s="184">
        <v>128.85</v>
      </c>
      <c r="E429" s="185" t="s">
        <v>4578</v>
      </c>
      <c r="F429" s="186" t="s">
        <v>2968</v>
      </c>
      <c r="G429" s="83">
        <f>VLOOKUP(A429,РАСЧЕТ!$A$3:$AY$1361,51,0)</f>
        <v>66.194237269458881</v>
      </c>
      <c r="H429" s="83">
        <f t="shared" si="6"/>
        <v>-62.655762730541113</v>
      </c>
    </row>
    <row r="430" spans="1:8" ht="16.2" customHeight="1" x14ac:dyDescent="0.3">
      <c r="A430" s="181" t="s">
        <v>780</v>
      </c>
      <c r="B430" s="182" t="s">
        <v>781</v>
      </c>
      <c r="C430" s="183">
        <v>197.57</v>
      </c>
      <c r="D430" s="184">
        <v>197.57</v>
      </c>
      <c r="E430" s="185" t="s">
        <v>4578</v>
      </c>
      <c r="F430" s="186" t="s">
        <v>2969</v>
      </c>
      <c r="G430" s="83">
        <f>VLOOKUP(A430,РАСЧЕТ!$A$3:$AY$1361,51,0)</f>
        <v>101.49783047983694</v>
      </c>
      <c r="H430" s="83">
        <f t="shared" si="6"/>
        <v>-96.072169520163058</v>
      </c>
    </row>
    <row r="431" spans="1:8" ht="16.2" customHeight="1" x14ac:dyDescent="0.3">
      <c r="A431" s="181" t="s">
        <v>1991</v>
      </c>
      <c r="B431" s="182" t="s">
        <v>1992</v>
      </c>
      <c r="C431" s="183">
        <v>197.57</v>
      </c>
      <c r="D431" s="184">
        <v>197.57</v>
      </c>
      <c r="E431" s="185" t="s">
        <v>4578</v>
      </c>
      <c r="F431" s="186" t="s">
        <v>2970</v>
      </c>
      <c r="G431" s="83">
        <f>VLOOKUP(A431,РАСЧЕТ!$A$3:$AY$1361,51,0)</f>
        <v>101.49783047983694</v>
      </c>
      <c r="H431" s="83">
        <f t="shared" si="6"/>
        <v>-96.072169520163058</v>
      </c>
    </row>
    <row r="432" spans="1:8" ht="16.2" customHeight="1" x14ac:dyDescent="0.3">
      <c r="A432" s="181" t="s">
        <v>2613</v>
      </c>
      <c r="B432" s="182" t="s">
        <v>2420</v>
      </c>
      <c r="C432" s="183">
        <v>223.34</v>
      </c>
      <c r="D432" s="184">
        <v>223.34</v>
      </c>
      <c r="E432" s="185" t="s">
        <v>4578</v>
      </c>
      <c r="F432" s="186" t="s">
        <v>3871</v>
      </c>
      <c r="G432" s="83">
        <f>VLOOKUP(A432,РАСЧЕТ!$A$3:$AY$1361,51,0)</f>
        <v>114.73667793372871</v>
      </c>
      <c r="H432" s="83">
        <f t="shared" si="6"/>
        <v>-108.60332206627129</v>
      </c>
    </row>
    <row r="433" spans="1:8" ht="16.2" customHeight="1" x14ac:dyDescent="0.3">
      <c r="A433" s="181" t="s">
        <v>2379</v>
      </c>
      <c r="B433" s="182" t="s">
        <v>2380</v>
      </c>
      <c r="C433" s="183">
        <v>206.16</v>
      </c>
      <c r="D433" s="184">
        <v>206.16</v>
      </c>
      <c r="E433" s="185" t="s">
        <v>4578</v>
      </c>
      <c r="F433" s="186" t="s">
        <v>2971</v>
      </c>
      <c r="G433" s="83">
        <f>VLOOKUP(A433,РАСЧЕТ!$A$3:$AY$1361,51,0)</f>
        <v>105.91077963113419</v>
      </c>
      <c r="H433" s="83">
        <f t="shared" si="6"/>
        <v>-100.24922036886581</v>
      </c>
    </row>
    <row r="434" spans="1:8" ht="16.2" customHeight="1" x14ac:dyDescent="0.3">
      <c r="A434" s="181" t="s">
        <v>2246</v>
      </c>
      <c r="B434" s="182" t="s">
        <v>2247</v>
      </c>
      <c r="C434" s="183">
        <v>257.7</v>
      </c>
      <c r="D434" s="184">
        <v>257.7</v>
      </c>
      <c r="E434" s="185" t="s">
        <v>4578</v>
      </c>
      <c r="F434" s="186" t="s">
        <v>2938</v>
      </c>
      <c r="G434" s="83">
        <f>VLOOKUP(A434,РАСЧЕТ!$A$3:$AY$1361,51,0)</f>
        <v>132.38847453891776</v>
      </c>
      <c r="H434" s="83">
        <f t="shared" si="6"/>
        <v>-125.31152546108223</v>
      </c>
    </row>
    <row r="435" spans="1:8" ht="16.2" customHeight="1" x14ac:dyDescent="0.3">
      <c r="A435" s="181" t="s">
        <v>747</v>
      </c>
      <c r="B435" s="182" t="s">
        <v>748</v>
      </c>
      <c r="C435" s="183">
        <v>223.34</v>
      </c>
      <c r="D435" s="184">
        <v>223.34</v>
      </c>
      <c r="E435" s="185" t="s">
        <v>4578</v>
      </c>
      <c r="F435" s="186" t="s">
        <v>2972</v>
      </c>
      <c r="G435" s="83">
        <f>VLOOKUP(A435,РАСЧЕТ!$A$3:$AY$1361,51,0)</f>
        <v>114.73667793372871</v>
      </c>
      <c r="H435" s="83">
        <f t="shared" si="6"/>
        <v>-108.60332206627129</v>
      </c>
    </row>
    <row r="436" spans="1:8" ht="16.2" customHeight="1" x14ac:dyDescent="0.3">
      <c r="A436" s="181" t="s">
        <v>1844</v>
      </c>
      <c r="B436" s="182" t="s">
        <v>1845</v>
      </c>
      <c r="C436" s="183">
        <v>236.22</v>
      </c>
      <c r="D436" s="184">
        <v>236.22</v>
      </c>
      <c r="E436" s="185" t="s">
        <v>4578</v>
      </c>
      <c r="F436" s="186" t="s">
        <v>2973</v>
      </c>
      <c r="G436" s="83">
        <f>VLOOKUP(A436,РАСЧЕТ!$A$3:$AY$1361,51,0)</f>
        <v>121.35610166067461</v>
      </c>
      <c r="H436" s="83">
        <f t="shared" si="6"/>
        <v>-114.86389833932539</v>
      </c>
    </row>
    <row r="437" spans="1:8" ht="16.2" customHeight="1" x14ac:dyDescent="0.3">
      <c r="A437" s="181" t="s">
        <v>754</v>
      </c>
      <c r="B437" s="182" t="s">
        <v>755</v>
      </c>
      <c r="C437" s="183">
        <v>180.39</v>
      </c>
      <c r="D437" s="184">
        <v>180.39</v>
      </c>
      <c r="E437" s="185" t="s">
        <v>4578</v>
      </c>
      <c r="F437" s="186" t="s">
        <v>2974</v>
      </c>
      <c r="G437" s="83">
        <f>VLOOKUP(A437,РАСЧЕТ!$A$3:$AY$1361,51,0)</f>
        <v>92.671932177242425</v>
      </c>
      <c r="H437" s="83">
        <f t="shared" si="6"/>
        <v>-87.718067822757561</v>
      </c>
    </row>
    <row r="438" spans="1:8" ht="16.2" customHeight="1" x14ac:dyDescent="0.3">
      <c r="A438" s="181" t="s">
        <v>2284</v>
      </c>
      <c r="B438" s="182" t="s">
        <v>2285</v>
      </c>
      <c r="C438" s="183">
        <v>180.39</v>
      </c>
      <c r="D438" s="184">
        <v>180.39</v>
      </c>
      <c r="E438" s="185" t="s">
        <v>4578</v>
      </c>
      <c r="F438" s="186" t="s">
        <v>2975</v>
      </c>
      <c r="G438" s="83">
        <f>VLOOKUP(A438,РАСЧЕТ!$A$3:$AY$1361,51,0)</f>
        <v>92.671932177242425</v>
      </c>
      <c r="H438" s="83">
        <f t="shared" si="6"/>
        <v>-87.718067822757561</v>
      </c>
    </row>
    <row r="439" spans="1:8" ht="16.2" customHeight="1" x14ac:dyDescent="0.3">
      <c r="A439" s="181" t="s">
        <v>1909</v>
      </c>
      <c r="B439" s="182" t="s">
        <v>1764</v>
      </c>
      <c r="C439" s="183">
        <v>231.93</v>
      </c>
      <c r="D439" s="184">
        <v>231.93</v>
      </c>
      <c r="E439" s="185" t="s">
        <v>4578</v>
      </c>
      <c r="F439" s="186" t="s">
        <v>2976</v>
      </c>
      <c r="G439" s="83">
        <f>VLOOKUP(A439,РАСЧЕТ!$A$3:$AY$1361,51,0)</f>
        <v>119.14962708502598</v>
      </c>
      <c r="H439" s="83">
        <f t="shared" si="6"/>
        <v>-112.78037291497402</v>
      </c>
    </row>
    <row r="440" spans="1:8" ht="16.2" customHeight="1" x14ac:dyDescent="0.3">
      <c r="A440" s="181" t="s">
        <v>2557</v>
      </c>
      <c r="B440" s="182" t="s">
        <v>2329</v>
      </c>
      <c r="C440" s="183">
        <v>193.27</v>
      </c>
      <c r="D440" s="184">
        <v>193.27</v>
      </c>
      <c r="E440" s="185" t="s">
        <v>4578</v>
      </c>
      <c r="F440" s="186" t="s">
        <v>2977</v>
      </c>
      <c r="G440" s="83">
        <f>VLOOKUP(A440,РАСЧЕТ!$A$3:$AY$1361,51,0)</f>
        <v>99.291355904188322</v>
      </c>
      <c r="H440" s="83">
        <f t="shared" si="6"/>
        <v>-93.978644095811688</v>
      </c>
    </row>
    <row r="441" spans="1:8" ht="16.2" customHeight="1" x14ac:dyDescent="0.3">
      <c r="A441" s="181" t="s">
        <v>1957</v>
      </c>
      <c r="B441" s="182" t="s">
        <v>1958</v>
      </c>
      <c r="C441" s="183">
        <v>270.58</v>
      </c>
      <c r="D441" s="184">
        <v>270.58</v>
      </c>
      <c r="E441" s="185" t="s">
        <v>4578</v>
      </c>
      <c r="F441" s="186" t="s">
        <v>2978</v>
      </c>
      <c r="G441" s="83">
        <f>VLOOKUP(A441,РАСЧЕТ!$A$3:$AY$1361,51,0)</f>
        <v>139.00789826586364</v>
      </c>
      <c r="H441" s="83">
        <f t="shared" si="6"/>
        <v>-131.57210173413634</v>
      </c>
    </row>
    <row r="442" spans="1:8" ht="16.2" customHeight="1" x14ac:dyDescent="0.3">
      <c r="A442" s="181" t="s">
        <v>2525</v>
      </c>
      <c r="B442" s="182" t="s">
        <v>2286</v>
      </c>
      <c r="C442" s="183">
        <v>146.03</v>
      </c>
      <c r="D442" s="184">
        <v>146.03</v>
      </c>
      <c r="E442" s="185" t="s">
        <v>4578</v>
      </c>
      <c r="F442" s="186" t="s">
        <v>2979</v>
      </c>
      <c r="G442" s="83">
        <f>VLOOKUP(A442,РАСЧЕТ!$A$3:$AY$1361,51,0)</f>
        <v>75.020135572053391</v>
      </c>
      <c r="H442" s="83">
        <f t="shared" si="6"/>
        <v>-71.00986442794661</v>
      </c>
    </row>
    <row r="443" spans="1:8" ht="16.2" customHeight="1" x14ac:dyDescent="0.3">
      <c r="A443" s="181" t="s">
        <v>2341</v>
      </c>
      <c r="B443" s="182" t="s">
        <v>2342</v>
      </c>
      <c r="C443" s="183">
        <v>184.68</v>
      </c>
      <c r="D443" s="184">
        <v>184.68</v>
      </c>
      <c r="E443" s="185" t="s">
        <v>4578</v>
      </c>
      <c r="F443" s="186" t="s">
        <v>2980</v>
      </c>
      <c r="G443" s="83">
        <f>VLOOKUP(A443,РАСЧЕТ!$A$3:$AY$1361,51,0)</f>
        <v>94.878406752891067</v>
      </c>
      <c r="H443" s="83">
        <f t="shared" si="6"/>
        <v>-89.80159324710894</v>
      </c>
    </row>
    <row r="444" spans="1:8" ht="16.2" customHeight="1" x14ac:dyDescent="0.3">
      <c r="A444" s="181" t="s">
        <v>1850</v>
      </c>
      <c r="B444" s="182" t="s">
        <v>1851</v>
      </c>
      <c r="C444" s="183">
        <v>219.04</v>
      </c>
      <c r="D444" s="184">
        <v>219.04</v>
      </c>
      <c r="E444" s="185" t="s">
        <v>4578</v>
      </c>
      <c r="F444" s="186" t="s">
        <v>2981</v>
      </c>
      <c r="G444" s="83">
        <f>VLOOKUP(A444,РАСЧЕТ!$A$3:$AY$1361,51,0)</f>
        <v>112.53020335808009</v>
      </c>
      <c r="H444" s="83">
        <f t="shared" si="6"/>
        <v>-106.50979664191991</v>
      </c>
    </row>
    <row r="445" spans="1:8" ht="16.2" customHeight="1" x14ac:dyDescent="0.3">
      <c r="A445" s="181" t="s">
        <v>2397</v>
      </c>
      <c r="B445" s="182" t="s">
        <v>2398</v>
      </c>
      <c r="C445" s="183">
        <v>283.47000000000003</v>
      </c>
      <c r="D445" s="184">
        <v>283.47000000000003</v>
      </c>
      <c r="E445" s="185" t="s">
        <v>4578</v>
      </c>
      <c r="F445" s="186" t="s">
        <v>2939</v>
      </c>
      <c r="G445" s="83">
        <f>VLOOKUP(A445,РАСЧЕТ!$A$3:$AY$1361,51,0)</f>
        <v>145.62732199280953</v>
      </c>
      <c r="H445" s="83">
        <f t="shared" si="6"/>
        <v>-137.8426780071905</v>
      </c>
    </row>
    <row r="446" spans="1:8" ht="16.2" customHeight="1" x14ac:dyDescent="0.3">
      <c r="A446" s="181" t="s">
        <v>750</v>
      </c>
      <c r="B446" s="182" t="s">
        <v>751</v>
      </c>
      <c r="C446" s="183">
        <v>158.91</v>
      </c>
      <c r="D446" s="184">
        <v>158.91</v>
      </c>
      <c r="E446" s="185" t="s">
        <v>4578</v>
      </c>
      <c r="F446" s="186" t="s">
        <v>2982</v>
      </c>
      <c r="G446" s="83">
        <f>VLOOKUP(A446,РАСЧЕТ!$A$3:$AY$1361,51,0)</f>
        <v>81.639559298999288</v>
      </c>
      <c r="H446" s="83">
        <f t="shared" si="6"/>
        <v>-77.270440701000709</v>
      </c>
    </row>
    <row r="447" spans="1:8" ht="16.2" customHeight="1" x14ac:dyDescent="0.3">
      <c r="A447" s="181" t="s">
        <v>827</v>
      </c>
      <c r="B447" s="182" t="s">
        <v>828</v>
      </c>
      <c r="C447" s="183">
        <v>184.68</v>
      </c>
      <c r="D447" s="184">
        <v>184.68</v>
      </c>
      <c r="E447" s="185" t="s">
        <v>4578</v>
      </c>
      <c r="F447" s="186" t="s">
        <v>2983</v>
      </c>
      <c r="G447" s="83">
        <f>VLOOKUP(A447,РАСЧЕТ!$A$3:$AY$1361,51,0)</f>
        <v>94.878406752891067</v>
      </c>
      <c r="H447" s="83">
        <f t="shared" si="6"/>
        <v>-89.80159324710894</v>
      </c>
    </row>
    <row r="448" spans="1:8" ht="16.2" customHeight="1" x14ac:dyDescent="0.3">
      <c r="A448" s="181" t="s">
        <v>2533</v>
      </c>
      <c r="B448" s="182" t="s">
        <v>908</v>
      </c>
      <c r="C448" s="183">
        <v>193.27</v>
      </c>
      <c r="D448" s="184">
        <v>193.27</v>
      </c>
      <c r="E448" s="185" t="s">
        <v>4578</v>
      </c>
      <c r="F448" s="186" t="s">
        <v>2984</v>
      </c>
      <c r="G448" s="83">
        <f>VLOOKUP(A448,РАСЧЕТ!$A$3:$AY$1361,51,0)</f>
        <v>99.291355904188322</v>
      </c>
      <c r="H448" s="83">
        <f t="shared" si="6"/>
        <v>-93.978644095811688</v>
      </c>
    </row>
    <row r="449" spans="1:8" ht="16.2" customHeight="1" x14ac:dyDescent="0.3">
      <c r="A449" s="181" t="s">
        <v>2184</v>
      </c>
      <c r="B449" s="182" t="s">
        <v>2185</v>
      </c>
      <c r="C449" s="183">
        <v>274.88</v>
      </c>
      <c r="D449" s="184">
        <v>274.88</v>
      </c>
      <c r="E449" s="185" t="s">
        <v>4578</v>
      </c>
      <c r="F449" s="186" t="s">
        <v>2985</v>
      </c>
      <c r="G449" s="83">
        <f>VLOOKUP(A449,РАСЧЕТ!$A$3:$AY$1361,51,0)</f>
        <v>141.2143728415123</v>
      </c>
      <c r="H449" s="83">
        <f t="shared" ref="H449:H512" si="7">G449-C449</f>
        <v>-133.66562715848769</v>
      </c>
    </row>
    <row r="450" spans="1:8" ht="16.2" customHeight="1" x14ac:dyDescent="0.3">
      <c r="A450" s="181" t="s">
        <v>2330</v>
      </c>
      <c r="B450" s="182" t="s">
        <v>2331</v>
      </c>
      <c r="C450" s="183">
        <v>240.52</v>
      </c>
      <c r="D450" s="184">
        <v>240.52</v>
      </c>
      <c r="E450" s="185" t="s">
        <v>4578</v>
      </c>
      <c r="F450" s="186" t="s">
        <v>2986</v>
      </c>
      <c r="G450" s="83">
        <f>VLOOKUP(A450,РАСЧЕТ!$A$3:$AY$1361,51,0)</f>
        <v>123.56257623632322</v>
      </c>
      <c r="H450" s="83">
        <f t="shared" si="7"/>
        <v>-116.95742376367679</v>
      </c>
    </row>
    <row r="451" spans="1:8" ht="16.2" customHeight="1" x14ac:dyDescent="0.3">
      <c r="A451" s="181" t="s">
        <v>737</v>
      </c>
      <c r="B451" s="182" t="s">
        <v>738</v>
      </c>
      <c r="C451" s="183">
        <v>154.62</v>
      </c>
      <c r="D451" s="184">
        <v>154.62</v>
      </c>
      <c r="E451" s="185" t="s">
        <v>4578</v>
      </c>
      <c r="F451" s="186" t="s">
        <v>2987</v>
      </c>
      <c r="G451" s="83">
        <f>VLOOKUP(A451,РАСЧЕТ!$A$3:$AY$1361,51,0)</f>
        <v>79.43308472335066</v>
      </c>
      <c r="H451" s="83">
        <f t="shared" si="7"/>
        <v>-75.186915276649344</v>
      </c>
    </row>
    <row r="452" spans="1:8" ht="16.2" customHeight="1" x14ac:dyDescent="0.3">
      <c r="A452" s="181" t="s">
        <v>869</v>
      </c>
      <c r="B452" s="182" t="s">
        <v>870</v>
      </c>
      <c r="C452" s="183">
        <v>206.16</v>
      </c>
      <c r="D452" s="184">
        <v>206.16</v>
      </c>
      <c r="E452" s="185" t="s">
        <v>4578</v>
      </c>
      <c r="F452" s="186" t="s">
        <v>2988</v>
      </c>
      <c r="G452" s="83">
        <f>VLOOKUP(A452,РАСЧЕТ!$A$3:$AY$1361,51,0)</f>
        <v>105.91077963113419</v>
      </c>
      <c r="H452" s="83">
        <f t="shared" si="7"/>
        <v>-100.24922036886581</v>
      </c>
    </row>
    <row r="453" spans="1:8" ht="16.2" customHeight="1" x14ac:dyDescent="0.3">
      <c r="A453" s="181" t="s">
        <v>1927</v>
      </c>
      <c r="B453" s="182" t="s">
        <v>1928</v>
      </c>
      <c r="C453" s="183">
        <v>193.27</v>
      </c>
      <c r="D453" s="184">
        <v>193.27</v>
      </c>
      <c r="E453" s="185" t="s">
        <v>4578</v>
      </c>
      <c r="F453" s="186" t="s">
        <v>2989</v>
      </c>
      <c r="G453" s="83">
        <f>VLOOKUP(A453,РАСЧЕТ!$A$3:$AY$1361,51,0)</f>
        <v>99.291355904188322</v>
      </c>
      <c r="H453" s="83">
        <f t="shared" si="7"/>
        <v>-93.978644095811688</v>
      </c>
    </row>
    <row r="454" spans="1:8" ht="16.2" customHeight="1" x14ac:dyDescent="0.3">
      <c r="A454" s="181" t="s">
        <v>1364</v>
      </c>
      <c r="B454" s="182" t="s">
        <v>1363</v>
      </c>
      <c r="C454" s="183">
        <v>158.91</v>
      </c>
      <c r="D454" s="184">
        <v>158.91</v>
      </c>
      <c r="E454" s="185" t="s">
        <v>4578</v>
      </c>
      <c r="F454" s="186" t="s">
        <v>2990</v>
      </c>
      <c r="G454" s="83">
        <f>VLOOKUP(A454,РАСЧЕТ!$A$3:$AY$1361,51,0)</f>
        <v>81.639559298999288</v>
      </c>
      <c r="H454" s="83">
        <f t="shared" si="7"/>
        <v>-77.270440701000709</v>
      </c>
    </row>
    <row r="455" spans="1:8" ht="16.2" customHeight="1" x14ac:dyDescent="0.3">
      <c r="A455" s="181" t="s">
        <v>2343</v>
      </c>
      <c r="B455" s="182" t="s">
        <v>2344</v>
      </c>
      <c r="C455" s="183">
        <v>236.22</v>
      </c>
      <c r="D455" s="184">
        <v>236.22</v>
      </c>
      <c r="E455" s="185" t="s">
        <v>4578</v>
      </c>
      <c r="F455" s="186" t="s">
        <v>2991</v>
      </c>
      <c r="G455" s="83">
        <f>VLOOKUP(A455,РАСЧЕТ!$A$3:$AY$1361,51,0)</f>
        <v>121.35610166067461</v>
      </c>
      <c r="H455" s="83">
        <f t="shared" si="7"/>
        <v>-114.86389833932539</v>
      </c>
    </row>
    <row r="456" spans="1:8" ht="16.2" customHeight="1" x14ac:dyDescent="0.3">
      <c r="A456" s="181" t="s">
        <v>843</v>
      </c>
      <c r="B456" s="182" t="s">
        <v>844</v>
      </c>
      <c r="C456" s="183">
        <v>283.47000000000003</v>
      </c>
      <c r="D456" s="184">
        <v>283.47000000000003</v>
      </c>
      <c r="E456" s="185" t="s">
        <v>4578</v>
      </c>
      <c r="F456" s="186" t="s">
        <v>2940</v>
      </c>
      <c r="G456" s="83">
        <f>VLOOKUP(A456,РАСЧЕТ!$A$3:$AY$1361,51,0)</f>
        <v>145.62732199280953</v>
      </c>
      <c r="H456" s="83">
        <f t="shared" si="7"/>
        <v>-137.8426780071905</v>
      </c>
    </row>
    <row r="457" spans="1:8" ht="16.2" customHeight="1" x14ac:dyDescent="0.3">
      <c r="A457" s="181" t="s">
        <v>1365</v>
      </c>
      <c r="B457" s="182" t="s">
        <v>1366</v>
      </c>
      <c r="C457" s="183">
        <v>257.7</v>
      </c>
      <c r="D457" s="184">
        <v>257.7</v>
      </c>
      <c r="E457" s="185" t="s">
        <v>4578</v>
      </c>
      <c r="F457" s="186" t="s">
        <v>2992</v>
      </c>
      <c r="G457" s="83">
        <f>VLOOKUP(A457,РАСЧЕТ!$A$3:$AY$1361,51,0)</f>
        <v>132.38847453891776</v>
      </c>
      <c r="H457" s="83">
        <f t="shared" si="7"/>
        <v>-125.31152546108223</v>
      </c>
    </row>
    <row r="458" spans="1:8" ht="16.2" customHeight="1" x14ac:dyDescent="0.3">
      <c r="A458" s="181" t="s">
        <v>2345</v>
      </c>
      <c r="B458" s="182" t="s">
        <v>2346</v>
      </c>
      <c r="C458" s="183">
        <v>223.34</v>
      </c>
      <c r="D458" s="184">
        <v>223.34</v>
      </c>
      <c r="E458" s="185" t="s">
        <v>4578</v>
      </c>
      <c r="F458" s="186" t="s">
        <v>2993</v>
      </c>
      <c r="G458" s="83">
        <f>VLOOKUP(A458,РАСЧЕТ!$A$3:$AY$1361,51,0)</f>
        <v>114.73667793372871</v>
      </c>
      <c r="H458" s="83">
        <f t="shared" si="7"/>
        <v>-108.60332206627129</v>
      </c>
    </row>
    <row r="459" spans="1:8" ht="16.2" customHeight="1" x14ac:dyDescent="0.3">
      <c r="A459" s="181" t="s">
        <v>901</v>
      </c>
      <c r="B459" s="182" t="s">
        <v>902</v>
      </c>
      <c r="C459" s="183">
        <v>163.21</v>
      </c>
      <c r="D459" s="184">
        <v>163.21</v>
      </c>
      <c r="E459" s="185" t="s">
        <v>4578</v>
      </c>
      <c r="F459" s="186" t="s">
        <v>2994</v>
      </c>
      <c r="G459" s="83">
        <f>VLOOKUP(A459,РАСЧЕТ!$A$3:$AY$1361,51,0)</f>
        <v>83.846033874647915</v>
      </c>
      <c r="H459" s="83">
        <f t="shared" si="7"/>
        <v>-79.363966125352093</v>
      </c>
    </row>
    <row r="460" spans="1:8" ht="16.2" customHeight="1" x14ac:dyDescent="0.3">
      <c r="A460" s="181" t="s">
        <v>752</v>
      </c>
      <c r="B460" s="182" t="s">
        <v>753</v>
      </c>
      <c r="C460" s="183">
        <v>201.86</v>
      </c>
      <c r="D460" s="184">
        <v>201.86</v>
      </c>
      <c r="E460" s="185" t="s">
        <v>4578</v>
      </c>
      <c r="F460" s="186" t="s">
        <v>2995</v>
      </c>
      <c r="G460" s="83">
        <f>VLOOKUP(A460,РАСЧЕТ!$A$3:$AY$1361,51,0)</f>
        <v>103.70430505548559</v>
      </c>
      <c r="H460" s="83">
        <f t="shared" si="7"/>
        <v>-98.155694944514423</v>
      </c>
    </row>
    <row r="461" spans="1:8" ht="16.2" customHeight="1" x14ac:dyDescent="0.3">
      <c r="A461" s="181" t="s">
        <v>2598</v>
      </c>
      <c r="B461" s="182" t="s">
        <v>2405</v>
      </c>
      <c r="C461" s="183">
        <v>171.8</v>
      </c>
      <c r="D461" s="184">
        <v>171.8</v>
      </c>
      <c r="E461" s="185" t="s">
        <v>4578</v>
      </c>
      <c r="F461" s="186" t="s">
        <v>3877</v>
      </c>
      <c r="G461" s="83">
        <f>VLOOKUP(A461,РАСЧЕТ!$A$3:$AY$1361,51,0)</f>
        <v>88.25898302594517</v>
      </c>
      <c r="H461" s="83">
        <f t="shared" si="7"/>
        <v>-83.541016974054841</v>
      </c>
    </row>
    <row r="462" spans="1:8" ht="16.2" customHeight="1" x14ac:dyDescent="0.3">
      <c r="A462" s="181" t="s">
        <v>1876</v>
      </c>
      <c r="B462" s="182" t="s">
        <v>1877</v>
      </c>
      <c r="C462" s="183">
        <v>257.7</v>
      </c>
      <c r="D462" s="184">
        <v>257.7</v>
      </c>
      <c r="E462" s="185" t="s">
        <v>4578</v>
      </c>
      <c r="F462" s="186" t="s">
        <v>2996</v>
      </c>
      <c r="G462" s="83">
        <f>VLOOKUP(A462,РАСЧЕТ!$A$3:$AY$1361,51,0)</f>
        <v>132.38847453891776</v>
      </c>
      <c r="H462" s="83">
        <f t="shared" si="7"/>
        <v>-125.31152546108223</v>
      </c>
    </row>
    <row r="463" spans="1:8" ht="16.2" customHeight="1" x14ac:dyDescent="0.3">
      <c r="A463" s="181" t="s">
        <v>2550</v>
      </c>
      <c r="B463" s="182" t="s">
        <v>1981</v>
      </c>
      <c r="C463" s="183">
        <v>193.27</v>
      </c>
      <c r="D463" s="184">
        <v>193.27</v>
      </c>
      <c r="E463" s="185" t="s">
        <v>4578</v>
      </c>
      <c r="F463" s="186" t="s">
        <v>2997</v>
      </c>
      <c r="G463" s="83">
        <f>VLOOKUP(A463,РАСЧЕТ!$A$3:$AY$1361,51,0)</f>
        <v>99.291355904188322</v>
      </c>
      <c r="H463" s="83">
        <f t="shared" si="7"/>
        <v>-93.978644095811688</v>
      </c>
    </row>
    <row r="464" spans="1:8" ht="16.2" customHeight="1" x14ac:dyDescent="0.3">
      <c r="A464" s="181" t="s">
        <v>2610</v>
      </c>
      <c r="B464" s="182" t="s">
        <v>2008</v>
      </c>
      <c r="C464" s="183">
        <v>176.09</v>
      </c>
      <c r="D464" s="184">
        <v>176.09</v>
      </c>
      <c r="E464" s="185" t="s">
        <v>4578</v>
      </c>
      <c r="F464" s="186" t="s">
        <v>3876</v>
      </c>
      <c r="G464" s="83">
        <f>VLOOKUP(A464,РАСЧЕТ!$A$3:$AY$1361,51,0)</f>
        <v>90.465457601593798</v>
      </c>
      <c r="H464" s="83">
        <f t="shared" si="7"/>
        <v>-85.624542398406206</v>
      </c>
    </row>
    <row r="465" spans="1:8" ht="16.2" customHeight="1" x14ac:dyDescent="0.3">
      <c r="A465" s="181" t="s">
        <v>2038</v>
      </c>
      <c r="B465" s="182" t="s">
        <v>2039</v>
      </c>
      <c r="C465" s="183">
        <v>163.21</v>
      </c>
      <c r="D465" s="184">
        <v>163.21</v>
      </c>
      <c r="E465" s="185" t="s">
        <v>4578</v>
      </c>
      <c r="F465" s="186" t="s">
        <v>2998</v>
      </c>
      <c r="G465" s="83">
        <f>VLOOKUP(A465,РАСЧЕТ!$A$3:$AY$1361,51,0)</f>
        <v>83.846033874647915</v>
      </c>
      <c r="H465" s="83">
        <f t="shared" si="7"/>
        <v>-79.363966125352093</v>
      </c>
    </row>
    <row r="466" spans="1:8" ht="16.2" customHeight="1" x14ac:dyDescent="0.3">
      <c r="A466" s="181" t="s">
        <v>1959</v>
      </c>
      <c r="B466" s="182" t="s">
        <v>1960</v>
      </c>
      <c r="C466" s="183">
        <v>257.7</v>
      </c>
      <c r="D466" s="184">
        <v>257.7</v>
      </c>
      <c r="E466" s="185" t="s">
        <v>4578</v>
      </c>
      <c r="F466" s="186" t="s">
        <v>2999</v>
      </c>
      <c r="G466" s="83">
        <f>VLOOKUP(A466,РАСЧЕТ!$A$3:$AY$1361,51,0)</f>
        <v>132.38847453891776</v>
      </c>
      <c r="H466" s="83">
        <f t="shared" si="7"/>
        <v>-125.31152546108223</v>
      </c>
    </row>
    <row r="467" spans="1:8" ht="16.2" customHeight="1" x14ac:dyDescent="0.3">
      <c r="A467" s="181" t="s">
        <v>2292</v>
      </c>
      <c r="B467" s="182" t="s">
        <v>2293</v>
      </c>
      <c r="C467" s="183">
        <v>219.04</v>
      </c>
      <c r="D467" s="184">
        <v>219.04</v>
      </c>
      <c r="E467" s="185" t="s">
        <v>4578</v>
      </c>
      <c r="F467" s="186" t="s">
        <v>2941</v>
      </c>
      <c r="G467" s="83">
        <f>VLOOKUP(A467,РАСЧЕТ!$A$3:$AY$1361,51,0)</f>
        <v>112.53020335808009</v>
      </c>
      <c r="H467" s="83">
        <f t="shared" si="7"/>
        <v>-106.50979664191991</v>
      </c>
    </row>
    <row r="468" spans="1:8" ht="16.2" customHeight="1" x14ac:dyDescent="0.3">
      <c r="A468" s="181" t="s">
        <v>2447</v>
      </c>
      <c r="B468" s="182" t="s">
        <v>2448</v>
      </c>
      <c r="C468" s="183">
        <v>322.12</v>
      </c>
      <c r="D468" s="184">
        <v>322.12</v>
      </c>
      <c r="E468" s="185" t="s">
        <v>4578</v>
      </c>
      <c r="F468" s="186" t="s">
        <v>3000</v>
      </c>
      <c r="G468" s="83">
        <f>VLOOKUP(A468,РАСЧЕТ!$A$3:$AY$1361,51,0)</f>
        <v>165.48559317364717</v>
      </c>
      <c r="H468" s="83">
        <f t="shared" si="7"/>
        <v>-156.63440682635283</v>
      </c>
    </row>
    <row r="469" spans="1:8" ht="16.2" customHeight="1" x14ac:dyDescent="0.3">
      <c r="A469" s="181" t="s">
        <v>845</v>
      </c>
      <c r="B469" s="182" t="s">
        <v>846</v>
      </c>
      <c r="C469" s="183">
        <v>313.52999999999997</v>
      </c>
      <c r="D469" s="184">
        <v>313.52999999999997</v>
      </c>
      <c r="E469" s="185" t="s">
        <v>4578</v>
      </c>
      <c r="F469" s="186" t="s">
        <v>3001</v>
      </c>
      <c r="G469" s="83">
        <f>VLOOKUP(A469,РАСЧЕТ!$A$3:$AY$1361,51,0)</f>
        <v>161.07264402234992</v>
      </c>
      <c r="H469" s="83">
        <f t="shared" si="7"/>
        <v>-152.45735597765005</v>
      </c>
    </row>
    <row r="470" spans="1:8" ht="16.2" customHeight="1" x14ac:dyDescent="0.3">
      <c r="A470" s="181" t="s">
        <v>760</v>
      </c>
      <c r="B470" s="182" t="s">
        <v>761</v>
      </c>
      <c r="C470" s="183">
        <v>150.32</v>
      </c>
      <c r="D470" s="184">
        <v>150.32</v>
      </c>
      <c r="E470" s="185" t="s">
        <v>4578</v>
      </c>
      <c r="F470" s="186" t="s">
        <v>3002</v>
      </c>
      <c r="G470" s="83">
        <f>VLOOKUP(A470,РАСЧЕТ!$A$3:$AY$1361,51,0)</f>
        <v>77.226610147702033</v>
      </c>
      <c r="H470" s="83">
        <f t="shared" si="7"/>
        <v>-73.09338985229796</v>
      </c>
    </row>
    <row r="471" spans="1:8" ht="16.2" customHeight="1" x14ac:dyDescent="0.3">
      <c r="A471" s="181" t="s">
        <v>739</v>
      </c>
      <c r="B471" s="182" t="s">
        <v>740</v>
      </c>
      <c r="C471" s="183">
        <v>146.03</v>
      </c>
      <c r="D471" s="184">
        <v>146.03</v>
      </c>
      <c r="E471" s="185" t="s">
        <v>4578</v>
      </c>
      <c r="F471" s="186" t="s">
        <v>3003</v>
      </c>
      <c r="G471" s="83">
        <f>VLOOKUP(A471,РАСЧЕТ!$A$3:$AY$1361,51,0)</f>
        <v>75.020135572053391</v>
      </c>
      <c r="H471" s="83">
        <f t="shared" si="7"/>
        <v>-71.00986442794661</v>
      </c>
    </row>
    <row r="472" spans="1:8" ht="16.2" customHeight="1" x14ac:dyDescent="0.3">
      <c r="A472" s="181" t="s">
        <v>790</v>
      </c>
      <c r="B472" s="182" t="s">
        <v>791</v>
      </c>
      <c r="C472" s="188"/>
      <c r="D472" s="189"/>
      <c r="E472" s="185" t="s">
        <v>4578</v>
      </c>
      <c r="F472" s="186" t="s">
        <v>3004</v>
      </c>
      <c r="G472" s="83">
        <f>VLOOKUP(A472,РАСЧЕТ!$A$3:$AY$1361,51,0)</f>
        <v>0</v>
      </c>
      <c r="H472" s="83">
        <f t="shared" si="7"/>
        <v>0</v>
      </c>
    </row>
    <row r="473" spans="1:8" ht="16.2" customHeight="1" x14ac:dyDescent="0.3">
      <c r="A473" s="181" t="s">
        <v>3992</v>
      </c>
      <c r="B473" s="182" t="s">
        <v>791</v>
      </c>
      <c r="C473" s="183">
        <v>154.62</v>
      </c>
      <c r="D473" s="184">
        <v>154.62</v>
      </c>
      <c r="E473" s="185" t="s">
        <v>4535</v>
      </c>
      <c r="F473" s="186" t="s">
        <v>4536</v>
      </c>
      <c r="G473" s="83">
        <f>VLOOKUP(A473,РАСЧЕТ!$A$3:$AY$1361,51,0)</f>
        <v>79.43308472335066</v>
      </c>
      <c r="H473" s="83">
        <f t="shared" si="7"/>
        <v>-75.186915276649344</v>
      </c>
    </row>
    <row r="474" spans="1:8" ht="16.2" customHeight="1" x14ac:dyDescent="0.3">
      <c r="A474" s="181" t="s">
        <v>2171</v>
      </c>
      <c r="B474" s="182" t="s">
        <v>2172</v>
      </c>
      <c r="C474" s="183">
        <v>223.34</v>
      </c>
      <c r="D474" s="184">
        <v>223.34</v>
      </c>
      <c r="E474" s="185" t="s">
        <v>4578</v>
      </c>
      <c r="F474" s="186" t="s">
        <v>3005</v>
      </c>
      <c r="G474" s="83">
        <f>VLOOKUP(A474,РАСЧЕТ!$A$3:$AY$1361,51,0)</f>
        <v>114.73667793372871</v>
      </c>
      <c r="H474" s="83">
        <f t="shared" si="7"/>
        <v>-108.60332206627129</v>
      </c>
    </row>
    <row r="475" spans="1:8" ht="16.2" customHeight="1" x14ac:dyDescent="0.3">
      <c r="A475" s="181" t="s">
        <v>2092</v>
      </c>
      <c r="B475" s="182" t="s">
        <v>2093</v>
      </c>
      <c r="C475" s="183">
        <v>150.32</v>
      </c>
      <c r="D475" s="184">
        <v>150.32</v>
      </c>
      <c r="E475" s="185" t="s">
        <v>4578</v>
      </c>
      <c r="F475" s="186" t="s">
        <v>3006</v>
      </c>
      <c r="G475" s="83">
        <f>VLOOKUP(A475,РАСЧЕТ!$A$3:$AY$1361,51,0)</f>
        <v>77.226610147702033</v>
      </c>
      <c r="H475" s="83">
        <f t="shared" si="7"/>
        <v>-73.09338985229796</v>
      </c>
    </row>
    <row r="476" spans="1:8" ht="16.2" customHeight="1" x14ac:dyDescent="0.3">
      <c r="A476" s="181" t="s">
        <v>2044</v>
      </c>
      <c r="B476" s="182" t="s">
        <v>2045</v>
      </c>
      <c r="C476" s="183">
        <v>158.91</v>
      </c>
      <c r="D476" s="184">
        <v>158.91</v>
      </c>
      <c r="E476" s="185" t="s">
        <v>4578</v>
      </c>
      <c r="F476" s="186" t="s">
        <v>3007</v>
      </c>
      <c r="G476" s="83">
        <f>VLOOKUP(A476,РАСЧЕТ!$A$3:$AY$1361,51,0)</f>
        <v>81.639559298999288</v>
      </c>
      <c r="H476" s="83">
        <f t="shared" si="7"/>
        <v>-77.270440701000709</v>
      </c>
    </row>
    <row r="477" spans="1:8" ht="16.2" customHeight="1" x14ac:dyDescent="0.3">
      <c r="A477" s="181" t="s">
        <v>906</v>
      </c>
      <c r="B477" s="182" t="s">
        <v>907</v>
      </c>
      <c r="C477" s="183">
        <v>455.27</v>
      </c>
      <c r="D477" s="184">
        <v>455.27</v>
      </c>
      <c r="E477" s="185" t="s">
        <v>4578</v>
      </c>
      <c r="F477" s="186" t="s">
        <v>3008</v>
      </c>
      <c r="G477" s="83">
        <f>VLOOKUP(A477,РАСЧЕТ!$A$3:$AY$1361,51,0)</f>
        <v>233.88630501875471</v>
      </c>
      <c r="H477" s="83">
        <f t="shared" si="7"/>
        <v>-221.38369498124527</v>
      </c>
    </row>
    <row r="478" spans="1:8" ht="16.2" customHeight="1" x14ac:dyDescent="0.3">
      <c r="A478" s="181" t="s">
        <v>1931</v>
      </c>
      <c r="B478" s="182" t="s">
        <v>1932</v>
      </c>
      <c r="C478" s="183">
        <v>184.68</v>
      </c>
      <c r="D478" s="184">
        <v>184.68</v>
      </c>
      <c r="E478" s="185" t="s">
        <v>4578</v>
      </c>
      <c r="F478" s="186" t="s">
        <v>3009</v>
      </c>
      <c r="G478" s="83">
        <f>VLOOKUP(A478,РАСЧЕТ!$A$3:$AY$1361,51,0)</f>
        <v>94.878406752891067</v>
      </c>
      <c r="H478" s="83">
        <f t="shared" si="7"/>
        <v>-89.80159324710894</v>
      </c>
    </row>
    <row r="479" spans="1:8" ht="16.2" customHeight="1" x14ac:dyDescent="0.3">
      <c r="A479" s="181" t="s">
        <v>861</v>
      </c>
      <c r="B479" s="182" t="s">
        <v>862</v>
      </c>
      <c r="C479" s="183">
        <v>201.86</v>
      </c>
      <c r="D479" s="184">
        <v>201.86</v>
      </c>
      <c r="E479" s="185" t="s">
        <v>4578</v>
      </c>
      <c r="F479" s="186" t="s">
        <v>2942</v>
      </c>
      <c r="G479" s="83">
        <f>VLOOKUP(A479,РАСЧЕТ!$A$3:$AY$1361,51,0)</f>
        <v>103.70430505548559</v>
      </c>
      <c r="H479" s="83">
        <f t="shared" si="7"/>
        <v>-98.155694944514423</v>
      </c>
    </row>
    <row r="480" spans="1:8" ht="16.2" customHeight="1" x14ac:dyDescent="0.3">
      <c r="A480" s="181" t="s">
        <v>782</v>
      </c>
      <c r="B480" s="182" t="s">
        <v>783</v>
      </c>
      <c r="C480" s="183">
        <v>184.68</v>
      </c>
      <c r="D480" s="184">
        <v>184.68</v>
      </c>
      <c r="E480" s="185" t="s">
        <v>4578</v>
      </c>
      <c r="F480" s="186" t="s">
        <v>3010</v>
      </c>
      <c r="G480" s="83">
        <f>VLOOKUP(A480,РАСЧЕТ!$A$3:$AY$1361,51,0)</f>
        <v>94.878406752891067</v>
      </c>
      <c r="H480" s="83">
        <f t="shared" si="7"/>
        <v>-89.80159324710894</v>
      </c>
    </row>
    <row r="481" spans="1:8" ht="16.2" customHeight="1" x14ac:dyDescent="0.3">
      <c r="A481" s="181" t="s">
        <v>1964</v>
      </c>
      <c r="B481" s="182" t="s">
        <v>1965</v>
      </c>
      <c r="C481" s="183">
        <v>188.98</v>
      </c>
      <c r="D481" s="184">
        <v>188.98</v>
      </c>
      <c r="E481" s="185" t="s">
        <v>4578</v>
      </c>
      <c r="F481" s="186" t="s">
        <v>3011</v>
      </c>
      <c r="G481" s="83">
        <f>VLOOKUP(A481,РАСЧЕТ!$A$3:$AY$1361,51,0)</f>
        <v>97.084881328539694</v>
      </c>
      <c r="H481" s="83">
        <f t="shared" si="7"/>
        <v>-91.895118671460295</v>
      </c>
    </row>
    <row r="482" spans="1:8" ht="16.2" customHeight="1" x14ac:dyDescent="0.3">
      <c r="A482" s="181" t="s">
        <v>1882</v>
      </c>
      <c r="B482" s="182" t="s">
        <v>1883</v>
      </c>
      <c r="C482" s="183">
        <v>300.64999999999998</v>
      </c>
      <c r="D482" s="184">
        <v>300.64999999999998</v>
      </c>
      <c r="E482" s="185" t="s">
        <v>4578</v>
      </c>
      <c r="F482" s="186" t="s">
        <v>3012</v>
      </c>
      <c r="G482" s="83">
        <f>VLOOKUP(A482,РАСЧЕТ!$A$3:$AY$1361,51,0)</f>
        <v>154.45322029540407</v>
      </c>
      <c r="H482" s="83">
        <f t="shared" si="7"/>
        <v>-146.19677970459591</v>
      </c>
    </row>
    <row r="483" spans="1:8" ht="16.2" customHeight="1" x14ac:dyDescent="0.3">
      <c r="A483" s="181" t="s">
        <v>704</v>
      </c>
      <c r="B483" s="182" t="s">
        <v>705</v>
      </c>
      <c r="C483" s="183">
        <v>223.34</v>
      </c>
      <c r="D483" s="184">
        <v>223.34</v>
      </c>
      <c r="E483" s="185" t="s">
        <v>4578</v>
      </c>
      <c r="F483" s="186" t="s">
        <v>3013</v>
      </c>
      <c r="G483" s="83">
        <f>VLOOKUP(A483,РАСЧЕТ!$A$3:$AY$1361,51,0)</f>
        <v>114.73667793372871</v>
      </c>
      <c r="H483" s="83">
        <f t="shared" si="7"/>
        <v>-108.60332206627129</v>
      </c>
    </row>
    <row r="484" spans="1:8" ht="16.2" customHeight="1" x14ac:dyDescent="0.3">
      <c r="A484" s="181" t="s">
        <v>3993</v>
      </c>
      <c r="B484" s="182" t="s">
        <v>1328</v>
      </c>
      <c r="C484" s="183">
        <v>206.16</v>
      </c>
      <c r="D484" s="184">
        <v>206.16</v>
      </c>
      <c r="E484" s="185" t="s">
        <v>4578</v>
      </c>
      <c r="F484" s="186" t="s">
        <v>4538</v>
      </c>
      <c r="G484" s="83">
        <f>VLOOKUP(A484,РАСЧЕТ!$A$3:$AY$1361,51,0)</f>
        <v>105.91077963113419</v>
      </c>
      <c r="H484" s="83">
        <f t="shared" si="7"/>
        <v>-100.24922036886581</v>
      </c>
    </row>
    <row r="485" spans="1:8" ht="16.2" customHeight="1" x14ac:dyDescent="0.3">
      <c r="A485" s="181" t="s">
        <v>1718</v>
      </c>
      <c r="B485" s="182" t="s">
        <v>1719</v>
      </c>
      <c r="C485" s="183">
        <v>210.45</v>
      </c>
      <c r="D485" s="184">
        <v>210.45</v>
      </c>
      <c r="E485" s="185" t="s">
        <v>4578</v>
      </c>
      <c r="F485" s="186" t="s">
        <v>3015</v>
      </c>
      <c r="G485" s="83">
        <f>VLOOKUP(A485,РАСЧЕТ!$A$3:$AY$1361,51,0)</f>
        <v>108.11725420678285</v>
      </c>
      <c r="H485" s="83">
        <f t="shared" si="7"/>
        <v>-102.33274579321714</v>
      </c>
    </row>
    <row r="486" spans="1:8" ht="16.2" customHeight="1" x14ac:dyDescent="0.3">
      <c r="A486" s="181" t="s">
        <v>2294</v>
      </c>
      <c r="B486" s="182" t="s">
        <v>2295</v>
      </c>
      <c r="C486" s="183">
        <v>231.93</v>
      </c>
      <c r="D486" s="184">
        <v>231.93</v>
      </c>
      <c r="E486" s="185" t="s">
        <v>4578</v>
      </c>
      <c r="F486" s="186" t="s">
        <v>3016</v>
      </c>
      <c r="G486" s="83">
        <f>VLOOKUP(A486,РАСЧЕТ!$A$3:$AY$1361,51,0)</f>
        <v>119.14962708502598</v>
      </c>
      <c r="H486" s="83">
        <f t="shared" si="7"/>
        <v>-112.78037291497402</v>
      </c>
    </row>
    <row r="487" spans="1:8" ht="16.2" customHeight="1" x14ac:dyDescent="0.3">
      <c r="A487" s="181" t="s">
        <v>1490</v>
      </c>
      <c r="B487" s="182" t="s">
        <v>1491</v>
      </c>
      <c r="C487" s="183">
        <v>74.89</v>
      </c>
      <c r="D487" s="184">
        <v>74.89</v>
      </c>
      <c r="E487" s="185" t="s">
        <v>4578</v>
      </c>
      <c r="F487" s="186" t="s">
        <v>3017</v>
      </c>
      <c r="G487" s="83">
        <f>VLOOKUP(A487,РАСЧЕТ!$A$3:$AY$1361,51,0)</f>
        <v>0</v>
      </c>
      <c r="H487" s="83">
        <f t="shared" si="7"/>
        <v>-74.89</v>
      </c>
    </row>
    <row r="488" spans="1:8" ht="16.2" customHeight="1" x14ac:dyDescent="0.3">
      <c r="A488" s="181" t="s">
        <v>3994</v>
      </c>
      <c r="B488" s="182" t="s">
        <v>1491</v>
      </c>
      <c r="C488" s="183">
        <v>157.04</v>
      </c>
      <c r="D488" s="184">
        <v>157.04</v>
      </c>
      <c r="E488" s="185" t="s">
        <v>4578</v>
      </c>
      <c r="F488" s="186" t="s">
        <v>4589</v>
      </c>
      <c r="G488" s="83">
        <f>VLOOKUP(A488,РАСЧЕТ!$A$3:$AY$1361,51,0)</f>
        <v>119.14962708502598</v>
      </c>
      <c r="H488" s="83">
        <f t="shared" si="7"/>
        <v>-37.890372914974009</v>
      </c>
    </row>
    <row r="489" spans="1:8" ht="16.2" customHeight="1" x14ac:dyDescent="0.3">
      <c r="A489" s="181" t="s">
        <v>2634</v>
      </c>
      <c r="B489" s="182" t="s">
        <v>2204</v>
      </c>
      <c r="C489" s="183">
        <v>253.4</v>
      </c>
      <c r="D489" s="184">
        <v>253.4</v>
      </c>
      <c r="E489" s="185" t="s">
        <v>4578</v>
      </c>
      <c r="F489" s="186" t="s">
        <v>3923</v>
      </c>
      <c r="G489" s="83">
        <f>VLOOKUP(A489,РАСЧЕТ!$A$3:$AY$1361,51,0)</f>
        <v>130.18199996326913</v>
      </c>
      <c r="H489" s="83">
        <f t="shared" si="7"/>
        <v>-123.21800003673087</v>
      </c>
    </row>
    <row r="490" spans="1:8" ht="16.2" customHeight="1" x14ac:dyDescent="0.3">
      <c r="A490" s="181" t="s">
        <v>3995</v>
      </c>
      <c r="B490" s="182" t="s">
        <v>763</v>
      </c>
      <c r="C490" s="183">
        <v>309.24</v>
      </c>
      <c r="D490" s="184">
        <v>309.24</v>
      </c>
      <c r="E490" s="185" t="s">
        <v>4578</v>
      </c>
      <c r="F490" s="186" t="s">
        <v>4540</v>
      </c>
      <c r="G490" s="83">
        <f>VLOOKUP(A490,РАСЧЕТ!$A$3:$AY$1361,51,0)</f>
        <v>158.86616944670132</v>
      </c>
      <c r="H490" s="83">
        <f t="shared" si="7"/>
        <v>-150.37383055329869</v>
      </c>
    </row>
    <row r="491" spans="1:8" ht="16.2" customHeight="1" x14ac:dyDescent="0.3">
      <c r="A491" s="181" t="s">
        <v>1281</v>
      </c>
      <c r="B491" s="182" t="s">
        <v>1282</v>
      </c>
      <c r="C491" s="183">
        <v>270.58</v>
      </c>
      <c r="D491" s="184">
        <v>270.58</v>
      </c>
      <c r="E491" s="185" t="s">
        <v>4578</v>
      </c>
      <c r="F491" s="186" t="s">
        <v>2943</v>
      </c>
      <c r="G491" s="83">
        <f>VLOOKUP(A491,РАСЧЕТ!$A$3:$AY$1361,51,0)</f>
        <v>139.00789826586364</v>
      </c>
      <c r="H491" s="83">
        <f t="shared" si="7"/>
        <v>-131.57210173413634</v>
      </c>
    </row>
    <row r="492" spans="1:8" ht="16.2" customHeight="1" x14ac:dyDescent="0.3">
      <c r="A492" s="181" t="s">
        <v>971</v>
      </c>
      <c r="B492" s="182" t="s">
        <v>972</v>
      </c>
      <c r="C492" s="183">
        <v>197.57</v>
      </c>
      <c r="D492" s="184">
        <v>197.57</v>
      </c>
      <c r="E492" s="185" t="s">
        <v>4578</v>
      </c>
      <c r="F492" s="186" t="s">
        <v>3019</v>
      </c>
      <c r="G492" s="83">
        <f>VLOOKUP(A492,РАСЧЕТ!$A$3:$AY$1361,51,0)</f>
        <v>101.49783047983694</v>
      </c>
      <c r="H492" s="83">
        <f t="shared" si="7"/>
        <v>-96.072169520163058</v>
      </c>
    </row>
    <row r="493" spans="1:8" ht="16.2" customHeight="1" x14ac:dyDescent="0.3">
      <c r="A493" s="181" t="s">
        <v>2592</v>
      </c>
      <c r="B493" s="182" t="s">
        <v>1683</v>
      </c>
      <c r="C493" s="183">
        <v>386.55</v>
      </c>
      <c r="D493" s="184">
        <v>386.55</v>
      </c>
      <c r="E493" s="185" t="s">
        <v>4578</v>
      </c>
      <c r="F493" s="186" t="s">
        <v>3867</v>
      </c>
      <c r="G493" s="83">
        <f>VLOOKUP(A493,РАСЧЕТ!$A$3:$AY$1361,51,0)</f>
        <v>198.58271180837664</v>
      </c>
      <c r="H493" s="83">
        <f t="shared" si="7"/>
        <v>-187.96728819162337</v>
      </c>
    </row>
    <row r="494" spans="1:8" ht="16.2" customHeight="1" x14ac:dyDescent="0.3">
      <c r="A494" s="181" t="s">
        <v>973</v>
      </c>
      <c r="B494" s="182" t="s">
        <v>974</v>
      </c>
      <c r="C494" s="183">
        <v>180.39</v>
      </c>
      <c r="D494" s="184">
        <v>180.39</v>
      </c>
      <c r="E494" s="185" t="s">
        <v>4578</v>
      </c>
      <c r="F494" s="186" t="s">
        <v>3020</v>
      </c>
      <c r="G494" s="83">
        <f>VLOOKUP(A494,РАСЧЕТ!$A$3:$AY$1361,51,0)</f>
        <v>92.671932177242425</v>
      </c>
      <c r="H494" s="83">
        <f t="shared" si="7"/>
        <v>-87.718067822757561</v>
      </c>
    </row>
    <row r="495" spans="1:8" ht="16.2" customHeight="1" x14ac:dyDescent="0.3">
      <c r="A495" s="181" t="s">
        <v>1381</v>
      </c>
      <c r="B495" s="182" t="s">
        <v>1382</v>
      </c>
      <c r="C495" s="183">
        <v>279.17</v>
      </c>
      <c r="D495" s="184">
        <v>279.17</v>
      </c>
      <c r="E495" s="185" t="s">
        <v>4578</v>
      </c>
      <c r="F495" s="186" t="s">
        <v>3021</v>
      </c>
      <c r="G495" s="83">
        <f>VLOOKUP(A495,РАСЧЕТ!$A$3:$AY$1361,51,0)</f>
        <v>143.4208474171609</v>
      </c>
      <c r="H495" s="83">
        <f t="shared" si="7"/>
        <v>-135.74915258283912</v>
      </c>
    </row>
    <row r="496" spans="1:8" ht="16.2" customHeight="1" x14ac:dyDescent="0.3">
      <c r="A496" s="181" t="s">
        <v>554</v>
      </c>
      <c r="B496" s="182" t="s">
        <v>555</v>
      </c>
      <c r="C496" s="183">
        <v>146.03</v>
      </c>
      <c r="D496" s="184">
        <v>146.03</v>
      </c>
      <c r="E496" s="185" t="s">
        <v>4578</v>
      </c>
      <c r="F496" s="186" t="s">
        <v>3022</v>
      </c>
      <c r="G496" s="83">
        <f>VLOOKUP(A496,РАСЧЕТ!$A$3:$AY$1361,51,0)</f>
        <v>75.020135572053391</v>
      </c>
      <c r="H496" s="83">
        <f t="shared" si="7"/>
        <v>-71.00986442794661</v>
      </c>
    </row>
    <row r="497" spans="1:8" ht="16.2" customHeight="1" x14ac:dyDescent="0.3">
      <c r="A497" s="181" t="s">
        <v>978</v>
      </c>
      <c r="B497" s="182" t="s">
        <v>979</v>
      </c>
      <c r="C497" s="183">
        <v>171.8</v>
      </c>
      <c r="D497" s="184">
        <v>171.8</v>
      </c>
      <c r="E497" s="185" t="s">
        <v>4578</v>
      </c>
      <c r="F497" s="186" t="s">
        <v>3023</v>
      </c>
      <c r="G497" s="83">
        <f>VLOOKUP(A497,РАСЧЕТ!$A$3:$AY$1361,51,0)</f>
        <v>88.25898302594517</v>
      </c>
      <c r="H497" s="83">
        <f t="shared" si="7"/>
        <v>-83.541016974054841</v>
      </c>
    </row>
    <row r="498" spans="1:8" ht="16.2" customHeight="1" x14ac:dyDescent="0.3">
      <c r="A498" s="181" t="s">
        <v>666</v>
      </c>
      <c r="B498" s="182" t="s">
        <v>667</v>
      </c>
      <c r="C498" s="183">
        <v>412.32</v>
      </c>
      <c r="D498" s="184">
        <v>412.32</v>
      </c>
      <c r="E498" s="185" t="s">
        <v>4578</v>
      </c>
      <c r="F498" s="186" t="s">
        <v>3024</v>
      </c>
      <c r="G498" s="83">
        <f>VLOOKUP(A498,РАСЧЕТ!$A$3:$AY$1361,51,0)</f>
        <v>211.82155926226838</v>
      </c>
      <c r="H498" s="83">
        <f t="shared" si="7"/>
        <v>-200.49844073773161</v>
      </c>
    </row>
    <row r="499" spans="1:8" ht="16.2" customHeight="1" x14ac:dyDescent="0.3">
      <c r="A499" s="181" t="s">
        <v>600</v>
      </c>
      <c r="B499" s="182" t="s">
        <v>601</v>
      </c>
      <c r="C499" s="183">
        <v>150.32</v>
      </c>
      <c r="D499" s="184">
        <v>150.32</v>
      </c>
      <c r="E499" s="185" t="s">
        <v>4578</v>
      </c>
      <c r="F499" s="186" t="s">
        <v>3025</v>
      </c>
      <c r="G499" s="83">
        <f>VLOOKUP(A499,РАСЧЕТ!$A$3:$AY$1361,51,0)</f>
        <v>77.226610147702033</v>
      </c>
      <c r="H499" s="83">
        <f t="shared" si="7"/>
        <v>-73.09338985229796</v>
      </c>
    </row>
    <row r="500" spans="1:8" ht="16.2" customHeight="1" x14ac:dyDescent="0.3">
      <c r="A500" s="181" t="s">
        <v>530</v>
      </c>
      <c r="B500" s="182" t="s">
        <v>531</v>
      </c>
      <c r="C500" s="183">
        <v>339.3</v>
      </c>
      <c r="D500" s="184">
        <v>339.3</v>
      </c>
      <c r="E500" s="185" t="s">
        <v>4578</v>
      </c>
      <c r="F500" s="186" t="s">
        <v>3026</v>
      </c>
      <c r="G500" s="83">
        <f>VLOOKUP(A500,РАСЧЕТ!$A$3:$AY$1361,51,0)</f>
        <v>174.31149147624171</v>
      </c>
      <c r="H500" s="83">
        <f t="shared" si="7"/>
        <v>-164.9885085237583</v>
      </c>
    </row>
    <row r="501" spans="1:8" ht="16.2" customHeight="1" x14ac:dyDescent="0.3">
      <c r="A501" s="181" t="s">
        <v>648</v>
      </c>
      <c r="B501" s="182" t="s">
        <v>649</v>
      </c>
      <c r="C501" s="183">
        <v>141.72999999999999</v>
      </c>
      <c r="D501" s="184">
        <v>141.72999999999999</v>
      </c>
      <c r="E501" s="185" t="s">
        <v>4578</v>
      </c>
      <c r="F501" s="186" t="s">
        <v>3027</v>
      </c>
      <c r="G501" s="83">
        <f>VLOOKUP(A501,РАСЧЕТ!$A$3:$AY$1361,51,0)</f>
        <v>72.813660996404764</v>
      </c>
      <c r="H501" s="83">
        <f t="shared" si="7"/>
        <v>-68.916339003595226</v>
      </c>
    </row>
    <row r="502" spans="1:8" ht="16.2" customHeight="1" x14ac:dyDescent="0.3">
      <c r="A502" s="181" t="s">
        <v>1049</v>
      </c>
      <c r="B502" s="182" t="s">
        <v>154</v>
      </c>
      <c r="C502" s="190">
        <v>3186.87</v>
      </c>
      <c r="D502" s="191">
        <v>3186.87</v>
      </c>
      <c r="E502" s="185" t="s">
        <v>4590</v>
      </c>
      <c r="F502" s="186" t="s">
        <v>3098</v>
      </c>
      <c r="G502" s="83">
        <f>VLOOKUP(A502,РАСЧЕТ!$A$3:$AY$1361,51,0)</f>
        <v>3375.9573603266444</v>
      </c>
      <c r="H502" s="83">
        <f t="shared" si="7"/>
        <v>189.08736032664456</v>
      </c>
    </row>
    <row r="503" spans="1:8" ht="16.2" customHeight="1" x14ac:dyDescent="0.3">
      <c r="A503" s="181" t="s">
        <v>1495</v>
      </c>
      <c r="B503" s="182" t="s">
        <v>137</v>
      </c>
      <c r="C503" s="190">
        <v>1421.64</v>
      </c>
      <c r="D503" s="191">
        <v>1421.64</v>
      </c>
      <c r="E503" s="185" t="s">
        <v>4590</v>
      </c>
      <c r="F503" s="186" t="s">
        <v>3115</v>
      </c>
      <c r="G503" s="83">
        <f>VLOOKUP(A503,РАСЧЕТ!$A$3:$AY$1361,51,0)</f>
        <v>1505.9863696335838</v>
      </c>
      <c r="H503" s="83">
        <f t="shared" si="7"/>
        <v>84.346369633583663</v>
      </c>
    </row>
    <row r="504" spans="1:8" ht="16.2" customHeight="1" x14ac:dyDescent="0.3">
      <c r="A504" s="181" t="s">
        <v>1990</v>
      </c>
      <c r="B504" s="182" t="s">
        <v>34</v>
      </c>
      <c r="C504" s="190">
        <v>1421.64</v>
      </c>
      <c r="D504" s="191">
        <v>1421.64</v>
      </c>
      <c r="E504" s="185" t="s">
        <v>4590</v>
      </c>
      <c r="F504" s="186" t="s">
        <v>3283</v>
      </c>
      <c r="G504" s="83">
        <f>VLOOKUP(A504,РАСЧЕТ!$A$3:$AY$1361,51,0)</f>
        <v>1505.9863696335838</v>
      </c>
      <c r="H504" s="83">
        <f t="shared" si="7"/>
        <v>84.346369633583663</v>
      </c>
    </row>
    <row r="505" spans="1:8" ht="16.2" customHeight="1" x14ac:dyDescent="0.3">
      <c r="A505" s="181" t="s">
        <v>2520</v>
      </c>
      <c r="B505" s="182" t="s">
        <v>145</v>
      </c>
      <c r="C505" s="190">
        <v>1576.26</v>
      </c>
      <c r="D505" s="191">
        <v>1576.26</v>
      </c>
      <c r="E505" s="185" t="s">
        <v>4590</v>
      </c>
      <c r="F505" s="186" t="s">
        <v>3284</v>
      </c>
      <c r="G505" s="83">
        <f>VLOOKUP(A505,РАСЧЕТ!$A$3:$AY$1361,51,0)</f>
        <v>1669.7794491103482</v>
      </c>
      <c r="H505" s="83">
        <f t="shared" si="7"/>
        <v>93.519449110348205</v>
      </c>
    </row>
    <row r="506" spans="1:8" ht="16.2" customHeight="1" x14ac:dyDescent="0.3">
      <c r="A506" s="181" t="s">
        <v>1005</v>
      </c>
      <c r="B506" s="182" t="s">
        <v>73</v>
      </c>
      <c r="C506" s="190">
        <v>3367.26</v>
      </c>
      <c r="D506" s="191">
        <v>3367.26</v>
      </c>
      <c r="E506" s="185" t="s">
        <v>4590</v>
      </c>
      <c r="F506" s="186" t="s">
        <v>3287</v>
      </c>
      <c r="G506" s="83">
        <f>VLOOKUP(A506,РАСЧЕТ!$A$3:$AY$1361,51,0)</f>
        <v>4574.0609556873569</v>
      </c>
      <c r="H506" s="83">
        <f t="shared" si="7"/>
        <v>1206.8009556873567</v>
      </c>
    </row>
    <row r="507" spans="1:8" ht="16.2" customHeight="1" x14ac:dyDescent="0.3">
      <c r="A507" s="181" t="s">
        <v>1214</v>
      </c>
      <c r="B507" s="182" t="s">
        <v>146</v>
      </c>
      <c r="C507" s="190">
        <v>3118.15</v>
      </c>
      <c r="D507" s="191">
        <v>3118.15</v>
      </c>
      <c r="E507" s="185" t="s">
        <v>4590</v>
      </c>
      <c r="F507" s="186" t="s">
        <v>3295</v>
      </c>
      <c r="G507" s="83">
        <f>VLOOKUP(A507,РАСЧЕТ!$A$3:$AY$1361,51,0)</f>
        <v>1601.9005419209045</v>
      </c>
      <c r="H507" s="83">
        <f t="shared" si="7"/>
        <v>-1516.2494580790956</v>
      </c>
    </row>
    <row r="508" spans="1:8" ht="16.2" customHeight="1" x14ac:dyDescent="0.3">
      <c r="A508" s="181" t="s">
        <v>2600</v>
      </c>
      <c r="B508" s="182" t="s">
        <v>159</v>
      </c>
      <c r="C508" s="190">
        <v>2452.4299999999998</v>
      </c>
      <c r="D508" s="191">
        <v>2452.4299999999998</v>
      </c>
      <c r="E508" s="185" t="s">
        <v>4590</v>
      </c>
      <c r="F508" s="186" t="s">
        <v>3296</v>
      </c>
      <c r="G508" s="83">
        <f>VLOOKUP(A508,РАСЧЕТ!$A$3:$AY$1361,51,0)</f>
        <v>1259.8969826953673</v>
      </c>
      <c r="H508" s="83">
        <f t="shared" si="7"/>
        <v>-1192.5330173046325</v>
      </c>
    </row>
    <row r="509" spans="1:8" ht="16.2" customHeight="1" x14ac:dyDescent="0.3">
      <c r="A509" s="181" t="s">
        <v>818</v>
      </c>
      <c r="B509" s="182" t="s">
        <v>88</v>
      </c>
      <c r="C509" s="190">
        <v>1421.64</v>
      </c>
      <c r="D509" s="191">
        <v>1421.64</v>
      </c>
      <c r="E509" s="185" t="s">
        <v>4590</v>
      </c>
      <c r="F509" s="186" t="s">
        <v>3199</v>
      </c>
      <c r="G509" s="83">
        <f>VLOOKUP(A509,РАСЧЕТ!$A$3:$AY$1361,51,0)</f>
        <v>730.34308453969629</v>
      </c>
      <c r="H509" s="83">
        <f t="shared" si="7"/>
        <v>-691.29691546030381</v>
      </c>
    </row>
    <row r="510" spans="1:8" ht="16.2" customHeight="1" x14ac:dyDescent="0.3">
      <c r="A510" s="181" t="s">
        <v>975</v>
      </c>
      <c r="B510" s="182" t="s">
        <v>112</v>
      </c>
      <c r="C510" s="190">
        <v>1421.64</v>
      </c>
      <c r="D510" s="191">
        <v>1421.64</v>
      </c>
      <c r="E510" s="185" t="s">
        <v>4590</v>
      </c>
      <c r="F510" s="186" t="s">
        <v>3298</v>
      </c>
      <c r="G510" s="83">
        <f>VLOOKUP(A510,РАСЧЕТ!$A$3:$AY$1361,51,0)</f>
        <v>730.34308453969629</v>
      </c>
      <c r="H510" s="83">
        <f t="shared" si="7"/>
        <v>-691.29691546030381</v>
      </c>
    </row>
    <row r="511" spans="1:8" ht="16.2" customHeight="1" x14ac:dyDescent="0.3">
      <c r="A511" s="181" t="s">
        <v>1109</v>
      </c>
      <c r="B511" s="182" t="s">
        <v>144</v>
      </c>
      <c r="C511" s="190">
        <v>1576.26</v>
      </c>
      <c r="D511" s="191">
        <v>1576.26</v>
      </c>
      <c r="E511" s="185" t="s">
        <v>4590</v>
      </c>
      <c r="F511" s="186" t="s">
        <v>3299</v>
      </c>
      <c r="G511" s="83">
        <f>VLOOKUP(A511,РАСЧЕТ!$A$3:$AY$1361,51,0)</f>
        <v>809.776169263047</v>
      </c>
      <c r="H511" s="83">
        <f t="shared" si="7"/>
        <v>-766.483830736953</v>
      </c>
    </row>
    <row r="512" spans="1:8" ht="16.2" customHeight="1" x14ac:dyDescent="0.3">
      <c r="A512" s="181" t="s">
        <v>2257</v>
      </c>
      <c r="B512" s="182" t="s">
        <v>58</v>
      </c>
      <c r="C512" s="190">
        <v>3367.26</v>
      </c>
      <c r="D512" s="191">
        <v>3367.26</v>
      </c>
      <c r="E512" s="185" t="s">
        <v>4590</v>
      </c>
      <c r="F512" s="186" t="s">
        <v>3202</v>
      </c>
      <c r="G512" s="83">
        <f>VLOOKUP(A512,РАСЧЕТ!$A$3:$AY$1361,51,0)</f>
        <v>1729.8760673085255</v>
      </c>
      <c r="H512" s="83">
        <f t="shared" si="7"/>
        <v>-1637.3839326914747</v>
      </c>
    </row>
    <row r="513" spans="1:8" ht="16.2" customHeight="1" x14ac:dyDescent="0.3">
      <c r="A513" s="181" t="s">
        <v>2129</v>
      </c>
      <c r="B513" s="182" t="s">
        <v>47</v>
      </c>
      <c r="C513" s="190">
        <v>3118.15</v>
      </c>
      <c r="D513" s="191">
        <v>3118.15</v>
      </c>
      <c r="E513" s="185" t="s">
        <v>4590</v>
      </c>
      <c r="F513" s="186" t="s">
        <v>3308</v>
      </c>
      <c r="G513" s="83">
        <f>VLOOKUP(A513,РАСЧЕТ!$A$3:$AY$1361,51,0)</f>
        <v>1601.9005419209045</v>
      </c>
      <c r="H513" s="83">
        <f t="shared" ref="H513:H576" si="8">G513-C513</f>
        <v>-1516.2494580790956</v>
      </c>
    </row>
    <row r="514" spans="1:8" ht="16.2" customHeight="1" x14ac:dyDescent="0.3">
      <c r="A514" s="181" t="s">
        <v>1936</v>
      </c>
      <c r="B514" s="182" t="s">
        <v>67</v>
      </c>
      <c r="C514" s="188"/>
      <c r="D514" s="189"/>
      <c r="E514" s="185" t="s">
        <v>4590</v>
      </c>
      <c r="F514" s="186" t="s">
        <v>3106</v>
      </c>
      <c r="G514" s="83">
        <f>VLOOKUP(A514,РАСЧЕТ!$A$3:$AY$1361,51,0)</f>
        <v>0</v>
      </c>
      <c r="H514" s="83">
        <f t="shared" si="8"/>
        <v>0</v>
      </c>
    </row>
    <row r="515" spans="1:8" ht="16.2" customHeight="1" x14ac:dyDescent="0.3">
      <c r="A515" s="181" t="s">
        <v>3927</v>
      </c>
      <c r="B515" s="182" t="s">
        <v>67</v>
      </c>
      <c r="C515" s="190">
        <v>1576.26</v>
      </c>
      <c r="D515" s="191">
        <v>1576.26</v>
      </c>
      <c r="E515" s="185" t="s">
        <v>4542</v>
      </c>
      <c r="F515" s="186" t="s">
        <v>4543</v>
      </c>
      <c r="G515" s="83">
        <f>VLOOKUP(A515,РАСЧЕТ!$A$3:$AY$1361,51,0)</f>
        <v>1669.7794491103482</v>
      </c>
      <c r="H515" s="83">
        <f t="shared" si="8"/>
        <v>93.519449110348205</v>
      </c>
    </row>
    <row r="516" spans="1:8" ht="16.2" customHeight="1" x14ac:dyDescent="0.3">
      <c r="A516" s="181" t="s">
        <v>1453</v>
      </c>
      <c r="B516" s="182" t="s">
        <v>140</v>
      </c>
      <c r="C516" s="190">
        <v>2452.4299999999998</v>
      </c>
      <c r="D516" s="191">
        <v>2452.4299999999998</v>
      </c>
      <c r="E516" s="185" t="s">
        <v>4590</v>
      </c>
      <c r="F516" s="186" t="s">
        <v>3309</v>
      </c>
      <c r="G516" s="83">
        <f>VLOOKUP(A516,РАСЧЕТ!$A$3:$AY$1361,51,0)</f>
        <v>2597.9402328120132</v>
      </c>
      <c r="H516" s="83">
        <f t="shared" si="8"/>
        <v>145.51023281201333</v>
      </c>
    </row>
    <row r="517" spans="1:8" ht="16.2" customHeight="1" x14ac:dyDescent="0.3">
      <c r="A517" s="181" t="s">
        <v>1155</v>
      </c>
      <c r="B517" s="182" t="s">
        <v>129</v>
      </c>
      <c r="C517" s="190">
        <v>1421.64</v>
      </c>
      <c r="D517" s="191">
        <v>1421.64</v>
      </c>
      <c r="E517" s="185" t="s">
        <v>4590</v>
      </c>
      <c r="F517" s="186" t="s">
        <v>3310</v>
      </c>
      <c r="G517" s="83">
        <f>VLOOKUP(A517,РАСЧЕТ!$A$3:$AY$1361,51,0)</f>
        <v>730.34308453969629</v>
      </c>
      <c r="H517" s="83">
        <f t="shared" si="8"/>
        <v>-691.29691546030381</v>
      </c>
    </row>
    <row r="518" spans="1:8" ht="16.2" customHeight="1" x14ac:dyDescent="0.3">
      <c r="A518" s="181" t="s">
        <v>552</v>
      </c>
      <c r="B518" s="182" t="s">
        <v>136</v>
      </c>
      <c r="C518" s="190">
        <v>1421.64</v>
      </c>
      <c r="D518" s="191">
        <v>1421.64</v>
      </c>
      <c r="E518" s="185" t="s">
        <v>4590</v>
      </c>
      <c r="F518" s="186" t="s">
        <v>3311</v>
      </c>
      <c r="G518" s="83">
        <f>VLOOKUP(A518,РАСЧЕТ!$A$3:$AY$1361,51,0)</f>
        <v>730.34308453969629</v>
      </c>
      <c r="H518" s="83">
        <f t="shared" si="8"/>
        <v>-691.29691546030381</v>
      </c>
    </row>
    <row r="519" spans="1:8" ht="16.2" customHeight="1" x14ac:dyDescent="0.3">
      <c r="A519" s="181" t="s">
        <v>596</v>
      </c>
      <c r="B519" s="182" t="s">
        <v>312</v>
      </c>
      <c r="C519" s="190">
        <v>1576.26</v>
      </c>
      <c r="D519" s="191">
        <v>1576.26</v>
      </c>
      <c r="E519" s="185" t="s">
        <v>4590</v>
      </c>
      <c r="F519" s="186" t="s">
        <v>3312</v>
      </c>
      <c r="G519" s="83">
        <f>VLOOKUP(A519,РАСЧЕТ!$A$3:$AY$1361,51,0)</f>
        <v>809.776169263047</v>
      </c>
      <c r="H519" s="83">
        <f t="shared" si="8"/>
        <v>-766.483830736953</v>
      </c>
    </row>
    <row r="520" spans="1:8" ht="16.2" customHeight="1" x14ac:dyDescent="0.3">
      <c r="A520" s="181" t="s">
        <v>2167</v>
      </c>
      <c r="B520" s="182" t="s">
        <v>46</v>
      </c>
      <c r="C520" s="190">
        <v>3367.26</v>
      </c>
      <c r="D520" s="191">
        <v>3367.26</v>
      </c>
      <c r="E520" s="185" t="s">
        <v>4590</v>
      </c>
      <c r="F520" s="186" t="s">
        <v>3313</v>
      </c>
      <c r="G520" s="83">
        <f>VLOOKUP(A520,РАСЧЕТ!$A$3:$AY$1361,51,0)</f>
        <v>3567.0492863828695</v>
      </c>
      <c r="H520" s="83">
        <f t="shared" si="8"/>
        <v>199.78928638286925</v>
      </c>
    </row>
    <row r="521" spans="1:8" ht="16.2" customHeight="1" x14ac:dyDescent="0.3">
      <c r="A521" s="181" t="s">
        <v>575</v>
      </c>
      <c r="B521" s="182" t="s">
        <v>59</v>
      </c>
      <c r="C521" s="190">
        <v>3118.15</v>
      </c>
      <c r="D521" s="191">
        <v>3118.15</v>
      </c>
      <c r="E521" s="185" t="s">
        <v>4590</v>
      </c>
      <c r="F521" s="186" t="s">
        <v>3319</v>
      </c>
      <c r="G521" s="83">
        <f>VLOOKUP(A521,РАСЧЕТ!$A$3:$AY$1361,51,0)</f>
        <v>3303.1604361147483</v>
      </c>
      <c r="H521" s="83">
        <f t="shared" si="8"/>
        <v>185.01043611474825</v>
      </c>
    </row>
    <row r="522" spans="1:8" ht="16.2" customHeight="1" x14ac:dyDescent="0.3">
      <c r="A522" s="181" t="s">
        <v>509</v>
      </c>
      <c r="B522" s="182" t="s">
        <v>40</v>
      </c>
      <c r="C522" s="190">
        <v>2452.4299999999998</v>
      </c>
      <c r="D522" s="191">
        <v>2452.4299999999998</v>
      </c>
      <c r="E522" s="185" t="s">
        <v>4590</v>
      </c>
      <c r="F522" s="186" t="s">
        <v>3320</v>
      </c>
      <c r="G522" s="83">
        <f>VLOOKUP(A522,РАСЧЕТ!$A$3:$AY$1361,51,0)</f>
        <v>2597.9402328120132</v>
      </c>
      <c r="H522" s="83">
        <f t="shared" si="8"/>
        <v>145.51023281201333</v>
      </c>
    </row>
    <row r="523" spans="1:8" ht="16.2" customHeight="1" x14ac:dyDescent="0.3">
      <c r="A523" s="181" t="s">
        <v>1082</v>
      </c>
      <c r="B523" s="182" t="s">
        <v>134</v>
      </c>
      <c r="C523" s="190">
        <v>1421.64</v>
      </c>
      <c r="D523" s="191">
        <v>1421.64</v>
      </c>
      <c r="E523" s="185" t="s">
        <v>4590</v>
      </c>
      <c r="F523" s="186" t="s">
        <v>3321</v>
      </c>
      <c r="G523" s="83">
        <f>VLOOKUP(A523,РАСЧЕТ!$A$3:$AY$1361,51,0)</f>
        <v>1064.1779131370572</v>
      </c>
      <c r="H523" s="83">
        <f t="shared" si="8"/>
        <v>-357.4620868629429</v>
      </c>
    </row>
    <row r="524" spans="1:8" ht="16.2" customHeight="1" x14ac:dyDescent="0.3">
      <c r="A524" s="181" t="s">
        <v>2043</v>
      </c>
      <c r="B524" s="182" t="s">
        <v>51</v>
      </c>
      <c r="C524" s="190">
        <v>1421.64</v>
      </c>
      <c r="D524" s="191">
        <v>1421.64</v>
      </c>
      <c r="E524" s="185" t="s">
        <v>4590</v>
      </c>
      <c r="F524" s="186" t="s">
        <v>3212</v>
      </c>
      <c r="G524" s="83">
        <f>VLOOKUP(A524,РАСЧЕТ!$A$3:$AY$1361,51,0)</f>
        <v>1541.5031505174939</v>
      </c>
      <c r="H524" s="83">
        <f t="shared" si="8"/>
        <v>119.86315051749375</v>
      </c>
    </row>
    <row r="525" spans="1:8" ht="16.2" customHeight="1" x14ac:dyDescent="0.3">
      <c r="A525" s="181" t="s">
        <v>1993</v>
      </c>
      <c r="B525" s="182" t="s">
        <v>35</v>
      </c>
      <c r="C525" s="190">
        <v>1576.26</v>
      </c>
      <c r="D525" s="191">
        <v>1576.26</v>
      </c>
      <c r="E525" s="185" t="s">
        <v>4590</v>
      </c>
      <c r="F525" s="186" t="s">
        <v>3322</v>
      </c>
      <c r="G525" s="83">
        <f>VLOOKUP(A525,РАСЧЕТ!$A$3:$AY$1361,51,0)</f>
        <v>1669.7794491103482</v>
      </c>
      <c r="H525" s="83">
        <f t="shared" si="8"/>
        <v>93.519449110348205</v>
      </c>
    </row>
    <row r="526" spans="1:8" ht="16.2" customHeight="1" x14ac:dyDescent="0.3">
      <c r="A526" s="181" t="s">
        <v>2243</v>
      </c>
      <c r="B526" s="182" t="s">
        <v>152</v>
      </c>
      <c r="C526" s="190">
        <v>3367.26</v>
      </c>
      <c r="D526" s="191">
        <v>3367.26</v>
      </c>
      <c r="E526" s="185" t="s">
        <v>4590</v>
      </c>
      <c r="F526" s="186" t="s">
        <v>3116</v>
      </c>
      <c r="G526" s="83">
        <f>VLOOKUP(A526,РАСЧЕТ!$A$3:$AY$1361,51,0)</f>
        <v>3574.7527516623609</v>
      </c>
      <c r="H526" s="83">
        <f t="shared" si="8"/>
        <v>207.49275166236066</v>
      </c>
    </row>
    <row r="527" spans="1:8" ht="16.2" customHeight="1" x14ac:dyDescent="0.3">
      <c r="A527" s="181" t="s">
        <v>1132</v>
      </c>
      <c r="B527" s="182" t="s">
        <v>155</v>
      </c>
      <c r="C527" s="190">
        <v>3367.26</v>
      </c>
      <c r="D527" s="191">
        <v>3367.26</v>
      </c>
      <c r="E527" s="185" t="s">
        <v>4590</v>
      </c>
      <c r="F527" s="186" t="s">
        <v>3323</v>
      </c>
      <c r="G527" s="83">
        <f>VLOOKUP(A527,РАСЧЕТ!$A$3:$AY$1361,51,0)</f>
        <v>3567.0492863828695</v>
      </c>
      <c r="H527" s="83">
        <f t="shared" si="8"/>
        <v>199.78928638286925</v>
      </c>
    </row>
    <row r="528" spans="1:8" ht="16.2" customHeight="1" x14ac:dyDescent="0.3">
      <c r="A528" s="181" t="s">
        <v>1324</v>
      </c>
      <c r="B528" s="182" t="s">
        <v>37</v>
      </c>
      <c r="C528" s="190">
        <v>4367.99</v>
      </c>
      <c r="D528" s="191">
        <v>4367.99</v>
      </c>
      <c r="E528" s="185" t="s">
        <v>4590</v>
      </c>
      <c r="F528" s="186" t="s">
        <v>3215</v>
      </c>
      <c r="G528" s="83">
        <f>VLOOKUP(A528,РАСЧЕТ!$A$3:$AY$1361,51,0)</f>
        <v>4627.154495218595</v>
      </c>
      <c r="H528" s="83">
        <f t="shared" si="8"/>
        <v>259.16449521859522</v>
      </c>
    </row>
    <row r="529" spans="1:8" ht="16.2" customHeight="1" x14ac:dyDescent="0.3">
      <c r="A529" s="181" t="s">
        <v>1215</v>
      </c>
      <c r="B529" s="182" t="s">
        <v>42</v>
      </c>
      <c r="C529" s="190">
        <v>3384.44</v>
      </c>
      <c r="D529" s="191">
        <v>3384.44</v>
      </c>
      <c r="E529" s="185" t="s">
        <v>4590</v>
      </c>
      <c r="F529" s="186" t="s">
        <v>3216</v>
      </c>
      <c r="G529" s="83">
        <f>VLOOKUP(A529,РАСЧЕТ!$A$3:$AY$1361,51,0)</f>
        <v>3585.248517435843</v>
      </c>
      <c r="H529" s="83">
        <f t="shared" si="8"/>
        <v>200.80851743584299</v>
      </c>
    </row>
    <row r="530" spans="1:8" ht="16.2" customHeight="1" x14ac:dyDescent="0.3">
      <c r="A530" s="181" t="s">
        <v>1133</v>
      </c>
      <c r="B530" s="182" t="s">
        <v>133</v>
      </c>
      <c r="C530" s="190">
        <v>2005.75</v>
      </c>
      <c r="D530" s="191">
        <v>2005.75</v>
      </c>
      <c r="E530" s="185" t="s">
        <v>4590</v>
      </c>
      <c r="F530" s="186" t="s">
        <v>3332</v>
      </c>
      <c r="G530" s="83">
        <f>VLOOKUP(A530,РАСЧЕТ!$A$3:$AY$1361,51,0)</f>
        <v>2124.7602254346939</v>
      </c>
      <c r="H530" s="83">
        <f t="shared" si="8"/>
        <v>119.01022543469389</v>
      </c>
    </row>
    <row r="531" spans="1:8" ht="16.2" customHeight="1" x14ac:dyDescent="0.3">
      <c r="A531" s="181" t="s">
        <v>3935</v>
      </c>
      <c r="B531" s="182" t="s">
        <v>89</v>
      </c>
      <c r="C531" s="190">
        <v>2001.46</v>
      </c>
      <c r="D531" s="191">
        <v>2001.46</v>
      </c>
      <c r="E531" s="185" t="s">
        <v>4590</v>
      </c>
      <c r="F531" s="186" t="s">
        <v>4545</v>
      </c>
      <c r="G531" s="83">
        <f>VLOOKUP(A531,РАСЧЕТ!$A$3:$AY$1361,51,0)</f>
        <v>1901.6052016308827</v>
      </c>
      <c r="H531" s="83">
        <f t="shared" si="8"/>
        <v>-99.854798369117361</v>
      </c>
    </row>
    <row r="532" spans="1:8" ht="16.2" customHeight="1" x14ac:dyDescent="0.3">
      <c r="A532" s="181" t="s">
        <v>1432</v>
      </c>
      <c r="B532" s="182" t="s">
        <v>44</v>
      </c>
      <c r="C532" s="190">
        <v>2181.85</v>
      </c>
      <c r="D532" s="191">
        <v>2181.85</v>
      </c>
      <c r="E532" s="185" t="s">
        <v>4590</v>
      </c>
      <c r="F532" s="186" t="s">
        <v>3333</v>
      </c>
      <c r="G532" s="83">
        <f>VLOOKUP(A532,РАСЧЕТ!$A$3:$AY$1361,51,0)</f>
        <v>2311.3023437276752</v>
      </c>
      <c r="H532" s="83">
        <f t="shared" si="8"/>
        <v>129.45234372767527</v>
      </c>
    </row>
    <row r="533" spans="1:8" ht="16.2" customHeight="1" x14ac:dyDescent="0.3">
      <c r="A533" s="181" t="s">
        <v>1103</v>
      </c>
      <c r="B533" s="182" t="s">
        <v>52</v>
      </c>
      <c r="C533" s="190">
        <v>4741.6499999999996</v>
      </c>
      <c r="D533" s="191">
        <v>4741.6499999999996</v>
      </c>
      <c r="E533" s="185" t="s">
        <v>4590</v>
      </c>
      <c r="F533" s="186" t="s">
        <v>3220</v>
      </c>
      <c r="G533" s="83">
        <f>VLOOKUP(A533,РАСЧЕТ!$A$3:$AY$1361,51,0)</f>
        <v>5022.9877706207753</v>
      </c>
      <c r="H533" s="83">
        <f t="shared" si="8"/>
        <v>281.3377706207757</v>
      </c>
    </row>
    <row r="534" spans="1:8" ht="16.2" customHeight="1" x14ac:dyDescent="0.3">
      <c r="A534" s="181" t="s">
        <v>2530</v>
      </c>
      <c r="B534" s="182" t="s">
        <v>138</v>
      </c>
      <c r="C534" s="190">
        <v>3474.64</v>
      </c>
      <c r="D534" s="191">
        <v>3474.64</v>
      </c>
      <c r="E534" s="185" t="s">
        <v>4590</v>
      </c>
      <c r="F534" s="186" t="s">
        <v>3222</v>
      </c>
      <c r="G534" s="83">
        <f>VLOOKUP(A534,РАСЧЕТ!$A$3:$AY$1361,51,0)</f>
        <v>3680.7944804639556</v>
      </c>
      <c r="H534" s="83">
        <f t="shared" si="8"/>
        <v>206.15448046395568</v>
      </c>
    </row>
    <row r="535" spans="1:8" ht="16.2" customHeight="1" x14ac:dyDescent="0.3">
      <c r="A535" s="181" t="s">
        <v>709</v>
      </c>
      <c r="B535" s="182" t="s">
        <v>148</v>
      </c>
      <c r="C535" s="190">
        <v>1644.98</v>
      </c>
      <c r="D535" s="191">
        <v>1644.98</v>
      </c>
      <c r="E535" s="185" t="s">
        <v>4590</v>
      </c>
      <c r="F535" s="186" t="s">
        <v>3225</v>
      </c>
      <c r="G535" s="83">
        <f>VLOOKUP(A535,РАСЧЕТ!$A$3:$AY$1361,51,0)</f>
        <v>1742.5763733222434</v>
      </c>
      <c r="H535" s="83">
        <f t="shared" si="8"/>
        <v>97.59637332224338</v>
      </c>
    </row>
    <row r="536" spans="1:8" ht="16.2" customHeight="1" x14ac:dyDescent="0.3">
      <c r="A536" s="181" t="s">
        <v>976</v>
      </c>
      <c r="B536" s="182" t="s">
        <v>141</v>
      </c>
      <c r="C536" s="190">
        <v>1030.79</v>
      </c>
      <c r="D536" s="191">
        <v>1030.79</v>
      </c>
      <c r="E536" s="185" t="s">
        <v>4590</v>
      </c>
      <c r="F536" s="186" t="s">
        <v>3104</v>
      </c>
      <c r="G536" s="83">
        <f>VLOOKUP(A536,РАСЧЕТ!$A$3:$AY$1361,51,0)</f>
        <v>1091.9538631784294</v>
      </c>
      <c r="H536" s="83">
        <f t="shared" si="8"/>
        <v>61.163863178429438</v>
      </c>
    </row>
    <row r="537" spans="1:8" ht="16.2" customHeight="1" x14ac:dyDescent="0.3">
      <c r="A537" s="181" t="s">
        <v>1220</v>
      </c>
      <c r="B537" s="182" t="s">
        <v>313</v>
      </c>
      <c r="C537" s="190">
        <v>3118.15</v>
      </c>
      <c r="D537" s="191">
        <v>3118.15</v>
      </c>
      <c r="E537" s="185" t="s">
        <v>4590</v>
      </c>
      <c r="F537" s="186" t="s">
        <v>3109</v>
      </c>
      <c r="G537" s="83">
        <f>VLOOKUP(A537,РАСЧЕТ!$A$3:$AY$1361,51,0)</f>
        <v>3432.867441749851</v>
      </c>
      <c r="H537" s="83">
        <f t="shared" si="8"/>
        <v>314.71744174985088</v>
      </c>
    </row>
    <row r="538" spans="1:8" ht="16.2" customHeight="1" x14ac:dyDescent="0.3">
      <c r="A538" s="181" t="s">
        <v>1385</v>
      </c>
      <c r="B538" s="182" t="s">
        <v>153</v>
      </c>
      <c r="C538" s="190">
        <v>1434.52</v>
      </c>
      <c r="D538" s="191">
        <v>1434.52</v>
      </c>
      <c r="E538" s="185" t="s">
        <v>4590</v>
      </c>
      <c r="F538" s="186" t="s">
        <v>3105</v>
      </c>
      <c r="G538" s="83">
        <f>VLOOKUP(A538,РАСЧЕТ!$A$3:$AY$1361,51,0)</f>
        <v>1918.5620989599331</v>
      </c>
      <c r="H538" s="83">
        <f t="shared" si="8"/>
        <v>484.04209895993313</v>
      </c>
    </row>
    <row r="539" spans="1:8" ht="16.2" customHeight="1" x14ac:dyDescent="0.3">
      <c r="A539" s="181" t="s">
        <v>1149</v>
      </c>
      <c r="B539" s="182" t="s">
        <v>135</v>
      </c>
      <c r="C539" s="190">
        <v>2585.58</v>
      </c>
      <c r="D539" s="191">
        <v>2585.58</v>
      </c>
      <c r="E539" s="185" t="s">
        <v>4590</v>
      </c>
      <c r="F539" s="186" t="s">
        <v>3107</v>
      </c>
      <c r="G539" s="83">
        <f>VLOOKUP(A539,РАСЧЕТ!$A$3:$AY$1361,51,0)</f>
        <v>2738.9842734725603</v>
      </c>
      <c r="H539" s="83">
        <f t="shared" si="8"/>
        <v>153.40427347256036</v>
      </c>
    </row>
    <row r="540" spans="1:8" ht="16.2" customHeight="1" x14ac:dyDescent="0.3">
      <c r="A540" s="181" t="s">
        <v>819</v>
      </c>
      <c r="B540" s="182" t="s">
        <v>128</v>
      </c>
      <c r="C540" s="190">
        <v>3066.61</v>
      </c>
      <c r="D540" s="191">
        <v>3066.61</v>
      </c>
      <c r="E540" s="185" t="s">
        <v>4590</v>
      </c>
      <c r="F540" s="186" t="s">
        <v>3108</v>
      </c>
      <c r="G540" s="83">
        <f>VLOOKUP(A540,РАСЧЕТ!$A$3:$AY$1361,51,0)</f>
        <v>4353.7192823793139</v>
      </c>
      <c r="H540" s="83">
        <f t="shared" si="8"/>
        <v>1287.1092823793138</v>
      </c>
    </row>
    <row r="541" spans="1:8" ht="16.2" customHeight="1" x14ac:dyDescent="0.3">
      <c r="A541" s="181" t="s">
        <v>1087</v>
      </c>
      <c r="B541" s="182" t="s">
        <v>276</v>
      </c>
      <c r="C541" s="190">
        <v>3418.8</v>
      </c>
      <c r="D541" s="191">
        <v>3418.8</v>
      </c>
      <c r="E541" s="185" t="s">
        <v>4590</v>
      </c>
      <c r="F541" s="186" t="s">
        <v>3117</v>
      </c>
      <c r="G541" s="83">
        <f>VLOOKUP(A541,РАСЧЕТ!$A$3:$AY$1361,51,0)</f>
        <v>2934.2928832977846</v>
      </c>
      <c r="H541" s="83">
        <f t="shared" si="8"/>
        <v>-484.50711670221563</v>
      </c>
    </row>
    <row r="542" spans="1:8" ht="16.2" customHeight="1" x14ac:dyDescent="0.3">
      <c r="A542" s="181" t="s">
        <v>2130</v>
      </c>
      <c r="B542" s="182" t="s">
        <v>56</v>
      </c>
      <c r="C542" s="190">
        <v>1580.55</v>
      </c>
      <c r="D542" s="191">
        <v>1580.55</v>
      </c>
      <c r="E542" s="185" t="s">
        <v>4590</v>
      </c>
      <c r="F542" s="186" t="s">
        <v>3118</v>
      </c>
      <c r="G542" s="83">
        <f>VLOOKUP(A542,РАСЧЕТ!$A$3:$AY$1361,51,0)</f>
        <v>811.98264383869548</v>
      </c>
      <c r="H542" s="83">
        <f t="shared" si="8"/>
        <v>-768.56735616130447</v>
      </c>
    </row>
    <row r="543" spans="1:8" ht="16.2" customHeight="1" x14ac:dyDescent="0.3">
      <c r="A543" s="181" t="s">
        <v>1028</v>
      </c>
      <c r="B543" s="182" t="s">
        <v>76</v>
      </c>
      <c r="C543" s="183">
        <v>974.96</v>
      </c>
      <c r="D543" s="184">
        <v>974.96</v>
      </c>
      <c r="E543" s="185" t="s">
        <v>4590</v>
      </c>
      <c r="F543" s="186" t="s">
        <v>3119</v>
      </c>
      <c r="G543" s="83">
        <f>VLOOKUP(A543,РАСЧЕТ!$A$3:$AY$1361,51,0)</f>
        <v>1347.1703029234432</v>
      </c>
      <c r="H543" s="83">
        <f t="shared" si="8"/>
        <v>372.21030292344312</v>
      </c>
    </row>
    <row r="544" spans="1:8" ht="16.2" customHeight="1" x14ac:dyDescent="0.3">
      <c r="A544" s="181" t="s">
        <v>826</v>
      </c>
      <c r="B544" s="182" t="s">
        <v>113</v>
      </c>
      <c r="C544" s="190">
        <v>1391.57</v>
      </c>
      <c r="D544" s="191">
        <v>1391.57</v>
      </c>
      <c r="E544" s="185" t="s">
        <v>4590</v>
      </c>
      <c r="F544" s="186" t="s">
        <v>3120</v>
      </c>
      <c r="G544" s="83">
        <f>VLOOKUP(A544,РАСЧЕТ!$A$3:$AY$1361,51,0)</f>
        <v>1474.1377152908794</v>
      </c>
      <c r="H544" s="83">
        <f t="shared" si="8"/>
        <v>82.567715290879505</v>
      </c>
    </row>
    <row r="545" spans="1:8" ht="16.2" customHeight="1" x14ac:dyDescent="0.3">
      <c r="A545" s="181" t="s">
        <v>2279</v>
      </c>
      <c r="B545" s="182" t="s">
        <v>130</v>
      </c>
      <c r="C545" s="190">
        <v>2516.86</v>
      </c>
      <c r="D545" s="191">
        <v>2516.86</v>
      </c>
      <c r="E545" s="185" t="s">
        <v>4590</v>
      </c>
      <c r="F545" s="186" t="s">
        <v>3233</v>
      </c>
      <c r="G545" s="83">
        <f>VLOOKUP(A545,РАСЧЕТ!$A$3:$AY$1361,51,0)</f>
        <v>2666.1873492606651</v>
      </c>
      <c r="H545" s="83">
        <f t="shared" si="8"/>
        <v>149.32734926066496</v>
      </c>
    </row>
    <row r="546" spans="1:8" ht="16.2" customHeight="1" x14ac:dyDescent="0.3">
      <c r="A546" s="181" t="s">
        <v>2373</v>
      </c>
      <c r="B546" s="182" t="s">
        <v>160</v>
      </c>
      <c r="C546" s="190">
        <v>2997.89</v>
      </c>
      <c r="D546" s="191">
        <v>2997.89</v>
      </c>
      <c r="E546" s="185" t="s">
        <v>4590</v>
      </c>
      <c r="F546" s="186" t="s">
        <v>3121</v>
      </c>
      <c r="G546" s="83">
        <f>VLOOKUP(A546,РАСЧЕТ!$A$3:$AY$1361,51,0)</f>
        <v>3175.7658187439324</v>
      </c>
      <c r="H546" s="83">
        <f t="shared" si="8"/>
        <v>177.87581874393254</v>
      </c>
    </row>
    <row r="547" spans="1:8" ht="16.2" customHeight="1" x14ac:dyDescent="0.3">
      <c r="A547" s="181" t="s">
        <v>820</v>
      </c>
      <c r="B547" s="182" t="s">
        <v>150</v>
      </c>
      <c r="C547" s="190">
        <v>3418.8</v>
      </c>
      <c r="D547" s="191">
        <v>3418.8</v>
      </c>
      <c r="E547" s="185" t="s">
        <v>4590</v>
      </c>
      <c r="F547" s="186" t="s">
        <v>3126</v>
      </c>
      <c r="G547" s="83">
        <f>VLOOKUP(A547,РАСЧЕТ!$A$3:$AY$1361,51,0)</f>
        <v>5490.7648601881019</v>
      </c>
      <c r="H547" s="83">
        <f t="shared" si="8"/>
        <v>2071.9648601881017</v>
      </c>
    </row>
    <row r="548" spans="1:8" ht="16.2" customHeight="1" x14ac:dyDescent="0.3">
      <c r="A548" s="181" t="s">
        <v>2048</v>
      </c>
      <c r="B548" s="182" t="s">
        <v>75</v>
      </c>
      <c r="C548" s="190">
        <v>2452.4299999999998</v>
      </c>
      <c r="D548" s="191">
        <v>2452.4299999999998</v>
      </c>
      <c r="E548" s="185" t="s">
        <v>4590</v>
      </c>
      <c r="F548" s="186" t="s">
        <v>3111</v>
      </c>
      <c r="G548" s="83">
        <f>VLOOKUP(A548,РАСЧЕТ!$A$3:$AY$1361,51,0)</f>
        <v>2597.9402328120132</v>
      </c>
      <c r="H548" s="83">
        <f t="shared" si="8"/>
        <v>145.51023281201333</v>
      </c>
    </row>
    <row r="549" spans="1:8" ht="16.2" customHeight="1" x14ac:dyDescent="0.3">
      <c r="A549" s="181" t="s">
        <v>612</v>
      </c>
      <c r="B549" s="182" t="s">
        <v>127</v>
      </c>
      <c r="C549" s="190">
        <v>1580.55</v>
      </c>
      <c r="D549" s="191">
        <v>1580.55</v>
      </c>
      <c r="E549" s="185" t="s">
        <v>4590</v>
      </c>
      <c r="F549" s="186" t="s">
        <v>3127</v>
      </c>
      <c r="G549" s="83">
        <f>VLOOKUP(A549,РАСЧЕТ!$A$3:$AY$1361,51,0)</f>
        <v>1674.3292568735915</v>
      </c>
      <c r="H549" s="83">
        <f t="shared" si="8"/>
        <v>93.779256873591521</v>
      </c>
    </row>
    <row r="550" spans="1:8" ht="16.2" customHeight="1" x14ac:dyDescent="0.3">
      <c r="A550" s="181" t="s">
        <v>749</v>
      </c>
      <c r="B550" s="182" t="s">
        <v>261</v>
      </c>
      <c r="C550" s="183">
        <v>974.96</v>
      </c>
      <c r="D550" s="184">
        <v>974.96</v>
      </c>
      <c r="E550" s="185" t="s">
        <v>4590</v>
      </c>
      <c r="F550" s="186" t="s">
        <v>3128</v>
      </c>
      <c r="G550" s="83">
        <f>VLOOKUP(A550,РАСЧЕТ!$A$3:$AY$1361,51,0)</f>
        <v>1032.8063622562645</v>
      </c>
      <c r="H550" s="83">
        <f t="shared" si="8"/>
        <v>57.846362256264456</v>
      </c>
    </row>
    <row r="551" spans="1:8" ht="16.2" customHeight="1" x14ac:dyDescent="0.3">
      <c r="A551" s="181" t="s">
        <v>1295</v>
      </c>
      <c r="B551" s="182" t="s">
        <v>77</v>
      </c>
      <c r="C551" s="190">
        <v>1391.57</v>
      </c>
      <c r="D551" s="191">
        <v>1391.57</v>
      </c>
      <c r="E551" s="185" t="s">
        <v>4590</v>
      </c>
      <c r="F551" s="186" t="s">
        <v>3129</v>
      </c>
      <c r="G551" s="83">
        <f>VLOOKUP(A551,РАСЧЕТ!$A$3:$AY$1361,51,0)</f>
        <v>1698.831994165535</v>
      </c>
      <c r="H551" s="83">
        <f t="shared" si="8"/>
        <v>307.26199416553504</v>
      </c>
    </row>
    <row r="552" spans="1:8" ht="16.2" customHeight="1" x14ac:dyDescent="0.3">
      <c r="A552" s="181" t="s">
        <v>2578</v>
      </c>
      <c r="B552" s="182" t="s">
        <v>143</v>
      </c>
      <c r="C552" s="190">
        <v>2516.86</v>
      </c>
      <c r="D552" s="191">
        <v>2516.86</v>
      </c>
      <c r="E552" s="185" t="s">
        <v>4590</v>
      </c>
      <c r="F552" s="186" t="s">
        <v>3898</v>
      </c>
      <c r="G552" s="83">
        <f>VLOOKUP(A552,РАСЧЕТ!$A$3:$AY$1361,51,0)</f>
        <v>4143.7678350101933</v>
      </c>
      <c r="H552" s="83">
        <f t="shared" si="8"/>
        <v>1626.9078350101931</v>
      </c>
    </row>
    <row r="553" spans="1:8" ht="16.2" customHeight="1" x14ac:dyDescent="0.3">
      <c r="A553" s="181" t="s">
        <v>1864</v>
      </c>
      <c r="B553" s="182" t="s">
        <v>233</v>
      </c>
      <c r="C553" s="190">
        <v>2997.89</v>
      </c>
      <c r="D553" s="191">
        <v>2997.89</v>
      </c>
      <c r="E553" s="185" t="s">
        <v>4590</v>
      </c>
      <c r="F553" s="186" t="s">
        <v>3131</v>
      </c>
      <c r="G553" s="83">
        <f>VLOOKUP(A553,РАСЧЕТ!$A$3:$AY$1361,51,0)</f>
        <v>3175.7658187439324</v>
      </c>
      <c r="H553" s="83">
        <f t="shared" si="8"/>
        <v>177.87581874393254</v>
      </c>
    </row>
    <row r="554" spans="1:8" ht="16.2" customHeight="1" x14ac:dyDescent="0.3">
      <c r="A554" s="181" t="s">
        <v>510</v>
      </c>
      <c r="B554" s="182" t="s">
        <v>48</v>
      </c>
      <c r="C554" s="190">
        <v>3418.8</v>
      </c>
      <c r="D554" s="191">
        <v>3418.8</v>
      </c>
      <c r="E554" s="185" t="s">
        <v>4590</v>
      </c>
      <c r="F554" s="186" t="s">
        <v>3139</v>
      </c>
      <c r="G554" s="83">
        <f>VLOOKUP(A554,РАСЧЕТ!$A$3:$AY$1361,51,0)</f>
        <v>3882.3545127573962</v>
      </c>
      <c r="H554" s="83">
        <f t="shared" si="8"/>
        <v>463.55451275739597</v>
      </c>
    </row>
    <row r="555" spans="1:8" ht="16.2" customHeight="1" x14ac:dyDescent="0.3">
      <c r="A555" s="181" t="s">
        <v>553</v>
      </c>
      <c r="B555" s="182" t="s">
        <v>36</v>
      </c>
      <c r="C555" s="190">
        <v>1580.55</v>
      </c>
      <c r="D555" s="191">
        <v>1580.55</v>
      </c>
      <c r="E555" s="185" t="s">
        <v>4590</v>
      </c>
      <c r="F555" s="186" t="s">
        <v>3140</v>
      </c>
      <c r="G555" s="83">
        <f>VLOOKUP(A555,РАСЧЕТ!$A$3:$AY$1361,51,0)</f>
        <v>1674.3292568735915</v>
      </c>
      <c r="H555" s="83">
        <f t="shared" si="8"/>
        <v>93.779256873591521</v>
      </c>
    </row>
    <row r="556" spans="1:8" ht="16.2" customHeight="1" x14ac:dyDescent="0.3">
      <c r="A556" s="181" t="s">
        <v>3928</v>
      </c>
      <c r="B556" s="182" t="s">
        <v>188</v>
      </c>
      <c r="C556" s="183">
        <v>974.96</v>
      </c>
      <c r="D556" s="184">
        <v>974.96</v>
      </c>
      <c r="E556" s="185" t="s">
        <v>4590</v>
      </c>
      <c r="F556" s="186" t="s">
        <v>4547</v>
      </c>
      <c r="G556" s="83">
        <f>VLOOKUP(A556,РАСЧЕТ!$A$3:$AY$1361,51,0)</f>
        <v>1032.8063622562645</v>
      </c>
      <c r="H556" s="83">
        <f t="shared" si="8"/>
        <v>57.846362256264456</v>
      </c>
    </row>
    <row r="557" spans="1:8" ht="16.2" customHeight="1" x14ac:dyDescent="0.3">
      <c r="A557" s="181" t="s">
        <v>1454</v>
      </c>
      <c r="B557" s="182" t="s">
        <v>164</v>
      </c>
      <c r="C557" s="190">
        <v>1391.57</v>
      </c>
      <c r="D557" s="191">
        <v>1391.57</v>
      </c>
      <c r="E557" s="185" t="s">
        <v>4590</v>
      </c>
      <c r="F557" s="186" t="s">
        <v>3144</v>
      </c>
      <c r="G557" s="83">
        <f>VLOOKUP(A557,РАСЧЕТ!$A$3:$AY$1361,51,0)</f>
        <v>1474.1377152908794</v>
      </c>
      <c r="H557" s="83">
        <f t="shared" si="8"/>
        <v>82.567715290879505</v>
      </c>
    </row>
    <row r="558" spans="1:8" ht="16.2" customHeight="1" x14ac:dyDescent="0.3">
      <c r="A558" s="181" t="s">
        <v>2521</v>
      </c>
      <c r="B558" s="182" t="s">
        <v>334</v>
      </c>
      <c r="C558" s="190">
        <v>2516.86</v>
      </c>
      <c r="D558" s="191">
        <v>2516.86</v>
      </c>
      <c r="E558" s="185" t="s">
        <v>4590</v>
      </c>
      <c r="F558" s="186" t="s">
        <v>3145</v>
      </c>
      <c r="G558" s="83">
        <f>VLOOKUP(A558,РАСЧЕТ!$A$3:$AY$1361,51,0)</f>
        <v>2666.1873492606651</v>
      </c>
      <c r="H558" s="83">
        <f t="shared" si="8"/>
        <v>149.32734926066496</v>
      </c>
    </row>
    <row r="559" spans="1:8" ht="16.2" customHeight="1" x14ac:dyDescent="0.3">
      <c r="A559" s="181" t="s">
        <v>1134</v>
      </c>
      <c r="B559" s="182" t="s">
        <v>79</v>
      </c>
      <c r="C559" s="190">
        <v>1421.64</v>
      </c>
      <c r="D559" s="191">
        <v>1421.64</v>
      </c>
      <c r="E559" s="185" t="s">
        <v>4590</v>
      </c>
      <c r="F559" s="186" t="s">
        <v>3114</v>
      </c>
      <c r="G559" s="83">
        <f>VLOOKUP(A559,РАСЧЕТ!$A$3:$AY$1361,51,0)</f>
        <v>1505.9863696335838</v>
      </c>
      <c r="H559" s="83">
        <f t="shared" si="8"/>
        <v>84.346369633583663</v>
      </c>
    </row>
    <row r="560" spans="1:8" ht="16.2" customHeight="1" x14ac:dyDescent="0.3">
      <c r="A560" s="181" t="s">
        <v>1529</v>
      </c>
      <c r="B560" s="182" t="s">
        <v>139</v>
      </c>
      <c r="C560" s="190">
        <v>2997.89</v>
      </c>
      <c r="D560" s="191">
        <v>2997.89</v>
      </c>
      <c r="E560" s="185" t="s">
        <v>4590</v>
      </c>
      <c r="F560" s="186" t="s">
        <v>3146</v>
      </c>
      <c r="G560" s="83">
        <f>VLOOKUP(A560,РАСЧЕТ!$A$3:$AY$1361,51,0)</f>
        <v>3175.7658187439324</v>
      </c>
      <c r="H560" s="83">
        <f t="shared" si="8"/>
        <v>177.87581874393254</v>
      </c>
    </row>
    <row r="561" spans="1:8" ht="16.2" customHeight="1" x14ac:dyDescent="0.3">
      <c r="A561" s="181" t="s">
        <v>1559</v>
      </c>
      <c r="B561" s="182" t="s">
        <v>288</v>
      </c>
      <c r="C561" s="190">
        <v>3418.8</v>
      </c>
      <c r="D561" s="191">
        <v>3418.8</v>
      </c>
      <c r="E561" s="185" t="s">
        <v>4590</v>
      </c>
      <c r="F561" s="186" t="s">
        <v>3243</v>
      </c>
      <c r="G561" s="83">
        <f>VLOOKUP(A561,РАСЧЕТ!$A$3:$AY$1361,51,0)</f>
        <v>3621.6469795417906</v>
      </c>
      <c r="H561" s="83">
        <f t="shared" si="8"/>
        <v>202.84697954179046</v>
      </c>
    </row>
    <row r="562" spans="1:8" ht="16.2" customHeight="1" x14ac:dyDescent="0.3">
      <c r="A562" s="181" t="s">
        <v>2506</v>
      </c>
      <c r="B562" s="182" t="s">
        <v>39</v>
      </c>
      <c r="C562" s="190">
        <v>1580.55</v>
      </c>
      <c r="D562" s="191">
        <v>1580.55</v>
      </c>
      <c r="E562" s="185" t="s">
        <v>4590</v>
      </c>
      <c r="F562" s="186" t="s">
        <v>3152</v>
      </c>
      <c r="G562" s="83">
        <f>VLOOKUP(A562,РАСЧЕТ!$A$3:$AY$1361,51,0)</f>
        <v>1477.4560192663291</v>
      </c>
      <c r="H562" s="83">
        <f t="shared" si="8"/>
        <v>-103.09398073367083</v>
      </c>
    </row>
    <row r="563" spans="1:8" ht="16.2" customHeight="1" x14ac:dyDescent="0.3">
      <c r="A563" s="181" t="s">
        <v>673</v>
      </c>
      <c r="B563" s="182" t="s">
        <v>277</v>
      </c>
      <c r="C563" s="183">
        <v>974.96</v>
      </c>
      <c r="D563" s="184">
        <v>974.96</v>
      </c>
      <c r="E563" s="185" t="s">
        <v>4590</v>
      </c>
      <c r="F563" s="186" t="s">
        <v>3153</v>
      </c>
      <c r="G563" s="83">
        <f>VLOOKUP(A563,РАСЧЕТ!$A$3:$AY$1361,51,0)</f>
        <v>501.60182259460146</v>
      </c>
      <c r="H563" s="83">
        <f t="shared" si="8"/>
        <v>-473.35817740539858</v>
      </c>
    </row>
    <row r="564" spans="1:8" ht="16.2" customHeight="1" x14ac:dyDescent="0.3">
      <c r="A564" s="181" t="s">
        <v>1112</v>
      </c>
      <c r="B564" s="182" t="s">
        <v>41</v>
      </c>
      <c r="C564" s="190">
        <v>1391.57</v>
      </c>
      <c r="D564" s="191">
        <v>1391.57</v>
      </c>
      <c r="E564" s="185" t="s">
        <v>4590</v>
      </c>
      <c r="F564" s="186" t="s">
        <v>3154</v>
      </c>
      <c r="G564" s="83">
        <f>VLOOKUP(A564,РАСЧЕТ!$A$3:$AY$1361,51,0)</f>
        <v>1474.1377152908794</v>
      </c>
      <c r="H564" s="83">
        <f t="shared" si="8"/>
        <v>82.567715290879505</v>
      </c>
    </row>
    <row r="565" spans="1:8" ht="16.2" customHeight="1" x14ac:dyDescent="0.3">
      <c r="A565" s="181" t="s">
        <v>1302</v>
      </c>
      <c r="B565" s="182" t="s">
        <v>62</v>
      </c>
      <c r="C565" s="190">
        <v>2516.86</v>
      </c>
      <c r="D565" s="191">
        <v>2516.86</v>
      </c>
      <c r="E565" s="185" t="s">
        <v>4590</v>
      </c>
      <c r="F565" s="186" t="s">
        <v>3155</v>
      </c>
      <c r="G565" s="83">
        <f>VLOOKUP(A565,РАСЧЕТ!$A$3:$AY$1361,51,0)</f>
        <v>2666.1873492606651</v>
      </c>
      <c r="H565" s="83">
        <f t="shared" si="8"/>
        <v>149.32734926066496</v>
      </c>
    </row>
    <row r="566" spans="1:8" ht="16.2" customHeight="1" x14ac:dyDescent="0.3">
      <c r="A566" s="181" t="s">
        <v>1915</v>
      </c>
      <c r="B566" s="182" t="s">
        <v>68</v>
      </c>
      <c r="C566" s="190">
        <v>2997.89</v>
      </c>
      <c r="D566" s="191">
        <v>2997.89</v>
      </c>
      <c r="E566" s="185" t="s">
        <v>4590</v>
      </c>
      <c r="F566" s="186" t="s">
        <v>3156</v>
      </c>
      <c r="G566" s="83">
        <f>VLOOKUP(A566,РАСЧЕТ!$A$3:$AY$1361,51,0)</f>
        <v>5347.7397440108007</v>
      </c>
      <c r="H566" s="83">
        <f t="shared" si="8"/>
        <v>2349.8497440108008</v>
      </c>
    </row>
    <row r="567" spans="1:8" ht="16.2" customHeight="1" x14ac:dyDescent="0.3">
      <c r="A567" s="181" t="s">
        <v>2503</v>
      </c>
      <c r="B567" s="182" t="s">
        <v>147</v>
      </c>
      <c r="C567" s="190">
        <v>3418.8</v>
      </c>
      <c r="D567" s="191">
        <v>3418.8</v>
      </c>
      <c r="E567" s="185" t="s">
        <v>4590</v>
      </c>
      <c r="F567" s="186" t="s">
        <v>3164</v>
      </c>
      <c r="G567" s="83">
        <f>VLOOKUP(A567,РАСЧЕТ!$A$3:$AY$1361,51,0)</f>
        <v>4080.7519657176695</v>
      </c>
      <c r="H567" s="83">
        <f t="shared" si="8"/>
        <v>661.95196571766928</v>
      </c>
    </row>
    <row r="568" spans="1:8" ht="16.2" customHeight="1" x14ac:dyDescent="0.3">
      <c r="A568" s="181" t="s">
        <v>2554</v>
      </c>
      <c r="B568" s="182" t="s">
        <v>165</v>
      </c>
      <c r="C568" s="190">
        <v>1580.55</v>
      </c>
      <c r="D568" s="191">
        <v>1580.55</v>
      </c>
      <c r="E568" s="185" t="s">
        <v>4590</v>
      </c>
      <c r="F568" s="186" t="s">
        <v>3165</v>
      </c>
      <c r="G568" s="83">
        <f>VLOOKUP(A568,РАСЧЕТ!$A$3:$AY$1361,51,0)</f>
        <v>1674.3292568735915</v>
      </c>
      <c r="H568" s="83">
        <f t="shared" si="8"/>
        <v>93.779256873591521</v>
      </c>
    </row>
    <row r="569" spans="1:8" ht="16.2" customHeight="1" x14ac:dyDescent="0.3">
      <c r="A569" s="181" t="s">
        <v>833</v>
      </c>
      <c r="B569" s="182" t="s">
        <v>254</v>
      </c>
      <c r="C569" s="183">
        <v>974.96</v>
      </c>
      <c r="D569" s="184">
        <v>974.96</v>
      </c>
      <c r="E569" s="185" t="s">
        <v>4590</v>
      </c>
      <c r="F569" s="186" t="s">
        <v>3167</v>
      </c>
      <c r="G569" s="83">
        <f>VLOOKUP(A569,РАСЧЕТ!$A$3:$AY$1361,51,0)</f>
        <v>1032.8063622562645</v>
      </c>
      <c r="H569" s="83">
        <f t="shared" si="8"/>
        <v>57.846362256264456</v>
      </c>
    </row>
    <row r="570" spans="1:8" ht="16.2" customHeight="1" x14ac:dyDescent="0.3">
      <c r="A570" s="181" t="s">
        <v>1431</v>
      </c>
      <c r="B570" s="182" t="s">
        <v>191</v>
      </c>
      <c r="C570" s="190">
        <v>1421.64</v>
      </c>
      <c r="D570" s="191">
        <v>1421.64</v>
      </c>
      <c r="E570" s="185" t="s">
        <v>4590</v>
      </c>
      <c r="F570" s="186" t="s">
        <v>3122</v>
      </c>
      <c r="G570" s="83">
        <f>VLOOKUP(A570,РАСЧЕТ!$A$3:$AY$1361,51,0)</f>
        <v>1505.9863696335838</v>
      </c>
      <c r="H570" s="83">
        <f t="shared" si="8"/>
        <v>84.346369633583663</v>
      </c>
    </row>
    <row r="571" spans="1:8" ht="16.2" customHeight="1" x14ac:dyDescent="0.3">
      <c r="A571" s="181" t="s">
        <v>2534</v>
      </c>
      <c r="B571" s="182" t="s">
        <v>149</v>
      </c>
      <c r="C571" s="190">
        <v>1391.57</v>
      </c>
      <c r="D571" s="191">
        <v>1391.57</v>
      </c>
      <c r="E571" s="185" t="s">
        <v>4590</v>
      </c>
      <c r="F571" s="186" t="s">
        <v>3252</v>
      </c>
      <c r="G571" s="83">
        <f>VLOOKUP(A571,РАСЧЕТ!$A$3:$AY$1361,51,0)</f>
        <v>1474.1377152908794</v>
      </c>
      <c r="H571" s="83">
        <f t="shared" si="8"/>
        <v>82.567715290879505</v>
      </c>
    </row>
    <row r="572" spans="1:8" ht="16.2" customHeight="1" x14ac:dyDescent="0.3">
      <c r="A572" s="181" t="s">
        <v>1865</v>
      </c>
      <c r="B572" s="182" t="s">
        <v>234</v>
      </c>
      <c r="C572" s="190">
        <v>2516.86</v>
      </c>
      <c r="D572" s="191">
        <v>2516.86</v>
      </c>
      <c r="E572" s="185" t="s">
        <v>4590</v>
      </c>
      <c r="F572" s="186" t="s">
        <v>3168</v>
      </c>
      <c r="G572" s="83">
        <f>VLOOKUP(A572,РАСЧЕТ!$A$3:$AY$1361,51,0)</f>
        <v>2666.1873492606651</v>
      </c>
      <c r="H572" s="83">
        <f t="shared" si="8"/>
        <v>149.32734926066496</v>
      </c>
    </row>
    <row r="573" spans="1:8" ht="16.2" customHeight="1" x14ac:dyDescent="0.3">
      <c r="A573" s="181" t="s">
        <v>1150</v>
      </c>
      <c r="B573" s="182" t="s">
        <v>156</v>
      </c>
      <c r="C573" s="190">
        <v>2997.89</v>
      </c>
      <c r="D573" s="191">
        <v>2997.89</v>
      </c>
      <c r="E573" s="185" t="s">
        <v>4590</v>
      </c>
      <c r="F573" s="186" t="s">
        <v>3169</v>
      </c>
      <c r="G573" s="83">
        <f>VLOOKUP(A573,РАСЧЕТ!$A$3:$AY$1361,51,0)</f>
        <v>3175.7658187439324</v>
      </c>
      <c r="H573" s="83">
        <f t="shared" si="8"/>
        <v>177.87581874393254</v>
      </c>
    </row>
    <row r="574" spans="1:8" ht="16.2" customHeight="1" x14ac:dyDescent="0.3">
      <c r="A574" s="181" t="s">
        <v>842</v>
      </c>
      <c r="B574" s="182" t="s">
        <v>32</v>
      </c>
      <c r="C574" s="190">
        <v>3418.8</v>
      </c>
      <c r="D574" s="191">
        <v>3418.8</v>
      </c>
      <c r="E574" s="185" t="s">
        <v>4590</v>
      </c>
      <c r="F574" s="186" t="s">
        <v>3175</v>
      </c>
      <c r="G574" s="83">
        <f>VLOOKUP(A574,РАСЧЕТ!$A$3:$AY$1361,51,0)</f>
        <v>3621.6469795417906</v>
      </c>
      <c r="H574" s="83">
        <f t="shared" si="8"/>
        <v>202.84697954179046</v>
      </c>
    </row>
    <row r="575" spans="1:8" ht="16.2" customHeight="1" x14ac:dyDescent="0.3">
      <c r="A575" s="181" t="s">
        <v>1183</v>
      </c>
      <c r="B575" s="182" t="s">
        <v>132</v>
      </c>
      <c r="C575" s="190">
        <v>1580.55</v>
      </c>
      <c r="D575" s="191">
        <v>1580.55</v>
      </c>
      <c r="E575" s="185" t="s">
        <v>4590</v>
      </c>
      <c r="F575" s="186" t="s">
        <v>3177</v>
      </c>
      <c r="G575" s="83">
        <f>VLOOKUP(A575,РАСЧЕТ!$A$3:$AY$1361,51,0)</f>
        <v>1674.3292568735915</v>
      </c>
      <c r="H575" s="83">
        <f t="shared" si="8"/>
        <v>93.779256873591521</v>
      </c>
    </row>
    <row r="576" spans="1:8" ht="16.2" customHeight="1" x14ac:dyDescent="0.3">
      <c r="A576" s="181" t="s">
        <v>1100</v>
      </c>
      <c r="B576" s="182" t="s">
        <v>216</v>
      </c>
      <c r="C576" s="183">
        <v>974.96</v>
      </c>
      <c r="D576" s="184">
        <v>974.96</v>
      </c>
      <c r="E576" s="185" t="s">
        <v>4590</v>
      </c>
      <c r="F576" s="186" t="s">
        <v>3178</v>
      </c>
      <c r="G576" s="83">
        <f>VLOOKUP(A576,РАСЧЕТ!$A$3:$AY$1361,51,0)</f>
        <v>1032.8063622562645</v>
      </c>
      <c r="H576" s="83">
        <f t="shared" si="8"/>
        <v>57.846362256264456</v>
      </c>
    </row>
    <row r="577" spans="1:8" ht="16.2" customHeight="1" x14ac:dyDescent="0.3">
      <c r="A577" s="181" t="s">
        <v>1185</v>
      </c>
      <c r="B577" s="182" t="s">
        <v>86</v>
      </c>
      <c r="C577" s="190">
        <v>1391.57</v>
      </c>
      <c r="D577" s="191">
        <v>1391.57</v>
      </c>
      <c r="E577" s="185" t="s">
        <v>4590</v>
      </c>
      <c r="F577" s="186" t="s">
        <v>3179</v>
      </c>
      <c r="G577" s="83">
        <f>VLOOKUP(A577,РАСЧЕТ!$A$3:$AY$1361,51,0)</f>
        <v>1474.1377152908794</v>
      </c>
      <c r="H577" s="83">
        <f t="shared" ref="H577:H640" si="9">G577-C577</f>
        <v>82.567715290879505</v>
      </c>
    </row>
    <row r="578" spans="1:8" ht="16.2" customHeight="1" x14ac:dyDescent="0.3">
      <c r="A578" s="181" t="s">
        <v>2258</v>
      </c>
      <c r="B578" s="182" t="s">
        <v>96</v>
      </c>
      <c r="C578" s="190">
        <v>2516.86</v>
      </c>
      <c r="D578" s="191">
        <v>2516.86</v>
      </c>
      <c r="E578" s="185" t="s">
        <v>4590</v>
      </c>
      <c r="F578" s="186" t="s">
        <v>3180</v>
      </c>
      <c r="G578" s="83">
        <f>VLOOKUP(A578,РАСЧЕТ!$A$3:$AY$1361,51,0)</f>
        <v>2666.1873492606651</v>
      </c>
      <c r="H578" s="83">
        <f t="shared" si="9"/>
        <v>149.32734926066496</v>
      </c>
    </row>
    <row r="579" spans="1:8" ht="16.2" customHeight="1" x14ac:dyDescent="0.3">
      <c r="A579" s="181" t="s">
        <v>1456</v>
      </c>
      <c r="B579" s="182" t="s">
        <v>194</v>
      </c>
      <c r="C579" s="190">
        <v>2997.89</v>
      </c>
      <c r="D579" s="191">
        <v>2997.89</v>
      </c>
      <c r="E579" s="185" t="s">
        <v>4590</v>
      </c>
      <c r="F579" s="186" t="s">
        <v>3181</v>
      </c>
      <c r="G579" s="83">
        <f>VLOOKUP(A579,РАСЧЕТ!$A$3:$AY$1361,51,0)</f>
        <v>3175.7658187439324</v>
      </c>
      <c r="H579" s="83">
        <f t="shared" si="9"/>
        <v>177.87581874393254</v>
      </c>
    </row>
    <row r="580" spans="1:8" ht="16.2" customHeight="1" x14ac:dyDescent="0.3">
      <c r="A580" s="181" t="s">
        <v>1146</v>
      </c>
      <c r="B580" s="182" t="s">
        <v>325</v>
      </c>
      <c r="C580" s="190">
        <v>3418.8</v>
      </c>
      <c r="D580" s="191">
        <v>3418.8</v>
      </c>
      <c r="E580" s="185" t="s">
        <v>4590</v>
      </c>
      <c r="F580" s="186" t="s">
        <v>3186</v>
      </c>
      <c r="G580" s="83">
        <f>VLOOKUP(A580,РАСЧЕТ!$A$3:$AY$1361,51,0)</f>
        <v>3621.6469795417906</v>
      </c>
      <c r="H580" s="83">
        <f t="shared" si="9"/>
        <v>202.84697954179046</v>
      </c>
    </row>
    <row r="581" spans="1:8" ht="16.2" customHeight="1" x14ac:dyDescent="0.3">
      <c r="A581" s="181" t="s">
        <v>1000</v>
      </c>
      <c r="B581" s="182" t="s">
        <v>196</v>
      </c>
      <c r="C581" s="190">
        <v>1576.26</v>
      </c>
      <c r="D581" s="191">
        <v>1576.26</v>
      </c>
      <c r="E581" s="185" t="s">
        <v>4590</v>
      </c>
      <c r="F581" s="186" t="s">
        <v>3124</v>
      </c>
      <c r="G581" s="83">
        <f>VLOOKUP(A581,РАСЧЕТ!$A$3:$AY$1361,51,0)</f>
        <v>2085.8158759411167</v>
      </c>
      <c r="H581" s="83">
        <f t="shared" si="9"/>
        <v>509.55587594111671</v>
      </c>
    </row>
    <row r="582" spans="1:8" ht="16.2" customHeight="1" x14ac:dyDescent="0.3">
      <c r="A582" s="181" t="s">
        <v>1457</v>
      </c>
      <c r="B582" s="182" t="s">
        <v>49</v>
      </c>
      <c r="C582" s="190">
        <v>1580.55</v>
      </c>
      <c r="D582" s="191">
        <v>1580.55</v>
      </c>
      <c r="E582" s="185" t="s">
        <v>4590</v>
      </c>
      <c r="F582" s="186" t="s">
        <v>3187</v>
      </c>
      <c r="G582" s="83">
        <f>VLOOKUP(A582,РАСЧЕТ!$A$3:$AY$1361,51,0)</f>
        <v>1674.3292568735915</v>
      </c>
      <c r="H582" s="83">
        <f t="shared" si="9"/>
        <v>93.779256873591521</v>
      </c>
    </row>
    <row r="583" spans="1:8" ht="16.2" customHeight="1" x14ac:dyDescent="0.3">
      <c r="A583" s="181" t="s">
        <v>2629</v>
      </c>
      <c r="B583" s="182" t="s">
        <v>189</v>
      </c>
      <c r="C583" s="183">
        <v>974.96</v>
      </c>
      <c r="D583" s="184">
        <v>974.96</v>
      </c>
      <c r="E583" s="185" t="s">
        <v>4590</v>
      </c>
      <c r="F583" s="186" t="s">
        <v>3917</v>
      </c>
      <c r="G583" s="83">
        <f>VLOOKUP(A583,РАСЧЕТ!$A$3:$AY$1361,51,0)</f>
        <v>1032.8063622562645</v>
      </c>
      <c r="H583" s="83">
        <f t="shared" si="9"/>
        <v>57.846362256264456</v>
      </c>
    </row>
    <row r="584" spans="1:8" ht="16.2" customHeight="1" x14ac:dyDescent="0.3">
      <c r="A584" s="181" t="s">
        <v>1251</v>
      </c>
      <c r="B584" s="182" t="s">
        <v>38</v>
      </c>
      <c r="C584" s="190">
        <v>1391.57</v>
      </c>
      <c r="D584" s="191">
        <v>1391.57</v>
      </c>
      <c r="E584" s="185" t="s">
        <v>4590</v>
      </c>
      <c r="F584" s="186" t="s">
        <v>3188</v>
      </c>
      <c r="G584" s="83">
        <f>VLOOKUP(A584,РАСЧЕТ!$A$3:$AY$1361,51,0)</f>
        <v>1474.1377152908794</v>
      </c>
      <c r="H584" s="83">
        <f t="shared" si="9"/>
        <v>82.567715290879505</v>
      </c>
    </row>
    <row r="585" spans="1:8" ht="16.2" customHeight="1" x14ac:dyDescent="0.3">
      <c r="A585" s="181" t="s">
        <v>1246</v>
      </c>
      <c r="B585" s="182" t="s">
        <v>195</v>
      </c>
      <c r="C585" s="190">
        <v>2516.86</v>
      </c>
      <c r="D585" s="191">
        <v>2516.86</v>
      </c>
      <c r="E585" s="185" t="s">
        <v>4590</v>
      </c>
      <c r="F585" s="186" t="s">
        <v>3189</v>
      </c>
      <c r="G585" s="83">
        <f>VLOOKUP(A585,РАСЧЕТ!$A$3:$AY$1361,51,0)</f>
        <v>2666.1873492606651</v>
      </c>
      <c r="H585" s="83">
        <f t="shared" si="9"/>
        <v>149.32734926066496</v>
      </c>
    </row>
    <row r="586" spans="1:8" ht="16.2" customHeight="1" x14ac:dyDescent="0.3">
      <c r="A586" s="181" t="s">
        <v>2153</v>
      </c>
      <c r="B586" s="182" t="s">
        <v>192</v>
      </c>
      <c r="C586" s="190">
        <v>2997.89</v>
      </c>
      <c r="D586" s="191">
        <v>2997.89</v>
      </c>
      <c r="E586" s="185" t="s">
        <v>4590</v>
      </c>
      <c r="F586" s="186" t="s">
        <v>3190</v>
      </c>
      <c r="G586" s="83">
        <f>VLOOKUP(A586,РАСЧЕТ!$A$3:$AY$1361,51,0)</f>
        <v>1540.1192538027431</v>
      </c>
      <c r="H586" s="83">
        <f t="shared" si="9"/>
        <v>-1457.7707461972568</v>
      </c>
    </row>
    <row r="587" spans="1:8" ht="16.2" customHeight="1" x14ac:dyDescent="0.3">
      <c r="A587" s="181" t="s">
        <v>2112</v>
      </c>
      <c r="B587" s="182" t="s">
        <v>87</v>
      </c>
      <c r="C587" s="190">
        <v>3418.8</v>
      </c>
      <c r="D587" s="191">
        <v>3418.8</v>
      </c>
      <c r="E587" s="185" t="s">
        <v>4590</v>
      </c>
      <c r="F587" s="186" t="s">
        <v>3263</v>
      </c>
      <c r="G587" s="83">
        <f>VLOOKUP(A587,РАСЧЕТ!$A$3:$AY$1361,51,0)</f>
        <v>3094.6214522952023</v>
      </c>
      <c r="H587" s="83">
        <f t="shared" si="9"/>
        <v>-324.17854770479789</v>
      </c>
    </row>
    <row r="588" spans="1:8" ht="16.2" customHeight="1" x14ac:dyDescent="0.3">
      <c r="A588" s="181" t="s">
        <v>2090</v>
      </c>
      <c r="B588" s="182" t="s">
        <v>246</v>
      </c>
      <c r="C588" s="190">
        <v>1580.55</v>
      </c>
      <c r="D588" s="191">
        <v>1580.55</v>
      </c>
      <c r="E588" s="185" t="s">
        <v>4590</v>
      </c>
      <c r="F588" s="186" t="s">
        <v>3197</v>
      </c>
      <c r="G588" s="83">
        <f>VLOOKUP(A588,РАСЧЕТ!$A$3:$AY$1361,51,0)</f>
        <v>1674.3292568735915</v>
      </c>
      <c r="H588" s="83">
        <f t="shared" si="9"/>
        <v>93.779256873591521</v>
      </c>
    </row>
    <row r="589" spans="1:8" ht="16.2" customHeight="1" x14ac:dyDescent="0.3">
      <c r="A589" s="181" t="s">
        <v>706</v>
      </c>
      <c r="B589" s="182" t="s">
        <v>151</v>
      </c>
      <c r="C589" s="183">
        <v>974.96</v>
      </c>
      <c r="D589" s="184">
        <v>974.96</v>
      </c>
      <c r="E589" s="185" t="s">
        <v>4590</v>
      </c>
      <c r="F589" s="186" t="s">
        <v>3198</v>
      </c>
      <c r="G589" s="83">
        <f>VLOOKUP(A589,РАСЧЕТ!$A$3:$AY$1361,51,0)</f>
        <v>1032.8063622562645</v>
      </c>
      <c r="H589" s="83">
        <f t="shared" si="9"/>
        <v>57.846362256264456</v>
      </c>
    </row>
    <row r="590" spans="1:8" ht="16.2" customHeight="1" x14ac:dyDescent="0.3">
      <c r="A590" s="181" t="s">
        <v>1848</v>
      </c>
      <c r="B590" s="182" t="s">
        <v>78</v>
      </c>
      <c r="C590" s="190">
        <v>1391.57</v>
      </c>
      <c r="D590" s="191">
        <v>1391.57</v>
      </c>
      <c r="E590" s="185" t="s">
        <v>4590</v>
      </c>
      <c r="F590" s="186" t="s">
        <v>3200</v>
      </c>
      <c r="G590" s="83">
        <f>VLOOKUP(A590,РАСЧЕТ!$A$3:$AY$1361,51,0)</f>
        <v>1474.1377152908794</v>
      </c>
      <c r="H590" s="83">
        <f t="shared" si="9"/>
        <v>82.567715290879505</v>
      </c>
    </row>
    <row r="591" spans="1:8" ht="16.2" customHeight="1" x14ac:dyDescent="0.3">
      <c r="A591" s="181" t="s">
        <v>1537</v>
      </c>
      <c r="B591" s="182" t="s">
        <v>122</v>
      </c>
      <c r="C591" s="190">
        <v>2516.86</v>
      </c>
      <c r="D591" s="191">
        <v>2516.86</v>
      </c>
      <c r="E591" s="185" t="s">
        <v>4590</v>
      </c>
      <c r="F591" s="186" t="s">
        <v>3201</v>
      </c>
      <c r="G591" s="83">
        <f>VLOOKUP(A591,РАСЧЕТ!$A$3:$AY$1361,51,0)</f>
        <v>4589.6130337290351</v>
      </c>
      <c r="H591" s="83">
        <f t="shared" si="9"/>
        <v>2072.753033729035</v>
      </c>
    </row>
    <row r="592" spans="1:8" ht="16.2" customHeight="1" x14ac:dyDescent="0.3">
      <c r="A592" s="181" t="s">
        <v>1147</v>
      </c>
      <c r="B592" s="182" t="s">
        <v>262</v>
      </c>
      <c r="C592" s="190">
        <v>3367.26</v>
      </c>
      <c r="D592" s="191">
        <v>3367.26</v>
      </c>
      <c r="E592" s="185" t="s">
        <v>4590</v>
      </c>
      <c r="F592" s="186" t="s">
        <v>3125</v>
      </c>
      <c r="G592" s="83">
        <f>VLOOKUP(A592,РАСЧЕТ!$A$3:$AY$1361,51,0)</f>
        <v>3567.0492863828695</v>
      </c>
      <c r="H592" s="83">
        <f t="shared" si="9"/>
        <v>199.78928638286925</v>
      </c>
    </row>
    <row r="593" spans="1:8" ht="16.2" customHeight="1" x14ac:dyDescent="0.3">
      <c r="A593" s="181" t="s">
        <v>2105</v>
      </c>
      <c r="B593" s="182" t="s">
        <v>45</v>
      </c>
      <c r="C593" s="190">
        <v>2997.89</v>
      </c>
      <c r="D593" s="191">
        <v>2997.89</v>
      </c>
      <c r="E593" s="185" t="s">
        <v>4590</v>
      </c>
      <c r="F593" s="186" t="s">
        <v>3203</v>
      </c>
      <c r="G593" s="83">
        <f>VLOOKUP(A593,РАСЧЕТ!$A$3:$AY$1361,51,0)</f>
        <v>3175.7658187439324</v>
      </c>
      <c r="H593" s="83">
        <f t="shared" si="9"/>
        <v>177.87581874393254</v>
      </c>
    </row>
    <row r="594" spans="1:8" ht="16.2" customHeight="1" x14ac:dyDescent="0.3">
      <c r="A594" s="181" t="s">
        <v>2596</v>
      </c>
      <c r="B594" s="182" t="s">
        <v>82</v>
      </c>
      <c r="C594" s="190">
        <v>3418.8</v>
      </c>
      <c r="D594" s="191">
        <v>3418.8</v>
      </c>
      <c r="E594" s="185" t="s">
        <v>4590</v>
      </c>
      <c r="F594" s="186" t="s">
        <v>3886</v>
      </c>
      <c r="G594" s="83">
        <f>VLOOKUP(A594,РАСЧЕТ!$A$3:$AY$1361,51,0)</f>
        <v>1756.3537622163087</v>
      </c>
      <c r="H594" s="83">
        <f t="shared" si="9"/>
        <v>-1662.4462377836915</v>
      </c>
    </row>
    <row r="595" spans="1:8" ht="16.2" customHeight="1" x14ac:dyDescent="0.3">
      <c r="A595" s="181" t="s">
        <v>1213</v>
      </c>
      <c r="B595" s="182" t="s">
        <v>269</v>
      </c>
      <c r="C595" s="190">
        <v>1580.55</v>
      </c>
      <c r="D595" s="191">
        <v>1580.55</v>
      </c>
      <c r="E595" s="185" t="s">
        <v>4590</v>
      </c>
      <c r="F595" s="186" t="s">
        <v>3209</v>
      </c>
      <c r="G595" s="83">
        <f>VLOOKUP(A595,РАСЧЕТ!$A$3:$AY$1361,51,0)</f>
        <v>1674.3292568735915</v>
      </c>
      <c r="H595" s="83">
        <f t="shared" si="9"/>
        <v>93.779256873591521</v>
      </c>
    </row>
    <row r="596" spans="1:8" ht="16.2" customHeight="1" x14ac:dyDescent="0.3">
      <c r="A596" s="181" t="s">
        <v>1252</v>
      </c>
      <c r="B596" s="182" t="s">
        <v>238</v>
      </c>
      <c r="C596" s="183">
        <v>974.96</v>
      </c>
      <c r="D596" s="184">
        <v>974.96</v>
      </c>
      <c r="E596" s="185" t="s">
        <v>4590</v>
      </c>
      <c r="F596" s="186" t="s">
        <v>3210</v>
      </c>
      <c r="G596" s="83">
        <f>VLOOKUP(A596,РАСЧЕТ!$A$3:$AY$1361,51,0)</f>
        <v>883.02275614553378</v>
      </c>
      <c r="H596" s="83">
        <f t="shared" si="9"/>
        <v>-91.93724385446626</v>
      </c>
    </row>
    <row r="597" spans="1:8" ht="16.2" customHeight="1" x14ac:dyDescent="0.3">
      <c r="A597" s="181" t="s">
        <v>1072</v>
      </c>
      <c r="B597" s="182" t="s">
        <v>162</v>
      </c>
      <c r="C597" s="190">
        <v>1391.57</v>
      </c>
      <c r="D597" s="191">
        <v>1391.57</v>
      </c>
      <c r="E597" s="185" t="s">
        <v>4590</v>
      </c>
      <c r="F597" s="186" t="s">
        <v>3211</v>
      </c>
      <c r="G597" s="83">
        <f>VLOOKUP(A597,РАСЧЕТ!$A$3:$AY$1361,51,0)</f>
        <v>2720.1030158614099</v>
      </c>
      <c r="H597" s="83">
        <f t="shared" si="9"/>
        <v>1328.5330158614099</v>
      </c>
    </row>
    <row r="598" spans="1:8" ht="16.2" customHeight="1" x14ac:dyDescent="0.3">
      <c r="A598" s="181" t="s">
        <v>1096</v>
      </c>
      <c r="B598" s="182" t="s">
        <v>55</v>
      </c>
      <c r="C598" s="190">
        <v>2516.86</v>
      </c>
      <c r="D598" s="191">
        <v>2516.86</v>
      </c>
      <c r="E598" s="185" t="s">
        <v>4590</v>
      </c>
      <c r="F598" s="186" t="s">
        <v>3213</v>
      </c>
      <c r="G598" s="83">
        <f>VLOOKUP(A598,РАСЧЕТ!$A$3:$AY$1361,51,0)</f>
        <v>2666.1873492606651</v>
      </c>
      <c r="H598" s="83">
        <f t="shared" si="9"/>
        <v>149.32734926066496</v>
      </c>
    </row>
    <row r="599" spans="1:8" ht="16.2" customHeight="1" x14ac:dyDescent="0.3">
      <c r="A599" s="181" t="s">
        <v>1124</v>
      </c>
      <c r="B599" s="182" t="s">
        <v>231</v>
      </c>
      <c r="C599" s="190">
        <v>2997.89</v>
      </c>
      <c r="D599" s="191">
        <v>2997.89</v>
      </c>
      <c r="E599" s="185" t="s">
        <v>4590</v>
      </c>
      <c r="F599" s="186" t="s">
        <v>3214</v>
      </c>
      <c r="G599" s="83">
        <f>VLOOKUP(A599,РАСЧЕТ!$A$3:$AY$1361,51,0)</f>
        <v>1540.1192538027431</v>
      </c>
      <c r="H599" s="83">
        <f t="shared" si="9"/>
        <v>-1457.7707461972568</v>
      </c>
    </row>
    <row r="600" spans="1:8" ht="16.2" customHeight="1" x14ac:dyDescent="0.3">
      <c r="A600" s="181" t="s">
        <v>588</v>
      </c>
      <c r="B600" s="182" t="s">
        <v>239</v>
      </c>
      <c r="C600" s="190">
        <v>3418.8</v>
      </c>
      <c r="D600" s="191">
        <v>3418.8</v>
      </c>
      <c r="E600" s="185" t="s">
        <v>4590</v>
      </c>
      <c r="F600" s="186" t="s">
        <v>3223</v>
      </c>
      <c r="G600" s="83">
        <f>VLOOKUP(A600,РАСЧЕТ!$A$3:$AY$1361,51,0)</f>
        <v>3621.6469795417906</v>
      </c>
      <c r="H600" s="83">
        <f t="shared" si="9"/>
        <v>202.84697954179046</v>
      </c>
    </row>
    <row r="601" spans="1:8" ht="16.2" customHeight="1" x14ac:dyDescent="0.3">
      <c r="A601" s="181" t="s">
        <v>1289</v>
      </c>
      <c r="B601" s="182" t="s">
        <v>176</v>
      </c>
      <c r="C601" s="190">
        <v>1580.55</v>
      </c>
      <c r="D601" s="191">
        <v>1580.55</v>
      </c>
      <c r="E601" s="185" t="s">
        <v>4590</v>
      </c>
      <c r="F601" s="186" t="s">
        <v>3224</v>
      </c>
      <c r="G601" s="83">
        <f>VLOOKUP(A601,РАСЧЕТ!$A$3:$AY$1361,51,0)</f>
        <v>1674.3292568735915</v>
      </c>
      <c r="H601" s="83">
        <f t="shared" si="9"/>
        <v>93.779256873591521</v>
      </c>
    </row>
    <row r="602" spans="1:8" ht="16.2" customHeight="1" x14ac:dyDescent="0.3">
      <c r="A602" s="181" t="s">
        <v>639</v>
      </c>
      <c r="B602" s="182" t="s">
        <v>206</v>
      </c>
      <c r="C602" s="183">
        <v>974.96</v>
      </c>
      <c r="D602" s="184">
        <v>974.96</v>
      </c>
      <c r="E602" s="185" t="s">
        <v>4590</v>
      </c>
      <c r="F602" s="186" t="s">
        <v>3276</v>
      </c>
      <c r="G602" s="83">
        <f>VLOOKUP(A602,РАСЧЕТ!$A$3:$AY$1361,51,0)</f>
        <v>1067.5104245809173</v>
      </c>
      <c r="H602" s="83">
        <f t="shared" si="9"/>
        <v>92.550424580917252</v>
      </c>
    </row>
    <row r="603" spans="1:8" ht="16.2" customHeight="1" x14ac:dyDescent="0.3">
      <c r="A603" s="181" t="s">
        <v>1158</v>
      </c>
      <c r="B603" s="182" t="s">
        <v>270</v>
      </c>
      <c r="C603" s="190">
        <v>3118.15</v>
      </c>
      <c r="D603" s="191">
        <v>3118.15</v>
      </c>
      <c r="E603" s="185" t="s">
        <v>4590</v>
      </c>
      <c r="F603" s="186" t="s">
        <v>3132</v>
      </c>
      <c r="G603" s="83">
        <f>VLOOKUP(A603,РАСЧЕТ!$A$3:$AY$1361,51,0)</f>
        <v>3303.1604361147483</v>
      </c>
      <c r="H603" s="83">
        <f t="shared" si="9"/>
        <v>185.01043611474825</v>
      </c>
    </row>
    <row r="604" spans="1:8" ht="16.2" customHeight="1" x14ac:dyDescent="0.3">
      <c r="A604" s="181" t="s">
        <v>1186</v>
      </c>
      <c r="B604" s="182" t="s">
        <v>340</v>
      </c>
      <c r="C604" s="190">
        <v>1391.57</v>
      </c>
      <c r="D604" s="191">
        <v>1391.57</v>
      </c>
      <c r="E604" s="185" t="s">
        <v>4590</v>
      </c>
      <c r="F604" s="186" t="s">
        <v>3226</v>
      </c>
      <c r="G604" s="83">
        <f>VLOOKUP(A604,РАСЧЕТ!$A$3:$AY$1361,51,0)</f>
        <v>1474.1377152908794</v>
      </c>
      <c r="H604" s="83">
        <f t="shared" si="9"/>
        <v>82.567715290879505</v>
      </c>
    </row>
    <row r="605" spans="1:8" ht="16.2" customHeight="1" x14ac:dyDescent="0.3">
      <c r="A605" s="181" t="s">
        <v>2542</v>
      </c>
      <c r="B605" s="182" t="s">
        <v>74</v>
      </c>
      <c r="C605" s="190">
        <v>2516.86</v>
      </c>
      <c r="D605" s="191">
        <v>2516.86</v>
      </c>
      <c r="E605" s="185" t="s">
        <v>4590</v>
      </c>
      <c r="F605" s="186" t="s">
        <v>3227</v>
      </c>
      <c r="G605" s="83">
        <f>VLOOKUP(A605,РАСЧЕТ!$A$3:$AY$1361,51,0)</f>
        <v>2666.1873492606651</v>
      </c>
      <c r="H605" s="83">
        <f t="shared" si="9"/>
        <v>149.32734926066496</v>
      </c>
    </row>
    <row r="606" spans="1:8" ht="16.2" customHeight="1" x14ac:dyDescent="0.3">
      <c r="A606" s="181" t="s">
        <v>1125</v>
      </c>
      <c r="B606" s="182" t="s">
        <v>80</v>
      </c>
      <c r="C606" s="190">
        <v>2997.89</v>
      </c>
      <c r="D606" s="191">
        <v>2997.89</v>
      </c>
      <c r="E606" s="185" t="s">
        <v>4590</v>
      </c>
      <c r="F606" s="186" t="s">
        <v>3228</v>
      </c>
      <c r="G606" s="83">
        <f>VLOOKUP(A606,РАСЧЕТ!$A$3:$AY$1361,51,0)</f>
        <v>3175.7658187439324</v>
      </c>
      <c r="H606" s="83">
        <f t="shared" si="9"/>
        <v>177.87581874393254</v>
      </c>
    </row>
    <row r="607" spans="1:8" ht="16.2" customHeight="1" x14ac:dyDescent="0.3">
      <c r="A607" s="181" t="s">
        <v>677</v>
      </c>
      <c r="B607" s="182" t="s">
        <v>60</v>
      </c>
      <c r="C607" s="190">
        <v>3418.8</v>
      </c>
      <c r="D607" s="191">
        <v>3418.8</v>
      </c>
      <c r="E607" s="185" t="s">
        <v>4590</v>
      </c>
      <c r="F607" s="186" t="s">
        <v>3235</v>
      </c>
      <c r="G607" s="83">
        <f>VLOOKUP(A607,РАСЧЕТ!$A$3:$AY$1361,51,0)</f>
        <v>3621.6469795417906</v>
      </c>
      <c r="H607" s="83">
        <f t="shared" si="9"/>
        <v>202.84697954179046</v>
      </c>
    </row>
    <row r="608" spans="1:8" ht="16.2" customHeight="1" x14ac:dyDescent="0.3">
      <c r="A608" s="181" t="s">
        <v>1110</v>
      </c>
      <c r="B608" s="182" t="s">
        <v>315</v>
      </c>
      <c r="C608" s="190">
        <v>1580.55</v>
      </c>
      <c r="D608" s="191">
        <v>1580.55</v>
      </c>
      <c r="E608" s="185" t="s">
        <v>4590</v>
      </c>
      <c r="F608" s="186" t="s">
        <v>3236</v>
      </c>
      <c r="G608" s="83">
        <f>VLOOKUP(A608,РАСЧЕТ!$A$3:$AY$1361,51,0)</f>
        <v>847.85524603446447</v>
      </c>
      <c r="H608" s="83">
        <f t="shared" si="9"/>
        <v>-732.69475396553548</v>
      </c>
    </row>
    <row r="609" spans="1:8" ht="16.2" customHeight="1" x14ac:dyDescent="0.3">
      <c r="A609" s="181" t="s">
        <v>1144</v>
      </c>
      <c r="B609" s="182" t="s">
        <v>204</v>
      </c>
      <c r="C609" s="183">
        <v>974.96</v>
      </c>
      <c r="D609" s="184">
        <v>974.96</v>
      </c>
      <c r="E609" s="185" t="s">
        <v>4590</v>
      </c>
      <c r="F609" s="186" t="s">
        <v>3237</v>
      </c>
      <c r="G609" s="83">
        <f>VLOOKUP(A609,РАСЧЕТ!$A$3:$AY$1361,51,0)</f>
        <v>1032.8063622562645</v>
      </c>
      <c r="H609" s="83">
        <f t="shared" si="9"/>
        <v>57.846362256264456</v>
      </c>
    </row>
    <row r="610" spans="1:8" ht="16.2" customHeight="1" x14ac:dyDescent="0.3">
      <c r="A610" s="181" t="s">
        <v>1402</v>
      </c>
      <c r="B610" s="182" t="s">
        <v>97</v>
      </c>
      <c r="C610" s="190">
        <v>1391.57</v>
      </c>
      <c r="D610" s="191">
        <v>1391.57</v>
      </c>
      <c r="E610" s="185" t="s">
        <v>4590</v>
      </c>
      <c r="F610" s="186" t="s">
        <v>3238</v>
      </c>
      <c r="G610" s="83">
        <f>VLOOKUP(A610,РАСЧЕТ!$A$3:$AY$1361,51,0)</f>
        <v>1474.1377152908794</v>
      </c>
      <c r="H610" s="83">
        <f t="shared" si="9"/>
        <v>82.567715290879505</v>
      </c>
    </row>
    <row r="611" spans="1:8" ht="16.2" customHeight="1" x14ac:dyDescent="0.3">
      <c r="A611" s="181" t="s">
        <v>1179</v>
      </c>
      <c r="B611" s="182" t="s">
        <v>109</v>
      </c>
      <c r="C611" s="190">
        <v>2516.86</v>
      </c>
      <c r="D611" s="191">
        <v>2516.86</v>
      </c>
      <c r="E611" s="185" t="s">
        <v>4590</v>
      </c>
      <c r="F611" s="186" t="s">
        <v>3285</v>
      </c>
      <c r="G611" s="83">
        <f>VLOOKUP(A611,РАСЧЕТ!$A$3:$AY$1361,51,0)</f>
        <v>2981.9347802206926</v>
      </c>
      <c r="H611" s="83">
        <f t="shared" si="9"/>
        <v>465.07478022069245</v>
      </c>
    </row>
    <row r="612" spans="1:8" ht="16.2" customHeight="1" x14ac:dyDescent="0.3">
      <c r="A612" s="181" t="s">
        <v>2091</v>
      </c>
      <c r="B612" s="182" t="s">
        <v>170</v>
      </c>
      <c r="C612" s="190">
        <v>2997.89</v>
      </c>
      <c r="D612" s="191">
        <v>2997.89</v>
      </c>
      <c r="E612" s="185" t="s">
        <v>4590</v>
      </c>
      <c r="F612" s="186" t="s">
        <v>3286</v>
      </c>
      <c r="G612" s="83">
        <f>VLOOKUP(A612,РАСЧЕТ!$A$3:$AY$1361,51,0)</f>
        <v>3175.7658187439324</v>
      </c>
      <c r="H612" s="83">
        <f t="shared" si="9"/>
        <v>177.87581874393254</v>
      </c>
    </row>
    <row r="613" spans="1:8" ht="16.2" customHeight="1" x14ac:dyDescent="0.3">
      <c r="A613" s="181" t="s">
        <v>589</v>
      </c>
      <c r="B613" s="182" t="s">
        <v>257</v>
      </c>
      <c r="C613" s="190">
        <v>3418.8</v>
      </c>
      <c r="D613" s="191">
        <v>3418.8</v>
      </c>
      <c r="E613" s="185" t="s">
        <v>4590</v>
      </c>
      <c r="F613" s="186" t="s">
        <v>3244</v>
      </c>
      <c r="G613" s="83">
        <f>VLOOKUP(A613,РАСЧЕТ!$A$3:$AY$1361,51,0)</f>
        <v>3621.6469795417906</v>
      </c>
      <c r="H613" s="83">
        <f t="shared" si="9"/>
        <v>202.84697954179046</v>
      </c>
    </row>
    <row r="614" spans="1:8" ht="16.2" customHeight="1" x14ac:dyDescent="0.3">
      <c r="A614" s="181" t="s">
        <v>1180</v>
      </c>
      <c r="B614" s="182" t="s">
        <v>57</v>
      </c>
      <c r="C614" s="190">
        <v>2495.38</v>
      </c>
      <c r="D614" s="191">
        <v>2495.38</v>
      </c>
      <c r="E614" s="185" t="s">
        <v>4590</v>
      </c>
      <c r="F614" s="186" t="s">
        <v>3099</v>
      </c>
      <c r="G614" s="83">
        <f>VLOOKUP(A614,РАСЧЕТ!$A$3:$AY$1361,51,0)</f>
        <v>4298.1886885859021</v>
      </c>
      <c r="H614" s="83">
        <f t="shared" si="9"/>
        <v>1802.808688585902</v>
      </c>
    </row>
    <row r="615" spans="1:8" ht="16.2" customHeight="1" x14ac:dyDescent="0.3">
      <c r="A615" s="181" t="s">
        <v>2590</v>
      </c>
      <c r="B615" s="182" t="s">
        <v>168</v>
      </c>
      <c r="C615" s="190">
        <v>2452.4299999999998</v>
      </c>
      <c r="D615" s="191">
        <v>2452.4299999999998</v>
      </c>
      <c r="E615" s="185" t="s">
        <v>4590</v>
      </c>
      <c r="F615" s="186" t="s">
        <v>3899</v>
      </c>
      <c r="G615" s="83">
        <f>VLOOKUP(A615,РАСЧЕТ!$A$3:$AY$1361,51,0)</f>
        <v>1259.8969826953673</v>
      </c>
      <c r="H615" s="83">
        <f t="shared" si="9"/>
        <v>-1192.5330173046325</v>
      </c>
    </row>
    <row r="616" spans="1:8" ht="16.2" customHeight="1" x14ac:dyDescent="0.3">
      <c r="A616" s="181" t="s">
        <v>1097</v>
      </c>
      <c r="B616" s="182" t="s">
        <v>53</v>
      </c>
      <c r="C616" s="190">
        <v>1580.55</v>
      </c>
      <c r="D616" s="191">
        <v>1580.55</v>
      </c>
      <c r="E616" s="185" t="s">
        <v>4590</v>
      </c>
      <c r="F616" s="186" t="s">
        <v>3245</v>
      </c>
      <c r="G616" s="83">
        <f>VLOOKUP(A616,РАСЧЕТ!$A$3:$AY$1361,51,0)</f>
        <v>1674.3292568735915</v>
      </c>
      <c r="H616" s="83">
        <f t="shared" si="9"/>
        <v>93.779256873591521</v>
      </c>
    </row>
    <row r="617" spans="1:8" ht="16.2" customHeight="1" x14ac:dyDescent="0.3">
      <c r="A617" s="181" t="s">
        <v>1408</v>
      </c>
      <c r="B617" s="182" t="s">
        <v>289</v>
      </c>
      <c r="C617" s="183">
        <v>974.96</v>
      </c>
      <c r="D617" s="184">
        <v>974.96</v>
      </c>
      <c r="E617" s="185" t="s">
        <v>4590</v>
      </c>
      <c r="F617" s="186" t="s">
        <v>3246</v>
      </c>
      <c r="G617" s="83">
        <f>VLOOKUP(A617,РАСЧЕТ!$A$3:$AY$1361,51,0)</f>
        <v>1032.8063622562645</v>
      </c>
      <c r="H617" s="83">
        <f t="shared" si="9"/>
        <v>57.846362256264456</v>
      </c>
    </row>
    <row r="618" spans="1:8" ht="16.2" customHeight="1" x14ac:dyDescent="0.3">
      <c r="A618" s="181" t="s">
        <v>1465</v>
      </c>
      <c r="B618" s="182" t="s">
        <v>70</v>
      </c>
      <c r="C618" s="190">
        <v>1391.57</v>
      </c>
      <c r="D618" s="191">
        <v>1391.57</v>
      </c>
      <c r="E618" s="185" t="s">
        <v>4590</v>
      </c>
      <c r="F618" s="186" t="s">
        <v>3292</v>
      </c>
      <c r="G618" s="83">
        <f>VLOOKUP(A618,РАСЧЕТ!$A$3:$AY$1361,51,0)</f>
        <v>714.89776251015587</v>
      </c>
      <c r="H618" s="83">
        <f t="shared" si="9"/>
        <v>-676.67223748984406</v>
      </c>
    </row>
    <row r="619" spans="1:8" ht="16.2" customHeight="1" x14ac:dyDescent="0.3">
      <c r="A619" s="181" t="s">
        <v>2263</v>
      </c>
      <c r="B619" s="182" t="s">
        <v>107</v>
      </c>
      <c r="C619" s="190">
        <v>2516.86</v>
      </c>
      <c r="D619" s="191">
        <v>2516.86</v>
      </c>
      <c r="E619" s="185" t="s">
        <v>4590</v>
      </c>
      <c r="F619" s="186" t="s">
        <v>3247</v>
      </c>
      <c r="G619" s="83">
        <f>VLOOKUP(A619,РАСЧЕТ!$A$3:$AY$1361,51,0)</f>
        <v>3853.1265478322262</v>
      </c>
      <c r="H619" s="83">
        <f t="shared" si="9"/>
        <v>1336.266547832226</v>
      </c>
    </row>
    <row r="620" spans="1:8" ht="16.2" customHeight="1" x14ac:dyDescent="0.3">
      <c r="A620" s="181" t="s">
        <v>1200</v>
      </c>
      <c r="B620" s="182" t="s">
        <v>108</v>
      </c>
      <c r="C620" s="190">
        <v>2997.89</v>
      </c>
      <c r="D620" s="191">
        <v>2997.89</v>
      </c>
      <c r="E620" s="185" t="s">
        <v>4590</v>
      </c>
      <c r="F620" s="186" t="s">
        <v>3248</v>
      </c>
      <c r="G620" s="83">
        <f>VLOOKUP(A620,РАСЧЕТ!$A$3:$AY$1361,51,0)</f>
        <v>1540.1192538027431</v>
      </c>
      <c r="H620" s="83">
        <f t="shared" si="9"/>
        <v>-1457.7707461972568</v>
      </c>
    </row>
    <row r="621" spans="1:8" ht="16.2" customHeight="1" x14ac:dyDescent="0.3">
      <c r="A621" s="181" t="s">
        <v>2174</v>
      </c>
      <c r="B621" s="182" t="s">
        <v>69</v>
      </c>
      <c r="C621" s="190">
        <v>3418.8</v>
      </c>
      <c r="D621" s="191">
        <v>3418.8</v>
      </c>
      <c r="E621" s="185" t="s">
        <v>4590</v>
      </c>
      <c r="F621" s="186" t="s">
        <v>3294</v>
      </c>
      <c r="G621" s="83">
        <f>VLOOKUP(A621,РАСЧЕТ!$A$3:$AY$1361,51,0)</f>
        <v>3621.6469795417906</v>
      </c>
      <c r="H621" s="83">
        <f t="shared" si="9"/>
        <v>202.84697954179046</v>
      </c>
    </row>
    <row r="622" spans="1:8" ht="16.2" customHeight="1" x14ac:dyDescent="0.3">
      <c r="A622" s="181" t="s">
        <v>1145</v>
      </c>
      <c r="B622" s="182" t="s">
        <v>110</v>
      </c>
      <c r="C622" s="190">
        <v>1580.55</v>
      </c>
      <c r="D622" s="191">
        <v>1580.55</v>
      </c>
      <c r="E622" s="185" t="s">
        <v>4590</v>
      </c>
      <c r="F622" s="186" t="s">
        <v>3255</v>
      </c>
      <c r="G622" s="83">
        <f>VLOOKUP(A622,РАСЧЕТ!$A$3:$AY$1361,51,0)</f>
        <v>1674.3292568735915</v>
      </c>
      <c r="H622" s="83">
        <f t="shared" si="9"/>
        <v>93.779256873591521</v>
      </c>
    </row>
    <row r="623" spans="1:8" ht="16.2" customHeight="1" x14ac:dyDescent="0.3">
      <c r="A623" s="181" t="s">
        <v>1148</v>
      </c>
      <c r="B623" s="182" t="s">
        <v>95</v>
      </c>
      <c r="C623" s="183">
        <v>974.96</v>
      </c>
      <c r="D623" s="184">
        <v>974.96</v>
      </c>
      <c r="E623" s="185" t="s">
        <v>4590</v>
      </c>
      <c r="F623" s="186" t="s">
        <v>3297</v>
      </c>
      <c r="G623" s="83">
        <f>VLOOKUP(A623,РАСЧЕТ!$A$3:$AY$1361,51,0)</f>
        <v>1032.8063622562645</v>
      </c>
      <c r="H623" s="83">
        <f t="shared" si="9"/>
        <v>57.846362256264456</v>
      </c>
    </row>
    <row r="624" spans="1:8" ht="16.2" customHeight="1" x14ac:dyDescent="0.3">
      <c r="A624" s="181" t="s">
        <v>1152</v>
      </c>
      <c r="B624" s="182" t="s">
        <v>71</v>
      </c>
      <c r="C624" s="190">
        <v>1391.57</v>
      </c>
      <c r="D624" s="191">
        <v>1391.57</v>
      </c>
      <c r="E624" s="185" t="s">
        <v>4590</v>
      </c>
      <c r="F624" s="186" t="s">
        <v>3256</v>
      </c>
      <c r="G624" s="83">
        <f>VLOOKUP(A624,РАСЧЕТ!$A$3:$AY$1361,51,0)</f>
        <v>1750.0785687309196</v>
      </c>
      <c r="H624" s="83">
        <f t="shared" si="9"/>
        <v>358.50856873091971</v>
      </c>
    </row>
    <row r="625" spans="1:8" ht="16.2" customHeight="1" x14ac:dyDescent="0.3">
      <c r="A625" s="181" t="s">
        <v>590</v>
      </c>
      <c r="B625" s="182" t="s">
        <v>224</v>
      </c>
      <c r="C625" s="190">
        <v>2516.86</v>
      </c>
      <c r="D625" s="191">
        <v>2516.86</v>
      </c>
      <c r="E625" s="185" t="s">
        <v>4590</v>
      </c>
      <c r="F625" s="186" t="s">
        <v>3257</v>
      </c>
      <c r="G625" s="83">
        <f>VLOOKUP(A625,РАСЧЕТ!$A$3:$AY$1361,51,0)</f>
        <v>3936.5852549815663</v>
      </c>
      <c r="H625" s="83">
        <f t="shared" si="9"/>
        <v>1419.7252549815662</v>
      </c>
    </row>
    <row r="626" spans="1:8" ht="16.2" customHeight="1" x14ac:dyDescent="0.3">
      <c r="A626" s="181" t="s">
        <v>1487</v>
      </c>
      <c r="B626" s="182" t="s">
        <v>63</v>
      </c>
      <c r="C626" s="190">
        <v>1421.64</v>
      </c>
      <c r="D626" s="191">
        <v>1421.64</v>
      </c>
      <c r="E626" s="185" t="s">
        <v>4590</v>
      </c>
      <c r="F626" s="186" t="s">
        <v>3134</v>
      </c>
      <c r="G626" s="83">
        <f>VLOOKUP(A626,РАСЧЕТ!$A$3:$AY$1361,51,0)</f>
        <v>730.34308453969629</v>
      </c>
      <c r="H626" s="83">
        <f t="shared" si="9"/>
        <v>-691.29691546030381</v>
      </c>
    </row>
    <row r="627" spans="1:8" ht="16.2" customHeight="1" x14ac:dyDescent="0.3">
      <c r="A627" s="181" t="s">
        <v>1937</v>
      </c>
      <c r="B627" s="182" t="s">
        <v>232</v>
      </c>
      <c r="C627" s="190">
        <v>2997.89</v>
      </c>
      <c r="D627" s="191">
        <v>2997.89</v>
      </c>
      <c r="E627" s="185" t="s">
        <v>4590</v>
      </c>
      <c r="F627" s="186" t="s">
        <v>3258</v>
      </c>
      <c r="G627" s="83">
        <f>VLOOKUP(A627,РАСЧЕТ!$A$3:$AY$1361,51,0)</f>
        <v>3175.7658187439324</v>
      </c>
      <c r="H627" s="83">
        <f t="shared" si="9"/>
        <v>177.87581874393254</v>
      </c>
    </row>
    <row r="628" spans="1:8" ht="16.2" customHeight="1" x14ac:dyDescent="0.3">
      <c r="A628" s="181" t="s">
        <v>3934</v>
      </c>
      <c r="B628" s="182" t="s">
        <v>316</v>
      </c>
      <c r="C628" s="190">
        <v>3418.8</v>
      </c>
      <c r="D628" s="191">
        <v>3418.8</v>
      </c>
      <c r="E628" s="185" t="s">
        <v>4590</v>
      </c>
      <c r="F628" s="186" t="s">
        <v>4549</v>
      </c>
      <c r="G628" s="83">
        <f>VLOOKUP(A628,РАСЧЕТ!$A$3:$AY$1361,51,0)</f>
        <v>3621.6469795417906</v>
      </c>
      <c r="H628" s="83">
        <f t="shared" si="9"/>
        <v>202.84697954179046</v>
      </c>
    </row>
    <row r="629" spans="1:8" ht="16.2" customHeight="1" x14ac:dyDescent="0.3">
      <c r="A629" s="181" t="s">
        <v>2113</v>
      </c>
      <c r="B629" s="182" t="s">
        <v>167</v>
      </c>
      <c r="C629" s="190">
        <v>1580.55</v>
      </c>
      <c r="D629" s="191">
        <v>1580.55</v>
      </c>
      <c r="E629" s="185" t="s">
        <v>4590</v>
      </c>
      <c r="F629" s="186" t="s">
        <v>3265</v>
      </c>
      <c r="G629" s="83">
        <f>VLOOKUP(A629,РАСЧЕТ!$A$3:$AY$1361,51,0)</f>
        <v>1674.3292568735915</v>
      </c>
      <c r="H629" s="83">
        <f t="shared" si="9"/>
        <v>93.779256873591521</v>
      </c>
    </row>
    <row r="630" spans="1:8" ht="16.2" customHeight="1" x14ac:dyDescent="0.3">
      <c r="A630" s="181" t="s">
        <v>1458</v>
      </c>
      <c r="B630" s="182" t="s">
        <v>214</v>
      </c>
      <c r="C630" s="183">
        <v>974.96</v>
      </c>
      <c r="D630" s="184">
        <v>974.96</v>
      </c>
      <c r="E630" s="185" t="s">
        <v>4590</v>
      </c>
      <c r="F630" s="186" t="s">
        <v>3266</v>
      </c>
      <c r="G630" s="83">
        <f>VLOOKUP(A630,РАСЧЕТ!$A$3:$AY$1361,51,0)</f>
        <v>1032.8063622562645</v>
      </c>
      <c r="H630" s="83">
        <f t="shared" si="9"/>
        <v>57.846362256264456</v>
      </c>
    </row>
    <row r="631" spans="1:8" ht="16.2" customHeight="1" x14ac:dyDescent="0.3">
      <c r="A631" s="181" t="s">
        <v>1938</v>
      </c>
      <c r="B631" s="182" t="s">
        <v>171</v>
      </c>
      <c r="C631" s="190">
        <v>1391.57</v>
      </c>
      <c r="D631" s="191">
        <v>1391.57</v>
      </c>
      <c r="E631" s="185" t="s">
        <v>4590</v>
      </c>
      <c r="F631" s="186" t="s">
        <v>3302</v>
      </c>
      <c r="G631" s="83">
        <f>VLOOKUP(A631,РАСЧЕТ!$A$3:$AY$1361,51,0)</f>
        <v>1474.1377152908794</v>
      </c>
      <c r="H631" s="83">
        <f t="shared" si="9"/>
        <v>82.567715290879505</v>
      </c>
    </row>
    <row r="632" spans="1:8" ht="16.2" customHeight="1" x14ac:dyDescent="0.3">
      <c r="A632" s="181" t="s">
        <v>1101</v>
      </c>
      <c r="B632" s="182" t="s">
        <v>33</v>
      </c>
      <c r="C632" s="190">
        <v>2516.86</v>
      </c>
      <c r="D632" s="191">
        <v>2516.86</v>
      </c>
      <c r="E632" s="185" t="s">
        <v>4590</v>
      </c>
      <c r="F632" s="186" t="s">
        <v>3267</v>
      </c>
      <c r="G632" s="83">
        <f>VLOOKUP(A632,РАСЧЕТ!$A$3:$AY$1361,51,0)</f>
        <v>2666.1873492606651</v>
      </c>
      <c r="H632" s="83">
        <f t="shared" si="9"/>
        <v>149.32734926066496</v>
      </c>
    </row>
    <row r="633" spans="1:8" ht="16.2" customHeight="1" x14ac:dyDescent="0.3">
      <c r="A633" s="181" t="s">
        <v>1333</v>
      </c>
      <c r="B633" s="182" t="s">
        <v>83</v>
      </c>
      <c r="C633" s="190">
        <v>2997.89</v>
      </c>
      <c r="D633" s="191">
        <v>2997.89</v>
      </c>
      <c r="E633" s="185" t="s">
        <v>4590</v>
      </c>
      <c r="F633" s="186" t="s">
        <v>3305</v>
      </c>
      <c r="G633" s="83">
        <f>VLOOKUP(A633,РАСЧЕТ!$A$3:$AY$1361,51,0)</f>
        <v>5707.1978598908527</v>
      </c>
      <c r="H633" s="83">
        <f t="shared" si="9"/>
        <v>2709.3078598908528</v>
      </c>
    </row>
    <row r="634" spans="1:8" ht="16.2" customHeight="1" x14ac:dyDescent="0.3">
      <c r="A634" s="181" t="s">
        <v>1111</v>
      </c>
      <c r="B634" s="182" t="s">
        <v>61</v>
      </c>
      <c r="C634" s="190">
        <v>3418.8</v>
      </c>
      <c r="D634" s="191">
        <v>3418.8</v>
      </c>
      <c r="E634" s="185" t="s">
        <v>4590</v>
      </c>
      <c r="F634" s="186" t="s">
        <v>3307</v>
      </c>
      <c r="G634" s="83">
        <f>VLOOKUP(A634,РАСЧЕТ!$A$3:$AY$1361,51,0)</f>
        <v>4019.2560762392095</v>
      </c>
      <c r="H634" s="83">
        <f t="shared" si="9"/>
        <v>600.45607623920932</v>
      </c>
    </row>
    <row r="635" spans="1:8" ht="16.2" customHeight="1" x14ac:dyDescent="0.3">
      <c r="A635" s="181" t="s">
        <v>1089</v>
      </c>
      <c r="B635" s="182" t="s">
        <v>102</v>
      </c>
      <c r="C635" s="190">
        <v>1580.55</v>
      </c>
      <c r="D635" s="191">
        <v>1580.55</v>
      </c>
      <c r="E635" s="185" t="s">
        <v>4590</v>
      </c>
      <c r="F635" s="186" t="s">
        <v>3274</v>
      </c>
      <c r="G635" s="83">
        <f>VLOOKUP(A635,РАСЧЕТ!$A$3:$AY$1361,51,0)</f>
        <v>1440.8513231481975</v>
      </c>
      <c r="H635" s="83">
        <f t="shared" si="9"/>
        <v>-139.69867685180247</v>
      </c>
    </row>
    <row r="636" spans="1:8" ht="16.2" customHeight="1" x14ac:dyDescent="0.3">
      <c r="A636" s="181" t="s">
        <v>1189</v>
      </c>
      <c r="B636" s="182" t="s">
        <v>99</v>
      </c>
      <c r="C636" s="183">
        <v>974.96</v>
      </c>
      <c r="D636" s="184">
        <v>974.96</v>
      </c>
      <c r="E636" s="185" t="s">
        <v>4590</v>
      </c>
      <c r="F636" s="186" t="s">
        <v>3275</v>
      </c>
      <c r="G636" s="83">
        <f>VLOOKUP(A636,РАСЧЕТ!$A$3:$AY$1361,51,0)</f>
        <v>1385.2391868863003</v>
      </c>
      <c r="H636" s="83">
        <f t="shared" si="9"/>
        <v>410.27918688630029</v>
      </c>
    </row>
    <row r="637" spans="1:8" ht="16.2" customHeight="1" x14ac:dyDescent="0.3">
      <c r="A637" s="181" t="s">
        <v>700</v>
      </c>
      <c r="B637" s="182" t="s">
        <v>259</v>
      </c>
      <c r="C637" s="190">
        <v>1421.64</v>
      </c>
      <c r="D637" s="191">
        <v>1421.64</v>
      </c>
      <c r="E637" s="185" t="s">
        <v>4590</v>
      </c>
      <c r="F637" s="186" t="s">
        <v>3135</v>
      </c>
      <c r="G637" s="83">
        <f>VLOOKUP(A637,РАСЧЕТ!$A$3:$AY$1361,51,0)</f>
        <v>1505.9863696335838</v>
      </c>
      <c r="H637" s="83">
        <f t="shared" si="9"/>
        <v>84.346369633583663</v>
      </c>
    </row>
    <row r="638" spans="1:8" ht="16.2" customHeight="1" x14ac:dyDescent="0.3">
      <c r="A638" s="181" t="s">
        <v>1098</v>
      </c>
      <c r="B638" s="182" t="s">
        <v>298</v>
      </c>
      <c r="C638" s="190">
        <v>1391.57</v>
      </c>
      <c r="D638" s="191">
        <v>1391.57</v>
      </c>
      <c r="E638" s="185" t="s">
        <v>4590</v>
      </c>
      <c r="F638" s="186" t="s">
        <v>3277</v>
      </c>
      <c r="G638" s="83">
        <f>VLOOKUP(A638,РАСЧЕТ!$A$3:$AY$1361,51,0)</f>
        <v>1474.1377152908794</v>
      </c>
      <c r="H638" s="83">
        <f t="shared" si="9"/>
        <v>82.567715290879505</v>
      </c>
    </row>
    <row r="639" spans="1:8" ht="16.2" customHeight="1" x14ac:dyDescent="0.3">
      <c r="A639" s="181" t="s">
        <v>1849</v>
      </c>
      <c r="B639" s="182" t="s">
        <v>179</v>
      </c>
      <c r="C639" s="190">
        <v>2516.86</v>
      </c>
      <c r="D639" s="191">
        <v>2516.86</v>
      </c>
      <c r="E639" s="185" t="s">
        <v>4590</v>
      </c>
      <c r="F639" s="186" t="s">
        <v>3278</v>
      </c>
      <c r="G639" s="83">
        <f>VLOOKUP(A639,РАСЧЕТ!$A$3:$AY$1361,51,0)</f>
        <v>2885.2983824688249</v>
      </c>
      <c r="H639" s="83">
        <f t="shared" si="9"/>
        <v>368.43838246882478</v>
      </c>
    </row>
    <row r="640" spans="1:8" ht="16.2" customHeight="1" x14ac:dyDescent="0.3">
      <c r="A640" s="181" t="s">
        <v>1440</v>
      </c>
      <c r="B640" s="182" t="s">
        <v>142</v>
      </c>
      <c r="C640" s="190">
        <v>2997.89</v>
      </c>
      <c r="D640" s="191">
        <v>2997.89</v>
      </c>
      <c r="E640" s="185" t="s">
        <v>4590</v>
      </c>
      <c r="F640" s="186" t="s">
        <v>3279</v>
      </c>
      <c r="G640" s="83">
        <f>VLOOKUP(A640,РАСЧЕТ!$A$3:$AY$1361,51,0)</f>
        <v>5027.0826060159679</v>
      </c>
      <c r="H640" s="83">
        <f t="shared" si="9"/>
        <v>2029.1926060159681</v>
      </c>
    </row>
    <row r="641" spans="1:8" ht="16.2" customHeight="1" x14ac:dyDescent="0.3">
      <c r="A641" s="181" t="s">
        <v>1159</v>
      </c>
      <c r="B641" s="182" t="s">
        <v>105</v>
      </c>
      <c r="C641" s="190">
        <v>3418.8</v>
      </c>
      <c r="D641" s="191">
        <v>3418.8</v>
      </c>
      <c r="E641" s="185" t="s">
        <v>4590</v>
      </c>
      <c r="F641" s="186" t="s">
        <v>3288</v>
      </c>
      <c r="G641" s="83">
        <f>VLOOKUP(A641,РАСЧЕТ!$A$3:$AY$1361,51,0)</f>
        <v>3621.6469795417906</v>
      </c>
      <c r="H641" s="83">
        <f t="shared" ref="H641:H704" si="10">G641-C641</f>
        <v>202.84697954179046</v>
      </c>
    </row>
    <row r="642" spans="1:8" ht="16.2" customHeight="1" x14ac:dyDescent="0.3">
      <c r="A642" s="181" t="s">
        <v>707</v>
      </c>
      <c r="B642" s="182" t="s">
        <v>273</v>
      </c>
      <c r="C642" s="190">
        <v>1580.55</v>
      </c>
      <c r="D642" s="191">
        <v>1580.55</v>
      </c>
      <c r="E642" s="185" t="s">
        <v>4590</v>
      </c>
      <c r="F642" s="186" t="s">
        <v>3289</v>
      </c>
      <c r="G642" s="83">
        <f>VLOOKUP(A642,РАСЧЕТ!$A$3:$AY$1361,51,0)</f>
        <v>821.4998648294096</v>
      </c>
      <c r="H642" s="83">
        <f t="shared" si="10"/>
        <v>-759.05013517059035</v>
      </c>
    </row>
    <row r="643" spans="1:8" ht="16.2" customHeight="1" x14ac:dyDescent="0.3">
      <c r="A643" s="181" t="s">
        <v>1181</v>
      </c>
      <c r="B643" s="182" t="s">
        <v>299</v>
      </c>
      <c r="C643" s="183">
        <v>974.96</v>
      </c>
      <c r="D643" s="184">
        <v>974.96</v>
      </c>
      <c r="E643" s="185" t="s">
        <v>4590</v>
      </c>
      <c r="F643" s="186" t="s">
        <v>3290</v>
      </c>
      <c r="G643" s="83">
        <f>VLOOKUP(A643,РАСЧЕТ!$A$3:$AY$1361,51,0)</f>
        <v>1032.8063622562645</v>
      </c>
      <c r="H643" s="83">
        <f t="shared" si="10"/>
        <v>57.846362256264456</v>
      </c>
    </row>
    <row r="644" spans="1:8" ht="16.2" customHeight="1" x14ac:dyDescent="0.3">
      <c r="A644" s="181" t="s">
        <v>1242</v>
      </c>
      <c r="B644" s="182" t="s">
        <v>226</v>
      </c>
      <c r="C644" s="190">
        <v>1391.57</v>
      </c>
      <c r="D644" s="191">
        <v>1391.57</v>
      </c>
      <c r="E644" s="185" t="s">
        <v>4590</v>
      </c>
      <c r="F644" s="186" t="s">
        <v>3291</v>
      </c>
      <c r="G644" s="83">
        <f>VLOOKUP(A644,РАСЧЕТ!$A$3:$AY$1361,51,0)</f>
        <v>1474.1377152908794</v>
      </c>
      <c r="H644" s="83">
        <f t="shared" si="10"/>
        <v>82.567715290879505</v>
      </c>
    </row>
    <row r="645" spans="1:8" ht="16.2" customHeight="1" x14ac:dyDescent="0.3">
      <c r="A645" s="181" t="s">
        <v>1226</v>
      </c>
      <c r="B645" s="182" t="s">
        <v>227</v>
      </c>
      <c r="C645" s="190">
        <v>2516.86</v>
      </c>
      <c r="D645" s="191">
        <v>2516.86</v>
      </c>
      <c r="E645" s="185" t="s">
        <v>4590</v>
      </c>
      <c r="F645" s="186" t="s">
        <v>3317</v>
      </c>
      <c r="G645" s="83">
        <f>VLOOKUP(A645,РАСЧЕТ!$A$3:$AY$1361,51,0)</f>
        <v>1306.171791932624</v>
      </c>
      <c r="H645" s="83">
        <f t="shared" si="10"/>
        <v>-1210.6882080673761</v>
      </c>
    </row>
    <row r="646" spans="1:8" ht="16.2" customHeight="1" x14ac:dyDescent="0.3">
      <c r="A646" s="181" t="s">
        <v>1417</v>
      </c>
      <c r="B646" s="182" t="s">
        <v>84</v>
      </c>
      <c r="C646" s="190">
        <v>2997.89</v>
      </c>
      <c r="D646" s="191">
        <v>2997.89</v>
      </c>
      <c r="E646" s="185" t="s">
        <v>4590</v>
      </c>
      <c r="F646" s="186" t="s">
        <v>3293</v>
      </c>
      <c r="G646" s="83">
        <f>VLOOKUP(A646,РАСЧЕТ!$A$3:$AY$1361,51,0)</f>
        <v>2966.9703084875155</v>
      </c>
      <c r="H646" s="83">
        <f t="shared" si="10"/>
        <v>-30.919691512484405</v>
      </c>
    </row>
    <row r="647" spans="1:8" ht="16.2" customHeight="1" x14ac:dyDescent="0.3">
      <c r="A647" s="181" t="s">
        <v>2577</v>
      </c>
      <c r="B647" s="182" t="s">
        <v>90</v>
      </c>
      <c r="C647" s="190">
        <v>3418.8</v>
      </c>
      <c r="D647" s="191">
        <v>3418.8</v>
      </c>
      <c r="E647" s="185" t="s">
        <v>4590</v>
      </c>
      <c r="F647" s="186" t="s">
        <v>3887</v>
      </c>
      <c r="G647" s="83">
        <f>VLOOKUP(A647,РАСЧЕТ!$A$3:$AY$1361,51,0)</f>
        <v>2883.7784026547638</v>
      </c>
      <c r="H647" s="83">
        <f t="shared" si="10"/>
        <v>-535.02159734523639</v>
      </c>
    </row>
    <row r="648" spans="1:8" ht="16.2" customHeight="1" x14ac:dyDescent="0.3">
      <c r="A648" s="181" t="s">
        <v>1276</v>
      </c>
      <c r="B648" s="182" t="s">
        <v>186</v>
      </c>
      <c r="C648" s="190">
        <v>1576.26</v>
      </c>
      <c r="D648" s="191">
        <v>1576.26</v>
      </c>
      <c r="E648" s="185" t="s">
        <v>4590</v>
      </c>
      <c r="F648" s="186" t="s">
        <v>3136</v>
      </c>
      <c r="G648" s="83">
        <f>VLOOKUP(A648,РАСЧЕТ!$A$3:$AY$1361,51,0)</f>
        <v>1669.7794491103482</v>
      </c>
      <c r="H648" s="83">
        <f t="shared" si="10"/>
        <v>93.519449110348205</v>
      </c>
    </row>
    <row r="649" spans="1:8" ht="16.2" customHeight="1" x14ac:dyDescent="0.3">
      <c r="A649" s="181" t="s">
        <v>1105</v>
      </c>
      <c r="B649" s="182" t="s">
        <v>279</v>
      </c>
      <c r="C649" s="190">
        <v>1580.55</v>
      </c>
      <c r="D649" s="191">
        <v>1580.55</v>
      </c>
      <c r="E649" s="185" t="s">
        <v>4590</v>
      </c>
      <c r="F649" s="186" t="s">
        <v>3300</v>
      </c>
      <c r="G649" s="83">
        <f>VLOOKUP(A649,РАСЧЕТ!$A$3:$AY$1361,51,0)</f>
        <v>1674.3292568735915</v>
      </c>
      <c r="H649" s="83">
        <f t="shared" si="10"/>
        <v>93.779256873591521</v>
      </c>
    </row>
    <row r="650" spans="1:8" ht="16.2" customHeight="1" x14ac:dyDescent="0.3">
      <c r="A650" s="181" t="s">
        <v>690</v>
      </c>
      <c r="B650" s="182" t="s">
        <v>106</v>
      </c>
      <c r="C650" s="183">
        <v>974.96</v>
      </c>
      <c r="D650" s="184">
        <v>974.96</v>
      </c>
      <c r="E650" s="185" t="s">
        <v>4590</v>
      </c>
      <c r="F650" s="186" t="s">
        <v>3301</v>
      </c>
      <c r="G650" s="83">
        <f>VLOOKUP(A650,РАСЧЕТ!$A$3:$AY$1361,51,0)</f>
        <v>1032.8063622562645</v>
      </c>
      <c r="H650" s="83">
        <f t="shared" si="10"/>
        <v>57.846362256264456</v>
      </c>
    </row>
    <row r="651" spans="1:8" ht="16.2" customHeight="1" x14ac:dyDescent="0.3">
      <c r="A651" s="181" t="s">
        <v>678</v>
      </c>
      <c r="B651" s="182" t="s">
        <v>197</v>
      </c>
      <c r="C651" s="190">
        <v>1391.57</v>
      </c>
      <c r="D651" s="191">
        <v>1391.57</v>
      </c>
      <c r="E651" s="185" t="s">
        <v>4590</v>
      </c>
      <c r="F651" s="186" t="s">
        <v>3303</v>
      </c>
      <c r="G651" s="83">
        <f>VLOOKUP(A651,РАСЧЕТ!$A$3:$AY$1361,51,0)</f>
        <v>1474.1377152908794</v>
      </c>
      <c r="H651" s="83">
        <f t="shared" si="10"/>
        <v>82.567715290879505</v>
      </c>
    </row>
    <row r="652" spans="1:8" ht="16.2" customHeight="1" x14ac:dyDescent="0.3">
      <c r="A652" s="181" t="s">
        <v>1520</v>
      </c>
      <c r="B652" s="182" t="s">
        <v>175</v>
      </c>
      <c r="C652" s="190">
        <v>2516.86</v>
      </c>
      <c r="D652" s="191">
        <v>2516.86</v>
      </c>
      <c r="E652" s="185" t="s">
        <v>4590</v>
      </c>
      <c r="F652" s="186" t="s">
        <v>3304</v>
      </c>
      <c r="G652" s="83">
        <f>VLOOKUP(A652,РАСЧЕТ!$A$3:$AY$1361,51,0)</f>
        <v>1292.9941013300968</v>
      </c>
      <c r="H652" s="83">
        <f t="shared" si="10"/>
        <v>-1223.8658986699033</v>
      </c>
    </row>
    <row r="653" spans="1:8" ht="16.2" customHeight="1" x14ac:dyDescent="0.3">
      <c r="A653" s="181" t="s">
        <v>1099</v>
      </c>
      <c r="B653" s="182" t="s">
        <v>283</v>
      </c>
      <c r="C653" s="190">
        <v>2997.89</v>
      </c>
      <c r="D653" s="191">
        <v>2997.89</v>
      </c>
      <c r="E653" s="185" t="s">
        <v>4590</v>
      </c>
      <c r="F653" s="186" t="s">
        <v>3306</v>
      </c>
      <c r="G653" s="83">
        <f>VLOOKUP(A653,РАСЧЕТ!$A$3:$AY$1361,51,0)</f>
        <v>3999.9548329411937</v>
      </c>
      <c r="H653" s="83">
        <f t="shared" si="10"/>
        <v>1002.0648329411938</v>
      </c>
    </row>
    <row r="654" spans="1:8" ht="16.2" customHeight="1" x14ac:dyDescent="0.3">
      <c r="A654" s="181" t="s">
        <v>1438</v>
      </c>
      <c r="B654" s="182" t="s">
        <v>341</v>
      </c>
      <c r="C654" s="190">
        <v>3418.8</v>
      </c>
      <c r="D654" s="191">
        <v>3418.8</v>
      </c>
      <c r="E654" s="185" t="s">
        <v>4590</v>
      </c>
      <c r="F654" s="186" t="s">
        <v>3324</v>
      </c>
      <c r="G654" s="83">
        <f>VLOOKUP(A654,РАСЧЕТ!$A$3:$AY$1361,51,0)</f>
        <v>3621.6469795417906</v>
      </c>
      <c r="H654" s="83">
        <f t="shared" si="10"/>
        <v>202.84697954179046</v>
      </c>
    </row>
    <row r="655" spans="1:8" ht="16.2" customHeight="1" x14ac:dyDescent="0.3">
      <c r="A655" s="181" t="s">
        <v>1253</v>
      </c>
      <c r="B655" s="182" t="s">
        <v>50</v>
      </c>
      <c r="C655" s="190">
        <v>1580.55</v>
      </c>
      <c r="D655" s="191">
        <v>1580.55</v>
      </c>
      <c r="E655" s="185" t="s">
        <v>4590</v>
      </c>
      <c r="F655" s="186" t="s">
        <v>3314</v>
      </c>
      <c r="G655" s="83">
        <f>VLOOKUP(A655,РАСЧЕТ!$A$3:$AY$1361,51,0)</f>
        <v>2565.3475878972031</v>
      </c>
      <c r="H655" s="83">
        <f t="shared" si="10"/>
        <v>984.79758789720313</v>
      </c>
    </row>
    <row r="656" spans="1:8" ht="16.2" customHeight="1" x14ac:dyDescent="0.3">
      <c r="A656" s="181" t="s">
        <v>1939</v>
      </c>
      <c r="B656" s="182" t="s">
        <v>198</v>
      </c>
      <c r="C656" s="183">
        <v>974.96</v>
      </c>
      <c r="D656" s="184">
        <v>974.96</v>
      </c>
      <c r="E656" s="185" t="s">
        <v>4590</v>
      </c>
      <c r="F656" s="186" t="s">
        <v>3315</v>
      </c>
      <c r="G656" s="83">
        <f>VLOOKUP(A656,РАСЧЕТ!$A$3:$AY$1361,51,0)</f>
        <v>500.86972867223881</v>
      </c>
      <c r="H656" s="83">
        <f t="shared" si="10"/>
        <v>-474.09027132776123</v>
      </c>
    </row>
    <row r="657" spans="1:8" ht="16.2" customHeight="1" x14ac:dyDescent="0.3">
      <c r="A657" s="181" t="s">
        <v>1511</v>
      </c>
      <c r="B657" s="182" t="s">
        <v>104</v>
      </c>
      <c r="C657" s="190">
        <v>1391.57</v>
      </c>
      <c r="D657" s="191">
        <v>1391.57</v>
      </c>
      <c r="E657" s="185" t="s">
        <v>4590</v>
      </c>
      <c r="F657" s="186" t="s">
        <v>3329</v>
      </c>
      <c r="G657" s="83">
        <f>VLOOKUP(A657,РАСЧЕТ!$A$3:$AY$1361,51,0)</f>
        <v>1474.1377152908794</v>
      </c>
      <c r="H657" s="83">
        <f t="shared" si="10"/>
        <v>82.567715290879505</v>
      </c>
    </row>
    <row r="658" spans="1:8" ht="16.2" customHeight="1" x14ac:dyDescent="0.3">
      <c r="A658" s="181" t="s">
        <v>1538</v>
      </c>
      <c r="B658" s="182" t="s">
        <v>163</v>
      </c>
      <c r="C658" s="190">
        <v>2516.86</v>
      </c>
      <c r="D658" s="191">
        <v>2516.86</v>
      </c>
      <c r="E658" s="185" t="s">
        <v>4590</v>
      </c>
      <c r="F658" s="186" t="s">
        <v>3316</v>
      </c>
      <c r="G658" s="83">
        <f>VLOOKUP(A658,РАСЧЕТ!$A$3:$AY$1361,51,0)</f>
        <v>2666.1873492606651</v>
      </c>
      <c r="H658" s="83">
        <f t="shared" si="10"/>
        <v>149.32734926066496</v>
      </c>
    </row>
    <row r="659" spans="1:8" ht="16.2" customHeight="1" x14ac:dyDescent="0.3">
      <c r="A659" s="181" t="s">
        <v>834</v>
      </c>
      <c r="B659" s="182" t="s">
        <v>177</v>
      </c>
      <c r="C659" s="190">
        <v>3367.26</v>
      </c>
      <c r="D659" s="191">
        <v>3367.26</v>
      </c>
      <c r="E659" s="185" t="s">
        <v>4590</v>
      </c>
      <c r="F659" s="186" t="s">
        <v>3138</v>
      </c>
      <c r="G659" s="83">
        <f>VLOOKUP(A659,РАСЧЕТ!$A$3:$AY$1361,51,0)</f>
        <v>4470.8357126342235</v>
      </c>
      <c r="H659" s="83">
        <f t="shared" si="10"/>
        <v>1103.5757126342232</v>
      </c>
    </row>
    <row r="660" spans="1:8" ht="16.2" customHeight="1" x14ac:dyDescent="0.3">
      <c r="A660" s="181" t="s">
        <v>1153</v>
      </c>
      <c r="B660" s="182" t="s">
        <v>121</v>
      </c>
      <c r="C660" s="190">
        <v>2997.89</v>
      </c>
      <c r="D660" s="191">
        <v>2997.89</v>
      </c>
      <c r="E660" s="185" t="s">
        <v>4590</v>
      </c>
      <c r="F660" s="186" t="s">
        <v>3318</v>
      </c>
      <c r="G660" s="83">
        <f>VLOOKUP(A660,РАСЧЕТ!$A$3:$AY$1361,51,0)</f>
        <v>3735.6689269682815</v>
      </c>
      <c r="H660" s="83">
        <f t="shared" si="10"/>
        <v>737.77892696828167</v>
      </c>
    </row>
    <row r="661" spans="1:8" ht="16.2" customHeight="1" x14ac:dyDescent="0.3">
      <c r="A661" s="181" t="s">
        <v>1914</v>
      </c>
      <c r="B661" s="182" t="s">
        <v>207</v>
      </c>
      <c r="C661" s="190">
        <v>3418.8</v>
      </c>
      <c r="D661" s="191">
        <v>3418.8</v>
      </c>
      <c r="E661" s="185" t="s">
        <v>4590</v>
      </c>
      <c r="F661" s="186" t="s">
        <v>3325</v>
      </c>
      <c r="G661" s="83">
        <f>VLOOKUP(A661,РАСЧЕТ!$A$3:$AY$1361,51,0)</f>
        <v>3621.6469795417906</v>
      </c>
      <c r="H661" s="83">
        <f t="shared" si="10"/>
        <v>202.84697954179046</v>
      </c>
    </row>
    <row r="662" spans="1:8" ht="16.2" customHeight="1" x14ac:dyDescent="0.3">
      <c r="A662" s="181" t="s">
        <v>1442</v>
      </c>
      <c r="B662" s="182" t="s">
        <v>54</v>
      </c>
      <c r="C662" s="190">
        <v>1580.55</v>
      </c>
      <c r="D662" s="191">
        <v>1580.55</v>
      </c>
      <c r="E662" s="185" t="s">
        <v>4590</v>
      </c>
      <c r="F662" s="186" t="s">
        <v>3326</v>
      </c>
      <c r="G662" s="83">
        <f>VLOOKUP(A662,РАСЧЕТ!$A$3:$AY$1361,51,0)</f>
        <v>1743.2061130839654</v>
      </c>
      <c r="H662" s="83">
        <f t="shared" si="10"/>
        <v>162.65611308396547</v>
      </c>
    </row>
    <row r="663" spans="1:8" ht="16.2" customHeight="1" x14ac:dyDescent="0.3">
      <c r="A663" s="181" t="s">
        <v>1488</v>
      </c>
      <c r="B663" s="182" t="s">
        <v>280</v>
      </c>
      <c r="C663" s="183">
        <v>974.96</v>
      </c>
      <c r="D663" s="184">
        <v>974.96</v>
      </c>
      <c r="E663" s="185" t="s">
        <v>4590</v>
      </c>
      <c r="F663" s="186" t="s">
        <v>3327</v>
      </c>
      <c r="G663" s="83">
        <f>VLOOKUP(A663,РАСЧЕТ!$A$3:$AY$1361,51,0)</f>
        <v>1032.8063622562645</v>
      </c>
      <c r="H663" s="83">
        <f t="shared" si="10"/>
        <v>57.846362256264456</v>
      </c>
    </row>
    <row r="664" spans="1:8" ht="16.2" customHeight="1" x14ac:dyDescent="0.3">
      <c r="A664" s="181" t="s">
        <v>1334</v>
      </c>
      <c r="B664" s="182" t="s">
        <v>65</v>
      </c>
      <c r="C664" s="190">
        <v>1391.57</v>
      </c>
      <c r="D664" s="191">
        <v>1391.57</v>
      </c>
      <c r="E664" s="185" t="s">
        <v>4590</v>
      </c>
      <c r="F664" s="186" t="s">
        <v>3328</v>
      </c>
      <c r="G664" s="83">
        <f>VLOOKUP(A664,РАСЧЕТ!$A$3:$AY$1361,51,0)</f>
        <v>1474.1377152908794</v>
      </c>
      <c r="H664" s="83">
        <f t="shared" si="10"/>
        <v>82.567715290879505</v>
      </c>
    </row>
    <row r="665" spans="1:8" ht="16.2" customHeight="1" x14ac:dyDescent="0.3">
      <c r="A665" s="181" t="s">
        <v>1278</v>
      </c>
      <c r="B665" s="182" t="s">
        <v>260</v>
      </c>
      <c r="C665" s="190">
        <v>2516.86</v>
      </c>
      <c r="D665" s="191">
        <v>2516.86</v>
      </c>
      <c r="E665" s="185" t="s">
        <v>4590</v>
      </c>
      <c r="F665" s="186" t="s">
        <v>3330</v>
      </c>
      <c r="G665" s="83">
        <f>VLOOKUP(A665,РАСЧЕТ!$A$3:$AY$1361,51,0)</f>
        <v>1498.7124935139973</v>
      </c>
      <c r="H665" s="83">
        <f t="shared" si="10"/>
        <v>-1018.1475064860028</v>
      </c>
    </row>
    <row r="666" spans="1:8" ht="16.2" customHeight="1" x14ac:dyDescent="0.3">
      <c r="A666" s="181" t="s">
        <v>1525</v>
      </c>
      <c r="B666" s="182" t="s">
        <v>94</v>
      </c>
      <c r="C666" s="190">
        <v>2997.89</v>
      </c>
      <c r="D666" s="191">
        <v>2997.89</v>
      </c>
      <c r="E666" s="185" t="s">
        <v>4590</v>
      </c>
      <c r="F666" s="186" t="s">
        <v>3331</v>
      </c>
      <c r="G666" s="83">
        <f>VLOOKUP(A666,РАСЧЕТ!$A$3:$AY$1361,51,0)</f>
        <v>3175.7658187439324</v>
      </c>
      <c r="H666" s="83">
        <f t="shared" si="10"/>
        <v>177.87581874393254</v>
      </c>
    </row>
    <row r="667" spans="1:8" ht="16.2" customHeight="1" x14ac:dyDescent="0.3">
      <c r="A667" s="181" t="s">
        <v>1421</v>
      </c>
      <c r="B667" s="182" t="s">
        <v>217</v>
      </c>
      <c r="C667" s="190">
        <v>4797.49</v>
      </c>
      <c r="D667" s="191">
        <v>4797.49</v>
      </c>
      <c r="E667" s="185" t="s">
        <v>4590</v>
      </c>
      <c r="F667" s="186" t="s">
        <v>3334</v>
      </c>
      <c r="G667" s="83">
        <f>VLOOKUP(A667,РАСЧЕТ!$A$3:$AY$1361,51,0)</f>
        <v>5082.1352715429402</v>
      </c>
      <c r="H667" s="83">
        <f t="shared" si="10"/>
        <v>284.64527154294046</v>
      </c>
    </row>
    <row r="668" spans="1:8" ht="16.2" customHeight="1" x14ac:dyDescent="0.3">
      <c r="A668" s="181" t="s">
        <v>1309</v>
      </c>
      <c r="B668" s="182" t="s">
        <v>295</v>
      </c>
      <c r="C668" s="190">
        <v>2190.44</v>
      </c>
      <c r="D668" s="191">
        <v>2190.44</v>
      </c>
      <c r="E668" s="185" t="s">
        <v>4590</v>
      </c>
      <c r="F668" s="186" t="s">
        <v>3335</v>
      </c>
      <c r="G668" s="83">
        <f>VLOOKUP(A668,РАСЧЕТ!$A$3:$AY$1361,51,0)</f>
        <v>2320.4019592541626</v>
      </c>
      <c r="H668" s="83">
        <f t="shared" si="10"/>
        <v>129.96195925416259</v>
      </c>
    </row>
    <row r="669" spans="1:8" ht="16.2" customHeight="1" x14ac:dyDescent="0.3">
      <c r="A669" s="181" t="s">
        <v>2609</v>
      </c>
      <c r="B669" s="182" t="s">
        <v>303</v>
      </c>
      <c r="C669" s="190">
        <v>1348.62</v>
      </c>
      <c r="D669" s="191">
        <v>1348.62</v>
      </c>
      <c r="E669" s="185" t="s">
        <v>4590</v>
      </c>
      <c r="F669" s="186" t="s">
        <v>3915</v>
      </c>
      <c r="G669" s="83">
        <f>VLOOKUP(A669,РАСЧЕТ!$A$3:$AY$1361,51,0)</f>
        <v>1428.6396376584448</v>
      </c>
      <c r="H669" s="83">
        <f t="shared" si="10"/>
        <v>80.019637658444935</v>
      </c>
    </row>
    <row r="670" spans="1:8" ht="16.2" customHeight="1" x14ac:dyDescent="0.3">
      <c r="A670" s="181" t="s">
        <v>1154</v>
      </c>
      <c r="B670" s="182" t="s">
        <v>131</v>
      </c>
      <c r="C670" s="190">
        <v>3118.15</v>
      </c>
      <c r="D670" s="191">
        <v>3118.15</v>
      </c>
      <c r="E670" s="185" t="s">
        <v>4590</v>
      </c>
      <c r="F670" s="186" t="s">
        <v>3147</v>
      </c>
      <c r="G670" s="83">
        <f>VLOOKUP(A670,РАСЧЕТ!$A$3:$AY$1361,51,0)</f>
        <v>1601.9005419209045</v>
      </c>
      <c r="H670" s="83">
        <f t="shared" si="10"/>
        <v>-1516.2494580790956</v>
      </c>
    </row>
    <row r="671" spans="1:8" ht="16.2" customHeight="1" x14ac:dyDescent="0.3">
      <c r="A671" s="181" t="s">
        <v>1176</v>
      </c>
      <c r="B671" s="182" t="s">
        <v>190</v>
      </c>
      <c r="C671" s="190">
        <v>1967.1</v>
      </c>
      <c r="D671" s="191">
        <v>1967.1</v>
      </c>
      <c r="E671" s="185" t="s">
        <v>4590</v>
      </c>
      <c r="F671" s="186" t="s">
        <v>3336</v>
      </c>
      <c r="G671" s="83">
        <f>VLOOKUP(A671,РАСЧЕТ!$A$3:$AY$1361,51,0)</f>
        <v>2083.8119555655026</v>
      </c>
      <c r="H671" s="83">
        <f t="shared" si="10"/>
        <v>116.71195556550265</v>
      </c>
    </row>
    <row r="672" spans="1:8" ht="16.2" customHeight="1" x14ac:dyDescent="0.3">
      <c r="A672" s="181" t="s">
        <v>1526</v>
      </c>
      <c r="B672" s="182" t="s">
        <v>43</v>
      </c>
      <c r="C672" s="190">
        <v>3521.88</v>
      </c>
      <c r="D672" s="191">
        <v>3521.88</v>
      </c>
      <c r="E672" s="185" t="s">
        <v>4590</v>
      </c>
      <c r="F672" s="186" t="s">
        <v>3337</v>
      </c>
      <c r="G672" s="83">
        <f>VLOOKUP(A672,РАСЧЕТ!$A$3:$AY$1361,51,0)</f>
        <v>3730.8423658596334</v>
      </c>
      <c r="H672" s="83">
        <f t="shared" si="10"/>
        <v>208.96236585963334</v>
      </c>
    </row>
    <row r="673" spans="1:8" ht="16.2" customHeight="1" x14ac:dyDescent="0.3">
      <c r="A673" s="181" t="s">
        <v>1243</v>
      </c>
      <c r="B673" s="182" t="s">
        <v>103</v>
      </c>
      <c r="C673" s="190">
        <v>4213.37</v>
      </c>
      <c r="D673" s="191">
        <v>4213.37</v>
      </c>
      <c r="E673" s="185" t="s">
        <v>4590</v>
      </c>
      <c r="F673" s="186" t="s">
        <v>3338</v>
      </c>
      <c r="G673" s="83">
        <f>VLOOKUP(A673,РАСЧЕТ!$A$3:$AY$1361,51,0)</f>
        <v>4463.3614157418297</v>
      </c>
      <c r="H673" s="83">
        <f t="shared" si="10"/>
        <v>249.99141574182977</v>
      </c>
    </row>
    <row r="674" spans="1:8" ht="16.2" customHeight="1" x14ac:dyDescent="0.3">
      <c r="A674" s="181" t="s">
        <v>2574</v>
      </c>
      <c r="B674" s="182" t="s">
        <v>326</v>
      </c>
      <c r="C674" s="190">
        <v>3453.16</v>
      </c>
      <c r="D674" s="191">
        <v>3453.16</v>
      </c>
      <c r="E674" s="185" t="s">
        <v>4590</v>
      </c>
      <c r="F674" s="186" t="s">
        <v>3885</v>
      </c>
      <c r="G674" s="83">
        <f>VLOOKUP(A674,РАСЧЕТ!$A$3:$AY$1361,51,0)</f>
        <v>3658.0454416477387</v>
      </c>
      <c r="H674" s="83">
        <f t="shared" si="10"/>
        <v>204.88544164773884</v>
      </c>
    </row>
    <row r="675" spans="1:8" ht="16.2" customHeight="1" x14ac:dyDescent="0.3">
      <c r="A675" s="181" t="s">
        <v>1512</v>
      </c>
      <c r="B675" s="182" t="s">
        <v>256</v>
      </c>
      <c r="C675" s="190">
        <v>2199.0300000000002</v>
      </c>
      <c r="D675" s="191">
        <v>2199.0300000000002</v>
      </c>
      <c r="E675" s="185" t="s">
        <v>4590</v>
      </c>
      <c r="F675" s="186" t="s">
        <v>3339</v>
      </c>
      <c r="G675" s="83">
        <f>VLOOKUP(A675,РАСЧЕТ!$A$3:$AY$1361,51,0)</f>
        <v>2258.603811015279</v>
      </c>
      <c r="H675" s="83">
        <f t="shared" si="10"/>
        <v>59.573811015278807</v>
      </c>
    </row>
    <row r="676" spans="1:8" ht="16.2" customHeight="1" x14ac:dyDescent="0.3">
      <c r="A676" s="181" t="s">
        <v>1187</v>
      </c>
      <c r="B676" s="182" t="s">
        <v>64</v>
      </c>
      <c r="C676" s="190">
        <v>2186.14</v>
      </c>
      <c r="D676" s="191">
        <v>2186.14</v>
      </c>
      <c r="E676" s="185" t="s">
        <v>4590</v>
      </c>
      <c r="F676" s="186" t="s">
        <v>3340</v>
      </c>
      <c r="G676" s="83">
        <f>VLOOKUP(A676,РАСЧЕТ!$A$3:$AY$1361,51,0)</f>
        <v>2315.8521514909189</v>
      </c>
      <c r="H676" s="83">
        <f t="shared" si="10"/>
        <v>129.71215149091904</v>
      </c>
    </row>
    <row r="677" spans="1:8" ht="16.2" customHeight="1" x14ac:dyDescent="0.3">
      <c r="A677" s="181" t="s">
        <v>1102</v>
      </c>
      <c r="B677" s="182" t="s">
        <v>66</v>
      </c>
      <c r="C677" s="190">
        <v>3165.4</v>
      </c>
      <c r="D677" s="191">
        <v>3165.4</v>
      </c>
      <c r="E677" s="185" t="s">
        <v>4590</v>
      </c>
      <c r="F677" s="186" t="s">
        <v>3341</v>
      </c>
      <c r="G677" s="83">
        <f>VLOOKUP(A677,РАСЧЕТ!$A$3:$AY$1361,51,0)</f>
        <v>3353.2083215104267</v>
      </c>
      <c r="H677" s="83">
        <f t="shared" si="10"/>
        <v>187.80832151042659</v>
      </c>
    </row>
    <row r="678" spans="1:8" ht="16.2" customHeight="1" x14ac:dyDescent="0.3">
      <c r="A678" s="181" t="s">
        <v>2198</v>
      </c>
      <c r="B678" s="182" t="s">
        <v>210</v>
      </c>
      <c r="C678" s="190">
        <v>3393.03</v>
      </c>
      <c r="D678" s="191">
        <v>3393.03</v>
      </c>
      <c r="E678" s="185" t="s">
        <v>4590</v>
      </c>
      <c r="F678" s="186" t="s">
        <v>3342</v>
      </c>
      <c r="G678" s="83">
        <f>VLOOKUP(A678,РАСЧЕТ!$A$3:$AY$1361,51,0)</f>
        <v>3486.96263783021</v>
      </c>
      <c r="H678" s="83">
        <f t="shared" si="10"/>
        <v>93.932637830209842</v>
      </c>
    </row>
    <row r="679" spans="1:8" ht="16.2" customHeight="1" x14ac:dyDescent="0.3">
      <c r="A679" s="181" t="s">
        <v>1441</v>
      </c>
      <c r="B679" s="182" t="s">
        <v>305</v>
      </c>
      <c r="C679" s="190">
        <v>2151.7800000000002</v>
      </c>
      <c r="D679" s="191">
        <v>2151.7800000000002</v>
      </c>
      <c r="E679" s="185" t="s">
        <v>4590</v>
      </c>
      <c r="F679" s="186" t="s">
        <v>3359</v>
      </c>
      <c r="G679" s="83">
        <f>VLOOKUP(A679,РАСЧЕТ!$A$3:$AY$1361,51,0)</f>
        <v>2279.4536893849713</v>
      </c>
      <c r="H679" s="83">
        <f t="shared" si="10"/>
        <v>127.67368938497111</v>
      </c>
    </row>
    <row r="680" spans="1:8" ht="16.2" customHeight="1" x14ac:dyDescent="0.3">
      <c r="A680" s="181" t="s">
        <v>1090</v>
      </c>
      <c r="B680" s="182" t="s">
        <v>174</v>
      </c>
      <c r="C680" s="190">
        <v>2138.9</v>
      </c>
      <c r="D680" s="191">
        <v>2138.9</v>
      </c>
      <c r="E680" s="185" t="s">
        <v>4590</v>
      </c>
      <c r="F680" s="186" t="s">
        <v>3360</v>
      </c>
      <c r="G680" s="83">
        <f>VLOOKUP(A680,РАСЧЕТ!$A$3:$AY$1361,51,0)</f>
        <v>3030.0881058656455</v>
      </c>
      <c r="H680" s="83">
        <f t="shared" si="10"/>
        <v>891.18810586564541</v>
      </c>
    </row>
    <row r="681" spans="1:8" ht="16.2" customHeight="1" x14ac:dyDescent="0.3">
      <c r="A681" s="181" t="s">
        <v>1182</v>
      </c>
      <c r="B681" s="182" t="s">
        <v>228</v>
      </c>
      <c r="C681" s="190">
        <v>2452.4299999999998</v>
      </c>
      <c r="D681" s="191">
        <v>2452.4299999999998</v>
      </c>
      <c r="E681" s="185" t="s">
        <v>4590</v>
      </c>
      <c r="F681" s="186" t="s">
        <v>3148</v>
      </c>
      <c r="G681" s="83">
        <f>VLOOKUP(A681,РАСЧЕТ!$A$3:$AY$1361,51,0)</f>
        <v>2597.9402328120132</v>
      </c>
      <c r="H681" s="83">
        <f t="shared" si="10"/>
        <v>145.51023281201333</v>
      </c>
    </row>
    <row r="682" spans="1:8" ht="16.2" customHeight="1" x14ac:dyDescent="0.3">
      <c r="A682" s="181" t="s">
        <v>1409</v>
      </c>
      <c r="B682" s="182" t="s">
        <v>101</v>
      </c>
      <c r="C682" s="190">
        <v>3109.56</v>
      </c>
      <c r="D682" s="191">
        <v>3109.56</v>
      </c>
      <c r="E682" s="185" t="s">
        <v>4590</v>
      </c>
      <c r="F682" s="186" t="s">
        <v>3346</v>
      </c>
      <c r="G682" s="83">
        <f>VLOOKUP(A682,РАСЧЕТ!$A$3:$AY$1361,51,0)</f>
        <v>3294.0608205882622</v>
      </c>
      <c r="H682" s="83">
        <f t="shared" si="10"/>
        <v>184.50082058826229</v>
      </c>
    </row>
    <row r="683" spans="1:8" ht="16.2" customHeight="1" x14ac:dyDescent="0.3">
      <c r="A683" s="181" t="s">
        <v>2118</v>
      </c>
      <c r="B683" s="182" t="s">
        <v>114</v>
      </c>
      <c r="C683" s="190">
        <v>3393.03</v>
      </c>
      <c r="D683" s="191">
        <v>3393.03</v>
      </c>
      <c r="E683" s="185" t="s">
        <v>4590</v>
      </c>
      <c r="F683" s="186" t="s">
        <v>3376</v>
      </c>
      <c r="G683" s="83">
        <f>VLOOKUP(A683,РАСЧЕТ!$A$3:$AY$1361,51,0)</f>
        <v>3594.3481329623301</v>
      </c>
      <c r="H683" s="83">
        <f t="shared" si="10"/>
        <v>201.31813296232986</v>
      </c>
    </row>
    <row r="684" spans="1:8" ht="16.2" customHeight="1" x14ac:dyDescent="0.3">
      <c r="A684" s="181" t="s">
        <v>2199</v>
      </c>
      <c r="B684" s="182" t="s">
        <v>111</v>
      </c>
      <c r="C684" s="190">
        <v>2151.7800000000002</v>
      </c>
      <c r="D684" s="191">
        <v>2151.7800000000002</v>
      </c>
      <c r="E684" s="185" t="s">
        <v>4590</v>
      </c>
      <c r="F684" s="186" t="s">
        <v>3377</v>
      </c>
      <c r="G684" s="83">
        <f>VLOOKUP(A684,РАСЧЕТ!$A$3:$AY$1361,51,0)</f>
        <v>1105.4437623999631</v>
      </c>
      <c r="H684" s="83">
        <f t="shared" si="10"/>
        <v>-1046.3362376000371</v>
      </c>
    </row>
    <row r="685" spans="1:8" ht="16.2" customHeight="1" x14ac:dyDescent="0.3">
      <c r="A685" s="181" t="s">
        <v>1160</v>
      </c>
      <c r="B685" s="182" t="s">
        <v>173</v>
      </c>
      <c r="C685" s="190">
        <v>2138.9</v>
      </c>
      <c r="D685" s="191">
        <v>2138.9</v>
      </c>
      <c r="E685" s="185" t="s">
        <v>4590</v>
      </c>
      <c r="F685" s="186" t="s">
        <v>3378</v>
      </c>
      <c r="G685" s="83">
        <f>VLOOKUP(A685,РАСЧЕТ!$A$3:$AY$1361,51,0)</f>
        <v>2265.8042660952406</v>
      </c>
      <c r="H685" s="83">
        <f t="shared" si="10"/>
        <v>126.90426609524047</v>
      </c>
    </row>
    <row r="686" spans="1:8" ht="16.2" customHeight="1" x14ac:dyDescent="0.3">
      <c r="A686" s="181" t="s">
        <v>1439</v>
      </c>
      <c r="B686" s="182" t="s">
        <v>338</v>
      </c>
      <c r="C686" s="190">
        <v>3109.56</v>
      </c>
      <c r="D686" s="191">
        <v>3109.56</v>
      </c>
      <c r="E686" s="185" t="s">
        <v>4590</v>
      </c>
      <c r="F686" s="186" t="s">
        <v>3379</v>
      </c>
      <c r="G686" s="83">
        <f>VLOOKUP(A686,РАСЧЕТ!$A$3:$AY$1361,51,0)</f>
        <v>3295.9454926509175</v>
      </c>
      <c r="H686" s="83">
        <f t="shared" si="10"/>
        <v>186.38549265091751</v>
      </c>
    </row>
    <row r="687" spans="1:8" ht="16.2" customHeight="1" x14ac:dyDescent="0.3">
      <c r="A687" s="181" t="s">
        <v>591</v>
      </c>
      <c r="B687" s="182" t="s">
        <v>166</v>
      </c>
      <c r="C687" s="190">
        <v>3393.03</v>
      </c>
      <c r="D687" s="191">
        <v>3393.03</v>
      </c>
      <c r="E687" s="185" t="s">
        <v>4590</v>
      </c>
      <c r="F687" s="186" t="s">
        <v>3351</v>
      </c>
      <c r="G687" s="83">
        <f>VLOOKUP(A687,РАСЧЕТ!$A$3:$AY$1361,51,0)</f>
        <v>2777.5636270608175</v>
      </c>
      <c r="H687" s="83">
        <f t="shared" si="10"/>
        <v>-615.46637293918275</v>
      </c>
    </row>
    <row r="688" spans="1:8" ht="16.2" customHeight="1" x14ac:dyDescent="0.3">
      <c r="A688" s="181" t="s">
        <v>1254</v>
      </c>
      <c r="B688" s="182" t="s">
        <v>255</v>
      </c>
      <c r="C688" s="190">
        <v>2151.7800000000002</v>
      </c>
      <c r="D688" s="191">
        <v>2151.7800000000002</v>
      </c>
      <c r="E688" s="185" t="s">
        <v>4590</v>
      </c>
      <c r="F688" s="186" t="s">
        <v>3396</v>
      </c>
      <c r="G688" s="83">
        <f>VLOOKUP(A688,РАСЧЕТ!$A$3:$AY$1361,51,0)</f>
        <v>3383.7200487924797</v>
      </c>
      <c r="H688" s="83">
        <f t="shared" si="10"/>
        <v>1231.9400487924795</v>
      </c>
    </row>
    <row r="689" spans="1:8" ht="16.2" customHeight="1" x14ac:dyDescent="0.3">
      <c r="A689" s="181" t="s">
        <v>1106</v>
      </c>
      <c r="B689" s="182" t="s">
        <v>221</v>
      </c>
      <c r="C689" s="190">
        <v>2138.9</v>
      </c>
      <c r="D689" s="191">
        <v>2138.9</v>
      </c>
      <c r="E689" s="185" t="s">
        <v>4590</v>
      </c>
      <c r="F689" s="186" t="s">
        <v>3397</v>
      </c>
      <c r="G689" s="83">
        <f>VLOOKUP(A689,РАСЧЕТ!$A$3:$AY$1361,51,0)</f>
        <v>2265.8042660952406</v>
      </c>
      <c r="H689" s="83">
        <f t="shared" si="10"/>
        <v>126.90426609524047</v>
      </c>
    </row>
    <row r="690" spans="1:8" ht="16.2" customHeight="1" x14ac:dyDescent="0.3">
      <c r="A690" s="181" t="s">
        <v>1459</v>
      </c>
      <c r="B690" s="182" t="s">
        <v>243</v>
      </c>
      <c r="C690" s="190">
        <v>3109.56</v>
      </c>
      <c r="D690" s="191">
        <v>3109.56</v>
      </c>
      <c r="E690" s="185" t="s">
        <v>4590</v>
      </c>
      <c r="F690" s="186" t="s">
        <v>3398</v>
      </c>
      <c r="G690" s="83">
        <f>VLOOKUP(A690,РАСЧЕТ!$A$3:$AY$1361,51,0)</f>
        <v>3645.8863875402562</v>
      </c>
      <c r="H690" s="83">
        <f t="shared" si="10"/>
        <v>536.32638754025629</v>
      </c>
    </row>
    <row r="691" spans="1:8" ht="16.2" customHeight="1" x14ac:dyDescent="0.3">
      <c r="A691" s="181" t="s">
        <v>1283</v>
      </c>
      <c r="B691" s="182" t="s">
        <v>317</v>
      </c>
      <c r="C691" s="190">
        <v>3393.03</v>
      </c>
      <c r="D691" s="191">
        <v>3393.03</v>
      </c>
      <c r="E691" s="185" t="s">
        <v>4590</v>
      </c>
      <c r="F691" s="186" t="s">
        <v>3418</v>
      </c>
      <c r="G691" s="83">
        <f>VLOOKUP(A691,РАСЧЕТ!$A$3:$AY$1361,51,0)</f>
        <v>2184.5675499470863</v>
      </c>
      <c r="H691" s="83">
        <f t="shared" si="10"/>
        <v>-1208.4624500529139</v>
      </c>
    </row>
    <row r="692" spans="1:8" ht="16.2" customHeight="1" x14ac:dyDescent="0.3">
      <c r="A692" s="181" t="s">
        <v>1255</v>
      </c>
      <c r="B692" s="182" t="s">
        <v>324</v>
      </c>
      <c r="C692" s="190">
        <v>1421.64</v>
      </c>
      <c r="D692" s="191">
        <v>1421.64</v>
      </c>
      <c r="E692" s="185" t="s">
        <v>4590</v>
      </c>
      <c r="F692" s="186" t="s">
        <v>3149</v>
      </c>
      <c r="G692" s="83">
        <f>VLOOKUP(A692,РАСЧЕТ!$A$3:$AY$1361,51,0)</f>
        <v>1505.9863696335838</v>
      </c>
      <c r="H692" s="83">
        <f t="shared" si="10"/>
        <v>84.346369633583663</v>
      </c>
    </row>
    <row r="693" spans="1:8" ht="16.2" customHeight="1" x14ac:dyDescent="0.3">
      <c r="A693" s="181" t="s">
        <v>1489</v>
      </c>
      <c r="B693" s="182" t="s">
        <v>72</v>
      </c>
      <c r="C693" s="190">
        <v>2151.7800000000002</v>
      </c>
      <c r="D693" s="191">
        <v>2151.7800000000002</v>
      </c>
      <c r="E693" s="185" t="s">
        <v>4590</v>
      </c>
      <c r="F693" s="186" t="s">
        <v>3419</v>
      </c>
      <c r="G693" s="83">
        <f>VLOOKUP(A693,РАСЧЕТ!$A$3:$AY$1361,51,0)</f>
        <v>2474.4593972180887</v>
      </c>
      <c r="H693" s="83">
        <f t="shared" si="10"/>
        <v>322.67939721808852</v>
      </c>
    </row>
    <row r="694" spans="1:8" ht="16.2" customHeight="1" x14ac:dyDescent="0.3">
      <c r="A694" s="181" t="s">
        <v>1161</v>
      </c>
      <c r="B694" s="182" t="s">
        <v>187</v>
      </c>
      <c r="C694" s="190">
        <v>2138.9</v>
      </c>
      <c r="D694" s="191">
        <v>2138.9</v>
      </c>
      <c r="E694" s="185" t="s">
        <v>4590</v>
      </c>
      <c r="F694" s="186" t="s">
        <v>3421</v>
      </c>
      <c r="G694" s="83">
        <f>VLOOKUP(A694,РАСЧЕТ!$A$3:$AY$1361,51,0)</f>
        <v>2265.8042660952406</v>
      </c>
      <c r="H694" s="83">
        <f t="shared" si="10"/>
        <v>126.90426609524047</v>
      </c>
    </row>
    <row r="695" spans="1:8" ht="16.2" customHeight="1" x14ac:dyDescent="0.3">
      <c r="A695" s="181" t="s">
        <v>1201</v>
      </c>
      <c r="B695" s="182" t="s">
        <v>93</v>
      </c>
      <c r="C695" s="190">
        <v>3109.56</v>
      </c>
      <c r="D695" s="191">
        <v>3109.56</v>
      </c>
      <c r="E695" s="185" t="s">
        <v>4590</v>
      </c>
      <c r="F695" s="186" t="s">
        <v>3422</v>
      </c>
      <c r="G695" s="83">
        <f>VLOOKUP(A695,РАСЧЕТ!$A$3:$AY$1361,51,0)</f>
        <v>3294.0608205882622</v>
      </c>
      <c r="H695" s="83">
        <f t="shared" si="10"/>
        <v>184.50082058826229</v>
      </c>
    </row>
    <row r="696" spans="1:8" ht="16.2" customHeight="1" x14ac:dyDescent="0.3">
      <c r="A696" s="181" t="s">
        <v>2496</v>
      </c>
      <c r="B696" s="182" t="s">
        <v>290</v>
      </c>
      <c r="C696" s="190">
        <v>3393.03</v>
      </c>
      <c r="D696" s="191">
        <v>3393.03</v>
      </c>
      <c r="E696" s="185" t="s">
        <v>4590</v>
      </c>
      <c r="F696" s="186" t="s">
        <v>3443</v>
      </c>
      <c r="G696" s="83">
        <f>VLOOKUP(A696,РАСЧЕТ!$A$3:$AY$1361,51,0)</f>
        <v>1743.1149147624171</v>
      </c>
      <c r="H696" s="83">
        <f t="shared" si="10"/>
        <v>-1649.9150852375831</v>
      </c>
    </row>
    <row r="697" spans="1:8" ht="16.2" customHeight="1" x14ac:dyDescent="0.3">
      <c r="A697" s="181" t="s">
        <v>825</v>
      </c>
      <c r="B697" s="182" t="s">
        <v>169</v>
      </c>
      <c r="C697" s="190">
        <v>2151.7800000000002</v>
      </c>
      <c r="D697" s="191">
        <v>2151.7800000000002</v>
      </c>
      <c r="E697" s="185" t="s">
        <v>4590</v>
      </c>
      <c r="F697" s="186" t="s">
        <v>3444</v>
      </c>
      <c r="G697" s="83">
        <f>VLOOKUP(A697,РАСЧЕТ!$A$3:$AY$1361,51,0)</f>
        <v>2203.5846459439135</v>
      </c>
      <c r="H697" s="83">
        <f t="shared" si="10"/>
        <v>51.804645943913329</v>
      </c>
    </row>
    <row r="698" spans="1:8" ht="16.2" customHeight="1" x14ac:dyDescent="0.3">
      <c r="A698" s="181" t="s">
        <v>560</v>
      </c>
      <c r="B698" s="182" t="s">
        <v>230</v>
      </c>
      <c r="C698" s="190">
        <v>2138.9</v>
      </c>
      <c r="D698" s="191">
        <v>2138.9</v>
      </c>
      <c r="E698" s="185" t="s">
        <v>4590</v>
      </c>
      <c r="F698" s="186" t="s">
        <v>3446</v>
      </c>
      <c r="G698" s="83">
        <f>VLOOKUP(A698,РАСЧЕТ!$A$3:$AY$1361,51,0)</f>
        <v>2265.8042660952406</v>
      </c>
      <c r="H698" s="83">
        <f t="shared" si="10"/>
        <v>126.90426609524047</v>
      </c>
    </row>
    <row r="699" spans="1:8" ht="16.2" customHeight="1" x14ac:dyDescent="0.3">
      <c r="A699" s="181" t="s">
        <v>580</v>
      </c>
      <c r="B699" s="182" t="s">
        <v>229</v>
      </c>
      <c r="C699" s="190">
        <v>3109.56</v>
      </c>
      <c r="D699" s="191">
        <v>3109.56</v>
      </c>
      <c r="E699" s="185" t="s">
        <v>4590</v>
      </c>
      <c r="F699" s="186" t="s">
        <v>3447</v>
      </c>
      <c r="G699" s="83">
        <f>VLOOKUP(A699,РАСЧЕТ!$A$3:$AY$1361,51,0)</f>
        <v>3294.0608205882622</v>
      </c>
      <c r="H699" s="83">
        <f t="shared" si="10"/>
        <v>184.50082058826229</v>
      </c>
    </row>
    <row r="700" spans="1:8" ht="16.2" customHeight="1" x14ac:dyDescent="0.3">
      <c r="A700" s="181" t="s">
        <v>597</v>
      </c>
      <c r="B700" s="182" t="s">
        <v>306</v>
      </c>
      <c r="C700" s="190">
        <v>3393.03</v>
      </c>
      <c r="D700" s="191">
        <v>3393.03</v>
      </c>
      <c r="E700" s="185" t="s">
        <v>4590</v>
      </c>
      <c r="F700" s="186" t="s">
        <v>3469</v>
      </c>
      <c r="G700" s="83">
        <f>VLOOKUP(A700,РАСЧЕТ!$A$3:$AY$1361,51,0)</f>
        <v>3594.3481329623301</v>
      </c>
      <c r="H700" s="83">
        <f t="shared" si="10"/>
        <v>201.31813296232986</v>
      </c>
    </row>
    <row r="701" spans="1:8" ht="16.2" customHeight="1" x14ac:dyDescent="0.3">
      <c r="A701" s="181" t="s">
        <v>2250</v>
      </c>
      <c r="B701" s="182" t="s">
        <v>116</v>
      </c>
      <c r="C701" s="190">
        <v>2151.7800000000002</v>
      </c>
      <c r="D701" s="191">
        <v>2151.7800000000002</v>
      </c>
      <c r="E701" s="185" t="s">
        <v>4590</v>
      </c>
      <c r="F701" s="186" t="s">
        <v>3471</v>
      </c>
      <c r="G701" s="83">
        <f>VLOOKUP(A701,РАСЧЕТ!$A$3:$AY$1361,51,0)</f>
        <v>2279.4536893849713</v>
      </c>
      <c r="H701" s="83">
        <f t="shared" si="10"/>
        <v>127.67368938497111</v>
      </c>
    </row>
    <row r="702" spans="1:8" ht="16.2" customHeight="1" x14ac:dyDescent="0.3">
      <c r="A702" s="181" t="s">
        <v>1095</v>
      </c>
      <c r="B702" s="182" t="s">
        <v>117</v>
      </c>
      <c r="C702" s="190">
        <v>2138.9</v>
      </c>
      <c r="D702" s="191">
        <v>2138.9</v>
      </c>
      <c r="E702" s="185" t="s">
        <v>4590</v>
      </c>
      <c r="F702" s="186" t="s">
        <v>3472</v>
      </c>
      <c r="G702" s="83">
        <f>VLOOKUP(A702,РАСЧЕТ!$A$3:$AY$1361,51,0)</f>
        <v>2872.6879125576766</v>
      </c>
      <c r="H702" s="83">
        <f t="shared" si="10"/>
        <v>733.78791255767646</v>
      </c>
    </row>
    <row r="703" spans="1:8" ht="16.2" customHeight="1" x14ac:dyDescent="0.3">
      <c r="A703" s="181" t="s">
        <v>688</v>
      </c>
      <c r="B703" s="182" t="s">
        <v>344</v>
      </c>
      <c r="C703" s="190">
        <v>1421.64</v>
      </c>
      <c r="D703" s="191">
        <v>1421.64</v>
      </c>
      <c r="E703" s="185" t="s">
        <v>4590</v>
      </c>
      <c r="F703" s="186" t="s">
        <v>3123</v>
      </c>
      <c r="G703" s="83">
        <f>VLOOKUP(A703,РАСЧЕТ!$A$3:$AY$1361,51,0)</f>
        <v>1505.9863696335838</v>
      </c>
      <c r="H703" s="83">
        <f t="shared" si="10"/>
        <v>84.346369633583663</v>
      </c>
    </row>
    <row r="704" spans="1:8" ht="16.2" customHeight="1" x14ac:dyDescent="0.3">
      <c r="A704" s="181" t="s">
        <v>581</v>
      </c>
      <c r="B704" s="182" t="s">
        <v>318</v>
      </c>
      <c r="C704" s="190">
        <v>3109.56</v>
      </c>
      <c r="D704" s="191">
        <v>3109.56</v>
      </c>
      <c r="E704" s="185" t="s">
        <v>4590</v>
      </c>
      <c r="F704" s="186" t="s">
        <v>3473</v>
      </c>
      <c r="G704" s="83">
        <f>VLOOKUP(A704,РАСЧЕТ!$A$3:$AY$1361,51,0)</f>
        <v>3294.0608205882622</v>
      </c>
      <c r="H704" s="83">
        <f t="shared" si="10"/>
        <v>184.50082058826229</v>
      </c>
    </row>
    <row r="705" spans="1:8" ht="16.2" customHeight="1" x14ac:dyDescent="0.3">
      <c r="A705" s="181" t="s">
        <v>2456</v>
      </c>
      <c r="B705" s="182" t="s">
        <v>291</v>
      </c>
      <c r="C705" s="190">
        <v>3393.03</v>
      </c>
      <c r="D705" s="191">
        <v>3393.03</v>
      </c>
      <c r="E705" s="185" t="s">
        <v>4590</v>
      </c>
      <c r="F705" s="186" t="s">
        <v>3496</v>
      </c>
      <c r="G705" s="83">
        <f>VLOOKUP(A705,РАСЧЕТ!$A$3:$AY$1361,51,0)</f>
        <v>3594.3481329623301</v>
      </c>
      <c r="H705" s="83">
        <f t="shared" ref="H705:H768" si="11">G705-C705</f>
        <v>201.31813296232986</v>
      </c>
    </row>
    <row r="706" spans="1:8" ht="16.2" customHeight="1" x14ac:dyDescent="0.3">
      <c r="A706" s="181" t="s">
        <v>1922</v>
      </c>
      <c r="B706" s="182" t="s">
        <v>346</v>
      </c>
      <c r="C706" s="190">
        <v>2151.7800000000002</v>
      </c>
      <c r="D706" s="191">
        <v>2151.7800000000002</v>
      </c>
      <c r="E706" s="185" t="s">
        <v>4590</v>
      </c>
      <c r="F706" s="186" t="s">
        <v>3498</v>
      </c>
      <c r="G706" s="83">
        <f>VLOOKUP(A706,РАСЧЕТ!$A$3:$AY$1361,51,0)</f>
        <v>2279.4536893849713</v>
      </c>
      <c r="H706" s="83">
        <f t="shared" si="11"/>
        <v>127.67368938497111</v>
      </c>
    </row>
    <row r="707" spans="1:8" ht="16.2" customHeight="1" x14ac:dyDescent="0.3">
      <c r="A707" s="181" t="s">
        <v>2189</v>
      </c>
      <c r="B707" s="182" t="s">
        <v>100</v>
      </c>
      <c r="C707" s="190">
        <v>2138.9</v>
      </c>
      <c r="D707" s="191">
        <v>2138.9</v>
      </c>
      <c r="E707" s="185" t="s">
        <v>4590</v>
      </c>
      <c r="F707" s="186" t="s">
        <v>3499</v>
      </c>
      <c r="G707" s="83">
        <f>VLOOKUP(A707,РАСЧЕТ!$A$3:$AY$1361,51,0)</f>
        <v>2277.4955536768566</v>
      </c>
      <c r="H707" s="83">
        <f t="shared" si="11"/>
        <v>138.59555367685653</v>
      </c>
    </row>
    <row r="708" spans="1:8" ht="16.2" customHeight="1" x14ac:dyDescent="0.3">
      <c r="A708" s="181" t="s">
        <v>652</v>
      </c>
      <c r="B708" s="182" t="s">
        <v>157</v>
      </c>
      <c r="C708" s="190">
        <v>3109.56</v>
      </c>
      <c r="D708" s="191">
        <v>3109.56</v>
      </c>
      <c r="E708" s="185" t="s">
        <v>4590</v>
      </c>
      <c r="F708" s="186" t="s">
        <v>3500</v>
      </c>
      <c r="G708" s="83">
        <f>VLOOKUP(A708,РАСЧЕТ!$A$3:$AY$1361,51,0)</f>
        <v>3294.0608205882622</v>
      </c>
      <c r="H708" s="83">
        <f t="shared" si="11"/>
        <v>184.50082058826229</v>
      </c>
    </row>
    <row r="709" spans="1:8" ht="16.2" customHeight="1" x14ac:dyDescent="0.3">
      <c r="A709" s="181" t="s">
        <v>586</v>
      </c>
      <c r="B709" s="182" t="s">
        <v>118</v>
      </c>
      <c r="C709" s="190">
        <v>3393.03</v>
      </c>
      <c r="D709" s="191">
        <v>3393.03</v>
      </c>
      <c r="E709" s="185" t="s">
        <v>4590</v>
      </c>
      <c r="F709" s="186" t="s">
        <v>3520</v>
      </c>
      <c r="G709" s="83">
        <f>VLOOKUP(A709,РАСЧЕТ!$A$3:$AY$1361,51,0)</f>
        <v>3594.3481329623301</v>
      </c>
      <c r="H709" s="83">
        <f t="shared" si="11"/>
        <v>201.31813296232986</v>
      </c>
    </row>
    <row r="710" spans="1:8" ht="16.2" customHeight="1" x14ac:dyDescent="0.3">
      <c r="A710" s="181" t="s">
        <v>633</v>
      </c>
      <c r="B710" s="182" t="s">
        <v>314</v>
      </c>
      <c r="C710" s="190">
        <v>2151.7800000000002</v>
      </c>
      <c r="D710" s="191">
        <v>2151.7800000000002</v>
      </c>
      <c r="E710" s="185" t="s">
        <v>4590</v>
      </c>
      <c r="F710" s="186" t="s">
        <v>3521</v>
      </c>
      <c r="G710" s="83">
        <f>VLOOKUP(A710,РАСЧЕТ!$A$3:$AY$1361,51,0)</f>
        <v>2279.4536893849713</v>
      </c>
      <c r="H710" s="83">
        <f t="shared" si="11"/>
        <v>127.67368938497111</v>
      </c>
    </row>
    <row r="711" spans="1:8" ht="16.2" customHeight="1" x14ac:dyDescent="0.3">
      <c r="A711" s="181" t="s">
        <v>1151</v>
      </c>
      <c r="B711" s="182" t="s">
        <v>208</v>
      </c>
      <c r="C711" s="190">
        <v>2138.9</v>
      </c>
      <c r="D711" s="191">
        <v>2138.9</v>
      </c>
      <c r="E711" s="185" t="s">
        <v>4590</v>
      </c>
      <c r="F711" s="186" t="s">
        <v>3522</v>
      </c>
      <c r="G711" s="83">
        <f>VLOOKUP(A711,РАСЧЕТ!$A$3:$AY$1361,51,0)</f>
        <v>1962.6951670609246</v>
      </c>
      <c r="H711" s="83">
        <f t="shared" si="11"/>
        <v>-176.20483293907546</v>
      </c>
    </row>
    <row r="712" spans="1:8" ht="16.2" customHeight="1" x14ac:dyDescent="0.3">
      <c r="A712" s="181" t="s">
        <v>1035</v>
      </c>
      <c r="B712" s="182" t="s">
        <v>215</v>
      </c>
      <c r="C712" s="190">
        <v>3109.56</v>
      </c>
      <c r="D712" s="191">
        <v>3109.56</v>
      </c>
      <c r="E712" s="185" t="s">
        <v>4590</v>
      </c>
      <c r="F712" s="186" t="s">
        <v>3524</v>
      </c>
      <c r="G712" s="83">
        <f>VLOOKUP(A712,РАСЧЕТ!$A$3:$AY$1361,51,0)</f>
        <v>3294.0608205882622</v>
      </c>
      <c r="H712" s="83">
        <f t="shared" si="11"/>
        <v>184.50082058826229</v>
      </c>
    </row>
    <row r="713" spans="1:8" ht="16.2" customHeight="1" x14ac:dyDescent="0.3">
      <c r="A713" s="181" t="s">
        <v>3942</v>
      </c>
      <c r="B713" s="182" t="s">
        <v>284</v>
      </c>
      <c r="C713" s="190">
        <v>3393.03</v>
      </c>
      <c r="D713" s="191">
        <v>3393.03</v>
      </c>
      <c r="E713" s="185" t="s">
        <v>4590</v>
      </c>
      <c r="F713" s="186" t="s">
        <v>4551</v>
      </c>
      <c r="G713" s="83">
        <f>VLOOKUP(A713,РАСЧЕТ!$A$3:$AY$1361,51,0)</f>
        <v>3594.3481329623301</v>
      </c>
      <c r="H713" s="83">
        <f t="shared" si="11"/>
        <v>201.31813296232986</v>
      </c>
    </row>
    <row r="714" spans="1:8" ht="16.2" customHeight="1" x14ac:dyDescent="0.3">
      <c r="A714" s="181" t="s">
        <v>2251</v>
      </c>
      <c r="B714" s="182" t="s">
        <v>161</v>
      </c>
      <c r="C714" s="190">
        <v>1576.26</v>
      </c>
      <c r="D714" s="191">
        <v>1576.26</v>
      </c>
      <c r="E714" s="185" t="s">
        <v>4590</v>
      </c>
      <c r="F714" s="186" t="s">
        <v>3150</v>
      </c>
      <c r="G714" s="83">
        <f>VLOOKUP(A714,РАСЧЕТ!$A$3:$AY$1361,51,0)</f>
        <v>809.776169263047</v>
      </c>
      <c r="H714" s="83">
        <f t="shared" si="11"/>
        <v>-766.483830736953</v>
      </c>
    </row>
    <row r="715" spans="1:8" ht="16.2" customHeight="1" x14ac:dyDescent="0.3">
      <c r="A715" s="181" t="s">
        <v>1267</v>
      </c>
      <c r="B715" s="182" t="s">
        <v>218</v>
      </c>
      <c r="C715" s="190">
        <v>2151.7800000000002</v>
      </c>
      <c r="D715" s="191">
        <v>2151.7800000000002</v>
      </c>
      <c r="E715" s="185" t="s">
        <v>4590</v>
      </c>
      <c r="F715" s="186" t="s">
        <v>3548</v>
      </c>
      <c r="G715" s="83">
        <f>VLOOKUP(A715,РАСЧЕТ!$A$3:$AY$1361,51,0)</f>
        <v>2623.0744634577027</v>
      </c>
      <c r="H715" s="83">
        <f t="shared" si="11"/>
        <v>471.29446345770248</v>
      </c>
    </row>
    <row r="716" spans="1:8" ht="16.2" customHeight="1" x14ac:dyDescent="0.3">
      <c r="A716" s="181" t="s">
        <v>561</v>
      </c>
      <c r="B716" s="182" t="s">
        <v>266</v>
      </c>
      <c r="C716" s="190">
        <v>2138.9</v>
      </c>
      <c r="D716" s="191">
        <v>2138.9</v>
      </c>
      <c r="E716" s="185" t="s">
        <v>4590</v>
      </c>
      <c r="F716" s="186" t="s">
        <v>3549</v>
      </c>
      <c r="G716" s="83">
        <f>VLOOKUP(A716,РАСЧЕТ!$A$3:$AY$1361,51,0)</f>
        <v>2265.8042660952406</v>
      </c>
      <c r="H716" s="83">
        <f t="shared" si="11"/>
        <v>126.90426609524047</v>
      </c>
    </row>
    <row r="717" spans="1:8" ht="16.2" customHeight="1" x14ac:dyDescent="0.3">
      <c r="A717" s="181" t="s">
        <v>2134</v>
      </c>
      <c r="B717" s="182" t="s">
        <v>301</v>
      </c>
      <c r="C717" s="190">
        <v>3109.56</v>
      </c>
      <c r="D717" s="191">
        <v>3109.56</v>
      </c>
      <c r="E717" s="185" t="s">
        <v>4590</v>
      </c>
      <c r="F717" s="186" t="s">
        <v>3550</v>
      </c>
      <c r="G717" s="83">
        <f>VLOOKUP(A717,РАСЧЕТ!$A$3:$AY$1361,51,0)</f>
        <v>3074.8531280974025</v>
      </c>
      <c r="H717" s="83">
        <f t="shared" si="11"/>
        <v>-34.706871902597413</v>
      </c>
    </row>
    <row r="718" spans="1:8" ht="16.2" customHeight="1" x14ac:dyDescent="0.3">
      <c r="A718" s="181" t="s">
        <v>1113</v>
      </c>
      <c r="B718" s="182" t="s">
        <v>98</v>
      </c>
      <c r="C718" s="190">
        <v>3393.03</v>
      </c>
      <c r="D718" s="191">
        <v>3393.03</v>
      </c>
      <c r="E718" s="185" t="s">
        <v>4590</v>
      </c>
      <c r="F718" s="186" t="s">
        <v>3569</v>
      </c>
      <c r="G718" s="83">
        <f>VLOOKUP(A718,РАСЧЕТ!$A$3:$AY$1361,51,0)</f>
        <v>3594.3481329623301</v>
      </c>
      <c r="H718" s="83">
        <f t="shared" si="11"/>
        <v>201.31813296232986</v>
      </c>
    </row>
    <row r="719" spans="1:8" ht="16.2" customHeight="1" x14ac:dyDescent="0.3">
      <c r="A719" s="181" t="s">
        <v>1135</v>
      </c>
      <c r="B719" s="182" t="s">
        <v>263</v>
      </c>
      <c r="C719" s="190">
        <v>2151.7800000000002</v>
      </c>
      <c r="D719" s="191">
        <v>2151.7800000000002</v>
      </c>
      <c r="E719" s="185" t="s">
        <v>4590</v>
      </c>
      <c r="F719" s="186" t="s">
        <v>3570</v>
      </c>
      <c r="G719" s="83">
        <f>VLOOKUP(A719,РАСЧЕТ!$A$3:$AY$1361,51,0)</f>
        <v>1928.3173311355629</v>
      </c>
      <c r="H719" s="83">
        <f t="shared" si="11"/>
        <v>-223.46266886443732</v>
      </c>
    </row>
    <row r="720" spans="1:8" ht="16.2" customHeight="1" x14ac:dyDescent="0.3">
      <c r="A720" s="181" t="s">
        <v>1501</v>
      </c>
      <c r="B720" s="182" t="s">
        <v>307</v>
      </c>
      <c r="C720" s="190">
        <v>2138.9</v>
      </c>
      <c r="D720" s="191">
        <v>2138.9</v>
      </c>
      <c r="E720" s="185" t="s">
        <v>4590</v>
      </c>
      <c r="F720" s="186" t="s">
        <v>3572</v>
      </c>
      <c r="G720" s="83">
        <f>VLOOKUP(A720,РАСЧЕТ!$A$3:$AY$1361,51,0)</f>
        <v>2265.8042660952406</v>
      </c>
      <c r="H720" s="83">
        <f t="shared" si="11"/>
        <v>126.90426609524047</v>
      </c>
    </row>
    <row r="721" spans="1:8" ht="16.2" customHeight="1" x14ac:dyDescent="0.3">
      <c r="A721" s="181" t="s">
        <v>2280</v>
      </c>
      <c r="B721" s="182" t="s">
        <v>223</v>
      </c>
      <c r="C721" s="190">
        <v>3109.56</v>
      </c>
      <c r="D721" s="191">
        <v>3109.56</v>
      </c>
      <c r="E721" s="185" t="s">
        <v>4590</v>
      </c>
      <c r="F721" s="186" t="s">
        <v>3573</v>
      </c>
      <c r="G721" s="83">
        <f>VLOOKUP(A721,РАСЧЕТ!$A$3:$AY$1361,51,0)</f>
        <v>3294.0608205882622</v>
      </c>
      <c r="H721" s="83">
        <f t="shared" si="11"/>
        <v>184.50082058826229</v>
      </c>
    </row>
    <row r="722" spans="1:8" ht="16.2" customHeight="1" x14ac:dyDescent="0.3">
      <c r="A722" s="181" t="s">
        <v>1114</v>
      </c>
      <c r="B722" s="182" t="s">
        <v>158</v>
      </c>
      <c r="C722" s="190">
        <v>3393.03</v>
      </c>
      <c r="D722" s="191">
        <v>3393.03</v>
      </c>
      <c r="E722" s="185" t="s">
        <v>4590</v>
      </c>
      <c r="F722" s="186" t="s">
        <v>3595</v>
      </c>
      <c r="G722" s="83">
        <f>VLOOKUP(A722,РАСЧЕТ!$A$3:$AY$1361,51,0)</f>
        <v>3594.3481329623301</v>
      </c>
      <c r="H722" s="83">
        <f t="shared" si="11"/>
        <v>201.31813296232986</v>
      </c>
    </row>
    <row r="723" spans="1:8" ht="16.2" customHeight="1" x14ac:dyDescent="0.3">
      <c r="A723" s="181" t="s">
        <v>1036</v>
      </c>
      <c r="B723" s="182" t="s">
        <v>287</v>
      </c>
      <c r="C723" s="190">
        <v>2151.7800000000002</v>
      </c>
      <c r="D723" s="191">
        <v>2151.7800000000002</v>
      </c>
      <c r="E723" s="185" t="s">
        <v>4590</v>
      </c>
      <c r="F723" s="186" t="s">
        <v>3596</v>
      </c>
      <c r="G723" s="83">
        <f>VLOOKUP(A723,РАСЧЕТ!$A$3:$AY$1361,51,0)</f>
        <v>2279.4536893849713</v>
      </c>
      <c r="H723" s="83">
        <f t="shared" si="11"/>
        <v>127.67368938497111</v>
      </c>
    </row>
    <row r="724" spans="1:8" ht="16.2" customHeight="1" x14ac:dyDescent="0.3">
      <c r="A724" s="181" t="s">
        <v>756</v>
      </c>
      <c r="B724" s="182" t="s">
        <v>293</v>
      </c>
      <c r="C724" s="190">
        <v>2138.9</v>
      </c>
      <c r="D724" s="191">
        <v>2138.9</v>
      </c>
      <c r="E724" s="185" t="s">
        <v>4590</v>
      </c>
      <c r="F724" s="186" t="s">
        <v>3597</v>
      </c>
      <c r="G724" s="83">
        <f>VLOOKUP(A724,РАСЧЕТ!$A$3:$AY$1361,51,0)</f>
        <v>2265.8042660952406</v>
      </c>
      <c r="H724" s="83">
        <f t="shared" si="11"/>
        <v>126.90426609524047</v>
      </c>
    </row>
    <row r="725" spans="1:8" ht="16.2" customHeight="1" x14ac:dyDescent="0.3">
      <c r="A725" s="181" t="s">
        <v>1104</v>
      </c>
      <c r="B725" s="182" t="s">
        <v>91</v>
      </c>
      <c r="C725" s="190">
        <v>1464.59</v>
      </c>
      <c r="D725" s="191">
        <v>1464.59</v>
      </c>
      <c r="E725" s="185" t="s">
        <v>4590</v>
      </c>
      <c r="F725" s="186" t="s">
        <v>3100</v>
      </c>
      <c r="G725" s="83">
        <f>VLOOKUP(A725,РАСЧЕТ!$A$3:$AY$1361,51,0)</f>
        <v>1551.4844472660188</v>
      </c>
      <c r="H725" s="83">
        <f t="shared" si="11"/>
        <v>86.894447266018915</v>
      </c>
    </row>
    <row r="726" spans="1:8" ht="16.2" customHeight="1" x14ac:dyDescent="0.3">
      <c r="A726" s="181" t="s">
        <v>1530</v>
      </c>
      <c r="B726" s="182" t="s">
        <v>292</v>
      </c>
      <c r="C726" s="190">
        <v>3367.26</v>
      </c>
      <c r="D726" s="191">
        <v>3367.26</v>
      </c>
      <c r="E726" s="185" t="s">
        <v>4590</v>
      </c>
      <c r="F726" s="186" t="s">
        <v>3151</v>
      </c>
      <c r="G726" s="83">
        <f>VLOOKUP(A726,РАСЧЕТ!$A$3:$AY$1361,51,0)</f>
        <v>3567.0492863828695</v>
      </c>
      <c r="H726" s="83">
        <f t="shared" si="11"/>
        <v>199.78928638286925</v>
      </c>
    </row>
    <row r="727" spans="1:8" ht="16.2" customHeight="1" x14ac:dyDescent="0.3">
      <c r="A727" s="181" t="s">
        <v>1502</v>
      </c>
      <c r="B727" s="182" t="s">
        <v>294</v>
      </c>
      <c r="C727" s="190">
        <v>3109.56</v>
      </c>
      <c r="D727" s="191">
        <v>3109.56</v>
      </c>
      <c r="E727" s="185" t="s">
        <v>4590</v>
      </c>
      <c r="F727" s="186" t="s">
        <v>3598</v>
      </c>
      <c r="G727" s="83">
        <f>VLOOKUP(A727,РАСЧЕТ!$A$3:$AY$1361,51,0)</f>
        <v>3294.0608205882622</v>
      </c>
      <c r="H727" s="83">
        <f t="shared" si="11"/>
        <v>184.50082058826229</v>
      </c>
    </row>
    <row r="728" spans="1:8" ht="16.2" customHeight="1" x14ac:dyDescent="0.3">
      <c r="A728" s="181" t="s">
        <v>2188</v>
      </c>
      <c r="B728" s="182" t="s">
        <v>278</v>
      </c>
      <c r="C728" s="190">
        <v>3393.03</v>
      </c>
      <c r="D728" s="191">
        <v>3393.03</v>
      </c>
      <c r="E728" s="185" t="s">
        <v>4590</v>
      </c>
      <c r="F728" s="186" t="s">
        <v>3618</v>
      </c>
      <c r="G728" s="83">
        <f>VLOOKUP(A728,РАСЧЕТ!$A$3:$AY$1361,51,0)</f>
        <v>4191.9690850654251</v>
      </c>
      <c r="H728" s="83">
        <f t="shared" si="11"/>
        <v>798.93908506542493</v>
      </c>
    </row>
    <row r="729" spans="1:8" ht="16.2" customHeight="1" x14ac:dyDescent="0.3">
      <c r="A729" s="181" t="s">
        <v>701</v>
      </c>
      <c r="B729" s="182" t="s">
        <v>182</v>
      </c>
      <c r="C729" s="190">
        <v>2151.7800000000002</v>
      </c>
      <c r="D729" s="191">
        <v>2151.7800000000002</v>
      </c>
      <c r="E729" s="185" t="s">
        <v>4590</v>
      </c>
      <c r="F729" s="186" t="s">
        <v>3619</v>
      </c>
      <c r="G729" s="83">
        <f>VLOOKUP(A729,РАСЧЕТ!$A$3:$AY$1361,51,0)</f>
        <v>2279.4536893849713</v>
      </c>
      <c r="H729" s="83">
        <f t="shared" si="11"/>
        <v>127.67368938497111</v>
      </c>
    </row>
    <row r="730" spans="1:8" ht="16.2" customHeight="1" x14ac:dyDescent="0.3">
      <c r="A730" s="181" t="s">
        <v>1919</v>
      </c>
      <c r="B730" s="182" t="s">
        <v>242</v>
      </c>
      <c r="C730" s="190">
        <v>2138.9</v>
      </c>
      <c r="D730" s="191">
        <v>2138.9</v>
      </c>
      <c r="E730" s="185" t="s">
        <v>4590</v>
      </c>
      <c r="F730" s="186" t="s">
        <v>3620</v>
      </c>
      <c r="G730" s="83">
        <f>VLOOKUP(A730,РАСЧЕТ!$A$3:$AY$1361,51,0)</f>
        <v>2817.7808683804806</v>
      </c>
      <c r="H730" s="83">
        <f t="shared" si="11"/>
        <v>678.88086838048048</v>
      </c>
    </row>
    <row r="731" spans="1:8" ht="16.2" customHeight="1" x14ac:dyDescent="0.3">
      <c r="A731" s="181" t="s">
        <v>638</v>
      </c>
      <c r="B731" s="182" t="s">
        <v>183</v>
      </c>
      <c r="C731" s="190">
        <v>3109.56</v>
      </c>
      <c r="D731" s="191">
        <v>3109.56</v>
      </c>
      <c r="E731" s="185" t="s">
        <v>4590</v>
      </c>
      <c r="F731" s="186" t="s">
        <v>3621</v>
      </c>
      <c r="G731" s="83">
        <f>VLOOKUP(A731,РАСЧЕТ!$A$3:$AY$1361,51,0)</f>
        <v>3294.0608205882622</v>
      </c>
      <c r="H731" s="83">
        <f t="shared" si="11"/>
        <v>184.50082058826229</v>
      </c>
    </row>
    <row r="732" spans="1:8" ht="16.2" customHeight="1" x14ac:dyDescent="0.3">
      <c r="A732" s="181" t="s">
        <v>2589</v>
      </c>
      <c r="B732" s="182" t="s">
        <v>300</v>
      </c>
      <c r="C732" s="190">
        <v>3393.03</v>
      </c>
      <c r="D732" s="191">
        <v>3393.03</v>
      </c>
      <c r="E732" s="185" t="s">
        <v>4590</v>
      </c>
      <c r="F732" s="186" t="s">
        <v>3890</v>
      </c>
      <c r="G732" s="83">
        <f>VLOOKUP(A732,РАСЧЕТ!$A$3:$AY$1361,51,0)</f>
        <v>3594.3481329623301</v>
      </c>
      <c r="H732" s="83">
        <f t="shared" si="11"/>
        <v>201.31813296232986</v>
      </c>
    </row>
    <row r="733" spans="1:8" ht="16.2" customHeight="1" x14ac:dyDescent="0.3">
      <c r="A733" s="181" t="s">
        <v>695</v>
      </c>
      <c r="B733" s="182" t="s">
        <v>258</v>
      </c>
      <c r="C733" s="190">
        <v>2151.7800000000002</v>
      </c>
      <c r="D733" s="191">
        <v>2151.7800000000002</v>
      </c>
      <c r="E733" s="185" t="s">
        <v>4590</v>
      </c>
      <c r="F733" s="186" t="s">
        <v>3646</v>
      </c>
      <c r="G733" s="83">
        <f>VLOOKUP(A733,РАСЧЕТ!$A$3:$AY$1361,51,0)</f>
        <v>2279.4536893849713</v>
      </c>
      <c r="H733" s="83">
        <f t="shared" si="11"/>
        <v>127.67368938497111</v>
      </c>
    </row>
    <row r="734" spans="1:8" ht="16.2" customHeight="1" x14ac:dyDescent="0.3">
      <c r="A734" s="181" t="s">
        <v>1068</v>
      </c>
      <c r="B734" s="182" t="s">
        <v>184</v>
      </c>
      <c r="C734" s="190">
        <v>2138.9</v>
      </c>
      <c r="D734" s="191">
        <v>2138.9</v>
      </c>
      <c r="E734" s="185" t="s">
        <v>4590</v>
      </c>
      <c r="F734" s="186" t="s">
        <v>3647</v>
      </c>
      <c r="G734" s="83">
        <f>VLOOKUP(A734,РАСЧЕТ!$A$3:$AY$1361,51,0)</f>
        <v>1098.8243386730173</v>
      </c>
      <c r="H734" s="83">
        <f t="shared" si="11"/>
        <v>-1040.0756613269828</v>
      </c>
    </row>
    <row r="735" spans="1:8" ht="16.2" customHeight="1" x14ac:dyDescent="0.3">
      <c r="A735" s="181" t="s">
        <v>1433</v>
      </c>
      <c r="B735" s="182" t="s">
        <v>332</v>
      </c>
      <c r="C735" s="190">
        <v>3109.56</v>
      </c>
      <c r="D735" s="191">
        <v>3109.56</v>
      </c>
      <c r="E735" s="185" t="s">
        <v>4590</v>
      </c>
      <c r="F735" s="186" t="s">
        <v>3648</v>
      </c>
      <c r="G735" s="83">
        <f>VLOOKUP(A735,РАСЧЕТ!$A$3:$AY$1361,51,0)</f>
        <v>3294.0608205882622</v>
      </c>
      <c r="H735" s="83">
        <f t="shared" si="11"/>
        <v>184.50082058826229</v>
      </c>
    </row>
    <row r="736" spans="1:8" ht="16.2" customHeight="1" x14ac:dyDescent="0.3">
      <c r="A736" s="181" t="s">
        <v>1121</v>
      </c>
      <c r="B736" s="182" t="s">
        <v>92</v>
      </c>
      <c r="C736" s="190">
        <v>3393.03</v>
      </c>
      <c r="D736" s="191">
        <v>3393.03</v>
      </c>
      <c r="E736" s="185" t="s">
        <v>4590</v>
      </c>
      <c r="F736" s="186" t="s">
        <v>3667</v>
      </c>
      <c r="G736" s="83">
        <f>VLOOKUP(A736,РАСЧЕТ!$A$3:$AY$1361,51,0)</f>
        <v>1743.1149147624171</v>
      </c>
      <c r="H736" s="83">
        <f t="shared" si="11"/>
        <v>-1649.9150852375831</v>
      </c>
    </row>
    <row r="737" spans="1:8" ht="16.2" customHeight="1" x14ac:dyDescent="0.3">
      <c r="A737" s="181" t="s">
        <v>1460</v>
      </c>
      <c r="B737" s="182" t="s">
        <v>347</v>
      </c>
      <c r="C737" s="190">
        <v>3118.15</v>
      </c>
      <c r="D737" s="191">
        <v>3118.15</v>
      </c>
      <c r="E737" s="185" t="s">
        <v>4590</v>
      </c>
      <c r="F737" s="186" t="s">
        <v>3158</v>
      </c>
      <c r="G737" s="83">
        <f>VLOOKUP(A737,РАСЧЕТ!$A$3:$AY$1361,51,0)</f>
        <v>3303.1604361147483</v>
      </c>
      <c r="H737" s="83">
        <f t="shared" si="11"/>
        <v>185.01043611474825</v>
      </c>
    </row>
    <row r="738" spans="1:8" ht="16.2" customHeight="1" x14ac:dyDescent="0.3">
      <c r="A738" s="181" t="s">
        <v>567</v>
      </c>
      <c r="B738" s="182" t="s">
        <v>199</v>
      </c>
      <c r="C738" s="190">
        <v>2151.7800000000002</v>
      </c>
      <c r="D738" s="191">
        <v>2151.7800000000002</v>
      </c>
      <c r="E738" s="185" t="s">
        <v>4590</v>
      </c>
      <c r="F738" s="186" t="s">
        <v>3668</v>
      </c>
      <c r="G738" s="83">
        <f>VLOOKUP(A738,РАСЧЕТ!$A$3:$AY$1361,51,0)</f>
        <v>1940.030833893366</v>
      </c>
      <c r="H738" s="83">
        <f t="shared" si="11"/>
        <v>-211.74916610663422</v>
      </c>
    </row>
    <row r="739" spans="1:8" ht="16.2" customHeight="1" x14ac:dyDescent="0.3">
      <c r="A739" s="181" t="s">
        <v>757</v>
      </c>
      <c r="B739" s="182" t="s">
        <v>304</v>
      </c>
      <c r="C739" s="190">
        <v>2138.9</v>
      </c>
      <c r="D739" s="191">
        <v>2138.9</v>
      </c>
      <c r="E739" s="185" t="s">
        <v>4590</v>
      </c>
      <c r="F739" s="186" t="s">
        <v>3669</v>
      </c>
      <c r="G739" s="83">
        <f>VLOOKUP(A739,РАСЧЕТ!$A$3:$AY$1361,51,0)</f>
        <v>2265.8042660952406</v>
      </c>
      <c r="H739" s="83">
        <f t="shared" si="11"/>
        <v>126.90426609524047</v>
      </c>
    </row>
    <row r="740" spans="1:8" ht="16.2" customHeight="1" x14ac:dyDescent="0.3">
      <c r="A740" s="181" t="s">
        <v>2599</v>
      </c>
      <c r="B740" s="182" t="s">
        <v>268</v>
      </c>
      <c r="C740" s="190">
        <v>3109.56</v>
      </c>
      <c r="D740" s="191">
        <v>3109.56</v>
      </c>
      <c r="E740" s="185" t="s">
        <v>4590</v>
      </c>
      <c r="F740" s="186" t="s">
        <v>3894</v>
      </c>
      <c r="G740" s="83">
        <f>VLOOKUP(A740,РАСЧЕТ!$A$3:$AY$1361,51,0)</f>
        <v>3294.0608205882622</v>
      </c>
      <c r="H740" s="83">
        <f t="shared" si="11"/>
        <v>184.50082058826229</v>
      </c>
    </row>
    <row r="741" spans="1:8" ht="16.2" customHeight="1" x14ac:dyDescent="0.3">
      <c r="A741" s="181" t="s">
        <v>2621</v>
      </c>
      <c r="B741" s="182" t="s">
        <v>251</v>
      </c>
      <c r="C741" s="190">
        <v>3393.03</v>
      </c>
      <c r="D741" s="191">
        <v>3393.03</v>
      </c>
      <c r="E741" s="185" t="s">
        <v>4590</v>
      </c>
      <c r="F741" s="186" t="s">
        <v>3916</v>
      </c>
      <c r="G741" s="83">
        <f>VLOOKUP(A741,РАСЧЕТ!$A$3:$AY$1361,51,0)</f>
        <v>3594.3481329623301</v>
      </c>
      <c r="H741" s="83">
        <f t="shared" si="11"/>
        <v>201.31813296232986</v>
      </c>
    </row>
    <row r="742" spans="1:8" ht="16.2" customHeight="1" x14ac:dyDescent="0.3">
      <c r="A742" s="181" t="s">
        <v>1037</v>
      </c>
      <c r="B742" s="182" t="s">
        <v>119</v>
      </c>
      <c r="C742" s="190">
        <v>2151.7800000000002</v>
      </c>
      <c r="D742" s="191">
        <v>2151.7800000000002</v>
      </c>
      <c r="E742" s="185" t="s">
        <v>4590</v>
      </c>
      <c r="F742" s="186" t="s">
        <v>3696</v>
      </c>
      <c r="G742" s="83">
        <f>VLOOKUP(A742,РАСЧЕТ!$A$3:$AY$1361,51,0)</f>
        <v>2279.4536893849713</v>
      </c>
      <c r="H742" s="83">
        <f t="shared" si="11"/>
        <v>127.67368938497111</v>
      </c>
    </row>
    <row r="743" spans="1:8" ht="16.2" customHeight="1" x14ac:dyDescent="0.3">
      <c r="A743" s="181" t="s">
        <v>659</v>
      </c>
      <c r="B743" s="182" t="s">
        <v>85</v>
      </c>
      <c r="C743" s="190">
        <v>2138.9</v>
      </c>
      <c r="D743" s="191">
        <v>2138.9</v>
      </c>
      <c r="E743" s="185" t="s">
        <v>4590</v>
      </c>
      <c r="F743" s="186" t="s">
        <v>3697</v>
      </c>
      <c r="G743" s="83">
        <f>VLOOKUP(A743,РАСЧЕТ!$A$3:$AY$1361,51,0)</f>
        <v>1098.8243386730173</v>
      </c>
      <c r="H743" s="83">
        <f t="shared" si="11"/>
        <v>-1040.0756613269828</v>
      </c>
    </row>
    <row r="744" spans="1:8" ht="16.2" customHeight="1" x14ac:dyDescent="0.3">
      <c r="A744" s="181" t="s">
        <v>2190</v>
      </c>
      <c r="B744" s="182" t="s">
        <v>247</v>
      </c>
      <c r="C744" s="190">
        <v>3109.56</v>
      </c>
      <c r="D744" s="191">
        <v>3109.56</v>
      </c>
      <c r="E744" s="185" t="s">
        <v>4590</v>
      </c>
      <c r="F744" s="186" t="s">
        <v>3698</v>
      </c>
      <c r="G744" s="83">
        <f>VLOOKUP(A744,РАСЧЕТ!$A$3:$AY$1361,51,0)</f>
        <v>2716.1271061397106</v>
      </c>
      <c r="H744" s="83">
        <f t="shared" si="11"/>
        <v>-393.43289386028937</v>
      </c>
    </row>
    <row r="745" spans="1:8" ht="16.2" customHeight="1" x14ac:dyDescent="0.3">
      <c r="A745" s="181" t="s">
        <v>2572</v>
      </c>
      <c r="B745" s="182" t="s">
        <v>274</v>
      </c>
      <c r="C745" s="190">
        <v>3393.03</v>
      </c>
      <c r="D745" s="191">
        <v>3393.03</v>
      </c>
      <c r="E745" s="185" t="s">
        <v>4590</v>
      </c>
      <c r="F745" s="186" t="s">
        <v>3888</v>
      </c>
      <c r="G745" s="83">
        <f>VLOOKUP(A745,РАСЧЕТ!$A$3:$AY$1361,51,0)</f>
        <v>3594.3481329623301</v>
      </c>
      <c r="H745" s="83">
        <f t="shared" si="11"/>
        <v>201.31813296232986</v>
      </c>
    </row>
    <row r="746" spans="1:8" ht="16.2" customHeight="1" x14ac:dyDescent="0.3">
      <c r="A746" s="181" t="s">
        <v>1079</v>
      </c>
      <c r="B746" s="182" t="s">
        <v>185</v>
      </c>
      <c r="C746" s="190">
        <v>2151.7800000000002</v>
      </c>
      <c r="D746" s="191">
        <v>2151.7800000000002</v>
      </c>
      <c r="E746" s="185" t="s">
        <v>4590</v>
      </c>
      <c r="F746" s="186" t="s">
        <v>3718</v>
      </c>
      <c r="G746" s="83">
        <f>VLOOKUP(A746,РАСЧЕТ!$A$3:$AY$1361,51,0)</f>
        <v>2279.4536893849713</v>
      </c>
      <c r="H746" s="83">
        <f t="shared" si="11"/>
        <v>127.67368938497111</v>
      </c>
    </row>
    <row r="747" spans="1:8" ht="16.2" customHeight="1" x14ac:dyDescent="0.3">
      <c r="A747" s="181" t="s">
        <v>1122</v>
      </c>
      <c r="B747" s="182" t="s">
        <v>212</v>
      </c>
      <c r="C747" s="190">
        <v>2138.9</v>
      </c>
      <c r="D747" s="191">
        <v>2138.9</v>
      </c>
      <c r="E747" s="185" t="s">
        <v>4590</v>
      </c>
      <c r="F747" s="186" t="s">
        <v>3719</v>
      </c>
      <c r="G747" s="83">
        <f>VLOOKUP(A747,РАСЧЕТ!$A$3:$AY$1361,51,0)</f>
        <v>2265.8042660952406</v>
      </c>
      <c r="H747" s="83">
        <f t="shared" si="11"/>
        <v>126.90426609524047</v>
      </c>
    </row>
    <row r="748" spans="1:8" ht="16.2" customHeight="1" x14ac:dyDescent="0.3">
      <c r="A748" s="181" t="s">
        <v>2079</v>
      </c>
      <c r="B748" s="182" t="s">
        <v>219</v>
      </c>
      <c r="C748" s="190">
        <v>2452.4299999999998</v>
      </c>
      <c r="D748" s="191">
        <v>2452.4299999999998</v>
      </c>
      <c r="E748" s="185" t="s">
        <v>4590</v>
      </c>
      <c r="F748" s="186" t="s">
        <v>3159</v>
      </c>
      <c r="G748" s="83">
        <f>VLOOKUP(A748,РАСЧЕТ!$A$3:$AY$1361,51,0)</f>
        <v>2597.9402328120132</v>
      </c>
      <c r="H748" s="83">
        <f t="shared" si="11"/>
        <v>145.51023281201333</v>
      </c>
    </row>
    <row r="749" spans="1:8" ht="16.2" customHeight="1" x14ac:dyDescent="0.3">
      <c r="A749" s="181" t="s">
        <v>1273</v>
      </c>
      <c r="B749" s="182" t="s">
        <v>281</v>
      </c>
      <c r="C749" s="190">
        <v>3109.56</v>
      </c>
      <c r="D749" s="191">
        <v>3109.56</v>
      </c>
      <c r="E749" s="185" t="s">
        <v>4590</v>
      </c>
      <c r="F749" s="186" t="s">
        <v>3720</v>
      </c>
      <c r="G749" s="83">
        <f>VLOOKUP(A749,РАСЧЕТ!$A$3:$AY$1361,51,0)</f>
        <v>3294.0608205882622</v>
      </c>
      <c r="H749" s="83">
        <f t="shared" si="11"/>
        <v>184.50082058826229</v>
      </c>
    </row>
    <row r="750" spans="1:8" ht="16.2" customHeight="1" x14ac:dyDescent="0.3">
      <c r="A750" s="181" t="s">
        <v>568</v>
      </c>
      <c r="B750" s="182" t="s">
        <v>180</v>
      </c>
      <c r="C750" s="190">
        <v>3393.03</v>
      </c>
      <c r="D750" s="191">
        <v>3393.03</v>
      </c>
      <c r="E750" s="185" t="s">
        <v>4590</v>
      </c>
      <c r="F750" s="186" t="s">
        <v>3737</v>
      </c>
      <c r="G750" s="83">
        <f>VLOOKUP(A750,РАСЧЕТ!$A$3:$AY$1361,51,0)</f>
        <v>3594.3481329623301</v>
      </c>
      <c r="H750" s="83">
        <f t="shared" si="11"/>
        <v>201.31813296232986</v>
      </c>
    </row>
    <row r="751" spans="1:8" ht="16.2" customHeight="1" x14ac:dyDescent="0.3">
      <c r="A751" s="181" t="s">
        <v>1156</v>
      </c>
      <c r="B751" s="182" t="s">
        <v>308</v>
      </c>
      <c r="C751" s="190">
        <v>2151.7800000000002</v>
      </c>
      <c r="D751" s="191">
        <v>2151.7800000000002</v>
      </c>
      <c r="E751" s="185" t="s">
        <v>4590</v>
      </c>
      <c r="F751" s="186" t="s">
        <v>3738</v>
      </c>
      <c r="G751" s="83">
        <f>VLOOKUP(A751,РАСЧЕТ!$A$3:$AY$1361,51,0)</f>
        <v>2183.0860161177593</v>
      </c>
      <c r="H751" s="83">
        <f t="shared" si="11"/>
        <v>31.3060161177591</v>
      </c>
    </row>
    <row r="752" spans="1:8" ht="16.2" customHeight="1" x14ac:dyDescent="0.3">
      <c r="A752" s="181" t="s">
        <v>643</v>
      </c>
      <c r="B752" s="182" t="s">
        <v>448</v>
      </c>
      <c r="C752" s="190">
        <v>2138.9</v>
      </c>
      <c r="D752" s="191">
        <v>2138.9</v>
      </c>
      <c r="E752" s="185" t="s">
        <v>4590</v>
      </c>
      <c r="F752" s="186" t="s">
        <v>3740</v>
      </c>
      <c r="G752" s="83">
        <f>VLOOKUP(A752,РАСЧЕТ!$A$3:$AY$1361,51,0)</f>
        <v>3150.1515091331157</v>
      </c>
      <c r="H752" s="83">
        <f t="shared" si="11"/>
        <v>1011.2515091331156</v>
      </c>
    </row>
    <row r="753" spans="1:8" ht="16.2" customHeight="1" x14ac:dyDescent="0.3">
      <c r="A753" s="181" t="s">
        <v>657</v>
      </c>
      <c r="B753" s="182" t="s">
        <v>396</v>
      </c>
      <c r="C753" s="190">
        <v>3109.56</v>
      </c>
      <c r="D753" s="191">
        <v>3109.56</v>
      </c>
      <c r="E753" s="185" t="s">
        <v>4590</v>
      </c>
      <c r="F753" s="186" t="s">
        <v>3741</v>
      </c>
      <c r="G753" s="83">
        <f>VLOOKUP(A753,РАСЧЕТ!$A$3:$AY$1361,51,0)</f>
        <v>3651.0110449967951</v>
      </c>
      <c r="H753" s="83">
        <f t="shared" si="11"/>
        <v>541.45104499679519</v>
      </c>
    </row>
    <row r="754" spans="1:8" ht="16.2" customHeight="1" x14ac:dyDescent="0.3">
      <c r="A754" s="181" t="s">
        <v>1543</v>
      </c>
      <c r="B754" s="182" t="s">
        <v>461</v>
      </c>
      <c r="C754" s="190">
        <v>3393.03</v>
      </c>
      <c r="D754" s="191">
        <v>3393.03</v>
      </c>
      <c r="E754" s="185" t="s">
        <v>4590</v>
      </c>
      <c r="F754" s="186" t="s">
        <v>3761</v>
      </c>
      <c r="G754" s="83">
        <f>VLOOKUP(A754,РАСЧЕТ!$A$3:$AY$1361,51,0)</f>
        <v>5226.417797363827</v>
      </c>
      <c r="H754" s="83">
        <f t="shared" si="11"/>
        <v>1833.3877973638268</v>
      </c>
    </row>
    <row r="755" spans="1:8" ht="16.2" customHeight="1" x14ac:dyDescent="0.3">
      <c r="A755" s="181" t="s">
        <v>1434</v>
      </c>
      <c r="B755" s="182" t="s">
        <v>407</v>
      </c>
      <c r="C755" s="190">
        <v>2151.7800000000002</v>
      </c>
      <c r="D755" s="191">
        <v>2151.7800000000002</v>
      </c>
      <c r="E755" s="185" t="s">
        <v>4590</v>
      </c>
      <c r="F755" s="186" t="s">
        <v>3762</v>
      </c>
      <c r="G755" s="83">
        <f>VLOOKUP(A755,РАСЧЕТ!$A$3:$AY$1361,51,0)</f>
        <v>2279.4536893849713</v>
      </c>
      <c r="H755" s="83">
        <f t="shared" si="11"/>
        <v>127.67368938497111</v>
      </c>
    </row>
    <row r="756" spans="1:8" ht="16.2" customHeight="1" x14ac:dyDescent="0.3">
      <c r="A756" s="181" t="s">
        <v>2084</v>
      </c>
      <c r="B756" s="182" t="s">
        <v>466</v>
      </c>
      <c r="C756" s="190">
        <v>2138.9</v>
      </c>
      <c r="D756" s="191">
        <v>2138.9</v>
      </c>
      <c r="E756" s="185" t="s">
        <v>4590</v>
      </c>
      <c r="F756" s="186" t="s">
        <v>3763</v>
      </c>
      <c r="G756" s="83">
        <f>VLOOKUP(A756,РАСЧЕТ!$A$3:$AY$1361,51,0)</f>
        <v>2265.8042660952406</v>
      </c>
      <c r="H756" s="83">
        <f t="shared" si="11"/>
        <v>126.90426609524047</v>
      </c>
    </row>
    <row r="757" spans="1:8" ht="16.2" customHeight="1" x14ac:dyDescent="0.3">
      <c r="A757" s="181" t="s">
        <v>1479</v>
      </c>
      <c r="B757" s="182" t="s">
        <v>446</v>
      </c>
      <c r="C757" s="190">
        <v>3109.56</v>
      </c>
      <c r="D757" s="191">
        <v>3109.56</v>
      </c>
      <c r="E757" s="185" t="s">
        <v>4590</v>
      </c>
      <c r="F757" s="186" t="s">
        <v>3764</v>
      </c>
      <c r="G757" s="83">
        <f>VLOOKUP(A757,РАСЧЕТ!$A$3:$AY$1361,51,0)</f>
        <v>3294.0608205882622</v>
      </c>
      <c r="H757" s="83">
        <f t="shared" si="11"/>
        <v>184.50082058826229</v>
      </c>
    </row>
    <row r="758" spans="1:8" ht="16.2" customHeight="1" x14ac:dyDescent="0.3">
      <c r="A758" s="181" t="s">
        <v>2569</v>
      </c>
      <c r="B758" s="182" t="s">
        <v>406</v>
      </c>
      <c r="C758" s="190">
        <v>3393.03</v>
      </c>
      <c r="D758" s="191">
        <v>3393.03</v>
      </c>
      <c r="E758" s="185" t="s">
        <v>4590</v>
      </c>
      <c r="F758" s="186" t="s">
        <v>3889</v>
      </c>
      <c r="G758" s="83">
        <f>VLOOKUP(A758,РАСЧЕТ!$A$3:$AY$1361,51,0)</f>
        <v>3594.3481329623301</v>
      </c>
      <c r="H758" s="83">
        <f t="shared" si="11"/>
        <v>201.31813296232986</v>
      </c>
    </row>
    <row r="759" spans="1:8" ht="16.2" customHeight="1" x14ac:dyDescent="0.3">
      <c r="A759" s="181" t="s">
        <v>2507</v>
      </c>
      <c r="B759" s="182" t="s">
        <v>124</v>
      </c>
      <c r="C759" s="190">
        <v>1421.64</v>
      </c>
      <c r="D759" s="191">
        <v>1421.64</v>
      </c>
      <c r="E759" s="185" t="s">
        <v>4590</v>
      </c>
      <c r="F759" s="186" t="s">
        <v>3160</v>
      </c>
      <c r="G759" s="83">
        <f>VLOOKUP(A759,РАСЧЕТ!$A$3:$AY$1361,51,0)</f>
        <v>1562.7338742660111</v>
      </c>
      <c r="H759" s="83">
        <f t="shared" si="11"/>
        <v>141.09387426601097</v>
      </c>
    </row>
    <row r="760" spans="1:8" ht="16.2" customHeight="1" x14ac:dyDescent="0.3">
      <c r="A760" s="181" t="s">
        <v>658</v>
      </c>
      <c r="B760" s="182" t="s">
        <v>434</v>
      </c>
      <c r="C760" s="190">
        <v>2151.7800000000002</v>
      </c>
      <c r="D760" s="191">
        <v>2151.7800000000002</v>
      </c>
      <c r="E760" s="185" t="s">
        <v>4590</v>
      </c>
      <c r="F760" s="186" t="s">
        <v>3788</v>
      </c>
      <c r="G760" s="83">
        <f>VLOOKUP(A760,РАСЧЕТ!$A$3:$AY$1361,51,0)</f>
        <v>2279.4536893849713</v>
      </c>
      <c r="H760" s="83">
        <f t="shared" si="11"/>
        <v>127.67368938497111</v>
      </c>
    </row>
    <row r="761" spans="1:8" ht="16.2" customHeight="1" x14ac:dyDescent="0.3">
      <c r="A761" s="181" t="s">
        <v>847</v>
      </c>
      <c r="B761" s="182" t="s">
        <v>476</v>
      </c>
      <c r="C761" s="190">
        <v>2138.9</v>
      </c>
      <c r="D761" s="191">
        <v>2138.9</v>
      </c>
      <c r="E761" s="185" t="s">
        <v>4590</v>
      </c>
      <c r="F761" s="186" t="s">
        <v>3789</v>
      </c>
      <c r="G761" s="83">
        <f>VLOOKUP(A761,РАСЧЕТ!$A$3:$AY$1361,51,0)</f>
        <v>1098.8243386730173</v>
      </c>
      <c r="H761" s="83">
        <f t="shared" si="11"/>
        <v>-1040.0756613269828</v>
      </c>
    </row>
    <row r="762" spans="1:8" ht="16.2" customHeight="1" x14ac:dyDescent="0.3">
      <c r="A762" s="181" t="s">
        <v>1268</v>
      </c>
      <c r="B762" s="182" t="s">
        <v>399</v>
      </c>
      <c r="C762" s="190">
        <v>3109.56</v>
      </c>
      <c r="D762" s="191">
        <v>3109.56</v>
      </c>
      <c r="E762" s="185" t="s">
        <v>4590</v>
      </c>
      <c r="F762" s="186" t="s">
        <v>3790</v>
      </c>
      <c r="G762" s="83">
        <f>VLOOKUP(A762,РАСЧЕТ!$A$3:$AY$1361,51,0)</f>
        <v>3294.0608205882622</v>
      </c>
      <c r="H762" s="83">
        <f t="shared" si="11"/>
        <v>184.50082058826229</v>
      </c>
    </row>
    <row r="763" spans="1:8" ht="16.2" customHeight="1" x14ac:dyDescent="0.3">
      <c r="A763" s="181" t="s">
        <v>1416</v>
      </c>
      <c r="B763" s="182" t="s">
        <v>458</v>
      </c>
      <c r="C763" s="190">
        <v>4715.88</v>
      </c>
      <c r="D763" s="191">
        <v>4715.88</v>
      </c>
      <c r="E763" s="185" t="s">
        <v>4590</v>
      </c>
      <c r="F763" s="186" t="s">
        <v>3399</v>
      </c>
      <c r="G763" s="83">
        <f>VLOOKUP(A763,РАСЧЕТ!$A$3:$AY$1361,51,0)</f>
        <v>4995.6889240413147</v>
      </c>
      <c r="H763" s="83">
        <f t="shared" si="11"/>
        <v>279.80892404131464</v>
      </c>
    </row>
    <row r="764" spans="1:8" ht="16.2" customHeight="1" x14ac:dyDescent="0.3">
      <c r="A764" s="181" t="s">
        <v>1920</v>
      </c>
      <c r="B764" s="182" t="s">
        <v>444</v>
      </c>
      <c r="C764" s="188"/>
      <c r="D764" s="189"/>
      <c r="E764" s="185" t="s">
        <v>4590</v>
      </c>
      <c r="F764" s="186" t="s">
        <v>3811</v>
      </c>
      <c r="G764" s="83">
        <f>VLOOKUP(A764,РАСЧЕТ!$A$3:$AY$1361,51,0)</f>
        <v>1558.472565904613</v>
      </c>
      <c r="H764" s="83">
        <f t="shared" si="11"/>
        <v>1558.472565904613</v>
      </c>
    </row>
    <row r="765" spans="1:8" ht="16.2" customHeight="1" x14ac:dyDescent="0.3">
      <c r="A765" s="181" t="s">
        <v>1274</v>
      </c>
      <c r="B765" s="182" t="s">
        <v>408</v>
      </c>
      <c r="C765" s="190">
        <v>3006.48</v>
      </c>
      <c r="D765" s="191">
        <v>3006.48</v>
      </c>
      <c r="E765" s="185" t="s">
        <v>4590</v>
      </c>
      <c r="F765" s="186" t="s">
        <v>3813</v>
      </c>
      <c r="G765" s="83">
        <f>VLOOKUP(A765,РАСЧЕТ!$A$3:$AY$1361,51,0)</f>
        <v>1544.5322029540405</v>
      </c>
      <c r="H765" s="83">
        <f t="shared" si="11"/>
        <v>-1461.9477970459595</v>
      </c>
    </row>
    <row r="766" spans="1:8" ht="16.2" customHeight="1" x14ac:dyDescent="0.3">
      <c r="A766" s="181" t="s">
        <v>3951</v>
      </c>
      <c r="B766" s="182" t="s">
        <v>425</v>
      </c>
      <c r="C766" s="190">
        <v>4398.0600000000004</v>
      </c>
      <c r="D766" s="191">
        <v>4398.0600000000004</v>
      </c>
      <c r="E766" s="185" t="s">
        <v>4590</v>
      </c>
      <c r="F766" s="186" t="s">
        <v>4553</v>
      </c>
      <c r="G766" s="83">
        <f>VLOOKUP(A766,РАСЧЕТ!$A$3:$AY$1361,51,0)</f>
        <v>5885.4911629263197</v>
      </c>
      <c r="H766" s="83">
        <f t="shared" si="11"/>
        <v>1487.4311629263193</v>
      </c>
    </row>
    <row r="767" spans="1:8" ht="16.2" customHeight="1" x14ac:dyDescent="0.3">
      <c r="A767" s="181" t="s">
        <v>1157</v>
      </c>
      <c r="B767" s="182" t="s">
        <v>474</v>
      </c>
      <c r="C767" s="190">
        <v>1486.06</v>
      </c>
      <c r="D767" s="191">
        <v>1486.06</v>
      </c>
      <c r="E767" s="185" t="s">
        <v>4590</v>
      </c>
      <c r="F767" s="186" t="s">
        <v>3343</v>
      </c>
      <c r="G767" s="83">
        <f>VLOOKUP(A767,РАСЧЕТ!$A$3:$AY$1361,51,0)</f>
        <v>1574.2334860822355</v>
      </c>
      <c r="H767" s="83">
        <f t="shared" si="11"/>
        <v>88.173486082235513</v>
      </c>
    </row>
    <row r="768" spans="1:8" ht="16.2" customHeight="1" x14ac:dyDescent="0.3">
      <c r="A768" s="181" t="s">
        <v>1136</v>
      </c>
      <c r="B768" s="182" t="s">
        <v>462</v>
      </c>
      <c r="C768" s="190">
        <v>2641.41</v>
      </c>
      <c r="D768" s="191">
        <v>2641.41</v>
      </c>
      <c r="E768" s="185" t="s">
        <v>4590</v>
      </c>
      <c r="F768" s="186" t="s">
        <v>3344</v>
      </c>
      <c r="G768" s="83">
        <f>VLOOKUP(A768,РАСЧЕТ!$A$3:$AY$1361,51,0)</f>
        <v>4394.4395479064742</v>
      </c>
      <c r="H768" s="83">
        <f t="shared" si="11"/>
        <v>1753.0295479064744</v>
      </c>
    </row>
    <row r="769" spans="1:8" ht="16.2" customHeight="1" x14ac:dyDescent="0.3">
      <c r="A769" s="181" t="s">
        <v>613</v>
      </c>
      <c r="B769" s="182" t="s">
        <v>432</v>
      </c>
      <c r="C769" s="190">
        <v>1756.65</v>
      </c>
      <c r="D769" s="191">
        <v>1756.65</v>
      </c>
      <c r="E769" s="185" t="s">
        <v>4590</v>
      </c>
      <c r="F769" s="186" t="s">
        <v>3345</v>
      </c>
      <c r="G769" s="83">
        <f>VLOOKUP(A769,РАСЧЕТ!$A$3:$AY$1361,51,0)</f>
        <v>1860.8713751665734</v>
      </c>
      <c r="H769" s="83">
        <f t="shared" ref="H769:H832" si="12">G769-C769</f>
        <v>104.22137516657335</v>
      </c>
    </row>
    <row r="770" spans="1:8" ht="16.2" customHeight="1" x14ac:dyDescent="0.3">
      <c r="A770" s="181" t="s">
        <v>1923</v>
      </c>
      <c r="B770" s="182" t="s">
        <v>115</v>
      </c>
      <c r="C770" s="190">
        <v>1421.64</v>
      </c>
      <c r="D770" s="191">
        <v>1421.64</v>
      </c>
      <c r="E770" s="185" t="s">
        <v>4590</v>
      </c>
      <c r="F770" s="186" t="s">
        <v>3161</v>
      </c>
      <c r="G770" s="83">
        <f>VLOOKUP(A770,РАСЧЕТ!$A$3:$AY$1361,51,0)</f>
        <v>1505.9863696335838</v>
      </c>
      <c r="H770" s="83">
        <f t="shared" si="12"/>
        <v>84.346369633583663</v>
      </c>
    </row>
    <row r="771" spans="1:8" ht="16.2" customHeight="1" x14ac:dyDescent="0.3">
      <c r="A771" s="181" t="s">
        <v>1995</v>
      </c>
      <c r="B771" s="182" t="s">
        <v>420</v>
      </c>
      <c r="C771" s="190">
        <v>1438.82</v>
      </c>
      <c r="D771" s="191">
        <v>1438.82</v>
      </c>
      <c r="E771" s="185" t="s">
        <v>4590</v>
      </c>
      <c r="F771" s="186" t="s">
        <v>3347</v>
      </c>
      <c r="G771" s="83">
        <f>VLOOKUP(A771,РАСЧЕТ!$A$3:$AY$1361,51,0)</f>
        <v>1524.1856006865576</v>
      </c>
      <c r="H771" s="83">
        <f t="shared" si="12"/>
        <v>85.365600686557627</v>
      </c>
    </row>
    <row r="772" spans="1:8" ht="16.2" customHeight="1" x14ac:dyDescent="0.3">
      <c r="A772" s="181" t="s">
        <v>718</v>
      </c>
      <c r="B772" s="182" t="s">
        <v>409</v>
      </c>
      <c r="C772" s="190">
        <v>1430.23</v>
      </c>
      <c r="D772" s="191">
        <v>1430.23</v>
      </c>
      <c r="E772" s="185" t="s">
        <v>4590</v>
      </c>
      <c r="F772" s="186" t="s">
        <v>3348</v>
      </c>
      <c r="G772" s="83">
        <f>VLOOKUP(A772,РАСЧЕТ!$A$3:$AY$1361,51,0)</f>
        <v>2330.7207844415343</v>
      </c>
      <c r="H772" s="83">
        <f t="shared" si="12"/>
        <v>900.49078444153429</v>
      </c>
    </row>
    <row r="773" spans="1:8" ht="16.2" customHeight="1" x14ac:dyDescent="0.3">
      <c r="A773" s="181" t="s">
        <v>723</v>
      </c>
      <c r="B773" s="182" t="s">
        <v>469</v>
      </c>
      <c r="C773" s="190">
        <v>1752.35</v>
      </c>
      <c r="D773" s="191">
        <v>1752.35</v>
      </c>
      <c r="E773" s="185" t="s">
        <v>4590</v>
      </c>
      <c r="F773" s="186" t="s">
        <v>3349</v>
      </c>
      <c r="G773" s="83">
        <f>VLOOKUP(A773,РАСЧЕТ!$A$3:$AY$1361,51,0)</f>
        <v>2674.1052007493017</v>
      </c>
      <c r="H773" s="83">
        <f t="shared" si="12"/>
        <v>921.75520074930182</v>
      </c>
    </row>
    <row r="774" spans="1:8" ht="16.2" customHeight="1" x14ac:dyDescent="0.3">
      <c r="A774" s="181" t="s">
        <v>2018</v>
      </c>
      <c r="B774" s="182" t="s">
        <v>404</v>
      </c>
      <c r="C774" s="190">
        <v>2688.65</v>
      </c>
      <c r="D774" s="191">
        <v>2688.65</v>
      </c>
      <c r="E774" s="185" t="s">
        <v>4590</v>
      </c>
      <c r="F774" s="186" t="s">
        <v>3408</v>
      </c>
      <c r="G774" s="83">
        <f>VLOOKUP(A774,РАСЧЕТ!$A$3:$AY$1361,51,0)</f>
        <v>2848.1796597904031</v>
      </c>
      <c r="H774" s="83">
        <f t="shared" si="12"/>
        <v>159.529659790403</v>
      </c>
    </row>
    <row r="775" spans="1:8" ht="16.2" customHeight="1" x14ac:dyDescent="0.3">
      <c r="A775" s="181" t="s">
        <v>1519</v>
      </c>
      <c r="B775" s="182" t="s">
        <v>442</v>
      </c>
      <c r="C775" s="190">
        <v>1447.41</v>
      </c>
      <c r="D775" s="191">
        <v>1447.41</v>
      </c>
      <c r="E775" s="185" t="s">
        <v>4590</v>
      </c>
      <c r="F775" s="186" t="s">
        <v>3350</v>
      </c>
      <c r="G775" s="83">
        <f>VLOOKUP(A775,РАСЧЕТ!$A$3:$AY$1361,51,0)</f>
        <v>2501.3394395862711</v>
      </c>
      <c r="H775" s="83">
        <f t="shared" si="12"/>
        <v>1053.929439586271</v>
      </c>
    </row>
    <row r="776" spans="1:8" ht="16.2" customHeight="1" x14ac:dyDescent="0.3">
      <c r="A776" s="181" t="s">
        <v>1335</v>
      </c>
      <c r="B776" s="182" t="s">
        <v>398</v>
      </c>
      <c r="C776" s="190">
        <v>1443.11</v>
      </c>
      <c r="D776" s="191">
        <v>1443.11</v>
      </c>
      <c r="E776" s="185" t="s">
        <v>4590</v>
      </c>
      <c r="F776" s="186" t="s">
        <v>3361</v>
      </c>
      <c r="G776" s="83">
        <f>VLOOKUP(A776,РАСЧЕТ!$A$3:$AY$1361,51,0)</f>
        <v>3101.6462631150703</v>
      </c>
      <c r="H776" s="83">
        <f t="shared" si="12"/>
        <v>1658.5362631150704</v>
      </c>
    </row>
    <row r="777" spans="1:8" ht="16.2" customHeight="1" x14ac:dyDescent="0.3">
      <c r="A777" s="181" t="s">
        <v>1461</v>
      </c>
      <c r="B777" s="182" t="s">
        <v>429</v>
      </c>
      <c r="C777" s="190">
        <v>2602.7600000000002</v>
      </c>
      <c r="D777" s="191">
        <v>2602.7600000000002</v>
      </c>
      <c r="E777" s="185" t="s">
        <v>4590</v>
      </c>
      <c r="F777" s="186" t="s">
        <v>3410</v>
      </c>
      <c r="G777" s="83">
        <f>VLOOKUP(A777,РАСЧЕТ!$A$3:$AY$1361,51,0)</f>
        <v>2706.1392276611932</v>
      </c>
      <c r="H777" s="83">
        <f t="shared" si="12"/>
        <v>103.379227661193</v>
      </c>
    </row>
    <row r="778" spans="1:8" ht="16.2" customHeight="1" x14ac:dyDescent="0.3">
      <c r="A778" s="181" t="s">
        <v>1826</v>
      </c>
      <c r="B778" s="182" t="s">
        <v>430</v>
      </c>
      <c r="C778" s="190">
        <v>1687.93</v>
      </c>
      <c r="D778" s="191">
        <v>1687.93</v>
      </c>
      <c r="E778" s="185" t="s">
        <v>4590</v>
      </c>
      <c r="F778" s="186" t="s">
        <v>3362</v>
      </c>
      <c r="G778" s="83">
        <f>VLOOKUP(A778,РАСЧЕТ!$A$3:$AY$1361,51,0)</f>
        <v>2927.2568057583621</v>
      </c>
      <c r="H778" s="83">
        <f t="shared" si="12"/>
        <v>1239.3268057583621</v>
      </c>
    </row>
    <row r="779" spans="1:8" ht="16.2" customHeight="1" x14ac:dyDescent="0.3">
      <c r="A779" s="181" t="s">
        <v>1544</v>
      </c>
      <c r="B779" s="182" t="s">
        <v>411</v>
      </c>
      <c r="C779" s="190">
        <v>1374.39</v>
      </c>
      <c r="D779" s="191">
        <v>1374.39</v>
      </c>
      <c r="E779" s="185" t="s">
        <v>4590</v>
      </c>
      <c r="F779" s="186" t="s">
        <v>3412</v>
      </c>
      <c r="G779" s="83">
        <f>VLOOKUP(A779,РАСЧЕТ!$A$3:$AY$1361,51,0)</f>
        <v>706.07186420756136</v>
      </c>
      <c r="H779" s="83">
        <f t="shared" si="12"/>
        <v>-668.31813579243874</v>
      </c>
    </row>
    <row r="780" spans="1:8" ht="16.2" customHeight="1" x14ac:dyDescent="0.3">
      <c r="A780" s="181" t="s">
        <v>1177</v>
      </c>
      <c r="B780" s="182" t="s">
        <v>439</v>
      </c>
      <c r="C780" s="190">
        <v>1361.51</v>
      </c>
      <c r="D780" s="191">
        <v>1361.51</v>
      </c>
      <c r="E780" s="185" t="s">
        <v>4590</v>
      </c>
      <c r="F780" s="186" t="s">
        <v>3363</v>
      </c>
      <c r="G780" s="83">
        <f>VLOOKUP(A780,РАСЧЕТ!$A$3:$AY$1361,51,0)</f>
        <v>1442.2890609481756</v>
      </c>
      <c r="H780" s="83">
        <f t="shared" si="12"/>
        <v>80.779060948175584</v>
      </c>
    </row>
    <row r="781" spans="1:8" ht="16.2" customHeight="1" x14ac:dyDescent="0.3">
      <c r="A781" s="181" t="s">
        <v>1435</v>
      </c>
      <c r="B781" s="182" t="s">
        <v>126</v>
      </c>
      <c r="C781" s="190">
        <v>1576.26</v>
      </c>
      <c r="D781" s="191">
        <v>1576.26</v>
      </c>
      <c r="E781" s="185" t="s">
        <v>4590</v>
      </c>
      <c r="F781" s="186" t="s">
        <v>3163</v>
      </c>
      <c r="G781" s="83">
        <f>VLOOKUP(A781,РАСЧЕТ!$A$3:$AY$1361,51,0)</f>
        <v>1669.7794491103482</v>
      </c>
      <c r="H781" s="83">
        <f t="shared" si="12"/>
        <v>93.519449110348205</v>
      </c>
    </row>
    <row r="782" spans="1:8" ht="16.2" customHeight="1" x14ac:dyDescent="0.3">
      <c r="A782" s="181" t="s">
        <v>1070</v>
      </c>
      <c r="B782" s="182" t="s">
        <v>451</v>
      </c>
      <c r="C782" s="190">
        <v>1679.34</v>
      </c>
      <c r="D782" s="191">
        <v>1679.34</v>
      </c>
      <c r="E782" s="185" t="s">
        <v>4590</v>
      </c>
      <c r="F782" s="186" t="s">
        <v>3415</v>
      </c>
      <c r="G782" s="83">
        <f>VLOOKUP(A782,РАСЧЕТ!$A$3:$AY$1361,51,0)</f>
        <v>1778.9748354281915</v>
      </c>
      <c r="H782" s="83">
        <f t="shared" si="12"/>
        <v>99.634835428191536</v>
      </c>
    </row>
    <row r="783" spans="1:8" ht="16.2" customHeight="1" x14ac:dyDescent="0.3">
      <c r="A783" s="181" t="s">
        <v>2227</v>
      </c>
      <c r="B783" s="182" t="s">
        <v>478</v>
      </c>
      <c r="C783" s="190">
        <v>2650</v>
      </c>
      <c r="D783" s="191">
        <v>2650</v>
      </c>
      <c r="E783" s="185" t="s">
        <v>4590</v>
      </c>
      <c r="F783" s="186" t="s">
        <v>3416</v>
      </c>
      <c r="G783" s="83">
        <f>VLOOKUP(A783,РАСЧЕТ!$A$3:$AY$1361,51,0)</f>
        <v>2807.2313899212122</v>
      </c>
      <c r="H783" s="83">
        <f t="shared" si="12"/>
        <v>157.23138992121221</v>
      </c>
    </row>
    <row r="784" spans="1:8" ht="16.2" customHeight="1" x14ac:dyDescent="0.3">
      <c r="A784" s="181" t="s">
        <v>664</v>
      </c>
      <c r="B784" s="182" t="s">
        <v>441</v>
      </c>
      <c r="C784" s="190">
        <v>1395.87</v>
      </c>
      <c r="D784" s="191">
        <v>1395.87</v>
      </c>
      <c r="E784" s="185" t="s">
        <v>4590</v>
      </c>
      <c r="F784" s="186" t="s">
        <v>3364</v>
      </c>
      <c r="G784" s="83">
        <f>VLOOKUP(A784,РАСЧЕТ!$A$3:$AY$1361,51,0)</f>
        <v>2275.000103873489</v>
      </c>
      <c r="H784" s="83">
        <f t="shared" si="12"/>
        <v>879.13010387348913</v>
      </c>
    </row>
    <row r="785" spans="1:8" ht="16.2" customHeight="1" x14ac:dyDescent="0.3">
      <c r="A785" s="181" t="s">
        <v>1071</v>
      </c>
      <c r="B785" s="182" t="s">
        <v>427</v>
      </c>
      <c r="C785" s="190">
        <v>1443.11</v>
      </c>
      <c r="D785" s="191">
        <v>1443.11</v>
      </c>
      <c r="E785" s="185" t="s">
        <v>4590</v>
      </c>
      <c r="F785" s="186" t="s">
        <v>3380</v>
      </c>
      <c r="G785" s="83">
        <f>VLOOKUP(A785,РАСЧЕТ!$A$3:$AY$1361,51,0)</f>
        <v>2297.8071363608974</v>
      </c>
      <c r="H785" s="83">
        <f t="shared" si="12"/>
        <v>854.6971363608975</v>
      </c>
    </row>
    <row r="786" spans="1:8" ht="16.2" customHeight="1" x14ac:dyDescent="0.3">
      <c r="A786" s="181" t="s">
        <v>1924</v>
      </c>
      <c r="B786" s="182" t="s">
        <v>400</v>
      </c>
      <c r="C786" s="190">
        <v>2602.7600000000002</v>
      </c>
      <c r="D786" s="191">
        <v>2602.7600000000002</v>
      </c>
      <c r="E786" s="185" t="s">
        <v>4590</v>
      </c>
      <c r="F786" s="186" t="s">
        <v>3420</v>
      </c>
      <c r="G786" s="83">
        <f>VLOOKUP(A786,РАСЧЕТ!$A$3:$AY$1361,51,0)</f>
        <v>3418.4666141200364</v>
      </c>
      <c r="H786" s="83">
        <f t="shared" si="12"/>
        <v>815.70661412003619</v>
      </c>
    </row>
    <row r="787" spans="1:8" ht="16.2" customHeight="1" x14ac:dyDescent="0.3">
      <c r="A787" s="181" t="s">
        <v>665</v>
      </c>
      <c r="B787" s="182" t="s">
        <v>440</v>
      </c>
      <c r="C787" s="190">
        <v>1687.93</v>
      </c>
      <c r="D787" s="191">
        <v>1687.93</v>
      </c>
      <c r="E787" s="185" t="s">
        <v>4590</v>
      </c>
      <c r="F787" s="186" t="s">
        <v>3381</v>
      </c>
      <c r="G787" s="83">
        <f>VLOOKUP(A787,РАСЧЕТ!$A$3:$AY$1361,51,0)</f>
        <v>1788.074450954678</v>
      </c>
      <c r="H787" s="83">
        <f t="shared" si="12"/>
        <v>100.14445095467795</v>
      </c>
    </row>
    <row r="788" spans="1:8" ht="16.2" customHeight="1" x14ac:dyDescent="0.3">
      <c r="A788" s="181" t="s">
        <v>569</v>
      </c>
      <c r="B788" s="182" t="s">
        <v>455</v>
      </c>
      <c r="C788" s="190">
        <v>1374.39</v>
      </c>
      <c r="D788" s="191">
        <v>1374.39</v>
      </c>
      <c r="E788" s="185" t="s">
        <v>4590</v>
      </c>
      <c r="F788" s="186" t="s">
        <v>3382</v>
      </c>
      <c r="G788" s="83">
        <f>VLOOKUP(A788,РАСЧЕТ!$A$3:$AY$1361,51,0)</f>
        <v>4314.5628075329814</v>
      </c>
      <c r="H788" s="83">
        <f t="shared" si="12"/>
        <v>2940.1728075329811</v>
      </c>
    </row>
    <row r="789" spans="1:8" ht="16.2" customHeight="1" x14ac:dyDescent="0.3">
      <c r="A789" s="181" t="s">
        <v>1462</v>
      </c>
      <c r="B789" s="182" t="s">
        <v>402</v>
      </c>
      <c r="C789" s="190">
        <v>1361.51</v>
      </c>
      <c r="D789" s="191">
        <v>1361.51</v>
      </c>
      <c r="E789" s="185" t="s">
        <v>4590</v>
      </c>
      <c r="F789" s="186" t="s">
        <v>3383</v>
      </c>
      <c r="G789" s="83">
        <f>VLOOKUP(A789,РАСЧЕТ!$A$3:$AY$1361,51,0)</f>
        <v>2586.7905723314843</v>
      </c>
      <c r="H789" s="83">
        <f t="shared" si="12"/>
        <v>1225.2805723314843</v>
      </c>
    </row>
    <row r="790" spans="1:8" ht="16.2" customHeight="1" x14ac:dyDescent="0.3">
      <c r="A790" s="181" t="s">
        <v>1288</v>
      </c>
      <c r="B790" s="182" t="s">
        <v>418</v>
      </c>
      <c r="C790" s="190">
        <v>1679.34</v>
      </c>
      <c r="D790" s="191">
        <v>1679.34</v>
      </c>
      <c r="E790" s="185" t="s">
        <v>4590</v>
      </c>
      <c r="F790" s="186" t="s">
        <v>3384</v>
      </c>
      <c r="G790" s="83">
        <f>VLOOKUP(A790,РАСЧЕТ!$A$3:$AY$1361,51,0)</f>
        <v>1540.650531186413</v>
      </c>
      <c r="H790" s="83">
        <f t="shared" si="12"/>
        <v>-138.68946881358693</v>
      </c>
    </row>
    <row r="791" spans="1:8" ht="16.2" customHeight="1" x14ac:dyDescent="0.3">
      <c r="A791" s="181" t="s">
        <v>1463</v>
      </c>
      <c r="B791" s="182" t="s">
        <v>447</v>
      </c>
      <c r="C791" s="190">
        <v>2650</v>
      </c>
      <c r="D791" s="191">
        <v>2650</v>
      </c>
      <c r="E791" s="185" t="s">
        <v>4590</v>
      </c>
      <c r="F791" s="186" t="s">
        <v>3425</v>
      </c>
      <c r="G791" s="83">
        <f>VLOOKUP(A791,РАСЧЕТ!$A$3:$AY$1361,51,0)</f>
        <v>2807.2313899212122</v>
      </c>
      <c r="H791" s="83">
        <f t="shared" si="12"/>
        <v>157.23138992121221</v>
      </c>
    </row>
    <row r="792" spans="1:8" ht="16.2" customHeight="1" x14ac:dyDescent="0.3">
      <c r="A792" s="181" t="s">
        <v>2228</v>
      </c>
      <c r="B792" s="182" t="s">
        <v>235</v>
      </c>
      <c r="C792" s="190">
        <v>3367.26</v>
      </c>
      <c r="D792" s="191">
        <v>3367.26</v>
      </c>
      <c r="E792" s="185" t="s">
        <v>4590</v>
      </c>
      <c r="F792" s="186" t="s">
        <v>3130</v>
      </c>
      <c r="G792" s="83">
        <f>VLOOKUP(A792,РАСЧЕТ!$A$3:$AY$1361,51,0)</f>
        <v>3567.0492863828695</v>
      </c>
      <c r="H792" s="83">
        <f t="shared" si="12"/>
        <v>199.78928638286925</v>
      </c>
    </row>
    <row r="793" spans="1:8" ht="16.2" customHeight="1" x14ac:dyDescent="0.3">
      <c r="A793" s="181" t="s">
        <v>1403</v>
      </c>
      <c r="B793" s="182" t="s">
        <v>464</v>
      </c>
      <c r="C793" s="190">
        <v>1395.87</v>
      </c>
      <c r="D793" s="191">
        <v>1395.87</v>
      </c>
      <c r="E793" s="185" t="s">
        <v>4590</v>
      </c>
      <c r="F793" s="186" t="s">
        <v>3385</v>
      </c>
      <c r="G793" s="83">
        <f>VLOOKUP(A793,РАСЧЕТ!$A$3:$AY$1361,51,0)</f>
        <v>1478.6875230541232</v>
      </c>
      <c r="H793" s="83">
        <f t="shared" si="12"/>
        <v>82.817523054123285</v>
      </c>
    </row>
    <row r="794" spans="1:8" ht="16.2" customHeight="1" x14ac:dyDescent="0.3">
      <c r="A794" s="181" t="s">
        <v>2085</v>
      </c>
      <c r="B794" s="182" t="s">
        <v>452</v>
      </c>
      <c r="C794" s="190">
        <v>1443.11</v>
      </c>
      <c r="D794" s="191">
        <v>1443.11</v>
      </c>
      <c r="E794" s="185" t="s">
        <v>4590</v>
      </c>
      <c r="F794" s="186" t="s">
        <v>3429</v>
      </c>
      <c r="G794" s="83">
        <f>VLOOKUP(A794,РАСЧЕТ!$A$3:$AY$1361,51,0)</f>
        <v>1528.7354084498011</v>
      </c>
      <c r="H794" s="83">
        <f t="shared" si="12"/>
        <v>85.625408449801171</v>
      </c>
    </row>
    <row r="795" spans="1:8" ht="16.2" customHeight="1" x14ac:dyDescent="0.3">
      <c r="A795" s="181" t="s">
        <v>1436</v>
      </c>
      <c r="B795" s="182" t="s">
        <v>456</v>
      </c>
      <c r="C795" s="190">
        <v>2602.7600000000002</v>
      </c>
      <c r="D795" s="191">
        <v>2602.7600000000002</v>
      </c>
      <c r="E795" s="185" t="s">
        <v>4590</v>
      </c>
      <c r="F795" s="186" t="s">
        <v>3400</v>
      </c>
      <c r="G795" s="83">
        <f>VLOOKUP(A795,РАСЧЕТ!$A$3:$AY$1361,51,0)</f>
        <v>2757.1835045255343</v>
      </c>
      <c r="H795" s="83">
        <f t="shared" si="12"/>
        <v>154.4235045255341</v>
      </c>
    </row>
    <row r="796" spans="1:8" ht="16.2" customHeight="1" x14ac:dyDescent="0.3">
      <c r="A796" s="181" t="s">
        <v>587</v>
      </c>
      <c r="B796" s="182" t="s">
        <v>468</v>
      </c>
      <c r="C796" s="190">
        <v>1687.93</v>
      </c>
      <c r="D796" s="191">
        <v>1687.93</v>
      </c>
      <c r="E796" s="185" t="s">
        <v>4590</v>
      </c>
      <c r="F796" s="186" t="s">
        <v>3430</v>
      </c>
      <c r="G796" s="83">
        <f>VLOOKUP(A796,РАСЧЕТ!$A$3:$AY$1361,51,0)</f>
        <v>1364.2362815141391</v>
      </c>
      <c r="H796" s="83">
        <f t="shared" si="12"/>
        <v>-323.69371848586093</v>
      </c>
    </row>
    <row r="797" spans="1:8" ht="16.2" customHeight="1" x14ac:dyDescent="0.3">
      <c r="A797" s="181" t="s">
        <v>1833</v>
      </c>
      <c r="B797" s="182" t="s">
        <v>480</v>
      </c>
      <c r="C797" s="190">
        <v>1374.39</v>
      </c>
      <c r="D797" s="191">
        <v>1374.39</v>
      </c>
      <c r="E797" s="185" t="s">
        <v>4590</v>
      </c>
      <c r="F797" s="186" t="s">
        <v>3401</v>
      </c>
      <c r="G797" s="83">
        <f>VLOOKUP(A797,РАСЧЕТ!$A$3:$AY$1361,51,0)</f>
        <v>1595.5659798781608</v>
      </c>
      <c r="H797" s="83">
        <f t="shared" si="12"/>
        <v>221.17597987816066</v>
      </c>
    </row>
    <row r="798" spans="1:8" ht="16.2" customHeight="1" x14ac:dyDescent="0.3">
      <c r="A798" s="181" t="s">
        <v>1336</v>
      </c>
      <c r="B798" s="182" t="s">
        <v>473</v>
      </c>
      <c r="C798" s="190">
        <v>1361.51</v>
      </c>
      <c r="D798" s="191">
        <v>1361.51</v>
      </c>
      <c r="E798" s="185" t="s">
        <v>4590</v>
      </c>
      <c r="F798" s="186" t="s">
        <v>3402</v>
      </c>
      <c r="G798" s="83">
        <f>VLOOKUP(A798,РАСЧЕТ!$A$3:$AY$1361,51,0)</f>
        <v>1539.1641694305563</v>
      </c>
      <c r="H798" s="83">
        <f t="shared" si="12"/>
        <v>177.65416943055629</v>
      </c>
    </row>
    <row r="799" spans="1:8" ht="16.2" customHeight="1" x14ac:dyDescent="0.3">
      <c r="A799" s="181" t="s">
        <v>1329</v>
      </c>
      <c r="B799" s="182" t="s">
        <v>436</v>
      </c>
      <c r="C799" s="190">
        <v>1679.34</v>
      </c>
      <c r="D799" s="191">
        <v>1679.34</v>
      </c>
      <c r="E799" s="185" t="s">
        <v>4590</v>
      </c>
      <c r="F799" s="186" t="s">
        <v>3433</v>
      </c>
      <c r="G799" s="83">
        <f>VLOOKUP(A799,РАСЧЕТ!$A$3:$AY$1361,51,0)</f>
        <v>1778.9748354281915</v>
      </c>
      <c r="H799" s="83">
        <f t="shared" si="12"/>
        <v>99.634835428191536</v>
      </c>
    </row>
    <row r="800" spans="1:8" ht="16.2" customHeight="1" x14ac:dyDescent="0.3">
      <c r="A800" s="181" t="s">
        <v>977</v>
      </c>
      <c r="B800" s="182" t="s">
        <v>467</v>
      </c>
      <c r="C800" s="190">
        <v>2650</v>
      </c>
      <c r="D800" s="191">
        <v>2650</v>
      </c>
      <c r="E800" s="185" t="s">
        <v>4590</v>
      </c>
      <c r="F800" s="186" t="s">
        <v>3403</v>
      </c>
      <c r="G800" s="83">
        <f>VLOOKUP(A800,РАСЧЕТ!$A$3:$AY$1361,51,0)</f>
        <v>4291.9667843928264</v>
      </c>
      <c r="H800" s="83">
        <f t="shared" si="12"/>
        <v>1641.9667843928264</v>
      </c>
    </row>
    <row r="801" spans="1:8" ht="16.2" customHeight="1" x14ac:dyDescent="0.3">
      <c r="A801" s="181" t="s">
        <v>1143</v>
      </c>
      <c r="B801" s="182" t="s">
        <v>426</v>
      </c>
      <c r="C801" s="190">
        <v>1395.87</v>
      </c>
      <c r="D801" s="191">
        <v>1395.87</v>
      </c>
      <c r="E801" s="185" t="s">
        <v>4590</v>
      </c>
      <c r="F801" s="186" t="s">
        <v>3404</v>
      </c>
      <c r="G801" s="83">
        <f>VLOOKUP(A801,РАСЧЕТ!$A$3:$AY$1361,51,0)</f>
        <v>1478.6875230541232</v>
      </c>
      <c r="H801" s="83">
        <f t="shared" si="12"/>
        <v>82.817523054123285</v>
      </c>
    </row>
    <row r="802" spans="1:8" ht="16.2" customHeight="1" x14ac:dyDescent="0.3">
      <c r="A802" s="181" t="s">
        <v>2021</v>
      </c>
      <c r="B802" s="182" t="s">
        <v>484</v>
      </c>
      <c r="C802" s="190">
        <v>1443.11</v>
      </c>
      <c r="D802" s="191">
        <v>1443.11</v>
      </c>
      <c r="E802" s="185" t="s">
        <v>4590</v>
      </c>
      <c r="F802" s="186" t="s">
        <v>3423</v>
      </c>
      <c r="G802" s="83">
        <f>VLOOKUP(A802,РАСЧЕТ!$A$3:$AY$1361,51,0)</f>
        <v>1528.7354084498011</v>
      </c>
      <c r="H802" s="83">
        <f t="shared" si="12"/>
        <v>85.625408449801171</v>
      </c>
    </row>
    <row r="803" spans="1:8" ht="16.2" customHeight="1" x14ac:dyDescent="0.3">
      <c r="A803" s="181" t="s">
        <v>1184</v>
      </c>
      <c r="B803" s="182" t="s">
        <v>252</v>
      </c>
      <c r="C803" s="190">
        <v>3118.15</v>
      </c>
      <c r="D803" s="191">
        <v>3118.15</v>
      </c>
      <c r="E803" s="185" t="s">
        <v>4590</v>
      </c>
      <c r="F803" s="186" t="s">
        <v>3170</v>
      </c>
      <c r="G803" s="83">
        <f>VLOOKUP(A803,РАСЧЕТ!$A$3:$AY$1361,51,0)</f>
        <v>3303.1604361147483</v>
      </c>
      <c r="H803" s="83">
        <f t="shared" si="12"/>
        <v>185.01043611474825</v>
      </c>
    </row>
    <row r="804" spans="1:8" ht="16.2" customHeight="1" x14ac:dyDescent="0.3">
      <c r="A804" s="181" t="s">
        <v>2022</v>
      </c>
      <c r="B804" s="182" t="s">
        <v>472</v>
      </c>
      <c r="C804" s="190">
        <v>2602.7600000000002</v>
      </c>
      <c r="D804" s="191">
        <v>2602.7600000000002</v>
      </c>
      <c r="E804" s="185" t="s">
        <v>4590</v>
      </c>
      <c r="F804" s="186" t="s">
        <v>3424</v>
      </c>
      <c r="G804" s="83">
        <f>VLOOKUP(A804,РАСЧЕТ!$A$3:$AY$1361,51,0)</f>
        <v>2757.1835045255343</v>
      </c>
      <c r="H804" s="83">
        <f t="shared" si="12"/>
        <v>154.4235045255341</v>
      </c>
    </row>
    <row r="805" spans="1:8" ht="16.2" customHeight="1" x14ac:dyDescent="0.3">
      <c r="A805" s="181" t="s">
        <v>1834</v>
      </c>
      <c r="B805" s="182" t="s">
        <v>412</v>
      </c>
      <c r="C805" s="190">
        <v>1687.93</v>
      </c>
      <c r="D805" s="191">
        <v>1687.93</v>
      </c>
      <c r="E805" s="185" t="s">
        <v>4590</v>
      </c>
      <c r="F805" s="186" t="s">
        <v>3426</v>
      </c>
      <c r="G805" s="83">
        <f>VLOOKUP(A805,РАСЧЕТ!$A$3:$AY$1361,51,0)</f>
        <v>1672.4478228288092</v>
      </c>
      <c r="H805" s="83">
        <f t="shared" si="12"/>
        <v>-15.48217717119087</v>
      </c>
    </row>
    <row r="806" spans="1:8" ht="16.2" customHeight="1" x14ac:dyDescent="0.3">
      <c r="A806" s="181" t="s">
        <v>1244</v>
      </c>
      <c r="B806" s="182" t="s">
        <v>475</v>
      </c>
      <c r="C806" s="190">
        <v>1374.39</v>
      </c>
      <c r="D806" s="191">
        <v>1374.39</v>
      </c>
      <c r="E806" s="185" t="s">
        <v>4590</v>
      </c>
      <c r="F806" s="186" t="s">
        <v>3427</v>
      </c>
      <c r="G806" s="83">
        <f>VLOOKUP(A806,РАСЧЕТ!$A$3:$AY$1361,51,0)</f>
        <v>1455.9384842379059</v>
      </c>
      <c r="H806" s="83">
        <f t="shared" si="12"/>
        <v>81.548484237905768</v>
      </c>
    </row>
    <row r="807" spans="1:8" ht="16.2" customHeight="1" x14ac:dyDescent="0.3">
      <c r="A807" s="181" t="s">
        <v>2104</v>
      </c>
      <c r="B807" s="182" t="s">
        <v>410</v>
      </c>
      <c r="C807" s="190">
        <v>1361.51</v>
      </c>
      <c r="D807" s="191">
        <v>1361.51</v>
      </c>
      <c r="E807" s="185" t="s">
        <v>4590</v>
      </c>
      <c r="F807" s="186" t="s">
        <v>3428</v>
      </c>
      <c r="G807" s="83">
        <f>VLOOKUP(A807,РАСЧЕТ!$A$3:$AY$1361,51,0)</f>
        <v>1442.2890609481756</v>
      </c>
      <c r="H807" s="83">
        <f t="shared" si="12"/>
        <v>80.779060948175584</v>
      </c>
    </row>
    <row r="808" spans="1:8" ht="16.2" customHeight="1" x14ac:dyDescent="0.3">
      <c r="A808" s="181" t="s">
        <v>2568</v>
      </c>
      <c r="B808" s="182" t="s">
        <v>460</v>
      </c>
      <c r="C808" s="190">
        <v>1679.34</v>
      </c>
      <c r="D808" s="191">
        <v>1679.34</v>
      </c>
      <c r="E808" s="185" t="s">
        <v>4590</v>
      </c>
      <c r="F808" s="186" t="s">
        <v>3905</v>
      </c>
      <c r="G808" s="83">
        <f>VLOOKUP(A808,РАСЧЕТ!$A$3:$AY$1361,51,0)</f>
        <v>862.73155907861405</v>
      </c>
      <c r="H808" s="83">
        <f t="shared" si="12"/>
        <v>-816.60844092138586</v>
      </c>
    </row>
    <row r="809" spans="1:8" ht="16.2" customHeight="1" x14ac:dyDescent="0.3">
      <c r="A809" s="181" t="s">
        <v>2151</v>
      </c>
      <c r="B809" s="182" t="s">
        <v>477</v>
      </c>
      <c r="C809" s="190">
        <v>2650</v>
      </c>
      <c r="D809" s="191">
        <v>2650</v>
      </c>
      <c r="E809" s="185" t="s">
        <v>4590</v>
      </c>
      <c r="F809" s="186" t="s">
        <v>3441</v>
      </c>
      <c r="G809" s="83">
        <f>VLOOKUP(A809,РАСЧЕТ!$A$3:$AY$1361,51,0)</f>
        <v>2807.2313899212122</v>
      </c>
      <c r="H809" s="83">
        <f t="shared" si="12"/>
        <v>157.23138992121221</v>
      </c>
    </row>
    <row r="810" spans="1:8" ht="16.2" customHeight="1" x14ac:dyDescent="0.3">
      <c r="A810" s="181" t="s">
        <v>1397</v>
      </c>
      <c r="B810" s="182" t="s">
        <v>433</v>
      </c>
      <c r="C810" s="190">
        <v>1395.87</v>
      </c>
      <c r="D810" s="191">
        <v>1395.87</v>
      </c>
      <c r="E810" s="185" t="s">
        <v>4590</v>
      </c>
      <c r="F810" s="186" t="s">
        <v>3431</v>
      </c>
      <c r="G810" s="83">
        <f>VLOOKUP(A810,РАСЧЕТ!$A$3:$AY$1361,51,0)</f>
        <v>1478.6875230541232</v>
      </c>
      <c r="H810" s="83">
        <f t="shared" si="12"/>
        <v>82.817523054123285</v>
      </c>
    </row>
    <row r="811" spans="1:8" ht="16.2" customHeight="1" x14ac:dyDescent="0.3">
      <c r="A811" s="181" t="s">
        <v>1536</v>
      </c>
      <c r="B811" s="182" t="s">
        <v>479</v>
      </c>
      <c r="C811" s="190">
        <v>1443.11</v>
      </c>
      <c r="D811" s="191">
        <v>1443.11</v>
      </c>
      <c r="E811" s="185" t="s">
        <v>4590</v>
      </c>
      <c r="F811" s="186" t="s">
        <v>3448</v>
      </c>
      <c r="G811" s="83">
        <f>VLOOKUP(A811,РАСЧЕТ!$A$3:$AY$1361,51,0)</f>
        <v>1528.7354084498011</v>
      </c>
      <c r="H811" s="83">
        <f t="shared" si="12"/>
        <v>85.625408449801171</v>
      </c>
    </row>
    <row r="812" spans="1:8" ht="16.2" customHeight="1" x14ac:dyDescent="0.3">
      <c r="A812" s="181" t="s">
        <v>1173</v>
      </c>
      <c r="B812" s="182" t="s">
        <v>482</v>
      </c>
      <c r="C812" s="190">
        <v>2602.7600000000002</v>
      </c>
      <c r="D812" s="191">
        <v>2602.7600000000002</v>
      </c>
      <c r="E812" s="185" t="s">
        <v>4590</v>
      </c>
      <c r="F812" s="186" t="s">
        <v>3450</v>
      </c>
      <c r="G812" s="83">
        <f>VLOOKUP(A812,РАСЧЕТ!$A$3:$AY$1361,51,0)</f>
        <v>2474.0654542722386</v>
      </c>
      <c r="H812" s="83">
        <f t="shared" si="12"/>
        <v>-128.69454572776158</v>
      </c>
    </row>
    <row r="813" spans="1:8" ht="16.2" customHeight="1" x14ac:dyDescent="0.3">
      <c r="A813" s="181" t="s">
        <v>1455</v>
      </c>
      <c r="B813" s="182" t="s">
        <v>414</v>
      </c>
      <c r="C813" s="190">
        <v>1687.93</v>
      </c>
      <c r="D813" s="191">
        <v>1687.93</v>
      </c>
      <c r="E813" s="185" t="s">
        <v>4590</v>
      </c>
      <c r="F813" s="186" t="s">
        <v>3445</v>
      </c>
      <c r="G813" s="83">
        <f>VLOOKUP(A813,РАСЧЕТ!$A$3:$AY$1361,51,0)</f>
        <v>1914.7709111308393</v>
      </c>
      <c r="H813" s="83">
        <f t="shared" si="12"/>
        <v>226.84091113083923</v>
      </c>
    </row>
    <row r="814" spans="1:8" ht="16.2" customHeight="1" x14ac:dyDescent="0.3">
      <c r="A814" s="181" t="s">
        <v>2229</v>
      </c>
      <c r="B814" s="182" t="s">
        <v>249</v>
      </c>
      <c r="C814" s="190">
        <v>2452.4299999999998</v>
      </c>
      <c r="D814" s="191">
        <v>2452.4299999999998</v>
      </c>
      <c r="E814" s="185" t="s">
        <v>4590</v>
      </c>
      <c r="F814" s="186" t="s">
        <v>3133</v>
      </c>
      <c r="G814" s="83">
        <f>VLOOKUP(A814,РАСЧЕТ!$A$3:$AY$1361,51,0)</f>
        <v>2597.9402328120132</v>
      </c>
      <c r="H814" s="83">
        <f t="shared" si="12"/>
        <v>145.51023281201333</v>
      </c>
    </row>
    <row r="815" spans="1:8" ht="16.2" customHeight="1" x14ac:dyDescent="0.3">
      <c r="A815" s="181" t="s">
        <v>689</v>
      </c>
      <c r="B815" s="182" t="s">
        <v>417</v>
      </c>
      <c r="C815" s="190">
        <v>1374.39</v>
      </c>
      <c r="D815" s="191">
        <v>1374.39</v>
      </c>
      <c r="E815" s="185" t="s">
        <v>4590</v>
      </c>
      <c r="F815" s="186" t="s">
        <v>3452</v>
      </c>
      <c r="G815" s="83">
        <f>VLOOKUP(A815,РАСЧЕТ!$A$3:$AY$1361,51,0)</f>
        <v>1455.9384842379059</v>
      </c>
      <c r="H815" s="83">
        <f t="shared" si="12"/>
        <v>81.548484237905768</v>
      </c>
    </row>
    <row r="816" spans="1:8" ht="16.2" customHeight="1" x14ac:dyDescent="0.3">
      <c r="A816" s="181" t="s">
        <v>1464</v>
      </c>
      <c r="B816" s="182" t="s">
        <v>428</v>
      </c>
      <c r="C816" s="190">
        <v>1361.51</v>
      </c>
      <c r="D816" s="191">
        <v>1361.51</v>
      </c>
      <c r="E816" s="185" t="s">
        <v>4590</v>
      </c>
      <c r="F816" s="186" t="s">
        <v>3453</v>
      </c>
      <c r="G816" s="83">
        <f>VLOOKUP(A816,РАСЧЕТ!$A$3:$AY$1361,51,0)</f>
        <v>1442.2890609481756</v>
      </c>
      <c r="H816" s="83">
        <f t="shared" si="12"/>
        <v>80.779060948175584</v>
      </c>
    </row>
    <row r="817" spans="1:8" ht="16.2" customHeight="1" x14ac:dyDescent="0.3">
      <c r="A817" s="181" t="s">
        <v>2195</v>
      </c>
      <c r="B817" s="182" t="s">
        <v>401</v>
      </c>
      <c r="C817" s="190">
        <v>1679.34</v>
      </c>
      <c r="D817" s="191">
        <v>1679.34</v>
      </c>
      <c r="E817" s="185" t="s">
        <v>4590</v>
      </c>
      <c r="F817" s="186" t="s">
        <v>3454</v>
      </c>
      <c r="G817" s="83">
        <f>VLOOKUP(A817,РАСЧЕТ!$A$3:$AY$1361,51,0)</f>
        <v>1564.0775367020171</v>
      </c>
      <c r="H817" s="83">
        <f t="shared" si="12"/>
        <v>-115.26246329798278</v>
      </c>
    </row>
    <row r="818" spans="1:8" ht="16.2" customHeight="1" x14ac:dyDescent="0.3">
      <c r="A818" s="181" t="s">
        <v>724</v>
      </c>
      <c r="B818" s="182" t="s">
        <v>421</v>
      </c>
      <c r="C818" s="190">
        <v>2650</v>
      </c>
      <c r="D818" s="191">
        <v>2650</v>
      </c>
      <c r="E818" s="185" t="s">
        <v>4590</v>
      </c>
      <c r="F818" s="186" t="s">
        <v>3449</v>
      </c>
      <c r="G818" s="83">
        <f>VLOOKUP(A818,РАСЧЕТ!$A$3:$AY$1361,51,0)</f>
        <v>1361.3948131752045</v>
      </c>
      <c r="H818" s="83">
        <f t="shared" si="12"/>
        <v>-1288.6051868247955</v>
      </c>
    </row>
    <row r="819" spans="1:8" ht="16.2" customHeight="1" x14ac:dyDescent="0.3">
      <c r="A819" s="181" t="s">
        <v>2547</v>
      </c>
      <c r="B819" s="182" t="s">
        <v>424</v>
      </c>
      <c r="C819" s="190">
        <v>1395.87</v>
      </c>
      <c r="D819" s="191">
        <v>1395.87</v>
      </c>
      <c r="E819" s="185" t="s">
        <v>4590</v>
      </c>
      <c r="F819" s="186" t="s">
        <v>3451</v>
      </c>
      <c r="G819" s="83">
        <f>VLOOKUP(A819,РАСЧЕТ!$A$3:$AY$1361,51,0)</f>
        <v>1390.6306456594273</v>
      </c>
      <c r="H819" s="83">
        <f t="shared" si="12"/>
        <v>-5.2393543405726177</v>
      </c>
    </row>
    <row r="820" spans="1:8" ht="16.2" customHeight="1" x14ac:dyDescent="0.3">
      <c r="A820" s="181" t="s">
        <v>2152</v>
      </c>
      <c r="B820" s="182" t="s">
        <v>481</v>
      </c>
      <c r="C820" s="190">
        <v>1443.11</v>
      </c>
      <c r="D820" s="191">
        <v>1443.11</v>
      </c>
      <c r="E820" s="185" t="s">
        <v>4590</v>
      </c>
      <c r="F820" s="186" t="s">
        <v>3474</v>
      </c>
      <c r="G820" s="83">
        <f>VLOOKUP(A820,РАСЧЕТ!$A$3:$AY$1361,51,0)</f>
        <v>1528.7354084498011</v>
      </c>
      <c r="H820" s="83">
        <f t="shared" si="12"/>
        <v>85.625408449801171</v>
      </c>
    </row>
    <row r="821" spans="1:8" ht="16.2" customHeight="1" x14ac:dyDescent="0.3">
      <c r="A821" s="181" t="s">
        <v>1069</v>
      </c>
      <c r="B821" s="182" t="s">
        <v>403</v>
      </c>
      <c r="C821" s="190">
        <v>2602.7600000000002</v>
      </c>
      <c r="D821" s="191">
        <v>2602.7600000000002</v>
      </c>
      <c r="E821" s="185" t="s">
        <v>4590</v>
      </c>
      <c r="F821" s="186" t="s">
        <v>3475</v>
      </c>
      <c r="G821" s="83">
        <f>VLOOKUP(A821,РАСЧЕТ!$A$3:$AY$1361,51,0)</f>
        <v>2757.1835045255343</v>
      </c>
      <c r="H821" s="83">
        <f t="shared" si="12"/>
        <v>154.4235045255341</v>
      </c>
    </row>
    <row r="822" spans="1:8" ht="16.2" customHeight="1" x14ac:dyDescent="0.3">
      <c r="A822" s="181" t="s">
        <v>1437</v>
      </c>
      <c r="B822" s="182" t="s">
        <v>431</v>
      </c>
      <c r="C822" s="190">
        <v>1687.93</v>
      </c>
      <c r="D822" s="191">
        <v>1687.93</v>
      </c>
      <c r="E822" s="185" t="s">
        <v>4590</v>
      </c>
      <c r="F822" s="186" t="s">
        <v>3476</v>
      </c>
      <c r="G822" s="83">
        <f>VLOOKUP(A822,РАСЧЕТ!$A$3:$AY$1361,51,0)</f>
        <v>1788.074450954678</v>
      </c>
      <c r="H822" s="83">
        <f t="shared" si="12"/>
        <v>100.14445095467795</v>
      </c>
    </row>
    <row r="823" spans="1:8" ht="16.2" customHeight="1" x14ac:dyDescent="0.3">
      <c r="A823" s="181" t="s">
        <v>1480</v>
      </c>
      <c r="B823" s="182" t="s">
        <v>443</v>
      </c>
      <c r="C823" s="190">
        <v>1374.39</v>
      </c>
      <c r="D823" s="191">
        <v>1374.39</v>
      </c>
      <c r="E823" s="185" t="s">
        <v>4590</v>
      </c>
      <c r="F823" s="186" t="s">
        <v>3477</v>
      </c>
      <c r="G823" s="83">
        <f>VLOOKUP(A823,РАСЧЕТ!$A$3:$AY$1361,51,0)</f>
        <v>1519.4282119524469</v>
      </c>
      <c r="H823" s="83">
        <f t="shared" si="12"/>
        <v>145.03821195244677</v>
      </c>
    </row>
    <row r="824" spans="1:8" ht="16.2" customHeight="1" x14ac:dyDescent="0.3">
      <c r="A824" s="181" t="s">
        <v>1178</v>
      </c>
      <c r="B824" s="182" t="s">
        <v>454</v>
      </c>
      <c r="C824" s="190">
        <v>1361.51</v>
      </c>
      <c r="D824" s="191">
        <v>1361.51</v>
      </c>
      <c r="E824" s="185" t="s">
        <v>4590</v>
      </c>
      <c r="F824" s="186" t="s">
        <v>3478</v>
      </c>
      <c r="G824" s="83">
        <f>VLOOKUP(A824,РАСЧЕТ!$A$3:$AY$1361,51,0)</f>
        <v>1442.2890609481756</v>
      </c>
      <c r="H824" s="83">
        <f t="shared" si="12"/>
        <v>80.779060948175584</v>
      </c>
    </row>
    <row r="825" spans="1:8" ht="16.2" customHeight="1" x14ac:dyDescent="0.3">
      <c r="A825" s="181" t="s">
        <v>529</v>
      </c>
      <c r="B825" s="182" t="s">
        <v>319</v>
      </c>
      <c r="C825" s="190">
        <v>1421.64</v>
      </c>
      <c r="D825" s="191">
        <v>1421.64</v>
      </c>
      <c r="E825" s="185" t="s">
        <v>4590</v>
      </c>
      <c r="F825" s="186" t="s">
        <v>3171</v>
      </c>
      <c r="G825" s="83">
        <f>VLOOKUP(A825,РАСЧЕТ!$A$3:$AY$1361,51,0)</f>
        <v>1925.1203658355153</v>
      </c>
      <c r="H825" s="83">
        <f t="shared" si="12"/>
        <v>503.48036583551516</v>
      </c>
    </row>
    <row r="826" spans="1:8" ht="16.2" customHeight="1" x14ac:dyDescent="0.3">
      <c r="A826" s="181" t="s">
        <v>1137</v>
      </c>
      <c r="B826" s="182" t="s">
        <v>422</v>
      </c>
      <c r="C826" s="190">
        <v>1679.34</v>
      </c>
      <c r="D826" s="191">
        <v>1679.34</v>
      </c>
      <c r="E826" s="185" t="s">
        <v>4590</v>
      </c>
      <c r="F826" s="186" t="s">
        <v>3480</v>
      </c>
      <c r="G826" s="83">
        <f>VLOOKUP(A826,РАСЧЕТ!$A$3:$AY$1361,51,0)</f>
        <v>1778.9748354281915</v>
      </c>
      <c r="H826" s="83">
        <f t="shared" si="12"/>
        <v>99.634835428191536</v>
      </c>
    </row>
    <row r="827" spans="1:8" ht="16.2" customHeight="1" x14ac:dyDescent="0.3">
      <c r="A827" s="181" t="s">
        <v>644</v>
      </c>
      <c r="B827" s="182" t="s">
        <v>450</v>
      </c>
      <c r="C827" s="190">
        <v>2650</v>
      </c>
      <c r="D827" s="191">
        <v>2650</v>
      </c>
      <c r="E827" s="185" t="s">
        <v>4590</v>
      </c>
      <c r="F827" s="186" t="s">
        <v>3481</v>
      </c>
      <c r="G827" s="83">
        <f>VLOOKUP(A827,РАСЧЕТ!$A$3:$AY$1361,51,0)</f>
        <v>2807.2313899212122</v>
      </c>
      <c r="H827" s="83">
        <f t="shared" si="12"/>
        <v>157.23138992121221</v>
      </c>
    </row>
    <row r="828" spans="1:8" ht="16.2" customHeight="1" x14ac:dyDescent="0.3">
      <c r="A828" s="181" t="s">
        <v>2168</v>
      </c>
      <c r="B828" s="182" t="s">
        <v>419</v>
      </c>
      <c r="C828" s="190">
        <v>1395.87</v>
      </c>
      <c r="D828" s="191">
        <v>1395.87</v>
      </c>
      <c r="E828" s="185" t="s">
        <v>4590</v>
      </c>
      <c r="F828" s="186" t="s">
        <v>3483</v>
      </c>
      <c r="G828" s="83">
        <f>VLOOKUP(A828,РАСЧЕТ!$A$3:$AY$1361,51,0)</f>
        <v>1478.6875230541232</v>
      </c>
      <c r="H828" s="83">
        <f t="shared" si="12"/>
        <v>82.817523054123285</v>
      </c>
    </row>
    <row r="829" spans="1:8" ht="16.2" customHeight="1" x14ac:dyDescent="0.3">
      <c r="A829" s="181" t="s">
        <v>645</v>
      </c>
      <c r="B829" s="182" t="s">
        <v>435</v>
      </c>
      <c r="C829" s="190">
        <v>1443.11</v>
      </c>
      <c r="D829" s="191">
        <v>1443.11</v>
      </c>
      <c r="E829" s="185" t="s">
        <v>4590</v>
      </c>
      <c r="F829" s="186" t="s">
        <v>3502</v>
      </c>
      <c r="G829" s="83">
        <f>VLOOKUP(A829,РАСЧЕТ!$A$3:$AY$1361,51,0)</f>
        <v>1528.7354084498011</v>
      </c>
      <c r="H829" s="83">
        <f t="shared" si="12"/>
        <v>85.625408449801171</v>
      </c>
    </row>
    <row r="830" spans="1:8" ht="16.2" customHeight="1" x14ac:dyDescent="0.3">
      <c r="A830" s="181" t="s">
        <v>999</v>
      </c>
      <c r="B830" s="182" t="s">
        <v>416</v>
      </c>
      <c r="C830" s="190">
        <v>2602.7600000000002</v>
      </c>
      <c r="D830" s="191">
        <v>2602.7600000000002</v>
      </c>
      <c r="E830" s="185" t="s">
        <v>4590</v>
      </c>
      <c r="F830" s="186" t="s">
        <v>3503</v>
      </c>
      <c r="G830" s="83">
        <f>VLOOKUP(A830,РАСЧЕТ!$A$3:$AY$1361,51,0)</f>
        <v>2757.1835045255343</v>
      </c>
      <c r="H830" s="83">
        <f t="shared" si="12"/>
        <v>154.4235045255341</v>
      </c>
    </row>
    <row r="831" spans="1:8" ht="16.2" customHeight="1" x14ac:dyDescent="0.3">
      <c r="A831" s="181" t="s">
        <v>1245</v>
      </c>
      <c r="B831" s="182" t="s">
        <v>415</v>
      </c>
      <c r="C831" s="190">
        <v>1687.93</v>
      </c>
      <c r="D831" s="191">
        <v>1687.93</v>
      </c>
      <c r="E831" s="185" t="s">
        <v>4590</v>
      </c>
      <c r="F831" s="186" t="s">
        <v>3505</v>
      </c>
      <c r="G831" s="83">
        <f>VLOOKUP(A831,РАСЧЕТ!$A$3:$AY$1361,51,0)</f>
        <v>2606.5996677635299</v>
      </c>
      <c r="H831" s="83">
        <f t="shared" si="12"/>
        <v>918.66966776352979</v>
      </c>
    </row>
    <row r="832" spans="1:8" ht="16.2" customHeight="1" x14ac:dyDescent="0.3">
      <c r="A832" s="181" t="s">
        <v>1174</v>
      </c>
      <c r="B832" s="182" t="s">
        <v>463</v>
      </c>
      <c r="C832" s="190">
        <v>1374.39</v>
      </c>
      <c r="D832" s="191">
        <v>1374.39</v>
      </c>
      <c r="E832" s="185" t="s">
        <v>4590</v>
      </c>
      <c r="F832" s="186" t="s">
        <v>3506</v>
      </c>
      <c r="G832" s="83">
        <f>VLOOKUP(A832,РАСЧЕТ!$A$3:$AY$1361,51,0)</f>
        <v>1455.9384842379059</v>
      </c>
      <c r="H832" s="83">
        <f t="shared" si="12"/>
        <v>81.548484237905768</v>
      </c>
    </row>
    <row r="833" spans="1:8" ht="16.2" customHeight="1" x14ac:dyDescent="0.3">
      <c r="A833" s="181" t="s">
        <v>2575</v>
      </c>
      <c r="B833" s="182" t="s">
        <v>465</v>
      </c>
      <c r="C833" s="190">
        <v>1361.51</v>
      </c>
      <c r="D833" s="191">
        <v>1361.51</v>
      </c>
      <c r="E833" s="185" t="s">
        <v>4590</v>
      </c>
      <c r="F833" s="186" t="s">
        <v>3913</v>
      </c>
      <c r="G833" s="83">
        <f>VLOOKUP(A833,РАСЧЕТ!$A$3:$AY$1361,51,0)</f>
        <v>1442.2890609481756</v>
      </c>
      <c r="H833" s="83">
        <f t="shared" ref="H833:H896" si="13">G833-C833</f>
        <v>80.779060948175584</v>
      </c>
    </row>
    <row r="834" spans="1:8" ht="16.2" customHeight="1" x14ac:dyDescent="0.3">
      <c r="A834" s="181" t="s">
        <v>1208</v>
      </c>
      <c r="B834" s="182" t="s">
        <v>459</v>
      </c>
      <c r="C834" s="190">
        <v>1679.34</v>
      </c>
      <c r="D834" s="191">
        <v>1679.34</v>
      </c>
      <c r="E834" s="185" t="s">
        <v>4590</v>
      </c>
      <c r="F834" s="186" t="s">
        <v>3462</v>
      </c>
      <c r="G834" s="83">
        <f>VLOOKUP(A834,РАСЧЕТ!$A$3:$AY$1361,51,0)</f>
        <v>1778.9748354281915</v>
      </c>
      <c r="H834" s="83">
        <f t="shared" si="13"/>
        <v>99.634835428191536</v>
      </c>
    </row>
    <row r="835" spans="1:8" ht="16.2" customHeight="1" x14ac:dyDescent="0.3">
      <c r="A835" s="181" t="s">
        <v>1088</v>
      </c>
      <c r="B835" s="182" t="s">
        <v>405</v>
      </c>
      <c r="C835" s="190">
        <v>2650</v>
      </c>
      <c r="D835" s="191">
        <v>2650</v>
      </c>
      <c r="E835" s="185" t="s">
        <v>4590</v>
      </c>
      <c r="F835" s="186" t="s">
        <v>3464</v>
      </c>
      <c r="G835" s="83">
        <f>VLOOKUP(A835,РАСЧЕТ!$A$3:$AY$1361,51,0)</f>
        <v>1527.5801335515223</v>
      </c>
      <c r="H835" s="83">
        <f t="shared" si="13"/>
        <v>-1122.4198664484777</v>
      </c>
    </row>
    <row r="836" spans="1:8" ht="16.2" customHeight="1" x14ac:dyDescent="0.3">
      <c r="A836" s="181" t="s">
        <v>2173</v>
      </c>
      <c r="B836" s="182" t="s">
        <v>267</v>
      </c>
      <c r="C836" s="190">
        <v>1464.59</v>
      </c>
      <c r="D836" s="191">
        <v>1464.59</v>
      </c>
      <c r="E836" s="185" t="s">
        <v>4590</v>
      </c>
      <c r="F836" s="186" t="s">
        <v>3101</v>
      </c>
      <c r="G836" s="83">
        <f>VLOOKUP(A836,РАСЧЕТ!$A$3:$AY$1361,51,0)</f>
        <v>1551.4844472660188</v>
      </c>
      <c r="H836" s="83">
        <f t="shared" si="13"/>
        <v>86.894447266018915</v>
      </c>
    </row>
    <row r="837" spans="1:8" ht="16.2" customHeight="1" x14ac:dyDescent="0.3">
      <c r="A837" s="181" t="s">
        <v>537</v>
      </c>
      <c r="B837" s="182" t="s">
        <v>125</v>
      </c>
      <c r="C837" s="190">
        <v>1421.64</v>
      </c>
      <c r="D837" s="191">
        <v>1421.64</v>
      </c>
      <c r="E837" s="185" t="s">
        <v>4590</v>
      </c>
      <c r="F837" s="186" t="s">
        <v>3173</v>
      </c>
      <c r="G837" s="83">
        <f>VLOOKUP(A837,РАСЧЕТ!$A$3:$AY$1361,51,0)</f>
        <v>1505.9863696335838</v>
      </c>
      <c r="H837" s="83">
        <f t="shared" si="13"/>
        <v>84.346369633583663</v>
      </c>
    </row>
    <row r="838" spans="1:8" ht="16.2" customHeight="1" x14ac:dyDescent="0.3">
      <c r="A838" s="181" t="s">
        <v>1398</v>
      </c>
      <c r="B838" s="182" t="s">
        <v>423</v>
      </c>
      <c r="C838" s="190">
        <v>1395.87</v>
      </c>
      <c r="D838" s="191">
        <v>1395.87</v>
      </c>
      <c r="E838" s="185" t="s">
        <v>4590</v>
      </c>
      <c r="F838" s="186" t="s">
        <v>3507</v>
      </c>
      <c r="G838" s="83">
        <f>VLOOKUP(A838,РАСЧЕТ!$A$3:$AY$1361,51,0)</f>
        <v>1478.6875230541232</v>
      </c>
      <c r="H838" s="83">
        <f t="shared" si="13"/>
        <v>82.817523054123285</v>
      </c>
    </row>
    <row r="839" spans="1:8" ht="16.2" customHeight="1" x14ac:dyDescent="0.3">
      <c r="A839" s="181" t="s">
        <v>1175</v>
      </c>
      <c r="B839" s="182" t="s">
        <v>483</v>
      </c>
      <c r="C839" s="190">
        <v>1443.11</v>
      </c>
      <c r="D839" s="191">
        <v>1443.11</v>
      </c>
      <c r="E839" s="185" t="s">
        <v>4590</v>
      </c>
      <c r="F839" s="186" t="s">
        <v>3525</v>
      </c>
      <c r="G839" s="83">
        <f>VLOOKUP(A839,РАСЧЕТ!$A$3:$AY$1361,51,0)</f>
        <v>1556.9280869299132</v>
      </c>
      <c r="H839" s="83">
        <f t="shared" si="13"/>
        <v>113.81808692991331</v>
      </c>
    </row>
    <row r="840" spans="1:8" ht="16.2" customHeight="1" x14ac:dyDescent="0.3">
      <c r="A840" s="181" t="s">
        <v>1275</v>
      </c>
      <c r="B840" s="182" t="s">
        <v>438</v>
      </c>
      <c r="C840" s="190">
        <v>2602.7600000000002</v>
      </c>
      <c r="D840" s="191">
        <v>2602.7600000000002</v>
      </c>
      <c r="E840" s="185" t="s">
        <v>4590</v>
      </c>
      <c r="F840" s="186" t="s">
        <v>3467</v>
      </c>
      <c r="G840" s="83">
        <f>VLOOKUP(A840,РАСЧЕТ!$A$3:$AY$1361,51,0)</f>
        <v>2757.1835045255343</v>
      </c>
      <c r="H840" s="83">
        <f t="shared" si="13"/>
        <v>154.4235045255341</v>
      </c>
    </row>
    <row r="841" spans="1:8" ht="16.2" customHeight="1" x14ac:dyDescent="0.3">
      <c r="A841" s="181" t="s">
        <v>1188</v>
      </c>
      <c r="B841" s="182" t="s">
        <v>437</v>
      </c>
      <c r="C841" s="190">
        <v>1687.93</v>
      </c>
      <c r="D841" s="191">
        <v>1687.93</v>
      </c>
      <c r="E841" s="185" t="s">
        <v>4590</v>
      </c>
      <c r="F841" s="186" t="s">
        <v>3470</v>
      </c>
      <c r="G841" s="83">
        <f>VLOOKUP(A841,РАСЧЕТ!$A$3:$AY$1361,51,0)</f>
        <v>1788.074450954678</v>
      </c>
      <c r="H841" s="83">
        <f t="shared" si="13"/>
        <v>100.14445095467795</v>
      </c>
    </row>
    <row r="842" spans="1:8" ht="16.2" customHeight="1" x14ac:dyDescent="0.3">
      <c r="A842" s="181" t="s">
        <v>1225</v>
      </c>
      <c r="B842" s="182" t="s">
        <v>470</v>
      </c>
      <c r="C842" s="190">
        <v>1374.39</v>
      </c>
      <c r="D842" s="191">
        <v>1374.39</v>
      </c>
      <c r="E842" s="185" t="s">
        <v>4590</v>
      </c>
      <c r="F842" s="186" t="s">
        <v>3526</v>
      </c>
      <c r="G842" s="83">
        <f>VLOOKUP(A842,РАСЧЕТ!$A$3:$AY$1361,51,0)</f>
        <v>1455.9384842379059</v>
      </c>
      <c r="H842" s="83">
        <f t="shared" si="13"/>
        <v>81.548484237905768</v>
      </c>
    </row>
    <row r="843" spans="1:8" ht="16.2" customHeight="1" x14ac:dyDescent="0.3">
      <c r="A843" s="181" t="s">
        <v>542</v>
      </c>
      <c r="B843" s="182" t="s">
        <v>395</v>
      </c>
      <c r="C843" s="190">
        <v>1361.51</v>
      </c>
      <c r="D843" s="191">
        <v>1361.51</v>
      </c>
      <c r="E843" s="185" t="s">
        <v>4590</v>
      </c>
      <c r="F843" s="186" t="s">
        <v>3527</v>
      </c>
      <c r="G843" s="83">
        <f>VLOOKUP(A843,РАСЧЕТ!$A$3:$AY$1361,51,0)</f>
        <v>1845.9115229004994</v>
      </c>
      <c r="H843" s="83">
        <f t="shared" si="13"/>
        <v>484.40152290049946</v>
      </c>
    </row>
    <row r="844" spans="1:8" ht="16.2" customHeight="1" x14ac:dyDescent="0.3">
      <c r="A844" s="181" t="s">
        <v>1199</v>
      </c>
      <c r="B844" s="182" t="s">
        <v>449</v>
      </c>
      <c r="C844" s="190">
        <v>1679.34</v>
      </c>
      <c r="D844" s="191">
        <v>1679.34</v>
      </c>
      <c r="E844" s="185" t="s">
        <v>4590</v>
      </c>
      <c r="F844" s="186" t="s">
        <v>3529</v>
      </c>
      <c r="G844" s="83">
        <f>VLOOKUP(A844,РАСЧЕТ!$A$3:$AY$1361,51,0)</f>
        <v>863.46365300097705</v>
      </c>
      <c r="H844" s="83">
        <f t="shared" si="13"/>
        <v>-815.87634699902287</v>
      </c>
    </row>
    <row r="845" spans="1:8" ht="16.2" customHeight="1" x14ac:dyDescent="0.3">
      <c r="A845" s="181" t="s">
        <v>1123</v>
      </c>
      <c r="B845" s="182" t="s">
        <v>457</v>
      </c>
      <c r="C845" s="190">
        <v>2650</v>
      </c>
      <c r="D845" s="191">
        <v>2650</v>
      </c>
      <c r="E845" s="185" t="s">
        <v>4590</v>
      </c>
      <c r="F845" s="186" t="s">
        <v>3530</v>
      </c>
      <c r="G845" s="83">
        <f>VLOOKUP(A845,РАСЧЕТ!$A$3:$AY$1361,51,0)</f>
        <v>2807.2313899212122</v>
      </c>
      <c r="H845" s="83">
        <f t="shared" si="13"/>
        <v>157.23138992121221</v>
      </c>
    </row>
    <row r="846" spans="1:8" ht="16.2" customHeight="1" x14ac:dyDescent="0.3">
      <c r="A846" s="181" t="s">
        <v>922</v>
      </c>
      <c r="B846" s="182" t="s">
        <v>397</v>
      </c>
      <c r="C846" s="190">
        <v>1395.87</v>
      </c>
      <c r="D846" s="191">
        <v>1395.87</v>
      </c>
      <c r="E846" s="185" t="s">
        <v>4590</v>
      </c>
      <c r="F846" s="186" t="s">
        <v>3531</v>
      </c>
      <c r="G846" s="83">
        <f>VLOOKUP(A846,РАСЧЕТ!$A$3:$AY$1361,51,0)</f>
        <v>720.76470669761761</v>
      </c>
      <c r="H846" s="83">
        <f t="shared" si="13"/>
        <v>-675.10529330238228</v>
      </c>
    </row>
    <row r="847" spans="1:8" ht="16.2" customHeight="1" x14ac:dyDescent="0.3">
      <c r="A847" s="181" t="s">
        <v>1588</v>
      </c>
      <c r="B847" s="182" t="s">
        <v>413</v>
      </c>
      <c r="C847" s="190">
        <v>1443.11</v>
      </c>
      <c r="D847" s="191">
        <v>1443.11</v>
      </c>
      <c r="E847" s="185" t="s">
        <v>4590</v>
      </c>
      <c r="F847" s="186" t="s">
        <v>3551</v>
      </c>
      <c r="G847" s="83">
        <f>VLOOKUP(A847,РАСЧЕТ!$A$3:$AY$1361,51,0)</f>
        <v>1884.9061641483731</v>
      </c>
      <c r="H847" s="83">
        <f t="shared" si="13"/>
        <v>441.79616414837324</v>
      </c>
    </row>
    <row r="848" spans="1:8" ht="16.2" customHeight="1" x14ac:dyDescent="0.3">
      <c r="A848" s="181" t="s">
        <v>1717</v>
      </c>
      <c r="B848" s="182" t="s">
        <v>320</v>
      </c>
      <c r="C848" s="190">
        <v>1576.26</v>
      </c>
      <c r="D848" s="191">
        <v>1576.26</v>
      </c>
      <c r="E848" s="185" t="s">
        <v>4590</v>
      </c>
      <c r="F848" s="186" t="s">
        <v>3174</v>
      </c>
      <c r="G848" s="83">
        <f>VLOOKUP(A848,РАСЧЕТ!$A$3:$AY$1361,51,0)</f>
        <v>2254.1974780845221</v>
      </c>
      <c r="H848" s="83">
        <f t="shared" si="13"/>
        <v>677.93747808452213</v>
      </c>
    </row>
    <row r="849" spans="1:8" ht="16.2" customHeight="1" x14ac:dyDescent="0.3">
      <c r="A849" s="181" t="s">
        <v>1094</v>
      </c>
      <c r="B849" s="182" t="s">
        <v>453</v>
      </c>
      <c r="C849" s="190">
        <v>2602.7600000000002</v>
      </c>
      <c r="D849" s="191">
        <v>2602.7600000000002</v>
      </c>
      <c r="E849" s="185" t="s">
        <v>4590</v>
      </c>
      <c r="F849" s="186" t="s">
        <v>3552</v>
      </c>
      <c r="G849" s="83">
        <f>VLOOKUP(A849,РАСЧЕТ!$A$3:$AY$1361,51,0)</f>
        <v>2757.1835045255343</v>
      </c>
      <c r="H849" s="83">
        <f t="shared" si="13"/>
        <v>154.4235045255341</v>
      </c>
    </row>
    <row r="850" spans="1:8" ht="16.2" customHeight="1" x14ac:dyDescent="0.3">
      <c r="A850" s="181" t="s">
        <v>984</v>
      </c>
      <c r="B850" s="182" t="s">
        <v>471</v>
      </c>
      <c r="C850" s="190">
        <v>1687.93</v>
      </c>
      <c r="D850" s="191">
        <v>1687.93</v>
      </c>
      <c r="E850" s="185" t="s">
        <v>4590</v>
      </c>
      <c r="F850" s="186" t="s">
        <v>3553</v>
      </c>
      <c r="G850" s="83">
        <f>VLOOKUP(A850,РАСЧЕТ!$A$3:$AY$1361,51,0)</f>
        <v>1788.074450954678</v>
      </c>
      <c r="H850" s="83">
        <f t="shared" si="13"/>
        <v>100.14445095467795</v>
      </c>
    </row>
    <row r="851" spans="1:8" ht="16.2" customHeight="1" x14ac:dyDescent="0.3">
      <c r="A851" s="181" t="s">
        <v>679</v>
      </c>
      <c r="B851" s="182" t="s">
        <v>445</v>
      </c>
      <c r="C851" s="190">
        <v>1374.39</v>
      </c>
      <c r="D851" s="191">
        <v>1374.39</v>
      </c>
      <c r="E851" s="185" t="s">
        <v>4590</v>
      </c>
      <c r="F851" s="186" t="s">
        <v>3479</v>
      </c>
      <c r="G851" s="83">
        <f>VLOOKUP(A851,РАСЧЕТ!$A$3:$AY$1361,51,0)</f>
        <v>1679.7567809498639</v>
      </c>
      <c r="H851" s="83">
        <f t="shared" si="13"/>
        <v>305.36678094986382</v>
      </c>
    </row>
    <row r="852" spans="1:8" ht="16.2" customHeight="1" x14ac:dyDescent="0.3">
      <c r="A852" s="181" t="s">
        <v>2499</v>
      </c>
      <c r="B852" s="182" t="s">
        <v>2500</v>
      </c>
      <c r="C852" s="190">
        <v>1361.51</v>
      </c>
      <c r="D852" s="191">
        <v>1361.51</v>
      </c>
      <c r="E852" s="185" t="s">
        <v>4590</v>
      </c>
      <c r="F852" s="186" t="s">
        <v>3555</v>
      </c>
      <c r="G852" s="83">
        <f>VLOOKUP(A852,РАСЧЕТ!$A$3:$AY$1361,51,0)</f>
        <v>1965.9749261679717</v>
      </c>
      <c r="H852" s="83">
        <f t="shared" si="13"/>
        <v>604.46492616797173</v>
      </c>
    </row>
    <row r="853" spans="1:8" ht="16.2" customHeight="1" x14ac:dyDescent="0.3">
      <c r="A853" s="181" t="s">
        <v>923</v>
      </c>
      <c r="B853" s="182" t="s">
        <v>924</v>
      </c>
      <c r="C853" s="190">
        <v>1679.34</v>
      </c>
      <c r="D853" s="191">
        <v>1679.34</v>
      </c>
      <c r="E853" s="185" t="s">
        <v>4590</v>
      </c>
      <c r="F853" s="186" t="s">
        <v>3482</v>
      </c>
      <c r="G853" s="83">
        <f>VLOOKUP(A853,РАСЧЕТ!$A$3:$AY$1361,51,0)</f>
        <v>1082.3597357874044</v>
      </c>
      <c r="H853" s="83">
        <f t="shared" si="13"/>
        <v>-596.98026421259556</v>
      </c>
    </row>
    <row r="854" spans="1:8" ht="16.2" customHeight="1" x14ac:dyDescent="0.3">
      <c r="A854" s="181" t="s">
        <v>3943</v>
      </c>
      <c r="B854" s="182" t="s">
        <v>1443</v>
      </c>
      <c r="C854" s="190">
        <v>2650</v>
      </c>
      <c r="D854" s="191">
        <v>2650</v>
      </c>
      <c r="E854" s="185" t="s">
        <v>4590</v>
      </c>
      <c r="F854" s="186" t="s">
        <v>4554</v>
      </c>
      <c r="G854" s="83">
        <f>VLOOKUP(A854,РАСЧЕТ!$A$3:$AY$1361,51,0)</f>
        <v>2704.055066788274</v>
      </c>
      <c r="H854" s="83">
        <f t="shared" si="13"/>
        <v>54.055066788273962</v>
      </c>
    </row>
    <row r="855" spans="1:8" ht="16.2" customHeight="1" x14ac:dyDescent="0.3">
      <c r="A855" s="181" t="s">
        <v>1951</v>
      </c>
      <c r="B855" s="182" t="s">
        <v>1952</v>
      </c>
      <c r="C855" s="190">
        <v>1395.87</v>
      </c>
      <c r="D855" s="191">
        <v>1395.87</v>
      </c>
      <c r="E855" s="185" t="s">
        <v>4590</v>
      </c>
      <c r="F855" s="186" t="s">
        <v>3557</v>
      </c>
      <c r="G855" s="83">
        <f>VLOOKUP(A855,РАСЧЕТ!$A$3:$AY$1361,51,0)</f>
        <v>1478.6875230541232</v>
      </c>
      <c r="H855" s="83">
        <f t="shared" si="13"/>
        <v>82.817523054123285</v>
      </c>
    </row>
    <row r="856" spans="1:8" ht="16.2" customHeight="1" x14ac:dyDescent="0.3">
      <c r="A856" s="181" t="s">
        <v>1055</v>
      </c>
      <c r="B856" s="182" t="s">
        <v>1056</v>
      </c>
      <c r="C856" s="190">
        <v>1443.11</v>
      </c>
      <c r="D856" s="191">
        <v>1443.11</v>
      </c>
      <c r="E856" s="185" t="s">
        <v>4590</v>
      </c>
      <c r="F856" s="186" t="s">
        <v>3486</v>
      </c>
      <c r="G856" s="83">
        <f>VLOOKUP(A856,РАСЧЕТ!$A$3:$AY$1361,51,0)</f>
        <v>1528.7354084498011</v>
      </c>
      <c r="H856" s="83">
        <f t="shared" si="13"/>
        <v>85.625408449801171</v>
      </c>
    </row>
    <row r="857" spans="1:8" ht="16.2" customHeight="1" x14ac:dyDescent="0.3">
      <c r="A857" s="181" t="s">
        <v>1050</v>
      </c>
      <c r="B857" s="182" t="s">
        <v>1051</v>
      </c>
      <c r="C857" s="190">
        <v>2602.7600000000002</v>
      </c>
      <c r="D857" s="191">
        <v>2602.7600000000002</v>
      </c>
      <c r="E857" s="185" t="s">
        <v>4590</v>
      </c>
      <c r="F857" s="186" t="s">
        <v>3575</v>
      </c>
      <c r="G857" s="83">
        <f>VLOOKUP(A857,РАСЧЕТ!$A$3:$AY$1361,51,0)</f>
        <v>2757.1835045255343</v>
      </c>
      <c r="H857" s="83">
        <f t="shared" si="13"/>
        <v>154.4235045255341</v>
      </c>
    </row>
    <row r="858" spans="1:8" ht="16.2" customHeight="1" x14ac:dyDescent="0.3">
      <c r="A858" s="181" t="s">
        <v>985</v>
      </c>
      <c r="B858" s="182" t="s">
        <v>986</v>
      </c>
      <c r="C858" s="190">
        <v>1687.93</v>
      </c>
      <c r="D858" s="191">
        <v>1687.93</v>
      </c>
      <c r="E858" s="185" t="s">
        <v>4590</v>
      </c>
      <c r="F858" s="186" t="s">
        <v>3576</v>
      </c>
      <c r="G858" s="83">
        <f>VLOOKUP(A858,РАСЧЕТ!$A$3:$AY$1361,51,0)</f>
        <v>1089.7010606281522</v>
      </c>
      <c r="H858" s="83">
        <f t="shared" si="13"/>
        <v>-598.2289393718479</v>
      </c>
    </row>
    <row r="859" spans="1:8" ht="16.2" customHeight="1" x14ac:dyDescent="0.3">
      <c r="A859" s="181" t="s">
        <v>947</v>
      </c>
      <c r="B859" s="182" t="s">
        <v>181</v>
      </c>
      <c r="C859" s="190">
        <v>3367.26</v>
      </c>
      <c r="D859" s="191">
        <v>3367.26</v>
      </c>
      <c r="E859" s="185" t="s">
        <v>4590</v>
      </c>
      <c r="F859" s="186" t="s">
        <v>3137</v>
      </c>
      <c r="G859" s="83">
        <f>VLOOKUP(A859,РАСЧЕТ!$A$3:$AY$1361,51,0)</f>
        <v>3757.0441383306579</v>
      </c>
      <c r="H859" s="83">
        <f t="shared" si="13"/>
        <v>389.7841383306577</v>
      </c>
    </row>
    <row r="860" spans="1:8" ht="16.2" customHeight="1" x14ac:dyDescent="0.3">
      <c r="A860" s="181" t="s">
        <v>948</v>
      </c>
      <c r="B860" s="182" t="s">
        <v>949</v>
      </c>
      <c r="C860" s="190">
        <v>1374.39</v>
      </c>
      <c r="D860" s="191">
        <v>1374.39</v>
      </c>
      <c r="E860" s="185" t="s">
        <v>4590</v>
      </c>
      <c r="F860" s="186" t="s">
        <v>3489</v>
      </c>
      <c r="G860" s="83">
        <f>VLOOKUP(A860,РАСЧЕТ!$A$3:$AY$1361,51,0)</f>
        <v>1633.6348638410175</v>
      </c>
      <c r="H860" s="83">
        <f t="shared" si="13"/>
        <v>259.24486384101738</v>
      </c>
    </row>
    <row r="861" spans="1:8" ht="16.2" customHeight="1" x14ac:dyDescent="0.3">
      <c r="A861" s="181" t="s">
        <v>2442</v>
      </c>
      <c r="B861" s="182" t="s">
        <v>2443</v>
      </c>
      <c r="C861" s="190">
        <v>1361.51</v>
      </c>
      <c r="D861" s="191">
        <v>1361.51</v>
      </c>
      <c r="E861" s="185" t="s">
        <v>4590</v>
      </c>
      <c r="F861" s="186" t="s">
        <v>3490</v>
      </c>
      <c r="G861" s="83">
        <f>VLOOKUP(A861,РАСЧЕТ!$A$3:$AY$1361,51,0)</f>
        <v>1975.4921471586858</v>
      </c>
      <c r="H861" s="83">
        <f t="shared" si="13"/>
        <v>613.98214715868585</v>
      </c>
    </row>
    <row r="862" spans="1:8" ht="16.2" customHeight="1" x14ac:dyDescent="0.3">
      <c r="A862" s="181" t="s">
        <v>1115</v>
      </c>
      <c r="B862" s="182" t="s">
        <v>1116</v>
      </c>
      <c r="C862" s="190">
        <v>1679.34</v>
      </c>
      <c r="D862" s="191">
        <v>1679.34</v>
      </c>
      <c r="E862" s="185" t="s">
        <v>4590</v>
      </c>
      <c r="F862" s="186" t="s">
        <v>3577</v>
      </c>
      <c r="G862" s="83">
        <f>VLOOKUP(A862,РАСЧЕТ!$A$3:$AY$1361,51,0)</f>
        <v>1778.9748354281915</v>
      </c>
      <c r="H862" s="83">
        <f t="shared" si="13"/>
        <v>99.634835428191536</v>
      </c>
    </row>
    <row r="863" spans="1:8" ht="16.2" customHeight="1" x14ac:dyDescent="0.3">
      <c r="A863" s="181" t="s">
        <v>773</v>
      </c>
      <c r="B863" s="182" t="s">
        <v>774</v>
      </c>
      <c r="C863" s="190">
        <v>2650</v>
      </c>
      <c r="D863" s="191">
        <v>2650</v>
      </c>
      <c r="E863" s="185" t="s">
        <v>4590</v>
      </c>
      <c r="F863" s="186" t="s">
        <v>3578</v>
      </c>
      <c r="G863" s="83">
        <f>VLOOKUP(A863,РАСЧЕТ!$A$3:$AY$1361,51,0)</f>
        <v>2442.6975365048138</v>
      </c>
      <c r="H863" s="83">
        <f t="shared" si="13"/>
        <v>-207.3024634951862</v>
      </c>
    </row>
    <row r="864" spans="1:8" ht="16.2" customHeight="1" x14ac:dyDescent="0.3">
      <c r="A864" s="181" t="s">
        <v>1888</v>
      </c>
      <c r="B864" s="182" t="s">
        <v>1889</v>
      </c>
      <c r="C864" s="190">
        <v>1395.87</v>
      </c>
      <c r="D864" s="191">
        <v>1395.87</v>
      </c>
      <c r="E864" s="185" t="s">
        <v>4590</v>
      </c>
      <c r="F864" s="186" t="s">
        <v>3580</v>
      </c>
      <c r="G864" s="83">
        <f>VLOOKUP(A864,РАСЧЕТ!$A$3:$AY$1361,51,0)</f>
        <v>1478.6875230541232</v>
      </c>
      <c r="H864" s="83">
        <f t="shared" si="13"/>
        <v>82.817523054123285</v>
      </c>
    </row>
    <row r="865" spans="1:8" ht="16.2" customHeight="1" x14ac:dyDescent="0.3">
      <c r="A865" s="181" t="s">
        <v>2317</v>
      </c>
      <c r="B865" s="182" t="s">
        <v>2318</v>
      </c>
      <c r="C865" s="190">
        <v>1443.11</v>
      </c>
      <c r="D865" s="191">
        <v>1443.11</v>
      </c>
      <c r="E865" s="185" t="s">
        <v>4590</v>
      </c>
      <c r="F865" s="186" t="s">
        <v>3599</v>
      </c>
      <c r="G865" s="83">
        <f>VLOOKUP(A865,РАСЧЕТ!$A$3:$AY$1361,51,0)</f>
        <v>1528.7354084498011</v>
      </c>
      <c r="H865" s="83">
        <f t="shared" si="13"/>
        <v>85.625408449801171</v>
      </c>
    </row>
    <row r="866" spans="1:8" ht="16.2" customHeight="1" x14ac:dyDescent="0.3">
      <c r="A866" s="181" t="s">
        <v>1894</v>
      </c>
      <c r="B866" s="182" t="s">
        <v>1895</v>
      </c>
      <c r="C866" s="190">
        <v>2602.7600000000002</v>
      </c>
      <c r="D866" s="191">
        <v>2602.7600000000002</v>
      </c>
      <c r="E866" s="185" t="s">
        <v>4590</v>
      </c>
      <c r="F866" s="186" t="s">
        <v>3600</v>
      </c>
      <c r="G866" s="83">
        <f>VLOOKUP(A866,РАСЧЕТ!$A$3:$AY$1361,51,0)</f>
        <v>2896.4836474754779</v>
      </c>
      <c r="H866" s="83">
        <f t="shared" si="13"/>
        <v>293.72364747547772</v>
      </c>
    </row>
    <row r="867" spans="1:8" ht="16.2" customHeight="1" x14ac:dyDescent="0.3">
      <c r="A867" s="181" t="s">
        <v>2492</v>
      </c>
      <c r="B867" s="182" t="s">
        <v>2493</v>
      </c>
      <c r="C867" s="190">
        <v>1687.93</v>
      </c>
      <c r="D867" s="191">
        <v>1687.93</v>
      </c>
      <c r="E867" s="185" t="s">
        <v>4590</v>
      </c>
      <c r="F867" s="186" t="s">
        <v>3495</v>
      </c>
      <c r="G867" s="83">
        <f>VLOOKUP(A867,РАСЧЕТ!$A$3:$AY$1361,51,0)</f>
        <v>1788.074450954678</v>
      </c>
      <c r="H867" s="83">
        <f t="shared" si="13"/>
        <v>100.14445095467795</v>
      </c>
    </row>
    <row r="868" spans="1:8" ht="16.2" customHeight="1" x14ac:dyDescent="0.3">
      <c r="A868" s="181" t="s">
        <v>1974</v>
      </c>
      <c r="B868" s="182" t="s">
        <v>1975</v>
      </c>
      <c r="C868" s="190">
        <v>1374.39</v>
      </c>
      <c r="D868" s="191">
        <v>1374.39</v>
      </c>
      <c r="E868" s="185" t="s">
        <v>4590</v>
      </c>
      <c r="F868" s="186" t="s">
        <v>3602</v>
      </c>
      <c r="G868" s="83">
        <f>VLOOKUP(A868,РАСЧЕТ!$A$3:$AY$1361,51,0)</f>
        <v>1455.9384842379059</v>
      </c>
      <c r="H868" s="83">
        <f t="shared" si="13"/>
        <v>81.548484237905768</v>
      </c>
    </row>
    <row r="869" spans="1:8" ht="16.2" customHeight="1" x14ac:dyDescent="0.3">
      <c r="A869" s="181" t="s">
        <v>1138</v>
      </c>
      <c r="B869" s="182" t="s">
        <v>1139</v>
      </c>
      <c r="C869" s="190">
        <v>1361.51</v>
      </c>
      <c r="D869" s="191">
        <v>1361.51</v>
      </c>
      <c r="E869" s="185" t="s">
        <v>4590</v>
      </c>
      <c r="F869" s="186" t="s">
        <v>3497</v>
      </c>
      <c r="G869" s="83">
        <f>VLOOKUP(A869,РАСЧЕТ!$A$3:$AY$1361,51,0)</f>
        <v>1442.2890609481756</v>
      </c>
      <c r="H869" s="83">
        <f t="shared" si="13"/>
        <v>80.779060948175584</v>
      </c>
    </row>
    <row r="870" spans="1:8" ht="16.2" customHeight="1" x14ac:dyDescent="0.3">
      <c r="A870" s="181" t="s">
        <v>2631</v>
      </c>
      <c r="B870" s="182" t="s">
        <v>321</v>
      </c>
      <c r="C870" s="190">
        <v>3118.15</v>
      </c>
      <c r="D870" s="191">
        <v>3118.15</v>
      </c>
      <c r="E870" s="185" t="s">
        <v>4590</v>
      </c>
      <c r="F870" s="186" t="s">
        <v>3920</v>
      </c>
      <c r="G870" s="83">
        <f>VLOOKUP(A870,РАСЧЕТ!$A$3:$AY$1361,51,0)</f>
        <v>3303.1604361147483</v>
      </c>
      <c r="H870" s="83">
        <f t="shared" si="13"/>
        <v>185.01043611474825</v>
      </c>
    </row>
    <row r="871" spans="1:8" ht="16.2" customHeight="1" x14ac:dyDescent="0.3">
      <c r="A871" s="181" t="s">
        <v>525</v>
      </c>
      <c r="B871" s="182" t="s">
        <v>526</v>
      </c>
      <c r="C871" s="190">
        <v>1679.34</v>
      </c>
      <c r="D871" s="191">
        <v>1679.34</v>
      </c>
      <c r="E871" s="185" t="s">
        <v>4590</v>
      </c>
      <c r="F871" s="186" t="s">
        <v>3603</v>
      </c>
      <c r="G871" s="83">
        <f>VLOOKUP(A871,РАСЧЕТ!$A$3:$AY$1361,51,0)</f>
        <v>1778.9748354281915</v>
      </c>
      <c r="H871" s="83">
        <f t="shared" si="13"/>
        <v>99.634835428191536</v>
      </c>
    </row>
    <row r="872" spans="1:8" ht="16.2" customHeight="1" x14ac:dyDescent="0.3">
      <c r="A872" s="181" t="s">
        <v>2399</v>
      </c>
      <c r="B872" s="182" t="s">
        <v>2400</v>
      </c>
      <c r="C872" s="190">
        <v>2650</v>
      </c>
      <c r="D872" s="191">
        <v>2650</v>
      </c>
      <c r="E872" s="185" t="s">
        <v>4590</v>
      </c>
      <c r="F872" s="186" t="s">
        <v>3501</v>
      </c>
      <c r="G872" s="83">
        <f>VLOOKUP(A872,РАСЧЕТ!$A$3:$AY$1361,51,0)</f>
        <v>4769.2920217732626</v>
      </c>
      <c r="H872" s="83">
        <f t="shared" si="13"/>
        <v>2119.2920217732626</v>
      </c>
    </row>
    <row r="873" spans="1:8" ht="16.2" customHeight="1" x14ac:dyDescent="0.3">
      <c r="A873" s="181" t="s">
        <v>2006</v>
      </c>
      <c r="B873" s="182" t="s">
        <v>2007</v>
      </c>
      <c r="C873" s="190">
        <v>1395.87</v>
      </c>
      <c r="D873" s="191">
        <v>1395.87</v>
      </c>
      <c r="E873" s="185" t="s">
        <v>4590</v>
      </c>
      <c r="F873" s="186" t="s">
        <v>3605</v>
      </c>
      <c r="G873" s="83">
        <f>VLOOKUP(A873,РАСЧЕТ!$A$3:$AY$1361,51,0)</f>
        <v>1478.6875230541232</v>
      </c>
      <c r="H873" s="83">
        <f t="shared" si="13"/>
        <v>82.817523054123285</v>
      </c>
    </row>
    <row r="874" spans="1:8" ht="16.2" customHeight="1" x14ac:dyDescent="0.3">
      <c r="A874" s="181" t="s">
        <v>1193</v>
      </c>
      <c r="B874" s="182" t="s">
        <v>1194</v>
      </c>
      <c r="C874" s="190">
        <v>1443.11</v>
      </c>
      <c r="D874" s="191">
        <v>1443.11</v>
      </c>
      <c r="E874" s="185" t="s">
        <v>4590</v>
      </c>
      <c r="F874" s="186" t="s">
        <v>3623</v>
      </c>
      <c r="G874" s="83">
        <f>VLOOKUP(A874,РАСЧЕТ!$A$3:$AY$1361,51,0)</f>
        <v>1963.2402138411751</v>
      </c>
      <c r="H874" s="83">
        <f t="shared" si="13"/>
        <v>520.13021384117519</v>
      </c>
    </row>
    <row r="875" spans="1:8" ht="16.2" customHeight="1" x14ac:dyDescent="0.3">
      <c r="A875" s="181" t="s">
        <v>1811</v>
      </c>
      <c r="B875" s="182" t="s">
        <v>1812</v>
      </c>
      <c r="C875" s="190">
        <v>2602.7600000000002</v>
      </c>
      <c r="D875" s="191">
        <v>2602.7600000000002</v>
      </c>
      <c r="E875" s="185" t="s">
        <v>4590</v>
      </c>
      <c r="F875" s="186" t="s">
        <v>3504</v>
      </c>
      <c r="G875" s="83">
        <f>VLOOKUP(A875,РАСЧЕТ!$A$3:$AY$1361,51,0)</f>
        <v>2757.1835045255343</v>
      </c>
      <c r="H875" s="83">
        <f t="shared" si="13"/>
        <v>154.4235045255341</v>
      </c>
    </row>
    <row r="876" spans="1:8" ht="16.2" customHeight="1" x14ac:dyDescent="0.3">
      <c r="A876" s="181" t="s">
        <v>1062</v>
      </c>
      <c r="B876" s="182" t="s">
        <v>1063</v>
      </c>
      <c r="C876" s="190">
        <v>1687.93</v>
      </c>
      <c r="D876" s="191">
        <v>1687.93</v>
      </c>
      <c r="E876" s="185" t="s">
        <v>4590</v>
      </c>
      <c r="F876" s="186" t="s">
        <v>3625</v>
      </c>
      <c r="G876" s="83">
        <f>VLOOKUP(A876,РАСЧЕТ!$A$3:$AY$1361,51,0)</f>
        <v>2407.4701208808929</v>
      </c>
      <c r="H876" s="83">
        <f t="shared" si="13"/>
        <v>719.5401208808928</v>
      </c>
    </row>
    <row r="877" spans="1:8" ht="16.2" customHeight="1" x14ac:dyDescent="0.3">
      <c r="A877" s="181" t="s">
        <v>1907</v>
      </c>
      <c r="B877" s="182" t="s">
        <v>1908</v>
      </c>
      <c r="C877" s="190">
        <v>1374.39</v>
      </c>
      <c r="D877" s="191">
        <v>1374.39</v>
      </c>
      <c r="E877" s="185" t="s">
        <v>4590</v>
      </c>
      <c r="F877" s="186" t="s">
        <v>3626</v>
      </c>
      <c r="G877" s="83">
        <f>VLOOKUP(A877,РАСЧЕТ!$A$3:$AY$1361,51,0)</f>
        <v>712.66070950882533</v>
      </c>
      <c r="H877" s="83">
        <f t="shared" si="13"/>
        <v>-661.72929049117477</v>
      </c>
    </row>
    <row r="878" spans="1:8" ht="16.2" customHeight="1" x14ac:dyDescent="0.3">
      <c r="A878" s="181" t="s">
        <v>2011</v>
      </c>
      <c r="B878" s="182" t="s">
        <v>2012</v>
      </c>
      <c r="C878" s="190">
        <v>1361.51</v>
      </c>
      <c r="D878" s="191">
        <v>1361.51</v>
      </c>
      <c r="E878" s="185" t="s">
        <v>4590</v>
      </c>
      <c r="F878" s="186" t="s">
        <v>3627</v>
      </c>
      <c r="G878" s="83">
        <f>VLOOKUP(A878,РАСЧЕТ!$A$3:$AY$1361,51,0)</f>
        <v>1442.2890609481756</v>
      </c>
      <c r="H878" s="83">
        <f t="shared" si="13"/>
        <v>80.779060948175584</v>
      </c>
    </row>
    <row r="879" spans="1:8" ht="16.2" customHeight="1" x14ac:dyDescent="0.3">
      <c r="A879" s="181" t="s">
        <v>1722</v>
      </c>
      <c r="B879" s="182" t="s">
        <v>1723</v>
      </c>
      <c r="C879" s="190">
        <v>1679.34</v>
      </c>
      <c r="D879" s="191">
        <v>1679.34</v>
      </c>
      <c r="E879" s="185" t="s">
        <v>4590</v>
      </c>
      <c r="F879" s="186" t="s">
        <v>3629</v>
      </c>
      <c r="G879" s="83">
        <f>VLOOKUP(A879,РАСЧЕТ!$A$3:$AY$1361,51,0)</f>
        <v>2551.6722379692101</v>
      </c>
      <c r="H879" s="83">
        <f t="shared" si="13"/>
        <v>872.33223796921015</v>
      </c>
    </row>
    <row r="880" spans="1:8" ht="16.2" customHeight="1" x14ac:dyDescent="0.3">
      <c r="A880" s="181" t="s">
        <v>2289</v>
      </c>
      <c r="B880" s="182" t="s">
        <v>2290</v>
      </c>
      <c r="C880" s="190">
        <v>2650</v>
      </c>
      <c r="D880" s="191">
        <v>2650</v>
      </c>
      <c r="E880" s="185" t="s">
        <v>4590</v>
      </c>
      <c r="F880" s="186" t="s">
        <v>3630</v>
      </c>
      <c r="G880" s="83">
        <f>VLOOKUP(A880,РАСЧЕТ!$A$3:$AY$1361,51,0)</f>
        <v>2715.7685695460764</v>
      </c>
      <c r="H880" s="83">
        <f t="shared" si="13"/>
        <v>65.768569546076378</v>
      </c>
    </row>
    <row r="881" spans="1:8" ht="16.2" customHeight="1" x14ac:dyDescent="0.3">
      <c r="A881" s="181" t="s">
        <v>1813</v>
      </c>
      <c r="B881" s="182" t="s">
        <v>213</v>
      </c>
      <c r="C881" s="190">
        <v>2452.4299999999998</v>
      </c>
      <c r="D881" s="191">
        <v>2452.4299999999998</v>
      </c>
      <c r="E881" s="185" t="s">
        <v>4590</v>
      </c>
      <c r="F881" s="186" t="s">
        <v>3141</v>
      </c>
      <c r="G881" s="83">
        <f>VLOOKUP(A881,РАСЧЕТ!$A$3:$AY$1361,51,0)</f>
        <v>2597.9402328120132</v>
      </c>
      <c r="H881" s="83">
        <f t="shared" si="13"/>
        <v>145.51023281201333</v>
      </c>
    </row>
    <row r="882" spans="1:8" ht="16.2" customHeight="1" x14ac:dyDescent="0.3">
      <c r="A882" s="181" t="s">
        <v>1057</v>
      </c>
      <c r="B882" s="182" t="s">
        <v>1058</v>
      </c>
      <c r="C882" s="190">
        <v>1395.87</v>
      </c>
      <c r="D882" s="191">
        <v>1395.87</v>
      </c>
      <c r="E882" s="185" t="s">
        <v>4590</v>
      </c>
      <c r="F882" s="186" t="s">
        <v>3631</v>
      </c>
      <c r="G882" s="83">
        <f>VLOOKUP(A882,РАСЧЕТ!$A$3:$AY$1361,51,0)</f>
        <v>2540.7501976911258</v>
      </c>
      <c r="H882" s="83">
        <f t="shared" si="13"/>
        <v>1144.8801976911259</v>
      </c>
    </row>
    <row r="883" spans="1:8" ht="16.2" customHeight="1" x14ac:dyDescent="0.3">
      <c r="A883" s="181" t="s">
        <v>1872</v>
      </c>
      <c r="B883" s="182" t="s">
        <v>1873</v>
      </c>
      <c r="C883" s="190">
        <v>1443.11</v>
      </c>
      <c r="D883" s="191">
        <v>1443.11</v>
      </c>
      <c r="E883" s="185" t="s">
        <v>4590</v>
      </c>
      <c r="F883" s="186" t="s">
        <v>3649</v>
      </c>
      <c r="G883" s="83">
        <f>VLOOKUP(A883,РАСЧЕТ!$A$3:$AY$1361,51,0)</f>
        <v>1528.7354084498011</v>
      </c>
      <c r="H883" s="83">
        <f t="shared" si="13"/>
        <v>85.625408449801171</v>
      </c>
    </row>
    <row r="884" spans="1:8" ht="16.2" customHeight="1" x14ac:dyDescent="0.3">
      <c r="A884" s="181" t="s">
        <v>1064</v>
      </c>
      <c r="B884" s="182" t="s">
        <v>1065</v>
      </c>
      <c r="C884" s="190">
        <v>2602.7600000000002</v>
      </c>
      <c r="D884" s="191">
        <v>2602.7600000000002</v>
      </c>
      <c r="E884" s="185" t="s">
        <v>4590</v>
      </c>
      <c r="F884" s="186" t="s">
        <v>3508</v>
      </c>
      <c r="G884" s="83">
        <f>VLOOKUP(A884,РАСЧЕТ!$A$3:$AY$1361,51,0)</f>
        <v>2757.1835045255343</v>
      </c>
      <c r="H884" s="83">
        <f t="shared" si="13"/>
        <v>154.4235045255341</v>
      </c>
    </row>
    <row r="885" spans="1:8" ht="16.2" customHeight="1" x14ac:dyDescent="0.3">
      <c r="A885" s="181" t="s">
        <v>958</v>
      </c>
      <c r="B885" s="182" t="s">
        <v>959</v>
      </c>
      <c r="C885" s="190">
        <v>1687.93</v>
      </c>
      <c r="D885" s="191">
        <v>1687.93</v>
      </c>
      <c r="E885" s="185" t="s">
        <v>4590</v>
      </c>
      <c r="F885" s="186" t="s">
        <v>3651</v>
      </c>
      <c r="G885" s="83">
        <f>VLOOKUP(A885,РАСЧЕТ!$A$3:$AY$1361,51,0)</f>
        <v>2490.9288280302326</v>
      </c>
      <c r="H885" s="83">
        <f t="shared" si="13"/>
        <v>802.99882803023252</v>
      </c>
    </row>
    <row r="886" spans="1:8" ht="16.2" customHeight="1" x14ac:dyDescent="0.3">
      <c r="A886" s="181" t="s">
        <v>1117</v>
      </c>
      <c r="B886" s="182" t="s">
        <v>1118</v>
      </c>
      <c r="C886" s="190">
        <v>1374.39</v>
      </c>
      <c r="D886" s="191">
        <v>1374.39</v>
      </c>
      <c r="E886" s="185" t="s">
        <v>4590</v>
      </c>
      <c r="F886" s="186" t="s">
        <v>3652</v>
      </c>
      <c r="G886" s="83">
        <f>VLOOKUP(A886,РАСЧЕТ!$A$3:$AY$1361,51,0)</f>
        <v>1455.9384842379059</v>
      </c>
      <c r="H886" s="83">
        <f t="shared" si="13"/>
        <v>81.548484237905768</v>
      </c>
    </row>
    <row r="887" spans="1:8" ht="16.2" customHeight="1" x14ac:dyDescent="0.3">
      <c r="A887" s="181" t="s">
        <v>1444</v>
      </c>
      <c r="B887" s="182" t="s">
        <v>1445</v>
      </c>
      <c r="C887" s="190">
        <v>1361.51</v>
      </c>
      <c r="D887" s="191">
        <v>1361.51</v>
      </c>
      <c r="E887" s="185" t="s">
        <v>4590</v>
      </c>
      <c r="F887" s="186" t="s">
        <v>3511</v>
      </c>
      <c r="G887" s="83">
        <f>VLOOKUP(A887,РАСЧЕТ!$A$3:$AY$1361,51,0)</f>
        <v>1186.2948988517667</v>
      </c>
      <c r="H887" s="83">
        <f t="shared" si="13"/>
        <v>-175.21510114823332</v>
      </c>
    </row>
    <row r="888" spans="1:8" ht="16.2" customHeight="1" x14ac:dyDescent="0.3">
      <c r="A888" s="181" t="s">
        <v>1386</v>
      </c>
      <c r="B888" s="182" t="s">
        <v>1387</v>
      </c>
      <c r="C888" s="190">
        <v>1679.34</v>
      </c>
      <c r="D888" s="191">
        <v>1679.34</v>
      </c>
      <c r="E888" s="185" t="s">
        <v>4590</v>
      </c>
      <c r="F888" s="186" t="s">
        <v>3653</v>
      </c>
      <c r="G888" s="83">
        <f>VLOOKUP(A888,РАСЧЕТ!$A$3:$AY$1361,51,0)</f>
        <v>2390.61157504943</v>
      </c>
      <c r="H888" s="83">
        <f t="shared" si="13"/>
        <v>711.27157504943011</v>
      </c>
    </row>
    <row r="889" spans="1:8" ht="16.2" customHeight="1" x14ac:dyDescent="0.3">
      <c r="A889" s="181" t="s">
        <v>2381</v>
      </c>
      <c r="B889" s="182" t="s">
        <v>2382</v>
      </c>
      <c r="C889" s="190">
        <v>2650</v>
      </c>
      <c r="D889" s="191">
        <v>2650</v>
      </c>
      <c r="E889" s="185" t="s">
        <v>4590</v>
      </c>
      <c r="F889" s="186" t="s">
        <v>3654</v>
      </c>
      <c r="G889" s="83">
        <f>VLOOKUP(A889,РАСЧЕТ!$A$3:$AY$1361,51,0)</f>
        <v>3499.1090664740941</v>
      </c>
      <c r="H889" s="83">
        <f t="shared" si="13"/>
        <v>849.10906647409411</v>
      </c>
    </row>
    <row r="890" spans="1:8" ht="16.2" customHeight="1" x14ac:dyDescent="0.3">
      <c r="A890" s="181" t="s">
        <v>1026</v>
      </c>
      <c r="B890" s="182" t="s">
        <v>1027</v>
      </c>
      <c r="C890" s="190">
        <v>1395.87</v>
      </c>
      <c r="D890" s="191">
        <v>1395.87</v>
      </c>
      <c r="E890" s="185" t="s">
        <v>4590</v>
      </c>
      <c r="F890" s="186" t="s">
        <v>3655</v>
      </c>
      <c r="G890" s="83">
        <f>VLOOKUP(A890,РАСЧЕТ!$A$3:$AY$1361,51,0)</f>
        <v>1478.6875230541232</v>
      </c>
      <c r="H890" s="83">
        <f t="shared" si="13"/>
        <v>82.817523054123285</v>
      </c>
    </row>
    <row r="891" spans="1:8" ht="16.2" customHeight="1" x14ac:dyDescent="0.3">
      <c r="A891" s="181" t="s">
        <v>1979</v>
      </c>
      <c r="B891" s="182" t="s">
        <v>1980</v>
      </c>
      <c r="C891" s="190">
        <v>1443.11</v>
      </c>
      <c r="D891" s="191">
        <v>1443.11</v>
      </c>
      <c r="E891" s="185" t="s">
        <v>4590</v>
      </c>
      <c r="F891" s="186" t="s">
        <v>3670</v>
      </c>
      <c r="G891" s="83">
        <f>VLOOKUP(A891,РАСЧЕТ!$A$3:$AY$1361,51,0)</f>
        <v>1687.2408051104624</v>
      </c>
      <c r="H891" s="83">
        <f t="shared" si="13"/>
        <v>244.13080511046246</v>
      </c>
    </row>
    <row r="892" spans="1:8" ht="16.2" customHeight="1" x14ac:dyDescent="0.3">
      <c r="A892" s="181" t="s">
        <v>1022</v>
      </c>
      <c r="B892" s="182" t="s">
        <v>282</v>
      </c>
      <c r="C892" s="190">
        <v>1421.64</v>
      </c>
      <c r="D892" s="191">
        <v>1421.64</v>
      </c>
      <c r="E892" s="185" t="s">
        <v>4590</v>
      </c>
      <c r="F892" s="186" t="s">
        <v>3143</v>
      </c>
      <c r="G892" s="83">
        <f>VLOOKUP(A892,РАСЧЕТ!$A$3:$AY$1361,51,0)</f>
        <v>1505.9863696335838</v>
      </c>
      <c r="H892" s="83">
        <f t="shared" si="13"/>
        <v>84.346369633583663</v>
      </c>
    </row>
    <row r="893" spans="1:8" ht="16.2" customHeight="1" x14ac:dyDescent="0.3">
      <c r="A893" s="181" t="s">
        <v>848</v>
      </c>
      <c r="B893" s="182" t="s">
        <v>849</v>
      </c>
      <c r="C893" s="190">
        <v>2602.7600000000002</v>
      </c>
      <c r="D893" s="191">
        <v>2602.7600000000002</v>
      </c>
      <c r="E893" s="185" t="s">
        <v>4590</v>
      </c>
      <c r="F893" s="186" t="s">
        <v>3671</v>
      </c>
      <c r="G893" s="83">
        <f>VLOOKUP(A893,РАСЧЕТ!$A$3:$AY$1361,51,0)</f>
        <v>2757.1835045255343</v>
      </c>
      <c r="H893" s="83">
        <f t="shared" si="13"/>
        <v>154.4235045255341</v>
      </c>
    </row>
    <row r="894" spans="1:8" ht="16.2" customHeight="1" x14ac:dyDescent="0.3">
      <c r="A894" s="181" t="s">
        <v>1066</v>
      </c>
      <c r="B894" s="182" t="s">
        <v>1067</v>
      </c>
      <c r="C894" s="190">
        <v>1687.93</v>
      </c>
      <c r="D894" s="191">
        <v>1687.93</v>
      </c>
      <c r="E894" s="185" t="s">
        <v>4590</v>
      </c>
      <c r="F894" s="186" t="s">
        <v>3673</v>
      </c>
      <c r="G894" s="83">
        <f>VLOOKUP(A894,РАСЧЕТ!$A$3:$AY$1361,51,0)</f>
        <v>2138.0595574514423</v>
      </c>
      <c r="H894" s="83">
        <f t="shared" si="13"/>
        <v>450.12955745144222</v>
      </c>
    </row>
    <row r="895" spans="1:8" ht="16.2" customHeight="1" x14ac:dyDescent="0.3">
      <c r="A895" s="181" t="s">
        <v>725</v>
      </c>
      <c r="B895" s="182" t="s">
        <v>726</v>
      </c>
      <c r="C895" s="190">
        <v>1374.39</v>
      </c>
      <c r="D895" s="191">
        <v>1374.39</v>
      </c>
      <c r="E895" s="185" t="s">
        <v>4590</v>
      </c>
      <c r="F895" s="186" t="s">
        <v>3675</v>
      </c>
      <c r="G895" s="83">
        <f>VLOOKUP(A895,РАСЧЕТ!$A$3:$AY$1361,51,0)</f>
        <v>1455.9384842379059</v>
      </c>
      <c r="H895" s="83">
        <f t="shared" si="13"/>
        <v>81.548484237905768</v>
      </c>
    </row>
    <row r="896" spans="1:8" ht="16.2" customHeight="1" x14ac:dyDescent="0.3">
      <c r="A896" s="181" t="s">
        <v>1724</v>
      </c>
      <c r="B896" s="182" t="s">
        <v>1725</v>
      </c>
      <c r="C896" s="190">
        <v>1361.51</v>
      </c>
      <c r="D896" s="191">
        <v>1361.51</v>
      </c>
      <c r="E896" s="185" t="s">
        <v>4590</v>
      </c>
      <c r="F896" s="186" t="s">
        <v>3676</v>
      </c>
      <c r="G896" s="83">
        <f>VLOOKUP(A896,РАСЧЕТ!$A$3:$AY$1361,51,0)</f>
        <v>1442.2890609481756</v>
      </c>
      <c r="H896" s="83">
        <f t="shared" si="13"/>
        <v>80.779060948175584</v>
      </c>
    </row>
    <row r="897" spans="1:8" ht="16.2" customHeight="1" x14ac:dyDescent="0.3">
      <c r="A897" s="181" t="s">
        <v>775</v>
      </c>
      <c r="B897" s="182" t="s">
        <v>776</v>
      </c>
      <c r="C897" s="190">
        <v>1679.34</v>
      </c>
      <c r="D897" s="191">
        <v>1679.34</v>
      </c>
      <c r="E897" s="185" t="s">
        <v>4590</v>
      </c>
      <c r="F897" s="186" t="s">
        <v>3677</v>
      </c>
      <c r="G897" s="83">
        <f>VLOOKUP(A897,РАСЧЕТ!$A$3:$AY$1361,51,0)</f>
        <v>1778.9748354281915</v>
      </c>
      <c r="H897" s="83">
        <f t="shared" ref="H897:H960" si="14">G897-C897</f>
        <v>99.634835428191536</v>
      </c>
    </row>
    <row r="898" spans="1:8" ht="16.2" customHeight="1" x14ac:dyDescent="0.3">
      <c r="A898" s="181" t="s">
        <v>1045</v>
      </c>
      <c r="B898" s="182" t="s">
        <v>1046</v>
      </c>
      <c r="C898" s="190">
        <v>2650</v>
      </c>
      <c r="D898" s="191">
        <v>2650</v>
      </c>
      <c r="E898" s="185" t="s">
        <v>4590</v>
      </c>
      <c r="F898" s="186" t="s">
        <v>3523</v>
      </c>
      <c r="G898" s="83">
        <f>VLOOKUP(A898,РАСЧЕТ!$A$3:$AY$1361,51,0)</f>
        <v>2807.2313899212122</v>
      </c>
      <c r="H898" s="83">
        <f t="shared" si="14"/>
        <v>157.23138992121221</v>
      </c>
    </row>
    <row r="899" spans="1:8" ht="16.2" customHeight="1" x14ac:dyDescent="0.3">
      <c r="A899" s="181" t="s">
        <v>2035</v>
      </c>
      <c r="B899" s="182" t="s">
        <v>2036</v>
      </c>
      <c r="C899" s="190">
        <v>1395.87</v>
      </c>
      <c r="D899" s="191">
        <v>1395.87</v>
      </c>
      <c r="E899" s="185" t="s">
        <v>4590</v>
      </c>
      <c r="F899" s="186" t="s">
        <v>3678</v>
      </c>
      <c r="G899" s="83">
        <f>VLOOKUP(A899,РАСЧЕТ!$A$3:$AY$1361,51,0)</f>
        <v>1453.5907229826132</v>
      </c>
      <c r="H899" s="83">
        <f t="shared" si="14"/>
        <v>57.720722982613324</v>
      </c>
    </row>
    <row r="900" spans="1:8" ht="16.2" customHeight="1" x14ac:dyDescent="0.3">
      <c r="A900" s="181" t="s">
        <v>680</v>
      </c>
      <c r="B900" s="182" t="s">
        <v>681</v>
      </c>
      <c r="C900" s="190">
        <v>1443.11</v>
      </c>
      <c r="D900" s="191">
        <v>1443.11</v>
      </c>
      <c r="E900" s="185" t="s">
        <v>4590</v>
      </c>
      <c r="F900" s="186" t="s">
        <v>3699</v>
      </c>
      <c r="G900" s="83">
        <f>VLOOKUP(A900,РАСЧЕТ!$A$3:$AY$1361,51,0)</f>
        <v>1528.7354084498011</v>
      </c>
      <c r="H900" s="83">
        <f t="shared" si="14"/>
        <v>85.625408449801171</v>
      </c>
    </row>
    <row r="901" spans="1:8" ht="16.2" customHeight="1" x14ac:dyDescent="0.3">
      <c r="A901" s="181" t="s">
        <v>1229</v>
      </c>
      <c r="B901" s="182" t="s">
        <v>1230</v>
      </c>
      <c r="C901" s="190">
        <v>2602.7600000000002</v>
      </c>
      <c r="D901" s="191">
        <v>2602.7600000000002</v>
      </c>
      <c r="E901" s="185" t="s">
        <v>4590</v>
      </c>
      <c r="F901" s="186" t="s">
        <v>3700</v>
      </c>
      <c r="G901" s="83">
        <f>VLOOKUP(A901,РАСЧЕТ!$A$3:$AY$1361,51,0)</f>
        <v>3203.2310009454218</v>
      </c>
      <c r="H901" s="83">
        <f t="shared" si="14"/>
        <v>600.47100094542157</v>
      </c>
    </row>
    <row r="902" spans="1:8" ht="16.2" customHeight="1" x14ac:dyDescent="0.3">
      <c r="A902" s="181" t="s">
        <v>956</v>
      </c>
      <c r="B902" s="182" t="s">
        <v>957</v>
      </c>
      <c r="C902" s="190">
        <v>1687.93</v>
      </c>
      <c r="D902" s="191">
        <v>1687.93</v>
      </c>
      <c r="E902" s="185" t="s">
        <v>4590</v>
      </c>
      <c r="F902" s="186" t="s">
        <v>3701</v>
      </c>
      <c r="G902" s="83">
        <f>VLOOKUP(A902,РАСЧЕТ!$A$3:$AY$1361,51,0)</f>
        <v>1788.074450954678</v>
      </c>
      <c r="H902" s="83">
        <f t="shared" si="14"/>
        <v>100.14445095467795</v>
      </c>
    </row>
    <row r="903" spans="1:8" ht="16.2" customHeight="1" x14ac:dyDescent="0.3">
      <c r="A903" s="181" t="s">
        <v>2615</v>
      </c>
      <c r="B903" s="182" t="s">
        <v>81</v>
      </c>
      <c r="C903" s="190">
        <v>1421.64</v>
      </c>
      <c r="D903" s="191">
        <v>1421.64</v>
      </c>
      <c r="E903" s="185" t="s">
        <v>4590</v>
      </c>
      <c r="F903" s="186" t="s">
        <v>3911</v>
      </c>
      <c r="G903" s="83">
        <f>VLOOKUP(A903,РАСЧЕТ!$A$3:$AY$1361,51,0)</f>
        <v>1563.4659681883729</v>
      </c>
      <c r="H903" s="83">
        <f t="shared" si="14"/>
        <v>141.82596818837283</v>
      </c>
    </row>
    <row r="904" spans="1:8" ht="16.2" customHeight="1" x14ac:dyDescent="0.3">
      <c r="A904" s="181" t="s">
        <v>1880</v>
      </c>
      <c r="B904" s="182" t="s">
        <v>1881</v>
      </c>
      <c r="C904" s="190">
        <v>1374.39</v>
      </c>
      <c r="D904" s="191">
        <v>1374.39</v>
      </c>
      <c r="E904" s="185" t="s">
        <v>4590</v>
      </c>
      <c r="F904" s="186" t="s">
        <v>3702</v>
      </c>
      <c r="G904" s="83">
        <f>VLOOKUP(A904,РАСЧЕТ!$A$3:$AY$1361,51,0)</f>
        <v>2046.5358360535433</v>
      </c>
      <c r="H904" s="83">
        <f t="shared" si="14"/>
        <v>672.14583605354323</v>
      </c>
    </row>
    <row r="905" spans="1:8" ht="16.2" customHeight="1" x14ac:dyDescent="0.3">
      <c r="A905" s="181" t="s">
        <v>2581</v>
      </c>
      <c r="B905" s="182" t="s">
        <v>1978</v>
      </c>
      <c r="C905" s="190">
        <v>1361.51</v>
      </c>
      <c r="D905" s="191">
        <v>1361.51</v>
      </c>
      <c r="E905" s="185" t="s">
        <v>4590</v>
      </c>
      <c r="F905" s="186" t="s">
        <v>3914</v>
      </c>
      <c r="G905" s="83">
        <f>VLOOKUP(A905,РАСЧЕТ!$A$3:$AY$1361,51,0)</f>
        <v>6189.4247642780028</v>
      </c>
      <c r="H905" s="83">
        <f t="shared" si="14"/>
        <v>4827.9147642780026</v>
      </c>
    </row>
    <row r="906" spans="1:8" ht="16.2" customHeight="1" x14ac:dyDescent="0.3">
      <c r="A906" s="181" t="s">
        <v>801</v>
      </c>
      <c r="B906" s="182" t="s">
        <v>802</v>
      </c>
      <c r="C906" s="190">
        <v>1679.34</v>
      </c>
      <c r="D906" s="191">
        <v>1679.34</v>
      </c>
      <c r="E906" s="185" t="s">
        <v>4590</v>
      </c>
      <c r="F906" s="186" t="s">
        <v>3528</v>
      </c>
      <c r="G906" s="83">
        <f>VLOOKUP(A906,РАСЧЕТ!$A$3:$AY$1361,51,0)</f>
        <v>1778.9748354281915</v>
      </c>
      <c r="H906" s="83">
        <f t="shared" si="14"/>
        <v>99.634835428191536</v>
      </c>
    </row>
    <row r="907" spans="1:8" ht="16.2" customHeight="1" x14ac:dyDescent="0.3">
      <c r="A907" s="181" t="s">
        <v>1961</v>
      </c>
      <c r="B907" s="182" t="s">
        <v>1962</v>
      </c>
      <c r="C907" s="190">
        <v>2650</v>
      </c>
      <c r="D907" s="191">
        <v>2650</v>
      </c>
      <c r="E907" s="185" t="s">
        <v>4590</v>
      </c>
      <c r="F907" s="186" t="s">
        <v>3703</v>
      </c>
      <c r="G907" s="83">
        <f>VLOOKUP(A907,РАСЧЕТ!$A$3:$AY$1361,51,0)</f>
        <v>2807.2313899212122</v>
      </c>
      <c r="H907" s="83">
        <f t="shared" si="14"/>
        <v>157.23138992121221</v>
      </c>
    </row>
    <row r="908" spans="1:8" ht="16.2" customHeight="1" x14ac:dyDescent="0.3">
      <c r="A908" s="181" t="s">
        <v>1231</v>
      </c>
      <c r="B908" s="182" t="s">
        <v>1232</v>
      </c>
      <c r="C908" s="190">
        <v>1395.87</v>
      </c>
      <c r="D908" s="191">
        <v>1395.87</v>
      </c>
      <c r="E908" s="185" t="s">
        <v>4590</v>
      </c>
      <c r="F908" s="186" t="s">
        <v>3704</v>
      </c>
      <c r="G908" s="83">
        <f>VLOOKUP(A908,РАСЧЕТ!$A$3:$AY$1361,51,0)</f>
        <v>1478.6875230541232</v>
      </c>
      <c r="H908" s="83">
        <f t="shared" si="14"/>
        <v>82.817523054123285</v>
      </c>
    </row>
    <row r="909" spans="1:8" ht="16.2" customHeight="1" x14ac:dyDescent="0.3">
      <c r="A909" s="181" t="s">
        <v>489</v>
      </c>
      <c r="B909" s="182" t="s">
        <v>490</v>
      </c>
      <c r="C909" s="190">
        <v>1443.11</v>
      </c>
      <c r="D909" s="191">
        <v>1443.11</v>
      </c>
      <c r="E909" s="185" t="s">
        <v>4590</v>
      </c>
      <c r="F909" s="186" t="s">
        <v>3533</v>
      </c>
      <c r="G909" s="83">
        <f>VLOOKUP(A909,РАСЧЕТ!$A$3:$AY$1361,51,0)</f>
        <v>1587.6760316691441</v>
      </c>
      <c r="H909" s="83">
        <f t="shared" si="14"/>
        <v>144.56603166914419</v>
      </c>
    </row>
    <row r="910" spans="1:8" ht="16.2" customHeight="1" x14ac:dyDescent="0.3">
      <c r="A910" s="181" t="s">
        <v>1846</v>
      </c>
      <c r="B910" s="182" t="s">
        <v>1847</v>
      </c>
      <c r="C910" s="190">
        <v>2602.7600000000002</v>
      </c>
      <c r="D910" s="191">
        <v>2602.7600000000002</v>
      </c>
      <c r="E910" s="185" t="s">
        <v>4590</v>
      </c>
      <c r="F910" s="186" t="s">
        <v>3721</v>
      </c>
      <c r="G910" s="83">
        <f>VLOOKUP(A910,РАСЧЕТ!$A$3:$AY$1361,51,0)</f>
        <v>2757.1835045255343</v>
      </c>
      <c r="H910" s="83">
        <f t="shared" si="14"/>
        <v>154.4235045255341</v>
      </c>
    </row>
    <row r="911" spans="1:8" ht="16.2" customHeight="1" x14ac:dyDescent="0.3">
      <c r="A911" s="181" t="s">
        <v>606</v>
      </c>
      <c r="B911" s="182" t="s">
        <v>607</v>
      </c>
      <c r="C911" s="190">
        <v>1687.93</v>
      </c>
      <c r="D911" s="191">
        <v>1687.93</v>
      </c>
      <c r="E911" s="185" t="s">
        <v>4590</v>
      </c>
      <c r="F911" s="186" t="s">
        <v>3536</v>
      </c>
      <c r="G911" s="83">
        <f>VLOOKUP(A911,РАСЧЕТ!$A$3:$AY$1361,51,0)</f>
        <v>2265.4438999425402</v>
      </c>
      <c r="H911" s="83">
        <f t="shared" si="14"/>
        <v>577.51389994254009</v>
      </c>
    </row>
    <row r="912" spans="1:8" ht="16.2" customHeight="1" x14ac:dyDescent="0.3">
      <c r="A912" s="181" t="s">
        <v>2528</v>
      </c>
      <c r="B912" s="182" t="s">
        <v>2135</v>
      </c>
      <c r="C912" s="190">
        <v>1374.39</v>
      </c>
      <c r="D912" s="191">
        <v>1374.39</v>
      </c>
      <c r="E912" s="185" t="s">
        <v>4590</v>
      </c>
      <c r="F912" s="186" t="s">
        <v>3538</v>
      </c>
      <c r="G912" s="83">
        <f>VLOOKUP(A912,РАСЧЕТ!$A$3:$AY$1361,51,0)</f>
        <v>706.07186420756136</v>
      </c>
      <c r="H912" s="83">
        <f t="shared" si="14"/>
        <v>-668.31813579243874</v>
      </c>
    </row>
    <row r="913" spans="1:8" ht="16.2" customHeight="1" x14ac:dyDescent="0.3">
      <c r="A913" s="181" t="s">
        <v>1446</v>
      </c>
      <c r="B913" s="182" t="s">
        <v>1447</v>
      </c>
      <c r="C913" s="190">
        <v>1361.51</v>
      </c>
      <c r="D913" s="191">
        <v>1361.51</v>
      </c>
      <c r="E913" s="185" t="s">
        <v>4590</v>
      </c>
      <c r="F913" s="186" t="s">
        <v>3539</v>
      </c>
      <c r="G913" s="83">
        <f>VLOOKUP(A913,РАСЧЕТ!$A$3:$AY$1361,51,0)</f>
        <v>1442.2890609481756</v>
      </c>
      <c r="H913" s="83">
        <f t="shared" si="14"/>
        <v>80.779060948175584</v>
      </c>
    </row>
    <row r="914" spans="1:8" ht="16.2" customHeight="1" x14ac:dyDescent="0.3">
      <c r="A914" s="181" t="s">
        <v>792</v>
      </c>
      <c r="B914" s="182" t="s">
        <v>248</v>
      </c>
      <c r="C914" s="190">
        <v>1576.26</v>
      </c>
      <c r="D914" s="191">
        <v>1576.26</v>
      </c>
      <c r="E914" s="185" t="s">
        <v>4590</v>
      </c>
      <c r="F914" s="186" t="s">
        <v>3184</v>
      </c>
      <c r="G914" s="83">
        <f>VLOOKUP(A914,РАСЧЕТ!$A$3:$AY$1361,51,0)</f>
        <v>1303.9395668578252</v>
      </c>
      <c r="H914" s="83">
        <f t="shared" si="14"/>
        <v>-272.32043314217481</v>
      </c>
    </row>
    <row r="915" spans="1:8" ht="16.2" customHeight="1" x14ac:dyDescent="0.3">
      <c r="A915" s="181" t="s">
        <v>1019</v>
      </c>
      <c r="B915" s="182" t="s">
        <v>1020</v>
      </c>
      <c r="C915" s="190">
        <v>1679.34</v>
      </c>
      <c r="D915" s="191">
        <v>1679.34</v>
      </c>
      <c r="E915" s="185" t="s">
        <v>4590</v>
      </c>
      <c r="F915" s="186" t="s">
        <v>3722</v>
      </c>
      <c r="G915" s="83">
        <f>VLOOKUP(A915,РАСЧЕТ!$A$3:$AY$1361,51,0)</f>
        <v>1111.6434926819093</v>
      </c>
      <c r="H915" s="83">
        <f t="shared" si="14"/>
        <v>-567.69650731809065</v>
      </c>
    </row>
    <row r="916" spans="1:8" ht="16.2" customHeight="1" x14ac:dyDescent="0.3">
      <c r="A916" s="181" t="s">
        <v>1238</v>
      </c>
      <c r="B916" s="182" t="s">
        <v>1239</v>
      </c>
      <c r="C916" s="190">
        <v>2650</v>
      </c>
      <c r="D916" s="191">
        <v>2650</v>
      </c>
      <c r="E916" s="185" t="s">
        <v>4590</v>
      </c>
      <c r="F916" s="186" t="s">
        <v>3542</v>
      </c>
      <c r="G916" s="83">
        <f>VLOOKUP(A916,РАСЧЕТ!$A$3:$AY$1361,51,0)</f>
        <v>3973.5059281650811</v>
      </c>
      <c r="H916" s="83">
        <f t="shared" si="14"/>
        <v>1323.5059281650811</v>
      </c>
    </row>
    <row r="917" spans="1:8" ht="16.2" customHeight="1" x14ac:dyDescent="0.3">
      <c r="A917" s="181" t="s">
        <v>1140</v>
      </c>
      <c r="B917" s="182" t="s">
        <v>1141</v>
      </c>
      <c r="C917" s="190">
        <v>1395.87</v>
      </c>
      <c r="D917" s="191">
        <v>1395.87</v>
      </c>
      <c r="E917" s="185" t="s">
        <v>4590</v>
      </c>
      <c r="F917" s="186" t="s">
        <v>3724</v>
      </c>
      <c r="G917" s="83">
        <f>VLOOKUP(A917,РАСЧЕТ!$A$3:$AY$1361,51,0)</f>
        <v>1478.6875230541232</v>
      </c>
      <c r="H917" s="83">
        <f t="shared" si="14"/>
        <v>82.817523054123285</v>
      </c>
    </row>
    <row r="918" spans="1:8" ht="16.2" customHeight="1" x14ac:dyDescent="0.3">
      <c r="A918" s="181" t="s">
        <v>2451</v>
      </c>
      <c r="B918" s="182" t="s">
        <v>2452</v>
      </c>
      <c r="C918" s="190">
        <v>1443.11</v>
      </c>
      <c r="D918" s="191">
        <v>1443.11</v>
      </c>
      <c r="E918" s="185" t="s">
        <v>4590</v>
      </c>
      <c r="F918" s="186" t="s">
        <v>3742</v>
      </c>
      <c r="G918" s="83">
        <f>VLOOKUP(A918,РАСЧЕТ!$A$3:$AY$1361,51,0)</f>
        <v>1528.7354084498011</v>
      </c>
      <c r="H918" s="83">
        <f t="shared" si="14"/>
        <v>85.625408449801171</v>
      </c>
    </row>
    <row r="919" spans="1:8" ht="16.2" customHeight="1" x14ac:dyDescent="0.3">
      <c r="A919" s="181" t="s">
        <v>2508</v>
      </c>
      <c r="B919" s="182" t="s">
        <v>2509</v>
      </c>
      <c r="C919" s="190">
        <v>2602.7600000000002</v>
      </c>
      <c r="D919" s="191">
        <v>2602.7600000000002</v>
      </c>
      <c r="E919" s="185" t="s">
        <v>4590</v>
      </c>
      <c r="F919" s="186" t="s">
        <v>3743</v>
      </c>
      <c r="G919" s="83">
        <f>VLOOKUP(A919,РАСЧЕТ!$A$3:$AY$1361,51,0)</f>
        <v>2757.1835045255343</v>
      </c>
      <c r="H919" s="83">
        <f t="shared" si="14"/>
        <v>154.4235045255341</v>
      </c>
    </row>
    <row r="920" spans="1:8" ht="16.2" customHeight="1" x14ac:dyDescent="0.3">
      <c r="A920" s="181" t="s">
        <v>2522</v>
      </c>
      <c r="B920" s="182" t="s">
        <v>2523</v>
      </c>
      <c r="C920" s="190">
        <v>1687.93</v>
      </c>
      <c r="D920" s="191">
        <v>1687.93</v>
      </c>
      <c r="E920" s="185" t="s">
        <v>4590</v>
      </c>
      <c r="F920" s="186" t="s">
        <v>3744</v>
      </c>
      <c r="G920" s="83">
        <f>VLOOKUP(A920,РАСЧЕТ!$A$3:$AY$1361,51,0)</f>
        <v>1788.074450954678</v>
      </c>
      <c r="H920" s="83">
        <f t="shared" si="14"/>
        <v>100.14445095467795</v>
      </c>
    </row>
    <row r="921" spans="1:8" ht="16.2" customHeight="1" x14ac:dyDescent="0.3">
      <c r="A921" s="181" t="s">
        <v>1059</v>
      </c>
      <c r="B921" s="182" t="s">
        <v>1060</v>
      </c>
      <c r="C921" s="190">
        <v>1374.39</v>
      </c>
      <c r="D921" s="191">
        <v>1374.39</v>
      </c>
      <c r="E921" s="185" t="s">
        <v>4590</v>
      </c>
      <c r="F921" s="186" t="s">
        <v>3745</v>
      </c>
      <c r="G921" s="83">
        <f>VLOOKUP(A921,РАСЧЕТ!$A$3:$AY$1361,51,0)</f>
        <v>1455.9384842379059</v>
      </c>
      <c r="H921" s="83">
        <f t="shared" si="14"/>
        <v>81.548484237905768</v>
      </c>
    </row>
    <row r="922" spans="1:8" ht="16.2" customHeight="1" x14ac:dyDescent="0.3">
      <c r="A922" s="181" t="s">
        <v>733</v>
      </c>
      <c r="B922" s="182" t="s">
        <v>734</v>
      </c>
      <c r="C922" s="190">
        <v>1361.51</v>
      </c>
      <c r="D922" s="191">
        <v>1361.51</v>
      </c>
      <c r="E922" s="185" t="s">
        <v>4590</v>
      </c>
      <c r="F922" s="186" t="s">
        <v>3746</v>
      </c>
      <c r="G922" s="83">
        <f>VLOOKUP(A922,РАСЧЕТ!$A$3:$AY$1361,51,0)</f>
        <v>900.04617520797717</v>
      </c>
      <c r="H922" s="83">
        <f t="shared" si="14"/>
        <v>-461.46382479202282</v>
      </c>
    </row>
    <row r="923" spans="1:8" ht="16.2" customHeight="1" x14ac:dyDescent="0.3">
      <c r="A923" s="181" t="s">
        <v>1886</v>
      </c>
      <c r="B923" s="182" t="s">
        <v>1887</v>
      </c>
      <c r="C923" s="190">
        <v>1679.34</v>
      </c>
      <c r="D923" s="191">
        <v>1679.34</v>
      </c>
      <c r="E923" s="185" t="s">
        <v>4590</v>
      </c>
      <c r="F923" s="186" t="s">
        <v>3547</v>
      </c>
      <c r="G923" s="83">
        <f>VLOOKUP(A923,РАСЧЕТ!$A$3:$AY$1361,51,0)</f>
        <v>1778.9748354281915</v>
      </c>
      <c r="H923" s="83">
        <f t="shared" si="14"/>
        <v>99.634835428191536</v>
      </c>
    </row>
    <row r="924" spans="1:8" ht="16.2" customHeight="1" x14ac:dyDescent="0.3">
      <c r="A924" s="181" t="s">
        <v>1377</v>
      </c>
      <c r="B924" s="182" t="s">
        <v>1378</v>
      </c>
      <c r="C924" s="190">
        <v>2650</v>
      </c>
      <c r="D924" s="191">
        <v>2650</v>
      </c>
      <c r="E924" s="185" t="s">
        <v>4590</v>
      </c>
      <c r="F924" s="186" t="s">
        <v>3747</v>
      </c>
      <c r="G924" s="83">
        <f>VLOOKUP(A924,РАСЧЕТ!$A$3:$AY$1361,51,0)</f>
        <v>2807.2313899212122</v>
      </c>
      <c r="H924" s="83">
        <f t="shared" si="14"/>
        <v>157.23138992121221</v>
      </c>
    </row>
    <row r="925" spans="1:8" ht="16.2" customHeight="1" x14ac:dyDescent="0.3">
      <c r="A925" s="181" t="s">
        <v>1061</v>
      </c>
      <c r="B925" s="182" t="s">
        <v>123</v>
      </c>
      <c r="C925" s="190">
        <v>3367.26</v>
      </c>
      <c r="D925" s="191">
        <v>3367.26</v>
      </c>
      <c r="E925" s="185" t="s">
        <v>4590</v>
      </c>
      <c r="F925" s="186" t="s">
        <v>3185</v>
      </c>
      <c r="G925" s="83">
        <f>VLOOKUP(A925,РАСЧЕТ!$A$3:$AY$1361,51,0)</f>
        <v>2899.7621552440137</v>
      </c>
      <c r="H925" s="83">
        <f t="shared" si="14"/>
        <v>-467.49784475598653</v>
      </c>
    </row>
    <row r="926" spans="1:8" ht="16.2" customHeight="1" x14ac:dyDescent="0.3">
      <c r="A926" s="181" t="s">
        <v>2023</v>
      </c>
      <c r="B926" s="182" t="s">
        <v>2024</v>
      </c>
      <c r="C926" s="188"/>
      <c r="D926" s="189"/>
      <c r="E926" s="185" t="s">
        <v>4590</v>
      </c>
      <c r="F926" s="186" t="s">
        <v>3748</v>
      </c>
      <c r="G926" s="83">
        <f>VLOOKUP(A926,РАСЧЕТ!$A$3:$AY$1361,51,0)</f>
        <v>0</v>
      </c>
      <c r="H926" s="83">
        <f t="shared" si="14"/>
        <v>0</v>
      </c>
    </row>
    <row r="927" spans="1:8" ht="16.2" customHeight="1" x14ac:dyDescent="0.3">
      <c r="A927" s="181" t="s">
        <v>3947</v>
      </c>
      <c r="B927" s="182" t="s">
        <v>2024</v>
      </c>
      <c r="C927" s="190">
        <v>1395.87</v>
      </c>
      <c r="D927" s="191">
        <v>1395.87</v>
      </c>
      <c r="E927" s="185" t="s">
        <v>4555</v>
      </c>
      <c r="F927" s="186" t="s">
        <v>4556</v>
      </c>
      <c r="G927" s="83">
        <f>VLOOKUP(A927,РАСЧЕТ!$A$3:$AY$1361,51,0)</f>
        <v>1478.6875230541232</v>
      </c>
      <c r="H927" s="83">
        <f t="shared" si="14"/>
        <v>82.817523054123285</v>
      </c>
    </row>
    <row r="928" spans="1:8" ht="16.2" customHeight="1" x14ac:dyDescent="0.3">
      <c r="A928" s="181" t="s">
        <v>491</v>
      </c>
      <c r="B928" s="182" t="s">
        <v>492</v>
      </c>
      <c r="C928" s="190">
        <v>1443.11</v>
      </c>
      <c r="D928" s="191">
        <v>1443.11</v>
      </c>
      <c r="E928" s="185" t="s">
        <v>4590</v>
      </c>
      <c r="F928" s="186" t="s">
        <v>3765</v>
      </c>
      <c r="G928" s="83">
        <f>VLOOKUP(A928,РАСЧЕТ!$A$3:$AY$1361,51,0)</f>
        <v>1709.9357167037033</v>
      </c>
      <c r="H928" s="83">
        <f t="shared" si="14"/>
        <v>266.82571670370339</v>
      </c>
    </row>
    <row r="929" spans="1:8" ht="16.2" customHeight="1" x14ac:dyDescent="0.3">
      <c r="A929" s="181" t="s">
        <v>1388</v>
      </c>
      <c r="B929" s="182" t="s">
        <v>1389</v>
      </c>
      <c r="C929" s="190">
        <v>2602.7600000000002</v>
      </c>
      <c r="D929" s="191">
        <v>2602.7600000000002</v>
      </c>
      <c r="E929" s="185" t="s">
        <v>4590</v>
      </c>
      <c r="F929" s="186" t="s">
        <v>3766</v>
      </c>
      <c r="G929" s="83">
        <f>VLOOKUP(A929,РАСЧЕТ!$A$3:$AY$1361,51,0)</f>
        <v>2757.1835045255343</v>
      </c>
      <c r="H929" s="83">
        <f t="shared" si="14"/>
        <v>154.4235045255341</v>
      </c>
    </row>
    <row r="930" spans="1:8" ht="16.2" customHeight="1" x14ac:dyDescent="0.3">
      <c r="A930" s="181" t="s">
        <v>710</v>
      </c>
      <c r="B930" s="182" t="s">
        <v>711</v>
      </c>
      <c r="C930" s="190">
        <v>1687.93</v>
      </c>
      <c r="D930" s="191">
        <v>1687.93</v>
      </c>
      <c r="E930" s="185" t="s">
        <v>4590</v>
      </c>
      <c r="F930" s="186" t="s">
        <v>3767</v>
      </c>
      <c r="G930" s="83">
        <f>VLOOKUP(A930,РАСЧЕТ!$A$3:$AY$1361,51,0)</f>
        <v>1788.074450954678</v>
      </c>
      <c r="H930" s="83">
        <f t="shared" si="14"/>
        <v>100.14445095467795</v>
      </c>
    </row>
    <row r="931" spans="1:8" ht="16.2" customHeight="1" x14ac:dyDescent="0.3">
      <c r="A931" s="181" t="s">
        <v>803</v>
      </c>
      <c r="B931" s="182" t="s">
        <v>804</v>
      </c>
      <c r="C931" s="190">
        <v>1374.39</v>
      </c>
      <c r="D931" s="191">
        <v>1374.39</v>
      </c>
      <c r="E931" s="185" t="s">
        <v>4590</v>
      </c>
      <c r="F931" s="186" t="s">
        <v>3768</v>
      </c>
      <c r="G931" s="83">
        <f>VLOOKUP(A931,РАСЧЕТ!$A$3:$AY$1361,51,0)</f>
        <v>706.07186420756136</v>
      </c>
      <c r="H931" s="83">
        <f t="shared" si="14"/>
        <v>-668.31813579243874</v>
      </c>
    </row>
    <row r="932" spans="1:8" ht="16.2" customHeight="1" x14ac:dyDescent="0.3">
      <c r="A932" s="181" t="s">
        <v>2052</v>
      </c>
      <c r="B932" s="182" t="s">
        <v>2053</v>
      </c>
      <c r="C932" s="190">
        <v>1361.51</v>
      </c>
      <c r="D932" s="191">
        <v>1361.51</v>
      </c>
      <c r="E932" s="185" t="s">
        <v>4590</v>
      </c>
      <c r="F932" s="186" t="s">
        <v>3554</v>
      </c>
      <c r="G932" s="83">
        <f>VLOOKUP(A932,РАСЧЕТ!$A$3:$AY$1361,51,0)</f>
        <v>951.29274977336161</v>
      </c>
      <c r="H932" s="83">
        <f t="shared" si="14"/>
        <v>-410.21725022663838</v>
      </c>
    </row>
    <row r="933" spans="1:8" ht="16.2" customHeight="1" x14ac:dyDescent="0.3">
      <c r="A933" s="181" t="s">
        <v>863</v>
      </c>
      <c r="B933" s="182" t="s">
        <v>864</v>
      </c>
      <c r="C933" s="190">
        <v>1679.34</v>
      </c>
      <c r="D933" s="191">
        <v>1679.34</v>
      </c>
      <c r="E933" s="185" t="s">
        <v>4590</v>
      </c>
      <c r="F933" s="186" t="s">
        <v>3769</v>
      </c>
      <c r="G933" s="83">
        <f>VLOOKUP(A933,РАСЧЕТ!$A$3:$AY$1361,51,0)</f>
        <v>862.73155907861405</v>
      </c>
      <c r="H933" s="83">
        <f t="shared" si="14"/>
        <v>-816.60844092138586</v>
      </c>
    </row>
    <row r="934" spans="1:8" ht="16.2" customHeight="1" x14ac:dyDescent="0.3">
      <c r="A934" s="181" t="s">
        <v>1077</v>
      </c>
      <c r="B934" s="182" t="s">
        <v>1078</v>
      </c>
      <c r="C934" s="190">
        <v>2650</v>
      </c>
      <c r="D934" s="191">
        <v>2650</v>
      </c>
      <c r="E934" s="185" t="s">
        <v>4590</v>
      </c>
      <c r="F934" s="186" t="s">
        <v>3556</v>
      </c>
      <c r="G934" s="83">
        <f>VLOOKUP(A934,РАСЧЕТ!$A$3:$AY$1361,51,0)</f>
        <v>2807.2313899212122</v>
      </c>
      <c r="H934" s="83">
        <f t="shared" si="14"/>
        <v>157.23138992121221</v>
      </c>
    </row>
    <row r="935" spans="1:8" ht="16.2" customHeight="1" x14ac:dyDescent="0.3">
      <c r="A935" s="181" t="s">
        <v>960</v>
      </c>
      <c r="B935" s="182" t="s">
        <v>961</v>
      </c>
      <c r="C935" s="190">
        <v>1395.87</v>
      </c>
      <c r="D935" s="191">
        <v>1395.87</v>
      </c>
      <c r="E935" s="185" t="s">
        <v>4590</v>
      </c>
      <c r="F935" s="186" t="s">
        <v>3772</v>
      </c>
      <c r="G935" s="83">
        <f>VLOOKUP(A935,РАСЧЕТ!$A$3:$AY$1361,51,0)</f>
        <v>717.10423708580458</v>
      </c>
      <c r="H935" s="83">
        <f t="shared" si="14"/>
        <v>-678.76576291419531</v>
      </c>
    </row>
    <row r="936" spans="1:8" ht="16.2" customHeight="1" x14ac:dyDescent="0.3">
      <c r="A936" s="181" t="s">
        <v>2580</v>
      </c>
      <c r="B936" s="182" t="s">
        <v>2013</v>
      </c>
      <c r="C936" s="190">
        <v>1443.11</v>
      </c>
      <c r="D936" s="191">
        <v>1443.11</v>
      </c>
      <c r="E936" s="185" t="s">
        <v>4590</v>
      </c>
      <c r="F936" s="186" t="s">
        <v>3910</v>
      </c>
      <c r="G936" s="83">
        <f>VLOOKUP(A936,РАСЧЕТ!$A$3:$AY$1361,51,0)</f>
        <v>1528.7354084498011</v>
      </c>
      <c r="H936" s="83">
        <f t="shared" si="14"/>
        <v>85.625408449801171</v>
      </c>
    </row>
    <row r="937" spans="1:8" ht="16.2" customHeight="1" x14ac:dyDescent="0.3">
      <c r="A937" s="181" t="s">
        <v>2444</v>
      </c>
      <c r="B937" s="182" t="s">
        <v>193</v>
      </c>
      <c r="C937" s="190">
        <v>3118.15</v>
      </c>
      <c r="D937" s="191">
        <v>3118.15</v>
      </c>
      <c r="E937" s="185" t="s">
        <v>4590</v>
      </c>
      <c r="F937" s="186" t="s">
        <v>3191</v>
      </c>
      <c r="G937" s="83">
        <f>VLOOKUP(A937,РАСЧЕТ!$A$3:$AY$1361,51,0)</f>
        <v>3303.1604361147483</v>
      </c>
      <c r="H937" s="83">
        <f t="shared" si="14"/>
        <v>185.01043611474825</v>
      </c>
    </row>
    <row r="938" spans="1:8" ht="16.2" customHeight="1" x14ac:dyDescent="0.3">
      <c r="A938" s="181" t="s">
        <v>962</v>
      </c>
      <c r="B938" s="182" t="s">
        <v>963</v>
      </c>
      <c r="C938" s="190">
        <v>2602.7600000000002</v>
      </c>
      <c r="D938" s="191">
        <v>2602.7600000000002</v>
      </c>
      <c r="E938" s="185" t="s">
        <v>4590</v>
      </c>
      <c r="F938" s="186" t="s">
        <v>3792</v>
      </c>
      <c r="G938" s="83">
        <f>VLOOKUP(A938,РАСЧЕТ!$A$3:$AY$1361,51,0)</f>
        <v>1845.1967749627377</v>
      </c>
      <c r="H938" s="83">
        <f t="shared" si="14"/>
        <v>-757.56322503726255</v>
      </c>
    </row>
    <row r="939" spans="1:8" ht="16.2" customHeight="1" x14ac:dyDescent="0.3">
      <c r="A939" s="181" t="s">
        <v>2597</v>
      </c>
      <c r="B939" s="182" t="s">
        <v>2365</v>
      </c>
      <c r="C939" s="190">
        <v>1687.93</v>
      </c>
      <c r="D939" s="191">
        <v>1687.93</v>
      </c>
      <c r="E939" s="185" t="s">
        <v>4590</v>
      </c>
      <c r="F939" s="186" t="s">
        <v>3904</v>
      </c>
      <c r="G939" s="83">
        <f>VLOOKUP(A939,РАСЧЕТ!$A$3:$AY$1361,51,0)</f>
        <v>1788.074450954678</v>
      </c>
      <c r="H939" s="83">
        <f t="shared" si="14"/>
        <v>100.14445095467795</v>
      </c>
    </row>
    <row r="940" spans="1:8" ht="16.2" customHeight="1" x14ac:dyDescent="0.3">
      <c r="A940" s="181" t="s">
        <v>1162</v>
      </c>
      <c r="B940" s="182" t="s">
        <v>1163</v>
      </c>
      <c r="C940" s="190">
        <v>1374.39</v>
      </c>
      <c r="D940" s="191">
        <v>1374.39</v>
      </c>
      <c r="E940" s="185" t="s">
        <v>4590</v>
      </c>
      <c r="F940" s="186" t="s">
        <v>3793</v>
      </c>
      <c r="G940" s="83">
        <f>VLOOKUP(A940,РАСЧЕТ!$A$3:$AY$1361,51,0)</f>
        <v>1307.8530683896454</v>
      </c>
      <c r="H940" s="83">
        <f t="shared" si="14"/>
        <v>-66.536931610354713</v>
      </c>
    </row>
    <row r="941" spans="1:8" ht="16.2" customHeight="1" x14ac:dyDescent="0.3">
      <c r="A941" s="181" t="s">
        <v>2154</v>
      </c>
      <c r="B941" s="182" t="s">
        <v>2155</v>
      </c>
      <c r="C941" s="190">
        <v>1361.51</v>
      </c>
      <c r="D941" s="191">
        <v>1361.51</v>
      </c>
      <c r="E941" s="185" t="s">
        <v>4590</v>
      </c>
      <c r="F941" s="186" t="s">
        <v>3562</v>
      </c>
      <c r="G941" s="83">
        <f>VLOOKUP(A941,РАСЧЕТ!$A$3:$AY$1361,51,0)</f>
        <v>1290.2522358272611</v>
      </c>
      <c r="H941" s="83">
        <f t="shared" si="14"/>
        <v>-71.257764172738916</v>
      </c>
    </row>
    <row r="942" spans="1:8" ht="16.2" customHeight="1" x14ac:dyDescent="0.3">
      <c r="A942" s="181" t="s">
        <v>735</v>
      </c>
      <c r="B942" s="182" t="s">
        <v>736</v>
      </c>
      <c r="C942" s="190">
        <v>1679.34</v>
      </c>
      <c r="D942" s="191">
        <v>1679.34</v>
      </c>
      <c r="E942" s="185" t="s">
        <v>4590</v>
      </c>
      <c r="F942" s="186" t="s">
        <v>3794</v>
      </c>
      <c r="G942" s="83">
        <f>VLOOKUP(A942,РАСЧЕТ!$A$3:$AY$1361,51,0)</f>
        <v>862.73155907861405</v>
      </c>
      <c r="H942" s="83">
        <f t="shared" si="14"/>
        <v>-816.60844092138586</v>
      </c>
    </row>
    <row r="943" spans="1:8" ht="16.2" customHeight="1" x14ac:dyDescent="0.3">
      <c r="A943" s="181" t="s">
        <v>2214</v>
      </c>
      <c r="B943" s="182" t="s">
        <v>2215</v>
      </c>
      <c r="C943" s="190">
        <v>2650</v>
      </c>
      <c r="D943" s="191">
        <v>2650</v>
      </c>
      <c r="E943" s="185" t="s">
        <v>4590</v>
      </c>
      <c r="F943" s="186" t="s">
        <v>3795</v>
      </c>
      <c r="G943" s="83">
        <f>VLOOKUP(A943,РАСЧЕТ!$A$3:$AY$1361,51,0)</f>
        <v>1361.3948131752045</v>
      </c>
      <c r="H943" s="83">
        <f t="shared" si="14"/>
        <v>-1288.6051868247955</v>
      </c>
    </row>
    <row r="944" spans="1:8" ht="16.2" customHeight="1" x14ac:dyDescent="0.3">
      <c r="A944" s="181" t="s">
        <v>1741</v>
      </c>
      <c r="B944" s="182" t="s">
        <v>1742</v>
      </c>
      <c r="C944" s="190">
        <v>1395.87</v>
      </c>
      <c r="D944" s="191">
        <v>1395.87</v>
      </c>
      <c r="E944" s="185" t="s">
        <v>4590</v>
      </c>
      <c r="F944" s="186" t="s">
        <v>3797</v>
      </c>
      <c r="G944" s="83">
        <f>VLOOKUP(A944,РАСЧЕТ!$A$3:$AY$1361,51,0)</f>
        <v>1478.6875230541232</v>
      </c>
      <c r="H944" s="83">
        <f t="shared" si="14"/>
        <v>82.817523054123285</v>
      </c>
    </row>
    <row r="945" spans="1:8" ht="16.2" customHeight="1" x14ac:dyDescent="0.3">
      <c r="A945" s="181" t="s">
        <v>2635</v>
      </c>
      <c r="B945" s="182" t="s">
        <v>2264</v>
      </c>
      <c r="C945" s="190">
        <v>2044.41</v>
      </c>
      <c r="D945" s="191">
        <v>2044.41</v>
      </c>
      <c r="E945" s="185" t="s">
        <v>4590</v>
      </c>
      <c r="F945" s="186" t="s">
        <v>3919</v>
      </c>
      <c r="G945" s="83">
        <f>VLOOKUP(A945,РАСЧЕТ!$A$3:$AY$1361,51,0)</f>
        <v>2472.0082952369821</v>
      </c>
      <c r="H945" s="83">
        <f t="shared" si="14"/>
        <v>427.59829523698204</v>
      </c>
    </row>
    <row r="946" spans="1:8" ht="16.2" customHeight="1" x14ac:dyDescent="0.3">
      <c r="A946" s="181" t="s">
        <v>527</v>
      </c>
      <c r="B946" s="182" t="s">
        <v>528</v>
      </c>
      <c r="C946" s="190">
        <v>3659.32</v>
      </c>
      <c r="D946" s="191">
        <v>3659.32</v>
      </c>
      <c r="E946" s="185" t="s">
        <v>4590</v>
      </c>
      <c r="F946" s="186" t="s">
        <v>3815</v>
      </c>
      <c r="G946" s="83">
        <f>VLOOKUP(A946,РАСЧЕТ!$A$3:$AY$1361,51,0)</f>
        <v>3876.4362142834243</v>
      </c>
      <c r="H946" s="83">
        <f t="shared" si="14"/>
        <v>217.11621428342414</v>
      </c>
    </row>
    <row r="947" spans="1:8" ht="16.2" customHeight="1" x14ac:dyDescent="0.3">
      <c r="A947" s="181" t="s">
        <v>989</v>
      </c>
      <c r="B947" s="182" t="s">
        <v>990</v>
      </c>
      <c r="C947" s="190">
        <v>2400.89</v>
      </c>
      <c r="D947" s="191">
        <v>2400.89</v>
      </c>
      <c r="E947" s="185" t="s">
        <v>4590</v>
      </c>
      <c r="F947" s="186" t="s">
        <v>3816</v>
      </c>
      <c r="G947" s="83">
        <f>VLOOKUP(A947,РАСЧЕТ!$A$3:$AY$1361,51,0)</f>
        <v>2267.1359061636226</v>
      </c>
      <c r="H947" s="83">
        <f t="shared" si="14"/>
        <v>-133.75409383637725</v>
      </c>
    </row>
    <row r="948" spans="1:8" ht="16.2" customHeight="1" x14ac:dyDescent="0.3">
      <c r="A948" s="181" t="s">
        <v>1390</v>
      </c>
      <c r="B948" s="182" t="s">
        <v>311</v>
      </c>
      <c r="C948" s="190">
        <v>1644.98</v>
      </c>
      <c r="D948" s="191">
        <v>1644.98</v>
      </c>
      <c r="E948" s="185" t="s">
        <v>4590</v>
      </c>
      <c r="F948" s="186" t="s">
        <v>3102</v>
      </c>
      <c r="G948" s="83">
        <f>VLOOKUP(A948,РАСЧЕТ!$A$3:$AY$1361,51,0)</f>
        <v>1742.5763733222434</v>
      </c>
      <c r="H948" s="83">
        <f t="shared" si="14"/>
        <v>97.59637332224338</v>
      </c>
    </row>
    <row r="949" spans="1:8" ht="16.2" customHeight="1" x14ac:dyDescent="0.3">
      <c r="A949" s="181" t="s">
        <v>1896</v>
      </c>
      <c r="B949" s="182" t="s">
        <v>240</v>
      </c>
      <c r="C949" s="190">
        <v>2452.4299999999998</v>
      </c>
      <c r="D949" s="191">
        <v>2452.4299999999998</v>
      </c>
      <c r="E949" s="185" t="s">
        <v>4590</v>
      </c>
      <c r="F949" s="186" t="s">
        <v>3192</v>
      </c>
      <c r="G949" s="83">
        <f>VLOOKUP(A949,РАСЧЕТ!$A$3:$AY$1361,51,0)</f>
        <v>2597.9402328120132</v>
      </c>
      <c r="H949" s="83">
        <f t="shared" si="14"/>
        <v>145.51023281201333</v>
      </c>
    </row>
    <row r="950" spans="1:8" ht="16.2" customHeight="1" x14ac:dyDescent="0.3">
      <c r="A950" s="181" t="s">
        <v>1743</v>
      </c>
      <c r="B950" s="182" t="s">
        <v>1744</v>
      </c>
      <c r="C950" s="190">
        <v>1967.1</v>
      </c>
      <c r="D950" s="191">
        <v>1967.1</v>
      </c>
      <c r="E950" s="185" t="s">
        <v>4590</v>
      </c>
      <c r="F950" s="186" t="s">
        <v>3817</v>
      </c>
      <c r="G950" s="83">
        <f>VLOOKUP(A950,РАСЧЕТ!$A$3:$AY$1361,51,0)</f>
        <v>3460.8837137948062</v>
      </c>
      <c r="H950" s="83">
        <f t="shared" si="14"/>
        <v>1493.7837137948063</v>
      </c>
    </row>
    <row r="951" spans="1:8" ht="16.2" customHeight="1" x14ac:dyDescent="0.3">
      <c r="A951" s="181" t="s">
        <v>2371</v>
      </c>
      <c r="B951" s="182" t="s">
        <v>2372</v>
      </c>
      <c r="C951" s="190">
        <v>1945.62</v>
      </c>
      <c r="D951" s="191">
        <v>1945.62</v>
      </c>
      <c r="E951" s="185" t="s">
        <v>4590</v>
      </c>
      <c r="F951" s="186" t="s">
        <v>3818</v>
      </c>
      <c r="G951" s="83">
        <f>VLOOKUP(A951,РАСЧЕТ!$A$3:$AY$1361,51,0)</f>
        <v>3280.0055509284321</v>
      </c>
      <c r="H951" s="83">
        <f t="shared" si="14"/>
        <v>1334.3855509284322</v>
      </c>
    </row>
    <row r="952" spans="1:8" ht="16.2" customHeight="1" x14ac:dyDescent="0.3">
      <c r="A952" s="181" t="s">
        <v>2062</v>
      </c>
      <c r="B952" s="182" t="s">
        <v>2063</v>
      </c>
      <c r="C952" s="190">
        <v>2413.7800000000002</v>
      </c>
      <c r="D952" s="191">
        <v>2413.7800000000002</v>
      </c>
      <c r="E952" s="185" t="s">
        <v>4590</v>
      </c>
      <c r="F952" s="186" t="s">
        <v>3819</v>
      </c>
      <c r="G952" s="83">
        <f>VLOOKUP(A952,РАСЧЕТ!$A$3:$AY$1361,51,0)</f>
        <v>2556.9919629428223</v>
      </c>
      <c r="H952" s="83">
        <f t="shared" si="14"/>
        <v>143.21196294282208</v>
      </c>
    </row>
    <row r="953" spans="1:8" ht="16.2" customHeight="1" x14ac:dyDescent="0.3">
      <c r="A953" s="181" t="s">
        <v>2216</v>
      </c>
      <c r="B953" s="182" t="s">
        <v>2217</v>
      </c>
      <c r="C953" s="190">
        <v>3706.56</v>
      </c>
      <c r="D953" s="191">
        <v>3706.56</v>
      </c>
      <c r="E953" s="185" t="s">
        <v>4590</v>
      </c>
      <c r="F953" s="186" t="s">
        <v>3821</v>
      </c>
      <c r="G953" s="83">
        <f>VLOOKUP(A953,РАСЧЕТ!$A$3:$AY$1361,51,0)</f>
        <v>3926.4840996791022</v>
      </c>
      <c r="H953" s="83">
        <f t="shared" si="14"/>
        <v>219.92409967910226</v>
      </c>
    </row>
    <row r="954" spans="1:8" ht="16.2" customHeight="1" x14ac:dyDescent="0.3">
      <c r="A954" s="181" t="s">
        <v>2265</v>
      </c>
      <c r="B954" s="182" t="s">
        <v>2266</v>
      </c>
      <c r="C954" s="190">
        <v>1988.57</v>
      </c>
      <c r="D954" s="191">
        <v>1988.57</v>
      </c>
      <c r="E954" s="185" t="s">
        <v>4590</v>
      </c>
      <c r="F954" s="186" t="s">
        <v>3823</v>
      </c>
      <c r="G954" s="83">
        <f>VLOOKUP(A954,РАСЧЕТ!$A$3:$AY$1361,51,0)</f>
        <v>2106.5609943817199</v>
      </c>
      <c r="H954" s="83">
        <f t="shared" si="14"/>
        <v>117.99099438171993</v>
      </c>
    </row>
    <row r="955" spans="1:8" ht="16.2" customHeight="1" x14ac:dyDescent="0.3">
      <c r="A955" s="181" t="s">
        <v>2555</v>
      </c>
      <c r="B955" s="182" t="s">
        <v>2037</v>
      </c>
      <c r="C955" s="190">
        <v>3573.42</v>
      </c>
      <c r="D955" s="191">
        <v>3573.42</v>
      </c>
      <c r="E955" s="185" t="s">
        <v>4590</v>
      </c>
      <c r="F955" s="186" t="s">
        <v>3571</v>
      </c>
      <c r="G955" s="83">
        <f>VLOOKUP(A955,РАСЧЕТ!$A$3:$AY$1361,51,0)</f>
        <v>3785.4400590185546</v>
      </c>
      <c r="H955" s="83">
        <f t="shared" si="14"/>
        <v>212.02005901855455</v>
      </c>
    </row>
    <row r="956" spans="1:8" ht="16.2" customHeight="1" x14ac:dyDescent="0.3">
      <c r="A956" s="181" t="s">
        <v>2605</v>
      </c>
      <c r="B956" s="182" t="s">
        <v>1084</v>
      </c>
      <c r="C956" s="190">
        <v>1533.31</v>
      </c>
      <c r="D956" s="191">
        <v>1533.31</v>
      </c>
      <c r="E956" s="185" t="s">
        <v>4590</v>
      </c>
      <c r="F956" s="186" t="s">
        <v>3906</v>
      </c>
      <c r="G956" s="83">
        <f>VLOOKUP(A956,РАСЧЕТ!$A$3:$AY$1361,51,0)</f>
        <v>1624.281371477914</v>
      </c>
      <c r="H956" s="83">
        <f t="shared" si="14"/>
        <v>90.97137147791409</v>
      </c>
    </row>
    <row r="957" spans="1:8" ht="16.2" customHeight="1" x14ac:dyDescent="0.3">
      <c r="A957" s="181" t="s">
        <v>1119</v>
      </c>
      <c r="B957" s="182" t="s">
        <v>1120</v>
      </c>
      <c r="C957" s="190">
        <v>1361.51</v>
      </c>
      <c r="D957" s="191">
        <v>1361.51</v>
      </c>
      <c r="E957" s="185" t="s">
        <v>4590</v>
      </c>
      <c r="F957" s="186" t="s">
        <v>3352</v>
      </c>
      <c r="G957" s="83">
        <f>VLOOKUP(A957,РАСЧЕТ!$A$3:$AY$1361,51,0)</f>
        <v>1442.2890609481756</v>
      </c>
      <c r="H957" s="83">
        <f t="shared" si="14"/>
        <v>80.779060948175584</v>
      </c>
    </row>
    <row r="958" spans="1:8" ht="16.2" customHeight="1" x14ac:dyDescent="0.3">
      <c r="A958" s="181" t="s">
        <v>2486</v>
      </c>
      <c r="B958" s="182" t="s">
        <v>2487</v>
      </c>
      <c r="C958" s="190">
        <v>1533.31</v>
      </c>
      <c r="D958" s="191">
        <v>1533.31</v>
      </c>
      <c r="E958" s="185" t="s">
        <v>4590</v>
      </c>
      <c r="F958" s="186" t="s">
        <v>3574</v>
      </c>
      <c r="G958" s="83">
        <f>VLOOKUP(A958,РАСЧЕТ!$A$3:$AY$1361,51,0)</f>
        <v>1624.281371477914</v>
      </c>
      <c r="H958" s="83">
        <f t="shared" si="14"/>
        <v>90.97137147791409</v>
      </c>
    </row>
    <row r="959" spans="1:8" ht="16.2" customHeight="1" x14ac:dyDescent="0.3">
      <c r="A959" s="181" t="s">
        <v>993</v>
      </c>
      <c r="B959" s="182" t="s">
        <v>994</v>
      </c>
      <c r="C959" s="190">
        <v>3294.25</v>
      </c>
      <c r="D959" s="191">
        <v>3294.25</v>
      </c>
      <c r="E959" s="185" t="s">
        <v>4590</v>
      </c>
      <c r="F959" s="186" t="s">
        <v>3353</v>
      </c>
      <c r="G959" s="83">
        <f>VLOOKUP(A959,РАСЧЕТ!$A$3:$AY$1361,51,0)</f>
        <v>3913.5389599707273</v>
      </c>
      <c r="H959" s="83">
        <f t="shared" si="14"/>
        <v>619.28895997072732</v>
      </c>
    </row>
    <row r="960" spans="1:8" ht="16.2" customHeight="1" x14ac:dyDescent="0.3">
      <c r="A960" s="181" t="s">
        <v>2042</v>
      </c>
      <c r="B960" s="182" t="s">
        <v>275</v>
      </c>
      <c r="C960" s="190">
        <v>1421.64</v>
      </c>
      <c r="D960" s="191">
        <v>1421.64</v>
      </c>
      <c r="E960" s="185" t="s">
        <v>4590</v>
      </c>
      <c r="F960" s="186" t="s">
        <v>3193</v>
      </c>
      <c r="G960" s="83">
        <f>VLOOKUP(A960,РАСЧЕТ!$A$3:$AY$1361,51,0)</f>
        <v>730.34308453969629</v>
      </c>
      <c r="H960" s="83">
        <f t="shared" si="14"/>
        <v>-691.29691546030381</v>
      </c>
    </row>
    <row r="961" spans="1:8" ht="16.2" customHeight="1" x14ac:dyDescent="0.3">
      <c r="A961" s="181" t="s">
        <v>2604</v>
      </c>
      <c r="B961" s="182" t="s">
        <v>1963</v>
      </c>
      <c r="C961" s="190">
        <v>3513.29</v>
      </c>
      <c r="D961" s="191">
        <v>3513.29</v>
      </c>
      <c r="E961" s="185" t="s">
        <v>4590</v>
      </c>
      <c r="F961" s="186" t="s">
        <v>3884</v>
      </c>
      <c r="G961" s="83">
        <f>VLOOKUP(A961,РАСЧЕТ!$A$3:$AY$1361,51,0)</f>
        <v>3721.7427503331469</v>
      </c>
      <c r="H961" s="83">
        <f t="shared" ref="H961:H1024" si="15">G961-C961</f>
        <v>208.45275033314692</v>
      </c>
    </row>
    <row r="962" spans="1:8" ht="16.2" customHeight="1" x14ac:dyDescent="0.3">
      <c r="A962" s="181" t="s">
        <v>1168</v>
      </c>
      <c r="B962" s="182" t="s">
        <v>1169</v>
      </c>
      <c r="C962" s="190">
        <v>1477.47</v>
      </c>
      <c r="D962" s="191">
        <v>1477.47</v>
      </c>
      <c r="E962" s="185" t="s">
        <v>4590</v>
      </c>
      <c r="F962" s="186" t="s">
        <v>3365</v>
      </c>
      <c r="G962" s="83">
        <f>VLOOKUP(A962,РАСЧЕТ!$A$3:$AY$1361,51,0)</f>
        <v>2102.4196015585603</v>
      </c>
      <c r="H962" s="83">
        <f t="shared" si="15"/>
        <v>624.94960155856029</v>
      </c>
    </row>
    <row r="963" spans="1:8" ht="16.2" customHeight="1" x14ac:dyDescent="0.3">
      <c r="A963" s="181" t="s">
        <v>995</v>
      </c>
      <c r="B963" s="182" t="s">
        <v>996</v>
      </c>
      <c r="C963" s="190">
        <v>1318.56</v>
      </c>
      <c r="D963" s="191">
        <v>1318.56</v>
      </c>
      <c r="E963" s="185" t="s">
        <v>4590</v>
      </c>
      <c r="F963" s="186" t="s">
        <v>3366</v>
      </c>
      <c r="G963" s="83">
        <f>VLOOKUP(A963,РАСЧЕТ!$A$3:$AY$1361,51,0)</f>
        <v>1396.790983315741</v>
      </c>
      <c r="H963" s="83">
        <f t="shared" si="15"/>
        <v>78.230983315741014</v>
      </c>
    </row>
    <row r="964" spans="1:8" ht="16.2" customHeight="1" x14ac:dyDescent="0.3">
      <c r="A964" s="181" t="s">
        <v>2401</v>
      </c>
      <c r="B964" s="182" t="s">
        <v>2402</v>
      </c>
      <c r="C964" s="190">
        <v>1473.18</v>
      </c>
      <c r="D964" s="191">
        <v>1473.18</v>
      </c>
      <c r="E964" s="185" t="s">
        <v>4590</v>
      </c>
      <c r="F964" s="186" t="s">
        <v>3367</v>
      </c>
      <c r="G964" s="83">
        <f>VLOOKUP(A964,РАСЧЕТ!$A$3:$AY$1361,51,0)</f>
        <v>1560.5840627925054</v>
      </c>
      <c r="H964" s="83">
        <f t="shared" si="15"/>
        <v>87.404062792505329</v>
      </c>
    </row>
    <row r="965" spans="1:8" ht="16.2" customHeight="1" x14ac:dyDescent="0.3">
      <c r="A965" s="181" t="s">
        <v>2136</v>
      </c>
      <c r="B965" s="182" t="s">
        <v>2137</v>
      </c>
      <c r="C965" s="190">
        <v>3251.3</v>
      </c>
      <c r="D965" s="191">
        <v>3251.3</v>
      </c>
      <c r="E965" s="185" t="s">
        <v>4590</v>
      </c>
      <c r="F965" s="186" t="s">
        <v>3579</v>
      </c>
      <c r="G965" s="83">
        <f>VLOOKUP(A965,РАСЧЕТ!$A$3:$AY$1361,51,0)</f>
        <v>3727.485175605012</v>
      </c>
      <c r="H965" s="83">
        <f t="shared" si="15"/>
        <v>476.18517560501186</v>
      </c>
    </row>
    <row r="966" spans="1:8" ht="16.2" customHeight="1" x14ac:dyDescent="0.3">
      <c r="A966" s="181" t="s">
        <v>2296</v>
      </c>
      <c r="B966" s="182" t="s">
        <v>2297</v>
      </c>
      <c r="C966" s="190">
        <v>3513.29</v>
      </c>
      <c r="D966" s="191">
        <v>3513.29</v>
      </c>
      <c r="E966" s="185" t="s">
        <v>4590</v>
      </c>
      <c r="F966" s="186" t="s">
        <v>3581</v>
      </c>
      <c r="G966" s="83">
        <f>VLOOKUP(A966,РАСЧЕТ!$A$3:$AY$1361,51,0)</f>
        <v>3721.7427503331469</v>
      </c>
      <c r="H966" s="83">
        <f t="shared" si="15"/>
        <v>208.45275033314692</v>
      </c>
    </row>
    <row r="967" spans="1:8" ht="16.2" customHeight="1" x14ac:dyDescent="0.3">
      <c r="A967" s="181" t="s">
        <v>493</v>
      </c>
      <c r="B967" s="182" t="s">
        <v>494</v>
      </c>
      <c r="C967" s="190">
        <v>1477.47</v>
      </c>
      <c r="D967" s="191">
        <v>1477.47</v>
      </c>
      <c r="E967" s="185" t="s">
        <v>4590</v>
      </c>
      <c r="F967" s="186" t="s">
        <v>3582</v>
      </c>
      <c r="G967" s="83">
        <f>VLOOKUP(A967,РАСЧЕТ!$A$3:$AY$1361,51,0)</f>
        <v>1659.5027785291682</v>
      </c>
      <c r="H967" s="83">
        <f t="shared" si="15"/>
        <v>182.03277852916813</v>
      </c>
    </row>
    <row r="968" spans="1:8" ht="16.2" customHeight="1" x14ac:dyDescent="0.3">
      <c r="A968" s="181" t="s">
        <v>2205</v>
      </c>
      <c r="B968" s="182" t="s">
        <v>2206</v>
      </c>
      <c r="C968" s="190">
        <v>1318.56</v>
      </c>
      <c r="D968" s="191">
        <v>1318.56</v>
      </c>
      <c r="E968" s="185" t="s">
        <v>4590</v>
      </c>
      <c r="F968" s="186" t="s">
        <v>3386</v>
      </c>
      <c r="G968" s="83">
        <f>VLOOKUP(A968,РАСЧЕТ!$A$3:$AY$1361,51,0)</f>
        <v>1396.790983315741</v>
      </c>
      <c r="H968" s="83">
        <f t="shared" si="15"/>
        <v>78.230983315741014</v>
      </c>
    </row>
    <row r="969" spans="1:8" ht="16.2" customHeight="1" x14ac:dyDescent="0.3">
      <c r="A969" s="181" t="s">
        <v>608</v>
      </c>
      <c r="B969" s="182" t="s">
        <v>609</v>
      </c>
      <c r="C969" s="190">
        <v>1473.18</v>
      </c>
      <c r="D969" s="191">
        <v>1473.18</v>
      </c>
      <c r="E969" s="185" t="s">
        <v>4590</v>
      </c>
      <c r="F969" s="186" t="s">
        <v>3387</v>
      </c>
      <c r="G969" s="83">
        <f>VLOOKUP(A969,РАСЧЕТ!$A$3:$AY$1361,51,0)</f>
        <v>1764.914110540826</v>
      </c>
      <c r="H969" s="83">
        <f t="shared" si="15"/>
        <v>291.7341105408259</v>
      </c>
    </row>
    <row r="970" spans="1:8" ht="16.2" customHeight="1" x14ac:dyDescent="0.3">
      <c r="A970" s="181" t="s">
        <v>2271</v>
      </c>
      <c r="B970" s="182" t="s">
        <v>2272</v>
      </c>
      <c r="C970" s="190">
        <v>3251.3</v>
      </c>
      <c r="D970" s="191">
        <v>3251.3</v>
      </c>
      <c r="E970" s="185" t="s">
        <v>4590</v>
      </c>
      <c r="F970" s="186" t="s">
        <v>3388</v>
      </c>
      <c r="G970" s="83">
        <f>VLOOKUP(A970,РАСЧЕТ!$A$3:$AY$1361,51,0)</f>
        <v>3444.2044767752968</v>
      </c>
      <c r="H970" s="83">
        <f t="shared" si="15"/>
        <v>192.90447677529664</v>
      </c>
    </row>
    <row r="971" spans="1:8" ht="16.2" customHeight="1" x14ac:dyDescent="0.3">
      <c r="A971" s="181" t="s">
        <v>1854</v>
      </c>
      <c r="B971" s="182" t="s">
        <v>205</v>
      </c>
      <c r="C971" s="190">
        <v>1421.64</v>
      </c>
      <c r="D971" s="191">
        <v>1421.64</v>
      </c>
      <c r="E971" s="185" t="s">
        <v>4590</v>
      </c>
      <c r="F971" s="186" t="s">
        <v>3194</v>
      </c>
      <c r="G971" s="83">
        <f>VLOOKUP(A971,РАСЧЕТ!$A$3:$AY$1361,51,0)</f>
        <v>1505.9863696335838</v>
      </c>
      <c r="H971" s="83">
        <f t="shared" si="15"/>
        <v>84.346369633583663</v>
      </c>
    </row>
    <row r="972" spans="1:8" ht="16.2" customHeight="1" x14ac:dyDescent="0.3">
      <c r="A972" s="181" t="s">
        <v>2427</v>
      </c>
      <c r="B972" s="182" t="s">
        <v>2428</v>
      </c>
      <c r="C972" s="190">
        <v>3513.29</v>
      </c>
      <c r="D972" s="191">
        <v>3513.29</v>
      </c>
      <c r="E972" s="185" t="s">
        <v>4590</v>
      </c>
      <c r="F972" s="186" t="s">
        <v>3405</v>
      </c>
      <c r="G972" s="83">
        <f>VLOOKUP(A972,РАСЧЕТ!$A$3:$AY$1361,51,0)</f>
        <v>3721.7427503331469</v>
      </c>
      <c r="H972" s="83">
        <f t="shared" si="15"/>
        <v>208.45275033314692</v>
      </c>
    </row>
    <row r="973" spans="1:8" ht="16.2" customHeight="1" x14ac:dyDescent="0.3">
      <c r="A973" s="181" t="s">
        <v>2529</v>
      </c>
      <c r="B973" s="182" t="s">
        <v>2415</v>
      </c>
      <c r="C973" s="190">
        <v>1477.47</v>
      </c>
      <c r="D973" s="191">
        <v>1477.47</v>
      </c>
      <c r="E973" s="185" t="s">
        <v>4590</v>
      </c>
      <c r="F973" s="186" t="s">
        <v>3406</v>
      </c>
      <c r="G973" s="83">
        <f>VLOOKUP(A973,РАСЧЕТ!$A$3:$AY$1361,51,0)</f>
        <v>1612.6487674979594</v>
      </c>
      <c r="H973" s="83">
        <f t="shared" si="15"/>
        <v>135.17876749795937</v>
      </c>
    </row>
    <row r="974" spans="1:8" ht="16.2" customHeight="1" x14ac:dyDescent="0.3">
      <c r="A974" s="181" t="s">
        <v>686</v>
      </c>
      <c r="B974" s="182" t="s">
        <v>687</v>
      </c>
      <c r="C974" s="190">
        <v>1318.56</v>
      </c>
      <c r="D974" s="191">
        <v>1318.56</v>
      </c>
      <c r="E974" s="185" t="s">
        <v>4590</v>
      </c>
      <c r="F974" s="186" t="s">
        <v>3587</v>
      </c>
      <c r="G974" s="83">
        <f>VLOOKUP(A974,РАСЧЕТ!$A$3:$AY$1361,51,0)</f>
        <v>1396.790983315741</v>
      </c>
      <c r="H974" s="83">
        <f t="shared" si="15"/>
        <v>78.230983315741014</v>
      </c>
    </row>
    <row r="975" spans="1:8" ht="16.2" customHeight="1" x14ac:dyDescent="0.3">
      <c r="A975" s="181" t="s">
        <v>2510</v>
      </c>
      <c r="B975" s="182" t="s">
        <v>2511</v>
      </c>
      <c r="C975" s="190">
        <v>1473.18</v>
      </c>
      <c r="D975" s="191">
        <v>1473.18</v>
      </c>
      <c r="E975" s="185" t="s">
        <v>4590</v>
      </c>
      <c r="F975" s="186" t="s">
        <v>3407</v>
      </c>
      <c r="G975" s="83">
        <f>VLOOKUP(A975,РАСЧЕТ!$A$3:$AY$1361,51,0)</f>
        <v>1560.5840627925054</v>
      </c>
      <c r="H975" s="83">
        <f t="shared" si="15"/>
        <v>87.404062792505329</v>
      </c>
    </row>
    <row r="976" spans="1:8" ht="16.2" customHeight="1" x14ac:dyDescent="0.3">
      <c r="A976" s="181" t="s">
        <v>2403</v>
      </c>
      <c r="B976" s="182" t="s">
        <v>2404</v>
      </c>
      <c r="C976" s="190">
        <v>3251.3</v>
      </c>
      <c r="D976" s="191">
        <v>3251.3</v>
      </c>
      <c r="E976" s="185" t="s">
        <v>4590</v>
      </c>
      <c r="F976" s="186" t="s">
        <v>3589</v>
      </c>
      <c r="G976" s="83">
        <f>VLOOKUP(A976,РАСЧЕТ!$A$3:$AY$1361,51,0)</f>
        <v>3444.2044767752968</v>
      </c>
      <c r="H976" s="83">
        <f t="shared" si="15"/>
        <v>192.90447677529664</v>
      </c>
    </row>
    <row r="977" spans="1:8" ht="16.2" customHeight="1" x14ac:dyDescent="0.3">
      <c r="A977" s="181" t="s">
        <v>1314</v>
      </c>
      <c r="B977" s="182" t="s">
        <v>1315</v>
      </c>
      <c r="C977" s="190">
        <v>3513.29</v>
      </c>
      <c r="D977" s="191">
        <v>3513.29</v>
      </c>
      <c r="E977" s="185" t="s">
        <v>4590</v>
      </c>
      <c r="F977" s="186" t="s">
        <v>3591</v>
      </c>
      <c r="G977" s="83">
        <f>VLOOKUP(A977,РАСЧЕТ!$A$3:$AY$1361,51,0)</f>
        <v>3721.7427503331469</v>
      </c>
      <c r="H977" s="83">
        <f t="shared" si="15"/>
        <v>208.45275033314692</v>
      </c>
    </row>
    <row r="978" spans="1:8" ht="16.2" customHeight="1" x14ac:dyDescent="0.3">
      <c r="A978" s="181" t="s">
        <v>495</v>
      </c>
      <c r="B978" s="182" t="s">
        <v>496</v>
      </c>
      <c r="C978" s="190">
        <v>1477.47</v>
      </c>
      <c r="D978" s="191">
        <v>1477.47</v>
      </c>
      <c r="E978" s="185" t="s">
        <v>4590</v>
      </c>
      <c r="F978" s="186" t="s">
        <v>3432</v>
      </c>
      <c r="G978" s="83">
        <f>VLOOKUP(A978,РАСЧЕТ!$A$3:$AY$1361,51,0)</f>
        <v>1565.1338705557489</v>
      </c>
      <c r="H978" s="83">
        <f t="shared" si="15"/>
        <v>87.663870555748872</v>
      </c>
    </row>
    <row r="979" spans="1:8" ht="16.2" customHeight="1" x14ac:dyDescent="0.3">
      <c r="A979" s="181" t="s">
        <v>2423</v>
      </c>
      <c r="B979" s="182" t="s">
        <v>2424</v>
      </c>
      <c r="C979" s="190">
        <v>1318.56</v>
      </c>
      <c r="D979" s="191">
        <v>1318.56</v>
      </c>
      <c r="E979" s="185" t="s">
        <v>4590</v>
      </c>
      <c r="F979" s="186" t="s">
        <v>3434</v>
      </c>
      <c r="G979" s="83">
        <f>VLOOKUP(A979,РАСЧЕТ!$A$3:$AY$1361,51,0)</f>
        <v>1396.790983315741</v>
      </c>
      <c r="H979" s="83">
        <f t="shared" si="15"/>
        <v>78.230983315741014</v>
      </c>
    </row>
    <row r="980" spans="1:8" ht="16.2" customHeight="1" x14ac:dyDescent="0.3">
      <c r="A980" s="181" t="s">
        <v>2094</v>
      </c>
      <c r="B980" s="182" t="s">
        <v>2095</v>
      </c>
      <c r="C980" s="190">
        <v>1473.18</v>
      </c>
      <c r="D980" s="191">
        <v>1473.18</v>
      </c>
      <c r="E980" s="185" t="s">
        <v>4590</v>
      </c>
      <c r="F980" s="186" t="s">
        <v>3435</v>
      </c>
      <c r="G980" s="83">
        <f>VLOOKUP(A980,РАСЧЕТ!$A$3:$AY$1361,51,0)</f>
        <v>1560.5840627925054</v>
      </c>
      <c r="H980" s="83">
        <f t="shared" si="15"/>
        <v>87.404062792505329</v>
      </c>
    </row>
    <row r="981" spans="1:8" ht="16.2" customHeight="1" x14ac:dyDescent="0.3">
      <c r="A981" s="181" t="s">
        <v>1545</v>
      </c>
      <c r="B981" s="182" t="s">
        <v>1546</v>
      </c>
      <c r="C981" s="190">
        <v>3251.3</v>
      </c>
      <c r="D981" s="191">
        <v>3251.3</v>
      </c>
      <c r="E981" s="185" t="s">
        <v>4590</v>
      </c>
      <c r="F981" s="186" t="s">
        <v>3436</v>
      </c>
      <c r="G981" s="83">
        <f>VLOOKUP(A981,РАСЧЕТ!$A$3:$AY$1361,51,0)</f>
        <v>3444.2044767752968</v>
      </c>
      <c r="H981" s="83">
        <f t="shared" si="15"/>
        <v>192.90447677529664</v>
      </c>
    </row>
    <row r="982" spans="1:8" ht="16.2" customHeight="1" x14ac:dyDescent="0.3">
      <c r="A982" s="181" t="s">
        <v>2142</v>
      </c>
      <c r="B982" s="182" t="s">
        <v>120</v>
      </c>
      <c r="C982" s="190">
        <v>1576.26</v>
      </c>
      <c r="D982" s="191">
        <v>1576.26</v>
      </c>
      <c r="E982" s="185" t="s">
        <v>4590</v>
      </c>
      <c r="F982" s="186" t="s">
        <v>3195</v>
      </c>
      <c r="G982" s="83">
        <f>VLOOKUP(A982,РАСЧЕТ!$A$3:$AY$1361,51,0)</f>
        <v>1669.7794491103482</v>
      </c>
      <c r="H982" s="83">
        <f t="shared" si="15"/>
        <v>93.519449110348205</v>
      </c>
    </row>
    <row r="983" spans="1:8" ht="16.2" customHeight="1" x14ac:dyDescent="0.3">
      <c r="A983" s="181" t="s">
        <v>809</v>
      </c>
      <c r="B983" s="182" t="s">
        <v>810</v>
      </c>
      <c r="C983" s="190">
        <v>3513.29</v>
      </c>
      <c r="D983" s="191">
        <v>3513.29</v>
      </c>
      <c r="E983" s="185" t="s">
        <v>4590</v>
      </c>
      <c r="F983" s="186" t="s">
        <v>3455</v>
      </c>
      <c r="G983" s="83">
        <f>VLOOKUP(A983,РАСЧЕТ!$A$3:$AY$1361,51,0)</f>
        <v>3721.7427503331469</v>
      </c>
      <c r="H983" s="83">
        <f t="shared" si="15"/>
        <v>208.45275033314692</v>
      </c>
    </row>
    <row r="984" spans="1:8" ht="16.2" customHeight="1" x14ac:dyDescent="0.3">
      <c r="A984" s="181" t="s">
        <v>2064</v>
      </c>
      <c r="B984" s="182" t="s">
        <v>2065</v>
      </c>
      <c r="C984" s="190">
        <v>1477.47</v>
      </c>
      <c r="D984" s="191">
        <v>1477.47</v>
      </c>
      <c r="E984" s="185" t="s">
        <v>4590</v>
      </c>
      <c r="F984" s="186" t="s">
        <v>3456</v>
      </c>
      <c r="G984" s="83">
        <f>VLOOKUP(A984,РАСЧЕТ!$A$3:$AY$1361,51,0)</f>
        <v>1565.1338705557489</v>
      </c>
      <c r="H984" s="83">
        <f t="shared" si="15"/>
        <v>87.663870555748872</v>
      </c>
    </row>
    <row r="985" spans="1:8" ht="16.2" customHeight="1" x14ac:dyDescent="0.3">
      <c r="A985" s="181" t="s">
        <v>865</v>
      </c>
      <c r="B985" s="182" t="s">
        <v>866</v>
      </c>
      <c r="C985" s="190">
        <v>1318.56</v>
      </c>
      <c r="D985" s="191">
        <v>1318.56</v>
      </c>
      <c r="E985" s="185" t="s">
        <v>4590</v>
      </c>
      <c r="F985" s="186" t="s">
        <v>3457</v>
      </c>
      <c r="G985" s="83">
        <f>VLOOKUP(A985,РАСЧЕТ!$A$3:$AY$1361,51,0)</f>
        <v>1396.790983315741</v>
      </c>
      <c r="H985" s="83">
        <f t="shared" si="15"/>
        <v>78.230983315741014</v>
      </c>
    </row>
    <row r="986" spans="1:8" ht="16.2" customHeight="1" x14ac:dyDescent="0.3">
      <c r="A986" s="181" t="s">
        <v>2585</v>
      </c>
      <c r="B986" s="182" t="s">
        <v>2066</v>
      </c>
      <c r="C986" s="190">
        <v>1473.18</v>
      </c>
      <c r="D986" s="191">
        <v>1473.18</v>
      </c>
      <c r="E986" s="185" t="s">
        <v>4590</v>
      </c>
      <c r="F986" s="186" t="s">
        <v>3909</v>
      </c>
      <c r="G986" s="83">
        <f>VLOOKUP(A986,РАСЧЕТ!$A$3:$AY$1361,51,0)</f>
        <v>1560.5840627925054</v>
      </c>
      <c r="H986" s="83">
        <f t="shared" si="15"/>
        <v>87.404062792505329</v>
      </c>
    </row>
    <row r="987" spans="1:8" ht="16.2" customHeight="1" x14ac:dyDescent="0.3">
      <c r="A987" s="181" t="s">
        <v>1351</v>
      </c>
      <c r="B987" s="182" t="s">
        <v>1352</v>
      </c>
      <c r="C987" s="190">
        <v>3251.3</v>
      </c>
      <c r="D987" s="191">
        <v>3251.3</v>
      </c>
      <c r="E987" s="185" t="s">
        <v>4590</v>
      </c>
      <c r="F987" s="186" t="s">
        <v>3458</v>
      </c>
      <c r="G987" s="83">
        <f>VLOOKUP(A987,РАСЧЕТ!$A$3:$AY$1361,51,0)</f>
        <v>3630.8487778531453</v>
      </c>
      <c r="H987" s="83">
        <f t="shared" si="15"/>
        <v>379.54877785314511</v>
      </c>
    </row>
    <row r="988" spans="1:8" ht="16.2" customHeight="1" x14ac:dyDescent="0.3">
      <c r="A988" s="181" t="s">
        <v>997</v>
      </c>
      <c r="B988" s="182" t="s">
        <v>998</v>
      </c>
      <c r="C988" s="190">
        <v>3513.29</v>
      </c>
      <c r="D988" s="191">
        <v>3513.29</v>
      </c>
      <c r="E988" s="185" t="s">
        <v>4590</v>
      </c>
      <c r="F988" s="186" t="s">
        <v>3601</v>
      </c>
      <c r="G988" s="83">
        <f>VLOOKUP(A988,РАСЧЕТ!$A$3:$AY$1361,51,0)</f>
        <v>3721.7427503331469</v>
      </c>
      <c r="H988" s="83">
        <f t="shared" si="15"/>
        <v>208.45275033314692</v>
      </c>
    </row>
    <row r="989" spans="1:8" ht="16.2" customHeight="1" x14ac:dyDescent="0.3">
      <c r="A989" s="181" t="s">
        <v>1357</v>
      </c>
      <c r="B989" s="182" t="s">
        <v>1358</v>
      </c>
      <c r="C989" s="190">
        <v>1477.47</v>
      </c>
      <c r="D989" s="191">
        <v>1477.47</v>
      </c>
      <c r="E989" s="185" t="s">
        <v>4590</v>
      </c>
      <c r="F989" s="186" t="s">
        <v>3484</v>
      </c>
      <c r="G989" s="83">
        <f>VLOOKUP(A989,РАСЧЕТ!$A$3:$AY$1361,51,0)</f>
        <v>1565.1338705557489</v>
      </c>
      <c r="H989" s="83">
        <f t="shared" si="15"/>
        <v>87.663870555748872</v>
      </c>
    </row>
    <row r="990" spans="1:8" ht="16.2" customHeight="1" x14ac:dyDescent="0.3">
      <c r="A990" s="181" t="s">
        <v>912</v>
      </c>
      <c r="B990" s="182" t="s">
        <v>913</v>
      </c>
      <c r="C990" s="190">
        <v>1318.56</v>
      </c>
      <c r="D990" s="191">
        <v>1318.56</v>
      </c>
      <c r="E990" s="185" t="s">
        <v>4590</v>
      </c>
      <c r="F990" s="186" t="s">
        <v>3485</v>
      </c>
      <c r="G990" s="83">
        <f>VLOOKUP(A990,РАСЧЕТ!$A$3:$AY$1361,51,0)</f>
        <v>1519.2957054411575</v>
      </c>
      <c r="H990" s="83">
        <f t="shared" si="15"/>
        <v>200.73570544115751</v>
      </c>
    </row>
    <row r="991" spans="1:8" ht="16.2" customHeight="1" x14ac:dyDescent="0.3">
      <c r="A991" s="181" t="s">
        <v>2054</v>
      </c>
      <c r="B991" s="182" t="s">
        <v>2055</v>
      </c>
      <c r="C991" s="190">
        <v>1473.18</v>
      </c>
      <c r="D991" s="191">
        <v>1473.18</v>
      </c>
      <c r="E991" s="185" t="s">
        <v>4590</v>
      </c>
      <c r="F991" s="186" t="s">
        <v>3487</v>
      </c>
      <c r="G991" s="83">
        <f>VLOOKUP(A991,РАСЧЕТ!$A$3:$AY$1361,51,0)</f>
        <v>1560.5840627925054</v>
      </c>
      <c r="H991" s="83">
        <f t="shared" si="15"/>
        <v>87.404062792505329</v>
      </c>
    </row>
    <row r="992" spans="1:8" ht="16.2" customHeight="1" x14ac:dyDescent="0.3">
      <c r="A992" s="181" t="s">
        <v>2429</v>
      </c>
      <c r="B992" s="182" t="s">
        <v>2430</v>
      </c>
      <c r="C992" s="190">
        <v>3251.3</v>
      </c>
      <c r="D992" s="191">
        <v>3251.3</v>
      </c>
      <c r="E992" s="185" t="s">
        <v>4590</v>
      </c>
      <c r="F992" s="186" t="s">
        <v>3604</v>
      </c>
      <c r="G992" s="83">
        <f>VLOOKUP(A992,РАСЧЕТ!$A$3:$AY$1361,51,0)</f>
        <v>1753.0278669929903</v>
      </c>
      <c r="H992" s="83">
        <f t="shared" si="15"/>
        <v>-1498.2721330070099</v>
      </c>
    </row>
    <row r="993" spans="1:8" ht="16.2" customHeight="1" x14ac:dyDescent="0.3">
      <c r="A993" s="181" t="s">
        <v>896</v>
      </c>
      <c r="B993" s="182" t="s">
        <v>209</v>
      </c>
      <c r="C993" s="190">
        <v>3367.26</v>
      </c>
      <c r="D993" s="191">
        <v>3367.26</v>
      </c>
      <c r="E993" s="185" t="s">
        <v>4590</v>
      </c>
      <c r="F993" s="186" t="s">
        <v>3196</v>
      </c>
      <c r="G993" s="83">
        <f>VLOOKUP(A993,РАСЧЕТ!$A$3:$AY$1361,51,0)</f>
        <v>2945.1519784304969</v>
      </c>
      <c r="H993" s="83">
        <f t="shared" si="15"/>
        <v>-422.10802156950331</v>
      </c>
    </row>
    <row r="994" spans="1:8" ht="16.2" customHeight="1" x14ac:dyDescent="0.3">
      <c r="A994" s="181" t="s">
        <v>1686</v>
      </c>
      <c r="B994" s="182" t="s">
        <v>1687</v>
      </c>
      <c r="C994" s="190">
        <v>3513.29</v>
      </c>
      <c r="D994" s="191">
        <v>3513.29</v>
      </c>
      <c r="E994" s="185" t="s">
        <v>4590</v>
      </c>
      <c r="F994" s="186" t="s">
        <v>3606</v>
      </c>
      <c r="G994" s="83">
        <f>VLOOKUP(A994,РАСЧЕТ!$A$3:$AY$1361,51,0)</f>
        <v>3721.7427503331469</v>
      </c>
      <c r="H994" s="83">
        <f t="shared" si="15"/>
        <v>208.45275033314692</v>
      </c>
    </row>
    <row r="995" spans="1:8" ht="16.2" customHeight="1" x14ac:dyDescent="0.3">
      <c r="A995" s="181" t="s">
        <v>2591</v>
      </c>
      <c r="B995" s="182" t="s">
        <v>1589</v>
      </c>
      <c r="C995" s="190">
        <v>1477.47</v>
      </c>
      <c r="D995" s="191">
        <v>1477.47</v>
      </c>
      <c r="E995" s="185" t="s">
        <v>4590</v>
      </c>
      <c r="F995" s="186" t="s">
        <v>3908</v>
      </c>
      <c r="G995" s="83">
        <f>VLOOKUP(A995,РАСЧЕТ!$A$3:$AY$1361,51,0)</f>
        <v>1565.1338705557489</v>
      </c>
      <c r="H995" s="83">
        <f t="shared" si="15"/>
        <v>87.663870555748872</v>
      </c>
    </row>
    <row r="996" spans="1:8" ht="16.2" customHeight="1" x14ac:dyDescent="0.3">
      <c r="A996" s="181" t="s">
        <v>1661</v>
      </c>
      <c r="B996" s="182" t="s">
        <v>1662</v>
      </c>
      <c r="C996" s="190">
        <v>1318.56</v>
      </c>
      <c r="D996" s="191">
        <v>1318.56</v>
      </c>
      <c r="E996" s="185" t="s">
        <v>4590</v>
      </c>
      <c r="F996" s="186" t="s">
        <v>3609</v>
      </c>
      <c r="G996" s="83">
        <f>VLOOKUP(A996,РАСЧЕТ!$A$3:$AY$1361,51,0)</f>
        <v>1867.0403185634082</v>
      </c>
      <c r="H996" s="83">
        <f t="shared" si="15"/>
        <v>548.48031856340822</v>
      </c>
    </row>
    <row r="997" spans="1:8" ht="16.2" customHeight="1" x14ac:dyDescent="0.3">
      <c r="A997" s="181" t="s">
        <v>1751</v>
      </c>
      <c r="B997" s="182" t="s">
        <v>1752</v>
      </c>
      <c r="C997" s="190">
        <v>1473.18</v>
      </c>
      <c r="D997" s="191">
        <v>1473.18</v>
      </c>
      <c r="E997" s="185" t="s">
        <v>4590</v>
      </c>
      <c r="F997" s="186" t="s">
        <v>3509</v>
      </c>
      <c r="G997" s="83">
        <f>VLOOKUP(A997,РАСЧЕТ!$A$3:$AY$1361,51,0)</f>
        <v>1560.5840627925054</v>
      </c>
      <c r="H997" s="83">
        <f t="shared" si="15"/>
        <v>87.404062792505329</v>
      </c>
    </row>
    <row r="998" spans="1:8" ht="16.2" customHeight="1" x14ac:dyDescent="0.3">
      <c r="A998" s="181" t="s">
        <v>928</v>
      </c>
      <c r="B998" s="182" t="s">
        <v>929</v>
      </c>
      <c r="C998" s="190">
        <v>3251.3</v>
      </c>
      <c r="D998" s="191">
        <v>3251.3</v>
      </c>
      <c r="E998" s="185" t="s">
        <v>4590</v>
      </c>
      <c r="F998" s="186" t="s">
        <v>3510</v>
      </c>
      <c r="G998" s="83">
        <f>VLOOKUP(A998,РАСЧЕТ!$A$3:$AY$1361,51,0)</f>
        <v>3444.2044767752968</v>
      </c>
      <c r="H998" s="83">
        <f t="shared" si="15"/>
        <v>192.90447677529664</v>
      </c>
    </row>
    <row r="999" spans="1:8" ht="16.2" customHeight="1" x14ac:dyDescent="0.3">
      <c r="A999" s="181" t="s">
        <v>1667</v>
      </c>
      <c r="B999" s="182" t="s">
        <v>1668</v>
      </c>
      <c r="C999" s="190">
        <v>3513.29</v>
      </c>
      <c r="D999" s="191">
        <v>3513.29</v>
      </c>
      <c r="E999" s="185" t="s">
        <v>4590</v>
      </c>
      <c r="F999" s="186" t="s">
        <v>3532</v>
      </c>
      <c r="G999" s="83">
        <f>VLOOKUP(A999,РАСЧЕТ!$A$3:$AY$1361,51,0)</f>
        <v>3837.1889313592492</v>
      </c>
      <c r="H999" s="83">
        <f t="shared" si="15"/>
        <v>323.89893135924922</v>
      </c>
    </row>
    <row r="1000" spans="1:8" ht="16.2" customHeight="1" x14ac:dyDescent="0.3">
      <c r="A1000" s="181" t="s">
        <v>886</v>
      </c>
      <c r="B1000" s="182" t="s">
        <v>887</v>
      </c>
      <c r="C1000" s="190">
        <v>1477.47</v>
      </c>
      <c r="D1000" s="191">
        <v>1477.47</v>
      </c>
      <c r="E1000" s="185" t="s">
        <v>4590</v>
      </c>
      <c r="F1000" s="186" t="s">
        <v>3534</v>
      </c>
      <c r="G1000" s="83">
        <f>VLOOKUP(A1000,РАСЧЕТ!$A$3:$AY$1361,51,0)</f>
        <v>1565.1338705557489</v>
      </c>
      <c r="H1000" s="83">
        <f t="shared" si="15"/>
        <v>87.663870555748872</v>
      </c>
    </row>
    <row r="1001" spans="1:8" ht="16.2" customHeight="1" x14ac:dyDescent="0.3">
      <c r="A1001" s="181" t="s">
        <v>2481</v>
      </c>
      <c r="B1001" s="182" t="s">
        <v>2482</v>
      </c>
      <c r="C1001" s="190">
        <v>1318.56</v>
      </c>
      <c r="D1001" s="191">
        <v>1318.56</v>
      </c>
      <c r="E1001" s="185" t="s">
        <v>4590</v>
      </c>
      <c r="F1001" s="186" t="s">
        <v>3535</v>
      </c>
      <c r="G1001" s="83">
        <f>VLOOKUP(A1001,РАСЧЕТ!$A$3:$AY$1361,51,0)</f>
        <v>1396.790983315741</v>
      </c>
      <c r="H1001" s="83">
        <f t="shared" si="15"/>
        <v>78.230983315741014</v>
      </c>
    </row>
    <row r="1002" spans="1:8" ht="16.2" customHeight="1" x14ac:dyDescent="0.3">
      <c r="A1002" s="181" t="s">
        <v>2355</v>
      </c>
      <c r="B1002" s="182" t="s">
        <v>2356</v>
      </c>
      <c r="C1002" s="190">
        <v>1473.18</v>
      </c>
      <c r="D1002" s="191">
        <v>1473.18</v>
      </c>
      <c r="E1002" s="185" t="s">
        <v>4590</v>
      </c>
      <c r="F1002" s="186" t="s">
        <v>3537</v>
      </c>
      <c r="G1002" s="83">
        <f>VLOOKUP(A1002,РАСЧЕТ!$A$3:$AY$1361,51,0)</f>
        <v>1560.5840627925054</v>
      </c>
      <c r="H1002" s="83">
        <f t="shared" si="15"/>
        <v>87.404062792505329</v>
      </c>
    </row>
    <row r="1003" spans="1:8" ht="16.2" customHeight="1" x14ac:dyDescent="0.3">
      <c r="A1003" s="181" t="s">
        <v>1006</v>
      </c>
      <c r="B1003" s="182" t="s">
        <v>1007</v>
      </c>
      <c r="C1003" s="190">
        <v>3251.3</v>
      </c>
      <c r="D1003" s="191">
        <v>3251.3</v>
      </c>
      <c r="E1003" s="185" t="s">
        <v>4590</v>
      </c>
      <c r="F1003" s="186" t="s">
        <v>3540</v>
      </c>
      <c r="G1003" s="83">
        <f>VLOOKUP(A1003,РАСЧЕТ!$A$3:$AY$1361,51,0)</f>
        <v>3867.3151147762737</v>
      </c>
      <c r="H1003" s="83">
        <f t="shared" si="15"/>
        <v>616.01511477627355</v>
      </c>
    </row>
    <row r="1004" spans="1:8" ht="16.2" customHeight="1" x14ac:dyDescent="0.3">
      <c r="A1004" s="181" t="s">
        <v>1600</v>
      </c>
      <c r="B1004" s="182" t="s">
        <v>327</v>
      </c>
      <c r="C1004" s="190">
        <v>3118.15</v>
      </c>
      <c r="D1004" s="191">
        <v>3118.15</v>
      </c>
      <c r="E1004" s="185" t="s">
        <v>4590</v>
      </c>
      <c r="F1004" s="186" t="s">
        <v>3204</v>
      </c>
      <c r="G1004" s="83">
        <f>VLOOKUP(A1004,РАСЧЕТ!$A$3:$AY$1361,51,0)</f>
        <v>4380.9290712094607</v>
      </c>
      <c r="H1004" s="83">
        <f t="shared" si="15"/>
        <v>1262.7790712094607</v>
      </c>
    </row>
    <row r="1005" spans="1:8" ht="16.2" customHeight="1" x14ac:dyDescent="0.3">
      <c r="A1005" s="181" t="s">
        <v>1773</v>
      </c>
      <c r="B1005" s="182" t="s">
        <v>1774</v>
      </c>
      <c r="C1005" s="190">
        <v>3513.29</v>
      </c>
      <c r="D1005" s="191">
        <v>3513.29</v>
      </c>
      <c r="E1005" s="185" t="s">
        <v>4590</v>
      </c>
      <c r="F1005" s="186" t="s">
        <v>3558</v>
      </c>
      <c r="G1005" s="83">
        <f>VLOOKUP(A1005,РАСЧЕТ!$A$3:$AY$1361,51,0)</f>
        <v>4742.0570193994645</v>
      </c>
      <c r="H1005" s="83">
        <f t="shared" si="15"/>
        <v>1228.7670193994645</v>
      </c>
    </row>
    <row r="1006" spans="1:8" ht="16.2" customHeight="1" x14ac:dyDescent="0.3">
      <c r="A1006" s="181" t="s">
        <v>1688</v>
      </c>
      <c r="B1006" s="182" t="s">
        <v>1689</v>
      </c>
      <c r="C1006" s="190">
        <v>1477.47</v>
      </c>
      <c r="D1006" s="191">
        <v>1477.47</v>
      </c>
      <c r="E1006" s="185" t="s">
        <v>4590</v>
      </c>
      <c r="F1006" s="186" t="s">
        <v>3559</v>
      </c>
      <c r="G1006" s="83">
        <f>VLOOKUP(A1006,РАСЧЕТ!$A$3:$AY$1361,51,0)</f>
        <v>1565.1338705557489</v>
      </c>
      <c r="H1006" s="83">
        <f t="shared" si="15"/>
        <v>87.663870555748872</v>
      </c>
    </row>
    <row r="1007" spans="1:8" ht="16.2" customHeight="1" x14ac:dyDescent="0.3">
      <c r="A1007" s="181" t="s">
        <v>3944</v>
      </c>
      <c r="B1007" s="182" t="s">
        <v>1585</v>
      </c>
      <c r="C1007" s="190">
        <v>1318.55</v>
      </c>
      <c r="D1007" s="191">
        <v>1318.55</v>
      </c>
      <c r="E1007" s="185" t="s">
        <v>4590</v>
      </c>
      <c r="F1007" s="186" t="s">
        <v>4558</v>
      </c>
      <c r="G1007" s="83">
        <f>VLOOKUP(A1007,РАСЧЕТ!$A$3:$AY$1361,51,0)</f>
        <v>1396.790983315741</v>
      </c>
      <c r="H1007" s="83">
        <f t="shared" si="15"/>
        <v>78.240983315741005</v>
      </c>
    </row>
    <row r="1008" spans="1:8" ht="16.2" customHeight="1" x14ac:dyDescent="0.3">
      <c r="A1008" s="181" t="s">
        <v>1770</v>
      </c>
      <c r="B1008" s="182" t="s">
        <v>1771</v>
      </c>
      <c r="C1008" s="190">
        <v>1473.18</v>
      </c>
      <c r="D1008" s="191">
        <v>1473.18</v>
      </c>
      <c r="E1008" s="185" t="s">
        <v>4590</v>
      </c>
      <c r="F1008" s="186" t="s">
        <v>3561</v>
      </c>
      <c r="G1008" s="83">
        <f>VLOOKUP(A1008,РАСЧЕТ!$A$3:$AY$1361,51,0)</f>
        <v>1560.5840627925054</v>
      </c>
      <c r="H1008" s="83">
        <f t="shared" si="15"/>
        <v>87.404062792505329</v>
      </c>
    </row>
    <row r="1009" spans="1:8" ht="16.2" customHeight="1" x14ac:dyDescent="0.3">
      <c r="A1009" s="181" t="s">
        <v>1784</v>
      </c>
      <c r="B1009" s="182" t="s">
        <v>1785</v>
      </c>
      <c r="C1009" s="190">
        <v>3251.3</v>
      </c>
      <c r="D1009" s="191">
        <v>3251.3</v>
      </c>
      <c r="E1009" s="185" t="s">
        <v>4590</v>
      </c>
      <c r="F1009" s="186" t="s">
        <v>3563</v>
      </c>
      <c r="G1009" s="83">
        <f>VLOOKUP(A1009,РАСЧЕТ!$A$3:$AY$1361,51,0)</f>
        <v>3444.2044767752968</v>
      </c>
      <c r="H1009" s="83">
        <f t="shared" si="15"/>
        <v>192.90447677529664</v>
      </c>
    </row>
    <row r="1010" spans="1:8" ht="16.2" customHeight="1" x14ac:dyDescent="0.3">
      <c r="A1010" s="181" t="s">
        <v>3945</v>
      </c>
      <c r="B1010" s="182" t="s">
        <v>1786</v>
      </c>
      <c r="C1010" s="190">
        <v>3513.29</v>
      </c>
      <c r="D1010" s="191">
        <v>3513.29</v>
      </c>
      <c r="E1010" s="185" t="s">
        <v>4590</v>
      </c>
      <c r="F1010" s="186" t="s">
        <v>4560</v>
      </c>
      <c r="G1010" s="83">
        <f>VLOOKUP(A1010,РАСЧЕТ!$A$3:$AY$1361,51,0)</f>
        <v>3721.7427503331469</v>
      </c>
      <c r="H1010" s="83">
        <f t="shared" si="15"/>
        <v>208.45275033314692</v>
      </c>
    </row>
    <row r="1011" spans="1:8" ht="16.2" customHeight="1" x14ac:dyDescent="0.3">
      <c r="A1011" s="181" t="s">
        <v>2551</v>
      </c>
      <c r="B1011" s="182" t="s">
        <v>1674</v>
      </c>
      <c r="C1011" s="190">
        <v>1477.47</v>
      </c>
      <c r="D1011" s="191">
        <v>1477.47</v>
      </c>
      <c r="E1011" s="185" t="s">
        <v>4590</v>
      </c>
      <c r="F1011" s="186" t="s">
        <v>3622</v>
      </c>
      <c r="G1011" s="83">
        <f>VLOOKUP(A1011,РАСЧЕТ!$A$3:$AY$1361,51,0)</f>
        <v>930.3372318559841</v>
      </c>
      <c r="H1011" s="83">
        <f t="shared" si="15"/>
        <v>-547.13276814401593</v>
      </c>
    </row>
    <row r="1012" spans="1:8" ht="16.2" customHeight="1" x14ac:dyDescent="0.3">
      <c r="A1012" s="181" t="s">
        <v>1700</v>
      </c>
      <c r="B1012" s="182" t="s">
        <v>1701</v>
      </c>
      <c r="C1012" s="190">
        <v>1318.56</v>
      </c>
      <c r="D1012" s="191">
        <v>1318.56</v>
      </c>
      <c r="E1012" s="185" t="s">
        <v>4590</v>
      </c>
      <c r="F1012" s="186" t="s">
        <v>3583</v>
      </c>
      <c r="G1012" s="83">
        <f>VLOOKUP(A1012,РАСЧЕТ!$A$3:$AY$1361,51,0)</f>
        <v>1462.9244734192353</v>
      </c>
      <c r="H1012" s="83">
        <f t="shared" si="15"/>
        <v>144.36447341923531</v>
      </c>
    </row>
    <row r="1013" spans="1:8" ht="16.2" customHeight="1" x14ac:dyDescent="0.3">
      <c r="A1013" s="181" t="s">
        <v>1706</v>
      </c>
      <c r="B1013" s="182" t="s">
        <v>1707</v>
      </c>
      <c r="C1013" s="190">
        <v>1473.18</v>
      </c>
      <c r="D1013" s="191">
        <v>1473.18</v>
      </c>
      <c r="E1013" s="185" t="s">
        <v>4590</v>
      </c>
      <c r="F1013" s="186" t="s">
        <v>3584</v>
      </c>
      <c r="G1013" s="83">
        <f>VLOOKUP(A1013,РАСЧЕТ!$A$3:$AY$1361,51,0)</f>
        <v>1630.9409227484643</v>
      </c>
      <c r="H1013" s="83">
        <f t="shared" si="15"/>
        <v>157.76092274846428</v>
      </c>
    </row>
    <row r="1014" spans="1:8" ht="16.2" customHeight="1" x14ac:dyDescent="0.3">
      <c r="A1014" s="181" t="s">
        <v>2383</v>
      </c>
      <c r="B1014" s="182" t="s">
        <v>2384</v>
      </c>
      <c r="C1014" s="190">
        <v>3251.3</v>
      </c>
      <c r="D1014" s="191">
        <v>3251.3</v>
      </c>
      <c r="E1014" s="185" t="s">
        <v>4590</v>
      </c>
      <c r="F1014" s="186" t="s">
        <v>3624</v>
      </c>
      <c r="G1014" s="83">
        <f>VLOOKUP(A1014,РАСЧЕТ!$A$3:$AY$1361,51,0)</f>
        <v>3444.2044767752968</v>
      </c>
      <c r="H1014" s="83">
        <f t="shared" si="15"/>
        <v>192.90447677529664</v>
      </c>
    </row>
    <row r="1015" spans="1:8" ht="16.2" customHeight="1" x14ac:dyDescent="0.3">
      <c r="A1015" s="181" t="s">
        <v>2565</v>
      </c>
      <c r="B1015" s="182" t="s">
        <v>348</v>
      </c>
      <c r="C1015" s="190">
        <v>2452.4299999999998</v>
      </c>
      <c r="D1015" s="191">
        <v>2452.4299999999998</v>
      </c>
      <c r="E1015" s="185" t="s">
        <v>4590</v>
      </c>
      <c r="F1015" s="186" t="s">
        <v>3900</v>
      </c>
      <c r="G1015" s="83">
        <f>VLOOKUP(A1015,РАСЧЕТ!$A$3:$AY$1361,51,0)</f>
        <v>2597.9402328120132</v>
      </c>
      <c r="H1015" s="83">
        <f t="shared" si="15"/>
        <v>145.51023281201333</v>
      </c>
    </row>
    <row r="1016" spans="1:8" ht="16.2" customHeight="1" x14ac:dyDescent="0.3">
      <c r="A1016" s="181" t="s">
        <v>897</v>
      </c>
      <c r="B1016" s="182" t="s">
        <v>898</v>
      </c>
      <c r="C1016" s="190">
        <v>3513.29</v>
      </c>
      <c r="D1016" s="191">
        <v>3513.29</v>
      </c>
      <c r="E1016" s="185" t="s">
        <v>4590</v>
      </c>
      <c r="F1016" s="186" t="s">
        <v>3607</v>
      </c>
      <c r="G1016" s="83">
        <f>VLOOKUP(A1016,РАСЧЕТ!$A$3:$AY$1361,51,0)</f>
        <v>1804.8962028805788</v>
      </c>
      <c r="H1016" s="83">
        <f t="shared" si="15"/>
        <v>-1708.3937971194212</v>
      </c>
    </row>
    <row r="1017" spans="1:8" ht="16.2" customHeight="1" x14ac:dyDescent="0.3">
      <c r="A1017" s="181" t="s">
        <v>2374</v>
      </c>
      <c r="B1017" s="182" t="s">
        <v>2375</v>
      </c>
      <c r="C1017" s="190">
        <v>1477.47</v>
      </c>
      <c r="D1017" s="191">
        <v>1477.47</v>
      </c>
      <c r="E1017" s="185" t="s">
        <v>4590</v>
      </c>
      <c r="F1017" s="186" t="s">
        <v>3608</v>
      </c>
      <c r="G1017" s="83">
        <f>VLOOKUP(A1017,РАСЧЕТ!$A$3:$AY$1361,51,0)</f>
        <v>1565.1338705557489</v>
      </c>
      <c r="H1017" s="83">
        <f t="shared" si="15"/>
        <v>87.663870555748872</v>
      </c>
    </row>
    <row r="1018" spans="1:8" ht="16.2" customHeight="1" x14ac:dyDescent="0.3">
      <c r="A1018" s="181" t="s">
        <v>1576</v>
      </c>
      <c r="B1018" s="182" t="s">
        <v>1577</v>
      </c>
      <c r="C1018" s="190">
        <v>1318.56</v>
      </c>
      <c r="D1018" s="191">
        <v>1318.56</v>
      </c>
      <c r="E1018" s="185" t="s">
        <v>4590</v>
      </c>
      <c r="F1018" s="186" t="s">
        <v>3628</v>
      </c>
      <c r="G1018" s="83">
        <f>VLOOKUP(A1018,РАСЧЕТ!$A$3:$AY$1361,51,0)</f>
        <v>1396.790983315741</v>
      </c>
      <c r="H1018" s="83">
        <f t="shared" si="15"/>
        <v>78.230983315741014</v>
      </c>
    </row>
    <row r="1019" spans="1:8" ht="16.2" customHeight="1" x14ac:dyDescent="0.3">
      <c r="A1019" s="181" t="s">
        <v>1996</v>
      </c>
      <c r="B1019" s="182" t="s">
        <v>1997</v>
      </c>
      <c r="C1019" s="190">
        <v>1473.18</v>
      </c>
      <c r="D1019" s="191">
        <v>1473.18</v>
      </c>
      <c r="E1019" s="185" t="s">
        <v>4590</v>
      </c>
      <c r="F1019" s="186" t="s">
        <v>3610</v>
      </c>
      <c r="G1019" s="83">
        <f>VLOOKUP(A1019,РАСЧЕТ!$A$3:$AY$1361,51,0)</f>
        <v>1560.5840627925054</v>
      </c>
      <c r="H1019" s="83">
        <f t="shared" si="15"/>
        <v>87.404062792505329</v>
      </c>
    </row>
    <row r="1020" spans="1:8" ht="16.2" customHeight="1" x14ac:dyDescent="0.3">
      <c r="A1020" s="181" t="s">
        <v>3955</v>
      </c>
      <c r="B1020" s="182" t="s">
        <v>1643</v>
      </c>
      <c r="C1020" s="190">
        <v>2831.78</v>
      </c>
      <c r="D1020" s="191">
        <v>2831.78</v>
      </c>
      <c r="E1020" s="185" t="s">
        <v>4590</v>
      </c>
      <c r="F1020" s="186" t="s">
        <v>4591</v>
      </c>
      <c r="G1020" s="83">
        <f>VLOOKUP(A1020,РАСЧЕТ!$A$3:$AY$1361,51,0)</f>
        <v>3110.8943661196231</v>
      </c>
      <c r="H1020" s="83">
        <f t="shared" si="15"/>
        <v>279.1143661196229</v>
      </c>
    </row>
    <row r="1021" spans="1:8" ht="16.2" customHeight="1" x14ac:dyDescent="0.3">
      <c r="A1021" s="181" t="s">
        <v>1642</v>
      </c>
      <c r="B1021" s="182" t="s">
        <v>1643</v>
      </c>
      <c r="C1021" s="183">
        <v>419.52</v>
      </c>
      <c r="D1021" s="184">
        <v>419.52</v>
      </c>
      <c r="E1021" s="185" t="s">
        <v>4592</v>
      </c>
      <c r="F1021" s="186" t="s">
        <v>3632</v>
      </c>
      <c r="G1021" s="83">
        <f>VLOOKUP(A1021,РАСЧЕТ!$A$3:$AY$1361,51,0)</f>
        <v>333.3101106556739</v>
      </c>
      <c r="H1021" s="83">
        <f t="shared" si="15"/>
        <v>-86.209889344326086</v>
      </c>
    </row>
    <row r="1022" spans="1:8" ht="16.2" customHeight="1" x14ac:dyDescent="0.3">
      <c r="A1022" s="181" t="s">
        <v>1613</v>
      </c>
      <c r="B1022" s="182" t="s">
        <v>1614</v>
      </c>
      <c r="C1022" s="190">
        <v>3513.29</v>
      </c>
      <c r="D1022" s="191">
        <v>3513.29</v>
      </c>
      <c r="E1022" s="185" t="s">
        <v>4590</v>
      </c>
      <c r="F1022" s="186" t="s">
        <v>3633</v>
      </c>
      <c r="G1022" s="83">
        <f>VLOOKUP(A1022,РАСЧЕТ!$A$3:$AY$1361,51,0)</f>
        <v>3721.7427503331469</v>
      </c>
      <c r="H1022" s="83">
        <f t="shared" si="15"/>
        <v>208.45275033314692</v>
      </c>
    </row>
    <row r="1023" spans="1:8" ht="16.2" customHeight="1" x14ac:dyDescent="0.3">
      <c r="A1023" s="181" t="s">
        <v>1623</v>
      </c>
      <c r="B1023" s="182" t="s">
        <v>1624</v>
      </c>
      <c r="C1023" s="190">
        <v>1477.47</v>
      </c>
      <c r="D1023" s="191">
        <v>1477.47</v>
      </c>
      <c r="E1023" s="185" t="s">
        <v>4590</v>
      </c>
      <c r="F1023" s="186" t="s">
        <v>3634</v>
      </c>
      <c r="G1023" s="83">
        <f>VLOOKUP(A1023,РАСЧЕТ!$A$3:$AY$1361,51,0)</f>
        <v>2764.2325073743818</v>
      </c>
      <c r="H1023" s="83">
        <f t="shared" si="15"/>
        <v>1286.7625073743818</v>
      </c>
    </row>
    <row r="1024" spans="1:8" ht="16.2" customHeight="1" x14ac:dyDescent="0.3">
      <c r="A1024" s="181" t="s">
        <v>2463</v>
      </c>
      <c r="B1024" s="182" t="s">
        <v>2464</v>
      </c>
      <c r="C1024" s="190">
        <v>1318.56</v>
      </c>
      <c r="D1024" s="191">
        <v>1318.56</v>
      </c>
      <c r="E1024" s="185" t="s">
        <v>4590</v>
      </c>
      <c r="F1024" s="186" t="s">
        <v>3635</v>
      </c>
      <c r="G1024" s="83">
        <f>VLOOKUP(A1024,РАСЧЕТ!$A$3:$AY$1361,51,0)</f>
        <v>1279.1688989062141</v>
      </c>
      <c r="H1024" s="83">
        <f t="shared" si="15"/>
        <v>-39.391101093785892</v>
      </c>
    </row>
    <row r="1025" spans="1:8" ht="16.2" customHeight="1" x14ac:dyDescent="0.3">
      <c r="A1025" s="181" t="s">
        <v>1648</v>
      </c>
      <c r="B1025" s="182" t="s">
        <v>1649</v>
      </c>
      <c r="C1025" s="190">
        <v>1473.18</v>
      </c>
      <c r="D1025" s="191">
        <v>1473.18</v>
      </c>
      <c r="E1025" s="185" t="s">
        <v>4590</v>
      </c>
      <c r="F1025" s="186" t="s">
        <v>3636</v>
      </c>
      <c r="G1025" s="83">
        <f>VLOOKUP(A1025,РАСЧЕТ!$A$3:$AY$1361,51,0)</f>
        <v>1560.5840627925054</v>
      </c>
      <c r="H1025" s="83">
        <f t="shared" ref="H1025:H1088" si="16">G1025-C1025</f>
        <v>87.404062792505329</v>
      </c>
    </row>
    <row r="1026" spans="1:8" ht="16.2" customHeight="1" x14ac:dyDescent="0.3">
      <c r="A1026" s="181" t="s">
        <v>2347</v>
      </c>
      <c r="B1026" s="182" t="s">
        <v>2348</v>
      </c>
      <c r="C1026" s="190">
        <v>3251.3</v>
      </c>
      <c r="D1026" s="191">
        <v>3251.3</v>
      </c>
      <c r="E1026" s="185" t="s">
        <v>4590</v>
      </c>
      <c r="F1026" s="186" t="s">
        <v>3637</v>
      </c>
      <c r="G1026" s="83">
        <f>VLOOKUP(A1026,РАСЧЕТ!$A$3:$AY$1361,51,0)</f>
        <v>4180.6513135474815</v>
      </c>
      <c r="H1026" s="83">
        <f t="shared" si="16"/>
        <v>929.35131354748137</v>
      </c>
    </row>
    <row r="1027" spans="1:8" ht="16.2" customHeight="1" x14ac:dyDescent="0.3">
      <c r="A1027" s="181" t="s">
        <v>1730</v>
      </c>
      <c r="B1027" s="182" t="s">
        <v>272</v>
      </c>
      <c r="C1027" s="190">
        <v>1421.64</v>
      </c>
      <c r="D1027" s="191">
        <v>1421.64</v>
      </c>
      <c r="E1027" s="185" t="s">
        <v>4590</v>
      </c>
      <c r="F1027" s="186" t="s">
        <v>3205</v>
      </c>
      <c r="G1027" s="83">
        <f>VLOOKUP(A1027,РАСЧЕТ!$A$3:$AY$1361,51,0)</f>
        <v>1505.9863696335838</v>
      </c>
      <c r="H1027" s="83">
        <f t="shared" si="16"/>
        <v>84.346369633583663</v>
      </c>
    </row>
    <row r="1028" spans="1:8" ht="16.2" customHeight="1" x14ac:dyDescent="0.3">
      <c r="A1028" s="181" t="s">
        <v>2636</v>
      </c>
      <c r="B1028" s="182" t="s">
        <v>2334</v>
      </c>
      <c r="C1028" s="190">
        <v>3513.29</v>
      </c>
      <c r="D1028" s="191">
        <v>3513.29</v>
      </c>
      <c r="E1028" s="185" t="s">
        <v>4590</v>
      </c>
      <c r="F1028" s="186" t="s">
        <v>3926</v>
      </c>
      <c r="G1028" s="83">
        <f>VLOOKUP(A1028,РАСЧЕТ!$A$3:$AY$1361,51,0)</f>
        <v>4538.5349089826523</v>
      </c>
      <c r="H1028" s="83">
        <f t="shared" si="16"/>
        <v>1025.2449089826523</v>
      </c>
    </row>
    <row r="1029" spans="1:8" ht="16.2" customHeight="1" x14ac:dyDescent="0.3">
      <c r="A1029" s="181" t="s">
        <v>2385</v>
      </c>
      <c r="B1029" s="182" t="s">
        <v>2386</v>
      </c>
      <c r="C1029" s="190">
        <v>1477.47</v>
      </c>
      <c r="D1029" s="191">
        <v>1477.47</v>
      </c>
      <c r="E1029" s="185" t="s">
        <v>4590</v>
      </c>
      <c r="F1029" s="186" t="s">
        <v>3656</v>
      </c>
      <c r="G1029" s="83">
        <f>VLOOKUP(A1029,РАСЧЕТ!$A$3:$AY$1361,51,0)</f>
        <v>1720.998668007629</v>
      </c>
      <c r="H1029" s="83">
        <f t="shared" si="16"/>
        <v>243.52866800762899</v>
      </c>
    </row>
    <row r="1030" spans="1:8" ht="16.2" customHeight="1" x14ac:dyDescent="0.3">
      <c r="A1030" s="181" t="s">
        <v>1690</v>
      </c>
      <c r="B1030" s="182" t="s">
        <v>1691</v>
      </c>
      <c r="C1030" s="190">
        <v>1318.56</v>
      </c>
      <c r="D1030" s="191">
        <v>1318.56</v>
      </c>
      <c r="E1030" s="185" t="s">
        <v>4590</v>
      </c>
      <c r="F1030" s="186" t="s">
        <v>3657</v>
      </c>
      <c r="G1030" s="83">
        <f>VLOOKUP(A1030,РАСЧЕТ!$A$3:$AY$1361,51,0)</f>
        <v>2045.6712356198907</v>
      </c>
      <c r="H1030" s="83">
        <f t="shared" si="16"/>
        <v>727.11123561989075</v>
      </c>
    </row>
    <row r="1031" spans="1:8" ht="16.2" customHeight="1" x14ac:dyDescent="0.3">
      <c r="A1031" s="181" t="s">
        <v>2465</v>
      </c>
      <c r="B1031" s="182" t="s">
        <v>2466</v>
      </c>
      <c r="C1031" s="190">
        <v>1473.18</v>
      </c>
      <c r="D1031" s="191">
        <v>1473.18</v>
      </c>
      <c r="E1031" s="185" t="s">
        <v>4590</v>
      </c>
      <c r="F1031" s="186" t="s">
        <v>3658</v>
      </c>
      <c r="G1031" s="83">
        <f>VLOOKUP(A1031,РАСЧЕТ!$A$3:$AY$1361,51,0)</f>
        <v>1560.5840627925054</v>
      </c>
      <c r="H1031" s="83">
        <f t="shared" si="16"/>
        <v>87.404062792505329</v>
      </c>
    </row>
    <row r="1032" spans="1:8" ht="16.2" customHeight="1" x14ac:dyDescent="0.3">
      <c r="A1032" s="181" t="s">
        <v>2457</v>
      </c>
      <c r="B1032" s="182" t="s">
        <v>2458</v>
      </c>
      <c r="C1032" s="190">
        <v>3251.3</v>
      </c>
      <c r="D1032" s="191">
        <v>3251.3</v>
      </c>
      <c r="E1032" s="185" t="s">
        <v>4590</v>
      </c>
      <c r="F1032" s="186" t="s">
        <v>3659</v>
      </c>
      <c r="G1032" s="83">
        <f>VLOOKUP(A1032,РАСЧЕТ!$A$3:$AY$1361,51,0)</f>
        <v>3444.2044767752968</v>
      </c>
      <c r="H1032" s="83">
        <f t="shared" si="16"/>
        <v>192.90447677529664</v>
      </c>
    </row>
    <row r="1033" spans="1:8" ht="16.2" customHeight="1" x14ac:dyDescent="0.3">
      <c r="A1033" s="181" t="s">
        <v>2483</v>
      </c>
      <c r="B1033" s="182" t="s">
        <v>2484</v>
      </c>
      <c r="C1033" s="190">
        <v>3513.29</v>
      </c>
      <c r="D1033" s="191">
        <v>3513.29</v>
      </c>
      <c r="E1033" s="185" t="s">
        <v>4590</v>
      </c>
      <c r="F1033" s="186" t="s">
        <v>3679</v>
      </c>
      <c r="G1033" s="83">
        <f>VLOOKUP(A1033,РАСЧЕТ!$A$3:$AY$1361,51,0)</f>
        <v>3585.3486220665031</v>
      </c>
      <c r="H1033" s="83">
        <f t="shared" si="16"/>
        <v>72.058622066503176</v>
      </c>
    </row>
    <row r="1034" spans="1:8" ht="16.2" customHeight="1" x14ac:dyDescent="0.3">
      <c r="A1034" s="181" t="s">
        <v>1696</v>
      </c>
      <c r="B1034" s="182" t="s">
        <v>1697</v>
      </c>
      <c r="C1034" s="190">
        <v>1477.47</v>
      </c>
      <c r="D1034" s="191">
        <v>1477.47</v>
      </c>
      <c r="E1034" s="185" t="s">
        <v>4590</v>
      </c>
      <c r="F1034" s="186" t="s">
        <v>3680</v>
      </c>
      <c r="G1034" s="83">
        <f>VLOOKUP(A1034,РАСЧЕТ!$A$3:$AY$1361,51,0)</f>
        <v>1565.1338705557489</v>
      </c>
      <c r="H1034" s="83">
        <f t="shared" si="16"/>
        <v>87.663870555748872</v>
      </c>
    </row>
    <row r="1035" spans="1:8" ht="16.2" customHeight="1" x14ac:dyDescent="0.3">
      <c r="A1035" s="181" t="s">
        <v>2349</v>
      </c>
      <c r="B1035" s="182" t="s">
        <v>2350</v>
      </c>
      <c r="C1035" s="190">
        <v>1318.56</v>
      </c>
      <c r="D1035" s="191">
        <v>1318.56</v>
      </c>
      <c r="E1035" s="185" t="s">
        <v>4590</v>
      </c>
      <c r="F1035" s="186" t="s">
        <v>3681</v>
      </c>
      <c r="G1035" s="83">
        <f>VLOOKUP(A1035,РАСЧЕТ!$A$3:$AY$1361,51,0)</f>
        <v>1396.790983315741</v>
      </c>
      <c r="H1035" s="83">
        <f t="shared" si="16"/>
        <v>78.230983315741014</v>
      </c>
    </row>
    <row r="1036" spans="1:8" ht="16.2" customHeight="1" x14ac:dyDescent="0.3">
      <c r="A1036" s="181" t="s">
        <v>2527</v>
      </c>
      <c r="B1036" s="182" t="s">
        <v>1839</v>
      </c>
      <c r="C1036" s="190">
        <v>1473.18</v>
      </c>
      <c r="D1036" s="191">
        <v>1473.18</v>
      </c>
      <c r="E1036" s="185" t="s">
        <v>4590</v>
      </c>
      <c r="F1036" s="186" t="s">
        <v>3682</v>
      </c>
      <c r="G1036" s="83">
        <f>VLOOKUP(A1036,РАСЧЕТ!$A$3:$AY$1361,51,0)</f>
        <v>1560.5840627925054</v>
      </c>
      <c r="H1036" s="83">
        <f t="shared" si="16"/>
        <v>87.404062792505329</v>
      </c>
    </row>
    <row r="1037" spans="1:8" ht="16.2" customHeight="1" x14ac:dyDescent="0.3">
      <c r="A1037" s="181" t="s">
        <v>1562</v>
      </c>
      <c r="B1037" s="182" t="s">
        <v>1563</v>
      </c>
      <c r="C1037" s="190">
        <v>3251.3</v>
      </c>
      <c r="D1037" s="191">
        <v>3251.3</v>
      </c>
      <c r="E1037" s="185" t="s">
        <v>4590</v>
      </c>
      <c r="F1037" s="186" t="s">
        <v>3684</v>
      </c>
      <c r="G1037" s="83">
        <f>VLOOKUP(A1037,РАСЧЕТ!$A$3:$AY$1361,51,0)</f>
        <v>3444.2044767752968</v>
      </c>
      <c r="H1037" s="83">
        <f t="shared" si="16"/>
        <v>192.90447677529664</v>
      </c>
    </row>
    <row r="1038" spans="1:8" ht="16.2" customHeight="1" x14ac:dyDescent="0.3">
      <c r="A1038" s="181" t="s">
        <v>2485</v>
      </c>
      <c r="B1038" s="182" t="s">
        <v>322</v>
      </c>
      <c r="C1038" s="190">
        <v>1421.64</v>
      </c>
      <c r="D1038" s="191">
        <v>1421.64</v>
      </c>
      <c r="E1038" s="185" t="s">
        <v>4590</v>
      </c>
      <c r="F1038" s="186" t="s">
        <v>3206</v>
      </c>
      <c r="G1038" s="83">
        <f>VLOOKUP(A1038,РАСЧЕТ!$A$3:$AY$1361,51,0)</f>
        <v>1505.9863696335838</v>
      </c>
      <c r="H1038" s="83">
        <f t="shared" si="16"/>
        <v>84.346369633583663</v>
      </c>
    </row>
    <row r="1039" spans="1:8" ht="16.2" customHeight="1" x14ac:dyDescent="0.3">
      <c r="A1039" s="181" t="s">
        <v>1653</v>
      </c>
      <c r="B1039" s="182" t="s">
        <v>1654</v>
      </c>
      <c r="C1039" s="190">
        <v>3513.29</v>
      </c>
      <c r="D1039" s="191">
        <v>3513.29</v>
      </c>
      <c r="E1039" s="185" t="s">
        <v>4590</v>
      </c>
      <c r="F1039" s="186" t="s">
        <v>3705</v>
      </c>
      <c r="G1039" s="83">
        <f>VLOOKUP(A1039,РАСЧЕТ!$A$3:$AY$1361,51,0)</f>
        <v>3017.9758322354623</v>
      </c>
      <c r="H1039" s="83">
        <f t="shared" si="16"/>
        <v>-495.31416776453761</v>
      </c>
    </row>
    <row r="1040" spans="1:8" ht="16.2" customHeight="1" x14ac:dyDescent="0.3">
      <c r="A1040" s="181" t="s">
        <v>1800</v>
      </c>
      <c r="B1040" s="182" t="s">
        <v>1801</v>
      </c>
      <c r="C1040" s="190">
        <v>1477.47</v>
      </c>
      <c r="D1040" s="191">
        <v>1477.47</v>
      </c>
      <c r="E1040" s="185" t="s">
        <v>4590</v>
      </c>
      <c r="F1040" s="186" t="s">
        <v>3706</v>
      </c>
      <c r="G1040" s="83">
        <f>VLOOKUP(A1040,РАСЧЕТ!$A$3:$AY$1361,51,0)</f>
        <v>2011.6399551855945</v>
      </c>
      <c r="H1040" s="83">
        <f t="shared" si="16"/>
        <v>534.16995518559452</v>
      </c>
    </row>
    <row r="1041" spans="1:8" ht="16.2" customHeight="1" x14ac:dyDescent="0.3">
      <c r="A1041" s="181" t="s">
        <v>1615</v>
      </c>
      <c r="B1041" s="182" t="s">
        <v>1616</v>
      </c>
      <c r="C1041" s="190">
        <v>1318.56</v>
      </c>
      <c r="D1041" s="191">
        <v>1318.56</v>
      </c>
      <c r="E1041" s="185" t="s">
        <v>4590</v>
      </c>
      <c r="F1041" s="186" t="s">
        <v>3650</v>
      </c>
      <c r="G1041" s="83">
        <f>VLOOKUP(A1041,РАСЧЕТ!$A$3:$AY$1361,51,0)</f>
        <v>1396.790983315741</v>
      </c>
      <c r="H1041" s="83">
        <f t="shared" si="16"/>
        <v>78.230983315741014</v>
      </c>
    </row>
    <row r="1042" spans="1:8" ht="16.2" customHeight="1" x14ac:dyDescent="0.3">
      <c r="A1042" s="181" t="s">
        <v>1663</v>
      </c>
      <c r="B1042" s="182" t="s">
        <v>1664</v>
      </c>
      <c r="C1042" s="190">
        <v>1473.18</v>
      </c>
      <c r="D1042" s="191">
        <v>1473.18</v>
      </c>
      <c r="E1042" s="185" t="s">
        <v>4590</v>
      </c>
      <c r="F1042" s="186" t="s">
        <v>3707</v>
      </c>
      <c r="G1042" s="83">
        <f>VLOOKUP(A1042,РАСЧЕТ!$A$3:$AY$1361,51,0)</f>
        <v>1560.5840627925054</v>
      </c>
      <c r="H1042" s="83">
        <f t="shared" si="16"/>
        <v>87.404062792505329</v>
      </c>
    </row>
    <row r="1043" spans="1:8" ht="16.2" customHeight="1" x14ac:dyDescent="0.3">
      <c r="A1043" s="181" t="s">
        <v>1596</v>
      </c>
      <c r="B1043" s="182" t="s">
        <v>1597</v>
      </c>
      <c r="C1043" s="190">
        <v>3251.3</v>
      </c>
      <c r="D1043" s="191">
        <v>3251.3</v>
      </c>
      <c r="E1043" s="185" t="s">
        <v>4590</v>
      </c>
      <c r="F1043" s="186" t="s">
        <v>3709</v>
      </c>
      <c r="G1043" s="83">
        <f>VLOOKUP(A1043,РАСЧЕТ!$A$3:$AY$1361,51,0)</f>
        <v>3444.2044767752968</v>
      </c>
      <c r="H1043" s="83">
        <f t="shared" si="16"/>
        <v>192.90447677529664</v>
      </c>
    </row>
    <row r="1044" spans="1:8" ht="16.2" customHeight="1" x14ac:dyDescent="0.3">
      <c r="A1044" s="181" t="s">
        <v>2353</v>
      </c>
      <c r="B1044" s="182" t="s">
        <v>2354</v>
      </c>
      <c r="C1044" s="190">
        <v>3513.29</v>
      </c>
      <c r="D1044" s="191">
        <v>3513.29</v>
      </c>
      <c r="E1044" s="185" t="s">
        <v>4590</v>
      </c>
      <c r="F1044" s="186" t="s">
        <v>3725</v>
      </c>
      <c r="G1044" s="83">
        <f>VLOOKUP(A1044,РАСЧЕТ!$A$3:$AY$1361,51,0)</f>
        <v>2709.7642909207943</v>
      </c>
      <c r="H1044" s="83">
        <f t="shared" si="16"/>
        <v>-803.52570907920563</v>
      </c>
    </row>
    <row r="1045" spans="1:8" ht="16.2" customHeight="1" x14ac:dyDescent="0.3">
      <c r="A1045" s="181" t="s">
        <v>2587</v>
      </c>
      <c r="B1045" s="182" t="s">
        <v>856</v>
      </c>
      <c r="C1045" s="190">
        <v>1477.47</v>
      </c>
      <c r="D1045" s="191">
        <v>1477.47</v>
      </c>
      <c r="E1045" s="185" t="s">
        <v>4590</v>
      </c>
      <c r="F1045" s="186" t="s">
        <v>3907</v>
      </c>
      <c r="G1045" s="83">
        <f>VLOOKUP(A1045,РАСЧЕТ!$A$3:$AY$1361,51,0)</f>
        <v>2565.1029604917458</v>
      </c>
      <c r="H1045" s="83">
        <f t="shared" si="16"/>
        <v>1087.6329604917457</v>
      </c>
    </row>
    <row r="1046" spans="1:8" ht="16.2" customHeight="1" x14ac:dyDescent="0.3">
      <c r="A1046" s="181" t="s">
        <v>888</v>
      </c>
      <c r="B1046" s="182" t="s">
        <v>889</v>
      </c>
      <c r="C1046" s="190">
        <v>1318.56</v>
      </c>
      <c r="D1046" s="191">
        <v>1318.56</v>
      </c>
      <c r="E1046" s="185" t="s">
        <v>4590</v>
      </c>
      <c r="F1046" s="186" t="s">
        <v>3726</v>
      </c>
      <c r="G1046" s="83">
        <f>VLOOKUP(A1046,РАСЧЕТ!$A$3:$AY$1361,51,0)</f>
        <v>1396.790983315741</v>
      </c>
      <c r="H1046" s="83">
        <f t="shared" si="16"/>
        <v>78.230983315741014</v>
      </c>
    </row>
    <row r="1047" spans="1:8" ht="16.2" customHeight="1" x14ac:dyDescent="0.3">
      <c r="A1047" s="181" t="s">
        <v>1708</v>
      </c>
      <c r="B1047" s="182" t="s">
        <v>1709</v>
      </c>
      <c r="C1047" s="190">
        <v>1473.18</v>
      </c>
      <c r="D1047" s="191">
        <v>1473.18</v>
      </c>
      <c r="E1047" s="185" t="s">
        <v>4590</v>
      </c>
      <c r="F1047" s="186" t="s">
        <v>3727</v>
      </c>
      <c r="G1047" s="83">
        <f>VLOOKUP(A1047,РАСЧЕТ!$A$3:$AY$1361,51,0)</f>
        <v>1560.5840627925054</v>
      </c>
      <c r="H1047" s="83">
        <f t="shared" si="16"/>
        <v>87.404062792505329</v>
      </c>
    </row>
    <row r="1048" spans="1:8" ht="16.2" customHeight="1" x14ac:dyDescent="0.3">
      <c r="A1048" s="181" t="s">
        <v>2337</v>
      </c>
      <c r="B1048" s="182" t="s">
        <v>2338</v>
      </c>
      <c r="C1048" s="190">
        <v>3251.3</v>
      </c>
      <c r="D1048" s="191">
        <v>3251.3</v>
      </c>
      <c r="E1048" s="185" t="s">
        <v>4590</v>
      </c>
      <c r="F1048" s="186" t="s">
        <v>3728</v>
      </c>
      <c r="G1048" s="83">
        <f>VLOOKUP(A1048,РАСЧЕТ!$A$3:$AY$1361,51,0)</f>
        <v>3444.2044767752968</v>
      </c>
      <c r="H1048" s="83">
        <f t="shared" si="16"/>
        <v>192.90447677529664</v>
      </c>
    </row>
    <row r="1049" spans="1:8" ht="16.2" customHeight="1" x14ac:dyDescent="0.3">
      <c r="A1049" s="181" t="s">
        <v>2376</v>
      </c>
      <c r="B1049" s="182" t="s">
        <v>349</v>
      </c>
      <c r="C1049" s="190">
        <v>1576.26</v>
      </c>
      <c r="D1049" s="191">
        <v>1576.26</v>
      </c>
      <c r="E1049" s="185" t="s">
        <v>4590</v>
      </c>
      <c r="F1049" s="186" t="s">
        <v>3207</v>
      </c>
      <c r="G1049" s="83">
        <f>VLOOKUP(A1049,РАСЧЕТ!$A$3:$AY$1361,51,0)</f>
        <v>1669.7794491103482</v>
      </c>
      <c r="H1049" s="83">
        <f t="shared" si="16"/>
        <v>93.519449110348205</v>
      </c>
    </row>
    <row r="1050" spans="1:8" ht="16.2" customHeight="1" x14ac:dyDescent="0.3">
      <c r="A1050" s="181" t="s">
        <v>1605</v>
      </c>
      <c r="B1050" s="182" t="s">
        <v>1606</v>
      </c>
      <c r="C1050" s="190">
        <v>3513.29</v>
      </c>
      <c r="D1050" s="191">
        <v>3513.29</v>
      </c>
      <c r="E1050" s="185" t="s">
        <v>4590</v>
      </c>
      <c r="F1050" s="186" t="s">
        <v>3749</v>
      </c>
      <c r="G1050" s="83">
        <f>VLOOKUP(A1050,РАСЧЕТ!$A$3:$AY$1361,51,0)</f>
        <v>4849.6748259867718</v>
      </c>
      <c r="H1050" s="83">
        <f t="shared" si="16"/>
        <v>1336.3848259867718</v>
      </c>
    </row>
    <row r="1051" spans="1:8" ht="16.2" customHeight="1" x14ac:dyDescent="0.3">
      <c r="A1051" s="181" t="s">
        <v>1029</v>
      </c>
      <c r="B1051" s="182" t="s">
        <v>1030</v>
      </c>
      <c r="C1051" s="190">
        <v>1477.47</v>
      </c>
      <c r="D1051" s="191">
        <v>1477.47</v>
      </c>
      <c r="E1051" s="185" t="s">
        <v>4590</v>
      </c>
      <c r="F1051" s="186" t="s">
        <v>3750</v>
      </c>
      <c r="G1051" s="83">
        <f>VLOOKUP(A1051,РАСЧЕТ!$A$3:$AY$1361,51,0)</f>
        <v>1565.1338705557489</v>
      </c>
      <c r="H1051" s="83">
        <f t="shared" si="16"/>
        <v>87.663870555748872</v>
      </c>
    </row>
    <row r="1052" spans="1:8" ht="16.2" customHeight="1" x14ac:dyDescent="0.3">
      <c r="A1052" s="181" t="s">
        <v>1878</v>
      </c>
      <c r="B1052" s="182" t="s">
        <v>1879</v>
      </c>
      <c r="C1052" s="190">
        <v>1318.56</v>
      </c>
      <c r="D1052" s="191">
        <v>1318.56</v>
      </c>
      <c r="E1052" s="185" t="s">
        <v>4590</v>
      </c>
      <c r="F1052" s="186" t="s">
        <v>3752</v>
      </c>
      <c r="G1052" s="83">
        <f>VLOOKUP(A1052,РАСЧЕТ!$A$3:$AY$1361,51,0)</f>
        <v>1396.790983315741</v>
      </c>
      <c r="H1052" s="83">
        <f t="shared" si="16"/>
        <v>78.230983315741014</v>
      </c>
    </row>
    <row r="1053" spans="1:8" ht="16.2" customHeight="1" x14ac:dyDescent="0.3">
      <c r="A1053" s="181" t="s">
        <v>1802</v>
      </c>
      <c r="B1053" s="182" t="s">
        <v>1803</v>
      </c>
      <c r="C1053" s="190">
        <v>1473.18</v>
      </c>
      <c r="D1053" s="191">
        <v>1473.18</v>
      </c>
      <c r="E1053" s="185" t="s">
        <v>4590</v>
      </c>
      <c r="F1053" s="186" t="s">
        <v>3753</v>
      </c>
      <c r="G1053" s="83">
        <f>VLOOKUP(A1053,РАСЧЕТ!$A$3:$AY$1361,51,0)</f>
        <v>756.82077944747982</v>
      </c>
      <c r="H1053" s="83">
        <f t="shared" si="16"/>
        <v>-716.35922055252024</v>
      </c>
    </row>
    <row r="1054" spans="1:8" ht="16.2" customHeight="1" x14ac:dyDescent="0.3">
      <c r="A1054" s="181" t="s">
        <v>1564</v>
      </c>
      <c r="B1054" s="182" t="s">
        <v>1565</v>
      </c>
      <c r="C1054" s="190">
        <v>3251.3</v>
      </c>
      <c r="D1054" s="191">
        <v>3251.3</v>
      </c>
      <c r="E1054" s="185" t="s">
        <v>4590</v>
      </c>
      <c r="F1054" s="186" t="s">
        <v>3755</v>
      </c>
      <c r="G1054" s="83">
        <f>VLOOKUP(A1054,РАСЧЕТ!$A$3:$AY$1361,51,0)</f>
        <v>1670.3012537660125</v>
      </c>
      <c r="H1054" s="83">
        <f t="shared" si="16"/>
        <v>-1580.9987462339877</v>
      </c>
    </row>
    <row r="1055" spans="1:8" ht="16.2" customHeight="1" x14ac:dyDescent="0.3">
      <c r="A1055" s="181" t="s">
        <v>1731</v>
      </c>
      <c r="B1055" s="182" t="s">
        <v>1732</v>
      </c>
      <c r="C1055" s="190">
        <v>3513.29</v>
      </c>
      <c r="D1055" s="191">
        <v>3513.29</v>
      </c>
      <c r="E1055" s="185" t="s">
        <v>4590</v>
      </c>
      <c r="F1055" s="186" t="s">
        <v>3773</v>
      </c>
      <c r="G1055" s="83">
        <f>VLOOKUP(A1055,РАСЧЕТ!$A$3:$AY$1361,51,0)</f>
        <v>3721.7427503331469</v>
      </c>
      <c r="H1055" s="83">
        <f t="shared" si="16"/>
        <v>208.45275033314692</v>
      </c>
    </row>
    <row r="1056" spans="1:8" ht="16.2" customHeight="1" x14ac:dyDescent="0.3">
      <c r="A1056" s="181" t="s">
        <v>1008</v>
      </c>
      <c r="B1056" s="182" t="s">
        <v>1009</v>
      </c>
      <c r="C1056" s="190">
        <v>1477.47</v>
      </c>
      <c r="D1056" s="191">
        <v>1477.47</v>
      </c>
      <c r="E1056" s="185" t="s">
        <v>4590</v>
      </c>
      <c r="F1056" s="186" t="s">
        <v>3774</v>
      </c>
      <c r="G1056" s="83">
        <f>VLOOKUP(A1056,РАСЧЕТ!$A$3:$AY$1361,51,0)</f>
        <v>1565.1338705557489</v>
      </c>
      <c r="H1056" s="83">
        <f t="shared" si="16"/>
        <v>87.663870555748872</v>
      </c>
    </row>
    <row r="1057" spans="1:8" ht="16.2" customHeight="1" x14ac:dyDescent="0.3">
      <c r="A1057" s="181" t="s">
        <v>1598</v>
      </c>
      <c r="B1057" s="182" t="s">
        <v>1599</v>
      </c>
      <c r="C1057" s="190">
        <v>1318.56</v>
      </c>
      <c r="D1057" s="191">
        <v>1318.56</v>
      </c>
      <c r="E1057" s="185" t="s">
        <v>4590</v>
      </c>
      <c r="F1057" s="186" t="s">
        <v>3775</v>
      </c>
      <c r="G1057" s="83">
        <f>VLOOKUP(A1057,РАСЧЕТ!$A$3:$AY$1361,51,0)</f>
        <v>1396.790983315741</v>
      </c>
      <c r="H1057" s="83">
        <f t="shared" si="16"/>
        <v>78.230983315741014</v>
      </c>
    </row>
    <row r="1058" spans="1:8" ht="16.2" customHeight="1" x14ac:dyDescent="0.3">
      <c r="A1058" s="181" t="s">
        <v>1840</v>
      </c>
      <c r="B1058" s="182" t="s">
        <v>1841</v>
      </c>
      <c r="C1058" s="190">
        <v>1473.18</v>
      </c>
      <c r="D1058" s="191">
        <v>1473.18</v>
      </c>
      <c r="E1058" s="185" t="s">
        <v>4590</v>
      </c>
      <c r="F1058" s="186" t="s">
        <v>3776</v>
      </c>
      <c r="G1058" s="83">
        <f>VLOOKUP(A1058,РАСЧЕТ!$A$3:$AY$1361,51,0)</f>
        <v>1560.5840627925054</v>
      </c>
      <c r="H1058" s="83">
        <f t="shared" si="16"/>
        <v>87.404062792505329</v>
      </c>
    </row>
    <row r="1059" spans="1:8" ht="16.2" customHeight="1" x14ac:dyDescent="0.3">
      <c r="A1059" s="181" t="s">
        <v>1897</v>
      </c>
      <c r="B1059" s="182" t="s">
        <v>1898</v>
      </c>
      <c r="C1059" s="190">
        <v>3251.3</v>
      </c>
      <c r="D1059" s="191">
        <v>3251.3</v>
      </c>
      <c r="E1059" s="185" t="s">
        <v>4590</v>
      </c>
      <c r="F1059" s="186" t="s">
        <v>3778</v>
      </c>
      <c r="G1059" s="83">
        <f>VLOOKUP(A1059,РАСЧЕТ!$A$3:$AY$1361,51,0)</f>
        <v>3444.2044767752968</v>
      </c>
      <c r="H1059" s="83">
        <f t="shared" si="16"/>
        <v>192.90447677529664</v>
      </c>
    </row>
    <row r="1060" spans="1:8" ht="16.2" customHeight="1" x14ac:dyDescent="0.3">
      <c r="A1060" s="181" t="s">
        <v>903</v>
      </c>
      <c r="B1060" s="182" t="s">
        <v>236</v>
      </c>
      <c r="C1060" s="190">
        <v>3423.1</v>
      </c>
      <c r="D1060" s="191">
        <v>3423.1</v>
      </c>
      <c r="E1060" s="185" t="s">
        <v>4590</v>
      </c>
      <c r="F1060" s="186" t="s">
        <v>3103</v>
      </c>
      <c r="G1060" s="83">
        <f>VLOOKUP(A1060,РАСЧЕТ!$A$3:$AY$1361,51,0)</f>
        <v>3626.1967873050344</v>
      </c>
      <c r="H1060" s="83">
        <f t="shared" si="16"/>
        <v>203.09678730503447</v>
      </c>
    </row>
    <row r="1061" spans="1:8" ht="16.2" customHeight="1" x14ac:dyDescent="0.3">
      <c r="A1061" s="181" t="s">
        <v>2553</v>
      </c>
      <c r="B1061" s="182" t="s">
        <v>333</v>
      </c>
      <c r="C1061" s="190">
        <v>3367.26</v>
      </c>
      <c r="D1061" s="191">
        <v>3367.26</v>
      </c>
      <c r="E1061" s="185" t="s">
        <v>4590</v>
      </c>
      <c r="F1061" s="186" t="s">
        <v>3208</v>
      </c>
      <c r="G1061" s="83">
        <f>VLOOKUP(A1061,РАСЧЕТ!$A$3:$AY$1361,51,0)</f>
        <v>3567.0492863828695</v>
      </c>
      <c r="H1061" s="83">
        <f t="shared" si="16"/>
        <v>199.78928638286925</v>
      </c>
    </row>
    <row r="1062" spans="1:8" ht="16.2" customHeight="1" x14ac:dyDescent="0.3">
      <c r="A1062" s="181" t="s">
        <v>1073</v>
      </c>
      <c r="B1062" s="182" t="s">
        <v>1074</v>
      </c>
      <c r="C1062" s="190">
        <v>3513.29</v>
      </c>
      <c r="D1062" s="191">
        <v>3513.29</v>
      </c>
      <c r="E1062" s="185" t="s">
        <v>4590</v>
      </c>
      <c r="F1062" s="186" t="s">
        <v>3798</v>
      </c>
      <c r="G1062" s="83">
        <f>VLOOKUP(A1062,РАСЧЕТ!$A$3:$AY$1361,51,0)</f>
        <v>4343.0658317118305</v>
      </c>
      <c r="H1062" s="83">
        <f t="shared" si="16"/>
        <v>829.77583171183051</v>
      </c>
    </row>
    <row r="1063" spans="1:8" ht="16.2" customHeight="1" x14ac:dyDescent="0.3">
      <c r="A1063" s="181" t="s">
        <v>1632</v>
      </c>
      <c r="B1063" s="182" t="s">
        <v>1633</v>
      </c>
      <c r="C1063" s="190">
        <v>1477.47</v>
      </c>
      <c r="D1063" s="191">
        <v>1477.47</v>
      </c>
      <c r="E1063" s="185" t="s">
        <v>4590</v>
      </c>
      <c r="F1063" s="186" t="s">
        <v>3799</v>
      </c>
      <c r="G1063" s="83">
        <f>VLOOKUP(A1063,РАСЧЕТ!$A$3:$AY$1361,51,0)</f>
        <v>1565.1338705557489</v>
      </c>
      <c r="H1063" s="83">
        <f t="shared" si="16"/>
        <v>87.663870555748872</v>
      </c>
    </row>
    <row r="1064" spans="1:8" ht="16.2" customHeight="1" x14ac:dyDescent="0.3">
      <c r="A1064" s="181" t="s">
        <v>894</v>
      </c>
      <c r="B1064" s="182" t="s">
        <v>895</v>
      </c>
      <c r="C1064" s="190">
        <v>1318.56</v>
      </c>
      <c r="D1064" s="191">
        <v>1318.56</v>
      </c>
      <c r="E1064" s="185" t="s">
        <v>4590</v>
      </c>
      <c r="F1064" s="186" t="s">
        <v>3800</v>
      </c>
      <c r="G1064" s="83">
        <f>VLOOKUP(A1064,РАСЧЕТ!$A$3:$AY$1361,51,0)</f>
        <v>1396.790983315741</v>
      </c>
      <c r="H1064" s="83">
        <f t="shared" si="16"/>
        <v>78.230983315741014</v>
      </c>
    </row>
    <row r="1065" spans="1:8" ht="16.2" customHeight="1" x14ac:dyDescent="0.3">
      <c r="A1065" s="181" t="s">
        <v>2323</v>
      </c>
      <c r="B1065" s="182" t="s">
        <v>2324</v>
      </c>
      <c r="C1065" s="190">
        <v>1473.18</v>
      </c>
      <c r="D1065" s="191">
        <v>1473.18</v>
      </c>
      <c r="E1065" s="185" t="s">
        <v>4590</v>
      </c>
      <c r="F1065" s="186" t="s">
        <v>3801</v>
      </c>
      <c r="G1065" s="83">
        <f>VLOOKUP(A1065,РАСЧЕТ!$A$3:$AY$1361,51,0)</f>
        <v>1560.5840627925054</v>
      </c>
      <c r="H1065" s="83">
        <f t="shared" si="16"/>
        <v>87.404062792505329</v>
      </c>
    </row>
    <row r="1066" spans="1:8" ht="16.2" customHeight="1" x14ac:dyDescent="0.3">
      <c r="A1066" s="181" t="s">
        <v>1765</v>
      </c>
      <c r="B1066" s="182" t="s">
        <v>1766</v>
      </c>
      <c r="C1066" s="190">
        <v>3251.3</v>
      </c>
      <c r="D1066" s="191">
        <v>3251.3</v>
      </c>
      <c r="E1066" s="185" t="s">
        <v>4590</v>
      </c>
      <c r="F1066" s="186" t="s">
        <v>3802</v>
      </c>
      <c r="G1066" s="83">
        <f>VLOOKUP(A1066,РАСЧЕТ!$A$3:$AY$1361,51,0)</f>
        <v>3444.2044767752968</v>
      </c>
      <c r="H1066" s="83">
        <f t="shared" si="16"/>
        <v>192.90447677529664</v>
      </c>
    </row>
    <row r="1067" spans="1:8" ht="16.2" customHeight="1" x14ac:dyDescent="0.3">
      <c r="A1067" s="181" t="s">
        <v>2624</v>
      </c>
      <c r="B1067" s="182" t="s">
        <v>1716</v>
      </c>
      <c r="C1067" s="190">
        <v>4904.8599999999997</v>
      </c>
      <c r="D1067" s="191">
        <v>4904.8599999999997</v>
      </c>
      <c r="E1067" s="185" t="s">
        <v>4590</v>
      </c>
      <c r="F1067" s="186" t="s">
        <v>3882</v>
      </c>
      <c r="G1067" s="83">
        <f>VLOOKUP(A1067,РАСЧЕТ!$A$3:$AY$1361,51,0)</f>
        <v>5195.8804656240263</v>
      </c>
      <c r="H1067" s="83">
        <f t="shared" si="16"/>
        <v>291.02046562402666</v>
      </c>
    </row>
    <row r="1068" spans="1:8" ht="16.2" customHeight="1" x14ac:dyDescent="0.3">
      <c r="A1068" s="181" t="s">
        <v>937</v>
      </c>
      <c r="B1068" s="182" t="s">
        <v>938</v>
      </c>
      <c r="C1068" s="190">
        <v>2048.6999999999998</v>
      </c>
      <c r="D1068" s="191">
        <v>2048.6999999999998</v>
      </c>
      <c r="E1068" s="185" t="s">
        <v>4590</v>
      </c>
      <c r="F1068" s="186" t="s">
        <v>3824</v>
      </c>
      <c r="G1068" s="83">
        <f>VLOOKUP(A1068,РАСЧЕТ!$A$3:$AY$1361,51,0)</f>
        <v>2170.2583030671285</v>
      </c>
      <c r="H1068" s="83">
        <f t="shared" si="16"/>
        <v>121.55830306712869</v>
      </c>
    </row>
    <row r="1069" spans="1:8" ht="16.2" customHeight="1" x14ac:dyDescent="0.3">
      <c r="A1069" s="181" t="s">
        <v>2623</v>
      </c>
      <c r="B1069" s="182" t="s">
        <v>1772</v>
      </c>
      <c r="C1069" s="190">
        <v>1842.54</v>
      </c>
      <c r="D1069" s="191">
        <v>1842.54</v>
      </c>
      <c r="E1069" s="185" t="s">
        <v>4590</v>
      </c>
      <c r="F1069" s="186" t="s">
        <v>3918</v>
      </c>
      <c r="G1069" s="83">
        <f>VLOOKUP(A1069,РАСЧЕТ!$A$3:$AY$1361,51,0)</f>
        <v>1951.8675304314427</v>
      </c>
      <c r="H1069" s="83">
        <f t="shared" si="16"/>
        <v>109.32753043144271</v>
      </c>
    </row>
    <row r="1070" spans="1:8" ht="16.2" customHeight="1" x14ac:dyDescent="0.3">
      <c r="A1070" s="181" t="s">
        <v>2309</v>
      </c>
      <c r="B1070" s="182" t="s">
        <v>2310</v>
      </c>
      <c r="C1070" s="190">
        <v>2040.11</v>
      </c>
      <c r="D1070" s="191">
        <v>2040.11</v>
      </c>
      <c r="E1070" s="185" t="s">
        <v>4590</v>
      </c>
      <c r="F1070" s="186" t="s">
        <v>3825</v>
      </c>
      <c r="G1070" s="83">
        <f>VLOOKUP(A1070,РАСЧЕТ!$A$3:$AY$1361,51,0)</f>
        <v>3648.4730356651739</v>
      </c>
      <c r="H1070" s="83">
        <f t="shared" si="16"/>
        <v>1608.363035665174</v>
      </c>
    </row>
    <row r="1071" spans="1:8" ht="16.2" customHeight="1" x14ac:dyDescent="0.3">
      <c r="A1071" s="181" t="s">
        <v>623</v>
      </c>
      <c r="B1071" s="182" t="s">
        <v>624</v>
      </c>
      <c r="C1071" s="190">
        <v>4565.5600000000004</v>
      </c>
      <c r="D1071" s="191">
        <v>4565.5600000000004</v>
      </c>
      <c r="E1071" s="185" t="s">
        <v>4590</v>
      </c>
      <c r="F1071" s="186" t="s">
        <v>3672</v>
      </c>
      <c r="G1071" s="83">
        <f>VLOOKUP(A1071,РАСЧЕТ!$A$3:$AY$1361,51,0)</f>
        <v>4836.4456523277931</v>
      </c>
      <c r="H1071" s="83">
        <f t="shared" si="16"/>
        <v>270.88565232779274</v>
      </c>
    </row>
    <row r="1072" spans="1:8" ht="16.2" customHeight="1" x14ac:dyDescent="0.3">
      <c r="A1072" s="181" t="s">
        <v>1767</v>
      </c>
      <c r="B1072" s="182" t="s">
        <v>335</v>
      </c>
      <c r="C1072" s="190">
        <v>3118.15</v>
      </c>
      <c r="D1072" s="191">
        <v>3118.15</v>
      </c>
      <c r="E1072" s="185" t="s">
        <v>4590</v>
      </c>
      <c r="F1072" s="186" t="s">
        <v>3157</v>
      </c>
      <c r="G1072" s="83">
        <f>VLOOKUP(A1072,РАСЧЕТ!$A$3:$AY$1361,51,0)</f>
        <v>3303.1604361147483</v>
      </c>
      <c r="H1072" s="83">
        <f t="shared" si="16"/>
        <v>185.01043611474825</v>
      </c>
    </row>
    <row r="1073" spans="1:8" ht="16.2" customHeight="1" x14ac:dyDescent="0.3">
      <c r="A1073" s="181" t="s">
        <v>2357</v>
      </c>
      <c r="B1073" s="182" t="s">
        <v>2358</v>
      </c>
      <c r="C1073" s="190">
        <v>1799.59</v>
      </c>
      <c r="D1073" s="191">
        <v>1799.59</v>
      </c>
      <c r="E1073" s="185" t="s">
        <v>4590</v>
      </c>
      <c r="F1073" s="186" t="s">
        <v>3674</v>
      </c>
      <c r="G1073" s="83">
        <f>VLOOKUP(A1073,РАСЧЕТ!$A$3:$AY$1361,51,0)</f>
        <v>2136.860382629297</v>
      </c>
      <c r="H1073" s="83">
        <f t="shared" si="16"/>
        <v>337.27038262929705</v>
      </c>
    </row>
    <row r="1074" spans="1:8" ht="16.2" customHeight="1" x14ac:dyDescent="0.3">
      <c r="A1074" s="181" t="s">
        <v>2298</v>
      </c>
      <c r="B1074" s="182" t="s">
        <v>2299</v>
      </c>
      <c r="C1074" s="190">
        <v>3466.05</v>
      </c>
      <c r="D1074" s="191">
        <v>3466.05</v>
      </c>
      <c r="E1074" s="185" t="s">
        <v>4590</v>
      </c>
      <c r="F1074" s="186" t="s">
        <v>3354</v>
      </c>
      <c r="G1074" s="83">
        <f>VLOOKUP(A1074,РАСЧЕТ!$A$3:$AY$1361,51,0)</f>
        <v>3844.3977496887096</v>
      </c>
      <c r="H1074" s="83">
        <f t="shared" si="16"/>
        <v>378.34774968870943</v>
      </c>
    </row>
    <row r="1075" spans="1:8" ht="16.2" customHeight="1" x14ac:dyDescent="0.3">
      <c r="A1075" s="181" t="s">
        <v>2325</v>
      </c>
      <c r="B1075" s="182" t="s">
        <v>2326</v>
      </c>
      <c r="C1075" s="190">
        <v>2735.9</v>
      </c>
      <c r="D1075" s="191">
        <v>2735.9</v>
      </c>
      <c r="E1075" s="185" t="s">
        <v>4590</v>
      </c>
      <c r="F1075" s="186" t="s">
        <v>3355</v>
      </c>
      <c r="G1075" s="83">
        <f>VLOOKUP(A1075,РАСЧЕТ!$A$3:$AY$1361,51,0)</f>
        <v>2898.2275451860819</v>
      </c>
      <c r="H1075" s="83">
        <f t="shared" si="16"/>
        <v>162.32754518608181</v>
      </c>
    </row>
    <row r="1076" spans="1:8" ht="16.2" customHeight="1" x14ac:dyDescent="0.3">
      <c r="A1076" s="181" t="s">
        <v>1634</v>
      </c>
      <c r="B1076" s="182" t="s">
        <v>1635</v>
      </c>
      <c r="C1076" s="190">
        <v>2735.9</v>
      </c>
      <c r="D1076" s="191">
        <v>2735.9</v>
      </c>
      <c r="E1076" s="185" t="s">
        <v>4590</v>
      </c>
      <c r="F1076" s="186" t="s">
        <v>3356</v>
      </c>
      <c r="G1076" s="83">
        <f>VLOOKUP(A1076,РАСЧЕТ!$A$3:$AY$1361,51,0)</f>
        <v>2879.2293704041581</v>
      </c>
      <c r="H1076" s="83">
        <f t="shared" si="16"/>
        <v>143.329370404158</v>
      </c>
    </row>
    <row r="1077" spans="1:8" ht="16.2" customHeight="1" x14ac:dyDescent="0.3">
      <c r="A1077" s="181" t="s">
        <v>2306</v>
      </c>
      <c r="B1077" s="182" t="s">
        <v>2307</v>
      </c>
      <c r="C1077" s="190">
        <v>1748.06</v>
      </c>
      <c r="D1077" s="191">
        <v>1748.06</v>
      </c>
      <c r="E1077" s="185" t="s">
        <v>4590</v>
      </c>
      <c r="F1077" s="186" t="s">
        <v>3368</v>
      </c>
      <c r="G1077" s="83">
        <f>VLOOKUP(A1077,РАСЧЕТ!$A$3:$AY$1361,51,0)</f>
        <v>1851.7717596400867</v>
      </c>
      <c r="H1077" s="83">
        <f t="shared" si="16"/>
        <v>103.71175964008671</v>
      </c>
    </row>
    <row r="1078" spans="1:8" ht="16.2" customHeight="1" x14ac:dyDescent="0.3">
      <c r="A1078" s="181" t="s">
        <v>1640</v>
      </c>
      <c r="B1078" s="182" t="s">
        <v>1641</v>
      </c>
      <c r="C1078" s="190">
        <v>3410.21</v>
      </c>
      <c r="D1078" s="191">
        <v>3410.21</v>
      </c>
      <c r="E1078" s="185" t="s">
        <v>4590</v>
      </c>
      <c r="F1078" s="186" t="s">
        <v>3369</v>
      </c>
      <c r="G1078" s="83">
        <f>VLOOKUP(A1078,РАСЧЕТ!$A$3:$AY$1361,51,0)</f>
        <v>3612.5473640153041</v>
      </c>
      <c r="H1078" s="83">
        <f t="shared" si="16"/>
        <v>202.33736401530405</v>
      </c>
    </row>
    <row r="1079" spans="1:8" ht="16.2" customHeight="1" x14ac:dyDescent="0.3">
      <c r="A1079" s="181" t="s">
        <v>2125</v>
      </c>
      <c r="B1079" s="182" t="s">
        <v>2126</v>
      </c>
      <c r="C1079" s="190">
        <v>2684.36</v>
      </c>
      <c r="D1079" s="191">
        <v>2684.36</v>
      </c>
      <c r="E1079" s="185" t="s">
        <v>4590</v>
      </c>
      <c r="F1079" s="186" t="s">
        <v>3370</v>
      </c>
      <c r="G1079" s="83">
        <f>VLOOKUP(A1079,РАСЧЕТ!$A$3:$AY$1361,51,0)</f>
        <v>2843.6298520271598</v>
      </c>
      <c r="H1079" s="83">
        <f t="shared" si="16"/>
        <v>159.26985202715969</v>
      </c>
    </row>
    <row r="1080" spans="1:8" ht="16.2" customHeight="1" x14ac:dyDescent="0.3">
      <c r="A1080" s="181" t="s">
        <v>1578</v>
      </c>
      <c r="B1080" s="182" t="s">
        <v>1579</v>
      </c>
      <c r="C1080" s="190">
        <v>2688.65</v>
      </c>
      <c r="D1080" s="191">
        <v>2688.65</v>
      </c>
      <c r="E1080" s="185" t="s">
        <v>4590</v>
      </c>
      <c r="F1080" s="186" t="s">
        <v>3371</v>
      </c>
      <c r="G1080" s="83">
        <f>VLOOKUP(A1080,РАСЧЕТ!$A$3:$AY$1361,51,0)</f>
        <v>2848.1796597904031</v>
      </c>
      <c r="H1080" s="83">
        <f t="shared" si="16"/>
        <v>159.529659790403</v>
      </c>
    </row>
    <row r="1081" spans="1:8" ht="16.2" customHeight="1" x14ac:dyDescent="0.3">
      <c r="A1081" s="181" t="s">
        <v>1943</v>
      </c>
      <c r="B1081" s="182" t="s">
        <v>1944</v>
      </c>
      <c r="C1081" s="190">
        <v>1748.06</v>
      </c>
      <c r="D1081" s="191">
        <v>1748.06</v>
      </c>
      <c r="E1081" s="185" t="s">
        <v>4590</v>
      </c>
      <c r="F1081" s="186" t="s">
        <v>3683</v>
      </c>
      <c r="G1081" s="83">
        <f>VLOOKUP(A1081,РАСЧЕТ!$A$3:$AY$1361,51,0)</f>
        <v>1851.7717596400867</v>
      </c>
      <c r="H1081" s="83">
        <f t="shared" si="16"/>
        <v>103.71175964008671</v>
      </c>
    </row>
    <row r="1082" spans="1:8" ht="16.2" customHeight="1" x14ac:dyDescent="0.3">
      <c r="A1082" s="181" t="s">
        <v>1012</v>
      </c>
      <c r="B1082" s="182" t="s">
        <v>1013</v>
      </c>
      <c r="C1082" s="190">
        <v>3410.21</v>
      </c>
      <c r="D1082" s="191">
        <v>3410.21</v>
      </c>
      <c r="E1082" s="185" t="s">
        <v>4590</v>
      </c>
      <c r="F1082" s="186" t="s">
        <v>3389</v>
      </c>
      <c r="G1082" s="83">
        <f>VLOOKUP(A1082,РАСЧЕТ!$A$3:$AY$1361,51,0)</f>
        <v>5269.652110017465</v>
      </c>
      <c r="H1082" s="83">
        <f t="shared" si="16"/>
        <v>1859.442110017465</v>
      </c>
    </row>
    <row r="1083" spans="1:8" ht="16.2" customHeight="1" x14ac:dyDescent="0.3">
      <c r="A1083" s="181" t="s">
        <v>2308</v>
      </c>
      <c r="B1083" s="182" t="s">
        <v>285</v>
      </c>
      <c r="C1083" s="190">
        <v>2452.4299999999998</v>
      </c>
      <c r="D1083" s="191">
        <v>2452.4299999999998</v>
      </c>
      <c r="E1083" s="185" t="s">
        <v>4590</v>
      </c>
      <c r="F1083" s="186" t="s">
        <v>3217</v>
      </c>
      <c r="G1083" s="83">
        <f>VLOOKUP(A1083,РАСЧЕТ!$A$3:$AY$1361,51,0)</f>
        <v>2597.9402328120132</v>
      </c>
      <c r="H1083" s="83">
        <f t="shared" si="16"/>
        <v>145.51023281201333</v>
      </c>
    </row>
    <row r="1084" spans="1:8" ht="16.2" customHeight="1" x14ac:dyDescent="0.3">
      <c r="A1084" s="181" t="s">
        <v>2467</v>
      </c>
      <c r="B1084" s="182" t="s">
        <v>2468</v>
      </c>
      <c r="C1084" s="190">
        <v>2684.36</v>
      </c>
      <c r="D1084" s="191">
        <v>2684.36</v>
      </c>
      <c r="E1084" s="185" t="s">
        <v>4590</v>
      </c>
      <c r="F1084" s="186" t="s">
        <v>3390</v>
      </c>
      <c r="G1084" s="83">
        <f>VLOOKUP(A1084,РАСЧЕТ!$A$3:$AY$1361,51,0)</f>
        <v>2843.6298520271598</v>
      </c>
      <c r="H1084" s="83">
        <f t="shared" si="16"/>
        <v>159.26985202715969</v>
      </c>
    </row>
    <row r="1085" spans="1:8" ht="16.2" customHeight="1" x14ac:dyDescent="0.3">
      <c r="A1085" s="181" t="s">
        <v>2459</v>
      </c>
      <c r="B1085" s="182" t="s">
        <v>2460</v>
      </c>
      <c r="C1085" s="190">
        <v>2688.65</v>
      </c>
      <c r="D1085" s="191">
        <v>2688.65</v>
      </c>
      <c r="E1085" s="185" t="s">
        <v>4590</v>
      </c>
      <c r="F1085" s="186" t="s">
        <v>3391</v>
      </c>
      <c r="G1085" s="83">
        <f>VLOOKUP(A1085,РАСЧЕТ!$A$3:$AY$1361,51,0)</f>
        <v>2848.1796597904031</v>
      </c>
      <c r="H1085" s="83">
        <f t="shared" si="16"/>
        <v>159.529659790403</v>
      </c>
    </row>
    <row r="1086" spans="1:8" ht="16.2" customHeight="1" x14ac:dyDescent="0.3">
      <c r="A1086" s="181" t="s">
        <v>1031</v>
      </c>
      <c r="B1086" s="182" t="s">
        <v>1032</v>
      </c>
      <c r="C1086" s="190">
        <v>1748.06</v>
      </c>
      <c r="D1086" s="191">
        <v>1748.06</v>
      </c>
      <c r="E1086" s="185" t="s">
        <v>4590</v>
      </c>
      <c r="F1086" s="186" t="s">
        <v>3409</v>
      </c>
      <c r="G1086" s="83">
        <f>VLOOKUP(A1086,РАСЧЕТ!$A$3:$AY$1361,51,0)</f>
        <v>1851.7717596400867</v>
      </c>
      <c r="H1086" s="83">
        <f t="shared" si="16"/>
        <v>103.71175964008671</v>
      </c>
    </row>
    <row r="1087" spans="1:8" ht="16.2" customHeight="1" x14ac:dyDescent="0.3">
      <c r="A1087" s="181" t="s">
        <v>2471</v>
      </c>
      <c r="B1087" s="182" t="s">
        <v>2472</v>
      </c>
      <c r="C1087" s="190">
        <v>3410.21</v>
      </c>
      <c r="D1087" s="191">
        <v>3410.21</v>
      </c>
      <c r="E1087" s="185" t="s">
        <v>4590</v>
      </c>
      <c r="F1087" s="186" t="s">
        <v>3689</v>
      </c>
      <c r="G1087" s="83">
        <f>VLOOKUP(A1087,РАСЧЕТ!$A$3:$AY$1361,51,0)</f>
        <v>1751.9408130650115</v>
      </c>
      <c r="H1087" s="83">
        <f t="shared" si="16"/>
        <v>-1658.2691869349885</v>
      </c>
    </row>
    <row r="1088" spans="1:8" ht="16.2" customHeight="1" x14ac:dyDescent="0.3">
      <c r="A1088" s="181" t="s">
        <v>1644</v>
      </c>
      <c r="B1088" s="182" t="s">
        <v>1645</v>
      </c>
      <c r="C1088" s="190">
        <v>2684.36</v>
      </c>
      <c r="D1088" s="191">
        <v>2684.36</v>
      </c>
      <c r="E1088" s="185" t="s">
        <v>4590</v>
      </c>
      <c r="F1088" s="186" t="s">
        <v>3411</v>
      </c>
      <c r="G1088" s="83">
        <f>VLOOKUP(A1088,РАСЧЕТ!$A$3:$AY$1361,51,0)</f>
        <v>2843.6298520271598</v>
      </c>
      <c r="H1088" s="83">
        <f t="shared" si="16"/>
        <v>159.26985202715969</v>
      </c>
    </row>
    <row r="1089" spans="1:8" ht="16.2" customHeight="1" x14ac:dyDescent="0.3">
      <c r="A1089" s="181" t="s">
        <v>2393</v>
      </c>
      <c r="B1089" s="182" t="s">
        <v>2394</v>
      </c>
      <c r="C1089" s="190">
        <v>2688.65</v>
      </c>
      <c r="D1089" s="191">
        <v>2688.65</v>
      </c>
      <c r="E1089" s="185" t="s">
        <v>4590</v>
      </c>
      <c r="F1089" s="186" t="s">
        <v>3692</v>
      </c>
      <c r="G1089" s="83">
        <f>VLOOKUP(A1089,РАСЧЕТ!$A$3:$AY$1361,51,0)</f>
        <v>4024.1121440851484</v>
      </c>
      <c r="H1089" s="83">
        <f t="shared" ref="H1089:H1152" si="17">G1089-C1089</f>
        <v>1335.4621440851483</v>
      </c>
    </row>
    <row r="1090" spans="1:8" ht="16.2" customHeight="1" x14ac:dyDescent="0.3">
      <c r="A1090" s="181" t="s">
        <v>2363</v>
      </c>
      <c r="B1090" s="182" t="s">
        <v>2364</v>
      </c>
      <c r="C1090" s="190">
        <v>1748.06</v>
      </c>
      <c r="D1090" s="191">
        <v>1748.06</v>
      </c>
      <c r="E1090" s="185" t="s">
        <v>4590</v>
      </c>
      <c r="F1090" s="186" t="s">
        <v>3694</v>
      </c>
      <c r="G1090" s="83">
        <f>VLOOKUP(A1090,РАСЧЕТ!$A$3:$AY$1361,51,0)</f>
        <v>1851.7717596400867</v>
      </c>
      <c r="H1090" s="83">
        <f t="shared" si="17"/>
        <v>103.71175964008671</v>
      </c>
    </row>
    <row r="1091" spans="1:8" ht="16.2" customHeight="1" x14ac:dyDescent="0.3">
      <c r="A1091" s="181" t="s">
        <v>2475</v>
      </c>
      <c r="B1091" s="182" t="s">
        <v>2476</v>
      </c>
      <c r="C1091" s="190">
        <v>3410.21</v>
      </c>
      <c r="D1091" s="191">
        <v>3410.21</v>
      </c>
      <c r="E1091" s="185" t="s">
        <v>4590</v>
      </c>
      <c r="F1091" s="186" t="s">
        <v>3437</v>
      </c>
      <c r="G1091" s="83">
        <f>VLOOKUP(A1091,РАСЧЕТ!$A$3:$AY$1361,51,0)</f>
        <v>3612.5473640153041</v>
      </c>
      <c r="H1091" s="83">
        <f t="shared" si="17"/>
        <v>202.33736401530405</v>
      </c>
    </row>
    <row r="1092" spans="1:8" ht="16.2" customHeight="1" x14ac:dyDescent="0.3">
      <c r="A1092" s="181" t="s">
        <v>2537</v>
      </c>
      <c r="B1092" s="182" t="s">
        <v>1660</v>
      </c>
      <c r="C1092" s="190">
        <v>2684.36</v>
      </c>
      <c r="D1092" s="191">
        <v>2684.36</v>
      </c>
      <c r="E1092" s="185" t="s">
        <v>4590</v>
      </c>
      <c r="F1092" s="186" t="s">
        <v>3695</v>
      </c>
      <c r="G1092" s="83">
        <f>VLOOKUP(A1092,РАСЧЕТ!$A$3:$AY$1361,51,0)</f>
        <v>2843.6298520271598</v>
      </c>
      <c r="H1092" s="83">
        <f t="shared" si="17"/>
        <v>159.26985202715969</v>
      </c>
    </row>
    <row r="1093" spans="1:8" ht="16.2" customHeight="1" x14ac:dyDescent="0.3">
      <c r="A1093" s="181" t="s">
        <v>1665</v>
      </c>
      <c r="B1093" s="182" t="s">
        <v>1666</v>
      </c>
      <c r="C1093" s="190">
        <v>2688.65</v>
      </c>
      <c r="D1093" s="191">
        <v>2688.65</v>
      </c>
      <c r="E1093" s="185" t="s">
        <v>4590</v>
      </c>
      <c r="F1093" s="186" t="s">
        <v>3438</v>
      </c>
      <c r="G1093" s="83">
        <f>VLOOKUP(A1093,РАСЧЕТ!$A$3:$AY$1361,51,0)</f>
        <v>2848.1796597904031</v>
      </c>
      <c r="H1093" s="83">
        <f t="shared" si="17"/>
        <v>159.529659790403</v>
      </c>
    </row>
    <row r="1094" spans="1:8" ht="16.2" customHeight="1" x14ac:dyDescent="0.3">
      <c r="A1094" s="181" t="s">
        <v>2408</v>
      </c>
      <c r="B1094" s="182" t="s">
        <v>250</v>
      </c>
      <c r="C1094" s="190">
        <v>1421.64</v>
      </c>
      <c r="D1094" s="191">
        <v>1421.64</v>
      </c>
      <c r="E1094" s="185" t="s">
        <v>4590</v>
      </c>
      <c r="F1094" s="186" t="s">
        <v>3218</v>
      </c>
      <c r="G1094" s="83">
        <f>VLOOKUP(A1094,РАСЧЕТ!$A$3:$AY$1361,51,0)</f>
        <v>1206.2041340754081</v>
      </c>
      <c r="H1094" s="83">
        <f t="shared" si="17"/>
        <v>-215.43586592459201</v>
      </c>
    </row>
    <row r="1095" spans="1:8" ht="16.2" customHeight="1" x14ac:dyDescent="0.3">
      <c r="A1095" s="181" t="s">
        <v>2473</v>
      </c>
      <c r="B1095" s="182" t="s">
        <v>2474</v>
      </c>
      <c r="C1095" s="190">
        <v>1748.06</v>
      </c>
      <c r="D1095" s="191">
        <v>1748.06</v>
      </c>
      <c r="E1095" s="185" t="s">
        <v>4590</v>
      </c>
      <c r="F1095" s="186" t="s">
        <v>3459</v>
      </c>
      <c r="G1095" s="83">
        <f>VLOOKUP(A1095,РАСЧЕТ!$A$3:$AY$1361,51,0)</f>
        <v>1851.7717596400867</v>
      </c>
      <c r="H1095" s="83">
        <f t="shared" si="17"/>
        <v>103.71175964008671</v>
      </c>
    </row>
    <row r="1096" spans="1:8" ht="16.2" customHeight="1" x14ac:dyDescent="0.3">
      <c r="A1096" s="181" t="s">
        <v>1787</v>
      </c>
      <c r="B1096" s="182" t="s">
        <v>1788</v>
      </c>
      <c r="C1096" s="190">
        <v>3410.21</v>
      </c>
      <c r="D1096" s="191">
        <v>3410.21</v>
      </c>
      <c r="E1096" s="185" t="s">
        <v>4590</v>
      </c>
      <c r="F1096" s="186" t="s">
        <v>3460</v>
      </c>
      <c r="G1096" s="83">
        <f>VLOOKUP(A1096,РАСЧЕТ!$A$3:$AY$1361,51,0)</f>
        <v>3612.5473640153041</v>
      </c>
      <c r="H1096" s="83">
        <f t="shared" si="17"/>
        <v>202.33736401530405</v>
      </c>
    </row>
    <row r="1097" spans="1:8" ht="16.2" customHeight="1" x14ac:dyDescent="0.3">
      <c r="A1097" s="181" t="s">
        <v>1737</v>
      </c>
      <c r="B1097" s="182" t="s">
        <v>1738</v>
      </c>
      <c r="C1097" s="190">
        <v>2684.36</v>
      </c>
      <c r="D1097" s="191">
        <v>2684.36</v>
      </c>
      <c r="E1097" s="185" t="s">
        <v>4590</v>
      </c>
      <c r="F1097" s="186" t="s">
        <v>3461</v>
      </c>
      <c r="G1097" s="83">
        <f>VLOOKUP(A1097,РАСЧЕТ!$A$3:$AY$1361,51,0)</f>
        <v>2843.6298520271598</v>
      </c>
      <c r="H1097" s="83">
        <f t="shared" si="17"/>
        <v>159.26985202715969</v>
      </c>
    </row>
    <row r="1098" spans="1:8" ht="16.2" customHeight="1" x14ac:dyDescent="0.3">
      <c r="A1098" s="181" t="s">
        <v>1753</v>
      </c>
      <c r="B1098" s="182" t="s">
        <v>1754</v>
      </c>
      <c r="C1098" s="190">
        <v>2688.65</v>
      </c>
      <c r="D1098" s="191">
        <v>2688.65</v>
      </c>
      <c r="E1098" s="185" t="s">
        <v>4590</v>
      </c>
      <c r="F1098" s="186" t="s">
        <v>3463</v>
      </c>
      <c r="G1098" s="83">
        <f>VLOOKUP(A1098,РАСЧЕТ!$A$3:$AY$1361,51,0)</f>
        <v>2848.1796597904031</v>
      </c>
      <c r="H1098" s="83">
        <f t="shared" si="17"/>
        <v>159.529659790403</v>
      </c>
    </row>
    <row r="1099" spans="1:8" ht="16.2" customHeight="1" x14ac:dyDescent="0.3">
      <c r="A1099" s="181" t="s">
        <v>2435</v>
      </c>
      <c r="B1099" s="182" t="s">
        <v>2436</v>
      </c>
      <c r="C1099" s="190">
        <v>1748.06</v>
      </c>
      <c r="D1099" s="191">
        <v>1748.06</v>
      </c>
      <c r="E1099" s="185" t="s">
        <v>4590</v>
      </c>
      <c r="F1099" s="186" t="s">
        <v>3488</v>
      </c>
      <c r="G1099" s="83">
        <f>VLOOKUP(A1099,РАСЧЕТ!$A$3:$AY$1361,51,0)</f>
        <v>1851.7717596400867</v>
      </c>
      <c r="H1099" s="83">
        <f t="shared" si="17"/>
        <v>103.71175964008671</v>
      </c>
    </row>
    <row r="1100" spans="1:8" ht="16.2" customHeight="1" x14ac:dyDescent="0.3">
      <c r="A1100" s="181" t="s">
        <v>1945</v>
      </c>
      <c r="B1100" s="182" t="s">
        <v>1946</v>
      </c>
      <c r="C1100" s="190">
        <v>3410.21</v>
      </c>
      <c r="D1100" s="191">
        <v>3410.21</v>
      </c>
      <c r="E1100" s="185" t="s">
        <v>4590</v>
      </c>
      <c r="F1100" s="186" t="s">
        <v>3491</v>
      </c>
      <c r="G1100" s="83">
        <f>VLOOKUP(A1100,РАСЧЕТ!$A$3:$AY$1361,51,0)</f>
        <v>3321.5501826104978</v>
      </c>
      <c r="H1100" s="83">
        <f t="shared" si="17"/>
        <v>-88.659817389502223</v>
      </c>
    </row>
    <row r="1101" spans="1:8" ht="16.2" customHeight="1" x14ac:dyDescent="0.3">
      <c r="A1101" s="181" t="s">
        <v>1042</v>
      </c>
      <c r="B1101" s="182" t="s">
        <v>1043</v>
      </c>
      <c r="C1101" s="190">
        <v>2684.36</v>
      </c>
      <c r="D1101" s="191">
        <v>2684.36</v>
      </c>
      <c r="E1101" s="185" t="s">
        <v>4590</v>
      </c>
      <c r="F1101" s="186" t="s">
        <v>3492</v>
      </c>
      <c r="G1101" s="83">
        <f>VLOOKUP(A1101,РАСЧЕТ!$A$3:$AY$1361,51,0)</f>
        <v>2843.6298520271598</v>
      </c>
      <c r="H1101" s="83">
        <f t="shared" si="17"/>
        <v>159.26985202715969</v>
      </c>
    </row>
    <row r="1102" spans="1:8" ht="16.2" customHeight="1" x14ac:dyDescent="0.3">
      <c r="A1102" s="181" t="s">
        <v>2614</v>
      </c>
      <c r="B1102" s="182" t="s">
        <v>2441</v>
      </c>
      <c r="C1102" s="190">
        <v>2688.65</v>
      </c>
      <c r="D1102" s="191">
        <v>2688.65</v>
      </c>
      <c r="E1102" s="185" t="s">
        <v>4590</v>
      </c>
      <c r="F1102" s="186" t="s">
        <v>3895</v>
      </c>
      <c r="G1102" s="83">
        <f>VLOOKUP(A1102,РАСЧЕТ!$A$3:$AY$1361,51,0)</f>
        <v>2848.1796597904031</v>
      </c>
      <c r="H1102" s="83">
        <f t="shared" si="17"/>
        <v>159.529659790403</v>
      </c>
    </row>
    <row r="1103" spans="1:8" ht="16.2" customHeight="1" x14ac:dyDescent="0.3">
      <c r="A1103" s="181" t="s">
        <v>904</v>
      </c>
      <c r="B1103" s="182" t="s">
        <v>905</v>
      </c>
      <c r="C1103" s="190">
        <v>1748.06</v>
      </c>
      <c r="D1103" s="191">
        <v>1748.06</v>
      </c>
      <c r="E1103" s="185" t="s">
        <v>4590</v>
      </c>
      <c r="F1103" s="186" t="s">
        <v>3512</v>
      </c>
      <c r="G1103" s="83">
        <f>VLOOKUP(A1103,РАСЧЕТ!$A$3:$AY$1361,51,0)</f>
        <v>2779.5165327609593</v>
      </c>
      <c r="H1103" s="83">
        <f t="shared" si="17"/>
        <v>1031.4565327609594</v>
      </c>
    </row>
    <row r="1104" spans="1:8" ht="16.2" customHeight="1" x14ac:dyDescent="0.3">
      <c r="A1104" s="181" t="s">
        <v>1870</v>
      </c>
      <c r="B1104" s="182" t="s">
        <v>1871</v>
      </c>
      <c r="C1104" s="190">
        <v>3410.21</v>
      </c>
      <c r="D1104" s="191">
        <v>3410.21</v>
      </c>
      <c r="E1104" s="185" t="s">
        <v>4590</v>
      </c>
      <c r="F1104" s="186" t="s">
        <v>3513</v>
      </c>
      <c r="G1104" s="83">
        <f>VLOOKUP(A1104,РАСЧЕТ!$A$3:$AY$1361,51,0)</f>
        <v>3473.0936245395633</v>
      </c>
      <c r="H1104" s="83">
        <f t="shared" si="17"/>
        <v>62.883624539563243</v>
      </c>
    </row>
    <row r="1105" spans="1:8" ht="16.2" customHeight="1" x14ac:dyDescent="0.3">
      <c r="A1105" s="181" t="s">
        <v>930</v>
      </c>
      <c r="B1105" s="182" t="s">
        <v>211</v>
      </c>
      <c r="C1105" s="190">
        <v>1421.64</v>
      </c>
      <c r="D1105" s="191">
        <v>1421.64</v>
      </c>
      <c r="E1105" s="185" t="s">
        <v>4590</v>
      </c>
      <c r="F1105" s="186" t="s">
        <v>3162</v>
      </c>
      <c r="G1105" s="83">
        <f>VLOOKUP(A1105,РАСЧЕТ!$A$3:$AY$1361,51,0)</f>
        <v>1505.9863696335838</v>
      </c>
      <c r="H1105" s="83">
        <f t="shared" si="17"/>
        <v>84.346369633583663</v>
      </c>
    </row>
    <row r="1106" spans="1:8" ht="16.2" customHeight="1" x14ac:dyDescent="0.3">
      <c r="A1106" s="181" t="s">
        <v>1126</v>
      </c>
      <c r="B1106" s="182" t="s">
        <v>1127</v>
      </c>
      <c r="C1106" s="190">
        <v>2684.36</v>
      </c>
      <c r="D1106" s="191">
        <v>2684.36</v>
      </c>
      <c r="E1106" s="185" t="s">
        <v>4590</v>
      </c>
      <c r="F1106" s="186" t="s">
        <v>3514</v>
      </c>
      <c r="G1106" s="83">
        <f>VLOOKUP(A1106,РАСЧЕТ!$A$3:$AY$1361,51,0)</f>
        <v>2843.6298520271598</v>
      </c>
      <c r="H1106" s="83">
        <f t="shared" si="17"/>
        <v>159.26985202715969</v>
      </c>
    </row>
    <row r="1107" spans="1:8" ht="16.2" customHeight="1" x14ac:dyDescent="0.3">
      <c r="A1107" s="181" t="s">
        <v>625</v>
      </c>
      <c r="B1107" s="182" t="s">
        <v>626</v>
      </c>
      <c r="C1107" s="190">
        <v>2688.65</v>
      </c>
      <c r="D1107" s="191">
        <v>2688.65</v>
      </c>
      <c r="E1107" s="185" t="s">
        <v>4590</v>
      </c>
      <c r="F1107" s="186" t="s">
        <v>3515</v>
      </c>
      <c r="G1107" s="83">
        <f>VLOOKUP(A1107,РАСЧЕТ!$A$3:$AY$1361,51,0)</f>
        <v>1381.2530843560419</v>
      </c>
      <c r="H1107" s="83">
        <f t="shared" si="17"/>
        <v>-1307.3969156439582</v>
      </c>
    </row>
    <row r="1108" spans="1:8" ht="16.2" customHeight="1" x14ac:dyDescent="0.3">
      <c r="A1108" s="181" t="s">
        <v>931</v>
      </c>
      <c r="B1108" s="182" t="s">
        <v>932</v>
      </c>
      <c r="C1108" s="190">
        <v>1748.06</v>
      </c>
      <c r="D1108" s="191">
        <v>1748.06</v>
      </c>
      <c r="E1108" s="185" t="s">
        <v>4590</v>
      </c>
      <c r="F1108" s="186" t="s">
        <v>3541</v>
      </c>
      <c r="G1108" s="83">
        <f>VLOOKUP(A1108,РАСЧЕТ!$A$3:$AY$1361,51,0)</f>
        <v>1851.7717596400867</v>
      </c>
      <c r="H1108" s="83">
        <f t="shared" si="17"/>
        <v>103.71175964008671</v>
      </c>
    </row>
    <row r="1109" spans="1:8" ht="16.2" customHeight="1" x14ac:dyDescent="0.3">
      <c r="A1109" s="181" t="s">
        <v>1010</v>
      </c>
      <c r="B1109" s="182" t="s">
        <v>1011</v>
      </c>
      <c r="C1109" s="190">
        <v>3410.21</v>
      </c>
      <c r="D1109" s="191">
        <v>3410.21</v>
      </c>
      <c r="E1109" s="185" t="s">
        <v>4590</v>
      </c>
      <c r="F1109" s="186" t="s">
        <v>3708</v>
      </c>
      <c r="G1109" s="83">
        <f>VLOOKUP(A1109,РАСЧЕТ!$A$3:$AY$1361,51,0)</f>
        <v>3612.5473640153041</v>
      </c>
      <c r="H1109" s="83">
        <f t="shared" si="17"/>
        <v>202.33736401530405</v>
      </c>
    </row>
    <row r="1110" spans="1:8" ht="16.2" customHeight="1" x14ac:dyDescent="0.3">
      <c r="A1110" s="181" t="s">
        <v>2586</v>
      </c>
      <c r="B1110" s="182" t="s">
        <v>2409</v>
      </c>
      <c r="C1110" s="190">
        <v>2684.36</v>
      </c>
      <c r="D1110" s="191">
        <v>2684.36</v>
      </c>
      <c r="E1110" s="185" t="s">
        <v>4590</v>
      </c>
      <c r="F1110" s="186" t="s">
        <v>3896</v>
      </c>
      <c r="G1110" s="83">
        <f>VLOOKUP(A1110,РАСЧЕТ!$A$3:$AY$1361,51,0)</f>
        <v>2843.6298520271598</v>
      </c>
      <c r="H1110" s="83">
        <f t="shared" si="17"/>
        <v>159.26985202715969</v>
      </c>
    </row>
    <row r="1111" spans="1:8" ht="16.2" customHeight="1" x14ac:dyDescent="0.3">
      <c r="A1111" s="181" t="s">
        <v>1789</v>
      </c>
      <c r="B1111" s="182" t="s">
        <v>1790</v>
      </c>
      <c r="C1111" s="190">
        <v>2688.65</v>
      </c>
      <c r="D1111" s="191">
        <v>2688.65</v>
      </c>
      <c r="E1111" s="185" t="s">
        <v>4590</v>
      </c>
      <c r="F1111" s="186" t="s">
        <v>3543</v>
      </c>
      <c r="G1111" s="83">
        <f>VLOOKUP(A1111,РАСЧЕТ!$A$3:$AY$1361,51,0)</f>
        <v>1780.9763659660398</v>
      </c>
      <c r="H1111" s="83">
        <f t="shared" si="17"/>
        <v>-907.6736340339603</v>
      </c>
    </row>
    <row r="1112" spans="1:8" ht="16.2" customHeight="1" x14ac:dyDescent="0.3">
      <c r="A1112" s="181" t="s">
        <v>1793</v>
      </c>
      <c r="B1112" s="182" t="s">
        <v>1794</v>
      </c>
      <c r="C1112" s="190">
        <v>1748.06</v>
      </c>
      <c r="D1112" s="191">
        <v>1748.06</v>
      </c>
      <c r="E1112" s="185" t="s">
        <v>4590</v>
      </c>
      <c r="F1112" s="186" t="s">
        <v>3564</v>
      </c>
      <c r="G1112" s="83">
        <f>VLOOKUP(A1112,РАСЧЕТ!$A$3:$AY$1361,51,0)</f>
        <v>1384.8776106601435</v>
      </c>
      <c r="H1112" s="83">
        <f t="shared" si="17"/>
        <v>-363.1823893398564</v>
      </c>
    </row>
    <row r="1113" spans="1:8" ht="16.2" customHeight="1" x14ac:dyDescent="0.3">
      <c r="A1113" s="181" t="s">
        <v>857</v>
      </c>
      <c r="B1113" s="182" t="s">
        <v>858</v>
      </c>
      <c r="C1113" s="190">
        <v>3410.21</v>
      </c>
      <c r="D1113" s="191">
        <v>3410.21</v>
      </c>
      <c r="E1113" s="185" t="s">
        <v>4590</v>
      </c>
      <c r="F1113" s="186" t="s">
        <v>3565</v>
      </c>
      <c r="G1113" s="83">
        <f>VLOOKUP(A1113,РАСЧЕТ!$A$3:$AY$1361,51,0)</f>
        <v>2822.7343754501571</v>
      </c>
      <c r="H1113" s="83">
        <f t="shared" si="17"/>
        <v>-587.47562454984291</v>
      </c>
    </row>
    <row r="1114" spans="1:8" ht="16.2" customHeight="1" x14ac:dyDescent="0.3">
      <c r="A1114" s="181" t="s">
        <v>2004</v>
      </c>
      <c r="B1114" s="182" t="s">
        <v>2005</v>
      </c>
      <c r="C1114" s="190">
        <v>2684.36</v>
      </c>
      <c r="D1114" s="191">
        <v>2684.36</v>
      </c>
      <c r="E1114" s="185" t="s">
        <v>4590</v>
      </c>
      <c r="F1114" s="186" t="s">
        <v>3714</v>
      </c>
      <c r="G1114" s="83">
        <f>VLOOKUP(A1114,РАСЧЕТ!$A$3:$AY$1361,51,0)</f>
        <v>3319.0955040413724</v>
      </c>
      <c r="H1114" s="83">
        <f t="shared" si="17"/>
        <v>634.73550404137222</v>
      </c>
    </row>
    <row r="1115" spans="1:8" ht="16.2" customHeight="1" x14ac:dyDescent="0.3">
      <c r="A1115" s="181" t="s">
        <v>1014</v>
      </c>
      <c r="B1115" s="182" t="s">
        <v>1015</v>
      </c>
      <c r="C1115" s="190">
        <v>2688.65</v>
      </c>
      <c r="D1115" s="191">
        <v>2688.65</v>
      </c>
      <c r="E1115" s="185" t="s">
        <v>4590</v>
      </c>
      <c r="F1115" s="186" t="s">
        <v>3566</v>
      </c>
      <c r="G1115" s="83">
        <f>VLOOKUP(A1115,РАСЧЕТ!$A$3:$AY$1361,51,0)</f>
        <v>1920.8063051373031</v>
      </c>
      <c r="H1115" s="83">
        <f t="shared" si="17"/>
        <v>-767.84369486269702</v>
      </c>
    </row>
    <row r="1116" spans="1:8" ht="16.2" customHeight="1" x14ac:dyDescent="0.3">
      <c r="A1116" s="181" t="s">
        <v>1810</v>
      </c>
      <c r="B1116" s="182" t="s">
        <v>339</v>
      </c>
      <c r="C1116" s="190">
        <v>1576.26</v>
      </c>
      <c r="D1116" s="191">
        <v>1576.26</v>
      </c>
      <c r="E1116" s="185" t="s">
        <v>4590</v>
      </c>
      <c r="F1116" s="186" t="s">
        <v>3219</v>
      </c>
      <c r="G1116" s="83">
        <f>VLOOKUP(A1116,РАСЧЕТ!$A$3:$AY$1361,51,0)</f>
        <v>2256.3937598516113</v>
      </c>
      <c r="H1116" s="83">
        <f t="shared" si="17"/>
        <v>680.13375985161133</v>
      </c>
    </row>
    <row r="1117" spans="1:8" ht="16.2" customHeight="1" x14ac:dyDescent="0.3">
      <c r="A1117" s="181" t="s">
        <v>2601</v>
      </c>
      <c r="B1117" s="182" t="s">
        <v>1052</v>
      </c>
      <c r="C1117" s="190">
        <v>1748.06</v>
      </c>
      <c r="D1117" s="191">
        <v>1748.06</v>
      </c>
      <c r="E1117" s="185" t="s">
        <v>4590</v>
      </c>
      <c r="F1117" s="186" t="s">
        <v>3903</v>
      </c>
      <c r="G1117" s="83">
        <f>VLOOKUP(A1117,РАСЧЕТ!$A$3:$AY$1361,51,0)</f>
        <v>898.03515228899221</v>
      </c>
      <c r="H1117" s="83">
        <f t="shared" si="17"/>
        <v>-850.02484771100774</v>
      </c>
    </row>
    <row r="1118" spans="1:8" ht="16.2" customHeight="1" x14ac:dyDescent="0.3">
      <c r="A1118" s="181" t="s">
        <v>2461</v>
      </c>
      <c r="B1118" s="182" t="s">
        <v>2462</v>
      </c>
      <c r="C1118" s="190">
        <v>3410.21</v>
      </c>
      <c r="D1118" s="191">
        <v>3410.21</v>
      </c>
      <c r="E1118" s="185" t="s">
        <v>4590</v>
      </c>
      <c r="F1118" s="186" t="s">
        <v>3585</v>
      </c>
      <c r="G1118" s="83">
        <f>VLOOKUP(A1118,РАСЧЕТ!$A$3:$AY$1361,51,0)</f>
        <v>3612.5473640153041</v>
      </c>
      <c r="H1118" s="83">
        <f t="shared" si="17"/>
        <v>202.33736401530405</v>
      </c>
    </row>
    <row r="1119" spans="1:8" ht="16.2" customHeight="1" x14ac:dyDescent="0.3">
      <c r="A1119" s="181" t="s">
        <v>1586</v>
      </c>
      <c r="B1119" s="182" t="s">
        <v>1587</v>
      </c>
      <c r="C1119" s="190">
        <v>2684.36</v>
      </c>
      <c r="D1119" s="191">
        <v>2684.36</v>
      </c>
      <c r="E1119" s="185" t="s">
        <v>4590</v>
      </c>
      <c r="F1119" s="186" t="s">
        <v>3586</v>
      </c>
      <c r="G1119" s="83">
        <f>VLOOKUP(A1119,РАСЧЕТ!$A$3:$AY$1361,51,0)</f>
        <v>2843.6298520271598</v>
      </c>
      <c r="H1119" s="83">
        <f t="shared" si="17"/>
        <v>159.26985202715969</v>
      </c>
    </row>
    <row r="1120" spans="1:8" ht="16.2" customHeight="1" x14ac:dyDescent="0.3">
      <c r="A1120" s="181" t="s">
        <v>2127</v>
      </c>
      <c r="B1120" s="182" t="s">
        <v>2128</v>
      </c>
      <c r="C1120" s="190">
        <v>2688.65</v>
      </c>
      <c r="D1120" s="191">
        <v>2688.65</v>
      </c>
      <c r="E1120" s="185" t="s">
        <v>4590</v>
      </c>
      <c r="F1120" s="186" t="s">
        <v>3588</v>
      </c>
      <c r="G1120" s="83">
        <f>VLOOKUP(A1120,РАСЧЕТ!$A$3:$AY$1361,51,0)</f>
        <v>2444.9855535489478</v>
      </c>
      <c r="H1120" s="83">
        <f t="shared" si="17"/>
        <v>-243.6644464510523</v>
      </c>
    </row>
    <row r="1121" spans="1:8" ht="16.2" customHeight="1" x14ac:dyDescent="0.3">
      <c r="A1121" s="181" t="s">
        <v>1128</v>
      </c>
      <c r="B1121" s="182" t="s">
        <v>1129</v>
      </c>
      <c r="C1121" s="190">
        <v>1748.06</v>
      </c>
      <c r="D1121" s="191">
        <v>1748.06</v>
      </c>
      <c r="E1121" s="185" t="s">
        <v>4590</v>
      </c>
      <c r="F1121" s="186" t="s">
        <v>3611</v>
      </c>
      <c r="G1121" s="83">
        <f>VLOOKUP(A1121,РАСЧЕТ!$A$3:$AY$1361,51,0)</f>
        <v>2439.8249527846983</v>
      </c>
      <c r="H1121" s="83">
        <f t="shared" si="17"/>
        <v>691.76495278469838</v>
      </c>
    </row>
    <row r="1122" spans="1:8" ht="16.2" customHeight="1" x14ac:dyDescent="0.3">
      <c r="A1122" s="181" t="s">
        <v>2497</v>
      </c>
      <c r="B1122" s="182" t="s">
        <v>2498</v>
      </c>
      <c r="C1122" s="190">
        <v>3410.21</v>
      </c>
      <c r="D1122" s="191">
        <v>3410.21</v>
      </c>
      <c r="E1122" s="185" t="s">
        <v>4590</v>
      </c>
      <c r="F1122" s="186" t="s">
        <v>3612</v>
      </c>
      <c r="G1122" s="83">
        <f>VLOOKUP(A1122,РАСЧЕТ!$A$3:$AY$1361,51,0)</f>
        <v>3612.5473640153041</v>
      </c>
      <c r="H1122" s="83">
        <f t="shared" si="17"/>
        <v>202.33736401530405</v>
      </c>
    </row>
    <row r="1123" spans="1:8" ht="16.2" customHeight="1" x14ac:dyDescent="0.3">
      <c r="A1123" s="181" t="s">
        <v>1625</v>
      </c>
      <c r="B1123" s="182" t="s">
        <v>1626</v>
      </c>
      <c r="C1123" s="190">
        <v>2684.36</v>
      </c>
      <c r="D1123" s="191">
        <v>2684.36</v>
      </c>
      <c r="E1123" s="185" t="s">
        <v>4590</v>
      </c>
      <c r="F1123" s="186" t="s">
        <v>3613</v>
      </c>
      <c r="G1123" s="83">
        <f>VLOOKUP(A1123,РАСЧЕТ!$A$3:$AY$1361,51,0)</f>
        <v>2843.6298520271598</v>
      </c>
      <c r="H1123" s="83">
        <f t="shared" si="17"/>
        <v>159.26985202715969</v>
      </c>
    </row>
    <row r="1124" spans="1:8" ht="16.2" customHeight="1" x14ac:dyDescent="0.3">
      <c r="A1124" s="181" t="s">
        <v>1038</v>
      </c>
      <c r="B1124" s="182" t="s">
        <v>1039</v>
      </c>
      <c r="C1124" s="190">
        <v>2688.65</v>
      </c>
      <c r="D1124" s="191">
        <v>2688.65</v>
      </c>
      <c r="E1124" s="185" t="s">
        <v>4590</v>
      </c>
      <c r="F1124" s="186" t="s">
        <v>3614</v>
      </c>
      <c r="G1124" s="83">
        <f>VLOOKUP(A1124,РАСЧЕТ!$A$3:$AY$1361,51,0)</f>
        <v>2852.761868304935</v>
      </c>
      <c r="H1124" s="83">
        <f t="shared" si="17"/>
        <v>164.11186830493489</v>
      </c>
    </row>
    <row r="1125" spans="1:8" ht="16.2" customHeight="1" x14ac:dyDescent="0.3">
      <c r="A1125" s="181" t="s">
        <v>1970</v>
      </c>
      <c r="B1125" s="182" t="s">
        <v>1971</v>
      </c>
      <c r="C1125" s="190">
        <v>1748.06</v>
      </c>
      <c r="D1125" s="191">
        <v>1748.06</v>
      </c>
      <c r="E1125" s="185" t="s">
        <v>4590</v>
      </c>
      <c r="F1125" s="186" t="s">
        <v>3638</v>
      </c>
      <c r="G1125" s="83">
        <f>VLOOKUP(A1125,РАСЧЕТ!$A$3:$AY$1361,51,0)</f>
        <v>1851.7717596400867</v>
      </c>
      <c r="H1125" s="83">
        <f t="shared" si="17"/>
        <v>103.71175964008671</v>
      </c>
    </row>
    <row r="1126" spans="1:8" ht="16.2" customHeight="1" x14ac:dyDescent="0.3">
      <c r="A1126" s="181" t="s">
        <v>872</v>
      </c>
      <c r="B1126" s="182" t="s">
        <v>873</v>
      </c>
      <c r="C1126" s="190">
        <v>3410.21</v>
      </c>
      <c r="D1126" s="191">
        <v>3410.21</v>
      </c>
      <c r="E1126" s="185" t="s">
        <v>4590</v>
      </c>
      <c r="F1126" s="186" t="s">
        <v>3639</v>
      </c>
      <c r="G1126" s="83">
        <f>VLOOKUP(A1126,РАСЧЕТ!$A$3:$AY$1361,51,0)</f>
        <v>2352.2578294023688</v>
      </c>
      <c r="H1126" s="83">
        <f t="shared" si="17"/>
        <v>-1057.9521705976313</v>
      </c>
    </row>
    <row r="1127" spans="1:8" ht="16.2" customHeight="1" x14ac:dyDescent="0.3">
      <c r="A1127" s="181" t="s">
        <v>1025</v>
      </c>
      <c r="B1127" s="182" t="s">
        <v>202</v>
      </c>
      <c r="C1127" s="190">
        <v>3367.26</v>
      </c>
      <c r="D1127" s="191">
        <v>3367.26</v>
      </c>
      <c r="E1127" s="185" t="s">
        <v>4590</v>
      </c>
      <c r="F1127" s="186" t="s">
        <v>3221</v>
      </c>
      <c r="G1127" s="83">
        <f>VLOOKUP(A1127,РАСЧЕТ!$A$3:$AY$1361,51,0)</f>
        <v>3567.0492863828695</v>
      </c>
      <c r="H1127" s="83">
        <f t="shared" si="17"/>
        <v>199.78928638286925</v>
      </c>
    </row>
    <row r="1128" spans="1:8" ht="16.2" customHeight="1" x14ac:dyDescent="0.3">
      <c r="A1128" s="181" t="s">
        <v>2395</v>
      </c>
      <c r="B1128" s="182" t="s">
        <v>2396</v>
      </c>
      <c r="C1128" s="190">
        <v>2684.36</v>
      </c>
      <c r="D1128" s="191">
        <v>2684.36</v>
      </c>
      <c r="E1128" s="185" t="s">
        <v>4590</v>
      </c>
      <c r="F1128" s="186" t="s">
        <v>3640</v>
      </c>
      <c r="G1128" s="83">
        <f>VLOOKUP(A1128,РАСЧЕТ!$A$3:$AY$1361,51,0)</f>
        <v>2843.6298520271598</v>
      </c>
      <c r="H1128" s="83">
        <f t="shared" si="17"/>
        <v>159.26985202715969</v>
      </c>
    </row>
    <row r="1129" spans="1:8" ht="16.2" customHeight="1" x14ac:dyDescent="0.3">
      <c r="A1129" s="181" t="s">
        <v>1091</v>
      </c>
      <c r="B1129" s="182" t="s">
        <v>1092</v>
      </c>
      <c r="C1129" s="190">
        <v>2688.65</v>
      </c>
      <c r="D1129" s="191">
        <v>2688.65</v>
      </c>
      <c r="E1129" s="185" t="s">
        <v>4590</v>
      </c>
      <c r="F1129" s="186" t="s">
        <v>3641</v>
      </c>
      <c r="G1129" s="83">
        <f>VLOOKUP(A1129,РАСЧЕТ!$A$3:$AY$1361,51,0)</f>
        <v>2848.1796597904031</v>
      </c>
      <c r="H1129" s="83">
        <f t="shared" si="17"/>
        <v>159.529659790403</v>
      </c>
    </row>
    <row r="1130" spans="1:8" ht="16.2" customHeight="1" x14ac:dyDescent="0.3">
      <c r="A1130" s="181" t="s">
        <v>1053</v>
      </c>
      <c r="B1130" s="182" t="s">
        <v>1054</v>
      </c>
      <c r="C1130" s="190">
        <v>1748.06</v>
      </c>
      <c r="D1130" s="191">
        <v>1748.06</v>
      </c>
      <c r="E1130" s="185" t="s">
        <v>4590</v>
      </c>
      <c r="F1130" s="186" t="s">
        <v>3660</v>
      </c>
      <c r="G1130" s="83">
        <f>VLOOKUP(A1130,РАСЧЕТ!$A$3:$AY$1361,51,0)</f>
        <v>1851.7717596400867</v>
      </c>
      <c r="H1130" s="83">
        <f t="shared" si="17"/>
        <v>103.71175964008671</v>
      </c>
    </row>
    <row r="1131" spans="1:8" ht="16.2" customHeight="1" x14ac:dyDescent="0.3">
      <c r="A1131" s="181" t="s">
        <v>2287</v>
      </c>
      <c r="B1131" s="182" t="s">
        <v>2288</v>
      </c>
      <c r="C1131" s="190">
        <v>3410.21</v>
      </c>
      <c r="D1131" s="191">
        <v>3410.21</v>
      </c>
      <c r="E1131" s="185" t="s">
        <v>4590</v>
      </c>
      <c r="F1131" s="186" t="s">
        <v>3723</v>
      </c>
      <c r="G1131" s="83">
        <f>VLOOKUP(A1131,РАСЧЕТ!$A$3:$AY$1361,51,0)</f>
        <v>3612.5473640153041</v>
      </c>
      <c r="H1131" s="83">
        <f t="shared" si="17"/>
        <v>202.33736401530405</v>
      </c>
    </row>
    <row r="1132" spans="1:8" ht="16.2" customHeight="1" x14ac:dyDescent="0.3">
      <c r="A1132" s="181" t="s">
        <v>758</v>
      </c>
      <c r="B1132" s="182" t="s">
        <v>759</v>
      </c>
      <c r="C1132" s="190">
        <v>2684.36</v>
      </c>
      <c r="D1132" s="191">
        <v>2684.36</v>
      </c>
      <c r="E1132" s="185" t="s">
        <v>4590</v>
      </c>
      <c r="F1132" s="186" t="s">
        <v>3661</v>
      </c>
      <c r="G1132" s="83">
        <f>VLOOKUP(A1132,РАСЧЕТ!$A$3:$AY$1361,51,0)</f>
        <v>2843.6298520271598</v>
      </c>
      <c r="H1132" s="83">
        <f t="shared" si="17"/>
        <v>159.26985202715969</v>
      </c>
    </row>
    <row r="1133" spans="1:8" ht="16.2" customHeight="1" x14ac:dyDescent="0.3">
      <c r="A1133" s="181" t="s">
        <v>2339</v>
      </c>
      <c r="B1133" s="182" t="s">
        <v>2340</v>
      </c>
      <c r="C1133" s="190">
        <v>2688.65</v>
      </c>
      <c r="D1133" s="191">
        <v>2688.65</v>
      </c>
      <c r="E1133" s="185" t="s">
        <v>4590</v>
      </c>
      <c r="F1133" s="186" t="s">
        <v>3662</v>
      </c>
      <c r="G1133" s="83">
        <f>VLOOKUP(A1133,РАСЧЕТ!$A$3:$AY$1361,51,0)</f>
        <v>2584.8154927202113</v>
      </c>
      <c r="H1133" s="83">
        <f t="shared" si="17"/>
        <v>-103.8345072797888</v>
      </c>
    </row>
    <row r="1134" spans="1:8" ht="16.2" customHeight="1" x14ac:dyDescent="0.3">
      <c r="A1134" s="181" t="s">
        <v>2449</v>
      </c>
      <c r="B1134" s="182" t="s">
        <v>2450</v>
      </c>
      <c r="C1134" s="190">
        <v>1748.06</v>
      </c>
      <c r="D1134" s="191">
        <v>1748.06</v>
      </c>
      <c r="E1134" s="185" t="s">
        <v>4590</v>
      </c>
      <c r="F1134" s="186" t="s">
        <v>3685</v>
      </c>
      <c r="G1134" s="83">
        <f>VLOOKUP(A1134,РАСЧЕТ!$A$3:$AY$1361,51,0)</f>
        <v>2641.882875356785</v>
      </c>
      <c r="H1134" s="83">
        <f t="shared" si="17"/>
        <v>893.82287535678506</v>
      </c>
    </row>
    <row r="1135" spans="1:8" ht="16.2" customHeight="1" x14ac:dyDescent="0.3">
      <c r="A1135" s="181" t="s">
        <v>1341</v>
      </c>
      <c r="B1135" s="182" t="s">
        <v>1342</v>
      </c>
      <c r="C1135" s="190">
        <v>3410.21</v>
      </c>
      <c r="D1135" s="191">
        <v>3410.21</v>
      </c>
      <c r="E1135" s="185" t="s">
        <v>4590</v>
      </c>
      <c r="F1135" s="186" t="s">
        <v>3686</v>
      </c>
      <c r="G1135" s="83">
        <f>VLOOKUP(A1135,РАСЧЕТ!$A$3:$AY$1361,51,0)</f>
        <v>4293.0388175857124</v>
      </c>
      <c r="H1135" s="83">
        <f t="shared" si="17"/>
        <v>882.82881758571239</v>
      </c>
    </row>
    <row r="1136" spans="1:8" ht="16.2" customHeight="1" x14ac:dyDescent="0.3">
      <c r="A1136" s="181" t="s">
        <v>1646</v>
      </c>
      <c r="B1136" s="182" t="s">
        <v>1647</v>
      </c>
      <c r="C1136" s="190">
        <v>2684.36</v>
      </c>
      <c r="D1136" s="191">
        <v>2684.36</v>
      </c>
      <c r="E1136" s="185" t="s">
        <v>4590</v>
      </c>
      <c r="F1136" s="186" t="s">
        <v>3687</v>
      </c>
      <c r="G1136" s="83">
        <f>VLOOKUP(A1136,РАСЧЕТ!$A$3:$AY$1361,51,0)</f>
        <v>2843.6298520271598</v>
      </c>
      <c r="H1136" s="83">
        <f t="shared" si="17"/>
        <v>159.26985202715969</v>
      </c>
    </row>
    <row r="1137" spans="1:8" ht="16.2" customHeight="1" x14ac:dyDescent="0.3">
      <c r="A1137" s="181" t="s">
        <v>1739</v>
      </c>
      <c r="B1137" s="182" t="s">
        <v>1740</v>
      </c>
      <c r="C1137" s="190">
        <v>2688.65</v>
      </c>
      <c r="D1137" s="191">
        <v>2688.65</v>
      </c>
      <c r="E1137" s="185" t="s">
        <v>4590</v>
      </c>
      <c r="F1137" s="186" t="s">
        <v>3688</v>
      </c>
      <c r="G1137" s="83">
        <f>VLOOKUP(A1137,РАСЧЕТ!$A$3:$AY$1361,51,0)</f>
        <v>2848.1796597904031</v>
      </c>
      <c r="H1137" s="83">
        <f t="shared" si="17"/>
        <v>159.529659790403</v>
      </c>
    </row>
    <row r="1138" spans="1:8" ht="16.2" customHeight="1" x14ac:dyDescent="0.3">
      <c r="A1138" s="181" t="s">
        <v>1044</v>
      </c>
      <c r="B1138" s="182" t="s">
        <v>244</v>
      </c>
      <c r="C1138" s="190">
        <v>3118.15</v>
      </c>
      <c r="D1138" s="191">
        <v>3118.15</v>
      </c>
      <c r="E1138" s="185" t="s">
        <v>4590</v>
      </c>
      <c r="F1138" s="186" t="s">
        <v>3229</v>
      </c>
      <c r="G1138" s="83">
        <f>VLOOKUP(A1138,РАСЧЕТ!$A$3:$AY$1361,51,0)</f>
        <v>1601.9005419209045</v>
      </c>
      <c r="H1138" s="83">
        <f t="shared" si="17"/>
        <v>-1516.2494580790956</v>
      </c>
    </row>
    <row r="1139" spans="1:8" ht="16.2" customHeight="1" x14ac:dyDescent="0.3">
      <c r="A1139" s="181" t="s">
        <v>764</v>
      </c>
      <c r="B1139" s="182" t="s">
        <v>765</v>
      </c>
      <c r="C1139" s="190">
        <v>1748.06</v>
      </c>
      <c r="D1139" s="191">
        <v>1748.06</v>
      </c>
      <c r="E1139" s="185" t="s">
        <v>4590</v>
      </c>
      <c r="F1139" s="186" t="s">
        <v>3710</v>
      </c>
      <c r="G1139" s="83">
        <f>VLOOKUP(A1139,РАСЧЕТ!$A$3:$AY$1361,51,0)</f>
        <v>2775.123969226785</v>
      </c>
      <c r="H1139" s="83">
        <f t="shared" si="17"/>
        <v>1027.063969226785</v>
      </c>
    </row>
    <row r="1140" spans="1:8" ht="16.2" customHeight="1" x14ac:dyDescent="0.3">
      <c r="A1140" s="181" t="s">
        <v>1075</v>
      </c>
      <c r="B1140" s="182" t="s">
        <v>1076</v>
      </c>
      <c r="C1140" s="190">
        <v>3410.21</v>
      </c>
      <c r="D1140" s="191">
        <v>3410.21</v>
      </c>
      <c r="E1140" s="185" t="s">
        <v>4590</v>
      </c>
      <c r="F1140" s="186" t="s">
        <v>3711</v>
      </c>
      <c r="G1140" s="83">
        <f>VLOOKUP(A1140,РАСЧЕТ!$A$3:$AY$1361,51,0)</f>
        <v>1751.9408130650115</v>
      </c>
      <c r="H1140" s="83">
        <f t="shared" si="17"/>
        <v>-1658.2691869349885</v>
      </c>
    </row>
    <row r="1141" spans="1:8" ht="16.2" customHeight="1" x14ac:dyDescent="0.3">
      <c r="A1141" s="181" t="s">
        <v>631</v>
      </c>
      <c r="B1141" s="182" t="s">
        <v>632</v>
      </c>
      <c r="C1141" s="190">
        <v>2684.36</v>
      </c>
      <c r="D1141" s="191">
        <v>2684.36</v>
      </c>
      <c r="E1141" s="185" t="s">
        <v>4590</v>
      </c>
      <c r="F1141" s="186" t="s">
        <v>3712</v>
      </c>
      <c r="G1141" s="83">
        <f>VLOOKUP(A1141,РАСЧЕТ!$A$3:$AY$1361,51,0)</f>
        <v>1379.0466097803931</v>
      </c>
      <c r="H1141" s="83">
        <f t="shared" si="17"/>
        <v>-1305.3133902196071</v>
      </c>
    </row>
    <row r="1142" spans="1:8" ht="16.2" customHeight="1" x14ac:dyDescent="0.3">
      <c r="A1142" s="181" t="s">
        <v>1343</v>
      </c>
      <c r="B1142" s="182" t="s">
        <v>1344</v>
      </c>
      <c r="C1142" s="190">
        <v>2688.65</v>
      </c>
      <c r="D1142" s="191">
        <v>2688.65</v>
      </c>
      <c r="E1142" s="185" t="s">
        <v>4590</v>
      </c>
      <c r="F1142" s="186" t="s">
        <v>3713</v>
      </c>
      <c r="G1142" s="83">
        <f>VLOOKUP(A1142,РАСЧЕТ!$A$3:$AY$1361,51,0)</f>
        <v>3771.539740870041</v>
      </c>
      <c r="H1142" s="83">
        <f t="shared" si="17"/>
        <v>1082.8897408700409</v>
      </c>
    </row>
    <row r="1143" spans="1:8" ht="16.2" customHeight="1" x14ac:dyDescent="0.3">
      <c r="A1143" s="181" t="s">
        <v>766</v>
      </c>
      <c r="B1143" s="182" t="s">
        <v>767</v>
      </c>
      <c r="C1143" s="190">
        <v>1748.06</v>
      </c>
      <c r="D1143" s="191">
        <v>1748.06</v>
      </c>
      <c r="E1143" s="185" t="s">
        <v>4590</v>
      </c>
      <c r="F1143" s="186" t="s">
        <v>3729</v>
      </c>
      <c r="G1143" s="83">
        <f>VLOOKUP(A1143,РАСЧЕТ!$A$3:$AY$1361,51,0)</f>
        <v>1851.7717596400867</v>
      </c>
      <c r="H1143" s="83">
        <f t="shared" si="17"/>
        <v>103.71175964008671</v>
      </c>
    </row>
    <row r="1144" spans="1:8" ht="16.2" customHeight="1" x14ac:dyDescent="0.3">
      <c r="A1144" s="181" t="s">
        <v>1303</v>
      </c>
      <c r="B1144" s="182" t="s">
        <v>1304</v>
      </c>
      <c r="C1144" s="190">
        <v>3410.21</v>
      </c>
      <c r="D1144" s="191">
        <v>3410.21</v>
      </c>
      <c r="E1144" s="185" t="s">
        <v>4590</v>
      </c>
      <c r="F1144" s="186" t="s">
        <v>3730</v>
      </c>
      <c r="G1144" s="83">
        <f>VLOOKUP(A1144,РАСЧЕТ!$A$3:$AY$1361,51,0)</f>
        <v>3612.5473640153041</v>
      </c>
      <c r="H1144" s="83">
        <f t="shared" si="17"/>
        <v>202.33736401530405</v>
      </c>
    </row>
    <row r="1145" spans="1:8" ht="16.2" customHeight="1" x14ac:dyDescent="0.3">
      <c r="A1145" s="181" t="s">
        <v>604</v>
      </c>
      <c r="B1145" s="182" t="s">
        <v>605</v>
      </c>
      <c r="C1145" s="190">
        <v>2684.36</v>
      </c>
      <c r="D1145" s="191">
        <v>2684.36</v>
      </c>
      <c r="E1145" s="185" t="s">
        <v>4590</v>
      </c>
      <c r="F1145" s="186" t="s">
        <v>3731</v>
      </c>
      <c r="G1145" s="83">
        <f>VLOOKUP(A1145,РАСЧЕТ!$A$3:$AY$1361,51,0)</f>
        <v>2843.6298520271598</v>
      </c>
      <c r="H1145" s="83">
        <f t="shared" si="17"/>
        <v>159.26985202715969</v>
      </c>
    </row>
    <row r="1146" spans="1:8" ht="16.2" customHeight="1" x14ac:dyDescent="0.3">
      <c r="A1146" s="181" t="s">
        <v>1130</v>
      </c>
      <c r="B1146" s="182" t="s">
        <v>1131</v>
      </c>
      <c r="C1146" s="190">
        <v>2688.65</v>
      </c>
      <c r="D1146" s="191">
        <v>2688.65</v>
      </c>
      <c r="E1146" s="185" t="s">
        <v>4590</v>
      </c>
      <c r="F1146" s="186" t="s">
        <v>3732</v>
      </c>
      <c r="G1146" s="83">
        <f>VLOOKUP(A1146,РАСЧЕТ!$A$3:$AY$1361,51,0)</f>
        <v>3473.577514468449</v>
      </c>
      <c r="H1146" s="83">
        <f t="shared" si="17"/>
        <v>784.92751446844886</v>
      </c>
    </row>
    <row r="1147" spans="1:8" ht="16.2" customHeight="1" x14ac:dyDescent="0.3">
      <c r="A1147" s="181" t="s">
        <v>2332</v>
      </c>
      <c r="B1147" s="182" t="s">
        <v>2333</v>
      </c>
      <c r="C1147" s="190">
        <v>1748.06</v>
      </c>
      <c r="D1147" s="191">
        <v>1748.06</v>
      </c>
      <c r="E1147" s="185" t="s">
        <v>4590</v>
      </c>
      <c r="F1147" s="186" t="s">
        <v>3756</v>
      </c>
      <c r="G1147" s="83">
        <f>VLOOKUP(A1147,РАСЧЕТ!$A$3:$AY$1361,51,0)</f>
        <v>1851.7717596400867</v>
      </c>
      <c r="H1147" s="83">
        <f t="shared" si="17"/>
        <v>103.71175964008671</v>
      </c>
    </row>
    <row r="1148" spans="1:8" ht="16.2" customHeight="1" x14ac:dyDescent="0.3">
      <c r="A1148" s="181" t="s">
        <v>878</v>
      </c>
      <c r="B1148" s="182" t="s">
        <v>879</v>
      </c>
      <c r="C1148" s="190">
        <v>3410.21</v>
      </c>
      <c r="D1148" s="191">
        <v>3410.21</v>
      </c>
      <c r="E1148" s="185" t="s">
        <v>4590</v>
      </c>
      <c r="F1148" s="186" t="s">
        <v>3739</v>
      </c>
      <c r="G1148" s="83">
        <f>VLOOKUP(A1148,РАСЧЕТ!$A$3:$AY$1361,51,0)</f>
        <v>3612.5473640153041</v>
      </c>
      <c r="H1148" s="83">
        <f t="shared" si="17"/>
        <v>202.33736401530405</v>
      </c>
    </row>
    <row r="1149" spans="1:8" ht="16.2" customHeight="1" x14ac:dyDescent="0.3">
      <c r="A1149" s="181" t="s">
        <v>1016</v>
      </c>
      <c r="B1149" s="182" t="s">
        <v>309</v>
      </c>
      <c r="C1149" s="190">
        <v>2452.4299999999998</v>
      </c>
      <c r="D1149" s="191">
        <v>2452.4299999999998</v>
      </c>
      <c r="E1149" s="185" t="s">
        <v>4590</v>
      </c>
      <c r="F1149" s="186" t="s">
        <v>3166</v>
      </c>
      <c r="G1149" s="83">
        <f>VLOOKUP(A1149,РАСЧЕТ!$A$3:$AY$1361,51,0)</f>
        <v>3028.6358991234915</v>
      </c>
      <c r="H1149" s="83">
        <f t="shared" si="17"/>
        <v>576.20589912349169</v>
      </c>
    </row>
    <row r="1150" spans="1:8" ht="16.2" customHeight="1" x14ac:dyDescent="0.3">
      <c r="A1150" s="181" t="s">
        <v>2560</v>
      </c>
      <c r="B1150" s="182" t="s">
        <v>1305</v>
      </c>
      <c r="C1150" s="190">
        <v>2684.36</v>
      </c>
      <c r="D1150" s="191">
        <v>2684.36</v>
      </c>
      <c r="E1150" s="185" t="s">
        <v>4590</v>
      </c>
      <c r="F1150" s="186" t="s">
        <v>3897</v>
      </c>
      <c r="G1150" s="83">
        <f>VLOOKUP(A1150,РАСЧЕТ!$A$3:$AY$1361,51,0)</f>
        <v>2843.6298520271598</v>
      </c>
      <c r="H1150" s="83">
        <f t="shared" si="17"/>
        <v>159.26985202715969</v>
      </c>
    </row>
    <row r="1151" spans="1:8" ht="16.2" customHeight="1" x14ac:dyDescent="0.3">
      <c r="A1151" s="181" t="s">
        <v>1047</v>
      </c>
      <c r="B1151" s="182" t="s">
        <v>1048</v>
      </c>
      <c r="C1151" s="190">
        <v>2688.65</v>
      </c>
      <c r="D1151" s="191">
        <v>2688.65</v>
      </c>
      <c r="E1151" s="185" t="s">
        <v>4590</v>
      </c>
      <c r="F1151" s="186" t="s">
        <v>3758</v>
      </c>
      <c r="G1151" s="83">
        <f>VLOOKUP(A1151,РАСЧЕТ!$A$3:$AY$1361,51,0)</f>
        <v>2848.1796597904031</v>
      </c>
      <c r="H1151" s="83">
        <f t="shared" si="17"/>
        <v>159.529659790403</v>
      </c>
    </row>
    <row r="1152" spans="1:8" ht="16.2" customHeight="1" x14ac:dyDescent="0.3">
      <c r="A1152" s="181" t="s">
        <v>1905</v>
      </c>
      <c r="B1152" s="182" t="s">
        <v>1906</v>
      </c>
      <c r="C1152" s="190">
        <v>1748.06</v>
      </c>
      <c r="D1152" s="191">
        <v>1748.06</v>
      </c>
      <c r="E1152" s="185" t="s">
        <v>4590</v>
      </c>
      <c r="F1152" s="186" t="s">
        <v>3779</v>
      </c>
      <c r="G1152" s="83">
        <f>VLOOKUP(A1152,РАСЧЕТ!$A$3:$AY$1361,51,0)</f>
        <v>1851.7717596400867</v>
      </c>
      <c r="H1152" s="83">
        <f t="shared" si="17"/>
        <v>103.71175964008671</v>
      </c>
    </row>
    <row r="1153" spans="1:8" ht="16.2" customHeight="1" x14ac:dyDescent="0.3">
      <c r="A1153" s="181" t="s">
        <v>1972</v>
      </c>
      <c r="B1153" s="182" t="s">
        <v>1973</v>
      </c>
      <c r="C1153" s="190">
        <v>3410.21</v>
      </c>
      <c r="D1153" s="191">
        <v>3410.21</v>
      </c>
      <c r="E1153" s="185" t="s">
        <v>4590</v>
      </c>
      <c r="F1153" s="186" t="s">
        <v>3780</v>
      </c>
      <c r="G1153" s="83">
        <f>VLOOKUP(A1153,РАСЧЕТ!$A$3:$AY$1361,51,0)</f>
        <v>3538.9820775522003</v>
      </c>
      <c r="H1153" s="83">
        <f t="shared" ref="H1153:H1216" si="18">G1153-C1153</f>
        <v>128.77207755220024</v>
      </c>
    </row>
    <row r="1154" spans="1:8" ht="16.2" customHeight="1" x14ac:dyDescent="0.3">
      <c r="A1154" s="181" t="s">
        <v>939</v>
      </c>
      <c r="B1154" s="182" t="s">
        <v>940</v>
      </c>
      <c r="C1154" s="190">
        <v>2684.36</v>
      </c>
      <c r="D1154" s="191">
        <v>2684.36</v>
      </c>
      <c r="E1154" s="185" t="s">
        <v>4590</v>
      </c>
      <c r="F1154" s="186" t="s">
        <v>3782</v>
      </c>
      <c r="G1154" s="83">
        <f>VLOOKUP(A1154,РАСЧЕТ!$A$3:$AY$1361,51,0)</f>
        <v>2843.6298520271598</v>
      </c>
      <c r="H1154" s="83">
        <f t="shared" si="18"/>
        <v>159.26985202715969</v>
      </c>
    </row>
    <row r="1155" spans="1:8" ht="16.2" customHeight="1" x14ac:dyDescent="0.3">
      <c r="A1155" s="181" t="s">
        <v>1953</v>
      </c>
      <c r="B1155" s="182" t="s">
        <v>1954</v>
      </c>
      <c r="C1155" s="190">
        <v>2688.65</v>
      </c>
      <c r="D1155" s="191">
        <v>2688.65</v>
      </c>
      <c r="E1155" s="185" t="s">
        <v>4590</v>
      </c>
      <c r="F1155" s="186" t="s">
        <v>3783</v>
      </c>
      <c r="G1155" s="83">
        <f>VLOOKUP(A1155,РАСЧЕТ!$A$3:$AY$1361,51,0)</f>
        <v>2848.1796597904031</v>
      </c>
      <c r="H1155" s="83">
        <f t="shared" si="18"/>
        <v>159.529659790403</v>
      </c>
    </row>
    <row r="1156" spans="1:8" ht="16.2" customHeight="1" x14ac:dyDescent="0.3">
      <c r="A1156" s="181" t="s">
        <v>1017</v>
      </c>
      <c r="B1156" s="182" t="s">
        <v>1018</v>
      </c>
      <c r="C1156" s="190">
        <v>1748.06</v>
      </c>
      <c r="D1156" s="191">
        <v>1748.06</v>
      </c>
      <c r="E1156" s="185" t="s">
        <v>4590</v>
      </c>
      <c r="F1156" s="186" t="s">
        <v>3803</v>
      </c>
      <c r="G1156" s="83">
        <f>VLOOKUP(A1156,РАСЧЕТ!$A$3:$AY$1361,51,0)</f>
        <v>1851.7717596400867</v>
      </c>
      <c r="H1156" s="83">
        <f t="shared" si="18"/>
        <v>103.71175964008671</v>
      </c>
    </row>
    <row r="1157" spans="1:8" ht="16.2" customHeight="1" x14ac:dyDescent="0.3">
      <c r="A1157" s="181" t="s">
        <v>2477</v>
      </c>
      <c r="B1157" s="182" t="s">
        <v>2478</v>
      </c>
      <c r="C1157" s="190">
        <v>3410.21</v>
      </c>
      <c r="D1157" s="191">
        <v>3410.21</v>
      </c>
      <c r="E1157" s="185" t="s">
        <v>4590</v>
      </c>
      <c r="F1157" s="186" t="s">
        <v>3804</v>
      </c>
      <c r="G1157" s="83">
        <f>VLOOKUP(A1157,РАСЧЕТ!$A$3:$AY$1361,51,0)</f>
        <v>1946.677796413471</v>
      </c>
      <c r="H1157" s="83">
        <f t="shared" si="18"/>
        <v>-1463.532203586529</v>
      </c>
    </row>
    <row r="1158" spans="1:8" ht="16.2" customHeight="1" x14ac:dyDescent="0.3">
      <c r="A1158" s="181" t="s">
        <v>1033</v>
      </c>
      <c r="B1158" s="182" t="s">
        <v>1034</v>
      </c>
      <c r="C1158" s="190">
        <v>2684.36</v>
      </c>
      <c r="D1158" s="191">
        <v>2684.36</v>
      </c>
      <c r="E1158" s="185" t="s">
        <v>4590</v>
      </c>
      <c r="F1158" s="186" t="s">
        <v>3805</v>
      </c>
      <c r="G1158" s="83">
        <f>VLOOKUP(A1158,РАСЧЕТ!$A$3:$AY$1361,51,0)</f>
        <v>2843.6298520271598</v>
      </c>
      <c r="H1158" s="83">
        <f t="shared" si="18"/>
        <v>159.26985202715969</v>
      </c>
    </row>
    <row r="1159" spans="1:8" ht="16.2" customHeight="1" x14ac:dyDescent="0.3">
      <c r="A1159" s="181" t="s">
        <v>1040</v>
      </c>
      <c r="B1159" s="182" t="s">
        <v>1041</v>
      </c>
      <c r="C1159" s="190">
        <v>2688.65</v>
      </c>
      <c r="D1159" s="191">
        <v>2688.65</v>
      </c>
      <c r="E1159" s="185" t="s">
        <v>4590</v>
      </c>
      <c r="F1159" s="186" t="s">
        <v>3806</v>
      </c>
      <c r="G1159" s="83">
        <f>VLOOKUP(A1159,РАСЧЕТ!$A$3:$AY$1361,51,0)</f>
        <v>2848.1796597904031</v>
      </c>
      <c r="H1159" s="83">
        <f t="shared" si="18"/>
        <v>159.529659790403</v>
      </c>
    </row>
    <row r="1160" spans="1:8" ht="16.2" customHeight="1" x14ac:dyDescent="0.3">
      <c r="A1160" s="181" t="s">
        <v>1308</v>
      </c>
      <c r="B1160" s="182" t="s">
        <v>351</v>
      </c>
      <c r="C1160" s="190">
        <v>1421.64</v>
      </c>
      <c r="D1160" s="191">
        <v>1421.64</v>
      </c>
      <c r="E1160" s="185" t="s">
        <v>4590</v>
      </c>
      <c r="F1160" s="186" t="s">
        <v>3230</v>
      </c>
      <c r="G1160" s="83">
        <f>VLOOKUP(A1160,РАСЧЕТ!$A$3:$AY$1361,51,0)</f>
        <v>1505.9863696335838</v>
      </c>
      <c r="H1160" s="83">
        <f t="shared" si="18"/>
        <v>84.346369633583663</v>
      </c>
    </row>
    <row r="1161" spans="1:8" ht="16.2" customHeight="1" x14ac:dyDescent="0.3">
      <c r="A1161" s="181" t="s">
        <v>920</v>
      </c>
      <c r="B1161" s="182" t="s">
        <v>921</v>
      </c>
      <c r="C1161" s="188"/>
      <c r="D1161" s="189"/>
      <c r="E1161" s="185" t="s">
        <v>4590</v>
      </c>
      <c r="F1161" s="186" t="s">
        <v>3826</v>
      </c>
      <c r="G1161" s="83">
        <f>VLOOKUP(A1161,РАСЧЕТ!$A$3:$AY$1361,51,0)</f>
        <v>0</v>
      </c>
      <c r="H1161" s="83">
        <f t="shared" si="18"/>
        <v>0</v>
      </c>
    </row>
    <row r="1162" spans="1:8" ht="16.2" customHeight="1" x14ac:dyDescent="0.3">
      <c r="A1162" s="181" t="s">
        <v>3952</v>
      </c>
      <c r="B1162" s="182" t="s">
        <v>921</v>
      </c>
      <c r="C1162" s="190">
        <v>2452.4299999999998</v>
      </c>
      <c r="D1162" s="191">
        <v>2452.4299999999998</v>
      </c>
      <c r="E1162" s="185" t="s">
        <v>4561</v>
      </c>
      <c r="F1162" s="186" t="s">
        <v>4562</v>
      </c>
      <c r="G1162" s="83">
        <f>VLOOKUP(A1162,РАСЧЕТ!$A$3:$AY$1361,51,0)</f>
        <v>2597.9402328120132</v>
      </c>
      <c r="H1162" s="83">
        <f t="shared" si="18"/>
        <v>145.51023281201333</v>
      </c>
    </row>
    <row r="1163" spans="1:8" ht="16.2" customHeight="1" x14ac:dyDescent="0.3">
      <c r="A1163" s="181" t="s">
        <v>518</v>
      </c>
      <c r="B1163" s="182" t="s">
        <v>519</v>
      </c>
      <c r="C1163" s="190">
        <v>4625.6899999999996</v>
      </c>
      <c r="D1163" s="191">
        <v>4625.6899999999996</v>
      </c>
      <c r="E1163" s="185" t="s">
        <v>4590</v>
      </c>
      <c r="F1163" s="186" t="s">
        <v>3751</v>
      </c>
      <c r="G1163" s="83">
        <f>VLOOKUP(A1163,РАСЧЕТ!$A$3:$AY$1361,51,0)</f>
        <v>7162.0710884581094</v>
      </c>
      <c r="H1163" s="83">
        <f t="shared" si="18"/>
        <v>2536.3810884581098</v>
      </c>
    </row>
    <row r="1164" spans="1:8" ht="16.2" customHeight="1" x14ac:dyDescent="0.3">
      <c r="A1164" s="181" t="s">
        <v>3953</v>
      </c>
      <c r="B1164" s="182" t="s">
        <v>1093</v>
      </c>
      <c r="C1164" s="190">
        <v>3659.32</v>
      </c>
      <c r="D1164" s="191">
        <v>3659.32</v>
      </c>
      <c r="E1164" s="185" t="s">
        <v>4590</v>
      </c>
      <c r="F1164" s="186" t="s">
        <v>4563</v>
      </c>
      <c r="G1164" s="83">
        <f>VLOOKUP(A1164,РАСЧЕТ!$A$3:$AY$1361,51,0)</f>
        <v>3876.4362142834243</v>
      </c>
      <c r="H1164" s="83">
        <f t="shared" si="18"/>
        <v>217.11621428342414</v>
      </c>
    </row>
    <row r="1165" spans="1:8" ht="16.2" customHeight="1" x14ac:dyDescent="0.3">
      <c r="A1165" s="181" t="s">
        <v>2413</v>
      </c>
      <c r="B1165" s="182" t="s">
        <v>2414</v>
      </c>
      <c r="C1165" s="190">
        <v>3715.15</v>
      </c>
      <c r="D1165" s="191">
        <v>3715.15</v>
      </c>
      <c r="E1165" s="185" t="s">
        <v>4590</v>
      </c>
      <c r="F1165" s="186" t="s">
        <v>3827</v>
      </c>
      <c r="G1165" s="83">
        <f>VLOOKUP(A1165,РАСЧЕТ!$A$3:$AY$1361,51,0)</f>
        <v>3935.5837152055888</v>
      </c>
      <c r="H1165" s="83">
        <f t="shared" si="18"/>
        <v>220.43371520558867</v>
      </c>
    </row>
    <row r="1166" spans="1:8" ht="16.2" customHeight="1" x14ac:dyDescent="0.3">
      <c r="A1166" s="181" t="s">
        <v>2315</v>
      </c>
      <c r="B1166" s="182" t="s">
        <v>2316</v>
      </c>
      <c r="C1166" s="183">
        <v>332.59</v>
      </c>
      <c r="D1166" s="184">
        <v>332.59</v>
      </c>
      <c r="E1166" s="185" t="s">
        <v>4590</v>
      </c>
      <c r="F1166" s="186" t="s">
        <v>3754</v>
      </c>
      <c r="G1166" s="83">
        <f>VLOOKUP(A1166,РАСЧЕТ!$A$3:$AY$1361,51,0)</f>
        <v>352.24318167046107</v>
      </c>
      <c r="H1166" s="83">
        <f t="shared" si="18"/>
        <v>19.653181670461095</v>
      </c>
    </row>
    <row r="1167" spans="1:8" ht="16.2" customHeight="1" x14ac:dyDescent="0.3">
      <c r="A1167" s="181" t="s">
        <v>3956</v>
      </c>
      <c r="B1167" s="182" t="s">
        <v>2316</v>
      </c>
      <c r="C1167" s="190">
        <v>3103.38</v>
      </c>
      <c r="D1167" s="191">
        <v>3103.38</v>
      </c>
      <c r="E1167" s="185" t="s">
        <v>4590</v>
      </c>
      <c r="F1167" s="186" t="s">
        <v>4593</v>
      </c>
      <c r="G1167" s="83">
        <f>VLOOKUP(A1167,РАСЧЕТ!$A$3:$AY$1361,51,0)</f>
        <v>3287.6030289243031</v>
      </c>
      <c r="H1167" s="83">
        <f t="shared" si="18"/>
        <v>184.22302892430298</v>
      </c>
    </row>
    <row r="1168" spans="1:8" ht="16.2" customHeight="1" x14ac:dyDescent="0.3">
      <c r="A1168" s="181" t="s">
        <v>1349</v>
      </c>
      <c r="B1168" s="182" t="s">
        <v>1350</v>
      </c>
      <c r="C1168" s="190">
        <v>2241.98</v>
      </c>
      <c r="D1168" s="191">
        <v>2241.98</v>
      </c>
      <c r="E1168" s="185" t="s">
        <v>4590</v>
      </c>
      <c r="F1168" s="186" t="s">
        <v>3357</v>
      </c>
      <c r="G1168" s="83">
        <f>VLOOKUP(A1168,РАСЧЕТ!$A$3:$AY$1361,51,0)</f>
        <v>2374.9996524130838</v>
      </c>
      <c r="H1168" s="83">
        <f t="shared" si="18"/>
        <v>133.0196524130838</v>
      </c>
    </row>
    <row r="1169" spans="1:8" ht="16.2" customHeight="1" x14ac:dyDescent="0.3">
      <c r="A1169" s="181" t="s">
        <v>2056</v>
      </c>
      <c r="B1169" s="182" t="s">
        <v>2057</v>
      </c>
      <c r="C1169" s="190">
        <v>2229.09</v>
      </c>
      <c r="D1169" s="191">
        <v>2229.09</v>
      </c>
      <c r="E1169" s="185" t="s">
        <v>4590</v>
      </c>
      <c r="F1169" s="186" t="s">
        <v>3358</v>
      </c>
      <c r="G1169" s="83">
        <f>VLOOKUP(A1169,РАСЧЕТ!$A$3:$AY$1361,51,0)</f>
        <v>2170.0917960693255</v>
      </c>
      <c r="H1169" s="83">
        <f t="shared" si="18"/>
        <v>-58.998203930674663</v>
      </c>
    </row>
    <row r="1170" spans="1:8" ht="16.2" customHeight="1" x14ac:dyDescent="0.3">
      <c r="A1170" s="181" t="s">
        <v>1023</v>
      </c>
      <c r="B1170" s="182" t="s">
        <v>1024</v>
      </c>
      <c r="C1170" s="190">
        <v>3178.28</v>
      </c>
      <c r="D1170" s="191">
        <v>3178.28</v>
      </c>
      <c r="E1170" s="185" t="s">
        <v>4590</v>
      </c>
      <c r="F1170" s="186" t="s">
        <v>3757</v>
      </c>
      <c r="G1170" s="83">
        <f>VLOOKUP(A1170,РАСЧЕТ!$A$3:$AY$1361,51,0)</f>
        <v>3366.8577448001574</v>
      </c>
      <c r="H1170" s="83">
        <f t="shared" si="18"/>
        <v>188.57774480015723</v>
      </c>
    </row>
    <row r="1171" spans="1:8" ht="16.2" customHeight="1" x14ac:dyDescent="0.3">
      <c r="A1171" s="181" t="s">
        <v>2425</v>
      </c>
      <c r="B1171" s="182" t="s">
        <v>2426</v>
      </c>
      <c r="C1171" s="190">
        <v>3367.26</v>
      </c>
      <c r="D1171" s="191">
        <v>3367.26</v>
      </c>
      <c r="E1171" s="185" t="s">
        <v>4590</v>
      </c>
      <c r="F1171" s="186" t="s">
        <v>3372</v>
      </c>
      <c r="G1171" s="83">
        <f>VLOOKUP(A1171,РАСЧЕТ!$A$3:$AY$1361,51,0)</f>
        <v>3567.0492863828695</v>
      </c>
      <c r="H1171" s="83">
        <f t="shared" si="18"/>
        <v>199.78928638286925</v>
      </c>
    </row>
    <row r="1172" spans="1:8" ht="16.2" customHeight="1" x14ac:dyDescent="0.3">
      <c r="A1172" s="181" t="s">
        <v>793</v>
      </c>
      <c r="B1172" s="182" t="s">
        <v>794</v>
      </c>
      <c r="C1172" s="190">
        <v>2194.73</v>
      </c>
      <c r="D1172" s="191">
        <v>2194.73</v>
      </c>
      <c r="E1172" s="185" t="s">
        <v>4590</v>
      </c>
      <c r="F1172" s="186" t="s">
        <v>3373</v>
      </c>
      <c r="G1172" s="83">
        <f>VLOOKUP(A1172,РАСЧЕТ!$A$3:$AY$1361,51,0)</f>
        <v>2324.9517670174059</v>
      </c>
      <c r="H1172" s="83">
        <f t="shared" si="18"/>
        <v>130.22176701740591</v>
      </c>
    </row>
    <row r="1173" spans="1:8" ht="16.2" customHeight="1" x14ac:dyDescent="0.3">
      <c r="A1173" s="181" t="s">
        <v>2545</v>
      </c>
      <c r="B1173" s="182" t="s">
        <v>245</v>
      </c>
      <c r="C1173" s="190">
        <v>3118.15</v>
      </c>
      <c r="D1173" s="191">
        <v>3118.15</v>
      </c>
      <c r="E1173" s="185" t="s">
        <v>4590</v>
      </c>
      <c r="F1173" s="186" t="s">
        <v>3110</v>
      </c>
      <c r="G1173" s="83">
        <f>VLOOKUP(A1173,РАСЧЕТ!$A$3:$AY$1361,51,0)</f>
        <v>3303.1604361147483</v>
      </c>
      <c r="H1173" s="83">
        <f t="shared" si="18"/>
        <v>185.01043611474825</v>
      </c>
    </row>
    <row r="1174" spans="1:8" ht="16.2" customHeight="1" x14ac:dyDescent="0.3">
      <c r="A1174" s="181" t="s">
        <v>2070</v>
      </c>
      <c r="B1174" s="182" t="s">
        <v>253</v>
      </c>
      <c r="C1174" s="190">
        <v>1421.64</v>
      </c>
      <c r="D1174" s="191">
        <v>1421.64</v>
      </c>
      <c r="E1174" s="185" t="s">
        <v>4590</v>
      </c>
      <c r="F1174" s="186" t="s">
        <v>3231</v>
      </c>
      <c r="G1174" s="83">
        <f>VLOOKUP(A1174,РАСЧЕТ!$A$3:$AY$1361,51,0)</f>
        <v>1505.9863696335838</v>
      </c>
      <c r="H1174" s="83">
        <f t="shared" si="18"/>
        <v>84.346369633583663</v>
      </c>
    </row>
    <row r="1175" spans="1:8" ht="16.2" customHeight="1" x14ac:dyDescent="0.3">
      <c r="A1175" s="181" t="s">
        <v>1164</v>
      </c>
      <c r="B1175" s="182" t="s">
        <v>1165</v>
      </c>
      <c r="C1175" s="190">
        <v>2181.85</v>
      </c>
      <c r="D1175" s="191">
        <v>2181.85</v>
      </c>
      <c r="E1175" s="185" t="s">
        <v>4590</v>
      </c>
      <c r="F1175" s="186" t="s">
        <v>3374</v>
      </c>
      <c r="G1175" s="83">
        <f>VLOOKUP(A1175,РАСЧЕТ!$A$3:$AY$1361,51,0)</f>
        <v>2311.3023437276752</v>
      </c>
      <c r="H1175" s="83">
        <f t="shared" si="18"/>
        <v>129.45234372767527</v>
      </c>
    </row>
    <row r="1176" spans="1:8" ht="16.2" customHeight="1" x14ac:dyDescent="0.3">
      <c r="A1176" s="181" t="s">
        <v>1929</v>
      </c>
      <c r="B1176" s="182" t="s">
        <v>1930</v>
      </c>
      <c r="C1176" s="190">
        <v>3122.45</v>
      </c>
      <c r="D1176" s="191">
        <v>3122.45</v>
      </c>
      <c r="E1176" s="185" t="s">
        <v>4590</v>
      </c>
      <c r="F1176" s="186" t="s">
        <v>3375</v>
      </c>
      <c r="G1176" s="83">
        <f>VLOOKUP(A1176,РАСЧЕТ!$A$3:$AY$1361,51,0)</f>
        <v>3307.710243877993</v>
      </c>
      <c r="H1176" s="83">
        <f t="shared" si="18"/>
        <v>185.26024387799316</v>
      </c>
    </row>
    <row r="1177" spans="1:8" ht="16.2" customHeight="1" x14ac:dyDescent="0.3">
      <c r="A1177" s="181" t="s">
        <v>2437</v>
      </c>
      <c r="B1177" s="182" t="s">
        <v>2438</v>
      </c>
      <c r="C1177" s="190">
        <v>3367.26</v>
      </c>
      <c r="D1177" s="191">
        <v>3367.26</v>
      </c>
      <c r="E1177" s="185" t="s">
        <v>4590</v>
      </c>
      <c r="F1177" s="186" t="s">
        <v>3392</v>
      </c>
      <c r="G1177" s="83">
        <f>VLOOKUP(A1177,РАСЧЕТ!$A$3:$AY$1361,51,0)</f>
        <v>3567.0492863828695</v>
      </c>
      <c r="H1177" s="83">
        <f t="shared" si="18"/>
        <v>199.78928638286925</v>
      </c>
    </row>
    <row r="1178" spans="1:8" ht="16.2" customHeight="1" x14ac:dyDescent="0.3">
      <c r="A1178" s="181" t="s">
        <v>1322</v>
      </c>
      <c r="B1178" s="182" t="s">
        <v>1323</v>
      </c>
      <c r="C1178" s="190">
        <v>2194.73</v>
      </c>
      <c r="D1178" s="191">
        <v>2194.73</v>
      </c>
      <c r="E1178" s="185" t="s">
        <v>4590</v>
      </c>
      <c r="F1178" s="186" t="s">
        <v>3393</v>
      </c>
      <c r="G1178" s="83">
        <f>VLOOKUP(A1178,РАСЧЕТ!$A$3:$AY$1361,51,0)</f>
        <v>1127.5085081564496</v>
      </c>
      <c r="H1178" s="83">
        <f t="shared" si="18"/>
        <v>-1067.2214918435504</v>
      </c>
    </row>
    <row r="1179" spans="1:8" ht="16.2" customHeight="1" x14ac:dyDescent="0.3">
      <c r="A1179" s="181" t="s">
        <v>2431</v>
      </c>
      <c r="B1179" s="182" t="s">
        <v>2432</v>
      </c>
      <c r="C1179" s="190">
        <v>2181.85</v>
      </c>
      <c r="D1179" s="191">
        <v>2181.85</v>
      </c>
      <c r="E1179" s="185" t="s">
        <v>4590</v>
      </c>
      <c r="F1179" s="186" t="s">
        <v>3394</v>
      </c>
      <c r="G1179" s="83">
        <f>VLOOKUP(A1179,РАСЧЕТ!$A$3:$AY$1361,51,0)</f>
        <v>2311.3023437276752</v>
      </c>
      <c r="H1179" s="83">
        <f t="shared" si="18"/>
        <v>129.45234372767527</v>
      </c>
    </row>
    <row r="1180" spans="1:8" ht="16.2" customHeight="1" x14ac:dyDescent="0.3">
      <c r="A1180" s="181" t="s">
        <v>2096</v>
      </c>
      <c r="B1180" s="182" t="s">
        <v>2097</v>
      </c>
      <c r="C1180" s="190">
        <v>3122.45</v>
      </c>
      <c r="D1180" s="191">
        <v>3122.45</v>
      </c>
      <c r="E1180" s="185" t="s">
        <v>4590</v>
      </c>
      <c r="F1180" s="186" t="s">
        <v>3395</v>
      </c>
      <c r="G1180" s="83">
        <f>VLOOKUP(A1180,РАСЧЕТ!$A$3:$AY$1361,51,0)</f>
        <v>3307.710243877993</v>
      </c>
      <c r="H1180" s="83">
        <f t="shared" si="18"/>
        <v>185.26024387799316</v>
      </c>
    </row>
    <row r="1181" spans="1:8" ht="16.2" customHeight="1" x14ac:dyDescent="0.3">
      <c r="A1181" s="181" t="s">
        <v>778</v>
      </c>
      <c r="B1181" s="182" t="s">
        <v>779</v>
      </c>
      <c r="C1181" s="190">
        <v>3367.26</v>
      </c>
      <c r="D1181" s="191">
        <v>3367.26</v>
      </c>
      <c r="E1181" s="185" t="s">
        <v>4590</v>
      </c>
      <c r="F1181" s="186" t="s">
        <v>3413</v>
      </c>
      <c r="G1181" s="83">
        <f>VLOOKUP(A1181,РАСЧЕТ!$A$3:$AY$1361,51,0)</f>
        <v>3428.3339671898334</v>
      </c>
      <c r="H1181" s="83">
        <f t="shared" si="18"/>
        <v>61.073967189833184</v>
      </c>
    </row>
    <row r="1182" spans="1:8" ht="16.2" customHeight="1" x14ac:dyDescent="0.3">
      <c r="A1182" s="181" t="s">
        <v>2514</v>
      </c>
      <c r="B1182" s="182" t="s">
        <v>2515</v>
      </c>
      <c r="C1182" s="190">
        <v>2194.73</v>
      </c>
      <c r="D1182" s="191">
        <v>2194.73</v>
      </c>
      <c r="E1182" s="185" t="s">
        <v>4590</v>
      </c>
      <c r="F1182" s="186" t="s">
        <v>3414</v>
      </c>
      <c r="G1182" s="83">
        <f>VLOOKUP(A1182,РАСЧЕТ!$A$3:$AY$1361,51,0)</f>
        <v>2759.345861102759</v>
      </c>
      <c r="H1182" s="83">
        <f t="shared" si="18"/>
        <v>564.61586110275903</v>
      </c>
    </row>
    <row r="1183" spans="1:8" ht="16.2" customHeight="1" x14ac:dyDescent="0.3">
      <c r="A1183" s="181" t="s">
        <v>2584</v>
      </c>
      <c r="B1183" s="182" t="s">
        <v>2077</v>
      </c>
      <c r="C1183" s="190">
        <v>2181.85</v>
      </c>
      <c r="D1183" s="191">
        <v>2181.85</v>
      </c>
      <c r="E1183" s="185" t="s">
        <v>4590</v>
      </c>
      <c r="F1183" s="186" t="s">
        <v>3901</v>
      </c>
      <c r="G1183" s="83">
        <f>VLOOKUP(A1183,РАСЧЕТ!$A$3:$AY$1361,51,0)</f>
        <v>3193.4469786381183</v>
      </c>
      <c r="H1183" s="83">
        <f t="shared" si="18"/>
        <v>1011.5969786381183</v>
      </c>
    </row>
    <row r="1184" spans="1:8" ht="16.2" customHeight="1" x14ac:dyDescent="0.3">
      <c r="A1184" s="181" t="s">
        <v>795</v>
      </c>
      <c r="B1184" s="182" t="s">
        <v>796</v>
      </c>
      <c r="C1184" s="190">
        <v>3122.45</v>
      </c>
      <c r="D1184" s="191">
        <v>3122.45</v>
      </c>
      <c r="E1184" s="185" t="s">
        <v>4590</v>
      </c>
      <c r="F1184" s="186" t="s">
        <v>3417</v>
      </c>
      <c r="G1184" s="83">
        <f>VLOOKUP(A1184,РАСЧЕТ!$A$3:$AY$1361,51,0)</f>
        <v>3307.710243877993</v>
      </c>
      <c r="H1184" s="83">
        <f t="shared" si="18"/>
        <v>185.26024387799316</v>
      </c>
    </row>
    <row r="1185" spans="1:8" ht="16.2" customHeight="1" x14ac:dyDescent="0.3">
      <c r="A1185" s="181" t="s">
        <v>712</v>
      </c>
      <c r="B1185" s="182" t="s">
        <v>310</v>
      </c>
      <c r="C1185" s="190">
        <v>1576.26</v>
      </c>
      <c r="D1185" s="191">
        <v>1576.26</v>
      </c>
      <c r="E1185" s="185" t="s">
        <v>4590</v>
      </c>
      <c r="F1185" s="186" t="s">
        <v>3232</v>
      </c>
      <c r="G1185" s="83">
        <f>VLOOKUP(A1185,РАСЧЕТ!$A$3:$AY$1361,51,0)</f>
        <v>2338.3882791562264</v>
      </c>
      <c r="H1185" s="83">
        <f t="shared" si="18"/>
        <v>762.12827915622643</v>
      </c>
    </row>
    <row r="1186" spans="1:8" ht="16.2" customHeight="1" x14ac:dyDescent="0.3">
      <c r="A1186" s="181" t="s">
        <v>991</v>
      </c>
      <c r="B1186" s="182" t="s">
        <v>992</v>
      </c>
      <c r="C1186" s="190">
        <v>3367.26</v>
      </c>
      <c r="D1186" s="191">
        <v>3367.26</v>
      </c>
      <c r="E1186" s="185" t="s">
        <v>4590</v>
      </c>
      <c r="F1186" s="186" t="s">
        <v>3439</v>
      </c>
      <c r="G1186" s="83">
        <f>VLOOKUP(A1186,РАСЧЕТ!$A$3:$AY$1361,51,0)</f>
        <v>5492.1067343300983</v>
      </c>
      <c r="H1186" s="83">
        <f t="shared" si="18"/>
        <v>2124.8467343300981</v>
      </c>
    </row>
    <row r="1187" spans="1:8" ht="16.2" customHeight="1" x14ac:dyDescent="0.3">
      <c r="A1187" s="181" t="s">
        <v>914</v>
      </c>
      <c r="B1187" s="182" t="s">
        <v>915</v>
      </c>
      <c r="C1187" s="190">
        <v>2194.73</v>
      </c>
      <c r="D1187" s="191">
        <v>2194.73</v>
      </c>
      <c r="E1187" s="185" t="s">
        <v>4590</v>
      </c>
      <c r="F1187" s="186" t="s">
        <v>3440</v>
      </c>
      <c r="G1187" s="83">
        <f>VLOOKUP(A1187,РАСЧЕТ!$A$3:$AY$1361,51,0)</f>
        <v>2324.9517670174059</v>
      </c>
      <c r="H1187" s="83">
        <f t="shared" si="18"/>
        <v>130.22176701740591</v>
      </c>
    </row>
    <row r="1188" spans="1:8" ht="16.2" customHeight="1" x14ac:dyDescent="0.3">
      <c r="A1188" s="181" t="s">
        <v>1085</v>
      </c>
      <c r="B1188" s="182" t="s">
        <v>1086</v>
      </c>
      <c r="C1188" s="190">
        <v>2181.85</v>
      </c>
      <c r="D1188" s="191">
        <v>2181.85</v>
      </c>
      <c r="E1188" s="185" t="s">
        <v>4590</v>
      </c>
      <c r="F1188" s="186" t="s">
        <v>3442</v>
      </c>
      <c r="G1188" s="83">
        <f>VLOOKUP(A1188,РАСЧЕТ!$A$3:$AY$1361,51,0)</f>
        <v>2311.3023437276752</v>
      </c>
      <c r="H1188" s="83">
        <f t="shared" si="18"/>
        <v>129.45234372767527</v>
      </c>
    </row>
    <row r="1189" spans="1:8" ht="16.2" customHeight="1" x14ac:dyDescent="0.3">
      <c r="A1189" s="181" t="s">
        <v>2207</v>
      </c>
      <c r="B1189" s="182" t="s">
        <v>2208</v>
      </c>
      <c r="C1189" s="190">
        <v>3122.45</v>
      </c>
      <c r="D1189" s="191">
        <v>3122.45</v>
      </c>
      <c r="E1189" s="185" t="s">
        <v>4590</v>
      </c>
      <c r="F1189" s="186" t="s">
        <v>3770</v>
      </c>
      <c r="G1189" s="83">
        <f>VLOOKUP(A1189,РАСЧЕТ!$A$3:$AY$1361,51,0)</f>
        <v>3026.5655076471498</v>
      </c>
      <c r="H1189" s="83">
        <f t="shared" si="18"/>
        <v>-95.884492352849975</v>
      </c>
    </row>
    <row r="1190" spans="1:8" ht="16.2" customHeight="1" x14ac:dyDescent="0.3">
      <c r="A1190" s="181" t="s">
        <v>1359</v>
      </c>
      <c r="B1190" s="182" t="s">
        <v>1360</v>
      </c>
      <c r="C1190" s="190">
        <v>3367.26</v>
      </c>
      <c r="D1190" s="191">
        <v>3367.26</v>
      </c>
      <c r="E1190" s="185" t="s">
        <v>4590</v>
      </c>
      <c r="F1190" s="186" t="s">
        <v>3771</v>
      </c>
      <c r="G1190" s="83">
        <f>VLOOKUP(A1190,РАСЧЕТ!$A$3:$AY$1361,51,0)</f>
        <v>4017.6695746917553</v>
      </c>
      <c r="H1190" s="83">
        <f t="shared" si="18"/>
        <v>650.4095746917551</v>
      </c>
    </row>
    <row r="1191" spans="1:8" ht="16.2" customHeight="1" x14ac:dyDescent="0.3">
      <c r="A1191" s="181" t="s">
        <v>2031</v>
      </c>
      <c r="B1191" s="182" t="s">
        <v>2032</v>
      </c>
      <c r="C1191" s="190">
        <v>2194.73</v>
      </c>
      <c r="D1191" s="191">
        <v>2194.73</v>
      </c>
      <c r="E1191" s="185" t="s">
        <v>4590</v>
      </c>
      <c r="F1191" s="186" t="s">
        <v>3465</v>
      </c>
      <c r="G1191" s="83">
        <f>VLOOKUP(A1191,РАСЧЕТ!$A$3:$AY$1361,51,0)</f>
        <v>1127.5085081564496</v>
      </c>
      <c r="H1191" s="83">
        <f t="shared" si="18"/>
        <v>-1067.2214918435504</v>
      </c>
    </row>
    <row r="1192" spans="1:8" ht="16.2" customHeight="1" x14ac:dyDescent="0.3">
      <c r="A1192" s="181" t="s">
        <v>1448</v>
      </c>
      <c r="B1192" s="182" t="s">
        <v>1449</v>
      </c>
      <c r="C1192" s="190">
        <v>2181.85</v>
      </c>
      <c r="D1192" s="191">
        <v>2181.85</v>
      </c>
      <c r="E1192" s="185" t="s">
        <v>4590</v>
      </c>
      <c r="F1192" s="186" t="s">
        <v>3466</v>
      </c>
      <c r="G1192" s="83">
        <f>VLOOKUP(A1192,РАСЧЕТ!$A$3:$AY$1361,51,0)</f>
        <v>2311.3023437276752</v>
      </c>
      <c r="H1192" s="83">
        <f t="shared" si="18"/>
        <v>129.45234372767527</v>
      </c>
    </row>
    <row r="1193" spans="1:8" ht="16.2" customHeight="1" x14ac:dyDescent="0.3">
      <c r="A1193" s="181" t="s">
        <v>1367</v>
      </c>
      <c r="B1193" s="182" t="s">
        <v>1368</v>
      </c>
      <c r="C1193" s="190">
        <v>3122.45</v>
      </c>
      <c r="D1193" s="191">
        <v>3122.45</v>
      </c>
      <c r="E1193" s="185" t="s">
        <v>4590</v>
      </c>
      <c r="F1193" s="186" t="s">
        <v>3468</v>
      </c>
      <c r="G1193" s="83">
        <f>VLOOKUP(A1193,РАСЧЕТ!$A$3:$AY$1361,51,0)</f>
        <v>4793.8402362305469</v>
      </c>
      <c r="H1193" s="83">
        <f t="shared" si="18"/>
        <v>1671.3902362305471</v>
      </c>
    </row>
    <row r="1194" spans="1:8" ht="16.2" customHeight="1" x14ac:dyDescent="0.3">
      <c r="A1194" s="181" t="s">
        <v>1369</v>
      </c>
      <c r="B1194" s="182" t="s">
        <v>1370</v>
      </c>
      <c r="C1194" s="190">
        <v>3367.26</v>
      </c>
      <c r="D1194" s="191">
        <v>3367.26</v>
      </c>
      <c r="E1194" s="185" t="s">
        <v>4590</v>
      </c>
      <c r="F1194" s="186" t="s">
        <v>3777</v>
      </c>
      <c r="G1194" s="83">
        <f>VLOOKUP(A1194,РАСЧЕТ!$A$3:$AY$1361,51,0)</f>
        <v>5175.8421598694422</v>
      </c>
      <c r="H1194" s="83">
        <f t="shared" si="18"/>
        <v>1808.582159869442</v>
      </c>
    </row>
    <row r="1195" spans="1:8" ht="16.2" customHeight="1" x14ac:dyDescent="0.3">
      <c r="A1195" s="181" t="s">
        <v>2439</v>
      </c>
      <c r="B1195" s="182" t="s">
        <v>2440</v>
      </c>
      <c r="C1195" s="190">
        <v>2194.73</v>
      </c>
      <c r="D1195" s="191">
        <v>2194.73</v>
      </c>
      <c r="E1195" s="185" t="s">
        <v>4590</v>
      </c>
      <c r="F1195" s="186" t="s">
        <v>3493</v>
      </c>
      <c r="G1195" s="83">
        <f>VLOOKUP(A1195,РАСЧЕТ!$A$3:$AY$1361,51,0)</f>
        <v>3137.838418964242</v>
      </c>
      <c r="H1195" s="83">
        <f t="shared" si="18"/>
        <v>943.10841896424199</v>
      </c>
    </row>
    <row r="1196" spans="1:8" ht="16.2" customHeight="1" x14ac:dyDescent="0.3">
      <c r="A1196" s="181" t="s">
        <v>2213</v>
      </c>
      <c r="B1196" s="182" t="s">
        <v>225</v>
      </c>
      <c r="C1196" s="190">
        <v>3367.26</v>
      </c>
      <c r="D1196" s="191">
        <v>3367.26</v>
      </c>
      <c r="E1196" s="185" t="s">
        <v>4590</v>
      </c>
      <c r="F1196" s="186" t="s">
        <v>3234</v>
      </c>
      <c r="G1196" s="83">
        <f>VLOOKUP(A1196,РАСЧЕТ!$A$3:$AY$1361,51,0)</f>
        <v>4031.5793592166465</v>
      </c>
      <c r="H1196" s="83">
        <f t="shared" si="18"/>
        <v>664.31935921664626</v>
      </c>
    </row>
    <row r="1197" spans="1:8" ht="16.2" customHeight="1" x14ac:dyDescent="0.3">
      <c r="A1197" s="181" t="s">
        <v>1422</v>
      </c>
      <c r="B1197" s="182" t="s">
        <v>1423</v>
      </c>
      <c r="C1197" s="190">
        <v>2181.85</v>
      </c>
      <c r="D1197" s="191">
        <v>2181.85</v>
      </c>
      <c r="E1197" s="185" t="s">
        <v>4590</v>
      </c>
      <c r="F1197" s="186" t="s">
        <v>3494</v>
      </c>
      <c r="G1197" s="83">
        <f>VLOOKUP(A1197,РАСЧЕТ!$A$3:$AY$1361,51,0)</f>
        <v>2311.3023437276752</v>
      </c>
      <c r="H1197" s="83">
        <f t="shared" si="18"/>
        <v>129.45234372767527</v>
      </c>
    </row>
    <row r="1198" spans="1:8" ht="16.2" customHeight="1" x14ac:dyDescent="0.3">
      <c r="A1198" s="181" t="s">
        <v>513</v>
      </c>
      <c r="B1198" s="182" t="s">
        <v>514</v>
      </c>
      <c r="C1198" s="190">
        <v>3122.45</v>
      </c>
      <c r="D1198" s="191">
        <v>3122.45</v>
      </c>
      <c r="E1198" s="185" t="s">
        <v>4590</v>
      </c>
      <c r="F1198" s="186" t="s">
        <v>3781</v>
      </c>
      <c r="G1198" s="83">
        <f>VLOOKUP(A1198,РАСЧЕТ!$A$3:$AY$1361,51,0)</f>
        <v>3585.1531704098397</v>
      </c>
      <c r="H1198" s="83">
        <f t="shared" si="18"/>
        <v>462.70317040983991</v>
      </c>
    </row>
    <row r="1199" spans="1:8" ht="16.2" customHeight="1" x14ac:dyDescent="0.3">
      <c r="A1199" s="181" t="s">
        <v>784</v>
      </c>
      <c r="B1199" s="182" t="s">
        <v>785</v>
      </c>
      <c r="C1199" s="190">
        <v>3367.26</v>
      </c>
      <c r="D1199" s="191">
        <v>3367.26</v>
      </c>
      <c r="E1199" s="185" t="s">
        <v>4590</v>
      </c>
      <c r="F1199" s="186" t="s">
        <v>3516</v>
      </c>
      <c r="G1199" s="83">
        <f>VLOOKUP(A1199,РАСЧЕТ!$A$3:$AY$1361,51,0)</f>
        <v>3567.0492863828695</v>
      </c>
      <c r="H1199" s="83">
        <f t="shared" si="18"/>
        <v>199.78928638286925</v>
      </c>
    </row>
    <row r="1200" spans="1:8" ht="16.2" customHeight="1" x14ac:dyDescent="0.3">
      <c r="A1200" s="181" t="s">
        <v>1988</v>
      </c>
      <c r="B1200" s="182" t="s">
        <v>1989</v>
      </c>
      <c r="C1200" s="190">
        <v>2194.73</v>
      </c>
      <c r="D1200" s="191">
        <v>2194.73</v>
      </c>
      <c r="E1200" s="185" t="s">
        <v>4590</v>
      </c>
      <c r="F1200" s="186" t="s">
        <v>3517</v>
      </c>
      <c r="G1200" s="83">
        <f>VLOOKUP(A1200,РАСЧЕТ!$A$3:$AY$1361,51,0)</f>
        <v>1623.1360935959535</v>
      </c>
      <c r="H1200" s="83">
        <f t="shared" si="18"/>
        <v>-571.59390640404649</v>
      </c>
    </row>
    <row r="1201" spans="1:8" ht="16.2" customHeight="1" x14ac:dyDescent="0.3">
      <c r="A1201" s="181" t="s">
        <v>1858</v>
      </c>
      <c r="B1201" s="182" t="s">
        <v>1859</v>
      </c>
      <c r="C1201" s="190">
        <v>2181.85</v>
      </c>
      <c r="D1201" s="191">
        <v>2181.85</v>
      </c>
      <c r="E1201" s="185" t="s">
        <v>4590</v>
      </c>
      <c r="F1201" s="186" t="s">
        <v>3518</v>
      </c>
      <c r="G1201" s="83">
        <f>VLOOKUP(A1201,РАСЧЕТ!$A$3:$AY$1361,51,0)</f>
        <v>2861.8084318078463</v>
      </c>
      <c r="H1201" s="83">
        <f t="shared" si="18"/>
        <v>679.95843180784641</v>
      </c>
    </row>
    <row r="1202" spans="1:8" ht="16.2" customHeight="1" x14ac:dyDescent="0.3">
      <c r="A1202" s="181" t="s">
        <v>2033</v>
      </c>
      <c r="B1202" s="182" t="s">
        <v>2034</v>
      </c>
      <c r="C1202" s="190">
        <v>3122.45</v>
      </c>
      <c r="D1202" s="191">
        <v>3122.45</v>
      </c>
      <c r="E1202" s="185" t="s">
        <v>4590</v>
      </c>
      <c r="F1202" s="186" t="s">
        <v>3519</v>
      </c>
      <c r="G1202" s="83">
        <f>VLOOKUP(A1202,РАСЧЕТ!$A$3:$AY$1361,51,0)</f>
        <v>3307.710243877993</v>
      </c>
      <c r="H1202" s="83">
        <f t="shared" si="18"/>
        <v>185.26024387799316</v>
      </c>
    </row>
    <row r="1203" spans="1:8" ht="16.2" customHeight="1" x14ac:dyDescent="0.3">
      <c r="A1203" s="181" t="s">
        <v>1860</v>
      </c>
      <c r="B1203" s="182" t="s">
        <v>1861</v>
      </c>
      <c r="C1203" s="190">
        <v>3367.26</v>
      </c>
      <c r="D1203" s="191">
        <v>3367.26</v>
      </c>
      <c r="E1203" s="185" t="s">
        <v>4590</v>
      </c>
      <c r="F1203" s="186" t="s">
        <v>3544</v>
      </c>
      <c r="G1203" s="83">
        <f>VLOOKUP(A1203,РАСЧЕТ!$A$3:$AY$1361,51,0)</f>
        <v>5185.3593808601572</v>
      </c>
      <c r="H1203" s="83">
        <f t="shared" si="18"/>
        <v>1818.099380860157</v>
      </c>
    </row>
    <row r="1204" spans="1:8" ht="16.2" customHeight="1" x14ac:dyDescent="0.3">
      <c r="A1204" s="181" t="s">
        <v>2273</v>
      </c>
      <c r="B1204" s="182" t="s">
        <v>2274</v>
      </c>
      <c r="C1204" s="190">
        <v>2194.73</v>
      </c>
      <c r="D1204" s="191">
        <v>2194.73</v>
      </c>
      <c r="E1204" s="185" t="s">
        <v>4590</v>
      </c>
      <c r="F1204" s="186" t="s">
        <v>3787</v>
      </c>
      <c r="G1204" s="83">
        <f>VLOOKUP(A1204,РАСЧЕТ!$A$3:$AY$1361,51,0)</f>
        <v>2324.9517670174059</v>
      </c>
      <c r="H1204" s="83">
        <f t="shared" si="18"/>
        <v>130.22176701740591</v>
      </c>
    </row>
    <row r="1205" spans="1:8" ht="16.2" customHeight="1" x14ac:dyDescent="0.3">
      <c r="A1205" s="181" t="s">
        <v>543</v>
      </c>
      <c r="B1205" s="182" t="s">
        <v>544</v>
      </c>
      <c r="C1205" s="190">
        <v>2181.85</v>
      </c>
      <c r="D1205" s="191">
        <v>2181.85</v>
      </c>
      <c r="E1205" s="185" t="s">
        <v>4590</v>
      </c>
      <c r="F1205" s="186" t="s">
        <v>3545</v>
      </c>
      <c r="G1205" s="83">
        <f>VLOOKUP(A1205,РАСЧЕТ!$A$3:$AY$1361,51,0)</f>
        <v>2311.3023437276752</v>
      </c>
      <c r="H1205" s="83">
        <f t="shared" si="18"/>
        <v>129.45234372767527</v>
      </c>
    </row>
    <row r="1206" spans="1:8" ht="16.2" customHeight="1" x14ac:dyDescent="0.3">
      <c r="A1206" s="181" t="s">
        <v>2606</v>
      </c>
      <c r="B1206" s="182" t="s">
        <v>1107</v>
      </c>
      <c r="C1206" s="190">
        <v>3122.45</v>
      </c>
      <c r="D1206" s="191">
        <v>3122.45</v>
      </c>
      <c r="E1206" s="185" t="s">
        <v>4590</v>
      </c>
      <c r="F1206" s="186" t="s">
        <v>3893</v>
      </c>
      <c r="G1206" s="83">
        <f>VLOOKUP(A1206,РАСЧЕТ!$A$3:$AY$1361,51,0)</f>
        <v>1604.1070164965533</v>
      </c>
      <c r="H1206" s="83">
        <f t="shared" si="18"/>
        <v>-1518.3429835034465</v>
      </c>
    </row>
    <row r="1207" spans="1:8" ht="16.2" customHeight="1" x14ac:dyDescent="0.3">
      <c r="A1207" s="181" t="s">
        <v>1170</v>
      </c>
      <c r="B1207" s="182" t="s">
        <v>297</v>
      </c>
      <c r="C1207" s="190">
        <v>3118.15</v>
      </c>
      <c r="D1207" s="191">
        <v>3118.15</v>
      </c>
      <c r="E1207" s="185" t="s">
        <v>4590</v>
      </c>
      <c r="F1207" s="186" t="s">
        <v>3239</v>
      </c>
      <c r="G1207" s="83">
        <f>VLOOKUP(A1207,РАСЧЕТ!$A$3:$AY$1361,51,0)</f>
        <v>5155.4844410691303</v>
      </c>
      <c r="H1207" s="83">
        <f t="shared" si="18"/>
        <v>2037.3344410691302</v>
      </c>
    </row>
    <row r="1208" spans="1:8" ht="16.2" customHeight="1" x14ac:dyDescent="0.3">
      <c r="A1208" s="181" t="s">
        <v>1817</v>
      </c>
      <c r="B1208" s="182" t="s">
        <v>1818</v>
      </c>
      <c r="C1208" s="190">
        <v>3367.26</v>
      </c>
      <c r="D1208" s="191">
        <v>3367.26</v>
      </c>
      <c r="E1208" s="185" t="s">
        <v>4590</v>
      </c>
      <c r="F1208" s="186" t="s">
        <v>3567</v>
      </c>
      <c r="G1208" s="83">
        <f>VLOOKUP(A1208,РАСЧЕТ!$A$3:$AY$1361,51,0)</f>
        <v>1729.8760673085255</v>
      </c>
      <c r="H1208" s="83">
        <f t="shared" si="18"/>
        <v>-1637.3839326914747</v>
      </c>
    </row>
    <row r="1209" spans="1:8" ht="16.2" customHeight="1" x14ac:dyDescent="0.3">
      <c r="A1209" s="181" t="s">
        <v>786</v>
      </c>
      <c r="B1209" s="182" t="s">
        <v>787</v>
      </c>
      <c r="C1209" s="190">
        <v>2194.73</v>
      </c>
      <c r="D1209" s="191">
        <v>2194.73</v>
      </c>
      <c r="E1209" s="185" t="s">
        <v>4590</v>
      </c>
      <c r="F1209" s="186" t="s">
        <v>3791</v>
      </c>
      <c r="G1209" s="83">
        <f>VLOOKUP(A1209,РАСЧЕТ!$A$3:$AY$1361,51,0)</f>
        <v>2501.6488004311132</v>
      </c>
      <c r="H1209" s="83">
        <f t="shared" si="18"/>
        <v>306.91880043111314</v>
      </c>
    </row>
    <row r="1210" spans="1:8" ht="16.2" customHeight="1" x14ac:dyDescent="0.3">
      <c r="A1210" s="181" t="s">
        <v>2433</v>
      </c>
      <c r="B1210" s="182" t="s">
        <v>2434</v>
      </c>
      <c r="C1210" s="190">
        <v>2181.85</v>
      </c>
      <c r="D1210" s="191">
        <v>2181.85</v>
      </c>
      <c r="E1210" s="185" t="s">
        <v>4590</v>
      </c>
      <c r="F1210" s="186" t="s">
        <v>3568</v>
      </c>
      <c r="G1210" s="83">
        <f>VLOOKUP(A1210,РАСЧЕТ!$A$3:$AY$1361,51,0)</f>
        <v>2311.3023437276752</v>
      </c>
      <c r="H1210" s="83">
        <f t="shared" si="18"/>
        <v>129.45234372767527</v>
      </c>
    </row>
    <row r="1211" spans="1:8" ht="16.2" customHeight="1" x14ac:dyDescent="0.3">
      <c r="A1211" s="181" t="s">
        <v>2588</v>
      </c>
      <c r="B1211" s="182" t="s">
        <v>1142</v>
      </c>
      <c r="C1211" s="190">
        <v>3122.45</v>
      </c>
      <c r="D1211" s="191">
        <v>3122.45</v>
      </c>
      <c r="E1211" s="185" t="s">
        <v>4590</v>
      </c>
      <c r="F1211" s="186" t="s">
        <v>3892</v>
      </c>
      <c r="G1211" s="83">
        <f>VLOOKUP(A1211,РАСЧЕТ!$A$3:$AY$1361,51,0)</f>
        <v>3307.710243877993</v>
      </c>
      <c r="H1211" s="83">
        <f t="shared" si="18"/>
        <v>185.26024387799316</v>
      </c>
    </row>
    <row r="1212" spans="1:8" ht="16.2" customHeight="1" x14ac:dyDescent="0.3">
      <c r="A1212" s="181" t="s">
        <v>2156</v>
      </c>
      <c r="B1212" s="182" t="s">
        <v>2157</v>
      </c>
      <c r="C1212" s="190">
        <v>3367.26</v>
      </c>
      <c r="D1212" s="191">
        <v>3367.26</v>
      </c>
      <c r="E1212" s="185" t="s">
        <v>4590</v>
      </c>
      <c r="F1212" s="186" t="s">
        <v>3590</v>
      </c>
      <c r="G1212" s="83">
        <f>VLOOKUP(A1212,РАСЧЕТ!$A$3:$AY$1361,51,0)</f>
        <v>1729.8760673085255</v>
      </c>
      <c r="H1212" s="83">
        <f t="shared" si="18"/>
        <v>-1637.3839326914747</v>
      </c>
    </row>
    <row r="1213" spans="1:8" ht="16.2" customHeight="1" x14ac:dyDescent="0.3">
      <c r="A1213" s="181" t="s">
        <v>2501</v>
      </c>
      <c r="B1213" s="182" t="s">
        <v>2502</v>
      </c>
      <c r="C1213" s="190">
        <v>2194.73</v>
      </c>
      <c r="D1213" s="191">
        <v>2194.73</v>
      </c>
      <c r="E1213" s="185" t="s">
        <v>4590</v>
      </c>
      <c r="F1213" s="186" t="s">
        <v>3592</v>
      </c>
      <c r="G1213" s="83">
        <f>VLOOKUP(A1213,РАСЧЕТ!$A$3:$AY$1361,51,0)</f>
        <v>2324.9517670174059</v>
      </c>
      <c r="H1213" s="83">
        <f t="shared" si="18"/>
        <v>130.22176701740591</v>
      </c>
    </row>
    <row r="1214" spans="1:8" ht="16.2" customHeight="1" x14ac:dyDescent="0.3">
      <c r="A1214" s="181" t="s">
        <v>2177</v>
      </c>
      <c r="B1214" s="182" t="s">
        <v>2178</v>
      </c>
      <c r="C1214" s="190">
        <v>2181.85</v>
      </c>
      <c r="D1214" s="191">
        <v>2181.85</v>
      </c>
      <c r="E1214" s="185" t="s">
        <v>4590</v>
      </c>
      <c r="F1214" s="186" t="s">
        <v>3593</v>
      </c>
      <c r="G1214" s="83">
        <f>VLOOKUP(A1214,РАСЧЕТ!$A$3:$AY$1361,51,0)</f>
        <v>2726.3710561707603</v>
      </c>
      <c r="H1214" s="83">
        <f t="shared" si="18"/>
        <v>544.5210561707604</v>
      </c>
    </row>
    <row r="1215" spans="1:8" ht="16.2" customHeight="1" x14ac:dyDescent="0.3">
      <c r="A1215" s="181" t="s">
        <v>1001</v>
      </c>
      <c r="B1215" s="182" t="s">
        <v>1002</v>
      </c>
      <c r="C1215" s="190">
        <v>3122.45</v>
      </c>
      <c r="D1215" s="191">
        <v>3122.45</v>
      </c>
      <c r="E1215" s="185" t="s">
        <v>4590</v>
      </c>
      <c r="F1215" s="186" t="s">
        <v>3594</v>
      </c>
      <c r="G1215" s="83">
        <f>VLOOKUP(A1215,РАСЧЕТ!$A$3:$AY$1361,51,0)</f>
        <v>3307.710243877993</v>
      </c>
      <c r="H1215" s="83">
        <f t="shared" si="18"/>
        <v>185.26024387799316</v>
      </c>
    </row>
    <row r="1216" spans="1:8" ht="16.2" customHeight="1" x14ac:dyDescent="0.3">
      <c r="A1216" s="181" t="s">
        <v>1427</v>
      </c>
      <c r="B1216" s="182" t="s">
        <v>1428</v>
      </c>
      <c r="C1216" s="190">
        <v>3367.26</v>
      </c>
      <c r="D1216" s="191">
        <v>3367.26</v>
      </c>
      <c r="E1216" s="185" t="s">
        <v>4590</v>
      </c>
      <c r="F1216" s="186" t="s">
        <v>3796</v>
      </c>
      <c r="G1216" s="83">
        <f>VLOOKUP(A1216,РАСЧЕТ!$A$3:$AY$1361,51,0)</f>
        <v>1876.2948517810516</v>
      </c>
      <c r="H1216" s="83">
        <f t="shared" si="18"/>
        <v>-1490.9651482189486</v>
      </c>
    </row>
    <row r="1217" spans="1:8" ht="16.2" customHeight="1" x14ac:dyDescent="0.3">
      <c r="A1217" s="181" t="s">
        <v>2479</v>
      </c>
      <c r="B1217" s="182" t="s">
        <v>2480</v>
      </c>
      <c r="C1217" s="190">
        <v>2194.73</v>
      </c>
      <c r="D1217" s="191">
        <v>2194.73</v>
      </c>
      <c r="E1217" s="185" t="s">
        <v>4590</v>
      </c>
      <c r="F1217" s="186" t="s">
        <v>3615</v>
      </c>
      <c r="G1217" s="83">
        <f>VLOOKUP(A1217,РАСЧЕТ!$A$3:$AY$1361,51,0)</f>
        <v>4058.0804793740717</v>
      </c>
      <c r="H1217" s="83">
        <f t="shared" ref="H1217:H1280" si="19">G1217-C1217</f>
        <v>1863.3504793740717</v>
      </c>
    </row>
    <row r="1218" spans="1:8" ht="16.2" customHeight="1" x14ac:dyDescent="0.3">
      <c r="A1218" s="181" t="s">
        <v>551</v>
      </c>
      <c r="B1218" s="182" t="s">
        <v>352</v>
      </c>
      <c r="C1218" s="190">
        <v>2452.4299999999998</v>
      </c>
      <c r="D1218" s="191">
        <v>2452.4299999999998</v>
      </c>
      <c r="E1218" s="185" t="s">
        <v>4590</v>
      </c>
      <c r="F1218" s="186" t="s">
        <v>3240</v>
      </c>
      <c r="G1218" s="83">
        <f>VLOOKUP(A1218,РАСЧЕТ!$A$3:$AY$1361,51,0)</f>
        <v>2597.9402328120132</v>
      </c>
      <c r="H1218" s="83">
        <f t="shared" si="19"/>
        <v>145.51023281201333</v>
      </c>
    </row>
    <row r="1219" spans="1:8" ht="16.2" customHeight="1" x14ac:dyDescent="0.3">
      <c r="A1219" s="181" t="s">
        <v>1371</v>
      </c>
      <c r="B1219" s="182" t="s">
        <v>1372</v>
      </c>
      <c r="C1219" s="190">
        <v>2181.85</v>
      </c>
      <c r="D1219" s="191">
        <v>2181.85</v>
      </c>
      <c r="E1219" s="185" t="s">
        <v>4590</v>
      </c>
      <c r="F1219" s="186" t="s">
        <v>3616</v>
      </c>
      <c r="G1219" s="83">
        <f>VLOOKUP(A1219,РАСЧЕТ!$A$3:$AY$1361,51,0)</f>
        <v>2311.3023437276752</v>
      </c>
      <c r="H1219" s="83">
        <f t="shared" si="19"/>
        <v>129.45234372767527</v>
      </c>
    </row>
    <row r="1220" spans="1:8" ht="16.2" customHeight="1" x14ac:dyDescent="0.3">
      <c r="A1220" s="181" t="s">
        <v>1450</v>
      </c>
      <c r="B1220" s="182" t="s">
        <v>1451</v>
      </c>
      <c r="C1220" s="190">
        <v>3122.45</v>
      </c>
      <c r="D1220" s="191">
        <v>3122.45</v>
      </c>
      <c r="E1220" s="185" t="s">
        <v>4590</v>
      </c>
      <c r="F1220" s="186" t="s">
        <v>3617</v>
      </c>
      <c r="G1220" s="83">
        <f>VLOOKUP(A1220,РАСЧЕТ!$A$3:$AY$1361,51,0)</f>
        <v>1604.1070164965533</v>
      </c>
      <c r="H1220" s="83">
        <f t="shared" si="19"/>
        <v>-1518.3429835034465</v>
      </c>
    </row>
    <row r="1221" spans="1:8" ht="16.2" customHeight="1" x14ac:dyDescent="0.3">
      <c r="A1221" s="181" t="s">
        <v>2175</v>
      </c>
      <c r="B1221" s="182" t="s">
        <v>2176</v>
      </c>
      <c r="C1221" s="190">
        <v>3367.26</v>
      </c>
      <c r="D1221" s="191">
        <v>3367.26</v>
      </c>
      <c r="E1221" s="185" t="s">
        <v>4590</v>
      </c>
      <c r="F1221" s="186" t="s">
        <v>3642</v>
      </c>
      <c r="G1221" s="83">
        <f>VLOOKUP(A1221,РАСЧЕТ!$A$3:$AY$1361,51,0)</f>
        <v>3567.0492863828695</v>
      </c>
      <c r="H1221" s="83">
        <f t="shared" si="19"/>
        <v>199.78928638286925</v>
      </c>
    </row>
    <row r="1222" spans="1:8" ht="16.2" customHeight="1" x14ac:dyDescent="0.3">
      <c r="A1222" s="181" t="s">
        <v>1383</v>
      </c>
      <c r="B1222" s="182" t="s">
        <v>1384</v>
      </c>
      <c r="C1222" s="190">
        <v>2194.73</v>
      </c>
      <c r="D1222" s="191">
        <v>2194.73</v>
      </c>
      <c r="E1222" s="185" t="s">
        <v>4590</v>
      </c>
      <c r="F1222" s="186" t="s">
        <v>3643</v>
      </c>
      <c r="G1222" s="83">
        <f>VLOOKUP(A1222,РАСЧЕТ!$A$3:$AY$1361,51,0)</f>
        <v>2324.9517670174059</v>
      </c>
      <c r="H1222" s="83">
        <f t="shared" si="19"/>
        <v>130.22176701740591</v>
      </c>
    </row>
    <row r="1223" spans="1:8" ht="16.2" customHeight="1" x14ac:dyDescent="0.3">
      <c r="A1223" s="181" t="s">
        <v>2488</v>
      </c>
      <c r="B1223" s="182" t="s">
        <v>2489</v>
      </c>
      <c r="C1223" s="190">
        <v>2181.85</v>
      </c>
      <c r="D1223" s="191">
        <v>2181.85</v>
      </c>
      <c r="E1223" s="185" t="s">
        <v>4590</v>
      </c>
      <c r="F1223" s="186" t="s">
        <v>3644</v>
      </c>
      <c r="G1223" s="83">
        <f>VLOOKUP(A1223,РАСЧЕТ!$A$3:$AY$1361,51,0)</f>
        <v>2311.3023437276752</v>
      </c>
      <c r="H1223" s="83">
        <f t="shared" si="19"/>
        <v>129.45234372767527</v>
      </c>
    </row>
    <row r="1224" spans="1:8" ht="16.2" customHeight="1" x14ac:dyDescent="0.3">
      <c r="A1224" s="181" t="s">
        <v>2536</v>
      </c>
      <c r="B1224" s="182" t="s">
        <v>1466</v>
      </c>
      <c r="C1224" s="190">
        <v>3122.45</v>
      </c>
      <c r="D1224" s="191">
        <v>3122.45</v>
      </c>
      <c r="E1224" s="185" t="s">
        <v>4590</v>
      </c>
      <c r="F1224" s="186" t="s">
        <v>3645</v>
      </c>
      <c r="G1224" s="83">
        <f>VLOOKUP(A1224,РАСЧЕТ!$A$3:$AY$1361,51,0)</f>
        <v>2702.2479000405037</v>
      </c>
      <c r="H1224" s="83">
        <f t="shared" si="19"/>
        <v>-420.20209995949608</v>
      </c>
    </row>
    <row r="1225" spans="1:8" ht="16.2" customHeight="1" x14ac:dyDescent="0.3">
      <c r="A1225" s="181" t="s">
        <v>1493</v>
      </c>
      <c r="B1225" s="182" t="s">
        <v>1494</v>
      </c>
      <c r="C1225" s="190">
        <v>3367.26</v>
      </c>
      <c r="D1225" s="191">
        <v>3367.26</v>
      </c>
      <c r="E1225" s="185" t="s">
        <v>4590</v>
      </c>
      <c r="F1225" s="186" t="s">
        <v>3663</v>
      </c>
      <c r="G1225" s="83">
        <f>VLOOKUP(A1225,РАСЧЕТ!$A$3:$AY$1361,51,0)</f>
        <v>5279.0674029225729</v>
      </c>
      <c r="H1225" s="83">
        <f t="shared" si="19"/>
        <v>1911.8074029225727</v>
      </c>
    </row>
    <row r="1226" spans="1:8" ht="16.2" customHeight="1" x14ac:dyDescent="0.3">
      <c r="A1226" s="181" t="s">
        <v>716</v>
      </c>
      <c r="B1226" s="182" t="s">
        <v>717</v>
      </c>
      <c r="C1226" s="190">
        <v>2194.73</v>
      </c>
      <c r="D1226" s="191">
        <v>2194.73</v>
      </c>
      <c r="E1226" s="185" t="s">
        <v>4590</v>
      </c>
      <c r="F1226" s="186" t="s">
        <v>3664</v>
      </c>
      <c r="G1226" s="83">
        <f>VLOOKUP(A1226,РАСЧЕТ!$A$3:$AY$1361,51,0)</f>
        <v>1127.5085081564496</v>
      </c>
      <c r="H1226" s="83">
        <f t="shared" si="19"/>
        <v>-1067.2214918435504</v>
      </c>
    </row>
    <row r="1227" spans="1:8" ht="16.2" customHeight="1" x14ac:dyDescent="0.3">
      <c r="A1227" s="181" t="s">
        <v>2102</v>
      </c>
      <c r="B1227" s="182" t="s">
        <v>2103</v>
      </c>
      <c r="C1227" s="190">
        <v>2181.85</v>
      </c>
      <c r="D1227" s="191">
        <v>2181.85</v>
      </c>
      <c r="E1227" s="185" t="s">
        <v>4590</v>
      </c>
      <c r="F1227" s="186" t="s">
        <v>3665</v>
      </c>
      <c r="G1227" s="83">
        <f>VLOOKUP(A1227,РАСЧЕТ!$A$3:$AY$1361,51,0)</f>
        <v>2311.3023437276752</v>
      </c>
      <c r="H1227" s="83">
        <f t="shared" si="19"/>
        <v>129.45234372767527</v>
      </c>
    </row>
    <row r="1228" spans="1:8" ht="16.2" customHeight="1" x14ac:dyDescent="0.3">
      <c r="A1228" s="181" t="s">
        <v>1003</v>
      </c>
      <c r="B1228" s="182" t="s">
        <v>1004</v>
      </c>
      <c r="C1228" s="190">
        <v>3122.45</v>
      </c>
      <c r="D1228" s="191">
        <v>3122.45</v>
      </c>
      <c r="E1228" s="185" t="s">
        <v>4590</v>
      </c>
      <c r="F1228" s="186" t="s">
        <v>3666</v>
      </c>
      <c r="G1228" s="83">
        <f>VLOOKUP(A1228,РАСЧЕТ!$A$3:$AY$1361,51,0)</f>
        <v>3775.4975902241235</v>
      </c>
      <c r="H1228" s="83">
        <f t="shared" si="19"/>
        <v>653.04759022412372</v>
      </c>
    </row>
    <row r="1229" spans="1:8" ht="16.2" customHeight="1" x14ac:dyDescent="0.3">
      <c r="A1229" s="181" t="s">
        <v>1452</v>
      </c>
      <c r="B1229" s="182" t="s">
        <v>172</v>
      </c>
      <c r="C1229" s="190">
        <v>1421.64</v>
      </c>
      <c r="D1229" s="191">
        <v>1421.64</v>
      </c>
      <c r="E1229" s="185" t="s">
        <v>4590</v>
      </c>
      <c r="F1229" s="186" t="s">
        <v>3172</v>
      </c>
      <c r="G1229" s="83">
        <f>VLOOKUP(A1229,РАСЧЕТ!$A$3:$AY$1361,51,0)</f>
        <v>2239.9207524514463</v>
      </c>
      <c r="H1229" s="83">
        <f t="shared" si="19"/>
        <v>818.28075245144623</v>
      </c>
    </row>
    <row r="1230" spans="1:8" ht="16.2" customHeight="1" x14ac:dyDescent="0.3">
      <c r="A1230" s="181" t="s">
        <v>2236</v>
      </c>
      <c r="B1230" s="182" t="s">
        <v>2237</v>
      </c>
      <c r="C1230" s="190">
        <v>3367.26</v>
      </c>
      <c r="D1230" s="191">
        <v>3367.26</v>
      </c>
      <c r="E1230" s="185" t="s">
        <v>4590</v>
      </c>
      <c r="F1230" s="186" t="s">
        <v>3690</v>
      </c>
      <c r="G1230" s="83">
        <f>VLOOKUP(A1230,РАСЧЕТ!$A$3:$AY$1361,51,0)</f>
        <v>3567.0492863828695</v>
      </c>
      <c r="H1230" s="83">
        <f t="shared" si="19"/>
        <v>199.78928638286925</v>
      </c>
    </row>
    <row r="1231" spans="1:8" ht="16.2" customHeight="1" x14ac:dyDescent="0.3">
      <c r="A1231" s="181" t="s">
        <v>1171</v>
      </c>
      <c r="B1231" s="182" t="s">
        <v>1172</v>
      </c>
      <c r="C1231" s="190">
        <v>2194.73</v>
      </c>
      <c r="D1231" s="191">
        <v>2194.73</v>
      </c>
      <c r="E1231" s="185" t="s">
        <v>4590</v>
      </c>
      <c r="F1231" s="186" t="s">
        <v>3691</v>
      </c>
      <c r="G1231" s="83">
        <f>VLOOKUP(A1231,РАСЧЕТ!$A$3:$AY$1361,51,0)</f>
        <v>2324.9517670174059</v>
      </c>
      <c r="H1231" s="83">
        <f t="shared" si="19"/>
        <v>130.22176701740591</v>
      </c>
    </row>
    <row r="1232" spans="1:8" ht="16.2" customHeight="1" x14ac:dyDescent="0.3">
      <c r="A1232" s="181" t="s">
        <v>1819</v>
      </c>
      <c r="B1232" s="182" t="s">
        <v>1820</v>
      </c>
      <c r="C1232" s="190">
        <v>2181.85</v>
      </c>
      <c r="D1232" s="191">
        <v>2181.85</v>
      </c>
      <c r="E1232" s="185" t="s">
        <v>4590</v>
      </c>
      <c r="F1232" s="186" t="s">
        <v>3693</v>
      </c>
      <c r="G1232" s="83">
        <f>VLOOKUP(A1232,РАСЧЕТ!$A$3:$AY$1361,51,0)</f>
        <v>7704.6097282366663</v>
      </c>
      <c r="H1232" s="83">
        <f t="shared" si="19"/>
        <v>5522.759728236666</v>
      </c>
    </row>
    <row r="1233" spans="1:8" ht="16.2" customHeight="1" x14ac:dyDescent="0.3">
      <c r="A1233" s="181" t="s">
        <v>1469</v>
      </c>
      <c r="B1233" s="182" t="s">
        <v>1470</v>
      </c>
      <c r="C1233" s="190">
        <v>3122.45</v>
      </c>
      <c r="D1233" s="191">
        <v>3122.45</v>
      </c>
      <c r="E1233" s="185" t="s">
        <v>4590</v>
      </c>
      <c r="F1233" s="186" t="s">
        <v>3810</v>
      </c>
      <c r="G1233" s="83">
        <f>VLOOKUP(A1233,РАСЧЕТ!$A$3:$AY$1361,51,0)</f>
        <v>3307.710243877993</v>
      </c>
      <c r="H1233" s="83">
        <f t="shared" si="19"/>
        <v>185.26024387799316</v>
      </c>
    </row>
    <row r="1234" spans="1:8" ht="16.2" customHeight="1" x14ac:dyDescent="0.3">
      <c r="A1234" s="181" t="s">
        <v>2494</v>
      </c>
      <c r="B1234" s="182" t="s">
        <v>2495</v>
      </c>
      <c r="C1234" s="190">
        <v>3367.26</v>
      </c>
      <c r="D1234" s="191">
        <v>3367.26</v>
      </c>
      <c r="E1234" s="185" t="s">
        <v>4590</v>
      </c>
      <c r="F1234" s="186" t="s">
        <v>3812</v>
      </c>
      <c r="G1234" s="83">
        <f>VLOOKUP(A1234,РАСЧЕТ!$A$3:$AY$1361,51,0)</f>
        <v>3567.0492863828695</v>
      </c>
      <c r="H1234" s="83">
        <f t="shared" si="19"/>
        <v>199.78928638286925</v>
      </c>
    </row>
    <row r="1235" spans="1:8" ht="16.2" customHeight="1" x14ac:dyDescent="0.3">
      <c r="A1235" s="181" t="s">
        <v>1471</v>
      </c>
      <c r="B1235" s="182" t="s">
        <v>1472</v>
      </c>
      <c r="C1235" s="190">
        <v>2194.73</v>
      </c>
      <c r="D1235" s="191">
        <v>2194.73</v>
      </c>
      <c r="E1235" s="185" t="s">
        <v>4590</v>
      </c>
      <c r="F1235" s="186" t="s">
        <v>3715</v>
      </c>
      <c r="G1235" s="83">
        <f>VLOOKUP(A1235,РАСЧЕТ!$A$3:$AY$1361,51,0)</f>
        <v>1127.5085081564496</v>
      </c>
      <c r="H1235" s="83">
        <f t="shared" si="19"/>
        <v>-1067.2214918435504</v>
      </c>
    </row>
    <row r="1236" spans="1:8" ht="16.2" customHeight="1" x14ac:dyDescent="0.3">
      <c r="A1236" s="181" t="s">
        <v>500</v>
      </c>
      <c r="B1236" s="182" t="s">
        <v>501</v>
      </c>
      <c r="C1236" s="190">
        <v>2181.85</v>
      </c>
      <c r="D1236" s="191">
        <v>2181.85</v>
      </c>
      <c r="E1236" s="185" t="s">
        <v>4590</v>
      </c>
      <c r="F1236" s="186" t="s">
        <v>3716</v>
      </c>
      <c r="G1236" s="83">
        <f>VLOOKUP(A1236,РАСЧЕТ!$A$3:$AY$1361,51,0)</f>
        <v>2311.3023437276752</v>
      </c>
      <c r="H1236" s="83">
        <f t="shared" si="19"/>
        <v>129.45234372767527</v>
      </c>
    </row>
    <row r="1237" spans="1:8" ht="16.2" customHeight="1" x14ac:dyDescent="0.3">
      <c r="A1237" s="181" t="s">
        <v>1166</v>
      </c>
      <c r="B1237" s="182" t="s">
        <v>1167</v>
      </c>
      <c r="C1237" s="190">
        <v>3122.45</v>
      </c>
      <c r="D1237" s="191">
        <v>3122.45</v>
      </c>
      <c r="E1237" s="185" t="s">
        <v>4590</v>
      </c>
      <c r="F1237" s="186" t="s">
        <v>3717</v>
      </c>
      <c r="G1237" s="83">
        <f>VLOOKUP(A1237,РАСЧЕТ!$A$3:$AY$1361,51,0)</f>
        <v>3307.710243877993</v>
      </c>
      <c r="H1237" s="83">
        <f t="shared" si="19"/>
        <v>185.26024387799316</v>
      </c>
    </row>
    <row r="1238" spans="1:8" ht="16.2" customHeight="1" x14ac:dyDescent="0.3">
      <c r="A1238" s="181" t="s">
        <v>2179</v>
      </c>
      <c r="B1238" s="182" t="s">
        <v>2180</v>
      </c>
      <c r="C1238" s="190">
        <v>3367.26</v>
      </c>
      <c r="D1238" s="191">
        <v>3367.26</v>
      </c>
      <c r="E1238" s="185" t="s">
        <v>4590</v>
      </c>
      <c r="F1238" s="186" t="s">
        <v>3733</v>
      </c>
      <c r="G1238" s="83">
        <f>VLOOKUP(A1238,РАСЧЕТ!$A$3:$AY$1361,51,0)</f>
        <v>1729.8760673085255</v>
      </c>
      <c r="H1238" s="83">
        <f t="shared" si="19"/>
        <v>-1637.3839326914747</v>
      </c>
    </row>
    <row r="1239" spans="1:8" ht="16.2" customHeight="1" x14ac:dyDescent="0.3">
      <c r="A1239" s="181" t="s">
        <v>835</v>
      </c>
      <c r="B1239" s="182" t="s">
        <v>836</v>
      </c>
      <c r="C1239" s="190">
        <v>2194.73</v>
      </c>
      <c r="D1239" s="191">
        <v>2194.73</v>
      </c>
      <c r="E1239" s="185" t="s">
        <v>4590</v>
      </c>
      <c r="F1239" s="186" t="s">
        <v>3734</v>
      </c>
      <c r="G1239" s="83">
        <f>VLOOKUP(A1239,РАСЧЕТ!$A$3:$AY$1361,51,0)</f>
        <v>2324.9517670174059</v>
      </c>
      <c r="H1239" s="83">
        <f t="shared" si="19"/>
        <v>130.22176701740591</v>
      </c>
    </row>
    <row r="1240" spans="1:8" ht="16.2" customHeight="1" x14ac:dyDescent="0.3">
      <c r="A1240" s="181" t="s">
        <v>2570</v>
      </c>
      <c r="B1240" s="182" t="s">
        <v>302</v>
      </c>
      <c r="C1240" s="190">
        <v>1421.64</v>
      </c>
      <c r="D1240" s="191">
        <v>1421.64</v>
      </c>
      <c r="E1240" s="185" t="s">
        <v>4590</v>
      </c>
      <c r="F1240" s="186" t="s">
        <v>3912</v>
      </c>
      <c r="G1240" s="83">
        <f>VLOOKUP(A1240,РАСЧЕТ!$A$3:$AY$1361,51,0)</f>
        <v>1505.9863696335838</v>
      </c>
      <c r="H1240" s="83">
        <f t="shared" si="19"/>
        <v>84.346369633583663</v>
      </c>
    </row>
    <row r="1241" spans="1:8" ht="16.2" customHeight="1" x14ac:dyDescent="0.3">
      <c r="A1241" s="181" t="s">
        <v>2490</v>
      </c>
      <c r="B1241" s="182" t="s">
        <v>2491</v>
      </c>
      <c r="C1241" s="190">
        <v>2181.85</v>
      </c>
      <c r="D1241" s="191">
        <v>2181.85</v>
      </c>
      <c r="E1241" s="185" t="s">
        <v>4590</v>
      </c>
      <c r="F1241" s="186" t="s">
        <v>3735</v>
      </c>
      <c r="G1241" s="83">
        <f>VLOOKUP(A1241,РАСЧЕТ!$A$3:$AY$1361,51,0)</f>
        <v>2311.3023437276752</v>
      </c>
      <c r="H1241" s="83">
        <f t="shared" si="19"/>
        <v>129.45234372767527</v>
      </c>
    </row>
    <row r="1242" spans="1:8" ht="16.2" customHeight="1" x14ac:dyDescent="0.3">
      <c r="A1242" s="181" t="s">
        <v>2504</v>
      </c>
      <c r="B1242" s="182" t="s">
        <v>2505</v>
      </c>
      <c r="C1242" s="190">
        <v>3122.45</v>
      </c>
      <c r="D1242" s="191">
        <v>3122.45</v>
      </c>
      <c r="E1242" s="185" t="s">
        <v>4590</v>
      </c>
      <c r="F1242" s="186" t="s">
        <v>3736</v>
      </c>
      <c r="G1242" s="83">
        <f>VLOOKUP(A1242,РАСЧЕТ!$A$3:$AY$1361,51,0)</f>
        <v>1604.1070164965533</v>
      </c>
      <c r="H1242" s="83">
        <f t="shared" si="19"/>
        <v>-1518.3429835034465</v>
      </c>
    </row>
    <row r="1243" spans="1:8" ht="16.2" customHeight="1" x14ac:dyDescent="0.3">
      <c r="A1243" s="181" t="s">
        <v>2244</v>
      </c>
      <c r="B1243" s="182" t="s">
        <v>2245</v>
      </c>
      <c r="C1243" s="190">
        <v>3367.26</v>
      </c>
      <c r="D1243" s="191">
        <v>3367.26</v>
      </c>
      <c r="E1243" s="185" t="s">
        <v>4590</v>
      </c>
      <c r="F1243" s="186" t="s">
        <v>3820</v>
      </c>
      <c r="G1243" s="83">
        <f>VLOOKUP(A1243,РАСЧЕТ!$A$3:$AY$1361,51,0)</f>
        <v>3932.7466796976896</v>
      </c>
      <c r="H1243" s="83">
        <f t="shared" si="19"/>
        <v>565.4866796976894</v>
      </c>
    </row>
    <row r="1244" spans="1:8" ht="16.2" customHeight="1" x14ac:dyDescent="0.3">
      <c r="A1244" s="181" t="s">
        <v>811</v>
      </c>
      <c r="B1244" s="182" t="s">
        <v>812</v>
      </c>
      <c r="C1244" s="190">
        <v>2194.73</v>
      </c>
      <c r="D1244" s="191">
        <v>2194.73</v>
      </c>
      <c r="E1244" s="185" t="s">
        <v>4590</v>
      </c>
      <c r="F1244" s="186" t="s">
        <v>3822</v>
      </c>
      <c r="G1244" s="83">
        <f>VLOOKUP(A1244,РАСЧЕТ!$A$3:$AY$1361,51,0)</f>
        <v>2324.9517670174059</v>
      </c>
      <c r="H1244" s="83">
        <f t="shared" si="19"/>
        <v>130.22176701740591</v>
      </c>
    </row>
    <row r="1245" spans="1:8" ht="16.2" customHeight="1" x14ac:dyDescent="0.3">
      <c r="A1245" s="181" t="s">
        <v>1473</v>
      </c>
      <c r="B1245" s="182" t="s">
        <v>1474</v>
      </c>
      <c r="C1245" s="190">
        <v>2181.85</v>
      </c>
      <c r="D1245" s="191">
        <v>2181.85</v>
      </c>
      <c r="E1245" s="185" t="s">
        <v>4590</v>
      </c>
      <c r="F1245" s="186" t="s">
        <v>3759</v>
      </c>
      <c r="G1245" s="83">
        <f>VLOOKUP(A1245,РАСЧЕТ!$A$3:$AY$1361,51,0)</f>
        <v>2311.3023437276752</v>
      </c>
      <c r="H1245" s="83">
        <f t="shared" si="19"/>
        <v>129.45234372767527</v>
      </c>
    </row>
    <row r="1246" spans="1:8" ht="16.2" customHeight="1" x14ac:dyDescent="0.3">
      <c r="A1246" s="181" t="s">
        <v>1190</v>
      </c>
      <c r="B1246" s="182" t="s">
        <v>1191</v>
      </c>
      <c r="C1246" s="190">
        <v>3122.45</v>
      </c>
      <c r="D1246" s="191">
        <v>3122.45</v>
      </c>
      <c r="E1246" s="185" t="s">
        <v>4590</v>
      </c>
      <c r="F1246" s="186" t="s">
        <v>3760</v>
      </c>
      <c r="G1246" s="83">
        <f>VLOOKUP(A1246,РАСЧЕТ!$A$3:$AY$1361,51,0)</f>
        <v>3307.710243877993</v>
      </c>
      <c r="H1246" s="83">
        <f t="shared" si="19"/>
        <v>185.26024387799316</v>
      </c>
    </row>
    <row r="1247" spans="1:8" ht="16.2" customHeight="1" x14ac:dyDescent="0.3">
      <c r="A1247" s="181" t="s">
        <v>2628</v>
      </c>
      <c r="B1247" s="182" t="s">
        <v>1108</v>
      </c>
      <c r="C1247" s="190">
        <v>3367.26</v>
      </c>
      <c r="D1247" s="191">
        <v>3367.26</v>
      </c>
      <c r="E1247" s="185" t="s">
        <v>4590</v>
      </c>
      <c r="F1247" s="186" t="s">
        <v>3921</v>
      </c>
      <c r="G1247" s="83">
        <f>VLOOKUP(A1247,РАСЧЕТ!$A$3:$AY$1361,51,0)</f>
        <v>3567.0492863828695</v>
      </c>
      <c r="H1247" s="83">
        <f t="shared" si="19"/>
        <v>199.78928638286925</v>
      </c>
    </row>
    <row r="1248" spans="1:8" ht="16.2" customHeight="1" x14ac:dyDescent="0.3">
      <c r="A1248" s="181" t="s">
        <v>1862</v>
      </c>
      <c r="B1248" s="182" t="s">
        <v>1863</v>
      </c>
      <c r="C1248" s="190">
        <v>2194.73</v>
      </c>
      <c r="D1248" s="191">
        <v>2194.73</v>
      </c>
      <c r="E1248" s="185" t="s">
        <v>4590</v>
      </c>
      <c r="F1248" s="186" t="s">
        <v>3784</v>
      </c>
      <c r="G1248" s="83">
        <f>VLOOKUP(A1248,РАСЧЕТ!$A$3:$AY$1361,51,0)</f>
        <v>2324.9517670174059</v>
      </c>
      <c r="H1248" s="83">
        <f t="shared" si="19"/>
        <v>130.22176701740591</v>
      </c>
    </row>
    <row r="1249" spans="1:8" ht="16.2" customHeight="1" x14ac:dyDescent="0.3">
      <c r="A1249" s="181" t="s">
        <v>507</v>
      </c>
      <c r="B1249" s="182" t="s">
        <v>508</v>
      </c>
      <c r="C1249" s="190">
        <v>2181.85</v>
      </c>
      <c r="D1249" s="191">
        <v>2181.85</v>
      </c>
      <c r="E1249" s="185" t="s">
        <v>4590</v>
      </c>
      <c r="F1249" s="186" t="s">
        <v>3785</v>
      </c>
      <c r="G1249" s="83">
        <f>VLOOKUP(A1249,РАСЧЕТ!$A$3:$AY$1361,51,0)</f>
        <v>2311.3023437276752</v>
      </c>
      <c r="H1249" s="83">
        <f t="shared" si="19"/>
        <v>129.45234372767527</v>
      </c>
    </row>
    <row r="1250" spans="1:8" ht="16.2" customHeight="1" x14ac:dyDescent="0.3">
      <c r="A1250" s="181" t="s">
        <v>2512</v>
      </c>
      <c r="B1250" s="182" t="s">
        <v>2513</v>
      </c>
      <c r="C1250" s="190">
        <v>3122.45</v>
      </c>
      <c r="D1250" s="191">
        <v>3122.45</v>
      </c>
      <c r="E1250" s="185" t="s">
        <v>4590</v>
      </c>
      <c r="F1250" s="186" t="s">
        <v>3786</v>
      </c>
      <c r="G1250" s="83">
        <f>VLOOKUP(A1250,РАСЧЕТ!$A$3:$AY$1361,51,0)</f>
        <v>3751.3384907861573</v>
      </c>
      <c r="H1250" s="83">
        <f t="shared" si="19"/>
        <v>628.88849078615749</v>
      </c>
    </row>
    <row r="1251" spans="1:8" ht="16.2" customHeight="1" x14ac:dyDescent="0.3">
      <c r="A1251" s="181" t="s">
        <v>817</v>
      </c>
      <c r="B1251" s="182" t="s">
        <v>271</v>
      </c>
      <c r="C1251" s="190">
        <v>1576.26</v>
      </c>
      <c r="D1251" s="191">
        <v>1576.26</v>
      </c>
      <c r="E1251" s="185" t="s">
        <v>4590</v>
      </c>
      <c r="F1251" s="186" t="s">
        <v>3241</v>
      </c>
      <c r="G1251" s="83">
        <f>VLOOKUP(A1251,РАСЧЕТ!$A$3:$AY$1361,51,0)</f>
        <v>1669.7794491103482</v>
      </c>
      <c r="H1251" s="83">
        <f t="shared" si="19"/>
        <v>93.519449110348205</v>
      </c>
    </row>
    <row r="1252" spans="1:8" ht="16.2" customHeight="1" x14ac:dyDescent="0.3">
      <c r="A1252" s="181" t="s">
        <v>2516</v>
      </c>
      <c r="B1252" s="182" t="s">
        <v>2517</v>
      </c>
      <c r="C1252" s="190">
        <v>3367.26</v>
      </c>
      <c r="D1252" s="191">
        <v>3367.26</v>
      </c>
      <c r="E1252" s="185" t="s">
        <v>4590</v>
      </c>
      <c r="F1252" s="186" t="s">
        <v>3807</v>
      </c>
      <c r="G1252" s="83">
        <f>VLOOKUP(A1252,РАСЧЕТ!$A$3:$AY$1361,51,0)</f>
        <v>3778.2748620791726</v>
      </c>
      <c r="H1252" s="83">
        <f t="shared" si="19"/>
        <v>411.01486207917242</v>
      </c>
    </row>
    <row r="1253" spans="1:8" ht="16.2" customHeight="1" x14ac:dyDescent="0.3">
      <c r="A1253" s="181" t="s">
        <v>1429</v>
      </c>
      <c r="B1253" s="182" t="s">
        <v>1430</v>
      </c>
      <c r="C1253" s="190">
        <v>2194.73</v>
      </c>
      <c r="D1253" s="191">
        <v>2194.73</v>
      </c>
      <c r="E1253" s="185" t="s">
        <v>4590</v>
      </c>
      <c r="F1253" s="186" t="s">
        <v>3808</v>
      </c>
      <c r="G1253" s="83">
        <f>VLOOKUP(A1253,РАСЧЕТ!$A$3:$AY$1361,51,0)</f>
        <v>1190.4685854796364</v>
      </c>
      <c r="H1253" s="83">
        <f t="shared" si="19"/>
        <v>-1004.2614145203636</v>
      </c>
    </row>
    <row r="1254" spans="1:8" ht="16.2" customHeight="1" x14ac:dyDescent="0.3">
      <c r="A1254" s="181" t="s">
        <v>1206</v>
      </c>
      <c r="B1254" s="182" t="s">
        <v>1207</v>
      </c>
      <c r="C1254" s="190">
        <v>2181.85</v>
      </c>
      <c r="D1254" s="191">
        <v>2181.85</v>
      </c>
      <c r="E1254" s="185" t="s">
        <v>4590</v>
      </c>
      <c r="F1254" s="186" t="s">
        <v>3809</v>
      </c>
      <c r="G1254" s="83">
        <f>VLOOKUP(A1254,РАСЧЕТ!$A$3:$AY$1361,51,0)</f>
        <v>2311.3023437276752</v>
      </c>
      <c r="H1254" s="83">
        <f t="shared" si="19"/>
        <v>129.45234372767527</v>
      </c>
    </row>
    <row r="1255" spans="1:8" ht="16.2" customHeight="1" x14ac:dyDescent="0.3">
      <c r="A1255" s="181" t="s">
        <v>2611</v>
      </c>
      <c r="B1255" s="182" t="s">
        <v>2222</v>
      </c>
      <c r="C1255" s="190">
        <v>3122.45</v>
      </c>
      <c r="D1255" s="191">
        <v>3122.45</v>
      </c>
      <c r="E1255" s="185" t="s">
        <v>4590</v>
      </c>
      <c r="F1255" s="186" t="s">
        <v>3891</v>
      </c>
      <c r="G1255" s="83">
        <f>VLOOKUP(A1255,РАСЧЕТ!$A$3:$AY$1361,51,0)</f>
        <v>3307.710243877993</v>
      </c>
      <c r="H1255" s="83">
        <f t="shared" si="19"/>
        <v>185.26024387799316</v>
      </c>
    </row>
    <row r="1256" spans="1:8" ht="16.2" customHeight="1" x14ac:dyDescent="0.3">
      <c r="A1256" s="181" t="s">
        <v>515</v>
      </c>
      <c r="B1256" s="182" t="s">
        <v>516</v>
      </c>
      <c r="C1256" s="190">
        <v>4660.05</v>
      </c>
      <c r="D1256" s="191">
        <v>4660.05</v>
      </c>
      <c r="E1256" s="185" t="s">
        <v>4590</v>
      </c>
      <c r="F1256" s="186" t="s">
        <v>3828</v>
      </c>
      <c r="G1256" s="83">
        <f>VLOOKUP(A1256,РАСЧЕТ!$A$3:$AY$1361,51,0)</f>
        <v>4936.5414231191498</v>
      </c>
      <c r="H1256" s="83">
        <f t="shared" si="19"/>
        <v>276.49142311914966</v>
      </c>
    </row>
    <row r="1257" spans="1:8" ht="16.2" customHeight="1" x14ac:dyDescent="0.3">
      <c r="A1257" s="181" t="s">
        <v>1080</v>
      </c>
      <c r="B1257" s="182" t="s">
        <v>1081</v>
      </c>
      <c r="C1257" s="190">
        <v>3070.91</v>
      </c>
      <c r="D1257" s="191">
        <v>3070.91</v>
      </c>
      <c r="E1257" s="185" t="s">
        <v>4590</v>
      </c>
      <c r="F1257" s="186" t="s">
        <v>3829</v>
      </c>
      <c r="G1257" s="83">
        <f>VLOOKUP(A1257,РАСЧЕТ!$A$3:$AY$1361,51,0)</f>
        <v>4405.7081436756234</v>
      </c>
      <c r="H1257" s="83">
        <f t="shared" si="19"/>
        <v>1334.7981436756236</v>
      </c>
    </row>
    <row r="1258" spans="1:8" ht="16.2" customHeight="1" x14ac:dyDescent="0.3">
      <c r="A1258" s="181" t="s">
        <v>2281</v>
      </c>
      <c r="B1258" s="182" t="s">
        <v>2282</v>
      </c>
      <c r="C1258" s="190">
        <v>3058.02</v>
      </c>
      <c r="D1258" s="191">
        <v>3058.02</v>
      </c>
      <c r="E1258" s="185" t="s">
        <v>4590</v>
      </c>
      <c r="F1258" s="186" t="s">
        <v>3830</v>
      </c>
      <c r="G1258" s="83">
        <f>VLOOKUP(A1258,РАСЧЕТ!$A$3:$AY$1361,51,0)</f>
        <v>4077.699488031481</v>
      </c>
      <c r="H1258" s="83">
        <f t="shared" si="19"/>
        <v>1019.679488031481</v>
      </c>
    </row>
    <row r="1259" spans="1:8" ht="16.2" customHeight="1" x14ac:dyDescent="0.3">
      <c r="A1259" s="181" t="s">
        <v>2453</v>
      </c>
      <c r="B1259" s="182" t="s">
        <v>2454</v>
      </c>
      <c r="C1259" s="190">
        <v>4415.24</v>
      </c>
      <c r="D1259" s="191">
        <v>4415.24</v>
      </c>
      <c r="E1259" s="185" t="s">
        <v>4590</v>
      </c>
      <c r="F1259" s="186" t="s">
        <v>3831</v>
      </c>
      <c r="G1259" s="83">
        <f>VLOOKUP(A1259,РАСЧЕТ!$A$3:$AY$1361,51,0)</f>
        <v>4195.8591613476037</v>
      </c>
      <c r="H1259" s="83">
        <f t="shared" si="19"/>
        <v>-219.38083865239605</v>
      </c>
    </row>
    <row r="1260" spans="1:8" ht="16.2" customHeight="1" x14ac:dyDescent="0.3">
      <c r="A1260" s="181" t="s">
        <v>3932</v>
      </c>
      <c r="B1260" s="182" t="s">
        <v>286</v>
      </c>
      <c r="C1260" s="190">
        <v>3367.26</v>
      </c>
      <c r="D1260" s="191">
        <v>3367.26</v>
      </c>
      <c r="E1260" s="185" t="s">
        <v>4590</v>
      </c>
      <c r="F1260" s="186" t="s">
        <v>4565</v>
      </c>
      <c r="G1260" s="83">
        <f>VLOOKUP(A1260,РАСЧЕТ!$A$3:$AY$1361,51,0)</f>
        <v>3567.0492863828695</v>
      </c>
      <c r="H1260" s="83">
        <f t="shared" si="19"/>
        <v>199.78928638286925</v>
      </c>
    </row>
    <row r="1261" spans="1:8" ht="16.2" customHeight="1" x14ac:dyDescent="0.3">
      <c r="A1261" s="181" t="s">
        <v>2519</v>
      </c>
      <c r="B1261" s="182" t="s">
        <v>329</v>
      </c>
      <c r="C1261" s="190">
        <v>3118.15</v>
      </c>
      <c r="D1261" s="191">
        <v>3118.15</v>
      </c>
      <c r="E1261" s="185" t="s">
        <v>4590</v>
      </c>
      <c r="F1261" s="186" t="s">
        <v>3176</v>
      </c>
      <c r="G1261" s="83">
        <f>VLOOKUP(A1261,РАСЧЕТ!$A$3:$AY$1361,51,0)</f>
        <v>3303.1604361147483</v>
      </c>
      <c r="H1261" s="83">
        <f t="shared" si="19"/>
        <v>185.01043611474825</v>
      </c>
    </row>
    <row r="1262" spans="1:8" ht="16.2" customHeight="1" x14ac:dyDescent="0.3">
      <c r="A1262" s="181" t="s">
        <v>2158</v>
      </c>
      <c r="B1262" s="182" t="s">
        <v>323</v>
      </c>
      <c r="C1262" s="190">
        <v>2452.4299999999998</v>
      </c>
      <c r="D1262" s="191">
        <v>2452.4299999999998</v>
      </c>
      <c r="E1262" s="185" t="s">
        <v>4590</v>
      </c>
      <c r="F1262" s="186" t="s">
        <v>3112</v>
      </c>
      <c r="G1262" s="83">
        <f>VLOOKUP(A1262,РАСЧЕТ!$A$3:$AY$1361,51,0)</f>
        <v>3306.8315896212898</v>
      </c>
      <c r="H1262" s="83">
        <f t="shared" si="19"/>
        <v>854.40158962128999</v>
      </c>
    </row>
    <row r="1263" spans="1:8" ht="16.2" customHeight="1" x14ac:dyDescent="0.3">
      <c r="A1263" s="181" t="s">
        <v>1021</v>
      </c>
      <c r="B1263" s="182" t="s">
        <v>200</v>
      </c>
      <c r="C1263" s="190">
        <v>2452.4299999999998</v>
      </c>
      <c r="D1263" s="191">
        <v>2452.4299999999998</v>
      </c>
      <c r="E1263" s="185" t="s">
        <v>4590</v>
      </c>
      <c r="F1263" s="186" t="s">
        <v>3249</v>
      </c>
      <c r="G1263" s="83">
        <f>VLOOKUP(A1263,РАСЧЕТ!$A$3:$AY$1361,51,0)</f>
        <v>2597.9402328120132</v>
      </c>
      <c r="H1263" s="83">
        <f t="shared" si="19"/>
        <v>145.51023281201333</v>
      </c>
    </row>
    <row r="1264" spans="1:8" ht="16.2" customHeight="1" x14ac:dyDescent="0.3">
      <c r="A1264" s="181" t="s">
        <v>2181</v>
      </c>
      <c r="B1264" s="182" t="s">
        <v>342</v>
      </c>
      <c r="C1264" s="190">
        <v>1421.64</v>
      </c>
      <c r="D1264" s="191">
        <v>1421.64</v>
      </c>
      <c r="E1264" s="185" t="s">
        <v>4590</v>
      </c>
      <c r="F1264" s="186" t="s">
        <v>3250</v>
      </c>
      <c r="G1264" s="83">
        <f>VLOOKUP(A1264,РАСЧЕТ!$A$3:$AY$1361,51,0)</f>
        <v>1218.6497307555726</v>
      </c>
      <c r="H1264" s="83">
        <f t="shared" si="19"/>
        <v>-202.99026924442751</v>
      </c>
    </row>
    <row r="1265" spans="1:8" ht="16.2" customHeight="1" x14ac:dyDescent="0.3">
      <c r="A1265" s="181" t="s">
        <v>708</v>
      </c>
      <c r="B1265" s="182" t="s">
        <v>222</v>
      </c>
      <c r="C1265" s="190">
        <v>1421.64</v>
      </c>
      <c r="D1265" s="191">
        <v>1421.64</v>
      </c>
      <c r="E1265" s="185" t="s">
        <v>4590</v>
      </c>
      <c r="F1265" s="186" t="s">
        <v>3251</v>
      </c>
      <c r="G1265" s="83">
        <f>VLOOKUP(A1265,РАСЧЕТ!$A$3:$AY$1361,51,0)</f>
        <v>1505.9863696335838</v>
      </c>
      <c r="H1265" s="83">
        <f t="shared" si="19"/>
        <v>84.346369633583663</v>
      </c>
    </row>
    <row r="1266" spans="1:8" ht="16.2" customHeight="1" x14ac:dyDescent="0.3">
      <c r="A1266" s="181" t="s">
        <v>517</v>
      </c>
      <c r="B1266" s="182" t="s">
        <v>331</v>
      </c>
      <c r="C1266" s="190">
        <v>1576.26</v>
      </c>
      <c r="D1266" s="191">
        <v>1576.26</v>
      </c>
      <c r="E1266" s="185" t="s">
        <v>4590</v>
      </c>
      <c r="F1266" s="186" t="s">
        <v>3253</v>
      </c>
      <c r="G1266" s="83">
        <f>VLOOKUP(A1266,РАСЧЕТ!$A$3:$AY$1361,51,0)</f>
        <v>1163.3775337641991</v>
      </c>
      <c r="H1266" s="83">
        <f t="shared" si="19"/>
        <v>-412.88246623580085</v>
      </c>
    </row>
    <row r="1267" spans="1:8" ht="16.2" customHeight="1" x14ac:dyDescent="0.3">
      <c r="A1267" s="181" t="s">
        <v>2518</v>
      </c>
      <c r="B1267" s="182" t="s">
        <v>220</v>
      </c>
      <c r="C1267" s="190">
        <v>3367.26</v>
      </c>
      <c r="D1267" s="191">
        <v>3367.26</v>
      </c>
      <c r="E1267" s="185" t="s">
        <v>4590</v>
      </c>
      <c r="F1267" s="186" t="s">
        <v>3254</v>
      </c>
      <c r="G1267" s="83">
        <f>VLOOKUP(A1267,РАСЧЕТ!$A$3:$AY$1361,51,0)</f>
        <v>3567.0492863828695</v>
      </c>
      <c r="H1267" s="83">
        <f t="shared" si="19"/>
        <v>199.78928638286925</v>
      </c>
    </row>
    <row r="1268" spans="1:8" ht="16.2" customHeight="1" x14ac:dyDescent="0.3">
      <c r="A1268" s="181" t="s">
        <v>672</v>
      </c>
      <c r="B1268" s="182" t="s">
        <v>201</v>
      </c>
      <c r="C1268" s="190">
        <v>3118.15</v>
      </c>
      <c r="D1268" s="191">
        <v>3118.15</v>
      </c>
      <c r="E1268" s="185" t="s">
        <v>4590</v>
      </c>
      <c r="F1268" s="186" t="s">
        <v>3259</v>
      </c>
      <c r="G1268" s="83">
        <f>VLOOKUP(A1268,РАСЧЕТ!$A$3:$AY$1361,51,0)</f>
        <v>4110.0543199352869</v>
      </c>
      <c r="H1268" s="83">
        <f t="shared" si="19"/>
        <v>991.90431993528682</v>
      </c>
    </row>
    <row r="1269" spans="1:8" ht="16.2" customHeight="1" x14ac:dyDescent="0.3">
      <c r="A1269" s="181" t="s">
        <v>2252</v>
      </c>
      <c r="B1269" s="182" t="s">
        <v>330</v>
      </c>
      <c r="C1269" s="190">
        <v>2452.4299999999998</v>
      </c>
      <c r="D1269" s="191">
        <v>2452.4299999999998</v>
      </c>
      <c r="E1269" s="185" t="s">
        <v>4590</v>
      </c>
      <c r="F1269" s="186" t="s">
        <v>3182</v>
      </c>
      <c r="G1269" s="83">
        <f>VLOOKUP(A1269,РАСЧЕТ!$A$3:$AY$1361,51,0)</f>
        <v>1599.588562671629</v>
      </c>
      <c r="H1269" s="83">
        <f t="shared" si="19"/>
        <v>-852.84143732837083</v>
      </c>
    </row>
    <row r="1270" spans="1:8" ht="16.2" customHeight="1" x14ac:dyDescent="0.3">
      <c r="A1270" s="181" t="s">
        <v>2238</v>
      </c>
      <c r="B1270" s="182" t="s">
        <v>328</v>
      </c>
      <c r="C1270" s="190">
        <v>1421.64</v>
      </c>
      <c r="D1270" s="191">
        <v>1421.64</v>
      </c>
      <c r="E1270" s="185" t="s">
        <v>4590</v>
      </c>
      <c r="F1270" s="186" t="s">
        <v>3260</v>
      </c>
      <c r="G1270" s="83">
        <f>VLOOKUP(A1270,РАСЧЕТ!$A$3:$AY$1361,51,0)</f>
        <v>1505.9863696335838</v>
      </c>
      <c r="H1270" s="83">
        <f t="shared" si="19"/>
        <v>84.346369633583663</v>
      </c>
    </row>
    <row r="1271" spans="1:8" ht="16.2" customHeight="1" x14ac:dyDescent="0.3">
      <c r="A1271" s="181" t="s">
        <v>777</v>
      </c>
      <c r="B1271" s="182" t="s">
        <v>353</v>
      </c>
      <c r="C1271" s="190">
        <v>1421.64</v>
      </c>
      <c r="D1271" s="191">
        <v>1421.64</v>
      </c>
      <c r="E1271" s="185" t="s">
        <v>4590</v>
      </c>
      <c r="F1271" s="186" t="s">
        <v>3183</v>
      </c>
      <c r="G1271" s="83">
        <f>VLOOKUP(A1271,РАСЧЕТ!$A$3:$AY$1361,51,0)</f>
        <v>730.34308453969629</v>
      </c>
      <c r="H1271" s="83">
        <f t="shared" si="19"/>
        <v>-691.29691546030381</v>
      </c>
    </row>
    <row r="1272" spans="1:8" ht="16.2" customHeight="1" x14ac:dyDescent="0.3">
      <c r="A1272" s="181" t="s">
        <v>574</v>
      </c>
      <c r="B1272" s="182" t="s">
        <v>241</v>
      </c>
      <c r="C1272" s="190">
        <v>1576.26</v>
      </c>
      <c r="D1272" s="191">
        <v>1576.26</v>
      </c>
      <c r="E1272" s="185" t="s">
        <v>4590</v>
      </c>
      <c r="F1272" s="186" t="s">
        <v>3261</v>
      </c>
      <c r="G1272" s="83">
        <f>VLOOKUP(A1272,РАСЧЕТ!$A$3:$AY$1361,51,0)</f>
        <v>1787.8536495395253</v>
      </c>
      <c r="H1272" s="83">
        <f t="shared" si="19"/>
        <v>211.59364953952536</v>
      </c>
    </row>
    <row r="1273" spans="1:8" ht="16.2" customHeight="1" x14ac:dyDescent="0.3">
      <c r="A1273" s="181" t="s">
        <v>1555</v>
      </c>
      <c r="B1273" s="182" t="s">
        <v>337</v>
      </c>
      <c r="C1273" s="190">
        <v>1421.64</v>
      </c>
      <c r="D1273" s="191">
        <v>1421.64</v>
      </c>
      <c r="E1273" s="185" t="s">
        <v>4590</v>
      </c>
      <c r="F1273" s="186" t="s">
        <v>3113</v>
      </c>
      <c r="G1273" s="83">
        <f>VLOOKUP(A1273,РАСЧЕТ!$A$3:$AY$1361,51,0)</f>
        <v>1505.9863696335838</v>
      </c>
      <c r="H1273" s="83">
        <f t="shared" si="19"/>
        <v>84.346369633583663</v>
      </c>
    </row>
    <row r="1274" spans="1:8" ht="16.2" customHeight="1" x14ac:dyDescent="0.3">
      <c r="A1274" s="181" t="s">
        <v>1935</v>
      </c>
      <c r="B1274" s="182" t="s">
        <v>237</v>
      </c>
      <c r="C1274" s="190">
        <v>3367.26</v>
      </c>
      <c r="D1274" s="191">
        <v>3367.26</v>
      </c>
      <c r="E1274" s="185" t="s">
        <v>4590</v>
      </c>
      <c r="F1274" s="186" t="s">
        <v>3262</v>
      </c>
      <c r="G1274" s="83">
        <f>VLOOKUP(A1274,РАСЧЕТ!$A$3:$AY$1361,51,0)</f>
        <v>3567.0492863828695</v>
      </c>
      <c r="H1274" s="83">
        <f t="shared" si="19"/>
        <v>199.78928638286925</v>
      </c>
    </row>
    <row r="1275" spans="1:8" ht="16.2" customHeight="1" x14ac:dyDescent="0.3">
      <c r="A1275" s="181" t="s">
        <v>1294</v>
      </c>
      <c r="B1275" s="182" t="s">
        <v>178</v>
      </c>
      <c r="C1275" s="190">
        <v>3118.15</v>
      </c>
      <c r="D1275" s="191">
        <v>3118.15</v>
      </c>
      <c r="E1275" s="185" t="s">
        <v>4590</v>
      </c>
      <c r="F1275" s="186" t="s">
        <v>3268</v>
      </c>
      <c r="G1275" s="83">
        <f>VLOOKUP(A1275,РАСЧЕТ!$A$3:$AY$1361,51,0)</f>
        <v>3303.1604361147483</v>
      </c>
      <c r="H1275" s="83">
        <f t="shared" si="19"/>
        <v>185.01043611474825</v>
      </c>
    </row>
    <row r="1276" spans="1:8" ht="16.2" customHeight="1" x14ac:dyDescent="0.3">
      <c r="A1276" s="181" t="s">
        <v>841</v>
      </c>
      <c r="B1276" s="182" t="s">
        <v>265</v>
      </c>
      <c r="C1276" s="190">
        <v>2452.4299999999998</v>
      </c>
      <c r="D1276" s="191">
        <v>2452.4299999999998</v>
      </c>
      <c r="E1276" s="185" t="s">
        <v>4590</v>
      </c>
      <c r="F1276" s="186" t="s">
        <v>3269</v>
      </c>
      <c r="G1276" s="83">
        <f>VLOOKUP(A1276,РАСЧЕТ!$A$3:$AY$1361,51,0)</f>
        <v>2597.9402328120132</v>
      </c>
      <c r="H1276" s="83">
        <f t="shared" si="19"/>
        <v>145.51023281201333</v>
      </c>
    </row>
    <row r="1277" spans="1:8" ht="16.2" customHeight="1" x14ac:dyDescent="0.3">
      <c r="A1277" s="181" t="s">
        <v>1556</v>
      </c>
      <c r="B1277" s="182" t="s">
        <v>296</v>
      </c>
      <c r="C1277" s="190">
        <v>1421.64</v>
      </c>
      <c r="D1277" s="191">
        <v>1421.64</v>
      </c>
      <c r="E1277" s="185" t="s">
        <v>4590</v>
      </c>
      <c r="F1277" s="186" t="s">
        <v>3270</v>
      </c>
      <c r="G1277" s="83">
        <f>VLOOKUP(A1277,РАСЧЕТ!$A$3:$AY$1361,51,0)</f>
        <v>730.34308453969629</v>
      </c>
      <c r="H1277" s="83">
        <f t="shared" si="19"/>
        <v>-691.29691546030381</v>
      </c>
    </row>
    <row r="1278" spans="1:8" ht="16.2" customHeight="1" x14ac:dyDescent="0.3">
      <c r="A1278" s="181" t="s">
        <v>1825</v>
      </c>
      <c r="B1278" s="182" t="s">
        <v>203</v>
      </c>
      <c r="C1278" s="190">
        <v>1421.64</v>
      </c>
      <c r="D1278" s="191">
        <v>1421.64</v>
      </c>
      <c r="E1278" s="185" t="s">
        <v>4590</v>
      </c>
      <c r="F1278" s="186" t="s">
        <v>3271</v>
      </c>
      <c r="G1278" s="83">
        <f>VLOOKUP(A1278,РАСЧЕТ!$A$3:$AY$1361,51,0)</f>
        <v>2015.1679182861174</v>
      </c>
      <c r="H1278" s="83">
        <f t="shared" si="19"/>
        <v>593.52791828611726</v>
      </c>
    </row>
    <row r="1279" spans="1:8" ht="16.2" customHeight="1" x14ac:dyDescent="0.3">
      <c r="A1279" s="181" t="s">
        <v>2455</v>
      </c>
      <c r="B1279" s="182" t="s">
        <v>264</v>
      </c>
      <c r="C1279" s="190">
        <v>1576.26</v>
      </c>
      <c r="D1279" s="191">
        <v>1576.26</v>
      </c>
      <c r="E1279" s="185" t="s">
        <v>4590</v>
      </c>
      <c r="F1279" s="186" t="s">
        <v>3272</v>
      </c>
      <c r="G1279" s="83">
        <f>VLOOKUP(A1279,РАСЧЕТ!$A$3:$AY$1361,51,0)</f>
        <v>809.776169263047</v>
      </c>
      <c r="H1279" s="83">
        <f t="shared" si="19"/>
        <v>-766.483830736953</v>
      </c>
    </row>
    <row r="1280" spans="1:8" ht="16.2" customHeight="1" x14ac:dyDescent="0.3">
      <c r="A1280" s="181" t="s">
        <v>1994</v>
      </c>
      <c r="B1280" s="182" t="s">
        <v>345</v>
      </c>
      <c r="C1280" s="190">
        <v>3367.26</v>
      </c>
      <c r="D1280" s="191">
        <v>3367.26</v>
      </c>
      <c r="E1280" s="185" t="s">
        <v>4590</v>
      </c>
      <c r="F1280" s="186" t="s">
        <v>3273</v>
      </c>
      <c r="G1280" s="83">
        <f>VLOOKUP(A1280,РАСЧЕТ!$A$3:$AY$1361,51,0)</f>
        <v>3567.0492863828695</v>
      </c>
      <c r="H1280" s="83">
        <f t="shared" si="19"/>
        <v>199.78928638286925</v>
      </c>
    </row>
    <row r="1281" spans="1:8" ht="16.2" customHeight="1" x14ac:dyDescent="0.3">
      <c r="A1281" s="181" t="s">
        <v>676</v>
      </c>
      <c r="B1281" s="182" t="s">
        <v>336</v>
      </c>
      <c r="C1281" s="190">
        <v>3118.15</v>
      </c>
      <c r="D1281" s="191">
        <v>3118.15</v>
      </c>
      <c r="E1281" s="185" t="s">
        <v>4590</v>
      </c>
      <c r="F1281" s="186" t="s">
        <v>3280</v>
      </c>
      <c r="G1281" s="83">
        <f>VLOOKUP(A1281,РАСЧЕТ!$A$3:$AY$1361,51,0)</f>
        <v>1601.9005419209045</v>
      </c>
      <c r="H1281" s="83">
        <f t="shared" ref="H1281:H1301" si="20">G1281-C1281</f>
        <v>-1516.2494580790956</v>
      </c>
    </row>
    <row r="1282" spans="1:8" ht="16.2" customHeight="1" x14ac:dyDescent="0.3">
      <c r="A1282" s="181" t="s">
        <v>2078</v>
      </c>
      <c r="B1282" s="182" t="s">
        <v>343</v>
      </c>
      <c r="C1282" s="190">
        <v>2452.4299999999998</v>
      </c>
      <c r="D1282" s="191">
        <v>2452.4299999999998</v>
      </c>
      <c r="E1282" s="185" t="s">
        <v>4590</v>
      </c>
      <c r="F1282" s="186" t="s">
        <v>3281</v>
      </c>
      <c r="G1282" s="83">
        <f>VLOOKUP(A1282,РАСЧЕТ!$A$3:$AY$1361,51,0)</f>
        <v>3543.2979265444196</v>
      </c>
      <c r="H1282" s="83">
        <f t="shared" si="20"/>
        <v>1090.8679265444198</v>
      </c>
    </row>
    <row r="1283" spans="1:8" ht="16.2" customHeight="1" x14ac:dyDescent="0.3">
      <c r="A1283" s="181" t="s">
        <v>2187</v>
      </c>
      <c r="B1283" s="182" t="s">
        <v>350</v>
      </c>
      <c r="C1283" s="190">
        <v>1421.64</v>
      </c>
      <c r="D1283" s="191">
        <v>1421.64</v>
      </c>
      <c r="E1283" s="185" t="s">
        <v>4590</v>
      </c>
      <c r="F1283" s="186" t="s">
        <v>3282</v>
      </c>
      <c r="G1283" s="83">
        <f>VLOOKUP(A1283,РАСЧЕТ!$A$3:$AY$1361,51,0)</f>
        <v>1505.9863696335838</v>
      </c>
      <c r="H1283" s="83">
        <f t="shared" si="20"/>
        <v>84.346369633583663</v>
      </c>
    </row>
    <row r="1284" spans="1:8" ht="16.2" customHeight="1" x14ac:dyDescent="0.3">
      <c r="A1284" s="181" t="s">
        <v>1679</v>
      </c>
      <c r="B1284" s="182" t="s">
        <v>1680</v>
      </c>
      <c r="C1284" s="190">
        <v>4453.8900000000003</v>
      </c>
      <c r="D1284" s="191">
        <v>4453.8900000000003</v>
      </c>
      <c r="E1284" s="185" t="s">
        <v>4590</v>
      </c>
      <c r="F1284" s="186" t="s">
        <v>3832</v>
      </c>
      <c r="G1284" s="83">
        <f>VLOOKUP(A1284,РАСЧЕТ!$A$3:$AY$1361,51,0)</f>
        <v>4337.9771175630058</v>
      </c>
      <c r="H1284" s="83">
        <f t="shared" si="20"/>
        <v>-115.91288243699455</v>
      </c>
    </row>
    <row r="1285" spans="1:8" ht="16.2" customHeight="1" x14ac:dyDescent="0.3">
      <c r="A1285" s="181" t="s">
        <v>1617</v>
      </c>
      <c r="B1285" s="182" t="s">
        <v>1618</v>
      </c>
      <c r="C1285" s="190">
        <v>5523.34</v>
      </c>
      <c r="D1285" s="191">
        <v>5523.34</v>
      </c>
      <c r="E1285" s="185" t="s">
        <v>4590</v>
      </c>
      <c r="F1285" s="186" t="s">
        <v>3841</v>
      </c>
      <c r="G1285" s="83">
        <f>VLOOKUP(A1285,РАСЧЕТ!$A$3:$AY$1361,51,0)</f>
        <v>6285.6886786121413</v>
      </c>
      <c r="H1285" s="83">
        <f t="shared" si="20"/>
        <v>762.34867861214116</v>
      </c>
    </row>
    <row r="1286" spans="1:8" ht="16.2" customHeight="1" x14ac:dyDescent="0.3">
      <c r="A1286" s="181" t="s">
        <v>933</v>
      </c>
      <c r="B1286" s="182" t="s">
        <v>934</v>
      </c>
      <c r="C1286" s="190">
        <v>7520.5</v>
      </c>
      <c r="D1286" s="191">
        <v>7520.5</v>
      </c>
      <c r="E1286" s="185" t="s">
        <v>4590</v>
      </c>
      <c r="F1286" s="186" t="s">
        <v>3842</v>
      </c>
      <c r="G1286" s="83">
        <f>VLOOKUP(A1286,РАСЧЕТ!$A$3:$AY$1361,51,0)</f>
        <v>7966.7133934392914</v>
      </c>
      <c r="H1286" s="83">
        <f t="shared" si="20"/>
        <v>446.21339343929139</v>
      </c>
    </row>
    <row r="1287" spans="1:8" ht="16.2" customHeight="1" x14ac:dyDescent="0.3">
      <c r="A1287" s="181" t="s">
        <v>2119</v>
      </c>
      <c r="B1287" s="182" t="s">
        <v>2120</v>
      </c>
      <c r="C1287" s="190">
        <v>5257.05</v>
      </c>
      <c r="D1287" s="191">
        <v>5257.05</v>
      </c>
      <c r="E1287" s="185" t="s">
        <v>4590</v>
      </c>
      <c r="F1287" s="186" t="s">
        <v>3843</v>
      </c>
      <c r="G1287" s="83">
        <f>VLOOKUP(A1287,РАСЧЕТ!$A$3:$AY$1361,51,0)</f>
        <v>2700.7248805939225</v>
      </c>
      <c r="H1287" s="83">
        <f t="shared" si="20"/>
        <v>-2556.3251194060776</v>
      </c>
    </row>
    <row r="1288" spans="1:8" ht="16.2" customHeight="1" x14ac:dyDescent="0.3">
      <c r="A1288" s="181" t="s">
        <v>1866</v>
      </c>
      <c r="B1288" s="182" t="s">
        <v>1867</v>
      </c>
      <c r="C1288" s="190">
        <v>4565.5600000000004</v>
      </c>
      <c r="D1288" s="191">
        <v>4565.5600000000004</v>
      </c>
      <c r="E1288" s="185" t="s">
        <v>4590</v>
      </c>
      <c r="F1288" s="186" t="s">
        <v>3844</v>
      </c>
      <c r="G1288" s="83">
        <f>VLOOKUP(A1288,РАСЧЕТ!$A$3:$AY$1361,51,0)</f>
        <v>9666.4216975408272</v>
      </c>
      <c r="H1288" s="83">
        <f t="shared" si="20"/>
        <v>5100.8616975408268</v>
      </c>
    </row>
    <row r="1289" spans="1:8" ht="16.2" customHeight="1" x14ac:dyDescent="0.3">
      <c r="A1289" s="181" t="s">
        <v>1566</v>
      </c>
      <c r="B1289" s="182" t="s">
        <v>1567</v>
      </c>
      <c r="C1289" s="190">
        <v>2585.58</v>
      </c>
      <c r="D1289" s="191">
        <v>2585.58</v>
      </c>
      <c r="E1289" s="185" t="s">
        <v>4590</v>
      </c>
      <c r="F1289" s="186" t="s">
        <v>3845</v>
      </c>
      <c r="G1289" s="83">
        <f>VLOOKUP(A1289,РАСЧЕТ!$A$3:$AY$1361,51,0)</f>
        <v>2738.9842734725603</v>
      </c>
      <c r="H1289" s="83">
        <f t="shared" si="20"/>
        <v>153.40427347256036</v>
      </c>
    </row>
    <row r="1290" spans="1:8" ht="16.2" customHeight="1" x14ac:dyDescent="0.3">
      <c r="A1290" s="181" t="s">
        <v>1758</v>
      </c>
      <c r="B1290" s="182" t="s">
        <v>1759</v>
      </c>
      <c r="C1290" s="190">
        <v>4234.8500000000004</v>
      </c>
      <c r="D1290" s="191">
        <v>4234.8500000000004</v>
      </c>
      <c r="E1290" s="185" t="s">
        <v>4590</v>
      </c>
      <c r="F1290" s="186" t="s">
        <v>3846</v>
      </c>
      <c r="G1290" s="83">
        <f>VLOOKUP(A1290,РАСЧЕТ!$A$3:$AY$1361,51,0)</f>
        <v>2175.5839315895482</v>
      </c>
      <c r="H1290" s="83">
        <f t="shared" si="20"/>
        <v>-2059.2660684104521</v>
      </c>
    </row>
    <row r="1291" spans="1:8" ht="16.2" customHeight="1" x14ac:dyDescent="0.3">
      <c r="A1291" s="181" t="s">
        <v>1698</v>
      </c>
      <c r="B1291" s="182" t="s">
        <v>1699</v>
      </c>
      <c r="C1291" s="190">
        <v>1516.13</v>
      </c>
      <c r="D1291" s="191">
        <v>1516.13</v>
      </c>
      <c r="E1291" s="185" t="s">
        <v>4590</v>
      </c>
      <c r="F1291" s="186" t="s">
        <v>3847</v>
      </c>
      <c r="G1291" s="83">
        <f>VLOOKUP(A1291,РАСЧЕТ!$A$3:$AY$1361,51,0)</f>
        <v>1606.0821404249398</v>
      </c>
      <c r="H1291" s="83">
        <f t="shared" si="20"/>
        <v>89.952140424939671</v>
      </c>
    </row>
    <row r="1292" spans="1:8" ht="16.2" customHeight="1" x14ac:dyDescent="0.3">
      <c r="A1292" s="181" t="s">
        <v>1768</v>
      </c>
      <c r="B1292" s="182" t="s">
        <v>1769</v>
      </c>
      <c r="C1292" s="190">
        <v>2207.62</v>
      </c>
      <c r="D1292" s="191">
        <v>2207.62</v>
      </c>
      <c r="E1292" s="185" t="s">
        <v>4590</v>
      </c>
      <c r="F1292" s="186" t="s">
        <v>3848</v>
      </c>
      <c r="G1292" s="83">
        <f>VLOOKUP(A1292,РАСЧЕТ!$A$3:$AY$1361,51,0)</f>
        <v>2338.6011903071358</v>
      </c>
      <c r="H1292" s="83">
        <f t="shared" si="20"/>
        <v>130.98119030713588</v>
      </c>
    </row>
    <row r="1293" spans="1:8" ht="16.2" customHeight="1" x14ac:dyDescent="0.3">
      <c r="A1293" s="181" t="s">
        <v>1611</v>
      </c>
      <c r="B1293" s="182" t="s">
        <v>1612</v>
      </c>
      <c r="C1293" s="190">
        <v>4170.42</v>
      </c>
      <c r="D1293" s="191">
        <v>4170.42</v>
      </c>
      <c r="E1293" s="185" t="s">
        <v>4590</v>
      </c>
      <c r="F1293" s="186" t="s">
        <v>3833</v>
      </c>
      <c r="G1293" s="83">
        <f>VLOOKUP(A1293,РАСЧЕТ!$A$3:$AY$1361,51,0)</f>
        <v>2142.486812954819</v>
      </c>
      <c r="H1293" s="83">
        <f t="shared" si="20"/>
        <v>-2027.9331870451811</v>
      </c>
    </row>
    <row r="1294" spans="1:8" ht="16.2" customHeight="1" x14ac:dyDescent="0.3">
      <c r="A1294" s="181" t="s">
        <v>2469</v>
      </c>
      <c r="B1294" s="182" t="s">
        <v>2470</v>
      </c>
      <c r="C1294" s="190">
        <v>1979.98</v>
      </c>
      <c r="D1294" s="191">
        <v>1979.98</v>
      </c>
      <c r="E1294" s="185" t="s">
        <v>4590</v>
      </c>
      <c r="F1294" s="186" t="s">
        <v>3834</v>
      </c>
      <c r="G1294" s="83">
        <f>VLOOKUP(A1294,РАСЧЕТ!$A$3:$AY$1361,51,0)</f>
        <v>2097.4613788552333</v>
      </c>
      <c r="H1294" s="83">
        <f t="shared" si="20"/>
        <v>117.48137885523329</v>
      </c>
    </row>
    <row r="1295" spans="1:8" ht="16.2" customHeight="1" x14ac:dyDescent="0.3">
      <c r="A1295" s="181" t="s">
        <v>1681</v>
      </c>
      <c r="B1295" s="182" t="s">
        <v>1682</v>
      </c>
      <c r="C1295" s="190">
        <v>23712.560000000001</v>
      </c>
      <c r="D1295" s="191">
        <v>23712.560000000001</v>
      </c>
      <c r="E1295" s="185" t="s">
        <v>4590</v>
      </c>
      <c r="F1295" s="186" t="s">
        <v>3835</v>
      </c>
      <c r="G1295" s="83">
        <f>VLOOKUP(A1295,РАСЧЕТ!$A$3:$AY$1361,51,0)</f>
        <v>25119.488660867119</v>
      </c>
      <c r="H1295" s="83">
        <f t="shared" si="20"/>
        <v>1406.9286608671173</v>
      </c>
    </row>
    <row r="1296" spans="1:8" ht="16.2" customHeight="1" x14ac:dyDescent="0.3">
      <c r="A1296" s="181" t="s">
        <v>1760</v>
      </c>
      <c r="B1296" s="182" t="s">
        <v>1761</v>
      </c>
      <c r="C1296" s="188"/>
      <c r="D1296" s="189"/>
      <c r="E1296" s="185" t="s">
        <v>4590</v>
      </c>
      <c r="F1296" s="186" t="s">
        <v>3836</v>
      </c>
      <c r="G1296" s="83">
        <f>VLOOKUP(A1296,РАСЧЕТ!$A$3:$AY$1361,51,0)</f>
        <v>0</v>
      </c>
      <c r="H1296" s="83">
        <f t="shared" si="20"/>
        <v>0</v>
      </c>
    </row>
    <row r="1297" spans="1:8" ht="16.2" customHeight="1" x14ac:dyDescent="0.3">
      <c r="A1297" s="181" t="s">
        <v>3954</v>
      </c>
      <c r="B1297" s="182" t="s">
        <v>1761</v>
      </c>
      <c r="C1297" s="190">
        <v>5085.25</v>
      </c>
      <c r="D1297" s="191">
        <v>5085.25</v>
      </c>
      <c r="E1297" s="185" t="s">
        <v>4566</v>
      </c>
      <c r="F1297" s="186" t="s">
        <v>4567</v>
      </c>
      <c r="G1297" s="83">
        <f>VLOOKUP(A1297,РАСЧЕТ!$A$3:$AY$1361,51,0)</f>
        <v>5386.9723916802513</v>
      </c>
      <c r="H1297" s="83">
        <f t="shared" si="20"/>
        <v>301.72239168025135</v>
      </c>
    </row>
    <row r="1298" spans="1:8" ht="16.2" customHeight="1" x14ac:dyDescent="0.3">
      <c r="A1298" s="181" t="s">
        <v>850</v>
      </c>
      <c r="B1298" s="182" t="s">
        <v>851</v>
      </c>
      <c r="C1298" s="190">
        <v>1808.18</v>
      </c>
      <c r="D1298" s="191">
        <v>1808.18</v>
      </c>
      <c r="E1298" s="185" t="s">
        <v>4590</v>
      </c>
      <c r="F1298" s="186" t="s">
        <v>3837</v>
      </c>
      <c r="G1298" s="83">
        <f>VLOOKUP(A1298,РАСЧЕТ!$A$3:$AY$1361,51,0)</f>
        <v>1915.4690683254951</v>
      </c>
      <c r="H1298" s="83">
        <f t="shared" si="20"/>
        <v>107.28906832549501</v>
      </c>
    </row>
    <row r="1299" spans="1:8" ht="16.2" customHeight="1" x14ac:dyDescent="0.3">
      <c r="A1299" s="181" t="s">
        <v>1795</v>
      </c>
      <c r="B1299" s="182" t="s">
        <v>1796</v>
      </c>
      <c r="C1299" s="190">
        <v>2813.21</v>
      </c>
      <c r="D1299" s="191">
        <v>2813.21</v>
      </c>
      <c r="E1299" s="185" t="s">
        <v>4590</v>
      </c>
      <c r="F1299" s="186" t="s">
        <v>3838</v>
      </c>
      <c r="G1299" s="83">
        <f>VLOOKUP(A1299,РАСЧЕТ!$A$3:$AY$1361,51,0)</f>
        <v>1445.2408470498524</v>
      </c>
      <c r="H1299" s="83">
        <f t="shared" si="20"/>
        <v>-1367.9691529501476</v>
      </c>
    </row>
    <row r="1300" spans="1:8" ht="16.2" customHeight="1" x14ac:dyDescent="0.3">
      <c r="A1300" s="181" t="s">
        <v>1560</v>
      </c>
      <c r="B1300" s="182" t="s">
        <v>1561</v>
      </c>
      <c r="C1300" s="190">
        <v>7537.68</v>
      </c>
      <c r="D1300" s="191">
        <v>7537.68</v>
      </c>
      <c r="E1300" s="185" t="s">
        <v>4590</v>
      </c>
      <c r="F1300" s="186" t="s">
        <v>3839</v>
      </c>
      <c r="G1300" s="83">
        <f>VLOOKUP(A1300,РАСЧЕТ!$A$3:$AY$1361,51,0)</f>
        <v>7984.9126244922645</v>
      </c>
      <c r="H1300" s="83">
        <f t="shared" si="20"/>
        <v>447.23262449226422</v>
      </c>
    </row>
    <row r="1301" spans="1:8" ht="16.2" customHeight="1" x14ac:dyDescent="0.3">
      <c r="A1301" s="181" t="s">
        <v>1745</v>
      </c>
      <c r="B1301" s="182" t="s">
        <v>1746</v>
      </c>
      <c r="C1301" s="190">
        <v>2284.9299999999998</v>
      </c>
      <c r="D1301" s="191">
        <v>2284.9299999999998</v>
      </c>
      <c r="E1301" s="185" t="s">
        <v>4590</v>
      </c>
      <c r="F1301" s="186" t="s">
        <v>3840</v>
      </c>
      <c r="G1301" s="83">
        <f>VLOOKUP(A1301,РАСЧЕТ!$A$3:$AY$1361,51,0)</f>
        <v>1174.0893614950273</v>
      </c>
      <c r="H1301" s="83">
        <f t="shared" si="20"/>
        <v>-1110.8406385049725</v>
      </c>
    </row>
  </sheetData>
  <autoFilter ref="A1:H130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286"/>
  <sheetViews>
    <sheetView workbookViewId="0">
      <selection activeCell="L9" sqref="L9"/>
    </sheetView>
  </sheetViews>
  <sheetFormatPr defaultColWidth="17.5546875" defaultRowHeight="12.6" customHeight="1" x14ac:dyDescent="0.3"/>
  <cols>
    <col min="2" max="2" width="8" customWidth="1"/>
    <col min="3" max="3" width="9.21875" customWidth="1"/>
    <col min="4" max="4" width="10.21875" customWidth="1"/>
    <col min="10" max="10" width="17.5546875" style="140"/>
  </cols>
  <sheetData>
    <row r="1" spans="1:10" ht="12.6" customHeight="1" x14ac:dyDescent="0.3">
      <c r="A1" s="181" t="s">
        <v>1414</v>
      </c>
      <c r="B1" s="182" t="s">
        <v>1415</v>
      </c>
      <c r="C1" s="183">
        <v>670.02</v>
      </c>
      <c r="D1" s="184">
        <v>670.02</v>
      </c>
      <c r="E1" s="185" t="s">
        <v>4594</v>
      </c>
      <c r="F1" s="186" t="s">
        <v>2651</v>
      </c>
      <c r="G1">
        <f>VLOOKUP(A1,РАСЧЕТ!$A$3:$BG$1360,59,0)</f>
        <v>140.67939169403974</v>
      </c>
      <c r="H1" s="83">
        <f>G1-C1</f>
        <v>-529.34060830596025</v>
      </c>
      <c r="I1">
        <f>C1/30*15</f>
        <v>335.01</v>
      </c>
      <c r="J1" s="140">
        <f>G1-I1</f>
        <v>-194.33060830596025</v>
      </c>
    </row>
    <row r="2" spans="1:10" ht="12.6" customHeight="1" x14ac:dyDescent="0.3">
      <c r="A2" s="181" t="s">
        <v>1592</v>
      </c>
      <c r="B2" s="182" t="s">
        <v>1593</v>
      </c>
      <c r="C2" s="183">
        <v>670.02</v>
      </c>
      <c r="D2" s="184">
        <v>670.02</v>
      </c>
      <c r="E2" s="185" t="s">
        <v>4594</v>
      </c>
      <c r="F2" s="186" t="s">
        <v>2659</v>
      </c>
      <c r="G2">
        <f>VLOOKUP(A2,РАСЧЕТ!$A$3:$BG$1360,59,0)</f>
        <v>140.67939169403974</v>
      </c>
      <c r="H2" s="83">
        <f t="shared" ref="H2:H65" si="0">G2-C2</f>
        <v>-529.34060830596025</v>
      </c>
      <c r="I2">
        <f t="shared" ref="I2:I65" si="1">C2/30*15</f>
        <v>335.01</v>
      </c>
      <c r="J2" s="140">
        <f t="shared" ref="J2:J65" si="2">G2-I2</f>
        <v>-194.33060830596025</v>
      </c>
    </row>
    <row r="3" spans="1:10" ht="12.6" customHeight="1" x14ac:dyDescent="0.3">
      <c r="A3" s="181" t="s">
        <v>2209</v>
      </c>
      <c r="B3" s="182" t="s">
        <v>2210</v>
      </c>
      <c r="C3" s="183">
        <v>652.84</v>
      </c>
      <c r="D3" s="184">
        <v>652.84</v>
      </c>
      <c r="E3" s="185" t="s">
        <v>4594</v>
      </c>
      <c r="F3" s="186" t="s">
        <v>2746</v>
      </c>
      <c r="G3">
        <f>VLOOKUP(A3,РАСЧЕТ!$A$3:$BG$1360,59,0)</f>
        <v>137.07222780444897</v>
      </c>
      <c r="H3" s="83">
        <f t="shared" si="0"/>
        <v>-515.76777219555106</v>
      </c>
      <c r="I3">
        <f t="shared" si="1"/>
        <v>326.42</v>
      </c>
      <c r="J3" s="140">
        <f t="shared" si="2"/>
        <v>-189.34777219555104</v>
      </c>
    </row>
    <row r="4" spans="1:10" ht="12.6" customHeight="1" x14ac:dyDescent="0.3">
      <c r="A4" s="181" t="s">
        <v>1337</v>
      </c>
      <c r="B4" s="182" t="s">
        <v>1338</v>
      </c>
      <c r="C4" s="183">
        <v>652.84</v>
      </c>
      <c r="D4" s="184">
        <v>652.84</v>
      </c>
      <c r="E4" s="185" t="s">
        <v>4594</v>
      </c>
      <c r="F4" s="186" t="s">
        <v>2747</v>
      </c>
      <c r="G4">
        <f>VLOOKUP(A4,РАСЧЕТ!$A$3:$BG$1360,59,0)</f>
        <v>137.07222780444897</v>
      </c>
      <c r="H4" s="83">
        <f t="shared" si="0"/>
        <v>-515.76777219555106</v>
      </c>
      <c r="I4">
        <f t="shared" si="1"/>
        <v>326.42</v>
      </c>
      <c r="J4" s="140">
        <f t="shared" si="2"/>
        <v>-189.34777219555104</v>
      </c>
    </row>
    <row r="5" spans="1:10" ht="12.6" customHeight="1" x14ac:dyDescent="0.3">
      <c r="A5" s="181" t="s">
        <v>2619</v>
      </c>
      <c r="B5" s="182" t="s">
        <v>497</v>
      </c>
      <c r="C5" s="183">
        <v>755.92</v>
      </c>
      <c r="D5" s="184">
        <v>755.92</v>
      </c>
      <c r="E5" s="185" t="s">
        <v>4594</v>
      </c>
      <c r="F5" s="186" t="s">
        <v>3856</v>
      </c>
      <c r="G5">
        <f>VLOOKUP(A5,РАСЧЕТ!$A$3:$BG$1360,59,0)</f>
        <v>158.71521114199359</v>
      </c>
      <c r="H5" s="83">
        <f t="shared" si="0"/>
        <v>-597.2047888580064</v>
      </c>
      <c r="I5">
        <f t="shared" si="1"/>
        <v>377.96</v>
      </c>
      <c r="J5" s="140">
        <f t="shared" si="2"/>
        <v>-219.24478885800639</v>
      </c>
    </row>
    <row r="6" spans="1:10" ht="12.6" customHeight="1" x14ac:dyDescent="0.3">
      <c r="A6" s="181" t="s">
        <v>668</v>
      </c>
      <c r="B6" s="182" t="s">
        <v>669</v>
      </c>
      <c r="C6" s="183">
        <v>721.56</v>
      </c>
      <c r="D6" s="184">
        <v>721.56</v>
      </c>
      <c r="E6" s="185" t="s">
        <v>4594</v>
      </c>
      <c r="F6" s="186" t="s">
        <v>2748</v>
      </c>
      <c r="G6">
        <f>VLOOKUP(A6,РАСЧЕТ!$A$3:$BG$1360,59,0)</f>
        <v>151.50088336281203</v>
      </c>
      <c r="H6" s="83">
        <f t="shared" si="0"/>
        <v>-570.05911663718791</v>
      </c>
      <c r="I6">
        <f t="shared" si="1"/>
        <v>360.78</v>
      </c>
      <c r="J6" s="140">
        <f t="shared" si="2"/>
        <v>-209.27911663718794</v>
      </c>
    </row>
    <row r="7" spans="1:10" ht="12.6" customHeight="1" x14ac:dyDescent="0.3">
      <c r="A7" s="181" t="s">
        <v>2618</v>
      </c>
      <c r="B7" s="182" t="s">
        <v>504</v>
      </c>
      <c r="C7" s="183">
        <v>889.06</v>
      </c>
      <c r="D7" s="184">
        <v>889.06</v>
      </c>
      <c r="E7" s="185" t="s">
        <v>4594</v>
      </c>
      <c r="F7" s="186" t="s">
        <v>3850</v>
      </c>
      <c r="G7">
        <f>VLOOKUP(A7,РАСЧЕТ!$A$3:$BG$1360,59,0)</f>
        <v>186.67073128632194</v>
      </c>
      <c r="H7" s="83">
        <f t="shared" si="0"/>
        <v>-702.38926871367801</v>
      </c>
      <c r="I7">
        <f t="shared" si="1"/>
        <v>444.53</v>
      </c>
      <c r="J7" s="140">
        <f t="shared" si="2"/>
        <v>-257.85926871367803</v>
      </c>
    </row>
    <row r="8" spans="1:10" ht="12.6" customHeight="1" x14ac:dyDescent="0.3">
      <c r="A8" s="181" t="s">
        <v>2616</v>
      </c>
      <c r="B8" s="182" t="s">
        <v>620</v>
      </c>
      <c r="C8" s="183">
        <v>940.6</v>
      </c>
      <c r="D8" s="184">
        <v>940.6</v>
      </c>
      <c r="E8" s="185" t="s">
        <v>4594</v>
      </c>
      <c r="F8" s="186" t="s">
        <v>3865</v>
      </c>
      <c r="G8">
        <f>VLOOKUP(A8,РАСЧЕТ!$A$3:$BG$1360,59,0)</f>
        <v>197.49222295509426</v>
      </c>
      <c r="H8" s="83">
        <f t="shared" si="0"/>
        <v>-743.10777704490579</v>
      </c>
      <c r="I8">
        <f t="shared" si="1"/>
        <v>470.3</v>
      </c>
      <c r="J8" s="140">
        <f t="shared" si="2"/>
        <v>-272.80777704490572</v>
      </c>
    </row>
    <row r="9" spans="1:10" ht="12.6" customHeight="1" x14ac:dyDescent="0.3">
      <c r="A9" s="181" t="s">
        <v>629</v>
      </c>
      <c r="B9" s="182" t="s">
        <v>630</v>
      </c>
      <c r="C9" s="183">
        <v>721.56</v>
      </c>
      <c r="D9" s="184">
        <v>721.56</v>
      </c>
      <c r="E9" s="185" t="s">
        <v>4594</v>
      </c>
      <c r="F9" s="186" t="s">
        <v>2749</v>
      </c>
      <c r="G9">
        <f>VLOOKUP(A9,РАСЧЕТ!$A$3:$BG$1360,59,0)</f>
        <v>151.50088336281203</v>
      </c>
      <c r="H9" s="83">
        <f t="shared" si="0"/>
        <v>-570.05911663718791</v>
      </c>
      <c r="I9">
        <f t="shared" si="1"/>
        <v>360.78</v>
      </c>
      <c r="J9" s="140">
        <f t="shared" si="2"/>
        <v>-209.27911663718794</v>
      </c>
    </row>
    <row r="10" spans="1:10" ht="12.6" customHeight="1" x14ac:dyDescent="0.3">
      <c r="A10" s="181" t="s">
        <v>2564</v>
      </c>
      <c r="B10" s="182" t="s">
        <v>1669</v>
      </c>
      <c r="C10" s="183">
        <v>678.61</v>
      </c>
      <c r="D10" s="184">
        <v>678.61</v>
      </c>
      <c r="E10" s="185" t="s">
        <v>4594</v>
      </c>
      <c r="F10" s="186" t="s">
        <v>3858</v>
      </c>
      <c r="G10">
        <f>VLOOKUP(A10,РАСЧЕТ!$A$3:$BG$1360,59,0)</f>
        <v>142.48297363883512</v>
      </c>
      <c r="H10" s="83">
        <f t="shared" si="0"/>
        <v>-536.12702636116489</v>
      </c>
      <c r="I10">
        <f t="shared" si="1"/>
        <v>339.30500000000001</v>
      </c>
      <c r="J10" s="140">
        <f t="shared" si="2"/>
        <v>-196.82202636116489</v>
      </c>
    </row>
    <row r="11" spans="1:10" ht="12.6" customHeight="1" x14ac:dyDescent="0.3">
      <c r="A11" s="181" t="s">
        <v>2558</v>
      </c>
      <c r="B11" s="182" t="s">
        <v>562</v>
      </c>
      <c r="C11" s="183">
        <v>678.61</v>
      </c>
      <c r="D11" s="184">
        <v>678.61</v>
      </c>
      <c r="E11" s="185" t="s">
        <v>4594</v>
      </c>
      <c r="F11" s="186" t="s">
        <v>3857</v>
      </c>
      <c r="G11">
        <f>VLOOKUP(A11,РАСЧЕТ!$A$3:$BG$1360,59,0)</f>
        <v>142.48297363883512</v>
      </c>
      <c r="H11" s="83">
        <f t="shared" si="0"/>
        <v>-536.12702636116489</v>
      </c>
      <c r="I11">
        <f t="shared" si="1"/>
        <v>339.30500000000001</v>
      </c>
      <c r="J11" s="140">
        <f t="shared" si="2"/>
        <v>-196.82202636116489</v>
      </c>
    </row>
    <row r="12" spans="1:10" ht="12.6" customHeight="1" x14ac:dyDescent="0.3">
      <c r="A12" s="181" t="s">
        <v>2549</v>
      </c>
      <c r="B12" s="182" t="s">
        <v>1192</v>
      </c>
      <c r="C12" s="183">
        <v>755.92</v>
      </c>
      <c r="D12" s="184">
        <v>755.92</v>
      </c>
      <c r="E12" s="185" t="s">
        <v>4594</v>
      </c>
      <c r="F12" s="186" t="s">
        <v>2750</v>
      </c>
      <c r="G12">
        <f>VLOOKUP(A12,РАСЧЕТ!$A$3:$BG$1360,59,0)</f>
        <v>158.71521114199359</v>
      </c>
      <c r="H12" s="83">
        <f t="shared" si="0"/>
        <v>-597.2047888580064</v>
      </c>
      <c r="I12">
        <f t="shared" si="1"/>
        <v>377.96</v>
      </c>
      <c r="J12" s="140">
        <f t="shared" si="2"/>
        <v>-219.24478885800639</v>
      </c>
    </row>
    <row r="13" spans="1:10" ht="12.6" customHeight="1" x14ac:dyDescent="0.3">
      <c r="A13" s="181" t="s">
        <v>1638</v>
      </c>
      <c r="B13" s="182" t="s">
        <v>1639</v>
      </c>
      <c r="C13" s="183">
        <v>584.12</v>
      </c>
      <c r="D13" s="184">
        <v>584.12</v>
      </c>
      <c r="E13" s="185" t="s">
        <v>4594</v>
      </c>
      <c r="F13" s="186" t="s">
        <v>2660</v>
      </c>
      <c r="G13">
        <f>VLOOKUP(A13,РАСЧЕТ!$A$3:$BG$1360,59,0)</f>
        <v>122.64357224608592</v>
      </c>
      <c r="H13" s="83">
        <f t="shared" si="0"/>
        <v>-461.47642775391409</v>
      </c>
      <c r="I13">
        <f t="shared" si="1"/>
        <v>292.06</v>
      </c>
      <c r="J13" s="140">
        <f t="shared" si="2"/>
        <v>-169.41642775391409</v>
      </c>
    </row>
    <row r="14" spans="1:10" ht="12.6" customHeight="1" x14ac:dyDescent="0.3">
      <c r="A14" s="181" t="s">
        <v>621</v>
      </c>
      <c r="B14" s="182" t="s">
        <v>622</v>
      </c>
      <c r="C14" s="183">
        <v>695.79</v>
      </c>
      <c r="D14" s="184">
        <v>695.79</v>
      </c>
      <c r="E14" s="185" t="s">
        <v>4594</v>
      </c>
      <c r="F14" s="186" t="s">
        <v>2751</v>
      </c>
      <c r="G14">
        <f>VLOOKUP(A14,РАСЧЕТ!$A$3:$BG$1360,59,0)</f>
        <v>146.09013752842588</v>
      </c>
      <c r="H14" s="83">
        <f t="shared" si="0"/>
        <v>-549.69986247157408</v>
      </c>
      <c r="I14">
        <f t="shared" si="1"/>
        <v>347.89499999999998</v>
      </c>
      <c r="J14" s="140">
        <f t="shared" si="2"/>
        <v>-201.8048624715741</v>
      </c>
    </row>
    <row r="15" spans="1:10" ht="12.6" customHeight="1" x14ac:dyDescent="0.3">
      <c r="A15" s="181" t="s">
        <v>768</v>
      </c>
      <c r="B15" s="182" t="s">
        <v>769</v>
      </c>
      <c r="C15" s="183">
        <v>807.46</v>
      </c>
      <c r="D15" s="184">
        <v>807.46</v>
      </c>
      <c r="E15" s="185" t="s">
        <v>4594</v>
      </c>
      <c r="F15" s="186" t="s">
        <v>2752</v>
      </c>
      <c r="G15">
        <f>VLOOKUP(A15,РАСЧЕТ!$A$3:$BG$1360,59,0)</f>
        <v>169.53670281076586</v>
      </c>
      <c r="H15" s="83">
        <f t="shared" si="0"/>
        <v>-637.92329718923418</v>
      </c>
      <c r="I15">
        <f t="shared" si="1"/>
        <v>403.73</v>
      </c>
      <c r="J15" s="140">
        <f t="shared" si="2"/>
        <v>-234.19329718923416</v>
      </c>
    </row>
    <row r="16" spans="1:10" ht="12.6" customHeight="1" x14ac:dyDescent="0.3">
      <c r="A16" s="181" t="s">
        <v>2571</v>
      </c>
      <c r="B16" s="182" t="s">
        <v>532</v>
      </c>
      <c r="C16" s="183">
        <v>592.71</v>
      </c>
      <c r="D16" s="184">
        <v>592.71</v>
      </c>
      <c r="E16" s="185" t="s">
        <v>4594</v>
      </c>
      <c r="F16" s="186" t="s">
        <v>3860</v>
      </c>
      <c r="G16">
        <f>VLOOKUP(A16,РАСЧЕТ!$A$3:$BG$1360,59,0)</f>
        <v>124.44715419088132</v>
      </c>
      <c r="H16" s="83">
        <f t="shared" si="0"/>
        <v>-468.26284580911874</v>
      </c>
      <c r="I16">
        <f t="shared" si="1"/>
        <v>296.35500000000002</v>
      </c>
      <c r="J16" s="140">
        <f t="shared" si="2"/>
        <v>-171.9078458091187</v>
      </c>
    </row>
    <row r="17" spans="1:10" ht="12.6" customHeight="1" x14ac:dyDescent="0.3">
      <c r="A17" s="181" t="s">
        <v>2561</v>
      </c>
      <c r="B17" s="182" t="s">
        <v>1418</v>
      </c>
      <c r="C17" s="183">
        <v>717.26</v>
      </c>
      <c r="D17" s="184">
        <v>717.26</v>
      </c>
      <c r="E17" s="185" t="s">
        <v>4594</v>
      </c>
      <c r="F17" s="186" t="s">
        <v>3855</v>
      </c>
      <c r="G17">
        <f>VLOOKUP(A17,РАСЧЕТ!$A$3:$BG$1360,59,0)</f>
        <v>150.59909239041434</v>
      </c>
      <c r="H17" s="83">
        <f t="shared" si="0"/>
        <v>-566.66090760958559</v>
      </c>
      <c r="I17">
        <f t="shared" si="1"/>
        <v>358.63</v>
      </c>
      <c r="J17" s="140">
        <f t="shared" si="2"/>
        <v>-208.03090760958565</v>
      </c>
    </row>
    <row r="18" spans="1:10" ht="12.6" customHeight="1" x14ac:dyDescent="0.3">
      <c r="A18" s="181" t="s">
        <v>2524</v>
      </c>
      <c r="B18" s="182" t="s">
        <v>685</v>
      </c>
      <c r="C18" s="183">
        <v>717.26</v>
      </c>
      <c r="D18" s="184">
        <v>717.26</v>
      </c>
      <c r="E18" s="185" t="s">
        <v>4594</v>
      </c>
      <c r="F18" s="186" t="s">
        <v>2753</v>
      </c>
      <c r="G18">
        <f>VLOOKUP(A18,РАСЧЕТ!$A$3:$BG$1360,59,0)</f>
        <v>150.59909239041434</v>
      </c>
      <c r="H18" s="83">
        <f t="shared" si="0"/>
        <v>-566.66090760958559</v>
      </c>
      <c r="I18">
        <f t="shared" si="1"/>
        <v>358.63</v>
      </c>
      <c r="J18" s="140">
        <f t="shared" si="2"/>
        <v>-208.03090760958565</v>
      </c>
    </row>
    <row r="19" spans="1:10" ht="12.6" customHeight="1" x14ac:dyDescent="0.3">
      <c r="A19" s="181" t="s">
        <v>1339</v>
      </c>
      <c r="B19" s="182" t="s">
        <v>1340</v>
      </c>
      <c r="C19" s="183">
        <v>592.71</v>
      </c>
      <c r="D19" s="184">
        <v>592.71</v>
      </c>
      <c r="E19" s="185" t="s">
        <v>4594</v>
      </c>
      <c r="F19" s="186" t="s">
        <v>2754</v>
      </c>
      <c r="G19">
        <f>VLOOKUP(A19,РАСЧЕТ!$A$3:$BG$1360,59,0)</f>
        <v>124.44715419088132</v>
      </c>
      <c r="H19" s="83">
        <f t="shared" si="0"/>
        <v>-468.26284580911874</v>
      </c>
      <c r="I19">
        <f t="shared" si="1"/>
        <v>296.35500000000002</v>
      </c>
      <c r="J19" s="140">
        <f t="shared" si="2"/>
        <v>-171.9078458091187</v>
      </c>
    </row>
    <row r="20" spans="1:10" ht="12.6" customHeight="1" x14ac:dyDescent="0.3">
      <c r="A20" s="181" t="s">
        <v>1580</v>
      </c>
      <c r="B20" s="182" t="s">
        <v>1581</v>
      </c>
      <c r="C20" s="183">
        <v>717.26</v>
      </c>
      <c r="D20" s="184">
        <v>717.26</v>
      </c>
      <c r="E20" s="185" t="s">
        <v>4594</v>
      </c>
      <c r="F20" s="186" t="s">
        <v>2755</v>
      </c>
      <c r="G20">
        <f>VLOOKUP(A20,РАСЧЕТ!$A$3:$BG$1360,59,0)</f>
        <v>150.59909239041434</v>
      </c>
      <c r="H20" s="83">
        <f t="shared" si="0"/>
        <v>-566.66090760958559</v>
      </c>
      <c r="I20">
        <f t="shared" si="1"/>
        <v>358.63</v>
      </c>
      <c r="J20" s="140">
        <f t="shared" si="2"/>
        <v>-208.03090760958565</v>
      </c>
    </row>
    <row r="21" spans="1:10" ht="12.6" customHeight="1" x14ac:dyDescent="0.3">
      <c r="A21" s="181" t="s">
        <v>2544</v>
      </c>
      <c r="B21" s="182" t="s">
        <v>770</v>
      </c>
      <c r="C21" s="183">
        <v>717.26</v>
      </c>
      <c r="D21" s="184">
        <v>717.26</v>
      </c>
      <c r="E21" s="185" t="s">
        <v>4594</v>
      </c>
      <c r="F21" s="186" t="s">
        <v>2756</v>
      </c>
      <c r="G21">
        <f>VLOOKUP(A21,РАСЧЕТ!$A$3:$BG$1360,59,0)</f>
        <v>150.59909239041434</v>
      </c>
      <c r="H21" s="83">
        <f t="shared" si="0"/>
        <v>-566.66090760958559</v>
      </c>
      <c r="I21">
        <f t="shared" si="1"/>
        <v>358.63</v>
      </c>
      <c r="J21" s="140">
        <f t="shared" si="2"/>
        <v>-208.03090760958565</v>
      </c>
    </row>
    <row r="22" spans="1:10" ht="12.6" customHeight="1" x14ac:dyDescent="0.3">
      <c r="A22" s="181" t="s">
        <v>505</v>
      </c>
      <c r="B22" s="182" t="s">
        <v>506</v>
      </c>
      <c r="C22" s="183">
        <v>592.71</v>
      </c>
      <c r="D22" s="184">
        <v>592.71</v>
      </c>
      <c r="E22" s="185" t="s">
        <v>4594</v>
      </c>
      <c r="F22" s="186" t="s">
        <v>2757</v>
      </c>
      <c r="G22">
        <f>VLOOKUP(A22,РАСЧЕТ!$A$3:$BG$1360,59,0)</f>
        <v>124.44715419088132</v>
      </c>
      <c r="H22" s="83">
        <f t="shared" si="0"/>
        <v>-468.26284580911874</v>
      </c>
      <c r="I22">
        <f t="shared" si="1"/>
        <v>296.35500000000002</v>
      </c>
      <c r="J22" s="140">
        <f t="shared" si="2"/>
        <v>-171.9078458091187</v>
      </c>
    </row>
    <row r="23" spans="1:10" ht="12.6" customHeight="1" x14ac:dyDescent="0.3">
      <c r="A23" s="181" t="s">
        <v>3957</v>
      </c>
      <c r="B23" s="182" t="s">
        <v>1392</v>
      </c>
      <c r="C23" s="183">
        <v>717.26</v>
      </c>
      <c r="D23" s="184">
        <v>717.26</v>
      </c>
      <c r="E23" s="185" t="s">
        <v>4594</v>
      </c>
      <c r="F23" s="186" t="s">
        <v>4595</v>
      </c>
      <c r="G23">
        <f>VLOOKUP(A23,РАСЧЕТ!$A$3:$BG$1360,59,0)</f>
        <v>150.59909239041434</v>
      </c>
      <c r="H23" s="83">
        <f t="shared" si="0"/>
        <v>-566.66090760958559</v>
      </c>
      <c r="I23">
        <f t="shared" si="1"/>
        <v>358.63</v>
      </c>
      <c r="J23" s="140">
        <f t="shared" si="2"/>
        <v>-208.03090760958565</v>
      </c>
    </row>
    <row r="24" spans="1:10" ht="12.6" customHeight="1" x14ac:dyDescent="0.3">
      <c r="A24" s="181" t="s">
        <v>1570</v>
      </c>
      <c r="B24" s="182" t="s">
        <v>1571</v>
      </c>
      <c r="C24" s="183">
        <v>743.03</v>
      </c>
      <c r="D24" s="184">
        <v>743.03</v>
      </c>
      <c r="E24" s="185" t="s">
        <v>4594</v>
      </c>
      <c r="F24" s="186" t="s">
        <v>2661</v>
      </c>
      <c r="G24">
        <f>VLOOKUP(A24,РАСЧЕТ!$A$3:$BG$1360,59,0)</f>
        <v>156.00983822480049</v>
      </c>
      <c r="H24" s="83">
        <f t="shared" si="0"/>
        <v>-587.02016177519954</v>
      </c>
      <c r="I24">
        <f t="shared" si="1"/>
        <v>371.51499999999999</v>
      </c>
      <c r="J24" s="140">
        <f t="shared" si="2"/>
        <v>-215.5051617751995</v>
      </c>
    </row>
    <row r="25" spans="1:10" ht="12.6" customHeight="1" x14ac:dyDescent="0.3">
      <c r="A25" s="181" t="s">
        <v>556</v>
      </c>
      <c r="B25" s="182" t="s">
        <v>557</v>
      </c>
      <c r="C25" s="183">
        <v>717.26</v>
      </c>
      <c r="D25" s="184">
        <v>717.26</v>
      </c>
      <c r="E25" s="185" t="s">
        <v>4594</v>
      </c>
      <c r="F25" s="186" t="s">
        <v>2759</v>
      </c>
      <c r="G25">
        <f>VLOOKUP(A25,РАСЧЕТ!$A$3:$BG$1360,59,0)</f>
        <v>150.59909239041434</v>
      </c>
      <c r="H25" s="83">
        <f t="shared" si="0"/>
        <v>-566.66090760958559</v>
      </c>
      <c r="I25">
        <f t="shared" si="1"/>
        <v>358.63</v>
      </c>
      <c r="J25" s="140">
        <f t="shared" si="2"/>
        <v>-208.03090760958565</v>
      </c>
    </row>
    <row r="26" spans="1:10" ht="12.6" customHeight="1" x14ac:dyDescent="0.3">
      <c r="A26" s="181" t="s">
        <v>1572</v>
      </c>
      <c r="B26" s="182" t="s">
        <v>1573</v>
      </c>
      <c r="C26" s="183">
        <v>592.71</v>
      </c>
      <c r="D26" s="184">
        <v>592.71</v>
      </c>
      <c r="E26" s="185" t="s">
        <v>4594</v>
      </c>
      <c r="F26" s="186" t="s">
        <v>2760</v>
      </c>
      <c r="G26">
        <f>VLOOKUP(A26,РАСЧЕТ!$A$3:$BG$1360,59,0)</f>
        <v>124.44715419088132</v>
      </c>
      <c r="H26" s="83">
        <f t="shared" si="0"/>
        <v>-468.26284580911874</v>
      </c>
      <c r="I26">
        <f t="shared" si="1"/>
        <v>296.35500000000002</v>
      </c>
      <c r="J26" s="140">
        <f t="shared" si="2"/>
        <v>-171.9078458091187</v>
      </c>
    </row>
    <row r="27" spans="1:10" ht="12.6" customHeight="1" x14ac:dyDescent="0.3">
      <c r="A27" s="181" t="s">
        <v>602</v>
      </c>
      <c r="B27" s="182" t="s">
        <v>603</v>
      </c>
      <c r="C27" s="183">
        <v>717.26</v>
      </c>
      <c r="D27" s="184">
        <v>717.26</v>
      </c>
      <c r="E27" s="185" t="s">
        <v>4594</v>
      </c>
      <c r="F27" s="186" t="s">
        <v>2761</v>
      </c>
      <c r="G27">
        <f>VLOOKUP(A27,РАСЧЕТ!$A$3:$BG$1360,59,0)</f>
        <v>150.59909239041434</v>
      </c>
      <c r="H27" s="83">
        <f t="shared" si="0"/>
        <v>-566.66090760958559</v>
      </c>
      <c r="I27">
        <f t="shared" si="1"/>
        <v>358.63</v>
      </c>
      <c r="J27" s="140">
        <f t="shared" si="2"/>
        <v>-208.03090760958565</v>
      </c>
    </row>
    <row r="28" spans="1:10" ht="12.6" customHeight="1" x14ac:dyDescent="0.3">
      <c r="A28" s="181" t="s">
        <v>3958</v>
      </c>
      <c r="B28" s="182" t="s">
        <v>641</v>
      </c>
      <c r="C28" s="183">
        <v>730.15</v>
      </c>
      <c r="D28" s="184">
        <v>730.15</v>
      </c>
      <c r="E28" s="185" t="s">
        <v>4594</v>
      </c>
      <c r="F28" s="186" t="s">
        <v>4570</v>
      </c>
      <c r="G28">
        <f>VLOOKUP(A28,РАСЧЕТ!$A$3:$BG$1360,59,0)</f>
        <v>153.30446530760742</v>
      </c>
      <c r="H28" s="83">
        <f t="shared" si="0"/>
        <v>-576.84553469239256</v>
      </c>
      <c r="I28">
        <f t="shared" si="1"/>
        <v>365.07499999999999</v>
      </c>
      <c r="J28" s="140">
        <f t="shared" si="2"/>
        <v>-211.77053469239257</v>
      </c>
    </row>
    <row r="29" spans="1:10" ht="12.6" customHeight="1" x14ac:dyDescent="0.3">
      <c r="A29" s="181" t="s">
        <v>2607</v>
      </c>
      <c r="B29" s="182" t="s">
        <v>1237</v>
      </c>
      <c r="C29" s="183">
        <v>592.71</v>
      </c>
      <c r="D29" s="184">
        <v>592.71</v>
      </c>
      <c r="E29" s="185" t="s">
        <v>4594</v>
      </c>
      <c r="F29" s="186" t="s">
        <v>3862</v>
      </c>
      <c r="G29">
        <f>VLOOKUP(A29,РАСЧЕТ!$A$3:$BG$1360,59,0)</f>
        <v>124.44715419088132</v>
      </c>
      <c r="H29" s="83">
        <f t="shared" si="0"/>
        <v>-468.26284580911874</v>
      </c>
      <c r="I29">
        <f t="shared" si="1"/>
        <v>296.35500000000002</v>
      </c>
      <c r="J29" s="140">
        <f t="shared" si="2"/>
        <v>-171.9078458091187</v>
      </c>
    </row>
    <row r="30" spans="1:10" ht="12.6" customHeight="1" x14ac:dyDescent="0.3">
      <c r="A30" s="181" t="s">
        <v>1720</v>
      </c>
      <c r="B30" s="182" t="s">
        <v>1721</v>
      </c>
      <c r="C30" s="183">
        <v>657.13</v>
      </c>
      <c r="D30" s="184">
        <v>657.13</v>
      </c>
      <c r="E30" s="185" t="s">
        <v>4594</v>
      </c>
      <c r="F30" s="186" t="s">
        <v>2763</v>
      </c>
      <c r="G30">
        <f>VLOOKUP(A30,РАСЧЕТ!$A$3:$BG$1360,59,0)</f>
        <v>137.97401877684669</v>
      </c>
      <c r="H30" s="83">
        <f t="shared" si="0"/>
        <v>-519.15598122315328</v>
      </c>
      <c r="I30">
        <f t="shared" si="1"/>
        <v>328.565</v>
      </c>
      <c r="J30" s="140">
        <f t="shared" si="2"/>
        <v>-190.59098122315331</v>
      </c>
    </row>
    <row r="31" spans="1:10" ht="12.6" customHeight="1" x14ac:dyDescent="0.3">
      <c r="A31" s="181" t="s">
        <v>1393</v>
      </c>
      <c r="B31" s="182" t="s">
        <v>1394</v>
      </c>
      <c r="C31" s="183">
        <v>682.9</v>
      </c>
      <c r="D31" s="184">
        <v>682.9</v>
      </c>
      <c r="E31" s="185" t="s">
        <v>4594</v>
      </c>
      <c r="F31" s="186" t="s">
        <v>2764</v>
      </c>
      <c r="G31">
        <f>VLOOKUP(A31,РАСЧЕТ!$A$3:$BG$1360,59,0)</f>
        <v>143.38476461123284</v>
      </c>
      <c r="H31" s="83">
        <f t="shared" si="0"/>
        <v>-539.51523538876711</v>
      </c>
      <c r="I31">
        <f t="shared" si="1"/>
        <v>341.45</v>
      </c>
      <c r="J31" s="140">
        <f t="shared" si="2"/>
        <v>-198.06523538876715</v>
      </c>
    </row>
    <row r="32" spans="1:10" ht="12.6" customHeight="1" x14ac:dyDescent="0.3">
      <c r="A32" s="181" t="s">
        <v>535</v>
      </c>
      <c r="B32" s="182" t="s">
        <v>536</v>
      </c>
      <c r="C32" s="183">
        <v>652.84</v>
      </c>
      <c r="D32" s="184">
        <v>652.84</v>
      </c>
      <c r="E32" s="185" t="s">
        <v>4594</v>
      </c>
      <c r="F32" s="186" t="s">
        <v>2765</v>
      </c>
      <c r="G32">
        <f>VLOOKUP(A32,РАСЧЕТ!$A$3:$BG$1360,59,0)</f>
        <v>137.07222780444897</v>
      </c>
      <c r="H32" s="83">
        <f t="shared" si="0"/>
        <v>-515.76777219555106</v>
      </c>
      <c r="I32">
        <f t="shared" si="1"/>
        <v>326.42</v>
      </c>
      <c r="J32" s="140">
        <f t="shared" si="2"/>
        <v>-189.34777219555104</v>
      </c>
    </row>
    <row r="33" spans="1:10" ht="12.6" customHeight="1" x14ac:dyDescent="0.3">
      <c r="A33" s="181" t="s">
        <v>538</v>
      </c>
      <c r="B33" s="182" t="s">
        <v>539</v>
      </c>
      <c r="C33" s="183">
        <v>592.71</v>
      </c>
      <c r="D33" s="184">
        <v>592.71</v>
      </c>
      <c r="E33" s="185" t="s">
        <v>4594</v>
      </c>
      <c r="F33" s="186" t="s">
        <v>2766</v>
      </c>
      <c r="G33">
        <f>VLOOKUP(A33,РАСЧЕТ!$A$3:$BG$1360,59,0)</f>
        <v>124.44715419088132</v>
      </c>
      <c r="H33" s="83">
        <f t="shared" si="0"/>
        <v>-468.26284580911874</v>
      </c>
      <c r="I33">
        <f t="shared" si="1"/>
        <v>296.35500000000002</v>
      </c>
      <c r="J33" s="140">
        <f t="shared" si="2"/>
        <v>-171.9078458091187</v>
      </c>
    </row>
    <row r="34" spans="1:10" ht="12.6" customHeight="1" x14ac:dyDescent="0.3">
      <c r="A34" s="181" t="s">
        <v>1507</v>
      </c>
      <c r="B34" s="182" t="s">
        <v>1508</v>
      </c>
      <c r="C34" s="183">
        <v>725.85</v>
      </c>
      <c r="D34" s="184">
        <v>725.85</v>
      </c>
      <c r="E34" s="185" t="s">
        <v>4594</v>
      </c>
      <c r="F34" s="186" t="s">
        <v>2767</v>
      </c>
      <c r="G34">
        <f>VLOOKUP(A34,РАСЧЕТ!$A$3:$BG$1360,59,0)</f>
        <v>152.4026743352097</v>
      </c>
      <c r="H34" s="83">
        <f t="shared" si="0"/>
        <v>-573.44732566479036</v>
      </c>
      <c r="I34">
        <f t="shared" si="1"/>
        <v>362.92500000000001</v>
      </c>
      <c r="J34" s="140">
        <f t="shared" si="2"/>
        <v>-210.52232566479032</v>
      </c>
    </row>
    <row r="35" spans="1:10" ht="12.6" customHeight="1" x14ac:dyDescent="0.3">
      <c r="A35" s="181" t="s">
        <v>610</v>
      </c>
      <c r="B35" s="182" t="s">
        <v>611</v>
      </c>
      <c r="C35" s="183">
        <v>743.03</v>
      </c>
      <c r="D35" s="184">
        <v>743.03</v>
      </c>
      <c r="E35" s="185" t="s">
        <v>4594</v>
      </c>
      <c r="F35" s="186" t="s">
        <v>2662</v>
      </c>
      <c r="G35">
        <f>VLOOKUP(A35,РАСЧЕТ!$A$3:$BG$1360,59,0)</f>
        <v>156.00983822480049</v>
      </c>
      <c r="H35" s="83">
        <f t="shared" si="0"/>
        <v>-587.02016177519954</v>
      </c>
      <c r="I35">
        <f t="shared" si="1"/>
        <v>371.51499999999999</v>
      </c>
      <c r="J35" s="140">
        <f t="shared" si="2"/>
        <v>-215.5051617751995</v>
      </c>
    </row>
    <row r="36" spans="1:10" ht="12.6" customHeight="1" x14ac:dyDescent="0.3">
      <c r="A36" s="181" t="s">
        <v>2526</v>
      </c>
      <c r="B36" s="182" t="s">
        <v>1492</v>
      </c>
      <c r="C36" s="183">
        <v>678.61</v>
      </c>
      <c r="D36" s="184">
        <v>678.61</v>
      </c>
      <c r="E36" s="185" t="s">
        <v>4594</v>
      </c>
      <c r="F36" s="186" t="s">
        <v>2768</v>
      </c>
      <c r="G36">
        <f>VLOOKUP(A36,РАСЧЕТ!$A$3:$BG$1360,59,0)</f>
        <v>142.48297363883512</v>
      </c>
      <c r="H36" s="83">
        <f t="shared" si="0"/>
        <v>-536.12702636116489</v>
      </c>
      <c r="I36">
        <f t="shared" si="1"/>
        <v>339.30500000000001</v>
      </c>
      <c r="J36" s="140">
        <f t="shared" si="2"/>
        <v>-196.82202636116489</v>
      </c>
    </row>
    <row r="37" spans="1:10" ht="12.6" customHeight="1" x14ac:dyDescent="0.3">
      <c r="A37" s="181" t="s">
        <v>2563</v>
      </c>
      <c r="B37" s="182" t="s">
        <v>1629</v>
      </c>
      <c r="C37" s="183">
        <v>592.71</v>
      </c>
      <c r="D37" s="184">
        <v>592.71</v>
      </c>
      <c r="E37" s="185" t="s">
        <v>4594</v>
      </c>
      <c r="F37" s="186" t="s">
        <v>3861</v>
      </c>
      <c r="G37">
        <f>VLOOKUP(A37,РАСЧЕТ!$A$3:$BG$1360,59,0)</f>
        <v>124.44715419088132</v>
      </c>
      <c r="H37" s="83">
        <f t="shared" si="0"/>
        <v>-468.26284580911874</v>
      </c>
      <c r="I37">
        <f t="shared" si="1"/>
        <v>296.35500000000002</v>
      </c>
      <c r="J37" s="140">
        <f t="shared" si="2"/>
        <v>-171.9078458091187</v>
      </c>
    </row>
    <row r="38" spans="1:10" ht="12.6" customHeight="1" x14ac:dyDescent="0.3">
      <c r="A38" s="181" t="s">
        <v>1728</v>
      </c>
      <c r="B38" s="182" t="s">
        <v>1729</v>
      </c>
      <c r="C38" s="183">
        <v>747.33</v>
      </c>
      <c r="D38" s="184">
        <v>747.33</v>
      </c>
      <c r="E38" s="185" t="s">
        <v>4594</v>
      </c>
      <c r="F38" s="186" t="s">
        <v>2769</v>
      </c>
      <c r="G38">
        <f>VLOOKUP(A38,РАСЧЕТ!$A$3:$BG$1360,59,0)</f>
        <v>156.91162919719815</v>
      </c>
      <c r="H38" s="83">
        <f t="shared" si="0"/>
        <v>-590.41837080280186</v>
      </c>
      <c r="I38">
        <f t="shared" si="1"/>
        <v>373.66500000000002</v>
      </c>
      <c r="J38" s="140">
        <f t="shared" si="2"/>
        <v>-216.75337080280187</v>
      </c>
    </row>
    <row r="39" spans="1:10" ht="12.6" customHeight="1" x14ac:dyDescent="0.3">
      <c r="A39" s="181" t="s">
        <v>2546</v>
      </c>
      <c r="B39" s="182" t="s">
        <v>1330</v>
      </c>
      <c r="C39" s="183">
        <v>678.61</v>
      </c>
      <c r="D39" s="184">
        <v>678.61</v>
      </c>
      <c r="E39" s="185" t="s">
        <v>4594</v>
      </c>
      <c r="F39" s="186" t="s">
        <v>2770</v>
      </c>
      <c r="G39">
        <f>VLOOKUP(A39,РАСЧЕТ!$A$3:$BG$1360,59,0)</f>
        <v>142.48297363883512</v>
      </c>
      <c r="H39" s="83">
        <f t="shared" si="0"/>
        <v>-536.12702636116489</v>
      </c>
      <c r="I39">
        <f t="shared" si="1"/>
        <v>339.30500000000001</v>
      </c>
      <c r="J39" s="140">
        <f t="shared" si="2"/>
        <v>-196.82202636116489</v>
      </c>
    </row>
    <row r="40" spans="1:10" ht="12.6" customHeight="1" x14ac:dyDescent="0.3">
      <c r="A40" s="181" t="s">
        <v>634</v>
      </c>
      <c r="B40" s="182" t="s">
        <v>635</v>
      </c>
      <c r="C40" s="183">
        <v>592.71</v>
      </c>
      <c r="D40" s="184">
        <v>592.71</v>
      </c>
      <c r="E40" s="185" t="s">
        <v>4594</v>
      </c>
      <c r="F40" s="186" t="s">
        <v>2771</v>
      </c>
      <c r="G40">
        <f>VLOOKUP(A40,РАСЧЕТ!$A$3:$BG$1360,59,0)</f>
        <v>124.44715419088132</v>
      </c>
      <c r="H40" s="83">
        <f t="shared" si="0"/>
        <v>-468.26284580911874</v>
      </c>
      <c r="I40">
        <f t="shared" si="1"/>
        <v>296.35500000000002</v>
      </c>
      <c r="J40" s="140">
        <f t="shared" si="2"/>
        <v>-171.9078458091187</v>
      </c>
    </row>
    <row r="41" spans="1:10" ht="12.6" customHeight="1" x14ac:dyDescent="0.3">
      <c r="A41" s="181" t="s">
        <v>650</v>
      </c>
      <c r="B41" s="182" t="s">
        <v>651</v>
      </c>
      <c r="C41" s="183">
        <v>747.33</v>
      </c>
      <c r="D41" s="184">
        <v>747.33</v>
      </c>
      <c r="E41" s="185" t="s">
        <v>4594</v>
      </c>
      <c r="F41" s="186" t="s">
        <v>2772</v>
      </c>
      <c r="G41">
        <f>VLOOKUP(A41,РАСЧЕТ!$A$3:$BG$1360,59,0)</f>
        <v>156.91162919719815</v>
      </c>
      <c r="H41" s="83">
        <f t="shared" si="0"/>
        <v>-590.41837080280186</v>
      </c>
      <c r="I41">
        <f t="shared" si="1"/>
        <v>373.66500000000002</v>
      </c>
      <c r="J41" s="140">
        <f t="shared" si="2"/>
        <v>-216.75337080280187</v>
      </c>
    </row>
    <row r="42" spans="1:10" ht="12.6" customHeight="1" x14ac:dyDescent="0.3">
      <c r="A42" s="181" t="s">
        <v>1202</v>
      </c>
      <c r="B42" s="182" t="s">
        <v>1203</v>
      </c>
      <c r="C42" s="183">
        <v>678.61</v>
      </c>
      <c r="D42" s="184">
        <v>678.61</v>
      </c>
      <c r="E42" s="185" t="s">
        <v>4594</v>
      </c>
      <c r="F42" s="186" t="s">
        <v>2773</v>
      </c>
      <c r="G42">
        <f>VLOOKUP(A42,РАСЧЕТ!$A$3:$BG$1360,59,0)</f>
        <v>142.48297363883512</v>
      </c>
      <c r="H42" s="83">
        <f t="shared" si="0"/>
        <v>-536.12702636116489</v>
      </c>
      <c r="I42">
        <f t="shared" si="1"/>
        <v>339.30500000000001</v>
      </c>
      <c r="J42" s="140">
        <f t="shared" si="2"/>
        <v>-196.82202636116489</v>
      </c>
    </row>
    <row r="43" spans="1:10" ht="12.6" customHeight="1" x14ac:dyDescent="0.3">
      <c r="A43" s="181" t="s">
        <v>1672</v>
      </c>
      <c r="B43" s="182" t="s">
        <v>1673</v>
      </c>
      <c r="C43" s="183">
        <v>592.71</v>
      </c>
      <c r="D43" s="184">
        <v>592.71</v>
      </c>
      <c r="E43" s="185" t="s">
        <v>4594</v>
      </c>
      <c r="F43" s="186" t="s">
        <v>2774</v>
      </c>
      <c r="G43">
        <f>VLOOKUP(A43,РАСЧЕТ!$A$3:$BG$1360,59,0)</f>
        <v>124.44715419088132</v>
      </c>
      <c r="H43" s="83">
        <f t="shared" si="0"/>
        <v>-468.26284580911874</v>
      </c>
      <c r="I43">
        <f t="shared" si="1"/>
        <v>296.35500000000002</v>
      </c>
      <c r="J43" s="140">
        <f t="shared" si="2"/>
        <v>-171.9078458091187</v>
      </c>
    </row>
    <row r="44" spans="1:10" ht="12.6" customHeight="1" x14ac:dyDescent="0.3">
      <c r="A44" s="181" t="s">
        <v>1710</v>
      </c>
      <c r="B44" s="182" t="s">
        <v>1711</v>
      </c>
      <c r="C44" s="183">
        <v>747.33</v>
      </c>
      <c r="D44" s="184">
        <v>747.33</v>
      </c>
      <c r="E44" s="185" t="s">
        <v>4594</v>
      </c>
      <c r="F44" s="186" t="s">
        <v>2775</v>
      </c>
      <c r="G44">
        <f>VLOOKUP(A44,РАСЧЕТ!$A$3:$BG$1360,59,0)</f>
        <v>156.91162919719815</v>
      </c>
      <c r="H44" s="83">
        <f t="shared" si="0"/>
        <v>-590.41837080280186</v>
      </c>
      <c r="I44">
        <f t="shared" si="1"/>
        <v>373.66500000000002</v>
      </c>
      <c r="J44" s="140">
        <f t="shared" si="2"/>
        <v>-216.75337080280187</v>
      </c>
    </row>
    <row r="45" spans="1:10" ht="12.6" customHeight="1" x14ac:dyDescent="0.3">
      <c r="A45" s="181" t="s">
        <v>1733</v>
      </c>
      <c r="B45" s="182" t="s">
        <v>1734</v>
      </c>
      <c r="C45" s="183">
        <v>670.02</v>
      </c>
      <c r="D45" s="184">
        <v>670.02</v>
      </c>
      <c r="E45" s="185" t="s">
        <v>4594</v>
      </c>
      <c r="F45" s="186" t="s">
        <v>2776</v>
      </c>
      <c r="G45">
        <f>VLOOKUP(A45,РАСЧЕТ!$A$3:$BG$1360,59,0)</f>
        <v>140.67939169403974</v>
      </c>
      <c r="H45" s="83">
        <f t="shared" si="0"/>
        <v>-529.34060830596025</v>
      </c>
      <c r="I45">
        <f t="shared" si="1"/>
        <v>335.01</v>
      </c>
      <c r="J45" s="140">
        <f t="shared" si="2"/>
        <v>-194.33060830596025</v>
      </c>
    </row>
    <row r="46" spans="1:10" ht="12.6" customHeight="1" x14ac:dyDescent="0.3">
      <c r="A46" s="181" t="s">
        <v>563</v>
      </c>
      <c r="B46" s="182" t="s">
        <v>564</v>
      </c>
      <c r="C46" s="183">
        <v>584.12</v>
      </c>
      <c r="D46" s="184">
        <v>584.12</v>
      </c>
      <c r="E46" s="185" t="s">
        <v>4594</v>
      </c>
      <c r="F46" s="186" t="s">
        <v>2663</v>
      </c>
      <c r="G46">
        <f>VLOOKUP(A46,РАСЧЕТ!$A$3:$BG$1360,59,0)</f>
        <v>122.64357224608592</v>
      </c>
      <c r="H46" s="83">
        <f t="shared" si="0"/>
        <v>-461.47642775391409</v>
      </c>
      <c r="I46">
        <f t="shared" si="1"/>
        <v>292.06</v>
      </c>
      <c r="J46" s="140">
        <f t="shared" si="2"/>
        <v>-169.41642775391409</v>
      </c>
    </row>
    <row r="47" spans="1:10" ht="12.6" customHeight="1" x14ac:dyDescent="0.3">
      <c r="A47" s="181" t="s">
        <v>533</v>
      </c>
      <c r="B47" s="182" t="s">
        <v>534</v>
      </c>
      <c r="C47" s="183">
        <v>584.12</v>
      </c>
      <c r="D47" s="184">
        <v>584.12</v>
      </c>
      <c r="E47" s="185" t="s">
        <v>4594</v>
      </c>
      <c r="F47" s="186" t="s">
        <v>2777</v>
      </c>
      <c r="G47">
        <f>VLOOKUP(A47,РАСЧЕТ!$A$3:$BG$1360,59,0)</f>
        <v>122.64357224608592</v>
      </c>
      <c r="H47" s="83">
        <f t="shared" si="0"/>
        <v>-461.47642775391409</v>
      </c>
      <c r="I47">
        <f t="shared" si="1"/>
        <v>292.06</v>
      </c>
      <c r="J47" s="140">
        <f t="shared" si="2"/>
        <v>-169.41642775391409</v>
      </c>
    </row>
    <row r="48" spans="1:10" ht="12.6" customHeight="1" x14ac:dyDescent="0.3">
      <c r="A48" s="181" t="s">
        <v>1419</v>
      </c>
      <c r="B48" s="182" t="s">
        <v>1420</v>
      </c>
      <c r="C48" s="183">
        <v>743.03</v>
      </c>
      <c r="D48" s="184">
        <v>743.03</v>
      </c>
      <c r="E48" s="185" t="s">
        <v>4594</v>
      </c>
      <c r="F48" s="186" t="s">
        <v>2778</v>
      </c>
      <c r="G48">
        <f>VLOOKUP(A48,РАСЧЕТ!$A$3:$BG$1360,59,0)</f>
        <v>156.00983822480049</v>
      </c>
      <c r="H48" s="83">
        <f t="shared" si="0"/>
        <v>-587.02016177519954</v>
      </c>
      <c r="I48">
        <f t="shared" si="1"/>
        <v>371.51499999999999</v>
      </c>
      <c r="J48" s="140">
        <f t="shared" si="2"/>
        <v>-215.5051617751995</v>
      </c>
    </row>
    <row r="49" spans="1:10" ht="12.6" customHeight="1" x14ac:dyDescent="0.3">
      <c r="A49" s="181" t="s">
        <v>2620</v>
      </c>
      <c r="B49" s="182" t="s">
        <v>1285</v>
      </c>
      <c r="C49" s="183">
        <v>670.02</v>
      </c>
      <c r="D49" s="184">
        <v>670.02</v>
      </c>
      <c r="E49" s="185" t="s">
        <v>4594</v>
      </c>
      <c r="F49" s="186" t="s">
        <v>3880</v>
      </c>
      <c r="G49">
        <f>VLOOKUP(A49,РАСЧЕТ!$A$3:$BG$1360,59,0)</f>
        <v>140.67939169403974</v>
      </c>
      <c r="H49" s="83">
        <f t="shared" si="0"/>
        <v>-529.34060830596025</v>
      </c>
      <c r="I49">
        <f t="shared" si="1"/>
        <v>335.01</v>
      </c>
      <c r="J49" s="140">
        <f t="shared" si="2"/>
        <v>-194.33060830596025</v>
      </c>
    </row>
    <row r="50" spans="1:10" ht="12.6" customHeight="1" x14ac:dyDescent="0.3">
      <c r="A50" s="181" t="s">
        <v>1331</v>
      </c>
      <c r="B50" s="182" t="s">
        <v>1332</v>
      </c>
      <c r="C50" s="183">
        <v>584.12</v>
      </c>
      <c r="D50" s="184">
        <v>584.12</v>
      </c>
      <c r="E50" s="185" t="s">
        <v>4594</v>
      </c>
      <c r="F50" s="186" t="s">
        <v>2779</v>
      </c>
      <c r="G50">
        <f>VLOOKUP(A50,РАСЧЕТ!$A$3:$BG$1360,59,0)</f>
        <v>122.64357224608592</v>
      </c>
      <c r="H50" s="83">
        <f t="shared" si="0"/>
        <v>-461.47642775391409</v>
      </c>
      <c r="I50">
        <f t="shared" si="1"/>
        <v>292.06</v>
      </c>
      <c r="J50" s="140">
        <f t="shared" si="2"/>
        <v>-169.41642775391409</v>
      </c>
    </row>
    <row r="51" spans="1:10" ht="12.6" customHeight="1" x14ac:dyDescent="0.3">
      <c r="A51" s="181" t="s">
        <v>3959</v>
      </c>
      <c r="B51" s="182" t="s">
        <v>1482</v>
      </c>
      <c r="C51" s="183">
        <v>743.03</v>
      </c>
      <c r="D51" s="184">
        <v>743.03</v>
      </c>
      <c r="E51" s="185" t="s">
        <v>4594</v>
      </c>
      <c r="F51" s="186" t="s">
        <v>4515</v>
      </c>
      <c r="G51">
        <f>VLOOKUP(A51,РАСЧЕТ!$A$3:$BG$1360,59,0)</f>
        <v>156.00983822480049</v>
      </c>
      <c r="H51" s="83">
        <f t="shared" si="0"/>
        <v>-587.02016177519954</v>
      </c>
      <c r="I51">
        <f t="shared" si="1"/>
        <v>371.51499999999999</v>
      </c>
      <c r="J51" s="140">
        <f t="shared" si="2"/>
        <v>-215.5051617751995</v>
      </c>
    </row>
    <row r="52" spans="1:10" ht="12.6" customHeight="1" x14ac:dyDescent="0.3">
      <c r="A52" s="181" t="s">
        <v>691</v>
      </c>
      <c r="B52" s="182" t="s">
        <v>692</v>
      </c>
      <c r="C52" s="183">
        <v>670.02</v>
      </c>
      <c r="D52" s="184">
        <v>670.02</v>
      </c>
      <c r="E52" s="185" t="s">
        <v>4594</v>
      </c>
      <c r="F52" s="186" t="s">
        <v>2781</v>
      </c>
      <c r="G52">
        <f>VLOOKUP(A52,РАСЧЕТ!$A$3:$BG$1360,59,0)</f>
        <v>140.67939169403974</v>
      </c>
      <c r="H52" s="83">
        <f t="shared" si="0"/>
        <v>-529.34060830596025</v>
      </c>
      <c r="I52">
        <f t="shared" si="1"/>
        <v>335.01</v>
      </c>
      <c r="J52" s="140">
        <f t="shared" si="2"/>
        <v>-194.33060830596025</v>
      </c>
    </row>
    <row r="53" spans="1:10" ht="12.6" customHeight="1" x14ac:dyDescent="0.3">
      <c r="A53" s="181" t="s">
        <v>2098</v>
      </c>
      <c r="B53" s="182" t="s">
        <v>2099</v>
      </c>
      <c r="C53" s="183">
        <v>584.12</v>
      </c>
      <c r="D53" s="184">
        <v>584.12</v>
      </c>
      <c r="E53" s="185" t="s">
        <v>4594</v>
      </c>
      <c r="F53" s="186" t="s">
        <v>2782</v>
      </c>
      <c r="G53">
        <f>VLOOKUP(A53,РАСЧЕТ!$A$3:$BG$1360,59,0)</f>
        <v>122.64357224608592</v>
      </c>
      <c r="H53" s="83">
        <f t="shared" si="0"/>
        <v>-461.47642775391409</v>
      </c>
      <c r="I53">
        <f t="shared" si="1"/>
        <v>292.06</v>
      </c>
      <c r="J53" s="140">
        <f t="shared" si="2"/>
        <v>-169.41642775391409</v>
      </c>
    </row>
    <row r="54" spans="1:10" ht="12.6" customHeight="1" x14ac:dyDescent="0.3">
      <c r="A54" s="181" t="s">
        <v>570</v>
      </c>
      <c r="B54" s="182" t="s">
        <v>571</v>
      </c>
      <c r="C54" s="183">
        <v>743.03</v>
      </c>
      <c r="D54" s="184">
        <v>743.03</v>
      </c>
      <c r="E54" s="185" t="s">
        <v>4594</v>
      </c>
      <c r="F54" s="186" t="s">
        <v>2783</v>
      </c>
      <c r="G54">
        <f>VLOOKUP(A54,РАСЧЕТ!$A$3:$BG$1360,59,0)</f>
        <v>156.00983822480049</v>
      </c>
      <c r="H54" s="83">
        <f t="shared" si="0"/>
        <v>-587.02016177519954</v>
      </c>
      <c r="I54">
        <f t="shared" si="1"/>
        <v>371.51499999999999</v>
      </c>
      <c r="J54" s="140">
        <f t="shared" si="2"/>
        <v>-215.5051617751995</v>
      </c>
    </row>
    <row r="55" spans="1:10" ht="12.6" customHeight="1" x14ac:dyDescent="0.3">
      <c r="A55" s="181" t="s">
        <v>653</v>
      </c>
      <c r="B55" s="182" t="s">
        <v>654</v>
      </c>
      <c r="C55" s="183">
        <v>648.54</v>
      </c>
      <c r="D55" s="184">
        <v>648.54</v>
      </c>
      <c r="E55" s="185" t="s">
        <v>4594</v>
      </c>
      <c r="F55" s="186" t="s">
        <v>2784</v>
      </c>
      <c r="G55">
        <f>VLOOKUP(A55,РАСЧЕТ!$A$3:$BG$1360,59,0)</f>
        <v>136.17043683205128</v>
      </c>
      <c r="H55" s="83">
        <f t="shared" si="0"/>
        <v>-512.36956316794863</v>
      </c>
      <c r="I55">
        <f t="shared" si="1"/>
        <v>324.27</v>
      </c>
      <c r="J55" s="140">
        <f t="shared" si="2"/>
        <v>-188.0995631679487</v>
      </c>
    </row>
    <row r="56" spans="1:10" ht="12.6" customHeight="1" x14ac:dyDescent="0.3">
      <c r="A56" s="181" t="s">
        <v>1497</v>
      </c>
      <c r="B56" s="182" t="s">
        <v>1498</v>
      </c>
      <c r="C56" s="183">
        <v>584.12</v>
      </c>
      <c r="D56" s="184">
        <v>584.12</v>
      </c>
      <c r="E56" s="185" t="s">
        <v>4594</v>
      </c>
      <c r="F56" s="186" t="s">
        <v>2785</v>
      </c>
      <c r="G56">
        <f>VLOOKUP(A56,РАСЧЕТ!$A$3:$BG$1360,59,0)</f>
        <v>122.64357224608592</v>
      </c>
      <c r="H56" s="83">
        <f t="shared" si="0"/>
        <v>-461.47642775391409</v>
      </c>
      <c r="I56">
        <f t="shared" si="1"/>
        <v>292.06</v>
      </c>
      <c r="J56" s="140">
        <f t="shared" si="2"/>
        <v>-169.41642775391409</v>
      </c>
    </row>
    <row r="57" spans="1:10" ht="12.6" customHeight="1" x14ac:dyDescent="0.3">
      <c r="A57" s="181" t="s">
        <v>1240</v>
      </c>
      <c r="B57" s="182" t="s">
        <v>1241</v>
      </c>
      <c r="C57" s="183">
        <v>670.02</v>
      </c>
      <c r="D57" s="184">
        <v>670.02</v>
      </c>
      <c r="E57" s="185" t="s">
        <v>4594</v>
      </c>
      <c r="F57" s="186" t="s">
        <v>2664</v>
      </c>
      <c r="G57">
        <f>VLOOKUP(A57,РАСЧЕТ!$A$3:$BG$1360,59,0)</f>
        <v>140.67939169403974</v>
      </c>
      <c r="H57" s="83">
        <f t="shared" si="0"/>
        <v>-529.34060830596025</v>
      </c>
      <c r="I57">
        <f t="shared" si="1"/>
        <v>335.01</v>
      </c>
      <c r="J57" s="140">
        <f t="shared" si="2"/>
        <v>-194.33060830596025</v>
      </c>
    </row>
    <row r="58" spans="1:10" ht="12.6" customHeight="1" x14ac:dyDescent="0.3">
      <c r="A58" s="181" t="s">
        <v>578</v>
      </c>
      <c r="B58" s="182" t="s">
        <v>579</v>
      </c>
      <c r="C58" s="183">
        <v>717.26</v>
      </c>
      <c r="D58" s="184">
        <v>717.26</v>
      </c>
      <c r="E58" s="185" t="s">
        <v>4594</v>
      </c>
      <c r="F58" s="186" t="s">
        <v>2786</v>
      </c>
      <c r="G58">
        <f>VLOOKUP(A58,РАСЧЕТ!$A$3:$BG$1360,59,0)</f>
        <v>150.59909239041434</v>
      </c>
      <c r="H58" s="83">
        <f t="shared" si="0"/>
        <v>-566.66090760958559</v>
      </c>
      <c r="I58">
        <f t="shared" si="1"/>
        <v>358.63</v>
      </c>
      <c r="J58" s="140">
        <f t="shared" si="2"/>
        <v>-208.03090760958565</v>
      </c>
    </row>
    <row r="59" spans="1:10" ht="12.6" customHeight="1" x14ac:dyDescent="0.3">
      <c r="A59" s="181" t="s">
        <v>2196</v>
      </c>
      <c r="B59" s="182" t="s">
        <v>2197</v>
      </c>
      <c r="C59" s="183">
        <v>661.43</v>
      </c>
      <c r="D59" s="184">
        <v>661.43</v>
      </c>
      <c r="E59" s="185" t="s">
        <v>4594</v>
      </c>
      <c r="F59" s="186" t="s">
        <v>2787</v>
      </c>
      <c r="G59">
        <f>VLOOKUP(A59,РАСЧЕТ!$A$3:$BG$1360,59,0)</f>
        <v>138.87580974924435</v>
      </c>
      <c r="H59" s="83">
        <f t="shared" si="0"/>
        <v>-522.5541902507556</v>
      </c>
      <c r="I59">
        <f t="shared" si="1"/>
        <v>330.71499999999997</v>
      </c>
      <c r="J59" s="140">
        <f t="shared" si="2"/>
        <v>-191.83919025075562</v>
      </c>
    </row>
    <row r="60" spans="1:10" ht="12.6" customHeight="1" x14ac:dyDescent="0.3">
      <c r="A60" s="181" t="s">
        <v>2538</v>
      </c>
      <c r="B60" s="182" t="s">
        <v>1670</v>
      </c>
      <c r="C60" s="183">
        <v>584.12</v>
      </c>
      <c r="D60" s="184">
        <v>584.12</v>
      </c>
      <c r="E60" s="185" t="s">
        <v>4594</v>
      </c>
      <c r="F60" s="186" t="s">
        <v>2788</v>
      </c>
      <c r="G60">
        <f>VLOOKUP(A60,РАСЧЕТ!$A$3:$BG$1360,59,0)</f>
        <v>122.64357224608592</v>
      </c>
      <c r="H60" s="83">
        <f t="shared" si="0"/>
        <v>-461.47642775391409</v>
      </c>
      <c r="I60">
        <f t="shared" si="1"/>
        <v>292.06</v>
      </c>
      <c r="J60" s="140">
        <f t="shared" si="2"/>
        <v>-169.41642775391409</v>
      </c>
    </row>
    <row r="61" spans="1:10" ht="12.6" customHeight="1" x14ac:dyDescent="0.3">
      <c r="A61" s="181" t="s">
        <v>1345</v>
      </c>
      <c r="B61" s="182" t="s">
        <v>1346</v>
      </c>
      <c r="C61" s="183">
        <v>717.26</v>
      </c>
      <c r="D61" s="184">
        <v>717.26</v>
      </c>
      <c r="E61" s="185" t="s">
        <v>4594</v>
      </c>
      <c r="F61" s="186" t="s">
        <v>2789</v>
      </c>
      <c r="G61">
        <f>VLOOKUP(A61,РАСЧЕТ!$A$3:$BG$1360,59,0)</f>
        <v>150.59909239041434</v>
      </c>
      <c r="H61" s="83">
        <f t="shared" si="0"/>
        <v>-566.66090760958559</v>
      </c>
      <c r="I61">
        <f t="shared" si="1"/>
        <v>358.63</v>
      </c>
      <c r="J61" s="140">
        <f t="shared" si="2"/>
        <v>-208.03090760958565</v>
      </c>
    </row>
    <row r="62" spans="1:10" ht="12.6" customHeight="1" x14ac:dyDescent="0.3">
      <c r="A62" s="181" t="s">
        <v>4494</v>
      </c>
      <c r="B62" s="182" t="s">
        <v>694</v>
      </c>
      <c r="C62" s="183">
        <v>670.02</v>
      </c>
      <c r="D62" s="184">
        <v>670.02</v>
      </c>
      <c r="E62" s="185" t="s">
        <v>4594</v>
      </c>
      <c r="F62" s="186" t="s">
        <v>4517</v>
      </c>
      <c r="G62">
        <f>VLOOKUP(A62,РАСЧЕТ!$A$3:$BG$1360,59,0)</f>
        <v>140.67939169403974</v>
      </c>
      <c r="H62" s="83">
        <f t="shared" si="0"/>
        <v>-529.34060830596025</v>
      </c>
      <c r="I62">
        <f t="shared" si="1"/>
        <v>335.01</v>
      </c>
      <c r="J62" s="140">
        <f t="shared" si="2"/>
        <v>-194.33060830596025</v>
      </c>
    </row>
    <row r="63" spans="1:10" ht="12.6" customHeight="1" x14ac:dyDescent="0.3">
      <c r="A63" s="181" t="s">
        <v>511</v>
      </c>
      <c r="B63" s="182" t="s">
        <v>512</v>
      </c>
      <c r="C63" s="183">
        <v>584.12</v>
      </c>
      <c r="D63" s="184">
        <v>584.12</v>
      </c>
      <c r="E63" s="185" t="s">
        <v>4594</v>
      </c>
      <c r="F63" s="186" t="s">
        <v>2790</v>
      </c>
      <c r="G63">
        <f>VLOOKUP(A63,РАСЧЕТ!$A$3:$BG$1360,59,0)</f>
        <v>122.64357224608592</v>
      </c>
      <c r="H63" s="83">
        <f t="shared" si="0"/>
        <v>-461.47642775391409</v>
      </c>
      <c r="I63">
        <f t="shared" si="1"/>
        <v>292.06</v>
      </c>
      <c r="J63" s="140">
        <f t="shared" si="2"/>
        <v>-169.41642775391409</v>
      </c>
    </row>
    <row r="64" spans="1:10" ht="12.6" customHeight="1" x14ac:dyDescent="0.3">
      <c r="A64" s="181" t="s">
        <v>696</v>
      </c>
      <c r="B64" s="182" t="s">
        <v>697</v>
      </c>
      <c r="C64" s="183">
        <v>743.03</v>
      </c>
      <c r="D64" s="184">
        <v>743.03</v>
      </c>
      <c r="E64" s="185" t="s">
        <v>4594</v>
      </c>
      <c r="F64" s="186" t="s">
        <v>2791</v>
      </c>
      <c r="G64">
        <f>VLOOKUP(A64,РАСЧЕТ!$A$3:$BG$1360,59,0)</f>
        <v>156.00983822480049</v>
      </c>
      <c r="H64" s="83">
        <f t="shared" si="0"/>
        <v>-587.02016177519954</v>
      </c>
      <c r="I64">
        <f t="shared" si="1"/>
        <v>371.51499999999999</v>
      </c>
      <c r="J64" s="140">
        <f t="shared" si="2"/>
        <v>-215.5051617751995</v>
      </c>
    </row>
    <row r="65" spans="1:10" ht="12.6" customHeight="1" x14ac:dyDescent="0.3">
      <c r="A65" s="181" t="s">
        <v>2100</v>
      </c>
      <c r="B65" s="182" t="s">
        <v>2101</v>
      </c>
      <c r="C65" s="183">
        <v>670.02</v>
      </c>
      <c r="D65" s="184">
        <v>670.02</v>
      </c>
      <c r="E65" s="185" t="s">
        <v>4594</v>
      </c>
      <c r="F65" s="186" t="s">
        <v>2792</v>
      </c>
      <c r="G65">
        <f>VLOOKUP(A65,РАСЧЕТ!$A$3:$BG$1360,59,0)</f>
        <v>140.67939169403974</v>
      </c>
      <c r="H65" s="83">
        <f t="shared" si="0"/>
        <v>-529.34060830596025</v>
      </c>
      <c r="I65">
        <f t="shared" si="1"/>
        <v>335.01</v>
      </c>
      <c r="J65" s="140">
        <f t="shared" si="2"/>
        <v>-194.33060830596025</v>
      </c>
    </row>
    <row r="66" spans="1:10" ht="12.6" customHeight="1" x14ac:dyDescent="0.3">
      <c r="A66" s="181" t="s">
        <v>540</v>
      </c>
      <c r="B66" s="182" t="s">
        <v>541</v>
      </c>
      <c r="C66" s="183">
        <v>584.12</v>
      </c>
      <c r="D66" s="184">
        <v>584.12</v>
      </c>
      <c r="E66" s="185" t="s">
        <v>4594</v>
      </c>
      <c r="F66" s="186" t="s">
        <v>2793</v>
      </c>
      <c r="G66">
        <f>VLOOKUP(A66,РАСЧЕТ!$A$3:$BG$1360,59,0)</f>
        <v>122.64357224608592</v>
      </c>
      <c r="H66" s="83">
        <f t="shared" ref="H66:H129" si="3">G66-C66</f>
        <v>-461.47642775391409</v>
      </c>
      <c r="I66">
        <f t="shared" ref="I66:I129" si="4">C66/30*15</f>
        <v>292.06</v>
      </c>
      <c r="J66" s="140">
        <f t="shared" ref="J66:J129" si="5">G66-I66</f>
        <v>-169.41642775391409</v>
      </c>
    </row>
    <row r="67" spans="1:10" ht="12.6" customHeight="1" x14ac:dyDescent="0.3">
      <c r="A67" s="181" t="s">
        <v>1694</v>
      </c>
      <c r="B67" s="182" t="s">
        <v>1695</v>
      </c>
      <c r="C67" s="183">
        <v>743.03</v>
      </c>
      <c r="D67" s="184">
        <v>743.03</v>
      </c>
      <c r="E67" s="185" t="s">
        <v>4594</v>
      </c>
      <c r="F67" s="186" t="s">
        <v>2794</v>
      </c>
      <c r="G67">
        <f>VLOOKUP(A67,РАСЧЕТ!$A$3:$BG$1360,59,0)</f>
        <v>156.00983822480049</v>
      </c>
      <c r="H67" s="83">
        <f t="shared" si="3"/>
        <v>-587.02016177519954</v>
      </c>
      <c r="I67">
        <f t="shared" si="4"/>
        <v>371.51499999999999</v>
      </c>
      <c r="J67" s="140">
        <f t="shared" si="5"/>
        <v>-215.5051617751995</v>
      </c>
    </row>
    <row r="68" spans="1:10" ht="12.6" customHeight="1" x14ac:dyDescent="0.3">
      <c r="A68" s="181" t="s">
        <v>1747</v>
      </c>
      <c r="B68" s="182" t="s">
        <v>1748</v>
      </c>
      <c r="C68" s="183">
        <v>670.02</v>
      </c>
      <c r="D68" s="184">
        <v>670.02</v>
      </c>
      <c r="E68" s="185" t="s">
        <v>4594</v>
      </c>
      <c r="F68" s="186" t="s">
        <v>2665</v>
      </c>
      <c r="G68">
        <f>VLOOKUP(A68,РАСЧЕТ!$A$3:$BG$1360,59,0)</f>
        <v>140.67939169403974</v>
      </c>
      <c r="H68" s="83">
        <f t="shared" si="3"/>
        <v>-529.34060830596025</v>
      </c>
      <c r="I68">
        <f t="shared" si="4"/>
        <v>335.01</v>
      </c>
      <c r="J68" s="140">
        <f t="shared" si="5"/>
        <v>-194.33060830596025</v>
      </c>
    </row>
    <row r="69" spans="1:10" ht="12.6" customHeight="1" x14ac:dyDescent="0.3">
      <c r="A69" s="181" t="s">
        <v>1195</v>
      </c>
      <c r="B69" s="182" t="s">
        <v>1196</v>
      </c>
      <c r="C69" s="183">
        <v>670.02</v>
      </c>
      <c r="D69" s="184">
        <v>670.02</v>
      </c>
      <c r="E69" s="185" t="s">
        <v>4594</v>
      </c>
      <c r="F69" s="186" t="s">
        <v>2795</v>
      </c>
      <c r="G69">
        <f>VLOOKUP(A69,РАСЧЕТ!$A$3:$BG$1360,59,0)</f>
        <v>140.67939169403974</v>
      </c>
      <c r="H69" s="83">
        <f t="shared" si="3"/>
        <v>-529.34060830596025</v>
      </c>
      <c r="I69">
        <f t="shared" si="4"/>
        <v>335.01</v>
      </c>
      <c r="J69" s="140">
        <f t="shared" si="5"/>
        <v>-194.33060830596025</v>
      </c>
    </row>
    <row r="70" spans="1:10" ht="12.6" customHeight="1" x14ac:dyDescent="0.3">
      <c r="A70" s="181" t="s">
        <v>565</v>
      </c>
      <c r="B70" s="182" t="s">
        <v>566</v>
      </c>
      <c r="C70" s="183">
        <v>584.12</v>
      </c>
      <c r="D70" s="184">
        <v>584.12</v>
      </c>
      <c r="E70" s="185" t="s">
        <v>4594</v>
      </c>
      <c r="F70" s="186" t="s">
        <v>2796</v>
      </c>
      <c r="G70">
        <f>VLOOKUP(A70,РАСЧЕТ!$A$3:$BG$1360,59,0)</f>
        <v>122.64357224608592</v>
      </c>
      <c r="H70" s="83">
        <f t="shared" si="3"/>
        <v>-461.47642775391409</v>
      </c>
      <c r="I70">
        <f t="shared" si="4"/>
        <v>292.06</v>
      </c>
      <c r="J70" s="140">
        <f t="shared" si="5"/>
        <v>-169.41642775391409</v>
      </c>
    </row>
    <row r="71" spans="1:10" ht="12.6" customHeight="1" x14ac:dyDescent="0.3">
      <c r="A71" s="181" t="s">
        <v>4502</v>
      </c>
      <c r="B71" s="182" t="s">
        <v>2301</v>
      </c>
      <c r="C71" s="183">
        <v>743.03</v>
      </c>
      <c r="D71" s="184">
        <v>743.03</v>
      </c>
      <c r="E71" s="185" t="s">
        <v>4594</v>
      </c>
      <c r="F71" s="186" t="s">
        <v>4596</v>
      </c>
      <c r="G71">
        <f>VLOOKUP(A71,РАСЧЕТ!$A$3:$BG$1360,59,0)</f>
        <v>156.00983822480049</v>
      </c>
      <c r="H71" s="83">
        <f t="shared" si="3"/>
        <v>-587.02016177519954</v>
      </c>
      <c r="I71">
        <f t="shared" si="4"/>
        <v>371.51499999999999</v>
      </c>
      <c r="J71" s="140">
        <f t="shared" si="5"/>
        <v>-215.5051617751995</v>
      </c>
    </row>
    <row r="72" spans="1:10" ht="12.6" customHeight="1" x14ac:dyDescent="0.3">
      <c r="A72" s="181" t="s">
        <v>3960</v>
      </c>
      <c r="B72" s="182" t="s">
        <v>637</v>
      </c>
      <c r="C72" s="183">
        <v>670.02</v>
      </c>
      <c r="D72" s="184">
        <v>670.02</v>
      </c>
      <c r="E72" s="185" t="s">
        <v>4594</v>
      </c>
      <c r="F72" s="186" t="s">
        <v>4519</v>
      </c>
      <c r="G72">
        <f>VLOOKUP(A72,РАСЧЕТ!$A$3:$BG$1360,59,0)</f>
        <v>140.67939169403974</v>
      </c>
      <c r="H72" s="83">
        <f t="shared" si="3"/>
        <v>-529.34060830596025</v>
      </c>
      <c r="I72">
        <f t="shared" si="4"/>
        <v>335.01</v>
      </c>
      <c r="J72" s="140">
        <f t="shared" si="5"/>
        <v>-194.33060830596025</v>
      </c>
    </row>
    <row r="73" spans="1:10" ht="12.6" customHeight="1" x14ac:dyDescent="0.3">
      <c r="A73" s="181" t="s">
        <v>655</v>
      </c>
      <c r="B73" s="182" t="s">
        <v>656</v>
      </c>
      <c r="C73" s="183">
        <v>584.12</v>
      </c>
      <c r="D73" s="184">
        <v>584.12</v>
      </c>
      <c r="E73" s="185" t="s">
        <v>4594</v>
      </c>
      <c r="F73" s="186" t="s">
        <v>2799</v>
      </c>
      <c r="G73">
        <f>VLOOKUP(A73,РАСЧЕТ!$A$3:$BG$1360,59,0)</f>
        <v>122.64357224608592</v>
      </c>
      <c r="H73" s="83">
        <f t="shared" si="3"/>
        <v>-461.47642775391409</v>
      </c>
      <c r="I73">
        <f t="shared" si="4"/>
        <v>292.06</v>
      </c>
      <c r="J73" s="140">
        <f t="shared" si="5"/>
        <v>-169.41642775391409</v>
      </c>
    </row>
    <row r="74" spans="1:10" ht="12.6" customHeight="1" x14ac:dyDescent="0.3">
      <c r="A74" s="181" t="s">
        <v>572</v>
      </c>
      <c r="B74" s="182" t="s">
        <v>573</v>
      </c>
      <c r="C74" s="183">
        <v>743.03</v>
      </c>
      <c r="D74" s="184">
        <v>743.03</v>
      </c>
      <c r="E74" s="185" t="s">
        <v>4594</v>
      </c>
      <c r="F74" s="186" t="s">
        <v>2800</v>
      </c>
      <c r="G74">
        <f>VLOOKUP(A74,РАСЧЕТ!$A$3:$BG$1360,59,0)</f>
        <v>156.00983822480049</v>
      </c>
      <c r="H74" s="83">
        <f t="shared" si="3"/>
        <v>-587.02016177519954</v>
      </c>
      <c r="I74">
        <f t="shared" si="4"/>
        <v>371.51499999999999</v>
      </c>
      <c r="J74" s="140">
        <f t="shared" si="5"/>
        <v>-215.5051617751995</v>
      </c>
    </row>
    <row r="75" spans="1:10" ht="12.6" customHeight="1" x14ac:dyDescent="0.3">
      <c r="A75" s="181" t="s">
        <v>1258</v>
      </c>
      <c r="B75" s="182" t="s">
        <v>1259</v>
      </c>
      <c r="C75" s="183">
        <v>670.02</v>
      </c>
      <c r="D75" s="184">
        <v>670.02</v>
      </c>
      <c r="E75" s="185" t="s">
        <v>4594</v>
      </c>
      <c r="F75" s="186" t="s">
        <v>2801</v>
      </c>
      <c r="G75">
        <f>VLOOKUP(A75,РАСЧЕТ!$A$3:$BG$1360,59,0)</f>
        <v>140.67939169403974</v>
      </c>
      <c r="H75" s="83">
        <f t="shared" si="3"/>
        <v>-529.34060830596025</v>
      </c>
      <c r="I75">
        <f t="shared" si="4"/>
        <v>335.01</v>
      </c>
      <c r="J75" s="140">
        <f t="shared" si="5"/>
        <v>-194.33060830596025</v>
      </c>
    </row>
    <row r="76" spans="1:10" ht="12.6" customHeight="1" x14ac:dyDescent="0.3">
      <c r="A76" s="181" t="s">
        <v>1712</v>
      </c>
      <c r="B76" s="182" t="s">
        <v>1713</v>
      </c>
      <c r="C76" s="183">
        <v>584.12</v>
      </c>
      <c r="D76" s="184">
        <v>584.12</v>
      </c>
      <c r="E76" s="185" t="s">
        <v>4594</v>
      </c>
      <c r="F76" s="186" t="s">
        <v>2802</v>
      </c>
      <c r="G76">
        <f>VLOOKUP(A76,РАСЧЕТ!$A$3:$BG$1360,59,0)</f>
        <v>122.64357224608592</v>
      </c>
      <c r="H76" s="83">
        <f t="shared" si="3"/>
        <v>-461.47642775391409</v>
      </c>
      <c r="I76">
        <f t="shared" si="4"/>
        <v>292.06</v>
      </c>
      <c r="J76" s="140">
        <f t="shared" si="5"/>
        <v>-169.41642775391409</v>
      </c>
    </row>
    <row r="77" spans="1:10" ht="12.6" customHeight="1" x14ac:dyDescent="0.3">
      <c r="A77" s="181" t="s">
        <v>592</v>
      </c>
      <c r="B77" s="182" t="s">
        <v>593</v>
      </c>
      <c r="C77" s="183">
        <v>743.03</v>
      </c>
      <c r="D77" s="184">
        <v>743.03</v>
      </c>
      <c r="E77" s="185" t="s">
        <v>4594</v>
      </c>
      <c r="F77" s="186" t="s">
        <v>2803</v>
      </c>
      <c r="G77">
        <f>VLOOKUP(A77,РАСЧЕТ!$A$3:$BG$1360,59,0)</f>
        <v>156.00983822480049</v>
      </c>
      <c r="H77" s="83">
        <f t="shared" si="3"/>
        <v>-587.02016177519954</v>
      </c>
      <c r="I77">
        <f t="shared" si="4"/>
        <v>371.51499999999999</v>
      </c>
      <c r="J77" s="140">
        <f t="shared" si="5"/>
        <v>-215.5051617751995</v>
      </c>
    </row>
    <row r="78" spans="1:10" ht="12.6" customHeight="1" x14ac:dyDescent="0.3">
      <c r="A78" s="181" t="s">
        <v>2106</v>
      </c>
      <c r="B78" s="182" t="s">
        <v>2107</v>
      </c>
      <c r="C78" s="183">
        <v>670.02</v>
      </c>
      <c r="D78" s="184">
        <v>670.02</v>
      </c>
      <c r="E78" s="185" t="s">
        <v>4594</v>
      </c>
      <c r="F78" s="186" t="s">
        <v>2804</v>
      </c>
      <c r="G78">
        <f>VLOOKUP(A78,РАСЧЕТ!$A$3:$BG$1360,59,0)</f>
        <v>140.67939169403974</v>
      </c>
      <c r="H78" s="83">
        <f t="shared" si="3"/>
        <v>-529.34060830596025</v>
      </c>
      <c r="I78">
        <f t="shared" si="4"/>
        <v>335.01</v>
      </c>
      <c r="J78" s="140">
        <f t="shared" si="5"/>
        <v>-194.33060830596025</v>
      </c>
    </row>
    <row r="79" spans="1:10" ht="12.6" customHeight="1" x14ac:dyDescent="0.3">
      <c r="A79" s="181" t="s">
        <v>1675</v>
      </c>
      <c r="B79" s="182" t="s">
        <v>1676</v>
      </c>
      <c r="C79" s="183">
        <v>584.12</v>
      </c>
      <c r="D79" s="184">
        <v>584.12</v>
      </c>
      <c r="E79" s="185" t="s">
        <v>4594</v>
      </c>
      <c r="F79" s="186" t="s">
        <v>2666</v>
      </c>
      <c r="G79">
        <f>VLOOKUP(A79,РАСЧЕТ!$A$3:$BG$1360,59,0)</f>
        <v>122.64357224608592</v>
      </c>
      <c r="H79" s="83">
        <f t="shared" si="3"/>
        <v>-461.47642775391409</v>
      </c>
      <c r="I79">
        <f t="shared" si="4"/>
        <v>292.06</v>
      </c>
      <c r="J79" s="140">
        <f t="shared" si="5"/>
        <v>-169.41642775391409</v>
      </c>
    </row>
    <row r="80" spans="1:10" ht="12.6" customHeight="1" x14ac:dyDescent="0.3">
      <c r="A80" s="181" t="s">
        <v>967</v>
      </c>
      <c r="B80" s="182" t="s">
        <v>968</v>
      </c>
      <c r="C80" s="183">
        <v>584.12</v>
      </c>
      <c r="D80" s="184">
        <v>584.12</v>
      </c>
      <c r="E80" s="185" t="s">
        <v>4594</v>
      </c>
      <c r="F80" s="186" t="s">
        <v>2805</v>
      </c>
      <c r="G80">
        <f>VLOOKUP(A80,РАСЧЕТ!$A$3:$BG$1360,59,0)</f>
        <v>122.64357224608592</v>
      </c>
      <c r="H80" s="83">
        <f t="shared" si="3"/>
        <v>-461.47642775391409</v>
      </c>
      <c r="I80">
        <f t="shared" si="4"/>
        <v>292.06</v>
      </c>
      <c r="J80" s="140">
        <f t="shared" si="5"/>
        <v>-169.41642775391409</v>
      </c>
    </row>
    <row r="81" spans="1:10" ht="12.6" customHeight="1" x14ac:dyDescent="0.3">
      <c r="A81" s="181" t="s">
        <v>614</v>
      </c>
      <c r="B81" s="182" t="s">
        <v>615</v>
      </c>
      <c r="C81" s="183">
        <v>743.03</v>
      </c>
      <c r="D81" s="184">
        <v>743.03</v>
      </c>
      <c r="E81" s="185" t="s">
        <v>4594</v>
      </c>
      <c r="F81" s="186" t="s">
        <v>2806</v>
      </c>
      <c r="G81">
        <f>VLOOKUP(A81,РАСЧЕТ!$A$3:$BG$1360,59,0)</f>
        <v>156.00983822480049</v>
      </c>
      <c r="H81" s="83">
        <f t="shared" si="3"/>
        <v>-587.02016177519954</v>
      </c>
      <c r="I81">
        <f t="shared" si="4"/>
        <v>371.51499999999999</v>
      </c>
      <c r="J81" s="140">
        <f t="shared" si="5"/>
        <v>-215.5051617751995</v>
      </c>
    </row>
    <row r="82" spans="1:10" ht="12.6" customHeight="1" x14ac:dyDescent="0.3">
      <c r="A82" s="181" t="s">
        <v>918</v>
      </c>
      <c r="B82" s="182" t="s">
        <v>919</v>
      </c>
      <c r="C82" s="183">
        <v>648.54</v>
      </c>
      <c r="D82" s="184">
        <v>648.54</v>
      </c>
      <c r="E82" s="185" t="s">
        <v>4594</v>
      </c>
      <c r="F82" s="186" t="s">
        <v>2807</v>
      </c>
      <c r="G82">
        <f>VLOOKUP(A82,РАСЧЕТ!$A$3:$BG$1360,59,0)</f>
        <v>136.17043683205128</v>
      </c>
      <c r="H82" s="83">
        <f t="shared" si="3"/>
        <v>-512.36956316794863</v>
      </c>
      <c r="I82">
        <f t="shared" si="4"/>
        <v>324.27</v>
      </c>
      <c r="J82" s="140">
        <f t="shared" si="5"/>
        <v>-188.0995631679487</v>
      </c>
    </row>
    <row r="83" spans="1:10" ht="12.6" customHeight="1" x14ac:dyDescent="0.3">
      <c r="A83" s="181" t="s">
        <v>1318</v>
      </c>
      <c r="B83" s="182" t="s">
        <v>1319</v>
      </c>
      <c r="C83" s="183">
        <v>584.12</v>
      </c>
      <c r="D83" s="184">
        <v>584.12</v>
      </c>
      <c r="E83" s="185" t="s">
        <v>4594</v>
      </c>
      <c r="F83" s="186" t="s">
        <v>2808</v>
      </c>
      <c r="G83">
        <f>VLOOKUP(A83,РАСЧЕТ!$A$3:$BG$1360,59,0)</f>
        <v>122.64357224608592</v>
      </c>
      <c r="H83" s="83">
        <f t="shared" si="3"/>
        <v>-461.47642775391409</v>
      </c>
      <c r="I83">
        <f t="shared" si="4"/>
        <v>292.06</v>
      </c>
      <c r="J83" s="140">
        <f t="shared" si="5"/>
        <v>-169.41642775391409</v>
      </c>
    </row>
    <row r="84" spans="1:10" ht="12.6" customHeight="1" x14ac:dyDescent="0.3">
      <c r="A84" s="181" t="s">
        <v>925</v>
      </c>
      <c r="B84" s="182" t="s">
        <v>926</v>
      </c>
      <c r="C84" s="183">
        <v>717.26</v>
      </c>
      <c r="D84" s="184">
        <v>717.26</v>
      </c>
      <c r="E84" s="185" t="s">
        <v>4594</v>
      </c>
      <c r="F84" s="186" t="s">
        <v>2809</v>
      </c>
      <c r="G84">
        <f>VLOOKUP(A84,РАСЧЕТ!$A$3:$BG$1360,59,0)</f>
        <v>150.59909239041434</v>
      </c>
      <c r="H84" s="83">
        <f t="shared" si="3"/>
        <v>-566.66090760958559</v>
      </c>
      <c r="I84">
        <f t="shared" si="4"/>
        <v>358.63</v>
      </c>
      <c r="J84" s="140">
        <f t="shared" si="5"/>
        <v>-208.03090760958565</v>
      </c>
    </row>
    <row r="85" spans="1:10" ht="12.6" customHeight="1" x14ac:dyDescent="0.3">
      <c r="A85" s="181" t="s">
        <v>576</v>
      </c>
      <c r="B85" s="182" t="s">
        <v>577</v>
      </c>
      <c r="C85" s="183">
        <v>665.72</v>
      </c>
      <c r="D85" s="184">
        <v>665.72</v>
      </c>
      <c r="E85" s="185" t="s">
        <v>4594</v>
      </c>
      <c r="F85" s="186" t="s">
        <v>2810</v>
      </c>
      <c r="G85">
        <f>VLOOKUP(A85,РАСЧЕТ!$A$3:$BG$1360,59,0)</f>
        <v>139.77760072164205</v>
      </c>
      <c r="H85" s="83">
        <f t="shared" si="3"/>
        <v>-525.94239927835793</v>
      </c>
      <c r="I85">
        <f t="shared" si="4"/>
        <v>332.86</v>
      </c>
      <c r="J85" s="140">
        <f t="shared" si="5"/>
        <v>-193.08239927835797</v>
      </c>
    </row>
    <row r="86" spans="1:10" ht="12.6" customHeight="1" x14ac:dyDescent="0.3">
      <c r="A86" s="181" t="s">
        <v>660</v>
      </c>
      <c r="B86" s="182" t="s">
        <v>661</v>
      </c>
      <c r="C86" s="183">
        <v>644.25</v>
      </c>
      <c r="D86" s="184">
        <v>644.25</v>
      </c>
      <c r="E86" s="185" t="s">
        <v>4594</v>
      </c>
      <c r="F86" s="186" t="s">
        <v>2811</v>
      </c>
      <c r="G86">
        <f>VLOOKUP(A86,РАСЧЕТ!$A$3:$BG$1360,59,0)</f>
        <v>135.26864585965362</v>
      </c>
      <c r="H86" s="83">
        <f t="shared" si="3"/>
        <v>-508.98135414034641</v>
      </c>
      <c r="I86">
        <f t="shared" si="4"/>
        <v>322.125</v>
      </c>
      <c r="J86" s="140">
        <f t="shared" si="5"/>
        <v>-186.85635414034638</v>
      </c>
    </row>
    <row r="87" spans="1:10" ht="12.6" customHeight="1" x14ac:dyDescent="0.3">
      <c r="A87" s="181" t="s">
        <v>627</v>
      </c>
      <c r="B87" s="182" t="s">
        <v>628</v>
      </c>
      <c r="C87" s="183">
        <v>584.12</v>
      </c>
      <c r="D87" s="184">
        <v>584.12</v>
      </c>
      <c r="E87" s="185" t="s">
        <v>4594</v>
      </c>
      <c r="F87" s="186" t="s">
        <v>2812</v>
      </c>
      <c r="G87">
        <f>VLOOKUP(A87,РАСЧЕТ!$A$3:$BG$1360,59,0)</f>
        <v>122.64357224608592</v>
      </c>
      <c r="H87" s="83">
        <f t="shared" si="3"/>
        <v>-461.47642775391409</v>
      </c>
      <c r="I87">
        <f t="shared" si="4"/>
        <v>292.06</v>
      </c>
      <c r="J87" s="140">
        <f t="shared" si="5"/>
        <v>-169.41642775391409</v>
      </c>
    </row>
    <row r="88" spans="1:10" ht="12.6" customHeight="1" x14ac:dyDescent="0.3">
      <c r="A88" s="181" t="s">
        <v>498</v>
      </c>
      <c r="B88" s="182" t="s">
        <v>499</v>
      </c>
      <c r="C88" s="183">
        <v>712.97</v>
      </c>
      <c r="D88" s="184">
        <v>712.97</v>
      </c>
      <c r="E88" s="185" t="s">
        <v>4594</v>
      </c>
      <c r="F88" s="186" t="s">
        <v>2813</v>
      </c>
      <c r="G88">
        <f>VLOOKUP(A88,РАСЧЕТ!$A$3:$BG$1360,59,0)</f>
        <v>149.69730141801668</v>
      </c>
      <c r="H88" s="83">
        <f t="shared" si="3"/>
        <v>-563.27269858198338</v>
      </c>
      <c r="I88">
        <f t="shared" si="4"/>
        <v>356.48500000000001</v>
      </c>
      <c r="J88" s="140">
        <f t="shared" si="5"/>
        <v>-206.78769858198334</v>
      </c>
    </row>
    <row r="89" spans="1:10" ht="12.6" customHeight="1" x14ac:dyDescent="0.3">
      <c r="A89" s="181" t="s">
        <v>1286</v>
      </c>
      <c r="B89" s="182" t="s">
        <v>1287</v>
      </c>
      <c r="C89" s="183">
        <v>665.72</v>
      </c>
      <c r="D89" s="184">
        <v>665.72</v>
      </c>
      <c r="E89" s="185" t="s">
        <v>4594</v>
      </c>
      <c r="F89" s="186" t="s">
        <v>2814</v>
      </c>
      <c r="G89">
        <f>VLOOKUP(A89,РАСЧЕТ!$A$3:$BG$1360,59,0)</f>
        <v>139.77760072164205</v>
      </c>
      <c r="H89" s="83">
        <f t="shared" si="3"/>
        <v>-525.94239927835793</v>
      </c>
      <c r="I89">
        <f t="shared" si="4"/>
        <v>332.86</v>
      </c>
      <c r="J89" s="140">
        <f t="shared" si="5"/>
        <v>-193.08239927835797</v>
      </c>
    </row>
    <row r="90" spans="1:10" ht="12.6" customHeight="1" x14ac:dyDescent="0.3">
      <c r="A90" s="181" t="s">
        <v>670</v>
      </c>
      <c r="B90" s="182" t="s">
        <v>671</v>
      </c>
      <c r="C90" s="183">
        <v>743.03</v>
      </c>
      <c r="D90" s="184">
        <v>743.03</v>
      </c>
      <c r="E90" s="185" t="s">
        <v>4594</v>
      </c>
      <c r="F90" s="186" t="s">
        <v>2667</v>
      </c>
      <c r="G90">
        <f>VLOOKUP(A90,РАСЧЕТ!$A$3:$BG$1360,59,0)</f>
        <v>156.00983822480049</v>
      </c>
      <c r="H90" s="83">
        <f t="shared" si="3"/>
        <v>-587.02016177519954</v>
      </c>
      <c r="I90">
        <f t="shared" si="4"/>
        <v>371.51499999999999</v>
      </c>
      <c r="J90" s="140">
        <f t="shared" si="5"/>
        <v>-215.5051617751995</v>
      </c>
    </row>
    <row r="91" spans="1:10" ht="12.6" customHeight="1" x14ac:dyDescent="0.3">
      <c r="A91" s="181" t="s">
        <v>2625</v>
      </c>
      <c r="B91" s="182" t="s">
        <v>1655</v>
      </c>
      <c r="C91" s="183">
        <v>584.12</v>
      </c>
      <c r="D91" s="184">
        <v>584.12</v>
      </c>
      <c r="E91" s="185" t="s">
        <v>4594</v>
      </c>
      <c r="F91" s="186" t="s">
        <v>3881</v>
      </c>
      <c r="G91">
        <f>VLOOKUP(A91,РАСЧЕТ!$A$3:$BG$1360,59,0)</f>
        <v>122.64357224608592</v>
      </c>
      <c r="H91" s="83">
        <f t="shared" si="3"/>
        <v>-461.47642775391409</v>
      </c>
      <c r="I91">
        <f t="shared" si="4"/>
        <v>292.06</v>
      </c>
      <c r="J91" s="140">
        <f t="shared" si="5"/>
        <v>-169.41642775391409</v>
      </c>
    </row>
    <row r="92" spans="1:10" ht="12.6" customHeight="1" x14ac:dyDescent="0.3">
      <c r="A92" s="181" t="s">
        <v>1619</v>
      </c>
      <c r="B92" s="182" t="s">
        <v>1620</v>
      </c>
      <c r="C92" s="183">
        <v>734.44</v>
      </c>
      <c r="D92" s="184">
        <v>734.44</v>
      </c>
      <c r="E92" s="185" t="s">
        <v>4594</v>
      </c>
      <c r="F92" s="186" t="s">
        <v>2815</v>
      </c>
      <c r="G92">
        <f>VLOOKUP(A92,РАСЧЕТ!$A$3:$BG$1360,59,0)</f>
        <v>154.20625628000514</v>
      </c>
      <c r="H92" s="83">
        <f t="shared" si="3"/>
        <v>-580.23374371999489</v>
      </c>
      <c r="I92">
        <f t="shared" si="4"/>
        <v>367.22</v>
      </c>
      <c r="J92" s="140">
        <f t="shared" si="5"/>
        <v>-213.01374371999489</v>
      </c>
    </row>
    <row r="93" spans="1:10" ht="12.6" customHeight="1" x14ac:dyDescent="0.3">
      <c r="A93" s="181" t="s">
        <v>1509</v>
      </c>
      <c r="B93" s="182" t="s">
        <v>1510</v>
      </c>
      <c r="C93" s="183">
        <v>665.72</v>
      </c>
      <c r="D93" s="184">
        <v>665.72</v>
      </c>
      <c r="E93" s="185" t="s">
        <v>4594</v>
      </c>
      <c r="F93" s="186" t="s">
        <v>2816</v>
      </c>
      <c r="G93">
        <f>VLOOKUP(A93,РАСЧЕТ!$A$3:$BG$1360,59,0)</f>
        <v>139.77760072164205</v>
      </c>
      <c r="H93" s="83">
        <f t="shared" si="3"/>
        <v>-525.94239927835793</v>
      </c>
      <c r="I93">
        <f t="shared" si="4"/>
        <v>332.86</v>
      </c>
      <c r="J93" s="140">
        <f t="shared" si="5"/>
        <v>-193.08239927835797</v>
      </c>
    </row>
    <row r="94" spans="1:10" ht="12.6" customHeight="1" x14ac:dyDescent="0.3">
      <c r="A94" s="181" t="s">
        <v>1735</v>
      </c>
      <c r="B94" s="182" t="s">
        <v>1736</v>
      </c>
      <c r="C94" s="183">
        <v>584.12</v>
      </c>
      <c r="D94" s="184">
        <v>584.12</v>
      </c>
      <c r="E94" s="185" t="s">
        <v>4594</v>
      </c>
      <c r="F94" s="186" t="s">
        <v>2817</v>
      </c>
      <c r="G94">
        <f>VLOOKUP(A94,РАСЧЕТ!$A$3:$BG$1360,59,0)</f>
        <v>122.64357224608592</v>
      </c>
      <c r="H94" s="83">
        <f t="shared" si="3"/>
        <v>-461.47642775391409</v>
      </c>
      <c r="I94">
        <f t="shared" si="4"/>
        <v>292.06</v>
      </c>
      <c r="J94" s="140">
        <f t="shared" si="5"/>
        <v>-169.41642775391409</v>
      </c>
    </row>
    <row r="95" spans="1:10" ht="12.6" customHeight="1" x14ac:dyDescent="0.3">
      <c r="A95" s="181" t="s">
        <v>1271</v>
      </c>
      <c r="B95" s="182" t="s">
        <v>1272</v>
      </c>
      <c r="C95" s="183">
        <v>734.44</v>
      </c>
      <c r="D95" s="184">
        <v>734.44</v>
      </c>
      <c r="E95" s="185" t="s">
        <v>4594</v>
      </c>
      <c r="F95" s="186" t="s">
        <v>2818</v>
      </c>
      <c r="G95">
        <f>VLOOKUP(A95,РАСЧЕТ!$A$3:$BG$1360,59,0)</f>
        <v>154.20625628000514</v>
      </c>
      <c r="H95" s="83">
        <f t="shared" si="3"/>
        <v>-580.23374371999489</v>
      </c>
      <c r="I95">
        <f t="shared" si="4"/>
        <v>367.22</v>
      </c>
      <c r="J95" s="140">
        <f t="shared" si="5"/>
        <v>-213.01374371999489</v>
      </c>
    </row>
    <row r="96" spans="1:10" ht="12.6" customHeight="1" x14ac:dyDescent="0.3">
      <c r="A96" s="181" t="s">
        <v>1749</v>
      </c>
      <c r="B96" s="182" t="s">
        <v>1750</v>
      </c>
      <c r="C96" s="183">
        <v>665.72</v>
      </c>
      <c r="D96" s="184">
        <v>665.72</v>
      </c>
      <c r="E96" s="185" t="s">
        <v>4594</v>
      </c>
      <c r="F96" s="186" t="s">
        <v>2819</v>
      </c>
      <c r="G96">
        <f>VLOOKUP(A96,РАСЧЕТ!$A$3:$BG$1360,59,0)</f>
        <v>139.77760072164205</v>
      </c>
      <c r="H96" s="83">
        <f t="shared" si="3"/>
        <v>-525.94239927835793</v>
      </c>
      <c r="I96">
        <f t="shared" si="4"/>
        <v>332.86</v>
      </c>
      <c r="J96" s="140">
        <f t="shared" si="5"/>
        <v>-193.08239927835797</v>
      </c>
    </row>
    <row r="97" spans="1:10" ht="12.6" customHeight="1" x14ac:dyDescent="0.3">
      <c r="A97" s="181" t="s">
        <v>1726</v>
      </c>
      <c r="B97" s="182" t="s">
        <v>1727</v>
      </c>
      <c r="C97" s="183">
        <v>584.12</v>
      </c>
      <c r="D97" s="184">
        <v>584.12</v>
      </c>
      <c r="E97" s="185" t="s">
        <v>4594</v>
      </c>
      <c r="F97" s="186" t="s">
        <v>2820</v>
      </c>
      <c r="G97">
        <f>VLOOKUP(A97,РАСЧЕТ!$A$3:$BG$1360,59,0)</f>
        <v>122.64357224608592</v>
      </c>
      <c r="H97" s="83">
        <f t="shared" si="3"/>
        <v>-461.47642775391409</v>
      </c>
      <c r="I97">
        <f t="shared" si="4"/>
        <v>292.06</v>
      </c>
      <c r="J97" s="140">
        <f t="shared" si="5"/>
        <v>-169.41642775391409</v>
      </c>
    </row>
    <row r="98" spans="1:10" ht="12.6" customHeight="1" x14ac:dyDescent="0.3">
      <c r="A98" s="181" t="s">
        <v>594</v>
      </c>
      <c r="B98" s="182" t="s">
        <v>595</v>
      </c>
      <c r="C98" s="183">
        <v>734.44</v>
      </c>
      <c r="D98" s="184">
        <v>734.44</v>
      </c>
      <c r="E98" s="185" t="s">
        <v>4594</v>
      </c>
      <c r="F98" s="186" t="s">
        <v>2821</v>
      </c>
      <c r="G98">
        <f>VLOOKUP(A98,РАСЧЕТ!$A$3:$BG$1360,59,0)</f>
        <v>154.20625628000514</v>
      </c>
      <c r="H98" s="83">
        <f t="shared" si="3"/>
        <v>-580.23374371999489</v>
      </c>
      <c r="I98">
        <f t="shared" si="4"/>
        <v>367.22</v>
      </c>
      <c r="J98" s="140">
        <f t="shared" si="5"/>
        <v>-213.01374371999489</v>
      </c>
    </row>
    <row r="99" spans="1:10" ht="12.6" customHeight="1" x14ac:dyDescent="0.3">
      <c r="A99" s="181" t="s">
        <v>1483</v>
      </c>
      <c r="B99" s="182" t="s">
        <v>1484</v>
      </c>
      <c r="C99" s="183">
        <v>665.72</v>
      </c>
      <c r="D99" s="184">
        <v>665.72</v>
      </c>
      <c r="E99" s="185" t="s">
        <v>4594</v>
      </c>
      <c r="F99" s="186" t="s">
        <v>2822</v>
      </c>
      <c r="G99">
        <f>VLOOKUP(A99,РАСЧЕТ!$A$3:$BG$1360,59,0)</f>
        <v>139.77760072164205</v>
      </c>
      <c r="H99" s="83">
        <f t="shared" si="3"/>
        <v>-525.94239927835793</v>
      </c>
      <c r="I99">
        <f t="shared" si="4"/>
        <v>332.86</v>
      </c>
      <c r="J99" s="140">
        <f t="shared" si="5"/>
        <v>-193.08239927835797</v>
      </c>
    </row>
    <row r="100" spans="1:10" ht="12.6" customHeight="1" x14ac:dyDescent="0.3">
      <c r="A100" s="181" t="s">
        <v>1603</v>
      </c>
      <c r="B100" s="182" t="s">
        <v>1604</v>
      </c>
      <c r="C100" s="183">
        <v>584.12</v>
      </c>
      <c r="D100" s="184">
        <v>584.12</v>
      </c>
      <c r="E100" s="185" t="s">
        <v>4594</v>
      </c>
      <c r="F100" s="186" t="s">
        <v>2823</v>
      </c>
      <c r="G100">
        <f>VLOOKUP(A100,РАСЧЕТ!$A$3:$BG$1360,59,0)</f>
        <v>122.64357224608592</v>
      </c>
      <c r="H100" s="83">
        <f t="shared" si="3"/>
        <v>-461.47642775391409</v>
      </c>
      <c r="I100">
        <f t="shared" si="4"/>
        <v>292.06</v>
      </c>
      <c r="J100" s="140">
        <f t="shared" si="5"/>
        <v>-169.41642775391409</v>
      </c>
    </row>
    <row r="101" spans="1:10" ht="12.6" customHeight="1" x14ac:dyDescent="0.3">
      <c r="A101" s="181" t="s">
        <v>1197</v>
      </c>
      <c r="B101" s="182" t="s">
        <v>1198</v>
      </c>
      <c r="C101" s="183">
        <v>627.07000000000005</v>
      </c>
      <c r="D101" s="184">
        <v>627.07000000000005</v>
      </c>
      <c r="E101" s="185" t="s">
        <v>4594</v>
      </c>
      <c r="F101" s="186" t="s">
        <v>2668</v>
      </c>
      <c r="G101">
        <f>VLOOKUP(A101,РАСЧЕТ!$A$3:$BG$1360,59,0)</f>
        <v>131.66148197006282</v>
      </c>
      <c r="H101" s="83">
        <f t="shared" si="3"/>
        <v>-495.40851802993723</v>
      </c>
      <c r="I101">
        <f t="shared" si="4"/>
        <v>313.53500000000003</v>
      </c>
      <c r="J101" s="140">
        <f t="shared" si="5"/>
        <v>-181.8735180299372</v>
      </c>
    </row>
    <row r="102" spans="1:10" ht="12.6" customHeight="1" x14ac:dyDescent="0.3">
      <c r="A102" s="181" t="s">
        <v>1933</v>
      </c>
      <c r="B102" s="182" t="s">
        <v>1934</v>
      </c>
      <c r="C102" s="183">
        <v>734.44</v>
      </c>
      <c r="D102" s="184">
        <v>734.44</v>
      </c>
      <c r="E102" s="185" t="s">
        <v>4594</v>
      </c>
      <c r="F102" s="186" t="s">
        <v>2824</v>
      </c>
      <c r="G102">
        <f>VLOOKUP(A102,РАСЧЕТ!$A$3:$BG$1360,59,0)</f>
        <v>154.20625628000514</v>
      </c>
      <c r="H102" s="83">
        <f t="shared" si="3"/>
        <v>-580.23374371999489</v>
      </c>
      <c r="I102">
        <f t="shared" si="4"/>
        <v>367.22</v>
      </c>
      <c r="J102" s="140">
        <f t="shared" si="5"/>
        <v>-213.01374371999489</v>
      </c>
    </row>
    <row r="103" spans="1:10" ht="12.6" customHeight="1" x14ac:dyDescent="0.3">
      <c r="A103" s="181" t="s">
        <v>2108</v>
      </c>
      <c r="B103" s="182" t="s">
        <v>2109</v>
      </c>
      <c r="C103" s="183">
        <v>665.72</v>
      </c>
      <c r="D103" s="184">
        <v>665.72</v>
      </c>
      <c r="E103" s="185" t="s">
        <v>4594</v>
      </c>
      <c r="F103" s="186" t="s">
        <v>2825</v>
      </c>
      <c r="G103">
        <f>VLOOKUP(A103,РАСЧЕТ!$A$3:$BG$1360,59,0)</f>
        <v>139.77760072164205</v>
      </c>
      <c r="H103" s="83">
        <f t="shared" si="3"/>
        <v>-525.94239927835793</v>
      </c>
      <c r="I103">
        <f t="shared" si="4"/>
        <v>332.86</v>
      </c>
      <c r="J103" s="140">
        <f t="shared" si="5"/>
        <v>-193.08239927835797</v>
      </c>
    </row>
    <row r="104" spans="1:10" ht="12.6" customHeight="1" x14ac:dyDescent="0.3">
      <c r="A104" s="181" t="s">
        <v>2302</v>
      </c>
      <c r="B104" s="182" t="s">
        <v>2303</v>
      </c>
      <c r="C104" s="183">
        <v>584.12</v>
      </c>
      <c r="D104" s="184">
        <v>584.12</v>
      </c>
      <c r="E104" s="185" t="s">
        <v>4594</v>
      </c>
      <c r="F104" s="186" t="s">
        <v>2826</v>
      </c>
      <c r="G104">
        <f>VLOOKUP(A104,РАСЧЕТ!$A$3:$BG$1360,59,0)</f>
        <v>122.64357224608592</v>
      </c>
      <c r="H104" s="83">
        <f t="shared" si="3"/>
        <v>-461.47642775391409</v>
      </c>
      <c r="I104">
        <f t="shared" si="4"/>
        <v>292.06</v>
      </c>
      <c r="J104" s="140">
        <f t="shared" si="5"/>
        <v>-169.41642775391409</v>
      </c>
    </row>
    <row r="105" spans="1:10" ht="12.6" customHeight="1" x14ac:dyDescent="0.3">
      <c r="A105" s="181" t="s">
        <v>502</v>
      </c>
      <c r="B105" s="182" t="s">
        <v>503</v>
      </c>
      <c r="C105" s="183">
        <v>734.44</v>
      </c>
      <c r="D105" s="184">
        <v>734.44</v>
      </c>
      <c r="E105" s="185" t="s">
        <v>4594</v>
      </c>
      <c r="F105" s="186" t="s">
        <v>2827</v>
      </c>
      <c r="G105">
        <f>VLOOKUP(A105,РАСЧЕТ!$A$3:$BG$1360,59,0)</f>
        <v>154.20625628000514</v>
      </c>
      <c r="H105" s="83">
        <f t="shared" si="3"/>
        <v>-580.23374371999489</v>
      </c>
      <c r="I105">
        <f t="shared" si="4"/>
        <v>367.22</v>
      </c>
      <c r="J105" s="140">
        <f t="shared" si="5"/>
        <v>-213.01374371999489</v>
      </c>
    </row>
    <row r="106" spans="1:10" ht="12.6" customHeight="1" x14ac:dyDescent="0.3">
      <c r="A106" s="181" t="s">
        <v>3961</v>
      </c>
      <c r="B106" s="182" t="s">
        <v>1583</v>
      </c>
      <c r="C106" s="183">
        <v>665.72</v>
      </c>
      <c r="D106" s="184">
        <v>665.72</v>
      </c>
      <c r="E106" s="185" t="s">
        <v>4594</v>
      </c>
      <c r="F106" s="186" t="s">
        <v>4597</v>
      </c>
      <c r="G106">
        <f>VLOOKUP(A106,РАСЧЕТ!$A$3:$BG$1360,59,0)</f>
        <v>139.77760072164205</v>
      </c>
      <c r="H106" s="83">
        <f t="shared" si="3"/>
        <v>-525.94239927835793</v>
      </c>
      <c r="I106">
        <f t="shared" si="4"/>
        <v>332.86</v>
      </c>
      <c r="J106" s="140">
        <f t="shared" si="5"/>
        <v>-193.08239927835797</v>
      </c>
    </row>
    <row r="107" spans="1:10" ht="12.6" customHeight="1" x14ac:dyDescent="0.3">
      <c r="A107" s="181" t="s">
        <v>1260</v>
      </c>
      <c r="B107" s="182" t="s">
        <v>1261</v>
      </c>
      <c r="C107" s="183">
        <v>584.12</v>
      </c>
      <c r="D107" s="184">
        <v>584.12</v>
      </c>
      <c r="E107" s="185" t="s">
        <v>4594</v>
      </c>
      <c r="F107" s="186" t="s">
        <v>2829</v>
      </c>
      <c r="G107">
        <f>VLOOKUP(A107,РАСЧЕТ!$A$3:$BG$1360,59,0)</f>
        <v>122.64357224608592</v>
      </c>
      <c r="H107" s="83">
        <f t="shared" si="3"/>
        <v>-461.47642775391409</v>
      </c>
      <c r="I107">
        <f t="shared" si="4"/>
        <v>292.06</v>
      </c>
      <c r="J107" s="140">
        <f t="shared" si="5"/>
        <v>-169.41642775391409</v>
      </c>
    </row>
    <row r="108" spans="1:10" ht="12.6" customHeight="1" x14ac:dyDescent="0.3">
      <c r="A108" s="181" t="s">
        <v>616</v>
      </c>
      <c r="B108" s="182" t="s">
        <v>617</v>
      </c>
      <c r="C108" s="183">
        <v>734.44</v>
      </c>
      <c r="D108" s="184">
        <v>734.44</v>
      </c>
      <c r="E108" s="185" t="s">
        <v>4594</v>
      </c>
      <c r="F108" s="186" t="s">
        <v>2830</v>
      </c>
      <c r="G108">
        <f>VLOOKUP(A108,РАСЧЕТ!$A$3:$BG$1360,59,0)</f>
        <v>154.20625628000514</v>
      </c>
      <c r="H108" s="83">
        <f t="shared" si="3"/>
        <v>-580.23374371999489</v>
      </c>
      <c r="I108">
        <f t="shared" si="4"/>
        <v>367.22</v>
      </c>
      <c r="J108" s="140">
        <f t="shared" si="5"/>
        <v>-213.01374371999489</v>
      </c>
    </row>
    <row r="109" spans="1:10" ht="12.6" customHeight="1" x14ac:dyDescent="0.3">
      <c r="A109" s="181" t="s">
        <v>662</v>
      </c>
      <c r="B109" s="182" t="s">
        <v>663</v>
      </c>
      <c r="C109" s="183">
        <v>644.25</v>
      </c>
      <c r="D109" s="184">
        <v>644.25</v>
      </c>
      <c r="E109" s="185" t="s">
        <v>4594</v>
      </c>
      <c r="F109" s="186" t="s">
        <v>2831</v>
      </c>
      <c r="G109">
        <f>VLOOKUP(A109,РАСЧЕТ!$A$3:$BG$1360,59,0)</f>
        <v>135.26864585965362</v>
      </c>
      <c r="H109" s="83">
        <f t="shared" si="3"/>
        <v>-508.98135414034641</v>
      </c>
      <c r="I109">
        <f t="shared" si="4"/>
        <v>322.125</v>
      </c>
      <c r="J109" s="140">
        <f t="shared" si="5"/>
        <v>-186.85635414034638</v>
      </c>
    </row>
    <row r="110" spans="1:10" ht="12.6" customHeight="1" x14ac:dyDescent="0.3">
      <c r="A110" s="181" t="s">
        <v>1714</v>
      </c>
      <c r="B110" s="182" t="s">
        <v>1715</v>
      </c>
      <c r="C110" s="183">
        <v>584.12</v>
      </c>
      <c r="D110" s="184">
        <v>584.12</v>
      </c>
      <c r="E110" s="185" t="s">
        <v>4594</v>
      </c>
      <c r="F110" s="186" t="s">
        <v>2832</v>
      </c>
      <c r="G110">
        <f>VLOOKUP(A110,РАСЧЕТ!$A$3:$BG$1360,59,0)</f>
        <v>122.64357224608592</v>
      </c>
      <c r="H110" s="83">
        <f t="shared" si="3"/>
        <v>-461.47642775391409</v>
      </c>
      <c r="I110">
        <f t="shared" si="4"/>
        <v>292.06</v>
      </c>
      <c r="J110" s="140">
        <f t="shared" si="5"/>
        <v>-169.41642775391409</v>
      </c>
    </row>
    <row r="111" spans="1:10" ht="12.6" customHeight="1" x14ac:dyDescent="0.3">
      <c r="A111" s="181" t="s">
        <v>2313</v>
      </c>
      <c r="B111" s="182" t="s">
        <v>2314</v>
      </c>
      <c r="C111" s="183">
        <v>725.85</v>
      </c>
      <c r="D111" s="184">
        <v>725.85</v>
      </c>
      <c r="E111" s="185" t="s">
        <v>4594</v>
      </c>
      <c r="F111" s="186" t="s">
        <v>2833</v>
      </c>
      <c r="G111">
        <f>VLOOKUP(A111,РАСЧЕТ!$A$3:$BG$1360,59,0)</f>
        <v>152.4026743352097</v>
      </c>
      <c r="H111" s="83">
        <f t="shared" si="3"/>
        <v>-573.44732566479036</v>
      </c>
      <c r="I111">
        <f t="shared" si="4"/>
        <v>362.92500000000001</v>
      </c>
      <c r="J111" s="140">
        <f t="shared" si="5"/>
        <v>-210.52232566479032</v>
      </c>
    </row>
    <row r="112" spans="1:10" ht="12.6" customHeight="1" x14ac:dyDescent="0.3">
      <c r="A112" s="181" t="s">
        <v>980</v>
      </c>
      <c r="B112" s="182" t="s">
        <v>981</v>
      </c>
      <c r="C112" s="183">
        <v>584.12</v>
      </c>
      <c r="D112" s="184">
        <v>584.12</v>
      </c>
      <c r="E112" s="185" t="s">
        <v>4594</v>
      </c>
      <c r="F112" s="186" t="s">
        <v>2652</v>
      </c>
      <c r="G112">
        <f>VLOOKUP(A112,РАСЧЕТ!$A$3:$BG$1360,59,0)</f>
        <v>122.64357224608592</v>
      </c>
      <c r="H112" s="83">
        <f t="shared" si="3"/>
        <v>-461.47642775391409</v>
      </c>
      <c r="I112">
        <f t="shared" si="4"/>
        <v>292.06</v>
      </c>
      <c r="J112" s="140">
        <f t="shared" si="5"/>
        <v>-169.41642775391409</v>
      </c>
    </row>
    <row r="113" spans="1:10" ht="12.6" customHeight="1" x14ac:dyDescent="0.3">
      <c r="A113" s="181" t="s">
        <v>1320</v>
      </c>
      <c r="B113" s="182" t="s">
        <v>1321</v>
      </c>
      <c r="C113" s="183">
        <v>627.07000000000005</v>
      </c>
      <c r="D113" s="184">
        <v>627.07000000000005</v>
      </c>
      <c r="E113" s="185" t="s">
        <v>4594</v>
      </c>
      <c r="F113" s="186" t="s">
        <v>2669</v>
      </c>
      <c r="G113">
        <f>VLOOKUP(A113,РАСЧЕТ!$A$3:$BG$1360,59,0)</f>
        <v>131.66148197006282</v>
      </c>
      <c r="H113" s="83">
        <f t="shared" si="3"/>
        <v>-495.40851802993723</v>
      </c>
      <c r="I113">
        <f t="shared" si="4"/>
        <v>313.53500000000003</v>
      </c>
      <c r="J113" s="140">
        <f t="shared" si="5"/>
        <v>-181.8735180299372</v>
      </c>
    </row>
    <row r="114" spans="1:10" ht="12.6" customHeight="1" x14ac:dyDescent="0.3">
      <c r="A114" s="181" t="s">
        <v>2200</v>
      </c>
      <c r="B114" s="182" t="s">
        <v>2201</v>
      </c>
      <c r="C114" s="183">
        <v>661.43</v>
      </c>
      <c r="D114" s="184">
        <v>661.43</v>
      </c>
      <c r="E114" s="185" t="s">
        <v>4594</v>
      </c>
      <c r="F114" s="186" t="s">
        <v>2834</v>
      </c>
      <c r="G114">
        <f>VLOOKUP(A114,РАСЧЕТ!$A$3:$BG$1360,59,0)</f>
        <v>138.87580974924435</v>
      </c>
      <c r="H114" s="83">
        <f t="shared" si="3"/>
        <v>-522.5541902507556</v>
      </c>
      <c r="I114">
        <f t="shared" si="4"/>
        <v>330.71499999999997</v>
      </c>
      <c r="J114" s="140">
        <f t="shared" si="5"/>
        <v>-191.83919025075562</v>
      </c>
    </row>
    <row r="115" spans="1:10" ht="12.6" customHeight="1" x14ac:dyDescent="0.3">
      <c r="A115" s="181" t="s">
        <v>2559</v>
      </c>
      <c r="B115" s="182" t="s">
        <v>927</v>
      </c>
      <c r="C115" s="183">
        <v>584.12</v>
      </c>
      <c r="D115" s="184">
        <v>584.12</v>
      </c>
      <c r="E115" s="185" t="s">
        <v>4594</v>
      </c>
      <c r="F115" s="186" t="s">
        <v>3863</v>
      </c>
      <c r="G115">
        <f>VLOOKUP(A115,РАСЧЕТ!$A$3:$BG$1360,59,0)</f>
        <v>122.64357224608592</v>
      </c>
      <c r="H115" s="83">
        <f t="shared" si="3"/>
        <v>-461.47642775391409</v>
      </c>
      <c r="I115">
        <f t="shared" si="4"/>
        <v>292.06</v>
      </c>
      <c r="J115" s="140">
        <f t="shared" si="5"/>
        <v>-169.41642775391409</v>
      </c>
    </row>
    <row r="116" spans="1:10" ht="12.6" customHeight="1" x14ac:dyDescent="0.3">
      <c r="A116" s="181" t="s">
        <v>1325</v>
      </c>
      <c r="B116" s="182" t="s">
        <v>1326</v>
      </c>
      <c r="C116" s="183">
        <v>717.26</v>
      </c>
      <c r="D116" s="184">
        <v>717.26</v>
      </c>
      <c r="E116" s="185" t="s">
        <v>4594</v>
      </c>
      <c r="F116" s="186" t="s">
        <v>2835</v>
      </c>
      <c r="G116">
        <f>VLOOKUP(A116,РАСЧЕТ!$A$3:$BG$1360,59,0)</f>
        <v>150.59909239041434</v>
      </c>
      <c r="H116" s="83">
        <f t="shared" si="3"/>
        <v>-566.66090760958559</v>
      </c>
      <c r="I116">
        <f t="shared" si="4"/>
        <v>358.63</v>
      </c>
      <c r="J116" s="140">
        <f t="shared" si="5"/>
        <v>-208.03090760958565</v>
      </c>
    </row>
    <row r="117" spans="1:10" ht="12.6" customHeight="1" x14ac:dyDescent="0.3">
      <c r="A117" s="181" t="s">
        <v>1513</v>
      </c>
      <c r="B117" s="182" t="s">
        <v>1514</v>
      </c>
      <c r="C117" s="183">
        <v>670.02</v>
      </c>
      <c r="D117" s="184">
        <v>670.02</v>
      </c>
      <c r="E117" s="185" t="s">
        <v>4594</v>
      </c>
      <c r="F117" s="186" t="s">
        <v>2836</v>
      </c>
      <c r="G117">
        <f>VLOOKUP(A117,РАСЧЕТ!$A$3:$BG$1360,59,0)</f>
        <v>140.67939169403974</v>
      </c>
      <c r="H117" s="83">
        <f t="shared" si="3"/>
        <v>-529.34060830596025</v>
      </c>
      <c r="I117">
        <f t="shared" si="4"/>
        <v>335.01</v>
      </c>
      <c r="J117" s="140">
        <f t="shared" si="5"/>
        <v>-194.33060830596025</v>
      </c>
    </row>
    <row r="118" spans="1:10" ht="12.6" customHeight="1" x14ac:dyDescent="0.3">
      <c r="A118" s="181" t="s">
        <v>3962</v>
      </c>
      <c r="B118" s="182" t="s">
        <v>2212</v>
      </c>
      <c r="C118" s="183">
        <v>584.12</v>
      </c>
      <c r="D118" s="184">
        <v>584.12</v>
      </c>
      <c r="E118" s="185" t="s">
        <v>4594</v>
      </c>
      <c r="F118" s="186" t="s">
        <v>4521</v>
      </c>
      <c r="G118">
        <f>VLOOKUP(A118,РАСЧЕТ!$A$3:$BG$1360,59,0)</f>
        <v>122.64357224608592</v>
      </c>
      <c r="H118" s="83">
        <f t="shared" si="3"/>
        <v>-461.47642775391409</v>
      </c>
      <c r="I118">
        <f t="shared" si="4"/>
        <v>292.06</v>
      </c>
      <c r="J118" s="140">
        <f t="shared" si="5"/>
        <v>-169.41642775391409</v>
      </c>
    </row>
    <row r="119" spans="1:10" ht="12.6" customHeight="1" x14ac:dyDescent="0.3">
      <c r="A119" s="181" t="s">
        <v>1630</v>
      </c>
      <c r="B119" s="182" t="s">
        <v>1631</v>
      </c>
      <c r="C119" s="183">
        <v>743.03</v>
      </c>
      <c r="D119" s="184">
        <v>743.03</v>
      </c>
      <c r="E119" s="185" t="s">
        <v>4594</v>
      </c>
      <c r="F119" s="186" t="s">
        <v>2838</v>
      </c>
      <c r="G119">
        <f>VLOOKUP(A119,РАСЧЕТ!$A$3:$BG$1360,59,0)</f>
        <v>156.00983822480049</v>
      </c>
      <c r="H119" s="83">
        <f t="shared" si="3"/>
        <v>-587.02016177519954</v>
      </c>
      <c r="I119">
        <f t="shared" si="4"/>
        <v>371.51499999999999</v>
      </c>
      <c r="J119" s="140">
        <f t="shared" si="5"/>
        <v>-215.5051617751995</v>
      </c>
    </row>
    <row r="120" spans="1:10" ht="12.6" customHeight="1" x14ac:dyDescent="0.3">
      <c r="A120" s="181" t="s">
        <v>1755</v>
      </c>
      <c r="B120" s="182" t="s">
        <v>1756</v>
      </c>
      <c r="C120" s="183">
        <v>670.02</v>
      </c>
      <c r="D120" s="184">
        <v>670.02</v>
      </c>
      <c r="E120" s="185" t="s">
        <v>4594</v>
      </c>
      <c r="F120" s="186" t="s">
        <v>2839</v>
      </c>
      <c r="G120">
        <f>VLOOKUP(A120,РАСЧЕТ!$A$3:$BG$1360,59,0)</f>
        <v>140.67939169403974</v>
      </c>
      <c r="H120" s="83">
        <f t="shared" si="3"/>
        <v>-529.34060830596025</v>
      </c>
      <c r="I120">
        <f t="shared" si="4"/>
        <v>335.01</v>
      </c>
      <c r="J120" s="140">
        <f t="shared" si="5"/>
        <v>-194.33060830596025</v>
      </c>
    </row>
    <row r="121" spans="1:10" ht="12.6" customHeight="1" x14ac:dyDescent="0.3">
      <c r="A121" s="181" t="s">
        <v>2603</v>
      </c>
      <c r="B121" s="182" t="s">
        <v>1868</v>
      </c>
      <c r="C121" s="183">
        <v>584.12</v>
      </c>
      <c r="D121" s="184">
        <v>584.12</v>
      </c>
      <c r="E121" s="185" t="s">
        <v>4594</v>
      </c>
      <c r="F121" s="186" t="s">
        <v>3864</v>
      </c>
      <c r="G121">
        <f>VLOOKUP(A121,РАСЧЕТ!$A$3:$BG$1360,59,0)</f>
        <v>122.64357224608592</v>
      </c>
      <c r="H121" s="83">
        <f t="shared" si="3"/>
        <v>-461.47642775391409</v>
      </c>
      <c r="I121">
        <f t="shared" si="4"/>
        <v>292.06</v>
      </c>
      <c r="J121" s="140">
        <f t="shared" si="5"/>
        <v>-169.41642775391409</v>
      </c>
    </row>
    <row r="122" spans="1:10" ht="12.6" customHeight="1" x14ac:dyDescent="0.3">
      <c r="A122" s="181" t="s">
        <v>2535</v>
      </c>
      <c r="B122" s="182" t="s">
        <v>1277</v>
      </c>
      <c r="C122" s="183">
        <v>743.03</v>
      </c>
      <c r="D122" s="184">
        <v>743.03</v>
      </c>
      <c r="E122" s="185" t="s">
        <v>4594</v>
      </c>
      <c r="F122" s="186" t="s">
        <v>2840</v>
      </c>
      <c r="G122">
        <f>VLOOKUP(A122,РАСЧЕТ!$A$3:$BG$1360,59,0)</f>
        <v>156.00983822480049</v>
      </c>
      <c r="H122" s="83">
        <f t="shared" si="3"/>
        <v>-587.02016177519954</v>
      </c>
      <c r="I122">
        <f t="shared" si="4"/>
        <v>371.51499999999999</v>
      </c>
      <c r="J122" s="140">
        <f t="shared" si="5"/>
        <v>-215.5051617751995</v>
      </c>
    </row>
    <row r="123" spans="1:10" ht="12.6" customHeight="1" x14ac:dyDescent="0.3">
      <c r="A123" s="181" t="s">
        <v>4495</v>
      </c>
      <c r="B123" s="182" t="s">
        <v>1407</v>
      </c>
      <c r="C123" s="183">
        <v>670.02</v>
      </c>
      <c r="D123" s="184">
        <v>670.02</v>
      </c>
      <c r="E123" s="185" t="s">
        <v>4594</v>
      </c>
      <c r="F123" s="186" t="s">
        <v>4580</v>
      </c>
      <c r="G123">
        <f>VLOOKUP(A123,РАСЧЕТ!$A$3:$BG$1360,59,0)</f>
        <v>140.67939169403974</v>
      </c>
      <c r="H123" s="83">
        <f t="shared" si="3"/>
        <v>-529.34060830596025</v>
      </c>
      <c r="I123">
        <f t="shared" si="4"/>
        <v>335.01</v>
      </c>
      <c r="J123" s="140">
        <f t="shared" si="5"/>
        <v>-194.33060830596025</v>
      </c>
    </row>
    <row r="124" spans="1:10" ht="12.6" customHeight="1" x14ac:dyDescent="0.3">
      <c r="A124" s="181" t="s">
        <v>2389</v>
      </c>
      <c r="B124" s="182" t="s">
        <v>2390</v>
      </c>
      <c r="C124" s="183">
        <v>670.02</v>
      </c>
      <c r="D124" s="184">
        <v>670.02</v>
      </c>
      <c r="E124" s="185" t="s">
        <v>4594</v>
      </c>
      <c r="F124" s="186" t="s">
        <v>2670</v>
      </c>
      <c r="G124">
        <f>VLOOKUP(A124,РАСЧЕТ!$A$3:$BG$1360,59,0)</f>
        <v>140.67939169403974</v>
      </c>
      <c r="H124" s="83">
        <f t="shared" si="3"/>
        <v>-529.34060830596025</v>
      </c>
      <c r="I124">
        <f t="shared" si="4"/>
        <v>335.01</v>
      </c>
      <c r="J124" s="140">
        <f t="shared" si="5"/>
        <v>-194.33060830596025</v>
      </c>
    </row>
    <row r="125" spans="1:10" ht="12.6" customHeight="1" x14ac:dyDescent="0.3">
      <c r="A125" s="181" t="s">
        <v>2369</v>
      </c>
      <c r="B125" s="182" t="s">
        <v>2370</v>
      </c>
      <c r="C125" s="183">
        <v>584.12</v>
      </c>
      <c r="D125" s="184">
        <v>584.12</v>
      </c>
      <c r="E125" s="185" t="s">
        <v>4594</v>
      </c>
      <c r="F125" s="186" t="s">
        <v>2842</v>
      </c>
      <c r="G125">
        <f>VLOOKUP(A125,РАСЧЕТ!$A$3:$BG$1360,59,0)</f>
        <v>122.64357224608592</v>
      </c>
      <c r="H125" s="83">
        <f t="shared" si="3"/>
        <v>-461.47642775391409</v>
      </c>
      <c r="I125">
        <f t="shared" si="4"/>
        <v>292.06</v>
      </c>
      <c r="J125" s="140">
        <f t="shared" si="5"/>
        <v>-169.41642775391409</v>
      </c>
    </row>
    <row r="126" spans="1:10" ht="12.6" customHeight="1" x14ac:dyDescent="0.3">
      <c r="A126" s="181" t="s">
        <v>1549</v>
      </c>
      <c r="B126" s="182" t="s">
        <v>1550</v>
      </c>
      <c r="C126" s="183">
        <v>743.03</v>
      </c>
      <c r="D126" s="184">
        <v>743.03</v>
      </c>
      <c r="E126" s="185" t="s">
        <v>4594</v>
      </c>
      <c r="F126" s="186" t="s">
        <v>2843</v>
      </c>
      <c r="G126">
        <f>VLOOKUP(A126,РАСЧЕТ!$A$3:$BG$1360,59,0)</f>
        <v>156.00983822480049</v>
      </c>
      <c r="H126" s="83">
        <f t="shared" si="3"/>
        <v>-587.02016177519954</v>
      </c>
      <c r="I126">
        <f t="shared" si="4"/>
        <v>371.51499999999999</v>
      </c>
      <c r="J126" s="140">
        <f t="shared" si="5"/>
        <v>-215.5051617751995</v>
      </c>
    </row>
    <row r="127" spans="1:10" ht="12.6" customHeight="1" x14ac:dyDescent="0.3">
      <c r="A127" s="181" t="s">
        <v>2110</v>
      </c>
      <c r="B127" s="182" t="s">
        <v>2111</v>
      </c>
      <c r="C127" s="183">
        <v>661.43</v>
      </c>
      <c r="D127" s="184">
        <v>661.43</v>
      </c>
      <c r="E127" s="185" t="s">
        <v>4594</v>
      </c>
      <c r="F127" s="186" t="s">
        <v>2844</v>
      </c>
      <c r="G127">
        <f>VLOOKUP(A127,РАСЧЕТ!$A$3:$BG$1360,59,0)</f>
        <v>138.87580974924435</v>
      </c>
      <c r="H127" s="83">
        <f t="shared" si="3"/>
        <v>-522.5541902507556</v>
      </c>
      <c r="I127">
        <f t="shared" si="4"/>
        <v>330.71499999999997</v>
      </c>
      <c r="J127" s="140">
        <f t="shared" si="5"/>
        <v>-191.83919025075562</v>
      </c>
    </row>
    <row r="128" spans="1:10" ht="12.6" customHeight="1" x14ac:dyDescent="0.3">
      <c r="A128" s="181" t="s">
        <v>582</v>
      </c>
      <c r="B128" s="182" t="s">
        <v>583</v>
      </c>
      <c r="C128" s="183">
        <v>575.53</v>
      </c>
      <c r="D128" s="184">
        <v>575.53</v>
      </c>
      <c r="E128" s="185" t="s">
        <v>4594</v>
      </c>
      <c r="F128" s="186" t="s">
        <v>2845</v>
      </c>
      <c r="G128">
        <f>VLOOKUP(A128,РАСЧЕТ!$A$3:$BG$1360,59,0)</f>
        <v>120.83999030129056</v>
      </c>
      <c r="H128" s="83">
        <f t="shared" si="3"/>
        <v>-454.69000969870945</v>
      </c>
      <c r="I128">
        <f t="shared" si="4"/>
        <v>287.76499999999999</v>
      </c>
      <c r="J128" s="140">
        <f t="shared" si="5"/>
        <v>-166.92500969870943</v>
      </c>
    </row>
    <row r="129" spans="1:10" ht="12.6" customHeight="1" x14ac:dyDescent="0.3">
      <c r="A129" s="181" t="s">
        <v>2539</v>
      </c>
      <c r="B129" s="182" t="s">
        <v>1869</v>
      </c>
      <c r="C129" s="183">
        <v>730.15</v>
      </c>
      <c r="D129" s="184">
        <v>730.15</v>
      </c>
      <c r="E129" s="185" t="s">
        <v>4594</v>
      </c>
      <c r="F129" s="186" t="s">
        <v>2846</v>
      </c>
      <c r="G129">
        <f>VLOOKUP(A129,РАСЧЕТ!$A$3:$BG$1360,59,0)</f>
        <v>153.30446530760742</v>
      </c>
      <c r="H129" s="83">
        <f t="shared" si="3"/>
        <v>-576.84553469239256</v>
      </c>
      <c r="I129">
        <f t="shared" si="4"/>
        <v>365.07499999999999</v>
      </c>
      <c r="J129" s="140">
        <f t="shared" si="5"/>
        <v>-211.77053469239257</v>
      </c>
    </row>
    <row r="130" spans="1:10" ht="12.6" customHeight="1" x14ac:dyDescent="0.3">
      <c r="A130" s="181" t="s">
        <v>2552</v>
      </c>
      <c r="B130" s="182" t="s">
        <v>1650</v>
      </c>
      <c r="C130" s="183">
        <v>661.43</v>
      </c>
      <c r="D130" s="184">
        <v>661.43</v>
      </c>
      <c r="E130" s="185" t="s">
        <v>4594</v>
      </c>
      <c r="F130" s="186" t="s">
        <v>2847</v>
      </c>
      <c r="G130">
        <f>VLOOKUP(A130,РАСЧЕТ!$A$3:$BG$1360,59,0)</f>
        <v>138.87580974924435</v>
      </c>
      <c r="H130" s="83">
        <f t="shared" ref="H130:H193" si="6">G130-C130</f>
        <v>-522.5541902507556</v>
      </c>
      <c r="I130">
        <f t="shared" ref="I130:I193" si="7">C130/30*15</f>
        <v>330.71499999999997</v>
      </c>
      <c r="J130" s="140">
        <f t="shared" ref="J130:J193" si="8">G130-I130</f>
        <v>-191.83919025075562</v>
      </c>
    </row>
    <row r="131" spans="1:10" ht="12.6" customHeight="1" x14ac:dyDescent="0.3">
      <c r="A131" s="181" t="s">
        <v>3963</v>
      </c>
      <c r="B131" s="182" t="s">
        <v>1516</v>
      </c>
      <c r="C131" s="183">
        <v>575.53</v>
      </c>
      <c r="D131" s="184">
        <v>575.53</v>
      </c>
      <c r="E131" s="185" t="s">
        <v>4594</v>
      </c>
      <c r="F131" s="186" t="s">
        <v>4581</v>
      </c>
      <c r="G131">
        <f>VLOOKUP(A131,РАСЧЕТ!$A$3:$BG$1360,59,0)</f>
        <v>120.83999030129056</v>
      </c>
      <c r="H131" s="83">
        <f t="shared" si="6"/>
        <v>-454.69000969870945</v>
      </c>
      <c r="I131">
        <f t="shared" si="7"/>
        <v>287.76499999999999</v>
      </c>
      <c r="J131" s="140">
        <f t="shared" si="8"/>
        <v>-166.92500969870943</v>
      </c>
    </row>
    <row r="132" spans="1:10" ht="12.6" customHeight="1" x14ac:dyDescent="0.3">
      <c r="A132" s="181" t="s">
        <v>1574</v>
      </c>
      <c r="B132" s="182" t="s">
        <v>1575</v>
      </c>
      <c r="C132" s="183">
        <v>730.15</v>
      </c>
      <c r="D132" s="184">
        <v>730.15</v>
      </c>
      <c r="E132" s="185" t="s">
        <v>4594</v>
      </c>
      <c r="F132" s="186" t="s">
        <v>2849</v>
      </c>
      <c r="G132">
        <f>VLOOKUP(A132,РАСЧЕТ!$A$3:$BG$1360,59,0)</f>
        <v>153.30446530760742</v>
      </c>
      <c r="H132" s="83">
        <f t="shared" si="6"/>
        <v>-576.84553469239256</v>
      </c>
      <c r="I132">
        <f t="shared" si="7"/>
        <v>365.07499999999999</v>
      </c>
      <c r="J132" s="140">
        <f t="shared" si="8"/>
        <v>-211.77053469239257</v>
      </c>
    </row>
    <row r="133" spans="1:10" ht="12.6" customHeight="1" x14ac:dyDescent="0.3">
      <c r="A133" s="181" t="s">
        <v>1541</v>
      </c>
      <c r="B133" s="182" t="s">
        <v>1542</v>
      </c>
      <c r="C133" s="183">
        <v>661.43</v>
      </c>
      <c r="D133" s="184">
        <v>661.43</v>
      </c>
      <c r="E133" s="185" t="s">
        <v>4594</v>
      </c>
      <c r="F133" s="186" t="s">
        <v>2850</v>
      </c>
      <c r="G133">
        <f>VLOOKUP(A133,РАСЧЕТ!$A$3:$BG$1360,59,0)</f>
        <v>138.87580974924435</v>
      </c>
      <c r="H133" s="83">
        <f t="shared" si="6"/>
        <v>-522.5541902507556</v>
      </c>
      <c r="I133">
        <f t="shared" si="7"/>
        <v>330.71499999999997</v>
      </c>
      <c r="J133" s="140">
        <f t="shared" si="8"/>
        <v>-191.83919025075562</v>
      </c>
    </row>
    <row r="134" spans="1:10" ht="12.6" customHeight="1" x14ac:dyDescent="0.3">
      <c r="A134" s="181" t="s">
        <v>2114</v>
      </c>
      <c r="B134" s="182" t="s">
        <v>2115</v>
      </c>
      <c r="C134" s="183">
        <v>575.53</v>
      </c>
      <c r="D134" s="184">
        <v>575.53</v>
      </c>
      <c r="E134" s="185" t="s">
        <v>4594</v>
      </c>
      <c r="F134" s="186" t="s">
        <v>2851</v>
      </c>
      <c r="G134">
        <f>VLOOKUP(A134,РАСЧЕТ!$A$3:$BG$1360,59,0)</f>
        <v>120.83999030129056</v>
      </c>
      <c r="H134" s="83">
        <f t="shared" si="6"/>
        <v>-454.69000969870945</v>
      </c>
      <c r="I134">
        <f t="shared" si="7"/>
        <v>287.76499999999999</v>
      </c>
      <c r="J134" s="140">
        <f t="shared" si="8"/>
        <v>-166.92500969870943</v>
      </c>
    </row>
    <row r="135" spans="1:10" ht="12.6" customHeight="1" x14ac:dyDescent="0.3">
      <c r="A135" s="181" t="s">
        <v>598</v>
      </c>
      <c r="B135" s="182" t="s">
        <v>599</v>
      </c>
      <c r="C135" s="183">
        <v>584.12</v>
      </c>
      <c r="D135" s="184">
        <v>584.12</v>
      </c>
      <c r="E135" s="185" t="s">
        <v>4594</v>
      </c>
      <c r="F135" s="186" t="s">
        <v>2671</v>
      </c>
      <c r="G135">
        <f>VLOOKUP(A135,РАСЧЕТ!$A$3:$BG$1360,59,0)</f>
        <v>122.64357224608592</v>
      </c>
      <c r="H135" s="83">
        <f t="shared" si="6"/>
        <v>-461.47642775391409</v>
      </c>
      <c r="I135">
        <f t="shared" si="7"/>
        <v>292.06</v>
      </c>
      <c r="J135" s="140">
        <f t="shared" si="8"/>
        <v>-169.41642775391409</v>
      </c>
    </row>
    <row r="136" spans="1:10" ht="12.6" customHeight="1" x14ac:dyDescent="0.3">
      <c r="A136" s="181" t="s">
        <v>1279</v>
      </c>
      <c r="B136" s="182" t="s">
        <v>1280</v>
      </c>
      <c r="C136" s="183">
        <v>730.15</v>
      </c>
      <c r="D136" s="184">
        <v>730.15</v>
      </c>
      <c r="E136" s="185" t="s">
        <v>4594</v>
      </c>
      <c r="F136" s="186" t="s">
        <v>2852</v>
      </c>
      <c r="G136">
        <f>VLOOKUP(A136,РАСЧЕТ!$A$3:$BG$1360,59,0)</f>
        <v>153.30446530760742</v>
      </c>
      <c r="H136" s="83">
        <f t="shared" si="6"/>
        <v>-576.84553469239256</v>
      </c>
      <c r="I136">
        <f t="shared" si="7"/>
        <v>365.07499999999999</v>
      </c>
      <c r="J136" s="140">
        <f t="shared" si="8"/>
        <v>-211.77053469239257</v>
      </c>
    </row>
    <row r="137" spans="1:10" ht="12.6" customHeight="1" x14ac:dyDescent="0.3">
      <c r="A137" s="181" t="s">
        <v>1594</v>
      </c>
      <c r="B137" s="182" t="s">
        <v>1595</v>
      </c>
      <c r="C137" s="183">
        <v>648.54</v>
      </c>
      <c r="D137" s="184">
        <v>648.54</v>
      </c>
      <c r="E137" s="185" t="s">
        <v>4594</v>
      </c>
      <c r="F137" s="186" t="s">
        <v>2853</v>
      </c>
      <c r="G137">
        <f>VLOOKUP(A137,РАСЧЕТ!$A$3:$BG$1360,59,0)</f>
        <v>136.17043683205128</v>
      </c>
      <c r="H137" s="83">
        <f t="shared" si="6"/>
        <v>-512.36956316794863</v>
      </c>
      <c r="I137">
        <f t="shared" si="7"/>
        <v>324.27</v>
      </c>
      <c r="J137" s="140">
        <f t="shared" si="8"/>
        <v>-188.0995631679487</v>
      </c>
    </row>
    <row r="138" spans="1:10" ht="12.6" customHeight="1" x14ac:dyDescent="0.3">
      <c r="A138" s="181" t="s">
        <v>1221</v>
      </c>
      <c r="B138" s="182" t="s">
        <v>1222</v>
      </c>
      <c r="C138" s="183">
        <v>584.12</v>
      </c>
      <c r="D138" s="184">
        <v>584.12</v>
      </c>
      <c r="E138" s="185" t="s">
        <v>4594</v>
      </c>
      <c r="F138" s="186" t="s">
        <v>2854</v>
      </c>
      <c r="G138">
        <f>VLOOKUP(A138,РАСЧЕТ!$A$3:$BG$1360,59,0)</f>
        <v>122.64357224608592</v>
      </c>
      <c r="H138" s="83">
        <f t="shared" si="6"/>
        <v>-461.47642775391409</v>
      </c>
      <c r="I138">
        <f t="shared" si="7"/>
        <v>292.06</v>
      </c>
      <c r="J138" s="140">
        <f t="shared" si="8"/>
        <v>-169.41642775391409</v>
      </c>
    </row>
    <row r="139" spans="1:10" ht="12.6" customHeight="1" x14ac:dyDescent="0.3">
      <c r="A139" s="181" t="s">
        <v>2548</v>
      </c>
      <c r="B139" s="182" t="s">
        <v>1262</v>
      </c>
      <c r="C139" s="183">
        <v>717.26</v>
      </c>
      <c r="D139" s="184">
        <v>717.26</v>
      </c>
      <c r="E139" s="185" t="s">
        <v>4594</v>
      </c>
      <c r="F139" s="186" t="s">
        <v>2855</v>
      </c>
      <c r="G139">
        <f>VLOOKUP(A139,РАСЧЕТ!$A$3:$BG$1360,59,0)</f>
        <v>150.59909239041434</v>
      </c>
      <c r="H139" s="83">
        <f t="shared" si="6"/>
        <v>-566.66090760958559</v>
      </c>
      <c r="I139">
        <f t="shared" si="7"/>
        <v>358.63</v>
      </c>
      <c r="J139" s="140">
        <f t="shared" si="8"/>
        <v>-208.03090760958565</v>
      </c>
    </row>
    <row r="140" spans="1:10" ht="12.6" customHeight="1" x14ac:dyDescent="0.3">
      <c r="A140" s="181" t="s">
        <v>1204</v>
      </c>
      <c r="B140" s="182" t="s">
        <v>1205</v>
      </c>
      <c r="C140" s="183">
        <v>657.13</v>
      </c>
      <c r="D140" s="184">
        <v>657.13</v>
      </c>
      <c r="E140" s="185" t="s">
        <v>4594</v>
      </c>
      <c r="F140" s="186" t="s">
        <v>2856</v>
      </c>
      <c r="G140">
        <f>VLOOKUP(A140,РАСЧЕТ!$A$3:$BG$1360,59,0)</f>
        <v>137.97401877684669</v>
      </c>
      <c r="H140" s="83">
        <f t="shared" si="6"/>
        <v>-519.15598122315328</v>
      </c>
      <c r="I140">
        <f t="shared" si="7"/>
        <v>328.565</v>
      </c>
      <c r="J140" s="140">
        <f t="shared" si="8"/>
        <v>-190.59098122315331</v>
      </c>
    </row>
    <row r="141" spans="1:10" ht="12.6" customHeight="1" x14ac:dyDescent="0.3">
      <c r="A141" s="181" t="s">
        <v>1677</v>
      </c>
      <c r="B141" s="182" t="s">
        <v>1678</v>
      </c>
      <c r="C141" s="183">
        <v>601.29999999999995</v>
      </c>
      <c r="D141" s="184">
        <v>601.29999999999995</v>
      </c>
      <c r="E141" s="185" t="s">
        <v>4594</v>
      </c>
      <c r="F141" s="186" t="s">
        <v>2857</v>
      </c>
      <c r="G141">
        <f>VLOOKUP(A141,РАСЧЕТ!$A$3:$BG$1360,59,0)</f>
        <v>126.25073613567669</v>
      </c>
      <c r="H141" s="83">
        <f t="shared" si="6"/>
        <v>-475.04926386432328</v>
      </c>
      <c r="I141">
        <f t="shared" si="7"/>
        <v>300.64999999999998</v>
      </c>
      <c r="J141" s="140">
        <f t="shared" si="8"/>
        <v>-174.3992638643233</v>
      </c>
    </row>
    <row r="142" spans="1:10" ht="12.6" customHeight="1" x14ac:dyDescent="0.3">
      <c r="A142" s="181" t="s">
        <v>3964</v>
      </c>
      <c r="B142" s="182" t="s">
        <v>1853</v>
      </c>
      <c r="C142" s="183">
        <v>622.77</v>
      </c>
      <c r="D142" s="184">
        <v>622.77</v>
      </c>
      <c r="E142" s="185" t="s">
        <v>4594</v>
      </c>
      <c r="F142" s="186" t="s">
        <v>4598</v>
      </c>
      <c r="G142">
        <f>VLOOKUP(A142,РАСЧЕТ!$A$3:$BG$1360,59,0)</f>
        <v>130.75969099766516</v>
      </c>
      <c r="H142" s="83">
        <f t="shared" si="6"/>
        <v>-492.01030900233479</v>
      </c>
      <c r="I142">
        <f t="shared" si="7"/>
        <v>311.38499999999999</v>
      </c>
      <c r="J142" s="140">
        <f t="shared" si="8"/>
        <v>-180.62530900233483</v>
      </c>
    </row>
    <row r="143" spans="1:10" ht="12.6" customHeight="1" x14ac:dyDescent="0.3">
      <c r="A143" s="181" t="s">
        <v>3965</v>
      </c>
      <c r="B143" s="182" t="s">
        <v>1264</v>
      </c>
      <c r="C143" s="183">
        <v>618.48</v>
      </c>
      <c r="D143" s="184">
        <v>618.48</v>
      </c>
      <c r="E143" s="185" t="s">
        <v>4594</v>
      </c>
      <c r="F143" s="186" t="s">
        <v>4599</v>
      </c>
      <c r="G143">
        <f>VLOOKUP(A143,РАСЧЕТ!$A$3:$BG$1360,59,0)</f>
        <v>129.85790002526747</v>
      </c>
      <c r="H143" s="83">
        <f t="shared" si="6"/>
        <v>-488.62209997473258</v>
      </c>
      <c r="I143">
        <f t="shared" si="7"/>
        <v>309.24</v>
      </c>
      <c r="J143" s="140">
        <f t="shared" si="8"/>
        <v>-179.38209997473254</v>
      </c>
    </row>
    <row r="144" spans="1:10" ht="12.6" customHeight="1" x14ac:dyDescent="0.3">
      <c r="A144" s="181" t="s">
        <v>1636</v>
      </c>
      <c r="B144" s="182" t="s">
        <v>1637</v>
      </c>
      <c r="C144" s="183">
        <v>657.13</v>
      </c>
      <c r="D144" s="184">
        <v>657.13</v>
      </c>
      <c r="E144" s="185" t="s">
        <v>4594</v>
      </c>
      <c r="F144" s="186" t="s">
        <v>2860</v>
      </c>
      <c r="G144">
        <f>VLOOKUP(A144,РАСЧЕТ!$A$3:$BG$1360,59,0)</f>
        <v>137.97401877684669</v>
      </c>
      <c r="H144" s="83">
        <f t="shared" si="6"/>
        <v>-519.15598122315328</v>
      </c>
      <c r="I144">
        <f t="shared" si="7"/>
        <v>328.565</v>
      </c>
      <c r="J144" s="140">
        <f t="shared" si="8"/>
        <v>-190.59098122315331</v>
      </c>
    </row>
    <row r="145" spans="1:10" ht="12.6" customHeight="1" x14ac:dyDescent="0.3">
      <c r="A145" s="181" t="s">
        <v>1499</v>
      </c>
      <c r="B145" s="182" t="s">
        <v>1500</v>
      </c>
      <c r="C145" s="183">
        <v>652.84</v>
      </c>
      <c r="D145" s="184">
        <v>652.84</v>
      </c>
      <c r="E145" s="185" t="s">
        <v>4594</v>
      </c>
      <c r="F145" s="186" t="s">
        <v>2861</v>
      </c>
      <c r="G145">
        <f>VLOOKUP(A145,РАСЧЕТ!$A$3:$BG$1360,59,0)</f>
        <v>137.07222780444897</v>
      </c>
      <c r="H145" s="83">
        <f t="shared" si="6"/>
        <v>-515.76777219555106</v>
      </c>
      <c r="I145">
        <f t="shared" si="7"/>
        <v>326.42</v>
      </c>
      <c r="J145" s="140">
        <f t="shared" si="8"/>
        <v>-189.34777219555104</v>
      </c>
    </row>
    <row r="146" spans="1:10" ht="12.6" customHeight="1" x14ac:dyDescent="0.3">
      <c r="A146" s="181" t="s">
        <v>2116</v>
      </c>
      <c r="B146" s="182" t="s">
        <v>2117</v>
      </c>
      <c r="C146" s="183">
        <v>743.03</v>
      </c>
      <c r="D146" s="184">
        <v>743.03</v>
      </c>
      <c r="E146" s="185" t="s">
        <v>4594</v>
      </c>
      <c r="F146" s="186" t="s">
        <v>2672</v>
      </c>
      <c r="G146">
        <f>VLOOKUP(A146,РАСЧЕТ!$A$3:$BG$1360,59,0)</f>
        <v>156.00983822480049</v>
      </c>
      <c r="H146" s="83">
        <f t="shared" si="6"/>
        <v>-587.02016177519954</v>
      </c>
      <c r="I146">
        <f t="shared" si="7"/>
        <v>371.51499999999999</v>
      </c>
      <c r="J146" s="140">
        <f t="shared" si="8"/>
        <v>-215.5051617751995</v>
      </c>
    </row>
    <row r="147" spans="1:10" ht="12.6" customHeight="1" x14ac:dyDescent="0.3">
      <c r="A147" s="181" t="s">
        <v>2630</v>
      </c>
      <c r="B147" s="182" t="s">
        <v>1855</v>
      </c>
      <c r="C147" s="183">
        <v>592.71</v>
      </c>
      <c r="D147" s="184">
        <v>592.71</v>
      </c>
      <c r="E147" s="185" t="s">
        <v>4594</v>
      </c>
      <c r="F147" s="186" t="s">
        <v>3922</v>
      </c>
      <c r="G147">
        <f>VLOOKUP(A147,РАСЧЕТ!$A$3:$BG$1360,59,0)</f>
        <v>124.44715419088132</v>
      </c>
      <c r="H147" s="83">
        <f t="shared" si="6"/>
        <v>-468.26284580911874</v>
      </c>
      <c r="I147">
        <f t="shared" si="7"/>
        <v>296.35500000000002</v>
      </c>
      <c r="J147" s="140">
        <f t="shared" si="8"/>
        <v>-171.9078458091187</v>
      </c>
    </row>
    <row r="148" spans="1:10" ht="12.6" customHeight="1" x14ac:dyDescent="0.3">
      <c r="A148" s="181" t="s">
        <v>4503</v>
      </c>
      <c r="B148" s="182" t="s">
        <v>2378</v>
      </c>
      <c r="C148" s="183">
        <v>725.85</v>
      </c>
      <c r="D148" s="184">
        <v>725.85</v>
      </c>
      <c r="E148" s="185" t="s">
        <v>4594</v>
      </c>
      <c r="F148" s="186" t="s">
        <v>4600</v>
      </c>
      <c r="G148">
        <f>VLOOKUP(A148,РАСЧЕТ!$A$3:$BG$1360,59,0)</f>
        <v>152.4026743352097</v>
      </c>
      <c r="H148" s="83">
        <f t="shared" si="6"/>
        <v>-573.44732566479036</v>
      </c>
      <c r="I148">
        <f t="shared" si="7"/>
        <v>362.92500000000001</v>
      </c>
      <c r="J148" s="140">
        <f t="shared" si="8"/>
        <v>-210.52232566479032</v>
      </c>
    </row>
    <row r="149" spans="1:10" ht="12.6" customHeight="1" x14ac:dyDescent="0.3">
      <c r="A149" s="181" t="s">
        <v>1209</v>
      </c>
      <c r="B149" s="182" t="s">
        <v>1210</v>
      </c>
      <c r="C149" s="183">
        <v>678.61</v>
      </c>
      <c r="D149" s="184">
        <v>678.61</v>
      </c>
      <c r="E149" s="185" t="s">
        <v>4594</v>
      </c>
      <c r="F149" s="186" t="s">
        <v>2863</v>
      </c>
      <c r="G149">
        <f>VLOOKUP(A149,РАСЧЕТ!$A$3:$BG$1360,59,0)</f>
        <v>142.48297363883512</v>
      </c>
      <c r="H149" s="83">
        <f t="shared" si="6"/>
        <v>-536.12702636116489</v>
      </c>
      <c r="I149">
        <f t="shared" si="7"/>
        <v>339.30500000000001</v>
      </c>
      <c r="J149" s="140">
        <f t="shared" si="8"/>
        <v>-196.82202636116489</v>
      </c>
    </row>
    <row r="150" spans="1:10" ht="12.6" customHeight="1" x14ac:dyDescent="0.3">
      <c r="A150" s="181" t="s">
        <v>1551</v>
      </c>
      <c r="B150" s="182" t="s">
        <v>1552</v>
      </c>
      <c r="C150" s="183">
        <v>592.71</v>
      </c>
      <c r="D150" s="184">
        <v>592.71</v>
      </c>
      <c r="E150" s="185" t="s">
        <v>4594</v>
      </c>
      <c r="F150" s="186" t="s">
        <v>2864</v>
      </c>
      <c r="G150">
        <f>VLOOKUP(A150,РАСЧЕТ!$A$3:$BG$1360,59,0)</f>
        <v>124.44715419088132</v>
      </c>
      <c r="H150" s="83">
        <f t="shared" si="6"/>
        <v>-468.26284580911874</v>
      </c>
      <c r="I150">
        <f t="shared" si="7"/>
        <v>296.35500000000002</v>
      </c>
      <c r="J150" s="140">
        <f t="shared" si="8"/>
        <v>-171.9078458091187</v>
      </c>
    </row>
    <row r="151" spans="1:10" ht="12.6" customHeight="1" x14ac:dyDescent="0.3">
      <c r="A151" s="181" t="s">
        <v>1702</v>
      </c>
      <c r="B151" s="182" t="s">
        <v>1703</v>
      </c>
      <c r="C151" s="183">
        <v>747.33</v>
      </c>
      <c r="D151" s="184">
        <v>747.33</v>
      </c>
      <c r="E151" s="185" t="s">
        <v>4594</v>
      </c>
      <c r="F151" s="186" t="s">
        <v>2865</v>
      </c>
      <c r="G151">
        <f>VLOOKUP(A151,РАСЧЕТ!$A$3:$BG$1360,59,0)</f>
        <v>156.91162919719815</v>
      </c>
      <c r="H151" s="83">
        <f t="shared" si="6"/>
        <v>-590.41837080280186</v>
      </c>
      <c r="I151">
        <f t="shared" si="7"/>
        <v>373.66500000000002</v>
      </c>
      <c r="J151" s="140">
        <f t="shared" si="8"/>
        <v>-216.75337080280187</v>
      </c>
    </row>
    <row r="152" spans="1:10" ht="12.6" customHeight="1" x14ac:dyDescent="0.3">
      <c r="A152" s="181" t="s">
        <v>2218</v>
      </c>
      <c r="B152" s="182" t="s">
        <v>2219</v>
      </c>
      <c r="C152" s="183">
        <v>678.61</v>
      </c>
      <c r="D152" s="184">
        <v>678.61</v>
      </c>
      <c r="E152" s="185" t="s">
        <v>4594</v>
      </c>
      <c r="F152" s="186" t="s">
        <v>2866</v>
      </c>
      <c r="G152">
        <f>VLOOKUP(A152,РАСЧЕТ!$A$3:$BG$1360,59,0)</f>
        <v>142.48297363883512</v>
      </c>
      <c r="H152" s="83">
        <f t="shared" si="6"/>
        <v>-536.12702636116489</v>
      </c>
      <c r="I152">
        <f t="shared" si="7"/>
        <v>339.30500000000001</v>
      </c>
      <c r="J152" s="140">
        <f t="shared" si="8"/>
        <v>-196.82202636116489</v>
      </c>
    </row>
    <row r="153" spans="1:10" ht="12.6" customHeight="1" x14ac:dyDescent="0.3">
      <c r="A153" s="181" t="s">
        <v>1547</v>
      </c>
      <c r="B153" s="182" t="s">
        <v>1548</v>
      </c>
      <c r="C153" s="183">
        <v>592.71</v>
      </c>
      <c r="D153" s="184">
        <v>592.71</v>
      </c>
      <c r="E153" s="185" t="s">
        <v>4594</v>
      </c>
      <c r="F153" s="186" t="s">
        <v>2867</v>
      </c>
      <c r="G153">
        <f>VLOOKUP(A153,РАСЧЕТ!$A$3:$BG$1360,59,0)</f>
        <v>124.44715419088132</v>
      </c>
      <c r="H153" s="83">
        <f t="shared" si="6"/>
        <v>-468.26284580911874</v>
      </c>
      <c r="I153">
        <f t="shared" si="7"/>
        <v>296.35500000000002</v>
      </c>
      <c r="J153" s="140">
        <f t="shared" si="8"/>
        <v>-171.9078458091187</v>
      </c>
    </row>
    <row r="154" spans="1:10" ht="12.6" customHeight="1" x14ac:dyDescent="0.3">
      <c r="A154" s="181" t="s">
        <v>2220</v>
      </c>
      <c r="B154" s="182" t="s">
        <v>2221</v>
      </c>
      <c r="C154" s="183">
        <v>747.33</v>
      </c>
      <c r="D154" s="184">
        <v>747.33</v>
      </c>
      <c r="E154" s="185" t="s">
        <v>4594</v>
      </c>
      <c r="F154" s="186" t="s">
        <v>2868</v>
      </c>
      <c r="G154">
        <f>VLOOKUP(A154,РАСЧЕТ!$A$3:$BG$1360,59,0)</f>
        <v>156.91162919719815</v>
      </c>
      <c r="H154" s="83">
        <f t="shared" si="6"/>
        <v>-590.41837080280186</v>
      </c>
      <c r="I154">
        <f t="shared" si="7"/>
        <v>373.66500000000002</v>
      </c>
      <c r="J154" s="140">
        <f t="shared" si="8"/>
        <v>-216.75337080280187</v>
      </c>
    </row>
    <row r="155" spans="1:10" ht="12.6" customHeight="1" x14ac:dyDescent="0.3">
      <c r="A155" s="181" t="s">
        <v>2223</v>
      </c>
      <c r="B155" s="182" t="s">
        <v>2224</v>
      </c>
      <c r="C155" s="183">
        <v>678.61</v>
      </c>
      <c r="D155" s="184">
        <v>678.61</v>
      </c>
      <c r="E155" s="185" t="s">
        <v>4594</v>
      </c>
      <c r="F155" s="186" t="s">
        <v>2869</v>
      </c>
      <c r="G155">
        <f>VLOOKUP(A155,РАСЧЕТ!$A$3:$BG$1360,59,0)</f>
        <v>142.48297363883512</v>
      </c>
      <c r="H155" s="83">
        <f t="shared" si="6"/>
        <v>-536.12702636116489</v>
      </c>
      <c r="I155">
        <f t="shared" si="7"/>
        <v>339.30500000000001</v>
      </c>
      <c r="J155" s="140">
        <f t="shared" si="8"/>
        <v>-196.82202636116489</v>
      </c>
    </row>
    <row r="156" spans="1:10" ht="12.6" customHeight="1" x14ac:dyDescent="0.3">
      <c r="A156" s="181" t="s">
        <v>3966</v>
      </c>
      <c r="B156" s="182" t="s">
        <v>1705</v>
      </c>
      <c r="C156" s="183">
        <v>592.70000000000005</v>
      </c>
      <c r="D156" s="184">
        <v>592.70000000000005</v>
      </c>
      <c r="E156" s="185" t="s">
        <v>4594</v>
      </c>
      <c r="F156" s="186" t="s">
        <v>4601</v>
      </c>
      <c r="G156">
        <f>VLOOKUP(A156,РАСЧЕТ!$A$3:$BG$1360,59,0)</f>
        <v>124.44715419088132</v>
      </c>
      <c r="H156" s="83">
        <f t="shared" si="6"/>
        <v>-468.25284580911875</v>
      </c>
      <c r="I156">
        <f t="shared" si="7"/>
        <v>296.35000000000002</v>
      </c>
      <c r="J156" s="140">
        <f t="shared" si="8"/>
        <v>-171.9028458091187</v>
      </c>
    </row>
    <row r="157" spans="1:10" ht="12.6" customHeight="1" x14ac:dyDescent="0.3">
      <c r="A157" s="181" t="s">
        <v>698</v>
      </c>
      <c r="B157" s="182" t="s">
        <v>699</v>
      </c>
      <c r="C157" s="183">
        <v>670.02</v>
      </c>
      <c r="D157" s="184">
        <v>670.02</v>
      </c>
      <c r="E157" s="185" t="s">
        <v>4594</v>
      </c>
      <c r="F157" s="186" t="s">
        <v>2673</v>
      </c>
      <c r="G157">
        <f>VLOOKUP(A157,РАСЧЕТ!$A$3:$BG$1360,59,0)</f>
        <v>140.67939169403974</v>
      </c>
      <c r="H157" s="83">
        <f t="shared" si="6"/>
        <v>-529.34060830596025</v>
      </c>
      <c r="I157">
        <f t="shared" si="7"/>
        <v>335.01</v>
      </c>
      <c r="J157" s="140">
        <f t="shared" si="8"/>
        <v>-194.33060830596025</v>
      </c>
    </row>
    <row r="158" spans="1:10" ht="12.6" customHeight="1" x14ac:dyDescent="0.3">
      <c r="A158" s="181" t="s">
        <v>3967</v>
      </c>
      <c r="B158" s="182" t="s">
        <v>1885</v>
      </c>
      <c r="C158" s="183">
        <v>747.32</v>
      </c>
      <c r="D158" s="184">
        <v>747.32</v>
      </c>
      <c r="E158" s="185" t="s">
        <v>4594</v>
      </c>
      <c r="F158" s="186" t="s">
        <v>4602</v>
      </c>
      <c r="G158">
        <f>VLOOKUP(A158,РАСЧЕТ!$A$3:$BG$1360,59,0)</f>
        <v>156.91162919719815</v>
      </c>
      <c r="H158" s="83">
        <f t="shared" si="6"/>
        <v>-590.40837080280187</v>
      </c>
      <c r="I158">
        <f t="shared" si="7"/>
        <v>373.66</v>
      </c>
      <c r="J158" s="140">
        <f t="shared" si="8"/>
        <v>-216.74837080280187</v>
      </c>
    </row>
    <row r="159" spans="1:10" ht="12.6" customHeight="1" x14ac:dyDescent="0.3">
      <c r="A159" s="181" t="s">
        <v>1517</v>
      </c>
      <c r="B159" s="182" t="s">
        <v>1518</v>
      </c>
      <c r="C159" s="183">
        <v>670.02</v>
      </c>
      <c r="D159" s="184">
        <v>670.02</v>
      </c>
      <c r="E159" s="185" t="s">
        <v>4594</v>
      </c>
      <c r="F159" s="186" t="s">
        <v>2872</v>
      </c>
      <c r="G159">
        <f>VLOOKUP(A159,РАСЧЕТ!$A$3:$BG$1360,59,0)</f>
        <v>140.67939169403974</v>
      </c>
      <c r="H159" s="83">
        <f t="shared" si="6"/>
        <v>-529.34060830596025</v>
      </c>
      <c r="I159">
        <f t="shared" si="7"/>
        <v>335.01</v>
      </c>
      <c r="J159" s="140">
        <f t="shared" si="8"/>
        <v>-194.33060830596025</v>
      </c>
    </row>
    <row r="160" spans="1:10" ht="12.6" customHeight="1" x14ac:dyDescent="0.3">
      <c r="A160" s="181" t="s">
        <v>1298</v>
      </c>
      <c r="B160" s="182" t="s">
        <v>1299</v>
      </c>
      <c r="C160" s="183">
        <v>584.12</v>
      </c>
      <c r="D160" s="184">
        <v>584.12</v>
      </c>
      <c r="E160" s="185" t="s">
        <v>4594</v>
      </c>
      <c r="F160" s="186" t="s">
        <v>2873</v>
      </c>
      <c r="G160">
        <f>VLOOKUP(A160,РАСЧЕТ!$A$3:$BG$1360,59,0)</f>
        <v>122.64357224608592</v>
      </c>
      <c r="H160" s="83">
        <f t="shared" si="6"/>
        <v>-461.47642775391409</v>
      </c>
      <c r="I160">
        <f t="shared" si="7"/>
        <v>292.06</v>
      </c>
      <c r="J160" s="140">
        <f t="shared" si="8"/>
        <v>-169.41642775391409</v>
      </c>
    </row>
    <row r="161" spans="1:10" ht="12.6" customHeight="1" x14ac:dyDescent="0.3">
      <c r="A161" s="181" t="s">
        <v>969</v>
      </c>
      <c r="B161" s="182" t="s">
        <v>970</v>
      </c>
      <c r="C161" s="183">
        <v>743.03</v>
      </c>
      <c r="D161" s="184">
        <v>743.03</v>
      </c>
      <c r="E161" s="185" t="s">
        <v>4594</v>
      </c>
      <c r="F161" s="186" t="s">
        <v>2874</v>
      </c>
      <c r="G161">
        <f>VLOOKUP(A161,РАСЧЕТ!$A$3:$BG$1360,59,0)</f>
        <v>156.00983822480049</v>
      </c>
      <c r="H161" s="83">
        <f t="shared" si="6"/>
        <v>-587.02016177519954</v>
      </c>
      <c r="I161">
        <f t="shared" si="7"/>
        <v>371.51499999999999</v>
      </c>
      <c r="J161" s="140">
        <f t="shared" si="8"/>
        <v>-215.5051617751995</v>
      </c>
    </row>
    <row r="162" spans="1:10" ht="12.6" customHeight="1" x14ac:dyDescent="0.3">
      <c r="A162" s="181" t="s">
        <v>1874</v>
      </c>
      <c r="B162" s="182" t="s">
        <v>1875</v>
      </c>
      <c r="C162" s="183">
        <v>670.02</v>
      </c>
      <c r="D162" s="184">
        <v>670.02</v>
      </c>
      <c r="E162" s="185" t="s">
        <v>4594</v>
      </c>
      <c r="F162" s="186" t="s">
        <v>2875</v>
      </c>
      <c r="G162">
        <f>VLOOKUP(A162,РАСЧЕТ!$A$3:$BG$1360,59,0)</f>
        <v>140.67939169403974</v>
      </c>
      <c r="H162" s="83">
        <f t="shared" si="6"/>
        <v>-529.34060830596025</v>
      </c>
      <c r="I162">
        <f t="shared" si="7"/>
        <v>335.01</v>
      </c>
      <c r="J162" s="140">
        <f t="shared" si="8"/>
        <v>-194.33060830596025</v>
      </c>
    </row>
    <row r="163" spans="1:10" ht="12.6" customHeight="1" x14ac:dyDescent="0.3">
      <c r="A163" s="181" t="s">
        <v>1467</v>
      </c>
      <c r="B163" s="182" t="s">
        <v>1468</v>
      </c>
      <c r="C163" s="183">
        <v>584.12</v>
      </c>
      <c r="D163" s="184">
        <v>584.12</v>
      </c>
      <c r="E163" s="185" t="s">
        <v>4594</v>
      </c>
      <c r="F163" s="186" t="s">
        <v>2876</v>
      </c>
      <c r="G163">
        <f>VLOOKUP(A163,РАСЧЕТ!$A$3:$BG$1360,59,0)</f>
        <v>122.64357224608592</v>
      </c>
      <c r="H163" s="83">
        <f t="shared" si="6"/>
        <v>-461.47642775391409</v>
      </c>
      <c r="I163">
        <f t="shared" si="7"/>
        <v>292.06</v>
      </c>
      <c r="J163" s="140">
        <f t="shared" si="8"/>
        <v>-169.41642775391409</v>
      </c>
    </row>
    <row r="164" spans="1:10" ht="12.6" customHeight="1" x14ac:dyDescent="0.3">
      <c r="A164" s="181" t="s">
        <v>731</v>
      </c>
      <c r="B164" s="182" t="s">
        <v>732</v>
      </c>
      <c r="C164" s="183">
        <v>743.03</v>
      </c>
      <c r="D164" s="184">
        <v>743.03</v>
      </c>
      <c r="E164" s="185" t="s">
        <v>4594</v>
      </c>
      <c r="F164" s="186" t="s">
        <v>2877</v>
      </c>
      <c r="G164">
        <f>VLOOKUP(A164,РАСЧЕТ!$A$3:$BG$1360,59,0)</f>
        <v>156.00983822480049</v>
      </c>
      <c r="H164" s="83">
        <f t="shared" si="6"/>
        <v>-587.02016177519954</v>
      </c>
      <c r="I164">
        <f t="shared" si="7"/>
        <v>371.51499999999999</v>
      </c>
      <c r="J164" s="140">
        <f t="shared" si="8"/>
        <v>-215.5051617751995</v>
      </c>
    </row>
    <row r="165" spans="1:10" ht="12.6" customHeight="1" x14ac:dyDescent="0.3">
      <c r="A165" s="181" t="s">
        <v>1223</v>
      </c>
      <c r="B165" s="182" t="s">
        <v>1224</v>
      </c>
      <c r="C165" s="183">
        <v>670.02</v>
      </c>
      <c r="D165" s="184">
        <v>670.02</v>
      </c>
      <c r="E165" s="185" t="s">
        <v>4594</v>
      </c>
      <c r="F165" s="186" t="s">
        <v>2878</v>
      </c>
      <c r="G165">
        <f>VLOOKUP(A165,РАСЧЕТ!$A$3:$BG$1360,59,0)</f>
        <v>140.67939169403974</v>
      </c>
      <c r="H165" s="83">
        <f t="shared" si="6"/>
        <v>-529.34060830596025</v>
      </c>
      <c r="I165">
        <f t="shared" si="7"/>
        <v>335.01</v>
      </c>
      <c r="J165" s="140">
        <f t="shared" si="8"/>
        <v>-194.33060830596025</v>
      </c>
    </row>
    <row r="166" spans="1:10" ht="12.6" customHeight="1" x14ac:dyDescent="0.3">
      <c r="A166" s="181" t="s">
        <v>1607</v>
      </c>
      <c r="B166" s="182" t="s">
        <v>1608</v>
      </c>
      <c r="C166" s="183">
        <v>584.12</v>
      </c>
      <c r="D166" s="184">
        <v>584.12</v>
      </c>
      <c r="E166" s="185" t="s">
        <v>4594</v>
      </c>
      <c r="F166" s="186" t="s">
        <v>2879</v>
      </c>
      <c r="G166">
        <f>VLOOKUP(A166,РАСЧЕТ!$A$3:$BG$1360,59,0)</f>
        <v>122.64357224608592</v>
      </c>
      <c r="H166" s="83">
        <f t="shared" si="6"/>
        <v>-461.47642775391409</v>
      </c>
      <c r="I166">
        <f t="shared" si="7"/>
        <v>292.06</v>
      </c>
      <c r="J166" s="140">
        <f t="shared" si="8"/>
        <v>-169.41642775391409</v>
      </c>
    </row>
    <row r="167" spans="1:10" ht="12.6" customHeight="1" x14ac:dyDescent="0.3">
      <c r="A167" s="181" t="s">
        <v>1656</v>
      </c>
      <c r="B167" s="182" t="s">
        <v>1657</v>
      </c>
      <c r="C167" s="183">
        <v>743.03</v>
      </c>
      <c r="D167" s="184">
        <v>743.03</v>
      </c>
      <c r="E167" s="185" t="s">
        <v>4594</v>
      </c>
      <c r="F167" s="186" t="s">
        <v>2880</v>
      </c>
      <c r="G167">
        <f>VLOOKUP(A167,РАСЧЕТ!$A$3:$BG$1360,59,0)</f>
        <v>156.00983822480049</v>
      </c>
      <c r="H167" s="83">
        <f t="shared" si="6"/>
        <v>-587.02016177519954</v>
      </c>
      <c r="I167">
        <f t="shared" si="7"/>
        <v>371.51499999999999</v>
      </c>
      <c r="J167" s="140">
        <f t="shared" si="8"/>
        <v>-215.5051617751995</v>
      </c>
    </row>
    <row r="168" spans="1:10" ht="12.6" customHeight="1" x14ac:dyDescent="0.3">
      <c r="A168" s="181" t="s">
        <v>1856</v>
      </c>
      <c r="B168" s="182" t="s">
        <v>1857</v>
      </c>
      <c r="C168" s="183">
        <v>584.12</v>
      </c>
      <c r="D168" s="184">
        <v>584.12</v>
      </c>
      <c r="E168" s="185" t="s">
        <v>4594</v>
      </c>
      <c r="F168" s="186" t="s">
        <v>2674</v>
      </c>
      <c r="G168">
        <f>VLOOKUP(A168,РАСЧЕТ!$A$3:$BG$1360,59,0)</f>
        <v>122.64357224608592</v>
      </c>
      <c r="H168" s="83">
        <f t="shared" si="6"/>
        <v>-461.47642775391409</v>
      </c>
      <c r="I168">
        <f t="shared" si="7"/>
        <v>292.06</v>
      </c>
      <c r="J168" s="140">
        <f t="shared" si="8"/>
        <v>-169.41642775391409</v>
      </c>
    </row>
    <row r="169" spans="1:10" ht="12.6" customHeight="1" x14ac:dyDescent="0.3">
      <c r="A169" s="181" t="s">
        <v>1658</v>
      </c>
      <c r="B169" s="182" t="s">
        <v>1659</v>
      </c>
      <c r="C169" s="183">
        <v>670.02</v>
      </c>
      <c r="D169" s="184">
        <v>670.02</v>
      </c>
      <c r="E169" s="185" t="s">
        <v>4594</v>
      </c>
      <c r="F169" s="186" t="s">
        <v>2881</v>
      </c>
      <c r="G169">
        <f>VLOOKUP(A169,РАСЧЕТ!$A$3:$BG$1360,59,0)</f>
        <v>140.67939169403974</v>
      </c>
      <c r="H169" s="83">
        <f t="shared" si="6"/>
        <v>-529.34060830596025</v>
      </c>
      <c r="I169">
        <f t="shared" si="7"/>
        <v>335.01</v>
      </c>
      <c r="J169" s="140">
        <f t="shared" si="8"/>
        <v>-194.33060830596025</v>
      </c>
    </row>
    <row r="170" spans="1:10" ht="12.6" customHeight="1" x14ac:dyDescent="0.3">
      <c r="A170" s="181" t="s">
        <v>1609</v>
      </c>
      <c r="B170" s="182" t="s">
        <v>1610</v>
      </c>
      <c r="C170" s="183">
        <v>584.12</v>
      </c>
      <c r="D170" s="184">
        <v>584.12</v>
      </c>
      <c r="E170" s="185" t="s">
        <v>4594</v>
      </c>
      <c r="F170" s="186" t="s">
        <v>2882</v>
      </c>
      <c r="G170">
        <f>VLOOKUP(A170,РАСЧЕТ!$A$3:$BG$1360,59,0)</f>
        <v>122.64357224608592</v>
      </c>
      <c r="H170" s="83">
        <f t="shared" si="6"/>
        <v>-461.47642775391409</v>
      </c>
      <c r="I170">
        <f t="shared" si="7"/>
        <v>292.06</v>
      </c>
      <c r="J170" s="140">
        <f t="shared" si="8"/>
        <v>-169.41642775391409</v>
      </c>
    </row>
    <row r="171" spans="1:10" ht="12.6" customHeight="1" x14ac:dyDescent="0.3">
      <c r="A171" s="181" t="s">
        <v>982</v>
      </c>
      <c r="B171" s="182" t="s">
        <v>983</v>
      </c>
      <c r="C171" s="183">
        <v>708.67</v>
      </c>
      <c r="D171" s="184">
        <v>708.67</v>
      </c>
      <c r="E171" s="185" t="s">
        <v>4594</v>
      </c>
      <c r="F171" s="186" t="s">
        <v>2883</v>
      </c>
      <c r="G171">
        <f>VLOOKUP(A171,РАСЧЕТ!$A$3:$BG$1360,59,0)</f>
        <v>148.79551044561896</v>
      </c>
      <c r="H171" s="83">
        <f t="shared" si="6"/>
        <v>-559.87448955438094</v>
      </c>
      <c r="I171">
        <f t="shared" si="7"/>
        <v>354.33499999999998</v>
      </c>
      <c r="J171" s="140">
        <f t="shared" si="8"/>
        <v>-205.53948955438102</v>
      </c>
    </row>
    <row r="172" spans="1:10" ht="12.6" customHeight="1" x14ac:dyDescent="0.3">
      <c r="A172" s="181" t="s">
        <v>3968</v>
      </c>
      <c r="B172" s="182" t="s">
        <v>642</v>
      </c>
      <c r="C172" s="183">
        <v>661.43</v>
      </c>
      <c r="D172" s="184">
        <v>661.43</v>
      </c>
      <c r="E172" s="185" t="s">
        <v>4594</v>
      </c>
      <c r="F172" s="186" t="s">
        <v>4522</v>
      </c>
      <c r="G172">
        <f>VLOOKUP(A172,РАСЧЕТ!$A$3:$BG$1360,59,0)</f>
        <v>138.87580974924435</v>
      </c>
      <c r="H172" s="83">
        <f t="shared" si="6"/>
        <v>-522.5541902507556</v>
      </c>
      <c r="I172">
        <f t="shared" si="7"/>
        <v>330.71499999999997</v>
      </c>
      <c r="J172" s="140">
        <f t="shared" si="8"/>
        <v>-191.83919025075562</v>
      </c>
    </row>
    <row r="173" spans="1:10" ht="12.6" customHeight="1" x14ac:dyDescent="0.3">
      <c r="A173" s="181" t="s">
        <v>702</v>
      </c>
      <c r="B173" s="182" t="s">
        <v>703</v>
      </c>
      <c r="C173" s="183">
        <v>584.12</v>
      </c>
      <c r="D173" s="184">
        <v>584.12</v>
      </c>
      <c r="E173" s="185" t="s">
        <v>4594</v>
      </c>
      <c r="F173" s="186" t="s">
        <v>2884</v>
      </c>
      <c r="G173">
        <f>VLOOKUP(A173,РАСЧЕТ!$A$3:$BG$1360,59,0)</f>
        <v>122.64357224608592</v>
      </c>
      <c r="H173" s="83">
        <f t="shared" si="6"/>
        <v>-461.47642775391409</v>
      </c>
      <c r="I173">
        <f t="shared" si="7"/>
        <v>292.06</v>
      </c>
      <c r="J173" s="140">
        <f t="shared" si="8"/>
        <v>-169.41642775391409</v>
      </c>
    </row>
    <row r="174" spans="1:10" ht="12.6" customHeight="1" x14ac:dyDescent="0.3">
      <c r="A174" s="181" t="s">
        <v>2019</v>
      </c>
      <c r="B174" s="182" t="s">
        <v>2020</v>
      </c>
      <c r="C174" s="183">
        <v>717.26</v>
      </c>
      <c r="D174" s="184">
        <v>717.26</v>
      </c>
      <c r="E174" s="185" t="s">
        <v>4594</v>
      </c>
      <c r="F174" s="186" t="s">
        <v>2885</v>
      </c>
      <c r="G174">
        <f>VLOOKUP(A174,РАСЧЕТ!$A$3:$BG$1360,59,0)</f>
        <v>150.59909239041434</v>
      </c>
      <c r="H174" s="83">
        <f t="shared" si="6"/>
        <v>-566.66090760958559</v>
      </c>
      <c r="I174">
        <f t="shared" si="7"/>
        <v>358.63</v>
      </c>
      <c r="J174" s="140">
        <f t="shared" si="8"/>
        <v>-208.03090760958565</v>
      </c>
    </row>
    <row r="175" spans="1:10" ht="12.6" customHeight="1" x14ac:dyDescent="0.3">
      <c r="A175" s="181" t="s">
        <v>2543</v>
      </c>
      <c r="B175" s="182" t="s">
        <v>1671</v>
      </c>
      <c r="C175" s="183">
        <v>670.02</v>
      </c>
      <c r="D175" s="184">
        <v>670.02</v>
      </c>
      <c r="E175" s="185" t="s">
        <v>4594</v>
      </c>
      <c r="F175" s="186" t="s">
        <v>2886</v>
      </c>
      <c r="G175">
        <f>VLOOKUP(A175,РАСЧЕТ!$A$3:$BG$1360,59,0)</f>
        <v>140.67939169403974</v>
      </c>
      <c r="H175" s="83">
        <f t="shared" si="6"/>
        <v>-529.34060830596025</v>
      </c>
      <c r="I175">
        <f t="shared" si="7"/>
        <v>335.01</v>
      </c>
      <c r="J175" s="140">
        <f t="shared" si="8"/>
        <v>-194.33060830596025</v>
      </c>
    </row>
    <row r="176" spans="1:10" ht="12.6" customHeight="1" x14ac:dyDescent="0.3">
      <c r="A176" s="181" t="s">
        <v>1347</v>
      </c>
      <c r="B176" s="182" t="s">
        <v>1348</v>
      </c>
      <c r="C176" s="183">
        <v>584.12</v>
      </c>
      <c r="D176" s="184">
        <v>584.12</v>
      </c>
      <c r="E176" s="185" t="s">
        <v>4594</v>
      </c>
      <c r="F176" s="186" t="s">
        <v>2887</v>
      </c>
      <c r="G176">
        <f>VLOOKUP(A176,РАСЧЕТ!$A$3:$BG$1360,59,0)</f>
        <v>122.64357224608592</v>
      </c>
      <c r="H176" s="83">
        <f t="shared" si="6"/>
        <v>-461.47642775391409</v>
      </c>
      <c r="I176">
        <f t="shared" si="7"/>
        <v>292.06</v>
      </c>
      <c r="J176" s="140">
        <f t="shared" si="8"/>
        <v>-169.41642775391409</v>
      </c>
    </row>
    <row r="177" spans="1:10" ht="12.6" customHeight="1" x14ac:dyDescent="0.3">
      <c r="A177" s="181" t="s">
        <v>2562</v>
      </c>
      <c r="B177" s="182" t="s">
        <v>1503</v>
      </c>
      <c r="C177" s="183">
        <v>743.03</v>
      </c>
      <c r="D177" s="184">
        <v>743.03</v>
      </c>
      <c r="E177" s="185" t="s">
        <v>4594</v>
      </c>
      <c r="F177" s="186" t="s">
        <v>3853</v>
      </c>
      <c r="G177">
        <f>VLOOKUP(A177,РАСЧЕТ!$A$3:$BG$1360,59,0)</f>
        <v>156.00983822480049</v>
      </c>
      <c r="H177" s="83">
        <f t="shared" si="6"/>
        <v>-587.02016177519954</v>
      </c>
      <c r="I177">
        <f t="shared" si="7"/>
        <v>371.51499999999999</v>
      </c>
      <c r="J177" s="140">
        <f t="shared" si="8"/>
        <v>-215.5051617751995</v>
      </c>
    </row>
    <row r="178" spans="1:10" ht="12.6" customHeight="1" x14ac:dyDescent="0.3">
      <c r="A178" s="181" t="s">
        <v>1557</v>
      </c>
      <c r="B178" s="182" t="s">
        <v>1558</v>
      </c>
      <c r="C178" s="183">
        <v>670.02</v>
      </c>
      <c r="D178" s="184">
        <v>670.02</v>
      </c>
      <c r="E178" s="185" t="s">
        <v>4594</v>
      </c>
      <c r="F178" s="186" t="s">
        <v>2888</v>
      </c>
      <c r="G178">
        <f>VLOOKUP(A178,РАСЧЕТ!$A$3:$BG$1360,59,0)</f>
        <v>140.67939169403974</v>
      </c>
      <c r="H178" s="83">
        <f t="shared" si="6"/>
        <v>-529.34060830596025</v>
      </c>
      <c r="I178">
        <f t="shared" si="7"/>
        <v>335.01</v>
      </c>
      <c r="J178" s="140">
        <f t="shared" si="8"/>
        <v>-194.33060830596025</v>
      </c>
    </row>
    <row r="179" spans="1:10" ht="12.6" customHeight="1" x14ac:dyDescent="0.3">
      <c r="A179" s="181" t="s">
        <v>674</v>
      </c>
      <c r="B179" s="182" t="s">
        <v>675</v>
      </c>
      <c r="C179" s="183">
        <v>743.03</v>
      </c>
      <c r="D179" s="184">
        <v>743.03</v>
      </c>
      <c r="E179" s="185" t="s">
        <v>4594</v>
      </c>
      <c r="F179" s="186" t="s">
        <v>2675</v>
      </c>
      <c r="G179">
        <f>VLOOKUP(A179,РАСЧЕТ!$A$3:$BG$1360,59,0)</f>
        <v>156.00983822480049</v>
      </c>
      <c r="H179" s="83">
        <f t="shared" si="6"/>
        <v>-587.02016177519954</v>
      </c>
      <c r="I179">
        <f t="shared" si="7"/>
        <v>371.51499999999999</v>
      </c>
      <c r="J179" s="140">
        <f t="shared" si="8"/>
        <v>-215.5051617751995</v>
      </c>
    </row>
    <row r="180" spans="1:10" ht="12.6" customHeight="1" x14ac:dyDescent="0.3">
      <c r="A180" s="181" t="s">
        <v>1265</v>
      </c>
      <c r="B180" s="182" t="s">
        <v>1266</v>
      </c>
      <c r="C180" s="183">
        <v>584.12</v>
      </c>
      <c r="D180" s="184">
        <v>584.12</v>
      </c>
      <c r="E180" s="185" t="s">
        <v>4594</v>
      </c>
      <c r="F180" s="186" t="s">
        <v>2889</v>
      </c>
      <c r="G180">
        <f>VLOOKUP(A180,РАСЧЕТ!$A$3:$BG$1360,59,0)</f>
        <v>122.64357224608592</v>
      </c>
      <c r="H180" s="83">
        <f t="shared" si="6"/>
        <v>-461.47642775391409</v>
      </c>
      <c r="I180">
        <f t="shared" si="7"/>
        <v>292.06</v>
      </c>
      <c r="J180" s="140">
        <f t="shared" si="8"/>
        <v>-169.41642775391409</v>
      </c>
    </row>
    <row r="181" spans="1:10" ht="12.6" customHeight="1" x14ac:dyDescent="0.3">
      <c r="A181" s="181" t="s">
        <v>2046</v>
      </c>
      <c r="B181" s="182" t="s">
        <v>2047</v>
      </c>
      <c r="C181" s="183">
        <v>743.03</v>
      </c>
      <c r="D181" s="184">
        <v>743.03</v>
      </c>
      <c r="E181" s="185" t="s">
        <v>4594</v>
      </c>
      <c r="F181" s="186" t="s">
        <v>2890</v>
      </c>
      <c r="G181">
        <f>VLOOKUP(A181,РАСЧЕТ!$A$3:$BG$1360,59,0)</f>
        <v>156.00983822480049</v>
      </c>
      <c r="H181" s="83">
        <f t="shared" si="6"/>
        <v>-587.02016177519954</v>
      </c>
      <c r="I181">
        <f t="shared" si="7"/>
        <v>371.51499999999999</v>
      </c>
      <c r="J181" s="140">
        <f t="shared" si="8"/>
        <v>-215.5051617751995</v>
      </c>
    </row>
    <row r="182" spans="1:10" ht="12.6" customHeight="1" x14ac:dyDescent="0.3">
      <c r="A182" s="181" t="s">
        <v>1917</v>
      </c>
      <c r="B182" s="182" t="s">
        <v>1918</v>
      </c>
      <c r="C182" s="183">
        <v>670.02</v>
      </c>
      <c r="D182" s="184">
        <v>670.02</v>
      </c>
      <c r="E182" s="185" t="s">
        <v>4594</v>
      </c>
      <c r="F182" s="186" t="s">
        <v>2891</v>
      </c>
      <c r="G182">
        <f>VLOOKUP(A182,РАСЧЕТ!$A$3:$BG$1360,59,0)</f>
        <v>140.67939169403974</v>
      </c>
      <c r="H182" s="83">
        <f t="shared" si="6"/>
        <v>-529.34060830596025</v>
      </c>
      <c r="I182">
        <f t="shared" si="7"/>
        <v>335.01</v>
      </c>
      <c r="J182" s="140">
        <f t="shared" si="8"/>
        <v>-194.33060830596025</v>
      </c>
    </row>
    <row r="183" spans="1:10" ht="12.6" customHeight="1" x14ac:dyDescent="0.3">
      <c r="A183" s="181" t="s">
        <v>1651</v>
      </c>
      <c r="B183" s="182" t="s">
        <v>1652</v>
      </c>
      <c r="C183" s="183">
        <v>584.12</v>
      </c>
      <c r="D183" s="184">
        <v>584.12</v>
      </c>
      <c r="E183" s="185" t="s">
        <v>4594</v>
      </c>
      <c r="F183" s="186" t="s">
        <v>2892</v>
      </c>
      <c r="G183">
        <f>VLOOKUP(A183,РАСЧЕТ!$A$3:$BG$1360,59,0)</f>
        <v>122.64357224608592</v>
      </c>
      <c r="H183" s="83">
        <f t="shared" si="6"/>
        <v>-461.47642775391409</v>
      </c>
      <c r="I183">
        <f t="shared" si="7"/>
        <v>292.06</v>
      </c>
      <c r="J183" s="140">
        <f t="shared" si="8"/>
        <v>-169.41642775391409</v>
      </c>
    </row>
    <row r="184" spans="1:10" ht="12.6" customHeight="1" x14ac:dyDescent="0.3">
      <c r="A184" s="181" t="s">
        <v>1410</v>
      </c>
      <c r="B184" s="182" t="s">
        <v>1411</v>
      </c>
      <c r="C184" s="183">
        <v>743.03</v>
      </c>
      <c r="D184" s="184">
        <v>743.03</v>
      </c>
      <c r="E184" s="185" t="s">
        <v>4594</v>
      </c>
      <c r="F184" s="186" t="s">
        <v>2893</v>
      </c>
      <c r="G184">
        <f>VLOOKUP(A184,РАСЧЕТ!$A$3:$BG$1360,59,0)</f>
        <v>156.00983822480049</v>
      </c>
      <c r="H184" s="83">
        <f t="shared" si="6"/>
        <v>-587.02016177519954</v>
      </c>
      <c r="I184">
        <f t="shared" si="7"/>
        <v>371.51499999999999</v>
      </c>
      <c r="J184" s="140">
        <f t="shared" si="8"/>
        <v>-215.5051617751995</v>
      </c>
    </row>
    <row r="185" spans="1:10" ht="12.6" customHeight="1" x14ac:dyDescent="0.3">
      <c r="A185" s="181" t="s">
        <v>1269</v>
      </c>
      <c r="B185" s="182" t="s">
        <v>1270</v>
      </c>
      <c r="C185" s="183">
        <v>682.9</v>
      </c>
      <c r="D185" s="184">
        <v>682.9</v>
      </c>
      <c r="E185" s="185" t="s">
        <v>4594</v>
      </c>
      <c r="F185" s="186" t="s">
        <v>2894</v>
      </c>
      <c r="G185">
        <f>VLOOKUP(A185,РАСЧЕТ!$A$3:$BG$1360,59,0)</f>
        <v>143.38476461123284</v>
      </c>
      <c r="H185" s="83">
        <f t="shared" si="6"/>
        <v>-539.51523538876711</v>
      </c>
      <c r="I185">
        <f t="shared" si="7"/>
        <v>341.45</v>
      </c>
      <c r="J185" s="140">
        <f t="shared" si="8"/>
        <v>-198.06523538876715</v>
      </c>
    </row>
    <row r="186" spans="1:10" ht="12.6" customHeight="1" x14ac:dyDescent="0.3">
      <c r="A186" s="181" t="s">
        <v>1621</v>
      </c>
      <c r="B186" s="182" t="s">
        <v>1622</v>
      </c>
      <c r="C186" s="183">
        <v>597</v>
      </c>
      <c r="D186" s="184">
        <v>597</v>
      </c>
      <c r="E186" s="185" t="s">
        <v>4594</v>
      </c>
      <c r="F186" s="186" t="s">
        <v>2895</v>
      </c>
      <c r="G186">
        <f>VLOOKUP(A186,РАСЧЕТ!$A$3:$BG$1360,59,0)</f>
        <v>125.34894516327901</v>
      </c>
      <c r="H186" s="83">
        <f t="shared" si="6"/>
        <v>-471.65105483672096</v>
      </c>
      <c r="I186">
        <f t="shared" si="7"/>
        <v>298.5</v>
      </c>
      <c r="J186" s="140">
        <f t="shared" si="8"/>
        <v>-173.15105483672099</v>
      </c>
    </row>
    <row r="187" spans="1:10" ht="12.6" customHeight="1" x14ac:dyDescent="0.3">
      <c r="A187" s="181" t="s">
        <v>646</v>
      </c>
      <c r="B187" s="182" t="s">
        <v>647</v>
      </c>
      <c r="C187" s="183">
        <v>755.92</v>
      </c>
      <c r="D187" s="184">
        <v>755.92</v>
      </c>
      <c r="E187" s="185" t="s">
        <v>4594</v>
      </c>
      <c r="F187" s="186" t="s">
        <v>2896</v>
      </c>
      <c r="G187">
        <f>VLOOKUP(A187,РАСЧЕТ!$A$3:$BG$1360,59,0)</f>
        <v>158.71521114199359</v>
      </c>
      <c r="H187" s="83">
        <f t="shared" si="6"/>
        <v>-597.2047888580064</v>
      </c>
      <c r="I187">
        <f t="shared" si="7"/>
        <v>377.96</v>
      </c>
      <c r="J187" s="140">
        <f t="shared" si="8"/>
        <v>-219.24478885800639</v>
      </c>
    </row>
    <row r="188" spans="1:10" ht="12.6" customHeight="1" x14ac:dyDescent="0.3">
      <c r="A188" s="181" t="s">
        <v>1290</v>
      </c>
      <c r="B188" s="182" t="s">
        <v>1291</v>
      </c>
      <c r="C188" s="183">
        <v>682.9</v>
      </c>
      <c r="D188" s="184">
        <v>682.9</v>
      </c>
      <c r="E188" s="185" t="s">
        <v>4594</v>
      </c>
      <c r="F188" s="186" t="s">
        <v>2897</v>
      </c>
      <c r="G188">
        <f>VLOOKUP(A188,РАСЧЕТ!$A$3:$BG$1360,59,0)</f>
        <v>143.38476461123284</v>
      </c>
      <c r="H188" s="83">
        <f t="shared" si="6"/>
        <v>-539.51523538876711</v>
      </c>
      <c r="I188">
        <f t="shared" si="7"/>
        <v>341.45</v>
      </c>
      <c r="J188" s="140">
        <f t="shared" si="8"/>
        <v>-198.06523538876715</v>
      </c>
    </row>
    <row r="189" spans="1:10" ht="12.6" customHeight="1" x14ac:dyDescent="0.3">
      <c r="A189" s="181" t="s">
        <v>1211</v>
      </c>
      <c r="B189" s="182" t="s">
        <v>1212</v>
      </c>
      <c r="C189" s="183">
        <v>597</v>
      </c>
      <c r="D189" s="184">
        <v>597</v>
      </c>
      <c r="E189" s="185" t="s">
        <v>4594</v>
      </c>
      <c r="F189" s="186" t="s">
        <v>2898</v>
      </c>
      <c r="G189">
        <f>VLOOKUP(A189,РАСЧЕТ!$A$3:$BG$1360,59,0)</f>
        <v>125.34894516327901</v>
      </c>
      <c r="H189" s="83">
        <f t="shared" si="6"/>
        <v>-471.65105483672096</v>
      </c>
      <c r="I189">
        <f t="shared" si="7"/>
        <v>298.5</v>
      </c>
      <c r="J189" s="140">
        <f t="shared" si="8"/>
        <v>-173.15105483672099</v>
      </c>
    </row>
    <row r="190" spans="1:10" ht="12.6" customHeight="1" x14ac:dyDescent="0.3">
      <c r="A190" s="181" t="s">
        <v>558</v>
      </c>
      <c r="B190" s="182" t="s">
        <v>559</v>
      </c>
      <c r="C190" s="183">
        <v>648.54</v>
      </c>
      <c r="D190" s="184">
        <v>648.54</v>
      </c>
      <c r="E190" s="185" t="s">
        <v>4594</v>
      </c>
      <c r="F190" s="186" t="s">
        <v>2676</v>
      </c>
      <c r="G190">
        <f>VLOOKUP(A190,РАСЧЕТ!$A$3:$BG$1360,59,0)</f>
        <v>136.17043683205128</v>
      </c>
      <c r="H190" s="83">
        <f t="shared" si="6"/>
        <v>-512.36956316794863</v>
      </c>
      <c r="I190">
        <f t="shared" si="7"/>
        <v>324.27</v>
      </c>
      <c r="J190" s="140">
        <f t="shared" si="8"/>
        <v>-188.0995631679487</v>
      </c>
    </row>
    <row r="191" spans="1:10" ht="12.6" customHeight="1" x14ac:dyDescent="0.3">
      <c r="A191" s="181" t="s">
        <v>987</v>
      </c>
      <c r="B191" s="182" t="s">
        <v>988</v>
      </c>
      <c r="C191" s="183">
        <v>755.92</v>
      </c>
      <c r="D191" s="184">
        <v>755.92</v>
      </c>
      <c r="E191" s="185" t="s">
        <v>4594</v>
      </c>
      <c r="F191" s="186" t="s">
        <v>2899</v>
      </c>
      <c r="G191">
        <f>VLOOKUP(A191,РАСЧЕТ!$A$3:$BG$1360,59,0)</f>
        <v>158.71521114199359</v>
      </c>
      <c r="H191" s="83">
        <f t="shared" si="6"/>
        <v>-597.2047888580064</v>
      </c>
      <c r="I191">
        <f t="shared" si="7"/>
        <v>377.96</v>
      </c>
      <c r="J191" s="140">
        <f t="shared" si="8"/>
        <v>-219.24478885800639</v>
      </c>
    </row>
    <row r="192" spans="1:10" ht="12.6" customHeight="1" x14ac:dyDescent="0.3">
      <c r="A192" s="181" t="s">
        <v>1353</v>
      </c>
      <c r="B192" s="182" t="s">
        <v>1354</v>
      </c>
      <c r="C192" s="183">
        <v>682.9</v>
      </c>
      <c r="D192" s="184">
        <v>682.9</v>
      </c>
      <c r="E192" s="185" t="s">
        <v>4594</v>
      </c>
      <c r="F192" s="186" t="s">
        <v>2900</v>
      </c>
      <c r="G192">
        <f>VLOOKUP(A192,РАСЧЕТ!$A$3:$BG$1360,59,0)</f>
        <v>143.38476461123284</v>
      </c>
      <c r="H192" s="83">
        <f t="shared" si="6"/>
        <v>-539.51523538876711</v>
      </c>
      <c r="I192">
        <f t="shared" si="7"/>
        <v>341.45</v>
      </c>
      <c r="J192" s="140">
        <f t="shared" si="8"/>
        <v>-198.06523538876715</v>
      </c>
    </row>
    <row r="193" spans="1:10" ht="12.6" customHeight="1" x14ac:dyDescent="0.3">
      <c r="A193" s="181" t="s">
        <v>2159</v>
      </c>
      <c r="B193" s="182" t="s">
        <v>2160</v>
      </c>
      <c r="C193" s="183">
        <v>597</v>
      </c>
      <c r="D193" s="184">
        <v>597</v>
      </c>
      <c r="E193" s="185" t="s">
        <v>4594</v>
      </c>
      <c r="F193" s="186" t="s">
        <v>2901</v>
      </c>
      <c r="G193">
        <f>VLOOKUP(A193,РАСЧЕТ!$A$3:$BG$1360,59,0)</f>
        <v>125.34894516327901</v>
      </c>
      <c r="H193" s="83">
        <f t="shared" si="6"/>
        <v>-471.65105483672096</v>
      </c>
      <c r="I193">
        <f t="shared" si="7"/>
        <v>298.5</v>
      </c>
      <c r="J193" s="140">
        <f t="shared" si="8"/>
        <v>-173.15105483672099</v>
      </c>
    </row>
    <row r="194" spans="1:10" ht="12.6" customHeight="1" x14ac:dyDescent="0.3">
      <c r="A194" s="181" t="s">
        <v>1890</v>
      </c>
      <c r="B194" s="182" t="s">
        <v>1891</v>
      </c>
      <c r="C194" s="183">
        <v>755.92</v>
      </c>
      <c r="D194" s="184">
        <v>755.92</v>
      </c>
      <c r="E194" s="185" t="s">
        <v>4594</v>
      </c>
      <c r="F194" s="186" t="s">
        <v>2902</v>
      </c>
      <c r="G194">
        <f>VLOOKUP(A194,РАСЧЕТ!$A$3:$BG$1360,59,0)</f>
        <v>158.71521114199359</v>
      </c>
      <c r="H194" s="83">
        <f t="shared" ref="H194:H257" si="9">G194-C194</f>
        <v>-597.2047888580064</v>
      </c>
      <c r="I194">
        <f t="shared" ref="I194:I257" si="10">C194/30*15</f>
        <v>377.96</v>
      </c>
      <c r="J194" s="140">
        <f t="shared" ref="J194:J257" si="11">G194-I194</f>
        <v>-219.24478885800639</v>
      </c>
    </row>
    <row r="195" spans="1:10" ht="12.6" customHeight="1" x14ac:dyDescent="0.3">
      <c r="A195" s="181" t="s">
        <v>1310</v>
      </c>
      <c r="B195" s="182" t="s">
        <v>1311</v>
      </c>
      <c r="C195" s="183">
        <v>661.43</v>
      </c>
      <c r="D195" s="184">
        <v>661.43</v>
      </c>
      <c r="E195" s="185" t="s">
        <v>4594</v>
      </c>
      <c r="F195" s="186" t="s">
        <v>2903</v>
      </c>
      <c r="G195">
        <f>VLOOKUP(A195,РАСЧЕТ!$A$3:$BG$1360,59,0)</f>
        <v>138.87580974924435</v>
      </c>
      <c r="H195" s="83">
        <f t="shared" si="9"/>
        <v>-522.5541902507556</v>
      </c>
      <c r="I195">
        <f t="shared" si="10"/>
        <v>330.71499999999997</v>
      </c>
      <c r="J195" s="140">
        <f t="shared" si="11"/>
        <v>-191.83919025075562</v>
      </c>
    </row>
    <row r="196" spans="1:10" ht="12.6" customHeight="1" x14ac:dyDescent="0.3">
      <c r="A196" s="181" t="s">
        <v>1475</v>
      </c>
      <c r="B196" s="182" t="s">
        <v>1476</v>
      </c>
      <c r="C196" s="183">
        <v>597</v>
      </c>
      <c r="D196" s="184">
        <v>597</v>
      </c>
      <c r="E196" s="185" t="s">
        <v>4594</v>
      </c>
      <c r="F196" s="186" t="s">
        <v>2904</v>
      </c>
      <c r="G196">
        <f>VLOOKUP(A196,РАСЧЕТ!$A$3:$BG$1360,59,0)</f>
        <v>125.34894516327901</v>
      </c>
      <c r="H196" s="83">
        <f t="shared" si="9"/>
        <v>-471.65105483672096</v>
      </c>
      <c r="I196">
        <f t="shared" si="10"/>
        <v>298.5</v>
      </c>
      <c r="J196" s="140">
        <f t="shared" si="11"/>
        <v>-173.15105483672099</v>
      </c>
    </row>
    <row r="197" spans="1:10" ht="12.6" customHeight="1" x14ac:dyDescent="0.3">
      <c r="A197" s="181" t="s">
        <v>2327</v>
      </c>
      <c r="B197" s="182" t="s">
        <v>2328</v>
      </c>
      <c r="C197" s="183">
        <v>773.1</v>
      </c>
      <c r="D197" s="184">
        <v>773.1</v>
      </c>
      <c r="E197" s="185" t="s">
        <v>4594</v>
      </c>
      <c r="F197" s="186" t="s">
        <v>2905</v>
      </c>
      <c r="G197">
        <f>VLOOKUP(A197,РАСЧЕТ!$A$3:$BG$1360,59,0)</f>
        <v>162.32237503158436</v>
      </c>
      <c r="H197" s="83">
        <f t="shared" si="9"/>
        <v>-610.77762496841569</v>
      </c>
      <c r="I197">
        <f t="shared" si="10"/>
        <v>386.55</v>
      </c>
      <c r="J197" s="140">
        <f t="shared" si="11"/>
        <v>-224.22762496841565</v>
      </c>
    </row>
    <row r="198" spans="1:10" ht="12.6" customHeight="1" x14ac:dyDescent="0.3">
      <c r="A198" s="181" t="s">
        <v>1553</v>
      </c>
      <c r="B198" s="182" t="s">
        <v>1554</v>
      </c>
      <c r="C198" s="183">
        <v>648.54</v>
      </c>
      <c r="D198" s="184">
        <v>648.54</v>
      </c>
      <c r="E198" s="185" t="s">
        <v>4594</v>
      </c>
      <c r="F198" s="186" t="s">
        <v>2906</v>
      </c>
      <c r="G198">
        <f>VLOOKUP(A198,РАСЧЕТ!$A$3:$BG$1360,59,0)</f>
        <v>136.17043683205128</v>
      </c>
      <c r="H198" s="83">
        <f t="shared" si="9"/>
        <v>-512.36956316794863</v>
      </c>
      <c r="I198">
        <f t="shared" si="10"/>
        <v>324.27</v>
      </c>
      <c r="J198" s="140">
        <f t="shared" si="11"/>
        <v>-188.0995631679487</v>
      </c>
    </row>
    <row r="199" spans="1:10" ht="12.6" customHeight="1" x14ac:dyDescent="0.3">
      <c r="A199" s="181" t="s">
        <v>682</v>
      </c>
      <c r="B199" s="182" t="s">
        <v>683</v>
      </c>
      <c r="C199" s="183">
        <v>648.54</v>
      </c>
      <c r="D199" s="184">
        <v>648.54</v>
      </c>
      <c r="E199" s="185" t="s">
        <v>4594</v>
      </c>
      <c r="F199" s="186" t="s">
        <v>2907</v>
      </c>
      <c r="G199">
        <f>VLOOKUP(A199,РАСЧЕТ!$A$3:$BG$1360,59,0)</f>
        <v>136.17043683205128</v>
      </c>
      <c r="H199" s="83">
        <f t="shared" si="9"/>
        <v>-512.36956316794863</v>
      </c>
      <c r="I199">
        <f t="shared" si="10"/>
        <v>324.27</v>
      </c>
      <c r="J199" s="140">
        <f t="shared" si="11"/>
        <v>-188.0995631679487</v>
      </c>
    </row>
    <row r="200" spans="1:10" ht="12.6" customHeight="1" x14ac:dyDescent="0.3">
      <c r="A200" s="181" t="s">
        <v>1831</v>
      </c>
      <c r="B200" s="182" t="s">
        <v>1832</v>
      </c>
      <c r="C200" s="183">
        <v>584.12</v>
      </c>
      <c r="D200" s="184">
        <v>584.12</v>
      </c>
      <c r="E200" s="185" t="s">
        <v>4594</v>
      </c>
      <c r="F200" s="186" t="s">
        <v>2908</v>
      </c>
      <c r="G200">
        <f>VLOOKUP(A200,РАСЧЕТ!$A$3:$BG$1360,59,0)</f>
        <v>122.64357224608592</v>
      </c>
      <c r="H200" s="83">
        <f t="shared" si="9"/>
        <v>-461.47642775391409</v>
      </c>
      <c r="I200">
        <f t="shared" si="10"/>
        <v>292.06</v>
      </c>
      <c r="J200" s="140">
        <f t="shared" si="11"/>
        <v>-169.41642775391409</v>
      </c>
    </row>
    <row r="201" spans="1:10" ht="12.6" customHeight="1" x14ac:dyDescent="0.3">
      <c r="A201" s="181" t="s">
        <v>1568</v>
      </c>
      <c r="B201" s="182" t="s">
        <v>1569</v>
      </c>
      <c r="C201" s="183">
        <v>584.12</v>
      </c>
      <c r="D201" s="184">
        <v>584.12</v>
      </c>
      <c r="E201" s="185" t="s">
        <v>4594</v>
      </c>
      <c r="F201" s="186" t="s">
        <v>2677</v>
      </c>
      <c r="G201">
        <f>VLOOKUP(A201,РАСЧЕТ!$A$3:$BG$1360,59,0)</f>
        <v>122.64357224608592</v>
      </c>
      <c r="H201" s="83">
        <f t="shared" si="9"/>
        <v>-461.47642775391409</v>
      </c>
      <c r="I201">
        <f t="shared" si="10"/>
        <v>292.06</v>
      </c>
      <c r="J201" s="140">
        <f t="shared" si="11"/>
        <v>-169.41642775391409</v>
      </c>
    </row>
    <row r="202" spans="1:10" ht="12.6" customHeight="1" x14ac:dyDescent="0.3">
      <c r="A202" s="181" t="s">
        <v>1791</v>
      </c>
      <c r="B202" s="182" t="s">
        <v>1792</v>
      </c>
      <c r="C202" s="183">
        <v>721.56</v>
      </c>
      <c r="D202" s="184">
        <v>721.56</v>
      </c>
      <c r="E202" s="185" t="s">
        <v>4594</v>
      </c>
      <c r="F202" s="186" t="s">
        <v>2909</v>
      </c>
      <c r="G202">
        <f>VLOOKUP(A202,РАСЧЕТ!$A$3:$BG$1360,59,0)</f>
        <v>151.50088336281203</v>
      </c>
      <c r="H202" s="83">
        <f t="shared" si="9"/>
        <v>-570.05911663718791</v>
      </c>
      <c r="I202">
        <f t="shared" si="10"/>
        <v>360.78</v>
      </c>
      <c r="J202" s="140">
        <f t="shared" si="11"/>
        <v>-209.27911663718794</v>
      </c>
    </row>
    <row r="203" spans="1:10" ht="12.6" customHeight="1" x14ac:dyDescent="0.3">
      <c r="A203" s="181" t="s">
        <v>2121</v>
      </c>
      <c r="B203" s="182" t="s">
        <v>2122</v>
      </c>
      <c r="C203" s="183">
        <v>674.31</v>
      </c>
      <c r="D203" s="184">
        <v>674.31</v>
      </c>
      <c r="E203" s="185" t="s">
        <v>4594</v>
      </c>
      <c r="F203" s="186" t="s">
        <v>2910</v>
      </c>
      <c r="G203">
        <f>VLOOKUP(A203,РАСЧЕТ!$A$3:$BG$1360,59,0)</f>
        <v>141.58118266643743</v>
      </c>
      <c r="H203" s="83">
        <f t="shared" si="9"/>
        <v>-532.72881733356257</v>
      </c>
      <c r="I203">
        <f t="shared" si="10"/>
        <v>337.15499999999997</v>
      </c>
      <c r="J203" s="140">
        <f t="shared" si="11"/>
        <v>-195.57381733356254</v>
      </c>
    </row>
    <row r="204" spans="1:10" ht="12.6" customHeight="1" x14ac:dyDescent="0.3">
      <c r="A204" s="181" t="s">
        <v>797</v>
      </c>
      <c r="B204" s="182" t="s">
        <v>798</v>
      </c>
      <c r="C204" s="183">
        <v>584.12</v>
      </c>
      <c r="D204" s="184">
        <v>584.12</v>
      </c>
      <c r="E204" s="185" t="s">
        <v>4594</v>
      </c>
      <c r="F204" s="186" t="s">
        <v>2911</v>
      </c>
      <c r="G204">
        <f>VLOOKUP(A204,РАСЧЕТ!$A$3:$BG$1360,59,0)</f>
        <v>122.64357224608592</v>
      </c>
      <c r="H204" s="83">
        <f t="shared" si="9"/>
        <v>-461.47642775391409</v>
      </c>
      <c r="I204">
        <f t="shared" si="10"/>
        <v>292.06</v>
      </c>
      <c r="J204" s="140">
        <f t="shared" si="11"/>
        <v>-169.41642775391409</v>
      </c>
    </row>
    <row r="205" spans="1:10" ht="12.6" customHeight="1" x14ac:dyDescent="0.3">
      <c r="A205" s="181" t="s">
        <v>520</v>
      </c>
      <c r="B205" s="182" t="s">
        <v>521</v>
      </c>
      <c r="C205" s="183">
        <v>743.03</v>
      </c>
      <c r="D205" s="184">
        <v>743.03</v>
      </c>
      <c r="E205" s="185" t="s">
        <v>4594</v>
      </c>
      <c r="F205" s="186" t="s">
        <v>2912</v>
      </c>
      <c r="G205">
        <f>VLOOKUP(A205,РАСЧЕТ!$A$3:$BG$1360,59,0)</f>
        <v>156.00983822480049</v>
      </c>
      <c r="H205" s="83">
        <f t="shared" si="9"/>
        <v>-587.02016177519954</v>
      </c>
      <c r="I205">
        <f t="shared" si="10"/>
        <v>371.51499999999999</v>
      </c>
      <c r="J205" s="140">
        <f t="shared" si="11"/>
        <v>-215.5051617751995</v>
      </c>
    </row>
    <row r="206" spans="1:10" ht="12.6" customHeight="1" x14ac:dyDescent="0.3">
      <c r="A206" s="181" t="s">
        <v>1373</v>
      </c>
      <c r="B206" s="182" t="s">
        <v>1374</v>
      </c>
      <c r="C206" s="183">
        <v>674.31</v>
      </c>
      <c r="D206" s="184">
        <v>674.31</v>
      </c>
      <c r="E206" s="185" t="s">
        <v>4594</v>
      </c>
      <c r="F206" s="186" t="s">
        <v>2913</v>
      </c>
      <c r="G206">
        <f>VLOOKUP(A206,РАСЧЕТ!$A$3:$BG$1360,59,0)</f>
        <v>141.58118266643743</v>
      </c>
      <c r="H206" s="83">
        <f t="shared" si="9"/>
        <v>-532.72881733356257</v>
      </c>
      <c r="I206">
        <f t="shared" si="10"/>
        <v>337.15499999999997</v>
      </c>
      <c r="J206" s="140">
        <f t="shared" si="11"/>
        <v>-195.57381733356254</v>
      </c>
    </row>
    <row r="207" spans="1:10" ht="12.6" customHeight="1" x14ac:dyDescent="0.3">
      <c r="A207" s="181" t="s">
        <v>1355</v>
      </c>
      <c r="B207" s="182" t="s">
        <v>1356</v>
      </c>
      <c r="C207" s="183">
        <v>584.12</v>
      </c>
      <c r="D207" s="184">
        <v>584.12</v>
      </c>
      <c r="E207" s="185" t="s">
        <v>4594</v>
      </c>
      <c r="F207" s="186" t="s">
        <v>2914</v>
      </c>
      <c r="G207">
        <f>VLOOKUP(A207,РАСЧЕТ!$A$3:$BG$1360,59,0)</f>
        <v>122.64357224608592</v>
      </c>
      <c r="H207" s="83">
        <f t="shared" si="9"/>
        <v>-461.47642775391409</v>
      </c>
      <c r="I207">
        <f t="shared" si="10"/>
        <v>292.06</v>
      </c>
      <c r="J207" s="140">
        <f t="shared" si="11"/>
        <v>-169.41642775391409</v>
      </c>
    </row>
    <row r="208" spans="1:10" ht="12.6" customHeight="1" x14ac:dyDescent="0.3">
      <c r="A208" s="181" t="s">
        <v>522</v>
      </c>
      <c r="B208" s="182" t="s">
        <v>523</v>
      </c>
      <c r="C208" s="183">
        <v>743.03</v>
      </c>
      <c r="D208" s="184">
        <v>743.03</v>
      </c>
      <c r="E208" s="185" t="s">
        <v>4594</v>
      </c>
      <c r="F208" s="186" t="s">
        <v>2915</v>
      </c>
      <c r="G208">
        <f>VLOOKUP(A208,РАСЧЕТ!$A$3:$BG$1360,59,0)</f>
        <v>156.00983822480049</v>
      </c>
      <c r="H208" s="83">
        <f t="shared" si="9"/>
        <v>-587.02016177519954</v>
      </c>
      <c r="I208">
        <f t="shared" si="10"/>
        <v>371.51499999999999</v>
      </c>
      <c r="J208" s="140">
        <f t="shared" si="11"/>
        <v>-215.5051617751995</v>
      </c>
    </row>
    <row r="209" spans="1:10" ht="12.6" customHeight="1" x14ac:dyDescent="0.3">
      <c r="A209" s="181" t="s">
        <v>1477</v>
      </c>
      <c r="B209" s="182" t="s">
        <v>1478</v>
      </c>
      <c r="C209" s="183">
        <v>674.31</v>
      </c>
      <c r="D209" s="184">
        <v>674.31</v>
      </c>
      <c r="E209" s="185" t="s">
        <v>4594</v>
      </c>
      <c r="F209" s="186" t="s">
        <v>2916</v>
      </c>
      <c r="G209">
        <f>VLOOKUP(A209,РАСЧЕТ!$A$3:$BG$1360,59,0)</f>
        <v>141.58118266643743</v>
      </c>
      <c r="H209" s="83">
        <f t="shared" si="9"/>
        <v>-532.72881733356257</v>
      </c>
      <c r="I209">
        <f t="shared" si="10"/>
        <v>337.15499999999997</v>
      </c>
      <c r="J209" s="140">
        <f t="shared" si="11"/>
        <v>-195.57381733356254</v>
      </c>
    </row>
    <row r="210" spans="1:10" ht="12.6" customHeight="1" x14ac:dyDescent="0.3">
      <c r="A210" s="181" t="s">
        <v>1521</v>
      </c>
      <c r="B210" s="182" t="s">
        <v>1522</v>
      </c>
      <c r="C210" s="183">
        <v>584.12</v>
      </c>
      <c r="D210" s="184">
        <v>584.12</v>
      </c>
      <c r="E210" s="185" t="s">
        <v>4594</v>
      </c>
      <c r="F210" s="186" t="s">
        <v>2917</v>
      </c>
      <c r="G210">
        <f>VLOOKUP(A210,РАСЧЕТ!$A$3:$BG$1360,59,0)</f>
        <v>122.64357224608592</v>
      </c>
      <c r="H210" s="83">
        <f t="shared" si="9"/>
        <v>-461.47642775391409</v>
      </c>
      <c r="I210">
        <f t="shared" si="10"/>
        <v>292.06</v>
      </c>
      <c r="J210" s="140">
        <f t="shared" si="11"/>
        <v>-169.41642775391409</v>
      </c>
    </row>
    <row r="211" spans="1:10" ht="12.6" customHeight="1" x14ac:dyDescent="0.3">
      <c r="A211" s="181" t="s">
        <v>1835</v>
      </c>
      <c r="B211" s="182" t="s">
        <v>1836</v>
      </c>
      <c r="C211" s="183">
        <v>743.03</v>
      </c>
      <c r="D211" s="184">
        <v>743.03</v>
      </c>
      <c r="E211" s="185" t="s">
        <v>4594</v>
      </c>
      <c r="F211" s="186" t="s">
        <v>2918</v>
      </c>
      <c r="G211">
        <f>VLOOKUP(A211,РАСЧЕТ!$A$3:$BG$1360,59,0)</f>
        <v>156.00983822480049</v>
      </c>
      <c r="H211" s="83">
        <f t="shared" si="9"/>
        <v>-587.02016177519954</v>
      </c>
      <c r="I211">
        <f t="shared" si="10"/>
        <v>371.51499999999999</v>
      </c>
      <c r="J211" s="140">
        <f t="shared" si="11"/>
        <v>-215.5051617751995</v>
      </c>
    </row>
    <row r="212" spans="1:10" ht="12.6" customHeight="1" x14ac:dyDescent="0.3">
      <c r="A212" s="181" t="s">
        <v>2123</v>
      </c>
      <c r="B212" s="182" t="s">
        <v>2124</v>
      </c>
      <c r="C212" s="183">
        <v>738.74</v>
      </c>
      <c r="D212" s="184">
        <v>738.74</v>
      </c>
      <c r="E212" s="185" t="s">
        <v>4594</v>
      </c>
      <c r="F212" s="186" t="s">
        <v>2678</v>
      </c>
      <c r="G212">
        <f>VLOOKUP(A212,РАСЧЕТ!$A$3:$BG$1360,59,0)</f>
        <v>155.1080472524028</v>
      </c>
      <c r="H212" s="83">
        <f t="shared" si="9"/>
        <v>-583.63195274759721</v>
      </c>
      <c r="I212">
        <f t="shared" si="10"/>
        <v>369.37</v>
      </c>
      <c r="J212" s="140">
        <f t="shared" si="11"/>
        <v>-214.26195274759721</v>
      </c>
    </row>
    <row r="213" spans="1:10" ht="12.6" customHeight="1" x14ac:dyDescent="0.3">
      <c r="A213" s="181" t="s">
        <v>1627</v>
      </c>
      <c r="B213" s="182" t="s">
        <v>1628</v>
      </c>
      <c r="C213" s="183">
        <v>661.43</v>
      </c>
      <c r="D213" s="184">
        <v>661.43</v>
      </c>
      <c r="E213" s="185" t="s">
        <v>4594</v>
      </c>
      <c r="F213" s="186" t="s">
        <v>2919</v>
      </c>
      <c r="G213">
        <f>VLOOKUP(A213,РАСЧЕТ!$A$3:$BG$1360,59,0)</f>
        <v>138.87580974924435</v>
      </c>
      <c r="H213" s="83">
        <f t="shared" si="9"/>
        <v>-522.5541902507556</v>
      </c>
      <c r="I213">
        <f t="shared" si="10"/>
        <v>330.71499999999997</v>
      </c>
      <c r="J213" s="140">
        <f t="shared" si="11"/>
        <v>-191.83919025075562</v>
      </c>
    </row>
    <row r="214" spans="1:10" ht="12.6" customHeight="1" x14ac:dyDescent="0.3">
      <c r="A214" s="181" t="s">
        <v>2225</v>
      </c>
      <c r="B214" s="182" t="s">
        <v>2226</v>
      </c>
      <c r="C214" s="183">
        <v>584.12</v>
      </c>
      <c r="D214" s="184">
        <v>584.12</v>
      </c>
      <c r="E214" s="185" t="s">
        <v>4594</v>
      </c>
      <c r="F214" s="186" t="s">
        <v>2920</v>
      </c>
      <c r="G214">
        <f>VLOOKUP(A214,РАСЧЕТ!$A$3:$BG$1360,59,0)</f>
        <v>122.64357224608592</v>
      </c>
      <c r="H214" s="83">
        <f t="shared" si="9"/>
        <v>-461.47642775391409</v>
      </c>
      <c r="I214">
        <f t="shared" si="10"/>
        <v>292.06</v>
      </c>
      <c r="J214" s="140">
        <f t="shared" si="11"/>
        <v>-169.41642775391409</v>
      </c>
    </row>
    <row r="215" spans="1:10" ht="12.6" customHeight="1" x14ac:dyDescent="0.3">
      <c r="A215" s="181" t="s">
        <v>2627</v>
      </c>
      <c r="B215" s="182" t="s">
        <v>2186</v>
      </c>
      <c r="C215" s="183">
        <v>730.15</v>
      </c>
      <c r="D215" s="184">
        <v>730.15</v>
      </c>
      <c r="E215" s="185" t="s">
        <v>4594</v>
      </c>
      <c r="F215" s="186" t="s">
        <v>3854</v>
      </c>
      <c r="G215">
        <f>VLOOKUP(A215,РАСЧЕТ!$A$3:$BG$1360,59,0)</f>
        <v>153.30446530760742</v>
      </c>
      <c r="H215" s="83">
        <f t="shared" si="9"/>
        <v>-576.84553469239256</v>
      </c>
      <c r="I215">
        <f t="shared" si="10"/>
        <v>365.07499999999999</v>
      </c>
      <c r="J215" s="140">
        <f t="shared" si="11"/>
        <v>-211.77053469239257</v>
      </c>
    </row>
    <row r="216" spans="1:10" ht="12.6" customHeight="1" x14ac:dyDescent="0.3">
      <c r="A216" s="181" t="s">
        <v>2617</v>
      </c>
      <c r="B216" s="182" t="s">
        <v>524</v>
      </c>
      <c r="C216" s="183">
        <v>661.43</v>
      </c>
      <c r="D216" s="184">
        <v>661.43</v>
      </c>
      <c r="E216" s="185" t="s">
        <v>4594</v>
      </c>
      <c r="F216" s="186" t="s">
        <v>3859</v>
      </c>
      <c r="G216">
        <f>VLOOKUP(A216,РАСЧЕТ!$A$3:$BG$1360,59,0)</f>
        <v>138.87580974924435</v>
      </c>
      <c r="H216" s="83">
        <f t="shared" si="9"/>
        <v>-522.5541902507556</v>
      </c>
      <c r="I216">
        <f t="shared" si="10"/>
        <v>330.71499999999997</v>
      </c>
      <c r="J216" s="140">
        <f t="shared" si="11"/>
        <v>-191.83919025075562</v>
      </c>
    </row>
    <row r="217" spans="1:10" ht="12.6" customHeight="1" x14ac:dyDescent="0.3">
      <c r="A217" s="181" t="s">
        <v>1892</v>
      </c>
      <c r="B217" s="182" t="s">
        <v>1893</v>
      </c>
      <c r="C217" s="183">
        <v>584.12</v>
      </c>
      <c r="D217" s="184">
        <v>584.12</v>
      </c>
      <c r="E217" s="185" t="s">
        <v>4594</v>
      </c>
      <c r="F217" s="186" t="s">
        <v>2921</v>
      </c>
      <c r="G217">
        <f>VLOOKUP(A217,РАСЧЕТ!$A$3:$BG$1360,59,0)</f>
        <v>122.64357224608592</v>
      </c>
      <c r="H217" s="83">
        <f t="shared" si="9"/>
        <v>-461.47642775391409</v>
      </c>
      <c r="I217">
        <f t="shared" si="10"/>
        <v>292.06</v>
      </c>
      <c r="J217" s="140">
        <f t="shared" si="11"/>
        <v>-169.41642775391409</v>
      </c>
    </row>
    <row r="218" spans="1:10" ht="12.6" customHeight="1" x14ac:dyDescent="0.3">
      <c r="A218" s="181" t="s">
        <v>2406</v>
      </c>
      <c r="B218" s="182" t="s">
        <v>2407</v>
      </c>
      <c r="C218" s="183">
        <v>730.15</v>
      </c>
      <c r="D218" s="184">
        <v>730.15</v>
      </c>
      <c r="E218" s="185" t="s">
        <v>4594</v>
      </c>
      <c r="F218" s="186" t="s">
        <v>2922</v>
      </c>
      <c r="G218">
        <f>VLOOKUP(A218,РАСЧЕТ!$A$3:$BG$1360,59,0)</f>
        <v>153.30446530760742</v>
      </c>
      <c r="H218" s="83">
        <f t="shared" si="9"/>
        <v>-576.84553469239256</v>
      </c>
      <c r="I218">
        <f t="shared" si="10"/>
        <v>365.07499999999999</v>
      </c>
      <c r="J218" s="140">
        <f t="shared" si="11"/>
        <v>-211.77053469239257</v>
      </c>
    </row>
    <row r="219" spans="1:10" ht="12.6" customHeight="1" x14ac:dyDescent="0.3">
      <c r="A219" s="181" t="s">
        <v>1300</v>
      </c>
      <c r="B219" s="182" t="s">
        <v>1301</v>
      </c>
      <c r="C219" s="183">
        <v>661.43</v>
      </c>
      <c r="D219" s="184">
        <v>661.43</v>
      </c>
      <c r="E219" s="185" t="s">
        <v>4594</v>
      </c>
      <c r="F219" s="186" t="s">
        <v>2923</v>
      </c>
      <c r="G219">
        <f>VLOOKUP(A219,РАСЧЕТ!$A$3:$BG$1360,59,0)</f>
        <v>138.87580974924435</v>
      </c>
      <c r="H219" s="83">
        <f t="shared" si="9"/>
        <v>-522.5541902507556</v>
      </c>
      <c r="I219">
        <f t="shared" si="10"/>
        <v>330.71499999999997</v>
      </c>
      <c r="J219" s="140">
        <f t="shared" si="11"/>
        <v>-191.83919025075562</v>
      </c>
    </row>
    <row r="220" spans="1:10" ht="12.6" customHeight="1" x14ac:dyDescent="0.3">
      <c r="A220" s="181" t="s">
        <v>3969</v>
      </c>
      <c r="B220" s="182" t="s">
        <v>2305</v>
      </c>
      <c r="C220" s="183">
        <v>584.12</v>
      </c>
      <c r="D220" s="184">
        <v>584.12</v>
      </c>
      <c r="E220" s="185" t="s">
        <v>4594</v>
      </c>
      <c r="F220" s="186" t="s">
        <v>4524</v>
      </c>
      <c r="G220">
        <f>VLOOKUP(A220,РАСЧЕТ!$A$3:$BG$1360,59,0)</f>
        <v>122.64357224608592</v>
      </c>
      <c r="H220" s="83">
        <f t="shared" si="9"/>
        <v>-461.47642775391409</v>
      </c>
      <c r="I220">
        <f t="shared" si="10"/>
        <v>292.06</v>
      </c>
      <c r="J220" s="140">
        <f t="shared" si="11"/>
        <v>-169.41642775391409</v>
      </c>
    </row>
    <row r="221" spans="1:10" ht="12.6" customHeight="1" x14ac:dyDescent="0.3">
      <c r="A221" s="181" t="s">
        <v>2259</v>
      </c>
      <c r="B221" s="182" t="s">
        <v>2260</v>
      </c>
      <c r="C221" s="183">
        <v>730.15</v>
      </c>
      <c r="D221" s="184">
        <v>730.15</v>
      </c>
      <c r="E221" s="185" t="s">
        <v>4594</v>
      </c>
      <c r="F221" s="186" t="s">
        <v>2925</v>
      </c>
      <c r="G221">
        <f>VLOOKUP(A221,РАСЧЕТ!$A$3:$BG$1360,59,0)</f>
        <v>153.30446530760742</v>
      </c>
      <c r="H221" s="83">
        <f t="shared" si="9"/>
        <v>-576.84553469239256</v>
      </c>
      <c r="I221">
        <f t="shared" si="10"/>
        <v>365.07499999999999</v>
      </c>
      <c r="J221" s="140">
        <f t="shared" si="11"/>
        <v>-211.77053469239257</v>
      </c>
    </row>
    <row r="222" spans="1:10" ht="12.6" customHeight="1" x14ac:dyDescent="0.3">
      <c r="A222" s="181" t="s">
        <v>1292</v>
      </c>
      <c r="B222" s="182" t="s">
        <v>1293</v>
      </c>
      <c r="C222" s="183">
        <v>635.66</v>
      </c>
      <c r="D222" s="184">
        <v>635.66</v>
      </c>
      <c r="E222" s="185" t="s">
        <v>4594</v>
      </c>
      <c r="F222" s="186" t="s">
        <v>2926</v>
      </c>
      <c r="G222">
        <f>VLOOKUP(A222,РАСЧЕТ!$A$3:$BG$1360,59,0)</f>
        <v>133.46506391485823</v>
      </c>
      <c r="H222" s="83">
        <f t="shared" si="9"/>
        <v>-502.19493608514176</v>
      </c>
      <c r="I222">
        <f t="shared" si="10"/>
        <v>317.83</v>
      </c>
      <c r="J222" s="140">
        <f t="shared" si="11"/>
        <v>-184.36493608514175</v>
      </c>
    </row>
    <row r="223" spans="1:10" ht="12.6" customHeight="1" x14ac:dyDescent="0.3">
      <c r="A223" s="181" t="s">
        <v>3970</v>
      </c>
      <c r="B223" s="182" t="s">
        <v>2203</v>
      </c>
      <c r="C223" s="183">
        <v>743.03</v>
      </c>
      <c r="D223" s="184">
        <v>743.03</v>
      </c>
      <c r="E223" s="185" t="s">
        <v>4594</v>
      </c>
      <c r="F223" s="186" t="s">
        <v>4526</v>
      </c>
      <c r="G223">
        <f>VLOOKUP(A223,РАСЧЕТ!$A$3:$BG$1360,59,0)</f>
        <v>156.00983822480049</v>
      </c>
      <c r="H223" s="83">
        <f t="shared" si="9"/>
        <v>-587.02016177519954</v>
      </c>
      <c r="I223">
        <f t="shared" si="10"/>
        <v>371.51499999999999</v>
      </c>
      <c r="J223" s="140">
        <f t="shared" si="11"/>
        <v>-215.5051617751995</v>
      </c>
    </row>
    <row r="224" spans="1:10" ht="12.6" customHeight="1" x14ac:dyDescent="0.3">
      <c r="A224" s="181" t="s">
        <v>882</v>
      </c>
      <c r="B224" s="182" t="s">
        <v>883</v>
      </c>
      <c r="C224" s="183">
        <v>648.54</v>
      </c>
      <c r="D224" s="184">
        <v>648.54</v>
      </c>
      <c r="E224" s="185" t="s">
        <v>4594</v>
      </c>
      <c r="F224" s="186" t="s">
        <v>2679</v>
      </c>
      <c r="G224">
        <f>VLOOKUP(A224,РАСЧЕТ!$A$3:$BG$1360,59,0)</f>
        <v>136.17043683205128</v>
      </c>
      <c r="H224" s="83">
        <f t="shared" si="9"/>
        <v>-512.36956316794863</v>
      </c>
      <c r="I224">
        <f t="shared" si="10"/>
        <v>324.27</v>
      </c>
      <c r="J224" s="140">
        <f t="shared" si="11"/>
        <v>-188.0995631679487</v>
      </c>
    </row>
    <row r="225" spans="1:10" ht="12.6" customHeight="1" x14ac:dyDescent="0.3">
      <c r="A225" s="181" t="s">
        <v>2626</v>
      </c>
      <c r="B225" s="182" t="s">
        <v>1921</v>
      </c>
      <c r="C225" s="183">
        <v>584.12</v>
      </c>
      <c r="D225" s="184">
        <v>584.12</v>
      </c>
      <c r="E225" s="185" t="s">
        <v>4594</v>
      </c>
      <c r="F225" s="186" t="s">
        <v>3870</v>
      </c>
      <c r="G225">
        <f>VLOOKUP(A225,РАСЧЕТ!$A$3:$BG$1360,59,0)</f>
        <v>122.64357224608592</v>
      </c>
      <c r="H225" s="83">
        <f t="shared" si="9"/>
        <v>-461.47642775391409</v>
      </c>
      <c r="I225">
        <f t="shared" si="10"/>
        <v>292.06</v>
      </c>
      <c r="J225" s="140">
        <f t="shared" si="11"/>
        <v>-169.41642775391409</v>
      </c>
    </row>
    <row r="226" spans="1:10" ht="12.6" customHeight="1" x14ac:dyDescent="0.3">
      <c r="A226" s="181" t="s">
        <v>618</v>
      </c>
      <c r="B226" s="182" t="s">
        <v>619</v>
      </c>
      <c r="C226" s="183">
        <v>704.38</v>
      </c>
      <c r="D226" s="184">
        <v>704.38</v>
      </c>
      <c r="E226" s="185" t="s">
        <v>4594</v>
      </c>
      <c r="F226" s="186" t="s">
        <v>2927</v>
      </c>
      <c r="G226">
        <f>VLOOKUP(A226,РАСЧЕТ!$A$3:$BG$1360,59,0)</f>
        <v>147.89371947322124</v>
      </c>
      <c r="H226" s="83">
        <f t="shared" si="9"/>
        <v>-556.48628052677873</v>
      </c>
      <c r="I226">
        <f t="shared" si="10"/>
        <v>352.19</v>
      </c>
      <c r="J226" s="140">
        <f t="shared" si="11"/>
        <v>-204.29628052677876</v>
      </c>
    </row>
    <row r="227" spans="1:10" ht="12.6" customHeight="1" x14ac:dyDescent="0.3">
      <c r="A227" s="181" t="s">
        <v>1296</v>
      </c>
      <c r="B227" s="182" t="s">
        <v>1297</v>
      </c>
      <c r="C227" s="183">
        <v>631.36</v>
      </c>
      <c r="D227" s="184">
        <v>631.36</v>
      </c>
      <c r="E227" s="185" t="s">
        <v>4594</v>
      </c>
      <c r="F227" s="186" t="s">
        <v>2928</v>
      </c>
      <c r="G227">
        <f>VLOOKUP(A227,РАСЧЕТ!$A$3:$BG$1360,59,0)</f>
        <v>132.56327294246051</v>
      </c>
      <c r="H227" s="83">
        <f t="shared" si="9"/>
        <v>-498.7967270575395</v>
      </c>
      <c r="I227">
        <f t="shared" si="10"/>
        <v>315.68</v>
      </c>
      <c r="J227" s="140">
        <f t="shared" si="11"/>
        <v>-183.11672705753949</v>
      </c>
    </row>
    <row r="228" spans="1:10" ht="12.6" customHeight="1" x14ac:dyDescent="0.3">
      <c r="A228" s="181" t="s">
        <v>1216</v>
      </c>
      <c r="B228" s="182" t="s">
        <v>1217</v>
      </c>
      <c r="C228" s="183">
        <v>652.84</v>
      </c>
      <c r="D228" s="184">
        <v>652.84</v>
      </c>
      <c r="E228" s="185" t="s">
        <v>4594</v>
      </c>
      <c r="F228" s="186" t="s">
        <v>2929</v>
      </c>
      <c r="G228">
        <f>VLOOKUP(A228,РАСЧЕТ!$A$3:$BG$1360,59,0)</f>
        <v>137.07222780444897</v>
      </c>
      <c r="H228" s="83">
        <f t="shared" si="9"/>
        <v>-515.76777219555106</v>
      </c>
      <c r="I228">
        <f t="shared" si="10"/>
        <v>326.42</v>
      </c>
      <c r="J228" s="140">
        <f t="shared" si="11"/>
        <v>-189.34777219555104</v>
      </c>
    </row>
    <row r="229" spans="1:10" ht="12.6" customHeight="1" x14ac:dyDescent="0.3">
      <c r="A229" s="181" t="s">
        <v>2161</v>
      </c>
      <c r="B229" s="182" t="s">
        <v>2162</v>
      </c>
      <c r="C229" s="188"/>
      <c r="D229" s="189"/>
      <c r="E229" s="185" t="s">
        <v>4594</v>
      </c>
      <c r="F229" s="186" t="s">
        <v>2930</v>
      </c>
      <c r="G229">
        <f>VLOOKUP(A229,РАСЧЕТ!$A$3:$BG$1360,59,0)</f>
        <v>122.64357224608592</v>
      </c>
      <c r="H229" s="83">
        <f t="shared" si="9"/>
        <v>122.64357224608592</v>
      </c>
      <c r="I229">
        <f t="shared" si="10"/>
        <v>0</v>
      </c>
      <c r="J229" s="140">
        <f t="shared" si="11"/>
        <v>122.64357224608592</v>
      </c>
    </row>
    <row r="230" spans="1:10" ht="12.6" customHeight="1" x14ac:dyDescent="0.3">
      <c r="A230" s="181" t="s">
        <v>1601</v>
      </c>
      <c r="B230" s="182" t="s">
        <v>1602</v>
      </c>
      <c r="C230" s="183">
        <v>717.26</v>
      </c>
      <c r="D230" s="184">
        <v>717.26</v>
      </c>
      <c r="E230" s="185" t="s">
        <v>4594</v>
      </c>
      <c r="F230" s="186" t="s">
        <v>2931</v>
      </c>
      <c r="G230">
        <f>VLOOKUP(A230,РАСЧЕТ!$A$3:$BG$1360,59,0)</f>
        <v>150.59909239041434</v>
      </c>
      <c r="H230" s="83">
        <f t="shared" si="9"/>
        <v>-566.66090760958559</v>
      </c>
      <c r="I230">
        <f t="shared" si="10"/>
        <v>358.63</v>
      </c>
      <c r="J230" s="140">
        <f t="shared" si="11"/>
        <v>-208.03090760958565</v>
      </c>
    </row>
    <row r="231" spans="1:10" ht="12.6" customHeight="1" x14ac:dyDescent="0.3">
      <c r="A231" s="181" t="s">
        <v>1375</v>
      </c>
      <c r="B231" s="182" t="s">
        <v>1376</v>
      </c>
      <c r="C231" s="183">
        <v>670.02</v>
      </c>
      <c r="D231" s="184">
        <v>670.02</v>
      </c>
      <c r="E231" s="185" t="s">
        <v>4594</v>
      </c>
      <c r="F231" s="186" t="s">
        <v>2932</v>
      </c>
      <c r="G231">
        <f>VLOOKUP(A231,РАСЧЕТ!$A$3:$BG$1360,59,0)</f>
        <v>140.67939169403974</v>
      </c>
      <c r="H231" s="83">
        <f t="shared" si="9"/>
        <v>-529.34060830596025</v>
      </c>
      <c r="I231">
        <f t="shared" si="10"/>
        <v>335.01</v>
      </c>
      <c r="J231" s="140">
        <f t="shared" si="11"/>
        <v>-194.33060830596025</v>
      </c>
    </row>
    <row r="232" spans="1:10" ht="12.6" customHeight="1" x14ac:dyDescent="0.3">
      <c r="A232" s="181" t="s">
        <v>884</v>
      </c>
      <c r="B232" s="182" t="s">
        <v>885</v>
      </c>
      <c r="C232" s="183">
        <v>584.12</v>
      </c>
      <c r="D232" s="184">
        <v>584.12</v>
      </c>
      <c r="E232" s="185" t="s">
        <v>4594</v>
      </c>
      <c r="F232" s="186" t="s">
        <v>2933</v>
      </c>
      <c r="G232">
        <f>VLOOKUP(A232,РАСЧЕТ!$A$3:$BG$1360,59,0)</f>
        <v>122.64357224608592</v>
      </c>
      <c r="H232" s="83">
        <f t="shared" si="9"/>
        <v>-461.47642775391409</v>
      </c>
      <c r="I232">
        <f t="shared" si="10"/>
        <v>292.06</v>
      </c>
      <c r="J232" s="140">
        <f t="shared" si="11"/>
        <v>-169.41642775391409</v>
      </c>
    </row>
    <row r="233" spans="1:10" ht="12.6" customHeight="1" x14ac:dyDescent="0.3">
      <c r="A233" s="181" t="s">
        <v>799</v>
      </c>
      <c r="B233" s="182" t="s">
        <v>800</v>
      </c>
      <c r="C233" s="183">
        <v>743.03</v>
      </c>
      <c r="D233" s="184">
        <v>743.03</v>
      </c>
      <c r="E233" s="185" t="s">
        <v>4594</v>
      </c>
      <c r="F233" s="186" t="s">
        <v>2934</v>
      </c>
      <c r="G233">
        <f>VLOOKUP(A233,РАСЧЕТ!$A$3:$BG$1360,59,0)</f>
        <v>156.00983822480049</v>
      </c>
      <c r="H233" s="83">
        <f t="shared" si="9"/>
        <v>-587.02016177519954</v>
      </c>
      <c r="I233">
        <f t="shared" si="10"/>
        <v>371.51499999999999</v>
      </c>
      <c r="J233" s="140">
        <f t="shared" si="11"/>
        <v>-215.5051617751995</v>
      </c>
    </row>
    <row r="234" spans="1:10" ht="12.6" customHeight="1" x14ac:dyDescent="0.3">
      <c r="A234" s="181" t="s">
        <v>1775</v>
      </c>
      <c r="B234" s="182" t="s">
        <v>1776</v>
      </c>
      <c r="C234" s="183">
        <v>584.12</v>
      </c>
      <c r="D234" s="184">
        <v>584.12</v>
      </c>
      <c r="E234" s="185" t="s">
        <v>4594</v>
      </c>
      <c r="F234" s="186" t="s">
        <v>2680</v>
      </c>
      <c r="G234">
        <f>VLOOKUP(A234,РАСЧЕТ!$A$3:$BG$1360,59,0)</f>
        <v>122.64357224608592</v>
      </c>
      <c r="H234" s="83">
        <f t="shared" si="9"/>
        <v>-461.47642775391409</v>
      </c>
      <c r="I234">
        <f t="shared" si="10"/>
        <v>292.06</v>
      </c>
      <c r="J234" s="140">
        <f t="shared" si="11"/>
        <v>-169.41642775391409</v>
      </c>
    </row>
    <row r="235" spans="1:10" ht="12.6" customHeight="1" x14ac:dyDescent="0.3">
      <c r="A235" s="181" t="s">
        <v>829</v>
      </c>
      <c r="B235" s="182" t="s">
        <v>830</v>
      </c>
      <c r="C235" s="183">
        <v>717.26</v>
      </c>
      <c r="D235" s="184">
        <v>717.26</v>
      </c>
      <c r="E235" s="185" t="s">
        <v>4594</v>
      </c>
      <c r="F235" s="186" t="s">
        <v>2681</v>
      </c>
      <c r="G235">
        <f>VLOOKUP(A235,РАСЧЕТ!$A$3:$BG$1360,59,0)</f>
        <v>150.59909239041434</v>
      </c>
      <c r="H235" s="83">
        <f t="shared" si="9"/>
        <v>-566.66090760958559</v>
      </c>
      <c r="I235">
        <f t="shared" si="10"/>
        <v>358.63</v>
      </c>
      <c r="J235" s="140">
        <f t="shared" si="11"/>
        <v>-208.03090760958565</v>
      </c>
    </row>
    <row r="236" spans="1:10" ht="12.6" customHeight="1" x14ac:dyDescent="0.3">
      <c r="A236" s="181" t="s">
        <v>2049</v>
      </c>
      <c r="B236" s="182" t="s">
        <v>2050</v>
      </c>
      <c r="C236" s="183">
        <v>670.02</v>
      </c>
      <c r="D236" s="184">
        <v>670.02</v>
      </c>
      <c r="E236" s="185" t="s">
        <v>4594</v>
      </c>
      <c r="F236" s="186" t="s">
        <v>2682</v>
      </c>
      <c r="G236">
        <f>VLOOKUP(A236,РАСЧЕТ!$A$3:$BG$1360,59,0)</f>
        <v>140.67939169403974</v>
      </c>
      <c r="H236" s="83">
        <f t="shared" si="9"/>
        <v>-529.34060830596025</v>
      </c>
      <c r="I236">
        <f t="shared" si="10"/>
        <v>335.01</v>
      </c>
      <c r="J236" s="140">
        <f t="shared" si="11"/>
        <v>-194.33060830596025</v>
      </c>
    </row>
    <row r="237" spans="1:10" ht="12.6" customHeight="1" x14ac:dyDescent="0.3">
      <c r="A237" s="181" t="s">
        <v>1781</v>
      </c>
      <c r="B237" s="182" t="s">
        <v>1782</v>
      </c>
      <c r="C237" s="183">
        <v>584.12</v>
      </c>
      <c r="D237" s="184">
        <v>584.12</v>
      </c>
      <c r="E237" s="185" t="s">
        <v>4594</v>
      </c>
      <c r="F237" s="186" t="s">
        <v>2683</v>
      </c>
      <c r="G237">
        <f>VLOOKUP(A237,РАСЧЕТ!$A$3:$BG$1360,59,0)</f>
        <v>122.64357224608592</v>
      </c>
      <c r="H237" s="83">
        <f t="shared" si="9"/>
        <v>-461.47642775391409</v>
      </c>
      <c r="I237">
        <f t="shared" si="10"/>
        <v>292.06</v>
      </c>
      <c r="J237" s="140">
        <f t="shared" si="11"/>
        <v>-169.41642775391409</v>
      </c>
    </row>
    <row r="238" spans="1:10" ht="12.6" customHeight="1" x14ac:dyDescent="0.3">
      <c r="A238" s="181" t="s">
        <v>584</v>
      </c>
      <c r="B238" s="182" t="s">
        <v>585</v>
      </c>
      <c r="C238" s="183">
        <v>743.03</v>
      </c>
      <c r="D238" s="184">
        <v>743.03</v>
      </c>
      <c r="E238" s="185" t="s">
        <v>4594</v>
      </c>
      <c r="F238" s="186" t="s">
        <v>2684</v>
      </c>
      <c r="G238">
        <f>VLOOKUP(A238,РАСЧЕТ!$A$3:$BG$1360,59,0)</f>
        <v>156.00983822480049</v>
      </c>
      <c r="H238" s="83">
        <f t="shared" si="9"/>
        <v>-587.02016177519954</v>
      </c>
      <c r="I238">
        <f t="shared" si="10"/>
        <v>371.51499999999999</v>
      </c>
      <c r="J238" s="140">
        <f t="shared" si="11"/>
        <v>-215.5051617751995</v>
      </c>
    </row>
    <row r="239" spans="1:10" ht="12.6" customHeight="1" x14ac:dyDescent="0.3">
      <c r="A239" s="181" t="s">
        <v>545</v>
      </c>
      <c r="B239" s="182" t="s">
        <v>546</v>
      </c>
      <c r="C239" s="183">
        <v>670.02</v>
      </c>
      <c r="D239" s="184">
        <v>670.02</v>
      </c>
      <c r="E239" s="185" t="s">
        <v>4594</v>
      </c>
      <c r="F239" s="186" t="s">
        <v>2685</v>
      </c>
      <c r="G239">
        <f>VLOOKUP(A239,РАСЧЕТ!$A$3:$BG$1360,59,0)</f>
        <v>140.67939169403974</v>
      </c>
      <c r="H239" s="83">
        <f t="shared" si="9"/>
        <v>-529.34060830596025</v>
      </c>
      <c r="I239">
        <f t="shared" si="10"/>
        <v>335.01</v>
      </c>
      <c r="J239" s="140">
        <f t="shared" si="11"/>
        <v>-194.33060830596025</v>
      </c>
    </row>
    <row r="240" spans="1:10" ht="12.6" customHeight="1" x14ac:dyDescent="0.3">
      <c r="A240" s="181" t="s">
        <v>1777</v>
      </c>
      <c r="B240" s="182" t="s">
        <v>1778</v>
      </c>
      <c r="C240" s="183">
        <v>584.12</v>
      </c>
      <c r="D240" s="184">
        <v>584.12</v>
      </c>
      <c r="E240" s="185" t="s">
        <v>4594</v>
      </c>
      <c r="F240" s="186" t="s">
        <v>2686</v>
      </c>
      <c r="G240">
        <f>VLOOKUP(A240,РАСЧЕТ!$A$3:$BG$1360,59,0)</f>
        <v>122.64357224608592</v>
      </c>
      <c r="H240" s="83">
        <f t="shared" si="9"/>
        <v>-461.47642775391409</v>
      </c>
      <c r="I240">
        <f t="shared" si="10"/>
        <v>292.06</v>
      </c>
      <c r="J240" s="140">
        <f t="shared" si="11"/>
        <v>-169.41642775391409</v>
      </c>
    </row>
    <row r="241" spans="1:10" ht="12.6" customHeight="1" x14ac:dyDescent="0.3">
      <c r="A241" s="181" t="s">
        <v>1899</v>
      </c>
      <c r="B241" s="182" t="s">
        <v>1900</v>
      </c>
      <c r="C241" s="183">
        <v>743.03</v>
      </c>
      <c r="D241" s="184">
        <v>743.03</v>
      </c>
      <c r="E241" s="185" t="s">
        <v>4594</v>
      </c>
      <c r="F241" s="186" t="s">
        <v>2687</v>
      </c>
      <c r="G241">
        <f>VLOOKUP(A241,РАСЧЕТ!$A$3:$BG$1360,59,0)</f>
        <v>156.00983822480049</v>
      </c>
      <c r="H241" s="83">
        <f t="shared" si="9"/>
        <v>-587.02016177519954</v>
      </c>
      <c r="I241">
        <f t="shared" si="10"/>
        <v>371.51499999999999</v>
      </c>
      <c r="J241" s="140">
        <f t="shared" si="11"/>
        <v>-215.5051617751995</v>
      </c>
    </row>
    <row r="242" spans="1:10" ht="12.6" customHeight="1" x14ac:dyDescent="0.3">
      <c r="A242" s="181" t="s">
        <v>1312</v>
      </c>
      <c r="B242" s="182" t="s">
        <v>1313</v>
      </c>
      <c r="C242" s="183">
        <v>670.02</v>
      </c>
      <c r="D242" s="184">
        <v>670.02</v>
      </c>
      <c r="E242" s="185" t="s">
        <v>4594</v>
      </c>
      <c r="F242" s="186" t="s">
        <v>2688</v>
      </c>
      <c r="G242">
        <f>VLOOKUP(A242,РАСЧЕТ!$A$3:$BG$1360,59,0)</f>
        <v>140.67939169403974</v>
      </c>
      <c r="H242" s="83">
        <f t="shared" si="9"/>
        <v>-529.34060830596025</v>
      </c>
      <c r="I242">
        <f t="shared" si="10"/>
        <v>335.01</v>
      </c>
      <c r="J242" s="140">
        <f t="shared" si="11"/>
        <v>-194.33060830596025</v>
      </c>
    </row>
    <row r="243" spans="1:10" ht="12.6" customHeight="1" x14ac:dyDescent="0.3">
      <c r="A243" s="181" t="s">
        <v>2319</v>
      </c>
      <c r="B243" s="182" t="s">
        <v>2320</v>
      </c>
      <c r="C243" s="183">
        <v>670.02</v>
      </c>
      <c r="D243" s="184">
        <v>670.02</v>
      </c>
      <c r="E243" s="185" t="s">
        <v>4594</v>
      </c>
      <c r="F243" s="186" t="s">
        <v>2654</v>
      </c>
      <c r="G243">
        <f>VLOOKUP(A243,РАСЧЕТ!$A$3:$BG$1360,59,0)</f>
        <v>140.67939169403974</v>
      </c>
      <c r="H243" s="83">
        <f t="shared" si="9"/>
        <v>-529.34060830596025</v>
      </c>
      <c r="I243">
        <f t="shared" si="10"/>
        <v>335.01</v>
      </c>
      <c r="J243" s="140">
        <f t="shared" si="11"/>
        <v>-194.33060830596025</v>
      </c>
    </row>
    <row r="244" spans="1:10" ht="12.6" customHeight="1" x14ac:dyDescent="0.3">
      <c r="A244" s="181" t="s">
        <v>2025</v>
      </c>
      <c r="B244" s="182" t="s">
        <v>2026</v>
      </c>
      <c r="C244" s="183">
        <v>584.12</v>
      </c>
      <c r="D244" s="184">
        <v>584.12</v>
      </c>
      <c r="E244" s="185" t="s">
        <v>4594</v>
      </c>
      <c r="F244" s="186" t="s">
        <v>2689</v>
      </c>
      <c r="G244">
        <f>VLOOKUP(A244,РАСЧЕТ!$A$3:$BG$1360,59,0)</f>
        <v>122.64357224608592</v>
      </c>
      <c r="H244" s="83">
        <f t="shared" si="9"/>
        <v>-461.47642775391409</v>
      </c>
      <c r="I244">
        <f t="shared" si="10"/>
        <v>292.06</v>
      </c>
      <c r="J244" s="140">
        <f t="shared" si="11"/>
        <v>-169.41642775391409</v>
      </c>
    </row>
    <row r="245" spans="1:10" ht="12.6" customHeight="1" x14ac:dyDescent="0.3">
      <c r="A245" s="181" t="s">
        <v>3971</v>
      </c>
      <c r="B245" s="182" t="s">
        <v>1505</v>
      </c>
      <c r="C245" s="183">
        <v>743.03</v>
      </c>
      <c r="D245" s="184">
        <v>743.03</v>
      </c>
      <c r="E245" s="185" t="s">
        <v>4594</v>
      </c>
      <c r="F245" s="186" t="s">
        <v>4528</v>
      </c>
      <c r="G245">
        <f>VLOOKUP(A245,РАСЧЕТ!$A$3:$BG$1360,59,0)</f>
        <v>156.00983822480049</v>
      </c>
      <c r="H245" s="83">
        <f t="shared" si="9"/>
        <v>-587.02016177519954</v>
      </c>
      <c r="I245">
        <f t="shared" si="10"/>
        <v>371.51499999999999</v>
      </c>
      <c r="J245" s="140">
        <f t="shared" si="11"/>
        <v>-215.5051617751995</v>
      </c>
    </row>
    <row r="246" spans="1:10" ht="12.6" customHeight="1" x14ac:dyDescent="0.3">
      <c r="A246" s="181" t="s">
        <v>1814</v>
      </c>
      <c r="B246" s="182" t="s">
        <v>1815</v>
      </c>
      <c r="C246" s="183">
        <v>665.72</v>
      </c>
      <c r="D246" s="184">
        <v>665.72</v>
      </c>
      <c r="E246" s="185" t="s">
        <v>4594</v>
      </c>
      <c r="F246" s="186" t="s">
        <v>2691</v>
      </c>
      <c r="G246">
        <f>VLOOKUP(A246,РАСЧЕТ!$A$3:$BG$1360,59,0)</f>
        <v>139.77760072164205</v>
      </c>
      <c r="H246" s="83">
        <f t="shared" si="9"/>
        <v>-525.94239927835793</v>
      </c>
      <c r="I246">
        <f t="shared" si="10"/>
        <v>332.86</v>
      </c>
      <c r="J246" s="140">
        <f t="shared" si="11"/>
        <v>-193.08239927835797</v>
      </c>
    </row>
    <row r="247" spans="1:10" ht="12.6" customHeight="1" x14ac:dyDescent="0.3">
      <c r="A247" s="181" t="s">
        <v>2410</v>
      </c>
      <c r="B247" s="182" t="s">
        <v>2411</v>
      </c>
      <c r="C247" s="183">
        <v>579.82000000000005</v>
      </c>
      <c r="D247" s="184">
        <v>579.82000000000005</v>
      </c>
      <c r="E247" s="185" t="s">
        <v>4594</v>
      </c>
      <c r="F247" s="186" t="s">
        <v>2692</v>
      </c>
      <c r="G247">
        <f>VLOOKUP(A247,РАСЧЕТ!$A$3:$BG$1360,59,0)</f>
        <v>121.74178127368825</v>
      </c>
      <c r="H247" s="83">
        <f t="shared" si="9"/>
        <v>-458.07821872631177</v>
      </c>
      <c r="I247">
        <f t="shared" si="10"/>
        <v>289.91000000000003</v>
      </c>
      <c r="J247" s="140">
        <f t="shared" si="11"/>
        <v>-168.16821872631178</v>
      </c>
    </row>
    <row r="248" spans="1:10" ht="12.6" customHeight="1" x14ac:dyDescent="0.3">
      <c r="A248" s="181" t="s">
        <v>4501</v>
      </c>
      <c r="B248" s="182" t="s">
        <v>1396</v>
      </c>
      <c r="C248" s="183">
        <v>734.44</v>
      </c>
      <c r="D248" s="184">
        <v>734.44</v>
      </c>
      <c r="E248" s="185" t="s">
        <v>4594</v>
      </c>
      <c r="F248" s="186" t="s">
        <v>4603</v>
      </c>
      <c r="G248">
        <f>VLOOKUP(A248,РАСЧЕТ!$A$3:$BG$1360,59,0)</f>
        <v>154.20625628000514</v>
      </c>
      <c r="H248" s="83">
        <f t="shared" si="9"/>
        <v>-580.23374371999489</v>
      </c>
      <c r="I248">
        <f t="shared" si="10"/>
        <v>367.22</v>
      </c>
      <c r="J248" s="140">
        <f t="shared" si="11"/>
        <v>-213.01374371999489</v>
      </c>
    </row>
    <row r="249" spans="1:10" ht="12.6" customHeight="1" x14ac:dyDescent="0.3">
      <c r="A249" s="181" t="s">
        <v>1966</v>
      </c>
      <c r="B249" s="182" t="s">
        <v>1967</v>
      </c>
      <c r="C249" s="183">
        <v>665.72</v>
      </c>
      <c r="D249" s="184">
        <v>665.72</v>
      </c>
      <c r="E249" s="185" t="s">
        <v>4594</v>
      </c>
      <c r="F249" s="186" t="s">
        <v>2694</v>
      </c>
      <c r="G249">
        <f>VLOOKUP(A249,РАСЧЕТ!$A$3:$BG$1360,59,0)</f>
        <v>139.77760072164205</v>
      </c>
      <c r="H249" s="83">
        <f t="shared" si="9"/>
        <v>-525.94239927835793</v>
      </c>
      <c r="I249">
        <f t="shared" si="10"/>
        <v>332.86</v>
      </c>
      <c r="J249" s="140">
        <f t="shared" si="11"/>
        <v>-193.08239927835797</v>
      </c>
    </row>
    <row r="250" spans="1:10" ht="12.6" customHeight="1" x14ac:dyDescent="0.3">
      <c r="A250" s="181" t="s">
        <v>1968</v>
      </c>
      <c r="B250" s="182" t="s">
        <v>1969</v>
      </c>
      <c r="C250" s="183">
        <v>579.82000000000005</v>
      </c>
      <c r="D250" s="184">
        <v>579.82000000000005</v>
      </c>
      <c r="E250" s="185" t="s">
        <v>4594</v>
      </c>
      <c r="F250" s="186" t="s">
        <v>2695</v>
      </c>
      <c r="G250">
        <f>VLOOKUP(A250,РАСЧЕТ!$A$3:$BG$1360,59,0)</f>
        <v>121.74178127368825</v>
      </c>
      <c r="H250" s="83">
        <f t="shared" si="9"/>
        <v>-458.07821872631177</v>
      </c>
      <c r="I250">
        <f t="shared" si="10"/>
        <v>289.91000000000003</v>
      </c>
      <c r="J250" s="140">
        <f t="shared" si="11"/>
        <v>-168.16821872631178</v>
      </c>
    </row>
    <row r="251" spans="1:10" ht="12.6" customHeight="1" x14ac:dyDescent="0.3">
      <c r="A251" s="181" t="s">
        <v>2191</v>
      </c>
      <c r="B251" s="182" t="s">
        <v>2192</v>
      </c>
      <c r="C251" s="183">
        <v>734.44</v>
      </c>
      <c r="D251" s="184">
        <v>734.44</v>
      </c>
      <c r="E251" s="185" t="s">
        <v>4594</v>
      </c>
      <c r="F251" s="186" t="s">
        <v>2696</v>
      </c>
      <c r="G251">
        <f>VLOOKUP(A251,РАСЧЕТ!$A$3:$BG$1360,59,0)</f>
        <v>154.20625628000514</v>
      </c>
      <c r="H251" s="83">
        <f t="shared" si="9"/>
        <v>-580.23374371999489</v>
      </c>
      <c r="I251">
        <f t="shared" si="10"/>
        <v>367.22</v>
      </c>
      <c r="J251" s="140">
        <f t="shared" si="11"/>
        <v>-213.01374371999489</v>
      </c>
    </row>
    <row r="252" spans="1:10" ht="12.6" customHeight="1" x14ac:dyDescent="0.3">
      <c r="A252" s="181" t="s">
        <v>1218</v>
      </c>
      <c r="B252" s="182" t="s">
        <v>1219</v>
      </c>
      <c r="C252" s="183">
        <v>665.72</v>
      </c>
      <c r="D252" s="184">
        <v>665.72</v>
      </c>
      <c r="E252" s="185" t="s">
        <v>4594</v>
      </c>
      <c r="F252" s="186" t="s">
        <v>2697</v>
      </c>
      <c r="G252">
        <f>VLOOKUP(A252,РАСЧЕТ!$A$3:$BG$1360,59,0)</f>
        <v>139.77760072164205</v>
      </c>
      <c r="H252" s="83">
        <f t="shared" si="9"/>
        <v>-525.94239927835793</v>
      </c>
      <c r="I252">
        <f t="shared" si="10"/>
        <v>332.86</v>
      </c>
      <c r="J252" s="140">
        <f t="shared" si="11"/>
        <v>-193.08239927835797</v>
      </c>
    </row>
    <row r="253" spans="1:10" ht="12.6" customHeight="1" x14ac:dyDescent="0.3">
      <c r="A253" s="181" t="s">
        <v>1316</v>
      </c>
      <c r="B253" s="182" t="s">
        <v>1317</v>
      </c>
      <c r="C253" s="183">
        <v>579.82000000000005</v>
      </c>
      <c r="D253" s="184">
        <v>579.82000000000005</v>
      </c>
      <c r="E253" s="185" t="s">
        <v>4594</v>
      </c>
      <c r="F253" s="186" t="s">
        <v>2698</v>
      </c>
      <c r="G253">
        <f>VLOOKUP(A253,РАСЧЕТ!$A$3:$BG$1360,59,0)</f>
        <v>121.74178127368825</v>
      </c>
      <c r="H253" s="83">
        <f t="shared" si="9"/>
        <v>-458.07821872631177</v>
      </c>
      <c r="I253">
        <f t="shared" si="10"/>
        <v>289.91000000000003</v>
      </c>
      <c r="J253" s="140">
        <f t="shared" si="11"/>
        <v>-168.16821872631178</v>
      </c>
    </row>
    <row r="254" spans="1:10" ht="12.6" customHeight="1" x14ac:dyDescent="0.3">
      <c r="A254" s="181" t="s">
        <v>1823</v>
      </c>
      <c r="B254" s="182" t="s">
        <v>1824</v>
      </c>
      <c r="C254" s="183">
        <v>584.12</v>
      </c>
      <c r="D254" s="184">
        <v>584.12</v>
      </c>
      <c r="E254" s="185" t="s">
        <v>4594</v>
      </c>
      <c r="F254" s="186" t="s">
        <v>2655</v>
      </c>
      <c r="G254">
        <f>VLOOKUP(A254,РАСЧЕТ!$A$3:$BG$1360,59,0)</f>
        <v>122.64357224608592</v>
      </c>
      <c r="H254" s="83">
        <f t="shared" si="9"/>
        <v>-461.47642775391409</v>
      </c>
      <c r="I254">
        <f t="shared" si="10"/>
        <v>292.06</v>
      </c>
      <c r="J254" s="140">
        <f t="shared" si="11"/>
        <v>-169.41642775391409</v>
      </c>
    </row>
    <row r="255" spans="1:10" ht="12.6" customHeight="1" x14ac:dyDescent="0.3">
      <c r="A255" s="181" t="s">
        <v>874</v>
      </c>
      <c r="B255" s="182" t="s">
        <v>875</v>
      </c>
      <c r="C255" s="183">
        <v>734.44</v>
      </c>
      <c r="D255" s="184">
        <v>734.44</v>
      </c>
      <c r="E255" s="185" t="s">
        <v>4594</v>
      </c>
      <c r="F255" s="186" t="s">
        <v>2699</v>
      </c>
      <c r="G255">
        <f>VLOOKUP(A255,РАСЧЕТ!$A$3:$BG$1360,59,0)</f>
        <v>154.20625628000514</v>
      </c>
      <c r="H255" s="83">
        <f t="shared" si="9"/>
        <v>-580.23374371999489</v>
      </c>
      <c r="I255">
        <f t="shared" si="10"/>
        <v>367.22</v>
      </c>
      <c r="J255" s="140">
        <f t="shared" si="11"/>
        <v>-213.01374371999489</v>
      </c>
    </row>
    <row r="256" spans="1:10" ht="12.6" customHeight="1" x14ac:dyDescent="0.3">
      <c r="A256" s="181" t="s">
        <v>547</v>
      </c>
      <c r="B256" s="182" t="s">
        <v>548</v>
      </c>
      <c r="C256" s="183">
        <v>644.25</v>
      </c>
      <c r="D256" s="184">
        <v>644.25</v>
      </c>
      <c r="E256" s="185" t="s">
        <v>4594</v>
      </c>
      <c r="F256" s="186" t="s">
        <v>2700</v>
      </c>
      <c r="G256">
        <f>VLOOKUP(A256,РАСЧЕТ!$A$3:$BG$1360,59,0)</f>
        <v>135.26864585965362</v>
      </c>
      <c r="H256" s="83">
        <f t="shared" si="9"/>
        <v>-508.98135414034641</v>
      </c>
      <c r="I256">
        <f t="shared" si="10"/>
        <v>322.125</v>
      </c>
      <c r="J256" s="140">
        <f t="shared" si="11"/>
        <v>-186.85635414034638</v>
      </c>
    </row>
    <row r="257" spans="1:10" ht="12.6" customHeight="1" x14ac:dyDescent="0.3">
      <c r="A257" s="181" t="s">
        <v>2230</v>
      </c>
      <c r="B257" s="182" t="s">
        <v>2231</v>
      </c>
      <c r="C257" s="183">
        <v>579.82000000000005</v>
      </c>
      <c r="D257" s="184">
        <v>579.82000000000005</v>
      </c>
      <c r="E257" s="185" t="s">
        <v>4594</v>
      </c>
      <c r="F257" s="186" t="s">
        <v>2701</v>
      </c>
      <c r="G257">
        <f>VLOOKUP(A257,РАСЧЕТ!$A$3:$BG$1360,59,0)</f>
        <v>121.74178127368825</v>
      </c>
      <c r="H257" s="83">
        <f t="shared" si="9"/>
        <v>-458.07821872631177</v>
      </c>
      <c r="I257">
        <f t="shared" si="10"/>
        <v>289.91000000000003</v>
      </c>
      <c r="J257" s="140">
        <f t="shared" si="11"/>
        <v>-168.16821872631178</v>
      </c>
    </row>
    <row r="258" spans="1:10" ht="12.6" customHeight="1" x14ac:dyDescent="0.3">
      <c r="A258" s="181" t="s">
        <v>1827</v>
      </c>
      <c r="B258" s="182" t="s">
        <v>1828</v>
      </c>
      <c r="C258" s="183">
        <v>712.97</v>
      </c>
      <c r="D258" s="184">
        <v>712.97</v>
      </c>
      <c r="E258" s="185" t="s">
        <v>4594</v>
      </c>
      <c r="F258" s="186" t="s">
        <v>2702</v>
      </c>
      <c r="G258">
        <f>VLOOKUP(A258,РАСЧЕТ!$A$3:$BG$1360,59,0)</f>
        <v>149.69730141801668</v>
      </c>
      <c r="H258" s="83">
        <f t="shared" ref="H258:H321" si="12">G258-C258</f>
        <v>-563.27269858198338</v>
      </c>
      <c r="I258">
        <f t="shared" ref="I258:I321" si="13">C258/30*15</f>
        <v>356.48500000000001</v>
      </c>
      <c r="J258" s="140">
        <f t="shared" ref="J258:J321" si="14">G258-I258</f>
        <v>-206.78769858198334</v>
      </c>
    </row>
    <row r="259" spans="1:10" ht="12.6" customHeight="1" x14ac:dyDescent="0.3">
      <c r="A259" s="181" t="s">
        <v>1379</v>
      </c>
      <c r="B259" s="182" t="s">
        <v>1380</v>
      </c>
      <c r="C259" s="183">
        <v>863.29</v>
      </c>
      <c r="D259" s="184">
        <v>863.29</v>
      </c>
      <c r="E259" s="185" t="s">
        <v>4594</v>
      </c>
      <c r="F259" s="186" t="s">
        <v>2703</v>
      </c>
      <c r="G259">
        <f>VLOOKUP(A259,РАСЧЕТ!$A$3:$BG$1360,59,0)</f>
        <v>181.25998545193582</v>
      </c>
      <c r="H259" s="83">
        <f t="shared" si="12"/>
        <v>-682.03001454806417</v>
      </c>
      <c r="I259">
        <f t="shared" si="13"/>
        <v>431.64499999999998</v>
      </c>
      <c r="J259" s="140">
        <f t="shared" si="14"/>
        <v>-250.38501454806416</v>
      </c>
    </row>
    <row r="260" spans="1:10" ht="12.6" customHeight="1" x14ac:dyDescent="0.3">
      <c r="A260" s="181" t="s">
        <v>2234</v>
      </c>
      <c r="B260" s="182" t="s">
        <v>2235</v>
      </c>
      <c r="C260" s="183">
        <v>785.98</v>
      </c>
      <c r="D260" s="184">
        <v>785.98</v>
      </c>
      <c r="E260" s="185" t="s">
        <v>4594</v>
      </c>
      <c r="F260" s="186" t="s">
        <v>2704</v>
      </c>
      <c r="G260">
        <f>VLOOKUP(A260,РАСЧЕТ!$A$3:$BG$1360,59,0)</f>
        <v>165.0277479487774</v>
      </c>
      <c r="H260" s="83">
        <f t="shared" si="12"/>
        <v>-620.95225205122256</v>
      </c>
      <c r="I260">
        <f t="shared" si="13"/>
        <v>392.99</v>
      </c>
      <c r="J260" s="140">
        <f t="shared" si="14"/>
        <v>-227.96225205122261</v>
      </c>
    </row>
    <row r="261" spans="1:10" ht="12.6" customHeight="1" x14ac:dyDescent="0.3">
      <c r="A261" s="181" t="s">
        <v>2531</v>
      </c>
      <c r="B261" s="182" t="s">
        <v>684</v>
      </c>
      <c r="C261" s="183">
        <v>863.29</v>
      </c>
      <c r="D261" s="184">
        <v>863.29</v>
      </c>
      <c r="E261" s="185" t="s">
        <v>4594</v>
      </c>
      <c r="F261" s="186" t="s">
        <v>2705</v>
      </c>
      <c r="G261">
        <f>VLOOKUP(A261,РАСЧЕТ!$A$3:$BG$1360,59,0)</f>
        <v>181.25998545193582</v>
      </c>
      <c r="H261" s="83">
        <f t="shared" si="12"/>
        <v>-682.03001454806417</v>
      </c>
      <c r="I261">
        <f t="shared" si="13"/>
        <v>431.64499999999998</v>
      </c>
      <c r="J261" s="140">
        <f t="shared" si="14"/>
        <v>-250.38501454806416</v>
      </c>
    </row>
    <row r="262" spans="1:10" ht="12.6" customHeight="1" x14ac:dyDescent="0.3">
      <c r="A262" s="181" t="s">
        <v>2540</v>
      </c>
      <c r="B262" s="182" t="s">
        <v>1940</v>
      </c>
      <c r="C262" s="183">
        <v>785.98</v>
      </c>
      <c r="D262" s="184">
        <v>785.98</v>
      </c>
      <c r="E262" s="185" t="s">
        <v>4594</v>
      </c>
      <c r="F262" s="186" t="s">
        <v>2706</v>
      </c>
      <c r="G262">
        <f>VLOOKUP(A262,РАСЧЕТ!$A$3:$BG$1360,59,0)</f>
        <v>165.0277479487774</v>
      </c>
      <c r="H262" s="83">
        <f t="shared" si="12"/>
        <v>-620.95225205122256</v>
      </c>
      <c r="I262">
        <f t="shared" si="13"/>
        <v>392.99</v>
      </c>
      <c r="J262" s="140">
        <f t="shared" si="14"/>
        <v>-227.96225205122261</v>
      </c>
    </row>
    <row r="263" spans="1:10" ht="12.6" customHeight="1" x14ac:dyDescent="0.3">
      <c r="A263" s="181" t="s">
        <v>1485</v>
      </c>
      <c r="B263" s="182" t="s">
        <v>1486</v>
      </c>
      <c r="C263" s="188"/>
      <c r="D263" s="189"/>
      <c r="E263" s="185" t="s">
        <v>4594</v>
      </c>
      <c r="F263" s="186" t="s">
        <v>2707</v>
      </c>
      <c r="G263">
        <f>VLOOKUP(A263,РАСЧЕТ!$A$3:$BG$1360,59,0)</f>
        <v>162.32237503158436</v>
      </c>
      <c r="H263" s="83">
        <f t="shared" si="12"/>
        <v>162.32237503158436</v>
      </c>
      <c r="I263">
        <f t="shared" si="13"/>
        <v>0</v>
      </c>
      <c r="J263" s="140">
        <f t="shared" si="14"/>
        <v>162.32237503158436</v>
      </c>
    </row>
    <row r="264" spans="1:10" ht="12.6" customHeight="1" x14ac:dyDescent="0.3">
      <c r="A264" s="181" t="s">
        <v>2622</v>
      </c>
      <c r="B264" s="182" t="s">
        <v>1399</v>
      </c>
      <c r="C264" s="183">
        <v>820.34</v>
      </c>
      <c r="D264" s="184">
        <v>820.34</v>
      </c>
      <c r="E264" s="185" t="s">
        <v>4594</v>
      </c>
      <c r="F264" s="186" t="s">
        <v>3879</v>
      </c>
      <c r="G264">
        <f>VLOOKUP(A264,РАСЧЕТ!$A$3:$BG$1360,59,0)</f>
        <v>172.24207572795893</v>
      </c>
      <c r="H264" s="83">
        <f t="shared" si="12"/>
        <v>-648.09792427204115</v>
      </c>
      <c r="I264">
        <f t="shared" si="13"/>
        <v>410.17</v>
      </c>
      <c r="J264" s="140">
        <f t="shared" si="14"/>
        <v>-237.92792427204108</v>
      </c>
    </row>
    <row r="265" spans="1:10" ht="12.6" customHeight="1" x14ac:dyDescent="0.3">
      <c r="A265" s="181" t="s">
        <v>2602</v>
      </c>
      <c r="B265" s="182" t="s">
        <v>1797</v>
      </c>
      <c r="C265" s="183">
        <v>743.03</v>
      </c>
      <c r="D265" s="184">
        <v>743.03</v>
      </c>
      <c r="E265" s="185" t="s">
        <v>4594</v>
      </c>
      <c r="F265" s="186" t="s">
        <v>3852</v>
      </c>
      <c r="G265">
        <f>VLOOKUP(A265,РАСЧЕТ!$A$3:$BG$1360,59,0)</f>
        <v>156.00983822480049</v>
      </c>
      <c r="H265" s="83">
        <f t="shared" si="12"/>
        <v>-587.02016177519954</v>
      </c>
      <c r="I265">
        <f t="shared" si="13"/>
        <v>371.51499999999999</v>
      </c>
      <c r="J265" s="140">
        <f t="shared" si="14"/>
        <v>-215.5051617751995</v>
      </c>
    </row>
    <row r="266" spans="1:10" ht="12.6" customHeight="1" x14ac:dyDescent="0.3">
      <c r="A266" s="181" t="s">
        <v>2073</v>
      </c>
      <c r="B266" s="182" t="s">
        <v>2074</v>
      </c>
      <c r="C266" s="183">
        <v>820.34</v>
      </c>
      <c r="D266" s="184">
        <v>820.34</v>
      </c>
      <c r="E266" s="185" t="s">
        <v>4594</v>
      </c>
      <c r="F266" s="186" t="s">
        <v>2708</v>
      </c>
      <c r="G266">
        <f>VLOOKUP(A266,РАСЧЕТ!$A$3:$BG$1360,59,0)</f>
        <v>172.24207572795893</v>
      </c>
      <c r="H266" s="83">
        <f t="shared" si="12"/>
        <v>-648.09792427204115</v>
      </c>
      <c r="I266">
        <f t="shared" si="13"/>
        <v>410.17</v>
      </c>
      <c r="J266" s="140">
        <f t="shared" si="14"/>
        <v>-237.92792427204108</v>
      </c>
    </row>
    <row r="267" spans="1:10" ht="12.6" customHeight="1" x14ac:dyDescent="0.3">
      <c r="A267" s="181" t="s">
        <v>1901</v>
      </c>
      <c r="B267" s="182" t="s">
        <v>1902</v>
      </c>
      <c r="C267" s="183">
        <v>833.23</v>
      </c>
      <c r="D267" s="184">
        <v>833.23</v>
      </c>
      <c r="E267" s="185" t="s">
        <v>4594</v>
      </c>
      <c r="F267" s="186" t="s">
        <v>2709</v>
      </c>
      <c r="G267">
        <f>VLOOKUP(A267,РАСЧЕТ!$A$3:$BG$1360,59,0)</f>
        <v>174.94744864515198</v>
      </c>
      <c r="H267" s="83">
        <f t="shared" si="12"/>
        <v>-658.28255135484801</v>
      </c>
      <c r="I267">
        <f t="shared" si="13"/>
        <v>416.61500000000001</v>
      </c>
      <c r="J267" s="140">
        <f t="shared" si="14"/>
        <v>-241.66755135484803</v>
      </c>
    </row>
    <row r="268" spans="1:10" ht="12.6" customHeight="1" x14ac:dyDescent="0.3">
      <c r="A268" s="181" t="s">
        <v>1227</v>
      </c>
      <c r="B268" s="182" t="s">
        <v>1228</v>
      </c>
      <c r="C268" s="183">
        <v>953.48</v>
      </c>
      <c r="D268" s="184">
        <v>953.48</v>
      </c>
      <c r="E268" s="185" t="s">
        <v>4594</v>
      </c>
      <c r="F268" s="186" t="s">
        <v>2710</v>
      </c>
      <c r="G268">
        <f>VLOOKUP(A268,РАСЧЕТ!$A$3:$BG$1360,59,0)</f>
        <v>200.19759587228731</v>
      </c>
      <c r="H268" s="83">
        <f t="shared" si="12"/>
        <v>-753.28240412771265</v>
      </c>
      <c r="I268">
        <f t="shared" si="13"/>
        <v>476.74</v>
      </c>
      <c r="J268" s="140">
        <f t="shared" si="14"/>
        <v>-276.5424041277127</v>
      </c>
    </row>
    <row r="269" spans="1:10" ht="12.6" customHeight="1" x14ac:dyDescent="0.3">
      <c r="A269" s="181" t="s">
        <v>1533</v>
      </c>
      <c r="B269" s="182" t="s">
        <v>1534</v>
      </c>
      <c r="C269" s="183">
        <v>859</v>
      </c>
      <c r="D269" s="184">
        <v>859</v>
      </c>
      <c r="E269" s="185" t="s">
        <v>4594</v>
      </c>
      <c r="F269" s="186" t="s">
        <v>2711</v>
      </c>
      <c r="G269">
        <f>VLOOKUP(A269,РАСЧЕТ!$A$3:$BG$1360,59,0)</f>
        <v>180.35819447953816</v>
      </c>
      <c r="H269" s="83">
        <f t="shared" si="12"/>
        <v>-678.64180552046184</v>
      </c>
      <c r="I269">
        <f t="shared" si="13"/>
        <v>429.5</v>
      </c>
      <c r="J269" s="140">
        <f t="shared" si="14"/>
        <v>-249.14180552046184</v>
      </c>
    </row>
    <row r="270" spans="1:10" ht="12.6" customHeight="1" x14ac:dyDescent="0.3">
      <c r="A270" s="181" t="s">
        <v>1590</v>
      </c>
      <c r="B270" s="182" t="s">
        <v>1591</v>
      </c>
      <c r="C270" s="183">
        <v>841.82</v>
      </c>
      <c r="D270" s="184">
        <v>841.82</v>
      </c>
      <c r="E270" s="185" t="s">
        <v>4594</v>
      </c>
      <c r="F270" s="186" t="s">
        <v>2712</v>
      </c>
      <c r="G270">
        <f>VLOOKUP(A270,РАСЧЕТ!$A$3:$BG$1360,59,0)</f>
        <v>176.75103058994739</v>
      </c>
      <c r="H270" s="83">
        <f t="shared" si="12"/>
        <v>-665.06896941005266</v>
      </c>
      <c r="I270">
        <f t="shared" si="13"/>
        <v>420.91</v>
      </c>
      <c r="J270" s="140">
        <f t="shared" si="14"/>
        <v>-244.15896941005263</v>
      </c>
    </row>
    <row r="271" spans="1:10" ht="12.6" customHeight="1" x14ac:dyDescent="0.3">
      <c r="A271" s="181" t="s">
        <v>2248</v>
      </c>
      <c r="B271" s="182" t="s">
        <v>2249</v>
      </c>
      <c r="C271" s="183">
        <v>725.85</v>
      </c>
      <c r="D271" s="184">
        <v>725.85</v>
      </c>
      <c r="E271" s="185" t="s">
        <v>4594</v>
      </c>
      <c r="F271" s="186" t="s">
        <v>2713</v>
      </c>
      <c r="G271">
        <f>VLOOKUP(A271,РАСЧЕТ!$A$3:$BG$1360,59,0)</f>
        <v>152.4026743352097</v>
      </c>
      <c r="H271" s="83">
        <f t="shared" si="12"/>
        <v>-573.44732566479036</v>
      </c>
      <c r="I271">
        <f t="shared" si="13"/>
        <v>362.92500000000001</v>
      </c>
      <c r="J271" s="140">
        <f t="shared" si="14"/>
        <v>-210.52232566479032</v>
      </c>
    </row>
    <row r="272" spans="1:10" ht="12.6" customHeight="1" x14ac:dyDescent="0.3">
      <c r="A272" s="181" t="s">
        <v>2311</v>
      </c>
      <c r="B272" s="182" t="s">
        <v>2312</v>
      </c>
      <c r="C272" s="183">
        <v>936.3</v>
      </c>
      <c r="D272" s="184">
        <v>936.3</v>
      </c>
      <c r="E272" s="185" t="s">
        <v>4594</v>
      </c>
      <c r="F272" s="186" t="s">
        <v>2714</v>
      </c>
      <c r="G272">
        <f>VLOOKUP(A272,РАСЧЕТ!$A$3:$BG$1360,59,0)</f>
        <v>196.59043198269657</v>
      </c>
      <c r="H272" s="83">
        <f t="shared" si="12"/>
        <v>-739.70956801730335</v>
      </c>
      <c r="I272">
        <f t="shared" si="13"/>
        <v>468.15</v>
      </c>
      <c r="J272" s="140">
        <f t="shared" si="14"/>
        <v>-271.55956801730338</v>
      </c>
    </row>
    <row r="273" spans="1:10" ht="12.6" customHeight="1" x14ac:dyDescent="0.3">
      <c r="A273" s="181" t="s">
        <v>1233</v>
      </c>
      <c r="B273" s="182" t="s">
        <v>1234</v>
      </c>
      <c r="C273" s="183">
        <v>777.39</v>
      </c>
      <c r="D273" s="184">
        <v>777.39</v>
      </c>
      <c r="E273" s="185" t="s">
        <v>4594</v>
      </c>
      <c r="F273" s="186" t="s">
        <v>2715</v>
      </c>
      <c r="G273">
        <f>VLOOKUP(A273,РАСЧЕТ!$A$3:$BG$1360,59,0)</f>
        <v>163.22416600398202</v>
      </c>
      <c r="H273" s="83">
        <f t="shared" si="12"/>
        <v>-614.16583399601791</v>
      </c>
      <c r="I273">
        <f t="shared" si="13"/>
        <v>388.69499999999999</v>
      </c>
      <c r="J273" s="140">
        <f t="shared" si="14"/>
        <v>-225.47083399601797</v>
      </c>
    </row>
    <row r="274" spans="1:10" ht="12.6" customHeight="1" x14ac:dyDescent="0.3">
      <c r="A274" s="181" t="s">
        <v>3972</v>
      </c>
      <c r="B274" s="182" t="s">
        <v>1816</v>
      </c>
      <c r="C274" s="183">
        <v>833.23</v>
      </c>
      <c r="D274" s="184">
        <v>833.23</v>
      </c>
      <c r="E274" s="185" t="s">
        <v>4594</v>
      </c>
      <c r="F274" s="186" t="s">
        <v>4582</v>
      </c>
      <c r="G274">
        <f>VLOOKUP(A274,РАСЧЕТ!$A$3:$BG$1360,59,0)</f>
        <v>174.94744864515198</v>
      </c>
      <c r="H274" s="83">
        <f t="shared" si="12"/>
        <v>-658.28255135484801</v>
      </c>
      <c r="I274">
        <f t="shared" si="13"/>
        <v>416.61500000000001</v>
      </c>
      <c r="J274" s="140">
        <f t="shared" si="14"/>
        <v>-241.66755135484803</v>
      </c>
    </row>
    <row r="275" spans="1:10" ht="12.6" customHeight="1" x14ac:dyDescent="0.3">
      <c r="A275" s="181" t="s">
        <v>1400</v>
      </c>
      <c r="B275" s="182" t="s">
        <v>1401</v>
      </c>
      <c r="C275" s="183">
        <v>914.83</v>
      </c>
      <c r="D275" s="184">
        <v>914.83</v>
      </c>
      <c r="E275" s="185" t="s">
        <v>4594</v>
      </c>
      <c r="F275" s="186" t="s">
        <v>2716</v>
      </c>
      <c r="G275">
        <f>VLOOKUP(A275,РАСЧЕТ!$A$3:$BG$1360,59,0)</f>
        <v>192.08147712070812</v>
      </c>
      <c r="H275" s="83">
        <f t="shared" si="12"/>
        <v>-722.74852287929195</v>
      </c>
      <c r="I275">
        <f t="shared" si="13"/>
        <v>457.41500000000002</v>
      </c>
      <c r="J275" s="140">
        <f t="shared" si="14"/>
        <v>-265.33352287929188</v>
      </c>
    </row>
    <row r="276" spans="1:10" ht="12.6" customHeight="1" x14ac:dyDescent="0.3">
      <c r="A276" s="181" t="s">
        <v>2391</v>
      </c>
      <c r="B276" s="182" t="s">
        <v>2392</v>
      </c>
      <c r="C276" s="183">
        <v>670.02</v>
      </c>
      <c r="D276" s="184">
        <v>670.02</v>
      </c>
      <c r="E276" s="185" t="s">
        <v>4594</v>
      </c>
      <c r="F276" s="186" t="s">
        <v>2656</v>
      </c>
      <c r="G276">
        <f>VLOOKUP(A276,РАСЧЕТ!$A$3:$BG$1360,59,0)</f>
        <v>140.67939169403974</v>
      </c>
      <c r="H276" s="83">
        <f t="shared" si="12"/>
        <v>-529.34060830596025</v>
      </c>
      <c r="I276">
        <f t="shared" si="13"/>
        <v>335.01</v>
      </c>
      <c r="J276" s="140">
        <f t="shared" si="14"/>
        <v>-194.33060830596025</v>
      </c>
    </row>
    <row r="277" spans="1:10" ht="12.6" customHeight="1" x14ac:dyDescent="0.3">
      <c r="A277" s="181" t="s">
        <v>2232</v>
      </c>
      <c r="B277" s="182" t="s">
        <v>2233</v>
      </c>
      <c r="C277" s="183">
        <v>867.59</v>
      </c>
      <c r="D277" s="184">
        <v>867.59</v>
      </c>
      <c r="E277" s="185" t="s">
        <v>4594</v>
      </c>
      <c r="F277" s="186" t="s">
        <v>2717</v>
      </c>
      <c r="G277">
        <f>VLOOKUP(A277,РАСЧЕТ!$A$3:$BG$1360,59,0)</f>
        <v>182.16177642433351</v>
      </c>
      <c r="H277" s="83">
        <f t="shared" si="12"/>
        <v>-685.42822357566649</v>
      </c>
      <c r="I277">
        <f t="shared" si="13"/>
        <v>433.79500000000002</v>
      </c>
      <c r="J277" s="140">
        <f t="shared" si="14"/>
        <v>-251.63322357566651</v>
      </c>
    </row>
    <row r="278" spans="1:10" ht="12.6" customHeight="1" x14ac:dyDescent="0.3">
      <c r="A278" s="181" t="s">
        <v>2140</v>
      </c>
      <c r="B278" s="182" t="s">
        <v>2141</v>
      </c>
      <c r="C278" s="183">
        <v>777.39</v>
      </c>
      <c r="D278" s="184">
        <v>777.39</v>
      </c>
      <c r="E278" s="185" t="s">
        <v>4594</v>
      </c>
      <c r="F278" s="186" t="s">
        <v>2718</v>
      </c>
      <c r="G278">
        <f>VLOOKUP(A278,РАСЧЕТ!$A$3:$BG$1360,59,0)</f>
        <v>163.22416600398202</v>
      </c>
      <c r="H278" s="83">
        <f t="shared" si="12"/>
        <v>-614.16583399601791</v>
      </c>
      <c r="I278">
        <f t="shared" si="13"/>
        <v>388.69499999999999</v>
      </c>
      <c r="J278" s="140">
        <f t="shared" si="14"/>
        <v>-225.47083399601797</v>
      </c>
    </row>
    <row r="279" spans="1:10" ht="12.6" customHeight="1" x14ac:dyDescent="0.3">
      <c r="A279" s="181" t="s">
        <v>1821</v>
      </c>
      <c r="B279" s="182" t="s">
        <v>1822</v>
      </c>
      <c r="C279" s="183">
        <v>957.78</v>
      </c>
      <c r="D279" s="184">
        <v>957.78</v>
      </c>
      <c r="E279" s="185" t="s">
        <v>4594</v>
      </c>
      <c r="F279" s="186" t="s">
        <v>2719</v>
      </c>
      <c r="G279">
        <f>VLOOKUP(A279,РАСЧЕТ!$A$3:$BG$1360,59,0)</f>
        <v>201.09938684468503</v>
      </c>
      <c r="H279" s="83">
        <f t="shared" si="12"/>
        <v>-756.68061315531497</v>
      </c>
      <c r="I279">
        <f t="shared" si="13"/>
        <v>478.89</v>
      </c>
      <c r="J279" s="140">
        <f t="shared" si="14"/>
        <v>-277.79061315531499</v>
      </c>
    </row>
    <row r="280" spans="1:10" ht="12.6" customHeight="1" x14ac:dyDescent="0.3">
      <c r="A280" s="181" t="s">
        <v>1412</v>
      </c>
      <c r="B280" s="182" t="s">
        <v>1413</v>
      </c>
      <c r="C280" s="183">
        <v>674.31</v>
      </c>
      <c r="D280" s="184">
        <v>674.31</v>
      </c>
      <c r="E280" s="185" t="s">
        <v>4594</v>
      </c>
      <c r="F280" s="186" t="s">
        <v>2720</v>
      </c>
      <c r="G280">
        <f>VLOOKUP(A280,РАСЧЕТ!$A$3:$BG$1360,59,0)</f>
        <v>141.58118266643743</v>
      </c>
      <c r="H280" s="83">
        <f t="shared" si="12"/>
        <v>-532.72881733356257</v>
      </c>
      <c r="I280">
        <f t="shared" si="13"/>
        <v>337.15499999999997</v>
      </c>
      <c r="J280" s="140">
        <f t="shared" si="14"/>
        <v>-195.57381733356254</v>
      </c>
    </row>
    <row r="281" spans="1:10" ht="12.6" customHeight="1" x14ac:dyDescent="0.3">
      <c r="A281" s="181" t="s">
        <v>3973</v>
      </c>
      <c r="B281" s="182" t="s">
        <v>1799</v>
      </c>
      <c r="C281" s="183">
        <v>755.92</v>
      </c>
      <c r="D281" s="184">
        <v>755.92</v>
      </c>
      <c r="E281" s="185" t="s">
        <v>4594</v>
      </c>
      <c r="F281" s="186" t="s">
        <v>4572</v>
      </c>
      <c r="G281">
        <f>VLOOKUP(A281,РАСЧЕТ!$A$3:$BG$1360,59,0)</f>
        <v>158.71521114199359</v>
      </c>
      <c r="H281" s="83">
        <f t="shared" si="12"/>
        <v>-597.2047888580064</v>
      </c>
      <c r="I281">
        <f t="shared" si="13"/>
        <v>377.96</v>
      </c>
      <c r="J281" s="140">
        <f t="shared" si="14"/>
        <v>-219.24478885800639</v>
      </c>
    </row>
    <row r="282" spans="1:10" ht="12.6" customHeight="1" x14ac:dyDescent="0.3">
      <c r="A282" s="181" t="s">
        <v>741</v>
      </c>
      <c r="B282" s="182" t="s">
        <v>742</v>
      </c>
      <c r="C282" s="183">
        <v>704.38</v>
      </c>
      <c r="D282" s="184">
        <v>704.38</v>
      </c>
      <c r="E282" s="185" t="s">
        <v>4594</v>
      </c>
      <c r="F282" s="186" t="s">
        <v>2722</v>
      </c>
      <c r="G282">
        <f>VLOOKUP(A282,РАСЧЕТ!$A$3:$BG$1360,59,0)</f>
        <v>147.89371947322124</v>
      </c>
      <c r="H282" s="83">
        <f t="shared" si="12"/>
        <v>-556.48628052677873</v>
      </c>
      <c r="I282">
        <f t="shared" si="13"/>
        <v>352.19</v>
      </c>
      <c r="J282" s="140">
        <f t="shared" si="14"/>
        <v>-204.29628052677876</v>
      </c>
    </row>
    <row r="283" spans="1:10" ht="12.6" customHeight="1" x14ac:dyDescent="0.3">
      <c r="A283" s="181" t="s">
        <v>2058</v>
      </c>
      <c r="B283" s="182" t="s">
        <v>2059</v>
      </c>
      <c r="C283" s="183">
        <v>700.08</v>
      </c>
      <c r="D283" s="184">
        <v>700.08</v>
      </c>
      <c r="E283" s="185" t="s">
        <v>4594</v>
      </c>
      <c r="F283" s="186" t="s">
        <v>2723</v>
      </c>
      <c r="G283">
        <f>VLOOKUP(A283,РАСЧЕТ!$A$3:$BG$1360,59,0)</f>
        <v>146.99192850082358</v>
      </c>
      <c r="H283" s="83">
        <f t="shared" si="12"/>
        <v>-553.08807149917652</v>
      </c>
      <c r="I283">
        <f t="shared" si="13"/>
        <v>350.04</v>
      </c>
      <c r="J283" s="140">
        <f t="shared" si="14"/>
        <v>-203.04807149917644</v>
      </c>
    </row>
    <row r="284" spans="1:10" ht="12.6" customHeight="1" x14ac:dyDescent="0.3">
      <c r="A284" s="181" t="s">
        <v>1842</v>
      </c>
      <c r="B284" s="182" t="s">
        <v>1843</v>
      </c>
      <c r="C284" s="183">
        <v>674.31</v>
      </c>
      <c r="D284" s="184">
        <v>674.31</v>
      </c>
      <c r="E284" s="185" t="s">
        <v>4594</v>
      </c>
      <c r="F284" s="186" t="s">
        <v>2724</v>
      </c>
      <c r="G284">
        <f>VLOOKUP(A284,РАСЧЕТ!$A$3:$BG$1360,59,0)</f>
        <v>141.58118266643743</v>
      </c>
      <c r="H284" s="83">
        <f t="shared" si="12"/>
        <v>-532.72881733356257</v>
      </c>
      <c r="I284">
        <f t="shared" si="13"/>
        <v>337.15499999999997</v>
      </c>
      <c r="J284" s="140">
        <f t="shared" si="14"/>
        <v>-195.57381733356254</v>
      </c>
    </row>
    <row r="285" spans="1:10" ht="12.6" customHeight="1" x14ac:dyDescent="0.3">
      <c r="A285" s="181" t="s">
        <v>2593</v>
      </c>
      <c r="B285" s="182" t="s">
        <v>1757</v>
      </c>
      <c r="C285" s="183">
        <v>781.69</v>
      </c>
      <c r="D285" s="184">
        <v>781.69</v>
      </c>
      <c r="E285" s="185" t="s">
        <v>4594</v>
      </c>
      <c r="F285" s="186" t="s">
        <v>3851</v>
      </c>
      <c r="G285">
        <f>VLOOKUP(A285,РАСЧЕТ!$A$3:$BG$1360,59,0)</f>
        <v>164.12595697637968</v>
      </c>
      <c r="H285" s="83">
        <f t="shared" si="12"/>
        <v>-617.56404302362034</v>
      </c>
      <c r="I285">
        <f t="shared" si="13"/>
        <v>390.84500000000003</v>
      </c>
      <c r="J285" s="140">
        <f t="shared" si="14"/>
        <v>-226.71904302362034</v>
      </c>
    </row>
    <row r="286" spans="1:10" ht="12.6" customHeight="1" x14ac:dyDescent="0.3">
      <c r="A286" s="181" t="s">
        <v>1976</v>
      </c>
      <c r="B286" s="182" t="s">
        <v>1977</v>
      </c>
      <c r="C286" s="183">
        <v>661.43</v>
      </c>
      <c r="D286" s="184">
        <v>661.43</v>
      </c>
      <c r="E286" s="185" t="s">
        <v>4594</v>
      </c>
      <c r="F286" s="186" t="s">
        <v>2725</v>
      </c>
      <c r="G286">
        <f>VLOOKUP(A286,РАСЧЕТ!$A$3:$BG$1360,59,0)</f>
        <v>138.87580974924435</v>
      </c>
      <c r="H286" s="83">
        <f t="shared" si="12"/>
        <v>-522.5541902507556</v>
      </c>
      <c r="I286">
        <f t="shared" si="13"/>
        <v>330.71499999999997</v>
      </c>
      <c r="J286" s="140">
        <f t="shared" si="14"/>
        <v>-191.83919025075562</v>
      </c>
    </row>
    <row r="287" spans="1:10" ht="12.6" customHeight="1" x14ac:dyDescent="0.3">
      <c r="A287" s="181" t="s">
        <v>1404</v>
      </c>
      <c r="B287" s="182" t="s">
        <v>1405</v>
      </c>
      <c r="C287" s="183">
        <v>54.27</v>
      </c>
      <c r="D287" s="184">
        <v>54.27</v>
      </c>
      <c r="E287" s="185" t="s">
        <v>4594</v>
      </c>
      <c r="F287" s="186" t="s">
        <v>2657</v>
      </c>
      <c r="G287">
        <f>VLOOKUP(A287,РАСЧЕТ!$A$3:$BG$1360,59,0)</f>
        <v>122.64357224608592</v>
      </c>
      <c r="H287" s="83">
        <f t="shared" si="12"/>
        <v>68.373572246085928</v>
      </c>
      <c r="I287">
        <f t="shared" si="13"/>
        <v>27.135000000000002</v>
      </c>
      <c r="J287" s="140">
        <f t="shared" si="14"/>
        <v>95.508572246085919</v>
      </c>
    </row>
    <row r="288" spans="1:10" ht="12.6" customHeight="1" x14ac:dyDescent="0.3">
      <c r="A288" s="181" t="s">
        <v>719</v>
      </c>
      <c r="B288" s="182" t="s">
        <v>720</v>
      </c>
      <c r="C288" s="183">
        <v>738.74</v>
      </c>
      <c r="D288" s="184">
        <v>738.74</v>
      </c>
      <c r="E288" s="185" t="s">
        <v>4594</v>
      </c>
      <c r="F288" s="186" t="s">
        <v>2726</v>
      </c>
      <c r="G288">
        <f>VLOOKUP(A288,РАСЧЕТ!$A$3:$BG$1360,59,0)</f>
        <v>155.1080472524028</v>
      </c>
      <c r="H288" s="83">
        <f t="shared" si="12"/>
        <v>-583.63195274759721</v>
      </c>
      <c r="I288">
        <f t="shared" si="13"/>
        <v>369.37</v>
      </c>
      <c r="J288" s="140">
        <f t="shared" si="14"/>
        <v>-214.26195274759721</v>
      </c>
    </row>
    <row r="289" spans="1:10" ht="12.6" customHeight="1" x14ac:dyDescent="0.3">
      <c r="A289" s="181" t="s">
        <v>1903</v>
      </c>
      <c r="B289" s="182" t="s">
        <v>1904</v>
      </c>
      <c r="C289" s="183">
        <v>738.74</v>
      </c>
      <c r="D289" s="184">
        <v>738.74</v>
      </c>
      <c r="E289" s="185" t="s">
        <v>4594</v>
      </c>
      <c r="F289" s="186" t="s">
        <v>2727</v>
      </c>
      <c r="G289">
        <f>VLOOKUP(A289,РАСЧЕТ!$A$3:$BG$1360,59,0)</f>
        <v>155.1080472524028</v>
      </c>
      <c r="H289" s="83">
        <f t="shared" si="12"/>
        <v>-583.63195274759721</v>
      </c>
      <c r="I289">
        <f t="shared" si="13"/>
        <v>369.37</v>
      </c>
      <c r="J289" s="140">
        <f t="shared" si="14"/>
        <v>-214.26195274759721</v>
      </c>
    </row>
    <row r="290" spans="1:10" ht="12.6" customHeight="1" x14ac:dyDescent="0.3">
      <c r="A290" s="181" t="s">
        <v>852</v>
      </c>
      <c r="B290" s="182" t="s">
        <v>853</v>
      </c>
      <c r="C290" s="183">
        <v>670.02</v>
      </c>
      <c r="D290" s="184">
        <v>670.02</v>
      </c>
      <c r="E290" s="185" t="s">
        <v>4594</v>
      </c>
      <c r="F290" s="186" t="s">
        <v>2728</v>
      </c>
      <c r="G290">
        <f>VLOOKUP(A290,РАСЧЕТ!$A$3:$BG$1360,59,0)</f>
        <v>140.67939169403974</v>
      </c>
      <c r="H290" s="83">
        <f t="shared" si="12"/>
        <v>-529.34060830596025</v>
      </c>
      <c r="I290">
        <f t="shared" si="13"/>
        <v>335.01</v>
      </c>
      <c r="J290" s="140">
        <f t="shared" si="14"/>
        <v>-194.33060830596025</v>
      </c>
    </row>
    <row r="291" spans="1:10" ht="12.6" customHeight="1" x14ac:dyDescent="0.3">
      <c r="A291" s="181" t="s">
        <v>721</v>
      </c>
      <c r="B291" s="182" t="s">
        <v>722</v>
      </c>
      <c r="C291" s="183">
        <v>820.34</v>
      </c>
      <c r="D291" s="184">
        <v>820.34</v>
      </c>
      <c r="E291" s="185" t="s">
        <v>4594</v>
      </c>
      <c r="F291" s="186" t="s">
        <v>2729</v>
      </c>
      <c r="G291">
        <f>VLOOKUP(A291,РАСЧЕТ!$A$3:$BG$1360,59,0)</f>
        <v>172.24207572795893</v>
      </c>
      <c r="H291" s="83">
        <f t="shared" si="12"/>
        <v>-648.09792427204115</v>
      </c>
      <c r="I291">
        <f t="shared" si="13"/>
        <v>410.17</v>
      </c>
      <c r="J291" s="140">
        <f t="shared" si="14"/>
        <v>-237.92792427204108</v>
      </c>
    </row>
    <row r="292" spans="1:10" ht="12.6" customHeight="1" x14ac:dyDescent="0.3">
      <c r="A292" s="181" t="s">
        <v>890</v>
      </c>
      <c r="B292" s="182" t="s">
        <v>891</v>
      </c>
      <c r="C292" s="183">
        <v>687.2</v>
      </c>
      <c r="D292" s="184">
        <v>687.2</v>
      </c>
      <c r="E292" s="185" t="s">
        <v>4594</v>
      </c>
      <c r="F292" s="186" t="s">
        <v>2730</v>
      </c>
      <c r="G292">
        <f>VLOOKUP(A292,РАСЧЕТ!$A$3:$BG$1360,59,0)</f>
        <v>144.2865555836305</v>
      </c>
      <c r="H292" s="83">
        <f t="shared" si="12"/>
        <v>-542.91344441636954</v>
      </c>
      <c r="I292">
        <f t="shared" si="13"/>
        <v>343.6</v>
      </c>
      <c r="J292" s="140">
        <f t="shared" si="14"/>
        <v>-199.31344441636952</v>
      </c>
    </row>
    <row r="293" spans="1:10" ht="12.6" customHeight="1" x14ac:dyDescent="0.3">
      <c r="A293" s="181" t="s">
        <v>2421</v>
      </c>
      <c r="B293" s="182" t="s">
        <v>2422</v>
      </c>
      <c r="C293" s="183">
        <v>566.94000000000005</v>
      </c>
      <c r="D293" s="184">
        <v>566.94000000000005</v>
      </c>
      <c r="E293" s="185" t="s">
        <v>4594</v>
      </c>
      <c r="F293" s="186" t="s">
        <v>2731</v>
      </c>
      <c r="G293">
        <f>VLOOKUP(A293,РАСЧЕТ!$A$3:$BG$1360,59,0)</f>
        <v>119.03640835649517</v>
      </c>
      <c r="H293" s="83">
        <f t="shared" si="12"/>
        <v>-447.90359164350491</v>
      </c>
      <c r="I293">
        <f t="shared" si="13"/>
        <v>283.47000000000003</v>
      </c>
      <c r="J293" s="140">
        <f t="shared" si="14"/>
        <v>-164.43359164350485</v>
      </c>
    </row>
    <row r="294" spans="1:10" ht="12.6" customHeight="1" x14ac:dyDescent="0.3">
      <c r="A294" s="181" t="s">
        <v>2146</v>
      </c>
      <c r="B294" s="182" t="s">
        <v>2147</v>
      </c>
      <c r="C294" s="183">
        <v>687.2</v>
      </c>
      <c r="D294" s="184">
        <v>687.2</v>
      </c>
      <c r="E294" s="185" t="s">
        <v>4594</v>
      </c>
      <c r="F294" s="186" t="s">
        <v>2732</v>
      </c>
      <c r="G294">
        <f>VLOOKUP(A294,РАСЧЕТ!$A$3:$BG$1360,59,0)</f>
        <v>144.2865555836305</v>
      </c>
      <c r="H294" s="83">
        <f t="shared" si="12"/>
        <v>-542.91344441636954</v>
      </c>
      <c r="I294">
        <f t="shared" si="13"/>
        <v>343.6</v>
      </c>
      <c r="J294" s="140">
        <f t="shared" si="14"/>
        <v>-199.31344441636952</v>
      </c>
    </row>
    <row r="295" spans="1:10" ht="12.6" customHeight="1" x14ac:dyDescent="0.3">
      <c r="A295" s="181" t="s">
        <v>831</v>
      </c>
      <c r="B295" s="182" t="s">
        <v>832</v>
      </c>
      <c r="C295" s="183">
        <v>687.2</v>
      </c>
      <c r="D295" s="184">
        <v>687.2</v>
      </c>
      <c r="E295" s="185" t="s">
        <v>4594</v>
      </c>
      <c r="F295" s="186" t="s">
        <v>2733</v>
      </c>
      <c r="G295">
        <f>VLOOKUP(A295,РАСЧЕТ!$A$3:$BG$1360,59,0)</f>
        <v>144.2865555836305</v>
      </c>
      <c r="H295" s="83">
        <f t="shared" si="12"/>
        <v>-542.91344441636954</v>
      </c>
      <c r="I295">
        <f t="shared" si="13"/>
        <v>343.6</v>
      </c>
      <c r="J295" s="140">
        <f t="shared" si="14"/>
        <v>-199.31344441636952</v>
      </c>
    </row>
    <row r="296" spans="1:10" ht="12.6" customHeight="1" x14ac:dyDescent="0.3">
      <c r="A296" s="181" t="s">
        <v>2445</v>
      </c>
      <c r="B296" s="182" t="s">
        <v>2446</v>
      </c>
      <c r="C296" s="183">
        <v>571.23</v>
      </c>
      <c r="D296" s="184">
        <v>571.23</v>
      </c>
      <c r="E296" s="185" t="s">
        <v>4594</v>
      </c>
      <c r="F296" s="186" t="s">
        <v>2734</v>
      </c>
      <c r="G296">
        <f>VLOOKUP(A296,РАСЧЕТ!$A$3:$BG$1360,59,0)</f>
        <v>119.93819932889286</v>
      </c>
      <c r="H296" s="83">
        <f t="shared" si="12"/>
        <v>-451.29180067110713</v>
      </c>
      <c r="I296">
        <f t="shared" si="13"/>
        <v>285.61500000000001</v>
      </c>
      <c r="J296" s="140">
        <f t="shared" si="14"/>
        <v>-165.67680067110715</v>
      </c>
    </row>
    <row r="297" spans="1:10" ht="12.6" customHeight="1" x14ac:dyDescent="0.3">
      <c r="A297" s="181" t="s">
        <v>941</v>
      </c>
      <c r="B297" s="182" t="s">
        <v>942</v>
      </c>
      <c r="C297" s="183">
        <v>687.2</v>
      </c>
      <c r="D297" s="184">
        <v>687.2</v>
      </c>
      <c r="E297" s="185" t="s">
        <v>4594</v>
      </c>
      <c r="F297" s="186" t="s">
        <v>2735</v>
      </c>
      <c r="G297">
        <f>VLOOKUP(A297,РАСЧЕТ!$A$3:$BG$1360,59,0)</f>
        <v>144.2865555836305</v>
      </c>
      <c r="H297" s="83">
        <f t="shared" si="12"/>
        <v>-542.91344441636954</v>
      </c>
      <c r="I297">
        <f t="shared" si="13"/>
        <v>343.6</v>
      </c>
      <c r="J297" s="140">
        <f t="shared" si="14"/>
        <v>-199.31344441636952</v>
      </c>
    </row>
    <row r="298" spans="1:10" ht="12.6" customHeight="1" x14ac:dyDescent="0.3">
      <c r="A298" s="181" t="s">
        <v>943</v>
      </c>
      <c r="B298" s="182" t="s">
        <v>944</v>
      </c>
      <c r="C298" s="183">
        <v>743.03</v>
      </c>
      <c r="D298" s="184">
        <v>743.03</v>
      </c>
      <c r="E298" s="185" t="s">
        <v>4594</v>
      </c>
      <c r="F298" s="186" t="s">
        <v>2658</v>
      </c>
      <c r="G298">
        <f>VLOOKUP(A298,РАСЧЕТ!$A$3:$BG$1360,59,0)</f>
        <v>156.00983822480049</v>
      </c>
      <c r="H298" s="83">
        <f t="shared" si="12"/>
        <v>-587.02016177519954</v>
      </c>
      <c r="I298">
        <f t="shared" si="13"/>
        <v>371.51499999999999</v>
      </c>
      <c r="J298" s="140">
        <f t="shared" si="14"/>
        <v>-215.5051617751995</v>
      </c>
    </row>
    <row r="299" spans="1:10" ht="12.6" customHeight="1" x14ac:dyDescent="0.3">
      <c r="A299" s="181" t="s">
        <v>1837</v>
      </c>
      <c r="B299" s="182" t="s">
        <v>1838</v>
      </c>
      <c r="C299" s="183">
        <v>687.2</v>
      </c>
      <c r="D299" s="184">
        <v>687.2</v>
      </c>
      <c r="E299" s="185" t="s">
        <v>4594</v>
      </c>
      <c r="F299" s="186" t="s">
        <v>2736</v>
      </c>
      <c r="G299">
        <f>VLOOKUP(A299,РАСЧЕТ!$A$3:$BG$1360,59,0)</f>
        <v>144.2865555836305</v>
      </c>
      <c r="H299" s="83">
        <f t="shared" si="12"/>
        <v>-542.91344441636954</v>
      </c>
      <c r="I299">
        <f t="shared" si="13"/>
        <v>343.6</v>
      </c>
      <c r="J299" s="140">
        <f t="shared" si="14"/>
        <v>-199.31344441636952</v>
      </c>
    </row>
    <row r="300" spans="1:10" ht="12.6" customHeight="1" x14ac:dyDescent="0.3">
      <c r="A300" s="181" t="s">
        <v>3974</v>
      </c>
      <c r="B300" s="182" t="s">
        <v>550</v>
      </c>
      <c r="C300" s="183">
        <v>571.23</v>
      </c>
      <c r="D300" s="184">
        <v>571.23</v>
      </c>
      <c r="E300" s="185" t="s">
        <v>4594</v>
      </c>
      <c r="F300" s="186" t="s">
        <v>4530</v>
      </c>
      <c r="G300">
        <f>VLOOKUP(A300,РАСЧЕТ!$A$3:$BG$1360,59,0)</f>
        <v>119.93819932889286</v>
      </c>
      <c r="H300" s="83">
        <f t="shared" si="12"/>
        <v>-451.29180067110713</v>
      </c>
      <c r="I300">
        <f t="shared" si="13"/>
        <v>285.61500000000001</v>
      </c>
      <c r="J300" s="140">
        <f t="shared" si="14"/>
        <v>-165.67680067110715</v>
      </c>
    </row>
    <row r="301" spans="1:10" ht="12.6" customHeight="1" x14ac:dyDescent="0.3">
      <c r="A301" s="181" t="s">
        <v>2067</v>
      </c>
      <c r="B301" s="182" t="s">
        <v>2068</v>
      </c>
      <c r="C301" s="183">
        <v>687.2</v>
      </c>
      <c r="D301" s="184">
        <v>687.2</v>
      </c>
      <c r="E301" s="185" t="s">
        <v>4594</v>
      </c>
      <c r="F301" s="186" t="s">
        <v>2738</v>
      </c>
      <c r="G301">
        <f>VLOOKUP(A301,РАСЧЕТ!$A$3:$BG$1360,59,0)</f>
        <v>144.2865555836305</v>
      </c>
      <c r="H301" s="83">
        <f t="shared" si="12"/>
        <v>-542.91344441636954</v>
      </c>
      <c r="I301">
        <f t="shared" si="13"/>
        <v>343.6</v>
      </c>
      <c r="J301" s="140">
        <f t="shared" si="14"/>
        <v>-199.31344441636952</v>
      </c>
    </row>
    <row r="302" spans="1:10" ht="12.6" customHeight="1" x14ac:dyDescent="0.3">
      <c r="A302" s="181" t="s">
        <v>1829</v>
      </c>
      <c r="B302" s="182" t="s">
        <v>1830</v>
      </c>
      <c r="C302" s="183">
        <v>687.2</v>
      </c>
      <c r="D302" s="184">
        <v>687.2</v>
      </c>
      <c r="E302" s="185" t="s">
        <v>4594</v>
      </c>
      <c r="F302" s="186" t="s">
        <v>2739</v>
      </c>
      <c r="G302">
        <f>VLOOKUP(A302,РАСЧЕТ!$A$3:$BG$1360,59,0)</f>
        <v>144.2865555836305</v>
      </c>
      <c r="H302" s="83">
        <f t="shared" si="12"/>
        <v>-542.91344441636954</v>
      </c>
      <c r="I302">
        <f t="shared" si="13"/>
        <v>343.6</v>
      </c>
      <c r="J302" s="140">
        <f t="shared" si="14"/>
        <v>-199.31344441636952</v>
      </c>
    </row>
    <row r="303" spans="1:10" ht="12.6" customHeight="1" x14ac:dyDescent="0.3">
      <c r="A303" s="181" t="s">
        <v>1982</v>
      </c>
      <c r="B303" s="182" t="s">
        <v>1983</v>
      </c>
      <c r="C303" s="183">
        <v>571.23</v>
      </c>
      <c r="D303" s="184">
        <v>571.23</v>
      </c>
      <c r="E303" s="185" t="s">
        <v>4594</v>
      </c>
      <c r="F303" s="186" t="s">
        <v>2740</v>
      </c>
      <c r="G303">
        <f>VLOOKUP(A303,РАСЧЕТ!$A$3:$BG$1360,59,0)</f>
        <v>119.93819932889286</v>
      </c>
      <c r="H303" s="83">
        <f t="shared" si="12"/>
        <v>-451.29180067110713</v>
      </c>
      <c r="I303">
        <f t="shared" si="13"/>
        <v>285.61500000000001</v>
      </c>
      <c r="J303" s="140">
        <f t="shared" si="14"/>
        <v>-165.67680067110715</v>
      </c>
    </row>
    <row r="304" spans="1:10" ht="12.6" customHeight="1" x14ac:dyDescent="0.3">
      <c r="A304" s="181" t="s">
        <v>2075</v>
      </c>
      <c r="B304" s="182" t="s">
        <v>2076</v>
      </c>
      <c r="C304" s="183">
        <v>635.66</v>
      </c>
      <c r="D304" s="184">
        <v>635.66</v>
      </c>
      <c r="E304" s="185" t="s">
        <v>4594</v>
      </c>
      <c r="F304" s="186" t="s">
        <v>2741</v>
      </c>
      <c r="G304">
        <f>VLOOKUP(A304,РАСЧЕТ!$A$3:$BG$1360,59,0)</f>
        <v>133.46506391485823</v>
      </c>
      <c r="H304" s="83">
        <f t="shared" si="12"/>
        <v>-502.19493608514176</v>
      </c>
      <c r="I304">
        <f t="shared" si="13"/>
        <v>317.83</v>
      </c>
      <c r="J304" s="140">
        <f t="shared" si="14"/>
        <v>-184.36493608514175</v>
      </c>
    </row>
    <row r="305" spans="1:10" ht="12.6" customHeight="1" x14ac:dyDescent="0.3">
      <c r="A305" s="181" t="s">
        <v>876</v>
      </c>
      <c r="B305" s="182" t="s">
        <v>877</v>
      </c>
      <c r="C305" s="183">
        <v>579.82000000000005</v>
      </c>
      <c r="D305" s="184">
        <v>579.82000000000005</v>
      </c>
      <c r="E305" s="185" t="s">
        <v>4594</v>
      </c>
      <c r="F305" s="186" t="s">
        <v>2742</v>
      </c>
      <c r="G305">
        <f>VLOOKUP(A305,РАСЧЕТ!$A$3:$BG$1360,59,0)</f>
        <v>121.74178127368825</v>
      </c>
      <c r="H305" s="83">
        <f t="shared" si="12"/>
        <v>-458.07821872631177</v>
      </c>
      <c r="I305">
        <f t="shared" si="13"/>
        <v>289.91000000000003</v>
      </c>
      <c r="J305" s="140">
        <f t="shared" si="14"/>
        <v>-168.16821872631178</v>
      </c>
    </row>
    <row r="306" spans="1:10" ht="12.6" customHeight="1" x14ac:dyDescent="0.3">
      <c r="A306" s="181" t="s">
        <v>2261</v>
      </c>
      <c r="B306" s="182" t="s">
        <v>2262</v>
      </c>
      <c r="C306" s="183">
        <v>635.66</v>
      </c>
      <c r="D306" s="184">
        <v>635.66</v>
      </c>
      <c r="E306" s="185" t="s">
        <v>4594</v>
      </c>
      <c r="F306" s="186" t="s">
        <v>2743</v>
      </c>
      <c r="G306">
        <f>VLOOKUP(A306,РАСЧЕТ!$A$3:$BG$1360,59,0)</f>
        <v>133.46506391485823</v>
      </c>
      <c r="H306" s="83">
        <f t="shared" si="12"/>
        <v>-502.19493608514176</v>
      </c>
      <c r="I306">
        <f t="shared" si="13"/>
        <v>317.83</v>
      </c>
      <c r="J306" s="140">
        <f t="shared" si="14"/>
        <v>-184.36493608514175</v>
      </c>
    </row>
    <row r="307" spans="1:10" ht="12.6" customHeight="1" x14ac:dyDescent="0.3">
      <c r="A307" s="181" t="s">
        <v>2239</v>
      </c>
      <c r="B307" s="182" t="s">
        <v>2240</v>
      </c>
      <c r="C307" s="183">
        <v>708.67</v>
      </c>
      <c r="D307" s="184">
        <v>708.67</v>
      </c>
      <c r="E307" s="185" t="s">
        <v>4594</v>
      </c>
      <c r="F307" s="186" t="s">
        <v>2744</v>
      </c>
      <c r="G307">
        <f>VLOOKUP(A307,РАСЧЕТ!$A$3:$BG$1360,59,0)</f>
        <v>148.79551044561896</v>
      </c>
      <c r="H307" s="83">
        <f t="shared" si="12"/>
        <v>-559.87448955438094</v>
      </c>
      <c r="I307">
        <f t="shared" si="13"/>
        <v>354.33499999999998</v>
      </c>
      <c r="J307" s="140">
        <f t="shared" si="14"/>
        <v>-205.53948955438102</v>
      </c>
    </row>
    <row r="308" spans="1:10" ht="12.6" customHeight="1" x14ac:dyDescent="0.3">
      <c r="A308" s="181" t="s">
        <v>945</v>
      </c>
      <c r="B308" s="182" t="s">
        <v>946</v>
      </c>
      <c r="C308" s="183">
        <v>841.82</v>
      </c>
      <c r="D308" s="184">
        <v>841.82</v>
      </c>
      <c r="E308" s="185" t="s">
        <v>4594</v>
      </c>
      <c r="F308" s="186" t="s">
        <v>2745</v>
      </c>
      <c r="G308">
        <f>VLOOKUP(A308,РАСЧЕТ!$A$3:$BG$1360,59,0)</f>
        <v>176.75103058994739</v>
      </c>
      <c r="H308" s="83">
        <f t="shared" si="12"/>
        <v>-665.06896941005266</v>
      </c>
      <c r="I308">
        <f t="shared" si="13"/>
        <v>420.91</v>
      </c>
      <c r="J308" s="140">
        <f t="shared" si="14"/>
        <v>-244.15896941005263</v>
      </c>
    </row>
    <row r="309" spans="1:10" ht="12.6" customHeight="1" x14ac:dyDescent="0.3">
      <c r="A309" s="181" t="s">
        <v>3975</v>
      </c>
      <c r="B309" s="182" t="s">
        <v>1942</v>
      </c>
      <c r="C309" s="183">
        <v>167.5</v>
      </c>
      <c r="D309" s="184">
        <v>167.5</v>
      </c>
      <c r="E309" s="185" t="s">
        <v>4594</v>
      </c>
      <c r="F309" s="186" t="s">
        <v>4605</v>
      </c>
      <c r="G309">
        <f>VLOOKUP(A309,РАСЧЕТ!$A$3:$BG$1360,59,0)</f>
        <v>35.169847923509934</v>
      </c>
      <c r="H309" s="83">
        <f t="shared" si="12"/>
        <v>-132.33015207649007</v>
      </c>
      <c r="I309">
        <f t="shared" si="13"/>
        <v>83.75</v>
      </c>
      <c r="J309" s="140">
        <f t="shared" si="14"/>
        <v>-48.580152076490066</v>
      </c>
    </row>
    <row r="310" spans="1:10" ht="12.6" customHeight="1" x14ac:dyDescent="0.3">
      <c r="A310" s="181" t="s">
        <v>2633</v>
      </c>
      <c r="B310" s="182" t="s">
        <v>2131</v>
      </c>
      <c r="C310" s="183">
        <v>158.91</v>
      </c>
      <c r="D310" s="184">
        <v>158.91</v>
      </c>
      <c r="E310" s="185" t="s">
        <v>4594</v>
      </c>
      <c r="F310" s="186" t="s">
        <v>3925</v>
      </c>
      <c r="G310">
        <f>VLOOKUP(A310,РАСЧЕТ!$A$3:$BG$1360,59,0)</f>
        <v>33.366265978714559</v>
      </c>
      <c r="H310" s="83">
        <f t="shared" si="12"/>
        <v>-125.54373402128545</v>
      </c>
      <c r="I310">
        <f t="shared" si="13"/>
        <v>79.454999999999998</v>
      </c>
      <c r="J310" s="140">
        <f t="shared" si="14"/>
        <v>-46.08873402128544</v>
      </c>
    </row>
    <row r="311" spans="1:10" ht="12.6" customHeight="1" x14ac:dyDescent="0.3">
      <c r="A311" s="181" t="s">
        <v>3976</v>
      </c>
      <c r="B311" s="182" t="s">
        <v>881</v>
      </c>
      <c r="C311" s="183">
        <v>296.35000000000002</v>
      </c>
      <c r="D311" s="184">
        <v>296.35000000000002</v>
      </c>
      <c r="E311" s="185" t="s">
        <v>4594</v>
      </c>
      <c r="F311" s="186" t="s">
        <v>4606</v>
      </c>
      <c r="G311">
        <f>VLOOKUP(A311,РАСЧЕТ!$A$3:$BG$1360,59,0)</f>
        <v>62.22357709544066</v>
      </c>
      <c r="H311" s="83">
        <f t="shared" si="12"/>
        <v>-234.12642290455938</v>
      </c>
      <c r="I311">
        <f t="shared" si="13"/>
        <v>148.17500000000001</v>
      </c>
      <c r="J311" s="140">
        <f t="shared" si="14"/>
        <v>-85.951422904559351</v>
      </c>
    </row>
    <row r="312" spans="1:10" ht="12.6" customHeight="1" x14ac:dyDescent="0.3">
      <c r="A312" s="181" t="s">
        <v>2080</v>
      </c>
      <c r="B312" s="182" t="s">
        <v>2081</v>
      </c>
      <c r="C312" s="183">
        <v>201.86</v>
      </c>
      <c r="D312" s="184">
        <v>201.86</v>
      </c>
      <c r="E312" s="185" t="s">
        <v>4594</v>
      </c>
      <c r="F312" s="186" t="s">
        <v>3029</v>
      </c>
      <c r="G312">
        <f>VLOOKUP(A312,РАСЧЕТ!$A$3:$BG$1360,59,0)</f>
        <v>42.384175702691465</v>
      </c>
      <c r="H312" s="83">
        <f t="shared" si="12"/>
        <v>-159.47582429730855</v>
      </c>
      <c r="I312">
        <f t="shared" si="13"/>
        <v>100.93</v>
      </c>
      <c r="J312" s="140">
        <f t="shared" si="14"/>
        <v>-58.545824297308542</v>
      </c>
    </row>
    <row r="313" spans="1:10" ht="12.6" customHeight="1" x14ac:dyDescent="0.3">
      <c r="A313" s="181" t="s">
        <v>805</v>
      </c>
      <c r="B313" s="182" t="s">
        <v>806</v>
      </c>
      <c r="C313" s="183">
        <v>339.3</v>
      </c>
      <c r="D313" s="184">
        <v>339.3</v>
      </c>
      <c r="E313" s="185" t="s">
        <v>4594</v>
      </c>
      <c r="F313" s="186" t="s">
        <v>3030</v>
      </c>
      <c r="G313">
        <f>VLOOKUP(A313,РАСЧЕТ!$A$3:$BG$1360,59,0)</f>
        <v>71.24148681941756</v>
      </c>
      <c r="H313" s="83">
        <f t="shared" si="12"/>
        <v>-268.05851318058245</v>
      </c>
      <c r="I313">
        <f t="shared" si="13"/>
        <v>169.65</v>
      </c>
      <c r="J313" s="140">
        <f t="shared" si="14"/>
        <v>-98.408513180582446</v>
      </c>
    </row>
    <row r="314" spans="1:10" ht="12.6" customHeight="1" x14ac:dyDescent="0.3">
      <c r="A314" s="181" t="s">
        <v>2241</v>
      </c>
      <c r="B314" s="182" t="s">
        <v>2242</v>
      </c>
      <c r="C314" s="183">
        <v>167.5</v>
      </c>
      <c r="D314" s="184">
        <v>167.5</v>
      </c>
      <c r="E314" s="185" t="s">
        <v>4594</v>
      </c>
      <c r="F314" s="186" t="s">
        <v>3031</v>
      </c>
      <c r="G314">
        <f>VLOOKUP(A314,РАСЧЕТ!$A$3:$BG$1360,59,0)</f>
        <v>35.169847923509934</v>
      </c>
      <c r="H314" s="83">
        <f t="shared" si="12"/>
        <v>-132.33015207649007</v>
      </c>
      <c r="I314">
        <f t="shared" si="13"/>
        <v>83.75</v>
      </c>
      <c r="J314" s="140">
        <f t="shared" si="14"/>
        <v>-48.580152076490066</v>
      </c>
    </row>
    <row r="315" spans="1:10" ht="12.6" customHeight="1" x14ac:dyDescent="0.3">
      <c r="A315" s="181" t="s">
        <v>1235</v>
      </c>
      <c r="B315" s="182" t="s">
        <v>1236</v>
      </c>
      <c r="C315" s="183">
        <v>180.39</v>
      </c>
      <c r="D315" s="184">
        <v>180.39</v>
      </c>
      <c r="E315" s="185" t="s">
        <v>4594</v>
      </c>
      <c r="F315" s="186" t="s">
        <v>3032</v>
      </c>
      <c r="G315">
        <f>VLOOKUP(A315,РАСЧЕТ!$A$3:$BG$1360,59,0)</f>
        <v>37.875220840703008</v>
      </c>
      <c r="H315" s="83">
        <f t="shared" si="12"/>
        <v>-142.51477915929698</v>
      </c>
      <c r="I315">
        <f t="shared" si="13"/>
        <v>90.194999999999993</v>
      </c>
      <c r="J315" s="140">
        <f t="shared" si="14"/>
        <v>-52.319779159296985</v>
      </c>
    </row>
    <row r="316" spans="1:10" ht="12.6" customHeight="1" x14ac:dyDescent="0.3">
      <c r="A316" s="181" t="s">
        <v>1947</v>
      </c>
      <c r="B316" s="182" t="s">
        <v>1948</v>
      </c>
      <c r="C316" s="183">
        <v>180.39</v>
      </c>
      <c r="D316" s="184">
        <v>180.39</v>
      </c>
      <c r="E316" s="185" t="s">
        <v>4594</v>
      </c>
      <c r="F316" s="186" t="s">
        <v>3033</v>
      </c>
      <c r="G316">
        <f>VLOOKUP(A316,РАСЧЕТ!$A$3:$BG$1360,59,0)</f>
        <v>37.875220840703008</v>
      </c>
      <c r="H316" s="83">
        <f t="shared" si="12"/>
        <v>-142.51477915929698</v>
      </c>
      <c r="I316">
        <f t="shared" si="13"/>
        <v>90.194999999999993</v>
      </c>
      <c r="J316" s="140">
        <f t="shared" si="14"/>
        <v>-52.319779159296985</v>
      </c>
    </row>
    <row r="317" spans="1:10" ht="12.6" customHeight="1" x14ac:dyDescent="0.3">
      <c r="A317" s="181" t="s">
        <v>892</v>
      </c>
      <c r="B317" s="182" t="s">
        <v>893</v>
      </c>
      <c r="C317" s="183">
        <v>184.68</v>
      </c>
      <c r="D317" s="184">
        <v>184.68</v>
      </c>
      <c r="E317" s="185" t="s">
        <v>4594</v>
      </c>
      <c r="F317" s="186" t="s">
        <v>3034</v>
      </c>
      <c r="G317">
        <f>VLOOKUP(A317,РАСЧЕТ!$A$3:$BG$1360,59,0)</f>
        <v>38.7770118131007</v>
      </c>
      <c r="H317" s="83">
        <f t="shared" si="12"/>
        <v>-145.90298818689931</v>
      </c>
      <c r="I317">
        <f t="shared" si="13"/>
        <v>92.34</v>
      </c>
      <c r="J317" s="140">
        <f t="shared" si="14"/>
        <v>-53.562988186899304</v>
      </c>
    </row>
    <row r="318" spans="1:10" ht="12.6" customHeight="1" x14ac:dyDescent="0.3">
      <c r="A318" s="181" t="s">
        <v>2541</v>
      </c>
      <c r="B318" s="182" t="s">
        <v>2051</v>
      </c>
      <c r="C318" s="183">
        <v>167.5</v>
      </c>
      <c r="D318" s="184">
        <v>167.5</v>
      </c>
      <c r="E318" s="185" t="s">
        <v>4594</v>
      </c>
      <c r="F318" s="186" t="s">
        <v>3035</v>
      </c>
      <c r="G318">
        <f>VLOOKUP(A318,РАСЧЕТ!$A$3:$BG$1360,59,0)</f>
        <v>35.169847923509934</v>
      </c>
      <c r="H318" s="83">
        <f t="shared" si="12"/>
        <v>-132.33015207649007</v>
      </c>
      <c r="I318">
        <f t="shared" si="13"/>
        <v>83.75</v>
      </c>
      <c r="J318" s="140">
        <f t="shared" si="14"/>
        <v>-48.580152076490066</v>
      </c>
    </row>
    <row r="319" spans="1:10" ht="12.6" customHeight="1" x14ac:dyDescent="0.3">
      <c r="A319" s="181" t="s">
        <v>2576</v>
      </c>
      <c r="B319" s="182" t="s">
        <v>1535</v>
      </c>
      <c r="C319" s="183">
        <v>163.21</v>
      </c>
      <c r="D319" s="184">
        <v>163.21</v>
      </c>
      <c r="E319" s="185" t="s">
        <v>4594</v>
      </c>
      <c r="F319" s="186" t="s">
        <v>3878</v>
      </c>
      <c r="G319">
        <f>VLOOKUP(A319,РАСЧЕТ!$A$3:$BG$1360,59,0)</f>
        <v>34.268056951112243</v>
      </c>
      <c r="H319" s="83">
        <f t="shared" si="12"/>
        <v>-128.94194304888777</v>
      </c>
      <c r="I319">
        <f t="shared" si="13"/>
        <v>81.605000000000004</v>
      </c>
      <c r="J319" s="140">
        <f t="shared" si="14"/>
        <v>-47.336943048887761</v>
      </c>
    </row>
    <row r="320" spans="1:10" ht="12.6" customHeight="1" x14ac:dyDescent="0.3">
      <c r="A320" s="181" t="s">
        <v>1910</v>
      </c>
      <c r="B320" s="182" t="s">
        <v>1911</v>
      </c>
      <c r="C320" s="183">
        <v>206.16</v>
      </c>
      <c r="D320" s="184">
        <v>206.16</v>
      </c>
      <c r="E320" s="185" t="s">
        <v>4594</v>
      </c>
      <c r="F320" s="186" t="s">
        <v>3036</v>
      </c>
      <c r="G320">
        <f>VLOOKUP(A320,РАСЧЕТ!$A$3:$BG$1360,59,0)</f>
        <v>43.285966675089149</v>
      </c>
      <c r="H320" s="83">
        <f t="shared" si="12"/>
        <v>-162.87403332491084</v>
      </c>
      <c r="I320">
        <f t="shared" si="13"/>
        <v>103.08</v>
      </c>
      <c r="J320" s="140">
        <f t="shared" si="14"/>
        <v>-59.794033324910849</v>
      </c>
    </row>
    <row r="321" spans="1:10" ht="12.6" customHeight="1" x14ac:dyDescent="0.3">
      <c r="A321" s="181" t="s">
        <v>4504</v>
      </c>
      <c r="B321" s="182" t="s">
        <v>855</v>
      </c>
      <c r="C321" s="183">
        <v>128.85</v>
      </c>
      <c r="D321" s="184">
        <v>128.85</v>
      </c>
      <c r="E321" s="185" t="s">
        <v>4594</v>
      </c>
      <c r="F321" s="186" t="s">
        <v>4607</v>
      </c>
      <c r="G321">
        <f>VLOOKUP(A321,РАСЧЕТ!$A$3:$BG$1360,59,0)</f>
        <v>27.053729171930719</v>
      </c>
      <c r="H321" s="83">
        <f t="shared" si="12"/>
        <v>-101.79627082806928</v>
      </c>
      <c r="I321">
        <f t="shared" si="13"/>
        <v>64.424999999999997</v>
      </c>
      <c r="J321" s="140">
        <f t="shared" si="14"/>
        <v>-37.371270828069278</v>
      </c>
    </row>
    <row r="322" spans="1:10" ht="12.6" customHeight="1" x14ac:dyDescent="0.3">
      <c r="A322" s="181" t="s">
        <v>743</v>
      </c>
      <c r="B322" s="182" t="s">
        <v>744</v>
      </c>
      <c r="C322" s="183">
        <v>249.11</v>
      </c>
      <c r="D322" s="184">
        <v>249.11</v>
      </c>
      <c r="E322" s="185" t="s">
        <v>4594</v>
      </c>
      <c r="F322" s="186" t="s">
        <v>3037</v>
      </c>
      <c r="G322">
        <f>VLOOKUP(A322,РАСЧЕТ!$A$3:$BG$1360,59,0)</f>
        <v>52.303876399066056</v>
      </c>
      <c r="H322" s="83">
        <f t="shared" ref="H322:H385" si="15">G322-C322</f>
        <v>-196.80612360093397</v>
      </c>
      <c r="I322">
        <f t="shared" ref="I322:I385" si="16">C322/30*15</f>
        <v>124.55499999999999</v>
      </c>
      <c r="J322" s="140">
        <f t="shared" ref="J322:J385" si="17">G322-I322</f>
        <v>-72.251123600933937</v>
      </c>
    </row>
    <row r="323" spans="1:10" ht="12.6" customHeight="1" x14ac:dyDescent="0.3">
      <c r="A323" s="181" t="s">
        <v>727</v>
      </c>
      <c r="B323" s="182" t="s">
        <v>728</v>
      </c>
      <c r="C323" s="183">
        <v>330.71</v>
      </c>
      <c r="D323" s="184">
        <v>330.71</v>
      </c>
      <c r="E323" s="185" t="s">
        <v>4594</v>
      </c>
      <c r="F323" s="186" t="s">
        <v>3038</v>
      </c>
      <c r="G323">
        <f>VLOOKUP(A323,РАСЧЕТ!$A$3:$BG$1360,59,0)</f>
        <v>69.437904874622177</v>
      </c>
      <c r="H323" s="83">
        <f t="shared" si="15"/>
        <v>-261.2720951253778</v>
      </c>
      <c r="I323">
        <f t="shared" si="16"/>
        <v>165.35499999999999</v>
      </c>
      <c r="J323" s="140">
        <f t="shared" si="17"/>
        <v>-95.917095125377813</v>
      </c>
    </row>
    <row r="324" spans="1:10" ht="12.6" customHeight="1" x14ac:dyDescent="0.3">
      <c r="A324" s="181" t="s">
        <v>3977</v>
      </c>
      <c r="B324" s="182" t="s">
        <v>1783</v>
      </c>
      <c r="C324" s="183">
        <v>184.68</v>
      </c>
      <c r="D324" s="184">
        <v>184.68</v>
      </c>
      <c r="E324" s="185" t="s">
        <v>4594</v>
      </c>
      <c r="F324" s="186" t="s">
        <v>4531</v>
      </c>
      <c r="G324">
        <f>VLOOKUP(A324,РАСЧЕТ!$A$3:$BG$1360,59,0)</f>
        <v>38.7770118131007</v>
      </c>
      <c r="H324" s="83">
        <f t="shared" si="15"/>
        <v>-145.90298818689931</v>
      </c>
      <c r="I324">
        <f t="shared" si="16"/>
        <v>92.34</v>
      </c>
      <c r="J324" s="140">
        <f t="shared" si="17"/>
        <v>-53.562988186899304</v>
      </c>
    </row>
    <row r="325" spans="1:10" ht="12.6" customHeight="1" x14ac:dyDescent="0.3">
      <c r="A325" s="181" t="s">
        <v>2082</v>
      </c>
      <c r="B325" s="182" t="s">
        <v>2083</v>
      </c>
      <c r="C325" s="183">
        <v>171.8</v>
      </c>
      <c r="D325" s="184">
        <v>171.8</v>
      </c>
      <c r="E325" s="185" t="s">
        <v>4594</v>
      </c>
      <c r="F325" s="186" t="s">
        <v>3039</v>
      </c>
      <c r="G325">
        <f>VLOOKUP(A325,РАСЧЕТ!$A$3:$BG$1360,59,0)</f>
        <v>36.071638895907626</v>
      </c>
      <c r="H325" s="83">
        <f t="shared" si="15"/>
        <v>-135.72836110409239</v>
      </c>
      <c r="I325">
        <f t="shared" si="16"/>
        <v>85.9</v>
      </c>
      <c r="J325" s="140">
        <f t="shared" si="17"/>
        <v>-49.82836110409238</v>
      </c>
    </row>
    <row r="326" spans="1:10" ht="12.6" customHeight="1" x14ac:dyDescent="0.3">
      <c r="A326" s="181" t="s">
        <v>1523</v>
      </c>
      <c r="B326" s="182" t="s">
        <v>1524</v>
      </c>
      <c r="C326" s="183">
        <v>236.22</v>
      </c>
      <c r="D326" s="184">
        <v>236.22</v>
      </c>
      <c r="E326" s="185" t="s">
        <v>4594</v>
      </c>
      <c r="F326" s="186" t="s">
        <v>3040</v>
      </c>
      <c r="G326">
        <f>VLOOKUP(A326,РАСЧЕТ!$A$3:$BG$1360,59,0)</f>
        <v>49.598503481872989</v>
      </c>
      <c r="H326" s="83">
        <f t="shared" si="15"/>
        <v>-186.621496518127</v>
      </c>
      <c r="I326">
        <f t="shared" si="16"/>
        <v>118.11</v>
      </c>
      <c r="J326" s="140">
        <f t="shared" si="17"/>
        <v>-68.511496518127018</v>
      </c>
    </row>
    <row r="327" spans="1:10" ht="12.6" customHeight="1" x14ac:dyDescent="0.3">
      <c r="A327" s="181" t="s">
        <v>837</v>
      </c>
      <c r="B327" s="182" t="s">
        <v>838</v>
      </c>
      <c r="C327" s="183">
        <v>227.63</v>
      </c>
      <c r="D327" s="184">
        <v>227.63</v>
      </c>
      <c r="E327" s="185" t="s">
        <v>4594</v>
      </c>
      <c r="F327" s="186" t="s">
        <v>3041</v>
      </c>
      <c r="G327">
        <f>VLOOKUP(A327,РАСЧЕТ!$A$3:$BG$1360,59,0)</f>
        <v>47.794921537077606</v>
      </c>
      <c r="H327" s="83">
        <f t="shared" si="15"/>
        <v>-179.83507846292238</v>
      </c>
      <c r="I327">
        <f t="shared" si="16"/>
        <v>113.815</v>
      </c>
      <c r="J327" s="140">
        <f t="shared" si="17"/>
        <v>-66.020078462922385</v>
      </c>
    </row>
    <row r="328" spans="1:10" ht="12.6" customHeight="1" x14ac:dyDescent="0.3">
      <c r="A328" s="181" t="s">
        <v>3978</v>
      </c>
      <c r="B328" s="182" t="s">
        <v>911</v>
      </c>
      <c r="C328" s="183">
        <v>231.93</v>
      </c>
      <c r="D328" s="184">
        <v>231.93</v>
      </c>
      <c r="E328" s="185" t="s">
        <v>4594</v>
      </c>
      <c r="F328" s="186" t="s">
        <v>4584</v>
      </c>
      <c r="G328">
        <f>VLOOKUP(A328,РАСЧЕТ!$A$3:$BG$1360,59,0)</f>
        <v>48.696712509475297</v>
      </c>
      <c r="H328" s="83">
        <f t="shared" si="15"/>
        <v>-183.2332874905247</v>
      </c>
      <c r="I328">
        <f t="shared" si="16"/>
        <v>115.965</v>
      </c>
      <c r="J328" s="140">
        <f t="shared" si="17"/>
        <v>-67.268287490524699</v>
      </c>
    </row>
    <row r="329" spans="1:10" ht="12.6" customHeight="1" x14ac:dyDescent="0.3">
      <c r="A329" s="181" t="s">
        <v>3979</v>
      </c>
      <c r="B329" s="182" t="s">
        <v>900</v>
      </c>
      <c r="C329" s="183">
        <v>283.47000000000003</v>
      </c>
      <c r="D329" s="184">
        <v>283.47000000000003</v>
      </c>
      <c r="E329" s="185" t="s">
        <v>4594</v>
      </c>
      <c r="F329" s="186" t="s">
        <v>4574</v>
      </c>
      <c r="G329">
        <f>VLOOKUP(A329,РАСЧЕТ!$A$3:$BG$1360,59,0)</f>
        <v>59.518204178247586</v>
      </c>
      <c r="H329" s="83">
        <f t="shared" si="15"/>
        <v>-223.95179582175246</v>
      </c>
      <c r="I329">
        <f t="shared" si="16"/>
        <v>141.73500000000001</v>
      </c>
      <c r="J329" s="140">
        <f t="shared" si="17"/>
        <v>-82.216795821752427</v>
      </c>
    </row>
    <row r="330" spans="1:10" ht="12.6" customHeight="1" x14ac:dyDescent="0.3">
      <c r="A330" s="181" t="s">
        <v>2583</v>
      </c>
      <c r="B330" s="182" t="s">
        <v>2143</v>
      </c>
      <c r="C330" s="183">
        <v>403.73</v>
      </c>
      <c r="D330" s="184">
        <v>403.73</v>
      </c>
      <c r="E330" s="185" t="s">
        <v>4594</v>
      </c>
      <c r="F330" s="186" t="s">
        <v>3866</v>
      </c>
      <c r="G330">
        <f>VLOOKUP(A330,РАСЧЕТ!$A$3:$BG$1360,59,0)</f>
        <v>84.76835140538293</v>
      </c>
      <c r="H330" s="83">
        <f t="shared" si="15"/>
        <v>-318.96164859461709</v>
      </c>
      <c r="I330">
        <f t="shared" si="16"/>
        <v>201.86500000000001</v>
      </c>
      <c r="J330" s="140">
        <f t="shared" si="17"/>
        <v>-117.09664859461708</v>
      </c>
    </row>
    <row r="331" spans="1:10" ht="12.6" customHeight="1" x14ac:dyDescent="0.3">
      <c r="A331" s="181" t="s">
        <v>2267</v>
      </c>
      <c r="B331" s="182" t="s">
        <v>2268</v>
      </c>
      <c r="C331" s="183">
        <v>261.99</v>
      </c>
      <c r="D331" s="184">
        <v>261.99</v>
      </c>
      <c r="E331" s="185" t="s">
        <v>4594</v>
      </c>
      <c r="F331" s="186" t="s">
        <v>3044</v>
      </c>
      <c r="G331">
        <f>VLOOKUP(A331,РАСЧЕТ!$A$3:$BG$1360,59,0)</f>
        <v>55.009249316259123</v>
      </c>
      <c r="H331" s="83">
        <f t="shared" si="15"/>
        <v>-206.98075068374089</v>
      </c>
      <c r="I331">
        <f t="shared" si="16"/>
        <v>130.995</v>
      </c>
      <c r="J331" s="140">
        <f t="shared" si="17"/>
        <v>-75.985750683740889</v>
      </c>
    </row>
    <row r="332" spans="1:10" ht="12.6" customHeight="1" x14ac:dyDescent="0.3">
      <c r="A332" s="181" t="s">
        <v>807</v>
      </c>
      <c r="B332" s="182" t="s">
        <v>808</v>
      </c>
      <c r="C332" s="183">
        <v>154.62</v>
      </c>
      <c r="D332" s="184">
        <v>154.62</v>
      </c>
      <c r="E332" s="185" t="s">
        <v>4594</v>
      </c>
      <c r="F332" s="186" t="s">
        <v>2945</v>
      </c>
      <c r="G332">
        <f>VLOOKUP(A332,РАСЧЕТ!$A$3:$BG$1360,59,0)</f>
        <v>32.464475006316867</v>
      </c>
      <c r="H332" s="83">
        <f t="shared" si="15"/>
        <v>-122.15552499368314</v>
      </c>
      <c r="I332">
        <f t="shared" si="16"/>
        <v>77.31</v>
      </c>
      <c r="J332" s="140">
        <f t="shared" si="17"/>
        <v>-44.845524993683135</v>
      </c>
    </row>
    <row r="333" spans="1:10" ht="12.6" customHeight="1" x14ac:dyDescent="0.3">
      <c r="A333" s="181" t="s">
        <v>3980</v>
      </c>
      <c r="B333" s="182" t="s">
        <v>814</v>
      </c>
      <c r="C333" s="183">
        <v>206.16</v>
      </c>
      <c r="D333" s="184">
        <v>206.16</v>
      </c>
      <c r="E333" s="185" t="s">
        <v>4594</v>
      </c>
      <c r="F333" s="186" t="s">
        <v>4586</v>
      </c>
      <c r="G333">
        <f>VLOOKUP(A333,РАСЧЕТ!$A$3:$BG$1360,59,0)</f>
        <v>43.285966675089149</v>
      </c>
      <c r="H333" s="83">
        <f t="shared" si="15"/>
        <v>-162.87403332491084</v>
      </c>
      <c r="I333">
        <f t="shared" si="16"/>
        <v>103.08</v>
      </c>
      <c r="J333" s="140">
        <f t="shared" si="17"/>
        <v>-59.794033324910849</v>
      </c>
    </row>
    <row r="334" spans="1:10" ht="12.6" customHeight="1" x14ac:dyDescent="0.3">
      <c r="A334" s="181" t="s">
        <v>2269</v>
      </c>
      <c r="B334" s="182" t="s">
        <v>2270</v>
      </c>
      <c r="C334" s="183">
        <v>304.94</v>
      </c>
      <c r="D334" s="184">
        <v>304.94</v>
      </c>
      <c r="E334" s="185" t="s">
        <v>4594</v>
      </c>
      <c r="F334" s="186" t="s">
        <v>3046</v>
      </c>
      <c r="G334">
        <f>VLOOKUP(A334,РАСЧЕТ!$A$3:$BG$1360,59,0)</f>
        <v>64.027159040236029</v>
      </c>
      <c r="H334" s="83">
        <f t="shared" si="15"/>
        <v>-240.91284095976397</v>
      </c>
      <c r="I334">
        <f t="shared" si="16"/>
        <v>152.47</v>
      </c>
      <c r="J334" s="140">
        <f t="shared" si="17"/>
        <v>-88.44284095976397</v>
      </c>
    </row>
    <row r="335" spans="1:10" ht="12.6" customHeight="1" x14ac:dyDescent="0.3">
      <c r="A335" s="181" t="s">
        <v>2632</v>
      </c>
      <c r="B335" s="182" t="s">
        <v>2069</v>
      </c>
      <c r="C335" s="183">
        <v>176.09</v>
      </c>
      <c r="D335" s="184">
        <v>176.09</v>
      </c>
      <c r="E335" s="185" t="s">
        <v>4594</v>
      </c>
      <c r="F335" s="186" t="s">
        <v>3924</v>
      </c>
      <c r="G335">
        <f>VLOOKUP(A335,РАСЧЕТ!$A$3:$BG$1360,59,0)</f>
        <v>36.97342986830531</v>
      </c>
      <c r="H335" s="83">
        <f t="shared" si="15"/>
        <v>-139.11657013169469</v>
      </c>
      <c r="I335">
        <f t="shared" si="16"/>
        <v>88.045000000000002</v>
      </c>
      <c r="J335" s="140">
        <f t="shared" si="17"/>
        <v>-51.071570131694692</v>
      </c>
    </row>
    <row r="336" spans="1:10" ht="12.6" customHeight="1" x14ac:dyDescent="0.3">
      <c r="A336" s="181" t="s">
        <v>1247</v>
      </c>
      <c r="B336" s="182" t="s">
        <v>1248</v>
      </c>
      <c r="C336" s="183">
        <v>180.39</v>
      </c>
      <c r="D336" s="184">
        <v>180.39</v>
      </c>
      <c r="E336" s="185" t="s">
        <v>4594</v>
      </c>
      <c r="F336" s="186" t="s">
        <v>3047</v>
      </c>
      <c r="G336">
        <f>VLOOKUP(A336,РАСЧЕТ!$A$3:$BG$1360,59,0)</f>
        <v>37.875220840703008</v>
      </c>
      <c r="H336" s="83">
        <f t="shared" si="15"/>
        <v>-142.51477915929698</v>
      </c>
      <c r="I336">
        <f t="shared" si="16"/>
        <v>90.194999999999993</v>
      </c>
      <c r="J336" s="140">
        <f t="shared" si="17"/>
        <v>-52.319779159296985</v>
      </c>
    </row>
    <row r="337" spans="1:10" ht="12.6" customHeight="1" x14ac:dyDescent="0.3">
      <c r="A337" s="181" t="s">
        <v>1249</v>
      </c>
      <c r="B337" s="182" t="s">
        <v>1250</v>
      </c>
      <c r="C337" s="183">
        <v>171.8</v>
      </c>
      <c r="D337" s="184">
        <v>171.8</v>
      </c>
      <c r="E337" s="185" t="s">
        <v>4594</v>
      </c>
      <c r="F337" s="186" t="s">
        <v>3048</v>
      </c>
      <c r="G337">
        <f>VLOOKUP(A337,РАСЧЕТ!$A$3:$BG$1360,59,0)</f>
        <v>36.071638895907626</v>
      </c>
      <c r="H337" s="83">
        <f t="shared" si="15"/>
        <v>-135.72836110409239</v>
      </c>
      <c r="I337">
        <f t="shared" si="16"/>
        <v>85.9</v>
      </c>
      <c r="J337" s="140">
        <f t="shared" si="17"/>
        <v>-49.82836110409238</v>
      </c>
    </row>
    <row r="338" spans="1:10" ht="12.6" customHeight="1" x14ac:dyDescent="0.3">
      <c r="A338" s="181" t="s">
        <v>950</v>
      </c>
      <c r="B338" s="182" t="s">
        <v>951</v>
      </c>
      <c r="C338" s="183">
        <v>124.55</v>
      </c>
      <c r="D338" s="184">
        <v>124.55</v>
      </c>
      <c r="E338" s="185" t="s">
        <v>4594</v>
      </c>
      <c r="F338" s="186" t="s">
        <v>3049</v>
      </c>
      <c r="G338">
        <f>VLOOKUP(A338,РАСЧЕТ!$A$3:$BG$1360,59,0)</f>
        <v>26.151938199533028</v>
      </c>
      <c r="H338" s="83">
        <f t="shared" si="15"/>
        <v>-98.398061800466962</v>
      </c>
      <c r="I338">
        <f t="shared" si="16"/>
        <v>62.274999999999999</v>
      </c>
      <c r="J338" s="140">
        <f t="shared" si="17"/>
        <v>-36.123061800466971</v>
      </c>
    </row>
    <row r="339" spans="1:10" ht="12.6" customHeight="1" x14ac:dyDescent="0.3">
      <c r="A339" s="181" t="s">
        <v>2556</v>
      </c>
      <c r="B339" s="182" t="s">
        <v>1984</v>
      </c>
      <c r="C339" s="183">
        <v>124.55</v>
      </c>
      <c r="D339" s="184">
        <v>124.55</v>
      </c>
      <c r="E339" s="185" t="s">
        <v>4594</v>
      </c>
      <c r="F339" s="186" t="s">
        <v>3050</v>
      </c>
      <c r="G339">
        <f>VLOOKUP(A339,РАСЧЕТ!$A$3:$BG$1360,59,0)</f>
        <v>26.151938199533028</v>
      </c>
      <c r="H339" s="83">
        <f t="shared" si="15"/>
        <v>-98.398061800466962</v>
      </c>
      <c r="I339">
        <f t="shared" si="16"/>
        <v>62.274999999999999</v>
      </c>
      <c r="J339" s="140">
        <f t="shared" si="17"/>
        <v>-36.123061800466971</v>
      </c>
    </row>
    <row r="340" spans="1:10" ht="12.6" customHeight="1" x14ac:dyDescent="0.3">
      <c r="A340" s="181" t="s">
        <v>2594</v>
      </c>
      <c r="B340" s="182" t="s">
        <v>1985</v>
      </c>
      <c r="C340" s="183">
        <v>184.68</v>
      </c>
      <c r="D340" s="184">
        <v>184.68</v>
      </c>
      <c r="E340" s="185" t="s">
        <v>4594</v>
      </c>
      <c r="F340" s="186" t="s">
        <v>3875</v>
      </c>
      <c r="G340">
        <f>VLOOKUP(A340,РАСЧЕТ!$A$3:$BG$1360,59,0)</f>
        <v>38.7770118131007</v>
      </c>
      <c r="H340" s="83">
        <f t="shared" si="15"/>
        <v>-145.90298818689931</v>
      </c>
      <c r="I340">
        <f t="shared" si="16"/>
        <v>92.34</v>
      </c>
      <c r="J340" s="140">
        <f t="shared" si="17"/>
        <v>-53.562988186899304</v>
      </c>
    </row>
    <row r="341" spans="1:10" ht="12.6" customHeight="1" x14ac:dyDescent="0.3">
      <c r="A341" s="181" t="s">
        <v>2361</v>
      </c>
      <c r="B341" s="182" t="s">
        <v>2362</v>
      </c>
      <c r="C341" s="183">
        <v>176.09</v>
      </c>
      <c r="D341" s="184">
        <v>176.09</v>
      </c>
      <c r="E341" s="185" t="s">
        <v>4594</v>
      </c>
      <c r="F341" s="186" t="s">
        <v>3051</v>
      </c>
      <c r="G341">
        <f>VLOOKUP(A341,РАСЧЕТ!$A$3:$BG$1360,59,0)</f>
        <v>36.97342986830531</v>
      </c>
      <c r="H341" s="83">
        <f t="shared" si="15"/>
        <v>-139.11657013169469</v>
      </c>
      <c r="I341">
        <f t="shared" si="16"/>
        <v>88.045000000000002</v>
      </c>
      <c r="J341" s="140">
        <f t="shared" si="17"/>
        <v>-51.071570131694692</v>
      </c>
    </row>
    <row r="342" spans="1:10" ht="12.6" customHeight="1" x14ac:dyDescent="0.3">
      <c r="A342" s="181" t="s">
        <v>1306</v>
      </c>
      <c r="B342" s="182" t="s">
        <v>1307</v>
      </c>
      <c r="C342" s="183">
        <v>210.45</v>
      </c>
      <c r="D342" s="184">
        <v>210.45</v>
      </c>
      <c r="E342" s="185" t="s">
        <v>4594</v>
      </c>
      <c r="F342" s="186" t="s">
        <v>3052</v>
      </c>
      <c r="G342">
        <f>VLOOKUP(A342,РАСЧЕТ!$A$3:$BG$1360,59,0)</f>
        <v>44.187757647486848</v>
      </c>
      <c r="H342" s="83">
        <f t="shared" si="15"/>
        <v>-166.26224235251314</v>
      </c>
      <c r="I342">
        <f t="shared" si="16"/>
        <v>105.22499999999999</v>
      </c>
      <c r="J342" s="140">
        <f t="shared" si="17"/>
        <v>-61.037242352513147</v>
      </c>
    </row>
    <row r="343" spans="1:10" ht="12.6" customHeight="1" x14ac:dyDescent="0.3">
      <c r="A343" s="181" t="s">
        <v>2253</v>
      </c>
      <c r="B343" s="182" t="s">
        <v>2254</v>
      </c>
      <c r="C343" s="183">
        <v>115.96</v>
      </c>
      <c r="D343" s="184">
        <v>115.96</v>
      </c>
      <c r="E343" s="185" t="s">
        <v>4594</v>
      </c>
      <c r="F343" s="186" t="s">
        <v>2946</v>
      </c>
      <c r="G343">
        <f>VLOOKUP(A343,РАСЧЕТ!$A$3:$BG$1360,59,0)</f>
        <v>24.348356254737649</v>
      </c>
      <c r="H343" s="83">
        <f t="shared" si="15"/>
        <v>-91.611643745262342</v>
      </c>
      <c r="I343">
        <f t="shared" si="16"/>
        <v>57.98</v>
      </c>
      <c r="J343" s="140">
        <f t="shared" si="17"/>
        <v>-33.631643745262352</v>
      </c>
    </row>
    <row r="344" spans="1:10" ht="12.6" customHeight="1" x14ac:dyDescent="0.3">
      <c r="A344" s="181" t="s">
        <v>2009</v>
      </c>
      <c r="B344" s="182" t="s">
        <v>2010</v>
      </c>
      <c r="C344" s="183">
        <v>446.68</v>
      </c>
      <c r="D344" s="184">
        <v>446.68</v>
      </c>
      <c r="E344" s="185" t="s">
        <v>4594</v>
      </c>
      <c r="F344" s="186" t="s">
        <v>3053</v>
      </c>
      <c r="G344">
        <f>VLOOKUP(A344,РАСЧЕТ!$A$3:$BG$1360,59,0)</f>
        <v>93.786261129359829</v>
      </c>
      <c r="H344" s="83">
        <f t="shared" si="15"/>
        <v>-352.89373887064016</v>
      </c>
      <c r="I344">
        <f t="shared" si="16"/>
        <v>223.34</v>
      </c>
      <c r="J344" s="140">
        <f t="shared" si="17"/>
        <v>-129.55373887064019</v>
      </c>
    </row>
    <row r="345" spans="1:10" ht="12.6" customHeight="1" x14ac:dyDescent="0.3">
      <c r="A345" s="181" t="s">
        <v>3981</v>
      </c>
      <c r="B345" s="182" t="s">
        <v>909</v>
      </c>
      <c r="C345" s="183">
        <v>210.45</v>
      </c>
      <c r="D345" s="184">
        <v>210.45</v>
      </c>
      <c r="E345" s="185" t="s">
        <v>4594</v>
      </c>
      <c r="F345" s="186" t="s">
        <v>4532</v>
      </c>
      <c r="G345">
        <f>VLOOKUP(A345,РАСЧЕТ!$A$3:$BG$1360,59,0)</f>
        <v>44.187757647486848</v>
      </c>
      <c r="H345" s="83">
        <f t="shared" si="15"/>
        <v>-166.26224235251314</v>
      </c>
      <c r="I345">
        <f t="shared" si="16"/>
        <v>105.22499999999999</v>
      </c>
      <c r="J345" s="140">
        <f t="shared" si="17"/>
        <v>-61.037242352513147</v>
      </c>
    </row>
    <row r="346" spans="1:10" ht="12.6" customHeight="1" x14ac:dyDescent="0.3">
      <c r="A346" s="181" t="s">
        <v>2532</v>
      </c>
      <c r="B346" s="182" t="s">
        <v>715</v>
      </c>
      <c r="C346" s="183">
        <v>193.27</v>
      </c>
      <c r="D346" s="184">
        <v>193.27</v>
      </c>
      <c r="E346" s="185" t="s">
        <v>4594</v>
      </c>
      <c r="F346" s="186" t="s">
        <v>3054</v>
      </c>
      <c r="G346">
        <f>VLOOKUP(A346,РАСЧЕТ!$A$3:$BG$1360,59,0)</f>
        <v>40.580593757896089</v>
      </c>
      <c r="H346" s="83">
        <f t="shared" si="15"/>
        <v>-152.68940624210393</v>
      </c>
      <c r="I346">
        <f t="shared" si="16"/>
        <v>96.635000000000005</v>
      </c>
      <c r="J346" s="140">
        <f t="shared" si="17"/>
        <v>-56.054406242103916</v>
      </c>
    </row>
    <row r="347" spans="1:10" ht="12.6" customHeight="1" x14ac:dyDescent="0.3">
      <c r="A347" s="181" t="s">
        <v>1539</v>
      </c>
      <c r="B347" s="182" t="s">
        <v>1540</v>
      </c>
      <c r="C347" s="183">
        <v>163.21</v>
      </c>
      <c r="D347" s="184">
        <v>163.21</v>
      </c>
      <c r="E347" s="185" t="s">
        <v>4594</v>
      </c>
      <c r="F347" s="186" t="s">
        <v>3055</v>
      </c>
      <c r="G347">
        <f>VLOOKUP(A347,РАСЧЕТ!$A$3:$BG$1360,59,0)</f>
        <v>34.268056951112243</v>
      </c>
      <c r="H347" s="83">
        <f t="shared" si="15"/>
        <v>-128.94194304888777</v>
      </c>
      <c r="I347">
        <f t="shared" si="16"/>
        <v>81.605000000000004</v>
      </c>
      <c r="J347" s="140">
        <f t="shared" si="17"/>
        <v>-47.336943048887761</v>
      </c>
    </row>
    <row r="348" spans="1:10" ht="12.6" customHeight="1" x14ac:dyDescent="0.3">
      <c r="A348" s="181" t="s">
        <v>2060</v>
      </c>
      <c r="B348" s="182" t="s">
        <v>2061</v>
      </c>
      <c r="C348" s="183">
        <v>163.21</v>
      </c>
      <c r="D348" s="184">
        <v>163.21</v>
      </c>
      <c r="E348" s="185" t="s">
        <v>4594</v>
      </c>
      <c r="F348" s="186" t="s">
        <v>3056</v>
      </c>
      <c r="G348">
        <f>VLOOKUP(A348,РАСЧЕТ!$A$3:$BG$1360,59,0)</f>
        <v>34.268056951112243</v>
      </c>
      <c r="H348" s="83">
        <f t="shared" si="15"/>
        <v>-128.94194304888777</v>
      </c>
      <c r="I348">
        <f t="shared" si="16"/>
        <v>81.605000000000004</v>
      </c>
      <c r="J348" s="140">
        <f t="shared" si="17"/>
        <v>-47.336943048887761</v>
      </c>
    </row>
    <row r="349" spans="1:10" ht="12.6" customHeight="1" x14ac:dyDescent="0.3">
      <c r="A349" s="181" t="s">
        <v>1804</v>
      </c>
      <c r="B349" s="182" t="s">
        <v>1805</v>
      </c>
      <c r="C349" s="183">
        <v>184.68</v>
      </c>
      <c r="D349" s="184">
        <v>184.68</v>
      </c>
      <c r="E349" s="185" t="s">
        <v>4594</v>
      </c>
      <c r="F349" s="186" t="s">
        <v>3057</v>
      </c>
      <c r="G349">
        <f>VLOOKUP(A349,РАСЧЕТ!$A$3:$BG$1360,59,0)</f>
        <v>38.7770118131007</v>
      </c>
      <c r="H349" s="83">
        <f t="shared" si="15"/>
        <v>-145.90298818689931</v>
      </c>
      <c r="I349">
        <f t="shared" si="16"/>
        <v>92.34</v>
      </c>
      <c r="J349" s="140">
        <f t="shared" si="17"/>
        <v>-53.562988186899304</v>
      </c>
    </row>
    <row r="350" spans="1:10" ht="12.6" customHeight="1" x14ac:dyDescent="0.3">
      <c r="A350" s="181" t="s">
        <v>2255</v>
      </c>
      <c r="B350" s="182" t="s">
        <v>2256</v>
      </c>
      <c r="C350" s="183">
        <v>163.21</v>
      </c>
      <c r="D350" s="184">
        <v>163.21</v>
      </c>
      <c r="E350" s="185" t="s">
        <v>4594</v>
      </c>
      <c r="F350" s="186" t="s">
        <v>3058</v>
      </c>
      <c r="G350">
        <f>VLOOKUP(A350,РАСЧЕТ!$A$3:$BG$1360,59,0)</f>
        <v>34.268056951112243</v>
      </c>
      <c r="H350" s="83">
        <f t="shared" si="15"/>
        <v>-128.94194304888777</v>
      </c>
      <c r="I350">
        <f t="shared" si="16"/>
        <v>81.605000000000004</v>
      </c>
      <c r="J350" s="140">
        <f t="shared" si="17"/>
        <v>-47.336943048887761</v>
      </c>
    </row>
    <row r="351" spans="1:10" ht="12.6" customHeight="1" x14ac:dyDescent="0.3">
      <c r="A351" s="181" t="s">
        <v>2275</v>
      </c>
      <c r="B351" s="182" t="s">
        <v>2276</v>
      </c>
      <c r="C351" s="183">
        <v>249.11</v>
      </c>
      <c r="D351" s="184">
        <v>249.11</v>
      </c>
      <c r="E351" s="185" t="s">
        <v>4594</v>
      </c>
      <c r="F351" s="186" t="s">
        <v>3059</v>
      </c>
      <c r="G351">
        <f>VLOOKUP(A351,РАСЧЕТ!$A$3:$BG$1360,59,0)</f>
        <v>52.303876399066056</v>
      </c>
      <c r="H351" s="83">
        <f t="shared" si="15"/>
        <v>-196.80612360093397</v>
      </c>
      <c r="I351">
        <f t="shared" si="16"/>
        <v>124.55499999999999</v>
      </c>
      <c r="J351" s="140">
        <f t="shared" si="17"/>
        <v>-72.251123600933937</v>
      </c>
    </row>
    <row r="352" spans="1:10" ht="12.6" customHeight="1" x14ac:dyDescent="0.3">
      <c r="A352" s="181" t="s">
        <v>2086</v>
      </c>
      <c r="B352" s="182" t="s">
        <v>2087</v>
      </c>
      <c r="C352" s="183">
        <v>206.16</v>
      </c>
      <c r="D352" s="184">
        <v>206.16</v>
      </c>
      <c r="E352" s="185" t="s">
        <v>4594</v>
      </c>
      <c r="F352" s="186" t="s">
        <v>3060</v>
      </c>
      <c r="G352">
        <f>VLOOKUP(A352,РАСЧЕТ!$A$3:$BG$1360,59,0)</f>
        <v>43.285966675089149</v>
      </c>
      <c r="H352" s="83">
        <f t="shared" si="15"/>
        <v>-162.87403332491084</v>
      </c>
      <c r="I352">
        <f t="shared" si="16"/>
        <v>103.08</v>
      </c>
      <c r="J352" s="140">
        <f t="shared" si="17"/>
        <v>-59.794033324910849</v>
      </c>
    </row>
    <row r="353" spans="1:10" ht="12.6" customHeight="1" x14ac:dyDescent="0.3">
      <c r="A353" s="181" t="s">
        <v>1986</v>
      </c>
      <c r="B353" s="182" t="s">
        <v>1987</v>
      </c>
      <c r="C353" s="183">
        <v>188.98</v>
      </c>
      <c r="D353" s="184">
        <v>188.98</v>
      </c>
      <c r="E353" s="185" t="s">
        <v>4594</v>
      </c>
      <c r="F353" s="186" t="s">
        <v>3061</v>
      </c>
      <c r="G353">
        <f>VLOOKUP(A353,РАСЧЕТ!$A$3:$BG$1360,59,0)</f>
        <v>39.678802785498398</v>
      </c>
      <c r="H353" s="83">
        <f t="shared" si="15"/>
        <v>-149.3011972145016</v>
      </c>
      <c r="I353">
        <f t="shared" si="16"/>
        <v>94.49</v>
      </c>
      <c r="J353" s="140">
        <f t="shared" si="17"/>
        <v>-54.811197214501597</v>
      </c>
    </row>
    <row r="354" spans="1:10" ht="12.6" customHeight="1" x14ac:dyDescent="0.3">
      <c r="A354" s="181" t="s">
        <v>2132</v>
      </c>
      <c r="B354" s="182" t="s">
        <v>2133</v>
      </c>
      <c r="C354" s="183">
        <v>163.21</v>
      </c>
      <c r="D354" s="184">
        <v>163.21</v>
      </c>
      <c r="E354" s="185" t="s">
        <v>4594</v>
      </c>
      <c r="F354" s="186" t="s">
        <v>2947</v>
      </c>
      <c r="G354">
        <f>VLOOKUP(A354,РАСЧЕТ!$A$3:$BG$1360,59,0)</f>
        <v>34.268056951112243</v>
      </c>
      <c r="H354" s="83">
        <f t="shared" si="15"/>
        <v>-128.94194304888777</v>
      </c>
      <c r="I354">
        <f t="shared" si="16"/>
        <v>81.605000000000004</v>
      </c>
      <c r="J354" s="140">
        <f t="shared" si="17"/>
        <v>-47.336943048887761</v>
      </c>
    </row>
    <row r="355" spans="1:10" ht="12.6" customHeight="1" x14ac:dyDescent="0.3">
      <c r="A355" s="181" t="s">
        <v>2567</v>
      </c>
      <c r="B355" s="182" t="s">
        <v>2366</v>
      </c>
      <c r="C355" s="183">
        <v>335.01</v>
      </c>
      <c r="D355" s="184">
        <v>335.01</v>
      </c>
      <c r="E355" s="185" t="s">
        <v>4594</v>
      </c>
      <c r="F355" s="186" t="s">
        <v>3868</v>
      </c>
      <c r="G355">
        <f>VLOOKUP(A355,РАСЧЕТ!$A$3:$BG$1360,59,0)</f>
        <v>70.339695847019868</v>
      </c>
      <c r="H355" s="83">
        <f t="shared" si="15"/>
        <v>-264.67030415298012</v>
      </c>
      <c r="I355">
        <f t="shared" si="16"/>
        <v>167.505</v>
      </c>
      <c r="J355" s="140">
        <f t="shared" si="17"/>
        <v>-97.165304152980127</v>
      </c>
    </row>
    <row r="356" spans="1:10" ht="12.6" customHeight="1" x14ac:dyDescent="0.3">
      <c r="A356" s="181" t="s">
        <v>2367</v>
      </c>
      <c r="B356" s="182" t="s">
        <v>2368</v>
      </c>
      <c r="C356" s="183">
        <v>201.86</v>
      </c>
      <c r="D356" s="184">
        <v>201.86</v>
      </c>
      <c r="E356" s="185" t="s">
        <v>4594</v>
      </c>
      <c r="F356" s="186" t="s">
        <v>3062</v>
      </c>
      <c r="G356">
        <f>VLOOKUP(A356,РАСЧЕТ!$A$3:$BG$1360,59,0)</f>
        <v>42.384175702691465</v>
      </c>
      <c r="H356" s="83">
        <f t="shared" si="15"/>
        <v>-159.47582429730855</v>
      </c>
      <c r="I356">
        <f t="shared" si="16"/>
        <v>100.93</v>
      </c>
      <c r="J356" s="140">
        <f t="shared" si="17"/>
        <v>-58.545824297308542</v>
      </c>
    </row>
    <row r="357" spans="1:10" ht="12.6" customHeight="1" x14ac:dyDescent="0.3">
      <c r="A357" s="181" t="s">
        <v>1912</v>
      </c>
      <c r="B357" s="182" t="s">
        <v>1913</v>
      </c>
      <c r="C357" s="183">
        <v>176.09</v>
      </c>
      <c r="D357" s="184">
        <v>176.09</v>
      </c>
      <c r="E357" s="185" t="s">
        <v>4594</v>
      </c>
      <c r="F357" s="186" t="s">
        <v>3063</v>
      </c>
      <c r="G357">
        <f>VLOOKUP(A357,РАСЧЕТ!$A$3:$BG$1360,59,0)</f>
        <v>36.97342986830531</v>
      </c>
      <c r="H357" s="83">
        <f t="shared" si="15"/>
        <v>-139.11657013169469</v>
      </c>
      <c r="I357">
        <f t="shared" si="16"/>
        <v>88.045000000000002</v>
      </c>
      <c r="J357" s="140">
        <f t="shared" si="17"/>
        <v>-51.071570131694692</v>
      </c>
    </row>
    <row r="358" spans="1:10" ht="12.6" customHeight="1" x14ac:dyDescent="0.3">
      <c r="A358" s="181" t="s">
        <v>935</v>
      </c>
      <c r="B358" s="182" t="s">
        <v>936</v>
      </c>
      <c r="C358" s="183">
        <v>141.72999999999999</v>
      </c>
      <c r="D358" s="184">
        <v>141.72999999999999</v>
      </c>
      <c r="E358" s="185" t="s">
        <v>4594</v>
      </c>
      <c r="F358" s="186" t="s">
        <v>3064</v>
      </c>
      <c r="G358">
        <f>VLOOKUP(A358,РАСЧЕТ!$A$3:$BG$1360,59,0)</f>
        <v>29.759102089123793</v>
      </c>
      <c r="H358" s="83">
        <f t="shared" si="15"/>
        <v>-111.9708979108762</v>
      </c>
      <c r="I358">
        <f t="shared" si="16"/>
        <v>70.864999999999995</v>
      </c>
      <c r="J358" s="140">
        <f t="shared" si="17"/>
        <v>-41.105897910876202</v>
      </c>
    </row>
    <row r="359" spans="1:10" ht="12.6" customHeight="1" x14ac:dyDescent="0.3">
      <c r="A359" s="181" t="s">
        <v>2163</v>
      </c>
      <c r="B359" s="182" t="s">
        <v>2164</v>
      </c>
      <c r="C359" s="183">
        <v>171.8</v>
      </c>
      <c r="D359" s="184">
        <v>171.8</v>
      </c>
      <c r="E359" s="185" t="s">
        <v>4594</v>
      </c>
      <c r="F359" s="186" t="s">
        <v>3065</v>
      </c>
      <c r="G359">
        <f>VLOOKUP(A359,РАСЧЕТ!$A$3:$BG$1360,59,0)</f>
        <v>36.071638895907626</v>
      </c>
      <c r="H359" s="83">
        <f t="shared" si="15"/>
        <v>-135.72836110409239</v>
      </c>
      <c r="I359">
        <f t="shared" si="16"/>
        <v>85.9</v>
      </c>
      <c r="J359" s="140">
        <f t="shared" si="17"/>
        <v>-49.82836110409238</v>
      </c>
    </row>
    <row r="360" spans="1:10" ht="12.6" customHeight="1" x14ac:dyDescent="0.3">
      <c r="A360" s="181" t="s">
        <v>2027</v>
      </c>
      <c r="B360" s="182" t="s">
        <v>2028</v>
      </c>
      <c r="C360" s="183">
        <v>240.52</v>
      </c>
      <c r="D360" s="184">
        <v>240.52</v>
      </c>
      <c r="E360" s="185" t="s">
        <v>4594</v>
      </c>
      <c r="F360" s="186" t="s">
        <v>3066</v>
      </c>
      <c r="G360">
        <f>VLOOKUP(A360,РАСЧЕТ!$A$3:$BG$1360,59,0)</f>
        <v>50.500294454270673</v>
      </c>
      <c r="H360" s="83">
        <f t="shared" si="15"/>
        <v>-190.01970554572932</v>
      </c>
      <c r="I360">
        <f t="shared" si="16"/>
        <v>120.25999999999999</v>
      </c>
      <c r="J360" s="140">
        <f t="shared" si="17"/>
        <v>-69.759705545729318</v>
      </c>
    </row>
    <row r="361" spans="1:10" ht="12.6" customHeight="1" x14ac:dyDescent="0.3">
      <c r="A361" s="181" t="s">
        <v>1998</v>
      </c>
      <c r="B361" s="182" t="s">
        <v>1999</v>
      </c>
      <c r="C361" s="183">
        <v>176.09</v>
      </c>
      <c r="D361" s="184">
        <v>176.09</v>
      </c>
      <c r="E361" s="185" t="s">
        <v>4594</v>
      </c>
      <c r="F361" s="186" t="s">
        <v>3067</v>
      </c>
      <c r="G361">
        <f>VLOOKUP(A361,РАСЧЕТ!$A$3:$BG$1360,59,0)</f>
        <v>36.97342986830531</v>
      </c>
      <c r="H361" s="83">
        <f t="shared" si="15"/>
        <v>-139.11657013169469</v>
      </c>
      <c r="I361">
        <f t="shared" si="16"/>
        <v>88.045000000000002</v>
      </c>
      <c r="J361" s="140">
        <f t="shared" si="17"/>
        <v>-51.071570131694692</v>
      </c>
    </row>
    <row r="362" spans="1:10" ht="12.6" customHeight="1" x14ac:dyDescent="0.3">
      <c r="A362" s="181" t="s">
        <v>713</v>
      </c>
      <c r="B362" s="182" t="s">
        <v>714</v>
      </c>
      <c r="C362" s="183">
        <v>223.34</v>
      </c>
      <c r="D362" s="184">
        <v>223.34</v>
      </c>
      <c r="E362" s="185" t="s">
        <v>4594</v>
      </c>
      <c r="F362" s="186" t="s">
        <v>3068</v>
      </c>
      <c r="G362">
        <f>VLOOKUP(A362,РАСЧЕТ!$A$3:$BG$1360,59,0)</f>
        <v>46.893130564679915</v>
      </c>
      <c r="H362" s="83">
        <f t="shared" si="15"/>
        <v>-176.44686943532008</v>
      </c>
      <c r="I362">
        <f t="shared" si="16"/>
        <v>111.67</v>
      </c>
      <c r="J362" s="140">
        <f t="shared" si="17"/>
        <v>-64.776869435320094</v>
      </c>
    </row>
    <row r="363" spans="1:10" ht="12.6" customHeight="1" x14ac:dyDescent="0.3">
      <c r="A363" s="181" t="s">
        <v>2148</v>
      </c>
      <c r="B363" s="182" t="s">
        <v>2149</v>
      </c>
      <c r="C363" s="183">
        <v>188.98</v>
      </c>
      <c r="D363" s="184">
        <v>188.98</v>
      </c>
      <c r="E363" s="185" t="s">
        <v>4594</v>
      </c>
      <c r="F363" s="186" t="s">
        <v>3069</v>
      </c>
      <c r="G363">
        <f>VLOOKUP(A363,РАСЧЕТ!$A$3:$BG$1360,59,0)</f>
        <v>39.678802785498398</v>
      </c>
      <c r="H363" s="83">
        <f t="shared" si="15"/>
        <v>-149.3011972145016</v>
      </c>
      <c r="I363">
        <f t="shared" si="16"/>
        <v>94.49</v>
      </c>
      <c r="J363" s="140">
        <f t="shared" si="17"/>
        <v>-54.811197214501597</v>
      </c>
    </row>
    <row r="364" spans="1:10" ht="12.6" customHeight="1" x14ac:dyDescent="0.3">
      <c r="A364" s="181" t="s">
        <v>815</v>
      </c>
      <c r="B364" s="182" t="s">
        <v>816</v>
      </c>
      <c r="C364" s="183">
        <v>180.39</v>
      </c>
      <c r="D364" s="184">
        <v>180.39</v>
      </c>
      <c r="E364" s="185" t="s">
        <v>4594</v>
      </c>
      <c r="F364" s="186" t="s">
        <v>3070</v>
      </c>
      <c r="G364">
        <f>VLOOKUP(A364,РАСЧЕТ!$A$3:$BG$1360,59,0)</f>
        <v>37.875220840703008</v>
      </c>
      <c r="H364" s="83">
        <f t="shared" si="15"/>
        <v>-142.51477915929698</v>
      </c>
      <c r="I364">
        <f t="shared" si="16"/>
        <v>90.194999999999993</v>
      </c>
      <c r="J364" s="140">
        <f t="shared" si="17"/>
        <v>-52.319779159296985</v>
      </c>
    </row>
    <row r="365" spans="1:10" ht="12.6" customHeight="1" x14ac:dyDescent="0.3">
      <c r="A365" s="181" t="s">
        <v>2138</v>
      </c>
      <c r="B365" s="182" t="s">
        <v>2139</v>
      </c>
      <c r="C365" s="183">
        <v>180.39</v>
      </c>
      <c r="D365" s="184">
        <v>180.39</v>
      </c>
      <c r="E365" s="185" t="s">
        <v>4594</v>
      </c>
      <c r="F365" s="186" t="s">
        <v>2948</v>
      </c>
      <c r="G365">
        <f>VLOOKUP(A365,РАСЧЕТ!$A$3:$BG$1360,59,0)</f>
        <v>37.875220840703008</v>
      </c>
      <c r="H365" s="83">
        <f t="shared" si="15"/>
        <v>-142.51477915929698</v>
      </c>
      <c r="I365">
        <f t="shared" si="16"/>
        <v>90.194999999999993</v>
      </c>
      <c r="J365" s="140">
        <f t="shared" si="17"/>
        <v>-52.319779159296985</v>
      </c>
    </row>
    <row r="366" spans="1:10" ht="12.6" customHeight="1" x14ac:dyDescent="0.3">
      <c r="A366" s="181" t="s">
        <v>916</v>
      </c>
      <c r="B366" s="182" t="s">
        <v>917</v>
      </c>
      <c r="C366" s="183">
        <v>184.68</v>
      </c>
      <c r="D366" s="184">
        <v>184.68</v>
      </c>
      <c r="E366" s="185" t="s">
        <v>4594</v>
      </c>
      <c r="F366" s="186" t="s">
        <v>3071</v>
      </c>
      <c r="G366">
        <f>VLOOKUP(A366,РАСЧЕТ!$A$3:$BG$1360,59,0)</f>
        <v>38.7770118131007</v>
      </c>
      <c r="H366" s="83">
        <f t="shared" si="15"/>
        <v>-145.90298818689931</v>
      </c>
      <c r="I366">
        <f t="shared" si="16"/>
        <v>92.34</v>
      </c>
      <c r="J366" s="140">
        <f t="shared" si="17"/>
        <v>-53.562988186899304</v>
      </c>
    </row>
    <row r="367" spans="1:10" ht="12.6" customHeight="1" x14ac:dyDescent="0.3">
      <c r="A367" s="181" t="s">
        <v>3982</v>
      </c>
      <c r="B367" s="182" t="s">
        <v>789</v>
      </c>
      <c r="C367" s="183">
        <v>197.57</v>
      </c>
      <c r="D367" s="184">
        <v>197.57</v>
      </c>
      <c r="E367" s="185" t="s">
        <v>4594</v>
      </c>
      <c r="F367" s="186" t="s">
        <v>4533</v>
      </c>
      <c r="G367">
        <f>VLOOKUP(A367,РАСЧЕТ!$A$3:$BG$1360,59,0)</f>
        <v>41.482384730293766</v>
      </c>
      <c r="H367" s="83">
        <f t="shared" si="15"/>
        <v>-156.08761526970622</v>
      </c>
      <c r="I367">
        <f t="shared" si="16"/>
        <v>98.784999999999997</v>
      </c>
      <c r="J367" s="140">
        <f t="shared" si="17"/>
        <v>-57.30261526970623</v>
      </c>
    </row>
    <row r="368" spans="1:10" ht="12.6" customHeight="1" x14ac:dyDescent="0.3">
      <c r="A368" s="181" t="s">
        <v>2165</v>
      </c>
      <c r="B368" s="182" t="s">
        <v>2166</v>
      </c>
      <c r="C368" s="183">
        <v>193.27</v>
      </c>
      <c r="D368" s="184">
        <v>193.27</v>
      </c>
      <c r="E368" s="185" t="s">
        <v>4594</v>
      </c>
      <c r="F368" s="186" t="s">
        <v>3073</v>
      </c>
      <c r="G368">
        <f>VLOOKUP(A368,РАСЧЕТ!$A$3:$BG$1360,59,0)</f>
        <v>40.580593757896089</v>
      </c>
      <c r="H368" s="83">
        <f t="shared" si="15"/>
        <v>-152.68940624210393</v>
      </c>
      <c r="I368">
        <f t="shared" si="16"/>
        <v>96.635000000000005</v>
      </c>
      <c r="J368" s="140">
        <f t="shared" si="17"/>
        <v>-56.054406242103916</v>
      </c>
    </row>
    <row r="369" spans="1:10" ht="12.6" customHeight="1" x14ac:dyDescent="0.3">
      <c r="A369" s="181" t="s">
        <v>952</v>
      </c>
      <c r="B369" s="182" t="s">
        <v>953</v>
      </c>
      <c r="C369" s="183">
        <v>176.09</v>
      </c>
      <c r="D369" s="184">
        <v>176.09</v>
      </c>
      <c r="E369" s="185" t="s">
        <v>4594</v>
      </c>
      <c r="F369" s="186" t="s">
        <v>3074</v>
      </c>
      <c r="G369">
        <f>VLOOKUP(A369,РАСЧЕТ!$A$3:$BG$1360,59,0)</f>
        <v>36.97342986830531</v>
      </c>
      <c r="H369" s="83">
        <f t="shared" si="15"/>
        <v>-139.11657013169469</v>
      </c>
      <c r="I369">
        <f t="shared" si="16"/>
        <v>88.045000000000002</v>
      </c>
      <c r="J369" s="140">
        <f t="shared" si="17"/>
        <v>-51.071570131694692</v>
      </c>
    </row>
    <row r="370" spans="1:10" ht="12.6" customHeight="1" x14ac:dyDescent="0.3">
      <c r="A370" s="181" t="s">
        <v>2595</v>
      </c>
      <c r="B370" s="182" t="s">
        <v>2150</v>
      </c>
      <c r="C370" s="183">
        <v>219.04</v>
      </c>
      <c r="D370" s="184">
        <v>219.04</v>
      </c>
      <c r="E370" s="185" t="s">
        <v>4594</v>
      </c>
      <c r="F370" s="186" t="s">
        <v>3872</v>
      </c>
      <c r="G370">
        <f>VLOOKUP(A370,РАСЧЕТ!$A$3:$BG$1360,59,0)</f>
        <v>45.991339592282216</v>
      </c>
      <c r="H370" s="83">
        <f t="shared" si="15"/>
        <v>-173.04866040771776</v>
      </c>
      <c r="I370">
        <f t="shared" si="16"/>
        <v>109.52</v>
      </c>
      <c r="J370" s="140">
        <f t="shared" si="17"/>
        <v>-63.52866040771778</v>
      </c>
    </row>
    <row r="371" spans="1:10" ht="12.6" customHeight="1" x14ac:dyDescent="0.3">
      <c r="A371" s="181" t="s">
        <v>771</v>
      </c>
      <c r="B371" s="182" t="s">
        <v>772</v>
      </c>
      <c r="C371" s="183">
        <v>261.99</v>
      </c>
      <c r="D371" s="184">
        <v>261.99</v>
      </c>
      <c r="E371" s="185" t="s">
        <v>4594</v>
      </c>
      <c r="F371" s="186" t="s">
        <v>3075</v>
      </c>
      <c r="G371">
        <f>VLOOKUP(A371,РАСЧЕТ!$A$3:$BG$1360,59,0)</f>
        <v>55.009249316259123</v>
      </c>
      <c r="H371" s="83">
        <f t="shared" si="15"/>
        <v>-206.98075068374089</v>
      </c>
      <c r="I371">
        <f t="shared" si="16"/>
        <v>130.995</v>
      </c>
      <c r="J371" s="140">
        <f t="shared" si="17"/>
        <v>-75.985750683740889</v>
      </c>
    </row>
    <row r="372" spans="1:10" ht="12.6" customHeight="1" x14ac:dyDescent="0.3">
      <c r="A372" s="181" t="s">
        <v>954</v>
      </c>
      <c r="B372" s="182" t="s">
        <v>955</v>
      </c>
      <c r="C372" s="183">
        <v>214.75</v>
      </c>
      <c r="D372" s="184">
        <v>214.75</v>
      </c>
      <c r="E372" s="185" t="s">
        <v>4594</v>
      </c>
      <c r="F372" s="186" t="s">
        <v>3076</v>
      </c>
      <c r="G372">
        <f>VLOOKUP(A372,РАСЧЕТ!$A$3:$BG$1360,59,0)</f>
        <v>45.089548619884539</v>
      </c>
      <c r="H372" s="83">
        <f t="shared" si="15"/>
        <v>-169.66045138011546</v>
      </c>
      <c r="I372">
        <f t="shared" si="16"/>
        <v>107.375</v>
      </c>
      <c r="J372" s="140">
        <f t="shared" si="17"/>
        <v>-62.285451380115461</v>
      </c>
    </row>
    <row r="373" spans="1:10" ht="12.6" customHeight="1" x14ac:dyDescent="0.3">
      <c r="A373" s="181" t="s">
        <v>1527</v>
      </c>
      <c r="B373" s="182" t="s">
        <v>1528</v>
      </c>
      <c r="C373" s="183">
        <v>180.39</v>
      </c>
      <c r="D373" s="184">
        <v>180.39</v>
      </c>
      <c r="E373" s="185" t="s">
        <v>4594</v>
      </c>
      <c r="F373" s="186" t="s">
        <v>3077</v>
      </c>
      <c r="G373">
        <f>VLOOKUP(A373,РАСЧЕТ!$A$3:$BG$1360,59,0)</f>
        <v>37.875220840703008</v>
      </c>
      <c r="H373" s="83">
        <f t="shared" si="15"/>
        <v>-142.51477915929698</v>
      </c>
      <c r="I373">
        <f t="shared" si="16"/>
        <v>90.194999999999993</v>
      </c>
      <c r="J373" s="140">
        <f t="shared" si="17"/>
        <v>-52.319779159296985</v>
      </c>
    </row>
    <row r="374" spans="1:10" ht="12.6" customHeight="1" x14ac:dyDescent="0.3">
      <c r="A374" s="181" t="s">
        <v>2608</v>
      </c>
      <c r="B374" s="182" t="s">
        <v>1424</v>
      </c>
      <c r="C374" s="183">
        <v>201.86</v>
      </c>
      <c r="D374" s="184">
        <v>201.86</v>
      </c>
      <c r="E374" s="185" t="s">
        <v>4594</v>
      </c>
      <c r="F374" s="186" t="s">
        <v>3873</v>
      </c>
      <c r="G374">
        <f>VLOOKUP(A374,РАСЧЕТ!$A$3:$BG$1360,59,0)</f>
        <v>42.384175702691465</v>
      </c>
      <c r="H374" s="83">
        <f t="shared" si="15"/>
        <v>-159.47582429730855</v>
      </c>
      <c r="I374">
        <f t="shared" si="16"/>
        <v>100.93</v>
      </c>
      <c r="J374" s="140">
        <f t="shared" si="17"/>
        <v>-58.545824297308542</v>
      </c>
    </row>
    <row r="375" spans="1:10" ht="12.6" customHeight="1" x14ac:dyDescent="0.3">
      <c r="A375" s="181" t="s">
        <v>2351</v>
      </c>
      <c r="B375" s="182" t="s">
        <v>2352</v>
      </c>
      <c r="C375" s="183">
        <v>197.57</v>
      </c>
      <c r="D375" s="184">
        <v>197.57</v>
      </c>
      <c r="E375" s="185" t="s">
        <v>4594</v>
      </c>
      <c r="F375" s="186" t="s">
        <v>3078</v>
      </c>
      <c r="G375">
        <f>VLOOKUP(A375,РАСЧЕТ!$A$3:$BG$1360,59,0)</f>
        <v>41.482384730293766</v>
      </c>
      <c r="H375" s="83">
        <f t="shared" si="15"/>
        <v>-156.08761526970622</v>
      </c>
      <c r="I375">
        <f t="shared" si="16"/>
        <v>98.784999999999997</v>
      </c>
      <c r="J375" s="140">
        <f t="shared" si="17"/>
        <v>-57.30261526970623</v>
      </c>
    </row>
    <row r="376" spans="1:10" ht="12.6" customHeight="1" x14ac:dyDescent="0.3">
      <c r="A376" s="181" t="s">
        <v>1531</v>
      </c>
      <c r="B376" s="182" t="s">
        <v>1532</v>
      </c>
      <c r="C376" s="183">
        <v>163.21</v>
      </c>
      <c r="D376" s="184">
        <v>163.21</v>
      </c>
      <c r="E376" s="185" t="s">
        <v>4594</v>
      </c>
      <c r="F376" s="186" t="s">
        <v>2949</v>
      </c>
      <c r="G376">
        <f>VLOOKUP(A376,РАСЧЕТ!$A$3:$BG$1360,59,0)</f>
        <v>34.268056951112243</v>
      </c>
      <c r="H376" s="83">
        <f t="shared" si="15"/>
        <v>-128.94194304888777</v>
      </c>
      <c r="I376">
        <f t="shared" si="16"/>
        <v>81.605000000000004</v>
      </c>
      <c r="J376" s="140">
        <f t="shared" si="17"/>
        <v>-47.336943048887761</v>
      </c>
    </row>
    <row r="377" spans="1:10" ht="12.6" customHeight="1" x14ac:dyDescent="0.3">
      <c r="A377" s="181" t="s">
        <v>2612</v>
      </c>
      <c r="B377" s="182" t="s">
        <v>2412</v>
      </c>
      <c r="C377" s="183">
        <v>266.29000000000002</v>
      </c>
      <c r="D377" s="184">
        <v>266.29000000000002</v>
      </c>
      <c r="E377" s="185" t="s">
        <v>4594</v>
      </c>
      <c r="F377" s="186" t="s">
        <v>3869</v>
      </c>
      <c r="G377">
        <f>VLOOKUP(A377,РАСЧЕТ!$A$3:$BG$1360,59,0)</f>
        <v>55.911040288656828</v>
      </c>
      <c r="H377" s="83">
        <f t="shared" si="15"/>
        <v>-210.37895971134319</v>
      </c>
      <c r="I377">
        <f t="shared" si="16"/>
        <v>133.14500000000001</v>
      </c>
      <c r="J377" s="140">
        <f t="shared" si="17"/>
        <v>-77.233959711343175</v>
      </c>
    </row>
    <row r="378" spans="1:10" ht="12.6" customHeight="1" x14ac:dyDescent="0.3">
      <c r="A378" s="181" t="s">
        <v>2000</v>
      </c>
      <c r="B378" s="182" t="s">
        <v>2001</v>
      </c>
      <c r="C378" s="183">
        <v>257.7</v>
      </c>
      <c r="D378" s="184">
        <v>257.7</v>
      </c>
      <c r="E378" s="185" t="s">
        <v>4594</v>
      </c>
      <c r="F378" s="186" t="s">
        <v>3079</v>
      </c>
      <c r="G378">
        <f>VLOOKUP(A378,РАСЧЕТ!$A$3:$BG$1360,59,0)</f>
        <v>54.107458343861438</v>
      </c>
      <c r="H378" s="83">
        <f t="shared" si="15"/>
        <v>-203.59254165613856</v>
      </c>
      <c r="I378">
        <f t="shared" si="16"/>
        <v>128.85</v>
      </c>
      <c r="J378" s="140">
        <f t="shared" si="17"/>
        <v>-74.742541656138556</v>
      </c>
    </row>
    <row r="379" spans="1:10" ht="12.6" customHeight="1" x14ac:dyDescent="0.3">
      <c r="A379" s="181" t="s">
        <v>859</v>
      </c>
      <c r="B379" s="182" t="s">
        <v>860</v>
      </c>
      <c r="C379" s="183">
        <v>270.58</v>
      </c>
      <c r="D379" s="184">
        <v>270.58</v>
      </c>
      <c r="E379" s="185" t="s">
        <v>4594</v>
      </c>
      <c r="F379" s="186" t="s">
        <v>3080</v>
      </c>
      <c r="G379">
        <f>VLOOKUP(A379,РАСЧЕТ!$A$3:$BG$1360,59,0)</f>
        <v>56.812831261054512</v>
      </c>
      <c r="H379" s="83">
        <f t="shared" si="15"/>
        <v>-213.76716873894549</v>
      </c>
      <c r="I379">
        <f t="shared" si="16"/>
        <v>135.29</v>
      </c>
      <c r="J379" s="140">
        <f t="shared" si="17"/>
        <v>-78.47716873894548</v>
      </c>
    </row>
    <row r="380" spans="1:10" ht="12.6" customHeight="1" x14ac:dyDescent="0.3">
      <c r="A380" s="181" t="s">
        <v>1779</v>
      </c>
      <c r="B380" s="182" t="s">
        <v>1780</v>
      </c>
      <c r="C380" s="183">
        <v>206.16</v>
      </c>
      <c r="D380" s="184">
        <v>206.16</v>
      </c>
      <c r="E380" s="185" t="s">
        <v>4594</v>
      </c>
      <c r="F380" s="186" t="s">
        <v>3081</v>
      </c>
      <c r="G380">
        <f>VLOOKUP(A380,РАСЧЕТ!$A$3:$BG$1360,59,0)</f>
        <v>43.285966675089149</v>
      </c>
      <c r="H380" s="83">
        <f t="shared" si="15"/>
        <v>-162.87403332491084</v>
      </c>
      <c r="I380">
        <f t="shared" si="16"/>
        <v>103.08</v>
      </c>
      <c r="J380" s="140">
        <f t="shared" si="17"/>
        <v>-59.794033324910849</v>
      </c>
    </row>
    <row r="381" spans="1:10" ht="12.6" customHeight="1" x14ac:dyDescent="0.3">
      <c r="A381" s="181" t="s">
        <v>2277</v>
      </c>
      <c r="B381" s="182" t="s">
        <v>2278</v>
      </c>
      <c r="C381" s="183">
        <v>184.68</v>
      </c>
      <c r="D381" s="184">
        <v>184.68</v>
      </c>
      <c r="E381" s="185" t="s">
        <v>4594</v>
      </c>
      <c r="F381" s="186" t="s">
        <v>3082</v>
      </c>
      <c r="G381">
        <f>VLOOKUP(A381,РАСЧЕТ!$A$3:$BG$1360,59,0)</f>
        <v>38.7770118131007</v>
      </c>
      <c r="H381" s="83">
        <f t="shared" si="15"/>
        <v>-145.90298818689931</v>
      </c>
      <c r="I381">
        <f t="shared" si="16"/>
        <v>92.34</v>
      </c>
      <c r="J381" s="140">
        <f t="shared" si="17"/>
        <v>-53.562988186899304</v>
      </c>
    </row>
    <row r="382" spans="1:10" ht="12.6" customHeight="1" x14ac:dyDescent="0.3">
      <c r="A382" s="181" t="s">
        <v>2014</v>
      </c>
      <c r="B382" s="182" t="s">
        <v>2015</v>
      </c>
      <c r="C382" s="183">
        <v>154.62</v>
      </c>
      <c r="D382" s="184">
        <v>154.62</v>
      </c>
      <c r="E382" s="185" t="s">
        <v>4594</v>
      </c>
      <c r="F382" s="186" t="s">
        <v>3083</v>
      </c>
      <c r="G382">
        <f>VLOOKUP(A382,РАСЧЕТ!$A$3:$BG$1360,59,0)</f>
        <v>32.464475006316867</v>
      </c>
      <c r="H382" s="83">
        <f t="shared" si="15"/>
        <v>-122.15552499368314</v>
      </c>
      <c r="I382">
        <f t="shared" si="16"/>
        <v>77.31</v>
      </c>
      <c r="J382" s="140">
        <f t="shared" si="17"/>
        <v>-44.845524993683135</v>
      </c>
    </row>
    <row r="383" spans="1:10" ht="12.6" customHeight="1" x14ac:dyDescent="0.3">
      <c r="A383" s="181" t="s">
        <v>1425</v>
      </c>
      <c r="B383" s="182" t="s">
        <v>1426</v>
      </c>
      <c r="C383" s="183">
        <v>184.68</v>
      </c>
      <c r="D383" s="184">
        <v>184.68</v>
      </c>
      <c r="E383" s="185" t="s">
        <v>4594</v>
      </c>
      <c r="F383" s="186" t="s">
        <v>3084</v>
      </c>
      <c r="G383">
        <f>VLOOKUP(A383,РАСЧЕТ!$A$3:$BG$1360,59,0)</f>
        <v>38.7770118131007</v>
      </c>
      <c r="H383" s="83">
        <f t="shared" si="15"/>
        <v>-145.90298818689931</v>
      </c>
      <c r="I383">
        <f t="shared" si="16"/>
        <v>92.34</v>
      </c>
      <c r="J383" s="140">
        <f t="shared" si="17"/>
        <v>-53.562988186899304</v>
      </c>
    </row>
    <row r="384" spans="1:10" ht="12.6" customHeight="1" x14ac:dyDescent="0.3">
      <c r="A384" s="181" t="s">
        <v>2582</v>
      </c>
      <c r="B384" s="182" t="s">
        <v>1916</v>
      </c>
      <c r="C384" s="183">
        <v>197.57</v>
      </c>
      <c r="D384" s="184">
        <v>197.57</v>
      </c>
      <c r="E384" s="185" t="s">
        <v>4594</v>
      </c>
      <c r="F384" s="186" t="s">
        <v>3874</v>
      </c>
      <c r="G384">
        <f>VLOOKUP(A384,РАСЧЕТ!$A$3:$BG$1360,59,0)</f>
        <v>41.482384730293766</v>
      </c>
      <c r="H384" s="83">
        <f t="shared" si="15"/>
        <v>-156.08761526970622</v>
      </c>
      <c r="I384">
        <f t="shared" si="16"/>
        <v>98.784999999999997</v>
      </c>
      <c r="J384" s="140">
        <f t="shared" si="17"/>
        <v>-57.30261526970623</v>
      </c>
    </row>
    <row r="385" spans="1:10" ht="12.6" customHeight="1" x14ac:dyDescent="0.3">
      <c r="A385" s="181" t="s">
        <v>3983</v>
      </c>
      <c r="B385" s="182" t="s">
        <v>822</v>
      </c>
      <c r="C385" s="183">
        <v>158.91</v>
      </c>
      <c r="D385" s="184">
        <v>158.91</v>
      </c>
      <c r="E385" s="185" t="s">
        <v>4594</v>
      </c>
      <c r="F385" s="186" t="s">
        <v>4576</v>
      </c>
      <c r="G385">
        <f>VLOOKUP(A385,РАСЧЕТ!$A$3:$BG$1360,59,0)</f>
        <v>33.366265978714559</v>
      </c>
      <c r="H385" s="83">
        <f t="shared" si="15"/>
        <v>-125.54373402128545</v>
      </c>
      <c r="I385">
        <f t="shared" si="16"/>
        <v>79.454999999999998</v>
      </c>
      <c r="J385" s="140">
        <f t="shared" si="17"/>
        <v>-46.08873402128544</v>
      </c>
    </row>
    <row r="386" spans="1:10" ht="12.6" customHeight="1" x14ac:dyDescent="0.3">
      <c r="A386" s="181" t="s">
        <v>729</v>
      </c>
      <c r="B386" s="182" t="s">
        <v>730</v>
      </c>
      <c r="C386" s="183">
        <v>163.21</v>
      </c>
      <c r="D386" s="184">
        <v>163.21</v>
      </c>
      <c r="E386" s="185" t="s">
        <v>4594</v>
      </c>
      <c r="F386" s="186" t="s">
        <v>3086</v>
      </c>
      <c r="G386">
        <f>VLOOKUP(A386,РАСЧЕТ!$A$3:$BG$1360,59,0)</f>
        <v>34.268056951112243</v>
      </c>
      <c r="H386" s="83">
        <f t="shared" ref="H386:H449" si="18">G386-C386</f>
        <v>-128.94194304888777</v>
      </c>
      <c r="I386">
        <f t="shared" ref="I386:I449" si="19">C386/30*15</f>
        <v>81.605000000000004</v>
      </c>
      <c r="J386" s="140">
        <f t="shared" ref="J386:J449" si="20">G386-I386</f>
        <v>-47.336943048887761</v>
      </c>
    </row>
    <row r="387" spans="1:10" ht="12.6" customHeight="1" x14ac:dyDescent="0.3">
      <c r="A387" s="181" t="s">
        <v>1361</v>
      </c>
      <c r="B387" s="182" t="s">
        <v>1362</v>
      </c>
      <c r="C387" s="183">
        <v>65.86</v>
      </c>
      <c r="D387" s="184">
        <v>65.86</v>
      </c>
      <c r="E387" s="185" t="s">
        <v>4594</v>
      </c>
      <c r="F387" s="186" t="s">
        <v>2950</v>
      </c>
      <c r="G387">
        <f>VLOOKUP(A387,РАСЧЕТ!$A$3:$BG$1360,59,0)</f>
        <v>27.654923153529179</v>
      </c>
      <c r="H387" s="83">
        <f t="shared" si="18"/>
        <v>-38.205076846470817</v>
      </c>
      <c r="I387">
        <f t="shared" si="19"/>
        <v>32.93</v>
      </c>
      <c r="J387" s="140">
        <f t="shared" si="20"/>
        <v>-5.2750768464708209</v>
      </c>
    </row>
    <row r="388" spans="1:10" ht="12.6" customHeight="1" x14ac:dyDescent="0.3">
      <c r="A388" s="181" t="s">
        <v>4505</v>
      </c>
      <c r="B388" s="182" t="s">
        <v>1362</v>
      </c>
      <c r="C388" s="183">
        <v>131.71</v>
      </c>
      <c r="D388" s="184">
        <v>131.71</v>
      </c>
      <c r="E388" s="185" t="s">
        <v>4608</v>
      </c>
      <c r="F388" s="186" t="s">
        <v>4609</v>
      </c>
      <c r="G388">
        <f>VLOOKUP(A388,РАСЧЕТ!$A$3:$BG$1360,59,0)</f>
        <v>13.827461576764589</v>
      </c>
      <c r="H388" s="83">
        <f t="shared" si="18"/>
        <v>-117.88253842323542</v>
      </c>
      <c r="I388">
        <f t="shared" si="19"/>
        <v>65.855000000000004</v>
      </c>
      <c r="J388" s="140">
        <f t="shared" si="20"/>
        <v>-52.027538423235413</v>
      </c>
    </row>
    <row r="389" spans="1:10" ht="12.6" customHeight="1" x14ac:dyDescent="0.3">
      <c r="A389" s="181" t="s">
        <v>3984</v>
      </c>
      <c r="B389" s="182" t="s">
        <v>2283</v>
      </c>
      <c r="C389" s="183">
        <v>158.91</v>
      </c>
      <c r="D389" s="184">
        <v>158.91</v>
      </c>
      <c r="E389" s="185" t="s">
        <v>4594</v>
      </c>
      <c r="F389" s="186" t="s">
        <v>4534</v>
      </c>
      <c r="G389">
        <f>VLOOKUP(A389,РАСЧЕТ!$A$3:$BG$1360,59,0)</f>
        <v>33.366265978714559</v>
      </c>
      <c r="H389" s="83">
        <f t="shared" si="18"/>
        <v>-125.54373402128545</v>
      </c>
      <c r="I389">
        <f t="shared" si="19"/>
        <v>79.454999999999998</v>
      </c>
      <c r="J389" s="140">
        <f t="shared" si="20"/>
        <v>-46.08873402128544</v>
      </c>
    </row>
    <row r="390" spans="1:10" ht="12.6" customHeight="1" x14ac:dyDescent="0.3">
      <c r="A390" s="181" t="s">
        <v>1949</v>
      </c>
      <c r="B390" s="182" t="s">
        <v>1950</v>
      </c>
      <c r="C390" s="183">
        <v>128.85</v>
      </c>
      <c r="D390" s="184">
        <v>128.85</v>
      </c>
      <c r="E390" s="185" t="s">
        <v>4594</v>
      </c>
      <c r="F390" s="186" t="s">
        <v>3087</v>
      </c>
      <c r="G390">
        <f>VLOOKUP(A390,РАСЧЕТ!$A$3:$BG$1360,59,0)</f>
        <v>27.053729171930719</v>
      </c>
      <c r="H390" s="83">
        <f t="shared" si="18"/>
        <v>-101.79627082806928</v>
      </c>
      <c r="I390">
        <f t="shared" si="19"/>
        <v>64.424999999999997</v>
      </c>
      <c r="J390" s="140">
        <f t="shared" si="20"/>
        <v>-37.371270828069278</v>
      </c>
    </row>
    <row r="391" spans="1:10" ht="12.6" customHeight="1" x14ac:dyDescent="0.3">
      <c r="A391" s="181" t="s">
        <v>1806</v>
      </c>
      <c r="B391" s="182" t="s">
        <v>1807</v>
      </c>
      <c r="C391" s="183">
        <v>133.13999999999999</v>
      </c>
      <c r="D391" s="184">
        <v>133.13999999999999</v>
      </c>
      <c r="E391" s="185" t="s">
        <v>4594</v>
      </c>
      <c r="F391" s="186" t="s">
        <v>3088</v>
      </c>
      <c r="G391">
        <f>VLOOKUP(A391,РАСЧЕТ!$A$3:$BG$1360,59,0)</f>
        <v>27.955520144328414</v>
      </c>
      <c r="H391" s="83">
        <f t="shared" si="18"/>
        <v>-105.18447985567157</v>
      </c>
      <c r="I391">
        <f t="shared" si="19"/>
        <v>66.569999999999993</v>
      </c>
      <c r="J391" s="140">
        <f t="shared" si="20"/>
        <v>-38.614479855671576</v>
      </c>
    </row>
    <row r="392" spans="1:10" ht="12.6" customHeight="1" x14ac:dyDescent="0.3">
      <c r="A392" s="181" t="s">
        <v>823</v>
      </c>
      <c r="B392" s="182" t="s">
        <v>824</v>
      </c>
      <c r="C392" s="183">
        <v>137.44</v>
      </c>
      <c r="D392" s="184">
        <v>137.44</v>
      </c>
      <c r="E392" s="185" t="s">
        <v>4594</v>
      </c>
      <c r="F392" s="186" t="s">
        <v>3089</v>
      </c>
      <c r="G392">
        <f>VLOOKUP(A392,РАСЧЕТ!$A$3:$BG$1360,59,0)</f>
        <v>28.857311116726102</v>
      </c>
      <c r="H392" s="83">
        <f t="shared" si="18"/>
        <v>-108.5826888832739</v>
      </c>
      <c r="I392">
        <f t="shared" si="19"/>
        <v>68.72</v>
      </c>
      <c r="J392" s="140">
        <f t="shared" si="20"/>
        <v>-39.862688883273897</v>
      </c>
    </row>
    <row r="393" spans="1:10" ht="12.6" customHeight="1" x14ac:dyDescent="0.3">
      <c r="A393" s="181" t="s">
        <v>2321</v>
      </c>
      <c r="B393" s="182" t="s">
        <v>2322</v>
      </c>
      <c r="C393" s="183">
        <v>146.03</v>
      </c>
      <c r="D393" s="184">
        <v>146.03</v>
      </c>
      <c r="E393" s="185" t="s">
        <v>4594</v>
      </c>
      <c r="F393" s="186" t="s">
        <v>3090</v>
      </c>
      <c r="G393">
        <f>VLOOKUP(A393,РАСЧЕТ!$A$3:$BG$1360,59,0)</f>
        <v>30.660893061521481</v>
      </c>
      <c r="H393" s="83">
        <f t="shared" si="18"/>
        <v>-115.36910693847852</v>
      </c>
      <c r="I393">
        <f t="shared" si="19"/>
        <v>73.015000000000001</v>
      </c>
      <c r="J393" s="140">
        <f t="shared" si="20"/>
        <v>-42.354106938478523</v>
      </c>
    </row>
    <row r="394" spans="1:10" ht="12.6" customHeight="1" x14ac:dyDescent="0.3">
      <c r="A394" s="181" t="s">
        <v>2182</v>
      </c>
      <c r="B394" s="182" t="s">
        <v>2183</v>
      </c>
      <c r="C394" s="183">
        <v>158.91</v>
      </c>
      <c r="D394" s="184">
        <v>158.91</v>
      </c>
      <c r="E394" s="185" t="s">
        <v>4594</v>
      </c>
      <c r="F394" s="186" t="s">
        <v>3091</v>
      </c>
      <c r="G394">
        <f>VLOOKUP(A394,РАСЧЕТ!$A$3:$BG$1360,59,0)</f>
        <v>33.366265978714559</v>
      </c>
      <c r="H394" s="83">
        <f t="shared" si="18"/>
        <v>-125.54373402128545</v>
      </c>
      <c r="I394">
        <f t="shared" si="19"/>
        <v>79.454999999999998</v>
      </c>
      <c r="J394" s="140">
        <f t="shared" si="20"/>
        <v>-46.08873402128544</v>
      </c>
    </row>
    <row r="395" spans="1:10" ht="12.6" customHeight="1" x14ac:dyDescent="0.3">
      <c r="A395" s="181" t="s">
        <v>3985</v>
      </c>
      <c r="B395" s="182" t="s">
        <v>1926</v>
      </c>
      <c r="C395" s="183">
        <v>244.81</v>
      </c>
      <c r="D395" s="184">
        <v>244.81</v>
      </c>
      <c r="E395" s="185" t="s">
        <v>4594</v>
      </c>
      <c r="F395" s="186" t="s">
        <v>4610</v>
      </c>
      <c r="G395">
        <f>VLOOKUP(A395,РАСЧЕТ!$A$3:$BG$1360,59,0)</f>
        <v>51.402085426668364</v>
      </c>
      <c r="H395" s="83">
        <f t="shared" si="18"/>
        <v>-193.40791457333165</v>
      </c>
      <c r="I395">
        <f t="shared" si="19"/>
        <v>122.405</v>
      </c>
      <c r="J395" s="140">
        <f t="shared" si="20"/>
        <v>-71.002914573331637</v>
      </c>
    </row>
    <row r="396" spans="1:10" ht="12.6" customHeight="1" x14ac:dyDescent="0.3">
      <c r="A396" s="181" t="s">
        <v>2016</v>
      </c>
      <c r="B396" s="182" t="s">
        <v>2017</v>
      </c>
      <c r="C396" s="183">
        <v>180.39</v>
      </c>
      <c r="D396" s="184">
        <v>180.39</v>
      </c>
      <c r="E396" s="185" t="s">
        <v>4594</v>
      </c>
      <c r="F396" s="186" t="s">
        <v>3093</v>
      </c>
      <c r="G396">
        <f>VLOOKUP(A396,РАСЧЕТ!$A$3:$BG$1360,59,0)</f>
        <v>37.875220840703008</v>
      </c>
      <c r="H396" s="83">
        <f t="shared" si="18"/>
        <v>-142.51477915929698</v>
      </c>
      <c r="I396">
        <f t="shared" si="19"/>
        <v>90.194999999999993</v>
      </c>
      <c r="J396" s="140">
        <f t="shared" si="20"/>
        <v>-52.319779159296985</v>
      </c>
    </row>
    <row r="397" spans="1:10" ht="12.6" customHeight="1" x14ac:dyDescent="0.3">
      <c r="A397" s="181" t="s">
        <v>2416</v>
      </c>
      <c r="B397" s="182" t="s">
        <v>2417</v>
      </c>
      <c r="C397" s="183">
        <v>206.16</v>
      </c>
      <c r="D397" s="184">
        <v>206.16</v>
      </c>
      <c r="E397" s="185" t="s">
        <v>4594</v>
      </c>
      <c r="F397" s="186" t="s">
        <v>3094</v>
      </c>
      <c r="G397">
        <f>VLOOKUP(A397,РАСЧЕТ!$A$3:$BG$1360,59,0)</f>
        <v>43.285966675089149</v>
      </c>
      <c r="H397" s="83">
        <f t="shared" si="18"/>
        <v>-162.87403332491084</v>
      </c>
      <c r="I397">
        <f t="shared" si="19"/>
        <v>103.08</v>
      </c>
      <c r="J397" s="140">
        <f t="shared" si="20"/>
        <v>-59.794033324910849</v>
      </c>
    </row>
    <row r="398" spans="1:10" ht="12.6" customHeight="1" x14ac:dyDescent="0.3">
      <c r="A398" s="181" t="s">
        <v>2418</v>
      </c>
      <c r="B398" s="182" t="s">
        <v>2419</v>
      </c>
      <c r="C398" s="183">
        <v>223.34</v>
      </c>
      <c r="D398" s="184">
        <v>223.34</v>
      </c>
      <c r="E398" s="185" t="s">
        <v>4594</v>
      </c>
      <c r="F398" s="186" t="s">
        <v>3095</v>
      </c>
      <c r="G398">
        <f>VLOOKUP(A398,РАСЧЕТ!$A$3:$BG$1360,59,0)</f>
        <v>46.893130564679915</v>
      </c>
      <c r="H398" s="83">
        <f t="shared" si="18"/>
        <v>-176.44686943532008</v>
      </c>
      <c r="I398">
        <f t="shared" si="19"/>
        <v>111.67</v>
      </c>
      <c r="J398" s="140">
        <f t="shared" si="20"/>
        <v>-64.776869435320094</v>
      </c>
    </row>
    <row r="399" spans="1:10" ht="12.6" customHeight="1" x14ac:dyDescent="0.3">
      <c r="A399" s="181" t="s">
        <v>2144</v>
      </c>
      <c r="B399" s="182" t="s">
        <v>2145</v>
      </c>
      <c r="C399" s="183">
        <v>154.62</v>
      </c>
      <c r="D399" s="184">
        <v>154.62</v>
      </c>
      <c r="E399" s="185" t="s">
        <v>4594</v>
      </c>
      <c r="F399" s="186" t="s">
        <v>2951</v>
      </c>
      <c r="G399">
        <f>VLOOKUP(A399,РАСЧЕТ!$A$3:$BG$1360,59,0)</f>
        <v>32.464475006316867</v>
      </c>
      <c r="H399" s="83">
        <f t="shared" si="18"/>
        <v>-122.15552499368314</v>
      </c>
      <c r="I399">
        <f t="shared" si="19"/>
        <v>77.31</v>
      </c>
      <c r="J399" s="140">
        <f t="shared" si="20"/>
        <v>-44.845524993683135</v>
      </c>
    </row>
    <row r="400" spans="1:10" ht="12.6" customHeight="1" x14ac:dyDescent="0.3">
      <c r="A400" s="181" t="s">
        <v>1762</v>
      </c>
      <c r="B400" s="182" t="s">
        <v>1763</v>
      </c>
      <c r="C400" s="183">
        <v>171.8</v>
      </c>
      <c r="D400" s="184">
        <v>171.8</v>
      </c>
      <c r="E400" s="185" t="s">
        <v>4594</v>
      </c>
      <c r="F400" s="186" t="s">
        <v>3096</v>
      </c>
      <c r="G400">
        <f>VLOOKUP(A400,РАСЧЕТ!$A$3:$BG$1360,59,0)</f>
        <v>36.071638895907626</v>
      </c>
      <c r="H400" s="83">
        <f t="shared" si="18"/>
        <v>-135.72836110409239</v>
      </c>
      <c r="I400">
        <f t="shared" si="19"/>
        <v>85.9</v>
      </c>
      <c r="J400" s="140">
        <f t="shared" si="20"/>
        <v>-49.82836110409238</v>
      </c>
    </row>
    <row r="401" spans="1:10" ht="12.6" customHeight="1" x14ac:dyDescent="0.3">
      <c r="A401" s="181" t="s">
        <v>2088</v>
      </c>
      <c r="B401" s="182" t="s">
        <v>2089</v>
      </c>
      <c r="C401" s="183">
        <v>176.09</v>
      </c>
      <c r="D401" s="184">
        <v>176.09</v>
      </c>
      <c r="E401" s="185" t="s">
        <v>4594</v>
      </c>
      <c r="F401" s="186" t="s">
        <v>3097</v>
      </c>
      <c r="G401">
        <f>VLOOKUP(A401,РАСЧЕТ!$A$3:$BG$1360,59,0)</f>
        <v>36.97342986830531</v>
      </c>
      <c r="H401" s="83">
        <f t="shared" si="18"/>
        <v>-139.11657013169469</v>
      </c>
      <c r="I401">
        <f t="shared" si="19"/>
        <v>88.045000000000002</v>
      </c>
      <c r="J401" s="140">
        <f t="shared" si="20"/>
        <v>-51.071570131694692</v>
      </c>
    </row>
    <row r="402" spans="1:10" ht="12.6" customHeight="1" x14ac:dyDescent="0.3">
      <c r="A402" s="181" t="s">
        <v>2387</v>
      </c>
      <c r="B402" s="182" t="s">
        <v>2388</v>
      </c>
      <c r="C402" s="183">
        <v>227.63</v>
      </c>
      <c r="D402" s="184">
        <v>227.63</v>
      </c>
      <c r="E402" s="185" t="s">
        <v>4594</v>
      </c>
      <c r="F402" s="186" t="s">
        <v>2952</v>
      </c>
      <c r="G402">
        <f>VLOOKUP(A402,РАСЧЕТ!$A$3:$BG$1360,59,0)</f>
        <v>47.794921537077606</v>
      </c>
      <c r="H402" s="83">
        <f t="shared" si="18"/>
        <v>-179.83507846292238</v>
      </c>
      <c r="I402">
        <f t="shared" si="19"/>
        <v>113.815</v>
      </c>
      <c r="J402" s="140">
        <f t="shared" si="20"/>
        <v>-66.020078462922385</v>
      </c>
    </row>
    <row r="403" spans="1:10" ht="12.6" customHeight="1" x14ac:dyDescent="0.3">
      <c r="A403" s="181" t="s">
        <v>2193</v>
      </c>
      <c r="B403" s="182" t="s">
        <v>2194</v>
      </c>
      <c r="C403" s="183">
        <v>158.91</v>
      </c>
      <c r="D403" s="184">
        <v>158.91</v>
      </c>
      <c r="E403" s="185" t="s">
        <v>4594</v>
      </c>
      <c r="F403" s="186" t="s">
        <v>2936</v>
      </c>
      <c r="G403">
        <f>VLOOKUP(A403,РАСЧЕТ!$A$3:$BG$1360,59,0)</f>
        <v>33.366265978714559</v>
      </c>
      <c r="H403" s="83">
        <f t="shared" si="18"/>
        <v>-125.54373402128545</v>
      </c>
      <c r="I403">
        <f t="shared" si="19"/>
        <v>79.454999999999998</v>
      </c>
      <c r="J403" s="140">
        <f t="shared" si="20"/>
        <v>-46.08873402128544</v>
      </c>
    </row>
    <row r="404" spans="1:10" ht="12.6" customHeight="1" x14ac:dyDescent="0.3">
      <c r="A404" s="181" t="s">
        <v>3986</v>
      </c>
      <c r="B404" s="182" t="s">
        <v>2170</v>
      </c>
      <c r="C404" s="183">
        <v>253.4</v>
      </c>
      <c r="D404" s="184">
        <v>253.4</v>
      </c>
      <c r="E404" s="185" t="s">
        <v>4594</v>
      </c>
      <c r="F404" s="186" t="s">
        <v>4588</v>
      </c>
      <c r="G404">
        <f>VLOOKUP(A404,РАСЧЕТ!$A$3:$BG$1360,59,0)</f>
        <v>53.205667371463754</v>
      </c>
      <c r="H404" s="83">
        <f t="shared" si="18"/>
        <v>-200.19433262853624</v>
      </c>
      <c r="I404">
        <f t="shared" si="19"/>
        <v>126.7</v>
      </c>
      <c r="J404" s="140">
        <f t="shared" si="20"/>
        <v>-73.494332628536256</v>
      </c>
    </row>
    <row r="405" spans="1:10" ht="12.6" customHeight="1" x14ac:dyDescent="0.3">
      <c r="A405" s="181" t="s">
        <v>2071</v>
      </c>
      <c r="B405" s="182" t="s">
        <v>2072</v>
      </c>
      <c r="C405" s="183">
        <v>249.11</v>
      </c>
      <c r="D405" s="184">
        <v>249.11</v>
      </c>
      <c r="E405" s="185" t="s">
        <v>4594</v>
      </c>
      <c r="F405" s="186" t="s">
        <v>2954</v>
      </c>
      <c r="G405">
        <f>VLOOKUP(A405,РАСЧЕТ!$A$3:$BG$1360,59,0)</f>
        <v>52.303876399066056</v>
      </c>
      <c r="H405" s="83">
        <f t="shared" si="18"/>
        <v>-196.80612360093397</v>
      </c>
      <c r="I405">
        <f t="shared" si="19"/>
        <v>124.55499999999999</v>
      </c>
      <c r="J405" s="140">
        <f t="shared" si="20"/>
        <v>-72.251123600933937</v>
      </c>
    </row>
    <row r="406" spans="1:10" ht="12.6" customHeight="1" x14ac:dyDescent="0.3">
      <c r="A406" s="181" t="s">
        <v>3987</v>
      </c>
      <c r="B406" s="182" t="s">
        <v>2336</v>
      </c>
      <c r="C406" s="183">
        <v>262</v>
      </c>
      <c r="D406" s="184">
        <v>262</v>
      </c>
      <c r="E406" s="185" t="s">
        <v>4594</v>
      </c>
      <c r="F406" s="186" t="s">
        <v>4611</v>
      </c>
      <c r="G406">
        <f>VLOOKUP(A406,РАСЧЕТ!$A$3:$BG$1360,59,0)</f>
        <v>55.009249316259123</v>
      </c>
      <c r="H406" s="83">
        <f t="shared" si="18"/>
        <v>-206.99075068374088</v>
      </c>
      <c r="I406">
        <f t="shared" si="19"/>
        <v>131</v>
      </c>
      <c r="J406" s="140">
        <f t="shared" si="20"/>
        <v>-75.990750683740885</v>
      </c>
    </row>
    <row r="407" spans="1:10" ht="12.6" customHeight="1" x14ac:dyDescent="0.3">
      <c r="A407" s="181" t="s">
        <v>1955</v>
      </c>
      <c r="B407" s="182" t="s">
        <v>1956</v>
      </c>
      <c r="C407" s="183">
        <v>270.58</v>
      </c>
      <c r="D407" s="184">
        <v>270.58</v>
      </c>
      <c r="E407" s="185" t="s">
        <v>4594</v>
      </c>
      <c r="F407" s="186" t="s">
        <v>2956</v>
      </c>
      <c r="G407">
        <f>VLOOKUP(A407,РАСЧЕТ!$A$3:$BG$1360,59,0)</f>
        <v>56.812831261054512</v>
      </c>
      <c r="H407" s="83">
        <f t="shared" si="18"/>
        <v>-213.76716873894549</v>
      </c>
      <c r="I407">
        <f t="shared" si="19"/>
        <v>135.29</v>
      </c>
      <c r="J407" s="140">
        <f t="shared" si="20"/>
        <v>-78.47716873894548</v>
      </c>
    </row>
    <row r="408" spans="1:10" ht="12.6" customHeight="1" x14ac:dyDescent="0.3">
      <c r="A408" s="181" t="s">
        <v>1684</v>
      </c>
      <c r="B408" s="182" t="s">
        <v>1685</v>
      </c>
      <c r="C408" s="183">
        <v>146.03</v>
      </c>
      <c r="D408" s="184">
        <v>146.03</v>
      </c>
      <c r="E408" s="185" t="s">
        <v>4594</v>
      </c>
      <c r="F408" s="186" t="s">
        <v>2957</v>
      </c>
      <c r="G408">
        <f>VLOOKUP(A408,РАСЧЕТ!$A$3:$BG$1360,59,0)</f>
        <v>30.660893061521481</v>
      </c>
      <c r="H408" s="83">
        <f t="shared" si="18"/>
        <v>-115.36910693847852</v>
      </c>
      <c r="I408">
        <f t="shared" si="19"/>
        <v>73.015000000000001</v>
      </c>
      <c r="J408" s="140">
        <f t="shared" si="20"/>
        <v>-42.354106938478523</v>
      </c>
    </row>
    <row r="409" spans="1:10" ht="12.6" customHeight="1" x14ac:dyDescent="0.3">
      <c r="A409" s="181" t="s">
        <v>867</v>
      </c>
      <c r="B409" s="182" t="s">
        <v>868</v>
      </c>
      <c r="C409" s="183">
        <v>214.75</v>
      </c>
      <c r="D409" s="184">
        <v>214.75</v>
      </c>
      <c r="E409" s="185" t="s">
        <v>4594</v>
      </c>
      <c r="F409" s="186" t="s">
        <v>2958</v>
      </c>
      <c r="G409">
        <f>VLOOKUP(A409,РАСЧЕТ!$A$3:$BG$1360,59,0)</f>
        <v>45.089548619884539</v>
      </c>
      <c r="H409" s="83">
        <f t="shared" si="18"/>
        <v>-169.66045138011546</v>
      </c>
      <c r="I409">
        <f t="shared" si="19"/>
        <v>107.375</v>
      </c>
      <c r="J409" s="140">
        <f t="shared" si="20"/>
        <v>-62.285451380115461</v>
      </c>
    </row>
    <row r="410" spans="1:10" ht="12.6" customHeight="1" x14ac:dyDescent="0.3">
      <c r="A410" s="181" t="s">
        <v>2359</v>
      </c>
      <c r="B410" s="182" t="s">
        <v>2360</v>
      </c>
      <c r="C410" s="183">
        <v>193.27</v>
      </c>
      <c r="D410" s="184">
        <v>193.27</v>
      </c>
      <c r="E410" s="185" t="s">
        <v>4594</v>
      </c>
      <c r="F410" s="186" t="s">
        <v>2959</v>
      </c>
      <c r="G410">
        <f>VLOOKUP(A410,РАСЧЕТ!$A$3:$BG$1360,59,0)</f>
        <v>40.580593757896089</v>
      </c>
      <c r="H410" s="83">
        <f t="shared" si="18"/>
        <v>-152.68940624210393</v>
      </c>
      <c r="I410">
        <f t="shared" si="19"/>
        <v>96.635000000000005</v>
      </c>
      <c r="J410" s="140">
        <f t="shared" si="20"/>
        <v>-56.054406242103916</v>
      </c>
    </row>
    <row r="411" spans="1:10" ht="12.6" customHeight="1" x14ac:dyDescent="0.3">
      <c r="A411" s="181" t="s">
        <v>1692</v>
      </c>
      <c r="B411" s="182" t="s">
        <v>1693</v>
      </c>
      <c r="C411" s="183">
        <v>163.21</v>
      </c>
      <c r="D411" s="184">
        <v>163.21</v>
      </c>
      <c r="E411" s="185" t="s">
        <v>4594</v>
      </c>
      <c r="F411" s="186" t="s">
        <v>2960</v>
      </c>
      <c r="G411">
        <f>VLOOKUP(A411,РАСЧЕТ!$A$3:$BG$1360,59,0)</f>
        <v>34.268056951112243</v>
      </c>
      <c r="H411" s="83">
        <f t="shared" si="18"/>
        <v>-128.94194304888777</v>
      </c>
      <c r="I411">
        <f t="shared" si="19"/>
        <v>81.605000000000004</v>
      </c>
      <c r="J411" s="140">
        <f t="shared" si="20"/>
        <v>-47.336943048887761</v>
      </c>
    </row>
    <row r="412" spans="1:10" ht="12.6" customHeight="1" x14ac:dyDescent="0.3">
      <c r="A412" s="181" t="s">
        <v>2002</v>
      </c>
      <c r="B412" s="182" t="s">
        <v>2003</v>
      </c>
      <c r="C412" s="183">
        <v>163.21</v>
      </c>
      <c r="D412" s="184">
        <v>163.21</v>
      </c>
      <c r="E412" s="185" t="s">
        <v>4594</v>
      </c>
      <c r="F412" s="186" t="s">
        <v>2961</v>
      </c>
      <c r="G412">
        <f>VLOOKUP(A412,РАСЧЕТ!$A$3:$BG$1360,59,0)</f>
        <v>34.268056951112243</v>
      </c>
      <c r="H412" s="83">
        <f t="shared" si="18"/>
        <v>-128.94194304888777</v>
      </c>
      <c r="I412">
        <f t="shared" si="19"/>
        <v>81.605000000000004</v>
      </c>
      <c r="J412" s="140">
        <f t="shared" si="20"/>
        <v>-47.336943048887761</v>
      </c>
    </row>
    <row r="413" spans="1:10" ht="12.6" customHeight="1" x14ac:dyDescent="0.3">
      <c r="A413" s="181" t="s">
        <v>839</v>
      </c>
      <c r="B413" s="182" t="s">
        <v>840</v>
      </c>
      <c r="C413" s="183">
        <v>244.81</v>
      </c>
      <c r="D413" s="184">
        <v>244.81</v>
      </c>
      <c r="E413" s="185" t="s">
        <v>4594</v>
      </c>
      <c r="F413" s="186" t="s">
        <v>2962</v>
      </c>
      <c r="G413">
        <f>VLOOKUP(A413,РАСЧЕТ!$A$3:$BG$1360,59,0)</f>
        <v>51.402085426668364</v>
      </c>
      <c r="H413" s="83">
        <f t="shared" si="18"/>
        <v>-193.40791457333165</v>
      </c>
      <c r="I413">
        <f t="shared" si="19"/>
        <v>122.405</v>
      </c>
      <c r="J413" s="140">
        <f t="shared" si="20"/>
        <v>-71.002914573331637</v>
      </c>
    </row>
    <row r="414" spans="1:10" ht="12.6" customHeight="1" x14ac:dyDescent="0.3">
      <c r="A414" s="181" t="s">
        <v>2040</v>
      </c>
      <c r="B414" s="182" t="s">
        <v>2041</v>
      </c>
      <c r="C414" s="183">
        <v>158.91</v>
      </c>
      <c r="D414" s="184">
        <v>158.91</v>
      </c>
      <c r="E414" s="185" t="s">
        <v>4594</v>
      </c>
      <c r="F414" s="186" t="s">
        <v>2937</v>
      </c>
      <c r="G414">
        <f>VLOOKUP(A414,РАСЧЕТ!$A$3:$BG$1360,59,0)</f>
        <v>33.366265978714559</v>
      </c>
      <c r="H414" s="83">
        <f t="shared" si="18"/>
        <v>-125.54373402128545</v>
      </c>
      <c r="I414">
        <f t="shared" si="19"/>
        <v>79.454999999999998</v>
      </c>
      <c r="J414" s="140">
        <f t="shared" si="20"/>
        <v>-46.08873402128544</v>
      </c>
    </row>
    <row r="415" spans="1:10" ht="12.6" customHeight="1" x14ac:dyDescent="0.3">
      <c r="A415" s="181" t="s">
        <v>964</v>
      </c>
      <c r="B415" s="182" t="s">
        <v>965</v>
      </c>
      <c r="C415" s="183">
        <v>154.62</v>
      </c>
      <c r="D415" s="184">
        <v>154.62</v>
      </c>
      <c r="E415" s="185" t="s">
        <v>4594</v>
      </c>
      <c r="F415" s="186" t="s">
        <v>2963</v>
      </c>
      <c r="G415">
        <f>VLOOKUP(A415,РАСЧЕТ!$A$3:$BG$1360,59,0)</f>
        <v>32.464475006316867</v>
      </c>
      <c r="H415" s="83">
        <f t="shared" si="18"/>
        <v>-122.15552499368314</v>
      </c>
      <c r="I415">
        <f t="shared" si="19"/>
        <v>77.31</v>
      </c>
      <c r="J415" s="140">
        <f t="shared" si="20"/>
        <v>-44.845524993683135</v>
      </c>
    </row>
    <row r="416" spans="1:10" ht="12.6" customHeight="1" x14ac:dyDescent="0.3">
      <c r="A416" s="181" t="s">
        <v>745</v>
      </c>
      <c r="B416" s="182" t="s">
        <v>746</v>
      </c>
      <c r="C416" s="183">
        <v>253.4</v>
      </c>
      <c r="D416" s="184">
        <v>253.4</v>
      </c>
      <c r="E416" s="185" t="s">
        <v>4594</v>
      </c>
      <c r="F416" s="186" t="s">
        <v>2964</v>
      </c>
      <c r="G416">
        <f>VLOOKUP(A416,РАСЧЕТ!$A$3:$BG$1360,59,0)</f>
        <v>53.205667371463754</v>
      </c>
      <c r="H416" s="83">
        <f t="shared" si="18"/>
        <v>-200.19433262853624</v>
      </c>
      <c r="I416">
        <f t="shared" si="19"/>
        <v>126.7</v>
      </c>
      <c r="J416" s="140">
        <f t="shared" si="20"/>
        <v>-73.494332628536256</v>
      </c>
    </row>
    <row r="417" spans="1:10" ht="12.6" customHeight="1" x14ac:dyDescent="0.3">
      <c r="A417" s="181" t="s">
        <v>2291</v>
      </c>
      <c r="B417" s="182" t="s">
        <v>966</v>
      </c>
      <c r="C417" s="183">
        <v>219.04</v>
      </c>
      <c r="D417" s="184">
        <v>219.04</v>
      </c>
      <c r="E417" s="185" t="s">
        <v>4594</v>
      </c>
      <c r="F417" s="186" t="s">
        <v>2965</v>
      </c>
      <c r="G417">
        <f>VLOOKUP(A417,РАСЧЕТ!$A$3:$BG$1360,59,0)</f>
        <v>45.991339592282216</v>
      </c>
      <c r="H417" s="83">
        <f t="shared" si="18"/>
        <v>-173.04866040771776</v>
      </c>
      <c r="I417">
        <f t="shared" si="19"/>
        <v>109.52</v>
      </c>
      <c r="J417" s="140">
        <f t="shared" si="20"/>
        <v>-63.52866040771778</v>
      </c>
    </row>
    <row r="418" spans="1:10" ht="12.6" customHeight="1" x14ac:dyDescent="0.3">
      <c r="A418" s="181" t="s">
        <v>1256</v>
      </c>
      <c r="B418" s="182" t="s">
        <v>1257</v>
      </c>
      <c r="C418" s="183">
        <v>274.88</v>
      </c>
      <c r="D418" s="184">
        <v>274.88</v>
      </c>
      <c r="E418" s="185" t="s">
        <v>4594</v>
      </c>
      <c r="F418" s="186" t="s">
        <v>2966</v>
      </c>
      <c r="G418">
        <f>VLOOKUP(A418,РАСЧЕТ!$A$3:$BG$1360,59,0)</f>
        <v>57.714622233452204</v>
      </c>
      <c r="H418" s="83">
        <f t="shared" si="18"/>
        <v>-217.16537776654781</v>
      </c>
      <c r="I418">
        <f t="shared" si="19"/>
        <v>137.44</v>
      </c>
      <c r="J418" s="140">
        <f t="shared" si="20"/>
        <v>-79.725377766547794</v>
      </c>
    </row>
    <row r="419" spans="1:10" ht="12.6" customHeight="1" x14ac:dyDescent="0.3">
      <c r="A419" s="181" t="s">
        <v>1808</v>
      </c>
      <c r="B419" s="182" t="s">
        <v>1809</v>
      </c>
      <c r="C419" s="183">
        <v>128.85</v>
      </c>
      <c r="D419" s="184">
        <v>128.85</v>
      </c>
      <c r="E419" s="185" t="s">
        <v>4594</v>
      </c>
      <c r="F419" s="186" t="s">
        <v>2967</v>
      </c>
      <c r="G419">
        <f>VLOOKUP(A419,РАСЧЕТ!$A$3:$BG$1360,59,0)</f>
        <v>27.053729171930719</v>
      </c>
      <c r="H419" s="83">
        <f t="shared" si="18"/>
        <v>-101.79627082806928</v>
      </c>
      <c r="I419">
        <f t="shared" si="19"/>
        <v>64.424999999999997</v>
      </c>
      <c r="J419" s="140">
        <f t="shared" si="20"/>
        <v>-37.371270828069278</v>
      </c>
    </row>
    <row r="420" spans="1:10" ht="12.6" customHeight="1" x14ac:dyDescent="0.3">
      <c r="A420" s="181" t="s">
        <v>2029</v>
      </c>
      <c r="B420" s="182" t="s">
        <v>2030</v>
      </c>
      <c r="C420" s="183">
        <v>128.85</v>
      </c>
      <c r="D420" s="184">
        <v>128.85</v>
      </c>
      <c r="E420" s="185" t="s">
        <v>4594</v>
      </c>
      <c r="F420" s="186" t="s">
        <v>2968</v>
      </c>
      <c r="G420">
        <f>VLOOKUP(A420,РАСЧЕТ!$A$3:$BG$1360,59,0)</f>
        <v>27.053729171930719</v>
      </c>
      <c r="H420" s="83">
        <f t="shared" si="18"/>
        <v>-101.79627082806928</v>
      </c>
      <c r="I420">
        <f t="shared" si="19"/>
        <v>64.424999999999997</v>
      </c>
      <c r="J420" s="140">
        <f t="shared" si="20"/>
        <v>-37.371270828069278</v>
      </c>
    </row>
    <row r="421" spans="1:10" ht="12.6" customHeight="1" x14ac:dyDescent="0.3">
      <c r="A421" s="181" t="s">
        <v>3988</v>
      </c>
      <c r="B421" s="182" t="s">
        <v>781</v>
      </c>
      <c r="C421" s="183">
        <v>197.57</v>
      </c>
      <c r="D421" s="184">
        <v>197.57</v>
      </c>
      <c r="E421" s="185" t="s">
        <v>4594</v>
      </c>
      <c r="F421" s="186" t="s">
        <v>4612</v>
      </c>
      <c r="G421">
        <f>VLOOKUP(A421,РАСЧЕТ!$A$3:$BG$1360,59,0)</f>
        <v>41.482384730293766</v>
      </c>
      <c r="H421" s="83">
        <f t="shared" si="18"/>
        <v>-156.08761526970622</v>
      </c>
      <c r="I421">
        <f t="shared" si="19"/>
        <v>98.784999999999997</v>
      </c>
      <c r="J421" s="140">
        <f t="shared" si="20"/>
        <v>-57.30261526970623</v>
      </c>
    </row>
    <row r="422" spans="1:10" ht="12.6" customHeight="1" x14ac:dyDescent="0.3">
      <c r="A422" s="181" t="s">
        <v>1991</v>
      </c>
      <c r="B422" s="182" t="s">
        <v>1992</v>
      </c>
      <c r="C422" s="183">
        <v>197.57</v>
      </c>
      <c r="D422" s="184">
        <v>197.57</v>
      </c>
      <c r="E422" s="185" t="s">
        <v>4594</v>
      </c>
      <c r="F422" s="186" t="s">
        <v>2970</v>
      </c>
      <c r="G422">
        <f>VLOOKUP(A422,РАСЧЕТ!$A$3:$BG$1360,59,0)</f>
        <v>41.482384730293766</v>
      </c>
      <c r="H422" s="83">
        <f t="shared" si="18"/>
        <v>-156.08761526970622</v>
      </c>
      <c r="I422">
        <f t="shared" si="19"/>
        <v>98.784999999999997</v>
      </c>
      <c r="J422" s="140">
        <f t="shared" si="20"/>
        <v>-57.30261526970623</v>
      </c>
    </row>
    <row r="423" spans="1:10" ht="12.6" customHeight="1" x14ac:dyDescent="0.3">
      <c r="A423" s="181" t="s">
        <v>2613</v>
      </c>
      <c r="B423" s="182" t="s">
        <v>2420</v>
      </c>
      <c r="C423" s="183">
        <v>223.34</v>
      </c>
      <c r="D423" s="184">
        <v>223.34</v>
      </c>
      <c r="E423" s="185" t="s">
        <v>4594</v>
      </c>
      <c r="F423" s="186" t="s">
        <v>3871</v>
      </c>
      <c r="G423">
        <f>VLOOKUP(A423,РАСЧЕТ!$A$3:$BG$1360,59,0)</f>
        <v>46.893130564679915</v>
      </c>
      <c r="H423" s="83">
        <f t="shared" si="18"/>
        <v>-176.44686943532008</v>
      </c>
      <c r="I423">
        <f t="shared" si="19"/>
        <v>111.67</v>
      </c>
      <c r="J423" s="140">
        <f t="shared" si="20"/>
        <v>-64.776869435320094</v>
      </c>
    </row>
    <row r="424" spans="1:10" ht="12.6" customHeight="1" x14ac:dyDescent="0.3">
      <c r="A424" s="181" t="s">
        <v>2379</v>
      </c>
      <c r="B424" s="182" t="s">
        <v>2380</v>
      </c>
      <c r="C424" s="183">
        <v>206.16</v>
      </c>
      <c r="D424" s="184">
        <v>206.16</v>
      </c>
      <c r="E424" s="185" t="s">
        <v>4594</v>
      </c>
      <c r="F424" s="186" t="s">
        <v>2971</v>
      </c>
      <c r="G424">
        <f>VLOOKUP(A424,РАСЧЕТ!$A$3:$BG$1360,59,0)</f>
        <v>43.285966675089149</v>
      </c>
      <c r="H424" s="83">
        <f t="shared" si="18"/>
        <v>-162.87403332491084</v>
      </c>
      <c r="I424">
        <f t="shared" si="19"/>
        <v>103.08</v>
      </c>
      <c r="J424" s="140">
        <f t="shared" si="20"/>
        <v>-59.794033324910849</v>
      </c>
    </row>
    <row r="425" spans="1:10" ht="12.6" customHeight="1" x14ac:dyDescent="0.3">
      <c r="A425" s="181" t="s">
        <v>2246</v>
      </c>
      <c r="B425" s="182" t="s">
        <v>2247</v>
      </c>
      <c r="C425" s="183">
        <v>257.7</v>
      </c>
      <c r="D425" s="184">
        <v>257.7</v>
      </c>
      <c r="E425" s="185" t="s">
        <v>4594</v>
      </c>
      <c r="F425" s="186" t="s">
        <v>2938</v>
      </c>
      <c r="G425">
        <f>VLOOKUP(A425,РАСЧЕТ!$A$3:$BG$1360,59,0)</f>
        <v>54.107458343861438</v>
      </c>
      <c r="H425" s="83">
        <f t="shared" si="18"/>
        <v>-203.59254165613856</v>
      </c>
      <c r="I425">
        <f t="shared" si="19"/>
        <v>128.85</v>
      </c>
      <c r="J425" s="140">
        <f t="shared" si="20"/>
        <v>-74.742541656138556</v>
      </c>
    </row>
    <row r="426" spans="1:10" ht="12.6" customHeight="1" x14ac:dyDescent="0.3">
      <c r="A426" s="181" t="s">
        <v>747</v>
      </c>
      <c r="B426" s="182" t="s">
        <v>748</v>
      </c>
      <c r="C426" s="183">
        <v>223.34</v>
      </c>
      <c r="D426" s="184">
        <v>223.34</v>
      </c>
      <c r="E426" s="185" t="s">
        <v>4594</v>
      </c>
      <c r="F426" s="186" t="s">
        <v>2972</v>
      </c>
      <c r="G426">
        <f>VLOOKUP(A426,РАСЧЕТ!$A$3:$BG$1360,59,0)</f>
        <v>46.893130564679915</v>
      </c>
      <c r="H426" s="83">
        <f t="shared" si="18"/>
        <v>-176.44686943532008</v>
      </c>
      <c r="I426">
        <f t="shared" si="19"/>
        <v>111.67</v>
      </c>
      <c r="J426" s="140">
        <f t="shared" si="20"/>
        <v>-64.776869435320094</v>
      </c>
    </row>
    <row r="427" spans="1:10" ht="12.6" customHeight="1" x14ac:dyDescent="0.3">
      <c r="A427" s="181" t="s">
        <v>1844</v>
      </c>
      <c r="B427" s="182" t="s">
        <v>1845</v>
      </c>
      <c r="C427" s="183">
        <v>236.22</v>
      </c>
      <c r="D427" s="184">
        <v>236.22</v>
      </c>
      <c r="E427" s="185" t="s">
        <v>4594</v>
      </c>
      <c r="F427" s="186" t="s">
        <v>2973</v>
      </c>
      <c r="G427">
        <f>VLOOKUP(A427,РАСЧЕТ!$A$3:$BG$1360,59,0)</f>
        <v>49.598503481872989</v>
      </c>
      <c r="H427" s="83">
        <f t="shared" si="18"/>
        <v>-186.621496518127</v>
      </c>
      <c r="I427">
        <f t="shared" si="19"/>
        <v>118.11</v>
      </c>
      <c r="J427" s="140">
        <f t="shared" si="20"/>
        <v>-68.511496518127018</v>
      </c>
    </row>
    <row r="428" spans="1:10" ht="12.6" customHeight="1" x14ac:dyDescent="0.3">
      <c r="A428" s="181" t="s">
        <v>754</v>
      </c>
      <c r="B428" s="182" t="s">
        <v>755</v>
      </c>
      <c r="C428" s="183">
        <v>180.39</v>
      </c>
      <c r="D428" s="184">
        <v>180.39</v>
      </c>
      <c r="E428" s="185" t="s">
        <v>4594</v>
      </c>
      <c r="F428" s="186" t="s">
        <v>2974</v>
      </c>
      <c r="G428">
        <f>VLOOKUP(A428,РАСЧЕТ!$A$3:$BG$1360,59,0)</f>
        <v>37.875220840703008</v>
      </c>
      <c r="H428" s="83">
        <f t="shared" si="18"/>
        <v>-142.51477915929698</v>
      </c>
      <c r="I428">
        <f t="shared" si="19"/>
        <v>90.194999999999993</v>
      </c>
      <c r="J428" s="140">
        <f t="shared" si="20"/>
        <v>-52.319779159296985</v>
      </c>
    </row>
    <row r="429" spans="1:10" ht="12.6" customHeight="1" x14ac:dyDescent="0.3">
      <c r="A429" s="181" t="s">
        <v>3989</v>
      </c>
      <c r="B429" s="182" t="s">
        <v>2285</v>
      </c>
      <c r="C429" s="183">
        <v>180.39</v>
      </c>
      <c r="D429" s="184">
        <v>180.39</v>
      </c>
      <c r="E429" s="185" t="s">
        <v>4594</v>
      </c>
      <c r="F429" s="186" t="s">
        <v>4613</v>
      </c>
      <c r="G429">
        <f>VLOOKUP(A429,РАСЧЕТ!$A$3:$BG$1360,59,0)</f>
        <v>37.875220840703008</v>
      </c>
      <c r="H429" s="83">
        <f t="shared" si="18"/>
        <v>-142.51477915929698</v>
      </c>
      <c r="I429">
        <f t="shared" si="19"/>
        <v>90.194999999999993</v>
      </c>
      <c r="J429" s="140">
        <f t="shared" si="20"/>
        <v>-52.319779159296985</v>
      </c>
    </row>
    <row r="430" spans="1:10" ht="12.6" customHeight="1" x14ac:dyDescent="0.3">
      <c r="A430" s="181" t="s">
        <v>1909</v>
      </c>
      <c r="B430" s="182" t="s">
        <v>1764</v>
      </c>
      <c r="C430" s="183">
        <v>231.93</v>
      </c>
      <c r="D430" s="184">
        <v>231.93</v>
      </c>
      <c r="E430" s="185" t="s">
        <v>4594</v>
      </c>
      <c r="F430" s="186" t="s">
        <v>2976</v>
      </c>
      <c r="G430">
        <f>VLOOKUP(A430,РАСЧЕТ!$A$3:$BG$1360,59,0)</f>
        <v>48.696712509475297</v>
      </c>
      <c r="H430" s="83">
        <f t="shared" si="18"/>
        <v>-183.2332874905247</v>
      </c>
      <c r="I430">
        <f t="shared" si="19"/>
        <v>115.965</v>
      </c>
      <c r="J430" s="140">
        <f t="shared" si="20"/>
        <v>-67.268287490524699</v>
      </c>
    </row>
    <row r="431" spans="1:10" ht="12.6" customHeight="1" x14ac:dyDescent="0.3">
      <c r="A431" s="181" t="s">
        <v>2557</v>
      </c>
      <c r="B431" s="182" t="s">
        <v>2329</v>
      </c>
      <c r="C431" s="183">
        <v>193.27</v>
      </c>
      <c r="D431" s="184">
        <v>193.27</v>
      </c>
      <c r="E431" s="185" t="s">
        <v>4594</v>
      </c>
      <c r="F431" s="186" t="s">
        <v>2977</v>
      </c>
      <c r="G431">
        <f>VLOOKUP(A431,РАСЧЕТ!$A$3:$BG$1360,59,0)</f>
        <v>40.580593757896089</v>
      </c>
      <c r="H431" s="83">
        <f t="shared" si="18"/>
        <v>-152.68940624210393</v>
      </c>
      <c r="I431">
        <f t="shared" si="19"/>
        <v>96.635000000000005</v>
      </c>
      <c r="J431" s="140">
        <f t="shared" si="20"/>
        <v>-56.054406242103916</v>
      </c>
    </row>
    <row r="432" spans="1:10" ht="12.6" customHeight="1" x14ac:dyDescent="0.3">
      <c r="A432" s="181" t="s">
        <v>1957</v>
      </c>
      <c r="B432" s="182" t="s">
        <v>1958</v>
      </c>
      <c r="C432" s="183">
        <v>270.58</v>
      </c>
      <c r="D432" s="184">
        <v>270.58</v>
      </c>
      <c r="E432" s="185" t="s">
        <v>4594</v>
      </c>
      <c r="F432" s="186" t="s">
        <v>2978</v>
      </c>
      <c r="G432">
        <f>VLOOKUP(A432,РАСЧЕТ!$A$3:$BG$1360,59,0)</f>
        <v>56.812831261054512</v>
      </c>
      <c r="H432" s="83">
        <f t="shared" si="18"/>
        <v>-213.76716873894549</v>
      </c>
      <c r="I432">
        <f t="shared" si="19"/>
        <v>135.29</v>
      </c>
      <c r="J432" s="140">
        <f t="shared" si="20"/>
        <v>-78.47716873894548</v>
      </c>
    </row>
    <row r="433" spans="1:10" ht="12.6" customHeight="1" x14ac:dyDescent="0.3">
      <c r="A433" s="181" t="s">
        <v>2525</v>
      </c>
      <c r="B433" s="182" t="s">
        <v>2286</v>
      </c>
      <c r="C433" s="183">
        <v>146.03</v>
      </c>
      <c r="D433" s="184">
        <v>146.03</v>
      </c>
      <c r="E433" s="185" t="s">
        <v>4594</v>
      </c>
      <c r="F433" s="186" t="s">
        <v>2979</v>
      </c>
      <c r="G433">
        <f>VLOOKUP(A433,РАСЧЕТ!$A$3:$BG$1360,59,0)</f>
        <v>30.660893061521481</v>
      </c>
      <c r="H433" s="83">
        <f t="shared" si="18"/>
        <v>-115.36910693847852</v>
      </c>
      <c r="I433">
        <f t="shared" si="19"/>
        <v>73.015000000000001</v>
      </c>
      <c r="J433" s="140">
        <f t="shared" si="20"/>
        <v>-42.354106938478523</v>
      </c>
    </row>
    <row r="434" spans="1:10" ht="12.6" customHeight="1" x14ac:dyDescent="0.3">
      <c r="A434" s="181" t="s">
        <v>2341</v>
      </c>
      <c r="B434" s="182" t="s">
        <v>2342</v>
      </c>
      <c r="C434" s="183">
        <v>184.68</v>
      </c>
      <c r="D434" s="184">
        <v>184.68</v>
      </c>
      <c r="E434" s="185" t="s">
        <v>4594</v>
      </c>
      <c r="F434" s="186" t="s">
        <v>2980</v>
      </c>
      <c r="G434">
        <f>VLOOKUP(A434,РАСЧЕТ!$A$3:$BG$1360,59,0)</f>
        <v>38.7770118131007</v>
      </c>
      <c r="H434" s="83">
        <f t="shared" si="18"/>
        <v>-145.90298818689931</v>
      </c>
      <c r="I434">
        <f t="shared" si="19"/>
        <v>92.34</v>
      </c>
      <c r="J434" s="140">
        <f t="shared" si="20"/>
        <v>-53.562988186899304</v>
      </c>
    </row>
    <row r="435" spans="1:10" ht="12.6" customHeight="1" x14ac:dyDescent="0.3">
      <c r="A435" s="181" t="s">
        <v>1850</v>
      </c>
      <c r="B435" s="182" t="s">
        <v>1851</v>
      </c>
      <c r="C435" s="183">
        <v>219.04</v>
      </c>
      <c r="D435" s="184">
        <v>219.04</v>
      </c>
      <c r="E435" s="185" t="s">
        <v>4594</v>
      </c>
      <c r="F435" s="186" t="s">
        <v>2981</v>
      </c>
      <c r="G435">
        <f>VLOOKUP(A435,РАСЧЕТ!$A$3:$BG$1360,59,0)</f>
        <v>45.991339592282216</v>
      </c>
      <c r="H435" s="83">
        <f t="shared" si="18"/>
        <v>-173.04866040771776</v>
      </c>
      <c r="I435">
        <f t="shared" si="19"/>
        <v>109.52</v>
      </c>
      <c r="J435" s="140">
        <f t="shared" si="20"/>
        <v>-63.52866040771778</v>
      </c>
    </row>
    <row r="436" spans="1:10" ht="12.6" customHeight="1" x14ac:dyDescent="0.3">
      <c r="A436" s="181" t="s">
        <v>2397</v>
      </c>
      <c r="B436" s="182" t="s">
        <v>2398</v>
      </c>
      <c r="C436" s="183">
        <v>283.47000000000003</v>
      </c>
      <c r="D436" s="184">
        <v>283.47000000000003</v>
      </c>
      <c r="E436" s="185" t="s">
        <v>4594</v>
      </c>
      <c r="F436" s="186" t="s">
        <v>2939</v>
      </c>
      <c r="G436">
        <f>VLOOKUP(A436,РАСЧЕТ!$A$3:$BG$1360,59,0)</f>
        <v>59.518204178247586</v>
      </c>
      <c r="H436" s="83">
        <f t="shared" si="18"/>
        <v>-223.95179582175246</v>
      </c>
      <c r="I436">
        <f t="shared" si="19"/>
        <v>141.73500000000001</v>
      </c>
      <c r="J436" s="140">
        <f t="shared" si="20"/>
        <v>-82.216795821752427</v>
      </c>
    </row>
    <row r="437" spans="1:10" ht="12.6" customHeight="1" x14ac:dyDescent="0.3">
      <c r="A437" s="181" t="s">
        <v>750</v>
      </c>
      <c r="B437" s="182" t="s">
        <v>751</v>
      </c>
      <c r="C437" s="183">
        <v>158.91</v>
      </c>
      <c r="D437" s="184">
        <v>158.91</v>
      </c>
      <c r="E437" s="185" t="s">
        <v>4594</v>
      </c>
      <c r="F437" s="186" t="s">
        <v>2982</v>
      </c>
      <c r="G437">
        <f>VLOOKUP(A437,РАСЧЕТ!$A$3:$BG$1360,59,0)</f>
        <v>33.366265978714559</v>
      </c>
      <c r="H437" s="83">
        <f t="shared" si="18"/>
        <v>-125.54373402128545</v>
      </c>
      <c r="I437">
        <f t="shared" si="19"/>
        <v>79.454999999999998</v>
      </c>
      <c r="J437" s="140">
        <f t="shared" si="20"/>
        <v>-46.08873402128544</v>
      </c>
    </row>
    <row r="438" spans="1:10" ht="12.6" customHeight="1" x14ac:dyDescent="0.3">
      <c r="A438" s="181" t="s">
        <v>827</v>
      </c>
      <c r="B438" s="182" t="s">
        <v>828</v>
      </c>
      <c r="C438" s="183">
        <v>184.68</v>
      </c>
      <c r="D438" s="184">
        <v>184.68</v>
      </c>
      <c r="E438" s="185" t="s">
        <v>4594</v>
      </c>
      <c r="F438" s="186" t="s">
        <v>2983</v>
      </c>
      <c r="G438">
        <f>VLOOKUP(A438,РАСЧЕТ!$A$3:$BG$1360,59,0)</f>
        <v>38.7770118131007</v>
      </c>
      <c r="H438" s="83">
        <f t="shared" si="18"/>
        <v>-145.90298818689931</v>
      </c>
      <c r="I438">
        <f t="shared" si="19"/>
        <v>92.34</v>
      </c>
      <c r="J438" s="140">
        <f t="shared" si="20"/>
        <v>-53.562988186899304</v>
      </c>
    </row>
    <row r="439" spans="1:10" ht="12.6" customHeight="1" x14ac:dyDescent="0.3">
      <c r="A439" s="181" t="s">
        <v>2533</v>
      </c>
      <c r="B439" s="182" t="s">
        <v>908</v>
      </c>
      <c r="C439" s="183">
        <v>193.27</v>
      </c>
      <c r="D439" s="184">
        <v>193.27</v>
      </c>
      <c r="E439" s="185" t="s">
        <v>4594</v>
      </c>
      <c r="F439" s="186" t="s">
        <v>2984</v>
      </c>
      <c r="G439">
        <f>VLOOKUP(A439,РАСЧЕТ!$A$3:$BG$1360,59,0)</f>
        <v>40.580593757896089</v>
      </c>
      <c r="H439" s="83">
        <f t="shared" si="18"/>
        <v>-152.68940624210393</v>
      </c>
      <c r="I439">
        <f t="shared" si="19"/>
        <v>96.635000000000005</v>
      </c>
      <c r="J439" s="140">
        <f t="shared" si="20"/>
        <v>-56.054406242103916</v>
      </c>
    </row>
    <row r="440" spans="1:10" ht="12.6" customHeight="1" x14ac:dyDescent="0.3">
      <c r="A440" s="181" t="s">
        <v>2184</v>
      </c>
      <c r="B440" s="182" t="s">
        <v>2185</v>
      </c>
      <c r="C440" s="183">
        <v>274.88</v>
      </c>
      <c r="D440" s="184">
        <v>274.88</v>
      </c>
      <c r="E440" s="185" t="s">
        <v>4594</v>
      </c>
      <c r="F440" s="186" t="s">
        <v>2985</v>
      </c>
      <c r="G440">
        <f>VLOOKUP(A440,РАСЧЕТ!$A$3:$BG$1360,59,0)</f>
        <v>57.714622233452204</v>
      </c>
      <c r="H440" s="83">
        <f t="shared" si="18"/>
        <v>-217.16537776654781</v>
      </c>
      <c r="I440">
        <f t="shared" si="19"/>
        <v>137.44</v>
      </c>
      <c r="J440" s="140">
        <f t="shared" si="20"/>
        <v>-79.725377766547794</v>
      </c>
    </row>
    <row r="441" spans="1:10" ht="12.6" customHeight="1" x14ac:dyDescent="0.3">
      <c r="A441" s="181" t="s">
        <v>2330</v>
      </c>
      <c r="B441" s="182" t="s">
        <v>2331</v>
      </c>
      <c r="C441" s="183">
        <v>240.52</v>
      </c>
      <c r="D441" s="184">
        <v>240.52</v>
      </c>
      <c r="E441" s="185" t="s">
        <v>4594</v>
      </c>
      <c r="F441" s="186" t="s">
        <v>2986</v>
      </c>
      <c r="G441">
        <f>VLOOKUP(A441,РАСЧЕТ!$A$3:$BG$1360,59,0)</f>
        <v>50.500294454270673</v>
      </c>
      <c r="H441" s="83">
        <f t="shared" si="18"/>
        <v>-190.01970554572932</v>
      </c>
      <c r="I441">
        <f t="shared" si="19"/>
        <v>120.25999999999999</v>
      </c>
      <c r="J441" s="140">
        <f t="shared" si="20"/>
        <v>-69.759705545729318</v>
      </c>
    </row>
    <row r="442" spans="1:10" ht="12.6" customHeight="1" x14ac:dyDescent="0.3">
      <c r="A442" s="181" t="s">
        <v>737</v>
      </c>
      <c r="B442" s="182" t="s">
        <v>738</v>
      </c>
      <c r="C442" s="183">
        <v>154.62</v>
      </c>
      <c r="D442" s="184">
        <v>154.62</v>
      </c>
      <c r="E442" s="185" t="s">
        <v>4594</v>
      </c>
      <c r="F442" s="186" t="s">
        <v>2987</v>
      </c>
      <c r="G442">
        <f>VLOOKUP(A442,РАСЧЕТ!$A$3:$BG$1360,59,0)</f>
        <v>32.464475006316867</v>
      </c>
      <c r="H442" s="83">
        <f t="shared" si="18"/>
        <v>-122.15552499368314</v>
      </c>
      <c r="I442">
        <f t="shared" si="19"/>
        <v>77.31</v>
      </c>
      <c r="J442" s="140">
        <f t="shared" si="20"/>
        <v>-44.845524993683135</v>
      </c>
    </row>
    <row r="443" spans="1:10" ht="12.6" customHeight="1" x14ac:dyDescent="0.3">
      <c r="A443" s="181" t="s">
        <v>869</v>
      </c>
      <c r="B443" s="182" t="s">
        <v>870</v>
      </c>
      <c r="C443" s="183">
        <v>206.16</v>
      </c>
      <c r="D443" s="184">
        <v>206.16</v>
      </c>
      <c r="E443" s="185" t="s">
        <v>4594</v>
      </c>
      <c r="F443" s="186" t="s">
        <v>2988</v>
      </c>
      <c r="G443">
        <f>VLOOKUP(A443,РАСЧЕТ!$A$3:$BG$1360,59,0)</f>
        <v>43.285966675089149</v>
      </c>
      <c r="H443" s="83">
        <f t="shared" si="18"/>
        <v>-162.87403332491084</v>
      </c>
      <c r="I443">
        <f t="shared" si="19"/>
        <v>103.08</v>
      </c>
      <c r="J443" s="140">
        <f t="shared" si="20"/>
        <v>-59.794033324910849</v>
      </c>
    </row>
    <row r="444" spans="1:10" ht="12.6" customHeight="1" x14ac:dyDescent="0.3">
      <c r="A444" s="181" t="s">
        <v>3990</v>
      </c>
      <c r="B444" s="182" t="s">
        <v>1928</v>
      </c>
      <c r="C444" s="183">
        <v>193.27</v>
      </c>
      <c r="D444" s="184">
        <v>193.27</v>
      </c>
      <c r="E444" s="185" t="s">
        <v>4594</v>
      </c>
      <c r="F444" s="186" t="s">
        <v>4614</v>
      </c>
      <c r="G444">
        <f>VLOOKUP(A444,РАСЧЕТ!$A$3:$BG$1360,59,0)</f>
        <v>40.580593757896089</v>
      </c>
      <c r="H444" s="83">
        <f t="shared" si="18"/>
        <v>-152.68940624210393</v>
      </c>
      <c r="I444">
        <f t="shared" si="19"/>
        <v>96.635000000000005</v>
      </c>
      <c r="J444" s="140">
        <f t="shared" si="20"/>
        <v>-56.054406242103916</v>
      </c>
    </row>
    <row r="445" spans="1:10" ht="12.6" customHeight="1" x14ac:dyDescent="0.3">
      <c r="A445" s="181" t="s">
        <v>1364</v>
      </c>
      <c r="B445" s="182" t="s">
        <v>1363</v>
      </c>
      <c r="C445" s="183">
        <v>158.91</v>
      </c>
      <c r="D445" s="184">
        <v>158.91</v>
      </c>
      <c r="E445" s="185" t="s">
        <v>4594</v>
      </c>
      <c r="F445" s="186" t="s">
        <v>2990</v>
      </c>
      <c r="G445">
        <f>VLOOKUP(A445,РАСЧЕТ!$A$3:$BG$1360,59,0)</f>
        <v>33.366265978714559</v>
      </c>
      <c r="H445" s="83">
        <f t="shared" si="18"/>
        <v>-125.54373402128545</v>
      </c>
      <c r="I445">
        <f t="shared" si="19"/>
        <v>79.454999999999998</v>
      </c>
      <c r="J445" s="140">
        <f t="shared" si="20"/>
        <v>-46.08873402128544</v>
      </c>
    </row>
    <row r="446" spans="1:10" ht="12.6" customHeight="1" x14ac:dyDescent="0.3">
      <c r="A446" s="181" t="s">
        <v>2343</v>
      </c>
      <c r="B446" s="182" t="s">
        <v>2344</v>
      </c>
      <c r="C446" s="183">
        <v>236.22</v>
      </c>
      <c r="D446" s="184">
        <v>236.22</v>
      </c>
      <c r="E446" s="185" t="s">
        <v>4594</v>
      </c>
      <c r="F446" s="186" t="s">
        <v>2991</v>
      </c>
      <c r="G446">
        <f>VLOOKUP(A446,РАСЧЕТ!$A$3:$BG$1360,59,0)</f>
        <v>49.598503481872989</v>
      </c>
      <c r="H446" s="83">
        <f t="shared" si="18"/>
        <v>-186.621496518127</v>
      </c>
      <c r="I446">
        <f t="shared" si="19"/>
        <v>118.11</v>
      </c>
      <c r="J446" s="140">
        <f t="shared" si="20"/>
        <v>-68.511496518127018</v>
      </c>
    </row>
    <row r="447" spans="1:10" ht="12.6" customHeight="1" x14ac:dyDescent="0.3">
      <c r="A447" s="181" t="s">
        <v>843</v>
      </c>
      <c r="B447" s="182" t="s">
        <v>844</v>
      </c>
      <c r="C447" s="183">
        <v>283.47000000000003</v>
      </c>
      <c r="D447" s="184">
        <v>283.47000000000003</v>
      </c>
      <c r="E447" s="185" t="s">
        <v>4594</v>
      </c>
      <c r="F447" s="186" t="s">
        <v>2940</v>
      </c>
      <c r="G447">
        <f>VLOOKUP(A447,РАСЧЕТ!$A$3:$BG$1360,59,0)</f>
        <v>59.518204178247586</v>
      </c>
      <c r="H447" s="83">
        <f t="shared" si="18"/>
        <v>-223.95179582175246</v>
      </c>
      <c r="I447">
        <f t="shared" si="19"/>
        <v>141.73500000000001</v>
      </c>
      <c r="J447" s="140">
        <f t="shared" si="20"/>
        <v>-82.216795821752427</v>
      </c>
    </row>
    <row r="448" spans="1:10" ht="12.6" customHeight="1" x14ac:dyDescent="0.3">
      <c r="A448" s="181" t="s">
        <v>1365</v>
      </c>
      <c r="B448" s="182" t="s">
        <v>1366</v>
      </c>
      <c r="C448" s="183">
        <v>257.7</v>
      </c>
      <c r="D448" s="184">
        <v>257.7</v>
      </c>
      <c r="E448" s="185" t="s">
        <v>4594</v>
      </c>
      <c r="F448" s="186" t="s">
        <v>2992</v>
      </c>
      <c r="G448">
        <f>VLOOKUP(A448,РАСЧЕТ!$A$3:$BG$1360,59,0)</f>
        <v>54.107458343861438</v>
      </c>
      <c r="H448" s="83">
        <f t="shared" si="18"/>
        <v>-203.59254165613856</v>
      </c>
      <c r="I448">
        <f t="shared" si="19"/>
        <v>128.85</v>
      </c>
      <c r="J448" s="140">
        <f t="shared" si="20"/>
        <v>-74.742541656138556</v>
      </c>
    </row>
    <row r="449" spans="1:10" ht="12.6" customHeight="1" x14ac:dyDescent="0.3">
      <c r="A449" s="181" t="s">
        <v>2345</v>
      </c>
      <c r="B449" s="182" t="s">
        <v>2346</v>
      </c>
      <c r="C449" s="183">
        <v>223.34</v>
      </c>
      <c r="D449" s="184">
        <v>223.34</v>
      </c>
      <c r="E449" s="185" t="s">
        <v>4594</v>
      </c>
      <c r="F449" s="186" t="s">
        <v>2993</v>
      </c>
      <c r="G449">
        <f>VLOOKUP(A449,РАСЧЕТ!$A$3:$BG$1360,59,0)</f>
        <v>46.893130564679915</v>
      </c>
      <c r="H449" s="83">
        <f t="shared" si="18"/>
        <v>-176.44686943532008</v>
      </c>
      <c r="I449">
        <f t="shared" si="19"/>
        <v>111.67</v>
      </c>
      <c r="J449" s="140">
        <f t="shared" si="20"/>
        <v>-64.776869435320094</v>
      </c>
    </row>
    <row r="450" spans="1:10" ht="12.6" customHeight="1" x14ac:dyDescent="0.3">
      <c r="A450" s="181" t="s">
        <v>901</v>
      </c>
      <c r="B450" s="182" t="s">
        <v>902</v>
      </c>
      <c r="C450" s="183">
        <v>163.21</v>
      </c>
      <c r="D450" s="184">
        <v>163.21</v>
      </c>
      <c r="E450" s="185" t="s">
        <v>4594</v>
      </c>
      <c r="F450" s="186" t="s">
        <v>2994</v>
      </c>
      <c r="G450">
        <f>VLOOKUP(A450,РАСЧЕТ!$A$3:$BG$1360,59,0)</f>
        <v>34.268056951112243</v>
      </c>
      <c r="H450" s="83">
        <f t="shared" ref="H450:H513" si="21">G450-C450</f>
        <v>-128.94194304888777</v>
      </c>
      <c r="I450">
        <f t="shared" ref="I450:I513" si="22">C450/30*15</f>
        <v>81.605000000000004</v>
      </c>
      <c r="J450" s="140">
        <f t="shared" ref="J450:J513" si="23">G450-I450</f>
        <v>-47.336943048887761</v>
      </c>
    </row>
    <row r="451" spans="1:10" ht="12.6" customHeight="1" x14ac:dyDescent="0.3">
      <c r="A451" s="181" t="s">
        <v>752</v>
      </c>
      <c r="B451" s="182" t="s">
        <v>753</v>
      </c>
      <c r="C451" s="183">
        <v>201.86</v>
      </c>
      <c r="D451" s="184">
        <v>201.86</v>
      </c>
      <c r="E451" s="185" t="s">
        <v>4594</v>
      </c>
      <c r="F451" s="186" t="s">
        <v>2995</v>
      </c>
      <c r="G451">
        <f>VLOOKUP(A451,РАСЧЕТ!$A$3:$BG$1360,59,0)</f>
        <v>42.384175702691465</v>
      </c>
      <c r="H451" s="83">
        <f t="shared" si="21"/>
        <v>-159.47582429730855</v>
      </c>
      <c r="I451">
        <f t="shared" si="22"/>
        <v>100.93</v>
      </c>
      <c r="J451" s="140">
        <f t="shared" si="23"/>
        <v>-58.545824297308542</v>
      </c>
    </row>
    <row r="452" spans="1:10" ht="12.6" customHeight="1" x14ac:dyDescent="0.3">
      <c r="A452" s="181" t="s">
        <v>2598</v>
      </c>
      <c r="B452" s="182" t="s">
        <v>2405</v>
      </c>
      <c r="C452" s="183">
        <v>171.8</v>
      </c>
      <c r="D452" s="184">
        <v>171.8</v>
      </c>
      <c r="E452" s="185" t="s">
        <v>4594</v>
      </c>
      <c r="F452" s="186" t="s">
        <v>3877</v>
      </c>
      <c r="G452">
        <f>VLOOKUP(A452,РАСЧЕТ!$A$3:$BG$1360,59,0)</f>
        <v>36.071638895907626</v>
      </c>
      <c r="H452" s="83">
        <f t="shared" si="21"/>
        <v>-135.72836110409239</v>
      </c>
      <c r="I452">
        <f t="shared" si="22"/>
        <v>85.9</v>
      </c>
      <c r="J452" s="140">
        <f t="shared" si="23"/>
        <v>-49.82836110409238</v>
      </c>
    </row>
    <row r="453" spans="1:10" ht="12.6" customHeight="1" x14ac:dyDescent="0.3">
      <c r="A453" s="181" t="s">
        <v>1876</v>
      </c>
      <c r="B453" s="182" t="s">
        <v>1877</v>
      </c>
      <c r="C453" s="183">
        <v>257.7</v>
      </c>
      <c r="D453" s="184">
        <v>257.7</v>
      </c>
      <c r="E453" s="185" t="s">
        <v>4594</v>
      </c>
      <c r="F453" s="186" t="s">
        <v>2996</v>
      </c>
      <c r="G453">
        <f>VLOOKUP(A453,РАСЧЕТ!$A$3:$BG$1360,59,0)</f>
        <v>54.107458343861438</v>
      </c>
      <c r="H453" s="83">
        <f t="shared" si="21"/>
        <v>-203.59254165613856</v>
      </c>
      <c r="I453">
        <f t="shared" si="22"/>
        <v>128.85</v>
      </c>
      <c r="J453" s="140">
        <f t="shared" si="23"/>
        <v>-74.742541656138556</v>
      </c>
    </row>
    <row r="454" spans="1:10" ht="12.6" customHeight="1" x14ac:dyDescent="0.3">
      <c r="A454" s="181" t="s">
        <v>2550</v>
      </c>
      <c r="B454" s="182" t="s">
        <v>1981</v>
      </c>
      <c r="C454" s="183">
        <v>193.27</v>
      </c>
      <c r="D454" s="184">
        <v>193.27</v>
      </c>
      <c r="E454" s="185" t="s">
        <v>4594</v>
      </c>
      <c r="F454" s="186" t="s">
        <v>2997</v>
      </c>
      <c r="G454">
        <f>VLOOKUP(A454,РАСЧЕТ!$A$3:$BG$1360,59,0)</f>
        <v>40.580593757896089</v>
      </c>
      <c r="H454" s="83">
        <f t="shared" si="21"/>
        <v>-152.68940624210393</v>
      </c>
      <c r="I454">
        <f t="shared" si="22"/>
        <v>96.635000000000005</v>
      </c>
      <c r="J454" s="140">
        <f t="shared" si="23"/>
        <v>-56.054406242103916</v>
      </c>
    </row>
    <row r="455" spans="1:10" ht="12.6" customHeight="1" x14ac:dyDescent="0.3">
      <c r="A455" s="181" t="s">
        <v>2610</v>
      </c>
      <c r="B455" s="182" t="s">
        <v>2008</v>
      </c>
      <c r="C455" s="183">
        <v>176.09</v>
      </c>
      <c r="D455" s="184">
        <v>176.09</v>
      </c>
      <c r="E455" s="185" t="s">
        <v>4594</v>
      </c>
      <c r="F455" s="186" t="s">
        <v>3876</v>
      </c>
      <c r="G455">
        <f>VLOOKUP(A455,РАСЧЕТ!$A$3:$BG$1360,59,0)</f>
        <v>36.97342986830531</v>
      </c>
      <c r="H455" s="83">
        <f t="shared" si="21"/>
        <v>-139.11657013169469</v>
      </c>
      <c r="I455">
        <f t="shared" si="22"/>
        <v>88.045000000000002</v>
      </c>
      <c r="J455" s="140">
        <f t="shared" si="23"/>
        <v>-51.071570131694692</v>
      </c>
    </row>
    <row r="456" spans="1:10" ht="12.6" customHeight="1" x14ac:dyDescent="0.3">
      <c r="A456" s="181" t="s">
        <v>2038</v>
      </c>
      <c r="B456" s="182" t="s">
        <v>2039</v>
      </c>
      <c r="C456" s="183">
        <v>163.21</v>
      </c>
      <c r="D456" s="184">
        <v>163.21</v>
      </c>
      <c r="E456" s="185" t="s">
        <v>4594</v>
      </c>
      <c r="F456" s="186" t="s">
        <v>2998</v>
      </c>
      <c r="G456">
        <f>VLOOKUP(A456,РАСЧЕТ!$A$3:$BG$1360,59,0)</f>
        <v>34.268056951112243</v>
      </c>
      <c r="H456" s="83">
        <f t="shared" si="21"/>
        <v>-128.94194304888777</v>
      </c>
      <c r="I456">
        <f t="shared" si="22"/>
        <v>81.605000000000004</v>
      </c>
      <c r="J456" s="140">
        <f t="shared" si="23"/>
        <v>-47.336943048887761</v>
      </c>
    </row>
    <row r="457" spans="1:10" ht="12.6" customHeight="1" x14ac:dyDescent="0.3">
      <c r="A457" s="181" t="s">
        <v>1959</v>
      </c>
      <c r="B457" s="182" t="s">
        <v>1960</v>
      </c>
      <c r="C457" s="183">
        <v>257.7</v>
      </c>
      <c r="D457" s="184">
        <v>257.7</v>
      </c>
      <c r="E457" s="185" t="s">
        <v>4594</v>
      </c>
      <c r="F457" s="186" t="s">
        <v>2999</v>
      </c>
      <c r="G457">
        <f>VLOOKUP(A457,РАСЧЕТ!$A$3:$BG$1360,59,0)</f>
        <v>54.107458343861438</v>
      </c>
      <c r="H457" s="83">
        <f t="shared" si="21"/>
        <v>-203.59254165613856</v>
      </c>
      <c r="I457">
        <f t="shared" si="22"/>
        <v>128.85</v>
      </c>
      <c r="J457" s="140">
        <f t="shared" si="23"/>
        <v>-74.742541656138556</v>
      </c>
    </row>
    <row r="458" spans="1:10" ht="12.6" customHeight="1" x14ac:dyDescent="0.3">
      <c r="A458" s="181" t="s">
        <v>2292</v>
      </c>
      <c r="B458" s="182" t="s">
        <v>2293</v>
      </c>
      <c r="C458" s="183">
        <v>219.04</v>
      </c>
      <c r="D458" s="184">
        <v>219.04</v>
      </c>
      <c r="E458" s="185" t="s">
        <v>4594</v>
      </c>
      <c r="F458" s="186" t="s">
        <v>2941</v>
      </c>
      <c r="G458">
        <f>VLOOKUP(A458,РАСЧЕТ!$A$3:$BG$1360,59,0)</f>
        <v>45.991339592282216</v>
      </c>
      <c r="H458" s="83">
        <f t="shared" si="21"/>
        <v>-173.04866040771776</v>
      </c>
      <c r="I458">
        <f t="shared" si="22"/>
        <v>109.52</v>
      </c>
      <c r="J458" s="140">
        <f t="shared" si="23"/>
        <v>-63.52866040771778</v>
      </c>
    </row>
    <row r="459" spans="1:10" ht="12.6" customHeight="1" x14ac:dyDescent="0.3">
      <c r="A459" s="181" t="s">
        <v>2447</v>
      </c>
      <c r="B459" s="182" t="s">
        <v>2448</v>
      </c>
      <c r="C459" s="183">
        <v>322.12</v>
      </c>
      <c r="D459" s="184">
        <v>322.12</v>
      </c>
      <c r="E459" s="185" t="s">
        <v>4594</v>
      </c>
      <c r="F459" s="186" t="s">
        <v>3000</v>
      </c>
      <c r="G459">
        <f>VLOOKUP(A459,РАСЧЕТ!$A$3:$BG$1360,59,0)</f>
        <v>67.634322929826808</v>
      </c>
      <c r="H459" s="83">
        <f t="shared" si="21"/>
        <v>-254.48567707017321</v>
      </c>
      <c r="I459">
        <f t="shared" si="22"/>
        <v>161.06</v>
      </c>
      <c r="J459" s="140">
        <f t="shared" si="23"/>
        <v>-93.425677070173194</v>
      </c>
    </row>
    <row r="460" spans="1:10" ht="12.6" customHeight="1" x14ac:dyDescent="0.3">
      <c r="A460" s="181" t="s">
        <v>3991</v>
      </c>
      <c r="B460" s="182" t="s">
        <v>846</v>
      </c>
      <c r="C460" s="183">
        <v>313.52999999999997</v>
      </c>
      <c r="D460" s="184">
        <v>313.52999999999997</v>
      </c>
      <c r="E460" s="185" t="s">
        <v>4594</v>
      </c>
      <c r="F460" s="186" t="s">
        <v>4615</v>
      </c>
      <c r="G460">
        <f>VLOOKUP(A460,РАСЧЕТ!$A$3:$BG$1360,59,0)</f>
        <v>65.830740985031412</v>
      </c>
      <c r="H460" s="83">
        <f t="shared" si="21"/>
        <v>-247.69925901496856</v>
      </c>
      <c r="I460">
        <f t="shared" si="22"/>
        <v>156.76499999999999</v>
      </c>
      <c r="J460" s="140">
        <f t="shared" si="23"/>
        <v>-90.934259014968575</v>
      </c>
    </row>
    <row r="461" spans="1:10" ht="12.6" customHeight="1" x14ac:dyDescent="0.3">
      <c r="A461" s="181" t="s">
        <v>760</v>
      </c>
      <c r="B461" s="182" t="s">
        <v>761</v>
      </c>
      <c r="C461" s="183">
        <v>150.32</v>
      </c>
      <c r="D461" s="184">
        <v>150.32</v>
      </c>
      <c r="E461" s="185" t="s">
        <v>4594</v>
      </c>
      <c r="F461" s="186" t="s">
        <v>3002</v>
      </c>
      <c r="G461">
        <f>VLOOKUP(A461,РАСЧЕТ!$A$3:$BG$1360,59,0)</f>
        <v>31.562684033919172</v>
      </c>
      <c r="H461" s="83">
        <f t="shared" si="21"/>
        <v>-118.75731596608082</v>
      </c>
      <c r="I461">
        <f t="shared" si="22"/>
        <v>75.16</v>
      </c>
      <c r="J461" s="140">
        <f t="shared" si="23"/>
        <v>-43.597315966080828</v>
      </c>
    </row>
    <row r="462" spans="1:10" ht="12.6" customHeight="1" x14ac:dyDescent="0.3">
      <c r="A462" s="181" t="s">
        <v>739</v>
      </c>
      <c r="B462" s="182" t="s">
        <v>740</v>
      </c>
      <c r="C462" s="183">
        <v>146.03</v>
      </c>
      <c r="D462" s="184">
        <v>146.03</v>
      </c>
      <c r="E462" s="185" t="s">
        <v>4594</v>
      </c>
      <c r="F462" s="186" t="s">
        <v>3003</v>
      </c>
      <c r="G462">
        <f>VLOOKUP(A462,РАСЧЕТ!$A$3:$BG$1360,59,0)</f>
        <v>30.660893061521481</v>
      </c>
      <c r="H462" s="83">
        <f t="shared" si="21"/>
        <v>-115.36910693847852</v>
      </c>
      <c r="I462">
        <f t="shared" si="22"/>
        <v>73.015000000000001</v>
      </c>
      <c r="J462" s="140">
        <f t="shared" si="23"/>
        <v>-42.354106938478523</v>
      </c>
    </row>
    <row r="463" spans="1:10" ht="12.6" customHeight="1" x14ac:dyDescent="0.3">
      <c r="A463" s="181" t="s">
        <v>3992</v>
      </c>
      <c r="B463" s="182" t="s">
        <v>791</v>
      </c>
      <c r="C463" s="183">
        <v>154.62</v>
      </c>
      <c r="D463" s="184">
        <v>154.62</v>
      </c>
      <c r="E463" s="185" t="s">
        <v>4594</v>
      </c>
      <c r="F463" s="186" t="s">
        <v>4536</v>
      </c>
      <c r="G463">
        <f>VLOOKUP(A463,РАСЧЕТ!$A$3:$BG$1360,59,0)</f>
        <v>32.464475006316867</v>
      </c>
      <c r="H463" s="83">
        <f t="shared" si="21"/>
        <v>-122.15552499368314</v>
      </c>
      <c r="I463">
        <f t="shared" si="22"/>
        <v>77.31</v>
      </c>
      <c r="J463" s="140">
        <f t="shared" si="23"/>
        <v>-44.845524993683135</v>
      </c>
    </row>
    <row r="464" spans="1:10" ht="12.6" customHeight="1" x14ac:dyDescent="0.3">
      <c r="A464" s="181" t="s">
        <v>2171</v>
      </c>
      <c r="B464" s="182" t="s">
        <v>2172</v>
      </c>
      <c r="C464" s="183">
        <v>223.34</v>
      </c>
      <c r="D464" s="184">
        <v>223.34</v>
      </c>
      <c r="E464" s="185" t="s">
        <v>4594</v>
      </c>
      <c r="F464" s="186" t="s">
        <v>3005</v>
      </c>
      <c r="G464">
        <f>VLOOKUP(A464,РАСЧЕТ!$A$3:$BG$1360,59,0)</f>
        <v>46.893130564679915</v>
      </c>
      <c r="H464" s="83">
        <f t="shared" si="21"/>
        <v>-176.44686943532008</v>
      </c>
      <c r="I464">
        <f t="shared" si="22"/>
        <v>111.67</v>
      </c>
      <c r="J464" s="140">
        <f t="shared" si="23"/>
        <v>-64.776869435320094</v>
      </c>
    </row>
    <row r="465" spans="1:10" ht="12.6" customHeight="1" x14ac:dyDescent="0.3">
      <c r="A465" s="181" t="s">
        <v>2092</v>
      </c>
      <c r="B465" s="182" t="s">
        <v>2093</v>
      </c>
      <c r="C465" s="183">
        <v>150.32</v>
      </c>
      <c r="D465" s="184">
        <v>150.32</v>
      </c>
      <c r="E465" s="185" t="s">
        <v>4594</v>
      </c>
      <c r="F465" s="186" t="s">
        <v>3006</v>
      </c>
      <c r="G465">
        <f>VLOOKUP(A465,РАСЧЕТ!$A$3:$BG$1360,59,0)</f>
        <v>31.562684033919172</v>
      </c>
      <c r="H465" s="83">
        <f t="shared" si="21"/>
        <v>-118.75731596608082</v>
      </c>
      <c r="I465">
        <f t="shared" si="22"/>
        <v>75.16</v>
      </c>
      <c r="J465" s="140">
        <f t="shared" si="23"/>
        <v>-43.597315966080828</v>
      </c>
    </row>
    <row r="466" spans="1:10" ht="12.6" customHeight="1" x14ac:dyDescent="0.3">
      <c r="A466" s="181" t="s">
        <v>2044</v>
      </c>
      <c r="B466" s="182" t="s">
        <v>2045</v>
      </c>
      <c r="C466" s="183">
        <v>158.91</v>
      </c>
      <c r="D466" s="184">
        <v>158.91</v>
      </c>
      <c r="E466" s="185" t="s">
        <v>4594</v>
      </c>
      <c r="F466" s="186" t="s">
        <v>3007</v>
      </c>
      <c r="G466">
        <f>VLOOKUP(A466,РАСЧЕТ!$A$3:$BG$1360,59,0)</f>
        <v>33.366265978714559</v>
      </c>
      <c r="H466" s="83">
        <f t="shared" si="21"/>
        <v>-125.54373402128545</v>
      </c>
      <c r="I466">
        <f t="shared" si="22"/>
        <v>79.454999999999998</v>
      </c>
      <c r="J466" s="140">
        <f t="shared" si="23"/>
        <v>-46.08873402128544</v>
      </c>
    </row>
    <row r="467" spans="1:10" ht="12.6" customHeight="1" x14ac:dyDescent="0.3">
      <c r="A467" s="181" t="s">
        <v>906</v>
      </c>
      <c r="B467" s="182" t="s">
        <v>907</v>
      </c>
      <c r="C467" s="183">
        <v>455.27</v>
      </c>
      <c r="D467" s="184">
        <v>455.27</v>
      </c>
      <c r="E467" s="185" t="s">
        <v>4594</v>
      </c>
      <c r="F467" s="186" t="s">
        <v>3008</v>
      </c>
      <c r="G467">
        <f>VLOOKUP(A467,РАСЧЕТ!$A$3:$BG$1360,59,0)</f>
        <v>95.589843074155212</v>
      </c>
      <c r="H467" s="83">
        <f t="shared" si="21"/>
        <v>-359.68015692584476</v>
      </c>
      <c r="I467">
        <f t="shared" si="22"/>
        <v>227.63499999999999</v>
      </c>
      <c r="J467" s="140">
        <f t="shared" si="23"/>
        <v>-132.04515692584476</v>
      </c>
    </row>
    <row r="468" spans="1:10" ht="12.6" customHeight="1" x14ac:dyDescent="0.3">
      <c r="A468" s="181" t="s">
        <v>1931</v>
      </c>
      <c r="B468" s="182" t="s">
        <v>1932</v>
      </c>
      <c r="C468" s="183">
        <v>184.68</v>
      </c>
      <c r="D468" s="184">
        <v>184.68</v>
      </c>
      <c r="E468" s="185" t="s">
        <v>4594</v>
      </c>
      <c r="F468" s="186" t="s">
        <v>3009</v>
      </c>
      <c r="G468">
        <f>VLOOKUP(A468,РАСЧЕТ!$A$3:$BG$1360,59,0)</f>
        <v>38.7770118131007</v>
      </c>
      <c r="H468" s="83">
        <f t="shared" si="21"/>
        <v>-145.90298818689931</v>
      </c>
      <c r="I468">
        <f t="shared" si="22"/>
        <v>92.34</v>
      </c>
      <c r="J468" s="140">
        <f t="shared" si="23"/>
        <v>-53.562988186899304</v>
      </c>
    </row>
    <row r="469" spans="1:10" ht="12.6" customHeight="1" x14ac:dyDescent="0.3">
      <c r="A469" s="181" t="s">
        <v>861</v>
      </c>
      <c r="B469" s="182" t="s">
        <v>862</v>
      </c>
      <c r="C469" s="183">
        <v>201.86</v>
      </c>
      <c r="D469" s="184">
        <v>201.86</v>
      </c>
      <c r="E469" s="185" t="s">
        <v>4594</v>
      </c>
      <c r="F469" s="186" t="s">
        <v>2942</v>
      </c>
      <c r="G469">
        <f>VLOOKUP(A469,РАСЧЕТ!$A$3:$BG$1360,59,0)</f>
        <v>42.384175702691465</v>
      </c>
      <c r="H469" s="83">
        <f t="shared" si="21"/>
        <v>-159.47582429730855</v>
      </c>
      <c r="I469">
        <f t="shared" si="22"/>
        <v>100.93</v>
      </c>
      <c r="J469" s="140">
        <f t="shared" si="23"/>
        <v>-58.545824297308542</v>
      </c>
    </row>
    <row r="470" spans="1:10" ht="12.6" customHeight="1" x14ac:dyDescent="0.3">
      <c r="A470" s="181" t="s">
        <v>782</v>
      </c>
      <c r="B470" s="182" t="s">
        <v>783</v>
      </c>
      <c r="C470" s="183">
        <v>184.68</v>
      </c>
      <c r="D470" s="184">
        <v>184.68</v>
      </c>
      <c r="E470" s="185" t="s">
        <v>4594</v>
      </c>
      <c r="F470" s="186" t="s">
        <v>3010</v>
      </c>
      <c r="G470">
        <f>VLOOKUP(A470,РАСЧЕТ!$A$3:$BG$1360,59,0)</f>
        <v>38.7770118131007</v>
      </c>
      <c r="H470" s="83">
        <f t="shared" si="21"/>
        <v>-145.90298818689931</v>
      </c>
      <c r="I470">
        <f t="shared" si="22"/>
        <v>92.34</v>
      </c>
      <c r="J470" s="140">
        <f t="shared" si="23"/>
        <v>-53.562988186899304</v>
      </c>
    </row>
    <row r="471" spans="1:10" ht="12.6" customHeight="1" x14ac:dyDescent="0.3">
      <c r="A471" s="181" t="s">
        <v>1964</v>
      </c>
      <c r="B471" s="182" t="s">
        <v>1965</v>
      </c>
      <c r="C471" s="183">
        <v>188.98</v>
      </c>
      <c r="D471" s="184">
        <v>188.98</v>
      </c>
      <c r="E471" s="185" t="s">
        <v>4594</v>
      </c>
      <c r="F471" s="186" t="s">
        <v>3011</v>
      </c>
      <c r="G471">
        <f>VLOOKUP(A471,РАСЧЕТ!$A$3:$BG$1360,59,0)</f>
        <v>39.678802785498398</v>
      </c>
      <c r="H471" s="83">
        <f t="shared" si="21"/>
        <v>-149.3011972145016</v>
      </c>
      <c r="I471">
        <f t="shared" si="22"/>
        <v>94.49</v>
      </c>
      <c r="J471" s="140">
        <f t="shared" si="23"/>
        <v>-54.811197214501597</v>
      </c>
    </row>
    <row r="472" spans="1:10" ht="12.6" customHeight="1" x14ac:dyDescent="0.3">
      <c r="A472" s="181" t="s">
        <v>1882</v>
      </c>
      <c r="B472" s="182" t="s">
        <v>1883</v>
      </c>
      <c r="C472" s="183">
        <v>300.64999999999998</v>
      </c>
      <c r="D472" s="184">
        <v>300.64999999999998</v>
      </c>
      <c r="E472" s="185" t="s">
        <v>4594</v>
      </c>
      <c r="F472" s="186" t="s">
        <v>3012</v>
      </c>
      <c r="G472">
        <f>VLOOKUP(A472,РАСЧЕТ!$A$3:$BG$1360,59,0)</f>
        <v>63.125368067838345</v>
      </c>
      <c r="H472" s="83">
        <f t="shared" si="21"/>
        <v>-237.52463193216164</v>
      </c>
      <c r="I472">
        <f t="shared" si="22"/>
        <v>150.32499999999999</v>
      </c>
      <c r="J472" s="140">
        <f t="shared" si="23"/>
        <v>-87.199631932161651</v>
      </c>
    </row>
    <row r="473" spans="1:10" ht="12.6" customHeight="1" x14ac:dyDescent="0.3">
      <c r="A473" s="181" t="s">
        <v>704</v>
      </c>
      <c r="B473" s="182" t="s">
        <v>705</v>
      </c>
      <c r="C473" s="183">
        <v>223.34</v>
      </c>
      <c r="D473" s="184">
        <v>223.34</v>
      </c>
      <c r="E473" s="185" t="s">
        <v>4594</v>
      </c>
      <c r="F473" s="186" t="s">
        <v>3013</v>
      </c>
      <c r="G473">
        <f>VLOOKUP(A473,РАСЧЕТ!$A$3:$BG$1360,59,0)</f>
        <v>46.893130564679915</v>
      </c>
      <c r="H473" s="83">
        <f t="shared" si="21"/>
        <v>-176.44686943532008</v>
      </c>
      <c r="I473">
        <f t="shared" si="22"/>
        <v>111.67</v>
      </c>
      <c r="J473" s="140">
        <f t="shared" si="23"/>
        <v>-64.776869435320094</v>
      </c>
    </row>
    <row r="474" spans="1:10" ht="12.6" customHeight="1" x14ac:dyDescent="0.3">
      <c r="A474" s="181" t="s">
        <v>3993</v>
      </c>
      <c r="B474" s="182" t="s">
        <v>1328</v>
      </c>
      <c r="C474" s="183">
        <v>206.16</v>
      </c>
      <c r="D474" s="184">
        <v>206.16</v>
      </c>
      <c r="E474" s="185" t="s">
        <v>4594</v>
      </c>
      <c r="F474" s="186" t="s">
        <v>4538</v>
      </c>
      <c r="G474">
        <f>VLOOKUP(A474,РАСЧЕТ!$A$3:$BG$1360,59,0)</f>
        <v>43.285966675089149</v>
      </c>
      <c r="H474" s="83">
        <f t="shared" si="21"/>
        <v>-162.87403332491084</v>
      </c>
      <c r="I474">
        <f t="shared" si="22"/>
        <v>103.08</v>
      </c>
      <c r="J474" s="140">
        <f t="shared" si="23"/>
        <v>-59.794033324910849</v>
      </c>
    </row>
    <row r="475" spans="1:10" ht="12.6" customHeight="1" x14ac:dyDescent="0.3">
      <c r="A475" s="181" t="s">
        <v>1718</v>
      </c>
      <c r="B475" s="182" t="s">
        <v>1719</v>
      </c>
      <c r="C475" s="183">
        <v>210.45</v>
      </c>
      <c r="D475" s="184">
        <v>210.45</v>
      </c>
      <c r="E475" s="185" t="s">
        <v>4594</v>
      </c>
      <c r="F475" s="186" t="s">
        <v>3015</v>
      </c>
      <c r="G475">
        <f>VLOOKUP(A475,РАСЧЕТ!$A$3:$BG$1360,59,0)</f>
        <v>44.187757647486848</v>
      </c>
      <c r="H475" s="83">
        <f t="shared" si="21"/>
        <v>-166.26224235251314</v>
      </c>
      <c r="I475">
        <f t="shared" si="22"/>
        <v>105.22499999999999</v>
      </c>
      <c r="J475" s="140">
        <f t="shared" si="23"/>
        <v>-61.037242352513147</v>
      </c>
    </row>
    <row r="476" spans="1:10" ht="12.6" customHeight="1" x14ac:dyDescent="0.3">
      <c r="A476" s="181" t="s">
        <v>2294</v>
      </c>
      <c r="B476" s="182" t="s">
        <v>2295</v>
      </c>
      <c r="C476" s="183">
        <v>231.93</v>
      </c>
      <c r="D476" s="184">
        <v>231.93</v>
      </c>
      <c r="E476" s="185" t="s">
        <v>4594</v>
      </c>
      <c r="F476" s="186" t="s">
        <v>3016</v>
      </c>
      <c r="G476">
        <f>VLOOKUP(A476,РАСЧЕТ!$A$3:$BG$1360,59,0)</f>
        <v>48.696712509475297</v>
      </c>
      <c r="H476" s="83">
        <f t="shared" si="21"/>
        <v>-183.2332874905247</v>
      </c>
      <c r="I476">
        <f t="shared" si="22"/>
        <v>115.965</v>
      </c>
      <c r="J476" s="140">
        <f t="shared" si="23"/>
        <v>-67.268287490524699</v>
      </c>
    </row>
    <row r="477" spans="1:10" ht="12.6" customHeight="1" x14ac:dyDescent="0.3">
      <c r="A477" s="181" t="s">
        <v>3994</v>
      </c>
      <c r="B477" s="182" t="s">
        <v>1491</v>
      </c>
      <c r="C477" s="183">
        <v>231.93</v>
      </c>
      <c r="D477" s="184">
        <v>231.93</v>
      </c>
      <c r="E477" s="185" t="s">
        <v>4594</v>
      </c>
      <c r="F477" s="186" t="s">
        <v>4589</v>
      </c>
      <c r="G477">
        <f>VLOOKUP(A477,РАСЧЕТ!$A$3:$BG$1360,59,0)</f>
        <v>48.696712509475297</v>
      </c>
      <c r="H477" s="83">
        <f t="shared" si="21"/>
        <v>-183.2332874905247</v>
      </c>
      <c r="I477">
        <f t="shared" si="22"/>
        <v>115.965</v>
      </c>
      <c r="J477" s="140">
        <f t="shared" si="23"/>
        <v>-67.268287490524699</v>
      </c>
    </row>
    <row r="478" spans="1:10" ht="12.6" customHeight="1" x14ac:dyDescent="0.3">
      <c r="A478" s="181" t="s">
        <v>2634</v>
      </c>
      <c r="B478" s="182" t="s">
        <v>2204</v>
      </c>
      <c r="C478" s="183">
        <v>253.4</v>
      </c>
      <c r="D478" s="184">
        <v>253.4</v>
      </c>
      <c r="E478" s="185" t="s">
        <v>4594</v>
      </c>
      <c r="F478" s="186" t="s">
        <v>3923</v>
      </c>
      <c r="G478">
        <f>VLOOKUP(A478,РАСЧЕТ!$A$3:$BG$1360,59,0)</f>
        <v>53.205667371463754</v>
      </c>
      <c r="H478" s="83">
        <f t="shared" si="21"/>
        <v>-200.19433262853624</v>
      </c>
      <c r="I478">
        <f t="shared" si="22"/>
        <v>126.7</v>
      </c>
      <c r="J478" s="140">
        <f t="shared" si="23"/>
        <v>-73.494332628536256</v>
      </c>
    </row>
    <row r="479" spans="1:10" ht="12.6" customHeight="1" x14ac:dyDescent="0.3">
      <c r="A479" s="181" t="s">
        <v>3995</v>
      </c>
      <c r="B479" s="182" t="s">
        <v>763</v>
      </c>
      <c r="C479" s="183">
        <v>309.24</v>
      </c>
      <c r="D479" s="184">
        <v>309.24</v>
      </c>
      <c r="E479" s="185" t="s">
        <v>4594</v>
      </c>
      <c r="F479" s="186" t="s">
        <v>4540</v>
      </c>
      <c r="G479">
        <f>VLOOKUP(A479,РАСЧЕТ!$A$3:$BG$1360,59,0)</f>
        <v>64.928950012633734</v>
      </c>
      <c r="H479" s="83">
        <f t="shared" si="21"/>
        <v>-244.31104998736629</v>
      </c>
      <c r="I479">
        <f t="shared" si="22"/>
        <v>154.62</v>
      </c>
      <c r="J479" s="140">
        <f t="shared" si="23"/>
        <v>-89.69104998736627</v>
      </c>
    </row>
    <row r="480" spans="1:10" ht="12.6" customHeight="1" x14ac:dyDescent="0.3">
      <c r="A480" s="181" t="s">
        <v>1281</v>
      </c>
      <c r="B480" s="182" t="s">
        <v>1282</v>
      </c>
      <c r="C480" s="183">
        <v>270.58</v>
      </c>
      <c r="D480" s="184">
        <v>270.58</v>
      </c>
      <c r="E480" s="185" t="s">
        <v>4594</v>
      </c>
      <c r="F480" s="186" t="s">
        <v>2943</v>
      </c>
      <c r="G480">
        <f>VLOOKUP(A480,РАСЧЕТ!$A$3:$BG$1360,59,0)</f>
        <v>56.812831261054512</v>
      </c>
      <c r="H480" s="83">
        <f t="shared" si="21"/>
        <v>-213.76716873894549</v>
      </c>
      <c r="I480">
        <f t="shared" si="22"/>
        <v>135.29</v>
      </c>
      <c r="J480" s="140">
        <f t="shared" si="23"/>
        <v>-78.47716873894548</v>
      </c>
    </row>
    <row r="481" spans="1:10" ht="12.6" customHeight="1" x14ac:dyDescent="0.3">
      <c r="A481" s="181" t="s">
        <v>971</v>
      </c>
      <c r="B481" s="182" t="s">
        <v>972</v>
      </c>
      <c r="C481" s="183">
        <v>197.57</v>
      </c>
      <c r="D481" s="184">
        <v>197.57</v>
      </c>
      <c r="E481" s="185" t="s">
        <v>4594</v>
      </c>
      <c r="F481" s="186" t="s">
        <v>3019</v>
      </c>
      <c r="G481">
        <f>VLOOKUP(A481,РАСЧЕТ!$A$3:$BG$1360,59,0)</f>
        <v>41.482384730293766</v>
      </c>
      <c r="H481" s="83">
        <f t="shared" si="21"/>
        <v>-156.08761526970622</v>
      </c>
      <c r="I481">
        <f t="shared" si="22"/>
        <v>98.784999999999997</v>
      </c>
      <c r="J481" s="140">
        <f t="shared" si="23"/>
        <v>-57.30261526970623</v>
      </c>
    </row>
    <row r="482" spans="1:10" ht="12.6" customHeight="1" x14ac:dyDescent="0.3">
      <c r="A482" s="181" t="s">
        <v>2592</v>
      </c>
      <c r="B482" s="182" t="s">
        <v>1683</v>
      </c>
      <c r="C482" s="183">
        <v>386.55</v>
      </c>
      <c r="D482" s="184">
        <v>386.55</v>
      </c>
      <c r="E482" s="185" t="s">
        <v>4594</v>
      </c>
      <c r="F482" s="186" t="s">
        <v>3867</v>
      </c>
      <c r="G482">
        <f>VLOOKUP(A482,РАСЧЕТ!$A$3:$BG$1360,59,0)</f>
        <v>81.161187515792179</v>
      </c>
      <c r="H482" s="83">
        <f t="shared" si="21"/>
        <v>-305.38881248420785</v>
      </c>
      <c r="I482">
        <f t="shared" si="22"/>
        <v>193.27500000000001</v>
      </c>
      <c r="J482" s="140">
        <f t="shared" si="23"/>
        <v>-112.11381248420783</v>
      </c>
    </row>
    <row r="483" spans="1:10" ht="12.6" customHeight="1" x14ac:dyDescent="0.3">
      <c r="A483" s="181" t="s">
        <v>973</v>
      </c>
      <c r="B483" s="182" t="s">
        <v>974</v>
      </c>
      <c r="C483" s="183">
        <v>180.39</v>
      </c>
      <c r="D483" s="184">
        <v>180.39</v>
      </c>
      <c r="E483" s="185" t="s">
        <v>4594</v>
      </c>
      <c r="F483" s="186" t="s">
        <v>3020</v>
      </c>
      <c r="G483">
        <f>VLOOKUP(A483,РАСЧЕТ!$A$3:$BG$1360,59,0)</f>
        <v>37.875220840703008</v>
      </c>
      <c r="H483" s="83">
        <f t="shared" si="21"/>
        <v>-142.51477915929698</v>
      </c>
      <c r="I483">
        <f t="shared" si="22"/>
        <v>90.194999999999993</v>
      </c>
      <c r="J483" s="140">
        <f t="shared" si="23"/>
        <v>-52.319779159296985</v>
      </c>
    </row>
    <row r="484" spans="1:10" ht="12.6" customHeight="1" x14ac:dyDescent="0.3">
      <c r="A484" s="181" t="s">
        <v>1381</v>
      </c>
      <c r="B484" s="182" t="s">
        <v>1382</v>
      </c>
      <c r="C484" s="183">
        <v>279.17</v>
      </c>
      <c r="D484" s="184">
        <v>279.17</v>
      </c>
      <c r="E484" s="185" t="s">
        <v>4594</v>
      </c>
      <c r="F484" s="186" t="s">
        <v>3021</v>
      </c>
      <c r="G484">
        <f>VLOOKUP(A484,РАСЧЕТ!$A$3:$BG$1360,59,0)</f>
        <v>58.616413205849895</v>
      </c>
      <c r="H484" s="83">
        <f t="shared" si="21"/>
        <v>-220.55358679415014</v>
      </c>
      <c r="I484">
        <f t="shared" si="22"/>
        <v>139.58500000000001</v>
      </c>
      <c r="J484" s="140">
        <f t="shared" si="23"/>
        <v>-80.968586794150113</v>
      </c>
    </row>
    <row r="485" spans="1:10" ht="12.6" customHeight="1" x14ac:dyDescent="0.3">
      <c r="A485" s="181" t="s">
        <v>554</v>
      </c>
      <c r="B485" s="182" t="s">
        <v>555</v>
      </c>
      <c r="C485" s="183">
        <v>146.03</v>
      </c>
      <c r="D485" s="184">
        <v>146.03</v>
      </c>
      <c r="E485" s="185" t="s">
        <v>4594</v>
      </c>
      <c r="F485" s="186" t="s">
        <v>3022</v>
      </c>
      <c r="G485">
        <f>VLOOKUP(A485,РАСЧЕТ!$A$3:$BG$1360,59,0)</f>
        <v>30.660893061521481</v>
      </c>
      <c r="H485" s="83">
        <f t="shared" si="21"/>
        <v>-115.36910693847852</v>
      </c>
      <c r="I485">
        <f t="shared" si="22"/>
        <v>73.015000000000001</v>
      </c>
      <c r="J485" s="140">
        <f t="shared" si="23"/>
        <v>-42.354106938478523</v>
      </c>
    </row>
    <row r="486" spans="1:10" ht="12.6" customHeight="1" x14ac:dyDescent="0.3">
      <c r="A486" s="181" t="s">
        <v>978</v>
      </c>
      <c r="B486" s="182" t="s">
        <v>979</v>
      </c>
      <c r="C486" s="183">
        <v>171.8</v>
      </c>
      <c r="D486" s="184">
        <v>171.8</v>
      </c>
      <c r="E486" s="185" t="s">
        <v>4594</v>
      </c>
      <c r="F486" s="186" t="s">
        <v>3023</v>
      </c>
      <c r="G486">
        <f>VLOOKUP(A486,РАСЧЕТ!$A$3:$BG$1360,59,0)</f>
        <v>36.071638895907626</v>
      </c>
      <c r="H486" s="83">
        <f t="shared" si="21"/>
        <v>-135.72836110409239</v>
      </c>
      <c r="I486">
        <f t="shared" si="22"/>
        <v>85.9</v>
      </c>
      <c r="J486" s="140">
        <f t="shared" si="23"/>
        <v>-49.82836110409238</v>
      </c>
    </row>
    <row r="487" spans="1:10" ht="12.6" customHeight="1" x14ac:dyDescent="0.3">
      <c r="A487" s="181" t="s">
        <v>666</v>
      </c>
      <c r="B487" s="182" t="s">
        <v>667</v>
      </c>
      <c r="C487" s="183">
        <v>412.32</v>
      </c>
      <c r="D487" s="184">
        <v>412.32</v>
      </c>
      <c r="E487" s="185" t="s">
        <v>4594</v>
      </c>
      <c r="F487" s="186" t="s">
        <v>3024</v>
      </c>
      <c r="G487">
        <f>VLOOKUP(A487,РАСЧЕТ!$A$3:$BG$1360,59,0)</f>
        <v>86.571933350178298</v>
      </c>
      <c r="H487" s="83">
        <f t="shared" si="21"/>
        <v>-325.74806664982168</v>
      </c>
      <c r="I487">
        <f t="shared" si="22"/>
        <v>206.16</v>
      </c>
      <c r="J487" s="140">
        <f t="shared" si="23"/>
        <v>-119.5880666498217</v>
      </c>
    </row>
    <row r="488" spans="1:10" ht="12.6" customHeight="1" x14ac:dyDescent="0.3">
      <c r="A488" s="181" t="s">
        <v>600</v>
      </c>
      <c r="B488" s="182" t="s">
        <v>601</v>
      </c>
      <c r="C488" s="183">
        <v>150.32</v>
      </c>
      <c r="D488" s="184">
        <v>150.32</v>
      </c>
      <c r="E488" s="185" t="s">
        <v>4594</v>
      </c>
      <c r="F488" s="186" t="s">
        <v>3025</v>
      </c>
      <c r="G488">
        <f>VLOOKUP(A488,РАСЧЕТ!$A$3:$BG$1360,59,0)</f>
        <v>31.562684033919172</v>
      </c>
      <c r="H488" s="83">
        <f t="shared" si="21"/>
        <v>-118.75731596608082</v>
      </c>
      <c r="I488">
        <f t="shared" si="22"/>
        <v>75.16</v>
      </c>
      <c r="J488" s="140">
        <f t="shared" si="23"/>
        <v>-43.597315966080828</v>
      </c>
    </row>
    <row r="489" spans="1:10" ht="12.6" customHeight="1" x14ac:dyDescent="0.3">
      <c r="A489" s="181" t="s">
        <v>530</v>
      </c>
      <c r="B489" s="182" t="s">
        <v>531</v>
      </c>
      <c r="C489" s="183">
        <v>339.3</v>
      </c>
      <c r="D489" s="184">
        <v>339.3</v>
      </c>
      <c r="E489" s="185" t="s">
        <v>4594</v>
      </c>
      <c r="F489" s="186" t="s">
        <v>3026</v>
      </c>
      <c r="G489">
        <f>VLOOKUP(A489,РАСЧЕТ!$A$3:$BG$1360,59,0)</f>
        <v>71.24148681941756</v>
      </c>
      <c r="H489" s="83">
        <f t="shared" si="21"/>
        <v>-268.05851318058245</v>
      </c>
      <c r="I489">
        <f t="shared" si="22"/>
        <v>169.65</v>
      </c>
      <c r="J489" s="140">
        <f t="shared" si="23"/>
        <v>-98.408513180582446</v>
      </c>
    </row>
    <row r="490" spans="1:10" ht="12.6" customHeight="1" x14ac:dyDescent="0.3">
      <c r="A490" s="181" t="s">
        <v>648</v>
      </c>
      <c r="B490" s="182" t="s">
        <v>649</v>
      </c>
      <c r="C490" s="183">
        <v>141.72999999999999</v>
      </c>
      <c r="D490" s="184">
        <v>141.72999999999999</v>
      </c>
      <c r="E490" s="185" t="s">
        <v>4594</v>
      </c>
      <c r="F490" s="186" t="s">
        <v>3027</v>
      </c>
      <c r="G490">
        <f>VLOOKUP(A490,РАСЧЕТ!$A$3:$BG$1360,59,0)</f>
        <v>29.759102089123793</v>
      </c>
      <c r="H490" s="83">
        <f t="shared" si="21"/>
        <v>-111.9708979108762</v>
      </c>
      <c r="I490">
        <f t="shared" si="22"/>
        <v>70.864999999999995</v>
      </c>
      <c r="J490" s="140">
        <f t="shared" si="23"/>
        <v>-41.105897910876202</v>
      </c>
    </row>
    <row r="491" spans="1:10" ht="12.6" customHeight="1" x14ac:dyDescent="0.3">
      <c r="A491" s="181" t="s">
        <v>1049</v>
      </c>
      <c r="B491" s="182" t="s">
        <v>154</v>
      </c>
      <c r="C491" s="190">
        <v>3186.87</v>
      </c>
      <c r="D491" s="191">
        <v>3186.87</v>
      </c>
      <c r="E491" s="185" t="s">
        <v>4616</v>
      </c>
      <c r="F491" s="186" t="s">
        <v>3098</v>
      </c>
      <c r="G491">
        <f>VLOOKUP(A491,РАСЧЕТ!$A$3:$BG$1360,59,0)</f>
        <v>1542.155308587385</v>
      </c>
      <c r="H491" s="83">
        <f t="shared" si="21"/>
        <v>-1644.7146914126149</v>
      </c>
      <c r="I491">
        <f t="shared" si="22"/>
        <v>1593.4349999999999</v>
      </c>
      <c r="J491" s="140">
        <f t="shared" si="23"/>
        <v>-51.279691412614966</v>
      </c>
    </row>
    <row r="492" spans="1:10" ht="12.6" customHeight="1" x14ac:dyDescent="0.3">
      <c r="A492" s="181" t="s">
        <v>1495</v>
      </c>
      <c r="B492" s="182" t="s">
        <v>137</v>
      </c>
      <c r="C492" s="190">
        <v>1421.64</v>
      </c>
      <c r="D492" s="191">
        <v>1421.64</v>
      </c>
      <c r="E492" s="185" t="s">
        <v>4616</v>
      </c>
      <c r="F492" s="186" t="s">
        <v>3115</v>
      </c>
      <c r="G492">
        <f>VLOOKUP(A492,РАСЧЕТ!$A$3:$BG$1360,59,0)</f>
        <v>823.48714840655657</v>
      </c>
      <c r="H492" s="83">
        <f t="shared" si="21"/>
        <v>-598.15285159344353</v>
      </c>
      <c r="I492">
        <f t="shared" si="22"/>
        <v>710.82</v>
      </c>
      <c r="J492" s="140">
        <f t="shared" si="23"/>
        <v>112.66714840655652</v>
      </c>
    </row>
    <row r="493" spans="1:10" ht="12.6" customHeight="1" x14ac:dyDescent="0.3">
      <c r="A493" s="181" t="s">
        <v>1990</v>
      </c>
      <c r="B493" s="182" t="s">
        <v>34</v>
      </c>
      <c r="C493" s="190">
        <v>1421.64</v>
      </c>
      <c r="D493" s="191">
        <v>1421.64</v>
      </c>
      <c r="E493" s="185" t="s">
        <v>4616</v>
      </c>
      <c r="F493" s="186" t="s">
        <v>3283</v>
      </c>
      <c r="G493">
        <f>VLOOKUP(A493,РАСЧЕТ!$A$3:$BG$1360,59,0)</f>
        <v>498.29161191739138</v>
      </c>
      <c r="H493" s="83">
        <f t="shared" si="21"/>
        <v>-923.34838808260872</v>
      </c>
      <c r="I493">
        <f t="shared" si="22"/>
        <v>710.82</v>
      </c>
      <c r="J493" s="140">
        <f t="shared" si="23"/>
        <v>-212.52838808260867</v>
      </c>
    </row>
    <row r="494" spans="1:10" ht="12.6" customHeight="1" x14ac:dyDescent="0.3">
      <c r="A494" s="181" t="s">
        <v>2520</v>
      </c>
      <c r="B494" s="182" t="s">
        <v>145</v>
      </c>
      <c r="C494" s="190">
        <v>1576.26</v>
      </c>
      <c r="D494" s="191">
        <v>1576.26</v>
      </c>
      <c r="E494" s="185" t="s">
        <v>4616</v>
      </c>
      <c r="F494" s="186" t="s">
        <v>3284</v>
      </c>
      <c r="G494">
        <f>VLOOKUP(A494,РАСЧЕТ!$A$3:$BG$1360,59,0)</f>
        <v>1057.422379952437</v>
      </c>
      <c r="H494" s="83">
        <f t="shared" si="21"/>
        <v>-518.83762004756295</v>
      </c>
      <c r="I494">
        <f t="shared" si="22"/>
        <v>788.13</v>
      </c>
      <c r="J494" s="140">
        <f t="shared" si="23"/>
        <v>269.29237995243705</v>
      </c>
    </row>
    <row r="495" spans="1:10" ht="12.6" customHeight="1" x14ac:dyDescent="0.3">
      <c r="A495" s="181" t="s">
        <v>1005</v>
      </c>
      <c r="B495" s="182" t="s">
        <v>73</v>
      </c>
      <c r="C495" s="190">
        <v>3367.26</v>
      </c>
      <c r="D495" s="191">
        <v>3367.26</v>
      </c>
      <c r="E495" s="185" t="s">
        <v>4616</v>
      </c>
      <c r="F495" s="186" t="s">
        <v>3287</v>
      </c>
      <c r="G495">
        <f>VLOOKUP(A495,РАСЧЕТ!$A$3:$BG$1360,59,0)</f>
        <v>908.4748788993503</v>
      </c>
      <c r="H495" s="83">
        <f t="shared" si="21"/>
        <v>-2458.78512110065</v>
      </c>
      <c r="I495">
        <f t="shared" si="22"/>
        <v>1683.63</v>
      </c>
      <c r="J495" s="140">
        <f t="shared" si="23"/>
        <v>-775.15512110064981</v>
      </c>
    </row>
    <row r="496" spans="1:10" ht="12.6" customHeight="1" x14ac:dyDescent="0.3">
      <c r="A496" s="181" t="s">
        <v>1214</v>
      </c>
      <c r="B496" s="182" t="s">
        <v>146</v>
      </c>
      <c r="C496" s="190">
        <v>3118.15</v>
      </c>
      <c r="D496" s="191">
        <v>3118.15</v>
      </c>
      <c r="E496" s="185" t="s">
        <v>4616</v>
      </c>
      <c r="F496" s="186" t="s">
        <v>3295</v>
      </c>
      <c r="G496">
        <f>VLOOKUP(A496,РАСЧЕТ!$A$3:$BG$1360,59,0)</f>
        <v>654.70024596072335</v>
      </c>
      <c r="H496" s="83">
        <f t="shared" si="21"/>
        <v>-2463.4497540392767</v>
      </c>
      <c r="I496">
        <f t="shared" si="22"/>
        <v>1559.075</v>
      </c>
      <c r="J496" s="140">
        <f t="shared" si="23"/>
        <v>-904.3747540392767</v>
      </c>
    </row>
    <row r="497" spans="1:10" ht="12.6" customHeight="1" x14ac:dyDescent="0.3">
      <c r="A497" s="181" t="s">
        <v>2600</v>
      </c>
      <c r="B497" s="182" t="s">
        <v>159</v>
      </c>
      <c r="C497" s="190">
        <v>2452.4299999999998</v>
      </c>
      <c r="D497" s="191">
        <v>2452.4299999999998</v>
      </c>
      <c r="E497" s="185" t="s">
        <v>4616</v>
      </c>
      <c r="F497" s="186" t="s">
        <v>3296</v>
      </c>
      <c r="G497">
        <f>VLOOKUP(A497,РАСЧЕТ!$A$3:$BG$1360,59,0)</f>
        <v>514.92264523908136</v>
      </c>
      <c r="H497" s="83">
        <f t="shared" si="21"/>
        <v>-1937.5073547609186</v>
      </c>
      <c r="I497">
        <f t="shared" si="22"/>
        <v>1226.2149999999999</v>
      </c>
      <c r="J497" s="140">
        <f t="shared" si="23"/>
        <v>-711.29235476091856</v>
      </c>
    </row>
    <row r="498" spans="1:10" ht="12.6" customHeight="1" x14ac:dyDescent="0.3">
      <c r="A498" s="181" t="s">
        <v>818</v>
      </c>
      <c r="B498" s="182" t="s">
        <v>88</v>
      </c>
      <c r="C498" s="190">
        <v>1421.64</v>
      </c>
      <c r="D498" s="191">
        <v>1421.64</v>
      </c>
      <c r="E498" s="185" t="s">
        <v>4616</v>
      </c>
      <c r="F498" s="186" t="s">
        <v>3199</v>
      </c>
      <c r="G498">
        <f>VLOOKUP(A498,РАСЧЕТ!$A$3:$BG$1360,59,0)</f>
        <v>563.49791486380514</v>
      </c>
      <c r="H498" s="83">
        <f t="shared" si="21"/>
        <v>-858.14208513619496</v>
      </c>
      <c r="I498">
        <f t="shared" si="22"/>
        <v>710.82</v>
      </c>
      <c r="J498" s="140">
        <f t="shared" si="23"/>
        <v>-147.32208513619491</v>
      </c>
    </row>
    <row r="499" spans="1:10" ht="12.6" customHeight="1" x14ac:dyDescent="0.3">
      <c r="A499" s="181" t="s">
        <v>975</v>
      </c>
      <c r="B499" s="182" t="s">
        <v>112</v>
      </c>
      <c r="C499" s="190">
        <v>1421.64</v>
      </c>
      <c r="D499" s="191">
        <v>1421.64</v>
      </c>
      <c r="E499" s="185" t="s">
        <v>4616</v>
      </c>
      <c r="F499" s="186" t="s">
        <v>3298</v>
      </c>
      <c r="G499">
        <f>VLOOKUP(A499,РАСЧЕТ!$A$3:$BG$1360,59,0)</f>
        <v>687.94259722698723</v>
      </c>
      <c r="H499" s="83">
        <f t="shared" si="21"/>
        <v>-733.69740277301287</v>
      </c>
      <c r="I499">
        <f t="shared" si="22"/>
        <v>710.82</v>
      </c>
      <c r="J499" s="140">
        <f t="shared" si="23"/>
        <v>-22.877402773012818</v>
      </c>
    </row>
    <row r="500" spans="1:10" ht="12.6" customHeight="1" x14ac:dyDescent="0.3">
      <c r="A500" s="181" t="s">
        <v>1109</v>
      </c>
      <c r="B500" s="182" t="s">
        <v>144</v>
      </c>
      <c r="C500" s="190">
        <v>1576.26</v>
      </c>
      <c r="D500" s="191">
        <v>1576.26</v>
      </c>
      <c r="E500" s="185" t="s">
        <v>4616</v>
      </c>
      <c r="F500" s="186" t="s">
        <v>3299</v>
      </c>
      <c r="G500">
        <f>VLOOKUP(A500,РАСЧЕТ!$A$3:$BG$1360,59,0)</f>
        <v>330.9572868699525</v>
      </c>
      <c r="H500" s="83">
        <f t="shared" si="21"/>
        <v>-1245.3027131300476</v>
      </c>
      <c r="I500">
        <f t="shared" si="22"/>
        <v>788.13</v>
      </c>
      <c r="J500" s="140">
        <f t="shared" si="23"/>
        <v>-457.1727131300475</v>
      </c>
    </row>
    <row r="501" spans="1:10" ht="12.6" customHeight="1" x14ac:dyDescent="0.3">
      <c r="A501" s="181" t="s">
        <v>2257</v>
      </c>
      <c r="B501" s="182" t="s">
        <v>58</v>
      </c>
      <c r="C501" s="190">
        <v>3367.26</v>
      </c>
      <c r="D501" s="191">
        <v>3367.26</v>
      </c>
      <c r="E501" s="185" t="s">
        <v>4616</v>
      </c>
      <c r="F501" s="186" t="s">
        <v>3202</v>
      </c>
      <c r="G501">
        <f>VLOOKUP(A501,РАСЧЕТ!$A$3:$BG$1360,59,0)</f>
        <v>1249.5540020036688</v>
      </c>
      <c r="H501" s="83">
        <f t="shared" si="21"/>
        <v>-2117.7059979963315</v>
      </c>
      <c r="I501">
        <f t="shared" si="22"/>
        <v>1683.63</v>
      </c>
      <c r="J501" s="140">
        <f t="shared" si="23"/>
        <v>-434.07599799633135</v>
      </c>
    </row>
    <row r="502" spans="1:10" ht="12.6" customHeight="1" x14ac:dyDescent="0.3">
      <c r="A502" s="181" t="s">
        <v>2129</v>
      </c>
      <c r="B502" s="182" t="s">
        <v>47</v>
      </c>
      <c r="C502" s="190">
        <v>3118.15</v>
      </c>
      <c r="D502" s="191">
        <v>3118.15</v>
      </c>
      <c r="E502" s="185" t="s">
        <v>4616</v>
      </c>
      <c r="F502" s="186" t="s">
        <v>3308</v>
      </c>
      <c r="G502">
        <f>VLOOKUP(A502,РАСЧЕТ!$A$3:$BG$1360,59,0)</f>
        <v>1071.0174109262887</v>
      </c>
      <c r="H502" s="83">
        <f t="shared" si="21"/>
        <v>-2047.1325890737114</v>
      </c>
      <c r="I502">
        <f t="shared" si="22"/>
        <v>1559.075</v>
      </c>
      <c r="J502" s="140">
        <f t="shared" si="23"/>
        <v>-488.05758907371137</v>
      </c>
    </row>
    <row r="503" spans="1:10" ht="12.6" customHeight="1" x14ac:dyDescent="0.3">
      <c r="A503" s="181" t="s">
        <v>3927</v>
      </c>
      <c r="B503" s="182" t="s">
        <v>67</v>
      </c>
      <c r="C503" s="190">
        <v>1576.26</v>
      </c>
      <c r="D503" s="191">
        <v>1576.26</v>
      </c>
      <c r="E503" s="185" t="s">
        <v>4616</v>
      </c>
      <c r="F503" s="186" t="s">
        <v>4543</v>
      </c>
      <c r="G503">
        <f>VLOOKUP(A503,РАСЧЕТ!$A$3:$BG$1360,59,0)</f>
        <v>1170.2794427443043</v>
      </c>
      <c r="H503" s="83">
        <f t="shared" si="21"/>
        <v>-405.98055725569566</v>
      </c>
      <c r="I503">
        <f t="shared" si="22"/>
        <v>788.13</v>
      </c>
      <c r="J503" s="140">
        <f t="shared" si="23"/>
        <v>382.14944274430434</v>
      </c>
    </row>
    <row r="504" spans="1:10" ht="12.6" customHeight="1" x14ac:dyDescent="0.3">
      <c r="A504" s="181" t="s">
        <v>1453</v>
      </c>
      <c r="B504" s="182" t="s">
        <v>140</v>
      </c>
      <c r="C504" s="190">
        <v>2452.4299999999998</v>
      </c>
      <c r="D504" s="191">
        <v>2452.4299999999998</v>
      </c>
      <c r="E504" s="185" t="s">
        <v>4616</v>
      </c>
      <c r="F504" s="186" t="s">
        <v>3309</v>
      </c>
      <c r="G504">
        <f>VLOOKUP(A504,РАСЧЕТ!$A$3:$BG$1360,59,0)</f>
        <v>1597.5144697981345</v>
      </c>
      <c r="H504" s="83">
        <f t="shared" si="21"/>
        <v>-854.91553020186529</v>
      </c>
      <c r="I504">
        <f t="shared" si="22"/>
        <v>1226.2149999999999</v>
      </c>
      <c r="J504" s="140">
        <f t="shared" si="23"/>
        <v>371.29946979813462</v>
      </c>
    </row>
    <row r="505" spans="1:10" ht="12.6" customHeight="1" x14ac:dyDescent="0.3">
      <c r="A505" s="181" t="s">
        <v>1155</v>
      </c>
      <c r="B505" s="182" t="s">
        <v>129</v>
      </c>
      <c r="C505" s="190">
        <v>1421.64</v>
      </c>
      <c r="D505" s="191">
        <v>1421.64</v>
      </c>
      <c r="E505" s="185" t="s">
        <v>4616</v>
      </c>
      <c r="F505" s="186" t="s">
        <v>3310</v>
      </c>
      <c r="G505">
        <f>VLOOKUP(A505,РАСЧЕТ!$A$3:$BG$1360,59,0)</f>
        <v>298.49281186363561</v>
      </c>
      <c r="H505" s="83">
        <f t="shared" si="21"/>
        <v>-1123.1471881363645</v>
      </c>
      <c r="I505">
        <f t="shared" si="22"/>
        <v>710.82</v>
      </c>
      <c r="J505" s="140">
        <f t="shared" si="23"/>
        <v>-412.32718813636444</v>
      </c>
    </row>
    <row r="506" spans="1:10" ht="12.6" customHeight="1" x14ac:dyDescent="0.3">
      <c r="A506" s="181" t="s">
        <v>552</v>
      </c>
      <c r="B506" s="182" t="s">
        <v>136</v>
      </c>
      <c r="C506" s="190">
        <v>1421.64</v>
      </c>
      <c r="D506" s="191">
        <v>1421.64</v>
      </c>
      <c r="E506" s="185" t="s">
        <v>4616</v>
      </c>
      <c r="F506" s="186" t="s">
        <v>3311</v>
      </c>
      <c r="G506">
        <f>VLOOKUP(A506,РАСЧЕТ!$A$3:$BG$1360,59,0)</f>
        <v>298.49281186363561</v>
      </c>
      <c r="H506" s="83">
        <f t="shared" si="21"/>
        <v>-1123.1471881363645</v>
      </c>
      <c r="I506">
        <f t="shared" si="22"/>
        <v>710.82</v>
      </c>
      <c r="J506" s="140">
        <f t="shared" si="23"/>
        <v>-412.32718813636444</v>
      </c>
    </row>
    <row r="507" spans="1:10" ht="12.6" customHeight="1" x14ac:dyDescent="0.3">
      <c r="A507" s="181" t="s">
        <v>596</v>
      </c>
      <c r="B507" s="182" t="s">
        <v>312</v>
      </c>
      <c r="C507" s="190">
        <v>1576.26</v>
      </c>
      <c r="D507" s="191">
        <v>1576.26</v>
      </c>
      <c r="E507" s="185" t="s">
        <v>4616</v>
      </c>
      <c r="F507" s="186" t="s">
        <v>3312</v>
      </c>
      <c r="G507">
        <f>VLOOKUP(A507,РАСЧЕТ!$A$3:$BG$1360,59,0)</f>
        <v>330.9572868699525</v>
      </c>
      <c r="H507" s="83">
        <f t="shared" si="21"/>
        <v>-1245.3027131300476</v>
      </c>
      <c r="I507">
        <f t="shared" si="22"/>
        <v>788.13</v>
      </c>
      <c r="J507" s="140">
        <f t="shared" si="23"/>
        <v>-457.1727131300475</v>
      </c>
    </row>
    <row r="508" spans="1:10" ht="12.6" customHeight="1" x14ac:dyDescent="0.3">
      <c r="A508" s="181" t="s">
        <v>2167</v>
      </c>
      <c r="B508" s="182" t="s">
        <v>46</v>
      </c>
      <c r="C508" s="190">
        <v>3367.26</v>
      </c>
      <c r="D508" s="191">
        <v>3367.26</v>
      </c>
      <c r="E508" s="185" t="s">
        <v>4616</v>
      </c>
      <c r="F508" s="186" t="s">
        <v>3313</v>
      </c>
      <c r="G508">
        <f>VLOOKUP(A508,РАСЧЕТ!$A$3:$BG$1360,59,0)</f>
        <v>1629.447118507426</v>
      </c>
      <c r="H508" s="83">
        <f t="shared" si="21"/>
        <v>-1737.8128814925742</v>
      </c>
      <c r="I508">
        <f t="shared" si="22"/>
        <v>1683.63</v>
      </c>
      <c r="J508" s="140">
        <f t="shared" si="23"/>
        <v>-54.182881492574097</v>
      </c>
    </row>
    <row r="509" spans="1:10" ht="12.6" customHeight="1" x14ac:dyDescent="0.3">
      <c r="A509" s="181" t="s">
        <v>575</v>
      </c>
      <c r="B509" s="182" t="s">
        <v>59</v>
      </c>
      <c r="C509" s="190">
        <v>3118.15</v>
      </c>
      <c r="D509" s="191">
        <v>3118.15</v>
      </c>
      <c r="E509" s="185" t="s">
        <v>4616</v>
      </c>
      <c r="F509" s="186" t="s">
        <v>3319</v>
      </c>
      <c r="G509">
        <f>VLOOKUP(A509,РАСЧЕТ!$A$3:$BG$1360,59,0)</f>
        <v>1505.726097235716</v>
      </c>
      <c r="H509" s="83">
        <f t="shared" si="21"/>
        <v>-1612.4239027642841</v>
      </c>
      <c r="I509">
        <f t="shared" si="22"/>
        <v>1559.075</v>
      </c>
      <c r="J509" s="140">
        <f t="shared" si="23"/>
        <v>-53.348902764284048</v>
      </c>
    </row>
    <row r="510" spans="1:10" ht="12.6" customHeight="1" x14ac:dyDescent="0.3">
      <c r="A510" s="181" t="s">
        <v>509</v>
      </c>
      <c r="B510" s="182" t="s">
        <v>40</v>
      </c>
      <c r="C510" s="190">
        <v>2452.4299999999998</v>
      </c>
      <c r="D510" s="191">
        <v>2452.4299999999998</v>
      </c>
      <c r="E510" s="185" t="s">
        <v>4616</v>
      </c>
      <c r="F510" s="186" t="s">
        <v>3320</v>
      </c>
      <c r="G510">
        <f>VLOOKUP(A510,РАСЧЕТ!$A$3:$BG$1360,59,0)</f>
        <v>1414.4352346024327</v>
      </c>
      <c r="H510" s="83">
        <f t="shared" si="21"/>
        <v>-1037.9947653975671</v>
      </c>
      <c r="I510">
        <f t="shared" si="22"/>
        <v>1226.2149999999999</v>
      </c>
      <c r="J510" s="140">
        <f t="shared" si="23"/>
        <v>188.22023460243281</v>
      </c>
    </row>
    <row r="511" spans="1:10" ht="12.6" customHeight="1" x14ac:dyDescent="0.3">
      <c r="A511" s="181" t="s">
        <v>1082</v>
      </c>
      <c r="B511" s="182" t="s">
        <v>134</v>
      </c>
      <c r="C511" s="190">
        <v>1421.64</v>
      </c>
      <c r="D511" s="191">
        <v>1421.64</v>
      </c>
      <c r="E511" s="185" t="s">
        <v>4616</v>
      </c>
      <c r="F511" s="186" t="s">
        <v>3321</v>
      </c>
      <c r="G511">
        <f>VLOOKUP(A511,РАСЧЕТ!$A$3:$BG$1360,59,0)</f>
        <v>388.77846209713226</v>
      </c>
      <c r="H511" s="83">
        <f t="shared" si="21"/>
        <v>-1032.8615379028679</v>
      </c>
      <c r="I511">
        <f t="shared" si="22"/>
        <v>710.82</v>
      </c>
      <c r="J511" s="140">
        <f t="shared" si="23"/>
        <v>-322.04153790286779</v>
      </c>
    </row>
    <row r="512" spans="1:10" ht="12.6" customHeight="1" x14ac:dyDescent="0.3">
      <c r="A512" s="181" t="s">
        <v>2043</v>
      </c>
      <c r="B512" s="182" t="s">
        <v>51</v>
      </c>
      <c r="C512" s="190">
        <v>1421.64</v>
      </c>
      <c r="D512" s="191">
        <v>1421.64</v>
      </c>
      <c r="E512" s="185" t="s">
        <v>4616</v>
      </c>
      <c r="F512" s="186" t="s">
        <v>3212</v>
      </c>
      <c r="G512">
        <f>VLOOKUP(A512,РАСЧЕТ!$A$3:$BG$1360,59,0)</f>
        <v>718.15388980081298</v>
      </c>
      <c r="H512" s="83">
        <f t="shared" si="21"/>
        <v>-703.48611019918712</v>
      </c>
      <c r="I512">
        <f t="shared" si="22"/>
        <v>710.82</v>
      </c>
      <c r="J512" s="140">
        <f t="shared" si="23"/>
        <v>7.3338898008129263</v>
      </c>
    </row>
    <row r="513" spans="1:10" ht="12.6" customHeight="1" x14ac:dyDescent="0.3">
      <c r="A513" s="181" t="s">
        <v>1993</v>
      </c>
      <c r="B513" s="182" t="s">
        <v>35</v>
      </c>
      <c r="C513" s="190">
        <v>1576.26</v>
      </c>
      <c r="D513" s="191">
        <v>1576.26</v>
      </c>
      <c r="E513" s="185" t="s">
        <v>4616</v>
      </c>
      <c r="F513" s="186" t="s">
        <v>3322</v>
      </c>
      <c r="G513">
        <f>VLOOKUP(A513,РАСЧЕТ!$A$3:$BG$1360,59,0)</f>
        <v>762.76414858702219</v>
      </c>
      <c r="H513" s="83">
        <f t="shared" si="21"/>
        <v>-813.4958514129778</v>
      </c>
      <c r="I513">
        <f t="shared" si="22"/>
        <v>788.13</v>
      </c>
      <c r="J513" s="140">
        <f t="shared" si="23"/>
        <v>-25.365851412977804</v>
      </c>
    </row>
    <row r="514" spans="1:10" ht="12.6" customHeight="1" x14ac:dyDescent="0.3">
      <c r="A514" s="181" t="s">
        <v>2243</v>
      </c>
      <c r="B514" s="182" t="s">
        <v>152</v>
      </c>
      <c r="C514" s="190">
        <v>3367.26</v>
      </c>
      <c r="D514" s="191">
        <v>3367.26</v>
      </c>
      <c r="E514" s="185" t="s">
        <v>4616</v>
      </c>
      <c r="F514" s="186" t="s">
        <v>3116</v>
      </c>
      <c r="G514">
        <f>VLOOKUP(A514,РАСЧЕТ!$A$3:$BG$1360,59,0)</f>
        <v>1202.739220401116</v>
      </c>
      <c r="H514" s="83">
        <f t="shared" ref="H514:H577" si="24">G514-C514</f>
        <v>-2164.5207795988845</v>
      </c>
      <c r="I514">
        <f t="shared" ref="I514:I577" si="25">C514/30*15</f>
        <v>1683.63</v>
      </c>
      <c r="J514" s="140">
        <f t="shared" ref="J514:J577" si="26">G514-I514</f>
        <v>-480.89077959888414</v>
      </c>
    </row>
    <row r="515" spans="1:10" ht="12.6" customHeight="1" x14ac:dyDescent="0.3">
      <c r="A515" s="181" t="s">
        <v>1132</v>
      </c>
      <c r="B515" s="182" t="s">
        <v>155</v>
      </c>
      <c r="C515" s="190">
        <v>3367.26</v>
      </c>
      <c r="D515" s="191">
        <v>3367.26</v>
      </c>
      <c r="E515" s="185" t="s">
        <v>4616</v>
      </c>
      <c r="F515" s="186" t="s">
        <v>3323</v>
      </c>
      <c r="G515">
        <f>VLOOKUP(A515,РАСЧЕТ!$A$3:$BG$1360,59,0)</f>
        <v>1893.2572490387818</v>
      </c>
      <c r="H515" s="83">
        <f t="shared" si="24"/>
        <v>-1474.0027509612185</v>
      </c>
      <c r="I515">
        <f t="shared" si="25"/>
        <v>1683.63</v>
      </c>
      <c r="J515" s="140">
        <f t="shared" si="26"/>
        <v>209.62724903878166</v>
      </c>
    </row>
    <row r="516" spans="1:10" ht="12.6" customHeight="1" x14ac:dyDescent="0.3">
      <c r="A516" s="181" t="s">
        <v>1324</v>
      </c>
      <c r="B516" s="182" t="s">
        <v>37</v>
      </c>
      <c r="C516" s="190">
        <v>4367.99</v>
      </c>
      <c r="D516" s="191">
        <v>4367.99</v>
      </c>
      <c r="E516" s="185" t="s">
        <v>4616</v>
      </c>
      <c r="F516" s="186" t="s">
        <v>3215</v>
      </c>
      <c r="G516">
        <f>VLOOKUP(A516,РАСЧЕТ!$A$3:$BG$1360,59,0)</f>
        <v>2374.2314963079334</v>
      </c>
      <c r="H516" s="83">
        <f t="shared" si="24"/>
        <v>-1993.7585036920664</v>
      </c>
      <c r="I516">
        <f t="shared" si="25"/>
        <v>2183.9949999999999</v>
      </c>
      <c r="J516" s="140">
        <f t="shared" si="26"/>
        <v>190.23649630793352</v>
      </c>
    </row>
    <row r="517" spans="1:10" ht="12.6" customHeight="1" x14ac:dyDescent="0.3">
      <c r="A517" s="181" t="s">
        <v>1215</v>
      </c>
      <c r="B517" s="182" t="s">
        <v>42</v>
      </c>
      <c r="C517" s="190">
        <v>3384.44</v>
      </c>
      <c r="D517" s="191">
        <v>3384.44</v>
      </c>
      <c r="E517" s="185" t="s">
        <v>4616</v>
      </c>
      <c r="F517" s="186" t="s">
        <v>3216</v>
      </c>
      <c r="G517">
        <f>VLOOKUP(A517,РАСЧЕТ!$A$3:$BG$1360,59,0)</f>
        <v>2186.1128849727215</v>
      </c>
      <c r="H517" s="83">
        <f t="shared" si="24"/>
        <v>-1198.3271150272785</v>
      </c>
      <c r="I517">
        <f t="shared" si="25"/>
        <v>1692.22</v>
      </c>
      <c r="J517" s="140">
        <f t="shared" si="26"/>
        <v>493.8928849727215</v>
      </c>
    </row>
    <row r="518" spans="1:10" ht="12.6" customHeight="1" x14ac:dyDescent="0.3">
      <c r="A518" s="181" t="s">
        <v>1133</v>
      </c>
      <c r="B518" s="182" t="s">
        <v>133</v>
      </c>
      <c r="C518" s="190">
        <v>2005.75</v>
      </c>
      <c r="D518" s="191">
        <v>2005.75</v>
      </c>
      <c r="E518" s="185" t="s">
        <v>4616</v>
      </c>
      <c r="F518" s="186" t="s">
        <v>3332</v>
      </c>
      <c r="G518">
        <f>VLOOKUP(A518,РАСЧЕТ!$A$3:$BG$1360,59,0)</f>
        <v>963.68626375360236</v>
      </c>
      <c r="H518" s="83">
        <f t="shared" si="24"/>
        <v>-1042.0637362463976</v>
      </c>
      <c r="I518">
        <f t="shared" si="25"/>
        <v>1002.875</v>
      </c>
      <c r="J518" s="140">
        <f t="shared" si="26"/>
        <v>-39.188736246397639</v>
      </c>
    </row>
    <row r="519" spans="1:10" ht="12.6" customHeight="1" x14ac:dyDescent="0.3">
      <c r="A519" s="181" t="s">
        <v>3935</v>
      </c>
      <c r="B519" s="182" t="s">
        <v>89</v>
      </c>
      <c r="C519" s="190">
        <v>2001.46</v>
      </c>
      <c r="D519" s="191">
        <v>2001.46</v>
      </c>
      <c r="E519" s="185" t="s">
        <v>4616</v>
      </c>
      <c r="F519" s="186" t="s">
        <v>4545</v>
      </c>
      <c r="G519">
        <f>VLOOKUP(A519,РАСЧЕТ!$A$3:$BG$1360,59,0)</f>
        <v>589.10219820367786</v>
      </c>
      <c r="H519" s="83">
        <f t="shared" si="24"/>
        <v>-1412.3578017963223</v>
      </c>
      <c r="I519">
        <f t="shared" si="25"/>
        <v>1000.73</v>
      </c>
      <c r="J519" s="140">
        <f t="shared" si="26"/>
        <v>-411.62780179632216</v>
      </c>
    </row>
    <row r="520" spans="1:10" ht="12.6" customHeight="1" x14ac:dyDescent="0.3">
      <c r="A520" s="181" t="s">
        <v>1432</v>
      </c>
      <c r="B520" s="182" t="s">
        <v>44</v>
      </c>
      <c r="C520" s="190">
        <v>2181.85</v>
      </c>
      <c r="D520" s="191">
        <v>2181.85</v>
      </c>
      <c r="E520" s="185" t="s">
        <v>4616</v>
      </c>
      <c r="F520" s="186" t="s">
        <v>3333</v>
      </c>
      <c r="G520">
        <f>VLOOKUP(A520,РАСЧЕТ!$A$3:$BG$1360,59,0)</f>
        <v>1169.5272986882615</v>
      </c>
      <c r="H520" s="83">
        <f t="shared" si="24"/>
        <v>-1012.3227013117385</v>
      </c>
      <c r="I520">
        <f t="shared" si="25"/>
        <v>1090.925</v>
      </c>
      <c r="J520" s="140">
        <f t="shared" si="26"/>
        <v>78.602298688261499</v>
      </c>
    </row>
    <row r="521" spans="1:10" ht="12.6" customHeight="1" x14ac:dyDescent="0.3">
      <c r="A521" s="181" t="s">
        <v>1103</v>
      </c>
      <c r="B521" s="182" t="s">
        <v>52</v>
      </c>
      <c r="C521" s="190">
        <v>4741.6499999999996</v>
      </c>
      <c r="D521" s="191">
        <v>4741.6499999999996</v>
      </c>
      <c r="E521" s="185" t="s">
        <v>4616</v>
      </c>
      <c r="F521" s="186" t="s">
        <v>3220</v>
      </c>
      <c r="G521">
        <f>VLOOKUP(A521,РАСЧЕТ!$A$3:$BG$1360,59,0)</f>
        <v>2093.2166664583506</v>
      </c>
      <c r="H521" s="83">
        <f t="shared" si="24"/>
        <v>-2648.4333335416491</v>
      </c>
      <c r="I521">
        <f t="shared" si="25"/>
        <v>2370.8249999999998</v>
      </c>
      <c r="J521" s="140">
        <f t="shared" si="26"/>
        <v>-277.60833354164924</v>
      </c>
    </row>
    <row r="522" spans="1:10" ht="12.6" customHeight="1" x14ac:dyDescent="0.3">
      <c r="A522" s="181" t="s">
        <v>2530</v>
      </c>
      <c r="B522" s="182" t="s">
        <v>138</v>
      </c>
      <c r="C522" s="190">
        <v>3474.64</v>
      </c>
      <c r="D522" s="191">
        <v>3474.64</v>
      </c>
      <c r="E522" s="185" t="s">
        <v>4616</v>
      </c>
      <c r="F522" s="186" t="s">
        <v>3222</v>
      </c>
      <c r="G522">
        <f>VLOOKUP(A522,РАСЧЕТ!$A$3:$BG$1360,59,0)</f>
        <v>1681.4065291741167</v>
      </c>
      <c r="H522" s="83">
        <f t="shared" si="24"/>
        <v>-1793.2334708258832</v>
      </c>
      <c r="I522">
        <f t="shared" si="25"/>
        <v>1737.32</v>
      </c>
      <c r="J522" s="140">
        <f t="shared" si="26"/>
        <v>-55.913470825883223</v>
      </c>
    </row>
    <row r="523" spans="1:10" ht="12.6" customHeight="1" x14ac:dyDescent="0.3">
      <c r="A523" s="181" t="s">
        <v>709</v>
      </c>
      <c r="B523" s="182" t="s">
        <v>148</v>
      </c>
      <c r="C523" s="190">
        <v>1644.98</v>
      </c>
      <c r="D523" s="191">
        <v>1644.98</v>
      </c>
      <c r="E523" s="185" t="s">
        <v>4616</v>
      </c>
      <c r="F523" s="186" t="s">
        <v>3225</v>
      </c>
      <c r="G523">
        <f>VLOOKUP(A523,РАСЧЕТ!$A$3:$BG$1360,59,0)</f>
        <v>883.75593085768185</v>
      </c>
      <c r="H523" s="83">
        <f t="shared" si="24"/>
        <v>-761.22406914231817</v>
      </c>
      <c r="I523">
        <f t="shared" si="25"/>
        <v>822.49</v>
      </c>
      <c r="J523" s="140">
        <f t="shared" si="26"/>
        <v>61.265930857681838</v>
      </c>
    </row>
    <row r="524" spans="1:10" ht="12.6" customHeight="1" x14ac:dyDescent="0.3">
      <c r="A524" s="181" t="s">
        <v>976</v>
      </c>
      <c r="B524" s="182" t="s">
        <v>141</v>
      </c>
      <c r="C524" s="190">
        <v>1030.79</v>
      </c>
      <c r="D524" s="191">
        <v>1030.79</v>
      </c>
      <c r="E524" s="185" t="s">
        <v>4616</v>
      </c>
      <c r="F524" s="186" t="s">
        <v>3104</v>
      </c>
      <c r="G524">
        <f>VLOOKUP(A524,РАСЧЕТ!$A$3:$BG$1360,59,0)</f>
        <v>688.75754061549492</v>
      </c>
      <c r="H524" s="83">
        <f t="shared" si="24"/>
        <v>-342.03245938450505</v>
      </c>
      <c r="I524">
        <f t="shared" si="25"/>
        <v>515.39499999999998</v>
      </c>
      <c r="J524" s="140">
        <f t="shared" si="26"/>
        <v>173.36254061549494</v>
      </c>
    </row>
    <row r="525" spans="1:10" ht="12.6" customHeight="1" x14ac:dyDescent="0.3">
      <c r="A525" s="181" t="s">
        <v>1220</v>
      </c>
      <c r="B525" s="182" t="s">
        <v>313</v>
      </c>
      <c r="C525" s="190">
        <v>3118.15</v>
      </c>
      <c r="D525" s="191">
        <v>3118.15</v>
      </c>
      <c r="E525" s="185" t="s">
        <v>4616</v>
      </c>
      <c r="F525" s="186" t="s">
        <v>3109</v>
      </c>
      <c r="G525">
        <f>VLOOKUP(A525,РАСЧЕТ!$A$3:$BG$1360,59,0)</f>
        <v>1226.5093641061985</v>
      </c>
      <c r="H525" s="83">
        <f t="shared" si="24"/>
        <v>-1891.6406358938016</v>
      </c>
      <c r="I525">
        <f t="shared" si="25"/>
        <v>1559.075</v>
      </c>
      <c r="J525" s="140">
        <f t="shared" si="26"/>
        <v>-332.56563589380153</v>
      </c>
    </row>
    <row r="526" spans="1:10" ht="12.6" customHeight="1" x14ac:dyDescent="0.3">
      <c r="A526" s="181" t="s">
        <v>1385</v>
      </c>
      <c r="B526" s="182" t="s">
        <v>153</v>
      </c>
      <c r="C526" s="190">
        <v>1434.52</v>
      </c>
      <c r="D526" s="191">
        <v>1434.52</v>
      </c>
      <c r="E526" s="185" t="s">
        <v>4616</v>
      </c>
      <c r="F526" s="186" t="s">
        <v>3105</v>
      </c>
      <c r="G526">
        <f>VLOOKUP(A526,РАСЧЕТ!$A$3:$BG$1360,59,0)</f>
        <v>1049.3987121787829</v>
      </c>
      <c r="H526" s="83">
        <f t="shared" si="24"/>
        <v>-385.12128782121704</v>
      </c>
      <c r="I526">
        <f t="shared" si="25"/>
        <v>717.26</v>
      </c>
      <c r="J526" s="140">
        <f t="shared" si="26"/>
        <v>332.13871217878295</v>
      </c>
    </row>
    <row r="527" spans="1:10" ht="12.6" customHeight="1" x14ac:dyDescent="0.3">
      <c r="A527" s="181" t="s">
        <v>1149</v>
      </c>
      <c r="B527" s="182" t="s">
        <v>135</v>
      </c>
      <c r="C527" s="190">
        <v>2585.58</v>
      </c>
      <c r="D527" s="191">
        <v>2585.58</v>
      </c>
      <c r="E527" s="185" t="s">
        <v>4616</v>
      </c>
      <c r="F527" s="186" t="s">
        <v>3107</v>
      </c>
      <c r="G527">
        <f>VLOOKUP(A527,РАСЧЕТ!$A$3:$BG$1360,59,0)</f>
        <v>1507.5970576931747</v>
      </c>
      <c r="H527" s="83">
        <f t="shared" si="24"/>
        <v>-1077.9829423068252</v>
      </c>
      <c r="I527">
        <f t="shared" si="25"/>
        <v>1292.79</v>
      </c>
      <c r="J527" s="140">
        <f t="shared" si="26"/>
        <v>214.80705769317478</v>
      </c>
    </row>
    <row r="528" spans="1:10" ht="12.6" customHeight="1" x14ac:dyDescent="0.3">
      <c r="A528" s="181" t="s">
        <v>819</v>
      </c>
      <c r="B528" s="182" t="s">
        <v>128</v>
      </c>
      <c r="C528" s="190">
        <v>3066.61</v>
      </c>
      <c r="D528" s="191">
        <v>3066.61</v>
      </c>
      <c r="E528" s="185" t="s">
        <v>4616</v>
      </c>
      <c r="F528" s="186" t="s">
        <v>3108</v>
      </c>
      <c r="G528">
        <f>VLOOKUP(A528,РАСЧЕТ!$A$3:$BG$1360,59,0)</f>
        <v>1217.3598289232325</v>
      </c>
      <c r="H528" s="83">
        <f t="shared" si="24"/>
        <v>-1849.2501710767676</v>
      </c>
      <c r="I528">
        <f t="shared" si="25"/>
        <v>1533.3050000000001</v>
      </c>
      <c r="J528" s="140">
        <f t="shared" si="26"/>
        <v>-315.94517107676756</v>
      </c>
    </row>
    <row r="529" spans="1:10" ht="12.6" customHeight="1" x14ac:dyDescent="0.3">
      <c r="A529" s="181" t="s">
        <v>1087</v>
      </c>
      <c r="B529" s="182" t="s">
        <v>276</v>
      </c>
      <c r="C529" s="190">
        <v>3418.8</v>
      </c>
      <c r="D529" s="191">
        <v>3418.8</v>
      </c>
      <c r="E529" s="185" t="s">
        <v>4616</v>
      </c>
      <c r="F529" s="186" t="s">
        <v>3117</v>
      </c>
      <c r="G529">
        <f>VLOOKUP(A529,РАСЧЕТ!$A$3:$BG$1360,59,0)</f>
        <v>1899.0628712501373</v>
      </c>
      <c r="H529" s="83">
        <f t="shared" si="24"/>
        <v>-1519.7371287498629</v>
      </c>
      <c r="I529">
        <f t="shared" si="25"/>
        <v>1709.4</v>
      </c>
      <c r="J529" s="140">
        <f t="shared" si="26"/>
        <v>189.66287125013719</v>
      </c>
    </row>
    <row r="530" spans="1:10" ht="12.6" customHeight="1" x14ac:dyDescent="0.3">
      <c r="A530" s="181" t="s">
        <v>2130</v>
      </c>
      <c r="B530" s="182" t="s">
        <v>56</v>
      </c>
      <c r="C530" s="190">
        <v>1580.55</v>
      </c>
      <c r="D530" s="191">
        <v>1580.55</v>
      </c>
      <c r="E530" s="185" t="s">
        <v>4616</v>
      </c>
      <c r="F530" s="186" t="s">
        <v>3118</v>
      </c>
      <c r="G530">
        <f>VLOOKUP(A530,РАСЧЕТ!$A$3:$BG$1360,59,0)</f>
        <v>331.85907784235013</v>
      </c>
      <c r="H530" s="83">
        <f t="shared" si="24"/>
        <v>-1248.6909221576498</v>
      </c>
      <c r="I530">
        <f t="shared" si="25"/>
        <v>790.27499999999998</v>
      </c>
      <c r="J530" s="140">
        <f t="shared" si="26"/>
        <v>-458.41592215764985</v>
      </c>
    </row>
    <row r="531" spans="1:10" ht="12.6" customHeight="1" x14ac:dyDescent="0.3">
      <c r="A531" s="181" t="s">
        <v>1028</v>
      </c>
      <c r="B531" s="182" t="s">
        <v>76</v>
      </c>
      <c r="C531" s="183">
        <v>974.96</v>
      </c>
      <c r="D531" s="184">
        <v>974.96</v>
      </c>
      <c r="E531" s="185" t="s">
        <v>4616</v>
      </c>
      <c r="F531" s="186" t="s">
        <v>3119</v>
      </c>
      <c r="G531">
        <f>VLOOKUP(A531,РАСЧЕТ!$A$3:$BG$1360,59,0)</f>
        <v>204.70655073427579</v>
      </c>
      <c r="H531" s="83">
        <f t="shared" si="24"/>
        <v>-770.25344926572427</v>
      </c>
      <c r="I531">
        <f t="shared" si="25"/>
        <v>487.47999999999996</v>
      </c>
      <c r="J531" s="140">
        <f t="shared" si="26"/>
        <v>-282.77344926572414</v>
      </c>
    </row>
    <row r="532" spans="1:10" ht="12.6" customHeight="1" x14ac:dyDescent="0.3">
      <c r="A532" s="181" t="s">
        <v>826</v>
      </c>
      <c r="B532" s="182" t="s">
        <v>113</v>
      </c>
      <c r="C532" s="190">
        <v>1391.57</v>
      </c>
      <c r="D532" s="191">
        <v>1391.57</v>
      </c>
      <c r="E532" s="185" t="s">
        <v>4616</v>
      </c>
      <c r="F532" s="186" t="s">
        <v>3120</v>
      </c>
      <c r="G532">
        <f>VLOOKUP(A532,РАСЧЕТ!$A$3:$BG$1360,59,0)</f>
        <v>1152.4018870037739</v>
      </c>
      <c r="H532" s="83">
        <f t="shared" si="24"/>
        <v>-239.168112996226</v>
      </c>
      <c r="I532">
        <f t="shared" si="25"/>
        <v>695.78499999999997</v>
      </c>
      <c r="J532" s="140">
        <f t="shared" si="26"/>
        <v>456.61688700377397</v>
      </c>
    </row>
    <row r="533" spans="1:10" ht="12.6" customHeight="1" x14ac:dyDescent="0.3">
      <c r="A533" s="181" t="s">
        <v>2279</v>
      </c>
      <c r="B533" s="182" t="s">
        <v>130</v>
      </c>
      <c r="C533" s="190">
        <v>2516.86</v>
      </c>
      <c r="D533" s="191">
        <v>2516.86</v>
      </c>
      <c r="E533" s="185" t="s">
        <v>4616</v>
      </c>
      <c r="F533" s="186" t="s">
        <v>3233</v>
      </c>
      <c r="G533">
        <f>VLOOKUP(A533,РАСЧЕТ!$A$3:$BG$1360,59,0)</f>
        <v>1217.9285860272344</v>
      </c>
      <c r="H533" s="83">
        <f t="shared" si="24"/>
        <v>-1298.9314139727658</v>
      </c>
      <c r="I533">
        <f t="shared" si="25"/>
        <v>1258.43</v>
      </c>
      <c r="J533" s="140">
        <f t="shared" si="26"/>
        <v>-40.501413972765704</v>
      </c>
    </row>
    <row r="534" spans="1:10" ht="12.6" customHeight="1" x14ac:dyDescent="0.3">
      <c r="A534" s="181" t="s">
        <v>2373</v>
      </c>
      <c r="B534" s="182" t="s">
        <v>160</v>
      </c>
      <c r="C534" s="190">
        <v>2997.89</v>
      </c>
      <c r="D534" s="191">
        <v>2997.89</v>
      </c>
      <c r="E534" s="185" t="s">
        <v>4616</v>
      </c>
      <c r="F534" s="186" t="s">
        <v>3121</v>
      </c>
      <c r="G534">
        <f>VLOOKUP(A534,РАСЧЕТ!$A$3:$BG$1360,59,0)</f>
        <v>2211.1209343055798</v>
      </c>
      <c r="H534" s="83">
        <f t="shared" si="24"/>
        <v>-786.76906569442008</v>
      </c>
      <c r="I534">
        <f t="shared" si="25"/>
        <v>1498.9449999999999</v>
      </c>
      <c r="J534" s="140">
        <f t="shared" si="26"/>
        <v>712.17593430557986</v>
      </c>
    </row>
    <row r="535" spans="1:10" ht="12.6" customHeight="1" x14ac:dyDescent="0.3">
      <c r="A535" s="181" t="s">
        <v>820</v>
      </c>
      <c r="B535" s="182" t="s">
        <v>150</v>
      </c>
      <c r="C535" s="190">
        <v>3418.8</v>
      </c>
      <c r="D535" s="191">
        <v>3418.8</v>
      </c>
      <c r="E535" s="185" t="s">
        <v>4616</v>
      </c>
      <c r="F535" s="186" t="s">
        <v>3126</v>
      </c>
      <c r="G535">
        <f>VLOOKUP(A535,РАСЧЕТ!$A$3:$BG$1360,59,0)</f>
        <v>1935.0099356949545</v>
      </c>
      <c r="H535" s="83">
        <f t="shared" si="24"/>
        <v>-1483.7900643050457</v>
      </c>
      <c r="I535">
        <f t="shared" si="25"/>
        <v>1709.4</v>
      </c>
      <c r="J535" s="140">
        <f t="shared" si="26"/>
        <v>225.6099356949544</v>
      </c>
    </row>
    <row r="536" spans="1:10" ht="12.6" customHeight="1" x14ac:dyDescent="0.3">
      <c r="A536" s="181" t="s">
        <v>2048</v>
      </c>
      <c r="B536" s="182" t="s">
        <v>75</v>
      </c>
      <c r="C536" s="190">
        <v>2452.4299999999998</v>
      </c>
      <c r="D536" s="191">
        <v>2452.4299999999998</v>
      </c>
      <c r="E536" s="185" t="s">
        <v>4616</v>
      </c>
      <c r="F536" s="186" t="s">
        <v>3111</v>
      </c>
      <c r="G536">
        <f>VLOOKUP(A536,РАСЧЕТ!$A$3:$BG$1360,59,0)</f>
        <v>1696.1599024606571</v>
      </c>
      <c r="H536" s="83">
        <f t="shared" si="24"/>
        <v>-756.27009753934271</v>
      </c>
      <c r="I536">
        <f t="shared" si="25"/>
        <v>1226.2149999999999</v>
      </c>
      <c r="J536" s="140">
        <f t="shared" si="26"/>
        <v>469.9449024606572</v>
      </c>
    </row>
    <row r="537" spans="1:10" ht="12.6" customHeight="1" x14ac:dyDescent="0.3">
      <c r="A537" s="181" t="s">
        <v>612</v>
      </c>
      <c r="B537" s="182" t="s">
        <v>127</v>
      </c>
      <c r="C537" s="190">
        <v>1580.55</v>
      </c>
      <c r="D537" s="191">
        <v>1580.55</v>
      </c>
      <c r="E537" s="185" t="s">
        <v>4616</v>
      </c>
      <c r="F537" s="186" t="s">
        <v>3127</v>
      </c>
      <c r="G537">
        <f>VLOOKUP(A537,РАСЧЕТ!$A$3:$BG$1360,59,0)</f>
        <v>1197.9325374895898</v>
      </c>
      <c r="H537" s="83">
        <f t="shared" si="24"/>
        <v>-382.61746251041018</v>
      </c>
      <c r="I537">
        <f t="shared" si="25"/>
        <v>790.27499999999998</v>
      </c>
      <c r="J537" s="140">
        <f t="shared" si="26"/>
        <v>407.6575374895898</v>
      </c>
    </row>
    <row r="538" spans="1:10" ht="12.6" customHeight="1" x14ac:dyDescent="0.3">
      <c r="A538" s="181" t="s">
        <v>749</v>
      </c>
      <c r="B538" s="182" t="s">
        <v>261</v>
      </c>
      <c r="C538" s="183">
        <v>974.96</v>
      </c>
      <c r="D538" s="184">
        <v>974.96</v>
      </c>
      <c r="E538" s="185" t="s">
        <v>4616</v>
      </c>
      <c r="F538" s="186" t="s">
        <v>3128</v>
      </c>
      <c r="G538">
        <f>VLOOKUP(A538,РАСЧЕТ!$A$3:$BG$1360,59,0)</f>
        <v>471.79144885355316</v>
      </c>
      <c r="H538" s="83">
        <f t="shared" si="24"/>
        <v>-503.16855114644687</v>
      </c>
      <c r="I538">
        <f t="shared" si="25"/>
        <v>487.47999999999996</v>
      </c>
      <c r="J538" s="140">
        <f t="shared" si="26"/>
        <v>-15.688551146446798</v>
      </c>
    </row>
    <row r="539" spans="1:10" ht="12.6" customHeight="1" x14ac:dyDescent="0.3">
      <c r="A539" s="181" t="s">
        <v>1295</v>
      </c>
      <c r="B539" s="182" t="s">
        <v>77</v>
      </c>
      <c r="C539" s="190">
        <v>1391.57</v>
      </c>
      <c r="D539" s="191">
        <v>1391.57</v>
      </c>
      <c r="E539" s="185" t="s">
        <v>4616</v>
      </c>
      <c r="F539" s="186" t="s">
        <v>3129</v>
      </c>
      <c r="G539">
        <f>VLOOKUP(A539,РАСЧЕТ!$A$3:$BG$1360,59,0)</f>
        <v>295.52418802846239</v>
      </c>
      <c r="H539" s="83">
        <f t="shared" si="24"/>
        <v>-1096.0458119715377</v>
      </c>
      <c r="I539">
        <f t="shared" si="25"/>
        <v>695.78499999999997</v>
      </c>
      <c r="J539" s="140">
        <f t="shared" si="26"/>
        <v>-400.26081197153758</v>
      </c>
    </row>
    <row r="540" spans="1:10" ht="12.6" customHeight="1" x14ac:dyDescent="0.3">
      <c r="A540" s="181" t="s">
        <v>2578</v>
      </c>
      <c r="B540" s="182" t="s">
        <v>143</v>
      </c>
      <c r="C540" s="190">
        <v>2516.86</v>
      </c>
      <c r="D540" s="191">
        <v>2516.86</v>
      </c>
      <c r="E540" s="185" t="s">
        <v>4616</v>
      </c>
      <c r="F540" s="186" t="s">
        <v>3898</v>
      </c>
      <c r="G540">
        <f>VLOOKUP(A540,РАСЧЕТ!$A$3:$BG$1360,59,0)</f>
        <v>1753.1576356775645</v>
      </c>
      <c r="H540" s="83">
        <f t="shared" si="24"/>
        <v>-763.70236432243564</v>
      </c>
      <c r="I540">
        <f t="shared" si="25"/>
        <v>1258.43</v>
      </c>
      <c r="J540" s="140">
        <f t="shared" si="26"/>
        <v>494.72763567756442</v>
      </c>
    </row>
    <row r="541" spans="1:10" ht="12.6" customHeight="1" x14ac:dyDescent="0.3">
      <c r="A541" s="181" t="s">
        <v>1864</v>
      </c>
      <c r="B541" s="182" t="s">
        <v>233</v>
      </c>
      <c r="C541" s="190">
        <v>2997.89</v>
      </c>
      <c r="D541" s="191">
        <v>2997.89</v>
      </c>
      <c r="E541" s="185" t="s">
        <v>4616</v>
      </c>
      <c r="F541" s="186" t="s">
        <v>3131</v>
      </c>
      <c r="G541">
        <f>VLOOKUP(A541,РАСЧЕТ!$A$3:$BG$1360,59,0)</f>
        <v>3003.6283085773739</v>
      </c>
      <c r="H541" s="83">
        <f t="shared" si="24"/>
        <v>5.7383085773740277</v>
      </c>
      <c r="I541">
        <f t="shared" si="25"/>
        <v>1498.9449999999999</v>
      </c>
      <c r="J541" s="140">
        <f t="shared" si="26"/>
        <v>1504.683308577374</v>
      </c>
    </row>
    <row r="542" spans="1:10" ht="12.6" customHeight="1" x14ac:dyDescent="0.3">
      <c r="A542" s="181" t="s">
        <v>510</v>
      </c>
      <c r="B542" s="182" t="s">
        <v>48</v>
      </c>
      <c r="C542" s="190">
        <v>3418.8</v>
      </c>
      <c r="D542" s="191">
        <v>3418.8</v>
      </c>
      <c r="E542" s="185" t="s">
        <v>4616</v>
      </c>
      <c r="F542" s="186" t="s">
        <v>3139</v>
      </c>
      <c r="G542">
        <f>VLOOKUP(A542,РАСЧЕТ!$A$3:$BG$1360,59,0)</f>
        <v>1344.8092962056187</v>
      </c>
      <c r="H542" s="83">
        <f t="shared" si="24"/>
        <v>-2073.9907037943813</v>
      </c>
      <c r="I542">
        <f t="shared" si="25"/>
        <v>1709.4</v>
      </c>
      <c r="J542" s="140">
        <f t="shared" si="26"/>
        <v>-364.5907037943814</v>
      </c>
    </row>
    <row r="543" spans="1:10" ht="12.6" customHeight="1" x14ac:dyDescent="0.3">
      <c r="A543" s="181" t="s">
        <v>553</v>
      </c>
      <c r="B543" s="182" t="s">
        <v>36</v>
      </c>
      <c r="C543" s="190">
        <v>1580.55</v>
      </c>
      <c r="D543" s="191">
        <v>1580.55</v>
      </c>
      <c r="E543" s="185" t="s">
        <v>4616</v>
      </c>
      <c r="F543" s="186" t="s">
        <v>3140</v>
      </c>
      <c r="G543">
        <f>VLOOKUP(A543,РАСЧЕТ!$A$3:$BG$1360,59,0)</f>
        <v>1187.9007985747592</v>
      </c>
      <c r="H543" s="83">
        <f t="shared" si="24"/>
        <v>-392.64920142524079</v>
      </c>
      <c r="I543">
        <f t="shared" si="25"/>
        <v>790.27499999999998</v>
      </c>
      <c r="J543" s="140">
        <f t="shared" si="26"/>
        <v>397.62579857475919</v>
      </c>
    </row>
    <row r="544" spans="1:10" ht="12.6" customHeight="1" x14ac:dyDescent="0.3">
      <c r="A544" s="181" t="s">
        <v>3928</v>
      </c>
      <c r="B544" s="182" t="s">
        <v>188</v>
      </c>
      <c r="C544" s="183">
        <v>974.96</v>
      </c>
      <c r="D544" s="184">
        <v>974.96</v>
      </c>
      <c r="E544" s="185" t="s">
        <v>4616</v>
      </c>
      <c r="F544" s="186" t="s">
        <v>4547</v>
      </c>
      <c r="G544">
        <f>VLOOKUP(A544,РАСЧЕТ!$A$3:$BG$1360,59,0)</f>
        <v>694.58980107528316</v>
      </c>
      <c r="H544" s="83">
        <f t="shared" si="24"/>
        <v>-280.37019892471687</v>
      </c>
      <c r="I544">
        <f t="shared" si="25"/>
        <v>487.47999999999996</v>
      </c>
      <c r="J544" s="140">
        <f t="shared" si="26"/>
        <v>207.1098010752832</v>
      </c>
    </row>
    <row r="545" spans="1:10" ht="12.6" customHeight="1" x14ac:dyDescent="0.3">
      <c r="A545" s="181" t="s">
        <v>1454</v>
      </c>
      <c r="B545" s="182" t="s">
        <v>164</v>
      </c>
      <c r="C545" s="190">
        <v>1391.57</v>
      </c>
      <c r="D545" s="191">
        <v>1391.57</v>
      </c>
      <c r="E545" s="185" t="s">
        <v>4616</v>
      </c>
      <c r="F545" s="186" t="s">
        <v>3144</v>
      </c>
      <c r="G545">
        <f>VLOOKUP(A545,РАСЧЕТ!$A$3:$BG$1360,59,0)</f>
        <v>913.31210953358982</v>
      </c>
      <c r="H545" s="83">
        <f t="shared" si="24"/>
        <v>-478.25789046641012</v>
      </c>
      <c r="I545">
        <f t="shared" si="25"/>
        <v>695.78499999999997</v>
      </c>
      <c r="J545" s="140">
        <f t="shared" si="26"/>
        <v>217.52710953358985</v>
      </c>
    </row>
    <row r="546" spans="1:10" ht="12.6" customHeight="1" x14ac:dyDescent="0.3">
      <c r="A546" s="181" t="s">
        <v>2521</v>
      </c>
      <c r="B546" s="182" t="s">
        <v>334</v>
      </c>
      <c r="C546" s="190">
        <v>2516.86</v>
      </c>
      <c r="D546" s="191">
        <v>2516.86</v>
      </c>
      <c r="E546" s="185" t="s">
        <v>4616</v>
      </c>
      <c r="F546" s="186" t="s">
        <v>3145</v>
      </c>
      <c r="G546">
        <f>VLOOKUP(A546,РАСЧЕТ!$A$3:$BG$1360,59,0)</f>
        <v>2141.0515403844333</v>
      </c>
      <c r="H546" s="83">
        <f t="shared" si="24"/>
        <v>-375.80845961556679</v>
      </c>
      <c r="I546">
        <f t="shared" si="25"/>
        <v>1258.43</v>
      </c>
      <c r="J546" s="140">
        <f t="shared" si="26"/>
        <v>882.62154038443327</v>
      </c>
    </row>
    <row r="547" spans="1:10" ht="12.6" customHeight="1" x14ac:dyDescent="0.3">
      <c r="A547" s="181" t="s">
        <v>1134</v>
      </c>
      <c r="B547" s="182" t="s">
        <v>79</v>
      </c>
      <c r="C547" s="190">
        <v>1421.64</v>
      </c>
      <c r="D547" s="191">
        <v>1421.64</v>
      </c>
      <c r="E547" s="185" t="s">
        <v>4616</v>
      </c>
      <c r="F547" s="186" t="s">
        <v>3114</v>
      </c>
      <c r="G547">
        <f>VLOOKUP(A547,РАСЧЕТ!$A$3:$BG$1360,59,0)</f>
        <v>950.55584132777426</v>
      </c>
      <c r="H547" s="83">
        <f t="shared" si="24"/>
        <v>-471.08415867222584</v>
      </c>
      <c r="I547">
        <f t="shared" si="25"/>
        <v>710.82</v>
      </c>
      <c r="J547" s="140">
        <f t="shared" si="26"/>
        <v>239.73584132777421</v>
      </c>
    </row>
    <row r="548" spans="1:10" ht="12.6" customHeight="1" x14ac:dyDescent="0.3">
      <c r="A548" s="181" t="s">
        <v>1529</v>
      </c>
      <c r="B548" s="182" t="s">
        <v>139</v>
      </c>
      <c r="C548" s="190">
        <v>2997.89</v>
      </c>
      <c r="D548" s="191">
        <v>2997.89</v>
      </c>
      <c r="E548" s="185" t="s">
        <v>4616</v>
      </c>
      <c r="F548" s="186" t="s">
        <v>3146</v>
      </c>
      <c r="G548">
        <f>VLOOKUP(A548,РАСЧЕТ!$A$3:$BG$1360,59,0)</f>
        <v>1335.8517139864048</v>
      </c>
      <c r="H548" s="83">
        <f t="shared" si="24"/>
        <v>-1662.0382860135951</v>
      </c>
      <c r="I548">
        <f t="shared" si="25"/>
        <v>1498.9449999999999</v>
      </c>
      <c r="J548" s="140">
        <f t="shared" si="26"/>
        <v>-163.09328601359516</v>
      </c>
    </row>
    <row r="549" spans="1:10" ht="12.6" customHeight="1" x14ac:dyDescent="0.3">
      <c r="A549" s="181" t="s">
        <v>1559</v>
      </c>
      <c r="B549" s="182" t="s">
        <v>288</v>
      </c>
      <c r="C549" s="190">
        <v>3418.8</v>
      </c>
      <c r="D549" s="191">
        <v>3418.8</v>
      </c>
      <c r="E549" s="185" t="s">
        <v>4616</v>
      </c>
      <c r="F549" s="186" t="s">
        <v>3243</v>
      </c>
      <c r="G549">
        <f>VLOOKUP(A549,РАСЧЕТ!$A$3:$BG$1360,59,0)</f>
        <v>2251.8456897550918</v>
      </c>
      <c r="H549" s="83">
        <f t="shared" si="24"/>
        <v>-1166.9543102449084</v>
      </c>
      <c r="I549">
        <f t="shared" si="25"/>
        <v>1709.4</v>
      </c>
      <c r="J549" s="140">
        <f t="shared" si="26"/>
        <v>542.44568975509173</v>
      </c>
    </row>
    <row r="550" spans="1:10" ht="12.6" customHeight="1" x14ac:dyDescent="0.3">
      <c r="A550" s="181" t="s">
        <v>2506</v>
      </c>
      <c r="B550" s="182" t="s">
        <v>39</v>
      </c>
      <c r="C550" s="190">
        <v>1580.55</v>
      </c>
      <c r="D550" s="191">
        <v>1580.55</v>
      </c>
      <c r="E550" s="185" t="s">
        <v>4616</v>
      </c>
      <c r="F550" s="186" t="s">
        <v>3152</v>
      </c>
      <c r="G550">
        <f>VLOOKUP(A550,РАСЧЕТ!$A$3:$BG$1360,59,0)</f>
        <v>599.37211557122725</v>
      </c>
      <c r="H550" s="83">
        <f t="shared" si="24"/>
        <v>-981.1778844287727</v>
      </c>
      <c r="I550">
        <f t="shared" si="25"/>
        <v>790.27499999999998</v>
      </c>
      <c r="J550" s="140">
        <f t="shared" si="26"/>
        <v>-190.90288442877272</v>
      </c>
    </row>
    <row r="551" spans="1:10" ht="12.6" customHeight="1" x14ac:dyDescent="0.3">
      <c r="A551" s="181" t="s">
        <v>673</v>
      </c>
      <c r="B551" s="182" t="s">
        <v>277</v>
      </c>
      <c r="C551" s="183">
        <v>974.96</v>
      </c>
      <c r="D551" s="184">
        <v>974.96</v>
      </c>
      <c r="E551" s="185" t="s">
        <v>4616</v>
      </c>
      <c r="F551" s="186" t="s">
        <v>3153</v>
      </c>
      <c r="G551">
        <f>VLOOKUP(A551,РАСЧЕТ!$A$3:$BG$1360,59,0)</f>
        <v>249.84937585102384</v>
      </c>
      <c r="H551" s="83">
        <f t="shared" si="24"/>
        <v>-725.11062414897617</v>
      </c>
      <c r="I551">
        <f t="shared" si="25"/>
        <v>487.47999999999996</v>
      </c>
      <c r="J551" s="140">
        <f t="shared" si="26"/>
        <v>-237.63062414897612</v>
      </c>
    </row>
    <row r="552" spans="1:10" ht="12.6" customHeight="1" x14ac:dyDescent="0.3">
      <c r="A552" s="181" t="s">
        <v>1112</v>
      </c>
      <c r="B552" s="182" t="s">
        <v>41</v>
      </c>
      <c r="C552" s="190">
        <v>1391.57</v>
      </c>
      <c r="D552" s="191">
        <v>1391.57</v>
      </c>
      <c r="E552" s="185" t="s">
        <v>4616</v>
      </c>
      <c r="F552" s="186" t="s">
        <v>3154</v>
      </c>
      <c r="G552">
        <f>VLOOKUP(A552,РАСЧЕТ!$A$3:$BG$1360,59,0)</f>
        <v>1081.3437363570401</v>
      </c>
      <c r="H552" s="83">
        <f t="shared" si="24"/>
        <v>-310.22626364295979</v>
      </c>
      <c r="I552">
        <f t="shared" si="25"/>
        <v>695.78499999999997</v>
      </c>
      <c r="J552" s="140">
        <f t="shared" si="26"/>
        <v>385.55873635704017</v>
      </c>
    </row>
    <row r="553" spans="1:10" ht="12.6" customHeight="1" x14ac:dyDescent="0.3">
      <c r="A553" s="181" t="s">
        <v>1302</v>
      </c>
      <c r="B553" s="182" t="s">
        <v>62</v>
      </c>
      <c r="C553" s="190">
        <v>2516.86</v>
      </c>
      <c r="D553" s="191">
        <v>2516.86</v>
      </c>
      <c r="E553" s="185" t="s">
        <v>4616</v>
      </c>
      <c r="F553" s="186" t="s">
        <v>3155</v>
      </c>
      <c r="G553">
        <f>VLOOKUP(A553,РАСЧЕТ!$A$3:$BG$1360,59,0)</f>
        <v>1719.7185059614558</v>
      </c>
      <c r="H553" s="83">
        <f t="shared" si="24"/>
        <v>-797.14149403854435</v>
      </c>
      <c r="I553">
        <f t="shared" si="25"/>
        <v>1258.43</v>
      </c>
      <c r="J553" s="140">
        <f t="shared" si="26"/>
        <v>461.28850596145571</v>
      </c>
    </row>
    <row r="554" spans="1:10" ht="12.6" customHeight="1" x14ac:dyDescent="0.3">
      <c r="A554" s="181" t="s">
        <v>1915</v>
      </c>
      <c r="B554" s="182" t="s">
        <v>68</v>
      </c>
      <c r="C554" s="190">
        <v>2997.89</v>
      </c>
      <c r="D554" s="191">
        <v>2997.89</v>
      </c>
      <c r="E554" s="185" t="s">
        <v>4616</v>
      </c>
      <c r="F554" s="186" t="s">
        <v>3156</v>
      </c>
      <c r="G554">
        <f>VLOOKUP(A554,РАСЧЕТ!$A$3:$BG$1360,59,0)</f>
        <v>1632.6239902168788</v>
      </c>
      <c r="H554" s="83">
        <f t="shared" si="24"/>
        <v>-1365.266009783121</v>
      </c>
      <c r="I554">
        <f t="shared" si="25"/>
        <v>1498.9449999999999</v>
      </c>
      <c r="J554" s="140">
        <f t="shared" si="26"/>
        <v>133.6789902168789</v>
      </c>
    </row>
    <row r="555" spans="1:10" ht="12.6" customHeight="1" x14ac:dyDescent="0.3">
      <c r="A555" s="181" t="s">
        <v>2503</v>
      </c>
      <c r="B555" s="182" t="s">
        <v>147</v>
      </c>
      <c r="C555" s="190">
        <v>3418.8</v>
      </c>
      <c r="D555" s="191">
        <v>3418.8</v>
      </c>
      <c r="E555" s="185" t="s">
        <v>4616</v>
      </c>
      <c r="F555" s="186" t="s">
        <v>3164</v>
      </c>
      <c r="G555">
        <f>VLOOKUP(A555,РАСЧЕТ!$A$3:$BG$1360,59,0)</f>
        <v>1336.4495137765914</v>
      </c>
      <c r="H555" s="83">
        <f t="shared" si="24"/>
        <v>-2082.3504862234086</v>
      </c>
      <c r="I555">
        <f t="shared" si="25"/>
        <v>1709.4</v>
      </c>
      <c r="J555" s="140">
        <f t="shared" si="26"/>
        <v>-372.95048622340869</v>
      </c>
    </row>
    <row r="556" spans="1:10" ht="12.6" customHeight="1" x14ac:dyDescent="0.3">
      <c r="A556" s="181" t="s">
        <v>2554</v>
      </c>
      <c r="B556" s="182" t="s">
        <v>165</v>
      </c>
      <c r="C556" s="190">
        <v>1580.55</v>
      </c>
      <c r="D556" s="191">
        <v>1580.55</v>
      </c>
      <c r="E556" s="185" t="s">
        <v>4616</v>
      </c>
      <c r="F556" s="186" t="s">
        <v>3165</v>
      </c>
      <c r="G556">
        <f>VLOOKUP(A556,РАСЧЕТ!$A$3:$BG$1360,59,0)</f>
        <v>1040.7686278238764</v>
      </c>
      <c r="H556" s="83">
        <f t="shared" si="24"/>
        <v>-539.78137217612357</v>
      </c>
      <c r="I556">
        <f t="shared" si="25"/>
        <v>790.27499999999998</v>
      </c>
      <c r="J556" s="140">
        <f t="shared" si="26"/>
        <v>250.49362782387641</v>
      </c>
    </row>
    <row r="557" spans="1:10" ht="12.6" customHeight="1" x14ac:dyDescent="0.3">
      <c r="A557" s="181" t="s">
        <v>833</v>
      </c>
      <c r="B557" s="182" t="s">
        <v>254</v>
      </c>
      <c r="C557" s="183">
        <v>974.96</v>
      </c>
      <c r="D557" s="184">
        <v>974.96</v>
      </c>
      <c r="E557" s="185" t="s">
        <v>4616</v>
      </c>
      <c r="F557" s="186" t="s">
        <v>3167</v>
      </c>
      <c r="G557">
        <f>VLOOKUP(A557,РАСЧЕТ!$A$3:$BG$1360,59,0)</f>
        <v>952.0710998893278</v>
      </c>
      <c r="H557" s="83">
        <f t="shared" si="24"/>
        <v>-22.888900110672239</v>
      </c>
      <c r="I557">
        <f t="shared" si="25"/>
        <v>487.47999999999996</v>
      </c>
      <c r="J557" s="140">
        <f t="shared" si="26"/>
        <v>464.59109988932784</v>
      </c>
    </row>
    <row r="558" spans="1:10" ht="12.6" customHeight="1" x14ac:dyDescent="0.3">
      <c r="A558" s="181" t="s">
        <v>1431</v>
      </c>
      <c r="B558" s="182" t="s">
        <v>191</v>
      </c>
      <c r="C558" s="190">
        <v>1421.64</v>
      </c>
      <c r="D558" s="191">
        <v>1421.64</v>
      </c>
      <c r="E558" s="185" t="s">
        <v>4616</v>
      </c>
      <c r="F558" s="186" t="s">
        <v>3122</v>
      </c>
      <c r="G558">
        <f>VLOOKUP(A558,РАСЧЕТ!$A$3:$BG$1360,59,0)</f>
        <v>1916.1107118804423</v>
      </c>
      <c r="H558" s="83">
        <f t="shared" si="24"/>
        <v>494.4707118804422</v>
      </c>
      <c r="I558">
        <f t="shared" si="25"/>
        <v>710.82</v>
      </c>
      <c r="J558" s="140">
        <f t="shared" si="26"/>
        <v>1205.2907118804424</v>
      </c>
    </row>
    <row r="559" spans="1:10" ht="12.6" customHeight="1" x14ac:dyDescent="0.3">
      <c r="A559" s="181" t="s">
        <v>2534</v>
      </c>
      <c r="B559" s="182" t="s">
        <v>149</v>
      </c>
      <c r="C559" s="190">
        <v>1391.57</v>
      </c>
      <c r="D559" s="191">
        <v>1391.57</v>
      </c>
      <c r="E559" s="185" t="s">
        <v>4616</v>
      </c>
      <c r="F559" s="186" t="s">
        <v>3252</v>
      </c>
      <c r="G559">
        <f>VLOOKUP(A559,РАСЧЕТ!$A$3:$BG$1360,59,0)</f>
        <v>506.19070523995401</v>
      </c>
      <c r="H559" s="83">
        <f t="shared" si="24"/>
        <v>-885.37929476004592</v>
      </c>
      <c r="I559">
        <f t="shared" si="25"/>
        <v>695.78499999999997</v>
      </c>
      <c r="J559" s="140">
        <f t="shared" si="26"/>
        <v>-189.59429476004595</v>
      </c>
    </row>
    <row r="560" spans="1:10" ht="12.6" customHeight="1" x14ac:dyDescent="0.3">
      <c r="A560" s="181" t="s">
        <v>1865</v>
      </c>
      <c r="B560" s="182" t="s">
        <v>234</v>
      </c>
      <c r="C560" s="190">
        <v>2516.86</v>
      </c>
      <c r="D560" s="191">
        <v>2516.86</v>
      </c>
      <c r="E560" s="185" t="s">
        <v>4616</v>
      </c>
      <c r="F560" s="186" t="s">
        <v>3168</v>
      </c>
      <c r="G560">
        <f>VLOOKUP(A560,РАСЧЕТ!$A$3:$BG$1360,59,0)</f>
        <v>1284.173841409126</v>
      </c>
      <c r="H560" s="83">
        <f t="shared" si="24"/>
        <v>-1232.6861585908741</v>
      </c>
      <c r="I560">
        <f t="shared" si="25"/>
        <v>1258.43</v>
      </c>
      <c r="J560" s="140">
        <f t="shared" si="26"/>
        <v>25.743841409125935</v>
      </c>
    </row>
    <row r="561" spans="1:10" ht="12.6" customHeight="1" x14ac:dyDescent="0.3">
      <c r="A561" s="181" t="s">
        <v>1150</v>
      </c>
      <c r="B561" s="182" t="s">
        <v>156</v>
      </c>
      <c r="C561" s="190">
        <v>2997.89</v>
      </c>
      <c r="D561" s="191">
        <v>2997.89</v>
      </c>
      <c r="E561" s="185" t="s">
        <v>4616</v>
      </c>
      <c r="F561" s="186" t="s">
        <v>3169</v>
      </c>
      <c r="G561">
        <f>VLOOKUP(A561,РАСЧЕТ!$A$3:$BG$1360,59,0)</f>
        <v>881.07954984731373</v>
      </c>
      <c r="H561" s="83">
        <f t="shared" si="24"/>
        <v>-2116.8104501526859</v>
      </c>
      <c r="I561">
        <f t="shared" si="25"/>
        <v>1498.9449999999999</v>
      </c>
      <c r="J561" s="140">
        <f t="shared" si="26"/>
        <v>-617.86545015268621</v>
      </c>
    </row>
    <row r="562" spans="1:10" ht="12.6" customHeight="1" x14ac:dyDescent="0.3">
      <c r="A562" s="181" t="s">
        <v>842</v>
      </c>
      <c r="B562" s="182" t="s">
        <v>32</v>
      </c>
      <c r="C562" s="190">
        <v>3418.8</v>
      </c>
      <c r="D562" s="191">
        <v>3418.8</v>
      </c>
      <c r="E562" s="185" t="s">
        <v>4616</v>
      </c>
      <c r="F562" s="186" t="s">
        <v>3175</v>
      </c>
      <c r="G562">
        <f>VLOOKUP(A562,РАСЧЕТ!$A$3:$BG$1360,59,0)</f>
        <v>1472.7139673697386</v>
      </c>
      <c r="H562" s="83">
        <f t="shared" si="24"/>
        <v>-1946.0860326302616</v>
      </c>
      <c r="I562">
        <f t="shared" si="25"/>
        <v>1709.4</v>
      </c>
      <c r="J562" s="140">
        <f t="shared" si="26"/>
        <v>-236.68603263026148</v>
      </c>
    </row>
    <row r="563" spans="1:10" ht="12.6" customHeight="1" x14ac:dyDescent="0.3">
      <c r="A563" s="181" t="s">
        <v>1183</v>
      </c>
      <c r="B563" s="182" t="s">
        <v>132</v>
      </c>
      <c r="C563" s="190">
        <v>1580.55</v>
      </c>
      <c r="D563" s="191">
        <v>1580.55</v>
      </c>
      <c r="E563" s="185" t="s">
        <v>4616</v>
      </c>
      <c r="F563" s="186" t="s">
        <v>3177</v>
      </c>
      <c r="G563">
        <f>VLOOKUP(A563,РАСЧЕТ!$A$3:$BG$1360,59,0)</f>
        <v>681.29798337569662</v>
      </c>
      <c r="H563" s="83">
        <f t="shared" si="24"/>
        <v>-899.25201662430334</v>
      </c>
      <c r="I563">
        <f t="shared" si="25"/>
        <v>790.27499999999998</v>
      </c>
      <c r="J563" s="140">
        <f t="shared" si="26"/>
        <v>-108.97701662430336</v>
      </c>
    </row>
    <row r="564" spans="1:10" ht="12.6" customHeight="1" x14ac:dyDescent="0.3">
      <c r="A564" s="181" t="s">
        <v>1100</v>
      </c>
      <c r="B564" s="182" t="s">
        <v>216</v>
      </c>
      <c r="C564" s="183">
        <v>974.96</v>
      </c>
      <c r="D564" s="184">
        <v>974.96</v>
      </c>
      <c r="E564" s="185" t="s">
        <v>4616</v>
      </c>
      <c r="F564" s="186" t="s">
        <v>3178</v>
      </c>
      <c r="G564">
        <f>VLOOKUP(A564,РАСЧЕТ!$A$3:$BG$1360,59,0)</f>
        <v>544.11371735278897</v>
      </c>
      <c r="H564" s="83">
        <f t="shared" si="24"/>
        <v>-430.84628264721107</v>
      </c>
      <c r="I564">
        <f t="shared" si="25"/>
        <v>487.47999999999996</v>
      </c>
      <c r="J564" s="140">
        <f t="shared" si="26"/>
        <v>56.633717352789006</v>
      </c>
    </row>
    <row r="565" spans="1:10" ht="12.6" customHeight="1" x14ac:dyDescent="0.3">
      <c r="A565" s="181" t="s">
        <v>1185</v>
      </c>
      <c r="B565" s="182" t="s">
        <v>86</v>
      </c>
      <c r="C565" s="190">
        <v>1391.57</v>
      </c>
      <c r="D565" s="191">
        <v>1391.57</v>
      </c>
      <c r="E565" s="185" t="s">
        <v>4616</v>
      </c>
      <c r="F565" s="186" t="s">
        <v>3179</v>
      </c>
      <c r="G565">
        <f>VLOOKUP(A565,РАСЧЕТ!$A$3:$BG$1360,59,0)</f>
        <v>828.04232875750984</v>
      </c>
      <c r="H565" s="83">
        <f t="shared" si="24"/>
        <v>-563.5276712424901</v>
      </c>
      <c r="I565">
        <f t="shared" si="25"/>
        <v>695.78499999999997</v>
      </c>
      <c r="J565" s="140">
        <f t="shared" si="26"/>
        <v>132.25732875750987</v>
      </c>
    </row>
    <row r="566" spans="1:10" ht="12.6" customHeight="1" x14ac:dyDescent="0.3">
      <c r="A566" s="181" t="s">
        <v>2258</v>
      </c>
      <c r="B566" s="182" t="s">
        <v>96</v>
      </c>
      <c r="C566" s="190">
        <v>2516.86</v>
      </c>
      <c r="D566" s="191">
        <v>2516.86</v>
      </c>
      <c r="E566" s="185" t="s">
        <v>4616</v>
      </c>
      <c r="F566" s="186" t="s">
        <v>3180</v>
      </c>
      <c r="G566">
        <f>VLOOKUP(A566,РАСЧЕТ!$A$3:$BG$1360,59,0)</f>
        <v>1217.9285860272344</v>
      </c>
      <c r="H566" s="83">
        <f t="shared" si="24"/>
        <v>-1298.9314139727658</v>
      </c>
      <c r="I566">
        <f t="shared" si="25"/>
        <v>1258.43</v>
      </c>
      <c r="J566" s="140">
        <f t="shared" si="26"/>
        <v>-40.501413972765704</v>
      </c>
    </row>
    <row r="567" spans="1:10" ht="12.6" customHeight="1" x14ac:dyDescent="0.3">
      <c r="A567" s="181" t="s">
        <v>1456</v>
      </c>
      <c r="B567" s="182" t="s">
        <v>194</v>
      </c>
      <c r="C567" s="190">
        <v>2997.89</v>
      </c>
      <c r="D567" s="191">
        <v>2997.89</v>
      </c>
      <c r="E567" s="185" t="s">
        <v>4616</v>
      </c>
      <c r="F567" s="186" t="s">
        <v>3181</v>
      </c>
      <c r="G567">
        <f>VLOOKUP(A567,РАСЧЕТ!$A$3:$BG$1360,59,0)</f>
        <v>1551.5341006553115</v>
      </c>
      <c r="H567" s="83">
        <f t="shared" si="24"/>
        <v>-1446.3558993446884</v>
      </c>
      <c r="I567">
        <f t="shared" si="25"/>
        <v>1498.9449999999999</v>
      </c>
      <c r="J567" s="140">
        <f t="shared" si="26"/>
        <v>52.58910065531154</v>
      </c>
    </row>
    <row r="568" spans="1:10" ht="12.6" customHeight="1" x14ac:dyDescent="0.3">
      <c r="A568" s="181" t="s">
        <v>1146</v>
      </c>
      <c r="B568" s="182" t="s">
        <v>325</v>
      </c>
      <c r="C568" s="190">
        <v>3418.8</v>
      </c>
      <c r="D568" s="191">
        <v>3418.8</v>
      </c>
      <c r="E568" s="185" t="s">
        <v>4616</v>
      </c>
      <c r="F568" s="186" t="s">
        <v>3186</v>
      </c>
      <c r="G568">
        <f>VLOOKUP(A568,РАСЧЕТ!$A$3:$BG$1360,59,0)</f>
        <v>1654.3876356274372</v>
      </c>
      <c r="H568" s="83">
        <f t="shared" si="24"/>
        <v>-1764.4123643725629</v>
      </c>
      <c r="I568">
        <f t="shared" si="25"/>
        <v>1709.4</v>
      </c>
      <c r="J568" s="140">
        <f t="shared" si="26"/>
        <v>-55.012364372562843</v>
      </c>
    </row>
    <row r="569" spans="1:10" ht="12.6" customHeight="1" x14ac:dyDescent="0.3">
      <c r="A569" s="181" t="s">
        <v>1000</v>
      </c>
      <c r="B569" s="182" t="s">
        <v>196</v>
      </c>
      <c r="C569" s="190">
        <v>1576.26</v>
      </c>
      <c r="D569" s="191">
        <v>1576.26</v>
      </c>
      <c r="E569" s="185" t="s">
        <v>4616</v>
      </c>
      <c r="F569" s="186" t="s">
        <v>3124</v>
      </c>
      <c r="G569">
        <f>VLOOKUP(A569,РАСЧЕТ!$A$3:$BG$1360,59,0)</f>
        <v>330.9572868699525</v>
      </c>
      <c r="H569" s="83">
        <f t="shared" si="24"/>
        <v>-1245.3027131300476</v>
      </c>
      <c r="I569">
        <f t="shared" si="25"/>
        <v>788.13</v>
      </c>
      <c r="J569" s="140">
        <f t="shared" si="26"/>
        <v>-457.1727131300475</v>
      </c>
    </row>
    <row r="570" spans="1:10" ht="12.6" customHeight="1" x14ac:dyDescent="0.3">
      <c r="A570" s="181" t="s">
        <v>1457</v>
      </c>
      <c r="B570" s="182" t="s">
        <v>49</v>
      </c>
      <c r="C570" s="190">
        <v>1580.55</v>
      </c>
      <c r="D570" s="191">
        <v>1580.55</v>
      </c>
      <c r="E570" s="185" t="s">
        <v>4616</v>
      </c>
      <c r="F570" s="186" t="s">
        <v>3187</v>
      </c>
      <c r="G570">
        <f>VLOOKUP(A570,РАСЧЕТ!$A$3:$BG$1360,59,0)</f>
        <v>1085.0754746977211</v>
      </c>
      <c r="H570" s="83">
        <f t="shared" si="24"/>
        <v>-495.47452530227883</v>
      </c>
      <c r="I570">
        <f t="shared" si="25"/>
        <v>790.27499999999998</v>
      </c>
      <c r="J570" s="140">
        <f t="shared" si="26"/>
        <v>294.80047469772114</v>
      </c>
    </row>
    <row r="571" spans="1:10" ht="12.6" customHeight="1" x14ac:dyDescent="0.3">
      <c r="A571" s="181" t="s">
        <v>2629</v>
      </c>
      <c r="B571" s="182" t="s">
        <v>189</v>
      </c>
      <c r="C571" s="183">
        <v>974.96</v>
      </c>
      <c r="D571" s="184">
        <v>974.96</v>
      </c>
      <c r="E571" s="185" t="s">
        <v>4616</v>
      </c>
      <c r="F571" s="186" t="s">
        <v>3917</v>
      </c>
      <c r="G571">
        <f>VLOOKUP(A571,РАСЧЕТ!$A$3:$BG$1360,59,0)</f>
        <v>514.01850060829065</v>
      </c>
      <c r="H571" s="83">
        <f t="shared" si="24"/>
        <v>-460.94149939170939</v>
      </c>
      <c r="I571">
        <f t="shared" si="25"/>
        <v>487.47999999999996</v>
      </c>
      <c r="J571" s="140">
        <f t="shared" si="26"/>
        <v>26.53850060829069</v>
      </c>
    </row>
    <row r="572" spans="1:10" ht="12.6" customHeight="1" x14ac:dyDescent="0.3">
      <c r="A572" s="181" t="s">
        <v>1251</v>
      </c>
      <c r="B572" s="182" t="s">
        <v>38</v>
      </c>
      <c r="C572" s="190">
        <v>1391.57</v>
      </c>
      <c r="D572" s="191">
        <v>1391.57</v>
      </c>
      <c r="E572" s="185" t="s">
        <v>4616</v>
      </c>
      <c r="F572" s="186" t="s">
        <v>3188</v>
      </c>
      <c r="G572">
        <f>VLOOKUP(A572,РАСЧЕТ!$A$3:$BG$1360,59,0)</f>
        <v>988.55015139483658</v>
      </c>
      <c r="H572" s="83">
        <f t="shared" si="24"/>
        <v>-403.01984860516336</v>
      </c>
      <c r="I572">
        <f t="shared" si="25"/>
        <v>695.78499999999997</v>
      </c>
      <c r="J572" s="140">
        <f t="shared" si="26"/>
        <v>292.76515139483661</v>
      </c>
    </row>
    <row r="573" spans="1:10" ht="12.6" customHeight="1" x14ac:dyDescent="0.3">
      <c r="A573" s="181" t="s">
        <v>1246</v>
      </c>
      <c r="B573" s="182" t="s">
        <v>195</v>
      </c>
      <c r="C573" s="190">
        <v>2516.86</v>
      </c>
      <c r="D573" s="191">
        <v>2516.86</v>
      </c>
      <c r="E573" s="185" t="s">
        <v>4616</v>
      </c>
      <c r="F573" s="186" t="s">
        <v>3189</v>
      </c>
      <c r="G573">
        <f>VLOOKUP(A573,РАСЧЕТ!$A$3:$BG$1360,59,0)</f>
        <v>1217.9285860272344</v>
      </c>
      <c r="H573" s="83">
        <f t="shared" si="24"/>
        <v>-1298.9314139727658</v>
      </c>
      <c r="I573">
        <f t="shared" si="25"/>
        <v>1258.43</v>
      </c>
      <c r="J573" s="140">
        <f t="shared" si="26"/>
        <v>-40.501413972765704</v>
      </c>
    </row>
    <row r="574" spans="1:10" ht="12.6" customHeight="1" x14ac:dyDescent="0.3">
      <c r="A574" s="181" t="s">
        <v>2153</v>
      </c>
      <c r="B574" s="182" t="s">
        <v>192</v>
      </c>
      <c r="C574" s="190">
        <v>2997.89</v>
      </c>
      <c r="D574" s="191">
        <v>2997.89</v>
      </c>
      <c r="E574" s="185" t="s">
        <v>4616</v>
      </c>
      <c r="F574" s="186" t="s">
        <v>3190</v>
      </c>
      <c r="G574">
        <f>VLOOKUP(A574,РАСЧЕТ!$A$3:$BG$1360,59,0)</f>
        <v>631.12205521939347</v>
      </c>
      <c r="H574" s="83">
        <f t="shared" si="24"/>
        <v>-2366.7679447806063</v>
      </c>
      <c r="I574">
        <f t="shared" si="25"/>
        <v>1498.9449999999999</v>
      </c>
      <c r="J574" s="140">
        <f t="shared" si="26"/>
        <v>-867.82294478060646</v>
      </c>
    </row>
    <row r="575" spans="1:10" ht="12.6" customHeight="1" x14ac:dyDescent="0.3">
      <c r="A575" s="181" t="s">
        <v>2112</v>
      </c>
      <c r="B575" s="182" t="s">
        <v>87</v>
      </c>
      <c r="C575" s="190">
        <v>3418.8</v>
      </c>
      <c r="D575" s="191">
        <v>3418.8</v>
      </c>
      <c r="E575" s="185" t="s">
        <v>4616</v>
      </c>
      <c r="F575" s="186" t="s">
        <v>3263</v>
      </c>
      <c r="G575">
        <f>VLOOKUP(A575,РАСЧЕТ!$A$3:$BG$1360,59,0)</f>
        <v>1471.0420108839328</v>
      </c>
      <c r="H575" s="83">
        <f t="shared" si="24"/>
        <v>-1947.7579891160674</v>
      </c>
      <c r="I575">
        <f t="shared" si="25"/>
        <v>1709.4</v>
      </c>
      <c r="J575" s="140">
        <f t="shared" si="26"/>
        <v>-238.3579891160673</v>
      </c>
    </row>
    <row r="576" spans="1:10" ht="12.6" customHeight="1" x14ac:dyDescent="0.3">
      <c r="A576" s="181" t="s">
        <v>2090</v>
      </c>
      <c r="B576" s="182" t="s">
        <v>246</v>
      </c>
      <c r="C576" s="190">
        <v>1580.55</v>
      </c>
      <c r="D576" s="191">
        <v>1580.55</v>
      </c>
      <c r="E576" s="185" t="s">
        <v>4616</v>
      </c>
      <c r="F576" s="186" t="s">
        <v>3197</v>
      </c>
      <c r="G576">
        <f>VLOOKUP(A576,РАСЧЕТ!$A$3:$BG$1360,59,0)</f>
        <v>762.38787293726307</v>
      </c>
      <c r="H576" s="83">
        <f t="shared" si="24"/>
        <v>-818.16212706273689</v>
      </c>
      <c r="I576">
        <f t="shared" si="25"/>
        <v>790.27499999999998</v>
      </c>
      <c r="J576" s="140">
        <f t="shared" si="26"/>
        <v>-27.887127062736909</v>
      </c>
    </row>
    <row r="577" spans="1:10" ht="12.6" customHeight="1" x14ac:dyDescent="0.3">
      <c r="A577" s="181" t="s">
        <v>706</v>
      </c>
      <c r="B577" s="182" t="s">
        <v>151</v>
      </c>
      <c r="C577" s="183">
        <v>974.96</v>
      </c>
      <c r="D577" s="184">
        <v>974.96</v>
      </c>
      <c r="E577" s="185" t="s">
        <v>4616</v>
      </c>
      <c r="F577" s="186" t="s">
        <v>3198</v>
      </c>
      <c r="G577">
        <f>VLOOKUP(A577,РАСЧЕТ!$A$3:$BG$1360,59,0)</f>
        <v>646.10306298692433</v>
      </c>
      <c r="H577" s="83">
        <f t="shared" si="24"/>
        <v>-328.85693701307571</v>
      </c>
      <c r="I577">
        <f t="shared" si="25"/>
        <v>487.47999999999996</v>
      </c>
      <c r="J577" s="140">
        <f t="shared" si="26"/>
        <v>158.62306298692437</v>
      </c>
    </row>
    <row r="578" spans="1:10" ht="12.6" customHeight="1" x14ac:dyDescent="0.3">
      <c r="A578" s="181" t="s">
        <v>1848</v>
      </c>
      <c r="B578" s="182" t="s">
        <v>78</v>
      </c>
      <c r="C578" s="190">
        <v>1391.57</v>
      </c>
      <c r="D578" s="191">
        <v>1391.57</v>
      </c>
      <c r="E578" s="185" t="s">
        <v>4616</v>
      </c>
      <c r="F578" s="186" t="s">
        <v>3200</v>
      </c>
      <c r="G578">
        <f>VLOOKUP(A578,РАСЧЕТ!$A$3:$BG$1360,59,0)</f>
        <v>1186.6769949627867</v>
      </c>
      <c r="H578" s="83">
        <f t="shared" ref="H578:H641" si="27">G578-C578</f>
        <v>-204.89300503721324</v>
      </c>
      <c r="I578">
        <f t="shared" ref="I578:I641" si="28">C578/30*15</f>
        <v>695.78499999999997</v>
      </c>
      <c r="J578" s="140">
        <f t="shared" ref="J578:J641" si="29">G578-I578</f>
        <v>490.89199496278673</v>
      </c>
    </row>
    <row r="579" spans="1:10" ht="12.6" customHeight="1" x14ac:dyDescent="0.3">
      <c r="A579" s="181" t="s">
        <v>1537</v>
      </c>
      <c r="B579" s="182" t="s">
        <v>122</v>
      </c>
      <c r="C579" s="190">
        <v>2516.86</v>
      </c>
      <c r="D579" s="191">
        <v>2516.86</v>
      </c>
      <c r="E579" s="185" t="s">
        <v>4616</v>
      </c>
      <c r="F579" s="186" t="s">
        <v>3201</v>
      </c>
      <c r="G579">
        <f>VLOOKUP(A579,РАСЧЕТ!$A$3:$BG$1360,59,0)</f>
        <v>1842.6073076681573</v>
      </c>
      <c r="H579" s="83">
        <f t="shared" si="27"/>
        <v>-674.25269233184281</v>
      </c>
      <c r="I579">
        <f t="shared" si="28"/>
        <v>1258.43</v>
      </c>
      <c r="J579" s="140">
        <f t="shared" si="29"/>
        <v>584.17730766815725</v>
      </c>
    </row>
    <row r="580" spans="1:10" ht="12.6" customHeight="1" x14ac:dyDescent="0.3">
      <c r="A580" s="181" t="s">
        <v>1147</v>
      </c>
      <c r="B580" s="182" t="s">
        <v>262</v>
      </c>
      <c r="C580" s="190">
        <v>3367.26</v>
      </c>
      <c r="D580" s="191">
        <v>3367.26</v>
      </c>
      <c r="E580" s="185" t="s">
        <v>4616</v>
      </c>
      <c r="F580" s="186" t="s">
        <v>3125</v>
      </c>
      <c r="G580">
        <f>VLOOKUP(A580,РАСЧЕТ!$A$3:$BG$1360,59,0)</f>
        <v>895.93520525580868</v>
      </c>
      <c r="H580" s="83">
        <f t="shared" si="27"/>
        <v>-2471.3247947441914</v>
      </c>
      <c r="I580">
        <f t="shared" si="28"/>
        <v>1683.63</v>
      </c>
      <c r="J580" s="140">
        <f t="shared" si="29"/>
        <v>-787.69479474419143</v>
      </c>
    </row>
    <row r="581" spans="1:10" ht="12.6" customHeight="1" x14ac:dyDescent="0.3">
      <c r="A581" s="181" t="s">
        <v>2105</v>
      </c>
      <c r="B581" s="182" t="s">
        <v>45</v>
      </c>
      <c r="C581" s="190">
        <v>2997.89</v>
      </c>
      <c r="D581" s="191">
        <v>2997.89</v>
      </c>
      <c r="E581" s="185" t="s">
        <v>4616</v>
      </c>
      <c r="F581" s="186" t="s">
        <v>3203</v>
      </c>
      <c r="G581">
        <f>VLOOKUP(A581,РАСЧЕТ!$A$3:$BG$1360,59,0)</f>
        <v>1604.2007299581862</v>
      </c>
      <c r="H581" s="83">
        <f t="shared" si="27"/>
        <v>-1393.6892700418136</v>
      </c>
      <c r="I581">
        <f t="shared" si="28"/>
        <v>1498.9449999999999</v>
      </c>
      <c r="J581" s="140">
        <f t="shared" si="29"/>
        <v>105.25572995818629</v>
      </c>
    </row>
    <row r="582" spans="1:10" ht="12.6" customHeight="1" x14ac:dyDescent="0.3">
      <c r="A582" s="181" t="s">
        <v>2596</v>
      </c>
      <c r="B582" s="182" t="s">
        <v>82</v>
      </c>
      <c r="C582" s="190">
        <v>3418.8</v>
      </c>
      <c r="D582" s="191">
        <v>3418.8</v>
      </c>
      <c r="E582" s="185" t="s">
        <v>4616</v>
      </c>
      <c r="F582" s="186" t="s">
        <v>3886</v>
      </c>
      <c r="G582">
        <f>VLOOKUP(A582,РАСЧЕТ!$A$3:$BG$1360,59,0)</f>
        <v>1398.3119037513943</v>
      </c>
      <c r="H582" s="83">
        <f t="shared" si="27"/>
        <v>-2020.4880962486059</v>
      </c>
      <c r="I582">
        <f t="shared" si="28"/>
        <v>1709.4</v>
      </c>
      <c r="J582" s="140">
        <f t="shared" si="29"/>
        <v>-311.08809624860578</v>
      </c>
    </row>
    <row r="583" spans="1:10" ht="12.6" customHeight="1" x14ac:dyDescent="0.3">
      <c r="A583" s="181" t="s">
        <v>1213</v>
      </c>
      <c r="B583" s="182" t="s">
        <v>269</v>
      </c>
      <c r="C583" s="190">
        <v>1580.55</v>
      </c>
      <c r="D583" s="191">
        <v>1580.55</v>
      </c>
      <c r="E583" s="185" t="s">
        <v>4616</v>
      </c>
      <c r="F583" s="186" t="s">
        <v>3209</v>
      </c>
      <c r="G583">
        <f>VLOOKUP(A583,РАСЧЕТ!$A$3:$BG$1360,59,0)</f>
        <v>496.54679169419046</v>
      </c>
      <c r="H583" s="83">
        <f t="shared" si="27"/>
        <v>-1084.0032083058095</v>
      </c>
      <c r="I583">
        <f t="shared" si="28"/>
        <v>790.27499999999998</v>
      </c>
      <c r="J583" s="140">
        <f t="shared" si="29"/>
        <v>-293.72820830580952</v>
      </c>
    </row>
    <row r="584" spans="1:10" ht="12.6" customHeight="1" x14ac:dyDescent="0.3">
      <c r="A584" s="181" t="s">
        <v>1252</v>
      </c>
      <c r="B584" s="182" t="s">
        <v>238</v>
      </c>
      <c r="C584" s="183">
        <v>974.96</v>
      </c>
      <c r="D584" s="184">
        <v>974.96</v>
      </c>
      <c r="E584" s="185" t="s">
        <v>4616</v>
      </c>
      <c r="F584" s="186" t="s">
        <v>3210</v>
      </c>
      <c r="G584">
        <f>VLOOKUP(A584,РАСЧЕТ!$A$3:$BG$1360,59,0)</f>
        <v>437.1085022612379</v>
      </c>
      <c r="H584" s="83">
        <f t="shared" si="27"/>
        <v>-537.85149773876219</v>
      </c>
      <c r="I584">
        <f t="shared" si="28"/>
        <v>487.47999999999996</v>
      </c>
      <c r="J584" s="140">
        <f t="shared" si="29"/>
        <v>-50.371497738762059</v>
      </c>
    </row>
    <row r="585" spans="1:10" ht="12.6" customHeight="1" x14ac:dyDescent="0.3">
      <c r="A585" s="181" t="s">
        <v>1072</v>
      </c>
      <c r="B585" s="182" t="s">
        <v>162</v>
      </c>
      <c r="C585" s="190">
        <v>1391.57</v>
      </c>
      <c r="D585" s="191">
        <v>1391.57</v>
      </c>
      <c r="E585" s="185" t="s">
        <v>4616</v>
      </c>
      <c r="F585" s="186" t="s">
        <v>3211</v>
      </c>
      <c r="G585">
        <f>VLOOKUP(A585,РАСЧЕТ!$A$3:$BG$1360,59,0)</f>
        <v>862.31743671652259</v>
      </c>
      <c r="H585" s="83">
        <f t="shared" si="27"/>
        <v>-529.25256328347734</v>
      </c>
      <c r="I585">
        <f t="shared" si="28"/>
        <v>695.78499999999997</v>
      </c>
      <c r="J585" s="140">
        <f t="shared" si="29"/>
        <v>166.53243671652262</v>
      </c>
    </row>
    <row r="586" spans="1:10" ht="12.6" customHeight="1" x14ac:dyDescent="0.3">
      <c r="A586" s="181" t="s">
        <v>1096</v>
      </c>
      <c r="B586" s="182" t="s">
        <v>55</v>
      </c>
      <c r="C586" s="190">
        <v>2516.86</v>
      </c>
      <c r="D586" s="191">
        <v>2516.86</v>
      </c>
      <c r="E586" s="185" t="s">
        <v>4616</v>
      </c>
      <c r="F586" s="186" t="s">
        <v>3213</v>
      </c>
      <c r="G586">
        <f>VLOOKUP(A586,РАСЧЕТ!$A$3:$BG$1360,59,0)</f>
        <v>1432.9779686458148</v>
      </c>
      <c r="H586" s="83">
        <f t="shared" si="27"/>
        <v>-1083.8820313541853</v>
      </c>
      <c r="I586">
        <f t="shared" si="28"/>
        <v>1258.43</v>
      </c>
      <c r="J586" s="140">
        <f t="shared" si="29"/>
        <v>174.54796864581476</v>
      </c>
    </row>
    <row r="587" spans="1:10" ht="12.6" customHeight="1" x14ac:dyDescent="0.3">
      <c r="A587" s="181" t="s">
        <v>1124</v>
      </c>
      <c r="B587" s="182" t="s">
        <v>231</v>
      </c>
      <c r="C587" s="190">
        <v>2997.89</v>
      </c>
      <c r="D587" s="191">
        <v>2997.89</v>
      </c>
      <c r="E587" s="185" t="s">
        <v>4616</v>
      </c>
      <c r="F587" s="186" t="s">
        <v>3214</v>
      </c>
      <c r="G587">
        <f>VLOOKUP(A587,РАСЧЕТ!$A$3:$BG$1360,59,0)</f>
        <v>629.45009873358799</v>
      </c>
      <c r="H587" s="83">
        <f t="shared" si="27"/>
        <v>-2368.4399012664117</v>
      </c>
      <c r="I587">
        <f t="shared" si="28"/>
        <v>1498.9449999999999</v>
      </c>
      <c r="J587" s="140">
        <f t="shared" si="29"/>
        <v>-869.49490126641194</v>
      </c>
    </row>
    <row r="588" spans="1:10" ht="12.6" customHeight="1" x14ac:dyDescent="0.3">
      <c r="A588" s="181" t="s">
        <v>588</v>
      </c>
      <c r="B588" s="182" t="s">
        <v>239</v>
      </c>
      <c r="C588" s="190">
        <v>3418.8</v>
      </c>
      <c r="D588" s="191">
        <v>3418.8</v>
      </c>
      <c r="E588" s="185" t="s">
        <v>4616</v>
      </c>
      <c r="F588" s="186" t="s">
        <v>3223</v>
      </c>
      <c r="G588">
        <f>VLOOKUP(A588,РАСЧЕТ!$A$3:$BG$1360,59,0)</f>
        <v>936.01593542617763</v>
      </c>
      <c r="H588" s="83">
        <f t="shared" si="27"/>
        <v>-2482.7840645738224</v>
      </c>
      <c r="I588">
        <f t="shared" si="28"/>
        <v>1709.4</v>
      </c>
      <c r="J588" s="140">
        <f t="shared" si="29"/>
        <v>-773.38406457382246</v>
      </c>
    </row>
    <row r="589" spans="1:10" ht="12.6" customHeight="1" x14ac:dyDescent="0.3">
      <c r="A589" s="181" t="s">
        <v>1289</v>
      </c>
      <c r="B589" s="182" t="s">
        <v>176</v>
      </c>
      <c r="C589" s="190">
        <v>1580.55</v>
      </c>
      <c r="D589" s="191">
        <v>1580.55</v>
      </c>
      <c r="E589" s="185" t="s">
        <v>4616</v>
      </c>
      <c r="F589" s="186" t="s">
        <v>3224</v>
      </c>
      <c r="G589">
        <f>VLOOKUP(A589,РАСЧЕТ!$A$3:$BG$1360,59,0)</f>
        <v>640.33504947346273</v>
      </c>
      <c r="H589" s="83">
        <f t="shared" si="27"/>
        <v>-940.21495052653722</v>
      </c>
      <c r="I589">
        <f t="shared" si="28"/>
        <v>790.27499999999998</v>
      </c>
      <c r="J589" s="140">
        <f t="shared" si="29"/>
        <v>-149.93995052653725</v>
      </c>
    </row>
    <row r="590" spans="1:10" ht="12.6" customHeight="1" x14ac:dyDescent="0.3">
      <c r="A590" s="181" t="s">
        <v>639</v>
      </c>
      <c r="B590" s="182" t="s">
        <v>206</v>
      </c>
      <c r="C590" s="183">
        <v>974.96</v>
      </c>
      <c r="D590" s="184">
        <v>974.96</v>
      </c>
      <c r="E590" s="185" t="s">
        <v>4616</v>
      </c>
      <c r="F590" s="186" t="s">
        <v>3276</v>
      </c>
      <c r="G590">
        <f>VLOOKUP(A590,РАСЧЕТ!$A$3:$BG$1360,59,0)</f>
        <v>465.53176251993176</v>
      </c>
      <c r="H590" s="83">
        <f t="shared" si="27"/>
        <v>-509.42823748006828</v>
      </c>
      <c r="I590">
        <f t="shared" si="28"/>
        <v>487.47999999999996</v>
      </c>
      <c r="J590" s="140">
        <f t="shared" si="29"/>
        <v>-21.948237480068201</v>
      </c>
    </row>
    <row r="591" spans="1:10" ht="12.6" customHeight="1" x14ac:dyDescent="0.3">
      <c r="A591" s="181" t="s">
        <v>1158</v>
      </c>
      <c r="B591" s="182" t="s">
        <v>270</v>
      </c>
      <c r="C591" s="190">
        <v>3118.15</v>
      </c>
      <c r="D591" s="191">
        <v>3118.15</v>
      </c>
      <c r="E591" s="185" t="s">
        <v>4616</v>
      </c>
      <c r="F591" s="186" t="s">
        <v>3132</v>
      </c>
      <c r="G591">
        <f>VLOOKUP(A591,РАСЧЕТ!$A$3:$BG$1360,59,0)</f>
        <v>2223.8314078891735</v>
      </c>
      <c r="H591" s="83">
        <f t="shared" si="27"/>
        <v>-894.31859211082656</v>
      </c>
      <c r="I591">
        <f t="shared" si="28"/>
        <v>1559.075</v>
      </c>
      <c r="J591" s="140">
        <f t="shared" si="29"/>
        <v>664.75640788917349</v>
      </c>
    </row>
    <row r="592" spans="1:10" ht="12.6" customHeight="1" x14ac:dyDescent="0.3">
      <c r="A592" s="181" t="s">
        <v>1186</v>
      </c>
      <c r="B592" s="182" t="s">
        <v>340</v>
      </c>
      <c r="C592" s="190">
        <v>1391.57</v>
      </c>
      <c r="D592" s="191">
        <v>1391.57</v>
      </c>
      <c r="E592" s="185" t="s">
        <v>4616</v>
      </c>
      <c r="F592" s="186" t="s">
        <v>3226</v>
      </c>
      <c r="G592">
        <f>VLOOKUP(A592,РАСЧЕТ!$A$3:$BG$1360,59,0)</f>
        <v>673.39396224031373</v>
      </c>
      <c r="H592" s="83">
        <f t="shared" si="27"/>
        <v>-718.17603775968621</v>
      </c>
      <c r="I592">
        <f t="shared" si="28"/>
        <v>695.78499999999997</v>
      </c>
      <c r="J592" s="140">
        <f t="shared" si="29"/>
        <v>-22.391037759686242</v>
      </c>
    </row>
    <row r="593" spans="1:10" ht="12.6" customHeight="1" x14ac:dyDescent="0.3">
      <c r="A593" s="181" t="s">
        <v>2542</v>
      </c>
      <c r="B593" s="182" t="s">
        <v>74</v>
      </c>
      <c r="C593" s="190">
        <v>2516.86</v>
      </c>
      <c r="D593" s="191">
        <v>2516.86</v>
      </c>
      <c r="E593" s="185" t="s">
        <v>4616</v>
      </c>
      <c r="F593" s="186" t="s">
        <v>3227</v>
      </c>
      <c r="G593">
        <f>VLOOKUP(A593,РАСЧЕТ!$A$3:$BG$1360,59,0)</f>
        <v>1144.5654748443683</v>
      </c>
      <c r="H593" s="83">
        <f t="shared" si="27"/>
        <v>-1372.2945251556318</v>
      </c>
      <c r="I593">
        <f t="shared" si="28"/>
        <v>1258.43</v>
      </c>
      <c r="J593" s="140">
        <f t="shared" si="29"/>
        <v>-113.86452515563178</v>
      </c>
    </row>
    <row r="594" spans="1:10" ht="12.6" customHeight="1" x14ac:dyDescent="0.3">
      <c r="A594" s="181" t="s">
        <v>1125</v>
      </c>
      <c r="B594" s="182" t="s">
        <v>80</v>
      </c>
      <c r="C594" s="190">
        <v>2997.89</v>
      </c>
      <c r="D594" s="191">
        <v>2997.89</v>
      </c>
      <c r="E594" s="185" t="s">
        <v>4616</v>
      </c>
      <c r="F594" s="186" t="s">
        <v>3228</v>
      </c>
      <c r="G594">
        <f>VLOOKUP(A594,РАСЧЕТ!$A$3:$BG$1360,59,0)</f>
        <v>1585.8092086143272</v>
      </c>
      <c r="H594" s="83">
        <f t="shared" si="27"/>
        <v>-1412.0807913856727</v>
      </c>
      <c r="I594">
        <f t="shared" si="28"/>
        <v>1498.9449999999999</v>
      </c>
      <c r="J594" s="140">
        <f t="shared" si="29"/>
        <v>86.864208614327254</v>
      </c>
    </row>
    <row r="595" spans="1:10" ht="12.6" customHeight="1" x14ac:dyDescent="0.3">
      <c r="A595" s="181" t="s">
        <v>677</v>
      </c>
      <c r="B595" s="182" t="s">
        <v>60</v>
      </c>
      <c r="C595" s="190">
        <v>3418.8</v>
      </c>
      <c r="D595" s="191">
        <v>3418.8</v>
      </c>
      <c r="E595" s="185" t="s">
        <v>4616</v>
      </c>
      <c r="F595" s="186" t="s">
        <v>3235</v>
      </c>
      <c r="G595">
        <f>VLOOKUP(A595,РАСЧЕТ!$A$3:$BG$1360,59,0)</f>
        <v>717.82561402856174</v>
      </c>
      <c r="H595" s="83">
        <f t="shared" si="27"/>
        <v>-2700.9743859714386</v>
      </c>
      <c r="I595">
        <f t="shared" si="28"/>
        <v>1709.4</v>
      </c>
      <c r="J595" s="140">
        <f t="shared" si="29"/>
        <v>-991.57438597143835</v>
      </c>
    </row>
    <row r="596" spans="1:10" ht="12.6" customHeight="1" x14ac:dyDescent="0.3">
      <c r="A596" s="181" t="s">
        <v>1110</v>
      </c>
      <c r="B596" s="182" t="s">
        <v>315</v>
      </c>
      <c r="C596" s="190">
        <v>1580.55</v>
      </c>
      <c r="D596" s="191">
        <v>1580.55</v>
      </c>
      <c r="E596" s="185" t="s">
        <v>4616</v>
      </c>
      <c r="F596" s="186" t="s">
        <v>3236</v>
      </c>
      <c r="G596">
        <f>VLOOKUP(A596,РАСЧЕТ!$A$3:$BG$1360,59,0)</f>
        <v>341.89081675718302</v>
      </c>
      <c r="H596" s="83">
        <f t="shared" si="27"/>
        <v>-1238.6591832428169</v>
      </c>
      <c r="I596">
        <f t="shared" si="28"/>
        <v>790.27499999999998</v>
      </c>
      <c r="J596" s="140">
        <f t="shared" si="29"/>
        <v>-448.38418324281696</v>
      </c>
    </row>
    <row r="597" spans="1:10" ht="12.6" customHeight="1" x14ac:dyDescent="0.3">
      <c r="A597" s="181" t="s">
        <v>3931</v>
      </c>
      <c r="B597" s="182" t="s">
        <v>204</v>
      </c>
      <c r="C597" s="183">
        <v>974.96</v>
      </c>
      <c r="D597" s="184">
        <v>974.96</v>
      </c>
      <c r="E597" s="185" t="s">
        <v>4616</v>
      </c>
      <c r="F597" s="186" t="s">
        <v>4617</v>
      </c>
      <c r="G597">
        <f>VLOOKUP(A597,РАСЧЕТ!$A$3:$BG$1360,59,0)</f>
        <v>267.40491895198147</v>
      </c>
      <c r="H597" s="83">
        <f t="shared" si="27"/>
        <v>-707.55508104801856</v>
      </c>
      <c r="I597">
        <f t="shared" si="28"/>
        <v>487.47999999999996</v>
      </c>
      <c r="J597" s="140">
        <f t="shared" si="29"/>
        <v>-220.07508104801849</v>
      </c>
    </row>
    <row r="598" spans="1:10" ht="12.6" customHeight="1" x14ac:dyDescent="0.3">
      <c r="A598" s="181" t="s">
        <v>1402</v>
      </c>
      <c r="B598" s="182" t="s">
        <v>97</v>
      </c>
      <c r="C598" s="190">
        <v>1391.57</v>
      </c>
      <c r="D598" s="191">
        <v>1391.57</v>
      </c>
      <c r="E598" s="185" t="s">
        <v>4616</v>
      </c>
      <c r="F598" s="186" t="s">
        <v>3238</v>
      </c>
      <c r="G598">
        <f>VLOOKUP(A598,РАСЧЕТ!$A$3:$BG$1360,59,0)</f>
        <v>731.06885258079194</v>
      </c>
      <c r="H598" s="83">
        <f t="shared" si="27"/>
        <v>-660.501147419208</v>
      </c>
      <c r="I598">
        <f t="shared" si="28"/>
        <v>695.78499999999997</v>
      </c>
      <c r="J598" s="140">
        <f t="shared" si="29"/>
        <v>35.283852580791972</v>
      </c>
    </row>
    <row r="599" spans="1:10" ht="12.6" customHeight="1" x14ac:dyDescent="0.3">
      <c r="A599" s="181" t="s">
        <v>1179</v>
      </c>
      <c r="B599" s="182" t="s">
        <v>109</v>
      </c>
      <c r="C599" s="190">
        <v>2516.86</v>
      </c>
      <c r="D599" s="191">
        <v>2516.86</v>
      </c>
      <c r="E599" s="185" t="s">
        <v>4616</v>
      </c>
      <c r="F599" s="186" t="s">
        <v>3285</v>
      </c>
      <c r="G599">
        <f>VLOOKUP(A599,РАСЧЕТ!$A$3:$BG$1360,59,0)</f>
        <v>1467.2530766048249</v>
      </c>
      <c r="H599" s="83">
        <f t="shared" si="27"/>
        <v>-1049.6069233951753</v>
      </c>
      <c r="I599">
        <f t="shared" si="28"/>
        <v>1258.43</v>
      </c>
      <c r="J599" s="140">
        <f t="shared" si="29"/>
        <v>208.82307660482479</v>
      </c>
    </row>
    <row r="600" spans="1:10" ht="12.6" customHeight="1" x14ac:dyDescent="0.3">
      <c r="A600" s="181" t="s">
        <v>2091</v>
      </c>
      <c r="B600" s="182" t="s">
        <v>170</v>
      </c>
      <c r="C600" s="190">
        <v>2997.89</v>
      </c>
      <c r="D600" s="191">
        <v>2997.89</v>
      </c>
      <c r="E600" s="185" t="s">
        <v>4616</v>
      </c>
      <c r="F600" s="186" t="s">
        <v>3286</v>
      </c>
      <c r="G600">
        <f>VLOOKUP(A600,РАСЧЕТ!$A$3:$BG$1360,59,0)</f>
        <v>2153.438435545288</v>
      </c>
      <c r="H600" s="83">
        <f t="shared" si="27"/>
        <v>-844.45156445471184</v>
      </c>
      <c r="I600">
        <f t="shared" si="28"/>
        <v>1498.9449999999999</v>
      </c>
      <c r="J600" s="140">
        <f t="shared" si="29"/>
        <v>654.49343554528809</v>
      </c>
    </row>
    <row r="601" spans="1:10" ht="12.6" customHeight="1" x14ac:dyDescent="0.3">
      <c r="A601" s="181" t="s">
        <v>589</v>
      </c>
      <c r="B601" s="182" t="s">
        <v>257</v>
      </c>
      <c r="C601" s="190">
        <v>3418.8</v>
      </c>
      <c r="D601" s="191">
        <v>3418.8</v>
      </c>
      <c r="E601" s="185" t="s">
        <v>4616</v>
      </c>
      <c r="F601" s="186" t="s">
        <v>3244</v>
      </c>
      <c r="G601">
        <f>VLOOKUP(A601,РАСЧЕТ!$A$3:$BG$1360,59,0)</f>
        <v>2144.0044964206436</v>
      </c>
      <c r="H601" s="83">
        <f t="shared" si="27"/>
        <v>-1274.7955035793566</v>
      </c>
      <c r="I601">
        <f t="shared" si="28"/>
        <v>1709.4</v>
      </c>
      <c r="J601" s="140">
        <f t="shared" si="29"/>
        <v>434.6044964206435</v>
      </c>
    </row>
    <row r="602" spans="1:10" ht="12.6" customHeight="1" x14ac:dyDescent="0.3">
      <c r="A602" s="181" t="s">
        <v>1180</v>
      </c>
      <c r="B602" s="182" t="s">
        <v>57</v>
      </c>
      <c r="C602" s="190">
        <v>2495.38</v>
      </c>
      <c r="D602" s="191">
        <v>2495.38</v>
      </c>
      <c r="E602" s="185" t="s">
        <v>4616</v>
      </c>
      <c r="F602" s="186" t="s">
        <v>3099</v>
      </c>
      <c r="G602">
        <f>VLOOKUP(A602,РАСЧЕТ!$A$3:$BG$1360,59,0)</f>
        <v>1812.1830272761847</v>
      </c>
      <c r="H602" s="83">
        <f t="shared" si="27"/>
        <v>-683.19697272381541</v>
      </c>
      <c r="I602">
        <f t="shared" si="28"/>
        <v>1247.69</v>
      </c>
      <c r="J602" s="140">
        <f t="shared" si="29"/>
        <v>564.49302727618465</v>
      </c>
    </row>
    <row r="603" spans="1:10" ht="12.6" customHeight="1" x14ac:dyDescent="0.3">
      <c r="A603" s="181" t="s">
        <v>2590</v>
      </c>
      <c r="B603" s="182" t="s">
        <v>168</v>
      </c>
      <c r="C603" s="190">
        <v>2452.4299999999998</v>
      </c>
      <c r="D603" s="191">
        <v>2452.4299999999998</v>
      </c>
      <c r="E603" s="185" t="s">
        <v>4616</v>
      </c>
      <c r="F603" s="186" t="s">
        <v>3899</v>
      </c>
      <c r="G603">
        <f>VLOOKUP(A603,РАСЧЕТ!$A$3:$BG$1360,59,0)</f>
        <v>514.92264523908136</v>
      </c>
      <c r="H603" s="83">
        <f t="shared" si="27"/>
        <v>-1937.5073547609186</v>
      </c>
      <c r="I603">
        <f t="shared" si="28"/>
        <v>1226.2149999999999</v>
      </c>
      <c r="J603" s="140">
        <f t="shared" si="29"/>
        <v>-711.29235476091856</v>
      </c>
    </row>
    <row r="604" spans="1:10" ht="12.6" customHeight="1" x14ac:dyDescent="0.3">
      <c r="A604" s="181" t="s">
        <v>3933</v>
      </c>
      <c r="B604" s="182" t="s">
        <v>53</v>
      </c>
      <c r="C604" s="190">
        <v>1580.55</v>
      </c>
      <c r="D604" s="191">
        <v>1580.55</v>
      </c>
      <c r="E604" s="185" t="s">
        <v>4616</v>
      </c>
      <c r="F604" s="186" t="s">
        <v>4618</v>
      </c>
      <c r="G604">
        <f>VLOOKUP(A604,РАСЧЕТ!$A$3:$BG$1360,59,0)</f>
        <v>346.07070797169678</v>
      </c>
      <c r="H604" s="83">
        <f t="shared" si="27"/>
        <v>-1234.4792920283032</v>
      </c>
      <c r="I604">
        <f t="shared" si="28"/>
        <v>790.27499999999998</v>
      </c>
      <c r="J604" s="140">
        <f t="shared" si="29"/>
        <v>-444.2042920283032</v>
      </c>
    </row>
    <row r="605" spans="1:10" ht="12.6" customHeight="1" x14ac:dyDescent="0.3">
      <c r="A605" s="181" t="s">
        <v>1408</v>
      </c>
      <c r="B605" s="182" t="s">
        <v>289</v>
      </c>
      <c r="C605" s="183">
        <v>974.96</v>
      </c>
      <c r="D605" s="184">
        <v>974.96</v>
      </c>
      <c r="E605" s="185" t="s">
        <v>4616</v>
      </c>
      <c r="F605" s="186" t="s">
        <v>3246</v>
      </c>
      <c r="G605">
        <f>VLOOKUP(A605,РАСЧЕТ!$A$3:$BG$1360,59,0)</f>
        <v>412.86513321705849</v>
      </c>
      <c r="H605" s="83">
        <f t="shared" si="27"/>
        <v>-562.09486678294161</v>
      </c>
      <c r="I605">
        <f t="shared" si="28"/>
        <v>487.47999999999996</v>
      </c>
      <c r="J605" s="140">
        <f t="shared" si="29"/>
        <v>-74.614866782941476</v>
      </c>
    </row>
    <row r="606" spans="1:10" ht="12.6" customHeight="1" x14ac:dyDescent="0.3">
      <c r="A606" s="181" t="s">
        <v>1465</v>
      </c>
      <c r="B606" s="182" t="s">
        <v>70</v>
      </c>
      <c r="C606" s="190">
        <v>1391.57</v>
      </c>
      <c r="D606" s="191">
        <v>1391.57</v>
      </c>
      <c r="E606" s="185" t="s">
        <v>4616</v>
      </c>
      <c r="F606" s="186" t="s">
        <v>3292</v>
      </c>
      <c r="G606">
        <f>VLOOKUP(A606,РАСЧЕТ!$A$3:$BG$1360,59,0)</f>
        <v>632.423419918268</v>
      </c>
      <c r="H606" s="83">
        <f t="shared" si="27"/>
        <v>-759.14658008173194</v>
      </c>
      <c r="I606">
        <f t="shared" si="28"/>
        <v>695.78499999999997</v>
      </c>
      <c r="J606" s="140">
        <f t="shared" si="29"/>
        <v>-63.361580081731972</v>
      </c>
    </row>
    <row r="607" spans="1:10" ht="12.6" customHeight="1" x14ac:dyDescent="0.3">
      <c r="A607" s="181" t="s">
        <v>2263</v>
      </c>
      <c r="B607" s="182" t="s">
        <v>107</v>
      </c>
      <c r="C607" s="190">
        <v>2516.86</v>
      </c>
      <c r="D607" s="191">
        <v>2516.86</v>
      </c>
      <c r="E607" s="185" t="s">
        <v>4616</v>
      </c>
      <c r="F607" s="186" t="s">
        <v>3247</v>
      </c>
      <c r="G607">
        <f>VLOOKUP(A607,РАСЧЕТ!$A$3:$BG$1360,59,0)</f>
        <v>1087.7189543269819</v>
      </c>
      <c r="H607" s="83">
        <f t="shared" si="27"/>
        <v>-1429.1410456730182</v>
      </c>
      <c r="I607">
        <f t="shared" si="28"/>
        <v>1258.43</v>
      </c>
      <c r="J607" s="140">
        <f t="shared" si="29"/>
        <v>-170.71104567301813</v>
      </c>
    </row>
    <row r="608" spans="1:10" ht="12.6" customHeight="1" x14ac:dyDescent="0.3">
      <c r="A608" s="181" t="s">
        <v>1200</v>
      </c>
      <c r="B608" s="182" t="s">
        <v>108</v>
      </c>
      <c r="C608" s="190">
        <v>2997.89</v>
      </c>
      <c r="D608" s="191">
        <v>2997.89</v>
      </c>
      <c r="E608" s="185" t="s">
        <v>4616</v>
      </c>
      <c r="F608" s="186" t="s">
        <v>3248</v>
      </c>
      <c r="G608">
        <f>VLOOKUP(A608,РАСЧЕТ!$A$3:$BG$1360,59,0)</f>
        <v>629.45009873358799</v>
      </c>
      <c r="H608" s="83">
        <f t="shared" si="27"/>
        <v>-2368.4399012664117</v>
      </c>
      <c r="I608">
        <f t="shared" si="28"/>
        <v>1498.9449999999999</v>
      </c>
      <c r="J608" s="140">
        <f t="shared" si="29"/>
        <v>-869.49490126641194</v>
      </c>
    </row>
    <row r="609" spans="1:10" ht="12.6" customHeight="1" x14ac:dyDescent="0.3">
      <c r="A609" s="181" t="s">
        <v>2174</v>
      </c>
      <c r="B609" s="182" t="s">
        <v>69</v>
      </c>
      <c r="C609" s="190">
        <v>3418.8</v>
      </c>
      <c r="D609" s="191">
        <v>3418.8</v>
      </c>
      <c r="E609" s="185" t="s">
        <v>4616</v>
      </c>
      <c r="F609" s="186" t="s">
        <v>3294</v>
      </c>
      <c r="G609">
        <f>VLOOKUP(A609,РАСЧЕТ!$A$3:$BG$1360,59,0)</f>
        <v>2000.2162386413681</v>
      </c>
      <c r="H609" s="83">
        <f t="shared" si="27"/>
        <v>-1418.583761358632</v>
      </c>
      <c r="I609">
        <f t="shared" si="28"/>
        <v>1709.4</v>
      </c>
      <c r="J609" s="140">
        <f t="shared" si="29"/>
        <v>290.81623864136805</v>
      </c>
    </row>
    <row r="610" spans="1:10" ht="12.6" customHeight="1" x14ac:dyDescent="0.3">
      <c r="A610" s="181" t="s">
        <v>1145</v>
      </c>
      <c r="B610" s="182" t="s">
        <v>110</v>
      </c>
      <c r="C610" s="190">
        <v>1580.55</v>
      </c>
      <c r="D610" s="191">
        <v>1580.55</v>
      </c>
      <c r="E610" s="185" t="s">
        <v>4616</v>
      </c>
      <c r="F610" s="186" t="s">
        <v>3255</v>
      </c>
      <c r="G610">
        <f>VLOOKUP(A610,РАСЧЕТ!$A$3:$BG$1360,59,0)</f>
        <v>1202.1124287041025</v>
      </c>
      <c r="H610" s="83">
        <f t="shared" si="27"/>
        <v>-378.43757129589744</v>
      </c>
      <c r="I610">
        <f t="shared" si="28"/>
        <v>790.27499999999998</v>
      </c>
      <c r="J610" s="140">
        <f t="shared" si="29"/>
        <v>411.83742870410254</v>
      </c>
    </row>
    <row r="611" spans="1:10" ht="12.6" customHeight="1" x14ac:dyDescent="0.3">
      <c r="A611" s="181" t="s">
        <v>1148</v>
      </c>
      <c r="B611" s="182" t="s">
        <v>95</v>
      </c>
      <c r="C611" s="183">
        <v>974.96</v>
      </c>
      <c r="D611" s="184">
        <v>974.96</v>
      </c>
      <c r="E611" s="185" t="s">
        <v>4616</v>
      </c>
      <c r="F611" s="186" t="s">
        <v>3297</v>
      </c>
      <c r="G611">
        <f>VLOOKUP(A611,РАСЧЕТ!$A$3:$BG$1360,59,0)</f>
        <v>566.68512991116324</v>
      </c>
      <c r="H611" s="83">
        <f t="shared" si="27"/>
        <v>-408.27487008883679</v>
      </c>
      <c r="I611">
        <f t="shared" si="28"/>
        <v>487.47999999999996</v>
      </c>
      <c r="J611" s="140">
        <f t="shared" si="29"/>
        <v>79.205129911163283</v>
      </c>
    </row>
    <row r="612" spans="1:10" ht="12.6" customHeight="1" x14ac:dyDescent="0.3">
      <c r="A612" s="181" t="s">
        <v>1152</v>
      </c>
      <c r="B612" s="182" t="s">
        <v>71</v>
      </c>
      <c r="C612" s="190">
        <v>1391.57</v>
      </c>
      <c r="D612" s="191">
        <v>1391.57</v>
      </c>
      <c r="E612" s="185" t="s">
        <v>4616</v>
      </c>
      <c r="F612" s="186" t="s">
        <v>3256</v>
      </c>
      <c r="G612">
        <f>VLOOKUP(A612,РАСЧЕТ!$A$3:$BG$1360,59,0)</f>
        <v>970.9946082938784</v>
      </c>
      <c r="H612" s="83">
        <f t="shared" si="27"/>
        <v>-420.57539170612154</v>
      </c>
      <c r="I612">
        <f t="shared" si="28"/>
        <v>695.78499999999997</v>
      </c>
      <c r="J612" s="140">
        <f t="shared" si="29"/>
        <v>275.20960829387843</v>
      </c>
    </row>
    <row r="613" spans="1:10" ht="12.6" customHeight="1" x14ac:dyDescent="0.3">
      <c r="A613" s="181" t="s">
        <v>590</v>
      </c>
      <c r="B613" s="182" t="s">
        <v>224</v>
      </c>
      <c r="C613" s="190">
        <v>2516.86</v>
      </c>
      <c r="D613" s="191">
        <v>2516.86</v>
      </c>
      <c r="E613" s="185" t="s">
        <v>4616</v>
      </c>
      <c r="F613" s="186" t="s">
        <v>3257</v>
      </c>
      <c r="G613">
        <f>VLOOKUP(A613,РАСЧЕТ!$A$3:$BG$1360,59,0)</f>
        <v>1590.1418783115328</v>
      </c>
      <c r="H613" s="83">
        <f t="shared" si="27"/>
        <v>-926.71812168846736</v>
      </c>
      <c r="I613">
        <f t="shared" si="28"/>
        <v>1258.43</v>
      </c>
      <c r="J613" s="140">
        <f t="shared" si="29"/>
        <v>331.7118783115327</v>
      </c>
    </row>
    <row r="614" spans="1:10" ht="12.6" customHeight="1" x14ac:dyDescent="0.3">
      <c r="A614" s="181" t="s">
        <v>1487</v>
      </c>
      <c r="B614" s="182" t="s">
        <v>63</v>
      </c>
      <c r="C614" s="190">
        <v>1421.64</v>
      </c>
      <c r="D614" s="191">
        <v>1421.64</v>
      </c>
      <c r="E614" s="185" t="s">
        <v>4616</v>
      </c>
      <c r="F614" s="186" t="s">
        <v>3134</v>
      </c>
      <c r="G614">
        <f>VLOOKUP(A614,РАСЧЕТ!$A$3:$BG$1360,59,0)</f>
        <v>298.49281186363561</v>
      </c>
      <c r="H614" s="83">
        <f t="shared" si="27"/>
        <v>-1123.1471881363645</v>
      </c>
      <c r="I614">
        <f t="shared" si="28"/>
        <v>710.82</v>
      </c>
      <c r="J614" s="140">
        <f t="shared" si="29"/>
        <v>-412.32718813636444</v>
      </c>
    </row>
    <row r="615" spans="1:10" ht="12.6" customHeight="1" x14ac:dyDescent="0.3">
      <c r="A615" s="181" t="s">
        <v>1937</v>
      </c>
      <c r="B615" s="182" t="s">
        <v>232</v>
      </c>
      <c r="C615" s="190">
        <v>2997.89</v>
      </c>
      <c r="D615" s="191">
        <v>2997.89</v>
      </c>
      <c r="E615" s="185" t="s">
        <v>4616</v>
      </c>
      <c r="F615" s="186" t="s">
        <v>3258</v>
      </c>
      <c r="G615">
        <f>VLOOKUP(A615,РАСЧЕТ!$A$3:$BG$1360,59,0)</f>
        <v>2004.6343083085992</v>
      </c>
      <c r="H615" s="83">
        <f t="shared" si="27"/>
        <v>-993.25569169140067</v>
      </c>
      <c r="I615">
        <f t="shared" si="28"/>
        <v>1498.9449999999999</v>
      </c>
      <c r="J615" s="140">
        <f t="shared" si="29"/>
        <v>505.68930830859927</v>
      </c>
    </row>
    <row r="616" spans="1:10" ht="12.6" customHeight="1" x14ac:dyDescent="0.3">
      <c r="A616" s="181" t="s">
        <v>3934</v>
      </c>
      <c r="B616" s="182" t="s">
        <v>316</v>
      </c>
      <c r="C616" s="190">
        <v>3418.8</v>
      </c>
      <c r="D616" s="191">
        <v>3418.8</v>
      </c>
      <c r="E616" s="185" t="s">
        <v>4616</v>
      </c>
      <c r="F616" s="186" t="s">
        <v>4549</v>
      </c>
      <c r="G616">
        <f>VLOOKUP(A616,РАСЧЕТ!$A$3:$BG$1360,59,0)</f>
        <v>1761.9624394140892</v>
      </c>
      <c r="H616" s="83">
        <f t="shared" si="27"/>
        <v>-1656.837560585911</v>
      </c>
      <c r="I616">
        <f t="shared" si="28"/>
        <v>1709.4</v>
      </c>
      <c r="J616" s="140">
        <f t="shared" si="29"/>
        <v>52.562439414089113</v>
      </c>
    </row>
    <row r="617" spans="1:10" ht="12.6" customHeight="1" x14ac:dyDescent="0.3">
      <c r="A617" s="181" t="s">
        <v>2113</v>
      </c>
      <c r="B617" s="182" t="s">
        <v>167</v>
      </c>
      <c r="C617" s="190">
        <v>1580.55</v>
      </c>
      <c r="D617" s="191">
        <v>1580.55</v>
      </c>
      <c r="E617" s="185" t="s">
        <v>4616</v>
      </c>
      <c r="F617" s="186" t="s">
        <v>3265</v>
      </c>
      <c r="G617">
        <f>VLOOKUP(A617,РАСЧЕТ!$A$3:$BG$1360,59,0)</f>
        <v>838.46189304141353</v>
      </c>
      <c r="H617" s="83">
        <f t="shared" si="27"/>
        <v>-742.08810695858642</v>
      </c>
      <c r="I617">
        <f t="shared" si="28"/>
        <v>790.27499999999998</v>
      </c>
      <c r="J617" s="140">
        <f t="shared" si="29"/>
        <v>48.186893041413555</v>
      </c>
    </row>
    <row r="618" spans="1:10" ht="12.6" customHeight="1" x14ac:dyDescent="0.3">
      <c r="A618" s="181" t="s">
        <v>1458</v>
      </c>
      <c r="B618" s="182" t="s">
        <v>214</v>
      </c>
      <c r="C618" s="183">
        <v>974.96</v>
      </c>
      <c r="D618" s="184">
        <v>974.96</v>
      </c>
      <c r="E618" s="185" t="s">
        <v>4616</v>
      </c>
      <c r="F618" s="186" t="s">
        <v>3266</v>
      </c>
      <c r="G618">
        <f>VLOOKUP(A618,РАСЧЕТ!$A$3:$BG$1360,59,0)</f>
        <v>471.79144885355316</v>
      </c>
      <c r="H618" s="83">
        <f t="shared" si="27"/>
        <v>-503.16855114644687</v>
      </c>
      <c r="I618">
        <f t="shared" si="28"/>
        <v>487.47999999999996</v>
      </c>
      <c r="J618" s="140">
        <f t="shared" si="29"/>
        <v>-15.688551146446798</v>
      </c>
    </row>
    <row r="619" spans="1:10" ht="12.6" customHeight="1" x14ac:dyDescent="0.3">
      <c r="A619" s="181" t="s">
        <v>1938</v>
      </c>
      <c r="B619" s="182" t="s">
        <v>171</v>
      </c>
      <c r="C619" s="190">
        <v>1391.57</v>
      </c>
      <c r="D619" s="191">
        <v>1391.57</v>
      </c>
      <c r="E619" s="185" t="s">
        <v>4616</v>
      </c>
      <c r="F619" s="186" t="s">
        <v>3302</v>
      </c>
      <c r="G619">
        <f>VLOOKUP(A619,РАСЧЕТ!$A$3:$BG$1360,59,0)</f>
        <v>1243.5235154801744</v>
      </c>
      <c r="H619" s="83">
        <f t="shared" si="27"/>
        <v>-148.04648451982553</v>
      </c>
      <c r="I619">
        <f t="shared" si="28"/>
        <v>695.78499999999997</v>
      </c>
      <c r="J619" s="140">
        <f t="shared" si="29"/>
        <v>547.73851548017444</v>
      </c>
    </row>
    <row r="620" spans="1:10" ht="12.6" customHeight="1" x14ac:dyDescent="0.3">
      <c r="A620" s="181" t="s">
        <v>1101</v>
      </c>
      <c r="B620" s="182" t="s">
        <v>33</v>
      </c>
      <c r="C620" s="190">
        <v>2516.86</v>
      </c>
      <c r="D620" s="191">
        <v>2516.86</v>
      </c>
      <c r="E620" s="185" t="s">
        <v>4616</v>
      </c>
      <c r="F620" s="186" t="s">
        <v>3267</v>
      </c>
      <c r="G620">
        <f>VLOOKUP(A620,РАСЧЕТ!$A$3:$BG$1360,59,0)</f>
        <v>1742.2899185198305</v>
      </c>
      <c r="H620" s="83">
        <f t="shared" si="27"/>
        <v>-774.57008148016962</v>
      </c>
      <c r="I620">
        <f t="shared" si="28"/>
        <v>1258.43</v>
      </c>
      <c r="J620" s="140">
        <f t="shared" si="29"/>
        <v>483.85991851983044</v>
      </c>
    </row>
    <row r="621" spans="1:10" ht="12.6" customHeight="1" x14ac:dyDescent="0.3">
      <c r="A621" s="181" t="s">
        <v>1333</v>
      </c>
      <c r="B621" s="182" t="s">
        <v>83</v>
      </c>
      <c r="C621" s="190">
        <v>2997.89</v>
      </c>
      <c r="D621" s="191">
        <v>2997.89</v>
      </c>
      <c r="E621" s="185" t="s">
        <v>4616</v>
      </c>
      <c r="F621" s="186" t="s">
        <v>3305</v>
      </c>
      <c r="G621">
        <f>VLOOKUP(A621,РАСЧЕТ!$A$3:$BG$1360,59,0)</f>
        <v>2282.1790849523136</v>
      </c>
      <c r="H621" s="83">
        <f t="shared" si="27"/>
        <v>-715.71091504768629</v>
      </c>
      <c r="I621">
        <f t="shared" si="28"/>
        <v>1498.9449999999999</v>
      </c>
      <c r="J621" s="140">
        <f t="shared" si="29"/>
        <v>783.23408495231365</v>
      </c>
    </row>
    <row r="622" spans="1:10" ht="12.6" customHeight="1" x14ac:dyDescent="0.3">
      <c r="A622" s="181" t="s">
        <v>1111</v>
      </c>
      <c r="B622" s="182" t="s">
        <v>61</v>
      </c>
      <c r="C622" s="190">
        <v>3418.8</v>
      </c>
      <c r="D622" s="191">
        <v>3418.8</v>
      </c>
      <c r="E622" s="185" t="s">
        <v>4616</v>
      </c>
      <c r="F622" s="186" t="s">
        <v>3307</v>
      </c>
      <c r="G622">
        <f>VLOOKUP(A622,РАСЧЕТ!$A$3:$BG$1360,59,0)</f>
        <v>874.98952369427639</v>
      </c>
      <c r="H622" s="83">
        <f t="shared" si="27"/>
        <v>-2543.8104763057236</v>
      </c>
      <c r="I622">
        <f t="shared" si="28"/>
        <v>1709.4</v>
      </c>
      <c r="J622" s="140">
        <f t="shared" si="29"/>
        <v>-834.41047630572371</v>
      </c>
    </row>
    <row r="623" spans="1:10" ht="12.6" customHeight="1" x14ac:dyDescent="0.3">
      <c r="A623" s="181" t="s">
        <v>1089</v>
      </c>
      <c r="B623" s="182" t="s">
        <v>102</v>
      </c>
      <c r="C623" s="190">
        <v>1580.55</v>
      </c>
      <c r="D623" s="191">
        <v>1580.55</v>
      </c>
      <c r="E623" s="185" t="s">
        <v>4616</v>
      </c>
      <c r="F623" s="186" t="s">
        <v>3274</v>
      </c>
      <c r="G623">
        <f>VLOOKUP(A623,РАСЧЕТ!$A$3:$BG$1360,59,0)</f>
        <v>465.61559670678866</v>
      </c>
      <c r="H623" s="83">
        <f t="shared" si="27"/>
        <v>-1114.9344032932113</v>
      </c>
      <c r="I623">
        <f t="shared" si="28"/>
        <v>790.27499999999998</v>
      </c>
      <c r="J623" s="140">
        <f t="shared" si="29"/>
        <v>-324.65940329321131</v>
      </c>
    </row>
    <row r="624" spans="1:10" ht="12.6" customHeight="1" x14ac:dyDescent="0.3">
      <c r="A624" s="181" t="s">
        <v>1189</v>
      </c>
      <c r="B624" s="182" t="s">
        <v>99</v>
      </c>
      <c r="C624" s="183">
        <v>974.96</v>
      </c>
      <c r="D624" s="184">
        <v>974.96</v>
      </c>
      <c r="E624" s="185" t="s">
        <v>4616</v>
      </c>
      <c r="F624" s="186" t="s">
        <v>3275</v>
      </c>
      <c r="G624">
        <f>VLOOKUP(A624,РАСЧЕТ!$A$3:$BG$1360,59,0)</f>
        <v>204.70655073427579</v>
      </c>
      <c r="H624" s="83">
        <f t="shared" si="27"/>
        <v>-770.25344926572427</v>
      </c>
      <c r="I624">
        <f t="shared" si="28"/>
        <v>487.47999999999996</v>
      </c>
      <c r="J624" s="140">
        <f t="shared" si="29"/>
        <v>-282.77344926572414</v>
      </c>
    </row>
    <row r="625" spans="1:10" ht="12.6" customHeight="1" x14ac:dyDescent="0.3">
      <c r="A625" s="181" t="s">
        <v>700</v>
      </c>
      <c r="B625" s="182" t="s">
        <v>259</v>
      </c>
      <c r="C625" s="190">
        <v>1421.64</v>
      </c>
      <c r="D625" s="191">
        <v>1421.64</v>
      </c>
      <c r="E625" s="185" t="s">
        <v>4616</v>
      </c>
      <c r="F625" s="186" t="s">
        <v>3135</v>
      </c>
      <c r="G625">
        <f>VLOOKUP(A625,РАСЧЕТ!$A$3:$BG$1360,59,0)</f>
        <v>999.87855765903703</v>
      </c>
      <c r="H625" s="83">
        <f t="shared" si="27"/>
        <v>-421.76144234096307</v>
      </c>
      <c r="I625">
        <f t="shared" si="28"/>
        <v>710.82</v>
      </c>
      <c r="J625" s="140">
        <f t="shared" si="29"/>
        <v>289.05855765903698</v>
      </c>
    </row>
    <row r="626" spans="1:10" ht="12.6" customHeight="1" x14ac:dyDescent="0.3">
      <c r="A626" s="181" t="s">
        <v>1098</v>
      </c>
      <c r="B626" s="182" t="s">
        <v>298</v>
      </c>
      <c r="C626" s="190">
        <v>1391.57</v>
      </c>
      <c r="D626" s="191">
        <v>1391.57</v>
      </c>
      <c r="E626" s="185" t="s">
        <v>4616</v>
      </c>
      <c r="F626" s="186" t="s">
        <v>3277</v>
      </c>
      <c r="G626">
        <f>VLOOKUP(A626,РАСЧЕТ!$A$3:$BG$1360,59,0)</f>
        <v>469.40766255223298</v>
      </c>
      <c r="H626" s="83">
        <f t="shared" si="27"/>
        <v>-922.16233744776696</v>
      </c>
      <c r="I626">
        <f t="shared" si="28"/>
        <v>695.78499999999997</v>
      </c>
      <c r="J626" s="140">
        <f t="shared" si="29"/>
        <v>-226.37733744776699</v>
      </c>
    </row>
    <row r="627" spans="1:10" ht="12.6" customHeight="1" x14ac:dyDescent="0.3">
      <c r="A627" s="181" t="s">
        <v>1849</v>
      </c>
      <c r="B627" s="182" t="s">
        <v>179</v>
      </c>
      <c r="C627" s="190">
        <v>2516.86</v>
      </c>
      <c r="D627" s="191">
        <v>2516.86</v>
      </c>
      <c r="E627" s="185" t="s">
        <v>4616</v>
      </c>
      <c r="F627" s="186" t="s">
        <v>3278</v>
      </c>
      <c r="G627">
        <f>VLOOKUP(A627,РАСЧЕТ!$A$3:$BG$1360,59,0)</f>
        <v>612.88331235822295</v>
      </c>
      <c r="H627" s="83">
        <f t="shared" si="27"/>
        <v>-1903.9766876417771</v>
      </c>
      <c r="I627">
        <f t="shared" si="28"/>
        <v>1258.43</v>
      </c>
      <c r="J627" s="140">
        <f t="shared" si="29"/>
        <v>-645.54668764177711</v>
      </c>
    </row>
    <row r="628" spans="1:10" ht="12.6" customHeight="1" x14ac:dyDescent="0.3">
      <c r="A628" s="181" t="s">
        <v>1440</v>
      </c>
      <c r="B628" s="182" t="s">
        <v>142</v>
      </c>
      <c r="C628" s="190">
        <v>2997.89</v>
      </c>
      <c r="D628" s="191">
        <v>2997.89</v>
      </c>
      <c r="E628" s="185" t="s">
        <v>4616</v>
      </c>
      <c r="F628" s="186" t="s">
        <v>3279</v>
      </c>
      <c r="G628">
        <f>VLOOKUP(A628,РАСЧЕТ!$A$3:$BG$1360,59,0)</f>
        <v>2165.9781091888326</v>
      </c>
      <c r="H628" s="83">
        <f t="shared" si="27"/>
        <v>-831.91189081116727</v>
      </c>
      <c r="I628">
        <f t="shared" si="28"/>
        <v>1498.9449999999999</v>
      </c>
      <c r="J628" s="140">
        <f t="shared" si="29"/>
        <v>667.03310918883267</v>
      </c>
    </row>
    <row r="629" spans="1:10" ht="12.6" customHeight="1" x14ac:dyDescent="0.3">
      <c r="A629" s="181" t="s">
        <v>1159</v>
      </c>
      <c r="B629" s="182" t="s">
        <v>105</v>
      </c>
      <c r="C629" s="190">
        <v>3418.8</v>
      </c>
      <c r="D629" s="191">
        <v>3418.8</v>
      </c>
      <c r="E629" s="185" t="s">
        <v>4616</v>
      </c>
      <c r="F629" s="186" t="s">
        <v>3288</v>
      </c>
      <c r="G629">
        <f>VLOOKUP(A629,РАСЧЕТ!$A$3:$BG$1360,59,0)</f>
        <v>1211.888755584082</v>
      </c>
      <c r="H629" s="83">
        <f t="shared" si="27"/>
        <v>-2206.9112444159182</v>
      </c>
      <c r="I629">
        <f t="shared" si="28"/>
        <v>1709.4</v>
      </c>
      <c r="J629" s="140">
        <f t="shared" si="29"/>
        <v>-497.5112444159181</v>
      </c>
    </row>
    <row r="630" spans="1:10" ht="12.6" customHeight="1" x14ac:dyDescent="0.3">
      <c r="A630" s="181" t="s">
        <v>707</v>
      </c>
      <c r="B630" s="182" t="s">
        <v>273</v>
      </c>
      <c r="C630" s="190">
        <v>1580.55</v>
      </c>
      <c r="D630" s="191">
        <v>1580.55</v>
      </c>
      <c r="E630" s="185" t="s">
        <v>4616</v>
      </c>
      <c r="F630" s="186" t="s">
        <v>3289</v>
      </c>
      <c r="G630">
        <f>VLOOKUP(A630,РАСЧЕТ!$A$3:$BG$1360,59,0)</f>
        <v>433.84842347648464</v>
      </c>
      <c r="H630" s="83">
        <f t="shared" si="27"/>
        <v>-1146.7015765235153</v>
      </c>
      <c r="I630">
        <f t="shared" si="28"/>
        <v>790.27499999999998</v>
      </c>
      <c r="J630" s="140">
        <f t="shared" si="29"/>
        <v>-356.42657652351534</v>
      </c>
    </row>
    <row r="631" spans="1:10" ht="12.6" customHeight="1" x14ac:dyDescent="0.3">
      <c r="A631" s="181" t="s">
        <v>1181</v>
      </c>
      <c r="B631" s="182" t="s">
        <v>299</v>
      </c>
      <c r="C631" s="183">
        <v>974.96</v>
      </c>
      <c r="D631" s="184">
        <v>974.96</v>
      </c>
      <c r="E631" s="185" t="s">
        <v>4616</v>
      </c>
      <c r="F631" s="186" t="s">
        <v>3290</v>
      </c>
      <c r="G631">
        <f>VLOOKUP(A631,РАСЧЕТ!$A$3:$BG$1360,59,0)</f>
        <v>304.18796163970234</v>
      </c>
      <c r="H631" s="83">
        <f t="shared" si="27"/>
        <v>-670.77203836029776</v>
      </c>
      <c r="I631">
        <f t="shared" si="28"/>
        <v>487.47999999999996</v>
      </c>
      <c r="J631" s="140">
        <f t="shared" si="29"/>
        <v>-183.29203836029762</v>
      </c>
    </row>
    <row r="632" spans="1:10" ht="12.6" customHeight="1" x14ac:dyDescent="0.3">
      <c r="A632" s="181" t="s">
        <v>1242</v>
      </c>
      <c r="B632" s="182" t="s">
        <v>226</v>
      </c>
      <c r="C632" s="190">
        <v>1391.57</v>
      </c>
      <c r="D632" s="191">
        <v>1391.57</v>
      </c>
      <c r="E632" s="185" t="s">
        <v>4616</v>
      </c>
      <c r="F632" s="186" t="s">
        <v>3291</v>
      </c>
      <c r="G632">
        <f>VLOOKUP(A632,РАСЧЕТ!$A$3:$BG$1360,59,0)</f>
        <v>874.85711036006273</v>
      </c>
      <c r="H632" s="83">
        <f t="shared" si="27"/>
        <v>-516.7128896399372</v>
      </c>
      <c r="I632">
        <f t="shared" si="28"/>
        <v>695.78499999999997</v>
      </c>
      <c r="J632" s="140">
        <f t="shared" si="29"/>
        <v>179.07211036006277</v>
      </c>
    </row>
    <row r="633" spans="1:10" ht="12.6" customHeight="1" x14ac:dyDescent="0.3">
      <c r="A633" s="181" t="s">
        <v>1226</v>
      </c>
      <c r="B633" s="182" t="s">
        <v>227</v>
      </c>
      <c r="C633" s="190">
        <v>2516.86</v>
      </c>
      <c r="D633" s="191">
        <v>2516.86</v>
      </c>
      <c r="E633" s="185" t="s">
        <v>4616</v>
      </c>
      <c r="F633" s="186" t="s">
        <v>3317</v>
      </c>
      <c r="G633">
        <f>VLOOKUP(A633,РАСЧЕТ!$A$3:$BG$1360,59,0)</f>
        <v>614.55526884402923</v>
      </c>
      <c r="H633" s="83">
        <f t="shared" si="27"/>
        <v>-1902.3047311559708</v>
      </c>
      <c r="I633">
        <f t="shared" si="28"/>
        <v>1258.43</v>
      </c>
      <c r="J633" s="140">
        <f t="shared" si="29"/>
        <v>-643.87473115597084</v>
      </c>
    </row>
    <row r="634" spans="1:10" ht="12.6" customHeight="1" x14ac:dyDescent="0.3">
      <c r="A634" s="181" t="s">
        <v>1417</v>
      </c>
      <c r="B634" s="182" t="s">
        <v>84</v>
      </c>
      <c r="C634" s="190">
        <v>2997.89</v>
      </c>
      <c r="D634" s="191">
        <v>2997.89</v>
      </c>
      <c r="E634" s="185" t="s">
        <v>4616</v>
      </c>
      <c r="F634" s="186" t="s">
        <v>3293</v>
      </c>
      <c r="G634">
        <f>VLOOKUP(A634,РАСЧЕТ!$A$3:$BG$1360,59,0)</f>
        <v>1289.8729106267554</v>
      </c>
      <c r="H634" s="83">
        <f t="shared" si="27"/>
        <v>-1708.0170893732445</v>
      </c>
      <c r="I634">
        <f t="shared" si="28"/>
        <v>1498.9449999999999</v>
      </c>
      <c r="J634" s="140">
        <f t="shared" si="29"/>
        <v>-209.07208937324458</v>
      </c>
    </row>
    <row r="635" spans="1:10" ht="12.6" customHeight="1" x14ac:dyDescent="0.3">
      <c r="A635" s="181" t="s">
        <v>2577</v>
      </c>
      <c r="B635" s="182" t="s">
        <v>90</v>
      </c>
      <c r="C635" s="190">
        <v>3418.8</v>
      </c>
      <c r="D635" s="191">
        <v>3418.8</v>
      </c>
      <c r="E635" s="185" t="s">
        <v>4616</v>
      </c>
      <c r="F635" s="186" t="s">
        <v>3887</v>
      </c>
      <c r="G635">
        <f>VLOOKUP(A635,РАСЧЕТ!$A$3:$BG$1360,59,0)</f>
        <v>888.36517558072183</v>
      </c>
      <c r="H635" s="83">
        <f t="shared" si="27"/>
        <v>-2530.4348244192784</v>
      </c>
      <c r="I635">
        <f t="shared" si="28"/>
        <v>1709.4</v>
      </c>
      <c r="J635" s="140">
        <f t="shared" si="29"/>
        <v>-821.03482441927827</v>
      </c>
    </row>
    <row r="636" spans="1:10" ht="12.6" customHeight="1" x14ac:dyDescent="0.3">
      <c r="A636" s="181" t="s">
        <v>1276</v>
      </c>
      <c r="B636" s="182" t="s">
        <v>186</v>
      </c>
      <c r="C636" s="190">
        <v>1576.26</v>
      </c>
      <c r="D636" s="191">
        <v>1576.26</v>
      </c>
      <c r="E636" s="185" t="s">
        <v>4616</v>
      </c>
      <c r="F636" s="186" t="s">
        <v>3136</v>
      </c>
      <c r="G636">
        <f>VLOOKUP(A636,РАСЧЕТ!$A$3:$BG$1360,59,0)</f>
        <v>1039.8668368514789</v>
      </c>
      <c r="H636" s="83">
        <f t="shared" si="27"/>
        <v>-536.39316314852113</v>
      </c>
      <c r="I636">
        <f t="shared" si="28"/>
        <v>788.13</v>
      </c>
      <c r="J636" s="140">
        <f t="shared" si="29"/>
        <v>251.73683685147887</v>
      </c>
    </row>
    <row r="637" spans="1:10" ht="12.6" customHeight="1" x14ac:dyDescent="0.3">
      <c r="A637" s="181" t="s">
        <v>1105</v>
      </c>
      <c r="B637" s="182" t="s">
        <v>279</v>
      </c>
      <c r="C637" s="190">
        <v>1580.55</v>
      </c>
      <c r="D637" s="191">
        <v>1580.55</v>
      </c>
      <c r="E637" s="185" t="s">
        <v>4616</v>
      </c>
      <c r="F637" s="186" t="s">
        <v>3300</v>
      </c>
      <c r="G637">
        <f>VLOOKUP(A637,РАСЧЕТ!$A$3:$BG$1360,59,0)</f>
        <v>1122.694495628343</v>
      </c>
      <c r="H637" s="83">
        <f t="shared" si="27"/>
        <v>-457.85550437165693</v>
      </c>
      <c r="I637">
        <f t="shared" si="28"/>
        <v>790.27499999999998</v>
      </c>
      <c r="J637" s="140">
        <f t="shared" si="29"/>
        <v>332.41949562834304</v>
      </c>
    </row>
    <row r="638" spans="1:10" ht="12.6" customHeight="1" x14ac:dyDescent="0.3">
      <c r="A638" s="181" t="s">
        <v>690</v>
      </c>
      <c r="B638" s="182" t="s">
        <v>106</v>
      </c>
      <c r="C638" s="183">
        <v>974.96</v>
      </c>
      <c r="D638" s="184">
        <v>974.96</v>
      </c>
      <c r="E638" s="185" t="s">
        <v>4616</v>
      </c>
      <c r="F638" s="186" t="s">
        <v>3301</v>
      </c>
      <c r="G638">
        <f>VLOOKUP(A638,РАСЧЕТ!$A$3:$BG$1360,59,0)</f>
        <v>389.45774241578164</v>
      </c>
      <c r="H638" s="83">
        <f t="shared" si="27"/>
        <v>-585.50225758421834</v>
      </c>
      <c r="I638">
        <f t="shared" si="28"/>
        <v>487.47999999999996</v>
      </c>
      <c r="J638" s="140">
        <f t="shared" si="29"/>
        <v>-98.022257584218323</v>
      </c>
    </row>
    <row r="639" spans="1:10" ht="12.6" customHeight="1" x14ac:dyDescent="0.3">
      <c r="A639" s="181" t="s">
        <v>678</v>
      </c>
      <c r="B639" s="182" t="s">
        <v>197</v>
      </c>
      <c r="C639" s="190">
        <v>1391.57</v>
      </c>
      <c r="D639" s="191">
        <v>1391.57</v>
      </c>
      <c r="E639" s="185" t="s">
        <v>4616</v>
      </c>
      <c r="F639" s="186" t="s">
        <v>3303</v>
      </c>
      <c r="G639">
        <f>VLOOKUP(A639,РАСЧЕТ!$A$3:$BG$1360,59,0)</f>
        <v>587.28059480151967</v>
      </c>
      <c r="H639" s="83">
        <f t="shared" si="27"/>
        <v>-804.28940519848027</v>
      </c>
      <c r="I639">
        <f t="shared" si="28"/>
        <v>695.78499999999997</v>
      </c>
      <c r="J639" s="140">
        <f t="shared" si="29"/>
        <v>-108.5044051984803</v>
      </c>
    </row>
    <row r="640" spans="1:10" ht="12.6" customHeight="1" x14ac:dyDescent="0.3">
      <c r="A640" s="181" t="s">
        <v>1520</v>
      </c>
      <c r="B640" s="182" t="s">
        <v>175</v>
      </c>
      <c r="C640" s="190">
        <v>2516.86</v>
      </c>
      <c r="D640" s="191">
        <v>2516.86</v>
      </c>
      <c r="E640" s="185" t="s">
        <v>4616</v>
      </c>
      <c r="F640" s="186" t="s">
        <v>3304</v>
      </c>
      <c r="G640">
        <f>VLOOKUP(A640,РАСЧЕТ!$A$3:$BG$1360,59,0)</f>
        <v>528.44950982504679</v>
      </c>
      <c r="H640" s="83">
        <f t="shared" si="27"/>
        <v>-1988.4104901749533</v>
      </c>
      <c r="I640">
        <f t="shared" si="28"/>
        <v>1258.43</v>
      </c>
      <c r="J640" s="140">
        <f t="shared" si="29"/>
        <v>-729.98049017495327</v>
      </c>
    </row>
    <row r="641" spans="1:10" ht="12.6" customHeight="1" x14ac:dyDescent="0.3">
      <c r="A641" s="181" t="s">
        <v>1099</v>
      </c>
      <c r="B641" s="182" t="s">
        <v>283</v>
      </c>
      <c r="C641" s="190">
        <v>2997.89</v>
      </c>
      <c r="D641" s="191">
        <v>2997.89</v>
      </c>
      <c r="E641" s="185" t="s">
        <v>4616</v>
      </c>
      <c r="F641" s="186" t="s">
        <v>3306</v>
      </c>
      <c r="G641">
        <f>VLOOKUP(A641,РАСЧЕТ!$A$3:$BG$1360,59,0)</f>
        <v>998.95248209660031</v>
      </c>
      <c r="H641" s="83">
        <f t="shared" si="27"/>
        <v>-1998.9375179033996</v>
      </c>
      <c r="I641">
        <f t="shared" si="28"/>
        <v>1498.9449999999999</v>
      </c>
      <c r="J641" s="140">
        <f t="shared" si="29"/>
        <v>-499.99251790339963</v>
      </c>
    </row>
    <row r="642" spans="1:10" ht="12.6" customHeight="1" x14ac:dyDescent="0.3">
      <c r="A642" s="181" t="s">
        <v>1438</v>
      </c>
      <c r="B642" s="182" t="s">
        <v>341</v>
      </c>
      <c r="C642" s="190">
        <v>3418.8</v>
      </c>
      <c r="D642" s="191">
        <v>3418.8</v>
      </c>
      <c r="E642" s="185" t="s">
        <v>4616</v>
      </c>
      <c r="F642" s="186" t="s">
        <v>3324</v>
      </c>
      <c r="G642">
        <f>VLOOKUP(A642,РАСЧЕТ!$A$3:$BG$1360,59,0)</f>
        <v>1516.1848360006795</v>
      </c>
      <c r="H642" s="83">
        <f t="shared" ref="H642:H705" si="30">G642-C642</f>
        <v>-1902.6151639993207</v>
      </c>
      <c r="I642">
        <f t="shared" ref="I642:I705" si="31">C642/30*15</f>
        <v>1709.4</v>
      </c>
      <c r="J642" s="140">
        <f t="shared" ref="J642:J705" si="32">G642-I642</f>
        <v>-193.21516399932057</v>
      </c>
    </row>
    <row r="643" spans="1:10" ht="12.6" customHeight="1" x14ac:dyDescent="0.3">
      <c r="A643" s="181" t="s">
        <v>1253</v>
      </c>
      <c r="B643" s="182" t="s">
        <v>50</v>
      </c>
      <c r="C643" s="190">
        <v>1580.55</v>
      </c>
      <c r="D643" s="191">
        <v>1580.55</v>
      </c>
      <c r="E643" s="185" t="s">
        <v>4616</v>
      </c>
      <c r="F643" s="186" t="s">
        <v>3314</v>
      </c>
      <c r="G643">
        <f>VLOOKUP(A643,РАСЧЕТ!$A$3:$BG$1360,59,0)</f>
        <v>863.54124032849529</v>
      </c>
      <c r="H643" s="83">
        <f t="shared" si="30"/>
        <v>-717.00875967150466</v>
      </c>
      <c r="I643">
        <f t="shared" si="31"/>
        <v>790.27499999999998</v>
      </c>
      <c r="J643" s="140">
        <f t="shared" si="32"/>
        <v>73.266240328495314</v>
      </c>
    </row>
    <row r="644" spans="1:10" ht="12.6" customHeight="1" x14ac:dyDescent="0.3">
      <c r="A644" s="181" t="s">
        <v>1939</v>
      </c>
      <c r="B644" s="182" t="s">
        <v>198</v>
      </c>
      <c r="C644" s="183">
        <v>974.96</v>
      </c>
      <c r="D644" s="184">
        <v>974.96</v>
      </c>
      <c r="E644" s="185" t="s">
        <v>4616</v>
      </c>
      <c r="F644" s="186" t="s">
        <v>3315</v>
      </c>
      <c r="G644">
        <f>VLOOKUP(A644,РАСЧЕТ!$A$3:$BG$1360,59,0)</f>
        <v>204.70655073427579</v>
      </c>
      <c r="H644" s="83">
        <f t="shared" si="30"/>
        <v>-770.25344926572427</v>
      </c>
      <c r="I644">
        <f t="shared" si="31"/>
        <v>487.47999999999996</v>
      </c>
      <c r="J644" s="140">
        <f t="shared" si="32"/>
        <v>-282.77344926572414</v>
      </c>
    </row>
    <row r="645" spans="1:10" ht="12.6" customHeight="1" x14ac:dyDescent="0.3">
      <c r="A645" s="181" t="s">
        <v>1511</v>
      </c>
      <c r="B645" s="182" t="s">
        <v>104</v>
      </c>
      <c r="C645" s="190">
        <v>1391.57</v>
      </c>
      <c r="D645" s="191">
        <v>1391.57</v>
      </c>
      <c r="E645" s="185" t="s">
        <v>4616</v>
      </c>
      <c r="F645" s="186" t="s">
        <v>3329</v>
      </c>
      <c r="G645">
        <f>VLOOKUP(A645,РАСЧЕТ!$A$3:$BG$1360,59,0)</f>
        <v>795.43917728430313</v>
      </c>
      <c r="H645" s="83">
        <f t="shared" si="30"/>
        <v>-596.13082271569681</v>
      </c>
      <c r="I645">
        <f t="shared" si="31"/>
        <v>695.78499999999997</v>
      </c>
      <c r="J645" s="140">
        <f t="shared" si="32"/>
        <v>99.654177284303159</v>
      </c>
    </row>
    <row r="646" spans="1:10" ht="12.6" customHeight="1" x14ac:dyDescent="0.3">
      <c r="A646" s="181" t="s">
        <v>1538</v>
      </c>
      <c r="B646" s="182" t="s">
        <v>163</v>
      </c>
      <c r="C646" s="190">
        <v>2516.86</v>
      </c>
      <c r="D646" s="191">
        <v>2516.86</v>
      </c>
      <c r="E646" s="185" t="s">
        <v>4616</v>
      </c>
      <c r="F646" s="186" t="s">
        <v>3316</v>
      </c>
      <c r="G646">
        <f>VLOOKUP(A646,РАСЧЕТ!$A$3:$BG$1360,59,0)</f>
        <v>1317.6129711252365</v>
      </c>
      <c r="H646" s="83">
        <f t="shared" si="30"/>
        <v>-1199.2470288747636</v>
      </c>
      <c r="I646">
        <f t="shared" si="31"/>
        <v>1258.43</v>
      </c>
      <c r="J646" s="140">
        <f t="shared" si="32"/>
        <v>59.182971125236463</v>
      </c>
    </row>
    <row r="647" spans="1:10" ht="12.6" customHeight="1" x14ac:dyDescent="0.3">
      <c r="A647" s="181" t="s">
        <v>834</v>
      </c>
      <c r="B647" s="182" t="s">
        <v>177</v>
      </c>
      <c r="C647" s="190">
        <v>3367.26</v>
      </c>
      <c r="D647" s="191">
        <v>3367.26</v>
      </c>
      <c r="E647" s="185" t="s">
        <v>4616</v>
      </c>
      <c r="F647" s="186" t="s">
        <v>3138</v>
      </c>
      <c r="G647">
        <f>VLOOKUP(A647,РАСЧЕТ!$A$3:$BG$1360,59,0)</f>
        <v>1148.4006346124395</v>
      </c>
      <c r="H647" s="83">
        <f t="shared" si="30"/>
        <v>-2218.8593653875605</v>
      </c>
      <c r="I647">
        <f t="shared" si="31"/>
        <v>1683.63</v>
      </c>
      <c r="J647" s="140">
        <f t="shared" si="32"/>
        <v>-535.22936538756062</v>
      </c>
    </row>
    <row r="648" spans="1:10" ht="12.6" customHeight="1" x14ac:dyDescent="0.3">
      <c r="A648" s="181" t="s">
        <v>1153</v>
      </c>
      <c r="B648" s="182" t="s">
        <v>121</v>
      </c>
      <c r="C648" s="190">
        <v>2997.89</v>
      </c>
      <c r="D648" s="191">
        <v>2997.89</v>
      </c>
      <c r="E648" s="185" t="s">
        <v>4616</v>
      </c>
      <c r="F648" s="186" t="s">
        <v>3318</v>
      </c>
      <c r="G648">
        <f>VLOOKUP(A648,РАСЧЕТ!$A$3:$BG$1360,59,0)</f>
        <v>629.45009873358799</v>
      </c>
      <c r="H648" s="83">
        <f t="shared" si="30"/>
        <v>-2368.4399012664117</v>
      </c>
      <c r="I648">
        <f t="shared" si="31"/>
        <v>1498.9449999999999</v>
      </c>
      <c r="J648" s="140">
        <f t="shared" si="32"/>
        <v>-869.49490126641194</v>
      </c>
    </row>
    <row r="649" spans="1:10" ht="12.6" customHeight="1" x14ac:dyDescent="0.3">
      <c r="A649" s="181" t="s">
        <v>1914</v>
      </c>
      <c r="B649" s="182" t="s">
        <v>207</v>
      </c>
      <c r="C649" s="190">
        <v>3418.8</v>
      </c>
      <c r="D649" s="191">
        <v>3418.8</v>
      </c>
      <c r="E649" s="185" t="s">
        <v>4616</v>
      </c>
      <c r="F649" s="186" t="s">
        <v>3325</v>
      </c>
      <c r="G649">
        <f>VLOOKUP(A649,РАСЧЕТ!$A$3:$BG$1360,59,0)</f>
        <v>2161.5600395215988</v>
      </c>
      <c r="H649" s="83">
        <f t="shared" si="30"/>
        <v>-1257.2399604784014</v>
      </c>
      <c r="I649">
        <f t="shared" si="31"/>
        <v>1709.4</v>
      </c>
      <c r="J649" s="140">
        <f t="shared" si="32"/>
        <v>452.16003952159872</v>
      </c>
    </row>
    <row r="650" spans="1:10" ht="12.6" customHeight="1" x14ac:dyDescent="0.3">
      <c r="A650" s="181" t="s">
        <v>1442</v>
      </c>
      <c r="B650" s="182" t="s">
        <v>54</v>
      </c>
      <c r="C650" s="190">
        <v>1580.55</v>
      </c>
      <c r="D650" s="191">
        <v>1580.55</v>
      </c>
      <c r="E650" s="185" t="s">
        <v>4616</v>
      </c>
      <c r="F650" s="186" t="s">
        <v>3326</v>
      </c>
      <c r="G650">
        <f>VLOOKUP(A650,РАСЧЕТ!$A$3:$BG$1360,59,0)</f>
        <v>331.85907784235013</v>
      </c>
      <c r="H650" s="83">
        <f t="shared" si="30"/>
        <v>-1248.6909221576498</v>
      </c>
      <c r="I650">
        <f t="shared" si="31"/>
        <v>790.27499999999998</v>
      </c>
      <c r="J650" s="140">
        <f t="shared" si="32"/>
        <v>-458.41592215764985</v>
      </c>
    </row>
    <row r="651" spans="1:10" ht="12.6" customHeight="1" x14ac:dyDescent="0.3">
      <c r="A651" s="181" t="s">
        <v>1488</v>
      </c>
      <c r="B651" s="182" t="s">
        <v>280</v>
      </c>
      <c r="C651" s="183">
        <v>974.96</v>
      </c>
      <c r="D651" s="184">
        <v>974.96</v>
      </c>
      <c r="E651" s="185" t="s">
        <v>4616</v>
      </c>
      <c r="F651" s="186" t="s">
        <v>3327</v>
      </c>
      <c r="G651">
        <f>VLOOKUP(A651,РАСЧЕТ!$A$3:$BG$1360,59,0)</f>
        <v>554.98143451052465</v>
      </c>
      <c r="H651" s="83">
        <f t="shared" si="30"/>
        <v>-419.97856548947539</v>
      </c>
      <c r="I651">
        <f t="shared" si="31"/>
        <v>487.47999999999996</v>
      </c>
      <c r="J651" s="140">
        <f t="shared" si="32"/>
        <v>67.501434510524689</v>
      </c>
    </row>
    <row r="652" spans="1:10" ht="12.6" customHeight="1" x14ac:dyDescent="0.3">
      <c r="A652" s="181" t="s">
        <v>1334</v>
      </c>
      <c r="B652" s="182" t="s">
        <v>65</v>
      </c>
      <c r="C652" s="190">
        <v>1391.57</v>
      </c>
      <c r="D652" s="191">
        <v>1391.57</v>
      </c>
      <c r="E652" s="185" t="s">
        <v>4616</v>
      </c>
      <c r="F652" s="186" t="s">
        <v>3328</v>
      </c>
      <c r="G652">
        <f>VLOOKUP(A652,РАСЧЕТ!$A$3:$BG$1360,59,0)</f>
        <v>1011.9575421961139</v>
      </c>
      <c r="H652" s="83">
        <f t="shared" si="30"/>
        <v>-379.61245780388606</v>
      </c>
      <c r="I652">
        <f t="shared" si="31"/>
        <v>695.78499999999997</v>
      </c>
      <c r="J652" s="140">
        <f t="shared" si="32"/>
        <v>316.17254219611391</v>
      </c>
    </row>
    <row r="653" spans="1:10" ht="12.6" customHeight="1" x14ac:dyDescent="0.3">
      <c r="A653" s="181" t="s">
        <v>1278</v>
      </c>
      <c r="B653" s="182" t="s">
        <v>260</v>
      </c>
      <c r="C653" s="190">
        <v>2516.86</v>
      </c>
      <c r="D653" s="191">
        <v>2516.86</v>
      </c>
      <c r="E653" s="185" t="s">
        <v>4616</v>
      </c>
      <c r="F653" s="186" t="s">
        <v>3330</v>
      </c>
      <c r="G653">
        <f>VLOOKUP(A653,РАСЧЕТ!$A$3:$BG$1360,59,0)</f>
        <v>540.98918346858841</v>
      </c>
      <c r="H653" s="83">
        <f t="shared" si="30"/>
        <v>-1975.8708165314117</v>
      </c>
      <c r="I653">
        <f t="shared" si="31"/>
        <v>1258.43</v>
      </c>
      <c r="J653" s="140">
        <f t="shared" si="32"/>
        <v>-717.44081653141166</v>
      </c>
    </row>
    <row r="654" spans="1:10" ht="12.6" customHeight="1" x14ac:dyDescent="0.3">
      <c r="A654" s="181" t="s">
        <v>1525</v>
      </c>
      <c r="B654" s="182" t="s">
        <v>94</v>
      </c>
      <c r="C654" s="190">
        <v>2997.89</v>
      </c>
      <c r="D654" s="191">
        <v>2997.89</v>
      </c>
      <c r="E654" s="185" t="s">
        <v>4616</v>
      </c>
      <c r="F654" s="186" t="s">
        <v>3331</v>
      </c>
      <c r="G654">
        <f>VLOOKUP(A654,РАСЧЕТ!$A$3:$BG$1360,59,0)</f>
        <v>1927.724309961545</v>
      </c>
      <c r="H654" s="83">
        <f t="shared" si="30"/>
        <v>-1070.1656900384548</v>
      </c>
      <c r="I654">
        <f t="shared" si="31"/>
        <v>1498.9449999999999</v>
      </c>
      <c r="J654" s="140">
        <f t="shared" si="32"/>
        <v>428.7793099615451</v>
      </c>
    </row>
    <row r="655" spans="1:10" ht="12.6" customHeight="1" x14ac:dyDescent="0.3">
      <c r="A655" s="181" t="s">
        <v>1421</v>
      </c>
      <c r="B655" s="182" t="s">
        <v>217</v>
      </c>
      <c r="C655" s="190">
        <v>4797.49</v>
      </c>
      <c r="D655" s="191">
        <v>4797.49</v>
      </c>
      <c r="E655" s="185" t="s">
        <v>4616</v>
      </c>
      <c r="F655" s="186" t="s">
        <v>3334</v>
      </c>
      <c r="G655">
        <f>VLOOKUP(A655,РАСЧЕТ!$A$3:$BG$1360,59,0)</f>
        <v>2081.532558298245</v>
      </c>
      <c r="H655" s="83">
        <f t="shared" si="30"/>
        <v>-2715.9574417017548</v>
      </c>
      <c r="I655">
        <f t="shared" si="31"/>
        <v>2398.7449999999999</v>
      </c>
      <c r="J655" s="140">
        <f t="shared" si="32"/>
        <v>-317.21244170175487</v>
      </c>
    </row>
    <row r="656" spans="1:10" ht="12.6" customHeight="1" x14ac:dyDescent="0.3">
      <c r="A656" s="181" t="s">
        <v>1309</v>
      </c>
      <c r="B656" s="182" t="s">
        <v>295</v>
      </c>
      <c r="C656" s="190">
        <v>2190.44</v>
      </c>
      <c r="D656" s="191">
        <v>2190.44</v>
      </c>
      <c r="E656" s="185" t="s">
        <v>4616</v>
      </c>
      <c r="F656" s="186" t="s">
        <v>3335</v>
      </c>
      <c r="G656">
        <f>VLOOKUP(A656,РАСЧЕТ!$A$3:$BG$1360,59,0)</f>
        <v>899.63795168966476</v>
      </c>
      <c r="H656" s="83">
        <f t="shared" si="30"/>
        <v>-1290.8020483103353</v>
      </c>
      <c r="I656">
        <f t="shared" si="31"/>
        <v>1095.22</v>
      </c>
      <c r="J656" s="140">
        <f t="shared" si="32"/>
        <v>-195.58204831033527</v>
      </c>
    </row>
    <row r="657" spans="1:10" ht="12.6" customHeight="1" x14ac:dyDescent="0.3">
      <c r="A657" s="181" t="s">
        <v>2609</v>
      </c>
      <c r="B657" s="182" t="s">
        <v>303</v>
      </c>
      <c r="C657" s="190">
        <v>1348.62</v>
      </c>
      <c r="D657" s="191">
        <v>1348.62</v>
      </c>
      <c r="E657" s="185" t="s">
        <v>4616</v>
      </c>
      <c r="F657" s="186" t="s">
        <v>3915</v>
      </c>
      <c r="G657">
        <f>VLOOKUP(A657,РАСЧЕТ!$A$3:$BG$1360,59,0)</f>
        <v>564.05105494819668</v>
      </c>
      <c r="H657" s="83">
        <f t="shared" si="30"/>
        <v>-784.56894505180321</v>
      </c>
      <c r="I657">
        <f t="shared" si="31"/>
        <v>674.31</v>
      </c>
      <c r="J657" s="140">
        <f t="shared" si="32"/>
        <v>-110.25894505180327</v>
      </c>
    </row>
    <row r="658" spans="1:10" ht="12.6" customHeight="1" x14ac:dyDescent="0.3">
      <c r="A658" s="181" t="s">
        <v>1154</v>
      </c>
      <c r="B658" s="182" t="s">
        <v>131</v>
      </c>
      <c r="C658" s="190">
        <v>3118.15</v>
      </c>
      <c r="D658" s="191">
        <v>3118.15</v>
      </c>
      <c r="E658" s="185" t="s">
        <v>4616</v>
      </c>
      <c r="F658" s="186" t="s">
        <v>3147</v>
      </c>
      <c r="G658">
        <f>VLOOKUP(A658,РАСЧЕТ!$A$3:$BG$1360,59,0)</f>
        <v>654.70024596072335</v>
      </c>
      <c r="H658" s="83">
        <f t="shared" si="30"/>
        <v>-2463.4497540392767</v>
      </c>
      <c r="I658">
        <f t="shared" si="31"/>
        <v>1559.075</v>
      </c>
      <c r="J658" s="140">
        <f t="shared" si="32"/>
        <v>-904.3747540392767</v>
      </c>
    </row>
    <row r="659" spans="1:10" ht="12.6" customHeight="1" x14ac:dyDescent="0.3">
      <c r="A659" s="181" t="s">
        <v>1176</v>
      </c>
      <c r="B659" s="182" t="s">
        <v>190</v>
      </c>
      <c r="C659" s="190">
        <v>1967.1</v>
      </c>
      <c r="D659" s="191">
        <v>1967.1</v>
      </c>
      <c r="E659" s="185" t="s">
        <v>4616</v>
      </c>
      <c r="F659" s="186" t="s">
        <v>3336</v>
      </c>
      <c r="G659">
        <f>VLOOKUP(A659,РАСЧЕТ!$A$3:$BG$1360,59,0)</f>
        <v>795.06232236469566</v>
      </c>
      <c r="H659" s="83">
        <f t="shared" si="30"/>
        <v>-1172.0376776353041</v>
      </c>
      <c r="I659">
        <f t="shared" si="31"/>
        <v>983.55</v>
      </c>
      <c r="J659" s="140">
        <f t="shared" si="32"/>
        <v>-188.48767763530429</v>
      </c>
    </row>
    <row r="660" spans="1:10" ht="12.6" customHeight="1" x14ac:dyDescent="0.3">
      <c r="A660" s="181" t="s">
        <v>1526</v>
      </c>
      <c r="B660" s="182" t="s">
        <v>43</v>
      </c>
      <c r="C660" s="190">
        <v>3521.88</v>
      </c>
      <c r="D660" s="191">
        <v>3521.88</v>
      </c>
      <c r="E660" s="185" t="s">
        <v>4616</v>
      </c>
      <c r="F660" s="186" t="s">
        <v>3337</v>
      </c>
      <c r="G660">
        <f>VLOOKUP(A660,РАСЧЕТ!$A$3:$BG$1360,59,0)</f>
        <v>1951.6370495750825</v>
      </c>
      <c r="H660" s="83">
        <f t="shared" si="30"/>
        <v>-1570.2429504249176</v>
      </c>
      <c r="I660">
        <f t="shared" si="31"/>
        <v>1760.94</v>
      </c>
      <c r="J660" s="140">
        <f t="shared" si="32"/>
        <v>190.69704957508247</v>
      </c>
    </row>
    <row r="661" spans="1:10" ht="12.6" customHeight="1" x14ac:dyDescent="0.3">
      <c r="A661" s="181" t="s">
        <v>1243</v>
      </c>
      <c r="B661" s="182" t="s">
        <v>103</v>
      </c>
      <c r="C661" s="190">
        <v>4213.37</v>
      </c>
      <c r="D661" s="191">
        <v>4213.37</v>
      </c>
      <c r="E661" s="185" t="s">
        <v>4616</v>
      </c>
      <c r="F661" s="186" t="s">
        <v>3338</v>
      </c>
      <c r="G661">
        <f>VLOOKUP(A661,РАСЧЕТ!$A$3:$BG$1360,59,0)</f>
        <v>2168.7195250207483</v>
      </c>
      <c r="H661" s="83">
        <f t="shared" si="30"/>
        <v>-2044.6504749792516</v>
      </c>
      <c r="I661">
        <f t="shared" si="31"/>
        <v>2106.6849999999999</v>
      </c>
      <c r="J661" s="140">
        <f t="shared" si="32"/>
        <v>62.034525020748333</v>
      </c>
    </row>
    <row r="662" spans="1:10" ht="12.6" customHeight="1" x14ac:dyDescent="0.3">
      <c r="A662" s="181" t="s">
        <v>2574</v>
      </c>
      <c r="B662" s="182" t="s">
        <v>326</v>
      </c>
      <c r="C662" s="190">
        <v>3453.16</v>
      </c>
      <c r="D662" s="191">
        <v>3453.16</v>
      </c>
      <c r="E662" s="185" t="s">
        <v>4616</v>
      </c>
      <c r="F662" s="186" t="s">
        <v>3885</v>
      </c>
      <c r="G662">
        <f>VLOOKUP(A662,РАСЧЕТ!$A$3:$BG$1360,59,0)</f>
        <v>1231.6427570068054</v>
      </c>
      <c r="H662" s="83">
        <f t="shared" si="30"/>
        <v>-2221.5172429931945</v>
      </c>
      <c r="I662">
        <f t="shared" si="31"/>
        <v>1726.58</v>
      </c>
      <c r="J662" s="140">
        <f t="shared" si="32"/>
        <v>-494.93724299319456</v>
      </c>
    </row>
    <row r="663" spans="1:10" ht="12.6" customHeight="1" x14ac:dyDescent="0.3">
      <c r="A663" s="181" t="s">
        <v>1512</v>
      </c>
      <c r="B663" s="182" t="s">
        <v>256</v>
      </c>
      <c r="C663" s="190">
        <v>2199.0300000000002</v>
      </c>
      <c r="D663" s="191">
        <v>2199.0300000000002</v>
      </c>
      <c r="E663" s="185" t="s">
        <v>4616</v>
      </c>
      <c r="F663" s="186" t="s">
        <v>3339</v>
      </c>
      <c r="G663">
        <f>VLOOKUP(A663,РАСЧЕТ!$A$3:$BG$1360,59,0)</f>
        <v>1084.5207688301603</v>
      </c>
      <c r="H663" s="83">
        <f t="shared" si="30"/>
        <v>-1114.5092311698399</v>
      </c>
      <c r="I663">
        <f t="shared" si="31"/>
        <v>1099.5150000000001</v>
      </c>
      <c r="J663" s="140">
        <f t="shared" si="32"/>
        <v>-14.99423116983985</v>
      </c>
    </row>
    <row r="664" spans="1:10" ht="12.6" customHeight="1" x14ac:dyDescent="0.3">
      <c r="A664" s="181" t="s">
        <v>1187</v>
      </c>
      <c r="B664" s="182" t="s">
        <v>64</v>
      </c>
      <c r="C664" s="190">
        <v>2186.14</v>
      </c>
      <c r="D664" s="191">
        <v>2186.14</v>
      </c>
      <c r="E664" s="185" t="s">
        <v>4616</v>
      </c>
      <c r="F664" s="186" t="s">
        <v>3340</v>
      </c>
      <c r="G664">
        <f>VLOOKUP(A664,РАСЧЕТ!$A$3:$BG$1360,59,0)</f>
        <v>1284.9581089383339</v>
      </c>
      <c r="H664" s="83">
        <f t="shared" si="30"/>
        <v>-901.18189106166597</v>
      </c>
      <c r="I664">
        <f t="shared" si="31"/>
        <v>1093.07</v>
      </c>
      <c r="J664" s="140">
        <f t="shared" si="32"/>
        <v>191.88810893833397</v>
      </c>
    </row>
    <row r="665" spans="1:10" ht="12.6" customHeight="1" x14ac:dyDescent="0.3">
      <c r="A665" s="181" t="s">
        <v>1102</v>
      </c>
      <c r="B665" s="182" t="s">
        <v>66</v>
      </c>
      <c r="C665" s="190">
        <v>3165.4</v>
      </c>
      <c r="D665" s="191">
        <v>3165.4</v>
      </c>
      <c r="E665" s="185" t="s">
        <v>4616</v>
      </c>
      <c r="F665" s="186" t="s">
        <v>3341</v>
      </c>
      <c r="G665">
        <f>VLOOKUP(A665,РАСЧЕТ!$A$3:$BG$1360,59,0)</f>
        <v>1531.763426454047</v>
      </c>
      <c r="H665" s="83">
        <f t="shared" si="30"/>
        <v>-1633.6365735459531</v>
      </c>
      <c r="I665">
        <f t="shared" si="31"/>
        <v>1582.7</v>
      </c>
      <c r="J665" s="140">
        <f t="shared" si="32"/>
        <v>-50.936573545953024</v>
      </c>
    </row>
    <row r="666" spans="1:10" ht="12.6" customHeight="1" x14ac:dyDescent="0.3">
      <c r="A666" s="181" t="s">
        <v>2198</v>
      </c>
      <c r="B666" s="182" t="s">
        <v>210</v>
      </c>
      <c r="C666" s="190">
        <v>3393.03</v>
      </c>
      <c r="D666" s="191">
        <v>3393.03</v>
      </c>
      <c r="E666" s="185" t="s">
        <v>4616</v>
      </c>
      <c r="F666" s="186" t="s">
        <v>3342</v>
      </c>
      <c r="G666">
        <f>VLOOKUP(A666,РАСЧЕТ!$A$3:$BG$1360,59,0)</f>
        <v>1565.1126759549727</v>
      </c>
      <c r="H666" s="83">
        <f t="shared" si="30"/>
        <v>-1827.9173240450275</v>
      </c>
      <c r="I666">
        <f t="shared" si="31"/>
        <v>1696.5150000000001</v>
      </c>
      <c r="J666" s="140">
        <f t="shared" si="32"/>
        <v>-131.4023240450274</v>
      </c>
    </row>
    <row r="667" spans="1:10" ht="12.6" customHeight="1" x14ac:dyDescent="0.3">
      <c r="A667" s="181" t="s">
        <v>1441</v>
      </c>
      <c r="B667" s="182" t="s">
        <v>305</v>
      </c>
      <c r="C667" s="190">
        <v>2151.7800000000002</v>
      </c>
      <c r="D667" s="191">
        <v>2151.7800000000002</v>
      </c>
      <c r="E667" s="185" t="s">
        <v>4616</v>
      </c>
      <c r="F667" s="186" t="s">
        <v>3359</v>
      </c>
      <c r="G667">
        <f>VLOOKUP(A667,РАСЧЕТ!$A$3:$BG$1360,59,0)</f>
        <v>1414.8442129952034</v>
      </c>
      <c r="H667" s="83">
        <f t="shared" si="30"/>
        <v>-736.93578700479679</v>
      </c>
      <c r="I667">
        <f t="shared" si="31"/>
        <v>1075.8900000000001</v>
      </c>
      <c r="J667" s="140">
        <f t="shared" si="32"/>
        <v>338.95421299520331</v>
      </c>
    </row>
    <row r="668" spans="1:10" ht="12.6" customHeight="1" x14ac:dyDescent="0.3">
      <c r="A668" s="181" t="s">
        <v>1090</v>
      </c>
      <c r="B668" s="182" t="s">
        <v>174</v>
      </c>
      <c r="C668" s="190">
        <v>2138.9</v>
      </c>
      <c r="D668" s="191">
        <v>2138.9</v>
      </c>
      <c r="E668" s="185" t="s">
        <v>4616</v>
      </c>
      <c r="F668" s="186" t="s">
        <v>3360</v>
      </c>
      <c r="G668">
        <f>VLOOKUP(A668,РАСЧЕТ!$A$3:$BG$1360,59,0)</f>
        <v>902.1921119073362</v>
      </c>
      <c r="H668" s="83">
        <f t="shared" si="30"/>
        <v>-1236.7078880926638</v>
      </c>
      <c r="I668">
        <f t="shared" si="31"/>
        <v>1069.45</v>
      </c>
      <c r="J668" s="140">
        <f t="shared" si="32"/>
        <v>-167.25788809266385</v>
      </c>
    </row>
    <row r="669" spans="1:10" ht="12.6" customHeight="1" x14ac:dyDescent="0.3">
      <c r="A669" s="181" t="s">
        <v>1182</v>
      </c>
      <c r="B669" s="182" t="s">
        <v>228</v>
      </c>
      <c r="C669" s="190">
        <v>2452.4299999999998</v>
      </c>
      <c r="D669" s="191">
        <v>2452.4299999999998</v>
      </c>
      <c r="E669" s="185" t="s">
        <v>4616</v>
      </c>
      <c r="F669" s="186" t="s">
        <v>3148</v>
      </c>
      <c r="G669">
        <f>VLOOKUP(A669,РАСЧЕТ!$A$3:$BG$1360,59,0)</f>
        <v>1923.5459845302016</v>
      </c>
      <c r="H669" s="83">
        <f t="shared" si="30"/>
        <v>-528.88401546979821</v>
      </c>
      <c r="I669">
        <f t="shared" si="31"/>
        <v>1226.2149999999999</v>
      </c>
      <c r="J669" s="140">
        <f t="shared" si="32"/>
        <v>697.3309845302017</v>
      </c>
    </row>
    <row r="670" spans="1:10" ht="12.6" customHeight="1" x14ac:dyDescent="0.3">
      <c r="A670" s="181" t="s">
        <v>1409</v>
      </c>
      <c r="B670" s="182" t="s">
        <v>101</v>
      </c>
      <c r="C670" s="183">
        <v>621.97</v>
      </c>
      <c r="D670" s="184">
        <v>621.97</v>
      </c>
      <c r="E670" s="185" t="s">
        <v>4616</v>
      </c>
      <c r="F670" s="186" t="s">
        <v>3346</v>
      </c>
      <c r="G670">
        <f>VLOOKUP(A670,РАСЧЕТ!$A$3:$BG$1360,59,0)</f>
        <v>0</v>
      </c>
      <c r="H670" s="83">
        <f t="shared" si="30"/>
        <v>-621.97</v>
      </c>
      <c r="I670">
        <f t="shared" si="31"/>
        <v>310.98500000000001</v>
      </c>
      <c r="J670" s="140">
        <f t="shared" si="32"/>
        <v>-310.98500000000001</v>
      </c>
    </row>
    <row r="671" spans="1:10" ht="12.6" customHeight="1" x14ac:dyDescent="0.3">
      <c r="A671" s="181" t="s">
        <v>3936</v>
      </c>
      <c r="B671" s="182" t="s">
        <v>101</v>
      </c>
      <c r="C671" s="190">
        <v>2487.6</v>
      </c>
      <c r="D671" s="191">
        <v>2487.6</v>
      </c>
      <c r="E671" s="185" t="s">
        <v>4616</v>
      </c>
      <c r="F671" s="186" t="s">
        <v>4619</v>
      </c>
      <c r="G671">
        <f>VLOOKUP(A671,РАСЧЕТ!$A$3:$BG$1360,59,0)</f>
        <v>978.09220050509452</v>
      </c>
      <c r="H671" s="83">
        <f t="shared" si="30"/>
        <v>-1509.5077994949054</v>
      </c>
      <c r="I671">
        <f t="shared" si="31"/>
        <v>1243.8</v>
      </c>
      <c r="J671" s="140">
        <f t="shared" si="32"/>
        <v>-265.70779949490543</v>
      </c>
    </row>
    <row r="672" spans="1:10" ht="12.6" customHeight="1" x14ac:dyDescent="0.3">
      <c r="A672" s="181" t="s">
        <v>2118</v>
      </c>
      <c r="B672" s="182" t="s">
        <v>114</v>
      </c>
      <c r="C672" s="190">
        <v>3393.03</v>
      </c>
      <c r="D672" s="191">
        <v>3393.03</v>
      </c>
      <c r="E672" s="185" t="s">
        <v>4616</v>
      </c>
      <c r="F672" s="186" t="s">
        <v>3376</v>
      </c>
      <c r="G672">
        <f>VLOOKUP(A672,РАСЧЕТ!$A$3:$BG$1360,59,0)</f>
        <v>2347.5883113119371</v>
      </c>
      <c r="H672" s="83">
        <f t="shared" si="30"/>
        <v>-1045.4416886880631</v>
      </c>
      <c r="I672">
        <f t="shared" si="31"/>
        <v>1696.5150000000001</v>
      </c>
      <c r="J672" s="140">
        <f t="shared" si="32"/>
        <v>651.073311311937</v>
      </c>
    </row>
    <row r="673" spans="1:10" ht="12.6" customHeight="1" x14ac:dyDescent="0.3">
      <c r="A673" s="181" t="s">
        <v>3937</v>
      </c>
      <c r="B673" s="182" t="s">
        <v>111</v>
      </c>
      <c r="C673" s="190">
        <v>2151.7800000000002</v>
      </c>
      <c r="D673" s="191">
        <v>2151.7800000000002</v>
      </c>
      <c r="E673" s="185" t="s">
        <v>4616</v>
      </c>
      <c r="F673" s="186" t="s">
        <v>4620</v>
      </c>
      <c r="G673">
        <f>VLOOKUP(A673,РАСЧЕТ!$A$3:$BG$1360,59,0)</f>
        <v>451.79727717124302</v>
      </c>
      <c r="H673" s="83">
        <f t="shared" si="30"/>
        <v>-1699.9827228287572</v>
      </c>
      <c r="I673">
        <f t="shared" si="31"/>
        <v>1075.8900000000001</v>
      </c>
      <c r="J673" s="140">
        <f t="shared" si="32"/>
        <v>-624.09272282875713</v>
      </c>
    </row>
    <row r="674" spans="1:10" ht="12.6" customHeight="1" x14ac:dyDescent="0.3">
      <c r="A674" s="181" t="s">
        <v>1160</v>
      </c>
      <c r="B674" s="182" t="s">
        <v>173</v>
      </c>
      <c r="C674" s="190">
        <v>2138.9</v>
      </c>
      <c r="D674" s="191">
        <v>2138.9</v>
      </c>
      <c r="E674" s="185" t="s">
        <v>4616</v>
      </c>
      <c r="F674" s="186" t="s">
        <v>3378</v>
      </c>
      <c r="G674">
        <f>VLOOKUP(A674,РАСЧЕТ!$A$3:$BG$1360,59,0)</f>
        <v>1477.3451430244238</v>
      </c>
      <c r="H674" s="83">
        <f t="shared" si="30"/>
        <v>-661.55485697557629</v>
      </c>
      <c r="I674">
        <f t="shared" si="31"/>
        <v>1069.45</v>
      </c>
      <c r="J674" s="140">
        <f t="shared" si="32"/>
        <v>407.89514302442376</v>
      </c>
    </row>
    <row r="675" spans="1:10" ht="12.6" customHeight="1" x14ac:dyDescent="0.3">
      <c r="A675" s="181" t="s">
        <v>1439</v>
      </c>
      <c r="B675" s="182" t="s">
        <v>338</v>
      </c>
      <c r="C675" s="190">
        <v>3109.56</v>
      </c>
      <c r="D675" s="191">
        <v>3109.56</v>
      </c>
      <c r="E675" s="185" t="s">
        <v>4616</v>
      </c>
      <c r="F675" s="186" t="s">
        <v>3379</v>
      </c>
      <c r="G675">
        <f>VLOOKUP(A675,РАСЧЕТ!$A$3:$BG$1360,59,0)</f>
        <v>1779.7953354488275</v>
      </c>
      <c r="H675" s="83">
        <f t="shared" si="30"/>
        <v>-1329.7646645511725</v>
      </c>
      <c r="I675">
        <f t="shared" si="31"/>
        <v>1554.78</v>
      </c>
      <c r="J675" s="140">
        <f t="shared" si="32"/>
        <v>225.0153354488275</v>
      </c>
    </row>
    <row r="676" spans="1:10" ht="12.6" customHeight="1" x14ac:dyDescent="0.3">
      <c r="A676" s="181" t="s">
        <v>591</v>
      </c>
      <c r="B676" s="182" t="s">
        <v>166</v>
      </c>
      <c r="C676" s="190">
        <v>3393.03</v>
      </c>
      <c r="D676" s="191">
        <v>3393.03</v>
      </c>
      <c r="E676" s="185" t="s">
        <v>4616</v>
      </c>
      <c r="F676" s="186" t="s">
        <v>3351</v>
      </c>
      <c r="G676">
        <f>VLOOKUP(A676,РАСЧЕТ!$A$3:$BG$1360,59,0)</f>
        <v>1937.9589722895957</v>
      </c>
      <c r="H676" s="83">
        <f t="shared" si="30"/>
        <v>-1455.0710277104045</v>
      </c>
      <c r="I676">
        <f t="shared" si="31"/>
        <v>1696.5150000000001</v>
      </c>
      <c r="J676" s="140">
        <f t="shared" si="32"/>
        <v>241.44397228959565</v>
      </c>
    </row>
    <row r="677" spans="1:10" ht="12.6" customHeight="1" x14ac:dyDescent="0.3">
      <c r="A677" s="181" t="s">
        <v>1254</v>
      </c>
      <c r="B677" s="182" t="s">
        <v>255</v>
      </c>
      <c r="C677" s="190">
        <v>2151.7800000000002</v>
      </c>
      <c r="D677" s="191">
        <v>2151.7800000000002</v>
      </c>
      <c r="E677" s="185" t="s">
        <v>4616</v>
      </c>
      <c r="F677" s="186" t="s">
        <v>3396</v>
      </c>
      <c r="G677">
        <f>VLOOKUP(A677,РАСЧЕТ!$A$3:$BG$1360,59,0)</f>
        <v>1628.8546431783057</v>
      </c>
      <c r="H677" s="83">
        <f t="shared" si="30"/>
        <v>-522.92535682169455</v>
      </c>
      <c r="I677">
        <f t="shared" si="31"/>
        <v>1075.8900000000001</v>
      </c>
      <c r="J677" s="140">
        <f t="shared" si="32"/>
        <v>552.96464317830555</v>
      </c>
    </row>
    <row r="678" spans="1:10" ht="12.6" customHeight="1" x14ac:dyDescent="0.3">
      <c r="A678" s="181" t="s">
        <v>1106</v>
      </c>
      <c r="B678" s="182" t="s">
        <v>221</v>
      </c>
      <c r="C678" s="190">
        <v>2138.9</v>
      </c>
      <c r="D678" s="191">
        <v>2138.9</v>
      </c>
      <c r="E678" s="185" t="s">
        <v>4616</v>
      </c>
      <c r="F678" s="186" t="s">
        <v>3397</v>
      </c>
      <c r="G678">
        <f>VLOOKUP(A678,РАСЧЕТ!$A$3:$BG$1360,59,0)</f>
        <v>801.8747227590078</v>
      </c>
      <c r="H678" s="83">
        <f t="shared" si="30"/>
        <v>-1337.0252772409922</v>
      </c>
      <c r="I678">
        <f t="shared" si="31"/>
        <v>1069.45</v>
      </c>
      <c r="J678" s="140">
        <f t="shared" si="32"/>
        <v>-267.57527724099225</v>
      </c>
    </row>
    <row r="679" spans="1:10" ht="12.6" customHeight="1" x14ac:dyDescent="0.3">
      <c r="A679" s="181" t="s">
        <v>1459</v>
      </c>
      <c r="B679" s="182" t="s">
        <v>243</v>
      </c>
      <c r="C679" s="190">
        <v>3109.56</v>
      </c>
      <c r="D679" s="191">
        <v>3109.56</v>
      </c>
      <c r="E679" s="185" t="s">
        <v>4616</v>
      </c>
      <c r="F679" s="186" t="s">
        <v>3398</v>
      </c>
      <c r="G679">
        <f>VLOOKUP(A679,РАСЧЕТ!$A$3:$BG$1360,59,0)</f>
        <v>895.33035445772271</v>
      </c>
      <c r="H679" s="83">
        <f t="shared" si="30"/>
        <v>-2214.2296455422775</v>
      </c>
      <c r="I679">
        <f t="shared" si="31"/>
        <v>1554.78</v>
      </c>
      <c r="J679" s="140">
        <f t="shared" si="32"/>
        <v>-659.44964554227727</v>
      </c>
    </row>
    <row r="680" spans="1:10" ht="12.6" customHeight="1" x14ac:dyDescent="0.3">
      <c r="A680" s="181" t="s">
        <v>1283</v>
      </c>
      <c r="B680" s="182" t="s">
        <v>317</v>
      </c>
      <c r="C680" s="190">
        <v>3393.03</v>
      </c>
      <c r="D680" s="191">
        <v>3393.03</v>
      </c>
      <c r="E680" s="185" t="s">
        <v>4616</v>
      </c>
      <c r="F680" s="186" t="s">
        <v>3418</v>
      </c>
      <c r="G680">
        <f>VLOOKUP(A680,РАСЧЕТ!$A$3:$BG$1360,59,0)</f>
        <v>2193.7683146178342</v>
      </c>
      <c r="H680" s="83">
        <f t="shared" si="30"/>
        <v>-1199.261685382166</v>
      </c>
      <c r="I680">
        <f t="shared" si="31"/>
        <v>1696.5150000000001</v>
      </c>
      <c r="J680" s="140">
        <f t="shared" si="32"/>
        <v>497.25331461783412</v>
      </c>
    </row>
    <row r="681" spans="1:10" ht="12.6" customHeight="1" x14ac:dyDescent="0.3">
      <c r="A681" s="181" t="s">
        <v>1255</v>
      </c>
      <c r="B681" s="182" t="s">
        <v>324</v>
      </c>
      <c r="C681" s="190">
        <v>1421.64</v>
      </c>
      <c r="D681" s="191">
        <v>1421.64</v>
      </c>
      <c r="E681" s="185" t="s">
        <v>4616</v>
      </c>
      <c r="F681" s="186" t="s">
        <v>3149</v>
      </c>
      <c r="G681">
        <f>VLOOKUP(A681,РАСЧЕТ!$A$3:$BG$1360,59,0)</f>
        <v>803.4236705768916</v>
      </c>
      <c r="H681" s="83">
        <f t="shared" si="30"/>
        <v>-618.2163294231085</v>
      </c>
      <c r="I681">
        <f t="shared" si="31"/>
        <v>710.82</v>
      </c>
      <c r="J681" s="140">
        <f t="shared" si="32"/>
        <v>92.603670576891545</v>
      </c>
    </row>
    <row r="682" spans="1:10" ht="12.6" customHeight="1" x14ac:dyDescent="0.3">
      <c r="A682" s="181" t="s">
        <v>1489</v>
      </c>
      <c r="B682" s="182" t="s">
        <v>72</v>
      </c>
      <c r="C682" s="190">
        <v>2151.7800000000002</v>
      </c>
      <c r="D682" s="191">
        <v>2151.7800000000002</v>
      </c>
      <c r="E682" s="185" t="s">
        <v>4616</v>
      </c>
      <c r="F682" s="186" t="s">
        <v>3419</v>
      </c>
      <c r="G682">
        <f>VLOOKUP(A682,РАСЧЕТ!$A$3:$BG$1360,59,0)</f>
        <v>775.32085717460473</v>
      </c>
      <c r="H682" s="83">
        <f t="shared" si="30"/>
        <v>-1376.4591428253955</v>
      </c>
      <c r="I682">
        <f t="shared" si="31"/>
        <v>1075.8900000000001</v>
      </c>
      <c r="J682" s="140">
        <f t="shared" si="32"/>
        <v>-300.56914282539537</v>
      </c>
    </row>
    <row r="683" spans="1:10" ht="12.6" customHeight="1" x14ac:dyDescent="0.3">
      <c r="A683" s="181" t="s">
        <v>1161</v>
      </c>
      <c r="B683" s="182" t="s">
        <v>187</v>
      </c>
      <c r="C683" s="190">
        <v>2138.9</v>
      </c>
      <c r="D683" s="191">
        <v>2138.9</v>
      </c>
      <c r="E683" s="185" t="s">
        <v>4616</v>
      </c>
      <c r="F683" s="186" t="s">
        <v>3421</v>
      </c>
      <c r="G683">
        <f>VLOOKUP(A683,РАСЧЕТ!$A$3:$BG$1360,59,0)</f>
        <v>1361.9801455038469</v>
      </c>
      <c r="H683" s="83">
        <f t="shared" si="30"/>
        <v>-776.91985449615322</v>
      </c>
      <c r="I683">
        <f t="shared" si="31"/>
        <v>1069.45</v>
      </c>
      <c r="J683" s="140">
        <f t="shared" si="32"/>
        <v>292.53014550384682</v>
      </c>
    </row>
    <row r="684" spans="1:10" ht="12.6" customHeight="1" x14ac:dyDescent="0.3">
      <c r="A684" s="181" t="s">
        <v>1201</v>
      </c>
      <c r="B684" s="182" t="s">
        <v>93</v>
      </c>
      <c r="C684" s="190">
        <v>3109.56</v>
      </c>
      <c r="D684" s="191">
        <v>3109.56</v>
      </c>
      <c r="E684" s="185" t="s">
        <v>4616</v>
      </c>
      <c r="F684" s="186" t="s">
        <v>3422</v>
      </c>
      <c r="G684">
        <f>VLOOKUP(A684,РАСЧЕТ!$A$3:$BG$1360,59,0)</f>
        <v>1504.7445329073678</v>
      </c>
      <c r="H684" s="83">
        <f t="shared" si="30"/>
        <v>-1604.8154670926322</v>
      </c>
      <c r="I684">
        <f t="shared" si="31"/>
        <v>1554.78</v>
      </c>
      <c r="J684" s="140">
        <f t="shared" si="32"/>
        <v>-50.035467092632189</v>
      </c>
    </row>
    <row r="685" spans="1:10" ht="12.6" customHeight="1" x14ac:dyDescent="0.3">
      <c r="A685" s="181" t="s">
        <v>2496</v>
      </c>
      <c r="B685" s="182" t="s">
        <v>290</v>
      </c>
      <c r="C685" s="190">
        <v>3393.03</v>
      </c>
      <c r="D685" s="191">
        <v>3393.03</v>
      </c>
      <c r="E685" s="185" t="s">
        <v>4616</v>
      </c>
      <c r="F685" s="186" t="s">
        <v>3443</v>
      </c>
      <c r="G685">
        <f>VLOOKUP(A685,РАСЧЕТ!$A$3:$BG$1360,59,0)</f>
        <v>712.4148681941756</v>
      </c>
      <c r="H685" s="83">
        <f t="shared" si="30"/>
        <v>-2680.6151318058246</v>
      </c>
      <c r="I685">
        <f t="shared" si="31"/>
        <v>1696.5150000000001</v>
      </c>
      <c r="J685" s="140">
        <f t="shared" si="32"/>
        <v>-984.1001318058245</v>
      </c>
    </row>
    <row r="686" spans="1:10" ht="12.6" customHeight="1" x14ac:dyDescent="0.3">
      <c r="A686" s="181" t="s">
        <v>825</v>
      </c>
      <c r="B686" s="182" t="s">
        <v>169</v>
      </c>
      <c r="C686" s="190">
        <v>2151.7800000000002</v>
      </c>
      <c r="D686" s="191">
        <v>2151.7800000000002</v>
      </c>
      <c r="E686" s="185" t="s">
        <v>4616</v>
      </c>
      <c r="F686" s="186" t="s">
        <v>3444</v>
      </c>
      <c r="G686">
        <f>VLOOKUP(A686,РАСЧЕТ!$A$3:$BG$1360,59,0)</f>
        <v>650.76009898209543</v>
      </c>
      <c r="H686" s="83">
        <f t="shared" si="30"/>
        <v>-1501.0199010179049</v>
      </c>
      <c r="I686">
        <f t="shared" si="31"/>
        <v>1075.8900000000001</v>
      </c>
      <c r="J686" s="140">
        <f t="shared" si="32"/>
        <v>-425.12990101790467</v>
      </c>
    </row>
    <row r="687" spans="1:10" ht="12.6" customHeight="1" x14ac:dyDescent="0.3">
      <c r="A687" s="181" t="s">
        <v>560</v>
      </c>
      <c r="B687" s="182" t="s">
        <v>230</v>
      </c>
      <c r="C687" s="190">
        <v>2138.9</v>
      </c>
      <c r="D687" s="191">
        <v>2138.9</v>
      </c>
      <c r="E687" s="185" t="s">
        <v>4616</v>
      </c>
      <c r="F687" s="186" t="s">
        <v>3446</v>
      </c>
      <c r="G687">
        <f>VLOOKUP(A687,РАСЧЕТ!$A$3:$BG$1360,59,0)</f>
        <v>1500.7525338256994</v>
      </c>
      <c r="H687" s="83">
        <f t="shared" si="30"/>
        <v>-638.14746617430069</v>
      </c>
      <c r="I687">
        <f t="shared" si="31"/>
        <v>1069.45</v>
      </c>
      <c r="J687" s="140">
        <f t="shared" si="32"/>
        <v>431.30253382569936</v>
      </c>
    </row>
    <row r="688" spans="1:10" ht="12.6" customHeight="1" x14ac:dyDescent="0.3">
      <c r="A688" s="181" t="s">
        <v>580</v>
      </c>
      <c r="B688" s="182" t="s">
        <v>229</v>
      </c>
      <c r="C688" s="190">
        <v>3109.56</v>
      </c>
      <c r="D688" s="191">
        <v>3109.56</v>
      </c>
      <c r="E688" s="185" t="s">
        <v>4616</v>
      </c>
      <c r="F688" s="186" t="s">
        <v>3447</v>
      </c>
      <c r="G688">
        <f>VLOOKUP(A688,РАСЧЕТ!$A$3:$BG$1360,59,0)</f>
        <v>1859.213268524584</v>
      </c>
      <c r="H688" s="83">
        <f t="shared" si="30"/>
        <v>-1250.3467314754159</v>
      </c>
      <c r="I688">
        <f t="shared" si="31"/>
        <v>1554.78</v>
      </c>
      <c r="J688" s="140">
        <f t="shared" si="32"/>
        <v>304.43326852458404</v>
      </c>
    </row>
    <row r="689" spans="1:10" ht="12.6" customHeight="1" x14ac:dyDescent="0.3">
      <c r="A689" s="181" t="s">
        <v>597</v>
      </c>
      <c r="B689" s="182" t="s">
        <v>306</v>
      </c>
      <c r="C689" s="190">
        <v>3393.03</v>
      </c>
      <c r="D689" s="191">
        <v>3393.03</v>
      </c>
      <c r="E689" s="185" t="s">
        <v>4616</v>
      </c>
      <c r="F689" s="186" t="s">
        <v>3469</v>
      </c>
      <c r="G689">
        <f>VLOOKUP(A689,РАСЧЕТ!$A$3:$BG$1360,59,0)</f>
        <v>1265.8324649957906</v>
      </c>
      <c r="H689" s="83">
        <f t="shared" si="30"/>
        <v>-2127.1975350042094</v>
      </c>
      <c r="I689">
        <f t="shared" si="31"/>
        <v>1696.5150000000001</v>
      </c>
      <c r="J689" s="140">
        <f t="shared" si="32"/>
        <v>-430.68253500420951</v>
      </c>
    </row>
    <row r="690" spans="1:10" ht="12.6" customHeight="1" x14ac:dyDescent="0.3">
      <c r="A690" s="181" t="s">
        <v>2250</v>
      </c>
      <c r="B690" s="182" t="s">
        <v>116</v>
      </c>
      <c r="C690" s="190">
        <v>2151.7800000000002</v>
      </c>
      <c r="D690" s="191">
        <v>2151.7800000000002</v>
      </c>
      <c r="E690" s="185" t="s">
        <v>4616</v>
      </c>
      <c r="F690" s="186" t="s">
        <v>3471</v>
      </c>
      <c r="G690">
        <f>VLOOKUP(A690,РАСЧЕТ!$A$3:$BG$1360,59,0)</f>
        <v>1272.7279117017358</v>
      </c>
      <c r="H690" s="83">
        <f t="shared" si="30"/>
        <v>-879.05208829826438</v>
      </c>
      <c r="I690">
        <f t="shared" si="31"/>
        <v>1075.8900000000001</v>
      </c>
      <c r="J690" s="140">
        <f t="shared" si="32"/>
        <v>196.83791170173572</v>
      </c>
    </row>
    <row r="691" spans="1:10" ht="12.6" customHeight="1" x14ac:dyDescent="0.3">
      <c r="A691" s="181" t="s">
        <v>1095</v>
      </c>
      <c r="B691" s="182" t="s">
        <v>117</v>
      </c>
      <c r="C691" s="190">
        <v>2138.9</v>
      </c>
      <c r="D691" s="191">
        <v>2138.9</v>
      </c>
      <c r="E691" s="185" t="s">
        <v>4616</v>
      </c>
      <c r="F691" s="186" t="s">
        <v>3472</v>
      </c>
      <c r="G691">
        <f>VLOOKUP(A691,РАСЧЕТ!$A$3:$BG$1360,59,0)</f>
        <v>1282.5622124280844</v>
      </c>
      <c r="H691" s="83">
        <f t="shared" si="30"/>
        <v>-856.33778757191567</v>
      </c>
      <c r="I691">
        <f t="shared" si="31"/>
        <v>1069.45</v>
      </c>
      <c r="J691" s="140">
        <f t="shared" si="32"/>
        <v>213.11221242808438</v>
      </c>
    </row>
    <row r="692" spans="1:10" ht="12.6" customHeight="1" x14ac:dyDescent="0.3">
      <c r="A692" s="181" t="s">
        <v>688</v>
      </c>
      <c r="B692" s="182" t="s">
        <v>344</v>
      </c>
      <c r="C692" s="190">
        <v>1421.64</v>
      </c>
      <c r="D692" s="191">
        <v>1421.64</v>
      </c>
      <c r="E692" s="185" t="s">
        <v>4616</v>
      </c>
      <c r="F692" s="186" t="s">
        <v>3123</v>
      </c>
      <c r="G692">
        <f>VLOOKUP(A692,РАСЧЕТ!$A$3:$BG$1360,59,0)</f>
        <v>734.03747641596374</v>
      </c>
      <c r="H692" s="83">
        <f t="shared" si="30"/>
        <v>-687.60252358403636</v>
      </c>
      <c r="I692">
        <f t="shared" si="31"/>
        <v>710.82</v>
      </c>
      <c r="J692" s="140">
        <f t="shared" si="32"/>
        <v>23.217476415963688</v>
      </c>
    </row>
    <row r="693" spans="1:10" ht="12.6" customHeight="1" x14ac:dyDescent="0.3">
      <c r="A693" s="181" t="s">
        <v>581</v>
      </c>
      <c r="B693" s="182" t="s">
        <v>318</v>
      </c>
      <c r="C693" s="190">
        <v>3109.56</v>
      </c>
      <c r="D693" s="191">
        <v>3109.56</v>
      </c>
      <c r="E693" s="185" t="s">
        <v>4616</v>
      </c>
      <c r="F693" s="186" t="s">
        <v>3473</v>
      </c>
      <c r="G693">
        <f>VLOOKUP(A693,РАСЧЕТ!$A$3:$BG$1360,59,0)</f>
        <v>991.46785239153974</v>
      </c>
      <c r="H693" s="83">
        <f t="shared" si="30"/>
        <v>-2118.0921476084604</v>
      </c>
      <c r="I693">
        <f t="shared" si="31"/>
        <v>1554.78</v>
      </c>
      <c r="J693" s="140">
        <f t="shared" si="32"/>
        <v>-563.31214760846024</v>
      </c>
    </row>
    <row r="694" spans="1:10" ht="12.6" customHeight="1" x14ac:dyDescent="0.3">
      <c r="A694" s="181" t="s">
        <v>2456</v>
      </c>
      <c r="B694" s="182" t="s">
        <v>291</v>
      </c>
      <c r="C694" s="190">
        <v>3393.03</v>
      </c>
      <c r="D694" s="191">
        <v>3393.03</v>
      </c>
      <c r="E694" s="185" t="s">
        <v>4616</v>
      </c>
      <c r="F694" s="186" t="s">
        <v>3496</v>
      </c>
      <c r="G694">
        <f>VLOOKUP(A694,РАСЧЕТ!$A$3:$BG$1360,59,0)</f>
        <v>1448.0757219485913</v>
      </c>
      <c r="H694" s="83">
        <f t="shared" si="30"/>
        <v>-1944.9542780514089</v>
      </c>
      <c r="I694">
        <f t="shared" si="31"/>
        <v>1696.5150000000001</v>
      </c>
      <c r="J694" s="140">
        <f t="shared" si="32"/>
        <v>-248.43927805140879</v>
      </c>
    </row>
    <row r="695" spans="1:10" ht="12.6" customHeight="1" x14ac:dyDescent="0.3">
      <c r="A695" s="181" t="s">
        <v>1922</v>
      </c>
      <c r="B695" s="182" t="s">
        <v>346</v>
      </c>
      <c r="C695" s="190">
        <v>2151.7800000000002</v>
      </c>
      <c r="D695" s="191">
        <v>2151.7800000000002</v>
      </c>
      <c r="E695" s="185" t="s">
        <v>4616</v>
      </c>
      <c r="F695" s="186" t="s">
        <v>3498</v>
      </c>
      <c r="G695">
        <f>VLOOKUP(A695,РАСЧЕТ!$A$3:$BG$1360,59,0)</f>
        <v>538.73901443312832</v>
      </c>
      <c r="H695" s="83">
        <f t="shared" si="30"/>
        <v>-1613.0409855668718</v>
      </c>
      <c r="I695">
        <f t="shared" si="31"/>
        <v>1075.8900000000001</v>
      </c>
      <c r="J695" s="140">
        <f t="shared" si="32"/>
        <v>-537.15098556687178</v>
      </c>
    </row>
    <row r="696" spans="1:10" ht="12.6" customHeight="1" x14ac:dyDescent="0.3">
      <c r="A696" s="181" t="s">
        <v>2189</v>
      </c>
      <c r="B696" s="182" t="s">
        <v>100</v>
      </c>
      <c r="C696" s="190">
        <v>2138.9</v>
      </c>
      <c r="D696" s="191">
        <v>2138.9</v>
      </c>
      <c r="E696" s="185" t="s">
        <v>4616</v>
      </c>
      <c r="F696" s="186" t="s">
        <v>3499</v>
      </c>
      <c r="G696">
        <f>VLOOKUP(A696,РАСЧЕТ!$A$3:$BG$1360,59,0)</f>
        <v>1173.8850408507285</v>
      </c>
      <c r="H696" s="83">
        <f t="shared" si="30"/>
        <v>-965.01495914927159</v>
      </c>
      <c r="I696">
        <f t="shared" si="31"/>
        <v>1069.45</v>
      </c>
      <c r="J696" s="140">
        <f t="shared" si="32"/>
        <v>104.43504085072846</v>
      </c>
    </row>
    <row r="697" spans="1:10" ht="12.6" customHeight="1" x14ac:dyDescent="0.3">
      <c r="A697" s="181" t="s">
        <v>652</v>
      </c>
      <c r="B697" s="182" t="s">
        <v>157</v>
      </c>
      <c r="C697" s="190">
        <v>3109.56</v>
      </c>
      <c r="D697" s="191">
        <v>3109.56</v>
      </c>
      <c r="E697" s="185" t="s">
        <v>4616</v>
      </c>
      <c r="F697" s="186" t="s">
        <v>3500</v>
      </c>
      <c r="G697">
        <f>VLOOKUP(A697,РАСЧЕТ!$A$3:$BG$1360,59,0)</f>
        <v>750.70611843554923</v>
      </c>
      <c r="H697" s="83">
        <f t="shared" si="30"/>
        <v>-2358.8538815644506</v>
      </c>
      <c r="I697">
        <f t="shared" si="31"/>
        <v>1554.78</v>
      </c>
      <c r="J697" s="140">
        <f t="shared" si="32"/>
        <v>-804.07388156445074</v>
      </c>
    </row>
    <row r="698" spans="1:10" ht="12.6" customHeight="1" x14ac:dyDescent="0.3">
      <c r="A698" s="181" t="s">
        <v>586</v>
      </c>
      <c r="B698" s="182" t="s">
        <v>118</v>
      </c>
      <c r="C698" s="190">
        <v>3393.03</v>
      </c>
      <c r="D698" s="191">
        <v>3393.03</v>
      </c>
      <c r="E698" s="185" t="s">
        <v>4616</v>
      </c>
      <c r="F698" s="186" t="s">
        <v>3520</v>
      </c>
      <c r="G698">
        <f>VLOOKUP(A698,РАСЧЕТ!$A$3:$BG$1360,59,0)</f>
        <v>1641.9173770674317</v>
      </c>
      <c r="H698" s="83">
        <f t="shared" si="30"/>
        <v>-1751.1126229325685</v>
      </c>
      <c r="I698">
        <f t="shared" si="31"/>
        <v>1696.5150000000001</v>
      </c>
      <c r="J698" s="140">
        <f t="shared" si="32"/>
        <v>-54.597622932568356</v>
      </c>
    </row>
    <row r="699" spans="1:10" ht="12.6" customHeight="1" x14ac:dyDescent="0.3">
      <c r="A699" s="181" t="s">
        <v>633</v>
      </c>
      <c r="B699" s="182" t="s">
        <v>314</v>
      </c>
      <c r="C699" s="190">
        <v>2151.7800000000002</v>
      </c>
      <c r="D699" s="191">
        <v>2151.7800000000002</v>
      </c>
      <c r="E699" s="185" t="s">
        <v>4616</v>
      </c>
      <c r="F699" s="186" t="s">
        <v>3521</v>
      </c>
      <c r="G699">
        <f>VLOOKUP(A699,РАСЧЕТ!$A$3:$BG$1360,59,0)</f>
        <v>1106.3682413640902</v>
      </c>
      <c r="H699" s="83">
        <f t="shared" si="30"/>
        <v>-1045.41175863591</v>
      </c>
      <c r="I699">
        <f t="shared" si="31"/>
        <v>1075.8900000000001</v>
      </c>
      <c r="J699" s="140">
        <f t="shared" si="32"/>
        <v>30.478241364090081</v>
      </c>
    </row>
    <row r="700" spans="1:10" ht="12.6" customHeight="1" x14ac:dyDescent="0.3">
      <c r="A700" s="181" t="s">
        <v>1151</v>
      </c>
      <c r="B700" s="182" t="s">
        <v>208</v>
      </c>
      <c r="C700" s="190">
        <v>2138.9</v>
      </c>
      <c r="D700" s="191">
        <v>2138.9</v>
      </c>
      <c r="E700" s="185" t="s">
        <v>4616</v>
      </c>
      <c r="F700" s="186" t="s">
        <v>3522</v>
      </c>
      <c r="G700">
        <f>VLOOKUP(A700,РАСЧЕТ!$A$3:$BG$1360,59,0)</f>
        <v>852.86939557607502</v>
      </c>
      <c r="H700" s="83">
        <f t="shared" si="30"/>
        <v>-1286.0306044239251</v>
      </c>
      <c r="I700">
        <f t="shared" si="31"/>
        <v>1069.45</v>
      </c>
      <c r="J700" s="140">
        <f t="shared" si="32"/>
        <v>-216.58060442392502</v>
      </c>
    </row>
    <row r="701" spans="1:10" ht="12.6" customHeight="1" x14ac:dyDescent="0.3">
      <c r="A701" s="181" t="s">
        <v>1035</v>
      </c>
      <c r="B701" s="182" t="s">
        <v>215</v>
      </c>
      <c r="C701" s="190">
        <v>3109.56</v>
      </c>
      <c r="D701" s="191">
        <v>3109.56</v>
      </c>
      <c r="E701" s="185" t="s">
        <v>4616</v>
      </c>
      <c r="F701" s="186" t="s">
        <v>3524</v>
      </c>
      <c r="G701">
        <f>VLOOKUP(A701,РАСЧЕТ!$A$3:$BG$1360,59,0)</f>
        <v>1504.7445329073678</v>
      </c>
      <c r="H701" s="83">
        <f t="shared" si="30"/>
        <v>-1604.8154670926322</v>
      </c>
      <c r="I701">
        <f t="shared" si="31"/>
        <v>1554.78</v>
      </c>
      <c r="J701" s="140">
        <f t="shared" si="32"/>
        <v>-50.035467092632189</v>
      </c>
    </row>
    <row r="702" spans="1:10" ht="12.6" customHeight="1" x14ac:dyDescent="0.3">
      <c r="A702" s="181" t="s">
        <v>3942</v>
      </c>
      <c r="B702" s="182" t="s">
        <v>284</v>
      </c>
      <c r="C702" s="190">
        <v>3393.03</v>
      </c>
      <c r="D702" s="191">
        <v>3393.03</v>
      </c>
      <c r="E702" s="185" t="s">
        <v>4616</v>
      </c>
      <c r="F702" s="186" t="s">
        <v>4551</v>
      </c>
      <c r="G702">
        <f>VLOOKUP(A702,РАСЧЕТ!$A$3:$BG$1360,59,0)</f>
        <v>2264.826465264568</v>
      </c>
      <c r="H702" s="83">
        <f t="shared" si="30"/>
        <v>-1128.2035347354322</v>
      </c>
      <c r="I702">
        <f t="shared" si="31"/>
        <v>1696.5150000000001</v>
      </c>
      <c r="J702" s="140">
        <f t="shared" si="32"/>
        <v>568.31146526456791</v>
      </c>
    </row>
    <row r="703" spans="1:10" ht="12.6" customHeight="1" x14ac:dyDescent="0.3">
      <c r="A703" s="181" t="s">
        <v>2251</v>
      </c>
      <c r="B703" s="182" t="s">
        <v>161</v>
      </c>
      <c r="C703" s="190">
        <v>1576.26</v>
      </c>
      <c r="D703" s="191">
        <v>1576.26</v>
      </c>
      <c r="E703" s="185" t="s">
        <v>4616</v>
      </c>
      <c r="F703" s="186" t="s">
        <v>3150</v>
      </c>
      <c r="G703">
        <f>VLOOKUP(A703,РАСЧЕТ!$A$3:$BG$1360,59,0)</f>
        <v>330.9572868699525</v>
      </c>
      <c r="H703" s="83">
        <f t="shared" si="30"/>
        <v>-1245.3027131300476</v>
      </c>
      <c r="I703">
        <f t="shared" si="31"/>
        <v>788.13</v>
      </c>
      <c r="J703" s="140">
        <f t="shared" si="32"/>
        <v>-457.1727131300475</v>
      </c>
    </row>
    <row r="704" spans="1:10" ht="12.6" customHeight="1" x14ac:dyDescent="0.3">
      <c r="A704" s="181" t="s">
        <v>1267</v>
      </c>
      <c r="B704" s="182" t="s">
        <v>218</v>
      </c>
      <c r="C704" s="190">
        <v>2151.7800000000002</v>
      </c>
      <c r="D704" s="191">
        <v>2151.7800000000002</v>
      </c>
      <c r="E704" s="185" t="s">
        <v>4616</v>
      </c>
      <c r="F704" s="186" t="s">
        <v>3548</v>
      </c>
      <c r="G704">
        <f>VLOOKUP(A704,РАСЧЕТ!$A$3:$BG$1360,59,0)</f>
        <v>1207.5216087553238</v>
      </c>
      <c r="H704" s="83">
        <f t="shared" si="30"/>
        <v>-944.25839124467643</v>
      </c>
      <c r="I704">
        <f t="shared" si="31"/>
        <v>1075.8900000000001</v>
      </c>
      <c r="J704" s="140">
        <f t="shared" si="32"/>
        <v>131.63160875532367</v>
      </c>
    </row>
    <row r="705" spans="1:10" ht="12.6" customHeight="1" x14ac:dyDescent="0.3">
      <c r="A705" s="181" t="s">
        <v>561</v>
      </c>
      <c r="B705" s="182" t="s">
        <v>266</v>
      </c>
      <c r="C705" s="190">
        <v>2138.9</v>
      </c>
      <c r="D705" s="191">
        <v>2138.9</v>
      </c>
      <c r="E705" s="185" t="s">
        <v>4616</v>
      </c>
      <c r="F705" s="186" t="s">
        <v>3549</v>
      </c>
      <c r="G705">
        <f>VLOOKUP(A705,РАСЧЕТ!$A$3:$BG$1360,59,0)</f>
        <v>1035.0314604804823</v>
      </c>
      <c r="H705" s="83">
        <f t="shared" si="30"/>
        <v>-1103.8685395195178</v>
      </c>
      <c r="I705">
        <f t="shared" si="31"/>
        <v>1069.45</v>
      </c>
      <c r="J705" s="140">
        <f t="shared" si="32"/>
        <v>-34.418539519517708</v>
      </c>
    </row>
    <row r="706" spans="1:10" ht="12.6" customHeight="1" x14ac:dyDescent="0.3">
      <c r="A706" s="181" t="s">
        <v>2134</v>
      </c>
      <c r="B706" s="182" t="s">
        <v>301</v>
      </c>
      <c r="C706" s="190">
        <v>3109.56</v>
      </c>
      <c r="D706" s="191">
        <v>3109.56</v>
      </c>
      <c r="E706" s="185" t="s">
        <v>4616</v>
      </c>
      <c r="F706" s="186" t="s">
        <v>3550</v>
      </c>
      <c r="G706">
        <f>VLOOKUP(A706,РАСЧЕТ!$A$3:$BG$1360,59,0)</f>
        <v>1223.0338256755974</v>
      </c>
      <c r="H706" s="83">
        <f t="shared" ref="H706:H769" si="33">G706-C706</f>
        <v>-1886.5261743244025</v>
      </c>
      <c r="I706">
        <f t="shared" ref="I706:I769" si="34">C706/30*15</f>
        <v>1554.78</v>
      </c>
      <c r="J706" s="140">
        <f t="shared" ref="J706:J769" si="35">G706-I706</f>
        <v>-331.74617432440255</v>
      </c>
    </row>
    <row r="707" spans="1:10" ht="12.6" customHeight="1" x14ac:dyDescent="0.3">
      <c r="A707" s="181" t="s">
        <v>1113</v>
      </c>
      <c r="B707" s="182" t="s">
        <v>98</v>
      </c>
      <c r="C707" s="190">
        <v>3393.03</v>
      </c>
      <c r="D707" s="191">
        <v>3393.03</v>
      </c>
      <c r="E707" s="185" t="s">
        <v>4616</v>
      </c>
      <c r="F707" s="186" t="s">
        <v>3569</v>
      </c>
      <c r="G707">
        <f>VLOOKUP(A707,РАСЧЕТ!$A$3:$BG$1360,59,0)</f>
        <v>1373.6736583302452</v>
      </c>
      <c r="H707" s="83">
        <f t="shared" si="33"/>
        <v>-2019.356341669755</v>
      </c>
      <c r="I707">
        <f t="shared" si="34"/>
        <v>1696.5150000000001</v>
      </c>
      <c r="J707" s="140">
        <f t="shared" si="35"/>
        <v>-322.84134166975491</v>
      </c>
    </row>
    <row r="708" spans="1:10" ht="12.6" customHeight="1" x14ac:dyDescent="0.3">
      <c r="A708" s="181" t="s">
        <v>1135</v>
      </c>
      <c r="B708" s="182" t="s">
        <v>263</v>
      </c>
      <c r="C708" s="190">
        <v>2151.7800000000002</v>
      </c>
      <c r="D708" s="191">
        <v>2151.7800000000002</v>
      </c>
      <c r="E708" s="185" t="s">
        <v>4616</v>
      </c>
      <c r="F708" s="186" t="s">
        <v>3570</v>
      </c>
      <c r="G708">
        <f>VLOOKUP(A708,РАСЧЕТ!$A$3:$BG$1360,59,0)</f>
        <v>760.27324880235494</v>
      </c>
      <c r="H708" s="83">
        <f t="shared" si="33"/>
        <v>-1391.5067511976454</v>
      </c>
      <c r="I708">
        <f t="shared" si="34"/>
        <v>1075.8900000000001</v>
      </c>
      <c r="J708" s="140">
        <f t="shared" si="35"/>
        <v>-315.61675119764516</v>
      </c>
    </row>
    <row r="709" spans="1:10" ht="12.6" customHeight="1" x14ac:dyDescent="0.3">
      <c r="A709" s="181" t="s">
        <v>1501</v>
      </c>
      <c r="B709" s="182" t="s">
        <v>307</v>
      </c>
      <c r="C709" s="190">
        <v>2138.9</v>
      </c>
      <c r="D709" s="191">
        <v>2138.9</v>
      </c>
      <c r="E709" s="185" t="s">
        <v>4616</v>
      </c>
      <c r="F709" s="186" t="s">
        <v>3572</v>
      </c>
      <c r="G709">
        <f>VLOOKUP(A709,РАСЧЕТ!$A$3:$BG$1360,59,0)</f>
        <v>1079.4194994027189</v>
      </c>
      <c r="H709" s="83">
        <f t="shared" si="33"/>
        <v>-1059.4805005972812</v>
      </c>
      <c r="I709">
        <f t="shared" si="34"/>
        <v>1069.45</v>
      </c>
      <c r="J709" s="140">
        <f t="shared" si="35"/>
        <v>9.9694994027188386</v>
      </c>
    </row>
    <row r="710" spans="1:10" ht="12.6" customHeight="1" x14ac:dyDescent="0.3">
      <c r="A710" s="181" t="s">
        <v>2280</v>
      </c>
      <c r="B710" s="182" t="s">
        <v>223</v>
      </c>
      <c r="C710" s="190">
        <v>3109.56</v>
      </c>
      <c r="D710" s="191">
        <v>3109.56</v>
      </c>
      <c r="E710" s="185" t="s">
        <v>4616</v>
      </c>
      <c r="F710" s="186" t="s">
        <v>3573</v>
      </c>
      <c r="G710">
        <f>VLOOKUP(A710,РАСЧЕТ!$A$3:$BG$1360,59,0)</f>
        <v>1297.435889293942</v>
      </c>
      <c r="H710" s="83">
        <f t="shared" si="33"/>
        <v>-1812.124110706058</v>
      </c>
      <c r="I710">
        <f t="shared" si="34"/>
        <v>1554.78</v>
      </c>
      <c r="J710" s="140">
        <f t="shared" si="35"/>
        <v>-257.34411070605802</v>
      </c>
    </row>
    <row r="711" spans="1:10" ht="12.6" customHeight="1" x14ac:dyDescent="0.3">
      <c r="A711" s="181" t="s">
        <v>1114</v>
      </c>
      <c r="B711" s="182" t="s">
        <v>158</v>
      </c>
      <c r="C711" s="190">
        <v>3393.03</v>
      </c>
      <c r="D711" s="191">
        <v>3393.03</v>
      </c>
      <c r="E711" s="185" t="s">
        <v>4616</v>
      </c>
      <c r="F711" s="186" t="s">
        <v>3595</v>
      </c>
      <c r="G711">
        <f>VLOOKUP(A711,РАСЧЕТ!$A$3:$BG$1360,59,0)</f>
        <v>2357.6200502267702</v>
      </c>
      <c r="H711" s="83">
        <f t="shared" si="33"/>
        <v>-1035.40994977323</v>
      </c>
      <c r="I711">
        <f t="shared" si="34"/>
        <v>1696.5150000000001</v>
      </c>
      <c r="J711" s="140">
        <f t="shared" si="35"/>
        <v>661.10505022677012</v>
      </c>
    </row>
    <row r="712" spans="1:10" ht="12.6" customHeight="1" x14ac:dyDescent="0.3">
      <c r="A712" s="181" t="s">
        <v>1036</v>
      </c>
      <c r="B712" s="182" t="s">
        <v>287</v>
      </c>
      <c r="C712" s="190">
        <v>2151.7800000000002</v>
      </c>
      <c r="D712" s="191">
        <v>2151.7800000000002</v>
      </c>
      <c r="E712" s="185" t="s">
        <v>4616</v>
      </c>
      <c r="F712" s="186" t="s">
        <v>3596</v>
      </c>
      <c r="G712">
        <f>VLOOKUP(A712,РАСЧЕТ!$A$3:$BG$1360,59,0)</f>
        <v>1405.6484523232709</v>
      </c>
      <c r="H712" s="83">
        <f t="shared" si="33"/>
        <v>-746.13154767672927</v>
      </c>
      <c r="I712">
        <f t="shared" si="34"/>
        <v>1075.8900000000001</v>
      </c>
      <c r="J712" s="140">
        <f t="shared" si="35"/>
        <v>329.75845232327083</v>
      </c>
    </row>
    <row r="713" spans="1:10" ht="12.6" customHeight="1" x14ac:dyDescent="0.3">
      <c r="A713" s="181" t="s">
        <v>756</v>
      </c>
      <c r="B713" s="182" t="s">
        <v>293</v>
      </c>
      <c r="C713" s="190">
        <v>2138.9</v>
      </c>
      <c r="D713" s="191">
        <v>2138.9</v>
      </c>
      <c r="E713" s="185" t="s">
        <v>4616</v>
      </c>
      <c r="F713" s="186" t="s">
        <v>3597</v>
      </c>
      <c r="G713">
        <f>VLOOKUP(A713,РАСЧЕТ!$A$3:$BG$1360,59,0)</f>
        <v>1235.7474308255298</v>
      </c>
      <c r="H713" s="83">
        <f t="shared" si="33"/>
        <v>-903.15256917447027</v>
      </c>
      <c r="I713">
        <f t="shared" si="34"/>
        <v>1069.45</v>
      </c>
      <c r="J713" s="140">
        <f t="shared" si="35"/>
        <v>166.29743082552977</v>
      </c>
    </row>
    <row r="714" spans="1:10" ht="12.6" customHeight="1" x14ac:dyDescent="0.3">
      <c r="A714" s="181" t="s">
        <v>1104</v>
      </c>
      <c r="B714" s="182" t="s">
        <v>91</v>
      </c>
      <c r="C714" s="190">
        <v>1464.59</v>
      </c>
      <c r="D714" s="191">
        <v>1464.59</v>
      </c>
      <c r="E714" s="185" t="s">
        <v>4616</v>
      </c>
      <c r="F714" s="186" t="s">
        <v>3100</v>
      </c>
      <c r="G714">
        <f>VLOOKUP(A714,РАСЧЕТ!$A$3:$BG$1360,59,0)</f>
        <v>1121.753530174884</v>
      </c>
      <c r="H714" s="83">
        <f t="shared" si="33"/>
        <v>-342.83646982511596</v>
      </c>
      <c r="I714">
        <f t="shared" si="34"/>
        <v>732.29499999999996</v>
      </c>
      <c r="J714" s="140">
        <f t="shared" si="35"/>
        <v>389.458530174884</v>
      </c>
    </row>
    <row r="715" spans="1:10" ht="12.6" customHeight="1" x14ac:dyDescent="0.3">
      <c r="A715" s="181" t="s">
        <v>1530</v>
      </c>
      <c r="B715" s="182" t="s">
        <v>292</v>
      </c>
      <c r="C715" s="190">
        <v>3367.26</v>
      </c>
      <c r="D715" s="191">
        <v>3367.26</v>
      </c>
      <c r="E715" s="185" t="s">
        <v>4616</v>
      </c>
      <c r="F715" s="186" t="s">
        <v>3151</v>
      </c>
      <c r="G715">
        <f>VLOOKUP(A715,РАСЧЕТ!$A$3:$BG$1360,59,0)</f>
        <v>1654.1674715685963</v>
      </c>
      <c r="H715" s="83">
        <f t="shared" si="33"/>
        <v>-1713.0925284314039</v>
      </c>
      <c r="I715">
        <f t="shared" si="34"/>
        <v>1683.63</v>
      </c>
      <c r="J715" s="140">
        <f t="shared" si="35"/>
        <v>-29.462528431403825</v>
      </c>
    </row>
    <row r="716" spans="1:10" ht="12.6" customHeight="1" x14ac:dyDescent="0.3">
      <c r="A716" s="181" t="s">
        <v>1502</v>
      </c>
      <c r="B716" s="182" t="s">
        <v>294</v>
      </c>
      <c r="C716" s="190">
        <v>3109.56</v>
      </c>
      <c r="D716" s="191">
        <v>3109.56</v>
      </c>
      <c r="E716" s="185" t="s">
        <v>4616</v>
      </c>
      <c r="F716" s="186" t="s">
        <v>3598</v>
      </c>
      <c r="G716">
        <f>VLOOKUP(A716,РАСЧЕТ!$A$3:$BG$1360,59,0)</f>
        <v>1811.5625086791285</v>
      </c>
      <c r="H716" s="83">
        <f t="shared" si="33"/>
        <v>-1297.9974913208714</v>
      </c>
      <c r="I716">
        <f t="shared" si="34"/>
        <v>1554.78</v>
      </c>
      <c r="J716" s="140">
        <f t="shared" si="35"/>
        <v>256.78250867912857</v>
      </c>
    </row>
    <row r="717" spans="1:10" ht="12.6" customHeight="1" x14ac:dyDescent="0.3">
      <c r="A717" s="181" t="s">
        <v>2188</v>
      </c>
      <c r="B717" s="182" t="s">
        <v>278</v>
      </c>
      <c r="C717" s="190">
        <v>3393.03</v>
      </c>
      <c r="D717" s="191">
        <v>3393.03</v>
      </c>
      <c r="E717" s="185" t="s">
        <v>4616</v>
      </c>
      <c r="F717" s="186" t="s">
        <v>3618</v>
      </c>
      <c r="G717">
        <f>VLOOKUP(A717,РАСЧЕТ!$A$3:$BG$1360,59,0)</f>
        <v>3055.661883050564</v>
      </c>
      <c r="H717" s="83">
        <f t="shared" si="33"/>
        <v>-337.36811694943617</v>
      </c>
      <c r="I717">
        <f t="shared" si="34"/>
        <v>1696.5150000000001</v>
      </c>
      <c r="J717" s="140">
        <f t="shared" si="35"/>
        <v>1359.1468830505639</v>
      </c>
    </row>
    <row r="718" spans="1:10" ht="12.6" customHeight="1" x14ac:dyDescent="0.3">
      <c r="A718" s="181" t="s">
        <v>701</v>
      </c>
      <c r="B718" s="182" t="s">
        <v>182</v>
      </c>
      <c r="C718" s="190">
        <v>2151.7800000000002</v>
      </c>
      <c r="D718" s="191">
        <v>2151.7800000000002</v>
      </c>
      <c r="E718" s="185" t="s">
        <v>4616</v>
      </c>
      <c r="F718" s="186" t="s">
        <v>3619</v>
      </c>
      <c r="G718">
        <f>VLOOKUP(A718,РАСЧЕТ!$A$3:$BG$1360,59,0)</f>
        <v>859.75465970778248</v>
      </c>
      <c r="H718" s="83">
        <f t="shared" si="33"/>
        <v>-1292.0253402922176</v>
      </c>
      <c r="I718">
        <f t="shared" si="34"/>
        <v>1075.8900000000001</v>
      </c>
      <c r="J718" s="140">
        <f t="shared" si="35"/>
        <v>-216.13534029221762</v>
      </c>
    </row>
    <row r="719" spans="1:10" ht="12.6" customHeight="1" x14ac:dyDescent="0.3">
      <c r="A719" s="181" t="s">
        <v>1919</v>
      </c>
      <c r="B719" s="182" t="s">
        <v>242</v>
      </c>
      <c r="C719" s="190">
        <v>2138.9</v>
      </c>
      <c r="D719" s="191">
        <v>2138.9</v>
      </c>
      <c r="E719" s="185" t="s">
        <v>4616</v>
      </c>
      <c r="F719" s="186" t="s">
        <v>3620</v>
      </c>
      <c r="G719">
        <f>VLOOKUP(A719,РАСЧЕТ!$A$3:$BG$1360,59,0)</f>
        <v>1035.0314604804823</v>
      </c>
      <c r="H719" s="83">
        <f t="shared" si="33"/>
        <v>-1103.8685395195178</v>
      </c>
      <c r="I719">
        <f t="shared" si="34"/>
        <v>1069.45</v>
      </c>
      <c r="J719" s="140">
        <f t="shared" si="35"/>
        <v>-34.418539519517708</v>
      </c>
    </row>
    <row r="720" spans="1:10" ht="12.6" customHeight="1" x14ac:dyDescent="0.3">
      <c r="A720" s="181" t="s">
        <v>638</v>
      </c>
      <c r="B720" s="182" t="s">
        <v>183</v>
      </c>
      <c r="C720" s="190">
        <v>3109.56</v>
      </c>
      <c r="D720" s="191">
        <v>3109.56</v>
      </c>
      <c r="E720" s="185" t="s">
        <v>4616</v>
      </c>
      <c r="F720" s="186" t="s">
        <v>3621</v>
      </c>
      <c r="G720">
        <f>VLOOKUP(A720,РАСЧЕТ!$A$3:$BG$1360,59,0)</f>
        <v>1330.03904076715</v>
      </c>
      <c r="H720" s="83">
        <f t="shared" si="33"/>
        <v>-1779.5209592328499</v>
      </c>
      <c r="I720">
        <f t="shared" si="34"/>
        <v>1554.78</v>
      </c>
      <c r="J720" s="140">
        <f t="shared" si="35"/>
        <v>-224.74095923284995</v>
      </c>
    </row>
    <row r="721" spans="1:10" ht="12.6" customHeight="1" x14ac:dyDescent="0.3">
      <c r="A721" s="181" t="s">
        <v>2589</v>
      </c>
      <c r="B721" s="182" t="s">
        <v>300</v>
      </c>
      <c r="C721" s="190">
        <v>3393.03</v>
      </c>
      <c r="D721" s="191">
        <v>3393.03</v>
      </c>
      <c r="E721" s="185" t="s">
        <v>4616</v>
      </c>
      <c r="F721" s="186" t="s">
        <v>3890</v>
      </c>
      <c r="G721">
        <f>VLOOKUP(A721,РАСЧЕТ!$A$3:$BG$1360,59,0)</f>
        <v>2299.1015732235842</v>
      </c>
      <c r="H721" s="83">
        <f t="shared" si="33"/>
        <v>-1093.928426776416</v>
      </c>
      <c r="I721">
        <f t="shared" si="34"/>
        <v>1696.5150000000001</v>
      </c>
      <c r="J721" s="140">
        <f t="shared" si="35"/>
        <v>602.58657322358408</v>
      </c>
    </row>
    <row r="722" spans="1:10" ht="12.6" customHeight="1" x14ac:dyDescent="0.3">
      <c r="A722" s="181" t="s">
        <v>695</v>
      </c>
      <c r="B722" s="182" t="s">
        <v>258</v>
      </c>
      <c r="C722" s="190">
        <v>2151.7800000000002</v>
      </c>
      <c r="D722" s="191">
        <v>2151.7800000000002</v>
      </c>
      <c r="E722" s="185" t="s">
        <v>4616</v>
      </c>
      <c r="F722" s="186" t="s">
        <v>3646</v>
      </c>
      <c r="G722">
        <f>VLOOKUP(A722,РАСЧЕТ!$A$3:$BG$1360,59,0)</f>
        <v>1128.1036756795611</v>
      </c>
      <c r="H722" s="83">
        <f t="shared" si="33"/>
        <v>-1023.6763243204391</v>
      </c>
      <c r="I722">
        <f t="shared" si="34"/>
        <v>1075.8900000000001</v>
      </c>
      <c r="J722" s="140">
        <f t="shared" si="35"/>
        <v>52.213675679560993</v>
      </c>
    </row>
    <row r="723" spans="1:10" ht="12.6" customHeight="1" x14ac:dyDescent="0.3">
      <c r="A723" s="181" t="s">
        <v>1068</v>
      </c>
      <c r="B723" s="182" t="s">
        <v>184</v>
      </c>
      <c r="C723" s="190">
        <v>2138.9</v>
      </c>
      <c r="D723" s="191">
        <v>2138.9</v>
      </c>
      <c r="E723" s="185" t="s">
        <v>4616</v>
      </c>
      <c r="F723" s="186" t="s">
        <v>3647</v>
      </c>
      <c r="G723">
        <f>VLOOKUP(A723,РАСЧЕТ!$A$3:$BG$1360,59,0)</f>
        <v>457.45168668307724</v>
      </c>
      <c r="H723" s="83">
        <f t="shared" si="33"/>
        <v>-1681.4483133169228</v>
      </c>
      <c r="I723">
        <f t="shared" si="34"/>
        <v>1069.45</v>
      </c>
      <c r="J723" s="140">
        <f t="shared" si="35"/>
        <v>-611.9983133169228</v>
      </c>
    </row>
    <row r="724" spans="1:10" ht="12.6" customHeight="1" x14ac:dyDescent="0.3">
      <c r="A724" s="181" t="s">
        <v>1433</v>
      </c>
      <c r="B724" s="182" t="s">
        <v>332</v>
      </c>
      <c r="C724" s="190">
        <v>3109.56</v>
      </c>
      <c r="D724" s="191">
        <v>3109.56</v>
      </c>
      <c r="E724" s="185" t="s">
        <v>4616</v>
      </c>
      <c r="F724" s="186" t="s">
        <v>3648</v>
      </c>
      <c r="G724">
        <f>VLOOKUP(A724,РАСЧЕТ!$A$3:$BG$1360,59,0)</f>
        <v>1375.1818658838986</v>
      </c>
      <c r="H724" s="83">
        <f t="shared" si="33"/>
        <v>-1734.3781341161014</v>
      </c>
      <c r="I724">
        <f t="shared" si="34"/>
        <v>1554.78</v>
      </c>
      <c r="J724" s="140">
        <f t="shared" si="35"/>
        <v>-179.59813411610139</v>
      </c>
    </row>
    <row r="725" spans="1:10" ht="12.6" customHeight="1" x14ac:dyDescent="0.3">
      <c r="A725" s="181" t="s">
        <v>1121</v>
      </c>
      <c r="B725" s="182" t="s">
        <v>92</v>
      </c>
      <c r="C725" s="190">
        <v>3393.03</v>
      </c>
      <c r="D725" s="191">
        <v>3393.03</v>
      </c>
      <c r="E725" s="185" t="s">
        <v>4616</v>
      </c>
      <c r="F725" s="186" t="s">
        <v>3667</v>
      </c>
      <c r="G725">
        <f>VLOOKUP(A725,РАСЧЕТ!$A$3:$BG$1360,59,0)</f>
        <v>712.4148681941756</v>
      </c>
      <c r="H725" s="83">
        <f t="shared" si="33"/>
        <v>-2680.6151318058246</v>
      </c>
      <c r="I725">
        <f t="shared" si="34"/>
        <v>1696.5150000000001</v>
      </c>
      <c r="J725" s="140">
        <f t="shared" si="35"/>
        <v>-984.1001318058245</v>
      </c>
    </row>
    <row r="726" spans="1:10" ht="12.6" customHeight="1" x14ac:dyDescent="0.3">
      <c r="A726" s="181" t="s">
        <v>1460</v>
      </c>
      <c r="B726" s="182" t="s">
        <v>347</v>
      </c>
      <c r="C726" s="190">
        <v>3118.15</v>
      </c>
      <c r="D726" s="191">
        <v>3118.15</v>
      </c>
      <c r="E726" s="185" t="s">
        <v>4616</v>
      </c>
      <c r="F726" s="186" t="s">
        <v>3158</v>
      </c>
      <c r="G726">
        <f>VLOOKUP(A726,РАСЧЕТ!$A$3:$BG$1360,59,0)</f>
        <v>1947.1226094883627</v>
      </c>
      <c r="H726" s="83">
        <f t="shared" si="33"/>
        <v>-1171.0273905116373</v>
      </c>
      <c r="I726">
        <f t="shared" si="34"/>
        <v>1559.075</v>
      </c>
      <c r="J726" s="140">
        <f t="shared" si="35"/>
        <v>388.0476094883627</v>
      </c>
    </row>
    <row r="727" spans="1:10" ht="12.6" customHeight="1" x14ac:dyDescent="0.3">
      <c r="A727" s="181" t="s">
        <v>567</v>
      </c>
      <c r="B727" s="182" t="s">
        <v>199</v>
      </c>
      <c r="C727" s="190">
        <v>2151.7800000000002</v>
      </c>
      <c r="D727" s="191">
        <v>2151.7800000000002</v>
      </c>
      <c r="E727" s="185" t="s">
        <v>4616</v>
      </c>
      <c r="F727" s="186" t="s">
        <v>3668</v>
      </c>
      <c r="G727">
        <f>VLOOKUP(A727,РАСЧЕТ!$A$3:$BG$1360,59,0)</f>
        <v>598.09346967922352</v>
      </c>
      <c r="H727" s="83">
        <f t="shared" si="33"/>
        <v>-1553.6865303207767</v>
      </c>
      <c r="I727">
        <f t="shared" si="34"/>
        <v>1075.8900000000001</v>
      </c>
      <c r="J727" s="140">
        <f t="shared" si="35"/>
        <v>-477.79653032077658</v>
      </c>
    </row>
    <row r="728" spans="1:10" ht="12.6" customHeight="1" x14ac:dyDescent="0.3">
      <c r="A728" s="181" t="s">
        <v>757</v>
      </c>
      <c r="B728" s="182" t="s">
        <v>304</v>
      </c>
      <c r="C728" s="190">
        <v>2138.9</v>
      </c>
      <c r="D728" s="191">
        <v>2138.9</v>
      </c>
      <c r="E728" s="185" t="s">
        <v>4616</v>
      </c>
      <c r="F728" s="186" t="s">
        <v>3669</v>
      </c>
      <c r="G728">
        <f>VLOOKUP(A728,РАСЧЕТ!$A$3:$BG$1360,59,0)</f>
        <v>1035.0314604804823</v>
      </c>
      <c r="H728" s="83">
        <f t="shared" si="33"/>
        <v>-1103.8685395195178</v>
      </c>
      <c r="I728">
        <f t="shared" si="34"/>
        <v>1069.45</v>
      </c>
      <c r="J728" s="140">
        <f t="shared" si="35"/>
        <v>-34.418539519517708</v>
      </c>
    </row>
    <row r="729" spans="1:10" ht="12.6" customHeight="1" x14ac:dyDescent="0.3">
      <c r="A729" s="181" t="s">
        <v>2599</v>
      </c>
      <c r="B729" s="182" t="s">
        <v>268</v>
      </c>
      <c r="C729" s="190">
        <v>3109.56</v>
      </c>
      <c r="D729" s="191">
        <v>3109.56</v>
      </c>
      <c r="E729" s="185" t="s">
        <v>4616</v>
      </c>
      <c r="F729" s="186" t="s">
        <v>3894</v>
      </c>
      <c r="G729">
        <f>VLOOKUP(A729,РАСЧЕТ!$A$3:$BG$1360,59,0)</f>
        <v>1504.7445329073678</v>
      </c>
      <c r="H729" s="83">
        <f t="shared" si="33"/>
        <v>-1604.8154670926322</v>
      </c>
      <c r="I729">
        <f t="shared" si="34"/>
        <v>1554.78</v>
      </c>
      <c r="J729" s="140">
        <f t="shared" si="35"/>
        <v>-50.035467092632189</v>
      </c>
    </row>
    <row r="730" spans="1:10" ht="12.6" customHeight="1" x14ac:dyDescent="0.3">
      <c r="A730" s="181" t="s">
        <v>2621</v>
      </c>
      <c r="B730" s="182" t="s">
        <v>251</v>
      </c>
      <c r="C730" s="190">
        <v>3393.03</v>
      </c>
      <c r="D730" s="191">
        <v>3393.03</v>
      </c>
      <c r="E730" s="185" t="s">
        <v>4616</v>
      </c>
      <c r="F730" s="186" t="s">
        <v>3916</v>
      </c>
      <c r="G730">
        <f>VLOOKUP(A730,РАСЧЕТ!$A$3:$BG$1360,59,0)</f>
        <v>1928.7632116176646</v>
      </c>
      <c r="H730" s="83">
        <f t="shared" si="33"/>
        <v>-1464.2667883823356</v>
      </c>
      <c r="I730">
        <f t="shared" si="34"/>
        <v>1696.5150000000001</v>
      </c>
      <c r="J730" s="140">
        <f t="shared" si="35"/>
        <v>232.24821161766454</v>
      </c>
    </row>
    <row r="731" spans="1:10" ht="12.6" customHeight="1" x14ac:dyDescent="0.3">
      <c r="A731" s="181" t="s">
        <v>1037</v>
      </c>
      <c r="B731" s="182" t="s">
        <v>119</v>
      </c>
      <c r="C731" s="190">
        <v>2151.7800000000002</v>
      </c>
      <c r="D731" s="191">
        <v>2151.7800000000002</v>
      </c>
      <c r="E731" s="185" t="s">
        <v>4616</v>
      </c>
      <c r="F731" s="186" t="s">
        <v>3696</v>
      </c>
      <c r="G731">
        <f>VLOOKUP(A731,РАСЧЕТ!$A$3:$BG$1360,59,0)</f>
        <v>1236.7808472569197</v>
      </c>
      <c r="H731" s="83">
        <f t="shared" si="33"/>
        <v>-914.99915274308046</v>
      </c>
      <c r="I731">
        <f t="shared" si="34"/>
        <v>1075.8900000000001</v>
      </c>
      <c r="J731" s="140">
        <f t="shared" si="35"/>
        <v>160.89084725691964</v>
      </c>
    </row>
    <row r="732" spans="1:10" ht="12.6" customHeight="1" x14ac:dyDescent="0.3">
      <c r="A732" s="181" t="s">
        <v>659</v>
      </c>
      <c r="B732" s="182" t="s">
        <v>85</v>
      </c>
      <c r="C732" s="190">
        <v>2138.9</v>
      </c>
      <c r="D732" s="191">
        <v>2138.9</v>
      </c>
      <c r="E732" s="185" t="s">
        <v>4616</v>
      </c>
      <c r="F732" s="186" t="s">
        <v>3697</v>
      </c>
      <c r="G732">
        <f>VLOOKUP(A732,РАСЧЕТ!$A$3:$BG$1360,59,0)</f>
        <v>461.63157789759049</v>
      </c>
      <c r="H732" s="83">
        <f t="shared" si="33"/>
        <v>-1677.2684221024097</v>
      </c>
      <c r="I732">
        <f t="shared" si="34"/>
        <v>1069.45</v>
      </c>
      <c r="J732" s="140">
        <f t="shared" si="35"/>
        <v>-607.81842210240961</v>
      </c>
    </row>
    <row r="733" spans="1:10" ht="12.6" customHeight="1" x14ac:dyDescent="0.3">
      <c r="A733" s="181" t="s">
        <v>2190</v>
      </c>
      <c r="B733" s="182" t="s">
        <v>247</v>
      </c>
      <c r="C733" s="190">
        <v>3109.56</v>
      </c>
      <c r="D733" s="191">
        <v>3109.56</v>
      </c>
      <c r="E733" s="185" t="s">
        <v>4616</v>
      </c>
      <c r="F733" s="186" t="s">
        <v>3698</v>
      </c>
      <c r="G733">
        <f>VLOOKUP(A733,РАСЧЕТ!$A$3:$BG$1360,59,0)</f>
        <v>670.45220711688637</v>
      </c>
      <c r="H733" s="83">
        <f t="shared" si="33"/>
        <v>-2439.1077928831137</v>
      </c>
      <c r="I733">
        <f t="shared" si="34"/>
        <v>1554.78</v>
      </c>
      <c r="J733" s="140">
        <f t="shared" si="35"/>
        <v>-884.3277928831136</v>
      </c>
    </row>
    <row r="734" spans="1:10" ht="12.6" customHeight="1" x14ac:dyDescent="0.3">
      <c r="A734" s="181" t="s">
        <v>2572</v>
      </c>
      <c r="B734" s="182" t="s">
        <v>274</v>
      </c>
      <c r="C734" s="190">
        <v>3393.03</v>
      </c>
      <c r="D734" s="191">
        <v>3393.03</v>
      </c>
      <c r="E734" s="185" t="s">
        <v>4616</v>
      </c>
      <c r="F734" s="186" t="s">
        <v>3888</v>
      </c>
      <c r="G734">
        <f>VLOOKUP(A734,РАСЧЕТ!$A$3:$BG$1360,59,0)</f>
        <v>1641.9173770674317</v>
      </c>
      <c r="H734" s="83">
        <f t="shared" si="33"/>
        <v>-1751.1126229325685</v>
      </c>
      <c r="I734">
        <f t="shared" si="34"/>
        <v>1696.5150000000001</v>
      </c>
      <c r="J734" s="140">
        <f t="shared" si="35"/>
        <v>-54.597622932568356</v>
      </c>
    </row>
    <row r="735" spans="1:10" ht="12.6" customHeight="1" x14ac:dyDescent="0.3">
      <c r="A735" s="181" t="s">
        <v>1079</v>
      </c>
      <c r="B735" s="182" t="s">
        <v>185</v>
      </c>
      <c r="C735" s="190">
        <v>2151.7800000000002</v>
      </c>
      <c r="D735" s="191">
        <v>2151.7800000000002</v>
      </c>
      <c r="E735" s="185" t="s">
        <v>4616</v>
      </c>
      <c r="F735" s="186" t="s">
        <v>3718</v>
      </c>
      <c r="G735">
        <f>VLOOKUP(A735,РАСЧЕТ!$A$3:$BG$1360,59,0)</f>
        <v>659.11988141112329</v>
      </c>
      <c r="H735" s="83">
        <f t="shared" si="33"/>
        <v>-1492.6601185888769</v>
      </c>
      <c r="I735">
        <f t="shared" si="34"/>
        <v>1075.8900000000001</v>
      </c>
      <c r="J735" s="140">
        <f t="shared" si="35"/>
        <v>-416.77011858887681</v>
      </c>
    </row>
    <row r="736" spans="1:10" ht="12.6" customHeight="1" x14ac:dyDescent="0.3">
      <c r="A736" s="181" t="s">
        <v>1122</v>
      </c>
      <c r="B736" s="182" t="s">
        <v>212</v>
      </c>
      <c r="C736" s="190">
        <v>2138.9</v>
      </c>
      <c r="D736" s="191">
        <v>2138.9</v>
      </c>
      <c r="E736" s="185" t="s">
        <v>4616</v>
      </c>
      <c r="F736" s="186" t="s">
        <v>3719</v>
      </c>
      <c r="G736">
        <f>VLOOKUP(A736,РАСЧЕТ!$A$3:$BG$1360,59,0)</f>
        <v>1160.5093889642847</v>
      </c>
      <c r="H736" s="83">
        <f t="shared" si="33"/>
        <v>-978.39061103571544</v>
      </c>
      <c r="I736">
        <f t="shared" si="34"/>
        <v>1069.45</v>
      </c>
      <c r="J736" s="140">
        <f t="shared" si="35"/>
        <v>91.059388964284608</v>
      </c>
    </row>
    <row r="737" spans="1:10" ht="12.6" customHeight="1" x14ac:dyDescent="0.3">
      <c r="A737" s="181" t="s">
        <v>2079</v>
      </c>
      <c r="B737" s="182" t="s">
        <v>219</v>
      </c>
      <c r="C737" s="190">
        <v>2452.4299999999998</v>
      </c>
      <c r="D737" s="191">
        <v>2452.4299999999998</v>
      </c>
      <c r="E737" s="185" t="s">
        <v>4616</v>
      </c>
      <c r="F737" s="186" t="s">
        <v>3159</v>
      </c>
      <c r="G737">
        <f>VLOOKUP(A737,РАСЧЕТ!$A$3:$BG$1360,59,0)</f>
        <v>1642.6572949148813</v>
      </c>
      <c r="H737" s="83">
        <f t="shared" si="33"/>
        <v>-809.77270508511856</v>
      </c>
      <c r="I737">
        <f t="shared" si="34"/>
        <v>1226.2149999999999</v>
      </c>
      <c r="J737" s="140">
        <f t="shared" si="35"/>
        <v>416.44229491488136</v>
      </c>
    </row>
    <row r="738" spans="1:10" ht="12.6" customHeight="1" x14ac:dyDescent="0.3">
      <c r="A738" s="181" t="s">
        <v>1273</v>
      </c>
      <c r="B738" s="182" t="s">
        <v>281</v>
      </c>
      <c r="C738" s="190">
        <v>3109.56</v>
      </c>
      <c r="D738" s="191">
        <v>3109.56</v>
      </c>
      <c r="E738" s="185" t="s">
        <v>4616</v>
      </c>
      <c r="F738" s="186" t="s">
        <v>3720</v>
      </c>
      <c r="G738">
        <f>VLOOKUP(A738,РАСЧЕТ!$A$3:$BG$1360,59,0)</f>
        <v>1127.7323059846872</v>
      </c>
      <c r="H738" s="83">
        <f t="shared" si="33"/>
        <v>-1981.8276940153128</v>
      </c>
      <c r="I738">
        <f t="shared" si="34"/>
        <v>1554.78</v>
      </c>
      <c r="J738" s="140">
        <f t="shared" si="35"/>
        <v>-427.0476940153128</v>
      </c>
    </row>
    <row r="739" spans="1:10" ht="12.6" customHeight="1" x14ac:dyDescent="0.3">
      <c r="A739" s="181" t="s">
        <v>568</v>
      </c>
      <c r="B739" s="182" t="s">
        <v>180</v>
      </c>
      <c r="C739" s="190">
        <v>3393.03</v>
      </c>
      <c r="D739" s="191">
        <v>3393.03</v>
      </c>
      <c r="E739" s="185" t="s">
        <v>4616</v>
      </c>
      <c r="F739" s="186" t="s">
        <v>3737</v>
      </c>
      <c r="G739">
        <f>VLOOKUP(A739,РАСЧЕТ!$A$3:$BG$1360,59,0)</f>
        <v>2217.175705419113</v>
      </c>
      <c r="H739" s="83">
        <f t="shared" si="33"/>
        <v>-1175.8542945808872</v>
      </c>
      <c r="I739">
        <f t="shared" si="34"/>
        <v>1696.5150000000001</v>
      </c>
      <c r="J739" s="140">
        <f t="shared" si="35"/>
        <v>520.6607054191129</v>
      </c>
    </row>
    <row r="740" spans="1:10" ht="12.6" customHeight="1" x14ac:dyDescent="0.3">
      <c r="A740" s="181" t="s">
        <v>1156</v>
      </c>
      <c r="B740" s="182" t="s">
        <v>308</v>
      </c>
      <c r="C740" s="190">
        <v>2151.7800000000002</v>
      </c>
      <c r="D740" s="191">
        <v>2151.7800000000002</v>
      </c>
      <c r="E740" s="185" t="s">
        <v>4616</v>
      </c>
      <c r="F740" s="186" t="s">
        <v>3738</v>
      </c>
      <c r="G740">
        <f>VLOOKUP(A740,РАСЧЕТ!$A$3:$BG$1360,59,0)</f>
        <v>1013.5746564018866</v>
      </c>
      <c r="H740" s="83">
        <f t="shared" si="33"/>
        <v>-1138.2053435981136</v>
      </c>
      <c r="I740">
        <f t="shared" si="34"/>
        <v>1075.8900000000001</v>
      </c>
      <c r="J740" s="140">
        <f t="shared" si="35"/>
        <v>-62.315343598113486</v>
      </c>
    </row>
    <row r="741" spans="1:10" ht="12.6" customHeight="1" x14ac:dyDescent="0.3">
      <c r="A741" s="181" t="s">
        <v>643</v>
      </c>
      <c r="B741" s="182" t="s">
        <v>448</v>
      </c>
      <c r="C741" s="190">
        <v>2138.9</v>
      </c>
      <c r="D741" s="191">
        <v>2138.9</v>
      </c>
      <c r="E741" s="185" t="s">
        <v>4616</v>
      </c>
      <c r="F741" s="186" t="s">
        <v>3740</v>
      </c>
      <c r="G741">
        <f>VLOOKUP(A741,РАСЧЕТ!$A$3:$BG$1360,59,0)</f>
        <v>770.10754952870354</v>
      </c>
      <c r="H741" s="83">
        <f t="shared" si="33"/>
        <v>-1368.7924504712964</v>
      </c>
      <c r="I741">
        <f t="shared" si="34"/>
        <v>1069.45</v>
      </c>
      <c r="J741" s="140">
        <f t="shared" si="35"/>
        <v>-299.3424504712965</v>
      </c>
    </row>
    <row r="742" spans="1:10" ht="12.6" customHeight="1" x14ac:dyDescent="0.3">
      <c r="A742" s="181" t="s">
        <v>657</v>
      </c>
      <c r="B742" s="182" t="s">
        <v>396</v>
      </c>
      <c r="C742" s="190">
        <v>3109.56</v>
      </c>
      <c r="D742" s="191">
        <v>3109.56</v>
      </c>
      <c r="E742" s="185" t="s">
        <v>4616</v>
      </c>
      <c r="F742" s="186" t="s">
        <v>3741</v>
      </c>
      <c r="G742">
        <f>VLOOKUP(A742,РАСЧЕТ!$A$3:$BG$1360,59,0)</f>
        <v>972.24035280477415</v>
      </c>
      <c r="H742" s="83">
        <f t="shared" si="33"/>
        <v>-2137.319647195226</v>
      </c>
      <c r="I742">
        <f t="shared" si="34"/>
        <v>1554.78</v>
      </c>
      <c r="J742" s="140">
        <f t="shared" si="35"/>
        <v>-582.53964719522583</v>
      </c>
    </row>
    <row r="743" spans="1:10" ht="12.6" customHeight="1" x14ac:dyDescent="0.3">
      <c r="A743" s="181" t="s">
        <v>1543</v>
      </c>
      <c r="B743" s="182" t="s">
        <v>461</v>
      </c>
      <c r="C743" s="190">
        <v>3393.03</v>
      </c>
      <c r="D743" s="191">
        <v>3393.03</v>
      </c>
      <c r="E743" s="185" t="s">
        <v>4616</v>
      </c>
      <c r="F743" s="186" t="s">
        <v>3761</v>
      </c>
      <c r="G743">
        <f>VLOOKUP(A743,РАСЧЕТ!$A$3:$BG$1360,59,0)</f>
        <v>1909.5357120309018</v>
      </c>
      <c r="H743" s="83">
        <f t="shared" si="33"/>
        <v>-1483.4942879690984</v>
      </c>
      <c r="I743">
        <f t="shared" si="34"/>
        <v>1696.5150000000001</v>
      </c>
      <c r="J743" s="140">
        <f t="shared" si="35"/>
        <v>213.02071203090168</v>
      </c>
    </row>
    <row r="744" spans="1:10" ht="12.6" customHeight="1" x14ac:dyDescent="0.3">
      <c r="A744" s="181" t="s">
        <v>1434</v>
      </c>
      <c r="B744" s="182" t="s">
        <v>407</v>
      </c>
      <c r="C744" s="190">
        <v>2151.7800000000002</v>
      </c>
      <c r="D744" s="191">
        <v>2151.7800000000002</v>
      </c>
      <c r="E744" s="185" t="s">
        <v>4616</v>
      </c>
      <c r="F744" s="186" t="s">
        <v>3762</v>
      </c>
      <c r="G744">
        <f>VLOOKUP(A744,РАСЧЕТ!$A$3:$BG$1360,59,0)</f>
        <v>1283.5956288594728</v>
      </c>
      <c r="H744" s="83">
        <f t="shared" si="33"/>
        <v>-868.18437114052745</v>
      </c>
      <c r="I744">
        <f t="shared" si="34"/>
        <v>1075.8900000000001</v>
      </c>
      <c r="J744" s="140">
        <f t="shared" si="35"/>
        <v>207.70562885947265</v>
      </c>
    </row>
    <row r="745" spans="1:10" ht="12.6" customHeight="1" x14ac:dyDescent="0.3">
      <c r="A745" s="181" t="s">
        <v>2084</v>
      </c>
      <c r="B745" s="182" t="s">
        <v>466</v>
      </c>
      <c r="C745" s="190">
        <v>2138.9</v>
      </c>
      <c r="D745" s="191">
        <v>2138.9</v>
      </c>
      <c r="E745" s="185" t="s">
        <v>4616</v>
      </c>
      <c r="F745" s="186" t="s">
        <v>3763</v>
      </c>
      <c r="G745">
        <f>VLOOKUP(A745,РАСЧЕТ!$A$3:$BG$1360,59,0)</f>
        <v>765.09168007128676</v>
      </c>
      <c r="H745" s="83">
        <f t="shared" si="33"/>
        <v>-1373.8083199287134</v>
      </c>
      <c r="I745">
        <f t="shared" si="34"/>
        <v>1069.45</v>
      </c>
      <c r="J745" s="140">
        <f t="shared" si="35"/>
        <v>-304.35831992871329</v>
      </c>
    </row>
    <row r="746" spans="1:10" ht="12.6" customHeight="1" x14ac:dyDescent="0.3">
      <c r="A746" s="181" t="s">
        <v>1479</v>
      </c>
      <c r="B746" s="182" t="s">
        <v>446</v>
      </c>
      <c r="C746" s="190">
        <v>3109.56</v>
      </c>
      <c r="D746" s="191">
        <v>3109.56</v>
      </c>
      <c r="E746" s="185" t="s">
        <v>4616</v>
      </c>
      <c r="F746" s="186" t="s">
        <v>3764</v>
      </c>
      <c r="G746">
        <f>VLOOKUP(A746,РАСЧЕТ!$A$3:$BG$1360,59,0)</f>
        <v>1690.3456634582317</v>
      </c>
      <c r="H746" s="83">
        <f t="shared" si="33"/>
        <v>-1419.2143365417683</v>
      </c>
      <c r="I746">
        <f t="shared" si="34"/>
        <v>1554.78</v>
      </c>
      <c r="J746" s="140">
        <f t="shared" si="35"/>
        <v>135.56566345823171</v>
      </c>
    </row>
    <row r="747" spans="1:10" ht="12.6" customHeight="1" x14ac:dyDescent="0.3">
      <c r="A747" s="181" t="s">
        <v>2569</v>
      </c>
      <c r="B747" s="182" t="s">
        <v>406</v>
      </c>
      <c r="C747" s="190">
        <v>3393.03</v>
      </c>
      <c r="D747" s="191">
        <v>3393.03</v>
      </c>
      <c r="E747" s="185" t="s">
        <v>4616</v>
      </c>
      <c r="F747" s="186" t="s">
        <v>3889</v>
      </c>
      <c r="G747">
        <f>VLOOKUP(A747,РАСЧЕТ!$A$3:$BG$1360,59,0)</f>
        <v>1641.9173770674317</v>
      </c>
      <c r="H747" s="83">
        <f t="shared" si="33"/>
        <v>-1751.1126229325685</v>
      </c>
      <c r="I747">
        <f t="shared" si="34"/>
        <v>1696.5150000000001</v>
      </c>
      <c r="J747" s="140">
        <f t="shared" si="35"/>
        <v>-54.597622932568356</v>
      </c>
    </row>
    <row r="748" spans="1:10" ht="12.6" customHeight="1" x14ac:dyDescent="0.3">
      <c r="A748" s="181" t="s">
        <v>3929</v>
      </c>
      <c r="B748" s="182" t="s">
        <v>124</v>
      </c>
      <c r="C748" s="190">
        <v>1421.64</v>
      </c>
      <c r="D748" s="191">
        <v>1421.64</v>
      </c>
      <c r="E748" s="185" t="s">
        <v>4616</v>
      </c>
      <c r="F748" s="186" t="s">
        <v>4621</v>
      </c>
      <c r="G748">
        <f>VLOOKUP(A748,РАСЧЕТ!$A$3:$BG$1360,59,0)</f>
        <v>580.21747972185972</v>
      </c>
      <c r="H748" s="83">
        <f t="shared" si="33"/>
        <v>-841.42252027814038</v>
      </c>
      <c r="I748">
        <f t="shared" si="34"/>
        <v>710.82</v>
      </c>
      <c r="J748" s="140">
        <f t="shared" si="35"/>
        <v>-130.60252027814033</v>
      </c>
    </row>
    <row r="749" spans="1:10" ht="12.6" customHeight="1" x14ac:dyDescent="0.3">
      <c r="A749" s="181" t="s">
        <v>658</v>
      </c>
      <c r="B749" s="182" t="s">
        <v>434</v>
      </c>
      <c r="C749" s="190">
        <v>2151.7800000000002</v>
      </c>
      <c r="D749" s="191">
        <v>2151.7800000000002</v>
      </c>
      <c r="E749" s="185" t="s">
        <v>4616</v>
      </c>
      <c r="F749" s="186" t="s">
        <v>3788</v>
      </c>
      <c r="G749">
        <f>VLOOKUP(A749,РАСЧЕТ!$A$3:$BG$1360,59,0)</f>
        <v>1041.266589760485</v>
      </c>
      <c r="H749" s="83">
        <f t="shared" si="33"/>
        <v>-1110.5134102395152</v>
      </c>
      <c r="I749">
        <f t="shared" si="34"/>
        <v>1075.8900000000001</v>
      </c>
      <c r="J749" s="140">
        <f t="shared" si="35"/>
        <v>-34.623410239515124</v>
      </c>
    </row>
    <row r="750" spans="1:10" ht="12.6" customHeight="1" x14ac:dyDescent="0.3">
      <c r="A750" s="181" t="s">
        <v>3950</v>
      </c>
      <c r="B750" s="182" t="s">
        <v>476</v>
      </c>
      <c r="C750" s="190">
        <v>2138.9</v>
      </c>
      <c r="D750" s="191">
        <v>2138.9</v>
      </c>
      <c r="E750" s="185" t="s">
        <v>4616</v>
      </c>
      <c r="F750" s="186" t="s">
        <v>4622</v>
      </c>
      <c r="G750">
        <f>VLOOKUP(A750,РАСЧЕТ!$A$3:$BG$1360,59,0)</f>
        <v>490.89081639918709</v>
      </c>
      <c r="H750" s="83">
        <f t="shared" si="33"/>
        <v>-1648.009183600813</v>
      </c>
      <c r="I750">
        <f t="shared" si="34"/>
        <v>1069.45</v>
      </c>
      <c r="J750" s="140">
        <f t="shared" si="35"/>
        <v>-578.55918360081296</v>
      </c>
    </row>
    <row r="751" spans="1:10" ht="12.6" customHeight="1" x14ac:dyDescent="0.3">
      <c r="A751" s="181" t="s">
        <v>1268</v>
      </c>
      <c r="B751" s="182" t="s">
        <v>399</v>
      </c>
      <c r="C751" s="190">
        <v>3109.56</v>
      </c>
      <c r="D751" s="191">
        <v>3109.56</v>
      </c>
      <c r="E751" s="185" t="s">
        <v>4616</v>
      </c>
      <c r="F751" s="186" t="s">
        <v>3790</v>
      </c>
      <c r="G751">
        <f>VLOOKUP(A751,РАСЧЕТ!$A$3:$BG$1360,59,0)</f>
        <v>825.94416029679576</v>
      </c>
      <c r="H751" s="83">
        <f t="shared" si="33"/>
        <v>-2283.6158397032041</v>
      </c>
      <c r="I751">
        <f t="shared" si="34"/>
        <v>1554.78</v>
      </c>
      <c r="J751" s="140">
        <f t="shared" si="35"/>
        <v>-728.83583970320421</v>
      </c>
    </row>
    <row r="752" spans="1:10" ht="12.6" customHeight="1" x14ac:dyDescent="0.3">
      <c r="A752" s="181" t="s">
        <v>1416</v>
      </c>
      <c r="B752" s="182" t="s">
        <v>458</v>
      </c>
      <c r="C752" s="190">
        <v>4715.88</v>
      </c>
      <c r="D752" s="191">
        <v>4715.88</v>
      </c>
      <c r="E752" s="185" t="s">
        <v>4616</v>
      </c>
      <c r="F752" s="186" t="s">
        <v>3399</v>
      </c>
      <c r="G752">
        <f>VLOOKUP(A752,РАСЧЕТ!$A$3:$BG$1360,59,0)</f>
        <v>2337.7634152518845</v>
      </c>
      <c r="H752" s="83">
        <f t="shared" si="33"/>
        <v>-2378.1165847481157</v>
      </c>
      <c r="I752">
        <f t="shared" si="34"/>
        <v>2357.94</v>
      </c>
      <c r="J752" s="140">
        <f t="shared" si="35"/>
        <v>-20.176584748115602</v>
      </c>
    </row>
    <row r="753" spans="1:10" ht="12.6" customHeight="1" x14ac:dyDescent="0.3">
      <c r="A753" s="181" t="s">
        <v>1920</v>
      </c>
      <c r="B753" s="182" t="s">
        <v>444</v>
      </c>
      <c r="C753" s="190">
        <v>3019.37</v>
      </c>
      <c r="D753" s="191">
        <v>3019.37</v>
      </c>
      <c r="E753" s="185" t="s">
        <v>4616</v>
      </c>
      <c r="F753" s="186" t="s">
        <v>3811</v>
      </c>
      <c r="G753">
        <f>VLOOKUP(A753,РАСЧЕТ!$A$3:$BG$1360,59,0)</f>
        <v>942.43502522668837</v>
      </c>
      <c r="H753" s="83">
        <f t="shared" si="33"/>
        <v>-2076.9349747733113</v>
      </c>
      <c r="I753">
        <f t="shared" si="34"/>
        <v>1509.6849999999999</v>
      </c>
      <c r="J753" s="140">
        <f t="shared" si="35"/>
        <v>-567.24997477331158</v>
      </c>
    </row>
    <row r="754" spans="1:10" ht="12.6" customHeight="1" x14ac:dyDescent="0.3">
      <c r="A754" s="181" t="s">
        <v>1274</v>
      </c>
      <c r="B754" s="182" t="s">
        <v>408</v>
      </c>
      <c r="C754" s="190">
        <v>3006.48</v>
      </c>
      <c r="D754" s="191">
        <v>3006.48</v>
      </c>
      <c r="E754" s="185" t="s">
        <v>4616</v>
      </c>
      <c r="F754" s="186" t="s">
        <v>3813</v>
      </c>
      <c r="G754">
        <f>VLOOKUP(A754,РАСЧЕТ!$A$3:$BG$1360,59,0)</f>
        <v>631.25368067838338</v>
      </c>
      <c r="H754" s="83">
        <f t="shared" si="33"/>
        <v>-2375.2263193216168</v>
      </c>
      <c r="I754">
        <f t="shared" si="34"/>
        <v>1503.24</v>
      </c>
      <c r="J754" s="140">
        <f t="shared" si="35"/>
        <v>-871.98631932161663</v>
      </c>
    </row>
    <row r="755" spans="1:10" ht="12.6" customHeight="1" x14ac:dyDescent="0.3">
      <c r="A755" s="181" t="s">
        <v>3951</v>
      </c>
      <c r="B755" s="182" t="s">
        <v>425</v>
      </c>
      <c r="C755" s="190">
        <v>4398.0600000000004</v>
      </c>
      <c r="D755" s="191">
        <v>4398.0600000000004</v>
      </c>
      <c r="E755" s="185" t="s">
        <v>4616</v>
      </c>
      <c r="F755" s="186" t="s">
        <v>4553</v>
      </c>
      <c r="G755">
        <f>VLOOKUP(A755,РАСЧЕТ!$A$3:$BG$1360,59,0)</f>
        <v>1046.3227574419386</v>
      </c>
      <c r="H755" s="83">
        <f t="shared" si="33"/>
        <v>-3351.7372425580616</v>
      </c>
      <c r="I755">
        <f t="shared" si="34"/>
        <v>2199.0300000000002</v>
      </c>
      <c r="J755" s="140">
        <f t="shared" si="35"/>
        <v>-1152.7072425580616</v>
      </c>
    </row>
    <row r="756" spans="1:10" ht="12.6" customHeight="1" x14ac:dyDescent="0.3">
      <c r="A756" s="181" t="s">
        <v>1157</v>
      </c>
      <c r="B756" s="182" t="s">
        <v>474</v>
      </c>
      <c r="C756" s="190">
        <v>1486.06</v>
      </c>
      <c r="D756" s="191">
        <v>1486.06</v>
      </c>
      <c r="E756" s="185" t="s">
        <v>4616</v>
      </c>
      <c r="F756" s="186" t="s">
        <v>3343</v>
      </c>
      <c r="G756">
        <f>VLOOKUP(A756,РАСЧЕТ!$A$3:$BG$1360,59,0)</f>
        <v>950.70705402729584</v>
      </c>
      <c r="H756" s="83">
        <f t="shared" si="33"/>
        <v>-535.35294597270411</v>
      </c>
      <c r="I756">
        <f t="shared" si="34"/>
        <v>743.03</v>
      </c>
      <c r="J756" s="140">
        <f t="shared" si="35"/>
        <v>207.67705402729587</v>
      </c>
    </row>
    <row r="757" spans="1:10" ht="12.6" customHeight="1" x14ac:dyDescent="0.3">
      <c r="A757" s="181" t="s">
        <v>1136</v>
      </c>
      <c r="B757" s="182" t="s">
        <v>462</v>
      </c>
      <c r="C757" s="190">
        <v>2641.41</v>
      </c>
      <c r="D757" s="191">
        <v>2641.41</v>
      </c>
      <c r="E757" s="185" t="s">
        <v>4616</v>
      </c>
      <c r="F757" s="186" t="s">
        <v>3344</v>
      </c>
      <c r="G757">
        <f>VLOOKUP(A757,РАСЧЕТ!$A$3:$BG$1360,59,0)</f>
        <v>1765.0979437477517</v>
      </c>
      <c r="H757" s="83">
        <f t="shared" si="33"/>
        <v>-876.31205625224811</v>
      </c>
      <c r="I757">
        <f t="shared" si="34"/>
        <v>1320.7049999999999</v>
      </c>
      <c r="J757" s="140">
        <f t="shared" si="35"/>
        <v>444.39294374775181</v>
      </c>
    </row>
    <row r="758" spans="1:10" ht="12.6" customHeight="1" x14ac:dyDescent="0.3">
      <c r="A758" s="181" t="s">
        <v>613</v>
      </c>
      <c r="B758" s="182" t="s">
        <v>432</v>
      </c>
      <c r="C758" s="190">
        <v>1756.65</v>
      </c>
      <c r="D758" s="191">
        <v>1756.65</v>
      </c>
      <c r="E758" s="185" t="s">
        <v>4616</v>
      </c>
      <c r="F758" s="186" t="s">
        <v>3345</v>
      </c>
      <c r="G758">
        <f>VLOOKUP(A758,РАСЧЕТ!$A$3:$BG$1360,59,0)</f>
        <v>898.84271371099464</v>
      </c>
      <c r="H758" s="83">
        <f t="shared" si="33"/>
        <v>-857.80728628900545</v>
      </c>
      <c r="I758">
        <f t="shared" si="34"/>
        <v>878.32500000000005</v>
      </c>
      <c r="J758" s="140">
        <f t="shared" si="35"/>
        <v>20.517713710994599</v>
      </c>
    </row>
    <row r="759" spans="1:10" ht="12.6" customHeight="1" x14ac:dyDescent="0.3">
      <c r="A759" s="181" t="s">
        <v>1923</v>
      </c>
      <c r="B759" s="182" t="s">
        <v>115</v>
      </c>
      <c r="C759" s="190">
        <v>1421.64</v>
      </c>
      <c r="D759" s="191">
        <v>1421.64</v>
      </c>
      <c r="E759" s="185" t="s">
        <v>4616</v>
      </c>
      <c r="F759" s="186" t="s">
        <v>3161</v>
      </c>
      <c r="G759">
        <f>VLOOKUP(A759,РАСЧЕТ!$A$3:$BG$1360,59,0)</f>
        <v>687.94259722698723</v>
      </c>
      <c r="H759" s="83">
        <f t="shared" si="33"/>
        <v>-733.69740277301287</v>
      </c>
      <c r="I759">
        <f t="shared" si="34"/>
        <v>710.82</v>
      </c>
      <c r="J759" s="140">
        <f t="shared" si="35"/>
        <v>-22.877402773012818</v>
      </c>
    </row>
    <row r="760" spans="1:10" ht="12.6" customHeight="1" x14ac:dyDescent="0.3">
      <c r="A760" s="181" t="s">
        <v>1995</v>
      </c>
      <c r="B760" s="182" t="s">
        <v>420</v>
      </c>
      <c r="C760" s="190">
        <v>1438.82</v>
      </c>
      <c r="D760" s="191">
        <v>1438.82</v>
      </c>
      <c r="E760" s="185" t="s">
        <v>4616</v>
      </c>
      <c r="F760" s="186" t="s">
        <v>3347</v>
      </c>
      <c r="G760">
        <f>VLOOKUP(A760,РАСЧЕТ!$A$3:$BG$1360,59,0)</f>
        <v>326.34334479740585</v>
      </c>
      <c r="H760" s="83">
        <f t="shared" si="33"/>
        <v>-1112.476655202594</v>
      </c>
      <c r="I760">
        <f t="shared" si="34"/>
        <v>719.41</v>
      </c>
      <c r="J760" s="140">
        <f t="shared" si="35"/>
        <v>-393.06665520259412</v>
      </c>
    </row>
    <row r="761" spans="1:10" ht="12.6" customHeight="1" x14ac:dyDescent="0.3">
      <c r="A761" s="181" t="s">
        <v>718</v>
      </c>
      <c r="B761" s="182" t="s">
        <v>409</v>
      </c>
      <c r="C761" s="190">
        <v>1430.23</v>
      </c>
      <c r="D761" s="191">
        <v>1430.23</v>
      </c>
      <c r="E761" s="185" t="s">
        <v>4616</v>
      </c>
      <c r="F761" s="186" t="s">
        <v>3348</v>
      </c>
      <c r="G761">
        <f>VLOOKUP(A761,РАСЧЕТ!$A$3:$BG$1360,59,0)</f>
        <v>760.08442740494002</v>
      </c>
      <c r="H761" s="83">
        <f t="shared" si="33"/>
        <v>-670.14557259506</v>
      </c>
      <c r="I761">
        <f t="shared" si="34"/>
        <v>715.11500000000001</v>
      </c>
      <c r="J761" s="140">
        <f t="shared" si="35"/>
        <v>44.969427404940006</v>
      </c>
    </row>
    <row r="762" spans="1:10" ht="12.6" customHeight="1" x14ac:dyDescent="0.3">
      <c r="A762" s="181" t="s">
        <v>723</v>
      </c>
      <c r="B762" s="182" t="s">
        <v>469</v>
      </c>
      <c r="C762" s="190">
        <v>1752.35</v>
      </c>
      <c r="D762" s="191">
        <v>1752.35</v>
      </c>
      <c r="E762" s="185" t="s">
        <v>4616</v>
      </c>
      <c r="F762" s="186" t="s">
        <v>3349</v>
      </c>
      <c r="G762">
        <f>VLOOKUP(A762,РАСЧЕТ!$A$3:$BG$1360,59,0)</f>
        <v>1209.7608073413207</v>
      </c>
      <c r="H762" s="83">
        <f t="shared" si="33"/>
        <v>-542.58919265867917</v>
      </c>
      <c r="I762">
        <f t="shared" si="34"/>
        <v>876.17499999999995</v>
      </c>
      <c r="J762" s="140">
        <f t="shared" si="35"/>
        <v>333.58580734132079</v>
      </c>
    </row>
    <row r="763" spans="1:10" ht="12.6" customHeight="1" x14ac:dyDescent="0.3">
      <c r="A763" s="181" t="s">
        <v>2018</v>
      </c>
      <c r="B763" s="182" t="s">
        <v>404</v>
      </c>
      <c r="C763" s="190">
        <v>2688.65</v>
      </c>
      <c r="D763" s="191">
        <v>2688.65</v>
      </c>
      <c r="E763" s="185" t="s">
        <v>4616</v>
      </c>
      <c r="F763" s="186" t="s">
        <v>3408</v>
      </c>
      <c r="G763">
        <f>VLOOKUP(A763,РАСЧЕТ!$A$3:$BG$1360,59,0)</f>
        <v>1301.0636430939396</v>
      </c>
      <c r="H763" s="83">
        <f t="shared" si="33"/>
        <v>-1387.5863569060605</v>
      </c>
      <c r="I763">
        <f t="shared" si="34"/>
        <v>1344.325</v>
      </c>
      <c r="J763" s="140">
        <f t="shared" si="35"/>
        <v>-43.261356906060428</v>
      </c>
    </row>
    <row r="764" spans="1:10" ht="12.6" customHeight="1" x14ac:dyDescent="0.3">
      <c r="A764" s="181" t="s">
        <v>1519</v>
      </c>
      <c r="B764" s="182" t="s">
        <v>442</v>
      </c>
      <c r="C764" s="190">
        <v>1447.41</v>
      </c>
      <c r="D764" s="191">
        <v>1447.41</v>
      </c>
      <c r="E764" s="185" t="s">
        <v>4616</v>
      </c>
      <c r="F764" s="186" t="s">
        <v>3350</v>
      </c>
      <c r="G764">
        <f>VLOOKUP(A764,РАСЧЕТ!$A$3:$BG$1360,59,0)</f>
        <v>662.53822390329856</v>
      </c>
      <c r="H764" s="83">
        <f t="shared" si="33"/>
        <v>-784.87177609670152</v>
      </c>
      <c r="I764">
        <f t="shared" si="34"/>
        <v>723.70500000000004</v>
      </c>
      <c r="J764" s="140">
        <f t="shared" si="35"/>
        <v>-61.166776096701483</v>
      </c>
    </row>
    <row r="765" spans="1:10" ht="12.6" customHeight="1" x14ac:dyDescent="0.3">
      <c r="A765" s="181" t="s">
        <v>1335</v>
      </c>
      <c r="B765" s="182" t="s">
        <v>398</v>
      </c>
      <c r="C765" s="190">
        <v>1443.11</v>
      </c>
      <c r="D765" s="191">
        <v>1443.11</v>
      </c>
      <c r="E765" s="185" t="s">
        <v>4616</v>
      </c>
      <c r="F765" s="186" t="s">
        <v>3361</v>
      </c>
      <c r="G765">
        <f>VLOOKUP(A765,РАСЧЕТ!$A$3:$BG$1360,59,0)</f>
        <v>635.72110740091546</v>
      </c>
      <c r="H765" s="83">
        <f t="shared" si="33"/>
        <v>-807.38889259908444</v>
      </c>
      <c r="I765">
        <f t="shared" si="34"/>
        <v>721.55499999999995</v>
      </c>
      <c r="J765" s="140">
        <f t="shared" si="35"/>
        <v>-85.833892599084493</v>
      </c>
    </row>
    <row r="766" spans="1:10" ht="12.6" customHeight="1" x14ac:dyDescent="0.3">
      <c r="A766" s="181" t="s">
        <v>1461</v>
      </c>
      <c r="B766" s="182" t="s">
        <v>429</v>
      </c>
      <c r="C766" s="190">
        <v>2602.7600000000002</v>
      </c>
      <c r="D766" s="191">
        <v>2602.7600000000002</v>
      </c>
      <c r="E766" s="185" t="s">
        <v>4616</v>
      </c>
      <c r="F766" s="186" t="s">
        <v>3410</v>
      </c>
      <c r="G766">
        <f>VLOOKUP(A766,РАСЧЕТ!$A$3:$BG$1360,59,0)</f>
        <v>1240.3472708822771</v>
      </c>
      <c r="H766" s="83">
        <f t="shared" si="33"/>
        <v>-1362.4127291177231</v>
      </c>
      <c r="I766">
        <f t="shared" si="34"/>
        <v>1301.3800000000001</v>
      </c>
      <c r="J766" s="140">
        <f t="shared" si="35"/>
        <v>-61.032729117722965</v>
      </c>
    </row>
    <row r="767" spans="1:10" ht="12.6" customHeight="1" x14ac:dyDescent="0.3">
      <c r="A767" s="181" t="s">
        <v>1826</v>
      </c>
      <c r="B767" s="182" t="s">
        <v>430</v>
      </c>
      <c r="C767" s="190">
        <v>1687.93</v>
      </c>
      <c r="D767" s="191">
        <v>1687.93</v>
      </c>
      <c r="E767" s="185" t="s">
        <v>4616</v>
      </c>
      <c r="F767" s="186" t="s">
        <v>3362</v>
      </c>
      <c r="G767">
        <f>VLOOKUP(A767,РАСЧЕТ!$A$3:$BG$1360,59,0)</f>
        <v>2802.9841256144241</v>
      </c>
      <c r="H767" s="83">
        <f t="shared" si="33"/>
        <v>1115.054125614424</v>
      </c>
      <c r="I767">
        <f t="shared" si="34"/>
        <v>843.96500000000003</v>
      </c>
      <c r="J767" s="140">
        <f t="shared" si="35"/>
        <v>1959.019125614424</v>
      </c>
    </row>
    <row r="768" spans="1:10" ht="12.6" customHeight="1" x14ac:dyDescent="0.3">
      <c r="A768" s="181" t="s">
        <v>1544</v>
      </c>
      <c r="B768" s="182" t="s">
        <v>411</v>
      </c>
      <c r="C768" s="190">
        <v>1374.39</v>
      </c>
      <c r="D768" s="191">
        <v>1374.39</v>
      </c>
      <c r="E768" s="185" t="s">
        <v>4616</v>
      </c>
      <c r="F768" s="186" t="s">
        <v>3412</v>
      </c>
      <c r="G768">
        <f>VLOOKUP(A768,РАСЧЕТ!$A$3:$BG$1360,59,0)</f>
        <v>665.08045653364331</v>
      </c>
      <c r="H768" s="83">
        <f t="shared" si="33"/>
        <v>-709.30954346635679</v>
      </c>
      <c r="I768">
        <f t="shared" si="34"/>
        <v>687.19500000000005</v>
      </c>
      <c r="J768" s="140">
        <f t="shared" si="35"/>
        <v>-22.114543466356736</v>
      </c>
    </row>
    <row r="769" spans="1:10" ht="12.6" customHeight="1" x14ac:dyDescent="0.3">
      <c r="A769" s="181" t="s">
        <v>1177</v>
      </c>
      <c r="B769" s="182" t="s">
        <v>439</v>
      </c>
      <c r="C769" s="190">
        <v>1361.51</v>
      </c>
      <c r="D769" s="191">
        <v>1361.51</v>
      </c>
      <c r="E769" s="185" t="s">
        <v>4616</v>
      </c>
      <c r="F769" s="186" t="s">
        <v>3363</v>
      </c>
      <c r="G769">
        <f>VLOOKUP(A769,РАСЧЕТ!$A$3:$BG$1360,59,0)</f>
        <v>1030.7243526764116</v>
      </c>
      <c r="H769" s="83">
        <f t="shared" si="33"/>
        <v>-330.78564732358836</v>
      </c>
      <c r="I769">
        <f t="shared" si="34"/>
        <v>680.755</v>
      </c>
      <c r="J769" s="140">
        <f t="shared" si="35"/>
        <v>349.96935267641163</v>
      </c>
    </row>
    <row r="770" spans="1:10" ht="12.6" customHeight="1" x14ac:dyDescent="0.3">
      <c r="A770" s="181" t="s">
        <v>1435</v>
      </c>
      <c r="B770" s="182" t="s">
        <v>126</v>
      </c>
      <c r="C770" s="190">
        <v>1576.26</v>
      </c>
      <c r="D770" s="191">
        <v>1576.26</v>
      </c>
      <c r="E770" s="185" t="s">
        <v>4616</v>
      </c>
      <c r="F770" s="186" t="s">
        <v>3163</v>
      </c>
      <c r="G770">
        <f>VLOOKUP(A770,РАСЧЕТ!$A$3:$BG$1360,59,0)</f>
        <v>1082.5017272395189</v>
      </c>
      <c r="H770" s="83">
        <f t="shared" ref="H770:H833" si="36">G770-C770</f>
        <v>-493.75827276048108</v>
      </c>
      <c r="I770">
        <f t="shared" ref="I770:I833" si="37">C770/30*15</f>
        <v>788.13</v>
      </c>
      <c r="J770" s="140">
        <f t="shared" ref="J770:J833" si="38">G770-I770</f>
        <v>294.37172723951892</v>
      </c>
    </row>
    <row r="771" spans="1:10" ht="12.6" customHeight="1" x14ac:dyDescent="0.3">
      <c r="A771" s="181" t="s">
        <v>1070</v>
      </c>
      <c r="B771" s="182" t="s">
        <v>451</v>
      </c>
      <c r="C771" s="190">
        <v>1679.34</v>
      </c>
      <c r="D771" s="191">
        <v>1679.34</v>
      </c>
      <c r="E771" s="185" t="s">
        <v>4616</v>
      </c>
      <c r="F771" s="186" t="s">
        <v>3415</v>
      </c>
      <c r="G771">
        <f>VLOOKUP(A771,РАСЧЕТ!$A$3:$BG$1360,59,0)</f>
        <v>1179.38275243831</v>
      </c>
      <c r="H771" s="83">
        <f t="shared" si="36"/>
        <v>-499.95724756168988</v>
      </c>
      <c r="I771">
        <f t="shared" si="37"/>
        <v>839.67</v>
      </c>
      <c r="J771" s="140">
        <f t="shared" si="38"/>
        <v>339.71275243831008</v>
      </c>
    </row>
    <row r="772" spans="1:10" ht="12.6" customHeight="1" x14ac:dyDescent="0.3">
      <c r="A772" s="181" t="s">
        <v>2227</v>
      </c>
      <c r="B772" s="182" t="s">
        <v>478</v>
      </c>
      <c r="C772" s="190">
        <v>2650</v>
      </c>
      <c r="D772" s="191">
        <v>2650</v>
      </c>
      <c r="E772" s="185" t="s">
        <v>4616</v>
      </c>
      <c r="F772" s="186" t="s">
        <v>3416</v>
      </c>
      <c r="G772">
        <f>VLOOKUP(A772,РАСЧЕТ!$A$3:$BG$1360,59,0)</f>
        <v>1139.9178435154897</v>
      </c>
      <c r="H772" s="83">
        <f t="shared" si="36"/>
        <v>-1510.0821564845103</v>
      </c>
      <c r="I772">
        <f t="shared" si="37"/>
        <v>1325</v>
      </c>
      <c r="J772" s="140">
        <f t="shared" si="38"/>
        <v>-185.08215648451028</v>
      </c>
    </row>
    <row r="773" spans="1:10" ht="12.6" customHeight="1" x14ac:dyDescent="0.3">
      <c r="A773" s="181" t="s">
        <v>664</v>
      </c>
      <c r="B773" s="182" t="s">
        <v>441</v>
      </c>
      <c r="C773" s="190">
        <v>1395.87</v>
      </c>
      <c r="D773" s="191">
        <v>1395.87</v>
      </c>
      <c r="E773" s="185" t="s">
        <v>4616</v>
      </c>
      <c r="F773" s="186" t="s">
        <v>3364</v>
      </c>
      <c r="G773">
        <f>VLOOKUP(A773,РАСЧЕТ!$A$3:$BG$1360,59,0)</f>
        <v>925.08161766372314</v>
      </c>
      <c r="H773" s="83">
        <f t="shared" si="36"/>
        <v>-470.78838233627675</v>
      </c>
      <c r="I773">
        <f t="shared" si="37"/>
        <v>697.93499999999995</v>
      </c>
      <c r="J773" s="140">
        <f t="shared" si="38"/>
        <v>227.14661766372319</v>
      </c>
    </row>
    <row r="774" spans="1:10" ht="12.6" customHeight="1" x14ac:dyDescent="0.3">
      <c r="A774" s="181" t="s">
        <v>1071</v>
      </c>
      <c r="B774" s="182" t="s">
        <v>427</v>
      </c>
      <c r="C774" s="190">
        <v>1443.11</v>
      </c>
      <c r="D774" s="191">
        <v>1443.11</v>
      </c>
      <c r="E774" s="185" t="s">
        <v>4616</v>
      </c>
      <c r="F774" s="186" t="s">
        <v>3380</v>
      </c>
      <c r="G774">
        <f>VLOOKUP(A774,РАСЧЕТ!$A$3:$BG$1360,59,0)</f>
        <v>866.45110244207217</v>
      </c>
      <c r="H774" s="83">
        <f t="shared" si="36"/>
        <v>-576.65889755792773</v>
      </c>
      <c r="I774">
        <f t="shared" si="37"/>
        <v>721.55499999999995</v>
      </c>
      <c r="J774" s="140">
        <f t="shared" si="38"/>
        <v>144.89610244207222</v>
      </c>
    </row>
    <row r="775" spans="1:10" ht="12.6" customHeight="1" x14ac:dyDescent="0.3">
      <c r="A775" s="181" t="s">
        <v>1924</v>
      </c>
      <c r="B775" s="182" t="s">
        <v>400</v>
      </c>
      <c r="C775" s="190">
        <v>2602.7600000000002</v>
      </c>
      <c r="D775" s="191">
        <v>2602.7600000000002</v>
      </c>
      <c r="E775" s="185" t="s">
        <v>4616</v>
      </c>
      <c r="F775" s="186" t="s">
        <v>3420</v>
      </c>
      <c r="G775">
        <f>VLOOKUP(A775,РАСЧЕТ!$A$3:$BG$1360,59,0)</f>
        <v>1609.0136760023875</v>
      </c>
      <c r="H775" s="83">
        <f t="shared" si="36"/>
        <v>-993.74632399761276</v>
      </c>
      <c r="I775">
        <f t="shared" si="37"/>
        <v>1301.3800000000001</v>
      </c>
      <c r="J775" s="140">
        <f t="shared" si="38"/>
        <v>307.63367600238735</v>
      </c>
    </row>
    <row r="776" spans="1:10" ht="12.6" customHeight="1" x14ac:dyDescent="0.3">
      <c r="A776" s="181" t="s">
        <v>665</v>
      </c>
      <c r="B776" s="182" t="s">
        <v>440</v>
      </c>
      <c r="C776" s="190">
        <v>1687.93</v>
      </c>
      <c r="D776" s="191">
        <v>1687.93</v>
      </c>
      <c r="E776" s="185" t="s">
        <v>4616</v>
      </c>
      <c r="F776" s="186" t="s">
        <v>3381</v>
      </c>
      <c r="G776">
        <f>VLOOKUP(A776,РАСЧЕТ!$A$3:$BG$1360,59,0)</f>
        <v>621.08091163826793</v>
      </c>
      <c r="H776" s="83">
        <f t="shared" si="36"/>
        <v>-1066.8490883617321</v>
      </c>
      <c r="I776">
        <f t="shared" si="37"/>
        <v>843.96500000000003</v>
      </c>
      <c r="J776" s="140">
        <f t="shared" si="38"/>
        <v>-222.8840883617321</v>
      </c>
    </row>
    <row r="777" spans="1:10" ht="12.6" customHeight="1" x14ac:dyDescent="0.3">
      <c r="A777" s="181" t="s">
        <v>569</v>
      </c>
      <c r="B777" s="182" t="s">
        <v>455</v>
      </c>
      <c r="C777" s="190">
        <v>1374.39</v>
      </c>
      <c r="D777" s="191">
        <v>1374.39</v>
      </c>
      <c r="E777" s="185" t="s">
        <v>4616</v>
      </c>
      <c r="F777" s="186" t="s">
        <v>3382</v>
      </c>
      <c r="G777">
        <f>VLOOKUP(A777,РАСЧЕТ!$A$3:$BG$1360,59,0)</f>
        <v>567.78984429677746</v>
      </c>
      <c r="H777" s="83">
        <f t="shared" si="36"/>
        <v>-806.60015570322264</v>
      </c>
      <c r="I777">
        <f t="shared" si="37"/>
        <v>687.19500000000005</v>
      </c>
      <c r="J777" s="140">
        <f t="shared" si="38"/>
        <v>-119.40515570322259</v>
      </c>
    </row>
    <row r="778" spans="1:10" ht="12.6" customHeight="1" x14ac:dyDescent="0.3">
      <c r="A778" s="181" t="s">
        <v>1462</v>
      </c>
      <c r="B778" s="182" t="s">
        <v>402</v>
      </c>
      <c r="C778" s="190">
        <v>1361.51</v>
      </c>
      <c r="D778" s="191">
        <v>1361.51</v>
      </c>
      <c r="E778" s="185" t="s">
        <v>4616</v>
      </c>
      <c r="F778" s="186" t="s">
        <v>3383</v>
      </c>
      <c r="G778">
        <f>VLOOKUP(A778,РАСЧЕТ!$A$3:$BG$1360,59,0)</f>
        <v>666.23783877081587</v>
      </c>
      <c r="H778" s="83">
        <f t="shared" si="36"/>
        <v>-695.27216122918412</v>
      </c>
      <c r="I778">
        <f t="shared" si="37"/>
        <v>680.755</v>
      </c>
      <c r="J778" s="140">
        <f t="shared" si="38"/>
        <v>-14.517161229184126</v>
      </c>
    </row>
    <row r="779" spans="1:10" ht="12.6" customHeight="1" x14ac:dyDescent="0.3">
      <c r="A779" s="181" t="s">
        <v>1288</v>
      </c>
      <c r="B779" s="182" t="s">
        <v>418</v>
      </c>
      <c r="C779" s="190">
        <v>1679.34</v>
      </c>
      <c r="D779" s="191">
        <v>1679.34</v>
      </c>
      <c r="E779" s="185" t="s">
        <v>4616</v>
      </c>
      <c r="F779" s="186" t="s">
        <v>3384</v>
      </c>
      <c r="G779">
        <f>VLOOKUP(A779,РАСЧЕТ!$A$3:$BG$1360,59,0)</f>
        <v>911.03373646652869</v>
      </c>
      <c r="H779" s="83">
        <f t="shared" si="36"/>
        <v>-768.30626353347122</v>
      </c>
      <c r="I779">
        <f t="shared" si="37"/>
        <v>839.67</v>
      </c>
      <c r="J779" s="140">
        <f t="shared" si="38"/>
        <v>71.363736466528735</v>
      </c>
    </row>
    <row r="780" spans="1:10" ht="12.6" customHeight="1" x14ac:dyDescent="0.3">
      <c r="A780" s="181" t="s">
        <v>1463</v>
      </c>
      <c r="B780" s="182" t="s">
        <v>447</v>
      </c>
      <c r="C780" s="190">
        <v>2650</v>
      </c>
      <c r="D780" s="191">
        <v>2650</v>
      </c>
      <c r="E780" s="185" t="s">
        <v>4616</v>
      </c>
      <c r="F780" s="186" t="s">
        <v>3425</v>
      </c>
      <c r="G780">
        <f>VLOOKUP(A780,РАСЧЕТ!$A$3:$BG$1360,59,0)</f>
        <v>556.40502996937516</v>
      </c>
      <c r="H780" s="83">
        <f t="shared" si="36"/>
        <v>-2093.5949700306246</v>
      </c>
      <c r="I780">
        <f t="shared" si="37"/>
        <v>1325</v>
      </c>
      <c r="J780" s="140">
        <f t="shared" si="38"/>
        <v>-768.59497003062484</v>
      </c>
    </row>
    <row r="781" spans="1:10" ht="12.6" customHeight="1" x14ac:dyDescent="0.3">
      <c r="A781" s="181" t="s">
        <v>2228</v>
      </c>
      <c r="B781" s="182" t="s">
        <v>235</v>
      </c>
      <c r="C781" s="190">
        <v>3367.26</v>
      </c>
      <c r="D781" s="191">
        <v>3367.26</v>
      </c>
      <c r="E781" s="185" t="s">
        <v>4616</v>
      </c>
      <c r="F781" s="186" t="s">
        <v>3130</v>
      </c>
      <c r="G781">
        <f>VLOOKUP(A781,РАСЧЕТ!$A$3:$BG$1360,59,0)</f>
        <v>1919.1725745687659</v>
      </c>
      <c r="H781" s="83">
        <f t="shared" si="36"/>
        <v>-1448.0874254312344</v>
      </c>
      <c r="I781">
        <f t="shared" si="37"/>
        <v>1683.63</v>
      </c>
      <c r="J781" s="140">
        <f t="shared" si="38"/>
        <v>235.54257456876576</v>
      </c>
    </row>
    <row r="782" spans="1:10" ht="12.6" customHeight="1" x14ac:dyDescent="0.3">
      <c r="A782" s="181" t="s">
        <v>1403</v>
      </c>
      <c r="B782" s="182" t="s">
        <v>464</v>
      </c>
      <c r="C782" s="190">
        <v>1395.87</v>
      </c>
      <c r="D782" s="191">
        <v>1395.87</v>
      </c>
      <c r="E782" s="185" t="s">
        <v>4616</v>
      </c>
      <c r="F782" s="186" t="s">
        <v>3385</v>
      </c>
      <c r="G782">
        <f>VLOOKUP(A782,РАСЧЕТ!$A$3:$BG$1360,59,0)</f>
        <v>532.17184349943352</v>
      </c>
      <c r="H782" s="83">
        <f t="shared" si="36"/>
        <v>-863.69815650056637</v>
      </c>
      <c r="I782">
        <f t="shared" si="37"/>
        <v>697.93499999999995</v>
      </c>
      <c r="J782" s="140">
        <f t="shared" si="38"/>
        <v>-165.76315650056642</v>
      </c>
    </row>
    <row r="783" spans="1:10" ht="12.6" customHeight="1" x14ac:dyDescent="0.3">
      <c r="A783" s="181" t="s">
        <v>2085</v>
      </c>
      <c r="B783" s="182" t="s">
        <v>452</v>
      </c>
      <c r="C783" s="190">
        <v>1443.11</v>
      </c>
      <c r="D783" s="191">
        <v>1443.11</v>
      </c>
      <c r="E783" s="185" t="s">
        <v>4616</v>
      </c>
      <c r="F783" s="186" t="s">
        <v>3429</v>
      </c>
      <c r="G783">
        <f>VLOOKUP(A783,РАСЧЕТ!$A$3:$BG$1360,59,0)</f>
        <v>861.43523298465709</v>
      </c>
      <c r="H783" s="83">
        <f t="shared" si="36"/>
        <v>-581.67476701534281</v>
      </c>
      <c r="I783">
        <f t="shared" si="37"/>
        <v>721.55499999999995</v>
      </c>
      <c r="J783" s="140">
        <f t="shared" si="38"/>
        <v>139.88023298465714</v>
      </c>
    </row>
    <row r="784" spans="1:10" ht="12.6" customHeight="1" x14ac:dyDescent="0.3">
      <c r="A784" s="181" t="s">
        <v>1436</v>
      </c>
      <c r="B784" s="182" t="s">
        <v>456</v>
      </c>
      <c r="C784" s="190">
        <v>2602.7600000000002</v>
      </c>
      <c r="D784" s="191">
        <v>2602.7600000000002</v>
      </c>
      <c r="E784" s="185" t="s">
        <v>4616</v>
      </c>
      <c r="F784" s="186" t="s">
        <v>3400</v>
      </c>
      <c r="G784">
        <f>VLOOKUP(A784,РАСЧЕТ!$A$3:$BG$1360,59,0)</f>
        <v>1501.1724826679324</v>
      </c>
      <c r="H784" s="83">
        <f t="shared" si="36"/>
        <v>-1101.5875173320678</v>
      </c>
      <c r="I784">
        <f t="shared" si="37"/>
        <v>1301.3800000000001</v>
      </c>
      <c r="J784" s="140">
        <f t="shared" si="38"/>
        <v>199.79248266793229</v>
      </c>
    </row>
    <row r="785" spans="1:10" ht="12.6" customHeight="1" x14ac:dyDescent="0.3">
      <c r="A785" s="181" t="s">
        <v>587</v>
      </c>
      <c r="B785" s="182" t="s">
        <v>468</v>
      </c>
      <c r="C785" s="190">
        <v>1687.93</v>
      </c>
      <c r="D785" s="191">
        <v>1687.93</v>
      </c>
      <c r="E785" s="185" t="s">
        <v>4616</v>
      </c>
      <c r="F785" s="186" t="s">
        <v>3430</v>
      </c>
      <c r="G785">
        <f>VLOOKUP(A785,РАСЧЕТ!$A$3:$BG$1360,59,0)</f>
        <v>475.62069737319047</v>
      </c>
      <c r="H785" s="83">
        <f t="shared" si="36"/>
        <v>-1212.3093026268095</v>
      </c>
      <c r="I785">
        <f t="shared" si="37"/>
        <v>843.96500000000003</v>
      </c>
      <c r="J785" s="140">
        <f t="shared" si="38"/>
        <v>-368.34430262680957</v>
      </c>
    </row>
    <row r="786" spans="1:10" ht="12.6" customHeight="1" x14ac:dyDescent="0.3">
      <c r="A786" s="181" t="s">
        <v>1833</v>
      </c>
      <c r="B786" s="182" t="s">
        <v>480</v>
      </c>
      <c r="C786" s="190">
        <v>1374.39</v>
      </c>
      <c r="D786" s="191">
        <v>1374.39</v>
      </c>
      <c r="E786" s="185" t="s">
        <v>4616</v>
      </c>
      <c r="F786" s="186" t="s">
        <v>3401</v>
      </c>
      <c r="G786">
        <f>VLOOKUP(A786,РАСЧЕТ!$A$3:$BG$1360,59,0)</f>
        <v>546.89038822420787</v>
      </c>
      <c r="H786" s="83">
        <f t="shared" si="36"/>
        <v>-827.49961177579223</v>
      </c>
      <c r="I786">
        <f t="shared" si="37"/>
        <v>687.19500000000005</v>
      </c>
      <c r="J786" s="140">
        <f t="shared" si="38"/>
        <v>-140.30461177579218</v>
      </c>
    </row>
    <row r="787" spans="1:10" ht="12.6" customHeight="1" x14ac:dyDescent="0.3">
      <c r="A787" s="181" t="s">
        <v>1336</v>
      </c>
      <c r="B787" s="182" t="s">
        <v>473</v>
      </c>
      <c r="C787" s="190">
        <v>1361.51</v>
      </c>
      <c r="D787" s="191">
        <v>1361.51</v>
      </c>
      <c r="E787" s="185" t="s">
        <v>4616</v>
      </c>
      <c r="F787" s="186" t="s">
        <v>3402</v>
      </c>
      <c r="G787">
        <f>VLOOKUP(A787,РАСЧЕТ!$A$3:$BG$1360,59,0)</f>
        <v>586.8199056950549</v>
      </c>
      <c r="H787" s="83">
        <f t="shared" si="36"/>
        <v>-774.69009430494509</v>
      </c>
      <c r="I787">
        <f t="shared" si="37"/>
        <v>680.755</v>
      </c>
      <c r="J787" s="140">
        <f t="shared" si="38"/>
        <v>-93.935094304945096</v>
      </c>
    </row>
    <row r="788" spans="1:10" ht="12.6" customHeight="1" x14ac:dyDescent="0.3">
      <c r="A788" s="181" t="s">
        <v>1329</v>
      </c>
      <c r="B788" s="182" t="s">
        <v>436</v>
      </c>
      <c r="C788" s="190">
        <v>1679.34</v>
      </c>
      <c r="D788" s="191">
        <v>1679.34</v>
      </c>
      <c r="E788" s="185" t="s">
        <v>4616</v>
      </c>
      <c r="F788" s="186" t="s">
        <v>3433</v>
      </c>
      <c r="G788">
        <f>VLOOKUP(A788,РАСЧЕТ!$A$3:$BG$1360,59,0)</f>
        <v>411.954725453592</v>
      </c>
      <c r="H788" s="83">
        <f t="shared" si="36"/>
        <v>-1267.3852745464078</v>
      </c>
      <c r="I788">
        <f t="shared" si="37"/>
        <v>839.67</v>
      </c>
      <c r="J788" s="140">
        <f t="shared" si="38"/>
        <v>-427.71527454640795</v>
      </c>
    </row>
    <row r="789" spans="1:10" ht="12.6" customHeight="1" x14ac:dyDescent="0.3">
      <c r="A789" s="181" t="s">
        <v>977</v>
      </c>
      <c r="B789" s="182" t="s">
        <v>467</v>
      </c>
      <c r="C789" s="190">
        <v>2650</v>
      </c>
      <c r="D789" s="191">
        <v>2650</v>
      </c>
      <c r="E789" s="185" t="s">
        <v>4616</v>
      </c>
      <c r="F789" s="186" t="s">
        <v>3403</v>
      </c>
      <c r="G789">
        <f>VLOOKUP(A789,РАСЧЕТ!$A$3:$BG$1360,59,0)</f>
        <v>899.99208780240053</v>
      </c>
      <c r="H789" s="83">
        <f t="shared" si="36"/>
        <v>-1750.0079121975996</v>
      </c>
      <c r="I789">
        <f t="shared" si="37"/>
        <v>1325</v>
      </c>
      <c r="J789" s="140">
        <f t="shared" si="38"/>
        <v>-425.00791219759947</v>
      </c>
    </row>
    <row r="790" spans="1:10" ht="12.6" customHeight="1" x14ac:dyDescent="0.3">
      <c r="A790" s="181" t="s">
        <v>1143</v>
      </c>
      <c r="B790" s="182" t="s">
        <v>426</v>
      </c>
      <c r="C790" s="190">
        <v>1395.87</v>
      </c>
      <c r="D790" s="191">
        <v>1395.87</v>
      </c>
      <c r="E790" s="185" t="s">
        <v>4616</v>
      </c>
      <c r="F790" s="186" t="s">
        <v>3404</v>
      </c>
      <c r="G790">
        <f>VLOOKUP(A790,РАСЧЕТ!$A$3:$BG$1360,59,0)</f>
        <v>791.32509879928409</v>
      </c>
      <c r="H790" s="83">
        <f t="shared" si="36"/>
        <v>-604.5449012007158</v>
      </c>
      <c r="I790">
        <f t="shared" si="37"/>
        <v>697.93499999999995</v>
      </c>
      <c r="J790" s="140">
        <f t="shared" si="38"/>
        <v>93.390098799284146</v>
      </c>
    </row>
    <row r="791" spans="1:10" ht="12.6" customHeight="1" x14ac:dyDescent="0.3">
      <c r="A791" s="181" t="s">
        <v>2021</v>
      </c>
      <c r="B791" s="182" t="s">
        <v>484</v>
      </c>
      <c r="C791" s="190">
        <v>1443.11</v>
      </c>
      <c r="D791" s="191">
        <v>1443.11</v>
      </c>
      <c r="E791" s="185" t="s">
        <v>4616</v>
      </c>
      <c r="F791" s="186" t="s">
        <v>3423</v>
      </c>
      <c r="G791">
        <f>VLOOKUP(A791,РАСЧЕТ!$A$3:$BG$1360,59,0)</f>
        <v>466.01752409165766</v>
      </c>
      <c r="H791" s="83">
        <f t="shared" si="36"/>
        <v>-977.09247590834229</v>
      </c>
      <c r="I791">
        <f t="shared" si="37"/>
        <v>721.55499999999995</v>
      </c>
      <c r="J791" s="140">
        <f t="shared" si="38"/>
        <v>-255.53747590834229</v>
      </c>
    </row>
    <row r="792" spans="1:10" ht="12.6" customHeight="1" x14ac:dyDescent="0.3">
      <c r="A792" s="181" t="s">
        <v>1184</v>
      </c>
      <c r="B792" s="182" t="s">
        <v>252</v>
      </c>
      <c r="C792" s="190">
        <v>3118.15</v>
      </c>
      <c r="D792" s="191">
        <v>3118.15</v>
      </c>
      <c r="E792" s="185" t="s">
        <v>4616</v>
      </c>
      <c r="F792" s="186" t="s">
        <v>3170</v>
      </c>
      <c r="G792">
        <f>VLOOKUP(A792,РАСЧЕТ!$A$3:$BG$1360,59,0)</f>
        <v>1369.4616436425686</v>
      </c>
      <c r="H792" s="83">
        <f t="shared" si="36"/>
        <v>-1748.6883563574315</v>
      </c>
      <c r="I792">
        <f t="shared" si="37"/>
        <v>1559.075</v>
      </c>
      <c r="J792" s="140">
        <f t="shared" si="38"/>
        <v>-189.61335635743148</v>
      </c>
    </row>
    <row r="793" spans="1:10" ht="12.6" customHeight="1" x14ac:dyDescent="0.3">
      <c r="A793" s="181" t="s">
        <v>2022</v>
      </c>
      <c r="B793" s="182" t="s">
        <v>472</v>
      </c>
      <c r="C793" s="190">
        <v>2602.7600000000002</v>
      </c>
      <c r="D793" s="191">
        <v>2602.7600000000002</v>
      </c>
      <c r="E793" s="185" t="s">
        <v>4616</v>
      </c>
      <c r="F793" s="186" t="s">
        <v>3424</v>
      </c>
      <c r="G793">
        <f>VLOOKUP(A793,РАСЧЕТ!$A$3:$BG$1360,59,0)</f>
        <v>1350.6963989454387</v>
      </c>
      <c r="H793" s="83">
        <f t="shared" si="36"/>
        <v>-1252.0636010545616</v>
      </c>
      <c r="I793">
        <f t="shared" si="37"/>
        <v>1301.3800000000001</v>
      </c>
      <c r="J793" s="140">
        <f t="shared" si="38"/>
        <v>49.31639894543855</v>
      </c>
    </row>
    <row r="794" spans="1:10" ht="12.6" customHeight="1" x14ac:dyDescent="0.3">
      <c r="A794" s="181" t="s">
        <v>1834</v>
      </c>
      <c r="B794" s="182" t="s">
        <v>412</v>
      </c>
      <c r="C794" s="190">
        <v>1687.93</v>
      </c>
      <c r="D794" s="191">
        <v>1687.93</v>
      </c>
      <c r="E794" s="185" t="s">
        <v>4616</v>
      </c>
      <c r="F794" s="186" t="s">
        <v>3426</v>
      </c>
      <c r="G794">
        <f>VLOOKUP(A794,РАСЧЕТ!$A$3:$BG$1360,59,0)</f>
        <v>563.39841287797799</v>
      </c>
      <c r="H794" s="83">
        <f t="shared" si="36"/>
        <v>-1124.5315871220221</v>
      </c>
      <c r="I794">
        <f t="shared" si="37"/>
        <v>843.96500000000003</v>
      </c>
      <c r="J794" s="140">
        <f t="shared" si="38"/>
        <v>-280.56658712202204</v>
      </c>
    </row>
    <row r="795" spans="1:10" ht="12.6" customHeight="1" x14ac:dyDescent="0.3">
      <c r="A795" s="181" t="s">
        <v>1244</v>
      </c>
      <c r="B795" s="182" t="s">
        <v>475</v>
      </c>
      <c r="C795" s="190">
        <v>1374.39</v>
      </c>
      <c r="D795" s="191">
        <v>1374.39</v>
      </c>
      <c r="E795" s="185" t="s">
        <v>4616</v>
      </c>
      <c r="F795" s="186" t="s">
        <v>3427</v>
      </c>
      <c r="G795">
        <f>VLOOKUP(A795,РАСЧЕТ!$A$3:$BG$1360,59,0)</f>
        <v>797.68386109503126</v>
      </c>
      <c r="H795" s="83">
        <f t="shared" si="36"/>
        <v>-576.70613890496884</v>
      </c>
      <c r="I795">
        <f t="shared" si="37"/>
        <v>687.19500000000005</v>
      </c>
      <c r="J795" s="140">
        <f t="shared" si="38"/>
        <v>110.48886109503121</v>
      </c>
    </row>
    <row r="796" spans="1:10" ht="12.6" customHeight="1" x14ac:dyDescent="0.3">
      <c r="A796" s="181" t="s">
        <v>2104</v>
      </c>
      <c r="B796" s="182" t="s">
        <v>410</v>
      </c>
      <c r="C796" s="190">
        <v>1361.51</v>
      </c>
      <c r="D796" s="191">
        <v>1361.51</v>
      </c>
      <c r="E796" s="185" t="s">
        <v>4616</v>
      </c>
      <c r="F796" s="186" t="s">
        <v>3428</v>
      </c>
      <c r="G796">
        <f>VLOOKUP(A796,РАСЧЕТ!$A$3:$BG$1360,59,0)</f>
        <v>609.39131825342895</v>
      </c>
      <c r="H796" s="83">
        <f t="shared" si="36"/>
        <v>-752.11868174657104</v>
      </c>
      <c r="I796">
        <f t="shared" si="37"/>
        <v>680.755</v>
      </c>
      <c r="J796" s="140">
        <f t="shared" si="38"/>
        <v>-71.363681746571046</v>
      </c>
    </row>
    <row r="797" spans="1:10" ht="12.6" customHeight="1" x14ac:dyDescent="0.3">
      <c r="A797" s="181" t="s">
        <v>2568</v>
      </c>
      <c r="B797" s="182" t="s">
        <v>460</v>
      </c>
      <c r="C797" s="190">
        <v>1679.34</v>
      </c>
      <c r="D797" s="191">
        <v>1679.34</v>
      </c>
      <c r="E797" s="185" t="s">
        <v>4616</v>
      </c>
      <c r="F797" s="186" t="s">
        <v>3905</v>
      </c>
      <c r="G797">
        <f>VLOOKUP(A797,РАСЧЕТ!$A$3:$BG$1360,59,0)</f>
        <v>812.64518282704535</v>
      </c>
      <c r="H797" s="83">
        <f t="shared" si="36"/>
        <v>-866.69481717295457</v>
      </c>
      <c r="I797">
        <f t="shared" si="37"/>
        <v>839.67</v>
      </c>
      <c r="J797" s="140">
        <f t="shared" si="38"/>
        <v>-27.024817172954613</v>
      </c>
    </row>
    <row r="798" spans="1:10" ht="12.6" customHeight="1" x14ac:dyDescent="0.3">
      <c r="A798" s="181" t="s">
        <v>2151</v>
      </c>
      <c r="B798" s="182" t="s">
        <v>477</v>
      </c>
      <c r="C798" s="190">
        <v>2650</v>
      </c>
      <c r="D798" s="191">
        <v>2650</v>
      </c>
      <c r="E798" s="185" t="s">
        <v>4616</v>
      </c>
      <c r="F798" s="186" t="s">
        <v>3441</v>
      </c>
      <c r="G798">
        <f>VLOOKUP(A798,РАСЧЕТ!$A$3:$BG$1360,59,0)</f>
        <v>1630.6370720993998</v>
      </c>
      <c r="H798" s="83">
        <f t="shared" si="36"/>
        <v>-1019.3629279006002</v>
      </c>
      <c r="I798">
        <f t="shared" si="37"/>
        <v>1325</v>
      </c>
      <c r="J798" s="140">
        <f t="shared" si="38"/>
        <v>305.6370720993998</v>
      </c>
    </row>
    <row r="799" spans="1:10" ht="12.6" customHeight="1" x14ac:dyDescent="0.3">
      <c r="A799" s="181" t="s">
        <v>1397</v>
      </c>
      <c r="B799" s="182" t="s">
        <v>433</v>
      </c>
      <c r="C799" s="190">
        <v>1395.87</v>
      </c>
      <c r="D799" s="191">
        <v>1395.87</v>
      </c>
      <c r="E799" s="185" t="s">
        <v>4616</v>
      </c>
      <c r="F799" s="186" t="s">
        <v>3431</v>
      </c>
      <c r="G799">
        <f>VLOOKUP(A799,РАСЧЕТ!$A$3:$BG$1360,59,0)</f>
        <v>871.57901011794752</v>
      </c>
      <c r="H799" s="83">
        <f t="shared" si="36"/>
        <v>-524.29098988205237</v>
      </c>
      <c r="I799">
        <f t="shared" si="37"/>
        <v>697.93499999999995</v>
      </c>
      <c r="J799" s="140">
        <f t="shared" si="38"/>
        <v>173.64401011794757</v>
      </c>
    </row>
    <row r="800" spans="1:10" ht="12.6" customHeight="1" x14ac:dyDescent="0.3">
      <c r="A800" s="181" t="s">
        <v>1536</v>
      </c>
      <c r="B800" s="182" t="s">
        <v>479</v>
      </c>
      <c r="C800" s="190">
        <v>1443.11</v>
      </c>
      <c r="D800" s="191">
        <v>1443.11</v>
      </c>
      <c r="E800" s="185" t="s">
        <v>4616</v>
      </c>
      <c r="F800" s="186" t="s">
        <v>3448</v>
      </c>
      <c r="G800">
        <f>VLOOKUP(A800,РАСЧЕТ!$A$3:$BG$1360,59,0)</f>
        <v>854.74740704143437</v>
      </c>
      <c r="H800" s="83">
        <f t="shared" si="36"/>
        <v>-588.36259295856553</v>
      </c>
      <c r="I800">
        <f t="shared" si="37"/>
        <v>721.55499999999995</v>
      </c>
      <c r="J800" s="140">
        <f t="shared" si="38"/>
        <v>133.19240704143442</v>
      </c>
    </row>
    <row r="801" spans="1:10" ht="12.6" customHeight="1" x14ac:dyDescent="0.3">
      <c r="A801" s="181" t="s">
        <v>1173</v>
      </c>
      <c r="B801" s="182" t="s">
        <v>482</v>
      </c>
      <c r="C801" s="190">
        <v>2602.7600000000002</v>
      </c>
      <c r="D801" s="191">
        <v>2602.7600000000002</v>
      </c>
      <c r="E801" s="185" t="s">
        <v>4616</v>
      </c>
      <c r="F801" s="186" t="s">
        <v>3450</v>
      </c>
      <c r="G801">
        <f>VLOOKUP(A801,РАСЧЕТ!$A$3:$BG$1360,59,0)</f>
        <v>794.77086741511562</v>
      </c>
      <c r="H801" s="83">
        <f t="shared" si="36"/>
        <v>-1807.9891325848846</v>
      </c>
      <c r="I801">
        <f t="shared" si="37"/>
        <v>1301.3800000000001</v>
      </c>
      <c r="J801" s="140">
        <f t="shared" si="38"/>
        <v>-506.60913258488449</v>
      </c>
    </row>
    <row r="802" spans="1:10" ht="12.6" customHeight="1" x14ac:dyDescent="0.3">
      <c r="A802" s="181" t="s">
        <v>1455</v>
      </c>
      <c r="B802" s="182" t="s">
        <v>414</v>
      </c>
      <c r="C802" s="190">
        <v>1687.93</v>
      </c>
      <c r="D802" s="191">
        <v>1687.93</v>
      </c>
      <c r="E802" s="185" t="s">
        <v>4616</v>
      </c>
      <c r="F802" s="186" t="s">
        <v>3445</v>
      </c>
      <c r="G802">
        <f>VLOOKUP(A802,РАСЧЕТ!$A$3:$BG$1360,59,0)</f>
        <v>912.83731841132385</v>
      </c>
      <c r="H802" s="83">
        <f t="shared" si="36"/>
        <v>-775.09268158867621</v>
      </c>
      <c r="I802">
        <f t="shared" si="37"/>
        <v>843.96500000000003</v>
      </c>
      <c r="J802" s="140">
        <f t="shared" si="38"/>
        <v>68.872318411323818</v>
      </c>
    </row>
    <row r="803" spans="1:10" ht="12.6" customHeight="1" x14ac:dyDescent="0.3">
      <c r="A803" s="181" t="s">
        <v>2229</v>
      </c>
      <c r="B803" s="182" t="s">
        <v>249</v>
      </c>
      <c r="C803" s="190">
        <v>2452.4299999999998</v>
      </c>
      <c r="D803" s="191">
        <v>2452.4299999999998</v>
      </c>
      <c r="E803" s="185" t="s">
        <v>4616</v>
      </c>
      <c r="F803" s="186" t="s">
        <v>3133</v>
      </c>
      <c r="G803">
        <f>VLOOKUP(A803,РАСЧЕТ!$A$3:$BG$1360,59,0)</f>
        <v>1186.7529396272196</v>
      </c>
      <c r="H803" s="83">
        <f t="shared" si="36"/>
        <v>-1265.6770603727803</v>
      </c>
      <c r="I803">
        <f t="shared" si="37"/>
        <v>1226.2149999999999</v>
      </c>
      <c r="J803" s="140">
        <f t="shared" si="38"/>
        <v>-39.462060372780343</v>
      </c>
    </row>
    <row r="804" spans="1:10" ht="12.6" customHeight="1" x14ac:dyDescent="0.3">
      <c r="A804" s="181" t="s">
        <v>689</v>
      </c>
      <c r="B804" s="182" t="s">
        <v>417</v>
      </c>
      <c r="C804" s="190">
        <v>1374.39</v>
      </c>
      <c r="D804" s="191">
        <v>1374.39</v>
      </c>
      <c r="E804" s="185" t="s">
        <v>4616</v>
      </c>
      <c r="F804" s="186" t="s">
        <v>3452</v>
      </c>
      <c r="G804">
        <f>VLOOKUP(A804,РАСЧЕТ!$A$3:$BG$1360,59,0)</f>
        <v>910.5409238869014</v>
      </c>
      <c r="H804" s="83">
        <f t="shared" si="36"/>
        <v>-463.8490761130987</v>
      </c>
      <c r="I804">
        <f t="shared" si="37"/>
        <v>687.19500000000005</v>
      </c>
      <c r="J804" s="140">
        <f t="shared" si="38"/>
        <v>223.34592388690135</v>
      </c>
    </row>
    <row r="805" spans="1:10" ht="12.6" customHeight="1" x14ac:dyDescent="0.3">
      <c r="A805" s="181" t="s">
        <v>1464</v>
      </c>
      <c r="B805" s="182" t="s">
        <v>428</v>
      </c>
      <c r="C805" s="190">
        <v>1361.51</v>
      </c>
      <c r="D805" s="191">
        <v>1361.51</v>
      </c>
      <c r="E805" s="185" t="s">
        <v>4616</v>
      </c>
      <c r="F805" s="186" t="s">
        <v>3453</v>
      </c>
      <c r="G805">
        <f>VLOOKUP(A805,РАСЧЕТ!$A$3:$BG$1360,59,0)</f>
        <v>1072.5232648215494</v>
      </c>
      <c r="H805" s="83">
        <f t="shared" si="36"/>
        <v>-288.98673517845054</v>
      </c>
      <c r="I805">
        <f t="shared" si="37"/>
        <v>680.755</v>
      </c>
      <c r="J805" s="140">
        <f t="shared" si="38"/>
        <v>391.76826482154945</v>
      </c>
    </row>
    <row r="806" spans="1:10" ht="12.6" customHeight="1" x14ac:dyDescent="0.3">
      <c r="A806" s="181" t="s">
        <v>2195</v>
      </c>
      <c r="B806" s="182" t="s">
        <v>401</v>
      </c>
      <c r="C806" s="190">
        <v>1679.34</v>
      </c>
      <c r="D806" s="191">
        <v>1679.34</v>
      </c>
      <c r="E806" s="185" t="s">
        <v>4616</v>
      </c>
      <c r="F806" s="186" t="s">
        <v>3454</v>
      </c>
      <c r="G806">
        <f>VLOOKUP(A806,РАСЧЕТ!$A$3:$BG$1360,59,0)</f>
        <v>573.29852633382131</v>
      </c>
      <c r="H806" s="83">
        <f t="shared" si="36"/>
        <v>-1106.0414736661787</v>
      </c>
      <c r="I806">
        <f t="shared" si="37"/>
        <v>839.67</v>
      </c>
      <c r="J806" s="140">
        <f t="shared" si="38"/>
        <v>-266.37147366617864</v>
      </c>
    </row>
    <row r="807" spans="1:10" ht="12.6" customHeight="1" x14ac:dyDescent="0.3">
      <c r="A807" s="181" t="s">
        <v>724</v>
      </c>
      <c r="B807" s="182" t="s">
        <v>421</v>
      </c>
      <c r="C807" s="190">
        <v>2650</v>
      </c>
      <c r="D807" s="191">
        <v>2650</v>
      </c>
      <c r="E807" s="185" t="s">
        <v>4616</v>
      </c>
      <c r="F807" s="186" t="s">
        <v>3449</v>
      </c>
      <c r="G807">
        <f>VLOOKUP(A807,РАСЧЕТ!$A$3:$BG$1360,59,0)</f>
        <v>556.40502996937516</v>
      </c>
      <c r="H807" s="83">
        <f t="shared" si="36"/>
        <v>-2093.5949700306246</v>
      </c>
      <c r="I807">
        <f t="shared" si="37"/>
        <v>1325</v>
      </c>
      <c r="J807" s="140">
        <f t="shared" si="38"/>
        <v>-768.59497003062484</v>
      </c>
    </row>
    <row r="808" spans="1:10" ht="12.6" customHeight="1" x14ac:dyDescent="0.3">
      <c r="A808" s="181" t="s">
        <v>2547</v>
      </c>
      <c r="B808" s="182" t="s">
        <v>424</v>
      </c>
      <c r="C808" s="190">
        <v>1395.87</v>
      </c>
      <c r="D808" s="191">
        <v>1395.87</v>
      </c>
      <c r="E808" s="185" t="s">
        <v>4616</v>
      </c>
      <c r="F808" s="186" t="s">
        <v>3451</v>
      </c>
      <c r="G808">
        <f>VLOOKUP(A808,РАСЧЕТ!$A$3:$BG$1360,59,0)</f>
        <v>498.73271378332453</v>
      </c>
      <c r="H808" s="83">
        <f t="shared" si="36"/>
        <v>-897.13728621667542</v>
      </c>
      <c r="I808">
        <f t="shared" si="37"/>
        <v>697.93499999999995</v>
      </c>
      <c r="J808" s="140">
        <f t="shared" si="38"/>
        <v>-199.20228621667542</v>
      </c>
    </row>
    <row r="809" spans="1:10" ht="12.6" customHeight="1" x14ac:dyDescent="0.3">
      <c r="A809" s="181" t="s">
        <v>2152</v>
      </c>
      <c r="B809" s="182" t="s">
        <v>481</v>
      </c>
      <c r="C809" s="190">
        <v>1443.11</v>
      </c>
      <c r="D809" s="191">
        <v>1443.11</v>
      </c>
      <c r="E809" s="185" t="s">
        <v>4616</v>
      </c>
      <c r="F809" s="186" t="s">
        <v>3474</v>
      </c>
      <c r="G809">
        <f>VLOOKUP(A809,РАСЧЕТ!$A$3:$BG$1360,59,0)</f>
        <v>853.91142879853055</v>
      </c>
      <c r="H809" s="83">
        <f t="shared" si="36"/>
        <v>-589.19857120146935</v>
      </c>
      <c r="I809">
        <f t="shared" si="37"/>
        <v>721.55499999999995</v>
      </c>
      <c r="J809" s="140">
        <f t="shared" si="38"/>
        <v>132.3564287985306</v>
      </c>
    </row>
    <row r="810" spans="1:10" ht="12.6" customHeight="1" x14ac:dyDescent="0.3">
      <c r="A810" s="181" t="s">
        <v>1069</v>
      </c>
      <c r="B810" s="182" t="s">
        <v>403</v>
      </c>
      <c r="C810" s="190">
        <v>2602.7600000000002</v>
      </c>
      <c r="D810" s="191">
        <v>2602.7600000000002</v>
      </c>
      <c r="E810" s="185" t="s">
        <v>4616</v>
      </c>
      <c r="F810" s="186" t="s">
        <v>3475</v>
      </c>
      <c r="G810">
        <f>VLOOKUP(A810,РАСЧЕТ!$A$3:$BG$1360,59,0)</f>
        <v>1259.4961145605871</v>
      </c>
      <c r="H810" s="83">
        <f t="shared" si="36"/>
        <v>-1343.2638854394131</v>
      </c>
      <c r="I810">
        <f t="shared" si="37"/>
        <v>1301.3800000000001</v>
      </c>
      <c r="J810" s="140">
        <f t="shared" si="38"/>
        <v>-41.883885439413007</v>
      </c>
    </row>
    <row r="811" spans="1:10" ht="12.6" customHeight="1" x14ac:dyDescent="0.3">
      <c r="A811" s="181" t="s">
        <v>1437</v>
      </c>
      <c r="B811" s="182" t="s">
        <v>431</v>
      </c>
      <c r="C811" s="190">
        <v>1687.93</v>
      </c>
      <c r="D811" s="191">
        <v>1687.93</v>
      </c>
      <c r="E811" s="185" t="s">
        <v>4616</v>
      </c>
      <c r="F811" s="186" t="s">
        <v>3476</v>
      </c>
      <c r="G811">
        <f>VLOOKUP(A811,РАСЧЕТ!$A$3:$BG$1360,59,0)</f>
        <v>571.75819530700528</v>
      </c>
      <c r="H811" s="83">
        <f t="shared" si="36"/>
        <v>-1116.1718046929948</v>
      </c>
      <c r="I811">
        <f t="shared" si="37"/>
        <v>843.96500000000003</v>
      </c>
      <c r="J811" s="140">
        <f t="shared" si="38"/>
        <v>-272.20680469299475</v>
      </c>
    </row>
    <row r="812" spans="1:10" ht="12.6" customHeight="1" x14ac:dyDescent="0.3">
      <c r="A812" s="181" t="s">
        <v>1480</v>
      </c>
      <c r="B812" s="182" t="s">
        <v>443</v>
      </c>
      <c r="C812" s="190">
        <v>1374.39</v>
      </c>
      <c r="D812" s="191">
        <v>1374.39</v>
      </c>
      <c r="E812" s="185" t="s">
        <v>4616</v>
      </c>
      <c r="F812" s="186" t="s">
        <v>3477</v>
      </c>
      <c r="G812">
        <f>VLOOKUP(A812,РАСЧЕТ!$A$3:$BG$1360,59,0)</f>
        <v>422.32963003169993</v>
      </c>
      <c r="H812" s="83">
        <f t="shared" si="36"/>
        <v>-952.06036996830017</v>
      </c>
      <c r="I812">
        <f t="shared" si="37"/>
        <v>687.19500000000005</v>
      </c>
      <c r="J812" s="140">
        <f t="shared" si="38"/>
        <v>-264.86536996830012</v>
      </c>
    </row>
    <row r="813" spans="1:10" ht="12.6" customHeight="1" x14ac:dyDescent="0.3">
      <c r="A813" s="181" t="s">
        <v>1178</v>
      </c>
      <c r="B813" s="182" t="s">
        <v>454</v>
      </c>
      <c r="C813" s="190">
        <v>1361.51</v>
      </c>
      <c r="D813" s="191">
        <v>1361.51</v>
      </c>
      <c r="E813" s="185" t="s">
        <v>4616</v>
      </c>
      <c r="F813" s="186" t="s">
        <v>3478</v>
      </c>
      <c r="G813">
        <f>VLOOKUP(A813,РАСЧЕТ!$A$3:$BG$1360,59,0)</f>
        <v>988.08946228837158</v>
      </c>
      <c r="H813" s="83">
        <f t="shared" si="36"/>
        <v>-373.42053771162841</v>
      </c>
      <c r="I813">
        <f t="shared" si="37"/>
        <v>680.755</v>
      </c>
      <c r="J813" s="140">
        <f t="shared" si="38"/>
        <v>307.33446228837158</v>
      </c>
    </row>
    <row r="814" spans="1:10" ht="12.6" customHeight="1" x14ac:dyDescent="0.3">
      <c r="A814" s="181" t="s">
        <v>529</v>
      </c>
      <c r="B814" s="182" t="s">
        <v>319</v>
      </c>
      <c r="C814" s="190">
        <v>1421.64</v>
      </c>
      <c r="D814" s="191">
        <v>1421.64</v>
      </c>
      <c r="E814" s="185" t="s">
        <v>4616</v>
      </c>
      <c r="F814" s="186" t="s">
        <v>3171</v>
      </c>
      <c r="G814">
        <f>VLOOKUP(A814,РАСЧЕТ!$A$3:$BG$1360,59,0)</f>
        <v>922.96855931198434</v>
      </c>
      <c r="H814" s="83">
        <f t="shared" si="36"/>
        <v>-498.67144068801576</v>
      </c>
      <c r="I814">
        <f t="shared" si="37"/>
        <v>710.82</v>
      </c>
      <c r="J814" s="140">
        <f t="shared" si="38"/>
        <v>212.14855931198429</v>
      </c>
    </row>
    <row r="815" spans="1:10" ht="12.6" customHeight="1" x14ac:dyDescent="0.3">
      <c r="A815" s="181" t="s">
        <v>1137</v>
      </c>
      <c r="B815" s="182" t="s">
        <v>422</v>
      </c>
      <c r="C815" s="190">
        <v>1679.34</v>
      </c>
      <c r="D815" s="191">
        <v>1679.34</v>
      </c>
      <c r="E815" s="185" t="s">
        <v>4616</v>
      </c>
      <c r="F815" s="186" t="s">
        <v>3480</v>
      </c>
      <c r="G815">
        <f>VLOOKUP(A815,РАСЧЕТ!$A$3:$BG$1360,59,0)</f>
        <v>554.07102674705925</v>
      </c>
      <c r="H815" s="83">
        <f t="shared" si="36"/>
        <v>-1125.2689732529407</v>
      </c>
      <c r="I815">
        <f t="shared" si="37"/>
        <v>839.67</v>
      </c>
      <c r="J815" s="140">
        <f t="shared" si="38"/>
        <v>-285.59897325294071</v>
      </c>
    </row>
    <row r="816" spans="1:10" ht="12.6" customHeight="1" x14ac:dyDescent="0.3">
      <c r="A816" s="181" t="s">
        <v>644</v>
      </c>
      <c r="B816" s="182" t="s">
        <v>450</v>
      </c>
      <c r="C816" s="190">
        <v>2650</v>
      </c>
      <c r="D816" s="191">
        <v>2650</v>
      </c>
      <c r="E816" s="185" t="s">
        <v>4616</v>
      </c>
      <c r="F816" s="186" t="s">
        <v>3481</v>
      </c>
      <c r="G816">
        <f>VLOOKUP(A816,РАСЧЕТ!$A$3:$BG$1360,59,0)</f>
        <v>1827.0919591815436</v>
      </c>
      <c r="H816" s="83">
        <f t="shared" si="36"/>
        <v>-822.90804081845636</v>
      </c>
      <c r="I816">
        <f t="shared" si="37"/>
        <v>1325</v>
      </c>
      <c r="J816" s="140">
        <f t="shared" si="38"/>
        <v>502.09195918154364</v>
      </c>
    </row>
    <row r="817" spans="1:10" ht="12.6" customHeight="1" x14ac:dyDescent="0.3">
      <c r="A817" s="181" t="s">
        <v>2168</v>
      </c>
      <c r="B817" s="182" t="s">
        <v>419</v>
      </c>
      <c r="C817" s="190">
        <v>1395.87</v>
      </c>
      <c r="D817" s="191">
        <v>1395.87</v>
      </c>
      <c r="E817" s="185" t="s">
        <v>4616</v>
      </c>
      <c r="F817" s="186" t="s">
        <v>3483</v>
      </c>
      <c r="G817">
        <f>VLOOKUP(A817,РАСЧЕТ!$A$3:$BG$1360,59,0)</f>
        <v>773.76955569832592</v>
      </c>
      <c r="H817" s="83">
        <f t="shared" si="36"/>
        <v>-622.10044430167397</v>
      </c>
      <c r="I817">
        <f t="shared" si="37"/>
        <v>697.93499999999995</v>
      </c>
      <c r="J817" s="140">
        <f t="shared" si="38"/>
        <v>75.834555698325971</v>
      </c>
    </row>
    <row r="818" spans="1:10" ht="12.6" customHeight="1" x14ac:dyDescent="0.3">
      <c r="A818" s="181" t="s">
        <v>645</v>
      </c>
      <c r="B818" s="182" t="s">
        <v>435</v>
      </c>
      <c r="C818" s="190">
        <v>1443.11</v>
      </c>
      <c r="D818" s="191">
        <v>1443.11</v>
      </c>
      <c r="E818" s="185" t="s">
        <v>4616</v>
      </c>
      <c r="F818" s="186" t="s">
        <v>3502</v>
      </c>
      <c r="G818">
        <f>VLOOKUP(A818,РАСЧЕТ!$A$3:$BG$1360,59,0)</f>
        <v>572.18676094030729</v>
      </c>
      <c r="H818" s="83">
        <f t="shared" si="36"/>
        <v>-870.92323905969261</v>
      </c>
      <c r="I818">
        <f t="shared" si="37"/>
        <v>721.55499999999995</v>
      </c>
      <c r="J818" s="140">
        <f t="shared" si="38"/>
        <v>-149.36823905969266</v>
      </c>
    </row>
    <row r="819" spans="1:10" ht="12.6" customHeight="1" x14ac:dyDescent="0.3">
      <c r="A819" s="181" t="s">
        <v>999</v>
      </c>
      <c r="B819" s="182" t="s">
        <v>416</v>
      </c>
      <c r="C819" s="190">
        <v>2602.7600000000002</v>
      </c>
      <c r="D819" s="191">
        <v>2602.7600000000002</v>
      </c>
      <c r="E819" s="185" t="s">
        <v>4616</v>
      </c>
      <c r="F819" s="186" t="s">
        <v>3503</v>
      </c>
      <c r="G819">
        <f>VLOOKUP(A819,РАСЧЕТ!$A$3:$BG$1360,59,0)</f>
        <v>962.80249423856583</v>
      </c>
      <c r="H819" s="83">
        <f t="shared" si="36"/>
        <v>-1639.9575057614343</v>
      </c>
      <c r="I819">
        <f t="shared" si="37"/>
        <v>1301.3800000000001</v>
      </c>
      <c r="J819" s="140">
        <f t="shared" si="38"/>
        <v>-338.57750576143428</v>
      </c>
    </row>
    <row r="820" spans="1:10" ht="12.6" customHeight="1" x14ac:dyDescent="0.3">
      <c r="A820" s="181" t="s">
        <v>1245</v>
      </c>
      <c r="B820" s="182" t="s">
        <v>415</v>
      </c>
      <c r="C820" s="190">
        <v>1687.93</v>
      </c>
      <c r="D820" s="191">
        <v>1687.93</v>
      </c>
      <c r="E820" s="185" t="s">
        <v>4616</v>
      </c>
      <c r="F820" s="186" t="s">
        <v>3505</v>
      </c>
      <c r="G820">
        <f>VLOOKUP(A820,РАСЧЕТ!$A$3:$BG$1360,59,0)</f>
        <v>636.9644982534187</v>
      </c>
      <c r="H820" s="83">
        <f t="shared" si="36"/>
        <v>-1050.9655017465814</v>
      </c>
      <c r="I820">
        <f t="shared" si="37"/>
        <v>843.96500000000003</v>
      </c>
      <c r="J820" s="140">
        <f t="shared" si="38"/>
        <v>-207.00050174658134</v>
      </c>
    </row>
    <row r="821" spans="1:10" ht="12.6" customHeight="1" x14ac:dyDescent="0.3">
      <c r="A821" s="181" t="s">
        <v>1174</v>
      </c>
      <c r="B821" s="182" t="s">
        <v>463</v>
      </c>
      <c r="C821" s="190">
        <v>1374.39</v>
      </c>
      <c r="D821" s="191">
        <v>1374.39</v>
      </c>
      <c r="E821" s="185" t="s">
        <v>4616</v>
      </c>
      <c r="F821" s="186" t="s">
        <v>3506</v>
      </c>
      <c r="G821">
        <f>VLOOKUP(A821,РАСЧЕТ!$A$3:$BG$1360,59,0)</f>
        <v>943.14407536010822</v>
      </c>
      <c r="H821" s="83">
        <f t="shared" si="36"/>
        <v>-431.24592463989188</v>
      </c>
      <c r="I821">
        <f t="shared" si="37"/>
        <v>687.19500000000005</v>
      </c>
      <c r="J821" s="140">
        <f t="shared" si="38"/>
        <v>255.94907536010817</v>
      </c>
    </row>
    <row r="822" spans="1:10" ht="12.6" customHeight="1" x14ac:dyDescent="0.3">
      <c r="A822" s="181" t="s">
        <v>2575</v>
      </c>
      <c r="B822" s="182" t="s">
        <v>465</v>
      </c>
      <c r="C822" s="190">
        <v>1361.51</v>
      </c>
      <c r="D822" s="191">
        <v>1361.51</v>
      </c>
      <c r="E822" s="185" t="s">
        <v>4616</v>
      </c>
      <c r="F822" s="186" t="s">
        <v>3913</v>
      </c>
      <c r="G822">
        <f>VLOOKUP(A822,РАСЧЕТ!$A$3:$BG$1360,59,0)</f>
        <v>428.82001778643644</v>
      </c>
      <c r="H822" s="83">
        <f t="shared" si="36"/>
        <v>-932.68998221356355</v>
      </c>
      <c r="I822">
        <f t="shared" si="37"/>
        <v>680.755</v>
      </c>
      <c r="J822" s="140">
        <f t="shared" si="38"/>
        <v>-251.93498221356356</v>
      </c>
    </row>
    <row r="823" spans="1:10" ht="12.6" customHeight="1" x14ac:dyDescent="0.3">
      <c r="A823" s="181" t="s">
        <v>1208</v>
      </c>
      <c r="B823" s="182" t="s">
        <v>459</v>
      </c>
      <c r="C823" s="190">
        <v>1679.34</v>
      </c>
      <c r="D823" s="191">
        <v>1679.34</v>
      </c>
      <c r="E823" s="185" t="s">
        <v>4616</v>
      </c>
      <c r="F823" s="186" t="s">
        <v>3462</v>
      </c>
      <c r="G823">
        <f>VLOOKUP(A823,РАСЧЕТ!$A$3:$BG$1360,59,0)</f>
        <v>951.16069212586012</v>
      </c>
      <c r="H823" s="83">
        <f t="shared" si="36"/>
        <v>-728.17930787413979</v>
      </c>
      <c r="I823">
        <f t="shared" si="37"/>
        <v>839.67</v>
      </c>
      <c r="J823" s="140">
        <f t="shared" si="38"/>
        <v>111.49069212586016</v>
      </c>
    </row>
    <row r="824" spans="1:10" ht="12.6" customHeight="1" x14ac:dyDescent="0.3">
      <c r="A824" s="181" t="s">
        <v>1088</v>
      </c>
      <c r="B824" s="182" t="s">
        <v>405</v>
      </c>
      <c r="C824" s="190">
        <v>2650</v>
      </c>
      <c r="D824" s="191">
        <v>2650</v>
      </c>
      <c r="E824" s="185" t="s">
        <v>4616</v>
      </c>
      <c r="F824" s="186" t="s">
        <v>3464</v>
      </c>
      <c r="G824">
        <f>VLOOKUP(A824,РАСЧЕТ!$A$3:$BG$1360,59,0)</f>
        <v>741.15622165088143</v>
      </c>
      <c r="H824" s="83">
        <f t="shared" si="36"/>
        <v>-1908.8437783491186</v>
      </c>
      <c r="I824">
        <f t="shared" si="37"/>
        <v>1325</v>
      </c>
      <c r="J824" s="140">
        <f t="shared" si="38"/>
        <v>-583.84377834911857</v>
      </c>
    </row>
    <row r="825" spans="1:10" ht="12.6" customHeight="1" x14ac:dyDescent="0.3">
      <c r="A825" s="181" t="s">
        <v>2173</v>
      </c>
      <c r="B825" s="182" t="s">
        <v>267</v>
      </c>
      <c r="C825" s="190">
        <v>1464.59</v>
      </c>
      <c r="D825" s="191">
        <v>1464.59</v>
      </c>
      <c r="E825" s="185" t="s">
        <v>4616</v>
      </c>
      <c r="F825" s="186" t="s">
        <v>3101</v>
      </c>
      <c r="G825">
        <f>VLOOKUP(A825,РАСЧЕТ!$A$3:$BG$1360,59,0)</f>
        <v>620.16658443323809</v>
      </c>
      <c r="H825" s="83">
        <f t="shared" si="36"/>
        <v>-844.42341556676183</v>
      </c>
      <c r="I825">
        <f t="shared" si="37"/>
        <v>732.29499999999996</v>
      </c>
      <c r="J825" s="140">
        <f t="shared" si="38"/>
        <v>-112.12841556676187</v>
      </c>
    </row>
    <row r="826" spans="1:10" ht="12.6" customHeight="1" x14ac:dyDescent="0.3">
      <c r="A826" s="181" t="s">
        <v>537</v>
      </c>
      <c r="B826" s="182" t="s">
        <v>125</v>
      </c>
      <c r="C826" s="190">
        <v>1421.64</v>
      </c>
      <c r="D826" s="191">
        <v>1421.64</v>
      </c>
      <c r="E826" s="185" t="s">
        <v>4616</v>
      </c>
      <c r="F826" s="186" t="s">
        <v>3173</v>
      </c>
      <c r="G826">
        <f>VLOOKUP(A826,РАСЧЕТ!$A$3:$BG$1360,59,0)</f>
        <v>1045.8573610186877</v>
      </c>
      <c r="H826" s="83">
        <f t="shared" si="36"/>
        <v>-375.7826389813124</v>
      </c>
      <c r="I826">
        <f t="shared" si="37"/>
        <v>710.82</v>
      </c>
      <c r="J826" s="140">
        <f t="shared" si="38"/>
        <v>335.03736101868765</v>
      </c>
    </row>
    <row r="827" spans="1:10" ht="12.6" customHeight="1" x14ac:dyDescent="0.3">
      <c r="A827" s="181" t="s">
        <v>1398</v>
      </c>
      <c r="B827" s="182" t="s">
        <v>423</v>
      </c>
      <c r="C827" s="190">
        <v>1395.87</v>
      </c>
      <c r="D827" s="191">
        <v>1395.87</v>
      </c>
      <c r="E827" s="185" t="s">
        <v>4616</v>
      </c>
      <c r="F827" s="186" t="s">
        <v>3507</v>
      </c>
      <c r="G827">
        <f>VLOOKUP(A827,РАСЧЕТ!$A$3:$BG$1360,59,0)</f>
        <v>864.89118417472628</v>
      </c>
      <c r="H827" s="83">
        <f t="shared" si="36"/>
        <v>-530.97881582527361</v>
      </c>
      <c r="I827">
        <f t="shared" si="37"/>
        <v>697.93499999999995</v>
      </c>
      <c r="J827" s="140">
        <f t="shared" si="38"/>
        <v>166.95618417472633</v>
      </c>
    </row>
    <row r="828" spans="1:10" ht="12.6" customHeight="1" x14ac:dyDescent="0.3">
      <c r="A828" s="181" t="s">
        <v>1175</v>
      </c>
      <c r="B828" s="182" t="s">
        <v>483</v>
      </c>
      <c r="C828" s="190">
        <v>1443.11</v>
      </c>
      <c r="D828" s="191">
        <v>1443.11</v>
      </c>
      <c r="E828" s="185" t="s">
        <v>4616</v>
      </c>
      <c r="F828" s="186" t="s">
        <v>3525</v>
      </c>
      <c r="G828">
        <f>VLOOKUP(A828,РАСЧЕТ!$A$3:$BG$1360,59,0)</f>
        <v>478.55719773520002</v>
      </c>
      <c r="H828" s="83">
        <f t="shared" si="36"/>
        <v>-964.55280226479988</v>
      </c>
      <c r="I828">
        <f t="shared" si="37"/>
        <v>721.55499999999995</v>
      </c>
      <c r="J828" s="140">
        <f t="shared" si="38"/>
        <v>-242.99780226479993</v>
      </c>
    </row>
    <row r="829" spans="1:10" ht="12.6" customHeight="1" x14ac:dyDescent="0.3">
      <c r="A829" s="181" t="s">
        <v>1275</v>
      </c>
      <c r="B829" s="182" t="s">
        <v>438</v>
      </c>
      <c r="C829" s="190">
        <v>2602.7600000000002</v>
      </c>
      <c r="D829" s="191">
        <v>2602.7600000000002</v>
      </c>
      <c r="E829" s="185" t="s">
        <v>4616</v>
      </c>
      <c r="F829" s="186" t="s">
        <v>3467</v>
      </c>
      <c r="G829">
        <f>VLOOKUP(A829,РАСЧЕТ!$A$3:$BG$1360,59,0)</f>
        <v>1405.0349847341151</v>
      </c>
      <c r="H829" s="83">
        <f t="shared" si="36"/>
        <v>-1197.7250152658851</v>
      </c>
      <c r="I829">
        <f t="shared" si="37"/>
        <v>1301.3800000000001</v>
      </c>
      <c r="J829" s="140">
        <f t="shared" si="38"/>
        <v>103.65498473411503</v>
      </c>
    </row>
    <row r="830" spans="1:10" ht="12.6" customHeight="1" x14ac:dyDescent="0.3">
      <c r="A830" s="181" t="s">
        <v>1188</v>
      </c>
      <c r="B830" s="182" t="s">
        <v>437</v>
      </c>
      <c r="C830" s="190">
        <v>1687.93</v>
      </c>
      <c r="D830" s="191">
        <v>1687.93</v>
      </c>
      <c r="E830" s="185" t="s">
        <v>4616</v>
      </c>
      <c r="F830" s="186" t="s">
        <v>3470</v>
      </c>
      <c r="G830">
        <f>VLOOKUP(A830,РАСЧЕТ!$A$3:$BG$1360,59,0)</f>
        <v>1051.6097067331793</v>
      </c>
      <c r="H830" s="83">
        <f t="shared" si="36"/>
        <v>-636.32029326682073</v>
      </c>
      <c r="I830">
        <f t="shared" si="37"/>
        <v>843.96500000000003</v>
      </c>
      <c r="J830" s="140">
        <f t="shared" si="38"/>
        <v>207.64470673317931</v>
      </c>
    </row>
    <row r="831" spans="1:10" ht="12.6" customHeight="1" x14ac:dyDescent="0.3">
      <c r="A831" s="181" t="s">
        <v>1225</v>
      </c>
      <c r="B831" s="182" t="s">
        <v>470</v>
      </c>
      <c r="C831" s="190">
        <v>1374.39</v>
      </c>
      <c r="D831" s="191">
        <v>1374.39</v>
      </c>
      <c r="E831" s="185" t="s">
        <v>4616</v>
      </c>
      <c r="F831" s="186" t="s">
        <v>3526</v>
      </c>
      <c r="G831">
        <f>VLOOKUP(A831,РАСЧЕТ!$A$3:$BG$1360,59,0)</f>
        <v>699.03842843250732</v>
      </c>
      <c r="H831" s="83">
        <f t="shared" si="36"/>
        <v>-675.35157156749278</v>
      </c>
      <c r="I831">
        <f t="shared" si="37"/>
        <v>687.19500000000005</v>
      </c>
      <c r="J831" s="140">
        <f t="shared" si="38"/>
        <v>11.843428432507267</v>
      </c>
    </row>
    <row r="832" spans="1:10" ht="12.6" customHeight="1" x14ac:dyDescent="0.3">
      <c r="A832" s="181" t="s">
        <v>542</v>
      </c>
      <c r="B832" s="182" t="s">
        <v>395</v>
      </c>
      <c r="C832" s="190">
        <v>1361.51</v>
      </c>
      <c r="D832" s="191">
        <v>1361.51</v>
      </c>
      <c r="E832" s="185" t="s">
        <v>4616</v>
      </c>
      <c r="F832" s="186" t="s">
        <v>3527</v>
      </c>
      <c r="G832">
        <f>VLOOKUP(A832,РАСЧЕТ!$A$3:$BG$1360,59,0)</f>
        <v>301.75132486522011</v>
      </c>
      <c r="H832" s="83">
        <f t="shared" si="36"/>
        <v>-1059.7586751347799</v>
      </c>
      <c r="I832">
        <f t="shared" si="37"/>
        <v>680.755</v>
      </c>
      <c r="J832" s="140">
        <f t="shared" si="38"/>
        <v>-379.00367513477988</v>
      </c>
    </row>
    <row r="833" spans="1:10" ht="12.6" customHeight="1" x14ac:dyDescent="0.3">
      <c r="A833" s="181" t="s">
        <v>1199</v>
      </c>
      <c r="B833" s="182" t="s">
        <v>449</v>
      </c>
      <c r="C833" s="190">
        <v>1679.34</v>
      </c>
      <c r="D833" s="191">
        <v>1679.34</v>
      </c>
      <c r="E833" s="185" t="s">
        <v>4616</v>
      </c>
      <c r="F833" s="186" t="s">
        <v>3529</v>
      </c>
      <c r="G833">
        <f>VLOOKUP(A833,РАСЧЕТ!$A$3:$BG$1360,59,0)</f>
        <v>353.43624845040006</v>
      </c>
      <c r="H833" s="83">
        <f t="shared" si="36"/>
        <v>-1325.9037515495997</v>
      </c>
      <c r="I833">
        <f t="shared" si="37"/>
        <v>839.67</v>
      </c>
      <c r="J833" s="140">
        <f t="shared" si="38"/>
        <v>-486.2337515495999</v>
      </c>
    </row>
    <row r="834" spans="1:10" ht="12.6" customHeight="1" x14ac:dyDescent="0.3">
      <c r="A834" s="181" t="s">
        <v>1123</v>
      </c>
      <c r="B834" s="182" t="s">
        <v>457</v>
      </c>
      <c r="C834" s="190">
        <v>2650</v>
      </c>
      <c r="D834" s="191">
        <v>2650</v>
      </c>
      <c r="E834" s="185" t="s">
        <v>4616</v>
      </c>
      <c r="F834" s="186" t="s">
        <v>3530</v>
      </c>
      <c r="G834">
        <f>VLOOKUP(A834,РАСЧЕТ!$A$3:$BG$1360,59,0)</f>
        <v>1461.769467033047</v>
      </c>
      <c r="H834" s="83">
        <f t="shared" ref="H834:H897" si="39">G834-C834</f>
        <v>-1188.230532966953</v>
      </c>
      <c r="I834">
        <f t="shared" ref="I834:I897" si="40">C834/30*15</f>
        <v>1325</v>
      </c>
      <c r="J834" s="140">
        <f t="shared" ref="J834:J897" si="41">G834-I834</f>
        <v>136.76946703304702</v>
      </c>
    </row>
    <row r="835" spans="1:10" ht="12.6" customHeight="1" x14ac:dyDescent="0.3">
      <c r="A835" s="181" t="s">
        <v>922</v>
      </c>
      <c r="B835" s="182" t="s">
        <v>397</v>
      </c>
      <c r="C835" s="190">
        <v>1395.87</v>
      </c>
      <c r="D835" s="191">
        <v>1395.87</v>
      </c>
      <c r="E835" s="185" t="s">
        <v>4616</v>
      </c>
      <c r="F835" s="186" t="s">
        <v>3531</v>
      </c>
      <c r="G835">
        <f>VLOOKUP(A835,РАСЧЕТ!$A$3:$BG$1360,59,0)</f>
        <v>293.08206602924946</v>
      </c>
      <c r="H835" s="83">
        <f t="shared" si="39"/>
        <v>-1102.7879339707504</v>
      </c>
      <c r="I835">
        <f t="shared" si="40"/>
        <v>697.93499999999995</v>
      </c>
      <c r="J835" s="140">
        <f t="shared" si="41"/>
        <v>-404.85293397075048</v>
      </c>
    </row>
    <row r="836" spans="1:10" ht="12.6" customHeight="1" x14ac:dyDescent="0.3">
      <c r="A836" s="181" t="s">
        <v>1588</v>
      </c>
      <c r="B836" s="182" t="s">
        <v>413</v>
      </c>
      <c r="C836" s="190">
        <v>1443.11</v>
      </c>
      <c r="D836" s="191">
        <v>1443.11</v>
      </c>
      <c r="E836" s="185" t="s">
        <v>4616</v>
      </c>
      <c r="F836" s="186" t="s">
        <v>3551</v>
      </c>
      <c r="G836">
        <f>VLOOKUP(A836,РАСЧЕТ!$A$3:$BG$1360,59,0)</f>
        <v>776.16545220857699</v>
      </c>
      <c r="H836" s="83">
        <f t="shared" si="39"/>
        <v>-666.94454779142291</v>
      </c>
      <c r="I836">
        <f t="shared" si="40"/>
        <v>721.55499999999995</v>
      </c>
      <c r="J836" s="140">
        <f t="shared" si="41"/>
        <v>54.610452208577044</v>
      </c>
    </row>
    <row r="837" spans="1:10" ht="12.6" customHeight="1" x14ac:dyDescent="0.3">
      <c r="A837" s="181" t="s">
        <v>1717</v>
      </c>
      <c r="B837" s="182" t="s">
        <v>320</v>
      </c>
      <c r="C837" s="190">
        <v>1576.26</v>
      </c>
      <c r="D837" s="191">
        <v>1576.26</v>
      </c>
      <c r="E837" s="185" t="s">
        <v>4616</v>
      </c>
      <c r="F837" s="186" t="s">
        <v>3174</v>
      </c>
      <c r="G837">
        <f>VLOOKUP(A837,РАСЧЕТ!$A$3:$BG$1360,59,0)</f>
        <v>607.66608527075994</v>
      </c>
      <c r="H837" s="83">
        <f t="shared" si="39"/>
        <v>-968.59391472924005</v>
      </c>
      <c r="I837">
        <f t="shared" si="40"/>
        <v>788.13</v>
      </c>
      <c r="J837" s="140">
        <f t="shared" si="41"/>
        <v>-180.46391472924006</v>
      </c>
    </row>
    <row r="838" spans="1:10" ht="12.6" customHeight="1" x14ac:dyDescent="0.3">
      <c r="A838" s="181" t="s">
        <v>1094</v>
      </c>
      <c r="B838" s="182" t="s">
        <v>453</v>
      </c>
      <c r="C838" s="190">
        <v>2602.7600000000002</v>
      </c>
      <c r="D838" s="191">
        <v>2602.7600000000002</v>
      </c>
      <c r="E838" s="185" t="s">
        <v>4616</v>
      </c>
      <c r="F838" s="186" t="s">
        <v>3552</v>
      </c>
      <c r="G838">
        <f>VLOOKUP(A838,РАСЧЕТ!$A$3:$BG$1360,59,0)</f>
        <v>914.31575615020699</v>
      </c>
      <c r="H838" s="83">
        <f t="shared" si="39"/>
        <v>-1688.4442438497931</v>
      </c>
      <c r="I838">
        <f t="shared" si="40"/>
        <v>1301.3800000000001</v>
      </c>
      <c r="J838" s="140">
        <f t="shared" si="41"/>
        <v>-387.06424384979312</v>
      </c>
    </row>
    <row r="839" spans="1:10" ht="12.6" customHeight="1" x14ac:dyDescent="0.3">
      <c r="A839" s="181" t="s">
        <v>984</v>
      </c>
      <c r="B839" s="182" t="s">
        <v>471</v>
      </c>
      <c r="C839" s="190">
        <v>1687.93</v>
      </c>
      <c r="D839" s="191">
        <v>1687.93</v>
      </c>
      <c r="E839" s="185" t="s">
        <v>4616</v>
      </c>
      <c r="F839" s="186" t="s">
        <v>3553</v>
      </c>
      <c r="G839">
        <f>VLOOKUP(A839,РАСЧЕТ!$A$3:$BG$1360,59,0)</f>
        <v>1044.9218807899583</v>
      </c>
      <c r="H839" s="83">
        <f t="shared" si="39"/>
        <v>-643.00811921004174</v>
      </c>
      <c r="I839">
        <f t="shared" si="40"/>
        <v>843.96500000000003</v>
      </c>
      <c r="J839" s="140">
        <f t="shared" si="41"/>
        <v>200.95688078995829</v>
      </c>
    </row>
    <row r="840" spans="1:10" ht="12.6" customHeight="1" x14ac:dyDescent="0.3">
      <c r="A840" s="181" t="s">
        <v>679</v>
      </c>
      <c r="B840" s="182" t="s">
        <v>445</v>
      </c>
      <c r="C840" s="190">
        <v>1374.39</v>
      </c>
      <c r="D840" s="191">
        <v>1374.39</v>
      </c>
      <c r="E840" s="185" t="s">
        <v>4616</v>
      </c>
      <c r="F840" s="186" t="s">
        <v>3479</v>
      </c>
      <c r="G840">
        <f>VLOOKUP(A840,РАСЧЕТ!$A$3:$BG$1360,59,0)</f>
        <v>724.11777571958908</v>
      </c>
      <c r="H840" s="83">
        <f t="shared" si="39"/>
        <v>-650.27222428041102</v>
      </c>
      <c r="I840">
        <f t="shared" si="40"/>
        <v>687.19500000000005</v>
      </c>
      <c r="J840" s="140">
        <f t="shared" si="41"/>
        <v>36.922775719589026</v>
      </c>
    </row>
    <row r="841" spans="1:10" ht="12.6" customHeight="1" x14ac:dyDescent="0.3">
      <c r="A841" s="181" t="s">
        <v>2499</v>
      </c>
      <c r="B841" s="182" t="s">
        <v>2500</v>
      </c>
      <c r="C841" s="190">
        <v>1361.51</v>
      </c>
      <c r="D841" s="191">
        <v>1361.51</v>
      </c>
      <c r="E841" s="185" t="s">
        <v>4616</v>
      </c>
      <c r="F841" s="186" t="s">
        <v>3555</v>
      </c>
      <c r="G841">
        <f>VLOOKUP(A841,РАСЧЕТ!$A$3:$BG$1360,59,0)</f>
        <v>572.6082755657086</v>
      </c>
      <c r="H841" s="83">
        <f t="shared" si="39"/>
        <v>-788.9017244342914</v>
      </c>
      <c r="I841">
        <f t="shared" si="40"/>
        <v>680.755</v>
      </c>
      <c r="J841" s="140">
        <f t="shared" si="41"/>
        <v>-108.1467244342914</v>
      </c>
    </row>
    <row r="842" spans="1:10" ht="12.6" customHeight="1" x14ac:dyDescent="0.3">
      <c r="A842" s="181" t="s">
        <v>923</v>
      </c>
      <c r="B842" s="182" t="s">
        <v>924</v>
      </c>
      <c r="C842" s="190">
        <v>1679.34</v>
      </c>
      <c r="D842" s="191">
        <v>1679.34</v>
      </c>
      <c r="E842" s="185" t="s">
        <v>4616</v>
      </c>
      <c r="F842" s="186" t="s">
        <v>3482</v>
      </c>
      <c r="G842">
        <f>VLOOKUP(A842,РАСЧЕТ!$A$3:$BG$1360,59,0)</f>
        <v>352.60027020749709</v>
      </c>
      <c r="H842" s="83">
        <f t="shared" si="39"/>
        <v>-1326.7397297925029</v>
      </c>
      <c r="I842">
        <f t="shared" si="40"/>
        <v>839.67</v>
      </c>
      <c r="J842" s="140">
        <f t="shared" si="41"/>
        <v>-487.06972979250287</v>
      </c>
    </row>
    <row r="843" spans="1:10" ht="12.6" customHeight="1" x14ac:dyDescent="0.3">
      <c r="A843" s="181" t="s">
        <v>3943</v>
      </c>
      <c r="B843" s="182" t="s">
        <v>1443</v>
      </c>
      <c r="C843" s="190">
        <v>2650</v>
      </c>
      <c r="D843" s="191">
        <v>2650</v>
      </c>
      <c r="E843" s="185" t="s">
        <v>4616</v>
      </c>
      <c r="F843" s="186" t="s">
        <v>4554</v>
      </c>
      <c r="G843">
        <f>VLOOKUP(A843,РАСЧЕТ!$A$3:$BG$1360,59,0)</f>
        <v>1025.3888242378139</v>
      </c>
      <c r="H843" s="83">
        <f t="shared" si="39"/>
        <v>-1624.6111757621861</v>
      </c>
      <c r="I843">
        <f t="shared" si="40"/>
        <v>1325</v>
      </c>
      <c r="J843" s="140">
        <f t="shared" si="41"/>
        <v>-299.61117576218612</v>
      </c>
    </row>
    <row r="844" spans="1:10" ht="12.6" customHeight="1" x14ac:dyDescent="0.3">
      <c r="A844" s="181" t="s">
        <v>1951</v>
      </c>
      <c r="B844" s="182" t="s">
        <v>1952</v>
      </c>
      <c r="C844" s="190">
        <v>1395.87</v>
      </c>
      <c r="D844" s="191">
        <v>1395.87</v>
      </c>
      <c r="E844" s="185" t="s">
        <v>4616</v>
      </c>
      <c r="F844" s="186" t="s">
        <v>3557</v>
      </c>
      <c r="G844">
        <f>VLOOKUP(A844,РАСЧЕТ!$A$3:$BG$1360,59,0)</f>
        <v>892.47846619051631</v>
      </c>
      <c r="H844" s="83">
        <f t="shared" si="39"/>
        <v>-503.39153380948358</v>
      </c>
      <c r="I844">
        <f t="shared" si="40"/>
        <v>697.93499999999995</v>
      </c>
      <c r="J844" s="140">
        <f t="shared" si="41"/>
        <v>194.54346619051637</v>
      </c>
    </row>
    <row r="845" spans="1:10" ht="12.6" customHeight="1" x14ac:dyDescent="0.3">
      <c r="A845" s="181" t="s">
        <v>1055</v>
      </c>
      <c r="B845" s="182" t="s">
        <v>1056</v>
      </c>
      <c r="C845" s="190">
        <v>1443.11</v>
      </c>
      <c r="D845" s="191">
        <v>1443.11</v>
      </c>
      <c r="E845" s="185" t="s">
        <v>4616</v>
      </c>
      <c r="F845" s="186" t="s">
        <v>3486</v>
      </c>
      <c r="G845">
        <f>VLOOKUP(A845,РАСЧЕТ!$A$3:$BG$1360,59,0)</f>
        <v>698.33447936032542</v>
      </c>
      <c r="H845" s="83">
        <f t="shared" si="39"/>
        <v>-744.77552063967448</v>
      </c>
      <c r="I845">
        <f t="shared" si="40"/>
        <v>721.55499999999995</v>
      </c>
      <c r="J845" s="140">
        <f t="shared" si="41"/>
        <v>-23.220520639674533</v>
      </c>
    </row>
    <row r="846" spans="1:10" ht="12.6" customHeight="1" x14ac:dyDescent="0.3">
      <c r="A846" s="181" t="s">
        <v>1050</v>
      </c>
      <c r="B846" s="182" t="s">
        <v>1051</v>
      </c>
      <c r="C846" s="190">
        <v>2602.7600000000002</v>
      </c>
      <c r="D846" s="191">
        <v>2602.7600000000002</v>
      </c>
      <c r="E846" s="185" t="s">
        <v>4616</v>
      </c>
      <c r="F846" s="186" t="s">
        <v>3575</v>
      </c>
      <c r="G846">
        <f>VLOOKUP(A846,РАСЧЕТ!$A$3:$BG$1360,59,0)</f>
        <v>913.47977790730465</v>
      </c>
      <c r="H846" s="83">
        <f t="shared" si="39"/>
        <v>-1689.2802220926956</v>
      </c>
      <c r="I846">
        <f t="shared" si="40"/>
        <v>1301.3800000000001</v>
      </c>
      <c r="J846" s="140">
        <f t="shared" si="41"/>
        <v>-387.90022209269546</v>
      </c>
    </row>
    <row r="847" spans="1:10" ht="12.6" customHeight="1" x14ac:dyDescent="0.3">
      <c r="A847" s="181" t="s">
        <v>985</v>
      </c>
      <c r="B847" s="182" t="s">
        <v>986</v>
      </c>
      <c r="C847" s="190">
        <v>1687.93</v>
      </c>
      <c r="D847" s="191">
        <v>1687.93</v>
      </c>
      <c r="E847" s="185" t="s">
        <v>4616</v>
      </c>
      <c r="F847" s="186" t="s">
        <v>3576</v>
      </c>
      <c r="G847">
        <f>VLOOKUP(A847,РАСЧЕТ!$A$3:$BG$1360,59,0)</f>
        <v>539.99102207670114</v>
      </c>
      <c r="H847" s="83">
        <f t="shared" si="39"/>
        <v>-1147.9389779232988</v>
      </c>
      <c r="I847">
        <f t="shared" si="40"/>
        <v>843.96500000000003</v>
      </c>
      <c r="J847" s="140">
        <f t="shared" si="41"/>
        <v>-303.97397792329889</v>
      </c>
    </row>
    <row r="848" spans="1:10" ht="12.6" customHeight="1" x14ac:dyDescent="0.3">
      <c r="A848" s="181" t="s">
        <v>947</v>
      </c>
      <c r="B848" s="182" t="s">
        <v>181</v>
      </c>
      <c r="C848" s="190">
        <v>3367.26</v>
      </c>
      <c r="D848" s="191">
        <v>3367.26</v>
      </c>
      <c r="E848" s="185" t="s">
        <v>4616</v>
      </c>
      <c r="F848" s="186" t="s">
        <v>3137</v>
      </c>
      <c r="G848">
        <f>VLOOKUP(A848,РАСЧЕТ!$A$3:$BG$1360,59,0)</f>
        <v>1161.776286498882</v>
      </c>
      <c r="H848" s="83">
        <f t="shared" si="39"/>
        <v>-2205.4837135011185</v>
      </c>
      <c r="I848">
        <f t="shared" si="40"/>
        <v>1683.63</v>
      </c>
      <c r="J848" s="140">
        <f t="shared" si="41"/>
        <v>-521.85371350111814</v>
      </c>
    </row>
    <row r="849" spans="1:10" ht="12.6" customHeight="1" x14ac:dyDescent="0.3">
      <c r="A849" s="181" t="s">
        <v>948</v>
      </c>
      <c r="B849" s="182" t="s">
        <v>949</v>
      </c>
      <c r="C849" s="190">
        <v>1374.39</v>
      </c>
      <c r="D849" s="191">
        <v>1374.39</v>
      </c>
      <c r="E849" s="185" t="s">
        <v>4616</v>
      </c>
      <c r="F849" s="186" t="s">
        <v>3489</v>
      </c>
      <c r="G849">
        <f>VLOOKUP(A849,РАСЧЕТ!$A$3:$BG$1360,59,0)</f>
        <v>729.13364517700711</v>
      </c>
      <c r="H849" s="83">
        <f t="shared" si="39"/>
        <v>-645.25635482299299</v>
      </c>
      <c r="I849">
        <f t="shared" si="40"/>
        <v>687.19500000000005</v>
      </c>
      <c r="J849" s="140">
        <f t="shared" si="41"/>
        <v>41.938645177007061</v>
      </c>
    </row>
    <row r="850" spans="1:10" ht="12.6" customHeight="1" x14ac:dyDescent="0.3">
      <c r="A850" s="181" t="s">
        <v>2442</v>
      </c>
      <c r="B850" s="182" t="s">
        <v>2443</v>
      </c>
      <c r="C850" s="190">
        <v>1361.51</v>
      </c>
      <c r="D850" s="191">
        <v>1361.51</v>
      </c>
      <c r="E850" s="185" t="s">
        <v>4616</v>
      </c>
      <c r="F850" s="186" t="s">
        <v>3490</v>
      </c>
      <c r="G850">
        <f>VLOOKUP(A850,РАСЧЕТ!$A$3:$BG$1360,59,0)</f>
        <v>645.33838269824855</v>
      </c>
      <c r="H850" s="83">
        <f t="shared" si="39"/>
        <v>-716.17161730175144</v>
      </c>
      <c r="I850">
        <f t="shared" si="40"/>
        <v>680.755</v>
      </c>
      <c r="J850" s="140">
        <f t="shared" si="41"/>
        <v>-35.416617301751444</v>
      </c>
    </row>
    <row r="851" spans="1:10" ht="12.6" customHeight="1" x14ac:dyDescent="0.3">
      <c r="A851" s="181" t="s">
        <v>1115</v>
      </c>
      <c r="B851" s="182" t="s">
        <v>1116</v>
      </c>
      <c r="C851" s="190">
        <v>1679.34</v>
      </c>
      <c r="D851" s="191">
        <v>1679.34</v>
      </c>
      <c r="E851" s="185" t="s">
        <v>4616</v>
      </c>
      <c r="F851" s="186" t="s">
        <v>3577</v>
      </c>
      <c r="G851">
        <f>VLOOKUP(A851,РАСЧЕТ!$A$3:$BG$1360,59,0)</f>
        <v>660.24026359570598</v>
      </c>
      <c r="H851" s="83">
        <f t="shared" si="39"/>
        <v>-1019.0997364042939</v>
      </c>
      <c r="I851">
        <f t="shared" si="40"/>
        <v>839.67</v>
      </c>
      <c r="J851" s="140">
        <f t="shared" si="41"/>
        <v>-179.42973640429398</v>
      </c>
    </row>
    <row r="852" spans="1:10" ht="12.6" customHeight="1" x14ac:dyDescent="0.3">
      <c r="A852" s="181" t="s">
        <v>773</v>
      </c>
      <c r="B852" s="182" t="s">
        <v>774</v>
      </c>
      <c r="C852" s="190">
        <v>2650</v>
      </c>
      <c r="D852" s="191">
        <v>2650</v>
      </c>
      <c r="E852" s="185" t="s">
        <v>4616</v>
      </c>
      <c r="F852" s="186" t="s">
        <v>3578</v>
      </c>
      <c r="G852">
        <f>VLOOKUP(A852,РАСЧЕТ!$A$3:$BG$1360,59,0)</f>
        <v>709.38904842057696</v>
      </c>
      <c r="H852" s="83">
        <f t="shared" si="39"/>
        <v>-1940.610951579423</v>
      </c>
      <c r="I852">
        <f t="shared" si="40"/>
        <v>1325</v>
      </c>
      <c r="J852" s="140">
        <f t="shared" si="41"/>
        <v>-615.61095157942304</v>
      </c>
    </row>
    <row r="853" spans="1:10" ht="12.6" customHeight="1" x14ac:dyDescent="0.3">
      <c r="A853" s="181" t="s">
        <v>1888</v>
      </c>
      <c r="B853" s="182" t="s">
        <v>1889</v>
      </c>
      <c r="C853" s="190">
        <v>1395.87</v>
      </c>
      <c r="D853" s="191">
        <v>1395.87</v>
      </c>
      <c r="E853" s="185" t="s">
        <v>4616</v>
      </c>
      <c r="F853" s="186" t="s">
        <v>3580</v>
      </c>
      <c r="G853">
        <f>VLOOKUP(A853,РАСЧЕТ!$A$3:$BG$1360,59,0)</f>
        <v>606.57390711777794</v>
      </c>
      <c r="H853" s="83">
        <f t="shared" si="39"/>
        <v>-789.29609288222196</v>
      </c>
      <c r="I853">
        <f t="shared" si="40"/>
        <v>697.93499999999995</v>
      </c>
      <c r="J853" s="140">
        <f t="shared" si="41"/>
        <v>-91.36109288222201</v>
      </c>
    </row>
    <row r="854" spans="1:10" ht="12.6" customHeight="1" x14ac:dyDescent="0.3">
      <c r="A854" s="181" t="s">
        <v>2317</v>
      </c>
      <c r="B854" s="182" t="s">
        <v>2318</v>
      </c>
      <c r="C854" s="190">
        <v>1443.11</v>
      </c>
      <c r="D854" s="191">
        <v>1443.11</v>
      </c>
      <c r="E854" s="185" t="s">
        <v>4616</v>
      </c>
      <c r="F854" s="186" t="s">
        <v>3599</v>
      </c>
      <c r="G854">
        <f>VLOOKUP(A854,РАСЧЕТ!$A$3:$BG$1360,59,0)</f>
        <v>380.7477433155791</v>
      </c>
      <c r="H854" s="83">
        <f t="shared" si="39"/>
        <v>-1062.3622566844208</v>
      </c>
      <c r="I854">
        <f t="shared" si="40"/>
        <v>721.55499999999995</v>
      </c>
      <c r="J854" s="140">
        <f t="shared" si="41"/>
        <v>-340.80725668442085</v>
      </c>
    </row>
    <row r="855" spans="1:10" ht="12.6" customHeight="1" x14ac:dyDescent="0.3">
      <c r="A855" s="181" t="s">
        <v>1894</v>
      </c>
      <c r="B855" s="182" t="s">
        <v>1895</v>
      </c>
      <c r="C855" s="190">
        <v>2602.7600000000002</v>
      </c>
      <c r="D855" s="191">
        <v>2602.7600000000002</v>
      </c>
      <c r="E855" s="185" t="s">
        <v>4616</v>
      </c>
      <c r="F855" s="186" t="s">
        <v>3600</v>
      </c>
      <c r="G855">
        <f>VLOOKUP(A855,РАСЧЕТ!$A$3:$BG$1360,59,0)</f>
        <v>1079.0034700020481</v>
      </c>
      <c r="H855" s="83">
        <f t="shared" si="39"/>
        <v>-1523.7565299979522</v>
      </c>
      <c r="I855">
        <f t="shared" si="40"/>
        <v>1301.3800000000001</v>
      </c>
      <c r="J855" s="140">
        <f t="shared" si="41"/>
        <v>-222.37652999795205</v>
      </c>
    </row>
    <row r="856" spans="1:10" ht="12.6" customHeight="1" x14ac:dyDescent="0.3">
      <c r="A856" s="181" t="s">
        <v>2492</v>
      </c>
      <c r="B856" s="182" t="s">
        <v>2493</v>
      </c>
      <c r="C856" s="190">
        <v>1687.93</v>
      </c>
      <c r="D856" s="191">
        <v>1687.93</v>
      </c>
      <c r="E856" s="185" t="s">
        <v>4616</v>
      </c>
      <c r="F856" s="186" t="s">
        <v>3495</v>
      </c>
      <c r="G856">
        <f>VLOOKUP(A856,РАСЧЕТ!$A$3:$BG$1360,59,0)</f>
        <v>1236.3608984146856</v>
      </c>
      <c r="H856" s="83">
        <f t="shared" si="39"/>
        <v>-451.56910158531446</v>
      </c>
      <c r="I856">
        <f t="shared" si="40"/>
        <v>843.96500000000003</v>
      </c>
      <c r="J856" s="140">
        <f t="shared" si="41"/>
        <v>392.39589841468558</v>
      </c>
    </row>
    <row r="857" spans="1:10" ht="12.6" customHeight="1" x14ac:dyDescent="0.3">
      <c r="A857" s="181" t="s">
        <v>1974</v>
      </c>
      <c r="B857" s="182" t="s">
        <v>1975</v>
      </c>
      <c r="C857" s="190">
        <v>1374.39</v>
      </c>
      <c r="D857" s="191">
        <v>1374.39</v>
      </c>
      <c r="E857" s="185" t="s">
        <v>4616</v>
      </c>
      <c r="F857" s="186" t="s">
        <v>3602</v>
      </c>
      <c r="G857">
        <f>VLOOKUP(A857,РАСЧЕТ!$A$3:$BG$1360,59,0)</f>
        <v>415.64180408847795</v>
      </c>
      <c r="H857" s="83">
        <f t="shared" si="39"/>
        <v>-958.74819591152209</v>
      </c>
      <c r="I857">
        <f t="shared" si="40"/>
        <v>687.19500000000005</v>
      </c>
      <c r="J857" s="140">
        <f t="shared" si="41"/>
        <v>-271.5531959115221</v>
      </c>
    </row>
    <row r="858" spans="1:10" ht="12.6" customHeight="1" x14ac:dyDescent="0.3">
      <c r="A858" s="181" t="s">
        <v>1138</v>
      </c>
      <c r="B858" s="182" t="s">
        <v>1139</v>
      </c>
      <c r="C858" s="190">
        <v>1361.51</v>
      </c>
      <c r="D858" s="191">
        <v>1361.51</v>
      </c>
      <c r="E858" s="185" t="s">
        <v>4616</v>
      </c>
      <c r="F858" s="186" t="s">
        <v>3497</v>
      </c>
      <c r="G858">
        <f>VLOOKUP(A858,РАСЧЕТ!$A$3:$BG$1360,59,0)</f>
        <v>585.14794920925021</v>
      </c>
      <c r="H858" s="83">
        <f t="shared" si="39"/>
        <v>-776.36205079074978</v>
      </c>
      <c r="I858">
        <f t="shared" si="40"/>
        <v>680.755</v>
      </c>
      <c r="J858" s="140">
        <f t="shared" si="41"/>
        <v>-95.607050790749781</v>
      </c>
    </row>
    <row r="859" spans="1:10" ht="12.6" customHeight="1" x14ac:dyDescent="0.3">
      <c r="A859" s="181" t="s">
        <v>2631</v>
      </c>
      <c r="B859" s="182" t="s">
        <v>321</v>
      </c>
      <c r="C859" s="190">
        <v>3118.15</v>
      </c>
      <c r="D859" s="191">
        <v>3118.15</v>
      </c>
      <c r="E859" s="185" t="s">
        <v>4616</v>
      </c>
      <c r="F859" s="186" t="s">
        <v>3920</v>
      </c>
      <c r="G859">
        <f>VLOOKUP(A859,РАСЧЕТ!$A$3:$BG$1360,59,0)</f>
        <v>1407.9166428160959</v>
      </c>
      <c r="H859" s="83">
        <f t="shared" si="39"/>
        <v>-1710.2333571839042</v>
      </c>
      <c r="I859">
        <f t="shared" si="40"/>
        <v>1559.075</v>
      </c>
      <c r="J859" s="140">
        <f t="shared" si="41"/>
        <v>-151.15835718390417</v>
      </c>
    </row>
    <row r="860" spans="1:10" ht="12.6" customHeight="1" x14ac:dyDescent="0.3">
      <c r="A860" s="181" t="s">
        <v>525</v>
      </c>
      <c r="B860" s="182" t="s">
        <v>526</v>
      </c>
      <c r="C860" s="190">
        <v>1679.34</v>
      </c>
      <c r="D860" s="191">
        <v>1679.34</v>
      </c>
      <c r="E860" s="185" t="s">
        <v>4616</v>
      </c>
      <c r="F860" s="186" t="s">
        <v>3603</v>
      </c>
      <c r="G860">
        <f>VLOOKUP(A860,РАСЧЕТ!$A$3:$BG$1360,59,0)</f>
        <v>1255.4567725424577</v>
      </c>
      <c r="H860" s="83">
        <f t="shared" si="39"/>
        <v>-423.88322745754226</v>
      </c>
      <c r="I860">
        <f t="shared" si="40"/>
        <v>839.67</v>
      </c>
      <c r="J860" s="140">
        <f t="shared" si="41"/>
        <v>415.7867725424577</v>
      </c>
    </row>
    <row r="861" spans="1:10" ht="12.6" customHeight="1" x14ac:dyDescent="0.3">
      <c r="A861" s="181" t="s">
        <v>2399</v>
      </c>
      <c r="B861" s="182" t="s">
        <v>2400</v>
      </c>
      <c r="C861" s="190">
        <v>2650</v>
      </c>
      <c r="D861" s="191">
        <v>2650</v>
      </c>
      <c r="E861" s="185" t="s">
        <v>4616</v>
      </c>
      <c r="F861" s="186" t="s">
        <v>3501</v>
      </c>
      <c r="G861">
        <f>VLOOKUP(A861,РАСЧЕТ!$A$3:$BG$1360,59,0)</f>
        <v>1429.1663155598387</v>
      </c>
      <c r="H861" s="83">
        <f t="shared" si="39"/>
        <v>-1220.8336844401613</v>
      </c>
      <c r="I861">
        <f t="shared" si="40"/>
        <v>1325</v>
      </c>
      <c r="J861" s="140">
        <f t="shared" si="41"/>
        <v>104.16631555983872</v>
      </c>
    </row>
    <row r="862" spans="1:10" ht="12.6" customHeight="1" x14ac:dyDescent="0.3">
      <c r="A862" s="181" t="s">
        <v>2006</v>
      </c>
      <c r="B862" s="182" t="s">
        <v>2007</v>
      </c>
      <c r="C862" s="190">
        <v>1395.87</v>
      </c>
      <c r="D862" s="191">
        <v>1395.87</v>
      </c>
      <c r="E862" s="185" t="s">
        <v>4616</v>
      </c>
      <c r="F862" s="186" t="s">
        <v>3605</v>
      </c>
      <c r="G862">
        <f>VLOOKUP(A862,РАСЧЕТ!$A$3:$BG$1360,59,0)</f>
        <v>732.80662179609192</v>
      </c>
      <c r="H862" s="83">
        <f t="shared" si="39"/>
        <v>-663.06337820390797</v>
      </c>
      <c r="I862">
        <f t="shared" si="40"/>
        <v>697.93499999999995</v>
      </c>
      <c r="J862" s="140">
        <f t="shared" si="41"/>
        <v>34.871621796091972</v>
      </c>
    </row>
    <row r="863" spans="1:10" ht="12.6" customHeight="1" x14ac:dyDescent="0.3">
      <c r="A863" s="181" t="s">
        <v>1193</v>
      </c>
      <c r="B863" s="182" t="s">
        <v>1194</v>
      </c>
      <c r="C863" s="190">
        <v>1443.11</v>
      </c>
      <c r="D863" s="191">
        <v>1443.11</v>
      </c>
      <c r="E863" s="185" t="s">
        <v>4616</v>
      </c>
      <c r="F863" s="186" t="s">
        <v>3623</v>
      </c>
      <c r="G863">
        <f>VLOOKUP(A863,РАСЧЕТ!$A$3:$BG$1360,59,0)</f>
        <v>851.40349406982375</v>
      </c>
      <c r="H863" s="83">
        <f t="shared" si="39"/>
        <v>-591.70650593017615</v>
      </c>
      <c r="I863">
        <f t="shared" si="40"/>
        <v>721.55499999999995</v>
      </c>
      <c r="J863" s="140">
        <f t="shared" si="41"/>
        <v>129.8484940698238</v>
      </c>
    </row>
    <row r="864" spans="1:10" ht="12.6" customHeight="1" x14ac:dyDescent="0.3">
      <c r="A864" s="181" t="s">
        <v>3940</v>
      </c>
      <c r="B864" s="182" t="s">
        <v>1812</v>
      </c>
      <c r="C864" s="190">
        <v>2602.7600000000002</v>
      </c>
      <c r="D864" s="191">
        <v>2602.7600000000002</v>
      </c>
      <c r="E864" s="185" t="s">
        <v>4616</v>
      </c>
      <c r="F864" s="186" t="s">
        <v>4623</v>
      </c>
      <c r="G864">
        <f>VLOOKUP(A864,РАСЧЕТ!$A$3:$BG$1360,59,0)</f>
        <v>1831.3838886145181</v>
      </c>
      <c r="H864" s="83">
        <f t="shared" si="39"/>
        <v>-771.37611138548209</v>
      </c>
      <c r="I864">
        <f t="shared" si="40"/>
        <v>1301.3800000000001</v>
      </c>
      <c r="J864" s="140">
        <f t="shared" si="41"/>
        <v>530.00388861451802</v>
      </c>
    </row>
    <row r="865" spans="1:10" ht="12.6" customHeight="1" x14ac:dyDescent="0.3">
      <c r="A865" s="181" t="s">
        <v>1062</v>
      </c>
      <c r="B865" s="182" t="s">
        <v>1063</v>
      </c>
      <c r="C865" s="190">
        <v>1687.93</v>
      </c>
      <c r="D865" s="191">
        <v>1687.93</v>
      </c>
      <c r="E865" s="185" t="s">
        <v>4616</v>
      </c>
      <c r="F865" s="186" t="s">
        <v>3625</v>
      </c>
      <c r="G865">
        <f>VLOOKUP(A865,РАСЧЕТ!$A$3:$BG$1360,59,0)</f>
        <v>1080.8689452347755</v>
      </c>
      <c r="H865" s="83">
        <f t="shared" si="39"/>
        <v>-607.06105476522453</v>
      </c>
      <c r="I865">
        <f t="shared" si="40"/>
        <v>843.96500000000003</v>
      </c>
      <c r="J865" s="140">
        <f t="shared" si="41"/>
        <v>236.90394523477551</v>
      </c>
    </row>
    <row r="866" spans="1:10" ht="12.6" customHeight="1" x14ac:dyDescent="0.3">
      <c r="A866" s="181" t="s">
        <v>1907</v>
      </c>
      <c r="B866" s="182" t="s">
        <v>1908</v>
      </c>
      <c r="C866" s="190">
        <v>1374.39</v>
      </c>
      <c r="D866" s="191">
        <v>1374.39</v>
      </c>
      <c r="E866" s="185" t="s">
        <v>4616</v>
      </c>
      <c r="F866" s="186" t="s">
        <v>3626</v>
      </c>
      <c r="G866">
        <f>VLOOKUP(A866,РАСЧЕТ!$A$3:$BG$1360,59,0)</f>
        <v>296.93289359628824</v>
      </c>
      <c r="H866" s="83">
        <f t="shared" si="39"/>
        <v>-1077.4571064037118</v>
      </c>
      <c r="I866">
        <f t="shared" si="40"/>
        <v>687.19500000000005</v>
      </c>
      <c r="J866" s="140">
        <f t="shared" si="41"/>
        <v>-390.26210640371181</v>
      </c>
    </row>
    <row r="867" spans="1:10" ht="12.6" customHeight="1" x14ac:dyDescent="0.3">
      <c r="A867" s="181" t="s">
        <v>2011</v>
      </c>
      <c r="B867" s="182" t="s">
        <v>2012</v>
      </c>
      <c r="C867" s="190">
        <v>1361.51</v>
      </c>
      <c r="D867" s="191">
        <v>1361.51</v>
      </c>
      <c r="E867" s="185" t="s">
        <v>4616</v>
      </c>
      <c r="F867" s="186" t="s">
        <v>3627</v>
      </c>
      <c r="G867">
        <f>VLOOKUP(A867,РАСЧЕТ!$A$3:$BG$1360,59,0)</f>
        <v>703.85685970143925</v>
      </c>
      <c r="H867" s="83">
        <f t="shared" si="39"/>
        <v>-657.65314029856074</v>
      </c>
      <c r="I867">
        <f t="shared" si="40"/>
        <v>680.755</v>
      </c>
      <c r="J867" s="140">
        <f t="shared" si="41"/>
        <v>23.101859701439253</v>
      </c>
    </row>
    <row r="868" spans="1:10" ht="12.6" customHeight="1" x14ac:dyDescent="0.3">
      <c r="A868" s="181" t="s">
        <v>1722</v>
      </c>
      <c r="B868" s="182" t="s">
        <v>1723</v>
      </c>
      <c r="C868" s="190">
        <v>1679.34</v>
      </c>
      <c r="D868" s="191">
        <v>1679.34</v>
      </c>
      <c r="E868" s="185" t="s">
        <v>4616</v>
      </c>
      <c r="F868" s="186" t="s">
        <v>3629</v>
      </c>
      <c r="G868">
        <f>VLOOKUP(A868,РАСЧЕТ!$A$3:$BG$1360,59,0)</f>
        <v>1097.4568846338409</v>
      </c>
      <c r="H868" s="83">
        <f t="shared" si="39"/>
        <v>-581.88311536615902</v>
      </c>
      <c r="I868">
        <f t="shared" si="40"/>
        <v>839.67</v>
      </c>
      <c r="J868" s="140">
        <f t="shared" si="41"/>
        <v>257.78688463384094</v>
      </c>
    </row>
    <row r="869" spans="1:10" ht="12.6" customHeight="1" x14ac:dyDescent="0.3">
      <c r="A869" s="181" t="s">
        <v>2289</v>
      </c>
      <c r="B869" s="182" t="s">
        <v>2290</v>
      </c>
      <c r="C869" s="190">
        <v>2650</v>
      </c>
      <c r="D869" s="191">
        <v>2650</v>
      </c>
      <c r="E869" s="185" t="s">
        <v>4616</v>
      </c>
      <c r="F869" s="186" t="s">
        <v>3630</v>
      </c>
      <c r="G869">
        <f>VLOOKUP(A869,РАСЧЕТ!$A$3:$BG$1360,59,0)</f>
        <v>1143.2617564871007</v>
      </c>
      <c r="H869" s="83">
        <f t="shared" si="39"/>
        <v>-1506.7382435128993</v>
      </c>
      <c r="I869">
        <f t="shared" si="40"/>
        <v>1325</v>
      </c>
      <c r="J869" s="140">
        <f t="shared" si="41"/>
        <v>-181.73824351289932</v>
      </c>
    </row>
    <row r="870" spans="1:10" ht="12.6" customHeight="1" x14ac:dyDescent="0.3">
      <c r="A870" s="181" t="s">
        <v>1813</v>
      </c>
      <c r="B870" s="182" t="s">
        <v>213</v>
      </c>
      <c r="C870" s="190">
        <v>2452.4299999999998</v>
      </c>
      <c r="D870" s="191">
        <v>2452.4299999999998</v>
      </c>
      <c r="E870" s="185" t="s">
        <v>4616</v>
      </c>
      <c r="F870" s="186" t="s">
        <v>3141</v>
      </c>
      <c r="G870">
        <f>VLOOKUP(A870,РАСЧЕТ!$A$3:$BG$1360,59,0)</f>
        <v>1085.0598068987508</v>
      </c>
      <c r="H870" s="83">
        <f t="shared" si="39"/>
        <v>-1367.370193101249</v>
      </c>
      <c r="I870">
        <f t="shared" si="40"/>
        <v>1226.2149999999999</v>
      </c>
      <c r="J870" s="140">
        <f t="shared" si="41"/>
        <v>-141.1551931012491</v>
      </c>
    </row>
    <row r="871" spans="1:10" ht="12.6" customHeight="1" x14ac:dyDescent="0.3">
      <c r="A871" s="181" t="s">
        <v>1057</v>
      </c>
      <c r="B871" s="182" t="s">
        <v>1058</v>
      </c>
      <c r="C871" s="190">
        <v>1395.87</v>
      </c>
      <c r="D871" s="191">
        <v>1395.87</v>
      </c>
      <c r="E871" s="185" t="s">
        <v>4616</v>
      </c>
      <c r="F871" s="186" t="s">
        <v>3631</v>
      </c>
      <c r="G871">
        <f>VLOOKUP(A871,РАСЧЕТ!$A$3:$BG$1360,59,0)</f>
        <v>925.08161766372314</v>
      </c>
      <c r="H871" s="83">
        <f t="shared" si="39"/>
        <v>-470.78838233627675</v>
      </c>
      <c r="I871">
        <f t="shared" si="40"/>
        <v>697.93499999999995</v>
      </c>
      <c r="J871" s="140">
        <f t="shared" si="41"/>
        <v>227.14661766372319</v>
      </c>
    </row>
    <row r="872" spans="1:10" ht="12.6" customHeight="1" x14ac:dyDescent="0.3">
      <c r="A872" s="181" t="s">
        <v>1872</v>
      </c>
      <c r="B872" s="182" t="s">
        <v>1873</v>
      </c>
      <c r="C872" s="190">
        <v>1443.11</v>
      </c>
      <c r="D872" s="191">
        <v>1443.11</v>
      </c>
      <c r="E872" s="185" t="s">
        <v>4616</v>
      </c>
      <c r="F872" s="186" t="s">
        <v>3649</v>
      </c>
      <c r="G872">
        <f>VLOOKUP(A872,РАСЧЕТ!$A$3:$BG$1360,59,0)</f>
        <v>763.6257785650339</v>
      </c>
      <c r="H872" s="83">
        <f t="shared" si="39"/>
        <v>-679.484221434966</v>
      </c>
      <c r="I872">
        <f t="shared" si="40"/>
        <v>721.55499999999995</v>
      </c>
      <c r="J872" s="140">
        <f t="shared" si="41"/>
        <v>42.070778565033947</v>
      </c>
    </row>
    <row r="873" spans="1:10" ht="12.6" customHeight="1" x14ac:dyDescent="0.3">
      <c r="A873" s="181" t="s">
        <v>1064</v>
      </c>
      <c r="B873" s="182" t="s">
        <v>1065</v>
      </c>
      <c r="C873" s="190">
        <v>2602.7600000000002</v>
      </c>
      <c r="D873" s="191">
        <v>2602.7600000000002</v>
      </c>
      <c r="E873" s="185" t="s">
        <v>4616</v>
      </c>
      <c r="F873" s="186" t="s">
        <v>3508</v>
      </c>
      <c r="G873">
        <f>VLOOKUP(A873,РАСЧЕТ!$A$3:$BG$1360,59,0)</f>
        <v>1391.6593328476727</v>
      </c>
      <c r="H873" s="83">
        <f t="shared" si="39"/>
        <v>-1211.1006671523276</v>
      </c>
      <c r="I873">
        <f t="shared" si="40"/>
        <v>1301.3800000000001</v>
      </c>
      <c r="J873" s="140">
        <f t="shared" si="41"/>
        <v>90.279332847672549</v>
      </c>
    </row>
    <row r="874" spans="1:10" ht="12.6" customHeight="1" x14ac:dyDescent="0.3">
      <c r="A874" s="181" t="s">
        <v>958</v>
      </c>
      <c r="B874" s="182" t="s">
        <v>959</v>
      </c>
      <c r="C874" s="190">
        <v>1687.93</v>
      </c>
      <c r="D874" s="191">
        <v>1687.93</v>
      </c>
      <c r="E874" s="185" t="s">
        <v>4616</v>
      </c>
      <c r="F874" s="186" t="s">
        <v>3651</v>
      </c>
      <c r="G874">
        <f>VLOOKUP(A874,РАСЧЕТ!$A$3:$BG$1360,59,0)</f>
        <v>982.22351257225159</v>
      </c>
      <c r="H874" s="83">
        <f t="shared" si="39"/>
        <v>-705.70648742774847</v>
      </c>
      <c r="I874">
        <f t="shared" si="40"/>
        <v>843.96500000000003</v>
      </c>
      <c r="J874" s="140">
        <f t="shared" si="41"/>
        <v>138.25851257225156</v>
      </c>
    </row>
    <row r="875" spans="1:10" ht="12.6" customHeight="1" x14ac:dyDescent="0.3">
      <c r="A875" s="181" t="s">
        <v>1117</v>
      </c>
      <c r="B875" s="182" t="s">
        <v>1118</v>
      </c>
      <c r="C875" s="190">
        <v>1374.39</v>
      </c>
      <c r="D875" s="191">
        <v>1374.39</v>
      </c>
      <c r="E875" s="185" t="s">
        <v>4616</v>
      </c>
      <c r="F875" s="186" t="s">
        <v>3652</v>
      </c>
      <c r="G875">
        <f>VLOOKUP(A875,РАСЧЕТ!$A$3:$BG$1360,59,0)</f>
        <v>834.4669037827523</v>
      </c>
      <c r="H875" s="83">
        <f t="shared" si="39"/>
        <v>-539.9230962172478</v>
      </c>
      <c r="I875">
        <f t="shared" si="40"/>
        <v>687.19500000000005</v>
      </c>
      <c r="J875" s="140">
        <f t="shared" si="41"/>
        <v>147.27190378275225</v>
      </c>
    </row>
    <row r="876" spans="1:10" ht="12.6" customHeight="1" x14ac:dyDescent="0.3">
      <c r="A876" s="181" t="s">
        <v>1444</v>
      </c>
      <c r="B876" s="182" t="s">
        <v>1445</v>
      </c>
      <c r="C876" s="190">
        <v>1361.51</v>
      </c>
      <c r="D876" s="191">
        <v>1361.51</v>
      </c>
      <c r="E876" s="185" t="s">
        <v>4616</v>
      </c>
      <c r="F876" s="186" t="s">
        <v>3511</v>
      </c>
      <c r="G876">
        <f>VLOOKUP(A876,РАСЧЕТ!$A$3:$BG$1360,59,0)</f>
        <v>427.14806130063147</v>
      </c>
      <c r="H876" s="83">
        <f t="shared" si="39"/>
        <v>-934.36193869936847</v>
      </c>
      <c r="I876">
        <f t="shared" si="40"/>
        <v>680.755</v>
      </c>
      <c r="J876" s="140">
        <f t="shared" si="41"/>
        <v>-253.60693869936853</v>
      </c>
    </row>
    <row r="877" spans="1:10" ht="12.6" customHeight="1" x14ac:dyDescent="0.3">
      <c r="A877" s="181" t="s">
        <v>1386</v>
      </c>
      <c r="B877" s="182" t="s">
        <v>1387</v>
      </c>
      <c r="C877" s="190">
        <v>1679.34</v>
      </c>
      <c r="D877" s="191">
        <v>1679.34</v>
      </c>
      <c r="E877" s="185" t="s">
        <v>4616</v>
      </c>
      <c r="F877" s="186" t="s">
        <v>3653</v>
      </c>
      <c r="G877">
        <f>VLOOKUP(A877,РАСЧЕТ!$A$3:$BG$1360,59,0)</f>
        <v>963.70036576940186</v>
      </c>
      <c r="H877" s="83">
        <f t="shared" si="39"/>
        <v>-715.63963423059806</v>
      </c>
      <c r="I877">
        <f t="shared" si="40"/>
        <v>839.67</v>
      </c>
      <c r="J877" s="140">
        <f t="shared" si="41"/>
        <v>124.0303657694019</v>
      </c>
    </row>
    <row r="878" spans="1:10" ht="12.6" customHeight="1" x14ac:dyDescent="0.3">
      <c r="A878" s="181" t="s">
        <v>2381</v>
      </c>
      <c r="B878" s="182" t="s">
        <v>2382</v>
      </c>
      <c r="C878" s="190">
        <v>2650</v>
      </c>
      <c r="D878" s="191">
        <v>2650</v>
      </c>
      <c r="E878" s="185" t="s">
        <v>4616</v>
      </c>
      <c r="F878" s="186" t="s">
        <v>3654</v>
      </c>
      <c r="G878">
        <f>VLOOKUP(A878,РАСЧЕТ!$A$3:$BG$1360,59,0)</f>
        <v>1329.6849046544112</v>
      </c>
      <c r="H878" s="83">
        <f t="shared" si="39"/>
        <v>-1320.3150953455888</v>
      </c>
      <c r="I878">
        <f t="shared" si="40"/>
        <v>1325</v>
      </c>
      <c r="J878" s="140">
        <f t="shared" si="41"/>
        <v>4.6849046544111843</v>
      </c>
    </row>
    <row r="879" spans="1:10" ht="12.6" customHeight="1" x14ac:dyDescent="0.3">
      <c r="A879" s="181" t="s">
        <v>1026</v>
      </c>
      <c r="B879" s="182" t="s">
        <v>1027</v>
      </c>
      <c r="C879" s="190">
        <v>1395.87</v>
      </c>
      <c r="D879" s="191">
        <v>1395.87</v>
      </c>
      <c r="E879" s="185" t="s">
        <v>4616</v>
      </c>
      <c r="F879" s="186" t="s">
        <v>3655</v>
      </c>
      <c r="G879">
        <f>VLOOKUP(A879,РАСЧЕТ!$A$3:$BG$1360,59,0)</f>
        <v>976.91226872369259</v>
      </c>
      <c r="H879" s="83">
        <f t="shared" si="39"/>
        <v>-418.9577312763073</v>
      </c>
      <c r="I879">
        <f t="shared" si="40"/>
        <v>697.93499999999995</v>
      </c>
      <c r="J879" s="140">
        <f t="shared" si="41"/>
        <v>278.97726872369265</v>
      </c>
    </row>
    <row r="880" spans="1:10" ht="12.6" customHeight="1" x14ac:dyDescent="0.3">
      <c r="A880" s="181" t="s">
        <v>1979</v>
      </c>
      <c r="B880" s="182" t="s">
        <v>1980</v>
      </c>
      <c r="C880" s="190">
        <v>1443.11</v>
      </c>
      <c r="D880" s="191">
        <v>1443.11</v>
      </c>
      <c r="E880" s="185" t="s">
        <v>4616</v>
      </c>
      <c r="F880" s="186" t="s">
        <v>3670</v>
      </c>
      <c r="G880">
        <f>VLOOKUP(A880,РАСЧЕТ!$A$3:$BG$1360,59,0)</f>
        <v>439.26622031877133</v>
      </c>
      <c r="H880" s="83">
        <f t="shared" si="39"/>
        <v>-1003.8437796812286</v>
      </c>
      <c r="I880">
        <f t="shared" si="40"/>
        <v>721.55499999999995</v>
      </c>
      <c r="J880" s="140">
        <f t="shared" si="41"/>
        <v>-282.28877968122862</v>
      </c>
    </row>
    <row r="881" spans="1:10" ht="12.6" customHeight="1" x14ac:dyDescent="0.3">
      <c r="A881" s="181" t="s">
        <v>1022</v>
      </c>
      <c r="B881" s="182" t="s">
        <v>282</v>
      </c>
      <c r="C881" s="190">
        <v>1421.64</v>
      </c>
      <c r="D881" s="191">
        <v>1421.64</v>
      </c>
      <c r="E881" s="185" t="s">
        <v>4616</v>
      </c>
      <c r="F881" s="186" t="s">
        <v>3143</v>
      </c>
      <c r="G881">
        <f>VLOOKUP(A881,РАСЧЕТ!$A$3:$BG$1360,59,0)</f>
        <v>723.16975925822817</v>
      </c>
      <c r="H881" s="83">
        <f t="shared" si="39"/>
        <v>-698.47024074177193</v>
      </c>
      <c r="I881">
        <f t="shared" si="40"/>
        <v>710.82</v>
      </c>
      <c r="J881" s="140">
        <f t="shared" si="41"/>
        <v>12.349759258228119</v>
      </c>
    </row>
    <row r="882" spans="1:10" ht="12.6" customHeight="1" x14ac:dyDescent="0.3">
      <c r="A882" s="181" t="s">
        <v>848</v>
      </c>
      <c r="B882" s="182" t="s">
        <v>849</v>
      </c>
      <c r="C882" s="190">
        <v>2602.7600000000002</v>
      </c>
      <c r="D882" s="191">
        <v>2602.7600000000002</v>
      </c>
      <c r="E882" s="185" t="s">
        <v>4616</v>
      </c>
      <c r="F882" s="186" t="s">
        <v>3671</v>
      </c>
      <c r="G882">
        <f>VLOOKUP(A882,РАСЧЕТ!$A$3:$BG$1360,59,0)</f>
        <v>1309.7334650432035</v>
      </c>
      <c r="H882" s="83">
        <f t="shared" si="39"/>
        <v>-1293.0265349567967</v>
      </c>
      <c r="I882">
        <f t="shared" si="40"/>
        <v>1301.3800000000001</v>
      </c>
      <c r="J882" s="140">
        <f t="shared" si="41"/>
        <v>8.3534650432034141</v>
      </c>
    </row>
    <row r="883" spans="1:10" ht="12.6" customHeight="1" x14ac:dyDescent="0.3">
      <c r="A883" s="181" t="s">
        <v>1066</v>
      </c>
      <c r="B883" s="182" t="s">
        <v>1067</v>
      </c>
      <c r="C883" s="190">
        <v>1687.93</v>
      </c>
      <c r="D883" s="191">
        <v>1687.93</v>
      </c>
      <c r="E883" s="185" t="s">
        <v>4616</v>
      </c>
      <c r="F883" s="186" t="s">
        <v>3673</v>
      </c>
      <c r="G883">
        <f>VLOOKUP(A883,РАСЧЕТ!$A$3:$BG$1360,59,0)</f>
        <v>973.86373014322442</v>
      </c>
      <c r="H883" s="83">
        <f t="shared" si="39"/>
        <v>-714.06626985677565</v>
      </c>
      <c r="I883">
        <f t="shared" si="40"/>
        <v>843.96500000000003</v>
      </c>
      <c r="J883" s="140">
        <f t="shared" si="41"/>
        <v>129.89873014322438</v>
      </c>
    </row>
    <row r="884" spans="1:10" ht="12.6" customHeight="1" x14ac:dyDescent="0.3">
      <c r="A884" s="181" t="s">
        <v>725</v>
      </c>
      <c r="B884" s="182" t="s">
        <v>726</v>
      </c>
      <c r="C884" s="190">
        <v>1374.39</v>
      </c>
      <c r="D884" s="191">
        <v>1374.39</v>
      </c>
      <c r="E884" s="185" t="s">
        <v>4616</v>
      </c>
      <c r="F884" s="186" t="s">
        <v>3675</v>
      </c>
      <c r="G884">
        <f>VLOOKUP(A884,РАСЧЕТ!$A$3:$BG$1360,59,0)</f>
        <v>839.48277324016749</v>
      </c>
      <c r="H884" s="83">
        <f t="shared" si="39"/>
        <v>-534.90722675983261</v>
      </c>
      <c r="I884">
        <f t="shared" si="40"/>
        <v>687.19500000000005</v>
      </c>
      <c r="J884" s="140">
        <f t="shared" si="41"/>
        <v>152.28777324016744</v>
      </c>
    </row>
    <row r="885" spans="1:10" ht="12.6" customHeight="1" x14ac:dyDescent="0.3">
      <c r="A885" s="181" t="s">
        <v>1724</v>
      </c>
      <c r="B885" s="182" t="s">
        <v>1725</v>
      </c>
      <c r="C885" s="190">
        <v>1361.51</v>
      </c>
      <c r="D885" s="191">
        <v>1361.51</v>
      </c>
      <c r="E885" s="185" t="s">
        <v>4616</v>
      </c>
      <c r="F885" s="186" t="s">
        <v>3676</v>
      </c>
      <c r="G885">
        <f>VLOOKUP(A885,РАСЧЕТ!$A$3:$BG$1360,59,0)</f>
        <v>867.70859531037661</v>
      </c>
      <c r="H885" s="83">
        <f t="shared" si="39"/>
        <v>-493.80140468962338</v>
      </c>
      <c r="I885">
        <f t="shared" si="40"/>
        <v>680.755</v>
      </c>
      <c r="J885" s="140">
        <f t="shared" si="41"/>
        <v>186.95359531037661</v>
      </c>
    </row>
    <row r="886" spans="1:10" ht="12.6" customHeight="1" x14ac:dyDescent="0.3">
      <c r="A886" s="181" t="s">
        <v>775</v>
      </c>
      <c r="B886" s="182" t="s">
        <v>776</v>
      </c>
      <c r="C886" s="190">
        <v>1679.34</v>
      </c>
      <c r="D886" s="191">
        <v>1679.34</v>
      </c>
      <c r="E886" s="185" t="s">
        <v>4616</v>
      </c>
      <c r="F886" s="186" t="s">
        <v>3677</v>
      </c>
      <c r="G886">
        <f>VLOOKUP(A886,РАСЧЕТ!$A$3:$BG$1360,59,0)</f>
        <v>1153.467426908323</v>
      </c>
      <c r="H886" s="83">
        <f t="shared" si="39"/>
        <v>-525.87257309167694</v>
      </c>
      <c r="I886">
        <f t="shared" si="40"/>
        <v>839.67</v>
      </c>
      <c r="J886" s="140">
        <f t="shared" si="41"/>
        <v>313.79742690832302</v>
      </c>
    </row>
    <row r="887" spans="1:10" ht="12.6" customHeight="1" x14ac:dyDescent="0.3">
      <c r="A887" s="181" t="s">
        <v>1045</v>
      </c>
      <c r="B887" s="182" t="s">
        <v>1046</v>
      </c>
      <c r="C887" s="190">
        <v>2650</v>
      </c>
      <c r="D887" s="191">
        <v>2650</v>
      </c>
      <c r="E887" s="185" t="s">
        <v>4616</v>
      </c>
      <c r="F887" s="186" t="s">
        <v>3523</v>
      </c>
      <c r="G887">
        <f>VLOOKUP(A887,РАСЧЕТ!$A$3:$BG$1360,59,0)</f>
        <v>1651.5365281719669</v>
      </c>
      <c r="H887" s="83">
        <f t="shared" si="39"/>
        <v>-998.46347182803311</v>
      </c>
      <c r="I887">
        <f t="shared" si="40"/>
        <v>1325</v>
      </c>
      <c r="J887" s="140">
        <f t="shared" si="41"/>
        <v>326.53652817196689</v>
      </c>
    </row>
    <row r="888" spans="1:10" ht="12.6" customHeight="1" x14ac:dyDescent="0.3">
      <c r="A888" s="181" t="s">
        <v>2035</v>
      </c>
      <c r="B888" s="182" t="s">
        <v>2036</v>
      </c>
      <c r="C888" s="190">
        <v>1395.87</v>
      </c>
      <c r="D888" s="191">
        <v>1395.87</v>
      </c>
      <c r="E888" s="185" t="s">
        <v>4616</v>
      </c>
      <c r="F888" s="186" t="s">
        <v>3678</v>
      </c>
      <c r="G888">
        <f>VLOOKUP(A888,РАСЧЕТ!$A$3:$BG$1360,59,0)</f>
        <v>830.61607621571352</v>
      </c>
      <c r="H888" s="83">
        <f t="shared" si="39"/>
        <v>-565.25392378428637</v>
      </c>
      <c r="I888">
        <f t="shared" si="40"/>
        <v>697.93499999999995</v>
      </c>
      <c r="J888" s="140">
        <f t="shared" si="41"/>
        <v>132.68107621571357</v>
      </c>
    </row>
    <row r="889" spans="1:10" ht="12.6" customHeight="1" x14ac:dyDescent="0.3">
      <c r="A889" s="181" t="s">
        <v>680</v>
      </c>
      <c r="B889" s="182" t="s">
        <v>681</v>
      </c>
      <c r="C889" s="190">
        <v>1443.11</v>
      </c>
      <c r="D889" s="191">
        <v>1443.11</v>
      </c>
      <c r="E889" s="185" t="s">
        <v>4616</v>
      </c>
      <c r="F889" s="186" t="s">
        <v>3699</v>
      </c>
      <c r="G889">
        <f>VLOOKUP(A889,РАСЧЕТ!$A$3:$BG$1360,59,0)</f>
        <v>734.36654006343929</v>
      </c>
      <c r="H889" s="83">
        <f t="shared" si="39"/>
        <v>-708.74345993656061</v>
      </c>
      <c r="I889">
        <f t="shared" si="40"/>
        <v>721.55499999999995</v>
      </c>
      <c r="J889" s="140">
        <f t="shared" si="41"/>
        <v>12.811540063439338</v>
      </c>
    </row>
    <row r="890" spans="1:10" ht="12.6" customHeight="1" x14ac:dyDescent="0.3">
      <c r="A890" s="181" t="s">
        <v>1229</v>
      </c>
      <c r="B890" s="182" t="s">
        <v>1230</v>
      </c>
      <c r="C890" s="190">
        <v>2602.7600000000002</v>
      </c>
      <c r="D890" s="191">
        <v>2602.7600000000002</v>
      </c>
      <c r="E890" s="185" t="s">
        <v>4616</v>
      </c>
      <c r="F890" s="186" t="s">
        <v>3700</v>
      </c>
      <c r="G890">
        <f>VLOOKUP(A890,РАСЧЕТ!$A$3:$BG$1360,59,0)</f>
        <v>812.32641051607243</v>
      </c>
      <c r="H890" s="83">
        <f t="shared" si="39"/>
        <v>-1790.4335894839278</v>
      </c>
      <c r="I890">
        <f t="shared" si="40"/>
        <v>1301.3800000000001</v>
      </c>
      <c r="J890" s="140">
        <f t="shared" si="41"/>
        <v>-489.05358948392768</v>
      </c>
    </row>
    <row r="891" spans="1:10" ht="12.6" customHeight="1" x14ac:dyDescent="0.3">
      <c r="A891" s="181" t="s">
        <v>956</v>
      </c>
      <c r="B891" s="182" t="s">
        <v>957</v>
      </c>
      <c r="C891" s="190">
        <v>1687.93</v>
      </c>
      <c r="D891" s="191">
        <v>1687.93</v>
      </c>
      <c r="E891" s="185" t="s">
        <v>4616</v>
      </c>
      <c r="F891" s="186" t="s">
        <v>3701</v>
      </c>
      <c r="G891">
        <f>VLOOKUP(A891,РАСЧЕТ!$A$3:$BG$1360,59,0)</f>
        <v>376.13928646776367</v>
      </c>
      <c r="H891" s="83">
        <f t="shared" si="39"/>
        <v>-1311.7907135322364</v>
      </c>
      <c r="I891">
        <f t="shared" si="40"/>
        <v>843.96500000000003</v>
      </c>
      <c r="J891" s="140">
        <f t="shared" si="41"/>
        <v>-467.82571353223636</v>
      </c>
    </row>
    <row r="892" spans="1:10" ht="12.6" customHeight="1" x14ac:dyDescent="0.3">
      <c r="A892" s="181" t="s">
        <v>2615</v>
      </c>
      <c r="B892" s="182" t="s">
        <v>81</v>
      </c>
      <c r="C892" s="190">
        <v>1421.64</v>
      </c>
      <c r="D892" s="191">
        <v>1421.64</v>
      </c>
      <c r="E892" s="185" t="s">
        <v>4616</v>
      </c>
      <c r="F892" s="186" t="s">
        <v>3911</v>
      </c>
      <c r="G892">
        <f>VLOOKUP(A892,РАСЧЕТ!$A$3:$BG$1360,59,0)</f>
        <v>588.5772621508869</v>
      </c>
      <c r="H892" s="83">
        <f t="shared" si="39"/>
        <v>-833.0627378491132</v>
      </c>
      <c r="I892">
        <f t="shared" si="40"/>
        <v>710.82</v>
      </c>
      <c r="J892" s="140">
        <f t="shared" si="41"/>
        <v>-122.24273784911315</v>
      </c>
    </row>
    <row r="893" spans="1:10" ht="12.6" customHeight="1" x14ac:dyDescent="0.3">
      <c r="A893" s="181" t="s">
        <v>1880</v>
      </c>
      <c r="B893" s="182" t="s">
        <v>1881</v>
      </c>
      <c r="C893" s="190">
        <v>1374.39</v>
      </c>
      <c r="D893" s="191">
        <v>1374.39</v>
      </c>
      <c r="E893" s="185" t="s">
        <v>4616</v>
      </c>
      <c r="F893" s="186" t="s">
        <v>3702</v>
      </c>
      <c r="G893">
        <f>VLOOKUP(A893,РАСЧЕТ!$A$3:$BG$1360,59,0)</f>
        <v>673.95908114542556</v>
      </c>
      <c r="H893" s="83">
        <f t="shared" si="39"/>
        <v>-700.43091885457454</v>
      </c>
      <c r="I893">
        <f t="shared" si="40"/>
        <v>687.19500000000005</v>
      </c>
      <c r="J893" s="140">
        <f t="shared" si="41"/>
        <v>-13.235918854574493</v>
      </c>
    </row>
    <row r="894" spans="1:10" ht="12.6" customHeight="1" x14ac:dyDescent="0.3">
      <c r="A894" s="181" t="s">
        <v>2581</v>
      </c>
      <c r="B894" s="182" t="s">
        <v>1978</v>
      </c>
      <c r="C894" s="190">
        <v>1361.51</v>
      </c>
      <c r="D894" s="191">
        <v>1361.51</v>
      </c>
      <c r="E894" s="185" t="s">
        <v>4616</v>
      </c>
      <c r="F894" s="186" t="s">
        <v>3914</v>
      </c>
      <c r="G894">
        <f>VLOOKUP(A894,РАСЧЕТ!$A$3:$BG$1360,59,0)</f>
        <v>658.84532725364033</v>
      </c>
      <c r="H894" s="83">
        <f t="shared" si="39"/>
        <v>-702.66467274635966</v>
      </c>
      <c r="I894">
        <f t="shared" si="40"/>
        <v>680.755</v>
      </c>
      <c r="J894" s="140">
        <f t="shared" si="41"/>
        <v>-21.909672746359661</v>
      </c>
    </row>
    <row r="895" spans="1:10" ht="12.6" customHeight="1" x14ac:dyDescent="0.3">
      <c r="A895" s="181" t="s">
        <v>801</v>
      </c>
      <c r="B895" s="182" t="s">
        <v>802</v>
      </c>
      <c r="C895" s="190">
        <v>1679.34</v>
      </c>
      <c r="D895" s="191">
        <v>1679.34</v>
      </c>
      <c r="E895" s="185" t="s">
        <v>4616</v>
      </c>
      <c r="F895" s="186" t="s">
        <v>3528</v>
      </c>
      <c r="G895">
        <f>VLOOKUP(A895,РАСЧЕТ!$A$3:$BG$1360,59,0)</f>
        <v>1052.3140595170926</v>
      </c>
      <c r="H895" s="83">
        <f t="shared" si="39"/>
        <v>-627.02594048290734</v>
      </c>
      <c r="I895">
        <f t="shared" si="40"/>
        <v>839.67</v>
      </c>
      <c r="J895" s="140">
        <f t="shared" si="41"/>
        <v>212.64405951709261</v>
      </c>
    </row>
    <row r="896" spans="1:10" ht="12.6" customHeight="1" x14ac:dyDescent="0.3">
      <c r="A896" s="181" t="s">
        <v>1961</v>
      </c>
      <c r="B896" s="182" t="s">
        <v>1962</v>
      </c>
      <c r="C896" s="190">
        <v>2650</v>
      </c>
      <c r="D896" s="191">
        <v>2650</v>
      </c>
      <c r="E896" s="185" t="s">
        <v>4616</v>
      </c>
      <c r="F896" s="186" t="s">
        <v>3703</v>
      </c>
      <c r="G896">
        <f>VLOOKUP(A896,РАСЧЕТ!$A$3:$BG$1360,59,0)</f>
        <v>1653.2084846577745</v>
      </c>
      <c r="H896" s="83">
        <f t="shared" si="39"/>
        <v>-996.79151534222547</v>
      </c>
      <c r="I896">
        <f t="shared" si="40"/>
        <v>1325</v>
      </c>
      <c r="J896" s="140">
        <f t="shared" si="41"/>
        <v>328.20848465777453</v>
      </c>
    </row>
    <row r="897" spans="1:10" ht="12.6" customHeight="1" x14ac:dyDescent="0.3">
      <c r="A897" s="181" t="s">
        <v>1231</v>
      </c>
      <c r="B897" s="182" t="s">
        <v>1232</v>
      </c>
      <c r="C897" s="190">
        <v>1395.87</v>
      </c>
      <c r="D897" s="191">
        <v>1395.87</v>
      </c>
      <c r="E897" s="185" t="s">
        <v>4616</v>
      </c>
      <c r="F897" s="186" t="s">
        <v>3704</v>
      </c>
      <c r="G897">
        <f>VLOOKUP(A897,РАСЧЕТ!$A$3:$BG$1360,59,0)</f>
        <v>813.06053311475523</v>
      </c>
      <c r="H897" s="83">
        <f t="shared" si="39"/>
        <v>-582.80946688524466</v>
      </c>
      <c r="I897">
        <f t="shared" si="40"/>
        <v>697.93499999999995</v>
      </c>
      <c r="J897" s="140">
        <f t="shared" si="41"/>
        <v>115.12553311475529</v>
      </c>
    </row>
    <row r="898" spans="1:10" ht="12.6" customHeight="1" x14ac:dyDescent="0.3">
      <c r="A898" s="181" t="s">
        <v>489</v>
      </c>
      <c r="B898" s="182" t="s">
        <v>490</v>
      </c>
      <c r="C898" s="190">
        <v>1443.11</v>
      </c>
      <c r="D898" s="191">
        <v>1443.11</v>
      </c>
      <c r="E898" s="185" t="s">
        <v>4616</v>
      </c>
      <c r="F898" s="186" t="s">
        <v>3533</v>
      </c>
      <c r="G898">
        <f>VLOOKUP(A898,РАСЧЕТ!$A$3:$BG$1360,59,0)</f>
        <v>690.89567143249701</v>
      </c>
      <c r="H898" s="83">
        <f t="shared" ref="H898:H961" si="42">G898-C898</f>
        <v>-752.21432856750289</v>
      </c>
      <c r="I898">
        <f t="shared" ref="I898:I961" si="43">C898/30*15</f>
        <v>721.55499999999995</v>
      </c>
      <c r="J898" s="140">
        <f t="shared" ref="J898:J961" si="44">G898-I898</f>
        <v>-30.659328567502939</v>
      </c>
    </row>
    <row r="899" spans="1:10" ht="12.6" customHeight="1" x14ac:dyDescent="0.3">
      <c r="A899" s="181" t="s">
        <v>1846</v>
      </c>
      <c r="B899" s="182" t="s">
        <v>1847</v>
      </c>
      <c r="C899" s="190">
        <v>2602.7600000000002</v>
      </c>
      <c r="D899" s="191">
        <v>2602.7600000000002</v>
      </c>
      <c r="E899" s="185" t="s">
        <v>4616</v>
      </c>
      <c r="F899" s="186" t="s">
        <v>3721</v>
      </c>
      <c r="G899">
        <f>VLOOKUP(A899,РАСЧЕТ!$A$3:$BG$1360,59,0)</f>
        <v>1487.796830781487</v>
      </c>
      <c r="H899" s="83">
        <f t="shared" si="42"/>
        <v>-1114.9631692185133</v>
      </c>
      <c r="I899">
        <f t="shared" si="43"/>
        <v>1301.3800000000001</v>
      </c>
      <c r="J899" s="140">
        <f t="shared" si="44"/>
        <v>186.41683078148685</v>
      </c>
    </row>
    <row r="900" spans="1:10" ht="12.6" customHeight="1" x14ac:dyDescent="0.3">
      <c r="A900" s="181" t="s">
        <v>606</v>
      </c>
      <c r="B900" s="182" t="s">
        <v>607</v>
      </c>
      <c r="C900" s="190">
        <v>1687.93</v>
      </c>
      <c r="D900" s="191">
        <v>1687.93</v>
      </c>
      <c r="E900" s="185" t="s">
        <v>4616</v>
      </c>
      <c r="F900" s="186" t="s">
        <v>3536</v>
      </c>
      <c r="G900">
        <f>VLOOKUP(A900,РАСЧЕТ!$A$3:$BG$1360,59,0)</f>
        <v>954.63623055646167</v>
      </c>
      <c r="H900" s="83">
        <f t="shared" si="42"/>
        <v>-733.29376944353839</v>
      </c>
      <c r="I900">
        <f t="shared" si="43"/>
        <v>843.96500000000003</v>
      </c>
      <c r="J900" s="140">
        <f t="shared" si="44"/>
        <v>110.67123055646164</v>
      </c>
    </row>
    <row r="901" spans="1:10" ht="12.6" customHeight="1" x14ac:dyDescent="0.3">
      <c r="A901" s="181" t="s">
        <v>2528</v>
      </c>
      <c r="B901" s="182" t="s">
        <v>2135</v>
      </c>
      <c r="C901" s="190">
        <v>1374.39</v>
      </c>
      <c r="D901" s="191">
        <v>1374.39</v>
      </c>
      <c r="E901" s="185" t="s">
        <v>4616</v>
      </c>
      <c r="F901" s="186" t="s">
        <v>3538</v>
      </c>
      <c r="G901">
        <f>VLOOKUP(A901,РАСЧЕТ!$A$3:$BG$1360,59,0)</f>
        <v>322.84821912627342</v>
      </c>
      <c r="H901" s="83">
        <f t="shared" si="42"/>
        <v>-1051.5417808737266</v>
      </c>
      <c r="I901">
        <f t="shared" si="43"/>
        <v>687.19500000000005</v>
      </c>
      <c r="J901" s="140">
        <f t="shared" si="44"/>
        <v>-364.34678087372663</v>
      </c>
    </row>
    <row r="902" spans="1:10" ht="12.6" customHeight="1" x14ac:dyDescent="0.3">
      <c r="A902" s="181" t="s">
        <v>1446</v>
      </c>
      <c r="B902" s="182" t="s">
        <v>1447</v>
      </c>
      <c r="C902" s="190">
        <v>1361.51</v>
      </c>
      <c r="D902" s="191">
        <v>1361.51</v>
      </c>
      <c r="E902" s="185" t="s">
        <v>4616</v>
      </c>
      <c r="F902" s="186" t="s">
        <v>3539</v>
      </c>
      <c r="G902">
        <f>VLOOKUP(A902,РАСЧЕТ!$A$3:$BG$1360,59,0)</f>
        <v>658.84532725364033</v>
      </c>
      <c r="H902" s="83">
        <f t="shared" si="42"/>
        <v>-702.66467274635966</v>
      </c>
      <c r="I902">
        <f t="shared" si="43"/>
        <v>680.755</v>
      </c>
      <c r="J902" s="140">
        <f t="shared" si="44"/>
        <v>-21.909672746359661</v>
      </c>
    </row>
    <row r="903" spans="1:10" ht="12.6" customHeight="1" x14ac:dyDescent="0.3">
      <c r="A903" s="181" t="s">
        <v>792</v>
      </c>
      <c r="B903" s="182" t="s">
        <v>248</v>
      </c>
      <c r="C903" s="190">
        <v>1576.26</v>
      </c>
      <c r="D903" s="191">
        <v>1576.26</v>
      </c>
      <c r="E903" s="185" t="s">
        <v>4616</v>
      </c>
      <c r="F903" s="186" t="s">
        <v>3184</v>
      </c>
      <c r="G903">
        <f>VLOOKUP(A903,РАСЧЕТ!$A$3:$BG$1360,59,0)</f>
        <v>801.61303762419709</v>
      </c>
      <c r="H903" s="83">
        <f t="shared" si="42"/>
        <v>-774.6469623758029</v>
      </c>
      <c r="I903">
        <f t="shared" si="43"/>
        <v>788.13</v>
      </c>
      <c r="J903" s="140">
        <f t="shared" si="44"/>
        <v>13.483037624197095</v>
      </c>
    </row>
    <row r="904" spans="1:10" ht="12.6" customHeight="1" x14ac:dyDescent="0.3">
      <c r="A904" s="181" t="s">
        <v>1019</v>
      </c>
      <c r="B904" s="182" t="s">
        <v>1020</v>
      </c>
      <c r="C904" s="190">
        <v>1679.34</v>
      </c>
      <c r="D904" s="191">
        <v>1679.34</v>
      </c>
      <c r="E904" s="185" t="s">
        <v>4616</v>
      </c>
      <c r="F904" s="186" t="s">
        <v>3722</v>
      </c>
      <c r="G904">
        <f>VLOOKUP(A904,РАСЧЕТ!$A$3:$BG$1360,59,0)</f>
        <v>393.56320410973103</v>
      </c>
      <c r="H904" s="83">
        <f t="shared" si="42"/>
        <v>-1285.7767958902689</v>
      </c>
      <c r="I904">
        <f t="shared" si="43"/>
        <v>839.67</v>
      </c>
      <c r="J904" s="140">
        <f t="shared" si="44"/>
        <v>-446.10679589026893</v>
      </c>
    </row>
    <row r="905" spans="1:10" ht="12.6" customHeight="1" x14ac:dyDescent="0.3">
      <c r="A905" s="181" t="s">
        <v>1238</v>
      </c>
      <c r="B905" s="182" t="s">
        <v>1239</v>
      </c>
      <c r="C905" s="190">
        <v>2650</v>
      </c>
      <c r="D905" s="191">
        <v>2650</v>
      </c>
      <c r="E905" s="185" t="s">
        <v>4616</v>
      </c>
      <c r="F905" s="186" t="s">
        <v>3542</v>
      </c>
      <c r="G905">
        <f>VLOOKUP(A905,РАСЧЕТ!$A$3:$BG$1360,59,0)</f>
        <v>1496.8805532349606</v>
      </c>
      <c r="H905" s="83">
        <f t="shared" si="42"/>
        <v>-1153.1194467650394</v>
      </c>
      <c r="I905">
        <f t="shared" si="43"/>
        <v>1325</v>
      </c>
      <c r="J905" s="140">
        <f t="shared" si="44"/>
        <v>171.88055323496064</v>
      </c>
    </row>
    <row r="906" spans="1:10" ht="12.6" customHeight="1" x14ac:dyDescent="0.3">
      <c r="A906" s="181" t="s">
        <v>1140</v>
      </c>
      <c r="B906" s="182" t="s">
        <v>1141</v>
      </c>
      <c r="C906" s="190">
        <v>1395.87</v>
      </c>
      <c r="D906" s="191">
        <v>1395.87</v>
      </c>
      <c r="E906" s="185" t="s">
        <v>4616</v>
      </c>
      <c r="F906" s="186" t="s">
        <v>3724</v>
      </c>
      <c r="G906">
        <f>VLOOKUP(A906,РАСЧЕТ!$A$3:$BG$1360,59,0)</f>
        <v>807.20868541443633</v>
      </c>
      <c r="H906" s="83">
        <f t="shared" si="42"/>
        <v>-588.66131458556356</v>
      </c>
      <c r="I906">
        <f t="shared" si="43"/>
        <v>697.93499999999995</v>
      </c>
      <c r="J906" s="140">
        <f t="shared" si="44"/>
        <v>109.27368541443639</v>
      </c>
    </row>
    <row r="907" spans="1:10" ht="12.6" customHeight="1" x14ac:dyDescent="0.3">
      <c r="A907" s="181" t="s">
        <v>2451</v>
      </c>
      <c r="B907" s="182" t="s">
        <v>2452</v>
      </c>
      <c r="C907" s="190">
        <v>1443.11</v>
      </c>
      <c r="D907" s="191">
        <v>1443.11</v>
      </c>
      <c r="E907" s="185" t="s">
        <v>4616</v>
      </c>
      <c r="F907" s="186" t="s">
        <v>3742</v>
      </c>
      <c r="G907">
        <f>VLOOKUP(A907,РАСЧЕТ!$A$3:$BG$1360,59,0)</f>
        <v>860.59925474175327</v>
      </c>
      <c r="H907" s="83">
        <f t="shared" si="42"/>
        <v>-582.51074525824663</v>
      </c>
      <c r="I907">
        <f t="shared" si="43"/>
        <v>721.55499999999995</v>
      </c>
      <c r="J907" s="140">
        <f t="shared" si="44"/>
        <v>139.04425474175332</v>
      </c>
    </row>
    <row r="908" spans="1:10" ht="12.6" customHeight="1" x14ac:dyDescent="0.3">
      <c r="A908" s="181" t="s">
        <v>2508</v>
      </c>
      <c r="B908" s="182" t="s">
        <v>2509</v>
      </c>
      <c r="C908" s="190">
        <v>2602.7600000000002</v>
      </c>
      <c r="D908" s="191">
        <v>2602.7600000000002</v>
      </c>
      <c r="E908" s="185" t="s">
        <v>4616</v>
      </c>
      <c r="F908" s="186" t="s">
        <v>3743</v>
      </c>
      <c r="G908">
        <f>VLOOKUP(A908,РАСЧЕТ!$A$3:$BG$1360,59,0)</f>
        <v>1692.6115002926597</v>
      </c>
      <c r="H908" s="83">
        <f t="shared" si="42"/>
        <v>-910.14849970734053</v>
      </c>
      <c r="I908">
        <f t="shared" si="43"/>
        <v>1301.3800000000001</v>
      </c>
      <c r="J908" s="140">
        <f t="shared" si="44"/>
        <v>391.23150029265958</v>
      </c>
    </row>
    <row r="909" spans="1:10" ht="12.6" customHeight="1" x14ac:dyDescent="0.3">
      <c r="A909" s="181" t="s">
        <v>2522</v>
      </c>
      <c r="B909" s="182" t="s">
        <v>2523</v>
      </c>
      <c r="C909" s="190">
        <v>1687.93</v>
      </c>
      <c r="D909" s="191">
        <v>1687.93</v>
      </c>
      <c r="E909" s="185" t="s">
        <v>4616</v>
      </c>
      <c r="F909" s="186" t="s">
        <v>3744</v>
      </c>
      <c r="G909">
        <f>VLOOKUP(A909,РАСЧЕТ!$A$3:$BG$1360,59,0)</f>
        <v>960.48807825678057</v>
      </c>
      <c r="H909" s="83">
        <f t="shared" si="42"/>
        <v>-727.4419217432195</v>
      </c>
      <c r="I909">
        <f t="shared" si="43"/>
        <v>843.96500000000003</v>
      </c>
      <c r="J909" s="140">
        <f t="shared" si="44"/>
        <v>116.52307825678054</v>
      </c>
    </row>
    <row r="910" spans="1:10" ht="12.6" customHeight="1" x14ac:dyDescent="0.3">
      <c r="A910" s="181" t="s">
        <v>1059</v>
      </c>
      <c r="B910" s="182" t="s">
        <v>1060</v>
      </c>
      <c r="C910" s="190">
        <v>1374.39</v>
      </c>
      <c r="D910" s="191">
        <v>1374.39</v>
      </c>
      <c r="E910" s="185" t="s">
        <v>4616</v>
      </c>
      <c r="F910" s="186" t="s">
        <v>3745</v>
      </c>
      <c r="G910">
        <f>VLOOKUP(A910,РАСЧЕТ!$A$3:$BG$1360,59,0)</f>
        <v>538.53060579518217</v>
      </c>
      <c r="H910" s="83">
        <f t="shared" si="42"/>
        <v>-835.85939420481793</v>
      </c>
      <c r="I910">
        <f t="shared" si="43"/>
        <v>687.19500000000005</v>
      </c>
      <c r="J910" s="140">
        <f t="shared" si="44"/>
        <v>-148.66439420481788</v>
      </c>
    </row>
    <row r="911" spans="1:10" ht="12.6" customHeight="1" x14ac:dyDescent="0.3">
      <c r="A911" s="181" t="s">
        <v>733</v>
      </c>
      <c r="B911" s="182" t="s">
        <v>734</v>
      </c>
      <c r="C911" s="190">
        <v>1361.51</v>
      </c>
      <c r="D911" s="191">
        <v>1361.51</v>
      </c>
      <c r="E911" s="185" t="s">
        <v>4616</v>
      </c>
      <c r="F911" s="186" t="s">
        <v>3746</v>
      </c>
      <c r="G911">
        <f>VLOOKUP(A911,РАСЧЕТ!$A$3:$BG$1360,59,0)</f>
        <v>318.47088972327487</v>
      </c>
      <c r="H911" s="83">
        <f t="shared" si="42"/>
        <v>-1043.0391102767251</v>
      </c>
      <c r="I911">
        <f t="shared" si="43"/>
        <v>680.755</v>
      </c>
      <c r="J911" s="140">
        <f t="shared" si="44"/>
        <v>-362.28411027672513</v>
      </c>
    </row>
    <row r="912" spans="1:10" ht="12.6" customHeight="1" x14ac:dyDescent="0.3">
      <c r="A912" s="181" t="s">
        <v>1886</v>
      </c>
      <c r="B912" s="182" t="s">
        <v>1887</v>
      </c>
      <c r="C912" s="190">
        <v>1679.34</v>
      </c>
      <c r="D912" s="191">
        <v>1679.34</v>
      </c>
      <c r="E912" s="185" t="s">
        <v>4616</v>
      </c>
      <c r="F912" s="186" t="s">
        <v>3547</v>
      </c>
      <c r="G912">
        <f>VLOOKUP(A912,РАСЧЕТ!$A$3:$BG$1360,59,0)</f>
        <v>893.47819336557177</v>
      </c>
      <c r="H912" s="83">
        <f t="shared" si="42"/>
        <v>-785.86180663442815</v>
      </c>
      <c r="I912">
        <f t="shared" si="43"/>
        <v>839.67</v>
      </c>
      <c r="J912" s="140">
        <f t="shared" si="44"/>
        <v>53.80819336557181</v>
      </c>
    </row>
    <row r="913" spans="1:10" ht="12.6" customHeight="1" x14ac:dyDescent="0.3">
      <c r="A913" s="181" t="s">
        <v>1377</v>
      </c>
      <c r="B913" s="182" t="s">
        <v>1378</v>
      </c>
      <c r="C913" s="190">
        <v>2650</v>
      </c>
      <c r="D913" s="191">
        <v>2650</v>
      </c>
      <c r="E913" s="185" t="s">
        <v>4616</v>
      </c>
      <c r="F913" s="186" t="s">
        <v>3747</v>
      </c>
      <c r="G913">
        <f>VLOOKUP(A913,РАСЧЕТ!$A$3:$BG$1360,59,0)</f>
        <v>1282.3582552539308</v>
      </c>
      <c r="H913" s="83">
        <f t="shared" si="42"/>
        <v>-1367.6417447460692</v>
      </c>
      <c r="I913">
        <f t="shared" si="43"/>
        <v>1325</v>
      </c>
      <c r="J913" s="140">
        <f t="shared" si="44"/>
        <v>-42.641744746069207</v>
      </c>
    </row>
    <row r="914" spans="1:10" ht="12.6" customHeight="1" x14ac:dyDescent="0.3">
      <c r="A914" s="181" t="s">
        <v>1061</v>
      </c>
      <c r="B914" s="182" t="s">
        <v>123</v>
      </c>
      <c r="C914" s="190">
        <v>3367.26</v>
      </c>
      <c r="D914" s="191">
        <v>3367.26</v>
      </c>
      <c r="E914" s="185" t="s">
        <v>4616</v>
      </c>
      <c r="F914" s="186" t="s">
        <v>3185</v>
      </c>
      <c r="G914">
        <f>VLOOKUP(A914,РАСЧЕТ!$A$3:$BG$1360,59,0)</f>
        <v>1110.7816136818146</v>
      </c>
      <c r="H914" s="83">
        <f t="shared" si="42"/>
        <v>-2256.4783863181856</v>
      </c>
      <c r="I914">
        <f t="shared" si="43"/>
        <v>1683.63</v>
      </c>
      <c r="J914" s="140">
        <f t="shared" si="44"/>
        <v>-572.84838631818548</v>
      </c>
    </row>
    <row r="915" spans="1:10" ht="12.6" customHeight="1" x14ac:dyDescent="0.3">
      <c r="A915" s="181" t="s">
        <v>3947</v>
      </c>
      <c r="B915" s="182" t="s">
        <v>2024</v>
      </c>
      <c r="C915" s="190">
        <v>1395.87</v>
      </c>
      <c r="D915" s="191">
        <v>1395.87</v>
      </c>
      <c r="E915" s="185" t="s">
        <v>4616</v>
      </c>
      <c r="F915" s="186" t="s">
        <v>4556</v>
      </c>
      <c r="G915">
        <f>VLOOKUP(A915,РАСЧЕТ!$A$3:$BG$1360,59,0)</f>
        <v>675.47233866698139</v>
      </c>
      <c r="H915" s="83">
        <f t="shared" si="42"/>
        <v>-720.3976613330185</v>
      </c>
      <c r="I915">
        <f t="shared" si="43"/>
        <v>697.93499999999995</v>
      </c>
      <c r="J915" s="140">
        <f t="shared" si="44"/>
        <v>-22.462661333018559</v>
      </c>
    </row>
    <row r="916" spans="1:10" ht="12.6" customHeight="1" x14ac:dyDescent="0.3">
      <c r="A916" s="181" t="s">
        <v>491</v>
      </c>
      <c r="B916" s="182" t="s">
        <v>492</v>
      </c>
      <c r="C916" s="190">
        <v>1443.11</v>
      </c>
      <c r="D916" s="191">
        <v>1443.11</v>
      </c>
      <c r="E916" s="185" t="s">
        <v>4616</v>
      </c>
      <c r="F916" s="186" t="s">
        <v>3765</v>
      </c>
      <c r="G916">
        <f>VLOOKUP(A916,РАСЧЕТ!$A$3:$BG$1360,59,0)</f>
        <v>640.73697685833201</v>
      </c>
      <c r="H916" s="83">
        <f t="shared" si="42"/>
        <v>-802.37302314166789</v>
      </c>
      <c r="I916">
        <f t="shared" si="43"/>
        <v>721.55499999999995</v>
      </c>
      <c r="J916" s="140">
        <f t="shared" si="44"/>
        <v>-80.818023141667936</v>
      </c>
    </row>
    <row r="917" spans="1:10" ht="12.6" customHeight="1" x14ac:dyDescent="0.3">
      <c r="A917" s="181" t="s">
        <v>3949</v>
      </c>
      <c r="B917" s="182" t="s">
        <v>1389</v>
      </c>
      <c r="C917" s="190">
        <v>2602.7600000000002</v>
      </c>
      <c r="D917" s="191">
        <v>2602.7600000000002</v>
      </c>
      <c r="E917" s="185" t="s">
        <v>4616</v>
      </c>
      <c r="F917" s="186" t="s">
        <v>4624</v>
      </c>
      <c r="G917">
        <f>VLOOKUP(A917,РАСЧЕТ!$A$3:$BG$1360,59,0)</f>
        <v>1645.7967186901085</v>
      </c>
      <c r="H917" s="83">
        <f t="shared" si="42"/>
        <v>-956.96328130989173</v>
      </c>
      <c r="I917">
        <f t="shared" si="43"/>
        <v>1301.3800000000001</v>
      </c>
      <c r="J917" s="140">
        <f t="shared" si="44"/>
        <v>344.41671869010838</v>
      </c>
    </row>
    <row r="918" spans="1:10" ht="12.6" customHeight="1" x14ac:dyDescent="0.3">
      <c r="A918" s="181" t="s">
        <v>710</v>
      </c>
      <c r="B918" s="182" t="s">
        <v>711</v>
      </c>
      <c r="C918" s="190">
        <v>1687.93</v>
      </c>
      <c r="D918" s="191">
        <v>1687.93</v>
      </c>
      <c r="E918" s="185" t="s">
        <v>4616</v>
      </c>
      <c r="F918" s="186" t="s">
        <v>3767</v>
      </c>
      <c r="G918">
        <f>VLOOKUP(A918,РАСЧЕТ!$A$3:$BG$1360,59,0)</f>
        <v>646.99623716825204</v>
      </c>
      <c r="H918" s="83">
        <f t="shared" si="42"/>
        <v>-1040.933762831748</v>
      </c>
      <c r="I918">
        <f t="shared" si="43"/>
        <v>843.96500000000003</v>
      </c>
      <c r="J918" s="140">
        <f t="shared" si="44"/>
        <v>-196.96876283174799</v>
      </c>
    </row>
    <row r="919" spans="1:10" ht="12.6" customHeight="1" x14ac:dyDescent="0.3">
      <c r="A919" s="181" t="s">
        <v>803</v>
      </c>
      <c r="B919" s="182" t="s">
        <v>804</v>
      </c>
      <c r="C919" s="190">
        <v>1374.39</v>
      </c>
      <c r="D919" s="191">
        <v>1374.39</v>
      </c>
      <c r="E919" s="185" t="s">
        <v>4616</v>
      </c>
      <c r="F919" s="186" t="s">
        <v>3768</v>
      </c>
      <c r="G919">
        <f>VLOOKUP(A919,РАСЧЕТ!$A$3:$BG$1360,59,0)</f>
        <v>665.08045653364331</v>
      </c>
      <c r="H919" s="83">
        <f t="shared" si="42"/>
        <v>-709.30954346635679</v>
      </c>
      <c r="I919">
        <f t="shared" si="43"/>
        <v>687.19500000000005</v>
      </c>
      <c r="J919" s="140">
        <f t="shared" si="44"/>
        <v>-22.114543466356736</v>
      </c>
    </row>
    <row r="920" spans="1:10" ht="12.6" customHeight="1" x14ac:dyDescent="0.3">
      <c r="A920" s="181" t="s">
        <v>2052</v>
      </c>
      <c r="B920" s="182" t="s">
        <v>2053</v>
      </c>
      <c r="C920" s="190">
        <v>1361.51</v>
      </c>
      <c r="D920" s="191">
        <v>1361.51</v>
      </c>
      <c r="E920" s="185" t="s">
        <v>4616</v>
      </c>
      <c r="F920" s="186" t="s">
        <v>3554</v>
      </c>
      <c r="G920">
        <f>VLOOKUP(A920,РАСЧЕТ!$A$3:$BG$1360,59,0)</f>
        <v>705.5288161872453</v>
      </c>
      <c r="H920" s="83">
        <f t="shared" si="42"/>
        <v>-655.98118381275469</v>
      </c>
      <c r="I920">
        <f t="shared" si="43"/>
        <v>680.755</v>
      </c>
      <c r="J920" s="140">
        <f t="shared" si="44"/>
        <v>24.773816187245302</v>
      </c>
    </row>
    <row r="921" spans="1:10" ht="12.6" customHeight="1" x14ac:dyDescent="0.3">
      <c r="A921" s="181" t="s">
        <v>863</v>
      </c>
      <c r="B921" s="182" t="s">
        <v>864</v>
      </c>
      <c r="C921" s="190">
        <v>1679.34</v>
      </c>
      <c r="D921" s="191">
        <v>1679.34</v>
      </c>
      <c r="E921" s="185" t="s">
        <v>4616</v>
      </c>
      <c r="F921" s="186" t="s">
        <v>3769</v>
      </c>
      <c r="G921">
        <f>VLOOKUP(A921,РАСЧЕТ!$A$3:$BG$1360,59,0)</f>
        <v>352.60027020749709</v>
      </c>
      <c r="H921" s="83">
        <f t="shared" si="42"/>
        <v>-1326.7397297925029</v>
      </c>
      <c r="I921">
        <f t="shared" si="43"/>
        <v>839.67</v>
      </c>
      <c r="J921" s="140">
        <f t="shared" si="44"/>
        <v>-487.06972979250287</v>
      </c>
    </row>
    <row r="922" spans="1:10" ht="12.6" customHeight="1" x14ac:dyDescent="0.3">
      <c r="A922" s="181" t="s">
        <v>1077</v>
      </c>
      <c r="B922" s="182" t="s">
        <v>1078</v>
      </c>
      <c r="C922" s="190">
        <v>2650</v>
      </c>
      <c r="D922" s="191">
        <v>2650</v>
      </c>
      <c r="E922" s="185" t="s">
        <v>4616</v>
      </c>
      <c r="F922" s="186" t="s">
        <v>3556</v>
      </c>
      <c r="G922">
        <f>VLOOKUP(A922,РАСЧЕТ!$A$3:$BG$1360,59,0)</f>
        <v>956.83860831978882</v>
      </c>
      <c r="H922" s="83">
        <f t="shared" si="42"/>
        <v>-1693.1613916802112</v>
      </c>
      <c r="I922">
        <f t="shared" si="43"/>
        <v>1325</v>
      </c>
      <c r="J922" s="140">
        <f t="shared" si="44"/>
        <v>-368.16139168021118</v>
      </c>
    </row>
    <row r="923" spans="1:10" ht="12.6" customHeight="1" x14ac:dyDescent="0.3">
      <c r="A923" s="181" t="s">
        <v>960</v>
      </c>
      <c r="B923" s="182" t="s">
        <v>961</v>
      </c>
      <c r="C923" s="190">
        <v>1395.87</v>
      </c>
      <c r="D923" s="191">
        <v>1395.87</v>
      </c>
      <c r="E923" s="185" t="s">
        <v>4616</v>
      </c>
      <c r="F923" s="186" t="s">
        <v>3772</v>
      </c>
      <c r="G923">
        <f>VLOOKUP(A923,РАСЧЕТ!$A$3:$BG$1360,59,0)</f>
        <v>293.08206602924946</v>
      </c>
      <c r="H923" s="83">
        <f t="shared" si="42"/>
        <v>-1102.7879339707504</v>
      </c>
      <c r="I923">
        <f t="shared" si="43"/>
        <v>697.93499999999995</v>
      </c>
      <c r="J923" s="140">
        <f t="shared" si="44"/>
        <v>-404.85293397075048</v>
      </c>
    </row>
    <row r="924" spans="1:10" ht="12.6" customHeight="1" x14ac:dyDescent="0.3">
      <c r="A924" s="181" t="s">
        <v>2580</v>
      </c>
      <c r="B924" s="182" t="s">
        <v>2013</v>
      </c>
      <c r="C924" s="190">
        <v>1443.11</v>
      </c>
      <c r="D924" s="191">
        <v>1443.11</v>
      </c>
      <c r="E924" s="185" t="s">
        <v>4616</v>
      </c>
      <c r="F924" s="186" t="s">
        <v>3910</v>
      </c>
      <c r="G924">
        <f>VLOOKUP(A924,РАСЧЕТ!$A$3:$BG$1360,59,0)</f>
        <v>853.91142879853055</v>
      </c>
      <c r="H924" s="83">
        <f t="shared" si="42"/>
        <v>-589.19857120146935</v>
      </c>
      <c r="I924">
        <f t="shared" si="43"/>
        <v>721.55499999999995</v>
      </c>
      <c r="J924" s="140">
        <f t="shared" si="44"/>
        <v>132.3564287985306</v>
      </c>
    </row>
    <row r="925" spans="1:10" ht="12.6" customHeight="1" x14ac:dyDescent="0.3">
      <c r="A925" s="181" t="s">
        <v>2444</v>
      </c>
      <c r="B925" s="182" t="s">
        <v>193</v>
      </c>
      <c r="C925" s="190">
        <v>3118.15</v>
      </c>
      <c r="D925" s="191">
        <v>3118.15</v>
      </c>
      <c r="E925" s="185" t="s">
        <v>4616</v>
      </c>
      <c r="F925" s="186" t="s">
        <v>3191</v>
      </c>
      <c r="G925">
        <f>VLOOKUP(A925,РАСЧЕТ!$A$3:$BG$1360,59,0)</f>
        <v>2423.6302079429265</v>
      </c>
      <c r="H925" s="83">
        <f t="shared" si="42"/>
        <v>-694.51979205707357</v>
      </c>
      <c r="I925">
        <f t="shared" si="43"/>
        <v>1559.075</v>
      </c>
      <c r="J925" s="140">
        <f t="shared" si="44"/>
        <v>864.55520794292647</v>
      </c>
    </row>
    <row r="926" spans="1:10" ht="12.6" customHeight="1" x14ac:dyDescent="0.3">
      <c r="A926" s="181" t="s">
        <v>962</v>
      </c>
      <c r="B926" s="182" t="s">
        <v>963</v>
      </c>
      <c r="C926" s="190">
        <v>2602.7600000000002</v>
      </c>
      <c r="D926" s="191">
        <v>2602.7600000000002</v>
      </c>
      <c r="E926" s="185" t="s">
        <v>4616</v>
      </c>
      <c r="F926" s="186" t="s">
        <v>3792</v>
      </c>
      <c r="G926">
        <f>VLOOKUP(A926,РАСЧЕТ!$A$3:$BG$1360,59,0)</f>
        <v>1260.4107487119422</v>
      </c>
      <c r="H926" s="83">
        <f t="shared" si="42"/>
        <v>-1342.349251288058</v>
      </c>
      <c r="I926">
        <f t="shared" si="43"/>
        <v>1301.3800000000001</v>
      </c>
      <c r="J926" s="140">
        <f t="shared" si="44"/>
        <v>-40.969251288057876</v>
      </c>
    </row>
    <row r="927" spans="1:10" ht="12.6" customHeight="1" x14ac:dyDescent="0.3">
      <c r="A927" s="181" t="s">
        <v>2597</v>
      </c>
      <c r="B927" s="182" t="s">
        <v>2365</v>
      </c>
      <c r="C927" s="190">
        <v>1687.93</v>
      </c>
      <c r="D927" s="191">
        <v>1687.93</v>
      </c>
      <c r="E927" s="185" t="s">
        <v>4616</v>
      </c>
      <c r="F927" s="186" t="s">
        <v>3904</v>
      </c>
      <c r="G927">
        <f>VLOOKUP(A927,РАСЧЕТ!$A$3:$BG$1360,59,0)</f>
        <v>1125.17579210862</v>
      </c>
      <c r="H927" s="83">
        <f t="shared" si="42"/>
        <v>-562.75420789138002</v>
      </c>
      <c r="I927">
        <f t="shared" si="43"/>
        <v>843.96500000000003</v>
      </c>
      <c r="J927" s="140">
        <f t="shared" si="44"/>
        <v>281.21079210862001</v>
      </c>
    </row>
    <row r="928" spans="1:10" ht="12.6" customHeight="1" x14ac:dyDescent="0.3">
      <c r="A928" s="181" t="s">
        <v>1162</v>
      </c>
      <c r="B928" s="182" t="s">
        <v>1163</v>
      </c>
      <c r="C928" s="190">
        <v>1374.39</v>
      </c>
      <c r="D928" s="191">
        <v>1374.39</v>
      </c>
      <c r="E928" s="185" t="s">
        <v>4616</v>
      </c>
      <c r="F928" s="186" t="s">
        <v>3793</v>
      </c>
      <c r="G928">
        <f>VLOOKUP(A928,РАСЧЕТ!$A$3:$BG$1360,59,0)</f>
        <v>770.09657907923986</v>
      </c>
      <c r="H928" s="83">
        <f t="shared" si="42"/>
        <v>-604.29342092076024</v>
      </c>
      <c r="I928">
        <f t="shared" si="43"/>
        <v>687.19500000000005</v>
      </c>
      <c r="J928" s="140">
        <f t="shared" si="44"/>
        <v>82.901579079239809</v>
      </c>
    </row>
    <row r="929" spans="1:10" ht="12.6" customHeight="1" x14ac:dyDescent="0.3">
      <c r="A929" s="181" t="s">
        <v>2154</v>
      </c>
      <c r="B929" s="182" t="s">
        <v>2155</v>
      </c>
      <c r="C929" s="190">
        <v>1361.51</v>
      </c>
      <c r="D929" s="191">
        <v>1361.51</v>
      </c>
      <c r="E929" s="185" t="s">
        <v>4616</v>
      </c>
      <c r="F929" s="186" t="s">
        <v>3562</v>
      </c>
      <c r="G929">
        <f>VLOOKUP(A929,РАСЧЕТ!$A$3:$BG$1360,59,0)</f>
        <v>813.37000952169876</v>
      </c>
      <c r="H929" s="83">
        <f t="shared" si="42"/>
        <v>-548.13999047830123</v>
      </c>
      <c r="I929">
        <f t="shared" si="43"/>
        <v>680.755</v>
      </c>
      <c r="J929" s="140">
        <f t="shared" si="44"/>
        <v>132.61500952169877</v>
      </c>
    </row>
    <row r="930" spans="1:10" ht="12.6" customHeight="1" x14ac:dyDescent="0.3">
      <c r="A930" s="181" t="s">
        <v>735</v>
      </c>
      <c r="B930" s="182" t="s">
        <v>736</v>
      </c>
      <c r="C930" s="190">
        <v>1679.34</v>
      </c>
      <c r="D930" s="191">
        <v>1679.34</v>
      </c>
      <c r="E930" s="185" t="s">
        <v>4616</v>
      </c>
      <c r="F930" s="186" t="s">
        <v>3794</v>
      </c>
      <c r="G930">
        <f>VLOOKUP(A930,РАСЧЕТ!$A$3:$BG$1360,59,0)</f>
        <v>448.73776814131247</v>
      </c>
      <c r="H930" s="83">
        <f t="shared" si="42"/>
        <v>-1230.6022318586874</v>
      </c>
      <c r="I930">
        <f t="shared" si="43"/>
        <v>839.67</v>
      </c>
      <c r="J930" s="140">
        <f t="shared" si="44"/>
        <v>-390.93223185868749</v>
      </c>
    </row>
    <row r="931" spans="1:10" ht="12.6" customHeight="1" x14ac:dyDescent="0.3">
      <c r="A931" s="181" t="s">
        <v>2214</v>
      </c>
      <c r="B931" s="182" t="s">
        <v>2215</v>
      </c>
      <c r="C931" s="190">
        <v>2650</v>
      </c>
      <c r="D931" s="191">
        <v>2650</v>
      </c>
      <c r="E931" s="185" t="s">
        <v>4616</v>
      </c>
      <c r="F931" s="186" t="s">
        <v>3795</v>
      </c>
      <c r="G931">
        <f>VLOOKUP(A931,РАСЧЕТ!$A$3:$BG$1360,59,0)</f>
        <v>1663.2402235726076</v>
      </c>
      <c r="H931" s="83">
        <f t="shared" si="42"/>
        <v>-986.75977642739235</v>
      </c>
      <c r="I931">
        <f t="shared" si="43"/>
        <v>1325</v>
      </c>
      <c r="J931" s="140">
        <f t="shared" si="44"/>
        <v>338.24022357260765</v>
      </c>
    </row>
    <row r="932" spans="1:10" ht="12.6" customHeight="1" x14ac:dyDescent="0.3">
      <c r="A932" s="181" t="s">
        <v>1741</v>
      </c>
      <c r="B932" s="182" t="s">
        <v>1742</v>
      </c>
      <c r="C932" s="190">
        <v>1395.87</v>
      </c>
      <c r="D932" s="191">
        <v>1395.87</v>
      </c>
      <c r="E932" s="185" t="s">
        <v>4616</v>
      </c>
      <c r="F932" s="186" t="s">
        <v>3797</v>
      </c>
      <c r="G932">
        <f>VLOOKUP(A932,РАСЧЕТ!$A$3:$BG$1360,59,0)</f>
        <v>829.78009797280981</v>
      </c>
      <c r="H932" s="83">
        <f t="shared" si="42"/>
        <v>-566.08990202719008</v>
      </c>
      <c r="I932">
        <f t="shared" si="43"/>
        <v>697.93499999999995</v>
      </c>
      <c r="J932" s="140">
        <f t="shared" si="44"/>
        <v>131.84509797280987</v>
      </c>
    </row>
    <row r="933" spans="1:10" ht="12.6" customHeight="1" x14ac:dyDescent="0.3">
      <c r="A933" s="181" t="s">
        <v>2635</v>
      </c>
      <c r="B933" s="182" t="s">
        <v>2264</v>
      </c>
      <c r="C933" s="190">
        <v>2044.41</v>
      </c>
      <c r="D933" s="191">
        <v>2044.41</v>
      </c>
      <c r="E933" s="185" t="s">
        <v>4616</v>
      </c>
      <c r="F933" s="186" t="s">
        <v>3919</v>
      </c>
      <c r="G933">
        <f>VLOOKUP(A933,РАСЧЕТ!$A$3:$BG$1360,59,0)</f>
        <v>903.2521665871559</v>
      </c>
      <c r="H933" s="83">
        <f t="shared" si="42"/>
        <v>-1141.1578334128442</v>
      </c>
      <c r="I933">
        <f t="shared" si="43"/>
        <v>1022.205</v>
      </c>
      <c r="J933" s="140">
        <f t="shared" si="44"/>
        <v>-118.95283341284414</v>
      </c>
    </row>
    <row r="934" spans="1:10" ht="12.6" customHeight="1" x14ac:dyDescent="0.3">
      <c r="A934" s="181" t="s">
        <v>527</v>
      </c>
      <c r="B934" s="182" t="s">
        <v>528</v>
      </c>
      <c r="C934" s="190">
        <v>3659.32</v>
      </c>
      <c r="D934" s="191">
        <v>3659.32</v>
      </c>
      <c r="E934" s="185" t="s">
        <v>4616</v>
      </c>
      <c r="F934" s="186" t="s">
        <v>3815</v>
      </c>
      <c r="G934">
        <f>VLOOKUP(A934,РАСЧЕТ!$A$3:$BG$1360,59,0)</f>
        <v>1241.489593965784</v>
      </c>
      <c r="H934" s="83">
        <f t="shared" si="42"/>
        <v>-2417.8304060342161</v>
      </c>
      <c r="I934">
        <f t="shared" si="43"/>
        <v>1829.66</v>
      </c>
      <c r="J934" s="140">
        <f t="shared" si="44"/>
        <v>-588.17040603421606</v>
      </c>
    </row>
    <row r="935" spans="1:10" ht="12.6" customHeight="1" x14ac:dyDescent="0.3">
      <c r="A935" s="181" t="s">
        <v>989</v>
      </c>
      <c r="B935" s="182" t="s">
        <v>990</v>
      </c>
      <c r="C935" s="190">
        <v>2400.89</v>
      </c>
      <c r="D935" s="191">
        <v>2400.89</v>
      </c>
      <c r="E935" s="185" t="s">
        <v>4616</v>
      </c>
      <c r="F935" s="186" t="s">
        <v>3816</v>
      </c>
      <c r="G935">
        <f>VLOOKUP(A935,РАСЧЕТ!$A$3:$BG$1360,59,0)</f>
        <v>1151.9842918199336</v>
      </c>
      <c r="H935" s="83">
        <f t="shared" si="42"/>
        <v>-1248.9057081800663</v>
      </c>
      <c r="I935">
        <f t="shared" si="43"/>
        <v>1200.4449999999999</v>
      </c>
      <c r="J935" s="140">
        <f t="shared" si="44"/>
        <v>-48.460708180066376</v>
      </c>
    </row>
    <row r="936" spans="1:10" ht="12.6" customHeight="1" x14ac:dyDescent="0.3">
      <c r="A936" s="181" t="s">
        <v>1390</v>
      </c>
      <c r="B936" s="182" t="s">
        <v>311</v>
      </c>
      <c r="C936" s="190">
        <v>1644.98</v>
      </c>
      <c r="D936" s="191">
        <v>1644.98</v>
      </c>
      <c r="E936" s="185" t="s">
        <v>4616</v>
      </c>
      <c r="F936" s="186" t="s">
        <v>3102</v>
      </c>
      <c r="G936">
        <f>VLOOKUP(A936,РАСЧЕТ!$A$3:$BG$1360,59,0)</f>
        <v>789.29038940967234</v>
      </c>
      <c r="H936" s="83">
        <f t="shared" si="42"/>
        <v>-855.68961059032767</v>
      </c>
      <c r="I936">
        <f t="shared" si="43"/>
        <v>822.49</v>
      </c>
      <c r="J936" s="140">
        <f t="shared" si="44"/>
        <v>-33.199610590327666</v>
      </c>
    </row>
    <row r="937" spans="1:10" ht="12.6" customHeight="1" x14ac:dyDescent="0.3">
      <c r="A937" s="181" t="s">
        <v>1896</v>
      </c>
      <c r="B937" s="182" t="s">
        <v>240</v>
      </c>
      <c r="C937" s="190">
        <v>2452.4299999999998</v>
      </c>
      <c r="D937" s="191">
        <v>2452.4299999999998</v>
      </c>
      <c r="E937" s="185" t="s">
        <v>4616</v>
      </c>
      <c r="F937" s="186" t="s">
        <v>3192</v>
      </c>
      <c r="G937">
        <f>VLOOKUP(A937,РАСЧЕТ!$A$3:$BG$1360,59,0)</f>
        <v>1930.2338104734229</v>
      </c>
      <c r="H937" s="83">
        <f t="shared" si="42"/>
        <v>-522.19618952657697</v>
      </c>
      <c r="I937">
        <f t="shared" si="43"/>
        <v>1226.2149999999999</v>
      </c>
      <c r="J937" s="140">
        <f t="shared" si="44"/>
        <v>704.01881047342295</v>
      </c>
    </row>
    <row r="938" spans="1:10" ht="12.6" customHeight="1" x14ac:dyDescent="0.3">
      <c r="A938" s="181" t="s">
        <v>1743</v>
      </c>
      <c r="B938" s="182" t="s">
        <v>1744</v>
      </c>
      <c r="C938" s="190">
        <v>1967.1</v>
      </c>
      <c r="D938" s="191">
        <v>1967.1</v>
      </c>
      <c r="E938" s="185" t="s">
        <v>4616</v>
      </c>
      <c r="F938" s="186" t="s">
        <v>3817</v>
      </c>
      <c r="G938">
        <f>VLOOKUP(A938,РАСЧЕТ!$A$3:$BG$1360,59,0)</f>
        <v>1354.3317668666286</v>
      </c>
      <c r="H938" s="83">
        <f t="shared" si="42"/>
        <v>-612.76823313337127</v>
      </c>
      <c r="I938">
        <f t="shared" si="43"/>
        <v>983.55</v>
      </c>
      <c r="J938" s="140">
        <f t="shared" si="44"/>
        <v>370.78176686662869</v>
      </c>
    </row>
    <row r="939" spans="1:10" ht="12.6" customHeight="1" x14ac:dyDescent="0.3">
      <c r="A939" s="181" t="s">
        <v>2371</v>
      </c>
      <c r="B939" s="182" t="s">
        <v>2372</v>
      </c>
      <c r="C939" s="190">
        <v>1945.62</v>
      </c>
      <c r="D939" s="191">
        <v>1945.62</v>
      </c>
      <c r="E939" s="185" t="s">
        <v>4616</v>
      </c>
      <c r="F939" s="186" t="s">
        <v>3818</v>
      </c>
      <c r="G939">
        <f>VLOOKUP(A939,РАСЧЕТ!$A$3:$BG$1360,59,0)</f>
        <v>1154.2039031653999</v>
      </c>
      <c r="H939" s="83">
        <f t="shared" si="42"/>
        <v>-791.41609683460001</v>
      </c>
      <c r="I939">
        <f t="shared" si="43"/>
        <v>972.81</v>
      </c>
      <c r="J939" s="140">
        <f t="shared" si="44"/>
        <v>181.39390316539993</v>
      </c>
    </row>
    <row r="940" spans="1:10" ht="12.6" customHeight="1" x14ac:dyDescent="0.3">
      <c r="A940" s="181" t="s">
        <v>2062</v>
      </c>
      <c r="B940" s="182" t="s">
        <v>2063</v>
      </c>
      <c r="C940" s="190">
        <v>2413.7800000000002</v>
      </c>
      <c r="D940" s="191">
        <v>2413.7800000000002</v>
      </c>
      <c r="E940" s="185" t="s">
        <v>4616</v>
      </c>
      <c r="F940" s="186" t="s">
        <v>3819</v>
      </c>
      <c r="G940">
        <f>VLOOKUP(A940,РАСЧЕТ!$A$3:$BG$1360,59,0)</f>
        <v>1289.2821618444707</v>
      </c>
      <c r="H940" s="83">
        <f t="shared" si="42"/>
        <v>-1124.4978381555295</v>
      </c>
      <c r="I940">
        <f t="shared" si="43"/>
        <v>1206.8900000000001</v>
      </c>
      <c r="J940" s="140">
        <f t="shared" si="44"/>
        <v>82.392161844470593</v>
      </c>
    </row>
    <row r="941" spans="1:10" ht="12.6" customHeight="1" x14ac:dyDescent="0.3">
      <c r="A941" s="181" t="s">
        <v>2216</v>
      </c>
      <c r="B941" s="182" t="s">
        <v>2217</v>
      </c>
      <c r="C941" s="190">
        <v>3706.56</v>
      </c>
      <c r="D941" s="191">
        <v>3706.56</v>
      </c>
      <c r="E941" s="185" t="s">
        <v>4616</v>
      </c>
      <c r="F941" s="186" t="s">
        <v>3821</v>
      </c>
      <c r="G941">
        <f>VLOOKUP(A941,РАСЧЕТ!$A$3:$BG$1360,59,0)</f>
        <v>1268.9648377631167</v>
      </c>
      <c r="H941" s="83">
        <f t="shared" si="42"/>
        <v>-2437.595162236883</v>
      </c>
      <c r="I941">
        <f t="shared" si="43"/>
        <v>1853.28</v>
      </c>
      <c r="J941" s="140">
        <f t="shared" si="44"/>
        <v>-584.31516223688322</v>
      </c>
    </row>
    <row r="942" spans="1:10" ht="12.6" customHeight="1" x14ac:dyDescent="0.3">
      <c r="A942" s="181" t="s">
        <v>2265</v>
      </c>
      <c r="B942" s="182" t="s">
        <v>2266</v>
      </c>
      <c r="C942" s="190">
        <v>1988.57</v>
      </c>
      <c r="D942" s="191">
        <v>1988.57</v>
      </c>
      <c r="E942" s="185" t="s">
        <v>4616</v>
      </c>
      <c r="F942" s="186" t="s">
        <v>3823</v>
      </c>
      <c r="G942">
        <f>VLOOKUP(A942,РАСЧЕТ!$A$3:$BG$1360,59,0)</f>
        <v>1003.5499684949523</v>
      </c>
      <c r="H942" s="83">
        <f t="shared" si="42"/>
        <v>-985.02003150504765</v>
      </c>
      <c r="I942">
        <f t="shared" si="43"/>
        <v>994.28500000000008</v>
      </c>
      <c r="J942" s="140">
        <f t="shared" si="44"/>
        <v>9.2649684949521998</v>
      </c>
    </row>
    <row r="943" spans="1:10" ht="12.6" customHeight="1" x14ac:dyDescent="0.3">
      <c r="A943" s="181" t="s">
        <v>2555</v>
      </c>
      <c r="B943" s="182" t="s">
        <v>2037</v>
      </c>
      <c r="C943" s="190">
        <v>3573.42</v>
      </c>
      <c r="D943" s="191">
        <v>3573.42</v>
      </c>
      <c r="E943" s="185" t="s">
        <v>4616</v>
      </c>
      <c r="F943" s="186" t="s">
        <v>3571</v>
      </c>
      <c r="G943">
        <f>VLOOKUP(A943,РАСЧЕТ!$A$3:$BG$1360,59,0)</f>
        <v>2196.5324492566237</v>
      </c>
      <c r="H943" s="83">
        <f t="shared" si="42"/>
        <v>-1376.8875507433763</v>
      </c>
      <c r="I943">
        <f t="shared" si="43"/>
        <v>1786.71</v>
      </c>
      <c r="J943" s="140">
        <f t="shared" si="44"/>
        <v>409.82244925662371</v>
      </c>
    </row>
    <row r="944" spans="1:10" ht="12.6" customHeight="1" x14ac:dyDescent="0.3">
      <c r="A944" s="181" t="s">
        <v>2605</v>
      </c>
      <c r="B944" s="182" t="s">
        <v>1084</v>
      </c>
      <c r="C944" s="190">
        <v>1533.31</v>
      </c>
      <c r="D944" s="191">
        <v>1533.31</v>
      </c>
      <c r="E944" s="185" t="s">
        <v>4616</v>
      </c>
      <c r="F944" s="186" t="s">
        <v>3906</v>
      </c>
      <c r="G944">
        <f>VLOOKUP(A944,РАСЧЕТ!$A$3:$BG$1360,59,0)</f>
        <v>912.9759948782139</v>
      </c>
      <c r="H944" s="83">
        <f t="shared" si="42"/>
        <v>-620.33400512178605</v>
      </c>
      <c r="I944">
        <f t="shared" si="43"/>
        <v>766.65499999999997</v>
      </c>
      <c r="J944" s="140">
        <f t="shared" si="44"/>
        <v>146.32099487821392</v>
      </c>
    </row>
    <row r="945" spans="1:10" ht="12.6" customHeight="1" x14ac:dyDescent="0.3">
      <c r="A945" s="181" t="s">
        <v>1119</v>
      </c>
      <c r="B945" s="182" t="s">
        <v>1120</v>
      </c>
      <c r="C945" s="190">
        <v>1361.51</v>
      </c>
      <c r="D945" s="191">
        <v>1361.51</v>
      </c>
      <c r="E945" s="185" t="s">
        <v>4616</v>
      </c>
      <c r="F945" s="186" t="s">
        <v>3352</v>
      </c>
      <c r="G945">
        <f>VLOOKUP(A945,РАСЧЕТ!$A$3:$BG$1360,59,0)</f>
        <v>815.87794425040704</v>
      </c>
      <c r="H945" s="83">
        <f t="shared" si="42"/>
        <v>-545.63205574959295</v>
      </c>
      <c r="I945">
        <f t="shared" si="43"/>
        <v>680.755</v>
      </c>
      <c r="J945" s="140">
        <f t="shared" si="44"/>
        <v>135.12294425040704</v>
      </c>
    </row>
    <row r="946" spans="1:10" ht="12.6" customHeight="1" x14ac:dyDescent="0.3">
      <c r="A946" s="181" t="s">
        <v>2486</v>
      </c>
      <c r="B946" s="182" t="s">
        <v>2487</v>
      </c>
      <c r="C946" s="190">
        <v>1533.31</v>
      </c>
      <c r="D946" s="191">
        <v>1533.31</v>
      </c>
      <c r="E946" s="185" t="s">
        <v>4616</v>
      </c>
      <c r="F946" s="186" t="s">
        <v>3574</v>
      </c>
      <c r="G946">
        <f>VLOOKUP(A946,РАСЧЕТ!$A$3:$BG$1360,59,0)</f>
        <v>1092.7113171023034</v>
      </c>
      <c r="H946" s="83">
        <f t="shared" si="42"/>
        <v>-440.59868289769656</v>
      </c>
      <c r="I946">
        <f t="shared" si="43"/>
        <v>766.65499999999997</v>
      </c>
      <c r="J946" s="140">
        <f t="shared" si="44"/>
        <v>326.05631710230341</v>
      </c>
    </row>
    <row r="947" spans="1:10" ht="12.6" customHeight="1" x14ac:dyDescent="0.3">
      <c r="A947" s="181" t="s">
        <v>993</v>
      </c>
      <c r="B947" s="182" t="s">
        <v>994</v>
      </c>
      <c r="C947" s="190">
        <v>3294.25</v>
      </c>
      <c r="D947" s="191">
        <v>3294.25</v>
      </c>
      <c r="E947" s="185" t="s">
        <v>4616</v>
      </c>
      <c r="F947" s="186" t="s">
        <v>3353</v>
      </c>
      <c r="G947">
        <f>VLOOKUP(A947,РАСЧЕТ!$A$3:$BG$1360,59,0)</f>
        <v>3050.8042773005714</v>
      </c>
      <c r="H947" s="83">
        <f t="shared" si="42"/>
        <v>-243.44572269942864</v>
      </c>
      <c r="I947">
        <f t="shared" si="43"/>
        <v>1647.125</v>
      </c>
      <c r="J947" s="140">
        <f t="shared" si="44"/>
        <v>1403.6792773005714</v>
      </c>
    </row>
    <row r="948" spans="1:10" ht="12.6" customHeight="1" x14ac:dyDescent="0.3">
      <c r="A948" s="181" t="s">
        <v>2042</v>
      </c>
      <c r="B948" s="182" t="s">
        <v>275</v>
      </c>
      <c r="C948" s="190">
        <v>1421.64</v>
      </c>
      <c r="D948" s="191">
        <v>1421.64</v>
      </c>
      <c r="E948" s="185" t="s">
        <v>4616</v>
      </c>
      <c r="F948" s="186" t="s">
        <v>3193</v>
      </c>
      <c r="G948">
        <f>VLOOKUP(A948,РАСЧЕТ!$A$3:$BG$1360,59,0)</f>
        <v>298.49281186363561</v>
      </c>
      <c r="H948" s="83">
        <f t="shared" si="42"/>
        <v>-1123.1471881363645</v>
      </c>
      <c r="I948">
        <f t="shared" si="43"/>
        <v>710.82</v>
      </c>
      <c r="J948" s="140">
        <f t="shared" si="44"/>
        <v>-412.32718813636444</v>
      </c>
    </row>
    <row r="949" spans="1:10" ht="12.6" customHeight="1" x14ac:dyDescent="0.3">
      <c r="A949" s="181" t="s">
        <v>2604</v>
      </c>
      <c r="B949" s="182" t="s">
        <v>1963</v>
      </c>
      <c r="C949" s="190">
        <v>3513.29</v>
      </c>
      <c r="D949" s="191">
        <v>3513.29</v>
      </c>
      <c r="E949" s="185" t="s">
        <v>4616</v>
      </c>
      <c r="F949" s="186" t="s">
        <v>3884</v>
      </c>
      <c r="G949">
        <f>VLOOKUP(A949,РАСЧЕТ!$A$3:$BG$1360,59,0)</f>
        <v>1262.6593519642336</v>
      </c>
      <c r="H949" s="83">
        <f t="shared" si="42"/>
        <v>-2250.6306480357662</v>
      </c>
      <c r="I949">
        <f t="shared" si="43"/>
        <v>1756.645</v>
      </c>
      <c r="J949" s="140">
        <f t="shared" si="44"/>
        <v>-493.98564803576642</v>
      </c>
    </row>
    <row r="950" spans="1:10" ht="12.6" customHeight="1" x14ac:dyDescent="0.3">
      <c r="A950" s="181" t="s">
        <v>1168</v>
      </c>
      <c r="B950" s="182" t="s">
        <v>1169</v>
      </c>
      <c r="C950" s="190">
        <v>1477.47</v>
      </c>
      <c r="D950" s="191">
        <v>1477.47</v>
      </c>
      <c r="E950" s="185" t="s">
        <v>4616</v>
      </c>
      <c r="F950" s="186" t="s">
        <v>3365</v>
      </c>
      <c r="G950">
        <f>VLOOKUP(A950,РАСЧЕТ!$A$3:$BG$1360,59,0)</f>
        <v>1021.6335792150403</v>
      </c>
      <c r="H950" s="83">
        <f t="shared" si="42"/>
        <v>-455.83642078495973</v>
      </c>
      <c r="I950">
        <f t="shared" si="43"/>
        <v>738.73500000000001</v>
      </c>
      <c r="J950" s="140">
        <f t="shared" si="44"/>
        <v>282.89857921504029</v>
      </c>
    </row>
    <row r="951" spans="1:10" ht="12.6" customHeight="1" x14ac:dyDescent="0.3">
      <c r="A951" s="181" t="s">
        <v>995</v>
      </c>
      <c r="B951" s="182" t="s">
        <v>996</v>
      </c>
      <c r="C951" s="190">
        <v>1318.56</v>
      </c>
      <c r="D951" s="191">
        <v>1318.56</v>
      </c>
      <c r="E951" s="185" t="s">
        <v>4616</v>
      </c>
      <c r="F951" s="186" t="s">
        <v>3366</v>
      </c>
      <c r="G951">
        <f>VLOOKUP(A951,РАСЧЕТ!$A$3:$BG$1360,59,0)</f>
        <v>705.70666713519802</v>
      </c>
      <c r="H951" s="83">
        <f t="shared" si="42"/>
        <v>-612.85333286480193</v>
      </c>
      <c r="I951">
        <f t="shared" si="43"/>
        <v>659.28</v>
      </c>
      <c r="J951" s="140">
        <f t="shared" si="44"/>
        <v>46.426667135198045</v>
      </c>
    </row>
    <row r="952" spans="1:10" ht="12.6" customHeight="1" x14ac:dyDescent="0.3">
      <c r="A952" s="181" t="s">
        <v>2401</v>
      </c>
      <c r="B952" s="182" t="s">
        <v>2402</v>
      </c>
      <c r="C952" s="190">
        <v>1473.18</v>
      </c>
      <c r="D952" s="191">
        <v>1473.18</v>
      </c>
      <c r="E952" s="185" t="s">
        <v>4616</v>
      </c>
      <c r="F952" s="186" t="s">
        <v>3367</v>
      </c>
      <c r="G952">
        <f>VLOOKUP(A952,РАСЧЕТ!$A$3:$BG$1360,59,0)</f>
        <v>815.91711873146983</v>
      </c>
      <c r="H952" s="83">
        <f t="shared" si="42"/>
        <v>-657.26288126853024</v>
      </c>
      <c r="I952">
        <f t="shared" si="43"/>
        <v>736.59</v>
      </c>
      <c r="J952" s="140">
        <f t="shared" si="44"/>
        <v>79.327118731469795</v>
      </c>
    </row>
    <row r="953" spans="1:10" ht="12.6" customHeight="1" x14ac:dyDescent="0.3">
      <c r="A953" s="181" t="s">
        <v>2136</v>
      </c>
      <c r="B953" s="182" t="s">
        <v>2137</v>
      </c>
      <c r="C953" s="190">
        <v>3251.3</v>
      </c>
      <c r="D953" s="191">
        <v>3251.3</v>
      </c>
      <c r="E953" s="185" t="s">
        <v>4616</v>
      </c>
      <c r="F953" s="186" t="s">
        <v>3579</v>
      </c>
      <c r="G953">
        <f>VLOOKUP(A953,РАСЧЕТ!$A$3:$BG$1360,59,0)</f>
        <v>1867.2369362982397</v>
      </c>
      <c r="H953" s="83">
        <f t="shared" si="42"/>
        <v>-1384.0630637017605</v>
      </c>
      <c r="I953">
        <f t="shared" si="43"/>
        <v>1625.65</v>
      </c>
      <c r="J953" s="140">
        <f t="shared" si="44"/>
        <v>241.58693629823961</v>
      </c>
    </row>
    <row r="954" spans="1:10" ht="12.6" customHeight="1" x14ac:dyDescent="0.3">
      <c r="A954" s="181" t="s">
        <v>2296</v>
      </c>
      <c r="B954" s="182" t="s">
        <v>2297</v>
      </c>
      <c r="C954" s="190">
        <v>3513.29</v>
      </c>
      <c r="D954" s="191">
        <v>3513.29</v>
      </c>
      <c r="E954" s="185" t="s">
        <v>4616</v>
      </c>
      <c r="F954" s="186" t="s">
        <v>3581</v>
      </c>
      <c r="G954">
        <f>VLOOKUP(A954,РАСЧЕТ!$A$3:$BG$1360,59,0)</f>
        <v>1282.7228297938984</v>
      </c>
      <c r="H954" s="83">
        <f t="shared" si="42"/>
        <v>-2230.5671702061018</v>
      </c>
      <c r="I954">
        <f t="shared" si="43"/>
        <v>1756.645</v>
      </c>
      <c r="J954" s="140">
        <f t="shared" si="44"/>
        <v>-473.92217020610155</v>
      </c>
    </row>
    <row r="955" spans="1:10" ht="12.6" customHeight="1" x14ac:dyDescent="0.3">
      <c r="A955" s="181" t="s">
        <v>493</v>
      </c>
      <c r="B955" s="182" t="s">
        <v>494</v>
      </c>
      <c r="C955" s="190">
        <v>1477.47</v>
      </c>
      <c r="D955" s="191">
        <v>1477.47</v>
      </c>
      <c r="E955" s="185" t="s">
        <v>4616</v>
      </c>
      <c r="F955" s="186" t="s">
        <v>3582</v>
      </c>
      <c r="G955">
        <f>VLOOKUP(A955,РАСЧЕТ!$A$3:$BG$1360,59,0)</f>
        <v>644.60739166590156</v>
      </c>
      <c r="H955" s="83">
        <f t="shared" si="42"/>
        <v>-832.86260833409847</v>
      </c>
      <c r="I955">
        <f t="shared" si="43"/>
        <v>738.73500000000001</v>
      </c>
      <c r="J955" s="140">
        <f t="shared" si="44"/>
        <v>-94.127608334098454</v>
      </c>
    </row>
    <row r="956" spans="1:10" ht="12.6" customHeight="1" x14ac:dyDescent="0.3">
      <c r="A956" s="181" t="s">
        <v>2205</v>
      </c>
      <c r="B956" s="182" t="s">
        <v>2206</v>
      </c>
      <c r="C956" s="190">
        <v>1318.56</v>
      </c>
      <c r="D956" s="191">
        <v>1318.56</v>
      </c>
      <c r="E956" s="185" t="s">
        <v>4616</v>
      </c>
      <c r="F956" s="186" t="s">
        <v>3386</v>
      </c>
      <c r="G956">
        <f>VLOOKUP(A956,РАСЧЕТ!$A$3:$BG$1360,59,0)</f>
        <v>506.74384532434482</v>
      </c>
      <c r="H956" s="83">
        <f t="shared" si="42"/>
        <v>-811.81615467565507</v>
      </c>
      <c r="I956">
        <f t="shared" si="43"/>
        <v>659.28</v>
      </c>
      <c r="J956" s="140">
        <f t="shared" si="44"/>
        <v>-152.53615467565515</v>
      </c>
    </row>
    <row r="957" spans="1:10" ht="12.6" customHeight="1" x14ac:dyDescent="0.3">
      <c r="A957" s="181" t="s">
        <v>608</v>
      </c>
      <c r="B957" s="182" t="s">
        <v>609</v>
      </c>
      <c r="C957" s="190">
        <v>1473.18</v>
      </c>
      <c r="D957" s="191">
        <v>1473.18</v>
      </c>
      <c r="E957" s="185" t="s">
        <v>4616</v>
      </c>
      <c r="F957" s="186" t="s">
        <v>3387</v>
      </c>
      <c r="G957">
        <f>VLOOKUP(A957,РАСЧЕТ!$A$3:$BG$1360,59,0)</f>
        <v>669.62092622348996</v>
      </c>
      <c r="H957" s="83">
        <f t="shared" si="42"/>
        <v>-803.5590737765101</v>
      </c>
      <c r="I957">
        <f t="shared" si="43"/>
        <v>736.59</v>
      </c>
      <c r="J957" s="140">
        <f t="shared" si="44"/>
        <v>-66.969073776510072</v>
      </c>
    </row>
    <row r="958" spans="1:10" ht="12.6" customHeight="1" x14ac:dyDescent="0.3">
      <c r="A958" s="181" t="s">
        <v>2271</v>
      </c>
      <c r="B958" s="182" t="s">
        <v>2272</v>
      </c>
      <c r="C958" s="190">
        <v>3251.3</v>
      </c>
      <c r="D958" s="191">
        <v>3251.3</v>
      </c>
      <c r="E958" s="185" t="s">
        <v>4616</v>
      </c>
      <c r="F958" s="186" t="s">
        <v>3388</v>
      </c>
      <c r="G958">
        <f>VLOOKUP(A958,РАСЧЕТ!$A$3:$BG$1360,59,0)</f>
        <v>1656.5704190867464</v>
      </c>
      <c r="H958" s="83">
        <f t="shared" si="42"/>
        <v>-1594.7295809132538</v>
      </c>
      <c r="I958">
        <f t="shared" si="43"/>
        <v>1625.65</v>
      </c>
      <c r="J958" s="140">
        <f t="shared" si="44"/>
        <v>30.920419086746278</v>
      </c>
    </row>
    <row r="959" spans="1:10" ht="12.6" customHeight="1" x14ac:dyDescent="0.3">
      <c r="A959" s="181" t="s">
        <v>3930</v>
      </c>
      <c r="B959" s="182" t="s">
        <v>205</v>
      </c>
      <c r="C959" s="190">
        <v>1421.64</v>
      </c>
      <c r="D959" s="191">
        <v>1421.64</v>
      </c>
      <c r="E959" s="185" t="s">
        <v>4616</v>
      </c>
      <c r="F959" s="186" t="s">
        <v>4625</v>
      </c>
      <c r="G959">
        <f>VLOOKUP(A959,РАСЧЕТ!$A$3:$BG$1360,59,0)</f>
        <v>687.94259722698723</v>
      </c>
      <c r="H959" s="83">
        <f t="shared" si="42"/>
        <v>-733.69740277301287</v>
      </c>
      <c r="I959">
        <f t="shared" si="43"/>
        <v>710.82</v>
      </c>
      <c r="J959" s="140">
        <f t="shared" si="44"/>
        <v>-22.877402773012818</v>
      </c>
    </row>
    <row r="960" spans="1:10" ht="12.6" customHeight="1" x14ac:dyDescent="0.3">
      <c r="A960" s="181" t="s">
        <v>4508</v>
      </c>
      <c r="B960" s="182" t="s">
        <v>2428</v>
      </c>
      <c r="C960" s="190">
        <v>3513.29</v>
      </c>
      <c r="D960" s="191">
        <v>3513.29</v>
      </c>
      <c r="E960" s="185" t="s">
        <v>4616</v>
      </c>
      <c r="F960" s="186" t="s">
        <v>4626</v>
      </c>
      <c r="G960">
        <f>VLOOKUP(A960,РАСЧЕТ!$A$3:$BG$1360,59,0)</f>
        <v>1850.352056724864</v>
      </c>
      <c r="H960" s="83">
        <f t="shared" si="42"/>
        <v>-1662.9379432751359</v>
      </c>
      <c r="I960">
        <f t="shared" si="43"/>
        <v>1756.645</v>
      </c>
      <c r="J960" s="140">
        <f t="shared" si="44"/>
        <v>93.70705672486406</v>
      </c>
    </row>
    <row r="961" spans="1:10" ht="12.6" customHeight="1" x14ac:dyDescent="0.3">
      <c r="A961" s="181" t="s">
        <v>2529</v>
      </c>
      <c r="B961" s="182" t="s">
        <v>2415</v>
      </c>
      <c r="C961" s="190">
        <v>1477.47</v>
      </c>
      <c r="D961" s="191">
        <v>1477.47</v>
      </c>
      <c r="E961" s="185" t="s">
        <v>4616</v>
      </c>
      <c r="F961" s="186" t="s">
        <v>3406</v>
      </c>
      <c r="G961">
        <f>VLOOKUP(A961,РАСЧЕТ!$A$3:$BG$1360,59,0)</f>
        <v>612.00424019269542</v>
      </c>
      <c r="H961" s="83">
        <f t="shared" si="42"/>
        <v>-865.46575980730461</v>
      </c>
      <c r="I961">
        <f t="shared" si="43"/>
        <v>738.73500000000001</v>
      </c>
      <c r="J961" s="140">
        <f t="shared" si="44"/>
        <v>-126.73075980730459</v>
      </c>
    </row>
    <row r="962" spans="1:10" ht="12.6" customHeight="1" x14ac:dyDescent="0.3">
      <c r="A962" s="181" t="s">
        <v>686</v>
      </c>
      <c r="B962" s="182" t="s">
        <v>687</v>
      </c>
      <c r="C962" s="190">
        <v>1318.56</v>
      </c>
      <c r="D962" s="191">
        <v>1318.56</v>
      </c>
      <c r="E962" s="185" t="s">
        <v>4616</v>
      </c>
      <c r="F962" s="186" t="s">
        <v>3587</v>
      </c>
      <c r="G962">
        <f>VLOOKUP(A962,РАСЧЕТ!$A$3:$BG$1360,59,0)</f>
        <v>503.3999323527342</v>
      </c>
      <c r="H962" s="83">
        <f t="shared" ref="H962:H1025" si="45">G962-C962</f>
        <v>-815.16006764726581</v>
      </c>
      <c r="I962">
        <f t="shared" ref="I962:I1025" si="46">C962/30*15</f>
        <v>659.28</v>
      </c>
      <c r="J962" s="140">
        <f t="shared" ref="J962:J1025" si="47">G962-I962</f>
        <v>-155.88006764726578</v>
      </c>
    </row>
    <row r="963" spans="1:10" ht="12.6" customHeight="1" x14ac:dyDescent="0.3">
      <c r="A963" s="181" t="s">
        <v>2510</v>
      </c>
      <c r="B963" s="182" t="s">
        <v>2511</v>
      </c>
      <c r="C963" s="190">
        <v>1473.18</v>
      </c>
      <c r="D963" s="191">
        <v>1473.18</v>
      </c>
      <c r="E963" s="185" t="s">
        <v>4616</v>
      </c>
      <c r="F963" s="186" t="s">
        <v>3407</v>
      </c>
      <c r="G963">
        <f>VLOOKUP(A963,РАСЧЕТ!$A$3:$BG$1360,59,0)</f>
        <v>790.83777144438807</v>
      </c>
      <c r="H963" s="83">
        <f t="shared" si="45"/>
        <v>-682.342228555612</v>
      </c>
      <c r="I963">
        <f t="shared" si="46"/>
        <v>736.59</v>
      </c>
      <c r="J963" s="140">
        <f t="shared" si="47"/>
        <v>54.247771444388036</v>
      </c>
    </row>
    <row r="964" spans="1:10" ht="12.6" customHeight="1" x14ac:dyDescent="0.3">
      <c r="A964" s="181" t="s">
        <v>2403</v>
      </c>
      <c r="B964" s="182" t="s">
        <v>2404</v>
      </c>
      <c r="C964" s="190">
        <v>3251.3</v>
      </c>
      <c r="D964" s="191">
        <v>3251.3</v>
      </c>
      <c r="E964" s="185" t="s">
        <v>4616</v>
      </c>
      <c r="F964" s="186" t="s">
        <v>3589</v>
      </c>
      <c r="G964">
        <f>VLOOKUP(A964,РАСЧЕТ!$A$3:$BG$1360,59,0)</f>
        <v>1425.0044458026873</v>
      </c>
      <c r="H964" s="83">
        <f t="shared" si="45"/>
        <v>-1826.2955541973129</v>
      </c>
      <c r="I964">
        <f t="shared" si="46"/>
        <v>1625.65</v>
      </c>
      <c r="J964" s="140">
        <f t="shared" si="47"/>
        <v>-200.64555419731278</v>
      </c>
    </row>
    <row r="965" spans="1:10" ht="12.6" customHeight="1" x14ac:dyDescent="0.3">
      <c r="A965" s="181" t="s">
        <v>1314</v>
      </c>
      <c r="B965" s="182" t="s">
        <v>1315</v>
      </c>
      <c r="C965" s="190">
        <v>3513.29</v>
      </c>
      <c r="D965" s="191">
        <v>3513.29</v>
      </c>
      <c r="E965" s="185" t="s">
        <v>4616</v>
      </c>
      <c r="F965" s="186" t="s">
        <v>3591</v>
      </c>
      <c r="G965">
        <f>VLOOKUP(A965,РАСЧЕТ!$A$3:$BG$1360,59,0)</f>
        <v>1700.1119170141255</v>
      </c>
      <c r="H965" s="83">
        <f t="shared" si="45"/>
        <v>-1813.1780829858744</v>
      </c>
      <c r="I965">
        <f t="shared" si="46"/>
        <v>1756.645</v>
      </c>
      <c r="J965" s="140">
        <f t="shared" si="47"/>
        <v>-56.533082985874444</v>
      </c>
    </row>
    <row r="966" spans="1:10" ht="12.6" customHeight="1" x14ac:dyDescent="0.3">
      <c r="A966" s="181" t="s">
        <v>495</v>
      </c>
      <c r="B966" s="182" t="s">
        <v>496</v>
      </c>
      <c r="C966" s="190">
        <v>1477.47</v>
      </c>
      <c r="D966" s="191">
        <v>1477.47</v>
      </c>
      <c r="E966" s="185" t="s">
        <v>4616</v>
      </c>
      <c r="F966" s="186" t="s">
        <v>3432</v>
      </c>
      <c r="G966">
        <f>VLOOKUP(A966,РАСЧЕТ!$A$3:$BG$1360,59,0)</f>
        <v>603.64445776366824</v>
      </c>
      <c r="H966" s="83">
        <f t="shared" si="45"/>
        <v>-873.82554223633178</v>
      </c>
      <c r="I966">
        <f t="shared" si="46"/>
        <v>738.73500000000001</v>
      </c>
      <c r="J966" s="140">
        <f t="shared" si="47"/>
        <v>-135.09054223633177</v>
      </c>
    </row>
    <row r="967" spans="1:10" ht="12.6" customHeight="1" x14ac:dyDescent="0.3">
      <c r="A967" s="181" t="s">
        <v>2423</v>
      </c>
      <c r="B967" s="182" t="s">
        <v>2424</v>
      </c>
      <c r="C967" s="190">
        <v>1318.56</v>
      </c>
      <c r="D967" s="191">
        <v>1318.56</v>
      </c>
      <c r="E967" s="185" t="s">
        <v>4616</v>
      </c>
      <c r="F967" s="186" t="s">
        <v>3434</v>
      </c>
      <c r="G967">
        <f>VLOOKUP(A967,РАСЧЕТ!$A$3:$BG$1360,59,0)</f>
        <v>673.1035156619912</v>
      </c>
      <c r="H967" s="83">
        <f t="shared" si="45"/>
        <v>-645.45648433800875</v>
      </c>
      <c r="I967">
        <f t="shared" si="46"/>
        <v>659.28</v>
      </c>
      <c r="J967" s="140">
        <f t="shared" si="47"/>
        <v>13.823515661991223</v>
      </c>
    </row>
    <row r="968" spans="1:10" ht="12.6" customHeight="1" x14ac:dyDescent="0.3">
      <c r="A968" s="181" t="s">
        <v>2094</v>
      </c>
      <c r="B968" s="182" t="s">
        <v>2095</v>
      </c>
      <c r="C968" s="190">
        <v>1473.18</v>
      </c>
      <c r="D968" s="191">
        <v>1473.18</v>
      </c>
      <c r="E968" s="185" t="s">
        <v>4616</v>
      </c>
      <c r="F968" s="186" t="s">
        <v>3435</v>
      </c>
      <c r="G968">
        <f>VLOOKUP(A968,РАСЧЕТ!$A$3:$BG$1360,59,0)</f>
        <v>985.62070204072768</v>
      </c>
      <c r="H968" s="83">
        <f t="shared" si="45"/>
        <v>-487.55929795927239</v>
      </c>
      <c r="I968">
        <f t="shared" si="46"/>
        <v>736.59</v>
      </c>
      <c r="J968" s="140">
        <f t="shared" si="47"/>
        <v>249.03070204072765</v>
      </c>
    </row>
    <row r="969" spans="1:10" ht="12.6" customHeight="1" x14ac:dyDescent="0.3">
      <c r="A969" s="181" t="s">
        <v>1545</v>
      </c>
      <c r="B969" s="182" t="s">
        <v>1546</v>
      </c>
      <c r="C969" s="190">
        <v>3251.3</v>
      </c>
      <c r="D969" s="191">
        <v>3251.3</v>
      </c>
      <c r="E969" s="185" t="s">
        <v>4616</v>
      </c>
      <c r="F969" s="186" t="s">
        <v>3436</v>
      </c>
      <c r="G969">
        <f>VLOOKUP(A969,РАСЧЕТ!$A$3:$BG$1360,59,0)</f>
        <v>1864.7290015695312</v>
      </c>
      <c r="H969" s="83">
        <f t="shared" si="45"/>
        <v>-1386.570998430469</v>
      </c>
      <c r="I969">
        <f t="shared" si="46"/>
        <v>1625.65</v>
      </c>
      <c r="J969" s="140">
        <f t="shared" si="47"/>
        <v>239.0790015695311</v>
      </c>
    </row>
    <row r="970" spans="1:10" ht="12.6" customHeight="1" x14ac:dyDescent="0.3">
      <c r="A970" s="181" t="s">
        <v>2142</v>
      </c>
      <c r="B970" s="182" t="s">
        <v>120</v>
      </c>
      <c r="C970" s="190">
        <v>1576.26</v>
      </c>
      <c r="D970" s="191">
        <v>1576.26</v>
      </c>
      <c r="E970" s="185" t="s">
        <v>4616</v>
      </c>
      <c r="F970" s="186" t="s">
        <v>3195</v>
      </c>
      <c r="G970">
        <f>VLOOKUP(A970,РАСЧЕТ!$A$3:$BG$1360,59,0)</f>
        <v>561.68728191111006</v>
      </c>
      <c r="H970" s="83">
        <f t="shared" si="45"/>
        <v>-1014.5727180888899</v>
      </c>
      <c r="I970">
        <f t="shared" si="46"/>
        <v>788.13</v>
      </c>
      <c r="J970" s="140">
        <f t="shared" si="47"/>
        <v>-226.44271808888993</v>
      </c>
    </row>
    <row r="971" spans="1:10" ht="12.6" customHeight="1" x14ac:dyDescent="0.3">
      <c r="A971" s="181" t="s">
        <v>809</v>
      </c>
      <c r="B971" s="182" t="s">
        <v>810</v>
      </c>
      <c r="C971" s="190">
        <v>3513.29</v>
      </c>
      <c r="D971" s="191">
        <v>3513.29</v>
      </c>
      <c r="E971" s="185" t="s">
        <v>4616</v>
      </c>
      <c r="F971" s="186" t="s">
        <v>3455</v>
      </c>
      <c r="G971">
        <f>VLOOKUP(A971,РАСЧЕТ!$A$3:$BG$1360,59,0)</f>
        <v>1764.2462977058801</v>
      </c>
      <c r="H971" s="83">
        <f t="shared" si="45"/>
        <v>-1749.0437022941198</v>
      </c>
      <c r="I971">
        <f t="shared" si="46"/>
        <v>1756.645</v>
      </c>
      <c r="J971" s="140">
        <f t="shared" si="47"/>
        <v>7.6012977058801425</v>
      </c>
    </row>
    <row r="972" spans="1:10" ht="12.6" customHeight="1" x14ac:dyDescent="0.3">
      <c r="A972" s="181" t="s">
        <v>2064</v>
      </c>
      <c r="B972" s="182" t="s">
        <v>2065</v>
      </c>
      <c r="C972" s="190">
        <v>1477.47</v>
      </c>
      <c r="D972" s="191">
        <v>1477.47</v>
      </c>
      <c r="E972" s="185" t="s">
        <v>4616</v>
      </c>
      <c r="F972" s="186" t="s">
        <v>3456</v>
      </c>
      <c r="G972">
        <f>VLOOKUP(A972,РАСЧЕТ!$A$3:$BG$1360,59,0)</f>
        <v>908.77651642317028</v>
      </c>
      <c r="H972" s="83">
        <f t="shared" si="45"/>
        <v>-568.69348357682975</v>
      </c>
      <c r="I972">
        <f t="shared" si="46"/>
        <v>738.73500000000001</v>
      </c>
      <c r="J972" s="140">
        <f t="shared" si="47"/>
        <v>170.04151642317026</v>
      </c>
    </row>
    <row r="973" spans="1:10" ht="12.6" customHeight="1" x14ac:dyDescent="0.3">
      <c r="A973" s="181" t="s">
        <v>865</v>
      </c>
      <c r="B973" s="182" t="s">
        <v>866</v>
      </c>
      <c r="C973" s="190">
        <v>1318.56</v>
      </c>
      <c r="D973" s="191">
        <v>1318.56</v>
      </c>
      <c r="E973" s="185" t="s">
        <v>4616</v>
      </c>
      <c r="F973" s="186" t="s">
        <v>3457</v>
      </c>
      <c r="G973">
        <f>VLOOKUP(A973,РАСЧЕТ!$A$3:$BG$1360,59,0)</f>
        <v>751.68547049484846</v>
      </c>
      <c r="H973" s="83">
        <f t="shared" si="45"/>
        <v>-566.87452950515149</v>
      </c>
      <c r="I973">
        <f t="shared" si="46"/>
        <v>659.28</v>
      </c>
      <c r="J973" s="140">
        <f t="shared" si="47"/>
        <v>92.405470494848487</v>
      </c>
    </row>
    <row r="974" spans="1:10" ht="12.6" customHeight="1" x14ac:dyDescent="0.3">
      <c r="A974" s="181" t="s">
        <v>2585</v>
      </c>
      <c r="B974" s="182" t="s">
        <v>2066</v>
      </c>
      <c r="C974" s="190">
        <v>1473.18</v>
      </c>
      <c r="D974" s="191">
        <v>1473.18</v>
      </c>
      <c r="E974" s="185" t="s">
        <v>4616</v>
      </c>
      <c r="F974" s="186" t="s">
        <v>3909</v>
      </c>
      <c r="G974">
        <f>VLOOKUP(A974,РАСЧЕТ!$A$3:$BG$1360,59,0)</f>
        <v>712.8831143469987</v>
      </c>
      <c r="H974" s="83">
        <f t="shared" si="45"/>
        <v>-760.29688565300137</v>
      </c>
      <c r="I974">
        <f t="shared" si="46"/>
        <v>736.59</v>
      </c>
      <c r="J974" s="140">
        <f t="shared" si="47"/>
        <v>-23.706885653001336</v>
      </c>
    </row>
    <row r="975" spans="1:10" ht="12.6" customHeight="1" x14ac:dyDescent="0.3">
      <c r="A975" s="181" t="s">
        <v>1351</v>
      </c>
      <c r="B975" s="182" t="s">
        <v>1352</v>
      </c>
      <c r="C975" s="190">
        <v>3251.3</v>
      </c>
      <c r="D975" s="191">
        <v>3251.3</v>
      </c>
      <c r="E975" s="185" t="s">
        <v>4616</v>
      </c>
      <c r="F975" s="186" t="s">
        <v>3458</v>
      </c>
      <c r="G975">
        <f>VLOOKUP(A975,РАСЧЕТ!$A$3:$BG$1360,59,0)</f>
        <v>1498.5705311781278</v>
      </c>
      <c r="H975" s="83">
        <f t="shared" si="45"/>
        <v>-1752.7294688218724</v>
      </c>
      <c r="I975">
        <f t="shared" si="46"/>
        <v>1625.65</v>
      </c>
      <c r="J975" s="140">
        <f t="shared" si="47"/>
        <v>-127.0794688218723</v>
      </c>
    </row>
    <row r="976" spans="1:10" ht="12.6" customHeight="1" x14ac:dyDescent="0.3">
      <c r="A976" s="181" t="s">
        <v>997</v>
      </c>
      <c r="B976" s="182" t="s">
        <v>998</v>
      </c>
      <c r="C976" s="190">
        <v>3513.29</v>
      </c>
      <c r="D976" s="191">
        <v>3513.29</v>
      </c>
      <c r="E976" s="185" t="s">
        <v>4616</v>
      </c>
      <c r="F976" s="186" t="s">
        <v>3601</v>
      </c>
      <c r="G976">
        <f>VLOOKUP(A976,РАСЧЕТ!$A$3:$BG$1360,59,0)</f>
        <v>1251.7916348064978</v>
      </c>
      <c r="H976" s="83">
        <f t="shared" si="45"/>
        <v>-2261.4983651935022</v>
      </c>
      <c r="I976">
        <f t="shared" si="46"/>
        <v>1756.645</v>
      </c>
      <c r="J976" s="140">
        <f t="shared" si="47"/>
        <v>-504.85336519350221</v>
      </c>
    </row>
    <row r="977" spans="1:10" ht="12.6" customHeight="1" x14ac:dyDescent="0.3">
      <c r="A977" s="181" t="s">
        <v>1357</v>
      </c>
      <c r="B977" s="182" t="s">
        <v>1358</v>
      </c>
      <c r="C977" s="190">
        <v>1477.47</v>
      </c>
      <c r="D977" s="191">
        <v>1477.47</v>
      </c>
      <c r="E977" s="185" t="s">
        <v>4616</v>
      </c>
      <c r="F977" s="186" t="s">
        <v>3484</v>
      </c>
      <c r="G977">
        <f>VLOOKUP(A977,РАСЧЕТ!$A$3:$BG$1360,59,0)</f>
        <v>1056.7446654169553</v>
      </c>
      <c r="H977" s="83">
        <f t="shared" si="45"/>
        <v>-420.72533458304474</v>
      </c>
      <c r="I977">
        <f t="shared" si="46"/>
        <v>738.73500000000001</v>
      </c>
      <c r="J977" s="140">
        <f t="shared" si="47"/>
        <v>318.00966541695527</v>
      </c>
    </row>
    <row r="978" spans="1:10" ht="12.6" customHeight="1" x14ac:dyDescent="0.3">
      <c r="A978" s="181" t="s">
        <v>912</v>
      </c>
      <c r="B978" s="182" t="s">
        <v>913</v>
      </c>
      <c r="C978" s="190">
        <v>1318.56</v>
      </c>
      <c r="D978" s="191">
        <v>1318.56</v>
      </c>
      <c r="E978" s="185" t="s">
        <v>4616</v>
      </c>
      <c r="F978" s="186" t="s">
        <v>3485</v>
      </c>
      <c r="G978">
        <f>VLOOKUP(A978,РАСЧЕТ!$A$3:$BG$1360,59,0)</f>
        <v>455.74917250727793</v>
      </c>
      <c r="H978" s="83">
        <f t="shared" si="45"/>
        <v>-862.81082749272196</v>
      </c>
      <c r="I978">
        <f t="shared" si="46"/>
        <v>659.28</v>
      </c>
      <c r="J978" s="140">
        <f t="shared" si="47"/>
        <v>-203.53082749272204</v>
      </c>
    </row>
    <row r="979" spans="1:10" ht="12.6" customHeight="1" x14ac:dyDescent="0.3">
      <c r="A979" s="181" t="s">
        <v>2054</v>
      </c>
      <c r="B979" s="182" t="s">
        <v>2055</v>
      </c>
      <c r="C979" s="190">
        <v>1473.18</v>
      </c>
      <c r="D979" s="191">
        <v>1473.18</v>
      </c>
      <c r="E979" s="185" t="s">
        <v>4616</v>
      </c>
      <c r="F979" s="186" t="s">
        <v>3487</v>
      </c>
      <c r="G979">
        <f>VLOOKUP(A979,РАСЧЕТ!$A$3:$BG$1360,59,0)</f>
        <v>1071.7264610597083</v>
      </c>
      <c r="H979" s="83">
        <f t="shared" si="45"/>
        <v>-401.45353894029176</v>
      </c>
      <c r="I979">
        <f t="shared" si="46"/>
        <v>736.59</v>
      </c>
      <c r="J979" s="140">
        <f t="shared" si="47"/>
        <v>335.13646105970827</v>
      </c>
    </row>
    <row r="980" spans="1:10" ht="12.6" customHeight="1" x14ac:dyDescent="0.3">
      <c r="A980" s="181" t="s">
        <v>2429</v>
      </c>
      <c r="B980" s="182" t="s">
        <v>2430</v>
      </c>
      <c r="C980" s="190">
        <v>3251.3</v>
      </c>
      <c r="D980" s="191">
        <v>3251.3</v>
      </c>
      <c r="E980" s="185" t="s">
        <v>4616</v>
      </c>
      <c r="F980" s="186" t="s">
        <v>3604</v>
      </c>
      <c r="G980">
        <f>VLOOKUP(A980,РАСЧЕТ!$A$3:$BG$1360,59,0)</f>
        <v>1054.6660841967725</v>
      </c>
      <c r="H980" s="83">
        <f t="shared" si="45"/>
        <v>-2196.6339158032279</v>
      </c>
      <c r="I980">
        <f t="shared" si="46"/>
        <v>1625.65</v>
      </c>
      <c r="J980" s="140">
        <f t="shared" si="47"/>
        <v>-570.98391580322755</v>
      </c>
    </row>
    <row r="981" spans="1:10" ht="12.6" customHeight="1" x14ac:dyDescent="0.3">
      <c r="A981" s="181" t="s">
        <v>896</v>
      </c>
      <c r="B981" s="182" t="s">
        <v>209</v>
      </c>
      <c r="C981" s="190">
        <v>3367.26</v>
      </c>
      <c r="D981" s="191">
        <v>3367.26</v>
      </c>
      <c r="E981" s="185" t="s">
        <v>4616</v>
      </c>
      <c r="F981" s="186" t="s">
        <v>3196</v>
      </c>
      <c r="G981">
        <f>VLOOKUP(A981,РАСЧЕТ!$A$3:$BG$1360,59,0)</f>
        <v>1308.0724790068609</v>
      </c>
      <c r="H981" s="83">
        <f t="shared" si="45"/>
        <v>-2059.1875209931395</v>
      </c>
      <c r="I981">
        <f t="shared" si="46"/>
        <v>1683.63</v>
      </c>
      <c r="J981" s="140">
        <f t="shared" si="47"/>
        <v>-375.55752099313918</v>
      </c>
    </row>
    <row r="982" spans="1:10" ht="12.6" customHeight="1" x14ac:dyDescent="0.3">
      <c r="A982" s="181" t="s">
        <v>1686</v>
      </c>
      <c r="B982" s="182" t="s">
        <v>1687</v>
      </c>
      <c r="C982" s="190">
        <v>3513.29</v>
      </c>
      <c r="D982" s="191">
        <v>3513.29</v>
      </c>
      <c r="E982" s="185" t="s">
        <v>4616</v>
      </c>
      <c r="F982" s="186" t="s">
        <v>3606</v>
      </c>
      <c r="G982">
        <f>VLOOKUP(A982,РАСЧЕТ!$A$3:$BG$1360,59,0)</f>
        <v>1561.1035846805121</v>
      </c>
      <c r="H982" s="83">
        <f t="shared" si="45"/>
        <v>-1952.1864153194879</v>
      </c>
      <c r="I982">
        <f t="shared" si="46"/>
        <v>1756.645</v>
      </c>
      <c r="J982" s="140">
        <f t="shared" si="47"/>
        <v>-195.5414153194879</v>
      </c>
    </row>
    <row r="983" spans="1:10" ht="12.6" customHeight="1" x14ac:dyDescent="0.3">
      <c r="A983" s="181" t="s">
        <v>2591</v>
      </c>
      <c r="B983" s="182" t="s">
        <v>1589</v>
      </c>
      <c r="C983" s="190">
        <v>1477.47</v>
      </c>
      <c r="D983" s="191">
        <v>1477.47</v>
      </c>
      <c r="E983" s="185" t="s">
        <v>4616</v>
      </c>
      <c r="F983" s="186" t="s">
        <v>3908</v>
      </c>
      <c r="G983">
        <f>VLOOKUP(A983,РАСЧЕТ!$A$3:$BG$1360,59,0)</f>
        <v>788.39564944517372</v>
      </c>
      <c r="H983" s="83">
        <f t="shared" si="45"/>
        <v>-689.07435055482631</v>
      </c>
      <c r="I983">
        <f t="shared" si="46"/>
        <v>738.73500000000001</v>
      </c>
      <c r="J983" s="140">
        <f t="shared" si="47"/>
        <v>49.660649445173703</v>
      </c>
    </row>
    <row r="984" spans="1:10" ht="12.6" customHeight="1" x14ac:dyDescent="0.3">
      <c r="A984" s="181" t="s">
        <v>1661</v>
      </c>
      <c r="B984" s="182" t="s">
        <v>1662</v>
      </c>
      <c r="C984" s="190">
        <v>1318.56</v>
      </c>
      <c r="D984" s="191">
        <v>1318.56</v>
      </c>
      <c r="E984" s="185" t="s">
        <v>4616</v>
      </c>
      <c r="F984" s="186" t="s">
        <v>3609</v>
      </c>
      <c r="G984">
        <f>VLOOKUP(A984,РАСЧЕТ!$A$3:$BG$1360,59,0)</f>
        <v>604.55329974396568</v>
      </c>
      <c r="H984" s="83">
        <f t="shared" si="45"/>
        <v>-714.00670025603426</v>
      </c>
      <c r="I984">
        <f t="shared" si="46"/>
        <v>659.28</v>
      </c>
      <c r="J984" s="140">
        <f t="shared" si="47"/>
        <v>-54.726700256034292</v>
      </c>
    </row>
    <row r="985" spans="1:10" ht="12.6" customHeight="1" x14ac:dyDescent="0.3">
      <c r="A985" s="181" t="s">
        <v>1751</v>
      </c>
      <c r="B985" s="182" t="s">
        <v>1752</v>
      </c>
      <c r="C985" s="190">
        <v>1473.18</v>
      </c>
      <c r="D985" s="191">
        <v>1473.18</v>
      </c>
      <c r="E985" s="185" t="s">
        <v>4616</v>
      </c>
      <c r="F985" s="186" t="s">
        <v>3509</v>
      </c>
      <c r="G985">
        <f>VLOOKUP(A985,РАСЧЕТ!$A$3:$BG$1360,59,0)</f>
        <v>917.07048612270205</v>
      </c>
      <c r="H985" s="83">
        <f t="shared" si="45"/>
        <v>-556.10951387729801</v>
      </c>
      <c r="I985">
        <f t="shared" si="46"/>
        <v>736.59</v>
      </c>
      <c r="J985" s="140">
        <f t="shared" si="47"/>
        <v>180.48048612270202</v>
      </c>
    </row>
    <row r="986" spans="1:10" ht="12.6" customHeight="1" x14ac:dyDescent="0.3">
      <c r="A986" s="181" t="s">
        <v>928</v>
      </c>
      <c r="B986" s="182" t="s">
        <v>929</v>
      </c>
      <c r="C986" s="190">
        <v>3251.3</v>
      </c>
      <c r="D986" s="191">
        <v>3251.3</v>
      </c>
      <c r="E986" s="185" t="s">
        <v>4616</v>
      </c>
      <c r="F986" s="186" t="s">
        <v>3510</v>
      </c>
      <c r="G986">
        <f>VLOOKUP(A986,РАСЧЕТ!$A$3:$BG$1360,59,0)</f>
        <v>1211.8299938624873</v>
      </c>
      <c r="H986" s="83">
        <f t="shared" si="45"/>
        <v>-2039.4700061375129</v>
      </c>
      <c r="I986">
        <f t="shared" si="46"/>
        <v>1625.65</v>
      </c>
      <c r="J986" s="140">
        <f t="shared" si="47"/>
        <v>-413.82000613751279</v>
      </c>
    </row>
    <row r="987" spans="1:10" ht="12.6" customHeight="1" x14ac:dyDescent="0.3">
      <c r="A987" s="181" t="s">
        <v>1667</v>
      </c>
      <c r="B987" s="182" t="s">
        <v>1668</v>
      </c>
      <c r="C987" s="190">
        <v>3513.29</v>
      </c>
      <c r="D987" s="191">
        <v>3513.29</v>
      </c>
      <c r="E987" s="185" t="s">
        <v>4616</v>
      </c>
      <c r="F987" s="186" t="s">
        <v>3532</v>
      </c>
      <c r="G987">
        <f>VLOOKUP(A987,РАСЧЕТ!$A$3:$BG$1360,59,0)</f>
        <v>1377.188371241908</v>
      </c>
      <c r="H987" s="83">
        <f t="shared" si="45"/>
        <v>-2136.1016287580919</v>
      </c>
      <c r="I987">
        <f t="shared" si="46"/>
        <v>1756.645</v>
      </c>
      <c r="J987" s="140">
        <f t="shared" si="47"/>
        <v>-379.45662875809194</v>
      </c>
    </row>
    <row r="988" spans="1:10" ht="12.6" customHeight="1" x14ac:dyDescent="0.3">
      <c r="A988" s="181" t="s">
        <v>3941</v>
      </c>
      <c r="B988" s="182" t="s">
        <v>887</v>
      </c>
      <c r="C988" s="190">
        <v>1477.47</v>
      </c>
      <c r="D988" s="191">
        <v>1477.47</v>
      </c>
      <c r="E988" s="185" t="s">
        <v>4616</v>
      </c>
      <c r="F988" s="186" t="s">
        <v>4627</v>
      </c>
      <c r="G988">
        <f>VLOOKUP(A988,РАСЧЕТ!$A$3:$BG$1360,59,0)</f>
        <v>892.05695156511422</v>
      </c>
      <c r="H988" s="83">
        <f t="shared" si="45"/>
        <v>-585.41304843488581</v>
      </c>
      <c r="I988">
        <f t="shared" si="46"/>
        <v>738.73500000000001</v>
      </c>
      <c r="J988" s="140">
        <f t="shared" si="47"/>
        <v>153.3219515651142</v>
      </c>
    </row>
    <row r="989" spans="1:10" ht="12.6" customHeight="1" x14ac:dyDescent="0.3">
      <c r="A989" s="181" t="s">
        <v>2481</v>
      </c>
      <c r="B989" s="182" t="s">
        <v>2482</v>
      </c>
      <c r="C989" s="190">
        <v>1318.56</v>
      </c>
      <c r="D989" s="191">
        <v>1318.56</v>
      </c>
      <c r="E989" s="185" t="s">
        <v>4616</v>
      </c>
      <c r="F989" s="186" t="s">
        <v>3535</v>
      </c>
      <c r="G989">
        <f>VLOOKUP(A989,РАСЧЕТ!$A$3:$BG$1360,59,0)</f>
        <v>638.06156298696396</v>
      </c>
      <c r="H989" s="83">
        <f t="shared" si="45"/>
        <v>-680.49843701303598</v>
      </c>
      <c r="I989">
        <f t="shared" si="46"/>
        <v>659.28</v>
      </c>
      <c r="J989" s="140">
        <f t="shared" si="47"/>
        <v>-21.218437013036009</v>
      </c>
    </row>
    <row r="990" spans="1:10" ht="12.6" customHeight="1" x14ac:dyDescent="0.3">
      <c r="A990" s="181" t="s">
        <v>2355</v>
      </c>
      <c r="B990" s="182" t="s">
        <v>2356</v>
      </c>
      <c r="C990" s="190">
        <v>1473.18</v>
      </c>
      <c r="D990" s="191">
        <v>1473.18</v>
      </c>
      <c r="E990" s="185" t="s">
        <v>4616</v>
      </c>
      <c r="F990" s="186" t="s">
        <v>3537</v>
      </c>
      <c r="G990">
        <f>VLOOKUP(A990,РАСЧЕТ!$A$3:$BG$1360,59,0)</f>
        <v>712.8831143469987</v>
      </c>
      <c r="H990" s="83">
        <f t="shared" si="45"/>
        <v>-760.29688565300137</v>
      </c>
      <c r="I990">
        <f t="shared" si="46"/>
        <v>736.59</v>
      </c>
      <c r="J990" s="140">
        <f t="shared" si="47"/>
        <v>-23.706885653001336</v>
      </c>
    </row>
    <row r="991" spans="1:10" ht="12.6" customHeight="1" x14ac:dyDescent="0.3">
      <c r="A991" s="181" t="s">
        <v>1006</v>
      </c>
      <c r="B991" s="182" t="s">
        <v>1007</v>
      </c>
      <c r="C991" s="190">
        <v>3251.3</v>
      </c>
      <c r="D991" s="191">
        <v>3251.3</v>
      </c>
      <c r="E991" s="185" t="s">
        <v>4616</v>
      </c>
      <c r="F991" s="186" t="s">
        <v>3540</v>
      </c>
      <c r="G991">
        <f>VLOOKUP(A991,РАСЧЕТ!$A$3:$BG$1360,59,0)</f>
        <v>1005.3433678655098</v>
      </c>
      <c r="H991" s="83">
        <f t="shared" si="45"/>
        <v>-2245.9566321344905</v>
      </c>
      <c r="I991">
        <f t="shared" si="46"/>
        <v>1625.65</v>
      </c>
      <c r="J991" s="140">
        <f t="shared" si="47"/>
        <v>-620.30663213449031</v>
      </c>
    </row>
    <row r="992" spans="1:10" ht="12.6" customHeight="1" x14ac:dyDescent="0.3">
      <c r="A992" s="181" t="s">
        <v>1600</v>
      </c>
      <c r="B992" s="182" t="s">
        <v>327</v>
      </c>
      <c r="C992" s="190">
        <v>3118.15</v>
      </c>
      <c r="D992" s="191">
        <v>3118.15</v>
      </c>
      <c r="E992" s="185" t="s">
        <v>4616</v>
      </c>
      <c r="F992" s="186" t="s">
        <v>3204</v>
      </c>
      <c r="G992">
        <f>VLOOKUP(A992,РАСЧЕТ!$A$3:$BG$1360,59,0)</f>
        <v>1109.4724100998155</v>
      </c>
      <c r="H992" s="83">
        <f t="shared" si="45"/>
        <v>-2008.6775899001846</v>
      </c>
      <c r="I992">
        <f t="shared" si="46"/>
        <v>1559.075</v>
      </c>
      <c r="J992" s="140">
        <f t="shared" si="47"/>
        <v>-449.60258990018451</v>
      </c>
    </row>
    <row r="993" spans="1:10" ht="12.6" customHeight="1" x14ac:dyDescent="0.3">
      <c r="A993" s="181" t="s">
        <v>1773</v>
      </c>
      <c r="B993" s="182" t="s">
        <v>1774</v>
      </c>
      <c r="C993" s="190">
        <v>3513.29</v>
      </c>
      <c r="D993" s="191">
        <v>3513.29</v>
      </c>
      <c r="E993" s="185" t="s">
        <v>4616</v>
      </c>
      <c r="F993" s="186" t="s">
        <v>3558</v>
      </c>
      <c r="G993">
        <f>VLOOKUP(A993,РАСЧЕТ!$A$3:$BG$1360,59,0)</f>
        <v>1136.4266372859195</v>
      </c>
      <c r="H993" s="83">
        <f t="shared" si="45"/>
        <v>-2376.8633627140807</v>
      </c>
      <c r="I993">
        <f t="shared" si="46"/>
        <v>1756.645</v>
      </c>
      <c r="J993" s="140">
        <f t="shared" si="47"/>
        <v>-620.21836271408051</v>
      </c>
    </row>
    <row r="994" spans="1:10" ht="12.6" customHeight="1" x14ac:dyDescent="0.3">
      <c r="A994" s="181" t="s">
        <v>1688</v>
      </c>
      <c r="B994" s="182" t="s">
        <v>1689</v>
      </c>
      <c r="C994" s="190">
        <v>1477.47</v>
      </c>
      <c r="D994" s="191">
        <v>1477.47</v>
      </c>
      <c r="E994" s="185" t="s">
        <v>4616</v>
      </c>
      <c r="F994" s="186" t="s">
        <v>3559</v>
      </c>
      <c r="G994">
        <f>VLOOKUP(A994,РАСЧЕТ!$A$3:$BG$1360,59,0)</f>
        <v>767.4961933726064</v>
      </c>
      <c r="H994" s="83">
        <f t="shared" si="45"/>
        <v>-709.97380662739363</v>
      </c>
      <c r="I994">
        <f t="shared" si="46"/>
        <v>738.73500000000001</v>
      </c>
      <c r="J994" s="140">
        <f t="shared" si="47"/>
        <v>28.761193372606385</v>
      </c>
    </row>
    <row r="995" spans="1:10" ht="12.6" customHeight="1" x14ac:dyDescent="0.3">
      <c r="A995" s="181" t="s">
        <v>3944</v>
      </c>
      <c r="B995" s="182" t="s">
        <v>1585</v>
      </c>
      <c r="C995" s="190">
        <v>1318.56</v>
      </c>
      <c r="D995" s="191">
        <v>1318.56</v>
      </c>
      <c r="E995" s="185" t="s">
        <v>4616</v>
      </c>
      <c r="F995" s="186" t="s">
        <v>4558</v>
      </c>
      <c r="G995">
        <f>VLOOKUP(A995,РАСЧЕТ!$A$3:$BG$1360,59,0)</f>
        <v>638.06156298696396</v>
      </c>
      <c r="H995" s="83">
        <f t="shared" si="45"/>
        <v>-680.49843701303598</v>
      </c>
      <c r="I995">
        <f t="shared" si="46"/>
        <v>659.28</v>
      </c>
      <c r="J995" s="140">
        <f t="shared" si="47"/>
        <v>-21.218437013036009</v>
      </c>
    </row>
    <row r="996" spans="1:10" ht="12.6" customHeight="1" x14ac:dyDescent="0.3">
      <c r="A996" s="181" t="s">
        <v>1770</v>
      </c>
      <c r="B996" s="182" t="s">
        <v>1771</v>
      </c>
      <c r="C996" s="190">
        <v>1473.18</v>
      </c>
      <c r="D996" s="191">
        <v>1473.18</v>
      </c>
      <c r="E996" s="185" t="s">
        <v>4616</v>
      </c>
      <c r="F996" s="186" t="s">
        <v>3561</v>
      </c>
      <c r="G996">
        <f>VLOOKUP(A996,РАСЧЕТ!$A$3:$BG$1360,59,0)</f>
        <v>1006.5201581132965</v>
      </c>
      <c r="H996" s="83">
        <f t="shared" si="45"/>
        <v>-466.65984188670359</v>
      </c>
      <c r="I996">
        <f t="shared" si="46"/>
        <v>736.59</v>
      </c>
      <c r="J996" s="140">
        <f t="shared" si="47"/>
        <v>269.93015811329644</v>
      </c>
    </row>
    <row r="997" spans="1:10" ht="12.6" customHeight="1" x14ac:dyDescent="0.3">
      <c r="A997" s="181" t="s">
        <v>1784</v>
      </c>
      <c r="B997" s="182" t="s">
        <v>1785</v>
      </c>
      <c r="C997" s="190">
        <v>3251.3</v>
      </c>
      <c r="D997" s="191">
        <v>3251.3</v>
      </c>
      <c r="E997" s="185" t="s">
        <v>4616</v>
      </c>
      <c r="F997" s="186" t="s">
        <v>3563</v>
      </c>
      <c r="G997">
        <f>VLOOKUP(A997,РАСЧЕТ!$A$3:$BG$1360,59,0)</f>
        <v>1140.7718432157549</v>
      </c>
      <c r="H997" s="83">
        <f t="shared" si="45"/>
        <v>-2110.5281567842453</v>
      </c>
      <c r="I997">
        <f t="shared" si="46"/>
        <v>1625.65</v>
      </c>
      <c r="J997" s="140">
        <f t="shared" si="47"/>
        <v>-484.87815678424522</v>
      </c>
    </row>
    <row r="998" spans="1:10" ht="12.6" customHeight="1" x14ac:dyDescent="0.3">
      <c r="A998" s="181" t="s">
        <v>3945</v>
      </c>
      <c r="B998" s="182" t="s">
        <v>1786</v>
      </c>
      <c r="C998" s="190">
        <v>3513.29</v>
      </c>
      <c r="D998" s="191">
        <v>3513.29</v>
      </c>
      <c r="E998" s="185" t="s">
        <v>4616</v>
      </c>
      <c r="F998" s="186" t="s">
        <v>4560</v>
      </c>
      <c r="G998">
        <f>VLOOKUP(A998,РАСЧЕТ!$A$3:$BG$1360,59,0)</f>
        <v>847.17816524157058</v>
      </c>
      <c r="H998" s="83">
        <f t="shared" si="45"/>
        <v>-2666.1118347584293</v>
      </c>
      <c r="I998">
        <f t="shared" si="46"/>
        <v>1756.645</v>
      </c>
      <c r="J998" s="140">
        <f t="shared" si="47"/>
        <v>-909.4668347584294</v>
      </c>
    </row>
    <row r="999" spans="1:10" ht="12.6" customHeight="1" x14ac:dyDescent="0.3">
      <c r="A999" s="181" t="s">
        <v>2551</v>
      </c>
      <c r="B999" s="182" t="s">
        <v>1674</v>
      </c>
      <c r="C999" s="190">
        <v>1477.47</v>
      </c>
      <c r="D999" s="191">
        <v>1477.47</v>
      </c>
      <c r="E999" s="185" t="s">
        <v>4616</v>
      </c>
      <c r="F999" s="186" t="s">
        <v>3622</v>
      </c>
      <c r="G999">
        <f>VLOOKUP(A999,РАСЧЕТ!$A$3:$BG$1360,59,0)</f>
        <v>815.98293146096375</v>
      </c>
      <c r="H999" s="83">
        <f t="shared" si="45"/>
        <v>-661.48706853903627</v>
      </c>
      <c r="I999">
        <f t="shared" si="46"/>
        <v>738.73500000000001</v>
      </c>
      <c r="J999" s="140">
        <f t="shared" si="47"/>
        <v>77.247931460963741</v>
      </c>
    </row>
    <row r="1000" spans="1:10" ht="12.6" customHeight="1" x14ac:dyDescent="0.3">
      <c r="A1000" s="181" t="s">
        <v>1700</v>
      </c>
      <c r="B1000" s="182" t="s">
        <v>1701</v>
      </c>
      <c r="C1000" s="190">
        <v>1318.56</v>
      </c>
      <c r="D1000" s="191">
        <v>1318.56</v>
      </c>
      <c r="E1000" s="185" t="s">
        <v>4616</v>
      </c>
      <c r="F1000" s="186" t="s">
        <v>3583</v>
      </c>
      <c r="G1000">
        <f>VLOOKUP(A1000,РАСЧЕТ!$A$3:$BG$1360,59,0)</f>
        <v>695.67492822036456</v>
      </c>
      <c r="H1000" s="83">
        <f t="shared" si="45"/>
        <v>-622.88507177963538</v>
      </c>
      <c r="I1000">
        <f t="shared" si="46"/>
        <v>659.28</v>
      </c>
      <c r="J1000" s="140">
        <f t="shared" si="47"/>
        <v>36.394928220364591</v>
      </c>
    </row>
    <row r="1001" spans="1:10" ht="12.6" customHeight="1" x14ac:dyDescent="0.3">
      <c r="A1001" s="181" t="s">
        <v>1706</v>
      </c>
      <c r="B1001" s="182" t="s">
        <v>1707</v>
      </c>
      <c r="C1001" s="190">
        <v>1473.18</v>
      </c>
      <c r="D1001" s="191">
        <v>1473.18</v>
      </c>
      <c r="E1001" s="185" t="s">
        <v>4616</v>
      </c>
      <c r="F1001" s="186" t="s">
        <v>3584</v>
      </c>
      <c r="G1001">
        <f>VLOOKUP(A1001,РАСЧЕТ!$A$3:$BG$1360,59,0)</f>
        <v>718.94364255475193</v>
      </c>
      <c r="H1001" s="83">
        <f t="shared" si="45"/>
        <v>-754.23635744524813</v>
      </c>
      <c r="I1001">
        <f t="shared" si="46"/>
        <v>736.59</v>
      </c>
      <c r="J1001" s="140">
        <f t="shared" si="47"/>
        <v>-17.6463574452481</v>
      </c>
    </row>
    <row r="1002" spans="1:10" ht="12.6" customHeight="1" x14ac:dyDescent="0.3">
      <c r="A1002" s="181" t="s">
        <v>2383</v>
      </c>
      <c r="B1002" s="182" t="s">
        <v>2384</v>
      </c>
      <c r="C1002" s="190">
        <v>3251.3</v>
      </c>
      <c r="D1002" s="191">
        <v>3251.3</v>
      </c>
      <c r="E1002" s="185" t="s">
        <v>4616</v>
      </c>
      <c r="F1002" s="186" t="s">
        <v>3624</v>
      </c>
      <c r="G1002">
        <f>VLOOKUP(A1002,РАСЧЕТ!$A$3:$BG$1360,59,0)</f>
        <v>1840.4856325253488</v>
      </c>
      <c r="H1002" s="83">
        <f t="shared" si="45"/>
        <v>-1410.8143674746514</v>
      </c>
      <c r="I1002">
        <f t="shared" si="46"/>
        <v>1625.65</v>
      </c>
      <c r="J1002" s="140">
        <f t="shared" si="47"/>
        <v>214.83563252534873</v>
      </c>
    </row>
    <row r="1003" spans="1:10" ht="12.6" customHeight="1" x14ac:dyDescent="0.3">
      <c r="A1003" s="181" t="s">
        <v>2565</v>
      </c>
      <c r="B1003" s="182" t="s">
        <v>348</v>
      </c>
      <c r="C1003" s="190">
        <v>2452.4299999999998</v>
      </c>
      <c r="D1003" s="191">
        <v>2452.4299999999998</v>
      </c>
      <c r="E1003" s="185" t="s">
        <v>4616</v>
      </c>
      <c r="F1003" s="186" t="s">
        <v>3900</v>
      </c>
      <c r="G1003">
        <f>VLOOKUP(A1003,РАСЧЕТ!$A$3:$BG$1360,59,0)</f>
        <v>1347.5569751702119</v>
      </c>
      <c r="H1003" s="83">
        <f t="shared" si="45"/>
        <v>-1104.8730248297879</v>
      </c>
      <c r="I1003">
        <f t="shared" si="46"/>
        <v>1226.2149999999999</v>
      </c>
      <c r="J1003" s="140">
        <f t="shared" si="47"/>
        <v>121.34197517021198</v>
      </c>
    </row>
    <row r="1004" spans="1:10" ht="12.6" customHeight="1" x14ac:dyDescent="0.3">
      <c r="A1004" s="181" t="s">
        <v>897</v>
      </c>
      <c r="B1004" s="182" t="s">
        <v>898</v>
      </c>
      <c r="C1004" s="190">
        <v>3513.29</v>
      </c>
      <c r="D1004" s="191">
        <v>3513.29</v>
      </c>
      <c r="E1004" s="185" t="s">
        <v>4616</v>
      </c>
      <c r="F1004" s="186" t="s">
        <v>3607</v>
      </c>
      <c r="G1004">
        <f>VLOOKUP(A1004,РАСЧЕТ!$A$3:$BG$1360,59,0)</f>
        <v>737.66501542131095</v>
      </c>
      <c r="H1004" s="83">
        <f t="shared" si="45"/>
        <v>-2775.6249845786888</v>
      </c>
      <c r="I1004">
        <f t="shared" si="46"/>
        <v>1756.645</v>
      </c>
      <c r="J1004" s="140">
        <f t="shared" si="47"/>
        <v>-1018.979984578689</v>
      </c>
    </row>
    <row r="1005" spans="1:10" ht="12.6" customHeight="1" x14ac:dyDescent="0.3">
      <c r="A1005" s="181" t="s">
        <v>2374</v>
      </c>
      <c r="B1005" s="182" t="s">
        <v>2375</v>
      </c>
      <c r="C1005" s="190">
        <v>1477.47</v>
      </c>
      <c r="D1005" s="191">
        <v>1477.47</v>
      </c>
      <c r="E1005" s="185" t="s">
        <v>4616</v>
      </c>
      <c r="F1005" s="186" t="s">
        <v>3608</v>
      </c>
      <c r="G1005">
        <f>VLOOKUP(A1005,РАСЧЕТ!$A$3:$BG$1360,59,0)</f>
        <v>688.91423853974743</v>
      </c>
      <c r="H1005" s="83">
        <f t="shared" si="45"/>
        <v>-788.5557614602526</v>
      </c>
      <c r="I1005">
        <f t="shared" si="46"/>
        <v>738.73500000000001</v>
      </c>
      <c r="J1005" s="140">
        <f t="shared" si="47"/>
        <v>-49.820761460252584</v>
      </c>
    </row>
    <row r="1006" spans="1:10" ht="12.6" customHeight="1" x14ac:dyDescent="0.3">
      <c r="A1006" s="181" t="s">
        <v>1576</v>
      </c>
      <c r="B1006" s="182" t="s">
        <v>1577</v>
      </c>
      <c r="C1006" s="190">
        <v>1318.56</v>
      </c>
      <c r="D1006" s="191">
        <v>1318.56</v>
      </c>
      <c r="E1006" s="185" t="s">
        <v>4616</v>
      </c>
      <c r="F1006" s="186" t="s">
        <v>3628</v>
      </c>
      <c r="G1006">
        <f>VLOOKUP(A1006,РАСЧЕТ!$A$3:$BG$1360,59,0)</f>
        <v>632.14058175975651</v>
      </c>
      <c r="H1006" s="83">
        <f t="shared" si="45"/>
        <v>-686.41941824024343</v>
      </c>
      <c r="I1006">
        <f t="shared" si="46"/>
        <v>659.28</v>
      </c>
      <c r="J1006" s="140">
        <f t="shared" si="47"/>
        <v>-27.139418240243458</v>
      </c>
    </row>
    <row r="1007" spans="1:10" ht="12.6" customHeight="1" x14ac:dyDescent="0.3">
      <c r="A1007" s="181" t="s">
        <v>1996</v>
      </c>
      <c r="B1007" s="182" t="s">
        <v>1997</v>
      </c>
      <c r="C1007" s="190">
        <v>1473.18</v>
      </c>
      <c r="D1007" s="191">
        <v>1473.18</v>
      </c>
      <c r="E1007" s="185" t="s">
        <v>4616</v>
      </c>
      <c r="F1007" s="186" t="s">
        <v>3610</v>
      </c>
      <c r="G1007">
        <f>VLOOKUP(A1007,РАСЧЕТ!$A$3:$BG$1360,59,0)</f>
        <v>571.81147180386915</v>
      </c>
      <c r="H1007" s="83">
        <f t="shared" si="45"/>
        <v>-901.36852819613091</v>
      </c>
      <c r="I1007">
        <f t="shared" si="46"/>
        <v>736.59</v>
      </c>
      <c r="J1007" s="140">
        <f t="shared" si="47"/>
        <v>-164.77852819613088</v>
      </c>
    </row>
    <row r="1008" spans="1:10" ht="12.6" customHeight="1" x14ac:dyDescent="0.3">
      <c r="A1008" s="181" t="s">
        <v>3955</v>
      </c>
      <c r="B1008" s="182" t="s">
        <v>1643</v>
      </c>
      <c r="C1008" s="190">
        <v>3251.3</v>
      </c>
      <c r="D1008" s="191">
        <v>3251.3</v>
      </c>
      <c r="E1008" s="185" t="s">
        <v>4616</v>
      </c>
      <c r="F1008" s="186" t="s">
        <v>4591</v>
      </c>
      <c r="G1008">
        <f>VLOOKUP(A1008,РАСЧЕТ!$A$3:$BG$1360,59,0)</f>
        <v>1088.1052139128817</v>
      </c>
      <c r="H1008" s="83">
        <f t="shared" si="45"/>
        <v>-2163.1947860871187</v>
      </c>
      <c r="I1008">
        <f t="shared" si="46"/>
        <v>1625.65</v>
      </c>
      <c r="J1008" s="140">
        <f t="shared" si="47"/>
        <v>-537.54478608711838</v>
      </c>
    </row>
    <row r="1009" spans="1:10" ht="12.6" customHeight="1" x14ac:dyDescent="0.3">
      <c r="A1009" s="181" t="s">
        <v>1613</v>
      </c>
      <c r="B1009" s="182" t="s">
        <v>1614</v>
      </c>
      <c r="C1009" s="190">
        <v>3513.29</v>
      </c>
      <c r="D1009" s="191">
        <v>3513.29</v>
      </c>
      <c r="E1009" s="185" t="s">
        <v>4616</v>
      </c>
      <c r="F1009" s="186" t="s">
        <v>3633</v>
      </c>
      <c r="G1009">
        <f>VLOOKUP(A1009,РАСЧЕТ!$A$3:$BG$1360,59,0)</f>
        <v>1965.7170542454412</v>
      </c>
      <c r="H1009" s="83">
        <f t="shared" si="45"/>
        <v>-1547.5729457545588</v>
      </c>
      <c r="I1009">
        <f t="shared" si="46"/>
        <v>1756.645</v>
      </c>
      <c r="J1009" s="140">
        <f t="shared" si="47"/>
        <v>209.07205424544122</v>
      </c>
    </row>
    <row r="1010" spans="1:10" ht="12.6" customHeight="1" x14ac:dyDescent="0.3">
      <c r="A1010" s="181" t="s">
        <v>1623</v>
      </c>
      <c r="B1010" s="182" t="s">
        <v>1624</v>
      </c>
      <c r="C1010" s="190">
        <v>1477.47</v>
      </c>
      <c r="D1010" s="191">
        <v>1477.47</v>
      </c>
      <c r="E1010" s="185" t="s">
        <v>4616</v>
      </c>
      <c r="F1010" s="186" t="s">
        <v>3634</v>
      </c>
      <c r="G1010">
        <f>VLOOKUP(A1010,РАСЧЕТ!$A$3:$BG$1360,59,0)</f>
        <v>992.37434071344421</v>
      </c>
      <c r="H1010" s="83">
        <f t="shared" si="45"/>
        <v>-485.09565928655582</v>
      </c>
      <c r="I1010">
        <f t="shared" si="46"/>
        <v>738.73500000000001</v>
      </c>
      <c r="J1010" s="140">
        <f t="shared" si="47"/>
        <v>253.6393407134442</v>
      </c>
    </row>
    <row r="1011" spans="1:10" ht="12.6" customHeight="1" x14ac:dyDescent="0.3">
      <c r="A1011" s="181" t="s">
        <v>2463</v>
      </c>
      <c r="B1011" s="182" t="s">
        <v>2464</v>
      </c>
      <c r="C1011" s="190">
        <v>1318.56</v>
      </c>
      <c r="D1011" s="191">
        <v>1318.56</v>
      </c>
      <c r="E1011" s="185" t="s">
        <v>4616</v>
      </c>
      <c r="F1011" s="186" t="s">
        <v>3635</v>
      </c>
      <c r="G1011">
        <f>VLOOKUP(A1011,РАСЧЕТ!$A$3:$BG$1360,59,0)</f>
        <v>702.36275416358728</v>
      </c>
      <c r="H1011" s="83">
        <f t="shared" si="45"/>
        <v>-616.19724583641266</v>
      </c>
      <c r="I1011">
        <f t="shared" si="46"/>
        <v>659.28</v>
      </c>
      <c r="J1011" s="140">
        <f t="shared" si="47"/>
        <v>43.08275416358731</v>
      </c>
    </row>
    <row r="1012" spans="1:10" ht="12.6" customHeight="1" x14ac:dyDescent="0.3">
      <c r="A1012" s="181" t="s">
        <v>1648</v>
      </c>
      <c r="B1012" s="182" t="s">
        <v>1649</v>
      </c>
      <c r="C1012" s="190">
        <v>1473.18</v>
      </c>
      <c r="D1012" s="191">
        <v>1473.18</v>
      </c>
      <c r="E1012" s="185" t="s">
        <v>4616</v>
      </c>
      <c r="F1012" s="186" t="s">
        <v>3636</v>
      </c>
      <c r="G1012">
        <f>VLOOKUP(A1012,РАСЧЕТ!$A$3:$BG$1360,59,0)</f>
        <v>712.8831143469987</v>
      </c>
      <c r="H1012" s="83">
        <f t="shared" si="45"/>
        <v>-760.29688565300137</v>
      </c>
      <c r="I1012">
        <f t="shared" si="46"/>
        <v>736.59</v>
      </c>
      <c r="J1012" s="140">
        <f t="shared" si="47"/>
        <v>-23.706885653001336</v>
      </c>
    </row>
    <row r="1013" spans="1:10" ht="12.6" customHeight="1" x14ac:dyDescent="0.3">
      <c r="A1013" s="181" t="s">
        <v>2347</v>
      </c>
      <c r="B1013" s="182" t="s">
        <v>2348</v>
      </c>
      <c r="C1013" s="190">
        <v>3251.3</v>
      </c>
      <c r="D1013" s="191">
        <v>3251.3</v>
      </c>
      <c r="E1013" s="185" t="s">
        <v>4616</v>
      </c>
      <c r="F1013" s="186" t="s">
        <v>3637</v>
      </c>
      <c r="G1013">
        <f>VLOOKUP(A1013,РАСЧЕТ!$A$3:$BG$1360,59,0)</f>
        <v>1940.8030216736788</v>
      </c>
      <c r="H1013" s="83">
        <f t="shared" si="45"/>
        <v>-1310.4969783263214</v>
      </c>
      <c r="I1013">
        <f t="shared" si="46"/>
        <v>1625.65</v>
      </c>
      <c r="J1013" s="140">
        <f t="shared" si="47"/>
        <v>315.15302167367872</v>
      </c>
    </row>
    <row r="1014" spans="1:10" ht="12.6" customHeight="1" x14ac:dyDescent="0.3">
      <c r="A1014" s="181" t="s">
        <v>1730</v>
      </c>
      <c r="B1014" s="182" t="s">
        <v>272</v>
      </c>
      <c r="C1014" s="190">
        <v>1421.64</v>
      </c>
      <c r="D1014" s="191">
        <v>1421.64</v>
      </c>
      <c r="E1014" s="185" t="s">
        <v>4616</v>
      </c>
      <c r="F1014" s="186" t="s">
        <v>3205</v>
      </c>
      <c r="G1014">
        <f>VLOOKUP(A1014,РАСЧЕТ!$A$3:$BG$1360,59,0)</f>
        <v>687.94259722698723</v>
      </c>
      <c r="H1014" s="83">
        <f t="shared" si="45"/>
        <v>-733.69740277301287</v>
      </c>
      <c r="I1014">
        <f t="shared" si="46"/>
        <v>710.82</v>
      </c>
      <c r="J1014" s="140">
        <f t="shared" si="47"/>
        <v>-22.877402773012818</v>
      </c>
    </row>
    <row r="1015" spans="1:10" ht="12.6" customHeight="1" x14ac:dyDescent="0.3">
      <c r="A1015" s="181" t="s">
        <v>2636</v>
      </c>
      <c r="B1015" s="182" t="s">
        <v>2334</v>
      </c>
      <c r="C1015" s="190">
        <v>3513.29</v>
      </c>
      <c r="D1015" s="191">
        <v>3513.29</v>
      </c>
      <c r="E1015" s="185" t="s">
        <v>4616</v>
      </c>
      <c r="F1015" s="186" t="s">
        <v>3926</v>
      </c>
      <c r="G1015">
        <f>VLOOKUP(A1015,РАСЧЕТ!$A$3:$BG$1360,59,0)</f>
        <v>1062.8605519104781</v>
      </c>
      <c r="H1015" s="83">
        <f t="shared" si="45"/>
        <v>-2450.4294480895219</v>
      </c>
      <c r="I1015">
        <f t="shared" si="46"/>
        <v>1756.645</v>
      </c>
      <c r="J1015" s="140">
        <f t="shared" si="47"/>
        <v>-693.7844480895219</v>
      </c>
    </row>
    <row r="1016" spans="1:10" ht="12.6" customHeight="1" x14ac:dyDescent="0.3">
      <c r="A1016" s="181" t="s">
        <v>2385</v>
      </c>
      <c r="B1016" s="182" t="s">
        <v>2386</v>
      </c>
      <c r="C1016" s="190">
        <v>1477.47</v>
      </c>
      <c r="D1016" s="191">
        <v>1477.47</v>
      </c>
      <c r="E1016" s="185" t="s">
        <v>4616</v>
      </c>
      <c r="F1016" s="186" t="s">
        <v>3656</v>
      </c>
      <c r="G1016">
        <f>VLOOKUP(A1016,РАСЧЕТ!$A$3:$BG$1360,59,0)</f>
        <v>890.38499507930817</v>
      </c>
      <c r="H1016" s="83">
        <f t="shared" si="45"/>
        <v>-587.08500492069186</v>
      </c>
      <c r="I1016">
        <f t="shared" si="46"/>
        <v>738.73500000000001</v>
      </c>
      <c r="J1016" s="140">
        <f t="shared" si="47"/>
        <v>151.64999507930816</v>
      </c>
    </row>
    <row r="1017" spans="1:10" ht="12.6" customHeight="1" x14ac:dyDescent="0.3">
      <c r="A1017" s="181" t="s">
        <v>1690</v>
      </c>
      <c r="B1017" s="182" t="s">
        <v>1691</v>
      </c>
      <c r="C1017" s="190">
        <v>1318.56</v>
      </c>
      <c r="D1017" s="191">
        <v>1318.56</v>
      </c>
      <c r="E1017" s="185" t="s">
        <v>4616</v>
      </c>
      <c r="F1017" s="186" t="s">
        <v>3657</v>
      </c>
      <c r="G1017">
        <f>VLOOKUP(A1017,РАСЧЕТ!$A$3:$BG$1360,59,0)</f>
        <v>685.64318930553281</v>
      </c>
      <c r="H1017" s="83">
        <f t="shared" si="45"/>
        <v>-632.91681069446713</v>
      </c>
      <c r="I1017">
        <f t="shared" si="46"/>
        <v>659.28</v>
      </c>
      <c r="J1017" s="140">
        <f t="shared" si="47"/>
        <v>26.363189305532842</v>
      </c>
    </row>
    <row r="1018" spans="1:10" ht="12.6" customHeight="1" x14ac:dyDescent="0.3">
      <c r="A1018" s="181" t="s">
        <v>2465</v>
      </c>
      <c r="B1018" s="182" t="s">
        <v>2466</v>
      </c>
      <c r="C1018" s="190">
        <v>1473.18</v>
      </c>
      <c r="D1018" s="191">
        <v>1473.18</v>
      </c>
      <c r="E1018" s="185" t="s">
        <v>4616</v>
      </c>
      <c r="F1018" s="186" t="s">
        <v>3658</v>
      </c>
      <c r="G1018">
        <f>VLOOKUP(A1018,РАСЧЕТ!$A$3:$BG$1360,59,0)</f>
        <v>4316.994000008156</v>
      </c>
      <c r="H1018" s="83">
        <f t="shared" si="45"/>
        <v>2843.8140000081557</v>
      </c>
      <c r="I1018">
        <f t="shared" si="46"/>
        <v>736.59</v>
      </c>
      <c r="J1018" s="140">
        <f t="shared" si="47"/>
        <v>3580.4040000081559</v>
      </c>
    </row>
    <row r="1019" spans="1:10" ht="12.6" customHeight="1" x14ac:dyDescent="0.3">
      <c r="A1019" s="181" t="s">
        <v>2457</v>
      </c>
      <c r="B1019" s="182" t="s">
        <v>2458</v>
      </c>
      <c r="C1019" s="190">
        <v>3251.3</v>
      </c>
      <c r="D1019" s="191">
        <v>3251.3</v>
      </c>
      <c r="E1019" s="185" t="s">
        <v>4616</v>
      </c>
      <c r="F1019" s="186" t="s">
        <v>3659</v>
      </c>
      <c r="G1019">
        <f>VLOOKUP(A1019,РАСЧЕТ!$A$3:$BG$1360,59,0)</f>
        <v>1747.6920475631468</v>
      </c>
      <c r="H1019" s="83">
        <f t="shared" si="45"/>
        <v>-1503.6079524368533</v>
      </c>
      <c r="I1019">
        <f t="shared" si="46"/>
        <v>1625.65</v>
      </c>
      <c r="J1019" s="140">
        <f t="shared" si="47"/>
        <v>122.04204756314675</v>
      </c>
    </row>
    <row r="1020" spans="1:10" ht="12.6" customHeight="1" x14ac:dyDescent="0.3">
      <c r="A1020" s="181" t="s">
        <v>2483</v>
      </c>
      <c r="B1020" s="182" t="s">
        <v>2484</v>
      </c>
      <c r="C1020" s="190">
        <v>3513.29</v>
      </c>
      <c r="D1020" s="191">
        <v>3513.29</v>
      </c>
      <c r="E1020" s="185" t="s">
        <v>4616</v>
      </c>
      <c r="F1020" s="186" t="s">
        <v>3679</v>
      </c>
      <c r="G1020">
        <f>VLOOKUP(A1020,РАСЧЕТ!$A$3:$BG$1360,59,0)</f>
        <v>1113.019246484643</v>
      </c>
      <c r="H1020" s="83">
        <f t="shared" si="45"/>
        <v>-2400.2707535153568</v>
      </c>
      <c r="I1020">
        <f t="shared" si="46"/>
        <v>1756.645</v>
      </c>
      <c r="J1020" s="140">
        <f t="shared" si="47"/>
        <v>-643.62575351535702</v>
      </c>
    </row>
    <row r="1021" spans="1:10" ht="12.6" customHeight="1" x14ac:dyDescent="0.3">
      <c r="A1021" s="181" t="s">
        <v>1696</v>
      </c>
      <c r="B1021" s="182" t="s">
        <v>1697</v>
      </c>
      <c r="C1021" s="190">
        <v>1477.47</v>
      </c>
      <c r="D1021" s="191">
        <v>1477.47</v>
      </c>
      <c r="E1021" s="185" t="s">
        <v>4616</v>
      </c>
      <c r="F1021" s="186" t="s">
        <v>3680</v>
      </c>
      <c r="G1021">
        <f>VLOOKUP(A1021,РАСЧЕТ!$A$3:$BG$1360,59,0)</f>
        <v>958.09923275443157</v>
      </c>
      <c r="H1021" s="83">
        <f t="shared" si="45"/>
        <v>-519.37076724556846</v>
      </c>
      <c r="I1021">
        <f t="shared" si="46"/>
        <v>738.73500000000001</v>
      </c>
      <c r="J1021" s="140">
        <f t="shared" si="47"/>
        <v>219.36423275443155</v>
      </c>
    </row>
    <row r="1022" spans="1:10" ht="12.6" customHeight="1" x14ac:dyDescent="0.3">
      <c r="A1022" s="181" t="s">
        <v>2349</v>
      </c>
      <c r="B1022" s="182" t="s">
        <v>2350</v>
      </c>
      <c r="C1022" s="190">
        <v>1318.56</v>
      </c>
      <c r="D1022" s="191">
        <v>1318.56</v>
      </c>
      <c r="E1022" s="185" t="s">
        <v>4616</v>
      </c>
      <c r="F1022" s="186" t="s">
        <v>3681</v>
      </c>
      <c r="G1022">
        <f>VLOOKUP(A1022,РАСЧЕТ!$A$3:$BG$1360,59,0)</f>
        <v>638.06156298696396</v>
      </c>
      <c r="H1022" s="83">
        <f t="shared" si="45"/>
        <v>-680.49843701303598</v>
      </c>
      <c r="I1022">
        <f t="shared" si="46"/>
        <v>659.28</v>
      </c>
      <c r="J1022" s="140">
        <f t="shared" si="47"/>
        <v>-21.218437013036009</v>
      </c>
    </row>
    <row r="1023" spans="1:10" ht="12.6" customHeight="1" x14ac:dyDescent="0.3">
      <c r="A1023" s="181" t="s">
        <v>2527</v>
      </c>
      <c r="B1023" s="182" t="s">
        <v>1839</v>
      </c>
      <c r="C1023" s="190">
        <v>1473.18</v>
      </c>
      <c r="D1023" s="191">
        <v>1473.18</v>
      </c>
      <c r="E1023" s="185" t="s">
        <v>4616</v>
      </c>
      <c r="F1023" s="186" t="s">
        <v>3682</v>
      </c>
      <c r="G1023">
        <f>VLOOKUP(A1023,РАСЧЕТ!$A$3:$BG$1360,59,0)</f>
        <v>672.12886095219824</v>
      </c>
      <c r="H1023" s="83">
        <f t="shared" si="45"/>
        <v>-801.05113904780183</v>
      </c>
      <c r="I1023">
        <f t="shared" si="46"/>
        <v>736.59</v>
      </c>
      <c r="J1023" s="140">
        <f t="shared" si="47"/>
        <v>-64.461139047801794</v>
      </c>
    </row>
    <row r="1024" spans="1:10" ht="12.6" customHeight="1" x14ac:dyDescent="0.3">
      <c r="A1024" s="181" t="s">
        <v>1562</v>
      </c>
      <c r="B1024" s="182" t="s">
        <v>1563</v>
      </c>
      <c r="C1024" s="190">
        <v>3251.3</v>
      </c>
      <c r="D1024" s="191">
        <v>3251.3</v>
      </c>
      <c r="E1024" s="185" t="s">
        <v>4616</v>
      </c>
      <c r="F1024" s="186" t="s">
        <v>3684</v>
      </c>
      <c r="G1024">
        <f>VLOOKUP(A1024,РАСЧЕТ!$A$3:$BG$1360,59,0)</f>
        <v>1521.9779219794034</v>
      </c>
      <c r="H1024" s="83">
        <f t="shared" si="45"/>
        <v>-1729.3220780205968</v>
      </c>
      <c r="I1024">
        <f t="shared" si="46"/>
        <v>1625.65</v>
      </c>
      <c r="J1024" s="140">
        <f t="shared" si="47"/>
        <v>-103.6720780205967</v>
      </c>
    </row>
    <row r="1025" spans="1:10" ht="12.6" customHeight="1" x14ac:dyDescent="0.3">
      <c r="A1025" s="181" t="s">
        <v>2485</v>
      </c>
      <c r="B1025" s="182" t="s">
        <v>322</v>
      </c>
      <c r="C1025" s="190">
        <v>1421.64</v>
      </c>
      <c r="D1025" s="191">
        <v>1421.64</v>
      </c>
      <c r="E1025" s="185" t="s">
        <v>4616</v>
      </c>
      <c r="F1025" s="186" t="s">
        <v>3206</v>
      </c>
      <c r="G1025">
        <f>VLOOKUP(A1025,РАСЧЕТ!$A$3:$BG$1360,59,0)</f>
        <v>813.45540949172471</v>
      </c>
      <c r="H1025" s="83">
        <f t="shared" si="45"/>
        <v>-608.18459050827539</v>
      </c>
      <c r="I1025">
        <f t="shared" si="46"/>
        <v>710.82</v>
      </c>
      <c r="J1025" s="140">
        <f t="shared" si="47"/>
        <v>102.63540949172466</v>
      </c>
    </row>
    <row r="1026" spans="1:10" ht="12.6" customHeight="1" x14ac:dyDescent="0.3">
      <c r="A1026" s="181" t="s">
        <v>1653</v>
      </c>
      <c r="B1026" s="182" t="s">
        <v>1654</v>
      </c>
      <c r="C1026" s="190">
        <v>3513.29</v>
      </c>
      <c r="D1026" s="191">
        <v>3513.29</v>
      </c>
      <c r="E1026" s="185" t="s">
        <v>4616</v>
      </c>
      <c r="F1026" s="186" t="s">
        <v>3705</v>
      </c>
      <c r="G1026">
        <f>VLOOKUP(A1026,РАСЧЕТ!$A$3:$BG$1360,59,0)</f>
        <v>1910.5424902138577</v>
      </c>
      <c r="H1026" s="83">
        <f t="shared" ref="H1026:H1089" si="48">G1026-C1026</f>
        <v>-1602.7475097861422</v>
      </c>
      <c r="I1026">
        <f t="shared" ref="I1026:I1089" si="49">C1026/30*15</f>
        <v>1756.645</v>
      </c>
      <c r="J1026" s="140">
        <f t="shared" ref="J1026:J1089" si="50">G1026-I1026</f>
        <v>153.89749021385774</v>
      </c>
    </row>
    <row r="1027" spans="1:10" ht="12.6" customHeight="1" x14ac:dyDescent="0.3">
      <c r="A1027" s="181" t="s">
        <v>1800</v>
      </c>
      <c r="B1027" s="182" t="s">
        <v>1801</v>
      </c>
      <c r="C1027" s="190">
        <v>1477.47</v>
      </c>
      <c r="D1027" s="191">
        <v>1477.47</v>
      </c>
      <c r="E1027" s="185" t="s">
        <v>4616</v>
      </c>
      <c r="F1027" s="186" t="s">
        <v>3706</v>
      </c>
      <c r="G1027">
        <f>VLOOKUP(A1027,РАСЧЕТ!$A$3:$BG$1360,59,0)</f>
        <v>781.70782350195248</v>
      </c>
      <c r="H1027" s="83">
        <f t="shared" si="48"/>
        <v>-695.76217649804755</v>
      </c>
      <c r="I1027">
        <f t="shared" si="49"/>
        <v>738.73500000000001</v>
      </c>
      <c r="J1027" s="140">
        <f t="shared" si="50"/>
        <v>42.972823501952462</v>
      </c>
    </row>
    <row r="1028" spans="1:10" ht="12.6" customHeight="1" x14ac:dyDescent="0.3">
      <c r="A1028" s="181" t="s">
        <v>1615</v>
      </c>
      <c r="B1028" s="182" t="s">
        <v>1616</v>
      </c>
      <c r="C1028" s="190">
        <v>1318.56</v>
      </c>
      <c r="D1028" s="191">
        <v>1318.56</v>
      </c>
      <c r="E1028" s="185" t="s">
        <v>4616</v>
      </c>
      <c r="F1028" s="186" t="s">
        <v>3650</v>
      </c>
      <c r="G1028">
        <f>VLOOKUP(A1028,РАСЧЕТ!$A$3:$BG$1360,59,0)</f>
        <v>666.41568971876927</v>
      </c>
      <c r="H1028" s="83">
        <f t="shared" si="48"/>
        <v>-652.14431028123067</v>
      </c>
      <c r="I1028">
        <f t="shared" si="49"/>
        <v>659.28</v>
      </c>
      <c r="J1028" s="140">
        <f t="shared" si="50"/>
        <v>7.1356897187692994</v>
      </c>
    </row>
    <row r="1029" spans="1:10" ht="12.6" customHeight="1" x14ac:dyDescent="0.3">
      <c r="A1029" s="181" t="s">
        <v>1663</v>
      </c>
      <c r="B1029" s="182" t="s">
        <v>1664</v>
      </c>
      <c r="C1029" s="190">
        <v>1473.18</v>
      </c>
      <c r="D1029" s="191">
        <v>1473.18</v>
      </c>
      <c r="E1029" s="185" t="s">
        <v>4616</v>
      </c>
      <c r="F1029" s="186" t="s">
        <v>3707</v>
      </c>
      <c r="G1029">
        <f>VLOOKUP(A1029,РАСЧЕТ!$A$3:$BG$1360,59,0)</f>
        <v>1096.8058083467918</v>
      </c>
      <c r="H1029" s="83">
        <f t="shared" si="48"/>
        <v>-376.3741916532083</v>
      </c>
      <c r="I1029">
        <f t="shared" si="49"/>
        <v>736.59</v>
      </c>
      <c r="J1029" s="140">
        <f t="shared" si="50"/>
        <v>360.21580834679173</v>
      </c>
    </row>
    <row r="1030" spans="1:10" ht="12.6" customHeight="1" x14ac:dyDescent="0.3">
      <c r="A1030" s="181" t="s">
        <v>1596</v>
      </c>
      <c r="B1030" s="182" t="s">
        <v>1597</v>
      </c>
      <c r="C1030" s="190">
        <v>3251.3</v>
      </c>
      <c r="D1030" s="191">
        <v>3251.3</v>
      </c>
      <c r="E1030" s="185" t="s">
        <v>4616</v>
      </c>
      <c r="F1030" s="186" t="s">
        <v>3709</v>
      </c>
      <c r="G1030">
        <f>VLOOKUP(A1030,РАСЧЕТ!$A$3:$BG$1360,59,0)</f>
        <v>1049.650214739356</v>
      </c>
      <c r="H1030" s="83">
        <f t="shared" si="48"/>
        <v>-2201.6497852606444</v>
      </c>
      <c r="I1030">
        <f t="shared" si="49"/>
        <v>1625.65</v>
      </c>
      <c r="J1030" s="140">
        <f t="shared" si="50"/>
        <v>-575.9997852606441</v>
      </c>
    </row>
    <row r="1031" spans="1:10" ht="12.6" customHeight="1" x14ac:dyDescent="0.3">
      <c r="A1031" s="181" t="s">
        <v>2353</v>
      </c>
      <c r="B1031" s="182" t="s">
        <v>2354</v>
      </c>
      <c r="C1031" s="190">
        <v>3513.29</v>
      </c>
      <c r="D1031" s="191">
        <v>3513.29</v>
      </c>
      <c r="E1031" s="185" t="s">
        <v>4616</v>
      </c>
      <c r="F1031" s="186" t="s">
        <v>3725</v>
      </c>
      <c r="G1031">
        <f>VLOOKUP(A1031,РАСЧЕТ!$A$3:$BG$1360,59,0)</f>
        <v>972.57490167698143</v>
      </c>
      <c r="H1031" s="83">
        <f t="shared" si="48"/>
        <v>-2540.7150983230185</v>
      </c>
      <c r="I1031">
        <f t="shared" si="49"/>
        <v>1756.645</v>
      </c>
      <c r="J1031" s="140">
        <f t="shared" si="50"/>
        <v>-784.07009832301856</v>
      </c>
    </row>
    <row r="1032" spans="1:10" ht="12.6" customHeight="1" x14ac:dyDescent="0.3">
      <c r="A1032" s="181" t="s">
        <v>2587</v>
      </c>
      <c r="B1032" s="182" t="s">
        <v>856</v>
      </c>
      <c r="C1032" s="190">
        <v>1477.47</v>
      </c>
      <c r="D1032" s="191">
        <v>1477.47</v>
      </c>
      <c r="E1032" s="185" t="s">
        <v>4616</v>
      </c>
      <c r="F1032" s="186" t="s">
        <v>3907</v>
      </c>
      <c r="G1032">
        <f>VLOOKUP(A1032,РАСЧЕТ!$A$3:$BG$1360,59,0)</f>
        <v>983.17858004151469</v>
      </c>
      <c r="H1032" s="83">
        <f t="shared" si="48"/>
        <v>-494.29141995848533</v>
      </c>
      <c r="I1032">
        <f t="shared" si="49"/>
        <v>738.73500000000001</v>
      </c>
      <c r="J1032" s="140">
        <f t="shared" si="50"/>
        <v>244.44358004151468</v>
      </c>
    </row>
    <row r="1033" spans="1:10" ht="12.6" customHeight="1" x14ac:dyDescent="0.3">
      <c r="A1033" s="181" t="s">
        <v>888</v>
      </c>
      <c r="B1033" s="182" t="s">
        <v>889</v>
      </c>
      <c r="C1033" s="190">
        <v>1318.56</v>
      </c>
      <c r="D1033" s="191">
        <v>1318.56</v>
      </c>
      <c r="E1033" s="185" t="s">
        <v>4616</v>
      </c>
      <c r="F1033" s="186" t="s">
        <v>3726</v>
      </c>
      <c r="G1033">
        <f>VLOOKUP(A1033,РАСЧЕТ!$A$3:$BG$1360,59,0)</f>
        <v>638.06156298696396</v>
      </c>
      <c r="H1033" s="83">
        <f t="shared" si="48"/>
        <v>-680.49843701303598</v>
      </c>
      <c r="I1033">
        <f t="shared" si="49"/>
        <v>659.28</v>
      </c>
      <c r="J1033" s="140">
        <f t="shared" si="50"/>
        <v>-21.218437013036009</v>
      </c>
    </row>
    <row r="1034" spans="1:10" ht="12.6" customHeight="1" x14ac:dyDescent="0.3">
      <c r="A1034" s="181" t="s">
        <v>1708</v>
      </c>
      <c r="B1034" s="182" t="s">
        <v>1709</v>
      </c>
      <c r="C1034" s="190">
        <v>1473.18</v>
      </c>
      <c r="D1034" s="191">
        <v>1473.18</v>
      </c>
      <c r="E1034" s="185" t="s">
        <v>4616</v>
      </c>
      <c r="F1034" s="186" t="s">
        <v>3727</v>
      </c>
      <c r="G1034">
        <f>VLOOKUP(A1034,РАСЧЕТ!$A$3:$BG$1360,59,0)</f>
        <v>1106.8375472616249</v>
      </c>
      <c r="H1034" s="83">
        <f t="shared" si="48"/>
        <v>-366.34245273837519</v>
      </c>
      <c r="I1034">
        <f t="shared" si="49"/>
        <v>736.59</v>
      </c>
      <c r="J1034" s="140">
        <f t="shared" si="50"/>
        <v>370.24754726162485</v>
      </c>
    </row>
    <row r="1035" spans="1:10" ht="12.6" customHeight="1" x14ac:dyDescent="0.3">
      <c r="A1035" s="181" t="s">
        <v>2337</v>
      </c>
      <c r="B1035" s="182" t="s">
        <v>2338</v>
      </c>
      <c r="C1035" s="190">
        <v>3251.3</v>
      </c>
      <c r="D1035" s="191">
        <v>3251.3</v>
      </c>
      <c r="E1035" s="185" t="s">
        <v>4616</v>
      </c>
      <c r="F1035" s="186" t="s">
        <v>3728</v>
      </c>
      <c r="G1035">
        <f>VLOOKUP(A1035,РАСЧЕТ!$A$3:$BG$1360,59,0)</f>
        <v>1975.0781296326911</v>
      </c>
      <c r="H1035" s="83">
        <f t="shared" si="48"/>
        <v>-1276.2218703673091</v>
      </c>
      <c r="I1035">
        <f t="shared" si="49"/>
        <v>1625.65</v>
      </c>
      <c r="J1035" s="140">
        <f t="shared" si="50"/>
        <v>349.42812963269103</v>
      </c>
    </row>
    <row r="1036" spans="1:10" ht="12.6" customHeight="1" x14ac:dyDescent="0.3">
      <c r="A1036" s="181" t="s">
        <v>2376</v>
      </c>
      <c r="B1036" s="182" t="s">
        <v>349</v>
      </c>
      <c r="C1036" s="190">
        <v>1576.26</v>
      </c>
      <c r="D1036" s="191">
        <v>1576.26</v>
      </c>
      <c r="E1036" s="185" t="s">
        <v>4616</v>
      </c>
      <c r="F1036" s="186" t="s">
        <v>3207</v>
      </c>
      <c r="G1036">
        <f>VLOOKUP(A1036,РАСЧЕТ!$A$3:$BG$1360,59,0)</f>
        <v>816.66064599644551</v>
      </c>
      <c r="H1036" s="83">
        <f t="shared" si="48"/>
        <v>-759.59935400355448</v>
      </c>
      <c r="I1036">
        <f t="shared" si="49"/>
        <v>788.13</v>
      </c>
      <c r="J1036" s="140">
        <f t="shared" si="50"/>
        <v>28.530645996445514</v>
      </c>
    </row>
    <row r="1037" spans="1:10" ht="12.6" customHeight="1" x14ac:dyDescent="0.3">
      <c r="A1037" s="181" t="s">
        <v>1605</v>
      </c>
      <c r="B1037" s="182" t="s">
        <v>1606</v>
      </c>
      <c r="C1037" s="190">
        <v>3513.29</v>
      </c>
      <c r="D1037" s="191">
        <v>3513.29</v>
      </c>
      <c r="E1037" s="185" t="s">
        <v>4616</v>
      </c>
      <c r="F1037" s="186" t="s">
        <v>3749</v>
      </c>
      <c r="G1037">
        <f>VLOOKUP(A1037,РАСЧЕТ!$A$3:$BG$1360,59,0)</f>
        <v>1571.971301838249</v>
      </c>
      <c r="H1037" s="83">
        <f t="shared" si="48"/>
        <v>-1941.3186981617509</v>
      </c>
      <c r="I1037">
        <f t="shared" si="49"/>
        <v>1756.645</v>
      </c>
      <c r="J1037" s="140">
        <f t="shared" si="50"/>
        <v>-184.67369816175096</v>
      </c>
    </row>
    <row r="1038" spans="1:10" ht="12.6" customHeight="1" x14ac:dyDescent="0.3">
      <c r="A1038" s="181" t="s">
        <v>1029</v>
      </c>
      <c r="B1038" s="182" t="s">
        <v>1030</v>
      </c>
      <c r="C1038" s="190">
        <v>1477.47</v>
      </c>
      <c r="D1038" s="191">
        <v>1477.47</v>
      </c>
      <c r="E1038" s="185" t="s">
        <v>4616</v>
      </c>
      <c r="F1038" s="186" t="s">
        <v>3750</v>
      </c>
      <c r="G1038">
        <f>VLOOKUP(A1038,РАСЧЕТ!$A$3:$BG$1360,59,0)</f>
        <v>1361.0407458335512</v>
      </c>
      <c r="H1038" s="83">
        <f t="shared" si="48"/>
        <v>-116.4292541664488</v>
      </c>
      <c r="I1038">
        <f t="shared" si="49"/>
        <v>738.73500000000001</v>
      </c>
      <c r="J1038" s="140">
        <f t="shared" si="50"/>
        <v>622.30574583355121</v>
      </c>
    </row>
    <row r="1039" spans="1:10" ht="12.6" customHeight="1" x14ac:dyDescent="0.3">
      <c r="A1039" s="181" t="s">
        <v>1878</v>
      </c>
      <c r="B1039" s="182" t="s">
        <v>1879</v>
      </c>
      <c r="C1039" s="190">
        <v>1318.56</v>
      </c>
      <c r="D1039" s="191">
        <v>1318.56</v>
      </c>
      <c r="E1039" s="185" t="s">
        <v>4616</v>
      </c>
      <c r="F1039" s="186" t="s">
        <v>3752</v>
      </c>
      <c r="G1039">
        <f>VLOOKUP(A1039,РАСЧЕТ!$A$3:$BG$1360,59,0)</f>
        <v>778.43677426773638</v>
      </c>
      <c r="H1039" s="83">
        <f t="shared" si="48"/>
        <v>-540.12322573226356</v>
      </c>
      <c r="I1039">
        <f t="shared" si="49"/>
        <v>659.28</v>
      </c>
      <c r="J1039" s="140">
        <f t="shared" si="50"/>
        <v>119.15677426773641</v>
      </c>
    </row>
    <row r="1040" spans="1:10" ht="12.6" customHeight="1" x14ac:dyDescent="0.3">
      <c r="A1040" s="181" t="s">
        <v>1802</v>
      </c>
      <c r="B1040" s="182" t="s">
        <v>1803</v>
      </c>
      <c r="C1040" s="190">
        <v>1473.18</v>
      </c>
      <c r="D1040" s="191">
        <v>1473.18</v>
      </c>
      <c r="E1040" s="185" t="s">
        <v>4616</v>
      </c>
      <c r="F1040" s="186" t="s">
        <v>3753</v>
      </c>
      <c r="G1040">
        <f>VLOOKUP(A1040,РАСЧЕТ!$A$3:$BG$1360,59,0)</f>
        <v>871.92766100595213</v>
      </c>
      <c r="H1040" s="83">
        <f t="shared" si="48"/>
        <v>-601.25233899404793</v>
      </c>
      <c r="I1040">
        <f t="shared" si="49"/>
        <v>736.59</v>
      </c>
      <c r="J1040" s="140">
        <f t="shared" si="50"/>
        <v>135.3376610059521</v>
      </c>
    </row>
    <row r="1041" spans="1:10" ht="12.6" customHeight="1" x14ac:dyDescent="0.3">
      <c r="A1041" s="181" t="s">
        <v>1564</v>
      </c>
      <c r="B1041" s="182" t="s">
        <v>1565</v>
      </c>
      <c r="C1041" s="190">
        <v>3251.3</v>
      </c>
      <c r="D1041" s="191">
        <v>3251.3</v>
      </c>
      <c r="E1041" s="185" t="s">
        <v>4616</v>
      </c>
      <c r="F1041" s="186" t="s">
        <v>3755</v>
      </c>
      <c r="G1041">
        <f>VLOOKUP(A1041,РАСЧЕТ!$A$3:$BG$1360,59,0)</f>
        <v>682.65576610505184</v>
      </c>
      <c r="H1041" s="83">
        <f t="shared" si="48"/>
        <v>-2568.6442338949482</v>
      </c>
      <c r="I1041">
        <f t="shared" si="49"/>
        <v>1625.65</v>
      </c>
      <c r="J1041" s="140">
        <f t="shared" si="50"/>
        <v>-942.99423389494825</v>
      </c>
    </row>
    <row r="1042" spans="1:10" ht="12.6" customHeight="1" x14ac:dyDescent="0.3">
      <c r="A1042" s="181" t="s">
        <v>1731</v>
      </c>
      <c r="B1042" s="182" t="s">
        <v>1732</v>
      </c>
      <c r="C1042" s="190">
        <v>3513.29</v>
      </c>
      <c r="D1042" s="191">
        <v>3513.29</v>
      </c>
      <c r="E1042" s="185" t="s">
        <v>4616</v>
      </c>
      <c r="F1042" s="186" t="s">
        <v>3773</v>
      </c>
      <c r="G1042">
        <f>VLOOKUP(A1042,РАСЧЕТ!$A$3:$BG$1360,59,0)</f>
        <v>1500.0771729486114</v>
      </c>
      <c r="H1042" s="83">
        <f t="shared" si="48"/>
        <v>-2013.2128270513886</v>
      </c>
      <c r="I1042">
        <f t="shared" si="49"/>
        <v>1756.645</v>
      </c>
      <c r="J1042" s="140">
        <f t="shared" si="50"/>
        <v>-256.56782705138858</v>
      </c>
    </row>
    <row r="1043" spans="1:10" ht="12.6" customHeight="1" x14ac:dyDescent="0.3">
      <c r="A1043" s="181" t="s">
        <v>1008</v>
      </c>
      <c r="B1043" s="182" t="s">
        <v>1009</v>
      </c>
      <c r="C1043" s="190">
        <v>1477.47</v>
      </c>
      <c r="D1043" s="191">
        <v>1477.47</v>
      </c>
      <c r="E1043" s="185" t="s">
        <v>4616</v>
      </c>
      <c r="F1043" s="186" t="s">
        <v>3774</v>
      </c>
      <c r="G1043">
        <f>VLOOKUP(A1043,РАСЧЕТ!$A$3:$BG$1360,59,0)</f>
        <v>714.96149077366647</v>
      </c>
      <c r="H1043" s="83">
        <f t="shared" si="48"/>
        <v>-762.50850922633356</v>
      </c>
      <c r="I1043">
        <f t="shared" si="49"/>
        <v>738.73500000000001</v>
      </c>
      <c r="J1043" s="140">
        <f t="shared" si="50"/>
        <v>-23.773509226333545</v>
      </c>
    </row>
    <row r="1044" spans="1:10" ht="12.6" customHeight="1" x14ac:dyDescent="0.3">
      <c r="A1044" s="181" t="s">
        <v>1598</v>
      </c>
      <c r="B1044" s="182" t="s">
        <v>1599</v>
      </c>
      <c r="C1044" s="190">
        <v>1318.56</v>
      </c>
      <c r="D1044" s="191">
        <v>1318.56</v>
      </c>
      <c r="E1044" s="185" t="s">
        <v>4616</v>
      </c>
      <c r="F1044" s="186" t="s">
        <v>3775</v>
      </c>
      <c r="G1044">
        <f>VLOOKUP(A1044,РАСЧЕТ!$A$3:$BG$1360,59,0)</f>
        <v>830.26742532770584</v>
      </c>
      <c r="H1044" s="83">
        <f t="shared" si="48"/>
        <v>-488.29257467229411</v>
      </c>
      <c r="I1044">
        <f t="shared" si="49"/>
        <v>659.28</v>
      </c>
      <c r="J1044" s="140">
        <f t="shared" si="50"/>
        <v>170.98742532770586</v>
      </c>
    </row>
    <row r="1045" spans="1:10" ht="12.6" customHeight="1" x14ac:dyDescent="0.3">
      <c r="A1045" s="181" t="s">
        <v>1840</v>
      </c>
      <c r="B1045" s="182" t="s">
        <v>1841</v>
      </c>
      <c r="C1045" s="190">
        <v>1473.18</v>
      </c>
      <c r="D1045" s="191">
        <v>1473.18</v>
      </c>
      <c r="E1045" s="185" t="s">
        <v>4616</v>
      </c>
      <c r="F1045" s="186" t="s">
        <v>3776</v>
      </c>
      <c r="G1045">
        <f>VLOOKUP(A1045,РАСЧЕТ!$A$3:$BG$1360,59,0)</f>
        <v>534.19245087324578</v>
      </c>
      <c r="H1045" s="83">
        <f t="shared" si="48"/>
        <v>-938.98754912675429</v>
      </c>
      <c r="I1045">
        <f t="shared" si="49"/>
        <v>736.59</v>
      </c>
      <c r="J1045" s="140">
        <f t="shared" si="50"/>
        <v>-202.39754912675426</v>
      </c>
    </row>
    <row r="1046" spans="1:10" ht="12.6" customHeight="1" x14ac:dyDescent="0.3">
      <c r="A1046" s="181" t="s">
        <v>1897</v>
      </c>
      <c r="B1046" s="182" t="s">
        <v>1898</v>
      </c>
      <c r="C1046" s="190">
        <v>3251.3</v>
      </c>
      <c r="D1046" s="191">
        <v>3251.3</v>
      </c>
      <c r="E1046" s="185" t="s">
        <v>4616</v>
      </c>
      <c r="F1046" s="186" t="s">
        <v>3778</v>
      </c>
      <c r="G1046">
        <f>VLOOKUP(A1046,РАСЧЕТ!$A$3:$BG$1360,59,0)</f>
        <v>2029.416715421371</v>
      </c>
      <c r="H1046" s="83">
        <f t="shared" si="48"/>
        <v>-1221.8832845786292</v>
      </c>
      <c r="I1046">
        <f t="shared" si="49"/>
        <v>1625.65</v>
      </c>
      <c r="J1046" s="140">
        <f t="shared" si="50"/>
        <v>403.76671542137092</v>
      </c>
    </row>
    <row r="1047" spans="1:10" ht="12.6" customHeight="1" x14ac:dyDescent="0.3">
      <c r="A1047" s="181" t="s">
        <v>903</v>
      </c>
      <c r="B1047" s="182" t="s">
        <v>236</v>
      </c>
      <c r="C1047" s="190">
        <v>3423.1</v>
      </c>
      <c r="D1047" s="191">
        <v>3423.1</v>
      </c>
      <c r="E1047" s="185" t="s">
        <v>4616</v>
      </c>
      <c r="F1047" s="186" t="s">
        <v>3103</v>
      </c>
      <c r="G1047">
        <f>VLOOKUP(A1047,РАСЧЕТ!$A$3:$BG$1360,59,0)</f>
        <v>2524.4404096708809</v>
      </c>
      <c r="H1047" s="83">
        <f t="shared" si="48"/>
        <v>-898.65959032911906</v>
      </c>
      <c r="I1047">
        <f t="shared" si="49"/>
        <v>1711.55</v>
      </c>
      <c r="J1047" s="140">
        <f t="shared" si="50"/>
        <v>812.8904096708809</v>
      </c>
    </row>
    <row r="1048" spans="1:10" ht="12.6" customHeight="1" x14ac:dyDescent="0.3">
      <c r="A1048" s="181" t="s">
        <v>2553</v>
      </c>
      <c r="B1048" s="182" t="s">
        <v>333</v>
      </c>
      <c r="C1048" s="190">
        <v>3367.26</v>
      </c>
      <c r="D1048" s="191">
        <v>3367.26</v>
      </c>
      <c r="E1048" s="185" t="s">
        <v>4616</v>
      </c>
      <c r="F1048" s="186" t="s">
        <v>3208</v>
      </c>
      <c r="G1048">
        <f>VLOOKUP(A1048,РАСЧЕТ!$A$3:$BG$1360,59,0)</f>
        <v>1411.7337811268019</v>
      </c>
      <c r="H1048" s="83">
        <f t="shared" si="48"/>
        <v>-1955.5262188731983</v>
      </c>
      <c r="I1048">
        <f t="shared" si="49"/>
        <v>1683.63</v>
      </c>
      <c r="J1048" s="140">
        <f t="shared" si="50"/>
        <v>-271.89621887319822</v>
      </c>
    </row>
    <row r="1049" spans="1:10" ht="12.6" customHeight="1" x14ac:dyDescent="0.3">
      <c r="A1049" s="181" t="s">
        <v>1073</v>
      </c>
      <c r="B1049" s="182" t="s">
        <v>1074</v>
      </c>
      <c r="C1049" s="190">
        <v>3513.29</v>
      </c>
      <c r="D1049" s="191">
        <v>3513.29</v>
      </c>
      <c r="E1049" s="185" t="s">
        <v>4616</v>
      </c>
      <c r="F1049" s="186" t="s">
        <v>3798</v>
      </c>
      <c r="G1049">
        <f>VLOOKUP(A1049,РАСЧЕТ!$A$3:$BG$1360,59,0)</f>
        <v>1104.659464055615</v>
      </c>
      <c r="H1049" s="83">
        <f t="shared" si="48"/>
        <v>-2408.630535944385</v>
      </c>
      <c r="I1049">
        <f t="shared" si="49"/>
        <v>1756.645</v>
      </c>
      <c r="J1049" s="140">
        <f t="shared" si="50"/>
        <v>-651.98553594438499</v>
      </c>
    </row>
    <row r="1050" spans="1:10" ht="12.6" customHeight="1" x14ac:dyDescent="0.3">
      <c r="A1050" s="181" t="s">
        <v>1632</v>
      </c>
      <c r="B1050" s="182" t="s">
        <v>1633</v>
      </c>
      <c r="C1050" s="190">
        <v>1477.47</v>
      </c>
      <c r="D1050" s="191">
        <v>1477.47</v>
      </c>
      <c r="E1050" s="185" t="s">
        <v>4616</v>
      </c>
      <c r="F1050" s="186" t="s">
        <v>3799</v>
      </c>
      <c r="G1050">
        <f>VLOOKUP(A1050,РАСЧЕТ!$A$3:$BG$1360,59,0)</f>
        <v>714.96149077366647</v>
      </c>
      <c r="H1050" s="83">
        <f t="shared" si="48"/>
        <v>-762.50850922633356</v>
      </c>
      <c r="I1050">
        <f t="shared" si="49"/>
        <v>738.73500000000001</v>
      </c>
      <c r="J1050" s="140">
        <f t="shared" si="50"/>
        <v>-23.773509226333545</v>
      </c>
    </row>
    <row r="1051" spans="1:10" ht="12.6" customHeight="1" x14ac:dyDescent="0.3">
      <c r="A1051" s="181" t="s">
        <v>894</v>
      </c>
      <c r="B1051" s="182" t="s">
        <v>895</v>
      </c>
      <c r="C1051" s="190">
        <v>1318.56</v>
      </c>
      <c r="D1051" s="191">
        <v>1318.56</v>
      </c>
      <c r="E1051" s="185" t="s">
        <v>4616</v>
      </c>
      <c r="F1051" s="186" t="s">
        <v>3800</v>
      </c>
      <c r="G1051">
        <f>VLOOKUP(A1051,РАСЧЕТ!$A$3:$BG$1360,59,0)</f>
        <v>777.60079602483404</v>
      </c>
      <c r="H1051" s="83">
        <f t="shared" si="48"/>
        <v>-540.95920397516591</v>
      </c>
      <c r="I1051">
        <f t="shared" si="49"/>
        <v>659.28</v>
      </c>
      <c r="J1051" s="140">
        <f t="shared" si="50"/>
        <v>118.32079602483407</v>
      </c>
    </row>
    <row r="1052" spans="1:10" ht="12.6" customHeight="1" x14ac:dyDescent="0.3">
      <c r="A1052" s="181" t="s">
        <v>2323</v>
      </c>
      <c r="B1052" s="182" t="s">
        <v>2324</v>
      </c>
      <c r="C1052" s="190">
        <v>1473.18</v>
      </c>
      <c r="D1052" s="191">
        <v>1473.18</v>
      </c>
      <c r="E1052" s="185" t="s">
        <v>4616</v>
      </c>
      <c r="F1052" s="186" t="s">
        <v>3801</v>
      </c>
      <c r="G1052">
        <f>VLOOKUP(A1052,РАСЧЕТ!$A$3:$BG$1360,59,0)</f>
        <v>962.21331123945049</v>
      </c>
      <c r="H1052" s="83">
        <f t="shared" si="48"/>
        <v>-510.96668876054957</v>
      </c>
      <c r="I1052">
        <f t="shared" si="49"/>
        <v>736.59</v>
      </c>
      <c r="J1052" s="140">
        <f t="shared" si="50"/>
        <v>225.62331123945046</v>
      </c>
    </row>
    <row r="1053" spans="1:10" ht="12.6" customHeight="1" x14ac:dyDescent="0.3">
      <c r="A1053" s="181" t="s">
        <v>1765</v>
      </c>
      <c r="B1053" s="182" t="s">
        <v>1766</v>
      </c>
      <c r="C1053" s="190">
        <v>3251.3</v>
      </c>
      <c r="D1053" s="191">
        <v>3251.3</v>
      </c>
      <c r="E1053" s="185" t="s">
        <v>4616</v>
      </c>
      <c r="F1053" s="186" t="s">
        <v>3802</v>
      </c>
      <c r="G1053">
        <f>VLOOKUP(A1053,РАСЧЕТ!$A$3:$BG$1360,59,0)</f>
        <v>1889.8083488566115</v>
      </c>
      <c r="H1053" s="83">
        <f t="shared" si="48"/>
        <v>-1361.4916511433887</v>
      </c>
      <c r="I1053">
        <f t="shared" si="49"/>
        <v>1625.65</v>
      </c>
      <c r="J1053" s="140">
        <f t="shared" si="50"/>
        <v>264.15834885661138</v>
      </c>
    </row>
    <row r="1054" spans="1:10" ht="12.6" customHeight="1" x14ac:dyDescent="0.3">
      <c r="A1054" s="181" t="s">
        <v>2624</v>
      </c>
      <c r="B1054" s="182" t="s">
        <v>1716</v>
      </c>
      <c r="C1054" s="190">
        <v>4904.8599999999997</v>
      </c>
      <c r="D1054" s="191">
        <v>4904.8599999999997</v>
      </c>
      <c r="E1054" s="185" t="s">
        <v>4616</v>
      </c>
      <c r="F1054" s="186" t="s">
        <v>3882</v>
      </c>
      <c r="G1054">
        <f>VLOOKUP(A1054,РАСЧЕТ!$A$3:$BG$1360,59,0)</f>
        <v>2598.1404741637061</v>
      </c>
      <c r="H1054" s="83">
        <f t="shared" si="48"/>
        <v>-2306.7195258362935</v>
      </c>
      <c r="I1054">
        <f t="shared" si="49"/>
        <v>2452.4299999999998</v>
      </c>
      <c r="J1054" s="140">
        <f t="shared" si="50"/>
        <v>145.71047416370629</v>
      </c>
    </row>
    <row r="1055" spans="1:10" ht="12.6" customHeight="1" x14ac:dyDescent="0.3">
      <c r="A1055" s="181" t="s">
        <v>937</v>
      </c>
      <c r="B1055" s="182" t="s">
        <v>938</v>
      </c>
      <c r="C1055" s="190">
        <v>2048.6999999999998</v>
      </c>
      <c r="D1055" s="191">
        <v>2048.6999999999998</v>
      </c>
      <c r="E1055" s="185" t="s">
        <v>4616</v>
      </c>
      <c r="F1055" s="186" t="s">
        <v>3824</v>
      </c>
      <c r="G1055">
        <f>VLOOKUP(A1055,РАСЧЕТ!$A$3:$BG$1360,59,0)</f>
        <v>991.38555552046205</v>
      </c>
      <c r="H1055" s="83">
        <f t="shared" si="48"/>
        <v>-1057.3144444795378</v>
      </c>
      <c r="I1055">
        <f t="shared" si="49"/>
        <v>1024.3499999999999</v>
      </c>
      <c r="J1055" s="140">
        <f t="shared" si="50"/>
        <v>-32.96444447953786</v>
      </c>
    </row>
    <row r="1056" spans="1:10" ht="12.6" customHeight="1" x14ac:dyDescent="0.3">
      <c r="A1056" s="181" t="s">
        <v>2623</v>
      </c>
      <c r="B1056" s="182" t="s">
        <v>1772</v>
      </c>
      <c r="C1056" s="190">
        <v>1842.54</v>
      </c>
      <c r="D1056" s="191">
        <v>1842.54</v>
      </c>
      <c r="E1056" s="185" t="s">
        <v>4616</v>
      </c>
      <c r="F1056" s="186" t="s">
        <v>3918</v>
      </c>
      <c r="G1056">
        <f>VLOOKUP(A1056,РАСЧЕТ!$A$3:$BG$1360,59,0)</f>
        <v>626.79408287169633</v>
      </c>
      <c r="H1056" s="83">
        <f t="shared" si="48"/>
        <v>-1215.7459171283035</v>
      </c>
      <c r="I1056">
        <f t="shared" si="49"/>
        <v>921.27</v>
      </c>
      <c r="J1056" s="140">
        <f t="shared" si="50"/>
        <v>-294.47591712830365</v>
      </c>
    </row>
    <row r="1057" spans="1:10" ht="12.6" customHeight="1" x14ac:dyDescent="0.3">
      <c r="A1057" s="181" t="s">
        <v>2309</v>
      </c>
      <c r="B1057" s="182" t="s">
        <v>2310</v>
      </c>
      <c r="C1057" s="190">
        <v>2040.11</v>
      </c>
      <c r="D1057" s="191">
        <v>2040.11</v>
      </c>
      <c r="E1057" s="185" t="s">
        <v>4616</v>
      </c>
      <c r="F1057" s="186" t="s">
        <v>3825</v>
      </c>
      <c r="G1057">
        <f>VLOOKUP(A1057,РАСЧЕТ!$A$3:$BG$1360,59,0)</f>
        <v>1229.2178685897306</v>
      </c>
      <c r="H1057" s="83">
        <f t="shared" si="48"/>
        <v>-810.89213141026926</v>
      </c>
      <c r="I1057">
        <f t="shared" si="49"/>
        <v>1020.0549999999999</v>
      </c>
      <c r="J1057" s="140">
        <f t="shared" si="50"/>
        <v>209.16286858973069</v>
      </c>
    </row>
    <row r="1058" spans="1:10" ht="12.6" customHeight="1" x14ac:dyDescent="0.3">
      <c r="A1058" s="181" t="s">
        <v>623</v>
      </c>
      <c r="B1058" s="182" t="s">
        <v>624</v>
      </c>
      <c r="C1058" s="190">
        <v>4565.5600000000004</v>
      </c>
      <c r="D1058" s="191">
        <v>4565.5600000000004</v>
      </c>
      <c r="E1058" s="185" t="s">
        <v>4616</v>
      </c>
      <c r="F1058" s="186" t="s">
        <v>3672</v>
      </c>
      <c r="G1058">
        <f>VLOOKUP(A1058,РАСЧЕТ!$A$3:$BG$1360,59,0)</f>
        <v>5578.6220245679124</v>
      </c>
      <c r="H1058" s="83">
        <f t="shared" si="48"/>
        <v>1013.062024567912</v>
      </c>
      <c r="I1058">
        <f t="shared" si="49"/>
        <v>2282.7800000000002</v>
      </c>
      <c r="J1058" s="140">
        <f t="shared" si="50"/>
        <v>3295.8420245679122</v>
      </c>
    </row>
    <row r="1059" spans="1:10" ht="12.6" customHeight="1" x14ac:dyDescent="0.3">
      <c r="A1059" s="181" t="s">
        <v>1767</v>
      </c>
      <c r="B1059" s="182" t="s">
        <v>335</v>
      </c>
      <c r="C1059" s="190">
        <v>3118.15</v>
      </c>
      <c r="D1059" s="191">
        <v>3118.15</v>
      </c>
      <c r="E1059" s="185" t="s">
        <v>4616</v>
      </c>
      <c r="F1059" s="186" t="s">
        <v>3157</v>
      </c>
      <c r="G1059">
        <f>VLOOKUP(A1059,РАСЧЕТ!$A$3:$BG$1360,59,0)</f>
        <v>699.00709283456865</v>
      </c>
      <c r="H1059" s="83">
        <f t="shared" si="48"/>
        <v>-2419.1429071654316</v>
      </c>
      <c r="I1059">
        <f t="shared" si="49"/>
        <v>1559.075</v>
      </c>
      <c r="J1059" s="140">
        <f t="shared" si="50"/>
        <v>-860.06790716543139</v>
      </c>
    </row>
    <row r="1060" spans="1:10" ht="12.6" customHeight="1" x14ac:dyDescent="0.3">
      <c r="A1060" s="181" t="s">
        <v>2357</v>
      </c>
      <c r="B1060" s="182" t="s">
        <v>2358</v>
      </c>
      <c r="C1060" s="190">
        <v>1799.59</v>
      </c>
      <c r="D1060" s="191">
        <v>1799.59</v>
      </c>
      <c r="E1060" s="185" t="s">
        <v>4616</v>
      </c>
      <c r="F1060" s="186" t="s">
        <v>3674</v>
      </c>
      <c r="G1060">
        <f>VLOOKUP(A1060,РАСЧЕТ!$A$3:$BG$1360,59,0)</f>
        <v>1313.3100712428013</v>
      </c>
      <c r="H1060" s="83">
        <f t="shared" si="48"/>
        <v>-486.2799287571986</v>
      </c>
      <c r="I1060">
        <f t="shared" si="49"/>
        <v>899.79499999999996</v>
      </c>
      <c r="J1060" s="140">
        <f t="shared" si="50"/>
        <v>413.51507124280135</v>
      </c>
    </row>
    <row r="1061" spans="1:10" ht="12.6" customHeight="1" x14ac:dyDescent="0.3">
      <c r="A1061" s="181" t="s">
        <v>2298</v>
      </c>
      <c r="B1061" s="182" t="s">
        <v>2299</v>
      </c>
      <c r="C1061" s="190">
        <v>3466.05</v>
      </c>
      <c r="D1061" s="191">
        <v>3466.05</v>
      </c>
      <c r="E1061" s="185" t="s">
        <v>4616</v>
      </c>
      <c r="F1061" s="186" t="s">
        <v>3354</v>
      </c>
      <c r="G1061">
        <f>VLOOKUP(A1061,РАСЧЕТ!$A$3:$BG$1360,59,0)</f>
        <v>1894.7709418171657</v>
      </c>
      <c r="H1061" s="83">
        <f t="shared" si="48"/>
        <v>-1571.2790581828344</v>
      </c>
      <c r="I1061">
        <f t="shared" si="49"/>
        <v>1733.0250000000001</v>
      </c>
      <c r="J1061" s="140">
        <f t="shared" si="50"/>
        <v>161.74594181716566</v>
      </c>
    </row>
    <row r="1062" spans="1:10" ht="12.6" customHeight="1" x14ac:dyDescent="0.3">
      <c r="A1062" s="181" t="s">
        <v>2325</v>
      </c>
      <c r="B1062" s="182" t="s">
        <v>2326</v>
      </c>
      <c r="C1062" s="190">
        <v>2735.9</v>
      </c>
      <c r="D1062" s="191">
        <v>2735.9</v>
      </c>
      <c r="E1062" s="185" t="s">
        <v>4616</v>
      </c>
      <c r="F1062" s="186" t="s">
        <v>3355</v>
      </c>
      <c r="G1062">
        <f>VLOOKUP(A1062,РАСЧЕТ!$A$3:$BG$1360,59,0)</f>
        <v>1323.9257837872835</v>
      </c>
      <c r="H1062" s="83">
        <f t="shared" si="48"/>
        <v>-1411.9742162127166</v>
      </c>
      <c r="I1062">
        <f t="shared" si="49"/>
        <v>1367.95</v>
      </c>
      <c r="J1062" s="140">
        <f t="shared" si="50"/>
        <v>-44.02421621271651</v>
      </c>
    </row>
    <row r="1063" spans="1:10" ht="12.6" customHeight="1" x14ac:dyDescent="0.3">
      <c r="A1063" s="181" t="s">
        <v>1634</v>
      </c>
      <c r="B1063" s="182" t="s">
        <v>1635</v>
      </c>
      <c r="C1063" s="190">
        <v>2735.9</v>
      </c>
      <c r="D1063" s="191">
        <v>2735.9</v>
      </c>
      <c r="E1063" s="185" t="s">
        <v>4616</v>
      </c>
      <c r="F1063" s="186" t="s">
        <v>3356</v>
      </c>
      <c r="G1063">
        <f>VLOOKUP(A1063,РАСЧЕТ!$A$3:$BG$1360,59,0)</f>
        <v>1381.1598538184753</v>
      </c>
      <c r="H1063" s="83">
        <f t="shared" si="48"/>
        <v>-1354.7401461815248</v>
      </c>
      <c r="I1063">
        <f t="shared" si="49"/>
        <v>1367.95</v>
      </c>
      <c r="J1063" s="140">
        <f t="shared" si="50"/>
        <v>13.209853818475267</v>
      </c>
    </row>
    <row r="1064" spans="1:10" ht="12.6" customHeight="1" x14ac:dyDescent="0.3">
      <c r="A1064" s="181" t="s">
        <v>2306</v>
      </c>
      <c r="B1064" s="182" t="s">
        <v>2307</v>
      </c>
      <c r="C1064" s="190">
        <v>1748.06</v>
      </c>
      <c r="D1064" s="191">
        <v>1748.06</v>
      </c>
      <c r="E1064" s="185" t="s">
        <v>4616</v>
      </c>
      <c r="F1064" s="186" t="s">
        <v>3368</v>
      </c>
      <c r="G1064">
        <f>VLOOKUP(A1064,РАСЧЕТ!$A$3:$BG$1360,59,0)</f>
        <v>1290.7848841733912</v>
      </c>
      <c r="H1064" s="83">
        <f t="shared" si="48"/>
        <v>-457.27511582660873</v>
      </c>
      <c r="I1064">
        <f t="shared" si="49"/>
        <v>874.03</v>
      </c>
      <c r="J1064" s="140">
        <f t="shared" si="50"/>
        <v>416.75488417339125</v>
      </c>
    </row>
    <row r="1065" spans="1:10" ht="12.6" customHeight="1" x14ac:dyDescent="0.3">
      <c r="A1065" s="181" t="s">
        <v>1640</v>
      </c>
      <c r="B1065" s="182" t="s">
        <v>1641</v>
      </c>
      <c r="C1065" s="190">
        <v>3410.21</v>
      </c>
      <c r="D1065" s="191">
        <v>3410.21</v>
      </c>
      <c r="E1065" s="185" t="s">
        <v>4616</v>
      </c>
      <c r="F1065" s="186" t="s">
        <v>3369</v>
      </c>
      <c r="G1065">
        <f>VLOOKUP(A1065,РАСЧЕТ!$A$3:$BG$1360,59,0)</f>
        <v>1906.4550499772715</v>
      </c>
      <c r="H1065" s="83">
        <f t="shared" si="48"/>
        <v>-1503.7549500227285</v>
      </c>
      <c r="I1065">
        <f t="shared" si="49"/>
        <v>1705.105</v>
      </c>
      <c r="J1065" s="140">
        <f t="shared" si="50"/>
        <v>201.35004997727151</v>
      </c>
    </row>
    <row r="1066" spans="1:10" ht="12.6" customHeight="1" x14ac:dyDescent="0.3">
      <c r="A1066" s="181" t="s">
        <v>2125</v>
      </c>
      <c r="B1066" s="182" t="s">
        <v>2126</v>
      </c>
      <c r="C1066" s="190">
        <v>2684.36</v>
      </c>
      <c r="D1066" s="191">
        <v>2684.36</v>
      </c>
      <c r="E1066" s="185" t="s">
        <v>4616</v>
      </c>
      <c r="F1066" s="186" t="s">
        <v>3370</v>
      </c>
      <c r="G1066">
        <f>VLOOKUP(A1066,РАСЧЕТ!$A$3:$BG$1360,59,0)</f>
        <v>1298.9852666672718</v>
      </c>
      <c r="H1066" s="83">
        <f t="shared" si="48"/>
        <v>-1385.3747333327283</v>
      </c>
      <c r="I1066">
        <f t="shared" si="49"/>
        <v>1342.18</v>
      </c>
      <c r="J1066" s="140">
        <f t="shared" si="50"/>
        <v>-43.194733332728219</v>
      </c>
    </row>
    <row r="1067" spans="1:10" ht="12.6" customHeight="1" x14ac:dyDescent="0.3">
      <c r="A1067" s="181" t="s">
        <v>1578</v>
      </c>
      <c r="B1067" s="182" t="s">
        <v>1579</v>
      </c>
      <c r="C1067" s="190">
        <v>2688.65</v>
      </c>
      <c r="D1067" s="191">
        <v>2688.65</v>
      </c>
      <c r="E1067" s="185" t="s">
        <v>4616</v>
      </c>
      <c r="F1067" s="186" t="s">
        <v>3371</v>
      </c>
      <c r="G1067">
        <f>VLOOKUP(A1067,РАСЧЕТ!$A$3:$BG$1360,59,0)</f>
        <v>1286.8063505889247</v>
      </c>
      <c r="H1067" s="83">
        <f t="shared" si="48"/>
        <v>-1401.8436494110754</v>
      </c>
      <c r="I1067">
        <f t="shared" si="49"/>
        <v>1344.325</v>
      </c>
      <c r="J1067" s="140">
        <f t="shared" si="50"/>
        <v>-57.51864941107533</v>
      </c>
    </row>
    <row r="1068" spans="1:10" ht="12.6" customHeight="1" x14ac:dyDescent="0.3">
      <c r="A1068" s="181" t="s">
        <v>1943</v>
      </c>
      <c r="B1068" s="182" t="s">
        <v>1944</v>
      </c>
      <c r="C1068" s="190">
        <v>1748.06</v>
      </c>
      <c r="D1068" s="191">
        <v>1748.06</v>
      </c>
      <c r="E1068" s="185" t="s">
        <v>4616</v>
      </c>
      <c r="F1068" s="186" t="s">
        <v>3683</v>
      </c>
      <c r="G1068">
        <f>VLOOKUP(A1068,РАСЧЕТ!$A$3:$BG$1360,59,0)</f>
        <v>1207.1870598831158</v>
      </c>
      <c r="H1068" s="83">
        <f t="shared" si="48"/>
        <v>-540.87294011688414</v>
      </c>
      <c r="I1068">
        <f t="shared" si="49"/>
        <v>874.03</v>
      </c>
      <c r="J1068" s="140">
        <f t="shared" si="50"/>
        <v>333.15705988311583</v>
      </c>
    </row>
    <row r="1069" spans="1:10" ht="12.6" customHeight="1" x14ac:dyDescent="0.3">
      <c r="A1069" s="181" t="s">
        <v>1012</v>
      </c>
      <c r="B1069" s="182" t="s">
        <v>1013</v>
      </c>
      <c r="C1069" s="190">
        <v>3410.21</v>
      </c>
      <c r="D1069" s="191">
        <v>3410.21</v>
      </c>
      <c r="E1069" s="185" t="s">
        <v>4616</v>
      </c>
      <c r="F1069" s="186" t="s">
        <v>3389</v>
      </c>
      <c r="G1069">
        <f>VLOOKUP(A1069,РАСЧЕТ!$A$3:$BG$1360,59,0)</f>
        <v>2299.3648241415626</v>
      </c>
      <c r="H1069" s="83">
        <f t="shared" si="48"/>
        <v>-1110.8451758584374</v>
      </c>
      <c r="I1069">
        <f t="shared" si="49"/>
        <v>1705.105</v>
      </c>
      <c r="J1069" s="140">
        <f t="shared" si="50"/>
        <v>594.2598241415626</v>
      </c>
    </row>
    <row r="1070" spans="1:10" ht="12.6" customHeight="1" x14ac:dyDescent="0.3">
      <c r="A1070" s="181" t="s">
        <v>2308</v>
      </c>
      <c r="B1070" s="182" t="s">
        <v>285</v>
      </c>
      <c r="C1070" s="190">
        <v>2452.4299999999998</v>
      </c>
      <c r="D1070" s="191">
        <v>2452.4299999999998</v>
      </c>
      <c r="E1070" s="185" t="s">
        <v>4616</v>
      </c>
      <c r="F1070" s="186" t="s">
        <v>3217</v>
      </c>
      <c r="G1070">
        <f>VLOOKUP(A1070,РАСЧЕТ!$A$3:$BG$1360,59,0)</f>
        <v>1158.6258922741929</v>
      </c>
      <c r="H1070" s="83">
        <f t="shared" si="48"/>
        <v>-1293.8041077258069</v>
      </c>
      <c r="I1070">
        <f t="shared" si="49"/>
        <v>1226.2149999999999</v>
      </c>
      <c r="J1070" s="140">
        <f t="shared" si="50"/>
        <v>-67.589107725807025</v>
      </c>
    </row>
    <row r="1071" spans="1:10" ht="12.6" customHeight="1" x14ac:dyDescent="0.3">
      <c r="A1071" s="181" t="s">
        <v>2467</v>
      </c>
      <c r="B1071" s="182" t="s">
        <v>2468</v>
      </c>
      <c r="C1071" s="190">
        <v>2684.36</v>
      </c>
      <c r="D1071" s="191">
        <v>2684.36</v>
      </c>
      <c r="E1071" s="185" t="s">
        <v>4616</v>
      </c>
      <c r="F1071" s="186" t="s">
        <v>3390</v>
      </c>
      <c r="G1071">
        <f>VLOOKUP(A1071,РАСЧЕТ!$A$3:$BG$1360,59,0)</f>
        <v>1157.1639102095032</v>
      </c>
      <c r="H1071" s="83">
        <f t="shared" si="48"/>
        <v>-1527.1960897904969</v>
      </c>
      <c r="I1071">
        <f t="shared" si="49"/>
        <v>1342.18</v>
      </c>
      <c r="J1071" s="140">
        <f t="shared" si="50"/>
        <v>-185.01608979049684</v>
      </c>
    </row>
    <row r="1072" spans="1:10" ht="12.6" customHeight="1" x14ac:dyDescent="0.3">
      <c r="A1072" s="181" t="s">
        <v>2459</v>
      </c>
      <c r="B1072" s="182" t="s">
        <v>2460</v>
      </c>
      <c r="C1072" s="190">
        <v>2688.65</v>
      </c>
      <c r="D1072" s="191">
        <v>2688.65</v>
      </c>
      <c r="E1072" s="185" t="s">
        <v>4616</v>
      </c>
      <c r="F1072" s="186" t="s">
        <v>3391</v>
      </c>
      <c r="G1072">
        <f>VLOOKUP(A1072,РАСЧЕТ!$A$3:$BG$1360,59,0)</f>
        <v>1116.2667890367645</v>
      </c>
      <c r="H1072" s="83">
        <f t="shared" si="48"/>
        <v>-1572.3832109632356</v>
      </c>
      <c r="I1072">
        <f t="shared" si="49"/>
        <v>1344.325</v>
      </c>
      <c r="J1072" s="140">
        <f t="shared" si="50"/>
        <v>-228.05821096323552</v>
      </c>
    </row>
    <row r="1073" spans="1:10" ht="12.6" customHeight="1" x14ac:dyDescent="0.3">
      <c r="A1073" s="181" t="s">
        <v>1031</v>
      </c>
      <c r="B1073" s="182" t="s">
        <v>1032</v>
      </c>
      <c r="C1073" s="190">
        <v>1748.06</v>
      </c>
      <c r="D1073" s="191">
        <v>1748.06</v>
      </c>
      <c r="E1073" s="185" t="s">
        <v>4616</v>
      </c>
      <c r="F1073" s="186" t="s">
        <v>3409</v>
      </c>
      <c r="G1073">
        <f>VLOOKUP(A1073,РАСЧЕТ!$A$3:$BG$1360,59,0)</f>
        <v>1088.4781493909268</v>
      </c>
      <c r="H1073" s="83">
        <f t="shared" si="48"/>
        <v>-659.58185060907317</v>
      </c>
      <c r="I1073">
        <f t="shared" si="49"/>
        <v>874.03</v>
      </c>
      <c r="J1073" s="140">
        <f t="shared" si="50"/>
        <v>214.4481493909268</v>
      </c>
    </row>
    <row r="1074" spans="1:10" ht="12.6" customHeight="1" x14ac:dyDescent="0.3">
      <c r="A1074" s="181" t="s">
        <v>2471</v>
      </c>
      <c r="B1074" s="182" t="s">
        <v>2472</v>
      </c>
      <c r="C1074" s="190">
        <v>3410.21</v>
      </c>
      <c r="D1074" s="191">
        <v>3410.21</v>
      </c>
      <c r="E1074" s="185" t="s">
        <v>4616</v>
      </c>
      <c r="F1074" s="186" t="s">
        <v>3689</v>
      </c>
      <c r="G1074">
        <f>VLOOKUP(A1074,РАСЧЕТ!$A$3:$BG$1360,59,0)</f>
        <v>716.02203208376648</v>
      </c>
      <c r="H1074" s="83">
        <f t="shared" si="48"/>
        <v>-2694.1879679162334</v>
      </c>
      <c r="I1074">
        <f t="shared" si="49"/>
        <v>1705.105</v>
      </c>
      <c r="J1074" s="140">
        <f t="shared" si="50"/>
        <v>-989.08296791623354</v>
      </c>
    </row>
    <row r="1075" spans="1:10" ht="12.6" customHeight="1" x14ac:dyDescent="0.3">
      <c r="A1075" s="181" t="s">
        <v>1644</v>
      </c>
      <c r="B1075" s="182" t="s">
        <v>1645</v>
      </c>
      <c r="C1075" s="190">
        <v>2684.36</v>
      </c>
      <c r="D1075" s="191">
        <v>2684.36</v>
      </c>
      <c r="E1075" s="185" t="s">
        <v>4616</v>
      </c>
      <c r="F1075" s="186" t="s">
        <v>3411</v>
      </c>
      <c r="G1075">
        <f>VLOOKUP(A1075,РАСЧЕТ!$A$3:$BG$1360,59,0)</f>
        <v>1298.9852666672718</v>
      </c>
      <c r="H1075" s="83">
        <f t="shared" si="48"/>
        <v>-1385.3747333327283</v>
      </c>
      <c r="I1075">
        <f t="shared" si="49"/>
        <v>1342.18</v>
      </c>
      <c r="J1075" s="140">
        <f t="shared" si="50"/>
        <v>-43.194733332728219</v>
      </c>
    </row>
    <row r="1076" spans="1:10" ht="12.6" customHeight="1" x14ac:dyDescent="0.3">
      <c r="A1076" s="181" t="s">
        <v>2393</v>
      </c>
      <c r="B1076" s="182" t="s">
        <v>2394</v>
      </c>
      <c r="C1076" s="190">
        <v>2688.65</v>
      </c>
      <c r="D1076" s="191">
        <v>2688.65</v>
      </c>
      <c r="E1076" s="185" t="s">
        <v>4616</v>
      </c>
      <c r="F1076" s="186" t="s">
        <v>3692</v>
      </c>
      <c r="G1076">
        <f>VLOOKUP(A1076,РАСЧЕТ!$A$3:$BG$1360,59,0)</f>
        <v>653.13484246864493</v>
      </c>
      <c r="H1076" s="83">
        <f t="shared" si="48"/>
        <v>-2035.5151575313553</v>
      </c>
      <c r="I1076">
        <f t="shared" si="49"/>
        <v>1344.325</v>
      </c>
      <c r="J1076" s="140">
        <f t="shared" si="50"/>
        <v>-691.19015753135511</v>
      </c>
    </row>
    <row r="1077" spans="1:10" ht="12.6" customHeight="1" x14ac:dyDescent="0.3">
      <c r="A1077" s="181" t="s">
        <v>4507</v>
      </c>
      <c r="B1077" s="182" t="s">
        <v>2364</v>
      </c>
      <c r="C1077" s="190">
        <v>1748.06</v>
      </c>
      <c r="D1077" s="191">
        <v>1748.06</v>
      </c>
      <c r="E1077" s="185" t="s">
        <v>4616</v>
      </c>
      <c r="F1077" s="186" t="s">
        <v>4628</v>
      </c>
      <c r="G1077">
        <f>VLOOKUP(A1077,РАСЧЕТ!$A$3:$BG$1360,59,0)</f>
        <v>1126.9331485644525</v>
      </c>
      <c r="H1077" s="83">
        <f t="shared" si="48"/>
        <v>-621.12685143554745</v>
      </c>
      <c r="I1077">
        <f t="shared" si="49"/>
        <v>874.03</v>
      </c>
      <c r="J1077" s="140">
        <f t="shared" si="50"/>
        <v>252.90314856445252</v>
      </c>
    </row>
    <row r="1078" spans="1:10" ht="12.6" customHeight="1" x14ac:dyDescent="0.3">
      <c r="A1078" s="181" t="s">
        <v>2475</v>
      </c>
      <c r="B1078" s="182" t="s">
        <v>2476</v>
      </c>
      <c r="C1078" s="190">
        <v>3410.21</v>
      </c>
      <c r="D1078" s="191">
        <v>3410.21</v>
      </c>
      <c r="E1078" s="185" t="s">
        <v>4616</v>
      </c>
      <c r="F1078" s="186" t="s">
        <v>3437</v>
      </c>
      <c r="G1078">
        <f>VLOOKUP(A1078,РАСЧЕТ!$A$3:$BG$1360,59,0)</f>
        <v>1669.8732072357946</v>
      </c>
      <c r="H1078" s="83">
        <f t="shared" si="48"/>
        <v>-1740.3367927642055</v>
      </c>
      <c r="I1078">
        <f t="shared" si="49"/>
        <v>1705.105</v>
      </c>
      <c r="J1078" s="140">
        <f t="shared" si="50"/>
        <v>-35.231792764205466</v>
      </c>
    </row>
    <row r="1079" spans="1:10" ht="12.6" customHeight="1" x14ac:dyDescent="0.3">
      <c r="A1079" s="181" t="s">
        <v>2537</v>
      </c>
      <c r="B1079" s="182" t="s">
        <v>1660</v>
      </c>
      <c r="C1079" s="190">
        <v>2684.36</v>
      </c>
      <c r="D1079" s="191">
        <v>2684.36</v>
      </c>
      <c r="E1079" s="185" t="s">
        <v>4616</v>
      </c>
      <c r="F1079" s="186" t="s">
        <v>3695</v>
      </c>
      <c r="G1079">
        <f>VLOOKUP(A1079,РАСЧЕТ!$A$3:$BG$1360,59,0)</f>
        <v>1196.4548876259341</v>
      </c>
      <c r="H1079" s="83">
        <f t="shared" si="48"/>
        <v>-1487.905112374066</v>
      </c>
      <c r="I1079">
        <f t="shared" si="49"/>
        <v>1342.18</v>
      </c>
      <c r="J1079" s="140">
        <f t="shared" si="50"/>
        <v>-145.72511237406593</v>
      </c>
    </row>
    <row r="1080" spans="1:10" ht="12.6" customHeight="1" x14ac:dyDescent="0.3">
      <c r="A1080" s="181" t="s">
        <v>1665</v>
      </c>
      <c r="B1080" s="182" t="s">
        <v>1666</v>
      </c>
      <c r="C1080" s="190">
        <v>2688.65</v>
      </c>
      <c r="D1080" s="191">
        <v>2688.65</v>
      </c>
      <c r="E1080" s="185" t="s">
        <v>4616</v>
      </c>
      <c r="F1080" s="186" t="s">
        <v>3438</v>
      </c>
      <c r="G1080">
        <f>VLOOKUP(A1080,РАСЧЕТ!$A$3:$BG$1360,59,0)</f>
        <v>1036.8488559610037</v>
      </c>
      <c r="H1080" s="83">
        <f t="shared" si="48"/>
        <v>-1651.8011440389964</v>
      </c>
      <c r="I1080">
        <f t="shared" si="49"/>
        <v>1344.325</v>
      </c>
      <c r="J1080" s="140">
        <f t="shared" si="50"/>
        <v>-307.47614403899638</v>
      </c>
    </row>
    <row r="1081" spans="1:10" ht="12.6" customHeight="1" x14ac:dyDescent="0.3">
      <c r="A1081" s="181" t="s">
        <v>2408</v>
      </c>
      <c r="B1081" s="182" t="s">
        <v>250</v>
      </c>
      <c r="C1081" s="190">
        <v>1421.64</v>
      </c>
      <c r="D1081" s="191">
        <v>1421.64</v>
      </c>
      <c r="E1081" s="185" t="s">
        <v>4616</v>
      </c>
      <c r="F1081" s="186" t="s">
        <v>3218</v>
      </c>
      <c r="G1081">
        <f>VLOOKUP(A1081,РАСЧЕТ!$A$3:$BG$1360,59,0)</f>
        <v>687.94259722698723</v>
      </c>
      <c r="H1081" s="83">
        <f t="shared" si="48"/>
        <v>-733.69740277301287</v>
      </c>
      <c r="I1081">
        <f t="shared" si="49"/>
        <v>710.82</v>
      </c>
      <c r="J1081" s="140">
        <f t="shared" si="50"/>
        <v>-22.877402773012818</v>
      </c>
    </row>
    <row r="1082" spans="1:10" ht="12.6" customHeight="1" x14ac:dyDescent="0.3">
      <c r="A1082" s="181" t="s">
        <v>2473</v>
      </c>
      <c r="B1082" s="182" t="s">
        <v>2474</v>
      </c>
      <c r="C1082" s="190">
        <v>1748.06</v>
      </c>
      <c r="D1082" s="191">
        <v>1748.06</v>
      </c>
      <c r="E1082" s="185" t="s">
        <v>4616</v>
      </c>
      <c r="F1082" s="186" t="s">
        <v>3459</v>
      </c>
      <c r="G1082">
        <f>VLOOKUP(A1082,РАСЧЕТ!$A$3:$BG$1360,59,0)</f>
        <v>1122.7532573499393</v>
      </c>
      <c r="H1082" s="83">
        <f t="shared" si="48"/>
        <v>-625.30674265006064</v>
      </c>
      <c r="I1082">
        <f t="shared" si="49"/>
        <v>874.03</v>
      </c>
      <c r="J1082" s="140">
        <f t="shared" si="50"/>
        <v>248.72325734993933</v>
      </c>
    </row>
    <row r="1083" spans="1:10" ht="12.6" customHeight="1" x14ac:dyDescent="0.3">
      <c r="A1083" s="181" t="s">
        <v>1787</v>
      </c>
      <c r="B1083" s="182" t="s">
        <v>1788</v>
      </c>
      <c r="C1083" s="190">
        <v>3410.21</v>
      </c>
      <c r="D1083" s="191">
        <v>3410.21</v>
      </c>
      <c r="E1083" s="185" t="s">
        <v>4616</v>
      </c>
      <c r="F1083" s="186" t="s">
        <v>3460</v>
      </c>
      <c r="G1083">
        <f>VLOOKUP(A1083,РАСЧЕТ!$A$3:$BG$1360,59,0)</f>
        <v>1567.047883358759</v>
      </c>
      <c r="H1083" s="83">
        <f t="shared" si="48"/>
        <v>-1843.162116641241</v>
      </c>
      <c r="I1083">
        <f t="shared" si="49"/>
        <v>1705.105</v>
      </c>
      <c r="J1083" s="140">
        <f t="shared" si="50"/>
        <v>-138.05711664124101</v>
      </c>
    </row>
    <row r="1084" spans="1:10" ht="12.6" customHeight="1" x14ac:dyDescent="0.3">
      <c r="A1084" s="181" t="s">
        <v>1737</v>
      </c>
      <c r="B1084" s="182" t="s">
        <v>1738</v>
      </c>
      <c r="C1084" s="183">
        <v>178.96</v>
      </c>
      <c r="D1084" s="184">
        <v>178.96</v>
      </c>
      <c r="E1084" s="185" t="s">
        <v>4616</v>
      </c>
      <c r="F1084" s="186" t="s">
        <v>3461</v>
      </c>
      <c r="G1084">
        <f>VLOOKUP(A1084,РАСЧЕТ!$A$3:$BG$1360,59,0)</f>
        <v>0</v>
      </c>
      <c r="H1084" s="83">
        <f t="shared" si="48"/>
        <v>-178.96</v>
      </c>
      <c r="I1084">
        <f t="shared" si="49"/>
        <v>89.48</v>
      </c>
      <c r="J1084" s="140">
        <f t="shared" si="50"/>
        <v>-89.48</v>
      </c>
    </row>
    <row r="1085" spans="1:10" ht="12.6" customHeight="1" x14ac:dyDescent="0.3">
      <c r="A1085" s="181" t="s">
        <v>3938</v>
      </c>
      <c r="B1085" s="182" t="s">
        <v>1738</v>
      </c>
      <c r="C1085" s="190">
        <v>2505.4</v>
      </c>
      <c r="D1085" s="191">
        <v>2505.4</v>
      </c>
      <c r="E1085" s="185" t="s">
        <v>4629</v>
      </c>
      <c r="F1085" s="186" t="s">
        <v>4630</v>
      </c>
      <c r="G1085">
        <f>VLOOKUP(A1085,РАСЧЕТ!$A$3:$BG$1360,59,0)</f>
        <v>1298.9852666672718</v>
      </c>
      <c r="H1085" s="83">
        <f t="shared" si="48"/>
        <v>-1206.4147333327282</v>
      </c>
      <c r="I1085">
        <f t="shared" si="49"/>
        <v>1252.7</v>
      </c>
      <c r="J1085" s="140">
        <f t="shared" si="50"/>
        <v>46.285266667271799</v>
      </c>
    </row>
    <row r="1086" spans="1:10" ht="12.6" customHeight="1" x14ac:dyDescent="0.3">
      <c r="A1086" s="181" t="s">
        <v>1753</v>
      </c>
      <c r="B1086" s="182" t="s">
        <v>1754</v>
      </c>
      <c r="C1086" s="190">
        <v>2688.65</v>
      </c>
      <c r="D1086" s="191">
        <v>2688.65</v>
      </c>
      <c r="E1086" s="185" t="s">
        <v>4616</v>
      </c>
      <c r="F1086" s="186" t="s">
        <v>3463</v>
      </c>
      <c r="G1086">
        <f>VLOOKUP(A1086,РАСЧЕТ!$A$3:$BG$1360,59,0)</f>
        <v>929.843640869453</v>
      </c>
      <c r="H1086" s="83">
        <f t="shared" si="48"/>
        <v>-1758.8063591305472</v>
      </c>
      <c r="I1086">
        <f t="shared" si="49"/>
        <v>1344.325</v>
      </c>
      <c r="J1086" s="140">
        <f t="shared" si="50"/>
        <v>-414.48135913054705</v>
      </c>
    </row>
    <row r="1087" spans="1:10" ht="12.6" customHeight="1" x14ac:dyDescent="0.3">
      <c r="A1087" s="181" t="s">
        <v>2435</v>
      </c>
      <c r="B1087" s="182" t="s">
        <v>2436</v>
      </c>
      <c r="C1087" s="190">
        <v>1748.06</v>
      </c>
      <c r="D1087" s="191">
        <v>1748.06</v>
      </c>
      <c r="E1087" s="185" t="s">
        <v>4616</v>
      </c>
      <c r="F1087" s="186" t="s">
        <v>3488</v>
      </c>
      <c r="G1087">
        <f>VLOOKUP(A1087,РАСЧЕТ!$A$3:$BG$1360,59,0)</f>
        <v>920.44652256747645</v>
      </c>
      <c r="H1087" s="83">
        <f t="shared" si="48"/>
        <v>-827.6134774325235</v>
      </c>
      <c r="I1087">
        <f t="shared" si="49"/>
        <v>874.03</v>
      </c>
      <c r="J1087" s="140">
        <f t="shared" si="50"/>
        <v>46.416522567476477</v>
      </c>
    </row>
    <row r="1088" spans="1:10" ht="12.6" customHeight="1" x14ac:dyDescent="0.3">
      <c r="A1088" s="181" t="s">
        <v>1945</v>
      </c>
      <c r="B1088" s="182" t="s">
        <v>1946</v>
      </c>
      <c r="C1088" s="190">
        <v>3410.21</v>
      </c>
      <c r="D1088" s="191">
        <v>3410.21</v>
      </c>
      <c r="E1088" s="185" t="s">
        <v>4616</v>
      </c>
      <c r="F1088" s="186" t="s">
        <v>3491</v>
      </c>
      <c r="G1088">
        <f>VLOOKUP(A1088,РАСЧЕТ!$A$3:$BG$1360,59,0)</f>
        <v>1062.1170246455004</v>
      </c>
      <c r="H1088" s="83">
        <f t="shared" si="48"/>
        <v>-2348.0929753544997</v>
      </c>
      <c r="I1088">
        <f t="shared" si="49"/>
        <v>1705.105</v>
      </c>
      <c r="J1088" s="140">
        <f t="shared" si="50"/>
        <v>-642.98797535449967</v>
      </c>
    </row>
    <row r="1089" spans="1:10" ht="12.6" customHeight="1" x14ac:dyDescent="0.3">
      <c r="A1089" s="181" t="s">
        <v>3939</v>
      </c>
      <c r="B1089" s="182" t="s">
        <v>1043</v>
      </c>
      <c r="C1089" s="190">
        <v>2684.36</v>
      </c>
      <c r="D1089" s="191">
        <v>2684.36</v>
      </c>
      <c r="E1089" s="185" t="s">
        <v>4616</v>
      </c>
      <c r="F1089" s="186" t="s">
        <v>4631</v>
      </c>
      <c r="G1089">
        <f>VLOOKUP(A1089,РАСЧЕТ!$A$3:$BG$1360,59,0)</f>
        <v>1298.9852666672718</v>
      </c>
      <c r="H1089" s="83">
        <f t="shared" si="48"/>
        <v>-1385.3747333327283</v>
      </c>
      <c r="I1089">
        <f t="shared" si="49"/>
        <v>1342.18</v>
      </c>
      <c r="J1089" s="140">
        <f t="shared" si="50"/>
        <v>-43.194733332728219</v>
      </c>
    </row>
    <row r="1090" spans="1:10" ht="12.6" customHeight="1" x14ac:dyDescent="0.3">
      <c r="A1090" s="181" t="s">
        <v>2614</v>
      </c>
      <c r="B1090" s="182" t="s">
        <v>2441</v>
      </c>
      <c r="C1090" s="190">
        <v>2688.65</v>
      </c>
      <c r="D1090" s="191">
        <v>2688.65</v>
      </c>
      <c r="E1090" s="185" t="s">
        <v>4616</v>
      </c>
      <c r="F1090" s="186" t="s">
        <v>3895</v>
      </c>
      <c r="G1090">
        <f>VLOOKUP(A1090,РАСЧЕТ!$A$3:$BG$1360,59,0)</f>
        <v>1301.0636430939396</v>
      </c>
      <c r="H1090" s="83">
        <f t="shared" ref="H1090:H1153" si="51">G1090-C1090</f>
        <v>-1387.5863569060605</v>
      </c>
      <c r="I1090">
        <f t="shared" ref="I1090:I1153" si="52">C1090/30*15</f>
        <v>1344.325</v>
      </c>
      <c r="J1090" s="140">
        <f t="shared" ref="J1090:J1153" si="53">G1090-I1090</f>
        <v>-43.261356906060428</v>
      </c>
    </row>
    <row r="1091" spans="1:10" ht="12.6" customHeight="1" x14ac:dyDescent="0.3">
      <c r="A1091" s="181" t="s">
        <v>904</v>
      </c>
      <c r="B1091" s="182" t="s">
        <v>905</v>
      </c>
      <c r="C1091" s="190">
        <v>1748.06</v>
      </c>
      <c r="D1091" s="191">
        <v>1748.06</v>
      </c>
      <c r="E1091" s="185" t="s">
        <v>4616</v>
      </c>
      <c r="F1091" s="186" t="s">
        <v>3512</v>
      </c>
      <c r="G1091">
        <f>VLOOKUP(A1091,РАСЧЕТ!$A$3:$BG$1360,59,0)</f>
        <v>586.89120364928135</v>
      </c>
      <c r="H1091" s="83">
        <f t="shared" si="51"/>
        <v>-1161.1687963507186</v>
      </c>
      <c r="I1091">
        <f t="shared" si="52"/>
        <v>874.03</v>
      </c>
      <c r="J1091" s="140">
        <f t="shared" si="53"/>
        <v>-287.13879635071862</v>
      </c>
    </row>
    <row r="1092" spans="1:10" ht="12.6" customHeight="1" x14ac:dyDescent="0.3">
      <c r="A1092" s="181" t="s">
        <v>1870</v>
      </c>
      <c r="B1092" s="182" t="s">
        <v>1871</v>
      </c>
      <c r="C1092" s="190">
        <v>3410.21</v>
      </c>
      <c r="D1092" s="191">
        <v>3410.21</v>
      </c>
      <c r="E1092" s="185" t="s">
        <v>4616</v>
      </c>
      <c r="F1092" s="186" t="s">
        <v>3513</v>
      </c>
      <c r="G1092">
        <f>VLOOKUP(A1092,РАСЧЕТ!$A$3:$BG$1360,59,0)</f>
        <v>1001.0906129136013</v>
      </c>
      <c r="H1092" s="83">
        <f t="shared" si="51"/>
        <v>-2409.119387086399</v>
      </c>
      <c r="I1092">
        <f t="shared" si="52"/>
        <v>1705.105</v>
      </c>
      <c r="J1092" s="140">
        <f t="shared" si="53"/>
        <v>-704.01438708639876</v>
      </c>
    </row>
    <row r="1093" spans="1:10" ht="12.6" customHeight="1" x14ac:dyDescent="0.3">
      <c r="A1093" s="181" t="s">
        <v>930</v>
      </c>
      <c r="B1093" s="182" t="s">
        <v>211</v>
      </c>
      <c r="C1093" s="190">
        <v>1421.64</v>
      </c>
      <c r="D1093" s="191">
        <v>1421.64</v>
      </c>
      <c r="E1093" s="185" t="s">
        <v>4616</v>
      </c>
      <c r="F1093" s="186" t="s">
        <v>3162</v>
      </c>
      <c r="G1093">
        <f>VLOOKUP(A1093,РАСЧЕТ!$A$3:$BG$1360,59,0)</f>
        <v>431.41335248517225</v>
      </c>
      <c r="H1093" s="83">
        <f t="shared" si="51"/>
        <v>-990.22664751482785</v>
      </c>
      <c r="I1093">
        <f t="shared" si="52"/>
        <v>710.82</v>
      </c>
      <c r="J1093" s="140">
        <f t="shared" si="53"/>
        <v>-279.4066475148278</v>
      </c>
    </row>
    <row r="1094" spans="1:10" ht="12.6" customHeight="1" x14ac:dyDescent="0.3">
      <c r="A1094" s="181" t="s">
        <v>1126</v>
      </c>
      <c r="B1094" s="182" t="s">
        <v>1127</v>
      </c>
      <c r="C1094" s="190">
        <v>2684.36</v>
      </c>
      <c r="D1094" s="191">
        <v>2684.36</v>
      </c>
      <c r="E1094" s="185" t="s">
        <v>4616</v>
      </c>
      <c r="F1094" s="186" t="s">
        <v>3514</v>
      </c>
      <c r="G1094">
        <f>VLOOKUP(A1094,РАСЧЕТ!$A$3:$BG$1360,59,0)</f>
        <v>859.55565573612841</v>
      </c>
      <c r="H1094" s="83">
        <f t="shared" si="51"/>
        <v>-1824.8043442638718</v>
      </c>
      <c r="I1094">
        <f t="shared" si="52"/>
        <v>1342.18</v>
      </c>
      <c r="J1094" s="140">
        <f t="shared" si="53"/>
        <v>-482.62434426387165</v>
      </c>
    </row>
    <row r="1095" spans="1:10" ht="12.6" customHeight="1" x14ac:dyDescent="0.3">
      <c r="A1095" s="181" t="s">
        <v>625</v>
      </c>
      <c r="B1095" s="182" t="s">
        <v>626</v>
      </c>
      <c r="C1095" s="190">
        <v>2688.65</v>
      </c>
      <c r="D1095" s="191">
        <v>2688.65</v>
      </c>
      <c r="E1095" s="185" t="s">
        <v>4616</v>
      </c>
      <c r="F1095" s="186" t="s">
        <v>3515</v>
      </c>
      <c r="G1095">
        <f>VLOOKUP(A1095,РАСЧЕТ!$A$3:$BG$1360,59,0)</f>
        <v>564.52114872095433</v>
      </c>
      <c r="H1095" s="83">
        <f t="shared" si="51"/>
        <v>-2124.1288512790456</v>
      </c>
      <c r="I1095">
        <f t="shared" si="52"/>
        <v>1344.325</v>
      </c>
      <c r="J1095" s="140">
        <f t="shared" si="53"/>
        <v>-779.80385127904572</v>
      </c>
    </row>
    <row r="1096" spans="1:10" ht="12.6" customHeight="1" x14ac:dyDescent="0.3">
      <c r="A1096" s="181" t="s">
        <v>931</v>
      </c>
      <c r="B1096" s="182" t="s">
        <v>932</v>
      </c>
      <c r="C1096" s="190">
        <v>1748.06</v>
      </c>
      <c r="D1096" s="191">
        <v>1748.06</v>
      </c>
      <c r="E1096" s="185" t="s">
        <v>4616</v>
      </c>
      <c r="F1096" s="186" t="s">
        <v>3541</v>
      </c>
      <c r="G1096">
        <f>VLOOKUP(A1096,РАСЧЕТ!$A$3:$BG$1360,59,0)</f>
        <v>1375.2186867065673</v>
      </c>
      <c r="H1096" s="83">
        <f t="shared" si="51"/>
        <v>-372.84131329343268</v>
      </c>
      <c r="I1096">
        <f t="shared" si="52"/>
        <v>874.03</v>
      </c>
      <c r="J1096" s="140">
        <f t="shared" si="53"/>
        <v>501.1886867065673</v>
      </c>
    </row>
    <row r="1097" spans="1:10" ht="12.6" customHeight="1" x14ac:dyDescent="0.3">
      <c r="A1097" s="181" t="s">
        <v>1010</v>
      </c>
      <c r="B1097" s="182" t="s">
        <v>1011</v>
      </c>
      <c r="C1097" s="190">
        <v>3410.21</v>
      </c>
      <c r="D1097" s="191">
        <v>3410.21</v>
      </c>
      <c r="E1097" s="185" t="s">
        <v>4616</v>
      </c>
      <c r="F1097" s="186" t="s">
        <v>3708</v>
      </c>
      <c r="G1097">
        <f>VLOOKUP(A1097,РАСЧЕТ!$A$3:$BG$1360,59,0)</f>
        <v>1434.9633209801245</v>
      </c>
      <c r="H1097" s="83">
        <f t="shared" si="51"/>
        <v>-1975.2466790198755</v>
      </c>
      <c r="I1097">
        <f t="shared" si="52"/>
        <v>1705.105</v>
      </c>
      <c r="J1097" s="140">
        <f t="shared" si="53"/>
        <v>-270.14167901987548</v>
      </c>
    </row>
    <row r="1098" spans="1:10" ht="12.6" customHeight="1" x14ac:dyDescent="0.3">
      <c r="A1098" s="181" t="s">
        <v>2586</v>
      </c>
      <c r="B1098" s="182" t="s">
        <v>2409</v>
      </c>
      <c r="C1098" s="190">
        <v>2684.36</v>
      </c>
      <c r="D1098" s="191">
        <v>2684.36</v>
      </c>
      <c r="E1098" s="185" t="s">
        <v>4616</v>
      </c>
      <c r="F1098" s="186" t="s">
        <v>3896</v>
      </c>
      <c r="G1098">
        <f>VLOOKUP(A1098,РАСЧЕТ!$A$3:$BG$1360,59,0)</f>
        <v>791.00543981810279</v>
      </c>
      <c r="H1098" s="83">
        <f t="shared" si="51"/>
        <v>-1893.3545601818973</v>
      </c>
      <c r="I1098">
        <f t="shared" si="52"/>
        <v>1342.18</v>
      </c>
      <c r="J1098" s="140">
        <f t="shared" si="53"/>
        <v>-551.17456018189728</v>
      </c>
    </row>
    <row r="1099" spans="1:10" ht="12.6" customHeight="1" x14ac:dyDescent="0.3">
      <c r="A1099" s="181" t="s">
        <v>1789</v>
      </c>
      <c r="B1099" s="182" t="s">
        <v>1790</v>
      </c>
      <c r="C1099" s="190">
        <v>2688.65</v>
      </c>
      <c r="D1099" s="191">
        <v>2688.65</v>
      </c>
      <c r="E1099" s="185" t="s">
        <v>4616</v>
      </c>
      <c r="F1099" s="186" t="s">
        <v>3543</v>
      </c>
      <c r="G1099">
        <f>VLOOKUP(A1099,РАСЧЕТ!$A$3:$BG$1360,59,0)</f>
        <v>648.11897301122838</v>
      </c>
      <c r="H1099" s="83">
        <f t="shared" si="51"/>
        <v>-2040.5310269887718</v>
      </c>
      <c r="I1099">
        <f t="shared" si="52"/>
        <v>1344.325</v>
      </c>
      <c r="J1099" s="140">
        <f t="shared" si="53"/>
        <v>-696.20602698877167</v>
      </c>
    </row>
    <row r="1100" spans="1:10" ht="12.6" customHeight="1" x14ac:dyDescent="0.3">
      <c r="A1100" s="181" t="s">
        <v>1793</v>
      </c>
      <c r="B1100" s="182" t="s">
        <v>1794</v>
      </c>
      <c r="C1100" s="190">
        <v>1748.06</v>
      </c>
      <c r="D1100" s="191">
        <v>1748.06</v>
      </c>
      <c r="E1100" s="185" t="s">
        <v>4616</v>
      </c>
      <c r="F1100" s="186" t="s">
        <v>3564</v>
      </c>
      <c r="G1100">
        <f>VLOOKUP(A1100,РАСЧЕТ!$A$3:$BG$1360,59,0)</f>
        <v>627.85413755151603</v>
      </c>
      <c r="H1100" s="83">
        <f t="shared" si="51"/>
        <v>-1120.2058624484839</v>
      </c>
      <c r="I1100">
        <f t="shared" si="52"/>
        <v>874.03</v>
      </c>
      <c r="J1100" s="140">
        <f t="shared" si="53"/>
        <v>-246.17586244848394</v>
      </c>
    </row>
    <row r="1101" spans="1:10" ht="12.6" customHeight="1" x14ac:dyDescent="0.3">
      <c r="A1101" s="181" t="s">
        <v>857</v>
      </c>
      <c r="B1101" s="182" t="s">
        <v>858</v>
      </c>
      <c r="C1101" s="190">
        <v>3410.21</v>
      </c>
      <c r="D1101" s="191">
        <v>3410.21</v>
      </c>
      <c r="E1101" s="185" t="s">
        <v>4616</v>
      </c>
      <c r="F1101" s="186" t="s">
        <v>3565</v>
      </c>
      <c r="G1101">
        <f>VLOOKUP(A1101,РАСЧЕТ!$A$3:$BG$1360,59,0)</f>
        <v>1552.0002749865093</v>
      </c>
      <c r="H1101" s="83">
        <f t="shared" si="51"/>
        <v>-1858.2097250134907</v>
      </c>
      <c r="I1101">
        <f t="shared" si="52"/>
        <v>1705.105</v>
      </c>
      <c r="J1101" s="140">
        <f t="shared" si="53"/>
        <v>-153.10472501349068</v>
      </c>
    </row>
    <row r="1102" spans="1:10" ht="12.6" customHeight="1" x14ac:dyDescent="0.3">
      <c r="A1102" s="181" t="s">
        <v>2004</v>
      </c>
      <c r="B1102" s="182" t="s">
        <v>2005</v>
      </c>
      <c r="C1102" s="190">
        <v>2684.36</v>
      </c>
      <c r="D1102" s="191">
        <v>2684.36</v>
      </c>
      <c r="E1102" s="185" t="s">
        <v>4616</v>
      </c>
      <c r="F1102" s="186" t="s">
        <v>3714</v>
      </c>
      <c r="G1102">
        <f>VLOOKUP(A1102,РАСЧЕТ!$A$3:$BG$1360,59,0)</f>
        <v>872.93130762257238</v>
      </c>
      <c r="H1102" s="83">
        <f t="shared" si="51"/>
        <v>-1811.4286923774278</v>
      </c>
      <c r="I1102">
        <f t="shared" si="52"/>
        <v>1342.18</v>
      </c>
      <c r="J1102" s="140">
        <f t="shared" si="53"/>
        <v>-469.24869237742769</v>
      </c>
    </row>
    <row r="1103" spans="1:10" ht="12.6" customHeight="1" x14ac:dyDescent="0.3">
      <c r="A1103" s="181" t="s">
        <v>1014</v>
      </c>
      <c r="B1103" s="182" t="s">
        <v>1015</v>
      </c>
      <c r="C1103" s="190">
        <v>2688.65</v>
      </c>
      <c r="D1103" s="191">
        <v>2688.65</v>
      </c>
      <c r="E1103" s="185" t="s">
        <v>4616</v>
      </c>
      <c r="F1103" s="186" t="s">
        <v>3566</v>
      </c>
      <c r="G1103">
        <f>VLOOKUP(A1103,РАСЧЕТ!$A$3:$BG$1360,59,0)</f>
        <v>829.52625172112391</v>
      </c>
      <c r="H1103" s="83">
        <f t="shared" si="51"/>
        <v>-1859.1237482788761</v>
      </c>
      <c r="I1103">
        <f t="shared" si="52"/>
        <v>1344.325</v>
      </c>
      <c r="J1103" s="140">
        <f t="shared" si="53"/>
        <v>-514.79874827887613</v>
      </c>
    </row>
    <row r="1104" spans="1:10" ht="12.6" customHeight="1" x14ac:dyDescent="0.3">
      <c r="A1104" s="181" t="s">
        <v>1810</v>
      </c>
      <c r="B1104" s="182" t="s">
        <v>339</v>
      </c>
      <c r="C1104" s="190">
        <v>1576.26</v>
      </c>
      <c r="D1104" s="191">
        <v>1576.26</v>
      </c>
      <c r="E1104" s="185" t="s">
        <v>4616</v>
      </c>
      <c r="F1104" s="186" t="s">
        <v>3219</v>
      </c>
      <c r="G1104">
        <f>VLOOKUP(A1104,РАСЧЕТ!$A$3:$BG$1360,59,0)</f>
        <v>870.99923178512495</v>
      </c>
      <c r="H1104" s="83">
        <f t="shared" si="51"/>
        <v>-705.26076821487504</v>
      </c>
      <c r="I1104">
        <f t="shared" si="52"/>
        <v>788.13</v>
      </c>
      <c r="J1104" s="140">
        <f t="shared" si="53"/>
        <v>82.869231785124953</v>
      </c>
    </row>
    <row r="1105" spans="1:10" ht="12.6" customHeight="1" x14ac:dyDescent="0.3">
      <c r="A1105" s="181" t="s">
        <v>3946</v>
      </c>
      <c r="B1105" s="182" t="s">
        <v>1052</v>
      </c>
      <c r="C1105" s="190">
        <v>1748.06</v>
      </c>
      <c r="D1105" s="191">
        <v>1748.06</v>
      </c>
      <c r="E1105" s="185" t="s">
        <v>4616</v>
      </c>
      <c r="F1105" s="186" t="s">
        <v>4632</v>
      </c>
      <c r="G1105">
        <f>VLOOKUP(A1105,РАСЧЕТ!$A$3:$BG$1360,59,0)</f>
        <v>478.21403207192566</v>
      </c>
      <c r="H1105" s="83">
        <f t="shared" si="51"/>
        <v>-1269.8459679280743</v>
      </c>
      <c r="I1105">
        <f t="shared" si="52"/>
        <v>874.03</v>
      </c>
      <c r="J1105" s="140">
        <f t="shared" si="53"/>
        <v>-395.81596792807431</v>
      </c>
    </row>
    <row r="1106" spans="1:10" ht="12.6" customHeight="1" x14ac:dyDescent="0.3">
      <c r="A1106" s="181" t="s">
        <v>2461</v>
      </c>
      <c r="B1106" s="182" t="s">
        <v>2462</v>
      </c>
      <c r="C1106" s="190">
        <v>3410.21</v>
      </c>
      <c r="D1106" s="191">
        <v>3410.21</v>
      </c>
      <c r="E1106" s="185" t="s">
        <v>4616</v>
      </c>
      <c r="F1106" s="186" t="s">
        <v>3585</v>
      </c>
      <c r="G1106">
        <f>VLOOKUP(A1106,РАСЧЕТ!$A$3:$BG$1360,59,0)</f>
        <v>1261.0798464563557</v>
      </c>
      <c r="H1106" s="83">
        <f t="shared" si="51"/>
        <v>-2149.1301535436442</v>
      </c>
      <c r="I1106">
        <f t="shared" si="52"/>
        <v>1705.105</v>
      </c>
      <c r="J1106" s="140">
        <f t="shared" si="53"/>
        <v>-444.02515354364436</v>
      </c>
    </row>
    <row r="1107" spans="1:10" ht="12.6" customHeight="1" x14ac:dyDescent="0.3">
      <c r="A1107" s="181" t="s">
        <v>1586</v>
      </c>
      <c r="B1107" s="182" t="s">
        <v>1587</v>
      </c>
      <c r="C1107" s="190">
        <v>2684.36</v>
      </c>
      <c r="D1107" s="191">
        <v>2684.36</v>
      </c>
      <c r="E1107" s="185" t="s">
        <v>4616</v>
      </c>
      <c r="F1107" s="186" t="s">
        <v>3586</v>
      </c>
      <c r="G1107">
        <f>VLOOKUP(A1107,РАСЧЕТ!$A$3:$BG$1360,59,0)</f>
        <v>1298.9852666672718</v>
      </c>
      <c r="H1107" s="83">
        <f t="shared" si="51"/>
        <v>-1385.3747333327283</v>
      </c>
      <c r="I1107">
        <f t="shared" si="52"/>
        <v>1342.18</v>
      </c>
      <c r="J1107" s="140">
        <f t="shared" si="53"/>
        <v>-43.194733332728219</v>
      </c>
    </row>
    <row r="1108" spans="1:10" ht="12.6" customHeight="1" x14ac:dyDescent="0.3">
      <c r="A1108" s="181" t="s">
        <v>2127</v>
      </c>
      <c r="B1108" s="182" t="s">
        <v>2128</v>
      </c>
      <c r="C1108" s="190">
        <v>2688.65</v>
      </c>
      <c r="D1108" s="191">
        <v>2688.65</v>
      </c>
      <c r="E1108" s="185" t="s">
        <v>4616</v>
      </c>
      <c r="F1108" s="186" t="s">
        <v>3588</v>
      </c>
      <c r="G1108">
        <f>VLOOKUP(A1108,РАСЧЕТ!$A$3:$BG$1360,59,0)</f>
        <v>1372.0761313650032</v>
      </c>
      <c r="H1108" s="83">
        <f t="shared" si="51"/>
        <v>-1316.5738686349969</v>
      </c>
      <c r="I1108">
        <f t="shared" si="52"/>
        <v>1344.325</v>
      </c>
      <c r="J1108" s="140">
        <f t="shared" si="53"/>
        <v>27.751131365003175</v>
      </c>
    </row>
    <row r="1109" spans="1:10" ht="12.6" customHeight="1" x14ac:dyDescent="0.3">
      <c r="A1109" s="181" t="s">
        <v>1128</v>
      </c>
      <c r="B1109" s="182" t="s">
        <v>1129</v>
      </c>
      <c r="C1109" s="190">
        <v>1748.06</v>
      </c>
      <c r="D1109" s="191">
        <v>1748.06</v>
      </c>
      <c r="E1109" s="185" t="s">
        <v>4616</v>
      </c>
      <c r="F1109" s="186" t="s">
        <v>3611</v>
      </c>
      <c r="G1109">
        <f>VLOOKUP(A1109,РАСЧЕТ!$A$3:$BG$1360,59,0)</f>
        <v>423.87544628324628</v>
      </c>
      <c r="H1109" s="83">
        <f t="shared" si="51"/>
        <v>-1324.1845537167537</v>
      </c>
      <c r="I1109">
        <f t="shared" si="52"/>
        <v>874.03</v>
      </c>
      <c r="J1109" s="140">
        <f t="shared" si="53"/>
        <v>-450.1545537167537</v>
      </c>
    </row>
    <row r="1110" spans="1:10" ht="12.6" customHeight="1" x14ac:dyDescent="0.3">
      <c r="A1110" s="181" t="s">
        <v>2497</v>
      </c>
      <c r="B1110" s="182" t="s">
        <v>2498</v>
      </c>
      <c r="C1110" s="190">
        <v>3410.21</v>
      </c>
      <c r="D1110" s="191">
        <v>3410.21</v>
      </c>
      <c r="E1110" s="185" t="s">
        <v>4616</v>
      </c>
      <c r="F1110" s="186" t="s">
        <v>3612</v>
      </c>
      <c r="G1110">
        <f>VLOOKUP(A1110,РАСЧЕТ!$A$3:$BG$1360,59,0)</f>
        <v>1908.9629847059798</v>
      </c>
      <c r="H1110" s="83">
        <f t="shared" si="51"/>
        <v>-1501.2470152940202</v>
      </c>
      <c r="I1110">
        <f t="shared" si="52"/>
        <v>1705.105</v>
      </c>
      <c r="J1110" s="140">
        <f t="shared" si="53"/>
        <v>203.85798470597979</v>
      </c>
    </row>
    <row r="1111" spans="1:10" ht="12.6" customHeight="1" x14ac:dyDescent="0.3">
      <c r="A1111" s="181" t="s">
        <v>1625</v>
      </c>
      <c r="B1111" s="182" t="s">
        <v>1626</v>
      </c>
      <c r="C1111" s="190">
        <v>2684.36</v>
      </c>
      <c r="D1111" s="191">
        <v>2684.36</v>
      </c>
      <c r="E1111" s="185" t="s">
        <v>4616</v>
      </c>
      <c r="F1111" s="186" t="s">
        <v>3613</v>
      </c>
      <c r="G1111">
        <f>VLOOKUP(A1111,РАСЧЕТ!$A$3:$BG$1360,59,0)</f>
        <v>1298.9852666672718</v>
      </c>
      <c r="H1111" s="83">
        <f t="shared" si="51"/>
        <v>-1385.3747333327283</v>
      </c>
      <c r="I1111">
        <f t="shared" si="52"/>
        <v>1342.18</v>
      </c>
      <c r="J1111" s="140">
        <f t="shared" si="53"/>
        <v>-43.194733332728219</v>
      </c>
    </row>
    <row r="1112" spans="1:10" ht="12.6" customHeight="1" x14ac:dyDescent="0.3">
      <c r="A1112" s="181" t="s">
        <v>1038</v>
      </c>
      <c r="B1112" s="182" t="s">
        <v>1039</v>
      </c>
      <c r="C1112" s="190">
        <v>2688.65</v>
      </c>
      <c r="D1112" s="191">
        <v>2688.65</v>
      </c>
      <c r="E1112" s="185" t="s">
        <v>4616</v>
      </c>
      <c r="F1112" s="186" t="s">
        <v>3614</v>
      </c>
      <c r="G1112">
        <f>VLOOKUP(A1112,РАСЧЕТ!$A$3:$BG$1360,59,0)</f>
        <v>614.67984329511933</v>
      </c>
      <c r="H1112" s="83">
        <f t="shared" si="51"/>
        <v>-2073.9701567048805</v>
      </c>
      <c r="I1112">
        <f t="shared" si="52"/>
        <v>1344.325</v>
      </c>
      <c r="J1112" s="140">
        <f t="shared" si="53"/>
        <v>-729.64515670488072</v>
      </c>
    </row>
    <row r="1113" spans="1:10" ht="12.6" customHeight="1" x14ac:dyDescent="0.3">
      <c r="A1113" s="181" t="s">
        <v>1970</v>
      </c>
      <c r="B1113" s="182" t="s">
        <v>1971</v>
      </c>
      <c r="C1113" s="190">
        <v>1748.06</v>
      </c>
      <c r="D1113" s="191">
        <v>1748.06</v>
      </c>
      <c r="E1113" s="185" t="s">
        <v>4616</v>
      </c>
      <c r="F1113" s="186" t="s">
        <v>3638</v>
      </c>
      <c r="G1113">
        <f>VLOOKUP(A1113,РАСЧЕТ!$A$3:$BG$1360,59,0)</f>
        <v>1206.3510816402149</v>
      </c>
      <c r="H1113" s="83">
        <f t="shared" si="51"/>
        <v>-541.708918359785</v>
      </c>
      <c r="I1113">
        <f t="shared" si="52"/>
        <v>874.03</v>
      </c>
      <c r="J1113" s="140">
        <f t="shared" si="53"/>
        <v>332.32108164021497</v>
      </c>
    </row>
    <row r="1114" spans="1:10" ht="12.6" customHeight="1" x14ac:dyDescent="0.3">
      <c r="A1114" s="181" t="s">
        <v>872</v>
      </c>
      <c r="B1114" s="182" t="s">
        <v>873</v>
      </c>
      <c r="C1114" s="190">
        <v>3410.21</v>
      </c>
      <c r="D1114" s="191">
        <v>3410.21</v>
      </c>
      <c r="E1114" s="185" t="s">
        <v>4616</v>
      </c>
      <c r="F1114" s="186" t="s">
        <v>3639</v>
      </c>
      <c r="G1114">
        <f>VLOOKUP(A1114,РАСЧЕТ!$A$3:$BG$1360,59,0)</f>
        <v>775.37648732986247</v>
      </c>
      <c r="H1114" s="83">
        <f t="shared" si="51"/>
        <v>-2634.8335126701377</v>
      </c>
      <c r="I1114">
        <f t="shared" si="52"/>
        <v>1705.105</v>
      </c>
      <c r="J1114" s="140">
        <f t="shared" si="53"/>
        <v>-929.72851267013755</v>
      </c>
    </row>
    <row r="1115" spans="1:10" ht="12.6" customHeight="1" x14ac:dyDescent="0.3">
      <c r="A1115" s="181" t="s">
        <v>1025</v>
      </c>
      <c r="B1115" s="182" t="s">
        <v>202</v>
      </c>
      <c r="C1115" s="190">
        <v>3367.26</v>
      </c>
      <c r="D1115" s="191">
        <v>3367.26</v>
      </c>
      <c r="E1115" s="185" t="s">
        <v>4616</v>
      </c>
      <c r="F1115" s="186" t="s">
        <v>3221</v>
      </c>
      <c r="G1115">
        <f>VLOOKUP(A1115,РАСЧЕТ!$A$3:$BG$1360,59,0)</f>
        <v>866.67596675421316</v>
      </c>
      <c r="H1115" s="83">
        <f t="shared" si="51"/>
        <v>-2500.5840332457869</v>
      </c>
      <c r="I1115">
        <f t="shared" si="52"/>
        <v>1683.63</v>
      </c>
      <c r="J1115" s="140">
        <f t="shared" si="53"/>
        <v>-816.95403324578695</v>
      </c>
    </row>
    <row r="1116" spans="1:10" ht="12.6" customHeight="1" x14ac:dyDescent="0.3">
      <c r="A1116" s="181" t="s">
        <v>2395</v>
      </c>
      <c r="B1116" s="182" t="s">
        <v>2396</v>
      </c>
      <c r="C1116" s="190">
        <v>2684.36</v>
      </c>
      <c r="D1116" s="191">
        <v>2684.36</v>
      </c>
      <c r="E1116" s="185" t="s">
        <v>4616</v>
      </c>
      <c r="F1116" s="186" t="s">
        <v>3640</v>
      </c>
      <c r="G1116">
        <f>VLOOKUP(A1116,РАСЧЕТ!$A$3:$BG$1360,59,0)</f>
        <v>1122.0528240075882</v>
      </c>
      <c r="H1116" s="83">
        <f t="shared" si="51"/>
        <v>-1562.3071759924119</v>
      </c>
      <c r="I1116">
        <f t="shared" si="52"/>
        <v>1342.18</v>
      </c>
      <c r="J1116" s="140">
        <f t="shared" si="53"/>
        <v>-220.12717599241182</v>
      </c>
    </row>
    <row r="1117" spans="1:10" ht="12.6" customHeight="1" x14ac:dyDescent="0.3">
      <c r="A1117" s="181" t="s">
        <v>1091</v>
      </c>
      <c r="B1117" s="182" t="s">
        <v>1092</v>
      </c>
      <c r="C1117" s="190">
        <v>2688.65</v>
      </c>
      <c r="D1117" s="191">
        <v>2688.65</v>
      </c>
      <c r="E1117" s="185" t="s">
        <v>4616</v>
      </c>
      <c r="F1117" s="186" t="s">
        <v>3641</v>
      </c>
      <c r="G1117">
        <f>VLOOKUP(A1117,РАСЧЕТ!$A$3:$BG$1360,59,0)</f>
        <v>1041.028747175518</v>
      </c>
      <c r="H1117" s="83">
        <f t="shared" si="51"/>
        <v>-1647.6212528244821</v>
      </c>
      <c r="I1117">
        <f t="shared" si="52"/>
        <v>1344.325</v>
      </c>
      <c r="J1117" s="140">
        <f t="shared" si="53"/>
        <v>-303.29625282448205</v>
      </c>
    </row>
    <row r="1118" spans="1:10" ht="12.6" customHeight="1" x14ac:dyDescent="0.3">
      <c r="A1118" s="181" t="s">
        <v>1053</v>
      </c>
      <c r="B1118" s="182" t="s">
        <v>1054</v>
      </c>
      <c r="C1118" s="190">
        <v>1748.06</v>
      </c>
      <c r="D1118" s="191">
        <v>1748.06</v>
      </c>
      <c r="E1118" s="185" t="s">
        <v>4616</v>
      </c>
      <c r="F1118" s="186" t="s">
        <v>3660</v>
      </c>
      <c r="G1118">
        <f>VLOOKUP(A1118,РАСЧЕТ!$A$3:$BG$1360,59,0)</f>
        <v>1116.0654314067167</v>
      </c>
      <c r="H1118" s="83">
        <f t="shared" si="51"/>
        <v>-631.99456859328325</v>
      </c>
      <c r="I1118">
        <f t="shared" si="52"/>
        <v>874.03</v>
      </c>
      <c r="J1118" s="140">
        <f t="shared" si="53"/>
        <v>242.03543140671673</v>
      </c>
    </row>
    <row r="1119" spans="1:10" ht="12.6" customHeight="1" x14ac:dyDescent="0.3">
      <c r="A1119" s="181" t="s">
        <v>2287</v>
      </c>
      <c r="B1119" s="182" t="s">
        <v>2288</v>
      </c>
      <c r="C1119" s="190">
        <v>3410.21</v>
      </c>
      <c r="D1119" s="191">
        <v>3410.21</v>
      </c>
      <c r="E1119" s="185" t="s">
        <v>4616</v>
      </c>
      <c r="F1119" s="186" t="s">
        <v>3723</v>
      </c>
      <c r="G1119">
        <f>VLOOKUP(A1119,РАСЧЕТ!$A$3:$BG$1360,59,0)</f>
        <v>1714.1800541096404</v>
      </c>
      <c r="H1119" s="83">
        <f t="shared" si="51"/>
        <v>-1696.0299458903596</v>
      </c>
      <c r="I1119">
        <f t="shared" si="52"/>
        <v>1705.105</v>
      </c>
      <c r="J1119" s="140">
        <f t="shared" si="53"/>
        <v>9.0750541096404049</v>
      </c>
    </row>
    <row r="1120" spans="1:10" ht="12.6" customHeight="1" x14ac:dyDescent="0.3">
      <c r="A1120" s="181" t="s">
        <v>758</v>
      </c>
      <c r="B1120" s="182" t="s">
        <v>759</v>
      </c>
      <c r="C1120" s="190">
        <v>2684.36</v>
      </c>
      <c r="D1120" s="191">
        <v>2684.36</v>
      </c>
      <c r="E1120" s="185" t="s">
        <v>4616</v>
      </c>
      <c r="F1120" s="186" t="s">
        <v>3661</v>
      </c>
      <c r="G1120">
        <f>VLOOKUP(A1120,РАСЧЕТ!$A$3:$BG$1360,59,0)</f>
        <v>1432.2007521245075</v>
      </c>
      <c r="H1120" s="83">
        <f t="shared" si="51"/>
        <v>-1252.1592478754926</v>
      </c>
      <c r="I1120">
        <f t="shared" si="52"/>
        <v>1342.18</v>
      </c>
      <c r="J1120" s="140">
        <f t="shared" si="53"/>
        <v>90.020752124507453</v>
      </c>
    </row>
    <row r="1121" spans="1:10" ht="12.6" customHeight="1" x14ac:dyDescent="0.3">
      <c r="A1121" s="181" t="s">
        <v>2339</v>
      </c>
      <c r="B1121" s="182" t="s">
        <v>2340</v>
      </c>
      <c r="C1121" s="190">
        <v>2688.65</v>
      </c>
      <c r="D1121" s="191">
        <v>2688.65</v>
      </c>
      <c r="E1121" s="185" t="s">
        <v>4616</v>
      </c>
      <c r="F1121" s="186" t="s">
        <v>3662</v>
      </c>
      <c r="G1121">
        <f>VLOOKUP(A1121,РАСЧЕТ!$A$3:$BG$1360,59,0)</f>
        <v>698.27766758539337</v>
      </c>
      <c r="H1121" s="83">
        <f t="shared" si="51"/>
        <v>-1990.3723324146067</v>
      </c>
      <c r="I1121">
        <f t="shared" si="52"/>
        <v>1344.325</v>
      </c>
      <c r="J1121" s="140">
        <f t="shared" si="53"/>
        <v>-646.04733241460667</v>
      </c>
    </row>
    <row r="1122" spans="1:10" ht="12.6" customHeight="1" x14ac:dyDescent="0.3">
      <c r="A1122" s="181" t="s">
        <v>2449</v>
      </c>
      <c r="B1122" s="182" t="s">
        <v>2450</v>
      </c>
      <c r="C1122" s="190">
        <v>1748.06</v>
      </c>
      <c r="D1122" s="191">
        <v>1748.06</v>
      </c>
      <c r="E1122" s="185" t="s">
        <v>4616</v>
      </c>
      <c r="F1122" s="186" t="s">
        <v>3685</v>
      </c>
      <c r="G1122">
        <f>VLOOKUP(A1122,РАСЧЕТ!$A$3:$BG$1360,59,0)</f>
        <v>1063.3988021038449</v>
      </c>
      <c r="H1122" s="83">
        <f t="shared" si="51"/>
        <v>-684.66119789615504</v>
      </c>
      <c r="I1122">
        <f t="shared" si="52"/>
        <v>874.03</v>
      </c>
      <c r="J1122" s="140">
        <f t="shared" si="53"/>
        <v>189.36880210384493</v>
      </c>
    </row>
    <row r="1123" spans="1:10" ht="12.6" customHeight="1" x14ac:dyDescent="0.3">
      <c r="A1123" s="181" t="s">
        <v>1341</v>
      </c>
      <c r="B1123" s="182" t="s">
        <v>1342</v>
      </c>
      <c r="C1123" s="190">
        <v>3410.21</v>
      </c>
      <c r="D1123" s="191">
        <v>3410.21</v>
      </c>
      <c r="E1123" s="185" t="s">
        <v>4616</v>
      </c>
      <c r="F1123" s="186" t="s">
        <v>3686</v>
      </c>
      <c r="G1123">
        <f>VLOOKUP(A1123,РАСЧЕТ!$A$3:$BG$1360,59,0)</f>
        <v>1752.6350532831661</v>
      </c>
      <c r="H1123" s="83">
        <f t="shared" si="51"/>
        <v>-1657.5749467168339</v>
      </c>
      <c r="I1123">
        <f t="shared" si="52"/>
        <v>1705.105</v>
      </c>
      <c r="J1123" s="140">
        <f t="shared" si="53"/>
        <v>47.530053283166126</v>
      </c>
    </row>
    <row r="1124" spans="1:10" ht="12.6" customHeight="1" x14ac:dyDescent="0.3">
      <c r="A1124" s="181" t="s">
        <v>1646</v>
      </c>
      <c r="B1124" s="182" t="s">
        <v>1647</v>
      </c>
      <c r="C1124" s="190">
        <v>2684.36</v>
      </c>
      <c r="D1124" s="191">
        <v>2684.36</v>
      </c>
      <c r="E1124" s="185" t="s">
        <v>4616</v>
      </c>
      <c r="F1124" s="186" t="s">
        <v>3687</v>
      </c>
      <c r="G1124">
        <f>VLOOKUP(A1124,РАСЧЕТ!$A$3:$BG$1360,59,0)</f>
        <v>1298.9852666672718</v>
      </c>
      <c r="H1124" s="83">
        <f t="shared" si="51"/>
        <v>-1385.3747333327283</v>
      </c>
      <c r="I1124">
        <f t="shared" si="52"/>
        <v>1342.18</v>
      </c>
      <c r="J1124" s="140">
        <f t="shared" si="53"/>
        <v>-43.194733332728219</v>
      </c>
    </row>
    <row r="1125" spans="1:10" ht="12.6" customHeight="1" x14ac:dyDescent="0.3">
      <c r="A1125" s="181" t="s">
        <v>1739</v>
      </c>
      <c r="B1125" s="182" t="s">
        <v>1740</v>
      </c>
      <c r="C1125" s="190">
        <v>2688.65</v>
      </c>
      <c r="D1125" s="191">
        <v>2688.65</v>
      </c>
      <c r="E1125" s="185" t="s">
        <v>4616</v>
      </c>
      <c r="F1125" s="186" t="s">
        <v>3688</v>
      </c>
      <c r="G1125">
        <f>VLOOKUP(A1125,РАСЧЕТ!$A$3:$BG$1360,59,0)</f>
        <v>1374.5840660937129</v>
      </c>
      <c r="H1125" s="83">
        <f t="shared" si="51"/>
        <v>-1314.0659339062872</v>
      </c>
      <c r="I1125">
        <f t="shared" si="52"/>
        <v>1344.325</v>
      </c>
      <c r="J1125" s="140">
        <f t="shared" si="53"/>
        <v>30.259066093712818</v>
      </c>
    </row>
    <row r="1126" spans="1:10" ht="12.6" customHeight="1" x14ac:dyDescent="0.3">
      <c r="A1126" s="181" t="s">
        <v>1044</v>
      </c>
      <c r="B1126" s="182" t="s">
        <v>244</v>
      </c>
      <c r="C1126" s="190">
        <v>3118.15</v>
      </c>
      <c r="D1126" s="191">
        <v>3118.15</v>
      </c>
      <c r="E1126" s="185" t="s">
        <v>4616</v>
      </c>
      <c r="F1126" s="186" t="s">
        <v>3229</v>
      </c>
      <c r="G1126">
        <f>VLOOKUP(A1126,РАСЧЕТ!$A$3:$BG$1360,59,0)</f>
        <v>892.95404518800433</v>
      </c>
      <c r="H1126" s="83">
        <f t="shared" si="51"/>
        <v>-2225.1959548119958</v>
      </c>
      <c r="I1126">
        <f t="shared" si="52"/>
        <v>1559.075</v>
      </c>
      <c r="J1126" s="140">
        <f t="shared" si="53"/>
        <v>-666.12095481199572</v>
      </c>
    </row>
    <row r="1127" spans="1:10" ht="12.6" customHeight="1" x14ac:dyDescent="0.3">
      <c r="A1127" s="181" t="s">
        <v>764</v>
      </c>
      <c r="B1127" s="182" t="s">
        <v>765</v>
      </c>
      <c r="C1127" s="190">
        <v>1748.06</v>
      </c>
      <c r="D1127" s="191">
        <v>1748.06</v>
      </c>
      <c r="E1127" s="185" t="s">
        <v>4616</v>
      </c>
      <c r="F1127" s="186" t="s">
        <v>3710</v>
      </c>
      <c r="G1127">
        <f>VLOOKUP(A1127,РАСЧЕТ!$A$3:$BG$1360,59,0)</f>
        <v>967.26130417002935</v>
      </c>
      <c r="H1127" s="83">
        <f t="shared" si="51"/>
        <v>-780.7986958299706</v>
      </c>
      <c r="I1127">
        <f t="shared" si="52"/>
        <v>874.03</v>
      </c>
      <c r="J1127" s="140">
        <f t="shared" si="53"/>
        <v>93.231304170029375</v>
      </c>
    </row>
    <row r="1128" spans="1:10" ht="12.6" customHeight="1" x14ac:dyDescent="0.3">
      <c r="A1128" s="181" t="s">
        <v>1075</v>
      </c>
      <c r="B1128" s="182" t="s">
        <v>1076</v>
      </c>
      <c r="C1128" s="190">
        <v>3410.21</v>
      </c>
      <c r="D1128" s="191">
        <v>3410.21</v>
      </c>
      <c r="E1128" s="185" t="s">
        <v>4616</v>
      </c>
      <c r="F1128" s="186" t="s">
        <v>3711</v>
      </c>
      <c r="G1128">
        <f>VLOOKUP(A1128,РАСЧЕТ!$A$3:$BG$1360,59,0)</f>
        <v>716.02203208376648</v>
      </c>
      <c r="H1128" s="83">
        <f t="shared" si="51"/>
        <v>-2694.1879679162334</v>
      </c>
      <c r="I1128">
        <f t="shared" si="52"/>
        <v>1705.105</v>
      </c>
      <c r="J1128" s="140">
        <f t="shared" si="53"/>
        <v>-989.08296791623354</v>
      </c>
    </row>
    <row r="1129" spans="1:10" ht="12.6" customHeight="1" x14ac:dyDescent="0.3">
      <c r="A1129" s="181" t="s">
        <v>631</v>
      </c>
      <c r="B1129" s="182" t="s">
        <v>632</v>
      </c>
      <c r="C1129" s="190">
        <v>2684.36</v>
      </c>
      <c r="D1129" s="191">
        <v>2684.36</v>
      </c>
      <c r="E1129" s="185" t="s">
        <v>4616</v>
      </c>
      <c r="F1129" s="186" t="s">
        <v>3712</v>
      </c>
      <c r="G1129">
        <f>VLOOKUP(A1129,РАСЧЕТ!$A$3:$BG$1360,59,0)</f>
        <v>563.61935774855669</v>
      </c>
      <c r="H1129" s="83">
        <f t="shared" si="51"/>
        <v>-2120.7406422514432</v>
      </c>
      <c r="I1129">
        <f t="shared" si="52"/>
        <v>1342.18</v>
      </c>
      <c r="J1129" s="140">
        <f t="shared" si="53"/>
        <v>-778.56064225144337</v>
      </c>
    </row>
    <row r="1130" spans="1:10" ht="12.6" customHeight="1" x14ac:dyDescent="0.3">
      <c r="A1130" s="181" t="s">
        <v>1343</v>
      </c>
      <c r="B1130" s="182" t="s">
        <v>1344</v>
      </c>
      <c r="C1130" s="190">
        <v>2688.65</v>
      </c>
      <c r="D1130" s="191">
        <v>2688.65</v>
      </c>
      <c r="E1130" s="185" t="s">
        <v>4616</v>
      </c>
      <c r="F1130" s="186" t="s">
        <v>3713</v>
      </c>
      <c r="G1130">
        <f>VLOOKUP(A1130,РАСЧЕТ!$A$3:$BG$1360,59,0)</f>
        <v>854.60559900820715</v>
      </c>
      <c r="H1130" s="83">
        <f t="shared" si="51"/>
        <v>-1834.0444009917928</v>
      </c>
      <c r="I1130">
        <f t="shared" si="52"/>
        <v>1344.325</v>
      </c>
      <c r="J1130" s="140">
        <f t="shared" si="53"/>
        <v>-489.7194009917929</v>
      </c>
    </row>
    <row r="1131" spans="1:10" ht="12.6" customHeight="1" x14ac:dyDescent="0.3">
      <c r="A1131" s="181" t="s">
        <v>766</v>
      </c>
      <c r="B1131" s="182" t="s">
        <v>767</v>
      </c>
      <c r="C1131" s="190">
        <v>1748.06</v>
      </c>
      <c r="D1131" s="191">
        <v>1748.06</v>
      </c>
      <c r="E1131" s="185" t="s">
        <v>4616</v>
      </c>
      <c r="F1131" s="186" t="s">
        <v>3729</v>
      </c>
      <c r="G1131">
        <f>VLOOKUP(A1131,РАСЧЕТ!$A$3:$BG$1360,59,0)</f>
        <v>1225.5785812269778</v>
      </c>
      <c r="H1131" s="83">
        <f t="shared" si="51"/>
        <v>-522.48141877302214</v>
      </c>
      <c r="I1131">
        <f t="shared" si="52"/>
        <v>874.03</v>
      </c>
      <c r="J1131" s="140">
        <f t="shared" si="53"/>
        <v>351.54858122697783</v>
      </c>
    </row>
    <row r="1132" spans="1:10" ht="12.6" customHeight="1" x14ac:dyDescent="0.3">
      <c r="A1132" s="181" t="s">
        <v>1303</v>
      </c>
      <c r="B1132" s="182" t="s">
        <v>1304</v>
      </c>
      <c r="C1132" s="190">
        <v>3410.21</v>
      </c>
      <c r="D1132" s="191">
        <v>3410.21</v>
      </c>
      <c r="E1132" s="185" t="s">
        <v>4616</v>
      </c>
      <c r="F1132" s="186" t="s">
        <v>3730</v>
      </c>
      <c r="G1132">
        <f>VLOOKUP(A1132,РАСЧЕТ!$A$3:$BG$1360,59,0)</f>
        <v>1488.4659285259004</v>
      </c>
      <c r="H1132" s="83">
        <f t="shared" si="51"/>
        <v>-1921.7440714740997</v>
      </c>
      <c r="I1132">
        <f t="shared" si="52"/>
        <v>1705.105</v>
      </c>
      <c r="J1132" s="140">
        <f t="shared" si="53"/>
        <v>-216.63907147409964</v>
      </c>
    </row>
    <row r="1133" spans="1:10" ht="12.6" customHeight="1" x14ac:dyDescent="0.3">
      <c r="A1133" s="181" t="s">
        <v>604</v>
      </c>
      <c r="B1133" s="182" t="s">
        <v>605</v>
      </c>
      <c r="C1133" s="190">
        <v>2684.36</v>
      </c>
      <c r="D1133" s="191">
        <v>2684.36</v>
      </c>
      <c r="E1133" s="185" t="s">
        <v>4616</v>
      </c>
      <c r="F1133" s="186" t="s">
        <v>3731</v>
      </c>
      <c r="G1133">
        <f>VLOOKUP(A1133,РАСЧЕТ!$A$3:$BG$1360,59,0)</f>
        <v>815.24880886228232</v>
      </c>
      <c r="H1133" s="83">
        <f t="shared" si="51"/>
        <v>-1869.1111911377179</v>
      </c>
      <c r="I1133">
        <f t="shared" si="52"/>
        <v>1342.18</v>
      </c>
      <c r="J1133" s="140">
        <f t="shared" si="53"/>
        <v>-526.93119113771775</v>
      </c>
    </row>
    <row r="1134" spans="1:10" ht="12.6" customHeight="1" x14ac:dyDescent="0.3">
      <c r="A1134" s="181" t="s">
        <v>1130</v>
      </c>
      <c r="B1134" s="182" t="s">
        <v>1131</v>
      </c>
      <c r="C1134" s="190">
        <v>2688.65</v>
      </c>
      <c r="D1134" s="191">
        <v>2688.65</v>
      </c>
      <c r="E1134" s="185" t="s">
        <v>4616</v>
      </c>
      <c r="F1134" s="186" t="s">
        <v>3732</v>
      </c>
      <c r="G1134">
        <f>VLOOKUP(A1134,РАСЧЕТ!$A$3:$BG$1360,59,0)</f>
        <v>1010.0975521881173</v>
      </c>
      <c r="H1134" s="83">
        <f t="shared" si="51"/>
        <v>-1678.5524478118828</v>
      </c>
      <c r="I1134">
        <f t="shared" si="52"/>
        <v>1344.325</v>
      </c>
      <c r="J1134" s="140">
        <f t="shared" si="53"/>
        <v>-334.22744781188271</v>
      </c>
    </row>
    <row r="1135" spans="1:10" ht="12.6" customHeight="1" x14ac:dyDescent="0.3">
      <c r="A1135" s="181" t="s">
        <v>2332</v>
      </c>
      <c r="B1135" s="182" t="s">
        <v>2333</v>
      </c>
      <c r="C1135" s="190">
        <v>1748.06</v>
      </c>
      <c r="D1135" s="191">
        <v>1748.06</v>
      </c>
      <c r="E1135" s="185" t="s">
        <v>4616</v>
      </c>
      <c r="F1135" s="186" t="s">
        <v>3756</v>
      </c>
      <c r="G1135">
        <f>VLOOKUP(A1135,РАСЧЕТ!$A$3:$BG$1360,59,0)</f>
        <v>1486.4037930126312</v>
      </c>
      <c r="H1135" s="83">
        <f t="shared" si="51"/>
        <v>-261.65620698736871</v>
      </c>
      <c r="I1135">
        <f t="shared" si="52"/>
        <v>874.03</v>
      </c>
      <c r="J1135" s="140">
        <f t="shared" si="53"/>
        <v>612.37379301263127</v>
      </c>
    </row>
    <row r="1136" spans="1:10" ht="12.6" customHeight="1" x14ac:dyDescent="0.3">
      <c r="A1136" s="181" t="s">
        <v>878</v>
      </c>
      <c r="B1136" s="182" t="s">
        <v>879</v>
      </c>
      <c r="C1136" s="190">
        <v>3410.21</v>
      </c>
      <c r="D1136" s="191">
        <v>3410.21</v>
      </c>
      <c r="E1136" s="185" t="s">
        <v>4616</v>
      </c>
      <c r="F1136" s="186" t="s">
        <v>3739</v>
      </c>
      <c r="G1136">
        <f>VLOOKUP(A1136,РАСЧЕТ!$A$3:$BG$1360,59,0)</f>
        <v>2265.9256944254539</v>
      </c>
      <c r="H1136" s="83">
        <f t="shared" si="51"/>
        <v>-1144.2843055745461</v>
      </c>
      <c r="I1136">
        <f t="shared" si="52"/>
        <v>1705.105</v>
      </c>
      <c r="J1136" s="140">
        <f t="shared" si="53"/>
        <v>560.82069442545389</v>
      </c>
    </row>
    <row r="1137" spans="1:10" ht="12.6" customHeight="1" x14ac:dyDescent="0.3">
      <c r="A1137" s="181" t="s">
        <v>1016</v>
      </c>
      <c r="B1137" s="182" t="s">
        <v>309</v>
      </c>
      <c r="C1137" s="190">
        <v>2452.4299999999998</v>
      </c>
      <c r="D1137" s="191">
        <v>2452.4299999999998</v>
      </c>
      <c r="E1137" s="185" t="s">
        <v>4616</v>
      </c>
      <c r="F1137" s="186" t="s">
        <v>3166</v>
      </c>
      <c r="G1137">
        <f>VLOOKUP(A1137,РАСЧЕТ!$A$3:$BG$1360,59,0)</f>
        <v>1278.1707810092857</v>
      </c>
      <c r="H1137" s="83">
        <f t="shared" si="51"/>
        <v>-1174.2592189907141</v>
      </c>
      <c r="I1137">
        <f t="shared" si="52"/>
        <v>1226.2149999999999</v>
      </c>
      <c r="J1137" s="140">
        <f t="shared" si="53"/>
        <v>51.955781009285829</v>
      </c>
    </row>
    <row r="1138" spans="1:10" ht="12.6" customHeight="1" x14ac:dyDescent="0.3">
      <c r="A1138" s="181" t="s">
        <v>2560</v>
      </c>
      <c r="B1138" s="182" t="s">
        <v>1305</v>
      </c>
      <c r="C1138" s="190">
        <v>2684.36</v>
      </c>
      <c r="D1138" s="191">
        <v>2684.36</v>
      </c>
      <c r="E1138" s="185" t="s">
        <v>4616</v>
      </c>
      <c r="F1138" s="186" t="s">
        <v>3897</v>
      </c>
      <c r="G1138">
        <f>VLOOKUP(A1138,РАСЧЕТ!$A$3:$BG$1360,59,0)</f>
        <v>892.15880720933433</v>
      </c>
      <c r="H1138" s="83">
        <f t="shared" si="51"/>
        <v>-1792.2011927906658</v>
      </c>
      <c r="I1138">
        <f t="shared" si="52"/>
        <v>1342.18</v>
      </c>
      <c r="J1138" s="140">
        <f t="shared" si="53"/>
        <v>-450.02119279066574</v>
      </c>
    </row>
    <row r="1139" spans="1:10" ht="12.6" customHeight="1" x14ac:dyDescent="0.3">
      <c r="A1139" s="181" t="s">
        <v>1047</v>
      </c>
      <c r="B1139" s="182" t="s">
        <v>1048</v>
      </c>
      <c r="C1139" s="190">
        <v>2688.65</v>
      </c>
      <c r="D1139" s="191">
        <v>2688.65</v>
      </c>
      <c r="E1139" s="185" t="s">
        <v>4616</v>
      </c>
      <c r="F1139" s="186" t="s">
        <v>3758</v>
      </c>
      <c r="G1139">
        <f>VLOOKUP(A1139,РАСЧЕТ!$A$3:$BG$1360,59,0)</f>
        <v>1397.1554786520849</v>
      </c>
      <c r="H1139" s="83">
        <f t="shared" si="51"/>
        <v>-1291.4945213479152</v>
      </c>
      <c r="I1139">
        <f t="shared" si="52"/>
        <v>1344.325</v>
      </c>
      <c r="J1139" s="140">
        <f t="shared" si="53"/>
        <v>52.830478652084821</v>
      </c>
    </row>
    <row r="1140" spans="1:10" ht="12.6" customHeight="1" x14ac:dyDescent="0.3">
      <c r="A1140" s="181" t="s">
        <v>1905</v>
      </c>
      <c r="B1140" s="182" t="s">
        <v>1906</v>
      </c>
      <c r="C1140" s="190">
        <v>1748.06</v>
      </c>
      <c r="D1140" s="191">
        <v>1748.06</v>
      </c>
      <c r="E1140" s="185" t="s">
        <v>4616</v>
      </c>
      <c r="F1140" s="186" t="s">
        <v>3779</v>
      </c>
      <c r="G1140">
        <f>VLOOKUP(A1140,РАСЧЕТ!$A$3:$BG$1360,59,0)</f>
        <v>966.42532592712701</v>
      </c>
      <c r="H1140" s="83">
        <f t="shared" si="51"/>
        <v>-781.63467407287294</v>
      </c>
      <c r="I1140">
        <f t="shared" si="52"/>
        <v>874.03</v>
      </c>
      <c r="J1140" s="140">
        <f t="shared" si="53"/>
        <v>92.395325927127033</v>
      </c>
    </row>
    <row r="1141" spans="1:10" ht="12.6" customHeight="1" x14ac:dyDescent="0.3">
      <c r="A1141" s="181" t="s">
        <v>1972</v>
      </c>
      <c r="B1141" s="182" t="s">
        <v>1973</v>
      </c>
      <c r="C1141" s="190">
        <v>3410.21</v>
      </c>
      <c r="D1141" s="191">
        <v>3410.21</v>
      </c>
      <c r="E1141" s="185" t="s">
        <v>4616</v>
      </c>
      <c r="F1141" s="186" t="s">
        <v>3780</v>
      </c>
      <c r="G1141">
        <f>VLOOKUP(A1141,РАСЧЕТ!$A$3:$BG$1360,59,0)</f>
        <v>1153.2386531219006</v>
      </c>
      <c r="H1141" s="83">
        <f t="shared" si="51"/>
        <v>-2256.9713468780992</v>
      </c>
      <c r="I1141">
        <f t="shared" si="52"/>
        <v>1705.105</v>
      </c>
      <c r="J1141" s="140">
        <f t="shared" si="53"/>
        <v>-551.86634687809942</v>
      </c>
    </row>
    <row r="1142" spans="1:10" ht="12.6" customHeight="1" x14ac:dyDescent="0.3">
      <c r="A1142" s="181" t="s">
        <v>939</v>
      </c>
      <c r="B1142" s="182" t="s">
        <v>940</v>
      </c>
      <c r="C1142" s="190">
        <v>2684.36</v>
      </c>
      <c r="D1142" s="191">
        <v>2684.36</v>
      </c>
      <c r="E1142" s="185" t="s">
        <v>4616</v>
      </c>
      <c r="F1142" s="186" t="s">
        <v>3782</v>
      </c>
      <c r="G1142">
        <f>VLOOKUP(A1142,РАСЧЕТ!$A$3:$BG$1360,59,0)</f>
        <v>725.79913687168869</v>
      </c>
      <c r="H1142" s="83">
        <f t="shared" si="51"/>
        <v>-1958.5608631283114</v>
      </c>
      <c r="I1142">
        <f t="shared" si="52"/>
        <v>1342.18</v>
      </c>
      <c r="J1142" s="140">
        <f t="shared" si="53"/>
        <v>-616.38086312831138</v>
      </c>
    </row>
    <row r="1143" spans="1:10" ht="12.6" customHeight="1" x14ac:dyDescent="0.3">
      <c r="A1143" s="181" t="s">
        <v>1953</v>
      </c>
      <c r="B1143" s="182" t="s">
        <v>1954</v>
      </c>
      <c r="C1143" s="190">
        <v>2688.65</v>
      </c>
      <c r="D1143" s="191">
        <v>2688.65</v>
      </c>
      <c r="E1143" s="185" t="s">
        <v>4616</v>
      </c>
      <c r="F1143" s="186" t="s">
        <v>3783</v>
      </c>
      <c r="G1143">
        <f>VLOOKUP(A1143,РАСЧЕТ!$A$3:$BG$1360,59,0)</f>
        <v>1342.8168928634086</v>
      </c>
      <c r="H1143" s="83">
        <f t="shared" si="51"/>
        <v>-1345.8331071365915</v>
      </c>
      <c r="I1143">
        <f t="shared" si="52"/>
        <v>1344.325</v>
      </c>
      <c r="J1143" s="140">
        <f t="shared" si="53"/>
        <v>-1.508107136591434</v>
      </c>
    </row>
    <row r="1144" spans="1:10" ht="12.6" customHeight="1" x14ac:dyDescent="0.3">
      <c r="A1144" s="181" t="s">
        <v>1017</v>
      </c>
      <c r="B1144" s="182" t="s">
        <v>1018</v>
      </c>
      <c r="C1144" s="190">
        <v>1748.06</v>
      </c>
      <c r="D1144" s="191">
        <v>1748.06</v>
      </c>
      <c r="E1144" s="185" t="s">
        <v>4616</v>
      </c>
      <c r="F1144" s="186" t="s">
        <v>3803</v>
      </c>
      <c r="G1144">
        <f>VLOOKUP(A1144,РАСЧЕТ!$A$3:$BG$1360,59,0)</f>
        <v>1192.1394515108657</v>
      </c>
      <c r="H1144" s="83">
        <f t="shared" si="51"/>
        <v>-555.92054848913426</v>
      </c>
      <c r="I1144">
        <f t="shared" si="52"/>
        <v>874.03</v>
      </c>
      <c r="J1144" s="140">
        <f t="shared" si="53"/>
        <v>318.10945151086571</v>
      </c>
    </row>
    <row r="1145" spans="1:10" ht="12.6" customHeight="1" x14ac:dyDescent="0.3">
      <c r="A1145" s="181" t="s">
        <v>2477</v>
      </c>
      <c r="B1145" s="182" t="s">
        <v>2478</v>
      </c>
      <c r="C1145" s="190">
        <v>3410.21</v>
      </c>
      <c r="D1145" s="191">
        <v>3410.21</v>
      </c>
      <c r="E1145" s="185" t="s">
        <v>4616</v>
      </c>
      <c r="F1145" s="186" t="s">
        <v>3804</v>
      </c>
      <c r="G1145">
        <f>VLOOKUP(A1145,РАСЧЕТ!$A$3:$BG$1360,59,0)</f>
        <v>1555.3441879581183</v>
      </c>
      <c r="H1145" s="83">
        <f t="shared" si="51"/>
        <v>-1854.8658120418818</v>
      </c>
      <c r="I1145">
        <f t="shared" si="52"/>
        <v>1705.105</v>
      </c>
      <c r="J1145" s="140">
        <f t="shared" si="53"/>
        <v>-149.76081204188176</v>
      </c>
    </row>
    <row r="1146" spans="1:10" ht="12.6" customHeight="1" x14ac:dyDescent="0.3">
      <c r="A1146" s="181" t="s">
        <v>1033</v>
      </c>
      <c r="B1146" s="182" t="s">
        <v>1034</v>
      </c>
      <c r="C1146" s="190">
        <v>2684.36</v>
      </c>
      <c r="D1146" s="191">
        <v>2684.36</v>
      </c>
      <c r="E1146" s="185" t="s">
        <v>4616</v>
      </c>
      <c r="F1146" s="186" t="s">
        <v>3805</v>
      </c>
      <c r="G1146">
        <f>VLOOKUP(A1146,РАСЧЕТ!$A$3:$BG$1360,59,0)</f>
        <v>1298.9852666672718</v>
      </c>
      <c r="H1146" s="83">
        <f t="shared" si="51"/>
        <v>-1385.3747333327283</v>
      </c>
      <c r="I1146">
        <f t="shared" si="52"/>
        <v>1342.18</v>
      </c>
      <c r="J1146" s="140">
        <f t="shared" si="53"/>
        <v>-43.194733332728219</v>
      </c>
    </row>
    <row r="1147" spans="1:10" ht="12.6" customHeight="1" x14ac:dyDescent="0.3">
      <c r="A1147" s="181" t="s">
        <v>1040</v>
      </c>
      <c r="B1147" s="182" t="s">
        <v>1041</v>
      </c>
      <c r="C1147" s="190">
        <v>2688.65</v>
      </c>
      <c r="D1147" s="191">
        <v>2688.65</v>
      </c>
      <c r="E1147" s="185" t="s">
        <v>4616</v>
      </c>
      <c r="F1147" s="186" t="s">
        <v>3806</v>
      </c>
      <c r="G1147">
        <f>VLOOKUP(A1147,РАСЧЕТ!$A$3:$BG$1360,59,0)</f>
        <v>957.43092288524383</v>
      </c>
      <c r="H1147" s="83">
        <f t="shared" si="51"/>
        <v>-1731.2190771147561</v>
      </c>
      <c r="I1147">
        <f t="shared" si="52"/>
        <v>1344.325</v>
      </c>
      <c r="J1147" s="140">
        <f t="shared" si="53"/>
        <v>-386.89407711475621</v>
      </c>
    </row>
    <row r="1148" spans="1:10" ht="12.6" customHeight="1" x14ac:dyDescent="0.3">
      <c r="A1148" s="181" t="s">
        <v>1308</v>
      </c>
      <c r="B1148" s="182" t="s">
        <v>351</v>
      </c>
      <c r="C1148" s="190">
        <v>1421.64</v>
      </c>
      <c r="D1148" s="191">
        <v>1421.64</v>
      </c>
      <c r="E1148" s="185" t="s">
        <v>4616</v>
      </c>
      <c r="F1148" s="186" t="s">
        <v>3230</v>
      </c>
      <c r="G1148">
        <f>VLOOKUP(A1148,РАСЧЕТ!$A$3:$BG$1360,59,0)</f>
        <v>586.90530566508164</v>
      </c>
      <c r="H1148" s="83">
        <f t="shared" si="51"/>
        <v>-834.73469433491846</v>
      </c>
      <c r="I1148">
        <f t="shared" si="52"/>
        <v>710.82</v>
      </c>
      <c r="J1148" s="140">
        <f t="shared" si="53"/>
        <v>-123.91469433491841</v>
      </c>
    </row>
    <row r="1149" spans="1:10" ht="12.6" customHeight="1" x14ac:dyDescent="0.3">
      <c r="A1149" s="181" t="s">
        <v>4506</v>
      </c>
      <c r="B1149" s="182" t="s">
        <v>921</v>
      </c>
      <c r="C1149" s="190">
        <v>2452.4299999999998</v>
      </c>
      <c r="D1149" s="191">
        <v>2452.4299999999998</v>
      </c>
      <c r="E1149" s="185" t="s">
        <v>4616</v>
      </c>
      <c r="F1149" s="186" t="s">
        <v>4633</v>
      </c>
      <c r="G1149">
        <f>VLOOKUP(A1149,РАСЧЕТ!$A$3:$BG$1360,59,0)</f>
        <v>1064.9963290690871</v>
      </c>
      <c r="H1149" s="83">
        <f t="shared" si="51"/>
        <v>-1387.4336709309127</v>
      </c>
      <c r="I1149">
        <f t="shared" si="52"/>
        <v>1226.2149999999999</v>
      </c>
      <c r="J1149" s="140">
        <f t="shared" si="53"/>
        <v>-161.21867093091282</v>
      </c>
    </row>
    <row r="1150" spans="1:10" ht="12.6" customHeight="1" x14ac:dyDescent="0.3">
      <c r="A1150" s="181" t="s">
        <v>518</v>
      </c>
      <c r="B1150" s="182" t="s">
        <v>519</v>
      </c>
      <c r="C1150" s="190">
        <v>4625.6899999999996</v>
      </c>
      <c r="D1150" s="191">
        <v>4625.6899999999996</v>
      </c>
      <c r="E1150" s="185" t="s">
        <v>4616</v>
      </c>
      <c r="F1150" s="186" t="s">
        <v>3751</v>
      </c>
      <c r="G1150">
        <f>VLOOKUP(A1150,РАСЧЕТ!$A$3:$BG$1360,59,0)</f>
        <v>2231.0480893267445</v>
      </c>
      <c r="H1150" s="83">
        <f t="shared" si="51"/>
        <v>-2394.6419106732551</v>
      </c>
      <c r="I1150">
        <f t="shared" si="52"/>
        <v>2312.8449999999998</v>
      </c>
      <c r="J1150" s="140">
        <f t="shared" si="53"/>
        <v>-81.796910673255297</v>
      </c>
    </row>
    <row r="1151" spans="1:10" ht="12.6" customHeight="1" x14ac:dyDescent="0.3">
      <c r="A1151" s="181" t="s">
        <v>3953</v>
      </c>
      <c r="B1151" s="182" t="s">
        <v>1093</v>
      </c>
      <c r="C1151" s="190">
        <v>3659.32</v>
      </c>
      <c r="D1151" s="191">
        <v>3659.32</v>
      </c>
      <c r="E1151" s="185" t="s">
        <v>4616</v>
      </c>
      <c r="F1151" s="186" t="s">
        <v>4563</v>
      </c>
      <c r="G1151">
        <f>VLOOKUP(A1151,РАСЧЕТ!$A$3:$BG$1360,59,0)</f>
        <v>1843.3939288557576</v>
      </c>
      <c r="H1151" s="83">
        <f t="shared" si="51"/>
        <v>-1815.9260711442425</v>
      </c>
      <c r="I1151">
        <f t="shared" si="52"/>
        <v>1829.66</v>
      </c>
      <c r="J1151" s="140">
        <f t="shared" si="53"/>
        <v>13.73392885575754</v>
      </c>
    </row>
    <row r="1152" spans="1:10" ht="12.6" customHeight="1" x14ac:dyDescent="0.3">
      <c r="A1152" s="181" t="s">
        <v>2413</v>
      </c>
      <c r="B1152" s="182" t="s">
        <v>2414</v>
      </c>
      <c r="C1152" s="190">
        <v>3715.15</v>
      </c>
      <c r="D1152" s="191">
        <v>3715.15</v>
      </c>
      <c r="E1152" s="185" t="s">
        <v>4616</v>
      </c>
      <c r="F1152" s="186" t="s">
        <v>3827</v>
      </c>
      <c r="G1152">
        <f>VLOOKUP(A1152,РАСЧЕТ!$A$3:$BG$1360,59,0)</f>
        <v>1683.7416717018666</v>
      </c>
      <c r="H1152" s="83">
        <f t="shared" si="51"/>
        <v>-2031.4083282981335</v>
      </c>
      <c r="I1152">
        <f t="shared" si="52"/>
        <v>1857.575</v>
      </c>
      <c r="J1152" s="140">
        <f t="shared" si="53"/>
        <v>-173.83332829813344</v>
      </c>
    </row>
    <row r="1153" spans="1:10" ht="12.6" customHeight="1" x14ac:dyDescent="0.3">
      <c r="A1153" s="181" t="s">
        <v>3956</v>
      </c>
      <c r="B1153" s="182" t="s">
        <v>2316</v>
      </c>
      <c r="C1153" s="190">
        <v>3435.98</v>
      </c>
      <c r="D1153" s="191">
        <v>3435.98</v>
      </c>
      <c r="E1153" s="185" t="s">
        <v>4616</v>
      </c>
      <c r="F1153" s="186" t="s">
        <v>4593</v>
      </c>
      <c r="G1153">
        <f>VLOOKUP(A1153,РАСЧЕТ!$A$3:$BG$1360,59,0)</f>
        <v>2179.3788335405357</v>
      </c>
      <c r="H1153" s="83">
        <f t="shared" si="51"/>
        <v>-1256.6011664594644</v>
      </c>
      <c r="I1153">
        <f t="shared" si="52"/>
        <v>1717.99</v>
      </c>
      <c r="J1153" s="140">
        <f t="shared" si="53"/>
        <v>461.38883354053564</v>
      </c>
    </row>
    <row r="1154" spans="1:10" ht="12.6" customHeight="1" x14ac:dyDescent="0.3">
      <c r="A1154" s="181" t="s">
        <v>1349</v>
      </c>
      <c r="B1154" s="182" t="s">
        <v>1350</v>
      </c>
      <c r="C1154" s="190">
        <v>2241.98</v>
      </c>
      <c r="D1154" s="191">
        <v>2241.98</v>
      </c>
      <c r="E1154" s="185" t="s">
        <v>4616</v>
      </c>
      <c r="F1154" s="186" t="s">
        <v>3357</v>
      </c>
      <c r="G1154">
        <f>VLOOKUP(A1154,РАСЧЕТ!$A$3:$BG$1360,59,0)</f>
        <v>1460.5331271884427</v>
      </c>
      <c r="H1154" s="83">
        <f t="shared" ref="H1154:H1217" si="54">G1154-C1154</f>
        <v>-781.44687281155734</v>
      </c>
      <c r="I1154">
        <f t="shared" ref="I1154:I1217" si="55">C1154/30*15</f>
        <v>1120.99</v>
      </c>
      <c r="J1154" s="140">
        <f t="shared" ref="J1154:J1217" si="56">G1154-I1154</f>
        <v>339.54312718844267</v>
      </c>
    </row>
    <row r="1155" spans="1:10" ht="12.6" customHeight="1" x14ac:dyDescent="0.3">
      <c r="A1155" s="181" t="s">
        <v>2056</v>
      </c>
      <c r="B1155" s="182" t="s">
        <v>2057</v>
      </c>
      <c r="C1155" s="190">
        <v>2229.09</v>
      </c>
      <c r="D1155" s="191">
        <v>2229.09</v>
      </c>
      <c r="E1155" s="185" t="s">
        <v>4616</v>
      </c>
      <c r="F1155" s="186" t="s">
        <v>3358</v>
      </c>
      <c r="G1155">
        <f>VLOOKUP(A1155,РАСЧЕТ!$A$3:$BG$1360,59,0)</f>
        <v>1156.8755868262613</v>
      </c>
      <c r="H1155" s="83">
        <f t="shared" si="54"/>
        <v>-1072.2144131737389</v>
      </c>
      <c r="I1155">
        <f t="shared" si="55"/>
        <v>1114.5450000000001</v>
      </c>
      <c r="J1155" s="140">
        <f t="shared" si="56"/>
        <v>42.330586826261197</v>
      </c>
    </row>
    <row r="1156" spans="1:10" ht="12.6" customHeight="1" x14ac:dyDescent="0.3">
      <c r="A1156" s="181" t="s">
        <v>1023</v>
      </c>
      <c r="B1156" s="182" t="s">
        <v>1024</v>
      </c>
      <c r="C1156" s="190">
        <v>3178.28</v>
      </c>
      <c r="D1156" s="191">
        <v>3178.28</v>
      </c>
      <c r="E1156" s="185" t="s">
        <v>4616</v>
      </c>
      <c r="F1156" s="186" t="s">
        <v>3757</v>
      </c>
      <c r="G1156">
        <f>VLOOKUP(A1156,РАСЧЕТ!$A$3:$BG$1360,59,0)</f>
        <v>1537.9985557340499</v>
      </c>
      <c r="H1156" s="83">
        <f t="shared" si="54"/>
        <v>-1640.2814442659503</v>
      </c>
      <c r="I1156">
        <f t="shared" si="55"/>
        <v>1589.14</v>
      </c>
      <c r="J1156" s="140">
        <f t="shared" si="56"/>
        <v>-51.141444265950213</v>
      </c>
    </row>
    <row r="1157" spans="1:10" ht="12.6" customHeight="1" x14ac:dyDescent="0.3">
      <c r="A1157" s="181" t="s">
        <v>2425</v>
      </c>
      <c r="B1157" s="182" t="s">
        <v>2426</v>
      </c>
      <c r="C1157" s="190">
        <v>3367.26</v>
      </c>
      <c r="D1157" s="191">
        <v>3367.26</v>
      </c>
      <c r="E1157" s="185" t="s">
        <v>4616</v>
      </c>
      <c r="F1157" s="186" t="s">
        <v>3372</v>
      </c>
      <c r="G1157">
        <f>VLOOKUP(A1157,РАСЧЕТ!$A$3:$BG$1360,59,0)</f>
        <v>1953.4476825277786</v>
      </c>
      <c r="H1157" s="83">
        <f t="shared" si="54"/>
        <v>-1413.8123174722216</v>
      </c>
      <c r="I1157">
        <f t="shared" si="55"/>
        <v>1683.63</v>
      </c>
      <c r="J1157" s="140">
        <f t="shared" si="56"/>
        <v>269.81768252777852</v>
      </c>
    </row>
    <row r="1158" spans="1:10" ht="12.6" customHeight="1" x14ac:dyDescent="0.3">
      <c r="A1158" s="181" t="s">
        <v>793</v>
      </c>
      <c r="B1158" s="182" t="s">
        <v>794</v>
      </c>
      <c r="C1158" s="190">
        <v>2194.73</v>
      </c>
      <c r="D1158" s="191">
        <v>2194.73</v>
      </c>
      <c r="E1158" s="185" t="s">
        <v>4616</v>
      </c>
      <c r="F1158" s="186" t="s">
        <v>3373</v>
      </c>
      <c r="G1158">
        <f>VLOOKUP(A1158,РАСЧЕТ!$A$3:$BG$1360,59,0)</f>
        <v>764.27528906891587</v>
      </c>
      <c r="H1158" s="83">
        <f t="shared" si="54"/>
        <v>-1430.4547109310843</v>
      </c>
      <c r="I1158">
        <f t="shared" si="55"/>
        <v>1097.365</v>
      </c>
      <c r="J1158" s="140">
        <f t="shared" si="56"/>
        <v>-333.08971093108414</v>
      </c>
    </row>
    <row r="1159" spans="1:10" ht="12.6" customHeight="1" x14ac:dyDescent="0.3">
      <c r="A1159" s="181" t="s">
        <v>2545</v>
      </c>
      <c r="B1159" s="182" t="s">
        <v>245</v>
      </c>
      <c r="C1159" s="190">
        <v>3118.15</v>
      </c>
      <c r="D1159" s="191">
        <v>3118.15</v>
      </c>
      <c r="E1159" s="185" t="s">
        <v>4616</v>
      </c>
      <c r="F1159" s="186" t="s">
        <v>3110</v>
      </c>
      <c r="G1159">
        <f>VLOOKUP(A1159,РАСЧЕТ!$A$3:$BG$1360,59,0)</f>
        <v>1508.9012857607031</v>
      </c>
      <c r="H1159" s="83">
        <f t="shared" si="54"/>
        <v>-1609.248714239297</v>
      </c>
      <c r="I1159">
        <f t="shared" si="55"/>
        <v>1559.075</v>
      </c>
      <c r="J1159" s="140">
        <f t="shared" si="56"/>
        <v>-50.173714239296942</v>
      </c>
    </row>
    <row r="1160" spans="1:10" ht="12.6" customHeight="1" x14ac:dyDescent="0.3">
      <c r="A1160" s="181" t="s">
        <v>2070</v>
      </c>
      <c r="B1160" s="182" t="s">
        <v>253</v>
      </c>
      <c r="C1160" s="190">
        <v>1421.64</v>
      </c>
      <c r="D1160" s="191">
        <v>1421.64</v>
      </c>
      <c r="E1160" s="185" t="s">
        <v>4616</v>
      </c>
      <c r="F1160" s="186" t="s">
        <v>3231</v>
      </c>
      <c r="G1160">
        <f>VLOOKUP(A1160,РАСЧЕТ!$A$3:$BG$1360,59,0)</f>
        <v>878.66171243813824</v>
      </c>
      <c r="H1160" s="83">
        <f t="shared" si="54"/>
        <v>-542.97828756186186</v>
      </c>
      <c r="I1160">
        <f t="shared" si="55"/>
        <v>710.82</v>
      </c>
      <c r="J1160" s="140">
        <f t="shared" si="56"/>
        <v>167.84171243813819</v>
      </c>
    </row>
    <row r="1161" spans="1:10" ht="12.6" customHeight="1" x14ac:dyDescent="0.3">
      <c r="A1161" s="181" t="s">
        <v>1164</v>
      </c>
      <c r="B1161" s="182" t="s">
        <v>1165</v>
      </c>
      <c r="C1161" s="190">
        <v>2181.85</v>
      </c>
      <c r="D1161" s="191">
        <v>2181.85</v>
      </c>
      <c r="E1161" s="185" t="s">
        <v>4616</v>
      </c>
      <c r="F1161" s="186" t="s">
        <v>3374</v>
      </c>
      <c r="G1161">
        <f>VLOOKUP(A1161,РАСЧЕТ!$A$3:$BG$1360,59,0)</f>
        <v>1065.0300183254174</v>
      </c>
      <c r="H1161" s="83">
        <f t="shared" si="54"/>
        <v>-1116.8199816745826</v>
      </c>
      <c r="I1161">
        <f t="shared" si="55"/>
        <v>1090.925</v>
      </c>
      <c r="J1161" s="140">
        <f t="shared" si="56"/>
        <v>-25.894981674582596</v>
      </c>
    </row>
    <row r="1162" spans="1:10" ht="12.6" customHeight="1" x14ac:dyDescent="0.3">
      <c r="A1162" s="181" t="s">
        <v>1929</v>
      </c>
      <c r="B1162" s="182" t="s">
        <v>1930</v>
      </c>
      <c r="C1162" s="190">
        <v>3122.45</v>
      </c>
      <c r="D1162" s="191">
        <v>3122.45</v>
      </c>
      <c r="E1162" s="185" t="s">
        <v>4616</v>
      </c>
      <c r="F1162" s="186" t="s">
        <v>3375</v>
      </c>
      <c r="G1162">
        <f>VLOOKUP(A1162,РАСЧЕТ!$A$3:$BG$1360,59,0)</f>
        <v>1785.0086430947258</v>
      </c>
      <c r="H1162" s="83">
        <f t="shared" si="54"/>
        <v>-1337.441356905274</v>
      </c>
      <c r="I1162">
        <f t="shared" si="55"/>
        <v>1561.2249999999999</v>
      </c>
      <c r="J1162" s="140">
        <f t="shared" si="56"/>
        <v>223.7836430947259</v>
      </c>
    </row>
    <row r="1163" spans="1:10" ht="12.6" customHeight="1" x14ac:dyDescent="0.3">
      <c r="A1163" s="181" t="s">
        <v>2437</v>
      </c>
      <c r="B1163" s="182" t="s">
        <v>2438</v>
      </c>
      <c r="C1163" s="190">
        <v>3367.26</v>
      </c>
      <c r="D1163" s="191">
        <v>3367.26</v>
      </c>
      <c r="E1163" s="185" t="s">
        <v>4616</v>
      </c>
      <c r="F1163" s="186" t="s">
        <v>3392</v>
      </c>
      <c r="G1163">
        <f>VLOOKUP(A1163,РАСЧЕТ!$A$3:$BG$1360,59,0)</f>
        <v>1697.6383401995386</v>
      </c>
      <c r="H1163" s="83">
        <f t="shared" si="54"/>
        <v>-1669.6216598004617</v>
      </c>
      <c r="I1163">
        <f t="shared" si="55"/>
        <v>1683.63</v>
      </c>
      <c r="J1163" s="140">
        <f t="shared" si="56"/>
        <v>14.008340199538452</v>
      </c>
    </row>
    <row r="1164" spans="1:10" ht="12.6" customHeight="1" x14ac:dyDescent="0.3">
      <c r="A1164" s="181" t="s">
        <v>1322</v>
      </c>
      <c r="B1164" s="182" t="s">
        <v>1323</v>
      </c>
      <c r="C1164" s="190">
        <v>2194.73</v>
      </c>
      <c r="D1164" s="191">
        <v>2194.73</v>
      </c>
      <c r="E1164" s="185" t="s">
        <v>4616</v>
      </c>
      <c r="F1164" s="186" t="s">
        <v>3393</v>
      </c>
      <c r="G1164">
        <f>VLOOKUP(A1164,РАСЧЕТ!$A$3:$BG$1360,59,0)</f>
        <v>460.81518689521994</v>
      </c>
      <c r="H1164" s="83">
        <f t="shared" si="54"/>
        <v>-1733.91481310478</v>
      </c>
      <c r="I1164">
        <f t="shared" si="55"/>
        <v>1097.365</v>
      </c>
      <c r="J1164" s="140">
        <f t="shared" si="56"/>
        <v>-636.54981310478001</v>
      </c>
    </row>
    <row r="1165" spans="1:10" ht="12.6" customHeight="1" x14ac:dyDescent="0.3">
      <c r="A1165" s="181" t="s">
        <v>2431</v>
      </c>
      <c r="B1165" s="182" t="s">
        <v>2432</v>
      </c>
      <c r="C1165" s="190">
        <v>2181.85</v>
      </c>
      <c r="D1165" s="191">
        <v>2181.85</v>
      </c>
      <c r="E1165" s="185" t="s">
        <v>4616</v>
      </c>
      <c r="F1165" s="186" t="s">
        <v>3394</v>
      </c>
      <c r="G1165">
        <f>VLOOKUP(A1165,РАСЧЕТ!$A$3:$BG$1360,59,0)</f>
        <v>1303.283817552699</v>
      </c>
      <c r="H1165" s="83">
        <f t="shared" si="54"/>
        <v>-878.56618244730089</v>
      </c>
      <c r="I1165">
        <f t="shared" si="55"/>
        <v>1090.925</v>
      </c>
      <c r="J1165" s="140">
        <f t="shared" si="56"/>
        <v>212.35881755269907</v>
      </c>
    </row>
    <row r="1166" spans="1:10" ht="12.6" customHeight="1" x14ac:dyDescent="0.3">
      <c r="A1166" s="181" t="s">
        <v>2096</v>
      </c>
      <c r="B1166" s="182" t="s">
        <v>2097</v>
      </c>
      <c r="C1166" s="190">
        <v>3122.45</v>
      </c>
      <c r="D1166" s="191">
        <v>3122.45</v>
      </c>
      <c r="E1166" s="185" t="s">
        <v>4616</v>
      </c>
      <c r="F1166" s="186" t="s">
        <v>3395</v>
      </c>
      <c r="G1166">
        <f>VLOOKUP(A1166,РАСЧЕТ!$A$3:$BG$1360,59,0)</f>
        <v>2134.4475486280712</v>
      </c>
      <c r="H1166" s="83">
        <f t="shared" si="54"/>
        <v>-988.0024513719286</v>
      </c>
      <c r="I1166">
        <f t="shared" si="55"/>
        <v>1561.2249999999999</v>
      </c>
      <c r="J1166" s="140">
        <f t="shared" si="56"/>
        <v>573.22254862807131</v>
      </c>
    </row>
    <row r="1167" spans="1:10" ht="12.6" customHeight="1" x14ac:dyDescent="0.3">
      <c r="A1167" s="181" t="s">
        <v>778</v>
      </c>
      <c r="B1167" s="182" t="s">
        <v>779</v>
      </c>
      <c r="C1167" s="190">
        <v>3367.26</v>
      </c>
      <c r="D1167" s="191">
        <v>3367.26</v>
      </c>
      <c r="E1167" s="185" t="s">
        <v>4616</v>
      </c>
      <c r="F1167" s="186" t="s">
        <v>3413</v>
      </c>
      <c r="G1167">
        <f>VLOOKUP(A1167,РАСЧЕТ!$A$3:$BG$1360,59,0)</f>
        <v>1869.0138799946023</v>
      </c>
      <c r="H1167" s="83">
        <f t="shared" si="54"/>
        <v>-1498.2461200053979</v>
      </c>
      <c r="I1167">
        <f t="shared" si="55"/>
        <v>1683.63</v>
      </c>
      <c r="J1167" s="140">
        <f t="shared" si="56"/>
        <v>185.38387999460224</v>
      </c>
    </row>
    <row r="1168" spans="1:10" ht="12.6" customHeight="1" x14ac:dyDescent="0.3">
      <c r="A1168" s="181" t="s">
        <v>2514</v>
      </c>
      <c r="B1168" s="182" t="s">
        <v>2515</v>
      </c>
      <c r="C1168" s="190">
        <v>2194.73</v>
      </c>
      <c r="D1168" s="191">
        <v>2194.73</v>
      </c>
      <c r="E1168" s="185" t="s">
        <v>4616</v>
      </c>
      <c r="F1168" s="186" t="s">
        <v>3414</v>
      </c>
      <c r="G1168">
        <f>VLOOKUP(A1168,РАСЧЕТ!$A$3:$BG$1360,59,0)</f>
        <v>494.25431661132893</v>
      </c>
      <c r="H1168" s="83">
        <f t="shared" si="54"/>
        <v>-1700.4756833886711</v>
      </c>
      <c r="I1168">
        <f t="shared" si="55"/>
        <v>1097.365</v>
      </c>
      <c r="J1168" s="140">
        <f t="shared" si="56"/>
        <v>-603.11068338867108</v>
      </c>
    </row>
    <row r="1169" spans="1:10" ht="12.6" customHeight="1" x14ac:dyDescent="0.3">
      <c r="A1169" s="181" t="s">
        <v>2584</v>
      </c>
      <c r="B1169" s="182" t="s">
        <v>2077</v>
      </c>
      <c r="C1169" s="190">
        <v>2181.85</v>
      </c>
      <c r="D1169" s="191">
        <v>2181.85</v>
      </c>
      <c r="E1169" s="185" t="s">
        <v>4616</v>
      </c>
      <c r="F1169" s="186" t="s">
        <v>3901</v>
      </c>
      <c r="G1169">
        <f>VLOOKUP(A1169,РАСЧЕТ!$A$3:$BG$1360,59,0)</f>
        <v>1580.8285941964102</v>
      </c>
      <c r="H1169" s="83">
        <f t="shared" si="54"/>
        <v>-601.02140580358969</v>
      </c>
      <c r="I1169">
        <f t="shared" si="55"/>
        <v>1090.925</v>
      </c>
      <c r="J1169" s="140">
        <f t="shared" si="56"/>
        <v>489.90359419641027</v>
      </c>
    </row>
    <row r="1170" spans="1:10" ht="12.6" customHeight="1" x14ac:dyDescent="0.3">
      <c r="A1170" s="181" t="s">
        <v>4509</v>
      </c>
      <c r="B1170" s="182" t="s">
        <v>796</v>
      </c>
      <c r="C1170" s="190">
        <v>3122.45</v>
      </c>
      <c r="D1170" s="191">
        <v>3122.45</v>
      </c>
      <c r="E1170" s="185" t="s">
        <v>4616</v>
      </c>
      <c r="F1170" s="186" t="s">
        <v>4634</v>
      </c>
      <c r="G1170">
        <f>VLOOKUP(A1170,РАСЧЕТ!$A$3:$BG$1360,59,0)</f>
        <v>2276.5638499215393</v>
      </c>
      <c r="H1170" s="83">
        <f t="shared" si="54"/>
        <v>-845.88615007846056</v>
      </c>
      <c r="I1170">
        <f t="shared" si="55"/>
        <v>1561.2249999999999</v>
      </c>
      <c r="J1170" s="140">
        <f t="shared" si="56"/>
        <v>715.33884992153935</v>
      </c>
    </row>
    <row r="1171" spans="1:10" ht="12.6" customHeight="1" x14ac:dyDescent="0.3">
      <c r="A1171" s="181" t="s">
        <v>712</v>
      </c>
      <c r="B1171" s="182" t="s">
        <v>310</v>
      </c>
      <c r="C1171" s="190">
        <v>1576.26</v>
      </c>
      <c r="D1171" s="191">
        <v>1576.26</v>
      </c>
      <c r="E1171" s="185" t="s">
        <v>4616</v>
      </c>
      <c r="F1171" s="186" t="s">
        <v>3232</v>
      </c>
      <c r="G1171">
        <f>VLOOKUP(A1171,РАСЧЕТ!$A$3:$BG$1360,59,0)</f>
        <v>369.41228604347816</v>
      </c>
      <c r="H1171" s="83">
        <f t="shared" si="54"/>
        <v>-1206.8477139565218</v>
      </c>
      <c r="I1171">
        <f t="shared" si="55"/>
        <v>788.13</v>
      </c>
      <c r="J1171" s="140">
        <f t="shared" si="56"/>
        <v>-418.71771395652183</v>
      </c>
    </row>
    <row r="1172" spans="1:10" ht="12.6" customHeight="1" x14ac:dyDescent="0.3">
      <c r="A1172" s="181" t="s">
        <v>991</v>
      </c>
      <c r="B1172" s="182" t="s">
        <v>992</v>
      </c>
      <c r="C1172" s="190">
        <v>3367.26</v>
      </c>
      <c r="D1172" s="191">
        <v>3367.26</v>
      </c>
      <c r="E1172" s="185" t="s">
        <v>4616</v>
      </c>
      <c r="F1172" s="186" t="s">
        <v>3439</v>
      </c>
      <c r="G1172">
        <f>VLOOKUP(A1172,РАСЧЕТ!$A$3:$BG$1360,59,0)</f>
        <v>2321.2781094049892</v>
      </c>
      <c r="H1172" s="83">
        <f t="shared" si="54"/>
        <v>-1045.981890595011</v>
      </c>
      <c r="I1172">
        <f t="shared" si="55"/>
        <v>1683.63</v>
      </c>
      <c r="J1172" s="140">
        <f t="shared" si="56"/>
        <v>637.6481094049891</v>
      </c>
    </row>
    <row r="1173" spans="1:10" ht="12.6" customHeight="1" x14ac:dyDescent="0.3">
      <c r="A1173" s="181" t="s">
        <v>914</v>
      </c>
      <c r="B1173" s="182" t="s">
        <v>915</v>
      </c>
      <c r="C1173" s="190">
        <v>2194.73</v>
      </c>
      <c r="D1173" s="191">
        <v>2194.73</v>
      </c>
      <c r="E1173" s="185" t="s">
        <v>4616</v>
      </c>
      <c r="F1173" s="186" t="s">
        <v>3440</v>
      </c>
      <c r="G1173">
        <f>VLOOKUP(A1173,РАСЧЕТ!$A$3:$BG$1360,59,0)</f>
        <v>1352.8039720724466</v>
      </c>
      <c r="H1173" s="83">
        <f t="shared" si="54"/>
        <v>-841.92602792755338</v>
      </c>
      <c r="I1173">
        <f t="shared" si="55"/>
        <v>1097.365</v>
      </c>
      <c r="J1173" s="140">
        <f t="shared" si="56"/>
        <v>255.43897207244663</v>
      </c>
    </row>
    <row r="1174" spans="1:10" ht="12.6" customHeight="1" x14ac:dyDescent="0.3">
      <c r="A1174" s="181" t="s">
        <v>1085</v>
      </c>
      <c r="B1174" s="182" t="s">
        <v>1086</v>
      </c>
      <c r="C1174" s="190">
        <v>2181.85</v>
      </c>
      <c r="D1174" s="191">
        <v>2181.85</v>
      </c>
      <c r="E1174" s="185" t="s">
        <v>4616</v>
      </c>
      <c r="F1174" s="186" t="s">
        <v>3442</v>
      </c>
      <c r="G1174">
        <f>VLOOKUP(A1174,РАСЧЕТ!$A$3:$BG$1360,59,0)</f>
        <v>458.10981397802686</v>
      </c>
      <c r="H1174" s="83">
        <f t="shared" si="54"/>
        <v>-1723.7401860219729</v>
      </c>
      <c r="I1174">
        <f t="shared" si="55"/>
        <v>1090.925</v>
      </c>
      <c r="J1174" s="140">
        <f t="shared" si="56"/>
        <v>-632.81518602197309</v>
      </c>
    </row>
    <row r="1175" spans="1:10" ht="12.6" customHeight="1" x14ac:dyDescent="0.3">
      <c r="A1175" s="181" t="s">
        <v>2207</v>
      </c>
      <c r="B1175" s="182" t="s">
        <v>2208</v>
      </c>
      <c r="C1175" s="190">
        <v>3122.45</v>
      </c>
      <c r="D1175" s="191">
        <v>3122.45</v>
      </c>
      <c r="E1175" s="185" t="s">
        <v>4616</v>
      </c>
      <c r="F1175" s="186" t="s">
        <v>3770</v>
      </c>
      <c r="G1175">
        <f>VLOOKUP(A1175,РАСЧЕТ!$A$3:$BG$1360,59,0)</f>
        <v>1513.3157141513348</v>
      </c>
      <c r="H1175" s="83">
        <f t="shared" si="54"/>
        <v>-1609.1342858486651</v>
      </c>
      <c r="I1175">
        <f t="shared" si="55"/>
        <v>1561.2249999999999</v>
      </c>
      <c r="J1175" s="140">
        <f t="shared" si="56"/>
        <v>-47.909285848665149</v>
      </c>
    </row>
    <row r="1176" spans="1:10" ht="12.6" customHeight="1" x14ac:dyDescent="0.3">
      <c r="A1176" s="181" t="s">
        <v>1359</v>
      </c>
      <c r="B1176" s="182" t="s">
        <v>1360</v>
      </c>
      <c r="C1176" s="190">
        <v>3367.26</v>
      </c>
      <c r="D1176" s="191">
        <v>3367.26</v>
      </c>
      <c r="E1176" s="185" t="s">
        <v>4616</v>
      </c>
      <c r="F1176" s="186" t="s">
        <v>3771</v>
      </c>
      <c r="G1176">
        <f>VLOOKUP(A1176,РАСЧЕТ!$A$3:$BG$1360,59,0)</f>
        <v>1629.447118507426</v>
      </c>
      <c r="H1176" s="83">
        <f t="shared" si="54"/>
        <v>-1737.8128814925742</v>
      </c>
      <c r="I1176">
        <f t="shared" si="55"/>
        <v>1683.63</v>
      </c>
      <c r="J1176" s="140">
        <f t="shared" si="56"/>
        <v>-54.182881492574097</v>
      </c>
    </row>
    <row r="1177" spans="1:10" ht="12.6" customHeight="1" x14ac:dyDescent="0.3">
      <c r="A1177" s="181" t="s">
        <v>2031</v>
      </c>
      <c r="B1177" s="182" t="s">
        <v>2032</v>
      </c>
      <c r="C1177" s="190">
        <v>2194.73</v>
      </c>
      <c r="D1177" s="191">
        <v>2194.73</v>
      </c>
      <c r="E1177" s="185" t="s">
        <v>4616</v>
      </c>
      <c r="F1177" s="186" t="s">
        <v>3465</v>
      </c>
      <c r="G1177">
        <f>VLOOKUP(A1177,РАСЧЕТ!$A$3:$BG$1360,59,0)</f>
        <v>1027.6084355832795</v>
      </c>
      <c r="H1177" s="83">
        <f t="shared" si="54"/>
        <v>-1167.1215644167205</v>
      </c>
      <c r="I1177">
        <f t="shared" si="55"/>
        <v>1097.365</v>
      </c>
      <c r="J1177" s="140">
        <f t="shared" si="56"/>
        <v>-69.756564416720494</v>
      </c>
    </row>
    <row r="1178" spans="1:10" ht="12.6" customHeight="1" x14ac:dyDescent="0.3">
      <c r="A1178" s="181" t="s">
        <v>1448</v>
      </c>
      <c r="B1178" s="182" t="s">
        <v>1449</v>
      </c>
      <c r="C1178" s="190">
        <v>2181.85</v>
      </c>
      <c r="D1178" s="191">
        <v>2181.85</v>
      </c>
      <c r="E1178" s="185" t="s">
        <v>4616</v>
      </c>
      <c r="F1178" s="186" t="s">
        <v>3466</v>
      </c>
      <c r="G1178">
        <f>VLOOKUP(A1178,РАСЧЕТ!$A$3:$BG$1360,59,0)</f>
        <v>1594.2042460828557</v>
      </c>
      <c r="H1178" s="83">
        <f t="shared" si="54"/>
        <v>-587.64575391714425</v>
      </c>
      <c r="I1178">
        <f t="shared" si="55"/>
        <v>1090.925</v>
      </c>
      <c r="J1178" s="140">
        <f t="shared" si="56"/>
        <v>503.27924608285571</v>
      </c>
    </row>
    <row r="1179" spans="1:10" ht="12.6" customHeight="1" x14ac:dyDescent="0.3">
      <c r="A1179" s="181" t="s">
        <v>1367</v>
      </c>
      <c r="B1179" s="182" t="s">
        <v>1368</v>
      </c>
      <c r="C1179" s="190">
        <v>3122.45</v>
      </c>
      <c r="D1179" s="191">
        <v>3122.45</v>
      </c>
      <c r="E1179" s="185" t="s">
        <v>4616</v>
      </c>
      <c r="F1179" s="186" t="s">
        <v>3468</v>
      </c>
      <c r="G1179">
        <f>VLOOKUP(A1179,РАСЧЕТ!$A$3:$BG$1360,59,0)</f>
        <v>2322.5426532811898</v>
      </c>
      <c r="H1179" s="83">
        <f t="shared" si="54"/>
        <v>-799.90734671881</v>
      </c>
      <c r="I1179">
        <f t="shared" si="55"/>
        <v>1561.2249999999999</v>
      </c>
      <c r="J1179" s="140">
        <f t="shared" si="56"/>
        <v>761.31765328118991</v>
      </c>
    </row>
    <row r="1180" spans="1:10" ht="12.6" customHeight="1" x14ac:dyDescent="0.3">
      <c r="A1180" s="181" t="s">
        <v>1369</v>
      </c>
      <c r="B1180" s="182" t="s">
        <v>1370</v>
      </c>
      <c r="C1180" s="190">
        <v>3367.26</v>
      </c>
      <c r="D1180" s="191">
        <v>3367.26</v>
      </c>
      <c r="E1180" s="185" t="s">
        <v>4616</v>
      </c>
      <c r="F1180" s="186" t="s">
        <v>3777</v>
      </c>
      <c r="G1180">
        <f>VLOOKUP(A1180,РАСЧЕТ!$A$3:$BG$1360,59,0)</f>
        <v>2176.6538733828133</v>
      </c>
      <c r="H1180" s="83">
        <f t="shared" si="54"/>
        <v>-1190.6061266171869</v>
      </c>
      <c r="I1180">
        <f t="shared" si="55"/>
        <v>1683.63</v>
      </c>
      <c r="J1180" s="140">
        <f t="shared" si="56"/>
        <v>493.02387338281324</v>
      </c>
    </row>
    <row r="1181" spans="1:10" ht="12.6" customHeight="1" x14ac:dyDescent="0.3">
      <c r="A1181" s="181" t="s">
        <v>2439</v>
      </c>
      <c r="B1181" s="182" t="s">
        <v>2440</v>
      </c>
      <c r="C1181" s="190">
        <v>2194.73</v>
      </c>
      <c r="D1181" s="191">
        <v>2194.73</v>
      </c>
      <c r="E1181" s="185" t="s">
        <v>4616</v>
      </c>
      <c r="F1181" s="186" t="s">
        <v>3493</v>
      </c>
      <c r="G1181">
        <f>VLOOKUP(A1181,РАСЧЕТ!$A$3:$BG$1360,59,0)</f>
        <v>814.43398364308166</v>
      </c>
      <c r="H1181" s="83">
        <f t="shared" si="54"/>
        <v>-1380.2960163569182</v>
      </c>
      <c r="I1181">
        <f t="shared" si="55"/>
        <v>1097.365</v>
      </c>
      <c r="J1181" s="140">
        <f t="shared" si="56"/>
        <v>-282.93101635691835</v>
      </c>
    </row>
    <row r="1182" spans="1:10" ht="12.6" customHeight="1" x14ac:dyDescent="0.3">
      <c r="A1182" s="181" t="s">
        <v>2213</v>
      </c>
      <c r="B1182" s="182" t="s">
        <v>225</v>
      </c>
      <c r="C1182" s="190">
        <v>3367.26</v>
      </c>
      <c r="D1182" s="191">
        <v>3367.26</v>
      </c>
      <c r="E1182" s="185" t="s">
        <v>4616</v>
      </c>
      <c r="F1182" s="186" t="s">
        <v>3234</v>
      </c>
      <c r="G1182">
        <f>VLOOKUP(A1182,РАСЧЕТ!$A$3:$BG$1360,59,0)</f>
        <v>2162.4422432534643</v>
      </c>
      <c r="H1182" s="83">
        <f t="shared" si="54"/>
        <v>-1204.8177567465359</v>
      </c>
      <c r="I1182">
        <f t="shared" si="55"/>
        <v>1683.63</v>
      </c>
      <c r="J1182" s="140">
        <f t="shared" si="56"/>
        <v>478.8122432534642</v>
      </c>
    </row>
    <row r="1183" spans="1:10" ht="12.6" customHeight="1" x14ac:dyDescent="0.3">
      <c r="A1183" s="181" t="s">
        <v>1422</v>
      </c>
      <c r="B1183" s="182" t="s">
        <v>1423</v>
      </c>
      <c r="C1183" s="190">
        <v>2181.85</v>
      </c>
      <c r="D1183" s="191">
        <v>2181.85</v>
      </c>
      <c r="E1183" s="185" t="s">
        <v>4616</v>
      </c>
      <c r="F1183" s="186" t="s">
        <v>3494</v>
      </c>
      <c r="G1183">
        <f>VLOOKUP(A1183,РАСЧЕТ!$A$3:$BG$1360,59,0)</f>
        <v>1493.0508786916221</v>
      </c>
      <c r="H1183" s="83">
        <f t="shared" si="54"/>
        <v>-688.79912130837783</v>
      </c>
      <c r="I1183">
        <f t="shared" si="55"/>
        <v>1090.925</v>
      </c>
      <c r="J1183" s="140">
        <f t="shared" si="56"/>
        <v>402.12587869162212</v>
      </c>
    </row>
    <row r="1184" spans="1:10" ht="12.6" customHeight="1" x14ac:dyDescent="0.3">
      <c r="A1184" s="181" t="s">
        <v>513</v>
      </c>
      <c r="B1184" s="182" t="s">
        <v>514</v>
      </c>
      <c r="C1184" s="190">
        <v>3122.45</v>
      </c>
      <c r="D1184" s="191">
        <v>3122.45</v>
      </c>
      <c r="E1184" s="185" t="s">
        <v>4616</v>
      </c>
      <c r="F1184" s="186" t="s">
        <v>3781</v>
      </c>
      <c r="G1184">
        <f>VLOOKUP(A1184,РАСЧЕТ!$A$3:$BG$1360,59,0)</f>
        <v>1009.2208336809798</v>
      </c>
      <c r="H1184" s="83">
        <f t="shared" si="54"/>
        <v>-2113.2291663190199</v>
      </c>
      <c r="I1184">
        <f t="shared" si="55"/>
        <v>1561.2249999999999</v>
      </c>
      <c r="J1184" s="140">
        <f t="shared" si="56"/>
        <v>-552.0041663190201</v>
      </c>
    </row>
    <row r="1185" spans="1:10" ht="12.6" customHeight="1" x14ac:dyDescent="0.3">
      <c r="A1185" s="181" t="s">
        <v>784</v>
      </c>
      <c r="B1185" s="182" t="s">
        <v>785</v>
      </c>
      <c r="C1185" s="190">
        <v>3367.26</v>
      </c>
      <c r="D1185" s="191">
        <v>3367.26</v>
      </c>
      <c r="E1185" s="185" t="s">
        <v>4616</v>
      </c>
      <c r="F1185" s="186" t="s">
        <v>3516</v>
      </c>
      <c r="G1185">
        <f>VLOOKUP(A1185,РАСЧЕТ!$A$3:$BG$1360,59,0)</f>
        <v>1400.0300857261636</v>
      </c>
      <c r="H1185" s="83">
        <f t="shared" si="54"/>
        <v>-1967.2299142738366</v>
      </c>
      <c r="I1185">
        <f t="shared" si="55"/>
        <v>1683.63</v>
      </c>
      <c r="J1185" s="140">
        <f t="shared" si="56"/>
        <v>-283.59991427383648</v>
      </c>
    </row>
    <row r="1186" spans="1:10" ht="12.6" customHeight="1" x14ac:dyDescent="0.3">
      <c r="A1186" s="181" t="s">
        <v>1988</v>
      </c>
      <c r="B1186" s="182" t="s">
        <v>1989</v>
      </c>
      <c r="C1186" s="190">
        <v>2194.73</v>
      </c>
      <c r="D1186" s="191">
        <v>2194.73</v>
      </c>
      <c r="E1186" s="185" t="s">
        <v>4616</v>
      </c>
      <c r="F1186" s="186" t="s">
        <v>3517</v>
      </c>
      <c r="G1186">
        <f>VLOOKUP(A1186,РАСЧЕТ!$A$3:$BG$1360,59,0)</f>
        <v>539.39714172807726</v>
      </c>
      <c r="H1186" s="83">
        <f t="shared" si="54"/>
        <v>-1655.3328582719228</v>
      </c>
      <c r="I1186">
        <f t="shared" si="55"/>
        <v>1097.365</v>
      </c>
      <c r="J1186" s="140">
        <f t="shared" si="56"/>
        <v>-557.96785827192275</v>
      </c>
    </row>
    <row r="1187" spans="1:10" ht="12.6" customHeight="1" x14ac:dyDescent="0.3">
      <c r="A1187" s="181" t="s">
        <v>1858</v>
      </c>
      <c r="B1187" s="182" t="s">
        <v>1859</v>
      </c>
      <c r="C1187" s="190">
        <v>2181.85</v>
      </c>
      <c r="D1187" s="191">
        <v>2181.85</v>
      </c>
      <c r="E1187" s="185" t="s">
        <v>4616</v>
      </c>
      <c r="F1187" s="186" t="s">
        <v>3518</v>
      </c>
      <c r="G1187">
        <f>VLOOKUP(A1187,РАСЧЕТ!$A$3:$BG$1360,59,0)</f>
        <v>1258.1409924359523</v>
      </c>
      <c r="H1187" s="83">
        <f t="shared" si="54"/>
        <v>-923.70900756404762</v>
      </c>
      <c r="I1187">
        <f t="shared" si="55"/>
        <v>1090.925</v>
      </c>
      <c r="J1187" s="140">
        <f t="shared" si="56"/>
        <v>167.21599243595233</v>
      </c>
    </row>
    <row r="1188" spans="1:10" ht="12.6" customHeight="1" x14ac:dyDescent="0.3">
      <c r="A1188" s="181" t="s">
        <v>2033</v>
      </c>
      <c r="B1188" s="182" t="s">
        <v>2034</v>
      </c>
      <c r="C1188" s="190">
        <v>3122.45</v>
      </c>
      <c r="D1188" s="191">
        <v>3122.45</v>
      </c>
      <c r="E1188" s="185" t="s">
        <v>4616</v>
      </c>
      <c r="F1188" s="186" t="s">
        <v>3519</v>
      </c>
      <c r="G1188">
        <f>VLOOKUP(A1188,РАСЧЕТ!$A$3:$BG$1360,59,0)</f>
        <v>1717.2944054196041</v>
      </c>
      <c r="H1188" s="83">
        <f t="shared" si="54"/>
        <v>-1405.1555945803957</v>
      </c>
      <c r="I1188">
        <f t="shared" si="55"/>
        <v>1561.2249999999999</v>
      </c>
      <c r="J1188" s="140">
        <f t="shared" si="56"/>
        <v>156.06940541960421</v>
      </c>
    </row>
    <row r="1189" spans="1:10" ht="12.6" customHeight="1" x14ac:dyDescent="0.3">
      <c r="A1189" s="181" t="s">
        <v>1860</v>
      </c>
      <c r="B1189" s="182" t="s">
        <v>1861</v>
      </c>
      <c r="C1189" s="190">
        <v>3367.26</v>
      </c>
      <c r="D1189" s="191">
        <v>3367.26</v>
      </c>
      <c r="E1189" s="185" t="s">
        <v>4616</v>
      </c>
      <c r="F1189" s="186" t="s">
        <v>3544</v>
      </c>
      <c r="G1189">
        <f>VLOOKUP(A1189,РАСЧЕТ!$A$3:$BG$1360,59,0)</f>
        <v>977.02509481737582</v>
      </c>
      <c r="H1189" s="83">
        <f t="shared" si="54"/>
        <v>-2390.2349051826245</v>
      </c>
      <c r="I1189">
        <f t="shared" si="55"/>
        <v>1683.63</v>
      </c>
      <c r="J1189" s="140">
        <f t="shared" si="56"/>
        <v>-706.60490518262429</v>
      </c>
    </row>
    <row r="1190" spans="1:10" ht="12.6" customHeight="1" x14ac:dyDescent="0.3">
      <c r="A1190" s="181" t="s">
        <v>2273</v>
      </c>
      <c r="B1190" s="182" t="s">
        <v>2274</v>
      </c>
      <c r="C1190" s="190">
        <v>2194.73</v>
      </c>
      <c r="D1190" s="191">
        <v>2194.73</v>
      </c>
      <c r="E1190" s="185" t="s">
        <v>4616</v>
      </c>
      <c r="F1190" s="186" t="s">
        <v>3787</v>
      </c>
      <c r="G1190">
        <f>VLOOKUP(A1190,РАСЧЕТ!$A$3:$BG$1360,59,0)</f>
        <v>1005.0370230249052</v>
      </c>
      <c r="H1190" s="83">
        <f t="shared" si="54"/>
        <v>-1189.6929769750948</v>
      </c>
      <c r="I1190">
        <f t="shared" si="55"/>
        <v>1097.365</v>
      </c>
      <c r="J1190" s="140">
        <f t="shared" si="56"/>
        <v>-92.327976975094771</v>
      </c>
    </row>
    <row r="1191" spans="1:10" ht="12.6" customHeight="1" x14ac:dyDescent="0.3">
      <c r="A1191" s="181" t="s">
        <v>543</v>
      </c>
      <c r="B1191" s="182" t="s">
        <v>544</v>
      </c>
      <c r="C1191" s="190">
        <v>2181.85</v>
      </c>
      <c r="D1191" s="191">
        <v>2181.85</v>
      </c>
      <c r="E1191" s="185" t="s">
        <v>4616</v>
      </c>
      <c r="F1191" s="186" t="s">
        <v>3545</v>
      </c>
      <c r="G1191">
        <f>VLOOKUP(A1191,РАСЧЕТ!$A$3:$BG$1360,59,0)</f>
        <v>1570.7968552815801</v>
      </c>
      <c r="H1191" s="83">
        <f t="shared" si="54"/>
        <v>-611.05314471841984</v>
      </c>
      <c r="I1191">
        <f t="shared" si="55"/>
        <v>1090.925</v>
      </c>
      <c r="J1191" s="140">
        <f t="shared" si="56"/>
        <v>479.87185528158011</v>
      </c>
    </row>
    <row r="1192" spans="1:10" ht="12.6" customHeight="1" x14ac:dyDescent="0.3">
      <c r="A1192" s="181" t="s">
        <v>2606</v>
      </c>
      <c r="B1192" s="182" t="s">
        <v>1107</v>
      </c>
      <c r="C1192" s="190">
        <v>3122.45</v>
      </c>
      <c r="D1192" s="191">
        <v>3122.45</v>
      </c>
      <c r="E1192" s="185" t="s">
        <v>4616</v>
      </c>
      <c r="F1192" s="186" t="s">
        <v>3893</v>
      </c>
      <c r="G1192">
        <f>VLOOKUP(A1192,РАСЧЕТ!$A$3:$BG$1360,59,0)</f>
        <v>1510.9796621873709</v>
      </c>
      <c r="H1192" s="83">
        <f t="shared" si="54"/>
        <v>-1611.4703378126289</v>
      </c>
      <c r="I1192">
        <f t="shared" si="55"/>
        <v>1561.2249999999999</v>
      </c>
      <c r="J1192" s="140">
        <f t="shared" si="56"/>
        <v>-50.245337812629032</v>
      </c>
    </row>
    <row r="1193" spans="1:10" ht="12.6" customHeight="1" x14ac:dyDescent="0.3">
      <c r="A1193" s="181" t="s">
        <v>1170</v>
      </c>
      <c r="B1193" s="182" t="s">
        <v>297</v>
      </c>
      <c r="C1193" s="190">
        <v>3118.15</v>
      </c>
      <c r="D1193" s="191">
        <v>3118.15</v>
      </c>
      <c r="E1193" s="185" t="s">
        <v>4616</v>
      </c>
      <c r="F1193" s="186" t="s">
        <v>3239</v>
      </c>
      <c r="G1193">
        <f>VLOOKUP(A1193,РАСЧЕТ!$A$3:$BG$1360,59,0)</f>
        <v>775.91709118161771</v>
      </c>
      <c r="H1193" s="83">
        <f t="shared" si="54"/>
        <v>-2342.2329088183824</v>
      </c>
      <c r="I1193">
        <f t="shared" si="55"/>
        <v>1559.075</v>
      </c>
      <c r="J1193" s="140">
        <f t="shared" si="56"/>
        <v>-783.15790881838234</v>
      </c>
    </row>
    <row r="1194" spans="1:10" ht="12.6" customHeight="1" x14ac:dyDescent="0.3">
      <c r="A1194" s="181" t="s">
        <v>1817</v>
      </c>
      <c r="B1194" s="182" t="s">
        <v>1818</v>
      </c>
      <c r="C1194" s="190">
        <v>3367.26</v>
      </c>
      <c r="D1194" s="191">
        <v>3367.26</v>
      </c>
      <c r="E1194" s="185" t="s">
        <v>4616</v>
      </c>
      <c r="F1194" s="186" t="s">
        <v>3567</v>
      </c>
      <c r="G1194">
        <f>VLOOKUP(A1194,РАСЧЕТ!$A$3:$BG$1360,59,0)</f>
        <v>707.00412235978956</v>
      </c>
      <c r="H1194" s="83">
        <f t="shared" si="54"/>
        <v>-2660.2558776402107</v>
      </c>
      <c r="I1194">
        <f t="shared" si="55"/>
        <v>1683.63</v>
      </c>
      <c r="J1194" s="140">
        <f t="shared" si="56"/>
        <v>-976.62587764021055</v>
      </c>
    </row>
    <row r="1195" spans="1:10" ht="12.6" customHeight="1" x14ac:dyDescent="0.3">
      <c r="A1195" s="181" t="s">
        <v>786</v>
      </c>
      <c r="B1195" s="182" t="s">
        <v>787</v>
      </c>
      <c r="C1195" s="190">
        <v>2194.73</v>
      </c>
      <c r="D1195" s="191">
        <v>2194.73</v>
      </c>
      <c r="E1195" s="185" t="s">
        <v>4616</v>
      </c>
      <c r="F1195" s="186" t="s">
        <v>3791</v>
      </c>
      <c r="G1195">
        <f>VLOOKUP(A1195,РАСЧЕТ!$A$3:$BG$1360,59,0)</f>
        <v>695.72507315089103</v>
      </c>
      <c r="H1195" s="83">
        <f t="shared" si="54"/>
        <v>-1499.0049268491089</v>
      </c>
      <c r="I1195">
        <f t="shared" si="55"/>
        <v>1097.365</v>
      </c>
      <c r="J1195" s="140">
        <f t="shared" si="56"/>
        <v>-401.63992684910897</v>
      </c>
    </row>
    <row r="1196" spans="1:10" ht="12.6" customHeight="1" x14ac:dyDescent="0.3">
      <c r="A1196" s="181" t="s">
        <v>2433</v>
      </c>
      <c r="B1196" s="182" t="s">
        <v>2434</v>
      </c>
      <c r="C1196" s="190">
        <v>2181.85</v>
      </c>
      <c r="D1196" s="191">
        <v>2181.85</v>
      </c>
      <c r="E1196" s="185" t="s">
        <v>4616</v>
      </c>
      <c r="F1196" s="186" t="s">
        <v>3568</v>
      </c>
      <c r="G1196">
        <f>VLOOKUP(A1196,РАСЧЕТ!$A$3:$BG$1360,59,0)</f>
        <v>1529.8339213793431</v>
      </c>
      <c r="H1196" s="83">
        <f t="shared" si="54"/>
        <v>-652.0160786206568</v>
      </c>
      <c r="I1196">
        <f t="shared" si="55"/>
        <v>1090.925</v>
      </c>
      <c r="J1196" s="140">
        <f t="shared" si="56"/>
        <v>438.90892137934316</v>
      </c>
    </row>
    <row r="1197" spans="1:10" ht="12.6" customHeight="1" x14ac:dyDescent="0.3">
      <c r="A1197" s="181" t="s">
        <v>2588</v>
      </c>
      <c r="B1197" s="182" t="s">
        <v>1142</v>
      </c>
      <c r="C1197" s="190">
        <v>3122.45</v>
      </c>
      <c r="D1197" s="191">
        <v>3122.45</v>
      </c>
      <c r="E1197" s="185" t="s">
        <v>4616</v>
      </c>
      <c r="F1197" s="186" t="s">
        <v>3892</v>
      </c>
      <c r="G1197">
        <f>VLOOKUP(A1197,РАСЧЕТ!$A$3:$BG$1360,59,0)</f>
        <v>2360.1616742118144</v>
      </c>
      <c r="H1197" s="83">
        <f t="shared" si="54"/>
        <v>-762.28832578818538</v>
      </c>
      <c r="I1197">
        <f t="shared" si="55"/>
        <v>1561.2249999999999</v>
      </c>
      <c r="J1197" s="140">
        <f t="shared" si="56"/>
        <v>798.93667421181453</v>
      </c>
    </row>
    <row r="1198" spans="1:10" ht="12.6" customHeight="1" x14ac:dyDescent="0.3">
      <c r="A1198" s="181" t="s">
        <v>2156</v>
      </c>
      <c r="B1198" s="182" t="s">
        <v>2157</v>
      </c>
      <c r="C1198" s="190">
        <v>3367.26</v>
      </c>
      <c r="D1198" s="191">
        <v>3367.26</v>
      </c>
      <c r="E1198" s="185" t="s">
        <v>4616</v>
      </c>
      <c r="F1198" s="186" t="s">
        <v>3590</v>
      </c>
      <c r="G1198">
        <f>VLOOKUP(A1198,РАСЧЕТ!$A$3:$BG$1360,59,0)</f>
        <v>5388.4822826151485</v>
      </c>
      <c r="H1198" s="83">
        <f t="shared" si="54"/>
        <v>2021.2222826151483</v>
      </c>
      <c r="I1198">
        <f t="shared" si="55"/>
        <v>1683.63</v>
      </c>
      <c r="J1198" s="140">
        <f t="shared" si="56"/>
        <v>3704.8522826151484</v>
      </c>
    </row>
    <row r="1199" spans="1:10" ht="12.6" customHeight="1" x14ac:dyDescent="0.3">
      <c r="A1199" s="181" t="s">
        <v>2501</v>
      </c>
      <c r="B1199" s="182" t="s">
        <v>2502</v>
      </c>
      <c r="C1199" s="190">
        <v>2194.73</v>
      </c>
      <c r="D1199" s="191">
        <v>2194.73</v>
      </c>
      <c r="E1199" s="185" t="s">
        <v>4616</v>
      </c>
      <c r="F1199" s="186" t="s">
        <v>3592</v>
      </c>
      <c r="G1199">
        <f>VLOOKUP(A1199,РАСЧЕТ!$A$3:$BG$1360,59,0)</f>
        <v>991.66137113846128</v>
      </c>
      <c r="H1199" s="83">
        <f t="shared" si="54"/>
        <v>-1203.0686288615389</v>
      </c>
      <c r="I1199">
        <f t="shared" si="55"/>
        <v>1097.365</v>
      </c>
      <c r="J1199" s="140">
        <f t="shared" si="56"/>
        <v>-105.70362886153873</v>
      </c>
    </row>
    <row r="1200" spans="1:10" ht="12.6" customHeight="1" x14ac:dyDescent="0.3">
      <c r="A1200" s="181" t="s">
        <v>2177</v>
      </c>
      <c r="B1200" s="182" t="s">
        <v>2178</v>
      </c>
      <c r="C1200" s="190">
        <v>2181.85</v>
      </c>
      <c r="D1200" s="191">
        <v>2181.85</v>
      </c>
      <c r="E1200" s="185" t="s">
        <v>4616</v>
      </c>
      <c r="F1200" s="186" t="s">
        <v>3593</v>
      </c>
      <c r="G1200">
        <f>VLOOKUP(A1200,РАСЧЕТ!$A$3:$BG$1360,59,0)</f>
        <v>1131.0722995147344</v>
      </c>
      <c r="H1200" s="83">
        <f t="shared" si="54"/>
        <v>-1050.7777004852655</v>
      </c>
      <c r="I1200">
        <f t="shared" si="55"/>
        <v>1090.925</v>
      </c>
      <c r="J1200" s="140">
        <f t="shared" si="56"/>
        <v>40.147299514734414</v>
      </c>
    </row>
    <row r="1201" spans="1:10" ht="12.6" customHeight="1" x14ac:dyDescent="0.3">
      <c r="A1201" s="181" t="s">
        <v>1001</v>
      </c>
      <c r="B1201" s="182" t="s">
        <v>1002</v>
      </c>
      <c r="C1201" s="190">
        <v>3122.45</v>
      </c>
      <c r="D1201" s="191">
        <v>3122.45</v>
      </c>
      <c r="E1201" s="185" t="s">
        <v>4616</v>
      </c>
      <c r="F1201" s="186" t="s">
        <v>3594</v>
      </c>
      <c r="G1201">
        <f>VLOOKUP(A1201,РАСЧЕТ!$A$3:$BG$1360,59,0)</f>
        <v>1703.9187535331616</v>
      </c>
      <c r="H1201" s="83">
        <f t="shared" si="54"/>
        <v>-1418.5312464668382</v>
      </c>
      <c r="I1201">
        <f t="shared" si="55"/>
        <v>1561.2249999999999</v>
      </c>
      <c r="J1201" s="140">
        <f t="shared" si="56"/>
        <v>142.69375353316173</v>
      </c>
    </row>
    <row r="1202" spans="1:10" ht="12.6" customHeight="1" x14ac:dyDescent="0.3">
      <c r="A1202" s="181" t="s">
        <v>1427</v>
      </c>
      <c r="B1202" s="182" t="s">
        <v>1428</v>
      </c>
      <c r="C1202" s="190">
        <v>3367.26</v>
      </c>
      <c r="D1202" s="191">
        <v>3367.26</v>
      </c>
      <c r="E1202" s="185" t="s">
        <v>4616</v>
      </c>
      <c r="F1202" s="186" t="s">
        <v>3796</v>
      </c>
      <c r="G1202">
        <f>VLOOKUP(A1202,РАСЧЕТ!$A$3:$BG$1360,59,0)</f>
        <v>1975.1831168432527</v>
      </c>
      <c r="H1202" s="83">
        <f t="shared" si="54"/>
        <v>-1392.0768831567475</v>
      </c>
      <c r="I1202">
        <f t="shared" si="55"/>
        <v>1683.63</v>
      </c>
      <c r="J1202" s="140">
        <f t="shared" si="56"/>
        <v>291.55311684325261</v>
      </c>
    </row>
    <row r="1203" spans="1:10" ht="12.6" customHeight="1" x14ac:dyDescent="0.3">
      <c r="A1203" s="181" t="s">
        <v>2479</v>
      </c>
      <c r="B1203" s="182" t="s">
        <v>2480</v>
      </c>
      <c r="C1203" s="190">
        <v>2194.73</v>
      </c>
      <c r="D1203" s="191">
        <v>2194.73</v>
      </c>
      <c r="E1203" s="185" t="s">
        <v>4616</v>
      </c>
      <c r="F1203" s="186" t="s">
        <v>3615</v>
      </c>
      <c r="G1203">
        <f>VLOOKUP(A1203,РАСЧЕТ!$A$3:$BG$1360,59,0)</f>
        <v>1092.8147385296936</v>
      </c>
      <c r="H1203" s="83">
        <f t="shared" si="54"/>
        <v>-1101.9152614703064</v>
      </c>
      <c r="I1203">
        <f t="shared" si="55"/>
        <v>1097.365</v>
      </c>
      <c r="J1203" s="140">
        <f t="shared" si="56"/>
        <v>-4.5502614703063955</v>
      </c>
    </row>
    <row r="1204" spans="1:10" ht="12.6" customHeight="1" x14ac:dyDescent="0.3">
      <c r="A1204" s="181" t="s">
        <v>551</v>
      </c>
      <c r="B1204" s="182" t="s">
        <v>352</v>
      </c>
      <c r="C1204" s="190">
        <v>2452.4299999999998</v>
      </c>
      <c r="D1204" s="191">
        <v>2452.4299999999998</v>
      </c>
      <c r="E1204" s="185" t="s">
        <v>4616</v>
      </c>
      <c r="F1204" s="186" t="s">
        <v>3240</v>
      </c>
      <c r="G1204">
        <f>VLOOKUP(A1204,РАСЧЕТ!$A$3:$BG$1360,59,0)</f>
        <v>1213.8004563057746</v>
      </c>
      <c r="H1204" s="83">
        <f t="shared" si="54"/>
        <v>-1238.6295436942253</v>
      </c>
      <c r="I1204">
        <f t="shared" si="55"/>
        <v>1226.2149999999999</v>
      </c>
      <c r="J1204" s="140">
        <f t="shared" si="56"/>
        <v>-12.414543694225358</v>
      </c>
    </row>
    <row r="1205" spans="1:10" ht="12.6" customHeight="1" x14ac:dyDescent="0.3">
      <c r="A1205" s="181" t="s">
        <v>1371</v>
      </c>
      <c r="B1205" s="182" t="s">
        <v>1372</v>
      </c>
      <c r="C1205" s="190">
        <v>2181.85</v>
      </c>
      <c r="D1205" s="191">
        <v>2181.85</v>
      </c>
      <c r="E1205" s="185" t="s">
        <v>4616</v>
      </c>
      <c r="F1205" s="186" t="s">
        <v>3616</v>
      </c>
      <c r="G1205">
        <f>VLOOKUP(A1205,РАСЧЕТ!$A$3:$BG$1360,59,0)</f>
        <v>834.30002328426121</v>
      </c>
      <c r="H1205" s="83">
        <f t="shared" si="54"/>
        <v>-1347.5499767157387</v>
      </c>
      <c r="I1205">
        <f t="shared" si="55"/>
        <v>1090.925</v>
      </c>
      <c r="J1205" s="140">
        <f t="shared" si="56"/>
        <v>-256.62497671573874</v>
      </c>
    </row>
    <row r="1206" spans="1:10" ht="12.6" customHeight="1" x14ac:dyDescent="0.3">
      <c r="A1206" s="181" t="s">
        <v>1450</v>
      </c>
      <c r="B1206" s="182" t="s">
        <v>1451</v>
      </c>
      <c r="C1206" s="190">
        <v>3122.45</v>
      </c>
      <c r="D1206" s="191">
        <v>3122.45</v>
      </c>
      <c r="E1206" s="185" t="s">
        <v>4616</v>
      </c>
      <c r="F1206" s="186" t="s">
        <v>3617</v>
      </c>
      <c r="G1206">
        <f>VLOOKUP(A1206,РАСЧЕТ!$A$3:$BG$1360,59,0)</f>
        <v>655.6020369331211</v>
      </c>
      <c r="H1206" s="83">
        <f t="shared" si="54"/>
        <v>-2466.8479630668789</v>
      </c>
      <c r="I1206">
        <f t="shared" si="55"/>
        <v>1561.2249999999999</v>
      </c>
      <c r="J1206" s="140">
        <f t="shared" si="56"/>
        <v>-905.62296306687881</v>
      </c>
    </row>
    <row r="1207" spans="1:10" ht="12.6" customHeight="1" x14ac:dyDescent="0.3">
      <c r="A1207" s="181" t="s">
        <v>2175</v>
      </c>
      <c r="B1207" s="182" t="s">
        <v>2176</v>
      </c>
      <c r="C1207" s="190">
        <v>3367.26</v>
      </c>
      <c r="D1207" s="191">
        <v>3367.26</v>
      </c>
      <c r="E1207" s="185" t="s">
        <v>4616</v>
      </c>
      <c r="F1207" s="186" t="s">
        <v>3642</v>
      </c>
      <c r="G1207">
        <f>VLOOKUP(A1207,РАСЧЕТ!$A$3:$BG$1360,59,0)</f>
        <v>1507.8712790606155</v>
      </c>
      <c r="H1207" s="83">
        <f t="shared" si="54"/>
        <v>-1859.3887209393847</v>
      </c>
      <c r="I1207">
        <f t="shared" si="55"/>
        <v>1683.63</v>
      </c>
      <c r="J1207" s="140">
        <f t="shared" si="56"/>
        <v>-175.7587209393846</v>
      </c>
    </row>
    <row r="1208" spans="1:10" ht="12.6" customHeight="1" x14ac:dyDescent="0.3">
      <c r="A1208" s="181" t="s">
        <v>1383</v>
      </c>
      <c r="B1208" s="182" t="s">
        <v>1384</v>
      </c>
      <c r="C1208" s="190">
        <v>2194.73</v>
      </c>
      <c r="D1208" s="191">
        <v>2194.73</v>
      </c>
      <c r="E1208" s="185" t="s">
        <v>4616</v>
      </c>
      <c r="F1208" s="186" t="s">
        <v>3643</v>
      </c>
      <c r="G1208">
        <f>VLOOKUP(A1208,РАСЧЕТ!$A$3:$BG$1360,59,0)</f>
        <v>1264.1902783247574</v>
      </c>
      <c r="H1208" s="83">
        <f t="shared" si="54"/>
        <v>-930.53972167524262</v>
      </c>
      <c r="I1208">
        <f t="shared" si="55"/>
        <v>1097.365</v>
      </c>
      <c r="J1208" s="140">
        <f t="shared" si="56"/>
        <v>166.82527832475739</v>
      </c>
    </row>
    <row r="1209" spans="1:10" ht="12.6" customHeight="1" x14ac:dyDescent="0.3">
      <c r="A1209" s="181" t="s">
        <v>2488</v>
      </c>
      <c r="B1209" s="182" t="s">
        <v>2489</v>
      </c>
      <c r="C1209" s="190">
        <v>2181.85</v>
      </c>
      <c r="D1209" s="191">
        <v>2181.85</v>
      </c>
      <c r="E1209" s="185" t="s">
        <v>4616</v>
      </c>
      <c r="F1209" s="186" t="s">
        <v>3644</v>
      </c>
      <c r="G1209">
        <f>VLOOKUP(A1209,РАСЧЕТ!$A$3:$BG$1360,59,0)</f>
        <v>1408.6170761584426</v>
      </c>
      <c r="H1209" s="83">
        <f t="shared" si="54"/>
        <v>-773.23292384155729</v>
      </c>
      <c r="I1209">
        <f t="shared" si="55"/>
        <v>1090.925</v>
      </c>
      <c r="J1209" s="140">
        <f t="shared" si="56"/>
        <v>317.69207615844266</v>
      </c>
    </row>
    <row r="1210" spans="1:10" ht="12.6" customHeight="1" x14ac:dyDescent="0.3">
      <c r="A1210" s="181" t="s">
        <v>2536</v>
      </c>
      <c r="B1210" s="182" t="s">
        <v>1466</v>
      </c>
      <c r="C1210" s="190">
        <v>3122.45</v>
      </c>
      <c r="D1210" s="191">
        <v>3122.45</v>
      </c>
      <c r="E1210" s="185" t="s">
        <v>4616</v>
      </c>
      <c r="F1210" s="186" t="s">
        <v>3645</v>
      </c>
      <c r="G1210">
        <f>VLOOKUP(A1210,РАСЧЕТ!$A$3:$BG$1360,59,0)</f>
        <v>1491.5802798358638</v>
      </c>
      <c r="H1210" s="83">
        <f t="shared" si="54"/>
        <v>-1630.869720164136</v>
      </c>
      <c r="I1210">
        <f t="shared" si="55"/>
        <v>1561.2249999999999</v>
      </c>
      <c r="J1210" s="140">
        <f t="shared" si="56"/>
        <v>-69.644720164136061</v>
      </c>
    </row>
    <row r="1211" spans="1:10" ht="12.6" customHeight="1" x14ac:dyDescent="0.3">
      <c r="A1211" s="181" t="s">
        <v>1493</v>
      </c>
      <c r="B1211" s="182" t="s">
        <v>1494</v>
      </c>
      <c r="C1211" s="190">
        <v>3367.26</v>
      </c>
      <c r="D1211" s="191">
        <v>3367.26</v>
      </c>
      <c r="E1211" s="185" t="s">
        <v>4616</v>
      </c>
      <c r="F1211" s="186" t="s">
        <v>3663</v>
      </c>
      <c r="G1211">
        <f>VLOOKUP(A1211,РАСЧЕТ!$A$3:$BG$1360,59,0)</f>
        <v>1843.9345327075221</v>
      </c>
      <c r="H1211" s="83">
        <f t="shared" si="54"/>
        <v>-1523.3254672924782</v>
      </c>
      <c r="I1211">
        <f t="shared" si="55"/>
        <v>1683.63</v>
      </c>
      <c r="J1211" s="140">
        <f t="shared" si="56"/>
        <v>160.30453270752196</v>
      </c>
    </row>
    <row r="1212" spans="1:10" ht="12.6" customHeight="1" x14ac:dyDescent="0.3">
      <c r="A1212" s="181" t="s">
        <v>716</v>
      </c>
      <c r="B1212" s="182" t="s">
        <v>717</v>
      </c>
      <c r="C1212" s="190">
        <v>2194.73</v>
      </c>
      <c r="D1212" s="191">
        <v>2194.73</v>
      </c>
      <c r="E1212" s="185" t="s">
        <v>4616</v>
      </c>
      <c r="F1212" s="186" t="s">
        <v>3664</v>
      </c>
      <c r="G1212">
        <f>VLOOKUP(A1212,РАСЧЕТ!$A$3:$BG$1360,59,0)</f>
        <v>460.81518689521994</v>
      </c>
      <c r="H1212" s="83">
        <f t="shared" si="54"/>
        <v>-1733.91481310478</v>
      </c>
      <c r="I1212">
        <f t="shared" si="55"/>
        <v>1097.365</v>
      </c>
      <c r="J1212" s="140">
        <f t="shared" si="56"/>
        <v>-636.54981310478001</v>
      </c>
    </row>
    <row r="1213" spans="1:10" ht="12.6" customHeight="1" x14ac:dyDescent="0.3">
      <c r="A1213" s="181" t="s">
        <v>2102</v>
      </c>
      <c r="B1213" s="182" t="s">
        <v>2103</v>
      </c>
      <c r="C1213" s="190">
        <v>2181.85</v>
      </c>
      <c r="D1213" s="191">
        <v>2181.85</v>
      </c>
      <c r="E1213" s="185" t="s">
        <v>4616</v>
      </c>
      <c r="F1213" s="186" t="s">
        <v>3665</v>
      </c>
      <c r="G1213">
        <f>VLOOKUP(A1213,РАСЧЕТ!$A$3:$BG$1360,59,0)</f>
        <v>1679.4740268589326</v>
      </c>
      <c r="H1213" s="83">
        <f t="shared" si="54"/>
        <v>-502.37597314106733</v>
      </c>
      <c r="I1213">
        <f t="shared" si="55"/>
        <v>1090.925</v>
      </c>
      <c r="J1213" s="140">
        <f t="shared" si="56"/>
        <v>588.54902685893262</v>
      </c>
    </row>
    <row r="1214" spans="1:10" ht="12.6" customHeight="1" x14ac:dyDescent="0.3">
      <c r="A1214" s="181" t="s">
        <v>1003</v>
      </c>
      <c r="B1214" s="182" t="s">
        <v>1004</v>
      </c>
      <c r="C1214" s="190">
        <v>3122.45</v>
      </c>
      <c r="D1214" s="191">
        <v>3122.45</v>
      </c>
      <c r="E1214" s="185" t="s">
        <v>4616</v>
      </c>
      <c r="F1214" s="186" t="s">
        <v>3666</v>
      </c>
      <c r="G1214">
        <f>VLOOKUP(A1214,РАСЧЕТ!$A$3:$BG$1360,59,0)</f>
        <v>928.13094411941495</v>
      </c>
      <c r="H1214" s="83">
        <f t="shared" si="54"/>
        <v>-2194.319055880585</v>
      </c>
      <c r="I1214">
        <f t="shared" si="55"/>
        <v>1561.2249999999999</v>
      </c>
      <c r="J1214" s="140">
        <f t="shared" si="56"/>
        <v>-633.09405588058496</v>
      </c>
    </row>
    <row r="1215" spans="1:10" ht="12.6" customHeight="1" x14ac:dyDescent="0.3">
      <c r="A1215" s="181" t="s">
        <v>1452</v>
      </c>
      <c r="B1215" s="182" t="s">
        <v>172</v>
      </c>
      <c r="C1215" s="190">
        <v>1421.64</v>
      </c>
      <c r="D1215" s="191">
        <v>1421.64</v>
      </c>
      <c r="E1215" s="185" t="s">
        <v>4616</v>
      </c>
      <c r="F1215" s="186" t="s">
        <v>3172</v>
      </c>
      <c r="G1215">
        <f>VLOOKUP(A1215,РАСЧЕТ!$A$3:$BG$1360,59,0)</f>
        <v>863.61410406588982</v>
      </c>
      <c r="H1215" s="83">
        <f t="shared" si="54"/>
        <v>-558.02589593411028</v>
      </c>
      <c r="I1215">
        <f t="shared" si="55"/>
        <v>710.82</v>
      </c>
      <c r="J1215" s="140">
        <f t="shared" si="56"/>
        <v>152.79410406588977</v>
      </c>
    </row>
    <row r="1216" spans="1:10" ht="12.6" customHeight="1" x14ac:dyDescent="0.3">
      <c r="A1216" s="181" t="s">
        <v>2236</v>
      </c>
      <c r="B1216" s="182" t="s">
        <v>2237</v>
      </c>
      <c r="C1216" s="190">
        <v>3367.26</v>
      </c>
      <c r="D1216" s="191">
        <v>3367.26</v>
      </c>
      <c r="E1216" s="185" t="s">
        <v>4616</v>
      </c>
      <c r="F1216" s="186" t="s">
        <v>3690</v>
      </c>
      <c r="G1216">
        <f>VLOOKUP(A1216,РАСЧЕТ!$A$3:$BG$1360,59,0)</f>
        <v>1317.2682396787905</v>
      </c>
      <c r="H1216" s="83">
        <f t="shared" si="54"/>
        <v>-2049.9917603212098</v>
      </c>
      <c r="I1216">
        <f t="shared" si="55"/>
        <v>1683.63</v>
      </c>
      <c r="J1216" s="140">
        <f t="shared" si="56"/>
        <v>-366.36176032120966</v>
      </c>
    </row>
    <row r="1217" spans="1:10" ht="12.6" customHeight="1" x14ac:dyDescent="0.3">
      <c r="A1217" s="181" t="s">
        <v>1171</v>
      </c>
      <c r="B1217" s="182" t="s">
        <v>1172</v>
      </c>
      <c r="C1217" s="190">
        <v>2194.73</v>
      </c>
      <c r="D1217" s="191">
        <v>2194.73</v>
      </c>
      <c r="E1217" s="185" t="s">
        <v>4616</v>
      </c>
      <c r="F1217" s="186" t="s">
        <v>3691</v>
      </c>
      <c r="G1217">
        <f>VLOOKUP(A1217,РАСЧЕТ!$A$3:$BG$1360,59,0)</f>
        <v>963.23811087976753</v>
      </c>
      <c r="H1217" s="83">
        <f t="shared" si="54"/>
        <v>-1231.4918891202324</v>
      </c>
      <c r="I1217">
        <f t="shared" si="55"/>
        <v>1097.365</v>
      </c>
      <c r="J1217" s="140">
        <f t="shared" si="56"/>
        <v>-134.12688912023248</v>
      </c>
    </row>
    <row r="1218" spans="1:10" ht="12.6" customHeight="1" x14ac:dyDescent="0.3">
      <c r="A1218" s="181" t="s">
        <v>1819</v>
      </c>
      <c r="B1218" s="182" t="s">
        <v>1820</v>
      </c>
      <c r="C1218" s="190">
        <v>2181.85</v>
      </c>
      <c r="D1218" s="191">
        <v>2181.85</v>
      </c>
      <c r="E1218" s="185" t="s">
        <v>4616</v>
      </c>
      <c r="F1218" s="186" t="s">
        <v>3693</v>
      </c>
      <c r="G1218">
        <f>VLOOKUP(A1218,РАСЧЕТ!$A$3:$BG$1360,59,0)</f>
        <v>506.59655206638581</v>
      </c>
      <c r="H1218" s="83">
        <f t="shared" ref="H1218:H1281" si="57">G1218-C1218</f>
        <v>-1675.2534479336141</v>
      </c>
      <c r="I1218">
        <f t="shared" ref="I1218:I1281" si="58">C1218/30*15</f>
        <v>1090.925</v>
      </c>
      <c r="J1218" s="140">
        <f t="shared" ref="J1218:J1281" si="59">G1218-I1218</f>
        <v>-584.32844793361414</v>
      </c>
    </row>
    <row r="1219" spans="1:10" ht="12.6" customHeight="1" x14ac:dyDescent="0.3">
      <c r="A1219" s="181" t="s">
        <v>1469</v>
      </c>
      <c r="B1219" s="182" t="s">
        <v>1470</v>
      </c>
      <c r="C1219" s="190">
        <v>3122.45</v>
      </c>
      <c r="D1219" s="191">
        <v>3122.45</v>
      </c>
      <c r="E1219" s="185" t="s">
        <v>4616</v>
      </c>
      <c r="F1219" s="186" t="s">
        <v>3810</v>
      </c>
      <c r="G1219">
        <f>VLOOKUP(A1219,РАСЧЕТ!$A$3:$BG$1360,59,0)</f>
        <v>1978.119617205261</v>
      </c>
      <c r="H1219" s="83">
        <f t="shared" si="57"/>
        <v>-1144.3303827947389</v>
      </c>
      <c r="I1219">
        <f t="shared" si="58"/>
        <v>1561.2249999999999</v>
      </c>
      <c r="J1219" s="140">
        <f t="shared" si="59"/>
        <v>416.89461720526106</v>
      </c>
    </row>
    <row r="1220" spans="1:10" ht="12.6" customHeight="1" x14ac:dyDescent="0.3">
      <c r="A1220" s="181" t="s">
        <v>2494</v>
      </c>
      <c r="B1220" s="182" t="s">
        <v>2495</v>
      </c>
      <c r="C1220" s="190">
        <v>3367.26</v>
      </c>
      <c r="D1220" s="191">
        <v>3367.26</v>
      </c>
      <c r="E1220" s="185" t="s">
        <v>4616</v>
      </c>
      <c r="F1220" s="186" t="s">
        <v>3812</v>
      </c>
      <c r="G1220">
        <f>VLOOKUP(A1220,РАСЧЕТ!$A$3:$BG$1360,59,0)</f>
        <v>1945.08790009875</v>
      </c>
      <c r="H1220" s="83">
        <f t="shared" si="57"/>
        <v>-1422.1720999012502</v>
      </c>
      <c r="I1220">
        <f t="shared" si="58"/>
        <v>1683.63</v>
      </c>
      <c r="J1220" s="140">
        <f t="shared" si="59"/>
        <v>261.45790009874986</v>
      </c>
    </row>
    <row r="1221" spans="1:10" ht="12.6" customHeight="1" x14ac:dyDescent="0.3">
      <c r="A1221" s="181" t="s">
        <v>1471</v>
      </c>
      <c r="B1221" s="182" t="s">
        <v>1472</v>
      </c>
      <c r="C1221" s="190">
        <v>2194.73</v>
      </c>
      <c r="D1221" s="191">
        <v>2194.73</v>
      </c>
      <c r="E1221" s="185" t="s">
        <v>4616</v>
      </c>
      <c r="F1221" s="186" t="s">
        <v>3715</v>
      </c>
      <c r="G1221">
        <f>VLOOKUP(A1221,РАСЧЕТ!$A$3:$BG$1360,59,0)</f>
        <v>754.24355015408253</v>
      </c>
      <c r="H1221" s="83">
        <f t="shared" si="57"/>
        <v>-1440.4864498459174</v>
      </c>
      <c r="I1221">
        <f t="shared" si="58"/>
        <v>1097.365</v>
      </c>
      <c r="J1221" s="140">
        <f t="shared" si="59"/>
        <v>-343.12144984591748</v>
      </c>
    </row>
    <row r="1222" spans="1:10" ht="12.6" customHeight="1" x14ac:dyDescent="0.3">
      <c r="A1222" s="181" t="s">
        <v>500</v>
      </c>
      <c r="B1222" s="182" t="s">
        <v>501</v>
      </c>
      <c r="C1222" s="190">
        <v>2181.85</v>
      </c>
      <c r="D1222" s="191">
        <v>2181.85</v>
      </c>
      <c r="E1222" s="185" t="s">
        <v>4616</v>
      </c>
      <c r="F1222" s="186" t="s">
        <v>3716</v>
      </c>
      <c r="G1222">
        <f>VLOOKUP(A1222,РАСЧЕТ!$A$3:$BG$1360,59,0)</f>
        <v>768.25774209494477</v>
      </c>
      <c r="H1222" s="83">
        <f t="shared" si="57"/>
        <v>-1413.5922579050552</v>
      </c>
      <c r="I1222">
        <f t="shared" si="58"/>
        <v>1090.925</v>
      </c>
      <c r="J1222" s="140">
        <f t="shared" si="59"/>
        <v>-322.66725790505518</v>
      </c>
    </row>
    <row r="1223" spans="1:10" ht="12.6" customHeight="1" x14ac:dyDescent="0.3">
      <c r="A1223" s="181" t="s">
        <v>1166</v>
      </c>
      <c r="B1223" s="182" t="s">
        <v>1167</v>
      </c>
      <c r="C1223" s="190">
        <v>3122.45</v>
      </c>
      <c r="D1223" s="191">
        <v>3122.45</v>
      </c>
      <c r="E1223" s="185" t="s">
        <v>4616</v>
      </c>
      <c r="F1223" s="186" t="s">
        <v>3717</v>
      </c>
      <c r="G1223">
        <f>VLOOKUP(A1223,РАСЧЕТ!$A$3:$BG$1360,59,0)</f>
        <v>1510.9796621873709</v>
      </c>
      <c r="H1223" s="83">
        <f t="shared" si="57"/>
        <v>-1611.4703378126289</v>
      </c>
      <c r="I1223">
        <f t="shared" si="58"/>
        <v>1561.2249999999999</v>
      </c>
      <c r="J1223" s="140">
        <f t="shared" si="59"/>
        <v>-50.245337812629032</v>
      </c>
    </row>
    <row r="1224" spans="1:10" ht="12.6" customHeight="1" x14ac:dyDescent="0.3">
      <c r="A1224" s="181" t="s">
        <v>2179</v>
      </c>
      <c r="B1224" s="182" t="s">
        <v>2180</v>
      </c>
      <c r="C1224" s="190">
        <v>3367.26</v>
      </c>
      <c r="D1224" s="191">
        <v>3367.26</v>
      </c>
      <c r="E1224" s="185" t="s">
        <v>4616</v>
      </c>
      <c r="F1224" s="186" t="s">
        <v>3733</v>
      </c>
      <c r="G1224">
        <f>VLOOKUP(A1224,РАСЧЕТ!$A$3:$BG$1360,59,0)</f>
        <v>1196.887372700797</v>
      </c>
      <c r="H1224" s="83">
        <f t="shared" si="57"/>
        <v>-2170.3726272992035</v>
      </c>
      <c r="I1224">
        <f t="shared" si="58"/>
        <v>1683.63</v>
      </c>
      <c r="J1224" s="140">
        <f t="shared" si="59"/>
        <v>-486.74262729920315</v>
      </c>
    </row>
    <row r="1225" spans="1:10" ht="12.6" customHeight="1" x14ac:dyDescent="0.3">
      <c r="A1225" s="181" t="s">
        <v>835</v>
      </c>
      <c r="B1225" s="182" t="s">
        <v>836</v>
      </c>
      <c r="C1225" s="190">
        <v>2194.73</v>
      </c>
      <c r="D1225" s="191">
        <v>2194.73</v>
      </c>
      <c r="E1225" s="185" t="s">
        <v>4616</v>
      </c>
      <c r="F1225" s="186" t="s">
        <v>3734</v>
      </c>
      <c r="G1225">
        <f>VLOOKUP(A1225,РАСЧЕТ!$A$3:$BG$1360,59,0)</f>
        <v>1244.1268004950907</v>
      </c>
      <c r="H1225" s="83">
        <f t="shared" si="57"/>
        <v>-950.6031995049093</v>
      </c>
      <c r="I1225">
        <f t="shared" si="58"/>
        <v>1097.365</v>
      </c>
      <c r="J1225" s="140">
        <f t="shared" si="59"/>
        <v>146.76180049509071</v>
      </c>
    </row>
    <row r="1226" spans="1:10" ht="12.6" customHeight="1" x14ac:dyDescent="0.3">
      <c r="A1226" s="181" t="s">
        <v>2570</v>
      </c>
      <c r="B1226" s="182" t="s">
        <v>302</v>
      </c>
      <c r="C1226" s="190">
        <v>1421.64</v>
      </c>
      <c r="D1226" s="191">
        <v>1421.64</v>
      </c>
      <c r="E1226" s="185" t="s">
        <v>4616</v>
      </c>
      <c r="F1226" s="186" t="s">
        <v>3912</v>
      </c>
      <c r="G1226">
        <f>VLOOKUP(A1226,РАСЧЕТ!$A$3:$BG$1360,59,0)</f>
        <v>815.12736597753087</v>
      </c>
      <c r="H1226" s="83">
        <f t="shared" si="57"/>
        <v>-606.51263402246923</v>
      </c>
      <c r="I1226">
        <f t="shared" si="58"/>
        <v>710.82</v>
      </c>
      <c r="J1226" s="140">
        <f t="shared" si="59"/>
        <v>104.30736597753082</v>
      </c>
    </row>
    <row r="1227" spans="1:10" ht="12.6" customHeight="1" x14ac:dyDescent="0.3">
      <c r="A1227" s="181" t="s">
        <v>2490</v>
      </c>
      <c r="B1227" s="182" t="s">
        <v>2491</v>
      </c>
      <c r="C1227" s="190">
        <v>2181.85</v>
      </c>
      <c r="D1227" s="191">
        <v>2181.85</v>
      </c>
      <c r="E1227" s="185" t="s">
        <v>4616</v>
      </c>
      <c r="F1227" s="186" t="s">
        <v>3735</v>
      </c>
      <c r="G1227">
        <f>VLOOKUP(A1227,РАСЧЕТ!$A$3:$BG$1360,59,0)</f>
        <v>1417.8128368303753</v>
      </c>
      <c r="H1227" s="83">
        <f t="shared" si="57"/>
        <v>-764.03716316962459</v>
      </c>
      <c r="I1227">
        <f t="shared" si="58"/>
        <v>1090.925</v>
      </c>
      <c r="J1227" s="140">
        <f t="shared" si="59"/>
        <v>326.88783683037536</v>
      </c>
    </row>
    <row r="1228" spans="1:10" ht="12.6" customHeight="1" x14ac:dyDescent="0.3">
      <c r="A1228" s="181" t="s">
        <v>2504</v>
      </c>
      <c r="B1228" s="182" t="s">
        <v>2505</v>
      </c>
      <c r="C1228" s="190">
        <v>3122.45</v>
      </c>
      <c r="D1228" s="191">
        <v>3122.45</v>
      </c>
      <c r="E1228" s="185" t="s">
        <v>4616</v>
      </c>
      <c r="F1228" s="186" t="s">
        <v>3736</v>
      </c>
      <c r="G1228">
        <f>VLOOKUP(A1228,РАСЧЕТ!$A$3:$BG$1360,59,0)</f>
        <v>655.6020369331211</v>
      </c>
      <c r="H1228" s="83">
        <f t="shared" si="57"/>
        <v>-2466.8479630668789</v>
      </c>
      <c r="I1228">
        <f t="shared" si="58"/>
        <v>1561.2249999999999</v>
      </c>
      <c r="J1228" s="140">
        <f t="shared" si="59"/>
        <v>-905.62296306687881</v>
      </c>
    </row>
    <row r="1229" spans="1:10" ht="12.6" customHeight="1" x14ac:dyDescent="0.3">
      <c r="A1229" s="181" t="s">
        <v>2244</v>
      </c>
      <c r="B1229" s="182" t="s">
        <v>2245</v>
      </c>
      <c r="C1229" s="190">
        <v>3367.26</v>
      </c>
      <c r="D1229" s="191">
        <v>3367.26</v>
      </c>
      <c r="E1229" s="185" t="s">
        <v>4616</v>
      </c>
      <c r="F1229" s="186" t="s">
        <v>3820</v>
      </c>
      <c r="G1229">
        <f>VLOOKUP(A1229,РАСЧЕТ!$A$3:$BG$1360,59,0)</f>
        <v>1969.3312691429294</v>
      </c>
      <c r="H1229" s="83">
        <f t="shared" si="57"/>
        <v>-1397.9287308570708</v>
      </c>
      <c r="I1229">
        <f t="shared" si="58"/>
        <v>1683.63</v>
      </c>
      <c r="J1229" s="140">
        <f t="shared" si="59"/>
        <v>285.70126914292928</v>
      </c>
    </row>
    <row r="1230" spans="1:10" ht="12.6" customHeight="1" x14ac:dyDescent="0.3">
      <c r="A1230" s="181" t="s">
        <v>811</v>
      </c>
      <c r="B1230" s="182" t="s">
        <v>812</v>
      </c>
      <c r="C1230" s="190">
        <v>2194.73</v>
      </c>
      <c r="D1230" s="191">
        <v>2194.73</v>
      </c>
      <c r="E1230" s="185" t="s">
        <v>4616</v>
      </c>
      <c r="F1230" s="186" t="s">
        <v>3822</v>
      </c>
      <c r="G1230">
        <f>VLOOKUP(A1230,РАСЧЕТ!$A$3:$BG$1360,59,0)</f>
        <v>666.46583464929506</v>
      </c>
      <c r="H1230" s="83">
        <f t="shared" si="57"/>
        <v>-1528.2641653507048</v>
      </c>
      <c r="I1230">
        <f t="shared" si="58"/>
        <v>1097.365</v>
      </c>
      <c r="J1230" s="140">
        <f t="shared" si="59"/>
        <v>-430.89916535070495</v>
      </c>
    </row>
    <row r="1231" spans="1:10" ht="12.6" customHeight="1" x14ac:dyDescent="0.3">
      <c r="A1231" s="181" t="s">
        <v>3948</v>
      </c>
      <c r="B1231" s="182" t="s">
        <v>1474</v>
      </c>
      <c r="C1231" s="190">
        <v>2181.85</v>
      </c>
      <c r="D1231" s="191">
        <v>2181.85</v>
      </c>
      <c r="E1231" s="185" t="s">
        <v>4616</v>
      </c>
      <c r="F1231" s="186" t="s">
        <v>4635</v>
      </c>
      <c r="G1231">
        <f>VLOOKUP(A1231,РАСЧЕТ!$A$3:$BG$1360,59,0)</f>
        <v>1687.8338092879612</v>
      </c>
      <c r="H1231" s="83">
        <f t="shared" si="57"/>
        <v>-494.01619071203868</v>
      </c>
      <c r="I1231">
        <f t="shared" si="58"/>
        <v>1090.925</v>
      </c>
      <c r="J1231" s="140">
        <f t="shared" si="59"/>
        <v>596.90880928796128</v>
      </c>
    </row>
    <row r="1232" spans="1:10" ht="12.6" customHeight="1" x14ac:dyDescent="0.3">
      <c r="A1232" s="181" t="s">
        <v>1190</v>
      </c>
      <c r="B1232" s="182" t="s">
        <v>1191</v>
      </c>
      <c r="C1232" s="190">
        <v>3122.45</v>
      </c>
      <c r="D1232" s="191">
        <v>3122.45</v>
      </c>
      <c r="E1232" s="185" t="s">
        <v>4616</v>
      </c>
      <c r="F1232" s="186" t="s">
        <v>3760</v>
      </c>
      <c r="G1232">
        <f>VLOOKUP(A1232,РАСЧЕТ!$A$3:$BG$1360,59,0)</f>
        <v>1927.1249443881907</v>
      </c>
      <c r="H1232" s="83">
        <f t="shared" si="57"/>
        <v>-1195.3250556118091</v>
      </c>
      <c r="I1232">
        <f t="shared" si="58"/>
        <v>1561.2249999999999</v>
      </c>
      <c r="J1232" s="140">
        <f t="shared" si="59"/>
        <v>365.89994438819076</v>
      </c>
    </row>
    <row r="1233" spans="1:10" ht="12.6" customHeight="1" x14ac:dyDescent="0.3">
      <c r="A1233" s="181" t="s">
        <v>2628</v>
      </c>
      <c r="B1233" s="182" t="s">
        <v>1108</v>
      </c>
      <c r="C1233" s="190">
        <v>3367.26</v>
      </c>
      <c r="D1233" s="191">
        <v>3367.26</v>
      </c>
      <c r="E1233" s="185" t="s">
        <v>4616</v>
      </c>
      <c r="F1233" s="186" t="s">
        <v>3921</v>
      </c>
      <c r="G1233">
        <f>VLOOKUP(A1233,РАСЧЕТ!$A$3:$BG$1360,59,0)</f>
        <v>751.31096923363486</v>
      </c>
      <c r="H1233" s="83">
        <f t="shared" si="57"/>
        <v>-2615.9490307663655</v>
      </c>
      <c r="I1233">
        <f t="shared" si="58"/>
        <v>1683.63</v>
      </c>
      <c r="J1233" s="140">
        <f t="shared" si="59"/>
        <v>-932.31903076636524</v>
      </c>
    </row>
    <row r="1234" spans="1:10" ht="12.6" customHeight="1" x14ac:dyDescent="0.3">
      <c r="A1234" s="181" t="s">
        <v>1862</v>
      </c>
      <c r="B1234" s="182" t="s">
        <v>1863</v>
      </c>
      <c r="C1234" s="190">
        <v>2194.73</v>
      </c>
      <c r="D1234" s="191">
        <v>2194.73</v>
      </c>
      <c r="E1234" s="185" t="s">
        <v>4616</v>
      </c>
      <c r="F1234" s="186" t="s">
        <v>3784</v>
      </c>
      <c r="G1234">
        <f>VLOOKUP(A1234,РАСЧЕТ!$A$3:$BG$1360,59,0)</f>
        <v>1310.1690816844052</v>
      </c>
      <c r="H1234" s="83">
        <f t="shared" si="57"/>
        <v>-884.56091831559479</v>
      </c>
      <c r="I1234">
        <f t="shared" si="58"/>
        <v>1097.365</v>
      </c>
      <c r="J1234" s="140">
        <f t="shared" si="59"/>
        <v>212.80408168440522</v>
      </c>
    </row>
    <row r="1235" spans="1:10" ht="12.6" customHeight="1" x14ac:dyDescent="0.3">
      <c r="A1235" s="181" t="s">
        <v>507</v>
      </c>
      <c r="B1235" s="182" t="s">
        <v>508</v>
      </c>
      <c r="C1235" s="190">
        <v>2181.85</v>
      </c>
      <c r="D1235" s="191">
        <v>2181.85</v>
      </c>
      <c r="E1235" s="185" t="s">
        <v>4616</v>
      </c>
      <c r="F1235" s="186" t="s">
        <v>3785</v>
      </c>
      <c r="G1235">
        <f>VLOOKUP(A1235,РАСЧЕТ!$A$3:$BG$1360,59,0)</f>
        <v>1034.0988233380167</v>
      </c>
      <c r="H1235" s="83">
        <f t="shared" si="57"/>
        <v>-1147.7511766619832</v>
      </c>
      <c r="I1235">
        <f t="shared" si="58"/>
        <v>1090.925</v>
      </c>
      <c r="J1235" s="140">
        <f t="shared" si="59"/>
        <v>-56.826176661983254</v>
      </c>
    </row>
    <row r="1236" spans="1:10" ht="12.6" customHeight="1" x14ac:dyDescent="0.3">
      <c r="A1236" s="181" t="s">
        <v>2512</v>
      </c>
      <c r="B1236" s="182" t="s">
        <v>2513</v>
      </c>
      <c r="C1236" s="190">
        <v>3122.45</v>
      </c>
      <c r="D1236" s="191">
        <v>3122.45</v>
      </c>
      <c r="E1236" s="185" t="s">
        <v>4616</v>
      </c>
      <c r="F1236" s="186" t="s">
        <v>3786</v>
      </c>
      <c r="G1236">
        <f>VLOOKUP(A1236,РАСЧЕТ!$A$3:$BG$1360,59,0)</f>
        <v>1549.2627785961524</v>
      </c>
      <c r="H1236" s="83">
        <f t="shared" si="57"/>
        <v>-1573.1872214038474</v>
      </c>
      <c r="I1236">
        <f t="shared" si="58"/>
        <v>1561.2249999999999</v>
      </c>
      <c r="J1236" s="140">
        <f t="shared" si="59"/>
        <v>-11.962221403847479</v>
      </c>
    </row>
    <row r="1237" spans="1:10" ht="12.6" customHeight="1" x14ac:dyDescent="0.3">
      <c r="A1237" s="181" t="s">
        <v>817</v>
      </c>
      <c r="B1237" s="182" t="s">
        <v>271</v>
      </c>
      <c r="C1237" s="190">
        <v>1576.26</v>
      </c>
      <c r="D1237" s="191">
        <v>1576.26</v>
      </c>
      <c r="E1237" s="185" t="s">
        <v>4616</v>
      </c>
      <c r="F1237" s="186" t="s">
        <v>3241</v>
      </c>
      <c r="G1237">
        <f>VLOOKUP(A1237,РАСЧЕТ!$A$3:$BG$1360,59,0)</f>
        <v>749.78238656422764</v>
      </c>
      <c r="H1237" s="83">
        <f t="shared" si="57"/>
        <v>-826.47761343577235</v>
      </c>
      <c r="I1237">
        <f t="shared" si="58"/>
        <v>788.13</v>
      </c>
      <c r="J1237" s="140">
        <f t="shared" si="59"/>
        <v>-38.347613435772359</v>
      </c>
    </row>
    <row r="1238" spans="1:10" ht="12.6" customHeight="1" x14ac:dyDescent="0.3">
      <c r="A1238" s="181" t="s">
        <v>2516</v>
      </c>
      <c r="B1238" s="182" t="s">
        <v>2517</v>
      </c>
      <c r="C1238" s="190">
        <v>3367.26</v>
      </c>
      <c r="D1238" s="191">
        <v>3367.26</v>
      </c>
      <c r="E1238" s="185" t="s">
        <v>4616</v>
      </c>
      <c r="F1238" s="186" t="s">
        <v>3807</v>
      </c>
      <c r="G1238">
        <f>VLOOKUP(A1238,РАСЧЕТ!$A$3:$BG$1360,59,0)</f>
        <v>1753.6488824740225</v>
      </c>
      <c r="H1238" s="83">
        <f t="shared" si="57"/>
        <v>-1613.6111175259778</v>
      </c>
      <c r="I1238">
        <f t="shared" si="58"/>
        <v>1683.63</v>
      </c>
      <c r="J1238" s="140">
        <f t="shared" si="59"/>
        <v>70.018882474022348</v>
      </c>
    </row>
    <row r="1239" spans="1:10" ht="12.6" customHeight="1" x14ac:dyDescent="0.3">
      <c r="A1239" s="181" t="s">
        <v>1429</v>
      </c>
      <c r="B1239" s="182" t="s">
        <v>1430</v>
      </c>
      <c r="C1239" s="190">
        <v>2194.73</v>
      </c>
      <c r="D1239" s="191">
        <v>2194.73</v>
      </c>
      <c r="E1239" s="185" t="s">
        <v>4616</v>
      </c>
      <c r="F1239" s="186" t="s">
        <v>3808</v>
      </c>
      <c r="G1239">
        <f>VLOOKUP(A1239,РАСЧЕТ!$A$3:$BG$1360,59,0)</f>
        <v>797.71441878502571</v>
      </c>
      <c r="H1239" s="83">
        <f t="shared" si="57"/>
        <v>-1397.0155812149742</v>
      </c>
      <c r="I1239">
        <f t="shared" si="58"/>
        <v>1097.365</v>
      </c>
      <c r="J1239" s="140">
        <f t="shared" si="59"/>
        <v>-299.6505812149743</v>
      </c>
    </row>
    <row r="1240" spans="1:10" ht="12.6" customHeight="1" x14ac:dyDescent="0.3">
      <c r="A1240" s="181" t="s">
        <v>1206</v>
      </c>
      <c r="B1240" s="182" t="s">
        <v>1207</v>
      </c>
      <c r="C1240" s="190">
        <v>2181.85</v>
      </c>
      <c r="D1240" s="191">
        <v>2181.85</v>
      </c>
      <c r="E1240" s="185" t="s">
        <v>4616</v>
      </c>
      <c r="F1240" s="186" t="s">
        <v>3809</v>
      </c>
      <c r="G1240">
        <f>VLOOKUP(A1240,РАСЧЕТ!$A$3:$BG$1360,59,0)</f>
        <v>1651.0507666002402</v>
      </c>
      <c r="H1240" s="83">
        <f t="shared" si="57"/>
        <v>-530.79923339975971</v>
      </c>
      <c r="I1240">
        <f t="shared" si="58"/>
        <v>1090.925</v>
      </c>
      <c r="J1240" s="140">
        <f t="shared" si="59"/>
        <v>560.12576660024024</v>
      </c>
    </row>
    <row r="1241" spans="1:10" ht="12.6" customHeight="1" x14ac:dyDescent="0.3">
      <c r="A1241" s="181" t="s">
        <v>2611</v>
      </c>
      <c r="B1241" s="182" t="s">
        <v>2222</v>
      </c>
      <c r="C1241" s="190">
        <v>3122.45</v>
      </c>
      <c r="D1241" s="191">
        <v>3122.45</v>
      </c>
      <c r="E1241" s="185" t="s">
        <v>4616</v>
      </c>
      <c r="F1241" s="186" t="s">
        <v>3891</v>
      </c>
      <c r="G1241">
        <f>VLOOKUP(A1241,РАСЧЕТ!$A$3:$BG$1360,59,0)</f>
        <v>1809.252012138905</v>
      </c>
      <c r="H1241" s="83">
        <f t="shared" si="57"/>
        <v>-1313.1979878610948</v>
      </c>
      <c r="I1241">
        <f t="shared" si="58"/>
        <v>1561.2249999999999</v>
      </c>
      <c r="J1241" s="140">
        <f t="shared" si="59"/>
        <v>248.02701213890509</v>
      </c>
    </row>
    <row r="1242" spans="1:10" ht="12.6" customHeight="1" x14ac:dyDescent="0.3">
      <c r="A1242" s="181" t="s">
        <v>515</v>
      </c>
      <c r="B1242" s="182" t="s">
        <v>516</v>
      </c>
      <c r="C1242" s="190">
        <v>4660.05</v>
      </c>
      <c r="D1242" s="191">
        <v>4660.05</v>
      </c>
      <c r="E1242" s="185" t="s">
        <v>4616</v>
      </c>
      <c r="F1242" s="186" t="s">
        <v>3828</v>
      </c>
      <c r="G1242">
        <f>VLOOKUP(A1242,РАСЧЕТ!$A$3:$BG$1360,59,0)</f>
        <v>1943.1620973612594</v>
      </c>
      <c r="H1242" s="83">
        <f t="shared" si="57"/>
        <v>-2716.8879026387408</v>
      </c>
      <c r="I1242">
        <f t="shared" si="58"/>
        <v>2330.0250000000001</v>
      </c>
      <c r="J1242" s="140">
        <f t="shared" si="59"/>
        <v>-386.86290263874071</v>
      </c>
    </row>
    <row r="1243" spans="1:10" ht="12.6" customHeight="1" x14ac:dyDescent="0.3">
      <c r="A1243" s="181" t="s">
        <v>1080</v>
      </c>
      <c r="B1243" s="182" t="s">
        <v>1081</v>
      </c>
      <c r="C1243" s="190">
        <v>3070.91</v>
      </c>
      <c r="D1243" s="191">
        <v>3070.91</v>
      </c>
      <c r="E1243" s="185" t="s">
        <v>4616</v>
      </c>
      <c r="F1243" s="186" t="s">
        <v>3829</v>
      </c>
      <c r="G1243">
        <f>VLOOKUP(A1243,РАСЧЕТ!$A$3:$BG$1360,59,0)</f>
        <v>1856.1130192304245</v>
      </c>
      <c r="H1243" s="83">
        <f t="shared" si="57"/>
        <v>-1214.7969807695754</v>
      </c>
      <c r="I1243">
        <f t="shared" si="58"/>
        <v>1535.4549999999999</v>
      </c>
      <c r="J1243" s="140">
        <f t="shared" si="59"/>
        <v>320.65801923042454</v>
      </c>
    </row>
    <row r="1244" spans="1:10" ht="12.6" customHeight="1" x14ac:dyDescent="0.3">
      <c r="A1244" s="181" t="s">
        <v>2281</v>
      </c>
      <c r="B1244" s="182" t="s">
        <v>2282</v>
      </c>
      <c r="C1244" s="190">
        <v>3058.02</v>
      </c>
      <c r="D1244" s="191">
        <v>3058.02</v>
      </c>
      <c r="E1244" s="185" t="s">
        <v>4616</v>
      </c>
      <c r="F1244" s="186" t="s">
        <v>3830</v>
      </c>
      <c r="G1244">
        <f>VLOOKUP(A1244,РАСЧЕТ!$A$3:$BG$1360,59,0)</f>
        <v>1876.8150371145041</v>
      </c>
      <c r="H1244" s="83">
        <f t="shared" si="57"/>
        <v>-1181.2049628854959</v>
      </c>
      <c r="I1244">
        <f t="shared" si="58"/>
        <v>1529.01</v>
      </c>
      <c r="J1244" s="140">
        <f t="shared" si="59"/>
        <v>347.8050371145041</v>
      </c>
    </row>
    <row r="1245" spans="1:10" ht="12.6" customHeight="1" x14ac:dyDescent="0.3">
      <c r="A1245" s="181" t="s">
        <v>2453</v>
      </c>
      <c r="B1245" s="182" t="s">
        <v>2454</v>
      </c>
      <c r="C1245" s="190">
        <v>4415.24</v>
      </c>
      <c r="D1245" s="191">
        <v>4415.24</v>
      </c>
      <c r="E1245" s="185" t="s">
        <v>4616</v>
      </c>
      <c r="F1245" s="186" t="s">
        <v>3831</v>
      </c>
      <c r="G1245">
        <f>VLOOKUP(A1245,РАСЧЕТ!$A$3:$BG$1360,59,0)</f>
        <v>1836.5854479030108</v>
      </c>
      <c r="H1245" s="83">
        <f t="shared" si="57"/>
        <v>-2578.6545520969889</v>
      </c>
      <c r="I1245">
        <f t="shared" si="58"/>
        <v>2207.62</v>
      </c>
      <c r="J1245" s="140">
        <f t="shared" si="59"/>
        <v>-371.03455209698905</v>
      </c>
    </row>
    <row r="1246" spans="1:10" ht="12.6" customHeight="1" x14ac:dyDescent="0.3">
      <c r="A1246" s="181" t="s">
        <v>3932</v>
      </c>
      <c r="B1246" s="182" t="s">
        <v>286</v>
      </c>
      <c r="C1246" s="190">
        <v>3367.26</v>
      </c>
      <c r="D1246" s="191">
        <v>3367.26</v>
      </c>
      <c r="E1246" s="185" t="s">
        <v>4616</v>
      </c>
      <c r="F1246" s="186" t="s">
        <v>4565</v>
      </c>
      <c r="G1246">
        <f>VLOOKUP(A1246,РАСЧЕТ!$A$3:$BG$1360,59,0)</f>
        <v>1083.1943316660238</v>
      </c>
      <c r="H1246" s="83">
        <f t="shared" si="57"/>
        <v>-2284.0656683339766</v>
      </c>
      <c r="I1246">
        <f t="shared" si="58"/>
        <v>1683.63</v>
      </c>
      <c r="J1246" s="140">
        <f t="shared" si="59"/>
        <v>-600.43566833397631</v>
      </c>
    </row>
    <row r="1247" spans="1:10" ht="12.6" customHeight="1" x14ac:dyDescent="0.3">
      <c r="A1247" s="181" t="s">
        <v>2519</v>
      </c>
      <c r="B1247" s="182" t="s">
        <v>329</v>
      </c>
      <c r="C1247" s="190">
        <v>3118.15</v>
      </c>
      <c r="D1247" s="191">
        <v>3118.15</v>
      </c>
      <c r="E1247" s="185" t="s">
        <v>4616</v>
      </c>
      <c r="F1247" s="186" t="s">
        <v>3176</v>
      </c>
      <c r="G1247">
        <f>VLOOKUP(A1247,РАСЧЕТ!$A$3:$BG$1360,59,0)</f>
        <v>1734.7841357910652</v>
      </c>
      <c r="H1247" s="83">
        <f t="shared" si="57"/>
        <v>-1383.3658642089349</v>
      </c>
      <c r="I1247">
        <f t="shared" si="58"/>
        <v>1559.075</v>
      </c>
      <c r="J1247" s="140">
        <f t="shared" si="59"/>
        <v>175.70913579106514</v>
      </c>
    </row>
    <row r="1248" spans="1:10" ht="12.6" customHeight="1" x14ac:dyDescent="0.3">
      <c r="A1248" s="181" t="s">
        <v>2158</v>
      </c>
      <c r="B1248" s="182" t="s">
        <v>323</v>
      </c>
      <c r="C1248" s="190">
        <v>2452.4299999999998</v>
      </c>
      <c r="D1248" s="191">
        <v>2452.4299999999998</v>
      </c>
      <c r="E1248" s="185" t="s">
        <v>4616</v>
      </c>
      <c r="F1248" s="186" t="s">
        <v>3112</v>
      </c>
      <c r="G1248">
        <f>VLOOKUP(A1248,РАСЧЕТ!$A$3:$BG$1360,59,0)</f>
        <v>1186.7529396272196</v>
      </c>
      <c r="H1248" s="83">
        <f t="shared" si="57"/>
        <v>-1265.6770603727803</v>
      </c>
      <c r="I1248">
        <f t="shared" si="58"/>
        <v>1226.2149999999999</v>
      </c>
      <c r="J1248" s="140">
        <f t="shared" si="59"/>
        <v>-39.462060372780343</v>
      </c>
    </row>
    <row r="1249" spans="1:10" ht="12.6" customHeight="1" x14ac:dyDescent="0.3">
      <c r="A1249" s="181" t="s">
        <v>1021</v>
      </c>
      <c r="B1249" s="182" t="s">
        <v>200</v>
      </c>
      <c r="C1249" s="190">
        <v>2452.4299999999998</v>
      </c>
      <c r="D1249" s="191">
        <v>2452.4299999999998</v>
      </c>
      <c r="E1249" s="185" t="s">
        <v>4616</v>
      </c>
      <c r="F1249" s="186" t="s">
        <v>3249</v>
      </c>
      <c r="G1249">
        <f>VLOOKUP(A1249,РАСЧЕТ!$A$3:$BG$1360,59,0)</f>
        <v>811.69492146955531</v>
      </c>
      <c r="H1249" s="83">
        <f t="shared" si="57"/>
        <v>-1640.7350785304445</v>
      </c>
      <c r="I1249">
        <f t="shared" si="58"/>
        <v>1226.2149999999999</v>
      </c>
      <c r="J1249" s="140">
        <f t="shared" si="59"/>
        <v>-414.52007853044461</v>
      </c>
    </row>
    <row r="1250" spans="1:10" ht="12.6" customHeight="1" x14ac:dyDescent="0.3">
      <c r="A1250" s="181" t="s">
        <v>2181</v>
      </c>
      <c r="B1250" s="182" t="s">
        <v>342</v>
      </c>
      <c r="C1250" s="190">
        <v>1421.64</v>
      </c>
      <c r="D1250" s="191">
        <v>1421.64</v>
      </c>
      <c r="E1250" s="185" t="s">
        <v>4616</v>
      </c>
      <c r="F1250" s="186" t="s">
        <v>3250</v>
      </c>
      <c r="G1250">
        <f>VLOOKUP(A1250,РАСЧЕТ!$A$3:$BG$1360,59,0)</f>
        <v>375.40281021068768</v>
      </c>
      <c r="H1250" s="83">
        <f t="shared" si="57"/>
        <v>-1046.2371897893124</v>
      </c>
      <c r="I1250">
        <f t="shared" si="58"/>
        <v>710.82</v>
      </c>
      <c r="J1250" s="140">
        <f t="shared" si="59"/>
        <v>-335.41718978931237</v>
      </c>
    </row>
    <row r="1251" spans="1:10" ht="12.6" customHeight="1" x14ac:dyDescent="0.3">
      <c r="A1251" s="181" t="s">
        <v>708</v>
      </c>
      <c r="B1251" s="182" t="s">
        <v>222</v>
      </c>
      <c r="C1251" s="190">
        <v>1421.64</v>
      </c>
      <c r="D1251" s="191">
        <v>1421.64</v>
      </c>
      <c r="E1251" s="185" t="s">
        <v>4616</v>
      </c>
      <c r="F1251" s="186" t="s">
        <v>3251</v>
      </c>
      <c r="G1251">
        <f>VLOOKUP(A1251,РАСЧЕТ!$A$3:$BG$1360,59,0)</f>
        <v>687.94259722698723</v>
      </c>
      <c r="H1251" s="83">
        <f t="shared" si="57"/>
        <v>-733.69740277301287</v>
      </c>
      <c r="I1251">
        <f t="shared" si="58"/>
        <v>710.82</v>
      </c>
      <c r="J1251" s="140">
        <f t="shared" si="59"/>
        <v>-22.877402773012818</v>
      </c>
    </row>
    <row r="1252" spans="1:10" ht="12.6" customHeight="1" x14ac:dyDescent="0.3">
      <c r="A1252" s="181" t="s">
        <v>517</v>
      </c>
      <c r="B1252" s="182" t="s">
        <v>331</v>
      </c>
      <c r="C1252" s="190">
        <v>1576.26</v>
      </c>
      <c r="D1252" s="191">
        <v>1576.26</v>
      </c>
      <c r="E1252" s="185" t="s">
        <v>4616</v>
      </c>
      <c r="F1252" s="186" t="s">
        <v>3253</v>
      </c>
      <c r="G1252">
        <f>VLOOKUP(A1252,РАСЧЕТ!$A$3:$BG$1360,59,0)</f>
        <v>580.07880325496978</v>
      </c>
      <c r="H1252" s="83">
        <f t="shared" si="57"/>
        <v>-996.18119674503021</v>
      </c>
      <c r="I1252">
        <f t="shared" si="58"/>
        <v>788.13</v>
      </c>
      <c r="J1252" s="140">
        <f t="shared" si="59"/>
        <v>-208.05119674503021</v>
      </c>
    </row>
    <row r="1253" spans="1:10" ht="12.6" customHeight="1" x14ac:dyDescent="0.3">
      <c r="A1253" s="181" t="s">
        <v>2518</v>
      </c>
      <c r="B1253" s="182" t="s">
        <v>220</v>
      </c>
      <c r="C1253" s="190">
        <v>3367.26</v>
      </c>
      <c r="D1253" s="191">
        <v>3367.26</v>
      </c>
      <c r="E1253" s="185" t="s">
        <v>4616</v>
      </c>
      <c r="F1253" s="186" t="s">
        <v>3254</v>
      </c>
      <c r="G1253">
        <f>VLOOKUP(A1253,РАСЧЕТ!$A$3:$BG$1360,59,0)</f>
        <v>1786.2520339472276</v>
      </c>
      <c r="H1253" s="83">
        <f t="shared" si="57"/>
        <v>-1581.0079660527726</v>
      </c>
      <c r="I1253">
        <f t="shared" si="58"/>
        <v>1683.63</v>
      </c>
      <c r="J1253" s="140">
        <f t="shared" si="59"/>
        <v>102.62203394722746</v>
      </c>
    </row>
    <row r="1254" spans="1:10" ht="12.6" customHeight="1" x14ac:dyDescent="0.3">
      <c r="A1254" s="181" t="s">
        <v>672</v>
      </c>
      <c r="B1254" s="182" t="s">
        <v>201</v>
      </c>
      <c r="C1254" s="190">
        <v>3118.15</v>
      </c>
      <c r="D1254" s="191">
        <v>3118.15</v>
      </c>
      <c r="E1254" s="185" t="s">
        <v>4616</v>
      </c>
      <c r="F1254" s="186" t="s">
        <v>3259</v>
      </c>
      <c r="G1254">
        <f>VLOOKUP(A1254,РАСЧЕТ!$A$3:$BG$1360,59,0)</f>
        <v>1200.5940385762146</v>
      </c>
      <c r="H1254" s="83">
        <f t="shared" si="57"/>
        <v>-1917.5559614237854</v>
      </c>
      <c r="I1254">
        <f t="shared" si="58"/>
        <v>1559.075</v>
      </c>
      <c r="J1254" s="140">
        <f t="shared" si="59"/>
        <v>-358.4809614237854</v>
      </c>
    </row>
    <row r="1255" spans="1:10" ht="12.6" customHeight="1" x14ac:dyDescent="0.3">
      <c r="A1255" s="181" t="s">
        <v>2252</v>
      </c>
      <c r="B1255" s="182" t="s">
        <v>330</v>
      </c>
      <c r="C1255" s="190">
        <v>2452.4299999999998</v>
      </c>
      <c r="D1255" s="191">
        <v>2452.4299999999998</v>
      </c>
      <c r="E1255" s="185" t="s">
        <v>4616</v>
      </c>
      <c r="F1255" s="186" t="s">
        <v>3182</v>
      </c>
      <c r="G1255">
        <f>VLOOKUP(A1255,РАСЧЕТ!$A$3:$BG$1360,59,0)</f>
        <v>514.92264523908136</v>
      </c>
      <c r="H1255" s="83">
        <f t="shared" si="57"/>
        <v>-1937.5073547609186</v>
      </c>
      <c r="I1255">
        <f t="shared" si="58"/>
        <v>1226.2149999999999</v>
      </c>
      <c r="J1255" s="140">
        <f t="shared" si="59"/>
        <v>-711.29235476091856</v>
      </c>
    </row>
    <row r="1256" spans="1:10" ht="12.6" customHeight="1" x14ac:dyDescent="0.3">
      <c r="A1256" s="181" t="s">
        <v>2238</v>
      </c>
      <c r="B1256" s="182" t="s">
        <v>328</v>
      </c>
      <c r="C1256" s="190">
        <v>1421.64</v>
      </c>
      <c r="D1256" s="191">
        <v>1421.64</v>
      </c>
      <c r="E1256" s="185" t="s">
        <v>4616</v>
      </c>
      <c r="F1256" s="186" t="s">
        <v>3260</v>
      </c>
      <c r="G1256">
        <f>VLOOKUP(A1256,РАСЧЕТ!$A$3:$BG$1360,59,0)</f>
        <v>678.86291238438434</v>
      </c>
      <c r="H1256" s="83">
        <f t="shared" si="57"/>
        <v>-742.77708761561576</v>
      </c>
      <c r="I1256">
        <f t="shared" si="58"/>
        <v>710.82</v>
      </c>
      <c r="J1256" s="140">
        <f t="shared" si="59"/>
        <v>-31.957087615615706</v>
      </c>
    </row>
    <row r="1257" spans="1:10" ht="12.6" customHeight="1" x14ac:dyDescent="0.3">
      <c r="A1257" s="181" t="s">
        <v>777</v>
      </c>
      <c r="B1257" s="182" t="s">
        <v>353</v>
      </c>
      <c r="C1257" s="190">
        <v>1421.64</v>
      </c>
      <c r="D1257" s="191">
        <v>1421.64</v>
      </c>
      <c r="E1257" s="185" t="s">
        <v>4616</v>
      </c>
      <c r="F1257" s="186" t="s">
        <v>3183</v>
      </c>
      <c r="G1257">
        <f>VLOOKUP(A1257,РАСЧЕТ!$A$3:$BG$1360,59,0)</f>
        <v>298.49281186363561</v>
      </c>
      <c r="H1257" s="83">
        <f t="shared" si="57"/>
        <v>-1123.1471881363645</v>
      </c>
      <c r="I1257">
        <f t="shared" si="58"/>
        <v>710.82</v>
      </c>
      <c r="J1257" s="140">
        <f t="shared" si="59"/>
        <v>-412.32718813636444</v>
      </c>
    </row>
    <row r="1258" spans="1:10" ht="12.6" customHeight="1" x14ac:dyDescent="0.3">
      <c r="A1258" s="181" t="s">
        <v>574</v>
      </c>
      <c r="B1258" s="182" t="s">
        <v>241</v>
      </c>
      <c r="C1258" s="190">
        <v>1576.26</v>
      </c>
      <c r="D1258" s="191">
        <v>1576.26</v>
      </c>
      <c r="E1258" s="185" t="s">
        <v>4616</v>
      </c>
      <c r="F1258" s="186" t="s">
        <v>3261</v>
      </c>
      <c r="G1258">
        <f>VLOOKUP(A1258,РАСЧЕТ!$A$3:$BG$1360,59,0)</f>
        <v>498.1529354505019</v>
      </c>
      <c r="H1258" s="83">
        <f t="shared" si="57"/>
        <v>-1078.1070645494981</v>
      </c>
      <c r="I1258">
        <f t="shared" si="58"/>
        <v>788.13</v>
      </c>
      <c r="J1258" s="140">
        <f t="shared" si="59"/>
        <v>-289.9770645494981</v>
      </c>
    </row>
    <row r="1259" spans="1:10" ht="12.6" customHeight="1" x14ac:dyDescent="0.3">
      <c r="A1259" s="181" t="s">
        <v>1555</v>
      </c>
      <c r="B1259" s="182" t="s">
        <v>337</v>
      </c>
      <c r="C1259" s="190">
        <v>1421.64</v>
      </c>
      <c r="D1259" s="191">
        <v>1421.64</v>
      </c>
      <c r="E1259" s="185" t="s">
        <v>4616</v>
      </c>
      <c r="F1259" s="186" t="s">
        <v>3113</v>
      </c>
      <c r="G1259">
        <f>VLOOKUP(A1259,РАСЧЕТ!$A$3:$BG$1360,59,0)</f>
        <v>602.7888922802332</v>
      </c>
      <c r="H1259" s="83">
        <f t="shared" si="57"/>
        <v>-818.8511077197669</v>
      </c>
      <c r="I1259">
        <f t="shared" si="58"/>
        <v>710.82</v>
      </c>
      <c r="J1259" s="140">
        <f t="shared" si="59"/>
        <v>-108.03110771976685</v>
      </c>
    </row>
    <row r="1260" spans="1:10" ht="12.6" customHeight="1" x14ac:dyDescent="0.3">
      <c r="A1260" s="181" t="s">
        <v>1935</v>
      </c>
      <c r="B1260" s="182" t="s">
        <v>237</v>
      </c>
      <c r="C1260" s="190">
        <v>3367.26</v>
      </c>
      <c r="D1260" s="191">
        <v>3367.26</v>
      </c>
      <c r="E1260" s="185" t="s">
        <v>4616</v>
      </c>
      <c r="F1260" s="186" t="s">
        <v>3262</v>
      </c>
      <c r="G1260">
        <f>VLOOKUP(A1260,РАСЧЕТ!$A$3:$BG$1360,59,0)</f>
        <v>1888.241379581362</v>
      </c>
      <c r="H1260" s="83">
        <f t="shared" si="57"/>
        <v>-1479.0186204186382</v>
      </c>
      <c r="I1260">
        <f t="shared" si="58"/>
        <v>1683.63</v>
      </c>
      <c r="J1260" s="140">
        <f t="shared" si="59"/>
        <v>204.61137958136192</v>
      </c>
    </row>
    <row r="1261" spans="1:10" ht="12.6" customHeight="1" x14ac:dyDescent="0.3">
      <c r="A1261" s="181" t="s">
        <v>1294</v>
      </c>
      <c r="B1261" s="182" t="s">
        <v>178</v>
      </c>
      <c r="C1261" s="190">
        <v>3118.15</v>
      </c>
      <c r="D1261" s="191">
        <v>3118.15</v>
      </c>
      <c r="E1261" s="185" t="s">
        <v>4616</v>
      </c>
      <c r="F1261" s="186" t="s">
        <v>3268</v>
      </c>
      <c r="G1261">
        <f>VLOOKUP(A1261,РАСЧЕТ!$A$3:$BG$1360,59,0)</f>
        <v>2503.8841192615869</v>
      </c>
      <c r="H1261" s="83">
        <f t="shared" si="57"/>
        <v>-614.26588073841322</v>
      </c>
      <c r="I1261">
        <f t="shared" si="58"/>
        <v>1559.075</v>
      </c>
      <c r="J1261" s="140">
        <f t="shared" si="59"/>
        <v>944.80911926158683</v>
      </c>
    </row>
    <row r="1262" spans="1:10" ht="12.6" customHeight="1" x14ac:dyDescent="0.3">
      <c r="A1262" s="181" t="s">
        <v>841</v>
      </c>
      <c r="B1262" s="182" t="s">
        <v>265</v>
      </c>
      <c r="C1262" s="190">
        <v>2452.4299999999998</v>
      </c>
      <c r="D1262" s="191">
        <v>2452.4299999999998</v>
      </c>
      <c r="E1262" s="185" t="s">
        <v>4616</v>
      </c>
      <c r="F1262" s="186" t="s">
        <v>3269</v>
      </c>
      <c r="G1262">
        <f>VLOOKUP(A1262,РАСЧЕТ!$A$3:$BG$1360,59,0)</f>
        <v>1246.4036077789813</v>
      </c>
      <c r="H1262" s="83">
        <f t="shared" si="57"/>
        <v>-1206.0263922210186</v>
      </c>
      <c r="I1262">
        <f t="shared" si="58"/>
        <v>1226.2149999999999</v>
      </c>
      <c r="J1262" s="140">
        <f t="shared" si="59"/>
        <v>20.18860777898135</v>
      </c>
    </row>
    <row r="1263" spans="1:10" ht="12.6" customHeight="1" x14ac:dyDescent="0.3">
      <c r="A1263" s="181" t="s">
        <v>1556</v>
      </c>
      <c r="B1263" s="182" t="s">
        <v>296</v>
      </c>
      <c r="C1263" s="190">
        <v>1421.64</v>
      </c>
      <c r="D1263" s="191">
        <v>1421.64</v>
      </c>
      <c r="E1263" s="185" t="s">
        <v>4616</v>
      </c>
      <c r="F1263" s="186" t="s">
        <v>3270</v>
      </c>
      <c r="G1263">
        <f>VLOOKUP(A1263,РАСЧЕТ!$A$3:$BG$1360,59,0)</f>
        <v>298.49281186363561</v>
      </c>
      <c r="H1263" s="83">
        <f t="shared" si="57"/>
        <v>-1123.1471881363645</v>
      </c>
      <c r="I1263">
        <f t="shared" si="58"/>
        <v>710.82</v>
      </c>
      <c r="J1263" s="140">
        <f t="shared" si="59"/>
        <v>-412.32718813636444</v>
      </c>
    </row>
    <row r="1264" spans="1:10" ht="12.6" customHeight="1" x14ac:dyDescent="0.3">
      <c r="A1264" s="181" t="s">
        <v>1825</v>
      </c>
      <c r="B1264" s="182" t="s">
        <v>203</v>
      </c>
      <c r="C1264" s="190">
        <v>1421.64</v>
      </c>
      <c r="D1264" s="191">
        <v>1421.64</v>
      </c>
      <c r="E1264" s="185" t="s">
        <v>4616</v>
      </c>
      <c r="F1264" s="186" t="s">
        <v>3271</v>
      </c>
      <c r="G1264">
        <f>VLOOKUP(A1264,РАСЧЕТ!$A$3:$BG$1360,59,0)</f>
        <v>532.566719876403</v>
      </c>
      <c r="H1264" s="83">
        <f t="shared" si="57"/>
        <v>-889.0732801235971</v>
      </c>
      <c r="I1264">
        <f t="shared" si="58"/>
        <v>710.82</v>
      </c>
      <c r="J1264" s="140">
        <f t="shared" si="59"/>
        <v>-178.25328012359705</v>
      </c>
    </row>
    <row r="1265" spans="1:10" ht="12.6" customHeight="1" x14ac:dyDescent="0.3">
      <c r="A1265" s="181" t="s">
        <v>2455</v>
      </c>
      <c r="B1265" s="182" t="s">
        <v>264</v>
      </c>
      <c r="C1265" s="190">
        <v>1576.26</v>
      </c>
      <c r="D1265" s="191">
        <v>1576.26</v>
      </c>
      <c r="E1265" s="185" t="s">
        <v>4616</v>
      </c>
      <c r="F1265" s="186" t="s">
        <v>3272</v>
      </c>
      <c r="G1265">
        <f>VLOOKUP(A1265,РАСЧЕТ!$A$3:$BG$1360,59,0)</f>
        <v>330.9572868699525</v>
      </c>
      <c r="H1265" s="83">
        <f t="shared" si="57"/>
        <v>-1245.3027131300476</v>
      </c>
      <c r="I1265">
        <f t="shared" si="58"/>
        <v>788.13</v>
      </c>
      <c r="J1265" s="140">
        <f t="shared" si="59"/>
        <v>-457.1727131300475</v>
      </c>
    </row>
    <row r="1266" spans="1:10" ht="12.6" customHeight="1" x14ac:dyDescent="0.3">
      <c r="A1266" s="181" t="s">
        <v>1994</v>
      </c>
      <c r="B1266" s="182" t="s">
        <v>345</v>
      </c>
      <c r="C1266" s="190">
        <v>3367.26</v>
      </c>
      <c r="D1266" s="191">
        <v>3367.26</v>
      </c>
      <c r="E1266" s="185" t="s">
        <v>4616</v>
      </c>
      <c r="F1266" s="186" t="s">
        <v>3273</v>
      </c>
      <c r="G1266">
        <f>VLOOKUP(A1266,РАСЧЕТ!$A$3:$BG$1360,59,0)</f>
        <v>945.25792158707134</v>
      </c>
      <c r="H1266" s="83">
        <f t="shared" si="57"/>
        <v>-2422.0020784129288</v>
      </c>
      <c r="I1266">
        <f t="shared" si="58"/>
        <v>1683.63</v>
      </c>
      <c r="J1266" s="140">
        <f t="shared" si="59"/>
        <v>-738.37207841292877</v>
      </c>
    </row>
    <row r="1267" spans="1:10" ht="12.6" customHeight="1" x14ac:dyDescent="0.3">
      <c r="A1267" s="181" t="s">
        <v>676</v>
      </c>
      <c r="B1267" s="182" t="s">
        <v>336</v>
      </c>
      <c r="C1267" s="190">
        <v>3118.15</v>
      </c>
      <c r="D1267" s="191">
        <v>3118.15</v>
      </c>
      <c r="E1267" s="185" t="s">
        <v>4616</v>
      </c>
      <c r="F1267" s="186" t="s">
        <v>3280</v>
      </c>
      <c r="G1267">
        <f>VLOOKUP(A1267,РАСЧЕТ!$A$3:$BG$1360,59,0)</f>
        <v>654.70024596072335</v>
      </c>
      <c r="H1267" s="83">
        <f t="shared" si="57"/>
        <v>-2463.4497540392767</v>
      </c>
      <c r="I1267">
        <f t="shared" si="58"/>
        <v>1559.075</v>
      </c>
      <c r="J1267" s="140">
        <f t="shared" si="59"/>
        <v>-904.3747540392767</v>
      </c>
    </row>
    <row r="1268" spans="1:10" ht="12.6" customHeight="1" x14ac:dyDescent="0.3">
      <c r="A1268" s="181" t="s">
        <v>2078</v>
      </c>
      <c r="B1268" s="182" t="s">
        <v>343</v>
      </c>
      <c r="C1268" s="190">
        <v>2452.4299999999998</v>
      </c>
      <c r="D1268" s="191">
        <v>2452.4299999999998</v>
      </c>
      <c r="E1268" s="185" t="s">
        <v>4616</v>
      </c>
      <c r="F1268" s="186" t="s">
        <v>3281</v>
      </c>
      <c r="G1268">
        <f>VLOOKUP(A1268,РАСЧЕТ!$A$3:$BG$1360,59,0)</f>
        <v>1411.0913216308209</v>
      </c>
      <c r="H1268" s="83">
        <f t="shared" si="57"/>
        <v>-1041.338678369179</v>
      </c>
      <c r="I1268">
        <f t="shared" si="58"/>
        <v>1226.2149999999999</v>
      </c>
      <c r="J1268" s="140">
        <f t="shared" si="59"/>
        <v>184.87632163082094</v>
      </c>
    </row>
    <row r="1269" spans="1:10" ht="12.6" customHeight="1" x14ac:dyDescent="0.3">
      <c r="A1269" s="181" t="s">
        <v>2187</v>
      </c>
      <c r="B1269" s="182" t="s">
        <v>350</v>
      </c>
      <c r="C1269" s="190">
        <v>1421.64</v>
      </c>
      <c r="D1269" s="191">
        <v>1421.64</v>
      </c>
      <c r="E1269" s="185" t="s">
        <v>4616</v>
      </c>
      <c r="F1269" s="186" t="s">
        <v>3282</v>
      </c>
      <c r="G1269">
        <f>VLOOKUP(A1269,РАСЧЕТ!$A$3:$BG$1360,59,0)</f>
        <v>653.78356509730111</v>
      </c>
      <c r="H1269" s="83">
        <f t="shared" si="57"/>
        <v>-767.85643490269899</v>
      </c>
      <c r="I1269">
        <f t="shared" si="58"/>
        <v>710.82</v>
      </c>
      <c r="J1269" s="140">
        <f t="shared" si="59"/>
        <v>-57.036434902698943</v>
      </c>
    </row>
    <row r="1270" spans="1:10" ht="12.6" customHeight="1" x14ac:dyDescent="0.3">
      <c r="A1270" s="181" t="s">
        <v>1679</v>
      </c>
      <c r="B1270" s="182" t="s">
        <v>1680</v>
      </c>
      <c r="C1270" s="190">
        <v>4453.8900000000003</v>
      </c>
      <c r="D1270" s="191">
        <v>4453.8900000000003</v>
      </c>
      <c r="E1270" s="185" t="s">
        <v>4616</v>
      </c>
      <c r="F1270" s="186" t="s">
        <v>3832</v>
      </c>
      <c r="G1270">
        <f>VLOOKUP(A1270,РАСЧЕТ!$A$3:$BG$1360,59,0)</f>
        <v>3453.9596842423675</v>
      </c>
      <c r="H1270" s="83">
        <f t="shared" si="57"/>
        <v>-999.9303157576328</v>
      </c>
      <c r="I1270">
        <f t="shared" si="58"/>
        <v>2226.9450000000002</v>
      </c>
      <c r="J1270" s="140">
        <f t="shared" si="59"/>
        <v>1227.0146842423674</v>
      </c>
    </row>
    <row r="1271" spans="1:10" ht="12.6" customHeight="1" x14ac:dyDescent="0.3">
      <c r="A1271" s="181" t="s">
        <v>1617</v>
      </c>
      <c r="B1271" s="182" t="s">
        <v>1618</v>
      </c>
      <c r="C1271" s="190">
        <v>5523.34</v>
      </c>
      <c r="D1271" s="191">
        <v>5523.34</v>
      </c>
      <c r="E1271" s="185" t="s">
        <v>4616</v>
      </c>
      <c r="F1271" s="186" t="s">
        <v>3841</v>
      </c>
      <c r="G1271">
        <f>VLOOKUP(A1271,РАСЧЕТ!$A$3:$BG$1360,59,0)</f>
        <v>2778.1570687631402</v>
      </c>
      <c r="H1271" s="83">
        <f t="shared" si="57"/>
        <v>-2745.18293123686</v>
      </c>
      <c r="I1271">
        <f t="shared" si="58"/>
        <v>2761.67</v>
      </c>
      <c r="J1271" s="140">
        <f t="shared" si="59"/>
        <v>16.487068763140087</v>
      </c>
    </row>
    <row r="1272" spans="1:10" ht="12.6" customHeight="1" x14ac:dyDescent="0.3">
      <c r="A1272" s="181" t="s">
        <v>933</v>
      </c>
      <c r="B1272" s="182" t="s">
        <v>934</v>
      </c>
      <c r="C1272" s="190">
        <v>7520.5</v>
      </c>
      <c r="D1272" s="191">
        <v>7520.5</v>
      </c>
      <c r="E1272" s="185" t="s">
        <v>4616</v>
      </c>
      <c r="F1272" s="186" t="s">
        <v>3842</v>
      </c>
      <c r="G1272">
        <f>VLOOKUP(A1272,РАСЧЕТ!$A$3:$BG$1360,59,0)</f>
        <v>3639.2371230950293</v>
      </c>
      <c r="H1272" s="83">
        <f t="shared" si="57"/>
        <v>-3881.2628769049707</v>
      </c>
      <c r="I1272">
        <f t="shared" si="58"/>
        <v>3760.25</v>
      </c>
      <c r="J1272" s="140">
        <f t="shared" si="59"/>
        <v>-121.01287690497065</v>
      </c>
    </row>
    <row r="1273" spans="1:10" ht="12.6" customHeight="1" x14ac:dyDescent="0.3">
      <c r="A1273" s="181" t="s">
        <v>2119</v>
      </c>
      <c r="B1273" s="182" t="s">
        <v>2120</v>
      </c>
      <c r="C1273" s="190">
        <v>5257.05</v>
      </c>
      <c r="D1273" s="191">
        <v>5257.05</v>
      </c>
      <c r="E1273" s="185" t="s">
        <v>4616</v>
      </c>
      <c r="F1273" s="186" t="s">
        <v>3843</v>
      </c>
      <c r="G1273">
        <f>VLOOKUP(A1273,РАСЧЕТ!$A$3:$BG$1360,59,0)</f>
        <v>1937.262458388808</v>
      </c>
      <c r="H1273" s="83">
        <f t="shared" si="57"/>
        <v>-3319.787541611192</v>
      </c>
      <c r="I1273">
        <f t="shared" si="58"/>
        <v>2628.5250000000001</v>
      </c>
      <c r="J1273" s="140">
        <f t="shared" si="59"/>
        <v>-691.26254161119209</v>
      </c>
    </row>
    <row r="1274" spans="1:10" ht="12.6" customHeight="1" x14ac:dyDescent="0.3">
      <c r="A1274" s="181" t="s">
        <v>1866</v>
      </c>
      <c r="B1274" s="182" t="s">
        <v>1867</v>
      </c>
      <c r="C1274" s="190">
        <v>4565.5600000000004</v>
      </c>
      <c r="D1274" s="191">
        <v>4565.5600000000004</v>
      </c>
      <c r="E1274" s="185" t="s">
        <v>4616</v>
      </c>
      <c r="F1274" s="186" t="s">
        <v>3844</v>
      </c>
      <c r="G1274">
        <f>VLOOKUP(A1274,РАСЧЕТ!$A$3:$BG$1360,59,0)</f>
        <v>2209.3141415476957</v>
      </c>
      <c r="H1274" s="83">
        <f t="shared" si="57"/>
        <v>-2356.2458584523047</v>
      </c>
      <c r="I1274">
        <f t="shared" si="58"/>
        <v>2282.7800000000002</v>
      </c>
      <c r="J1274" s="140">
        <f t="shared" si="59"/>
        <v>-73.465858452304474</v>
      </c>
    </row>
    <row r="1275" spans="1:10" ht="12.6" customHeight="1" x14ac:dyDescent="0.3">
      <c r="A1275" s="181" t="s">
        <v>1566</v>
      </c>
      <c r="B1275" s="182" t="s">
        <v>1567</v>
      </c>
      <c r="C1275" s="190">
        <v>2585.58</v>
      </c>
      <c r="D1275" s="191">
        <v>2585.58</v>
      </c>
      <c r="E1275" s="185" t="s">
        <v>4616</v>
      </c>
      <c r="F1275" s="186" t="s">
        <v>3845</v>
      </c>
      <c r="G1275">
        <f>VLOOKUP(A1275,РАСЧЕТ!$A$3:$BG$1360,59,0)</f>
        <v>1251.1826088539162</v>
      </c>
      <c r="H1275" s="83">
        <f t="shared" si="57"/>
        <v>-1334.3973911460837</v>
      </c>
      <c r="I1275">
        <f t="shared" si="58"/>
        <v>1292.79</v>
      </c>
      <c r="J1275" s="140">
        <f t="shared" si="59"/>
        <v>-41.607391146083728</v>
      </c>
    </row>
    <row r="1276" spans="1:10" ht="12.6" customHeight="1" x14ac:dyDescent="0.3">
      <c r="A1276" s="181" t="s">
        <v>1758</v>
      </c>
      <c r="B1276" s="182" t="s">
        <v>1759</v>
      </c>
      <c r="C1276" s="190">
        <v>4234.8500000000004</v>
      </c>
      <c r="D1276" s="191">
        <v>4234.8500000000004</v>
      </c>
      <c r="E1276" s="185" t="s">
        <v>4616</v>
      </c>
      <c r="F1276" s="186" t="s">
        <v>3846</v>
      </c>
      <c r="G1276">
        <f>VLOOKUP(A1276,РАСЧЕТ!$A$3:$BG$1360,59,0)</f>
        <v>889.16589878412299</v>
      </c>
      <c r="H1276" s="83">
        <f t="shared" si="57"/>
        <v>-3345.6841012158775</v>
      </c>
      <c r="I1276">
        <f t="shared" si="58"/>
        <v>2117.4250000000002</v>
      </c>
      <c r="J1276" s="140">
        <f t="shared" si="59"/>
        <v>-1228.2591012158773</v>
      </c>
    </row>
    <row r="1277" spans="1:10" ht="12.6" customHeight="1" x14ac:dyDescent="0.3">
      <c r="A1277" s="181" t="s">
        <v>1698</v>
      </c>
      <c r="B1277" s="182" t="s">
        <v>1699</v>
      </c>
      <c r="C1277" s="190">
        <v>1516.13</v>
      </c>
      <c r="D1277" s="191">
        <v>1516.13</v>
      </c>
      <c r="E1277" s="185" t="s">
        <v>4616</v>
      </c>
      <c r="F1277" s="186" t="s">
        <v>3847</v>
      </c>
      <c r="G1277">
        <f>VLOOKUP(A1277,РАСЧЕТ!$A$3:$BG$1360,59,0)</f>
        <v>1395.0721901151176</v>
      </c>
      <c r="H1277" s="83">
        <f t="shared" si="57"/>
        <v>-121.05780988488254</v>
      </c>
      <c r="I1277">
        <f t="shared" si="58"/>
        <v>758.06500000000005</v>
      </c>
      <c r="J1277" s="140">
        <f t="shared" si="59"/>
        <v>637.00719011511751</v>
      </c>
    </row>
    <row r="1278" spans="1:10" ht="12.6" customHeight="1" x14ac:dyDescent="0.3">
      <c r="A1278" s="181" t="s">
        <v>1768</v>
      </c>
      <c r="B1278" s="182" t="s">
        <v>1769</v>
      </c>
      <c r="C1278" s="190">
        <v>2207.62</v>
      </c>
      <c r="D1278" s="191">
        <v>2207.62</v>
      </c>
      <c r="E1278" s="185" t="s">
        <v>4616</v>
      </c>
      <c r="F1278" s="186" t="s">
        <v>3848</v>
      </c>
      <c r="G1278">
        <f>VLOOKUP(A1278,РАСЧЕТ!$A$3:$BG$1360,59,0)</f>
        <v>1068.2854833071644</v>
      </c>
      <c r="H1278" s="83">
        <f t="shared" si="57"/>
        <v>-1139.3345166928355</v>
      </c>
      <c r="I1278">
        <f t="shared" si="58"/>
        <v>1103.81</v>
      </c>
      <c r="J1278" s="140">
        <f t="shared" si="59"/>
        <v>-35.524516692835505</v>
      </c>
    </row>
    <row r="1279" spans="1:10" ht="12.6" customHeight="1" x14ac:dyDescent="0.3">
      <c r="A1279" s="181" t="s">
        <v>1611</v>
      </c>
      <c r="B1279" s="182" t="s">
        <v>1612</v>
      </c>
      <c r="C1279" s="190">
        <v>4170.42</v>
      </c>
      <c r="D1279" s="191">
        <v>4170.42</v>
      </c>
      <c r="E1279" s="185" t="s">
        <v>4616</v>
      </c>
      <c r="F1279" s="186" t="s">
        <v>3833</v>
      </c>
      <c r="G1279">
        <f>VLOOKUP(A1279,РАСЧЕТ!$A$3:$BG$1360,59,0)</f>
        <v>2556.7912806755753</v>
      </c>
      <c r="H1279" s="83">
        <f t="shared" si="57"/>
        <v>-1613.6287193244248</v>
      </c>
      <c r="I1279">
        <f t="shared" si="58"/>
        <v>2085.21</v>
      </c>
      <c r="J1279" s="140">
        <f t="shared" si="59"/>
        <v>471.58128067557527</v>
      </c>
    </row>
    <row r="1280" spans="1:10" ht="12.6" customHeight="1" x14ac:dyDescent="0.3">
      <c r="A1280" s="181" t="s">
        <v>2469</v>
      </c>
      <c r="B1280" s="182" t="s">
        <v>2470</v>
      </c>
      <c r="C1280" s="190">
        <v>1979.98</v>
      </c>
      <c r="D1280" s="191">
        <v>1979.98</v>
      </c>
      <c r="E1280" s="185" t="s">
        <v>4616</v>
      </c>
      <c r="F1280" s="186" t="s">
        <v>3834</v>
      </c>
      <c r="G1280">
        <f>VLOOKUP(A1280,РАСЧЕТ!$A$3:$BG$1360,59,0)</f>
        <v>958.13153269377972</v>
      </c>
      <c r="H1280" s="83">
        <f t="shared" si="57"/>
        <v>-1021.8484673062203</v>
      </c>
      <c r="I1280">
        <f t="shared" si="58"/>
        <v>989.99000000000012</v>
      </c>
      <c r="J1280" s="140">
        <f t="shared" si="59"/>
        <v>-31.858467306220405</v>
      </c>
    </row>
    <row r="1281" spans="1:10" ht="12.6" customHeight="1" x14ac:dyDescent="0.3">
      <c r="A1281" s="181" t="s">
        <v>1681</v>
      </c>
      <c r="B1281" s="182" t="s">
        <v>1682</v>
      </c>
      <c r="C1281" s="190">
        <v>23712.560000000001</v>
      </c>
      <c r="D1281" s="191">
        <v>23712.560000000001</v>
      </c>
      <c r="E1281" s="185" t="s">
        <v>4616</v>
      </c>
      <c r="F1281" s="186" t="s">
        <v>3835</v>
      </c>
      <c r="G1281">
        <f>VLOOKUP(A1281,РАСЧЕТ!$A$3:$BG$1360,59,0)</f>
        <v>11474.716251632013</v>
      </c>
      <c r="H1281" s="83">
        <f t="shared" si="57"/>
        <v>-12237.843748367988</v>
      </c>
      <c r="I1281">
        <f t="shared" si="58"/>
        <v>11856.28</v>
      </c>
      <c r="J1281" s="140">
        <f t="shared" si="59"/>
        <v>-381.5637483679875</v>
      </c>
    </row>
    <row r="1282" spans="1:10" ht="12.6" customHeight="1" x14ac:dyDescent="0.3">
      <c r="A1282" s="181" t="s">
        <v>3954</v>
      </c>
      <c r="B1282" s="182" t="s">
        <v>1761</v>
      </c>
      <c r="C1282" s="190">
        <v>5085.25</v>
      </c>
      <c r="D1282" s="191">
        <v>5085.25</v>
      </c>
      <c r="E1282" s="185" t="s">
        <v>4616</v>
      </c>
      <c r="F1282" s="186" t="s">
        <v>4567</v>
      </c>
      <c r="G1282">
        <f>VLOOKUP(A1282,РАСЧЕТ!$A$3:$BG$1360,59,0)</f>
        <v>2460.7976891744802</v>
      </c>
      <c r="H1282" s="83">
        <f t="shared" ref="H1282:H1286" si="60">G1282-C1282</f>
        <v>-2624.4523108255198</v>
      </c>
      <c r="I1282">
        <f t="shared" ref="I1282:I1286" si="61">C1282/30*15</f>
        <v>2542.625</v>
      </c>
      <c r="J1282" s="140">
        <f t="shared" ref="J1282:J1285" si="62">G1282-I1282</f>
        <v>-81.827310825519817</v>
      </c>
    </row>
    <row r="1283" spans="1:10" ht="12.6" customHeight="1" x14ac:dyDescent="0.3">
      <c r="A1283" s="181" t="s">
        <v>850</v>
      </c>
      <c r="B1283" s="182" t="s">
        <v>851</v>
      </c>
      <c r="C1283" s="190">
        <v>1808.18</v>
      </c>
      <c r="D1283" s="191">
        <v>1808.18</v>
      </c>
      <c r="E1283" s="185" t="s">
        <v>4616</v>
      </c>
      <c r="F1283" s="186" t="s">
        <v>3837</v>
      </c>
      <c r="G1283">
        <f>VLOOKUP(A1283,РАСЧЕТ!$A$3:$BG$1360,59,0)</f>
        <v>874.99647562707435</v>
      </c>
      <c r="H1283" s="83">
        <f t="shared" si="60"/>
        <v>-933.18352437292572</v>
      </c>
      <c r="I1283">
        <f t="shared" si="61"/>
        <v>904.09</v>
      </c>
      <c r="J1283" s="140">
        <f t="shared" si="62"/>
        <v>-29.093524372925685</v>
      </c>
    </row>
    <row r="1284" spans="1:10" ht="12.6" customHeight="1" x14ac:dyDescent="0.3">
      <c r="A1284" s="181" t="s">
        <v>1795</v>
      </c>
      <c r="B1284" s="182" t="s">
        <v>1796</v>
      </c>
      <c r="C1284" s="190">
        <v>2813.21</v>
      </c>
      <c r="D1284" s="191">
        <v>2813.21</v>
      </c>
      <c r="E1284" s="185" t="s">
        <v>4616</v>
      </c>
      <c r="F1284" s="186" t="s">
        <v>3838</v>
      </c>
      <c r="G1284">
        <f>VLOOKUP(A1284,РАСЧЕТ!$A$3:$BG$1360,59,0)</f>
        <v>590.67308692048744</v>
      </c>
      <c r="H1284" s="83">
        <f t="shared" si="60"/>
        <v>-2222.5369130795125</v>
      </c>
      <c r="I1284">
        <f t="shared" si="61"/>
        <v>1406.605</v>
      </c>
      <c r="J1284" s="140">
        <f t="shared" si="62"/>
        <v>-815.93191307951258</v>
      </c>
    </row>
    <row r="1285" spans="1:10" ht="12.6" customHeight="1" x14ac:dyDescent="0.3">
      <c r="A1285" s="181" t="s">
        <v>1560</v>
      </c>
      <c r="B1285" s="182" t="s">
        <v>1561</v>
      </c>
      <c r="C1285" s="190">
        <v>7537.68</v>
      </c>
      <c r="D1285" s="191">
        <v>7537.68</v>
      </c>
      <c r="E1285" s="185" t="s">
        <v>4616</v>
      </c>
      <c r="F1285" s="186" t="s">
        <v>3839</v>
      </c>
      <c r="G1285">
        <f>VLOOKUP(A1285,РАСЧЕТ!$A$3:$BG$1360,59,0)</f>
        <v>3647.5506288016995</v>
      </c>
      <c r="H1285" s="83">
        <f t="shared" si="60"/>
        <v>-3890.1293711983008</v>
      </c>
      <c r="I1285">
        <f t="shared" si="61"/>
        <v>3768.84</v>
      </c>
      <c r="J1285" s="140">
        <f t="shared" si="62"/>
        <v>-121.28937119830061</v>
      </c>
    </row>
    <row r="1286" spans="1:10" ht="12.6" customHeight="1" x14ac:dyDescent="0.3">
      <c r="A1286" s="181" t="s">
        <v>1745</v>
      </c>
      <c r="B1286" s="182" t="s">
        <v>1746</v>
      </c>
      <c r="C1286" s="190">
        <v>2284.9299999999998</v>
      </c>
      <c r="D1286" s="191">
        <v>2284.9299999999998</v>
      </c>
      <c r="E1286" s="185" t="s">
        <v>4616</v>
      </c>
      <c r="F1286" s="186" t="s">
        <v>3840</v>
      </c>
      <c r="G1286">
        <f>VLOOKUP(A1286,РАСЧЕТ!$A$3:$BG$1360,59,0)</f>
        <v>2298.6372116093958</v>
      </c>
      <c r="H1286" s="83">
        <f t="shared" si="60"/>
        <v>13.707211609395927</v>
      </c>
      <c r="I1286">
        <f t="shared" si="61"/>
        <v>1142.4649999999999</v>
      </c>
      <c r="J1286" s="140">
        <f>G1286-I1286</f>
        <v>1156.1722116093958</v>
      </c>
    </row>
  </sheetData>
  <autoFilter ref="A1:J1286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3"/>
  <sheetViews>
    <sheetView topLeftCell="A1255" workbookViewId="0">
      <selection activeCell="B1284" sqref="B1284"/>
    </sheetView>
  </sheetViews>
  <sheetFormatPr defaultColWidth="18" defaultRowHeight="11.4" customHeight="1" x14ac:dyDescent="0.3"/>
  <cols>
    <col min="2" max="2" width="9.5546875" customWidth="1"/>
    <col min="3" max="3" width="8.33203125" customWidth="1"/>
    <col min="4" max="4" width="8" customWidth="1"/>
    <col min="7" max="7" width="10.77734375" style="83" customWidth="1"/>
  </cols>
  <sheetData>
    <row r="1" spans="1:8" ht="11.4" customHeight="1" x14ac:dyDescent="0.3">
      <c r="A1" s="181" t="s">
        <v>1414</v>
      </c>
      <c r="B1" s="182" t="s">
        <v>1415</v>
      </c>
      <c r="C1" s="183">
        <v>670.02</v>
      </c>
      <c r="D1" s="184">
        <v>670.02</v>
      </c>
      <c r="E1" s="185" t="s">
        <v>4636</v>
      </c>
      <c r="F1" s="186" t="s">
        <v>2651</v>
      </c>
      <c r="G1" s="83">
        <f>VLOOKUP(A1,РАСЧЕТ!$A$3:$BH$1360,60,0)</f>
        <v>451.34342278609114</v>
      </c>
      <c r="H1" s="83">
        <f>G1-C1</f>
        <v>-218.67657721390884</v>
      </c>
    </row>
    <row r="2" spans="1:8" ht="11.4" customHeight="1" x14ac:dyDescent="0.3">
      <c r="A2" s="181" t="s">
        <v>1592</v>
      </c>
      <c r="B2" s="182" t="s">
        <v>1593</v>
      </c>
      <c r="C2" s="183">
        <v>670.02</v>
      </c>
      <c r="D2" s="184">
        <v>670.02</v>
      </c>
      <c r="E2" s="185" t="s">
        <v>4636</v>
      </c>
      <c r="F2" s="186" t="s">
        <v>2659</v>
      </c>
      <c r="G2" s="83">
        <f>VLOOKUP(A2,РАСЧЕТ!$A$3:$BH$1360,60,0)</f>
        <v>451.34342278609114</v>
      </c>
      <c r="H2" s="83">
        <f t="shared" ref="H2:H65" si="0">G2-C2</f>
        <v>-218.67657721390884</v>
      </c>
    </row>
    <row r="3" spans="1:8" ht="11.4" customHeight="1" x14ac:dyDescent="0.3">
      <c r="A3" s="181" t="s">
        <v>2209</v>
      </c>
      <c r="B3" s="182" t="s">
        <v>2210</v>
      </c>
      <c r="C3" s="183">
        <v>652.84</v>
      </c>
      <c r="D3" s="184">
        <v>652.84</v>
      </c>
      <c r="E3" s="185" t="s">
        <v>4636</v>
      </c>
      <c r="F3" s="186" t="s">
        <v>2746</v>
      </c>
      <c r="G3" s="83">
        <f>VLOOKUP(A3,РАСЧЕТ!$A$3:$BH$1360,60,0)</f>
        <v>439.77051450952467</v>
      </c>
      <c r="H3" s="83">
        <f t="shared" si="0"/>
        <v>-213.06948549047536</v>
      </c>
    </row>
    <row r="4" spans="1:8" ht="11.4" customHeight="1" x14ac:dyDescent="0.3">
      <c r="A4" s="181" t="s">
        <v>1337</v>
      </c>
      <c r="B4" s="182" t="s">
        <v>1338</v>
      </c>
      <c r="C4" s="183">
        <v>652.84</v>
      </c>
      <c r="D4" s="184">
        <v>652.84</v>
      </c>
      <c r="E4" s="185" t="s">
        <v>4636</v>
      </c>
      <c r="F4" s="186" t="s">
        <v>2747</v>
      </c>
      <c r="G4" s="83">
        <f>VLOOKUP(A4,РАСЧЕТ!$A$3:$BH$1360,60,0)</f>
        <v>439.77051450952467</v>
      </c>
      <c r="H4" s="83">
        <f t="shared" si="0"/>
        <v>-213.06948549047536</v>
      </c>
    </row>
    <row r="5" spans="1:8" ht="11.4" customHeight="1" x14ac:dyDescent="0.3">
      <c r="A5" s="181" t="s">
        <v>2619</v>
      </c>
      <c r="B5" s="182" t="s">
        <v>497</v>
      </c>
      <c r="C5" s="183">
        <v>755.92</v>
      </c>
      <c r="D5" s="184">
        <v>755.92</v>
      </c>
      <c r="E5" s="185" t="s">
        <v>4636</v>
      </c>
      <c r="F5" s="186" t="s">
        <v>3856</v>
      </c>
      <c r="G5" s="83">
        <f>VLOOKUP(A5,РАСЧЕТ!$A$3:$BH$1360,60,0)</f>
        <v>509.20796416892335</v>
      </c>
      <c r="H5" s="83">
        <f t="shared" si="0"/>
        <v>-246.71203583107661</v>
      </c>
    </row>
    <row r="6" spans="1:8" ht="11.4" customHeight="1" x14ac:dyDescent="0.3">
      <c r="A6" s="181" t="s">
        <v>668</v>
      </c>
      <c r="B6" s="182" t="s">
        <v>669</v>
      </c>
      <c r="C6" s="183">
        <v>721.56</v>
      </c>
      <c r="D6" s="184">
        <v>721.56</v>
      </c>
      <c r="E6" s="185" t="s">
        <v>4636</v>
      </c>
      <c r="F6" s="186" t="s">
        <v>2748</v>
      </c>
      <c r="G6" s="83">
        <f>VLOOKUP(A6,РАСЧЕТ!$A$3:$BH$1360,60,0)</f>
        <v>486.06214761579042</v>
      </c>
      <c r="H6" s="83">
        <f t="shared" si="0"/>
        <v>-235.49785238420952</v>
      </c>
    </row>
    <row r="7" spans="1:8" ht="11.4" customHeight="1" x14ac:dyDescent="0.3">
      <c r="A7" s="181" t="s">
        <v>2618</v>
      </c>
      <c r="B7" s="182" t="s">
        <v>504</v>
      </c>
      <c r="C7" s="183">
        <v>889.06</v>
      </c>
      <c r="D7" s="184">
        <v>889.06</v>
      </c>
      <c r="E7" s="185" t="s">
        <v>4636</v>
      </c>
      <c r="F7" s="186" t="s">
        <v>3850</v>
      </c>
      <c r="G7" s="83">
        <f>VLOOKUP(A7,РАСЧЕТ!$A$3:$BH$1360,60,0)</f>
        <v>598.89800331231322</v>
      </c>
      <c r="H7" s="83">
        <f t="shared" si="0"/>
        <v>-290.16199668768672</v>
      </c>
    </row>
    <row r="8" spans="1:8" ht="11.4" customHeight="1" x14ac:dyDescent="0.3">
      <c r="A8" s="181" t="s">
        <v>2616</v>
      </c>
      <c r="B8" s="182" t="s">
        <v>620</v>
      </c>
      <c r="C8" s="183">
        <v>940.6</v>
      </c>
      <c r="D8" s="184">
        <v>940.6</v>
      </c>
      <c r="E8" s="185" t="s">
        <v>4636</v>
      </c>
      <c r="F8" s="186" t="s">
        <v>3865</v>
      </c>
      <c r="G8" s="83">
        <f>VLOOKUP(A8,РАСЧЕТ!$A$3:$BH$1360,60,0)</f>
        <v>633.61672814201245</v>
      </c>
      <c r="H8" s="83">
        <f t="shared" si="0"/>
        <v>-306.98327185798757</v>
      </c>
    </row>
    <row r="9" spans="1:8" ht="11.4" customHeight="1" x14ac:dyDescent="0.3">
      <c r="A9" s="181" t="s">
        <v>629</v>
      </c>
      <c r="B9" s="182" t="s">
        <v>630</v>
      </c>
      <c r="C9" s="183">
        <v>721.56</v>
      </c>
      <c r="D9" s="184">
        <v>721.56</v>
      </c>
      <c r="E9" s="185" t="s">
        <v>4636</v>
      </c>
      <c r="F9" s="186" t="s">
        <v>2749</v>
      </c>
      <c r="G9" s="83">
        <f>VLOOKUP(A9,РАСЧЕТ!$A$3:$BH$1360,60,0)</f>
        <v>486.06214761579042</v>
      </c>
      <c r="H9" s="83">
        <f t="shared" si="0"/>
        <v>-235.49785238420952</v>
      </c>
    </row>
    <row r="10" spans="1:8" ht="11.4" customHeight="1" x14ac:dyDescent="0.3">
      <c r="A10" s="181" t="s">
        <v>2564</v>
      </c>
      <c r="B10" s="182" t="s">
        <v>1669</v>
      </c>
      <c r="C10" s="183">
        <v>678.61</v>
      </c>
      <c r="D10" s="184">
        <v>678.61</v>
      </c>
      <c r="E10" s="185" t="s">
        <v>4636</v>
      </c>
      <c r="F10" s="186" t="s">
        <v>3858</v>
      </c>
      <c r="G10" s="83">
        <f>VLOOKUP(A10,РАСЧЕТ!$A$3:$BH$1360,60,0)</f>
        <v>457.12987692437434</v>
      </c>
      <c r="H10" s="83">
        <f t="shared" si="0"/>
        <v>-221.48012307562567</v>
      </c>
    </row>
    <row r="11" spans="1:8" ht="11.4" customHeight="1" x14ac:dyDescent="0.3">
      <c r="A11" s="181" t="s">
        <v>2558</v>
      </c>
      <c r="B11" s="182" t="s">
        <v>562</v>
      </c>
      <c r="C11" s="183">
        <v>678.61</v>
      </c>
      <c r="D11" s="184">
        <v>678.61</v>
      </c>
      <c r="E11" s="185" t="s">
        <v>4636</v>
      </c>
      <c r="F11" s="186" t="s">
        <v>3857</v>
      </c>
      <c r="G11" s="83">
        <f>VLOOKUP(A11,РАСЧЕТ!$A$3:$BH$1360,60,0)</f>
        <v>457.12987692437434</v>
      </c>
      <c r="H11" s="83">
        <f t="shared" si="0"/>
        <v>-221.48012307562567</v>
      </c>
    </row>
    <row r="12" spans="1:8" ht="11.4" customHeight="1" x14ac:dyDescent="0.3">
      <c r="A12" s="181" t="s">
        <v>2549</v>
      </c>
      <c r="B12" s="182" t="s">
        <v>1192</v>
      </c>
      <c r="C12" s="183">
        <v>755.92</v>
      </c>
      <c r="D12" s="184">
        <v>755.92</v>
      </c>
      <c r="E12" s="185" t="s">
        <v>4636</v>
      </c>
      <c r="F12" s="186" t="s">
        <v>2750</v>
      </c>
      <c r="G12" s="83">
        <f>VLOOKUP(A12,РАСЧЕТ!$A$3:$BH$1360,60,0)</f>
        <v>509.20796416892335</v>
      </c>
      <c r="H12" s="83">
        <f t="shared" si="0"/>
        <v>-246.71203583107661</v>
      </c>
    </row>
    <row r="13" spans="1:8" ht="11.4" customHeight="1" x14ac:dyDescent="0.3">
      <c r="A13" s="181" t="s">
        <v>1638</v>
      </c>
      <c r="B13" s="182" t="s">
        <v>1639</v>
      </c>
      <c r="C13" s="183">
        <v>584.12</v>
      </c>
      <c r="D13" s="184">
        <v>584.12</v>
      </c>
      <c r="E13" s="185" t="s">
        <v>4636</v>
      </c>
      <c r="F13" s="186" t="s">
        <v>2660</v>
      </c>
      <c r="G13" s="83">
        <f>VLOOKUP(A13,РАСЧЕТ!$A$3:$BH$1360,60,0)</f>
        <v>393.47888140325887</v>
      </c>
      <c r="H13" s="83">
        <f t="shared" si="0"/>
        <v>-190.64111859674114</v>
      </c>
    </row>
    <row r="14" spans="1:8" ht="11.4" customHeight="1" x14ac:dyDescent="0.3">
      <c r="A14" s="181" t="s">
        <v>621</v>
      </c>
      <c r="B14" s="182" t="s">
        <v>622</v>
      </c>
      <c r="C14" s="183">
        <v>695.79</v>
      </c>
      <c r="D14" s="184">
        <v>695.79</v>
      </c>
      <c r="E14" s="185" t="s">
        <v>4636</v>
      </c>
      <c r="F14" s="186" t="s">
        <v>2751</v>
      </c>
      <c r="G14" s="83">
        <f>VLOOKUP(A14,РАСЧЕТ!$A$3:$BH$1360,60,0)</f>
        <v>468.70278520094075</v>
      </c>
      <c r="H14" s="83">
        <f t="shared" si="0"/>
        <v>-227.08721479905921</v>
      </c>
    </row>
    <row r="15" spans="1:8" ht="11.4" customHeight="1" x14ac:dyDescent="0.3">
      <c r="A15" s="181" t="s">
        <v>768</v>
      </c>
      <c r="B15" s="182" t="s">
        <v>769</v>
      </c>
      <c r="C15" s="183">
        <v>807.46</v>
      </c>
      <c r="D15" s="184">
        <v>807.46</v>
      </c>
      <c r="E15" s="185" t="s">
        <v>4636</v>
      </c>
      <c r="F15" s="186" t="s">
        <v>2752</v>
      </c>
      <c r="G15" s="83">
        <f>VLOOKUP(A15,РАСЧЕТ!$A$3:$BH$1360,60,0)</f>
        <v>543.92668899862269</v>
      </c>
      <c r="H15" s="83">
        <f t="shared" si="0"/>
        <v>-263.53331100137734</v>
      </c>
    </row>
    <row r="16" spans="1:8" ht="11.4" customHeight="1" x14ac:dyDescent="0.3">
      <c r="A16" s="181" t="s">
        <v>2571</v>
      </c>
      <c r="B16" s="182" t="s">
        <v>532</v>
      </c>
      <c r="C16" s="183">
        <v>592.71</v>
      </c>
      <c r="D16" s="184">
        <v>592.71</v>
      </c>
      <c r="E16" s="185" t="s">
        <v>4636</v>
      </c>
      <c r="F16" s="186" t="s">
        <v>3860</v>
      </c>
      <c r="G16" s="83">
        <f>VLOOKUP(A16,РАСЧЕТ!$A$3:$BH$1360,60,0)</f>
        <v>399.26533554154213</v>
      </c>
      <c r="H16" s="83">
        <f t="shared" si="0"/>
        <v>-193.44466445845791</v>
      </c>
    </row>
    <row r="17" spans="1:8" ht="11.4" customHeight="1" x14ac:dyDescent="0.3">
      <c r="A17" s="181" t="s">
        <v>2561</v>
      </c>
      <c r="B17" s="182" t="s">
        <v>1418</v>
      </c>
      <c r="C17" s="183">
        <v>717.26</v>
      </c>
      <c r="D17" s="184">
        <v>717.26</v>
      </c>
      <c r="E17" s="185" t="s">
        <v>4636</v>
      </c>
      <c r="F17" s="186" t="s">
        <v>3855</v>
      </c>
      <c r="G17" s="83">
        <f>VLOOKUP(A17,РАСЧЕТ!$A$3:$BH$1360,60,0)</f>
        <v>483.16892054664879</v>
      </c>
      <c r="H17" s="83">
        <f t="shared" si="0"/>
        <v>-234.0910794533512</v>
      </c>
    </row>
    <row r="18" spans="1:8" ht="11.4" customHeight="1" x14ac:dyDescent="0.3">
      <c r="A18" s="181" t="s">
        <v>2524</v>
      </c>
      <c r="B18" s="182" t="s">
        <v>685</v>
      </c>
      <c r="C18" s="183">
        <v>717.26</v>
      </c>
      <c r="D18" s="184">
        <v>717.26</v>
      </c>
      <c r="E18" s="185" t="s">
        <v>4636</v>
      </c>
      <c r="F18" s="186" t="s">
        <v>2753</v>
      </c>
      <c r="G18" s="83">
        <f>VLOOKUP(A18,РАСЧЕТ!$A$3:$BH$1360,60,0)</f>
        <v>483.16892054664879</v>
      </c>
      <c r="H18" s="83">
        <f t="shared" si="0"/>
        <v>-234.0910794533512</v>
      </c>
    </row>
    <row r="19" spans="1:8" ht="11.4" customHeight="1" x14ac:dyDescent="0.3">
      <c r="A19" s="181" t="s">
        <v>1339</v>
      </c>
      <c r="B19" s="182" t="s">
        <v>1340</v>
      </c>
      <c r="C19" s="183">
        <v>592.71</v>
      </c>
      <c r="D19" s="184">
        <v>592.71</v>
      </c>
      <c r="E19" s="185" t="s">
        <v>4636</v>
      </c>
      <c r="F19" s="186" t="s">
        <v>2754</v>
      </c>
      <c r="G19" s="83">
        <f>VLOOKUP(A19,РАСЧЕТ!$A$3:$BH$1360,60,0)</f>
        <v>399.26533554154213</v>
      </c>
      <c r="H19" s="83">
        <f t="shared" si="0"/>
        <v>-193.44466445845791</v>
      </c>
    </row>
    <row r="20" spans="1:8" ht="11.4" customHeight="1" x14ac:dyDescent="0.3">
      <c r="A20" s="181" t="s">
        <v>1580</v>
      </c>
      <c r="B20" s="182" t="s">
        <v>1581</v>
      </c>
      <c r="C20" s="183">
        <v>717.26</v>
      </c>
      <c r="D20" s="184">
        <v>717.26</v>
      </c>
      <c r="E20" s="185" t="s">
        <v>4636</v>
      </c>
      <c r="F20" s="186" t="s">
        <v>2755</v>
      </c>
      <c r="G20" s="83">
        <f>VLOOKUP(A20,РАСЧЕТ!$A$3:$BH$1360,60,0)</f>
        <v>483.16892054664879</v>
      </c>
      <c r="H20" s="83">
        <f t="shared" si="0"/>
        <v>-234.0910794533512</v>
      </c>
    </row>
    <row r="21" spans="1:8" ht="11.4" customHeight="1" x14ac:dyDescent="0.3">
      <c r="A21" s="181" t="s">
        <v>2544</v>
      </c>
      <c r="B21" s="182" t="s">
        <v>770</v>
      </c>
      <c r="C21" s="183">
        <v>717.26</v>
      </c>
      <c r="D21" s="184">
        <v>717.26</v>
      </c>
      <c r="E21" s="185" t="s">
        <v>4636</v>
      </c>
      <c r="F21" s="186" t="s">
        <v>2756</v>
      </c>
      <c r="G21" s="83">
        <f>VLOOKUP(A21,РАСЧЕТ!$A$3:$BH$1360,60,0)</f>
        <v>483.16892054664879</v>
      </c>
      <c r="H21" s="83">
        <f t="shared" si="0"/>
        <v>-234.0910794533512</v>
      </c>
    </row>
    <row r="22" spans="1:8" ht="11.4" customHeight="1" x14ac:dyDescent="0.3">
      <c r="A22" s="181" t="s">
        <v>505</v>
      </c>
      <c r="B22" s="182" t="s">
        <v>506</v>
      </c>
      <c r="C22" s="183">
        <v>592.71</v>
      </c>
      <c r="D22" s="184">
        <v>592.71</v>
      </c>
      <c r="E22" s="185" t="s">
        <v>4636</v>
      </c>
      <c r="F22" s="186" t="s">
        <v>2757</v>
      </c>
      <c r="G22" s="83">
        <f>VLOOKUP(A22,РАСЧЕТ!$A$3:$BH$1360,60,0)</f>
        <v>399.26533554154213</v>
      </c>
      <c r="H22" s="83">
        <f t="shared" si="0"/>
        <v>-193.44466445845791</v>
      </c>
    </row>
    <row r="23" spans="1:8" ht="11.4" customHeight="1" x14ac:dyDescent="0.3">
      <c r="A23" s="181" t="s">
        <v>3957</v>
      </c>
      <c r="B23" s="182" t="s">
        <v>1392</v>
      </c>
      <c r="C23" s="183">
        <v>717.26</v>
      </c>
      <c r="D23" s="184">
        <v>717.26</v>
      </c>
      <c r="E23" s="185" t="s">
        <v>4636</v>
      </c>
      <c r="F23" s="186" t="s">
        <v>4595</v>
      </c>
      <c r="G23" s="83">
        <f>VLOOKUP(A23,РАСЧЕТ!$A$3:$BH$1360,60,0)</f>
        <v>483.16892054664879</v>
      </c>
      <c r="H23" s="83">
        <f t="shared" si="0"/>
        <v>-234.0910794533512</v>
      </c>
    </row>
    <row r="24" spans="1:8" ht="11.4" customHeight="1" x14ac:dyDescent="0.3">
      <c r="A24" s="181" t="s">
        <v>1570</v>
      </c>
      <c r="B24" s="182" t="s">
        <v>1571</v>
      </c>
      <c r="C24" s="183">
        <v>743.03</v>
      </c>
      <c r="D24" s="184">
        <v>743.03</v>
      </c>
      <c r="E24" s="185" t="s">
        <v>4636</v>
      </c>
      <c r="F24" s="186" t="s">
        <v>2661</v>
      </c>
      <c r="G24" s="83">
        <f>VLOOKUP(A24,РАСЧЕТ!$A$3:$BH$1360,60,0)</f>
        <v>500.52828296149846</v>
      </c>
      <c r="H24" s="83">
        <f t="shared" si="0"/>
        <v>-242.50171703850151</v>
      </c>
    </row>
    <row r="25" spans="1:8" ht="11.4" customHeight="1" x14ac:dyDescent="0.3">
      <c r="A25" s="181" t="s">
        <v>556</v>
      </c>
      <c r="B25" s="182" t="s">
        <v>557</v>
      </c>
      <c r="C25" s="183">
        <v>717.26</v>
      </c>
      <c r="D25" s="184">
        <v>717.26</v>
      </c>
      <c r="E25" s="185" t="s">
        <v>4636</v>
      </c>
      <c r="F25" s="186" t="s">
        <v>2759</v>
      </c>
      <c r="G25" s="83">
        <f>VLOOKUP(A25,РАСЧЕТ!$A$3:$BH$1360,60,0)</f>
        <v>483.16892054664879</v>
      </c>
      <c r="H25" s="83">
        <f t="shared" si="0"/>
        <v>-234.0910794533512</v>
      </c>
    </row>
    <row r="26" spans="1:8" ht="11.4" customHeight="1" x14ac:dyDescent="0.3">
      <c r="A26" s="181" t="s">
        <v>1572</v>
      </c>
      <c r="B26" s="182" t="s">
        <v>1573</v>
      </c>
      <c r="C26" s="183">
        <v>592.71</v>
      </c>
      <c r="D26" s="184">
        <v>592.71</v>
      </c>
      <c r="E26" s="185" t="s">
        <v>4636</v>
      </c>
      <c r="F26" s="186" t="s">
        <v>2760</v>
      </c>
      <c r="G26" s="83">
        <f>VLOOKUP(A26,РАСЧЕТ!$A$3:$BH$1360,60,0)</f>
        <v>399.26533554154213</v>
      </c>
      <c r="H26" s="83">
        <f t="shared" si="0"/>
        <v>-193.44466445845791</v>
      </c>
    </row>
    <row r="27" spans="1:8" ht="11.4" customHeight="1" x14ac:dyDescent="0.3">
      <c r="A27" s="181" t="s">
        <v>602</v>
      </c>
      <c r="B27" s="182" t="s">
        <v>603</v>
      </c>
      <c r="C27" s="183">
        <v>717.26</v>
      </c>
      <c r="D27" s="184">
        <v>717.26</v>
      </c>
      <c r="E27" s="185" t="s">
        <v>4636</v>
      </c>
      <c r="F27" s="186" t="s">
        <v>2761</v>
      </c>
      <c r="G27" s="83">
        <f>VLOOKUP(A27,РАСЧЕТ!$A$3:$BH$1360,60,0)</f>
        <v>483.16892054664879</v>
      </c>
      <c r="H27" s="83">
        <f t="shared" si="0"/>
        <v>-234.0910794533512</v>
      </c>
    </row>
    <row r="28" spans="1:8" ht="11.4" customHeight="1" x14ac:dyDescent="0.3">
      <c r="A28" s="181" t="s">
        <v>3958</v>
      </c>
      <c r="B28" s="182" t="s">
        <v>641</v>
      </c>
      <c r="C28" s="183">
        <v>730.15</v>
      </c>
      <c r="D28" s="184">
        <v>730.15</v>
      </c>
      <c r="E28" s="185" t="s">
        <v>4636</v>
      </c>
      <c r="F28" s="186" t="s">
        <v>4570</v>
      </c>
      <c r="G28" s="83">
        <f>VLOOKUP(A28,РАСЧЕТ!$A$3:$BH$1360,60,0)</f>
        <v>491.84860175407368</v>
      </c>
      <c r="H28" s="83">
        <f t="shared" si="0"/>
        <v>-238.30139824592629</v>
      </c>
    </row>
    <row r="29" spans="1:8" ht="11.4" customHeight="1" x14ac:dyDescent="0.3">
      <c r="A29" s="181" t="s">
        <v>2607</v>
      </c>
      <c r="B29" s="182" t="s">
        <v>1237</v>
      </c>
      <c r="C29" s="183">
        <v>592.71</v>
      </c>
      <c r="D29" s="184">
        <v>592.71</v>
      </c>
      <c r="E29" s="185" t="s">
        <v>4636</v>
      </c>
      <c r="F29" s="186" t="s">
        <v>3862</v>
      </c>
      <c r="G29" s="83">
        <f>VLOOKUP(A29,РАСЧЕТ!$A$3:$BH$1360,60,0)</f>
        <v>399.26533554154213</v>
      </c>
      <c r="H29" s="83">
        <f t="shared" si="0"/>
        <v>-193.44466445845791</v>
      </c>
    </row>
    <row r="30" spans="1:8" ht="11.4" customHeight="1" x14ac:dyDescent="0.3">
      <c r="A30" s="181" t="s">
        <v>1720</v>
      </c>
      <c r="B30" s="182" t="s">
        <v>1721</v>
      </c>
      <c r="C30" s="183">
        <v>657.13</v>
      </c>
      <c r="D30" s="184">
        <v>657.13</v>
      </c>
      <c r="E30" s="185" t="s">
        <v>4636</v>
      </c>
      <c r="F30" s="186" t="s">
        <v>2763</v>
      </c>
      <c r="G30" s="83">
        <f>VLOOKUP(A30,РАСЧЕТ!$A$3:$BH$1360,60,0)</f>
        <v>442.6637415786663</v>
      </c>
      <c r="H30" s="83">
        <f t="shared" si="0"/>
        <v>-214.46625842133369</v>
      </c>
    </row>
    <row r="31" spans="1:8" ht="11.4" customHeight="1" x14ac:dyDescent="0.3">
      <c r="A31" s="181" t="s">
        <v>1393</v>
      </c>
      <c r="B31" s="182" t="s">
        <v>1394</v>
      </c>
      <c r="C31" s="183">
        <v>682.9</v>
      </c>
      <c r="D31" s="184">
        <v>682.9</v>
      </c>
      <c r="E31" s="185" t="s">
        <v>4636</v>
      </c>
      <c r="F31" s="186" t="s">
        <v>2764</v>
      </c>
      <c r="G31" s="83">
        <f>VLOOKUP(A31,РАСЧЕТ!$A$3:$BH$1360,60,0)</f>
        <v>460.02310399351592</v>
      </c>
      <c r="H31" s="83">
        <f t="shared" si="0"/>
        <v>-222.87689600648406</v>
      </c>
    </row>
    <row r="32" spans="1:8" ht="11.4" customHeight="1" x14ac:dyDescent="0.3">
      <c r="A32" s="181" t="s">
        <v>535</v>
      </c>
      <c r="B32" s="182" t="s">
        <v>536</v>
      </c>
      <c r="C32" s="183">
        <v>652.84</v>
      </c>
      <c r="D32" s="184">
        <v>652.84</v>
      </c>
      <c r="E32" s="185" t="s">
        <v>4636</v>
      </c>
      <c r="F32" s="186" t="s">
        <v>2765</v>
      </c>
      <c r="G32" s="83">
        <f>VLOOKUP(A32,РАСЧЕТ!$A$3:$BH$1360,60,0)</f>
        <v>439.77051450952467</v>
      </c>
      <c r="H32" s="83">
        <f t="shared" si="0"/>
        <v>-213.06948549047536</v>
      </c>
    </row>
    <row r="33" spans="1:8" ht="11.4" customHeight="1" x14ac:dyDescent="0.3">
      <c r="A33" s="181" t="s">
        <v>538</v>
      </c>
      <c r="B33" s="182" t="s">
        <v>539</v>
      </c>
      <c r="C33" s="183">
        <v>592.71</v>
      </c>
      <c r="D33" s="184">
        <v>592.71</v>
      </c>
      <c r="E33" s="185" t="s">
        <v>4636</v>
      </c>
      <c r="F33" s="186" t="s">
        <v>2766</v>
      </c>
      <c r="G33" s="83">
        <f>VLOOKUP(A33,РАСЧЕТ!$A$3:$BH$1360,60,0)</f>
        <v>399.26533554154213</v>
      </c>
      <c r="H33" s="83">
        <f t="shared" si="0"/>
        <v>-193.44466445845791</v>
      </c>
    </row>
    <row r="34" spans="1:8" ht="11.4" customHeight="1" x14ac:dyDescent="0.3">
      <c r="A34" s="181" t="s">
        <v>1507</v>
      </c>
      <c r="B34" s="182" t="s">
        <v>1508</v>
      </c>
      <c r="C34" s="183">
        <v>725.85</v>
      </c>
      <c r="D34" s="184">
        <v>725.85</v>
      </c>
      <c r="E34" s="185" t="s">
        <v>4636</v>
      </c>
      <c r="F34" s="186" t="s">
        <v>2767</v>
      </c>
      <c r="G34" s="83">
        <f>VLOOKUP(A34,РАСЧЕТ!$A$3:$BH$1360,60,0)</f>
        <v>488.95537468493194</v>
      </c>
      <c r="H34" s="83">
        <f t="shared" si="0"/>
        <v>-236.89462531506808</v>
      </c>
    </row>
    <row r="35" spans="1:8" ht="11.4" customHeight="1" x14ac:dyDescent="0.3">
      <c r="A35" s="181" t="s">
        <v>610</v>
      </c>
      <c r="B35" s="182" t="s">
        <v>611</v>
      </c>
      <c r="C35" s="183">
        <v>743.03</v>
      </c>
      <c r="D35" s="184">
        <v>743.03</v>
      </c>
      <c r="E35" s="185" t="s">
        <v>4636</v>
      </c>
      <c r="F35" s="186" t="s">
        <v>2662</v>
      </c>
      <c r="G35" s="83">
        <f>VLOOKUP(A35,РАСЧЕТ!$A$3:$BH$1360,60,0)</f>
        <v>500.52828296149846</v>
      </c>
      <c r="H35" s="83">
        <f t="shared" si="0"/>
        <v>-242.50171703850151</v>
      </c>
    </row>
    <row r="36" spans="1:8" ht="11.4" customHeight="1" x14ac:dyDescent="0.3">
      <c r="A36" s="181" t="s">
        <v>2526</v>
      </c>
      <c r="B36" s="182" t="s">
        <v>1492</v>
      </c>
      <c r="C36" s="183">
        <v>678.61</v>
      </c>
      <c r="D36" s="184">
        <v>678.61</v>
      </c>
      <c r="E36" s="185" t="s">
        <v>4636</v>
      </c>
      <c r="F36" s="186" t="s">
        <v>2768</v>
      </c>
      <c r="G36" s="83">
        <f>VLOOKUP(A36,РАСЧЕТ!$A$3:$BH$1360,60,0)</f>
        <v>457.12987692437434</v>
      </c>
      <c r="H36" s="83">
        <f t="shared" si="0"/>
        <v>-221.48012307562567</v>
      </c>
    </row>
    <row r="37" spans="1:8" ht="11.4" customHeight="1" x14ac:dyDescent="0.3">
      <c r="A37" s="181" t="s">
        <v>2563</v>
      </c>
      <c r="B37" s="182" t="s">
        <v>1629</v>
      </c>
      <c r="C37" s="183">
        <v>592.71</v>
      </c>
      <c r="D37" s="184">
        <v>592.71</v>
      </c>
      <c r="E37" s="185" t="s">
        <v>4636</v>
      </c>
      <c r="F37" s="186" t="s">
        <v>3861</v>
      </c>
      <c r="G37" s="83">
        <f>VLOOKUP(A37,РАСЧЕТ!$A$3:$BH$1360,60,0)</f>
        <v>399.26533554154213</v>
      </c>
      <c r="H37" s="83">
        <f t="shared" si="0"/>
        <v>-193.44466445845791</v>
      </c>
    </row>
    <row r="38" spans="1:8" ht="11.4" customHeight="1" x14ac:dyDescent="0.3">
      <c r="A38" s="181" t="s">
        <v>1728</v>
      </c>
      <c r="B38" s="182" t="s">
        <v>1729</v>
      </c>
      <c r="C38" s="183">
        <v>747.33</v>
      </c>
      <c r="D38" s="184">
        <v>747.33</v>
      </c>
      <c r="E38" s="185" t="s">
        <v>4636</v>
      </c>
      <c r="F38" s="186" t="s">
        <v>2769</v>
      </c>
      <c r="G38" s="83">
        <f>VLOOKUP(A38,РАСЧЕТ!$A$3:$BH$1360,60,0)</f>
        <v>503.42151003064004</v>
      </c>
      <c r="H38" s="83">
        <f t="shared" si="0"/>
        <v>-243.90848996936001</v>
      </c>
    </row>
    <row r="39" spans="1:8" ht="11.4" customHeight="1" x14ac:dyDescent="0.3">
      <c r="A39" s="181" t="s">
        <v>2546</v>
      </c>
      <c r="B39" s="182" t="s">
        <v>1330</v>
      </c>
      <c r="C39" s="183">
        <v>678.61</v>
      </c>
      <c r="D39" s="184">
        <v>678.61</v>
      </c>
      <c r="E39" s="185" t="s">
        <v>4636</v>
      </c>
      <c r="F39" s="186" t="s">
        <v>2770</v>
      </c>
      <c r="G39" s="83">
        <f>VLOOKUP(A39,РАСЧЕТ!$A$3:$BH$1360,60,0)</f>
        <v>457.12987692437434</v>
      </c>
      <c r="H39" s="83">
        <f t="shared" si="0"/>
        <v>-221.48012307562567</v>
      </c>
    </row>
    <row r="40" spans="1:8" ht="11.4" customHeight="1" x14ac:dyDescent="0.3">
      <c r="A40" s="181" t="s">
        <v>634</v>
      </c>
      <c r="B40" s="182" t="s">
        <v>635</v>
      </c>
      <c r="C40" s="183">
        <v>592.71</v>
      </c>
      <c r="D40" s="184">
        <v>592.71</v>
      </c>
      <c r="E40" s="185" t="s">
        <v>4636</v>
      </c>
      <c r="F40" s="186" t="s">
        <v>2771</v>
      </c>
      <c r="G40" s="83">
        <f>VLOOKUP(A40,РАСЧЕТ!$A$3:$BH$1360,60,0)</f>
        <v>399.26533554154213</v>
      </c>
      <c r="H40" s="83">
        <f t="shared" si="0"/>
        <v>-193.44466445845791</v>
      </c>
    </row>
    <row r="41" spans="1:8" ht="11.4" customHeight="1" x14ac:dyDescent="0.3">
      <c r="A41" s="181" t="s">
        <v>650</v>
      </c>
      <c r="B41" s="182" t="s">
        <v>651</v>
      </c>
      <c r="C41" s="183">
        <v>747.33</v>
      </c>
      <c r="D41" s="184">
        <v>747.33</v>
      </c>
      <c r="E41" s="185" t="s">
        <v>4636</v>
      </c>
      <c r="F41" s="186" t="s">
        <v>2772</v>
      </c>
      <c r="G41" s="83">
        <f>VLOOKUP(A41,РАСЧЕТ!$A$3:$BH$1360,60,0)</f>
        <v>503.42151003064004</v>
      </c>
      <c r="H41" s="83">
        <f t="shared" si="0"/>
        <v>-243.90848996936001</v>
      </c>
    </row>
    <row r="42" spans="1:8" ht="11.4" customHeight="1" x14ac:dyDescent="0.3">
      <c r="A42" s="181" t="s">
        <v>1202</v>
      </c>
      <c r="B42" s="182" t="s">
        <v>1203</v>
      </c>
      <c r="C42" s="183">
        <v>678.61</v>
      </c>
      <c r="D42" s="184">
        <v>678.61</v>
      </c>
      <c r="E42" s="185" t="s">
        <v>4636</v>
      </c>
      <c r="F42" s="186" t="s">
        <v>2773</v>
      </c>
      <c r="G42" s="83">
        <f>VLOOKUP(A42,РАСЧЕТ!$A$3:$BH$1360,60,0)</f>
        <v>457.12987692437434</v>
      </c>
      <c r="H42" s="83">
        <f t="shared" si="0"/>
        <v>-221.48012307562567</v>
      </c>
    </row>
    <row r="43" spans="1:8" ht="11.4" customHeight="1" x14ac:dyDescent="0.3">
      <c r="A43" s="181" t="s">
        <v>1672</v>
      </c>
      <c r="B43" s="182" t="s">
        <v>1673</v>
      </c>
      <c r="C43" s="183">
        <v>592.71</v>
      </c>
      <c r="D43" s="184">
        <v>592.71</v>
      </c>
      <c r="E43" s="185" t="s">
        <v>4636</v>
      </c>
      <c r="F43" s="186" t="s">
        <v>2774</v>
      </c>
      <c r="G43" s="83">
        <f>VLOOKUP(A43,РАСЧЕТ!$A$3:$BH$1360,60,0)</f>
        <v>399.26533554154213</v>
      </c>
      <c r="H43" s="83">
        <f t="shared" si="0"/>
        <v>-193.44466445845791</v>
      </c>
    </row>
    <row r="44" spans="1:8" ht="11.4" customHeight="1" x14ac:dyDescent="0.3">
      <c r="A44" s="181" t="s">
        <v>1710</v>
      </c>
      <c r="B44" s="182" t="s">
        <v>1711</v>
      </c>
      <c r="C44" s="183">
        <v>747.33</v>
      </c>
      <c r="D44" s="184">
        <v>747.33</v>
      </c>
      <c r="E44" s="185" t="s">
        <v>4636</v>
      </c>
      <c r="F44" s="186" t="s">
        <v>2775</v>
      </c>
      <c r="G44" s="83">
        <f>VLOOKUP(A44,РАСЧЕТ!$A$3:$BH$1360,60,0)</f>
        <v>503.42151003064004</v>
      </c>
      <c r="H44" s="83">
        <f t="shared" si="0"/>
        <v>-243.90848996936001</v>
      </c>
    </row>
    <row r="45" spans="1:8" ht="11.4" customHeight="1" x14ac:dyDescent="0.3">
      <c r="A45" s="181" t="s">
        <v>1733</v>
      </c>
      <c r="B45" s="182" t="s">
        <v>1734</v>
      </c>
      <c r="C45" s="183">
        <v>670.02</v>
      </c>
      <c r="D45" s="184">
        <v>670.02</v>
      </c>
      <c r="E45" s="185" t="s">
        <v>4636</v>
      </c>
      <c r="F45" s="186" t="s">
        <v>2776</v>
      </c>
      <c r="G45" s="83">
        <f>VLOOKUP(A45,РАСЧЕТ!$A$3:$BH$1360,60,0)</f>
        <v>451.34342278609114</v>
      </c>
      <c r="H45" s="83">
        <f t="shared" si="0"/>
        <v>-218.67657721390884</v>
      </c>
    </row>
    <row r="46" spans="1:8" ht="11.4" customHeight="1" x14ac:dyDescent="0.3">
      <c r="A46" s="181" t="s">
        <v>563</v>
      </c>
      <c r="B46" s="182" t="s">
        <v>564</v>
      </c>
      <c r="C46" s="183">
        <v>584.12</v>
      </c>
      <c r="D46" s="184">
        <v>584.12</v>
      </c>
      <c r="E46" s="185" t="s">
        <v>4636</v>
      </c>
      <c r="F46" s="186" t="s">
        <v>2663</v>
      </c>
      <c r="G46" s="83">
        <f>VLOOKUP(A46,РАСЧЕТ!$A$3:$BH$1360,60,0)</f>
        <v>393.47888140325887</v>
      </c>
      <c r="H46" s="83">
        <f t="shared" si="0"/>
        <v>-190.64111859674114</v>
      </c>
    </row>
    <row r="47" spans="1:8" ht="11.4" customHeight="1" x14ac:dyDescent="0.3">
      <c r="A47" s="181" t="s">
        <v>533</v>
      </c>
      <c r="B47" s="182" t="s">
        <v>534</v>
      </c>
      <c r="C47" s="183">
        <v>584.12</v>
      </c>
      <c r="D47" s="184">
        <v>584.12</v>
      </c>
      <c r="E47" s="185" t="s">
        <v>4636</v>
      </c>
      <c r="F47" s="186" t="s">
        <v>2777</v>
      </c>
      <c r="G47" s="83">
        <f>VLOOKUP(A47,РАСЧЕТ!$A$3:$BH$1360,60,0)</f>
        <v>393.47888140325887</v>
      </c>
      <c r="H47" s="83">
        <f t="shared" si="0"/>
        <v>-190.64111859674114</v>
      </c>
    </row>
    <row r="48" spans="1:8" ht="11.4" customHeight="1" x14ac:dyDescent="0.3">
      <c r="A48" s="181" t="s">
        <v>1419</v>
      </c>
      <c r="B48" s="182" t="s">
        <v>1420</v>
      </c>
      <c r="C48" s="183">
        <v>743.03</v>
      </c>
      <c r="D48" s="184">
        <v>743.03</v>
      </c>
      <c r="E48" s="185" t="s">
        <v>4636</v>
      </c>
      <c r="F48" s="186" t="s">
        <v>2778</v>
      </c>
      <c r="G48" s="83">
        <f>VLOOKUP(A48,РАСЧЕТ!$A$3:$BH$1360,60,0)</f>
        <v>500.52828296149846</v>
      </c>
      <c r="H48" s="83">
        <f t="shared" si="0"/>
        <v>-242.50171703850151</v>
      </c>
    </row>
    <row r="49" spans="1:8" ht="11.4" customHeight="1" x14ac:dyDescent="0.3">
      <c r="A49" s="181" t="s">
        <v>2620</v>
      </c>
      <c r="B49" s="182" t="s">
        <v>1285</v>
      </c>
      <c r="C49" s="183">
        <v>670.02</v>
      </c>
      <c r="D49" s="184">
        <v>670.02</v>
      </c>
      <c r="E49" s="185" t="s">
        <v>4636</v>
      </c>
      <c r="F49" s="186" t="s">
        <v>3880</v>
      </c>
      <c r="G49" s="83">
        <f>VLOOKUP(A49,РАСЧЕТ!$A$3:$BH$1360,60,0)</f>
        <v>451.34342278609114</v>
      </c>
      <c r="H49" s="83">
        <f t="shared" si="0"/>
        <v>-218.67657721390884</v>
      </c>
    </row>
    <row r="50" spans="1:8" ht="11.4" customHeight="1" x14ac:dyDescent="0.3">
      <c r="A50" s="181" t="s">
        <v>1331</v>
      </c>
      <c r="B50" s="182" t="s">
        <v>1332</v>
      </c>
      <c r="C50" s="183">
        <v>584.12</v>
      </c>
      <c r="D50" s="184">
        <v>584.12</v>
      </c>
      <c r="E50" s="185" t="s">
        <v>4636</v>
      </c>
      <c r="F50" s="186" t="s">
        <v>2779</v>
      </c>
      <c r="G50" s="83">
        <f>VLOOKUP(A50,РАСЧЕТ!$A$3:$BH$1360,60,0)</f>
        <v>393.47888140325887</v>
      </c>
      <c r="H50" s="83">
        <f t="shared" si="0"/>
        <v>-190.64111859674114</v>
      </c>
    </row>
    <row r="51" spans="1:8" ht="11.4" customHeight="1" x14ac:dyDescent="0.3">
      <c r="A51" s="181" t="s">
        <v>3959</v>
      </c>
      <c r="B51" s="182" t="s">
        <v>1482</v>
      </c>
      <c r="C51" s="183">
        <v>743.03</v>
      </c>
      <c r="D51" s="184">
        <v>743.03</v>
      </c>
      <c r="E51" s="185" t="s">
        <v>4636</v>
      </c>
      <c r="F51" s="186" t="s">
        <v>4515</v>
      </c>
      <c r="G51" s="83">
        <f>VLOOKUP(A51,РАСЧЕТ!$A$3:$BH$1360,60,0)</f>
        <v>500.52828296149846</v>
      </c>
      <c r="H51" s="83">
        <f t="shared" si="0"/>
        <v>-242.50171703850151</v>
      </c>
    </row>
    <row r="52" spans="1:8" ht="11.4" customHeight="1" x14ac:dyDescent="0.3">
      <c r="A52" s="181" t="s">
        <v>691</v>
      </c>
      <c r="B52" s="182" t="s">
        <v>692</v>
      </c>
      <c r="C52" s="183">
        <v>670.02</v>
      </c>
      <c r="D52" s="184">
        <v>670.02</v>
      </c>
      <c r="E52" s="185" t="s">
        <v>4636</v>
      </c>
      <c r="F52" s="186" t="s">
        <v>2781</v>
      </c>
      <c r="G52" s="83">
        <f>VLOOKUP(A52,РАСЧЕТ!$A$3:$BH$1360,60,0)</f>
        <v>451.34342278609114</v>
      </c>
      <c r="H52" s="83">
        <f t="shared" si="0"/>
        <v>-218.67657721390884</v>
      </c>
    </row>
    <row r="53" spans="1:8" ht="11.4" customHeight="1" x14ac:dyDescent="0.3">
      <c r="A53" s="181" t="s">
        <v>2098</v>
      </c>
      <c r="B53" s="182" t="s">
        <v>2099</v>
      </c>
      <c r="C53" s="183">
        <v>584.12</v>
      </c>
      <c r="D53" s="184">
        <v>584.12</v>
      </c>
      <c r="E53" s="185" t="s">
        <v>4636</v>
      </c>
      <c r="F53" s="186" t="s">
        <v>2782</v>
      </c>
      <c r="G53" s="83">
        <f>VLOOKUP(A53,РАСЧЕТ!$A$3:$BH$1360,60,0)</f>
        <v>393.47888140325887</v>
      </c>
      <c r="H53" s="83">
        <f t="shared" si="0"/>
        <v>-190.64111859674114</v>
      </c>
    </row>
    <row r="54" spans="1:8" ht="11.4" customHeight="1" x14ac:dyDescent="0.3">
      <c r="A54" s="181" t="s">
        <v>570</v>
      </c>
      <c r="B54" s="182" t="s">
        <v>571</v>
      </c>
      <c r="C54" s="183">
        <v>743.03</v>
      </c>
      <c r="D54" s="184">
        <v>743.03</v>
      </c>
      <c r="E54" s="185" t="s">
        <v>4636</v>
      </c>
      <c r="F54" s="186" t="s">
        <v>2783</v>
      </c>
      <c r="G54" s="83">
        <f>VLOOKUP(A54,РАСЧЕТ!$A$3:$BH$1360,60,0)</f>
        <v>500.52828296149846</v>
      </c>
      <c r="H54" s="83">
        <f t="shared" si="0"/>
        <v>-242.50171703850151</v>
      </c>
    </row>
    <row r="55" spans="1:8" ht="11.4" customHeight="1" x14ac:dyDescent="0.3">
      <c r="A55" s="181" t="s">
        <v>653</v>
      </c>
      <c r="B55" s="182" t="s">
        <v>654</v>
      </c>
      <c r="C55" s="183">
        <v>648.54</v>
      </c>
      <c r="D55" s="184">
        <v>648.54</v>
      </c>
      <c r="E55" s="185" t="s">
        <v>4636</v>
      </c>
      <c r="F55" s="186" t="s">
        <v>2784</v>
      </c>
      <c r="G55" s="83">
        <f>VLOOKUP(A55,РАСЧЕТ!$A$3:$BH$1360,60,0)</f>
        <v>436.87728744038304</v>
      </c>
      <c r="H55" s="83">
        <f t="shared" si="0"/>
        <v>-211.66271255961692</v>
      </c>
    </row>
    <row r="56" spans="1:8" ht="11.4" customHeight="1" x14ac:dyDescent="0.3">
      <c r="A56" s="181" t="s">
        <v>1497</v>
      </c>
      <c r="B56" s="182" t="s">
        <v>1498</v>
      </c>
      <c r="C56" s="183">
        <v>584.12</v>
      </c>
      <c r="D56" s="184">
        <v>584.12</v>
      </c>
      <c r="E56" s="185" t="s">
        <v>4636</v>
      </c>
      <c r="F56" s="186" t="s">
        <v>2785</v>
      </c>
      <c r="G56" s="83">
        <f>VLOOKUP(A56,РАСЧЕТ!$A$3:$BH$1360,60,0)</f>
        <v>393.47888140325887</v>
      </c>
      <c r="H56" s="83">
        <f t="shared" si="0"/>
        <v>-190.64111859674114</v>
      </c>
    </row>
    <row r="57" spans="1:8" ht="11.4" customHeight="1" x14ac:dyDescent="0.3">
      <c r="A57" s="181" t="s">
        <v>1240</v>
      </c>
      <c r="B57" s="182" t="s">
        <v>1241</v>
      </c>
      <c r="C57" s="183">
        <v>670.02</v>
      </c>
      <c r="D57" s="184">
        <v>670.02</v>
      </c>
      <c r="E57" s="185" t="s">
        <v>4636</v>
      </c>
      <c r="F57" s="186" t="s">
        <v>2664</v>
      </c>
      <c r="G57" s="83">
        <f>VLOOKUP(A57,РАСЧЕТ!$A$3:$BH$1360,60,0)</f>
        <v>451.34342278609114</v>
      </c>
      <c r="H57" s="83">
        <f t="shared" si="0"/>
        <v>-218.67657721390884</v>
      </c>
    </row>
    <row r="58" spans="1:8" ht="11.4" customHeight="1" x14ac:dyDescent="0.3">
      <c r="A58" s="181" t="s">
        <v>578</v>
      </c>
      <c r="B58" s="182" t="s">
        <v>579</v>
      </c>
      <c r="C58" s="183">
        <v>717.26</v>
      </c>
      <c r="D58" s="184">
        <v>717.26</v>
      </c>
      <c r="E58" s="185" t="s">
        <v>4636</v>
      </c>
      <c r="F58" s="186" t="s">
        <v>2786</v>
      </c>
      <c r="G58" s="83">
        <f>VLOOKUP(A58,РАСЧЕТ!$A$3:$BH$1360,60,0)</f>
        <v>483.16892054664879</v>
      </c>
      <c r="H58" s="83">
        <f t="shared" si="0"/>
        <v>-234.0910794533512</v>
      </c>
    </row>
    <row r="59" spans="1:8" ht="11.4" customHeight="1" x14ac:dyDescent="0.3">
      <c r="A59" s="181" t="s">
        <v>2196</v>
      </c>
      <c r="B59" s="182" t="s">
        <v>2197</v>
      </c>
      <c r="C59" s="183">
        <v>661.43</v>
      </c>
      <c r="D59" s="184">
        <v>661.43</v>
      </c>
      <c r="E59" s="185" t="s">
        <v>4636</v>
      </c>
      <c r="F59" s="186" t="s">
        <v>2787</v>
      </c>
      <c r="G59" s="83">
        <f>VLOOKUP(A59,РАСЧЕТ!$A$3:$BH$1360,60,0)</f>
        <v>445.55696864780788</v>
      </c>
      <c r="H59" s="83">
        <f t="shared" si="0"/>
        <v>-215.87303135219207</v>
      </c>
    </row>
    <row r="60" spans="1:8" ht="11.4" customHeight="1" x14ac:dyDescent="0.3">
      <c r="A60" s="181" t="s">
        <v>2538</v>
      </c>
      <c r="B60" s="182" t="s">
        <v>1670</v>
      </c>
      <c r="C60" s="183">
        <v>584.12</v>
      </c>
      <c r="D60" s="184">
        <v>584.12</v>
      </c>
      <c r="E60" s="185" t="s">
        <v>4636</v>
      </c>
      <c r="F60" s="186" t="s">
        <v>2788</v>
      </c>
      <c r="G60" s="83">
        <f>VLOOKUP(A60,РАСЧЕТ!$A$3:$BH$1360,60,0)</f>
        <v>393.47888140325887</v>
      </c>
      <c r="H60" s="83">
        <f t="shared" si="0"/>
        <v>-190.64111859674114</v>
      </c>
    </row>
    <row r="61" spans="1:8" ht="11.4" customHeight="1" x14ac:dyDescent="0.3">
      <c r="A61" s="181" t="s">
        <v>1345</v>
      </c>
      <c r="B61" s="182" t="s">
        <v>1346</v>
      </c>
      <c r="C61" s="183">
        <v>717.26</v>
      </c>
      <c r="D61" s="184">
        <v>717.26</v>
      </c>
      <c r="E61" s="185" t="s">
        <v>4636</v>
      </c>
      <c r="F61" s="186" t="s">
        <v>2789</v>
      </c>
      <c r="G61" s="83">
        <f>VLOOKUP(A61,РАСЧЕТ!$A$3:$BH$1360,60,0)</f>
        <v>483.16892054664879</v>
      </c>
      <c r="H61" s="83">
        <f t="shared" si="0"/>
        <v>-234.0910794533512</v>
      </c>
    </row>
    <row r="62" spans="1:8" ht="11.4" customHeight="1" x14ac:dyDescent="0.3">
      <c r="A62" s="181" t="s">
        <v>4494</v>
      </c>
      <c r="B62" s="182" t="s">
        <v>694</v>
      </c>
      <c r="C62" s="183">
        <v>670.02</v>
      </c>
      <c r="D62" s="184">
        <v>670.02</v>
      </c>
      <c r="E62" s="185" t="s">
        <v>4636</v>
      </c>
      <c r="F62" s="186" t="s">
        <v>4517</v>
      </c>
      <c r="G62" s="83">
        <f>VLOOKUP(A62,РАСЧЕТ!$A$3:$BH$1360,60,0)</f>
        <v>451.34342278609114</v>
      </c>
      <c r="H62" s="83">
        <f t="shared" si="0"/>
        <v>-218.67657721390884</v>
      </c>
    </row>
    <row r="63" spans="1:8" ht="11.4" customHeight="1" x14ac:dyDescent="0.3">
      <c r="A63" s="181" t="s">
        <v>511</v>
      </c>
      <c r="B63" s="182" t="s">
        <v>512</v>
      </c>
      <c r="C63" s="183">
        <v>584.12</v>
      </c>
      <c r="D63" s="184">
        <v>584.12</v>
      </c>
      <c r="E63" s="185" t="s">
        <v>4636</v>
      </c>
      <c r="F63" s="186" t="s">
        <v>2790</v>
      </c>
      <c r="G63" s="83">
        <f>VLOOKUP(A63,РАСЧЕТ!$A$3:$BH$1360,60,0)</f>
        <v>393.47888140325887</v>
      </c>
      <c r="H63" s="83">
        <f t="shared" si="0"/>
        <v>-190.64111859674114</v>
      </c>
    </row>
    <row r="64" spans="1:8" ht="11.4" customHeight="1" x14ac:dyDescent="0.3">
      <c r="A64" s="181" t="s">
        <v>696</v>
      </c>
      <c r="B64" s="182" t="s">
        <v>697</v>
      </c>
      <c r="C64" s="183">
        <v>743.03</v>
      </c>
      <c r="D64" s="184">
        <v>743.03</v>
      </c>
      <c r="E64" s="185" t="s">
        <v>4636</v>
      </c>
      <c r="F64" s="186" t="s">
        <v>2791</v>
      </c>
      <c r="G64" s="83">
        <f>VLOOKUP(A64,РАСЧЕТ!$A$3:$BH$1360,60,0)</f>
        <v>500.52828296149846</v>
      </c>
      <c r="H64" s="83">
        <f t="shared" si="0"/>
        <v>-242.50171703850151</v>
      </c>
    </row>
    <row r="65" spans="1:8" ht="11.4" customHeight="1" x14ac:dyDescent="0.3">
      <c r="A65" s="181" t="s">
        <v>2100</v>
      </c>
      <c r="B65" s="182" t="s">
        <v>2101</v>
      </c>
      <c r="C65" s="183">
        <v>670.02</v>
      </c>
      <c r="D65" s="184">
        <v>670.02</v>
      </c>
      <c r="E65" s="185" t="s">
        <v>4636</v>
      </c>
      <c r="F65" s="186" t="s">
        <v>2792</v>
      </c>
      <c r="G65" s="83">
        <f>VLOOKUP(A65,РАСЧЕТ!$A$3:$BH$1360,60,0)</f>
        <v>451.34342278609114</v>
      </c>
      <c r="H65" s="83">
        <f t="shared" si="0"/>
        <v>-218.67657721390884</v>
      </c>
    </row>
    <row r="66" spans="1:8" ht="11.4" customHeight="1" x14ac:dyDescent="0.3">
      <c r="A66" s="181" t="s">
        <v>540</v>
      </c>
      <c r="B66" s="182" t="s">
        <v>541</v>
      </c>
      <c r="C66" s="183">
        <v>584.12</v>
      </c>
      <c r="D66" s="184">
        <v>584.12</v>
      </c>
      <c r="E66" s="185" t="s">
        <v>4636</v>
      </c>
      <c r="F66" s="186" t="s">
        <v>2793</v>
      </c>
      <c r="G66" s="83">
        <f>VLOOKUP(A66,РАСЧЕТ!$A$3:$BH$1360,60,0)</f>
        <v>393.47888140325887</v>
      </c>
      <c r="H66" s="83">
        <f t="shared" ref="H66:H129" si="1">G66-C66</f>
        <v>-190.64111859674114</v>
      </c>
    </row>
    <row r="67" spans="1:8" ht="11.4" customHeight="1" x14ac:dyDescent="0.3">
      <c r="A67" s="181" t="s">
        <v>1694</v>
      </c>
      <c r="B67" s="182" t="s">
        <v>1695</v>
      </c>
      <c r="C67" s="183">
        <v>743.03</v>
      </c>
      <c r="D67" s="184">
        <v>743.03</v>
      </c>
      <c r="E67" s="185" t="s">
        <v>4636</v>
      </c>
      <c r="F67" s="186" t="s">
        <v>2794</v>
      </c>
      <c r="G67" s="83">
        <f>VLOOKUP(A67,РАСЧЕТ!$A$3:$BH$1360,60,0)</f>
        <v>500.52828296149846</v>
      </c>
      <c r="H67" s="83">
        <f t="shared" si="1"/>
        <v>-242.50171703850151</v>
      </c>
    </row>
    <row r="68" spans="1:8" ht="11.4" customHeight="1" x14ac:dyDescent="0.3">
      <c r="A68" s="181" t="s">
        <v>1747</v>
      </c>
      <c r="B68" s="182" t="s">
        <v>1748</v>
      </c>
      <c r="C68" s="183">
        <v>670.02</v>
      </c>
      <c r="D68" s="184">
        <v>670.02</v>
      </c>
      <c r="E68" s="185" t="s">
        <v>4636</v>
      </c>
      <c r="F68" s="186" t="s">
        <v>2665</v>
      </c>
      <c r="G68" s="83">
        <f>VLOOKUP(A68,РАСЧЕТ!$A$3:$BH$1360,60,0)</f>
        <v>451.34342278609114</v>
      </c>
      <c r="H68" s="83">
        <f t="shared" si="1"/>
        <v>-218.67657721390884</v>
      </c>
    </row>
    <row r="69" spans="1:8" ht="11.4" customHeight="1" x14ac:dyDescent="0.3">
      <c r="A69" s="181" t="s">
        <v>1195</v>
      </c>
      <c r="B69" s="182" t="s">
        <v>1196</v>
      </c>
      <c r="C69" s="183">
        <v>670.02</v>
      </c>
      <c r="D69" s="184">
        <v>670.02</v>
      </c>
      <c r="E69" s="185" t="s">
        <v>4636</v>
      </c>
      <c r="F69" s="186" t="s">
        <v>2795</v>
      </c>
      <c r="G69" s="83">
        <f>VLOOKUP(A69,РАСЧЕТ!$A$3:$BH$1360,60,0)</f>
        <v>451.34342278609114</v>
      </c>
      <c r="H69" s="83">
        <f t="shared" si="1"/>
        <v>-218.67657721390884</v>
      </c>
    </row>
    <row r="70" spans="1:8" ht="11.4" customHeight="1" x14ac:dyDescent="0.3">
      <c r="A70" s="181" t="s">
        <v>565</v>
      </c>
      <c r="B70" s="182" t="s">
        <v>566</v>
      </c>
      <c r="C70" s="183">
        <v>584.12</v>
      </c>
      <c r="D70" s="184">
        <v>584.12</v>
      </c>
      <c r="E70" s="185" t="s">
        <v>4636</v>
      </c>
      <c r="F70" s="186" t="s">
        <v>2796</v>
      </c>
      <c r="G70" s="83">
        <f>VLOOKUP(A70,РАСЧЕТ!$A$3:$BH$1360,60,0)</f>
        <v>393.47888140325887</v>
      </c>
      <c r="H70" s="83">
        <f t="shared" si="1"/>
        <v>-190.64111859674114</v>
      </c>
    </row>
    <row r="71" spans="1:8" ht="11.4" customHeight="1" x14ac:dyDescent="0.3">
      <c r="A71" s="181" t="s">
        <v>4502</v>
      </c>
      <c r="B71" s="182" t="s">
        <v>2301</v>
      </c>
      <c r="C71" s="183">
        <v>743.03</v>
      </c>
      <c r="D71" s="184">
        <v>743.03</v>
      </c>
      <c r="E71" s="185" t="s">
        <v>4636</v>
      </c>
      <c r="F71" s="186" t="s">
        <v>4596</v>
      </c>
      <c r="G71" s="83">
        <f>VLOOKUP(A71,РАСЧЕТ!$A$3:$BH$1360,60,0)</f>
        <v>500.52828296149846</v>
      </c>
      <c r="H71" s="83">
        <f t="shared" si="1"/>
        <v>-242.50171703850151</v>
      </c>
    </row>
    <row r="72" spans="1:8" ht="11.4" customHeight="1" x14ac:dyDescent="0.3">
      <c r="A72" s="181" t="s">
        <v>3960</v>
      </c>
      <c r="B72" s="182" t="s">
        <v>637</v>
      </c>
      <c r="C72" s="183">
        <v>670.02</v>
      </c>
      <c r="D72" s="184">
        <v>670.02</v>
      </c>
      <c r="E72" s="185" t="s">
        <v>4636</v>
      </c>
      <c r="F72" s="186" t="s">
        <v>4519</v>
      </c>
      <c r="G72" s="83">
        <f>VLOOKUP(A72,РАСЧЕТ!$A$3:$BH$1360,60,0)</f>
        <v>451.34342278609114</v>
      </c>
      <c r="H72" s="83">
        <f t="shared" si="1"/>
        <v>-218.67657721390884</v>
      </c>
    </row>
    <row r="73" spans="1:8" ht="11.4" customHeight="1" x14ac:dyDescent="0.3">
      <c r="A73" s="181" t="s">
        <v>655</v>
      </c>
      <c r="B73" s="182" t="s">
        <v>656</v>
      </c>
      <c r="C73" s="183">
        <v>584.12</v>
      </c>
      <c r="D73" s="184">
        <v>584.12</v>
      </c>
      <c r="E73" s="185" t="s">
        <v>4636</v>
      </c>
      <c r="F73" s="186" t="s">
        <v>2799</v>
      </c>
      <c r="G73" s="83">
        <f>VLOOKUP(A73,РАСЧЕТ!$A$3:$BH$1360,60,0)</f>
        <v>393.47888140325887</v>
      </c>
      <c r="H73" s="83">
        <f t="shared" si="1"/>
        <v>-190.64111859674114</v>
      </c>
    </row>
    <row r="74" spans="1:8" ht="11.4" customHeight="1" x14ac:dyDescent="0.3">
      <c r="A74" s="181" t="s">
        <v>572</v>
      </c>
      <c r="B74" s="182" t="s">
        <v>573</v>
      </c>
      <c r="C74" s="183">
        <v>743.03</v>
      </c>
      <c r="D74" s="184">
        <v>743.03</v>
      </c>
      <c r="E74" s="185" t="s">
        <v>4636</v>
      </c>
      <c r="F74" s="186" t="s">
        <v>2800</v>
      </c>
      <c r="G74" s="83">
        <f>VLOOKUP(A74,РАСЧЕТ!$A$3:$BH$1360,60,0)</f>
        <v>500.52828296149846</v>
      </c>
      <c r="H74" s="83">
        <f t="shared" si="1"/>
        <v>-242.50171703850151</v>
      </c>
    </row>
    <row r="75" spans="1:8" ht="11.4" customHeight="1" x14ac:dyDescent="0.3">
      <c r="A75" s="181" t="s">
        <v>1258</v>
      </c>
      <c r="B75" s="182" t="s">
        <v>1259</v>
      </c>
      <c r="C75" s="183">
        <v>670.02</v>
      </c>
      <c r="D75" s="184">
        <v>670.02</v>
      </c>
      <c r="E75" s="185" t="s">
        <v>4636</v>
      </c>
      <c r="F75" s="186" t="s">
        <v>2801</v>
      </c>
      <c r="G75" s="83">
        <f>VLOOKUP(A75,РАСЧЕТ!$A$3:$BH$1360,60,0)</f>
        <v>451.34342278609114</v>
      </c>
      <c r="H75" s="83">
        <f t="shared" si="1"/>
        <v>-218.67657721390884</v>
      </c>
    </row>
    <row r="76" spans="1:8" ht="11.4" customHeight="1" x14ac:dyDescent="0.3">
      <c r="A76" s="181" t="s">
        <v>1712</v>
      </c>
      <c r="B76" s="182" t="s">
        <v>1713</v>
      </c>
      <c r="C76" s="183">
        <v>584.12</v>
      </c>
      <c r="D76" s="184">
        <v>584.12</v>
      </c>
      <c r="E76" s="185" t="s">
        <v>4636</v>
      </c>
      <c r="F76" s="186" t="s">
        <v>2802</v>
      </c>
      <c r="G76" s="83">
        <f>VLOOKUP(A76,РАСЧЕТ!$A$3:$BH$1360,60,0)</f>
        <v>393.47888140325887</v>
      </c>
      <c r="H76" s="83">
        <f t="shared" si="1"/>
        <v>-190.64111859674114</v>
      </c>
    </row>
    <row r="77" spans="1:8" ht="11.4" customHeight="1" x14ac:dyDescent="0.3">
      <c r="A77" s="181" t="s">
        <v>592</v>
      </c>
      <c r="B77" s="182" t="s">
        <v>593</v>
      </c>
      <c r="C77" s="183">
        <v>743.03</v>
      </c>
      <c r="D77" s="184">
        <v>743.03</v>
      </c>
      <c r="E77" s="185" t="s">
        <v>4636</v>
      </c>
      <c r="F77" s="186" t="s">
        <v>2803</v>
      </c>
      <c r="G77" s="83">
        <f>VLOOKUP(A77,РАСЧЕТ!$A$3:$BH$1360,60,0)</f>
        <v>500.52828296149846</v>
      </c>
      <c r="H77" s="83">
        <f t="shared" si="1"/>
        <v>-242.50171703850151</v>
      </c>
    </row>
    <row r="78" spans="1:8" ht="11.4" customHeight="1" x14ac:dyDescent="0.3">
      <c r="A78" s="181" t="s">
        <v>2106</v>
      </c>
      <c r="B78" s="182" t="s">
        <v>2107</v>
      </c>
      <c r="C78" s="183">
        <v>670.02</v>
      </c>
      <c r="D78" s="184">
        <v>670.02</v>
      </c>
      <c r="E78" s="185" t="s">
        <v>4636</v>
      </c>
      <c r="F78" s="186" t="s">
        <v>2804</v>
      </c>
      <c r="G78" s="83">
        <f>VLOOKUP(A78,РАСЧЕТ!$A$3:$BH$1360,60,0)</f>
        <v>451.34342278609114</v>
      </c>
      <c r="H78" s="83">
        <f t="shared" si="1"/>
        <v>-218.67657721390884</v>
      </c>
    </row>
    <row r="79" spans="1:8" ht="11.4" customHeight="1" x14ac:dyDescent="0.3">
      <c r="A79" s="181" t="s">
        <v>1675</v>
      </c>
      <c r="B79" s="182" t="s">
        <v>1676</v>
      </c>
      <c r="C79" s="183">
        <v>584.12</v>
      </c>
      <c r="D79" s="184">
        <v>584.12</v>
      </c>
      <c r="E79" s="185" t="s">
        <v>4636</v>
      </c>
      <c r="F79" s="186" t="s">
        <v>2666</v>
      </c>
      <c r="G79" s="83">
        <f>VLOOKUP(A79,РАСЧЕТ!$A$3:$BH$1360,60,0)</f>
        <v>393.47888140325887</v>
      </c>
      <c r="H79" s="83">
        <f t="shared" si="1"/>
        <v>-190.64111859674114</v>
      </c>
    </row>
    <row r="80" spans="1:8" ht="11.4" customHeight="1" x14ac:dyDescent="0.3">
      <c r="A80" s="181" t="s">
        <v>967</v>
      </c>
      <c r="B80" s="182" t="s">
        <v>968</v>
      </c>
      <c r="C80" s="183">
        <v>584.12</v>
      </c>
      <c r="D80" s="184">
        <v>584.12</v>
      </c>
      <c r="E80" s="185" t="s">
        <v>4636</v>
      </c>
      <c r="F80" s="186" t="s">
        <v>2805</v>
      </c>
      <c r="G80" s="83">
        <f>VLOOKUP(A80,РАСЧЕТ!$A$3:$BH$1360,60,0)</f>
        <v>393.47888140325887</v>
      </c>
      <c r="H80" s="83">
        <f t="shared" si="1"/>
        <v>-190.64111859674114</v>
      </c>
    </row>
    <row r="81" spans="1:8" ht="11.4" customHeight="1" x14ac:dyDescent="0.3">
      <c r="A81" s="181" t="s">
        <v>614</v>
      </c>
      <c r="B81" s="182" t="s">
        <v>615</v>
      </c>
      <c r="C81" s="183">
        <v>743.03</v>
      </c>
      <c r="D81" s="184">
        <v>743.03</v>
      </c>
      <c r="E81" s="185" t="s">
        <v>4636</v>
      </c>
      <c r="F81" s="186" t="s">
        <v>2806</v>
      </c>
      <c r="G81" s="83">
        <f>VLOOKUP(A81,РАСЧЕТ!$A$3:$BH$1360,60,0)</f>
        <v>500.52828296149846</v>
      </c>
      <c r="H81" s="83">
        <f t="shared" si="1"/>
        <v>-242.50171703850151</v>
      </c>
    </row>
    <row r="82" spans="1:8" ht="11.4" customHeight="1" x14ac:dyDescent="0.3">
      <c r="A82" s="181" t="s">
        <v>918</v>
      </c>
      <c r="B82" s="182" t="s">
        <v>919</v>
      </c>
      <c r="C82" s="183">
        <v>648.54</v>
      </c>
      <c r="D82" s="184">
        <v>648.54</v>
      </c>
      <c r="E82" s="185" t="s">
        <v>4636</v>
      </c>
      <c r="F82" s="186" t="s">
        <v>2807</v>
      </c>
      <c r="G82" s="83">
        <f>VLOOKUP(A82,РАСЧЕТ!$A$3:$BH$1360,60,0)</f>
        <v>436.87728744038304</v>
      </c>
      <c r="H82" s="83">
        <f t="shared" si="1"/>
        <v>-211.66271255961692</v>
      </c>
    </row>
    <row r="83" spans="1:8" ht="11.4" customHeight="1" x14ac:dyDescent="0.3">
      <c r="A83" s="181" t="s">
        <v>1318</v>
      </c>
      <c r="B83" s="182" t="s">
        <v>1319</v>
      </c>
      <c r="C83" s="183">
        <v>584.12</v>
      </c>
      <c r="D83" s="184">
        <v>584.12</v>
      </c>
      <c r="E83" s="185" t="s">
        <v>4636</v>
      </c>
      <c r="F83" s="186" t="s">
        <v>2808</v>
      </c>
      <c r="G83" s="83">
        <f>VLOOKUP(A83,РАСЧЕТ!$A$3:$BH$1360,60,0)</f>
        <v>393.47888140325887</v>
      </c>
      <c r="H83" s="83">
        <f t="shared" si="1"/>
        <v>-190.64111859674114</v>
      </c>
    </row>
    <row r="84" spans="1:8" ht="11.4" customHeight="1" x14ac:dyDescent="0.3">
      <c r="A84" s="181" t="s">
        <v>925</v>
      </c>
      <c r="B84" s="182" t="s">
        <v>926</v>
      </c>
      <c r="C84" s="183">
        <v>717.26</v>
      </c>
      <c r="D84" s="184">
        <v>717.26</v>
      </c>
      <c r="E84" s="185" t="s">
        <v>4636</v>
      </c>
      <c r="F84" s="186" t="s">
        <v>2809</v>
      </c>
      <c r="G84" s="83">
        <f>VLOOKUP(A84,РАСЧЕТ!$A$3:$BH$1360,60,0)</f>
        <v>483.16892054664879</v>
      </c>
      <c r="H84" s="83">
        <f t="shared" si="1"/>
        <v>-234.0910794533512</v>
      </c>
    </row>
    <row r="85" spans="1:8" ht="11.4" customHeight="1" x14ac:dyDescent="0.3">
      <c r="A85" s="181" t="s">
        <v>576</v>
      </c>
      <c r="B85" s="182" t="s">
        <v>577</v>
      </c>
      <c r="C85" s="183">
        <v>665.72</v>
      </c>
      <c r="D85" s="184">
        <v>665.72</v>
      </c>
      <c r="E85" s="185" t="s">
        <v>4636</v>
      </c>
      <c r="F85" s="186" t="s">
        <v>2810</v>
      </c>
      <c r="G85" s="83">
        <f>VLOOKUP(A85,РАСЧЕТ!$A$3:$BH$1360,60,0)</f>
        <v>448.45019571694951</v>
      </c>
      <c r="H85" s="83">
        <f t="shared" si="1"/>
        <v>-217.26980428305052</v>
      </c>
    </row>
    <row r="86" spans="1:8" ht="11.4" customHeight="1" x14ac:dyDescent="0.3">
      <c r="A86" s="181" t="s">
        <v>660</v>
      </c>
      <c r="B86" s="182" t="s">
        <v>661</v>
      </c>
      <c r="C86" s="183">
        <v>644.25</v>
      </c>
      <c r="D86" s="184">
        <v>644.25</v>
      </c>
      <c r="E86" s="185" t="s">
        <v>4636</v>
      </c>
      <c r="F86" s="186" t="s">
        <v>2811</v>
      </c>
      <c r="G86" s="83">
        <f>VLOOKUP(A86,РАСЧЕТ!$A$3:$BH$1360,60,0)</f>
        <v>433.98406037124141</v>
      </c>
      <c r="H86" s="83">
        <f t="shared" si="1"/>
        <v>-210.26593962875859</v>
      </c>
    </row>
    <row r="87" spans="1:8" ht="11.4" customHeight="1" x14ac:dyDescent="0.3">
      <c r="A87" s="181" t="s">
        <v>627</v>
      </c>
      <c r="B87" s="182" t="s">
        <v>628</v>
      </c>
      <c r="C87" s="183">
        <v>584.12</v>
      </c>
      <c r="D87" s="184">
        <v>584.12</v>
      </c>
      <c r="E87" s="185" t="s">
        <v>4636</v>
      </c>
      <c r="F87" s="186" t="s">
        <v>2812</v>
      </c>
      <c r="G87" s="83">
        <f>VLOOKUP(A87,РАСЧЕТ!$A$3:$BH$1360,60,0)</f>
        <v>393.47888140325887</v>
      </c>
      <c r="H87" s="83">
        <f t="shared" si="1"/>
        <v>-190.64111859674114</v>
      </c>
    </row>
    <row r="88" spans="1:8" ht="11.4" customHeight="1" x14ac:dyDescent="0.3">
      <c r="A88" s="181" t="s">
        <v>498</v>
      </c>
      <c r="B88" s="182" t="s">
        <v>499</v>
      </c>
      <c r="C88" s="183">
        <v>712.97</v>
      </c>
      <c r="D88" s="184">
        <v>712.97</v>
      </c>
      <c r="E88" s="185" t="s">
        <v>4636</v>
      </c>
      <c r="F88" s="186" t="s">
        <v>2813</v>
      </c>
      <c r="G88" s="83">
        <f>VLOOKUP(A88,РАСЧЕТ!$A$3:$BH$1360,60,0)</f>
        <v>480.27569347750722</v>
      </c>
      <c r="H88" s="83">
        <f t="shared" si="1"/>
        <v>-232.69430652249281</v>
      </c>
    </row>
    <row r="89" spans="1:8" ht="11.4" customHeight="1" x14ac:dyDescent="0.3">
      <c r="A89" s="181" t="s">
        <v>1286</v>
      </c>
      <c r="B89" s="182" t="s">
        <v>1287</v>
      </c>
      <c r="C89" s="183">
        <v>665.72</v>
      </c>
      <c r="D89" s="184">
        <v>665.72</v>
      </c>
      <c r="E89" s="185" t="s">
        <v>4636</v>
      </c>
      <c r="F89" s="186" t="s">
        <v>2814</v>
      </c>
      <c r="G89" s="83">
        <f>VLOOKUP(A89,РАСЧЕТ!$A$3:$BH$1360,60,0)</f>
        <v>448.45019571694951</v>
      </c>
      <c r="H89" s="83">
        <f t="shared" si="1"/>
        <v>-217.26980428305052</v>
      </c>
    </row>
    <row r="90" spans="1:8" ht="11.4" customHeight="1" x14ac:dyDescent="0.3">
      <c r="A90" s="181" t="s">
        <v>670</v>
      </c>
      <c r="B90" s="182" t="s">
        <v>671</v>
      </c>
      <c r="C90" s="183">
        <v>743.03</v>
      </c>
      <c r="D90" s="184">
        <v>743.03</v>
      </c>
      <c r="E90" s="185" t="s">
        <v>4636</v>
      </c>
      <c r="F90" s="186" t="s">
        <v>2667</v>
      </c>
      <c r="G90" s="83">
        <f>VLOOKUP(A90,РАСЧЕТ!$A$3:$BH$1360,60,0)</f>
        <v>500.52828296149846</v>
      </c>
      <c r="H90" s="83">
        <f t="shared" si="1"/>
        <v>-242.50171703850151</v>
      </c>
    </row>
    <row r="91" spans="1:8" ht="11.4" customHeight="1" x14ac:dyDescent="0.3">
      <c r="A91" s="181" t="s">
        <v>2625</v>
      </c>
      <c r="B91" s="182" t="s">
        <v>1655</v>
      </c>
      <c r="C91" s="183">
        <v>584.12</v>
      </c>
      <c r="D91" s="184">
        <v>584.12</v>
      </c>
      <c r="E91" s="185" t="s">
        <v>4636</v>
      </c>
      <c r="F91" s="186" t="s">
        <v>3881</v>
      </c>
      <c r="G91" s="83">
        <f>VLOOKUP(A91,РАСЧЕТ!$A$3:$BH$1360,60,0)</f>
        <v>393.47888140325887</v>
      </c>
      <c r="H91" s="83">
        <f t="shared" si="1"/>
        <v>-190.64111859674114</v>
      </c>
    </row>
    <row r="92" spans="1:8" ht="11.4" customHeight="1" x14ac:dyDescent="0.3">
      <c r="A92" s="181" t="s">
        <v>1619</v>
      </c>
      <c r="B92" s="182" t="s">
        <v>1620</v>
      </c>
      <c r="C92" s="183">
        <v>734.44</v>
      </c>
      <c r="D92" s="184">
        <v>734.44</v>
      </c>
      <c r="E92" s="185" t="s">
        <v>4636</v>
      </c>
      <c r="F92" s="186" t="s">
        <v>2815</v>
      </c>
      <c r="G92" s="83">
        <f>VLOOKUP(A92,РАСЧЕТ!$A$3:$BH$1360,60,0)</f>
        <v>494.74182882321531</v>
      </c>
      <c r="H92" s="83">
        <f t="shared" si="1"/>
        <v>-239.69817117678474</v>
      </c>
    </row>
    <row r="93" spans="1:8" ht="11.4" customHeight="1" x14ac:dyDescent="0.3">
      <c r="A93" s="181" t="s">
        <v>1509</v>
      </c>
      <c r="B93" s="182" t="s">
        <v>1510</v>
      </c>
      <c r="C93" s="183">
        <v>665.72</v>
      </c>
      <c r="D93" s="184">
        <v>665.72</v>
      </c>
      <c r="E93" s="185" t="s">
        <v>4636</v>
      </c>
      <c r="F93" s="186" t="s">
        <v>2816</v>
      </c>
      <c r="G93" s="83">
        <f>VLOOKUP(A93,РАСЧЕТ!$A$3:$BH$1360,60,0)</f>
        <v>448.45019571694951</v>
      </c>
      <c r="H93" s="83">
        <f t="shared" si="1"/>
        <v>-217.26980428305052</v>
      </c>
    </row>
    <row r="94" spans="1:8" ht="11.4" customHeight="1" x14ac:dyDescent="0.3">
      <c r="A94" s="181" t="s">
        <v>1735</v>
      </c>
      <c r="B94" s="182" t="s">
        <v>1736</v>
      </c>
      <c r="C94" s="183">
        <v>584.12</v>
      </c>
      <c r="D94" s="184">
        <v>584.12</v>
      </c>
      <c r="E94" s="185" t="s">
        <v>4636</v>
      </c>
      <c r="F94" s="186" t="s">
        <v>2817</v>
      </c>
      <c r="G94" s="83">
        <f>VLOOKUP(A94,РАСЧЕТ!$A$3:$BH$1360,60,0)</f>
        <v>393.47888140325887</v>
      </c>
      <c r="H94" s="83">
        <f t="shared" si="1"/>
        <v>-190.64111859674114</v>
      </c>
    </row>
    <row r="95" spans="1:8" ht="11.4" customHeight="1" x14ac:dyDescent="0.3">
      <c r="A95" s="181" t="s">
        <v>1271</v>
      </c>
      <c r="B95" s="182" t="s">
        <v>1272</v>
      </c>
      <c r="C95" s="183">
        <v>734.44</v>
      </c>
      <c r="D95" s="184">
        <v>734.44</v>
      </c>
      <c r="E95" s="185" t="s">
        <v>4636</v>
      </c>
      <c r="F95" s="186" t="s">
        <v>2818</v>
      </c>
      <c r="G95" s="83">
        <f>VLOOKUP(A95,РАСЧЕТ!$A$3:$BH$1360,60,0)</f>
        <v>494.74182882321531</v>
      </c>
      <c r="H95" s="83">
        <f t="shared" si="1"/>
        <v>-239.69817117678474</v>
      </c>
    </row>
    <row r="96" spans="1:8" ht="11.4" customHeight="1" x14ac:dyDescent="0.3">
      <c r="A96" s="181" t="s">
        <v>1749</v>
      </c>
      <c r="B96" s="182" t="s">
        <v>1750</v>
      </c>
      <c r="C96" s="183">
        <v>665.72</v>
      </c>
      <c r="D96" s="184">
        <v>665.72</v>
      </c>
      <c r="E96" s="185" t="s">
        <v>4636</v>
      </c>
      <c r="F96" s="186" t="s">
        <v>2819</v>
      </c>
      <c r="G96" s="83">
        <f>VLOOKUP(A96,РАСЧЕТ!$A$3:$BH$1360,60,0)</f>
        <v>448.45019571694951</v>
      </c>
      <c r="H96" s="83">
        <f t="shared" si="1"/>
        <v>-217.26980428305052</v>
      </c>
    </row>
    <row r="97" spans="1:8" ht="11.4" customHeight="1" x14ac:dyDescent="0.3">
      <c r="A97" s="181" t="s">
        <v>1726</v>
      </c>
      <c r="B97" s="182" t="s">
        <v>1727</v>
      </c>
      <c r="C97" s="183">
        <v>584.12</v>
      </c>
      <c r="D97" s="184">
        <v>584.12</v>
      </c>
      <c r="E97" s="185" t="s">
        <v>4636</v>
      </c>
      <c r="F97" s="186" t="s">
        <v>2820</v>
      </c>
      <c r="G97" s="83">
        <f>VLOOKUP(A97,РАСЧЕТ!$A$3:$BH$1360,60,0)</f>
        <v>393.47888140325887</v>
      </c>
      <c r="H97" s="83">
        <f t="shared" si="1"/>
        <v>-190.64111859674114</v>
      </c>
    </row>
    <row r="98" spans="1:8" ht="11.4" customHeight="1" x14ac:dyDescent="0.3">
      <c r="A98" s="181" t="s">
        <v>594</v>
      </c>
      <c r="B98" s="182" t="s">
        <v>595</v>
      </c>
      <c r="C98" s="183">
        <v>734.44</v>
      </c>
      <c r="D98" s="184">
        <v>734.44</v>
      </c>
      <c r="E98" s="185" t="s">
        <v>4636</v>
      </c>
      <c r="F98" s="186" t="s">
        <v>2821</v>
      </c>
      <c r="G98" s="83">
        <f>VLOOKUP(A98,РАСЧЕТ!$A$3:$BH$1360,60,0)</f>
        <v>494.74182882321531</v>
      </c>
      <c r="H98" s="83">
        <f t="shared" si="1"/>
        <v>-239.69817117678474</v>
      </c>
    </row>
    <row r="99" spans="1:8" ht="11.4" customHeight="1" x14ac:dyDescent="0.3">
      <c r="A99" s="181" t="s">
        <v>1483</v>
      </c>
      <c r="B99" s="182" t="s">
        <v>1484</v>
      </c>
      <c r="C99" s="183">
        <v>665.72</v>
      </c>
      <c r="D99" s="184">
        <v>665.72</v>
      </c>
      <c r="E99" s="185" t="s">
        <v>4636</v>
      </c>
      <c r="F99" s="186" t="s">
        <v>2822</v>
      </c>
      <c r="G99" s="83">
        <f>VLOOKUP(A99,РАСЧЕТ!$A$3:$BH$1360,60,0)</f>
        <v>448.45019571694951</v>
      </c>
      <c r="H99" s="83">
        <f t="shared" si="1"/>
        <v>-217.26980428305052</v>
      </c>
    </row>
    <row r="100" spans="1:8" ht="11.4" customHeight="1" x14ac:dyDescent="0.3">
      <c r="A100" s="181" t="s">
        <v>1603</v>
      </c>
      <c r="B100" s="182" t="s">
        <v>1604</v>
      </c>
      <c r="C100" s="183">
        <v>584.12</v>
      </c>
      <c r="D100" s="184">
        <v>584.12</v>
      </c>
      <c r="E100" s="185" t="s">
        <v>4636</v>
      </c>
      <c r="F100" s="186" t="s">
        <v>2823</v>
      </c>
      <c r="G100" s="83">
        <f>VLOOKUP(A100,РАСЧЕТ!$A$3:$BH$1360,60,0)</f>
        <v>393.47888140325887</v>
      </c>
      <c r="H100" s="83">
        <f t="shared" si="1"/>
        <v>-190.64111859674114</v>
      </c>
    </row>
    <row r="101" spans="1:8" ht="11.4" customHeight="1" x14ac:dyDescent="0.3">
      <c r="A101" s="181" t="s">
        <v>1197</v>
      </c>
      <c r="B101" s="182" t="s">
        <v>1198</v>
      </c>
      <c r="C101" s="183">
        <v>627.07000000000005</v>
      </c>
      <c r="D101" s="184">
        <v>627.07000000000005</v>
      </c>
      <c r="E101" s="185" t="s">
        <v>4636</v>
      </c>
      <c r="F101" s="186" t="s">
        <v>2668</v>
      </c>
      <c r="G101" s="83">
        <f>VLOOKUP(A101,РАСЧЕТ!$A$3:$BH$1360,60,0)</f>
        <v>422.411152094675</v>
      </c>
      <c r="H101" s="83">
        <f t="shared" si="1"/>
        <v>-204.65884790532505</v>
      </c>
    </row>
    <row r="102" spans="1:8" ht="11.4" customHeight="1" x14ac:dyDescent="0.3">
      <c r="A102" s="181" t="s">
        <v>1933</v>
      </c>
      <c r="B102" s="182" t="s">
        <v>1934</v>
      </c>
      <c r="C102" s="183">
        <v>734.44</v>
      </c>
      <c r="D102" s="184">
        <v>734.44</v>
      </c>
      <c r="E102" s="185" t="s">
        <v>4636</v>
      </c>
      <c r="F102" s="186" t="s">
        <v>2824</v>
      </c>
      <c r="G102" s="83">
        <f>VLOOKUP(A102,РАСЧЕТ!$A$3:$BH$1360,60,0)</f>
        <v>494.74182882321531</v>
      </c>
      <c r="H102" s="83">
        <f t="shared" si="1"/>
        <v>-239.69817117678474</v>
      </c>
    </row>
    <row r="103" spans="1:8" ht="11.4" customHeight="1" x14ac:dyDescent="0.3">
      <c r="A103" s="181" t="s">
        <v>2108</v>
      </c>
      <c r="B103" s="182" t="s">
        <v>2109</v>
      </c>
      <c r="C103" s="183">
        <v>665.72</v>
      </c>
      <c r="D103" s="184">
        <v>665.72</v>
      </c>
      <c r="E103" s="185" t="s">
        <v>4636</v>
      </c>
      <c r="F103" s="186" t="s">
        <v>2825</v>
      </c>
      <c r="G103" s="83">
        <f>VLOOKUP(A103,РАСЧЕТ!$A$3:$BH$1360,60,0)</f>
        <v>448.45019571694951</v>
      </c>
      <c r="H103" s="83">
        <f t="shared" si="1"/>
        <v>-217.26980428305052</v>
      </c>
    </row>
    <row r="104" spans="1:8" ht="11.4" customHeight="1" x14ac:dyDescent="0.3">
      <c r="A104" s="181" t="s">
        <v>2302</v>
      </c>
      <c r="B104" s="182" t="s">
        <v>2303</v>
      </c>
      <c r="C104" s="183">
        <v>584.12</v>
      </c>
      <c r="D104" s="184">
        <v>584.12</v>
      </c>
      <c r="E104" s="185" t="s">
        <v>4636</v>
      </c>
      <c r="F104" s="186" t="s">
        <v>2826</v>
      </c>
      <c r="G104" s="83">
        <f>VLOOKUP(A104,РАСЧЕТ!$A$3:$BH$1360,60,0)</f>
        <v>393.47888140325887</v>
      </c>
      <c r="H104" s="83">
        <f t="shared" si="1"/>
        <v>-190.64111859674114</v>
      </c>
    </row>
    <row r="105" spans="1:8" ht="11.4" customHeight="1" x14ac:dyDescent="0.3">
      <c r="A105" s="181" t="s">
        <v>502</v>
      </c>
      <c r="B105" s="182" t="s">
        <v>503</v>
      </c>
      <c r="C105" s="183">
        <v>734.44</v>
      </c>
      <c r="D105" s="184">
        <v>734.44</v>
      </c>
      <c r="E105" s="185" t="s">
        <v>4636</v>
      </c>
      <c r="F105" s="186" t="s">
        <v>2827</v>
      </c>
      <c r="G105" s="83">
        <f>VLOOKUP(A105,РАСЧЕТ!$A$3:$BH$1360,60,0)</f>
        <v>494.74182882321531</v>
      </c>
      <c r="H105" s="83">
        <f t="shared" si="1"/>
        <v>-239.69817117678474</v>
      </c>
    </row>
    <row r="106" spans="1:8" ht="11.4" customHeight="1" x14ac:dyDescent="0.3">
      <c r="A106" s="181" t="s">
        <v>3961</v>
      </c>
      <c r="B106" s="182" t="s">
        <v>1583</v>
      </c>
      <c r="C106" s="183">
        <v>665.72</v>
      </c>
      <c r="D106" s="184">
        <v>665.72</v>
      </c>
      <c r="E106" s="185" t="s">
        <v>4636</v>
      </c>
      <c r="F106" s="186" t="s">
        <v>4597</v>
      </c>
      <c r="G106" s="83">
        <f>VLOOKUP(A106,РАСЧЕТ!$A$3:$BH$1360,60,0)</f>
        <v>448.45019571694951</v>
      </c>
      <c r="H106" s="83">
        <f t="shared" si="1"/>
        <v>-217.26980428305052</v>
      </c>
    </row>
    <row r="107" spans="1:8" ht="11.4" customHeight="1" x14ac:dyDescent="0.3">
      <c r="A107" s="181" t="s">
        <v>1260</v>
      </c>
      <c r="B107" s="182" t="s">
        <v>1261</v>
      </c>
      <c r="C107" s="183">
        <v>584.12</v>
      </c>
      <c r="D107" s="184">
        <v>584.12</v>
      </c>
      <c r="E107" s="185" t="s">
        <v>4636</v>
      </c>
      <c r="F107" s="186" t="s">
        <v>2829</v>
      </c>
      <c r="G107" s="83">
        <f>VLOOKUP(A107,РАСЧЕТ!$A$3:$BH$1360,60,0)</f>
        <v>393.47888140325887</v>
      </c>
      <c r="H107" s="83">
        <f t="shared" si="1"/>
        <v>-190.64111859674114</v>
      </c>
    </row>
    <row r="108" spans="1:8" ht="11.4" customHeight="1" x14ac:dyDescent="0.3">
      <c r="A108" s="181" t="s">
        <v>616</v>
      </c>
      <c r="B108" s="182" t="s">
        <v>617</v>
      </c>
      <c r="C108" s="183">
        <v>734.44</v>
      </c>
      <c r="D108" s="184">
        <v>734.44</v>
      </c>
      <c r="E108" s="185" t="s">
        <v>4636</v>
      </c>
      <c r="F108" s="186" t="s">
        <v>2830</v>
      </c>
      <c r="G108" s="83">
        <f>VLOOKUP(A108,РАСЧЕТ!$A$3:$BH$1360,60,0)</f>
        <v>494.74182882321531</v>
      </c>
      <c r="H108" s="83">
        <f t="shared" si="1"/>
        <v>-239.69817117678474</v>
      </c>
    </row>
    <row r="109" spans="1:8" ht="11.4" customHeight="1" x14ac:dyDescent="0.3">
      <c r="A109" s="181" t="s">
        <v>662</v>
      </c>
      <c r="B109" s="182" t="s">
        <v>663</v>
      </c>
      <c r="C109" s="183">
        <v>644.25</v>
      </c>
      <c r="D109" s="184">
        <v>644.25</v>
      </c>
      <c r="E109" s="185" t="s">
        <v>4636</v>
      </c>
      <c r="F109" s="186" t="s">
        <v>2831</v>
      </c>
      <c r="G109" s="83">
        <f>VLOOKUP(A109,РАСЧЕТ!$A$3:$BH$1360,60,0)</f>
        <v>433.98406037124141</v>
      </c>
      <c r="H109" s="83">
        <f t="shared" si="1"/>
        <v>-210.26593962875859</v>
      </c>
    </row>
    <row r="110" spans="1:8" ht="11.4" customHeight="1" x14ac:dyDescent="0.3">
      <c r="A110" s="181" t="s">
        <v>1714</v>
      </c>
      <c r="B110" s="182" t="s">
        <v>1715</v>
      </c>
      <c r="C110" s="183">
        <v>584.12</v>
      </c>
      <c r="D110" s="184">
        <v>584.12</v>
      </c>
      <c r="E110" s="185" t="s">
        <v>4636</v>
      </c>
      <c r="F110" s="186" t="s">
        <v>2832</v>
      </c>
      <c r="G110" s="83">
        <f>VLOOKUP(A110,РАСЧЕТ!$A$3:$BH$1360,60,0)</f>
        <v>393.47888140325887</v>
      </c>
      <c r="H110" s="83">
        <f t="shared" si="1"/>
        <v>-190.64111859674114</v>
      </c>
    </row>
    <row r="111" spans="1:8" ht="11.4" customHeight="1" x14ac:dyDescent="0.3">
      <c r="A111" s="181" t="s">
        <v>2313</v>
      </c>
      <c r="B111" s="182" t="s">
        <v>2314</v>
      </c>
      <c r="C111" s="183">
        <v>725.85</v>
      </c>
      <c r="D111" s="184">
        <v>725.85</v>
      </c>
      <c r="E111" s="185" t="s">
        <v>4636</v>
      </c>
      <c r="F111" s="186" t="s">
        <v>2833</v>
      </c>
      <c r="G111" s="83">
        <f>VLOOKUP(A111,РАСЧЕТ!$A$3:$BH$1360,60,0)</f>
        <v>488.95537468493194</v>
      </c>
      <c r="H111" s="83">
        <f t="shared" si="1"/>
        <v>-236.89462531506808</v>
      </c>
    </row>
    <row r="112" spans="1:8" ht="11.4" customHeight="1" x14ac:dyDescent="0.3">
      <c r="A112" s="181" t="s">
        <v>980</v>
      </c>
      <c r="B112" s="182" t="s">
        <v>981</v>
      </c>
      <c r="C112" s="183">
        <v>584.12</v>
      </c>
      <c r="D112" s="184">
        <v>584.12</v>
      </c>
      <c r="E112" s="185" t="s">
        <v>4636</v>
      </c>
      <c r="F112" s="186" t="s">
        <v>2652</v>
      </c>
      <c r="G112" s="83">
        <f>VLOOKUP(A112,РАСЧЕТ!$A$3:$BH$1360,60,0)</f>
        <v>393.47888140325887</v>
      </c>
      <c r="H112" s="83">
        <f t="shared" si="1"/>
        <v>-190.64111859674114</v>
      </c>
    </row>
    <row r="113" spans="1:8" ht="11.4" customHeight="1" x14ac:dyDescent="0.3">
      <c r="A113" s="181" t="s">
        <v>1320</v>
      </c>
      <c r="B113" s="182" t="s">
        <v>1321</v>
      </c>
      <c r="C113" s="183">
        <v>627.07000000000005</v>
      </c>
      <c r="D113" s="184">
        <v>627.07000000000005</v>
      </c>
      <c r="E113" s="185" t="s">
        <v>4636</v>
      </c>
      <c r="F113" s="186" t="s">
        <v>2669</v>
      </c>
      <c r="G113" s="83">
        <f>VLOOKUP(A113,РАСЧЕТ!$A$3:$BH$1360,60,0)</f>
        <v>422.411152094675</v>
      </c>
      <c r="H113" s="83">
        <f t="shared" si="1"/>
        <v>-204.65884790532505</v>
      </c>
    </row>
    <row r="114" spans="1:8" ht="11.4" customHeight="1" x14ac:dyDescent="0.3">
      <c r="A114" s="181" t="s">
        <v>2200</v>
      </c>
      <c r="B114" s="182" t="s">
        <v>2201</v>
      </c>
      <c r="C114" s="183">
        <v>661.43</v>
      </c>
      <c r="D114" s="184">
        <v>661.43</v>
      </c>
      <c r="E114" s="185" t="s">
        <v>4636</v>
      </c>
      <c r="F114" s="186" t="s">
        <v>2834</v>
      </c>
      <c r="G114" s="83">
        <f>VLOOKUP(A114,РАСЧЕТ!$A$3:$BH$1360,60,0)</f>
        <v>445.55696864780788</v>
      </c>
      <c r="H114" s="83">
        <f t="shared" si="1"/>
        <v>-215.87303135219207</v>
      </c>
    </row>
    <row r="115" spans="1:8" ht="11.4" customHeight="1" x14ac:dyDescent="0.3">
      <c r="A115" s="181" t="s">
        <v>2559</v>
      </c>
      <c r="B115" s="182" t="s">
        <v>927</v>
      </c>
      <c r="C115" s="183">
        <v>584.12</v>
      </c>
      <c r="D115" s="184">
        <v>584.12</v>
      </c>
      <c r="E115" s="185" t="s">
        <v>4636</v>
      </c>
      <c r="F115" s="186" t="s">
        <v>3863</v>
      </c>
      <c r="G115" s="83">
        <f>VLOOKUP(A115,РАСЧЕТ!$A$3:$BH$1360,60,0)</f>
        <v>393.47888140325887</v>
      </c>
      <c r="H115" s="83">
        <f t="shared" si="1"/>
        <v>-190.64111859674114</v>
      </c>
    </row>
    <row r="116" spans="1:8" ht="11.4" customHeight="1" x14ac:dyDescent="0.3">
      <c r="A116" s="181" t="s">
        <v>1325</v>
      </c>
      <c r="B116" s="182" t="s">
        <v>1326</v>
      </c>
      <c r="C116" s="183">
        <v>717.26</v>
      </c>
      <c r="D116" s="184">
        <v>717.26</v>
      </c>
      <c r="E116" s="185" t="s">
        <v>4636</v>
      </c>
      <c r="F116" s="186" t="s">
        <v>2835</v>
      </c>
      <c r="G116" s="83">
        <f>VLOOKUP(A116,РАСЧЕТ!$A$3:$BH$1360,60,0)</f>
        <v>483.16892054664879</v>
      </c>
      <c r="H116" s="83">
        <f t="shared" si="1"/>
        <v>-234.0910794533512</v>
      </c>
    </row>
    <row r="117" spans="1:8" ht="11.4" customHeight="1" x14ac:dyDescent="0.3">
      <c r="A117" s="181" t="s">
        <v>1513</v>
      </c>
      <c r="B117" s="182" t="s">
        <v>1514</v>
      </c>
      <c r="C117" s="183">
        <v>670.02</v>
      </c>
      <c r="D117" s="184">
        <v>670.02</v>
      </c>
      <c r="E117" s="185" t="s">
        <v>4636</v>
      </c>
      <c r="F117" s="186" t="s">
        <v>2836</v>
      </c>
      <c r="G117" s="83">
        <f>VLOOKUP(A117,РАСЧЕТ!$A$3:$BH$1360,60,0)</f>
        <v>451.34342278609114</v>
      </c>
      <c r="H117" s="83">
        <f t="shared" si="1"/>
        <v>-218.67657721390884</v>
      </c>
    </row>
    <row r="118" spans="1:8" ht="11.4" customHeight="1" x14ac:dyDescent="0.3">
      <c r="A118" s="181" t="s">
        <v>3962</v>
      </c>
      <c r="B118" s="182" t="s">
        <v>2212</v>
      </c>
      <c r="C118" s="183">
        <v>584.12</v>
      </c>
      <c r="D118" s="184">
        <v>584.12</v>
      </c>
      <c r="E118" s="185" t="s">
        <v>4636</v>
      </c>
      <c r="F118" s="186" t="s">
        <v>4521</v>
      </c>
      <c r="G118" s="83">
        <f>VLOOKUP(A118,РАСЧЕТ!$A$3:$BH$1360,60,0)</f>
        <v>393.47888140325887</v>
      </c>
      <c r="H118" s="83">
        <f t="shared" si="1"/>
        <v>-190.64111859674114</v>
      </c>
    </row>
    <row r="119" spans="1:8" ht="11.4" customHeight="1" x14ac:dyDescent="0.3">
      <c r="A119" s="181" t="s">
        <v>1630</v>
      </c>
      <c r="B119" s="182" t="s">
        <v>1631</v>
      </c>
      <c r="C119" s="183">
        <v>743.03</v>
      </c>
      <c r="D119" s="184">
        <v>743.03</v>
      </c>
      <c r="E119" s="185" t="s">
        <v>4636</v>
      </c>
      <c r="F119" s="186" t="s">
        <v>2838</v>
      </c>
      <c r="G119" s="83">
        <f>VLOOKUP(A119,РАСЧЕТ!$A$3:$BH$1360,60,0)</f>
        <v>500.52828296149846</v>
      </c>
      <c r="H119" s="83">
        <f t="shared" si="1"/>
        <v>-242.50171703850151</v>
      </c>
    </row>
    <row r="120" spans="1:8" ht="11.4" customHeight="1" x14ac:dyDescent="0.3">
      <c r="A120" s="181" t="s">
        <v>1755</v>
      </c>
      <c r="B120" s="182" t="s">
        <v>1756</v>
      </c>
      <c r="C120" s="183">
        <v>670.02</v>
      </c>
      <c r="D120" s="184">
        <v>670.02</v>
      </c>
      <c r="E120" s="185" t="s">
        <v>4636</v>
      </c>
      <c r="F120" s="186" t="s">
        <v>2839</v>
      </c>
      <c r="G120" s="83">
        <f>VLOOKUP(A120,РАСЧЕТ!$A$3:$BH$1360,60,0)</f>
        <v>451.34342278609114</v>
      </c>
      <c r="H120" s="83">
        <f t="shared" si="1"/>
        <v>-218.67657721390884</v>
      </c>
    </row>
    <row r="121" spans="1:8" ht="11.4" customHeight="1" x14ac:dyDescent="0.3">
      <c r="A121" s="181" t="s">
        <v>2603</v>
      </c>
      <c r="B121" s="182" t="s">
        <v>1868</v>
      </c>
      <c r="C121" s="183">
        <v>584.12</v>
      </c>
      <c r="D121" s="184">
        <v>584.12</v>
      </c>
      <c r="E121" s="185" t="s">
        <v>4636</v>
      </c>
      <c r="F121" s="186" t="s">
        <v>3864</v>
      </c>
      <c r="G121" s="83">
        <f>VLOOKUP(A121,РАСЧЕТ!$A$3:$BH$1360,60,0)</f>
        <v>393.47888140325887</v>
      </c>
      <c r="H121" s="83">
        <f t="shared" si="1"/>
        <v>-190.64111859674114</v>
      </c>
    </row>
    <row r="122" spans="1:8" ht="11.4" customHeight="1" x14ac:dyDescent="0.3">
      <c r="A122" s="181" t="s">
        <v>2535</v>
      </c>
      <c r="B122" s="182" t="s">
        <v>1277</v>
      </c>
      <c r="C122" s="183">
        <v>743.03</v>
      </c>
      <c r="D122" s="184">
        <v>743.03</v>
      </c>
      <c r="E122" s="185" t="s">
        <v>4636</v>
      </c>
      <c r="F122" s="186" t="s">
        <v>2840</v>
      </c>
      <c r="G122" s="83">
        <f>VLOOKUP(A122,РАСЧЕТ!$A$3:$BH$1360,60,0)</f>
        <v>500.52828296149846</v>
      </c>
      <c r="H122" s="83">
        <f t="shared" si="1"/>
        <v>-242.50171703850151</v>
      </c>
    </row>
    <row r="123" spans="1:8" ht="11.4" customHeight="1" x14ac:dyDescent="0.3">
      <c r="A123" s="181" t="s">
        <v>4495</v>
      </c>
      <c r="B123" s="182" t="s">
        <v>1407</v>
      </c>
      <c r="C123" s="183">
        <v>670.02</v>
      </c>
      <c r="D123" s="184">
        <v>670.02</v>
      </c>
      <c r="E123" s="185" t="s">
        <v>4636</v>
      </c>
      <c r="F123" s="186" t="s">
        <v>4580</v>
      </c>
      <c r="G123" s="83">
        <f>VLOOKUP(A123,РАСЧЕТ!$A$3:$BH$1360,60,0)</f>
        <v>451.34342278609114</v>
      </c>
      <c r="H123" s="83">
        <f t="shared" si="1"/>
        <v>-218.67657721390884</v>
      </c>
    </row>
    <row r="124" spans="1:8" ht="11.4" customHeight="1" x14ac:dyDescent="0.3">
      <c r="A124" s="181" t="s">
        <v>2389</v>
      </c>
      <c r="B124" s="182" t="s">
        <v>2390</v>
      </c>
      <c r="C124" s="183">
        <v>670.02</v>
      </c>
      <c r="D124" s="184">
        <v>670.02</v>
      </c>
      <c r="E124" s="185" t="s">
        <v>4636</v>
      </c>
      <c r="F124" s="186" t="s">
        <v>2670</v>
      </c>
      <c r="G124" s="83">
        <f>VLOOKUP(A124,РАСЧЕТ!$A$3:$BH$1360,60,0)</f>
        <v>451.34342278609114</v>
      </c>
      <c r="H124" s="83">
        <f t="shared" si="1"/>
        <v>-218.67657721390884</v>
      </c>
    </row>
    <row r="125" spans="1:8" ht="11.4" customHeight="1" x14ac:dyDescent="0.3">
      <c r="A125" s="181" t="s">
        <v>2369</v>
      </c>
      <c r="B125" s="182" t="s">
        <v>2370</v>
      </c>
      <c r="C125" s="183">
        <v>584.12</v>
      </c>
      <c r="D125" s="184">
        <v>584.12</v>
      </c>
      <c r="E125" s="185" t="s">
        <v>4636</v>
      </c>
      <c r="F125" s="186" t="s">
        <v>2842</v>
      </c>
      <c r="G125" s="83">
        <f>VLOOKUP(A125,РАСЧЕТ!$A$3:$BH$1360,60,0)</f>
        <v>393.47888140325887</v>
      </c>
      <c r="H125" s="83">
        <f t="shared" si="1"/>
        <v>-190.64111859674114</v>
      </c>
    </row>
    <row r="126" spans="1:8" ht="11.4" customHeight="1" x14ac:dyDescent="0.3">
      <c r="A126" s="181" t="s">
        <v>1549</v>
      </c>
      <c r="B126" s="182" t="s">
        <v>1550</v>
      </c>
      <c r="C126" s="183">
        <v>743.03</v>
      </c>
      <c r="D126" s="184">
        <v>743.03</v>
      </c>
      <c r="E126" s="185" t="s">
        <v>4636</v>
      </c>
      <c r="F126" s="186" t="s">
        <v>2843</v>
      </c>
      <c r="G126" s="83">
        <f>VLOOKUP(A126,РАСЧЕТ!$A$3:$BH$1360,60,0)</f>
        <v>500.52828296149846</v>
      </c>
      <c r="H126" s="83">
        <f t="shared" si="1"/>
        <v>-242.50171703850151</v>
      </c>
    </row>
    <row r="127" spans="1:8" ht="11.4" customHeight="1" x14ac:dyDescent="0.3">
      <c r="A127" s="181" t="s">
        <v>2110</v>
      </c>
      <c r="B127" s="182" t="s">
        <v>2111</v>
      </c>
      <c r="C127" s="183">
        <v>661.43</v>
      </c>
      <c r="D127" s="184">
        <v>661.43</v>
      </c>
      <c r="E127" s="185" t="s">
        <v>4636</v>
      </c>
      <c r="F127" s="186" t="s">
        <v>2844</v>
      </c>
      <c r="G127" s="83">
        <f>VLOOKUP(A127,РАСЧЕТ!$A$3:$BH$1360,60,0)</f>
        <v>445.55696864780788</v>
      </c>
      <c r="H127" s="83">
        <f t="shared" si="1"/>
        <v>-215.87303135219207</v>
      </c>
    </row>
    <row r="128" spans="1:8" ht="11.4" customHeight="1" x14ac:dyDescent="0.3">
      <c r="A128" s="181" t="s">
        <v>582</v>
      </c>
      <c r="B128" s="182" t="s">
        <v>583</v>
      </c>
      <c r="C128" s="183">
        <v>575.53</v>
      </c>
      <c r="D128" s="184">
        <v>575.53</v>
      </c>
      <c r="E128" s="185" t="s">
        <v>4636</v>
      </c>
      <c r="F128" s="186" t="s">
        <v>2845</v>
      </c>
      <c r="G128" s="83">
        <f>VLOOKUP(A128,РАСЧЕТ!$A$3:$BH$1360,60,0)</f>
        <v>387.69242726497572</v>
      </c>
      <c r="H128" s="83">
        <f t="shared" si="1"/>
        <v>-187.83757273502425</v>
      </c>
    </row>
    <row r="129" spans="1:8" ht="11.4" customHeight="1" x14ac:dyDescent="0.3">
      <c r="A129" s="181" t="s">
        <v>2539</v>
      </c>
      <c r="B129" s="182" t="s">
        <v>1869</v>
      </c>
      <c r="C129" s="183">
        <v>730.15</v>
      </c>
      <c r="D129" s="184">
        <v>730.15</v>
      </c>
      <c r="E129" s="185" t="s">
        <v>4636</v>
      </c>
      <c r="F129" s="186" t="s">
        <v>2846</v>
      </c>
      <c r="G129" s="83">
        <f>VLOOKUP(A129,РАСЧЕТ!$A$3:$BH$1360,60,0)</f>
        <v>491.84860175407368</v>
      </c>
      <c r="H129" s="83">
        <f t="shared" si="1"/>
        <v>-238.30139824592629</v>
      </c>
    </row>
    <row r="130" spans="1:8" ht="11.4" customHeight="1" x14ac:dyDescent="0.3">
      <c r="A130" s="181" t="s">
        <v>2552</v>
      </c>
      <c r="B130" s="182" t="s">
        <v>1650</v>
      </c>
      <c r="C130" s="183">
        <v>661.43</v>
      </c>
      <c r="D130" s="184">
        <v>661.43</v>
      </c>
      <c r="E130" s="185" t="s">
        <v>4636</v>
      </c>
      <c r="F130" s="186" t="s">
        <v>2847</v>
      </c>
      <c r="G130" s="83">
        <f>VLOOKUP(A130,РАСЧЕТ!$A$3:$BH$1360,60,0)</f>
        <v>445.55696864780788</v>
      </c>
      <c r="H130" s="83">
        <f t="shared" ref="H130:H193" si="2">G130-C130</f>
        <v>-215.87303135219207</v>
      </c>
    </row>
    <row r="131" spans="1:8" ht="11.4" customHeight="1" x14ac:dyDescent="0.3">
      <c r="A131" s="181" t="s">
        <v>3963</v>
      </c>
      <c r="B131" s="182" t="s">
        <v>1516</v>
      </c>
      <c r="C131" s="183">
        <v>575.53</v>
      </c>
      <c r="D131" s="184">
        <v>575.53</v>
      </c>
      <c r="E131" s="185" t="s">
        <v>4636</v>
      </c>
      <c r="F131" s="186" t="s">
        <v>4581</v>
      </c>
      <c r="G131" s="83">
        <f>VLOOKUP(A131,РАСЧЕТ!$A$3:$BH$1360,60,0)</f>
        <v>387.69242726497572</v>
      </c>
      <c r="H131" s="83">
        <f t="shared" si="2"/>
        <v>-187.83757273502425</v>
      </c>
    </row>
    <row r="132" spans="1:8" ht="11.4" customHeight="1" x14ac:dyDescent="0.3">
      <c r="A132" s="181" t="s">
        <v>1574</v>
      </c>
      <c r="B132" s="182" t="s">
        <v>1575</v>
      </c>
      <c r="C132" s="183">
        <v>730.15</v>
      </c>
      <c r="D132" s="184">
        <v>730.15</v>
      </c>
      <c r="E132" s="185" t="s">
        <v>4636</v>
      </c>
      <c r="F132" s="186" t="s">
        <v>2849</v>
      </c>
      <c r="G132" s="83">
        <f>VLOOKUP(A132,РАСЧЕТ!$A$3:$BH$1360,60,0)</f>
        <v>491.84860175407368</v>
      </c>
      <c r="H132" s="83">
        <f t="shared" si="2"/>
        <v>-238.30139824592629</v>
      </c>
    </row>
    <row r="133" spans="1:8" ht="11.4" customHeight="1" x14ac:dyDescent="0.3">
      <c r="A133" s="181" t="s">
        <v>1541</v>
      </c>
      <c r="B133" s="182" t="s">
        <v>1542</v>
      </c>
      <c r="C133" s="183">
        <v>661.43</v>
      </c>
      <c r="D133" s="184">
        <v>661.43</v>
      </c>
      <c r="E133" s="185" t="s">
        <v>4636</v>
      </c>
      <c r="F133" s="186" t="s">
        <v>2850</v>
      </c>
      <c r="G133" s="83">
        <f>VLOOKUP(A133,РАСЧЕТ!$A$3:$BH$1360,60,0)</f>
        <v>445.55696864780788</v>
      </c>
      <c r="H133" s="83">
        <f t="shared" si="2"/>
        <v>-215.87303135219207</v>
      </c>
    </row>
    <row r="134" spans="1:8" ht="11.4" customHeight="1" x14ac:dyDescent="0.3">
      <c r="A134" s="181" t="s">
        <v>2114</v>
      </c>
      <c r="B134" s="182" t="s">
        <v>2115</v>
      </c>
      <c r="C134" s="183">
        <v>575.53</v>
      </c>
      <c r="D134" s="184">
        <v>575.53</v>
      </c>
      <c r="E134" s="185" t="s">
        <v>4636</v>
      </c>
      <c r="F134" s="186" t="s">
        <v>2851</v>
      </c>
      <c r="G134" s="83">
        <f>VLOOKUP(A134,РАСЧЕТ!$A$3:$BH$1360,60,0)</f>
        <v>387.69242726497572</v>
      </c>
      <c r="H134" s="83">
        <f t="shared" si="2"/>
        <v>-187.83757273502425</v>
      </c>
    </row>
    <row r="135" spans="1:8" ht="11.4" customHeight="1" x14ac:dyDescent="0.3">
      <c r="A135" s="181" t="s">
        <v>598</v>
      </c>
      <c r="B135" s="182" t="s">
        <v>599</v>
      </c>
      <c r="C135" s="183">
        <v>584.12</v>
      </c>
      <c r="D135" s="184">
        <v>584.12</v>
      </c>
      <c r="E135" s="185" t="s">
        <v>4636</v>
      </c>
      <c r="F135" s="186" t="s">
        <v>2671</v>
      </c>
      <c r="G135" s="83">
        <f>VLOOKUP(A135,РАСЧЕТ!$A$3:$BH$1360,60,0)</f>
        <v>393.47888140325887</v>
      </c>
      <c r="H135" s="83">
        <f t="shared" si="2"/>
        <v>-190.64111859674114</v>
      </c>
    </row>
    <row r="136" spans="1:8" ht="11.4" customHeight="1" x14ac:dyDescent="0.3">
      <c r="A136" s="181" t="s">
        <v>1279</v>
      </c>
      <c r="B136" s="182" t="s">
        <v>1280</v>
      </c>
      <c r="C136" s="183">
        <v>730.15</v>
      </c>
      <c r="D136" s="184">
        <v>730.15</v>
      </c>
      <c r="E136" s="185" t="s">
        <v>4636</v>
      </c>
      <c r="F136" s="186" t="s">
        <v>2852</v>
      </c>
      <c r="G136" s="83">
        <f>VLOOKUP(A136,РАСЧЕТ!$A$3:$BH$1360,60,0)</f>
        <v>491.84860175407368</v>
      </c>
      <c r="H136" s="83">
        <f t="shared" si="2"/>
        <v>-238.30139824592629</v>
      </c>
    </row>
    <row r="137" spans="1:8" ht="11.4" customHeight="1" x14ac:dyDescent="0.3">
      <c r="A137" s="181" t="s">
        <v>1594</v>
      </c>
      <c r="B137" s="182" t="s">
        <v>1595</v>
      </c>
      <c r="C137" s="183">
        <v>648.54</v>
      </c>
      <c r="D137" s="184">
        <v>648.54</v>
      </c>
      <c r="E137" s="185" t="s">
        <v>4636</v>
      </c>
      <c r="F137" s="186" t="s">
        <v>2853</v>
      </c>
      <c r="G137" s="83">
        <f>VLOOKUP(A137,РАСЧЕТ!$A$3:$BH$1360,60,0)</f>
        <v>436.87728744038304</v>
      </c>
      <c r="H137" s="83">
        <f t="shared" si="2"/>
        <v>-211.66271255961692</v>
      </c>
    </row>
    <row r="138" spans="1:8" ht="11.4" customHeight="1" x14ac:dyDescent="0.3">
      <c r="A138" s="181" t="s">
        <v>1221</v>
      </c>
      <c r="B138" s="182" t="s">
        <v>1222</v>
      </c>
      <c r="C138" s="183">
        <v>584.12</v>
      </c>
      <c r="D138" s="184">
        <v>584.12</v>
      </c>
      <c r="E138" s="185" t="s">
        <v>4636</v>
      </c>
      <c r="F138" s="186" t="s">
        <v>2854</v>
      </c>
      <c r="G138" s="83">
        <f>VLOOKUP(A138,РАСЧЕТ!$A$3:$BH$1360,60,0)</f>
        <v>393.47888140325887</v>
      </c>
      <c r="H138" s="83">
        <f t="shared" si="2"/>
        <v>-190.64111859674114</v>
      </c>
    </row>
    <row r="139" spans="1:8" ht="11.4" customHeight="1" x14ac:dyDescent="0.3">
      <c r="A139" s="181" t="s">
        <v>2548</v>
      </c>
      <c r="B139" s="182" t="s">
        <v>1262</v>
      </c>
      <c r="C139" s="183">
        <v>717.26</v>
      </c>
      <c r="D139" s="184">
        <v>717.26</v>
      </c>
      <c r="E139" s="185" t="s">
        <v>4636</v>
      </c>
      <c r="F139" s="186" t="s">
        <v>2855</v>
      </c>
      <c r="G139" s="83">
        <f>VLOOKUP(A139,РАСЧЕТ!$A$3:$BH$1360,60,0)</f>
        <v>483.16892054664879</v>
      </c>
      <c r="H139" s="83">
        <f t="shared" si="2"/>
        <v>-234.0910794533512</v>
      </c>
    </row>
    <row r="140" spans="1:8" ht="11.4" customHeight="1" x14ac:dyDescent="0.3">
      <c r="A140" s="181" t="s">
        <v>1204</v>
      </c>
      <c r="B140" s="182" t="s">
        <v>1205</v>
      </c>
      <c r="C140" s="183">
        <v>657.13</v>
      </c>
      <c r="D140" s="184">
        <v>657.13</v>
      </c>
      <c r="E140" s="185" t="s">
        <v>4636</v>
      </c>
      <c r="F140" s="186" t="s">
        <v>2856</v>
      </c>
      <c r="G140" s="83">
        <f>VLOOKUP(A140,РАСЧЕТ!$A$3:$BH$1360,60,0)</f>
        <v>442.6637415786663</v>
      </c>
      <c r="H140" s="83">
        <f t="shared" si="2"/>
        <v>-214.46625842133369</v>
      </c>
    </row>
    <row r="141" spans="1:8" ht="11.4" customHeight="1" x14ac:dyDescent="0.3">
      <c r="A141" s="181" t="s">
        <v>1677</v>
      </c>
      <c r="B141" s="182" t="s">
        <v>1678</v>
      </c>
      <c r="C141" s="183">
        <v>601.29999999999995</v>
      </c>
      <c r="D141" s="184">
        <v>601.29999999999995</v>
      </c>
      <c r="E141" s="185" t="s">
        <v>4636</v>
      </c>
      <c r="F141" s="186" t="s">
        <v>2857</v>
      </c>
      <c r="G141" s="83">
        <f>VLOOKUP(A141,РАСЧЕТ!$A$3:$BH$1360,60,0)</f>
        <v>405.05178967982533</v>
      </c>
      <c r="H141" s="83">
        <f t="shared" si="2"/>
        <v>-196.24821032017462</v>
      </c>
    </row>
    <row r="142" spans="1:8" ht="11.4" customHeight="1" x14ac:dyDescent="0.3">
      <c r="A142" s="181" t="s">
        <v>3964</v>
      </c>
      <c r="B142" s="182" t="s">
        <v>1853</v>
      </c>
      <c r="C142" s="183">
        <v>622.77</v>
      </c>
      <c r="D142" s="184">
        <v>622.77</v>
      </c>
      <c r="E142" s="185" t="s">
        <v>4636</v>
      </c>
      <c r="F142" s="186" t="s">
        <v>4598</v>
      </c>
      <c r="G142" s="83">
        <f>VLOOKUP(A142,РАСЧЕТ!$A$3:$BH$1360,60,0)</f>
        <v>419.51792502553337</v>
      </c>
      <c r="H142" s="83">
        <f t="shared" si="2"/>
        <v>-203.25207497446661</v>
      </c>
    </row>
    <row r="143" spans="1:8" ht="11.4" customHeight="1" x14ac:dyDescent="0.3">
      <c r="A143" s="181" t="s">
        <v>3965</v>
      </c>
      <c r="B143" s="182" t="s">
        <v>1264</v>
      </c>
      <c r="C143" s="183">
        <v>618.48</v>
      </c>
      <c r="D143" s="184">
        <v>618.48</v>
      </c>
      <c r="E143" s="185" t="s">
        <v>4636</v>
      </c>
      <c r="F143" s="186" t="s">
        <v>4599</v>
      </c>
      <c r="G143" s="83">
        <f>VLOOKUP(A143,РАСЧЕТ!$A$3:$BH$1360,60,0)</f>
        <v>416.6246979563918</v>
      </c>
      <c r="H143" s="83">
        <f t="shared" si="2"/>
        <v>-201.85530204360822</v>
      </c>
    </row>
    <row r="144" spans="1:8" ht="11.4" customHeight="1" x14ac:dyDescent="0.3">
      <c r="A144" s="181" t="s">
        <v>1636</v>
      </c>
      <c r="B144" s="182" t="s">
        <v>1637</v>
      </c>
      <c r="C144" s="183">
        <v>657.13</v>
      </c>
      <c r="D144" s="184">
        <v>657.13</v>
      </c>
      <c r="E144" s="185" t="s">
        <v>4636</v>
      </c>
      <c r="F144" s="186" t="s">
        <v>2860</v>
      </c>
      <c r="G144" s="83">
        <f>VLOOKUP(A144,РАСЧЕТ!$A$3:$BH$1360,60,0)</f>
        <v>442.6637415786663</v>
      </c>
      <c r="H144" s="83">
        <f t="shared" si="2"/>
        <v>-214.46625842133369</v>
      </c>
    </row>
    <row r="145" spans="1:8" ht="11.4" customHeight="1" x14ac:dyDescent="0.3">
      <c r="A145" s="181" t="s">
        <v>1499</v>
      </c>
      <c r="B145" s="182" t="s">
        <v>1500</v>
      </c>
      <c r="C145" s="183">
        <v>652.84</v>
      </c>
      <c r="D145" s="184">
        <v>652.84</v>
      </c>
      <c r="E145" s="185" t="s">
        <v>4636</v>
      </c>
      <c r="F145" s="186" t="s">
        <v>2861</v>
      </c>
      <c r="G145" s="83">
        <f>VLOOKUP(A145,РАСЧЕТ!$A$3:$BH$1360,60,0)</f>
        <v>439.77051450952467</v>
      </c>
      <c r="H145" s="83">
        <f t="shared" si="2"/>
        <v>-213.06948549047536</v>
      </c>
    </row>
    <row r="146" spans="1:8" ht="11.4" customHeight="1" x14ac:dyDescent="0.3">
      <c r="A146" s="181" t="s">
        <v>2116</v>
      </c>
      <c r="B146" s="182" t="s">
        <v>2117</v>
      </c>
      <c r="C146" s="183">
        <v>743.03</v>
      </c>
      <c r="D146" s="184">
        <v>743.03</v>
      </c>
      <c r="E146" s="185" t="s">
        <v>4636</v>
      </c>
      <c r="F146" s="186" t="s">
        <v>2672</v>
      </c>
      <c r="G146" s="83">
        <f>VLOOKUP(A146,РАСЧЕТ!$A$3:$BH$1360,60,0)</f>
        <v>500.52828296149846</v>
      </c>
      <c r="H146" s="83">
        <f t="shared" si="2"/>
        <v>-242.50171703850151</v>
      </c>
    </row>
    <row r="147" spans="1:8" ht="11.4" customHeight="1" x14ac:dyDescent="0.3">
      <c r="A147" s="181" t="s">
        <v>2630</v>
      </c>
      <c r="B147" s="182" t="s">
        <v>1855</v>
      </c>
      <c r="C147" s="183">
        <v>592.71</v>
      </c>
      <c r="D147" s="184">
        <v>592.71</v>
      </c>
      <c r="E147" s="185" t="s">
        <v>4636</v>
      </c>
      <c r="F147" s="186" t="s">
        <v>3922</v>
      </c>
      <c r="G147" s="83">
        <f>VLOOKUP(A147,РАСЧЕТ!$A$3:$BH$1360,60,0)</f>
        <v>399.26533554154213</v>
      </c>
      <c r="H147" s="83">
        <f t="shared" si="2"/>
        <v>-193.44466445845791</v>
      </c>
    </row>
    <row r="148" spans="1:8" ht="11.4" customHeight="1" x14ac:dyDescent="0.3">
      <c r="A148" s="181" t="s">
        <v>4503</v>
      </c>
      <c r="B148" s="182" t="s">
        <v>2378</v>
      </c>
      <c r="C148" s="183">
        <v>725.85</v>
      </c>
      <c r="D148" s="184">
        <v>725.85</v>
      </c>
      <c r="E148" s="185" t="s">
        <v>4636</v>
      </c>
      <c r="F148" s="186" t="s">
        <v>4600</v>
      </c>
      <c r="G148" s="83">
        <f>VLOOKUP(A148,РАСЧЕТ!$A$3:$BH$1360,60,0)</f>
        <v>488.95537468493194</v>
      </c>
      <c r="H148" s="83">
        <f t="shared" si="2"/>
        <v>-236.89462531506808</v>
      </c>
    </row>
    <row r="149" spans="1:8" ht="11.4" customHeight="1" x14ac:dyDescent="0.3">
      <c r="A149" s="181" t="s">
        <v>1209</v>
      </c>
      <c r="B149" s="182" t="s">
        <v>1210</v>
      </c>
      <c r="C149" s="183">
        <v>678.61</v>
      </c>
      <c r="D149" s="184">
        <v>678.61</v>
      </c>
      <c r="E149" s="185" t="s">
        <v>4636</v>
      </c>
      <c r="F149" s="186" t="s">
        <v>2863</v>
      </c>
      <c r="G149" s="83">
        <f>VLOOKUP(A149,РАСЧЕТ!$A$3:$BH$1360,60,0)</f>
        <v>457.12987692437434</v>
      </c>
      <c r="H149" s="83">
        <f t="shared" si="2"/>
        <v>-221.48012307562567</v>
      </c>
    </row>
    <row r="150" spans="1:8" ht="11.4" customHeight="1" x14ac:dyDescent="0.3">
      <c r="A150" s="181" t="s">
        <v>1551</v>
      </c>
      <c r="B150" s="182" t="s">
        <v>1552</v>
      </c>
      <c r="C150" s="183">
        <v>592.71</v>
      </c>
      <c r="D150" s="184">
        <v>592.71</v>
      </c>
      <c r="E150" s="185" t="s">
        <v>4636</v>
      </c>
      <c r="F150" s="186" t="s">
        <v>2864</v>
      </c>
      <c r="G150" s="83">
        <f>VLOOKUP(A150,РАСЧЕТ!$A$3:$BH$1360,60,0)</f>
        <v>399.26533554154213</v>
      </c>
      <c r="H150" s="83">
        <f t="shared" si="2"/>
        <v>-193.44466445845791</v>
      </c>
    </row>
    <row r="151" spans="1:8" ht="11.4" customHeight="1" x14ac:dyDescent="0.3">
      <c r="A151" s="181" t="s">
        <v>1702</v>
      </c>
      <c r="B151" s="182" t="s">
        <v>1703</v>
      </c>
      <c r="C151" s="183">
        <v>747.33</v>
      </c>
      <c r="D151" s="184">
        <v>747.33</v>
      </c>
      <c r="E151" s="185" t="s">
        <v>4636</v>
      </c>
      <c r="F151" s="186" t="s">
        <v>2865</v>
      </c>
      <c r="G151" s="83">
        <f>VLOOKUP(A151,РАСЧЕТ!$A$3:$BH$1360,60,0)</f>
        <v>503.42151003064004</v>
      </c>
      <c r="H151" s="83">
        <f t="shared" si="2"/>
        <v>-243.90848996936001</v>
      </c>
    </row>
    <row r="152" spans="1:8" ht="11.4" customHeight="1" x14ac:dyDescent="0.3">
      <c r="A152" s="181" t="s">
        <v>2218</v>
      </c>
      <c r="B152" s="182" t="s">
        <v>2219</v>
      </c>
      <c r="C152" s="183">
        <v>678.61</v>
      </c>
      <c r="D152" s="184">
        <v>678.61</v>
      </c>
      <c r="E152" s="185" t="s">
        <v>4636</v>
      </c>
      <c r="F152" s="186" t="s">
        <v>2866</v>
      </c>
      <c r="G152" s="83">
        <f>VLOOKUP(A152,РАСЧЕТ!$A$3:$BH$1360,60,0)</f>
        <v>457.12987692437434</v>
      </c>
      <c r="H152" s="83">
        <f t="shared" si="2"/>
        <v>-221.48012307562567</v>
      </c>
    </row>
    <row r="153" spans="1:8" ht="11.4" customHeight="1" x14ac:dyDescent="0.3">
      <c r="A153" s="181" t="s">
        <v>1547</v>
      </c>
      <c r="B153" s="182" t="s">
        <v>1548</v>
      </c>
      <c r="C153" s="183">
        <v>592.71</v>
      </c>
      <c r="D153" s="184">
        <v>592.71</v>
      </c>
      <c r="E153" s="185" t="s">
        <v>4636</v>
      </c>
      <c r="F153" s="186" t="s">
        <v>2867</v>
      </c>
      <c r="G153" s="83">
        <f>VLOOKUP(A153,РАСЧЕТ!$A$3:$BH$1360,60,0)</f>
        <v>399.26533554154213</v>
      </c>
      <c r="H153" s="83">
        <f t="shared" si="2"/>
        <v>-193.44466445845791</v>
      </c>
    </row>
    <row r="154" spans="1:8" ht="11.4" customHeight="1" x14ac:dyDescent="0.3">
      <c r="A154" s="181" t="s">
        <v>2220</v>
      </c>
      <c r="B154" s="182" t="s">
        <v>2221</v>
      </c>
      <c r="C154" s="183">
        <v>747.33</v>
      </c>
      <c r="D154" s="184">
        <v>747.33</v>
      </c>
      <c r="E154" s="185" t="s">
        <v>4636</v>
      </c>
      <c r="F154" s="186" t="s">
        <v>2868</v>
      </c>
      <c r="G154" s="83">
        <f>VLOOKUP(A154,РАСЧЕТ!$A$3:$BH$1360,60,0)</f>
        <v>503.42151003064004</v>
      </c>
      <c r="H154" s="83">
        <f t="shared" si="2"/>
        <v>-243.90848996936001</v>
      </c>
    </row>
    <row r="155" spans="1:8" ht="11.4" customHeight="1" x14ac:dyDescent="0.3">
      <c r="A155" s="181" t="s">
        <v>2223</v>
      </c>
      <c r="B155" s="182" t="s">
        <v>2224</v>
      </c>
      <c r="C155" s="183">
        <v>678.61</v>
      </c>
      <c r="D155" s="184">
        <v>678.61</v>
      </c>
      <c r="E155" s="185" t="s">
        <v>4636</v>
      </c>
      <c r="F155" s="186" t="s">
        <v>2869</v>
      </c>
      <c r="G155" s="83">
        <f>VLOOKUP(A155,РАСЧЕТ!$A$3:$BH$1360,60,0)</f>
        <v>457.12987692437434</v>
      </c>
      <c r="H155" s="83">
        <f t="shared" si="2"/>
        <v>-221.48012307562567</v>
      </c>
    </row>
    <row r="156" spans="1:8" ht="11.4" customHeight="1" x14ac:dyDescent="0.3">
      <c r="A156" s="181" t="s">
        <v>3966</v>
      </c>
      <c r="B156" s="182" t="s">
        <v>1705</v>
      </c>
      <c r="C156" s="183">
        <v>592.71</v>
      </c>
      <c r="D156" s="184">
        <v>592.71</v>
      </c>
      <c r="E156" s="185" t="s">
        <v>4636</v>
      </c>
      <c r="F156" s="186" t="s">
        <v>4601</v>
      </c>
      <c r="G156" s="83">
        <f>VLOOKUP(A156,РАСЧЕТ!$A$3:$BH$1360,60,0)</f>
        <v>399.26533554154213</v>
      </c>
      <c r="H156" s="83">
        <f t="shared" si="2"/>
        <v>-193.44466445845791</v>
      </c>
    </row>
    <row r="157" spans="1:8" ht="11.4" customHeight="1" x14ac:dyDescent="0.3">
      <c r="A157" s="181" t="s">
        <v>698</v>
      </c>
      <c r="B157" s="182" t="s">
        <v>699</v>
      </c>
      <c r="C157" s="183">
        <v>670.02</v>
      </c>
      <c r="D157" s="184">
        <v>670.02</v>
      </c>
      <c r="E157" s="185" t="s">
        <v>4636</v>
      </c>
      <c r="F157" s="186" t="s">
        <v>2673</v>
      </c>
      <c r="G157" s="83">
        <f>VLOOKUP(A157,РАСЧЕТ!$A$3:$BH$1360,60,0)</f>
        <v>451.34342278609114</v>
      </c>
      <c r="H157" s="83">
        <f t="shared" si="2"/>
        <v>-218.67657721390884</v>
      </c>
    </row>
    <row r="158" spans="1:8" ht="11.4" customHeight="1" x14ac:dyDescent="0.3">
      <c r="A158" s="181" t="s">
        <v>3967</v>
      </c>
      <c r="B158" s="182" t="s">
        <v>1885</v>
      </c>
      <c r="C158" s="183">
        <v>747.33</v>
      </c>
      <c r="D158" s="184">
        <v>747.33</v>
      </c>
      <c r="E158" s="185" t="s">
        <v>4636</v>
      </c>
      <c r="F158" s="186" t="s">
        <v>4602</v>
      </c>
      <c r="G158" s="83">
        <f>VLOOKUP(A158,РАСЧЕТ!$A$3:$BH$1360,60,0)</f>
        <v>503.42151003064004</v>
      </c>
      <c r="H158" s="83">
        <f t="shared" si="2"/>
        <v>-243.90848996936001</v>
      </c>
    </row>
    <row r="159" spans="1:8" ht="11.4" customHeight="1" x14ac:dyDescent="0.3">
      <c r="A159" s="181" t="s">
        <v>1517</v>
      </c>
      <c r="B159" s="182" t="s">
        <v>1518</v>
      </c>
      <c r="C159" s="183">
        <v>670.02</v>
      </c>
      <c r="D159" s="184">
        <v>670.02</v>
      </c>
      <c r="E159" s="185" t="s">
        <v>4636</v>
      </c>
      <c r="F159" s="186" t="s">
        <v>2872</v>
      </c>
      <c r="G159" s="83">
        <f>VLOOKUP(A159,РАСЧЕТ!$A$3:$BH$1360,60,0)</f>
        <v>451.34342278609114</v>
      </c>
      <c r="H159" s="83">
        <f t="shared" si="2"/>
        <v>-218.67657721390884</v>
      </c>
    </row>
    <row r="160" spans="1:8" ht="11.4" customHeight="1" x14ac:dyDescent="0.3">
      <c r="A160" s="181" t="s">
        <v>1298</v>
      </c>
      <c r="B160" s="182" t="s">
        <v>1299</v>
      </c>
      <c r="C160" s="183">
        <v>584.12</v>
      </c>
      <c r="D160" s="184">
        <v>584.12</v>
      </c>
      <c r="E160" s="185" t="s">
        <v>4636</v>
      </c>
      <c r="F160" s="186" t="s">
        <v>2873</v>
      </c>
      <c r="G160" s="83">
        <f>VLOOKUP(A160,РАСЧЕТ!$A$3:$BH$1360,60,0)</f>
        <v>393.47888140325887</v>
      </c>
      <c r="H160" s="83">
        <f t="shared" si="2"/>
        <v>-190.64111859674114</v>
      </c>
    </row>
    <row r="161" spans="1:8" ht="11.4" customHeight="1" x14ac:dyDescent="0.3">
      <c r="A161" s="181" t="s">
        <v>969</v>
      </c>
      <c r="B161" s="182" t="s">
        <v>970</v>
      </c>
      <c r="C161" s="183">
        <v>743.03</v>
      </c>
      <c r="D161" s="184">
        <v>743.03</v>
      </c>
      <c r="E161" s="185" t="s">
        <v>4636</v>
      </c>
      <c r="F161" s="186" t="s">
        <v>2874</v>
      </c>
      <c r="G161" s="83">
        <f>VLOOKUP(A161,РАСЧЕТ!$A$3:$BH$1360,60,0)</f>
        <v>500.52828296149846</v>
      </c>
      <c r="H161" s="83">
        <f t="shared" si="2"/>
        <v>-242.50171703850151</v>
      </c>
    </row>
    <row r="162" spans="1:8" ht="11.4" customHeight="1" x14ac:dyDescent="0.3">
      <c r="A162" s="181" t="s">
        <v>1874</v>
      </c>
      <c r="B162" s="182" t="s">
        <v>1875</v>
      </c>
      <c r="C162" s="183">
        <v>670.02</v>
      </c>
      <c r="D162" s="184">
        <v>670.02</v>
      </c>
      <c r="E162" s="185" t="s">
        <v>4636</v>
      </c>
      <c r="F162" s="186" t="s">
        <v>2875</v>
      </c>
      <c r="G162" s="83">
        <f>VLOOKUP(A162,РАСЧЕТ!$A$3:$BH$1360,60,0)</f>
        <v>451.34342278609114</v>
      </c>
      <c r="H162" s="83">
        <f t="shared" si="2"/>
        <v>-218.67657721390884</v>
      </c>
    </row>
    <row r="163" spans="1:8" ht="11.4" customHeight="1" x14ac:dyDescent="0.3">
      <c r="A163" s="181" t="s">
        <v>1467</v>
      </c>
      <c r="B163" s="182" t="s">
        <v>1468</v>
      </c>
      <c r="C163" s="183">
        <v>584.12</v>
      </c>
      <c r="D163" s="184">
        <v>584.12</v>
      </c>
      <c r="E163" s="185" t="s">
        <v>4636</v>
      </c>
      <c r="F163" s="186" t="s">
        <v>2876</v>
      </c>
      <c r="G163" s="83">
        <f>VLOOKUP(A163,РАСЧЕТ!$A$3:$BH$1360,60,0)</f>
        <v>393.47888140325887</v>
      </c>
      <c r="H163" s="83">
        <f t="shared" si="2"/>
        <v>-190.64111859674114</v>
      </c>
    </row>
    <row r="164" spans="1:8" ht="11.4" customHeight="1" x14ac:dyDescent="0.3">
      <c r="A164" s="181" t="s">
        <v>731</v>
      </c>
      <c r="B164" s="182" t="s">
        <v>732</v>
      </c>
      <c r="C164" s="183">
        <v>743.03</v>
      </c>
      <c r="D164" s="184">
        <v>743.03</v>
      </c>
      <c r="E164" s="185" t="s">
        <v>4636</v>
      </c>
      <c r="F164" s="186" t="s">
        <v>2877</v>
      </c>
      <c r="G164" s="83">
        <f>VLOOKUP(A164,РАСЧЕТ!$A$3:$BH$1360,60,0)</f>
        <v>500.52828296149846</v>
      </c>
      <c r="H164" s="83">
        <f t="shared" si="2"/>
        <v>-242.50171703850151</v>
      </c>
    </row>
    <row r="165" spans="1:8" ht="11.4" customHeight="1" x14ac:dyDescent="0.3">
      <c r="A165" s="181" t="s">
        <v>1223</v>
      </c>
      <c r="B165" s="182" t="s">
        <v>1224</v>
      </c>
      <c r="C165" s="183">
        <v>670.02</v>
      </c>
      <c r="D165" s="184">
        <v>670.02</v>
      </c>
      <c r="E165" s="185" t="s">
        <v>4636</v>
      </c>
      <c r="F165" s="186" t="s">
        <v>2878</v>
      </c>
      <c r="G165" s="83">
        <f>VLOOKUP(A165,РАСЧЕТ!$A$3:$BH$1360,60,0)</f>
        <v>451.34342278609114</v>
      </c>
      <c r="H165" s="83">
        <f t="shared" si="2"/>
        <v>-218.67657721390884</v>
      </c>
    </row>
    <row r="166" spans="1:8" ht="11.4" customHeight="1" x14ac:dyDescent="0.3">
      <c r="A166" s="181" t="s">
        <v>1607</v>
      </c>
      <c r="B166" s="182" t="s">
        <v>1608</v>
      </c>
      <c r="C166" s="183">
        <v>584.12</v>
      </c>
      <c r="D166" s="184">
        <v>584.12</v>
      </c>
      <c r="E166" s="185" t="s">
        <v>4636</v>
      </c>
      <c r="F166" s="186" t="s">
        <v>2879</v>
      </c>
      <c r="G166" s="83">
        <f>VLOOKUP(A166,РАСЧЕТ!$A$3:$BH$1360,60,0)</f>
        <v>393.47888140325887</v>
      </c>
      <c r="H166" s="83">
        <f t="shared" si="2"/>
        <v>-190.64111859674114</v>
      </c>
    </row>
    <row r="167" spans="1:8" ht="11.4" customHeight="1" x14ac:dyDescent="0.3">
      <c r="A167" s="181" t="s">
        <v>1656</v>
      </c>
      <c r="B167" s="182" t="s">
        <v>1657</v>
      </c>
      <c r="C167" s="183">
        <v>743.03</v>
      </c>
      <c r="D167" s="184">
        <v>743.03</v>
      </c>
      <c r="E167" s="185" t="s">
        <v>4636</v>
      </c>
      <c r="F167" s="186" t="s">
        <v>2880</v>
      </c>
      <c r="G167" s="83">
        <f>VLOOKUP(A167,РАСЧЕТ!$A$3:$BH$1360,60,0)</f>
        <v>500.52828296149846</v>
      </c>
      <c r="H167" s="83">
        <f t="shared" si="2"/>
        <v>-242.50171703850151</v>
      </c>
    </row>
    <row r="168" spans="1:8" ht="11.4" customHeight="1" x14ac:dyDescent="0.3">
      <c r="A168" s="181" t="s">
        <v>1856</v>
      </c>
      <c r="B168" s="182" t="s">
        <v>1857</v>
      </c>
      <c r="C168" s="183">
        <v>584.12</v>
      </c>
      <c r="D168" s="184">
        <v>584.12</v>
      </c>
      <c r="E168" s="185" t="s">
        <v>4636</v>
      </c>
      <c r="F168" s="186" t="s">
        <v>2674</v>
      </c>
      <c r="G168" s="83">
        <f>VLOOKUP(A168,РАСЧЕТ!$A$3:$BH$1360,60,0)</f>
        <v>393.47888140325887</v>
      </c>
      <c r="H168" s="83">
        <f t="shared" si="2"/>
        <v>-190.64111859674114</v>
      </c>
    </row>
    <row r="169" spans="1:8" ht="11.4" customHeight="1" x14ac:dyDescent="0.3">
      <c r="A169" s="181" t="s">
        <v>1658</v>
      </c>
      <c r="B169" s="182" t="s">
        <v>1659</v>
      </c>
      <c r="C169" s="183">
        <v>670.02</v>
      </c>
      <c r="D169" s="184">
        <v>670.02</v>
      </c>
      <c r="E169" s="185" t="s">
        <v>4636</v>
      </c>
      <c r="F169" s="186" t="s">
        <v>2881</v>
      </c>
      <c r="G169" s="83">
        <f>VLOOKUP(A169,РАСЧЕТ!$A$3:$BH$1360,60,0)</f>
        <v>451.34342278609114</v>
      </c>
      <c r="H169" s="83">
        <f t="shared" si="2"/>
        <v>-218.67657721390884</v>
      </c>
    </row>
    <row r="170" spans="1:8" ht="11.4" customHeight="1" x14ac:dyDescent="0.3">
      <c r="A170" s="181" t="s">
        <v>1609</v>
      </c>
      <c r="B170" s="182" t="s">
        <v>1610</v>
      </c>
      <c r="C170" s="183">
        <v>584.12</v>
      </c>
      <c r="D170" s="184">
        <v>584.12</v>
      </c>
      <c r="E170" s="185" t="s">
        <v>4636</v>
      </c>
      <c r="F170" s="186" t="s">
        <v>2882</v>
      </c>
      <c r="G170" s="83">
        <f>VLOOKUP(A170,РАСЧЕТ!$A$3:$BH$1360,60,0)</f>
        <v>393.47888140325887</v>
      </c>
      <c r="H170" s="83">
        <f t="shared" si="2"/>
        <v>-190.64111859674114</v>
      </c>
    </row>
    <row r="171" spans="1:8" ht="11.4" customHeight="1" x14ac:dyDescent="0.3">
      <c r="A171" s="181" t="s">
        <v>982</v>
      </c>
      <c r="B171" s="182" t="s">
        <v>983</v>
      </c>
      <c r="C171" s="183">
        <v>708.67</v>
      </c>
      <c r="D171" s="184">
        <v>708.67</v>
      </c>
      <c r="E171" s="185" t="s">
        <v>4636</v>
      </c>
      <c r="F171" s="186" t="s">
        <v>2883</v>
      </c>
      <c r="G171" s="83">
        <f>VLOOKUP(A171,РАСЧЕТ!$A$3:$BH$1360,60,0)</f>
        <v>477.38246640836559</v>
      </c>
      <c r="H171" s="83">
        <f t="shared" si="2"/>
        <v>-231.28753359163437</v>
      </c>
    </row>
    <row r="172" spans="1:8" ht="11.4" customHeight="1" x14ac:dyDescent="0.3">
      <c r="A172" s="181" t="s">
        <v>3968</v>
      </c>
      <c r="B172" s="182" t="s">
        <v>642</v>
      </c>
      <c r="C172" s="183">
        <v>661.43</v>
      </c>
      <c r="D172" s="184">
        <v>661.43</v>
      </c>
      <c r="E172" s="185" t="s">
        <v>4636</v>
      </c>
      <c r="F172" s="186" t="s">
        <v>4522</v>
      </c>
      <c r="G172" s="83">
        <f>VLOOKUP(A172,РАСЧЕТ!$A$3:$BH$1360,60,0)</f>
        <v>445.55696864780788</v>
      </c>
      <c r="H172" s="83">
        <f t="shared" si="2"/>
        <v>-215.87303135219207</v>
      </c>
    </row>
    <row r="173" spans="1:8" ht="11.4" customHeight="1" x14ac:dyDescent="0.3">
      <c r="A173" s="181" t="s">
        <v>702</v>
      </c>
      <c r="B173" s="182" t="s">
        <v>703</v>
      </c>
      <c r="C173" s="183">
        <v>584.12</v>
      </c>
      <c r="D173" s="184">
        <v>584.12</v>
      </c>
      <c r="E173" s="185" t="s">
        <v>4636</v>
      </c>
      <c r="F173" s="186" t="s">
        <v>2884</v>
      </c>
      <c r="G173" s="83">
        <f>VLOOKUP(A173,РАСЧЕТ!$A$3:$BH$1360,60,0)</f>
        <v>393.47888140325887</v>
      </c>
      <c r="H173" s="83">
        <f t="shared" si="2"/>
        <v>-190.64111859674114</v>
      </c>
    </row>
    <row r="174" spans="1:8" ht="11.4" customHeight="1" x14ac:dyDescent="0.3">
      <c r="A174" s="181" t="s">
        <v>2019</v>
      </c>
      <c r="B174" s="182" t="s">
        <v>2020</v>
      </c>
      <c r="C174" s="183">
        <v>717.26</v>
      </c>
      <c r="D174" s="184">
        <v>717.26</v>
      </c>
      <c r="E174" s="185" t="s">
        <v>4636</v>
      </c>
      <c r="F174" s="186" t="s">
        <v>2885</v>
      </c>
      <c r="G174" s="83">
        <f>VLOOKUP(A174,РАСЧЕТ!$A$3:$BH$1360,60,0)</f>
        <v>483.16892054664879</v>
      </c>
      <c r="H174" s="83">
        <f t="shared" si="2"/>
        <v>-234.0910794533512</v>
      </c>
    </row>
    <row r="175" spans="1:8" ht="11.4" customHeight="1" x14ac:dyDescent="0.3">
      <c r="A175" s="181" t="s">
        <v>2543</v>
      </c>
      <c r="B175" s="182" t="s">
        <v>1671</v>
      </c>
      <c r="C175" s="183">
        <v>670.02</v>
      </c>
      <c r="D175" s="184">
        <v>670.02</v>
      </c>
      <c r="E175" s="185" t="s">
        <v>4636</v>
      </c>
      <c r="F175" s="186" t="s">
        <v>2886</v>
      </c>
      <c r="G175" s="83">
        <f>VLOOKUP(A175,РАСЧЕТ!$A$3:$BH$1360,60,0)</f>
        <v>451.34342278609114</v>
      </c>
      <c r="H175" s="83">
        <f t="shared" si="2"/>
        <v>-218.67657721390884</v>
      </c>
    </row>
    <row r="176" spans="1:8" ht="11.4" customHeight="1" x14ac:dyDescent="0.3">
      <c r="A176" s="181" t="s">
        <v>1347</v>
      </c>
      <c r="B176" s="182" t="s">
        <v>1348</v>
      </c>
      <c r="C176" s="183">
        <v>584.12</v>
      </c>
      <c r="D176" s="184">
        <v>584.12</v>
      </c>
      <c r="E176" s="185" t="s">
        <v>4636</v>
      </c>
      <c r="F176" s="186" t="s">
        <v>2887</v>
      </c>
      <c r="G176" s="83">
        <f>VLOOKUP(A176,РАСЧЕТ!$A$3:$BH$1360,60,0)</f>
        <v>393.47888140325887</v>
      </c>
      <c r="H176" s="83">
        <f t="shared" si="2"/>
        <v>-190.64111859674114</v>
      </c>
    </row>
    <row r="177" spans="1:8" ht="11.4" customHeight="1" x14ac:dyDescent="0.3">
      <c r="A177" s="181" t="s">
        <v>2562</v>
      </c>
      <c r="B177" s="182" t="s">
        <v>1503</v>
      </c>
      <c r="C177" s="183">
        <v>743.03</v>
      </c>
      <c r="D177" s="184">
        <v>743.03</v>
      </c>
      <c r="E177" s="185" t="s">
        <v>4636</v>
      </c>
      <c r="F177" s="186" t="s">
        <v>3853</v>
      </c>
      <c r="G177" s="83">
        <f>VLOOKUP(A177,РАСЧЕТ!$A$3:$BH$1360,60,0)</f>
        <v>500.52828296149846</v>
      </c>
      <c r="H177" s="83">
        <f t="shared" si="2"/>
        <v>-242.50171703850151</v>
      </c>
    </row>
    <row r="178" spans="1:8" ht="11.4" customHeight="1" x14ac:dyDescent="0.3">
      <c r="A178" s="181" t="s">
        <v>1557</v>
      </c>
      <c r="B178" s="182" t="s">
        <v>1558</v>
      </c>
      <c r="C178" s="183">
        <v>670.02</v>
      </c>
      <c r="D178" s="184">
        <v>670.02</v>
      </c>
      <c r="E178" s="185" t="s">
        <v>4636</v>
      </c>
      <c r="F178" s="186" t="s">
        <v>2888</v>
      </c>
      <c r="G178" s="83">
        <f>VLOOKUP(A178,РАСЧЕТ!$A$3:$BH$1360,60,0)</f>
        <v>451.34342278609114</v>
      </c>
      <c r="H178" s="83">
        <f t="shared" si="2"/>
        <v>-218.67657721390884</v>
      </c>
    </row>
    <row r="179" spans="1:8" ht="11.4" customHeight="1" x14ac:dyDescent="0.3">
      <c r="A179" s="181" t="s">
        <v>674</v>
      </c>
      <c r="B179" s="182" t="s">
        <v>675</v>
      </c>
      <c r="C179" s="183">
        <v>743.03</v>
      </c>
      <c r="D179" s="184">
        <v>743.03</v>
      </c>
      <c r="E179" s="185" t="s">
        <v>4636</v>
      </c>
      <c r="F179" s="186" t="s">
        <v>2675</v>
      </c>
      <c r="G179" s="83">
        <f>VLOOKUP(A179,РАСЧЕТ!$A$3:$BH$1360,60,0)</f>
        <v>500.52828296149846</v>
      </c>
      <c r="H179" s="83">
        <f t="shared" si="2"/>
        <v>-242.50171703850151</v>
      </c>
    </row>
    <row r="180" spans="1:8" ht="11.4" customHeight="1" x14ac:dyDescent="0.3">
      <c r="A180" s="181" t="s">
        <v>1265</v>
      </c>
      <c r="B180" s="182" t="s">
        <v>1266</v>
      </c>
      <c r="C180" s="183">
        <v>584.12</v>
      </c>
      <c r="D180" s="184">
        <v>584.12</v>
      </c>
      <c r="E180" s="185" t="s">
        <v>4636</v>
      </c>
      <c r="F180" s="186" t="s">
        <v>2889</v>
      </c>
      <c r="G180" s="83">
        <f>VLOOKUP(A180,РАСЧЕТ!$A$3:$BH$1360,60,0)</f>
        <v>393.47888140325887</v>
      </c>
      <c r="H180" s="83">
        <f t="shared" si="2"/>
        <v>-190.64111859674114</v>
      </c>
    </row>
    <row r="181" spans="1:8" ht="11.4" customHeight="1" x14ac:dyDescent="0.3">
      <c r="A181" s="181" t="s">
        <v>2046</v>
      </c>
      <c r="B181" s="182" t="s">
        <v>2047</v>
      </c>
      <c r="C181" s="183">
        <v>743.03</v>
      </c>
      <c r="D181" s="184">
        <v>743.03</v>
      </c>
      <c r="E181" s="185" t="s">
        <v>4636</v>
      </c>
      <c r="F181" s="186" t="s">
        <v>2890</v>
      </c>
      <c r="G181" s="83">
        <f>VLOOKUP(A181,РАСЧЕТ!$A$3:$BH$1360,60,0)</f>
        <v>500.52828296149846</v>
      </c>
      <c r="H181" s="83">
        <f t="shared" si="2"/>
        <v>-242.50171703850151</v>
      </c>
    </row>
    <row r="182" spans="1:8" ht="11.4" customHeight="1" x14ac:dyDescent="0.3">
      <c r="A182" s="181" t="s">
        <v>1917</v>
      </c>
      <c r="B182" s="182" t="s">
        <v>1918</v>
      </c>
      <c r="C182" s="183">
        <v>670.02</v>
      </c>
      <c r="D182" s="184">
        <v>670.02</v>
      </c>
      <c r="E182" s="185" t="s">
        <v>4636</v>
      </c>
      <c r="F182" s="186" t="s">
        <v>2891</v>
      </c>
      <c r="G182" s="83">
        <f>VLOOKUP(A182,РАСЧЕТ!$A$3:$BH$1360,60,0)</f>
        <v>451.34342278609114</v>
      </c>
      <c r="H182" s="83">
        <f t="shared" si="2"/>
        <v>-218.67657721390884</v>
      </c>
    </row>
    <row r="183" spans="1:8" ht="11.4" customHeight="1" x14ac:dyDescent="0.3">
      <c r="A183" s="181" t="s">
        <v>1651</v>
      </c>
      <c r="B183" s="182" t="s">
        <v>1652</v>
      </c>
      <c r="C183" s="183">
        <v>584.12</v>
      </c>
      <c r="D183" s="184">
        <v>584.12</v>
      </c>
      <c r="E183" s="185" t="s">
        <v>4636</v>
      </c>
      <c r="F183" s="186" t="s">
        <v>2892</v>
      </c>
      <c r="G183" s="83">
        <f>VLOOKUP(A183,РАСЧЕТ!$A$3:$BH$1360,60,0)</f>
        <v>393.47888140325887</v>
      </c>
      <c r="H183" s="83">
        <f t="shared" si="2"/>
        <v>-190.64111859674114</v>
      </c>
    </row>
    <row r="184" spans="1:8" ht="11.4" customHeight="1" x14ac:dyDescent="0.3">
      <c r="A184" s="181" t="s">
        <v>1410</v>
      </c>
      <c r="B184" s="182" t="s">
        <v>1411</v>
      </c>
      <c r="C184" s="183">
        <v>743.03</v>
      </c>
      <c r="D184" s="184">
        <v>743.03</v>
      </c>
      <c r="E184" s="185" t="s">
        <v>4636</v>
      </c>
      <c r="F184" s="186" t="s">
        <v>2893</v>
      </c>
      <c r="G184" s="83">
        <f>VLOOKUP(A184,РАСЧЕТ!$A$3:$BH$1360,60,0)</f>
        <v>500.52828296149846</v>
      </c>
      <c r="H184" s="83">
        <f t="shared" si="2"/>
        <v>-242.50171703850151</v>
      </c>
    </row>
    <row r="185" spans="1:8" ht="11.4" customHeight="1" x14ac:dyDescent="0.3">
      <c r="A185" s="181" t="s">
        <v>1269</v>
      </c>
      <c r="B185" s="182" t="s">
        <v>1270</v>
      </c>
      <c r="C185" s="183">
        <v>682.9</v>
      </c>
      <c r="D185" s="184">
        <v>682.9</v>
      </c>
      <c r="E185" s="185" t="s">
        <v>4636</v>
      </c>
      <c r="F185" s="186" t="s">
        <v>2894</v>
      </c>
      <c r="G185" s="83">
        <f>VLOOKUP(A185,РАСЧЕТ!$A$3:$BH$1360,60,0)</f>
        <v>460.02310399351592</v>
      </c>
      <c r="H185" s="83">
        <f t="shared" si="2"/>
        <v>-222.87689600648406</v>
      </c>
    </row>
    <row r="186" spans="1:8" ht="11.4" customHeight="1" x14ac:dyDescent="0.3">
      <c r="A186" s="181" t="s">
        <v>1621</v>
      </c>
      <c r="B186" s="182" t="s">
        <v>1622</v>
      </c>
      <c r="C186" s="183">
        <v>597</v>
      </c>
      <c r="D186" s="184">
        <v>597</v>
      </c>
      <c r="E186" s="185" t="s">
        <v>4636</v>
      </c>
      <c r="F186" s="186" t="s">
        <v>2895</v>
      </c>
      <c r="G186" s="83">
        <f>VLOOKUP(A186,РАСЧЕТ!$A$3:$BH$1360,60,0)</f>
        <v>402.15856261068376</v>
      </c>
      <c r="H186" s="83">
        <f t="shared" si="2"/>
        <v>-194.84143738931624</v>
      </c>
    </row>
    <row r="187" spans="1:8" ht="11.4" customHeight="1" x14ac:dyDescent="0.3">
      <c r="A187" s="181" t="s">
        <v>646</v>
      </c>
      <c r="B187" s="182" t="s">
        <v>647</v>
      </c>
      <c r="C187" s="183">
        <v>755.92</v>
      </c>
      <c r="D187" s="184">
        <v>755.92</v>
      </c>
      <c r="E187" s="185" t="s">
        <v>4636</v>
      </c>
      <c r="F187" s="186" t="s">
        <v>2896</v>
      </c>
      <c r="G187" s="83">
        <f>VLOOKUP(A187,РАСЧЕТ!$A$3:$BH$1360,60,0)</f>
        <v>509.20796416892335</v>
      </c>
      <c r="H187" s="83">
        <f t="shared" si="2"/>
        <v>-246.71203583107661</v>
      </c>
    </row>
    <row r="188" spans="1:8" ht="11.4" customHeight="1" x14ac:dyDescent="0.3">
      <c r="A188" s="181" t="s">
        <v>1290</v>
      </c>
      <c r="B188" s="182" t="s">
        <v>1291</v>
      </c>
      <c r="C188" s="183">
        <v>682.9</v>
      </c>
      <c r="D188" s="184">
        <v>682.9</v>
      </c>
      <c r="E188" s="185" t="s">
        <v>4636</v>
      </c>
      <c r="F188" s="186" t="s">
        <v>2897</v>
      </c>
      <c r="G188" s="83">
        <f>VLOOKUP(A188,РАСЧЕТ!$A$3:$BH$1360,60,0)</f>
        <v>460.02310399351592</v>
      </c>
      <c r="H188" s="83">
        <f t="shared" si="2"/>
        <v>-222.87689600648406</v>
      </c>
    </row>
    <row r="189" spans="1:8" ht="11.4" customHeight="1" x14ac:dyDescent="0.3">
      <c r="A189" s="181" t="s">
        <v>1211</v>
      </c>
      <c r="B189" s="182" t="s">
        <v>1212</v>
      </c>
      <c r="C189" s="183">
        <v>597</v>
      </c>
      <c r="D189" s="184">
        <v>597</v>
      </c>
      <c r="E189" s="185" t="s">
        <v>4636</v>
      </c>
      <c r="F189" s="186" t="s">
        <v>2898</v>
      </c>
      <c r="G189" s="83">
        <f>VLOOKUP(A189,РАСЧЕТ!$A$3:$BH$1360,60,0)</f>
        <v>402.15856261068376</v>
      </c>
      <c r="H189" s="83">
        <f t="shared" si="2"/>
        <v>-194.84143738931624</v>
      </c>
    </row>
    <row r="190" spans="1:8" ht="11.4" customHeight="1" x14ac:dyDescent="0.3">
      <c r="A190" s="181" t="s">
        <v>558</v>
      </c>
      <c r="B190" s="182" t="s">
        <v>559</v>
      </c>
      <c r="C190" s="183">
        <v>648.54</v>
      </c>
      <c r="D190" s="184">
        <v>648.54</v>
      </c>
      <c r="E190" s="185" t="s">
        <v>4636</v>
      </c>
      <c r="F190" s="186" t="s">
        <v>2676</v>
      </c>
      <c r="G190" s="83">
        <f>VLOOKUP(A190,РАСЧЕТ!$A$3:$BH$1360,60,0)</f>
        <v>436.87728744038304</v>
      </c>
      <c r="H190" s="83">
        <f t="shared" si="2"/>
        <v>-211.66271255961692</v>
      </c>
    </row>
    <row r="191" spans="1:8" ht="11.4" customHeight="1" x14ac:dyDescent="0.3">
      <c r="A191" s="181" t="s">
        <v>987</v>
      </c>
      <c r="B191" s="182" t="s">
        <v>988</v>
      </c>
      <c r="C191" s="183">
        <v>755.92</v>
      </c>
      <c r="D191" s="184">
        <v>755.92</v>
      </c>
      <c r="E191" s="185" t="s">
        <v>4636</v>
      </c>
      <c r="F191" s="186" t="s">
        <v>2899</v>
      </c>
      <c r="G191" s="83">
        <f>VLOOKUP(A191,РАСЧЕТ!$A$3:$BH$1360,60,0)</f>
        <v>509.20796416892335</v>
      </c>
      <c r="H191" s="83">
        <f t="shared" si="2"/>
        <v>-246.71203583107661</v>
      </c>
    </row>
    <row r="192" spans="1:8" ht="11.4" customHeight="1" x14ac:dyDescent="0.3">
      <c r="A192" s="181" t="s">
        <v>1353</v>
      </c>
      <c r="B192" s="182" t="s">
        <v>1354</v>
      </c>
      <c r="C192" s="183">
        <v>682.9</v>
      </c>
      <c r="D192" s="184">
        <v>682.9</v>
      </c>
      <c r="E192" s="185" t="s">
        <v>4636</v>
      </c>
      <c r="F192" s="186" t="s">
        <v>2900</v>
      </c>
      <c r="G192" s="83">
        <f>VLOOKUP(A192,РАСЧЕТ!$A$3:$BH$1360,60,0)</f>
        <v>460.02310399351592</v>
      </c>
      <c r="H192" s="83">
        <f t="shared" si="2"/>
        <v>-222.87689600648406</v>
      </c>
    </row>
    <row r="193" spans="1:8" ht="11.4" customHeight="1" x14ac:dyDescent="0.3">
      <c r="A193" s="181" t="s">
        <v>2159</v>
      </c>
      <c r="B193" s="182" t="s">
        <v>2160</v>
      </c>
      <c r="C193" s="183">
        <v>597</v>
      </c>
      <c r="D193" s="184">
        <v>597</v>
      </c>
      <c r="E193" s="185" t="s">
        <v>4636</v>
      </c>
      <c r="F193" s="186" t="s">
        <v>2901</v>
      </c>
      <c r="G193" s="83">
        <f>VLOOKUP(A193,РАСЧЕТ!$A$3:$BH$1360,60,0)</f>
        <v>402.15856261068376</v>
      </c>
      <c r="H193" s="83">
        <f t="shared" si="2"/>
        <v>-194.84143738931624</v>
      </c>
    </row>
    <row r="194" spans="1:8" ht="11.4" customHeight="1" x14ac:dyDescent="0.3">
      <c r="A194" s="181" t="s">
        <v>1890</v>
      </c>
      <c r="B194" s="182" t="s">
        <v>1891</v>
      </c>
      <c r="C194" s="183">
        <v>755.92</v>
      </c>
      <c r="D194" s="184">
        <v>755.92</v>
      </c>
      <c r="E194" s="185" t="s">
        <v>4636</v>
      </c>
      <c r="F194" s="186" t="s">
        <v>2902</v>
      </c>
      <c r="G194" s="83">
        <f>VLOOKUP(A194,РАСЧЕТ!$A$3:$BH$1360,60,0)</f>
        <v>509.20796416892335</v>
      </c>
      <c r="H194" s="83">
        <f t="shared" ref="H194:H257" si="3">G194-C194</f>
        <v>-246.71203583107661</v>
      </c>
    </row>
    <row r="195" spans="1:8" ht="11.4" customHeight="1" x14ac:dyDescent="0.3">
      <c r="A195" s="181" t="s">
        <v>1310</v>
      </c>
      <c r="B195" s="182" t="s">
        <v>1311</v>
      </c>
      <c r="C195" s="183">
        <v>661.43</v>
      </c>
      <c r="D195" s="184">
        <v>661.43</v>
      </c>
      <c r="E195" s="185" t="s">
        <v>4636</v>
      </c>
      <c r="F195" s="186" t="s">
        <v>2903</v>
      </c>
      <c r="G195" s="83">
        <f>VLOOKUP(A195,РАСЧЕТ!$A$3:$BH$1360,60,0)</f>
        <v>445.55696864780788</v>
      </c>
      <c r="H195" s="83">
        <f t="shared" si="3"/>
        <v>-215.87303135219207</v>
      </c>
    </row>
    <row r="196" spans="1:8" ht="11.4" customHeight="1" x14ac:dyDescent="0.3">
      <c r="A196" s="181" t="s">
        <v>1475</v>
      </c>
      <c r="B196" s="182" t="s">
        <v>1476</v>
      </c>
      <c r="C196" s="183">
        <v>597</v>
      </c>
      <c r="D196" s="184">
        <v>597</v>
      </c>
      <c r="E196" s="185" t="s">
        <v>4636</v>
      </c>
      <c r="F196" s="186" t="s">
        <v>2904</v>
      </c>
      <c r="G196" s="83">
        <f>VLOOKUP(A196,РАСЧЕТ!$A$3:$BH$1360,60,0)</f>
        <v>402.15856261068376</v>
      </c>
      <c r="H196" s="83">
        <f t="shared" si="3"/>
        <v>-194.84143738931624</v>
      </c>
    </row>
    <row r="197" spans="1:8" ht="11.4" customHeight="1" x14ac:dyDescent="0.3">
      <c r="A197" s="181" t="s">
        <v>2327</v>
      </c>
      <c r="B197" s="182" t="s">
        <v>2328</v>
      </c>
      <c r="C197" s="183">
        <v>773.1</v>
      </c>
      <c r="D197" s="184">
        <v>773.1</v>
      </c>
      <c r="E197" s="185" t="s">
        <v>4636</v>
      </c>
      <c r="F197" s="186" t="s">
        <v>2905</v>
      </c>
      <c r="G197" s="83">
        <f>VLOOKUP(A197,РАСЧЕТ!$A$3:$BH$1360,60,0)</f>
        <v>520.78087244548976</v>
      </c>
      <c r="H197" s="83">
        <f t="shared" si="3"/>
        <v>-252.31912755451026</v>
      </c>
    </row>
    <row r="198" spans="1:8" ht="11.4" customHeight="1" x14ac:dyDescent="0.3">
      <c r="A198" s="181" t="s">
        <v>1553</v>
      </c>
      <c r="B198" s="182" t="s">
        <v>1554</v>
      </c>
      <c r="C198" s="183">
        <v>648.54</v>
      </c>
      <c r="D198" s="184">
        <v>648.54</v>
      </c>
      <c r="E198" s="185" t="s">
        <v>4636</v>
      </c>
      <c r="F198" s="186" t="s">
        <v>2906</v>
      </c>
      <c r="G198" s="83">
        <f>VLOOKUP(A198,РАСЧЕТ!$A$3:$BH$1360,60,0)</f>
        <v>436.87728744038304</v>
      </c>
      <c r="H198" s="83">
        <f t="shared" si="3"/>
        <v>-211.66271255961692</v>
      </c>
    </row>
    <row r="199" spans="1:8" ht="11.4" customHeight="1" x14ac:dyDescent="0.3">
      <c r="A199" s="181" t="s">
        <v>682</v>
      </c>
      <c r="B199" s="182" t="s">
        <v>683</v>
      </c>
      <c r="C199" s="183">
        <v>648.54</v>
      </c>
      <c r="D199" s="184">
        <v>648.54</v>
      </c>
      <c r="E199" s="185" t="s">
        <v>4636</v>
      </c>
      <c r="F199" s="186" t="s">
        <v>2907</v>
      </c>
      <c r="G199" s="83">
        <f>VLOOKUP(A199,РАСЧЕТ!$A$3:$BH$1360,60,0)</f>
        <v>436.87728744038304</v>
      </c>
      <c r="H199" s="83">
        <f t="shared" si="3"/>
        <v>-211.66271255961692</v>
      </c>
    </row>
    <row r="200" spans="1:8" ht="11.4" customHeight="1" x14ac:dyDescent="0.3">
      <c r="A200" s="181" t="s">
        <v>1831</v>
      </c>
      <c r="B200" s="182" t="s">
        <v>1832</v>
      </c>
      <c r="C200" s="183">
        <v>584.12</v>
      </c>
      <c r="D200" s="184">
        <v>584.12</v>
      </c>
      <c r="E200" s="185" t="s">
        <v>4636</v>
      </c>
      <c r="F200" s="186" t="s">
        <v>2908</v>
      </c>
      <c r="G200" s="83">
        <f>VLOOKUP(A200,РАСЧЕТ!$A$3:$BH$1360,60,0)</f>
        <v>393.47888140325887</v>
      </c>
      <c r="H200" s="83">
        <f t="shared" si="3"/>
        <v>-190.64111859674114</v>
      </c>
    </row>
    <row r="201" spans="1:8" ht="11.4" customHeight="1" x14ac:dyDescent="0.3">
      <c r="A201" s="181" t="s">
        <v>1568</v>
      </c>
      <c r="B201" s="182" t="s">
        <v>1569</v>
      </c>
      <c r="C201" s="183">
        <v>584.12</v>
      </c>
      <c r="D201" s="184">
        <v>584.12</v>
      </c>
      <c r="E201" s="185" t="s">
        <v>4636</v>
      </c>
      <c r="F201" s="186" t="s">
        <v>2677</v>
      </c>
      <c r="G201" s="83">
        <f>VLOOKUP(A201,РАСЧЕТ!$A$3:$BH$1360,60,0)</f>
        <v>393.47888140325887</v>
      </c>
      <c r="H201" s="83">
        <f t="shared" si="3"/>
        <v>-190.64111859674114</v>
      </c>
    </row>
    <row r="202" spans="1:8" ht="11.4" customHeight="1" x14ac:dyDescent="0.3">
      <c r="A202" s="181" t="s">
        <v>1791</v>
      </c>
      <c r="B202" s="182" t="s">
        <v>1792</v>
      </c>
      <c r="C202" s="183">
        <v>721.56</v>
      </c>
      <c r="D202" s="184">
        <v>721.56</v>
      </c>
      <c r="E202" s="185" t="s">
        <v>4636</v>
      </c>
      <c r="F202" s="186" t="s">
        <v>2909</v>
      </c>
      <c r="G202" s="83">
        <f>VLOOKUP(A202,РАСЧЕТ!$A$3:$BH$1360,60,0)</f>
        <v>486.06214761579042</v>
      </c>
      <c r="H202" s="83">
        <f t="shared" si="3"/>
        <v>-235.49785238420952</v>
      </c>
    </row>
    <row r="203" spans="1:8" ht="11.4" customHeight="1" x14ac:dyDescent="0.3">
      <c r="A203" s="181" t="s">
        <v>2121</v>
      </c>
      <c r="B203" s="182" t="s">
        <v>2122</v>
      </c>
      <c r="C203" s="183">
        <v>674.31</v>
      </c>
      <c r="D203" s="184">
        <v>674.31</v>
      </c>
      <c r="E203" s="185" t="s">
        <v>4636</v>
      </c>
      <c r="F203" s="186" t="s">
        <v>2910</v>
      </c>
      <c r="G203" s="83">
        <f>VLOOKUP(A203,РАСЧЕТ!$A$3:$BH$1360,60,0)</f>
        <v>454.23664985523266</v>
      </c>
      <c r="H203" s="83">
        <f t="shared" si="3"/>
        <v>-220.07335014476729</v>
      </c>
    </row>
    <row r="204" spans="1:8" ht="11.4" customHeight="1" x14ac:dyDescent="0.3">
      <c r="A204" s="181" t="s">
        <v>797</v>
      </c>
      <c r="B204" s="182" t="s">
        <v>798</v>
      </c>
      <c r="C204" s="183">
        <v>584.12</v>
      </c>
      <c r="D204" s="184">
        <v>584.12</v>
      </c>
      <c r="E204" s="185" t="s">
        <v>4636</v>
      </c>
      <c r="F204" s="186" t="s">
        <v>2911</v>
      </c>
      <c r="G204" s="83">
        <f>VLOOKUP(A204,РАСЧЕТ!$A$3:$BH$1360,60,0)</f>
        <v>393.47888140325887</v>
      </c>
      <c r="H204" s="83">
        <f t="shared" si="3"/>
        <v>-190.64111859674114</v>
      </c>
    </row>
    <row r="205" spans="1:8" ht="11.4" customHeight="1" x14ac:dyDescent="0.3">
      <c r="A205" s="181" t="s">
        <v>520</v>
      </c>
      <c r="B205" s="182" t="s">
        <v>521</v>
      </c>
      <c r="C205" s="183">
        <v>743.03</v>
      </c>
      <c r="D205" s="184">
        <v>743.03</v>
      </c>
      <c r="E205" s="185" t="s">
        <v>4636</v>
      </c>
      <c r="F205" s="186" t="s">
        <v>2912</v>
      </c>
      <c r="G205" s="83">
        <f>VLOOKUP(A205,РАСЧЕТ!$A$3:$BH$1360,60,0)</f>
        <v>500.52828296149846</v>
      </c>
      <c r="H205" s="83">
        <f t="shared" si="3"/>
        <v>-242.50171703850151</v>
      </c>
    </row>
    <row r="206" spans="1:8" ht="11.4" customHeight="1" x14ac:dyDescent="0.3">
      <c r="A206" s="181" t="s">
        <v>1373</v>
      </c>
      <c r="B206" s="182" t="s">
        <v>1374</v>
      </c>
      <c r="C206" s="183">
        <v>674.31</v>
      </c>
      <c r="D206" s="184">
        <v>674.31</v>
      </c>
      <c r="E206" s="185" t="s">
        <v>4636</v>
      </c>
      <c r="F206" s="186" t="s">
        <v>2913</v>
      </c>
      <c r="G206" s="83">
        <f>VLOOKUP(A206,РАСЧЕТ!$A$3:$BH$1360,60,0)</f>
        <v>454.23664985523266</v>
      </c>
      <c r="H206" s="83">
        <f t="shared" si="3"/>
        <v>-220.07335014476729</v>
      </c>
    </row>
    <row r="207" spans="1:8" ht="11.4" customHeight="1" x14ac:dyDescent="0.3">
      <c r="A207" s="181" t="s">
        <v>1355</v>
      </c>
      <c r="B207" s="182" t="s">
        <v>1356</v>
      </c>
      <c r="C207" s="183">
        <v>584.12</v>
      </c>
      <c r="D207" s="184">
        <v>584.12</v>
      </c>
      <c r="E207" s="185" t="s">
        <v>4636</v>
      </c>
      <c r="F207" s="186" t="s">
        <v>2914</v>
      </c>
      <c r="G207" s="83">
        <f>VLOOKUP(A207,РАСЧЕТ!$A$3:$BH$1360,60,0)</f>
        <v>393.47888140325887</v>
      </c>
      <c r="H207" s="83">
        <f t="shared" si="3"/>
        <v>-190.64111859674114</v>
      </c>
    </row>
    <row r="208" spans="1:8" ht="11.4" customHeight="1" x14ac:dyDescent="0.3">
      <c r="A208" s="181" t="s">
        <v>522</v>
      </c>
      <c r="B208" s="182" t="s">
        <v>523</v>
      </c>
      <c r="C208" s="183">
        <v>743.03</v>
      </c>
      <c r="D208" s="184">
        <v>743.03</v>
      </c>
      <c r="E208" s="185" t="s">
        <v>4636</v>
      </c>
      <c r="F208" s="186" t="s">
        <v>2915</v>
      </c>
      <c r="G208" s="83">
        <f>VLOOKUP(A208,РАСЧЕТ!$A$3:$BH$1360,60,0)</f>
        <v>500.52828296149846</v>
      </c>
      <c r="H208" s="83">
        <f t="shared" si="3"/>
        <v>-242.50171703850151</v>
      </c>
    </row>
    <row r="209" spans="1:8" ht="11.4" customHeight="1" x14ac:dyDescent="0.3">
      <c r="A209" s="181" t="s">
        <v>1477</v>
      </c>
      <c r="B209" s="182" t="s">
        <v>1478</v>
      </c>
      <c r="C209" s="183">
        <v>674.31</v>
      </c>
      <c r="D209" s="184">
        <v>674.31</v>
      </c>
      <c r="E209" s="185" t="s">
        <v>4636</v>
      </c>
      <c r="F209" s="186" t="s">
        <v>2916</v>
      </c>
      <c r="G209" s="83">
        <f>VLOOKUP(A209,РАСЧЕТ!$A$3:$BH$1360,60,0)</f>
        <v>454.23664985523266</v>
      </c>
      <c r="H209" s="83">
        <f t="shared" si="3"/>
        <v>-220.07335014476729</v>
      </c>
    </row>
    <row r="210" spans="1:8" ht="11.4" customHeight="1" x14ac:dyDescent="0.3">
      <c r="A210" s="181" t="s">
        <v>1521</v>
      </c>
      <c r="B210" s="182" t="s">
        <v>1522</v>
      </c>
      <c r="C210" s="183">
        <v>584.12</v>
      </c>
      <c r="D210" s="184">
        <v>584.12</v>
      </c>
      <c r="E210" s="185" t="s">
        <v>4636</v>
      </c>
      <c r="F210" s="186" t="s">
        <v>2917</v>
      </c>
      <c r="G210" s="83">
        <f>VLOOKUP(A210,РАСЧЕТ!$A$3:$BH$1360,60,0)</f>
        <v>393.47888140325887</v>
      </c>
      <c r="H210" s="83">
        <f t="shared" si="3"/>
        <v>-190.64111859674114</v>
      </c>
    </row>
    <row r="211" spans="1:8" ht="11.4" customHeight="1" x14ac:dyDescent="0.3">
      <c r="A211" s="181" t="s">
        <v>1835</v>
      </c>
      <c r="B211" s="182" t="s">
        <v>1836</v>
      </c>
      <c r="C211" s="183">
        <v>743.03</v>
      </c>
      <c r="D211" s="184">
        <v>743.03</v>
      </c>
      <c r="E211" s="185" t="s">
        <v>4636</v>
      </c>
      <c r="F211" s="186" t="s">
        <v>2918</v>
      </c>
      <c r="G211" s="83">
        <f>VLOOKUP(A211,РАСЧЕТ!$A$3:$BH$1360,60,0)</f>
        <v>500.52828296149846</v>
      </c>
      <c r="H211" s="83">
        <f t="shared" si="3"/>
        <v>-242.50171703850151</v>
      </c>
    </row>
    <row r="212" spans="1:8" ht="11.4" customHeight="1" x14ac:dyDescent="0.3">
      <c r="A212" s="181" t="s">
        <v>2123</v>
      </c>
      <c r="B212" s="182" t="s">
        <v>2124</v>
      </c>
      <c r="C212" s="183">
        <v>738.74</v>
      </c>
      <c r="D212" s="184">
        <v>738.74</v>
      </c>
      <c r="E212" s="185" t="s">
        <v>4636</v>
      </c>
      <c r="F212" s="186" t="s">
        <v>2678</v>
      </c>
      <c r="G212" s="83">
        <f>VLOOKUP(A212,РАСЧЕТ!$A$3:$BH$1360,60,0)</f>
        <v>497.63505589235683</v>
      </c>
      <c r="H212" s="83">
        <f t="shared" si="3"/>
        <v>-241.10494410764318</v>
      </c>
    </row>
    <row r="213" spans="1:8" ht="11.4" customHeight="1" x14ac:dyDescent="0.3">
      <c r="A213" s="181" t="s">
        <v>1627</v>
      </c>
      <c r="B213" s="182" t="s">
        <v>1628</v>
      </c>
      <c r="C213" s="183">
        <v>661.43</v>
      </c>
      <c r="D213" s="184">
        <v>661.43</v>
      </c>
      <c r="E213" s="185" t="s">
        <v>4636</v>
      </c>
      <c r="F213" s="186" t="s">
        <v>2919</v>
      </c>
      <c r="G213" s="83">
        <f>VLOOKUP(A213,РАСЧЕТ!$A$3:$BH$1360,60,0)</f>
        <v>445.55696864780788</v>
      </c>
      <c r="H213" s="83">
        <f t="shared" si="3"/>
        <v>-215.87303135219207</v>
      </c>
    </row>
    <row r="214" spans="1:8" ht="11.4" customHeight="1" x14ac:dyDescent="0.3">
      <c r="A214" s="181" t="s">
        <v>2225</v>
      </c>
      <c r="B214" s="182" t="s">
        <v>2226</v>
      </c>
      <c r="C214" s="183">
        <v>584.12</v>
      </c>
      <c r="D214" s="184">
        <v>584.12</v>
      </c>
      <c r="E214" s="185" t="s">
        <v>4636</v>
      </c>
      <c r="F214" s="186" t="s">
        <v>2920</v>
      </c>
      <c r="G214" s="83">
        <f>VLOOKUP(A214,РАСЧЕТ!$A$3:$BH$1360,60,0)</f>
        <v>393.47888140325887</v>
      </c>
      <c r="H214" s="83">
        <f t="shared" si="3"/>
        <v>-190.64111859674114</v>
      </c>
    </row>
    <row r="215" spans="1:8" ht="11.4" customHeight="1" x14ac:dyDescent="0.3">
      <c r="A215" s="181" t="s">
        <v>2627</v>
      </c>
      <c r="B215" s="182" t="s">
        <v>2186</v>
      </c>
      <c r="C215" s="183">
        <v>730.15</v>
      </c>
      <c r="D215" s="184">
        <v>730.15</v>
      </c>
      <c r="E215" s="185" t="s">
        <v>4636</v>
      </c>
      <c r="F215" s="186" t="s">
        <v>3854</v>
      </c>
      <c r="G215" s="83">
        <f>VLOOKUP(A215,РАСЧЕТ!$A$3:$BH$1360,60,0)</f>
        <v>491.84860175407368</v>
      </c>
      <c r="H215" s="83">
        <f t="shared" si="3"/>
        <v>-238.30139824592629</v>
      </c>
    </row>
    <row r="216" spans="1:8" ht="11.4" customHeight="1" x14ac:dyDescent="0.3">
      <c r="A216" s="181" t="s">
        <v>2617</v>
      </c>
      <c r="B216" s="182" t="s">
        <v>524</v>
      </c>
      <c r="C216" s="183">
        <v>661.43</v>
      </c>
      <c r="D216" s="184">
        <v>661.43</v>
      </c>
      <c r="E216" s="185" t="s">
        <v>4636</v>
      </c>
      <c r="F216" s="186" t="s">
        <v>3859</v>
      </c>
      <c r="G216" s="83">
        <f>VLOOKUP(A216,РАСЧЕТ!$A$3:$BH$1360,60,0)</f>
        <v>445.55696864780788</v>
      </c>
      <c r="H216" s="83">
        <f t="shared" si="3"/>
        <v>-215.87303135219207</v>
      </c>
    </row>
    <row r="217" spans="1:8" ht="11.4" customHeight="1" x14ac:dyDescent="0.3">
      <c r="A217" s="181" t="s">
        <v>1892</v>
      </c>
      <c r="B217" s="182" t="s">
        <v>1893</v>
      </c>
      <c r="C217" s="183">
        <v>584.12</v>
      </c>
      <c r="D217" s="184">
        <v>584.12</v>
      </c>
      <c r="E217" s="185" t="s">
        <v>4636</v>
      </c>
      <c r="F217" s="186" t="s">
        <v>2921</v>
      </c>
      <c r="G217" s="83">
        <f>VLOOKUP(A217,РАСЧЕТ!$A$3:$BH$1360,60,0)</f>
        <v>393.47888140325887</v>
      </c>
      <c r="H217" s="83">
        <f t="shared" si="3"/>
        <v>-190.64111859674114</v>
      </c>
    </row>
    <row r="218" spans="1:8" ht="11.4" customHeight="1" x14ac:dyDescent="0.3">
      <c r="A218" s="181" t="s">
        <v>2406</v>
      </c>
      <c r="B218" s="182" t="s">
        <v>2407</v>
      </c>
      <c r="C218" s="183">
        <v>730.15</v>
      </c>
      <c r="D218" s="184">
        <v>730.15</v>
      </c>
      <c r="E218" s="185" t="s">
        <v>4636</v>
      </c>
      <c r="F218" s="186" t="s">
        <v>2922</v>
      </c>
      <c r="G218" s="83">
        <f>VLOOKUP(A218,РАСЧЕТ!$A$3:$BH$1360,60,0)</f>
        <v>491.84860175407368</v>
      </c>
      <c r="H218" s="83">
        <f t="shared" si="3"/>
        <v>-238.30139824592629</v>
      </c>
    </row>
    <row r="219" spans="1:8" ht="11.4" customHeight="1" x14ac:dyDescent="0.3">
      <c r="A219" s="181" t="s">
        <v>1300</v>
      </c>
      <c r="B219" s="182" t="s">
        <v>1301</v>
      </c>
      <c r="C219" s="183">
        <v>661.43</v>
      </c>
      <c r="D219" s="184">
        <v>661.43</v>
      </c>
      <c r="E219" s="185" t="s">
        <v>4636</v>
      </c>
      <c r="F219" s="186" t="s">
        <v>2923</v>
      </c>
      <c r="G219" s="83">
        <f>VLOOKUP(A219,РАСЧЕТ!$A$3:$BH$1360,60,0)</f>
        <v>445.55696864780788</v>
      </c>
      <c r="H219" s="83">
        <f t="shared" si="3"/>
        <v>-215.87303135219207</v>
      </c>
    </row>
    <row r="220" spans="1:8" ht="11.4" customHeight="1" x14ac:dyDescent="0.3">
      <c r="A220" s="181" t="s">
        <v>3969</v>
      </c>
      <c r="B220" s="182" t="s">
        <v>2305</v>
      </c>
      <c r="C220" s="183">
        <v>584.12</v>
      </c>
      <c r="D220" s="184">
        <v>584.12</v>
      </c>
      <c r="E220" s="185" t="s">
        <v>4636</v>
      </c>
      <c r="F220" s="186" t="s">
        <v>4524</v>
      </c>
      <c r="G220" s="83">
        <f>VLOOKUP(A220,РАСЧЕТ!$A$3:$BH$1360,60,0)</f>
        <v>393.47888140325887</v>
      </c>
      <c r="H220" s="83">
        <f t="shared" si="3"/>
        <v>-190.64111859674114</v>
      </c>
    </row>
    <row r="221" spans="1:8" ht="11.4" customHeight="1" x14ac:dyDescent="0.3">
      <c r="A221" s="181" t="s">
        <v>2259</v>
      </c>
      <c r="B221" s="182" t="s">
        <v>2260</v>
      </c>
      <c r="C221" s="183">
        <v>730.15</v>
      </c>
      <c r="D221" s="184">
        <v>730.15</v>
      </c>
      <c r="E221" s="185" t="s">
        <v>4636</v>
      </c>
      <c r="F221" s="186" t="s">
        <v>2925</v>
      </c>
      <c r="G221" s="83">
        <f>VLOOKUP(A221,РАСЧЕТ!$A$3:$BH$1360,60,0)</f>
        <v>491.84860175407368</v>
      </c>
      <c r="H221" s="83">
        <f t="shared" si="3"/>
        <v>-238.30139824592629</v>
      </c>
    </row>
    <row r="222" spans="1:8" ht="11.4" customHeight="1" x14ac:dyDescent="0.3">
      <c r="A222" s="181" t="s">
        <v>1292</v>
      </c>
      <c r="B222" s="182" t="s">
        <v>1293</v>
      </c>
      <c r="C222" s="183">
        <v>635.66</v>
      </c>
      <c r="D222" s="184">
        <v>635.66</v>
      </c>
      <c r="E222" s="185" t="s">
        <v>4636</v>
      </c>
      <c r="F222" s="186" t="s">
        <v>2926</v>
      </c>
      <c r="G222" s="83">
        <f>VLOOKUP(A222,РАСЧЕТ!$A$3:$BH$1360,60,0)</f>
        <v>428.19760623295826</v>
      </c>
      <c r="H222" s="83">
        <f t="shared" si="3"/>
        <v>-207.4623937670417</v>
      </c>
    </row>
    <row r="223" spans="1:8" ht="11.4" customHeight="1" x14ac:dyDescent="0.3">
      <c r="A223" s="181" t="s">
        <v>3970</v>
      </c>
      <c r="B223" s="182" t="s">
        <v>2203</v>
      </c>
      <c r="C223" s="183">
        <v>743.03</v>
      </c>
      <c r="D223" s="184">
        <v>743.03</v>
      </c>
      <c r="E223" s="185" t="s">
        <v>4636</v>
      </c>
      <c r="F223" s="186" t="s">
        <v>4526</v>
      </c>
      <c r="G223" s="83">
        <f>VLOOKUP(A223,РАСЧЕТ!$A$3:$BH$1360,60,0)</f>
        <v>500.52828296149846</v>
      </c>
      <c r="H223" s="83">
        <f t="shared" si="3"/>
        <v>-242.50171703850151</v>
      </c>
    </row>
    <row r="224" spans="1:8" ht="11.4" customHeight="1" x14ac:dyDescent="0.3">
      <c r="A224" s="181" t="s">
        <v>882</v>
      </c>
      <c r="B224" s="182" t="s">
        <v>883</v>
      </c>
      <c r="C224" s="183">
        <v>648.54</v>
      </c>
      <c r="D224" s="184">
        <v>648.54</v>
      </c>
      <c r="E224" s="185" t="s">
        <v>4636</v>
      </c>
      <c r="F224" s="186" t="s">
        <v>2679</v>
      </c>
      <c r="G224" s="83">
        <f>VLOOKUP(A224,РАСЧЕТ!$A$3:$BH$1360,60,0)</f>
        <v>436.87728744038304</v>
      </c>
      <c r="H224" s="83">
        <f t="shared" si="3"/>
        <v>-211.66271255961692</v>
      </c>
    </row>
    <row r="225" spans="1:8" ht="11.4" customHeight="1" x14ac:dyDescent="0.3">
      <c r="A225" s="181" t="s">
        <v>2626</v>
      </c>
      <c r="B225" s="182" t="s">
        <v>1921</v>
      </c>
      <c r="C225" s="183">
        <v>584.12</v>
      </c>
      <c r="D225" s="184">
        <v>584.12</v>
      </c>
      <c r="E225" s="185" t="s">
        <v>4636</v>
      </c>
      <c r="F225" s="186" t="s">
        <v>3870</v>
      </c>
      <c r="G225" s="83">
        <f>VLOOKUP(A225,РАСЧЕТ!$A$3:$BH$1360,60,0)</f>
        <v>393.47888140325887</v>
      </c>
      <c r="H225" s="83">
        <f t="shared" si="3"/>
        <v>-190.64111859674114</v>
      </c>
    </row>
    <row r="226" spans="1:8" ht="11.4" customHeight="1" x14ac:dyDescent="0.3">
      <c r="A226" s="181" t="s">
        <v>618</v>
      </c>
      <c r="B226" s="182" t="s">
        <v>619</v>
      </c>
      <c r="C226" s="183">
        <v>704.38</v>
      </c>
      <c r="D226" s="184">
        <v>704.38</v>
      </c>
      <c r="E226" s="185" t="s">
        <v>4636</v>
      </c>
      <c r="F226" s="186" t="s">
        <v>2927</v>
      </c>
      <c r="G226" s="83">
        <f>VLOOKUP(A226,РАСЧЕТ!$A$3:$BH$1360,60,0)</f>
        <v>474.48923933922396</v>
      </c>
      <c r="H226" s="83">
        <f t="shared" si="3"/>
        <v>-229.89076066077604</v>
      </c>
    </row>
    <row r="227" spans="1:8" ht="11.4" customHeight="1" x14ac:dyDescent="0.3">
      <c r="A227" s="181" t="s">
        <v>1296</v>
      </c>
      <c r="B227" s="182" t="s">
        <v>1297</v>
      </c>
      <c r="C227" s="183">
        <v>631.36</v>
      </c>
      <c r="D227" s="184">
        <v>631.36</v>
      </c>
      <c r="E227" s="185" t="s">
        <v>4636</v>
      </c>
      <c r="F227" s="186" t="s">
        <v>2928</v>
      </c>
      <c r="G227" s="83">
        <f>VLOOKUP(A227,РАСЧЕТ!$A$3:$BH$1360,60,0)</f>
        <v>425.30437916381663</v>
      </c>
      <c r="H227" s="83">
        <f t="shared" si="3"/>
        <v>-206.05562083618338</v>
      </c>
    </row>
    <row r="228" spans="1:8" ht="11.4" customHeight="1" x14ac:dyDescent="0.3">
      <c r="A228" s="181" t="s">
        <v>1216</v>
      </c>
      <c r="B228" s="182" t="s">
        <v>1217</v>
      </c>
      <c r="C228" s="183">
        <v>652.84</v>
      </c>
      <c r="D228" s="184">
        <v>652.84</v>
      </c>
      <c r="E228" s="185" t="s">
        <v>4636</v>
      </c>
      <c r="F228" s="186" t="s">
        <v>2929</v>
      </c>
      <c r="G228" s="83">
        <f>VLOOKUP(A228,РАСЧЕТ!$A$3:$BH$1360,60,0)</f>
        <v>439.77051450952467</v>
      </c>
      <c r="H228" s="83">
        <f t="shared" si="3"/>
        <v>-213.06948549047536</v>
      </c>
    </row>
    <row r="229" spans="1:8" ht="11.4" customHeight="1" x14ac:dyDescent="0.3">
      <c r="A229" s="181" t="s">
        <v>2161</v>
      </c>
      <c r="B229" s="182" t="s">
        <v>2162</v>
      </c>
      <c r="C229" s="183">
        <v>584.12</v>
      </c>
      <c r="D229" s="184">
        <v>584.12</v>
      </c>
      <c r="E229" s="185" t="s">
        <v>4636</v>
      </c>
      <c r="F229" s="186" t="s">
        <v>2930</v>
      </c>
      <c r="G229" s="83">
        <f>VLOOKUP(A229,РАСЧЕТ!$A$3:$BH$1360,60,0)</f>
        <v>393.47888140325887</v>
      </c>
      <c r="H229" s="83">
        <f t="shared" si="3"/>
        <v>-190.64111859674114</v>
      </c>
    </row>
    <row r="230" spans="1:8" ht="11.4" customHeight="1" x14ac:dyDescent="0.3">
      <c r="A230" s="181" t="s">
        <v>1601</v>
      </c>
      <c r="B230" s="182" t="s">
        <v>1602</v>
      </c>
      <c r="C230" s="183">
        <v>717.26</v>
      </c>
      <c r="D230" s="184">
        <v>717.26</v>
      </c>
      <c r="E230" s="185" t="s">
        <v>4636</v>
      </c>
      <c r="F230" s="186" t="s">
        <v>2931</v>
      </c>
      <c r="G230" s="83">
        <f>VLOOKUP(A230,РАСЧЕТ!$A$3:$BH$1360,60,0)</f>
        <v>483.16892054664879</v>
      </c>
      <c r="H230" s="83">
        <f t="shared" si="3"/>
        <v>-234.0910794533512</v>
      </c>
    </row>
    <row r="231" spans="1:8" ht="11.4" customHeight="1" x14ac:dyDescent="0.3">
      <c r="A231" s="181" t="s">
        <v>1375</v>
      </c>
      <c r="B231" s="182" t="s">
        <v>1376</v>
      </c>
      <c r="C231" s="183">
        <v>670.02</v>
      </c>
      <c r="D231" s="184">
        <v>670.02</v>
      </c>
      <c r="E231" s="185" t="s">
        <v>4636</v>
      </c>
      <c r="F231" s="186" t="s">
        <v>2932</v>
      </c>
      <c r="G231" s="83">
        <f>VLOOKUP(A231,РАСЧЕТ!$A$3:$BH$1360,60,0)</f>
        <v>451.34342278609114</v>
      </c>
      <c r="H231" s="83">
        <f t="shared" si="3"/>
        <v>-218.67657721390884</v>
      </c>
    </row>
    <row r="232" spans="1:8" ht="11.4" customHeight="1" x14ac:dyDescent="0.3">
      <c r="A232" s="181" t="s">
        <v>884</v>
      </c>
      <c r="B232" s="182" t="s">
        <v>885</v>
      </c>
      <c r="C232" s="183">
        <v>584.12</v>
      </c>
      <c r="D232" s="184">
        <v>584.12</v>
      </c>
      <c r="E232" s="185" t="s">
        <v>4636</v>
      </c>
      <c r="F232" s="186" t="s">
        <v>2933</v>
      </c>
      <c r="G232" s="83">
        <f>VLOOKUP(A232,РАСЧЕТ!$A$3:$BH$1360,60,0)</f>
        <v>393.47888140325887</v>
      </c>
      <c r="H232" s="83">
        <f t="shared" si="3"/>
        <v>-190.64111859674114</v>
      </c>
    </row>
    <row r="233" spans="1:8" ht="11.4" customHeight="1" x14ac:dyDescent="0.3">
      <c r="A233" s="181" t="s">
        <v>799</v>
      </c>
      <c r="B233" s="182" t="s">
        <v>800</v>
      </c>
      <c r="C233" s="183">
        <v>743.03</v>
      </c>
      <c r="D233" s="184">
        <v>743.03</v>
      </c>
      <c r="E233" s="185" t="s">
        <v>4636</v>
      </c>
      <c r="F233" s="186" t="s">
        <v>2934</v>
      </c>
      <c r="G233" s="83">
        <f>VLOOKUP(A233,РАСЧЕТ!$A$3:$BH$1360,60,0)</f>
        <v>500.52828296149846</v>
      </c>
      <c r="H233" s="83">
        <f t="shared" si="3"/>
        <v>-242.50171703850151</v>
      </c>
    </row>
    <row r="234" spans="1:8" ht="11.4" customHeight="1" x14ac:dyDescent="0.3">
      <c r="A234" s="181" t="s">
        <v>1775</v>
      </c>
      <c r="B234" s="182" t="s">
        <v>1776</v>
      </c>
      <c r="C234" s="183">
        <v>584.12</v>
      </c>
      <c r="D234" s="184">
        <v>584.12</v>
      </c>
      <c r="E234" s="185" t="s">
        <v>4636</v>
      </c>
      <c r="F234" s="186" t="s">
        <v>2680</v>
      </c>
      <c r="G234" s="83">
        <f>VLOOKUP(A234,РАСЧЕТ!$A$3:$BH$1360,60,0)</f>
        <v>393.47888140325887</v>
      </c>
      <c r="H234" s="83">
        <f t="shared" si="3"/>
        <v>-190.64111859674114</v>
      </c>
    </row>
    <row r="235" spans="1:8" ht="11.4" customHeight="1" x14ac:dyDescent="0.3">
      <c r="A235" s="181" t="s">
        <v>829</v>
      </c>
      <c r="B235" s="182" t="s">
        <v>830</v>
      </c>
      <c r="C235" s="183">
        <v>717.26</v>
      </c>
      <c r="D235" s="184">
        <v>717.26</v>
      </c>
      <c r="E235" s="185" t="s">
        <v>4636</v>
      </c>
      <c r="F235" s="186" t="s">
        <v>2681</v>
      </c>
      <c r="G235" s="83">
        <f>VLOOKUP(A235,РАСЧЕТ!$A$3:$BH$1360,60,0)</f>
        <v>483.16892054664879</v>
      </c>
      <c r="H235" s="83">
        <f t="shared" si="3"/>
        <v>-234.0910794533512</v>
      </c>
    </row>
    <row r="236" spans="1:8" ht="11.4" customHeight="1" x14ac:dyDescent="0.3">
      <c r="A236" s="181" t="s">
        <v>2049</v>
      </c>
      <c r="B236" s="182" t="s">
        <v>2050</v>
      </c>
      <c r="C236" s="183">
        <v>670.02</v>
      </c>
      <c r="D236" s="184">
        <v>670.02</v>
      </c>
      <c r="E236" s="185" t="s">
        <v>4636</v>
      </c>
      <c r="F236" s="186" t="s">
        <v>2682</v>
      </c>
      <c r="G236" s="83">
        <f>VLOOKUP(A236,РАСЧЕТ!$A$3:$BH$1360,60,0)</f>
        <v>451.34342278609114</v>
      </c>
      <c r="H236" s="83">
        <f t="shared" si="3"/>
        <v>-218.67657721390884</v>
      </c>
    </row>
    <row r="237" spans="1:8" ht="11.4" customHeight="1" x14ac:dyDescent="0.3">
      <c r="A237" s="181" t="s">
        <v>1781</v>
      </c>
      <c r="B237" s="182" t="s">
        <v>1782</v>
      </c>
      <c r="C237" s="183">
        <v>584.12</v>
      </c>
      <c r="D237" s="184">
        <v>584.12</v>
      </c>
      <c r="E237" s="185" t="s">
        <v>4636</v>
      </c>
      <c r="F237" s="186" t="s">
        <v>2683</v>
      </c>
      <c r="G237" s="83">
        <f>VLOOKUP(A237,РАСЧЕТ!$A$3:$BH$1360,60,0)</f>
        <v>393.47888140325887</v>
      </c>
      <c r="H237" s="83">
        <f t="shared" si="3"/>
        <v>-190.64111859674114</v>
      </c>
    </row>
    <row r="238" spans="1:8" ht="11.4" customHeight="1" x14ac:dyDescent="0.3">
      <c r="A238" s="181" t="s">
        <v>584</v>
      </c>
      <c r="B238" s="182" t="s">
        <v>585</v>
      </c>
      <c r="C238" s="183">
        <v>743.03</v>
      </c>
      <c r="D238" s="184">
        <v>743.03</v>
      </c>
      <c r="E238" s="185" t="s">
        <v>4636</v>
      </c>
      <c r="F238" s="186" t="s">
        <v>2684</v>
      </c>
      <c r="G238" s="83">
        <f>VLOOKUP(A238,РАСЧЕТ!$A$3:$BH$1360,60,0)</f>
        <v>500.52828296149846</v>
      </c>
      <c r="H238" s="83">
        <f t="shared" si="3"/>
        <v>-242.50171703850151</v>
      </c>
    </row>
    <row r="239" spans="1:8" ht="11.4" customHeight="1" x14ac:dyDescent="0.3">
      <c r="A239" s="181" t="s">
        <v>545</v>
      </c>
      <c r="B239" s="182" t="s">
        <v>546</v>
      </c>
      <c r="C239" s="183">
        <v>670.02</v>
      </c>
      <c r="D239" s="184">
        <v>670.02</v>
      </c>
      <c r="E239" s="185" t="s">
        <v>4636</v>
      </c>
      <c r="F239" s="186" t="s">
        <v>2685</v>
      </c>
      <c r="G239" s="83">
        <f>VLOOKUP(A239,РАСЧЕТ!$A$3:$BH$1360,60,0)</f>
        <v>451.34342278609114</v>
      </c>
      <c r="H239" s="83">
        <f t="shared" si="3"/>
        <v>-218.67657721390884</v>
      </c>
    </row>
    <row r="240" spans="1:8" ht="11.4" customHeight="1" x14ac:dyDescent="0.3">
      <c r="A240" s="181" t="s">
        <v>1777</v>
      </c>
      <c r="B240" s="182" t="s">
        <v>1778</v>
      </c>
      <c r="C240" s="183">
        <v>584.12</v>
      </c>
      <c r="D240" s="184">
        <v>584.12</v>
      </c>
      <c r="E240" s="185" t="s">
        <v>4636</v>
      </c>
      <c r="F240" s="186" t="s">
        <v>2686</v>
      </c>
      <c r="G240" s="83">
        <f>VLOOKUP(A240,РАСЧЕТ!$A$3:$BH$1360,60,0)</f>
        <v>393.47888140325887</v>
      </c>
      <c r="H240" s="83">
        <f t="shared" si="3"/>
        <v>-190.64111859674114</v>
      </c>
    </row>
    <row r="241" spans="1:8" ht="11.4" customHeight="1" x14ac:dyDescent="0.3">
      <c r="A241" s="181" t="s">
        <v>1899</v>
      </c>
      <c r="B241" s="182" t="s">
        <v>1900</v>
      </c>
      <c r="C241" s="183">
        <v>743.03</v>
      </c>
      <c r="D241" s="184">
        <v>743.03</v>
      </c>
      <c r="E241" s="185" t="s">
        <v>4636</v>
      </c>
      <c r="F241" s="186" t="s">
        <v>2687</v>
      </c>
      <c r="G241" s="83">
        <f>VLOOKUP(A241,РАСЧЕТ!$A$3:$BH$1360,60,0)</f>
        <v>500.52828296149846</v>
      </c>
      <c r="H241" s="83">
        <f t="shared" si="3"/>
        <v>-242.50171703850151</v>
      </c>
    </row>
    <row r="242" spans="1:8" ht="11.4" customHeight="1" x14ac:dyDescent="0.3">
      <c r="A242" s="181" t="s">
        <v>1312</v>
      </c>
      <c r="B242" s="182" t="s">
        <v>1313</v>
      </c>
      <c r="C242" s="183">
        <v>670.02</v>
      </c>
      <c r="D242" s="184">
        <v>670.02</v>
      </c>
      <c r="E242" s="185" t="s">
        <v>4636</v>
      </c>
      <c r="F242" s="186" t="s">
        <v>2688</v>
      </c>
      <c r="G242" s="83">
        <f>VLOOKUP(A242,РАСЧЕТ!$A$3:$BH$1360,60,0)</f>
        <v>451.34342278609114</v>
      </c>
      <c r="H242" s="83">
        <f t="shared" si="3"/>
        <v>-218.67657721390884</v>
      </c>
    </row>
    <row r="243" spans="1:8" ht="11.4" customHeight="1" x14ac:dyDescent="0.3">
      <c r="A243" s="181" t="s">
        <v>2319</v>
      </c>
      <c r="B243" s="182" t="s">
        <v>2320</v>
      </c>
      <c r="C243" s="183">
        <v>670.02</v>
      </c>
      <c r="D243" s="184">
        <v>670.02</v>
      </c>
      <c r="E243" s="185" t="s">
        <v>4636</v>
      </c>
      <c r="F243" s="186" t="s">
        <v>2654</v>
      </c>
      <c r="G243" s="83">
        <f>VLOOKUP(A243,РАСЧЕТ!$A$3:$BH$1360,60,0)</f>
        <v>451.34342278609114</v>
      </c>
      <c r="H243" s="83">
        <f t="shared" si="3"/>
        <v>-218.67657721390884</v>
      </c>
    </row>
    <row r="244" spans="1:8" ht="11.4" customHeight="1" x14ac:dyDescent="0.3">
      <c r="A244" s="181" t="s">
        <v>2025</v>
      </c>
      <c r="B244" s="182" t="s">
        <v>2026</v>
      </c>
      <c r="C244" s="183">
        <v>584.12</v>
      </c>
      <c r="D244" s="184">
        <v>584.12</v>
      </c>
      <c r="E244" s="185" t="s">
        <v>4636</v>
      </c>
      <c r="F244" s="186" t="s">
        <v>2689</v>
      </c>
      <c r="G244" s="83">
        <f>VLOOKUP(A244,РАСЧЕТ!$A$3:$BH$1360,60,0)</f>
        <v>393.47888140325887</v>
      </c>
      <c r="H244" s="83">
        <f t="shared" si="3"/>
        <v>-190.64111859674114</v>
      </c>
    </row>
    <row r="245" spans="1:8" ht="11.4" customHeight="1" x14ac:dyDescent="0.3">
      <c r="A245" s="181" t="s">
        <v>3971</v>
      </c>
      <c r="B245" s="182" t="s">
        <v>1505</v>
      </c>
      <c r="C245" s="183">
        <v>743.03</v>
      </c>
      <c r="D245" s="184">
        <v>743.03</v>
      </c>
      <c r="E245" s="185" t="s">
        <v>4636</v>
      </c>
      <c r="F245" s="186" t="s">
        <v>4528</v>
      </c>
      <c r="G245" s="83">
        <f>VLOOKUP(A245,РАСЧЕТ!$A$3:$BH$1360,60,0)</f>
        <v>500.52828296149846</v>
      </c>
      <c r="H245" s="83">
        <f t="shared" si="3"/>
        <v>-242.50171703850151</v>
      </c>
    </row>
    <row r="246" spans="1:8" ht="11.4" customHeight="1" x14ac:dyDescent="0.3">
      <c r="A246" s="181" t="s">
        <v>1814</v>
      </c>
      <c r="B246" s="182" t="s">
        <v>1815</v>
      </c>
      <c r="C246" s="183">
        <v>665.72</v>
      </c>
      <c r="D246" s="184">
        <v>665.72</v>
      </c>
      <c r="E246" s="185" t="s">
        <v>4636</v>
      </c>
      <c r="F246" s="186" t="s">
        <v>2691</v>
      </c>
      <c r="G246" s="83">
        <f>VLOOKUP(A246,РАСЧЕТ!$A$3:$BH$1360,60,0)</f>
        <v>448.45019571694951</v>
      </c>
      <c r="H246" s="83">
        <f t="shared" si="3"/>
        <v>-217.26980428305052</v>
      </c>
    </row>
    <row r="247" spans="1:8" ht="11.4" customHeight="1" x14ac:dyDescent="0.3">
      <c r="A247" s="181" t="s">
        <v>2410</v>
      </c>
      <c r="B247" s="182" t="s">
        <v>2411</v>
      </c>
      <c r="C247" s="183">
        <v>579.82000000000005</v>
      </c>
      <c r="D247" s="184">
        <v>579.82000000000005</v>
      </c>
      <c r="E247" s="185" t="s">
        <v>4636</v>
      </c>
      <c r="F247" s="186" t="s">
        <v>2692</v>
      </c>
      <c r="G247" s="83">
        <f>VLOOKUP(A247,РАСЧЕТ!$A$3:$BH$1360,60,0)</f>
        <v>390.58565433411735</v>
      </c>
      <c r="H247" s="83">
        <f t="shared" si="3"/>
        <v>-189.2343456658827</v>
      </c>
    </row>
    <row r="248" spans="1:8" ht="11.4" customHeight="1" x14ac:dyDescent="0.3">
      <c r="A248" s="181" t="s">
        <v>4501</v>
      </c>
      <c r="B248" s="182" t="s">
        <v>1396</v>
      </c>
      <c r="C248" s="183">
        <v>734.44</v>
      </c>
      <c r="D248" s="184">
        <v>734.44</v>
      </c>
      <c r="E248" s="185" t="s">
        <v>4636</v>
      </c>
      <c r="F248" s="186" t="s">
        <v>4603</v>
      </c>
      <c r="G248" s="83">
        <f>VLOOKUP(A248,РАСЧЕТ!$A$3:$BH$1360,60,0)</f>
        <v>494.74182882321531</v>
      </c>
      <c r="H248" s="83">
        <f t="shared" si="3"/>
        <v>-239.69817117678474</v>
      </c>
    </row>
    <row r="249" spans="1:8" ht="11.4" customHeight="1" x14ac:dyDescent="0.3">
      <c r="A249" s="181" t="s">
        <v>1966</v>
      </c>
      <c r="B249" s="182" t="s">
        <v>1967</v>
      </c>
      <c r="C249" s="183">
        <v>665.72</v>
      </c>
      <c r="D249" s="184">
        <v>665.72</v>
      </c>
      <c r="E249" s="185" t="s">
        <v>4636</v>
      </c>
      <c r="F249" s="186" t="s">
        <v>2694</v>
      </c>
      <c r="G249" s="83">
        <f>VLOOKUP(A249,РАСЧЕТ!$A$3:$BH$1360,60,0)</f>
        <v>448.45019571694951</v>
      </c>
      <c r="H249" s="83">
        <f t="shared" si="3"/>
        <v>-217.26980428305052</v>
      </c>
    </row>
    <row r="250" spans="1:8" ht="11.4" customHeight="1" x14ac:dyDescent="0.3">
      <c r="A250" s="181" t="s">
        <v>1968</v>
      </c>
      <c r="B250" s="182" t="s">
        <v>1969</v>
      </c>
      <c r="C250" s="183">
        <v>579.82000000000005</v>
      </c>
      <c r="D250" s="184">
        <v>579.82000000000005</v>
      </c>
      <c r="E250" s="185" t="s">
        <v>4636</v>
      </c>
      <c r="F250" s="186" t="s">
        <v>2695</v>
      </c>
      <c r="G250" s="83">
        <f>VLOOKUP(A250,РАСЧЕТ!$A$3:$BH$1360,60,0)</f>
        <v>390.58565433411735</v>
      </c>
      <c r="H250" s="83">
        <f t="shared" si="3"/>
        <v>-189.2343456658827</v>
      </c>
    </row>
    <row r="251" spans="1:8" ht="11.4" customHeight="1" x14ac:dyDescent="0.3">
      <c r="A251" s="181" t="s">
        <v>2191</v>
      </c>
      <c r="B251" s="182" t="s">
        <v>2192</v>
      </c>
      <c r="C251" s="183">
        <v>734.44</v>
      </c>
      <c r="D251" s="184">
        <v>734.44</v>
      </c>
      <c r="E251" s="185" t="s">
        <v>4636</v>
      </c>
      <c r="F251" s="186" t="s">
        <v>2696</v>
      </c>
      <c r="G251" s="83">
        <f>VLOOKUP(A251,РАСЧЕТ!$A$3:$BH$1360,60,0)</f>
        <v>494.74182882321531</v>
      </c>
      <c r="H251" s="83">
        <f t="shared" si="3"/>
        <v>-239.69817117678474</v>
      </c>
    </row>
    <row r="252" spans="1:8" ht="11.4" customHeight="1" x14ac:dyDescent="0.3">
      <c r="A252" s="181" t="s">
        <v>1218</v>
      </c>
      <c r="B252" s="182" t="s">
        <v>1219</v>
      </c>
      <c r="C252" s="183">
        <v>665.72</v>
      </c>
      <c r="D252" s="184">
        <v>665.72</v>
      </c>
      <c r="E252" s="185" t="s">
        <v>4636</v>
      </c>
      <c r="F252" s="186" t="s">
        <v>2697</v>
      </c>
      <c r="G252" s="83">
        <f>VLOOKUP(A252,РАСЧЕТ!$A$3:$BH$1360,60,0)</f>
        <v>448.45019571694951</v>
      </c>
      <c r="H252" s="83">
        <f t="shared" si="3"/>
        <v>-217.26980428305052</v>
      </c>
    </row>
    <row r="253" spans="1:8" ht="11.4" customHeight="1" x14ac:dyDescent="0.3">
      <c r="A253" s="181" t="s">
        <v>1316</v>
      </c>
      <c r="B253" s="182" t="s">
        <v>1317</v>
      </c>
      <c r="C253" s="183">
        <v>579.82000000000005</v>
      </c>
      <c r="D253" s="184">
        <v>579.82000000000005</v>
      </c>
      <c r="E253" s="185" t="s">
        <v>4636</v>
      </c>
      <c r="F253" s="186" t="s">
        <v>2698</v>
      </c>
      <c r="G253" s="83">
        <f>VLOOKUP(A253,РАСЧЕТ!$A$3:$BH$1360,60,0)</f>
        <v>390.58565433411735</v>
      </c>
      <c r="H253" s="83">
        <f t="shared" si="3"/>
        <v>-189.2343456658827</v>
      </c>
    </row>
    <row r="254" spans="1:8" ht="11.4" customHeight="1" x14ac:dyDescent="0.3">
      <c r="A254" s="181" t="s">
        <v>1823</v>
      </c>
      <c r="B254" s="182" t="s">
        <v>1824</v>
      </c>
      <c r="C254" s="183">
        <v>584.12</v>
      </c>
      <c r="D254" s="184">
        <v>584.12</v>
      </c>
      <c r="E254" s="185" t="s">
        <v>4636</v>
      </c>
      <c r="F254" s="186" t="s">
        <v>2655</v>
      </c>
      <c r="G254" s="83">
        <f>VLOOKUP(A254,РАСЧЕТ!$A$3:$BH$1360,60,0)</f>
        <v>393.47888140325887</v>
      </c>
      <c r="H254" s="83">
        <f t="shared" si="3"/>
        <v>-190.64111859674114</v>
      </c>
    </row>
    <row r="255" spans="1:8" ht="11.4" customHeight="1" x14ac:dyDescent="0.3">
      <c r="A255" s="181" t="s">
        <v>874</v>
      </c>
      <c r="B255" s="182" t="s">
        <v>875</v>
      </c>
      <c r="C255" s="183">
        <v>734.44</v>
      </c>
      <c r="D255" s="184">
        <v>734.44</v>
      </c>
      <c r="E255" s="185" t="s">
        <v>4636</v>
      </c>
      <c r="F255" s="186" t="s">
        <v>2699</v>
      </c>
      <c r="G255" s="83">
        <f>VLOOKUP(A255,РАСЧЕТ!$A$3:$BH$1360,60,0)</f>
        <v>494.74182882321531</v>
      </c>
      <c r="H255" s="83">
        <f t="shared" si="3"/>
        <v>-239.69817117678474</v>
      </c>
    </row>
    <row r="256" spans="1:8" ht="11.4" customHeight="1" x14ac:dyDescent="0.3">
      <c r="A256" s="181" t="s">
        <v>547</v>
      </c>
      <c r="B256" s="182" t="s">
        <v>548</v>
      </c>
      <c r="C256" s="183">
        <v>644.25</v>
      </c>
      <c r="D256" s="184">
        <v>644.25</v>
      </c>
      <c r="E256" s="185" t="s">
        <v>4636</v>
      </c>
      <c r="F256" s="186" t="s">
        <v>2700</v>
      </c>
      <c r="G256" s="83">
        <f>VLOOKUP(A256,РАСЧЕТ!$A$3:$BH$1360,60,0)</f>
        <v>433.98406037124141</v>
      </c>
      <c r="H256" s="83">
        <f t="shared" si="3"/>
        <v>-210.26593962875859</v>
      </c>
    </row>
    <row r="257" spans="1:8" ht="11.4" customHeight="1" x14ac:dyDescent="0.3">
      <c r="A257" s="181" t="s">
        <v>2230</v>
      </c>
      <c r="B257" s="182" t="s">
        <v>2231</v>
      </c>
      <c r="C257" s="183">
        <v>579.82000000000005</v>
      </c>
      <c r="D257" s="184">
        <v>579.82000000000005</v>
      </c>
      <c r="E257" s="185" t="s">
        <v>4636</v>
      </c>
      <c r="F257" s="186" t="s">
        <v>2701</v>
      </c>
      <c r="G257" s="83">
        <f>VLOOKUP(A257,РАСЧЕТ!$A$3:$BH$1360,60,0)</f>
        <v>390.58565433411735</v>
      </c>
      <c r="H257" s="83">
        <f t="shared" si="3"/>
        <v>-189.2343456658827</v>
      </c>
    </row>
    <row r="258" spans="1:8" ht="11.4" customHeight="1" x14ac:dyDescent="0.3">
      <c r="A258" s="181" t="s">
        <v>1827</v>
      </c>
      <c r="B258" s="182" t="s">
        <v>1828</v>
      </c>
      <c r="C258" s="183">
        <v>712.97</v>
      </c>
      <c r="D258" s="184">
        <v>712.97</v>
      </c>
      <c r="E258" s="185" t="s">
        <v>4636</v>
      </c>
      <c r="F258" s="186" t="s">
        <v>2702</v>
      </c>
      <c r="G258" s="83">
        <f>VLOOKUP(A258,РАСЧЕТ!$A$3:$BH$1360,60,0)</f>
        <v>480.27569347750722</v>
      </c>
      <c r="H258" s="83">
        <f t="shared" ref="H258:H321" si="4">G258-C258</f>
        <v>-232.69430652249281</v>
      </c>
    </row>
    <row r="259" spans="1:8" ht="11.4" customHeight="1" x14ac:dyDescent="0.3">
      <c r="A259" s="181" t="s">
        <v>1379</v>
      </c>
      <c r="B259" s="182" t="s">
        <v>1380</v>
      </c>
      <c r="C259" s="183">
        <v>863.29</v>
      </c>
      <c r="D259" s="184">
        <v>863.29</v>
      </c>
      <c r="E259" s="185" t="s">
        <v>4636</v>
      </c>
      <c r="F259" s="186" t="s">
        <v>2703</v>
      </c>
      <c r="G259" s="83">
        <f>VLOOKUP(A259,РАСЧЕТ!$A$3:$BH$1360,60,0)</f>
        <v>581.53864089746355</v>
      </c>
      <c r="H259" s="83">
        <f t="shared" si="4"/>
        <v>-281.75135910253641</v>
      </c>
    </row>
    <row r="260" spans="1:8" ht="11.4" customHeight="1" x14ac:dyDescent="0.3">
      <c r="A260" s="181" t="s">
        <v>2234</v>
      </c>
      <c r="B260" s="182" t="s">
        <v>2235</v>
      </c>
      <c r="C260" s="183">
        <v>785.98</v>
      </c>
      <c r="D260" s="184">
        <v>785.98</v>
      </c>
      <c r="E260" s="185" t="s">
        <v>4636</v>
      </c>
      <c r="F260" s="186" t="s">
        <v>2704</v>
      </c>
      <c r="G260" s="83">
        <f>VLOOKUP(A260,РАСЧЕТ!$A$3:$BH$1360,60,0)</f>
        <v>529.46055365291454</v>
      </c>
      <c r="H260" s="83">
        <f t="shared" si="4"/>
        <v>-256.51944634708548</v>
      </c>
    </row>
    <row r="261" spans="1:8" ht="11.4" customHeight="1" x14ac:dyDescent="0.3">
      <c r="A261" s="181" t="s">
        <v>2531</v>
      </c>
      <c r="B261" s="182" t="s">
        <v>684</v>
      </c>
      <c r="C261" s="183">
        <v>863.29</v>
      </c>
      <c r="D261" s="184">
        <v>863.29</v>
      </c>
      <c r="E261" s="185" t="s">
        <v>4636</v>
      </c>
      <c r="F261" s="186" t="s">
        <v>2705</v>
      </c>
      <c r="G261" s="83">
        <f>VLOOKUP(A261,РАСЧЕТ!$A$3:$BH$1360,60,0)</f>
        <v>581.53864089746355</v>
      </c>
      <c r="H261" s="83">
        <f t="shared" si="4"/>
        <v>-281.75135910253641</v>
      </c>
    </row>
    <row r="262" spans="1:8" ht="11.4" customHeight="1" x14ac:dyDescent="0.3">
      <c r="A262" s="181" t="s">
        <v>2540</v>
      </c>
      <c r="B262" s="182" t="s">
        <v>1940</v>
      </c>
      <c r="C262" s="183">
        <v>785.98</v>
      </c>
      <c r="D262" s="184">
        <v>785.98</v>
      </c>
      <c r="E262" s="185" t="s">
        <v>4636</v>
      </c>
      <c r="F262" s="186" t="s">
        <v>2706</v>
      </c>
      <c r="G262" s="83">
        <f>VLOOKUP(A262,РАСЧЕТ!$A$3:$BH$1360,60,0)</f>
        <v>529.46055365291454</v>
      </c>
      <c r="H262" s="83">
        <f t="shared" si="4"/>
        <v>-256.51944634708548</v>
      </c>
    </row>
    <row r="263" spans="1:8" ht="11.4" customHeight="1" x14ac:dyDescent="0.3">
      <c r="A263" s="181" t="s">
        <v>1485</v>
      </c>
      <c r="B263" s="182" t="s">
        <v>1486</v>
      </c>
      <c r="C263" s="183">
        <v>773.1</v>
      </c>
      <c r="D263" s="184">
        <v>773.1</v>
      </c>
      <c r="E263" s="185" t="s">
        <v>4636</v>
      </c>
      <c r="F263" s="186" t="s">
        <v>2707</v>
      </c>
      <c r="G263" s="83">
        <f>VLOOKUP(A263,РАСЧЕТ!$A$3:$BH$1360,60,0)</f>
        <v>520.78087244548976</v>
      </c>
      <c r="H263" s="83">
        <f t="shared" si="4"/>
        <v>-252.31912755451026</v>
      </c>
    </row>
    <row r="264" spans="1:8" ht="11.4" customHeight="1" x14ac:dyDescent="0.3">
      <c r="A264" s="181" t="s">
        <v>2622</v>
      </c>
      <c r="B264" s="182" t="s">
        <v>1399</v>
      </c>
      <c r="C264" s="183">
        <v>820.34</v>
      </c>
      <c r="D264" s="184">
        <v>820.34</v>
      </c>
      <c r="E264" s="185" t="s">
        <v>4636</v>
      </c>
      <c r="F264" s="186" t="s">
        <v>3879</v>
      </c>
      <c r="G264" s="83">
        <f>VLOOKUP(A264,РАСЧЕТ!$A$3:$BH$1360,60,0)</f>
        <v>552.60637020604747</v>
      </c>
      <c r="H264" s="83">
        <f t="shared" si="4"/>
        <v>-267.73362979395256</v>
      </c>
    </row>
    <row r="265" spans="1:8" ht="11.4" customHeight="1" x14ac:dyDescent="0.3">
      <c r="A265" s="181" t="s">
        <v>2602</v>
      </c>
      <c r="B265" s="182" t="s">
        <v>1797</v>
      </c>
      <c r="C265" s="183">
        <v>743.03</v>
      </c>
      <c r="D265" s="184">
        <v>743.03</v>
      </c>
      <c r="E265" s="185" t="s">
        <v>4636</v>
      </c>
      <c r="F265" s="186" t="s">
        <v>3852</v>
      </c>
      <c r="G265" s="83">
        <f>VLOOKUP(A265,РАСЧЕТ!$A$3:$BH$1360,60,0)</f>
        <v>500.52828296149846</v>
      </c>
      <c r="H265" s="83">
        <f t="shared" si="4"/>
        <v>-242.50171703850151</v>
      </c>
    </row>
    <row r="266" spans="1:8" ht="11.4" customHeight="1" x14ac:dyDescent="0.3">
      <c r="A266" s="181" t="s">
        <v>2073</v>
      </c>
      <c r="B266" s="182" t="s">
        <v>2074</v>
      </c>
      <c r="C266" s="183">
        <v>820.34</v>
      </c>
      <c r="D266" s="184">
        <v>820.34</v>
      </c>
      <c r="E266" s="185" t="s">
        <v>4636</v>
      </c>
      <c r="F266" s="186" t="s">
        <v>2708</v>
      </c>
      <c r="G266" s="83">
        <f>VLOOKUP(A266,РАСЧЕТ!$A$3:$BH$1360,60,0)</f>
        <v>552.60637020604747</v>
      </c>
      <c r="H266" s="83">
        <f t="shared" si="4"/>
        <v>-267.73362979395256</v>
      </c>
    </row>
    <row r="267" spans="1:8" ht="11.4" customHeight="1" x14ac:dyDescent="0.3">
      <c r="A267" s="181" t="s">
        <v>1901</v>
      </c>
      <c r="B267" s="182" t="s">
        <v>1902</v>
      </c>
      <c r="C267" s="183">
        <v>833.23</v>
      </c>
      <c r="D267" s="184">
        <v>833.23</v>
      </c>
      <c r="E267" s="185" t="s">
        <v>4636</v>
      </c>
      <c r="F267" s="186" t="s">
        <v>2709</v>
      </c>
      <c r="G267" s="83">
        <f>VLOOKUP(A267,РАСЧЕТ!$A$3:$BH$1360,60,0)</f>
        <v>561.28605141347225</v>
      </c>
      <c r="H267" s="83">
        <f t="shared" si="4"/>
        <v>-271.94394858652777</v>
      </c>
    </row>
    <row r="268" spans="1:8" ht="11.4" customHeight="1" x14ac:dyDescent="0.3">
      <c r="A268" s="181" t="s">
        <v>1227</v>
      </c>
      <c r="B268" s="182" t="s">
        <v>1228</v>
      </c>
      <c r="C268" s="183">
        <v>953.48</v>
      </c>
      <c r="D268" s="184">
        <v>953.48</v>
      </c>
      <c r="E268" s="185" t="s">
        <v>4636</v>
      </c>
      <c r="F268" s="186" t="s">
        <v>2710</v>
      </c>
      <c r="G268" s="83">
        <f>VLOOKUP(A268,РАСЧЕТ!$A$3:$BH$1360,60,0)</f>
        <v>642.29640934943734</v>
      </c>
      <c r="H268" s="83">
        <f t="shared" si="4"/>
        <v>-311.18359065056268</v>
      </c>
    </row>
    <row r="269" spans="1:8" ht="11.4" customHeight="1" x14ac:dyDescent="0.3">
      <c r="A269" s="181" t="s">
        <v>1533</v>
      </c>
      <c r="B269" s="182" t="s">
        <v>1534</v>
      </c>
      <c r="C269" s="183">
        <v>859</v>
      </c>
      <c r="D269" s="184">
        <v>859</v>
      </c>
      <c r="E269" s="185" t="s">
        <v>4636</v>
      </c>
      <c r="F269" s="186" t="s">
        <v>2711</v>
      </c>
      <c r="G269" s="83">
        <f>VLOOKUP(A269,РАСЧЕТ!$A$3:$BH$1360,60,0)</f>
        <v>578.64541382832192</v>
      </c>
      <c r="H269" s="83">
        <f t="shared" si="4"/>
        <v>-280.35458617167808</v>
      </c>
    </row>
    <row r="270" spans="1:8" ht="11.4" customHeight="1" x14ac:dyDescent="0.3">
      <c r="A270" s="181" t="s">
        <v>1590</v>
      </c>
      <c r="B270" s="182" t="s">
        <v>1591</v>
      </c>
      <c r="C270" s="183">
        <v>841.82</v>
      </c>
      <c r="D270" s="184">
        <v>841.82</v>
      </c>
      <c r="E270" s="185" t="s">
        <v>4636</v>
      </c>
      <c r="F270" s="186" t="s">
        <v>2712</v>
      </c>
      <c r="G270" s="83">
        <f>VLOOKUP(A270,РАСЧЕТ!$A$3:$BH$1360,60,0)</f>
        <v>567.07250555175551</v>
      </c>
      <c r="H270" s="83">
        <f t="shared" si="4"/>
        <v>-274.74749444824454</v>
      </c>
    </row>
    <row r="271" spans="1:8" ht="11.4" customHeight="1" x14ac:dyDescent="0.3">
      <c r="A271" s="181" t="s">
        <v>2248</v>
      </c>
      <c r="B271" s="182" t="s">
        <v>2249</v>
      </c>
      <c r="C271" s="183">
        <v>725.85</v>
      </c>
      <c r="D271" s="184">
        <v>725.85</v>
      </c>
      <c r="E271" s="185" t="s">
        <v>4636</v>
      </c>
      <c r="F271" s="186" t="s">
        <v>2713</v>
      </c>
      <c r="G271" s="83">
        <f>VLOOKUP(A271,РАСЧЕТ!$A$3:$BH$1360,60,0)</f>
        <v>488.95537468493194</v>
      </c>
      <c r="H271" s="83">
        <f t="shared" si="4"/>
        <v>-236.89462531506808</v>
      </c>
    </row>
    <row r="272" spans="1:8" ht="11.4" customHeight="1" x14ac:dyDescent="0.3">
      <c r="A272" s="181" t="s">
        <v>2311</v>
      </c>
      <c r="B272" s="182" t="s">
        <v>2312</v>
      </c>
      <c r="C272" s="183">
        <v>936.3</v>
      </c>
      <c r="D272" s="184">
        <v>936.3</v>
      </c>
      <c r="E272" s="185" t="s">
        <v>4636</v>
      </c>
      <c r="F272" s="186" t="s">
        <v>2714</v>
      </c>
      <c r="G272" s="83">
        <f>VLOOKUP(A272,РАСЧЕТ!$A$3:$BH$1360,60,0)</f>
        <v>630.72350107287093</v>
      </c>
      <c r="H272" s="83">
        <f t="shared" si="4"/>
        <v>-305.57649892712902</v>
      </c>
    </row>
    <row r="273" spans="1:8" ht="11.4" customHeight="1" x14ac:dyDescent="0.3">
      <c r="A273" s="181" t="s">
        <v>1233</v>
      </c>
      <c r="B273" s="182" t="s">
        <v>1234</v>
      </c>
      <c r="C273" s="183">
        <v>777.39</v>
      </c>
      <c r="D273" s="184">
        <v>777.39</v>
      </c>
      <c r="E273" s="185" t="s">
        <v>4636</v>
      </c>
      <c r="F273" s="186" t="s">
        <v>2715</v>
      </c>
      <c r="G273" s="83">
        <f>VLOOKUP(A273,РАСЧЕТ!$A$3:$BH$1360,60,0)</f>
        <v>523.67409951463139</v>
      </c>
      <c r="H273" s="83">
        <f t="shared" si="4"/>
        <v>-253.71590048536859</v>
      </c>
    </row>
    <row r="274" spans="1:8" ht="11.4" customHeight="1" x14ac:dyDescent="0.3">
      <c r="A274" s="181" t="s">
        <v>3972</v>
      </c>
      <c r="B274" s="182" t="s">
        <v>1816</v>
      </c>
      <c r="C274" s="183">
        <v>833.23</v>
      </c>
      <c r="D274" s="184">
        <v>833.23</v>
      </c>
      <c r="E274" s="185" t="s">
        <v>4636</v>
      </c>
      <c r="F274" s="186" t="s">
        <v>4582</v>
      </c>
      <c r="G274" s="83">
        <f>VLOOKUP(A274,РАСЧЕТ!$A$3:$BH$1360,60,0)</f>
        <v>561.28605141347225</v>
      </c>
      <c r="H274" s="83">
        <f t="shared" si="4"/>
        <v>-271.94394858652777</v>
      </c>
    </row>
    <row r="275" spans="1:8" ht="11.4" customHeight="1" x14ac:dyDescent="0.3">
      <c r="A275" s="181" t="s">
        <v>1400</v>
      </c>
      <c r="B275" s="182" t="s">
        <v>1401</v>
      </c>
      <c r="C275" s="183">
        <v>914.83</v>
      </c>
      <c r="D275" s="184">
        <v>914.83</v>
      </c>
      <c r="E275" s="185" t="s">
        <v>4636</v>
      </c>
      <c r="F275" s="186" t="s">
        <v>2716</v>
      </c>
      <c r="G275" s="83">
        <f>VLOOKUP(A275,РАСЧЕТ!$A$3:$BH$1360,60,0)</f>
        <v>616.25736572716289</v>
      </c>
      <c r="H275" s="83">
        <f t="shared" si="4"/>
        <v>-298.57263427283715</v>
      </c>
    </row>
    <row r="276" spans="1:8" ht="11.4" customHeight="1" x14ac:dyDescent="0.3">
      <c r="A276" s="181" t="s">
        <v>2391</v>
      </c>
      <c r="B276" s="182" t="s">
        <v>2392</v>
      </c>
      <c r="C276" s="183">
        <v>670.02</v>
      </c>
      <c r="D276" s="184">
        <v>670.02</v>
      </c>
      <c r="E276" s="185" t="s">
        <v>4636</v>
      </c>
      <c r="F276" s="186" t="s">
        <v>2656</v>
      </c>
      <c r="G276" s="83">
        <f>VLOOKUP(A276,РАСЧЕТ!$A$3:$BH$1360,60,0)</f>
        <v>451.34342278609114</v>
      </c>
      <c r="H276" s="83">
        <f t="shared" si="4"/>
        <v>-218.67657721390884</v>
      </c>
    </row>
    <row r="277" spans="1:8" ht="11.4" customHeight="1" x14ac:dyDescent="0.3">
      <c r="A277" s="181" t="s">
        <v>2232</v>
      </c>
      <c r="B277" s="182" t="s">
        <v>2233</v>
      </c>
      <c r="C277" s="183">
        <v>867.59</v>
      </c>
      <c r="D277" s="184">
        <v>867.59</v>
      </c>
      <c r="E277" s="185" t="s">
        <v>4636</v>
      </c>
      <c r="F277" s="186" t="s">
        <v>2717</v>
      </c>
      <c r="G277" s="83">
        <f>VLOOKUP(A277,РАСЧЕТ!$A$3:$BH$1360,60,0)</f>
        <v>584.43186796660507</v>
      </c>
      <c r="H277" s="83">
        <f t="shared" si="4"/>
        <v>-283.15813203339496</v>
      </c>
    </row>
    <row r="278" spans="1:8" ht="11.4" customHeight="1" x14ac:dyDescent="0.3">
      <c r="A278" s="181" t="s">
        <v>2140</v>
      </c>
      <c r="B278" s="182" t="s">
        <v>2141</v>
      </c>
      <c r="C278" s="183">
        <v>777.39</v>
      </c>
      <c r="D278" s="184">
        <v>777.39</v>
      </c>
      <c r="E278" s="185" t="s">
        <v>4636</v>
      </c>
      <c r="F278" s="186" t="s">
        <v>2718</v>
      </c>
      <c r="G278" s="83">
        <f>VLOOKUP(A278,РАСЧЕТ!$A$3:$BH$1360,60,0)</f>
        <v>523.67409951463139</v>
      </c>
      <c r="H278" s="83">
        <f t="shared" si="4"/>
        <v>-253.71590048536859</v>
      </c>
    </row>
    <row r="279" spans="1:8" ht="11.4" customHeight="1" x14ac:dyDescent="0.3">
      <c r="A279" s="181" t="s">
        <v>1821</v>
      </c>
      <c r="B279" s="182" t="s">
        <v>1822</v>
      </c>
      <c r="C279" s="183">
        <v>957.78</v>
      </c>
      <c r="D279" s="184">
        <v>957.78</v>
      </c>
      <c r="E279" s="185" t="s">
        <v>4636</v>
      </c>
      <c r="F279" s="186" t="s">
        <v>2719</v>
      </c>
      <c r="G279" s="83">
        <f>VLOOKUP(A279,РАСЧЕТ!$A$3:$BH$1360,60,0)</f>
        <v>645.18963641857897</v>
      </c>
      <c r="H279" s="83">
        <f t="shared" si="4"/>
        <v>-312.590363581421</v>
      </c>
    </row>
    <row r="280" spans="1:8" ht="11.4" customHeight="1" x14ac:dyDescent="0.3">
      <c r="A280" s="181" t="s">
        <v>1412</v>
      </c>
      <c r="B280" s="182" t="s">
        <v>1413</v>
      </c>
      <c r="C280" s="183">
        <v>674.31</v>
      </c>
      <c r="D280" s="184">
        <v>674.31</v>
      </c>
      <c r="E280" s="185" t="s">
        <v>4636</v>
      </c>
      <c r="F280" s="186" t="s">
        <v>2720</v>
      </c>
      <c r="G280" s="83">
        <f>VLOOKUP(A280,РАСЧЕТ!$A$3:$BH$1360,60,0)</f>
        <v>454.23664985523266</v>
      </c>
      <c r="H280" s="83">
        <f t="shared" si="4"/>
        <v>-220.07335014476729</v>
      </c>
    </row>
    <row r="281" spans="1:8" ht="11.4" customHeight="1" x14ac:dyDescent="0.3">
      <c r="A281" s="181" t="s">
        <v>3973</v>
      </c>
      <c r="B281" s="182" t="s">
        <v>1799</v>
      </c>
      <c r="C281" s="183">
        <v>755.92</v>
      </c>
      <c r="D281" s="184">
        <v>755.92</v>
      </c>
      <c r="E281" s="185" t="s">
        <v>4636</v>
      </c>
      <c r="F281" s="186" t="s">
        <v>4572</v>
      </c>
      <c r="G281" s="83">
        <f>VLOOKUP(A281,РАСЧЕТ!$A$3:$BH$1360,60,0)</f>
        <v>509.20796416892335</v>
      </c>
      <c r="H281" s="83">
        <f t="shared" si="4"/>
        <v>-246.71203583107661</v>
      </c>
    </row>
    <row r="282" spans="1:8" ht="11.4" customHeight="1" x14ac:dyDescent="0.3">
      <c r="A282" s="181" t="s">
        <v>741</v>
      </c>
      <c r="B282" s="182" t="s">
        <v>742</v>
      </c>
      <c r="C282" s="183">
        <v>704.38</v>
      </c>
      <c r="D282" s="184">
        <v>704.38</v>
      </c>
      <c r="E282" s="185" t="s">
        <v>4636</v>
      </c>
      <c r="F282" s="186" t="s">
        <v>2722</v>
      </c>
      <c r="G282" s="83">
        <f>VLOOKUP(A282,РАСЧЕТ!$A$3:$BH$1360,60,0)</f>
        <v>474.48923933922396</v>
      </c>
      <c r="H282" s="83">
        <f t="shared" si="4"/>
        <v>-229.89076066077604</v>
      </c>
    </row>
    <row r="283" spans="1:8" ht="11.4" customHeight="1" x14ac:dyDescent="0.3">
      <c r="A283" s="181" t="s">
        <v>2058</v>
      </c>
      <c r="B283" s="182" t="s">
        <v>2059</v>
      </c>
      <c r="C283" s="183">
        <v>700.08</v>
      </c>
      <c r="D283" s="184">
        <v>700.08</v>
      </c>
      <c r="E283" s="185" t="s">
        <v>4636</v>
      </c>
      <c r="F283" s="186" t="s">
        <v>2723</v>
      </c>
      <c r="G283" s="83">
        <f>VLOOKUP(A283,РАСЧЕТ!$A$3:$BH$1360,60,0)</f>
        <v>471.59601227008244</v>
      </c>
      <c r="H283" s="83">
        <f t="shared" si="4"/>
        <v>-228.4839877299176</v>
      </c>
    </row>
    <row r="284" spans="1:8" ht="11.4" customHeight="1" x14ac:dyDescent="0.3">
      <c r="A284" s="181" t="s">
        <v>1842</v>
      </c>
      <c r="B284" s="182" t="s">
        <v>1843</v>
      </c>
      <c r="C284" s="183">
        <v>674.31</v>
      </c>
      <c r="D284" s="184">
        <v>674.31</v>
      </c>
      <c r="E284" s="185" t="s">
        <v>4636</v>
      </c>
      <c r="F284" s="186" t="s">
        <v>2724</v>
      </c>
      <c r="G284" s="83">
        <f>VLOOKUP(A284,РАСЧЕТ!$A$3:$BH$1360,60,0)</f>
        <v>454.23664985523266</v>
      </c>
      <c r="H284" s="83">
        <f t="shared" si="4"/>
        <v>-220.07335014476729</v>
      </c>
    </row>
    <row r="285" spans="1:8" ht="11.4" customHeight="1" x14ac:dyDescent="0.3">
      <c r="A285" s="181" t="s">
        <v>2593</v>
      </c>
      <c r="B285" s="182" t="s">
        <v>1757</v>
      </c>
      <c r="C285" s="183">
        <v>781.69</v>
      </c>
      <c r="D285" s="184">
        <v>781.69</v>
      </c>
      <c r="E285" s="185" t="s">
        <v>4636</v>
      </c>
      <c r="F285" s="186" t="s">
        <v>3851</v>
      </c>
      <c r="G285" s="83">
        <f>VLOOKUP(A285,РАСЧЕТ!$A$3:$BH$1360,60,0)</f>
        <v>526.56732658377291</v>
      </c>
      <c r="H285" s="83">
        <f t="shared" si="4"/>
        <v>-255.12267341622714</v>
      </c>
    </row>
    <row r="286" spans="1:8" ht="11.4" customHeight="1" x14ac:dyDescent="0.3">
      <c r="A286" s="181" t="s">
        <v>1976</v>
      </c>
      <c r="B286" s="182" t="s">
        <v>1977</v>
      </c>
      <c r="C286" s="183">
        <v>661.43</v>
      </c>
      <c r="D286" s="184">
        <v>661.43</v>
      </c>
      <c r="E286" s="185" t="s">
        <v>4636</v>
      </c>
      <c r="F286" s="186" t="s">
        <v>2725</v>
      </c>
      <c r="G286" s="83">
        <f>VLOOKUP(A286,РАСЧЕТ!$A$3:$BH$1360,60,0)</f>
        <v>445.55696864780788</v>
      </c>
      <c r="H286" s="83">
        <f t="shared" si="4"/>
        <v>-215.87303135219207</v>
      </c>
    </row>
    <row r="287" spans="1:8" ht="11.4" customHeight="1" x14ac:dyDescent="0.3">
      <c r="A287" s="181" t="s">
        <v>1404</v>
      </c>
      <c r="B287" s="182" t="s">
        <v>1405</v>
      </c>
      <c r="C287" s="183">
        <v>336.58</v>
      </c>
      <c r="D287" s="184">
        <v>336.58</v>
      </c>
      <c r="E287" s="185" t="s">
        <v>4636</v>
      </c>
      <c r="F287" s="186" t="s">
        <v>2657</v>
      </c>
      <c r="G287" s="83">
        <f>VLOOKUP(A287,РАСЧЕТ!$A$3:$BH$1360,60,0)</f>
        <v>393.47888140325887</v>
      </c>
      <c r="H287" s="83">
        <f t="shared" si="4"/>
        <v>56.898881403258883</v>
      </c>
    </row>
    <row r="288" spans="1:8" ht="11.4" customHeight="1" x14ac:dyDescent="0.3">
      <c r="A288" s="181" t="s">
        <v>719</v>
      </c>
      <c r="B288" s="182" t="s">
        <v>720</v>
      </c>
      <c r="C288" s="183">
        <v>738.74</v>
      </c>
      <c r="D288" s="184">
        <v>738.74</v>
      </c>
      <c r="E288" s="185" t="s">
        <v>4636</v>
      </c>
      <c r="F288" s="186" t="s">
        <v>2726</v>
      </c>
      <c r="G288" s="83">
        <f>VLOOKUP(A288,РАСЧЕТ!$A$3:$BH$1360,60,0)</f>
        <v>497.63505589235683</v>
      </c>
      <c r="H288" s="83">
        <f t="shared" si="4"/>
        <v>-241.10494410764318</v>
      </c>
    </row>
    <row r="289" spans="1:8" ht="11.4" customHeight="1" x14ac:dyDescent="0.3">
      <c r="A289" s="181" t="s">
        <v>1903</v>
      </c>
      <c r="B289" s="182" t="s">
        <v>1904</v>
      </c>
      <c r="C289" s="183">
        <v>738.74</v>
      </c>
      <c r="D289" s="184">
        <v>738.74</v>
      </c>
      <c r="E289" s="185" t="s">
        <v>4636</v>
      </c>
      <c r="F289" s="186" t="s">
        <v>2727</v>
      </c>
      <c r="G289" s="83">
        <f>VLOOKUP(A289,РАСЧЕТ!$A$3:$BH$1360,60,0)</f>
        <v>497.63505589235683</v>
      </c>
      <c r="H289" s="83">
        <f t="shared" si="4"/>
        <v>-241.10494410764318</v>
      </c>
    </row>
    <row r="290" spans="1:8" ht="11.4" customHeight="1" x14ac:dyDescent="0.3">
      <c r="A290" s="181" t="s">
        <v>852</v>
      </c>
      <c r="B290" s="182" t="s">
        <v>853</v>
      </c>
      <c r="C290" s="183">
        <v>670.02</v>
      </c>
      <c r="D290" s="184">
        <v>670.02</v>
      </c>
      <c r="E290" s="185" t="s">
        <v>4636</v>
      </c>
      <c r="F290" s="186" t="s">
        <v>2728</v>
      </c>
      <c r="G290" s="83">
        <f>VLOOKUP(A290,РАСЧЕТ!$A$3:$BH$1360,60,0)</f>
        <v>451.34342278609114</v>
      </c>
      <c r="H290" s="83">
        <f t="shared" si="4"/>
        <v>-218.67657721390884</v>
      </c>
    </row>
    <row r="291" spans="1:8" ht="11.4" customHeight="1" x14ac:dyDescent="0.3">
      <c r="A291" s="181" t="s">
        <v>721</v>
      </c>
      <c r="B291" s="182" t="s">
        <v>722</v>
      </c>
      <c r="C291" s="183">
        <v>820.34</v>
      </c>
      <c r="D291" s="184">
        <v>820.34</v>
      </c>
      <c r="E291" s="185" t="s">
        <v>4636</v>
      </c>
      <c r="F291" s="186" t="s">
        <v>2729</v>
      </c>
      <c r="G291" s="83">
        <f>VLOOKUP(A291,РАСЧЕТ!$A$3:$BH$1360,60,0)</f>
        <v>552.60637020604747</v>
      </c>
      <c r="H291" s="83">
        <f t="shared" si="4"/>
        <v>-267.73362979395256</v>
      </c>
    </row>
    <row r="292" spans="1:8" ht="11.4" customHeight="1" x14ac:dyDescent="0.3">
      <c r="A292" s="181" t="s">
        <v>890</v>
      </c>
      <c r="B292" s="182" t="s">
        <v>891</v>
      </c>
      <c r="C292" s="183">
        <v>687.2</v>
      </c>
      <c r="D292" s="184">
        <v>687.2</v>
      </c>
      <c r="E292" s="185" t="s">
        <v>4636</v>
      </c>
      <c r="F292" s="186" t="s">
        <v>2730</v>
      </c>
      <c r="G292" s="83">
        <f>VLOOKUP(A292,РАСЧЕТ!$A$3:$BH$1360,60,0)</f>
        <v>462.91633106265755</v>
      </c>
      <c r="H292" s="83">
        <f t="shared" si="4"/>
        <v>-224.2836689373425</v>
      </c>
    </row>
    <row r="293" spans="1:8" ht="11.4" customHeight="1" x14ac:dyDescent="0.3">
      <c r="A293" s="181" t="s">
        <v>2421</v>
      </c>
      <c r="B293" s="182" t="s">
        <v>2422</v>
      </c>
      <c r="C293" s="183">
        <v>566.94000000000005</v>
      </c>
      <c r="D293" s="184">
        <v>566.94000000000005</v>
      </c>
      <c r="E293" s="185" t="s">
        <v>4636</v>
      </c>
      <c r="F293" s="186" t="s">
        <v>2731</v>
      </c>
      <c r="G293" s="83">
        <f>VLOOKUP(A293,РАСЧЕТ!$A$3:$BH$1360,60,0)</f>
        <v>381.90597312669246</v>
      </c>
      <c r="H293" s="83">
        <f t="shared" si="4"/>
        <v>-185.0340268733076</v>
      </c>
    </row>
    <row r="294" spans="1:8" ht="11.4" customHeight="1" x14ac:dyDescent="0.3">
      <c r="A294" s="181" t="s">
        <v>2146</v>
      </c>
      <c r="B294" s="182" t="s">
        <v>2147</v>
      </c>
      <c r="C294" s="183">
        <v>687.2</v>
      </c>
      <c r="D294" s="184">
        <v>687.2</v>
      </c>
      <c r="E294" s="185" t="s">
        <v>4636</v>
      </c>
      <c r="F294" s="186" t="s">
        <v>2732</v>
      </c>
      <c r="G294" s="83">
        <f>VLOOKUP(A294,РАСЧЕТ!$A$3:$BH$1360,60,0)</f>
        <v>462.91633106265755</v>
      </c>
      <c r="H294" s="83">
        <f t="shared" si="4"/>
        <v>-224.2836689373425</v>
      </c>
    </row>
    <row r="295" spans="1:8" ht="11.4" customHeight="1" x14ac:dyDescent="0.3">
      <c r="A295" s="181" t="s">
        <v>831</v>
      </c>
      <c r="B295" s="182" t="s">
        <v>832</v>
      </c>
      <c r="C295" s="183">
        <v>687.2</v>
      </c>
      <c r="D295" s="184">
        <v>687.2</v>
      </c>
      <c r="E295" s="185" t="s">
        <v>4636</v>
      </c>
      <c r="F295" s="186" t="s">
        <v>2733</v>
      </c>
      <c r="G295" s="83">
        <f>VLOOKUP(A295,РАСЧЕТ!$A$3:$BH$1360,60,0)</f>
        <v>462.91633106265755</v>
      </c>
      <c r="H295" s="83">
        <f t="shared" si="4"/>
        <v>-224.2836689373425</v>
      </c>
    </row>
    <row r="296" spans="1:8" ht="11.4" customHeight="1" x14ac:dyDescent="0.3">
      <c r="A296" s="181" t="s">
        <v>2445</v>
      </c>
      <c r="B296" s="182" t="s">
        <v>2446</v>
      </c>
      <c r="C296" s="183">
        <v>571.23</v>
      </c>
      <c r="D296" s="184">
        <v>571.23</v>
      </c>
      <c r="E296" s="185" t="s">
        <v>4636</v>
      </c>
      <c r="F296" s="186" t="s">
        <v>2734</v>
      </c>
      <c r="G296" s="83">
        <f>VLOOKUP(A296,РАСЧЕТ!$A$3:$BH$1360,60,0)</f>
        <v>384.79920019583409</v>
      </c>
      <c r="H296" s="83">
        <f t="shared" si="4"/>
        <v>-186.43079980416593</v>
      </c>
    </row>
    <row r="297" spans="1:8" ht="11.4" customHeight="1" x14ac:dyDescent="0.3">
      <c r="A297" s="181" t="s">
        <v>941</v>
      </c>
      <c r="B297" s="182" t="s">
        <v>942</v>
      </c>
      <c r="C297" s="183">
        <v>687.2</v>
      </c>
      <c r="D297" s="184">
        <v>687.2</v>
      </c>
      <c r="E297" s="185" t="s">
        <v>4636</v>
      </c>
      <c r="F297" s="186" t="s">
        <v>2735</v>
      </c>
      <c r="G297" s="83">
        <f>VLOOKUP(A297,РАСЧЕТ!$A$3:$BH$1360,60,0)</f>
        <v>462.91633106265755</v>
      </c>
      <c r="H297" s="83">
        <f t="shared" si="4"/>
        <v>-224.2836689373425</v>
      </c>
    </row>
    <row r="298" spans="1:8" ht="11.4" customHeight="1" x14ac:dyDescent="0.3">
      <c r="A298" s="181" t="s">
        <v>943</v>
      </c>
      <c r="B298" s="182" t="s">
        <v>944</v>
      </c>
      <c r="C298" s="183">
        <v>743.03</v>
      </c>
      <c r="D298" s="184">
        <v>743.03</v>
      </c>
      <c r="E298" s="185" t="s">
        <v>4636</v>
      </c>
      <c r="F298" s="186" t="s">
        <v>2658</v>
      </c>
      <c r="G298" s="83">
        <f>VLOOKUP(A298,РАСЧЕТ!$A$3:$BH$1360,60,0)</f>
        <v>500.52828296149846</v>
      </c>
      <c r="H298" s="83">
        <f t="shared" si="4"/>
        <v>-242.50171703850151</v>
      </c>
    </row>
    <row r="299" spans="1:8" ht="11.4" customHeight="1" x14ac:dyDescent="0.3">
      <c r="A299" s="181" t="s">
        <v>1837</v>
      </c>
      <c r="B299" s="182" t="s">
        <v>1838</v>
      </c>
      <c r="C299" s="183">
        <v>687.2</v>
      </c>
      <c r="D299" s="184">
        <v>687.2</v>
      </c>
      <c r="E299" s="185" t="s">
        <v>4636</v>
      </c>
      <c r="F299" s="186" t="s">
        <v>2736</v>
      </c>
      <c r="G299" s="83">
        <f>VLOOKUP(A299,РАСЧЕТ!$A$3:$BH$1360,60,0)</f>
        <v>462.91633106265755</v>
      </c>
      <c r="H299" s="83">
        <f t="shared" si="4"/>
        <v>-224.2836689373425</v>
      </c>
    </row>
    <row r="300" spans="1:8" ht="11.4" customHeight="1" x14ac:dyDescent="0.3">
      <c r="A300" s="181" t="s">
        <v>3974</v>
      </c>
      <c r="B300" s="182" t="s">
        <v>550</v>
      </c>
      <c r="C300" s="183">
        <v>571.23</v>
      </c>
      <c r="D300" s="184">
        <v>571.23</v>
      </c>
      <c r="E300" s="185" t="s">
        <v>4636</v>
      </c>
      <c r="F300" s="186" t="s">
        <v>4530</v>
      </c>
      <c r="G300" s="83">
        <f>VLOOKUP(A300,РАСЧЕТ!$A$3:$BH$1360,60,0)</f>
        <v>384.79920019583409</v>
      </c>
      <c r="H300" s="83">
        <f t="shared" si="4"/>
        <v>-186.43079980416593</v>
      </c>
    </row>
    <row r="301" spans="1:8" ht="11.4" customHeight="1" x14ac:dyDescent="0.3">
      <c r="A301" s="181" t="s">
        <v>2067</v>
      </c>
      <c r="B301" s="182" t="s">
        <v>2068</v>
      </c>
      <c r="C301" s="183">
        <v>687.2</v>
      </c>
      <c r="D301" s="184">
        <v>687.2</v>
      </c>
      <c r="E301" s="185" t="s">
        <v>4636</v>
      </c>
      <c r="F301" s="186" t="s">
        <v>2738</v>
      </c>
      <c r="G301" s="83">
        <f>VLOOKUP(A301,РАСЧЕТ!$A$3:$BH$1360,60,0)</f>
        <v>462.91633106265755</v>
      </c>
      <c r="H301" s="83">
        <f t="shared" si="4"/>
        <v>-224.2836689373425</v>
      </c>
    </row>
    <row r="302" spans="1:8" ht="11.4" customHeight="1" x14ac:dyDescent="0.3">
      <c r="A302" s="181" t="s">
        <v>1829</v>
      </c>
      <c r="B302" s="182" t="s">
        <v>1830</v>
      </c>
      <c r="C302" s="183">
        <v>687.2</v>
      </c>
      <c r="D302" s="184">
        <v>687.2</v>
      </c>
      <c r="E302" s="185" t="s">
        <v>4636</v>
      </c>
      <c r="F302" s="186" t="s">
        <v>2739</v>
      </c>
      <c r="G302" s="83">
        <f>VLOOKUP(A302,РАСЧЕТ!$A$3:$BH$1360,60,0)</f>
        <v>462.91633106265755</v>
      </c>
      <c r="H302" s="83">
        <f t="shared" si="4"/>
        <v>-224.2836689373425</v>
      </c>
    </row>
    <row r="303" spans="1:8" ht="11.4" customHeight="1" x14ac:dyDescent="0.3">
      <c r="A303" s="181" t="s">
        <v>1982</v>
      </c>
      <c r="B303" s="182" t="s">
        <v>1983</v>
      </c>
      <c r="C303" s="183">
        <v>571.23</v>
      </c>
      <c r="D303" s="184">
        <v>571.23</v>
      </c>
      <c r="E303" s="185" t="s">
        <v>4636</v>
      </c>
      <c r="F303" s="186" t="s">
        <v>2740</v>
      </c>
      <c r="G303" s="83">
        <f>VLOOKUP(A303,РАСЧЕТ!$A$3:$BH$1360,60,0)</f>
        <v>384.79920019583409</v>
      </c>
      <c r="H303" s="83">
        <f t="shared" si="4"/>
        <v>-186.43079980416593</v>
      </c>
    </row>
    <row r="304" spans="1:8" ht="11.4" customHeight="1" x14ac:dyDescent="0.3">
      <c r="A304" s="181" t="s">
        <v>2075</v>
      </c>
      <c r="B304" s="182" t="s">
        <v>2076</v>
      </c>
      <c r="C304" s="183">
        <v>635.66</v>
      </c>
      <c r="D304" s="184">
        <v>635.66</v>
      </c>
      <c r="E304" s="185" t="s">
        <v>4636</v>
      </c>
      <c r="F304" s="186" t="s">
        <v>2741</v>
      </c>
      <c r="G304" s="83">
        <f>VLOOKUP(A304,РАСЧЕТ!$A$3:$BH$1360,60,0)</f>
        <v>428.19760623295826</v>
      </c>
      <c r="H304" s="83">
        <f t="shared" si="4"/>
        <v>-207.4623937670417</v>
      </c>
    </row>
    <row r="305" spans="1:8" ht="11.4" customHeight="1" x14ac:dyDescent="0.3">
      <c r="A305" s="181" t="s">
        <v>876</v>
      </c>
      <c r="B305" s="182" t="s">
        <v>877</v>
      </c>
      <c r="C305" s="183">
        <v>579.82000000000005</v>
      </c>
      <c r="D305" s="184">
        <v>579.82000000000005</v>
      </c>
      <c r="E305" s="185" t="s">
        <v>4636</v>
      </c>
      <c r="F305" s="186" t="s">
        <v>2742</v>
      </c>
      <c r="G305" s="83">
        <f>VLOOKUP(A305,РАСЧЕТ!$A$3:$BH$1360,60,0)</f>
        <v>390.58565433411735</v>
      </c>
      <c r="H305" s="83">
        <f t="shared" si="4"/>
        <v>-189.2343456658827</v>
      </c>
    </row>
    <row r="306" spans="1:8" ht="11.4" customHeight="1" x14ac:dyDescent="0.3">
      <c r="A306" s="181" t="s">
        <v>2261</v>
      </c>
      <c r="B306" s="182" t="s">
        <v>2262</v>
      </c>
      <c r="C306" s="183">
        <v>635.66</v>
      </c>
      <c r="D306" s="184">
        <v>635.66</v>
      </c>
      <c r="E306" s="185" t="s">
        <v>4636</v>
      </c>
      <c r="F306" s="186" t="s">
        <v>2743</v>
      </c>
      <c r="G306" s="83">
        <f>VLOOKUP(A306,РАСЧЕТ!$A$3:$BH$1360,60,0)</f>
        <v>428.19760623295826</v>
      </c>
      <c r="H306" s="83">
        <f t="shared" si="4"/>
        <v>-207.4623937670417</v>
      </c>
    </row>
    <row r="307" spans="1:8" ht="11.4" customHeight="1" x14ac:dyDescent="0.3">
      <c r="A307" s="181" t="s">
        <v>2239</v>
      </c>
      <c r="B307" s="182" t="s">
        <v>2240</v>
      </c>
      <c r="C307" s="183">
        <v>708.67</v>
      </c>
      <c r="D307" s="184">
        <v>708.67</v>
      </c>
      <c r="E307" s="185" t="s">
        <v>4636</v>
      </c>
      <c r="F307" s="186" t="s">
        <v>2744</v>
      </c>
      <c r="G307" s="83">
        <f>VLOOKUP(A307,РАСЧЕТ!$A$3:$BH$1360,60,0)</f>
        <v>477.38246640836559</v>
      </c>
      <c r="H307" s="83">
        <f t="shared" si="4"/>
        <v>-231.28753359163437</v>
      </c>
    </row>
    <row r="308" spans="1:8" ht="11.4" customHeight="1" x14ac:dyDescent="0.3">
      <c r="A308" s="181" t="s">
        <v>945</v>
      </c>
      <c r="B308" s="182" t="s">
        <v>946</v>
      </c>
      <c r="C308" s="183">
        <v>841.82</v>
      </c>
      <c r="D308" s="184">
        <v>841.82</v>
      </c>
      <c r="E308" s="185" t="s">
        <v>4636</v>
      </c>
      <c r="F308" s="186" t="s">
        <v>2745</v>
      </c>
      <c r="G308" s="83">
        <f>VLOOKUP(A308,РАСЧЕТ!$A$3:$BH$1360,60,0)</f>
        <v>567.07250555175551</v>
      </c>
      <c r="H308" s="83">
        <f t="shared" si="4"/>
        <v>-274.74749444824454</v>
      </c>
    </row>
    <row r="309" spans="1:8" ht="11.4" customHeight="1" x14ac:dyDescent="0.3">
      <c r="A309" s="181" t="s">
        <v>3975</v>
      </c>
      <c r="B309" s="182" t="s">
        <v>1942</v>
      </c>
      <c r="C309" s="183">
        <v>167.5</v>
      </c>
      <c r="D309" s="184">
        <v>167.5</v>
      </c>
      <c r="E309" s="185" t="s">
        <v>4636</v>
      </c>
      <c r="F309" s="186" t="s">
        <v>4605</v>
      </c>
      <c r="G309" s="83">
        <f>VLOOKUP(A309,РАСЧЕТ!$A$3:$BH$1360,60,0)</f>
        <v>112.83585569652278</v>
      </c>
      <c r="H309" s="83">
        <f t="shared" si="4"/>
        <v>-54.664144303477215</v>
      </c>
    </row>
    <row r="310" spans="1:8" ht="11.4" customHeight="1" x14ac:dyDescent="0.3">
      <c r="A310" s="181" t="s">
        <v>2633</v>
      </c>
      <c r="B310" s="182" t="s">
        <v>2131</v>
      </c>
      <c r="C310" s="183">
        <v>158.91</v>
      </c>
      <c r="D310" s="184">
        <v>158.91</v>
      </c>
      <c r="E310" s="185" t="s">
        <v>4636</v>
      </c>
      <c r="F310" s="186" t="s">
        <v>3925</v>
      </c>
      <c r="G310" s="83">
        <f>VLOOKUP(A310,РАСЧЕТ!$A$3:$BH$1360,60,0)</f>
        <v>107.04940155823957</v>
      </c>
      <c r="H310" s="83">
        <f t="shared" si="4"/>
        <v>-51.86059844176043</v>
      </c>
    </row>
    <row r="311" spans="1:8" ht="11.4" customHeight="1" x14ac:dyDescent="0.3">
      <c r="A311" s="181" t="s">
        <v>3976</v>
      </c>
      <c r="B311" s="182" t="s">
        <v>881</v>
      </c>
      <c r="C311" s="183">
        <v>296.35000000000002</v>
      </c>
      <c r="D311" s="184">
        <v>296.35000000000002</v>
      </c>
      <c r="E311" s="185" t="s">
        <v>4636</v>
      </c>
      <c r="F311" s="186" t="s">
        <v>4606</v>
      </c>
      <c r="G311" s="83">
        <f>VLOOKUP(A311,РАСЧЕТ!$A$3:$BH$1360,60,0)</f>
        <v>199.63266777077106</v>
      </c>
      <c r="H311" s="83">
        <f t="shared" si="4"/>
        <v>-96.717332229228958</v>
      </c>
    </row>
    <row r="312" spans="1:8" ht="11.4" customHeight="1" x14ac:dyDescent="0.3">
      <c r="A312" s="181" t="s">
        <v>2080</v>
      </c>
      <c r="B312" s="182" t="s">
        <v>2081</v>
      </c>
      <c r="C312" s="183">
        <v>201.86</v>
      </c>
      <c r="D312" s="184">
        <v>201.86</v>
      </c>
      <c r="E312" s="185" t="s">
        <v>4636</v>
      </c>
      <c r="F312" s="186" t="s">
        <v>3029</v>
      </c>
      <c r="G312" s="83">
        <f>VLOOKUP(A312,РАСЧЕТ!$A$3:$BH$1360,60,0)</f>
        <v>135.98167224965567</v>
      </c>
      <c r="H312" s="83">
        <f t="shared" si="4"/>
        <v>-65.87832775034434</v>
      </c>
    </row>
    <row r="313" spans="1:8" ht="11.4" customHeight="1" x14ac:dyDescent="0.3">
      <c r="A313" s="181" t="s">
        <v>805</v>
      </c>
      <c r="B313" s="182" t="s">
        <v>806</v>
      </c>
      <c r="C313" s="183">
        <v>339.3</v>
      </c>
      <c r="D313" s="184">
        <v>339.3</v>
      </c>
      <c r="E313" s="185" t="s">
        <v>4636</v>
      </c>
      <c r="F313" s="186" t="s">
        <v>3030</v>
      </c>
      <c r="G313" s="83">
        <f>VLOOKUP(A313,РАСЧЕТ!$A$3:$BH$1360,60,0)</f>
        <v>228.56493846218717</v>
      </c>
      <c r="H313" s="83">
        <f t="shared" si="4"/>
        <v>-110.73506153781284</v>
      </c>
    </row>
    <row r="314" spans="1:8" ht="11.4" customHeight="1" x14ac:dyDescent="0.3">
      <c r="A314" s="181" t="s">
        <v>2241</v>
      </c>
      <c r="B314" s="182" t="s">
        <v>2242</v>
      </c>
      <c r="C314" s="183">
        <v>167.5</v>
      </c>
      <c r="D314" s="184">
        <v>167.5</v>
      </c>
      <c r="E314" s="185" t="s">
        <v>4636</v>
      </c>
      <c r="F314" s="186" t="s">
        <v>3031</v>
      </c>
      <c r="G314" s="83">
        <f>VLOOKUP(A314,РАСЧЕТ!$A$3:$BH$1360,60,0)</f>
        <v>112.83585569652278</v>
      </c>
      <c r="H314" s="83">
        <f t="shared" si="4"/>
        <v>-54.664144303477215</v>
      </c>
    </row>
    <row r="315" spans="1:8" ht="11.4" customHeight="1" x14ac:dyDescent="0.3">
      <c r="A315" s="181" t="s">
        <v>1235</v>
      </c>
      <c r="B315" s="182" t="s">
        <v>1236</v>
      </c>
      <c r="C315" s="183">
        <v>180.39</v>
      </c>
      <c r="D315" s="184">
        <v>180.39</v>
      </c>
      <c r="E315" s="185" t="s">
        <v>4636</v>
      </c>
      <c r="F315" s="186" t="s">
        <v>3032</v>
      </c>
      <c r="G315" s="83">
        <f>VLOOKUP(A315,РАСЧЕТ!$A$3:$BH$1360,60,0)</f>
        <v>121.51553690394761</v>
      </c>
      <c r="H315" s="83">
        <f t="shared" si="4"/>
        <v>-58.874463096052381</v>
      </c>
    </row>
    <row r="316" spans="1:8" ht="11.4" customHeight="1" x14ac:dyDescent="0.3">
      <c r="A316" s="181" t="s">
        <v>1947</v>
      </c>
      <c r="B316" s="182" t="s">
        <v>1948</v>
      </c>
      <c r="C316" s="183">
        <v>180.39</v>
      </c>
      <c r="D316" s="184">
        <v>180.39</v>
      </c>
      <c r="E316" s="185" t="s">
        <v>4636</v>
      </c>
      <c r="F316" s="186" t="s">
        <v>3033</v>
      </c>
      <c r="G316" s="83">
        <f>VLOOKUP(A316,РАСЧЕТ!$A$3:$BH$1360,60,0)</f>
        <v>121.51553690394761</v>
      </c>
      <c r="H316" s="83">
        <f t="shared" si="4"/>
        <v>-58.874463096052381</v>
      </c>
    </row>
    <row r="317" spans="1:8" ht="11.4" customHeight="1" x14ac:dyDescent="0.3">
      <c r="A317" s="181" t="s">
        <v>892</v>
      </c>
      <c r="B317" s="182" t="s">
        <v>893</v>
      </c>
      <c r="C317" s="183">
        <v>184.68</v>
      </c>
      <c r="D317" s="184">
        <v>184.68</v>
      </c>
      <c r="E317" s="185" t="s">
        <v>4636</v>
      </c>
      <c r="F317" s="186" t="s">
        <v>3034</v>
      </c>
      <c r="G317" s="83">
        <f>VLOOKUP(A317,РАСЧЕТ!$A$3:$BH$1360,60,0)</f>
        <v>124.40876397308921</v>
      </c>
      <c r="H317" s="83">
        <f t="shared" si="4"/>
        <v>-60.271236026910799</v>
      </c>
    </row>
    <row r="318" spans="1:8" ht="11.4" customHeight="1" x14ac:dyDescent="0.3">
      <c r="A318" s="181" t="s">
        <v>2541</v>
      </c>
      <c r="B318" s="182" t="s">
        <v>2051</v>
      </c>
      <c r="C318" s="183">
        <v>167.5</v>
      </c>
      <c r="D318" s="184">
        <v>167.5</v>
      </c>
      <c r="E318" s="185" t="s">
        <v>4636</v>
      </c>
      <c r="F318" s="186" t="s">
        <v>3035</v>
      </c>
      <c r="G318" s="83">
        <f>VLOOKUP(A318,РАСЧЕТ!$A$3:$BH$1360,60,0)</f>
        <v>112.83585569652278</v>
      </c>
      <c r="H318" s="83">
        <f t="shared" si="4"/>
        <v>-54.664144303477215</v>
      </c>
    </row>
    <row r="319" spans="1:8" ht="11.4" customHeight="1" x14ac:dyDescent="0.3">
      <c r="A319" s="181" t="s">
        <v>2576</v>
      </c>
      <c r="B319" s="182" t="s">
        <v>1535</v>
      </c>
      <c r="C319" s="183">
        <v>163.21</v>
      </c>
      <c r="D319" s="184">
        <v>163.21</v>
      </c>
      <c r="E319" s="185" t="s">
        <v>4636</v>
      </c>
      <c r="F319" s="186" t="s">
        <v>3878</v>
      </c>
      <c r="G319" s="83">
        <f>VLOOKUP(A319,РАСЧЕТ!$A$3:$BH$1360,60,0)</f>
        <v>109.94262862738117</v>
      </c>
      <c r="H319" s="83">
        <f t="shared" si="4"/>
        <v>-53.26737137261884</v>
      </c>
    </row>
    <row r="320" spans="1:8" ht="11.4" customHeight="1" x14ac:dyDescent="0.3">
      <c r="A320" s="181" t="s">
        <v>1910</v>
      </c>
      <c r="B320" s="182" t="s">
        <v>1911</v>
      </c>
      <c r="C320" s="183">
        <v>206.16</v>
      </c>
      <c r="D320" s="184">
        <v>206.16</v>
      </c>
      <c r="E320" s="185" t="s">
        <v>4636</v>
      </c>
      <c r="F320" s="186" t="s">
        <v>3036</v>
      </c>
      <c r="G320" s="83">
        <f>VLOOKUP(A320,РАСЧЕТ!$A$3:$BH$1360,60,0)</f>
        <v>138.87489931879728</v>
      </c>
      <c r="H320" s="83">
        <f t="shared" si="4"/>
        <v>-67.285100681202721</v>
      </c>
    </row>
    <row r="321" spans="1:8" ht="11.4" customHeight="1" x14ac:dyDescent="0.3">
      <c r="A321" s="181" t="s">
        <v>4504</v>
      </c>
      <c r="B321" s="182" t="s">
        <v>855</v>
      </c>
      <c r="C321" s="183">
        <v>128.85</v>
      </c>
      <c r="D321" s="184">
        <v>128.85</v>
      </c>
      <c r="E321" s="185" t="s">
        <v>4636</v>
      </c>
      <c r="F321" s="186" t="s">
        <v>4607</v>
      </c>
      <c r="G321" s="83">
        <f>VLOOKUP(A321,РАСЧЕТ!$A$3:$BH$1360,60,0)</f>
        <v>86.796812074248294</v>
      </c>
      <c r="H321" s="83">
        <f t="shared" si="4"/>
        <v>-42.053187925751701</v>
      </c>
    </row>
    <row r="322" spans="1:8" ht="11.4" customHeight="1" x14ac:dyDescent="0.3">
      <c r="A322" s="181" t="s">
        <v>743</v>
      </c>
      <c r="B322" s="182" t="s">
        <v>744</v>
      </c>
      <c r="C322" s="183">
        <v>249.11</v>
      </c>
      <c r="D322" s="184">
        <v>249.11</v>
      </c>
      <c r="E322" s="185" t="s">
        <v>4636</v>
      </c>
      <c r="F322" s="186" t="s">
        <v>3037</v>
      </c>
      <c r="G322" s="83">
        <f>VLOOKUP(A322,РАСЧЕТ!$A$3:$BH$1360,60,0)</f>
        <v>167.80717001021335</v>
      </c>
      <c r="H322" s="83">
        <f t="shared" ref="H322:H385" si="5">G322-C322</f>
        <v>-81.302829989786659</v>
      </c>
    </row>
    <row r="323" spans="1:8" ht="11.4" customHeight="1" x14ac:dyDescent="0.3">
      <c r="A323" s="181" t="s">
        <v>727</v>
      </c>
      <c r="B323" s="182" t="s">
        <v>728</v>
      </c>
      <c r="C323" s="183">
        <v>330.71</v>
      </c>
      <c r="D323" s="184">
        <v>330.71</v>
      </c>
      <c r="E323" s="185" t="s">
        <v>4636</v>
      </c>
      <c r="F323" s="186" t="s">
        <v>3038</v>
      </c>
      <c r="G323" s="83">
        <f>VLOOKUP(A323,РАСЧЕТ!$A$3:$BH$1360,60,0)</f>
        <v>222.77848432390394</v>
      </c>
      <c r="H323" s="83">
        <f t="shared" si="5"/>
        <v>-107.93151567609604</v>
      </c>
    </row>
    <row r="324" spans="1:8" ht="11.4" customHeight="1" x14ac:dyDescent="0.3">
      <c r="A324" s="181" t="s">
        <v>3977</v>
      </c>
      <c r="B324" s="182" t="s">
        <v>1783</v>
      </c>
      <c r="C324" s="183">
        <v>184.68</v>
      </c>
      <c r="D324" s="184">
        <v>184.68</v>
      </c>
      <c r="E324" s="185" t="s">
        <v>4636</v>
      </c>
      <c r="F324" s="186" t="s">
        <v>4531</v>
      </c>
      <c r="G324" s="83">
        <f>VLOOKUP(A324,РАСЧЕТ!$A$3:$BH$1360,60,0)</f>
        <v>124.40876397308921</v>
      </c>
      <c r="H324" s="83">
        <f t="shared" si="5"/>
        <v>-60.271236026910799</v>
      </c>
    </row>
    <row r="325" spans="1:8" ht="11.4" customHeight="1" x14ac:dyDescent="0.3">
      <c r="A325" s="181" t="s">
        <v>2082</v>
      </c>
      <c r="B325" s="182" t="s">
        <v>2083</v>
      </c>
      <c r="C325" s="183">
        <v>171.8</v>
      </c>
      <c r="D325" s="184">
        <v>171.8</v>
      </c>
      <c r="E325" s="185" t="s">
        <v>4636</v>
      </c>
      <c r="F325" s="186" t="s">
        <v>3039</v>
      </c>
      <c r="G325" s="83">
        <f>VLOOKUP(A325,РАСЧЕТ!$A$3:$BH$1360,60,0)</f>
        <v>115.72908276566439</v>
      </c>
      <c r="H325" s="83">
        <f t="shared" si="5"/>
        <v>-56.070917234335624</v>
      </c>
    </row>
    <row r="326" spans="1:8" ht="11.4" customHeight="1" x14ac:dyDescent="0.3">
      <c r="A326" s="181" t="s">
        <v>1523</v>
      </c>
      <c r="B326" s="182" t="s">
        <v>1524</v>
      </c>
      <c r="C326" s="183">
        <v>236.22</v>
      </c>
      <c r="D326" s="184">
        <v>236.22</v>
      </c>
      <c r="E326" s="185" t="s">
        <v>4636</v>
      </c>
      <c r="F326" s="186" t="s">
        <v>3040</v>
      </c>
      <c r="G326" s="83">
        <f>VLOOKUP(A326,РАСЧЕТ!$A$3:$BH$1360,60,0)</f>
        <v>159.12748880278852</v>
      </c>
      <c r="H326" s="83">
        <f t="shared" si="5"/>
        <v>-77.092511197211479</v>
      </c>
    </row>
    <row r="327" spans="1:8" ht="11.4" customHeight="1" x14ac:dyDescent="0.3">
      <c r="A327" s="181" t="s">
        <v>837</v>
      </c>
      <c r="B327" s="182" t="s">
        <v>838</v>
      </c>
      <c r="C327" s="183">
        <v>227.63</v>
      </c>
      <c r="D327" s="184">
        <v>227.63</v>
      </c>
      <c r="E327" s="185" t="s">
        <v>4636</v>
      </c>
      <c r="F327" s="186" t="s">
        <v>3041</v>
      </c>
      <c r="G327" s="83">
        <f>VLOOKUP(A327,РАСЧЕТ!$A$3:$BH$1360,60,0)</f>
        <v>153.34103466450532</v>
      </c>
      <c r="H327" s="83">
        <f t="shared" si="5"/>
        <v>-74.28896533549468</v>
      </c>
    </row>
    <row r="328" spans="1:8" ht="11.4" customHeight="1" x14ac:dyDescent="0.3">
      <c r="A328" s="181" t="s">
        <v>3978</v>
      </c>
      <c r="B328" s="182" t="s">
        <v>911</v>
      </c>
      <c r="C328" s="183">
        <v>231.93</v>
      </c>
      <c r="D328" s="184">
        <v>231.93</v>
      </c>
      <c r="E328" s="185" t="s">
        <v>4636</v>
      </c>
      <c r="F328" s="186" t="s">
        <v>4584</v>
      </c>
      <c r="G328" s="83">
        <f>VLOOKUP(A328,РАСЧЕТ!$A$3:$BH$1360,60,0)</f>
        <v>156.23426173364695</v>
      </c>
      <c r="H328" s="83">
        <f t="shared" si="5"/>
        <v>-75.695738266353061</v>
      </c>
    </row>
    <row r="329" spans="1:8" ht="11.4" customHeight="1" x14ac:dyDescent="0.3">
      <c r="A329" s="181" t="s">
        <v>3979</v>
      </c>
      <c r="B329" s="182" t="s">
        <v>900</v>
      </c>
      <c r="C329" s="183">
        <v>283.47000000000003</v>
      </c>
      <c r="D329" s="184">
        <v>283.47000000000003</v>
      </c>
      <c r="E329" s="185" t="s">
        <v>4636</v>
      </c>
      <c r="F329" s="186" t="s">
        <v>4574</v>
      </c>
      <c r="G329" s="83">
        <f>VLOOKUP(A329,РАСЧЕТ!$A$3:$BH$1360,60,0)</f>
        <v>190.95298656334623</v>
      </c>
      <c r="H329" s="83">
        <f t="shared" si="5"/>
        <v>-92.517013436653798</v>
      </c>
    </row>
    <row r="330" spans="1:8" ht="11.4" customHeight="1" x14ac:dyDescent="0.3">
      <c r="A330" s="181" t="s">
        <v>2583</v>
      </c>
      <c r="B330" s="182" t="s">
        <v>2143</v>
      </c>
      <c r="C330" s="183">
        <v>403.73</v>
      </c>
      <c r="D330" s="184">
        <v>403.73</v>
      </c>
      <c r="E330" s="185" t="s">
        <v>4636</v>
      </c>
      <c r="F330" s="186" t="s">
        <v>3866</v>
      </c>
      <c r="G330" s="83">
        <f>VLOOKUP(A330,РАСЧЕТ!$A$3:$BH$1360,60,0)</f>
        <v>271.96334449931135</v>
      </c>
      <c r="H330" s="83">
        <f t="shared" si="5"/>
        <v>-131.76665550068867</v>
      </c>
    </row>
    <row r="331" spans="1:8" ht="11.4" customHeight="1" x14ac:dyDescent="0.3">
      <c r="A331" s="181" t="s">
        <v>2267</v>
      </c>
      <c r="B331" s="182" t="s">
        <v>2268</v>
      </c>
      <c r="C331" s="183">
        <v>261.99</v>
      </c>
      <c r="D331" s="184">
        <v>261.99</v>
      </c>
      <c r="E331" s="185" t="s">
        <v>4636</v>
      </c>
      <c r="F331" s="186" t="s">
        <v>3044</v>
      </c>
      <c r="G331" s="83">
        <f>VLOOKUP(A331,РАСЧЕТ!$A$3:$BH$1360,60,0)</f>
        <v>176.48685121763816</v>
      </c>
      <c r="H331" s="83">
        <f t="shared" si="5"/>
        <v>-85.503148782361848</v>
      </c>
    </row>
    <row r="332" spans="1:8" ht="11.4" customHeight="1" x14ac:dyDescent="0.3">
      <c r="A332" s="181" t="s">
        <v>807</v>
      </c>
      <c r="B332" s="182" t="s">
        <v>808</v>
      </c>
      <c r="C332" s="183">
        <v>154.62</v>
      </c>
      <c r="D332" s="184">
        <v>154.62</v>
      </c>
      <c r="E332" s="185" t="s">
        <v>4636</v>
      </c>
      <c r="F332" s="186" t="s">
        <v>2945</v>
      </c>
      <c r="G332" s="83">
        <f>VLOOKUP(A332,РАСЧЕТ!$A$3:$BH$1360,60,0)</f>
        <v>104.15617448909795</v>
      </c>
      <c r="H332" s="83">
        <f t="shared" si="5"/>
        <v>-50.463825510902055</v>
      </c>
    </row>
    <row r="333" spans="1:8" ht="11.4" customHeight="1" x14ac:dyDescent="0.3">
      <c r="A333" s="181" t="s">
        <v>3980</v>
      </c>
      <c r="B333" s="182" t="s">
        <v>814</v>
      </c>
      <c r="C333" s="183">
        <v>206.16</v>
      </c>
      <c r="D333" s="184">
        <v>206.16</v>
      </c>
      <c r="E333" s="185" t="s">
        <v>4636</v>
      </c>
      <c r="F333" s="186" t="s">
        <v>4586</v>
      </c>
      <c r="G333" s="83">
        <f>VLOOKUP(A333,РАСЧЕТ!$A$3:$BH$1360,60,0)</f>
        <v>138.87489931879728</v>
      </c>
      <c r="H333" s="83">
        <f t="shared" si="5"/>
        <v>-67.285100681202721</v>
      </c>
    </row>
    <row r="334" spans="1:8" ht="11.4" customHeight="1" x14ac:dyDescent="0.3">
      <c r="A334" s="181" t="s">
        <v>2269</v>
      </c>
      <c r="B334" s="182" t="s">
        <v>2270</v>
      </c>
      <c r="C334" s="183">
        <v>304.94</v>
      </c>
      <c r="D334" s="184">
        <v>304.94</v>
      </c>
      <c r="E334" s="185" t="s">
        <v>4636</v>
      </c>
      <c r="F334" s="186" t="s">
        <v>3046</v>
      </c>
      <c r="G334" s="83">
        <f>VLOOKUP(A334,РАСЧЕТ!$A$3:$BH$1360,60,0)</f>
        <v>205.4191219090543</v>
      </c>
      <c r="H334" s="83">
        <f t="shared" si="5"/>
        <v>-99.5208780909457</v>
      </c>
    </row>
    <row r="335" spans="1:8" ht="11.4" customHeight="1" x14ac:dyDescent="0.3">
      <c r="A335" s="181" t="s">
        <v>2632</v>
      </c>
      <c r="B335" s="182" t="s">
        <v>2069</v>
      </c>
      <c r="C335" s="183">
        <v>176.09</v>
      </c>
      <c r="D335" s="184">
        <v>176.09</v>
      </c>
      <c r="E335" s="185" t="s">
        <v>4636</v>
      </c>
      <c r="F335" s="186" t="s">
        <v>3924</v>
      </c>
      <c r="G335" s="83">
        <f>VLOOKUP(A335,РАСЧЕТ!$A$3:$BH$1360,60,0)</f>
        <v>118.62230983480599</v>
      </c>
      <c r="H335" s="83">
        <f t="shared" si="5"/>
        <v>-57.467690165194014</v>
      </c>
    </row>
    <row r="336" spans="1:8" ht="11.4" customHeight="1" x14ac:dyDescent="0.3">
      <c r="A336" s="181" t="s">
        <v>1247</v>
      </c>
      <c r="B336" s="182" t="s">
        <v>1248</v>
      </c>
      <c r="C336" s="183">
        <v>180.39</v>
      </c>
      <c r="D336" s="184">
        <v>180.39</v>
      </c>
      <c r="E336" s="185" t="s">
        <v>4636</v>
      </c>
      <c r="F336" s="186" t="s">
        <v>3047</v>
      </c>
      <c r="G336" s="83">
        <f>VLOOKUP(A336,РАСЧЕТ!$A$3:$BH$1360,60,0)</f>
        <v>121.51553690394761</v>
      </c>
      <c r="H336" s="83">
        <f t="shared" si="5"/>
        <v>-58.874463096052381</v>
      </c>
    </row>
    <row r="337" spans="1:8" ht="11.4" customHeight="1" x14ac:dyDescent="0.3">
      <c r="A337" s="181" t="s">
        <v>1249</v>
      </c>
      <c r="B337" s="182" t="s">
        <v>1250</v>
      </c>
      <c r="C337" s="183">
        <v>171.8</v>
      </c>
      <c r="D337" s="184">
        <v>171.8</v>
      </c>
      <c r="E337" s="185" t="s">
        <v>4636</v>
      </c>
      <c r="F337" s="186" t="s">
        <v>3048</v>
      </c>
      <c r="G337" s="83">
        <f>VLOOKUP(A337,РАСЧЕТ!$A$3:$BH$1360,60,0)</f>
        <v>115.72908276566439</v>
      </c>
      <c r="H337" s="83">
        <f t="shared" si="5"/>
        <v>-56.070917234335624</v>
      </c>
    </row>
    <row r="338" spans="1:8" ht="11.4" customHeight="1" x14ac:dyDescent="0.3">
      <c r="A338" s="181" t="s">
        <v>950</v>
      </c>
      <c r="B338" s="182" t="s">
        <v>951</v>
      </c>
      <c r="C338" s="183">
        <v>124.55</v>
      </c>
      <c r="D338" s="184">
        <v>124.55</v>
      </c>
      <c r="E338" s="185" t="s">
        <v>4636</v>
      </c>
      <c r="F338" s="186" t="s">
        <v>3049</v>
      </c>
      <c r="G338" s="83">
        <f>VLOOKUP(A338,РАСЧЕТ!$A$3:$BH$1360,60,0)</f>
        <v>83.903585005106677</v>
      </c>
      <c r="H338" s="83">
        <f t="shared" si="5"/>
        <v>-40.64641499489332</v>
      </c>
    </row>
    <row r="339" spans="1:8" ht="11.4" customHeight="1" x14ac:dyDescent="0.3">
      <c r="A339" s="181" t="s">
        <v>2556</v>
      </c>
      <c r="B339" s="182" t="s">
        <v>1984</v>
      </c>
      <c r="C339" s="183">
        <v>124.55</v>
      </c>
      <c r="D339" s="184">
        <v>124.55</v>
      </c>
      <c r="E339" s="185" t="s">
        <v>4636</v>
      </c>
      <c r="F339" s="186" t="s">
        <v>3050</v>
      </c>
      <c r="G339" s="83">
        <f>VLOOKUP(A339,РАСЧЕТ!$A$3:$BH$1360,60,0)</f>
        <v>83.903585005106677</v>
      </c>
      <c r="H339" s="83">
        <f t="shared" si="5"/>
        <v>-40.64641499489332</v>
      </c>
    </row>
    <row r="340" spans="1:8" ht="11.4" customHeight="1" x14ac:dyDescent="0.3">
      <c r="A340" s="181" t="s">
        <v>2594</v>
      </c>
      <c r="B340" s="182" t="s">
        <v>1985</v>
      </c>
      <c r="C340" s="183">
        <v>184.68</v>
      </c>
      <c r="D340" s="184">
        <v>184.68</v>
      </c>
      <c r="E340" s="185" t="s">
        <v>4636</v>
      </c>
      <c r="F340" s="186" t="s">
        <v>3875</v>
      </c>
      <c r="G340" s="83">
        <f>VLOOKUP(A340,РАСЧЕТ!$A$3:$BH$1360,60,0)</f>
        <v>124.40876397308921</v>
      </c>
      <c r="H340" s="83">
        <f t="shared" si="5"/>
        <v>-60.271236026910799</v>
      </c>
    </row>
    <row r="341" spans="1:8" ht="11.4" customHeight="1" x14ac:dyDescent="0.3">
      <c r="A341" s="181" t="s">
        <v>2361</v>
      </c>
      <c r="B341" s="182" t="s">
        <v>2362</v>
      </c>
      <c r="C341" s="183">
        <v>176.09</v>
      </c>
      <c r="D341" s="184">
        <v>176.09</v>
      </c>
      <c r="E341" s="185" t="s">
        <v>4636</v>
      </c>
      <c r="F341" s="186" t="s">
        <v>3051</v>
      </c>
      <c r="G341" s="83">
        <f>VLOOKUP(A341,РАСЧЕТ!$A$3:$BH$1360,60,0)</f>
        <v>118.62230983480599</v>
      </c>
      <c r="H341" s="83">
        <f t="shared" si="5"/>
        <v>-57.467690165194014</v>
      </c>
    </row>
    <row r="342" spans="1:8" ht="11.4" customHeight="1" x14ac:dyDescent="0.3">
      <c r="A342" s="181" t="s">
        <v>1306</v>
      </c>
      <c r="B342" s="182" t="s">
        <v>1307</v>
      </c>
      <c r="C342" s="183">
        <v>210.45</v>
      </c>
      <c r="D342" s="184">
        <v>210.45</v>
      </c>
      <c r="E342" s="185" t="s">
        <v>4636</v>
      </c>
      <c r="F342" s="186" t="s">
        <v>3052</v>
      </c>
      <c r="G342" s="83">
        <f>VLOOKUP(A342,РАСЧЕТ!$A$3:$BH$1360,60,0)</f>
        <v>141.76812638793888</v>
      </c>
      <c r="H342" s="83">
        <f t="shared" si="5"/>
        <v>-68.681873612061111</v>
      </c>
    </row>
    <row r="343" spans="1:8" ht="11.4" customHeight="1" x14ac:dyDescent="0.3">
      <c r="A343" s="181" t="s">
        <v>2253</v>
      </c>
      <c r="B343" s="182" t="s">
        <v>2254</v>
      </c>
      <c r="C343" s="183">
        <v>115.96</v>
      </c>
      <c r="D343" s="184">
        <v>115.96</v>
      </c>
      <c r="E343" s="185" t="s">
        <v>4636</v>
      </c>
      <c r="F343" s="186" t="s">
        <v>2946</v>
      </c>
      <c r="G343" s="83">
        <f>VLOOKUP(A343,РАСЧЕТ!$A$3:$BH$1360,60,0)</f>
        <v>78.117130866823473</v>
      </c>
      <c r="H343" s="83">
        <f t="shared" si="5"/>
        <v>-37.842869133176521</v>
      </c>
    </row>
    <row r="344" spans="1:8" ht="11.4" customHeight="1" x14ac:dyDescent="0.3">
      <c r="A344" s="181" t="s">
        <v>2009</v>
      </c>
      <c r="B344" s="182" t="s">
        <v>2010</v>
      </c>
      <c r="C344" s="183">
        <v>446.68</v>
      </c>
      <c r="D344" s="184">
        <v>446.68</v>
      </c>
      <c r="E344" s="185" t="s">
        <v>4636</v>
      </c>
      <c r="F344" s="186" t="s">
        <v>3053</v>
      </c>
      <c r="G344" s="83">
        <f>VLOOKUP(A344,РАСЧЕТ!$A$3:$BH$1360,60,0)</f>
        <v>300.89561519072743</v>
      </c>
      <c r="H344" s="83">
        <f t="shared" si="5"/>
        <v>-145.78438480927258</v>
      </c>
    </row>
    <row r="345" spans="1:8" ht="11.4" customHeight="1" x14ac:dyDescent="0.3">
      <c r="A345" s="181" t="s">
        <v>3981</v>
      </c>
      <c r="B345" s="182" t="s">
        <v>909</v>
      </c>
      <c r="C345" s="183">
        <v>210.45</v>
      </c>
      <c r="D345" s="184">
        <v>210.45</v>
      </c>
      <c r="E345" s="185" t="s">
        <v>4636</v>
      </c>
      <c r="F345" s="186" t="s">
        <v>4532</v>
      </c>
      <c r="G345" s="83">
        <f>VLOOKUP(A345,РАСЧЕТ!$A$3:$BH$1360,60,0)</f>
        <v>141.76812638793888</v>
      </c>
      <c r="H345" s="83">
        <f t="shared" si="5"/>
        <v>-68.681873612061111</v>
      </c>
    </row>
    <row r="346" spans="1:8" ht="11.4" customHeight="1" x14ac:dyDescent="0.3">
      <c r="A346" s="181" t="s">
        <v>2532</v>
      </c>
      <c r="B346" s="182" t="s">
        <v>715</v>
      </c>
      <c r="C346" s="183">
        <v>193.27</v>
      </c>
      <c r="D346" s="184">
        <v>193.27</v>
      </c>
      <c r="E346" s="185" t="s">
        <v>4636</v>
      </c>
      <c r="F346" s="186" t="s">
        <v>3054</v>
      </c>
      <c r="G346" s="83">
        <f>VLOOKUP(A346,РАСЧЕТ!$A$3:$BH$1360,60,0)</f>
        <v>130.19521811137244</v>
      </c>
      <c r="H346" s="83">
        <f t="shared" si="5"/>
        <v>-63.07478188862757</v>
      </c>
    </row>
    <row r="347" spans="1:8" ht="11.4" customHeight="1" x14ac:dyDescent="0.3">
      <c r="A347" s="181" t="s">
        <v>1539</v>
      </c>
      <c r="B347" s="182" t="s">
        <v>1540</v>
      </c>
      <c r="C347" s="183">
        <v>163.21</v>
      </c>
      <c r="D347" s="184">
        <v>163.21</v>
      </c>
      <c r="E347" s="185" t="s">
        <v>4636</v>
      </c>
      <c r="F347" s="186" t="s">
        <v>3055</v>
      </c>
      <c r="G347" s="83">
        <f>VLOOKUP(A347,РАСЧЕТ!$A$3:$BH$1360,60,0)</f>
        <v>109.94262862738117</v>
      </c>
      <c r="H347" s="83">
        <f t="shared" si="5"/>
        <v>-53.26737137261884</v>
      </c>
    </row>
    <row r="348" spans="1:8" ht="11.4" customHeight="1" x14ac:dyDescent="0.3">
      <c r="A348" s="181" t="s">
        <v>2060</v>
      </c>
      <c r="B348" s="182" t="s">
        <v>2061</v>
      </c>
      <c r="C348" s="183">
        <v>163.21</v>
      </c>
      <c r="D348" s="184">
        <v>163.21</v>
      </c>
      <c r="E348" s="185" t="s">
        <v>4636</v>
      </c>
      <c r="F348" s="186" t="s">
        <v>3056</v>
      </c>
      <c r="G348" s="83">
        <f>VLOOKUP(A348,РАСЧЕТ!$A$3:$BH$1360,60,0)</f>
        <v>109.94262862738117</v>
      </c>
      <c r="H348" s="83">
        <f t="shared" si="5"/>
        <v>-53.26737137261884</v>
      </c>
    </row>
    <row r="349" spans="1:8" ht="11.4" customHeight="1" x14ac:dyDescent="0.3">
      <c r="A349" s="181" t="s">
        <v>1804</v>
      </c>
      <c r="B349" s="182" t="s">
        <v>1805</v>
      </c>
      <c r="C349" s="183">
        <v>184.68</v>
      </c>
      <c r="D349" s="184">
        <v>184.68</v>
      </c>
      <c r="E349" s="185" t="s">
        <v>4636</v>
      </c>
      <c r="F349" s="186" t="s">
        <v>3057</v>
      </c>
      <c r="G349" s="83">
        <f>VLOOKUP(A349,РАСЧЕТ!$A$3:$BH$1360,60,0)</f>
        <v>124.40876397308921</v>
      </c>
      <c r="H349" s="83">
        <f t="shared" si="5"/>
        <v>-60.271236026910799</v>
      </c>
    </row>
    <row r="350" spans="1:8" ht="11.4" customHeight="1" x14ac:dyDescent="0.3">
      <c r="A350" s="181" t="s">
        <v>2255</v>
      </c>
      <c r="B350" s="182" t="s">
        <v>2256</v>
      </c>
      <c r="C350" s="183">
        <v>163.21</v>
      </c>
      <c r="D350" s="184">
        <v>163.21</v>
      </c>
      <c r="E350" s="185" t="s">
        <v>4636</v>
      </c>
      <c r="F350" s="186" t="s">
        <v>3058</v>
      </c>
      <c r="G350" s="83">
        <f>VLOOKUP(A350,РАСЧЕТ!$A$3:$BH$1360,60,0)</f>
        <v>109.94262862738117</v>
      </c>
      <c r="H350" s="83">
        <f t="shared" si="5"/>
        <v>-53.26737137261884</v>
      </c>
    </row>
    <row r="351" spans="1:8" ht="11.4" customHeight="1" x14ac:dyDescent="0.3">
      <c r="A351" s="181" t="s">
        <v>2275</v>
      </c>
      <c r="B351" s="182" t="s">
        <v>2276</v>
      </c>
      <c r="C351" s="183">
        <v>249.11</v>
      </c>
      <c r="D351" s="184">
        <v>249.11</v>
      </c>
      <c r="E351" s="185" t="s">
        <v>4636</v>
      </c>
      <c r="F351" s="186" t="s">
        <v>3059</v>
      </c>
      <c r="G351" s="83">
        <f>VLOOKUP(A351,РАСЧЕТ!$A$3:$BH$1360,60,0)</f>
        <v>167.80717001021335</v>
      </c>
      <c r="H351" s="83">
        <f t="shared" si="5"/>
        <v>-81.302829989786659</v>
      </c>
    </row>
    <row r="352" spans="1:8" ht="11.4" customHeight="1" x14ac:dyDescent="0.3">
      <c r="A352" s="181" t="s">
        <v>2086</v>
      </c>
      <c r="B352" s="182" t="s">
        <v>2087</v>
      </c>
      <c r="C352" s="183">
        <v>206.16</v>
      </c>
      <c r="D352" s="184">
        <v>206.16</v>
      </c>
      <c r="E352" s="185" t="s">
        <v>4636</v>
      </c>
      <c r="F352" s="186" t="s">
        <v>3060</v>
      </c>
      <c r="G352" s="83">
        <f>VLOOKUP(A352,РАСЧЕТ!$A$3:$BH$1360,60,0)</f>
        <v>138.87489931879728</v>
      </c>
      <c r="H352" s="83">
        <f t="shared" si="5"/>
        <v>-67.285100681202721</v>
      </c>
    </row>
    <row r="353" spans="1:8" ht="11.4" customHeight="1" x14ac:dyDescent="0.3">
      <c r="A353" s="181" t="s">
        <v>1986</v>
      </c>
      <c r="B353" s="182" t="s">
        <v>1987</v>
      </c>
      <c r="C353" s="183">
        <v>188.98</v>
      </c>
      <c r="D353" s="184">
        <v>188.98</v>
      </c>
      <c r="E353" s="185" t="s">
        <v>4636</v>
      </c>
      <c r="F353" s="186" t="s">
        <v>3061</v>
      </c>
      <c r="G353" s="83">
        <f>VLOOKUP(A353,РАСЧЕТ!$A$3:$BH$1360,60,0)</f>
        <v>127.30199104223084</v>
      </c>
      <c r="H353" s="83">
        <f t="shared" si="5"/>
        <v>-61.678008957769151</v>
      </c>
    </row>
    <row r="354" spans="1:8" ht="11.4" customHeight="1" x14ac:dyDescent="0.3">
      <c r="A354" s="181" t="s">
        <v>2132</v>
      </c>
      <c r="B354" s="182" t="s">
        <v>2133</v>
      </c>
      <c r="C354" s="183">
        <v>163.21</v>
      </c>
      <c r="D354" s="184">
        <v>163.21</v>
      </c>
      <c r="E354" s="185" t="s">
        <v>4636</v>
      </c>
      <c r="F354" s="186" t="s">
        <v>2947</v>
      </c>
      <c r="G354" s="83">
        <f>VLOOKUP(A354,РАСЧЕТ!$A$3:$BH$1360,60,0)</f>
        <v>109.94262862738117</v>
      </c>
      <c r="H354" s="83">
        <f t="shared" si="5"/>
        <v>-53.26737137261884</v>
      </c>
    </row>
    <row r="355" spans="1:8" ht="11.4" customHeight="1" x14ac:dyDescent="0.3">
      <c r="A355" s="181" t="s">
        <v>2567</v>
      </c>
      <c r="B355" s="182" t="s">
        <v>2366</v>
      </c>
      <c r="C355" s="183">
        <v>335.01</v>
      </c>
      <c r="D355" s="184">
        <v>335.01</v>
      </c>
      <c r="E355" s="185" t="s">
        <v>4636</v>
      </c>
      <c r="F355" s="186" t="s">
        <v>3868</v>
      </c>
      <c r="G355" s="83">
        <f>VLOOKUP(A355,РАСЧЕТ!$A$3:$BH$1360,60,0)</f>
        <v>225.67171139304557</v>
      </c>
      <c r="H355" s="83">
        <f t="shared" si="5"/>
        <v>-109.33828860695442</v>
      </c>
    </row>
    <row r="356" spans="1:8" ht="11.4" customHeight="1" x14ac:dyDescent="0.3">
      <c r="A356" s="181" t="s">
        <v>2367</v>
      </c>
      <c r="B356" s="182" t="s">
        <v>2368</v>
      </c>
      <c r="C356" s="183">
        <v>201.86</v>
      </c>
      <c r="D356" s="184">
        <v>201.86</v>
      </c>
      <c r="E356" s="185" t="s">
        <v>4636</v>
      </c>
      <c r="F356" s="186" t="s">
        <v>3062</v>
      </c>
      <c r="G356" s="83">
        <f>VLOOKUP(A356,РАСЧЕТ!$A$3:$BH$1360,60,0)</f>
        <v>135.98167224965567</v>
      </c>
      <c r="H356" s="83">
        <f t="shared" si="5"/>
        <v>-65.87832775034434</v>
      </c>
    </row>
    <row r="357" spans="1:8" ht="11.4" customHeight="1" x14ac:dyDescent="0.3">
      <c r="A357" s="181" t="s">
        <v>1912</v>
      </c>
      <c r="B357" s="182" t="s">
        <v>1913</v>
      </c>
      <c r="C357" s="183">
        <v>176.09</v>
      </c>
      <c r="D357" s="184">
        <v>176.09</v>
      </c>
      <c r="E357" s="185" t="s">
        <v>4636</v>
      </c>
      <c r="F357" s="186" t="s">
        <v>3063</v>
      </c>
      <c r="G357" s="83">
        <f>VLOOKUP(A357,РАСЧЕТ!$A$3:$BH$1360,60,0)</f>
        <v>118.62230983480599</v>
      </c>
      <c r="H357" s="83">
        <f t="shared" si="5"/>
        <v>-57.467690165194014</v>
      </c>
    </row>
    <row r="358" spans="1:8" ht="11.4" customHeight="1" x14ac:dyDescent="0.3">
      <c r="A358" s="181" t="s">
        <v>935</v>
      </c>
      <c r="B358" s="182" t="s">
        <v>936</v>
      </c>
      <c r="C358" s="183">
        <v>141.72999999999999</v>
      </c>
      <c r="D358" s="184">
        <v>141.72999999999999</v>
      </c>
      <c r="E358" s="185" t="s">
        <v>4636</v>
      </c>
      <c r="F358" s="186" t="s">
        <v>3064</v>
      </c>
      <c r="G358" s="83">
        <f>VLOOKUP(A358,РАСЧЕТ!$A$3:$BH$1360,60,0)</f>
        <v>95.476493281673115</v>
      </c>
      <c r="H358" s="83">
        <f t="shared" si="5"/>
        <v>-46.253506718326875</v>
      </c>
    </row>
    <row r="359" spans="1:8" ht="11.4" customHeight="1" x14ac:dyDescent="0.3">
      <c r="A359" s="181" t="s">
        <v>2163</v>
      </c>
      <c r="B359" s="182" t="s">
        <v>2164</v>
      </c>
      <c r="C359" s="183">
        <v>171.8</v>
      </c>
      <c r="D359" s="184">
        <v>171.8</v>
      </c>
      <c r="E359" s="185" t="s">
        <v>4636</v>
      </c>
      <c r="F359" s="186" t="s">
        <v>3065</v>
      </c>
      <c r="G359" s="83">
        <f>VLOOKUP(A359,РАСЧЕТ!$A$3:$BH$1360,60,0)</f>
        <v>115.72908276566439</v>
      </c>
      <c r="H359" s="83">
        <f t="shared" si="5"/>
        <v>-56.070917234335624</v>
      </c>
    </row>
    <row r="360" spans="1:8" ht="11.4" customHeight="1" x14ac:dyDescent="0.3">
      <c r="A360" s="181" t="s">
        <v>2027</v>
      </c>
      <c r="B360" s="182" t="s">
        <v>2028</v>
      </c>
      <c r="C360" s="183">
        <v>240.52</v>
      </c>
      <c r="D360" s="184">
        <v>240.52</v>
      </c>
      <c r="E360" s="185" t="s">
        <v>4636</v>
      </c>
      <c r="F360" s="186" t="s">
        <v>3066</v>
      </c>
      <c r="G360" s="83">
        <f>VLOOKUP(A360,РАСЧЕТ!$A$3:$BH$1360,60,0)</f>
        <v>162.02071587193012</v>
      </c>
      <c r="H360" s="83">
        <f t="shared" si="5"/>
        <v>-78.499284128069888</v>
      </c>
    </row>
    <row r="361" spans="1:8" ht="11.4" customHeight="1" x14ac:dyDescent="0.3">
      <c r="A361" s="181" t="s">
        <v>1998</v>
      </c>
      <c r="B361" s="182" t="s">
        <v>1999</v>
      </c>
      <c r="C361" s="183">
        <v>176.09</v>
      </c>
      <c r="D361" s="184">
        <v>176.09</v>
      </c>
      <c r="E361" s="185" t="s">
        <v>4636</v>
      </c>
      <c r="F361" s="186" t="s">
        <v>3067</v>
      </c>
      <c r="G361" s="83">
        <f>VLOOKUP(A361,РАСЧЕТ!$A$3:$BH$1360,60,0)</f>
        <v>118.62230983480599</v>
      </c>
      <c r="H361" s="83">
        <f t="shared" si="5"/>
        <v>-57.467690165194014</v>
      </c>
    </row>
    <row r="362" spans="1:8" ht="11.4" customHeight="1" x14ac:dyDescent="0.3">
      <c r="A362" s="181" t="s">
        <v>713</v>
      </c>
      <c r="B362" s="182" t="s">
        <v>714</v>
      </c>
      <c r="C362" s="183">
        <v>223.34</v>
      </c>
      <c r="D362" s="184">
        <v>223.34</v>
      </c>
      <c r="E362" s="185" t="s">
        <v>4636</v>
      </c>
      <c r="F362" s="186" t="s">
        <v>3068</v>
      </c>
      <c r="G362" s="83">
        <f>VLOOKUP(A362,РАСЧЕТ!$A$3:$BH$1360,60,0)</f>
        <v>150.44780759536371</v>
      </c>
      <c r="H362" s="83">
        <f t="shared" si="5"/>
        <v>-72.89219240463629</v>
      </c>
    </row>
    <row r="363" spans="1:8" ht="11.4" customHeight="1" x14ac:dyDescent="0.3">
      <c r="A363" s="181" t="s">
        <v>2148</v>
      </c>
      <c r="B363" s="182" t="s">
        <v>2149</v>
      </c>
      <c r="C363" s="183">
        <v>188.98</v>
      </c>
      <c r="D363" s="184">
        <v>188.98</v>
      </c>
      <c r="E363" s="185" t="s">
        <v>4636</v>
      </c>
      <c r="F363" s="186" t="s">
        <v>3069</v>
      </c>
      <c r="G363" s="83">
        <f>VLOOKUP(A363,РАСЧЕТ!$A$3:$BH$1360,60,0)</f>
        <v>127.30199104223084</v>
      </c>
      <c r="H363" s="83">
        <f t="shared" si="5"/>
        <v>-61.678008957769151</v>
      </c>
    </row>
    <row r="364" spans="1:8" ht="11.4" customHeight="1" x14ac:dyDescent="0.3">
      <c r="A364" s="181" t="s">
        <v>815</v>
      </c>
      <c r="B364" s="182" t="s">
        <v>816</v>
      </c>
      <c r="C364" s="183">
        <v>180.39</v>
      </c>
      <c r="D364" s="184">
        <v>180.39</v>
      </c>
      <c r="E364" s="185" t="s">
        <v>4636</v>
      </c>
      <c r="F364" s="186" t="s">
        <v>3070</v>
      </c>
      <c r="G364" s="83">
        <f>VLOOKUP(A364,РАСЧЕТ!$A$3:$BH$1360,60,0)</f>
        <v>121.51553690394761</v>
      </c>
      <c r="H364" s="83">
        <f t="shared" si="5"/>
        <v>-58.874463096052381</v>
      </c>
    </row>
    <row r="365" spans="1:8" ht="11.4" customHeight="1" x14ac:dyDescent="0.3">
      <c r="A365" s="181" t="s">
        <v>2138</v>
      </c>
      <c r="B365" s="182" t="s">
        <v>2139</v>
      </c>
      <c r="C365" s="183">
        <v>180.39</v>
      </c>
      <c r="D365" s="184">
        <v>180.39</v>
      </c>
      <c r="E365" s="185" t="s">
        <v>4636</v>
      </c>
      <c r="F365" s="186" t="s">
        <v>2948</v>
      </c>
      <c r="G365" s="83">
        <f>VLOOKUP(A365,РАСЧЕТ!$A$3:$BH$1360,60,0)</f>
        <v>121.51553690394761</v>
      </c>
      <c r="H365" s="83">
        <f t="shared" si="5"/>
        <v>-58.874463096052381</v>
      </c>
    </row>
    <row r="366" spans="1:8" ht="11.4" customHeight="1" x14ac:dyDescent="0.3">
      <c r="A366" s="181" t="s">
        <v>916</v>
      </c>
      <c r="B366" s="182" t="s">
        <v>917</v>
      </c>
      <c r="C366" s="183">
        <v>184.68</v>
      </c>
      <c r="D366" s="184">
        <v>184.68</v>
      </c>
      <c r="E366" s="185" t="s">
        <v>4636</v>
      </c>
      <c r="F366" s="186" t="s">
        <v>3071</v>
      </c>
      <c r="G366" s="83">
        <f>VLOOKUP(A366,РАСЧЕТ!$A$3:$BH$1360,60,0)</f>
        <v>124.40876397308921</v>
      </c>
      <c r="H366" s="83">
        <f t="shared" si="5"/>
        <v>-60.271236026910799</v>
      </c>
    </row>
    <row r="367" spans="1:8" ht="11.4" customHeight="1" x14ac:dyDescent="0.3">
      <c r="A367" s="181" t="s">
        <v>3982</v>
      </c>
      <c r="B367" s="182" t="s">
        <v>789</v>
      </c>
      <c r="C367" s="183">
        <v>197.57</v>
      </c>
      <c r="D367" s="184">
        <v>197.57</v>
      </c>
      <c r="E367" s="185" t="s">
        <v>4636</v>
      </c>
      <c r="F367" s="186" t="s">
        <v>4533</v>
      </c>
      <c r="G367" s="83">
        <f>VLOOKUP(A367,РАСЧЕТ!$A$3:$BH$1360,60,0)</f>
        <v>133.08844518051404</v>
      </c>
      <c r="H367" s="83">
        <f t="shared" si="5"/>
        <v>-64.48155481948595</v>
      </c>
    </row>
    <row r="368" spans="1:8" ht="11.4" customHeight="1" x14ac:dyDescent="0.3">
      <c r="A368" s="181" t="s">
        <v>2165</v>
      </c>
      <c r="B368" s="182" t="s">
        <v>2166</v>
      </c>
      <c r="C368" s="183">
        <v>193.27</v>
      </c>
      <c r="D368" s="184">
        <v>193.27</v>
      </c>
      <c r="E368" s="185" t="s">
        <v>4636</v>
      </c>
      <c r="F368" s="186" t="s">
        <v>3073</v>
      </c>
      <c r="G368" s="83">
        <f>VLOOKUP(A368,РАСЧЕТ!$A$3:$BH$1360,60,0)</f>
        <v>130.19521811137244</v>
      </c>
      <c r="H368" s="83">
        <f t="shared" si="5"/>
        <v>-63.07478188862757</v>
      </c>
    </row>
    <row r="369" spans="1:8" ht="11.4" customHeight="1" x14ac:dyDescent="0.3">
      <c r="A369" s="181" t="s">
        <v>952</v>
      </c>
      <c r="B369" s="182" t="s">
        <v>953</v>
      </c>
      <c r="C369" s="183">
        <v>176.09</v>
      </c>
      <c r="D369" s="184">
        <v>176.09</v>
      </c>
      <c r="E369" s="185" t="s">
        <v>4636</v>
      </c>
      <c r="F369" s="186" t="s">
        <v>3074</v>
      </c>
      <c r="G369" s="83">
        <f>VLOOKUP(A369,РАСЧЕТ!$A$3:$BH$1360,60,0)</f>
        <v>118.62230983480599</v>
      </c>
      <c r="H369" s="83">
        <f t="shared" si="5"/>
        <v>-57.467690165194014</v>
      </c>
    </row>
    <row r="370" spans="1:8" ht="11.4" customHeight="1" x14ac:dyDescent="0.3">
      <c r="A370" s="181" t="s">
        <v>2595</v>
      </c>
      <c r="B370" s="182" t="s">
        <v>2150</v>
      </c>
      <c r="C370" s="183">
        <v>219.04</v>
      </c>
      <c r="D370" s="184">
        <v>219.04</v>
      </c>
      <c r="E370" s="185" t="s">
        <v>4636</v>
      </c>
      <c r="F370" s="186" t="s">
        <v>3872</v>
      </c>
      <c r="G370" s="83">
        <f>VLOOKUP(A370,РАСЧЕТ!$A$3:$BH$1360,60,0)</f>
        <v>147.55458052622208</v>
      </c>
      <c r="H370" s="83">
        <f t="shared" si="5"/>
        <v>-71.48541947377791</v>
      </c>
    </row>
    <row r="371" spans="1:8" ht="11.4" customHeight="1" x14ac:dyDescent="0.3">
      <c r="A371" s="181" t="s">
        <v>771</v>
      </c>
      <c r="B371" s="182" t="s">
        <v>772</v>
      </c>
      <c r="C371" s="183">
        <v>261.99</v>
      </c>
      <c r="D371" s="184">
        <v>261.99</v>
      </c>
      <c r="E371" s="185" t="s">
        <v>4636</v>
      </c>
      <c r="F371" s="186" t="s">
        <v>3075</v>
      </c>
      <c r="G371" s="83">
        <f>VLOOKUP(A371,РАСЧЕТ!$A$3:$BH$1360,60,0)</f>
        <v>176.48685121763816</v>
      </c>
      <c r="H371" s="83">
        <f t="shared" si="5"/>
        <v>-85.503148782361848</v>
      </c>
    </row>
    <row r="372" spans="1:8" ht="11.4" customHeight="1" x14ac:dyDescent="0.3">
      <c r="A372" s="181" t="s">
        <v>954</v>
      </c>
      <c r="B372" s="182" t="s">
        <v>955</v>
      </c>
      <c r="C372" s="183">
        <v>214.75</v>
      </c>
      <c r="D372" s="184">
        <v>214.75</v>
      </c>
      <c r="E372" s="185" t="s">
        <v>4636</v>
      </c>
      <c r="F372" s="186" t="s">
        <v>3076</v>
      </c>
      <c r="G372" s="83">
        <f>VLOOKUP(A372,РАСЧЕТ!$A$3:$BH$1360,60,0)</f>
        <v>144.66135345708048</v>
      </c>
      <c r="H372" s="83">
        <f t="shared" si="5"/>
        <v>-70.08864654291952</v>
      </c>
    </row>
    <row r="373" spans="1:8" ht="11.4" customHeight="1" x14ac:dyDescent="0.3">
      <c r="A373" s="181" t="s">
        <v>1527</v>
      </c>
      <c r="B373" s="182" t="s">
        <v>1528</v>
      </c>
      <c r="C373" s="183">
        <v>180.39</v>
      </c>
      <c r="D373" s="184">
        <v>180.39</v>
      </c>
      <c r="E373" s="185" t="s">
        <v>4636</v>
      </c>
      <c r="F373" s="186" t="s">
        <v>3077</v>
      </c>
      <c r="G373" s="83">
        <f>VLOOKUP(A373,РАСЧЕТ!$A$3:$BH$1360,60,0)</f>
        <v>121.51553690394761</v>
      </c>
      <c r="H373" s="83">
        <f t="shared" si="5"/>
        <v>-58.874463096052381</v>
      </c>
    </row>
    <row r="374" spans="1:8" ht="11.4" customHeight="1" x14ac:dyDescent="0.3">
      <c r="A374" s="181" t="s">
        <v>2608</v>
      </c>
      <c r="B374" s="182" t="s">
        <v>1424</v>
      </c>
      <c r="C374" s="183">
        <v>201.86</v>
      </c>
      <c r="D374" s="184">
        <v>201.86</v>
      </c>
      <c r="E374" s="185" t="s">
        <v>4636</v>
      </c>
      <c r="F374" s="186" t="s">
        <v>3873</v>
      </c>
      <c r="G374" s="83">
        <f>VLOOKUP(A374,РАСЧЕТ!$A$3:$BH$1360,60,0)</f>
        <v>135.98167224965567</v>
      </c>
      <c r="H374" s="83">
        <f t="shared" si="5"/>
        <v>-65.87832775034434</v>
      </c>
    </row>
    <row r="375" spans="1:8" ht="11.4" customHeight="1" x14ac:dyDescent="0.3">
      <c r="A375" s="181" t="s">
        <v>2351</v>
      </c>
      <c r="B375" s="182" t="s">
        <v>2352</v>
      </c>
      <c r="C375" s="183">
        <v>197.57</v>
      </c>
      <c r="D375" s="184">
        <v>197.57</v>
      </c>
      <c r="E375" s="185" t="s">
        <v>4636</v>
      </c>
      <c r="F375" s="186" t="s">
        <v>3078</v>
      </c>
      <c r="G375" s="83">
        <f>VLOOKUP(A375,РАСЧЕТ!$A$3:$BH$1360,60,0)</f>
        <v>133.08844518051404</v>
      </c>
      <c r="H375" s="83">
        <f t="shared" si="5"/>
        <v>-64.48155481948595</v>
      </c>
    </row>
    <row r="376" spans="1:8" ht="11.4" customHeight="1" x14ac:dyDescent="0.3">
      <c r="A376" s="181" t="s">
        <v>1531</v>
      </c>
      <c r="B376" s="182" t="s">
        <v>1532</v>
      </c>
      <c r="C376" s="183">
        <v>163.21</v>
      </c>
      <c r="D376" s="184">
        <v>163.21</v>
      </c>
      <c r="E376" s="185" t="s">
        <v>4636</v>
      </c>
      <c r="F376" s="186" t="s">
        <v>2949</v>
      </c>
      <c r="G376" s="83">
        <f>VLOOKUP(A376,РАСЧЕТ!$A$3:$BH$1360,60,0)</f>
        <v>109.94262862738117</v>
      </c>
      <c r="H376" s="83">
        <f t="shared" si="5"/>
        <v>-53.26737137261884</v>
      </c>
    </row>
    <row r="377" spans="1:8" ht="11.4" customHeight="1" x14ac:dyDescent="0.3">
      <c r="A377" s="181" t="s">
        <v>2612</v>
      </c>
      <c r="B377" s="182" t="s">
        <v>2412</v>
      </c>
      <c r="C377" s="183">
        <v>266.29000000000002</v>
      </c>
      <c r="D377" s="184">
        <v>266.29000000000002</v>
      </c>
      <c r="E377" s="185" t="s">
        <v>4636</v>
      </c>
      <c r="F377" s="186" t="s">
        <v>3869</v>
      </c>
      <c r="G377" s="83">
        <f>VLOOKUP(A377,РАСЧЕТ!$A$3:$BH$1360,60,0)</f>
        <v>179.38007828677979</v>
      </c>
      <c r="H377" s="83">
        <f t="shared" si="5"/>
        <v>-86.909921713220228</v>
      </c>
    </row>
    <row r="378" spans="1:8" ht="11.4" customHeight="1" x14ac:dyDescent="0.3">
      <c r="A378" s="181" t="s">
        <v>2000</v>
      </c>
      <c r="B378" s="182" t="s">
        <v>2001</v>
      </c>
      <c r="C378" s="183">
        <v>257.7</v>
      </c>
      <c r="D378" s="184">
        <v>257.7</v>
      </c>
      <c r="E378" s="185" t="s">
        <v>4636</v>
      </c>
      <c r="F378" s="186" t="s">
        <v>3079</v>
      </c>
      <c r="G378" s="83">
        <f>VLOOKUP(A378,РАСЧЕТ!$A$3:$BH$1360,60,0)</f>
        <v>173.59362414849659</v>
      </c>
      <c r="H378" s="83">
        <f t="shared" si="5"/>
        <v>-84.106375851503401</v>
      </c>
    </row>
    <row r="379" spans="1:8" ht="11.4" customHeight="1" x14ac:dyDescent="0.3">
      <c r="A379" s="181" t="s">
        <v>859</v>
      </c>
      <c r="B379" s="182" t="s">
        <v>860</v>
      </c>
      <c r="C379" s="183">
        <v>270.58</v>
      </c>
      <c r="D379" s="184">
        <v>270.58</v>
      </c>
      <c r="E379" s="185" t="s">
        <v>4636</v>
      </c>
      <c r="F379" s="186" t="s">
        <v>3080</v>
      </c>
      <c r="G379" s="83">
        <f>VLOOKUP(A379,РАСЧЕТ!$A$3:$BH$1360,60,0)</f>
        <v>182.27330535592142</v>
      </c>
      <c r="H379" s="83">
        <f t="shared" si="5"/>
        <v>-88.306694644078561</v>
      </c>
    </row>
    <row r="380" spans="1:8" ht="11.4" customHeight="1" x14ac:dyDescent="0.3">
      <c r="A380" s="181" t="s">
        <v>1779</v>
      </c>
      <c r="B380" s="182" t="s">
        <v>1780</v>
      </c>
      <c r="C380" s="183">
        <v>206.16</v>
      </c>
      <c r="D380" s="184">
        <v>206.16</v>
      </c>
      <c r="E380" s="185" t="s">
        <v>4636</v>
      </c>
      <c r="F380" s="186" t="s">
        <v>3081</v>
      </c>
      <c r="G380" s="83">
        <f>VLOOKUP(A380,РАСЧЕТ!$A$3:$BH$1360,60,0)</f>
        <v>138.87489931879728</v>
      </c>
      <c r="H380" s="83">
        <f t="shared" si="5"/>
        <v>-67.285100681202721</v>
      </c>
    </row>
    <row r="381" spans="1:8" ht="11.4" customHeight="1" x14ac:dyDescent="0.3">
      <c r="A381" s="181" t="s">
        <v>2277</v>
      </c>
      <c r="B381" s="182" t="s">
        <v>2278</v>
      </c>
      <c r="C381" s="183">
        <v>184.68</v>
      </c>
      <c r="D381" s="184">
        <v>184.68</v>
      </c>
      <c r="E381" s="185" t="s">
        <v>4636</v>
      </c>
      <c r="F381" s="186" t="s">
        <v>3082</v>
      </c>
      <c r="G381" s="83">
        <f>VLOOKUP(A381,РАСЧЕТ!$A$3:$BH$1360,60,0)</f>
        <v>124.40876397308921</v>
      </c>
      <c r="H381" s="83">
        <f t="shared" si="5"/>
        <v>-60.271236026910799</v>
      </c>
    </row>
    <row r="382" spans="1:8" ht="11.4" customHeight="1" x14ac:dyDescent="0.3">
      <c r="A382" s="181" t="s">
        <v>2014</v>
      </c>
      <c r="B382" s="182" t="s">
        <v>2015</v>
      </c>
      <c r="C382" s="183">
        <v>154.62</v>
      </c>
      <c r="D382" s="184">
        <v>154.62</v>
      </c>
      <c r="E382" s="185" t="s">
        <v>4636</v>
      </c>
      <c r="F382" s="186" t="s">
        <v>3083</v>
      </c>
      <c r="G382" s="83">
        <f>VLOOKUP(A382,РАСЧЕТ!$A$3:$BH$1360,60,0)</f>
        <v>104.15617448909795</v>
      </c>
      <c r="H382" s="83">
        <f t="shared" si="5"/>
        <v>-50.463825510902055</v>
      </c>
    </row>
    <row r="383" spans="1:8" ht="11.4" customHeight="1" x14ac:dyDescent="0.3">
      <c r="A383" s="181" t="s">
        <v>1425</v>
      </c>
      <c r="B383" s="182" t="s">
        <v>1426</v>
      </c>
      <c r="C383" s="183">
        <v>184.68</v>
      </c>
      <c r="D383" s="184">
        <v>184.68</v>
      </c>
      <c r="E383" s="185" t="s">
        <v>4636</v>
      </c>
      <c r="F383" s="186" t="s">
        <v>3084</v>
      </c>
      <c r="G383" s="83">
        <f>VLOOKUP(A383,РАСЧЕТ!$A$3:$BH$1360,60,0)</f>
        <v>124.40876397308921</v>
      </c>
      <c r="H383" s="83">
        <f t="shared" si="5"/>
        <v>-60.271236026910799</v>
      </c>
    </row>
    <row r="384" spans="1:8" ht="11.4" customHeight="1" x14ac:dyDescent="0.3">
      <c r="A384" s="181" t="s">
        <v>2582</v>
      </c>
      <c r="B384" s="182" t="s">
        <v>1916</v>
      </c>
      <c r="C384" s="183">
        <v>197.57</v>
      </c>
      <c r="D384" s="184">
        <v>197.57</v>
      </c>
      <c r="E384" s="185" t="s">
        <v>4636</v>
      </c>
      <c r="F384" s="186" t="s">
        <v>3874</v>
      </c>
      <c r="G384" s="83">
        <f>VLOOKUP(A384,РАСЧЕТ!$A$3:$BH$1360,60,0)</f>
        <v>133.08844518051404</v>
      </c>
      <c r="H384" s="83">
        <f t="shared" si="5"/>
        <v>-64.48155481948595</v>
      </c>
    </row>
    <row r="385" spans="1:8" ht="11.4" customHeight="1" x14ac:dyDescent="0.3">
      <c r="A385" s="181" t="s">
        <v>3983</v>
      </c>
      <c r="B385" s="182" t="s">
        <v>822</v>
      </c>
      <c r="C385" s="183">
        <v>158.91</v>
      </c>
      <c r="D385" s="184">
        <v>158.91</v>
      </c>
      <c r="E385" s="185" t="s">
        <v>4636</v>
      </c>
      <c r="F385" s="186" t="s">
        <v>4576</v>
      </c>
      <c r="G385" s="83">
        <f>VLOOKUP(A385,РАСЧЕТ!$A$3:$BH$1360,60,0)</f>
        <v>107.04940155823957</v>
      </c>
      <c r="H385" s="83">
        <f t="shared" si="5"/>
        <v>-51.86059844176043</v>
      </c>
    </row>
    <row r="386" spans="1:8" ht="11.4" customHeight="1" x14ac:dyDescent="0.3">
      <c r="A386" s="181" t="s">
        <v>729</v>
      </c>
      <c r="B386" s="182" t="s">
        <v>730</v>
      </c>
      <c r="C386" s="183">
        <v>163.21</v>
      </c>
      <c r="D386" s="184">
        <v>163.21</v>
      </c>
      <c r="E386" s="185" t="s">
        <v>4636</v>
      </c>
      <c r="F386" s="186" t="s">
        <v>3086</v>
      </c>
      <c r="G386" s="83">
        <f>VLOOKUP(A386,РАСЧЕТ!$A$3:$BH$1360,60,0)</f>
        <v>109.94262862738117</v>
      </c>
      <c r="H386" s="83">
        <f t="shared" ref="H386:H449" si="6">G386-C386</f>
        <v>-53.26737137261884</v>
      </c>
    </row>
    <row r="387" spans="1:8" ht="11.4" customHeight="1" x14ac:dyDescent="0.3">
      <c r="A387" s="181" t="s">
        <v>4505</v>
      </c>
      <c r="B387" s="182" t="s">
        <v>1362</v>
      </c>
      <c r="C387" s="183">
        <v>197.57</v>
      </c>
      <c r="D387" s="184">
        <v>197.57</v>
      </c>
      <c r="E387" s="185" t="s">
        <v>4636</v>
      </c>
      <c r="F387" s="186" t="s">
        <v>4609</v>
      </c>
      <c r="G387" s="83">
        <f>VLOOKUP(A387,РАСЧЕТ!$A$3:$BH$1360,60,0)</f>
        <v>133.08844518051404</v>
      </c>
      <c r="H387" s="83">
        <f t="shared" si="6"/>
        <v>-64.48155481948595</v>
      </c>
    </row>
    <row r="388" spans="1:8" ht="11.4" customHeight="1" x14ac:dyDescent="0.3">
      <c r="A388" s="181" t="s">
        <v>3984</v>
      </c>
      <c r="B388" s="182" t="s">
        <v>2283</v>
      </c>
      <c r="C388" s="183">
        <v>158.91</v>
      </c>
      <c r="D388" s="184">
        <v>158.91</v>
      </c>
      <c r="E388" s="185" t="s">
        <v>4636</v>
      </c>
      <c r="F388" s="186" t="s">
        <v>4534</v>
      </c>
      <c r="G388" s="83">
        <f>VLOOKUP(A388,РАСЧЕТ!$A$3:$BH$1360,60,0)</f>
        <v>107.04940155823957</v>
      </c>
      <c r="H388" s="83">
        <f t="shared" si="6"/>
        <v>-51.86059844176043</v>
      </c>
    </row>
    <row r="389" spans="1:8" ht="11.4" customHeight="1" x14ac:dyDescent="0.3">
      <c r="A389" s="181" t="s">
        <v>1949</v>
      </c>
      <c r="B389" s="182" t="s">
        <v>1950</v>
      </c>
      <c r="C389" s="183">
        <v>128.85</v>
      </c>
      <c r="D389" s="184">
        <v>128.85</v>
      </c>
      <c r="E389" s="185" t="s">
        <v>4636</v>
      </c>
      <c r="F389" s="186" t="s">
        <v>3087</v>
      </c>
      <c r="G389" s="83">
        <f>VLOOKUP(A389,РАСЧЕТ!$A$3:$BH$1360,60,0)</f>
        <v>86.796812074248294</v>
      </c>
      <c r="H389" s="83">
        <f t="shared" si="6"/>
        <v>-42.053187925751701</v>
      </c>
    </row>
    <row r="390" spans="1:8" ht="11.4" customHeight="1" x14ac:dyDescent="0.3">
      <c r="A390" s="181" t="s">
        <v>1806</v>
      </c>
      <c r="B390" s="182" t="s">
        <v>1807</v>
      </c>
      <c r="C390" s="183">
        <v>133.13999999999999</v>
      </c>
      <c r="D390" s="184">
        <v>133.13999999999999</v>
      </c>
      <c r="E390" s="185" t="s">
        <v>4636</v>
      </c>
      <c r="F390" s="186" t="s">
        <v>3088</v>
      </c>
      <c r="G390" s="83">
        <f>VLOOKUP(A390,РАСЧЕТ!$A$3:$BH$1360,60,0)</f>
        <v>89.690039143389896</v>
      </c>
      <c r="H390" s="83">
        <f t="shared" si="6"/>
        <v>-43.44996085661009</v>
      </c>
    </row>
    <row r="391" spans="1:8" ht="11.4" customHeight="1" x14ac:dyDescent="0.3">
      <c r="A391" s="181" t="s">
        <v>823</v>
      </c>
      <c r="B391" s="182" t="s">
        <v>824</v>
      </c>
      <c r="C391" s="183">
        <v>137.44</v>
      </c>
      <c r="D391" s="184">
        <v>137.44</v>
      </c>
      <c r="E391" s="185" t="s">
        <v>4636</v>
      </c>
      <c r="F391" s="186" t="s">
        <v>3089</v>
      </c>
      <c r="G391" s="83">
        <f>VLOOKUP(A391,РАСЧЕТ!$A$3:$BH$1360,60,0)</f>
        <v>92.583266212531512</v>
      </c>
      <c r="H391" s="83">
        <f t="shared" si="6"/>
        <v>-44.856733787468485</v>
      </c>
    </row>
    <row r="392" spans="1:8" ht="11.4" customHeight="1" x14ac:dyDescent="0.3">
      <c r="A392" s="181" t="s">
        <v>2321</v>
      </c>
      <c r="B392" s="182" t="s">
        <v>2322</v>
      </c>
      <c r="C392" s="183">
        <v>146.03</v>
      </c>
      <c r="D392" s="184">
        <v>146.03</v>
      </c>
      <c r="E392" s="185" t="s">
        <v>4636</v>
      </c>
      <c r="F392" s="186" t="s">
        <v>3090</v>
      </c>
      <c r="G392" s="83">
        <f>VLOOKUP(A392,РАСЧЕТ!$A$3:$BH$1360,60,0)</f>
        <v>98.369720350814717</v>
      </c>
      <c r="H392" s="83">
        <f t="shared" si="6"/>
        <v>-47.660279649185284</v>
      </c>
    </row>
    <row r="393" spans="1:8" ht="11.4" customHeight="1" x14ac:dyDescent="0.3">
      <c r="A393" s="181" t="s">
        <v>2182</v>
      </c>
      <c r="B393" s="182" t="s">
        <v>2183</v>
      </c>
      <c r="C393" s="183">
        <v>158.91</v>
      </c>
      <c r="D393" s="184">
        <v>158.91</v>
      </c>
      <c r="E393" s="185" t="s">
        <v>4636</v>
      </c>
      <c r="F393" s="186" t="s">
        <v>3091</v>
      </c>
      <c r="G393" s="83">
        <f>VLOOKUP(A393,РАСЧЕТ!$A$3:$BH$1360,60,0)</f>
        <v>107.04940155823957</v>
      </c>
      <c r="H393" s="83">
        <f t="shared" si="6"/>
        <v>-51.86059844176043</v>
      </c>
    </row>
    <row r="394" spans="1:8" ht="11.4" customHeight="1" x14ac:dyDescent="0.3">
      <c r="A394" s="181" t="s">
        <v>3985</v>
      </c>
      <c r="B394" s="182" t="s">
        <v>1926</v>
      </c>
      <c r="C394" s="183">
        <v>244.81</v>
      </c>
      <c r="D394" s="184">
        <v>244.81</v>
      </c>
      <c r="E394" s="185" t="s">
        <v>4636</v>
      </c>
      <c r="F394" s="186" t="s">
        <v>4610</v>
      </c>
      <c r="G394" s="83">
        <f>VLOOKUP(A394,РАСЧЕТ!$A$3:$BH$1360,60,0)</f>
        <v>164.91394294107175</v>
      </c>
      <c r="H394" s="83">
        <f t="shared" si="6"/>
        <v>-79.89605705892825</v>
      </c>
    </row>
    <row r="395" spans="1:8" ht="11.4" customHeight="1" x14ac:dyDescent="0.3">
      <c r="A395" s="181" t="s">
        <v>2016</v>
      </c>
      <c r="B395" s="182" t="s">
        <v>2017</v>
      </c>
      <c r="C395" s="183">
        <v>180.39</v>
      </c>
      <c r="D395" s="184">
        <v>180.39</v>
      </c>
      <c r="E395" s="185" t="s">
        <v>4636</v>
      </c>
      <c r="F395" s="186" t="s">
        <v>3093</v>
      </c>
      <c r="G395" s="83">
        <f>VLOOKUP(A395,РАСЧЕТ!$A$3:$BH$1360,60,0)</f>
        <v>121.51553690394761</v>
      </c>
      <c r="H395" s="83">
        <f t="shared" si="6"/>
        <v>-58.874463096052381</v>
      </c>
    </row>
    <row r="396" spans="1:8" ht="11.4" customHeight="1" x14ac:dyDescent="0.3">
      <c r="A396" s="181" t="s">
        <v>2416</v>
      </c>
      <c r="B396" s="182" t="s">
        <v>2417</v>
      </c>
      <c r="C396" s="183">
        <v>206.16</v>
      </c>
      <c r="D396" s="184">
        <v>206.16</v>
      </c>
      <c r="E396" s="185" t="s">
        <v>4636</v>
      </c>
      <c r="F396" s="186" t="s">
        <v>3094</v>
      </c>
      <c r="G396" s="83">
        <f>VLOOKUP(A396,РАСЧЕТ!$A$3:$BH$1360,60,0)</f>
        <v>138.87489931879728</v>
      </c>
      <c r="H396" s="83">
        <f t="shared" si="6"/>
        <v>-67.285100681202721</v>
      </c>
    </row>
    <row r="397" spans="1:8" ht="11.4" customHeight="1" x14ac:dyDescent="0.3">
      <c r="A397" s="181" t="s">
        <v>2418</v>
      </c>
      <c r="B397" s="182" t="s">
        <v>2419</v>
      </c>
      <c r="C397" s="183">
        <v>223.34</v>
      </c>
      <c r="D397" s="184">
        <v>223.34</v>
      </c>
      <c r="E397" s="185" t="s">
        <v>4636</v>
      </c>
      <c r="F397" s="186" t="s">
        <v>3095</v>
      </c>
      <c r="G397" s="83">
        <f>VLOOKUP(A397,РАСЧЕТ!$A$3:$BH$1360,60,0)</f>
        <v>150.44780759536371</v>
      </c>
      <c r="H397" s="83">
        <f t="shared" si="6"/>
        <v>-72.89219240463629</v>
      </c>
    </row>
    <row r="398" spans="1:8" ht="11.4" customHeight="1" x14ac:dyDescent="0.3">
      <c r="A398" s="181" t="s">
        <v>2144</v>
      </c>
      <c r="B398" s="182" t="s">
        <v>2145</v>
      </c>
      <c r="C398" s="183">
        <v>154.62</v>
      </c>
      <c r="D398" s="184">
        <v>154.62</v>
      </c>
      <c r="E398" s="185" t="s">
        <v>4636</v>
      </c>
      <c r="F398" s="186" t="s">
        <v>2951</v>
      </c>
      <c r="G398" s="83">
        <f>VLOOKUP(A398,РАСЧЕТ!$A$3:$BH$1360,60,0)</f>
        <v>104.15617448909795</v>
      </c>
      <c r="H398" s="83">
        <f t="shared" si="6"/>
        <v>-50.463825510902055</v>
      </c>
    </row>
    <row r="399" spans="1:8" ht="11.4" customHeight="1" x14ac:dyDescent="0.3">
      <c r="A399" s="181" t="s">
        <v>1762</v>
      </c>
      <c r="B399" s="182" t="s">
        <v>1763</v>
      </c>
      <c r="C399" s="183">
        <v>171.8</v>
      </c>
      <c r="D399" s="184">
        <v>171.8</v>
      </c>
      <c r="E399" s="185" t="s">
        <v>4636</v>
      </c>
      <c r="F399" s="186" t="s">
        <v>3096</v>
      </c>
      <c r="G399" s="83">
        <f>VLOOKUP(A399,РАСЧЕТ!$A$3:$BH$1360,60,0)</f>
        <v>115.72908276566439</v>
      </c>
      <c r="H399" s="83">
        <f t="shared" si="6"/>
        <v>-56.070917234335624</v>
      </c>
    </row>
    <row r="400" spans="1:8" ht="11.4" customHeight="1" x14ac:dyDescent="0.3">
      <c r="A400" s="181" t="s">
        <v>2088</v>
      </c>
      <c r="B400" s="182" t="s">
        <v>2089</v>
      </c>
      <c r="C400" s="183">
        <v>176.09</v>
      </c>
      <c r="D400" s="184">
        <v>176.09</v>
      </c>
      <c r="E400" s="185" t="s">
        <v>4636</v>
      </c>
      <c r="F400" s="186" t="s">
        <v>3097</v>
      </c>
      <c r="G400" s="83">
        <f>VLOOKUP(A400,РАСЧЕТ!$A$3:$BH$1360,60,0)</f>
        <v>118.62230983480599</v>
      </c>
      <c r="H400" s="83">
        <f t="shared" si="6"/>
        <v>-57.467690165194014</v>
      </c>
    </row>
    <row r="401" spans="1:8" ht="11.4" customHeight="1" x14ac:dyDescent="0.3">
      <c r="A401" s="181" t="s">
        <v>2387</v>
      </c>
      <c r="B401" s="182" t="s">
        <v>2388</v>
      </c>
      <c r="C401" s="183">
        <v>227.63</v>
      </c>
      <c r="D401" s="184">
        <v>227.63</v>
      </c>
      <c r="E401" s="185" t="s">
        <v>4636</v>
      </c>
      <c r="F401" s="186" t="s">
        <v>2952</v>
      </c>
      <c r="G401" s="83">
        <f>VLOOKUP(A401,РАСЧЕТ!$A$3:$BH$1360,60,0)</f>
        <v>153.34103466450532</v>
      </c>
      <c r="H401" s="83">
        <f t="shared" si="6"/>
        <v>-74.28896533549468</v>
      </c>
    </row>
    <row r="402" spans="1:8" ht="11.4" customHeight="1" x14ac:dyDescent="0.3">
      <c r="A402" s="181" t="s">
        <v>2193</v>
      </c>
      <c r="B402" s="182" t="s">
        <v>2194</v>
      </c>
      <c r="C402" s="183">
        <v>158.91</v>
      </c>
      <c r="D402" s="184">
        <v>158.91</v>
      </c>
      <c r="E402" s="185" t="s">
        <v>4636</v>
      </c>
      <c r="F402" s="186" t="s">
        <v>2936</v>
      </c>
      <c r="G402" s="83">
        <f>VLOOKUP(A402,РАСЧЕТ!$A$3:$BH$1360,60,0)</f>
        <v>107.04940155823957</v>
      </c>
      <c r="H402" s="83">
        <f t="shared" si="6"/>
        <v>-51.86059844176043</v>
      </c>
    </row>
    <row r="403" spans="1:8" ht="11.4" customHeight="1" x14ac:dyDescent="0.3">
      <c r="A403" s="181" t="s">
        <v>3986</v>
      </c>
      <c r="B403" s="182" t="s">
        <v>2170</v>
      </c>
      <c r="C403" s="183">
        <v>253.4</v>
      </c>
      <c r="D403" s="184">
        <v>253.4</v>
      </c>
      <c r="E403" s="185" t="s">
        <v>4636</v>
      </c>
      <c r="F403" s="186" t="s">
        <v>4588</v>
      </c>
      <c r="G403" s="83">
        <f>VLOOKUP(A403,РАСЧЕТ!$A$3:$BH$1360,60,0)</f>
        <v>170.70039707935499</v>
      </c>
      <c r="H403" s="83">
        <f t="shared" si="6"/>
        <v>-82.69960292064502</v>
      </c>
    </row>
    <row r="404" spans="1:8" ht="11.4" customHeight="1" x14ac:dyDescent="0.3">
      <c r="A404" s="181" t="s">
        <v>2071</v>
      </c>
      <c r="B404" s="182" t="s">
        <v>2072</v>
      </c>
      <c r="C404" s="183">
        <v>249.11</v>
      </c>
      <c r="D404" s="184">
        <v>249.11</v>
      </c>
      <c r="E404" s="185" t="s">
        <v>4636</v>
      </c>
      <c r="F404" s="186" t="s">
        <v>2954</v>
      </c>
      <c r="G404" s="83">
        <f>VLOOKUP(A404,РАСЧЕТ!$A$3:$BH$1360,60,0)</f>
        <v>167.80717001021335</v>
      </c>
      <c r="H404" s="83">
        <f t="shared" si="6"/>
        <v>-81.302829989786659</v>
      </c>
    </row>
    <row r="405" spans="1:8" ht="11.4" customHeight="1" x14ac:dyDescent="0.3">
      <c r="A405" s="181" t="s">
        <v>3987</v>
      </c>
      <c r="B405" s="182" t="s">
        <v>2336</v>
      </c>
      <c r="C405" s="183">
        <v>261.99</v>
      </c>
      <c r="D405" s="184">
        <v>261.99</v>
      </c>
      <c r="E405" s="185" t="s">
        <v>4636</v>
      </c>
      <c r="F405" s="186" t="s">
        <v>4611</v>
      </c>
      <c r="G405" s="83">
        <f>VLOOKUP(A405,РАСЧЕТ!$A$3:$BH$1360,60,0)</f>
        <v>176.48685121763816</v>
      </c>
      <c r="H405" s="83">
        <f t="shared" si="6"/>
        <v>-85.503148782361848</v>
      </c>
    </row>
    <row r="406" spans="1:8" ht="11.4" customHeight="1" x14ac:dyDescent="0.3">
      <c r="A406" s="181" t="s">
        <v>1955</v>
      </c>
      <c r="B406" s="182" t="s">
        <v>1956</v>
      </c>
      <c r="C406" s="183">
        <v>270.58</v>
      </c>
      <c r="D406" s="184">
        <v>270.58</v>
      </c>
      <c r="E406" s="185" t="s">
        <v>4636</v>
      </c>
      <c r="F406" s="186" t="s">
        <v>2956</v>
      </c>
      <c r="G406" s="83">
        <f>VLOOKUP(A406,РАСЧЕТ!$A$3:$BH$1360,60,0)</f>
        <v>182.27330535592142</v>
      </c>
      <c r="H406" s="83">
        <f t="shared" si="6"/>
        <v>-88.306694644078561</v>
      </c>
    </row>
    <row r="407" spans="1:8" ht="11.4" customHeight="1" x14ac:dyDescent="0.3">
      <c r="A407" s="181" t="s">
        <v>1684</v>
      </c>
      <c r="B407" s="182" t="s">
        <v>1685</v>
      </c>
      <c r="C407" s="183">
        <v>146.03</v>
      </c>
      <c r="D407" s="184">
        <v>146.03</v>
      </c>
      <c r="E407" s="185" t="s">
        <v>4636</v>
      </c>
      <c r="F407" s="186" t="s">
        <v>2957</v>
      </c>
      <c r="G407" s="83">
        <f>VLOOKUP(A407,РАСЧЕТ!$A$3:$BH$1360,60,0)</f>
        <v>98.369720350814717</v>
      </c>
      <c r="H407" s="83">
        <f t="shared" si="6"/>
        <v>-47.660279649185284</v>
      </c>
    </row>
    <row r="408" spans="1:8" ht="11.4" customHeight="1" x14ac:dyDescent="0.3">
      <c r="A408" s="181" t="s">
        <v>867</v>
      </c>
      <c r="B408" s="182" t="s">
        <v>868</v>
      </c>
      <c r="C408" s="183">
        <v>214.75</v>
      </c>
      <c r="D408" s="184">
        <v>214.75</v>
      </c>
      <c r="E408" s="185" t="s">
        <v>4636</v>
      </c>
      <c r="F408" s="186" t="s">
        <v>2958</v>
      </c>
      <c r="G408" s="83">
        <f>VLOOKUP(A408,РАСЧЕТ!$A$3:$BH$1360,60,0)</f>
        <v>144.66135345708048</v>
      </c>
      <c r="H408" s="83">
        <f t="shared" si="6"/>
        <v>-70.08864654291952</v>
      </c>
    </row>
    <row r="409" spans="1:8" ht="11.4" customHeight="1" x14ac:dyDescent="0.3">
      <c r="A409" s="181" t="s">
        <v>2359</v>
      </c>
      <c r="B409" s="182" t="s">
        <v>2360</v>
      </c>
      <c r="C409" s="183">
        <v>193.27</v>
      </c>
      <c r="D409" s="184">
        <v>193.27</v>
      </c>
      <c r="E409" s="185" t="s">
        <v>4636</v>
      </c>
      <c r="F409" s="186" t="s">
        <v>2959</v>
      </c>
      <c r="G409" s="83">
        <f>VLOOKUP(A409,РАСЧЕТ!$A$3:$BH$1360,60,0)</f>
        <v>130.19521811137244</v>
      </c>
      <c r="H409" s="83">
        <f t="shared" si="6"/>
        <v>-63.07478188862757</v>
      </c>
    </row>
    <row r="410" spans="1:8" ht="11.4" customHeight="1" x14ac:dyDescent="0.3">
      <c r="A410" s="181" t="s">
        <v>1692</v>
      </c>
      <c r="B410" s="182" t="s">
        <v>1693</v>
      </c>
      <c r="C410" s="183">
        <v>163.21</v>
      </c>
      <c r="D410" s="184">
        <v>163.21</v>
      </c>
      <c r="E410" s="185" t="s">
        <v>4636</v>
      </c>
      <c r="F410" s="186" t="s">
        <v>2960</v>
      </c>
      <c r="G410" s="83">
        <f>VLOOKUP(A410,РАСЧЕТ!$A$3:$BH$1360,60,0)</f>
        <v>109.94262862738117</v>
      </c>
      <c r="H410" s="83">
        <f t="shared" si="6"/>
        <v>-53.26737137261884</v>
      </c>
    </row>
    <row r="411" spans="1:8" ht="11.4" customHeight="1" x14ac:dyDescent="0.3">
      <c r="A411" s="181" t="s">
        <v>2002</v>
      </c>
      <c r="B411" s="182" t="s">
        <v>2003</v>
      </c>
      <c r="C411" s="183">
        <v>163.21</v>
      </c>
      <c r="D411" s="184">
        <v>163.21</v>
      </c>
      <c r="E411" s="185" t="s">
        <v>4636</v>
      </c>
      <c r="F411" s="186" t="s">
        <v>2961</v>
      </c>
      <c r="G411" s="83">
        <f>VLOOKUP(A411,РАСЧЕТ!$A$3:$BH$1360,60,0)</f>
        <v>109.94262862738117</v>
      </c>
      <c r="H411" s="83">
        <f t="shared" si="6"/>
        <v>-53.26737137261884</v>
      </c>
    </row>
    <row r="412" spans="1:8" ht="11.4" customHeight="1" x14ac:dyDescent="0.3">
      <c r="A412" s="181" t="s">
        <v>839</v>
      </c>
      <c r="B412" s="182" t="s">
        <v>840</v>
      </c>
      <c r="C412" s="183">
        <v>244.81</v>
      </c>
      <c r="D412" s="184">
        <v>244.81</v>
      </c>
      <c r="E412" s="185" t="s">
        <v>4636</v>
      </c>
      <c r="F412" s="186" t="s">
        <v>2962</v>
      </c>
      <c r="G412" s="83">
        <f>VLOOKUP(A412,РАСЧЕТ!$A$3:$BH$1360,60,0)</f>
        <v>164.91394294107175</v>
      </c>
      <c r="H412" s="83">
        <f t="shared" si="6"/>
        <v>-79.89605705892825</v>
      </c>
    </row>
    <row r="413" spans="1:8" ht="11.4" customHeight="1" x14ac:dyDescent="0.3">
      <c r="A413" s="181" t="s">
        <v>2040</v>
      </c>
      <c r="B413" s="182" t="s">
        <v>2041</v>
      </c>
      <c r="C413" s="183">
        <v>158.91</v>
      </c>
      <c r="D413" s="184">
        <v>158.91</v>
      </c>
      <c r="E413" s="185" t="s">
        <v>4636</v>
      </c>
      <c r="F413" s="186" t="s">
        <v>2937</v>
      </c>
      <c r="G413" s="83">
        <f>VLOOKUP(A413,РАСЧЕТ!$A$3:$BH$1360,60,0)</f>
        <v>107.04940155823957</v>
      </c>
      <c r="H413" s="83">
        <f t="shared" si="6"/>
        <v>-51.86059844176043</v>
      </c>
    </row>
    <row r="414" spans="1:8" ht="11.4" customHeight="1" x14ac:dyDescent="0.3">
      <c r="A414" s="181" t="s">
        <v>964</v>
      </c>
      <c r="B414" s="182" t="s">
        <v>965</v>
      </c>
      <c r="C414" s="183">
        <v>154.62</v>
      </c>
      <c r="D414" s="184">
        <v>154.62</v>
      </c>
      <c r="E414" s="185" t="s">
        <v>4636</v>
      </c>
      <c r="F414" s="186" t="s">
        <v>2963</v>
      </c>
      <c r="G414" s="83">
        <f>VLOOKUP(A414,РАСЧЕТ!$A$3:$BH$1360,60,0)</f>
        <v>104.15617448909795</v>
      </c>
      <c r="H414" s="83">
        <f t="shared" si="6"/>
        <v>-50.463825510902055</v>
      </c>
    </row>
    <row r="415" spans="1:8" ht="11.4" customHeight="1" x14ac:dyDescent="0.3">
      <c r="A415" s="181" t="s">
        <v>745</v>
      </c>
      <c r="B415" s="182" t="s">
        <v>746</v>
      </c>
      <c r="C415" s="183">
        <v>253.4</v>
      </c>
      <c r="D415" s="184">
        <v>253.4</v>
      </c>
      <c r="E415" s="185" t="s">
        <v>4636</v>
      </c>
      <c r="F415" s="186" t="s">
        <v>2964</v>
      </c>
      <c r="G415" s="83">
        <f>VLOOKUP(A415,РАСЧЕТ!$A$3:$BH$1360,60,0)</f>
        <v>170.70039707935499</v>
      </c>
      <c r="H415" s="83">
        <f t="shared" si="6"/>
        <v>-82.69960292064502</v>
      </c>
    </row>
    <row r="416" spans="1:8" ht="11.4" customHeight="1" x14ac:dyDescent="0.3">
      <c r="A416" s="181" t="s">
        <v>2291</v>
      </c>
      <c r="B416" s="182" t="s">
        <v>966</v>
      </c>
      <c r="C416" s="183">
        <v>219.04</v>
      </c>
      <c r="D416" s="184">
        <v>219.04</v>
      </c>
      <c r="E416" s="185" t="s">
        <v>4636</v>
      </c>
      <c r="F416" s="186" t="s">
        <v>2965</v>
      </c>
      <c r="G416" s="83">
        <f>VLOOKUP(A416,РАСЧЕТ!$A$3:$BH$1360,60,0)</f>
        <v>147.55458052622208</v>
      </c>
      <c r="H416" s="83">
        <f t="shared" si="6"/>
        <v>-71.48541947377791</v>
      </c>
    </row>
    <row r="417" spans="1:8" ht="11.4" customHeight="1" x14ac:dyDescent="0.3">
      <c r="A417" s="181" t="s">
        <v>1256</v>
      </c>
      <c r="B417" s="182" t="s">
        <v>1257</v>
      </c>
      <c r="C417" s="183">
        <v>274.88</v>
      </c>
      <c r="D417" s="184">
        <v>274.88</v>
      </c>
      <c r="E417" s="185" t="s">
        <v>4636</v>
      </c>
      <c r="F417" s="186" t="s">
        <v>2966</v>
      </c>
      <c r="G417" s="83">
        <f>VLOOKUP(A417,РАСЧЕТ!$A$3:$BH$1360,60,0)</f>
        <v>185.16653242506302</v>
      </c>
      <c r="H417" s="83">
        <f t="shared" si="6"/>
        <v>-89.713467574936971</v>
      </c>
    </row>
    <row r="418" spans="1:8" ht="11.4" customHeight="1" x14ac:dyDescent="0.3">
      <c r="A418" s="181" t="s">
        <v>1808</v>
      </c>
      <c r="B418" s="182" t="s">
        <v>1809</v>
      </c>
      <c r="C418" s="183">
        <v>128.85</v>
      </c>
      <c r="D418" s="184">
        <v>128.85</v>
      </c>
      <c r="E418" s="185" t="s">
        <v>4636</v>
      </c>
      <c r="F418" s="186" t="s">
        <v>2967</v>
      </c>
      <c r="G418" s="83">
        <f>VLOOKUP(A418,РАСЧЕТ!$A$3:$BH$1360,60,0)</f>
        <v>86.796812074248294</v>
      </c>
      <c r="H418" s="83">
        <f t="shared" si="6"/>
        <v>-42.053187925751701</v>
      </c>
    </row>
    <row r="419" spans="1:8" ht="11.4" customHeight="1" x14ac:dyDescent="0.3">
      <c r="A419" s="181" t="s">
        <v>2029</v>
      </c>
      <c r="B419" s="182" t="s">
        <v>2030</v>
      </c>
      <c r="C419" s="183">
        <v>128.85</v>
      </c>
      <c r="D419" s="184">
        <v>128.85</v>
      </c>
      <c r="E419" s="185" t="s">
        <v>4636</v>
      </c>
      <c r="F419" s="186" t="s">
        <v>2968</v>
      </c>
      <c r="G419" s="83">
        <f>VLOOKUP(A419,РАСЧЕТ!$A$3:$BH$1360,60,0)</f>
        <v>86.796812074248294</v>
      </c>
      <c r="H419" s="83">
        <f t="shared" si="6"/>
        <v>-42.053187925751701</v>
      </c>
    </row>
    <row r="420" spans="1:8" ht="11.4" customHeight="1" x14ac:dyDescent="0.3">
      <c r="A420" s="181" t="s">
        <v>3988</v>
      </c>
      <c r="B420" s="182" t="s">
        <v>781</v>
      </c>
      <c r="C420" s="183">
        <v>197.57</v>
      </c>
      <c r="D420" s="184">
        <v>197.57</v>
      </c>
      <c r="E420" s="185" t="s">
        <v>4636</v>
      </c>
      <c r="F420" s="186" t="s">
        <v>4612</v>
      </c>
      <c r="G420" s="83">
        <f>VLOOKUP(A420,РАСЧЕТ!$A$3:$BH$1360,60,0)</f>
        <v>133.08844518051404</v>
      </c>
      <c r="H420" s="83">
        <f t="shared" si="6"/>
        <v>-64.48155481948595</v>
      </c>
    </row>
    <row r="421" spans="1:8" ht="11.4" customHeight="1" x14ac:dyDescent="0.3">
      <c r="A421" s="181" t="s">
        <v>1991</v>
      </c>
      <c r="B421" s="182" t="s">
        <v>1992</v>
      </c>
      <c r="C421" s="183">
        <v>197.57</v>
      </c>
      <c r="D421" s="184">
        <v>197.57</v>
      </c>
      <c r="E421" s="185" t="s">
        <v>4636</v>
      </c>
      <c r="F421" s="186" t="s">
        <v>2970</v>
      </c>
      <c r="G421" s="83">
        <f>VLOOKUP(A421,РАСЧЕТ!$A$3:$BH$1360,60,0)</f>
        <v>133.08844518051404</v>
      </c>
      <c r="H421" s="83">
        <f t="shared" si="6"/>
        <v>-64.48155481948595</v>
      </c>
    </row>
    <row r="422" spans="1:8" ht="11.4" customHeight="1" x14ac:dyDescent="0.3">
      <c r="A422" s="181" t="s">
        <v>2613</v>
      </c>
      <c r="B422" s="182" t="s">
        <v>2420</v>
      </c>
      <c r="C422" s="183">
        <v>223.34</v>
      </c>
      <c r="D422" s="184">
        <v>223.34</v>
      </c>
      <c r="E422" s="185" t="s">
        <v>4636</v>
      </c>
      <c r="F422" s="186" t="s">
        <v>3871</v>
      </c>
      <c r="G422" s="83">
        <f>VLOOKUP(A422,РАСЧЕТ!$A$3:$BH$1360,60,0)</f>
        <v>150.44780759536371</v>
      </c>
      <c r="H422" s="83">
        <f t="shared" si="6"/>
        <v>-72.89219240463629</v>
      </c>
    </row>
    <row r="423" spans="1:8" ht="11.4" customHeight="1" x14ac:dyDescent="0.3">
      <c r="A423" s="181" t="s">
        <v>2379</v>
      </c>
      <c r="B423" s="182" t="s">
        <v>2380</v>
      </c>
      <c r="C423" s="183">
        <v>206.16</v>
      </c>
      <c r="D423" s="184">
        <v>206.16</v>
      </c>
      <c r="E423" s="185" t="s">
        <v>4636</v>
      </c>
      <c r="F423" s="186" t="s">
        <v>2971</v>
      </c>
      <c r="G423" s="83">
        <f>VLOOKUP(A423,РАСЧЕТ!$A$3:$BH$1360,60,0)</f>
        <v>138.87489931879728</v>
      </c>
      <c r="H423" s="83">
        <f t="shared" si="6"/>
        <v>-67.285100681202721</v>
      </c>
    </row>
    <row r="424" spans="1:8" ht="11.4" customHeight="1" x14ac:dyDescent="0.3">
      <c r="A424" s="181" t="s">
        <v>2246</v>
      </c>
      <c r="B424" s="182" t="s">
        <v>2247</v>
      </c>
      <c r="C424" s="183">
        <v>257.7</v>
      </c>
      <c r="D424" s="184">
        <v>257.7</v>
      </c>
      <c r="E424" s="185" t="s">
        <v>4636</v>
      </c>
      <c r="F424" s="186" t="s">
        <v>2938</v>
      </c>
      <c r="G424" s="83">
        <f>VLOOKUP(A424,РАСЧЕТ!$A$3:$BH$1360,60,0)</f>
        <v>173.59362414849659</v>
      </c>
      <c r="H424" s="83">
        <f t="shared" si="6"/>
        <v>-84.106375851503401</v>
      </c>
    </row>
    <row r="425" spans="1:8" ht="11.4" customHeight="1" x14ac:dyDescent="0.3">
      <c r="A425" s="181" t="s">
        <v>747</v>
      </c>
      <c r="B425" s="182" t="s">
        <v>748</v>
      </c>
      <c r="C425" s="183">
        <v>223.34</v>
      </c>
      <c r="D425" s="184">
        <v>223.34</v>
      </c>
      <c r="E425" s="185" t="s">
        <v>4636</v>
      </c>
      <c r="F425" s="186" t="s">
        <v>2972</v>
      </c>
      <c r="G425" s="83">
        <f>VLOOKUP(A425,РАСЧЕТ!$A$3:$BH$1360,60,0)</f>
        <v>150.44780759536371</v>
      </c>
      <c r="H425" s="83">
        <f t="shared" si="6"/>
        <v>-72.89219240463629</v>
      </c>
    </row>
    <row r="426" spans="1:8" ht="11.4" customHeight="1" x14ac:dyDescent="0.3">
      <c r="A426" s="181" t="s">
        <v>1844</v>
      </c>
      <c r="B426" s="182" t="s">
        <v>1845</v>
      </c>
      <c r="C426" s="183">
        <v>236.22</v>
      </c>
      <c r="D426" s="184">
        <v>236.22</v>
      </c>
      <c r="E426" s="185" t="s">
        <v>4636</v>
      </c>
      <c r="F426" s="186" t="s">
        <v>2973</v>
      </c>
      <c r="G426" s="83">
        <f>VLOOKUP(A426,РАСЧЕТ!$A$3:$BH$1360,60,0)</f>
        <v>159.12748880278852</v>
      </c>
      <c r="H426" s="83">
        <f t="shared" si="6"/>
        <v>-77.092511197211479</v>
      </c>
    </row>
    <row r="427" spans="1:8" ht="11.4" customHeight="1" x14ac:dyDescent="0.3">
      <c r="A427" s="181" t="s">
        <v>754</v>
      </c>
      <c r="B427" s="182" t="s">
        <v>755</v>
      </c>
      <c r="C427" s="183">
        <v>180.39</v>
      </c>
      <c r="D427" s="184">
        <v>180.39</v>
      </c>
      <c r="E427" s="185" t="s">
        <v>4636</v>
      </c>
      <c r="F427" s="186" t="s">
        <v>2974</v>
      </c>
      <c r="G427" s="83">
        <f>VLOOKUP(A427,РАСЧЕТ!$A$3:$BH$1360,60,0)</f>
        <v>121.51553690394761</v>
      </c>
      <c r="H427" s="83">
        <f t="shared" si="6"/>
        <v>-58.874463096052381</v>
      </c>
    </row>
    <row r="428" spans="1:8" ht="11.4" customHeight="1" x14ac:dyDescent="0.3">
      <c r="A428" s="181" t="s">
        <v>3989</v>
      </c>
      <c r="B428" s="182" t="s">
        <v>2285</v>
      </c>
      <c r="C428" s="183">
        <v>180.39</v>
      </c>
      <c r="D428" s="184">
        <v>180.39</v>
      </c>
      <c r="E428" s="185" t="s">
        <v>4636</v>
      </c>
      <c r="F428" s="186" t="s">
        <v>4613</v>
      </c>
      <c r="G428" s="83">
        <f>VLOOKUP(A428,РАСЧЕТ!$A$3:$BH$1360,60,0)</f>
        <v>121.51553690394761</v>
      </c>
      <c r="H428" s="83">
        <f t="shared" si="6"/>
        <v>-58.874463096052381</v>
      </c>
    </row>
    <row r="429" spans="1:8" ht="11.4" customHeight="1" x14ac:dyDescent="0.3">
      <c r="A429" s="181" t="s">
        <v>1909</v>
      </c>
      <c r="B429" s="182" t="s">
        <v>1764</v>
      </c>
      <c r="C429" s="183">
        <v>231.93</v>
      </c>
      <c r="D429" s="184">
        <v>231.93</v>
      </c>
      <c r="E429" s="185" t="s">
        <v>4636</v>
      </c>
      <c r="F429" s="186" t="s">
        <v>2976</v>
      </c>
      <c r="G429" s="83">
        <f>VLOOKUP(A429,РАСЧЕТ!$A$3:$BH$1360,60,0)</f>
        <v>156.23426173364695</v>
      </c>
      <c r="H429" s="83">
        <f t="shared" si="6"/>
        <v>-75.695738266353061</v>
      </c>
    </row>
    <row r="430" spans="1:8" ht="11.4" customHeight="1" x14ac:dyDescent="0.3">
      <c r="A430" s="181" t="s">
        <v>2557</v>
      </c>
      <c r="B430" s="182" t="s">
        <v>2329</v>
      </c>
      <c r="C430" s="183">
        <v>193.27</v>
      </c>
      <c r="D430" s="184">
        <v>193.27</v>
      </c>
      <c r="E430" s="185" t="s">
        <v>4636</v>
      </c>
      <c r="F430" s="186" t="s">
        <v>2977</v>
      </c>
      <c r="G430" s="83">
        <f>VLOOKUP(A430,РАСЧЕТ!$A$3:$BH$1360,60,0)</f>
        <v>130.19521811137244</v>
      </c>
      <c r="H430" s="83">
        <f t="shared" si="6"/>
        <v>-63.07478188862757</v>
      </c>
    </row>
    <row r="431" spans="1:8" ht="11.4" customHeight="1" x14ac:dyDescent="0.3">
      <c r="A431" s="181" t="s">
        <v>1957</v>
      </c>
      <c r="B431" s="182" t="s">
        <v>1958</v>
      </c>
      <c r="C431" s="183">
        <v>270.58</v>
      </c>
      <c r="D431" s="184">
        <v>270.58</v>
      </c>
      <c r="E431" s="185" t="s">
        <v>4636</v>
      </c>
      <c r="F431" s="186" t="s">
        <v>2978</v>
      </c>
      <c r="G431" s="83">
        <f>VLOOKUP(A431,РАСЧЕТ!$A$3:$BH$1360,60,0)</f>
        <v>182.27330535592142</v>
      </c>
      <c r="H431" s="83">
        <f t="shared" si="6"/>
        <v>-88.306694644078561</v>
      </c>
    </row>
    <row r="432" spans="1:8" ht="11.4" customHeight="1" x14ac:dyDescent="0.3">
      <c r="A432" s="181" t="s">
        <v>2525</v>
      </c>
      <c r="B432" s="182" t="s">
        <v>2286</v>
      </c>
      <c r="C432" s="183">
        <v>146.03</v>
      </c>
      <c r="D432" s="184">
        <v>146.03</v>
      </c>
      <c r="E432" s="185" t="s">
        <v>4636</v>
      </c>
      <c r="F432" s="186" t="s">
        <v>2979</v>
      </c>
      <c r="G432" s="83">
        <f>VLOOKUP(A432,РАСЧЕТ!$A$3:$BH$1360,60,0)</f>
        <v>98.369720350814717</v>
      </c>
      <c r="H432" s="83">
        <f t="shared" si="6"/>
        <v>-47.660279649185284</v>
      </c>
    </row>
    <row r="433" spans="1:8" ht="11.4" customHeight="1" x14ac:dyDescent="0.3">
      <c r="A433" s="181" t="s">
        <v>2341</v>
      </c>
      <c r="B433" s="182" t="s">
        <v>2342</v>
      </c>
      <c r="C433" s="183">
        <v>184.68</v>
      </c>
      <c r="D433" s="184">
        <v>184.68</v>
      </c>
      <c r="E433" s="185" t="s">
        <v>4636</v>
      </c>
      <c r="F433" s="186" t="s">
        <v>2980</v>
      </c>
      <c r="G433" s="83">
        <f>VLOOKUP(A433,РАСЧЕТ!$A$3:$BH$1360,60,0)</f>
        <v>124.40876397308921</v>
      </c>
      <c r="H433" s="83">
        <f t="shared" si="6"/>
        <v>-60.271236026910799</v>
      </c>
    </row>
    <row r="434" spans="1:8" ht="11.4" customHeight="1" x14ac:dyDescent="0.3">
      <c r="A434" s="181" t="s">
        <v>1850</v>
      </c>
      <c r="B434" s="182" t="s">
        <v>1851</v>
      </c>
      <c r="C434" s="183">
        <v>219.04</v>
      </c>
      <c r="D434" s="184">
        <v>219.04</v>
      </c>
      <c r="E434" s="185" t="s">
        <v>4636</v>
      </c>
      <c r="F434" s="186" t="s">
        <v>2981</v>
      </c>
      <c r="G434" s="83">
        <f>VLOOKUP(A434,РАСЧЕТ!$A$3:$BH$1360,60,0)</f>
        <v>147.55458052622208</v>
      </c>
      <c r="H434" s="83">
        <f t="shared" si="6"/>
        <v>-71.48541947377791</v>
      </c>
    </row>
    <row r="435" spans="1:8" ht="11.4" customHeight="1" x14ac:dyDescent="0.3">
      <c r="A435" s="181" t="s">
        <v>2397</v>
      </c>
      <c r="B435" s="182" t="s">
        <v>2398</v>
      </c>
      <c r="C435" s="183">
        <v>283.47000000000003</v>
      </c>
      <c r="D435" s="184">
        <v>283.47000000000003</v>
      </c>
      <c r="E435" s="185" t="s">
        <v>4636</v>
      </c>
      <c r="F435" s="186" t="s">
        <v>2939</v>
      </c>
      <c r="G435" s="83">
        <f>VLOOKUP(A435,РАСЧЕТ!$A$3:$BH$1360,60,0)</f>
        <v>190.95298656334623</v>
      </c>
      <c r="H435" s="83">
        <f t="shared" si="6"/>
        <v>-92.517013436653798</v>
      </c>
    </row>
    <row r="436" spans="1:8" ht="11.4" customHeight="1" x14ac:dyDescent="0.3">
      <c r="A436" s="181" t="s">
        <v>750</v>
      </c>
      <c r="B436" s="182" t="s">
        <v>751</v>
      </c>
      <c r="C436" s="183">
        <v>158.91</v>
      </c>
      <c r="D436" s="184">
        <v>158.91</v>
      </c>
      <c r="E436" s="185" t="s">
        <v>4636</v>
      </c>
      <c r="F436" s="186" t="s">
        <v>2982</v>
      </c>
      <c r="G436" s="83">
        <f>VLOOKUP(A436,РАСЧЕТ!$A$3:$BH$1360,60,0)</f>
        <v>107.04940155823957</v>
      </c>
      <c r="H436" s="83">
        <f t="shared" si="6"/>
        <v>-51.86059844176043</v>
      </c>
    </row>
    <row r="437" spans="1:8" ht="11.4" customHeight="1" x14ac:dyDescent="0.3">
      <c r="A437" s="181" t="s">
        <v>827</v>
      </c>
      <c r="B437" s="182" t="s">
        <v>828</v>
      </c>
      <c r="C437" s="183">
        <v>184.68</v>
      </c>
      <c r="D437" s="184">
        <v>184.68</v>
      </c>
      <c r="E437" s="185" t="s">
        <v>4636</v>
      </c>
      <c r="F437" s="186" t="s">
        <v>2983</v>
      </c>
      <c r="G437" s="83">
        <f>VLOOKUP(A437,РАСЧЕТ!$A$3:$BH$1360,60,0)</f>
        <v>124.40876397308921</v>
      </c>
      <c r="H437" s="83">
        <f t="shared" si="6"/>
        <v>-60.271236026910799</v>
      </c>
    </row>
    <row r="438" spans="1:8" ht="11.4" customHeight="1" x14ac:dyDescent="0.3">
      <c r="A438" s="181" t="s">
        <v>2533</v>
      </c>
      <c r="B438" s="182" t="s">
        <v>908</v>
      </c>
      <c r="C438" s="183">
        <v>193.27</v>
      </c>
      <c r="D438" s="184">
        <v>193.27</v>
      </c>
      <c r="E438" s="185" t="s">
        <v>4636</v>
      </c>
      <c r="F438" s="186" t="s">
        <v>2984</v>
      </c>
      <c r="G438" s="83">
        <f>VLOOKUP(A438,РАСЧЕТ!$A$3:$BH$1360,60,0)</f>
        <v>130.19521811137244</v>
      </c>
      <c r="H438" s="83">
        <f t="shared" si="6"/>
        <v>-63.07478188862757</v>
      </c>
    </row>
    <row r="439" spans="1:8" ht="11.4" customHeight="1" x14ac:dyDescent="0.3">
      <c r="A439" s="181" t="s">
        <v>2184</v>
      </c>
      <c r="B439" s="182" t="s">
        <v>2185</v>
      </c>
      <c r="C439" s="183">
        <v>274.88</v>
      </c>
      <c r="D439" s="184">
        <v>274.88</v>
      </c>
      <c r="E439" s="185" t="s">
        <v>4636</v>
      </c>
      <c r="F439" s="186" t="s">
        <v>2985</v>
      </c>
      <c r="G439" s="83">
        <f>VLOOKUP(A439,РАСЧЕТ!$A$3:$BH$1360,60,0)</f>
        <v>185.16653242506302</v>
      </c>
      <c r="H439" s="83">
        <f t="shared" si="6"/>
        <v>-89.713467574936971</v>
      </c>
    </row>
    <row r="440" spans="1:8" ht="11.4" customHeight="1" x14ac:dyDescent="0.3">
      <c r="A440" s="181" t="s">
        <v>2330</v>
      </c>
      <c r="B440" s="182" t="s">
        <v>2331</v>
      </c>
      <c r="C440" s="183">
        <v>240.52</v>
      </c>
      <c r="D440" s="184">
        <v>240.52</v>
      </c>
      <c r="E440" s="185" t="s">
        <v>4636</v>
      </c>
      <c r="F440" s="186" t="s">
        <v>2986</v>
      </c>
      <c r="G440" s="83">
        <f>VLOOKUP(A440,РАСЧЕТ!$A$3:$BH$1360,60,0)</f>
        <v>162.02071587193012</v>
      </c>
      <c r="H440" s="83">
        <f t="shared" si="6"/>
        <v>-78.499284128069888</v>
      </c>
    </row>
    <row r="441" spans="1:8" ht="11.4" customHeight="1" x14ac:dyDescent="0.3">
      <c r="A441" s="181" t="s">
        <v>737</v>
      </c>
      <c r="B441" s="182" t="s">
        <v>738</v>
      </c>
      <c r="C441" s="183">
        <v>154.62</v>
      </c>
      <c r="D441" s="184">
        <v>154.62</v>
      </c>
      <c r="E441" s="185" t="s">
        <v>4636</v>
      </c>
      <c r="F441" s="186" t="s">
        <v>2987</v>
      </c>
      <c r="G441" s="83">
        <f>VLOOKUP(A441,РАСЧЕТ!$A$3:$BH$1360,60,0)</f>
        <v>104.15617448909795</v>
      </c>
      <c r="H441" s="83">
        <f t="shared" si="6"/>
        <v>-50.463825510902055</v>
      </c>
    </row>
    <row r="442" spans="1:8" ht="11.4" customHeight="1" x14ac:dyDescent="0.3">
      <c r="A442" s="181" t="s">
        <v>869</v>
      </c>
      <c r="B442" s="182" t="s">
        <v>870</v>
      </c>
      <c r="C442" s="183">
        <v>206.16</v>
      </c>
      <c r="D442" s="184">
        <v>206.16</v>
      </c>
      <c r="E442" s="185" t="s">
        <v>4636</v>
      </c>
      <c r="F442" s="186" t="s">
        <v>2988</v>
      </c>
      <c r="G442" s="83">
        <f>VLOOKUP(A442,РАСЧЕТ!$A$3:$BH$1360,60,0)</f>
        <v>138.87489931879728</v>
      </c>
      <c r="H442" s="83">
        <f t="shared" si="6"/>
        <v>-67.285100681202721</v>
      </c>
    </row>
    <row r="443" spans="1:8" ht="11.4" customHeight="1" x14ac:dyDescent="0.3">
      <c r="A443" s="181" t="s">
        <v>3990</v>
      </c>
      <c r="B443" s="182" t="s">
        <v>1928</v>
      </c>
      <c r="C443" s="183">
        <v>193.27</v>
      </c>
      <c r="D443" s="184">
        <v>193.27</v>
      </c>
      <c r="E443" s="185" t="s">
        <v>4636</v>
      </c>
      <c r="F443" s="186" t="s">
        <v>4614</v>
      </c>
      <c r="G443" s="83">
        <f>VLOOKUP(A443,РАСЧЕТ!$A$3:$BH$1360,60,0)</f>
        <v>130.19521811137244</v>
      </c>
      <c r="H443" s="83">
        <f t="shared" si="6"/>
        <v>-63.07478188862757</v>
      </c>
    </row>
    <row r="444" spans="1:8" ht="11.4" customHeight="1" x14ac:dyDescent="0.3">
      <c r="A444" s="181" t="s">
        <v>1364</v>
      </c>
      <c r="B444" s="182" t="s">
        <v>1363</v>
      </c>
      <c r="C444" s="183">
        <v>158.91</v>
      </c>
      <c r="D444" s="184">
        <v>158.91</v>
      </c>
      <c r="E444" s="185" t="s">
        <v>4636</v>
      </c>
      <c r="F444" s="186" t="s">
        <v>2990</v>
      </c>
      <c r="G444" s="83">
        <f>VLOOKUP(A444,РАСЧЕТ!$A$3:$BH$1360,60,0)</f>
        <v>107.04940155823957</v>
      </c>
      <c r="H444" s="83">
        <f t="shared" si="6"/>
        <v>-51.86059844176043</v>
      </c>
    </row>
    <row r="445" spans="1:8" ht="11.4" customHeight="1" x14ac:dyDescent="0.3">
      <c r="A445" s="181" t="s">
        <v>2343</v>
      </c>
      <c r="B445" s="182" t="s">
        <v>2344</v>
      </c>
      <c r="C445" s="183">
        <v>236.22</v>
      </c>
      <c r="D445" s="184">
        <v>236.22</v>
      </c>
      <c r="E445" s="185" t="s">
        <v>4636</v>
      </c>
      <c r="F445" s="186" t="s">
        <v>2991</v>
      </c>
      <c r="G445" s="83">
        <f>VLOOKUP(A445,РАСЧЕТ!$A$3:$BH$1360,60,0)</f>
        <v>159.12748880278852</v>
      </c>
      <c r="H445" s="83">
        <f t="shared" si="6"/>
        <v>-77.092511197211479</v>
      </c>
    </row>
    <row r="446" spans="1:8" ht="11.4" customHeight="1" x14ac:dyDescent="0.3">
      <c r="A446" s="181" t="s">
        <v>843</v>
      </c>
      <c r="B446" s="182" t="s">
        <v>844</v>
      </c>
      <c r="C446" s="183">
        <v>283.47000000000003</v>
      </c>
      <c r="D446" s="184">
        <v>283.47000000000003</v>
      </c>
      <c r="E446" s="185" t="s">
        <v>4636</v>
      </c>
      <c r="F446" s="186" t="s">
        <v>2940</v>
      </c>
      <c r="G446" s="83">
        <f>VLOOKUP(A446,РАСЧЕТ!$A$3:$BH$1360,60,0)</f>
        <v>190.95298656334623</v>
      </c>
      <c r="H446" s="83">
        <f t="shared" si="6"/>
        <v>-92.517013436653798</v>
      </c>
    </row>
    <row r="447" spans="1:8" ht="11.4" customHeight="1" x14ac:dyDescent="0.3">
      <c r="A447" s="181" t="s">
        <v>1365</v>
      </c>
      <c r="B447" s="182" t="s">
        <v>1366</v>
      </c>
      <c r="C447" s="183">
        <v>257.7</v>
      </c>
      <c r="D447" s="184">
        <v>257.7</v>
      </c>
      <c r="E447" s="185" t="s">
        <v>4636</v>
      </c>
      <c r="F447" s="186" t="s">
        <v>2992</v>
      </c>
      <c r="G447" s="83">
        <f>VLOOKUP(A447,РАСЧЕТ!$A$3:$BH$1360,60,0)</f>
        <v>173.59362414849659</v>
      </c>
      <c r="H447" s="83">
        <f t="shared" si="6"/>
        <v>-84.106375851503401</v>
      </c>
    </row>
    <row r="448" spans="1:8" ht="11.4" customHeight="1" x14ac:dyDescent="0.3">
      <c r="A448" s="181" t="s">
        <v>2345</v>
      </c>
      <c r="B448" s="182" t="s">
        <v>2346</v>
      </c>
      <c r="C448" s="183">
        <v>223.34</v>
      </c>
      <c r="D448" s="184">
        <v>223.34</v>
      </c>
      <c r="E448" s="185" t="s">
        <v>4636</v>
      </c>
      <c r="F448" s="186" t="s">
        <v>2993</v>
      </c>
      <c r="G448" s="83">
        <f>VLOOKUP(A448,РАСЧЕТ!$A$3:$BH$1360,60,0)</f>
        <v>150.44780759536371</v>
      </c>
      <c r="H448" s="83">
        <f t="shared" si="6"/>
        <v>-72.89219240463629</v>
      </c>
    </row>
    <row r="449" spans="1:8" ht="11.4" customHeight="1" x14ac:dyDescent="0.3">
      <c r="A449" s="181" t="s">
        <v>901</v>
      </c>
      <c r="B449" s="182" t="s">
        <v>902</v>
      </c>
      <c r="C449" s="183">
        <v>163.21</v>
      </c>
      <c r="D449" s="184">
        <v>163.21</v>
      </c>
      <c r="E449" s="185" t="s">
        <v>4636</v>
      </c>
      <c r="F449" s="186" t="s">
        <v>2994</v>
      </c>
      <c r="G449" s="83">
        <f>VLOOKUP(A449,РАСЧЕТ!$A$3:$BH$1360,60,0)</f>
        <v>109.94262862738117</v>
      </c>
      <c r="H449" s="83">
        <f t="shared" si="6"/>
        <v>-53.26737137261884</v>
      </c>
    </row>
    <row r="450" spans="1:8" ht="11.4" customHeight="1" x14ac:dyDescent="0.3">
      <c r="A450" s="181" t="s">
        <v>752</v>
      </c>
      <c r="B450" s="182" t="s">
        <v>753</v>
      </c>
      <c r="C450" s="183">
        <v>201.86</v>
      </c>
      <c r="D450" s="184">
        <v>201.86</v>
      </c>
      <c r="E450" s="185" t="s">
        <v>4636</v>
      </c>
      <c r="F450" s="186" t="s">
        <v>2995</v>
      </c>
      <c r="G450" s="83">
        <f>VLOOKUP(A450,РАСЧЕТ!$A$3:$BH$1360,60,0)</f>
        <v>135.98167224965567</v>
      </c>
      <c r="H450" s="83">
        <f t="shared" ref="H450:H513" si="7">G450-C450</f>
        <v>-65.87832775034434</v>
      </c>
    </row>
    <row r="451" spans="1:8" ht="11.4" customHeight="1" x14ac:dyDescent="0.3">
      <c r="A451" s="181" t="s">
        <v>2598</v>
      </c>
      <c r="B451" s="182" t="s">
        <v>2405</v>
      </c>
      <c r="C451" s="183">
        <v>171.8</v>
      </c>
      <c r="D451" s="184">
        <v>171.8</v>
      </c>
      <c r="E451" s="185" t="s">
        <v>4636</v>
      </c>
      <c r="F451" s="186" t="s">
        <v>3877</v>
      </c>
      <c r="G451" s="83">
        <f>VLOOKUP(A451,РАСЧЕТ!$A$3:$BH$1360,60,0)</f>
        <v>115.72908276566439</v>
      </c>
      <c r="H451" s="83">
        <f t="shared" si="7"/>
        <v>-56.070917234335624</v>
      </c>
    </row>
    <row r="452" spans="1:8" ht="11.4" customHeight="1" x14ac:dyDescent="0.3">
      <c r="A452" s="181" t="s">
        <v>1876</v>
      </c>
      <c r="B452" s="182" t="s">
        <v>1877</v>
      </c>
      <c r="C452" s="183">
        <v>257.7</v>
      </c>
      <c r="D452" s="184">
        <v>257.7</v>
      </c>
      <c r="E452" s="185" t="s">
        <v>4636</v>
      </c>
      <c r="F452" s="186" t="s">
        <v>2996</v>
      </c>
      <c r="G452" s="83">
        <f>VLOOKUP(A452,РАСЧЕТ!$A$3:$BH$1360,60,0)</f>
        <v>173.59362414849659</v>
      </c>
      <c r="H452" s="83">
        <f t="shared" si="7"/>
        <v>-84.106375851503401</v>
      </c>
    </row>
    <row r="453" spans="1:8" ht="11.4" customHeight="1" x14ac:dyDescent="0.3">
      <c r="A453" s="181" t="s">
        <v>2550</v>
      </c>
      <c r="B453" s="182" t="s">
        <v>1981</v>
      </c>
      <c r="C453" s="183">
        <v>193.27</v>
      </c>
      <c r="D453" s="184">
        <v>193.27</v>
      </c>
      <c r="E453" s="185" t="s">
        <v>4636</v>
      </c>
      <c r="F453" s="186" t="s">
        <v>2997</v>
      </c>
      <c r="G453" s="83">
        <f>VLOOKUP(A453,РАСЧЕТ!$A$3:$BH$1360,60,0)</f>
        <v>130.19521811137244</v>
      </c>
      <c r="H453" s="83">
        <f t="shared" si="7"/>
        <v>-63.07478188862757</v>
      </c>
    </row>
    <row r="454" spans="1:8" ht="11.4" customHeight="1" x14ac:dyDescent="0.3">
      <c r="A454" s="181" t="s">
        <v>2610</v>
      </c>
      <c r="B454" s="182" t="s">
        <v>2008</v>
      </c>
      <c r="C454" s="183">
        <v>176.09</v>
      </c>
      <c r="D454" s="184">
        <v>176.09</v>
      </c>
      <c r="E454" s="185" t="s">
        <v>4636</v>
      </c>
      <c r="F454" s="186" t="s">
        <v>3876</v>
      </c>
      <c r="G454" s="83">
        <f>VLOOKUP(A454,РАСЧЕТ!$A$3:$BH$1360,60,0)</f>
        <v>118.62230983480599</v>
      </c>
      <c r="H454" s="83">
        <f t="shared" si="7"/>
        <v>-57.467690165194014</v>
      </c>
    </row>
    <row r="455" spans="1:8" ht="11.4" customHeight="1" x14ac:dyDescent="0.3">
      <c r="A455" s="181" t="s">
        <v>2038</v>
      </c>
      <c r="B455" s="182" t="s">
        <v>2039</v>
      </c>
      <c r="C455" s="183">
        <v>163.21</v>
      </c>
      <c r="D455" s="184">
        <v>163.21</v>
      </c>
      <c r="E455" s="185" t="s">
        <v>4636</v>
      </c>
      <c r="F455" s="186" t="s">
        <v>2998</v>
      </c>
      <c r="G455" s="83">
        <f>VLOOKUP(A455,РАСЧЕТ!$A$3:$BH$1360,60,0)</f>
        <v>109.94262862738117</v>
      </c>
      <c r="H455" s="83">
        <f t="shared" si="7"/>
        <v>-53.26737137261884</v>
      </c>
    </row>
    <row r="456" spans="1:8" ht="11.4" customHeight="1" x14ac:dyDescent="0.3">
      <c r="A456" s="181" t="s">
        <v>1959</v>
      </c>
      <c r="B456" s="182" t="s">
        <v>1960</v>
      </c>
      <c r="C456" s="183">
        <v>257.7</v>
      </c>
      <c r="D456" s="184">
        <v>257.7</v>
      </c>
      <c r="E456" s="185" t="s">
        <v>4636</v>
      </c>
      <c r="F456" s="186" t="s">
        <v>2999</v>
      </c>
      <c r="G456" s="83">
        <f>VLOOKUP(A456,РАСЧЕТ!$A$3:$BH$1360,60,0)</f>
        <v>173.59362414849659</v>
      </c>
      <c r="H456" s="83">
        <f t="shared" si="7"/>
        <v>-84.106375851503401</v>
      </c>
    </row>
    <row r="457" spans="1:8" ht="11.4" customHeight="1" x14ac:dyDescent="0.3">
      <c r="A457" s="181" t="s">
        <v>2292</v>
      </c>
      <c r="B457" s="182" t="s">
        <v>2293</v>
      </c>
      <c r="C457" s="183">
        <v>219.04</v>
      </c>
      <c r="D457" s="184">
        <v>219.04</v>
      </c>
      <c r="E457" s="185" t="s">
        <v>4636</v>
      </c>
      <c r="F457" s="186" t="s">
        <v>2941</v>
      </c>
      <c r="G457" s="83">
        <f>VLOOKUP(A457,РАСЧЕТ!$A$3:$BH$1360,60,0)</f>
        <v>147.55458052622208</v>
      </c>
      <c r="H457" s="83">
        <f t="shared" si="7"/>
        <v>-71.48541947377791</v>
      </c>
    </row>
    <row r="458" spans="1:8" ht="11.4" customHeight="1" x14ac:dyDescent="0.3">
      <c r="A458" s="181" t="s">
        <v>2447</v>
      </c>
      <c r="B458" s="182" t="s">
        <v>2448</v>
      </c>
      <c r="C458" s="183">
        <v>322.12</v>
      </c>
      <c r="D458" s="184">
        <v>322.12</v>
      </c>
      <c r="E458" s="185" t="s">
        <v>4636</v>
      </c>
      <c r="F458" s="186" t="s">
        <v>3000</v>
      </c>
      <c r="G458" s="83">
        <f>VLOOKUP(A458,РАСЧЕТ!$A$3:$BH$1360,60,0)</f>
        <v>216.99203018562071</v>
      </c>
      <c r="H458" s="83">
        <f t="shared" si="7"/>
        <v>-105.1279698143793</v>
      </c>
    </row>
    <row r="459" spans="1:8" ht="11.4" customHeight="1" x14ac:dyDescent="0.3">
      <c r="A459" s="181" t="s">
        <v>3991</v>
      </c>
      <c r="B459" s="182" t="s">
        <v>846</v>
      </c>
      <c r="C459" s="183">
        <v>313.52999999999997</v>
      </c>
      <c r="D459" s="184">
        <v>313.52999999999997</v>
      </c>
      <c r="E459" s="185" t="s">
        <v>4636</v>
      </c>
      <c r="F459" s="186" t="s">
        <v>4615</v>
      </c>
      <c r="G459" s="83">
        <f>VLOOKUP(A459,РАСЧЕТ!$A$3:$BH$1360,60,0)</f>
        <v>211.2055760473375</v>
      </c>
      <c r="H459" s="83">
        <f t="shared" si="7"/>
        <v>-102.32442395266247</v>
      </c>
    </row>
    <row r="460" spans="1:8" ht="11.4" customHeight="1" x14ac:dyDescent="0.3">
      <c r="A460" s="181" t="s">
        <v>760</v>
      </c>
      <c r="B460" s="182" t="s">
        <v>761</v>
      </c>
      <c r="C460" s="183">
        <v>150.32</v>
      </c>
      <c r="D460" s="184">
        <v>150.32</v>
      </c>
      <c r="E460" s="185" t="s">
        <v>4636</v>
      </c>
      <c r="F460" s="186" t="s">
        <v>3002</v>
      </c>
      <c r="G460" s="83">
        <f>VLOOKUP(A460,РАСЧЕТ!$A$3:$BH$1360,60,0)</f>
        <v>101.26294741995633</v>
      </c>
      <c r="H460" s="83">
        <f t="shared" si="7"/>
        <v>-49.05705258004366</v>
      </c>
    </row>
    <row r="461" spans="1:8" ht="11.4" customHeight="1" x14ac:dyDescent="0.3">
      <c r="A461" s="181" t="s">
        <v>739</v>
      </c>
      <c r="B461" s="182" t="s">
        <v>740</v>
      </c>
      <c r="C461" s="183">
        <v>146.03</v>
      </c>
      <c r="D461" s="184">
        <v>146.03</v>
      </c>
      <c r="E461" s="185" t="s">
        <v>4636</v>
      </c>
      <c r="F461" s="186" t="s">
        <v>3003</v>
      </c>
      <c r="G461" s="83">
        <f>VLOOKUP(A461,РАСЧЕТ!$A$3:$BH$1360,60,0)</f>
        <v>98.369720350814717</v>
      </c>
      <c r="H461" s="83">
        <f t="shared" si="7"/>
        <v>-47.660279649185284</v>
      </c>
    </row>
    <row r="462" spans="1:8" ht="11.4" customHeight="1" x14ac:dyDescent="0.3">
      <c r="A462" s="181" t="s">
        <v>3992</v>
      </c>
      <c r="B462" s="182" t="s">
        <v>791</v>
      </c>
      <c r="C462" s="183">
        <v>154.62</v>
      </c>
      <c r="D462" s="184">
        <v>154.62</v>
      </c>
      <c r="E462" s="185" t="s">
        <v>4636</v>
      </c>
      <c r="F462" s="186" t="s">
        <v>4536</v>
      </c>
      <c r="G462" s="83">
        <f>VLOOKUP(A462,РАСЧЕТ!$A$3:$BH$1360,60,0)</f>
        <v>104.15617448909795</v>
      </c>
      <c r="H462" s="83">
        <f t="shared" si="7"/>
        <v>-50.463825510902055</v>
      </c>
    </row>
    <row r="463" spans="1:8" ht="11.4" customHeight="1" x14ac:dyDescent="0.3">
      <c r="A463" s="181" t="s">
        <v>2171</v>
      </c>
      <c r="B463" s="182" t="s">
        <v>2172</v>
      </c>
      <c r="C463" s="183">
        <v>223.34</v>
      </c>
      <c r="D463" s="184">
        <v>223.34</v>
      </c>
      <c r="E463" s="185" t="s">
        <v>4636</v>
      </c>
      <c r="F463" s="186" t="s">
        <v>3005</v>
      </c>
      <c r="G463" s="83">
        <f>VLOOKUP(A463,РАСЧЕТ!$A$3:$BH$1360,60,0)</f>
        <v>150.44780759536371</v>
      </c>
      <c r="H463" s="83">
        <f t="shared" si="7"/>
        <v>-72.89219240463629</v>
      </c>
    </row>
    <row r="464" spans="1:8" ht="11.4" customHeight="1" x14ac:dyDescent="0.3">
      <c r="A464" s="181" t="s">
        <v>2092</v>
      </c>
      <c r="B464" s="182" t="s">
        <v>2093</v>
      </c>
      <c r="C464" s="183">
        <v>150.32</v>
      </c>
      <c r="D464" s="184">
        <v>150.32</v>
      </c>
      <c r="E464" s="185" t="s">
        <v>4636</v>
      </c>
      <c r="F464" s="186" t="s">
        <v>3006</v>
      </c>
      <c r="G464" s="83">
        <f>VLOOKUP(A464,РАСЧЕТ!$A$3:$BH$1360,60,0)</f>
        <v>101.26294741995633</v>
      </c>
      <c r="H464" s="83">
        <f t="shared" si="7"/>
        <v>-49.05705258004366</v>
      </c>
    </row>
    <row r="465" spans="1:8" ht="11.4" customHeight="1" x14ac:dyDescent="0.3">
      <c r="A465" s="181" t="s">
        <v>2044</v>
      </c>
      <c r="B465" s="182" t="s">
        <v>2045</v>
      </c>
      <c r="C465" s="183">
        <v>158.91</v>
      </c>
      <c r="D465" s="184">
        <v>158.91</v>
      </c>
      <c r="E465" s="185" t="s">
        <v>4636</v>
      </c>
      <c r="F465" s="186" t="s">
        <v>3007</v>
      </c>
      <c r="G465" s="83">
        <f>VLOOKUP(A465,РАСЧЕТ!$A$3:$BH$1360,60,0)</f>
        <v>107.04940155823957</v>
      </c>
      <c r="H465" s="83">
        <f t="shared" si="7"/>
        <v>-51.86059844176043</v>
      </c>
    </row>
    <row r="466" spans="1:8" ht="11.4" customHeight="1" x14ac:dyDescent="0.3">
      <c r="A466" s="181" t="s">
        <v>906</v>
      </c>
      <c r="B466" s="182" t="s">
        <v>907</v>
      </c>
      <c r="C466" s="183">
        <v>455.27</v>
      </c>
      <c r="D466" s="184">
        <v>455.27</v>
      </c>
      <c r="E466" s="185" t="s">
        <v>4636</v>
      </c>
      <c r="F466" s="186" t="s">
        <v>3008</v>
      </c>
      <c r="G466" s="83">
        <f>VLOOKUP(A466,РАСЧЕТ!$A$3:$BH$1360,60,0)</f>
        <v>306.68206932901063</v>
      </c>
      <c r="H466" s="83">
        <f t="shared" si="7"/>
        <v>-148.58793067098935</v>
      </c>
    </row>
    <row r="467" spans="1:8" ht="11.4" customHeight="1" x14ac:dyDescent="0.3">
      <c r="A467" s="181" t="s">
        <v>1931</v>
      </c>
      <c r="B467" s="182" t="s">
        <v>1932</v>
      </c>
      <c r="C467" s="183">
        <v>184.68</v>
      </c>
      <c r="D467" s="184">
        <v>184.68</v>
      </c>
      <c r="E467" s="185" t="s">
        <v>4636</v>
      </c>
      <c r="F467" s="186" t="s">
        <v>3009</v>
      </c>
      <c r="G467" s="83">
        <f>VLOOKUP(A467,РАСЧЕТ!$A$3:$BH$1360,60,0)</f>
        <v>124.40876397308921</v>
      </c>
      <c r="H467" s="83">
        <f t="shared" si="7"/>
        <v>-60.271236026910799</v>
      </c>
    </row>
    <row r="468" spans="1:8" ht="11.4" customHeight="1" x14ac:dyDescent="0.3">
      <c r="A468" s="181" t="s">
        <v>861</v>
      </c>
      <c r="B468" s="182" t="s">
        <v>862</v>
      </c>
      <c r="C468" s="183">
        <v>201.86</v>
      </c>
      <c r="D468" s="184">
        <v>201.86</v>
      </c>
      <c r="E468" s="185" t="s">
        <v>4636</v>
      </c>
      <c r="F468" s="186" t="s">
        <v>2942</v>
      </c>
      <c r="G468" s="83">
        <f>VLOOKUP(A468,РАСЧЕТ!$A$3:$BH$1360,60,0)</f>
        <v>135.98167224965567</v>
      </c>
      <c r="H468" s="83">
        <f t="shared" si="7"/>
        <v>-65.87832775034434</v>
      </c>
    </row>
    <row r="469" spans="1:8" ht="11.4" customHeight="1" x14ac:dyDescent="0.3">
      <c r="A469" s="181" t="s">
        <v>782</v>
      </c>
      <c r="B469" s="182" t="s">
        <v>783</v>
      </c>
      <c r="C469" s="183">
        <v>184.68</v>
      </c>
      <c r="D469" s="184">
        <v>184.68</v>
      </c>
      <c r="E469" s="185" t="s">
        <v>4636</v>
      </c>
      <c r="F469" s="186" t="s">
        <v>3010</v>
      </c>
      <c r="G469" s="83">
        <f>VLOOKUP(A469,РАСЧЕТ!$A$3:$BH$1360,60,0)</f>
        <v>124.40876397308921</v>
      </c>
      <c r="H469" s="83">
        <f t="shared" si="7"/>
        <v>-60.271236026910799</v>
      </c>
    </row>
    <row r="470" spans="1:8" ht="11.4" customHeight="1" x14ac:dyDescent="0.3">
      <c r="A470" s="181" t="s">
        <v>1964</v>
      </c>
      <c r="B470" s="182" t="s">
        <v>1965</v>
      </c>
      <c r="C470" s="183">
        <v>188.98</v>
      </c>
      <c r="D470" s="184">
        <v>188.98</v>
      </c>
      <c r="E470" s="185" t="s">
        <v>4636</v>
      </c>
      <c r="F470" s="186" t="s">
        <v>3011</v>
      </c>
      <c r="G470" s="83">
        <f>VLOOKUP(A470,РАСЧЕТ!$A$3:$BH$1360,60,0)</f>
        <v>127.30199104223084</v>
      </c>
      <c r="H470" s="83">
        <f t="shared" si="7"/>
        <v>-61.678008957769151</v>
      </c>
    </row>
    <row r="471" spans="1:8" ht="11.4" customHeight="1" x14ac:dyDescent="0.3">
      <c r="A471" s="181" t="s">
        <v>1882</v>
      </c>
      <c r="B471" s="182" t="s">
        <v>1883</v>
      </c>
      <c r="C471" s="183">
        <v>300.64999999999998</v>
      </c>
      <c r="D471" s="184">
        <v>300.64999999999998</v>
      </c>
      <c r="E471" s="185" t="s">
        <v>4636</v>
      </c>
      <c r="F471" s="186" t="s">
        <v>3012</v>
      </c>
      <c r="G471" s="83">
        <f>VLOOKUP(A471,РАСЧЕТ!$A$3:$BH$1360,60,0)</f>
        <v>202.52589483991267</v>
      </c>
      <c r="H471" s="83">
        <f t="shared" si="7"/>
        <v>-98.124105160087311</v>
      </c>
    </row>
    <row r="472" spans="1:8" ht="11.4" customHeight="1" x14ac:dyDescent="0.3">
      <c r="A472" s="181" t="s">
        <v>704</v>
      </c>
      <c r="B472" s="182" t="s">
        <v>705</v>
      </c>
      <c r="C472" s="183">
        <v>223.34</v>
      </c>
      <c r="D472" s="184">
        <v>223.34</v>
      </c>
      <c r="E472" s="185" t="s">
        <v>4636</v>
      </c>
      <c r="F472" s="186" t="s">
        <v>3013</v>
      </c>
      <c r="G472" s="83">
        <f>VLOOKUP(A472,РАСЧЕТ!$A$3:$BH$1360,60,0)</f>
        <v>150.44780759536371</v>
      </c>
      <c r="H472" s="83">
        <f t="shared" si="7"/>
        <v>-72.89219240463629</v>
      </c>
    </row>
    <row r="473" spans="1:8" ht="11.4" customHeight="1" x14ac:dyDescent="0.3">
      <c r="A473" s="181" t="s">
        <v>3993</v>
      </c>
      <c r="B473" s="182" t="s">
        <v>1328</v>
      </c>
      <c r="C473" s="183">
        <v>206.16</v>
      </c>
      <c r="D473" s="184">
        <v>206.16</v>
      </c>
      <c r="E473" s="185" t="s">
        <v>4636</v>
      </c>
      <c r="F473" s="186" t="s">
        <v>4538</v>
      </c>
      <c r="G473" s="83">
        <f>VLOOKUP(A473,РАСЧЕТ!$A$3:$BH$1360,60,0)</f>
        <v>138.87489931879728</v>
      </c>
      <c r="H473" s="83">
        <f t="shared" si="7"/>
        <v>-67.285100681202721</v>
      </c>
    </row>
    <row r="474" spans="1:8" ht="11.4" customHeight="1" x14ac:dyDescent="0.3">
      <c r="A474" s="181" t="s">
        <v>1718</v>
      </c>
      <c r="B474" s="182" t="s">
        <v>1719</v>
      </c>
      <c r="C474" s="183">
        <v>210.45</v>
      </c>
      <c r="D474" s="184">
        <v>210.45</v>
      </c>
      <c r="E474" s="185" t="s">
        <v>4636</v>
      </c>
      <c r="F474" s="186" t="s">
        <v>3015</v>
      </c>
      <c r="G474" s="83">
        <f>VLOOKUP(A474,РАСЧЕТ!$A$3:$BH$1360,60,0)</f>
        <v>141.76812638793888</v>
      </c>
      <c r="H474" s="83">
        <f t="shared" si="7"/>
        <v>-68.681873612061111</v>
      </c>
    </row>
    <row r="475" spans="1:8" ht="11.4" customHeight="1" x14ac:dyDescent="0.3">
      <c r="A475" s="181" t="s">
        <v>2294</v>
      </c>
      <c r="B475" s="182" t="s">
        <v>2295</v>
      </c>
      <c r="C475" s="183">
        <v>231.93</v>
      </c>
      <c r="D475" s="184">
        <v>231.93</v>
      </c>
      <c r="E475" s="185" t="s">
        <v>4636</v>
      </c>
      <c r="F475" s="186" t="s">
        <v>3016</v>
      </c>
      <c r="G475" s="83">
        <f>VLOOKUP(A475,РАСЧЕТ!$A$3:$BH$1360,60,0)</f>
        <v>156.23426173364695</v>
      </c>
      <c r="H475" s="83">
        <f t="shared" si="7"/>
        <v>-75.695738266353061</v>
      </c>
    </row>
    <row r="476" spans="1:8" ht="11.4" customHeight="1" x14ac:dyDescent="0.3">
      <c r="A476" s="181" t="s">
        <v>3994</v>
      </c>
      <c r="B476" s="182" t="s">
        <v>1491</v>
      </c>
      <c r="C476" s="183">
        <v>231.93</v>
      </c>
      <c r="D476" s="184">
        <v>231.93</v>
      </c>
      <c r="E476" s="185" t="s">
        <v>4636</v>
      </c>
      <c r="F476" s="186" t="s">
        <v>4589</v>
      </c>
      <c r="G476" s="83">
        <f>VLOOKUP(A476,РАСЧЕТ!$A$3:$BH$1360,60,0)</f>
        <v>156.23426173364695</v>
      </c>
      <c r="H476" s="83">
        <f t="shared" si="7"/>
        <v>-75.695738266353061</v>
      </c>
    </row>
    <row r="477" spans="1:8" ht="11.4" customHeight="1" x14ac:dyDescent="0.3">
      <c r="A477" s="181" t="s">
        <v>2634</v>
      </c>
      <c r="B477" s="182" t="s">
        <v>2204</v>
      </c>
      <c r="C477" s="183">
        <v>253.4</v>
      </c>
      <c r="D477" s="184">
        <v>253.4</v>
      </c>
      <c r="E477" s="185" t="s">
        <v>4636</v>
      </c>
      <c r="F477" s="186" t="s">
        <v>3923</v>
      </c>
      <c r="G477" s="83">
        <f>VLOOKUP(A477,РАСЧЕТ!$A$3:$BH$1360,60,0)</f>
        <v>170.70039707935499</v>
      </c>
      <c r="H477" s="83">
        <f t="shared" si="7"/>
        <v>-82.69960292064502</v>
      </c>
    </row>
    <row r="478" spans="1:8" ht="11.4" customHeight="1" x14ac:dyDescent="0.3">
      <c r="A478" s="181" t="s">
        <v>3995</v>
      </c>
      <c r="B478" s="182" t="s">
        <v>763</v>
      </c>
      <c r="C478" s="183">
        <v>309.24</v>
      </c>
      <c r="D478" s="184">
        <v>309.24</v>
      </c>
      <c r="E478" s="185" t="s">
        <v>4636</v>
      </c>
      <c r="F478" s="186" t="s">
        <v>4540</v>
      </c>
      <c r="G478" s="83">
        <f>VLOOKUP(A478,РАСЧЕТ!$A$3:$BH$1360,60,0)</f>
        <v>208.3123489781959</v>
      </c>
      <c r="H478" s="83">
        <f t="shared" si="7"/>
        <v>-100.92765102180411</v>
      </c>
    </row>
    <row r="479" spans="1:8" ht="11.4" customHeight="1" x14ac:dyDescent="0.3">
      <c r="A479" s="181" t="s">
        <v>1281</v>
      </c>
      <c r="B479" s="182" t="s">
        <v>1282</v>
      </c>
      <c r="C479" s="183">
        <v>270.58</v>
      </c>
      <c r="D479" s="184">
        <v>270.58</v>
      </c>
      <c r="E479" s="185" t="s">
        <v>4636</v>
      </c>
      <c r="F479" s="186" t="s">
        <v>2943</v>
      </c>
      <c r="G479" s="83">
        <f>VLOOKUP(A479,РАСЧЕТ!$A$3:$BH$1360,60,0)</f>
        <v>182.27330535592142</v>
      </c>
      <c r="H479" s="83">
        <f t="shared" si="7"/>
        <v>-88.306694644078561</v>
      </c>
    </row>
    <row r="480" spans="1:8" ht="11.4" customHeight="1" x14ac:dyDescent="0.3">
      <c r="A480" s="181" t="s">
        <v>971</v>
      </c>
      <c r="B480" s="182" t="s">
        <v>972</v>
      </c>
      <c r="C480" s="183">
        <v>197.57</v>
      </c>
      <c r="D480" s="184">
        <v>197.57</v>
      </c>
      <c r="E480" s="185" t="s">
        <v>4636</v>
      </c>
      <c r="F480" s="186" t="s">
        <v>3019</v>
      </c>
      <c r="G480" s="83">
        <f>VLOOKUP(A480,РАСЧЕТ!$A$3:$BH$1360,60,0)</f>
        <v>133.08844518051404</v>
      </c>
      <c r="H480" s="83">
        <f t="shared" si="7"/>
        <v>-64.48155481948595</v>
      </c>
    </row>
    <row r="481" spans="1:8" ht="11.4" customHeight="1" x14ac:dyDescent="0.3">
      <c r="A481" s="181" t="s">
        <v>2592</v>
      </c>
      <c r="B481" s="182" t="s">
        <v>1683</v>
      </c>
      <c r="C481" s="183">
        <v>386.55</v>
      </c>
      <c r="D481" s="184">
        <v>386.55</v>
      </c>
      <c r="E481" s="185" t="s">
        <v>4636</v>
      </c>
      <c r="F481" s="186" t="s">
        <v>3867</v>
      </c>
      <c r="G481" s="83">
        <f>VLOOKUP(A481,РАСЧЕТ!$A$3:$BH$1360,60,0)</f>
        <v>260.39043622274488</v>
      </c>
      <c r="H481" s="83">
        <f t="shared" si="7"/>
        <v>-126.15956377725513</v>
      </c>
    </row>
    <row r="482" spans="1:8" ht="11.4" customHeight="1" x14ac:dyDescent="0.3">
      <c r="A482" s="181" t="s">
        <v>973</v>
      </c>
      <c r="B482" s="182" t="s">
        <v>974</v>
      </c>
      <c r="C482" s="183">
        <v>180.39</v>
      </c>
      <c r="D482" s="184">
        <v>180.39</v>
      </c>
      <c r="E482" s="185" t="s">
        <v>4636</v>
      </c>
      <c r="F482" s="186" t="s">
        <v>3020</v>
      </c>
      <c r="G482" s="83">
        <f>VLOOKUP(A482,РАСЧЕТ!$A$3:$BH$1360,60,0)</f>
        <v>121.51553690394761</v>
      </c>
      <c r="H482" s="83">
        <f t="shared" si="7"/>
        <v>-58.874463096052381</v>
      </c>
    </row>
    <row r="483" spans="1:8" ht="11.4" customHeight="1" x14ac:dyDescent="0.3">
      <c r="A483" s="181" t="s">
        <v>1381</v>
      </c>
      <c r="B483" s="182" t="s">
        <v>1382</v>
      </c>
      <c r="C483" s="183">
        <v>279.17</v>
      </c>
      <c r="D483" s="184">
        <v>279.17</v>
      </c>
      <c r="E483" s="185" t="s">
        <v>4636</v>
      </c>
      <c r="F483" s="186" t="s">
        <v>3021</v>
      </c>
      <c r="G483" s="83">
        <f>VLOOKUP(A483,РАСЧЕТ!$A$3:$BH$1360,60,0)</f>
        <v>188.05975949420463</v>
      </c>
      <c r="H483" s="83">
        <f t="shared" si="7"/>
        <v>-91.110240505795389</v>
      </c>
    </row>
    <row r="484" spans="1:8" ht="11.4" customHeight="1" x14ac:dyDescent="0.3">
      <c r="A484" s="181" t="s">
        <v>554</v>
      </c>
      <c r="B484" s="182" t="s">
        <v>555</v>
      </c>
      <c r="C484" s="183">
        <v>146.03</v>
      </c>
      <c r="D484" s="184">
        <v>146.03</v>
      </c>
      <c r="E484" s="185" t="s">
        <v>4636</v>
      </c>
      <c r="F484" s="186" t="s">
        <v>3022</v>
      </c>
      <c r="G484" s="83">
        <f>VLOOKUP(A484,РАСЧЕТ!$A$3:$BH$1360,60,0)</f>
        <v>98.369720350814717</v>
      </c>
      <c r="H484" s="83">
        <f t="shared" si="7"/>
        <v>-47.660279649185284</v>
      </c>
    </row>
    <row r="485" spans="1:8" ht="11.4" customHeight="1" x14ac:dyDescent="0.3">
      <c r="A485" s="181" t="s">
        <v>978</v>
      </c>
      <c r="B485" s="182" t="s">
        <v>979</v>
      </c>
      <c r="C485" s="183">
        <v>171.8</v>
      </c>
      <c r="D485" s="184">
        <v>171.8</v>
      </c>
      <c r="E485" s="185" t="s">
        <v>4636</v>
      </c>
      <c r="F485" s="186" t="s">
        <v>3023</v>
      </c>
      <c r="G485" s="83">
        <f>VLOOKUP(A485,РАСЧЕТ!$A$3:$BH$1360,60,0)</f>
        <v>115.72908276566439</v>
      </c>
      <c r="H485" s="83">
        <f t="shared" si="7"/>
        <v>-56.070917234335624</v>
      </c>
    </row>
    <row r="486" spans="1:8" ht="11.4" customHeight="1" x14ac:dyDescent="0.3">
      <c r="A486" s="181" t="s">
        <v>666</v>
      </c>
      <c r="B486" s="182" t="s">
        <v>667</v>
      </c>
      <c r="C486" s="183">
        <v>412.32</v>
      </c>
      <c r="D486" s="184">
        <v>412.32</v>
      </c>
      <c r="E486" s="185" t="s">
        <v>4636</v>
      </c>
      <c r="F486" s="186" t="s">
        <v>3024</v>
      </c>
      <c r="G486" s="83">
        <f>VLOOKUP(A486,РАСЧЕТ!$A$3:$BH$1360,60,0)</f>
        <v>277.74979863759455</v>
      </c>
      <c r="H486" s="83">
        <f t="shared" si="7"/>
        <v>-134.57020136240544</v>
      </c>
    </row>
    <row r="487" spans="1:8" ht="11.4" customHeight="1" x14ac:dyDescent="0.3">
      <c r="A487" s="181" t="s">
        <v>600</v>
      </c>
      <c r="B487" s="182" t="s">
        <v>601</v>
      </c>
      <c r="C487" s="183">
        <v>150.32</v>
      </c>
      <c r="D487" s="184">
        <v>150.32</v>
      </c>
      <c r="E487" s="185" t="s">
        <v>4636</v>
      </c>
      <c r="F487" s="186" t="s">
        <v>3025</v>
      </c>
      <c r="G487" s="83">
        <f>VLOOKUP(A487,РАСЧЕТ!$A$3:$BH$1360,60,0)</f>
        <v>101.26294741995633</v>
      </c>
      <c r="H487" s="83">
        <f t="shared" si="7"/>
        <v>-49.05705258004366</v>
      </c>
    </row>
    <row r="488" spans="1:8" ht="11.4" customHeight="1" x14ac:dyDescent="0.3">
      <c r="A488" s="181" t="s">
        <v>530</v>
      </c>
      <c r="B488" s="182" t="s">
        <v>531</v>
      </c>
      <c r="C488" s="183">
        <v>339.3</v>
      </c>
      <c r="D488" s="184">
        <v>339.3</v>
      </c>
      <c r="E488" s="185" t="s">
        <v>4636</v>
      </c>
      <c r="F488" s="186" t="s">
        <v>3026</v>
      </c>
      <c r="G488" s="83">
        <f>VLOOKUP(A488,РАСЧЕТ!$A$3:$BH$1360,60,0)</f>
        <v>228.56493846218717</v>
      </c>
      <c r="H488" s="83">
        <f t="shared" si="7"/>
        <v>-110.73506153781284</v>
      </c>
    </row>
    <row r="489" spans="1:8" ht="11.4" customHeight="1" x14ac:dyDescent="0.3">
      <c r="A489" s="181" t="s">
        <v>648</v>
      </c>
      <c r="B489" s="182" t="s">
        <v>649</v>
      </c>
      <c r="C489" s="183">
        <v>141.72999999999999</v>
      </c>
      <c r="D489" s="184">
        <v>141.72999999999999</v>
      </c>
      <c r="E489" s="185" t="s">
        <v>4636</v>
      </c>
      <c r="F489" s="186" t="s">
        <v>3027</v>
      </c>
      <c r="G489" s="83">
        <f>VLOOKUP(A489,РАСЧЕТ!$A$3:$BH$1360,60,0)</f>
        <v>95.476493281673115</v>
      </c>
      <c r="H489" s="83">
        <f t="shared" si="7"/>
        <v>-46.253506718326875</v>
      </c>
    </row>
    <row r="490" spans="1:8" ht="11.4" customHeight="1" x14ac:dyDescent="0.3">
      <c r="A490" s="181" t="s">
        <v>1049</v>
      </c>
      <c r="B490" s="182" t="s">
        <v>154</v>
      </c>
      <c r="C490" s="190">
        <v>3186.87</v>
      </c>
      <c r="D490" s="191">
        <v>3186.87</v>
      </c>
      <c r="E490" s="185" t="s">
        <v>4637</v>
      </c>
      <c r="F490" s="186" t="s">
        <v>3098</v>
      </c>
      <c r="G490" s="83">
        <f>VLOOKUP(A490,РАСЧЕТ!$A$3:$BH$1360,60,0)</f>
        <v>4077.071234039086</v>
      </c>
      <c r="H490" s="83">
        <f t="shared" si="7"/>
        <v>890.2012340390861</v>
      </c>
    </row>
    <row r="491" spans="1:8" ht="11.4" customHeight="1" x14ac:dyDescent="0.3">
      <c r="A491" s="181" t="s">
        <v>1495</v>
      </c>
      <c r="B491" s="182" t="s">
        <v>137</v>
      </c>
      <c r="C491" s="190">
        <v>1421.64</v>
      </c>
      <c r="D491" s="191">
        <v>1421.64</v>
      </c>
      <c r="E491" s="185" t="s">
        <v>4637</v>
      </c>
      <c r="F491" s="186" t="s">
        <v>3115</v>
      </c>
      <c r="G491" s="83">
        <f>VLOOKUP(A491,РАСЧЕТ!$A$3:$BH$1360,60,0)</f>
        <v>2118.4419033429476</v>
      </c>
      <c r="H491" s="83">
        <f t="shared" si="7"/>
        <v>696.80190334294753</v>
      </c>
    </row>
    <row r="492" spans="1:8" ht="11.4" customHeight="1" x14ac:dyDescent="0.3">
      <c r="A492" s="181" t="s">
        <v>1990</v>
      </c>
      <c r="B492" s="182" t="s">
        <v>34</v>
      </c>
      <c r="C492" s="190">
        <v>1421.64</v>
      </c>
      <c r="D492" s="191">
        <v>1421.64</v>
      </c>
      <c r="E492" s="185" t="s">
        <v>4637</v>
      </c>
      <c r="F492" s="186" t="s">
        <v>3283</v>
      </c>
      <c r="G492" s="83">
        <f>VLOOKUP(A492,РАСЧЕТ!$A$3:$BH$1360,60,0)</f>
        <v>1399.4213998321179</v>
      </c>
      <c r="H492" s="83">
        <f t="shared" si="7"/>
        <v>-22.218600167882187</v>
      </c>
    </row>
    <row r="493" spans="1:8" ht="11.4" customHeight="1" x14ac:dyDescent="0.3">
      <c r="A493" s="181" t="s">
        <v>2520</v>
      </c>
      <c r="B493" s="182" t="s">
        <v>145</v>
      </c>
      <c r="C493" s="190">
        <v>1576.26</v>
      </c>
      <c r="D493" s="191">
        <v>1576.26</v>
      </c>
      <c r="E493" s="185" t="s">
        <v>4637</v>
      </c>
      <c r="F493" s="186" t="s">
        <v>3284</v>
      </c>
      <c r="G493" s="83">
        <f>VLOOKUP(A493,РАСЧЕТ!$A$3:$BH$1360,60,0)</f>
        <v>2668.0580812924904</v>
      </c>
      <c r="H493" s="83">
        <f t="shared" si="7"/>
        <v>1091.7980812924905</v>
      </c>
    </row>
    <row r="494" spans="1:8" ht="11.4" customHeight="1" x14ac:dyDescent="0.3">
      <c r="A494" s="181" t="s">
        <v>1005</v>
      </c>
      <c r="B494" s="182" t="s">
        <v>73</v>
      </c>
      <c r="C494" s="190">
        <v>3367.26</v>
      </c>
      <c r="D494" s="191">
        <v>3367.26</v>
      </c>
      <c r="E494" s="185" t="s">
        <v>4637</v>
      </c>
      <c r="F494" s="186" t="s">
        <v>3287</v>
      </c>
      <c r="G494" s="83">
        <f>VLOOKUP(A494,РАСЧЕТ!$A$3:$BH$1360,60,0)</f>
        <v>2713.7500256674607</v>
      </c>
      <c r="H494" s="83">
        <f t="shared" si="7"/>
        <v>-653.50997433253951</v>
      </c>
    </row>
    <row r="495" spans="1:8" ht="11.4" customHeight="1" x14ac:dyDescent="0.3">
      <c r="A495" s="181" t="s">
        <v>1214</v>
      </c>
      <c r="B495" s="182" t="s">
        <v>146</v>
      </c>
      <c r="C495" s="190">
        <v>3118.15</v>
      </c>
      <c r="D495" s="191">
        <v>3118.15</v>
      </c>
      <c r="E495" s="185" t="s">
        <v>4637</v>
      </c>
      <c r="F495" s="186" t="s">
        <v>3295</v>
      </c>
      <c r="G495" s="83">
        <f>VLOOKUP(A495,РАСЧЕТ!$A$3:$BH$1360,60,0)</f>
        <v>2100.4828521968084</v>
      </c>
      <c r="H495" s="83">
        <f t="shared" si="7"/>
        <v>-1017.6671478031917</v>
      </c>
    </row>
    <row r="496" spans="1:8" ht="11.4" customHeight="1" x14ac:dyDescent="0.3">
      <c r="A496" s="181" t="s">
        <v>2600</v>
      </c>
      <c r="B496" s="182" t="s">
        <v>159</v>
      </c>
      <c r="C496" s="190">
        <v>2452.4299999999998</v>
      </c>
      <c r="D496" s="191">
        <v>2452.4299999999998</v>
      </c>
      <c r="E496" s="185" t="s">
        <v>4637</v>
      </c>
      <c r="F496" s="186" t="s">
        <v>3296</v>
      </c>
      <c r="G496" s="83">
        <f>VLOOKUP(A496,РАСЧЕТ!$A$3:$BH$1360,60,0)</f>
        <v>1652.0326564798593</v>
      </c>
      <c r="H496" s="83">
        <f t="shared" si="7"/>
        <v>-800.39734352014057</v>
      </c>
    </row>
    <row r="497" spans="1:8" ht="11.4" customHeight="1" x14ac:dyDescent="0.3">
      <c r="A497" s="181" t="s">
        <v>818</v>
      </c>
      <c r="B497" s="182" t="s">
        <v>88</v>
      </c>
      <c r="C497" s="190">
        <v>1421.64</v>
      </c>
      <c r="D497" s="191">
        <v>1421.64</v>
      </c>
      <c r="E497" s="185" t="s">
        <v>4637</v>
      </c>
      <c r="F497" s="186" t="s">
        <v>3199</v>
      </c>
      <c r="G497" s="83">
        <f>VLOOKUP(A497,РАСЧЕТ!$A$3:$BH$1360,60,0)</f>
        <v>1543.5951768857037</v>
      </c>
      <c r="H497" s="83">
        <f t="shared" si="7"/>
        <v>121.95517688570362</v>
      </c>
    </row>
    <row r="498" spans="1:8" ht="11.4" customHeight="1" x14ac:dyDescent="0.3">
      <c r="A498" s="181" t="s">
        <v>975</v>
      </c>
      <c r="B498" s="182" t="s">
        <v>112</v>
      </c>
      <c r="C498" s="190">
        <v>1421.64</v>
      </c>
      <c r="D498" s="191">
        <v>1421.64</v>
      </c>
      <c r="E498" s="185" t="s">
        <v>4637</v>
      </c>
      <c r="F498" s="186" t="s">
        <v>3298</v>
      </c>
      <c r="G498" s="83">
        <f>VLOOKUP(A498,РАСЧЕТ!$A$3:$BH$1360,60,0)</f>
        <v>1818.7474103328</v>
      </c>
      <c r="H498" s="83">
        <f t="shared" si="7"/>
        <v>397.10741033279987</v>
      </c>
    </row>
    <row r="499" spans="1:8" ht="11.4" customHeight="1" x14ac:dyDescent="0.3">
      <c r="A499" s="181" t="s">
        <v>1109</v>
      </c>
      <c r="B499" s="182" t="s">
        <v>144</v>
      </c>
      <c r="C499" s="190">
        <v>1576.26</v>
      </c>
      <c r="D499" s="191">
        <v>1576.26</v>
      </c>
      <c r="E499" s="185" t="s">
        <v>4637</v>
      </c>
      <c r="F499" s="186" t="s">
        <v>3299</v>
      </c>
      <c r="G499" s="83">
        <f>VLOOKUP(A499,РАСЧЕТ!$A$3:$BH$1360,60,0)</f>
        <v>1061.8143343749707</v>
      </c>
      <c r="H499" s="83">
        <f t="shared" si="7"/>
        <v>-514.44566562502928</v>
      </c>
    </row>
    <row r="500" spans="1:8" ht="11.4" customHeight="1" x14ac:dyDescent="0.3">
      <c r="A500" s="181" t="s">
        <v>2257</v>
      </c>
      <c r="B500" s="182" t="s">
        <v>58</v>
      </c>
      <c r="C500" s="190">
        <v>3367.26</v>
      </c>
      <c r="D500" s="191">
        <v>3367.26</v>
      </c>
      <c r="E500" s="185" t="s">
        <v>4637</v>
      </c>
      <c r="F500" s="186" t="s">
        <v>3202</v>
      </c>
      <c r="G500" s="83">
        <f>VLOOKUP(A500,РАСЧЕТ!$A$3:$BH$1360,60,0)</f>
        <v>3467.8897825631407</v>
      </c>
      <c r="H500" s="83">
        <f t="shared" si="7"/>
        <v>100.62978256314045</v>
      </c>
    </row>
    <row r="501" spans="1:8" ht="11.4" customHeight="1" x14ac:dyDescent="0.3">
      <c r="A501" s="181" t="s">
        <v>2129</v>
      </c>
      <c r="B501" s="182" t="s">
        <v>47</v>
      </c>
      <c r="C501" s="190">
        <v>3118.15</v>
      </c>
      <c r="D501" s="191">
        <v>3118.15</v>
      </c>
      <c r="E501" s="185" t="s">
        <v>4637</v>
      </c>
      <c r="F501" s="186" t="s">
        <v>3308</v>
      </c>
      <c r="G501" s="83">
        <f>VLOOKUP(A501,РАСЧЕТ!$A$3:$BH$1360,60,0)</f>
        <v>3020.9769672312418</v>
      </c>
      <c r="H501" s="83">
        <f t="shared" si="7"/>
        <v>-97.173032768758276</v>
      </c>
    </row>
    <row r="502" spans="1:8" ht="11.4" customHeight="1" x14ac:dyDescent="0.3">
      <c r="A502" s="181" t="s">
        <v>3927</v>
      </c>
      <c r="B502" s="182" t="s">
        <v>67</v>
      </c>
      <c r="C502" s="190">
        <v>1576.26</v>
      </c>
      <c r="D502" s="191">
        <v>1576.26</v>
      </c>
      <c r="E502" s="185" t="s">
        <v>4637</v>
      </c>
      <c r="F502" s="186" t="s">
        <v>4543</v>
      </c>
      <c r="G502" s="83">
        <f>VLOOKUP(A502,РАСЧЕТ!$A$3:$BH$1360,60,0)</f>
        <v>2917.5896185006136</v>
      </c>
      <c r="H502" s="83">
        <f t="shared" si="7"/>
        <v>1341.3296185006136</v>
      </c>
    </row>
    <row r="503" spans="1:8" ht="11.4" customHeight="1" x14ac:dyDescent="0.3">
      <c r="A503" s="181" t="s">
        <v>1453</v>
      </c>
      <c r="B503" s="182" t="s">
        <v>140</v>
      </c>
      <c r="C503" s="190">
        <v>2452.4299999999998</v>
      </c>
      <c r="D503" s="191">
        <v>2452.4299999999998</v>
      </c>
      <c r="E503" s="185" t="s">
        <v>4637</v>
      </c>
      <c r="F503" s="186" t="s">
        <v>3309</v>
      </c>
      <c r="G503" s="83">
        <f>VLOOKUP(A503,РАСЧЕТ!$A$3:$BH$1360,60,0)</f>
        <v>4045.687031920811</v>
      </c>
      <c r="H503" s="83">
        <f t="shared" si="7"/>
        <v>1593.2570319208112</v>
      </c>
    </row>
    <row r="504" spans="1:8" ht="11.4" customHeight="1" x14ac:dyDescent="0.3">
      <c r="A504" s="181" t="s">
        <v>1155</v>
      </c>
      <c r="B504" s="182" t="s">
        <v>129</v>
      </c>
      <c r="C504" s="190">
        <v>1421.64</v>
      </c>
      <c r="D504" s="191">
        <v>1421.64</v>
      </c>
      <c r="E504" s="185" t="s">
        <v>4637</v>
      </c>
      <c r="F504" s="186" t="s">
        <v>3310</v>
      </c>
      <c r="G504" s="83">
        <f>VLOOKUP(A504,РАСЧЕТ!$A$3:$BH$1360,60,0)</f>
        <v>957.65815988587281</v>
      </c>
      <c r="H504" s="83">
        <f t="shared" si="7"/>
        <v>-463.98184011412729</v>
      </c>
    </row>
    <row r="505" spans="1:8" ht="11.4" customHeight="1" x14ac:dyDescent="0.3">
      <c r="A505" s="181" t="s">
        <v>552</v>
      </c>
      <c r="B505" s="182" t="s">
        <v>136</v>
      </c>
      <c r="C505" s="190">
        <v>1421.64</v>
      </c>
      <c r="D505" s="191">
        <v>1421.64</v>
      </c>
      <c r="E505" s="185" t="s">
        <v>4637</v>
      </c>
      <c r="F505" s="186" t="s">
        <v>3311</v>
      </c>
      <c r="G505" s="83">
        <f>VLOOKUP(A505,РАСЧЕТ!$A$3:$BH$1360,60,0)</f>
        <v>957.65815988587281</v>
      </c>
      <c r="H505" s="83">
        <f t="shared" si="7"/>
        <v>-463.98184011412729</v>
      </c>
    </row>
    <row r="506" spans="1:8" ht="11.4" customHeight="1" x14ac:dyDescent="0.3">
      <c r="A506" s="181" t="s">
        <v>596</v>
      </c>
      <c r="B506" s="182" t="s">
        <v>312</v>
      </c>
      <c r="C506" s="190">
        <v>1576.26</v>
      </c>
      <c r="D506" s="191">
        <v>1576.26</v>
      </c>
      <c r="E506" s="185" t="s">
        <v>4637</v>
      </c>
      <c r="F506" s="186" t="s">
        <v>3312</v>
      </c>
      <c r="G506" s="83">
        <f>VLOOKUP(A506,РАСЧЕТ!$A$3:$BH$1360,60,0)</f>
        <v>1061.8143343749707</v>
      </c>
      <c r="H506" s="83">
        <f t="shared" si="7"/>
        <v>-514.44566562502928</v>
      </c>
    </row>
    <row r="507" spans="1:8" ht="11.4" customHeight="1" x14ac:dyDescent="0.3">
      <c r="A507" s="181" t="s">
        <v>2167</v>
      </c>
      <c r="B507" s="182" t="s">
        <v>46</v>
      </c>
      <c r="C507" s="190">
        <v>3367.26</v>
      </c>
      <c r="D507" s="191">
        <v>3367.26</v>
      </c>
      <c r="E507" s="185" t="s">
        <v>4637</v>
      </c>
      <c r="F507" s="186" t="s">
        <v>3313</v>
      </c>
      <c r="G507" s="83">
        <f>VLOOKUP(A507,РАСЧЕТ!$A$3:$BH$1360,60,0)</f>
        <v>4307.8488510601665</v>
      </c>
      <c r="H507" s="83">
        <f t="shared" si="7"/>
        <v>940.58885106016623</v>
      </c>
    </row>
    <row r="508" spans="1:8" ht="11.4" customHeight="1" x14ac:dyDescent="0.3">
      <c r="A508" s="181" t="s">
        <v>575</v>
      </c>
      <c r="B508" s="182" t="s">
        <v>59</v>
      </c>
      <c r="C508" s="190">
        <v>3118.15</v>
      </c>
      <c r="D508" s="191">
        <v>3118.15</v>
      </c>
      <c r="E508" s="185" t="s">
        <v>4637</v>
      </c>
      <c r="F508" s="186" t="s">
        <v>3319</v>
      </c>
      <c r="G508" s="83">
        <f>VLOOKUP(A508,РАСЧЕТ!$A$3:$BH$1360,60,0)</f>
        <v>3982.1354809218178</v>
      </c>
      <c r="H508" s="83">
        <f t="shared" si="7"/>
        <v>863.98548092181773</v>
      </c>
    </row>
    <row r="509" spans="1:8" ht="11.4" customHeight="1" x14ac:dyDescent="0.3">
      <c r="A509" s="181" t="s">
        <v>509</v>
      </c>
      <c r="B509" s="182" t="s">
        <v>40</v>
      </c>
      <c r="C509" s="190">
        <v>2452.4299999999998</v>
      </c>
      <c r="D509" s="191">
        <v>2452.4299999999998</v>
      </c>
      <c r="E509" s="185" t="s">
        <v>4637</v>
      </c>
      <c r="F509" s="186" t="s">
        <v>3320</v>
      </c>
      <c r="G509" s="83">
        <f>VLOOKUP(A509,РАСЧЕТ!$A$3:$BH$1360,60,0)</f>
        <v>3640.8914271165095</v>
      </c>
      <c r="H509" s="83">
        <f t="shared" si="7"/>
        <v>1188.4614271165096</v>
      </c>
    </row>
    <row r="510" spans="1:8" ht="11.4" customHeight="1" x14ac:dyDescent="0.3">
      <c r="A510" s="181" t="s">
        <v>1082</v>
      </c>
      <c r="B510" s="182" t="s">
        <v>134</v>
      </c>
      <c r="C510" s="190">
        <v>1421.64</v>
      </c>
      <c r="D510" s="191">
        <v>1421.64</v>
      </c>
      <c r="E510" s="185" t="s">
        <v>4637</v>
      </c>
      <c r="F510" s="186" t="s">
        <v>3321</v>
      </c>
      <c r="G510" s="83">
        <f>VLOOKUP(A510,РАСЧЕТ!$A$3:$BH$1360,60,0)</f>
        <v>1157.2833896523775</v>
      </c>
      <c r="H510" s="83">
        <f t="shared" si="7"/>
        <v>-264.35661034762256</v>
      </c>
    </row>
    <row r="511" spans="1:8" ht="11.4" customHeight="1" x14ac:dyDescent="0.3">
      <c r="A511" s="181" t="s">
        <v>2043</v>
      </c>
      <c r="B511" s="182" t="s">
        <v>51</v>
      </c>
      <c r="C511" s="190">
        <v>1421.64</v>
      </c>
      <c r="D511" s="191">
        <v>1421.64</v>
      </c>
      <c r="E511" s="185" t="s">
        <v>4637</v>
      </c>
      <c r="F511" s="186" t="s">
        <v>3212</v>
      </c>
      <c r="G511" s="83">
        <f>VLOOKUP(A511,РАСЧЕТ!$A$3:$BH$1360,60,0)</f>
        <v>1885.5458019486975</v>
      </c>
      <c r="H511" s="83">
        <f t="shared" si="7"/>
        <v>463.90580194869744</v>
      </c>
    </row>
    <row r="512" spans="1:8" ht="11.4" customHeight="1" x14ac:dyDescent="0.3">
      <c r="A512" s="181" t="s">
        <v>1993</v>
      </c>
      <c r="B512" s="182" t="s">
        <v>35</v>
      </c>
      <c r="C512" s="190">
        <v>1576.26</v>
      </c>
      <c r="D512" s="191">
        <v>1576.26</v>
      </c>
      <c r="E512" s="185" t="s">
        <v>4637</v>
      </c>
      <c r="F512" s="186" t="s">
        <v>3322</v>
      </c>
      <c r="G512" s="83">
        <f>VLOOKUP(A512,РАСЧЕТ!$A$3:$BH$1360,60,0)</f>
        <v>2016.5567963508688</v>
      </c>
      <c r="H512" s="83">
        <f t="shared" si="7"/>
        <v>440.29679635086882</v>
      </c>
    </row>
    <row r="513" spans="1:8" ht="11.4" customHeight="1" x14ac:dyDescent="0.3">
      <c r="A513" s="181" t="s">
        <v>2243</v>
      </c>
      <c r="B513" s="182" t="s">
        <v>152</v>
      </c>
      <c r="C513" s="190">
        <v>3367.26</v>
      </c>
      <c r="D513" s="191">
        <v>3367.26</v>
      </c>
      <c r="E513" s="185" t="s">
        <v>4637</v>
      </c>
      <c r="F513" s="186" t="s">
        <v>3116</v>
      </c>
      <c r="G513" s="83">
        <f>VLOOKUP(A513,РАСЧЕТ!$A$3:$BH$1360,60,0)</f>
        <v>3364.3804041656958</v>
      </c>
      <c r="H513" s="83">
        <f t="shared" si="7"/>
        <v>-2.8795958343043822</v>
      </c>
    </row>
    <row r="514" spans="1:8" ht="11.4" customHeight="1" x14ac:dyDescent="0.3">
      <c r="A514" s="181" t="s">
        <v>1132</v>
      </c>
      <c r="B514" s="182" t="s">
        <v>155</v>
      </c>
      <c r="C514" s="190">
        <v>3367.26</v>
      </c>
      <c r="D514" s="191">
        <v>3367.26</v>
      </c>
      <c r="E514" s="185" t="s">
        <v>4637</v>
      </c>
      <c r="F514" s="186" t="s">
        <v>3323</v>
      </c>
      <c r="G514" s="83">
        <f>VLOOKUP(A514,РАСЧЕТ!$A$3:$BH$1360,60,0)</f>
        <v>4891.1437355280314</v>
      </c>
      <c r="H514" s="83">
        <f t="shared" ref="H514:H577" si="8">G514-C514</f>
        <v>1523.8837355280311</v>
      </c>
    </row>
    <row r="515" spans="1:8" ht="11.4" customHeight="1" x14ac:dyDescent="0.3">
      <c r="A515" s="181" t="s">
        <v>1324</v>
      </c>
      <c r="B515" s="182" t="s">
        <v>37</v>
      </c>
      <c r="C515" s="190">
        <v>4367.99</v>
      </c>
      <c r="D515" s="191">
        <v>4367.99</v>
      </c>
      <c r="E515" s="185" t="s">
        <v>4637</v>
      </c>
      <c r="F515" s="186" t="s">
        <v>3215</v>
      </c>
      <c r="G515" s="83">
        <f>VLOOKUP(A515,РАСЧЕТ!$A$3:$BH$1360,60,0)</f>
        <v>6164.1413319375406</v>
      </c>
      <c r="H515" s="83">
        <f t="shared" si="8"/>
        <v>1796.1513319375408</v>
      </c>
    </row>
    <row r="516" spans="1:8" ht="11.4" customHeight="1" x14ac:dyDescent="0.3">
      <c r="A516" s="181" t="s">
        <v>1215</v>
      </c>
      <c r="B516" s="182" t="s">
        <v>42</v>
      </c>
      <c r="C516" s="190">
        <v>3384.44</v>
      </c>
      <c r="D516" s="191">
        <v>3384.44</v>
      </c>
      <c r="E516" s="185" t="s">
        <v>4637</v>
      </c>
      <c r="F516" s="186" t="s">
        <v>3216</v>
      </c>
      <c r="G516" s="83">
        <f>VLOOKUP(A516,РАСЧЕТ!$A$3:$BH$1360,60,0)</f>
        <v>5542.2567317602497</v>
      </c>
      <c r="H516" s="83">
        <f t="shared" si="8"/>
        <v>2157.8167317602497</v>
      </c>
    </row>
    <row r="517" spans="1:8" ht="11.4" customHeight="1" x14ac:dyDescent="0.3">
      <c r="A517" s="181" t="s">
        <v>1133</v>
      </c>
      <c r="B517" s="182" t="s">
        <v>133</v>
      </c>
      <c r="C517" s="190">
        <v>2005.75</v>
      </c>
      <c r="D517" s="191">
        <v>2005.75</v>
      </c>
      <c r="E517" s="185" t="s">
        <v>4637</v>
      </c>
      <c r="F517" s="186" t="s">
        <v>3332</v>
      </c>
      <c r="G517" s="83">
        <f>VLOOKUP(A517,РАСЧЕТ!$A$3:$BH$1360,60,0)</f>
        <v>2550.7368016452538</v>
      </c>
      <c r="H517" s="83">
        <f t="shared" si="8"/>
        <v>544.98680164525376</v>
      </c>
    </row>
    <row r="518" spans="1:8" ht="11.4" customHeight="1" x14ac:dyDescent="0.3">
      <c r="A518" s="181" t="s">
        <v>3935</v>
      </c>
      <c r="B518" s="182" t="s">
        <v>89</v>
      </c>
      <c r="C518" s="190">
        <v>2001.46</v>
      </c>
      <c r="D518" s="191">
        <v>2001.46</v>
      </c>
      <c r="E518" s="185" t="s">
        <v>4637</v>
      </c>
      <c r="F518" s="186" t="s">
        <v>4545</v>
      </c>
      <c r="G518" s="83">
        <f>VLOOKUP(A518,РАСЧЕТ!$A$3:$BH$1360,60,0)</f>
        <v>1721.616929153636</v>
      </c>
      <c r="H518" s="83">
        <f t="shared" si="8"/>
        <v>-279.84307084636407</v>
      </c>
    </row>
    <row r="519" spans="1:8" ht="11.4" customHeight="1" x14ac:dyDescent="0.3">
      <c r="A519" s="181" t="s">
        <v>1432</v>
      </c>
      <c r="B519" s="182" t="s">
        <v>44</v>
      </c>
      <c r="C519" s="190">
        <v>2181.85</v>
      </c>
      <c r="D519" s="191">
        <v>2181.85</v>
      </c>
      <c r="E519" s="185" t="s">
        <v>4637</v>
      </c>
      <c r="F519" s="186" t="s">
        <v>3333</v>
      </c>
      <c r="G519" s="83">
        <f>VLOOKUP(A519,РАСЧЕТ!$A$3:$BH$1360,60,0)</f>
        <v>3042.732226413706</v>
      </c>
      <c r="H519" s="83">
        <f t="shared" si="8"/>
        <v>860.88222641370612</v>
      </c>
    </row>
    <row r="520" spans="1:8" ht="11.4" customHeight="1" x14ac:dyDescent="0.3">
      <c r="A520" s="181" t="s">
        <v>1103</v>
      </c>
      <c r="B520" s="182" t="s">
        <v>52</v>
      </c>
      <c r="C520" s="190">
        <v>4741.6499999999996</v>
      </c>
      <c r="D520" s="191">
        <v>4741.6499999999996</v>
      </c>
      <c r="E520" s="185" t="s">
        <v>4637</v>
      </c>
      <c r="F520" s="186" t="s">
        <v>3220</v>
      </c>
      <c r="G520" s="83">
        <f>VLOOKUP(A520,РАСЧЕТ!$A$3:$BH$1360,60,0)</f>
        <v>5621.0479314010336</v>
      </c>
      <c r="H520" s="83">
        <f t="shared" si="8"/>
        <v>879.39793140103393</v>
      </c>
    </row>
    <row r="521" spans="1:8" ht="11.4" customHeight="1" x14ac:dyDescent="0.3">
      <c r="A521" s="181" t="s">
        <v>2530</v>
      </c>
      <c r="B521" s="182" t="s">
        <v>138</v>
      </c>
      <c r="C521" s="190">
        <v>3474.64</v>
      </c>
      <c r="D521" s="191">
        <v>3474.64</v>
      </c>
      <c r="E521" s="185" t="s">
        <v>4637</v>
      </c>
      <c r="F521" s="186" t="s">
        <v>3222</v>
      </c>
      <c r="G521" s="83">
        <f>VLOOKUP(A521,РАСЧЕТ!$A$3:$BH$1360,60,0)</f>
        <v>4445.2164802393809</v>
      </c>
      <c r="H521" s="83">
        <f t="shared" si="8"/>
        <v>970.576480239381</v>
      </c>
    </row>
    <row r="522" spans="1:8" ht="11.4" customHeight="1" x14ac:dyDescent="0.3">
      <c r="A522" s="181" t="s">
        <v>709</v>
      </c>
      <c r="B522" s="182" t="s">
        <v>148</v>
      </c>
      <c r="C522" s="190">
        <v>1644.98</v>
      </c>
      <c r="D522" s="191">
        <v>1644.98</v>
      </c>
      <c r="E522" s="185" t="s">
        <v>4637</v>
      </c>
      <c r="F522" s="186" t="s">
        <v>3225</v>
      </c>
      <c r="G522" s="83">
        <f>VLOOKUP(A522,РАСЧЕТ!$A$3:$BH$1360,60,0)</f>
        <v>2298.4638190518708</v>
      </c>
      <c r="H522" s="83">
        <f t="shared" si="8"/>
        <v>653.4838190518708</v>
      </c>
    </row>
    <row r="523" spans="1:8" ht="11.4" customHeight="1" x14ac:dyDescent="0.3">
      <c r="A523" s="181" t="s">
        <v>976</v>
      </c>
      <c r="B523" s="182" t="s">
        <v>141</v>
      </c>
      <c r="C523" s="190">
        <v>1030.79</v>
      </c>
      <c r="D523" s="191">
        <v>1030.79</v>
      </c>
      <c r="E523" s="185" t="s">
        <v>4637</v>
      </c>
      <c r="F523" s="186" t="s">
        <v>3104</v>
      </c>
      <c r="G523" s="83">
        <f>VLOOKUP(A523,РАСЧЕТ!$A$3:$BH$1360,60,0)</f>
        <v>1738.7101893539361</v>
      </c>
      <c r="H523" s="83">
        <f t="shared" si="8"/>
        <v>707.92018935393617</v>
      </c>
    </row>
    <row r="524" spans="1:8" ht="11.4" customHeight="1" x14ac:dyDescent="0.3">
      <c r="A524" s="181" t="s">
        <v>1220</v>
      </c>
      <c r="B524" s="182" t="s">
        <v>313</v>
      </c>
      <c r="C524" s="190">
        <v>3118.15</v>
      </c>
      <c r="D524" s="191">
        <v>3118.15</v>
      </c>
      <c r="E524" s="185" t="s">
        <v>4637</v>
      </c>
      <c r="F524" s="186" t="s">
        <v>3109</v>
      </c>
      <c r="G524" s="83">
        <f>VLOOKUP(A524,РАСЧЕТ!$A$3:$BH$1360,60,0)</f>
        <v>3364.7759740513311</v>
      </c>
      <c r="H524" s="83">
        <f t="shared" si="8"/>
        <v>246.62597405133101</v>
      </c>
    </row>
    <row r="525" spans="1:8" ht="11.4" customHeight="1" x14ac:dyDescent="0.3">
      <c r="A525" s="181" t="s">
        <v>1385</v>
      </c>
      <c r="B525" s="182" t="s">
        <v>153</v>
      </c>
      <c r="C525" s="190">
        <v>1434.52</v>
      </c>
      <c r="D525" s="191">
        <v>1434.52</v>
      </c>
      <c r="E525" s="185" t="s">
        <v>4637</v>
      </c>
      <c r="F525" s="186" t="s">
        <v>3105</v>
      </c>
      <c r="G525" s="83">
        <f>VLOOKUP(A525,РАСЧЕТ!$A$3:$BH$1360,60,0)</f>
        <v>2620.6395136953424</v>
      </c>
      <c r="H525" s="83">
        <f t="shared" si="8"/>
        <v>1186.1195136953424</v>
      </c>
    </row>
    <row r="526" spans="1:8" ht="11.4" customHeight="1" x14ac:dyDescent="0.3">
      <c r="A526" s="181" t="s">
        <v>1149</v>
      </c>
      <c r="B526" s="182" t="s">
        <v>135</v>
      </c>
      <c r="C526" s="190">
        <v>2585.58</v>
      </c>
      <c r="D526" s="191">
        <v>2585.58</v>
      </c>
      <c r="E526" s="185" t="s">
        <v>4637</v>
      </c>
      <c r="F526" s="186" t="s">
        <v>3107</v>
      </c>
      <c r="G526" s="83">
        <f>VLOOKUP(A526,РАСЧЕТ!$A$3:$BH$1360,60,0)</f>
        <v>3874.7552433134838</v>
      </c>
      <c r="H526" s="83">
        <f t="shared" si="8"/>
        <v>1289.1752433134839</v>
      </c>
    </row>
    <row r="527" spans="1:8" ht="11.4" customHeight="1" x14ac:dyDescent="0.3">
      <c r="A527" s="181" t="s">
        <v>819</v>
      </c>
      <c r="B527" s="182" t="s">
        <v>128</v>
      </c>
      <c r="C527" s="190">
        <v>3066.61</v>
      </c>
      <c r="D527" s="191">
        <v>3066.61</v>
      </c>
      <c r="E527" s="185" t="s">
        <v>4637</v>
      </c>
      <c r="F527" s="186" t="s">
        <v>3108</v>
      </c>
      <c r="G527" s="83">
        <f>VLOOKUP(A527,РАСЧЕТ!$A$3:$BH$1360,60,0)</f>
        <v>3333.7540127358284</v>
      </c>
      <c r="H527" s="83">
        <f t="shared" si="8"/>
        <v>267.14401273582826</v>
      </c>
    </row>
    <row r="528" spans="1:8" ht="11.4" customHeight="1" x14ac:dyDescent="0.3">
      <c r="A528" s="181" t="s">
        <v>1087</v>
      </c>
      <c r="B528" s="182" t="s">
        <v>276</v>
      </c>
      <c r="C528" s="190">
        <v>3418.8</v>
      </c>
      <c r="D528" s="191">
        <v>3418.8</v>
      </c>
      <c r="E528" s="185" t="s">
        <v>4637</v>
      </c>
      <c r="F528" s="186" t="s">
        <v>3117</v>
      </c>
      <c r="G528" s="83">
        <f>VLOOKUP(A528,РАСЧЕТ!$A$3:$BH$1360,60,0)</f>
        <v>4914.7721698151463</v>
      </c>
      <c r="H528" s="83">
        <f t="shared" si="8"/>
        <v>1495.9721698151461</v>
      </c>
    </row>
    <row r="529" spans="1:8" ht="11.4" customHeight="1" x14ac:dyDescent="0.3">
      <c r="A529" s="181" t="s">
        <v>2130</v>
      </c>
      <c r="B529" s="182" t="s">
        <v>56</v>
      </c>
      <c r="C529" s="190">
        <v>1580.55</v>
      </c>
      <c r="D529" s="191">
        <v>1580.55</v>
      </c>
      <c r="E529" s="185" t="s">
        <v>4637</v>
      </c>
      <c r="F529" s="186" t="s">
        <v>3118</v>
      </c>
      <c r="G529" s="83">
        <f>VLOOKUP(A529,РАСЧЕТ!$A$3:$BH$1360,60,0)</f>
        <v>1064.7075614441123</v>
      </c>
      <c r="H529" s="83">
        <f t="shared" si="8"/>
        <v>-515.84243855588761</v>
      </c>
    </row>
    <row r="530" spans="1:8" ht="11.4" customHeight="1" x14ac:dyDescent="0.3">
      <c r="A530" s="181" t="s">
        <v>1028</v>
      </c>
      <c r="B530" s="182" t="s">
        <v>76</v>
      </c>
      <c r="C530" s="183">
        <v>974.96</v>
      </c>
      <c r="D530" s="184">
        <v>974.96</v>
      </c>
      <c r="E530" s="185" t="s">
        <v>4637</v>
      </c>
      <c r="F530" s="186" t="s">
        <v>3119</v>
      </c>
      <c r="G530" s="83">
        <f>VLOOKUP(A530,РАСЧЕТ!$A$3:$BH$1360,60,0)</f>
        <v>656.76254469514538</v>
      </c>
      <c r="H530" s="83">
        <f t="shared" si="8"/>
        <v>-318.19745530485466</v>
      </c>
    </row>
    <row r="531" spans="1:8" ht="11.4" customHeight="1" x14ac:dyDescent="0.3">
      <c r="A531" s="181" t="s">
        <v>826</v>
      </c>
      <c r="B531" s="182" t="s">
        <v>113</v>
      </c>
      <c r="C531" s="190">
        <v>1391.57</v>
      </c>
      <c r="D531" s="191">
        <v>1391.57</v>
      </c>
      <c r="E531" s="185" t="s">
        <v>4637</v>
      </c>
      <c r="F531" s="186" t="s">
        <v>3120</v>
      </c>
      <c r="G531" s="83">
        <f>VLOOKUP(A531,РАСЧЕТ!$A$3:$BH$1360,60,0)</f>
        <v>2839.3903984549593</v>
      </c>
      <c r="H531" s="83">
        <f t="shared" si="8"/>
        <v>1447.8203984549593</v>
      </c>
    </row>
    <row r="532" spans="1:8" ht="11.4" customHeight="1" x14ac:dyDescent="0.3">
      <c r="A532" s="181" t="s">
        <v>2279</v>
      </c>
      <c r="B532" s="182" t="s">
        <v>130</v>
      </c>
      <c r="C532" s="190">
        <v>2516.86</v>
      </c>
      <c r="D532" s="191">
        <v>2516.86</v>
      </c>
      <c r="E532" s="185" t="s">
        <v>4637</v>
      </c>
      <c r="F532" s="186" t="s">
        <v>3233</v>
      </c>
      <c r="G532" s="83">
        <f>VLOOKUP(A532,РАСЧЕТ!$A$3:$BH$1360,60,0)</f>
        <v>3219.8972279607874</v>
      </c>
      <c r="H532" s="83">
        <f t="shared" si="8"/>
        <v>703.03722796078728</v>
      </c>
    </row>
    <row r="533" spans="1:8" ht="11.4" customHeight="1" x14ac:dyDescent="0.3">
      <c r="A533" s="181" t="s">
        <v>2373</v>
      </c>
      <c r="B533" s="182" t="s">
        <v>160</v>
      </c>
      <c r="C533" s="190">
        <v>2997.89</v>
      </c>
      <c r="D533" s="191">
        <v>2997.89</v>
      </c>
      <c r="E533" s="185" t="s">
        <v>4637</v>
      </c>
      <c r="F533" s="186" t="s">
        <v>3121</v>
      </c>
      <c r="G533" s="83">
        <f>VLOOKUP(A533,РАСЧЕТ!$A$3:$BH$1360,60,0)</f>
        <v>5516.6107786888606</v>
      </c>
      <c r="H533" s="83">
        <f t="shared" si="8"/>
        <v>2518.7207786888607</v>
      </c>
    </row>
    <row r="534" spans="1:8" ht="11.4" customHeight="1" x14ac:dyDescent="0.3">
      <c r="A534" s="181" t="s">
        <v>820</v>
      </c>
      <c r="B534" s="182" t="s">
        <v>150</v>
      </c>
      <c r="C534" s="190">
        <v>3418.8</v>
      </c>
      <c r="D534" s="191">
        <v>3418.8</v>
      </c>
      <c r="E534" s="185" t="s">
        <v>4637</v>
      </c>
      <c r="F534" s="186" t="s">
        <v>3126</v>
      </c>
      <c r="G534" s="83">
        <f>VLOOKUP(A534,РАСЧЕТ!$A$3:$BH$1360,60,0)</f>
        <v>4994.2525853703273</v>
      </c>
      <c r="H534" s="83">
        <f t="shared" si="8"/>
        <v>1575.4525853703271</v>
      </c>
    </row>
    <row r="535" spans="1:8" ht="11.4" customHeight="1" x14ac:dyDescent="0.3">
      <c r="A535" s="181" t="s">
        <v>2048</v>
      </c>
      <c r="B535" s="182" t="s">
        <v>75</v>
      </c>
      <c r="C535" s="190">
        <v>2452.4299999999998</v>
      </c>
      <c r="D535" s="191">
        <v>2452.4299999999998</v>
      </c>
      <c r="E535" s="185" t="s">
        <v>4637</v>
      </c>
      <c r="F535" s="186" t="s">
        <v>3111</v>
      </c>
      <c r="G535" s="83">
        <f>VLOOKUP(A535,РАСЧЕТ!$A$3:$BH$1360,60,0)</f>
        <v>4263.7960792582844</v>
      </c>
      <c r="H535" s="83">
        <f t="shared" si="8"/>
        <v>1811.3660792582846</v>
      </c>
    </row>
    <row r="536" spans="1:8" ht="11.4" customHeight="1" x14ac:dyDescent="0.3">
      <c r="A536" s="181" t="s">
        <v>612</v>
      </c>
      <c r="B536" s="182" t="s">
        <v>127</v>
      </c>
      <c r="C536" s="190">
        <v>1580.55</v>
      </c>
      <c r="D536" s="191">
        <v>1580.55</v>
      </c>
      <c r="E536" s="185" t="s">
        <v>4637</v>
      </c>
      <c r="F536" s="186" t="s">
        <v>3127</v>
      </c>
      <c r="G536" s="83">
        <f>VLOOKUP(A536,РАСЧЕТ!$A$3:$BH$1360,60,0)</f>
        <v>2979.631061796867</v>
      </c>
      <c r="H536" s="83">
        <f t="shared" si="8"/>
        <v>1399.0810617968671</v>
      </c>
    </row>
    <row r="537" spans="1:8" ht="11.4" customHeight="1" x14ac:dyDescent="0.3">
      <c r="A537" s="181" t="s">
        <v>749</v>
      </c>
      <c r="B537" s="182" t="s">
        <v>261</v>
      </c>
      <c r="C537" s="183">
        <v>974.96</v>
      </c>
      <c r="D537" s="184">
        <v>974.96</v>
      </c>
      <c r="E537" s="185" t="s">
        <v>4637</v>
      </c>
      <c r="F537" s="186" t="s">
        <v>3128</v>
      </c>
      <c r="G537" s="83">
        <f>VLOOKUP(A537,РАСЧЕТ!$A$3:$BH$1360,60,0)</f>
        <v>1247.2980729472674</v>
      </c>
      <c r="H537" s="83">
        <f t="shared" si="8"/>
        <v>272.33807294726739</v>
      </c>
    </row>
    <row r="538" spans="1:8" ht="11.4" customHeight="1" x14ac:dyDescent="0.3">
      <c r="A538" s="181" t="s">
        <v>1295</v>
      </c>
      <c r="B538" s="182" t="s">
        <v>77</v>
      </c>
      <c r="C538" s="190">
        <v>1391.57</v>
      </c>
      <c r="D538" s="191">
        <v>1391.57</v>
      </c>
      <c r="E538" s="185" t="s">
        <v>4637</v>
      </c>
      <c r="F538" s="186" t="s">
        <v>3129</v>
      </c>
      <c r="G538" s="83">
        <f>VLOOKUP(A538,РАСЧЕТ!$A$3:$BH$1360,60,0)</f>
        <v>944.79909743026963</v>
      </c>
      <c r="H538" s="83">
        <f t="shared" si="8"/>
        <v>-446.77090256973031</v>
      </c>
    </row>
    <row r="539" spans="1:8" ht="11.4" customHeight="1" x14ac:dyDescent="0.3">
      <c r="A539" s="181" t="s">
        <v>2578</v>
      </c>
      <c r="B539" s="182" t="s">
        <v>143</v>
      </c>
      <c r="C539" s="190">
        <v>2516.86</v>
      </c>
      <c r="D539" s="191">
        <v>2516.86</v>
      </c>
      <c r="E539" s="185" t="s">
        <v>4637</v>
      </c>
      <c r="F539" s="186" t="s">
        <v>3898</v>
      </c>
      <c r="G539" s="83">
        <f>VLOOKUP(A539,РАСЧЕТ!$A$3:$BH$1360,60,0)</f>
        <v>4403.3103366644655</v>
      </c>
      <c r="H539" s="83">
        <f t="shared" si="8"/>
        <v>1886.4503366644653</v>
      </c>
    </row>
    <row r="540" spans="1:8" ht="11.4" customHeight="1" x14ac:dyDescent="0.3">
      <c r="A540" s="181" t="s">
        <v>1864</v>
      </c>
      <c r="B540" s="182" t="s">
        <v>233</v>
      </c>
      <c r="C540" s="190">
        <v>2997.89</v>
      </c>
      <c r="D540" s="191">
        <v>2997.89</v>
      </c>
      <c r="E540" s="185" t="s">
        <v>4637</v>
      </c>
      <c r="F540" s="186" t="s">
        <v>3131</v>
      </c>
      <c r="G540" s="83">
        <f>VLOOKUP(A540,РАСЧЕТ!$A$3:$BH$1360,60,0)</f>
        <v>7268.8766844170495</v>
      </c>
      <c r="H540" s="83">
        <f t="shared" si="8"/>
        <v>4270.9866844170501</v>
      </c>
    </row>
    <row r="541" spans="1:8" ht="11.4" customHeight="1" x14ac:dyDescent="0.3">
      <c r="A541" s="181" t="s">
        <v>510</v>
      </c>
      <c r="B541" s="182" t="s">
        <v>48</v>
      </c>
      <c r="C541" s="190">
        <v>3418.8</v>
      </c>
      <c r="D541" s="191">
        <v>3418.8</v>
      </c>
      <c r="E541" s="185" t="s">
        <v>4637</v>
      </c>
      <c r="F541" s="186" t="s">
        <v>3139</v>
      </c>
      <c r="G541" s="83">
        <f>VLOOKUP(A541,РАСЧЕТ!$A$3:$BH$1360,60,0)</f>
        <v>3689.2950648596648</v>
      </c>
      <c r="H541" s="83">
        <f t="shared" si="8"/>
        <v>270.49506485966458</v>
      </c>
    </row>
    <row r="542" spans="1:8" ht="11.4" customHeight="1" x14ac:dyDescent="0.3">
      <c r="A542" s="181" t="s">
        <v>553</v>
      </c>
      <c r="B542" s="182" t="s">
        <v>36</v>
      </c>
      <c r="C542" s="190">
        <v>1580.55</v>
      </c>
      <c r="D542" s="191">
        <v>1580.55</v>
      </c>
      <c r="E542" s="185" t="s">
        <v>4637</v>
      </c>
      <c r="F542" s="186" t="s">
        <v>3140</v>
      </c>
      <c r="G542" s="83">
        <f>VLOOKUP(A542,РАСЧЕТ!$A$3:$BH$1360,60,0)</f>
        <v>2957.4504807117055</v>
      </c>
      <c r="H542" s="83">
        <f t="shared" si="8"/>
        <v>1376.9004807117055</v>
      </c>
    </row>
    <row r="543" spans="1:8" ht="11.4" customHeight="1" x14ac:dyDescent="0.3">
      <c r="A543" s="181" t="s">
        <v>3928</v>
      </c>
      <c r="B543" s="182" t="s">
        <v>188</v>
      </c>
      <c r="C543" s="183">
        <v>974.96</v>
      </c>
      <c r="D543" s="184">
        <v>974.96</v>
      </c>
      <c r="E543" s="185" t="s">
        <v>4637</v>
      </c>
      <c r="F543" s="186" t="s">
        <v>4547</v>
      </c>
      <c r="G543" s="83">
        <f>VLOOKUP(A543,РАСЧЕТ!$A$3:$BH$1360,60,0)</f>
        <v>1739.9142543541388</v>
      </c>
      <c r="H543" s="83">
        <f t="shared" si="8"/>
        <v>764.95425435413881</v>
      </c>
    </row>
    <row r="544" spans="1:8" ht="11.4" customHeight="1" x14ac:dyDescent="0.3">
      <c r="A544" s="181" t="s">
        <v>1454</v>
      </c>
      <c r="B544" s="182" t="s">
        <v>164</v>
      </c>
      <c r="C544" s="190">
        <v>1391.57</v>
      </c>
      <c r="D544" s="191">
        <v>1391.57</v>
      </c>
      <c r="E544" s="185" t="s">
        <v>4637</v>
      </c>
      <c r="F544" s="186" t="s">
        <v>3144</v>
      </c>
      <c r="G544" s="83">
        <f>VLOOKUP(A544,РАСЧЕТ!$A$3:$BH$1360,60,0)</f>
        <v>2310.7532159251441</v>
      </c>
      <c r="H544" s="83">
        <f t="shared" si="8"/>
        <v>919.18321592514417</v>
      </c>
    </row>
    <row r="545" spans="1:8" ht="11.4" customHeight="1" x14ac:dyDescent="0.3">
      <c r="A545" s="181" t="s">
        <v>2521</v>
      </c>
      <c r="B545" s="182" t="s">
        <v>334</v>
      </c>
      <c r="C545" s="190">
        <v>2516.86</v>
      </c>
      <c r="D545" s="191">
        <v>2516.86</v>
      </c>
      <c r="E545" s="185" t="s">
        <v>4637</v>
      </c>
      <c r="F545" s="186" t="s">
        <v>3145</v>
      </c>
      <c r="G545" s="83">
        <f>VLOOKUP(A545,РАСЧЕТ!$A$3:$BH$1360,60,0)</f>
        <v>5260.9594719575844</v>
      </c>
      <c r="H545" s="83">
        <f t="shared" si="8"/>
        <v>2744.0994719575842</v>
      </c>
    </row>
    <row r="546" spans="1:8" ht="11.4" customHeight="1" x14ac:dyDescent="0.3">
      <c r="A546" s="181" t="s">
        <v>1134</v>
      </c>
      <c r="B546" s="182" t="s">
        <v>79</v>
      </c>
      <c r="C546" s="190">
        <v>1421.64</v>
      </c>
      <c r="D546" s="191">
        <v>1421.64</v>
      </c>
      <c r="E546" s="185" t="s">
        <v>4637</v>
      </c>
      <c r="F546" s="186" t="s">
        <v>3114</v>
      </c>
      <c r="G546" s="83">
        <f>VLOOKUP(A546,РАСЧЕТ!$A$3:$BH$1360,60,0)</f>
        <v>2399.3959304217328</v>
      </c>
      <c r="H546" s="83">
        <f t="shared" si="8"/>
        <v>977.75593042173273</v>
      </c>
    </row>
    <row r="547" spans="1:8" ht="11.4" customHeight="1" x14ac:dyDescent="0.3">
      <c r="A547" s="181" t="s">
        <v>1529</v>
      </c>
      <c r="B547" s="182" t="s">
        <v>139</v>
      </c>
      <c r="C547" s="190">
        <v>2997.89</v>
      </c>
      <c r="D547" s="191">
        <v>2997.89</v>
      </c>
      <c r="E547" s="185" t="s">
        <v>4637</v>
      </c>
      <c r="F547" s="186" t="s">
        <v>3146</v>
      </c>
      <c r="G547" s="83">
        <f>VLOOKUP(A547,РАСЧЕТ!$A$3:$BH$1360,60,0)</f>
        <v>3581.3550790080239</v>
      </c>
      <c r="H547" s="83">
        <f t="shared" si="8"/>
        <v>583.46507900802408</v>
      </c>
    </row>
    <row r="548" spans="1:8" ht="11.4" customHeight="1" x14ac:dyDescent="0.3">
      <c r="A548" s="181" t="s">
        <v>1559</v>
      </c>
      <c r="B548" s="182" t="s">
        <v>288</v>
      </c>
      <c r="C548" s="190">
        <v>3418.8</v>
      </c>
      <c r="D548" s="191">
        <v>3418.8</v>
      </c>
      <c r="E548" s="185" t="s">
        <v>4637</v>
      </c>
      <c r="F548" s="186" t="s">
        <v>3243</v>
      </c>
      <c r="G548" s="83">
        <f>VLOOKUP(A548,РАСЧЕТ!$A$3:$BH$1360,60,0)</f>
        <v>5694.7892713101837</v>
      </c>
      <c r="H548" s="83">
        <f t="shared" si="8"/>
        <v>2275.9892713101835</v>
      </c>
    </row>
    <row r="549" spans="1:8" ht="11.4" customHeight="1" x14ac:dyDescent="0.3">
      <c r="A549" s="181" t="s">
        <v>2506</v>
      </c>
      <c r="B549" s="182" t="s">
        <v>39</v>
      </c>
      <c r="C549" s="190">
        <v>1580.55</v>
      </c>
      <c r="D549" s="191">
        <v>1580.55</v>
      </c>
      <c r="E549" s="185" t="s">
        <v>4637</v>
      </c>
      <c r="F549" s="186" t="s">
        <v>3152</v>
      </c>
      <c r="G549" s="83">
        <f>VLOOKUP(A549,РАСЧЕТ!$A$3:$BH$1360,60,0)</f>
        <v>1656.1897237152336</v>
      </c>
      <c r="H549" s="83">
        <f t="shared" si="8"/>
        <v>75.639723715233686</v>
      </c>
    </row>
    <row r="550" spans="1:8" ht="11.4" customHeight="1" x14ac:dyDescent="0.3">
      <c r="A550" s="181" t="s">
        <v>673</v>
      </c>
      <c r="B550" s="182" t="s">
        <v>277</v>
      </c>
      <c r="C550" s="183">
        <v>974.96</v>
      </c>
      <c r="D550" s="184">
        <v>974.96</v>
      </c>
      <c r="E550" s="185" t="s">
        <v>4637</v>
      </c>
      <c r="F550" s="186" t="s">
        <v>3153</v>
      </c>
      <c r="G550" s="83">
        <f>VLOOKUP(A550,РАСЧЕТ!$A$3:$BH$1360,60,0)</f>
        <v>756.57515957839723</v>
      </c>
      <c r="H550" s="83">
        <f t="shared" si="8"/>
        <v>-218.3848404216028</v>
      </c>
    </row>
    <row r="551" spans="1:8" ht="11.4" customHeight="1" x14ac:dyDescent="0.3">
      <c r="A551" s="181" t="s">
        <v>1112</v>
      </c>
      <c r="B551" s="182" t="s">
        <v>41</v>
      </c>
      <c r="C551" s="190">
        <v>1391.57</v>
      </c>
      <c r="D551" s="191">
        <v>1391.57</v>
      </c>
      <c r="E551" s="185" t="s">
        <v>4637</v>
      </c>
      <c r="F551" s="186" t="s">
        <v>3154</v>
      </c>
      <c r="G551" s="83">
        <f>VLOOKUP(A551,РАСЧЕТ!$A$3:$BH$1360,60,0)</f>
        <v>2682.2779491016909</v>
      </c>
      <c r="H551" s="83">
        <f t="shared" si="8"/>
        <v>1290.7079491016909</v>
      </c>
    </row>
    <row r="552" spans="1:8" ht="11.4" customHeight="1" x14ac:dyDescent="0.3">
      <c r="A552" s="181" t="s">
        <v>1302</v>
      </c>
      <c r="B552" s="182" t="s">
        <v>62</v>
      </c>
      <c r="C552" s="190">
        <v>2516.86</v>
      </c>
      <c r="D552" s="191">
        <v>2516.86</v>
      </c>
      <c r="E552" s="185" t="s">
        <v>4637</v>
      </c>
      <c r="F552" s="186" t="s">
        <v>3155</v>
      </c>
      <c r="G552" s="83">
        <f>VLOOKUP(A552,РАСЧЕТ!$A$3:$BH$1360,60,0)</f>
        <v>4329.3750663805768</v>
      </c>
      <c r="H552" s="83">
        <f t="shared" si="8"/>
        <v>1812.5150663805766</v>
      </c>
    </row>
    <row r="553" spans="1:8" ht="11.4" customHeight="1" x14ac:dyDescent="0.3">
      <c r="A553" s="181" t="s">
        <v>1915</v>
      </c>
      <c r="B553" s="182" t="s">
        <v>68</v>
      </c>
      <c r="C553" s="190">
        <v>2997.89</v>
      </c>
      <c r="D553" s="191">
        <v>2997.89</v>
      </c>
      <c r="E553" s="185" t="s">
        <v>4637</v>
      </c>
      <c r="F553" s="186" t="s">
        <v>3156</v>
      </c>
      <c r="G553" s="83">
        <f>VLOOKUP(A553,РАСЧЕТ!$A$3:$BH$1360,60,0)</f>
        <v>4237.5306027775514</v>
      </c>
      <c r="H553" s="83">
        <f t="shared" si="8"/>
        <v>1239.6406027775515</v>
      </c>
    </row>
    <row r="554" spans="1:8" ht="11.4" customHeight="1" x14ac:dyDescent="0.3">
      <c r="A554" s="181" t="s">
        <v>2503</v>
      </c>
      <c r="B554" s="182" t="s">
        <v>147</v>
      </c>
      <c r="C554" s="190">
        <v>3418.8</v>
      </c>
      <c r="D554" s="191">
        <v>3418.8</v>
      </c>
      <c r="E554" s="185" t="s">
        <v>4637</v>
      </c>
      <c r="F554" s="186" t="s">
        <v>3164</v>
      </c>
      <c r="G554" s="83">
        <f>VLOOKUP(A554,РАСЧЕТ!$A$3:$BH$1360,60,0)</f>
        <v>3670.8112472886919</v>
      </c>
      <c r="H554" s="83">
        <f t="shared" si="8"/>
        <v>252.01124728869172</v>
      </c>
    </row>
    <row r="555" spans="1:8" ht="11.4" customHeight="1" x14ac:dyDescent="0.3">
      <c r="A555" s="181" t="s">
        <v>2554</v>
      </c>
      <c r="B555" s="182" t="s">
        <v>165</v>
      </c>
      <c r="C555" s="190">
        <v>1580.55</v>
      </c>
      <c r="D555" s="191">
        <v>1580.55</v>
      </c>
      <c r="E555" s="185" t="s">
        <v>4637</v>
      </c>
      <c r="F555" s="186" t="s">
        <v>3165</v>
      </c>
      <c r="G555" s="83">
        <f>VLOOKUP(A555,РАСЧЕТ!$A$3:$BH$1360,60,0)</f>
        <v>2632.1352914625882</v>
      </c>
      <c r="H555" s="83">
        <f t="shared" si="8"/>
        <v>1051.5852914625882</v>
      </c>
    </row>
    <row r="556" spans="1:8" ht="11.4" customHeight="1" x14ac:dyDescent="0.3">
      <c r="A556" s="181" t="s">
        <v>833</v>
      </c>
      <c r="B556" s="182" t="s">
        <v>254</v>
      </c>
      <c r="C556" s="183">
        <v>974.96</v>
      </c>
      <c r="D556" s="184">
        <v>974.96</v>
      </c>
      <c r="E556" s="185" t="s">
        <v>4637</v>
      </c>
      <c r="F556" s="186" t="s">
        <v>3167</v>
      </c>
      <c r="G556" s="83">
        <f>VLOOKUP(A556,РАСЧЕТ!$A$3:$BH$1360,60,0)</f>
        <v>2309.2158355400938</v>
      </c>
      <c r="H556" s="83">
        <f t="shared" si="8"/>
        <v>1334.2558355400938</v>
      </c>
    </row>
    <row r="557" spans="1:8" ht="11.4" customHeight="1" x14ac:dyDescent="0.3">
      <c r="A557" s="181" t="s">
        <v>1431</v>
      </c>
      <c r="B557" s="182" t="s">
        <v>191</v>
      </c>
      <c r="C557" s="190">
        <v>1421.64</v>
      </c>
      <c r="D557" s="191">
        <v>1421.64</v>
      </c>
      <c r="E557" s="185" t="s">
        <v>4637</v>
      </c>
      <c r="F557" s="186" t="s">
        <v>3122</v>
      </c>
      <c r="G557" s="83">
        <f>VLOOKUP(A557,РАСЧЕТ!$A$3:$BH$1360,60,0)</f>
        <v>4534.2768598690654</v>
      </c>
      <c r="H557" s="83">
        <f t="shared" si="8"/>
        <v>3112.6368598690651</v>
      </c>
    </row>
    <row r="558" spans="1:8" ht="11.4" customHeight="1" x14ac:dyDescent="0.3">
      <c r="A558" s="181" t="s">
        <v>2534</v>
      </c>
      <c r="B558" s="182" t="s">
        <v>149</v>
      </c>
      <c r="C558" s="190">
        <v>1391.57</v>
      </c>
      <c r="D558" s="191">
        <v>1391.57</v>
      </c>
      <c r="E558" s="185" t="s">
        <v>4637</v>
      </c>
      <c r="F558" s="186" t="s">
        <v>3252</v>
      </c>
      <c r="G558" s="83">
        <f>VLOOKUP(A558,РАСЧЕТ!$A$3:$BH$1360,60,0)</f>
        <v>1410.5913002187797</v>
      </c>
      <c r="H558" s="83">
        <f t="shared" si="8"/>
        <v>19.021300218779743</v>
      </c>
    </row>
    <row r="559" spans="1:8" ht="11.4" customHeight="1" x14ac:dyDescent="0.3">
      <c r="A559" s="181" t="s">
        <v>1865</v>
      </c>
      <c r="B559" s="182" t="s">
        <v>234</v>
      </c>
      <c r="C559" s="190">
        <v>2516.86</v>
      </c>
      <c r="D559" s="191">
        <v>2516.86</v>
      </c>
      <c r="E559" s="185" t="s">
        <v>4637</v>
      </c>
      <c r="F559" s="186" t="s">
        <v>3168</v>
      </c>
      <c r="G559" s="83">
        <f>VLOOKUP(A559,РАСЧЕТ!$A$3:$BH$1360,60,0)</f>
        <v>3366.3681709329039</v>
      </c>
      <c r="H559" s="83">
        <f t="shared" si="8"/>
        <v>849.50817093290379</v>
      </c>
    </row>
    <row r="560" spans="1:8" ht="11.4" customHeight="1" x14ac:dyDescent="0.3">
      <c r="A560" s="181" t="s">
        <v>1150</v>
      </c>
      <c r="B560" s="182" t="s">
        <v>156</v>
      </c>
      <c r="C560" s="190">
        <v>2997.89</v>
      </c>
      <c r="D560" s="191">
        <v>2997.89</v>
      </c>
      <c r="E560" s="185" t="s">
        <v>4637</v>
      </c>
      <c r="F560" s="186" t="s">
        <v>3169</v>
      </c>
      <c r="G560" s="83">
        <f>VLOOKUP(A560,РАСЧЕТ!$A$3:$BH$1360,60,0)</f>
        <v>2575.8354031471181</v>
      </c>
      <c r="H560" s="83">
        <f t="shared" si="8"/>
        <v>-422.05459685288179</v>
      </c>
    </row>
    <row r="561" spans="1:8" ht="11.4" customHeight="1" x14ac:dyDescent="0.3">
      <c r="A561" s="181" t="s">
        <v>842</v>
      </c>
      <c r="B561" s="182" t="s">
        <v>32</v>
      </c>
      <c r="C561" s="190">
        <v>3418.8</v>
      </c>
      <c r="D561" s="191">
        <v>3418.8</v>
      </c>
      <c r="E561" s="185" t="s">
        <v>4637</v>
      </c>
      <c r="F561" s="186" t="s">
        <v>3175</v>
      </c>
      <c r="G561" s="83">
        <f>VLOOKUP(A561,РАСЧЕТ!$A$3:$BH$1360,60,0)</f>
        <v>3972.0974736955459</v>
      </c>
      <c r="H561" s="83">
        <f t="shared" si="8"/>
        <v>553.2974736955457</v>
      </c>
    </row>
    <row r="562" spans="1:8" ht="11.4" customHeight="1" x14ac:dyDescent="0.3">
      <c r="A562" s="181" t="s">
        <v>1183</v>
      </c>
      <c r="B562" s="182" t="s">
        <v>132</v>
      </c>
      <c r="C562" s="190">
        <v>1580.55</v>
      </c>
      <c r="D562" s="191">
        <v>1580.55</v>
      </c>
      <c r="E562" s="185" t="s">
        <v>4637</v>
      </c>
      <c r="F562" s="186" t="s">
        <v>3177</v>
      </c>
      <c r="G562" s="83">
        <f>VLOOKUP(A562,РАСЧЕТ!$A$3:$BH$1360,60,0)</f>
        <v>1837.3311359107665</v>
      </c>
      <c r="H562" s="83">
        <f t="shared" si="8"/>
        <v>256.78113591076658</v>
      </c>
    </row>
    <row r="563" spans="1:8" ht="11.4" customHeight="1" x14ac:dyDescent="0.3">
      <c r="A563" s="181" t="s">
        <v>1100</v>
      </c>
      <c r="B563" s="182" t="s">
        <v>216</v>
      </c>
      <c r="C563" s="183">
        <v>974.96</v>
      </c>
      <c r="D563" s="184">
        <v>974.96</v>
      </c>
      <c r="E563" s="185" t="s">
        <v>4637</v>
      </c>
      <c r="F563" s="186" t="s">
        <v>3178</v>
      </c>
      <c r="G563" s="83">
        <f>VLOOKUP(A563,РАСЧЕТ!$A$3:$BH$1360,60,0)</f>
        <v>1407.2055380766315</v>
      </c>
      <c r="H563" s="83">
        <f t="shared" si="8"/>
        <v>432.24553807663142</v>
      </c>
    </row>
    <row r="564" spans="1:8" ht="11.4" customHeight="1" x14ac:dyDescent="0.3">
      <c r="A564" s="181" t="s">
        <v>1185</v>
      </c>
      <c r="B564" s="182" t="s">
        <v>86</v>
      </c>
      <c r="C564" s="190">
        <v>1391.57</v>
      </c>
      <c r="D564" s="191">
        <v>1391.57</v>
      </c>
      <c r="E564" s="185" t="s">
        <v>4637</v>
      </c>
      <c r="F564" s="186" t="s">
        <v>3179</v>
      </c>
      <c r="G564" s="83">
        <f>VLOOKUP(A564,РАСЧЕТ!$A$3:$BH$1360,60,0)</f>
        <v>2122.2182767012232</v>
      </c>
      <c r="H564" s="83">
        <f t="shared" si="8"/>
        <v>730.64827670122327</v>
      </c>
    </row>
    <row r="565" spans="1:8" ht="11.4" customHeight="1" x14ac:dyDescent="0.3">
      <c r="A565" s="181" t="s">
        <v>2258</v>
      </c>
      <c r="B565" s="182" t="s">
        <v>96</v>
      </c>
      <c r="C565" s="190">
        <v>2516.86</v>
      </c>
      <c r="D565" s="191">
        <v>2516.86</v>
      </c>
      <c r="E565" s="185" t="s">
        <v>4637</v>
      </c>
      <c r="F565" s="186" t="s">
        <v>3180</v>
      </c>
      <c r="G565" s="83">
        <f>VLOOKUP(A565,РАСЧЕТ!$A$3:$BH$1360,60,0)</f>
        <v>3219.8972279607874</v>
      </c>
      <c r="H565" s="83">
        <f t="shared" si="8"/>
        <v>703.03722796078728</v>
      </c>
    </row>
    <row r="566" spans="1:8" ht="11.4" customHeight="1" x14ac:dyDescent="0.3">
      <c r="A566" s="181" t="s">
        <v>1456</v>
      </c>
      <c r="B566" s="182" t="s">
        <v>194</v>
      </c>
      <c r="C566" s="190">
        <v>2997.89</v>
      </c>
      <c r="D566" s="191">
        <v>2997.89</v>
      </c>
      <c r="E566" s="185" t="s">
        <v>4637</v>
      </c>
      <c r="F566" s="186" t="s">
        <v>3181</v>
      </c>
      <c r="G566" s="83">
        <f>VLOOKUP(A566,РАСЧЕТ!$A$3:$BH$1360,60,0)</f>
        <v>4058.2375723391151</v>
      </c>
      <c r="H566" s="83">
        <f t="shared" si="8"/>
        <v>1060.3475723391152</v>
      </c>
    </row>
    <row r="567" spans="1:8" ht="11.4" customHeight="1" x14ac:dyDescent="0.3">
      <c r="A567" s="181" t="s">
        <v>1146</v>
      </c>
      <c r="B567" s="182" t="s">
        <v>325</v>
      </c>
      <c r="C567" s="190">
        <v>3418.8</v>
      </c>
      <c r="D567" s="191">
        <v>3418.8</v>
      </c>
      <c r="E567" s="185" t="s">
        <v>4637</v>
      </c>
      <c r="F567" s="186" t="s">
        <v>3186</v>
      </c>
      <c r="G567" s="83">
        <f>VLOOKUP(A567,РАСЧЕТ!$A$3:$BH$1360,60,0)</f>
        <v>4373.7853130661888</v>
      </c>
      <c r="H567" s="83">
        <f t="shared" si="8"/>
        <v>954.98531306618861</v>
      </c>
    </row>
    <row r="568" spans="1:8" ht="11.4" customHeight="1" x14ac:dyDescent="0.3">
      <c r="A568" s="181" t="s">
        <v>1000</v>
      </c>
      <c r="B568" s="182" t="s">
        <v>196</v>
      </c>
      <c r="C568" s="190">
        <v>1576.26</v>
      </c>
      <c r="D568" s="191">
        <v>1576.26</v>
      </c>
      <c r="E568" s="185" t="s">
        <v>4637</v>
      </c>
      <c r="F568" s="186" t="s">
        <v>3124</v>
      </c>
      <c r="G568" s="83">
        <f>VLOOKUP(A568,РАСЧЕТ!$A$3:$BH$1360,60,0)</f>
        <v>1061.8143343749707</v>
      </c>
      <c r="H568" s="83">
        <f t="shared" si="8"/>
        <v>-514.44566562502928</v>
      </c>
    </row>
    <row r="569" spans="1:8" ht="11.4" customHeight="1" x14ac:dyDescent="0.3">
      <c r="A569" s="181" t="s">
        <v>1457</v>
      </c>
      <c r="B569" s="182" t="s">
        <v>49</v>
      </c>
      <c r="C569" s="190">
        <v>1580.55</v>
      </c>
      <c r="D569" s="191">
        <v>1580.55</v>
      </c>
      <c r="E569" s="185" t="s">
        <v>4637</v>
      </c>
      <c r="F569" s="186" t="s">
        <v>3187</v>
      </c>
      <c r="G569" s="83">
        <f>VLOOKUP(A569,РАСЧЕТ!$A$3:$BH$1360,60,0)</f>
        <v>2730.0995245887416</v>
      </c>
      <c r="H569" s="83">
        <f t="shared" si="8"/>
        <v>1149.5495245887416</v>
      </c>
    </row>
    <row r="570" spans="1:8" ht="11.4" customHeight="1" x14ac:dyDescent="0.3">
      <c r="A570" s="181" t="s">
        <v>2629</v>
      </c>
      <c r="B570" s="182" t="s">
        <v>189</v>
      </c>
      <c r="C570" s="183">
        <v>974.96</v>
      </c>
      <c r="D570" s="184">
        <v>974.96</v>
      </c>
      <c r="E570" s="185" t="s">
        <v>4637</v>
      </c>
      <c r="F570" s="186" t="s">
        <v>3917</v>
      </c>
      <c r="G570" s="83">
        <f>VLOOKUP(A570,РАСЧЕТ!$A$3:$BH$1360,60,0)</f>
        <v>1340.663794821131</v>
      </c>
      <c r="H570" s="83">
        <f t="shared" si="8"/>
        <v>365.70379482113094</v>
      </c>
    </row>
    <row r="571" spans="1:8" ht="11.4" customHeight="1" x14ac:dyDescent="0.3">
      <c r="A571" s="181" t="s">
        <v>1251</v>
      </c>
      <c r="B571" s="182" t="s">
        <v>38</v>
      </c>
      <c r="C571" s="190">
        <v>1391.57</v>
      </c>
      <c r="D571" s="191">
        <v>1391.57</v>
      </c>
      <c r="E571" s="185" t="s">
        <v>4637</v>
      </c>
      <c r="F571" s="186" t="s">
        <v>3188</v>
      </c>
      <c r="G571" s="83">
        <f>VLOOKUP(A571,РАСЧЕТ!$A$3:$BH$1360,60,0)</f>
        <v>2477.1075740638971</v>
      </c>
      <c r="H571" s="83">
        <f t="shared" si="8"/>
        <v>1085.5375740638972</v>
      </c>
    </row>
    <row r="572" spans="1:8" ht="11.4" customHeight="1" x14ac:dyDescent="0.3">
      <c r="A572" s="181" t="s">
        <v>1246</v>
      </c>
      <c r="B572" s="182" t="s">
        <v>195</v>
      </c>
      <c r="C572" s="190">
        <v>2516.86</v>
      </c>
      <c r="D572" s="191">
        <v>2516.86</v>
      </c>
      <c r="E572" s="185" t="s">
        <v>4637</v>
      </c>
      <c r="F572" s="186" t="s">
        <v>3189</v>
      </c>
      <c r="G572" s="83">
        <f>VLOOKUP(A572,РАСЧЕТ!$A$3:$BH$1360,60,0)</f>
        <v>3219.8972279607874</v>
      </c>
      <c r="H572" s="83">
        <f t="shared" si="8"/>
        <v>703.03722796078728</v>
      </c>
    </row>
    <row r="573" spans="1:8" ht="11.4" customHeight="1" x14ac:dyDescent="0.3">
      <c r="A573" s="181" t="s">
        <v>2153</v>
      </c>
      <c r="B573" s="182" t="s">
        <v>192</v>
      </c>
      <c r="C573" s="190">
        <v>2997.89</v>
      </c>
      <c r="D573" s="191">
        <v>2997.89</v>
      </c>
      <c r="E573" s="185" t="s">
        <v>4637</v>
      </c>
      <c r="F573" s="186" t="s">
        <v>3190</v>
      </c>
      <c r="G573" s="83">
        <f>VLOOKUP(A573,РАСЧЕТ!$A$3:$BH$1360,60,0)</f>
        <v>2023.1692577750377</v>
      </c>
      <c r="H573" s="83">
        <f t="shared" si="8"/>
        <v>-974.72074222496212</v>
      </c>
    </row>
    <row r="574" spans="1:8" ht="11.4" customHeight="1" x14ac:dyDescent="0.3">
      <c r="A574" s="181" t="s">
        <v>2112</v>
      </c>
      <c r="B574" s="182" t="s">
        <v>87</v>
      </c>
      <c r="C574" s="190">
        <v>3418.8</v>
      </c>
      <c r="D574" s="191">
        <v>3418.8</v>
      </c>
      <c r="E574" s="185" t="s">
        <v>4637</v>
      </c>
      <c r="F574" s="186" t="s">
        <v>3263</v>
      </c>
      <c r="G574" s="83">
        <f>VLOOKUP(A574,РАСЧЕТ!$A$3:$BH$1360,60,0)</f>
        <v>3968.4007101813504</v>
      </c>
      <c r="H574" s="83">
        <f t="shared" si="8"/>
        <v>549.60071018135022</v>
      </c>
    </row>
    <row r="575" spans="1:8" ht="11.4" customHeight="1" x14ac:dyDescent="0.3">
      <c r="A575" s="181" t="s">
        <v>2090</v>
      </c>
      <c r="B575" s="182" t="s">
        <v>246</v>
      </c>
      <c r="C575" s="190">
        <v>1580.55</v>
      </c>
      <c r="D575" s="191">
        <v>1580.55</v>
      </c>
      <c r="E575" s="185" t="s">
        <v>4637</v>
      </c>
      <c r="F575" s="186" t="s">
        <v>3197</v>
      </c>
      <c r="G575" s="83">
        <f>VLOOKUP(A575,РАСЧЕТ!$A$3:$BH$1360,60,0)</f>
        <v>2016.624166349201</v>
      </c>
      <c r="H575" s="83">
        <f t="shared" si="8"/>
        <v>436.07416634920105</v>
      </c>
    </row>
    <row r="576" spans="1:8" ht="11.4" customHeight="1" x14ac:dyDescent="0.3">
      <c r="A576" s="181" t="s">
        <v>706</v>
      </c>
      <c r="B576" s="182" t="s">
        <v>151</v>
      </c>
      <c r="C576" s="183">
        <v>974.96</v>
      </c>
      <c r="D576" s="184">
        <v>974.96</v>
      </c>
      <c r="E576" s="185" t="s">
        <v>4637</v>
      </c>
      <c r="F576" s="186" t="s">
        <v>3198</v>
      </c>
      <c r="G576" s="83">
        <f>VLOOKUP(A576,РАСЧЕТ!$A$3:$BH$1360,60,0)</f>
        <v>1632.7081124424983</v>
      </c>
      <c r="H576" s="83">
        <f t="shared" si="8"/>
        <v>657.74811244249827</v>
      </c>
    </row>
    <row r="577" spans="1:8" ht="11.4" customHeight="1" x14ac:dyDescent="0.3">
      <c r="A577" s="181" t="s">
        <v>1848</v>
      </c>
      <c r="B577" s="182" t="s">
        <v>78</v>
      </c>
      <c r="C577" s="190">
        <v>1391.57</v>
      </c>
      <c r="D577" s="191">
        <v>1391.57</v>
      </c>
      <c r="E577" s="185" t="s">
        <v>4637</v>
      </c>
      <c r="F577" s="186" t="s">
        <v>3200</v>
      </c>
      <c r="G577" s="83">
        <f>VLOOKUP(A577,РАСЧЕТ!$A$3:$BH$1360,60,0)</f>
        <v>2915.174050495948</v>
      </c>
      <c r="H577" s="83">
        <f t="shared" si="8"/>
        <v>1523.6040504959481</v>
      </c>
    </row>
    <row r="578" spans="1:8" ht="11.4" customHeight="1" x14ac:dyDescent="0.3">
      <c r="A578" s="181" t="s">
        <v>1537</v>
      </c>
      <c r="B578" s="182" t="s">
        <v>122</v>
      </c>
      <c r="C578" s="190">
        <v>2516.86</v>
      </c>
      <c r="D578" s="191">
        <v>2516.86</v>
      </c>
      <c r="E578" s="185" t="s">
        <v>4637</v>
      </c>
      <c r="F578" s="186" t="s">
        <v>3201</v>
      </c>
      <c r="G578" s="83">
        <f>VLOOKUP(A578,РАСЧЕТ!$A$3:$BH$1360,60,0)</f>
        <v>4601.0871846738701</v>
      </c>
      <c r="H578" s="83">
        <f t="shared" ref="H578:H641" si="9">G578-C578</f>
        <v>2084.2271846738699</v>
      </c>
    </row>
    <row r="579" spans="1:8" ht="11.4" customHeight="1" x14ac:dyDescent="0.3">
      <c r="A579" s="181" t="s">
        <v>1147</v>
      </c>
      <c r="B579" s="182" t="s">
        <v>262</v>
      </c>
      <c r="C579" s="190">
        <v>3367.26</v>
      </c>
      <c r="D579" s="191">
        <v>3367.26</v>
      </c>
      <c r="E579" s="185" t="s">
        <v>4637</v>
      </c>
      <c r="F579" s="186" t="s">
        <v>3125</v>
      </c>
      <c r="G579" s="83">
        <f>VLOOKUP(A579,РАСЧЕТ!$A$3:$BH$1360,60,0)</f>
        <v>2686.0242993110005</v>
      </c>
      <c r="H579" s="83">
        <f t="shared" si="9"/>
        <v>-681.23570068899971</v>
      </c>
    </row>
    <row r="580" spans="1:8" ht="11.4" customHeight="1" x14ac:dyDescent="0.3">
      <c r="A580" s="181" t="s">
        <v>2105</v>
      </c>
      <c r="B580" s="182" t="s">
        <v>45</v>
      </c>
      <c r="C580" s="190">
        <v>2997.89</v>
      </c>
      <c r="D580" s="191">
        <v>2997.89</v>
      </c>
      <c r="E580" s="185" t="s">
        <v>4637</v>
      </c>
      <c r="F580" s="186" t="s">
        <v>3203</v>
      </c>
      <c r="G580" s="83">
        <f>VLOOKUP(A580,РАСЧЕТ!$A$3:$BH$1360,60,0)</f>
        <v>4174.6856230362464</v>
      </c>
      <c r="H580" s="83">
        <f t="shared" si="9"/>
        <v>1176.7956230362465</v>
      </c>
    </row>
    <row r="581" spans="1:8" ht="11.4" customHeight="1" x14ac:dyDescent="0.3">
      <c r="A581" s="181" t="s">
        <v>2596</v>
      </c>
      <c r="B581" s="182" t="s">
        <v>82</v>
      </c>
      <c r="C581" s="190">
        <v>3418.8</v>
      </c>
      <c r="D581" s="191">
        <v>3418.8</v>
      </c>
      <c r="E581" s="185" t="s">
        <v>4637</v>
      </c>
      <c r="F581" s="186" t="s">
        <v>3886</v>
      </c>
      <c r="G581" s="83">
        <f>VLOOKUP(A581,РАСЧЕТ!$A$3:$BH$1360,60,0)</f>
        <v>3807.5914973138892</v>
      </c>
      <c r="H581" s="83">
        <f t="shared" si="9"/>
        <v>388.79149731388907</v>
      </c>
    </row>
    <row r="582" spans="1:8" ht="11.4" customHeight="1" x14ac:dyDescent="0.3">
      <c r="A582" s="181" t="s">
        <v>1213</v>
      </c>
      <c r="B582" s="182" t="s">
        <v>269</v>
      </c>
      <c r="C582" s="190">
        <v>1580.55</v>
      </c>
      <c r="D582" s="191">
        <v>1580.55</v>
      </c>
      <c r="E582" s="185" t="s">
        <v>4637</v>
      </c>
      <c r="F582" s="186" t="s">
        <v>3209</v>
      </c>
      <c r="G582" s="83">
        <f>VLOOKUP(A582,РАСЧЕТ!$A$3:$BH$1360,60,0)</f>
        <v>1428.838767592272</v>
      </c>
      <c r="H582" s="83">
        <f t="shared" si="9"/>
        <v>-151.71123240772795</v>
      </c>
    </row>
    <row r="583" spans="1:8" ht="11.4" customHeight="1" x14ac:dyDescent="0.3">
      <c r="A583" s="181" t="s">
        <v>1252</v>
      </c>
      <c r="B583" s="182" t="s">
        <v>238</v>
      </c>
      <c r="C583" s="183">
        <v>974.96</v>
      </c>
      <c r="D583" s="184">
        <v>974.96</v>
      </c>
      <c r="E583" s="185" t="s">
        <v>4637</v>
      </c>
      <c r="F583" s="186" t="s">
        <v>3210</v>
      </c>
      <c r="G583" s="83">
        <f>VLOOKUP(A583,РАСЧЕТ!$A$3:$BH$1360,60,0)</f>
        <v>1170.6126731681823</v>
      </c>
      <c r="H583" s="83">
        <f t="shared" si="9"/>
        <v>195.65267316818222</v>
      </c>
    </row>
    <row r="584" spans="1:8" ht="11.4" customHeight="1" x14ac:dyDescent="0.3">
      <c r="A584" s="181" t="s">
        <v>1072</v>
      </c>
      <c r="B584" s="182" t="s">
        <v>162</v>
      </c>
      <c r="C584" s="190">
        <v>1391.57</v>
      </c>
      <c r="D584" s="191">
        <v>1391.57</v>
      </c>
      <c r="E584" s="185" t="s">
        <v>4637</v>
      </c>
      <c r="F584" s="186" t="s">
        <v>3211</v>
      </c>
      <c r="G584" s="83">
        <f>VLOOKUP(A584,РАСЧЕТ!$A$3:$BH$1360,60,0)</f>
        <v>2198.0019287422119</v>
      </c>
      <c r="H584" s="83">
        <f t="shared" si="9"/>
        <v>806.43192874221199</v>
      </c>
    </row>
    <row r="585" spans="1:8" ht="11.4" customHeight="1" x14ac:dyDescent="0.3">
      <c r="A585" s="181" t="s">
        <v>1096</v>
      </c>
      <c r="B585" s="182" t="s">
        <v>55</v>
      </c>
      <c r="C585" s="190">
        <v>2516.86</v>
      </c>
      <c r="D585" s="191">
        <v>2516.86</v>
      </c>
      <c r="E585" s="185" t="s">
        <v>4637</v>
      </c>
      <c r="F585" s="186" t="s">
        <v>3213</v>
      </c>
      <c r="G585" s="83">
        <f>VLOOKUP(A585,РАСЧЕТ!$A$3:$BH$1360,60,0)</f>
        <v>3695.3801236962172</v>
      </c>
      <c r="H585" s="83">
        <f t="shared" si="9"/>
        <v>1178.5201236962171</v>
      </c>
    </row>
    <row r="586" spans="1:8" ht="11.4" customHeight="1" x14ac:dyDescent="0.3">
      <c r="A586" s="181" t="s">
        <v>1124</v>
      </c>
      <c r="B586" s="182" t="s">
        <v>231</v>
      </c>
      <c r="C586" s="190">
        <v>2997.89</v>
      </c>
      <c r="D586" s="191">
        <v>2997.89</v>
      </c>
      <c r="E586" s="185" t="s">
        <v>4637</v>
      </c>
      <c r="F586" s="186" t="s">
        <v>3214</v>
      </c>
      <c r="G586" s="83">
        <f>VLOOKUP(A586,РАСЧЕТ!$A$3:$BH$1360,60,0)</f>
        <v>2019.4724942608434</v>
      </c>
      <c r="H586" s="83">
        <f t="shared" si="9"/>
        <v>-978.41750573915647</v>
      </c>
    </row>
    <row r="587" spans="1:8" ht="11.4" customHeight="1" x14ac:dyDescent="0.3">
      <c r="A587" s="181" t="s">
        <v>588</v>
      </c>
      <c r="B587" s="182" t="s">
        <v>239</v>
      </c>
      <c r="C587" s="190">
        <v>3418.8</v>
      </c>
      <c r="D587" s="191">
        <v>3418.8</v>
      </c>
      <c r="E587" s="185" t="s">
        <v>4637</v>
      </c>
      <c r="F587" s="186" t="s">
        <v>3223</v>
      </c>
      <c r="G587" s="83">
        <f>VLOOKUP(A587,РАСЧЕТ!$A$3:$BH$1360,60,0)</f>
        <v>2785.4363856391055</v>
      </c>
      <c r="H587" s="83">
        <f t="shared" si="9"/>
        <v>-633.36361436089464</v>
      </c>
    </row>
    <row r="588" spans="1:8" ht="11.4" customHeight="1" x14ac:dyDescent="0.3">
      <c r="A588" s="181" t="s">
        <v>1289</v>
      </c>
      <c r="B588" s="182" t="s">
        <v>176</v>
      </c>
      <c r="C588" s="190">
        <v>1580.55</v>
      </c>
      <c r="D588" s="191">
        <v>1580.55</v>
      </c>
      <c r="E588" s="185" t="s">
        <v>4637</v>
      </c>
      <c r="F588" s="186" t="s">
        <v>3224</v>
      </c>
      <c r="G588" s="83">
        <f>VLOOKUP(A588,РАСЧЕТ!$A$3:$BH$1360,60,0)</f>
        <v>1746.7604298130016</v>
      </c>
      <c r="H588" s="83">
        <f t="shared" si="9"/>
        <v>166.21042981300161</v>
      </c>
    </row>
    <row r="589" spans="1:8" ht="11.4" customHeight="1" x14ac:dyDescent="0.3">
      <c r="A589" s="181" t="s">
        <v>639</v>
      </c>
      <c r="B589" s="182" t="s">
        <v>206</v>
      </c>
      <c r="C589" s="183">
        <v>974.96</v>
      </c>
      <c r="D589" s="184">
        <v>974.96</v>
      </c>
      <c r="E589" s="185" t="s">
        <v>4637</v>
      </c>
      <c r="F589" s="186" t="s">
        <v>3276</v>
      </c>
      <c r="G589" s="83">
        <f>VLOOKUP(A589,РАСЧЕТ!$A$3:$BH$1360,60,0)</f>
        <v>1233.4576529094902</v>
      </c>
      <c r="H589" s="83">
        <f t="shared" si="9"/>
        <v>258.49765290949017</v>
      </c>
    </row>
    <row r="590" spans="1:8" ht="11.4" customHeight="1" x14ac:dyDescent="0.3">
      <c r="A590" s="181" t="s">
        <v>1158</v>
      </c>
      <c r="B590" s="182" t="s">
        <v>270</v>
      </c>
      <c r="C590" s="190">
        <v>3118.15</v>
      </c>
      <c r="D590" s="191">
        <v>3118.15</v>
      </c>
      <c r="E590" s="185" t="s">
        <v>4637</v>
      </c>
      <c r="F590" s="186" t="s">
        <v>3132</v>
      </c>
      <c r="G590" s="83">
        <f>VLOOKUP(A590,РАСЧЕТ!$A$3:$BH$1360,60,0)</f>
        <v>5569.8954102683656</v>
      </c>
      <c r="H590" s="83">
        <f t="shared" si="9"/>
        <v>2451.7454102683655</v>
      </c>
    </row>
    <row r="591" spans="1:8" ht="11.4" customHeight="1" x14ac:dyDescent="0.3">
      <c r="A591" s="181" t="s">
        <v>1186</v>
      </c>
      <c r="B591" s="182" t="s">
        <v>340</v>
      </c>
      <c r="C591" s="190">
        <v>1391.57</v>
      </c>
      <c r="D591" s="191">
        <v>1391.57</v>
      </c>
      <c r="E591" s="185" t="s">
        <v>4637</v>
      </c>
      <c r="F591" s="186" t="s">
        <v>3226</v>
      </c>
      <c r="G591" s="83">
        <f>VLOOKUP(A591,РАСЧЕТ!$A$3:$BH$1360,60,0)</f>
        <v>1780.2844741626195</v>
      </c>
      <c r="H591" s="83">
        <f t="shared" si="9"/>
        <v>388.71447416261958</v>
      </c>
    </row>
    <row r="592" spans="1:8" ht="11.4" customHeight="1" x14ac:dyDescent="0.3">
      <c r="A592" s="181" t="s">
        <v>2542</v>
      </c>
      <c r="B592" s="182" t="s">
        <v>74</v>
      </c>
      <c r="C592" s="190">
        <v>2516.86</v>
      </c>
      <c r="D592" s="191">
        <v>2516.86</v>
      </c>
      <c r="E592" s="185" t="s">
        <v>4637</v>
      </c>
      <c r="F592" s="186" t="s">
        <v>3227</v>
      </c>
      <c r="G592" s="83">
        <f>VLOOKUP(A592,РАСЧЕТ!$A$3:$BH$1360,60,0)</f>
        <v>3057.6884174976622</v>
      </c>
      <c r="H592" s="83">
        <f t="shared" si="9"/>
        <v>540.82841749766203</v>
      </c>
    </row>
    <row r="593" spans="1:8" ht="11.4" customHeight="1" x14ac:dyDescent="0.3">
      <c r="A593" s="181" t="s">
        <v>1125</v>
      </c>
      <c r="B593" s="182" t="s">
        <v>80</v>
      </c>
      <c r="C593" s="190">
        <v>2997.89</v>
      </c>
      <c r="D593" s="191">
        <v>2997.89</v>
      </c>
      <c r="E593" s="185" t="s">
        <v>4637</v>
      </c>
      <c r="F593" s="186" t="s">
        <v>3228</v>
      </c>
      <c r="G593" s="83">
        <f>VLOOKUP(A593,РАСЧЕТ!$A$3:$BH$1360,60,0)</f>
        <v>4134.0212243801097</v>
      </c>
      <c r="H593" s="83">
        <f t="shared" si="9"/>
        <v>1136.1312243801099</v>
      </c>
    </row>
    <row r="594" spans="1:8" ht="11.4" customHeight="1" x14ac:dyDescent="0.3">
      <c r="A594" s="181" t="s">
        <v>677</v>
      </c>
      <c r="B594" s="182" t="s">
        <v>60</v>
      </c>
      <c r="C594" s="190">
        <v>3418.8</v>
      </c>
      <c r="D594" s="191">
        <v>3418.8</v>
      </c>
      <c r="E594" s="185" t="s">
        <v>4637</v>
      </c>
      <c r="F594" s="186" t="s">
        <v>3235</v>
      </c>
      <c r="G594" s="83">
        <f>VLOOKUP(A594,РАСЧЕТ!$A$3:$BH$1360,60,0)</f>
        <v>2303.0087470367212</v>
      </c>
      <c r="H594" s="83">
        <f t="shared" si="9"/>
        <v>-1115.791252963279</v>
      </c>
    </row>
    <row r="595" spans="1:8" ht="11.4" customHeight="1" x14ac:dyDescent="0.3">
      <c r="A595" s="181" t="s">
        <v>1110</v>
      </c>
      <c r="B595" s="182" t="s">
        <v>315</v>
      </c>
      <c r="C595" s="190">
        <v>1580.55</v>
      </c>
      <c r="D595" s="191">
        <v>1580.55</v>
      </c>
      <c r="E595" s="185" t="s">
        <v>4637</v>
      </c>
      <c r="F595" s="186" t="s">
        <v>3236</v>
      </c>
      <c r="G595" s="83">
        <f>VLOOKUP(A595,РАСЧЕТ!$A$3:$BH$1360,60,0)</f>
        <v>1086.8881425292793</v>
      </c>
      <c r="H595" s="83">
        <f t="shared" si="9"/>
        <v>-493.66185747072063</v>
      </c>
    </row>
    <row r="596" spans="1:8" ht="11.4" customHeight="1" x14ac:dyDescent="0.3">
      <c r="A596" s="181" t="s">
        <v>3931</v>
      </c>
      <c r="B596" s="182" t="s">
        <v>204</v>
      </c>
      <c r="C596" s="183">
        <v>974.96</v>
      </c>
      <c r="D596" s="184">
        <v>974.96</v>
      </c>
      <c r="E596" s="185" t="s">
        <v>4637</v>
      </c>
      <c r="F596" s="186" t="s">
        <v>4617</v>
      </c>
      <c r="G596" s="83">
        <f>VLOOKUP(A596,РАСЧЕТ!$A$3:$BH$1360,60,0)</f>
        <v>795.39117647743967</v>
      </c>
      <c r="H596" s="83">
        <f t="shared" si="9"/>
        <v>-179.56882352256036</v>
      </c>
    </row>
    <row r="597" spans="1:8" ht="11.4" customHeight="1" x14ac:dyDescent="0.3">
      <c r="A597" s="181" t="s">
        <v>1402</v>
      </c>
      <c r="B597" s="182" t="s">
        <v>97</v>
      </c>
      <c r="C597" s="190">
        <v>1391.57</v>
      </c>
      <c r="D597" s="191">
        <v>1391.57</v>
      </c>
      <c r="E597" s="185" t="s">
        <v>4637</v>
      </c>
      <c r="F597" s="186" t="s">
        <v>3238</v>
      </c>
      <c r="G597" s="83">
        <f>VLOOKUP(A597,РАСЧЕТ!$A$3:$BH$1360,60,0)</f>
        <v>1907.8059928779423</v>
      </c>
      <c r="H597" s="83">
        <f t="shared" si="9"/>
        <v>516.23599287794241</v>
      </c>
    </row>
    <row r="598" spans="1:8" ht="11.4" customHeight="1" x14ac:dyDescent="0.3">
      <c r="A598" s="181" t="s">
        <v>1179</v>
      </c>
      <c r="B598" s="182" t="s">
        <v>109</v>
      </c>
      <c r="C598" s="190">
        <v>2516.86</v>
      </c>
      <c r="D598" s="191">
        <v>2516.86</v>
      </c>
      <c r="E598" s="185" t="s">
        <v>4637</v>
      </c>
      <c r="F598" s="186" t="s">
        <v>3285</v>
      </c>
      <c r="G598" s="83">
        <f>VLOOKUP(A598,РАСЧЕТ!$A$3:$BH$1360,60,0)</f>
        <v>3771.1637757371996</v>
      </c>
      <c r="H598" s="83">
        <f t="shared" si="9"/>
        <v>1254.3037757371994</v>
      </c>
    </row>
    <row r="599" spans="1:8" ht="11.4" customHeight="1" x14ac:dyDescent="0.3">
      <c r="A599" s="181" t="s">
        <v>2091</v>
      </c>
      <c r="B599" s="182" t="s">
        <v>170</v>
      </c>
      <c r="C599" s="190">
        <v>2997.89</v>
      </c>
      <c r="D599" s="191">
        <v>2997.89</v>
      </c>
      <c r="E599" s="185" t="s">
        <v>4637</v>
      </c>
      <c r="F599" s="186" t="s">
        <v>3286</v>
      </c>
      <c r="G599" s="83">
        <f>VLOOKUP(A599,РАСЧЕТ!$A$3:$BH$1360,60,0)</f>
        <v>5389.0724374491447</v>
      </c>
      <c r="H599" s="83">
        <f t="shared" si="9"/>
        <v>2391.1824374491448</v>
      </c>
    </row>
    <row r="600" spans="1:8" ht="11.4" customHeight="1" x14ac:dyDescent="0.3">
      <c r="A600" s="181" t="s">
        <v>589</v>
      </c>
      <c r="B600" s="182" t="s">
        <v>257</v>
      </c>
      <c r="C600" s="190">
        <v>3418.8</v>
      </c>
      <c r="D600" s="191">
        <v>3418.8</v>
      </c>
      <c r="E600" s="185" t="s">
        <v>4637</v>
      </c>
      <c r="F600" s="186" t="s">
        <v>3244</v>
      </c>
      <c r="G600" s="83">
        <f>VLOOKUP(A600,РАСЧЕТ!$A$3:$BH$1360,60,0)</f>
        <v>5456.3480246446479</v>
      </c>
      <c r="H600" s="83">
        <f t="shared" si="9"/>
        <v>2037.5480246446477</v>
      </c>
    </row>
    <row r="601" spans="1:8" ht="11.4" customHeight="1" x14ac:dyDescent="0.3">
      <c r="A601" s="181" t="s">
        <v>1180</v>
      </c>
      <c r="B601" s="182" t="s">
        <v>57</v>
      </c>
      <c r="C601" s="190">
        <v>2495.38</v>
      </c>
      <c r="D601" s="191">
        <v>2495.38</v>
      </c>
      <c r="E601" s="185" t="s">
        <v>4637</v>
      </c>
      <c r="F601" s="186" t="s">
        <v>3099</v>
      </c>
      <c r="G601" s="83">
        <f>VLOOKUP(A601,РАСЧЕТ!$A$3:$BH$1360,60,0)</f>
        <v>4529.3212148581497</v>
      </c>
      <c r="H601" s="83">
        <f t="shared" si="9"/>
        <v>2033.9412148581496</v>
      </c>
    </row>
    <row r="602" spans="1:8" ht="11.4" customHeight="1" x14ac:dyDescent="0.3">
      <c r="A602" s="181" t="s">
        <v>2590</v>
      </c>
      <c r="B602" s="182" t="s">
        <v>168</v>
      </c>
      <c r="C602" s="190">
        <v>2452.4299999999998</v>
      </c>
      <c r="D602" s="191">
        <v>2452.4299999999998</v>
      </c>
      <c r="E602" s="185" t="s">
        <v>4637</v>
      </c>
      <c r="F602" s="186" t="s">
        <v>3899</v>
      </c>
      <c r="G602" s="83">
        <f>VLOOKUP(A602,РАСЧЕТ!$A$3:$BH$1360,60,0)</f>
        <v>1652.0326564798593</v>
      </c>
      <c r="H602" s="83">
        <f t="shared" si="9"/>
        <v>-800.39734352014057</v>
      </c>
    </row>
    <row r="603" spans="1:8" ht="11.4" customHeight="1" x14ac:dyDescent="0.3">
      <c r="A603" s="181" t="s">
        <v>3933</v>
      </c>
      <c r="B603" s="182" t="s">
        <v>53</v>
      </c>
      <c r="C603" s="190">
        <v>1580.55</v>
      </c>
      <c r="D603" s="191">
        <v>1580.55</v>
      </c>
      <c r="E603" s="185" t="s">
        <v>4637</v>
      </c>
      <c r="F603" s="186" t="s">
        <v>4618</v>
      </c>
      <c r="G603" s="83">
        <f>VLOOKUP(A603,РАСЧЕТ!$A$3:$BH$1360,60,0)</f>
        <v>1096.1300513147658</v>
      </c>
      <c r="H603" s="83">
        <f t="shared" si="9"/>
        <v>-484.4199486852342</v>
      </c>
    </row>
    <row r="604" spans="1:8" ht="11.4" customHeight="1" x14ac:dyDescent="0.3">
      <c r="A604" s="181" t="s">
        <v>1408</v>
      </c>
      <c r="B604" s="182" t="s">
        <v>289</v>
      </c>
      <c r="C604" s="183">
        <v>974.96</v>
      </c>
      <c r="D604" s="184">
        <v>974.96</v>
      </c>
      <c r="E604" s="185" t="s">
        <v>4637</v>
      </c>
      <c r="F604" s="186" t="s">
        <v>3246</v>
      </c>
      <c r="G604" s="83">
        <f>VLOOKUP(A604,РАСЧЕТ!$A$3:$BH$1360,60,0)</f>
        <v>1117.0096022123619</v>
      </c>
      <c r="H604" s="83">
        <f t="shared" si="9"/>
        <v>142.04960221236183</v>
      </c>
    </row>
    <row r="605" spans="1:8" ht="11.4" customHeight="1" x14ac:dyDescent="0.3">
      <c r="A605" s="181" t="s">
        <v>1465</v>
      </c>
      <c r="B605" s="182" t="s">
        <v>70</v>
      </c>
      <c r="C605" s="190">
        <v>1391.57</v>
      </c>
      <c r="D605" s="191">
        <v>1391.57</v>
      </c>
      <c r="E605" s="185" t="s">
        <v>4637</v>
      </c>
      <c r="F605" s="186" t="s">
        <v>3292</v>
      </c>
      <c r="G605" s="83">
        <f>VLOOKUP(A605,РАСЧЕТ!$A$3:$BH$1360,60,0)</f>
        <v>1689.6969455404653</v>
      </c>
      <c r="H605" s="83">
        <f t="shared" si="9"/>
        <v>298.12694554046539</v>
      </c>
    </row>
    <row r="606" spans="1:8" ht="11.4" customHeight="1" x14ac:dyDescent="0.3">
      <c r="A606" s="181" t="s">
        <v>2263</v>
      </c>
      <c r="B606" s="182" t="s">
        <v>107</v>
      </c>
      <c r="C606" s="190">
        <v>2516.86</v>
      </c>
      <c r="D606" s="191">
        <v>2516.86</v>
      </c>
      <c r="E606" s="185" t="s">
        <v>4637</v>
      </c>
      <c r="F606" s="186" t="s">
        <v>3247</v>
      </c>
      <c r="G606" s="83">
        <f>VLOOKUP(A606,РАСЧЕТ!$A$3:$BH$1360,60,0)</f>
        <v>2931.9984580150494</v>
      </c>
      <c r="H606" s="83">
        <f t="shared" si="9"/>
        <v>415.13845801504931</v>
      </c>
    </row>
    <row r="607" spans="1:8" ht="11.4" customHeight="1" x14ac:dyDescent="0.3">
      <c r="A607" s="181" t="s">
        <v>1200</v>
      </c>
      <c r="B607" s="182" t="s">
        <v>108</v>
      </c>
      <c r="C607" s="190">
        <v>2997.89</v>
      </c>
      <c r="D607" s="191">
        <v>2997.89</v>
      </c>
      <c r="E607" s="185" t="s">
        <v>4637</v>
      </c>
      <c r="F607" s="186" t="s">
        <v>3248</v>
      </c>
      <c r="G607" s="83">
        <f>VLOOKUP(A607,РАСЧЕТ!$A$3:$BH$1360,60,0)</f>
        <v>2019.4724942608434</v>
      </c>
      <c r="H607" s="83">
        <f t="shared" si="9"/>
        <v>-978.41750573915647</v>
      </c>
    </row>
    <row r="608" spans="1:8" ht="11.4" customHeight="1" x14ac:dyDescent="0.3">
      <c r="A608" s="181" t="s">
        <v>2174</v>
      </c>
      <c r="B608" s="182" t="s">
        <v>69</v>
      </c>
      <c r="C608" s="190">
        <v>3418.8</v>
      </c>
      <c r="D608" s="191">
        <v>3418.8</v>
      </c>
      <c r="E608" s="185" t="s">
        <v>4637</v>
      </c>
      <c r="F608" s="186" t="s">
        <v>3294</v>
      </c>
      <c r="G608" s="83">
        <f>VLOOKUP(A608,РАСЧЕТ!$A$3:$BH$1360,60,0)</f>
        <v>5138.426362423912</v>
      </c>
      <c r="H608" s="83">
        <f t="shared" si="9"/>
        <v>1719.6263624239118</v>
      </c>
    </row>
    <row r="609" spans="1:8" ht="11.4" customHeight="1" x14ac:dyDescent="0.3">
      <c r="A609" s="181" t="s">
        <v>1145</v>
      </c>
      <c r="B609" s="182" t="s">
        <v>110</v>
      </c>
      <c r="C609" s="190">
        <v>1580.55</v>
      </c>
      <c r="D609" s="191">
        <v>1580.55</v>
      </c>
      <c r="E609" s="185" t="s">
        <v>4637</v>
      </c>
      <c r="F609" s="186" t="s">
        <v>3255</v>
      </c>
      <c r="G609" s="83">
        <f>VLOOKUP(A609,РАСЧЕТ!$A$3:$BH$1360,60,0)</f>
        <v>2988.8729705823516</v>
      </c>
      <c r="H609" s="83">
        <f t="shared" si="9"/>
        <v>1408.3229705823517</v>
      </c>
    </row>
    <row r="610" spans="1:8" ht="11.4" customHeight="1" x14ac:dyDescent="0.3">
      <c r="A610" s="181" t="s">
        <v>1148</v>
      </c>
      <c r="B610" s="182" t="s">
        <v>95</v>
      </c>
      <c r="C610" s="183">
        <v>974.96</v>
      </c>
      <c r="D610" s="184">
        <v>974.96</v>
      </c>
      <c r="E610" s="185" t="s">
        <v>4637</v>
      </c>
      <c r="F610" s="186" t="s">
        <v>3297</v>
      </c>
      <c r="G610" s="83">
        <f>VLOOKUP(A610,РАСЧЕТ!$A$3:$BH$1360,60,0)</f>
        <v>1457.1118455182575</v>
      </c>
      <c r="H610" s="83">
        <f t="shared" si="9"/>
        <v>482.15184551825746</v>
      </c>
    </row>
    <row r="611" spans="1:8" ht="11.4" customHeight="1" x14ac:dyDescent="0.3">
      <c r="A611" s="181" t="s">
        <v>1152</v>
      </c>
      <c r="B611" s="182" t="s">
        <v>71</v>
      </c>
      <c r="C611" s="190">
        <v>1391.57</v>
      </c>
      <c r="D611" s="191">
        <v>1391.57</v>
      </c>
      <c r="E611" s="185" t="s">
        <v>4637</v>
      </c>
      <c r="F611" s="186" t="s">
        <v>3256</v>
      </c>
      <c r="G611" s="83">
        <f>VLOOKUP(A611,РАСЧЕТ!$A$3:$BH$1360,60,0)</f>
        <v>2438.2915571648532</v>
      </c>
      <c r="H611" s="83">
        <f t="shared" si="9"/>
        <v>1046.7215571648533</v>
      </c>
    </row>
    <row r="612" spans="1:8" ht="11.4" customHeight="1" x14ac:dyDescent="0.3">
      <c r="A612" s="181" t="s">
        <v>590</v>
      </c>
      <c r="B612" s="182" t="s">
        <v>224</v>
      </c>
      <c r="C612" s="190">
        <v>2516.86</v>
      </c>
      <c r="D612" s="191">
        <v>2516.86</v>
      </c>
      <c r="E612" s="185" t="s">
        <v>4637</v>
      </c>
      <c r="F612" s="186" t="s">
        <v>3257</v>
      </c>
      <c r="G612" s="83">
        <f>VLOOKUP(A612,РАСЧЕТ!$A$3:$BH$1360,60,0)</f>
        <v>4042.8758940305065</v>
      </c>
      <c r="H612" s="83">
        <f t="shared" si="9"/>
        <v>1526.0158940305064</v>
      </c>
    </row>
    <row r="613" spans="1:8" ht="11.4" customHeight="1" x14ac:dyDescent="0.3">
      <c r="A613" s="181" t="s">
        <v>1487</v>
      </c>
      <c r="B613" s="182" t="s">
        <v>63</v>
      </c>
      <c r="C613" s="190">
        <v>1421.64</v>
      </c>
      <c r="D613" s="191">
        <v>1421.64</v>
      </c>
      <c r="E613" s="185" t="s">
        <v>4637</v>
      </c>
      <c r="F613" s="186" t="s">
        <v>3134</v>
      </c>
      <c r="G613" s="83">
        <f>VLOOKUP(A613,РАСЧЕТ!$A$3:$BH$1360,60,0)</f>
        <v>957.65815988587281</v>
      </c>
      <c r="H613" s="83">
        <f t="shared" si="9"/>
        <v>-463.98184011412729</v>
      </c>
    </row>
    <row r="614" spans="1:8" ht="11.4" customHeight="1" x14ac:dyDescent="0.3">
      <c r="A614" s="181" t="s">
        <v>1937</v>
      </c>
      <c r="B614" s="182" t="s">
        <v>232</v>
      </c>
      <c r="C614" s="190">
        <v>2997.89</v>
      </c>
      <c r="D614" s="191">
        <v>2997.89</v>
      </c>
      <c r="E614" s="185" t="s">
        <v>4637</v>
      </c>
      <c r="F614" s="186" t="s">
        <v>3258</v>
      </c>
      <c r="G614" s="83">
        <f>VLOOKUP(A614,РАСЧЕТ!$A$3:$BH$1360,60,0)</f>
        <v>5060.0604846858314</v>
      </c>
      <c r="H614" s="83">
        <f t="shared" si="9"/>
        <v>2062.1704846858315</v>
      </c>
    </row>
    <row r="615" spans="1:8" ht="11.4" customHeight="1" x14ac:dyDescent="0.3">
      <c r="A615" s="181" t="s">
        <v>3934</v>
      </c>
      <c r="B615" s="182" t="s">
        <v>316</v>
      </c>
      <c r="C615" s="190">
        <v>3418.8</v>
      </c>
      <c r="D615" s="191">
        <v>3418.8</v>
      </c>
      <c r="E615" s="185" t="s">
        <v>4637</v>
      </c>
      <c r="F615" s="186" t="s">
        <v>4549</v>
      </c>
      <c r="G615" s="83">
        <f>VLOOKUP(A615,РАСЧЕТ!$A$3:$BH$1360,60,0)</f>
        <v>4611.6375616512005</v>
      </c>
      <c r="H615" s="83">
        <f t="shared" si="9"/>
        <v>1192.8375616512003</v>
      </c>
    </row>
    <row r="616" spans="1:8" ht="11.4" customHeight="1" x14ac:dyDescent="0.3">
      <c r="A616" s="181" t="s">
        <v>2113</v>
      </c>
      <c r="B616" s="182" t="s">
        <v>167</v>
      </c>
      <c r="C616" s="190">
        <v>1580.55</v>
      </c>
      <c r="D616" s="191">
        <v>1580.55</v>
      </c>
      <c r="E616" s="185" t="s">
        <v>4637</v>
      </c>
      <c r="F616" s="186" t="s">
        <v>3265</v>
      </c>
      <c r="G616" s="83">
        <f>VLOOKUP(A616,РАСЧЕТ!$A$3:$BH$1360,60,0)</f>
        <v>2184.8269062450536</v>
      </c>
      <c r="H616" s="83">
        <f t="shared" si="9"/>
        <v>604.27690624505362</v>
      </c>
    </row>
    <row r="617" spans="1:8" ht="11.4" customHeight="1" x14ac:dyDescent="0.3">
      <c r="A617" s="181" t="s">
        <v>1458</v>
      </c>
      <c r="B617" s="182" t="s">
        <v>214</v>
      </c>
      <c r="C617" s="183">
        <v>974.96</v>
      </c>
      <c r="D617" s="184">
        <v>974.96</v>
      </c>
      <c r="E617" s="185" t="s">
        <v>4637</v>
      </c>
      <c r="F617" s="186" t="s">
        <v>3266</v>
      </c>
      <c r="G617" s="83">
        <f>VLOOKUP(A617,РАСЧЕТ!$A$3:$BH$1360,60,0)</f>
        <v>1247.2980729472674</v>
      </c>
      <c r="H617" s="83">
        <f t="shared" si="9"/>
        <v>272.33807294726739</v>
      </c>
    </row>
    <row r="618" spans="1:8" ht="11.4" customHeight="1" x14ac:dyDescent="0.3">
      <c r="A618" s="181" t="s">
        <v>1938</v>
      </c>
      <c r="B618" s="182" t="s">
        <v>171</v>
      </c>
      <c r="C618" s="190">
        <v>1391.57</v>
      </c>
      <c r="D618" s="191">
        <v>1391.57</v>
      </c>
      <c r="E618" s="185" t="s">
        <v>4637</v>
      </c>
      <c r="F618" s="186" t="s">
        <v>3302</v>
      </c>
      <c r="G618" s="83">
        <f>VLOOKUP(A618,РАСЧЕТ!$A$3:$BH$1360,60,0)</f>
        <v>3040.8640099785634</v>
      </c>
      <c r="H618" s="83">
        <f t="shared" si="9"/>
        <v>1649.2940099785635</v>
      </c>
    </row>
    <row r="619" spans="1:8" ht="11.4" customHeight="1" x14ac:dyDescent="0.3">
      <c r="A619" s="181" t="s">
        <v>1101</v>
      </c>
      <c r="B619" s="182" t="s">
        <v>33</v>
      </c>
      <c r="C619" s="190">
        <v>2516.86</v>
      </c>
      <c r="D619" s="191">
        <v>2516.86</v>
      </c>
      <c r="E619" s="185" t="s">
        <v>4637</v>
      </c>
      <c r="F619" s="186" t="s">
        <v>3267</v>
      </c>
      <c r="G619" s="83">
        <f>VLOOKUP(A619,РАСЧЕТ!$A$3:$BH$1360,60,0)</f>
        <v>4379.2813738222039</v>
      </c>
      <c r="H619" s="83">
        <f t="shared" si="9"/>
        <v>1862.4213738222038</v>
      </c>
    </row>
    <row r="620" spans="1:8" ht="11.4" customHeight="1" x14ac:dyDescent="0.3">
      <c r="A620" s="181" t="s">
        <v>1333</v>
      </c>
      <c r="B620" s="182" t="s">
        <v>83</v>
      </c>
      <c r="C620" s="190">
        <v>2997.89</v>
      </c>
      <c r="D620" s="191">
        <v>2997.89</v>
      </c>
      <c r="E620" s="185" t="s">
        <v>4637</v>
      </c>
      <c r="F620" s="186" t="s">
        <v>3305</v>
      </c>
      <c r="G620" s="83">
        <f>VLOOKUP(A620,РАСЧЕТ!$A$3:$BH$1360,60,0)</f>
        <v>5673.7232280421294</v>
      </c>
      <c r="H620" s="83">
        <f t="shared" si="9"/>
        <v>2675.8332280421296</v>
      </c>
    </row>
    <row r="621" spans="1:8" ht="11.4" customHeight="1" x14ac:dyDescent="0.3">
      <c r="A621" s="181" t="s">
        <v>1111</v>
      </c>
      <c r="B621" s="182" t="s">
        <v>61</v>
      </c>
      <c r="C621" s="190">
        <v>3418.8</v>
      </c>
      <c r="D621" s="191">
        <v>3418.8</v>
      </c>
      <c r="E621" s="185" t="s">
        <v>4637</v>
      </c>
      <c r="F621" s="186" t="s">
        <v>3307</v>
      </c>
      <c r="G621" s="83">
        <f>VLOOKUP(A621,РАСЧЕТ!$A$3:$BH$1360,60,0)</f>
        <v>2650.5045173710032</v>
      </c>
      <c r="H621" s="83">
        <f t="shared" si="9"/>
        <v>-768.29548262899698</v>
      </c>
    </row>
    <row r="622" spans="1:8" ht="11.4" customHeight="1" x14ac:dyDescent="0.3">
      <c r="A622" s="181" t="s">
        <v>1089</v>
      </c>
      <c r="B622" s="182" t="s">
        <v>102</v>
      </c>
      <c r="C622" s="190">
        <v>1580.55</v>
      </c>
      <c r="D622" s="191">
        <v>1580.55</v>
      </c>
      <c r="E622" s="185" t="s">
        <v>4637</v>
      </c>
      <c r="F622" s="186" t="s">
        <v>3274</v>
      </c>
      <c r="G622" s="83">
        <f>VLOOKUP(A622,РАСЧЕТ!$A$3:$BH$1360,60,0)</f>
        <v>1360.4486425796729</v>
      </c>
      <c r="H622" s="83">
        <f t="shared" si="9"/>
        <v>-220.10135742032708</v>
      </c>
    </row>
    <row r="623" spans="1:8" ht="11.4" customHeight="1" x14ac:dyDescent="0.3">
      <c r="A623" s="181" t="s">
        <v>1189</v>
      </c>
      <c r="B623" s="182" t="s">
        <v>99</v>
      </c>
      <c r="C623" s="183">
        <v>974.96</v>
      </c>
      <c r="D623" s="184">
        <v>974.96</v>
      </c>
      <c r="E623" s="185" t="s">
        <v>4637</v>
      </c>
      <c r="F623" s="186" t="s">
        <v>3275</v>
      </c>
      <c r="G623" s="83">
        <f>VLOOKUP(A623,РАСЧЕТ!$A$3:$BH$1360,60,0)</f>
        <v>656.76254469514538</v>
      </c>
      <c r="H623" s="83">
        <f t="shared" si="9"/>
        <v>-318.19745530485466</v>
      </c>
    </row>
    <row r="624" spans="1:8" ht="11.4" customHeight="1" x14ac:dyDescent="0.3">
      <c r="A624" s="181" t="s">
        <v>700</v>
      </c>
      <c r="B624" s="182" t="s">
        <v>259</v>
      </c>
      <c r="C624" s="190">
        <v>1421.64</v>
      </c>
      <c r="D624" s="191">
        <v>1421.64</v>
      </c>
      <c r="E624" s="185" t="s">
        <v>4637</v>
      </c>
      <c r="F624" s="186" t="s">
        <v>3135</v>
      </c>
      <c r="G624" s="83">
        <f>VLOOKUP(A624,РАСЧЕТ!$A$3:$BH$1360,60,0)</f>
        <v>2508.4504540904727</v>
      </c>
      <c r="H624" s="83">
        <f t="shared" si="9"/>
        <v>1086.8104540904726</v>
      </c>
    </row>
    <row r="625" spans="1:8" ht="11.4" customHeight="1" x14ac:dyDescent="0.3">
      <c r="A625" s="181" t="s">
        <v>1098</v>
      </c>
      <c r="B625" s="182" t="s">
        <v>298</v>
      </c>
      <c r="C625" s="190">
        <v>1391.57</v>
      </c>
      <c r="D625" s="191">
        <v>1391.57</v>
      </c>
      <c r="E625" s="185" t="s">
        <v>4637</v>
      </c>
      <c r="F625" s="186" t="s">
        <v>3277</v>
      </c>
      <c r="G625" s="83">
        <f>VLOOKUP(A625,РАСЧЕТ!$A$3:$BH$1360,60,0)</f>
        <v>1329.2625029064995</v>
      </c>
      <c r="H625" s="83">
        <f t="shared" si="9"/>
        <v>-62.307497093500388</v>
      </c>
    </row>
    <row r="626" spans="1:8" ht="11.4" customHeight="1" x14ac:dyDescent="0.3">
      <c r="A626" s="181" t="s">
        <v>1849</v>
      </c>
      <c r="B626" s="182" t="s">
        <v>179</v>
      </c>
      <c r="C626" s="190">
        <v>2516.86</v>
      </c>
      <c r="D626" s="191">
        <v>2516.86</v>
      </c>
      <c r="E626" s="185" t="s">
        <v>4637</v>
      </c>
      <c r="F626" s="186" t="s">
        <v>3278</v>
      </c>
      <c r="G626" s="83">
        <f>VLOOKUP(A626,РАСЧЕТ!$A$3:$BH$1360,60,0)</f>
        <v>1882.1176199838046</v>
      </c>
      <c r="H626" s="83">
        <f t="shared" si="9"/>
        <v>-634.74238001619551</v>
      </c>
    </row>
    <row r="627" spans="1:8" ht="11.4" customHeight="1" x14ac:dyDescent="0.3">
      <c r="A627" s="181" t="s">
        <v>1440</v>
      </c>
      <c r="B627" s="182" t="s">
        <v>142</v>
      </c>
      <c r="C627" s="190">
        <v>2997.89</v>
      </c>
      <c r="D627" s="191">
        <v>2997.89</v>
      </c>
      <c r="E627" s="185" t="s">
        <v>4637</v>
      </c>
      <c r="F627" s="186" t="s">
        <v>3279</v>
      </c>
      <c r="G627" s="83">
        <f>VLOOKUP(A627,РАСЧЕТ!$A$3:$BH$1360,60,0)</f>
        <v>5416.7981638056108</v>
      </c>
      <c r="H627" s="83">
        <f t="shared" si="9"/>
        <v>2418.9081638056109</v>
      </c>
    </row>
    <row r="628" spans="1:8" ht="11.4" customHeight="1" x14ac:dyDescent="0.3">
      <c r="A628" s="181" t="s">
        <v>1159</v>
      </c>
      <c r="B628" s="182" t="s">
        <v>105</v>
      </c>
      <c r="C628" s="190">
        <v>3418.8</v>
      </c>
      <c r="D628" s="191">
        <v>3418.8</v>
      </c>
      <c r="E628" s="185" t="s">
        <v>4637</v>
      </c>
      <c r="F628" s="186" t="s">
        <v>3288</v>
      </c>
      <c r="G628" s="83">
        <f>VLOOKUP(A628,РАСЧЕТ!$A$3:$BH$1360,60,0)</f>
        <v>3395.4023654811995</v>
      </c>
      <c r="H628" s="83">
        <f t="shared" si="9"/>
        <v>-23.397634518800714</v>
      </c>
    </row>
    <row r="629" spans="1:8" ht="11.4" customHeight="1" x14ac:dyDescent="0.3">
      <c r="A629" s="181" t="s">
        <v>707</v>
      </c>
      <c r="B629" s="182" t="s">
        <v>273</v>
      </c>
      <c r="C629" s="190">
        <v>1580.55</v>
      </c>
      <c r="D629" s="191">
        <v>1580.55</v>
      </c>
      <c r="E629" s="185" t="s">
        <v>4637</v>
      </c>
      <c r="F629" s="186" t="s">
        <v>3289</v>
      </c>
      <c r="G629" s="83">
        <f>VLOOKUP(A629,РАСЧЕТ!$A$3:$BH$1360,60,0)</f>
        <v>1290.2101358099774</v>
      </c>
      <c r="H629" s="83">
        <f t="shared" si="9"/>
        <v>-290.33986419002258</v>
      </c>
    </row>
    <row r="630" spans="1:8" ht="11.4" customHeight="1" x14ac:dyDescent="0.3">
      <c r="A630" s="181" t="s">
        <v>1181</v>
      </c>
      <c r="B630" s="182" t="s">
        <v>299</v>
      </c>
      <c r="C630" s="183">
        <v>974.96</v>
      </c>
      <c r="D630" s="184">
        <v>974.96</v>
      </c>
      <c r="E630" s="185" t="s">
        <v>4637</v>
      </c>
      <c r="F630" s="186" t="s">
        <v>3290</v>
      </c>
      <c r="G630" s="83">
        <f>VLOOKUP(A630,РАСЧЕТ!$A$3:$BH$1360,60,0)</f>
        <v>876.71997378971946</v>
      </c>
      <c r="H630" s="83">
        <f t="shared" si="9"/>
        <v>-98.240026210280575</v>
      </c>
    </row>
    <row r="631" spans="1:8" ht="11.4" customHeight="1" x14ac:dyDescent="0.3">
      <c r="A631" s="181" t="s">
        <v>1242</v>
      </c>
      <c r="B631" s="182" t="s">
        <v>226</v>
      </c>
      <c r="C631" s="190">
        <v>1391.57</v>
      </c>
      <c r="D631" s="191">
        <v>1391.57</v>
      </c>
      <c r="E631" s="185" t="s">
        <v>4637</v>
      </c>
      <c r="F631" s="186" t="s">
        <v>3291</v>
      </c>
      <c r="G631" s="83">
        <f>VLOOKUP(A631,РАСЧЕТ!$A$3:$BH$1360,60,0)</f>
        <v>2225.7276550986685</v>
      </c>
      <c r="H631" s="83">
        <f t="shared" si="9"/>
        <v>834.15765509866856</v>
      </c>
    </row>
    <row r="632" spans="1:8" ht="11.4" customHeight="1" x14ac:dyDescent="0.3">
      <c r="A632" s="181" t="s">
        <v>1226</v>
      </c>
      <c r="B632" s="182" t="s">
        <v>227</v>
      </c>
      <c r="C632" s="190">
        <v>2516.86</v>
      </c>
      <c r="D632" s="191">
        <v>2516.86</v>
      </c>
      <c r="E632" s="185" t="s">
        <v>4637</v>
      </c>
      <c r="F632" s="186" t="s">
        <v>3317</v>
      </c>
      <c r="G632" s="83">
        <f>VLOOKUP(A632,РАСЧЕТ!$A$3:$BH$1360,60,0)</f>
        <v>1885.8143834980006</v>
      </c>
      <c r="H632" s="83">
        <f t="shared" si="9"/>
        <v>-631.04561650199958</v>
      </c>
    </row>
    <row r="633" spans="1:8" ht="11.4" customHeight="1" x14ac:dyDescent="0.3">
      <c r="A633" s="181" t="s">
        <v>1417</v>
      </c>
      <c r="B633" s="182" t="s">
        <v>84</v>
      </c>
      <c r="C633" s="190">
        <v>2997.89</v>
      </c>
      <c r="D633" s="191">
        <v>2997.89</v>
      </c>
      <c r="E633" s="185" t="s">
        <v>4637</v>
      </c>
      <c r="F633" s="186" t="s">
        <v>3293</v>
      </c>
      <c r="G633" s="83">
        <f>VLOOKUP(A633,РАСЧЕТ!$A$3:$BH$1360,60,0)</f>
        <v>3479.6940823676782</v>
      </c>
      <c r="H633" s="83">
        <f t="shared" si="9"/>
        <v>481.80408236767835</v>
      </c>
    </row>
    <row r="634" spans="1:8" ht="11.4" customHeight="1" x14ac:dyDescent="0.3">
      <c r="A634" s="181" t="s">
        <v>2577</v>
      </c>
      <c r="B634" s="182" t="s">
        <v>90</v>
      </c>
      <c r="C634" s="190">
        <v>3418.8</v>
      </c>
      <c r="D634" s="191">
        <v>3418.8</v>
      </c>
      <c r="E634" s="185" t="s">
        <v>4637</v>
      </c>
      <c r="F634" s="186" t="s">
        <v>3887</v>
      </c>
      <c r="G634" s="83">
        <f>VLOOKUP(A634,РАСЧЕТ!$A$3:$BH$1360,60,0)</f>
        <v>2680.078625484563</v>
      </c>
      <c r="H634" s="83">
        <f t="shared" si="9"/>
        <v>-738.72137451543722</v>
      </c>
    </row>
    <row r="635" spans="1:8" ht="11.4" customHeight="1" x14ac:dyDescent="0.3">
      <c r="A635" s="181" t="s">
        <v>1276</v>
      </c>
      <c r="B635" s="182" t="s">
        <v>186</v>
      </c>
      <c r="C635" s="190">
        <v>1576.26</v>
      </c>
      <c r="D635" s="191">
        <v>1576.26</v>
      </c>
      <c r="E635" s="185" t="s">
        <v>4637</v>
      </c>
      <c r="F635" s="186" t="s">
        <v>3136</v>
      </c>
      <c r="G635" s="83">
        <f>VLOOKUP(A635,РАСЧЕТ!$A$3:$BH$1360,60,0)</f>
        <v>2629.2420643934465</v>
      </c>
      <c r="H635" s="83">
        <f t="shared" si="9"/>
        <v>1052.9820643934465</v>
      </c>
    </row>
    <row r="636" spans="1:8" ht="11.4" customHeight="1" x14ac:dyDescent="0.3">
      <c r="A636" s="181" t="s">
        <v>1105</v>
      </c>
      <c r="B636" s="182" t="s">
        <v>279</v>
      </c>
      <c r="C636" s="190">
        <v>1580.55</v>
      </c>
      <c r="D636" s="191">
        <v>1580.55</v>
      </c>
      <c r="E636" s="185" t="s">
        <v>4637</v>
      </c>
      <c r="F636" s="186" t="s">
        <v>3300</v>
      </c>
      <c r="G636" s="83">
        <f>VLOOKUP(A636,РАСЧЕТ!$A$3:$BH$1360,60,0)</f>
        <v>2813.2767036581145</v>
      </c>
      <c r="H636" s="83">
        <f t="shared" si="9"/>
        <v>1232.7267036581145</v>
      </c>
    </row>
    <row r="637" spans="1:8" ht="11.4" customHeight="1" x14ac:dyDescent="0.3">
      <c r="A637" s="181" t="s">
        <v>690</v>
      </c>
      <c r="B637" s="182" t="s">
        <v>106</v>
      </c>
      <c r="C637" s="183">
        <v>974.96</v>
      </c>
      <c r="D637" s="184">
        <v>974.96</v>
      </c>
      <c r="E637" s="185" t="s">
        <v>4637</v>
      </c>
      <c r="F637" s="186" t="s">
        <v>3301</v>
      </c>
      <c r="G637" s="83">
        <f>VLOOKUP(A637,РАСЧЕТ!$A$3:$BH$1360,60,0)</f>
        <v>1065.2549130136388</v>
      </c>
      <c r="H637" s="83">
        <f t="shared" si="9"/>
        <v>90.294913013638734</v>
      </c>
    </row>
    <row r="638" spans="1:8" ht="11.4" customHeight="1" x14ac:dyDescent="0.3">
      <c r="A638" s="181" t="s">
        <v>678</v>
      </c>
      <c r="B638" s="182" t="s">
        <v>197</v>
      </c>
      <c r="C638" s="190">
        <v>1391.57</v>
      </c>
      <c r="D638" s="191">
        <v>1391.57</v>
      </c>
      <c r="E638" s="185" t="s">
        <v>4637</v>
      </c>
      <c r="F638" s="186" t="s">
        <v>3303</v>
      </c>
      <c r="G638" s="83">
        <f>VLOOKUP(A638,РАСЧЕТ!$A$3:$BH$1360,60,0)</f>
        <v>1589.884330657213</v>
      </c>
      <c r="H638" s="83">
        <f t="shared" si="9"/>
        <v>198.31433065721308</v>
      </c>
    </row>
    <row r="639" spans="1:8" ht="11.4" customHeight="1" x14ac:dyDescent="0.3">
      <c r="A639" s="181" t="s">
        <v>1520</v>
      </c>
      <c r="B639" s="182" t="s">
        <v>175</v>
      </c>
      <c r="C639" s="190">
        <v>2516.86</v>
      </c>
      <c r="D639" s="191">
        <v>2516.86</v>
      </c>
      <c r="E639" s="185" t="s">
        <v>4637</v>
      </c>
      <c r="F639" s="186" t="s">
        <v>3304</v>
      </c>
      <c r="G639" s="83">
        <f>VLOOKUP(A639,РАСЧЕТ!$A$3:$BH$1360,60,0)</f>
        <v>1695.4310625169833</v>
      </c>
      <c r="H639" s="83">
        <f t="shared" si="9"/>
        <v>-821.42893748301685</v>
      </c>
    </row>
    <row r="640" spans="1:8" ht="11.4" customHeight="1" x14ac:dyDescent="0.3">
      <c r="A640" s="181" t="s">
        <v>1099</v>
      </c>
      <c r="B640" s="182" t="s">
        <v>283</v>
      </c>
      <c r="C640" s="190">
        <v>2997.89</v>
      </c>
      <c r="D640" s="191">
        <v>2997.89</v>
      </c>
      <c r="E640" s="185" t="s">
        <v>4637</v>
      </c>
      <c r="F640" s="186" t="s">
        <v>3306</v>
      </c>
      <c r="G640" s="83">
        <f>VLOOKUP(A640,РАСЧЕТ!$A$3:$BH$1360,60,0)</f>
        <v>2836.4572308978313</v>
      </c>
      <c r="H640" s="83">
        <f t="shared" si="9"/>
        <v>-161.43276910216855</v>
      </c>
    </row>
    <row r="641" spans="1:8" ht="11.4" customHeight="1" x14ac:dyDescent="0.3">
      <c r="A641" s="181" t="s">
        <v>1438</v>
      </c>
      <c r="B641" s="182" t="s">
        <v>341</v>
      </c>
      <c r="C641" s="190">
        <v>3418.8</v>
      </c>
      <c r="D641" s="191">
        <v>3418.8</v>
      </c>
      <c r="E641" s="185" t="s">
        <v>4637</v>
      </c>
      <c r="F641" s="186" t="s">
        <v>3324</v>
      </c>
      <c r="G641" s="83">
        <f>VLOOKUP(A641,РАСЧЕТ!$A$3:$BH$1360,60,0)</f>
        <v>4068.2133250645993</v>
      </c>
      <c r="H641" s="83">
        <f t="shared" si="9"/>
        <v>649.41332506459912</v>
      </c>
    </row>
    <row r="642" spans="1:8" ht="11.4" customHeight="1" x14ac:dyDescent="0.3">
      <c r="A642" s="181" t="s">
        <v>1253</v>
      </c>
      <c r="B642" s="182" t="s">
        <v>50</v>
      </c>
      <c r="C642" s="190">
        <v>1580.55</v>
      </c>
      <c r="D642" s="191">
        <v>1580.55</v>
      </c>
      <c r="E642" s="185" t="s">
        <v>4637</v>
      </c>
      <c r="F642" s="186" t="s">
        <v>3314</v>
      </c>
      <c r="G642" s="83">
        <f>VLOOKUP(A642,РАСЧЕТ!$A$3:$BH$1360,60,0)</f>
        <v>2240.2783589579699</v>
      </c>
      <c r="H642" s="83">
        <f t="shared" ref="H642:H705" si="10">G642-C642</f>
        <v>659.72835895796993</v>
      </c>
    </row>
    <row r="643" spans="1:8" ht="11.4" customHeight="1" x14ac:dyDescent="0.3">
      <c r="A643" s="181" t="s">
        <v>1939</v>
      </c>
      <c r="B643" s="182" t="s">
        <v>198</v>
      </c>
      <c r="C643" s="183">
        <v>974.96</v>
      </c>
      <c r="D643" s="184">
        <v>974.96</v>
      </c>
      <c r="E643" s="185" t="s">
        <v>4637</v>
      </c>
      <c r="F643" s="186" t="s">
        <v>3315</v>
      </c>
      <c r="G643" s="83">
        <f>VLOOKUP(A643,РАСЧЕТ!$A$3:$BH$1360,60,0)</f>
        <v>656.76254469514538</v>
      </c>
      <c r="H643" s="83">
        <f t="shared" si="10"/>
        <v>-318.19745530485466</v>
      </c>
    </row>
    <row r="644" spans="1:8" ht="11.4" customHeight="1" x14ac:dyDescent="0.3">
      <c r="A644" s="181" t="s">
        <v>1511</v>
      </c>
      <c r="B644" s="182" t="s">
        <v>104</v>
      </c>
      <c r="C644" s="190">
        <v>1391.57</v>
      </c>
      <c r="D644" s="191">
        <v>1391.57</v>
      </c>
      <c r="E644" s="185" t="s">
        <v>4637</v>
      </c>
      <c r="F644" s="186" t="s">
        <v>3329</v>
      </c>
      <c r="G644" s="83">
        <f>VLOOKUP(A644,РАСЧЕТ!$A$3:$BH$1360,60,0)</f>
        <v>2050.1313881744313</v>
      </c>
      <c r="H644" s="83">
        <f t="shared" si="10"/>
        <v>658.56138817443139</v>
      </c>
    </row>
    <row r="645" spans="1:8" ht="11.4" customHeight="1" x14ac:dyDescent="0.3">
      <c r="A645" s="181" t="s">
        <v>1538</v>
      </c>
      <c r="B645" s="182" t="s">
        <v>163</v>
      </c>
      <c r="C645" s="190">
        <v>2516.86</v>
      </c>
      <c r="D645" s="191">
        <v>2516.86</v>
      </c>
      <c r="E645" s="185" t="s">
        <v>4637</v>
      </c>
      <c r="F645" s="186" t="s">
        <v>3316</v>
      </c>
      <c r="G645" s="83">
        <f>VLOOKUP(A645,РАСЧЕТ!$A$3:$BH$1360,60,0)</f>
        <v>3440.3034412167958</v>
      </c>
      <c r="H645" s="83">
        <f t="shared" si="10"/>
        <v>923.44344121679569</v>
      </c>
    </row>
    <row r="646" spans="1:8" ht="11.4" customHeight="1" x14ac:dyDescent="0.3">
      <c r="A646" s="181" t="s">
        <v>834</v>
      </c>
      <c r="B646" s="182" t="s">
        <v>177</v>
      </c>
      <c r="C646" s="190">
        <v>3367.26</v>
      </c>
      <c r="D646" s="191">
        <v>3367.26</v>
      </c>
      <c r="E646" s="185" t="s">
        <v>4637</v>
      </c>
      <c r="F646" s="186" t="s">
        <v>3138</v>
      </c>
      <c r="G646" s="83">
        <f>VLOOKUP(A646,РАСЧЕТ!$A$3:$BH$1360,60,0)</f>
        <v>3244.2355899543782</v>
      </c>
      <c r="H646" s="83">
        <f t="shared" si="10"/>
        <v>-123.02441004562206</v>
      </c>
    </row>
    <row r="647" spans="1:8" ht="11.4" customHeight="1" x14ac:dyDescent="0.3">
      <c r="A647" s="181" t="s">
        <v>1153</v>
      </c>
      <c r="B647" s="182" t="s">
        <v>121</v>
      </c>
      <c r="C647" s="190">
        <v>2997.89</v>
      </c>
      <c r="D647" s="191">
        <v>2997.89</v>
      </c>
      <c r="E647" s="185" t="s">
        <v>4637</v>
      </c>
      <c r="F647" s="186" t="s">
        <v>3318</v>
      </c>
      <c r="G647" s="83">
        <f>VLOOKUP(A647,РАСЧЕТ!$A$3:$BH$1360,60,0)</f>
        <v>2019.4724942608434</v>
      </c>
      <c r="H647" s="83">
        <f t="shared" si="10"/>
        <v>-978.41750573915647</v>
      </c>
    </row>
    <row r="648" spans="1:8" ht="11.4" customHeight="1" x14ac:dyDescent="0.3">
      <c r="A648" s="181" t="s">
        <v>1914</v>
      </c>
      <c r="B648" s="182" t="s">
        <v>207</v>
      </c>
      <c r="C648" s="190">
        <v>3418.8</v>
      </c>
      <c r="D648" s="191">
        <v>3418.8</v>
      </c>
      <c r="E648" s="185" t="s">
        <v>4637</v>
      </c>
      <c r="F648" s="186" t="s">
        <v>3325</v>
      </c>
      <c r="G648" s="83">
        <f>VLOOKUP(A648,РАСЧЕТ!$A$3:$BH$1360,60,0)</f>
        <v>5495.164041543685</v>
      </c>
      <c r="H648" s="83">
        <f t="shared" si="10"/>
        <v>2076.3640415436848</v>
      </c>
    </row>
    <row r="649" spans="1:8" ht="11.4" customHeight="1" x14ac:dyDescent="0.3">
      <c r="A649" s="181" t="s">
        <v>1442</v>
      </c>
      <c r="B649" s="182" t="s">
        <v>54</v>
      </c>
      <c r="C649" s="190">
        <v>1580.55</v>
      </c>
      <c r="D649" s="191">
        <v>1580.55</v>
      </c>
      <c r="E649" s="185" t="s">
        <v>4637</v>
      </c>
      <c r="F649" s="186" t="s">
        <v>3326</v>
      </c>
      <c r="G649" s="83">
        <f>VLOOKUP(A649,РАСЧЕТ!$A$3:$BH$1360,60,0)</f>
        <v>1064.7075614441123</v>
      </c>
      <c r="H649" s="83">
        <f t="shared" si="10"/>
        <v>-515.84243855588761</v>
      </c>
    </row>
    <row r="650" spans="1:8" ht="11.4" customHeight="1" x14ac:dyDescent="0.3">
      <c r="A650" s="181" t="s">
        <v>1488</v>
      </c>
      <c r="B650" s="182" t="s">
        <v>280</v>
      </c>
      <c r="C650" s="183">
        <v>974.96</v>
      </c>
      <c r="D650" s="184">
        <v>974.96</v>
      </c>
      <c r="E650" s="185" t="s">
        <v>4637</v>
      </c>
      <c r="F650" s="186" t="s">
        <v>3327</v>
      </c>
      <c r="G650" s="83">
        <f>VLOOKUP(A650,РАСЧЕТ!$A$3:$BH$1360,60,0)</f>
        <v>1431.2345009188957</v>
      </c>
      <c r="H650" s="83">
        <f t="shared" si="10"/>
        <v>456.27450091889568</v>
      </c>
    </row>
    <row r="651" spans="1:8" ht="11.4" customHeight="1" x14ac:dyDescent="0.3">
      <c r="A651" s="181" t="s">
        <v>1334</v>
      </c>
      <c r="B651" s="182" t="s">
        <v>65</v>
      </c>
      <c r="C651" s="190">
        <v>1391.57</v>
      </c>
      <c r="D651" s="191">
        <v>1391.57</v>
      </c>
      <c r="E651" s="185" t="s">
        <v>4637</v>
      </c>
      <c r="F651" s="186" t="s">
        <v>3328</v>
      </c>
      <c r="G651" s="83">
        <f>VLOOKUP(A651,РАСЧЕТ!$A$3:$BH$1360,60,0)</f>
        <v>2528.8622632626216</v>
      </c>
      <c r="H651" s="83">
        <f t="shared" si="10"/>
        <v>1137.2922632626216</v>
      </c>
    </row>
    <row r="652" spans="1:8" ht="11.4" customHeight="1" x14ac:dyDescent="0.3">
      <c r="A652" s="181" t="s">
        <v>1278</v>
      </c>
      <c r="B652" s="182" t="s">
        <v>260</v>
      </c>
      <c r="C652" s="190">
        <v>2516.86</v>
      </c>
      <c r="D652" s="191">
        <v>2516.86</v>
      </c>
      <c r="E652" s="185" t="s">
        <v>4637</v>
      </c>
      <c r="F652" s="186" t="s">
        <v>3330</v>
      </c>
      <c r="G652" s="83">
        <f>VLOOKUP(A652,РАСЧЕТ!$A$3:$BH$1360,60,0)</f>
        <v>1723.1567888734432</v>
      </c>
      <c r="H652" s="83">
        <f t="shared" si="10"/>
        <v>-793.70321112655688</v>
      </c>
    </row>
    <row r="653" spans="1:8" ht="11.4" customHeight="1" x14ac:dyDescent="0.3">
      <c r="A653" s="181" t="s">
        <v>1525</v>
      </c>
      <c r="B653" s="182" t="s">
        <v>94</v>
      </c>
      <c r="C653" s="190">
        <v>2997.89</v>
      </c>
      <c r="D653" s="191">
        <v>2997.89</v>
      </c>
      <c r="E653" s="185" t="s">
        <v>4637</v>
      </c>
      <c r="F653" s="186" t="s">
        <v>3331</v>
      </c>
      <c r="G653" s="83">
        <f>VLOOKUP(A653,РАСЧЕТ!$A$3:$BH$1360,60,0)</f>
        <v>4890.0093630328793</v>
      </c>
      <c r="H653" s="83">
        <f t="shared" si="10"/>
        <v>1892.1193630328794</v>
      </c>
    </row>
    <row r="654" spans="1:8" ht="11.4" customHeight="1" x14ac:dyDescent="0.3">
      <c r="A654" s="181" t="s">
        <v>1421</v>
      </c>
      <c r="B654" s="182" t="s">
        <v>217</v>
      </c>
      <c r="C654" s="190">
        <v>4797.49</v>
      </c>
      <c r="D654" s="191">
        <v>4797.49</v>
      </c>
      <c r="E654" s="185" t="s">
        <v>4637</v>
      </c>
      <c r="F654" s="186" t="s">
        <v>3334</v>
      </c>
      <c r="G654" s="83">
        <f>VLOOKUP(A654,РАСЧЕТ!$A$3:$BH$1360,60,0)</f>
        <v>5606.9051941011539</v>
      </c>
      <c r="H654" s="83">
        <f t="shared" si="10"/>
        <v>809.41519410115416</v>
      </c>
    </row>
    <row r="655" spans="1:8" ht="11.4" customHeight="1" x14ac:dyDescent="0.3">
      <c r="A655" s="181" t="s">
        <v>1309</v>
      </c>
      <c r="B655" s="182" t="s">
        <v>295</v>
      </c>
      <c r="C655" s="190">
        <v>2190.44</v>
      </c>
      <c r="D655" s="191">
        <v>2190.44</v>
      </c>
      <c r="E655" s="185" t="s">
        <v>4637</v>
      </c>
      <c r="F655" s="186" t="s">
        <v>3335</v>
      </c>
      <c r="G655" s="83">
        <f>VLOOKUP(A655,РАСЧЕТ!$A$3:$BH$1360,60,0)</f>
        <v>2447.7946094953777</v>
      </c>
      <c r="H655" s="83">
        <f t="shared" si="10"/>
        <v>257.35460949537764</v>
      </c>
    </row>
    <row r="656" spans="1:8" ht="11.4" customHeight="1" x14ac:dyDescent="0.3">
      <c r="A656" s="181" t="s">
        <v>2609</v>
      </c>
      <c r="B656" s="182" t="s">
        <v>303</v>
      </c>
      <c r="C656" s="190">
        <v>1348.62</v>
      </c>
      <c r="D656" s="191">
        <v>1348.62</v>
      </c>
      <c r="E656" s="185" t="s">
        <v>4637</v>
      </c>
      <c r="F656" s="186" t="s">
        <v>3915</v>
      </c>
      <c r="G656" s="83">
        <f>VLOOKUP(A656,РАСЧЕТ!$A$3:$BH$1360,60,0)</f>
        <v>1529.5295700951444</v>
      </c>
      <c r="H656" s="83">
        <f t="shared" si="10"/>
        <v>180.90957009514455</v>
      </c>
    </row>
    <row r="657" spans="1:8" ht="11.4" customHeight="1" x14ac:dyDescent="0.3">
      <c r="A657" s="181" t="s">
        <v>1154</v>
      </c>
      <c r="B657" s="182" t="s">
        <v>131</v>
      </c>
      <c r="C657" s="190">
        <v>3118.15</v>
      </c>
      <c r="D657" s="191">
        <v>3118.15</v>
      </c>
      <c r="E657" s="185" t="s">
        <v>4637</v>
      </c>
      <c r="F657" s="186" t="s">
        <v>3147</v>
      </c>
      <c r="G657" s="83">
        <f>VLOOKUP(A657,РАСЧЕТ!$A$3:$BH$1360,60,0)</f>
        <v>2100.4828521968084</v>
      </c>
      <c r="H657" s="83">
        <f t="shared" si="10"/>
        <v>-1017.6671478031917</v>
      </c>
    </row>
    <row r="658" spans="1:8" ht="11.4" customHeight="1" x14ac:dyDescent="0.3">
      <c r="A658" s="181" t="s">
        <v>1176</v>
      </c>
      <c r="B658" s="182" t="s">
        <v>190</v>
      </c>
      <c r="C658" s="190">
        <v>1967.1</v>
      </c>
      <c r="D658" s="191">
        <v>1967.1</v>
      </c>
      <c r="E658" s="185" t="s">
        <v>4637</v>
      </c>
      <c r="F658" s="186" t="s">
        <v>3336</v>
      </c>
      <c r="G658" s="83">
        <f>VLOOKUP(A658,РАСЧЕТ!$A$3:$BH$1360,60,0)</f>
        <v>2169.8084606603038</v>
      </c>
      <c r="H658" s="83">
        <f t="shared" si="10"/>
        <v>202.7084606603039</v>
      </c>
    </row>
    <row r="659" spans="1:8" ht="11.4" customHeight="1" x14ac:dyDescent="0.3">
      <c r="A659" s="181" t="s">
        <v>1526</v>
      </c>
      <c r="B659" s="182" t="s">
        <v>43</v>
      </c>
      <c r="C659" s="190">
        <v>3521.88</v>
      </c>
      <c r="D659" s="191">
        <v>3521.88</v>
      </c>
      <c r="E659" s="185" t="s">
        <v>4637</v>
      </c>
      <c r="F659" s="186" t="s">
        <v>3337</v>
      </c>
      <c r="G659" s="83">
        <f>VLOOKUP(A659,РАСЧЕТ!$A$3:$BH$1360,60,0)</f>
        <v>5052.5997444871418</v>
      </c>
      <c r="H659" s="83">
        <f t="shared" si="10"/>
        <v>1530.7197444871417</v>
      </c>
    </row>
    <row r="660" spans="1:8" ht="11.4" customHeight="1" x14ac:dyDescent="0.3">
      <c r="A660" s="181" t="s">
        <v>1243</v>
      </c>
      <c r="B660" s="182" t="s">
        <v>103</v>
      </c>
      <c r="C660" s="190">
        <v>4213.37</v>
      </c>
      <c r="D660" s="191">
        <v>4213.37</v>
      </c>
      <c r="E660" s="185" t="s">
        <v>4637</v>
      </c>
      <c r="F660" s="186" t="s">
        <v>3338</v>
      </c>
      <c r="G660" s="83">
        <f>VLOOKUP(A660,РАСЧЕТ!$A$3:$BH$1360,60,0)</f>
        <v>5677.3701337293087</v>
      </c>
      <c r="H660" s="83">
        <f t="shared" si="10"/>
        <v>1464.0001337293088</v>
      </c>
    </row>
    <row r="661" spans="1:8" ht="11.4" customHeight="1" x14ac:dyDescent="0.3">
      <c r="A661" s="181" t="s">
        <v>2574</v>
      </c>
      <c r="B661" s="182" t="s">
        <v>326</v>
      </c>
      <c r="C661" s="190">
        <v>3453.16</v>
      </c>
      <c r="D661" s="191">
        <v>3453.16</v>
      </c>
      <c r="E661" s="185" t="s">
        <v>4637</v>
      </c>
      <c r="F661" s="186" t="s">
        <v>3885</v>
      </c>
      <c r="G661" s="83">
        <f>VLOOKUP(A661,РАСЧЕТ!$A$3:$BH$1360,60,0)</f>
        <v>3446.2739083907918</v>
      </c>
      <c r="H661" s="83">
        <f t="shared" si="10"/>
        <v>-6.8860916092080515</v>
      </c>
    </row>
    <row r="662" spans="1:8" ht="11.4" customHeight="1" x14ac:dyDescent="0.3">
      <c r="A662" s="181" t="s">
        <v>1512</v>
      </c>
      <c r="B662" s="182" t="s">
        <v>256</v>
      </c>
      <c r="C662" s="190">
        <v>2199.0300000000002</v>
      </c>
      <c r="D662" s="191">
        <v>2199.0300000000002</v>
      </c>
      <c r="E662" s="185" t="s">
        <v>4637</v>
      </c>
      <c r="F662" s="186" t="s">
        <v>3339</v>
      </c>
      <c r="G662" s="83">
        <f>VLOOKUP(A662,РАСЧЕТ!$A$3:$BH$1360,60,0)</f>
        <v>2858.3766684379593</v>
      </c>
      <c r="H662" s="83">
        <f t="shared" si="10"/>
        <v>659.34666843795912</v>
      </c>
    </row>
    <row r="663" spans="1:8" ht="11.4" customHeight="1" x14ac:dyDescent="0.3">
      <c r="A663" s="181" t="s">
        <v>1187</v>
      </c>
      <c r="B663" s="182" t="s">
        <v>64</v>
      </c>
      <c r="C663" s="190">
        <v>2186.14</v>
      </c>
      <c r="D663" s="191">
        <v>2186.14</v>
      </c>
      <c r="E663" s="185" t="s">
        <v>4637</v>
      </c>
      <c r="F663" s="186" t="s">
        <v>3340</v>
      </c>
      <c r="G663" s="83">
        <f>VLOOKUP(A663,РАСЧЕТ!$A$3:$BH$1360,60,0)</f>
        <v>3298.853754205169</v>
      </c>
      <c r="H663" s="83">
        <f t="shared" si="10"/>
        <v>1112.7137542051692</v>
      </c>
    </row>
    <row r="664" spans="1:8" ht="11.4" customHeight="1" x14ac:dyDescent="0.3">
      <c r="A664" s="181" t="s">
        <v>1102</v>
      </c>
      <c r="B664" s="182" t="s">
        <v>66</v>
      </c>
      <c r="C664" s="190">
        <v>3165.4</v>
      </c>
      <c r="D664" s="191">
        <v>3165.4</v>
      </c>
      <c r="E664" s="185" t="s">
        <v>4637</v>
      </c>
      <c r="F664" s="186" t="s">
        <v>3341</v>
      </c>
      <c r="G664" s="83">
        <f>VLOOKUP(A664,РАСЧЕТ!$A$3:$BH$1360,60,0)</f>
        <v>4049.5977082032427</v>
      </c>
      <c r="H664" s="83">
        <f t="shared" si="10"/>
        <v>884.19770820324266</v>
      </c>
    </row>
    <row r="665" spans="1:8" ht="11.4" customHeight="1" x14ac:dyDescent="0.3">
      <c r="A665" s="181" t="s">
        <v>2198</v>
      </c>
      <c r="B665" s="182" t="s">
        <v>210</v>
      </c>
      <c r="C665" s="190">
        <v>3393.03</v>
      </c>
      <c r="D665" s="191">
        <v>3393.03</v>
      </c>
      <c r="E665" s="185" t="s">
        <v>4637</v>
      </c>
      <c r="F665" s="186" t="s">
        <v>3342</v>
      </c>
      <c r="G665" s="83">
        <f>VLOOKUP(A665,РАСЧЕТ!$A$3:$BH$1360,60,0)</f>
        <v>4170.9987768610745</v>
      </c>
      <c r="H665" s="83">
        <f t="shared" si="10"/>
        <v>777.96877686107428</v>
      </c>
    </row>
    <row r="666" spans="1:8" ht="11.4" customHeight="1" x14ac:dyDescent="0.3">
      <c r="A666" s="181" t="s">
        <v>1441</v>
      </c>
      <c r="B666" s="182" t="s">
        <v>305</v>
      </c>
      <c r="C666" s="190">
        <v>2151.7800000000002</v>
      </c>
      <c r="D666" s="191">
        <v>2151.7800000000002</v>
      </c>
      <c r="E666" s="185" t="s">
        <v>4637</v>
      </c>
      <c r="F666" s="186" t="s">
        <v>3359</v>
      </c>
      <c r="G666" s="83">
        <f>VLOOKUP(A666,РАСЧЕТ!$A$3:$BH$1360,60,0)</f>
        <v>3578.8425458159891</v>
      </c>
      <c r="H666" s="83">
        <f t="shared" si="10"/>
        <v>1427.0625458159889</v>
      </c>
    </row>
    <row r="667" spans="1:8" ht="11.4" customHeight="1" x14ac:dyDescent="0.3">
      <c r="A667" s="181" t="s">
        <v>1090</v>
      </c>
      <c r="B667" s="182" t="s">
        <v>174</v>
      </c>
      <c r="C667" s="190">
        <v>2138.9</v>
      </c>
      <c r="D667" s="191">
        <v>2138.9</v>
      </c>
      <c r="E667" s="185" t="s">
        <v>4637</v>
      </c>
      <c r="F667" s="186" t="s">
        <v>3360</v>
      </c>
      <c r="G667" s="83">
        <f>VLOOKUP(A667,РАСЧЕТ!$A$3:$BH$1360,60,0)</f>
        <v>2442.6499927792347</v>
      </c>
      <c r="H667" s="83">
        <f t="shared" si="10"/>
        <v>303.74999277923462</v>
      </c>
    </row>
    <row r="668" spans="1:8" ht="11.4" customHeight="1" x14ac:dyDescent="0.3">
      <c r="A668" s="181" t="s">
        <v>1182</v>
      </c>
      <c r="B668" s="182" t="s">
        <v>228</v>
      </c>
      <c r="C668" s="190">
        <v>2452.4299999999998</v>
      </c>
      <c r="D668" s="191">
        <v>2452.4299999999998</v>
      </c>
      <c r="E668" s="185" t="s">
        <v>4637</v>
      </c>
      <c r="F668" s="186" t="s">
        <v>3148</v>
      </c>
      <c r="G668" s="83">
        <f>VLOOKUP(A668,РАСЧЕТ!$A$3:$BH$1360,60,0)</f>
        <v>4766.5559171887362</v>
      </c>
      <c r="H668" s="83">
        <f t="shared" si="10"/>
        <v>2314.1259171887364</v>
      </c>
    </row>
    <row r="669" spans="1:8" ht="11.4" customHeight="1" x14ac:dyDescent="0.3">
      <c r="A669" s="181" t="s">
        <v>3936</v>
      </c>
      <c r="B669" s="182" t="s">
        <v>101</v>
      </c>
      <c r="C669" s="190">
        <v>3109.56</v>
      </c>
      <c r="D669" s="191">
        <v>3109.56</v>
      </c>
      <c r="E669" s="185" t="s">
        <v>4637</v>
      </c>
      <c r="F669" s="186" t="s">
        <v>4619</v>
      </c>
      <c r="G669" s="83">
        <f>VLOOKUP(A669,РАСЧЕТ!$A$3:$BH$1360,60,0)</f>
        <v>2813.7169015693576</v>
      </c>
      <c r="H669" s="83">
        <f t="shared" si="10"/>
        <v>-295.84309843064239</v>
      </c>
    </row>
    <row r="670" spans="1:8" ht="11.4" customHeight="1" x14ac:dyDescent="0.3">
      <c r="A670" s="181" t="s">
        <v>2118</v>
      </c>
      <c r="B670" s="182" t="s">
        <v>114</v>
      </c>
      <c r="C670" s="190">
        <v>3393.03</v>
      </c>
      <c r="D670" s="191">
        <v>3393.03</v>
      </c>
      <c r="E670" s="185" t="s">
        <v>4637</v>
      </c>
      <c r="F670" s="186" t="s">
        <v>3376</v>
      </c>
      <c r="G670" s="83">
        <f>VLOOKUP(A670,РАСЧЕТ!$A$3:$BH$1360,60,0)</f>
        <v>5901.0841015041005</v>
      </c>
      <c r="H670" s="83">
        <f t="shared" si="10"/>
        <v>2508.0541015041003</v>
      </c>
    </row>
    <row r="671" spans="1:8" ht="11.4" customHeight="1" x14ac:dyDescent="0.3">
      <c r="A671" s="181" t="s">
        <v>3937</v>
      </c>
      <c r="B671" s="182" t="s">
        <v>111</v>
      </c>
      <c r="C671" s="190">
        <v>2151.7800000000002</v>
      </c>
      <c r="D671" s="191">
        <v>2151.7800000000002</v>
      </c>
      <c r="E671" s="185" t="s">
        <v>4637</v>
      </c>
      <c r="F671" s="186" t="s">
        <v>4620</v>
      </c>
      <c r="G671" s="83">
        <f>VLOOKUP(A671,РАСЧЕТ!$A$3:$BH$1360,60,0)</f>
        <v>1449.5067616399465</v>
      </c>
      <c r="H671" s="83">
        <f t="shared" si="10"/>
        <v>-702.27323836005371</v>
      </c>
    </row>
    <row r="672" spans="1:8" ht="11.4" customHeight="1" x14ac:dyDescent="0.3">
      <c r="A672" s="181" t="s">
        <v>1160</v>
      </c>
      <c r="B672" s="182" t="s">
        <v>173</v>
      </c>
      <c r="C672" s="190">
        <v>2138.9</v>
      </c>
      <c r="D672" s="191">
        <v>2138.9</v>
      </c>
      <c r="E672" s="185" t="s">
        <v>4637</v>
      </c>
      <c r="F672" s="186" t="s">
        <v>3378</v>
      </c>
      <c r="G672" s="83">
        <f>VLOOKUP(A672,РАСЧЕТ!$A$3:$BH$1360,60,0)</f>
        <v>3714.3366416621488</v>
      </c>
      <c r="H672" s="83">
        <f t="shared" si="10"/>
        <v>1575.4366416621488</v>
      </c>
    </row>
    <row r="673" spans="1:8" ht="11.4" customHeight="1" x14ac:dyDescent="0.3">
      <c r="A673" s="181" t="s">
        <v>1439</v>
      </c>
      <c r="B673" s="182" t="s">
        <v>338</v>
      </c>
      <c r="C673" s="190">
        <v>3109.56</v>
      </c>
      <c r="D673" s="191">
        <v>3109.56</v>
      </c>
      <c r="E673" s="185" t="s">
        <v>4637</v>
      </c>
      <c r="F673" s="186" t="s">
        <v>3379</v>
      </c>
      <c r="G673" s="83">
        <f>VLOOKUP(A673,РАСЧЕТ!$A$3:$BH$1360,60,0)</f>
        <v>4586.315006625633</v>
      </c>
      <c r="H673" s="83">
        <f t="shared" si="10"/>
        <v>1476.7550066256331</v>
      </c>
    </row>
    <row r="674" spans="1:8" ht="11.4" customHeight="1" x14ac:dyDescent="0.3">
      <c r="A674" s="181" t="s">
        <v>591</v>
      </c>
      <c r="B674" s="182" t="s">
        <v>166</v>
      </c>
      <c r="C674" s="190">
        <v>3393.03</v>
      </c>
      <c r="D674" s="191">
        <v>3393.03</v>
      </c>
      <c r="E674" s="185" t="s">
        <v>4637</v>
      </c>
      <c r="F674" s="186" t="s">
        <v>3351</v>
      </c>
      <c r="G674" s="83">
        <f>VLOOKUP(A674,РАСЧЕТ!$A$3:$BH$1360,60,0)</f>
        <v>4995.3770405264504</v>
      </c>
      <c r="H674" s="83">
        <f t="shared" si="10"/>
        <v>1602.3470405264502</v>
      </c>
    </row>
    <row r="675" spans="1:8" ht="11.4" customHeight="1" x14ac:dyDescent="0.3">
      <c r="A675" s="181" t="s">
        <v>1254</v>
      </c>
      <c r="B675" s="182" t="s">
        <v>255</v>
      </c>
      <c r="C675" s="190">
        <v>2151.7800000000002</v>
      </c>
      <c r="D675" s="191">
        <v>2151.7800000000002</v>
      </c>
      <c r="E675" s="185" t="s">
        <v>4637</v>
      </c>
      <c r="F675" s="186" t="s">
        <v>3396</v>
      </c>
      <c r="G675" s="83">
        <f>VLOOKUP(A675,РАСЧЕТ!$A$3:$BH$1360,60,0)</f>
        <v>4052.0282756328879</v>
      </c>
      <c r="H675" s="83">
        <f t="shared" si="10"/>
        <v>1900.2482756328877</v>
      </c>
    </row>
    <row r="676" spans="1:8" ht="11.4" customHeight="1" x14ac:dyDescent="0.3">
      <c r="A676" s="181" t="s">
        <v>1106</v>
      </c>
      <c r="B676" s="182" t="s">
        <v>221</v>
      </c>
      <c r="C676" s="190">
        <v>2138.9</v>
      </c>
      <c r="D676" s="191">
        <v>2138.9</v>
      </c>
      <c r="E676" s="185" t="s">
        <v>4637</v>
      </c>
      <c r="F676" s="186" t="s">
        <v>3397</v>
      </c>
      <c r="G676" s="83">
        <f>VLOOKUP(A676,РАСЧЕТ!$A$3:$BH$1360,60,0)</f>
        <v>2220.8441819275658</v>
      </c>
      <c r="H676" s="83">
        <f t="shared" si="10"/>
        <v>81.944181927565751</v>
      </c>
    </row>
    <row r="677" spans="1:8" ht="11.4" customHeight="1" x14ac:dyDescent="0.3">
      <c r="A677" s="181" t="s">
        <v>1459</v>
      </c>
      <c r="B677" s="182" t="s">
        <v>243</v>
      </c>
      <c r="C677" s="190">
        <v>3109.56</v>
      </c>
      <c r="D677" s="191">
        <v>3109.56</v>
      </c>
      <c r="E677" s="185" t="s">
        <v>4637</v>
      </c>
      <c r="F677" s="186" t="s">
        <v>3398</v>
      </c>
      <c r="G677" s="83">
        <f>VLOOKUP(A677,РАСЧЕТ!$A$3:$BH$1360,60,0)</f>
        <v>2630.727107616729</v>
      </c>
      <c r="H677" s="83">
        <f t="shared" si="10"/>
        <v>-478.83289238327097</v>
      </c>
    </row>
    <row r="678" spans="1:8" ht="11.4" customHeight="1" x14ac:dyDescent="0.3">
      <c r="A678" s="181" t="s">
        <v>1283</v>
      </c>
      <c r="B678" s="182" t="s">
        <v>317</v>
      </c>
      <c r="C678" s="190">
        <v>3393.03</v>
      </c>
      <c r="D678" s="191">
        <v>3393.03</v>
      </c>
      <c r="E678" s="185" t="s">
        <v>4637</v>
      </c>
      <c r="F678" s="186" t="s">
        <v>3418</v>
      </c>
      <c r="G678" s="83">
        <f>VLOOKUP(A678,РАСЧЕТ!$A$3:$BH$1360,60,0)</f>
        <v>5560.9818581982099</v>
      </c>
      <c r="H678" s="83">
        <f t="shared" si="10"/>
        <v>2167.9518581982097</v>
      </c>
    </row>
    <row r="679" spans="1:8" ht="11.4" customHeight="1" x14ac:dyDescent="0.3">
      <c r="A679" s="181" t="s">
        <v>1255</v>
      </c>
      <c r="B679" s="182" t="s">
        <v>324</v>
      </c>
      <c r="C679" s="190">
        <v>1421.64</v>
      </c>
      <c r="D679" s="191">
        <v>1421.64</v>
      </c>
      <c r="E679" s="185" t="s">
        <v>4637</v>
      </c>
      <c r="F679" s="186" t="s">
        <v>3149</v>
      </c>
      <c r="G679" s="83">
        <f>VLOOKUP(A679,РАСЧЕТ!$A$3:$BH$1360,60,0)</f>
        <v>2074.0807411726146</v>
      </c>
      <c r="H679" s="83">
        <f t="shared" si="10"/>
        <v>652.44074117261448</v>
      </c>
    </row>
    <row r="680" spans="1:8" ht="11.4" customHeight="1" x14ac:dyDescent="0.3">
      <c r="A680" s="181" t="s">
        <v>1489</v>
      </c>
      <c r="B680" s="182" t="s">
        <v>72</v>
      </c>
      <c r="C680" s="190">
        <v>2151.7800000000002</v>
      </c>
      <c r="D680" s="191">
        <v>2151.7800000000002</v>
      </c>
      <c r="E680" s="185" t="s">
        <v>4637</v>
      </c>
      <c r="F680" s="186" t="s">
        <v>3419</v>
      </c>
      <c r="G680" s="83">
        <f>VLOOKUP(A680,РАСЧЕТ!$A$3:$BH$1360,60,0)</f>
        <v>2164.8305016365857</v>
      </c>
      <c r="H680" s="83">
        <f t="shared" si="10"/>
        <v>13.050501636585523</v>
      </c>
    </row>
    <row r="681" spans="1:8" ht="11.4" customHeight="1" x14ac:dyDescent="0.3">
      <c r="A681" s="181" t="s">
        <v>1161</v>
      </c>
      <c r="B681" s="182" t="s">
        <v>187</v>
      </c>
      <c r="C681" s="190">
        <v>2138.9</v>
      </c>
      <c r="D681" s="191">
        <v>2138.9</v>
      </c>
      <c r="E681" s="185" t="s">
        <v>4637</v>
      </c>
      <c r="F681" s="186" t="s">
        <v>3421</v>
      </c>
      <c r="G681" s="83">
        <f>VLOOKUP(A681,РАСЧЕТ!$A$3:$BH$1360,60,0)</f>
        <v>3459.2599591827311</v>
      </c>
      <c r="H681" s="83">
        <f t="shared" si="10"/>
        <v>1320.359959182731</v>
      </c>
    </row>
    <row r="682" spans="1:8" ht="11.4" customHeight="1" x14ac:dyDescent="0.3">
      <c r="A682" s="181" t="s">
        <v>1201</v>
      </c>
      <c r="B682" s="182" t="s">
        <v>93</v>
      </c>
      <c r="C682" s="190">
        <v>3109.56</v>
      </c>
      <c r="D682" s="191">
        <v>3109.56</v>
      </c>
      <c r="E682" s="185" t="s">
        <v>4637</v>
      </c>
      <c r="F682" s="186" t="s">
        <v>3422</v>
      </c>
      <c r="G682" s="83">
        <f>VLOOKUP(A682,РАСЧЕТ!$A$3:$BH$1360,60,0)</f>
        <v>3978.1665410300511</v>
      </c>
      <c r="H682" s="83">
        <f t="shared" si="10"/>
        <v>868.60654103005118</v>
      </c>
    </row>
    <row r="683" spans="1:8" ht="11.4" customHeight="1" x14ac:dyDescent="0.3">
      <c r="A683" s="181" t="s">
        <v>2496</v>
      </c>
      <c r="B683" s="182" t="s">
        <v>290</v>
      </c>
      <c r="C683" s="190">
        <v>3393.03</v>
      </c>
      <c r="D683" s="191">
        <v>3393.03</v>
      </c>
      <c r="E683" s="185" t="s">
        <v>4637</v>
      </c>
      <c r="F683" s="186" t="s">
        <v>3443</v>
      </c>
      <c r="G683" s="83">
        <f>VLOOKUP(A683,РАСЧЕТ!$A$3:$BH$1360,60,0)</f>
        <v>2285.6493846218718</v>
      </c>
      <c r="H683" s="83">
        <f t="shared" si="10"/>
        <v>-1107.3806153781284</v>
      </c>
    </row>
    <row r="684" spans="1:8" ht="11.4" customHeight="1" x14ac:dyDescent="0.3">
      <c r="A684" s="181" t="s">
        <v>825</v>
      </c>
      <c r="B684" s="182" t="s">
        <v>169</v>
      </c>
      <c r="C684" s="190">
        <v>2151.7800000000002</v>
      </c>
      <c r="D684" s="191">
        <v>2151.7800000000002</v>
      </c>
      <c r="E684" s="185" t="s">
        <v>4637</v>
      </c>
      <c r="F684" s="186" t="s">
        <v>3444</v>
      </c>
      <c r="G684" s="83">
        <f>VLOOKUP(A684,РАСЧЕТ!$A$3:$BH$1360,60,0)</f>
        <v>1889.4216198290928</v>
      </c>
      <c r="H684" s="83">
        <f t="shared" si="10"/>
        <v>-262.35838017090737</v>
      </c>
    </row>
    <row r="685" spans="1:8" ht="11.4" customHeight="1" x14ac:dyDescent="0.3">
      <c r="A685" s="181" t="s">
        <v>560</v>
      </c>
      <c r="B685" s="182" t="s">
        <v>230</v>
      </c>
      <c r="C685" s="190">
        <v>2138.9</v>
      </c>
      <c r="D685" s="191">
        <v>2138.9</v>
      </c>
      <c r="E685" s="185" t="s">
        <v>4637</v>
      </c>
      <c r="F685" s="186" t="s">
        <v>3446</v>
      </c>
      <c r="G685" s="83">
        <f>VLOOKUP(A685,РАСЧЕТ!$A$3:$BH$1360,60,0)</f>
        <v>3766.0913308608697</v>
      </c>
      <c r="H685" s="83">
        <f t="shared" si="10"/>
        <v>1627.1913308608696</v>
      </c>
    </row>
    <row r="686" spans="1:8" ht="11.4" customHeight="1" x14ac:dyDescent="0.3">
      <c r="A686" s="181" t="s">
        <v>580</v>
      </c>
      <c r="B686" s="182" t="s">
        <v>229</v>
      </c>
      <c r="C686" s="190">
        <v>3109.56</v>
      </c>
      <c r="D686" s="191">
        <v>3109.56</v>
      </c>
      <c r="E686" s="185" t="s">
        <v>4637</v>
      </c>
      <c r="F686" s="186" t="s">
        <v>3447</v>
      </c>
      <c r="G686" s="83">
        <f>VLOOKUP(A686,РАСЧЕТ!$A$3:$BH$1360,60,0)</f>
        <v>4761.9112735498638</v>
      </c>
      <c r="H686" s="83">
        <f t="shared" si="10"/>
        <v>1652.3512735498639</v>
      </c>
    </row>
    <row r="687" spans="1:8" ht="11.4" customHeight="1" x14ac:dyDescent="0.3">
      <c r="A687" s="181" t="s">
        <v>597</v>
      </c>
      <c r="B687" s="182" t="s">
        <v>306</v>
      </c>
      <c r="C687" s="190">
        <v>3393.03</v>
      </c>
      <c r="D687" s="191">
        <v>3393.03</v>
      </c>
      <c r="E687" s="185" t="s">
        <v>4637</v>
      </c>
      <c r="F687" s="186" t="s">
        <v>3469</v>
      </c>
      <c r="G687" s="83">
        <f>VLOOKUP(A687,РАСЧЕТ!$A$3:$BH$1360,60,0)</f>
        <v>3509.2781078202547</v>
      </c>
      <c r="H687" s="83">
        <f t="shared" si="10"/>
        <v>116.24810782025452</v>
      </c>
    </row>
    <row r="688" spans="1:8" ht="11.4" customHeight="1" x14ac:dyDescent="0.3">
      <c r="A688" s="181" t="s">
        <v>2250</v>
      </c>
      <c r="B688" s="182" t="s">
        <v>116</v>
      </c>
      <c r="C688" s="190">
        <v>2151.7800000000002</v>
      </c>
      <c r="D688" s="191">
        <v>2151.7800000000002</v>
      </c>
      <c r="E688" s="185" t="s">
        <v>4637</v>
      </c>
      <c r="F688" s="186" t="s">
        <v>3471</v>
      </c>
      <c r="G688" s="83">
        <f>VLOOKUP(A688,РАСЧЕТ!$A$3:$BH$1360,60,0)</f>
        <v>3264.6176471094527</v>
      </c>
      <c r="H688" s="83">
        <f t="shared" si="10"/>
        <v>1112.8376471094525</v>
      </c>
    </row>
    <row r="689" spans="1:8" ht="11.4" customHeight="1" x14ac:dyDescent="0.3">
      <c r="A689" s="181" t="s">
        <v>1095</v>
      </c>
      <c r="B689" s="182" t="s">
        <v>117</v>
      </c>
      <c r="C689" s="190">
        <v>2138.9</v>
      </c>
      <c r="D689" s="191">
        <v>2138.9</v>
      </c>
      <c r="E689" s="185" t="s">
        <v>4637</v>
      </c>
      <c r="F689" s="186" t="s">
        <v>3472</v>
      </c>
      <c r="G689" s="83">
        <f>VLOOKUP(A689,РАСЧЕТ!$A$3:$BH$1360,60,0)</f>
        <v>3283.6636922584871</v>
      </c>
      <c r="H689" s="83">
        <f t="shared" si="10"/>
        <v>1144.763692258487</v>
      </c>
    </row>
    <row r="690" spans="1:8" ht="11.4" customHeight="1" x14ac:dyDescent="0.3">
      <c r="A690" s="181" t="s">
        <v>688</v>
      </c>
      <c r="B690" s="182" t="s">
        <v>344</v>
      </c>
      <c r="C690" s="190">
        <v>1421.64</v>
      </c>
      <c r="D690" s="191">
        <v>1421.64</v>
      </c>
      <c r="E690" s="185" t="s">
        <v>4637</v>
      </c>
      <c r="F690" s="186" t="s">
        <v>3123</v>
      </c>
      <c r="G690" s="83">
        <f>VLOOKUP(A690,РАСЧЕТ!$A$3:$BH$1360,60,0)</f>
        <v>1920.6650553335423</v>
      </c>
      <c r="H690" s="83">
        <f t="shared" si="10"/>
        <v>499.02505533354224</v>
      </c>
    </row>
    <row r="691" spans="1:8" ht="11.4" customHeight="1" x14ac:dyDescent="0.3">
      <c r="A691" s="181" t="s">
        <v>581</v>
      </c>
      <c r="B691" s="182" t="s">
        <v>318</v>
      </c>
      <c r="C691" s="190">
        <v>3109.56</v>
      </c>
      <c r="D691" s="191">
        <v>3109.56</v>
      </c>
      <c r="E691" s="185" t="s">
        <v>4637</v>
      </c>
      <c r="F691" s="186" t="s">
        <v>3473</v>
      </c>
      <c r="G691" s="83">
        <f>VLOOKUP(A691,РАСЧЕТ!$A$3:$BH$1360,60,0)</f>
        <v>2843.2910096829169</v>
      </c>
      <c r="H691" s="83">
        <f t="shared" si="10"/>
        <v>-266.26899031708308</v>
      </c>
    </row>
    <row r="692" spans="1:8" ht="11.4" customHeight="1" x14ac:dyDescent="0.3">
      <c r="A692" s="181" t="s">
        <v>2456</v>
      </c>
      <c r="B692" s="182" t="s">
        <v>291</v>
      </c>
      <c r="C692" s="190">
        <v>3393.03</v>
      </c>
      <c r="D692" s="191">
        <v>3393.03</v>
      </c>
      <c r="E692" s="185" t="s">
        <v>4637</v>
      </c>
      <c r="F692" s="186" t="s">
        <v>3496</v>
      </c>
      <c r="G692" s="83">
        <f>VLOOKUP(A692,РАСЧЕТ!$A$3:$BH$1360,60,0)</f>
        <v>3912.2253308674635</v>
      </c>
      <c r="H692" s="83">
        <f t="shared" si="10"/>
        <v>519.19533086746333</v>
      </c>
    </row>
    <row r="693" spans="1:8" ht="11.4" customHeight="1" x14ac:dyDescent="0.3">
      <c r="A693" s="181" t="s">
        <v>1922</v>
      </c>
      <c r="B693" s="182" t="s">
        <v>346</v>
      </c>
      <c r="C693" s="190">
        <v>2151.7800000000002</v>
      </c>
      <c r="D693" s="191">
        <v>2151.7800000000002</v>
      </c>
      <c r="E693" s="185" t="s">
        <v>4637</v>
      </c>
      <c r="F693" s="186" t="s">
        <v>3498</v>
      </c>
      <c r="G693" s="83">
        <f>VLOOKUP(A693,РАСЧЕТ!$A$3:$BH$1360,60,0)</f>
        <v>1641.7384643780615</v>
      </c>
      <c r="H693" s="83">
        <f t="shared" si="10"/>
        <v>-510.04153562193869</v>
      </c>
    </row>
    <row r="694" spans="1:8" ht="11.4" customHeight="1" x14ac:dyDescent="0.3">
      <c r="A694" s="181" t="s">
        <v>2189</v>
      </c>
      <c r="B694" s="182" t="s">
        <v>100</v>
      </c>
      <c r="C694" s="190">
        <v>2138.9</v>
      </c>
      <c r="D694" s="191">
        <v>2138.9</v>
      </c>
      <c r="E694" s="185" t="s">
        <v>4637</v>
      </c>
      <c r="F694" s="186" t="s">
        <v>3499</v>
      </c>
      <c r="G694" s="83">
        <f>VLOOKUP(A694,РАСЧЕТ!$A$3:$BH$1360,60,0)</f>
        <v>3043.3740638358458</v>
      </c>
      <c r="H694" s="83">
        <f t="shared" si="10"/>
        <v>904.47406383584575</v>
      </c>
    </row>
    <row r="695" spans="1:8" ht="11.4" customHeight="1" x14ac:dyDescent="0.3">
      <c r="A695" s="181" t="s">
        <v>652</v>
      </c>
      <c r="B695" s="182" t="s">
        <v>157</v>
      </c>
      <c r="C695" s="190">
        <v>3109.56</v>
      </c>
      <c r="D695" s="191">
        <v>3109.56</v>
      </c>
      <c r="E695" s="185" t="s">
        <v>4637</v>
      </c>
      <c r="F695" s="186" t="s">
        <v>3500</v>
      </c>
      <c r="G695" s="83">
        <f>VLOOKUP(A695,РАСЧЕТ!$A$3:$BH$1360,60,0)</f>
        <v>2310.9570636389053</v>
      </c>
      <c r="H695" s="83">
        <f t="shared" si="10"/>
        <v>-798.60293636109463</v>
      </c>
    </row>
    <row r="696" spans="1:8" ht="11.4" customHeight="1" x14ac:dyDescent="0.3">
      <c r="A696" s="181" t="s">
        <v>586</v>
      </c>
      <c r="B696" s="182" t="s">
        <v>118</v>
      </c>
      <c r="C696" s="190">
        <v>3393.03</v>
      </c>
      <c r="D696" s="191">
        <v>3393.03</v>
      </c>
      <c r="E696" s="185" t="s">
        <v>4637</v>
      </c>
      <c r="F696" s="186" t="s">
        <v>3520</v>
      </c>
      <c r="G696" s="83">
        <f>VLOOKUP(A696,РАСЧЕТ!$A$3:$BH$1360,60,0)</f>
        <v>4340.8170820631776</v>
      </c>
      <c r="H696" s="83">
        <f t="shared" si="10"/>
        <v>947.78708206317742</v>
      </c>
    </row>
    <row r="697" spans="1:8" ht="11.4" customHeight="1" x14ac:dyDescent="0.3">
      <c r="A697" s="181" t="s">
        <v>633</v>
      </c>
      <c r="B697" s="182" t="s">
        <v>314</v>
      </c>
      <c r="C697" s="190">
        <v>2151.7800000000002</v>
      </c>
      <c r="D697" s="191">
        <v>2151.7800000000002</v>
      </c>
      <c r="E697" s="185" t="s">
        <v>4637</v>
      </c>
      <c r="F697" s="186" t="s">
        <v>3521</v>
      </c>
      <c r="G697" s="83">
        <f>VLOOKUP(A697,РАСЧЕТ!$A$3:$BH$1360,60,0)</f>
        <v>2896.7896774470983</v>
      </c>
      <c r="H697" s="83">
        <f t="shared" si="10"/>
        <v>745.00967744709806</v>
      </c>
    </row>
    <row r="698" spans="1:8" ht="11.4" customHeight="1" x14ac:dyDescent="0.3">
      <c r="A698" s="181" t="s">
        <v>1151</v>
      </c>
      <c r="B698" s="182" t="s">
        <v>208</v>
      </c>
      <c r="C698" s="190">
        <v>2138.9</v>
      </c>
      <c r="D698" s="191">
        <v>2138.9</v>
      </c>
      <c r="E698" s="185" t="s">
        <v>4637</v>
      </c>
      <c r="F698" s="186" t="s">
        <v>3522</v>
      </c>
      <c r="G698" s="83">
        <f>VLOOKUP(A698,РАСЧЕТ!$A$3:$BH$1360,60,0)</f>
        <v>2333.595469110498</v>
      </c>
      <c r="H698" s="83">
        <f t="shared" si="10"/>
        <v>194.69546911049792</v>
      </c>
    </row>
    <row r="699" spans="1:8" ht="11.4" customHeight="1" x14ac:dyDescent="0.3">
      <c r="A699" s="181" t="s">
        <v>1035</v>
      </c>
      <c r="B699" s="182" t="s">
        <v>215</v>
      </c>
      <c r="C699" s="190">
        <v>3109.56</v>
      </c>
      <c r="D699" s="191">
        <v>3109.56</v>
      </c>
      <c r="E699" s="185" t="s">
        <v>4637</v>
      </c>
      <c r="F699" s="186" t="s">
        <v>3524</v>
      </c>
      <c r="G699" s="83">
        <f>VLOOKUP(A699,РАСЧЕТ!$A$3:$BH$1360,60,0)</f>
        <v>3978.1665410300511</v>
      </c>
      <c r="H699" s="83">
        <f t="shared" si="10"/>
        <v>868.60654103005118</v>
      </c>
    </row>
    <row r="700" spans="1:8" ht="11.4" customHeight="1" x14ac:dyDescent="0.3">
      <c r="A700" s="181" t="s">
        <v>3942</v>
      </c>
      <c r="B700" s="182" t="s">
        <v>284</v>
      </c>
      <c r="C700" s="190">
        <v>3393.03</v>
      </c>
      <c r="D700" s="191">
        <v>3393.03</v>
      </c>
      <c r="E700" s="185" t="s">
        <v>4637</v>
      </c>
      <c r="F700" s="186" t="s">
        <v>4551</v>
      </c>
      <c r="G700" s="83">
        <f>VLOOKUP(A700,РАСЧЕТ!$A$3:$BH$1360,60,0)</f>
        <v>5718.0943075514788</v>
      </c>
      <c r="H700" s="83">
        <f t="shared" si="10"/>
        <v>2325.0643075514786</v>
      </c>
    </row>
    <row r="701" spans="1:8" ht="11.4" customHeight="1" x14ac:dyDescent="0.3">
      <c r="A701" s="181" t="s">
        <v>2251</v>
      </c>
      <c r="B701" s="182" t="s">
        <v>161</v>
      </c>
      <c r="C701" s="190">
        <v>1576.26</v>
      </c>
      <c r="D701" s="191">
        <v>1576.26</v>
      </c>
      <c r="E701" s="185" t="s">
        <v>4637</v>
      </c>
      <c r="F701" s="186" t="s">
        <v>3150</v>
      </c>
      <c r="G701" s="83">
        <f>VLOOKUP(A701,РАСЧЕТ!$A$3:$BH$1360,60,0)</f>
        <v>1061.8143343749707</v>
      </c>
      <c r="H701" s="83">
        <f t="shared" si="10"/>
        <v>-514.44566562502928</v>
      </c>
    </row>
    <row r="702" spans="1:8" ht="11.4" customHeight="1" x14ac:dyDescent="0.3">
      <c r="A702" s="181" t="s">
        <v>1267</v>
      </c>
      <c r="B702" s="182" t="s">
        <v>218</v>
      </c>
      <c r="C702" s="190">
        <v>2151.7800000000002</v>
      </c>
      <c r="D702" s="191">
        <v>2151.7800000000002</v>
      </c>
      <c r="E702" s="185" t="s">
        <v>4637</v>
      </c>
      <c r="F702" s="186" t="s">
        <v>3548</v>
      </c>
      <c r="G702" s="83">
        <f>VLOOKUP(A702,РАСЧЕТ!$A$3:$BH$1360,60,0)</f>
        <v>3120.4438700558708</v>
      </c>
      <c r="H702" s="83">
        <f t="shared" si="10"/>
        <v>968.66387005587058</v>
      </c>
    </row>
    <row r="703" spans="1:8" ht="11.4" customHeight="1" x14ac:dyDescent="0.3">
      <c r="A703" s="181" t="s">
        <v>561</v>
      </c>
      <c r="B703" s="182" t="s">
        <v>266</v>
      </c>
      <c r="C703" s="190">
        <v>2138.9</v>
      </c>
      <c r="D703" s="191">
        <v>2138.9</v>
      </c>
      <c r="E703" s="185" t="s">
        <v>4637</v>
      </c>
      <c r="F703" s="186" t="s">
        <v>3549</v>
      </c>
      <c r="G703" s="83">
        <f>VLOOKUP(A703,РАСЧЕТ!$A$3:$BH$1360,60,0)</f>
        <v>2736.3631732499521</v>
      </c>
      <c r="H703" s="83">
        <f t="shared" si="10"/>
        <v>597.46317324995198</v>
      </c>
    </row>
    <row r="704" spans="1:8" ht="11.4" customHeight="1" x14ac:dyDescent="0.3">
      <c r="A704" s="181" t="s">
        <v>2134</v>
      </c>
      <c r="B704" s="182" t="s">
        <v>301</v>
      </c>
      <c r="C704" s="190">
        <v>3109.56</v>
      </c>
      <c r="D704" s="191">
        <v>3109.56</v>
      </c>
      <c r="E704" s="185" t="s">
        <v>4637</v>
      </c>
      <c r="F704" s="186" t="s">
        <v>3550</v>
      </c>
      <c r="G704" s="83">
        <f>VLOOKUP(A704,РАСЧЕТ!$A$3:$BH$1360,60,0)</f>
        <v>3355.2927563988524</v>
      </c>
      <c r="H704" s="83">
        <f t="shared" si="10"/>
        <v>245.73275639885242</v>
      </c>
    </row>
    <row r="705" spans="1:8" ht="11.4" customHeight="1" x14ac:dyDescent="0.3">
      <c r="A705" s="181" t="s">
        <v>1113</v>
      </c>
      <c r="B705" s="182" t="s">
        <v>98</v>
      </c>
      <c r="C705" s="190">
        <v>3393.03</v>
      </c>
      <c r="D705" s="191">
        <v>3393.03</v>
      </c>
      <c r="E705" s="185" t="s">
        <v>4637</v>
      </c>
      <c r="F705" s="186" t="s">
        <v>3569</v>
      </c>
      <c r="G705" s="83">
        <f>VLOOKUP(A705,РАСЧЕТ!$A$3:$BH$1360,60,0)</f>
        <v>3747.7193544858033</v>
      </c>
      <c r="H705" s="83">
        <f t="shared" si="10"/>
        <v>354.68935448580305</v>
      </c>
    </row>
    <row r="706" spans="1:8" ht="11.4" customHeight="1" x14ac:dyDescent="0.3">
      <c r="A706" s="181" t="s">
        <v>1135</v>
      </c>
      <c r="B706" s="182" t="s">
        <v>263</v>
      </c>
      <c r="C706" s="190">
        <v>2151.7800000000002</v>
      </c>
      <c r="D706" s="191">
        <v>2151.7800000000002</v>
      </c>
      <c r="E706" s="185" t="s">
        <v>4637</v>
      </c>
      <c r="F706" s="186" t="s">
        <v>3570</v>
      </c>
      <c r="G706" s="83">
        <f>VLOOKUP(A706,РАСЧЕТ!$A$3:$BH$1360,60,0)</f>
        <v>2131.5596300088341</v>
      </c>
      <c r="H706" s="83">
        <f t="shared" ref="H706:H769" si="11">G706-C706</f>
        <v>-20.220369991166081</v>
      </c>
    </row>
    <row r="707" spans="1:8" ht="11.4" customHeight="1" x14ac:dyDescent="0.3">
      <c r="A707" s="181" t="s">
        <v>1501</v>
      </c>
      <c r="B707" s="182" t="s">
        <v>307</v>
      </c>
      <c r="C707" s="190">
        <v>2138.9</v>
      </c>
      <c r="D707" s="191">
        <v>2138.9</v>
      </c>
      <c r="E707" s="185" t="s">
        <v>4637</v>
      </c>
      <c r="F707" s="186" t="s">
        <v>3572</v>
      </c>
      <c r="G707" s="83">
        <f>VLOOKUP(A707,РАСЧЕТ!$A$3:$BH$1360,60,0)</f>
        <v>2834.5069252838562</v>
      </c>
      <c r="H707" s="83">
        <f t="shared" si="11"/>
        <v>695.60692528385607</v>
      </c>
    </row>
    <row r="708" spans="1:8" ht="11.4" customHeight="1" x14ac:dyDescent="0.3">
      <c r="A708" s="181" t="s">
        <v>2280</v>
      </c>
      <c r="B708" s="182" t="s">
        <v>223</v>
      </c>
      <c r="C708" s="190">
        <v>3109.56</v>
      </c>
      <c r="D708" s="191">
        <v>3109.56</v>
      </c>
      <c r="E708" s="185" t="s">
        <v>4637</v>
      </c>
      <c r="F708" s="186" t="s">
        <v>3573</v>
      </c>
      <c r="G708" s="83">
        <f>VLOOKUP(A708,РАСЧЕТ!$A$3:$BH$1360,60,0)</f>
        <v>3519.7987327805099</v>
      </c>
      <c r="H708" s="83">
        <f t="shared" si="11"/>
        <v>410.23873278050996</v>
      </c>
    </row>
    <row r="709" spans="1:8" ht="11.4" customHeight="1" x14ac:dyDescent="0.3">
      <c r="A709" s="181" t="s">
        <v>1114</v>
      </c>
      <c r="B709" s="182" t="s">
        <v>158</v>
      </c>
      <c r="C709" s="190">
        <v>3393.03</v>
      </c>
      <c r="D709" s="191">
        <v>3393.03</v>
      </c>
      <c r="E709" s="185" t="s">
        <v>4637</v>
      </c>
      <c r="F709" s="186" t="s">
        <v>3595</v>
      </c>
      <c r="G709" s="83">
        <f>VLOOKUP(A709,РАСЧЕТ!$A$3:$BH$1360,60,0)</f>
        <v>5923.2646825892689</v>
      </c>
      <c r="H709" s="83">
        <f t="shared" si="11"/>
        <v>2530.2346825892687</v>
      </c>
    </row>
    <row r="710" spans="1:8" ht="11.4" customHeight="1" x14ac:dyDescent="0.3">
      <c r="A710" s="181" t="s">
        <v>1036</v>
      </c>
      <c r="B710" s="182" t="s">
        <v>287</v>
      </c>
      <c r="C710" s="190">
        <v>2151.7800000000002</v>
      </c>
      <c r="D710" s="191">
        <v>2151.7800000000002</v>
      </c>
      <c r="E710" s="185" t="s">
        <v>4637</v>
      </c>
      <c r="F710" s="186" t="s">
        <v>3596</v>
      </c>
      <c r="G710" s="83">
        <f>VLOOKUP(A710,РАСЧЕТ!$A$3:$BH$1360,60,0)</f>
        <v>3558.5103464879139</v>
      </c>
      <c r="H710" s="83">
        <f t="shared" si="11"/>
        <v>1406.7303464879137</v>
      </c>
    </row>
    <row r="711" spans="1:8" ht="11.4" customHeight="1" x14ac:dyDescent="0.3">
      <c r="A711" s="181" t="s">
        <v>756</v>
      </c>
      <c r="B711" s="182" t="s">
        <v>293</v>
      </c>
      <c r="C711" s="190">
        <v>2138.9</v>
      </c>
      <c r="D711" s="191">
        <v>2138.9</v>
      </c>
      <c r="E711" s="185" t="s">
        <v>4637</v>
      </c>
      <c r="F711" s="186" t="s">
        <v>3597</v>
      </c>
      <c r="G711" s="83">
        <f>VLOOKUP(A711,РАСЧЕТ!$A$3:$BH$1360,60,0)</f>
        <v>3180.1543138610396</v>
      </c>
      <c r="H711" s="83">
        <f t="shared" si="11"/>
        <v>1041.2543138610395</v>
      </c>
    </row>
    <row r="712" spans="1:8" ht="11.4" customHeight="1" x14ac:dyDescent="0.3">
      <c r="A712" s="181" t="s">
        <v>1104</v>
      </c>
      <c r="B712" s="182" t="s">
        <v>91</v>
      </c>
      <c r="C712" s="190">
        <v>1464.59</v>
      </c>
      <c r="D712" s="191">
        <v>1464.59</v>
      </c>
      <c r="E712" s="185" t="s">
        <v>4637</v>
      </c>
      <c r="F712" s="186" t="s">
        <v>3100</v>
      </c>
      <c r="G712" s="83">
        <f>VLOOKUP(A712,РАСЧЕТ!$A$3:$BH$1360,60,0)</f>
        <v>2786.9142619900181</v>
      </c>
      <c r="H712" s="83">
        <f t="shared" si="11"/>
        <v>1322.3242619900182</v>
      </c>
    </row>
    <row r="713" spans="1:8" ht="11.4" customHeight="1" x14ac:dyDescent="0.3">
      <c r="A713" s="181" t="s">
        <v>1530</v>
      </c>
      <c r="B713" s="182" t="s">
        <v>292</v>
      </c>
      <c r="C713" s="190">
        <v>3367.26</v>
      </c>
      <c r="D713" s="191">
        <v>3367.26</v>
      </c>
      <c r="E713" s="185" t="s">
        <v>4637</v>
      </c>
      <c r="F713" s="186" t="s">
        <v>3151</v>
      </c>
      <c r="G713" s="83">
        <f>VLOOKUP(A713,РАСЧЕТ!$A$3:$BH$1360,60,0)</f>
        <v>4362.5065529982139</v>
      </c>
      <c r="H713" s="83">
        <f t="shared" si="11"/>
        <v>995.2465529982137</v>
      </c>
    </row>
    <row r="714" spans="1:8" ht="11.4" customHeight="1" x14ac:dyDescent="0.3">
      <c r="A714" s="181" t="s">
        <v>1502</v>
      </c>
      <c r="B714" s="182" t="s">
        <v>294</v>
      </c>
      <c r="C714" s="190">
        <v>3109.56</v>
      </c>
      <c r="D714" s="191">
        <v>3109.56</v>
      </c>
      <c r="E714" s="185" t="s">
        <v>4637</v>
      </c>
      <c r="F714" s="186" t="s">
        <v>3598</v>
      </c>
      <c r="G714" s="83">
        <f>VLOOKUP(A714,РАСЧЕТ!$A$3:$BH$1360,60,0)</f>
        <v>4656.5535133953235</v>
      </c>
      <c r="H714" s="83">
        <f t="shared" si="11"/>
        <v>1546.9935133953236</v>
      </c>
    </row>
    <row r="715" spans="1:8" ht="11.4" customHeight="1" x14ac:dyDescent="0.3">
      <c r="A715" s="181" t="s">
        <v>2188</v>
      </c>
      <c r="B715" s="182" t="s">
        <v>278</v>
      </c>
      <c r="C715" s="190">
        <v>3393.03</v>
      </c>
      <c r="D715" s="191">
        <v>3393.03</v>
      </c>
      <c r="E715" s="185" t="s">
        <v>4637</v>
      </c>
      <c r="F715" s="186" t="s">
        <v>3618</v>
      </c>
      <c r="G715" s="83">
        <f>VLOOKUP(A715,РАСЧЕТ!$A$3:$BH$1360,60,0)</f>
        <v>7466.6634497654859</v>
      </c>
      <c r="H715" s="83">
        <f t="shared" si="11"/>
        <v>4073.6334497654857</v>
      </c>
    </row>
    <row r="716" spans="1:8" ht="11.4" customHeight="1" x14ac:dyDescent="0.3">
      <c r="A716" s="181" t="s">
        <v>701</v>
      </c>
      <c r="B716" s="182" t="s">
        <v>182</v>
      </c>
      <c r="C716" s="190">
        <v>2151.7800000000002</v>
      </c>
      <c r="D716" s="191">
        <v>2151.7800000000002</v>
      </c>
      <c r="E716" s="185" t="s">
        <v>4637</v>
      </c>
      <c r="F716" s="186" t="s">
        <v>3619</v>
      </c>
      <c r="G716" s="83">
        <f>VLOOKUP(A716,РАСЧЕТ!$A$3:$BH$1360,60,0)</f>
        <v>2351.5170591034107</v>
      </c>
      <c r="H716" s="83">
        <f t="shared" si="11"/>
        <v>199.7370591034105</v>
      </c>
    </row>
    <row r="717" spans="1:8" ht="11.4" customHeight="1" x14ac:dyDescent="0.3">
      <c r="A717" s="181" t="s">
        <v>1919</v>
      </c>
      <c r="B717" s="182" t="s">
        <v>242</v>
      </c>
      <c r="C717" s="190">
        <v>2138.9</v>
      </c>
      <c r="D717" s="191">
        <v>2138.9</v>
      </c>
      <c r="E717" s="185" t="s">
        <v>4637</v>
      </c>
      <c r="F717" s="186" t="s">
        <v>3620</v>
      </c>
      <c r="G717" s="83">
        <f>VLOOKUP(A717,РАСЧЕТ!$A$3:$BH$1360,60,0)</f>
        <v>2736.3631732499521</v>
      </c>
      <c r="H717" s="83">
        <f t="shared" si="11"/>
        <v>597.46317324995198</v>
      </c>
    </row>
    <row r="718" spans="1:8" ht="11.4" customHeight="1" x14ac:dyDescent="0.3">
      <c r="A718" s="181" t="s">
        <v>638</v>
      </c>
      <c r="B718" s="182" t="s">
        <v>183</v>
      </c>
      <c r="C718" s="190">
        <v>3109.56</v>
      </c>
      <c r="D718" s="191">
        <v>3109.56</v>
      </c>
      <c r="E718" s="185" t="s">
        <v>4637</v>
      </c>
      <c r="F718" s="186" t="s">
        <v>3621</v>
      </c>
      <c r="G718" s="83">
        <f>VLOOKUP(A718,РАСЧЕТ!$A$3:$BH$1360,60,0)</f>
        <v>3591.885621307305</v>
      </c>
      <c r="H718" s="83">
        <f t="shared" si="11"/>
        <v>482.32562130730503</v>
      </c>
    </row>
    <row r="719" spans="1:8" ht="11.4" customHeight="1" x14ac:dyDescent="0.3">
      <c r="A719" s="181" t="s">
        <v>2589</v>
      </c>
      <c r="B719" s="182" t="s">
        <v>300</v>
      </c>
      <c r="C719" s="190">
        <v>3393.03</v>
      </c>
      <c r="D719" s="191">
        <v>3393.03</v>
      </c>
      <c r="E719" s="185" t="s">
        <v>4637</v>
      </c>
      <c r="F719" s="186" t="s">
        <v>3890</v>
      </c>
      <c r="G719" s="83">
        <f>VLOOKUP(A719,РАСЧЕТ!$A$3:$BH$1360,60,0)</f>
        <v>5793.8779595924725</v>
      </c>
      <c r="H719" s="83">
        <f t="shared" si="11"/>
        <v>2400.8479595924723</v>
      </c>
    </row>
    <row r="720" spans="1:8" ht="11.4" customHeight="1" x14ac:dyDescent="0.3">
      <c r="A720" s="181" t="s">
        <v>695</v>
      </c>
      <c r="B720" s="182" t="s">
        <v>258</v>
      </c>
      <c r="C720" s="190">
        <v>2151.7800000000002</v>
      </c>
      <c r="D720" s="191">
        <v>2151.7800000000002</v>
      </c>
      <c r="E720" s="185" t="s">
        <v>4637</v>
      </c>
      <c r="F720" s="186" t="s">
        <v>3646</v>
      </c>
      <c r="G720" s="83">
        <f>VLOOKUP(A720,РАСЧЕТ!$A$3:$BH$1360,60,0)</f>
        <v>2944.8476031316268</v>
      </c>
      <c r="H720" s="83">
        <f t="shared" si="11"/>
        <v>793.06760313162658</v>
      </c>
    </row>
    <row r="721" spans="1:8" ht="11.4" customHeight="1" x14ac:dyDescent="0.3">
      <c r="A721" s="181" t="s">
        <v>1068</v>
      </c>
      <c r="B721" s="182" t="s">
        <v>184</v>
      </c>
      <c r="C721" s="190">
        <v>2138.9</v>
      </c>
      <c r="D721" s="191">
        <v>2138.9</v>
      </c>
      <c r="E721" s="185" t="s">
        <v>4637</v>
      </c>
      <c r="F721" s="186" t="s">
        <v>3647</v>
      </c>
      <c r="G721" s="83">
        <f>VLOOKUP(A721,РАСЧЕТ!$A$3:$BH$1360,60,0)</f>
        <v>1459.3108980034938</v>
      </c>
      <c r="H721" s="83">
        <f t="shared" si="11"/>
        <v>-679.58910199650632</v>
      </c>
    </row>
    <row r="722" spans="1:8" ht="11.4" customHeight="1" x14ac:dyDescent="0.3">
      <c r="A722" s="181" t="s">
        <v>1433</v>
      </c>
      <c r="B722" s="182" t="s">
        <v>332</v>
      </c>
      <c r="C722" s="190">
        <v>3109.56</v>
      </c>
      <c r="D722" s="191">
        <v>3109.56</v>
      </c>
      <c r="E722" s="185" t="s">
        <v>4637</v>
      </c>
      <c r="F722" s="186" t="s">
        <v>3648</v>
      </c>
      <c r="G722" s="83">
        <f>VLOOKUP(A722,РАСЧЕТ!$A$3:$BH$1360,60,0)</f>
        <v>3691.698236190558</v>
      </c>
      <c r="H722" s="83">
        <f t="shared" si="11"/>
        <v>582.13823619055802</v>
      </c>
    </row>
    <row r="723" spans="1:8" ht="11.4" customHeight="1" x14ac:dyDescent="0.3">
      <c r="A723" s="181" t="s">
        <v>1121</v>
      </c>
      <c r="B723" s="182" t="s">
        <v>92</v>
      </c>
      <c r="C723" s="190">
        <v>3393.03</v>
      </c>
      <c r="D723" s="191">
        <v>3393.03</v>
      </c>
      <c r="E723" s="185" t="s">
        <v>4637</v>
      </c>
      <c r="F723" s="186" t="s">
        <v>3667</v>
      </c>
      <c r="G723" s="83">
        <f>VLOOKUP(A723,РАСЧЕТ!$A$3:$BH$1360,60,0)</f>
        <v>2285.6493846218718</v>
      </c>
      <c r="H723" s="83">
        <f t="shared" si="11"/>
        <v>-1107.3806153781284</v>
      </c>
    </row>
    <row r="724" spans="1:8" ht="11.4" customHeight="1" x14ac:dyDescent="0.3">
      <c r="A724" s="181" t="s">
        <v>1460</v>
      </c>
      <c r="B724" s="182" t="s">
        <v>347</v>
      </c>
      <c r="C724" s="190">
        <v>3118.15</v>
      </c>
      <c r="D724" s="191">
        <v>3118.15</v>
      </c>
      <c r="E724" s="185" t="s">
        <v>4637</v>
      </c>
      <c r="F724" s="186" t="s">
        <v>3158</v>
      </c>
      <c r="G724" s="83">
        <f>VLOOKUP(A724,РАСЧЕТ!$A$3:$BH$1360,60,0)</f>
        <v>4958.0810486691671</v>
      </c>
      <c r="H724" s="83">
        <f t="shared" si="11"/>
        <v>1839.931048669167</v>
      </c>
    </row>
    <row r="725" spans="1:8" ht="11.4" customHeight="1" x14ac:dyDescent="0.3">
      <c r="A725" s="181" t="s">
        <v>567</v>
      </c>
      <c r="B725" s="182" t="s">
        <v>199</v>
      </c>
      <c r="C725" s="190">
        <v>2151.7800000000002</v>
      </c>
      <c r="D725" s="191">
        <v>2151.7800000000002</v>
      </c>
      <c r="E725" s="185" t="s">
        <v>4637</v>
      </c>
      <c r="F725" s="186" t="s">
        <v>3668</v>
      </c>
      <c r="G725" s="83">
        <f>VLOOKUP(A725,РАСЧЕТ!$A$3:$BH$1360,60,0)</f>
        <v>1772.9735691319679</v>
      </c>
      <c r="H725" s="83">
        <f t="shared" si="11"/>
        <v>-378.80643086803229</v>
      </c>
    </row>
    <row r="726" spans="1:8" ht="11.4" customHeight="1" x14ac:dyDescent="0.3">
      <c r="A726" s="181" t="s">
        <v>757</v>
      </c>
      <c r="B726" s="182" t="s">
        <v>304</v>
      </c>
      <c r="C726" s="190">
        <v>2138.9</v>
      </c>
      <c r="D726" s="191">
        <v>2138.9</v>
      </c>
      <c r="E726" s="185" t="s">
        <v>4637</v>
      </c>
      <c r="F726" s="186" t="s">
        <v>3669</v>
      </c>
      <c r="G726" s="83">
        <f>VLOOKUP(A726,РАСЧЕТ!$A$3:$BH$1360,60,0)</f>
        <v>2736.3631732499521</v>
      </c>
      <c r="H726" s="83">
        <f t="shared" si="11"/>
        <v>597.46317324995198</v>
      </c>
    </row>
    <row r="727" spans="1:8" ht="11.4" customHeight="1" x14ac:dyDescent="0.3">
      <c r="A727" s="181" t="s">
        <v>2599</v>
      </c>
      <c r="B727" s="182" t="s">
        <v>268</v>
      </c>
      <c r="C727" s="190">
        <v>3109.56</v>
      </c>
      <c r="D727" s="191">
        <v>3109.56</v>
      </c>
      <c r="E727" s="185" t="s">
        <v>4637</v>
      </c>
      <c r="F727" s="186" t="s">
        <v>3894</v>
      </c>
      <c r="G727" s="83">
        <f>VLOOKUP(A727,РАСЧЕТ!$A$3:$BH$1360,60,0)</f>
        <v>3978.1665410300511</v>
      </c>
      <c r="H727" s="83">
        <f t="shared" si="11"/>
        <v>868.60654103005118</v>
      </c>
    </row>
    <row r="728" spans="1:8" ht="11.4" customHeight="1" x14ac:dyDescent="0.3">
      <c r="A728" s="181" t="s">
        <v>2621</v>
      </c>
      <c r="B728" s="182" t="s">
        <v>251</v>
      </c>
      <c r="C728" s="190">
        <v>3393.03</v>
      </c>
      <c r="D728" s="191">
        <v>3393.03</v>
      </c>
      <c r="E728" s="185" t="s">
        <v>4637</v>
      </c>
      <c r="F728" s="186" t="s">
        <v>3916</v>
      </c>
      <c r="G728" s="83">
        <f>VLOOKUP(A728,РАСЧЕТ!$A$3:$BH$1360,60,0)</f>
        <v>4975.044841198378</v>
      </c>
      <c r="H728" s="83">
        <f t="shared" si="11"/>
        <v>1582.0148411983778</v>
      </c>
    </row>
    <row r="729" spans="1:8" ht="11.4" customHeight="1" x14ac:dyDescent="0.3">
      <c r="A729" s="181" t="s">
        <v>1037</v>
      </c>
      <c r="B729" s="182" t="s">
        <v>119</v>
      </c>
      <c r="C729" s="190">
        <v>2151.7800000000002</v>
      </c>
      <c r="D729" s="191">
        <v>2151.7800000000002</v>
      </c>
      <c r="E729" s="185" t="s">
        <v>4637</v>
      </c>
      <c r="F729" s="186" t="s">
        <v>3696</v>
      </c>
      <c r="G729" s="83">
        <f>VLOOKUP(A729,РАСЧЕТ!$A$3:$BH$1360,60,0)</f>
        <v>3185.1372315542753</v>
      </c>
      <c r="H729" s="83">
        <f t="shared" si="11"/>
        <v>1033.3572315542751</v>
      </c>
    </row>
    <row r="730" spans="1:8" ht="11.4" customHeight="1" x14ac:dyDescent="0.3">
      <c r="A730" s="181" t="s">
        <v>659</v>
      </c>
      <c r="B730" s="182" t="s">
        <v>85</v>
      </c>
      <c r="C730" s="190">
        <v>2138.9</v>
      </c>
      <c r="D730" s="191">
        <v>2138.9</v>
      </c>
      <c r="E730" s="185" t="s">
        <v>4637</v>
      </c>
      <c r="F730" s="186" t="s">
        <v>3697</v>
      </c>
      <c r="G730" s="83">
        <f>VLOOKUP(A730,РАСЧЕТ!$A$3:$BH$1360,60,0)</f>
        <v>1468.5528067889791</v>
      </c>
      <c r="H730" s="83">
        <f t="shared" si="11"/>
        <v>-670.34719321102102</v>
      </c>
    </row>
    <row r="731" spans="1:8" ht="11.4" customHeight="1" x14ac:dyDescent="0.3">
      <c r="A731" s="181" t="s">
        <v>2190</v>
      </c>
      <c r="B731" s="182" t="s">
        <v>247</v>
      </c>
      <c r="C731" s="190">
        <v>3109.56</v>
      </c>
      <c r="D731" s="191">
        <v>3109.56</v>
      </c>
      <c r="E731" s="185" t="s">
        <v>4637</v>
      </c>
      <c r="F731" s="186" t="s">
        <v>3698</v>
      </c>
      <c r="G731" s="83">
        <f>VLOOKUP(A731,РАСЧЕТ!$A$3:$BH$1360,60,0)</f>
        <v>2133.5124149575695</v>
      </c>
      <c r="H731" s="83">
        <f t="shared" si="11"/>
        <v>-976.04758504243046</v>
      </c>
    </row>
    <row r="732" spans="1:8" ht="11.4" customHeight="1" x14ac:dyDescent="0.3">
      <c r="A732" s="181" t="s">
        <v>2572</v>
      </c>
      <c r="B732" s="182" t="s">
        <v>274</v>
      </c>
      <c r="C732" s="190">
        <v>3393.03</v>
      </c>
      <c r="D732" s="191">
        <v>3393.03</v>
      </c>
      <c r="E732" s="185" t="s">
        <v>4637</v>
      </c>
      <c r="F732" s="186" t="s">
        <v>3888</v>
      </c>
      <c r="G732" s="83">
        <f>VLOOKUP(A732,РАСЧЕТ!$A$3:$BH$1360,60,0)</f>
        <v>4340.8170820631776</v>
      </c>
      <c r="H732" s="83">
        <f t="shared" si="11"/>
        <v>947.78708206317742</v>
      </c>
    </row>
    <row r="733" spans="1:8" ht="11.4" customHeight="1" x14ac:dyDescent="0.3">
      <c r="A733" s="181" t="s">
        <v>1079</v>
      </c>
      <c r="B733" s="182" t="s">
        <v>185</v>
      </c>
      <c r="C733" s="190">
        <v>2151.7800000000002</v>
      </c>
      <c r="D733" s="191">
        <v>2151.7800000000002</v>
      </c>
      <c r="E733" s="185" t="s">
        <v>4637</v>
      </c>
      <c r="F733" s="186" t="s">
        <v>3718</v>
      </c>
      <c r="G733" s="83">
        <f>VLOOKUP(A733,РАСЧЕТ!$A$3:$BH$1360,60,0)</f>
        <v>1907.9054374000668</v>
      </c>
      <c r="H733" s="83">
        <f t="shared" si="11"/>
        <v>-243.87456259993337</v>
      </c>
    </row>
    <row r="734" spans="1:8" ht="11.4" customHeight="1" x14ac:dyDescent="0.3">
      <c r="A734" s="181" t="s">
        <v>1122</v>
      </c>
      <c r="B734" s="182" t="s">
        <v>212</v>
      </c>
      <c r="C734" s="190">
        <v>2138.9</v>
      </c>
      <c r="D734" s="191">
        <v>2138.9</v>
      </c>
      <c r="E734" s="185" t="s">
        <v>4637</v>
      </c>
      <c r="F734" s="186" t="s">
        <v>3719</v>
      </c>
      <c r="G734" s="83">
        <f>VLOOKUP(A734,РАСЧЕТ!$A$3:$BH$1360,60,0)</f>
        <v>3013.7999557222897</v>
      </c>
      <c r="H734" s="83">
        <f t="shared" si="11"/>
        <v>874.89995572228963</v>
      </c>
    </row>
    <row r="735" spans="1:8" ht="11.4" customHeight="1" x14ac:dyDescent="0.3">
      <c r="A735" s="181" t="s">
        <v>2079</v>
      </c>
      <c r="B735" s="182" t="s">
        <v>219</v>
      </c>
      <c r="C735" s="190">
        <v>2452.4299999999998</v>
      </c>
      <c r="D735" s="191">
        <v>2452.4299999999998</v>
      </c>
      <c r="E735" s="185" t="s">
        <v>4637</v>
      </c>
      <c r="F735" s="186" t="s">
        <v>3159</v>
      </c>
      <c r="G735" s="83">
        <f>VLOOKUP(A735,РАСЧЕТ!$A$3:$BH$1360,60,0)</f>
        <v>4145.4996468040599</v>
      </c>
      <c r="H735" s="83">
        <f t="shared" si="11"/>
        <v>1693.0696468040601</v>
      </c>
    </row>
    <row r="736" spans="1:8" ht="11.4" customHeight="1" x14ac:dyDescent="0.3">
      <c r="A736" s="181" t="s">
        <v>1273</v>
      </c>
      <c r="B736" s="182" t="s">
        <v>281</v>
      </c>
      <c r="C736" s="190">
        <v>3109.56</v>
      </c>
      <c r="D736" s="191">
        <v>3109.56</v>
      </c>
      <c r="E736" s="185" t="s">
        <v>4637</v>
      </c>
      <c r="F736" s="186" t="s">
        <v>3720</v>
      </c>
      <c r="G736" s="83">
        <f>VLOOKUP(A736,РАСЧЕТ!$A$3:$BH$1360,60,0)</f>
        <v>3144.5772360897708</v>
      </c>
      <c r="H736" s="83">
        <f t="shared" si="11"/>
        <v>35.017236089770904</v>
      </c>
    </row>
    <row r="737" spans="1:8" ht="11.4" customHeight="1" x14ac:dyDescent="0.3">
      <c r="A737" s="181" t="s">
        <v>568</v>
      </c>
      <c r="B737" s="182" t="s">
        <v>180</v>
      </c>
      <c r="C737" s="190">
        <v>3393.03</v>
      </c>
      <c r="D737" s="191">
        <v>3393.03</v>
      </c>
      <c r="E737" s="185" t="s">
        <v>4637</v>
      </c>
      <c r="F737" s="186" t="s">
        <v>3737</v>
      </c>
      <c r="G737" s="83">
        <f>VLOOKUP(A737,РАСЧЕТ!$A$3:$BH$1360,60,0)</f>
        <v>5612.7365473969367</v>
      </c>
      <c r="H737" s="83">
        <f t="shared" si="11"/>
        <v>2219.7065473969365</v>
      </c>
    </row>
    <row r="738" spans="1:8" ht="11.4" customHeight="1" x14ac:dyDescent="0.3">
      <c r="A738" s="181" t="s">
        <v>1156</v>
      </c>
      <c r="B738" s="182" t="s">
        <v>308</v>
      </c>
      <c r="C738" s="190">
        <v>2151.7800000000002</v>
      </c>
      <c r="D738" s="191">
        <v>2151.7800000000002</v>
      </c>
      <c r="E738" s="185" t="s">
        <v>4637</v>
      </c>
      <c r="F738" s="186" t="s">
        <v>3738</v>
      </c>
      <c r="G738" s="83">
        <f>VLOOKUP(A738,РАСЧЕТ!$A$3:$BH$1360,60,0)</f>
        <v>2691.6193024093045</v>
      </c>
      <c r="H738" s="83">
        <f t="shared" si="11"/>
        <v>539.83930240930431</v>
      </c>
    </row>
    <row r="739" spans="1:8" ht="11.4" customHeight="1" x14ac:dyDescent="0.3">
      <c r="A739" s="181" t="s">
        <v>643</v>
      </c>
      <c r="B739" s="182" t="s">
        <v>448</v>
      </c>
      <c r="C739" s="190">
        <v>2138.9</v>
      </c>
      <c r="D739" s="191">
        <v>2138.9</v>
      </c>
      <c r="E739" s="185" t="s">
        <v>4637</v>
      </c>
      <c r="F739" s="186" t="s">
        <v>3740</v>
      </c>
      <c r="G739" s="83">
        <f>VLOOKUP(A739,РАСЧЕТ!$A$3:$BH$1360,60,0)</f>
        <v>2150.605675157869</v>
      </c>
      <c r="H739" s="83">
        <f t="shared" si="11"/>
        <v>11.705675157868882</v>
      </c>
    </row>
    <row r="740" spans="1:8" ht="11.4" customHeight="1" x14ac:dyDescent="0.3">
      <c r="A740" s="181" t="s">
        <v>657</v>
      </c>
      <c r="B740" s="182" t="s">
        <v>396</v>
      </c>
      <c r="C740" s="190">
        <v>3109.56</v>
      </c>
      <c r="D740" s="191">
        <v>3109.56</v>
      </c>
      <c r="E740" s="185" t="s">
        <v>4637</v>
      </c>
      <c r="F740" s="186" t="s">
        <v>3741</v>
      </c>
      <c r="G740" s="83">
        <f>VLOOKUP(A740,РАСЧЕТ!$A$3:$BH$1360,60,0)</f>
        <v>2800.7782292696743</v>
      </c>
      <c r="H740" s="83">
        <f t="shared" si="11"/>
        <v>-308.78177073032566</v>
      </c>
    </row>
    <row r="741" spans="1:8" ht="11.4" customHeight="1" x14ac:dyDescent="0.3">
      <c r="A741" s="181" t="s">
        <v>1543</v>
      </c>
      <c r="B741" s="182" t="s">
        <v>461</v>
      </c>
      <c r="C741" s="190">
        <v>3393.03</v>
      </c>
      <c r="D741" s="191">
        <v>3393.03</v>
      </c>
      <c r="E741" s="185" t="s">
        <v>4637</v>
      </c>
      <c r="F741" s="186" t="s">
        <v>3761</v>
      </c>
      <c r="G741" s="83">
        <f>VLOOKUP(A741,РАСЧЕТ!$A$3:$BH$1360,60,0)</f>
        <v>4932.5320607851427</v>
      </c>
      <c r="H741" s="83">
        <f t="shared" si="11"/>
        <v>1539.5020607851425</v>
      </c>
    </row>
    <row r="742" spans="1:8" ht="11.4" customHeight="1" x14ac:dyDescent="0.3">
      <c r="A742" s="181" t="s">
        <v>1434</v>
      </c>
      <c r="B742" s="182" t="s">
        <v>407</v>
      </c>
      <c r="C742" s="190">
        <v>2151.7800000000002</v>
      </c>
      <c r="D742" s="191">
        <v>2151.7800000000002</v>
      </c>
      <c r="E742" s="185" t="s">
        <v>4637</v>
      </c>
      <c r="F742" s="186" t="s">
        <v>3762</v>
      </c>
      <c r="G742" s="83">
        <f>VLOOKUP(A742,РАСЧЕТ!$A$3:$BH$1360,60,0)</f>
        <v>3288.6466099517193</v>
      </c>
      <c r="H742" s="83">
        <f t="shared" si="11"/>
        <v>1136.8666099517191</v>
      </c>
    </row>
    <row r="743" spans="1:8" ht="11.4" customHeight="1" x14ac:dyDescent="0.3">
      <c r="A743" s="181" t="s">
        <v>2084</v>
      </c>
      <c r="B743" s="182" t="s">
        <v>466</v>
      </c>
      <c r="C743" s="190">
        <v>2138.9</v>
      </c>
      <c r="D743" s="191">
        <v>2138.9</v>
      </c>
      <c r="E743" s="185" t="s">
        <v>4637</v>
      </c>
      <c r="F743" s="186" t="s">
        <v>3763</v>
      </c>
      <c r="G743" s="83">
        <f>VLOOKUP(A743,РАСЧЕТ!$A$3:$BH$1360,60,0)</f>
        <v>2139.5153846152853</v>
      </c>
      <c r="H743" s="83">
        <f t="shared" si="11"/>
        <v>0.61538461528516564</v>
      </c>
    </row>
    <row r="744" spans="1:8" ht="11.4" customHeight="1" x14ac:dyDescent="0.3">
      <c r="A744" s="181" t="s">
        <v>1479</v>
      </c>
      <c r="B744" s="182" t="s">
        <v>446</v>
      </c>
      <c r="C744" s="190">
        <v>3109.56</v>
      </c>
      <c r="D744" s="191">
        <v>3109.56</v>
      </c>
      <c r="E744" s="185" t="s">
        <v>4637</v>
      </c>
      <c r="F744" s="186" t="s">
        <v>3764</v>
      </c>
      <c r="G744" s="83">
        <f>VLOOKUP(A744,РАСЧЕТ!$A$3:$BH$1360,60,0)</f>
        <v>4388.5381586162221</v>
      </c>
      <c r="H744" s="83">
        <f t="shared" si="11"/>
        <v>1278.9781586162221</v>
      </c>
    </row>
    <row r="745" spans="1:8" ht="11.4" customHeight="1" x14ac:dyDescent="0.3">
      <c r="A745" s="181" t="s">
        <v>2569</v>
      </c>
      <c r="B745" s="182" t="s">
        <v>406</v>
      </c>
      <c r="C745" s="190">
        <v>3393.03</v>
      </c>
      <c r="D745" s="191">
        <v>3393.03</v>
      </c>
      <c r="E745" s="185" t="s">
        <v>4637</v>
      </c>
      <c r="F745" s="186" t="s">
        <v>3889</v>
      </c>
      <c r="G745" s="83">
        <f>VLOOKUP(A745,РАСЧЕТ!$A$3:$BH$1360,60,0)</f>
        <v>4340.8170820631776</v>
      </c>
      <c r="H745" s="83">
        <f t="shared" si="11"/>
        <v>947.78708206317742</v>
      </c>
    </row>
    <row r="746" spans="1:8" ht="11.4" customHeight="1" x14ac:dyDescent="0.3">
      <c r="A746" s="181" t="s">
        <v>3929</v>
      </c>
      <c r="B746" s="182" t="s">
        <v>124</v>
      </c>
      <c r="C746" s="190">
        <v>1421.64</v>
      </c>
      <c r="D746" s="191">
        <v>1421.64</v>
      </c>
      <c r="E746" s="185" t="s">
        <v>4637</v>
      </c>
      <c r="F746" s="186" t="s">
        <v>4621</v>
      </c>
      <c r="G746" s="83">
        <f>VLOOKUP(A746,РАСЧЕТ!$A$3:$BH$1360,60,0)</f>
        <v>1580.5628120276481</v>
      </c>
      <c r="H746" s="83">
        <f t="shared" si="11"/>
        <v>158.92281202764798</v>
      </c>
    </row>
    <row r="747" spans="1:8" ht="11.4" customHeight="1" x14ac:dyDescent="0.3">
      <c r="A747" s="181" t="s">
        <v>658</v>
      </c>
      <c r="B747" s="182" t="s">
        <v>434</v>
      </c>
      <c r="C747" s="190">
        <v>2151.7800000000002</v>
      </c>
      <c r="D747" s="191">
        <v>2151.7800000000002</v>
      </c>
      <c r="E747" s="185" t="s">
        <v>4637</v>
      </c>
      <c r="F747" s="186" t="s">
        <v>3788</v>
      </c>
      <c r="G747" s="83">
        <f>VLOOKUP(A747,РАСЧЕТ!$A$3:$BH$1360,60,0)</f>
        <v>2752.8472887514581</v>
      </c>
      <c r="H747" s="83">
        <f t="shared" si="11"/>
        <v>601.06728875145791</v>
      </c>
    </row>
    <row r="748" spans="1:8" ht="11.4" customHeight="1" x14ac:dyDescent="0.3">
      <c r="A748" s="181" t="s">
        <v>3950</v>
      </c>
      <c r="B748" s="182" t="s">
        <v>476</v>
      </c>
      <c r="C748" s="190">
        <v>2138.9</v>
      </c>
      <c r="D748" s="191">
        <v>2138.9</v>
      </c>
      <c r="E748" s="185" t="s">
        <v>4637</v>
      </c>
      <c r="F748" s="186" t="s">
        <v>4622</v>
      </c>
      <c r="G748" s="83">
        <f>VLOOKUP(A748,РАСЧЕТ!$A$3:$BH$1360,60,0)</f>
        <v>1533.2461682873848</v>
      </c>
      <c r="H748" s="83">
        <f t="shared" si="11"/>
        <v>-605.65383171261533</v>
      </c>
    </row>
    <row r="749" spans="1:8" ht="11.4" customHeight="1" x14ac:dyDescent="0.3">
      <c r="A749" s="181" t="s">
        <v>1268</v>
      </c>
      <c r="B749" s="182" t="s">
        <v>399</v>
      </c>
      <c r="C749" s="190">
        <v>3109.56</v>
      </c>
      <c r="D749" s="191">
        <v>3109.56</v>
      </c>
      <c r="E749" s="185" t="s">
        <v>4637</v>
      </c>
      <c r="F749" s="186" t="s">
        <v>3790</v>
      </c>
      <c r="G749" s="83">
        <f>VLOOKUP(A749,РАСЧЕТ!$A$3:$BH$1360,60,0)</f>
        <v>2477.3114217776579</v>
      </c>
      <c r="H749" s="83">
        <f t="shared" si="11"/>
        <v>-632.24857822234208</v>
      </c>
    </row>
    <row r="750" spans="1:8" ht="11.4" customHeight="1" x14ac:dyDescent="0.3">
      <c r="A750" s="181" t="s">
        <v>1416</v>
      </c>
      <c r="B750" s="182" t="s">
        <v>458</v>
      </c>
      <c r="C750" s="190">
        <v>4715.88</v>
      </c>
      <c r="D750" s="191">
        <v>4715.88</v>
      </c>
      <c r="E750" s="185" t="s">
        <v>4637</v>
      </c>
      <c r="F750" s="186" t="s">
        <v>3399</v>
      </c>
      <c r="G750" s="83">
        <f>VLOOKUP(A750,РАСЧЕТ!$A$3:$BH$1360,60,0)</f>
        <v>6156.3547143582646</v>
      </c>
      <c r="H750" s="83">
        <f t="shared" si="11"/>
        <v>1440.4747143582645</v>
      </c>
    </row>
    <row r="751" spans="1:8" ht="11.4" customHeight="1" x14ac:dyDescent="0.3">
      <c r="A751" s="181" t="s">
        <v>1920</v>
      </c>
      <c r="B751" s="182" t="s">
        <v>444</v>
      </c>
      <c r="C751" s="190">
        <v>3019.37</v>
      </c>
      <c r="D751" s="191">
        <v>3019.37</v>
      </c>
      <c r="E751" s="185" t="s">
        <v>4637</v>
      </c>
      <c r="F751" s="186" t="s">
        <v>3811</v>
      </c>
      <c r="G751" s="83">
        <f>VLOOKUP(A751,РАСЧЕТ!$A$3:$BH$1360,60,0)</f>
        <v>2715.991497975439</v>
      </c>
      <c r="H751" s="83">
        <f t="shared" si="11"/>
        <v>-303.37850202456093</v>
      </c>
    </row>
    <row r="752" spans="1:8" ht="11.4" customHeight="1" x14ac:dyDescent="0.3">
      <c r="A752" s="181" t="s">
        <v>1274</v>
      </c>
      <c r="B752" s="182" t="s">
        <v>408</v>
      </c>
      <c r="C752" s="190">
        <v>3006.48</v>
      </c>
      <c r="D752" s="191">
        <v>3006.48</v>
      </c>
      <c r="E752" s="185" t="s">
        <v>4637</v>
      </c>
      <c r="F752" s="186" t="s">
        <v>3813</v>
      </c>
      <c r="G752" s="83">
        <f>VLOOKUP(A752,РАСЧЕТ!$A$3:$BH$1360,60,0)</f>
        <v>2025.2589483991269</v>
      </c>
      <c r="H752" s="83">
        <f t="shared" si="11"/>
        <v>-981.22105160087312</v>
      </c>
    </row>
    <row r="753" spans="1:8" ht="11.4" customHeight="1" x14ac:dyDescent="0.3">
      <c r="A753" s="181" t="s">
        <v>3951</v>
      </c>
      <c r="B753" s="182" t="s">
        <v>425</v>
      </c>
      <c r="C753" s="190">
        <v>4398.0600000000004</v>
      </c>
      <c r="D753" s="191">
        <v>4398.0600000000004</v>
      </c>
      <c r="E753" s="185" t="s">
        <v>4637</v>
      </c>
      <c r="F753" s="186" t="s">
        <v>4553</v>
      </c>
      <c r="G753" s="83">
        <f>VLOOKUP(A753,РАСЧЕТ!$A$3:$BH$1360,60,0)</f>
        <v>3234.3766370943054</v>
      </c>
      <c r="H753" s="83">
        <f t="shared" si="11"/>
        <v>-1163.683362905695</v>
      </c>
    </row>
    <row r="754" spans="1:8" ht="11.4" customHeight="1" x14ac:dyDescent="0.3">
      <c r="A754" s="181" t="s">
        <v>1157</v>
      </c>
      <c r="B754" s="182" t="s">
        <v>474</v>
      </c>
      <c r="C754" s="190">
        <v>1486.06</v>
      </c>
      <c r="D754" s="191">
        <v>1486.06</v>
      </c>
      <c r="E754" s="185" t="s">
        <v>4637</v>
      </c>
      <c r="F754" s="186" t="s">
        <v>3343</v>
      </c>
      <c r="G754" s="83">
        <f>VLOOKUP(A754,РАСЧЕТ!$A$3:$BH$1360,60,0)</f>
        <v>2413.2202283453003</v>
      </c>
      <c r="H754" s="83">
        <f t="shared" si="11"/>
        <v>927.16022834530031</v>
      </c>
    </row>
    <row r="755" spans="1:8" ht="11.4" customHeight="1" x14ac:dyDescent="0.3">
      <c r="A755" s="181" t="s">
        <v>1136</v>
      </c>
      <c r="B755" s="182" t="s">
        <v>462</v>
      </c>
      <c r="C755" s="190">
        <v>2641.41</v>
      </c>
      <c r="D755" s="191">
        <v>2641.41</v>
      </c>
      <c r="E755" s="185" t="s">
        <v>4637</v>
      </c>
      <c r="F755" s="186" t="s">
        <v>3344</v>
      </c>
      <c r="G755" s="83">
        <f>VLOOKUP(A755,РАСЧЕТ!$A$3:$BH$1360,60,0)</f>
        <v>4455.7914317989189</v>
      </c>
      <c r="H755" s="83">
        <f t="shared" si="11"/>
        <v>1814.381431798919</v>
      </c>
    </row>
    <row r="756" spans="1:8" ht="11.4" customHeight="1" x14ac:dyDescent="0.3">
      <c r="A756" s="181" t="s">
        <v>613</v>
      </c>
      <c r="B756" s="182" t="s">
        <v>432</v>
      </c>
      <c r="C756" s="190">
        <v>1756.65</v>
      </c>
      <c r="D756" s="191">
        <v>1756.65</v>
      </c>
      <c r="E756" s="185" t="s">
        <v>4637</v>
      </c>
      <c r="F756" s="186" t="s">
        <v>3345</v>
      </c>
      <c r="G756" s="83">
        <f>VLOOKUP(A756,РАСЧЕТ!$A$3:$BH$1360,60,0)</f>
        <v>2355.2039052785804</v>
      </c>
      <c r="H756" s="83">
        <f t="shared" si="11"/>
        <v>598.55390527858026</v>
      </c>
    </row>
    <row r="757" spans="1:8" ht="11.4" customHeight="1" x14ac:dyDescent="0.3">
      <c r="A757" s="181" t="s">
        <v>1923</v>
      </c>
      <c r="B757" s="182" t="s">
        <v>115</v>
      </c>
      <c r="C757" s="190">
        <v>1421.64</v>
      </c>
      <c r="D757" s="191">
        <v>1421.64</v>
      </c>
      <c r="E757" s="185" t="s">
        <v>4637</v>
      </c>
      <c r="F757" s="186" t="s">
        <v>3161</v>
      </c>
      <c r="G757" s="83">
        <f>VLOOKUP(A757,РАСЧЕТ!$A$3:$BH$1360,60,0)</f>
        <v>1818.7474103328</v>
      </c>
      <c r="H757" s="83">
        <f t="shared" si="11"/>
        <v>397.10741033279987</v>
      </c>
    </row>
    <row r="758" spans="1:8" ht="11.4" customHeight="1" x14ac:dyDescent="0.3">
      <c r="A758" s="181" t="s">
        <v>1995</v>
      </c>
      <c r="B758" s="182" t="s">
        <v>420</v>
      </c>
      <c r="C758" s="190">
        <v>1438.82</v>
      </c>
      <c r="D758" s="191">
        <v>1438.82</v>
      </c>
      <c r="E758" s="185" t="s">
        <v>4637</v>
      </c>
      <c r="F758" s="186" t="s">
        <v>3347</v>
      </c>
      <c r="G758" s="83">
        <f>VLOOKUP(A758,РАСЧЕТ!$A$3:$BH$1360,60,0)</f>
        <v>1022.8341391182595</v>
      </c>
      <c r="H758" s="83">
        <f t="shared" si="11"/>
        <v>-415.98586088174045</v>
      </c>
    </row>
    <row r="759" spans="1:8" ht="11.4" customHeight="1" x14ac:dyDescent="0.3">
      <c r="A759" s="181" t="s">
        <v>718</v>
      </c>
      <c r="B759" s="182" t="s">
        <v>409</v>
      </c>
      <c r="C759" s="190">
        <v>1430.23</v>
      </c>
      <c r="D759" s="191">
        <v>1430.23</v>
      </c>
      <c r="E759" s="185" t="s">
        <v>4637</v>
      </c>
      <c r="F759" s="186" t="s">
        <v>3348</v>
      </c>
      <c r="G759" s="83">
        <f>VLOOKUP(A759,РАСЧЕТ!$A$3:$BH$1360,60,0)</f>
        <v>1980.0545804276489</v>
      </c>
      <c r="H759" s="83">
        <f t="shared" si="11"/>
        <v>549.82458042764893</v>
      </c>
    </row>
    <row r="760" spans="1:8" ht="11.4" customHeight="1" x14ac:dyDescent="0.3">
      <c r="A760" s="181" t="s">
        <v>723</v>
      </c>
      <c r="B760" s="182" t="s">
        <v>469</v>
      </c>
      <c r="C760" s="190">
        <v>1752.35</v>
      </c>
      <c r="D760" s="191">
        <v>1752.35</v>
      </c>
      <c r="E760" s="185" t="s">
        <v>4637</v>
      </c>
      <c r="F760" s="186" t="s">
        <v>3349</v>
      </c>
      <c r="G760" s="83">
        <f>VLOOKUP(A760,РАСЧЕТ!$A$3:$BH$1360,60,0)</f>
        <v>3041.7570736067178</v>
      </c>
      <c r="H760" s="83">
        <f t="shared" si="11"/>
        <v>1289.4070736067179</v>
      </c>
    </row>
    <row r="761" spans="1:8" ht="11.4" customHeight="1" x14ac:dyDescent="0.3">
      <c r="A761" s="181" t="s">
        <v>2018</v>
      </c>
      <c r="B761" s="182" t="s">
        <v>404</v>
      </c>
      <c r="C761" s="190">
        <v>2688.65</v>
      </c>
      <c r="D761" s="191">
        <v>2688.65</v>
      </c>
      <c r="E761" s="185" t="s">
        <v>4637</v>
      </c>
      <c r="F761" s="186" t="s">
        <v>3408</v>
      </c>
      <c r="G761" s="83">
        <f>VLOOKUP(A761,РАСЧЕТ!$A$3:$BH$1360,60,0)</f>
        <v>3439.6854346475307</v>
      </c>
      <c r="H761" s="83">
        <f t="shared" si="11"/>
        <v>751.03543464753056</v>
      </c>
    </row>
    <row r="762" spans="1:8" ht="11.4" customHeight="1" x14ac:dyDescent="0.3">
      <c r="A762" s="181" t="s">
        <v>1519</v>
      </c>
      <c r="B762" s="182" t="s">
        <v>442</v>
      </c>
      <c r="C762" s="190">
        <v>1447.41</v>
      </c>
      <c r="D762" s="191">
        <v>1447.41</v>
      </c>
      <c r="E762" s="185" t="s">
        <v>4637</v>
      </c>
      <c r="F762" s="186" t="s">
        <v>3350</v>
      </c>
      <c r="G762" s="83">
        <f>VLOOKUP(A762,РАСЧЕТ!$A$3:$BH$1360,60,0)</f>
        <v>1767.9732960954466</v>
      </c>
      <c r="H762" s="83">
        <f t="shared" si="11"/>
        <v>320.5632960954465</v>
      </c>
    </row>
    <row r="763" spans="1:8" ht="11.4" customHeight="1" x14ac:dyDescent="0.3">
      <c r="A763" s="181" t="s">
        <v>1335</v>
      </c>
      <c r="B763" s="182" t="s">
        <v>398</v>
      </c>
      <c r="C763" s="190">
        <v>1443.11</v>
      </c>
      <c r="D763" s="191">
        <v>1443.11</v>
      </c>
      <c r="E763" s="185" t="s">
        <v>4637</v>
      </c>
      <c r="F763" s="186" t="s">
        <v>3361</v>
      </c>
      <c r="G763" s="83">
        <f>VLOOKUP(A763,РАСЧЕТ!$A$3:$BH$1360,60,0)</f>
        <v>1707.7802345562886</v>
      </c>
      <c r="H763" s="83">
        <f t="shared" si="11"/>
        <v>264.67023455628873</v>
      </c>
    </row>
    <row r="764" spans="1:8" ht="11.4" customHeight="1" x14ac:dyDescent="0.3">
      <c r="A764" s="181" t="s">
        <v>1461</v>
      </c>
      <c r="B764" s="182" t="s">
        <v>429</v>
      </c>
      <c r="C764" s="190">
        <v>2602.7600000000002</v>
      </c>
      <c r="D764" s="191">
        <v>2602.7600000000002</v>
      </c>
      <c r="E764" s="185" t="s">
        <v>4637</v>
      </c>
      <c r="F764" s="186" t="s">
        <v>3410</v>
      </c>
      <c r="G764" s="83">
        <f>VLOOKUP(A764,РАСЧЕТ!$A$3:$BH$1360,60,0)</f>
        <v>3287.4524622905396</v>
      </c>
      <c r="H764" s="83">
        <f t="shared" si="11"/>
        <v>684.69246229053942</v>
      </c>
    </row>
    <row r="765" spans="1:8" ht="11.4" customHeight="1" x14ac:dyDescent="0.3">
      <c r="A765" s="181" t="s">
        <v>1826</v>
      </c>
      <c r="B765" s="182" t="s">
        <v>430</v>
      </c>
      <c r="C765" s="190">
        <v>1687.93</v>
      </c>
      <c r="D765" s="191">
        <v>1687.93</v>
      </c>
      <c r="E765" s="185" t="s">
        <v>4637</v>
      </c>
      <c r="F765" s="186" t="s">
        <v>3362</v>
      </c>
      <c r="G765" s="83">
        <f>VLOOKUP(A765,РАСЧЕТ!$A$3:$BH$1360,60,0)</f>
        <v>6550.948404710517</v>
      </c>
      <c r="H765" s="83">
        <f t="shared" si="11"/>
        <v>4863.0184047105167</v>
      </c>
    </row>
    <row r="766" spans="1:8" ht="11.4" customHeight="1" x14ac:dyDescent="0.3">
      <c r="A766" s="181" t="s">
        <v>1544</v>
      </c>
      <c r="B766" s="182" t="s">
        <v>411</v>
      </c>
      <c r="C766" s="190">
        <v>1374.39</v>
      </c>
      <c r="D766" s="191">
        <v>1374.39</v>
      </c>
      <c r="E766" s="185" t="s">
        <v>4637</v>
      </c>
      <c r="F766" s="186" t="s">
        <v>3412</v>
      </c>
      <c r="G766" s="83">
        <f>VLOOKUP(A766,РАСЧЕТ!$A$3:$BH$1360,60,0)</f>
        <v>1758.3056534939456</v>
      </c>
      <c r="H766" s="83">
        <f t="shared" si="11"/>
        <v>383.91565349394546</v>
      </c>
    </row>
    <row r="767" spans="1:8" ht="11.4" customHeight="1" x14ac:dyDescent="0.3">
      <c r="A767" s="181" t="s">
        <v>1177</v>
      </c>
      <c r="B767" s="182" t="s">
        <v>439</v>
      </c>
      <c r="C767" s="190">
        <v>1361.51</v>
      </c>
      <c r="D767" s="191">
        <v>1361.51</v>
      </c>
      <c r="E767" s="185" t="s">
        <v>4637</v>
      </c>
      <c r="F767" s="186" t="s">
        <v>3363</v>
      </c>
      <c r="G767" s="83">
        <f>VLOOKUP(A767,РАСЧЕТ!$A$3:$BH$1360,60,0)</f>
        <v>2564.0611264915469</v>
      </c>
      <c r="H767" s="83">
        <f t="shared" si="11"/>
        <v>1202.5511264915469</v>
      </c>
    </row>
    <row r="768" spans="1:8" ht="11.4" customHeight="1" x14ac:dyDescent="0.3">
      <c r="A768" s="181" t="s">
        <v>1435</v>
      </c>
      <c r="B768" s="182" t="s">
        <v>126</v>
      </c>
      <c r="C768" s="190">
        <v>1576.26</v>
      </c>
      <c r="D768" s="191">
        <v>1576.26</v>
      </c>
      <c r="E768" s="185" t="s">
        <v>4637</v>
      </c>
      <c r="F768" s="186" t="s">
        <v>3163</v>
      </c>
      <c r="G768" s="83">
        <f>VLOOKUP(A768,РАСЧЕТ!$A$3:$BH$1360,60,0)</f>
        <v>2723.5095340054072</v>
      </c>
      <c r="H768" s="83">
        <f t="shared" si="11"/>
        <v>1147.2495340054072</v>
      </c>
    </row>
    <row r="769" spans="1:8" ht="11.4" customHeight="1" x14ac:dyDescent="0.3">
      <c r="A769" s="181" t="s">
        <v>1070</v>
      </c>
      <c r="B769" s="182" t="s">
        <v>451</v>
      </c>
      <c r="C769" s="190">
        <v>1679.34</v>
      </c>
      <c r="D769" s="191">
        <v>1679.34</v>
      </c>
      <c r="E769" s="185" t="s">
        <v>4637</v>
      </c>
      <c r="F769" s="186" t="s">
        <v>3415</v>
      </c>
      <c r="G769" s="83">
        <f>VLOOKUP(A769,РАСЧЕТ!$A$3:$BH$1360,60,0)</f>
        <v>2959.3013418035589</v>
      </c>
      <c r="H769" s="83">
        <f t="shared" si="11"/>
        <v>1279.961341803559</v>
      </c>
    </row>
    <row r="770" spans="1:8" ht="11.4" customHeight="1" x14ac:dyDescent="0.3">
      <c r="A770" s="181" t="s">
        <v>2227</v>
      </c>
      <c r="B770" s="182" t="s">
        <v>478</v>
      </c>
      <c r="C770" s="190">
        <v>2650</v>
      </c>
      <c r="D770" s="191">
        <v>2650</v>
      </c>
      <c r="E770" s="185" t="s">
        <v>4637</v>
      </c>
      <c r="F770" s="186" t="s">
        <v>3416</v>
      </c>
      <c r="G770" s="83">
        <f>VLOOKUP(A770,РАСЧЕТ!$A$3:$BH$1360,60,0)</f>
        <v>3075.2915681142599</v>
      </c>
      <c r="H770" s="83">
        <f t="shared" ref="H770:H833" si="12">G770-C770</f>
        <v>425.29156811425992</v>
      </c>
    </row>
    <row r="771" spans="1:8" ht="11.4" customHeight="1" x14ac:dyDescent="0.3">
      <c r="A771" s="181" t="s">
        <v>664</v>
      </c>
      <c r="B771" s="182" t="s">
        <v>441</v>
      </c>
      <c r="C771" s="190">
        <v>1395.87</v>
      </c>
      <c r="D771" s="191">
        <v>1395.87</v>
      </c>
      <c r="E771" s="185" t="s">
        <v>4637</v>
      </c>
      <c r="F771" s="186" t="s">
        <v>3364</v>
      </c>
      <c r="G771" s="83">
        <f>VLOOKUP(A771,РАСЧЕТ!$A$3:$BH$1360,60,0)</f>
        <v>2337.6754058365505</v>
      </c>
      <c r="H771" s="83">
        <f t="shared" si="12"/>
        <v>941.80540583655056</v>
      </c>
    </row>
    <row r="772" spans="1:8" ht="11.4" customHeight="1" x14ac:dyDescent="0.3">
      <c r="A772" s="181" t="s">
        <v>1071</v>
      </c>
      <c r="B772" s="182" t="s">
        <v>427</v>
      </c>
      <c r="C772" s="190">
        <v>1443.11</v>
      </c>
      <c r="D772" s="191">
        <v>1443.11</v>
      </c>
      <c r="E772" s="185" t="s">
        <v>4637</v>
      </c>
      <c r="F772" s="186" t="s">
        <v>3380</v>
      </c>
      <c r="G772" s="83">
        <f>VLOOKUP(A772,РАСЧЕТ!$A$3:$BH$1360,60,0)</f>
        <v>2217.9335995151314</v>
      </c>
      <c r="H772" s="83">
        <f t="shared" si="12"/>
        <v>774.82359951513149</v>
      </c>
    </row>
    <row r="773" spans="1:8" ht="11.4" customHeight="1" x14ac:dyDescent="0.3">
      <c r="A773" s="181" t="s">
        <v>1924</v>
      </c>
      <c r="B773" s="182" t="s">
        <v>400</v>
      </c>
      <c r="C773" s="190">
        <v>2602.7600000000002</v>
      </c>
      <c r="D773" s="191">
        <v>2602.7600000000002</v>
      </c>
      <c r="E773" s="185" t="s">
        <v>4637</v>
      </c>
      <c r="F773" s="186" t="s">
        <v>3420</v>
      </c>
      <c r="G773" s="83">
        <f>VLOOKUP(A773,РАСЧЕТ!$A$3:$BH$1360,60,0)</f>
        <v>4102.5888171704319</v>
      </c>
      <c r="H773" s="83">
        <f t="shared" si="12"/>
        <v>1499.8288171704316</v>
      </c>
    </row>
    <row r="774" spans="1:8" ht="11.4" customHeight="1" x14ac:dyDescent="0.3">
      <c r="A774" s="181" t="s">
        <v>665</v>
      </c>
      <c r="B774" s="182" t="s">
        <v>440</v>
      </c>
      <c r="C774" s="190">
        <v>1687.93</v>
      </c>
      <c r="D774" s="191">
        <v>1687.93</v>
      </c>
      <c r="E774" s="185" t="s">
        <v>4637</v>
      </c>
      <c r="F774" s="186" t="s">
        <v>3381</v>
      </c>
      <c r="G774" s="83">
        <f>VLOOKUP(A774,РАСЧЕТ!$A$3:$BH$1360,60,0)</f>
        <v>1726.6720186866792</v>
      </c>
      <c r="H774" s="83">
        <f t="shared" si="12"/>
        <v>38.742018686679103</v>
      </c>
    </row>
    <row r="775" spans="1:8" ht="11.4" customHeight="1" x14ac:dyDescent="0.3">
      <c r="A775" s="181" t="s">
        <v>569</v>
      </c>
      <c r="B775" s="182" t="s">
        <v>455</v>
      </c>
      <c r="C775" s="190">
        <v>1374.39</v>
      </c>
      <c r="D775" s="191">
        <v>1374.39</v>
      </c>
      <c r="E775" s="185" t="s">
        <v>4637</v>
      </c>
      <c r="F775" s="186" t="s">
        <v>3382</v>
      </c>
      <c r="G775" s="83">
        <f>VLOOKUP(A775,РАСЧЕТ!$A$3:$BH$1360,60,0)</f>
        <v>1543.1921689958001</v>
      </c>
      <c r="H775" s="83">
        <f t="shared" si="12"/>
        <v>168.8021689958</v>
      </c>
    </row>
    <row r="776" spans="1:8" ht="11.4" customHeight="1" x14ac:dyDescent="0.3">
      <c r="A776" s="181" t="s">
        <v>1462</v>
      </c>
      <c r="B776" s="182" t="s">
        <v>402</v>
      </c>
      <c r="C776" s="190">
        <v>1361.51</v>
      </c>
      <c r="D776" s="191">
        <v>1361.51</v>
      </c>
      <c r="E776" s="185" t="s">
        <v>4637</v>
      </c>
      <c r="F776" s="186" t="s">
        <v>3383</v>
      </c>
      <c r="G776" s="83">
        <f>VLOOKUP(A776,РАСЧЕТ!$A$3:$BH$1360,60,0)</f>
        <v>1758.1666803971425</v>
      </c>
      <c r="H776" s="83">
        <f t="shared" si="12"/>
        <v>396.65668039714251</v>
      </c>
    </row>
    <row r="777" spans="1:8" ht="11.4" customHeight="1" x14ac:dyDescent="0.3">
      <c r="A777" s="181" t="s">
        <v>1288</v>
      </c>
      <c r="B777" s="182" t="s">
        <v>418</v>
      </c>
      <c r="C777" s="190">
        <v>1679.34</v>
      </c>
      <c r="D777" s="191">
        <v>1679.34</v>
      </c>
      <c r="E777" s="185" t="s">
        <v>4637</v>
      </c>
      <c r="F777" s="186" t="s">
        <v>3384</v>
      </c>
      <c r="G777" s="83">
        <f>VLOOKUP(A777,РАСЧЕТ!$A$3:$BH$1360,60,0)</f>
        <v>2365.970797775336</v>
      </c>
      <c r="H777" s="83">
        <f t="shared" si="12"/>
        <v>686.63079777533608</v>
      </c>
    </row>
    <row r="778" spans="1:8" ht="11.4" customHeight="1" x14ac:dyDescent="0.3">
      <c r="A778" s="181" t="s">
        <v>1463</v>
      </c>
      <c r="B778" s="182" t="s">
        <v>447</v>
      </c>
      <c r="C778" s="190">
        <v>2650</v>
      </c>
      <c r="D778" s="191">
        <v>2650</v>
      </c>
      <c r="E778" s="185" t="s">
        <v>4637</v>
      </c>
      <c r="F778" s="186" t="s">
        <v>3425</v>
      </c>
      <c r="G778" s="83">
        <f>VLOOKUP(A778,РАСЧЕТ!$A$3:$BH$1360,60,0)</f>
        <v>1785.1211016603734</v>
      </c>
      <c r="H778" s="83">
        <f t="shared" si="12"/>
        <v>-864.87889833962663</v>
      </c>
    </row>
    <row r="779" spans="1:8" ht="11.4" customHeight="1" x14ac:dyDescent="0.3">
      <c r="A779" s="181" t="s">
        <v>2228</v>
      </c>
      <c r="B779" s="182" t="s">
        <v>235</v>
      </c>
      <c r="C779" s="190">
        <v>3367.26</v>
      </c>
      <c r="D779" s="191">
        <v>3367.26</v>
      </c>
      <c r="E779" s="185" t="s">
        <v>4637</v>
      </c>
      <c r="F779" s="186" t="s">
        <v>3130</v>
      </c>
      <c r="G779" s="83">
        <f>VLOOKUP(A779,РАСЧЕТ!$A$3:$BH$1360,60,0)</f>
        <v>4948.443569998044</v>
      </c>
      <c r="H779" s="83">
        <f t="shared" si="12"/>
        <v>1581.1835699980438</v>
      </c>
    </row>
    <row r="780" spans="1:8" ht="11.4" customHeight="1" x14ac:dyDescent="0.3">
      <c r="A780" s="181" t="s">
        <v>1403</v>
      </c>
      <c r="B780" s="182" t="s">
        <v>464</v>
      </c>
      <c r="C780" s="190">
        <v>1395.87</v>
      </c>
      <c r="D780" s="191">
        <v>1395.87</v>
      </c>
      <c r="E780" s="185" t="s">
        <v>4637</v>
      </c>
      <c r="F780" s="186" t="s">
        <v>3385</v>
      </c>
      <c r="G780" s="83">
        <f>VLOOKUP(A780,РАСЧЕТ!$A$3:$BH$1360,60,0)</f>
        <v>1468.9359800008378</v>
      </c>
      <c r="H780" s="83">
        <f t="shared" si="12"/>
        <v>73.065980000837953</v>
      </c>
    </row>
    <row r="781" spans="1:8" ht="11.4" customHeight="1" x14ac:dyDescent="0.3">
      <c r="A781" s="181" t="s">
        <v>2085</v>
      </c>
      <c r="B781" s="182" t="s">
        <v>452</v>
      </c>
      <c r="C781" s="190">
        <v>1443.11</v>
      </c>
      <c r="D781" s="191">
        <v>1443.11</v>
      </c>
      <c r="E781" s="185" t="s">
        <v>4637</v>
      </c>
      <c r="F781" s="186" t="s">
        <v>3429</v>
      </c>
      <c r="G781" s="83">
        <f>VLOOKUP(A781,РАСЧЕТ!$A$3:$BH$1360,60,0)</f>
        <v>2206.8433089725509</v>
      </c>
      <c r="H781" s="83">
        <f t="shared" si="12"/>
        <v>763.73330897255096</v>
      </c>
    </row>
    <row r="782" spans="1:8" ht="11.4" customHeight="1" x14ac:dyDescent="0.3">
      <c r="A782" s="181" t="s">
        <v>1436</v>
      </c>
      <c r="B782" s="182" t="s">
        <v>456</v>
      </c>
      <c r="C782" s="190">
        <v>2602.7600000000002</v>
      </c>
      <c r="D782" s="191">
        <v>2602.7600000000002</v>
      </c>
      <c r="E782" s="185" t="s">
        <v>4637</v>
      </c>
      <c r="F782" s="186" t="s">
        <v>3400</v>
      </c>
      <c r="G782" s="83">
        <f>VLOOKUP(A782,РАСЧЕТ!$A$3:$BH$1360,60,0)</f>
        <v>3864.1475705048829</v>
      </c>
      <c r="H782" s="83">
        <f t="shared" si="12"/>
        <v>1261.3875705048827</v>
      </c>
    </row>
    <row r="783" spans="1:8" ht="11.4" customHeight="1" x14ac:dyDescent="0.3">
      <c r="A783" s="181" t="s">
        <v>587</v>
      </c>
      <c r="B783" s="182" t="s">
        <v>468</v>
      </c>
      <c r="C783" s="190">
        <v>1687.93</v>
      </c>
      <c r="D783" s="191">
        <v>1687.93</v>
      </c>
      <c r="E783" s="185" t="s">
        <v>4637</v>
      </c>
      <c r="F783" s="186" t="s">
        <v>3430</v>
      </c>
      <c r="G783" s="83">
        <f>VLOOKUP(A783,РАСЧЕТ!$A$3:$BH$1360,60,0)</f>
        <v>1405.0535929517557</v>
      </c>
      <c r="H783" s="83">
        <f t="shared" si="12"/>
        <v>-282.87640704824435</v>
      </c>
    </row>
    <row r="784" spans="1:8" ht="11.4" customHeight="1" x14ac:dyDescent="0.3">
      <c r="A784" s="181" t="s">
        <v>1833</v>
      </c>
      <c r="B784" s="182" t="s">
        <v>480</v>
      </c>
      <c r="C784" s="190">
        <v>1374.39</v>
      </c>
      <c r="D784" s="191">
        <v>1374.39</v>
      </c>
      <c r="E784" s="185" t="s">
        <v>4637</v>
      </c>
      <c r="F784" s="186" t="s">
        <v>3401</v>
      </c>
      <c r="G784" s="83">
        <f>VLOOKUP(A784,РАСЧЕТ!$A$3:$BH$1360,60,0)</f>
        <v>1496.9826250683664</v>
      </c>
      <c r="H784" s="83">
        <f t="shared" si="12"/>
        <v>122.59262506836626</v>
      </c>
    </row>
    <row r="785" spans="1:8" ht="11.4" customHeight="1" x14ac:dyDescent="0.3">
      <c r="A785" s="181" t="s">
        <v>1336</v>
      </c>
      <c r="B785" s="182" t="s">
        <v>473</v>
      </c>
      <c r="C785" s="190">
        <v>1361.51</v>
      </c>
      <c r="D785" s="191">
        <v>1361.51</v>
      </c>
      <c r="E785" s="185" t="s">
        <v>4637</v>
      </c>
      <c r="F785" s="186" t="s">
        <v>3402</v>
      </c>
      <c r="G785" s="83">
        <f>VLOOKUP(A785,РАСЧЕТ!$A$3:$BH$1360,60,0)</f>
        <v>1582.5704134729019</v>
      </c>
      <c r="H785" s="83">
        <f t="shared" si="12"/>
        <v>221.06041347290193</v>
      </c>
    </row>
    <row r="786" spans="1:8" ht="11.4" customHeight="1" x14ac:dyDescent="0.3">
      <c r="A786" s="181" t="s">
        <v>1329</v>
      </c>
      <c r="B786" s="182" t="s">
        <v>436</v>
      </c>
      <c r="C786" s="190">
        <v>1679.34</v>
      </c>
      <c r="D786" s="191">
        <v>1679.34</v>
      </c>
      <c r="E786" s="185" t="s">
        <v>4637</v>
      </c>
      <c r="F786" s="186" t="s">
        <v>3433</v>
      </c>
      <c r="G786" s="83">
        <f>VLOOKUP(A786,РАСЧЕТ!$A$3:$BH$1360,60,0)</f>
        <v>1262.4868887882751</v>
      </c>
      <c r="H786" s="83">
        <f t="shared" si="12"/>
        <v>-416.85311121172481</v>
      </c>
    </row>
    <row r="787" spans="1:8" ht="11.4" customHeight="1" x14ac:dyDescent="0.3">
      <c r="A787" s="181" t="s">
        <v>977</v>
      </c>
      <c r="B787" s="182" t="s">
        <v>467</v>
      </c>
      <c r="C787" s="190">
        <v>2650</v>
      </c>
      <c r="D787" s="191">
        <v>2650</v>
      </c>
      <c r="E787" s="185" t="s">
        <v>4637</v>
      </c>
      <c r="F787" s="186" t="s">
        <v>3403</v>
      </c>
      <c r="G787" s="83">
        <f>VLOOKUP(A787,РАСЧЕТ!$A$3:$BH$1360,60,0)</f>
        <v>2544.8060038273425</v>
      </c>
      <c r="H787" s="83">
        <f t="shared" si="12"/>
        <v>-105.19399617265753</v>
      </c>
    </row>
    <row r="788" spans="1:8" ht="11.4" customHeight="1" x14ac:dyDescent="0.3">
      <c r="A788" s="181" t="s">
        <v>1143</v>
      </c>
      <c r="B788" s="182" t="s">
        <v>426</v>
      </c>
      <c r="C788" s="190">
        <v>1395.87</v>
      </c>
      <c r="D788" s="191">
        <v>1395.87</v>
      </c>
      <c r="E788" s="185" t="s">
        <v>4637</v>
      </c>
      <c r="F788" s="186" t="s">
        <v>3404</v>
      </c>
      <c r="G788" s="83">
        <f>VLOOKUP(A788,РАСЧЕТ!$A$3:$BH$1360,60,0)</f>
        <v>2041.934324700989</v>
      </c>
      <c r="H788" s="83">
        <f t="shared" si="12"/>
        <v>646.06432470098912</v>
      </c>
    </row>
    <row r="789" spans="1:8" ht="11.4" customHeight="1" x14ac:dyDescent="0.3">
      <c r="A789" s="181" t="s">
        <v>2021</v>
      </c>
      <c r="B789" s="182" t="s">
        <v>484</v>
      </c>
      <c r="C789" s="190">
        <v>1443.11</v>
      </c>
      <c r="D789" s="191">
        <v>1443.11</v>
      </c>
      <c r="E789" s="185" t="s">
        <v>4637</v>
      </c>
      <c r="F789" s="186" t="s">
        <v>3423</v>
      </c>
      <c r="G789" s="83">
        <f>VLOOKUP(A789,РАСЧЕТ!$A$3:$BH$1360,60,0)</f>
        <v>1332.5587378655432</v>
      </c>
      <c r="H789" s="83">
        <f t="shared" si="12"/>
        <v>-110.55126213445669</v>
      </c>
    </row>
    <row r="790" spans="1:8" ht="11.4" customHeight="1" x14ac:dyDescent="0.3">
      <c r="A790" s="181" t="s">
        <v>1184</v>
      </c>
      <c r="B790" s="182" t="s">
        <v>252</v>
      </c>
      <c r="C790" s="190">
        <v>3118.15</v>
      </c>
      <c r="D790" s="191">
        <v>3118.15</v>
      </c>
      <c r="E790" s="185" t="s">
        <v>4637</v>
      </c>
      <c r="F790" s="186" t="s">
        <v>3170</v>
      </c>
      <c r="G790" s="83">
        <f>VLOOKUP(A790,РАСЧЕТ!$A$3:$BH$1360,60,0)</f>
        <v>3680.8492545149647</v>
      </c>
      <c r="H790" s="83">
        <f t="shared" si="12"/>
        <v>562.69925451496465</v>
      </c>
    </row>
    <row r="791" spans="1:8" ht="11.4" customHeight="1" x14ac:dyDescent="0.3">
      <c r="A791" s="181" t="s">
        <v>2022</v>
      </c>
      <c r="B791" s="182" t="s">
        <v>472</v>
      </c>
      <c r="C791" s="190">
        <v>2602.7600000000002</v>
      </c>
      <c r="D791" s="191">
        <v>2602.7600000000002</v>
      </c>
      <c r="E791" s="185" t="s">
        <v>4637</v>
      </c>
      <c r="F791" s="186" t="s">
        <v>3424</v>
      </c>
      <c r="G791" s="83">
        <f>VLOOKUP(A791,РАСЧЕТ!$A$3:$BH$1360,60,0)</f>
        <v>3531.4388542273773</v>
      </c>
      <c r="H791" s="83">
        <f t="shared" si="12"/>
        <v>928.67885422737709</v>
      </c>
    </row>
    <row r="792" spans="1:8" ht="11.4" customHeight="1" x14ac:dyDescent="0.3">
      <c r="A792" s="181" t="s">
        <v>1834</v>
      </c>
      <c r="B792" s="182" t="s">
        <v>412</v>
      </c>
      <c r="C792" s="190">
        <v>1687.93</v>
      </c>
      <c r="D792" s="191">
        <v>1687.93</v>
      </c>
      <c r="E792" s="185" t="s">
        <v>4637</v>
      </c>
      <c r="F792" s="186" t="s">
        <v>3426</v>
      </c>
      <c r="G792" s="83">
        <f>VLOOKUP(A792,РАСЧЕТ!$A$3:$BH$1360,60,0)</f>
        <v>1599.1336774469667</v>
      </c>
      <c r="H792" s="83">
        <f t="shared" si="12"/>
        <v>-88.796322553033406</v>
      </c>
    </row>
    <row r="793" spans="1:8" ht="11.4" customHeight="1" x14ac:dyDescent="0.3">
      <c r="A793" s="181" t="s">
        <v>1244</v>
      </c>
      <c r="B793" s="182" t="s">
        <v>475</v>
      </c>
      <c r="C793" s="190">
        <v>1374.39</v>
      </c>
      <c r="D793" s="191">
        <v>1374.39</v>
      </c>
      <c r="E793" s="185" t="s">
        <v>4637</v>
      </c>
      <c r="F793" s="186" t="s">
        <v>3427</v>
      </c>
      <c r="G793" s="83">
        <f>VLOOKUP(A793,РАСЧЕТ!$A$3:$BH$1360,60,0)</f>
        <v>2051.4971521975449</v>
      </c>
      <c r="H793" s="83">
        <f t="shared" si="12"/>
        <v>677.10715219754479</v>
      </c>
    </row>
    <row r="794" spans="1:8" ht="11.4" customHeight="1" x14ac:dyDescent="0.3">
      <c r="A794" s="181" t="s">
        <v>2104</v>
      </c>
      <c r="B794" s="182" t="s">
        <v>410</v>
      </c>
      <c r="C794" s="190">
        <v>1361.51</v>
      </c>
      <c r="D794" s="191">
        <v>1361.51</v>
      </c>
      <c r="E794" s="185" t="s">
        <v>4637</v>
      </c>
      <c r="F794" s="186" t="s">
        <v>3428</v>
      </c>
      <c r="G794" s="83">
        <f>VLOOKUP(A794,РАСЧЕТ!$A$3:$BH$1360,60,0)</f>
        <v>1632.4767209145282</v>
      </c>
      <c r="H794" s="83">
        <f t="shared" si="12"/>
        <v>270.9667209145282</v>
      </c>
    </row>
    <row r="795" spans="1:8" ht="11.4" customHeight="1" x14ac:dyDescent="0.3">
      <c r="A795" s="181" t="s">
        <v>2568</v>
      </c>
      <c r="B795" s="182" t="s">
        <v>460</v>
      </c>
      <c r="C795" s="190">
        <v>1679.34</v>
      </c>
      <c r="D795" s="191">
        <v>1679.34</v>
      </c>
      <c r="E795" s="185" t="s">
        <v>4637</v>
      </c>
      <c r="F795" s="186" t="s">
        <v>3905</v>
      </c>
      <c r="G795" s="83">
        <f>VLOOKUP(A795,РАСЧЕТ!$A$3:$BH$1360,60,0)</f>
        <v>2148.4297203629144</v>
      </c>
      <c r="H795" s="83">
        <f t="shared" si="12"/>
        <v>469.08972036291448</v>
      </c>
    </row>
    <row r="796" spans="1:8" ht="11.4" customHeight="1" x14ac:dyDescent="0.3">
      <c r="A796" s="181" t="s">
        <v>2151</v>
      </c>
      <c r="B796" s="182" t="s">
        <v>477</v>
      </c>
      <c r="C796" s="190">
        <v>2650</v>
      </c>
      <c r="D796" s="191">
        <v>2650</v>
      </c>
      <c r="E796" s="185" t="s">
        <v>4637</v>
      </c>
      <c r="F796" s="186" t="s">
        <v>3441</v>
      </c>
      <c r="G796" s="83">
        <f>VLOOKUP(A796,РАСЧЕТ!$A$3:$BH$1360,60,0)</f>
        <v>4160.2916595303495</v>
      </c>
      <c r="H796" s="83">
        <f t="shared" si="12"/>
        <v>1510.2916595303495</v>
      </c>
    </row>
    <row r="797" spans="1:8" ht="11.4" customHeight="1" x14ac:dyDescent="0.3">
      <c r="A797" s="181" t="s">
        <v>1397</v>
      </c>
      <c r="B797" s="182" t="s">
        <v>433</v>
      </c>
      <c r="C797" s="190">
        <v>1395.87</v>
      </c>
      <c r="D797" s="191">
        <v>1395.87</v>
      </c>
      <c r="E797" s="185" t="s">
        <v>4637</v>
      </c>
      <c r="F797" s="186" t="s">
        <v>3431</v>
      </c>
      <c r="G797" s="83">
        <f>VLOOKUP(A797,РАСЧЕТ!$A$3:$BH$1360,60,0)</f>
        <v>2219.3789733823255</v>
      </c>
      <c r="H797" s="83">
        <f t="shared" si="12"/>
        <v>823.50897338232562</v>
      </c>
    </row>
    <row r="798" spans="1:8" ht="11.4" customHeight="1" x14ac:dyDescent="0.3">
      <c r="A798" s="181" t="s">
        <v>1536</v>
      </c>
      <c r="B798" s="182" t="s">
        <v>479</v>
      </c>
      <c r="C798" s="190">
        <v>1443.11</v>
      </c>
      <c r="D798" s="191">
        <v>1443.11</v>
      </c>
      <c r="E798" s="185" t="s">
        <v>4637</v>
      </c>
      <c r="F798" s="186" t="s">
        <v>3448</v>
      </c>
      <c r="G798" s="83">
        <f>VLOOKUP(A798,РАСЧЕТ!$A$3:$BH$1360,60,0)</f>
        <v>2192.0562549157712</v>
      </c>
      <c r="H798" s="83">
        <f t="shared" si="12"/>
        <v>748.94625491577131</v>
      </c>
    </row>
    <row r="799" spans="1:8" ht="11.4" customHeight="1" x14ac:dyDescent="0.3">
      <c r="A799" s="181" t="s">
        <v>1173</v>
      </c>
      <c r="B799" s="182" t="s">
        <v>482</v>
      </c>
      <c r="C799" s="190">
        <v>2602.7600000000002</v>
      </c>
      <c r="D799" s="191">
        <v>2602.7600000000002</v>
      </c>
      <c r="E799" s="185" t="s">
        <v>4637</v>
      </c>
      <c r="F799" s="186" t="s">
        <v>3450</v>
      </c>
      <c r="G799" s="83">
        <f>VLOOKUP(A799,РАСЧЕТ!$A$3:$BH$1360,60,0)</f>
        <v>2302.2649857577021</v>
      </c>
      <c r="H799" s="83">
        <f t="shared" si="12"/>
        <v>-300.49501424229811</v>
      </c>
    </row>
    <row r="800" spans="1:8" ht="11.4" customHeight="1" x14ac:dyDescent="0.3">
      <c r="A800" s="181" t="s">
        <v>1455</v>
      </c>
      <c r="B800" s="182" t="s">
        <v>414</v>
      </c>
      <c r="C800" s="190">
        <v>1687.93</v>
      </c>
      <c r="D800" s="191">
        <v>1687.93</v>
      </c>
      <c r="E800" s="185" t="s">
        <v>4637</v>
      </c>
      <c r="F800" s="186" t="s">
        <v>3445</v>
      </c>
      <c r="G800" s="83">
        <f>VLOOKUP(A800,РАСЧЕТ!$A$3:$BH$1360,60,0)</f>
        <v>2371.7572519136193</v>
      </c>
      <c r="H800" s="83">
        <f t="shared" si="12"/>
        <v>683.82725191361919</v>
      </c>
    </row>
    <row r="801" spans="1:8" ht="11.4" customHeight="1" x14ac:dyDescent="0.3">
      <c r="A801" s="181" t="s">
        <v>2229</v>
      </c>
      <c r="B801" s="182" t="s">
        <v>249</v>
      </c>
      <c r="C801" s="190">
        <v>2452.4299999999998</v>
      </c>
      <c r="D801" s="191">
        <v>2452.4299999999998</v>
      </c>
      <c r="E801" s="185" t="s">
        <v>4637</v>
      </c>
      <c r="F801" s="186" t="s">
        <v>3133</v>
      </c>
      <c r="G801" s="83">
        <f>VLOOKUP(A801,РАСЧЕТ!$A$3:$BH$1360,60,0)</f>
        <v>3137.4766504532586</v>
      </c>
      <c r="H801" s="83">
        <f t="shared" si="12"/>
        <v>685.04665045325874</v>
      </c>
    </row>
    <row r="802" spans="1:8" ht="11.4" customHeight="1" x14ac:dyDescent="0.3">
      <c r="A802" s="181" t="s">
        <v>689</v>
      </c>
      <c r="B802" s="182" t="s">
        <v>417</v>
      </c>
      <c r="C802" s="190">
        <v>1374.39</v>
      </c>
      <c r="D802" s="191">
        <v>1374.39</v>
      </c>
      <c r="E802" s="185" t="s">
        <v>4637</v>
      </c>
      <c r="F802" s="186" t="s">
        <v>3452</v>
      </c>
      <c r="G802" s="83">
        <f>VLOOKUP(A802,РАСЧЕТ!$A$3:$BH$1360,60,0)</f>
        <v>2301.0286894056744</v>
      </c>
      <c r="H802" s="83">
        <f t="shared" si="12"/>
        <v>926.63868940567431</v>
      </c>
    </row>
    <row r="803" spans="1:8" ht="11.4" customHeight="1" x14ac:dyDescent="0.3">
      <c r="A803" s="181" t="s">
        <v>1464</v>
      </c>
      <c r="B803" s="182" t="s">
        <v>428</v>
      </c>
      <c r="C803" s="190">
        <v>1361.51</v>
      </c>
      <c r="D803" s="191">
        <v>1361.51</v>
      </c>
      <c r="E803" s="185" t="s">
        <v>4637</v>
      </c>
      <c r="F803" s="186" t="s">
        <v>3453</v>
      </c>
      <c r="G803" s="83">
        <f>VLOOKUP(A803,РАСЧЕТ!$A$3:$BH$1360,60,0)</f>
        <v>2656.4802143464108</v>
      </c>
      <c r="H803" s="83">
        <f t="shared" si="12"/>
        <v>1294.9702143464108</v>
      </c>
    </row>
    <row r="804" spans="1:8" ht="11.4" customHeight="1" x14ac:dyDescent="0.3">
      <c r="A804" s="181" t="s">
        <v>2195</v>
      </c>
      <c r="B804" s="182" t="s">
        <v>401</v>
      </c>
      <c r="C804" s="190">
        <v>1679.34</v>
      </c>
      <c r="D804" s="191">
        <v>1679.34</v>
      </c>
      <c r="E804" s="185" t="s">
        <v>4637</v>
      </c>
      <c r="F804" s="186" t="s">
        <v>3454</v>
      </c>
      <c r="G804" s="83">
        <f>VLOOKUP(A804,РАСЧЕТ!$A$3:$BH$1360,60,0)</f>
        <v>1619.2245679080456</v>
      </c>
      <c r="H804" s="83">
        <f t="shared" si="12"/>
        <v>-60.11543209195429</v>
      </c>
    </row>
    <row r="805" spans="1:8" ht="11.4" customHeight="1" x14ac:dyDescent="0.3">
      <c r="A805" s="181" t="s">
        <v>724</v>
      </c>
      <c r="B805" s="182" t="s">
        <v>421</v>
      </c>
      <c r="C805" s="190">
        <v>2650</v>
      </c>
      <c r="D805" s="191">
        <v>2650</v>
      </c>
      <c r="E805" s="185" t="s">
        <v>4637</v>
      </c>
      <c r="F805" s="186" t="s">
        <v>3449</v>
      </c>
      <c r="G805" s="83">
        <f>VLOOKUP(A805,РАСЧЕТ!$A$3:$BH$1360,60,0)</f>
        <v>1785.1211016603734</v>
      </c>
      <c r="H805" s="83">
        <f t="shared" si="12"/>
        <v>-864.87889833962663</v>
      </c>
    </row>
    <row r="806" spans="1:8" ht="11.4" customHeight="1" x14ac:dyDescent="0.3">
      <c r="A806" s="181" t="s">
        <v>2547</v>
      </c>
      <c r="B806" s="182" t="s">
        <v>424</v>
      </c>
      <c r="C806" s="190">
        <v>1395.87</v>
      </c>
      <c r="D806" s="191">
        <v>1395.87</v>
      </c>
      <c r="E806" s="185" t="s">
        <v>4637</v>
      </c>
      <c r="F806" s="186" t="s">
        <v>3451</v>
      </c>
      <c r="G806" s="83">
        <f>VLOOKUP(A806,РАСЧЕТ!$A$3:$BH$1360,60,0)</f>
        <v>1395.0007097169494</v>
      </c>
      <c r="H806" s="83">
        <f t="shared" si="12"/>
        <v>-0.8692902830505318</v>
      </c>
    </row>
    <row r="807" spans="1:8" ht="11.4" customHeight="1" x14ac:dyDescent="0.3">
      <c r="A807" s="181" t="s">
        <v>2152</v>
      </c>
      <c r="B807" s="182" t="s">
        <v>481</v>
      </c>
      <c r="C807" s="190">
        <v>1443.11</v>
      </c>
      <c r="D807" s="191">
        <v>1443.11</v>
      </c>
      <c r="E807" s="185" t="s">
        <v>4637</v>
      </c>
      <c r="F807" s="186" t="s">
        <v>3474</v>
      </c>
      <c r="G807" s="83">
        <f>VLOOKUP(A807,РАСЧЕТ!$A$3:$BH$1360,60,0)</f>
        <v>2190.2078731586716</v>
      </c>
      <c r="H807" s="83">
        <f t="shared" si="12"/>
        <v>747.09787315867175</v>
      </c>
    </row>
    <row r="808" spans="1:8" ht="11.4" customHeight="1" x14ac:dyDescent="0.3">
      <c r="A808" s="181" t="s">
        <v>1069</v>
      </c>
      <c r="B808" s="182" t="s">
        <v>403</v>
      </c>
      <c r="C808" s="190">
        <v>2602.7600000000002</v>
      </c>
      <c r="D808" s="191">
        <v>2602.7600000000002</v>
      </c>
      <c r="E808" s="185" t="s">
        <v>4637</v>
      </c>
      <c r="F808" s="186" t="s">
        <v>3475</v>
      </c>
      <c r="G808" s="83">
        <f>VLOOKUP(A808,РАСЧЕТ!$A$3:$BH$1360,60,0)</f>
        <v>3329.791331304159</v>
      </c>
      <c r="H808" s="83">
        <f t="shared" si="12"/>
        <v>727.03133130415881</v>
      </c>
    </row>
    <row r="809" spans="1:8" ht="11.4" customHeight="1" x14ac:dyDescent="0.3">
      <c r="A809" s="181" t="s">
        <v>1437</v>
      </c>
      <c r="B809" s="182" t="s">
        <v>431</v>
      </c>
      <c r="C809" s="190">
        <v>1687.93</v>
      </c>
      <c r="D809" s="191">
        <v>1687.93</v>
      </c>
      <c r="E809" s="185" t="s">
        <v>4637</v>
      </c>
      <c r="F809" s="186" t="s">
        <v>3476</v>
      </c>
      <c r="G809" s="83">
        <f>VLOOKUP(A809,РАСЧЕТ!$A$3:$BH$1360,60,0)</f>
        <v>1617.6174950179391</v>
      </c>
      <c r="H809" s="83">
        <f t="shared" si="12"/>
        <v>-70.312504982061</v>
      </c>
    </row>
    <row r="810" spans="1:8" ht="11.4" customHeight="1" x14ac:dyDescent="0.3">
      <c r="A810" s="181" t="s">
        <v>1480</v>
      </c>
      <c r="B810" s="182" t="s">
        <v>443</v>
      </c>
      <c r="C810" s="190">
        <v>1374.39</v>
      </c>
      <c r="D810" s="191">
        <v>1374.39</v>
      </c>
      <c r="E810" s="185" t="s">
        <v>4637</v>
      </c>
      <c r="F810" s="186" t="s">
        <v>3477</v>
      </c>
      <c r="G810" s="83">
        <f>VLOOKUP(A810,РАСЧЕТ!$A$3:$BH$1360,60,0)</f>
        <v>1221.5737432608767</v>
      </c>
      <c r="H810" s="83">
        <f t="shared" si="12"/>
        <v>-152.81625673912345</v>
      </c>
    </row>
    <row r="811" spans="1:8" ht="11.4" customHeight="1" x14ac:dyDescent="0.3">
      <c r="A811" s="181" t="s">
        <v>1178</v>
      </c>
      <c r="B811" s="182" t="s">
        <v>454</v>
      </c>
      <c r="C811" s="190">
        <v>1361.51</v>
      </c>
      <c r="D811" s="191">
        <v>1361.51</v>
      </c>
      <c r="E811" s="185" t="s">
        <v>4637</v>
      </c>
      <c r="F811" s="186" t="s">
        <v>3478</v>
      </c>
      <c r="G811" s="83">
        <f>VLOOKUP(A811,РАСЧЕТ!$A$3:$BH$1360,60,0)</f>
        <v>2469.7936568795863</v>
      </c>
      <c r="H811" s="83">
        <f t="shared" si="12"/>
        <v>1108.2836568795863</v>
      </c>
    </row>
    <row r="812" spans="1:8" ht="11.4" customHeight="1" x14ac:dyDescent="0.3">
      <c r="A812" s="181" t="s">
        <v>529</v>
      </c>
      <c r="B812" s="182" t="s">
        <v>319</v>
      </c>
      <c r="C812" s="190">
        <v>1421.64</v>
      </c>
      <c r="D812" s="191">
        <v>1421.64</v>
      </c>
      <c r="E812" s="185" t="s">
        <v>4637</v>
      </c>
      <c r="F812" s="186" t="s">
        <v>3171</v>
      </c>
      <c r="G812" s="83">
        <f>VLOOKUP(A812,РАСЧЕТ!$A$3:$BH$1360,60,0)</f>
        <v>2338.3993324375242</v>
      </c>
      <c r="H812" s="83">
        <f t="shared" si="12"/>
        <v>916.75933243752411</v>
      </c>
    </row>
    <row r="813" spans="1:8" ht="11.4" customHeight="1" x14ac:dyDescent="0.3">
      <c r="A813" s="181" t="s">
        <v>1137</v>
      </c>
      <c r="B813" s="182" t="s">
        <v>422</v>
      </c>
      <c r="C813" s="190">
        <v>1679.34</v>
      </c>
      <c r="D813" s="191">
        <v>1679.34</v>
      </c>
      <c r="E813" s="185" t="s">
        <v>4637</v>
      </c>
      <c r="F813" s="186" t="s">
        <v>3480</v>
      </c>
      <c r="G813" s="83">
        <f>VLOOKUP(A813,РАСЧЕТ!$A$3:$BH$1360,60,0)</f>
        <v>1576.7117874948112</v>
      </c>
      <c r="H813" s="83">
        <f t="shared" si="12"/>
        <v>-102.62821250518869</v>
      </c>
    </row>
    <row r="814" spans="1:8" ht="11.4" customHeight="1" x14ac:dyDescent="0.3">
      <c r="A814" s="181" t="s">
        <v>644</v>
      </c>
      <c r="B814" s="182" t="s">
        <v>450</v>
      </c>
      <c r="C814" s="190">
        <v>2650</v>
      </c>
      <c r="D814" s="191">
        <v>2650</v>
      </c>
      <c r="E814" s="185" t="s">
        <v>4637</v>
      </c>
      <c r="F814" s="186" t="s">
        <v>3481</v>
      </c>
      <c r="G814" s="83">
        <f>VLOOKUP(A814,РАСЧЕТ!$A$3:$BH$1360,60,0)</f>
        <v>4594.661372448204</v>
      </c>
      <c r="H814" s="83">
        <f t="shared" si="12"/>
        <v>1944.661372448204</v>
      </c>
    </row>
    <row r="815" spans="1:8" ht="11.4" customHeight="1" x14ac:dyDescent="0.3">
      <c r="A815" s="181" t="s">
        <v>2168</v>
      </c>
      <c r="B815" s="182" t="s">
        <v>419</v>
      </c>
      <c r="C815" s="190">
        <v>1395.87</v>
      </c>
      <c r="D815" s="191">
        <v>1395.87</v>
      </c>
      <c r="E815" s="185" t="s">
        <v>4637</v>
      </c>
      <c r="F815" s="186" t="s">
        <v>3483</v>
      </c>
      <c r="G815" s="83">
        <f>VLOOKUP(A815,РАСЧЕТ!$A$3:$BH$1360,60,0)</f>
        <v>2003.1183078019451</v>
      </c>
      <c r="H815" s="83">
        <f t="shared" si="12"/>
        <v>607.2483078019452</v>
      </c>
    </row>
    <row r="816" spans="1:8" ht="11.4" customHeight="1" x14ac:dyDescent="0.3">
      <c r="A816" s="181" t="s">
        <v>645</v>
      </c>
      <c r="B816" s="182" t="s">
        <v>435</v>
      </c>
      <c r="C816" s="190">
        <v>1443.11</v>
      </c>
      <c r="D816" s="191">
        <v>1443.11</v>
      </c>
      <c r="E816" s="185" t="s">
        <v>4637</v>
      </c>
      <c r="F816" s="186" t="s">
        <v>3502</v>
      </c>
      <c r="G816" s="83">
        <f>VLOOKUP(A816,РАСЧЕТ!$A$3:$BH$1360,60,0)</f>
        <v>1567.3032210168979</v>
      </c>
      <c r="H816" s="83">
        <f t="shared" si="12"/>
        <v>124.19322101689795</v>
      </c>
    </row>
    <row r="817" spans="1:8" ht="11.4" customHeight="1" x14ac:dyDescent="0.3">
      <c r="A817" s="181" t="s">
        <v>999</v>
      </c>
      <c r="B817" s="182" t="s">
        <v>416</v>
      </c>
      <c r="C817" s="190">
        <v>2602.7600000000002</v>
      </c>
      <c r="D817" s="191">
        <v>2602.7600000000002</v>
      </c>
      <c r="E817" s="185" t="s">
        <v>4637</v>
      </c>
      <c r="F817" s="186" t="s">
        <v>3503</v>
      </c>
      <c r="G817" s="83">
        <f>VLOOKUP(A817,РАСЧЕТ!$A$3:$BH$1360,60,0)</f>
        <v>2673.7897189342484</v>
      </c>
      <c r="H817" s="83">
        <f t="shared" si="12"/>
        <v>71.029718934248194</v>
      </c>
    </row>
    <row r="818" spans="1:8" ht="11.4" customHeight="1" x14ac:dyDescent="0.3">
      <c r="A818" s="181" t="s">
        <v>1245</v>
      </c>
      <c r="B818" s="182" t="s">
        <v>415</v>
      </c>
      <c r="C818" s="190">
        <v>1687.93</v>
      </c>
      <c r="D818" s="191">
        <v>1687.93</v>
      </c>
      <c r="E818" s="185" t="s">
        <v>4637</v>
      </c>
      <c r="F818" s="186" t="s">
        <v>3505</v>
      </c>
      <c r="G818" s="83">
        <f>VLOOKUP(A818,РАСЧЕТ!$A$3:$BH$1360,60,0)</f>
        <v>1761.7912720715242</v>
      </c>
      <c r="H818" s="83">
        <f t="shared" si="12"/>
        <v>73.861272071524127</v>
      </c>
    </row>
    <row r="819" spans="1:8" ht="11.4" customHeight="1" x14ac:dyDescent="0.3">
      <c r="A819" s="181" t="s">
        <v>1174</v>
      </c>
      <c r="B819" s="182" t="s">
        <v>463</v>
      </c>
      <c r="C819" s="190">
        <v>1374.39</v>
      </c>
      <c r="D819" s="191">
        <v>1374.39</v>
      </c>
      <c r="E819" s="185" t="s">
        <v>4637</v>
      </c>
      <c r="F819" s="186" t="s">
        <v>3506</v>
      </c>
      <c r="G819" s="83">
        <f>VLOOKUP(A819,РАСЧЕТ!$A$3:$BH$1360,60,0)</f>
        <v>2373.1155779324667</v>
      </c>
      <c r="H819" s="83">
        <f t="shared" si="12"/>
        <v>998.72557793246665</v>
      </c>
    </row>
    <row r="820" spans="1:8" ht="11.4" customHeight="1" x14ac:dyDescent="0.3">
      <c r="A820" s="181" t="s">
        <v>2575</v>
      </c>
      <c r="B820" s="182" t="s">
        <v>465</v>
      </c>
      <c r="C820" s="190">
        <v>1361.51</v>
      </c>
      <c r="D820" s="191">
        <v>1361.51</v>
      </c>
      <c r="E820" s="185" t="s">
        <v>4637</v>
      </c>
      <c r="F820" s="186" t="s">
        <v>3913</v>
      </c>
      <c r="G820" s="83">
        <f>VLOOKUP(A820,РАСЧЕТ!$A$3:$BH$1360,60,0)</f>
        <v>1233.2262613815201</v>
      </c>
      <c r="H820" s="83">
        <f t="shared" si="12"/>
        <v>-128.2837386184799</v>
      </c>
    </row>
    <row r="821" spans="1:8" ht="11.4" customHeight="1" x14ac:dyDescent="0.3">
      <c r="A821" s="181" t="s">
        <v>1208</v>
      </c>
      <c r="B821" s="182" t="s">
        <v>459</v>
      </c>
      <c r="C821" s="190">
        <v>1679.34</v>
      </c>
      <c r="D821" s="191">
        <v>1679.34</v>
      </c>
      <c r="E821" s="185" t="s">
        <v>4637</v>
      </c>
      <c r="F821" s="186" t="s">
        <v>3462</v>
      </c>
      <c r="G821" s="83">
        <f>VLOOKUP(A821,РАСЧЕТ!$A$3:$BH$1360,60,0)</f>
        <v>2454.6931221160048</v>
      </c>
      <c r="H821" s="83">
        <f t="shared" si="12"/>
        <v>775.3531221160049</v>
      </c>
    </row>
    <row r="822" spans="1:8" ht="11.4" customHeight="1" x14ac:dyDescent="0.3">
      <c r="A822" s="181" t="s">
        <v>1088</v>
      </c>
      <c r="B822" s="182" t="s">
        <v>405</v>
      </c>
      <c r="C822" s="190">
        <v>2650</v>
      </c>
      <c r="D822" s="191">
        <v>2650</v>
      </c>
      <c r="E822" s="185" t="s">
        <v>4637</v>
      </c>
      <c r="F822" s="186" t="s">
        <v>3464</v>
      </c>
      <c r="G822" s="83">
        <f>VLOOKUP(A822,РАСЧЕТ!$A$3:$BH$1360,60,0)</f>
        <v>2193.6134699788677</v>
      </c>
      <c r="H822" s="83">
        <f t="shared" si="12"/>
        <v>-456.38653002113233</v>
      </c>
    </row>
    <row r="823" spans="1:8" ht="11.4" customHeight="1" x14ac:dyDescent="0.3">
      <c r="A823" s="181" t="s">
        <v>2173</v>
      </c>
      <c r="B823" s="182" t="s">
        <v>267</v>
      </c>
      <c r="C823" s="190">
        <v>1464.59</v>
      </c>
      <c r="D823" s="191">
        <v>1464.59</v>
      </c>
      <c r="E823" s="185" t="s">
        <v>4637</v>
      </c>
      <c r="F823" s="186" t="s">
        <v>3101</v>
      </c>
      <c r="G823" s="83">
        <f>VLOOKUP(A823,РАСЧЕТ!$A$3:$BH$1360,60,0)</f>
        <v>1677.8852077316626</v>
      </c>
      <c r="H823" s="83">
        <f t="shared" si="12"/>
        <v>213.29520773166269</v>
      </c>
    </row>
    <row r="824" spans="1:8" ht="11.4" customHeight="1" x14ac:dyDescent="0.3">
      <c r="A824" s="181" t="s">
        <v>537</v>
      </c>
      <c r="B824" s="182" t="s">
        <v>125</v>
      </c>
      <c r="C824" s="190">
        <v>1421.64</v>
      </c>
      <c r="D824" s="191">
        <v>1421.64</v>
      </c>
      <c r="E824" s="185" t="s">
        <v>4637</v>
      </c>
      <c r="F824" s="186" t="s">
        <v>3173</v>
      </c>
      <c r="G824" s="83">
        <f>VLOOKUP(A824,РАСЧЕТ!$A$3:$BH$1360,60,0)</f>
        <v>2610.1114507308216</v>
      </c>
      <c r="H824" s="83">
        <f t="shared" si="12"/>
        <v>1188.4714507308215</v>
      </c>
    </row>
    <row r="825" spans="1:8" ht="11.4" customHeight="1" x14ac:dyDescent="0.3">
      <c r="A825" s="181" t="s">
        <v>1398</v>
      </c>
      <c r="B825" s="182" t="s">
        <v>423</v>
      </c>
      <c r="C825" s="190">
        <v>1395.87</v>
      </c>
      <c r="D825" s="191">
        <v>1395.87</v>
      </c>
      <c r="E825" s="185" t="s">
        <v>4637</v>
      </c>
      <c r="F825" s="186" t="s">
        <v>3507</v>
      </c>
      <c r="G825" s="83">
        <f>VLOOKUP(A825,РАСЧЕТ!$A$3:$BH$1360,60,0)</f>
        <v>2204.5919193255495</v>
      </c>
      <c r="H825" s="83">
        <f t="shared" si="12"/>
        <v>808.72191932554961</v>
      </c>
    </row>
    <row r="826" spans="1:8" ht="11.4" customHeight="1" x14ac:dyDescent="0.3">
      <c r="A826" s="181" t="s">
        <v>1175</v>
      </c>
      <c r="B826" s="182" t="s">
        <v>483</v>
      </c>
      <c r="C826" s="190">
        <v>1443.11</v>
      </c>
      <c r="D826" s="191">
        <v>1443.11</v>
      </c>
      <c r="E826" s="185" t="s">
        <v>4637</v>
      </c>
      <c r="F826" s="186" t="s">
        <v>3525</v>
      </c>
      <c r="G826" s="83">
        <f>VLOOKUP(A826,РАСЧЕТ!$A$3:$BH$1360,60,0)</f>
        <v>1360.2844642220048</v>
      </c>
      <c r="H826" s="83">
        <f t="shared" si="12"/>
        <v>-82.825535777995128</v>
      </c>
    </row>
    <row r="827" spans="1:8" ht="11.4" customHeight="1" x14ac:dyDescent="0.3">
      <c r="A827" s="181" t="s">
        <v>1275</v>
      </c>
      <c r="B827" s="182" t="s">
        <v>438</v>
      </c>
      <c r="C827" s="190">
        <v>2602.7600000000002</v>
      </c>
      <c r="D827" s="191">
        <v>2602.7600000000002</v>
      </c>
      <c r="E827" s="185" t="s">
        <v>4637</v>
      </c>
      <c r="F827" s="186" t="s">
        <v>3467</v>
      </c>
      <c r="G827" s="83">
        <f>VLOOKUP(A827,РАСЧЕТ!$A$3:$BH$1360,60,0)</f>
        <v>3651.583668438695</v>
      </c>
      <c r="H827" s="83">
        <f t="shared" si="12"/>
        <v>1048.8236684386948</v>
      </c>
    </row>
    <row r="828" spans="1:8" ht="11.4" customHeight="1" x14ac:dyDescent="0.3">
      <c r="A828" s="181" t="s">
        <v>1188</v>
      </c>
      <c r="B828" s="182" t="s">
        <v>437</v>
      </c>
      <c r="C828" s="190">
        <v>1687.93</v>
      </c>
      <c r="D828" s="191">
        <v>1687.93</v>
      </c>
      <c r="E828" s="185" t="s">
        <v>4637</v>
      </c>
      <c r="F828" s="186" t="s">
        <v>3470</v>
      </c>
      <c r="G828" s="83">
        <f>VLOOKUP(A828,РАСЧЕТ!$A$3:$BH$1360,60,0)</f>
        <v>2678.5886235917646</v>
      </c>
      <c r="H828" s="83">
        <f t="shared" si="12"/>
        <v>990.65862359176458</v>
      </c>
    </row>
    <row r="829" spans="1:8" ht="11.4" customHeight="1" x14ac:dyDescent="0.3">
      <c r="A829" s="181" t="s">
        <v>1225</v>
      </c>
      <c r="B829" s="182" t="s">
        <v>470</v>
      </c>
      <c r="C829" s="190">
        <v>1374.39</v>
      </c>
      <c r="D829" s="191">
        <v>1374.39</v>
      </c>
      <c r="E829" s="185" t="s">
        <v>4637</v>
      </c>
      <c r="F829" s="186" t="s">
        <v>3526</v>
      </c>
      <c r="G829" s="83">
        <f>VLOOKUP(A829,РАСЧЕТ!$A$3:$BH$1360,60,0)</f>
        <v>1833.3881048600681</v>
      </c>
      <c r="H829" s="83">
        <f t="shared" si="12"/>
        <v>458.998104860068</v>
      </c>
    </row>
    <row r="830" spans="1:8" ht="11.4" customHeight="1" x14ac:dyDescent="0.3">
      <c r="A830" s="181" t="s">
        <v>542</v>
      </c>
      <c r="B830" s="182" t="s">
        <v>395</v>
      </c>
      <c r="C830" s="190">
        <v>1361.51</v>
      </c>
      <c r="D830" s="191">
        <v>1361.51</v>
      </c>
      <c r="E830" s="185" t="s">
        <v>4637</v>
      </c>
      <c r="F830" s="186" t="s">
        <v>3527</v>
      </c>
      <c r="G830" s="83">
        <f>VLOOKUP(A830,РАСЧЕТ!$A$3:$BH$1360,60,0)</f>
        <v>952.2722343027383</v>
      </c>
      <c r="H830" s="83">
        <f t="shared" si="12"/>
        <v>-409.23776569726169</v>
      </c>
    </row>
    <row r="831" spans="1:8" ht="11.4" customHeight="1" x14ac:dyDescent="0.3">
      <c r="A831" s="181" t="s">
        <v>1199</v>
      </c>
      <c r="B831" s="182" t="s">
        <v>449</v>
      </c>
      <c r="C831" s="190">
        <v>1679.34</v>
      </c>
      <c r="D831" s="191">
        <v>1679.34</v>
      </c>
      <c r="E831" s="185" t="s">
        <v>4637</v>
      </c>
      <c r="F831" s="186" t="s">
        <v>3529</v>
      </c>
      <c r="G831" s="83">
        <f>VLOOKUP(A831,РАСЧЕТ!$A$3:$BH$1360,60,0)</f>
        <v>1133.1001657914671</v>
      </c>
      <c r="H831" s="83">
        <f t="shared" si="12"/>
        <v>-546.23983420853278</v>
      </c>
    </row>
    <row r="832" spans="1:8" ht="11.4" customHeight="1" x14ac:dyDescent="0.3">
      <c r="A832" s="181" t="s">
        <v>1123</v>
      </c>
      <c r="B832" s="182" t="s">
        <v>457</v>
      </c>
      <c r="C832" s="190">
        <v>2650</v>
      </c>
      <c r="D832" s="191">
        <v>2650</v>
      </c>
      <c r="E832" s="185" t="s">
        <v>4637</v>
      </c>
      <c r="F832" s="186" t="s">
        <v>3530</v>
      </c>
      <c r="G832" s="83">
        <f>VLOOKUP(A832,РАСЧЕТ!$A$3:$BH$1360,60,0)</f>
        <v>3786.9185445967073</v>
      </c>
      <c r="H832" s="83">
        <f t="shared" si="12"/>
        <v>1136.9185445967073</v>
      </c>
    </row>
    <row r="833" spans="1:8" ht="11.4" customHeight="1" x14ac:dyDescent="0.3">
      <c r="A833" s="181" t="s">
        <v>922</v>
      </c>
      <c r="B833" s="182" t="s">
        <v>397</v>
      </c>
      <c r="C833" s="190">
        <v>1395.87</v>
      </c>
      <c r="D833" s="191">
        <v>1395.87</v>
      </c>
      <c r="E833" s="185" t="s">
        <v>4637</v>
      </c>
      <c r="F833" s="186" t="s">
        <v>3531</v>
      </c>
      <c r="G833" s="83">
        <f>VLOOKUP(A833,РАСЧЕТ!$A$3:$BH$1360,60,0)</f>
        <v>940.29879747102314</v>
      </c>
      <c r="H833" s="83">
        <f t="shared" si="12"/>
        <v>-455.57120252897676</v>
      </c>
    </row>
    <row r="834" spans="1:8" ht="11.4" customHeight="1" x14ac:dyDescent="0.3">
      <c r="A834" s="181" t="s">
        <v>1588</v>
      </c>
      <c r="B834" s="182" t="s">
        <v>413</v>
      </c>
      <c r="C834" s="190">
        <v>1443.11</v>
      </c>
      <c r="D834" s="191">
        <v>1443.11</v>
      </c>
      <c r="E834" s="185" t="s">
        <v>4637</v>
      </c>
      <c r="F834" s="186" t="s">
        <v>3551</v>
      </c>
      <c r="G834" s="83">
        <f>VLOOKUP(A834,РАСЧЕТ!$A$3:$BH$1360,60,0)</f>
        <v>2018.30836974863</v>
      </c>
      <c r="H834" s="83">
        <f t="shared" ref="H834:H897" si="13">G834-C834</f>
        <v>575.19836974863006</v>
      </c>
    </row>
    <row r="835" spans="1:8" ht="11.4" customHeight="1" x14ac:dyDescent="0.3">
      <c r="A835" s="181" t="s">
        <v>1717</v>
      </c>
      <c r="B835" s="182" t="s">
        <v>320</v>
      </c>
      <c r="C835" s="190">
        <v>1576.26</v>
      </c>
      <c r="D835" s="191">
        <v>1576.26</v>
      </c>
      <c r="E835" s="185" t="s">
        <v>4637</v>
      </c>
      <c r="F835" s="186" t="s">
        <v>3174</v>
      </c>
      <c r="G835" s="83">
        <f>VLOOKUP(A835,РАСЧЕТ!$A$3:$BH$1360,60,0)</f>
        <v>1673.6286959741619</v>
      </c>
      <c r="H835" s="83">
        <f t="shared" si="13"/>
        <v>97.368695974161938</v>
      </c>
    </row>
    <row r="836" spans="1:8" ht="11.4" customHeight="1" x14ac:dyDescent="0.3">
      <c r="A836" s="181" t="s">
        <v>1094</v>
      </c>
      <c r="B836" s="182" t="s">
        <v>453</v>
      </c>
      <c r="C836" s="190">
        <v>2602.7600000000002</v>
      </c>
      <c r="D836" s="191">
        <v>2602.7600000000002</v>
      </c>
      <c r="E836" s="185" t="s">
        <v>4637</v>
      </c>
      <c r="F836" s="186" t="s">
        <v>3552</v>
      </c>
      <c r="G836" s="83">
        <f>VLOOKUP(A836,РАСЧЕТ!$A$3:$BH$1360,60,0)</f>
        <v>2566.5835770226081</v>
      </c>
      <c r="H836" s="83">
        <f t="shared" si="13"/>
        <v>-36.176422977392122</v>
      </c>
    </row>
    <row r="837" spans="1:8" ht="11.4" customHeight="1" x14ac:dyDescent="0.3">
      <c r="A837" s="181" t="s">
        <v>984</v>
      </c>
      <c r="B837" s="182" t="s">
        <v>471</v>
      </c>
      <c r="C837" s="190">
        <v>1687.93</v>
      </c>
      <c r="D837" s="191">
        <v>1687.93</v>
      </c>
      <c r="E837" s="185" t="s">
        <v>4637</v>
      </c>
      <c r="F837" s="186" t="s">
        <v>3553</v>
      </c>
      <c r="G837" s="83">
        <f>VLOOKUP(A837,РАСЧЕТ!$A$3:$BH$1360,60,0)</f>
        <v>2663.8015695349882</v>
      </c>
      <c r="H837" s="83">
        <f t="shared" si="13"/>
        <v>975.87156953498811</v>
      </c>
    </row>
    <row r="838" spans="1:8" ht="11.4" customHeight="1" x14ac:dyDescent="0.3">
      <c r="A838" s="181" t="s">
        <v>679</v>
      </c>
      <c r="B838" s="182" t="s">
        <v>445</v>
      </c>
      <c r="C838" s="190">
        <v>1374.39</v>
      </c>
      <c r="D838" s="191">
        <v>1374.39</v>
      </c>
      <c r="E838" s="185" t="s">
        <v>4637</v>
      </c>
      <c r="F838" s="186" t="s">
        <v>3479</v>
      </c>
      <c r="G838" s="83">
        <f>VLOOKUP(A838,РАСЧЕТ!$A$3:$BH$1360,60,0)</f>
        <v>1888.8395575729846</v>
      </c>
      <c r="H838" s="83">
        <f t="shared" si="13"/>
        <v>514.44955757298453</v>
      </c>
    </row>
    <row r="839" spans="1:8" ht="11.4" customHeight="1" x14ac:dyDescent="0.3">
      <c r="A839" s="181" t="s">
        <v>2499</v>
      </c>
      <c r="B839" s="182" t="s">
        <v>2500</v>
      </c>
      <c r="C839" s="190">
        <v>1361.51</v>
      </c>
      <c r="D839" s="191">
        <v>1361.51</v>
      </c>
      <c r="E839" s="185" t="s">
        <v>4637</v>
      </c>
      <c r="F839" s="186" t="s">
        <v>3555</v>
      </c>
      <c r="G839" s="83">
        <f>VLOOKUP(A839,РАСЧЕТ!$A$3:$BH$1360,60,0)</f>
        <v>1551.1479236022496</v>
      </c>
      <c r="H839" s="83">
        <f t="shared" si="13"/>
        <v>189.63792360224966</v>
      </c>
    </row>
    <row r="840" spans="1:8" ht="11.4" customHeight="1" x14ac:dyDescent="0.3">
      <c r="A840" s="181" t="s">
        <v>923</v>
      </c>
      <c r="B840" s="182" t="s">
        <v>924</v>
      </c>
      <c r="C840" s="190">
        <v>1679.34</v>
      </c>
      <c r="D840" s="191">
        <v>1679.34</v>
      </c>
      <c r="E840" s="185" t="s">
        <v>4637</v>
      </c>
      <c r="F840" s="186" t="s">
        <v>3482</v>
      </c>
      <c r="G840" s="83">
        <f>VLOOKUP(A840,РАСЧЕТ!$A$3:$BH$1360,60,0)</f>
        <v>1131.2517840343694</v>
      </c>
      <c r="H840" s="83">
        <f t="shared" si="13"/>
        <v>-548.08821596563052</v>
      </c>
    </row>
    <row r="841" spans="1:8" ht="11.4" customHeight="1" x14ac:dyDescent="0.3">
      <c r="A841" s="181" t="s">
        <v>3943</v>
      </c>
      <c r="B841" s="182" t="s">
        <v>1443</v>
      </c>
      <c r="C841" s="190">
        <v>2650</v>
      </c>
      <c r="D841" s="191">
        <v>2650</v>
      </c>
      <c r="E841" s="185" t="s">
        <v>4637</v>
      </c>
      <c r="F841" s="186" t="s">
        <v>4554</v>
      </c>
      <c r="G841" s="83">
        <f>VLOOKUP(A841,РАСЧЕТ!$A$3:$BH$1360,60,0)</f>
        <v>2822.0632673919349</v>
      </c>
      <c r="H841" s="83">
        <f t="shared" si="13"/>
        <v>172.06326739193491</v>
      </c>
    </row>
    <row r="842" spans="1:8" ht="11.4" customHeight="1" x14ac:dyDescent="0.3">
      <c r="A842" s="181" t="s">
        <v>1951</v>
      </c>
      <c r="B842" s="182" t="s">
        <v>1952</v>
      </c>
      <c r="C842" s="190">
        <v>1395.87</v>
      </c>
      <c r="D842" s="191">
        <v>1395.87</v>
      </c>
      <c r="E842" s="185" t="s">
        <v>4637</v>
      </c>
      <c r="F842" s="186" t="s">
        <v>3557</v>
      </c>
      <c r="G842" s="83">
        <f>VLOOKUP(A842,РАСЧЕТ!$A$3:$BH$1360,60,0)</f>
        <v>2265.5885173097577</v>
      </c>
      <c r="H842" s="83">
        <f t="shared" si="13"/>
        <v>869.71851730975777</v>
      </c>
    </row>
    <row r="843" spans="1:8" ht="11.4" customHeight="1" x14ac:dyDescent="0.3">
      <c r="A843" s="181" t="s">
        <v>1055</v>
      </c>
      <c r="B843" s="182" t="s">
        <v>1056</v>
      </c>
      <c r="C843" s="190">
        <v>1443.11</v>
      </c>
      <c r="D843" s="191">
        <v>1443.11</v>
      </c>
      <c r="E843" s="185" t="s">
        <v>4637</v>
      </c>
      <c r="F843" s="186" t="s">
        <v>3486</v>
      </c>
      <c r="G843" s="83">
        <f>VLOOKUP(A843,РАСЧЕТ!$A$3:$BH$1360,60,0)</f>
        <v>1846.2209361686428</v>
      </c>
      <c r="H843" s="83">
        <f t="shared" si="13"/>
        <v>403.11093616864287</v>
      </c>
    </row>
    <row r="844" spans="1:8" ht="11.4" customHeight="1" x14ac:dyDescent="0.3">
      <c r="A844" s="181" t="s">
        <v>1050</v>
      </c>
      <c r="B844" s="182" t="s">
        <v>1051</v>
      </c>
      <c r="C844" s="190">
        <v>2602.7600000000002</v>
      </c>
      <c r="D844" s="191">
        <v>2602.7600000000002</v>
      </c>
      <c r="E844" s="185" t="s">
        <v>4637</v>
      </c>
      <c r="F844" s="186" t="s">
        <v>3575</v>
      </c>
      <c r="G844" s="83">
        <f>VLOOKUP(A844,РАСЧЕТ!$A$3:$BH$1360,60,0)</f>
        <v>2564.7351952655113</v>
      </c>
      <c r="H844" s="83">
        <f t="shared" si="13"/>
        <v>-38.024804734488953</v>
      </c>
    </row>
    <row r="845" spans="1:8" ht="11.4" customHeight="1" x14ac:dyDescent="0.3">
      <c r="A845" s="181" t="s">
        <v>985</v>
      </c>
      <c r="B845" s="182" t="s">
        <v>986</v>
      </c>
      <c r="C845" s="190">
        <v>1687.93</v>
      </c>
      <c r="D845" s="191">
        <v>1687.93</v>
      </c>
      <c r="E845" s="185" t="s">
        <v>4637</v>
      </c>
      <c r="F845" s="186" t="s">
        <v>3576</v>
      </c>
      <c r="G845" s="83">
        <f>VLOOKUP(A845,РАСЧЕТ!$A$3:$BH$1360,60,0)</f>
        <v>1547.3789882482436</v>
      </c>
      <c r="H845" s="83">
        <f t="shared" si="13"/>
        <v>-140.5510117517565</v>
      </c>
    </row>
    <row r="846" spans="1:8" ht="11.4" customHeight="1" x14ac:dyDescent="0.3">
      <c r="A846" s="181" t="s">
        <v>947</v>
      </c>
      <c r="B846" s="182" t="s">
        <v>181</v>
      </c>
      <c r="C846" s="190">
        <v>3367.26</v>
      </c>
      <c r="D846" s="191">
        <v>3367.26</v>
      </c>
      <c r="E846" s="185" t="s">
        <v>4637</v>
      </c>
      <c r="F846" s="186" t="s">
        <v>3137</v>
      </c>
      <c r="G846" s="83">
        <f>VLOOKUP(A846,РАСЧЕТ!$A$3:$BH$1360,60,0)</f>
        <v>3273.8096980679311</v>
      </c>
      <c r="H846" s="83">
        <f t="shared" si="13"/>
        <v>-93.450301932069124</v>
      </c>
    </row>
    <row r="847" spans="1:8" ht="11.4" customHeight="1" x14ac:dyDescent="0.3">
      <c r="A847" s="181" t="s">
        <v>948</v>
      </c>
      <c r="B847" s="182" t="s">
        <v>949</v>
      </c>
      <c r="C847" s="190">
        <v>1374.39</v>
      </c>
      <c r="D847" s="191">
        <v>1374.39</v>
      </c>
      <c r="E847" s="185" t="s">
        <v>4637</v>
      </c>
      <c r="F847" s="186" t="s">
        <v>3489</v>
      </c>
      <c r="G847" s="83">
        <f>VLOOKUP(A847,РАСЧЕТ!$A$3:$BH$1360,60,0)</f>
        <v>1899.9298481155715</v>
      </c>
      <c r="H847" s="83">
        <f t="shared" si="13"/>
        <v>525.53984811557143</v>
      </c>
    </row>
    <row r="848" spans="1:8" ht="11.4" customHeight="1" x14ac:dyDescent="0.3">
      <c r="A848" s="181" t="s">
        <v>2442</v>
      </c>
      <c r="B848" s="182" t="s">
        <v>2443</v>
      </c>
      <c r="C848" s="190">
        <v>1361.51</v>
      </c>
      <c r="D848" s="191">
        <v>1361.51</v>
      </c>
      <c r="E848" s="185" t="s">
        <v>4637</v>
      </c>
      <c r="F848" s="186" t="s">
        <v>3490</v>
      </c>
      <c r="G848" s="83">
        <f>VLOOKUP(A848,РАСЧЕТ!$A$3:$BH$1360,60,0)</f>
        <v>1711.9571364697135</v>
      </c>
      <c r="H848" s="83">
        <f t="shared" si="13"/>
        <v>350.44713646971354</v>
      </c>
    </row>
    <row r="849" spans="1:8" ht="11.4" customHeight="1" x14ac:dyDescent="0.3">
      <c r="A849" s="181" t="s">
        <v>1115</v>
      </c>
      <c r="B849" s="182" t="s">
        <v>1116</v>
      </c>
      <c r="C849" s="190">
        <v>1679.34</v>
      </c>
      <c r="D849" s="191">
        <v>1679.34</v>
      </c>
      <c r="E849" s="185" t="s">
        <v>4637</v>
      </c>
      <c r="F849" s="186" t="s">
        <v>3577</v>
      </c>
      <c r="G849" s="83">
        <f>VLOOKUP(A849,РАСЧЕТ!$A$3:$BH$1360,60,0)</f>
        <v>1811.4562706461591</v>
      </c>
      <c r="H849" s="83">
        <f t="shared" si="13"/>
        <v>132.11627064615914</v>
      </c>
    </row>
    <row r="850" spans="1:8" ht="11.4" customHeight="1" x14ac:dyDescent="0.3">
      <c r="A850" s="181" t="s">
        <v>773</v>
      </c>
      <c r="B850" s="182" t="s">
        <v>774</v>
      </c>
      <c r="C850" s="190">
        <v>2650</v>
      </c>
      <c r="D850" s="191">
        <v>2650</v>
      </c>
      <c r="E850" s="185" t="s">
        <v>4637</v>
      </c>
      <c r="F850" s="186" t="s">
        <v>3578</v>
      </c>
      <c r="G850" s="83">
        <f>VLOOKUP(A850,РАСЧЕТ!$A$3:$BH$1360,60,0)</f>
        <v>2123.3749632091713</v>
      </c>
      <c r="H850" s="83">
        <f t="shared" si="13"/>
        <v>-526.62503679082874</v>
      </c>
    </row>
    <row r="851" spans="1:8" ht="11.4" customHeight="1" x14ac:dyDescent="0.3">
      <c r="A851" s="181" t="s">
        <v>1888</v>
      </c>
      <c r="B851" s="182" t="s">
        <v>1889</v>
      </c>
      <c r="C851" s="190">
        <v>1395.87</v>
      </c>
      <c r="D851" s="191">
        <v>1395.87</v>
      </c>
      <c r="E851" s="185" t="s">
        <v>4637</v>
      </c>
      <c r="F851" s="186" t="s">
        <v>3580</v>
      </c>
      <c r="G851" s="83">
        <f>VLOOKUP(A851,РАСЧЕТ!$A$3:$BH$1360,60,0)</f>
        <v>1633.4419563824945</v>
      </c>
      <c r="H851" s="83">
        <f t="shared" si="13"/>
        <v>237.57195638249459</v>
      </c>
    </row>
    <row r="852" spans="1:8" ht="11.4" customHeight="1" x14ac:dyDescent="0.3">
      <c r="A852" s="181" t="s">
        <v>2317</v>
      </c>
      <c r="B852" s="182" t="s">
        <v>2318</v>
      </c>
      <c r="C852" s="190">
        <v>1443.11</v>
      </c>
      <c r="D852" s="191">
        <v>1443.11</v>
      </c>
      <c r="E852" s="185" t="s">
        <v>4637</v>
      </c>
      <c r="F852" s="186" t="s">
        <v>3599</v>
      </c>
      <c r="G852" s="83">
        <f>VLOOKUP(A852,РАСЧЕТ!$A$3:$BH$1360,60,0)</f>
        <v>1144.0237986416257</v>
      </c>
      <c r="H852" s="83">
        <f t="shared" si="13"/>
        <v>-299.08620135837418</v>
      </c>
    </row>
    <row r="853" spans="1:8" ht="11.4" customHeight="1" x14ac:dyDescent="0.3">
      <c r="A853" s="181" t="s">
        <v>1894</v>
      </c>
      <c r="B853" s="182" t="s">
        <v>1895</v>
      </c>
      <c r="C853" s="190">
        <v>2602.7600000000002</v>
      </c>
      <c r="D853" s="191">
        <v>2602.7600000000002</v>
      </c>
      <c r="E853" s="185" t="s">
        <v>4637</v>
      </c>
      <c r="F853" s="186" t="s">
        <v>3600</v>
      </c>
      <c r="G853" s="83">
        <f>VLOOKUP(A853,РАСЧЕТ!$A$3:$BH$1360,60,0)</f>
        <v>2930.7147831707694</v>
      </c>
      <c r="H853" s="83">
        <f t="shared" si="13"/>
        <v>327.95478317076913</v>
      </c>
    </row>
    <row r="854" spans="1:8" ht="11.4" customHeight="1" x14ac:dyDescent="0.3">
      <c r="A854" s="181" t="s">
        <v>2492</v>
      </c>
      <c r="B854" s="182" t="s">
        <v>2493</v>
      </c>
      <c r="C854" s="190">
        <v>1687.93</v>
      </c>
      <c r="D854" s="191">
        <v>1687.93</v>
      </c>
      <c r="E854" s="185" t="s">
        <v>4637</v>
      </c>
      <c r="F854" s="186" t="s">
        <v>3495</v>
      </c>
      <c r="G854" s="83">
        <f>VLOOKUP(A854,РАСЧЕТ!$A$3:$BH$1360,60,0)</f>
        <v>3087.0809919102585</v>
      </c>
      <c r="H854" s="83">
        <f t="shared" si="13"/>
        <v>1399.1509919102584</v>
      </c>
    </row>
    <row r="855" spans="1:8" ht="11.4" customHeight="1" x14ac:dyDescent="0.3">
      <c r="A855" s="181" t="s">
        <v>1974</v>
      </c>
      <c r="B855" s="182" t="s">
        <v>1975</v>
      </c>
      <c r="C855" s="190">
        <v>1374.39</v>
      </c>
      <c r="D855" s="191">
        <v>1374.39</v>
      </c>
      <c r="E855" s="185" t="s">
        <v>4637</v>
      </c>
      <c r="F855" s="186" t="s">
        <v>3602</v>
      </c>
      <c r="G855" s="83">
        <f>VLOOKUP(A855,РАСЧЕТ!$A$3:$BH$1360,60,0)</f>
        <v>1206.7866892040984</v>
      </c>
      <c r="H855" s="83">
        <f t="shared" si="13"/>
        <v>-167.60331079590173</v>
      </c>
    </row>
    <row r="856" spans="1:8" ht="11.4" customHeight="1" x14ac:dyDescent="0.3">
      <c r="A856" s="181" t="s">
        <v>1138</v>
      </c>
      <c r="B856" s="182" t="s">
        <v>1139</v>
      </c>
      <c r="C856" s="190">
        <v>1361.51</v>
      </c>
      <c r="D856" s="191">
        <v>1361.51</v>
      </c>
      <c r="E856" s="185" t="s">
        <v>4637</v>
      </c>
      <c r="F856" s="186" t="s">
        <v>3497</v>
      </c>
      <c r="G856" s="83">
        <f>VLOOKUP(A856,РАСЧЕТ!$A$3:$BH$1360,60,0)</f>
        <v>1578.8736499587096</v>
      </c>
      <c r="H856" s="83">
        <f t="shared" si="13"/>
        <v>217.36364995870963</v>
      </c>
    </row>
    <row r="857" spans="1:8" ht="11.4" customHeight="1" x14ac:dyDescent="0.3">
      <c r="A857" s="181" t="s">
        <v>2631</v>
      </c>
      <c r="B857" s="182" t="s">
        <v>321</v>
      </c>
      <c r="C857" s="190">
        <v>3118.15</v>
      </c>
      <c r="D857" s="191">
        <v>3118.15</v>
      </c>
      <c r="E857" s="185" t="s">
        <v>4637</v>
      </c>
      <c r="F857" s="186" t="s">
        <v>3920</v>
      </c>
      <c r="G857" s="83">
        <f>VLOOKUP(A857,РАСЧЕТ!$A$3:$BH$1360,60,0)</f>
        <v>3765.8748153414408</v>
      </c>
      <c r="H857" s="83">
        <f t="shared" si="13"/>
        <v>647.72481534144072</v>
      </c>
    </row>
    <row r="858" spans="1:8" ht="11.4" customHeight="1" x14ac:dyDescent="0.3">
      <c r="A858" s="181" t="s">
        <v>525</v>
      </c>
      <c r="B858" s="182" t="s">
        <v>526</v>
      </c>
      <c r="C858" s="190">
        <v>1679.34</v>
      </c>
      <c r="D858" s="191">
        <v>1679.34</v>
      </c>
      <c r="E858" s="185" t="s">
        <v>4637</v>
      </c>
      <c r="F858" s="186" t="s">
        <v>3603</v>
      </c>
      <c r="G858" s="83">
        <f>VLOOKUP(A858,РАСЧЕТ!$A$3:$BH$1360,60,0)</f>
        <v>3127.5040816994047</v>
      </c>
      <c r="H858" s="83">
        <f t="shared" si="13"/>
        <v>1448.1640816994047</v>
      </c>
    </row>
    <row r="859" spans="1:8" ht="11.4" customHeight="1" x14ac:dyDescent="0.3">
      <c r="A859" s="181" t="s">
        <v>2399</v>
      </c>
      <c r="B859" s="182" t="s">
        <v>2400</v>
      </c>
      <c r="C859" s="190">
        <v>2650</v>
      </c>
      <c r="D859" s="191">
        <v>2650</v>
      </c>
      <c r="E859" s="185" t="s">
        <v>4637</v>
      </c>
      <c r="F859" s="186" t="s">
        <v>3501</v>
      </c>
      <c r="G859" s="83">
        <f>VLOOKUP(A859,РАСЧЕТ!$A$3:$BH$1360,60,0)</f>
        <v>3714.8316560699109</v>
      </c>
      <c r="H859" s="83">
        <f t="shared" si="13"/>
        <v>1064.8316560699109</v>
      </c>
    </row>
    <row r="860" spans="1:8" ht="11.4" customHeight="1" x14ac:dyDescent="0.3">
      <c r="A860" s="181" t="s">
        <v>2006</v>
      </c>
      <c r="B860" s="182" t="s">
        <v>2007</v>
      </c>
      <c r="C860" s="190">
        <v>1395.87</v>
      </c>
      <c r="D860" s="191">
        <v>1395.87</v>
      </c>
      <c r="E860" s="185" t="s">
        <v>4637</v>
      </c>
      <c r="F860" s="186" t="s">
        <v>3605</v>
      </c>
      <c r="G860" s="83">
        <f>VLOOKUP(A860,РАСЧЕТ!$A$3:$BH$1360,60,0)</f>
        <v>1912.5476017041801</v>
      </c>
      <c r="H860" s="83">
        <f t="shared" si="13"/>
        <v>516.67760170418023</v>
      </c>
    </row>
    <row r="861" spans="1:8" ht="11.4" customHeight="1" x14ac:dyDescent="0.3">
      <c r="A861" s="181" t="s">
        <v>1193</v>
      </c>
      <c r="B861" s="182" t="s">
        <v>1194</v>
      </c>
      <c r="C861" s="190">
        <v>1443.11</v>
      </c>
      <c r="D861" s="191">
        <v>1443.11</v>
      </c>
      <c r="E861" s="185" t="s">
        <v>4637</v>
      </c>
      <c r="F861" s="186" t="s">
        <v>3623</v>
      </c>
      <c r="G861" s="83">
        <f>VLOOKUP(A861,РАСЧЕТ!$A$3:$BH$1360,60,0)</f>
        <v>2184.662727887383</v>
      </c>
      <c r="H861" s="83">
        <f t="shared" si="13"/>
        <v>741.55272788738307</v>
      </c>
    </row>
    <row r="862" spans="1:8" ht="11.4" customHeight="1" x14ac:dyDescent="0.3">
      <c r="A862" s="181" t="s">
        <v>3940</v>
      </c>
      <c r="B862" s="182" t="s">
        <v>1812</v>
      </c>
      <c r="C862" s="190">
        <v>2602.7600000000002</v>
      </c>
      <c r="D862" s="191">
        <v>2602.7600000000002</v>
      </c>
      <c r="E862" s="185" t="s">
        <v>4637</v>
      </c>
      <c r="F862" s="186" t="s">
        <v>4623</v>
      </c>
      <c r="G862" s="83">
        <f>VLOOKUP(A862,РАСЧЕТ!$A$3:$BH$1360,60,0)</f>
        <v>4594.2583645583054</v>
      </c>
      <c r="H862" s="83">
        <f t="shared" si="13"/>
        <v>1991.4983645583052</v>
      </c>
    </row>
    <row r="863" spans="1:8" ht="11.4" customHeight="1" x14ac:dyDescent="0.3">
      <c r="A863" s="181" t="s">
        <v>1062</v>
      </c>
      <c r="B863" s="182" t="s">
        <v>1063</v>
      </c>
      <c r="C863" s="190">
        <v>1687.93</v>
      </c>
      <c r="D863" s="191">
        <v>1687.93</v>
      </c>
      <c r="E863" s="185" t="s">
        <v>4637</v>
      </c>
      <c r="F863" s="186" t="s">
        <v>3625</v>
      </c>
      <c r="G863" s="83">
        <f>VLOOKUP(A863,РАСЧЕТ!$A$3:$BH$1360,60,0)</f>
        <v>2743.2819850901692</v>
      </c>
      <c r="H863" s="83">
        <f t="shared" si="13"/>
        <v>1055.3519850901691</v>
      </c>
    </row>
    <row r="864" spans="1:8" ht="11.4" customHeight="1" x14ac:dyDescent="0.3">
      <c r="A864" s="181" t="s">
        <v>1907</v>
      </c>
      <c r="B864" s="182" t="s">
        <v>1908</v>
      </c>
      <c r="C864" s="190">
        <v>1374.39</v>
      </c>
      <c r="D864" s="191">
        <v>1374.39</v>
      </c>
      <c r="E864" s="185" t="s">
        <v>4637</v>
      </c>
      <c r="F864" s="186" t="s">
        <v>3626</v>
      </c>
      <c r="G864" s="83">
        <f>VLOOKUP(A864,РАСЧЕТ!$A$3:$BH$1360,60,0)</f>
        <v>944.31647969628727</v>
      </c>
      <c r="H864" s="83">
        <f t="shared" si="13"/>
        <v>-430.07352030371283</v>
      </c>
    </row>
    <row r="865" spans="1:8" ht="11.4" customHeight="1" x14ac:dyDescent="0.3">
      <c r="A865" s="181" t="s">
        <v>2011</v>
      </c>
      <c r="B865" s="182" t="s">
        <v>2012</v>
      </c>
      <c r="C865" s="190">
        <v>1361.51</v>
      </c>
      <c r="D865" s="191">
        <v>1361.51</v>
      </c>
      <c r="E865" s="185" t="s">
        <v>4637</v>
      </c>
      <c r="F865" s="186" t="s">
        <v>3627</v>
      </c>
      <c r="G865" s="83">
        <f>VLOOKUP(A865,РАСЧЕТ!$A$3:$BH$1360,60,0)</f>
        <v>1841.343859466519</v>
      </c>
      <c r="H865" s="83">
        <f t="shared" si="13"/>
        <v>479.83385946651902</v>
      </c>
    </row>
    <row r="866" spans="1:8" ht="11.4" customHeight="1" x14ac:dyDescent="0.3">
      <c r="A866" s="181" t="s">
        <v>1722</v>
      </c>
      <c r="B866" s="182" t="s">
        <v>1723</v>
      </c>
      <c r="C866" s="190">
        <v>1679.34</v>
      </c>
      <c r="D866" s="191">
        <v>1679.34</v>
      </c>
      <c r="E866" s="185" t="s">
        <v>4637</v>
      </c>
      <c r="F866" s="186" t="s">
        <v>3629</v>
      </c>
      <c r="G866" s="83">
        <f>VLOOKUP(A866,РАСЧЕТ!$A$3:$BH$1360,60,0)</f>
        <v>2778.1599296080258</v>
      </c>
      <c r="H866" s="83">
        <f t="shared" si="13"/>
        <v>1098.8199296080259</v>
      </c>
    </row>
    <row r="867" spans="1:8" ht="11.4" customHeight="1" x14ac:dyDescent="0.3">
      <c r="A867" s="181" t="s">
        <v>2289</v>
      </c>
      <c r="B867" s="182" t="s">
        <v>2290</v>
      </c>
      <c r="C867" s="190">
        <v>2650</v>
      </c>
      <c r="D867" s="191">
        <v>2650</v>
      </c>
      <c r="E867" s="185" t="s">
        <v>4637</v>
      </c>
      <c r="F867" s="186" t="s">
        <v>3630</v>
      </c>
      <c r="G867" s="83">
        <f>VLOOKUP(A867,РАСЧЕТ!$A$3:$BH$1360,60,0)</f>
        <v>3082.6850951426482</v>
      </c>
      <c r="H867" s="83">
        <f t="shared" si="13"/>
        <v>432.68509514264815</v>
      </c>
    </row>
    <row r="868" spans="1:8" ht="11.4" customHeight="1" x14ac:dyDescent="0.3">
      <c r="A868" s="181" t="s">
        <v>1813</v>
      </c>
      <c r="B868" s="182" t="s">
        <v>213</v>
      </c>
      <c r="C868" s="190">
        <v>2452.4299999999998</v>
      </c>
      <c r="D868" s="191">
        <v>2452.4299999999998</v>
      </c>
      <c r="E868" s="185" t="s">
        <v>4637</v>
      </c>
      <c r="F868" s="186" t="s">
        <v>3141</v>
      </c>
      <c r="G868" s="83">
        <f>VLOOKUP(A868,РАСЧЕТ!$A$3:$BH$1360,60,0)</f>
        <v>2912.6290148201865</v>
      </c>
      <c r="H868" s="83">
        <f t="shared" si="13"/>
        <v>460.19901482018668</v>
      </c>
    </row>
    <row r="869" spans="1:8" ht="11.4" customHeight="1" x14ac:dyDescent="0.3">
      <c r="A869" s="181" t="s">
        <v>1057</v>
      </c>
      <c r="B869" s="182" t="s">
        <v>1058</v>
      </c>
      <c r="C869" s="190">
        <v>1395.87</v>
      </c>
      <c r="D869" s="191">
        <v>1395.87</v>
      </c>
      <c r="E869" s="185" t="s">
        <v>4637</v>
      </c>
      <c r="F869" s="186" t="s">
        <v>3631</v>
      </c>
      <c r="G869" s="83">
        <f>VLOOKUP(A869,РАСЧЕТ!$A$3:$BH$1360,60,0)</f>
        <v>2337.6754058365505</v>
      </c>
      <c r="H869" s="83">
        <f t="shared" si="13"/>
        <v>941.80540583655056</v>
      </c>
    </row>
    <row r="870" spans="1:8" ht="11.4" customHeight="1" x14ac:dyDescent="0.3">
      <c r="A870" s="181" t="s">
        <v>1872</v>
      </c>
      <c r="B870" s="182" t="s">
        <v>1873</v>
      </c>
      <c r="C870" s="190">
        <v>1443.11</v>
      </c>
      <c r="D870" s="191">
        <v>1443.11</v>
      </c>
      <c r="E870" s="185" t="s">
        <v>4637</v>
      </c>
      <c r="F870" s="186" t="s">
        <v>3649</v>
      </c>
      <c r="G870" s="83">
        <f>VLOOKUP(A870,РАСЧЕТ!$A$3:$BH$1360,60,0)</f>
        <v>1990.5826433921668</v>
      </c>
      <c r="H870" s="83">
        <f t="shared" si="13"/>
        <v>547.4726433921669</v>
      </c>
    </row>
    <row r="871" spans="1:8" ht="11.4" customHeight="1" x14ac:dyDescent="0.3">
      <c r="A871" s="181" t="s">
        <v>1064</v>
      </c>
      <c r="B871" s="182" t="s">
        <v>1065</v>
      </c>
      <c r="C871" s="190">
        <v>2602.7600000000002</v>
      </c>
      <c r="D871" s="191">
        <v>2602.7600000000002</v>
      </c>
      <c r="E871" s="185" t="s">
        <v>4637</v>
      </c>
      <c r="F871" s="186" t="s">
        <v>3508</v>
      </c>
      <c r="G871" s="83">
        <f>VLOOKUP(A871,РАСЧЕТ!$A$3:$BH$1360,60,0)</f>
        <v>3622.0095603251416</v>
      </c>
      <c r="H871" s="83">
        <f t="shared" si="13"/>
        <v>1019.2495603251414</v>
      </c>
    </row>
    <row r="872" spans="1:8" ht="11.4" customHeight="1" x14ac:dyDescent="0.3">
      <c r="A872" s="181" t="s">
        <v>958</v>
      </c>
      <c r="B872" s="182" t="s">
        <v>959</v>
      </c>
      <c r="C872" s="190">
        <v>1687.93</v>
      </c>
      <c r="D872" s="191">
        <v>1687.93</v>
      </c>
      <c r="E872" s="185" t="s">
        <v>4637</v>
      </c>
      <c r="F872" s="186" t="s">
        <v>3651</v>
      </c>
      <c r="G872" s="83">
        <f>VLOOKUP(A872,РАСЧЕТ!$A$3:$BH$1360,60,0)</f>
        <v>2525.1729377526917</v>
      </c>
      <c r="H872" s="83">
        <f t="shared" si="13"/>
        <v>837.24293775269166</v>
      </c>
    </row>
    <row r="873" spans="1:8" ht="11.4" customHeight="1" x14ac:dyDescent="0.3">
      <c r="A873" s="181" t="s">
        <v>1117</v>
      </c>
      <c r="B873" s="182" t="s">
        <v>1118</v>
      </c>
      <c r="C873" s="190">
        <v>1374.39</v>
      </c>
      <c r="D873" s="191">
        <v>1374.39</v>
      </c>
      <c r="E873" s="185" t="s">
        <v>4637</v>
      </c>
      <c r="F873" s="186" t="s">
        <v>3652</v>
      </c>
      <c r="G873" s="83">
        <f>VLOOKUP(A873,РАСЧЕТ!$A$3:$BH$1360,60,0)</f>
        <v>2132.825949509825</v>
      </c>
      <c r="H873" s="83">
        <f t="shared" si="13"/>
        <v>758.43594950982492</v>
      </c>
    </row>
    <row r="874" spans="1:8" ht="11.4" customHeight="1" x14ac:dyDescent="0.3">
      <c r="A874" s="181" t="s">
        <v>1444</v>
      </c>
      <c r="B874" s="182" t="s">
        <v>1445</v>
      </c>
      <c r="C874" s="190">
        <v>1361.51</v>
      </c>
      <c r="D874" s="191">
        <v>1361.51</v>
      </c>
      <c r="E874" s="185" t="s">
        <v>4637</v>
      </c>
      <c r="F874" s="186" t="s">
        <v>3511</v>
      </c>
      <c r="G874" s="83">
        <f>VLOOKUP(A874,РАСЧЕТ!$A$3:$BH$1360,60,0)</f>
        <v>1229.5294978673267</v>
      </c>
      <c r="H874" s="83">
        <f t="shared" si="13"/>
        <v>-131.98050213267334</v>
      </c>
    </row>
    <row r="875" spans="1:8" ht="11.4" customHeight="1" x14ac:dyDescent="0.3">
      <c r="A875" s="181" t="s">
        <v>1386</v>
      </c>
      <c r="B875" s="182" t="s">
        <v>1387</v>
      </c>
      <c r="C875" s="190">
        <v>1679.34</v>
      </c>
      <c r="D875" s="191">
        <v>1679.34</v>
      </c>
      <c r="E875" s="185" t="s">
        <v>4637</v>
      </c>
      <c r="F875" s="186" t="s">
        <v>3653</v>
      </c>
      <c r="G875" s="83">
        <f>VLOOKUP(A875,РАСЧЕТ!$A$3:$BH$1360,60,0)</f>
        <v>2482.4188484724646</v>
      </c>
      <c r="H875" s="83">
        <f t="shared" si="13"/>
        <v>803.07884847246464</v>
      </c>
    </row>
    <row r="876" spans="1:8" ht="11.4" customHeight="1" x14ac:dyDescent="0.3">
      <c r="A876" s="181" t="s">
        <v>2381</v>
      </c>
      <c r="B876" s="182" t="s">
        <v>2382</v>
      </c>
      <c r="C876" s="190">
        <v>2650</v>
      </c>
      <c r="D876" s="191">
        <v>2650</v>
      </c>
      <c r="E876" s="185" t="s">
        <v>4637</v>
      </c>
      <c r="F876" s="186" t="s">
        <v>3654</v>
      </c>
      <c r="G876" s="83">
        <f>VLOOKUP(A876,РАСЧЕТ!$A$3:$BH$1360,60,0)</f>
        <v>3494.8742269753343</v>
      </c>
      <c r="H876" s="83">
        <f t="shared" si="13"/>
        <v>844.8742269753343</v>
      </c>
    </row>
    <row r="877" spans="1:8" ht="11.4" customHeight="1" x14ac:dyDescent="0.3">
      <c r="A877" s="181" t="s">
        <v>1026</v>
      </c>
      <c r="B877" s="182" t="s">
        <v>1027</v>
      </c>
      <c r="C877" s="190">
        <v>1395.87</v>
      </c>
      <c r="D877" s="191">
        <v>1395.87</v>
      </c>
      <c r="E877" s="185" t="s">
        <v>4637</v>
      </c>
      <c r="F877" s="186" t="s">
        <v>3655</v>
      </c>
      <c r="G877" s="83">
        <f>VLOOKUP(A877,РАСЧЕТ!$A$3:$BH$1360,60,0)</f>
        <v>2452.275074776579</v>
      </c>
      <c r="H877" s="83">
        <f t="shared" si="13"/>
        <v>1056.4050747765791</v>
      </c>
    </row>
    <row r="878" spans="1:8" ht="11.4" customHeight="1" x14ac:dyDescent="0.3">
      <c r="A878" s="181" t="s">
        <v>1979</v>
      </c>
      <c r="B878" s="182" t="s">
        <v>1980</v>
      </c>
      <c r="C878" s="190">
        <v>1443.11</v>
      </c>
      <c r="D878" s="191">
        <v>1443.11</v>
      </c>
      <c r="E878" s="185" t="s">
        <v>4637</v>
      </c>
      <c r="F878" s="186" t="s">
        <v>3670</v>
      </c>
      <c r="G878" s="83">
        <f>VLOOKUP(A878,РАСЧЕТ!$A$3:$BH$1360,60,0)</f>
        <v>1273.4105216384341</v>
      </c>
      <c r="H878" s="83">
        <f t="shared" si="13"/>
        <v>-169.69947836156575</v>
      </c>
    </row>
    <row r="879" spans="1:8" ht="11.4" customHeight="1" x14ac:dyDescent="0.3">
      <c r="A879" s="181" t="s">
        <v>1022</v>
      </c>
      <c r="B879" s="182" t="s">
        <v>282</v>
      </c>
      <c r="C879" s="190">
        <v>1421.64</v>
      </c>
      <c r="D879" s="191">
        <v>1421.64</v>
      </c>
      <c r="E879" s="185" t="s">
        <v>4637</v>
      </c>
      <c r="F879" s="186" t="s">
        <v>3143</v>
      </c>
      <c r="G879" s="83">
        <f>VLOOKUP(A879,РАСЧЕТ!$A$3:$BH$1360,60,0)</f>
        <v>1896.6360924912783</v>
      </c>
      <c r="H879" s="83">
        <f t="shared" si="13"/>
        <v>474.9960924912782</v>
      </c>
    </row>
    <row r="880" spans="1:8" ht="11.4" customHeight="1" x14ac:dyDescent="0.3">
      <c r="A880" s="181" t="s">
        <v>848</v>
      </c>
      <c r="B880" s="182" t="s">
        <v>849</v>
      </c>
      <c r="C880" s="190">
        <v>2602.7600000000002</v>
      </c>
      <c r="D880" s="191">
        <v>2602.7600000000002</v>
      </c>
      <c r="E880" s="185" t="s">
        <v>4637</v>
      </c>
      <c r="F880" s="186" t="s">
        <v>3671</v>
      </c>
      <c r="G880" s="83">
        <f>VLOOKUP(A880,РАСЧЕТ!$A$3:$BH$1360,60,0)</f>
        <v>3440.8681481296089</v>
      </c>
      <c r="H880" s="83">
        <f t="shared" si="13"/>
        <v>838.10814812960871</v>
      </c>
    </row>
    <row r="881" spans="1:8" ht="11.4" customHeight="1" x14ac:dyDescent="0.3">
      <c r="A881" s="181" t="s">
        <v>1066</v>
      </c>
      <c r="B881" s="182" t="s">
        <v>1067</v>
      </c>
      <c r="C881" s="190">
        <v>1687.93</v>
      </c>
      <c r="D881" s="191">
        <v>1687.93</v>
      </c>
      <c r="E881" s="185" t="s">
        <v>4637</v>
      </c>
      <c r="F881" s="186" t="s">
        <v>3673</v>
      </c>
      <c r="G881" s="83">
        <f>VLOOKUP(A881,РАСЧЕТ!$A$3:$BH$1360,60,0)</f>
        <v>2506.6891201817198</v>
      </c>
      <c r="H881" s="83">
        <f t="shared" si="13"/>
        <v>818.75912018171971</v>
      </c>
    </row>
    <row r="882" spans="1:8" ht="11.4" customHeight="1" x14ac:dyDescent="0.3">
      <c r="A882" s="181" t="s">
        <v>725</v>
      </c>
      <c r="B882" s="182" t="s">
        <v>726</v>
      </c>
      <c r="C882" s="190">
        <v>1374.39</v>
      </c>
      <c r="D882" s="191">
        <v>1374.39</v>
      </c>
      <c r="E882" s="185" t="s">
        <v>4637</v>
      </c>
      <c r="F882" s="186" t="s">
        <v>3675</v>
      </c>
      <c r="G882" s="83">
        <f>VLOOKUP(A882,РАСЧЕТ!$A$3:$BH$1360,60,0)</f>
        <v>2143.9162400524056</v>
      </c>
      <c r="H882" s="83">
        <f t="shared" si="13"/>
        <v>769.52624005240546</v>
      </c>
    </row>
    <row r="883" spans="1:8" ht="11.4" customHeight="1" x14ac:dyDescent="0.3">
      <c r="A883" s="181" t="s">
        <v>1724</v>
      </c>
      <c r="B883" s="182" t="s">
        <v>1725</v>
      </c>
      <c r="C883" s="190">
        <v>1361.51</v>
      </c>
      <c r="D883" s="191">
        <v>1361.51</v>
      </c>
      <c r="E883" s="185" t="s">
        <v>4637</v>
      </c>
      <c r="F883" s="186" t="s">
        <v>3676</v>
      </c>
      <c r="G883" s="83">
        <f>VLOOKUP(A883,РАСЧЕТ!$A$3:$BH$1360,60,0)</f>
        <v>2203.6266838575807</v>
      </c>
      <c r="H883" s="83">
        <f t="shared" si="13"/>
        <v>842.11668385758071</v>
      </c>
    </row>
    <row r="884" spans="1:8" ht="11.4" customHeight="1" x14ac:dyDescent="0.3">
      <c r="A884" s="181" t="s">
        <v>775</v>
      </c>
      <c r="B884" s="182" t="s">
        <v>776</v>
      </c>
      <c r="C884" s="190">
        <v>1679.34</v>
      </c>
      <c r="D884" s="191">
        <v>1679.34</v>
      </c>
      <c r="E884" s="185" t="s">
        <v>4637</v>
      </c>
      <c r="F884" s="186" t="s">
        <v>3677</v>
      </c>
      <c r="G884" s="83">
        <f>VLOOKUP(A884,РАСЧЕТ!$A$3:$BH$1360,60,0)</f>
        <v>2902.0015073335394</v>
      </c>
      <c r="H884" s="83">
        <f t="shared" si="13"/>
        <v>1222.6615073335395</v>
      </c>
    </row>
    <row r="885" spans="1:8" ht="11.4" customHeight="1" x14ac:dyDescent="0.3">
      <c r="A885" s="181" t="s">
        <v>1045</v>
      </c>
      <c r="B885" s="182" t="s">
        <v>1046</v>
      </c>
      <c r="C885" s="190">
        <v>2650</v>
      </c>
      <c r="D885" s="191">
        <v>2650</v>
      </c>
      <c r="E885" s="185" t="s">
        <v>4637</v>
      </c>
      <c r="F885" s="186" t="s">
        <v>3523</v>
      </c>
      <c r="G885" s="83">
        <f>VLOOKUP(A885,РАСЧЕТ!$A$3:$BH$1360,60,0)</f>
        <v>4206.5012034577785</v>
      </c>
      <c r="H885" s="83">
        <f t="shared" si="13"/>
        <v>1556.5012034577785</v>
      </c>
    </row>
    <row r="886" spans="1:8" ht="11.4" customHeight="1" x14ac:dyDescent="0.3">
      <c r="A886" s="181" t="s">
        <v>2035</v>
      </c>
      <c r="B886" s="182" t="s">
        <v>2036</v>
      </c>
      <c r="C886" s="190">
        <v>1395.87</v>
      </c>
      <c r="D886" s="191">
        <v>1395.87</v>
      </c>
      <c r="E886" s="185" t="s">
        <v>4637</v>
      </c>
      <c r="F886" s="186" t="s">
        <v>3678</v>
      </c>
      <c r="G886" s="83">
        <f>VLOOKUP(A886,РАСЧЕТ!$A$3:$BH$1360,60,0)</f>
        <v>2128.8082672845612</v>
      </c>
      <c r="H886" s="83">
        <f t="shared" si="13"/>
        <v>732.93826728456133</v>
      </c>
    </row>
    <row r="887" spans="1:8" ht="11.4" customHeight="1" x14ac:dyDescent="0.3">
      <c r="A887" s="181" t="s">
        <v>680</v>
      </c>
      <c r="B887" s="182" t="s">
        <v>681</v>
      </c>
      <c r="C887" s="190">
        <v>1443.11</v>
      </c>
      <c r="D887" s="191">
        <v>1443.11</v>
      </c>
      <c r="E887" s="185" t="s">
        <v>4637</v>
      </c>
      <c r="F887" s="186" t="s">
        <v>3699</v>
      </c>
      <c r="G887" s="83">
        <f>VLOOKUP(A887,РАСЧЕТ!$A$3:$BH$1360,60,0)</f>
        <v>1925.8892818937657</v>
      </c>
      <c r="H887" s="83">
        <f t="shared" si="13"/>
        <v>482.77928189376576</v>
      </c>
    </row>
    <row r="888" spans="1:8" ht="11.4" customHeight="1" x14ac:dyDescent="0.3">
      <c r="A888" s="181" t="s">
        <v>1229</v>
      </c>
      <c r="B888" s="182" t="s">
        <v>1230</v>
      </c>
      <c r="C888" s="190">
        <v>2602.7600000000002</v>
      </c>
      <c r="D888" s="191">
        <v>2602.7600000000002</v>
      </c>
      <c r="E888" s="185" t="s">
        <v>4637</v>
      </c>
      <c r="F888" s="186" t="s">
        <v>3700</v>
      </c>
      <c r="G888" s="83">
        <f>VLOOKUP(A888,РАСЧЕТ!$A$3:$BH$1360,60,0)</f>
        <v>2341.0810026567428</v>
      </c>
      <c r="H888" s="83">
        <f t="shared" si="13"/>
        <v>-261.67899734325738</v>
      </c>
    </row>
    <row r="889" spans="1:8" ht="11.4" customHeight="1" x14ac:dyDescent="0.3">
      <c r="A889" s="181" t="s">
        <v>956</v>
      </c>
      <c r="B889" s="182" t="s">
        <v>957</v>
      </c>
      <c r="C889" s="190">
        <v>1687.93</v>
      </c>
      <c r="D889" s="191">
        <v>1687.93</v>
      </c>
      <c r="E889" s="185" t="s">
        <v>4637</v>
      </c>
      <c r="F889" s="186" t="s">
        <v>3701</v>
      </c>
      <c r="G889" s="83">
        <f>VLOOKUP(A889,РАСЧЕТ!$A$3:$BH$1360,60,0)</f>
        <v>1185.0961638571812</v>
      </c>
      <c r="H889" s="83">
        <f t="shared" si="13"/>
        <v>-502.83383614281888</v>
      </c>
    </row>
    <row r="890" spans="1:8" ht="11.4" customHeight="1" x14ac:dyDescent="0.3">
      <c r="A890" s="181" t="s">
        <v>2615</v>
      </c>
      <c r="B890" s="182" t="s">
        <v>81</v>
      </c>
      <c r="C890" s="190">
        <v>1421.64</v>
      </c>
      <c r="D890" s="191">
        <v>1421.64</v>
      </c>
      <c r="E890" s="185" t="s">
        <v>4637</v>
      </c>
      <c r="F890" s="186" t="s">
        <v>3911</v>
      </c>
      <c r="G890" s="83">
        <f>VLOOKUP(A890,РАСЧЕТ!$A$3:$BH$1360,60,0)</f>
        <v>1599.0466295986205</v>
      </c>
      <c r="H890" s="83">
        <f t="shared" si="13"/>
        <v>177.40662959862038</v>
      </c>
    </row>
    <row r="891" spans="1:8" ht="11.4" customHeight="1" x14ac:dyDescent="0.3">
      <c r="A891" s="181" t="s">
        <v>1880</v>
      </c>
      <c r="B891" s="182" t="s">
        <v>1881</v>
      </c>
      <c r="C891" s="190">
        <v>1374.39</v>
      </c>
      <c r="D891" s="191">
        <v>1374.39</v>
      </c>
      <c r="E891" s="185" t="s">
        <v>4637</v>
      </c>
      <c r="F891" s="186" t="s">
        <v>3702</v>
      </c>
      <c r="G891" s="83">
        <f>VLOOKUP(A891,РАСЧЕТ!$A$3:$BH$1360,60,0)</f>
        <v>1777.9366521471511</v>
      </c>
      <c r="H891" s="83">
        <f t="shared" si="13"/>
        <v>403.54665214715101</v>
      </c>
    </row>
    <row r="892" spans="1:8" ht="11.4" customHeight="1" x14ac:dyDescent="0.3">
      <c r="A892" s="181" t="s">
        <v>2581</v>
      </c>
      <c r="B892" s="182" t="s">
        <v>1978</v>
      </c>
      <c r="C892" s="190">
        <v>1361.51</v>
      </c>
      <c r="D892" s="191">
        <v>1361.51</v>
      </c>
      <c r="E892" s="185" t="s">
        <v>4637</v>
      </c>
      <c r="F892" s="186" t="s">
        <v>3914</v>
      </c>
      <c r="G892" s="83">
        <f>VLOOKUP(A892,РАСЧЕТ!$A$3:$BH$1360,60,0)</f>
        <v>1741.8215379924397</v>
      </c>
      <c r="H892" s="83">
        <f t="shared" si="13"/>
        <v>380.31153799243975</v>
      </c>
    </row>
    <row r="893" spans="1:8" ht="11.4" customHeight="1" x14ac:dyDescent="0.3">
      <c r="A893" s="181" t="s">
        <v>801</v>
      </c>
      <c r="B893" s="182" t="s">
        <v>802</v>
      </c>
      <c r="C893" s="190">
        <v>1679.34</v>
      </c>
      <c r="D893" s="191">
        <v>1679.34</v>
      </c>
      <c r="E893" s="185" t="s">
        <v>4637</v>
      </c>
      <c r="F893" s="186" t="s">
        <v>3528</v>
      </c>
      <c r="G893" s="83">
        <f>VLOOKUP(A893,РАСЧЕТ!$A$3:$BH$1360,60,0)</f>
        <v>2678.3473147247737</v>
      </c>
      <c r="H893" s="83">
        <f t="shared" si="13"/>
        <v>999.00731472477378</v>
      </c>
    </row>
    <row r="894" spans="1:8" ht="11.4" customHeight="1" x14ac:dyDescent="0.3">
      <c r="A894" s="181" t="s">
        <v>1961</v>
      </c>
      <c r="B894" s="182" t="s">
        <v>1962</v>
      </c>
      <c r="C894" s="190">
        <v>2650</v>
      </c>
      <c r="D894" s="191">
        <v>2650</v>
      </c>
      <c r="E894" s="185" t="s">
        <v>4637</v>
      </c>
      <c r="F894" s="186" t="s">
        <v>3703</v>
      </c>
      <c r="G894" s="83">
        <f>VLOOKUP(A894,РАСЧЕТ!$A$3:$BH$1360,60,0)</f>
        <v>4210.1979669719767</v>
      </c>
      <c r="H894" s="83">
        <f t="shared" si="13"/>
        <v>1560.1979669719767</v>
      </c>
    </row>
    <row r="895" spans="1:8" ht="11.4" customHeight="1" x14ac:dyDescent="0.3">
      <c r="A895" s="181" t="s">
        <v>1231</v>
      </c>
      <c r="B895" s="182" t="s">
        <v>1232</v>
      </c>
      <c r="C895" s="190">
        <v>1395.87</v>
      </c>
      <c r="D895" s="191">
        <v>1395.87</v>
      </c>
      <c r="E895" s="185" t="s">
        <v>4637</v>
      </c>
      <c r="F895" s="186" t="s">
        <v>3704</v>
      </c>
      <c r="G895" s="83">
        <f>VLOOKUP(A895,РАСЧЕТ!$A$3:$BH$1360,60,0)</f>
        <v>2089.9922503855173</v>
      </c>
      <c r="H895" s="83">
        <f t="shared" si="13"/>
        <v>694.12225038551742</v>
      </c>
    </row>
    <row r="896" spans="1:8" ht="11.4" customHeight="1" x14ac:dyDescent="0.3">
      <c r="A896" s="181" t="s">
        <v>489</v>
      </c>
      <c r="B896" s="182" t="s">
        <v>490</v>
      </c>
      <c r="C896" s="190">
        <v>1443.11</v>
      </c>
      <c r="D896" s="191">
        <v>1443.11</v>
      </c>
      <c r="E896" s="185" t="s">
        <v>4637</v>
      </c>
      <c r="F896" s="186" t="s">
        <v>3533</v>
      </c>
      <c r="G896" s="83">
        <f>VLOOKUP(A896,РАСЧЕТ!$A$3:$BH$1360,60,0)</f>
        <v>1829.7734305247091</v>
      </c>
      <c r="H896" s="83">
        <f t="shared" si="13"/>
        <v>386.66343052470916</v>
      </c>
    </row>
    <row r="897" spans="1:8" ht="11.4" customHeight="1" x14ac:dyDescent="0.3">
      <c r="A897" s="181" t="s">
        <v>1846</v>
      </c>
      <c r="B897" s="182" t="s">
        <v>1847</v>
      </c>
      <c r="C897" s="190">
        <v>2602.7600000000002</v>
      </c>
      <c r="D897" s="191">
        <v>2602.7600000000002</v>
      </c>
      <c r="E897" s="185" t="s">
        <v>4637</v>
      </c>
      <c r="F897" s="186" t="s">
        <v>3721</v>
      </c>
      <c r="G897" s="83">
        <f>VLOOKUP(A897,РАСЧЕТ!$A$3:$BH$1360,60,0)</f>
        <v>3834.5734623913236</v>
      </c>
      <c r="H897" s="83">
        <f t="shared" si="13"/>
        <v>1231.8134623913234</v>
      </c>
    </row>
    <row r="898" spans="1:8" ht="11.4" customHeight="1" x14ac:dyDescent="0.3">
      <c r="A898" s="181" t="s">
        <v>606</v>
      </c>
      <c r="B898" s="182" t="s">
        <v>607</v>
      </c>
      <c r="C898" s="190">
        <v>1687.93</v>
      </c>
      <c r="D898" s="191">
        <v>1687.93</v>
      </c>
      <c r="E898" s="185" t="s">
        <v>4637</v>
      </c>
      <c r="F898" s="186" t="s">
        <v>3536</v>
      </c>
      <c r="G898" s="83">
        <f>VLOOKUP(A898,РАСЧЕТ!$A$3:$BH$1360,60,0)</f>
        <v>2464.1763397684836</v>
      </c>
      <c r="H898" s="83">
        <f t="shared" ref="H898:H961" si="14">G898-C898</f>
        <v>776.24633976848349</v>
      </c>
    </row>
    <row r="899" spans="1:8" ht="11.4" customHeight="1" x14ac:dyDescent="0.3">
      <c r="A899" s="181" t="s">
        <v>2528</v>
      </c>
      <c r="B899" s="182" t="s">
        <v>2135</v>
      </c>
      <c r="C899" s="190">
        <v>1374.39</v>
      </c>
      <c r="D899" s="191">
        <v>1374.39</v>
      </c>
      <c r="E899" s="185" t="s">
        <v>4637</v>
      </c>
      <c r="F899" s="186" t="s">
        <v>3538</v>
      </c>
      <c r="G899" s="83">
        <f>VLOOKUP(A899,РАСЧЕТ!$A$3:$BH$1360,60,0)</f>
        <v>1001.6163141663026</v>
      </c>
      <c r="H899" s="83">
        <f t="shared" si="14"/>
        <v>-372.77368583369753</v>
      </c>
    </row>
    <row r="900" spans="1:8" ht="11.4" customHeight="1" x14ac:dyDescent="0.3">
      <c r="A900" s="181" t="s">
        <v>1446</v>
      </c>
      <c r="B900" s="182" t="s">
        <v>1447</v>
      </c>
      <c r="C900" s="190">
        <v>1361.51</v>
      </c>
      <c r="D900" s="191">
        <v>1361.51</v>
      </c>
      <c r="E900" s="185" t="s">
        <v>4637</v>
      </c>
      <c r="F900" s="186" t="s">
        <v>3539</v>
      </c>
      <c r="G900" s="83">
        <f>VLOOKUP(A900,РАСЧЕТ!$A$3:$BH$1360,60,0)</f>
        <v>1741.8215379924397</v>
      </c>
      <c r="H900" s="83">
        <f t="shared" si="14"/>
        <v>380.31153799243975</v>
      </c>
    </row>
    <row r="901" spans="1:8" ht="11.4" customHeight="1" x14ac:dyDescent="0.3">
      <c r="A901" s="181" t="s">
        <v>792</v>
      </c>
      <c r="B901" s="182" t="s">
        <v>248</v>
      </c>
      <c r="C901" s="190">
        <v>1576.26</v>
      </c>
      <c r="D901" s="191">
        <v>1576.26</v>
      </c>
      <c r="E901" s="185" t="s">
        <v>4637</v>
      </c>
      <c r="F901" s="186" t="s">
        <v>3184</v>
      </c>
      <c r="G901" s="83">
        <f>VLOOKUP(A901,РАСЧЕТ!$A$3:$BH$1360,60,0)</f>
        <v>2102.4532636207277</v>
      </c>
      <c r="H901" s="83">
        <f t="shared" si="14"/>
        <v>526.19326362072775</v>
      </c>
    </row>
    <row r="902" spans="1:8" ht="11.4" customHeight="1" x14ac:dyDescent="0.3">
      <c r="A902" s="181" t="s">
        <v>1019</v>
      </c>
      <c r="B902" s="182" t="s">
        <v>1020</v>
      </c>
      <c r="C902" s="190">
        <v>1679.34</v>
      </c>
      <c r="D902" s="191">
        <v>1679.34</v>
      </c>
      <c r="E902" s="185" t="s">
        <v>4637</v>
      </c>
      <c r="F902" s="186" t="s">
        <v>3722</v>
      </c>
      <c r="G902" s="83">
        <f>VLOOKUP(A902,РАСЧЕТ!$A$3:$BH$1360,60,0)</f>
        <v>1221.8224901321339</v>
      </c>
      <c r="H902" s="83">
        <f t="shared" si="14"/>
        <v>-457.51750986786601</v>
      </c>
    </row>
    <row r="903" spans="1:8" ht="11.4" customHeight="1" x14ac:dyDescent="0.3">
      <c r="A903" s="181" t="s">
        <v>1238</v>
      </c>
      <c r="B903" s="182" t="s">
        <v>1239</v>
      </c>
      <c r="C903" s="190">
        <v>2650</v>
      </c>
      <c r="D903" s="191">
        <v>2650</v>
      </c>
      <c r="E903" s="185" t="s">
        <v>4637</v>
      </c>
      <c r="F903" s="186" t="s">
        <v>3542</v>
      </c>
      <c r="G903" s="83">
        <f>VLOOKUP(A903,РАСЧЕТ!$A$3:$BH$1360,60,0)</f>
        <v>3864.5505783947879</v>
      </c>
      <c r="H903" s="83">
        <f t="shared" si="14"/>
        <v>1214.5505783947879</v>
      </c>
    </row>
    <row r="904" spans="1:8" ht="11.4" customHeight="1" x14ac:dyDescent="0.3">
      <c r="A904" s="181" t="s">
        <v>1140</v>
      </c>
      <c r="B904" s="182" t="s">
        <v>1141</v>
      </c>
      <c r="C904" s="190">
        <v>1395.87</v>
      </c>
      <c r="D904" s="191">
        <v>1395.87</v>
      </c>
      <c r="E904" s="185" t="s">
        <v>4637</v>
      </c>
      <c r="F904" s="186" t="s">
        <v>3724</v>
      </c>
      <c r="G904" s="83">
        <f>VLOOKUP(A904,РАСЧЕТ!$A$3:$BH$1360,60,0)</f>
        <v>2077.0535780858368</v>
      </c>
      <c r="H904" s="83">
        <f t="shared" si="14"/>
        <v>681.18357808583687</v>
      </c>
    </row>
    <row r="905" spans="1:8" ht="11.4" customHeight="1" x14ac:dyDescent="0.3">
      <c r="A905" s="181" t="s">
        <v>2451</v>
      </c>
      <c r="B905" s="182" t="s">
        <v>2452</v>
      </c>
      <c r="C905" s="190">
        <v>1443.11</v>
      </c>
      <c r="D905" s="191">
        <v>1443.11</v>
      </c>
      <c r="E905" s="185" t="s">
        <v>4637</v>
      </c>
      <c r="F905" s="186" t="s">
        <v>3742</v>
      </c>
      <c r="G905" s="83">
        <f>VLOOKUP(A905,РАСЧЕТ!$A$3:$BH$1360,60,0)</f>
        <v>2204.9949272154513</v>
      </c>
      <c r="H905" s="83">
        <f t="shared" si="14"/>
        <v>761.8849272154514</v>
      </c>
    </row>
    <row r="906" spans="1:8" ht="11.4" customHeight="1" x14ac:dyDescent="0.3">
      <c r="A906" s="181" t="s">
        <v>2508</v>
      </c>
      <c r="B906" s="182" t="s">
        <v>2509</v>
      </c>
      <c r="C906" s="190">
        <v>2602.7600000000002</v>
      </c>
      <c r="D906" s="191">
        <v>2602.7600000000002</v>
      </c>
      <c r="E906" s="185" t="s">
        <v>4637</v>
      </c>
      <c r="F906" s="186" t="s">
        <v>3743</v>
      </c>
      <c r="G906" s="83">
        <f>VLOOKUP(A906,РАСЧЕТ!$A$3:$BH$1360,60,0)</f>
        <v>4287.4269928801532</v>
      </c>
      <c r="H906" s="83">
        <f t="shared" si="14"/>
        <v>1684.666992880153</v>
      </c>
    </row>
    <row r="907" spans="1:8" ht="11.4" customHeight="1" x14ac:dyDescent="0.3">
      <c r="A907" s="181" t="s">
        <v>2522</v>
      </c>
      <c r="B907" s="182" t="s">
        <v>2523</v>
      </c>
      <c r="C907" s="190">
        <v>1687.93</v>
      </c>
      <c r="D907" s="191">
        <v>1687.93</v>
      </c>
      <c r="E907" s="185" t="s">
        <v>4637</v>
      </c>
      <c r="F907" s="186" t="s">
        <v>3744</v>
      </c>
      <c r="G907" s="83">
        <f>VLOOKUP(A907,РАСЧЕТ!$A$3:$BH$1360,60,0)</f>
        <v>2477.1150120681632</v>
      </c>
      <c r="H907" s="83">
        <f t="shared" si="14"/>
        <v>789.18501206816313</v>
      </c>
    </row>
    <row r="908" spans="1:8" ht="11.4" customHeight="1" x14ac:dyDescent="0.3">
      <c r="A908" s="181" t="s">
        <v>1059</v>
      </c>
      <c r="B908" s="182" t="s">
        <v>1060</v>
      </c>
      <c r="C908" s="190">
        <v>1374.39</v>
      </c>
      <c r="D908" s="191">
        <v>1374.39</v>
      </c>
      <c r="E908" s="185" t="s">
        <v>4637</v>
      </c>
      <c r="F908" s="186" t="s">
        <v>3745</v>
      </c>
      <c r="G908" s="83">
        <f>VLOOKUP(A908,РАСЧЕТ!$A$3:$BH$1360,60,0)</f>
        <v>1478.4988074973976</v>
      </c>
      <c r="H908" s="83">
        <f t="shared" si="14"/>
        <v>104.10880749739749</v>
      </c>
    </row>
    <row r="909" spans="1:8" ht="11.4" customHeight="1" x14ac:dyDescent="0.3">
      <c r="A909" s="181" t="s">
        <v>733</v>
      </c>
      <c r="B909" s="182" t="s">
        <v>734</v>
      </c>
      <c r="C909" s="190">
        <v>1361.51</v>
      </c>
      <c r="D909" s="191">
        <v>1361.51</v>
      </c>
      <c r="E909" s="185" t="s">
        <v>4637</v>
      </c>
      <c r="F909" s="186" t="s">
        <v>3746</v>
      </c>
      <c r="G909" s="83">
        <f>VLOOKUP(A909,РАСЧЕТ!$A$3:$BH$1360,60,0)</f>
        <v>989.23986944468311</v>
      </c>
      <c r="H909" s="83">
        <f t="shared" si="14"/>
        <v>-372.27013055531688</v>
      </c>
    </row>
    <row r="910" spans="1:8" ht="11.4" customHeight="1" x14ac:dyDescent="0.3">
      <c r="A910" s="181" t="s">
        <v>1886</v>
      </c>
      <c r="B910" s="182" t="s">
        <v>1887</v>
      </c>
      <c r="C910" s="190">
        <v>1679.34</v>
      </c>
      <c r="D910" s="191">
        <v>1679.34</v>
      </c>
      <c r="E910" s="185" t="s">
        <v>4637</v>
      </c>
      <c r="F910" s="186" t="s">
        <v>3547</v>
      </c>
      <c r="G910" s="83">
        <f>VLOOKUP(A910,РАСЧЕТ!$A$3:$BH$1360,60,0)</f>
        <v>2327.1547808762957</v>
      </c>
      <c r="H910" s="83">
        <f t="shared" si="14"/>
        <v>647.8147808762958</v>
      </c>
    </row>
    <row r="911" spans="1:8" ht="11.4" customHeight="1" x14ac:dyDescent="0.3">
      <c r="A911" s="181" t="s">
        <v>1377</v>
      </c>
      <c r="B911" s="182" t="s">
        <v>1378</v>
      </c>
      <c r="C911" s="190">
        <v>2650</v>
      </c>
      <c r="D911" s="191">
        <v>2650</v>
      </c>
      <c r="E911" s="185" t="s">
        <v>4637</v>
      </c>
      <c r="F911" s="186" t="s">
        <v>3747</v>
      </c>
      <c r="G911" s="83">
        <f>VLOOKUP(A911,РАСЧЕТ!$A$3:$BH$1360,60,0)</f>
        <v>3390.2330881430139</v>
      </c>
      <c r="H911" s="83">
        <f t="shared" si="14"/>
        <v>740.2330881430139</v>
      </c>
    </row>
    <row r="912" spans="1:8" ht="11.4" customHeight="1" x14ac:dyDescent="0.3">
      <c r="A912" s="181" t="s">
        <v>1061</v>
      </c>
      <c r="B912" s="182" t="s">
        <v>123</v>
      </c>
      <c r="C912" s="190">
        <v>3367.26</v>
      </c>
      <c r="D912" s="191">
        <v>3367.26</v>
      </c>
      <c r="E912" s="185" t="s">
        <v>4637</v>
      </c>
      <c r="F912" s="186" t="s">
        <v>3185</v>
      </c>
      <c r="G912" s="83">
        <f>VLOOKUP(A912,РАСЧЕТ!$A$3:$BH$1360,60,0)</f>
        <v>3161.0584108849985</v>
      </c>
      <c r="H912" s="83">
        <f t="shared" si="14"/>
        <v>-206.20158911500175</v>
      </c>
    </row>
    <row r="913" spans="1:8" ht="11.4" customHeight="1" x14ac:dyDescent="0.3">
      <c r="A913" s="181" t="s">
        <v>3947</v>
      </c>
      <c r="B913" s="182" t="s">
        <v>2024</v>
      </c>
      <c r="C913" s="190">
        <v>1395.87</v>
      </c>
      <c r="D913" s="191">
        <v>1395.87</v>
      </c>
      <c r="E913" s="185" t="s">
        <v>4637</v>
      </c>
      <c r="F913" s="186" t="s">
        <v>4556</v>
      </c>
      <c r="G913" s="83">
        <f>VLOOKUP(A913,РАСЧЕТ!$A$3:$BH$1360,60,0)</f>
        <v>1785.7791793297883</v>
      </c>
      <c r="H913" s="83">
        <f t="shared" si="14"/>
        <v>389.90917932978846</v>
      </c>
    </row>
    <row r="914" spans="1:8" ht="11.4" customHeight="1" x14ac:dyDescent="0.3">
      <c r="A914" s="181" t="s">
        <v>491</v>
      </c>
      <c r="B914" s="182" t="s">
        <v>492</v>
      </c>
      <c r="C914" s="190">
        <v>1443.11</v>
      </c>
      <c r="D914" s="191">
        <v>1443.11</v>
      </c>
      <c r="E914" s="185" t="s">
        <v>4637</v>
      </c>
      <c r="F914" s="186" t="s">
        <v>3765</v>
      </c>
      <c r="G914" s="83">
        <f>VLOOKUP(A914,РАСЧЕТ!$A$3:$BH$1360,60,0)</f>
        <v>1718.8705250988728</v>
      </c>
      <c r="H914" s="83">
        <f t="shared" si="14"/>
        <v>275.7605250988729</v>
      </c>
    </row>
    <row r="915" spans="1:8" ht="11.4" customHeight="1" x14ac:dyDescent="0.3">
      <c r="A915" s="181" t="s">
        <v>3949</v>
      </c>
      <c r="B915" s="182" t="s">
        <v>1389</v>
      </c>
      <c r="C915" s="190">
        <v>2602.7600000000002</v>
      </c>
      <c r="D915" s="191">
        <v>2602.7600000000002</v>
      </c>
      <c r="E915" s="185" t="s">
        <v>4637</v>
      </c>
      <c r="F915" s="186" t="s">
        <v>4624</v>
      </c>
      <c r="G915" s="83">
        <f>VLOOKUP(A915,РАСЧЕТ!$A$3:$BH$1360,60,0)</f>
        <v>4183.9176144827115</v>
      </c>
      <c r="H915" s="83">
        <f t="shared" si="14"/>
        <v>1581.1576144827113</v>
      </c>
    </row>
    <row r="916" spans="1:8" ht="11.4" customHeight="1" x14ac:dyDescent="0.3">
      <c r="A916" s="181" t="s">
        <v>710</v>
      </c>
      <c r="B916" s="182" t="s">
        <v>711</v>
      </c>
      <c r="C916" s="190">
        <v>1687.93</v>
      </c>
      <c r="D916" s="191">
        <v>1687.93</v>
      </c>
      <c r="E916" s="185" t="s">
        <v>4637</v>
      </c>
      <c r="F916" s="186" t="s">
        <v>3767</v>
      </c>
      <c r="G916" s="83">
        <f>VLOOKUP(A916,РАСЧЕТ!$A$3:$BH$1360,60,0)</f>
        <v>1783.9718531566921</v>
      </c>
      <c r="H916" s="83">
        <f t="shared" si="14"/>
        <v>96.041853156692014</v>
      </c>
    </row>
    <row r="917" spans="1:8" ht="11.4" customHeight="1" x14ac:dyDescent="0.3">
      <c r="A917" s="181" t="s">
        <v>803</v>
      </c>
      <c r="B917" s="182" t="s">
        <v>804</v>
      </c>
      <c r="C917" s="190">
        <v>1374.39</v>
      </c>
      <c r="D917" s="191">
        <v>1374.39</v>
      </c>
      <c r="E917" s="185" t="s">
        <v>4637</v>
      </c>
      <c r="F917" s="186" t="s">
        <v>3768</v>
      </c>
      <c r="G917" s="83">
        <f>VLOOKUP(A917,РАСЧЕТ!$A$3:$BH$1360,60,0)</f>
        <v>1758.3056534939456</v>
      </c>
      <c r="H917" s="83">
        <f t="shared" si="14"/>
        <v>383.91565349394546</v>
      </c>
    </row>
    <row r="918" spans="1:8" ht="11.4" customHeight="1" x14ac:dyDescent="0.3">
      <c r="A918" s="181" t="s">
        <v>2052</v>
      </c>
      <c r="B918" s="182" t="s">
        <v>2053</v>
      </c>
      <c r="C918" s="190">
        <v>1361.51</v>
      </c>
      <c r="D918" s="191">
        <v>1361.51</v>
      </c>
      <c r="E918" s="185" t="s">
        <v>4637</v>
      </c>
      <c r="F918" s="186" t="s">
        <v>3554</v>
      </c>
      <c r="G918" s="83">
        <f>VLOOKUP(A918,РАСЧЕТ!$A$3:$BH$1360,60,0)</f>
        <v>1845.0406229807147</v>
      </c>
      <c r="H918" s="83">
        <f t="shared" si="14"/>
        <v>483.53062298071472</v>
      </c>
    </row>
    <row r="919" spans="1:8" ht="11.4" customHeight="1" x14ac:dyDescent="0.3">
      <c r="A919" s="181" t="s">
        <v>863</v>
      </c>
      <c r="B919" s="182" t="s">
        <v>864</v>
      </c>
      <c r="C919" s="190">
        <v>1679.34</v>
      </c>
      <c r="D919" s="191">
        <v>1679.34</v>
      </c>
      <c r="E919" s="185" t="s">
        <v>4637</v>
      </c>
      <c r="F919" s="186" t="s">
        <v>3769</v>
      </c>
      <c r="G919" s="83">
        <f>VLOOKUP(A919,РАСЧЕТ!$A$3:$BH$1360,60,0)</f>
        <v>1131.2517840343694</v>
      </c>
      <c r="H919" s="83">
        <f t="shared" si="14"/>
        <v>-548.08821596563052</v>
      </c>
    </row>
    <row r="920" spans="1:8" ht="11.4" customHeight="1" x14ac:dyDescent="0.3">
      <c r="A920" s="181" t="s">
        <v>1077</v>
      </c>
      <c r="B920" s="182" t="s">
        <v>1078</v>
      </c>
      <c r="C920" s="190">
        <v>2650</v>
      </c>
      <c r="D920" s="191">
        <v>2650</v>
      </c>
      <c r="E920" s="185" t="s">
        <v>4637</v>
      </c>
      <c r="F920" s="186" t="s">
        <v>3556</v>
      </c>
      <c r="G920" s="83">
        <f>VLOOKUP(A920,РАСЧЕТ!$A$3:$BH$1360,60,0)</f>
        <v>2670.4959633099597</v>
      </c>
      <c r="H920" s="83">
        <f t="shared" si="14"/>
        <v>20.495963309959734</v>
      </c>
    </row>
    <row r="921" spans="1:8" ht="11.4" customHeight="1" x14ac:dyDescent="0.3">
      <c r="A921" s="181" t="s">
        <v>960</v>
      </c>
      <c r="B921" s="182" t="s">
        <v>961</v>
      </c>
      <c r="C921" s="190">
        <v>1395.87</v>
      </c>
      <c r="D921" s="191">
        <v>1395.87</v>
      </c>
      <c r="E921" s="185" t="s">
        <v>4637</v>
      </c>
      <c r="F921" s="186" t="s">
        <v>3772</v>
      </c>
      <c r="G921" s="83">
        <f>VLOOKUP(A921,РАСЧЕТ!$A$3:$BH$1360,60,0)</f>
        <v>940.29879747102314</v>
      </c>
      <c r="H921" s="83">
        <f t="shared" si="14"/>
        <v>-455.57120252897676</v>
      </c>
    </row>
    <row r="922" spans="1:8" ht="11.4" customHeight="1" x14ac:dyDescent="0.3">
      <c r="A922" s="181" t="s">
        <v>2580</v>
      </c>
      <c r="B922" s="182" t="s">
        <v>2013</v>
      </c>
      <c r="C922" s="190">
        <v>1443.11</v>
      </c>
      <c r="D922" s="191">
        <v>1443.11</v>
      </c>
      <c r="E922" s="185" t="s">
        <v>4637</v>
      </c>
      <c r="F922" s="186" t="s">
        <v>3910</v>
      </c>
      <c r="G922" s="83">
        <f>VLOOKUP(A922,РАСЧЕТ!$A$3:$BH$1360,60,0)</f>
        <v>2190.2078731586716</v>
      </c>
      <c r="H922" s="83">
        <f t="shared" si="14"/>
        <v>747.09787315867175</v>
      </c>
    </row>
    <row r="923" spans="1:8" ht="11.4" customHeight="1" x14ac:dyDescent="0.3">
      <c r="A923" s="181" t="s">
        <v>2444</v>
      </c>
      <c r="B923" s="182" t="s">
        <v>193</v>
      </c>
      <c r="C923" s="190">
        <v>3118.15</v>
      </c>
      <c r="D923" s="191">
        <v>3118.15</v>
      </c>
      <c r="E923" s="185" t="s">
        <v>4637</v>
      </c>
      <c r="F923" s="186" t="s">
        <v>3191</v>
      </c>
      <c r="G923" s="83">
        <f>VLOOKUP(A923,РАСЧЕТ!$A$3:$BH$1360,60,0)</f>
        <v>6011.6586502146047</v>
      </c>
      <c r="H923" s="83">
        <f t="shared" si="14"/>
        <v>2893.5086502146046</v>
      </c>
    </row>
    <row r="924" spans="1:8" ht="11.4" customHeight="1" x14ac:dyDescent="0.3">
      <c r="A924" s="181" t="s">
        <v>962</v>
      </c>
      <c r="B924" s="182" t="s">
        <v>963</v>
      </c>
      <c r="C924" s="190">
        <v>2602.7600000000002</v>
      </c>
      <c r="D924" s="191">
        <v>2602.7600000000002</v>
      </c>
      <c r="E924" s="185" t="s">
        <v>4637</v>
      </c>
      <c r="F924" s="186" t="s">
        <v>3792</v>
      </c>
      <c r="G924" s="83">
        <f>VLOOKUP(A924,РАСЧЕТ!$A$3:$BH$1360,60,0)</f>
        <v>3331.8136244608718</v>
      </c>
      <c r="H924" s="83">
        <f t="shared" si="14"/>
        <v>729.05362446087156</v>
      </c>
    </row>
    <row r="925" spans="1:8" ht="11.4" customHeight="1" x14ac:dyDescent="0.3">
      <c r="A925" s="181" t="s">
        <v>2597</v>
      </c>
      <c r="B925" s="182" t="s">
        <v>2365</v>
      </c>
      <c r="C925" s="190">
        <v>1687.93</v>
      </c>
      <c r="D925" s="191">
        <v>1687.93</v>
      </c>
      <c r="E925" s="185" t="s">
        <v>4637</v>
      </c>
      <c r="F925" s="186" t="s">
        <v>3904</v>
      </c>
      <c r="G925" s="83">
        <f>VLOOKUP(A925,РАСЧЕТ!$A$3:$BH$1360,60,0)</f>
        <v>2841.2462182163217</v>
      </c>
      <c r="H925" s="83">
        <f t="shared" si="14"/>
        <v>1153.3162182163217</v>
      </c>
    </row>
    <row r="926" spans="1:8" ht="11.4" customHeight="1" x14ac:dyDescent="0.3">
      <c r="A926" s="181" t="s">
        <v>1162</v>
      </c>
      <c r="B926" s="182" t="s">
        <v>1163</v>
      </c>
      <c r="C926" s="190">
        <v>1374.39</v>
      </c>
      <c r="D926" s="191">
        <v>1374.39</v>
      </c>
      <c r="E926" s="185" t="s">
        <v>4637</v>
      </c>
      <c r="F926" s="186" t="s">
        <v>3793</v>
      </c>
      <c r="G926" s="83">
        <f>VLOOKUP(A926,РАСЧЕТ!$A$3:$BH$1360,60,0)</f>
        <v>1990.5005542133333</v>
      </c>
      <c r="H926" s="83">
        <f t="shared" si="14"/>
        <v>616.11055421333322</v>
      </c>
    </row>
    <row r="927" spans="1:8" ht="11.4" customHeight="1" x14ac:dyDescent="0.3">
      <c r="A927" s="181" t="s">
        <v>2154</v>
      </c>
      <c r="B927" s="182" t="s">
        <v>2155</v>
      </c>
      <c r="C927" s="190">
        <v>1361.51</v>
      </c>
      <c r="D927" s="191">
        <v>1361.51</v>
      </c>
      <c r="E927" s="185" t="s">
        <v>4637</v>
      </c>
      <c r="F927" s="186" t="s">
        <v>3562</v>
      </c>
      <c r="G927" s="83">
        <f>VLOOKUP(A927,РАСЧЕТ!$A$3:$BH$1360,60,0)</f>
        <v>2083.4818696462603</v>
      </c>
      <c r="H927" s="83">
        <f t="shared" si="14"/>
        <v>721.9718696462603</v>
      </c>
    </row>
    <row r="928" spans="1:8" ht="11.4" customHeight="1" x14ac:dyDescent="0.3">
      <c r="A928" s="181" t="s">
        <v>735</v>
      </c>
      <c r="B928" s="182" t="s">
        <v>736</v>
      </c>
      <c r="C928" s="190">
        <v>1679.34</v>
      </c>
      <c r="D928" s="191">
        <v>1679.34</v>
      </c>
      <c r="E928" s="185" t="s">
        <v>4637</v>
      </c>
      <c r="F928" s="186" t="s">
        <v>3794</v>
      </c>
      <c r="G928" s="83">
        <f>VLOOKUP(A928,РАСЧЕТ!$A$3:$BH$1360,60,0)</f>
        <v>1343.8156861005539</v>
      </c>
      <c r="H928" s="83">
        <f t="shared" si="14"/>
        <v>-335.52431389944604</v>
      </c>
    </row>
    <row r="929" spans="1:8" ht="11.4" customHeight="1" x14ac:dyDescent="0.3">
      <c r="A929" s="181" t="s">
        <v>2214</v>
      </c>
      <c r="B929" s="182" t="s">
        <v>2215</v>
      </c>
      <c r="C929" s="190">
        <v>2650</v>
      </c>
      <c r="D929" s="191">
        <v>2650</v>
      </c>
      <c r="E929" s="185" t="s">
        <v>4637</v>
      </c>
      <c r="F929" s="186" t="s">
        <v>3795</v>
      </c>
      <c r="G929" s="83">
        <f>VLOOKUP(A929,РАСЧЕТ!$A$3:$BH$1360,60,0)</f>
        <v>4232.378548057146</v>
      </c>
      <c r="H929" s="83">
        <f t="shared" si="14"/>
        <v>1582.378548057146</v>
      </c>
    </row>
    <row r="930" spans="1:8" ht="11.4" customHeight="1" x14ac:dyDescent="0.3">
      <c r="A930" s="181" t="s">
        <v>1741</v>
      </c>
      <c r="B930" s="182" t="s">
        <v>1742</v>
      </c>
      <c r="C930" s="190">
        <v>1395.87</v>
      </c>
      <c r="D930" s="191">
        <v>1395.87</v>
      </c>
      <c r="E930" s="185" t="s">
        <v>4637</v>
      </c>
      <c r="F930" s="186" t="s">
        <v>3797</v>
      </c>
      <c r="G930" s="83">
        <f>VLOOKUP(A930,РАСЧЕТ!$A$3:$BH$1360,60,0)</f>
        <v>2126.9598855274617</v>
      </c>
      <c r="H930" s="83">
        <f t="shared" si="14"/>
        <v>731.08988552746177</v>
      </c>
    </row>
    <row r="931" spans="1:8" ht="11.4" customHeight="1" x14ac:dyDescent="0.3">
      <c r="A931" s="181" t="s">
        <v>2635</v>
      </c>
      <c r="B931" s="182" t="s">
        <v>2264</v>
      </c>
      <c r="C931" s="190">
        <v>2044.41</v>
      </c>
      <c r="D931" s="191">
        <v>2044.41</v>
      </c>
      <c r="E931" s="185" t="s">
        <v>4637</v>
      </c>
      <c r="F931" s="186" t="s">
        <v>3919</v>
      </c>
      <c r="G931" s="83">
        <f>VLOOKUP(A931,РАСЧЕТ!$A$3:$BH$1360,60,0)</f>
        <v>2425.2085411855514</v>
      </c>
      <c r="H931" s="83">
        <f t="shared" si="14"/>
        <v>380.79854118555136</v>
      </c>
    </row>
    <row r="932" spans="1:8" ht="11.4" customHeight="1" x14ac:dyDescent="0.3">
      <c r="A932" s="181" t="s">
        <v>527</v>
      </c>
      <c r="B932" s="182" t="s">
        <v>528</v>
      </c>
      <c r="C932" s="190">
        <v>3659.32</v>
      </c>
      <c r="D932" s="191">
        <v>3659.32</v>
      </c>
      <c r="E932" s="185" t="s">
        <v>4637</v>
      </c>
      <c r="F932" s="186" t="s">
        <v>3815</v>
      </c>
      <c r="G932" s="83">
        <f>VLOOKUP(A932,РАСЧЕТ!$A$3:$BH$1360,60,0)</f>
        <v>3511.2135374256968</v>
      </c>
      <c r="H932" s="83">
        <f t="shared" si="14"/>
        <v>-148.10646257430335</v>
      </c>
    </row>
    <row r="933" spans="1:8" ht="11.4" customHeight="1" x14ac:dyDescent="0.3">
      <c r="A933" s="181" t="s">
        <v>989</v>
      </c>
      <c r="B933" s="182" t="s">
        <v>990</v>
      </c>
      <c r="C933" s="190">
        <v>2400.89</v>
      </c>
      <c r="D933" s="191">
        <v>2400.89</v>
      </c>
      <c r="E933" s="185" t="s">
        <v>4637</v>
      </c>
      <c r="F933" s="186" t="s">
        <v>3816</v>
      </c>
      <c r="G933" s="83">
        <f>VLOOKUP(A933,РАСЧЕТ!$A$3:$BH$1360,60,0)</f>
        <v>3049.8097934005318</v>
      </c>
      <c r="H933" s="83">
        <f t="shared" si="14"/>
        <v>648.91979340053194</v>
      </c>
    </row>
    <row r="934" spans="1:8" ht="11.4" customHeight="1" x14ac:dyDescent="0.3">
      <c r="A934" s="181" t="s">
        <v>1390</v>
      </c>
      <c r="B934" s="182" t="s">
        <v>311</v>
      </c>
      <c r="C934" s="190">
        <v>1644.98</v>
      </c>
      <c r="D934" s="191">
        <v>1644.98</v>
      </c>
      <c r="E934" s="185" t="s">
        <v>4637</v>
      </c>
      <c r="F934" s="186" t="s">
        <v>3102</v>
      </c>
      <c r="G934" s="83">
        <f>VLOOKUP(A934,РАСЧЕТ!$A$3:$BH$1360,60,0)</f>
        <v>2089.5966804998811</v>
      </c>
      <c r="H934" s="83">
        <f t="shared" si="14"/>
        <v>444.61668049988111</v>
      </c>
    </row>
    <row r="935" spans="1:8" ht="11.4" customHeight="1" x14ac:dyDescent="0.3">
      <c r="A935" s="181" t="s">
        <v>1896</v>
      </c>
      <c r="B935" s="182" t="s">
        <v>240</v>
      </c>
      <c r="C935" s="190">
        <v>2452.4299999999998</v>
      </c>
      <c r="D935" s="191">
        <v>2452.4299999999998</v>
      </c>
      <c r="E935" s="185" t="s">
        <v>4637</v>
      </c>
      <c r="F935" s="186" t="s">
        <v>3192</v>
      </c>
      <c r="G935" s="83">
        <f>VLOOKUP(A935,РАСЧЕТ!$A$3:$BH$1360,60,0)</f>
        <v>4781.3429712455127</v>
      </c>
      <c r="H935" s="83">
        <f t="shared" si="14"/>
        <v>2328.9129712455128</v>
      </c>
    </row>
    <row r="936" spans="1:8" ht="11.4" customHeight="1" x14ac:dyDescent="0.3">
      <c r="A936" s="181" t="s">
        <v>1743</v>
      </c>
      <c r="B936" s="182" t="s">
        <v>1744</v>
      </c>
      <c r="C936" s="190">
        <v>1967.1</v>
      </c>
      <c r="D936" s="191">
        <v>1967.1</v>
      </c>
      <c r="E936" s="185" t="s">
        <v>4637</v>
      </c>
      <c r="F936" s="186" t="s">
        <v>3817</v>
      </c>
      <c r="G936" s="83">
        <f>VLOOKUP(A936,РАСЧЕТ!$A$3:$BH$1360,60,0)</f>
        <v>3406.3758561583654</v>
      </c>
      <c r="H936" s="83">
        <f t="shared" si="14"/>
        <v>1439.2758561583655</v>
      </c>
    </row>
    <row r="937" spans="1:8" ht="11.4" customHeight="1" x14ac:dyDescent="0.3">
      <c r="A937" s="181" t="s">
        <v>2371</v>
      </c>
      <c r="B937" s="182" t="s">
        <v>2372</v>
      </c>
      <c r="C937" s="190">
        <v>1945.62</v>
      </c>
      <c r="D937" s="191">
        <v>1945.62</v>
      </c>
      <c r="E937" s="185" t="s">
        <v>4637</v>
      </c>
      <c r="F937" s="186" t="s">
        <v>3818</v>
      </c>
      <c r="G937" s="83">
        <f>VLOOKUP(A937,РАСЧЕТ!$A$3:$BH$1360,60,0)</f>
        <v>2959.3883896519019</v>
      </c>
      <c r="H937" s="83">
        <f t="shared" si="14"/>
        <v>1013.768389651902</v>
      </c>
    </row>
    <row r="938" spans="1:8" ht="11.4" customHeight="1" x14ac:dyDescent="0.3">
      <c r="A938" s="181" t="s">
        <v>2062</v>
      </c>
      <c r="B938" s="182" t="s">
        <v>2063</v>
      </c>
      <c r="C938" s="190">
        <v>2413.7800000000002</v>
      </c>
      <c r="D938" s="191">
        <v>2413.7800000000002</v>
      </c>
      <c r="E938" s="185" t="s">
        <v>4637</v>
      </c>
      <c r="F938" s="186" t="s">
        <v>3819</v>
      </c>
      <c r="G938" s="83">
        <f>VLOOKUP(A938,РАСЧЕТ!$A$3:$BH$1360,60,0)</f>
        <v>3356.0789375006207</v>
      </c>
      <c r="H938" s="83">
        <f t="shared" si="14"/>
        <v>942.29893750062047</v>
      </c>
    </row>
    <row r="939" spans="1:8" ht="11.4" customHeight="1" x14ac:dyDescent="0.3">
      <c r="A939" s="181" t="s">
        <v>2216</v>
      </c>
      <c r="B939" s="182" t="s">
        <v>2217</v>
      </c>
      <c r="C939" s="190">
        <v>3706.56</v>
      </c>
      <c r="D939" s="191">
        <v>3706.56</v>
      </c>
      <c r="E939" s="185" t="s">
        <v>4637</v>
      </c>
      <c r="F939" s="186" t="s">
        <v>3821</v>
      </c>
      <c r="G939" s="83">
        <f>VLOOKUP(A939,РАСЧЕТ!$A$3:$BH$1360,60,0)</f>
        <v>3581.8550520852991</v>
      </c>
      <c r="H939" s="83">
        <f t="shared" si="14"/>
        <v>-124.70494791470082</v>
      </c>
    </row>
    <row r="940" spans="1:8" ht="11.4" customHeight="1" x14ac:dyDescent="0.3">
      <c r="A940" s="181" t="s">
        <v>2265</v>
      </c>
      <c r="B940" s="182" t="s">
        <v>2266</v>
      </c>
      <c r="C940" s="190">
        <v>1988.57</v>
      </c>
      <c r="D940" s="191">
        <v>1988.57</v>
      </c>
      <c r="E940" s="185" t="s">
        <v>4637</v>
      </c>
      <c r="F940" s="186" t="s">
        <v>3823</v>
      </c>
      <c r="G940" s="83">
        <f>VLOOKUP(A940,РАСЧЕТ!$A$3:$BH$1360,60,0)</f>
        <v>2635.2797447377407</v>
      </c>
      <c r="H940" s="83">
        <f t="shared" si="14"/>
        <v>646.70974473774072</v>
      </c>
    </row>
    <row r="941" spans="1:8" ht="11.4" customHeight="1" x14ac:dyDescent="0.3">
      <c r="A941" s="181" t="s">
        <v>2555</v>
      </c>
      <c r="B941" s="182" t="s">
        <v>2037</v>
      </c>
      <c r="C941" s="190">
        <v>3573.42</v>
      </c>
      <c r="D941" s="191">
        <v>3573.42</v>
      </c>
      <c r="E941" s="185" t="s">
        <v>4637</v>
      </c>
      <c r="F941" s="186" t="s">
        <v>3571</v>
      </c>
      <c r="G941" s="83">
        <f>VLOOKUP(A941,РАСЧЕТ!$A$3:$BH$1360,60,0)</f>
        <v>5604.865361304076</v>
      </c>
      <c r="H941" s="83">
        <f t="shared" si="14"/>
        <v>2031.445361304076</v>
      </c>
    </row>
    <row r="942" spans="1:8" ht="11.4" customHeight="1" x14ac:dyDescent="0.3">
      <c r="A942" s="181" t="s">
        <v>2605</v>
      </c>
      <c r="B942" s="182" t="s">
        <v>1084</v>
      </c>
      <c r="C942" s="190">
        <v>1533.31</v>
      </c>
      <c r="D942" s="191">
        <v>1533.31</v>
      </c>
      <c r="E942" s="185" t="s">
        <v>4637</v>
      </c>
      <c r="F942" s="186" t="s">
        <v>3906</v>
      </c>
      <c r="G942" s="83">
        <f>VLOOKUP(A942,РАСЧЕТ!$A$3:$BH$1360,60,0)</f>
        <v>2339.6879659513133</v>
      </c>
      <c r="H942" s="83">
        <f t="shared" si="14"/>
        <v>806.3779659513134</v>
      </c>
    </row>
    <row r="943" spans="1:8" ht="11.4" customHeight="1" x14ac:dyDescent="0.3">
      <c r="A943" s="181" t="s">
        <v>1119</v>
      </c>
      <c r="B943" s="182" t="s">
        <v>1120</v>
      </c>
      <c r="C943" s="190">
        <v>1361.51</v>
      </c>
      <c r="D943" s="191">
        <v>1361.51</v>
      </c>
      <c r="E943" s="185" t="s">
        <v>4637</v>
      </c>
      <c r="F943" s="186" t="s">
        <v>3352</v>
      </c>
      <c r="G943" s="83">
        <f>VLOOKUP(A943,РАСЧЕТ!$A$3:$BH$1360,60,0)</f>
        <v>2089.0270149175522</v>
      </c>
      <c r="H943" s="83">
        <f t="shared" si="14"/>
        <v>727.51701491755216</v>
      </c>
    </row>
    <row r="944" spans="1:8" ht="11.4" customHeight="1" x14ac:dyDescent="0.3">
      <c r="A944" s="181" t="s">
        <v>2486</v>
      </c>
      <c r="B944" s="182" t="s">
        <v>2487</v>
      </c>
      <c r="C944" s="190">
        <v>1533.31</v>
      </c>
      <c r="D944" s="191">
        <v>1533.31</v>
      </c>
      <c r="E944" s="185" t="s">
        <v>4637</v>
      </c>
      <c r="F944" s="186" t="s">
        <v>3574</v>
      </c>
      <c r="G944" s="83">
        <f>VLOOKUP(A944,РАСЧЕТ!$A$3:$BH$1360,60,0)</f>
        <v>2737.0900437272235</v>
      </c>
      <c r="H944" s="83">
        <f t="shared" si="14"/>
        <v>1203.7800437272235</v>
      </c>
    </row>
    <row r="945" spans="1:8" ht="11.4" customHeight="1" x14ac:dyDescent="0.3">
      <c r="A945" s="181" t="s">
        <v>993</v>
      </c>
      <c r="B945" s="182" t="s">
        <v>994</v>
      </c>
      <c r="C945" s="190">
        <v>3294.25</v>
      </c>
      <c r="D945" s="191">
        <v>3294.25</v>
      </c>
      <c r="E945" s="185" t="s">
        <v>4637</v>
      </c>
      <c r="F945" s="186" t="s">
        <v>3353</v>
      </c>
      <c r="G945" s="83">
        <f>VLOOKUP(A945,РАСЧЕТ!$A$3:$BH$1360,60,0)</f>
        <v>7435.2384805600805</v>
      </c>
      <c r="H945" s="83">
        <f t="shared" si="14"/>
        <v>4140.9884805600805</v>
      </c>
    </row>
    <row r="946" spans="1:8" ht="11.4" customHeight="1" x14ac:dyDescent="0.3">
      <c r="A946" s="181" t="s">
        <v>2042</v>
      </c>
      <c r="B946" s="182" t="s">
        <v>275</v>
      </c>
      <c r="C946" s="190">
        <v>1421.64</v>
      </c>
      <c r="D946" s="191">
        <v>1421.64</v>
      </c>
      <c r="E946" s="185" t="s">
        <v>4637</v>
      </c>
      <c r="F946" s="186" t="s">
        <v>3193</v>
      </c>
      <c r="G946" s="83">
        <f>VLOOKUP(A946,РАСЧЕТ!$A$3:$BH$1360,60,0)</f>
        <v>957.65815988587281</v>
      </c>
      <c r="H946" s="83">
        <f t="shared" si="14"/>
        <v>-463.98184011412729</v>
      </c>
    </row>
    <row r="947" spans="1:8" ht="11.4" customHeight="1" x14ac:dyDescent="0.3">
      <c r="A947" s="181" t="s">
        <v>2604</v>
      </c>
      <c r="B947" s="182" t="s">
        <v>1963</v>
      </c>
      <c r="C947" s="190">
        <v>3513.29</v>
      </c>
      <c r="D947" s="191">
        <v>3513.29</v>
      </c>
      <c r="E947" s="185" t="s">
        <v>4637</v>
      </c>
      <c r="F947" s="186" t="s">
        <v>3884</v>
      </c>
      <c r="G947" s="83">
        <f>VLOOKUP(A947,РАСЧЕТ!$A$3:$BH$1360,60,0)</f>
        <v>3527.4434860149149</v>
      </c>
      <c r="H947" s="83">
        <f t="shared" si="14"/>
        <v>14.153486014914961</v>
      </c>
    </row>
    <row r="948" spans="1:8" ht="11.4" customHeight="1" x14ac:dyDescent="0.3">
      <c r="A948" s="181" t="s">
        <v>1168</v>
      </c>
      <c r="B948" s="182" t="s">
        <v>1169</v>
      </c>
      <c r="C948" s="190">
        <v>1477.47</v>
      </c>
      <c r="D948" s="191">
        <v>1477.47</v>
      </c>
      <c r="E948" s="185" t="s">
        <v>4637</v>
      </c>
      <c r="F948" s="186" t="s">
        <v>3365</v>
      </c>
      <c r="G948" s="83">
        <f>VLOOKUP(A948,РАСЧЕТ!$A$3:$BH$1360,60,0)</f>
        <v>2568.2429870744813</v>
      </c>
      <c r="H948" s="83">
        <f t="shared" si="14"/>
        <v>1090.7729870744813</v>
      </c>
    </row>
    <row r="949" spans="1:8" ht="11.4" customHeight="1" x14ac:dyDescent="0.3">
      <c r="A949" s="181" t="s">
        <v>995</v>
      </c>
      <c r="B949" s="182" t="s">
        <v>996</v>
      </c>
      <c r="C949" s="190">
        <v>1318.56</v>
      </c>
      <c r="D949" s="191">
        <v>1318.56</v>
      </c>
      <c r="E949" s="185" t="s">
        <v>4637</v>
      </c>
      <c r="F949" s="186" t="s">
        <v>3366</v>
      </c>
      <c r="G949" s="83">
        <f>VLOOKUP(A949,РАСЧЕТ!$A$3:$BH$1360,60,0)</f>
        <v>1836.4405516173672</v>
      </c>
      <c r="H949" s="83">
        <f t="shared" si="14"/>
        <v>517.88055161736725</v>
      </c>
    </row>
    <row r="950" spans="1:8" ht="11.4" customHeight="1" x14ac:dyDescent="0.3">
      <c r="A950" s="181" t="s">
        <v>2401</v>
      </c>
      <c r="B950" s="182" t="s">
        <v>2402</v>
      </c>
      <c r="C950" s="190">
        <v>1473.18</v>
      </c>
      <c r="D950" s="191">
        <v>1473.18</v>
      </c>
      <c r="E950" s="185" t="s">
        <v>4637</v>
      </c>
      <c r="F950" s="186" t="s">
        <v>3367</v>
      </c>
      <c r="G950" s="83">
        <f>VLOOKUP(A950,РАСЧЕТ!$A$3:$BH$1360,60,0)</f>
        <v>2112.4962295165101</v>
      </c>
      <c r="H950" s="83">
        <f t="shared" si="14"/>
        <v>639.31622951651002</v>
      </c>
    </row>
    <row r="951" spans="1:8" ht="11.4" customHeight="1" x14ac:dyDescent="0.3">
      <c r="A951" s="181" t="s">
        <v>2136</v>
      </c>
      <c r="B951" s="182" t="s">
        <v>2137</v>
      </c>
      <c r="C951" s="190">
        <v>3251.3</v>
      </c>
      <c r="D951" s="191">
        <v>3251.3</v>
      </c>
      <c r="E951" s="185" t="s">
        <v>4637</v>
      </c>
      <c r="F951" s="186" t="s">
        <v>3579</v>
      </c>
      <c r="G951" s="83">
        <f>VLOOKUP(A951,РАСЧЕТ!$A$3:$BH$1360,60,0)</f>
        <v>4809.329841147015</v>
      </c>
      <c r="H951" s="83">
        <f t="shared" si="14"/>
        <v>1558.0298411470148</v>
      </c>
    </row>
    <row r="952" spans="1:8" ht="11.4" customHeight="1" x14ac:dyDescent="0.3">
      <c r="A952" s="181" t="s">
        <v>2296</v>
      </c>
      <c r="B952" s="182" t="s">
        <v>2297</v>
      </c>
      <c r="C952" s="190">
        <v>3513.29</v>
      </c>
      <c r="D952" s="191">
        <v>3513.29</v>
      </c>
      <c r="E952" s="185" t="s">
        <v>4637</v>
      </c>
      <c r="F952" s="186" t="s">
        <v>3581</v>
      </c>
      <c r="G952" s="83">
        <f>VLOOKUP(A952,РАСЧЕТ!$A$3:$BH$1360,60,0)</f>
        <v>3571.8046481852475</v>
      </c>
      <c r="H952" s="83">
        <f t="shared" si="14"/>
        <v>58.514648185247552</v>
      </c>
    </row>
    <row r="953" spans="1:8" ht="11.4" customHeight="1" x14ac:dyDescent="0.3">
      <c r="A953" s="181" t="s">
        <v>493</v>
      </c>
      <c r="B953" s="182" t="s">
        <v>494</v>
      </c>
      <c r="C953" s="190">
        <v>1477.47</v>
      </c>
      <c r="D953" s="191">
        <v>1477.47</v>
      </c>
      <c r="E953" s="185" t="s">
        <v>4637</v>
      </c>
      <c r="F953" s="186" t="s">
        <v>3582</v>
      </c>
      <c r="G953" s="83">
        <f>VLOOKUP(A953,РАСЧЕТ!$A$3:$BH$1360,60,0)</f>
        <v>1734.6228146236142</v>
      </c>
      <c r="H953" s="83">
        <f t="shared" si="14"/>
        <v>257.15281462361418</v>
      </c>
    </row>
    <row r="954" spans="1:8" ht="11.4" customHeight="1" x14ac:dyDescent="0.3">
      <c r="A954" s="181" t="s">
        <v>2205</v>
      </c>
      <c r="B954" s="182" t="s">
        <v>2206</v>
      </c>
      <c r="C954" s="190">
        <v>1318.56</v>
      </c>
      <c r="D954" s="191">
        <v>1318.56</v>
      </c>
      <c r="E954" s="185" t="s">
        <v>4637</v>
      </c>
      <c r="F954" s="186" t="s">
        <v>3386</v>
      </c>
      <c r="G954" s="83">
        <f>VLOOKUP(A954,РАСЧЕТ!$A$3:$BH$1360,60,0)</f>
        <v>1396.5256934282193</v>
      </c>
      <c r="H954" s="83">
        <f t="shared" si="14"/>
        <v>77.965693428219311</v>
      </c>
    </row>
    <row r="955" spans="1:8" ht="11.4" customHeight="1" x14ac:dyDescent="0.3">
      <c r="A955" s="181" t="s">
        <v>608</v>
      </c>
      <c r="B955" s="182" t="s">
        <v>609</v>
      </c>
      <c r="C955" s="190">
        <v>1473.18</v>
      </c>
      <c r="D955" s="191">
        <v>1473.18</v>
      </c>
      <c r="E955" s="185" t="s">
        <v>4637</v>
      </c>
      <c r="F955" s="186" t="s">
        <v>3387</v>
      </c>
      <c r="G955" s="83">
        <f>VLOOKUP(A955,РАСЧЕТ!$A$3:$BH$1360,60,0)</f>
        <v>1789.0294220244903</v>
      </c>
      <c r="H955" s="83">
        <f t="shared" si="14"/>
        <v>315.8494220244902</v>
      </c>
    </row>
    <row r="956" spans="1:8" ht="11.4" customHeight="1" x14ac:dyDescent="0.3">
      <c r="A956" s="181" t="s">
        <v>2271</v>
      </c>
      <c r="B956" s="182" t="s">
        <v>2272</v>
      </c>
      <c r="C956" s="190">
        <v>3251.3</v>
      </c>
      <c r="D956" s="191">
        <v>3251.3</v>
      </c>
      <c r="E956" s="185" t="s">
        <v>4637</v>
      </c>
      <c r="F956" s="186" t="s">
        <v>3388</v>
      </c>
      <c r="G956" s="83">
        <f>VLOOKUP(A956,РАСЧЕТ!$A$3:$BH$1360,60,0)</f>
        <v>4343.5376383585017</v>
      </c>
      <c r="H956" s="83">
        <f t="shared" si="14"/>
        <v>1092.2376383585015</v>
      </c>
    </row>
    <row r="957" spans="1:8" ht="11.4" customHeight="1" x14ac:dyDescent="0.3">
      <c r="A957" s="181" t="s">
        <v>3930</v>
      </c>
      <c r="B957" s="182" t="s">
        <v>205</v>
      </c>
      <c r="C957" s="190">
        <v>1421.64</v>
      </c>
      <c r="D957" s="191">
        <v>1421.64</v>
      </c>
      <c r="E957" s="185" t="s">
        <v>4637</v>
      </c>
      <c r="F957" s="186" t="s">
        <v>4625</v>
      </c>
      <c r="G957" s="83">
        <f>VLOOKUP(A957,РАСЧЕТ!$A$3:$BH$1360,60,0)</f>
        <v>1818.7474103328</v>
      </c>
      <c r="H957" s="83">
        <f t="shared" si="14"/>
        <v>397.10741033279987</v>
      </c>
    </row>
    <row r="958" spans="1:8" ht="11.4" customHeight="1" x14ac:dyDescent="0.3">
      <c r="A958" s="181" t="s">
        <v>4508</v>
      </c>
      <c r="B958" s="182" t="s">
        <v>2428</v>
      </c>
      <c r="C958" s="190">
        <v>3513.29</v>
      </c>
      <c r="D958" s="191">
        <v>3513.29</v>
      </c>
      <c r="E958" s="185" t="s">
        <v>4637</v>
      </c>
      <c r="F958" s="186" t="s">
        <v>4626</v>
      </c>
      <c r="G958" s="83">
        <f>VLOOKUP(A958,РАСЧЕТ!$A$3:$BH$1360,60,0)</f>
        <v>4826.855861254292</v>
      </c>
      <c r="H958" s="83">
        <f t="shared" si="14"/>
        <v>1313.565861254292</v>
      </c>
    </row>
    <row r="959" spans="1:8" ht="11.4" customHeight="1" x14ac:dyDescent="0.3">
      <c r="A959" s="181" t="s">
        <v>2529</v>
      </c>
      <c r="B959" s="182" t="s">
        <v>2415</v>
      </c>
      <c r="C959" s="190">
        <v>1477.47</v>
      </c>
      <c r="D959" s="191">
        <v>1477.47</v>
      </c>
      <c r="E959" s="185" t="s">
        <v>4637</v>
      </c>
      <c r="F959" s="186" t="s">
        <v>3406</v>
      </c>
      <c r="G959" s="83">
        <f>VLOOKUP(A959,РАСЧЕТ!$A$3:$BH$1360,60,0)</f>
        <v>1662.5359260968232</v>
      </c>
      <c r="H959" s="83">
        <f t="shared" si="14"/>
        <v>185.0659260968232</v>
      </c>
    </row>
    <row r="960" spans="1:8" ht="11.4" customHeight="1" x14ac:dyDescent="0.3">
      <c r="A960" s="181" t="s">
        <v>686</v>
      </c>
      <c r="B960" s="182" t="s">
        <v>687</v>
      </c>
      <c r="C960" s="190">
        <v>1318.56</v>
      </c>
      <c r="D960" s="191">
        <v>1318.56</v>
      </c>
      <c r="E960" s="185" t="s">
        <v>4637</v>
      </c>
      <c r="F960" s="186" t="s">
        <v>3587</v>
      </c>
      <c r="G960" s="83">
        <f>VLOOKUP(A960,РАСЧЕТ!$A$3:$BH$1360,60,0)</f>
        <v>1389.1321663998308</v>
      </c>
      <c r="H960" s="83">
        <f t="shared" si="14"/>
        <v>70.572166399830849</v>
      </c>
    </row>
    <row r="961" spans="1:8" ht="11.4" customHeight="1" x14ac:dyDescent="0.3">
      <c r="A961" s="181" t="s">
        <v>2510</v>
      </c>
      <c r="B961" s="182" t="s">
        <v>2511</v>
      </c>
      <c r="C961" s="190">
        <v>1473.18</v>
      </c>
      <c r="D961" s="191">
        <v>1473.18</v>
      </c>
      <c r="E961" s="185" t="s">
        <v>4637</v>
      </c>
      <c r="F961" s="186" t="s">
        <v>3407</v>
      </c>
      <c r="G961" s="83">
        <f>VLOOKUP(A961,РАСЧЕТ!$A$3:$BH$1360,60,0)</f>
        <v>2057.0447768035933</v>
      </c>
      <c r="H961" s="83">
        <f t="shared" si="14"/>
        <v>583.86477680359326</v>
      </c>
    </row>
    <row r="962" spans="1:8" ht="11.4" customHeight="1" x14ac:dyDescent="0.3">
      <c r="A962" s="181" t="s">
        <v>2403</v>
      </c>
      <c r="B962" s="182" t="s">
        <v>2404</v>
      </c>
      <c r="C962" s="190">
        <v>3251.3</v>
      </c>
      <c r="D962" s="191">
        <v>3251.3</v>
      </c>
      <c r="E962" s="185" t="s">
        <v>4637</v>
      </c>
      <c r="F962" s="186" t="s">
        <v>3589</v>
      </c>
      <c r="G962" s="83">
        <f>VLOOKUP(A962,РАСЧЕТ!$A$3:$BH$1360,60,0)</f>
        <v>3831.535891642563</v>
      </c>
      <c r="H962" s="83">
        <f t="shared" ref="H962:H1025" si="15">G962-C962</f>
        <v>580.23589164256282</v>
      </c>
    </row>
    <row r="963" spans="1:8" ht="11.4" customHeight="1" x14ac:dyDescent="0.3">
      <c r="A963" s="181" t="s">
        <v>1314</v>
      </c>
      <c r="B963" s="182" t="s">
        <v>1315</v>
      </c>
      <c r="C963" s="190">
        <v>3513.29</v>
      </c>
      <c r="D963" s="191">
        <v>3513.29</v>
      </c>
      <c r="E963" s="185" t="s">
        <v>4637</v>
      </c>
      <c r="F963" s="186" t="s">
        <v>3591</v>
      </c>
      <c r="G963" s="83">
        <f>VLOOKUP(A963,РАСЧЕТ!$A$3:$BH$1360,60,0)</f>
        <v>4494.6688267438976</v>
      </c>
      <c r="H963" s="83">
        <f t="shared" si="15"/>
        <v>981.37882674389766</v>
      </c>
    </row>
    <row r="964" spans="1:8" ht="11.4" customHeight="1" x14ac:dyDescent="0.3">
      <c r="A964" s="181" t="s">
        <v>495</v>
      </c>
      <c r="B964" s="182" t="s">
        <v>496</v>
      </c>
      <c r="C964" s="190">
        <v>1477.47</v>
      </c>
      <c r="D964" s="191">
        <v>1477.47</v>
      </c>
      <c r="E964" s="185" t="s">
        <v>4637</v>
      </c>
      <c r="F964" s="186" t="s">
        <v>3432</v>
      </c>
      <c r="G964" s="83">
        <f>VLOOKUP(A964,РАСЧЕТ!$A$3:$BH$1360,60,0)</f>
        <v>1644.0521085258511</v>
      </c>
      <c r="H964" s="83">
        <f t="shared" si="15"/>
        <v>166.58210852585103</v>
      </c>
    </row>
    <row r="965" spans="1:8" ht="11.4" customHeight="1" x14ac:dyDescent="0.3">
      <c r="A965" s="181" t="s">
        <v>2423</v>
      </c>
      <c r="B965" s="182" t="s">
        <v>2424</v>
      </c>
      <c r="C965" s="190">
        <v>1318.56</v>
      </c>
      <c r="D965" s="191">
        <v>1318.56</v>
      </c>
      <c r="E965" s="185" t="s">
        <v>4637</v>
      </c>
      <c r="F965" s="186" t="s">
        <v>3434</v>
      </c>
      <c r="G965" s="83">
        <f>VLOOKUP(A965,РАСЧЕТ!$A$3:$BH$1360,60,0)</f>
        <v>1764.3536630905746</v>
      </c>
      <c r="H965" s="83">
        <f t="shared" si="15"/>
        <v>445.79366309057468</v>
      </c>
    </row>
    <row r="966" spans="1:8" ht="11.4" customHeight="1" x14ac:dyDescent="0.3">
      <c r="A966" s="181" t="s">
        <v>2094</v>
      </c>
      <c r="B966" s="182" t="s">
        <v>2095</v>
      </c>
      <c r="C966" s="190">
        <v>1473.18</v>
      </c>
      <c r="D966" s="191">
        <v>1473.18</v>
      </c>
      <c r="E966" s="185" t="s">
        <v>4637</v>
      </c>
      <c r="F966" s="186" t="s">
        <v>3435</v>
      </c>
      <c r="G966" s="83">
        <f>VLOOKUP(A966,РАСЧЕТ!$A$3:$BH$1360,60,0)</f>
        <v>2487.7177262072551</v>
      </c>
      <c r="H966" s="83">
        <f t="shared" si="15"/>
        <v>1014.537726207255</v>
      </c>
    </row>
    <row r="967" spans="1:8" ht="11.4" customHeight="1" x14ac:dyDescent="0.3">
      <c r="A967" s="181" t="s">
        <v>1545</v>
      </c>
      <c r="B967" s="182" t="s">
        <v>1546</v>
      </c>
      <c r="C967" s="190">
        <v>3251.3</v>
      </c>
      <c r="D967" s="191">
        <v>3251.3</v>
      </c>
      <c r="E967" s="185" t="s">
        <v>4637</v>
      </c>
      <c r="F967" s="186" t="s">
        <v>3436</v>
      </c>
      <c r="G967" s="83">
        <f>VLOOKUP(A967,РАСЧЕТ!$A$3:$BH$1360,60,0)</f>
        <v>4803.7846958757236</v>
      </c>
      <c r="H967" s="83">
        <f t="shared" si="15"/>
        <v>1552.4846958757234</v>
      </c>
    </row>
    <row r="968" spans="1:8" ht="11.4" customHeight="1" x14ac:dyDescent="0.3">
      <c r="A968" s="181" t="s">
        <v>2142</v>
      </c>
      <c r="B968" s="182" t="s">
        <v>120</v>
      </c>
      <c r="C968" s="190">
        <v>1576.26</v>
      </c>
      <c r="D968" s="191">
        <v>1576.26</v>
      </c>
      <c r="E968" s="185" t="s">
        <v>4637</v>
      </c>
      <c r="F968" s="186" t="s">
        <v>3195</v>
      </c>
      <c r="G968" s="83">
        <f>VLOOKUP(A968,РАСЧЕТ!$A$3:$BH$1360,60,0)</f>
        <v>1571.9676993338153</v>
      </c>
      <c r="H968" s="83">
        <f t="shared" si="15"/>
        <v>-4.2923006661847012</v>
      </c>
    </row>
    <row r="969" spans="1:8" ht="11.4" customHeight="1" x14ac:dyDescent="0.3">
      <c r="A969" s="181" t="s">
        <v>809</v>
      </c>
      <c r="B969" s="182" t="s">
        <v>810</v>
      </c>
      <c r="C969" s="190">
        <v>3513.29</v>
      </c>
      <c r="D969" s="191">
        <v>3513.29</v>
      </c>
      <c r="E969" s="185" t="s">
        <v>4637</v>
      </c>
      <c r="F969" s="186" t="s">
        <v>3455</v>
      </c>
      <c r="G969" s="83">
        <f>VLOOKUP(A969,РАСЧЕТ!$A$3:$BH$1360,60,0)</f>
        <v>4636.472540273272</v>
      </c>
      <c r="H969" s="83">
        <f t="shared" si="15"/>
        <v>1123.182540273272</v>
      </c>
    </row>
    <row r="970" spans="1:8" ht="11.4" customHeight="1" x14ac:dyDescent="0.3">
      <c r="A970" s="181" t="s">
        <v>2064</v>
      </c>
      <c r="B970" s="182" t="s">
        <v>2065</v>
      </c>
      <c r="C970" s="190">
        <v>1477.47</v>
      </c>
      <c r="D970" s="191">
        <v>1477.47</v>
      </c>
      <c r="E970" s="185" t="s">
        <v>4637</v>
      </c>
      <c r="F970" s="186" t="s">
        <v>3456</v>
      </c>
      <c r="G970" s="83">
        <f>VLOOKUP(A970,РАСЧЕТ!$A$3:$BH$1360,60,0)</f>
        <v>2318.7114498663523</v>
      </c>
      <c r="H970" s="83">
        <f t="shared" si="15"/>
        <v>841.24144986635224</v>
      </c>
    </row>
    <row r="971" spans="1:8" ht="11.4" customHeight="1" x14ac:dyDescent="0.3">
      <c r="A971" s="181" t="s">
        <v>865</v>
      </c>
      <c r="B971" s="182" t="s">
        <v>866</v>
      </c>
      <c r="C971" s="190">
        <v>1318.56</v>
      </c>
      <c r="D971" s="191">
        <v>1318.56</v>
      </c>
      <c r="E971" s="185" t="s">
        <v>4637</v>
      </c>
      <c r="F971" s="186" t="s">
        <v>3457</v>
      </c>
      <c r="G971" s="83">
        <f>VLOOKUP(A971,РАСЧЕТ!$A$3:$BH$1360,60,0)</f>
        <v>1938.1015482577159</v>
      </c>
      <c r="H971" s="83">
        <f t="shared" si="15"/>
        <v>619.54154825771593</v>
      </c>
    </row>
    <row r="972" spans="1:8" ht="11.4" customHeight="1" x14ac:dyDescent="0.3">
      <c r="A972" s="181" t="s">
        <v>2585</v>
      </c>
      <c r="B972" s="182" t="s">
        <v>2066</v>
      </c>
      <c r="C972" s="190">
        <v>1473.18</v>
      </c>
      <c r="D972" s="191">
        <v>1473.18</v>
      </c>
      <c r="E972" s="185" t="s">
        <v>4637</v>
      </c>
      <c r="F972" s="186" t="s">
        <v>3909</v>
      </c>
      <c r="G972" s="83">
        <f>VLOOKUP(A972,РАСЧЕТ!$A$3:$BH$1360,60,0)</f>
        <v>1884.6838723388225</v>
      </c>
      <c r="H972" s="83">
        <f t="shared" si="15"/>
        <v>411.50387233882248</v>
      </c>
    </row>
    <row r="973" spans="1:8" ht="11.4" customHeight="1" x14ac:dyDescent="0.3">
      <c r="A973" s="181" t="s">
        <v>1351</v>
      </c>
      <c r="B973" s="182" t="s">
        <v>1352</v>
      </c>
      <c r="C973" s="190">
        <v>3251.3</v>
      </c>
      <c r="D973" s="191">
        <v>3251.3</v>
      </c>
      <c r="E973" s="185" t="s">
        <v>4637</v>
      </c>
      <c r="F973" s="186" t="s">
        <v>3458</v>
      </c>
      <c r="G973" s="83">
        <f>VLOOKUP(A973,РАСЧЕТ!$A$3:$BH$1360,60,0)</f>
        <v>3994.1934862671205</v>
      </c>
      <c r="H973" s="83">
        <f t="shared" si="15"/>
        <v>742.89348626712035</v>
      </c>
    </row>
    <row r="974" spans="1:8" ht="11.4" customHeight="1" x14ac:dyDescent="0.3">
      <c r="A974" s="181" t="s">
        <v>997</v>
      </c>
      <c r="B974" s="182" t="s">
        <v>998</v>
      </c>
      <c r="C974" s="190">
        <v>3513.29</v>
      </c>
      <c r="D974" s="191">
        <v>3513.29</v>
      </c>
      <c r="E974" s="185" t="s">
        <v>4637</v>
      </c>
      <c r="F974" s="186" t="s">
        <v>3601</v>
      </c>
      <c r="G974" s="83">
        <f>VLOOKUP(A974,РАСЧЕТ!$A$3:$BH$1360,60,0)</f>
        <v>3503.4145231726507</v>
      </c>
      <c r="H974" s="83">
        <f t="shared" si="15"/>
        <v>-9.8754768273493028</v>
      </c>
    </row>
    <row r="975" spans="1:8" ht="11.4" customHeight="1" x14ac:dyDescent="0.3">
      <c r="A975" s="181" t="s">
        <v>1357</v>
      </c>
      <c r="B975" s="182" t="s">
        <v>1358</v>
      </c>
      <c r="C975" s="190">
        <v>1477.47</v>
      </c>
      <c r="D975" s="191">
        <v>1477.47</v>
      </c>
      <c r="E975" s="185" t="s">
        <v>4637</v>
      </c>
      <c r="F975" s="186" t="s">
        <v>3484</v>
      </c>
      <c r="G975" s="83">
        <f>VLOOKUP(A975,РАСЧЕТ!$A$3:$BH$1360,60,0)</f>
        <v>2645.8750208725655</v>
      </c>
      <c r="H975" s="83">
        <f t="shared" si="15"/>
        <v>1168.4050208725655</v>
      </c>
    </row>
    <row r="976" spans="1:8" ht="11.4" customHeight="1" x14ac:dyDescent="0.3">
      <c r="A976" s="181" t="s">
        <v>912</v>
      </c>
      <c r="B976" s="182" t="s">
        <v>913</v>
      </c>
      <c r="C976" s="190">
        <v>1318.56</v>
      </c>
      <c r="D976" s="191">
        <v>1318.56</v>
      </c>
      <c r="E976" s="185" t="s">
        <v>4637</v>
      </c>
      <c r="F976" s="186" t="s">
        <v>3485</v>
      </c>
      <c r="G976" s="83">
        <f>VLOOKUP(A976,РАСЧЕТ!$A$3:$BH$1360,60,0)</f>
        <v>1283.7744062452873</v>
      </c>
      <c r="H976" s="83">
        <f t="shared" si="15"/>
        <v>-34.785593754712636</v>
      </c>
    </row>
    <row r="977" spans="1:8" ht="11.4" customHeight="1" x14ac:dyDescent="0.3">
      <c r="A977" s="181" t="s">
        <v>2054</v>
      </c>
      <c r="B977" s="182" t="s">
        <v>2055</v>
      </c>
      <c r="C977" s="190">
        <v>1473.18</v>
      </c>
      <c r="D977" s="191">
        <v>1473.18</v>
      </c>
      <c r="E977" s="185" t="s">
        <v>4637</v>
      </c>
      <c r="F977" s="186" t="s">
        <v>3487</v>
      </c>
      <c r="G977" s="83">
        <f>VLOOKUP(A977,РАСЧЕТ!$A$3:$BH$1360,60,0)</f>
        <v>2678.1010471882691</v>
      </c>
      <c r="H977" s="83">
        <f t="shared" si="15"/>
        <v>1204.9210471882691</v>
      </c>
    </row>
    <row r="978" spans="1:8" ht="11.4" customHeight="1" x14ac:dyDescent="0.3">
      <c r="A978" s="181" t="s">
        <v>2429</v>
      </c>
      <c r="B978" s="182" t="s">
        <v>2430</v>
      </c>
      <c r="C978" s="190">
        <v>3251.3</v>
      </c>
      <c r="D978" s="191">
        <v>3251.3</v>
      </c>
      <c r="E978" s="185" t="s">
        <v>4637</v>
      </c>
      <c r="F978" s="186" t="s">
        <v>3604</v>
      </c>
      <c r="G978" s="83">
        <f>VLOOKUP(A978,РАСЧЕТ!$A$3:$BH$1360,60,0)</f>
        <v>3012.7027732484789</v>
      </c>
      <c r="H978" s="83">
        <f t="shared" si="15"/>
        <v>-238.59722675152125</v>
      </c>
    </row>
    <row r="979" spans="1:8" ht="11.4" customHeight="1" x14ac:dyDescent="0.3">
      <c r="A979" s="181" t="s">
        <v>896</v>
      </c>
      <c r="B979" s="182" t="s">
        <v>209</v>
      </c>
      <c r="C979" s="190">
        <v>3367.26</v>
      </c>
      <c r="D979" s="191">
        <v>3367.26</v>
      </c>
      <c r="E979" s="185" t="s">
        <v>4637</v>
      </c>
      <c r="F979" s="186" t="s">
        <v>3196</v>
      </c>
      <c r="G979" s="83">
        <f>VLOOKUP(A979,РАСЧЕТ!$A$3:$BH$1360,60,0)</f>
        <v>3597.2765055599493</v>
      </c>
      <c r="H979" s="83">
        <f t="shared" si="15"/>
        <v>230.01650555994911</v>
      </c>
    </row>
    <row r="980" spans="1:8" ht="11.4" customHeight="1" x14ac:dyDescent="0.3">
      <c r="A980" s="181" t="s">
        <v>1686</v>
      </c>
      <c r="B980" s="182" t="s">
        <v>1687</v>
      </c>
      <c r="C980" s="190">
        <v>3513.29</v>
      </c>
      <c r="D980" s="191">
        <v>3513.29</v>
      </c>
      <c r="E980" s="185" t="s">
        <v>4637</v>
      </c>
      <c r="F980" s="186" t="s">
        <v>3606</v>
      </c>
      <c r="G980" s="83">
        <f>VLOOKUP(A980,РАСЧЕТ!$A$3:$BH$1360,60,0)</f>
        <v>4187.3157732986338</v>
      </c>
      <c r="H980" s="83">
        <f t="shared" si="15"/>
        <v>674.02577329863379</v>
      </c>
    </row>
    <row r="981" spans="1:8" ht="11.4" customHeight="1" x14ac:dyDescent="0.3">
      <c r="A981" s="181" t="s">
        <v>2591</v>
      </c>
      <c r="B981" s="182" t="s">
        <v>1589</v>
      </c>
      <c r="C981" s="190">
        <v>1477.47</v>
      </c>
      <c r="D981" s="191">
        <v>1477.47</v>
      </c>
      <c r="E981" s="185" t="s">
        <v>4637</v>
      </c>
      <c r="F981" s="186" t="s">
        <v>3908</v>
      </c>
      <c r="G981" s="83">
        <f>VLOOKUP(A981,РАСЧЕТ!$A$3:$BH$1360,60,0)</f>
        <v>2052.5444768443435</v>
      </c>
      <c r="H981" s="83">
        <f t="shared" si="15"/>
        <v>575.07447684434351</v>
      </c>
    </row>
    <row r="982" spans="1:8" ht="11.4" customHeight="1" x14ac:dyDescent="0.3">
      <c r="A982" s="181" t="s">
        <v>1661</v>
      </c>
      <c r="B982" s="182" t="s">
        <v>1662</v>
      </c>
      <c r="C982" s="190">
        <v>1318.56</v>
      </c>
      <c r="D982" s="191">
        <v>1318.56</v>
      </c>
      <c r="E982" s="185" t="s">
        <v>4637</v>
      </c>
      <c r="F982" s="186" t="s">
        <v>3609</v>
      </c>
      <c r="G982" s="83">
        <f>VLOOKUP(A982,РАСЧЕТ!$A$3:$BH$1360,60,0)</f>
        <v>1612.7863590085981</v>
      </c>
      <c r="H982" s="83">
        <f t="shared" si="15"/>
        <v>294.22635900859814</v>
      </c>
    </row>
    <row r="983" spans="1:8" ht="11.4" customHeight="1" x14ac:dyDescent="0.3">
      <c r="A983" s="181" t="s">
        <v>1751</v>
      </c>
      <c r="B983" s="182" t="s">
        <v>1752</v>
      </c>
      <c r="C983" s="190">
        <v>1473.18</v>
      </c>
      <c r="D983" s="191">
        <v>1473.18</v>
      </c>
      <c r="E983" s="185" t="s">
        <v>4637</v>
      </c>
      <c r="F983" s="186" t="s">
        <v>3509</v>
      </c>
      <c r="G983" s="83">
        <f>VLOOKUP(A983,РАСЧЕТ!$A$3:$BH$1360,60,0)</f>
        <v>2336.150422125279</v>
      </c>
      <c r="H983" s="83">
        <f t="shared" si="15"/>
        <v>862.9704221252789</v>
      </c>
    </row>
    <row r="984" spans="1:8" ht="11.4" customHeight="1" x14ac:dyDescent="0.3">
      <c r="A984" s="181" t="s">
        <v>928</v>
      </c>
      <c r="B984" s="182" t="s">
        <v>929</v>
      </c>
      <c r="C984" s="190">
        <v>3251.3</v>
      </c>
      <c r="D984" s="191">
        <v>3251.3</v>
      </c>
      <c r="E984" s="185" t="s">
        <v>4637</v>
      </c>
      <c r="F984" s="186" t="s">
        <v>3510</v>
      </c>
      <c r="G984" s="83">
        <f>VLOOKUP(A984,РАСЧЕТ!$A$3:$BH$1360,60,0)</f>
        <v>3360.198543582761</v>
      </c>
      <c r="H984" s="83">
        <f t="shared" si="15"/>
        <v>108.89854358276079</v>
      </c>
    </row>
    <row r="985" spans="1:8" ht="11.4" customHeight="1" x14ac:dyDescent="0.3">
      <c r="A985" s="181" t="s">
        <v>1667</v>
      </c>
      <c r="B985" s="182" t="s">
        <v>1668</v>
      </c>
      <c r="C985" s="190">
        <v>3513.29</v>
      </c>
      <c r="D985" s="191">
        <v>3513.29</v>
      </c>
      <c r="E985" s="185" t="s">
        <v>4637</v>
      </c>
      <c r="F985" s="186" t="s">
        <v>3532</v>
      </c>
      <c r="G985" s="83">
        <f>VLOOKUP(A985,РАСЧЕТ!$A$3:$BH$1360,60,0)</f>
        <v>3780.6717867372367</v>
      </c>
      <c r="H985" s="83">
        <f t="shared" si="15"/>
        <v>267.38178673723678</v>
      </c>
    </row>
    <row r="986" spans="1:8" ht="11.4" customHeight="1" x14ac:dyDescent="0.3">
      <c r="A986" s="181" t="s">
        <v>3941</v>
      </c>
      <c r="B986" s="182" t="s">
        <v>887</v>
      </c>
      <c r="C986" s="190">
        <v>1477.47</v>
      </c>
      <c r="D986" s="191">
        <v>1477.47</v>
      </c>
      <c r="E986" s="185" t="s">
        <v>4637</v>
      </c>
      <c r="F986" s="186" t="s">
        <v>4627</v>
      </c>
      <c r="G986" s="83">
        <f>VLOOKUP(A986,РАСЧЕТ!$A$3:$BH$1360,60,0)</f>
        <v>2281.7438147244043</v>
      </c>
      <c r="H986" s="83">
        <f t="shared" si="15"/>
        <v>804.27381472440425</v>
      </c>
    </row>
    <row r="987" spans="1:8" ht="11.4" customHeight="1" x14ac:dyDescent="0.3">
      <c r="A987" s="181" t="s">
        <v>2481</v>
      </c>
      <c r="B987" s="182" t="s">
        <v>2482</v>
      </c>
      <c r="C987" s="190">
        <v>1318.56</v>
      </c>
      <c r="D987" s="191">
        <v>1318.56</v>
      </c>
      <c r="E987" s="185" t="s">
        <v>4637</v>
      </c>
      <c r="F987" s="186" t="s">
        <v>3535</v>
      </c>
      <c r="G987" s="83">
        <f>VLOOKUP(A987,РАСЧЕТ!$A$3:$BH$1360,60,0)</f>
        <v>1686.8744863207537</v>
      </c>
      <c r="H987" s="83">
        <f t="shared" si="15"/>
        <v>368.31448632075376</v>
      </c>
    </row>
    <row r="988" spans="1:8" ht="11.4" customHeight="1" x14ac:dyDescent="0.3">
      <c r="A988" s="181" t="s">
        <v>2355</v>
      </c>
      <c r="B988" s="182" t="s">
        <v>2356</v>
      </c>
      <c r="C988" s="190">
        <v>1473.18</v>
      </c>
      <c r="D988" s="191">
        <v>1473.18</v>
      </c>
      <c r="E988" s="185" t="s">
        <v>4637</v>
      </c>
      <c r="F988" s="186" t="s">
        <v>3537</v>
      </c>
      <c r="G988" s="83">
        <f>VLOOKUP(A988,РАСЧЕТ!$A$3:$BH$1360,60,0)</f>
        <v>1884.6838723388225</v>
      </c>
      <c r="H988" s="83">
        <f t="shared" si="15"/>
        <v>411.50387233882248</v>
      </c>
    </row>
    <row r="989" spans="1:8" ht="11.4" customHeight="1" x14ac:dyDescent="0.3">
      <c r="A989" s="181" t="s">
        <v>1006</v>
      </c>
      <c r="B989" s="182" t="s">
        <v>1007</v>
      </c>
      <c r="C989" s="190">
        <v>3251.3</v>
      </c>
      <c r="D989" s="191">
        <v>3251.3</v>
      </c>
      <c r="E989" s="185" t="s">
        <v>4637</v>
      </c>
      <c r="F989" s="186" t="s">
        <v>3540</v>
      </c>
      <c r="G989" s="83">
        <f>VLOOKUP(A989,РАСЧЕТ!$A$3:$BH$1360,60,0)</f>
        <v>2903.6482495797391</v>
      </c>
      <c r="H989" s="83">
        <f t="shared" si="15"/>
        <v>-347.65175042026112</v>
      </c>
    </row>
    <row r="990" spans="1:8" ht="11.4" customHeight="1" x14ac:dyDescent="0.3">
      <c r="A990" s="181" t="s">
        <v>1600</v>
      </c>
      <c r="B990" s="182" t="s">
        <v>327</v>
      </c>
      <c r="C990" s="190">
        <v>3118.15</v>
      </c>
      <c r="D990" s="191">
        <v>3118.15</v>
      </c>
      <c r="E990" s="185" t="s">
        <v>4637</v>
      </c>
      <c r="F990" s="186" t="s">
        <v>3204</v>
      </c>
      <c r="G990" s="83">
        <f>VLOOKUP(A990,РАСЧЕТ!$A$3:$BH$1360,60,0)</f>
        <v>3106.0025280577174</v>
      </c>
      <c r="H990" s="83">
        <f t="shared" si="15"/>
        <v>-12.147471942282664</v>
      </c>
    </row>
    <row r="991" spans="1:8" ht="11.4" customHeight="1" x14ac:dyDescent="0.3">
      <c r="A991" s="181" t="s">
        <v>1773</v>
      </c>
      <c r="B991" s="182" t="s">
        <v>1774</v>
      </c>
      <c r="C991" s="190">
        <v>3513.29</v>
      </c>
      <c r="D991" s="191">
        <v>3513.29</v>
      </c>
      <c r="E991" s="185" t="s">
        <v>4637</v>
      </c>
      <c r="F991" s="186" t="s">
        <v>3558</v>
      </c>
      <c r="G991" s="83">
        <f>VLOOKUP(A991,РАСЧЕТ!$A$3:$BH$1360,60,0)</f>
        <v>3248.3378406932293</v>
      </c>
      <c r="H991" s="83">
        <f t="shared" si="15"/>
        <v>-264.95215930677068</v>
      </c>
    </row>
    <row r="992" spans="1:8" ht="11.4" customHeight="1" x14ac:dyDescent="0.3">
      <c r="A992" s="181" t="s">
        <v>1688</v>
      </c>
      <c r="B992" s="182" t="s">
        <v>1689</v>
      </c>
      <c r="C992" s="190">
        <v>1477.47</v>
      </c>
      <c r="D992" s="191">
        <v>1477.47</v>
      </c>
      <c r="E992" s="185" t="s">
        <v>4637</v>
      </c>
      <c r="F992" s="186" t="s">
        <v>3559</v>
      </c>
      <c r="G992" s="83">
        <f>VLOOKUP(A992,РАСЧЕТ!$A$3:$BH$1360,60,0)</f>
        <v>2006.3349329169148</v>
      </c>
      <c r="H992" s="83">
        <f t="shared" si="15"/>
        <v>528.86493291691477</v>
      </c>
    </row>
    <row r="993" spans="1:8" ht="11.4" customHeight="1" x14ac:dyDescent="0.3">
      <c r="A993" s="181" t="s">
        <v>3944</v>
      </c>
      <c r="B993" s="182" t="s">
        <v>1585</v>
      </c>
      <c r="C993" s="190">
        <v>1318.56</v>
      </c>
      <c r="D993" s="191">
        <v>1318.56</v>
      </c>
      <c r="E993" s="185" t="s">
        <v>4637</v>
      </c>
      <c r="F993" s="186" t="s">
        <v>4558</v>
      </c>
      <c r="G993" s="83">
        <f>VLOOKUP(A993,РАСЧЕТ!$A$3:$BH$1360,60,0)</f>
        <v>1686.8744863207537</v>
      </c>
      <c r="H993" s="83">
        <f t="shared" si="15"/>
        <v>368.31448632075376</v>
      </c>
    </row>
    <row r="994" spans="1:8" ht="11.4" customHeight="1" x14ac:dyDescent="0.3">
      <c r="A994" s="181" t="s">
        <v>1770</v>
      </c>
      <c r="B994" s="182" t="s">
        <v>1771</v>
      </c>
      <c r="C994" s="190">
        <v>1473.18</v>
      </c>
      <c r="D994" s="191">
        <v>1473.18</v>
      </c>
      <c r="E994" s="185" t="s">
        <v>4637</v>
      </c>
      <c r="F994" s="186" t="s">
        <v>3561</v>
      </c>
      <c r="G994" s="83">
        <f>VLOOKUP(A994,РАСЧЕТ!$A$3:$BH$1360,60,0)</f>
        <v>2533.9272701346877</v>
      </c>
      <c r="H994" s="83">
        <f t="shared" si="15"/>
        <v>1060.7472701346876</v>
      </c>
    </row>
    <row r="995" spans="1:8" ht="11.4" customHeight="1" x14ac:dyDescent="0.3">
      <c r="A995" s="181" t="s">
        <v>1784</v>
      </c>
      <c r="B995" s="182" t="s">
        <v>1785</v>
      </c>
      <c r="C995" s="190">
        <v>3251.3</v>
      </c>
      <c r="D995" s="191">
        <v>3251.3</v>
      </c>
      <c r="E995" s="185" t="s">
        <v>4637</v>
      </c>
      <c r="F995" s="186" t="s">
        <v>3563</v>
      </c>
      <c r="G995" s="83">
        <f>VLOOKUP(A995,РАСЧЕТ!$A$3:$BH$1360,60,0)</f>
        <v>3203.0860942294958</v>
      </c>
      <c r="H995" s="83">
        <f t="shared" si="15"/>
        <v>-48.213905770504425</v>
      </c>
    </row>
    <row r="996" spans="1:8" ht="11.4" customHeight="1" x14ac:dyDescent="0.3">
      <c r="A996" s="181" t="s">
        <v>3945</v>
      </c>
      <c r="B996" s="182" t="s">
        <v>1786</v>
      </c>
      <c r="C996" s="190">
        <v>3513.29</v>
      </c>
      <c r="D996" s="191">
        <v>3513.29</v>
      </c>
      <c r="E996" s="185" t="s">
        <v>4637</v>
      </c>
      <c r="F996" s="186" t="s">
        <v>4560</v>
      </c>
      <c r="G996" s="83">
        <f>VLOOKUP(A996,РАСЧЕТ!$A$3:$BH$1360,60,0)</f>
        <v>2608.7977527375779</v>
      </c>
      <c r="H996" s="83">
        <f t="shared" si="15"/>
        <v>-904.4922472624221</v>
      </c>
    </row>
    <row r="997" spans="1:8" ht="11.4" customHeight="1" x14ac:dyDescent="0.3">
      <c r="A997" s="181" t="s">
        <v>2551</v>
      </c>
      <c r="B997" s="182" t="s">
        <v>1674</v>
      </c>
      <c r="C997" s="190">
        <v>1477.47</v>
      </c>
      <c r="D997" s="191">
        <v>1477.47</v>
      </c>
      <c r="E997" s="185" t="s">
        <v>4637</v>
      </c>
      <c r="F997" s="186" t="s">
        <v>3622</v>
      </c>
      <c r="G997" s="83">
        <f>VLOOKUP(A997,РАСЧЕТ!$A$3:$BH$1360,60,0)</f>
        <v>2113.5410748285522</v>
      </c>
      <c r="H997" s="83">
        <f t="shared" si="15"/>
        <v>636.07107482855213</v>
      </c>
    </row>
    <row r="998" spans="1:8" ht="11.4" customHeight="1" x14ac:dyDescent="0.3">
      <c r="A998" s="181" t="s">
        <v>1700</v>
      </c>
      <c r="B998" s="182" t="s">
        <v>1701</v>
      </c>
      <c r="C998" s="190">
        <v>1318.56</v>
      </c>
      <c r="D998" s="191">
        <v>1318.56</v>
      </c>
      <c r="E998" s="185" t="s">
        <v>4637</v>
      </c>
      <c r="F998" s="186" t="s">
        <v>3583</v>
      </c>
      <c r="G998" s="83">
        <f>VLOOKUP(A998,РАСЧЕТ!$A$3:$BH$1360,60,0)</f>
        <v>1814.2599705321993</v>
      </c>
      <c r="H998" s="83">
        <f t="shared" si="15"/>
        <v>495.69997053219936</v>
      </c>
    </row>
    <row r="999" spans="1:8" ht="11.4" customHeight="1" x14ac:dyDescent="0.3">
      <c r="A999" s="181" t="s">
        <v>1706</v>
      </c>
      <c r="B999" s="182" t="s">
        <v>1707</v>
      </c>
      <c r="C999" s="190">
        <v>1473.18</v>
      </c>
      <c r="D999" s="191">
        <v>1473.18</v>
      </c>
      <c r="E999" s="185" t="s">
        <v>4637</v>
      </c>
      <c r="F999" s="186" t="s">
        <v>3584</v>
      </c>
      <c r="G999" s="83">
        <f>VLOOKUP(A999,РАСЧЕТ!$A$3:$BH$1360,60,0)</f>
        <v>1898.0839456932285</v>
      </c>
      <c r="H999" s="83">
        <f t="shared" si="15"/>
        <v>424.90394569322848</v>
      </c>
    </row>
    <row r="1000" spans="1:8" ht="11.4" customHeight="1" x14ac:dyDescent="0.3">
      <c r="A1000" s="181" t="s">
        <v>2383</v>
      </c>
      <c r="B1000" s="182" t="s">
        <v>2384</v>
      </c>
      <c r="C1000" s="190">
        <v>3251.3</v>
      </c>
      <c r="D1000" s="191">
        <v>3251.3</v>
      </c>
      <c r="E1000" s="185" t="s">
        <v>4637</v>
      </c>
      <c r="F1000" s="186" t="s">
        <v>3624</v>
      </c>
      <c r="G1000" s="83">
        <f>VLOOKUP(A1000,РАСЧЕТ!$A$3:$BH$1360,60,0)</f>
        <v>4750.1816249198964</v>
      </c>
      <c r="H1000" s="83">
        <f t="shared" si="15"/>
        <v>1498.8816249198962</v>
      </c>
    </row>
    <row r="1001" spans="1:8" ht="11.4" customHeight="1" x14ac:dyDescent="0.3">
      <c r="A1001" s="181" t="s">
        <v>2565</v>
      </c>
      <c r="B1001" s="182" t="s">
        <v>348</v>
      </c>
      <c r="C1001" s="190">
        <v>2452.4299999999998</v>
      </c>
      <c r="D1001" s="191">
        <v>2452.4299999999998</v>
      </c>
      <c r="E1001" s="185" t="s">
        <v>4637</v>
      </c>
      <c r="F1001" s="186" t="s">
        <v>3900</v>
      </c>
      <c r="G1001" s="83">
        <f>VLOOKUP(A1001,РАСЧЕТ!$A$3:$BH$1360,60,0)</f>
        <v>3493.0208865487252</v>
      </c>
      <c r="H1001" s="83">
        <f t="shared" si="15"/>
        <v>1040.5908865487254</v>
      </c>
    </row>
    <row r="1002" spans="1:8" ht="11.4" customHeight="1" x14ac:dyDescent="0.3">
      <c r="A1002" s="181" t="s">
        <v>897</v>
      </c>
      <c r="B1002" s="182" t="s">
        <v>898</v>
      </c>
      <c r="C1002" s="190">
        <v>3513.29</v>
      </c>
      <c r="D1002" s="191">
        <v>3513.29</v>
      </c>
      <c r="E1002" s="185" t="s">
        <v>4637</v>
      </c>
      <c r="F1002" s="186" t="s">
        <v>3607</v>
      </c>
      <c r="G1002" s="83">
        <f>VLOOKUP(A1002,РАСЧЕТ!$A$3:$BH$1360,60,0)</f>
        <v>2366.6597425578366</v>
      </c>
      <c r="H1002" s="83">
        <f t="shared" si="15"/>
        <v>-1146.6302574421634</v>
      </c>
    </row>
    <row r="1003" spans="1:8" ht="11.4" customHeight="1" x14ac:dyDescent="0.3">
      <c r="A1003" s="181" t="s">
        <v>2374</v>
      </c>
      <c r="B1003" s="182" t="s">
        <v>2375</v>
      </c>
      <c r="C1003" s="190">
        <v>1477.47</v>
      </c>
      <c r="D1003" s="191">
        <v>1477.47</v>
      </c>
      <c r="E1003" s="185" t="s">
        <v>4637</v>
      </c>
      <c r="F1003" s="186" t="s">
        <v>3608</v>
      </c>
      <c r="G1003" s="83">
        <f>VLOOKUP(A1003,РАСЧЕТ!$A$3:$BH$1360,60,0)</f>
        <v>1832.5870477497704</v>
      </c>
      <c r="H1003" s="83">
        <f t="shared" si="15"/>
        <v>355.11704774977034</v>
      </c>
    </row>
    <row r="1004" spans="1:8" ht="11.4" customHeight="1" x14ac:dyDescent="0.3">
      <c r="A1004" s="181" t="s">
        <v>1576</v>
      </c>
      <c r="B1004" s="182" t="s">
        <v>1577</v>
      </c>
      <c r="C1004" s="190">
        <v>1318.56</v>
      </c>
      <c r="D1004" s="191">
        <v>1318.56</v>
      </c>
      <c r="E1004" s="185" t="s">
        <v>4637</v>
      </c>
      <c r="F1004" s="186" t="s">
        <v>3628</v>
      </c>
      <c r="G1004" s="83">
        <f>VLOOKUP(A1004,РАСЧЕТ!$A$3:$BH$1360,60,0)</f>
        <v>1673.7829569928083</v>
      </c>
      <c r="H1004" s="83">
        <f t="shared" si="15"/>
        <v>355.22295699280835</v>
      </c>
    </row>
    <row r="1005" spans="1:8" ht="11.4" customHeight="1" x14ac:dyDescent="0.3">
      <c r="A1005" s="181" t="s">
        <v>1996</v>
      </c>
      <c r="B1005" s="182" t="s">
        <v>1997</v>
      </c>
      <c r="C1005" s="190">
        <v>1473.18</v>
      </c>
      <c r="D1005" s="191">
        <v>1473.18</v>
      </c>
      <c r="E1005" s="185" t="s">
        <v>4637</v>
      </c>
      <c r="F1005" s="186" t="s">
        <v>3610</v>
      </c>
      <c r="G1005" s="83">
        <f>VLOOKUP(A1005,РАСЧЕТ!$A$3:$BH$1360,60,0)</f>
        <v>1572.768756444111</v>
      </c>
      <c r="H1005" s="83">
        <f t="shared" si="15"/>
        <v>99.588756444110913</v>
      </c>
    </row>
    <row r="1006" spans="1:8" ht="11.4" customHeight="1" x14ac:dyDescent="0.3">
      <c r="A1006" s="181" t="s">
        <v>3955</v>
      </c>
      <c r="B1006" s="182" t="s">
        <v>1643</v>
      </c>
      <c r="C1006" s="190">
        <v>3251.3</v>
      </c>
      <c r="D1006" s="191">
        <v>3251.3</v>
      </c>
      <c r="E1006" s="185" t="s">
        <v>4637</v>
      </c>
      <c r="F1006" s="186" t="s">
        <v>4591</v>
      </c>
      <c r="G1006" s="83">
        <f>VLOOKUP(A1006,РАСЧЕТ!$A$3:$BH$1360,60,0)</f>
        <v>3086.6380435323676</v>
      </c>
      <c r="H1006" s="83">
        <f t="shared" si="15"/>
        <v>-164.66195646763254</v>
      </c>
    </row>
    <row r="1007" spans="1:8" ht="11.4" customHeight="1" x14ac:dyDescent="0.3">
      <c r="A1007" s="181" t="s">
        <v>1613</v>
      </c>
      <c r="B1007" s="182" t="s">
        <v>1614</v>
      </c>
      <c r="C1007" s="190">
        <v>3513.29</v>
      </c>
      <c r="D1007" s="191">
        <v>3513.29</v>
      </c>
      <c r="E1007" s="185" t="s">
        <v>4637</v>
      </c>
      <c r="F1007" s="186" t="s">
        <v>3633</v>
      </c>
      <c r="G1007" s="83">
        <f>VLOOKUP(A1007,РАСЧЕТ!$A$3:$BH$1360,60,0)</f>
        <v>5081.9325437337102</v>
      </c>
      <c r="H1007" s="83">
        <f t="shared" si="15"/>
        <v>1568.6425437337102</v>
      </c>
    </row>
    <row r="1008" spans="1:8" ht="11.4" customHeight="1" x14ac:dyDescent="0.3">
      <c r="A1008" s="181" t="s">
        <v>1623</v>
      </c>
      <c r="B1008" s="182" t="s">
        <v>1624</v>
      </c>
      <c r="C1008" s="190">
        <v>1477.47</v>
      </c>
      <c r="D1008" s="191">
        <v>1477.47</v>
      </c>
      <c r="E1008" s="185" t="s">
        <v>4637</v>
      </c>
      <c r="F1008" s="186" t="s">
        <v>3634</v>
      </c>
      <c r="G1008" s="83">
        <f>VLOOKUP(A1008,РАСЧЕТ!$A$3:$BH$1360,60,0)</f>
        <v>2503.5496255760772</v>
      </c>
      <c r="H1008" s="83">
        <f t="shared" si="15"/>
        <v>1026.0796255760772</v>
      </c>
    </row>
    <row r="1009" spans="1:8" ht="11.4" customHeight="1" x14ac:dyDescent="0.3">
      <c r="A1009" s="181" t="s">
        <v>2463</v>
      </c>
      <c r="B1009" s="182" t="s">
        <v>2464</v>
      </c>
      <c r="C1009" s="190">
        <v>1318.56</v>
      </c>
      <c r="D1009" s="191">
        <v>1318.56</v>
      </c>
      <c r="E1009" s="185" t="s">
        <v>4637</v>
      </c>
      <c r="F1009" s="186" t="s">
        <v>3635</v>
      </c>
      <c r="G1009" s="83">
        <f>VLOOKUP(A1009,РАСЧЕТ!$A$3:$BH$1360,60,0)</f>
        <v>1829.047024588979</v>
      </c>
      <c r="H1009" s="83">
        <f t="shared" si="15"/>
        <v>510.48702458897901</v>
      </c>
    </row>
    <row r="1010" spans="1:8" ht="11.4" customHeight="1" x14ac:dyDescent="0.3">
      <c r="A1010" s="181" t="s">
        <v>1648</v>
      </c>
      <c r="B1010" s="182" t="s">
        <v>1649</v>
      </c>
      <c r="C1010" s="190">
        <v>1473.18</v>
      </c>
      <c r="D1010" s="191">
        <v>1473.18</v>
      </c>
      <c r="E1010" s="185" t="s">
        <v>4637</v>
      </c>
      <c r="F1010" s="186" t="s">
        <v>3636</v>
      </c>
      <c r="G1010" s="83">
        <f>VLOOKUP(A1010,РАСЧЕТ!$A$3:$BH$1360,60,0)</f>
        <v>1884.6838723388225</v>
      </c>
      <c r="H1010" s="83">
        <f t="shared" si="15"/>
        <v>411.50387233882248</v>
      </c>
    </row>
    <row r="1011" spans="1:8" ht="11.4" customHeight="1" x14ac:dyDescent="0.3">
      <c r="A1011" s="181" t="s">
        <v>2347</v>
      </c>
      <c r="B1011" s="182" t="s">
        <v>2348</v>
      </c>
      <c r="C1011" s="190">
        <v>3251.3</v>
      </c>
      <c r="D1011" s="191">
        <v>3251.3</v>
      </c>
      <c r="E1011" s="185" t="s">
        <v>4637</v>
      </c>
      <c r="F1011" s="186" t="s">
        <v>3637</v>
      </c>
      <c r="G1011" s="83">
        <f>VLOOKUP(A1011,РАСЧЕТ!$A$3:$BH$1360,60,0)</f>
        <v>4971.9874357715698</v>
      </c>
      <c r="H1011" s="83">
        <f t="shared" si="15"/>
        <v>1720.6874357715697</v>
      </c>
    </row>
    <row r="1012" spans="1:8" ht="11.4" customHeight="1" x14ac:dyDescent="0.3">
      <c r="A1012" s="181" t="s">
        <v>1730</v>
      </c>
      <c r="B1012" s="182" t="s">
        <v>272</v>
      </c>
      <c r="C1012" s="190">
        <v>1421.64</v>
      </c>
      <c r="D1012" s="191">
        <v>1421.64</v>
      </c>
      <c r="E1012" s="185" t="s">
        <v>4637</v>
      </c>
      <c r="F1012" s="186" t="s">
        <v>3205</v>
      </c>
      <c r="G1012" s="83">
        <f>VLOOKUP(A1012,РАСЧЕТ!$A$3:$BH$1360,60,0)</f>
        <v>1818.7474103328</v>
      </c>
      <c r="H1012" s="83">
        <f t="shared" si="15"/>
        <v>397.10741033279987</v>
      </c>
    </row>
    <row r="1013" spans="1:8" ht="11.4" customHeight="1" x14ac:dyDescent="0.3">
      <c r="A1013" s="181" t="s">
        <v>2636</v>
      </c>
      <c r="B1013" s="182" t="s">
        <v>2334</v>
      </c>
      <c r="C1013" s="190">
        <v>3513.29</v>
      </c>
      <c r="D1013" s="191">
        <v>3513.29</v>
      </c>
      <c r="E1013" s="185" t="s">
        <v>4637</v>
      </c>
      <c r="F1013" s="186" t="s">
        <v>3926</v>
      </c>
      <c r="G1013" s="83">
        <f>VLOOKUP(A1013,РАСЧЕТ!$A$3:$BH$1360,60,0)</f>
        <v>3085.6802460686704</v>
      </c>
      <c r="H1013" s="83">
        <f t="shared" si="15"/>
        <v>-427.60975393132958</v>
      </c>
    </row>
    <row r="1014" spans="1:8" ht="11.4" customHeight="1" x14ac:dyDescent="0.3">
      <c r="A1014" s="181" t="s">
        <v>2385</v>
      </c>
      <c r="B1014" s="182" t="s">
        <v>2386</v>
      </c>
      <c r="C1014" s="190">
        <v>1477.47</v>
      </c>
      <c r="D1014" s="191">
        <v>1477.47</v>
      </c>
      <c r="E1014" s="185" t="s">
        <v>4637</v>
      </c>
      <c r="F1014" s="186" t="s">
        <v>3656</v>
      </c>
      <c r="G1014" s="83">
        <f>VLOOKUP(A1014,РАСЧЕТ!$A$3:$BH$1360,60,0)</f>
        <v>2278.0470512102088</v>
      </c>
      <c r="H1014" s="83">
        <f t="shared" si="15"/>
        <v>800.57705121020877</v>
      </c>
    </row>
    <row r="1015" spans="1:8" ht="11.4" customHeight="1" x14ac:dyDescent="0.3">
      <c r="A1015" s="181" t="s">
        <v>1690</v>
      </c>
      <c r="B1015" s="182" t="s">
        <v>1691</v>
      </c>
      <c r="C1015" s="190">
        <v>1318.56</v>
      </c>
      <c r="D1015" s="191">
        <v>1318.56</v>
      </c>
      <c r="E1015" s="185" t="s">
        <v>4637</v>
      </c>
      <c r="F1015" s="186" t="s">
        <v>3657</v>
      </c>
      <c r="G1015" s="83">
        <f>VLOOKUP(A1015,РАСЧЕТ!$A$3:$BH$1360,60,0)</f>
        <v>1792.0793894470346</v>
      </c>
      <c r="H1015" s="83">
        <f t="shared" si="15"/>
        <v>473.51938944703465</v>
      </c>
    </row>
    <row r="1016" spans="1:8" ht="11.4" customHeight="1" x14ac:dyDescent="0.3">
      <c r="A1016" s="181" t="s">
        <v>2465</v>
      </c>
      <c r="B1016" s="182" t="s">
        <v>2466</v>
      </c>
      <c r="C1016" s="190">
        <v>1473.18</v>
      </c>
      <c r="D1016" s="191">
        <v>1473.18</v>
      </c>
      <c r="E1016" s="185" t="s">
        <v>4637</v>
      </c>
      <c r="F1016" s="186" t="s">
        <v>3658</v>
      </c>
      <c r="G1016" s="83">
        <f>VLOOKUP(A1016,РАСЧЕТ!$A$3:$BH$1360,60,0)</f>
        <v>9853.5190282398253</v>
      </c>
      <c r="H1016" s="83">
        <f t="shared" si="15"/>
        <v>8380.339028239825</v>
      </c>
    </row>
    <row r="1017" spans="1:8" ht="11.4" customHeight="1" x14ac:dyDescent="0.3">
      <c r="A1017" s="181" t="s">
        <v>2457</v>
      </c>
      <c r="B1017" s="182" t="s">
        <v>2458</v>
      </c>
      <c r="C1017" s="190">
        <v>3251.3</v>
      </c>
      <c r="D1017" s="191">
        <v>3251.3</v>
      </c>
      <c r="E1017" s="185" t="s">
        <v>4637</v>
      </c>
      <c r="F1017" s="186" t="s">
        <v>3659</v>
      </c>
      <c r="G1017" s="83">
        <f>VLOOKUP(A1017,РАСЧЕТ!$A$3:$BH$1360,60,0)</f>
        <v>4545.0112498821063</v>
      </c>
      <c r="H1017" s="83">
        <f t="shared" si="15"/>
        <v>1293.7112498821061</v>
      </c>
    </row>
    <row r="1018" spans="1:8" ht="11.4" customHeight="1" x14ac:dyDescent="0.3">
      <c r="A1018" s="181" t="s">
        <v>2483</v>
      </c>
      <c r="B1018" s="182" t="s">
        <v>2484</v>
      </c>
      <c r="C1018" s="190">
        <v>3513.29</v>
      </c>
      <c r="D1018" s="191">
        <v>3513.29</v>
      </c>
      <c r="E1018" s="185" t="s">
        <v>4637</v>
      </c>
      <c r="F1018" s="186" t="s">
        <v>3679</v>
      </c>
      <c r="G1018" s="83">
        <f>VLOOKUP(A1018,РАСЧЕТ!$A$3:$BH$1360,60,0)</f>
        <v>3196.5831514945066</v>
      </c>
      <c r="H1018" s="83">
        <f t="shared" si="15"/>
        <v>-316.70684850549333</v>
      </c>
    </row>
    <row r="1019" spans="1:8" ht="11.4" customHeight="1" x14ac:dyDescent="0.3">
      <c r="A1019" s="181" t="s">
        <v>1696</v>
      </c>
      <c r="B1019" s="182" t="s">
        <v>1697</v>
      </c>
      <c r="C1019" s="190">
        <v>1477.47</v>
      </c>
      <c r="D1019" s="191">
        <v>1477.47</v>
      </c>
      <c r="E1019" s="185" t="s">
        <v>4637</v>
      </c>
      <c r="F1019" s="186" t="s">
        <v>3680</v>
      </c>
      <c r="G1019" s="83">
        <f>VLOOKUP(A1019,РАСЧЕТ!$A$3:$BH$1360,60,0)</f>
        <v>2427.765973535089</v>
      </c>
      <c r="H1019" s="83">
        <f t="shared" si="15"/>
        <v>950.29597353508893</v>
      </c>
    </row>
    <row r="1020" spans="1:8" ht="11.4" customHeight="1" x14ac:dyDescent="0.3">
      <c r="A1020" s="181" t="s">
        <v>2349</v>
      </c>
      <c r="B1020" s="182" t="s">
        <v>2350</v>
      </c>
      <c r="C1020" s="190">
        <v>1318.56</v>
      </c>
      <c r="D1020" s="191">
        <v>1318.56</v>
      </c>
      <c r="E1020" s="185" t="s">
        <v>4637</v>
      </c>
      <c r="F1020" s="186" t="s">
        <v>3681</v>
      </c>
      <c r="G1020" s="83">
        <f>VLOOKUP(A1020,РАСЧЕТ!$A$3:$BH$1360,60,0)</f>
        <v>1686.8744863207537</v>
      </c>
      <c r="H1020" s="83">
        <f t="shared" si="15"/>
        <v>368.31448632075376</v>
      </c>
    </row>
    <row r="1021" spans="1:8" ht="11.4" customHeight="1" x14ac:dyDescent="0.3">
      <c r="A1021" s="181" t="s">
        <v>2527</v>
      </c>
      <c r="B1021" s="182" t="s">
        <v>1839</v>
      </c>
      <c r="C1021" s="190">
        <v>1473.18</v>
      </c>
      <c r="D1021" s="191">
        <v>1473.18</v>
      </c>
      <c r="E1021" s="185" t="s">
        <v>4637</v>
      </c>
      <c r="F1021" s="186" t="s">
        <v>3682</v>
      </c>
      <c r="G1021" s="83">
        <f>VLOOKUP(A1021,РАСЧЕТ!$A$3:$BH$1360,60,0)</f>
        <v>1794.5745672957821</v>
      </c>
      <c r="H1021" s="83">
        <f t="shared" si="15"/>
        <v>321.39456729578205</v>
      </c>
    </row>
    <row r="1022" spans="1:8" ht="11.4" customHeight="1" x14ac:dyDescent="0.3">
      <c r="A1022" s="181" t="s">
        <v>1562</v>
      </c>
      <c r="B1022" s="182" t="s">
        <v>1563</v>
      </c>
      <c r="C1022" s="190">
        <v>3251.3</v>
      </c>
      <c r="D1022" s="191">
        <v>3251.3</v>
      </c>
      <c r="E1022" s="185" t="s">
        <v>4637</v>
      </c>
      <c r="F1022" s="186" t="s">
        <v>3684</v>
      </c>
      <c r="G1022" s="83">
        <f>VLOOKUP(A1022,РАСЧЕТ!$A$3:$BH$1360,60,0)</f>
        <v>4045.9481754658414</v>
      </c>
      <c r="H1022" s="83">
        <f t="shared" si="15"/>
        <v>794.64817546584118</v>
      </c>
    </row>
    <row r="1023" spans="1:8" ht="11.4" customHeight="1" x14ac:dyDescent="0.3">
      <c r="A1023" s="181" t="s">
        <v>2485</v>
      </c>
      <c r="B1023" s="182" t="s">
        <v>322</v>
      </c>
      <c r="C1023" s="190">
        <v>1421.64</v>
      </c>
      <c r="D1023" s="191">
        <v>1421.64</v>
      </c>
      <c r="E1023" s="185" t="s">
        <v>4637</v>
      </c>
      <c r="F1023" s="186" t="s">
        <v>3206</v>
      </c>
      <c r="G1023" s="83">
        <f>VLOOKUP(A1023,РАСЧЕТ!$A$3:$BH$1360,60,0)</f>
        <v>2096.2613222577829</v>
      </c>
      <c r="H1023" s="83">
        <f t="shared" si="15"/>
        <v>674.62132225778282</v>
      </c>
    </row>
    <row r="1024" spans="1:8" ht="11.4" customHeight="1" x14ac:dyDescent="0.3">
      <c r="A1024" s="181" t="s">
        <v>1653</v>
      </c>
      <c r="B1024" s="182" t="s">
        <v>1654</v>
      </c>
      <c r="C1024" s="190">
        <v>3513.29</v>
      </c>
      <c r="D1024" s="191">
        <v>3513.29</v>
      </c>
      <c r="E1024" s="185" t="s">
        <v>4637</v>
      </c>
      <c r="F1024" s="186" t="s">
        <v>3705</v>
      </c>
      <c r="G1024" s="83">
        <f>VLOOKUP(A1024,РАСЧЕТ!$A$3:$BH$1360,60,0)</f>
        <v>4959.9393477652866</v>
      </c>
      <c r="H1024" s="83">
        <f t="shared" si="15"/>
        <v>1446.6493477652866</v>
      </c>
    </row>
    <row r="1025" spans="1:8" ht="11.4" customHeight="1" x14ac:dyDescent="0.3">
      <c r="A1025" s="181" t="s">
        <v>1800</v>
      </c>
      <c r="B1025" s="182" t="s">
        <v>1801</v>
      </c>
      <c r="C1025" s="190">
        <v>1477.47</v>
      </c>
      <c r="D1025" s="191">
        <v>1477.47</v>
      </c>
      <c r="E1025" s="185" t="s">
        <v>4637</v>
      </c>
      <c r="F1025" s="186" t="s">
        <v>3706</v>
      </c>
      <c r="G1025" s="83">
        <f>VLOOKUP(A1025,РАСЧЕТ!$A$3:$BH$1360,60,0)</f>
        <v>2037.7574227875671</v>
      </c>
      <c r="H1025" s="83">
        <f t="shared" si="15"/>
        <v>560.28742278756704</v>
      </c>
    </row>
    <row r="1026" spans="1:8" ht="11.4" customHeight="1" x14ac:dyDescent="0.3">
      <c r="A1026" s="181" t="s">
        <v>1615</v>
      </c>
      <c r="B1026" s="182" t="s">
        <v>1616</v>
      </c>
      <c r="C1026" s="190">
        <v>1318.56</v>
      </c>
      <c r="D1026" s="191">
        <v>1318.56</v>
      </c>
      <c r="E1026" s="185" t="s">
        <v>4637</v>
      </c>
      <c r="F1026" s="186" t="s">
        <v>3650</v>
      </c>
      <c r="G1026" s="83">
        <f>VLOOKUP(A1026,РАСЧЕТ!$A$3:$BH$1360,60,0)</f>
        <v>1749.5666090337968</v>
      </c>
      <c r="H1026" s="83">
        <f t="shared" ref="H1026:H1089" si="16">G1026-C1026</f>
        <v>431.00660903379685</v>
      </c>
    </row>
    <row r="1027" spans="1:8" ht="11.4" customHeight="1" x14ac:dyDescent="0.3">
      <c r="A1027" s="181" t="s">
        <v>1663</v>
      </c>
      <c r="B1027" s="182" t="s">
        <v>1664</v>
      </c>
      <c r="C1027" s="190">
        <v>1473.18</v>
      </c>
      <c r="D1027" s="191">
        <v>1473.18</v>
      </c>
      <c r="E1027" s="185" t="s">
        <v>4637</v>
      </c>
      <c r="F1027" s="186" t="s">
        <v>3707</v>
      </c>
      <c r="G1027" s="83">
        <f>VLOOKUP(A1027,РАСЧЕТ!$A$3:$BH$1360,60,0)</f>
        <v>2733.5524999011891</v>
      </c>
      <c r="H1027" s="83">
        <f t="shared" si="16"/>
        <v>1260.372499901189</v>
      </c>
    </row>
    <row r="1028" spans="1:8" ht="11.4" customHeight="1" x14ac:dyDescent="0.3">
      <c r="A1028" s="181" t="s">
        <v>1596</v>
      </c>
      <c r="B1028" s="182" t="s">
        <v>1597</v>
      </c>
      <c r="C1028" s="190">
        <v>3251.3</v>
      </c>
      <c r="D1028" s="191">
        <v>3251.3</v>
      </c>
      <c r="E1028" s="185" t="s">
        <v>4637</v>
      </c>
      <c r="F1028" s="186" t="s">
        <v>3709</v>
      </c>
      <c r="G1028" s="83">
        <f>VLOOKUP(A1028,РАСЧЕТ!$A$3:$BH$1360,60,0)</f>
        <v>3001.6124827058952</v>
      </c>
      <c r="H1028" s="83">
        <f t="shared" si="16"/>
        <v>-249.68751729410496</v>
      </c>
    </row>
    <row r="1029" spans="1:8" ht="11.4" customHeight="1" x14ac:dyDescent="0.3">
      <c r="A1029" s="181" t="s">
        <v>2353</v>
      </c>
      <c r="B1029" s="182" t="s">
        <v>2354</v>
      </c>
      <c r="C1029" s="190">
        <v>3513.29</v>
      </c>
      <c r="D1029" s="191">
        <v>3513.29</v>
      </c>
      <c r="E1029" s="185" t="s">
        <v>4637</v>
      </c>
      <c r="F1029" s="186" t="s">
        <v>3725</v>
      </c>
      <c r="G1029" s="83">
        <f>VLOOKUP(A1029,РАСЧЕТ!$A$3:$BH$1360,60,0)</f>
        <v>2886.0550163021653</v>
      </c>
      <c r="H1029" s="83">
        <f t="shared" si="16"/>
        <v>-627.23498369783465</v>
      </c>
    </row>
    <row r="1030" spans="1:8" ht="11.4" customHeight="1" x14ac:dyDescent="0.3">
      <c r="A1030" s="181" t="s">
        <v>2587</v>
      </c>
      <c r="B1030" s="182" t="s">
        <v>856</v>
      </c>
      <c r="C1030" s="190">
        <v>1477.47</v>
      </c>
      <c r="D1030" s="191">
        <v>1477.47</v>
      </c>
      <c r="E1030" s="185" t="s">
        <v>4637</v>
      </c>
      <c r="F1030" s="186" t="s">
        <v>3907</v>
      </c>
      <c r="G1030" s="83">
        <f>VLOOKUP(A1030,РАСЧЕТ!$A$3:$BH$1360,60,0)</f>
        <v>2483.2174262480089</v>
      </c>
      <c r="H1030" s="83">
        <f t="shared" si="16"/>
        <v>1005.7474262480089</v>
      </c>
    </row>
    <row r="1031" spans="1:8" ht="11.4" customHeight="1" x14ac:dyDescent="0.3">
      <c r="A1031" s="181" t="s">
        <v>888</v>
      </c>
      <c r="B1031" s="182" t="s">
        <v>889</v>
      </c>
      <c r="C1031" s="190">
        <v>1318.56</v>
      </c>
      <c r="D1031" s="191">
        <v>1318.56</v>
      </c>
      <c r="E1031" s="185" t="s">
        <v>4637</v>
      </c>
      <c r="F1031" s="186" t="s">
        <v>3726</v>
      </c>
      <c r="G1031" s="83">
        <f>VLOOKUP(A1031,РАСЧЕТ!$A$3:$BH$1360,60,0)</f>
        <v>1686.8744863207537</v>
      </c>
      <c r="H1031" s="83">
        <f t="shared" si="16"/>
        <v>368.31448632075376</v>
      </c>
    </row>
    <row r="1032" spans="1:8" ht="11.4" customHeight="1" x14ac:dyDescent="0.3">
      <c r="A1032" s="181" t="s">
        <v>1708</v>
      </c>
      <c r="B1032" s="182" t="s">
        <v>1709</v>
      </c>
      <c r="C1032" s="190">
        <v>1473.18</v>
      </c>
      <c r="D1032" s="191">
        <v>1473.18</v>
      </c>
      <c r="E1032" s="185" t="s">
        <v>4637</v>
      </c>
      <c r="F1032" s="186" t="s">
        <v>3727</v>
      </c>
      <c r="G1032" s="83">
        <f>VLOOKUP(A1032,РАСЧЕТ!$A$3:$BH$1360,60,0)</f>
        <v>2755.733080986357</v>
      </c>
      <c r="H1032" s="83">
        <f t="shared" si="16"/>
        <v>1282.5530809863569</v>
      </c>
    </row>
    <row r="1033" spans="1:8" ht="11.4" customHeight="1" x14ac:dyDescent="0.3">
      <c r="A1033" s="181" t="s">
        <v>2337</v>
      </c>
      <c r="B1033" s="182" t="s">
        <v>2338</v>
      </c>
      <c r="C1033" s="190">
        <v>3251.3</v>
      </c>
      <c r="D1033" s="191">
        <v>3251.3</v>
      </c>
      <c r="E1033" s="185" t="s">
        <v>4637</v>
      </c>
      <c r="F1033" s="186" t="s">
        <v>3728</v>
      </c>
      <c r="G1033" s="83">
        <f>VLOOKUP(A1033,РАСЧЕТ!$A$3:$BH$1360,60,0)</f>
        <v>5047.7710878125572</v>
      </c>
      <c r="H1033" s="83">
        <f t="shared" si="16"/>
        <v>1796.471087812557</v>
      </c>
    </row>
    <row r="1034" spans="1:8" ht="11.4" customHeight="1" x14ac:dyDescent="0.3">
      <c r="A1034" s="181" t="s">
        <v>2376</v>
      </c>
      <c r="B1034" s="182" t="s">
        <v>349</v>
      </c>
      <c r="C1034" s="190">
        <v>1576.26</v>
      </c>
      <c r="D1034" s="191">
        <v>1576.26</v>
      </c>
      <c r="E1034" s="185" t="s">
        <v>4637</v>
      </c>
      <c r="F1034" s="186" t="s">
        <v>3207</v>
      </c>
      <c r="G1034" s="83">
        <f>VLOOKUP(A1034,РАСЧЕТ!$A$3:$BH$1360,60,0)</f>
        <v>2135.7241352484766</v>
      </c>
      <c r="H1034" s="83">
        <f t="shared" si="16"/>
        <v>559.46413524847662</v>
      </c>
    </row>
    <row r="1035" spans="1:8" ht="11.4" customHeight="1" x14ac:dyDescent="0.3">
      <c r="A1035" s="181" t="s">
        <v>1605</v>
      </c>
      <c r="B1035" s="182" t="s">
        <v>1606</v>
      </c>
      <c r="C1035" s="190">
        <v>3513.29</v>
      </c>
      <c r="D1035" s="191">
        <v>3513.29</v>
      </c>
      <c r="E1035" s="185" t="s">
        <v>4637</v>
      </c>
      <c r="F1035" s="186" t="s">
        <v>3749</v>
      </c>
      <c r="G1035" s="83">
        <f>VLOOKUP(A1035,РАСЧЕТ!$A$3:$BH$1360,60,0)</f>
        <v>4211.3447361409017</v>
      </c>
      <c r="H1035" s="83">
        <f t="shared" si="16"/>
        <v>698.0547361409017</v>
      </c>
    </row>
    <row r="1036" spans="1:8" ht="11.4" customHeight="1" x14ac:dyDescent="0.3">
      <c r="A1036" s="181" t="s">
        <v>1029</v>
      </c>
      <c r="B1036" s="182" t="s">
        <v>1030</v>
      </c>
      <c r="C1036" s="190">
        <v>1477.47</v>
      </c>
      <c r="D1036" s="191">
        <v>1477.47</v>
      </c>
      <c r="E1036" s="185" t="s">
        <v>4637</v>
      </c>
      <c r="F1036" s="186" t="s">
        <v>3750</v>
      </c>
      <c r="G1036" s="83">
        <f>VLOOKUP(A1036,РАСЧЕТ!$A$3:$BH$1360,60,0)</f>
        <v>3318.6859804559626</v>
      </c>
      <c r="H1036" s="83">
        <f t="shared" si="16"/>
        <v>1841.2159804559626</v>
      </c>
    </row>
    <row r="1037" spans="1:8" ht="11.4" customHeight="1" x14ac:dyDescent="0.3">
      <c r="A1037" s="181" t="s">
        <v>1878</v>
      </c>
      <c r="B1037" s="182" t="s">
        <v>1879</v>
      </c>
      <c r="C1037" s="190">
        <v>1318.56</v>
      </c>
      <c r="D1037" s="191">
        <v>1318.56</v>
      </c>
      <c r="E1037" s="185" t="s">
        <v>4637</v>
      </c>
      <c r="F1037" s="186" t="s">
        <v>3752</v>
      </c>
      <c r="G1037" s="83">
        <f>VLOOKUP(A1037,РАСЧЕТ!$A$3:$BH$1360,60,0)</f>
        <v>1997.2497644848279</v>
      </c>
      <c r="H1037" s="83">
        <f t="shared" si="16"/>
        <v>678.68976448482795</v>
      </c>
    </row>
    <row r="1038" spans="1:8" ht="11.4" customHeight="1" x14ac:dyDescent="0.3">
      <c r="A1038" s="181" t="s">
        <v>1802</v>
      </c>
      <c r="B1038" s="182" t="s">
        <v>1803</v>
      </c>
      <c r="C1038" s="190">
        <v>1473.18</v>
      </c>
      <c r="D1038" s="191">
        <v>1473.18</v>
      </c>
      <c r="E1038" s="185" t="s">
        <v>4637</v>
      </c>
      <c r="F1038" s="186" t="s">
        <v>3753</v>
      </c>
      <c r="G1038" s="83">
        <f>VLOOKUP(A1038,РАСЧЕТ!$A$3:$BH$1360,60,0)</f>
        <v>2236.3378072420232</v>
      </c>
      <c r="H1038" s="83">
        <f t="shared" si="16"/>
        <v>763.15780724202318</v>
      </c>
    </row>
    <row r="1039" spans="1:8" ht="11.4" customHeight="1" x14ac:dyDescent="0.3">
      <c r="A1039" s="181" t="s">
        <v>1564</v>
      </c>
      <c r="B1039" s="182" t="s">
        <v>1565</v>
      </c>
      <c r="C1039" s="190">
        <v>3251.3</v>
      </c>
      <c r="D1039" s="191">
        <v>3251.3</v>
      </c>
      <c r="E1039" s="185" t="s">
        <v>4637</v>
      </c>
      <c r="F1039" s="186" t="s">
        <v>3755</v>
      </c>
      <c r="G1039" s="83">
        <f>VLOOKUP(A1039,РАСЧЕТ!$A$3:$BH$1360,60,0)</f>
        <v>2190.1728913401989</v>
      </c>
      <c r="H1039" s="83">
        <f t="shared" si="16"/>
        <v>-1061.1271086598013</v>
      </c>
    </row>
    <row r="1040" spans="1:8" ht="11.4" customHeight="1" x14ac:dyDescent="0.3">
      <c r="A1040" s="181" t="s">
        <v>1731</v>
      </c>
      <c r="B1040" s="182" t="s">
        <v>1732</v>
      </c>
      <c r="C1040" s="190">
        <v>3513.29</v>
      </c>
      <c r="D1040" s="191">
        <v>3513.29</v>
      </c>
      <c r="E1040" s="185" t="s">
        <v>4637</v>
      </c>
      <c r="F1040" s="186" t="s">
        <v>3773</v>
      </c>
      <c r="G1040" s="83">
        <f>VLOOKUP(A1040,РАСЧЕТ!$A$3:$BH$1360,60,0)</f>
        <v>4052.3839050305337</v>
      </c>
      <c r="H1040" s="83">
        <f t="shared" si="16"/>
        <v>539.09390503053373</v>
      </c>
    </row>
    <row r="1041" spans="1:8" ht="11.4" customHeight="1" x14ac:dyDescent="0.3">
      <c r="A1041" s="181" t="s">
        <v>1008</v>
      </c>
      <c r="B1041" s="182" t="s">
        <v>1009</v>
      </c>
      <c r="C1041" s="190">
        <v>1477.47</v>
      </c>
      <c r="D1041" s="191">
        <v>1477.47</v>
      </c>
      <c r="E1041" s="185" t="s">
        <v>4637</v>
      </c>
      <c r="F1041" s="186" t="s">
        <v>3774</v>
      </c>
      <c r="G1041" s="83">
        <f>VLOOKUP(A1041,РАСЧЕТ!$A$3:$BH$1360,60,0)</f>
        <v>1890.1785775059914</v>
      </c>
      <c r="H1041" s="83">
        <f t="shared" si="16"/>
        <v>412.70857750599134</v>
      </c>
    </row>
    <row r="1042" spans="1:8" ht="11.4" customHeight="1" x14ac:dyDescent="0.3">
      <c r="A1042" s="181" t="s">
        <v>1598</v>
      </c>
      <c r="B1042" s="182" t="s">
        <v>1599</v>
      </c>
      <c r="C1042" s="190">
        <v>1318.56</v>
      </c>
      <c r="D1042" s="191">
        <v>1318.56</v>
      </c>
      <c r="E1042" s="185" t="s">
        <v>4637</v>
      </c>
      <c r="F1042" s="186" t="s">
        <v>3775</v>
      </c>
      <c r="G1042" s="83">
        <f>VLOOKUP(A1042,РАСЧЕТ!$A$3:$BH$1360,60,0)</f>
        <v>2111.8494334248571</v>
      </c>
      <c r="H1042" s="83">
        <f t="shared" si="16"/>
        <v>793.28943342485718</v>
      </c>
    </row>
    <row r="1043" spans="1:8" ht="11.4" customHeight="1" x14ac:dyDescent="0.3">
      <c r="A1043" s="181" t="s">
        <v>1840</v>
      </c>
      <c r="B1043" s="182" t="s">
        <v>1841</v>
      </c>
      <c r="C1043" s="190">
        <v>1473.18</v>
      </c>
      <c r="D1043" s="191">
        <v>1473.18</v>
      </c>
      <c r="E1043" s="185" t="s">
        <v>4637</v>
      </c>
      <c r="F1043" s="186" t="s">
        <v>3776</v>
      </c>
      <c r="G1043" s="83">
        <f>VLOOKUP(A1043,РАСЧЕТ!$A$3:$BH$1360,60,0)</f>
        <v>1489.5915773747345</v>
      </c>
      <c r="H1043" s="83">
        <f t="shared" si="16"/>
        <v>16.411577374734406</v>
      </c>
    </row>
    <row r="1044" spans="1:8" ht="11.4" customHeight="1" x14ac:dyDescent="0.3">
      <c r="A1044" s="181" t="s">
        <v>1897</v>
      </c>
      <c r="B1044" s="182" t="s">
        <v>1898</v>
      </c>
      <c r="C1044" s="190">
        <v>3251.3</v>
      </c>
      <c r="D1044" s="191">
        <v>3251.3</v>
      </c>
      <c r="E1044" s="185" t="s">
        <v>4637</v>
      </c>
      <c r="F1044" s="186" t="s">
        <v>3778</v>
      </c>
      <c r="G1044" s="83">
        <f>VLOOKUP(A1044,РАСЧЕТ!$A$3:$BH$1360,60,0)</f>
        <v>5167.9159020238822</v>
      </c>
      <c r="H1044" s="83">
        <f t="shared" si="16"/>
        <v>1916.615902023882</v>
      </c>
    </row>
    <row r="1045" spans="1:8" ht="11.4" customHeight="1" x14ac:dyDescent="0.3">
      <c r="A1045" s="181" t="s">
        <v>903</v>
      </c>
      <c r="B1045" s="182" t="s">
        <v>236</v>
      </c>
      <c r="C1045" s="190">
        <v>3423.1</v>
      </c>
      <c r="D1045" s="191">
        <v>3423.1</v>
      </c>
      <c r="E1045" s="185" t="s">
        <v>4637</v>
      </c>
      <c r="F1045" s="186" t="s">
        <v>3103</v>
      </c>
      <c r="G1045" s="83">
        <f>VLOOKUP(A1045,РАСЧЕТ!$A$3:$BH$1360,60,0)</f>
        <v>6298.4065694359333</v>
      </c>
      <c r="H1045" s="83">
        <f t="shared" si="16"/>
        <v>2875.3065694359334</v>
      </c>
    </row>
    <row r="1046" spans="1:8" ht="11.4" customHeight="1" x14ac:dyDescent="0.3">
      <c r="A1046" s="181" t="s">
        <v>2553</v>
      </c>
      <c r="B1046" s="182" t="s">
        <v>333</v>
      </c>
      <c r="C1046" s="190">
        <v>3367.26</v>
      </c>
      <c r="D1046" s="191">
        <v>3367.26</v>
      </c>
      <c r="E1046" s="185" t="s">
        <v>4637</v>
      </c>
      <c r="F1046" s="186" t="s">
        <v>3208</v>
      </c>
      <c r="G1046" s="83">
        <f>VLOOKUP(A1046,РАСЧЕТ!$A$3:$BH$1360,60,0)</f>
        <v>3826.4758434400101</v>
      </c>
      <c r="H1046" s="83">
        <f t="shared" si="16"/>
        <v>459.21584344000985</v>
      </c>
    </row>
    <row r="1047" spans="1:8" ht="11.4" customHeight="1" x14ac:dyDescent="0.3">
      <c r="A1047" s="181" t="s">
        <v>1073</v>
      </c>
      <c r="B1047" s="182" t="s">
        <v>1074</v>
      </c>
      <c r="C1047" s="190">
        <v>3513.29</v>
      </c>
      <c r="D1047" s="191">
        <v>3513.29</v>
      </c>
      <c r="E1047" s="185" t="s">
        <v>4637</v>
      </c>
      <c r="F1047" s="186" t="s">
        <v>3798</v>
      </c>
      <c r="G1047" s="83">
        <f>VLOOKUP(A1047,РАСЧЕТ!$A$3:$BH$1360,60,0)</f>
        <v>3178.0993339235329</v>
      </c>
      <c r="H1047" s="83">
        <f t="shared" si="16"/>
        <v>-335.1906660764671</v>
      </c>
    </row>
    <row r="1048" spans="1:8" ht="11.4" customHeight="1" x14ac:dyDescent="0.3">
      <c r="A1048" s="181" t="s">
        <v>1632</v>
      </c>
      <c r="B1048" s="182" t="s">
        <v>1633</v>
      </c>
      <c r="C1048" s="190">
        <v>1477.47</v>
      </c>
      <c r="D1048" s="191">
        <v>1477.47</v>
      </c>
      <c r="E1048" s="185" t="s">
        <v>4637</v>
      </c>
      <c r="F1048" s="186" t="s">
        <v>3799</v>
      </c>
      <c r="G1048" s="83">
        <f>VLOOKUP(A1048,РАСЧЕТ!$A$3:$BH$1360,60,0)</f>
        <v>1890.1785775059914</v>
      </c>
      <c r="H1048" s="83">
        <f t="shared" si="16"/>
        <v>412.70857750599134</v>
      </c>
    </row>
    <row r="1049" spans="1:8" ht="11.4" customHeight="1" x14ac:dyDescent="0.3">
      <c r="A1049" s="181" t="s">
        <v>894</v>
      </c>
      <c r="B1049" s="182" t="s">
        <v>895</v>
      </c>
      <c r="C1049" s="190">
        <v>1318.56</v>
      </c>
      <c r="D1049" s="191">
        <v>1318.56</v>
      </c>
      <c r="E1049" s="185" t="s">
        <v>4637</v>
      </c>
      <c r="F1049" s="186" t="s">
        <v>3800</v>
      </c>
      <c r="G1049" s="83">
        <f>VLOOKUP(A1049,РАСЧЕТ!$A$3:$BH$1360,60,0)</f>
        <v>1995.4013827277317</v>
      </c>
      <c r="H1049" s="83">
        <f t="shared" si="16"/>
        <v>676.8413827277318</v>
      </c>
    </row>
    <row r="1050" spans="1:8" ht="11.4" customHeight="1" x14ac:dyDescent="0.3">
      <c r="A1050" s="181" t="s">
        <v>2323</v>
      </c>
      <c r="B1050" s="182" t="s">
        <v>2324</v>
      </c>
      <c r="C1050" s="190">
        <v>1473.18</v>
      </c>
      <c r="D1050" s="191">
        <v>1473.18</v>
      </c>
      <c r="E1050" s="185" t="s">
        <v>4637</v>
      </c>
      <c r="F1050" s="186" t="s">
        <v>3801</v>
      </c>
      <c r="G1050" s="83">
        <f>VLOOKUP(A1050,РАСЧЕТ!$A$3:$BH$1360,60,0)</f>
        <v>2435.9630370085315</v>
      </c>
      <c r="H1050" s="83">
        <f t="shared" si="16"/>
        <v>962.78303700853144</v>
      </c>
    </row>
    <row r="1051" spans="1:8" ht="11.4" customHeight="1" x14ac:dyDescent="0.3">
      <c r="A1051" s="181" t="s">
        <v>1765</v>
      </c>
      <c r="B1051" s="182" t="s">
        <v>1766</v>
      </c>
      <c r="C1051" s="190">
        <v>3251.3</v>
      </c>
      <c r="D1051" s="191">
        <v>3251.3</v>
      </c>
      <c r="E1051" s="185" t="s">
        <v>4637</v>
      </c>
      <c r="F1051" s="186" t="s">
        <v>3802</v>
      </c>
      <c r="G1051" s="83">
        <f>VLOOKUP(A1051,РАСЧЕТ!$A$3:$BH$1360,60,0)</f>
        <v>4859.2361485886368</v>
      </c>
      <c r="H1051" s="83">
        <f t="shared" si="16"/>
        <v>1607.9361485886366</v>
      </c>
    </row>
    <row r="1052" spans="1:8" ht="11.4" customHeight="1" x14ac:dyDescent="0.3">
      <c r="A1052" s="181" t="s">
        <v>2624</v>
      </c>
      <c r="B1052" s="182" t="s">
        <v>1716</v>
      </c>
      <c r="C1052" s="190">
        <v>4904.8599999999997</v>
      </c>
      <c r="D1052" s="191">
        <v>4904.8599999999997</v>
      </c>
      <c r="E1052" s="185" t="s">
        <v>4637</v>
      </c>
      <c r="F1052" s="186" t="s">
        <v>3882</v>
      </c>
      <c r="G1052" s="83">
        <f>VLOOKUP(A1052,РАСЧЕТ!$A$3:$BH$1360,60,0)</f>
        <v>6771.6294892741689</v>
      </c>
      <c r="H1052" s="83">
        <f t="shared" si="16"/>
        <v>1866.7694892741692</v>
      </c>
    </row>
    <row r="1053" spans="1:8" ht="11.4" customHeight="1" x14ac:dyDescent="0.3">
      <c r="A1053" s="181" t="s">
        <v>937</v>
      </c>
      <c r="B1053" s="182" t="s">
        <v>938</v>
      </c>
      <c r="C1053" s="190">
        <v>2048.6999999999998</v>
      </c>
      <c r="D1053" s="191">
        <v>2048.6999999999998</v>
      </c>
      <c r="E1053" s="185" t="s">
        <v>4637</v>
      </c>
      <c r="F1053" s="186" t="s">
        <v>3824</v>
      </c>
      <c r="G1053" s="83">
        <f>VLOOKUP(A1053,РАСЧЕТ!$A$3:$BH$1360,60,0)</f>
        <v>2620.9743647394121</v>
      </c>
      <c r="H1053" s="83">
        <f t="shared" si="16"/>
        <v>572.27436473941225</v>
      </c>
    </row>
    <row r="1054" spans="1:8" ht="11.4" customHeight="1" x14ac:dyDescent="0.3">
      <c r="A1054" s="181" t="s">
        <v>2623</v>
      </c>
      <c r="B1054" s="182" t="s">
        <v>1772</v>
      </c>
      <c r="C1054" s="190">
        <v>1842.54</v>
      </c>
      <c r="D1054" s="191">
        <v>1842.54</v>
      </c>
      <c r="E1054" s="185" t="s">
        <v>4637</v>
      </c>
      <c r="F1054" s="186" t="s">
        <v>3918</v>
      </c>
      <c r="G1054" s="83">
        <f>VLOOKUP(A1054,РАСЧЕТ!$A$3:$BH$1360,60,0)</f>
        <v>1771.6799769486631</v>
      </c>
      <c r="H1054" s="83">
        <f t="shared" si="16"/>
        <v>-70.860023051336839</v>
      </c>
    </row>
    <row r="1055" spans="1:8" ht="11.4" customHeight="1" x14ac:dyDescent="0.3">
      <c r="A1055" s="181" t="s">
        <v>2309</v>
      </c>
      <c r="B1055" s="182" t="s">
        <v>2310</v>
      </c>
      <c r="C1055" s="190">
        <v>2040.11</v>
      </c>
      <c r="D1055" s="191">
        <v>2040.11</v>
      </c>
      <c r="E1055" s="185" t="s">
        <v>4637</v>
      </c>
      <c r="F1055" s="186" t="s">
        <v>3825</v>
      </c>
      <c r="G1055" s="83">
        <f>VLOOKUP(A1055,РАСЧЕТ!$A$3:$BH$1360,60,0)</f>
        <v>3145.0325811414373</v>
      </c>
      <c r="H1055" s="83">
        <f t="shared" si="16"/>
        <v>1104.9225811414374</v>
      </c>
    </row>
    <row r="1056" spans="1:8" ht="11.4" customHeight="1" x14ac:dyDescent="0.3">
      <c r="A1056" s="181" t="s">
        <v>623</v>
      </c>
      <c r="B1056" s="182" t="s">
        <v>624</v>
      </c>
      <c r="C1056" s="190">
        <v>4565.5600000000004</v>
      </c>
      <c r="D1056" s="191">
        <v>4565.5600000000004</v>
      </c>
      <c r="E1056" s="185" t="s">
        <v>4637</v>
      </c>
      <c r="F1056" s="186" t="s">
        <v>3672</v>
      </c>
      <c r="G1056" s="83">
        <f>VLOOKUP(A1056,РАСЧЕТ!$A$3:$BH$1360,60,0)</f>
        <v>13290.547798858455</v>
      </c>
      <c r="H1056" s="83">
        <f t="shared" si="16"/>
        <v>8724.9877988584558</v>
      </c>
    </row>
    <row r="1057" spans="1:8" ht="11.4" customHeight="1" x14ac:dyDescent="0.3">
      <c r="A1057" s="181" t="s">
        <v>1767</v>
      </c>
      <c r="B1057" s="182" t="s">
        <v>335</v>
      </c>
      <c r="C1057" s="190">
        <v>3118.15</v>
      </c>
      <c r="D1057" s="191">
        <v>3118.15</v>
      </c>
      <c r="E1057" s="185" t="s">
        <v>4637</v>
      </c>
      <c r="F1057" s="186" t="s">
        <v>3157</v>
      </c>
      <c r="G1057" s="83">
        <f>VLOOKUP(A1057,РАСЧЕТ!$A$3:$BH$1360,60,0)</f>
        <v>2198.4470853229632</v>
      </c>
      <c r="H1057" s="83">
        <f t="shared" si="16"/>
        <v>-919.70291467703692</v>
      </c>
    </row>
    <row r="1058" spans="1:8" ht="11.4" customHeight="1" x14ac:dyDescent="0.3">
      <c r="A1058" s="181" t="s">
        <v>2357</v>
      </c>
      <c r="B1058" s="182" t="s">
        <v>2358</v>
      </c>
      <c r="C1058" s="190">
        <v>1799.59</v>
      </c>
      <c r="D1058" s="191">
        <v>1799.59</v>
      </c>
      <c r="E1058" s="185" t="s">
        <v>4637</v>
      </c>
      <c r="F1058" s="186" t="s">
        <v>3674</v>
      </c>
      <c r="G1058" s="83">
        <f>VLOOKUP(A1058,РАСЧЕТ!$A$3:$BH$1360,60,0)</f>
        <v>3280.6013281621649</v>
      </c>
      <c r="H1058" s="83">
        <f t="shared" si="16"/>
        <v>1481.011328162165</v>
      </c>
    </row>
    <row r="1059" spans="1:8" ht="11.4" customHeight="1" x14ac:dyDescent="0.3">
      <c r="A1059" s="181" t="s">
        <v>2298</v>
      </c>
      <c r="B1059" s="182" t="s">
        <v>2299</v>
      </c>
      <c r="C1059" s="190">
        <v>3466.05</v>
      </c>
      <c r="D1059" s="191">
        <v>3466.05</v>
      </c>
      <c r="E1059" s="185" t="s">
        <v>4637</v>
      </c>
      <c r="F1059" s="186" t="s">
        <v>3354</v>
      </c>
      <c r="G1059" s="83">
        <f>VLOOKUP(A1059,РАСЧЕТ!$A$3:$BH$1360,60,0)</f>
        <v>4915.1751777050522</v>
      </c>
      <c r="H1059" s="83">
        <f t="shared" si="16"/>
        <v>1449.125177705052</v>
      </c>
    </row>
    <row r="1060" spans="1:8" ht="11.4" customHeight="1" x14ac:dyDescent="0.3">
      <c r="A1060" s="181" t="s">
        <v>2325</v>
      </c>
      <c r="B1060" s="182" t="s">
        <v>2326</v>
      </c>
      <c r="C1060" s="190">
        <v>2735.9</v>
      </c>
      <c r="D1060" s="191">
        <v>2735.9</v>
      </c>
      <c r="E1060" s="185" t="s">
        <v>4637</v>
      </c>
      <c r="F1060" s="186" t="s">
        <v>3355</v>
      </c>
      <c r="G1060" s="83">
        <f>VLOOKUP(A1060,РАСЧЕТ!$A$3:$BH$1360,60,0)</f>
        <v>3500.1271914863851</v>
      </c>
      <c r="H1060" s="83">
        <f t="shared" si="16"/>
        <v>764.22719148638498</v>
      </c>
    </row>
    <row r="1061" spans="1:8" ht="11.4" customHeight="1" x14ac:dyDescent="0.3">
      <c r="A1061" s="181" t="s">
        <v>1634</v>
      </c>
      <c r="B1061" s="182" t="s">
        <v>1635</v>
      </c>
      <c r="C1061" s="190">
        <v>2735.9</v>
      </c>
      <c r="D1061" s="191">
        <v>2735.9</v>
      </c>
      <c r="E1061" s="185" t="s">
        <v>4637</v>
      </c>
      <c r="F1061" s="186" t="s">
        <v>3356</v>
      </c>
      <c r="G1061" s="83">
        <f>VLOOKUP(A1061,РАСЧЕТ!$A$3:$BH$1360,60,0)</f>
        <v>3626.6740386420588</v>
      </c>
      <c r="H1061" s="83">
        <f t="shared" si="16"/>
        <v>890.77403864205871</v>
      </c>
    </row>
    <row r="1062" spans="1:8" ht="11.4" customHeight="1" x14ac:dyDescent="0.3">
      <c r="A1062" s="181" t="s">
        <v>2306</v>
      </c>
      <c r="B1062" s="182" t="s">
        <v>2307</v>
      </c>
      <c r="C1062" s="190">
        <v>1748.06</v>
      </c>
      <c r="D1062" s="191">
        <v>1748.06</v>
      </c>
      <c r="E1062" s="185" t="s">
        <v>4637</v>
      </c>
      <c r="F1062" s="186" t="s">
        <v>3368</v>
      </c>
      <c r="G1062" s="83">
        <f>VLOOKUP(A1062,РАСЧЕТ!$A$3:$BH$1360,60,0)</f>
        <v>3220.0052587331056</v>
      </c>
      <c r="H1062" s="83">
        <f t="shared" si="16"/>
        <v>1471.9452587331057</v>
      </c>
    </row>
    <row r="1063" spans="1:8" ht="11.4" customHeight="1" x14ac:dyDescent="0.3">
      <c r="A1063" s="181" t="s">
        <v>1640</v>
      </c>
      <c r="B1063" s="182" t="s">
        <v>1641</v>
      </c>
      <c r="C1063" s="190">
        <v>3410.21</v>
      </c>
      <c r="D1063" s="191">
        <v>3410.21</v>
      </c>
      <c r="E1063" s="185" t="s">
        <v>4637</v>
      </c>
      <c r="F1063" s="186" t="s">
        <v>3369</v>
      </c>
      <c r="G1063" s="83">
        <f>VLOOKUP(A1063,РАСЧЕТ!$A$3:$BH$1360,60,0)</f>
        <v>4929.3179150049327</v>
      </c>
      <c r="H1063" s="83">
        <f t="shared" si="16"/>
        <v>1519.1079150049327</v>
      </c>
    </row>
    <row r="1064" spans="1:8" ht="11.4" customHeight="1" x14ac:dyDescent="0.3">
      <c r="A1064" s="181" t="s">
        <v>2125</v>
      </c>
      <c r="B1064" s="182" t="s">
        <v>2126</v>
      </c>
      <c r="C1064" s="190">
        <v>2684.36</v>
      </c>
      <c r="D1064" s="191">
        <v>2684.36</v>
      </c>
      <c r="E1064" s="185" t="s">
        <v>4637</v>
      </c>
      <c r="F1064" s="186" t="s">
        <v>3370</v>
      </c>
      <c r="G1064" s="83">
        <f>VLOOKUP(A1064,РАСЧЕТ!$A$3:$BH$1360,60,0)</f>
        <v>3434.1907294803618</v>
      </c>
      <c r="H1064" s="83">
        <f t="shared" si="16"/>
        <v>749.8307294803617</v>
      </c>
    </row>
    <row r="1065" spans="1:8" ht="11.4" customHeight="1" x14ac:dyDescent="0.3">
      <c r="A1065" s="181" t="s">
        <v>1578</v>
      </c>
      <c r="B1065" s="182" t="s">
        <v>1579</v>
      </c>
      <c r="C1065" s="190">
        <v>2688.65</v>
      </c>
      <c r="D1065" s="191">
        <v>2688.65</v>
      </c>
      <c r="E1065" s="185" t="s">
        <v>4637</v>
      </c>
      <c r="F1065" s="186" t="s">
        <v>3371</v>
      </c>
      <c r="G1065" s="83">
        <f>VLOOKUP(A1065,РАСЧЕТ!$A$3:$BH$1360,60,0)</f>
        <v>3408.16198341468</v>
      </c>
      <c r="H1065" s="83">
        <f t="shared" si="16"/>
        <v>719.51198341467989</v>
      </c>
    </row>
    <row r="1066" spans="1:8" ht="11.4" customHeight="1" x14ac:dyDescent="0.3">
      <c r="A1066" s="181" t="s">
        <v>1943</v>
      </c>
      <c r="B1066" s="182" t="s">
        <v>1944</v>
      </c>
      <c r="C1066" s="190">
        <v>1748.06</v>
      </c>
      <c r="D1066" s="191">
        <v>1748.06</v>
      </c>
      <c r="E1066" s="185" t="s">
        <v>4637</v>
      </c>
      <c r="F1066" s="186" t="s">
        <v>3683</v>
      </c>
      <c r="G1066" s="83">
        <f>VLOOKUP(A1066,РАСЧЕТ!$A$3:$BH$1360,60,0)</f>
        <v>3035.1670830233775</v>
      </c>
      <c r="H1066" s="83">
        <f t="shared" si="16"/>
        <v>1287.1070830233775</v>
      </c>
    </row>
    <row r="1067" spans="1:8" ht="11.4" customHeight="1" x14ac:dyDescent="0.3">
      <c r="A1067" s="181" t="s">
        <v>1012</v>
      </c>
      <c r="B1067" s="182" t="s">
        <v>1013</v>
      </c>
      <c r="C1067" s="190">
        <v>3410.21</v>
      </c>
      <c r="D1067" s="191">
        <v>3410.21</v>
      </c>
      <c r="E1067" s="185" t="s">
        <v>4637</v>
      </c>
      <c r="F1067" s="186" t="s">
        <v>3389</v>
      </c>
      <c r="G1067" s="83">
        <f>VLOOKUP(A1067,РАСЧЕТ!$A$3:$BH$1360,60,0)</f>
        <v>5798.0573408406481</v>
      </c>
      <c r="H1067" s="83">
        <f t="shared" si="16"/>
        <v>2387.847340840648</v>
      </c>
    </row>
    <row r="1068" spans="1:8" ht="11.4" customHeight="1" x14ac:dyDescent="0.3">
      <c r="A1068" s="181" t="s">
        <v>2308</v>
      </c>
      <c r="B1068" s="182" t="s">
        <v>285</v>
      </c>
      <c r="C1068" s="190">
        <v>2452.4299999999998</v>
      </c>
      <c r="D1068" s="191">
        <v>2452.4299999999998</v>
      </c>
      <c r="E1068" s="185" t="s">
        <v>4637</v>
      </c>
      <c r="F1068" s="186" t="s">
        <v>3217</v>
      </c>
      <c r="G1068" s="83">
        <f>VLOOKUP(A1068,РАСЧЕТ!$A$3:$BH$1360,60,0)</f>
        <v>3075.2866094447468</v>
      </c>
      <c r="H1068" s="83">
        <f t="shared" si="16"/>
        <v>622.85660944474694</v>
      </c>
    </row>
    <row r="1069" spans="1:8" ht="11.4" customHeight="1" x14ac:dyDescent="0.3">
      <c r="A1069" s="181" t="s">
        <v>2467</v>
      </c>
      <c r="B1069" s="182" t="s">
        <v>2468</v>
      </c>
      <c r="C1069" s="190">
        <v>2684.36</v>
      </c>
      <c r="D1069" s="191">
        <v>2684.36</v>
      </c>
      <c r="E1069" s="185" t="s">
        <v>4637</v>
      </c>
      <c r="F1069" s="186" t="s">
        <v>3390</v>
      </c>
      <c r="G1069" s="83">
        <f>VLOOKUP(A1069,РАСЧЕТ!$A$3:$BH$1360,60,0)</f>
        <v>3120.6179657525572</v>
      </c>
      <c r="H1069" s="83">
        <f t="shared" si="16"/>
        <v>436.25796575255708</v>
      </c>
    </row>
    <row r="1070" spans="1:8" ht="11.4" customHeight="1" x14ac:dyDescent="0.3">
      <c r="A1070" s="181" t="s">
        <v>2459</v>
      </c>
      <c r="B1070" s="182" t="s">
        <v>2460</v>
      </c>
      <c r="C1070" s="190">
        <v>2688.65</v>
      </c>
      <c r="D1070" s="191">
        <v>2688.65</v>
      </c>
      <c r="E1070" s="185" t="s">
        <v>4637</v>
      </c>
      <c r="F1070" s="186" t="s">
        <v>3391</v>
      </c>
      <c r="G1070" s="83">
        <f>VLOOKUP(A1070,РАСЧЕТ!$A$3:$BH$1360,60,0)</f>
        <v>3031.0921049668382</v>
      </c>
      <c r="H1070" s="83">
        <f t="shared" si="16"/>
        <v>342.44210496683809</v>
      </c>
    </row>
    <row r="1071" spans="1:8" ht="11.4" customHeight="1" x14ac:dyDescent="0.3">
      <c r="A1071" s="181" t="s">
        <v>1031</v>
      </c>
      <c r="B1071" s="182" t="s">
        <v>1032</v>
      </c>
      <c r="C1071" s="190">
        <v>1748.06</v>
      </c>
      <c r="D1071" s="191">
        <v>1748.06</v>
      </c>
      <c r="E1071" s="185" t="s">
        <v>4637</v>
      </c>
      <c r="F1071" s="186" t="s">
        <v>3409</v>
      </c>
      <c r="G1071" s="83">
        <f>VLOOKUP(A1071,РАСЧЕТ!$A$3:$BH$1360,60,0)</f>
        <v>2772.6968735155674</v>
      </c>
      <c r="H1071" s="83">
        <f t="shared" si="16"/>
        <v>1024.6368735155675</v>
      </c>
    </row>
    <row r="1072" spans="1:8" ht="11.4" customHeight="1" x14ac:dyDescent="0.3">
      <c r="A1072" s="181" t="s">
        <v>2471</v>
      </c>
      <c r="B1072" s="182" t="s">
        <v>2472</v>
      </c>
      <c r="C1072" s="190">
        <v>3410.21</v>
      </c>
      <c r="D1072" s="191">
        <v>3410.21</v>
      </c>
      <c r="E1072" s="185" t="s">
        <v>4637</v>
      </c>
      <c r="F1072" s="186" t="s">
        <v>3689</v>
      </c>
      <c r="G1072" s="83">
        <f>VLOOKUP(A1072,РАСЧЕТ!$A$3:$BH$1360,60,0)</f>
        <v>2297.2222928984384</v>
      </c>
      <c r="H1072" s="83">
        <f t="shared" si="16"/>
        <v>-1112.9877071015617</v>
      </c>
    </row>
    <row r="1073" spans="1:8" ht="11.4" customHeight="1" x14ac:dyDescent="0.3">
      <c r="A1073" s="181" t="s">
        <v>1644</v>
      </c>
      <c r="B1073" s="182" t="s">
        <v>1645</v>
      </c>
      <c r="C1073" s="190">
        <v>2684.36</v>
      </c>
      <c r="D1073" s="191">
        <v>2684.36</v>
      </c>
      <c r="E1073" s="185" t="s">
        <v>4637</v>
      </c>
      <c r="F1073" s="186" t="s">
        <v>3411</v>
      </c>
      <c r="G1073" s="83">
        <f>VLOOKUP(A1073,РАСЧЕТ!$A$3:$BH$1360,60,0)</f>
        <v>3434.1907294803618</v>
      </c>
      <c r="H1073" s="83">
        <f t="shared" si="16"/>
        <v>749.8307294803617</v>
      </c>
    </row>
    <row r="1074" spans="1:8" ht="11.4" customHeight="1" x14ac:dyDescent="0.3">
      <c r="A1074" s="181" t="s">
        <v>2393</v>
      </c>
      <c r="B1074" s="182" t="s">
        <v>2394</v>
      </c>
      <c r="C1074" s="190">
        <v>2688.65</v>
      </c>
      <c r="D1074" s="191">
        <v>2688.65</v>
      </c>
      <c r="E1074" s="185" t="s">
        <v>4637</v>
      </c>
      <c r="F1074" s="186" t="s">
        <v>3692</v>
      </c>
      <c r="G1074" s="83">
        <f>VLOOKUP(A1074,РАСЧЕТ!$A$3:$BH$1360,60,0)</f>
        <v>2007.0886115349567</v>
      </c>
      <c r="H1074" s="83">
        <f t="shared" si="16"/>
        <v>-681.56138846504336</v>
      </c>
    </row>
    <row r="1075" spans="1:8" ht="11.4" customHeight="1" x14ac:dyDescent="0.3">
      <c r="A1075" s="181" t="s">
        <v>4507</v>
      </c>
      <c r="B1075" s="182" t="s">
        <v>2364</v>
      </c>
      <c r="C1075" s="190">
        <v>1748.06</v>
      </c>
      <c r="D1075" s="191">
        <v>1748.06</v>
      </c>
      <c r="E1075" s="185" t="s">
        <v>4637</v>
      </c>
      <c r="F1075" s="186" t="s">
        <v>4628</v>
      </c>
      <c r="G1075" s="83">
        <f>VLOOKUP(A1075,РАСЧЕТ!$A$3:$BH$1360,60,0)</f>
        <v>2857.7224343420407</v>
      </c>
      <c r="H1075" s="83">
        <f t="shared" si="16"/>
        <v>1109.6624343420408</v>
      </c>
    </row>
    <row r="1076" spans="1:8" ht="11.4" customHeight="1" x14ac:dyDescent="0.3">
      <c r="A1076" s="181" t="s">
        <v>2475</v>
      </c>
      <c r="B1076" s="182" t="s">
        <v>2476</v>
      </c>
      <c r="C1076" s="190">
        <v>3410.21</v>
      </c>
      <c r="D1076" s="191">
        <v>3410.21</v>
      </c>
      <c r="E1076" s="185" t="s">
        <v>4637</v>
      </c>
      <c r="F1076" s="186" t="s">
        <v>3437</v>
      </c>
      <c r="G1076" s="83">
        <f>VLOOKUP(A1076,РАСЧЕТ!$A$3:$BH$1360,60,0)</f>
        <v>4406.2258777464058</v>
      </c>
      <c r="H1076" s="83">
        <f t="shared" si="16"/>
        <v>996.01587774640575</v>
      </c>
    </row>
    <row r="1077" spans="1:8" ht="11.4" customHeight="1" x14ac:dyDescent="0.3">
      <c r="A1077" s="181" t="s">
        <v>2537</v>
      </c>
      <c r="B1077" s="182" t="s">
        <v>1660</v>
      </c>
      <c r="C1077" s="190">
        <v>2684.36</v>
      </c>
      <c r="D1077" s="191">
        <v>2684.36</v>
      </c>
      <c r="E1077" s="185" t="s">
        <v>4637</v>
      </c>
      <c r="F1077" s="186" t="s">
        <v>3695</v>
      </c>
      <c r="G1077" s="83">
        <f>VLOOKUP(A1077,РАСЧЕТ!$A$3:$BH$1360,60,0)</f>
        <v>3207.4919083361328</v>
      </c>
      <c r="H1077" s="83">
        <f t="shared" si="16"/>
        <v>523.13190833613271</v>
      </c>
    </row>
    <row r="1078" spans="1:8" ht="11.4" customHeight="1" x14ac:dyDescent="0.3">
      <c r="A1078" s="181" t="s">
        <v>1665</v>
      </c>
      <c r="B1078" s="182" t="s">
        <v>1666</v>
      </c>
      <c r="C1078" s="190">
        <v>2688.65</v>
      </c>
      <c r="D1078" s="191">
        <v>2688.65</v>
      </c>
      <c r="E1078" s="185" t="s">
        <v>4637</v>
      </c>
      <c r="F1078" s="186" t="s">
        <v>3438</v>
      </c>
      <c r="G1078" s="83">
        <f>VLOOKUP(A1078,РАСЧЕТ!$A$3:$BH$1360,60,0)</f>
        <v>2855.4958380425974</v>
      </c>
      <c r="H1078" s="83">
        <f t="shared" si="16"/>
        <v>166.84583804259728</v>
      </c>
    </row>
    <row r="1079" spans="1:8" ht="11.4" customHeight="1" x14ac:dyDescent="0.3">
      <c r="A1079" s="181" t="s">
        <v>2408</v>
      </c>
      <c r="B1079" s="182" t="s">
        <v>250</v>
      </c>
      <c r="C1079" s="190">
        <v>1421.64</v>
      </c>
      <c r="D1079" s="191">
        <v>1421.64</v>
      </c>
      <c r="E1079" s="185" t="s">
        <v>4637</v>
      </c>
      <c r="F1079" s="186" t="s">
        <v>3218</v>
      </c>
      <c r="G1079" s="83">
        <f>VLOOKUP(A1079,РАСЧЕТ!$A$3:$BH$1360,60,0)</f>
        <v>1818.7474103328</v>
      </c>
      <c r="H1079" s="83">
        <f t="shared" si="16"/>
        <v>397.10741033279987</v>
      </c>
    </row>
    <row r="1080" spans="1:8" ht="11.4" customHeight="1" x14ac:dyDescent="0.3">
      <c r="A1080" s="181" t="s">
        <v>2473</v>
      </c>
      <c r="B1080" s="182" t="s">
        <v>2474</v>
      </c>
      <c r="C1080" s="190">
        <v>1748.06</v>
      </c>
      <c r="D1080" s="191">
        <v>1748.06</v>
      </c>
      <c r="E1080" s="185" t="s">
        <v>4637</v>
      </c>
      <c r="F1080" s="186" t="s">
        <v>3459</v>
      </c>
      <c r="G1080" s="83">
        <f>VLOOKUP(A1080,РАСЧЕТ!$A$3:$BH$1360,60,0)</f>
        <v>2848.4805255565561</v>
      </c>
      <c r="H1080" s="83">
        <f t="shared" si="16"/>
        <v>1100.4205255565562</v>
      </c>
    </row>
    <row r="1081" spans="1:8" ht="11.4" customHeight="1" x14ac:dyDescent="0.3">
      <c r="A1081" s="181" t="s">
        <v>1787</v>
      </c>
      <c r="B1081" s="182" t="s">
        <v>1788</v>
      </c>
      <c r="C1081" s="190">
        <v>3410.21</v>
      </c>
      <c r="D1081" s="191">
        <v>3410.21</v>
      </c>
      <c r="E1081" s="185" t="s">
        <v>4637</v>
      </c>
      <c r="F1081" s="186" t="s">
        <v>3460</v>
      </c>
      <c r="G1081" s="83">
        <f>VLOOKUP(A1081,РАСЧЕТ!$A$3:$BH$1360,60,0)</f>
        <v>4178.8749216234473</v>
      </c>
      <c r="H1081" s="83">
        <f t="shared" si="16"/>
        <v>768.6649216234473</v>
      </c>
    </row>
    <row r="1082" spans="1:8" ht="11.4" customHeight="1" x14ac:dyDescent="0.3">
      <c r="A1082" s="181" t="s">
        <v>3938</v>
      </c>
      <c r="B1082" s="182" t="s">
        <v>1738</v>
      </c>
      <c r="C1082" s="190">
        <v>2684.36</v>
      </c>
      <c r="D1082" s="191">
        <v>2684.36</v>
      </c>
      <c r="E1082" s="185" t="s">
        <v>4637</v>
      </c>
      <c r="F1082" s="186" t="s">
        <v>4630</v>
      </c>
      <c r="G1082" s="83">
        <f>VLOOKUP(A1082,РАСЧЕТ!$A$3:$BH$1360,60,0)</f>
        <v>3434.1907294803618</v>
      </c>
      <c r="H1082" s="83">
        <f t="shared" si="16"/>
        <v>749.8307294803617</v>
      </c>
    </row>
    <row r="1083" spans="1:8" ht="11.4" customHeight="1" x14ac:dyDescent="0.3">
      <c r="A1083" s="181" t="s">
        <v>1753</v>
      </c>
      <c r="B1083" s="182" t="s">
        <v>1754</v>
      </c>
      <c r="C1083" s="190">
        <v>2688.65</v>
      </c>
      <c r="D1083" s="191">
        <v>2688.65</v>
      </c>
      <c r="E1083" s="185" t="s">
        <v>4637</v>
      </c>
      <c r="F1083" s="186" t="s">
        <v>3463</v>
      </c>
      <c r="G1083" s="83">
        <f>VLOOKUP(A1083,РАСЧЕТ!$A$3:$BH$1360,60,0)</f>
        <v>2618.9029731341498</v>
      </c>
      <c r="H1083" s="83">
        <f t="shared" si="16"/>
        <v>-69.74702686585033</v>
      </c>
    </row>
    <row r="1084" spans="1:8" ht="11.4" customHeight="1" x14ac:dyDescent="0.3">
      <c r="A1084" s="181" t="s">
        <v>2435</v>
      </c>
      <c r="B1084" s="182" t="s">
        <v>2436</v>
      </c>
      <c r="C1084" s="190">
        <v>1748.06</v>
      </c>
      <c r="D1084" s="191">
        <v>1748.06</v>
      </c>
      <c r="E1084" s="185" t="s">
        <v>4637</v>
      </c>
      <c r="F1084" s="186" t="s">
        <v>3488</v>
      </c>
      <c r="G1084" s="83">
        <f>VLOOKUP(A1084,РАСЧЕТ!$A$3:$BH$1360,60,0)</f>
        <v>2401.1721403390216</v>
      </c>
      <c r="H1084" s="83">
        <f t="shared" si="16"/>
        <v>653.11214033902161</v>
      </c>
    </row>
    <row r="1085" spans="1:8" ht="11.4" customHeight="1" x14ac:dyDescent="0.3">
      <c r="A1085" s="181" t="s">
        <v>1945</v>
      </c>
      <c r="B1085" s="182" t="s">
        <v>1946</v>
      </c>
      <c r="C1085" s="190">
        <v>3410.21</v>
      </c>
      <c r="D1085" s="191">
        <v>3410.21</v>
      </c>
      <c r="E1085" s="185" t="s">
        <v>4637</v>
      </c>
      <c r="F1085" s="186" t="s">
        <v>3491</v>
      </c>
      <c r="G1085" s="83">
        <f>VLOOKUP(A1085,РАСЧЕТ!$A$3:$BH$1360,60,0)</f>
        <v>3062.4523403366989</v>
      </c>
      <c r="H1085" s="83">
        <f t="shared" si="16"/>
        <v>-347.75765966330118</v>
      </c>
    </row>
    <row r="1086" spans="1:8" ht="11.4" customHeight="1" x14ac:dyDescent="0.3">
      <c r="A1086" s="181" t="s">
        <v>3939</v>
      </c>
      <c r="B1086" s="182" t="s">
        <v>1043</v>
      </c>
      <c r="C1086" s="190">
        <v>2684.36</v>
      </c>
      <c r="D1086" s="191">
        <v>2684.36</v>
      </c>
      <c r="E1086" s="185" t="s">
        <v>4637</v>
      </c>
      <c r="F1086" s="186" t="s">
        <v>4631</v>
      </c>
      <c r="G1086" s="83">
        <f>VLOOKUP(A1086,РАСЧЕТ!$A$3:$BH$1360,60,0)</f>
        <v>3434.1907294803618</v>
      </c>
      <c r="H1086" s="83">
        <f t="shared" si="16"/>
        <v>749.8307294803617</v>
      </c>
    </row>
    <row r="1087" spans="1:8" ht="11.4" customHeight="1" x14ac:dyDescent="0.3">
      <c r="A1087" s="181" t="s">
        <v>2614</v>
      </c>
      <c r="B1087" s="182" t="s">
        <v>2441</v>
      </c>
      <c r="C1087" s="190">
        <v>2688.65</v>
      </c>
      <c r="D1087" s="191">
        <v>2688.65</v>
      </c>
      <c r="E1087" s="185" t="s">
        <v>4637</v>
      </c>
      <c r="F1087" s="186" t="s">
        <v>3895</v>
      </c>
      <c r="G1087" s="83">
        <f>VLOOKUP(A1087,РАСЧЕТ!$A$3:$BH$1360,60,0)</f>
        <v>3439.6854346475307</v>
      </c>
      <c r="H1087" s="83">
        <f t="shared" si="16"/>
        <v>751.03543464753056</v>
      </c>
    </row>
    <row r="1088" spans="1:8" ht="11.4" customHeight="1" x14ac:dyDescent="0.3">
      <c r="A1088" s="181" t="s">
        <v>904</v>
      </c>
      <c r="B1088" s="182" t="s">
        <v>905</v>
      </c>
      <c r="C1088" s="190">
        <v>1748.06</v>
      </c>
      <c r="D1088" s="191">
        <v>1748.06</v>
      </c>
      <c r="E1088" s="185" t="s">
        <v>4637</v>
      </c>
      <c r="F1088" s="186" t="s">
        <v>3512</v>
      </c>
      <c r="G1088" s="83">
        <f>VLOOKUP(A1088,РАСЧЕТ!$A$3:$BH$1360,60,0)</f>
        <v>1663.6678192572138</v>
      </c>
      <c r="H1088" s="83">
        <f t="shared" si="16"/>
        <v>-84.392180742786195</v>
      </c>
    </row>
    <row r="1089" spans="1:8" ht="11.4" customHeight="1" x14ac:dyDescent="0.3">
      <c r="A1089" s="181" t="s">
        <v>1870</v>
      </c>
      <c r="B1089" s="182" t="s">
        <v>1871</v>
      </c>
      <c r="C1089" s="190">
        <v>3410.21</v>
      </c>
      <c r="D1089" s="191">
        <v>3410.21</v>
      </c>
      <c r="E1089" s="185" t="s">
        <v>4637</v>
      </c>
      <c r="F1089" s="186" t="s">
        <v>3513</v>
      </c>
      <c r="G1089" s="83">
        <f>VLOOKUP(A1089,РАСЧЕТ!$A$3:$BH$1360,60,0)</f>
        <v>2927.5204720686015</v>
      </c>
      <c r="H1089" s="83">
        <f t="shared" si="16"/>
        <v>-482.68952793139852</v>
      </c>
    </row>
    <row r="1090" spans="1:8" ht="11.4" customHeight="1" x14ac:dyDescent="0.3">
      <c r="A1090" s="181" t="s">
        <v>930</v>
      </c>
      <c r="B1090" s="182" t="s">
        <v>211</v>
      </c>
      <c r="C1090" s="190">
        <v>1421.64</v>
      </c>
      <c r="D1090" s="191">
        <v>1421.64</v>
      </c>
      <c r="E1090" s="185" t="s">
        <v>4637</v>
      </c>
      <c r="F1090" s="186" t="s">
        <v>3162</v>
      </c>
      <c r="G1090" s="83">
        <f>VLOOKUP(A1090,РАСЧЕТ!$A$3:$BH$1360,60,0)</f>
        <v>1251.550859264338</v>
      </c>
      <c r="H1090" s="83">
        <f t="shared" ref="H1090:H1153" si="17">G1090-C1090</f>
        <v>-170.08914073566211</v>
      </c>
    </row>
    <row r="1091" spans="1:8" ht="11.4" customHeight="1" x14ac:dyDescent="0.3">
      <c r="A1091" s="181" t="s">
        <v>1126</v>
      </c>
      <c r="B1091" s="182" t="s">
        <v>1127</v>
      </c>
      <c r="C1091" s="190">
        <v>2684.36</v>
      </c>
      <c r="D1091" s="191">
        <v>2684.36</v>
      </c>
      <c r="E1091" s="185" t="s">
        <v>4637</v>
      </c>
      <c r="F1091" s="186" t="s">
        <v>3514</v>
      </c>
      <c r="G1091" s="83">
        <f>VLOOKUP(A1091,РАСЧЕТ!$A$3:$BH$1360,60,0)</f>
        <v>2462.5940602259375</v>
      </c>
      <c r="H1091" s="83">
        <f t="shared" si="17"/>
        <v>-221.76593977406264</v>
      </c>
    </row>
    <row r="1092" spans="1:8" ht="11.4" customHeight="1" x14ac:dyDescent="0.3">
      <c r="A1092" s="181" t="s">
        <v>625</v>
      </c>
      <c r="B1092" s="182" t="s">
        <v>626</v>
      </c>
      <c r="C1092" s="190">
        <v>2688.65</v>
      </c>
      <c r="D1092" s="191">
        <v>2688.65</v>
      </c>
      <c r="E1092" s="185" t="s">
        <v>4637</v>
      </c>
      <c r="F1092" s="186" t="s">
        <v>3515</v>
      </c>
      <c r="G1092" s="83">
        <f>VLOOKUP(A1092,РАСЧЕТ!$A$3:$BH$1360,60,0)</f>
        <v>1811.1601452826478</v>
      </c>
      <c r="H1092" s="83">
        <f t="shared" si="17"/>
        <v>-877.48985471735227</v>
      </c>
    </row>
    <row r="1093" spans="1:8" ht="11.4" customHeight="1" x14ac:dyDescent="0.3">
      <c r="A1093" s="181" t="s">
        <v>931</v>
      </c>
      <c r="B1093" s="182" t="s">
        <v>932</v>
      </c>
      <c r="C1093" s="190">
        <v>1748.06</v>
      </c>
      <c r="D1093" s="191">
        <v>1748.06</v>
      </c>
      <c r="E1093" s="185" t="s">
        <v>4637</v>
      </c>
      <c r="F1093" s="186" t="s">
        <v>3541</v>
      </c>
      <c r="G1093" s="83">
        <f>VLOOKUP(A1093,РАСЧЕТ!$A$3:$BH$1360,60,0)</f>
        <v>3406.691816199927</v>
      </c>
      <c r="H1093" s="83">
        <f t="shared" si="17"/>
        <v>1658.631816199927</v>
      </c>
    </row>
    <row r="1094" spans="1:8" ht="11.4" customHeight="1" x14ac:dyDescent="0.3">
      <c r="A1094" s="181" t="s">
        <v>1010</v>
      </c>
      <c r="B1094" s="182" t="s">
        <v>1011</v>
      </c>
      <c r="C1094" s="190">
        <v>3410.21</v>
      </c>
      <c r="D1094" s="191">
        <v>3410.21</v>
      </c>
      <c r="E1094" s="185" t="s">
        <v>4637</v>
      </c>
      <c r="F1094" s="186" t="s">
        <v>3708</v>
      </c>
      <c r="G1094" s="83">
        <f>VLOOKUP(A1094,РАСЧЕТ!$A$3:$BH$1360,60,0)</f>
        <v>3886.8306040020793</v>
      </c>
      <c r="H1094" s="83">
        <f t="shared" si="17"/>
        <v>476.62060400207929</v>
      </c>
    </row>
    <row r="1095" spans="1:8" ht="11.4" customHeight="1" x14ac:dyDescent="0.3">
      <c r="A1095" s="181" t="s">
        <v>2586</v>
      </c>
      <c r="B1095" s="182" t="s">
        <v>2409</v>
      </c>
      <c r="C1095" s="190">
        <v>2684.36</v>
      </c>
      <c r="D1095" s="191">
        <v>2684.36</v>
      </c>
      <c r="E1095" s="185" t="s">
        <v>4637</v>
      </c>
      <c r="F1095" s="186" t="s">
        <v>3896</v>
      </c>
      <c r="G1095" s="83">
        <f>VLOOKUP(A1095,РАСЧЕТ!$A$3:$BH$1360,60,0)</f>
        <v>2311.0267561439605</v>
      </c>
      <c r="H1095" s="83">
        <f t="shared" si="17"/>
        <v>-373.33324385603964</v>
      </c>
    </row>
    <row r="1096" spans="1:8" ht="11.4" customHeight="1" x14ac:dyDescent="0.3">
      <c r="A1096" s="181" t="s">
        <v>1789</v>
      </c>
      <c r="B1096" s="182" t="s">
        <v>1790</v>
      </c>
      <c r="C1096" s="190">
        <v>2688.65</v>
      </c>
      <c r="D1096" s="191">
        <v>2688.65</v>
      </c>
      <c r="E1096" s="185" t="s">
        <v>4637</v>
      </c>
      <c r="F1096" s="186" t="s">
        <v>3543</v>
      </c>
      <c r="G1096" s="83">
        <f>VLOOKUP(A1096,РАСЧЕТ!$A$3:$BH$1360,60,0)</f>
        <v>1995.998320992373</v>
      </c>
      <c r="H1096" s="83">
        <f t="shared" si="17"/>
        <v>-692.65167900762708</v>
      </c>
    </row>
    <row r="1097" spans="1:8" ht="11.4" customHeight="1" x14ac:dyDescent="0.3">
      <c r="A1097" s="181" t="s">
        <v>1793</v>
      </c>
      <c r="B1097" s="182" t="s">
        <v>1794</v>
      </c>
      <c r="C1097" s="190">
        <v>1748.06</v>
      </c>
      <c r="D1097" s="191">
        <v>1748.06</v>
      </c>
      <c r="E1097" s="185" t="s">
        <v>4637</v>
      </c>
      <c r="F1097" s="186" t="s">
        <v>3564</v>
      </c>
      <c r="G1097" s="83">
        <f>VLOOKUP(A1097,РАСЧЕТ!$A$3:$BH$1360,60,0)</f>
        <v>1754.2385253549803</v>
      </c>
      <c r="H1097" s="83">
        <f t="shared" si="17"/>
        <v>6.1785253549803656</v>
      </c>
    </row>
    <row r="1098" spans="1:8" ht="11.4" customHeight="1" x14ac:dyDescent="0.3">
      <c r="A1098" s="181" t="s">
        <v>857</v>
      </c>
      <c r="B1098" s="182" t="s">
        <v>858</v>
      </c>
      <c r="C1098" s="190">
        <v>3410.21</v>
      </c>
      <c r="D1098" s="191">
        <v>3410.21</v>
      </c>
      <c r="E1098" s="185" t="s">
        <v>4637</v>
      </c>
      <c r="F1098" s="186" t="s">
        <v>3565</v>
      </c>
      <c r="G1098" s="83">
        <f>VLOOKUP(A1098,РАСЧЕТ!$A$3:$BH$1360,60,0)</f>
        <v>4145.6040499956962</v>
      </c>
      <c r="H1098" s="83">
        <f t="shared" si="17"/>
        <v>735.39404999569615</v>
      </c>
    </row>
    <row r="1099" spans="1:8" ht="11.4" customHeight="1" x14ac:dyDescent="0.3">
      <c r="A1099" s="181" t="s">
        <v>2004</v>
      </c>
      <c r="B1099" s="182" t="s">
        <v>2005</v>
      </c>
      <c r="C1099" s="190">
        <v>2684.36</v>
      </c>
      <c r="D1099" s="191">
        <v>2684.36</v>
      </c>
      <c r="E1099" s="185" t="s">
        <v>4637</v>
      </c>
      <c r="F1099" s="186" t="s">
        <v>3714</v>
      </c>
      <c r="G1099" s="83">
        <f>VLOOKUP(A1099,РАСЧЕТ!$A$3:$BH$1360,60,0)</f>
        <v>2492.1681683394931</v>
      </c>
      <c r="H1099" s="83">
        <f t="shared" si="17"/>
        <v>-192.19183166050698</v>
      </c>
    </row>
    <row r="1100" spans="1:8" ht="11.4" customHeight="1" x14ac:dyDescent="0.3">
      <c r="A1100" s="181" t="s">
        <v>1014</v>
      </c>
      <c r="B1100" s="182" t="s">
        <v>1015</v>
      </c>
      <c r="C1100" s="190">
        <v>2688.65</v>
      </c>
      <c r="D1100" s="191">
        <v>2688.65</v>
      </c>
      <c r="E1100" s="185" t="s">
        <v>4637</v>
      </c>
      <c r="F1100" s="186" t="s">
        <v>3566</v>
      </c>
      <c r="G1100" s="83">
        <f>VLOOKUP(A1100,РАСЧЕТ!$A$3:$BH$1360,60,0)</f>
        <v>2397.0971622824786</v>
      </c>
      <c r="H1100" s="83">
        <f t="shared" si="17"/>
        <v>-291.55283771752147</v>
      </c>
    </row>
    <row r="1101" spans="1:8" ht="11.4" customHeight="1" x14ac:dyDescent="0.3">
      <c r="A1101" s="181" t="s">
        <v>1810</v>
      </c>
      <c r="B1101" s="182" t="s">
        <v>339</v>
      </c>
      <c r="C1101" s="190">
        <v>1576.26</v>
      </c>
      <c r="D1101" s="191">
        <v>1576.26</v>
      </c>
      <c r="E1101" s="185" t="s">
        <v>4637</v>
      </c>
      <c r="F1101" s="186" t="s">
        <v>3219</v>
      </c>
      <c r="G1101" s="83">
        <f>VLOOKUP(A1101,РАСЧЕТ!$A$3:$BH$1360,60,0)</f>
        <v>2255.8689494598007</v>
      </c>
      <c r="H1101" s="83">
        <f t="shared" si="17"/>
        <v>679.60894945980067</v>
      </c>
    </row>
    <row r="1102" spans="1:8" ht="11.4" customHeight="1" x14ac:dyDescent="0.3">
      <c r="A1102" s="181" t="s">
        <v>3946</v>
      </c>
      <c r="B1102" s="182" t="s">
        <v>1052</v>
      </c>
      <c r="C1102" s="190">
        <v>1748.06</v>
      </c>
      <c r="D1102" s="191">
        <v>1748.06</v>
      </c>
      <c r="E1102" s="185" t="s">
        <v>4637</v>
      </c>
      <c r="F1102" s="186" t="s">
        <v>4632</v>
      </c>
      <c r="G1102" s="83">
        <f>VLOOKUP(A1102,РАСЧЕТ!$A$3:$BH$1360,60,0)</f>
        <v>1423.3781908345723</v>
      </c>
      <c r="H1102" s="83">
        <f t="shared" si="17"/>
        <v>-324.68180916542769</v>
      </c>
    </row>
    <row r="1103" spans="1:8" ht="11.4" customHeight="1" x14ac:dyDescent="0.3">
      <c r="A1103" s="181" t="s">
        <v>2461</v>
      </c>
      <c r="B1103" s="182" t="s">
        <v>2462</v>
      </c>
      <c r="C1103" s="190">
        <v>3410.21</v>
      </c>
      <c r="D1103" s="191">
        <v>3410.21</v>
      </c>
      <c r="E1103" s="185" t="s">
        <v>4637</v>
      </c>
      <c r="F1103" s="186" t="s">
        <v>3585</v>
      </c>
      <c r="G1103" s="83">
        <f>VLOOKUP(A1103,РАСЧЕТ!$A$3:$BH$1360,60,0)</f>
        <v>3502.367198525852</v>
      </c>
      <c r="H1103" s="83">
        <f t="shared" si="17"/>
        <v>92.157198525851982</v>
      </c>
    </row>
    <row r="1104" spans="1:8" ht="11.4" customHeight="1" x14ac:dyDescent="0.3">
      <c r="A1104" s="181" t="s">
        <v>1586</v>
      </c>
      <c r="B1104" s="182" t="s">
        <v>1587</v>
      </c>
      <c r="C1104" s="190">
        <v>2684.36</v>
      </c>
      <c r="D1104" s="191">
        <v>2684.36</v>
      </c>
      <c r="E1104" s="185" t="s">
        <v>4637</v>
      </c>
      <c r="F1104" s="186" t="s">
        <v>3586</v>
      </c>
      <c r="G1104" s="83">
        <f>VLOOKUP(A1104,РАСЧЕТ!$A$3:$BH$1360,60,0)</f>
        <v>3434.1907294803618</v>
      </c>
      <c r="H1104" s="83">
        <f t="shared" si="17"/>
        <v>749.8307294803617</v>
      </c>
    </row>
    <row r="1105" spans="1:8" ht="11.4" customHeight="1" x14ac:dyDescent="0.3">
      <c r="A1105" s="181" t="s">
        <v>2127</v>
      </c>
      <c r="B1105" s="182" t="s">
        <v>2128</v>
      </c>
      <c r="C1105" s="190">
        <v>2688.65</v>
      </c>
      <c r="D1105" s="191">
        <v>2688.65</v>
      </c>
      <c r="E1105" s="185" t="s">
        <v>4637</v>
      </c>
      <c r="F1105" s="186" t="s">
        <v>3588</v>
      </c>
      <c r="G1105" s="83">
        <f>VLOOKUP(A1105,РАСЧЕТ!$A$3:$BH$1360,60,0)</f>
        <v>3596.6969226385968</v>
      </c>
      <c r="H1105" s="83">
        <f t="shared" si="17"/>
        <v>908.0469226385967</v>
      </c>
    </row>
    <row r="1106" spans="1:8" ht="11.4" customHeight="1" x14ac:dyDescent="0.3">
      <c r="A1106" s="181" t="s">
        <v>1128</v>
      </c>
      <c r="B1106" s="182" t="s">
        <v>1129</v>
      </c>
      <c r="C1106" s="190">
        <v>1748.06</v>
      </c>
      <c r="D1106" s="191">
        <v>1748.06</v>
      </c>
      <c r="E1106" s="185" t="s">
        <v>4637</v>
      </c>
      <c r="F1106" s="186" t="s">
        <v>3611</v>
      </c>
      <c r="G1106" s="83">
        <f>VLOOKUP(A1106,РАСЧЕТ!$A$3:$BH$1360,60,0)</f>
        <v>1303.2333766232482</v>
      </c>
      <c r="H1106" s="83">
        <f t="shared" si="17"/>
        <v>-444.82662337675174</v>
      </c>
    </row>
    <row r="1107" spans="1:8" ht="11.4" customHeight="1" x14ac:dyDescent="0.3">
      <c r="A1107" s="181" t="s">
        <v>2497</v>
      </c>
      <c r="B1107" s="182" t="s">
        <v>2498</v>
      </c>
      <c r="C1107" s="190">
        <v>3410.21</v>
      </c>
      <c r="D1107" s="191">
        <v>3410.21</v>
      </c>
      <c r="E1107" s="185" t="s">
        <v>4637</v>
      </c>
      <c r="F1107" s="186" t="s">
        <v>3612</v>
      </c>
      <c r="G1107" s="83">
        <f>VLOOKUP(A1107,РАСЧЕТ!$A$3:$BH$1360,60,0)</f>
        <v>4934.8630602762241</v>
      </c>
      <c r="H1107" s="83">
        <f t="shared" si="17"/>
        <v>1524.6530602762241</v>
      </c>
    </row>
    <row r="1108" spans="1:8" ht="11.4" customHeight="1" x14ac:dyDescent="0.3">
      <c r="A1108" s="181" t="s">
        <v>1625</v>
      </c>
      <c r="B1108" s="182" t="s">
        <v>1626</v>
      </c>
      <c r="C1108" s="190">
        <v>2684.36</v>
      </c>
      <c r="D1108" s="191">
        <v>2684.36</v>
      </c>
      <c r="E1108" s="185" t="s">
        <v>4637</v>
      </c>
      <c r="F1108" s="186" t="s">
        <v>3613</v>
      </c>
      <c r="G1108" s="83">
        <f>VLOOKUP(A1108,РАСЧЕТ!$A$3:$BH$1360,60,0)</f>
        <v>3434.1907294803618</v>
      </c>
      <c r="H1108" s="83">
        <f t="shared" si="17"/>
        <v>749.8307294803617</v>
      </c>
    </row>
    <row r="1109" spans="1:8" ht="11.4" customHeight="1" x14ac:dyDescent="0.3">
      <c r="A1109" s="181" t="s">
        <v>1038</v>
      </c>
      <c r="B1109" s="182" t="s">
        <v>1039</v>
      </c>
      <c r="C1109" s="190">
        <v>2688.65</v>
      </c>
      <c r="D1109" s="191">
        <v>2688.65</v>
      </c>
      <c r="E1109" s="185" t="s">
        <v>4637</v>
      </c>
      <c r="F1109" s="186" t="s">
        <v>3614</v>
      </c>
      <c r="G1109" s="83">
        <f>VLOOKUP(A1109,РАСЧЕТ!$A$3:$BH$1360,60,0)</f>
        <v>1922.0630507084841</v>
      </c>
      <c r="H1109" s="83">
        <f t="shared" si="17"/>
        <v>-766.58694929151602</v>
      </c>
    </row>
    <row r="1110" spans="1:8" ht="11.4" customHeight="1" x14ac:dyDescent="0.3">
      <c r="A1110" s="181" t="s">
        <v>1970</v>
      </c>
      <c r="B1110" s="182" t="s">
        <v>1971</v>
      </c>
      <c r="C1110" s="190">
        <v>1748.06</v>
      </c>
      <c r="D1110" s="191">
        <v>1748.06</v>
      </c>
      <c r="E1110" s="185" t="s">
        <v>4637</v>
      </c>
      <c r="F1110" s="186" t="s">
        <v>3638</v>
      </c>
      <c r="G1110" s="83">
        <f>VLOOKUP(A1110,РАСЧЕТ!$A$3:$BH$1360,60,0)</f>
        <v>3033.3187012662847</v>
      </c>
      <c r="H1110" s="83">
        <f t="shared" si="17"/>
        <v>1285.2587012662848</v>
      </c>
    </row>
    <row r="1111" spans="1:8" ht="11.4" customHeight="1" x14ac:dyDescent="0.3">
      <c r="A1111" s="181" t="s">
        <v>872</v>
      </c>
      <c r="B1111" s="182" t="s">
        <v>873</v>
      </c>
      <c r="C1111" s="190">
        <v>3410.21</v>
      </c>
      <c r="D1111" s="191">
        <v>3410.21</v>
      </c>
      <c r="E1111" s="185" t="s">
        <v>4637</v>
      </c>
      <c r="F1111" s="186" t="s">
        <v>3639</v>
      </c>
      <c r="G1111" s="83">
        <f>VLOOKUP(A1111,РАСЧЕТ!$A$3:$BH$1360,60,0)</f>
        <v>2428.4573976523466</v>
      </c>
      <c r="H1111" s="83">
        <f t="shared" si="17"/>
        <v>-981.75260234765346</v>
      </c>
    </row>
    <row r="1112" spans="1:8" ht="11.4" customHeight="1" x14ac:dyDescent="0.3">
      <c r="A1112" s="181" t="s">
        <v>1025</v>
      </c>
      <c r="B1112" s="182" t="s">
        <v>202</v>
      </c>
      <c r="C1112" s="190">
        <v>3367.26</v>
      </c>
      <c r="D1112" s="191">
        <v>3367.26</v>
      </c>
      <c r="E1112" s="185" t="s">
        <v>4637</v>
      </c>
      <c r="F1112" s="186" t="s">
        <v>3221</v>
      </c>
      <c r="G1112" s="83">
        <f>VLOOKUP(A1112,РАСЧЕТ!$A$3:$BH$1360,60,0)</f>
        <v>2621.3309378125978</v>
      </c>
      <c r="H1112" s="83">
        <f t="shared" si="17"/>
        <v>-745.92906218740245</v>
      </c>
    </row>
    <row r="1113" spans="1:8" ht="11.4" customHeight="1" x14ac:dyDescent="0.3">
      <c r="A1113" s="181" t="s">
        <v>2395</v>
      </c>
      <c r="B1113" s="182" t="s">
        <v>2396</v>
      </c>
      <c r="C1113" s="190">
        <v>2684.36</v>
      </c>
      <c r="D1113" s="191">
        <v>2684.36</v>
      </c>
      <c r="E1113" s="185" t="s">
        <v>4637</v>
      </c>
      <c r="F1113" s="186" t="s">
        <v>3640</v>
      </c>
      <c r="G1113" s="83">
        <f>VLOOKUP(A1113,РАСЧЕТ!$A$3:$BH$1360,60,0)</f>
        <v>3042.985931954473</v>
      </c>
      <c r="H1113" s="83">
        <f t="shared" si="17"/>
        <v>358.62593195447289</v>
      </c>
    </row>
    <row r="1114" spans="1:8" ht="11.4" customHeight="1" x14ac:dyDescent="0.3">
      <c r="A1114" s="181" t="s">
        <v>1091</v>
      </c>
      <c r="B1114" s="182" t="s">
        <v>1092</v>
      </c>
      <c r="C1114" s="190">
        <v>2688.65</v>
      </c>
      <c r="D1114" s="191">
        <v>2688.65</v>
      </c>
      <c r="E1114" s="185" t="s">
        <v>4637</v>
      </c>
      <c r="F1114" s="186" t="s">
        <v>3641</v>
      </c>
      <c r="G1114" s="83">
        <f>VLOOKUP(A1114,РАСЧЕТ!$A$3:$BH$1360,60,0)</f>
        <v>2864.7377468280852</v>
      </c>
      <c r="H1114" s="83">
        <f t="shared" si="17"/>
        <v>176.08774682808507</v>
      </c>
    </row>
    <row r="1115" spans="1:8" ht="11.4" customHeight="1" x14ac:dyDescent="0.3">
      <c r="A1115" s="181" t="s">
        <v>1053</v>
      </c>
      <c r="B1115" s="182" t="s">
        <v>1054</v>
      </c>
      <c r="C1115" s="190">
        <v>1748.06</v>
      </c>
      <c r="D1115" s="191">
        <v>1748.06</v>
      </c>
      <c r="E1115" s="185" t="s">
        <v>4637</v>
      </c>
      <c r="F1115" s="186" t="s">
        <v>3660</v>
      </c>
      <c r="G1115" s="83">
        <f>VLOOKUP(A1115,РАСЧЕТ!$A$3:$BH$1360,60,0)</f>
        <v>2833.6934714997765</v>
      </c>
      <c r="H1115" s="83">
        <f t="shared" si="17"/>
        <v>1085.6334714997765</v>
      </c>
    </row>
    <row r="1116" spans="1:8" ht="11.4" customHeight="1" x14ac:dyDescent="0.3">
      <c r="A1116" s="181" t="s">
        <v>2287</v>
      </c>
      <c r="B1116" s="182" t="s">
        <v>2288</v>
      </c>
      <c r="C1116" s="190">
        <v>3410.21</v>
      </c>
      <c r="D1116" s="191">
        <v>3410.21</v>
      </c>
      <c r="E1116" s="185" t="s">
        <v>4637</v>
      </c>
      <c r="F1116" s="186" t="s">
        <v>3723</v>
      </c>
      <c r="G1116" s="83">
        <f>VLOOKUP(A1116,РАСЧЕТ!$A$3:$BH$1360,60,0)</f>
        <v>4504.1901108725624</v>
      </c>
      <c r="H1116" s="83">
        <f t="shared" si="17"/>
        <v>1093.9801108725624</v>
      </c>
    </row>
    <row r="1117" spans="1:8" ht="11.4" customHeight="1" x14ac:dyDescent="0.3">
      <c r="A1117" s="181" t="s">
        <v>758</v>
      </c>
      <c r="B1117" s="182" t="s">
        <v>759</v>
      </c>
      <c r="C1117" s="190">
        <v>2684.36</v>
      </c>
      <c r="D1117" s="191">
        <v>2684.36</v>
      </c>
      <c r="E1117" s="185" t="s">
        <v>4637</v>
      </c>
      <c r="F1117" s="186" t="s">
        <v>3661</v>
      </c>
      <c r="G1117" s="83">
        <f>VLOOKUP(A1117,РАСЧЕТ!$A$3:$BH$1360,60,0)</f>
        <v>3728.7355638375593</v>
      </c>
      <c r="H1117" s="83">
        <f t="shared" si="17"/>
        <v>1044.3755638375592</v>
      </c>
    </row>
    <row r="1118" spans="1:8" ht="11.4" customHeight="1" x14ac:dyDescent="0.3">
      <c r="A1118" s="181" t="s">
        <v>2339</v>
      </c>
      <c r="B1118" s="182" t="s">
        <v>2340</v>
      </c>
      <c r="C1118" s="190">
        <v>2688.65</v>
      </c>
      <c r="D1118" s="191">
        <v>2688.65</v>
      </c>
      <c r="E1118" s="185" t="s">
        <v>4637</v>
      </c>
      <c r="F1118" s="186" t="s">
        <v>3662</v>
      </c>
      <c r="G1118" s="83">
        <f>VLOOKUP(A1118,РАСЧЕТ!$A$3:$BH$1360,60,0)</f>
        <v>2106.9012264182093</v>
      </c>
      <c r="H1118" s="83">
        <f t="shared" si="17"/>
        <v>-581.74877358179083</v>
      </c>
    </row>
    <row r="1119" spans="1:8" ht="11.4" customHeight="1" x14ac:dyDescent="0.3">
      <c r="A1119" s="181" t="s">
        <v>2449</v>
      </c>
      <c r="B1119" s="182" t="s">
        <v>2450</v>
      </c>
      <c r="C1119" s="190">
        <v>1748.06</v>
      </c>
      <c r="D1119" s="191">
        <v>1748.06</v>
      </c>
      <c r="E1119" s="185" t="s">
        <v>4637</v>
      </c>
      <c r="F1119" s="186" t="s">
        <v>3685</v>
      </c>
      <c r="G1119" s="83">
        <f>VLOOKUP(A1119,РАСЧЕТ!$A$3:$BH$1360,60,0)</f>
        <v>2717.2454208026511</v>
      </c>
      <c r="H1119" s="83">
        <f t="shared" si="17"/>
        <v>969.18542080265115</v>
      </c>
    </row>
    <row r="1120" spans="1:8" ht="11.4" customHeight="1" x14ac:dyDescent="0.3">
      <c r="A1120" s="181" t="s">
        <v>1341</v>
      </c>
      <c r="B1120" s="182" t="s">
        <v>1342</v>
      </c>
      <c r="C1120" s="190">
        <v>3410.21</v>
      </c>
      <c r="D1120" s="191">
        <v>3410.21</v>
      </c>
      <c r="E1120" s="185" t="s">
        <v>4637</v>
      </c>
      <c r="F1120" s="186" t="s">
        <v>3686</v>
      </c>
      <c r="G1120" s="83">
        <f>VLOOKUP(A1120,РАСЧЕТ!$A$3:$BH$1360,60,0)</f>
        <v>4589.2156716990348</v>
      </c>
      <c r="H1120" s="83">
        <f t="shared" si="17"/>
        <v>1179.0056716990348</v>
      </c>
    </row>
    <row r="1121" spans="1:8" ht="11.4" customHeight="1" x14ac:dyDescent="0.3">
      <c r="A1121" s="181" t="s">
        <v>1646</v>
      </c>
      <c r="B1121" s="182" t="s">
        <v>1647</v>
      </c>
      <c r="C1121" s="190">
        <v>2684.36</v>
      </c>
      <c r="D1121" s="191">
        <v>2684.36</v>
      </c>
      <c r="E1121" s="185" t="s">
        <v>4637</v>
      </c>
      <c r="F1121" s="186" t="s">
        <v>3687</v>
      </c>
      <c r="G1121" s="83">
        <f>VLOOKUP(A1121,РАСЧЕТ!$A$3:$BH$1360,60,0)</f>
        <v>3434.1907294803618</v>
      </c>
      <c r="H1121" s="83">
        <f t="shared" si="17"/>
        <v>749.8307294803617</v>
      </c>
    </row>
    <row r="1122" spans="1:8" ht="11.4" customHeight="1" x14ac:dyDescent="0.3">
      <c r="A1122" s="181" t="s">
        <v>1739</v>
      </c>
      <c r="B1122" s="182" t="s">
        <v>1740</v>
      </c>
      <c r="C1122" s="190">
        <v>2688.65</v>
      </c>
      <c r="D1122" s="191">
        <v>2688.65</v>
      </c>
      <c r="E1122" s="185" t="s">
        <v>4637</v>
      </c>
      <c r="F1122" s="186" t="s">
        <v>3688</v>
      </c>
      <c r="G1122" s="83">
        <f>VLOOKUP(A1122,РАСЧЕТ!$A$3:$BH$1360,60,0)</f>
        <v>3602.2420679098927</v>
      </c>
      <c r="H1122" s="83">
        <f t="shared" si="17"/>
        <v>913.59206790989265</v>
      </c>
    </row>
    <row r="1123" spans="1:8" ht="11.4" customHeight="1" x14ac:dyDescent="0.3">
      <c r="A1123" s="181" t="s">
        <v>1044</v>
      </c>
      <c r="B1123" s="182" t="s">
        <v>244</v>
      </c>
      <c r="C1123" s="190">
        <v>3118.15</v>
      </c>
      <c r="D1123" s="191">
        <v>3118.15</v>
      </c>
      <c r="E1123" s="185" t="s">
        <v>4637</v>
      </c>
      <c r="F1123" s="186" t="s">
        <v>3229</v>
      </c>
      <c r="G1123" s="83">
        <f>VLOOKUP(A1123,РАСЧЕТ!$A$3:$BH$1360,60,0)</f>
        <v>2627.2716529695253</v>
      </c>
      <c r="H1123" s="83">
        <f t="shared" si="17"/>
        <v>-490.87834703047474</v>
      </c>
    </row>
    <row r="1124" spans="1:8" ht="11.4" customHeight="1" x14ac:dyDescent="0.3">
      <c r="A1124" s="181" t="s">
        <v>764</v>
      </c>
      <c r="B1124" s="182" t="s">
        <v>765</v>
      </c>
      <c r="C1124" s="190">
        <v>1748.06</v>
      </c>
      <c r="D1124" s="191">
        <v>1748.06</v>
      </c>
      <c r="E1124" s="185" t="s">
        <v>4637</v>
      </c>
      <c r="F1124" s="186" t="s">
        <v>3710</v>
      </c>
      <c r="G1124" s="83">
        <f>VLOOKUP(A1124,РАСЧЕТ!$A$3:$BH$1360,60,0)</f>
        <v>2504.6815187364659</v>
      </c>
      <c r="H1124" s="83">
        <f t="shared" si="17"/>
        <v>756.62151873646599</v>
      </c>
    </row>
    <row r="1125" spans="1:8" ht="11.4" customHeight="1" x14ac:dyDescent="0.3">
      <c r="A1125" s="181" t="s">
        <v>1075</v>
      </c>
      <c r="B1125" s="182" t="s">
        <v>1076</v>
      </c>
      <c r="C1125" s="190">
        <v>3410.21</v>
      </c>
      <c r="D1125" s="191">
        <v>3410.21</v>
      </c>
      <c r="E1125" s="185" t="s">
        <v>4637</v>
      </c>
      <c r="F1125" s="186" t="s">
        <v>3711</v>
      </c>
      <c r="G1125" s="83">
        <f>VLOOKUP(A1125,РАСЧЕТ!$A$3:$BH$1360,60,0)</f>
        <v>2297.2222928984384</v>
      </c>
      <c r="H1125" s="83">
        <f t="shared" si="17"/>
        <v>-1112.9877071015617</v>
      </c>
    </row>
    <row r="1126" spans="1:8" ht="11.4" customHeight="1" x14ac:dyDescent="0.3">
      <c r="A1126" s="181" t="s">
        <v>631</v>
      </c>
      <c r="B1126" s="182" t="s">
        <v>632</v>
      </c>
      <c r="C1126" s="190">
        <v>2684.36</v>
      </c>
      <c r="D1126" s="191">
        <v>2684.36</v>
      </c>
      <c r="E1126" s="185" t="s">
        <v>4637</v>
      </c>
      <c r="F1126" s="186" t="s">
        <v>3712</v>
      </c>
      <c r="G1126" s="83">
        <f>VLOOKUP(A1126,РАСЧЕТ!$A$3:$BH$1360,60,0)</f>
        <v>1808.2669182135062</v>
      </c>
      <c r="H1126" s="83">
        <f t="shared" si="17"/>
        <v>-876.09308178649394</v>
      </c>
    </row>
    <row r="1127" spans="1:8" ht="11.4" customHeight="1" x14ac:dyDescent="0.3">
      <c r="A1127" s="181" t="s">
        <v>1343</v>
      </c>
      <c r="B1127" s="182" t="s">
        <v>1344</v>
      </c>
      <c r="C1127" s="190">
        <v>2688.65</v>
      </c>
      <c r="D1127" s="191">
        <v>2688.65</v>
      </c>
      <c r="E1127" s="185" t="s">
        <v>4637</v>
      </c>
      <c r="F1127" s="186" t="s">
        <v>3713</v>
      </c>
      <c r="G1127" s="83">
        <f>VLOOKUP(A1127,РАСЧЕТ!$A$3:$BH$1360,60,0)</f>
        <v>2452.5486149953986</v>
      </c>
      <c r="H1127" s="83">
        <f t="shared" si="17"/>
        <v>-236.10138500460152</v>
      </c>
    </row>
    <row r="1128" spans="1:8" ht="11.4" customHeight="1" x14ac:dyDescent="0.3">
      <c r="A1128" s="181" t="s">
        <v>766</v>
      </c>
      <c r="B1128" s="182" t="s">
        <v>767</v>
      </c>
      <c r="C1128" s="190">
        <v>1748.06</v>
      </c>
      <c r="D1128" s="191">
        <v>1748.06</v>
      </c>
      <c r="E1128" s="185" t="s">
        <v>4637</v>
      </c>
      <c r="F1128" s="186" t="s">
        <v>3729</v>
      </c>
      <c r="G1128" s="83">
        <f>VLOOKUP(A1128,РАСЧЕТ!$A$3:$BH$1360,60,0)</f>
        <v>3075.8314816795209</v>
      </c>
      <c r="H1128" s="83">
        <f t="shared" si="17"/>
        <v>1327.771481679521</v>
      </c>
    </row>
    <row r="1129" spans="1:8" ht="11.4" customHeight="1" x14ac:dyDescent="0.3">
      <c r="A1129" s="181" t="s">
        <v>1303</v>
      </c>
      <c r="B1129" s="182" t="s">
        <v>1304</v>
      </c>
      <c r="C1129" s="190">
        <v>3410.21</v>
      </c>
      <c r="D1129" s="191">
        <v>3410.21</v>
      </c>
      <c r="E1129" s="185" t="s">
        <v>4637</v>
      </c>
      <c r="F1129" s="186" t="s">
        <v>3730</v>
      </c>
      <c r="G1129" s="83">
        <f>VLOOKUP(A1129,РАСЧЕТ!$A$3:$BH$1360,60,0)</f>
        <v>4005.1270364563034</v>
      </c>
      <c r="H1129" s="83">
        <f t="shared" si="17"/>
        <v>594.91703645630332</v>
      </c>
    </row>
    <row r="1130" spans="1:8" ht="11.4" customHeight="1" x14ac:dyDescent="0.3">
      <c r="A1130" s="181" t="s">
        <v>604</v>
      </c>
      <c r="B1130" s="182" t="s">
        <v>605</v>
      </c>
      <c r="C1130" s="190">
        <v>2684.36</v>
      </c>
      <c r="D1130" s="191">
        <v>2684.36</v>
      </c>
      <c r="E1130" s="185" t="s">
        <v>4637</v>
      </c>
      <c r="F1130" s="186" t="s">
        <v>3731</v>
      </c>
      <c r="G1130" s="83">
        <f>VLOOKUP(A1130,РАСЧЕТ!$A$3:$BH$1360,60,0)</f>
        <v>2364.6298270997809</v>
      </c>
      <c r="H1130" s="83">
        <f t="shared" si="17"/>
        <v>-319.73017290021926</v>
      </c>
    </row>
    <row r="1131" spans="1:8" ht="11.4" customHeight="1" x14ac:dyDescent="0.3">
      <c r="A1131" s="181" t="s">
        <v>1130</v>
      </c>
      <c r="B1131" s="182" t="s">
        <v>1131</v>
      </c>
      <c r="C1131" s="190">
        <v>2688.65</v>
      </c>
      <c r="D1131" s="191">
        <v>2688.65</v>
      </c>
      <c r="E1131" s="185" t="s">
        <v>4637</v>
      </c>
      <c r="F1131" s="186" t="s">
        <v>3732</v>
      </c>
      <c r="G1131" s="83">
        <f>VLOOKUP(A1131,РАСЧЕТ!$A$3:$BH$1360,60,0)</f>
        <v>2796.3476218154883</v>
      </c>
      <c r="H1131" s="83">
        <f t="shared" si="17"/>
        <v>107.69762181548822</v>
      </c>
    </row>
    <row r="1132" spans="1:8" ht="11.4" customHeight="1" x14ac:dyDescent="0.3">
      <c r="A1132" s="181" t="s">
        <v>2332</v>
      </c>
      <c r="B1132" s="182" t="s">
        <v>2333</v>
      </c>
      <c r="C1132" s="190">
        <v>1748.06</v>
      </c>
      <c r="D1132" s="191">
        <v>1748.06</v>
      </c>
      <c r="E1132" s="185" t="s">
        <v>4637</v>
      </c>
      <c r="F1132" s="186" t="s">
        <v>3756</v>
      </c>
      <c r="G1132" s="83">
        <f>VLOOKUP(A1132,РАСЧЕТ!$A$3:$BH$1360,60,0)</f>
        <v>3652.526589893861</v>
      </c>
      <c r="H1132" s="83">
        <f t="shared" si="17"/>
        <v>1904.4665898938611</v>
      </c>
    </row>
    <row r="1133" spans="1:8" ht="11.4" customHeight="1" x14ac:dyDescent="0.3">
      <c r="A1133" s="181" t="s">
        <v>878</v>
      </c>
      <c r="B1133" s="182" t="s">
        <v>879</v>
      </c>
      <c r="C1133" s="190">
        <v>3410.21</v>
      </c>
      <c r="D1133" s="191">
        <v>3410.21</v>
      </c>
      <c r="E1133" s="185" t="s">
        <v>4637</v>
      </c>
      <c r="F1133" s="186" t="s">
        <v>3739</v>
      </c>
      <c r="G1133" s="83">
        <f>VLOOKUP(A1133,РАСЧЕТ!$A$3:$BH$1360,60,0)</f>
        <v>5724.1220705567594</v>
      </c>
      <c r="H1133" s="83">
        <f t="shared" si="17"/>
        <v>2313.9120705567593</v>
      </c>
    </row>
    <row r="1134" spans="1:8" ht="11.4" customHeight="1" x14ac:dyDescent="0.3">
      <c r="A1134" s="181" t="s">
        <v>1016</v>
      </c>
      <c r="B1134" s="182" t="s">
        <v>309</v>
      </c>
      <c r="C1134" s="190">
        <v>2452.4299999999998</v>
      </c>
      <c r="D1134" s="191">
        <v>2452.4299999999998</v>
      </c>
      <c r="E1134" s="185" t="s">
        <v>4637</v>
      </c>
      <c r="F1134" s="186" t="s">
        <v>3166</v>
      </c>
      <c r="G1134" s="83">
        <f>VLOOKUP(A1134,РАСЧЕТ!$A$3:$BH$1360,60,0)</f>
        <v>3339.6052007096559</v>
      </c>
      <c r="H1134" s="83">
        <f t="shared" si="17"/>
        <v>887.17520070965611</v>
      </c>
    </row>
    <row r="1135" spans="1:8" ht="11.4" customHeight="1" x14ac:dyDescent="0.3">
      <c r="A1135" s="181" t="s">
        <v>2560</v>
      </c>
      <c r="B1135" s="182" t="s">
        <v>1305</v>
      </c>
      <c r="C1135" s="190">
        <v>2684.36</v>
      </c>
      <c r="D1135" s="191">
        <v>2684.36</v>
      </c>
      <c r="E1135" s="185" t="s">
        <v>4637</v>
      </c>
      <c r="F1135" s="186" t="s">
        <v>3897</v>
      </c>
      <c r="G1135" s="83">
        <f>VLOOKUP(A1135,РАСЧЕТ!$A$3:$BH$1360,60,0)</f>
        <v>2534.680948752728</v>
      </c>
      <c r="H1135" s="83">
        <f t="shared" si="17"/>
        <v>-149.67905124727213</v>
      </c>
    </row>
    <row r="1136" spans="1:8" ht="11.4" customHeight="1" x14ac:dyDescent="0.3">
      <c r="A1136" s="181" t="s">
        <v>1047</v>
      </c>
      <c r="B1136" s="182" t="s">
        <v>1048</v>
      </c>
      <c r="C1136" s="190">
        <v>2688.65</v>
      </c>
      <c r="D1136" s="191">
        <v>2688.65</v>
      </c>
      <c r="E1136" s="185" t="s">
        <v>4637</v>
      </c>
      <c r="F1136" s="186" t="s">
        <v>3758</v>
      </c>
      <c r="G1136" s="83">
        <f>VLOOKUP(A1136,РАСЧЕТ!$A$3:$BH$1360,60,0)</f>
        <v>3652.1483753515136</v>
      </c>
      <c r="H1136" s="83">
        <f t="shared" si="17"/>
        <v>963.49837535151346</v>
      </c>
    </row>
    <row r="1137" spans="1:8" ht="11.4" customHeight="1" x14ac:dyDescent="0.3">
      <c r="A1137" s="181" t="s">
        <v>1905</v>
      </c>
      <c r="B1137" s="182" t="s">
        <v>1906</v>
      </c>
      <c r="C1137" s="190">
        <v>1748.06</v>
      </c>
      <c r="D1137" s="191">
        <v>1748.06</v>
      </c>
      <c r="E1137" s="185" t="s">
        <v>4637</v>
      </c>
      <c r="F1137" s="186" t="s">
        <v>3779</v>
      </c>
      <c r="G1137" s="83">
        <f>VLOOKUP(A1137,РАСЧЕТ!$A$3:$BH$1360,60,0)</f>
        <v>2502.83313697937</v>
      </c>
      <c r="H1137" s="83">
        <f t="shared" si="17"/>
        <v>754.77313697937007</v>
      </c>
    </row>
    <row r="1138" spans="1:8" ht="11.4" customHeight="1" x14ac:dyDescent="0.3">
      <c r="A1138" s="181" t="s">
        <v>1972</v>
      </c>
      <c r="B1138" s="182" t="s">
        <v>1973</v>
      </c>
      <c r="C1138" s="190">
        <v>3410.21</v>
      </c>
      <c r="D1138" s="191">
        <v>3410.21</v>
      </c>
      <c r="E1138" s="185" t="s">
        <v>4637</v>
      </c>
      <c r="F1138" s="186" t="s">
        <v>3780</v>
      </c>
      <c r="G1138" s="83">
        <f>VLOOKUP(A1138,РАСЧЕТ!$A$3:$BH$1360,60,0)</f>
        <v>3263.9259518603035</v>
      </c>
      <c r="H1138" s="83">
        <f t="shared" si="17"/>
        <v>-146.28404813969655</v>
      </c>
    </row>
    <row r="1139" spans="1:8" ht="11.4" customHeight="1" x14ac:dyDescent="0.3">
      <c r="A1139" s="181" t="s">
        <v>939</v>
      </c>
      <c r="B1139" s="182" t="s">
        <v>940</v>
      </c>
      <c r="C1139" s="190">
        <v>2684.36</v>
      </c>
      <c r="D1139" s="191">
        <v>2684.36</v>
      </c>
      <c r="E1139" s="185" t="s">
        <v>4637</v>
      </c>
      <c r="F1139" s="186" t="s">
        <v>3782</v>
      </c>
      <c r="G1139" s="83">
        <f>VLOOKUP(A1139,РАСЧЕТ!$A$3:$BH$1360,60,0)</f>
        <v>2166.852979090374</v>
      </c>
      <c r="H1139" s="83">
        <f t="shared" si="17"/>
        <v>-517.50702090962614</v>
      </c>
    </row>
    <row r="1140" spans="1:8" ht="11.4" customHeight="1" x14ac:dyDescent="0.3">
      <c r="A1140" s="181" t="s">
        <v>1953</v>
      </c>
      <c r="B1140" s="182" t="s">
        <v>1954</v>
      </c>
      <c r="C1140" s="190">
        <v>2688.65</v>
      </c>
      <c r="D1140" s="191">
        <v>2688.65</v>
      </c>
      <c r="E1140" s="185" t="s">
        <v>4637</v>
      </c>
      <c r="F1140" s="186" t="s">
        <v>3783</v>
      </c>
      <c r="G1140" s="83">
        <f>VLOOKUP(A1140,РАСЧЕТ!$A$3:$BH$1360,60,0)</f>
        <v>3532.0035611401963</v>
      </c>
      <c r="H1140" s="83">
        <f t="shared" si="17"/>
        <v>843.35356114019623</v>
      </c>
    </row>
    <row r="1141" spans="1:8" ht="11.4" customHeight="1" x14ac:dyDescent="0.3">
      <c r="A1141" s="181" t="s">
        <v>1017</v>
      </c>
      <c r="B1141" s="182" t="s">
        <v>1018</v>
      </c>
      <c r="C1141" s="190">
        <v>1748.06</v>
      </c>
      <c r="D1141" s="191">
        <v>1748.06</v>
      </c>
      <c r="E1141" s="185" t="s">
        <v>4637</v>
      </c>
      <c r="F1141" s="186" t="s">
        <v>3803</v>
      </c>
      <c r="G1141" s="83">
        <f>VLOOKUP(A1141,РАСЧЕТ!$A$3:$BH$1360,60,0)</f>
        <v>3001.8962113956254</v>
      </c>
      <c r="H1141" s="83">
        <f t="shared" si="17"/>
        <v>1253.8362113956255</v>
      </c>
    </row>
    <row r="1142" spans="1:8" ht="11.4" customHeight="1" x14ac:dyDescent="0.3">
      <c r="A1142" s="181" t="s">
        <v>2477</v>
      </c>
      <c r="B1142" s="182" t="s">
        <v>2478</v>
      </c>
      <c r="C1142" s="190">
        <v>3410.21</v>
      </c>
      <c r="D1142" s="191">
        <v>3410.21</v>
      </c>
      <c r="E1142" s="185" t="s">
        <v>4637</v>
      </c>
      <c r="F1142" s="186" t="s">
        <v>3804</v>
      </c>
      <c r="G1142" s="83">
        <f>VLOOKUP(A1142,РАСЧЕТ!$A$3:$BH$1360,60,0)</f>
        <v>4152.9975770240817</v>
      </c>
      <c r="H1142" s="83">
        <f t="shared" si="17"/>
        <v>742.78757702408166</v>
      </c>
    </row>
    <row r="1143" spans="1:8" ht="11.4" customHeight="1" x14ac:dyDescent="0.3">
      <c r="A1143" s="181" t="s">
        <v>1033</v>
      </c>
      <c r="B1143" s="182" t="s">
        <v>1034</v>
      </c>
      <c r="C1143" s="190">
        <v>2684.36</v>
      </c>
      <c r="D1143" s="191">
        <v>2684.36</v>
      </c>
      <c r="E1143" s="185" t="s">
        <v>4637</v>
      </c>
      <c r="F1143" s="186" t="s">
        <v>3805</v>
      </c>
      <c r="G1143" s="83">
        <f>VLOOKUP(A1143,РАСЧЕТ!$A$3:$BH$1360,60,0)</f>
        <v>3434.1907294803618</v>
      </c>
      <c r="H1143" s="83">
        <f t="shared" si="17"/>
        <v>749.8307294803617</v>
      </c>
    </row>
    <row r="1144" spans="1:8" ht="11.4" customHeight="1" x14ac:dyDescent="0.3">
      <c r="A1144" s="181" t="s">
        <v>1040</v>
      </c>
      <c r="B1144" s="182" t="s">
        <v>1041</v>
      </c>
      <c r="C1144" s="190">
        <v>2688.65</v>
      </c>
      <c r="D1144" s="191">
        <v>2688.65</v>
      </c>
      <c r="E1144" s="185" t="s">
        <v>4637</v>
      </c>
      <c r="F1144" s="186" t="s">
        <v>3806</v>
      </c>
      <c r="G1144" s="83">
        <f>VLOOKUP(A1144,РАСЧЕТ!$A$3:$BH$1360,60,0)</f>
        <v>2679.8995711183602</v>
      </c>
      <c r="H1144" s="83">
        <f t="shared" si="17"/>
        <v>-8.7504288816398912</v>
      </c>
    </row>
    <row r="1145" spans="1:8" ht="11.4" customHeight="1" x14ac:dyDescent="0.3">
      <c r="A1145" s="181" t="s">
        <v>1308</v>
      </c>
      <c r="B1145" s="182" t="s">
        <v>351</v>
      </c>
      <c r="C1145" s="190">
        <v>1421.64</v>
      </c>
      <c r="D1145" s="191">
        <v>1421.64</v>
      </c>
      <c r="E1145" s="185" t="s">
        <v>4637</v>
      </c>
      <c r="F1145" s="186" t="s">
        <v>3230</v>
      </c>
      <c r="G1145" s="83">
        <f>VLOOKUP(A1145,РАСЧЕТ!$A$3:$BH$1360,60,0)</f>
        <v>1595.3498660844264</v>
      </c>
      <c r="H1145" s="83">
        <f t="shared" si="17"/>
        <v>173.70986608442627</v>
      </c>
    </row>
    <row r="1146" spans="1:8" ht="11.4" customHeight="1" x14ac:dyDescent="0.3">
      <c r="A1146" s="181" t="s">
        <v>4506</v>
      </c>
      <c r="B1146" s="182" t="s">
        <v>921</v>
      </c>
      <c r="C1146" s="190">
        <v>2452.4299999999998</v>
      </c>
      <c r="D1146" s="191">
        <v>2452.4299999999998</v>
      </c>
      <c r="E1146" s="185" t="s">
        <v>4637</v>
      </c>
      <c r="F1146" s="186" t="s">
        <v>4633</v>
      </c>
      <c r="G1146" s="83">
        <f>VLOOKUP(A1146,РАСЧЕТ!$A$3:$BH$1360,60,0)</f>
        <v>2868.2678526498566</v>
      </c>
      <c r="H1146" s="83">
        <f t="shared" si="17"/>
        <v>415.83785264985681</v>
      </c>
    </row>
    <row r="1147" spans="1:8" ht="11.4" customHeight="1" x14ac:dyDescent="0.3">
      <c r="A1147" s="181" t="s">
        <v>518</v>
      </c>
      <c r="B1147" s="182" t="s">
        <v>519</v>
      </c>
      <c r="C1147" s="190">
        <v>4625.6899999999996</v>
      </c>
      <c r="D1147" s="191">
        <v>4625.6899999999996</v>
      </c>
      <c r="E1147" s="185" t="s">
        <v>4637</v>
      </c>
      <c r="F1147" s="186" t="s">
        <v>3751</v>
      </c>
      <c r="G1147" s="83">
        <f>VLOOKUP(A1147,РАСЧЕТ!$A$3:$BH$1360,60,0)</f>
        <v>5901.5168614110771</v>
      </c>
      <c r="H1147" s="83">
        <f t="shared" si="17"/>
        <v>1275.8268614110775</v>
      </c>
    </row>
    <row r="1148" spans="1:8" ht="11.4" customHeight="1" x14ac:dyDescent="0.3">
      <c r="A1148" s="181" t="s">
        <v>3953</v>
      </c>
      <c r="B1148" s="182" t="s">
        <v>1093</v>
      </c>
      <c r="C1148" s="190">
        <v>3659.32</v>
      </c>
      <c r="D1148" s="191">
        <v>3659.32</v>
      </c>
      <c r="E1148" s="185" t="s">
        <v>4637</v>
      </c>
      <c r="F1148" s="186" t="s">
        <v>4563</v>
      </c>
      <c r="G1148" s="83">
        <f>VLOOKUP(A1148,РАСЧЕТ!$A$3:$BH$1360,60,0)</f>
        <v>4842.0484025357209</v>
      </c>
      <c r="H1148" s="83">
        <f t="shared" si="17"/>
        <v>1182.7284025357208</v>
      </c>
    </row>
    <row r="1149" spans="1:8" ht="11.4" customHeight="1" x14ac:dyDescent="0.3">
      <c r="A1149" s="181" t="s">
        <v>2413</v>
      </c>
      <c r="B1149" s="182" t="s">
        <v>2414</v>
      </c>
      <c r="C1149" s="190">
        <v>3715.15</v>
      </c>
      <c r="D1149" s="191">
        <v>3715.15</v>
      </c>
      <c r="E1149" s="185" t="s">
        <v>4637</v>
      </c>
      <c r="F1149" s="186" t="s">
        <v>3827</v>
      </c>
      <c r="G1149" s="83">
        <f>VLOOKUP(A1149,РАСЧЕТ!$A$3:$BH$1360,60,0)</f>
        <v>4500.7420942296267</v>
      </c>
      <c r="H1149" s="83">
        <f t="shared" si="17"/>
        <v>785.59209422962658</v>
      </c>
    </row>
    <row r="1150" spans="1:8" ht="11.4" customHeight="1" x14ac:dyDescent="0.3">
      <c r="A1150" s="181" t="s">
        <v>3956</v>
      </c>
      <c r="B1150" s="182" t="s">
        <v>2316</v>
      </c>
      <c r="C1150" s="190">
        <v>3435.98</v>
      </c>
      <c r="D1150" s="191">
        <v>3435.98</v>
      </c>
      <c r="E1150" s="185" t="s">
        <v>4637</v>
      </c>
      <c r="F1150" s="186" t="s">
        <v>4593</v>
      </c>
      <c r="G1150" s="83">
        <f>VLOOKUP(A1150,РАСЧЕТ!$A$3:$BH$1360,60,0)</f>
        <v>5538.1594396909049</v>
      </c>
      <c r="H1150" s="83">
        <f t="shared" si="17"/>
        <v>2102.1794396909049</v>
      </c>
    </row>
    <row r="1151" spans="1:8" ht="11.4" customHeight="1" x14ac:dyDescent="0.3">
      <c r="A1151" s="181" t="s">
        <v>1349</v>
      </c>
      <c r="B1151" s="182" t="s">
        <v>1350</v>
      </c>
      <c r="C1151" s="190">
        <v>2241.98</v>
      </c>
      <c r="D1151" s="191">
        <v>2241.98</v>
      </c>
      <c r="E1151" s="185" t="s">
        <v>4637</v>
      </c>
      <c r="F1151" s="186" t="s">
        <v>3357</v>
      </c>
      <c r="G1151" s="83">
        <f>VLOOKUP(A1151,РАСЧЕТ!$A$3:$BH$1360,60,0)</f>
        <v>3698.7485304950751</v>
      </c>
      <c r="H1151" s="83">
        <f t="shared" si="17"/>
        <v>1456.7685304950751</v>
      </c>
    </row>
    <row r="1152" spans="1:8" ht="11.4" customHeight="1" x14ac:dyDescent="0.3">
      <c r="A1152" s="181" t="s">
        <v>2056</v>
      </c>
      <c r="B1152" s="182" t="s">
        <v>2057</v>
      </c>
      <c r="C1152" s="190">
        <v>2229.09</v>
      </c>
      <c r="D1152" s="191">
        <v>2229.09</v>
      </c>
      <c r="E1152" s="185" t="s">
        <v>4637</v>
      </c>
      <c r="F1152" s="186" t="s">
        <v>3358</v>
      </c>
      <c r="G1152" s="83">
        <f>VLOOKUP(A1152,РАСЧЕТ!$A$3:$BH$1360,60,0)</f>
        <v>3024.6514167326359</v>
      </c>
      <c r="H1152" s="83">
        <f t="shared" si="17"/>
        <v>795.56141673263573</v>
      </c>
    </row>
    <row r="1153" spans="1:8" ht="11.4" customHeight="1" x14ac:dyDescent="0.3">
      <c r="A1153" s="181" t="s">
        <v>1023</v>
      </c>
      <c r="B1153" s="182" t="s">
        <v>1024</v>
      </c>
      <c r="C1153" s="190">
        <v>3178.28</v>
      </c>
      <c r="D1153" s="191">
        <v>3178.28</v>
      </c>
      <c r="E1153" s="185" t="s">
        <v>4637</v>
      </c>
      <c r="F1153" s="186" t="s">
        <v>3757</v>
      </c>
      <c r="G1153" s="83">
        <f>VLOOKUP(A1153,РАСЧЕТ!$A$3:$BH$1360,60,0)</f>
        <v>4066.0818237047483</v>
      </c>
      <c r="H1153" s="83">
        <f t="shared" si="17"/>
        <v>887.80182370474813</v>
      </c>
    </row>
    <row r="1154" spans="1:8" ht="11.4" customHeight="1" x14ac:dyDescent="0.3">
      <c r="A1154" s="181" t="s">
        <v>2425</v>
      </c>
      <c r="B1154" s="182" t="s">
        <v>2426</v>
      </c>
      <c r="C1154" s="190">
        <v>3367.26</v>
      </c>
      <c r="D1154" s="191">
        <v>3367.26</v>
      </c>
      <c r="E1154" s="185" t="s">
        <v>4637</v>
      </c>
      <c r="F1154" s="186" t="s">
        <v>3372</v>
      </c>
      <c r="G1154" s="83">
        <f>VLOOKUP(A1154,РАСЧЕТ!$A$3:$BH$1360,60,0)</f>
        <v>5024.2272220390323</v>
      </c>
      <c r="H1154" s="83">
        <f t="shared" ref="H1154:H1217" si="18">G1154-C1154</f>
        <v>1656.9672220390321</v>
      </c>
    </row>
    <row r="1155" spans="1:8" ht="11.4" customHeight="1" x14ac:dyDescent="0.3">
      <c r="A1155" s="181" t="s">
        <v>793</v>
      </c>
      <c r="B1155" s="182" t="s">
        <v>794</v>
      </c>
      <c r="C1155" s="190">
        <v>2194.73</v>
      </c>
      <c r="D1155" s="191">
        <v>2194.73</v>
      </c>
      <c r="E1155" s="185" t="s">
        <v>4637</v>
      </c>
      <c r="F1155" s="186" t="s">
        <v>3373</v>
      </c>
      <c r="G1155" s="83">
        <f>VLOOKUP(A1155,РАСЧЕТ!$A$3:$BH$1360,60,0)</f>
        <v>2149.4016101576676</v>
      </c>
      <c r="H1155" s="83">
        <f t="shared" si="18"/>
        <v>-45.328389842332399</v>
      </c>
    </row>
    <row r="1156" spans="1:8" ht="11.4" customHeight="1" x14ac:dyDescent="0.3">
      <c r="A1156" s="181" t="s">
        <v>2545</v>
      </c>
      <c r="B1156" s="182" t="s">
        <v>245</v>
      </c>
      <c r="C1156" s="190">
        <v>3118.15</v>
      </c>
      <c r="D1156" s="191">
        <v>3118.15</v>
      </c>
      <c r="E1156" s="185" t="s">
        <v>4637</v>
      </c>
      <c r="F1156" s="186" t="s">
        <v>3110</v>
      </c>
      <c r="G1156" s="83">
        <f>VLOOKUP(A1156,РАСЧЕТ!$A$3:$BH$1360,60,0)</f>
        <v>3989.1559513643883</v>
      </c>
      <c r="H1156" s="83">
        <f t="shared" si="18"/>
        <v>871.00595136438824</v>
      </c>
    </row>
    <row r="1157" spans="1:8" ht="11.4" customHeight="1" x14ac:dyDescent="0.3">
      <c r="A1157" s="181" t="s">
        <v>2070</v>
      </c>
      <c r="B1157" s="182" t="s">
        <v>253</v>
      </c>
      <c r="C1157" s="190">
        <v>1421.64</v>
      </c>
      <c r="D1157" s="191">
        <v>1421.64</v>
      </c>
      <c r="E1157" s="185" t="s">
        <v>4637</v>
      </c>
      <c r="F1157" s="186" t="s">
        <v>3231</v>
      </c>
      <c r="G1157" s="83">
        <f>VLOOKUP(A1157,РАСЧЕТ!$A$3:$BH$1360,60,0)</f>
        <v>2240.435099311368</v>
      </c>
      <c r="H1157" s="83">
        <f t="shared" si="18"/>
        <v>818.79509931136795</v>
      </c>
    </row>
    <row r="1158" spans="1:8" ht="11.4" customHeight="1" x14ac:dyDescent="0.3">
      <c r="A1158" s="181" t="s">
        <v>1164</v>
      </c>
      <c r="B1158" s="182" t="s">
        <v>1165</v>
      </c>
      <c r="C1158" s="190">
        <v>2181.85</v>
      </c>
      <c r="D1158" s="191">
        <v>2181.85</v>
      </c>
      <c r="E1158" s="185" t="s">
        <v>4637</v>
      </c>
      <c r="F1158" s="186" t="s">
        <v>3374</v>
      </c>
      <c r="G1158" s="83">
        <f>VLOOKUP(A1158,РАСЧЕТ!$A$3:$BH$1360,60,0)</f>
        <v>2811.6845067765448</v>
      </c>
      <c r="H1158" s="83">
        <f t="shared" si="18"/>
        <v>629.83450677654491</v>
      </c>
    </row>
    <row r="1159" spans="1:8" ht="11.4" customHeight="1" x14ac:dyDescent="0.3">
      <c r="A1159" s="181" t="s">
        <v>1929</v>
      </c>
      <c r="B1159" s="182" t="s">
        <v>1930</v>
      </c>
      <c r="C1159" s="190">
        <v>3122.45</v>
      </c>
      <c r="D1159" s="191">
        <v>3122.45</v>
      </c>
      <c r="E1159" s="185" t="s">
        <v>4637</v>
      </c>
      <c r="F1159" s="186" t="s">
        <v>3375</v>
      </c>
      <c r="G1159" s="83">
        <f>VLOOKUP(A1159,РАСЧЕТ!$A$3:$BH$1360,60,0)</f>
        <v>4600.5398331043434</v>
      </c>
      <c r="H1159" s="83">
        <f t="shared" si="18"/>
        <v>1478.0898331043436</v>
      </c>
    </row>
    <row r="1160" spans="1:8" ht="11.4" customHeight="1" x14ac:dyDescent="0.3">
      <c r="A1160" s="181" t="s">
        <v>2437</v>
      </c>
      <c r="B1160" s="182" t="s">
        <v>2438</v>
      </c>
      <c r="C1160" s="190">
        <v>3367.26</v>
      </c>
      <c r="D1160" s="191">
        <v>3367.26</v>
      </c>
      <c r="E1160" s="185" t="s">
        <v>4637</v>
      </c>
      <c r="F1160" s="186" t="s">
        <v>3392</v>
      </c>
      <c r="G1160" s="83">
        <f>VLOOKUP(A1160,РАСЧЕТ!$A$3:$BH$1360,60,0)</f>
        <v>4458.6224043672701</v>
      </c>
      <c r="H1160" s="83">
        <f t="shared" si="18"/>
        <v>1091.3624043672698</v>
      </c>
    </row>
    <row r="1161" spans="1:8" ht="11.4" customHeight="1" x14ac:dyDescent="0.3">
      <c r="A1161" s="181" t="s">
        <v>1322</v>
      </c>
      <c r="B1161" s="182" t="s">
        <v>1323</v>
      </c>
      <c r="C1161" s="190">
        <v>2194.73</v>
      </c>
      <c r="D1161" s="191">
        <v>2194.73</v>
      </c>
      <c r="E1161" s="185" t="s">
        <v>4637</v>
      </c>
      <c r="F1161" s="186" t="s">
        <v>3393</v>
      </c>
      <c r="G1161" s="83">
        <f>VLOOKUP(A1161,РАСЧЕТ!$A$3:$BH$1360,60,0)</f>
        <v>1478.4390323313626</v>
      </c>
      <c r="H1161" s="83">
        <f t="shared" si="18"/>
        <v>-716.29096766863745</v>
      </c>
    </row>
    <row r="1162" spans="1:8" ht="11.4" customHeight="1" x14ac:dyDescent="0.3">
      <c r="A1162" s="181" t="s">
        <v>2431</v>
      </c>
      <c r="B1162" s="182" t="s">
        <v>2432</v>
      </c>
      <c r="C1162" s="190">
        <v>2181.85</v>
      </c>
      <c r="D1162" s="191">
        <v>2181.85</v>
      </c>
      <c r="E1162" s="185" t="s">
        <v>4637</v>
      </c>
      <c r="F1162" s="186" t="s">
        <v>3394</v>
      </c>
      <c r="G1162" s="83">
        <f>VLOOKUP(A1162,РАСЧЕТ!$A$3:$BH$1360,60,0)</f>
        <v>3338.4733075492636</v>
      </c>
      <c r="H1162" s="83">
        <f t="shared" si="18"/>
        <v>1156.6233075492637</v>
      </c>
    </row>
    <row r="1163" spans="1:8" ht="11.4" customHeight="1" x14ac:dyDescent="0.3">
      <c r="A1163" s="181" t="s">
        <v>2096</v>
      </c>
      <c r="B1163" s="182" t="s">
        <v>2097</v>
      </c>
      <c r="C1163" s="190">
        <v>3122.45</v>
      </c>
      <c r="D1163" s="191">
        <v>3122.45</v>
      </c>
      <c r="E1163" s="185" t="s">
        <v>4637</v>
      </c>
      <c r="F1163" s="186" t="s">
        <v>3395</v>
      </c>
      <c r="G1163" s="83">
        <f>VLOOKUP(A1163,РАСЧЕТ!$A$3:$BH$1360,60,0)</f>
        <v>5373.1634075709962</v>
      </c>
      <c r="H1163" s="83">
        <f t="shared" si="18"/>
        <v>2250.7134075709964</v>
      </c>
    </row>
    <row r="1164" spans="1:8" ht="11.4" customHeight="1" x14ac:dyDescent="0.3">
      <c r="A1164" s="181" t="s">
        <v>778</v>
      </c>
      <c r="B1164" s="182" t="s">
        <v>779</v>
      </c>
      <c r="C1164" s="190">
        <v>3367.26</v>
      </c>
      <c r="D1164" s="191">
        <v>3367.26</v>
      </c>
      <c r="E1164" s="185" t="s">
        <v>4637</v>
      </c>
      <c r="F1164" s="186" t="s">
        <v>3413</v>
      </c>
      <c r="G1164" s="83">
        <f>VLOOKUP(A1164,РАСЧЕТ!$A$3:$BH$1360,60,0)</f>
        <v>4837.5406645722114</v>
      </c>
      <c r="H1164" s="83">
        <f t="shared" si="18"/>
        <v>1470.2806645722112</v>
      </c>
    </row>
    <row r="1165" spans="1:8" ht="11.4" customHeight="1" x14ac:dyDescent="0.3">
      <c r="A1165" s="181" t="s">
        <v>2514</v>
      </c>
      <c r="B1165" s="182" t="s">
        <v>2515</v>
      </c>
      <c r="C1165" s="190">
        <v>2194.73</v>
      </c>
      <c r="D1165" s="191">
        <v>2194.73</v>
      </c>
      <c r="E1165" s="185" t="s">
        <v>4637</v>
      </c>
      <c r="F1165" s="186" t="s">
        <v>3414</v>
      </c>
      <c r="G1165" s="83">
        <f>VLOOKUP(A1165,РАСЧЕТ!$A$3:$BH$1360,60,0)</f>
        <v>1552.3743026152511</v>
      </c>
      <c r="H1165" s="83">
        <f t="shared" si="18"/>
        <v>-642.35569738474896</v>
      </c>
    </row>
    <row r="1166" spans="1:8" ht="11.4" customHeight="1" x14ac:dyDescent="0.3">
      <c r="A1166" s="181" t="s">
        <v>2584</v>
      </c>
      <c r="B1166" s="182" t="s">
        <v>2077</v>
      </c>
      <c r="C1166" s="190">
        <v>2181.85</v>
      </c>
      <c r="D1166" s="191">
        <v>2181.85</v>
      </c>
      <c r="E1166" s="185" t="s">
        <v>4637</v>
      </c>
      <c r="F1166" s="186" t="s">
        <v>3901</v>
      </c>
      <c r="G1166" s="83">
        <f>VLOOKUP(A1166,РАСЧЕТ!$A$3:$BH$1360,60,0)</f>
        <v>3952.1360509055544</v>
      </c>
      <c r="H1166" s="83">
        <f t="shared" si="18"/>
        <v>1770.2860509055545</v>
      </c>
    </row>
    <row r="1167" spans="1:8" ht="11.4" customHeight="1" x14ac:dyDescent="0.3">
      <c r="A1167" s="181" t="s">
        <v>4509</v>
      </c>
      <c r="B1167" s="182" t="s">
        <v>796</v>
      </c>
      <c r="C1167" s="190">
        <v>3122.45</v>
      </c>
      <c r="D1167" s="191">
        <v>3122.45</v>
      </c>
      <c r="E1167" s="185" t="s">
        <v>4637</v>
      </c>
      <c r="F1167" s="186" t="s">
        <v>4634</v>
      </c>
      <c r="G1167" s="83">
        <f>VLOOKUP(A1167,РАСЧЕТ!$A$3:$BH$1360,60,0)</f>
        <v>5687.388306277533</v>
      </c>
      <c r="H1167" s="83">
        <f t="shared" si="18"/>
        <v>2564.9383062775332</v>
      </c>
    </row>
    <row r="1168" spans="1:8" ht="11.4" customHeight="1" x14ac:dyDescent="0.3">
      <c r="A1168" s="181" t="s">
        <v>712</v>
      </c>
      <c r="B1168" s="182" t="s">
        <v>310</v>
      </c>
      <c r="C1168" s="190">
        <v>1576.26</v>
      </c>
      <c r="D1168" s="191">
        <v>1576.26</v>
      </c>
      <c r="E1168" s="185" t="s">
        <v>4637</v>
      </c>
      <c r="F1168" s="186" t="s">
        <v>3232</v>
      </c>
      <c r="G1168" s="83">
        <f>VLOOKUP(A1168,РАСЧЕТ!$A$3:$BH$1360,60,0)</f>
        <v>1146.8398952014436</v>
      </c>
      <c r="H1168" s="83">
        <f t="shared" si="18"/>
        <v>-429.42010479855639</v>
      </c>
    </row>
    <row r="1169" spans="1:8" ht="11.4" customHeight="1" x14ac:dyDescent="0.3">
      <c r="A1169" s="181" t="s">
        <v>991</v>
      </c>
      <c r="B1169" s="182" t="s">
        <v>992</v>
      </c>
      <c r="C1169" s="190">
        <v>3367.26</v>
      </c>
      <c r="D1169" s="191">
        <v>3367.26</v>
      </c>
      <c r="E1169" s="185" t="s">
        <v>4637</v>
      </c>
      <c r="F1169" s="186" t="s">
        <v>3439</v>
      </c>
      <c r="G1169" s="83">
        <f>VLOOKUP(A1169,РАСЧЕТ!$A$3:$BH$1360,60,0)</f>
        <v>5837.5151951618345</v>
      </c>
      <c r="H1169" s="83">
        <f t="shared" si="18"/>
        <v>2470.2551951618343</v>
      </c>
    </row>
    <row r="1170" spans="1:8" ht="11.4" customHeight="1" x14ac:dyDescent="0.3">
      <c r="A1170" s="181" t="s">
        <v>914</v>
      </c>
      <c r="B1170" s="182" t="s">
        <v>915</v>
      </c>
      <c r="C1170" s="190">
        <v>2194.73</v>
      </c>
      <c r="D1170" s="191">
        <v>2194.73</v>
      </c>
      <c r="E1170" s="185" t="s">
        <v>4637</v>
      </c>
      <c r="F1170" s="186" t="s">
        <v>3440</v>
      </c>
      <c r="G1170" s="83">
        <f>VLOOKUP(A1170,РАСЧЕТ!$A$3:$BH$1360,60,0)</f>
        <v>3450.6623671541365</v>
      </c>
      <c r="H1170" s="83">
        <f t="shared" si="18"/>
        <v>1255.9323671541365</v>
      </c>
    </row>
    <row r="1171" spans="1:8" ht="11.4" customHeight="1" x14ac:dyDescent="0.3">
      <c r="A1171" s="181" t="s">
        <v>1085</v>
      </c>
      <c r="B1171" s="182" t="s">
        <v>1086</v>
      </c>
      <c r="C1171" s="190">
        <v>2181.85</v>
      </c>
      <c r="D1171" s="191">
        <v>2181.85</v>
      </c>
      <c r="E1171" s="185" t="s">
        <v>4637</v>
      </c>
      <c r="F1171" s="186" t="s">
        <v>3442</v>
      </c>
      <c r="G1171" s="83">
        <f>VLOOKUP(A1171,РАСЧЕТ!$A$3:$BH$1360,60,0)</f>
        <v>1469.7593511239377</v>
      </c>
      <c r="H1171" s="83">
        <f t="shared" si="18"/>
        <v>-712.09064887606223</v>
      </c>
    </row>
    <row r="1172" spans="1:8" ht="11.4" customHeight="1" x14ac:dyDescent="0.3">
      <c r="A1172" s="181" t="s">
        <v>2207</v>
      </c>
      <c r="B1172" s="182" t="s">
        <v>2208</v>
      </c>
      <c r="C1172" s="190">
        <v>3122.45</v>
      </c>
      <c r="D1172" s="191">
        <v>3122.45</v>
      </c>
      <c r="E1172" s="185" t="s">
        <v>4637</v>
      </c>
      <c r="F1172" s="186" t="s">
        <v>3770</v>
      </c>
      <c r="G1172" s="83">
        <f>VLOOKUP(A1172,РАСЧЕТ!$A$3:$BH$1360,60,0)</f>
        <v>3999.8157620477364</v>
      </c>
      <c r="H1172" s="83">
        <f t="shared" si="18"/>
        <v>877.36576204773655</v>
      </c>
    </row>
    <row r="1173" spans="1:8" ht="11.4" customHeight="1" x14ac:dyDescent="0.3">
      <c r="A1173" s="181" t="s">
        <v>1359</v>
      </c>
      <c r="B1173" s="182" t="s">
        <v>1360</v>
      </c>
      <c r="C1173" s="190">
        <v>3367.26</v>
      </c>
      <c r="D1173" s="191">
        <v>3367.26</v>
      </c>
      <c r="E1173" s="185" t="s">
        <v>4637</v>
      </c>
      <c r="F1173" s="186" t="s">
        <v>3771</v>
      </c>
      <c r="G1173" s="83">
        <f>VLOOKUP(A1173,РАСЧЕТ!$A$3:$BH$1360,60,0)</f>
        <v>4307.8488510601665</v>
      </c>
      <c r="H1173" s="83">
        <f t="shared" si="18"/>
        <v>940.58885106016623</v>
      </c>
    </row>
    <row r="1174" spans="1:8" ht="11.4" customHeight="1" x14ac:dyDescent="0.3">
      <c r="A1174" s="181" t="s">
        <v>2031</v>
      </c>
      <c r="B1174" s="182" t="s">
        <v>2032</v>
      </c>
      <c r="C1174" s="190">
        <v>2194.73</v>
      </c>
      <c r="D1174" s="191">
        <v>2194.73</v>
      </c>
      <c r="E1174" s="185" t="s">
        <v>4637</v>
      </c>
      <c r="F1174" s="186" t="s">
        <v>3465</v>
      </c>
      <c r="G1174" s="83">
        <f>VLOOKUP(A1174,РАСЧЕТ!$A$3:$BH$1360,60,0)</f>
        <v>2731.6418636433027</v>
      </c>
      <c r="H1174" s="83">
        <f t="shared" si="18"/>
        <v>536.91186364330269</v>
      </c>
    </row>
    <row r="1175" spans="1:8" ht="11.4" customHeight="1" x14ac:dyDescent="0.3">
      <c r="A1175" s="181" t="s">
        <v>1448</v>
      </c>
      <c r="B1175" s="182" t="s">
        <v>1449</v>
      </c>
      <c r="C1175" s="190">
        <v>2181.85</v>
      </c>
      <c r="D1175" s="191">
        <v>2181.85</v>
      </c>
      <c r="E1175" s="185" t="s">
        <v>4637</v>
      </c>
      <c r="F1175" s="186" t="s">
        <v>3466</v>
      </c>
      <c r="G1175" s="83">
        <f>VLOOKUP(A1175,РАСЧЕТ!$A$3:$BH$1360,60,0)</f>
        <v>3981.7101590191137</v>
      </c>
      <c r="H1175" s="83">
        <f t="shared" si="18"/>
        <v>1799.8601590191138</v>
      </c>
    </row>
    <row r="1176" spans="1:8" ht="11.4" customHeight="1" x14ac:dyDescent="0.3">
      <c r="A1176" s="181" t="s">
        <v>1367</v>
      </c>
      <c r="B1176" s="182" t="s">
        <v>1368</v>
      </c>
      <c r="C1176" s="190">
        <v>3122.45</v>
      </c>
      <c r="D1176" s="191">
        <v>3122.45</v>
      </c>
      <c r="E1176" s="185" t="s">
        <v>4637</v>
      </c>
      <c r="F1176" s="186" t="s">
        <v>3468</v>
      </c>
      <c r="G1176" s="83">
        <f>VLOOKUP(A1176,РАСЧЕТ!$A$3:$BH$1360,60,0)</f>
        <v>5789.0493029178824</v>
      </c>
      <c r="H1176" s="83">
        <f t="shared" si="18"/>
        <v>2666.5993029178826</v>
      </c>
    </row>
    <row r="1177" spans="1:8" ht="11.4" customHeight="1" x14ac:dyDescent="0.3">
      <c r="A1177" s="181" t="s">
        <v>1369</v>
      </c>
      <c r="B1177" s="182" t="s">
        <v>1370</v>
      </c>
      <c r="C1177" s="190">
        <v>3367.26</v>
      </c>
      <c r="D1177" s="191">
        <v>3367.26</v>
      </c>
      <c r="E1177" s="185" t="s">
        <v>4637</v>
      </c>
      <c r="F1177" s="186" t="s">
        <v>3777</v>
      </c>
      <c r="G1177" s="83">
        <f>VLOOKUP(A1177,РАСЧЕТ!$A$3:$BH$1360,60,0)</f>
        <v>5517.7451511840054</v>
      </c>
      <c r="H1177" s="83">
        <f t="shared" si="18"/>
        <v>2150.4851511840052</v>
      </c>
    </row>
    <row r="1178" spans="1:8" ht="11.4" customHeight="1" x14ac:dyDescent="0.3">
      <c r="A1178" s="181" t="s">
        <v>2439</v>
      </c>
      <c r="B1178" s="182" t="s">
        <v>2440</v>
      </c>
      <c r="C1178" s="190">
        <v>2194.73</v>
      </c>
      <c r="D1178" s="191">
        <v>2194.73</v>
      </c>
      <c r="E1178" s="185" t="s">
        <v>4637</v>
      </c>
      <c r="F1178" s="186" t="s">
        <v>3493</v>
      </c>
      <c r="G1178" s="83">
        <f>VLOOKUP(A1178,РАСЧЕТ!$A$3:$BH$1360,60,0)</f>
        <v>2260.3045155835057</v>
      </c>
      <c r="H1178" s="83">
        <f t="shared" si="18"/>
        <v>65.574515583505672</v>
      </c>
    </row>
    <row r="1179" spans="1:8" ht="11.4" customHeight="1" x14ac:dyDescent="0.3">
      <c r="A1179" s="181" t="s">
        <v>2213</v>
      </c>
      <c r="B1179" s="182" t="s">
        <v>225</v>
      </c>
      <c r="C1179" s="190">
        <v>3367.26</v>
      </c>
      <c r="D1179" s="191">
        <v>3367.26</v>
      </c>
      <c r="E1179" s="185" t="s">
        <v>4637</v>
      </c>
      <c r="F1179" s="186" t="s">
        <v>3234</v>
      </c>
      <c r="G1179" s="83">
        <f>VLOOKUP(A1179,РАСЧЕТ!$A$3:$BH$1360,60,0)</f>
        <v>5486.3226613133465</v>
      </c>
      <c r="H1179" s="83">
        <f t="shared" si="18"/>
        <v>2119.0626613133463</v>
      </c>
    </row>
    <row r="1180" spans="1:8" ht="11.4" customHeight="1" x14ac:dyDescent="0.3">
      <c r="A1180" s="181" t="s">
        <v>1422</v>
      </c>
      <c r="B1180" s="182" t="s">
        <v>1423</v>
      </c>
      <c r="C1180" s="190">
        <v>2181.85</v>
      </c>
      <c r="D1180" s="191">
        <v>2181.85</v>
      </c>
      <c r="E1180" s="185" t="s">
        <v>4637</v>
      </c>
      <c r="F1180" s="186" t="s">
        <v>3494</v>
      </c>
      <c r="G1180" s="83">
        <f>VLOOKUP(A1180,РАСЧЕТ!$A$3:$BH$1360,60,0)</f>
        <v>3758.0559664103412</v>
      </c>
      <c r="H1180" s="83">
        <f t="shared" si="18"/>
        <v>1576.2059664103413</v>
      </c>
    </row>
    <row r="1181" spans="1:8" ht="11.4" customHeight="1" x14ac:dyDescent="0.3">
      <c r="A1181" s="181" t="s">
        <v>513</v>
      </c>
      <c r="B1181" s="182" t="s">
        <v>514</v>
      </c>
      <c r="C1181" s="190">
        <v>3122.45</v>
      </c>
      <c r="D1181" s="191">
        <v>3122.45</v>
      </c>
      <c r="E1181" s="185" t="s">
        <v>4637</v>
      </c>
      <c r="F1181" s="186" t="s">
        <v>3781</v>
      </c>
      <c r="G1181" s="83">
        <f>VLOOKUP(A1181,РАСЧЕТ!$A$3:$BH$1360,60,0)</f>
        <v>2885.241562518087</v>
      </c>
      <c r="H1181" s="83">
        <f t="shared" si="18"/>
        <v>-237.20843748191282</v>
      </c>
    </row>
    <row r="1182" spans="1:8" ht="11.4" customHeight="1" x14ac:dyDescent="0.3">
      <c r="A1182" s="181" t="s">
        <v>784</v>
      </c>
      <c r="B1182" s="182" t="s">
        <v>785</v>
      </c>
      <c r="C1182" s="190">
        <v>3367.26</v>
      </c>
      <c r="D1182" s="191">
        <v>3367.26</v>
      </c>
      <c r="E1182" s="185" t="s">
        <v>4637</v>
      </c>
      <c r="F1182" s="186" t="s">
        <v>3516</v>
      </c>
      <c r="G1182" s="83">
        <f>VLOOKUP(A1182,РАСЧЕТ!$A$3:$BH$1360,60,0)</f>
        <v>3800.5984988406499</v>
      </c>
      <c r="H1182" s="83">
        <f t="shared" si="18"/>
        <v>433.33849884064966</v>
      </c>
    </row>
    <row r="1183" spans="1:8" ht="11.4" customHeight="1" x14ac:dyDescent="0.3">
      <c r="A1183" s="181" t="s">
        <v>1988</v>
      </c>
      <c r="B1183" s="182" t="s">
        <v>1989</v>
      </c>
      <c r="C1183" s="190">
        <v>2194.73</v>
      </c>
      <c r="D1183" s="191">
        <v>2194.73</v>
      </c>
      <c r="E1183" s="185" t="s">
        <v>4637</v>
      </c>
      <c r="F1183" s="186" t="s">
        <v>3517</v>
      </c>
      <c r="G1183" s="83">
        <f>VLOOKUP(A1183,РАСЧЕТ!$A$3:$BH$1360,60,0)</f>
        <v>1652.1869174985036</v>
      </c>
      <c r="H1183" s="83">
        <f t="shared" si="18"/>
        <v>-542.54308250149643</v>
      </c>
    </row>
    <row r="1184" spans="1:8" ht="11.4" customHeight="1" x14ac:dyDescent="0.3">
      <c r="A1184" s="181" t="s">
        <v>1858</v>
      </c>
      <c r="B1184" s="182" t="s">
        <v>1859</v>
      </c>
      <c r="C1184" s="190">
        <v>2181.85</v>
      </c>
      <c r="D1184" s="191">
        <v>2181.85</v>
      </c>
      <c r="E1184" s="185" t="s">
        <v>4637</v>
      </c>
      <c r="F1184" s="186" t="s">
        <v>3518</v>
      </c>
      <c r="G1184" s="83">
        <f>VLOOKUP(A1184,РАСЧЕТ!$A$3:$BH$1360,60,0)</f>
        <v>3238.6606926660143</v>
      </c>
      <c r="H1184" s="83">
        <f t="shared" si="18"/>
        <v>1056.8106926660143</v>
      </c>
    </row>
    <row r="1185" spans="1:8" ht="11.4" customHeight="1" x14ac:dyDescent="0.3">
      <c r="A1185" s="181" t="s">
        <v>2033</v>
      </c>
      <c r="B1185" s="182" t="s">
        <v>2034</v>
      </c>
      <c r="C1185" s="190">
        <v>3122.45</v>
      </c>
      <c r="D1185" s="191">
        <v>3122.45</v>
      </c>
      <c r="E1185" s="185" t="s">
        <v>4637</v>
      </c>
      <c r="F1185" s="186" t="s">
        <v>3519</v>
      </c>
      <c r="G1185" s="83">
        <f>VLOOKUP(A1185,РАСЧЕТ!$A$3:$BH$1360,60,0)</f>
        <v>4450.8209107794664</v>
      </c>
      <c r="H1185" s="83">
        <f t="shared" si="18"/>
        <v>1328.3709107794666</v>
      </c>
    </row>
    <row r="1186" spans="1:8" ht="11.4" customHeight="1" x14ac:dyDescent="0.3">
      <c r="A1186" s="181" t="s">
        <v>1860</v>
      </c>
      <c r="B1186" s="182" t="s">
        <v>1861</v>
      </c>
      <c r="C1186" s="190">
        <v>3367.26</v>
      </c>
      <c r="D1186" s="191">
        <v>3367.26</v>
      </c>
      <c r="E1186" s="185" t="s">
        <v>4637</v>
      </c>
      <c r="F1186" s="186" t="s">
        <v>3544</v>
      </c>
      <c r="G1186" s="83">
        <f>VLOOKUP(A1186,РАСЧЕТ!$A$3:$BH$1360,60,0)</f>
        <v>2865.3173297494368</v>
      </c>
      <c r="H1186" s="83">
        <f t="shared" si="18"/>
        <v>-501.94267025056342</v>
      </c>
    </row>
    <row r="1187" spans="1:8" ht="11.4" customHeight="1" x14ac:dyDescent="0.3">
      <c r="A1187" s="181" t="s">
        <v>2273</v>
      </c>
      <c r="B1187" s="182" t="s">
        <v>2274</v>
      </c>
      <c r="C1187" s="190">
        <v>2194.73</v>
      </c>
      <c r="D1187" s="191">
        <v>2194.73</v>
      </c>
      <c r="E1187" s="185" t="s">
        <v>4637</v>
      </c>
      <c r="F1187" s="186" t="s">
        <v>3787</v>
      </c>
      <c r="G1187" s="83">
        <f>VLOOKUP(A1187,РАСЧЕТ!$A$3:$BH$1360,60,0)</f>
        <v>2681.7355562016769</v>
      </c>
      <c r="H1187" s="83">
        <f t="shared" si="18"/>
        <v>487.00555620167688</v>
      </c>
    </row>
    <row r="1188" spans="1:8" ht="11.4" customHeight="1" x14ac:dyDescent="0.3">
      <c r="A1188" s="181" t="s">
        <v>543</v>
      </c>
      <c r="B1188" s="182" t="s">
        <v>544</v>
      </c>
      <c r="C1188" s="190">
        <v>2181.85</v>
      </c>
      <c r="D1188" s="191">
        <v>2181.85</v>
      </c>
      <c r="E1188" s="185" t="s">
        <v>4637</v>
      </c>
      <c r="F1188" s="186" t="s">
        <v>3545</v>
      </c>
      <c r="G1188" s="83">
        <f>VLOOKUP(A1188,РАСЧЕТ!$A$3:$BH$1360,60,0)</f>
        <v>3929.9554698203929</v>
      </c>
      <c r="H1188" s="83">
        <f t="shared" si="18"/>
        <v>1748.105469820393</v>
      </c>
    </row>
    <row r="1189" spans="1:8" ht="11.4" customHeight="1" x14ac:dyDescent="0.3">
      <c r="A1189" s="181" t="s">
        <v>2606</v>
      </c>
      <c r="B1189" s="182" t="s">
        <v>1107</v>
      </c>
      <c r="C1189" s="190">
        <v>3122.45</v>
      </c>
      <c r="D1189" s="191">
        <v>3122.45</v>
      </c>
      <c r="E1189" s="185" t="s">
        <v>4637</v>
      </c>
      <c r="F1189" s="186" t="s">
        <v>3893</v>
      </c>
      <c r="G1189" s="83">
        <f>VLOOKUP(A1189,РАСЧЕТ!$A$3:$BH$1360,60,0)</f>
        <v>3994.6506565315572</v>
      </c>
      <c r="H1189" s="83">
        <f t="shared" si="18"/>
        <v>872.20065653155734</v>
      </c>
    </row>
    <row r="1190" spans="1:8" ht="11.4" customHeight="1" x14ac:dyDescent="0.3">
      <c r="A1190" s="181" t="s">
        <v>1170</v>
      </c>
      <c r="B1190" s="182" t="s">
        <v>297</v>
      </c>
      <c r="C1190" s="190">
        <v>3118.15</v>
      </c>
      <c r="D1190" s="191">
        <v>3118.15</v>
      </c>
      <c r="E1190" s="185" t="s">
        <v>4637</v>
      </c>
      <c r="F1190" s="186" t="s">
        <v>3239</v>
      </c>
      <c r="G1190" s="83">
        <f>VLOOKUP(A1190,РАСЧЕТ!$A$3:$BH$1360,60,0)</f>
        <v>2368.4982069759035</v>
      </c>
      <c r="H1190" s="83">
        <f t="shared" si="18"/>
        <v>-749.65179302409661</v>
      </c>
    </row>
    <row r="1191" spans="1:8" ht="11.4" customHeight="1" x14ac:dyDescent="0.3">
      <c r="A1191" s="181" t="s">
        <v>1817</v>
      </c>
      <c r="B1191" s="182" t="s">
        <v>1818</v>
      </c>
      <c r="C1191" s="190">
        <v>3367.26</v>
      </c>
      <c r="D1191" s="191">
        <v>3367.26</v>
      </c>
      <c r="E1191" s="185" t="s">
        <v>4637</v>
      </c>
      <c r="F1191" s="186" t="s">
        <v>3567</v>
      </c>
      <c r="G1191" s="83">
        <f>VLOOKUP(A1191,РАСЧЕТ!$A$3:$BH$1360,60,0)</f>
        <v>2268.290022207022</v>
      </c>
      <c r="H1191" s="83">
        <f t="shared" si="18"/>
        <v>-1098.9699777929782</v>
      </c>
    </row>
    <row r="1192" spans="1:8" ht="11.4" customHeight="1" x14ac:dyDescent="0.3">
      <c r="A1192" s="181" t="s">
        <v>786</v>
      </c>
      <c r="B1192" s="182" t="s">
        <v>787</v>
      </c>
      <c r="C1192" s="190">
        <v>2194.73</v>
      </c>
      <c r="D1192" s="191">
        <v>2194.73</v>
      </c>
      <c r="E1192" s="185" t="s">
        <v>4637</v>
      </c>
      <c r="F1192" s="186" t="s">
        <v>3791</v>
      </c>
      <c r="G1192" s="83">
        <f>VLOOKUP(A1192,РАСЧЕТ!$A$3:$BH$1360,60,0)</f>
        <v>1997.8343060756929</v>
      </c>
      <c r="H1192" s="83">
        <f t="shared" si="18"/>
        <v>-196.89569392430712</v>
      </c>
    </row>
    <row r="1193" spans="1:8" ht="11.4" customHeight="1" x14ac:dyDescent="0.3">
      <c r="A1193" s="181" t="s">
        <v>2433</v>
      </c>
      <c r="B1193" s="182" t="s">
        <v>2434</v>
      </c>
      <c r="C1193" s="190">
        <v>2181.85</v>
      </c>
      <c r="D1193" s="191">
        <v>2181.85</v>
      </c>
      <c r="E1193" s="185" t="s">
        <v>4637</v>
      </c>
      <c r="F1193" s="186" t="s">
        <v>3568</v>
      </c>
      <c r="G1193" s="83">
        <f>VLOOKUP(A1193,РАСЧЕТ!$A$3:$BH$1360,60,0)</f>
        <v>3839.3847637226213</v>
      </c>
      <c r="H1193" s="83">
        <f t="shared" si="18"/>
        <v>1657.5347637226214</v>
      </c>
    </row>
    <row r="1194" spans="1:8" ht="11.4" customHeight="1" x14ac:dyDescent="0.3">
      <c r="A1194" s="181" t="s">
        <v>2588</v>
      </c>
      <c r="B1194" s="182" t="s">
        <v>1142</v>
      </c>
      <c r="C1194" s="190">
        <v>3122.45</v>
      </c>
      <c r="D1194" s="191">
        <v>3122.45</v>
      </c>
      <c r="E1194" s="185" t="s">
        <v>4637</v>
      </c>
      <c r="F1194" s="186" t="s">
        <v>3892</v>
      </c>
      <c r="G1194" s="83">
        <f>VLOOKUP(A1194,РАСЧЕТ!$A$3:$BH$1360,60,0)</f>
        <v>5872.2264819872607</v>
      </c>
      <c r="H1194" s="83">
        <f t="shared" si="18"/>
        <v>2749.7764819872609</v>
      </c>
    </row>
    <row r="1195" spans="1:8" ht="11.4" customHeight="1" x14ac:dyDescent="0.3">
      <c r="A1195" s="181" t="s">
        <v>2156</v>
      </c>
      <c r="B1195" s="182" t="s">
        <v>2157</v>
      </c>
      <c r="C1195" s="190">
        <v>3367.26</v>
      </c>
      <c r="D1195" s="191">
        <v>3367.26</v>
      </c>
      <c r="E1195" s="185" t="s">
        <v>4637</v>
      </c>
      <c r="F1195" s="186" t="s">
        <v>3590</v>
      </c>
      <c r="G1195" s="83">
        <f>VLOOKUP(A1195,РАСЧЕТ!$A$3:$BH$1360,60,0)</f>
        <v>12619.227861951664</v>
      </c>
      <c r="H1195" s="83">
        <f t="shared" si="18"/>
        <v>9251.9678619516635</v>
      </c>
    </row>
    <row r="1196" spans="1:8" ht="11.4" customHeight="1" x14ac:dyDescent="0.3">
      <c r="A1196" s="181" t="s">
        <v>2501</v>
      </c>
      <c r="B1196" s="182" t="s">
        <v>2502</v>
      </c>
      <c r="C1196" s="190">
        <v>2194.73</v>
      </c>
      <c r="D1196" s="191">
        <v>2194.73</v>
      </c>
      <c r="E1196" s="185" t="s">
        <v>4637</v>
      </c>
      <c r="F1196" s="186" t="s">
        <v>3592</v>
      </c>
      <c r="G1196" s="83">
        <f>VLOOKUP(A1196,РАСЧЕТ!$A$3:$BH$1360,60,0)</f>
        <v>2652.1614480881208</v>
      </c>
      <c r="H1196" s="83">
        <f t="shared" si="18"/>
        <v>457.43144808812076</v>
      </c>
    </row>
    <row r="1197" spans="1:8" ht="11.4" customHeight="1" x14ac:dyDescent="0.3">
      <c r="A1197" s="181" t="s">
        <v>2177</v>
      </c>
      <c r="B1197" s="182" t="s">
        <v>2178</v>
      </c>
      <c r="C1197" s="190">
        <v>2181.85</v>
      </c>
      <c r="D1197" s="191">
        <v>2181.85</v>
      </c>
      <c r="E1197" s="185" t="s">
        <v>4637</v>
      </c>
      <c r="F1197" s="186" t="s">
        <v>3593</v>
      </c>
      <c r="G1197" s="83">
        <f>VLOOKUP(A1197,РАСЧЕТ!$A$3:$BH$1360,60,0)</f>
        <v>2957.7066655872295</v>
      </c>
      <c r="H1197" s="83">
        <f t="shared" si="18"/>
        <v>775.8566655872296</v>
      </c>
    </row>
    <row r="1198" spans="1:8" ht="11.4" customHeight="1" x14ac:dyDescent="0.3">
      <c r="A1198" s="181" t="s">
        <v>1001</v>
      </c>
      <c r="B1198" s="182" t="s">
        <v>1002</v>
      </c>
      <c r="C1198" s="190">
        <v>3122.45</v>
      </c>
      <c r="D1198" s="191">
        <v>3122.45</v>
      </c>
      <c r="E1198" s="185" t="s">
        <v>4637</v>
      </c>
      <c r="F1198" s="186" t="s">
        <v>3594</v>
      </c>
      <c r="G1198" s="83">
        <f>VLOOKUP(A1198,РАСЧЕТ!$A$3:$BH$1360,60,0)</f>
        <v>4421.2468026659144</v>
      </c>
      <c r="H1198" s="83">
        <f t="shared" si="18"/>
        <v>1298.7968026659146</v>
      </c>
    </row>
    <row r="1199" spans="1:8" ht="11.4" customHeight="1" x14ac:dyDescent="0.3">
      <c r="A1199" s="181" t="s">
        <v>1427</v>
      </c>
      <c r="B1199" s="182" t="s">
        <v>1428</v>
      </c>
      <c r="C1199" s="190">
        <v>3367.26</v>
      </c>
      <c r="D1199" s="191">
        <v>3367.26</v>
      </c>
      <c r="E1199" s="185" t="s">
        <v>4637</v>
      </c>
      <c r="F1199" s="186" t="s">
        <v>3796</v>
      </c>
      <c r="G1199" s="83">
        <f>VLOOKUP(A1199,РАСЧЕТ!$A$3:$BH$1360,60,0)</f>
        <v>5072.2851477235672</v>
      </c>
      <c r="H1199" s="83">
        <f t="shared" si="18"/>
        <v>1705.025147723567</v>
      </c>
    </row>
    <row r="1200" spans="1:8" ht="11.4" customHeight="1" x14ac:dyDescent="0.3">
      <c r="A1200" s="181" t="s">
        <v>2479</v>
      </c>
      <c r="B1200" s="182" t="s">
        <v>2480</v>
      </c>
      <c r="C1200" s="190">
        <v>2194.73</v>
      </c>
      <c r="D1200" s="191">
        <v>2194.73</v>
      </c>
      <c r="E1200" s="185" t="s">
        <v>4637</v>
      </c>
      <c r="F1200" s="186" t="s">
        <v>3615</v>
      </c>
      <c r="G1200" s="83">
        <f>VLOOKUP(A1200,РАСЧЕТ!$A$3:$BH$1360,60,0)</f>
        <v>2875.8156406968901</v>
      </c>
      <c r="H1200" s="83">
        <f t="shared" si="18"/>
        <v>681.0856406968901</v>
      </c>
    </row>
    <row r="1201" spans="1:8" ht="11.4" customHeight="1" x14ac:dyDescent="0.3">
      <c r="A1201" s="181" t="s">
        <v>551</v>
      </c>
      <c r="B1201" s="182" t="s">
        <v>352</v>
      </c>
      <c r="C1201" s="190">
        <v>2452.4299999999998</v>
      </c>
      <c r="D1201" s="191">
        <v>2452.4299999999998</v>
      </c>
      <c r="E1201" s="185" t="s">
        <v>4637</v>
      </c>
      <c r="F1201" s="186" t="s">
        <v>3240</v>
      </c>
      <c r="G1201" s="83">
        <f>VLOOKUP(A1201,РАСЧЕТ!$A$3:$BH$1360,60,0)</f>
        <v>3197.2798054131672</v>
      </c>
      <c r="H1201" s="83">
        <f t="shared" si="18"/>
        <v>744.84980541316736</v>
      </c>
    </row>
    <row r="1202" spans="1:8" ht="11.4" customHeight="1" x14ac:dyDescent="0.3">
      <c r="A1202" s="181" t="s">
        <v>1371</v>
      </c>
      <c r="B1202" s="182" t="s">
        <v>1372</v>
      </c>
      <c r="C1202" s="190">
        <v>2181.85</v>
      </c>
      <c r="D1202" s="191">
        <v>2181.85</v>
      </c>
      <c r="E1202" s="185" t="s">
        <v>4637</v>
      </c>
      <c r="F1202" s="186" t="s">
        <v>3616</v>
      </c>
      <c r="G1202" s="83">
        <f>VLOOKUP(A1202,РАСЧЕТ!$A$3:$BH$1360,60,0)</f>
        <v>2301.5311418177039</v>
      </c>
      <c r="H1202" s="83">
        <f t="shared" si="18"/>
        <v>119.68114181770397</v>
      </c>
    </row>
    <row r="1203" spans="1:8" ht="11.4" customHeight="1" x14ac:dyDescent="0.3">
      <c r="A1203" s="181" t="s">
        <v>1450</v>
      </c>
      <c r="B1203" s="182" t="s">
        <v>1451</v>
      </c>
      <c r="C1203" s="190">
        <v>3122.45</v>
      </c>
      <c r="D1203" s="191">
        <v>3122.45</v>
      </c>
      <c r="E1203" s="185" t="s">
        <v>4637</v>
      </c>
      <c r="F1203" s="186" t="s">
        <v>3617</v>
      </c>
      <c r="G1203" s="83">
        <f>VLOOKUP(A1203,РАСЧЕТ!$A$3:$BH$1360,60,0)</f>
        <v>2103.37607926595</v>
      </c>
      <c r="H1203" s="83">
        <f t="shared" si="18"/>
        <v>-1019.0739207340498</v>
      </c>
    </row>
    <row r="1204" spans="1:8" ht="11.4" customHeight="1" x14ac:dyDescent="0.3">
      <c r="A1204" s="181" t="s">
        <v>2175</v>
      </c>
      <c r="B1204" s="182" t="s">
        <v>2176</v>
      </c>
      <c r="C1204" s="190">
        <v>3367.26</v>
      </c>
      <c r="D1204" s="191">
        <v>3367.26</v>
      </c>
      <c r="E1204" s="185" t="s">
        <v>4637</v>
      </c>
      <c r="F1204" s="186" t="s">
        <v>3642</v>
      </c>
      <c r="G1204" s="83">
        <f>VLOOKUP(A1204,РАСЧЕТ!$A$3:$BH$1360,60,0)</f>
        <v>4039.0397455061916</v>
      </c>
      <c r="H1204" s="83">
        <f t="shared" si="18"/>
        <v>671.77974550619138</v>
      </c>
    </row>
    <row r="1205" spans="1:8" ht="11.4" customHeight="1" x14ac:dyDescent="0.3">
      <c r="A1205" s="181" t="s">
        <v>1383</v>
      </c>
      <c r="B1205" s="182" t="s">
        <v>1384</v>
      </c>
      <c r="C1205" s="190">
        <v>2194.73</v>
      </c>
      <c r="D1205" s="191">
        <v>2194.73</v>
      </c>
      <c r="E1205" s="185" t="s">
        <v>4637</v>
      </c>
      <c r="F1205" s="186" t="s">
        <v>3643</v>
      </c>
      <c r="G1205" s="83">
        <f>VLOOKUP(A1205,РАСЧЕТ!$A$3:$BH$1360,60,0)</f>
        <v>3254.733900901831</v>
      </c>
      <c r="H1205" s="83">
        <f t="shared" si="18"/>
        <v>1060.003900901831</v>
      </c>
    </row>
    <row r="1206" spans="1:8" ht="11.4" customHeight="1" x14ac:dyDescent="0.3">
      <c r="A1206" s="181" t="s">
        <v>2488</v>
      </c>
      <c r="B1206" s="182" t="s">
        <v>2489</v>
      </c>
      <c r="C1206" s="190">
        <v>2181.85</v>
      </c>
      <c r="D1206" s="191">
        <v>2181.85</v>
      </c>
      <c r="E1206" s="185" t="s">
        <v>4637</v>
      </c>
      <c r="F1206" s="186" t="s">
        <v>3644</v>
      </c>
      <c r="G1206" s="83">
        <f>VLOOKUP(A1206,РАСЧЕТ!$A$3:$BH$1360,60,0)</f>
        <v>3571.3694089435144</v>
      </c>
      <c r="H1206" s="83">
        <f t="shared" si="18"/>
        <v>1389.5194089435145</v>
      </c>
    </row>
    <row r="1207" spans="1:8" ht="11.4" customHeight="1" x14ac:dyDescent="0.3">
      <c r="A1207" s="181" t="s">
        <v>2536</v>
      </c>
      <c r="B1207" s="182" t="s">
        <v>1466</v>
      </c>
      <c r="C1207" s="190">
        <v>3122.45</v>
      </c>
      <c r="D1207" s="191">
        <v>3122.45</v>
      </c>
      <c r="E1207" s="185" t="s">
        <v>4637</v>
      </c>
      <c r="F1207" s="186" t="s">
        <v>3645</v>
      </c>
      <c r="G1207" s="83">
        <f>VLOOKUP(A1207,РАСЧЕТ!$A$3:$BH$1360,60,0)</f>
        <v>3951.7578363632078</v>
      </c>
      <c r="H1207" s="83">
        <f t="shared" si="18"/>
        <v>829.30783636320803</v>
      </c>
    </row>
    <row r="1208" spans="1:8" ht="11.4" customHeight="1" x14ac:dyDescent="0.3">
      <c r="A1208" s="181" t="s">
        <v>1493</v>
      </c>
      <c r="B1208" s="182" t="s">
        <v>1494</v>
      </c>
      <c r="C1208" s="190">
        <v>3367.26</v>
      </c>
      <c r="D1208" s="191">
        <v>3367.26</v>
      </c>
      <c r="E1208" s="185" t="s">
        <v>4637</v>
      </c>
      <c r="F1208" s="186" t="s">
        <v>3663</v>
      </c>
      <c r="G1208" s="83">
        <f>VLOOKUP(A1208,РАСЧЕТ!$A$3:$BH$1360,60,0)</f>
        <v>4782.0892118592983</v>
      </c>
      <c r="H1208" s="83">
        <f t="shared" si="18"/>
        <v>1414.8292118592981</v>
      </c>
    </row>
    <row r="1209" spans="1:8" ht="11.4" customHeight="1" x14ac:dyDescent="0.3">
      <c r="A1209" s="181" t="s">
        <v>716</v>
      </c>
      <c r="B1209" s="182" t="s">
        <v>717</v>
      </c>
      <c r="C1209" s="190">
        <v>2194.73</v>
      </c>
      <c r="D1209" s="191">
        <v>2194.73</v>
      </c>
      <c r="E1209" s="185" t="s">
        <v>4637</v>
      </c>
      <c r="F1209" s="186" t="s">
        <v>3664</v>
      </c>
      <c r="G1209" s="83">
        <f>VLOOKUP(A1209,РАСЧЕТ!$A$3:$BH$1360,60,0)</f>
        <v>1478.4390323313626</v>
      </c>
      <c r="H1209" s="83">
        <f t="shared" si="18"/>
        <v>-716.29096766863745</v>
      </c>
    </row>
    <row r="1210" spans="1:8" ht="11.4" customHeight="1" x14ac:dyDescent="0.3">
      <c r="A1210" s="181" t="s">
        <v>2102</v>
      </c>
      <c r="B1210" s="182" t="s">
        <v>2103</v>
      </c>
      <c r="C1210" s="190">
        <v>2181.85</v>
      </c>
      <c r="D1210" s="191">
        <v>2181.85</v>
      </c>
      <c r="E1210" s="185" t="s">
        <v>4637</v>
      </c>
      <c r="F1210" s="186" t="s">
        <v>3665</v>
      </c>
      <c r="G1210" s="83">
        <f>VLOOKUP(A1210,РАСЧЕТ!$A$3:$BH$1360,60,0)</f>
        <v>4170.2450982430282</v>
      </c>
      <c r="H1210" s="83">
        <f t="shared" si="18"/>
        <v>1988.3950982430283</v>
      </c>
    </row>
    <row r="1211" spans="1:8" ht="11.4" customHeight="1" x14ac:dyDescent="0.3">
      <c r="A1211" s="181" t="s">
        <v>1003</v>
      </c>
      <c r="B1211" s="182" t="s">
        <v>1004</v>
      </c>
      <c r="C1211" s="190">
        <v>3122.45</v>
      </c>
      <c r="D1211" s="191">
        <v>3122.45</v>
      </c>
      <c r="E1211" s="185" t="s">
        <v>4637</v>
      </c>
      <c r="F1211" s="186" t="s">
        <v>3666</v>
      </c>
      <c r="G1211" s="83">
        <f>VLOOKUP(A1211,РАСЧЕТ!$A$3:$BH$1360,60,0)</f>
        <v>2705.9485320796553</v>
      </c>
      <c r="H1211" s="83">
        <f t="shared" si="18"/>
        <v>-416.50146792034457</v>
      </c>
    </row>
    <row r="1212" spans="1:8" ht="11.4" customHeight="1" x14ac:dyDescent="0.3">
      <c r="A1212" s="181" t="s">
        <v>1452</v>
      </c>
      <c r="B1212" s="182" t="s">
        <v>172</v>
      </c>
      <c r="C1212" s="190">
        <v>1421.64</v>
      </c>
      <c r="D1212" s="191">
        <v>1421.64</v>
      </c>
      <c r="E1212" s="185" t="s">
        <v>4637</v>
      </c>
      <c r="F1212" s="186" t="s">
        <v>3172</v>
      </c>
      <c r="G1212" s="83">
        <f>VLOOKUP(A1212,РАСЧЕТ!$A$3:$BH$1360,60,0)</f>
        <v>2207.1642276836196</v>
      </c>
      <c r="H1212" s="83">
        <f t="shared" si="18"/>
        <v>785.52422768361953</v>
      </c>
    </row>
    <row r="1213" spans="1:8" ht="11.4" customHeight="1" x14ac:dyDescent="0.3">
      <c r="A1213" s="181" t="s">
        <v>2236</v>
      </c>
      <c r="B1213" s="182" t="s">
        <v>2237</v>
      </c>
      <c r="C1213" s="190">
        <v>3367.26</v>
      </c>
      <c r="D1213" s="191">
        <v>3367.26</v>
      </c>
      <c r="E1213" s="185" t="s">
        <v>4637</v>
      </c>
      <c r="F1213" s="186" t="s">
        <v>3690</v>
      </c>
      <c r="G1213" s="83">
        <f>VLOOKUP(A1213,РАСЧЕТ!$A$3:$BH$1360,60,0)</f>
        <v>3617.6087048880177</v>
      </c>
      <c r="H1213" s="83">
        <f t="shared" si="18"/>
        <v>250.34870488801744</v>
      </c>
    </row>
    <row r="1214" spans="1:8" ht="11.4" customHeight="1" x14ac:dyDescent="0.3">
      <c r="A1214" s="181" t="s">
        <v>1171</v>
      </c>
      <c r="B1214" s="182" t="s">
        <v>1172</v>
      </c>
      <c r="C1214" s="190">
        <v>2194.73</v>
      </c>
      <c r="D1214" s="191">
        <v>2194.73</v>
      </c>
      <c r="E1214" s="185" t="s">
        <v>4637</v>
      </c>
      <c r="F1214" s="186" t="s">
        <v>3691</v>
      </c>
      <c r="G1214" s="83">
        <f>VLOOKUP(A1214,РАСЧЕТ!$A$3:$BH$1360,60,0)</f>
        <v>2589.3164683468126</v>
      </c>
      <c r="H1214" s="83">
        <f t="shared" si="18"/>
        <v>394.58646834681258</v>
      </c>
    </row>
    <row r="1215" spans="1:8" ht="11.4" customHeight="1" x14ac:dyDescent="0.3">
      <c r="A1215" s="181" t="s">
        <v>1819</v>
      </c>
      <c r="B1215" s="182" t="s">
        <v>1820</v>
      </c>
      <c r="C1215" s="190">
        <v>2181.85</v>
      </c>
      <c r="D1215" s="191">
        <v>2181.85</v>
      </c>
      <c r="E1215" s="185" t="s">
        <v>4637</v>
      </c>
      <c r="F1215" s="186" t="s">
        <v>3693</v>
      </c>
      <c r="G1215" s="83">
        <f>VLOOKUP(A1215,РАСЧЕТ!$A$3:$BH$1360,60,0)</f>
        <v>1576.9654930355782</v>
      </c>
      <c r="H1215" s="83">
        <f t="shared" si="18"/>
        <v>-604.88450696442169</v>
      </c>
    </row>
    <row r="1216" spans="1:8" ht="11.4" customHeight="1" x14ac:dyDescent="0.3">
      <c r="A1216" s="181" t="s">
        <v>1469</v>
      </c>
      <c r="B1216" s="182" t="s">
        <v>1470</v>
      </c>
      <c r="C1216" s="190">
        <v>3122.45</v>
      </c>
      <c r="D1216" s="191">
        <v>3122.45</v>
      </c>
      <c r="E1216" s="185" t="s">
        <v>4637</v>
      </c>
      <c r="F1216" s="186" t="s">
        <v>3810</v>
      </c>
      <c r="G1216" s="83">
        <f>VLOOKUP(A1216,РАСЧЕТ!$A$3:$BH$1360,60,0)</f>
        <v>5027.5160189938133</v>
      </c>
      <c r="H1216" s="83">
        <f t="shared" si="18"/>
        <v>1905.0660189938135</v>
      </c>
    </row>
    <row r="1217" spans="1:8" ht="11.4" customHeight="1" x14ac:dyDescent="0.3">
      <c r="A1217" s="181" t="s">
        <v>2494</v>
      </c>
      <c r="B1217" s="182" t="s">
        <v>2495</v>
      </c>
      <c r="C1217" s="190">
        <v>3367.26</v>
      </c>
      <c r="D1217" s="191">
        <v>3367.26</v>
      </c>
      <c r="E1217" s="185" t="s">
        <v>4637</v>
      </c>
      <c r="F1217" s="186" t="s">
        <v>3812</v>
      </c>
      <c r="G1217" s="83">
        <f>VLOOKUP(A1217,РАСЧЕТ!$A$3:$BH$1360,60,0)</f>
        <v>5005.7434044680567</v>
      </c>
      <c r="H1217" s="83">
        <f t="shared" si="18"/>
        <v>1638.4834044680565</v>
      </c>
    </row>
    <row r="1218" spans="1:8" ht="11.4" customHeight="1" x14ac:dyDescent="0.3">
      <c r="A1218" s="181" t="s">
        <v>1471</v>
      </c>
      <c r="B1218" s="182" t="s">
        <v>1472</v>
      </c>
      <c r="C1218" s="190">
        <v>2194.73</v>
      </c>
      <c r="D1218" s="191">
        <v>2194.73</v>
      </c>
      <c r="E1218" s="185" t="s">
        <v>4637</v>
      </c>
      <c r="F1218" s="186" t="s">
        <v>3715</v>
      </c>
      <c r="G1218" s="83">
        <f>VLOOKUP(A1218,РАСЧЕТ!$A$3:$BH$1360,60,0)</f>
        <v>2127.2210290724997</v>
      </c>
      <c r="H1218" s="83">
        <f t="shared" ref="H1218:H1281" si="19">G1218-C1218</f>
        <v>-67.508970927500286</v>
      </c>
    </row>
    <row r="1219" spans="1:8" ht="11.4" customHeight="1" x14ac:dyDescent="0.3">
      <c r="A1219" s="181" t="s">
        <v>500</v>
      </c>
      <c r="B1219" s="182" t="s">
        <v>501</v>
      </c>
      <c r="C1219" s="190">
        <v>2181.85</v>
      </c>
      <c r="D1219" s="191">
        <v>2181.85</v>
      </c>
      <c r="E1219" s="185" t="s">
        <v>4637</v>
      </c>
      <c r="F1219" s="186" t="s">
        <v>3716</v>
      </c>
      <c r="G1219" s="83">
        <f>VLOOKUP(A1219,РАСЧЕТ!$A$3:$BH$1360,60,0)</f>
        <v>2155.508983007021</v>
      </c>
      <c r="H1219" s="83">
        <f t="shared" si="19"/>
        <v>-26.341016992978894</v>
      </c>
    </row>
    <row r="1220" spans="1:8" ht="11.4" customHeight="1" x14ac:dyDescent="0.3">
      <c r="A1220" s="181" t="s">
        <v>1166</v>
      </c>
      <c r="B1220" s="182" t="s">
        <v>1167</v>
      </c>
      <c r="C1220" s="190">
        <v>3122.45</v>
      </c>
      <c r="D1220" s="191">
        <v>3122.45</v>
      </c>
      <c r="E1220" s="185" t="s">
        <v>4637</v>
      </c>
      <c r="F1220" s="186" t="s">
        <v>3717</v>
      </c>
      <c r="G1220" s="83">
        <f>VLOOKUP(A1220,РАСЧЕТ!$A$3:$BH$1360,60,0)</f>
        <v>3994.6506565315572</v>
      </c>
      <c r="H1220" s="83">
        <f t="shared" si="19"/>
        <v>872.20065653155734</v>
      </c>
    </row>
    <row r="1221" spans="1:8" ht="11.4" customHeight="1" x14ac:dyDescent="0.3">
      <c r="A1221" s="181" t="s">
        <v>2179</v>
      </c>
      <c r="B1221" s="182" t="s">
        <v>2180</v>
      </c>
      <c r="C1221" s="190">
        <v>3367.26</v>
      </c>
      <c r="D1221" s="191">
        <v>3367.26</v>
      </c>
      <c r="E1221" s="185" t="s">
        <v>4637</v>
      </c>
      <c r="F1221" s="186" t="s">
        <v>3733</v>
      </c>
      <c r="G1221" s="83">
        <f>VLOOKUP(A1221,РАСЧЕТ!$A$3:$BH$1360,60,0)</f>
        <v>3351.4417318660153</v>
      </c>
      <c r="H1221" s="83">
        <f t="shared" si="19"/>
        <v>-15.81826813398493</v>
      </c>
    </row>
    <row r="1222" spans="1:8" ht="11.4" customHeight="1" x14ac:dyDescent="0.3">
      <c r="A1222" s="181" t="s">
        <v>835</v>
      </c>
      <c r="B1222" s="182" t="s">
        <v>836</v>
      </c>
      <c r="C1222" s="190">
        <v>2194.73</v>
      </c>
      <c r="D1222" s="191">
        <v>2194.73</v>
      </c>
      <c r="E1222" s="185" t="s">
        <v>4637</v>
      </c>
      <c r="F1222" s="186" t="s">
        <v>3734</v>
      </c>
      <c r="G1222" s="83">
        <f>VLOOKUP(A1222,РАСЧЕТ!$A$3:$BH$1360,60,0)</f>
        <v>3210.3727387314948</v>
      </c>
      <c r="H1222" s="83">
        <f t="shared" si="19"/>
        <v>1015.6427387314948</v>
      </c>
    </row>
    <row r="1223" spans="1:8" ht="11.4" customHeight="1" x14ac:dyDescent="0.3">
      <c r="A1223" s="181" t="s">
        <v>2570</v>
      </c>
      <c r="B1223" s="182" t="s">
        <v>302</v>
      </c>
      <c r="C1223" s="190">
        <v>1421.64</v>
      </c>
      <c r="D1223" s="191">
        <v>1421.64</v>
      </c>
      <c r="E1223" s="185" t="s">
        <v>4637</v>
      </c>
      <c r="F1223" s="186" t="s">
        <v>3912</v>
      </c>
      <c r="G1223" s="83">
        <f>VLOOKUP(A1223,РАСЧЕТ!$A$3:$BH$1360,60,0)</f>
        <v>2099.9580857719789</v>
      </c>
      <c r="H1223" s="83">
        <f t="shared" si="19"/>
        <v>678.31808577197876</v>
      </c>
    </row>
    <row r="1224" spans="1:8" ht="11.4" customHeight="1" x14ac:dyDescent="0.3">
      <c r="A1224" s="181" t="s">
        <v>2490</v>
      </c>
      <c r="B1224" s="182" t="s">
        <v>2491</v>
      </c>
      <c r="C1224" s="190">
        <v>2181.85</v>
      </c>
      <c r="D1224" s="191">
        <v>2181.85</v>
      </c>
      <c r="E1224" s="185" t="s">
        <v>4637</v>
      </c>
      <c r="F1224" s="186" t="s">
        <v>3735</v>
      </c>
      <c r="G1224" s="83">
        <f>VLOOKUP(A1224,РАСЧЕТ!$A$3:$BH$1360,60,0)</f>
        <v>3591.7016082715886</v>
      </c>
      <c r="H1224" s="83">
        <f t="shared" si="19"/>
        <v>1409.8516082715887</v>
      </c>
    </row>
    <row r="1225" spans="1:8" ht="11.4" customHeight="1" x14ac:dyDescent="0.3">
      <c r="A1225" s="181" t="s">
        <v>2504</v>
      </c>
      <c r="B1225" s="182" t="s">
        <v>2505</v>
      </c>
      <c r="C1225" s="190">
        <v>3122.45</v>
      </c>
      <c r="D1225" s="191">
        <v>3122.45</v>
      </c>
      <c r="E1225" s="185" t="s">
        <v>4637</v>
      </c>
      <c r="F1225" s="186" t="s">
        <v>3736</v>
      </c>
      <c r="G1225" s="83">
        <f>VLOOKUP(A1225,РАСЧЕТ!$A$3:$BH$1360,60,0)</f>
        <v>2103.37607926595</v>
      </c>
      <c r="H1225" s="83">
        <f t="shared" si="19"/>
        <v>-1019.0739207340498</v>
      </c>
    </row>
    <row r="1226" spans="1:8" ht="11.4" customHeight="1" x14ac:dyDescent="0.3">
      <c r="A1226" s="181" t="s">
        <v>2244</v>
      </c>
      <c r="B1226" s="182" t="s">
        <v>2245</v>
      </c>
      <c r="C1226" s="190">
        <v>3367.26</v>
      </c>
      <c r="D1226" s="191">
        <v>3367.26</v>
      </c>
      <c r="E1226" s="185" t="s">
        <v>4637</v>
      </c>
      <c r="F1226" s="186" t="s">
        <v>3820</v>
      </c>
      <c r="G1226" s="83">
        <f>VLOOKUP(A1226,РАСЧЕТ!$A$3:$BH$1360,60,0)</f>
        <v>5059.3464754238776</v>
      </c>
      <c r="H1226" s="83">
        <f t="shared" si="19"/>
        <v>1692.0864754238773</v>
      </c>
    </row>
    <row r="1227" spans="1:8" ht="11.4" customHeight="1" x14ac:dyDescent="0.3">
      <c r="A1227" s="181" t="s">
        <v>811</v>
      </c>
      <c r="B1227" s="182" t="s">
        <v>812</v>
      </c>
      <c r="C1227" s="190">
        <v>2194.73</v>
      </c>
      <c r="D1227" s="191">
        <v>2194.73</v>
      </c>
      <c r="E1227" s="185" t="s">
        <v>4637</v>
      </c>
      <c r="F1227" s="186" t="s">
        <v>3822</v>
      </c>
      <c r="G1227" s="83">
        <f>VLOOKUP(A1227,РАСЧЕТ!$A$3:$BH$1360,60,0)</f>
        <v>1933.1409445772886</v>
      </c>
      <c r="H1227" s="83">
        <f t="shared" si="19"/>
        <v>-261.58905542271145</v>
      </c>
    </row>
    <row r="1228" spans="1:8" ht="11.4" customHeight="1" x14ac:dyDescent="0.3">
      <c r="A1228" s="181" t="s">
        <v>3948</v>
      </c>
      <c r="B1228" s="182" t="s">
        <v>1474</v>
      </c>
      <c r="C1228" s="190">
        <v>2181.85</v>
      </c>
      <c r="D1228" s="191">
        <v>2181.85</v>
      </c>
      <c r="E1228" s="185" t="s">
        <v>4637</v>
      </c>
      <c r="F1228" s="186" t="s">
        <v>4635</v>
      </c>
      <c r="G1228" s="83">
        <f>VLOOKUP(A1228,РАСЧЕТ!$A$3:$BH$1360,60,0)</f>
        <v>4188.7289158140047</v>
      </c>
      <c r="H1228" s="83">
        <f t="shared" si="19"/>
        <v>2006.8789158140048</v>
      </c>
    </row>
    <row r="1229" spans="1:8" ht="11.4" customHeight="1" x14ac:dyDescent="0.3">
      <c r="A1229" s="181" t="s">
        <v>1190</v>
      </c>
      <c r="B1229" s="182" t="s">
        <v>1191</v>
      </c>
      <c r="C1229" s="190">
        <v>3122.45</v>
      </c>
      <c r="D1229" s="191">
        <v>3122.45</v>
      </c>
      <c r="E1229" s="185" t="s">
        <v>4637</v>
      </c>
      <c r="F1229" s="186" t="s">
        <v>3760</v>
      </c>
      <c r="G1229" s="83">
        <f>VLOOKUP(A1229,РАСЧЕТ!$A$3:$BH$1360,60,0)</f>
        <v>4914.7647318108739</v>
      </c>
      <c r="H1229" s="83">
        <f t="shared" si="19"/>
        <v>1792.314731810874</v>
      </c>
    </row>
    <row r="1230" spans="1:8" ht="11.4" customHeight="1" x14ac:dyDescent="0.3">
      <c r="A1230" s="181" t="s">
        <v>2628</v>
      </c>
      <c r="B1230" s="182" t="s">
        <v>1108</v>
      </c>
      <c r="C1230" s="190">
        <v>3367.26</v>
      </c>
      <c r="D1230" s="191">
        <v>3367.26</v>
      </c>
      <c r="E1230" s="185" t="s">
        <v>4637</v>
      </c>
      <c r="F1230" s="186" t="s">
        <v>3921</v>
      </c>
      <c r="G1230" s="83">
        <f>VLOOKUP(A1230,РАСЧЕТ!$A$3:$BH$1360,60,0)</f>
        <v>2366.2542553331768</v>
      </c>
      <c r="H1230" s="83">
        <f t="shared" si="19"/>
        <v>-1001.0057446668234</v>
      </c>
    </row>
    <row r="1231" spans="1:8" ht="11.4" customHeight="1" x14ac:dyDescent="0.3">
      <c r="A1231" s="181" t="s">
        <v>1862</v>
      </c>
      <c r="B1231" s="182" t="s">
        <v>1863</v>
      </c>
      <c r="C1231" s="190">
        <v>2194.73</v>
      </c>
      <c r="D1231" s="191">
        <v>2194.73</v>
      </c>
      <c r="E1231" s="185" t="s">
        <v>4637</v>
      </c>
      <c r="F1231" s="186" t="s">
        <v>3784</v>
      </c>
      <c r="G1231" s="83">
        <f>VLOOKUP(A1231,РАСЧЕТ!$A$3:$BH$1360,60,0)</f>
        <v>3356.3948975421731</v>
      </c>
      <c r="H1231" s="83">
        <f t="shared" si="19"/>
        <v>1161.6648975421731</v>
      </c>
    </row>
    <row r="1232" spans="1:8" ht="11.4" customHeight="1" x14ac:dyDescent="0.3">
      <c r="A1232" s="181" t="s">
        <v>507</v>
      </c>
      <c r="B1232" s="182" t="s">
        <v>508</v>
      </c>
      <c r="C1232" s="190">
        <v>2181.85</v>
      </c>
      <c r="D1232" s="191">
        <v>2181.85</v>
      </c>
      <c r="E1232" s="185" t="s">
        <v>4637</v>
      </c>
      <c r="F1232" s="186" t="s">
        <v>3785</v>
      </c>
      <c r="G1232" s="83">
        <f>VLOOKUP(A1232,РАСЧЕТ!$A$3:$BH$1360,60,0)</f>
        <v>2743.2943817639484</v>
      </c>
      <c r="H1232" s="83">
        <f t="shared" si="19"/>
        <v>561.44438176394851</v>
      </c>
    </row>
    <row r="1233" spans="1:8" ht="11.4" customHeight="1" x14ac:dyDescent="0.3">
      <c r="A1233" s="181" t="s">
        <v>2512</v>
      </c>
      <c r="B1233" s="182" t="s">
        <v>2513</v>
      </c>
      <c r="C1233" s="190">
        <v>3122.45</v>
      </c>
      <c r="D1233" s="191">
        <v>3122.45</v>
      </c>
      <c r="E1233" s="185" t="s">
        <v>4637</v>
      </c>
      <c r="F1233" s="186" t="s">
        <v>3786</v>
      </c>
      <c r="G1233" s="83">
        <f>VLOOKUP(A1233,РАСЧЕТ!$A$3:$BH$1360,60,0)</f>
        <v>4079.2961776029169</v>
      </c>
      <c r="H1233" s="83">
        <f t="shared" si="19"/>
        <v>956.84617760291712</v>
      </c>
    </row>
    <row r="1234" spans="1:8" ht="11.4" customHeight="1" x14ac:dyDescent="0.3">
      <c r="A1234" s="181" t="s">
        <v>817</v>
      </c>
      <c r="B1234" s="182" t="s">
        <v>271</v>
      </c>
      <c r="C1234" s="190">
        <v>1576.26</v>
      </c>
      <c r="D1234" s="191">
        <v>1576.26</v>
      </c>
      <c r="E1234" s="185" t="s">
        <v>4637</v>
      </c>
      <c r="F1234" s="186" t="s">
        <v>3241</v>
      </c>
      <c r="G1234" s="83">
        <f>VLOOKUP(A1234,РАСЧЕТ!$A$3:$BH$1360,60,0)</f>
        <v>1987.8535946806992</v>
      </c>
      <c r="H1234" s="83">
        <f t="shared" si="19"/>
        <v>411.5935946806992</v>
      </c>
    </row>
    <row r="1235" spans="1:8" ht="11.4" customHeight="1" x14ac:dyDescent="0.3">
      <c r="A1235" s="181" t="s">
        <v>2516</v>
      </c>
      <c r="B1235" s="182" t="s">
        <v>2517</v>
      </c>
      <c r="C1235" s="190">
        <v>3367.26</v>
      </c>
      <c r="D1235" s="191">
        <v>3367.26</v>
      </c>
      <c r="E1235" s="185" t="s">
        <v>4637</v>
      </c>
      <c r="F1235" s="186" t="s">
        <v>3807</v>
      </c>
      <c r="G1235" s="83">
        <f>VLOOKUP(A1235,РАСЧЕТ!$A$3:$BH$1360,60,0)</f>
        <v>4582.4639820927869</v>
      </c>
      <c r="H1235" s="83">
        <f t="shared" si="19"/>
        <v>1215.2039820927866</v>
      </c>
    </row>
    <row r="1236" spans="1:8" ht="11.4" customHeight="1" x14ac:dyDescent="0.3">
      <c r="A1236" s="181" t="s">
        <v>1429</v>
      </c>
      <c r="B1236" s="182" t="s">
        <v>1430</v>
      </c>
      <c r="C1236" s="190">
        <v>2194.73</v>
      </c>
      <c r="D1236" s="191">
        <v>2194.73</v>
      </c>
      <c r="E1236" s="185" t="s">
        <v>4637</v>
      </c>
      <c r="F1236" s="186" t="s">
        <v>3808</v>
      </c>
      <c r="G1236" s="83">
        <f>VLOOKUP(A1236,РАСЧЕТ!$A$3:$BH$1360,60,0)</f>
        <v>2223.3368804415582</v>
      </c>
      <c r="H1236" s="83">
        <f t="shared" si="19"/>
        <v>28.606880441558133</v>
      </c>
    </row>
    <row r="1237" spans="1:8" ht="11.4" customHeight="1" x14ac:dyDescent="0.3">
      <c r="A1237" s="181" t="s">
        <v>1206</v>
      </c>
      <c r="B1237" s="182" t="s">
        <v>1207</v>
      </c>
      <c r="C1237" s="190">
        <v>2181.85</v>
      </c>
      <c r="D1237" s="191">
        <v>2181.85</v>
      </c>
      <c r="E1237" s="185" t="s">
        <v>4637</v>
      </c>
      <c r="F1237" s="186" t="s">
        <v>3809</v>
      </c>
      <c r="G1237" s="83">
        <f>VLOOKUP(A1237,РАСЧЕТ!$A$3:$BH$1360,60,0)</f>
        <v>4107.4001185017241</v>
      </c>
      <c r="H1237" s="83">
        <f t="shared" si="19"/>
        <v>1925.5501185017242</v>
      </c>
    </row>
    <row r="1238" spans="1:8" ht="11.4" customHeight="1" x14ac:dyDescent="0.3">
      <c r="A1238" s="181" t="s">
        <v>2611</v>
      </c>
      <c r="B1238" s="182" t="s">
        <v>2222</v>
      </c>
      <c r="C1238" s="190">
        <v>3122.45</v>
      </c>
      <c r="D1238" s="191">
        <v>3122.45</v>
      </c>
      <c r="E1238" s="185" t="s">
        <v>4637</v>
      </c>
      <c r="F1238" s="186" t="s">
        <v>3891</v>
      </c>
      <c r="G1238" s="83">
        <f>VLOOKUP(A1238,РАСЧЕТ!$A$3:$BH$1360,60,0)</f>
        <v>4654.1429040601643</v>
      </c>
      <c r="H1238" s="83">
        <f t="shared" si="19"/>
        <v>1531.6929040601644</v>
      </c>
    </row>
    <row r="1239" spans="1:8" ht="11.4" customHeight="1" x14ac:dyDescent="0.3">
      <c r="A1239" s="181" t="s">
        <v>515</v>
      </c>
      <c r="B1239" s="182" t="s">
        <v>516</v>
      </c>
      <c r="C1239" s="190">
        <v>4660.05</v>
      </c>
      <c r="D1239" s="191">
        <v>4660.05</v>
      </c>
      <c r="E1239" s="185" t="s">
        <v>4637</v>
      </c>
      <c r="F1239" s="186" t="s">
        <v>3828</v>
      </c>
      <c r="G1239" s="83">
        <f>VLOOKUP(A1239,РАСЧЕТ!$A$3:$BH$1360,60,0)</f>
        <v>5272.1839177088823</v>
      </c>
      <c r="H1239" s="83">
        <f t="shared" si="19"/>
        <v>612.13391770888211</v>
      </c>
    </row>
    <row r="1240" spans="1:8" ht="11.4" customHeight="1" x14ac:dyDescent="0.3">
      <c r="A1240" s="181" t="s">
        <v>1080</v>
      </c>
      <c r="B1240" s="182" t="s">
        <v>1081</v>
      </c>
      <c r="C1240" s="190">
        <v>3070.91</v>
      </c>
      <c r="D1240" s="191">
        <v>3070.91</v>
      </c>
      <c r="E1240" s="185" t="s">
        <v>4637</v>
      </c>
      <c r="F1240" s="186" t="s">
        <v>3829</v>
      </c>
      <c r="G1240" s="83">
        <f>VLOOKUP(A1240,РАСЧЕТ!$A$3:$BH$1360,60,0)</f>
        <v>4746.9625204701806</v>
      </c>
      <c r="H1240" s="83">
        <f t="shared" si="19"/>
        <v>1676.0525204701808</v>
      </c>
    </row>
    <row r="1241" spans="1:8" ht="11.4" customHeight="1" x14ac:dyDescent="0.3">
      <c r="A1241" s="181" t="s">
        <v>2281</v>
      </c>
      <c r="B1241" s="182" t="s">
        <v>2282</v>
      </c>
      <c r="C1241" s="190">
        <v>3058.02</v>
      </c>
      <c r="D1241" s="191">
        <v>3058.02</v>
      </c>
      <c r="E1241" s="185" t="s">
        <v>4637</v>
      </c>
      <c r="F1241" s="186" t="s">
        <v>3830</v>
      </c>
      <c r="G1241" s="83">
        <f>VLOOKUP(A1241,РАСЧЕТ!$A$3:$BH$1360,60,0)</f>
        <v>4790.0375284614693</v>
      </c>
      <c r="H1241" s="83">
        <f t="shared" si="19"/>
        <v>1732.0175284614693</v>
      </c>
    </row>
    <row r="1242" spans="1:8" ht="11.4" customHeight="1" x14ac:dyDescent="0.3">
      <c r="A1242" s="181" t="s">
        <v>2453</v>
      </c>
      <c r="B1242" s="182" t="s">
        <v>2454</v>
      </c>
      <c r="C1242" s="190">
        <v>4415.24</v>
      </c>
      <c r="D1242" s="191">
        <v>4415.24</v>
      </c>
      <c r="E1242" s="185" t="s">
        <v>4637</v>
      </c>
      <c r="F1242" s="186" t="s">
        <v>3831</v>
      </c>
      <c r="G1242" s="83">
        <f>VLOOKUP(A1242,РАСЧЕТ!$A$3:$BH$1360,60,0)</f>
        <v>4985.2767787993926</v>
      </c>
      <c r="H1242" s="83">
        <f t="shared" si="19"/>
        <v>570.03677879939278</v>
      </c>
    </row>
    <row r="1243" spans="1:8" ht="11.4" customHeight="1" x14ac:dyDescent="0.3">
      <c r="A1243" s="181" t="s">
        <v>3932</v>
      </c>
      <c r="B1243" s="182" t="s">
        <v>286</v>
      </c>
      <c r="C1243" s="190">
        <v>3367.26</v>
      </c>
      <c r="D1243" s="191">
        <v>3367.26</v>
      </c>
      <c r="E1243" s="185" t="s">
        <v>4637</v>
      </c>
      <c r="F1243" s="186" t="s">
        <v>4565</v>
      </c>
      <c r="G1243" s="83">
        <f>VLOOKUP(A1243,РАСЧЕТ!$A$3:$BH$1360,60,0)</f>
        <v>3100.061812900788</v>
      </c>
      <c r="H1243" s="83">
        <f t="shared" si="19"/>
        <v>-267.19818709921219</v>
      </c>
    </row>
    <row r="1244" spans="1:8" ht="11.4" customHeight="1" x14ac:dyDescent="0.3">
      <c r="A1244" s="181" t="s">
        <v>2519</v>
      </c>
      <c r="B1244" s="182" t="s">
        <v>329</v>
      </c>
      <c r="C1244" s="190">
        <v>3118.15</v>
      </c>
      <c r="D1244" s="191">
        <v>3118.15</v>
      </c>
      <c r="E1244" s="185" t="s">
        <v>4637</v>
      </c>
      <c r="F1244" s="186" t="s">
        <v>3176</v>
      </c>
      <c r="G1244" s="83">
        <f>VLOOKUP(A1244,РАСЧЕТ!$A$3:$BH$1360,60,0)</f>
        <v>4488.5920823664619</v>
      </c>
      <c r="H1244" s="83">
        <f t="shared" si="19"/>
        <v>1370.4420823664618</v>
      </c>
    </row>
    <row r="1245" spans="1:8" ht="11.4" customHeight="1" x14ac:dyDescent="0.3">
      <c r="A1245" s="181" t="s">
        <v>2158</v>
      </c>
      <c r="B1245" s="182" t="s">
        <v>323</v>
      </c>
      <c r="C1245" s="190">
        <v>2452.4299999999998</v>
      </c>
      <c r="D1245" s="191">
        <v>2452.4299999999998</v>
      </c>
      <c r="E1245" s="185" t="s">
        <v>4637</v>
      </c>
      <c r="F1245" s="186" t="s">
        <v>3112</v>
      </c>
      <c r="G1245" s="83">
        <f>VLOOKUP(A1245,РАСЧЕТ!$A$3:$BH$1360,60,0)</f>
        <v>3137.4766504532586</v>
      </c>
      <c r="H1245" s="83">
        <f t="shared" si="19"/>
        <v>685.04665045325874</v>
      </c>
    </row>
    <row r="1246" spans="1:8" ht="11.4" customHeight="1" x14ac:dyDescent="0.3">
      <c r="A1246" s="181" t="s">
        <v>1021</v>
      </c>
      <c r="B1246" s="182" t="s">
        <v>200</v>
      </c>
      <c r="C1246" s="190">
        <v>2452.4299999999998</v>
      </c>
      <c r="D1246" s="191">
        <v>2452.4299999999998</v>
      </c>
      <c r="E1246" s="185" t="s">
        <v>4637</v>
      </c>
      <c r="F1246" s="186" t="s">
        <v>3249</v>
      </c>
      <c r="G1246" s="83">
        <f>VLOOKUP(A1246,РАСЧЕТ!$A$3:$BH$1360,60,0)</f>
        <v>2308.2081802493863</v>
      </c>
      <c r="H1246" s="83">
        <f t="shared" si="19"/>
        <v>-144.22181975061358</v>
      </c>
    </row>
    <row r="1247" spans="1:8" ht="11.4" customHeight="1" x14ac:dyDescent="0.3">
      <c r="A1247" s="181" t="s">
        <v>2181</v>
      </c>
      <c r="B1247" s="182" t="s">
        <v>342</v>
      </c>
      <c r="C1247" s="190">
        <v>1421.64</v>
      </c>
      <c r="D1247" s="191">
        <v>1421.64</v>
      </c>
      <c r="E1247" s="185" t="s">
        <v>4637</v>
      </c>
      <c r="F1247" s="186" t="s">
        <v>3250</v>
      </c>
      <c r="G1247" s="83">
        <f>VLOOKUP(A1247,РАСЧЕТ!$A$3:$BH$1360,60,0)</f>
        <v>1127.7092815388198</v>
      </c>
      <c r="H1247" s="83">
        <f t="shared" si="19"/>
        <v>-293.93071846118028</v>
      </c>
    </row>
    <row r="1248" spans="1:8" ht="11.4" customHeight="1" x14ac:dyDescent="0.3">
      <c r="A1248" s="181" t="s">
        <v>708</v>
      </c>
      <c r="B1248" s="182" t="s">
        <v>222</v>
      </c>
      <c r="C1248" s="190">
        <v>1421.64</v>
      </c>
      <c r="D1248" s="191">
        <v>1421.64</v>
      </c>
      <c r="E1248" s="185" t="s">
        <v>4637</v>
      </c>
      <c r="F1248" s="186" t="s">
        <v>3251</v>
      </c>
      <c r="G1248" s="83">
        <f>VLOOKUP(A1248,РАСЧЕТ!$A$3:$BH$1360,60,0)</f>
        <v>1818.7474103328</v>
      </c>
      <c r="H1248" s="83">
        <f t="shared" si="19"/>
        <v>397.10741033279987</v>
      </c>
    </row>
    <row r="1249" spans="1:8" ht="11.4" customHeight="1" x14ac:dyDescent="0.3">
      <c r="A1249" s="181" t="s">
        <v>517</v>
      </c>
      <c r="B1249" s="182" t="s">
        <v>331</v>
      </c>
      <c r="C1249" s="190">
        <v>1576.26</v>
      </c>
      <c r="D1249" s="191">
        <v>1576.26</v>
      </c>
      <c r="E1249" s="185" t="s">
        <v>4637</v>
      </c>
      <c r="F1249" s="186" t="s">
        <v>3253</v>
      </c>
      <c r="G1249" s="83">
        <f>VLOOKUP(A1249,РАСЧЕТ!$A$3:$BH$1360,60,0)</f>
        <v>1612.6320979899535</v>
      </c>
      <c r="H1249" s="83">
        <f t="shared" si="19"/>
        <v>36.372097989953545</v>
      </c>
    </row>
    <row r="1250" spans="1:8" ht="11.4" customHeight="1" x14ac:dyDescent="0.3">
      <c r="A1250" s="181" t="s">
        <v>2518</v>
      </c>
      <c r="B1250" s="182" t="s">
        <v>220</v>
      </c>
      <c r="C1250" s="190">
        <v>3367.26</v>
      </c>
      <c r="D1250" s="191">
        <v>3367.26</v>
      </c>
      <c r="E1250" s="185" t="s">
        <v>4637</v>
      </c>
      <c r="F1250" s="186" t="s">
        <v>3254</v>
      </c>
      <c r="G1250" s="83">
        <f>VLOOKUP(A1250,РАСЧЕТ!$A$3:$BH$1360,60,0)</f>
        <v>4654.550870619576</v>
      </c>
      <c r="H1250" s="83">
        <f t="shared" si="19"/>
        <v>1287.2908706195758</v>
      </c>
    </row>
    <row r="1251" spans="1:8" ht="11.4" customHeight="1" x14ac:dyDescent="0.3">
      <c r="A1251" s="181" t="s">
        <v>672</v>
      </c>
      <c r="B1251" s="182" t="s">
        <v>201</v>
      </c>
      <c r="C1251" s="190">
        <v>3118.15</v>
      </c>
      <c r="D1251" s="191">
        <v>3118.15</v>
      </c>
      <c r="E1251" s="185" t="s">
        <v>4637</v>
      </c>
      <c r="F1251" s="186" t="s">
        <v>3259</v>
      </c>
      <c r="G1251" s="83">
        <f>VLOOKUP(A1251,РАСЧЕТ!$A$3:$BH$1360,60,0)</f>
        <v>3307.4761395813189</v>
      </c>
      <c r="H1251" s="83">
        <f t="shared" si="19"/>
        <v>189.32613958131878</v>
      </c>
    </row>
    <row r="1252" spans="1:8" ht="11.4" customHeight="1" x14ac:dyDescent="0.3">
      <c r="A1252" s="181" t="s">
        <v>2252</v>
      </c>
      <c r="B1252" s="182" t="s">
        <v>330</v>
      </c>
      <c r="C1252" s="190">
        <v>2452.4299999999998</v>
      </c>
      <c r="D1252" s="191">
        <v>2452.4299999999998</v>
      </c>
      <c r="E1252" s="185" t="s">
        <v>4637</v>
      </c>
      <c r="F1252" s="186" t="s">
        <v>3182</v>
      </c>
      <c r="G1252" s="83">
        <f>VLOOKUP(A1252,РАСЧЕТ!$A$3:$BH$1360,60,0)</f>
        <v>1652.0326564798593</v>
      </c>
      <c r="H1252" s="83">
        <f t="shared" si="19"/>
        <v>-800.39734352014057</v>
      </c>
    </row>
    <row r="1253" spans="1:8" ht="11.4" customHeight="1" x14ac:dyDescent="0.3">
      <c r="A1253" s="181" t="s">
        <v>2238</v>
      </c>
      <c r="B1253" s="182" t="s">
        <v>328</v>
      </c>
      <c r="C1253" s="190">
        <v>1421.64</v>
      </c>
      <c r="D1253" s="191">
        <v>1421.64</v>
      </c>
      <c r="E1253" s="185" t="s">
        <v>4637</v>
      </c>
      <c r="F1253" s="186" t="s">
        <v>3260</v>
      </c>
      <c r="G1253" s="83">
        <f>VLOOKUP(A1253,РАСЧЕТ!$A$3:$BH$1360,60,0)</f>
        <v>1798.6718593651269</v>
      </c>
      <c r="H1253" s="83">
        <f t="shared" si="19"/>
        <v>377.03185936512682</v>
      </c>
    </row>
    <row r="1254" spans="1:8" ht="11.4" customHeight="1" x14ac:dyDescent="0.3">
      <c r="A1254" s="181" t="s">
        <v>777</v>
      </c>
      <c r="B1254" s="182" t="s">
        <v>353</v>
      </c>
      <c r="C1254" s="190">
        <v>1421.64</v>
      </c>
      <c r="D1254" s="191">
        <v>1421.64</v>
      </c>
      <c r="E1254" s="185" t="s">
        <v>4637</v>
      </c>
      <c r="F1254" s="186" t="s">
        <v>3183</v>
      </c>
      <c r="G1254" s="83">
        <f>VLOOKUP(A1254,РАСЧЕТ!$A$3:$BH$1360,60,0)</f>
        <v>957.65815988587281</v>
      </c>
      <c r="H1254" s="83">
        <f t="shared" si="19"/>
        <v>-463.98184011412729</v>
      </c>
    </row>
    <row r="1255" spans="1:8" ht="11.4" customHeight="1" x14ac:dyDescent="0.3">
      <c r="A1255" s="181" t="s">
        <v>574</v>
      </c>
      <c r="B1255" s="182" t="s">
        <v>241</v>
      </c>
      <c r="C1255" s="190">
        <v>1576.26</v>
      </c>
      <c r="D1255" s="191">
        <v>1576.26</v>
      </c>
      <c r="E1255" s="185" t="s">
        <v>4637</v>
      </c>
      <c r="F1255" s="186" t="s">
        <v>3261</v>
      </c>
      <c r="G1255" s="83">
        <f>VLOOKUP(A1255,РАСЧЕТ!$A$3:$BH$1360,60,0)</f>
        <v>1431.4906857944243</v>
      </c>
      <c r="H1255" s="83">
        <f t="shared" si="19"/>
        <v>-144.76931420557571</v>
      </c>
    </row>
    <row r="1256" spans="1:8" ht="11.4" customHeight="1" x14ac:dyDescent="0.3">
      <c r="A1256" s="181" t="s">
        <v>1555</v>
      </c>
      <c r="B1256" s="182" t="s">
        <v>337</v>
      </c>
      <c r="C1256" s="190">
        <v>1421.64</v>
      </c>
      <c r="D1256" s="191">
        <v>1421.64</v>
      </c>
      <c r="E1256" s="185" t="s">
        <v>4637</v>
      </c>
      <c r="F1256" s="186" t="s">
        <v>3113</v>
      </c>
      <c r="G1256" s="83">
        <f>VLOOKUP(A1256,РАСЧЕТ!$A$3:$BH$1360,60,0)</f>
        <v>1630.4691194692728</v>
      </c>
      <c r="H1256" s="83">
        <f t="shared" si="19"/>
        <v>208.82911946927265</v>
      </c>
    </row>
    <row r="1257" spans="1:8" ht="11.4" customHeight="1" x14ac:dyDescent="0.3">
      <c r="A1257" s="181" t="s">
        <v>1935</v>
      </c>
      <c r="B1257" s="182" t="s">
        <v>237</v>
      </c>
      <c r="C1257" s="190">
        <v>3367.26</v>
      </c>
      <c r="D1257" s="191">
        <v>3367.26</v>
      </c>
      <c r="E1257" s="185" t="s">
        <v>4637</v>
      </c>
      <c r="F1257" s="186" t="s">
        <v>3262</v>
      </c>
      <c r="G1257" s="83">
        <f>VLOOKUP(A1257,РАСЧЕТ!$A$3:$BH$1360,60,0)</f>
        <v>4880.0534449854413</v>
      </c>
      <c r="H1257" s="83">
        <f t="shared" si="19"/>
        <v>1512.7934449854411</v>
      </c>
    </row>
    <row r="1258" spans="1:8" ht="11.4" customHeight="1" x14ac:dyDescent="0.3">
      <c r="A1258" s="181" t="s">
        <v>1294</v>
      </c>
      <c r="B1258" s="182" t="s">
        <v>178</v>
      </c>
      <c r="C1258" s="190">
        <v>3118.15</v>
      </c>
      <c r="D1258" s="191">
        <v>3118.15</v>
      </c>
      <c r="E1258" s="185" t="s">
        <v>4637</v>
      </c>
      <c r="F1258" s="186" t="s">
        <v>3268</v>
      </c>
      <c r="G1258" s="83">
        <f>VLOOKUP(A1258,РАСЧЕТ!$A$3:$BH$1360,60,0)</f>
        <v>6189.103298895935</v>
      </c>
      <c r="H1258" s="83">
        <f t="shared" si="19"/>
        <v>3070.9532988959349</v>
      </c>
    </row>
    <row r="1259" spans="1:8" ht="11.4" customHeight="1" x14ac:dyDescent="0.3">
      <c r="A1259" s="181" t="s">
        <v>841</v>
      </c>
      <c r="B1259" s="182" t="s">
        <v>265</v>
      </c>
      <c r="C1259" s="190">
        <v>2452.4299999999998</v>
      </c>
      <c r="D1259" s="191">
        <v>2452.4299999999998</v>
      </c>
      <c r="E1259" s="185" t="s">
        <v>4637</v>
      </c>
      <c r="F1259" s="186" t="s">
        <v>3269</v>
      </c>
      <c r="G1259" s="83">
        <f>VLOOKUP(A1259,РАСЧЕТ!$A$3:$BH$1360,60,0)</f>
        <v>3269.3666939399591</v>
      </c>
      <c r="H1259" s="83">
        <f t="shared" si="19"/>
        <v>816.93669393995924</v>
      </c>
    </row>
    <row r="1260" spans="1:8" ht="11.4" customHeight="1" x14ac:dyDescent="0.3">
      <c r="A1260" s="181" t="s">
        <v>1556</v>
      </c>
      <c r="B1260" s="182" t="s">
        <v>296</v>
      </c>
      <c r="C1260" s="190">
        <v>1421.64</v>
      </c>
      <c r="D1260" s="191">
        <v>1421.64</v>
      </c>
      <c r="E1260" s="185" t="s">
        <v>4637</v>
      </c>
      <c r="F1260" s="186" t="s">
        <v>3270</v>
      </c>
      <c r="G1260" s="83">
        <f>VLOOKUP(A1260,РАСЧЕТ!$A$3:$BH$1360,60,0)</f>
        <v>957.65815988587281</v>
      </c>
      <c r="H1260" s="83">
        <f t="shared" si="19"/>
        <v>-463.98184011412729</v>
      </c>
    </row>
    <row r="1261" spans="1:8" ht="11.4" customHeight="1" x14ac:dyDescent="0.3">
      <c r="A1261" s="181" t="s">
        <v>1825</v>
      </c>
      <c r="B1261" s="182" t="s">
        <v>203</v>
      </c>
      <c r="C1261" s="190">
        <v>1421.64</v>
      </c>
      <c r="D1261" s="191">
        <v>1421.64</v>
      </c>
      <c r="E1261" s="185" t="s">
        <v>4637</v>
      </c>
      <c r="F1261" s="186" t="s">
        <v>3271</v>
      </c>
      <c r="G1261" s="83">
        <f>VLOOKUP(A1261,РАСЧЕТ!$A$3:$BH$1360,60,0)</f>
        <v>1475.2050518731039</v>
      </c>
      <c r="H1261" s="83">
        <f t="shared" si="19"/>
        <v>53.565051873103812</v>
      </c>
    </row>
    <row r="1262" spans="1:8" ht="11.4" customHeight="1" x14ac:dyDescent="0.3">
      <c r="A1262" s="181" t="s">
        <v>2455</v>
      </c>
      <c r="B1262" s="182" t="s">
        <v>264</v>
      </c>
      <c r="C1262" s="190">
        <v>1576.26</v>
      </c>
      <c r="D1262" s="191">
        <v>1576.26</v>
      </c>
      <c r="E1262" s="185" t="s">
        <v>4637</v>
      </c>
      <c r="F1262" s="186" t="s">
        <v>3272</v>
      </c>
      <c r="G1262" s="83">
        <f>VLOOKUP(A1262,РАСЧЕТ!$A$3:$BH$1360,60,0)</f>
        <v>1061.8143343749707</v>
      </c>
      <c r="H1262" s="83">
        <f t="shared" si="19"/>
        <v>-514.44566562502928</v>
      </c>
    </row>
    <row r="1263" spans="1:8" ht="11.4" customHeight="1" x14ac:dyDescent="0.3">
      <c r="A1263" s="181" t="s">
        <v>1994</v>
      </c>
      <c r="B1263" s="182" t="s">
        <v>345</v>
      </c>
      <c r="C1263" s="190">
        <v>3367.26</v>
      </c>
      <c r="D1263" s="191">
        <v>3367.26</v>
      </c>
      <c r="E1263" s="185" t="s">
        <v>4637</v>
      </c>
      <c r="F1263" s="186" t="s">
        <v>3273</v>
      </c>
      <c r="G1263" s="83">
        <f>VLOOKUP(A1263,РАСЧЕТ!$A$3:$BH$1360,60,0)</f>
        <v>2795.0788229797408</v>
      </c>
      <c r="H1263" s="83">
        <f t="shared" si="19"/>
        <v>-572.18117702025938</v>
      </c>
    </row>
    <row r="1264" spans="1:8" ht="11.4" customHeight="1" x14ac:dyDescent="0.3">
      <c r="A1264" s="181" t="s">
        <v>676</v>
      </c>
      <c r="B1264" s="182" t="s">
        <v>336</v>
      </c>
      <c r="C1264" s="190">
        <v>3118.15</v>
      </c>
      <c r="D1264" s="191">
        <v>3118.15</v>
      </c>
      <c r="E1264" s="185" t="s">
        <v>4637</v>
      </c>
      <c r="F1264" s="186" t="s">
        <v>3280</v>
      </c>
      <c r="G1264" s="83">
        <f>VLOOKUP(A1264,РАСЧЕТ!$A$3:$BH$1360,60,0)</f>
        <v>2100.4828521968084</v>
      </c>
      <c r="H1264" s="83">
        <f t="shared" si="19"/>
        <v>-1017.6671478031917</v>
      </c>
    </row>
    <row r="1265" spans="1:8" ht="11.4" customHeight="1" x14ac:dyDescent="0.3">
      <c r="A1265" s="181" t="s">
        <v>2078</v>
      </c>
      <c r="B1265" s="182" t="s">
        <v>343</v>
      </c>
      <c r="C1265" s="190">
        <v>2452.4299999999998</v>
      </c>
      <c r="D1265" s="191">
        <v>2452.4299999999998</v>
      </c>
      <c r="E1265" s="185" t="s">
        <v>4637</v>
      </c>
      <c r="F1265" s="186" t="s">
        <v>3281</v>
      </c>
      <c r="G1265" s="83">
        <f>VLOOKUP(A1265,РАСЧЕТ!$A$3:$BH$1360,60,0)</f>
        <v>3633.4979000881176</v>
      </c>
      <c r="H1265" s="83">
        <f t="shared" si="19"/>
        <v>1181.0679000881178</v>
      </c>
    </row>
    <row r="1266" spans="1:8" ht="11.4" customHeight="1" x14ac:dyDescent="0.3">
      <c r="A1266" s="181" t="s">
        <v>2187</v>
      </c>
      <c r="B1266" s="182" t="s">
        <v>350</v>
      </c>
      <c r="C1266" s="190">
        <v>1421.64</v>
      </c>
      <c r="D1266" s="191">
        <v>1421.64</v>
      </c>
      <c r="E1266" s="185" t="s">
        <v>4637</v>
      </c>
      <c r="F1266" s="186" t="s">
        <v>3282</v>
      </c>
      <c r="G1266" s="83">
        <f>VLOOKUP(A1266,РАСЧЕТ!$A$3:$BH$1360,60,0)</f>
        <v>1743.220406652207</v>
      </c>
      <c r="H1266" s="83">
        <f t="shared" si="19"/>
        <v>321.58040665220688</v>
      </c>
    </row>
    <row r="1267" spans="1:8" ht="11.4" customHeight="1" x14ac:dyDescent="0.3">
      <c r="A1267" s="181" t="s">
        <v>1679</v>
      </c>
      <c r="B1267" s="182" t="s">
        <v>1680</v>
      </c>
      <c r="C1267" s="190">
        <v>4453.8900000000003</v>
      </c>
      <c r="D1267" s="191">
        <v>4453.8900000000003</v>
      </c>
      <c r="E1267" s="185" t="s">
        <v>4637</v>
      </c>
      <c r="F1267" s="186" t="s">
        <v>3832</v>
      </c>
      <c r="G1267" s="83">
        <f>VLOOKUP(A1267,РАСЧЕТ!$A$3:$BH$1360,60,0)</f>
        <v>8569.4507048338819</v>
      </c>
      <c r="H1267" s="83">
        <f t="shared" si="19"/>
        <v>4115.5607048338816</v>
      </c>
    </row>
    <row r="1268" spans="1:8" ht="11.4" customHeight="1" x14ac:dyDescent="0.3">
      <c r="A1268" s="181" t="s">
        <v>1617</v>
      </c>
      <c r="B1268" s="182" t="s">
        <v>1618</v>
      </c>
      <c r="C1268" s="190">
        <v>5523.34</v>
      </c>
      <c r="D1268" s="191">
        <v>5523.34</v>
      </c>
      <c r="E1268" s="185" t="s">
        <v>4637</v>
      </c>
      <c r="F1268" s="186" t="s">
        <v>3841</v>
      </c>
      <c r="G1268" s="83">
        <f>VLOOKUP(A1268,РАСЧЕТ!$A$3:$BH$1360,60,0)</f>
        <v>7299.1570926564018</v>
      </c>
      <c r="H1268" s="83">
        <f t="shared" si="19"/>
        <v>1775.8170926564017</v>
      </c>
    </row>
    <row r="1269" spans="1:8" ht="11.4" customHeight="1" x14ac:dyDescent="0.3">
      <c r="A1269" s="181" t="s">
        <v>933</v>
      </c>
      <c r="B1269" s="182" t="s">
        <v>934</v>
      </c>
      <c r="C1269" s="190">
        <v>7520.5</v>
      </c>
      <c r="D1269" s="191">
        <v>7520.5</v>
      </c>
      <c r="E1269" s="185" t="s">
        <v>4637</v>
      </c>
      <c r="F1269" s="186" t="s">
        <v>3842</v>
      </c>
      <c r="G1269" s="83">
        <f>VLOOKUP(A1269,РАСЧЕТ!$A$3:$BH$1360,60,0)</f>
        <v>9621.2287477121827</v>
      </c>
      <c r="H1269" s="83">
        <f t="shared" si="19"/>
        <v>2100.7287477121827</v>
      </c>
    </row>
    <row r="1270" spans="1:8" ht="11.4" customHeight="1" x14ac:dyDescent="0.3">
      <c r="A1270" s="181" t="s">
        <v>2119</v>
      </c>
      <c r="B1270" s="182" t="s">
        <v>2120</v>
      </c>
      <c r="C1270" s="190">
        <v>5257.05</v>
      </c>
      <c r="D1270" s="191">
        <v>5257.05</v>
      </c>
      <c r="E1270" s="185" t="s">
        <v>4637</v>
      </c>
      <c r="F1270" s="186" t="s">
        <v>3843</v>
      </c>
      <c r="G1270" s="83">
        <f>VLOOKUP(A1270,РАСЧЕТ!$A$3:$BH$1360,60,0)</f>
        <v>5384.1465444552969</v>
      </c>
      <c r="H1270" s="83">
        <f t="shared" si="19"/>
        <v>127.09654445529668</v>
      </c>
    </row>
    <row r="1271" spans="1:8" ht="11.4" customHeight="1" x14ac:dyDescent="0.3">
      <c r="A1271" s="181" t="s">
        <v>1866</v>
      </c>
      <c r="B1271" s="182" t="s">
        <v>1867</v>
      </c>
      <c r="C1271" s="190">
        <v>4565.5600000000004</v>
      </c>
      <c r="D1271" s="191">
        <v>4565.5600000000004</v>
      </c>
      <c r="E1271" s="185" t="s">
        <v>4637</v>
      </c>
      <c r="F1271" s="186" t="s">
        <v>3844</v>
      </c>
      <c r="G1271" s="83">
        <f>VLOOKUP(A1271,РАСЧЕТ!$A$3:$BH$1360,60,0)</f>
        <v>5840.8715927001995</v>
      </c>
      <c r="H1271" s="83">
        <f t="shared" si="19"/>
        <v>1275.3115927001991</v>
      </c>
    </row>
    <row r="1272" spans="1:8" ht="11.4" customHeight="1" x14ac:dyDescent="0.3">
      <c r="A1272" s="181" t="s">
        <v>1566</v>
      </c>
      <c r="B1272" s="182" t="s">
        <v>1567</v>
      </c>
      <c r="C1272" s="190">
        <v>2585.58</v>
      </c>
      <c r="D1272" s="191">
        <v>2585.58</v>
      </c>
      <c r="E1272" s="185" t="s">
        <v>4637</v>
      </c>
      <c r="F1272" s="186" t="s">
        <v>3845</v>
      </c>
      <c r="G1272" s="83">
        <f>VLOOKUP(A1272,РАСЧЕТ!$A$3:$BH$1360,60,0)</f>
        <v>3307.8125106354851</v>
      </c>
      <c r="H1272" s="83">
        <f t="shared" si="19"/>
        <v>722.23251063548514</v>
      </c>
    </row>
    <row r="1273" spans="1:8" ht="11.4" customHeight="1" x14ac:dyDescent="0.3">
      <c r="A1273" s="181" t="s">
        <v>1758</v>
      </c>
      <c r="B1273" s="182" t="s">
        <v>1759</v>
      </c>
      <c r="C1273" s="190">
        <v>4234.8500000000004</v>
      </c>
      <c r="D1273" s="191">
        <v>4234.8500000000004</v>
      </c>
      <c r="E1273" s="185" t="s">
        <v>4637</v>
      </c>
      <c r="F1273" s="186" t="s">
        <v>3846</v>
      </c>
      <c r="G1273" s="83">
        <f>VLOOKUP(A1273,РАСЧЕТ!$A$3:$BH$1360,60,0)</f>
        <v>2852.7218901736269</v>
      </c>
      <c r="H1273" s="83">
        <f t="shared" si="19"/>
        <v>-1382.1281098263735</v>
      </c>
    </row>
    <row r="1274" spans="1:8" ht="11.4" customHeight="1" x14ac:dyDescent="0.3">
      <c r="A1274" s="181" t="s">
        <v>1698</v>
      </c>
      <c r="B1274" s="182" t="s">
        <v>1699</v>
      </c>
      <c r="C1274" s="190">
        <v>1516.13</v>
      </c>
      <c r="D1274" s="191">
        <v>1516.13</v>
      </c>
      <c r="E1274" s="185" t="s">
        <v>4637</v>
      </c>
      <c r="F1274" s="186" t="s">
        <v>3847</v>
      </c>
      <c r="G1274" s="83">
        <f>VLOOKUP(A1274,РАСЧЕТ!$A$3:$BH$1360,60,0)</f>
        <v>3402.0248585482564</v>
      </c>
      <c r="H1274" s="83">
        <f t="shared" si="19"/>
        <v>1885.8948585482563</v>
      </c>
    </row>
    <row r="1275" spans="1:8" ht="11.4" customHeight="1" x14ac:dyDescent="0.3">
      <c r="A1275" s="181" t="s">
        <v>1768</v>
      </c>
      <c r="B1275" s="182" t="s">
        <v>1769</v>
      </c>
      <c r="C1275" s="190">
        <v>2207.62</v>
      </c>
      <c r="D1275" s="191">
        <v>2207.62</v>
      </c>
      <c r="E1275" s="185" t="s">
        <v>4637</v>
      </c>
      <c r="F1275" s="186" t="s">
        <v>3848</v>
      </c>
      <c r="G1275" s="83">
        <f>VLOOKUP(A1275,РАСЧЕТ!$A$3:$BH$1360,60,0)</f>
        <v>2824.2784559246493</v>
      </c>
      <c r="H1275" s="83">
        <f t="shared" si="19"/>
        <v>616.65845592464939</v>
      </c>
    </row>
    <row r="1276" spans="1:8" ht="11.4" customHeight="1" x14ac:dyDescent="0.3">
      <c r="A1276" s="181" t="s">
        <v>1611</v>
      </c>
      <c r="B1276" s="182" t="s">
        <v>1612</v>
      </c>
      <c r="C1276" s="190">
        <v>4170.42</v>
      </c>
      <c r="D1276" s="191">
        <v>4170.42</v>
      </c>
      <c r="E1276" s="185" t="s">
        <v>4637</v>
      </c>
      <c r="F1276" s="186" t="s">
        <v>3833</v>
      </c>
      <c r="G1276" s="83">
        <f>VLOOKUP(A1276,РАСЧЕТ!$A$3:$BH$1360,60,0)</f>
        <v>6526.4191976590928</v>
      </c>
      <c r="H1276" s="83">
        <f t="shared" si="19"/>
        <v>2355.9991976590927</v>
      </c>
    </row>
    <row r="1277" spans="1:8" ht="11.4" customHeight="1" x14ac:dyDescent="0.3">
      <c r="A1277" s="181" t="s">
        <v>2469</v>
      </c>
      <c r="B1277" s="182" t="s">
        <v>2470</v>
      </c>
      <c r="C1277" s="190">
        <v>1979.98</v>
      </c>
      <c r="D1277" s="191">
        <v>1979.98</v>
      </c>
      <c r="E1277" s="185" t="s">
        <v>4637</v>
      </c>
      <c r="F1277" s="186" t="s">
        <v>3834</v>
      </c>
      <c r="G1277" s="83">
        <f>VLOOKUP(A1277,РАСЧЕТ!$A$3:$BH$1360,60,0)</f>
        <v>2533.0590820647149</v>
      </c>
      <c r="H1277" s="83">
        <f t="shared" si="19"/>
        <v>553.07908206471484</v>
      </c>
    </row>
    <row r="1278" spans="1:8" ht="11.4" customHeight="1" x14ac:dyDescent="0.3">
      <c r="A1278" s="181" t="s">
        <v>1681</v>
      </c>
      <c r="B1278" s="182" t="s">
        <v>1682</v>
      </c>
      <c r="C1278" s="190">
        <v>23712.560000000001</v>
      </c>
      <c r="D1278" s="191">
        <v>23712.560000000001</v>
      </c>
      <c r="E1278" s="185" t="s">
        <v>4637</v>
      </c>
      <c r="F1278" s="186" t="s">
        <v>3835</v>
      </c>
      <c r="G1278" s="83">
        <f>VLOOKUP(A1278,РАСЧЕТ!$A$3:$BH$1360,60,0)</f>
        <v>30336.267227937726</v>
      </c>
      <c r="H1278" s="83">
        <f t="shared" si="19"/>
        <v>6623.7072279377244</v>
      </c>
    </row>
    <row r="1279" spans="1:8" ht="11.4" customHeight="1" x14ac:dyDescent="0.3">
      <c r="A1279" s="181" t="s">
        <v>3954</v>
      </c>
      <c r="B1279" s="182" t="s">
        <v>1761</v>
      </c>
      <c r="C1279" s="190">
        <v>5085.25</v>
      </c>
      <c r="D1279" s="191">
        <v>5085.25</v>
      </c>
      <c r="E1279" s="185" t="s">
        <v>4637</v>
      </c>
      <c r="F1279" s="186" t="s">
        <v>4567</v>
      </c>
      <c r="G1279" s="83">
        <f>VLOOKUP(A1279,РАСЧЕТ!$A$3:$BH$1360,60,0)</f>
        <v>6505.7309179275981</v>
      </c>
      <c r="H1279" s="83">
        <f t="shared" si="19"/>
        <v>1420.4809179275981</v>
      </c>
    </row>
    <row r="1280" spans="1:8" ht="11.4" customHeight="1" x14ac:dyDescent="0.3">
      <c r="A1280" s="181" t="s">
        <v>850</v>
      </c>
      <c r="B1280" s="182" t="s">
        <v>851</v>
      </c>
      <c r="C1280" s="190">
        <v>1808.18</v>
      </c>
      <c r="D1280" s="191">
        <v>1808.18</v>
      </c>
      <c r="E1280" s="185" t="s">
        <v>4637</v>
      </c>
      <c r="F1280" s="186" t="s">
        <v>3837</v>
      </c>
      <c r="G1280" s="83">
        <f>VLOOKUP(A1280,РАСЧЕТ!$A$3:$BH$1360,60,0)</f>
        <v>2313.2708753779721</v>
      </c>
      <c r="H1280" s="83">
        <f t="shared" si="19"/>
        <v>505.090875377972</v>
      </c>
    </row>
    <row r="1281" spans="1:8" ht="11.4" customHeight="1" x14ac:dyDescent="0.3">
      <c r="A1281" s="181" t="s">
        <v>1795</v>
      </c>
      <c r="B1281" s="182" t="s">
        <v>1796</v>
      </c>
      <c r="C1281" s="190">
        <v>2813.21</v>
      </c>
      <c r="D1281" s="191">
        <v>2813.21</v>
      </c>
      <c r="E1281" s="185" t="s">
        <v>4637</v>
      </c>
      <c r="F1281" s="186" t="s">
        <v>3838</v>
      </c>
      <c r="G1281" s="83">
        <f>VLOOKUP(A1281,РАСЧЕТ!$A$3:$BH$1360,60,0)</f>
        <v>1895.0637302877542</v>
      </c>
      <c r="H1281" s="83">
        <f t="shared" si="19"/>
        <v>-918.14626971224584</v>
      </c>
    </row>
    <row r="1282" spans="1:8" ht="11.4" customHeight="1" x14ac:dyDescent="0.3">
      <c r="A1282" s="181" t="s">
        <v>1560</v>
      </c>
      <c r="B1282" s="182" t="s">
        <v>1561</v>
      </c>
      <c r="C1282" s="190">
        <v>7537.68</v>
      </c>
      <c r="D1282" s="191">
        <v>7537.68</v>
      </c>
      <c r="E1282" s="185" t="s">
        <v>4637</v>
      </c>
      <c r="F1282" s="186" t="s">
        <v>3839</v>
      </c>
      <c r="G1282" s="83">
        <f>VLOOKUP(A1282,РАСЧЕТ!$A$3:$BH$1360,60,0)</f>
        <v>9643.2075683808562</v>
      </c>
      <c r="H1282" s="83">
        <f t="shared" ref="H1282:H1283" si="20">G1282-C1282</f>
        <v>2105.5275683808559</v>
      </c>
    </row>
    <row r="1283" spans="1:8" ht="11.4" customHeight="1" x14ac:dyDescent="0.3">
      <c r="A1283" s="181" t="s">
        <v>1745</v>
      </c>
      <c r="B1283" s="182" t="s">
        <v>1746</v>
      </c>
      <c r="C1283" s="190">
        <v>2284.9299999999998</v>
      </c>
      <c r="D1283" s="191">
        <v>2284.9299999999998</v>
      </c>
      <c r="E1283" s="185" t="s">
        <v>4637</v>
      </c>
      <c r="F1283" s="186" t="s">
        <v>3840</v>
      </c>
      <c r="G1283" s="83">
        <f>VLOOKUP(A1283,РАСЧЕТ!$A$3:$BH$1360,60,0)</f>
        <v>5560.8239163114704</v>
      </c>
      <c r="H1283" s="83">
        <f t="shared" si="20"/>
        <v>3275.8939163114705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R6456"/>
  <sheetViews>
    <sheetView topLeftCell="A10" workbookViewId="0">
      <selection activeCell="B15" sqref="B15:G3864"/>
    </sheetView>
  </sheetViews>
  <sheetFormatPr defaultRowHeight="14.4" x14ac:dyDescent="0.3"/>
  <sheetData>
    <row r="1" spans="1:44" ht="15.6" x14ac:dyDescent="0.3">
      <c r="A1" s="175"/>
      <c r="B1" s="176" t="s">
        <v>4496</v>
      </c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  <c r="Q1" s="175"/>
      <c r="R1" s="175"/>
      <c r="S1" s="175"/>
      <c r="T1" s="175"/>
      <c r="U1" s="175"/>
      <c r="V1" s="175"/>
      <c r="W1" s="175"/>
      <c r="X1" s="175"/>
      <c r="Y1" s="175"/>
      <c r="Z1" s="175"/>
      <c r="AA1" s="175"/>
      <c r="AB1" s="175"/>
      <c r="AC1" s="175"/>
      <c r="AD1" s="175"/>
      <c r="AE1" s="175"/>
      <c r="AF1" s="175"/>
      <c r="AG1" s="175"/>
      <c r="AH1" s="175"/>
      <c r="AI1" s="175"/>
      <c r="AJ1" s="175"/>
      <c r="AK1" s="175"/>
      <c r="AL1" s="175"/>
      <c r="AM1" s="175"/>
      <c r="AN1" s="175"/>
      <c r="AO1" s="175"/>
      <c r="AP1" s="175"/>
      <c r="AQ1" s="175"/>
      <c r="AR1" s="175"/>
    </row>
    <row r="2" spans="1:44" x14ac:dyDescent="0.3">
      <c r="A2" s="175"/>
      <c r="B2" s="177" t="s">
        <v>4497</v>
      </c>
      <c r="C2" s="175"/>
      <c r="D2" s="175"/>
      <c r="E2" s="175"/>
      <c r="F2" s="175"/>
      <c r="G2" s="175"/>
      <c r="H2" s="175"/>
      <c r="I2" s="175"/>
      <c r="J2" s="175"/>
      <c r="K2" s="175"/>
      <c r="L2" s="175"/>
      <c r="M2" s="175"/>
      <c r="N2" s="175"/>
      <c r="O2" s="175"/>
      <c r="P2" s="175"/>
      <c r="Q2" s="175"/>
      <c r="R2" s="175"/>
      <c r="S2" s="175"/>
      <c r="T2" s="175"/>
      <c r="U2" s="175"/>
      <c r="V2" s="175"/>
      <c r="W2" s="175"/>
      <c r="X2" s="175"/>
      <c r="Y2" s="175"/>
      <c r="Z2" s="175"/>
      <c r="AA2" s="175"/>
      <c r="AB2" s="175"/>
      <c r="AC2" s="175"/>
      <c r="AD2" s="175"/>
      <c r="AE2" s="175"/>
      <c r="AF2" s="175"/>
      <c r="AG2" s="175"/>
      <c r="AH2" s="175"/>
      <c r="AI2" s="175"/>
      <c r="AJ2" s="175"/>
      <c r="AK2" s="175"/>
      <c r="AL2" s="175"/>
      <c r="AM2" s="175"/>
      <c r="AN2" s="175"/>
      <c r="AO2" s="175"/>
      <c r="AP2" s="175"/>
      <c r="AQ2" s="175"/>
      <c r="AR2" s="175"/>
    </row>
    <row r="3" spans="1:44" x14ac:dyDescent="0.3">
      <c r="A3" s="175"/>
      <c r="B3" s="177" t="s">
        <v>4498</v>
      </c>
      <c r="C3" s="175"/>
      <c r="D3" s="175"/>
      <c r="E3" s="175"/>
      <c r="F3" s="175"/>
      <c r="G3" s="175"/>
      <c r="H3" s="175"/>
      <c r="I3" s="175"/>
      <c r="J3" s="175"/>
      <c r="K3" s="175"/>
      <c r="L3" s="175"/>
      <c r="M3" s="175"/>
      <c r="N3" s="175"/>
      <c r="O3" s="175"/>
      <c r="P3" s="175"/>
      <c r="Q3" s="175"/>
      <c r="R3" s="175"/>
      <c r="S3" s="175"/>
      <c r="T3" s="175"/>
      <c r="U3" s="175"/>
      <c r="V3" s="175"/>
      <c r="W3" s="175"/>
      <c r="X3" s="175"/>
      <c r="Y3" s="175"/>
      <c r="Z3" s="175"/>
      <c r="AA3" s="175"/>
      <c r="AB3" s="175"/>
      <c r="AC3" s="175"/>
      <c r="AD3" s="175"/>
      <c r="AE3" s="175"/>
      <c r="AF3" s="175"/>
      <c r="AG3" s="175"/>
      <c r="AH3" s="175"/>
      <c r="AI3" s="175"/>
      <c r="AJ3" s="175"/>
      <c r="AK3" s="175"/>
      <c r="AL3" s="175"/>
      <c r="AM3" s="175"/>
      <c r="AN3" s="175"/>
      <c r="AO3" s="175"/>
      <c r="AP3" s="175"/>
      <c r="AQ3" s="175"/>
      <c r="AR3" s="175"/>
    </row>
    <row r="4" spans="1:44" x14ac:dyDescent="0.3">
      <c r="A4" s="175"/>
      <c r="B4" s="177" t="s">
        <v>4510</v>
      </c>
      <c r="C4" s="175"/>
      <c r="D4" s="175"/>
      <c r="E4" s="175"/>
      <c r="F4" s="175"/>
      <c r="G4" s="175"/>
      <c r="H4" s="175"/>
      <c r="I4" s="175"/>
      <c r="J4" s="175"/>
      <c r="K4" s="175"/>
      <c r="L4" s="175"/>
      <c r="M4" s="175"/>
      <c r="N4" s="175"/>
      <c r="O4" s="175"/>
      <c r="P4" s="175"/>
      <c r="Q4" s="175"/>
      <c r="R4" s="175"/>
      <c r="S4" s="175"/>
      <c r="T4" s="175"/>
      <c r="U4" s="175"/>
      <c r="V4" s="175"/>
      <c r="W4" s="175"/>
      <c r="X4" s="175"/>
      <c r="Y4" s="175"/>
      <c r="Z4" s="175"/>
      <c r="AA4" s="175"/>
      <c r="AB4" s="175"/>
      <c r="AC4" s="175"/>
      <c r="AD4" s="175"/>
      <c r="AE4" s="175"/>
      <c r="AF4" s="175"/>
      <c r="AG4" s="175"/>
      <c r="AH4" s="175"/>
      <c r="AI4" s="175"/>
      <c r="AJ4" s="175"/>
      <c r="AK4" s="175"/>
      <c r="AL4" s="175"/>
      <c r="AM4" s="175"/>
      <c r="AN4" s="175"/>
      <c r="AO4" s="175"/>
      <c r="AP4" s="175"/>
      <c r="AQ4" s="175"/>
      <c r="AR4" s="175"/>
    </row>
    <row r="5" spans="1:44" x14ac:dyDescent="0.3">
      <c r="A5" s="175"/>
      <c r="B5" s="177" t="s">
        <v>4499</v>
      </c>
      <c r="C5" s="175"/>
      <c r="D5" s="175"/>
      <c r="E5" s="175"/>
      <c r="F5" s="175"/>
      <c r="G5" s="175"/>
      <c r="H5" s="175"/>
      <c r="I5" s="175"/>
      <c r="J5" s="175"/>
      <c r="K5" s="175"/>
      <c r="L5" s="175"/>
      <c r="M5" s="175"/>
      <c r="N5" s="175"/>
      <c r="O5" s="175"/>
      <c r="P5" s="175"/>
      <c r="Q5" s="175"/>
      <c r="R5" s="175"/>
      <c r="S5" s="175"/>
      <c r="T5" s="175"/>
      <c r="U5" s="175"/>
      <c r="V5" s="175"/>
      <c r="W5" s="175"/>
      <c r="X5" s="175"/>
      <c r="Y5" s="175"/>
      <c r="Z5" s="175"/>
      <c r="AA5" s="175"/>
      <c r="AB5" s="175"/>
      <c r="AC5" s="175"/>
      <c r="AD5" s="175"/>
      <c r="AE5" s="175"/>
      <c r="AF5" s="175"/>
      <c r="AG5" s="175"/>
      <c r="AH5" s="175"/>
      <c r="AI5" s="175"/>
      <c r="AJ5" s="175"/>
      <c r="AK5" s="175"/>
      <c r="AL5" s="175"/>
      <c r="AM5" s="175"/>
      <c r="AN5" s="175"/>
      <c r="AO5" s="175"/>
      <c r="AP5" s="175"/>
      <c r="AQ5" s="175"/>
      <c r="AR5" s="175"/>
    </row>
    <row r="6" spans="1:44" x14ac:dyDescent="0.3">
      <c r="A6" s="175"/>
      <c r="B6" s="290" t="s">
        <v>4638</v>
      </c>
      <c r="C6" s="290"/>
      <c r="D6" s="290"/>
      <c r="E6" s="290"/>
      <c r="F6" s="290"/>
      <c r="G6" s="290"/>
      <c r="H6" s="290"/>
      <c r="I6" s="290"/>
      <c r="J6" s="290"/>
      <c r="K6" s="290"/>
      <c r="L6" s="290"/>
      <c r="M6" s="290"/>
      <c r="N6" s="290"/>
      <c r="O6" s="290"/>
      <c r="P6" s="290"/>
      <c r="Q6" s="290"/>
      <c r="R6" s="290"/>
      <c r="S6" s="290"/>
      <c r="T6" s="290"/>
      <c r="U6" s="290"/>
      <c r="V6" s="290"/>
      <c r="W6" s="290"/>
      <c r="X6" s="290"/>
      <c r="Y6" s="290"/>
      <c r="Z6" s="290"/>
      <c r="AA6" s="290"/>
      <c r="AB6" s="290"/>
      <c r="AC6" s="290"/>
      <c r="AD6" s="290"/>
      <c r="AE6" s="290"/>
      <c r="AF6" s="290"/>
      <c r="AG6" s="290"/>
      <c r="AH6" s="290"/>
      <c r="AI6" s="290"/>
      <c r="AJ6" s="290"/>
      <c r="AK6" s="290"/>
      <c r="AL6" s="290"/>
      <c r="AM6" s="290"/>
      <c r="AN6" s="290"/>
      <c r="AO6" s="290"/>
      <c r="AP6" s="290"/>
      <c r="AQ6" s="290"/>
      <c r="AR6" s="290"/>
    </row>
    <row r="7" spans="1:44" ht="14.4" customHeight="1" x14ac:dyDescent="0.3">
      <c r="A7" s="175"/>
      <c r="B7" s="290" t="s">
        <v>4500</v>
      </c>
      <c r="C7" s="290"/>
      <c r="D7" s="290"/>
      <c r="E7" s="290"/>
      <c r="F7" s="175"/>
      <c r="G7" s="175"/>
      <c r="H7" s="175"/>
      <c r="I7" s="175"/>
      <c r="J7" s="175"/>
      <c r="K7" s="175"/>
      <c r="L7" s="175"/>
      <c r="M7" s="175"/>
      <c r="N7" s="175"/>
      <c r="O7" s="175"/>
      <c r="P7" s="175"/>
      <c r="Q7" s="175"/>
      <c r="R7" s="175"/>
      <c r="S7" s="175"/>
      <c r="T7" s="175"/>
      <c r="U7" s="175"/>
      <c r="V7" s="175"/>
      <c r="W7" s="175"/>
      <c r="X7" s="175"/>
      <c r="Y7" s="175"/>
      <c r="Z7" s="175"/>
      <c r="AA7" s="175"/>
      <c r="AB7" s="175"/>
      <c r="AC7" s="175"/>
      <c r="AD7" s="175"/>
      <c r="AE7" s="175"/>
      <c r="AF7" s="175"/>
      <c r="AG7" s="175"/>
      <c r="AH7" s="175"/>
      <c r="AI7" s="175"/>
      <c r="AJ7" s="175"/>
      <c r="AK7" s="175"/>
      <c r="AL7" s="175"/>
      <c r="AM7" s="175"/>
      <c r="AN7" s="175"/>
      <c r="AO7" s="175"/>
      <c r="AP7" s="175"/>
      <c r="AQ7" s="175"/>
      <c r="AR7" s="175"/>
    </row>
    <row r="8" spans="1:44" x14ac:dyDescent="0.3">
      <c r="A8" s="175"/>
      <c r="B8" s="177" t="s">
        <v>4511</v>
      </c>
      <c r="C8" s="175"/>
      <c r="D8" s="175"/>
      <c r="E8" s="175"/>
      <c r="F8" s="175"/>
      <c r="G8" s="175"/>
      <c r="H8" s="175"/>
      <c r="I8" s="175"/>
      <c r="J8" s="175"/>
      <c r="K8" s="175"/>
      <c r="L8" s="175"/>
      <c r="M8" s="175"/>
      <c r="N8" s="175"/>
      <c r="O8" s="175"/>
      <c r="P8" s="175"/>
      <c r="Q8" s="175"/>
      <c r="R8" s="175"/>
      <c r="S8" s="175"/>
      <c r="T8" s="175"/>
      <c r="U8" s="175"/>
      <c r="V8" s="175"/>
      <c r="W8" s="175"/>
      <c r="X8" s="175"/>
      <c r="Y8" s="175"/>
      <c r="Z8" s="175"/>
      <c r="AA8" s="175"/>
      <c r="AB8" s="175"/>
      <c r="AC8" s="175"/>
      <c r="AD8" s="175"/>
      <c r="AE8" s="175"/>
      <c r="AF8" s="175"/>
      <c r="AG8" s="175"/>
      <c r="AH8" s="175"/>
      <c r="AI8" s="175"/>
      <c r="AJ8" s="175"/>
      <c r="AK8" s="175"/>
      <c r="AL8" s="175"/>
      <c r="AM8" s="175"/>
      <c r="AN8" s="175"/>
      <c r="AO8" s="175"/>
      <c r="AP8" s="175"/>
      <c r="AQ8" s="175"/>
      <c r="AR8" s="175"/>
    </row>
    <row r="9" spans="1:44" x14ac:dyDescent="0.3">
      <c r="A9" s="175"/>
      <c r="B9" s="175"/>
      <c r="C9" s="175"/>
      <c r="D9" s="175"/>
      <c r="E9" s="175"/>
      <c r="F9" s="175"/>
      <c r="G9" s="175"/>
      <c r="H9" s="175"/>
      <c r="I9" s="175"/>
      <c r="J9" s="175"/>
      <c r="K9" s="175"/>
      <c r="L9" s="175"/>
      <c r="M9" s="175"/>
      <c r="N9" s="175"/>
      <c r="O9" s="175"/>
      <c r="P9" s="175"/>
      <c r="Q9" s="175"/>
      <c r="R9" s="175"/>
      <c r="S9" s="175"/>
      <c r="T9" s="175"/>
      <c r="U9" s="175"/>
      <c r="V9" s="175"/>
      <c r="W9" s="175"/>
      <c r="X9" s="175"/>
      <c r="Y9" s="175"/>
      <c r="Z9" s="175"/>
      <c r="AA9" s="175"/>
      <c r="AB9" s="175"/>
      <c r="AC9" s="175"/>
      <c r="AD9" s="175"/>
      <c r="AE9" s="175"/>
      <c r="AF9" s="175"/>
      <c r="AG9" s="175"/>
      <c r="AH9" s="175"/>
      <c r="AI9" s="175"/>
      <c r="AJ9" s="175"/>
      <c r="AK9" s="175"/>
      <c r="AL9" s="175"/>
      <c r="AM9" s="175"/>
      <c r="AN9" s="175"/>
      <c r="AO9" s="175"/>
      <c r="AP9" s="175"/>
      <c r="AQ9" s="175"/>
      <c r="AR9" s="175"/>
    </row>
    <row r="10" spans="1:44" ht="30.6" x14ac:dyDescent="0.3">
      <c r="A10" s="175"/>
      <c r="B10" s="199" t="s">
        <v>4492</v>
      </c>
      <c r="C10" s="199"/>
      <c r="D10" s="178" t="s">
        <v>4489</v>
      </c>
      <c r="E10" s="291" t="s">
        <v>394</v>
      </c>
      <c r="F10" s="175"/>
      <c r="G10" s="175"/>
      <c r="H10" s="175"/>
      <c r="I10" s="175"/>
      <c r="J10" s="175"/>
      <c r="K10" s="175"/>
      <c r="L10" s="175"/>
      <c r="M10" s="175"/>
      <c r="N10" s="175"/>
      <c r="O10" s="175"/>
      <c r="P10" s="175"/>
      <c r="Q10" s="175"/>
      <c r="R10" s="175"/>
      <c r="S10" s="175"/>
      <c r="T10" s="175"/>
      <c r="U10" s="175"/>
      <c r="V10" s="175"/>
      <c r="W10" s="175"/>
      <c r="X10" s="175"/>
      <c r="Y10" s="175"/>
      <c r="Z10" s="175"/>
      <c r="AA10" s="175"/>
      <c r="AB10" s="175"/>
      <c r="AC10" s="175"/>
      <c r="AD10" s="175"/>
      <c r="AE10" s="175"/>
      <c r="AF10" s="175"/>
      <c r="AG10" s="175"/>
      <c r="AH10" s="175"/>
      <c r="AI10" s="175"/>
      <c r="AJ10" s="175"/>
      <c r="AK10" s="175"/>
      <c r="AL10" s="175"/>
      <c r="AM10" s="175"/>
      <c r="AN10" s="175"/>
      <c r="AO10" s="175"/>
      <c r="AP10" s="175"/>
      <c r="AQ10" s="175"/>
      <c r="AR10" s="175"/>
    </row>
    <row r="11" spans="1:44" ht="20.399999999999999" x14ac:dyDescent="0.3">
      <c r="A11" s="175"/>
      <c r="B11" s="199" t="s">
        <v>13</v>
      </c>
      <c r="C11" s="199" t="s">
        <v>31</v>
      </c>
      <c r="D11" s="178" t="s">
        <v>4489</v>
      </c>
      <c r="E11" s="292"/>
      <c r="F11" s="175"/>
      <c r="G11" s="175"/>
      <c r="H11" s="175"/>
      <c r="I11" s="175"/>
      <c r="J11" s="175"/>
      <c r="K11" s="175"/>
      <c r="L11" s="175"/>
      <c r="M11" s="175"/>
      <c r="N11" s="175"/>
      <c r="O11" s="175"/>
      <c r="P11" s="175"/>
      <c r="Q11" s="175"/>
      <c r="R11" s="175"/>
      <c r="S11" s="175"/>
      <c r="T11" s="175"/>
      <c r="U11" s="175"/>
      <c r="V11" s="175"/>
      <c r="W11" s="175"/>
      <c r="X11" s="175"/>
      <c r="Y11" s="175"/>
      <c r="Z11" s="175"/>
      <c r="AA11" s="175"/>
      <c r="AB11" s="175"/>
      <c r="AC11" s="175"/>
      <c r="AD11" s="175"/>
      <c r="AE11" s="175"/>
      <c r="AF11" s="175"/>
      <c r="AG11" s="175"/>
      <c r="AH11" s="175"/>
      <c r="AI11" s="175"/>
      <c r="AJ11" s="175"/>
      <c r="AK11" s="175"/>
      <c r="AL11" s="175"/>
      <c r="AM11" s="175"/>
      <c r="AN11" s="175"/>
      <c r="AO11" s="175"/>
      <c r="AP11" s="175"/>
      <c r="AQ11" s="175"/>
      <c r="AR11" s="175"/>
    </row>
    <row r="12" spans="1:44" ht="40.799999999999997" x14ac:dyDescent="0.3">
      <c r="A12" s="175"/>
      <c r="B12" s="199" t="s">
        <v>4512</v>
      </c>
      <c r="C12" s="199"/>
      <c r="D12" s="179" t="s">
        <v>394</v>
      </c>
      <c r="E12" s="293"/>
      <c r="F12" s="175"/>
      <c r="G12" s="175"/>
      <c r="H12" s="175"/>
      <c r="I12" s="175"/>
      <c r="J12" s="175"/>
      <c r="K12" s="175"/>
      <c r="L12" s="175"/>
      <c r="M12" s="175"/>
      <c r="N12" s="175"/>
      <c r="O12" s="175"/>
      <c r="P12" s="175"/>
      <c r="Q12" s="175"/>
      <c r="R12" s="175"/>
      <c r="S12" s="175"/>
      <c r="T12" s="175"/>
      <c r="U12" s="175"/>
      <c r="V12" s="175"/>
      <c r="W12" s="175"/>
      <c r="X12" s="175"/>
      <c r="Y12" s="175"/>
      <c r="Z12" s="175"/>
      <c r="AA12" s="175"/>
      <c r="AB12" s="175"/>
      <c r="AC12" s="175"/>
      <c r="AD12" s="175"/>
      <c r="AE12" s="175"/>
      <c r="AF12" s="175"/>
      <c r="AG12" s="175"/>
      <c r="AH12" s="175"/>
      <c r="AI12" s="175"/>
      <c r="AJ12" s="175"/>
      <c r="AK12" s="175"/>
      <c r="AL12" s="175"/>
      <c r="AM12" s="175"/>
      <c r="AN12" s="175"/>
      <c r="AO12" s="175"/>
      <c r="AP12" s="175"/>
      <c r="AQ12" s="175"/>
      <c r="AR12" s="175"/>
    </row>
    <row r="13" spans="1:44" ht="30.6" x14ac:dyDescent="0.3">
      <c r="A13" s="175"/>
      <c r="B13" s="199" t="s">
        <v>2650</v>
      </c>
      <c r="C13" s="199"/>
      <c r="D13" s="179" t="s">
        <v>4493</v>
      </c>
      <c r="E13" s="179" t="s">
        <v>4493</v>
      </c>
      <c r="F13" s="175"/>
      <c r="G13" s="181" t="s">
        <v>1414</v>
      </c>
      <c r="H13" s="182" t="s">
        <v>1415</v>
      </c>
      <c r="I13" s="175"/>
      <c r="J13" s="175"/>
      <c r="K13" s="175"/>
      <c r="L13" s="175"/>
      <c r="M13" s="175"/>
      <c r="N13" s="175"/>
      <c r="O13" s="175"/>
      <c r="P13" s="175"/>
      <c r="Q13" s="175"/>
      <c r="R13" s="175"/>
      <c r="S13" s="175"/>
      <c r="T13" s="175"/>
      <c r="U13" s="175"/>
      <c r="V13" s="175"/>
      <c r="W13" s="175"/>
      <c r="X13" s="175"/>
      <c r="Y13" s="175"/>
      <c r="Z13" s="175"/>
      <c r="AA13" s="175"/>
      <c r="AB13" s="175"/>
      <c r="AC13" s="175"/>
      <c r="AD13" s="175"/>
      <c r="AE13" s="175"/>
      <c r="AF13" s="175"/>
      <c r="AG13" s="175"/>
      <c r="AH13" s="175"/>
      <c r="AI13" s="175"/>
      <c r="AJ13" s="175"/>
      <c r="AK13" s="175"/>
      <c r="AL13" s="175"/>
      <c r="AM13" s="175"/>
      <c r="AN13" s="175"/>
      <c r="AO13" s="175"/>
      <c r="AP13" s="175"/>
      <c r="AQ13" s="175"/>
      <c r="AR13" s="175"/>
    </row>
    <row r="14" spans="1:44" ht="102" x14ac:dyDescent="0.3">
      <c r="A14" s="175"/>
      <c r="B14" s="178" t="s">
        <v>2643</v>
      </c>
      <c r="C14" s="178"/>
      <c r="D14" s="180">
        <v>246391.8</v>
      </c>
      <c r="E14" s="180">
        <v>246391.8</v>
      </c>
      <c r="F14" s="181" t="s">
        <v>1414</v>
      </c>
      <c r="G14" s="185" t="s">
        <v>4636</v>
      </c>
      <c r="H14" s="182"/>
      <c r="I14" s="175"/>
      <c r="J14" s="175"/>
      <c r="K14" s="175"/>
      <c r="L14" s="175"/>
      <c r="M14" s="175"/>
      <c r="N14" s="175"/>
      <c r="O14" s="175"/>
      <c r="P14" s="175"/>
      <c r="Q14" s="175"/>
      <c r="R14" s="175"/>
      <c r="S14" s="175"/>
      <c r="T14" s="175"/>
      <c r="U14" s="175"/>
      <c r="V14" s="175"/>
      <c r="W14" s="175"/>
      <c r="X14" s="175"/>
      <c r="Y14" s="175"/>
      <c r="Z14" s="175"/>
      <c r="AA14" s="175"/>
      <c r="AB14" s="175"/>
      <c r="AC14" s="175"/>
      <c r="AD14" s="175"/>
      <c r="AE14" s="175"/>
      <c r="AF14" s="175"/>
      <c r="AG14" s="175"/>
      <c r="AH14" s="175"/>
      <c r="AI14" s="175"/>
      <c r="AJ14" s="175"/>
      <c r="AK14" s="175"/>
      <c r="AL14" s="175"/>
      <c r="AM14" s="175"/>
      <c r="AN14" s="175"/>
      <c r="AO14" s="175"/>
      <c r="AP14" s="175"/>
      <c r="AQ14" s="175"/>
      <c r="AR14" s="175"/>
    </row>
    <row r="15" spans="1:44" ht="102" x14ac:dyDescent="0.3">
      <c r="A15" s="175"/>
      <c r="B15" s="181" t="s">
        <v>1414</v>
      </c>
      <c r="C15" s="182" t="s">
        <v>1415</v>
      </c>
      <c r="D15" s="183">
        <v>670.02</v>
      </c>
      <c r="E15" s="184">
        <v>670.02</v>
      </c>
      <c r="F15" s="185" t="s">
        <v>4636</v>
      </c>
      <c r="G15" s="186" t="s">
        <v>2651</v>
      </c>
      <c r="H15" s="187"/>
      <c r="I15" s="175"/>
      <c r="J15" s="175"/>
      <c r="K15" s="175"/>
      <c r="L15" s="175"/>
      <c r="M15" s="175"/>
      <c r="N15" s="175"/>
      <c r="O15" s="175"/>
      <c r="P15" s="175"/>
      <c r="Q15" s="175"/>
      <c r="R15" s="175"/>
      <c r="S15" s="175"/>
      <c r="T15" s="175"/>
      <c r="U15" s="175"/>
      <c r="V15" s="175"/>
      <c r="W15" s="175"/>
      <c r="X15" s="175"/>
      <c r="Y15" s="175"/>
      <c r="Z15" s="175"/>
      <c r="AA15" s="175"/>
      <c r="AB15" s="175"/>
      <c r="AC15" s="175"/>
      <c r="AD15" s="175"/>
      <c r="AE15" s="175"/>
      <c r="AF15" s="175"/>
      <c r="AG15" s="175"/>
      <c r="AH15" s="175"/>
      <c r="AI15" s="175"/>
      <c r="AJ15" s="175"/>
      <c r="AK15" s="175"/>
      <c r="AL15" s="175"/>
      <c r="AM15" s="175"/>
      <c r="AN15" s="175"/>
      <c r="AO15" s="175"/>
      <c r="AP15" s="175"/>
      <c r="AQ15" s="175"/>
      <c r="AR15" s="175"/>
    </row>
    <row r="16" spans="1:44" ht="102" hidden="1" x14ac:dyDescent="0.3">
      <c r="A16" s="175"/>
      <c r="B16" s="185" t="s">
        <v>4636</v>
      </c>
      <c r="C16" s="182"/>
      <c r="D16" s="183">
        <v>670.02</v>
      </c>
      <c r="E16" s="184">
        <v>670.02</v>
      </c>
      <c r="F16" s="186" t="s">
        <v>2651</v>
      </c>
      <c r="G16" s="181" t="s">
        <v>1592</v>
      </c>
      <c r="H16" s="182" t="s">
        <v>1593</v>
      </c>
      <c r="I16" s="175"/>
      <c r="J16" s="175"/>
      <c r="K16" s="175"/>
      <c r="L16" s="175"/>
      <c r="M16" s="175"/>
      <c r="N16" s="175"/>
      <c r="O16" s="175"/>
      <c r="P16" s="175"/>
      <c r="Q16" s="175"/>
      <c r="R16" s="175"/>
      <c r="S16" s="175"/>
      <c r="T16" s="175"/>
      <c r="U16" s="175"/>
      <c r="V16" s="175"/>
      <c r="W16" s="175"/>
      <c r="X16" s="175"/>
      <c r="Y16" s="175"/>
      <c r="Z16" s="175"/>
      <c r="AA16" s="175"/>
      <c r="AB16" s="175"/>
      <c r="AC16" s="175"/>
      <c r="AD16" s="175"/>
      <c r="AE16" s="175"/>
      <c r="AF16" s="175"/>
      <c r="AG16" s="175"/>
      <c r="AH16" s="175"/>
      <c r="AI16" s="175"/>
      <c r="AJ16" s="175"/>
      <c r="AK16" s="175"/>
      <c r="AL16" s="175"/>
      <c r="AM16" s="175"/>
      <c r="AN16" s="175"/>
      <c r="AO16" s="175"/>
      <c r="AP16" s="175"/>
      <c r="AQ16" s="175"/>
      <c r="AR16" s="175"/>
    </row>
    <row r="17" spans="1:44" ht="102" hidden="1" x14ac:dyDescent="0.3">
      <c r="A17" s="175"/>
      <c r="B17" s="186" t="s">
        <v>2651</v>
      </c>
      <c r="C17" s="187"/>
      <c r="D17" s="183">
        <v>670.02</v>
      </c>
      <c r="E17" s="184">
        <v>670.02</v>
      </c>
      <c r="F17" s="181" t="s">
        <v>1592</v>
      </c>
      <c r="G17" s="185" t="s">
        <v>4636</v>
      </c>
      <c r="H17" s="182"/>
      <c r="I17" s="175"/>
      <c r="J17" s="175"/>
      <c r="K17" s="175"/>
      <c r="L17" s="175"/>
      <c r="M17" s="175"/>
      <c r="N17" s="175"/>
      <c r="O17" s="175"/>
      <c r="P17" s="175"/>
      <c r="Q17" s="175"/>
      <c r="R17" s="175"/>
      <c r="S17" s="175"/>
      <c r="T17" s="175"/>
      <c r="U17" s="175"/>
      <c r="V17" s="175"/>
      <c r="W17" s="175"/>
      <c r="X17" s="175"/>
      <c r="Y17" s="175"/>
      <c r="Z17" s="175"/>
      <c r="AA17" s="175"/>
      <c r="AB17" s="175"/>
      <c r="AC17" s="175"/>
      <c r="AD17" s="175"/>
      <c r="AE17" s="175"/>
      <c r="AF17" s="175"/>
      <c r="AG17" s="175"/>
      <c r="AH17" s="175"/>
      <c r="AI17" s="175"/>
      <c r="AJ17" s="175"/>
      <c r="AK17" s="175"/>
      <c r="AL17" s="175"/>
      <c r="AM17" s="175"/>
      <c r="AN17" s="175"/>
      <c r="AO17" s="175"/>
      <c r="AP17" s="175"/>
      <c r="AQ17" s="175"/>
      <c r="AR17" s="175"/>
    </row>
    <row r="18" spans="1:44" ht="102" x14ac:dyDescent="0.3">
      <c r="A18" s="175"/>
      <c r="B18" s="181" t="s">
        <v>1592</v>
      </c>
      <c r="C18" s="182" t="s">
        <v>1593</v>
      </c>
      <c r="D18" s="183">
        <v>670.02</v>
      </c>
      <c r="E18" s="184">
        <v>670.02</v>
      </c>
      <c r="F18" s="185" t="s">
        <v>4636</v>
      </c>
      <c r="G18" s="186" t="s">
        <v>2659</v>
      </c>
      <c r="H18" s="187"/>
      <c r="I18" s="175"/>
      <c r="J18" s="175"/>
      <c r="K18" s="175"/>
      <c r="L18" s="175"/>
      <c r="M18" s="175"/>
      <c r="N18" s="175"/>
      <c r="O18" s="175"/>
      <c r="P18" s="175"/>
      <c r="Q18" s="175"/>
      <c r="R18" s="175"/>
      <c r="S18" s="175"/>
      <c r="T18" s="175"/>
      <c r="U18" s="175"/>
      <c r="V18" s="175"/>
      <c r="W18" s="175"/>
      <c r="X18" s="175"/>
      <c r="Y18" s="175"/>
      <c r="Z18" s="175"/>
      <c r="AA18" s="175"/>
      <c r="AB18" s="175"/>
      <c r="AC18" s="175"/>
      <c r="AD18" s="175"/>
      <c r="AE18" s="175"/>
      <c r="AF18" s="175"/>
      <c r="AG18" s="175"/>
      <c r="AH18" s="175"/>
      <c r="AI18" s="175"/>
      <c r="AJ18" s="175"/>
      <c r="AK18" s="175"/>
      <c r="AL18" s="175"/>
      <c r="AM18" s="175"/>
      <c r="AN18" s="175"/>
      <c r="AO18" s="175"/>
      <c r="AP18" s="175"/>
      <c r="AQ18" s="175"/>
      <c r="AR18" s="175"/>
    </row>
    <row r="19" spans="1:44" ht="102" hidden="1" x14ac:dyDescent="0.3">
      <c r="A19" s="175"/>
      <c r="B19" s="185" t="s">
        <v>4636</v>
      </c>
      <c r="C19" s="182"/>
      <c r="D19" s="183">
        <v>670.02</v>
      </c>
      <c r="E19" s="184">
        <v>670.02</v>
      </c>
      <c r="F19" s="186" t="s">
        <v>2659</v>
      </c>
      <c r="G19" s="181" t="s">
        <v>2209</v>
      </c>
      <c r="H19" s="182" t="s">
        <v>2210</v>
      </c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  <c r="AH19" s="175"/>
      <c r="AI19" s="175"/>
      <c r="AJ19" s="175"/>
      <c r="AK19" s="175"/>
      <c r="AL19" s="175"/>
      <c r="AM19" s="175"/>
      <c r="AN19" s="175"/>
      <c r="AO19" s="175"/>
      <c r="AP19" s="175"/>
      <c r="AQ19" s="175"/>
      <c r="AR19" s="175"/>
    </row>
    <row r="20" spans="1:44" ht="102" hidden="1" x14ac:dyDescent="0.3">
      <c r="A20" s="175"/>
      <c r="B20" s="186" t="s">
        <v>2659</v>
      </c>
      <c r="C20" s="187"/>
      <c r="D20" s="183">
        <v>670.02</v>
      </c>
      <c r="E20" s="184">
        <v>670.02</v>
      </c>
      <c r="F20" s="181" t="s">
        <v>2209</v>
      </c>
      <c r="G20" s="185" t="s">
        <v>4636</v>
      </c>
      <c r="H20" s="182"/>
      <c r="I20" s="175"/>
      <c r="J20" s="175"/>
      <c r="K20" s="175"/>
      <c r="L20" s="175"/>
      <c r="M20" s="175"/>
      <c r="N20" s="175"/>
      <c r="O20" s="175"/>
      <c r="P20" s="175"/>
      <c r="Q20" s="175"/>
      <c r="R20" s="175"/>
      <c r="S20" s="175"/>
      <c r="T20" s="175"/>
      <c r="U20" s="175"/>
      <c r="V20" s="175"/>
      <c r="W20" s="175"/>
      <c r="X20" s="175"/>
      <c r="Y20" s="175"/>
      <c r="Z20" s="175"/>
      <c r="AA20" s="175"/>
      <c r="AB20" s="175"/>
      <c r="AC20" s="175"/>
      <c r="AD20" s="175"/>
      <c r="AE20" s="175"/>
      <c r="AF20" s="175"/>
      <c r="AG20" s="175"/>
      <c r="AH20" s="175"/>
      <c r="AI20" s="175"/>
      <c r="AJ20" s="175"/>
      <c r="AK20" s="175"/>
      <c r="AL20" s="175"/>
      <c r="AM20" s="175"/>
      <c r="AN20" s="175"/>
      <c r="AO20" s="175"/>
      <c r="AP20" s="175"/>
      <c r="AQ20" s="175"/>
      <c r="AR20" s="175"/>
    </row>
    <row r="21" spans="1:44" ht="102" x14ac:dyDescent="0.3">
      <c r="A21" s="175"/>
      <c r="B21" s="181" t="s">
        <v>2209</v>
      </c>
      <c r="C21" s="182" t="s">
        <v>2210</v>
      </c>
      <c r="D21" s="183">
        <v>652.84</v>
      </c>
      <c r="E21" s="184">
        <v>652.84</v>
      </c>
      <c r="F21" s="185" t="s">
        <v>4636</v>
      </c>
      <c r="G21" s="186" t="s">
        <v>2746</v>
      </c>
      <c r="H21" s="187"/>
      <c r="I21" s="175"/>
      <c r="J21" s="175"/>
      <c r="K21" s="175"/>
      <c r="L21" s="175"/>
      <c r="M21" s="175"/>
      <c r="N21" s="175"/>
      <c r="O21" s="175"/>
      <c r="P21" s="175"/>
      <c r="Q21" s="175"/>
      <c r="R21" s="175"/>
      <c r="S21" s="175"/>
      <c r="T21" s="175"/>
      <c r="U21" s="175"/>
      <c r="V21" s="175"/>
      <c r="W21" s="175"/>
      <c r="X21" s="175"/>
      <c r="Y21" s="175"/>
      <c r="Z21" s="175"/>
      <c r="AA21" s="175"/>
      <c r="AB21" s="175"/>
      <c r="AC21" s="175"/>
      <c r="AD21" s="175"/>
      <c r="AE21" s="175"/>
      <c r="AF21" s="175"/>
      <c r="AG21" s="175"/>
      <c r="AH21" s="175"/>
      <c r="AI21" s="175"/>
      <c r="AJ21" s="175"/>
      <c r="AK21" s="175"/>
      <c r="AL21" s="175"/>
      <c r="AM21" s="175"/>
      <c r="AN21" s="175"/>
      <c r="AO21" s="175"/>
      <c r="AP21" s="175"/>
      <c r="AQ21" s="175"/>
      <c r="AR21" s="175"/>
    </row>
    <row r="22" spans="1:44" ht="102" hidden="1" x14ac:dyDescent="0.3">
      <c r="A22" s="175"/>
      <c r="B22" s="185" t="s">
        <v>4636</v>
      </c>
      <c r="C22" s="182"/>
      <c r="D22" s="183">
        <v>652.84</v>
      </c>
      <c r="E22" s="184">
        <v>652.84</v>
      </c>
      <c r="F22" s="186" t="s">
        <v>2746</v>
      </c>
      <c r="G22" s="181" t="s">
        <v>1337</v>
      </c>
      <c r="H22" s="182" t="s">
        <v>1338</v>
      </c>
      <c r="I22" s="175"/>
      <c r="J22" s="175"/>
      <c r="K22" s="175"/>
      <c r="L22" s="175"/>
      <c r="M22" s="175"/>
      <c r="N22" s="175"/>
      <c r="O22" s="175"/>
      <c r="P22" s="175"/>
      <c r="Q22" s="175"/>
      <c r="R22" s="175"/>
      <c r="S22" s="175"/>
      <c r="T22" s="175"/>
      <c r="U22" s="175"/>
      <c r="V22" s="175"/>
      <c r="W22" s="175"/>
      <c r="X22" s="175"/>
      <c r="Y22" s="175"/>
      <c r="Z22" s="175"/>
      <c r="AA22" s="175"/>
      <c r="AB22" s="175"/>
      <c r="AC22" s="175"/>
      <c r="AD22" s="175"/>
      <c r="AE22" s="175"/>
      <c r="AF22" s="175"/>
      <c r="AG22" s="175"/>
      <c r="AH22" s="175"/>
      <c r="AI22" s="175"/>
      <c r="AJ22" s="175"/>
      <c r="AK22" s="175"/>
      <c r="AL22" s="175"/>
      <c r="AM22" s="175"/>
      <c r="AN22" s="175"/>
      <c r="AO22" s="175"/>
      <c r="AP22" s="175"/>
      <c r="AQ22" s="175"/>
      <c r="AR22" s="175"/>
    </row>
    <row r="23" spans="1:44" ht="102" hidden="1" x14ac:dyDescent="0.3">
      <c r="A23" s="175"/>
      <c r="B23" s="186" t="s">
        <v>2746</v>
      </c>
      <c r="C23" s="187"/>
      <c r="D23" s="183">
        <v>652.84</v>
      </c>
      <c r="E23" s="184">
        <v>652.84</v>
      </c>
      <c r="F23" s="181" t="s">
        <v>1337</v>
      </c>
      <c r="G23" s="185" t="s">
        <v>4636</v>
      </c>
      <c r="H23" s="182"/>
      <c r="I23" s="175"/>
      <c r="J23" s="175"/>
      <c r="K23" s="175"/>
      <c r="L23" s="175"/>
      <c r="M23" s="175"/>
      <c r="N23" s="175"/>
      <c r="O23" s="175"/>
      <c r="P23" s="175"/>
      <c r="Q23" s="175"/>
      <c r="R23" s="175"/>
      <c r="S23" s="175"/>
      <c r="T23" s="175"/>
      <c r="U23" s="175"/>
      <c r="V23" s="175"/>
      <c r="W23" s="175"/>
      <c r="X23" s="175"/>
      <c r="Y23" s="175"/>
      <c r="Z23" s="175"/>
      <c r="AA23" s="175"/>
      <c r="AB23" s="175"/>
      <c r="AC23" s="175"/>
      <c r="AD23" s="175"/>
      <c r="AE23" s="175"/>
      <c r="AF23" s="175"/>
      <c r="AG23" s="175"/>
      <c r="AH23" s="175"/>
      <c r="AI23" s="175"/>
      <c r="AJ23" s="175"/>
      <c r="AK23" s="175"/>
      <c r="AL23" s="175"/>
      <c r="AM23" s="175"/>
      <c r="AN23" s="175"/>
      <c r="AO23" s="175"/>
      <c r="AP23" s="175"/>
      <c r="AQ23" s="175"/>
      <c r="AR23" s="175"/>
    </row>
    <row r="24" spans="1:44" ht="102" x14ac:dyDescent="0.3">
      <c r="A24" s="175"/>
      <c r="B24" s="181" t="s">
        <v>1337</v>
      </c>
      <c r="C24" s="182" t="s">
        <v>1338</v>
      </c>
      <c r="D24" s="183">
        <v>652.84</v>
      </c>
      <c r="E24" s="184">
        <v>652.84</v>
      </c>
      <c r="F24" s="185" t="s">
        <v>4636</v>
      </c>
      <c r="G24" s="186" t="s">
        <v>2747</v>
      </c>
      <c r="H24" s="187"/>
      <c r="I24" s="175"/>
      <c r="J24" s="175"/>
      <c r="K24" s="175"/>
      <c r="L24" s="175"/>
      <c r="M24" s="175"/>
      <c r="N24" s="175"/>
      <c r="O24" s="175"/>
      <c r="P24" s="175"/>
      <c r="Q24" s="175"/>
      <c r="R24" s="175"/>
      <c r="S24" s="175"/>
      <c r="T24" s="175"/>
      <c r="U24" s="175"/>
      <c r="V24" s="175"/>
      <c r="W24" s="175"/>
      <c r="X24" s="175"/>
      <c r="Y24" s="175"/>
      <c r="Z24" s="175"/>
      <c r="AA24" s="175"/>
      <c r="AB24" s="175"/>
      <c r="AC24" s="175"/>
      <c r="AD24" s="175"/>
      <c r="AE24" s="175"/>
      <c r="AF24" s="175"/>
      <c r="AG24" s="175"/>
      <c r="AH24" s="175"/>
      <c r="AI24" s="175"/>
      <c r="AJ24" s="175"/>
      <c r="AK24" s="175"/>
      <c r="AL24" s="175"/>
      <c r="AM24" s="175"/>
      <c r="AN24" s="175"/>
      <c r="AO24" s="175"/>
      <c r="AP24" s="175"/>
      <c r="AQ24" s="175"/>
      <c r="AR24" s="175"/>
    </row>
    <row r="25" spans="1:44" ht="102" hidden="1" x14ac:dyDescent="0.3">
      <c r="A25" s="175"/>
      <c r="B25" s="185" t="s">
        <v>4636</v>
      </c>
      <c r="C25" s="182"/>
      <c r="D25" s="183">
        <v>652.84</v>
      </c>
      <c r="E25" s="184">
        <v>652.84</v>
      </c>
      <c r="F25" s="186" t="s">
        <v>2747</v>
      </c>
      <c r="G25" s="181" t="s">
        <v>2619</v>
      </c>
      <c r="H25" s="182" t="s">
        <v>497</v>
      </c>
      <c r="I25" s="175"/>
      <c r="J25" s="175"/>
      <c r="K25" s="175"/>
      <c r="L25" s="175"/>
      <c r="M25" s="175"/>
      <c r="N25" s="175"/>
      <c r="O25" s="175"/>
      <c r="P25" s="175"/>
      <c r="Q25" s="175"/>
      <c r="R25" s="175"/>
      <c r="S25" s="175"/>
      <c r="T25" s="175"/>
      <c r="U25" s="175"/>
      <c r="V25" s="175"/>
      <c r="W25" s="175"/>
      <c r="X25" s="175"/>
      <c r="Y25" s="175"/>
      <c r="Z25" s="175"/>
      <c r="AA25" s="175"/>
      <c r="AB25" s="175"/>
      <c r="AC25" s="175"/>
      <c r="AD25" s="175"/>
      <c r="AE25" s="175"/>
      <c r="AF25" s="175"/>
      <c r="AG25" s="175"/>
      <c r="AH25" s="175"/>
      <c r="AI25" s="175"/>
      <c r="AJ25" s="175"/>
      <c r="AK25" s="175"/>
      <c r="AL25" s="175"/>
      <c r="AM25" s="175"/>
      <c r="AN25" s="175"/>
      <c r="AO25" s="175"/>
      <c r="AP25" s="175"/>
      <c r="AQ25" s="175"/>
      <c r="AR25" s="175"/>
    </row>
    <row r="26" spans="1:44" ht="102" hidden="1" x14ac:dyDescent="0.3">
      <c r="A26" s="175"/>
      <c r="B26" s="186" t="s">
        <v>2747</v>
      </c>
      <c r="C26" s="187"/>
      <c r="D26" s="183">
        <v>652.84</v>
      </c>
      <c r="E26" s="184">
        <v>652.84</v>
      </c>
      <c r="F26" s="181" t="s">
        <v>2619</v>
      </c>
      <c r="G26" s="185" t="s">
        <v>4636</v>
      </c>
      <c r="H26" s="182"/>
      <c r="I26" s="175"/>
      <c r="J26" s="175"/>
      <c r="K26" s="175"/>
      <c r="L26" s="175"/>
      <c r="M26" s="175"/>
      <c r="N26" s="175"/>
      <c r="O26" s="175"/>
      <c r="P26" s="175"/>
      <c r="Q26" s="175"/>
      <c r="R26" s="175"/>
      <c r="S26" s="175"/>
      <c r="T26" s="175"/>
      <c r="U26" s="175"/>
      <c r="V26" s="175"/>
      <c r="W26" s="175"/>
      <c r="X26" s="175"/>
      <c r="Y26" s="175"/>
      <c r="Z26" s="175"/>
      <c r="AA26" s="175"/>
      <c r="AB26" s="175"/>
      <c r="AC26" s="175"/>
      <c r="AD26" s="175"/>
      <c r="AE26" s="175"/>
      <c r="AF26" s="175"/>
      <c r="AG26" s="175"/>
      <c r="AH26" s="175"/>
      <c r="AI26" s="175"/>
      <c r="AJ26" s="175"/>
      <c r="AK26" s="175"/>
      <c r="AL26" s="175"/>
      <c r="AM26" s="175"/>
      <c r="AN26" s="175"/>
      <c r="AO26" s="175"/>
      <c r="AP26" s="175"/>
      <c r="AQ26" s="175"/>
      <c r="AR26" s="175"/>
    </row>
    <row r="27" spans="1:44" ht="102" x14ac:dyDescent="0.3">
      <c r="A27" s="175"/>
      <c r="B27" s="181" t="s">
        <v>2619</v>
      </c>
      <c r="C27" s="182" t="s">
        <v>497</v>
      </c>
      <c r="D27" s="183">
        <v>755.92</v>
      </c>
      <c r="E27" s="184">
        <v>755.92</v>
      </c>
      <c r="F27" s="185" t="s">
        <v>4636</v>
      </c>
      <c r="G27" s="186" t="s">
        <v>3856</v>
      </c>
      <c r="H27" s="187"/>
      <c r="I27" s="175"/>
      <c r="J27" s="175"/>
      <c r="K27" s="175"/>
      <c r="L27" s="175"/>
      <c r="M27" s="175"/>
      <c r="N27" s="175"/>
      <c r="O27" s="175"/>
      <c r="P27" s="175"/>
      <c r="Q27" s="175"/>
      <c r="R27" s="175"/>
      <c r="S27" s="175"/>
      <c r="T27" s="175"/>
      <c r="U27" s="175"/>
      <c r="V27" s="175"/>
      <c r="W27" s="175"/>
      <c r="X27" s="175"/>
      <c r="Y27" s="175"/>
      <c r="Z27" s="175"/>
      <c r="AA27" s="175"/>
      <c r="AB27" s="175"/>
      <c r="AC27" s="175"/>
      <c r="AD27" s="175"/>
      <c r="AE27" s="175"/>
      <c r="AF27" s="175"/>
      <c r="AG27" s="175"/>
      <c r="AH27" s="175"/>
      <c r="AI27" s="175"/>
      <c r="AJ27" s="175"/>
      <c r="AK27" s="175"/>
      <c r="AL27" s="175"/>
      <c r="AM27" s="175"/>
      <c r="AN27" s="175"/>
      <c r="AO27" s="175"/>
      <c r="AP27" s="175"/>
      <c r="AQ27" s="175"/>
      <c r="AR27" s="175"/>
    </row>
    <row r="28" spans="1:44" ht="102" hidden="1" x14ac:dyDescent="0.3">
      <c r="A28" s="175"/>
      <c r="B28" s="185" t="s">
        <v>4636</v>
      </c>
      <c r="C28" s="182"/>
      <c r="D28" s="183">
        <v>755.92</v>
      </c>
      <c r="E28" s="184">
        <v>755.92</v>
      </c>
      <c r="F28" s="186" t="s">
        <v>3856</v>
      </c>
      <c r="G28" s="181" t="s">
        <v>668</v>
      </c>
      <c r="H28" s="182" t="s">
        <v>669</v>
      </c>
      <c r="I28" s="175"/>
      <c r="J28" s="175"/>
      <c r="K28" s="175"/>
      <c r="L28" s="175"/>
      <c r="M28" s="175"/>
      <c r="N28" s="175"/>
      <c r="O28" s="175"/>
      <c r="P28" s="175"/>
      <c r="Q28" s="175"/>
      <c r="R28" s="175"/>
      <c r="S28" s="175"/>
      <c r="T28" s="175"/>
      <c r="U28" s="175"/>
      <c r="V28" s="175"/>
      <c r="W28" s="175"/>
      <c r="X28" s="175"/>
      <c r="Y28" s="175"/>
      <c r="Z28" s="175"/>
      <c r="AA28" s="175"/>
      <c r="AB28" s="175"/>
      <c r="AC28" s="175"/>
      <c r="AD28" s="175"/>
      <c r="AE28" s="175"/>
      <c r="AF28" s="175"/>
      <c r="AG28" s="175"/>
      <c r="AH28" s="175"/>
      <c r="AI28" s="175"/>
      <c r="AJ28" s="175"/>
      <c r="AK28" s="175"/>
      <c r="AL28" s="175"/>
      <c r="AM28" s="175"/>
      <c r="AN28" s="175"/>
      <c r="AO28" s="175"/>
      <c r="AP28" s="175"/>
      <c r="AQ28" s="175"/>
      <c r="AR28" s="175"/>
    </row>
    <row r="29" spans="1:44" ht="102" hidden="1" x14ac:dyDescent="0.3">
      <c r="A29" s="175"/>
      <c r="B29" s="186" t="s">
        <v>3856</v>
      </c>
      <c r="C29" s="187"/>
      <c r="D29" s="183">
        <v>755.92</v>
      </c>
      <c r="E29" s="184">
        <v>755.92</v>
      </c>
      <c r="F29" s="181" t="s">
        <v>668</v>
      </c>
      <c r="G29" s="185" t="s">
        <v>4636</v>
      </c>
      <c r="H29" s="182"/>
      <c r="I29" s="175"/>
      <c r="J29" s="175"/>
      <c r="K29" s="175"/>
      <c r="L29" s="175"/>
      <c r="M29" s="175"/>
      <c r="N29" s="175"/>
      <c r="O29" s="175"/>
      <c r="P29" s="175"/>
      <c r="Q29" s="175"/>
      <c r="R29" s="175"/>
      <c r="S29" s="175"/>
      <c r="T29" s="175"/>
      <c r="U29" s="175"/>
      <c r="V29" s="175"/>
      <c r="W29" s="175"/>
      <c r="X29" s="175"/>
      <c r="Y29" s="175"/>
      <c r="Z29" s="175"/>
      <c r="AA29" s="175"/>
      <c r="AB29" s="175"/>
      <c r="AC29" s="175"/>
      <c r="AD29" s="175"/>
      <c r="AE29" s="175"/>
      <c r="AF29" s="175"/>
      <c r="AG29" s="175"/>
      <c r="AH29" s="175"/>
      <c r="AI29" s="175"/>
      <c r="AJ29" s="175"/>
      <c r="AK29" s="175"/>
      <c r="AL29" s="175"/>
      <c r="AM29" s="175"/>
      <c r="AN29" s="175"/>
      <c r="AO29" s="175"/>
      <c r="AP29" s="175"/>
      <c r="AQ29" s="175"/>
      <c r="AR29" s="175"/>
    </row>
    <row r="30" spans="1:44" ht="102" x14ac:dyDescent="0.3">
      <c r="A30" s="175"/>
      <c r="B30" s="181" t="s">
        <v>668</v>
      </c>
      <c r="C30" s="182" t="s">
        <v>669</v>
      </c>
      <c r="D30" s="183">
        <v>721.56</v>
      </c>
      <c r="E30" s="184">
        <v>721.56</v>
      </c>
      <c r="F30" s="185" t="s">
        <v>4636</v>
      </c>
      <c r="G30" s="186" t="s">
        <v>2748</v>
      </c>
      <c r="H30" s="187"/>
      <c r="I30" s="175"/>
      <c r="J30" s="175"/>
      <c r="K30" s="175"/>
      <c r="L30" s="175"/>
      <c r="M30" s="175"/>
      <c r="N30" s="175"/>
      <c r="O30" s="175"/>
      <c r="P30" s="175"/>
      <c r="Q30" s="175"/>
      <c r="R30" s="175"/>
      <c r="S30" s="175"/>
      <c r="T30" s="175"/>
      <c r="U30" s="175"/>
      <c r="V30" s="175"/>
      <c r="W30" s="175"/>
      <c r="X30" s="175"/>
      <c r="Y30" s="175"/>
      <c r="Z30" s="175"/>
      <c r="AA30" s="175"/>
      <c r="AB30" s="175"/>
      <c r="AC30" s="175"/>
      <c r="AD30" s="175"/>
      <c r="AE30" s="175"/>
      <c r="AF30" s="175"/>
      <c r="AG30" s="175"/>
      <c r="AH30" s="175"/>
      <c r="AI30" s="175"/>
      <c r="AJ30" s="175"/>
      <c r="AK30" s="175"/>
      <c r="AL30" s="175"/>
      <c r="AM30" s="175"/>
      <c r="AN30" s="175"/>
      <c r="AO30" s="175"/>
      <c r="AP30" s="175"/>
      <c r="AQ30" s="175"/>
      <c r="AR30" s="175"/>
    </row>
    <row r="31" spans="1:44" ht="102" hidden="1" x14ac:dyDescent="0.3">
      <c r="A31" s="175"/>
      <c r="B31" s="185" t="s">
        <v>4636</v>
      </c>
      <c r="C31" s="182"/>
      <c r="D31" s="183">
        <v>721.56</v>
      </c>
      <c r="E31" s="184">
        <v>721.56</v>
      </c>
      <c r="F31" s="186" t="s">
        <v>2748</v>
      </c>
      <c r="G31" s="181" t="s">
        <v>2618</v>
      </c>
      <c r="H31" s="182" t="s">
        <v>504</v>
      </c>
      <c r="I31" s="175"/>
      <c r="J31" s="175"/>
      <c r="K31" s="175"/>
      <c r="L31" s="175"/>
      <c r="M31" s="175"/>
      <c r="N31" s="175"/>
      <c r="O31" s="175"/>
      <c r="P31" s="175"/>
      <c r="Q31" s="175"/>
      <c r="R31" s="175"/>
      <c r="S31" s="175"/>
      <c r="T31" s="175"/>
      <c r="U31" s="175"/>
      <c r="V31" s="175"/>
      <c r="W31" s="175"/>
      <c r="X31" s="175"/>
      <c r="Y31" s="175"/>
      <c r="Z31" s="175"/>
      <c r="AA31" s="175"/>
      <c r="AB31" s="175"/>
      <c r="AC31" s="175"/>
      <c r="AD31" s="175"/>
      <c r="AE31" s="175"/>
      <c r="AF31" s="175"/>
      <c r="AG31" s="175"/>
      <c r="AH31" s="175"/>
      <c r="AI31" s="175"/>
      <c r="AJ31" s="175"/>
      <c r="AK31" s="175"/>
      <c r="AL31" s="175"/>
      <c r="AM31" s="175"/>
      <c r="AN31" s="175"/>
      <c r="AO31" s="175"/>
      <c r="AP31" s="175"/>
      <c r="AQ31" s="175"/>
      <c r="AR31" s="175"/>
    </row>
    <row r="32" spans="1:44" ht="102" hidden="1" x14ac:dyDescent="0.3">
      <c r="A32" s="175"/>
      <c r="B32" s="186" t="s">
        <v>2748</v>
      </c>
      <c r="C32" s="187"/>
      <c r="D32" s="183">
        <v>721.56</v>
      </c>
      <c r="E32" s="184">
        <v>721.56</v>
      </c>
      <c r="F32" s="181" t="s">
        <v>2618</v>
      </c>
      <c r="G32" s="185" t="s">
        <v>4636</v>
      </c>
      <c r="H32" s="182"/>
      <c r="I32" s="175"/>
      <c r="J32" s="175"/>
      <c r="K32" s="175"/>
      <c r="L32" s="175"/>
      <c r="M32" s="175"/>
      <c r="N32" s="175"/>
      <c r="O32" s="175"/>
      <c r="P32" s="175"/>
      <c r="Q32" s="175"/>
      <c r="R32" s="175"/>
      <c r="S32" s="175"/>
      <c r="T32" s="175"/>
      <c r="U32" s="175"/>
      <c r="V32" s="175"/>
      <c r="W32" s="175"/>
      <c r="X32" s="175"/>
      <c r="Y32" s="175"/>
      <c r="Z32" s="175"/>
      <c r="AA32" s="175"/>
      <c r="AB32" s="175"/>
      <c r="AC32" s="175"/>
      <c r="AD32" s="175"/>
      <c r="AE32" s="175"/>
      <c r="AF32" s="175"/>
      <c r="AG32" s="175"/>
      <c r="AH32" s="175"/>
      <c r="AI32" s="175"/>
      <c r="AJ32" s="175"/>
      <c r="AK32" s="175"/>
      <c r="AL32" s="175"/>
      <c r="AM32" s="175"/>
      <c r="AN32" s="175"/>
      <c r="AO32" s="175"/>
      <c r="AP32" s="175"/>
      <c r="AQ32" s="175"/>
      <c r="AR32" s="175"/>
    </row>
    <row r="33" spans="1:44" ht="102" x14ac:dyDescent="0.3">
      <c r="A33" s="175"/>
      <c r="B33" s="181" t="s">
        <v>2618</v>
      </c>
      <c r="C33" s="182" t="s">
        <v>504</v>
      </c>
      <c r="D33" s="183">
        <v>889.06</v>
      </c>
      <c r="E33" s="184">
        <v>889.06</v>
      </c>
      <c r="F33" s="185" t="s">
        <v>4636</v>
      </c>
      <c r="G33" s="186" t="s">
        <v>3850</v>
      </c>
      <c r="H33" s="187"/>
      <c r="I33" s="175"/>
      <c r="J33" s="175"/>
      <c r="K33" s="175"/>
      <c r="L33" s="175"/>
      <c r="M33" s="175"/>
      <c r="N33" s="175"/>
      <c r="O33" s="175"/>
      <c r="P33" s="175"/>
      <c r="Q33" s="175"/>
      <c r="R33" s="175"/>
      <c r="S33" s="175"/>
      <c r="T33" s="175"/>
      <c r="U33" s="175"/>
      <c r="V33" s="175"/>
      <c r="W33" s="175"/>
      <c r="X33" s="175"/>
      <c r="Y33" s="175"/>
      <c r="Z33" s="175"/>
      <c r="AA33" s="175"/>
      <c r="AB33" s="175"/>
      <c r="AC33" s="175"/>
      <c r="AD33" s="175"/>
      <c r="AE33" s="175"/>
      <c r="AF33" s="175"/>
      <c r="AG33" s="175"/>
      <c r="AH33" s="175"/>
      <c r="AI33" s="175"/>
      <c r="AJ33" s="175"/>
      <c r="AK33" s="175"/>
      <c r="AL33" s="175"/>
      <c r="AM33" s="175"/>
      <c r="AN33" s="175"/>
      <c r="AO33" s="175"/>
      <c r="AP33" s="175"/>
      <c r="AQ33" s="175"/>
      <c r="AR33" s="175"/>
    </row>
    <row r="34" spans="1:44" ht="102" hidden="1" x14ac:dyDescent="0.3">
      <c r="A34" s="175"/>
      <c r="B34" s="185" t="s">
        <v>4636</v>
      </c>
      <c r="C34" s="182"/>
      <c r="D34" s="183">
        <v>889.06</v>
      </c>
      <c r="E34" s="184">
        <v>889.06</v>
      </c>
      <c r="F34" s="186" t="s">
        <v>3850</v>
      </c>
      <c r="G34" s="181" t="s">
        <v>2616</v>
      </c>
      <c r="H34" s="182" t="s">
        <v>620</v>
      </c>
      <c r="I34" s="175"/>
      <c r="J34" s="175"/>
      <c r="K34" s="175"/>
      <c r="L34" s="175"/>
      <c r="M34" s="175"/>
      <c r="N34" s="175"/>
      <c r="O34" s="175"/>
      <c r="P34" s="175"/>
      <c r="Q34" s="175"/>
      <c r="R34" s="175"/>
      <c r="S34" s="175"/>
      <c r="T34" s="175"/>
      <c r="U34" s="175"/>
      <c r="V34" s="175"/>
      <c r="W34" s="175"/>
      <c r="X34" s="175"/>
      <c r="Y34" s="175"/>
      <c r="Z34" s="175"/>
      <c r="AA34" s="175"/>
      <c r="AB34" s="175"/>
      <c r="AC34" s="175"/>
      <c r="AD34" s="175"/>
      <c r="AE34" s="175"/>
      <c r="AF34" s="175"/>
      <c r="AG34" s="175"/>
      <c r="AH34" s="175"/>
      <c r="AI34" s="175"/>
      <c r="AJ34" s="175"/>
      <c r="AK34" s="175"/>
      <c r="AL34" s="175"/>
      <c r="AM34" s="175"/>
      <c r="AN34" s="175"/>
      <c r="AO34" s="175"/>
      <c r="AP34" s="175"/>
      <c r="AQ34" s="175"/>
      <c r="AR34" s="175"/>
    </row>
    <row r="35" spans="1:44" ht="102" hidden="1" x14ac:dyDescent="0.3">
      <c r="A35" s="175"/>
      <c r="B35" s="186" t="s">
        <v>3850</v>
      </c>
      <c r="C35" s="187"/>
      <c r="D35" s="183">
        <v>889.06</v>
      </c>
      <c r="E35" s="184">
        <v>889.06</v>
      </c>
      <c r="F35" s="181" t="s">
        <v>2616</v>
      </c>
      <c r="G35" s="185" t="s">
        <v>4636</v>
      </c>
      <c r="H35" s="182"/>
      <c r="I35" s="175"/>
      <c r="J35" s="175"/>
      <c r="K35" s="175"/>
      <c r="L35" s="175"/>
      <c r="M35" s="175"/>
      <c r="N35" s="175"/>
      <c r="O35" s="175"/>
      <c r="P35" s="175"/>
      <c r="Q35" s="175"/>
      <c r="R35" s="175"/>
      <c r="S35" s="175"/>
      <c r="T35" s="175"/>
      <c r="U35" s="175"/>
      <c r="V35" s="175"/>
      <c r="W35" s="175"/>
      <c r="X35" s="175"/>
      <c r="Y35" s="175"/>
      <c r="Z35" s="175"/>
      <c r="AA35" s="175"/>
      <c r="AB35" s="175"/>
      <c r="AC35" s="175"/>
      <c r="AD35" s="175"/>
      <c r="AE35" s="175"/>
      <c r="AF35" s="175"/>
      <c r="AG35" s="175"/>
      <c r="AH35" s="175"/>
      <c r="AI35" s="175"/>
      <c r="AJ35" s="175"/>
      <c r="AK35" s="175"/>
      <c r="AL35" s="175"/>
      <c r="AM35" s="175"/>
      <c r="AN35" s="175"/>
      <c r="AO35" s="175"/>
      <c r="AP35" s="175"/>
      <c r="AQ35" s="175"/>
      <c r="AR35" s="175"/>
    </row>
    <row r="36" spans="1:44" ht="102" x14ac:dyDescent="0.3">
      <c r="A36" s="175"/>
      <c r="B36" s="181" t="s">
        <v>2616</v>
      </c>
      <c r="C36" s="182" t="s">
        <v>620</v>
      </c>
      <c r="D36" s="183">
        <v>940.6</v>
      </c>
      <c r="E36" s="184">
        <v>940.6</v>
      </c>
      <c r="F36" s="185" t="s">
        <v>4636</v>
      </c>
      <c r="G36" s="186" t="s">
        <v>3865</v>
      </c>
      <c r="H36" s="187"/>
      <c r="I36" s="175"/>
      <c r="J36" s="175"/>
      <c r="K36" s="175"/>
      <c r="L36" s="175"/>
      <c r="M36" s="175"/>
      <c r="N36" s="175"/>
      <c r="O36" s="175"/>
      <c r="P36" s="175"/>
      <c r="Q36" s="175"/>
      <c r="R36" s="175"/>
      <c r="S36" s="175"/>
      <c r="T36" s="175"/>
      <c r="U36" s="175"/>
      <c r="V36" s="175"/>
      <c r="W36" s="175"/>
      <c r="X36" s="175"/>
      <c r="Y36" s="175"/>
      <c r="Z36" s="175"/>
      <c r="AA36" s="175"/>
      <c r="AB36" s="175"/>
      <c r="AC36" s="175"/>
      <c r="AD36" s="175"/>
      <c r="AE36" s="175"/>
      <c r="AF36" s="175"/>
      <c r="AG36" s="175"/>
      <c r="AH36" s="175"/>
      <c r="AI36" s="175"/>
      <c r="AJ36" s="175"/>
      <c r="AK36" s="175"/>
      <c r="AL36" s="175"/>
      <c r="AM36" s="175"/>
      <c r="AN36" s="175"/>
      <c r="AO36" s="175"/>
      <c r="AP36" s="175"/>
      <c r="AQ36" s="175"/>
      <c r="AR36" s="175"/>
    </row>
    <row r="37" spans="1:44" ht="102" hidden="1" x14ac:dyDescent="0.3">
      <c r="A37" s="175"/>
      <c r="B37" s="185" t="s">
        <v>4636</v>
      </c>
      <c r="C37" s="182"/>
      <c r="D37" s="183">
        <v>940.6</v>
      </c>
      <c r="E37" s="184">
        <v>940.6</v>
      </c>
      <c r="F37" s="186" t="s">
        <v>3865</v>
      </c>
      <c r="G37" s="181" t="s">
        <v>629</v>
      </c>
      <c r="H37" s="182" t="s">
        <v>630</v>
      </c>
      <c r="I37" s="175"/>
      <c r="J37" s="175"/>
      <c r="K37" s="175"/>
      <c r="L37" s="175"/>
      <c r="M37" s="175"/>
      <c r="N37" s="175"/>
      <c r="O37" s="175"/>
      <c r="P37" s="175"/>
      <c r="Q37" s="175"/>
      <c r="R37" s="175"/>
      <c r="S37" s="175"/>
      <c r="T37" s="175"/>
      <c r="U37" s="175"/>
      <c r="V37" s="175"/>
      <c r="W37" s="175"/>
      <c r="X37" s="175"/>
      <c r="Y37" s="175"/>
      <c r="Z37" s="175"/>
      <c r="AA37" s="175"/>
      <c r="AB37" s="175"/>
      <c r="AC37" s="175"/>
      <c r="AD37" s="175"/>
      <c r="AE37" s="175"/>
      <c r="AF37" s="175"/>
      <c r="AG37" s="175"/>
      <c r="AH37" s="175"/>
      <c r="AI37" s="175"/>
      <c r="AJ37" s="175"/>
      <c r="AK37" s="175"/>
      <c r="AL37" s="175"/>
      <c r="AM37" s="175"/>
      <c r="AN37" s="175"/>
      <c r="AO37" s="175"/>
      <c r="AP37" s="175"/>
      <c r="AQ37" s="175"/>
      <c r="AR37" s="175"/>
    </row>
    <row r="38" spans="1:44" ht="102" hidden="1" x14ac:dyDescent="0.3">
      <c r="A38" s="175"/>
      <c r="B38" s="186" t="s">
        <v>3865</v>
      </c>
      <c r="C38" s="187"/>
      <c r="D38" s="183">
        <v>940.6</v>
      </c>
      <c r="E38" s="184">
        <v>940.6</v>
      </c>
      <c r="F38" s="181" t="s">
        <v>629</v>
      </c>
      <c r="G38" s="185" t="s">
        <v>4636</v>
      </c>
      <c r="H38" s="182"/>
      <c r="I38" s="175"/>
      <c r="J38" s="175"/>
      <c r="K38" s="175"/>
      <c r="L38" s="175"/>
      <c r="M38" s="175"/>
      <c r="N38" s="175"/>
      <c r="O38" s="175"/>
      <c r="P38" s="175"/>
      <c r="Q38" s="175"/>
      <c r="R38" s="175"/>
      <c r="S38" s="175"/>
      <c r="T38" s="175"/>
      <c r="U38" s="175"/>
      <c r="V38" s="175"/>
      <c r="W38" s="175"/>
      <c r="X38" s="175"/>
      <c r="Y38" s="175"/>
      <c r="Z38" s="175"/>
      <c r="AA38" s="175"/>
      <c r="AB38" s="175"/>
      <c r="AC38" s="175"/>
      <c r="AD38" s="175"/>
      <c r="AE38" s="175"/>
      <c r="AF38" s="175"/>
      <c r="AG38" s="175"/>
      <c r="AH38" s="175"/>
      <c r="AI38" s="175"/>
      <c r="AJ38" s="175"/>
      <c r="AK38" s="175"/>
      <c r="AL38" s="175"/>
      <c r="AM38" s="175"/>
      <c r="AN38" s="175"/>
      <c r="AO38" s="175"/>
      <c r="AP38" s="175"/>
      <c r="AQ38" s="175"/>
      <c r="AR38" s="175"/>
    </row>
    <row r="39" spans="1:44" ht="102" x14ac:dyDescent="0.3">
      <c r="A39" s="175"/>
      <c r="B39" s="181" t="s">
        <v>629</v>
      </c>
      <c r="C39" s="182" t="s">
        <v>630</v>
      </c>
      <c r="D39" s="183">
        <v>721.56</v>
      </c>
      <c r="E39" s="184">
        <v>721.56</v>
      </c>
      <c r="F39" s="185" t="s">
        <v>4636</v>
      </c>
      <c r="G39" s="186" t="s">
        <v>2749</v>
      </c>
      <c r="H39" s="187"/>
      <c r="I39" s="175"/>
      <c r="J39" s="175"/>
      <c r="K39" s="175"/>
      <c r="L39" s="175"/>
      <c r="M39" s="175"/>
      <c r="N39" s="175"/>
      <c r="O39" s="175"/>
      <c r="P39" s="175"/>
      <c r="Q39" s="175"/>
      <c r="R39" s="175"/>
      <c r="S39" s="175"/>
      <c r="T39" s="175"/>
      <c r="U39" s="175"/>
      <c r="V39" s="175"/>
      <c r="W39" s="175"/>
      <c r="X39" s="175"/>
      <c r="Y39" s="175"/>
      <c r="Z39" s="175"/>
      <c r="AA39" s="175"/>
      <c r="AB39" s="175"/>
      <c r="AC39" s="175"/>
      <c r="AD39" s="175"/>
      <c r="AE39" s="175"/>
      <c r="AF39" s="175"/>
      <c r="AG39" s="175"/>
      <c r="AH39" s="175"/>
      <c r="AI39" s="175"/>
      <c r="AJ39" s="175"/>
      <c r="AK39" s="175"/>
      <c r="AL39" s="175"/>
      <c r="AM39" s="175"/>
      <c r="AN39" s="175"/>
      <c r="AO39" s="175"/>
      <c r="AP39" s="175"/>
      <c r="AQ39" s="175"/>
      <c r="AR39" s="175"/>
    </row>
    <row r="40" spans="1:44" ht="102" hidden="1" x14ac:dyDescent="0.3">
      <c r="A40" s="175"/>
      <c r="B40" s="185" t="s">
        <v>4636</v>
      </c>
      <c r="C40" s="182"/>
      <c r="D40" s="183">
        <v>721.56</v>
      </c>
      <c r="E40" s="184">
        <v>721.56</v>
      </c>
      <c r="F40" s="186" t="s">
        <v>2749</v>
      </c>
      <c r="G40" s="181" t="s">
        <v>2564</v>
      </c>
      <c r="H40" s="182" t="s">
        <v>1669</v>
      </c>
      <c r="I40" s="175"/>
      <c r="J40" s="175"/>
      <c r="K40" s="175"/>
      <c r="L40" s="175"/>
      <c r="M40" s="175"/>
      <c r="N40" s="175"/>
      <c r="O40" s="175"/>
      <c r="P40" s="175"/>
      <c r="Q40" s="175"/>
      <c r="R40" s="175"/>
      <c r="S40" s="175"/>
      <c r="T40" s="175"/>
      <c r="U40" s="175"/>
      <c r="V40" s="175"/>
      <c r="W40" s="175"/>
      <c r="X40" s="175"/>
      <c r="Y40" s="175"/>
      <c r="Z40" s="175"/>
      <c r="AA40" s="175"/>
      <c r="AB40" s="175"/>
      <c r="AC40" s="175"/>
      <c r="AD40" s="175"/>
      <c r="AE40" s="175"/>
      <c r="AF40" s="175"/>
      <c r="AG40" s="175"/>
      <c r="AH40" s="175"/>
      <c r="AI40" s="175"/>
      <c r="AJ40" s="175"/>
      <c r="AK40" s="175"/>
      <c r="AL40" s="175"/>
      <c r="AM40" s="175"/>
      <c r="AN40" s="175"/>
      <c r="AO40" s="175"/>
      <c r="AP40" s="175"/>
      <c r="AQ40" s="175"/>
      <c r="AR40" s="175"/>
    </row>
    <row r="41" spans="1:44" ht="102" hidden="1" x14ac:dyDescent="0.3">
      <c r="A41" s="175"/>
      <c r="B41" s="186" t="s">
        <v>2749</v>
      </c>
      <c r="C41" s="187"/>
      <c r="D41" s="183">
        <v>721.56</v>
      </c>
      <c r="E41" s="184">
        <v>721.56</v>
      </c>
      <c r="F41" s="181" t="s">
        <v>2564</v>
      </c>
      <c r="G41" s="185" t="s">
        <v>4636</v>
      </c>
      <c r="H41" s="182"/>
      <c r="I41" s="175"/>
      <c r="J41" s="175"/>
      <c r="K41" s="175"/>
      <c r="L41" s="175"/>
      <c r="M41" s="175"/>
      <c r="N41" s="175"/>
      <c r="O41" s="175"/>
      <c r="P41" s="175"/>
      <c r="Q41" s="175"/>
      <c r="R41" s="175"/>
      <c r="S41" s="175"/>
      <c r="T41" s="175"/>
      <c r="U41" s="175"/>
      <c r="V41" s="175"/>
      <c r="W41" s="175"/>
      <c r="X41" s="175"/>
      <c r="Y41" s="175"/>
      <c r="Z41" s="175"/>
      <c r="AA41" s="175"/>
      <c r="AB41" s="175"/>
      <c r="AC41" s="175"/>
      <c r="AD41" s="175"/>
      <c r="AE41" s="175"/>
      <c r="AF41" s="175"/>
      <c r="AG41" s="175"/>
      <c r="AH41" s="175"/>
      <c r="AI41" s="175"/>
      <c r="AJ41" s="175"/>
      <c r="AK41" s="175"/>
      <c r="AL41" s="175"/>
      <c r="AM41" s="175"/>
      <c r="AN41" s="175"/>
      <c r="AO41" s="175"/>
      <c r="AP41" s="175"/>
      <c r="AQ41" s="175"/>
      <c r="AR41" s="175"/>
    </row>
    <row r="42" spans="1:44" ht="102" x14ac:dyDescent="0.3">
      <c r="A42" s="175"/>
      <c r="B42" s="181" t="s">
        <v>2564</v>
      </c>
      <c r="C42" s="182" t="s">
        <v>1669</v>
      </c>
      <c r="D42" s="183">
        <v>678.61</v>
      </c>
      <c r="E42" s="184">
        <v>678.61</v>
      </c>
      <c r="F42" s="185" t="s">
        <v>4636</v>
      </c>
      <c r="G42" s="186" t="s">
        <v>3858</v>
      </c>
      <c r="H42" s="187"/>
      <c r="I42" s="175"/>
      <c r="J42" s="175"/>
      <c r="K42" s="175"/>
      <c r="L42" s="175"/>
      <c r="M42" s="175"/>
      <c r="N42" s="175"/>
      <c r="O42" s="175"/>
      <c r="P42" s="175"/>
      <c r="Q42" s="175"/>
      <c r="R42" s="175"/>
      <c r="S42" s="175"/>
      <c r="T42" s="175"/>
      <c r="U42" s="175"/>
      <c r="V42" s="175"/>
      <c r="W42" s="175"/>
      <c r="X42" s="175"/>
      <c r="Y42" s="175"/>
      <c r="Z42" s="175"/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5"/>
      <c r="AL42" s="175"/>
      <c r="AM42" s="175"/>
      <c r="AN42" s="175"/>
      <c r="AO42" s="175"/>
      <c r="AP42" s="175"/>
      <c r="AQ42" s="175"/>
      <c r="AR42" s="175"/>
    </row>
    <row r="43" spans="1:44" ht="102" hidden="1" x14ac:dyDescent="0.3">
      <c r="A43" s="175"/>
      <c r="B43" s="185" t="s">
        <v>4636</v>
      </c>
      <c r="C43" s="182"/>
      <c r="D43" s="183">
        <v>678.61</v>
      </c>
      <c r="E43" s="184">
        <v>678.61</v>
      </c>
      <c r="F43" s="186" t="s">
        <v>3858</v>
      </c>
      <c r="G43" s="181" t="s">
        <v>2558</v>
      </c>
      <c r="H43" s="182" t="s">
        <v>562</v>
      </c>
      <c r="I43" s="175"/>
      <c r="J43" s="175"/>
      <c r="K43" s="175"/>
      <c r="L43" s="175"/>
      <c r="M43" s="175"/>
      <c r="N43" s="175"/>
      <c r="O43" s="175"/>
      <c r="P43" s="175"/>
      <c r="Q43" s="175"/>
      <c r="R43" s="175"/>
      <c r="S43" s="175"/>
      <c r="T43" s="175"/>
      <c r="U43" s="175"/>
      <c r="V43" s="175"/>
      <c r="W43" s="175"/>
      <c r="X43" s="175"/>
      <c r="Y43" s="175"/>
      <c r="Z43" s="175"/>
      <c r="AA43" s="175"/>
      <c r="AB43" s="175"/>
      <c r="AC43" s="175"/>
      <c r="AD43" s="175"/>
      <c r="AE43" s="175"/>
      <c r="AF43" s="175"/>
      <c r="AG43" s="175"/>
      <c r="AH43" s="175"/>
      <c r="AI43" s="175"/>
      <c r="AJ43" s="175"/>
      <c r="AK43" s="175"/>
      <c r="AL43" s="175"/>
      <c r="AM43" s="175"/>
      <c r="AN43" s="175"/>
      <c r="AO43" s="175"/>
      <c r="AP43" s="175"/>
      <c r="AQ43" s="175"/>
      <c r="AR43" s="175"/>
    </row>
    <row r="44" spans="1:44" ht="102" hidden="1" x14ac:dyDescent="0.3">
      <c r="A44" s="175"/>
      <c r="B44" s="186" t="s">
        <v>3858</v>
      </c>
      <c r="C44" s="187"/>
      <c r="D44" s="183">
        <v>678.61</v>
      </c>
      <c r="E44" s="184">
        <v>678.61</v>
      </c>
      <c r="F44" s="181" t="s">
        <v>2558</v>
      </c>
      <c r="G44" s="185" t="s">
        <v>4636</v>
      </c>
      <c r="H44" s="182"/>
      <c r="I44" s="175"/>
      <c r="J44" s="175"/>
      <c r="K44" s="175"/>
      <c r="L44" s="175"/>
      <c r="M44" s="175"/>
      <c r="N44" s="175"/>
      <c r="O44" s="175"/>
      <c r="P44" s="175"/>
      <c r="Q44" s="175"/>
      <c r="R44" s="175"/>
      <c r="S44" s="175"/>
      <c r="T44" s="175"/>
      <c r="U44" s="175"/>
      <c r="V44" s="175"/>
      <c r="W44" s="175"/>
      <c r="X44" s="175"/>
      <c r="Y44" s="175"/>
      <c r="Z44" s="175"/>
      <c r="AA44" s="175"/>
      <c r="AB44" s="175"/>
      <c r="AC44" s="175"/>
      <c r="AD44" s="175"/>
      <c r="AE44" s="175"/>
      <c r="AF44" s="175"/>
      <c r="AG44" s="175"/>
      <c r="AH44" s="175"/>
      <c r="AI44" s="175"/>
      <c r="AJ44" s="175"/>
      <c r="AK44" s="175"/>
      <c r="AL44" s="175"/>
      <c r="AM44" s="175"/>
      <c r="AN44" s="175"/>
      <c r="AO44" s="175"/>
      <c r="AP44" s="175"/>
      <c r="AQ44" s="175"/>
      <c r="AR44" s="175"/>
    </row>
    <row r="45" spans="1:44" ht="102" x14ac:dyDescent="0.3">
      <c r="A45" s="175"/>
      <c r="B45" s="181" t="s">
        <v>2558</v>
      </c>
      <c r="C45" s="182" t="s">
        <v>562</v>
      </c>
      <c r="D45" s="183">
        <v>678.61</v>
      </c>
      <c r="E45" s="184">
        <v>678.61</v>
      </c>
      <c r="F45" s="185" t="s">
        <v>4636</v>
      </c>
      <c r="G45" s="186" t="s">
        <v>3857</v>
      </c>
      <c r="H45" s="187"/>
      <c r="I45" s="175"/>
      <c r="J45" s="175"/>
      <c r="K45" s="175"/>
      <c r="L45" s="175"/>
      <c r="M45" s="175"/>
      <c r="N45" s="175"/>
      <c r="O45" s="175"/>
      <c r="P45" s="175"/>
      <c r="Q45" s="175"/>
      <c r="R45" s="175"/>
      <c r="S45" s="175"/>
      <c r="T45" s="175"/>
      <c r="U45" s="175"/>
      <c r="V45" s="175"/>
      <c r="W45" s="175"/>
      <c r="X45" s="175"/>
      <c r="Y45" s="175"/>
      <c r="Z45" s="175"/>
      <c r="AA45" s="175"/>
      <c r="AB45" s="175"/>
      <c r="AC45" s="175"/>
      <c r="AD45" s="175"/>
      <c r="AE45" s="175"/>
      <c r="AF45" s="175"/>
      <c r="AG45" s="175"/>
      <c r="AH45" s="175"/>
      <c r="AI45" s="175"/>
      <c r="AJ45" s="175"/>
      <c r="AK45" s="175"/>
      <c r="AL45" s="175"/>
      <c r="AM45" s="175"/>
      <c r="AN45" s="175"/>
      <c r="AO45" s="175"/>
      <c r="AP45" s="175"/>
      <c r="AQ45" s="175"/>
      <c r="AR45" s="175"/>
    </row>
    <row r="46" spans="1:44" ht="102" hidden="1" x14ac:dyDescent="0.3">
      <c r="A46" s="175"/>
      <c r="B46" s="185" t="s">
        <v>4636</v>
      </c>
      <c r="C46" s="182"/>
      <c r="D46" s="183">
        <v>678.61</v>
      </c>
      <c r="E46" s="184">
        <v>678.61</v>
      </c>
      <c r="F46" s="186" t="s">
        <v>3857</v>
      </c>
      <c r="G46" s="181" t="s">
        <v>2549</v>
      </c>
      <c r="H46" s="182" t="s">
        <v>1192</v>
      </c>
      <c r="I46" s="175"/>
      <c r="J46" s="175"/>
      <c r="K46" s="175"/>
      <c r="L46" s="175"/>
      <c r="M46" s="175"/>
      <c r="N46" s="175"/>
      <c r="O46" s="175"/>
      <c r="P46" s="175"/>
      <c r="Q46" s="175"/>
      <c r="R46" s="175"/>
      <c r="S46" s="175"/>
      <c r="T46" s="175"/>
      <c r="U46" s="175"/>
      <c r="V46" s="175"/>
      <c r="W46" s="175"/>
      <c r="X46" s="175"/>
      <c r="Y46" s="175"/>
      <c r="Z46" s="175"/>
      <c r="AA46" s="175"/>
      <c r="AB46" s="175"/>
      <c r="AC46" s="175"/>
      <c r="AD46" s="175"/>
      <c r="AE46" s="175"/>
      <c r="AF46" s="175"/>
      <c r="AG46" s="175"/>
      <c r="AH46" s="175"/>
      <c r="AI46" s="175"/>
      <c r="AJ46" s="175"/>
      <c r="AK46" s="175"/>
      <c r="AL46" s="175"/>
      <c r="AM46" s="175"/>
      <c r="AN46" s="175"/>
      <c r="AO46" s="175"/>
      <c r="AP46" s="175"/>
      <c r="AQ46" s="175"/>
      <c r="AR46" s="175"/>
    </row>
    <row r="47" spans="1:44" ht="102" hidden="1" x14ac:dyDescent="0.3">
      <c r="A47" s="175"/>
      <c r="B47" s="186" t="s">
        <v>3857</v>
      </c>
      <c r="C47" s="187"/>
      <c r="D47" s="183">
        <v>678.61</v>
      </c>
      <c r="E47" s="184">
        <v>678.61</v>
      </c>
      <c r="F47" s="181" t="s">
        <v>2549</v>
      </c>
      <c r="G47" s="185" t="s">
        <v>4636</v>
      </c>
      <c r="H47" s="182"/>
      <c r="I47" s="175"/>
      <c r="J47" s="175"/>
      <c r="K47" s="175"/>
      <c r="L47" s="175"/>
      <c r="M47" s="175"/>
      <c r="N47" s="175"/>
      <c r="O47" s="175"/>
      <c r="P47" s="175"/>
      <c r="Q47" s="175"/>
      <c r="R47" s="175"/>
      <c r="S47" s="175"/>
      <c r="T47" s="175"/>
      <c r="U47" s="175"/>
      <c r="V47" s="175"/>
      <c r="W47" s="175"/>
      <c r="X47" s="175"/>
      <c r="Y47" s="175"/>
      <c r="Z47" s="175"/>
      <c r="AA47" s="175"/>
      <c r="AB47" s="175"/>
      <c r="AC47" s="175"/>
      <c r="AD47" s="175"/>
      <c r="AE47" s="175"/>
      <c r="AF47" s="175"/>
      <c r="AG47" s="175"/>
      <c r="AH47" s="175"/>
      <c r="AI47" s="175"/>
      <c r="AJ47" s="175"/>
      <c r="AK47" s="175"/>
      <c r="AL47" s="175"/>
      <c r="AM47" s="175"/>
      <c r="AN47" s="175"/>
      <c r="AO47" s="175"/>
      <c r="AP47" s="175"/>
      <c r="AQ47" s="175"/>
      <c r="AR47" s="175"/>
    </row>
    <row r="48" spans="1:44" ht="102" x14ac:dyDescent="0.3">
      <c r="A48" s="175"/>
      <c r="B48" s="181" t="s">
        <v>2549</v>
      </c>
      <c r="C48" s="182" t="s">
        <v>1192</v>
      </c>
      <c r="D48" s="183">
        <v>755.92</v>
      </c>
      <c r="E48" s="184">
        <v>755.92</v>
      </c>
      <c r="F48" s="185" t="s">
        <v>4636</v>
      </c>
      <c r="G48" s="186" t="s">
        <v>2750</v>
      </c>
      <c r="H48" s="187"/>
      <c r="I48" s="175"/>
      <c r="J48" s="175"/>
      <c r="K48" s="175"/>
      <c r="L48" s="175"/>
      <c r="M48" s="175"/>
      <c r="N48" s="175"/>
      <c r="O48" s="175"/>
      <c r="P48" s="175"/>
      <c r="Q48" s="175"/>
      <c r="R48" s="175"/>
      <c r="S48" s="175"/>
      <c r="T48" s="175"/>
      <c r="U48" s="175"/>
      <c r="V48" s="175"/>
      <c r="W48" s="175"/>
      <c r="X48" s="175"/>
      <c r="Y48" s="175"/>
      <c r="Z48" s="175"/>
      <c r="AA48" s="175"/>
      <c r="AB48" s="175"/>
      <c r="AC48" s="175"/>
      <c r="AD48" s="175"/>
      <c r="AE48" s="175"/>
      <c r="AF48" s="175"/>
      <c r="AG48" s="175"/>
      <c r="AH48" s="175"/>
      <c r="AI48" s="175"/>
      <c r="AJ48" s="175"/>
      <c r="AK48" s="175"/>
      <c r="AL48" s="175"/>
      <c r="AM48" s="175"/>
      <c r="AN48" s="175"/>
      <c r="AO48" s="175"/>
      <c r="AP48" s="175"/>
      <c r="AQ48" s="175"/>
      <c r="AR48" s="175"/>
    </row>
    <row r="49" spans="1:44" ht="102" hidden="1" x14ac:dyDescent="0.3">
      <c r="A49" s="175"/>
      <c r="B49" s="185" t="s">
        <v>4636</v>
      </c>
      <c r="C49" s="182"/>
      <c r="D49" s="183">
        <v>755.92</v>
      </c>
      <c r="E49" s="184">
        <v>755.92</v>
      </c>
      <c r="F49" s="186" t="s">
        <v>2750</v>
      </c>
      <c r="G49" s="181" t="s">
        <v>1638</v>
      </c>
      <c r="H49" s="182" t="s">
        <v>1639</v>
      </c>
      <c r="I49" s="175"/>
      <c r="J49" s="175"/>
      <c r="K49" s="175"/>
      <c r="L49" s="175"/>
      <c r="M49" s="175"/>
      <c r="N49" s="175"/>
      <c r="O49" s="175"/>
      <c r="P49" s="175"/>
      <c r="Q49" s="175"/>
      <c r="R49" s="175"/>
      <c r="S49" s="175"/>
      <c r="T49" s="175"/>
      <c r="U49" s="175"/>
      <c r="V49" s="175"/>
      <c r="W49" s="175"/>
      <c r="X49" s="175"/>
      <c r="Y49" s="175"/>
      <c r="Z49" s="175"/>
      <c r="AA49" s="175"/>
      <c r="AB49" s="175"/>
      <c r="AC49" s="175"/>
      <c r="AD49" s="175"/>
      <c r="AE49" s="175"/>
      <c r="AF49" s="175"/>
      <c r="AG49" s="175"/>
      <c r="AH49" s="175"/>
      <c r="AI49" s="175"/>
      <c r="AJ49" s="175"/>
      <c r="AK49" s="175"/>
      <c r="AL49" s="175"/>
      <c r="AM49" s="175"/>
      <c r="AN49" s="175"/>
      <c r="AO49" s="175"/>
      <c r="AP49" s="175"/>
      <c r="AQ49" s="175"/>
      <c r="AR49" s="175"/>
    </row>
    <row r="50" spans="1:44" ht="102" hidden="1" x14ac:dyDescent="0.3">
      <c r="A50" s="175"/>
      <c r="B50" s="186" t="s">
        <v>2750</v>
      </c>
      <c r="C50" s="187"/>
      <c r="D50" s="183">
        <v>755.92</v>
      </c>
      <c r="E50" s="184">
        <v>755.92</v>
      </c>
      <c r="F50" s="181" t="s">
        <v>1638</v>
      </c>
      <c r="G50" s="185" t="s">
        <v>4636</v>
      </c>
      <c r="H50" s="182"/>
      <c r="I50" s="175"/>
      <c r="J50" s="175"/>
      <c r="K50" s="175"/>
      <c r="L50" s="175"/>
      <c r="M50" s="175"/>
      <c r="N50" s="175"/>
      <c r="O50" s="175"/>
      <c r="P50" s="175"/>
      <c r="Q50" s="175"/>
      <c r="R50" s="175"/>
      <c r="S50" s="175"/>
      <c r="T50" s="175"/>
      <c r="U50" s="175"/>
      <c r="V50" s="175"/>
      <c r="W50" s="175"/>
      <c r="X50" s="175"/>
      <c r="Y50" s="175"/>
      <c r="Z50" s="175"/>
      <c r="AA50" s="175"/>
      <c r="AB50" s="175"/>
      <c r="AC50" s="175"/>
      <c r="AD50" s="175"/>
      <c r="AE50" s="175"/>
      <c r="AF50" s="175"/>
      <c r="AG50" s="175"/>
      <c r="AH50" s="175"/>
      <c r="AI50" s="175"/>
      <c r="AJ50" s="175"/>
      <c r="AK50" s="175"/>
      <c r="AL50" s="175"/>
      <c r="AM50" s="175"/>
      <c r="AN50" s="175"/>
      <c r="AO50" s="175"/>
      <c r="AP50" s="175"/>
      <c r="AQ50" s="175"/>
      <c r="AR50" s="175"/>
    </row>
    <row r="51" spans="1:44" ht="102" x14ac:dyDescent="0.3">
      <c r="A51" s="175"/>
      <c r="B51" s="181" t="s">
        <v>1638</v>
      </c>
      <c r="C51" s="182" t="s">
        <v>1639</v>
      </c>
      <c r="D51" s="183">
        <v>584.12</v>
      </c>
      <c r="E51" s="184">
        <v>584.12</v>
      </c>
      <c r="F51" s="185" t="s">
        <v>4636</v>
      </c>
      <c r="G51" s="186" t="s">
        <v>2660</v>
      </c>
      <c r="H51" s="187"/>
      <c r="I51" s="175"/>
      <c r="J51" s="175"/>
      <c r="K51" s="175"/>
      <c r="L51" s="175"/>
      <c r="M51" s="175"/>
      <c r="N51" s="175"/>
      <c r="O51" s="175"/>
      <c r="P51" s="175"/>
      <c r="Q51" s="175"/>
      <c r="R51" s="175"/>
      <c r="S51" s="175"/>
      <c r="T51" s="175"/>
      <c r="U51" s="175"/>
      <c r="V51" s="175"/>
      <c r="W51" s="175"/>
      <c r="X51" s="175"/>
      <c r="Y51" s="175"/>
      <c r="Z51" s="175"/>
      <c r="AA51" s="175"/>
      <c r="AB51" s="175"/>
      <c r="AC51" s="175"/>
      <c r="AD51" s="175"/>
      <c r="AE51" s="175"/>
      <c r="AF51" s="175"/>
      <c r="AG51" s="175"/>
      <c r="AH51" s="175"/>
      <c r="AI51" s="175"/>
      <c r="AJ51" s="175"/>
      <c r="AK51" s="175"/>
      <c r="AL51" s="175"/>
      <c r="AM51" s="175"/>
      <c r="AN51" s="175"/>
      <c r="AO51" s="175"/>
      <c r="AP51" s="175"/>
      <c r="AQ51" s="175"/>
      <c r="AR51" s="175"/>
    </row>
    <row r="52" spans="1:44" ht="102" hidden="1" x14ac:dyDescent="0.3">
      <c r="A52" s="175"/>
      <c r="B52" s="185" t="s">
        <v>4636</v>
      </c>
      <c r="C52" s="182"/>
      <c r="D52" s="183">
        <v>584.12</v>
      </c>
      <c r="E52" s="184">
        <v>584.12</v>
      </c>
      <c r="F52" s="186" t="s">
        <v>2660</v>
      </c>
      <c r="G52" s="181" t="s">
        <v>621</v>
      </c>
      <c r="H52" s="182" t="s">
        <v>622</v>
      </c>
      <c r="I52" s="175"/>
      <c r="J52" s="175"/>
      <c r="K52" s="175"/>
      <c r="L52" s="175"/>
      <c r="M52" s="175"/>
      <c r="N52" s="175"/>
      <c r="O52" s="175"/>
      <c r="P52" s="175"/>
      <c r="Q52" s="175"/>
      <c r="R52" s="175"/>
      <c r="S52" s="175"/>
      <c r="T52" s="175"/>
      <c r="U52" s="175"/>
      <c r="V52" s="175"/>
      <c r="W52" s="175"/>
      <c r="X52" s="175"/>
      <c r="Y52" s="175"/>
      <c r="Z52" s="175"/>
      <c r="AA52" s="175"/>
      <c r="AB52" s="175"/>
      <c r="AC52" s="175"/>
      <c r="AD52" s="175"/>
      <c r="AE52" s="175"/>
      <c r="AF52" s="175"/>
      <c r="AG52" s="175"/>
      <c r="AH52" s="175"/>
      <c r="AI52" s="175"/>
      <c r="AJ52" s="175"/>
      <c r="AK52" s="175"/>
      <c r="AL52" s="175"/>
      <c r="AM52" s="175"/>
      <c r="AN52" s="175"/>
      <c r="AO52" s="175"/>
      <c r="AP52" s="175"/>
      <c r="AQ52" s="175"/>
      <c r="AR52" s="175"/>
    </row>
    <row r="53" spans="1:44" ht="102" hidden="1" x14ac:dyDescent="0.3">
      <c r="A53" s="175"/>
      <c r="B53" s="186" t="s">
        <v>2660</v>
      </c>
      <c r="C53" s="187"/>
      <c r="D53" s="183">
        <v>584.12</v>
      </c>
      <c r="E53" s="184">
        <v>584.12</v>
      </c>
      <c r="F53" s="181" t="s">
        <v>621</v>
      </c>
      <c r="G53" s="185" t="s">
        <v>4636</v>
      </c>
      <c r="H53" s="182"/>
      <c r="I53" s="175"/>
      <c r="J53" s="175"/>
      <c r="K53" s="175"/>
      <c r="L53" s="175"/>
      <c r="M53" s="175"/>
      <c r="N53" s="175"/>
      <c r="O53" s="175"/>
      <c r="P53" s="175"/>
      <c r="Q53" s="175"/>
      <c r="R53" s="175"/>
      <c r="S53" s="175"/>
      <c r="T53" s="175"/>
      <c r="U53" s="175"/>
      <c r="V53" s="175"/>
      <c r="W53" s="175"/>
      <c r="X53" s="175"/>
      <c r="Y53" s="175"/>
      <c r="Z53" s="175"/>
      <c r="AA53" s="175"/>
      <c r="AB53" s="175"/>
      <c r="AC53" s="175"/>
      <c r="AD53" s="175"/>
      <c r="AE53" s="175"/>
      <c r="AF53" s="175"/>
      <c r="AG53" s="175"/>
      <c r="AH53" s="175"/>
      <c r="AI53" s="175"/>
      <c r="AJ53" s="175"/>
      <c r="AK53" s="175"/>
      <c r="AL53" s="175"/>
      <c r="AM53" s="175"/>
      <c r="AN53" s="175"/>
      <c r="AO53" s="175"/>
      <c r="AP53" s="175"/>
      <c r="AQ53" s="175"/>
      <c r="AR53" s="175"/>
    </row>
    <row r="54" spans="1:44" ht="102" x14ac:dyDescent="0.3">
      <c r="A54" s="175"/>
      <c r="B54" s="181" t="s">
        <v>621</v>
      </c>
      <c r="C54" s="182" t="s">
        <v>622</v>
      </c>
      <c r="D54" s="183">
        <v>695.79</v>
      </c>
      <c r="E54" s="184">
        <v>695.79</v>
      </c>
      <c r="F54" s="185" t="s">
        <v>4636</v>
      </c>
      <c r="G54" s="186" t="s">
        <v>2751</v>
      </c>
      <c r="H54" s="187"/>
      <c r="I54" s="175"/>
      <c r="J54" s="175"/>
      <c r="K54" s="175"/>
      <c r="L54" s="175"/>
      <c r="M54" s="175"/>
      <c r="N54" s="175"/>
      <c r="O54" s="175"/>
      <c r="P54" s="175"/>
      <c r="Q54" s="175"/>
      <c r="R54" s="175"/>
      <c r="S54" s="175"/>
      <c r="T54" s="175"/>
      <c r="U54" s="175"/>
      <c r="V54" s="175"/>
      <c r="W54" s="175"/>
      <c r="X54" s="175"/>
      <c r="Y54" s="175"/>
      <c r="Z54" s="175"/>
      <c r="AA54" s="175"/>
      <c r="AB54" s="175"/>
      <c r="AC54" s="175"/>
      <c r="AD54" s="175"/>
      <c r="AE54" s="175"/>
      <c r="AF54" s="175"/>
      <c r="AG54" s="175"/>
      <c r="AH54" s="175"/>
      <c r="AI54" s="175"/>
      <c r="AJ54" s="175"/>
      <c r="AK54" s="175"/>
      <c r="AL54" s="175"/>
      <c r="AM54" s="175"/>
      <c r="AN54" s="175"/>
      <c r="AO54" s="175"/>
      <c r="AP54" s="175"/>
      <c r="AQ54" s="175"/>
      <c r="AR54" s="175"/>
    </row>
    <row r="55" spans="1:44" ht="102" hidden="1" x14ac:dyDescent="0.3">
      <c r="A55" s="175"/>
      <c r="B55" s="185" t="s">
        <v>4636</v>
      </c>
      <c r="C55" s="182"/>
      <c r="D55" s="183">
        <v>695.79</v>
      </c>
      <c r="E55" s="184">
        <v>695.79</v>
      </c>
      <c r="F55" s="186" t="s">
        <v>2751</v>
      </c>
      <c r="G55" s="181" t="s">
        <v>768</v>
      </c>
      <c r="H55" s="182" t="s">
        <v>769</v>
      </c>
      <c r="I55" s="175"/>
      <c r="J55" s="175"/>
      <c r="K55" s="175"/>
      <c r="L55" s="175"/>
      <c r="M55" s="175"/>
      <c r="N55" s="175"/>
      <c r="O55" s="175"/>
      <c r="P55" s="175"/>
      <c r="Q55" s="175"/>
      <c r="R55" s="175"/>
      <c r="S55" s="175"/>
      <c r="T55" s="175"/>
      <c r="U55" s="175"/>
      <c r="V55" s="175"/>
      <c r="W55" s="175"/>
      <c r="X55" s="175"/>
      <c r="Y55" s="175"/>
      <c r="Z55" s="175"/>
      <c r="AA55" s="175"/>
      <c r="AB55" s="175"/>
      <c r="AC55" s="175"/>
      <c r="AD55" s="175"/>
      <c r="AE55" s="175"/>
      <c r="AF55" s="175"/>
      <c r="AG55" s="175"/>
      <c r="AH55" s="175"/>
      <c r="AI55" s="175"/>
      <c r="AJ55" s="175"/>
      <c r="AK55" s="175"/>
      <c r="AL55" s="175"/>
      <c r="AM55" s="175"/>
      <c r="AN55" s="175"/>
      <c r="AO55" s="175"/>
      <c r="AP55" s="175"/>
      <c r="AQ55" s="175"/>
      <c r="AR55" s="175"/>
    </row>
    <row r="56" spans="1:44" ht="102" hidden="1" x14ac:dyDescent="0.3">
      <c r="A56" s="175"/>
      <c r="B56" s="186" t="s">
        <v>2751</v>
      </c>
      <c r="C56" s="187"/>
      <c r="D56" s="183">
        <v>695.79</v>
      </c>
      <c r="E56" s="184">
        <v>695.79</v>
      </c>
      <c r="F56" s="181" t="s">
        <v>768</v>
      </c>
      <c r="G56" s="185" t="s">
        <v>4636</v>
      </c>
      <c r="H56" s="182"/>
      <c r="I56" s="175"/>
      <c r="J56" s="175"/>
      <c r="K56" s="175"/>
      <c r="L56" s="175"/>
      <c r="M56" s="175"/>
      <c r="N56" s="175"/>
      <c r="O56" s="175"/>
      <c r="P56" s="175"/>
      <c r="Q56" s="175"/>
      <c r="R56" s="175"/>
      <c r="S56" s="175"/>
      <c r="T56" s="175"/>
      <c r="U56" s="175"/>
      <c r="V56" s="175"/>
      <c r="W56" s="175"/>
      <c r="X56" s="175"/>
      <c r="Y56" s="175"/>
      <c r="Z56" s="175"/>
      <c r="AA56" s="175"/>
      <c r="AB56" s="175"/>
      <c r="AC56" s="175"/>
      <c r="AD56" s="175"/>
      <c r="AE56" s="175"/>
      <c r="AF56" s="175"/>
      <c r="AG56" s="175"/>
      <c r="AH56" s="175"/>
      <c r="AI56" s="175"/>
      <c r="AJ56" s="175"/>
      <c r="AK56" s="175"/>
      <c r="AL56" s="175"/>
      <c r="AM56" s="175"/>
      <c r="AN56" s="175"/>
      <c r="AO56" s="175"/>
      <c r="AP56" s="175"/>
      <c r="AQ56" s="175"/>
      <c r="AR56" s="175"/>
    </row>
    <row r="57" spans="1:44" ht="102" x14ac:dyDescent="0.3">
      <c r="A57" s="175"/>
      <c r="B57" s="181" t="s">
        <v>768</v>
      </c>
      <c r="C57" s="182" t="s">
        <v>769</v>
      </c>
      <c r="D57" s="183">
        <v>807.46</v>
      </c>
      <c r="E57" s="184">
        <v>807.46</v>
      </c>
      <c r="F57" s="185" t="s">
        <v>4636</v>
      </c>
      <c r="G57" s="186" t="s">
        <v>2752</v>
      </c>
      <c r="H57" s="187"/>
      <c r="I57" s="175"/>
      <c r="J57" s="175"/>
      <c r="K57" s="175"/>
      <c r="L57" s="175"/>
      <c r="M57" s="175"/>
      <c r="N57" s="175"/>
      <c r="O57" s="175"/>
      <c r="P57" s="175"/>
      <c r="Q57" s="175"/>
      <c r="R57" s="175"/>
      <c r="S57" s="175"/>
      <c r="T57" s="175"/>
      <c r="U57" s="175"/>
      <c r="V57" s="175"/>
      <c r="W57" s="175"/>
      <c r="X57" s="175"/>
      <c r="Y57" s="175"/>
      <c r="Z57" s="175"/>
      <c r="AA57" s="175"/>
      <c r="AB57" s="175"/>
      <c r="AC57" s="175"/>
      <c r="AD57" s="175"/>
      <c r="AE57" s="175"/>
      <c r="AF57" s="175"/>
      <c r="AG57" s="175"/>
      <c r="AH57" s="175"/>
      <c r="AI57" s="175"/>
      <c r="AJ57" s="175"/>
      <c r="AK57" s="175"/>
      <c r="AL57" s="175"/>
      <c r="AM57" s="175"/>
      <c r="AN57" s="175"/>
      <c r="AO57" s="175"/>
      <c r="AP57" s="175"/>
      <c r="AQ57" s="175"/>
      <c r="AR57" s="175"/>
    </row>
    <row r="58" spans="1:44" ht="102" hidden="1" x14ac:dyDescent="0.3">
      <c r="A58" s="175"/>
      <c r="B58" s="185" t="s">
        <v>4636</v>
      </c>
      <c r="C58" s="182"/>
      <c r="D58" s="183">
        <v>807.46</v>
      </c>
      <c r="E58" s="184">
        <v>807.46</v>
      </c>
      <c r="F58" s="186" t="s">
        <v>2752</v>
      </c>
      <c r="G58" s="181" t="s">
        <v>2571</v>
      </c>
      <c r="H58" s="182" t="s">
        <v>532</v>
      </c>
      <c r="I58" s="175"/>
      <c r="J58" s="175"/>
      <c r="K58" s="175"/>
      <c r="L58" s="175"/>
      <c r="M58" s="175"/>
      <c r="N58" s="175"/>
      <c r="O58" s="175"/>
      <c r="P58" s="175"/>
      <c r="Q58" s="175"/>
      <c r="R58" s="175"/>
      <c r="S58" s="175"/>
      <c r="T58" s="175"/>
      <c r="U58" s="175"/>
      <c r="V58" s="175"/>
      <c r="W58" s="175"/>
      <c r="X58" s="175"/>
      <c r="Y58" s="175"/>
      <c r="Z58" s="175"/>
      <c r="AA58" s="175"/>
      <c r="AB58" s="175"/>
      <c r="AC58" s="175"/>
      <c r="AD58" s="175"/>
      <c r="AE58" s="175"/>
      <c r="AF58" s="175"/>
      <c r="AG58" s="175"/>
      <c r="AH58" s="175"/>
      <c r="AI58" s="175"/>
      <c r="AJ58" s="175"/>
      <c r="AK58" s="175"/>
      <c r="AL58" s="175"/>
      <c r="AM58" s="175"/>
      <c r="AN58" s="175"/>
      <c r="AO58" s="175"/>
      <c r="AP58" s="175"/>
      <c r="AQ58" s="175"/>
      <c r="AR58" s="175"/>
    </row>
    <row r="59" spans="1:44" ht="102" hidden="1" x14ac:dyDescent="0.3">
      <c r="A59" s="175"/>
      <c r="B59" s="186" t="s">
        <v>2752</v>
      </c>
      <c r="C59" s="187"/>
      <c r="D59" s="183">
        <v>807.46</v>
      </c>
      <c r="E59" s="184">
        <v>807.46</v>
      </c>
      <c r="F59" s="181" t="s">
        <v>2571</v>
      </c>
      <c r="G59" s="185" t="s">
        <v>4636</v>
      </c>
      <c r="H59" s="182"/>
      <c r="I59" s="175"/>
      <c r="J59" s="175"/>
      <c r="K59" s="175"/>
      <c r="L59" s="175"/>
      <c r="M59" s="175"/>
      <c r="N59" s="175"/>
      <c r="O59" s="175"/>
      <c r="P59" s="175"/>
      <c r="Q59" s="175"/>
      <c r="R59" s="175"/>
      <c r="S59" s="175"/>
      <c r="T59" s="175"/>
      <c r="U59" s="175"/>
      <c r="V59" s="175"/>
      <c r="W59" s="175"/>
      <c r="X59" s="175"/>
      <c r="Y59" s="175"/>
      <c r="Z59" s="175"/>
      <c r="AA59" s="175"/>
      <c r="AB59" s="175"/>
      <c r="AC59" s="175"/>
      <c r="AD59" s="175"/>
      <c r="AE59" s="175"/>
      <c r="AF59" s="175"/>
      <c r="AG59" s="175"/>
      <c r="AH59" s="175"/>
      <c r="AI59" s="175"/>
      <c r="AJ59" s="175"/>
      <c r="AK59" s="175"/>
      <c r="AL59" s="175"/>
      <c r="AM59" s="175"/>
      <c r="AN59" s="175"/>
      <c r="AO59" s="175"/>
      <c r="AP59" s="175"/>
      <c r="AQ59" s="175"/>
      <c r="AR59" s="175"/>
    </row>
    <row r="60" spans="1:44" ht="102" x14ac:dyDescent="0.3">
      <c r="A60" s="175"/>
      <c r="B60" s="181" t="s">
        <v>2571</v>
      </c>
      <c r="C60" s="182" t="s">
        <v>532</v>
      </c>
      <c r="D60" s="183">
        <v>592.71</v>
      </c>
      <c r="E60" s="184">
        <v>592.71</v>
      </c>
      <c r="F60" s="185" t="s">
        <v>4636</v>
      </c>
      <c r="G60" s="186" t="s">
        <v>3860</v>
      </c>
      <c r="H60" s="187"/>
      <c r="I60" s="175"/>
      <c r="J60" s="175"/>
      <c r="K60" s="175"/>
      <c r="L60" s="175"/>
      <c r="M60" s="175"/>
      <c r="N60" s="175"/>
      <c r="O60" s="175"/>
      <c r="P60" s="175"/>
      <c r="Q60" s="175"/>
      <c r="R60" s="175"/>
      <c r="S60" s="175"/>
      <c r="T60" s="175"/>
      <c r="U60" s="175"/>
      <c r="V60" s="175"/>
      <c r="W60" s="175"/>
      <c r="X60" s="175"/>
      <c r="Y60" s="175"/>
      <c r="Z60" s="175"/>
      <c r="AA60" s="175"/>
      <c r="AB60" s="175"/>
      <c r="AC60" s="175"/>
      <c r="AD60" s="175"/>
      <c r="AE60" s="175"/>
      <c r="AF60" s="175"/>
      <c r="AG60" s="175"/>
      <c r="AH60" s="175"/>
      <c r="AI60" s="175"/>
      <c r="AJ60" s="175"/>
      <c r="AK60" s="175"/>
      <c r="AL60" s="175"/>
      <c r="AM60" s="175"/>
      <c r="AN60" s="175"/>
      <c r="AO60" s="175"/>
      <c r="AP60" s="175"/>
      <c r="AQ60" s="175"/>
      <c r="AR60" s="175"/>
    </row>
    <row r="61" spans="1:44" ht="102" hidden="1" x14ac:dyDescent="0.3">
      <c r="A61" s="175"/>
      <c r="B61" s="185" t="s">
        <v>4636</v>
      </c>
      <c r="C61" s="182"/>
      <c r="D61" s="183">
        <v>592.71</v>
      </c>
      <c r="E61" s="184">
        <v>592.71</v>
      </c>
      <c r="F61" s="186" t="s">
        <v>3860</v>
      </c>
      <c r="G61" s="181" t="s">
        <v>2561</v>
      </c>
      <c r="H61" s="182" t="s">
        <v>1418</v>
      </c>
      <c r="I61" s="175"/>
      <c r="J61" s="175"/>
      <c r="K61" s="175"/>
      <c r="L61" s="175"/>
      <c r="M61" s="175"/>
      <c r="N61" s="175"/>
      <c r="O61" s="175"/>
      <c r="P61" s="175"/>
      <c r="Q61" s="175"/>
      <c r="R61" s="175"/>
      <c r="S61" s="175"/>
      <c r="T61" s="175"/>
      <c r="U61" s="175"/>
      <c r="V61" s="175"/>
      <c r="W61" s="175"/>
      <c r="X61" s="175"/>
      <c r="Y61" s="175"/>
      <c r="Z61" s="175"/>
      <c r="AA61" s="175"/>
      <c r="AB61" s="175"/>
      <c r="AC61" s="175"/>
      <c r="AD61" s="175"/>
      <c r="AE61" s="175"/>
      <c r="AF61" s="175"/>
      <c r="AG61" s="175"/>
      <c r="AH61" s="175"/>
      <c r="AI61" s="175"/>
      <c r="AJ61" s="175"/>
      <c r="AK61" s="175"/>
      <c r="AL61" s="175"/>
      <c r="AM61" s="175"/>
      <c r="AN61" s="175"/>
      <c r="AO61" s="175"/>
      <c r="AP61" s="175"/>
      <c r="AQ61" s="175"/>
      <c r="AR61" s="175"/>
    </row>
    <row r="62" spans="1:44" ht="102" hidden="1" x14ac:dyDescent="0.3">
      <c r="A62" s="175"/>
      <c r="B62" s="186" t="s">
        <v>3860</v>
      </c>
      <c r="C62" s="187"/>
      <c r="D62" s="183">
        <v>592.71</v>
      </c>
      <c r="E62" s="184">
        <v>592.71</v>
      </c>
      <c r="F62" s="181" t="s">
        <v>2561</v>
      </c>
      <c r="G62" s="185" t="s">
        <v>4636</v>
      </c>
      <c r="H62" s="182"/>
      <c r="I62" s="175"/>
      <c r="J62" s="175"/>
      <c r="K62" s="175"/>
      <c r="L62" s="175"/>
      <c r="M62" s="175"/>
      <c r="N62" s="175"/>
      <c r="O62" s="175"/>
      <c r="P62" s="175"/>
      <c r="Q62" s="175"/>
      <c r="R62" s="175"/>
      <c r="S62" s="175"/>
      <c r="T62" s="175"/>
      <c r="U62" s="175"/>
      <c r="V62" s="175"/>
      <c r="W62" s="175"/>
      <c r="X62" s="175"/>
      <c r="Y62" s="175"/>
      <c r="Z62" s="175"/>
      <c r="AA62" s="175"/>
      <c r="AB62" s="175"/>
      <c r="AC62" s="175"/>
      <c r="AD62" s="175"/>
      <c r="AE62" s="175"/>
      <c r="AF62" s="175"/>
      <c r="AG62" s="175"/>
      <c r="AH62" s="175"/>
      <c r="AI62" s="175"/>
      <c r="AJ62" s="175"/>
      <c r="AK62" s="175"/>
      <c r="AL62" s="175"/>
      <c r="AM62" s="175"/>
      <c r="AN62" s="175"/>
      <c r="AO62" s="175"/>
      <c r="AP62" s="175"/>
      <c r="AQ62" s="175"/>
      <c r="AR62" s="175"/>
    </row>
    <row r="63" spans="1:44" ht="102" x14ac:dyDescent="0.3">
      <c r="A63" s="175"/>
      <c r="B63" s="181" t="s">
        <v>2561</v>
      </c>
      <c r="C63" s="182" t="s">
        <v>1418</v>
      </c>
      <c r="D63" s="183">
        <v>717.26</v>
      </c>
      <c r="E63" s="184">
        <v>717.26</v>
      </c>
      <c r="F63" s="185" t="s">
        <v>4636</v>
      </c>
      <c r="G63" s="186" t="s">
        <v>3855</v>
      </c>
      <c r="H63" s="187"/>
      <c r="I63" s="175"/>
      <c r="J63" s="175"/>
      <c r="K63" s="175"/>
      <c r="L63" s="175"/>
      <c r="M63" s="175"/>
      <c r="N63" s="175"/>
      <c r="O63" s="175"/>
      <c r="P63" s="175"/>
      <c r="Q63" s="175"/>
      <c r="R63" s="175"/>
      <c r="S63" s="175"/>
      <c r="T63" s="175"/>
      <c r="U63" s="175"/>
      <c r="V63" s="175"/>
      <c r="W63" s="175"/>
      <c r="X63" s="175"/>
      <c r="Y63" s="175"/>
      <c r="Z63" s="175"/>
      <c r="AA63" s="175"/>
      <c r="AB63" s="175"/>
      <c r="AC63" s="175"/>
      <c r="AD63" s="175"/>
      <c r="AE63" s="175"/>
      <c r="AF63" s="175"/>
      <c r="AG63" s="175"/>
      <c r="AH63" s="175"/>
      <c r="AI63" s="175"/>
      <c r="AJ63" s="175"/>
      <c r="AK63" s="175"/>
      <c r="AL63" s="175"/>
      <c r="AM63" s="175"/>
      <c r="AN63" s="175"/>
      <c r="AO63" s="175"/>
      <c r="AP63" s="175"/>
      <c r="AQ63" s="175"/>
      <c r="AR63" s="175"/>
    </row>
    <row r="64" spans="1:44" ht="102" hidden="1" x14ac:dyDescent="0.3">
      <c r="A64" s="175"/>
      <c r="B64" s="185" t="s">
        <v>4636</v>
      </c>
      <c r="C64" s="182"/>
      <c r="D64" s="183">
        <v>717.26</v>
      </c>
      <c r="E64" s="184">
        <v>717.26</v>
      </c>
      <c r="F64" s="186" t="s">
        <v>3855</v>
      </c>
      <c r="G64" s="181" t="s">
        <v>2524</v>
      </c>
      <c r="H64" s="182" t="s">
        <v>685</v>
      </c>
      <c r="I64" s="175"/>
      <c r="J64" s="175"/>
      <c r="K64" s="175"/>
      <c r="L64" s="175"/>
      <c r="M64" s="175"/>
      <c r="N64" s="175"/>
      <c r="O64" s="175"/>
      <c r="P64" s="175"/>
      <c r="Q64" s="175"/>
      <c r="R64" s="175"/>
      <c r="S64" s="175"/>
      <c r="T64" s="175"/>
      <c r="U64" s="175"/>
      <c r="V64" s="175"/>
      <c r="W64" s="175"/>
      <c r="X64" s="175"/>
      <c r="Y64" s="175"/>
      <c r="Z64" s="175"/>
      <c r="AA64" s="175"/>
      <c r="AB64" s="175"/>
      <c r="AC64" s="175"/>
      <c r="AD64" s="175"/>
      <c r="AE64" s="175"/>
      <c r="AF64" s="175"/>
      <c r="AG64" s="175"/>
      <c r="AH64" s="175"/>
      <c r="AI64" s="175"/>
      <c r="AJ64" s="175"/>
      <c r="AK64" s="175"/>
      <c r="AL64" s="175"/>
      <c r="AM64" s="175"/>
      <c r="AN64" s="175"/>
      <c r="AO64" s="175"/>
      <c r="AP64" s="175"/>
      <c r="AQ64" s="175"/>
      <c r="AR64" s="175"/>
    </row>
    <row r="65" spans="1:44" ht="102" hidden="1" x14ac:dyDescent="0.3">
      <c r="A65" s="175"/>
      <c r="B65" s="186" t="s">
        <v>3855</v>
      </c>
      <c r="C65" s="187"/>
      <c r="D65" s="183">
        <v>717.26</v>
      </c>
      <c r="E65" s="184">
        <v>717.26</v>
      </c>
      <c r="F65" s="181" t="s">
        <v>2524</v>
      </c>
      <c r="G65" s="185" t="s">
        <v>4636</v>
      </c>
      <c r="H65" s="182"/>
      <c r="I65" s="175"/>
      <c r="J65" s="175"/>
      <c r="K65" s="175"/>
      <c r="L65" s="175"/>
      <c r="M65" s="175"/>
      <c r="N65" s="175"/>
      <c r="O65" s="175"/>
      <c r="P65" s="175"/>
      <c r="Q65" s="175"/>
      <c r="R65" s="175"/>
      <c r="S65" s="175"/>
      <c r="T65" s="175"/>
      <c r="U65" s="175"/>
      <c r="V65" s="175"/>
      <c r="W65" s="175"/>
      <c r="X65" s="175"/>
      <c r="Y65" s="175"/>
      <c r="Z65" s="175"/>
      <c r="AA65" s="175"/>
      <c r="AB65" s="175"/>
      <c r="AC65" s="175"/>
      <c r="AD65" s="175"/>
      <c r="AE65" s="175"/>
      <c r="AF65" s="175"/>
      <c r="AG65" s="175"/>
      <c r="AH65" s="175"/>
      <c r="AI65" s="175"/>
      <c r="AJ65" s="175"/>
      <c r="AK65" s="175"/>
      <c r="AL65" s="175"/>
      <c r="AM65" s="175"/>
      <c r="AN65" s="175"/>
      <c r="AO65" s="175"/>
      <c r="AP65" s="175"/>
      <c r="AQ65" s="175"/>
      <c r="AR65" s="175"/>
    </row>
    <row r="66" spans="1:44" ht="102" x14ac:dyDescent="0.3">
      <c r="A66" s="175"/>
      <c r="B66" s="181" t="s">
        <v>2524</v>
      </c>
      <c r="C66" s="182" t="s">
        <v>685</v>
      </c>
      <c r="D66" s="183">
        <v>717.26</v>
      </c>
      <c r="E66" s="184">
        <v>717.26</v>
      </c>
      <c r="F66" s="185" t="s">
        <v>4636</v>
      </c>
      <c r="G66" s="186" t="s">
        <v>2753</v>
      </c>
      <c r="H66" s="187"/>
      <c r="I66" s="175"/>
      <c r="J66" s="175"/>
      <c r="K66" s="175"/>
      <c r="L66" s="175"/>
      <c r="M66" s="175"/>
      <c r="N66" s="175"/>
      <c r="O66" s="175"/>
      <c r="P66" s="175"/>
      <c r="Q66" s="175"/>
      <c r="R66" s="175"/>
      <c r="S66" s="175"/>
      <c r="T66" s="175"/>
      <c r="U66" s="175"/>
      <c r="V66" s="175"/>
      <c r="W66" s="175"/>
      <c r="X66" s="175"/>
      <c r="Y66" s="175"/>
      <c r="Z66" s="175"/>
      <c r="AA66" s="175"/>
      <c r="AB66" s="175"/>
      <c r="AC66" s="175"/>
      <c r="AD66" s="175"/>
      <c r="AE66" s="175"/>
      <c r="AF66" s="175"/>
      <c r="AG66" s="175"/>
      <c r="AH66" s="175"/>
      <c r="AI66" s="175"/>
      <c r="AJ66" s="175"/>
      <c r="AK66" s="175"/>
      <c r="AL66" s="175"/>
      <c r="AM66" s="175"/>
      <c r="AN66" s="175"/>
      <c r="AO66" s="175"/>
      <c r="AP66" s="175"/>
      <c r="AQ66" s="175"/>
      <c r="AR66" s="175"/>
    </row>
    <row r="67" spans="1:44" ht="102" hidden="1" x14ac:dyDescent="0.3">
      <c r="A67" s="175"/>
      <c r="B67" s="185" t="s">
        <v>4636</v>
      </c>
      <c r="C67" s="182"/>
      <c r="D67" s="183">
        <v>717.26</v>
      </c>
      <c r="E67" s="184">
        <v>717.26</v>
      </c>
      <c r="F67" s="186" t="s">
        <v>2753</v>
      </c>
      <c r="G67" s="181" t="s">
        <v>1339</v>
      </c>
      <c r="H67" s="182" t="s">
        <v>1340</v>
      </c>
      <c r="I67" s="175"/>
      <c r="J67" s="175"/>
      <c r="K67" s="175"/>
      <c r="L67" s="175"/>
      <c r="M67" s="175"/>
      <c r="N67" s="175"/>
      <c r="O67" s="175"/>
      <c r="P67" s="175"/>
      <c r="Q67" s="175"/>
      <c r="R67" s="175"/>
      <c r="S67" s="175"/>
      <c r="T67" s="175"/>
      <c r="U67" s="175"/>
      <c r="V67" s="175"/>
      <c r="W67" s="175"/>
      <c r="X67" s="175"/>
      <c r="Y67" s="175"/>
      <c r="Z67" s="175"/>
      <c r="AA67" s="175"/>
      <c r="AB67" s="175"/>
      <c r="AC67" s="175"/>
      <c r="AD67" s="175"/>
      <c r="AE67" s="175"/>
      <c r="AF67" s="175"/>
      <c r="AG67" s="175"/>
      <c r="AH67" s="175"/>
      <c r="AI67" s="175"/>
      <c r="AJ67" s="175"/>
      <c r="AK67" s="175"/>
      <c r="AL67" s="175"/>
      <c r="AM67" s="175"/>
      <c r="AN67" s="175"/>
      <c r="AO67" s="175"/>
      <c r="AP67" s="175"/>
      <c r="AQ67" s="175"/>
      <c r="AR67" s="175"/>
    </row>
    <row r="68" spans="1:44" ht="102" hidden="1" x14ac:dyDescent="0.3">
      <c r="A68" s="175"/>
      <c r="B68" s="186" t="s">
        <v>2753</v>
      </c>
      <c r="C68" s="187"/>
      <c r="D68" s="183">
        <v>717.26</v>
      </c>
      <c r="E68" s="184">
        <v>717.26</v>
      </c>
      <c r="F68" s="181" t="s">
        <v>1339</v>
      </c>
      <c r="G68" s="185" t="s">
        <v>4636</v>
      </c>
      <c r="H68" s="182"/>
      <c r="I68" s="175"/>
      <c r="J68" s="175"/>
      <c r="K68" s="175"/>
      <c r="L68" s="175"/>
      <c r="M68" s="175"/>
      <c r="N68" s="175"/>
      <c r="O68" s="175"/>
      <c r="P68" s="175"/>
      <c r="Q68" s="175"/>
      <c r="R68" s="175"/>
      <c r="S68" s="175"/>
      <c r="T68" s="175"/>
      <c r="U68" s="175"/>
      <c r="V68" s="175"/>
      <c r="W68" s="175"/>
      <c r="X68" s="175"/>
      <c r="Y68" s="175"/>
      <c r="Z68" s="175"/>
      <c r="AA68" s="175"/>
      <c r="AB68" s="175"/>
      <c r="AC68" s="175"/>
      <c r="AD68" s="175"/>
      <c r="AE68" s="175"/>
      <c r="AF68" s="175"/>
      <c r="AG68" s="175"/>
      <c r="AH68" s="175"/>
      <c r="AI68" s="175"/>
      <c r="AJ68" s="175"/>
      <c r="AK68" s="175"/>
      <c r="AL68" s="175"/>
      <c r="AM68" s="175"/>
      <c r="AN68" s="175"/>
      <c r="AO68" s="175"/>
      <c r="AP68" s="175"/>
      <c r="AQ68" s="175"/>
      <c r="AR68" s="175"/>
    </row>
    <row r="69" spans="1:44" ht="102" x14ac:dyDescent="0.3">
      <c r="A69" s="175"/>
      <c r="B69" s="181" t="s">
        <v>1339</v>
      </c>
      <c r="C69" s="182" t="s">
        <v>1340</v>
      </c>
      <c r="D69" s="183">
        <v>592.71</v>
      </c>
      <c r="E69" s="184">
        <v>592.71</v>
      </c>
      <c r="F69" s="185" t="s">
        <v>4636</v>
      </c>
      <c r="G69" s="186" t="s">
        <v>2754</v>
      </c>
      <c r="H69" s="187"/>
      <c r="I69" s="175"/>
      <c r="J69" s="175"/>
      <c r="K69" s="175"/>
      <c r="L69" s="175"/>
      <c r="M69" s="175"/>
      <c r="N69" s="175"/>
      <c r="O69" s="175"/>
      <c r="P69" s="175"/>
      <c r="Q69" s="175"/>
      <c r="R69" s="175"/>
      <c r="S69" s="175"/>
      <c r="T69" s="175"/>
      <c r="U69" s="175"/>
      <c r="V69" s="175"/>
      <c r="W69" s="175"/>
      <c r="X69" s="175"/>
      <c r="Y69" s="175"/>
      <c r="Z69" s="175"/>
      <c r="AA69" s="175"/>
      <c r="AB69" s="175"/>
      <c r="AC69" s="175"/>
      <c r="AD69" s="175"/>
      <c r="AE69" s="175"/>
      <c r="AF69" s="175"/>
      <c r="AG69" s="175"/>
      <c r="AH69" s="175"/>
      <c r="AI69" s="175"/>
      <c r="AJ69" s="175"/>
      <c r="AK69" s="175"/>
      <c r="AL69" s="175"/>
      <c r="AM69" s="175"/>
      <c r="AN69" s="175"/>
      <c r="AO69" s="175"/>
      <c r="AP69" s="175"/>
      <c r="AQ69" s="175"/>
      <c r="AR69" s="175"/>
    </row>
    <row r="70" spans="1:44" ht="102" hidden="1" x14ac:dyDescent="0.3">
      <c r="A70" s="175"/>
      <c r="B70" s="185" t="s">
        <v>4636</v>
      </c>
      <c r="C70" s="182"/>
      <c r="D70" s="183">
        <v>592.71</v>
      </c>
      <c r="E70" s="184">
        <v>592.71</v>
      </c>
      <c r="F70" s="186" t="s">
        <v>2754</v>
      </c>
      <c r="G70" s="181" t="s">
        <v>1580</v>
      </c>
      <c r="H70" s="182" t="s">
        <v>1581</v>
      </c>
      <c r="I70" s="175"/>
      <c r="J70" s="175"/>
      <c r="K70" s="175"/>
      <c r="L70" s="175"/>
      <c r="M70" s="175"/>
      <c r="N70" s="175"/>
      <c r="O70" s="175"/>
      <c r="P70" s="175"/>
      <c r="Q70" s="175"/>
      <c r="R70" s="175"/>
      <c r="S70" s="175"/>
      <c r="T70" s="175"/>
      <c r="U70" s="175"/>
      <c r="V70" s="175"/>
      <c r="W70" s="175"/>
      <c r="X70" s="175"/>
      <c r="Y70" s="175"/>
      <c r="Z70" s="175"/>
      <c r="AA70" s="175"/>
      <c r="AB70" s="175"/>
      <c r="AC70" s="175"/>
      <c r="AD70" s="175"/>
      <c r="AE70" s="175"/>
      <c r="AF70" s="175"/>
      <c r="AG70" s="175"/>
      <c r="AH70" s="175"/>
      <c r="AI70" s="175"/>
      <c r="AJ70" s="175"/>
      <c r="AK70" s="175"/>
      <c r="AL70" s="175"/>
      <c r="AM70" s="175"/>
      <c r="AN70" s="175"/>
      <c r="AO70" s="175"/>
      <c r="AP70" s="175"/>
      <c r="AQ70" s="175"/>
      <c r="AR70" s="175"/>
    </row>
    <row r="71" spans="1:44" ht="102" hidden="1" x14ac:dyDescent="0.3">
      <c r="A71" s="175"/>
      <c r="B71" s="186" t="s">
        <v>2754</v>
      </c>
      <c r="C71" s="187"/>
      <c r="D71" s="183">
        <v>592.71</v>
      </c>
      <c r="E71" s="184">
        <v>592.71</v>
      </c>
      <c r="F71" s="181" t="s">
        <v>1580</v>
      </c>
      <c r="G71" s="185" t="s">
        <v>4636</v>
      </c>
      <c r="H71" s="182"/>
      <c r="I71" s="175"/>
      <c r="J71" s="175"/>
      <c r="K71" s="175"/>
      <c r="L71" s="175"/>
      <c r="M71" s="175"/>
      <c r="N71" s="175"/>
      <c r="O71" s="175"/>
      <c r="P71" s="175"/>
      <c r="Q71" s="175"/>
      <c r="R71" s="175"/>
      <c r="S71" s="175"/>
      <c r="T71" s="175"/>
      <c r="U71" s="175"/>
      <c r="V71" s="175"/>
      <c r="W71" s="175"/>
      <c r="X71" s="175"/>
      <c r="Y71" s="175"/>
      <c r="Z71" s="175"/>
      <c r="AA71" s="175"/>
      <c r="AB71" s="175"/>
      <c r="AC71" s="175"/>
      <c r="AD71" s="175"/>
      <c r="AE71" s="175"/>
      <c r="AF71" s="175"/>
      <c r="AG71" s="175"/>
      <c r="AH71" s="175"/>
      <c r="AI71" s="175"/>
      <c r="AJ71" s="175"/>
      <c r="AK71" s="175"/>
      <c r="AL71" s="175"/>
      <c r="AM71" s="175"/>
      <c r="AN71" s="175"/>
      <c r="AO71" s="175"/>
      <c r="AP71" s="175"/>
      <c r="AQ71" s="175"/>
      <c r="AR71" s="175"/>
    </row>
    <row r="72" spans="1:44" ht="102" x14ac:dyDescent="0.3">
      <c r="A72" s="175"/>
      <c r="B72" s="181" t="s">
        <v>1580</v>
      </c>
      <c r="C72" s="182" t="s">
        <v>1581</v>
      </c>
      <c r="D72" s="183">
        <v>717.26</v>
      </c>
      <c r="E72" s="184">
        <v>717.26</v>
      </c>
      <c r="F72" s="185" t="s">
        <v>4636</v>
      </c>
      <c r="G72" s="186" t="s">
        <v>2755</v>
      </c>
      <c r="H72" s="187"/>
      <c r="I72" s="175"/>
      <c r="J72" s="175"/>
      <c r="K72" s="175"/>
      <c r="L72" s="175"/>
      <c r="M72" s="175"/>
      <c r="N72" s="175"/>
      <c r="O72" s="175"/>
      <c r="P72" s="175"/>
      <c r="Q72" s="175"/>
      <c r="R72" s="175"/>
      <c r="S72" s="175"/>
      <c r="T72" s="175"/>
      <c r="U72" s="175"/>
      <c r="V72" s="175"/>
      <c r="W72" s="175"/>
      <c r="X72" s="175"/>
      <c r="Y72" s="175"/>
      <c r="Z72" s="175"/>
      <c r="AA72" s="175"/>
      <c r="AB72" s="175"/>
      <c r="AC72" s="175"/>
      <c r="AD72" s="175"/>
      <c r="AE72" s="175"/>
      <c r="AF72" s="175"/>
      <c r="AG72" s="175"/>
      <c r="AH72" s="175"/>
      <c r="AI72" s="175"/>
      <c r="AJ72" s="175"/>
      <c r="AK72" s="175"/>
      <c r="AL72" s="175"/>
      <c r="AM72" s="175"/>
      <c r="AN72" s="175"/>
      <c r="AO72" s="175"/>
      <c r="AP72" s="175"/>
      <c r="AQ72" s="175"/>
      <c r="AR72" s="175"/>
    </row>
    <row r="73" spans="1:44" ht="102" hidden="1" x14ac:dyDescent="0.3">
      <c r="A73" s="175"/>
      <c r="B73" s="185" t="s">
        <v>4636</v>
      </c>
      <c r="C73" s="182"/>
      <c r="D73" s="183">
        <v>717.26</v>
      </c>
      <c r="E73" s="184">
        <v>717.26</v>
      </c>
      <c r="F73" s="186" t="s">
        <v>2755</v>
      </c>
      <c r="G73" s="181" t="s">
        <v>2544</v>
      </c>
      <c r="H73" s="182" t="s">
        <v>770</v>
      </c>
      <c r="I73" s="175"/>
      <c r="J73" s="175"/>
      <c r="K73" s="175"/>
      <c r="L73" s="175"/>
      <c r="M73" s="175"/>
      <c r="N73" s="175"/>
      <c r="O73" s="175"/>
      <c r="P73" s="175"/>
      <c r="Q73" s="175"/>
      <c r="R73" s="175"/>
      <c r="S73" s="175"/>
      <c r="T73" s="175"/>
      <c r="U73" s="175"/>
      <c r="V73" s="175"/>
      <c r="W73" s="175"/>
      <c r="X73" s="175"/>
      <c r="Y73" s="175"/>
      <c r="Z73" s="175"/>
      <c r="AA73" s="175"/>
      <c r="AB73" s="175"/>
      <c r="AC73" s="175"/>
      <c r="AD73" s="175"/>
      <c r="AE73" s="175"/>
      <c r="AF73" s="175"/>
      <c r="AG73" s="175"/>
      <c r="AH73" s="175"/>
      <c r="AI73" s="175"/>
      <c r="AJ73" s="175"/>
      <c r="AK73" s="175"/>
      <c r="AL73" s="175"/>
      <c r="AM73" s="175"/>
      <c r="AN73" s="175"/>
      <c r="AO73" s="175"/>
      <c r="AP73" s="175"/>
      <c r="AQ73" s="175"/>
      <c r="AR73" s="175"/>
    </row>
    <row r="74" spans="1:44" ht="102" hidden="1" x14ac:dyDescent="0.3">
      <c r="A74" s="175"/>
      <c r="B74" s="186" t="s">
        <v>2755</v>
      </c>
      <c r="C74" s="187"/>
      <c r="D74" s="183">
        <v>717.26</v>
      </c>
      <c r="E74" s="184">
        <v>717.26</v>
      </c>
      <c r="F74" s="181" t="s">
        <v>2544</v>
      </c>
      <c r="G74" s="185" t="s">
        <v>4636</v>
      </c>
      <c r="H74" s="182"/>
      <c r="I74" s="175"/>
      <c r="J74" s="175"/>
      <c r="K74" s="175"/>
      <c r="L74" s="175"/>
      <c r="M74" s="175"/>
      <c r="N74" s="175"/>
      <c r="O74" s="175"/>
      <c r="P74" s="175"/>
      <c r="Q74" s="175"/>
      <c r="R74" s="175"/>
      <c r="S74" s="175"/>
      <c r="T74" s="175"/>
      <c r="U74" s="175"/>
      <c r="V74" s="175"/>
      <c r="W74" s="175"/>
      <c r="X74" s="175"/>
      <c r="Y74" s="175"/>
      <c r="Z74" s="175"/>
      <c r="AA74" s="175"/>
      <c r="AB74" s="175"/>
      <c r="AC74" s="175"/>
      <c r="AD74" s="175"/>
      <c r="AE74" s="175"/>
      <c r="AF74" s="175"/>
      <c r="AG74" s="175"/>
      <c r="AH74" s="175"/>
      <c r="AI74" s="175"/>
      <c r="AJ74" s="175"/>
      <c r="AK74" s="175"/>
      <c r="AL74" s="175"/>
      <c r="AM74" s="175"/>
      <c r="AN74" s="175"/>
      <c r="AO74" s="175"/>
      <c r="AP74" s="175"/>
      <c r="AQ74" s="175"/>
      <c r="AR74" s="175"/>
    </row>
    <row r="75" spans="1:44" ht="102" x14ac:dyDescent="0.3">
      <c r="A75" s="175"/>
      <c r="B75" s="181" t="s">
        <v>2544</v>
      </c>
      <c r="C75" s="182" t="s">
        <v>770</v>
      </c>
      <c r="D75" s="183">
        <v>717.26</v>
      </c>
      <c r="E75" s="184">
        <v>717.26</v>
      </c>
      <c r="F75" s="185" t="s">
        <v>4636</v>
      </c>
      <c r="G75" s="186" t="s">
        <v>2756</v>
      </c>
      <c r="H75" s="187"/>
      <c r="I75" s="175"/>
      <c r="J75" s="175"/>
      <c r="K75" s="175"/>
      <c r="L75" s="175"/>
      <c r="M75" s="175"/>
      <c r="N75" s="175"/>
      <c r="O75" s="175"/>
      <c r="P75" s="175"/>
      <c r="Q75" s="175"/>
      <c r="R75" s="175"/>
      <c r="S75" s="175"/>
      <c r="T75" s="175"/>
      <c r="U75" s="175"/>
      <c r="V75" s="175"/>
      <c r="W75" s="175"/>
      <c r="X75" s="175"/>
      <c r="Y75" s="175"/>
      <c r="Z75" s="175"/>
      <c r="AA75" s="175"/>
      <c r="AB75" s="175"/>
      <c r="AC75" s="175"/>
      <c r="AD75" s="175"/>
      <c r="AE75" s="175"/>
      <c r="AF75" s="175"/>
      <c r="AG75" s="175"/>
      <c r="AH75" s="175"/>
      <c r="AI75" s="175"/>
      <c r="AJ75" s="175"/>
      <c r="AK75" s="175"/>
      <c r="AL75" s="175"/>
      <c r="AM75" s="175"/>
      <c r="AN75" s="175"/>
      <c r="AO75" s="175"/>
      <c r="AP75" s="175"/>
      <c r="AQ75" s="175"/>
      <c r="AR75" s="175"/>
    </row>
    <row r="76" spans="1:44" ht="102" hidden="1" x14ac:dyDescent="0.3">
      <c r="A76" s="175"/>
      <c r="B76" s="185" t="s">
        <v>4636</v>
      </c>
      <c r="C76" s="182"/>
      <c r="D76" s="183">
        <v>717.26</v>
      </c>
      <c r="E76" s="184">
        <v>717.26</v>
      </c>
      <c r="F76" s="186" t="s">
        <v>2756</v>
      </c>
      <c r="G76" s="181" t="s">
        <v>505</v>
      </c>
      <c r="H76" s="182" t="s">
        <v>506</v>
      </c>
      <c r="I76" s="175"/>
      <c r="J76" s="175"/>
      <c r="K76" s="175"/>
      <c r="L76" s="175"/>
      <c r="M76" s="175"/>
      <c r="N76" s="175"/>
      <c r="O76" s="175"/>
      <c r="P76" s="175"/>
      <c r="Q76" s="175"/>
      <c r="R76" s="175"/>
      <c r="S76" s="175"/>
      <c r="T76" s="175"/>
      <c r="U76" s="175"/>
      <c r="V76" s="175"/>
      <c r="W76" s="175"/>
      <c r="X76" s="175"/>
      <c r="Y76" s="175"/>
      <c r="Z76" s="175"/>
      <c r="AA76" s="175"/>
      <c r="AB76" s="175"/>
      <c r="AC76" s="175"/>
      <c r="AD76" s="175"/>
      <c r="AE76" s="175"/>
      <c r="AF76" s="175"/>
      <c r="AG76" s="175"/>
      <c r="AH76" s="175"/>
      <c r="AI76" s="175"/>
      <c r="AJ76" s="175"/>
      <c r="AK76" s="175"/>
      <c r="AL76" s="175"/>
      <c r="AM76" s="175"/>
      <c r="AN76" s="175"/>
      <c r="AO76" s="175"/>
      <c r="AP76" s="175"/>
      <c r="AQ76" s="175"/>
      <c r="AR76" s="175"/>
    </row>
    <row r="77" spans="1:44" ht="102" hidden="1" x14ac:dyDescent="0.3">
      <c r="A77" s="175"/>
      <c r="B77" s="186" t="s">
        <v>2756</v>
      </c>
      <c r="C77" s="187"/>
      <c r="D77" s="183">
        <v>717.26</v>
      </c>
      <c r="E77" s="184">
        <v>717.26</v>
      </c>
      <c r="F77" s="181" t="s">
        <v>505</v>
      </c>
      <c r="G77" s="185" t="s">
        <v>4636</v>
      </c>
      <c r="H77" s="182"/>
      <c r="I77" s="175"/>
      <c r="J77" s="175"/>
      <c r="K77" s="175"/>
      <c r="L77" s="175"/>
      <c r="M77" s="175"/>
      <c r="N77" s="175"/>
      <c r="O77" s="175"/>
      <c r="P77" s="175"/>
      <c r="Q77" s="175"/>
      <c r="R77" s="175"/>
      <c r="S77" s="175"/>
      <c r="T77" s="175"/>
      <c r="U77" s="175"/>
      <c r="V77" s="175"/>
      <c r="W77" s="175"/>
      <c r="X77" s="175"/>
      <c r="Y77" s="175"/>
      <c r="Z77" s="175"/>
      <c r="AA77" s="175"/>
      <c r="AB77" s="175"/>
      <c r="AC77" s="175"/>
      <c r="AD77" s="175"/>
      <c r="AE77" s="175"/>
      <c r="AF77" s="175"/>
      <c r="AG77" s="175"/>
      <c r="AH77" s="175"/>
      <c r="AI77" s="175"/>
      <c r="AJ77" s="175"/>
      <c r="AK77" s="175"/>
      <c r="AL77" s="175"/>
      <c r="AM77" s="175"/>
      <c r="AN77" s="175"/>
      <c r="AO77" s="175"/>
      <c r="AP77" s="175"/>
      <c r="AQ77" s="175"/>
      <c r="AR77" s="175"/>
    </row>
    <row r="78" spans="1:44" ht="102" x14ac:dyDescent="0.3">
      <c r="A78" s="175"/>
      <c r="B78" s="181" t="s">
        <v>505</v>
      </c>
      <c r="C78" s="182" t="s">
        <v>506</v>
      </c>
      <c r="D78" s="183">
        <v>592.71</v>
      </c>
      <c r="E78" s="184">
        <v>592.71</v>
      </c>
      <c r="F78" s="185" t="s">
        <v>4636</v>
      </c>
      <c r="G78" s="186" t="s">
        <v>2757</v>
      </c>
      <c r="H78" s="187"/>
      <c r="I78" s="175"/>
      <c r="J78" s="175"/>
      <c r="K78" s="175"/>
      <c r="L78" s="175"/>
      <c r="M78" s="175"/>
      <c r="N78" s="175"/>
      <c r="O78" s="175"/>
      <c r="P78" s="175"/>
      <c r="Q78" s="175"/>
      <c r="R78" s="175"/>
      <c r="S78" s="175"/>
      <c r="T78" s="175"/>
      <c r="U78" s="175"/>
      <c r="V78" s="175"/>
      <c r="W78" s="175"/>
      <c r="X78" s="175"/>
      <c r="Y78" s="175"/>
      <c r="Z78" s="175"/>
      <c r="AA78" s="175"/>
      <c r="AB78" s="175"/>
      <c r="AC78" s="175"/>
      <c r="AD78" s="175"/>
      <c r="AE78" s="175"/>
      <c r="AF78" s="175"/>
      <c r="AG78" s="175"/>
      <c r="AH78" s="175"/>
      <c r="AI78" s="175"/>
      <c r="AJ78" s="175"/>
      <c r="AK78" s="175"/>
      <c r="AL78" s="175"/>
      <c r="AM78" s="175"/>
      <c r="AN78" s="175"/>
      <c r="AO78" s="175"/>
      <c r="AP78" s="175"/>
      <c r="AQ78" s="175"/>
      <c r="AR78" s="175"/>
    </row>
    <row r="79" spans="1:44" ht="102" hidden="1" x14ac:dyDescent="0.3">
      <c r="A79" s="175"/>
      <c r="B79" s="185" t="s">
        <v>4636</v>
      </c>
      <c r="C79" s="182"/>
      <c r="D79" s="183">
        <v>592.71</v>
      </c>
      <c r="E79" s="184">
        <v>592.71</v>
      </c>
      <c r="F79" s="186" t="s">
        <v>2757</v>
      </c>
      <c r="G79" s="181" t="s">
        <v>3957</v>
      </c>
      <c r="H79" s="182" t="s">
        <v>1392</v>
      </c>
      <c r="I79" s="175"/>
      <c r="J79" s="175"/>
      <c r="K79" s="175"/>
      <c r="L79" s="175"/>
      <c r="M79" s="175"/>
      <c r="N79" s="175"/>
      <c r="O79" s="175"/>
      <c r="P79" s="175"/>
      <c r="Q79" s="175"/>
      <c r="R79" s="175"/>
      <c r="S79" s="175"/>
      <c r="T79" s="175"/>
      <c r="U79" s="175"/>
      <c r="V79" s="175"/>
      <c r="W79" s="175"/>
      <c r="X79" s="175"/>
      <c r="Y79" s="175"/>
      <c r="Z79" s="175"/>
      <c r="AA79" s="175"/>
      <c r="AB79" s="175"/>
      <c r="AC79" s="175"/>
      <c r="AD79" s="175"/>
      <c r="AE79" s="175"/>
      <c r="AF79" s="175"/>
      <c r="AG79" s="175"/>
      <c r="AH79" s="175"/>
      <c r="AI79" s="175"/>
      <c r="AJ79" s="175"/>
      <c r="AK79" s="175"/>
      <c r="AL79" s="175"/>
      <c r="AM79" s="175"/>
      <c r="AN79" s="175"/>
      <c r="AO79" s="175"/>
      <c r="AP79" s="175"/>
      <c r="AQ79" s="175"/>
      <c r="AR79" s="175"/>
    </row>
    <row r="80" spans="1:44" ht="102" hidden="1" x14ac:dyDescent="0.3">
      <c r="A80" s="175"/>
      <c r="B80" s="186" t="s">
        <v>2757</v>
      </c>
      <c r="C80" s="187"/>
      <c r="D80" s="183">
        <v>592.71</v>
      </c>
      <c r="E80" s="184">
        <v>592.71</v>
      </c>
      <c r="F80" s="181" t="s">
        <v>3957</v>
      </c>
      <c r="G80" s="185" t="s">
        <v>4636</v>
      </c>
      <c r="H80" s="182"/>
      <c r="I80" s="175"/>
      <c r="J80" s="175"/>
      <c r="K80" s="175"/>
      <c r="L80" s="175"/>
      <c r="M80" s="175"/>
      <c r="N80" s="175"/>
      <c r="O80" s="175"/>
      <c r="P80" s="175"/>
      <c r="Q80" s="175"/>
      <c r="R80" s="175"/>
      <c r="S80" s="175"/>
      <c r="T80" s="175"/>
      <c r="U80" s="175"/>
      <c r="V80" s="175"/>
      <c r="W80" s="175"/>
      <c r="X80" s="175"/>
      <c r="Y80" s="175"/>
      <c r="Z80" s="175"/>
      <c r="AA80" s="175"/>
      <c r="AB80" s="175"/>
      <c r="AC80" s="175"/>
      <c r="AD80" s="175"/>
      <c r="AE80" s="175"/>
      <c r="AF80" s="175"/>
      <c r="AG80" s="175"/>
      <c r="AH80" s="175"/>
      <c r="AI80" s="175"/>
      <c r="AJ80" s="175"/>
      <c r="AK80" s="175"/>
      <c r="AL80" s="175"/>
      <c r="AM80" s="175"/>
      <c r="AN80" s="175"/>
      <c r="AO80" s="175"/>
      <c r="AP80" s="175"/>
      <c r="AQ80" s="175"/>
      <c r="AR80" s="175"/>
    </row>
    <row r="81" spans="1:44" ht="102" x14ac:dyDescent="0.3">
      <c r="A81" s="175"/>
      <c r="B81" s="181" t="s">
        <v>3957</v>
      </c>
      <c r="C81" s="182" t="s">
        <v>1392</v>
      </c>
      <c r="D81" s="183">
        <v>717.26</v>
      </c>
      <c r="E81" s="184">
        <v>717.26</v>
      </c>
      <c r="F81" s="185" t="s">
        <v>4636</v>
      </c>
      <c r="G81" s="186" t="s">
        <v>4595</v>
      </c>
      <c r="H81" s="187"/>
      <c r="I81" s="175"/>
      <c r="J81" s="175"/>
      <c r="K81" s="175"/>
      <c r="L81" s="175"/>
      <c r="M81" s="175"/>
      <c r="N81" s="175"/>
      <c r="O81" s="175"/>
      <c r="P81" s="175"/>
      <c r="Q81" s="175"/>
      <c r="R81" s="175"/>
      <c r="S81" s="175"/>
      <c r="T81" s="175"/>
      <c r="U81" s="175"/>
      <c r="V81" s="175"/>
      <c r="W81" s="175"/>
      <c r="X81" s="175"/>
      <c r="Y81" s="175"/>
      <c r="Z81" s="175"/>
      <c r="AA81" s="175"/>
      <c r="AB81" s="175"/>
      <c r="AC81" s="175"/>
      <c r="AD81" s="175"/>
      <c r="AE81" s="175"/>
      <c r="AF81" s="175"/>
      <c r="AG81" s="175"/>
      <c r="AH81" s="175"/>
      <c r="AI81" s="175"/>
      <c r="AJ81" s="175"/>
      <c r="AK81" s="175"/>
      <c r="AL81" s="175"/>
      <c r="AM81" s="175"/>
      <c r="AN81" s="175"/>
      <c r="AO81" s="175"/>
      <c r="AP81" s="175"/>
      <c r="AQ81" s="175"/>
      <c r="AR81" s="175"/>
    </row>
    <row r="82" spans="1:44" ht="102" hidden="1" x14ac:dyDescent="0.3">
      <c r="A82" s="175"/>
      <c r="B82" s="185" t="s">
        <v>4636</v>
      </c>
      <c r="C82" s="182"/>
      <c r="D82" s="183">
        <v>717.26</v>
      </c>
      <c r="E82" s="184">
        <v>717.26</v>
      </c>
      <c r="F82" s="186" t="s">
        <v>4595</v>
      </c>
      <c r="G82" s="181" t="s">
        <v>1570</v>
      </c>
      <c r="H82" s="182" t="s">
        <v>1571</v>
      </c>
      <c r="I82" s="175"/>
      <c r="J82" s="175"/>
      <c r="K82" s="175"/>
      <c r="L82" s="175"/>
      <c r="M82" s="175"/>
      <c r="N82" s="175"/>
      <c r="O82" s="175"/>
      <c r="P82" s="175"/>
      <c r="Q82" s="175"/>
      <c r="R82" s="175"/>
      <c r="S82" s="175"/>
      <c r="T82" s="175"/>
      <c r="U82" s="175"/>
      <c r="V82" s="175"/>
      <c r="W82" s="175"/>
      <c r="X82" s="175"/>
      <c r="Y82" s="175"/>
      <c r="Z82" s="175"/>
      <c r="AA82" s="175"/>
      <c r="AB82" s="175"/>
      <c r="AC82" s="175"/>
      <c r="AD82" s="175"/>
      <c r="AE82" s="175"/>
      <c r="AF82" s="175"/>
      <c r="AG82" s="175"/>
      <c r="AH82" s="175"/>
      <c r="AI82" s="175"/>
      <c r="AJ82" s="175"/>
      <c r="AK82" s="175"/>
      <c r="AL82" s="175"/>
      <c r="AM82" s="175"/>
      <c r="AN82" s="175"/>
      <c r="AO82" s="175"/>
      <c r="AP82" s="175"/>
      <c r="AQ82" s="175"/>
      <c r="AR82" s="175"/>
    </row>
    <row r="83" spans="1:44" ht="102" hidden="1" x14ac:dyDescent="0.3">
      <c r="A83" s="175"/>
      <c r="B83" s="186" t="s">
        <v>4595</v>
      </c>
      <c r="C83" s="187"/>
      <c r="D83" s="183">
        <v>717.26</v>
      </c>
      <c r="E83" s="184">
        <v>717.26</v>
      </c>
      <c r="F83" s="181" t="s">
        <v>1570</v>
      </c>
      <c r="G83" s="185" t="s">
        <v>4636</v>
      </c>
      <c r="H83" s="182"/>
      <c r="I83" s="175"/>
      <c r="J83" s="175"/>
      <c r="K83" s="175"/>
      <c r="L83" s="175"/>
      <c r="M83" s="175"/>
      <c r="N83" s="175"/>
      <c r="O83" s="175"/>
      <c r="P83" s="175"/>
      <c r="Q83" s="175"/>
      <c r="R83" s="175"/>
      <c r="S83" s="175"/>
      <c r="T83" s="175"/>
      <c r="U83" s="175"/>
      <c r="V83" s="175"/>
      <c r="W83" s="175"/>
      <c r="X83" s="175"/>
      <c r="Y83" s="175"/>
      <c r="Z83" s="175"/>
      <c r="AA83" s="175"/>
      <c r="AB83" s="175"/>
      <c r="AC83" s="175"/>
      <c r="AD83" s="175"/>
      <c r="AE83" s="175"/>
      <c r="AF83" s="175"/>
      <c r="AG83" s="175"/>
      <c r="AH83" s="175"/>
      <c r="AI83" s="175"/>
      <c r="AJ83" s="175"/>
      <c r="AK83" s="175"/>
      <c r="AL83" s="175"/>
      <c r="AM83" s="175"/>
      <c r="AN83" s="175"/>
      <c r="AO83" s="175"/>
      <c r="AP83" s="175"/>
      <c r="AQ83" s="175"/>
      <c r="AR83" s="175"/>
    </row>
    <row r="84" spans="1:44" ht="102" x14ac:dyDescent="0.3">
      <c r="A84" s="175"/>
      <c r="B84" s="181" t="s">
        <v>1570</v>
      </c>
      <c r="C84" s="182" t="s">
        <v>1571</v>
      </c>
      <c r="D84" s="183">
        <v>743.03</v>
      </c>
      <c r="E84" s="184">
        <v>743.03</v>
      </c>
      <c r="F84" s="185" t="s">
        <v>4636</v>
      </c>
      <c r="G84" s="186" t="s">
        <v>2661</v>
      </c>
      <c r="H84" s="187"/>
      <c r="I84" s="175"/>
      <c r="J84" s="175"/>
      <c r="K84" s="175"/>
      <c r="L84" s="175"/>
      <c r="M84" s="175"/>
      <c r="N84" s="175"/>
      <c r="O84" s="175"/>
      <c r="P84" s="175"/>
      <c r="Q84" s="175"/>
      <c r="R84" s="175"/>
      <c r="S84" s="175"/>
      <c r="T84" s="175"/>
      <c r="U84" s="175"/>
      <c r="V84" s="175"/>
      <c r="W84" s="175"/>
      <c r="X84" s="175"/>
      <c r="Y84" s="175"/>
      <c r="Z84" s="175"/>
      <c r="AA84" s="175"/>
      <c r="AB84" s="175"/>
      <c r="AC84" s="175"/>
      <c r="AD84" s="175"/>
      <c r="AE84" s="175"/>
      <c r="AF84" s="175"/>
      <c r="AG84" s="175"/>
      <c r="AH84" s="175"/>
      <c r="AI84" s="175"/>
      <c r="AJ84" s="175"/>
      <c r="AK84" s="175"/>
      <c r="AL84" s="175"/>
      <c r="AM84" s="175"/>
      <c r="AN84" s="175"/>
      <c r="AO84" s="175"/>
      <c r="AP84" s="175"/>
      <c r="AQ84" s="175"/>
      <c r="AR84" s="175"/>
    </row>
    <row r="85" spans="1:44" ht="102" hidden="1" x14ac:dyDescent="0.3">
      <c r="A85" s="175"/>
      <c r="B85" s="185" t="s">
        <v>4636</v>
      </c>
      <c r="C85" s="182"/>
      <c r="D85" s="183">
        <v>743.03</v>
      </c>
      <c r="E85" s="184">
        <v>743.03</v>
      </c>
      <c r="F85" s="186" t="s">
        <v>2661</v>
      </c>
      <c r="G85" s="181" t="s">
        <v>556</v>
      </c>
      <c r="H85" s="182" t="s">
        <v>557</v>
      </c>
      <c r="I85" s="175"/>
      <c r="J85" s="175"/>
      <c r="K85" s="175"/>
      <c r="L85" s="175"/>
      <c r="M85" s="175"/>
      <c r="N85" s="175"/>
      <c r="O85" s="175"/>
      <c r="P85" s="175"/>
      <c r="Q85" s="175"/>
      <c r="R85" s="175"/>
      <c r="S85" s="175"/>
      <c r="T85" s="175"/>
      <c r="U85" s="175"/>
      <c r="V85" s="175"/>
      <c r="W85" s="175"/>
      <c r="X85" s="175"/>
      <c r="Y85" s="175"/>
      <c r="Z85" s="175"/>
      <c r="AA85" s="175"/>
      <c r="AB85" s="175"/>
      <c r="AC85" s="175"/>
      <c r="AD85" s="175"/>
      <c r="AE85" s="175"/>
      <c r="AF85" s="175"/>
      <c r="AG85" s="175"/>
      <c r="AH85" s="175"/>
      <c r="AI85" s="175"/>
      <c r="AJ85" s="175"/>
      <c r="AK85" s="175"/>
      <c r="AL85" s="175"/>
      <c r="AM85" s="175"/>
      <c r="AN85" s="175"/>
      <c r="AO85" s="175"/>
      <c r="AP85" s="175"/>
      <c r="AQ85" s="175"/>
      <c r="AR85" s="175"/>
    </row>
    <row r="86" spans="1:44" ht="102" hidden="1" x14ac:dyDescent="0.3">
      <c r="A86" s="175"/>
      <c r="B86" s="186" t="s">
        <v>2661</v>
      </c>
      <c r="C86" s="187"/>
      <c r="D86" s="183">
        <v>743.03</v>
      </c>
      <c r="E86" s="184">
        <v>743.03</v>
      </c>
      <c r="F86" s="181" t="s">
        <v>556</v>
      </c>
      <c r="G86" s="185" t="s">
        <v>4636</v>
      </c>
      <c r="H86" s="182"/>
      <c r="I86" s="175"/>
      <c r="J86" s="175"/>
      <c r="K86" s="175"/>
      <c r="L86" s="175"/>
      <c r="M86" s="175"/>
      <c r="N86" s="175"/>
      <c r="O86" s="175"/>
      <c r="P86" s="175"/>
      <c r="Q86" s="175"/>
      <c r="R86" s="175"/>
      <c r="S86" s="175"/>
      <c r="T86" s="175"/>
      <c r="U86" s="175"/>
      <c r="V86" s="175"/>
      <c r="W86" s="175"/>
      <c r="X86" s="175"/>
      <c r="Y86" s="175"/>
      <c r="Z86" s="175"/>
      <c r="AA86" s="175"/>
      <c r="AB86" s="175"/>
      <c r="AC86" s="175"/>
      <c r="AD86" s="175"/>
      <c r="AE86" s="175"/>
      <c r="AF86" s="175"/>
      <c r="AG86" s="175"/>
      <c r="AH86" s="175"/>
      <c r="AI86" s="175"/>
      <c r="AJ86" s="175"/>
      <c r="AK86" s="175"/>
      <c r="AL86" s="175"/>
      <c r="AM86" s="175"/>
      <c r="AN86" s="175"/>
      <c r="AO86" s="175"/>
      <c r="AP86" s="175"/>
      <c r="AQ86" s="175"/>
      <c r="AR86" s="175"/>
    </row>
    <row r="87" spans="1:44" ht="112.2" x14ac:dyDescent="0.3">
      <c r="A87" s="175"/>
      <c r="B87" s="181" t="s">
        <v>556</v>
      </c>
      <c r="C87" s="182" t="s">
        <v>557</v>
      </c>
      <c r="D87" s="183">
        <v>717.26</v>
      </c>
      <c r="E87" s="184">
        <v>717.26</v>
      </c>
      <c r="F87" s="185" t="s">
        <v>4636</v>
      </c>
      <c r="G87" s="186" t="s">
        <v>2759</v>
      </c>
      <c r="H87" s="187"/>
      <c r="I87" s="175"/>
      <c r="J87" s="175"/>
      <c r="K87" s="175"/>
      <c r="L87" s="175"/>
      <c r="M87" s="175"/>
      <c r="N87" s="175"/>
      <c r="O87" s="175"/>
      <c r="P87" s="175"/>
      <c r="Q87" s="175"/>
      <c r="R87" s="175"/>
      <c r="S87" s="175"/>
      <c r="T87" s="175"/>
      <c r="U87" s="175"/>
      <c r="V87" s="175"/>
      <c r="W87" s="175"/>
      <c r="X87" s="175"/>
      <c r="Y87" s="175"/>
      <c r="Z87" s="175"/>
      <c r="AA87" s="175"/>
      <c r="AB87" s="175"/>
      <c r="AC87" s="175"/>
      <c r="AD87" s="175"/>
      <c r="AE87" s="175"/>
      <c r="AF87" s="175"/>
      <c r="AG87" s="175"/>
      <c r="AH87" s="175"/>
      <c r="AI87" s="175"/>
      <c r="AJ87" s="175"/>
      <c r="AK87" s="175"/>
      <c r="AL87" s="175"/>
      <c r="AM87" s="175"/>
      <c r="AN87" s="175"/>
      <c r="AO87" s="175"/>
      <c r="AP87" s="175"/>
      <c r="AQ87" s="175"/>
      <c r="AR87" s="175"/>
    </row>
    <row r="88" spans="1:44" ht="112.2" hidden="1" x14ac:dyDescent="0.3">
      <c r="A88" s="175"/>
      <c r="B88" s="185" t="s">
        <v>4636</v>
      </c>
      <c r="C88" s="182"/>
      <c r="D88" s="183">
        <v>717.26</v>
      </c>
      <c r="E88" s="184">
        <v>717.26</v>
      </c>
      <c r="F88" s="186" t="s">
        <v>2759</v>
      </c>
      <c r="G88" s="181" t="s">
        <v>1572</v>
      </c>
      <c r="H88" s="182" t="s">
        <v>1573</v>
      </c>
      <c r="I88" s="175"/>
      <c r="J88" s="175"/>
      <c r="K88" s="175"/>
      <c r="L88" s="175"/>
      <c r="M88" s="175"/>
      <c r="N88" s="175"/>
      <c r="O88" s="175"/>
      <c r="P88" s="175"/>
      <c r="Q88" s="175"/>
      <c r="R88" s="175"/>
      <c r="S88" s="175"/>
      <c r="T88" s="175"/>
      <c r="U88" s="175"/>
      <c r="V88" s="175"/>
      <c r="W88" s="175"/>
      <c r="X88" s="175"/>
      <c r="Y88" s="175"/>
      <c r="Z88" s="175"/>
      <c r="AA88" s="175"/>
      <c r="AB88" s="175"/>
      <c r="AC88" s="175"/>
      <c r="AD88" s="175"/>
      <c r="AE88" s="175"/>
      <c r="AF88" s="175"/>
      <c r="AG88" s="175"/>
      <c r="AH88" s="175"/>
      <c r="AI88" s="175"/>
      <c r="AJ88" s="175"/>
      <c r="AK88" s="175"/>
      <c r="AL88" s="175"/>
      <c r="AM88" s="175"/>
      <c r="AN88" s="175"/>
      <c r="AO88" s="175"/>
      <c r="AP88" s="175"/>
      <c r="AQ88" s="175"/>
      <c r="AR88" s="175"/>
    </row>
    <row r="89" spans="1:44" ht="112.2" hidden="1" x14ac:dyDescent="0.3">
      <c r="A89" s="175"/>
      <c r="B89" s="186" t="s">
        <v>2759</v>
      </c>
      <c r="C89" s="187"/>
      <c r="D89" s="183">
        <v>717.26</v>
      </c>
      <c r="E89" s="184">
        <v>717.26</v>
      </c>
      <c r="F89" s="181" t="s">
        <v>1572</v>
      </c>
      <c r="G89" s="185" t="s">
        <v>4636</v>
      </c>
      <c r="H89" s="182"/>
      <c r="I89" s="175"/>
      <c r="J89" s="175"/>
      <c r="K89" s="175"/>
      <c r="L89" s="175"/>
      <c r="M89" s="175"/>
      <c r="N89" s="175"/>
      <c r="O89" s="175"/>
      <c r="P89" s="175"/>
      <c r="Q89" s="175"/>
      <c r="R89" s="175"/>
      <c r="S89" s="175"/>
      <c r="T89" s="175"/>
      <c r="U89" s="175"/>
      <c r="V89" s="175"/>
      <c r="W89" s="175"/>
      <c r="X89" s="175"/>
      <c r="Y89" s="175"/>
      <c r="Z89" s="175"/>
      <c r="AA89" s="175"/>
      <c r="AB89" s="175"/>
      <c r="AC89" s="175"/>
      <c r="AD89" s="175"/>
      <c r="AE89" s="175"/>
      <c r="AF89" s="175"/>
      <c r="AG89" s="175"/>
      <c r="AH89" s="175"/>
      <c r="AI89" s="175"/>
      <c r="AJ89" s="175"/>
      <c r="AK89" s="175"/>
      <c r="AL89" s="175"/>
      <c r="AM89" s="175"/>
      <c r="AN89" s="175"/>
      <c r="AO89" s="175"/>
      <c r="AP89" s="175"/>
      <c r="AQ89" s="175"/>
      <c r="AR89" s="175"/>
    </row>
    <row r="90" spans="1:44" ht="102" x14ac:dyDescent="0.3">
      <c r="A90" s="175"/>
      <c r="B90" s="181" t="s">
        <v>1572</v>
      </c>
      <c r="C90" s="182" t="s">
        <v>1573</v>
      </c>
      <c r="D90" s="183">
        <v>592.71</v>
      </c>
      <c r="E90" s="184">
        <v>592.71</v>
      </c>
      <c r="F90" s="185" t="s">
        <v>4636</v>
      </c>
      <c r="G90" s="186" t="s">
        <v>2760</v>
      </c>
      <c r="H90" s="187"/>
      <c r="I90" s="175"/>
      <c r="J90" s="175"/>
      <c r="K90" s="175"/>
      <c r="L90" s="175"/>
      <c r="M90" s="175"/>
      <c r="N90" s="175"/>
      <c r="O90" s="175"/>
      <c r="P90" s="175"/>
      <c r="Q90" s="175"/>
      <c r="R90" s="175"/>
      <c r="S90" s="175"/>
      <c r="T90" s="175"/>
      <c r="U90" s="175"/>
      <c r="V90" s="175"/>
      <c r="W90" s="175"/>
      <c r="X90" s="175"/>
      <c r="Y90" s="175"/>
      <c r="Z90" s="175"/>
      <c r="AA90" s="175"/>
      <c r="AB90" s="175"/>
      <c r="AC90" s="175"/>
      <c r="AD90" s="175"/>
      <c r="AE90" s="175"/>
      <c r="AF90" s="175"/>
      <c r="AG90" s="175"/>
      <c r="AH90" s="175"/>
      <c r="AI90" s="175"/>
      <c r="AJ90" s="175"/>
      <c r="AK90" s="175"/>
      <c r="AL90" s="175"/>
      <c r="AM90" s="175"/>
      <c r="AN90" s="175"/>
      <c r="AO90" s="175"/>
      <c r="AP90" s="175"/>
      <c r="AQ90" s="175"/>
      <c r="AR90" s="175"/>
    </row>
    <row r="91" spans="1:44" ht="102" hidden="1" x14ac:dyDescent="0.3">
      <c r="A91" s="175"/>
      <c r="B91" s="185" t="s">
        <v>4636</v>
      </c>
      <c r="C91" s="182"/>
      <c r="D91" s="183">
        <v>592.71</v>
      </c>
      <c r="E91" s="184">
        <v>592.71</v>
      </c>
      <c r="F91" s="186" t="s">
        <v>2760</v>
      </c>
      <c r="G91" s="181" t="s">
        <v>602</v>
      </c>
      <c r="H91" s="182" t="s">
        <v>603</v>
      </c>
      <c r="I91" s="175"/>
      <c r="J91" s="175"/>
      <c r="K91" s="175"/>
      <c r="L91" s="175"/>
      <c r="M91" s="175"/>
      <c r="N91" s="175"/>
      <c r="O91" s="175"/>
      <c r="P91" s="175"/>
      <c r="Q91" s="175"/>
      <c r="R91" s="175"/>
      <c r="S91" s="175"/>
      <c r="T91" s="175"/>
      <c r="U91" s="175"/>
      <c r="V91" s="175"/>
      <c r="W91" s="175"/>
      <c r="X91" s="175"/>
      <c r="Y91" s="175"/>
      <c r="Z91" s="175"/>
      <c r="AA91" s="175"/>
      <c r="AB91" s="175"/>
      <c r="AC91" s="175"/>
      <c r="AD91" s="175"/>
      <c r="AE91" s="175"/>
      <c r="AF91" s="175"/>
      <c r="AG91" s="175"/>
      <c r="AH91" s="175"/>
      <c r="AI91" s="175"/>
      <c r="AJ91" s="175"/>
      <c r="AK91" s="175"/>
      <c r="AL91" s="175"/>
      <c r="AM91" s="175"/>
      <c r="AN91" s="175"/>
      <c r="AO91" s="175"/>
      <c r="AP91" s="175"/>
      <c r="AQ91" s="175"/>
      <c r="AR91" s="175"/>
    </row>
    <row r="92" spans="1:44" ht="102" hidden="1" x14ac:dyDescent="0.3">
      <c r="A92" s="175"/>
      <c r="B92" s="186" t="s">
        <v>2760</v>
      </c>
      <c r="C92" s="187"/>
      <c r="D92" s="183">
        <v>592.71</v>
      </c>
      <c r="E92" s="184">
        <v>592.71</v>
      </c>
      <c r="F92" s="181" t="s">
        <v>602</v>
      </c>
      <c r="G92" s="185" t="s">
        <v>4636</v>
      </c>
      <c r="H92" s="182"/>
      <c r="I92" s="175"/>
      <c r="J92" s="175"/>
      <c r="K92" s="175"/>
      <c r="L92" s="175"/>
      <c r="M92" s="175"/>
      <c r="N92" s="175"/>
      <c r="O92" s="175"/>
      <c r="P92" s="175"/>
      <c r="Q92" s="175"/>
      <c r="R92" s="175"/>
      <c r="S92" s="175"/>
      <c r="T92" s="175"/>
      <c r="U92" s="175"/>
      <c r="V92" s="175"/>
      <c r="W92" s="175"/>
      <c r="X92" s="175"/>
      <c r="Y92" s="175"/>
      <c r="Z92" s="175"/>
      <c r="AA92" s="175"/>
      <c r="AB92" s="175"/>
      <c r="AC92" s="175"/>
      <c r="AD92" s="175"/>
      <c r="AE92" s="175"/>
      <c r="AF92" s="175"/>
      <c r="AG92" s="175"/>
      <c r="AH92" s="175"/>
      <c r="AI92" s="175"/>
      <c r="AJ92" s="175"/>
      <c r="AK92" s="175"/>
      <c r="AL92" s="175"/>
      <c r="AM92" s="175"/>
      <c r="AN92" s="175"/>
      <c r="AO92" s="175"/>
      <c r="AP92" s="175"/>
      <c r="AQ92" s="175"/>
      <c r="AR92" s="175"/>
    </row>
    <row r="93" spans="1:44" ht="102" x14ac:dyDescent="0.3">
      <c r="A93" s="175"/>
      <c r="B93" s="181" t="s">
        <v>602</v>
      </c>
      <c r="C93" s="182" t="s">
        <v>603</v>
      </c>
      <c r="D93" s="183">
        <v>717.26</v>
      </c>
      <c r="E93" s="184">
        <v>717.26</v>
      </c>
      <c r="F93" s="185" t="s">
        <v>4636</v>
      </c>
      <c r="G93" s="186" t="s">
        <v>2761</v>
      </c>
      <c r="H93" s="187"/>
      <c r="I93" s="175"/>
      <c r="J93" s="175"/>
      <c r="K93" s="175"/>
      <c r="L93" s="175"/>
      <c r="M93" s="175"/>
      <c r="N93" s="175"/>
      <c r="O93" s="175"/>
      <c r="P93" s="175"/>
      <c r="Q93" s="175"/>
      <c r="R93" s="175"/>
      <c r="S93" s="175"/>
      <c r="T93" s="175"/>
      <c r="U93" s="175"/>
      <c r="V93" s="175"/>
      <c r="W93" s="175"/>
      <c r="X93" s="175"/>
      <c r="Y93" s="175"/>
      <c r="Z93" s="175"/>
      <c r="AA93" s="175"/>
      <c r="AB93" s="175"/>
      <c r="AC93" s="175"/>
      <c r="AD93" s="175"/>
      <c r="AE93" s="175"/>
      <c r="AF93" s="175"/>
      <c r="AG93" s="175"/>
      <c r="AH93" s="175"/>
      <c r="AI93" s="175"/>
      <c r="AJ93" s="175"/>
      <c r="AK93" s="175"/>
      <c r="AL93" s="175"/>
      <c r="AM93" s="175"/>
      <c r="AN93" s="175"/>
      <c r="AO93" s="175"/>
      <c r="AP93" s="175"/>
      <c r="AQ93" s="175"/>
      <c r="AR93" s="175"/>
    </row>
    <row r="94" spans="1:44" ht="102" hidden="1" x14ac:dyDescent="0.3">
      <c r="A94" s="175"/>
      <c r="B94" s="185" t="s">
        <v>4636</v>
      </c>
      <c r="C94" s="182"/>
      <c r="D94" s="183">
        <v>717.26</v>
      </c>
      <c r="E94" s="184">
        <v>717.26</v>
      </c>
      <c r="F94" s="186" t="s">
        <v>2761</v>
      </c>
      <c r="G94" s="181" t="s">
        <v>3958</v>
      </c>
      <c r="H94" s="182" t="s">
        <v>641</v>
      </c>
      <c r="I94" s="175"/>
      <c r="J94" s="175"/>
      <c r="K94" s="175"/>
      <c r="L94" s="175"/>
      <c r="M94" s="175"/>
      <c r="N94" s="175"/>
      <c r="O94" s="175"/>
      <c r="P94" s="175"/>
      <c r="Q94" s="175"/>
      <c r="R94" s="175"/>
      <c r="S94" s="175"/>
      <c r="T94" s="175"/>
      <c r="U94" s="175"/>
      <c r="V94" s="175"/>
      <c r="W94" s="175"/>
      <c r="X94" s="175"/>
      <c r="Y94" s="175"/>
      <c r="Z94" s="175"/>
      <c r="AA94" s="175"/>
      <c r="AB94" s="175"/>
      <c r="AC94" s="175"/>
      <c r="AD94" s="175"/>
      <c r="AE94" s="175"/>
      <c r="AF94" s="175"/>
      <c r="AG94" s="175"/>
      <c r="AH94" s="175"/>
      <c r="AI94" s="175"/>
      <c r="AJ94" s="175"/>
      <c r="AK94" s="175"/>
      <c r="AL94" s="175"/>
      <c r="AM94" s="175"/>
      <c r="AN94" s="175"/>
      <c r="AO94" s="175"/>
      <c r="AP94" s="175"/>
      <c r="AQ94" s="175"/>
      <c r="AR94" s="175"/>
    </row>
    <row r="95" spans="1:44" ht="102" hidden="1" x14ac:dyDescent="0.3">
      <c r="A95" s="175"/>
      <c r="B95" s="186" t="s">
        <v>2761</v>
      </c>
      <c r="C95" s="187"/>
      <c r="D95" s="183">
        <v>717.26</v>
      </c>
      <c r="E95" s="184">
        <v>717.26</v>
      </c>
      <c r="F95" s="181" t="s">
        <v>3958</v>
      </c>
      <c r="G95" s="185" t="s">
        <v>4636</v>
      </c>
      <c r="H95" s="182"/>
      <c r="I95" s="175"/>
      <c r="J95" s="175"/>
      <c r="K95" s="175"/>
      <c r="L95" s="175"/>
      <c r="M95" s="175"/>
      <c r="N95" s="175"/>
      <c r="O95" s="175"/>
      <c r="P95" s="175"/>
      <c r="Q95" s="175"/>
      <c r="R95" s="175"/>
      <c r="S95" s="175"/>
      <c r="T95" s="175"/>
      <c r="U95" s="175"/>
      <c r="V95" s="175"/>
      <c r="W95" s="175"/>
      <c r="X95" s="175"/>
      <c r="Y95" s="175"/>
      <c r="Z95" s="175"/>
      <c r="AA95" s="175"/>
      <c r="AB95" s="175"/>
      <c r="AC95" s="175"/>
      <c r="AD95" s="175"/>
      <c r="AE95" s="175"/>
      <c r="AF95" s="175"/>
      <c r="AG95" s="175"/>
      <c r="AH95" s="175"/>
      <c r="AI95" s="175"/>
      <c r="AJ95" s="175"/>
      <c r="AK95" s="175"/>
      <c r="AL95" s="175"/>
      <c r="AM95" s="175"/>
      <c r="AN95" s="175"/>
      <c r="AO95" s="175"/>
      <c r="AP95" s="175"/>
      <c r="AQ95" s="175"/>
      <c r="AR95" s="175"/>
    </row>
    <row r="96" spans="1:44" ht="102" x14ac:dyDescent="0.3">
      <c r="A96" s="175"/>
      <c r="B96" s="181" t="s">
        <v>3958</v>
      </c>
      <c r="C96" s="182" t="s">
        <v>641</v>
      </c>
      <c r="D96" s="183">
        <v>730.15</v>
      </c>
      <c r="E96" s="184">
        <v>730.15</v>
      </c>
      <c r="F96" s="185" t="s">
        <v>4636</v>
      </c>
      <c r="G96" s="186" t="s">
        <v>4570</v>
      </c>
      <c r="H96" s="187"/>
      <c r="I96" s="175"/>
      <c r="J96" s="175"/>
      <c r="K96" s="175"/>
      <c r="L96" s="175"/>
      <c r="M96" s="175"/>
      <c r="N96" s="175"/>
      <c r="O96" s="175"/>
      <c r="P96" s="175"/>
      <c r="Q96" s="175"/>
      <c r="R96" s="175"/>
      <c r="S96" s="175"/>
      <c r="T96" s="175"/>
      <c r="U96" s="175"/>
      <c r="V96" s="175"/>
      <c r="W96" s="175"/>
      <c r="X96" s="175"/>
      <c r="Y96" s="175"/>
      <c r="Z96" s="175"/>
      <c r="AA96" s="175"/>
      <c r="AB96" s="175"/>
      <c r="AC96" s="175"/>
      <c r="AD96" s="175"/>
      <c r="AE96" s="175"/>
      <c r="AF96" s="175"/>
      <c r="AG96" s="175"/>
      <c r="AH96" s="175"/>
      <c r="AI96" s="175"/>
      <c r="AJ96" s="175"/>
      <c r="AK96" s="175"/>
      <c r="AL96" s="175"/>
      <c r="AM96" s="175"/>
      <c r="AN96" s="175"/>
      <c r="AO96" s="175"/>
      <c r="AP96" s="175"/>
      <c r="AQ96" s="175"/>
      <c r="AR96" s="175"/>
    </row>
    <row r="97" spans="1:44" ht="102" hidden="1" x14ac:dyDescent="0.3">
      <c r="A97" s="175"/>
      <c r="B97" s="185" t="s">
        <v>4636</v>
      </c>
      <c r="C97" s="182"/>
      <c r="D97" s="183">
        <v>730.15</v>
      </c>
      <c r="E97" s="184">
        <v>730.15</v>
      </c>
      <c r="F97" s="186" t="s">
        <v>4570</v>
      </c>
      <c r="G97" s="181" t="s">
        <v>2607</v>
      </c>
      <c r="H97" s="182" t="s">
        <v>1237</v>
      </c>
      <c r="I97" s="175"/>
      <c r="J97" s="175"/>
      <c r="K97" s="175"/>
      <c r="L97" s="175"/>
      <c r="M97" s="175"/>
      <c r="N97" s="175"/>
      <c r="O97" s="175"/>
      <c r="P97" s="175"/>
      <c r="Q97" s="175"/>
      <c r="R97" s="175"/>
      <c r="S97" s="175"/>
      <c r="T97" s="175"/>
      <c r="U97" s="175"/>
      <c r="V97" s="175"/>
      <c r="W97" s="175"/>
      <c r="X97" s="175"/>
      <c r="Y97" s="175"/>
      <c r="Z97" s="175"/>
      <c r="AA97" s="175"/>
      <c r="AB97" s="175"/>
      <c r="AC97" s="175"/>
      <c r="AD97" s="175"/>
      <c r="AE97" s="175"/>
      <c r="AF97" s="175"/>
      <c r="AG97" s="175"/>
      <c r="AH97" s="175"/>
      <c r="AI97" s="175"/>
      <c r="AJ97" s="175"/>
      <c r="AK97" s="175"/>
      <c r="AL97" s="175"/>
      <c r="AM97" s="175"/>
      <c r="AN97" s="175"/>
      <c r="AO97" s="175"/>
      <c r="AP97" s="175"/>
      <c r="AQ97" s="175"/>
      <c r="AR97" s="175"/>
    </row>
    <row r="98" spans="1:44" ht="102" hidden="1" x14ac:dyDescent="0.3">
      <c r="A98" s="175"/>
      <c r="B98" s="186" t="s">
        <v>4570</v>
      </c>
      <c r="C98" s="187"/>
      <c r="D98" s="183">
        <v>730.15</v>
      </c>
      <c r="E98" s="184">
        <v>730.15</v>
      </c>
      <c r="F98" s="181" t="s">
        <v>2607</v>
      </c>
      <c r="G98" s="185" t="s">
        <v>4636</v>
      </c>
      <c r="H98" s="182"/>
      <c r="I98" s="175"/>
      <c r="J98" s="175"/>
      <c r="K98" s="175"/>
      <c r="L98" s="175"/>
      <c r="M98" s="175"/>
      <c r="N98" s="175"/>
      <c r="O98" s="175"/>
      <c r="P98" s="175"/>
      <c r="Q98" s="175"/>
      <c r="R98" s="175"/>
      <c r="S98" s="175"/>
      <c r="T98" s="175"/>
      <c r="U98" s="175"/>
      <c r="V98" s="175"/>
      <c r="W98" s="175"/>
      <c r="X98" s="175"/>
      <c r="Y98" s="175"/>
      <c r="Z98" s="175"/>
      <c r="AA98" s="175"/>
      <c r="AB98" s="175"/>
      <c r="AC98" s="175"/>
      <c r="AD98" s="175"/>
      <c r="AE98" s="175"/>
      <c r="AF98" s="175"/>
      <c r="AG98" s="175"/>
      <c r="AH98" s="175"/>
      <c r="AI98" s="175"/>
      <c r="AJ98" s="175"/>
      <c r="AK98" s="175"/>
      <c r="AL98" s="175"/>
      <c r="AM98" s="175"/>
      <c r="AN98" s="175"/>
      <c r="AO98" s="175"/>
      <c r="AP98" s="175"/>
      <c r="AQ98" s="175"/>
      <c r="AR98" s="175"/>
    </row>
    <row r="99" spans="1:44" ht="102" x14ac:dyDescent="0.3">
      <c r="A99" s="175"/>
      <c r="B99" s="181" t="s">
        <v>2607</v>
      </c>
      <c r="C99" s="182" t="s">
        <v>1237</v>
      </c>
      <c r="D99" s="183">
        <v>592.71</v>
      </c>
      <c r="E99" s="184">
        <v>592.71</v>
      </c>
      <c r="F99" s="185" t="s">
        <v>4636</v>
      </c>
      <c r="G99" s="186" t="s">
        <v>3862</v>
      </c>
      <c r="H99" s="187"/>
      <c r="I99" s="175"/>
      <c r="J99" s="175"/>
      <c r="K99" s="175"/>
      <c r="L99" s="175"/>
      <c r="M99" s="175"/>
      <c r="N99" s="175"/>
      <c r="O99" s="175"/>
      <c r="P99" s="175"/>
      <c r="Q99" s="175"/>
      <c r="R99" s="175"/>
      <c r="S99" s="175"/>
      <c r="T99" s="175"/>
      <c r="U99" s="175"/>
      <c r="V99" s="175"/>
      <c r="W99" s="175"/>
      <c r="X99" s="175"/>
      <c r="Y99" s="175"/>
      <c r="Z99" s="175"/>
      <c r="AA99" s="175"/>
      <c r="AB99" s="175"/>
      <c r="AC99" s="175"/>
      <c r="AD99" s="175"/>
      <c r="AE99" s="175"/>
      <c r="AF99" s="175"/>
      <c r="AG99" s="175"/>
      <c r="AH99" s="175"/>
      <c r="AI99" s="175"/>
      <c r="AJ99" s="175"/>
      <c r="AK99" s="175"/>
      <c r="AL99" s="175"/>
      <c r="AM99" s="175"/>
      <c r="AN99" s="175"/>
      <c r="AO99" s="175"/>
      <c r="AP99" s="175"/>
      <c r="AQ99" s="175"/>
      <c r="AR99" s="175"/>
    </row>
    <row r="100" spans="1:44" ht="102" hidden="1" x14ac:dyDescent="0.3">
      <c r="A100" s="175"/>
      <c r="B100" s="185" t="s">
        <v>4636</v>
      </c>
      <c r="C100" s="182"/>
      <c r="D100" s="183">
        <v>592.71</v>
      </c>
      <c r="E100" s="184">
        <v>592.71</v>
      </c>
      <c r="F100" s="186" t="s">
        <v>3862</v>
      </c>
      <c r="G100" s="181" t="s">
        <v>1720</v>
      </c>
      <c r="H100" s="182" t="s">
        <v>1721</v>
      </c>
      <c r="I100" s="175"/>
      <c r="J100" s="175"/>
      <c r="K100" s="175"/>
      <c r="L100" s="175"/>
      <c r="M100" s="175"/>
      <c r="N100" s="175"/>
      <c r="O100" s="175"/>
      <c r="P100" s="175"/>
      <c r="Q100" s="175"/>
      <c r="R100" s="175"/>
      <c r="S100" s="175"/>
      <c r="T100" s="175"/>
      <c r="U100" s="175"/>
      <c r="V100" s="175"/>
      <c r="W100" s="175"/>
      <c r="X100" s="175"/>
      <c r="Y100" s="175"/>
      <c r="Z100" s="175"/>
      <c r="AA100" s="175"/>
      <c r="AB100" s="175"/>
      <c r="AC100" s="175"/>
      <c r="AD100" s="175"/>
      <c r="AE100" s="175"/>
      <c r="AF100" s="175"/>
      <c r="AG100" s="175"/>
      <c r="AH100" s="175"/>
      <c r="AI100" s="175"/>
      <c r="AJ100" s="175"/>
      <c r="AK100" s="175"/>
      <c r="AL100" s="175"/>
      <c r="AM100" s="175"/>
      <c r="AN100" s="175"/>
      <c r="AO100" s="175"/>
      <c r="AP100" s="175"/>
      <c r="AQ100" s="175"/>
      <c r="AR100" s="175"/>
    </row>
    <row r="101" spans="1:44" ht="102" hidden="1" x14ac:dyDescent="0.3">
      <c r="A101" s="175"/>
      <c r="B101" s="186" t="s">
        <v>3862</v>
      </c>
      <c r="C101" s="187"/>
      <c r="D101" s="183">
        <v>592.71</v>
      </c>
      <c r="E101" s="184">
        <v>592.71</v>
      </c>
      <c r="F101" s="181" t="s">
        <v>1720</v>
      </c>
      <c r="G101" s="185" t="s">
        <v>4636</v>
      </c>
      <c r="H101" s="182"/>
      <c r="I101" s="175"/>
      <c r="J101" s="175"/>
      <c r="K101" s="175"/>
      <c r="L101" s="175"/>
      <c r="M101" s="175"/>
      <c r="N101" s="175"/>
      <c r="O101" s="175"/>
      <c r="P101" s="175"/>
      <c r="Q101" s="175"/>
      <c r="R101" s="175"/>
      <c r="S101" s="175"/>
      <c r="T101" s="175"/>
      <c r="U101" s="175"/>
      <c r="V101" s="175"/>
      <c r="W101" s="175"/>
      <c r="X101" s="175"/>
      <c r="Y101" s="175"/>
      <c r="Z101" s="175"/>
      <c r="AA101" s="175"/>
      <c r="AB101" s="175"/>
      <c r="AC101" s="175"/>
      <c r="AD101" s="175"/>
      <c r="AE101" s="175"/>
      <c r="AF101" s="175"/>
      <c r="AG101" s="175"/>
      <c r="AH101" s="175"/>
      <c r="AI101" s="175"/>
      <c r="AJ101" s="175"/>
      <c r="AK101" s="175"/>
      <c r="AL101" s="175"/>
      <c r="AM101" s="175"/>
      <c r="AN101" s="175"/>
      <c r="AO101" s="175"/>
      <c r="AP101" s="175"/>
      <c r="AQ101" s="175"/>
      <c r="AR101" s="175"/>
    </row>
    <row r="102" spans="1:44" ht="102" x14ac:dyDescent="0.3">
      <c r="A102" s="175"/>
      <c r="B102" s="181" t="s">
        <v>1720</v>
      </c>
      <c r="C102" s="182" t="s">
        <v>1721</v>
      </c>
      <c r="D102" s="183">
        <v>657.13</v>
      </c>
      <c r="E102" s="184">
        <v>657.13</v>
      </c>
      <c r="F102" s="185" t="s">
        <v>4636</v>
      </c>
      <c r="G102" s="186" t="s">
        <v>2763</v>
      </c>
      <c r="H102" s="187"/>
      <c r="I102" s="175"/>
      <c r="J102" s="175"/>
      <c r="K102" s="175"/>
      <c r="L102" s="175"/>
      <c r="M102" s="175"/>
      <c r="N102" s="175"/>
      <c r="O102" s="175"/>
      <c r="P102" s="175"/>
      <c r="Q102" s="175"/>
      <c r="R102" s="175"/>
      <c r="S102" s="175"/>
      <c r="T102" s="175"/>
      <c r="U102" s="175"/>
      <c r="V102" s="175"/>
      <c r="W102" s="175"/>
      <c r="X102" s="175"/>
      <c r="Y102" s="175"/>
      <c r="Z102" s="175"/>
      <c r="AA102" s="175"/>
      <c r="AB102" s="175"/>
      <c r="AC102" s="175"/>
      <c r="AD102" s="175"/>
      <c r="AE102" s="175"/>
      <c r="AF102" s="175"/>
      <c r="AG102" s="175"/>
      <c r="AH102" s="175"/>
      <c r="AI102" s="175"/>
      <c r="AJ102" s="175"/>
      <c r="AK102" s="175"/>
      <c r="AL102" s="175"/>
      <c r="AM102" s="175"/>
      <c r="AN102" s="175"/>
      <c r="AO102" s="175"/>
      <c r="AP102" s="175"/>
      <c r="AQ102" s="175"/>
      <c r="AR102" s="175"/>
    </row>
    <row r="103" spans="1:44" ht="102" hidden="1" x14ac:dyDescent="0.3">
      <c r="A103" s="175"/>
      <c r="B103" s="185" t="s">
        <v>4636</v>
      </c>
      <c r="C103" s="182"/>
      <c r="D103" s="183">
        <v>657.13</v>
      </c>
      <c r="E103" s="184">
        <v>657.13</v>
      </c>
      <c r="F103" s="186" t="s">
        <v>2763</v>
      </c>
      <c r="G103" s="181" t="s">
        <v>1393</v>
      </c>
      <c r="H103" s="182" t="s">
        <v>1394</v>
      </c>
      <c r="I103" s="175"/>
      <c r="J103" s="175"/>
      <c r="K103" s="175"/>
      <c r="L103" s="175"/>
      <c r="M103" s="175"/>
      <c r="N103" s="175"/>
      <c r="O103" s="175"/>
      <c r="P103" s="175"/>
      <c r="Q103" s="175"/>
      <c r="R103" s="175"/>
      <c r="S103" s="175"/>
      <c r="T103" s="175"/>
      <c r="U103" s="175"/>
      <c r="V103" s="175"/>
      <c r="W103" s="175"/>
      <c r="X103" s="175"/>
      <c r="Y103" s="175"/>
      <c r="Z103" s="175"/>
      <c r="AA103" s="175"/>
      <c r="AB103" s="175"/>
      <c r="AC103" s="175"/>
      <c r="AD103" s="175"/>
      <c r="AE103" s="175"/>
      <c r="AF103" s="175"/>
      <c r="AG103" s="175"/>
      <c r="AH103" s="175"/>
      <c r="AI103" s="175"/>
      <c r="AJ103" s="175"/>
      <c r="AK103" s="175"/>
      <c r="AL103" s="175"/>
      <c r="AM103" s="175"/>
      <c r="AN103" s="175"/>
      <c r="AO103" s="175"/>
      <c r="AP103" s="175"/>
      <c r="AQ103" s="175"/>
      <c r="AR103" s="175"/>
    </row>
    <row r="104" spans="1:44" ht="102" hidden="1" x14ac:dyDescent="0.3">
      <c r="A104" s="175"/>
      <c r="B104" s="186" t="s">
        <v>2763</v>
      </c>
      <c r="C104" s="187"/>
      <c r="D104" s="183">
        <v>657.13</v>
      </c>
      <c r="E104" s="184">
        <v>657.13</v>
      </c>
      <c r="F104" s="181" t="s">
        <v>1393</v>
      </c>
      <c r="G104" s="185" t="s">
        <v>4636</v>
      </c>
      <c r="H104" s="182"/>
      <c r="I104" s="175"/>
      <c r="J104" s="175"/>
      <c r="K104" s="175"/>
      <c r="L104" s="175"/>
      <c r="M104" s="175"/>
      <c r="N104" s="175"/>
      <c r="O104" s="175"/>
      <c r="P104" s="175"/>
      <c r="Q104" s="175"/>
      <c r="R104" s="175"/>
      <c r="S104" s="175"/>
      <c r="T104" s="175"/>
      <c r="U104" s="175"/>
      <c r="V104" s="175"/>
      <c r="W104" s="175"/>
      <c r="X104" s="175"/>
      <c r="Y104" s="175"/>
      <c r="Z104" s="175"/>
      <c r="AA104" s="175"/>
      <c r="AB104" s="175"/>
      <c r="AC104" s="175"/>
      <c r="AD104" s="175"/>
      <c r="AE104" s="175"/>
      <c r="AF104" s="175"/>
      <c r="AG104" s="175"/>
      <c r="AH104" s="175"/>
      <c r="AI104" s="175"/>
      <c r="AJ104" s="175"/>
      <c r="AK104" s="175"/>
      <c r="AL104" s="175"/>
      <c r="AM104" s="175"/>
      <c r="AN104" s="175"/>
      <c r="AO104" s="175"/>
      <c r="AP104" s="175"/>
      <c r="AQ104" s="175"/>
      <c r="AR104" s="175"/>
    </row>
    <row r="105" spans="1:44" ht="112.2" x14ac:dyDescent="0.3">
      <c r="A105" s="175"/>
      <c r="B105" s="181" t="s">
        <v>1393</v>
      </c>
      <c r="C105" s="182" t="s">
        <v>1394</v>
      </c>
      <c r="D105" s="183">
        <v>682.9</v>
      </c>
      <c r="E105" s="184">
        <v>682.9</v>
      </c>
      <c r="F105" s="185" t="s">
        <v>4636</v>
      </c>
      <c r="G105" s="186" t="s">
        <v>2764</v>
      </c>
      <c r="H105" s="187"/>
      <c r="I105" s="175"/>
      <c r="J105" s="175"/>
      <c r="K105" s="175"/>
      <c r="L105" s="175"/>
      <c r="M105" s="175"/>
      <c r="N105" s="175"/>
      <c r="O105" s="175"/>
      <c r="P105" s="175"/>
      <c r="Q105" s="175"/>
      <c r="R105" s="175"/>
      <c r="S105" s="175"/>
      <c r="T105" s="175"/>
      <c r="U105" s="175"/>
      <c r="V105" s="175"/>
      <c r="W105" s="175"/>
      <c r="X105" s="175"/>
      <c r="Y105" s="175"/>
      <c r="Z105" s="175"/>
      <c r="AA105" s="175"/>
      <c r="AB105" s="175"/>
      <c r="AC105" s="175"/>
      <c r="AD105" s="175"/>
      <c r="AE105" s="175"/>
      <c r="AF105" s="175"/>
      <c r="AG105" s="175"/>
      <c r="AH105" s="175"/>
      <c r="AI105" s="175"/>
      <c r="AJ105" s="175"/>
      <c r="AK105" s="175"/>
      <c r="AL105" s="175"/>
      <c r="AM105" s="175"/>
      <c r="AN105" s="175"/>
      <c r="AO105" s="175"/>
      <c r="AP105" s="175"/>
      <c r="AQ105" s="175"/>
      <c r="AR105" s="175"/>
    </row>
    <row r="106" spans="1:44" ht="112.2" hidden="1" x14ac:dyDescent="0.3">
      <c r="A106" s="175"/>
      <c r="B106" s="185" t="s">
        <v>4636</v>
      </c>
      <c r="C106" s="182"/>
      <c r="D106" s="183">
        <v>682.9</v>
      </c>
      <c r="E106" s="184">
        <v>682.9</v>
      </c>
      <c r="F106" s="186" t="s">
        <v>2764</v>
      </c>
      <c r="G106" s="181" t="s">
        <v>535</v>
      </c>
      <c r="H106" s="182" t="s">
        <v>536</v>
      </c>
      <c r="I106" s="175"/>
      <c r="J106" s="175"/>
      <c r="K106" s="175"/>
      <c r="L106" s="175"/>
      <c r="M106" s="175"/>
      <c r="N106" s="175"/>
      <c r="O106" s="175"/>
      <c r="P106" s="175"/>
      <c r="Q106" s="175"/>
      <c r="R106" s="175"/>
      <c r="S106" s="175"/>
      <c r="T106" s="175"/>
      <c r="U106" s="175"/>
      <c r="V106" s="175"/>
      <c r="W106" s="175"/>
      <c r="X106" s="175"/>
      <c r="Y106" s="175"/>
      <c r="Z106" s="175"/>
      <c r="AA106" s="175"/>
      <c r="AB106" s="175"/>
      <c r="AC106" s="175"/>
      <c r="AD106" s="175"/>
      <c r="AE106" s="175"/>
      <c r="AF106" s="175"/>
      <c r="AG106" s="175"/>
      <c r="AH106" s="175"/>
      <c r="AI106" s="175"/>
      <c r="AJ106" s="175"/>
      <c r="AK106" s="175"/>
      <c r="AL106" s="175"/>
      <c r="AM106" s="175"/>
      <c r="AN106" s="175"/>
      <c r="AO106" s="175"/>
      <c r="AP106" s="175"/>
      <c r="AQ106" s="175"/>
      <c r="AR106" s="175"/>
    </row>
    <row r="107" spans="1:44" ht="112.2" hidden="1" x14ac:dyDescent="0.3">
      <c r="A107" s="175"/>
      <c r="B107" s="186" t="s">
        <v>2764</v>
      </c>
      <c r="C107" s="187"/>
      <c r="D107" s="183">
        <v>682.9</v>
      </c>
      <c r="E107" s="184">
        <v>682.9</v>
      </c>
      <c r="F107" s="181" t="s">
        <v>535</v>
      </c>
      <c r="G107" s="185" t="s">
        <v>4636</v>
      </c>
      <c r="H107" s="182"/>
      <c r="I107" s="175"/>
      <c r="J107" s="175"/>
      <c r="K107" s="175"/>
      <c r="L107" s="175"/>
      <c r="M107" s="175"/>
      <c r="N107" s="175"/>
      <c r="O107" s="175"/>
      <c r="P107" s="175"/>
      <c r="Q107" s="175"/>
      <c r="R107" s="175"/>
      <c r="S107" s="175"/>
      <c r="T107" s="175"/>
      <c r="U107" s="175"/>
      <c r="V107" s="175"/>
      <c r="W107" s="175"/>
      <c r="X107" s="175"/>
      <c r="Y107" s="175"/>
      <c r="Z107" s="175"/>
      <c r="AA107" s="175"/>
      <c r="AB107" s="175"/>
      <c r="AC107" s="175"/>
      <c r="AD107" s="175"/>
      <c r="AE107" s="175"/>
      <c r="AF107" s="175"/>
      <c r="AG107" s="175"/>
      <c r="AH107" s="175"/>
      <c r="AI107" s="175"/>
      <c r="AJ107" s="175"/>
      <c r="AK107" s="175"/>
      <c r="AL107" s="175"/>
      <c r="AM107" s="175"/>
      <c r="AN107" s="175"/>
      <c r="AO107" s="175"/>
      <c r="AP107" s="175"/>
      <c r="AQ107" s="175"/>
      <c r="AR107" s="175"/>
    </row>
    <row r="108" spans="1:44" ht="102" x14ac:dyDescent="0.3">
      <c r="A108" s="175"/>
      <c r="B108" s="181" t="s">
        <v>535</v>
      </c>
      <c r="C108" s="182" t="s">
        <v>536</v>
      </c>
      <c r="D108" s="183">
        <v>652.84</v>
      </c>
      <c r="E108" s="184">
        <v>652.84</v>
      </c>
      <c r="F108" s="185" t="s">
        <v>4636</v>
      </c>
      <c r="G108" s="186" t="s">
        <v>2765</v>
      </c>
      <c r="H108" s="187"/>
      <c r="I108" s="175"/>
      <c r="J108" s="175"/>
      <c r="K108" s="175"/>
      <c r="L108" s="175"/>
      <c r="M108" s="175"/>
      <c r="N108" s="175"/>
      <c r="O108" s="175"/>
      <c r="P108" s="175"/>
      <c r="Q108" s="175"/>
      <c r="R108" s="175"/>
      <c r="S108" s="175"/>
      <c r="T108" s="175"/>
      <c r="U108" s="175"/>
      <c r="V108" s="175"/>
      <c r="W108" s="175"/>
      <c r="X108" s="175"/>
      <c r="Y108" s="175"/>
      <c r="Z108" s="175"/>
      <c r="AA108" s="175"/>
      <c r="AB108" s="175"/>
      <c r="AC108" s="175"/>
      <c r="AD108" s="175"/>
      <c r="AE108" s="175"/>
      <c r="AF108" s="175"/>
      <c r="AG108" s="175"/>
      <c r="AH108" s="175"/>
      <c r="AI108" s="175"/>
      <c r="AJ108" s="175"/>
      <c r="AK108" s="175"/>
      <c r="AL108" s="175"/>
      <c r="AM108" s="175"/>
      <c r="AN108" s="175"/>
      <c r="AO108" s="175"/>
      <c r="AP108" s="175"/>
      <c r="AQ108" s="175"/>
      <c r="AR108" s="175"/>
    </row>
    <row r="109" spans="1:44" ht="102" hidden="1" x14ac:dyDescent="0.3">
      <c r="A109" s="175"/>
      <c r="B109" s="185" t="s">
        <v>4636</v>
      </c>
      <c r="C109" s="182"/>
      <c r="D109" s="183">
        <v>652.84</v>
      </c>
      <c r="E109" s="184">
        <v>652.84</v>
      </c>
      <c r="F109" s="186" t="s">
        <v>2765</v>
      </c>
      <c r="G109" s="181" t="s">
        <v>538</v>
      </c>
      <c r="H109" s="182" t="s">
        <v>539</v>
      </c>
      <c r="I109" s="175"/>
      <c r="J109" s="175"/>
      <c r="K109" s="175"/>
      <c r="L109" s="175"/>
      <c r="M109" s="175"/>
      <c r="N109" s="175"/>
      <c r="O109" s="175"/>
      <c r="P109" s="175"/>
      <c r="Q109" s="175"/>
      <c r="R109" s="175"/>
      <c r="S109" s="175"/>
      <c r="T109" s="175"/>
      <c r="U109" s="175"/>
      <c r="V109" s="175"/>
      <c r="W109" s="175"/>
      <c r="X109" s="175"/>
      <c r="Y109" s="175"/>
      <c r="Z109" s="175"/>
      <c r="AA109" s="175"/>
      <c r="AB109" s="175"/>
      <c r="AC109" s="175"/>
      <c r="AD109" s="175"/>
      <c r="AE109" s="175"/>
      <c r="AF109" s="175"/>
      <c r="AG109" s="175"/>
      <c r="AH109" s="175"/>
      <c r="AI109" s="175"/>
      <c r="AJ109" s="175"/>
      <c r="AK109" s="175"/>
      <c r="AL109" s="175"/>
      <c r="AM109" s="175"/>
      <c r="AN109" s="175"/>
      <c r="AO109" s="175"/>
      <c r="AP109" s="175"/>
      <c r="AQ109" s="175"/>
      <c r="AR109" s="175"/>
    </row>
    <row r="110" spans="1:44" ht="102" hidden="1" x14ac:dyDescent="0.3">
      <c r="A110" s="175"/>
      <c r="B110" s="186" t="s">
        <v>2765</v>
      </c>
      <c r="C110" s="187"/>
      <c r="D110" s="183">
        <v>652.84</v>
      </c>
      <c r="E110" s="184">
        <v>652.84</v>
      </c>
      <c r="F110" s="181" t="s">
        <v>538</v>
      </c>
      <c r="G110" s="185" t="s">
        <v>4636</v>
      </c>
      <c r="H110" s="182"/>
      <c r="I110" s="175"/>
      <c r="J110" s="175"/>
      <c r="K110" s="175"/>
      <c r="L110" s="175"/>
      <c r="M110" s="175"/>
      <c r="N110" s="175"/>
      <c r="O110" s="175"/>
      <c r="P110" s="175"/>
      <c r="Q110" s="175"/>
      <c r="R110" s="175"/>
      <c r="S110" s="175"/>
      <c r="T110" s="175"/>
      <c r="U110" s="175"/>
      <c r="V110" s="175"/>
      <c r="W110" s="175"/>
      <c r="X110" s="175"/>
      <c r="Y110" s="175"/>
      <c r="Z110" s="175"/>
      <c r="AA110" s="175"/>
      <c r="AB110" s="175"/>
      <c r="AC110" s="175"/>
      <c r="AD110" s="175"/>
      <c r="AE110" s="175"/>
      <c r="AF110" s="175"/>
      <c r="AG110" s="175"/>
      <c r="AH110" s="175"/>
      <c r="AI110" s="175"/>
      <c r="AJ110" s="175"/>
      <c r="AK110" s="175"/>
      <c r="AL110" s="175"/>
      <c r="AM110" s="175"/>
      <c r="AN110" s="175"/>
      <c r="AO110" s="175"/>
      <c r="AP110" s="175"/>
      <c r="AQ110" s="175"/>
      <c r="AR110" s="175"/>
    </row>
    <row r="111" spans="1:44" ht="102" x14ac:dyDescent="0.3">
      <c r="A111" s="175"/>
      <c r="B111" s="181" t="s">
        <v>538</v>
      </c>
      <c r="C111" s="182" t="s">
        <v>539</v>
      </c>
      <c r="D111" s="183">
        <v>592.71</v>
      </c>
      <c r="E111" s="184">
        <v>592.71</v>
      </c>
      <c r="F111" s="185" t="s">
        <v>4636</v>
      </c>
      <c r="G111" s="186" t="s">
        <v>2766</v>
      </c>
      <c r="H111" s="187"/>
      <c r="I111" s="175"/>
      <c r="J111" s="175"/>
      <c r="K111" s="175"/>
      <c r="L111" s="175"/>
      <c r="M111" s="175"/>
      <c r="N111" s="175"/>
      <c r="O111" s="175"/>
      <c r="P111" s="175"/>
      <c r="Q111" s="175"/>
      <c r="R111" s="175"/>
      <c r="S111" s="175"/>
      <c r="T111" s="175"/>
      <c r="U111" s="175"/>
      <c r="V111" s="175"/>
      <c r="W111" s="175"/>
      <c r="X111" s="175"/>
      <c r="Y111" s="175"/>
      <c r="Z111" s="175"/>
      <c r="AA111" s="175"/>
      <c r="AB111" s="175"/>
      <c r="AC111" s="175"/>
      <c r="AD111" s="175"/>
      <c r="AE111" s="175"/>
      <c r="AF111" s="175"/>
      <c r="AG111" s="175"/>
      <c r="AH111" s="175"/>
      <c r="AI111" s="175"/>
      <c r="AJ111" s="175"/>
      <c r="AK111" s="175"/>
      <c r="AL111" s="175"/>
      <c r="AM111" s="175"/>
      <c r="AN111" s="175"/>
      <c r="AO111" s="175"/>
      <c r="AP111" s="175"/>
      <c r="AQ111" s="175"/>
      <c r="AR111" s="175"/>
    </row>
    <row r="112" spans="1:44" ht="102" hidden="1" x14ac:dyDescent="0.3">
      <c r="A112" s="175"/>
      <c r="B112" s="185" t="s">
        <v>4636</v>
      </c>
      <c r="C112" s="182"/>
      <c r="D112" s="183">
        <v>592.71</v>
      </c>
      <c r="E112" s="184">
        <v>592.71</v>
      </c>
      <c r="F112" s="186" t="s">
        <v>2766</v>
      </c>
      <c r="G112" s="181" t="s">
        <v>1507</v>
      </c>
      <c r="H112" s="182" t="s">
        <v>1508</v>
      </c>
      <c r="I112" s="175"/>
      <c r="J112" s="175"/>
      <c r="K112" s="175"/>
      <c r="L112" s="175"/>
      <c r="M112" s="175"/>
      <c r="N112" s="175"/>
      <c r="O112" s="175"/>
      <c r="P112" s="175"/>
      <c r="Q112" s="175"/>
      <c r="R112" s="175"/>
      <c r="S112" s="175"/>
      <c r="T112" s="175"/>
      <c r="U112" s="175"/>
      <c r="V112" s="175"/>
      <c r="W112" s="175"/>
      <c r="X112" s="175"/>
      <c r="Y112" s="175"/>
      <c r="Z112" s="175"/>
      <c r="AA112" s="175"/>
      <c r="AB112" s="175"/>
      <c r="AC112" s="175"/>
      <c r="AD112" s="175"/>
      <c r="AE112" s="175"/>
      <c r="AF112" s="175"/>
      <c r="AG112" s="175"/>
      <c r="AH112" s="175"/>
      <c r="AI112" s="175"/>
      <c r="AJ112" s="175"/>
      <c r="AK112" s="175"/>
      <c r="AL112" s="175"/>
      <c r="AM112" s="175"/>
      <c r="AN112" s="175"/>
      <c r="AO112" s="175"/>
      <c r="AP112" s="175"/>
      <c r="AQ112" s="175"/>
      <c r="AR112" s="175"/>
    </row>
    <row r="113" spans="1:44" ht="102" hidden="1" x14ac:dyDescent="0.3">
      <c r="A113" s="175"/>
      <c r="B113" s="186" t="s">
        <v>2766</v>
      </c>
      <c r="C113" s="187"/>
      <c r="D113" s="183">
        <v>592.71</v>
      </c>
      <c r="E113" s="184">
        <v>592.71</v>
      </c>
      <c r="F113" s="181" t="s">
        <v>1507</v>
      </c>
      <c r="G113" s="185" t="s">
        <v>4636</v>
      </c>
      <c r="H113" s="182"/>
      <c r="I113" s="175"/>
      <c r="J113" s="175"/>
      <c r="K113" s="175"/>
      <c r="L113" s="175"/>
      <c r="M113" s="175"/>
      <c r="N113" s="175"/>
      <c r="O113" s="175"/>
      <c r="P113" s="175"/>
      <c r="Q113" s="175"/>
      <c r="R113" s="175"/>
      <c r="S113" s="175"/>
      <c r="T113" s="175"/>
      <c r="U113" s="175"/>
      <c r="V113" s="175"/>
      <c r="W113" s="175"/>
      <c r="X113" s="175"/>
      <c r="Y113" s="175"/>
      <c r="Z113" s="175"/>
      <c r="AA113" s="175"/>
      <c r="AB113" s="175"/>
      <c r="AC113" s="175"/>
      <c r="AD113" s="175"/>
      <c r="AE113" s="175"/>
      <c r="AF113" s="175"/>
      <c r="AG113" s="175"/>
      <c r="AH113" s="175"/>
      <c r="AI113" s="175"/>
      <c r="AJ113" s="175"/>
      <c r="AK113" s="175"/>
      <c r="AL113" s="175"/>
      <c r="AM113" s="175"/>
      <c r="AN113" s="175"/>
      <c r="AO113" s="175"/>
      <c r="AP113" s="175"/>
      <c r="AQ113" s="175"/>
      <c r="AR113" s="175"/>
    </row>
    <row r="114" spans="1:44" ht="102" x14ac:dyDescent="0.3">
      <c r="A114" s="175"/>
      <c r="B114" s="181" t="s">
        <v>1507</v>
      </c>
      <c r="C114" s="182" t="s">
        <v>1508</v>
      </c>
      <c r="D114" s="183">
        <v>725.85</v>
      </c>
      <c r="E114" s="184">
        <v>725.85</v>
      </c>
      <c r="F114" s="185" t="s">
        <v>4636</v>
      </c>
      <c r="G114" s="186" t="s">
        <v>2767</v>
      </c>
      <c r="H114" s="187"/>
      <c r="I114" s="175"/>
      <c r="J114" s="175"/>
      <c r="K114" s="175"/>
      <c r="L114" s="175"/>
      <c r="M114" s="175"/>
      <c r="N114" s="175"/>
      <c r="O114" s="175"/>
      <c r="P114" s="175"/>
      <c r="Q114" s="175"/>
      <c r="R114" s="175"/>
      <c r="S114" s="175"/>
      <c r="T114" s="175"/>
      <c r="U114" s="175"/>
      <c r="V114" s="175"/>
      <c r="W114" s="175"/>
      <c r="X114" s="175"/>
      <c r="Y114" s="175"/>
      <c r="Z114" s="175"/>
      <c r="AA114" s="175"/>
      <c r="AB114" s="175"/>
      <c r="AC114" s="175"/>
      <c r="AD114" s="175"/>
      <c r="AE114" s="175"/>
      <c r="AF114" s="175"/>
      <c r="AG114" s="175"/>
      <c r="AH114" s="175"/>
      <c r="AI114" s="175"/>
      <c r="AJ114" s="175"/>
      <c r="AK114" s="175"/>
      <c r="AL114" s="175"/>
      <c r="AM114" s="175"/>
      <c r="AN114" s="175"/>
      <c r="AO114" s="175"/>
      <c r="AP114" s="175"/>
      <c r="AQ114" s="175"/>
      <c r="AR114" s="175"/>
    </row>
    <row r="115" spans="1:44" ht="102" hidden="1" x14ac:dyDescent="0.3">
      <c r="A115" s="175"/>
      <c r="B115" s="185" t="s">
        <v>4636</v>
      </c>
      <c r="C115" s="182"/>
      <c r="D115" s="183">
        <v>725.85</v>
      </c>
      <c r="E115" s="184">
        <v>725.85</v>
      </c>
      <c r="F115" s="186" t="s">
        <v>2767</v>
      </c>
      <c r="G115" s="181" t="s">
        <v>610</v>
      </c>
      <c r="H115" s="182" t="s">
        <v>611</v>
      </c>
      <c r="I115" s="175"/>
      <c r="J115" s="175"/>
      <c r="K115" s="175"/>
      <c r="L115" s="175"/>
      <c r="M115" s="175"/>
      <c r="N115" s="175"/>
      <c r="O115" s="175"/>
      <c r="P115" s="175"/>
      <c r="Q115" s="175"/>
      <c r="R115" s="175"/>
      <c r="S115" s="175"/>
      <c r="T115" s="175"/>
      <c r="U115" s="175"/>
      <c r="V115" s="175"/>
      <c r="W115" s="175"/>
      <c r="X115" s="175"/>
      <c r="Y115" s="175"/>
      <c r="Z115" s="175"/>
      <c r="AA115" s="175"/>
      <c r="AB115" s="175"/>
      <c r="AC115" s="175"/>
      <c r="AD115" s="175"/>
      <c r="AE115" s="175"/>
      <c r="AF115" s="175"/>
      <c r="AG115" s="175"/>
      <c r="AH115" s="175"/>
      <c r="AI115" s="175"/>
      <c r="AJ115" s="175"/>
      <c r="AK115" s="175"/>
      <c r="AL115" s="175"/>
      <c r="AM115" s="175"/>
      <c r="AN115" s="175"/>
      <c r="AO115" s="175"/>
      <c r="AP115" s="175"/>
      <c r="AQ115" s="175"/>
      <c r="AR115" s="175"/>
    </row>
    <row r="116" spans="1:44" ht="102" hidden="1" x14ac:dyDescent="0.3">
      <c r="A116" s="175"/>
      <c r="B116" s="186" t="s">
        <v>2767</v>
      </c>
      <c r="C116" s="187"/>
      <c r="D116" s="183">
        <v>725.85</v>
      </c>
      <c r="E116" s="184">
        <v>725.85</v>
      </c>
      <c r="F116" s="181" t="s">
        <v>610</v>
      </c>
      <c r="G116" s="185" t="s">
        <v>4636</v>
      </c>
      <c r="H116" s="182"/>
      <c r="I116" s="175"/>
      <c r="J116" s="175"/>
      <c r="K116" s="175"/>
      <c r="L116" s="175"/>
      <c r="M116" s="175"/>
      <c r="N116" s="175"/>
      <c r="O116" s="175"/>
      <c r="P116" s="175"/>
      <c r="Q116" s="175"/>
      <c r="R116" s="175"/>
      <c r="S116" s="175"/>
      <c r="T116" s="175"/>
      <c r="U116" s="175"/>
      <c r="V116" s="175"/>
      <c r="W116" s="175"/>
      <c r="X116" s="175"/>
      <c r="Y116" s="175"/>
      <c r="Z116" s="175"/>
      <c r="AA116" s="175"/>
      <c r="AB116" s="175"/>
      <c r="AC116" s="175"/>
      <c r="AD116" s="175"/>
      <c r="AE116" s="175"/>
      <c r="AF116" s="175"/>
      <c r="AG116" s="175"/>
      <c r="AH116" s="175"/>
      <c r="AI116" s="175"/>
      <c r="AJ116" s="175"/>
      <c r="AK116" s="175"/>
      <c r="AL116" s="175"/>
      <c r="AM116" s="175"/>
      <c r="AN116" s="175"/>
      <c r="AO116" s="175"/>
      <c r="AP116" s="175"/>
      <c r="AQ116" s="175"/>
      <c r="AR116" s="175"/>
    </row>
    <row r="117" spans="1:44" ht="102" x14ac:dyDescent="0.3">
      <c r="A117" s="175"/>
      <c r="B117" s="181" t="s">
        <v>610</v>
      </c>
      <c r="C117" s="182" t="s">
        <v>611</v>
      </c>
      <c r="D117" s="183">
        <v>743.03</v>
      </c>
      <c r="E117" s="184">
        <v>743.03</v>
      </c>
      <c r="F117" s="185" t="s">
        <v>4636</v>
      </c>
      <c r="G117" s="186" t="s">
        <v>2662</v>
      </c>
      <c r="H117" s="187"/>
      <c r="I117" s="175"/>
      <c r="J117" s="175"/>
      <c r="K117" s="175"/>
      <c r="L117" s="175"/>
      <c r="M117" s="175"/>
      <c r="N117" s="175"/>
      <c r="O117" s="175"/>
      <c r="P117" s="175"/>
      <c r="Q117" s="175"/>
      <c r="R117" s="175"/>
      <c r="S117" s="175"/>
      <c r="T117" s="175"/>
      <c r="U117" s="175"/>
      <c r="V117" s="175"/>
      <c r="W117" s="175"/>
      <c r="X117" s="175"/>
      <c r="Y117" s="175"/>
      <c r="Z117" s="175"/>
      <c r="AA117" s="175"/>
      <c r="AB117" s="175"/>
      <c r="AC117" s="175"/>
      <c r="AD117" s="175"/>
      <c r="AE117" s="175"/>
      <c r="AF117" s="175"/>
      <c r="AG117" s="175"/>
      <c r="AH117" s="175"/>
      <c r="AI117" s="175"/>
      <c r="AJ117" s="175"/>
      <c r="AK117" s="175"/>
      <c r="AL117" s="175"/>
      <c r="AM117" s="175"/>
      <c r="AN117" s="175"/>
      <c r="AO117" s="175"/>
      <c r="AP117" s="175"/>
      <c r="AQ117" s="175"/>
      <c r="AR117" s="175"/>
    </row>
    <row r="118" spans="1:44" ht="102" hidden="1" x14ac:dyDescent="0.3">
      <c r="A118" s="175"/>
      <c r="B118" s="185" t="s">
        <v>4636</v>
      </c>
      <c r="C118" s="182"/>
      <c r="D118" s="183">
        <v>743.03</v>
      </c>
      <c r="E118" s="184">
        <v>743.03</v>
      </c>
      <c r="F118" s="186" t="s">
        <v>2662</v>
      </c>
      <c r="G118" s="181" t="s">
        <v>2526</v>
      </c>
      <c r="H118" s="182" t="s">
        <v>1492</v>
      </c>
      <c r="I118" s="175"/>
      <c r="J118" s="175"/>
      <c r="K118" s="175"/>
      <c r="L118" s="175"/>
      <c r="M118" s="175"/>
      <c r="N118" s="175"/>
      <c r="O118" s="175"/>
      <c r="P118" s="175"/>
      <c r="Q118" s="175"/>
      <c r="R118" s="175"/>
      <c r="S118" s="175"/>
      <c r="T118" s="175"/>
      <c r="U118" s="175"/>
      <c r="V118" s="175"/>
      <c r="W118" s="175"/>
      <c r="X118" s="175"/>
      <c r="Y118" s="175"/>
      <c r="Z118" s="175"/>
      <c r="AA118" s="175"/>
      <c r="AB118" s="175"/>
      <c r="AC118" s="175"/>
      <c r="AD118" s="175"/>
      <c r="AE118" s="175"/>
      <c r="AF118" s="175"/>
      <c r="AG118" s="175"/>
      <c r="AH118" s="175"/>
      <c r="AI118" s="175"/>
      <c r="AJ118" s="175"/>
      <c r="AK118" s="175"/>
      <c r="AL118" s="175"/>
      <c r="AM118" s="175"/>
      <c r="AN118" s="175"/>
      <c r="AO118" s="175"/>
      <c r="AP118" s="175"/>
      <c r="AQ118" s="175"/>
      <c r="AR118" s="175"/>
    </row>
    <row r="119" spans="1:44" ht="102" hidden="1" x14ac:dyDescent="0.3">
      <c r="A119" s="175"/>
      <c r="B119" s="186" t="s">
        <v>2662</v>
      </c>
      <c r="C119" s="187"/>
      <c r="D119" s="183">
        <v>743.03</v>
      </c>
      <c r="E119" s="184">
        <v>743.03</v>
      </c>
      <c r="F119" s="181" t="s">
        <v>2526</v>
      </c>
      <c r="G119" s="185" t="s">
        <v>4636</v>
      </c>
      <c r="H119" s="182"/>
      <c r="I119" s="175"/>
      <c r="J119" s="175"/>
      <c r="K119" s="175"/>
      <c r="L119" s="175"/>
      <c r="M119" s="175"/>
      <c r="N119" s="175"/>
      <c r="O119" s="175"/>
      <c r="P119" s="175"/>
      <c r="Q119" s="175"/>
      <c r="R119" s="175"/>
      <c r="S119" s="175"/>
      <c r="T119" s="175"/>
      <c r="U119" s="175"/>
      <c r="V119" s="175"/>
      <c r="W119" s="175"/>
      <c r="X119" s="175"/>
      <c r="Y119" s="175"/>
      <c r="Z119" s="175"/>
      <c r="AA119" s="175"/>
      <c r="AB119" s="175"/>
      <c r="AC119" s="175"/>
      <c r="AD119" s="175"/>
      <c r="AE119" s="175"/>
      <c r="AF119" s="175"/>
      <c r="AG119" s="175"/>
      <c r="AH119" s="175"/>
      <c r="AI119" s="175"/>
      <c r="AJ119" s="175"/>
      <c r="AK119" s="175"/>
      <c r="AL119" s="175"/>
      <c r="AM119" s="175"/>
      <c r="AN119" s="175"/>
      <c r="AO119" s="175"/>
      <c r="AP119" s="175"/>
      <c r="AQ119" s="175"/>
      <c r="AR119" s="175"/>
    </row>
    <row r="120" spans="1:44" ht="102" x14ac:dyDescent="0.3">
      <c r="A120" s="175"/>
      <c r="B120" s="181" t="s">
        <v>2526</v>
      </c>
      <c r="C120" s="182" t="s">
        <v>1492</v>
      </c>
      <c r="D120" s="183">
        <v>678.61</v>
      </c>
      <c r="E120" s="184">
        <v>678.61</v>
      </c>
      <c r="F120" s="185" t="s">
        <v>4636</v>
      </c>
      <c r="G120" s="186" t="s">
        <v>2768</v>
      </c>
      <c r="H120" s="187"/>
      <c r="I120" s="175"/>
      <c r="J120" s="175"/>
      <c r="K120" s="175"/>
      <c r="L120" s="175"/>
      <c r="M120" s="175"/>
      <c r="N120" s="175"/>
      <c r="O120" s="175"/>
      <c r="P120" s="175"/>
      <c r="Q120" s="175"/>
      <c r="R120" s="175"/>
      <c r="S120" s="175"/>
      <c r="T120" s="175"/>
      <c r="U120" s="175"/>
      <c r="V120" s="175"/>
      <c r="W120" s="175"/>
      <c r="X120" s="175"/>
      <c r="Y120" s="175"/>
      <c r="Z120" s="175"/>
      <c r="AA120" s="175"/>
      <c r="AB120" s="175"/>
      <c r="AC120" s="175"/>
      <c r="AD120" s="175"/>
      <c r="AE120" s="175"/>
      <c r="AF120" s="175"/>
      <c r="AG120" s="175"/>
      <c r="AH120" s="175"/>
      <c r="AI120" s="175"/>
      <c r="AJ120" s="175"/>
      <c r="AK120" s="175"/>
      <c r="AL120" s="175"/>
      <c r="AM120" s="175"/>
      <c r="AN120" s="175"/>
      <c r="AO120" s="175"/>
      <c r="AP120" s="175"/>
      <c r="AQ120" s="175"/>
      <c r="AR120" s="175"/>
    </row>
    <row r="121" spans="1:44" ht="102" hidden="1" x14ac:dyDescent="0.3">
      <c r="A121" s="175"/>
      <c r="B121" s="185" t="s">
        <v>4636</v>
      </c>
      <c r="C121" s="182"/>
      <c r="D121" s="183">
        <v>678.61</v>
      </c>
      <c r="E121" s="184">
        <v>678.61</v>
      </c>
      <c r="F121" s="186" t="s">
        <v>2768</v>
      </c>
      <c r="G121" s="181" t="s">
        <v>2563</v>
      </c>
      <c r="H121" s="182" t="s">
        <v>1629</v>
      </c>
      <c r="I121" s="175"/>
      <c r="J121" s="175"/>
      <c r="K121" s="175"/>
      <c r="L121" s="175"/>
      <c r="M121" s="175"/>
      <c r="N121" s="175"/>
      <c r="O121" s="175"/>
      <c r="P121" s="175"/>
      <c r="Q121" s="175"/>
      <c r="R121" s="175"/>
      <c r="S121" s="175"/>
      <c r="T121" s="175"/>
      <c r="U121" s="175"/>
      <c r="V121" s="175"/>
      <c r="W121" s="175"/>
      <c r="X121" s="175"/>
      <c r="Y121" s="175"/>
      <c r="Z121" s="175"/>
      <c r="AA121" s="175"/>
      <c r="AB121" s="175"/>
      <c r="AC121" s="175"/>
      <c r="AD121" s="175"/>
      <c r="AE121" s="175"/>
      <c r="AF121" s="175"/>
      <c r="AG121" s="175"/>
      <c r="AH121" s="175"/>
      <c r="AI121" s="175"/>
      <c r="AJ121" s="175"/>
      <c r="AK121" s="175"/>
      <c r="AL121" s="175"/>
      <c r="AM121" s="175"/>
      <c r="AN121" s="175"/>
      <c r="AO121" s="175"/>
      <c r="AP121" s="175"/>
      <c r="AQ121" s="175"/>
      <c r="AR121" s="175"/>
    </row>
    <row r="122" spans="1:44" ht="102" hidden="1" x14ac:dyDescent="0.3">
      <c r="A122" s="175"/>
      <c r="B122" s="186" t="s">
        <v>2768</v>
      </c>
      <c r="C122" s="187"/>
      <c r="D122" s="183">
        <v>678.61</v>
      </c>
      <c r="E122" s="184">
        <v>678.61</v>
      </c>
      <c r="F122" s="181" t="s">
        <v>2563</v>
      </c>
      <c r="G122" s="185" t="s">
        <v>4636</v>
      </c>
      <c r="H122" s="182"/>
      <c r="I122" s="175"/>
      <c r="J122" s="175"/>
      <c r="K122" s="175"/>
      <c r="L122" s="175"/>
      <c r="M122" s="175"/>
      <c r="N122" s="175"/>
      <c r="O122" s="175"/>
      <c r="P122" s="175"/>
      <c r="Q122" s="175"/>
      <c r="R122" s="175"/>
      <c r="S122" s="175"/>
      <c r="T122" s="175"/>
      <c r="U122" s="175"/>
      <c r="V122" s="175"/>
      <c r="W122" s="175"/>
      <c r="X122" s="175"/>
      <c r="Y122" s="175"/>
      <c r="Z122" s="175"/>
      <c r="AA122" s="175"/>
      <c r="AB122" s="175"/>
      <c r="AC122" s="175"/>
      <c r="AD122" s="175"/>
      <c r="AE122" s="175"/>
      <c r="AF122" s="175"/>
      <c r="AG122" s="175"/>
      <c r="AH122" s="175"/>
      <c r="AI122" s="175"/>
      <c r="AJ122" s="175"/>
      <c r="AK122" s="175"/>
      <c r="AL122" s="175"/>
      <c r="AM122" s="175"/>
      <c r="AN122" s="175"/>
      <c r="AO122" s="175"/>
      <c r="AP122" s="175"/>
      <c r="AQ122" s="175"/>
      <c r="AR122" s="175"/>
    </row>
    <row r="123" spans="1:44" ht="102" x14ac:dyDescent="0.3">
      <c r="A123" s="175"/>
      <c r="B123" s="181" t="s">
        <v>2563</v>
      </c>
      <c r="C123" s="182" t="s">
        <v>1629</v>
      </c>
      <c r="D123" s="183">
        <v>592.71</v>
      </c>
      <c r="E123" s="184">
        <v>592.71</v>
      </c>
      <c r="F123" s="185" t="s">
        <v>4636</v>
      </c>
      <c r="G123" s="186" t="s">
        <v>3861</v>
      </c>
      <c r="H123" s="187"/>
      <c r="I123" s="175"/>
      <c r="J123" s="175"/>
      <c r="K123" s="175"/>
      <c r="L123" s="175"/>
      <c r="M123" s="175"/>
      <c r="N123" s="175"/>
      <c r="O123" s="175"/>
      <c r="P123" s="175"/>
      <c r="Q123" s="175"/>
      <c r="R123" s="175"/>
      <c r="S123" s="175"/>
      <c r="T123" s="175"/>
      <c r="U123" s="175"/>
      <c r="V123" s="175"/>
      <c r="W123" s="175"/>
      <c r="X123" s="175"/>
      <c r="Y123" s="175"/>
      <c r="Z123" s="175"/>
      <c r="AA123" s="175"/>
      <c r="AB123" s="175"/>
      <c r="AC123" s="175"/>
      <c r="AD123" s="175"/>
      <c r="AE123" s="175"/>
      <c r="AF123" s="175"/>
      <c r="AG123" s="175"/>
      <c r="AH123" s="175"/>
      <c r="AI123" s="175"/>
      <c r="AJ123" s="175"/>
      <c r="AK123" s="175"/>
      <c r="AL123" s="175"/>
      <c r="AM123" s="175"/>
      <c r="AN123" s="175"/>
      <c r="AO123" s="175"/>
      <c r="AP123" s="175"/>
      <c r="AQ123" s="175"/>
      <c r="AR123" s="175"/>
    </row>
    <row r="124" spans="1:44" ht="102" hidden="1" x14ac:dyDescent="0.3">
      <c r="A124" s="175"/>
      <c r="B124" s="185" t="s">
        <v>4636</v>
      </c>
      <c r="C124" s="182"/>
      <c r="D124" s="183">
        <v>592.71</v>
      </c>
      <c r="E124" s="184">
        <v>592.71</v>
      </c>
      <c r="F124" s="186" t="s">
        <v>3861</v>
      </c>
      <c r="G124" s="181" t="s">
        <v>1728</v>
      </c>
      <c r="H124" s="182" t="s">
        <v>1729</v>
      </c>
      <c r="I124" s="175"/>
      <c r="J124" s="175"/>
      <c r="K124" s="175"/>
      <c r="L124" s="175"/>
      <c r="M124" s="175"/>
      <c r="N124" s="175"/>
      <c r="O124" s="175"/>
      <c r="P124" s="175"/>
      <c r="Q124" s="175"/>
      <c r="R124" s="175"/>
      <c r="S124" s="175"/>
      <c r="T124" s="175"/>
      <c r="U124" s="175"/>
      <c r="V124" s="175"/>
      <c r="W124" s="175"/>
      <c r="X124" s="175"/>
      <c r="Y124" s="175"/>
      <c r="Z124" s="175"/>
      <c r="AA124" s="175"/>
      <c r="AB124" s="175"/>
      <c r="AC124" s="175"/>
      <c r="AD124" s="175"/>
      <c r="AE124" s="175"/>
      <c r="AF124" s="175"/>
      <c r="AG124" s="175"/>
      <c r="AH124" s="175"/>
      <c r="AI124" s="175"/>
      <c r="AJ124" s="175"/>
      <c r="AK124" s="175"/>
      <c r="AL124" s="175"/>
      <c r="AM124" s="175"/>
      <c r="AN124" s="175"/>
      <c r="AO124" s="175"/>
      <c r="AP124" s="175"/>
      <c r="AQ124" s="175"/>
      <c r="AR124" s="175"/>
    </row>
    <row r="125" spans="1:44" ht="102" hidden="1" x14ac:dyDescent="0.3">
      <c r="A125" s="175"/>
      <c r="B125" s="186" t="s">
        <v>3861</v>
      </c>
      <c r="C125" s="187"/>
      <c r="D125" s="183">
        <v>592.71</v>
      </c>
      <c r="E125" s="184">
        <v>592.71</v>
      </c>
      <c r="F125" s="181" t="s">
        <v>1728</v>
      </c>
      <c r="G125" s="185" t="s">
        <v>4636</v>
      </c>
      <c r="H125" s="182"/>
      <c r="I125" s="175"/>
      <c r="J125" s="175"/>
      <c r="K125" s="175"/>
      <c r="L125" s="175"/>
      <c r="M125" s="175"/>
      <c r="N125" s="175"/>
      <c r="O125" s="175"/>
      <c r="P125" s="175"/>
      <c r="Q125" s="175"/>
      <c r="R125" s="175"/>
      <c r="S125" s="175"/>
      <c r="T125" s="175"/>
      <c r="U125" s="175"/>
      <c r="V125" s="175"/>
      <c r="W125" s="175"/>
      <c r="X125" s="175"/>
      <c r="Y125" s="175"/>
      <c r="Z125" s="175"/>
      <c r="AA125" s="175"/>
      <c r="AB125" s="175"/>
      <c r="AC125" s="175"/>
      <c r="AD125" s="175"/>
      <c r="AE125" s="175"/>
      <c r="AF125" s="175"/>
      <c r="AG125" s="175"/>
      <c r="AH125" s="175"/>
      <c r="AI125" s="175"/>
      <c r="AJ125" s="175"/>
      <c r="AK125" s="175"/>
      <c r="AL125" s="175"/>
      <c r="AM125" s="175"/>
      <c r="AN125" s="175"/>
      <c r="AO125" s="175"/>
      <c r="AP125" s="175"/>
      <c r="AQ125" s="175"/>
      <c r="AR125" s="175"/>
    </row>
    <row r="126" spans="1:44" ht="102" x14ac:dyDescent="0.3">
      <c r="A126" s="175"/>
      <c r="B126" s="181" t="s">
        <v>1728</v>
      </c>
      <c r="C126" s="182" t="s">
        <v>1729</v>
      </c>
      <c r="D126" s="183">
        <v>747.33</v>
      </c>
      <c r="E126" s="184">
        <v>747.33</v>
      </c>
      <c r="F126" s="185" t="s">
        <v>4636</v>
      </c>
      <c r="G126" s="186" t="s">
        <v>2769</v>
      </c>
      <c r="H126" s="187"/>
      <c r="I126" s="175"/>
      <c r="J126" s="175"/>
      <c r="K126" s="175"/>
      <c r="L126" s="175"/>
      <c r="M126" s="175"/>
      <c r="N126" s="175"/>
      <c r="O126" s="175"/>
      <c r="P126" s="175"/>
      <c r="Q126" s="175"/>
      <c r="R126" s="175"/>
      <c r="S126" s="175"/>
      <c r="T126" s="175"/>
      <c r="U126" s="175"/>
      <c r="V126" s="175"/>
      <c r="W126" s="175"/>
      <c r="X126" s="175"/>
      <c r="Y126" s="175"/>
      <c r="Z126" s="175"/>
      <c r="AA126" s="175"/>
      <c r="AB126" s="175"/>
      <c r="AC126" s="175"/>
      <c r="AD126" s="175"/>
      <c r="AE126" s="175"/>
      <c r="AF126" s="175"/>
      <c r="AG126" s="175"/>
      <c r="AH126" s="175"/>
      <c r="AI126" s="175"/>
      <c r="AJ126" s="175"/>
      <c r="AK126" s="175"/>
      <c r="AL126" s="175"/>
      <c r="AM126" s="175"/>
      <c r="AN126" s="175"/>
      <c r="AO126" s="175"/>
      <c r="AP126" s="175"/>
      <c r="AQ126" s="175"/>
      <c r="AR126" s="175"/>
    </row>
    <row r="127" spans="1:44" ht="102" hidden="1" x14ac:dyDescent="0.3">
      <c r="A127" s="175"/>
      <c r="B127" s="185" t="s">
        <v>4636</v>
      </c>
      <c r="C127" s="182"/>
      <c r="D127" s="183">
        <v>747.33</v>
      </c>
      <c r="E127" s="184">
        <v>747.33</v>
      </c>
      <c r="F127" s="186" t="s">
        <v>2769</v>
      </c>
      <c r="G127" s="181" t="s">
        <v>2546</v>
      </c>
      <c r="H127" s="182" t="s">
        <v>1330</v>
      </c>
      <c r="I127" s="175"/>
      <c r="J127" s="175"/>
      <c r="K127" s="175"/>
      <c r="L127" s="175"/>
      <c r="M127" s="175"/>
      <c r="N127" s="175"/>
      <c r="O127" s="175"/>
      <c r="P127" s="175"/>
      <c r="Q127" s="175"/>
      <c r="R127" s="175"/>
      <c r="S127" s="175"/>
      <c r="T127" s="175"/>
      <c r="U127" s="175"/>
      <c r="V127" s="175"/>
      <c r="W127" s="175"/>
      <c r="X127" s="175"/>
      <c r="Y127" s="175"/>
      <c r="Z127" s="175"/>
      <c r="AA127" s="175"/>
      <c r="AB127" s="175"/>
      <c r="AC127" s="175"/>
      <c r="AD127" s="175"/>
      <c r="AE127" s="175"/>
      <c r="AF127" s="175"/>
      <c r="AG127" s="175"/>
      <c r="AH127" s="175"/>
      <c r="AI127" s="175"/>
      <c r="AJ127" s="175"/>
      <c r="AK127" s="175"/>
      <c r="AL127" s="175"/>
      <c r="AM127" s="175"/>
      <c r="AN127" s="175"/>
      <c r="AO127" s="175"/>
      <c r="AP127" s="175"/>
      <c r="AQ127" s="175"/>
      <c r="AR127" s="175"/>
    </row>
    <row r="128" spans="1:44" ht="102" hidden="1" x14ac:dyDescent="0.3">
      <c r="A128" s="175"/>
      <c r="B128" s="186" t="s">
        <v>2769</v>
      </c>
      <c r="C128" s="187"/>
      <c r="D128" s="183">
        <v>747.33</v>
      </c>
      <c r="E128" s="184">
        <v>747.33</v>
      </c>
      <c r="F128" s="181" t="s">
        <v>2546</v>
      </c>
      <c r="G128" s="185" t="s">
        <v>4636</v>
      </c>
      <c r="H128" s="182"/>
      <c r="I128" s="175"/>
      <c r="J128" s="175"/>
      <c r="K128" s="175"/>
      <c r="L128" s="175"/>
      <c r="M128" s="175"/>
      <c r="N128" s="175"/>
      <c r="O128" s="175"/>
      <c r="P128" s="175"/>
      <c r="Q128" s="175"/>
      <c r="R128" s="175"/>
      <c r="S128" s="175"/>
      <c r="T128" s="175"/>
      <c r="U128" s="175"/>
      <c r="V128" s="175"/>
      <c r="W128" s="175"/>
      <c r="X128" s="175"/>
      <c r="Y128" s="175"/>
      <c r="Z128" s="175"/>
      <c r="AA128" s="175"/>
      <c r="AB128" s="175"/>
      <c r="AC128" s="175"/>
      <c r="AD128" s="175"/>
      <c r="AE128" s="175"/>
      <c r="AF128" s="175"/>
      <c r="AG128" s="175"/>
      <c r="AH128" s="175"/>
      <c r="AI128" s="175"/>
      <c r="AJ128" s="175"/>
      <c r="AK128" s="175"/>
      <c r="AL128" s="175"/>
      <c r="AM128" s="175"/>
      <c r="AN128" s="175"/>
      <c r="AO128" s="175"/>
      <c r="AP128" s="175"/>
      <c r="AQ128" s="175"/>
      <c r="AR128" s="175"/>
    </row>
    <row r="129" spans="1:44" ht="102" x14ac:dyDescent="0.3">
      <c r="A129" s="175"/>
      <c r="B129" s="181" t="s">
        <v>2546</v>
      </c>
      <c r="C129" s="182" t="s">
        <v>1330</v>
      </c>
      <c r="D129" s="183">
        <v>678.61</v>
      </c>
      <c r="E129" s="184">
        <v>678.61</v>
      </c>
      <c r="F129" s="185" t="s">
        <v>4636</v>
      </c>
      <c r="G129" s="186" t="s">
        <v>2770</v>
      </c>
      <c r="H129" s="187"/>
      <c r="I129" s="175"/>
      <c r="J129" s="175"/>
      <c r="K129" s="175"/>
      <c r="L129" s="175"/>
      <c r="M129" s="175"/>
      <c r="N129" s="175"/>
      <c r="O129" s="175"/>
      <c r="P129" s="175"/>
      <c r="Q129" s="175"/>
      <c r="R129" s="175"/>
      <c r="S129" s="175"/>
      <c r="T129" s="175"/>
      <c r="U129" s="175"/>
      <c r="V129" s="175"/>
      <c r="W129" s="175"/>
      <c r="X129" s="175"/>
      <c r="Y129" s="175"/>
      <c r="Z129" s="175"/>
      <c r="AA129" s="175"/>
      <c r="AB129" s="175"/>
      <c r="AC129" s="175"/>
      <c r="AD129" s="175"/>
      <c r="AE129" s="175"/>
      <c r="AF129" s="175"/>
      <c r="AG129" s="175"/>
      <c r="AH129" s="175"/>
      <c r="AI129" s="175"/>
      <c r="AJ129" s="175"/>
      <c r="AK129" s="175"/>
      <c r="AL129" s="175"/>
      <c r="AM129" s="175"/>
      <c r="AN129" s="175"/>
      <c r="AO129" s="175"/>
      <c r="AP129" s="175"/>
      <c r="AQ129" s="175"/>
      <c r="AR129" s="175"/>
    </row>
    <row r="130" spans="1:44" ht="102" hidden="1" x14ac:dyDescent="0.3">
      <c r="A130" s="175"/>
      <c r="B130" s="185" t="s">
        <v>4636</v>
      </c>
      <c r="C130" s="182"/>
      <c r="D130" s="183">
        <v>678.61</v>
      </c>
      <c r="E130" s="184">
        <v>678.61</v>
      </c>
      <c r="F130" s="186" t="s">
        <v>2770</v>
      </c>
      <c r="G130" s="181" t="s">
        <v>634</v>
      </c>
      <c r="H130" s="182" t="s">
        <v>635</v>
      </c>
      <c r="I130" s="175"/>
      <c r="J130" s="175"/>
      <c r="K130" s="175"/>
      <c r="L130" s="175"/>
      <c r="M130" s="175"/>
      <c r="N130" s="175"/>
      <c r="O130" s="175"/>
      <c r="P130" s="175"/>
      <c r="Q130" s="175"/>
      <c r="R130" s="175"/>
      <c r="S130" s="175"/>
      <c r="T130" s="175"/>
      <c r="U130" s="175"/>
      <c r="V130" s="175"/>
      <c r="W130" s="175"/>
      <c r="X130" s="175"/>
      <c r="Y130" s="175"/>
      <c r="Z130" s="175"/>
      <c r="AA130" s="175"/>
      <c r="AB130" s="175"/>
      <c r="AC130" s="175"/>
      <c r="AD130" s="175"/>
      <c r="AE130" s="175"/>
      <c r="AF130" s="175"/>
      <c r="AG130" s="175"/>
      <c r="AH130" s="175"/>
      <c r="AI130" s="175"/>
      <c r="AJ130" s="175"/>
      <c r="AK130" s="175"/>
      <c r="AL130" s="175"/>
      <c r="AM130" s="175"/>
      <c r="AN130" s="175"/>
      <c r="AO130" s="175"/>
      <c r="AP130" s="175"/>
      <c r="AQ130" s="175"/>
      <c r="AR130" s="175"/>
    </row>
    <row r="131" spans="1:44" ht="102" hidden="1" x14ac:dyDescent="0.3">
      <c r="A131" s="175"/>
      <c r="B131" s="186" t="s">
        <v>2770</v>
      </c>
      <c r="C131" s="187"/>
      <c r="D131" s="183">
        <v>678.61</v>
      </c>
      <c r="E131" s="184">
        <v>678.61</v>
      </c>
      <c r="F131" s="181" t="s">
        <v>634</v>
      </c>
      <c r="G131" s="185" t="s">
        <v>4636</v>
      </c>
      <c r="H131" s="182"/>
      <c r="I131" s="175"/>
      <c r="J131" s="175"/>
      <c r="K131" s="175"/>
      <c r="L131" s="175"/>
      <c r="M131" s="175"/>
      <c r="N131" s="175"/>
      <c r="O131" s="175"/>
      <c r="P131" s="175"/>
      <c r="Q131" s="175"/>
      <c r="R131" s="175"/>
      <c r="S131" s="175"/>
      <c r="T131" s="175"/>
      <c r="U131" s="175"/>
      <c r="V131" s="175"/>
      <c r="W131" s="175"/>
      <c r="X131" s="175"/>
      <c r="Y131" s="175"/>
      <c r="Z131" s="175"/>
      <c r="AA131" s="175"/>
      <c r="AB131" s="175"/>
      <c r="AC131" s="175"/>
      <c r="AD131" s="175"/>
      <c r="AE131" s="175"/>
      <c r="AF131" s="175"/>
      <c r="AG131" s="175"/>
      <c r="AH131" s="175"/>
      <c r="AI131" s="175"/>
      <c r="AJ131" s="175"/>
      <c r="AK131" s="175"/>
      <c r="AL131" s="175"/>
      <c r="AM131" s="175"/>
      <c r="AN131" s="175"/>
      <c r="AO131" s="175"/>
      <c r="AP131" s="175"/>
      <c r="AQ131" s="175"/>
      <c r="AR131" s="175"/>
    </row>
    <row r="132" spans="1:44" ht="102" x14ac:dyDescent="0.3">
      <c r="A132" s="175"/>
      <c r="B132" s="181" t="s">
        <v>634</v>
      </c>
      <c r="C132" s="182" t="s">
        <v>635</v>
      </c>
      <c r="D132" s="183">
        <v>592.71</v>
      </c>
      <c r="E132" s="184">
        <v>592.71</v>
      </c>
      <c r="F132" s="185" t="s">
        <v>4636</v>
      </c>
      <c r="G132" s="186" t="s">
        <v>2771</v>
      </c>
      <c r="H132" s="187"/>
      <c r="I132" s="175"/>
      <c r="J132" s="175"/>
      <c r="K132" s="175"/>
      <c r="L132" s="175"/>
      <c r="M132" s="175"/>
      <c r="N132" s="175"/>
      <c r="O132" s="175"/>
      <c r="P132" s="175"/>
      <c r="Q132" s="175"/>
      <c r="R132" s="175"/>
      <c r="S132" s="175"/>
      <c r="T132" s="175"/>
      <c r="U132" s="175"/>
      <c r="V132" s="175"/>
      <c r="W132" s="175"/>
      <c r="X132" s="175"/>
      <c r="Y132" s="175"/>
      <c r="Z132" s="175"/>
      <c r="AA132" s="175"/>
      <c r="AB132" s="175"/>
      <c r="AC132" s="175"/>
      <c r="AD132" s="175"/>
      <c r="AE132" s="175"/>
      <c r="AF132" s="175"/>
      <c r="AG132" s="175"/>
      <c r="AH132" s="175"/>
      <c r="AI132" s="175"/>
      <c r="AJ132" s="175"/>
      <c r="AK132" s="175"/>
      <c r="AL132" s="175"/>
      <c r="AM132" s="175"/>
      <c r="AN132" s="175"/>
      <c r="AO132" s="175"/>
      <c r="AP132" s="175"/>
      <c r="AQ132" s="175"/>
      <c r="AR132" s="175"/>
    </row>
    <row r="133" spans="1:44" ht="102" hidden="1" x14ac:dyDescent="0.3">
      <c r="A133" s="175"/>
      <c r="B133" s="185" t="s">
        <v>4636</v>
      </c>
      <c r="C133" s="182"/>
      <c r="D133" s="183">
        <v>592.71</v>
      </c>
      <c r="E133" s="184">
        <v>592.71</v>
      </c>
      <c r="F133" s="186" t="s">
        <v>2771</v>
      </c>
      <c r="G133" s="181" t="s">
        <v>650</v>
      </c>
      <c r="H133" s="182" t="s">
        <v>651</v>
      </c>
      <c r="I133" s="175"/>
      <c r="J133" s="175"/>
      <c r="K133" s="175"/>
      <c r="L133" s="175"/>
      <c r="M133" s="175"/>
      <c r="N133" s="175"/>
      <c r="O133" s="175"/>
      <c r="P133" s="175"/>
      <c r="Q133" s="175"/>
      <c r="R133" s="175"/>
      <c r="S133" s="175"/>
      <c r="T133" s="175"/>
      <c r="U133" s="175"/>
      <c r="V133" s="175"/>
      <c r="W133" s="175"/>
      <c r="X133" s="175"/>
      <c r="Y133" s="175"/>
      <c r="Z133" s="175"/>
      <c r="AA133" s="175"/>
      <c r="AB133" s="175"/>
      <c r="AC133" s="175"/>
      <c r="AD133" s="175"/>
      <c r="AE133" s="175"/>
      <c r="AF133" s="175"/>
      <c r="AG133" s="175"/>
      <c r="AH133" s="175"/>
      <c r="AI133" s="175"/>
      <c r="AJ133" s="175"/>
      <c r="AK133" s="175"/>
      <c r="AL133" s="175"/>
      <c r="AM133" s="175"/>
      <c r="AN133" s="175"/>
      <c r="AO133" s="175"/>
      <c r="AP133" s="175"/>
      <c r="AQ133" s="175"/>
      <c r="AR133" s="175"/>
    </row>
    <row r="134" spans="1:44" ht="102" hidden="1" x14ac:dyDescent="0.3">
      <c r="A134" s="175"/>
      <c r="B134" s="186" t="s">
        <v>2771</v>
      </c>
      <c r="C134" s="187"/>
      <c r="D134" s="183">
        <v>592.71</v>
      </c>
      <c r="E134" s="184">
        <v>592.71</v>
      </c>
      <c r="F134" s="181" t="s">
        <v>650</v>
      </c>
      <c r="G134" s="185" t="s">
        <v>4636</v>
      </c>
      <c r="H134" s="182"/>
      <c r="I134" s="175"/>
      <c r="J134" s="175"/>
      <c r="K134" s="175"/>
      <c r="L134" s="175"/>
      <c r="M134" s="175"/>
      <c r="N134" s="175"/>
      <c r="O134" s="175"/>
      <c r="P134" s="175"/>
      <c r="Q134" s="175"/>
      <c r="R134" s="175"/>
      <c r="S134" s="175"/>
      <c r="T134" s="175"/>
      <c r="U134" s="175"/>
      <c r="V134" s="175"/>
      <c r="W134" s="175"/>
      <c r="X134" s="175"/>
      <c r="Y134" s="175"/>
      <c r="Z134" s="175"/>
      <c r="AA134" s="175"/>
      <c r="AB134" s="175"/>
      <c r="AC134" s="175"/>
      <c r="AD134" s="175"/>
      <c r="AE134" s="175"/>
      <c r="AF134" s="175"/>
      <c r="AG134" s="175"/>
      <c r="AH134" s="175"/>
      <c r="AI134" s="175"/>
      <c r="AJ134" s="175"/>
      <c r="AK134" s="175"/>
      <c r="AL134" s="175"/>
      <c r="AM134" s="175"/>
      <c r="AN134" s="175"/>
      <c r="AO134" s="175"/>
      <c r="AP134" s="175"/>
      <c r="AQ134" s="175"/>
      <c r="AR134" s="175"/>
    </row>
    <row r="135" spans="1:44" ht="102" x14ac:dyDescent="0.3">
      <c r="A135" s="175"/>
      <c r="B135" s="181" t="s">
        <v>650</v>
      </c>
      <c r="C135" s="182" t="s">
        <v>651</v>
      </c>
      <c r="D135" s="183">
        <v>747.33</v>
      </c>
      <c r="E135" s="184">
        <v>747.33</v>
      </c>
      <c r="F135" s="185" t="s">
        <v>4636</v>
      </c>
      <c r="G135" s="186" t="s">
        <v>2772</v>
      </c>
      <c r="H135" s="187"/>
      <c r="I135" s="175"/>
      <c r="J135" s="175"/>
      <c r="K135" s="175"/>
      <c r="L135" s="175"/>
      <c r="M135" s="175"/>
      <c r="N135" s="175"/>
      <c r="O135" s="175"/>
      <c r="P135" s="175"/>
      <c r="Q135" s="175"/>
      <c r="R135" s="175"/>
      <c r="S135" s="175"/>
      <c r="T135" s="175"/>
      <c r="U135" s="175"/>
      <c r="V135" s="175"/>
      <c r="W135" s="175"/>
      <c r="X135" s="175"/>
      <c r="Y135" s="175"/>
      <c r="Z135" s="175"/>
      <c r="AA135" s="175"/>
      <c r="AB135" s="175"/>
      <c r="AC135" s="175"/>
      <c r="AD135" s="175"/>
      <c r="AE135" s="175"/>
      <c r="AF135" s="175"/>
      <c r="AG135" s="175"/>
      <c r="AH135" s="175"/>
      <c r="AI135" s="175"/>
      <c r="AJ135" s="175"/>
      <c r="AK135" s="175"/>
      <c r="AL135" s="175"/>
      <c r="AM135" s="175"/>
      <c r="AN135" s="175"/>
      <c r="AO135" s="175"/>
      <c r="AP135" s="175"/>
      <c r="AQ135" s="175"/>
      <c r="AR135" s="175"/>
    </row>
    <row r="136" spans="1:44" ht="102" hidden="1" x14ac:dyDescent="0.3">
      <c r="A136" s="175"/>
      <c r="B136" s="185" t="s">
        <v>4636</v>
      </c>
      <c r="C136" s="182"/>
      <c r="D136" s="183">
        <v>747.33</v>
      </c>
      <c r="E136" s="184">
        <v>747.33</v>
      </c>
      <c r="F136" s="186" t="s">
        <v>2772</v>
      </c>
      <c r="G136" s="181" t="s">
        <v>1202</v>
      </c>
      <c r="H136" s="182" t="s">
        <v>1203</v>
      </c>
      <c r="I136" s="175"/>
      <c r="J136" s="175"/>
      <c r="K136" s="175"/>
      <c r="L136" s="175"/>
      <c r="M136" s="175"/>
      <c r="N136" s="175"/>
      <c r="O136" s="175"/>
      <c r="P136" s="175"/>
      <c r="Q136" s="175"/>
      <c r="R136" s="175"/>
      <c r="S136" s="175"/>
      <c r="T136" s="175"/>
      <c r="U136" s="175"/>
      <c r="V136" s="175"/>
      <c r="W136" s="175"/>
      <c r="X136" s="175"/>
      <c r="Y136" s="175"/>
      <c r="Z136" s="175"/>
      <c r="AA136" s="175"/>
      <c r="AB136" s="175"/>
      <c r="AC136" s="175"/>
      <c r="AD136" s="175"/>
      <c r="AE136" s="175"/>
      <c r="AF136" s="175"/>
      <c r="AG136" s="175"/>
      <c r="AH136" s="175"/>
      <c r="AI136" s="175"/>
      <c r="AJ136" s="175"/>
      <c r="AK136" s="175"/>
      <c r="AL136" s="175"/>
      <c r="AM136" s="175"/>
      <c r="AN136" s="175"/>
      <c r="AO136" s="175"/>
      <c r="AP136" s="175"/>
      <c r="AQ136" s="175"/>
      <c r="AR136" s="175"/>
    </row>
    <row r="137" spans="1:44" ht="102" hidden="1" x14ac:dyDescent="0.3">
      <c r="A137" s="175"/>
      <c r="B137" s="186" t="s">
        <v>2772</v>
      </c>
      <c r="C137" s="187"/>
      <c r="D137" s="183">
        <v>747.33</v>
      </c>
      <c r="E137" s="184">
        <v>747.33</v>
      </c>
      <c r="F137" s="181" t="s">
        <v>1202</v>
      </c>
      <c r="G137" s="185" t="s">
        <v>4636</v>
      </c>
      <c r="H137" s="182"/>
      <c r="I137" s="175"/>
      <c r="J137" s="175"/>
      <c r="K137" s="175"/>
      <c r="L137" s="175"/>
      <c r="M137" s="175"/>
      <c r="N137" s="175"/>
      <c r="O137" s="175"/>
      <c r="P137" s="175"/>
      <c r="Q137" s="175"/>
      <c r="R137" s="175"/>
      <c r="S137" s="175"/>
      <c r="T137" s="175"/>
      <c r="U137" s="175"/>
      <c r="V137" s="175"/>
      <c r="W137" s="175"/>
      <c r="X137" s="175"/>
      <c r="Y137" s="175"/>
      <c r="Z137" s="175"/>
      <c r="AA137" s="175"/>
      <c r="AB137" s="175"/>
      <c r="AC137" s="175"/>
      <c r="AD137" s="175"/>
      <c r="AE137" s="175"/>
      <c r="AF137" s="175"/>
      <c r="AG137" s="175"/>
      <c r="AH137" s="175"/>
      <c r="AI137" s="175"/>
      <c r="AJ137" s="175"/>
      <c r="AK137" s="175"/>
      <c r="AL137" s="175"/>
      <c r="AM137" s="175"/>
      <c r="AN137" s="175"/>
      <c r="AO137" s="175"/>
      <c r="AP137" s="175"/>
      <c r="AQ137" s="175"/>
      <c r="AR137" s="175"/>
    </row>
    <row r="138" spans="1:44" ht="102" x14ac:dyDescent="0.3">
      <c r="A138" s="175"/>
      <c r="B138" s="181" t="s">
        <v>1202</v>
      </c>
      <c r="C138" s="182" t="s">
        <v>1203</v>
      </c>
      <c r="D138" s="183">
        <v>678.61</v>
      </c>
      <c r="E138" s="184">
        <v>678.61</v>
      </c>
      <c r="F138" s="185" t="s">
        <v>4636</v>
      </c>
      <c r="G138" s="186" t="s">
        <v>2773</v>
      </c>
      <c r="H138" s="187"/>
      <c r="I138" s="175"/>
      <c r="J138" s="175"/>
      <c r="K138" s="175"/>
      <c r="L138" s="175"/>
      <c r="M138" s="175"/>
      <c r="N138" s="175"/>
      <c r="O138" s="175"/>
      <c r="P138" s="175"/>
      <c r="Q138" s="175"/>
      <c r="R138" s="175"/>
      <c r="S138" s="175"/>
      <c r="T138" s="175"/>
      <c r="U138" s="175"/>
      <c r="V138" s="175"/>
      <c r="W138" s="175"/>
      <c r="X138" s="175"/>
      <c r="Y138" s="175"/>
      <c r="Z138" s="175"/>
      <c r="AA138" s="175"/>
      <c r="AB138" s="175"/>
      <c r="AC138" s="175"/>
      <c r="AD138" s="175"/>
      <c r="AE138" s="175"/>
      <c r="AF138" s="175"/>
      <c r="AG138" s="175"/>
      <c r="AH138" s="175"/>
      <c r="AI138" s="175"/>
      <c r="AJ138" s="175"/>
      <c r="AK138" s="175"/>
      <c r="AL138" s="175"/>
      <c r="AM138" s="175"/>
      <c r="AN138" s="175"/>
      <c r="AO138" s="175"/>
      <c r="AP138" s="175"/>
      <c r="AQ138" s="175"/>
      <c r="AR138" s="175"/>
    </row>
    <row r="139" spans="1:44" ht="102" hidden="1" x14ac:dyDescent="0.3">
      <c r="A139" s="175"/>
      <c r="B139" s="185" t="s">
        <v>4636</v>
      </c>
      <c r="C139" s="182"/>
      <c r="D139" s="183">
        <v>678.61</v>
      </c>
      <c r="E139" s="184">
        <v>678.61</v>
      </c>
      <c r="F139" s="186" t="s">
        <v>2773</v>
      </c>
      <c r="G139" s="181" t="s">
        <v>1672</v>
      </c>
      <c r="H139" s="182" t="s">
        <v>1673</v>
      </c>
      <c r="I139" s="175"/>
      <c r="J139" s="175"/>
      <c r="K139" s="175"/>
      <c r="L139" s="175"/>
      <c r="M139" s="175"/>
      <c r="N139" s="175"/>
      <c r="O139" s="175"/>
      <c r="P139" s="175"/>
      <c r="Q139" s="175"/>
      <c r="R139" s="175"/>
      <c r="S139" s="175"/>
      <c r="T139" s="175"/>
      <c r="U139" s="175"/>
      <c r="V139" s="175"/>
      <c r="W139" s="175"/>
      <c r="X139" s="175"/>
      <c r="Y139" s="175"/>
      <c r="Z139" s="175"/>
      <c r="AA139" s="175"/>
      <c r="AB139" s="175"/>
      <c r="AC139" s="175"/>
      <c r="AD139" s="175"/>
      <c r="AE139" s="175"/>
      <c r="AF139" s="175"/>
      <c r="AG139" s="175"/>
      <c r="AH139" s="175"/>
      <c r="AI139" s="175"/>
      <c r="AJ139" s="175"/>
      <c r="AK139" s="175"/>
      <c r="AL139" s="175"/>
      <c r="AM139" s="175"/>
      <c r="AN139" s="175"/>
      <c r="AO139" s="175"/>
      <c r="AP139" s="175"/>
      <c r="AQ139" s="175"/>
      <c r="AR139" s="175"/>
    </row>
    <row r="140" spans="1:44" ht="102" hidden="1" x14ac:dyDescent="0.3">
      <c r="A140" s="175"/>
      <c r="B140" s="186" t="s">
        <v>2773</v>
      </c>
      <c r="C140" s="187"/>
      <c r="D140" s="183">
        <v>678.61</v>
      </c>
      <c r="E140" s="184">
        <v>678.61</v>
      </c>
      <c r="F140" s="181" t="s">
        <v>1672</v>
      </c>
      <c r="G140" s="185" t="s">
        <v>4636</v>
      </c>
      <c r="H140" s="182"/>
      <c r="I140" s="175"/>
      <c r="J140" s="175"/>
      <c r="K140" s="175"/>
      <c r="L140" s="175"/>
      <c r="M140" s="175"/>
      <c r="N140" s="175"/>
      <c r="O140" s="175"/>
      <c r="P140" s="175"/>
      <c r="Q140" s="175"/>
      <c r="R140" s="175"/>
      <c r="S140" s="175"/>
      <c r="T140" s="175"/>
      <c r="U140" s="175"/>
      <c r="V140" s="175"/>
      <c r="W140" s="175"/>
      <c r="X140" s="175"/>
      <c r="Y140" s="175"/>
      <c r="Z140" s="175"/>
      <c r="AA140" s="175"/>
      <c r="AB140" s="175"/>
      <c r="AC140" s="175"/>
      <c r="AD140" s="175"/>
      <c r="AE140" s="175"/>
      <c r="AF140" s="175"/>
      <c r="AG140" s="175"/>
      <c r="AH140" s="175"/>
      <c r="AI140" s="175"/>
      <c r="AJ140" s="175"/>
      <c r="AK140" s="175"/>
      <c r="AL140" s="175"/>
      <c r="AM140" s="175"/>
      <c r="AN140" s="175"/>
      <c r="AO140" s="175"/>
      <c r="AP140" s="175"/>
      <c r="AQ140" s="175"/>
      <c r="AR140" s="175"/>
    </row>
    <row r="141" spans="1:44" ht="102" x14ac:dyDescent="0.3">
      <c r="A141" s="175"/>
      <c r="B141" s="181" t="s">
        <v>1672</v>
      </c>
      <c r="C141" s="182" t="s">
        <v>1673</v>
      </c>
      <c r="D141" s="183">
        <v>592.71</v>
      </c>
      <c r="E141" s="184">
        <v>592.71</v>
      </c>
      <c r="F141" s="185" t="s">
        <v>4636</v>
      </c>
      <c r="G141" s="186" t="s">
        <v>2774</v>
      </c>
      <c r="H141" s="187"/>
      <c r="I141" s="175"/>
      <c r="J141" s="175"/>
      <c r="K141" s="175"/>
      <c r="L141" s="175"/>
      <c r="M141" s="175"/>
      <c r="N141" s="175"/>
      <c r="O141" s="175"/>
      <c r="P141" s="175"/>
      <c r="Q141" s="175"/>
      <c r="R141" s="175"/>
      <c r="S141" s="175"/>
      <c r="T141" s="175"/>
      <c r="U141" s="175"/>
      <c r="V141" s="175"/>
      <c r="W141" s="175"/>
      <c r="X141" s="175"/>
      <c r="Y141" s="175"/>
      <c r="Z141" s="175"/>
      <c r="AA141" s="175"/>
      <c r="AB141" s="175"/>
      <c r="AC141" s="175"/>
      <c r="AD141" s="175"/>
      <c r="AE141" s="175"/>
      <c r="AF141" s="175"/>
      <c r="AG141" s="175"/>
      <c r="AH141" s="175"/>
      <c r="AI141" s="175"/>
      <c r="AJ141" s="175"/>
      <c r="AK141" s="175"/>
      <c r="AL141" s="175"/>
      <c r="AM141" s="175"/>
      <c r="AN141" s="175"/>
      <c r="AO141" s="175"/>
      <c r="AP141" s="175"/>
      <c r="AQ141" s="175"/>
      <c r="AR141" s="175"/>
    </row>
    <row r="142" spans="1:44" ht="102" hidden="1" x14ac:dyDescent="0.3">
      <c r="A142" s="175"/>
      <c r="B142" s="185" t="s">
        <v>4636</v>
      </c>
      <c r="C142" s="182"/>
      <c r="D142" s="183">
        <v>592.71</v>
      </c>
      <c r="E142" s="184">
        <v>592.71</v>
      </c>
      <c r="F142" s="186" t="s">
        <v>2774</v>
      </c>
      <c r="G142" s="181" t="s">
        <v>1710</v>
      </c>
      <c r="H142" s="182" t="s">
        <v>1711</v>
      </c>
      <c r="I142" s="175"/>
      <c r="J142" s="175"/>
      <c r="K142" s="175"/>
      <c r="L142" s="175"/>
      <c r="M142" s="175"/>
      <c r="N142" s="175"/>
      <c r="O142" s="175"/>
      <c r="P142" s="175"/>
      <c r="Q142" s="175"/>
      <c r="R142" s="175"/>
      <c r="S142" s="175"/>
      <c r="T142" s="175"/>
      <c r="U142" s="175"/>
      <c r="V142" s="175"/>
      <c r="W142" s="175"/>
      <c r="X142" s="175"/>
      <c r="Y142" s="175"/>
      <c r="Z142" s="175"/>
      <c r="AA142" s="175"/>
      <c r="AB142" s="175"/>
      <c r="AC142" s="175"/>
      <c r="AD142" s="175"/>
      <c r="AE142" s="175"/>
      <c r="AF142" s="175"/>
      <c r="AG142" s="175"/>
      <c r="AH142" s="175"/>
      <c r="AI142" s="175"/>
      <c r="AJ142" s="175"/>
      <c r="AK142" s="175"/>
      <c r="AL142" s="175"/>
      <c r="AM142" s="175"/>
      <c r="AN142" s="175"/>
      <c r="AO142" s="175"/>
      <c r="AP142" s="175"/>
      <c r="AQ142" s="175"/>
      <c r="AR142" s="175"/>
    </row>
    <row r="143" spans="1:44" ht="102" hidden="1" x14ac:dyDescent="0.3">
      <c r="A143" s="175"/>
      <c r="B143" s="186" t="s">
        <v>2774</v>
      </c>
      <c r="C143" s="187"/>
      <c r="D143" s="183">
        <v>592.71</v>
      </c>
      <c r="E143" s="184">
        <v>592.71</v>
      </c>
      <c r="F143" s="181" t="s">
        <v>1710</v>
      </c>
      <c r="G143" s="185" t="s">
        <v>4636</v>
      </c>
      <c r="H143" s="182"/>
      <c r="I143" s="175"/>
      <c r="J143" s="175"/>
      <c r="K143" s="175"/>
      <c r="L143" s="175"/>
      <c r="M143" s="175"/>
      <c r="N143" s="175"/>
      <c r="O143" s="175"/>
      <c r="P143" s="175"/>
      <c r="Q143" s="175"/>
      <c r="R143" s="175"/>
      <c r="S143" s="175"/>
      <c r="T143" s="175"/>
      <c r="U143" s="175"/>
      <c r="V143" s="175"/>
      <c r="W143" s="175"/>
      <c r="X143" s="175"/>
      <c r="Y143" s="175"/>
      <c r="Z143" s="175"/>
      <c r="AA143" s="175"/>
      <c r="AB143" s="175"/>
      <c r="AC143" s="175"/>
      <c r="AD143" s="175"/>
      <c r="AE143" s="175"/>
      <c r="AF143" s="175"/>
      <c r="AG143" s="175"/>
      <c r="AH143" s="175"/>
      <c r="AI143" s="175"/>
      <c r="AJ143" s="175"/>
      <c r="AK143" s="175"/>
      <c r="AL143" s="175"/>
      <c r="AM143" s="175"/>
      <c r="AN143" s="175"/>
      <c r="AO143" s="175"/>
      <c r="AP143" s="175"/>
      <c r="AQ143" s="175"/>
      <c r="AR143" s="175"/>
    </row>
    <row r="144" spans="1:44" ht="102" x14ac:dyDescent="0.3">
      <c r="A144" s="175"/>
      <c r="B144" s="181" t="s">
        <v>1710</v>
      </c>
      <c r="C144" s="182" t="s">
        <v>1711</v>
      </c>
      <c r="D144" s="183">
        <v>747.33</v>
      </c>
      <c r="E144" s="184">
        <v>747.33</v>
      </c>
      <c r="F144" s="185" t="s">
        <v>4636</v>
      </c>
      <c r="G144" s="186" t="s">
        <v>2775</v>
      </c>
      <c r="H144" s="187"/>
      <c r="I144" s="175"/>
      <c r="J144" s="175"/>
      <c r="K144" s="175"/>
      <c r="L144" s="175"/>
      <c r="M144" s="175"/>
      <c r="N144" s="175"/>
      <c r="O144" s="175"/>
      <c r="P144" s="175"/>
      <c r="Q144" s="175"/>
      <c r="R144" s="175"/>
      <c r="S144" s="175"/>
      <c r="T144" s="175"/>
      <c r="U144" s="175"/>
      <c r="V144" s="175"/>
      <c r="W144" s="175"/>
      <c r="X144" s="175"/>
      <c r="Y144" s="175"/>
      <c r="Z144" s="175"/>
      <c r="AA144" s="175"/>
      <c r="AB144" s="175"/>
      <c r="AC144" s="175"/>
      <c r="AD144" s="175"/>
      <c r="AE144" s="175"/>
      <c r="AF144" s="175"/>
      <c r="AG144" s="175"/>
      <c r="AH144" s="175"/>
      <c r="AI144" s="175"/>
      <c r="AJ144" s="175"/>
      <c r="AK144" s="175"/>
      <c r="AL144" s="175"/>
      <c r="AM144" s="175"/>
      <c r="AN144" s="175"/>
      <c r="AO144" s="175"/>
      <c r="AP144" s="175"/>
      <c r="AQ144" s="175"/>
      <c r="AR144" s="175"/>
    </row>
    <row r="145" spans="1:44" ht="102" hidden="1" x14ac:dyDescent="0.3">
      <c r="A145" s="175"/>
      <c r="B145" s="185" t="s">
        <v>4636</v>
      </c>
      <c r="C145" s="182"/>
      <c r="D145" s="183">
        <v>747.33</v>
      </c>
      <c r="E145" s="184">
        <v>747.33</v>
      </c>
      <c r="F145" s="186" t="s">
        <v>2775</v>
      </c>
      <c r="G145" s="181" t="s">
        <v>1733</v>
      </c>
      <c r="H145" s="182" t="s">
        <v>1734</v>
      </c>
      <c r="I145" s="175"/>
      <c r="J145" s="175"/>
      <c r="K145" s="175"/>
      <c r="L145" s="175"/>
      <c r="M145" s="175"/>
      <c r="N145" s="175"/>
      <c r="O145" s="175"/>
      <c r="P145" s="175"/>
      <c r="Q145" s="175"/>
      <c r="R145" s="175"/>
      <c r="S145" s="175"/>
      <c r="T145" s="175"/>
      <c r="U145" s="175"/>
      <c r="V145" s="175"/>
      <c r="W145" s="175"/>
      <c r="X145" s="175"/>
      <c r="Y145" s="175"/>
      <c r="Z145" s="175"/>
      <c r="AA145" s="175"/>
      <c r="AB145" s="175"/>
      <c r="AC145" s="175"/>
      <c r="AD145" s="175"/>
      <c r="AE145" s="175"/>
      <c r="AF145" s="175"/>
      <c r="AG145" s="175"/>
      <c r="AH145" s="175"/>
      <c r="AI145" s="175"/>
      <c r="AJ145" s="175"/>
      <c r="AK145" s="175"/>
      <c r="AL145" s="175"/>
      <c r="AM145" s="175"/>
      <c r="AN145" s="175"/>
      <c r="AO145" s="175"/>
      <c r="AP145" s="175"/>
      <c r="AQ145" s="175"/>
      <c r="AR145" s="175"/>
    </row>
    <row r="146" spans="1:44" ht="102" hidden="1" x14ac:dyDescent="0.3">
      <c r="A146" s="175"/>
      <c r="B146" s="186" t="s">
        <v>2775</v>
      </c>
      <c r="C146" s="187"/>
      <c r="D146" s="183">
        <v>747.33</v>
      </c>
      <c r="E146" s="184">
        <v>747.33</v>
      </c>
      <c r="F146" s="181" t="s">
        <v>1733</v>
      </c>
      <c r="G146" s="185" t="s">
        <v>4636</v>
      </c>
      <c r="H146" s="182"/>
      <c r="I146" s="175"/>
      <c r="J146" s="175"/>
      <c r="K146" s="175"/>
      <c r="L146" s="175"/>
      <c r="M146" s="175"/>
      <c r="N146" s="175"/>
      <c r="O146" s="175"/>
      <c r="P146" s="175"/>
      <c r="Q146" s="175"/>
      <c r="R146" s="175"/>
      <c r="S146" s="175"/>
      <c r="T146" s="175"/>
      <c r="U146" s="175"/>
      <c r="V146" s="175"/>
      <c r="W146" s="175"/>
      <c r="X146" s="175"/>
      <c r="Y146" s="175"/>
      <c r="Z146" s="175"/>
      <c r="AA146" s="175"/>
      <c r="AB146" s="175"/>
      <c r="AC146" s="175"/>
      <c r="AD146" s="175"/>
      <c r="AE146" s="175"/>
      <c r="AF146" s="175"/>
      <c r="AG146" s="175"/>
      <c r="AH146" s="175"/>
      <c r="AI146" s="175"/>
      <c r="AJ146" s="175"/>
      <c r="AK146" s="175"/>
      <c r="AL146" s="175"/>
      <c r="AM146" s="175"/>
      <c r="AN146" s="175"/>
      <c r="AO146" s="175"/>
      <c r="AP146" s="175"/>
      <c r="AQ146" s="175"/>
      <c r="AR146" s="175"/>
    </row>
    <row r="147" spans="1:44" ht="102" x14ac:dyDescent="0.3">
      <c r="A147" s="175"/>
      <c r="B147" s="181" t="s">
        <v>1733</v>
      </c>
      <c r="C147" s="182" t="s">
        <v>1734</v>
      </c>
      <c r="D147" s="183">
        <v>670.02</v>
      </c>
      <c r="E147" s="184">
        <v>670.02</v>
      </c>
      <c r="F147" s="185" t="s">
        <v>4636</v>
      </c>
      <c r="G147" s="186" t="s">
        <v>2776</v>
      </c>
      <c r="H147" s="187"/>
      <c r="I147" s="175"/>
      <c r="J147" s="175"/>
      <c r="K147" s="175"/>
      <c r="L147" s="175"/>
      <c r="M147" s="175"/>
      <c r="N147" s="175"/>
      <c r="O147" s="175"/>
      <c r="P147" s="175"/>
      <c r="Q147" s="175"/>
      <c r="R147" s="175"/>
      <c r="S147" s="175"/>
      <c r="T147" s="175"/>
      <c r="U147" s="175"/>
      <c r="V147" s="175"/>
      <c r="W147" s="175"/>
      <c r="X147" s="175"/>
      <c r="Y147" s="175"/>
      <c r="Z147" s="175"/>
      <c r="AA147" s="175"/>
      <c r="AB147" s="175"/>
      <c r="AC147" s="175"/>
      <c r="AD147" s="175"/>
      <c r="AE147" s="175"/>
      <c r="AF147" s="175"/>
      <c r="AG147" s="175"/>
      <c r="AH147" s="175"/>
      <c r="AI147" s="175"/>
      <c r="AJ147" s="175"/>
      <c r="AK147" s="175"/>
      <c r="AL147" s="175"/>
      <c r="AM147" s="175"/>
      <c r="AN147" s="175"/>
      <c r="AO147" s="175"/>
      <c r="AP147" s="175"/>
      <c r="AQ147" s="175"/>
      <c r="AR147" s="175"/>
    </row>
    <row r="148" spans="1:44" ht="102" hidden="1" x14ac:dyDescent="0.3">
      <c r="A148" s="175"/>
      <c r="B148" s="185" t="s">
        <v>4636</v>
      </c>
      <c r="C148" s="182"/>
      <c r="D148" s="183">
        <v>670.02</v>
      </c>
      <c r="E148" s="184">
        <v>670.02</v>
      </c>
      <c r="F148" s="186" t="s">
        <v>2776</v>
      </c>
      <c r="G148" s="181" t="s">
        <v>563</v>
      </c>
      <c r="H148" s="182" t="s">
        <v>564</v>
      </c>
      <c r="I148" s="175"/>
      <c r="J148" s="175"/>
      <c r="K148" s="175"/>
      <c r="L148" s="175"/>
      <c r="M148" s="175"/>
      <c r="N148" s="175"/>
      <c r="O148" s="175"/>
      <c r="P148" s="175"/>
      <c r="Q148" s="175"/>
      <c r="R148" s="175"/>
      <c r="S148" s="175"/>
      <c r="T148" s="175"/>
      <c r="U148" s="175"/>
      <c r="V148" s="175"/>
      <c r="W148" s="175"/>
      <c r="X148" s="175"/>
      <c r="Y148" s="175"/>
      <c r="Z148" s="175"/>
      <c r="AA148" s="175"/>
      <c r="AB148" s="175"/>
      <c r="AC148" s="175"/>
      <c r="AD148" s="175"/>
      <c r="AE148" s="175"/>
      <c r="AF148" s="175"/>
      <c r="AG148" s="175"/>
      <c r="AH148" s="175"/>
      <c r="AI148" s="175"/>
      <c r="AJ148" s="175"/>
      <c r="AK148" s="175"/>
      <c r="AL148" s="175"/>
      <c r="AM148" s="175"/>
      <c r="AN148" s="175"/>
      <c r="AO148" s="175"/>
      <c r="AP148" s="175"/>
      <c r="AQ148" s="175"/>
      <c r="AR148" s="175"/>
    </row>
    <row r="149" spans="1:44" ht="102" hidden="1" x14ac:dyDescent="0.3">
      <c r="A149" s="175"/>
      <c r="B149" s="186" t="s">
        <v>2776</v>
      </c>
      <c r="C149" s="187"/>
      <c r="D149" s="183">
        <v>670.02</v>
      </c>
      <c r="E149" s="184">
        <v>670.02</v>
      </c>
      <c r="F149" s="181" t="s">
        <v>563</v>
      </c>
      <c r="G149" s="185" t="s">
        <v>4636</v>
      </c>
      <c r="H149" s="182"/>
      <c r="I149" s="175"/>
      <c r="J149" s="175"/>
      <c r="K149" s="175"/>
      <c r="L149" s="175"/>
      <c r="M149" s="175"/>
      <c r="N149" s="175"/>
      <c r="O149" s="175"/>
      <c r="P149" s="175"/>
      <c r="Q149" s="175"/>
      <c r="R149" s="175"/>
      <c r="S149" s="175"/>
      <c r="T149" s="175"/>
      <c r="U149" s="175"/>
      <c r="V149" s="175"/>
      <c r="W149" s="175"/>
      <c r="X149" s="175"/>
      <c r="Y149" s="175"/>
      <c r="Z149" s="175"/>
      <c r="AA149" s="175"/>
      <c r="AB149" s="175"/>
      <c r="AC149" s="175"/>
      <c r="AD149" s="175"/>
      <c r="AE149" s="175"/>
      <c r="AF149" s="175"/>
      <c r="AG149" s="175"/>
      <c r="AH149" s="175"/>
      <c r="AI149" s="175"/>
      <c r="AJ149" s="175"/>
      <c r="AK149" s="175"/>
      <c r="AL149" s="175"/>
      <c r="AM149" s="175"/>
      <c r="AN149" s="175"/>
      <c r="AO149" s="175"/>
      <c r="AP149" s="175"/>
      <c r="AQ149" s="175"/>
      <c r="AR149" s="175"/>
    </row>
    <row r="150" spans="1:44" ht="102" x14ac:dyDescent="0.3">
      <c r="A150" s="175"/>
      <c r="B150" s="181" t="s">
        <v>563</v>
      </c>
      <c r="C150" s="182" t="s">
        <v>564</v>
      </c>
      <c r="D150" s="183">
        <v>584.12</v>
      </c>
      <c r="E150" s="184">
        <v>584.12</v>
      </c>
      <c r="F150" s="185" t="s">
        <v>4636</v>
      </c>
      <c r="G150" s="186" t="s">
        <v>2663</v>
      </c>
      <c r="H150" s="187"/>
      <c r="I150" s="175"/>
      <c r="J150" s="175"/>
      <c r="K150" s="175"/>
      <c r="L150" s="175"/>
      <c r="M150" s="175"/>
      <c r="N150" s="175"/>
      <c r="O150" s="175"/>
      <c r="P150" s="175"/>
      <c r="Q150" s="175"/>
      <c r="R150" s="175"/>
      <c r="S150" s="175"/>
      <c r="T150" s="175"/>
      <c r="U150" s="175"/>
      <c r="V150" s="175"/>
      <c r="W150" s="175"/>
      <c r="X150" s="175"/>
      <c r="Y150" s="175"/>
      <c r="Z150" s="175"/>
      <c r="AA150" s="175"/>
      <c r="AB150" s="175"/>
      <c r="AC150" s="175"/>
      <c r="AD150" s="175"/>
      <c r="AE150" s="175"/>
      <c r="AF150" s="175"/>
      <c r="AG150" s="175"/>
      <c r="AH150" s="175"/>
      <c r="AI150" s="175"/>
      <c r="AJ150" s="175"/>
      <c r="AK150" s="175"/>
      <c r="AL150" s="175"/>
      <c r="AM150" s="175"/>
      <c r="AN150" s="175"/>
      <c r="AO150" s="175"/>
      <c r="AP150" s="175"/>
      <c r="AQ150" s="175"/>
      <c r="AR150" s="175"/>
    </row>
    <row r="151" spans="1:44" ht="102" hidden="1" x14ac:dyDescent="0.3">
      <c r="A151" s="175"/>
      <c r="B151" s="185" t="s">
        <v>4636</v>
      </c>
      <c r="C151" s="182"/>
      <c r="D151" s="183">
        <v>584.12</v>
      </c>
      <c r="E151" s="184">
        <v>584.12</v>
      </c>
      <c r="F151" s="186" t="s">
        <v>2663</v>
      </c>
      <c r="G151" s="181" t="s">
        <v>533</v>
      </c>
      <c r="H151" s="182" t="s">
        <v>534</v>
      </c>
      <c r="I151" s="175"/>
      <c r="J151" s="175"/>
      <c r="K151" s="175"/>
      <c r="L151" s="175"/>
      <c r="M151" s="175"/>
      <c r="N151" s="175"/>
      <c r="O151" s="175"/>
      <c r="P151" s="175"/>
      <c r="Q151" s="175"/>
      <c r="R151" s="175"/>
      <c r="S151" s="175"/>
      <c r="T151" s="175"/>
      <c r="U151" s="175"/>
      <c r="V151" s="175"/>
      <c r="W151" s="175"/>
      <c r="X151" s="175"/>
      <c r="Y151" s="175"/>
      <c r="Z151" s="175"/>
      <c r="AA151" s="175"/>
      <c r="AB151" s="175"/>
      <c r="AC151" s="175"/>
      <c r="AD151" s="175"/>
      <c r="AE151" s="175"/>
      <c r="AF151" s="175"/>
      <c r="AG151" s="175"/>
      <c r="AH151" s="175"/>
      <c r="AI151" s="175"/>
      <c r="AJ151" s="175"/>
      <c r="AK151" s="175"/>
      <c r="AL151" s="175"/>
      <c r="AM151" s="175"/>
      <c r="AN151" s="175"/>
      <c r="AO151" s="175"/>
      <c r="AP151" s="175"/>
      <c r="AQ151" s="175"/>
      <c r="AR151" s="175"/>
    </row>
    <row r="152" spans="1:44" ht="102" hidden="1" x14ac:dyDescent="0.3">
      <c r="A152" s="175"/>
      <c r="B152" s="186" t="s">
        <v>2663</v>
      </c>
      <c r="C152" s="187"/>
      <c r="D152" s="183">
        <v>584.12</v>
      </c>
      <c r="E152" s="184">
        <v>584.12</v>
      </c>
      <c r="F152" s="181" t="s">
        <v>533</v>
      </c>
      <c r="G152" s="185" t="s">
        <v>4636</v>
      </c>
      <c r="H152" s="182"/>
      <c r="I152" s="175"/>
      <c r="J152" s="175"/>
      <c r="K152" s="175"/>
      <c r="L152" s="175"/>
      <c r="M152" s="175"/>
      <c r="N152" s="175"/>
      <c r="O152" s="175"/>
      <c r="P152" s="175"/>
      <c r="Q152" s="175"/>
      <c r="R152" s="175"/>
      <c r="S152" s="175"/>
      <c r="T152" s="175"/>
      <c r="U152" s="175"/>
      <c r="V152" s="175"/>
      <c r="W152" s="175"/>
      <c r="X152" s="175"/>
      <c r="Y152" s="175"/>
      <c r="Z152" s="175"/>
      <c r="AA152" s="175"/>
      <c r="AB152" s="175"/>
      <c r="AC152" s="175"/>
      <c r="AD152" s="175"/>
      <c r="AE152" s="175"/>
      <c r="AF152" s="175"/>
      <c r="AG152" s="175"/>
      <c r="AH152" s="175"/>
      <c r="AI152" s="175"/>
      <c r="AJ152" s="175"/>
      <c r="AK152" s="175"/>
      <c r="AL152" s="175"/>
      <c r="AM152" s="175"/>
      <c r="AN152" s="175"/>
      <c r="AO152" s="175"/>
      <c r="AP152" s="175"/>
      <c r="AQ152" s="175"/>
      <c r="AR152" s="175"/>
    </row>
    <row r="153" spans="1:44" ht="102" x14ac:dyDescent="0.3">
      <c r="A153" s="175"/>
      <c r="B153" s="181" t="s">
        <v>533</v>
      </c>
      <c r="C153" s="182" t="s">
        <v>534</v>
      </c>
      <c r="D153" s="183">
        <v>584.12</v>
      </c>
      <c r="E153" s="184">
        <v>584.12</v>
      </c>
      <c r="F153" s="185" t="s">
        <v>4636</v>
      </c>
      <c r="G153" s="186" t="s">
        <v>2777</v>
      </c>
      <c r="H153" s="187"/>
      <c r="I153" s="175"/>
      <c r="J153" s="175"/>
      <c r="K153" s="175"/>
      <c r="L153" s="175"/>
      <c r="M153" s="175"/>
      <c r="N153" s="175"/>
      <c r="O153" s="175"/>
      <c r="P153" s="175"/>
      <c r="Q153" s="175"/>
      <c r="R153" s="175"/>
      <c r="S153" s="175"/>
      <c r="T153" s="175"/>
      <c r="U153" s="175"/>
      <c r="V153" s="175"/>
      <c r="W153" s="175"/>
      <c r="X153" s="175"/>
      <c r="Y153" s="175"/>
      <c r="Z153" s="175"/>
      <c r="AA153" s="175"/>
      <c r="AB153" s="175"/>
      <c r="AC153" s="175"/>
      <c r="AD153" s="175"/>
      <c r="AE153" s="175"/>
      <c r="AF153" s="175"/>
      <c r="AG153" s="175"/>
      <c r="AH153" s="175"/>
      <c r="AI153" s="175"/>
      <c r="AJ153" s="175"/>
      <c r="AK153" s="175"/>
      <c r="AL153" s="175"/>
      <c r="AM153" s="175"/>
      <c r="AN153" s="175"/>
      <c r="AO153" s="175"/>
      <c r="AP153" s="175"/>
      <c r="AQ153" s="175"/>
      <c r="AR153" s="175"/>
    </row>
    <row r="154" spans="1:44" ht="102" hidden="1" x14ac:dyDescent="0.3">
      <c r="A154" s="175"/>
      <c r="B154" s="185" t="s">
        <v>4636</v>
      </c>
      <c r="C154" s="182"/>
      <c r="D154" s="183">
        <v>584.12</v>
      </c>
      <c r="E154" s="184">
        <v>584.12</v>
      </c>
      <c r="F154" s="186" t="s">
        <v>2777</v>
      </c>
      <c r="G154" s="181" t="s">
        <v>1419</v>
      </c>
      <c r="H154" s="182" t="s">
        <v>1420</v>
      </c>
      <c r="I154" s="175"/>
      <c r="J154" s="175"/>
      <c r="K154" s="175"/>
      <c r="L154" s="175"/>
      <c r="M154" s="175"/>
      <c r="N154" s="175"/>
      <c r="O154" s="175"/>
      <c r="P154" s="175"/>
      <c r="Q154" s="175"/>
      <c r="R154" s="175"/>
      <c r="S154" s="175"/>
      <c r="T154" s="175"/>
      <c r="U154" s="175"/>
      <c r="V154" s="175"/>
      <c r="W154" s="175"/>
      <c r="X154" s="175"/>
      <c r="Y154" s="175"/>
      <c r="Z154" s="175"/>
      <c r="AA154" s="175"/>
      <c r="AB154" s="175"/>
      <c r="AC154" s="175"/>
      <c r="AD154" s="175"/>
      <c r="AE154" s="175"/>
      <c r="AF154" s="175"/>
      <c r="AG154" s="175"/>
      <c r="AH154" s="175"/>
      <c r="AI154" s="175"/>
      <c r="AJ154" s="175"/>
      <c r="AK154" s="175"/>
      <c r="AL154" s="175"/>
      <c r="AM154" s="175"/>
      <c r="AN154" s="175"/>
      <c r="AO154" s="175"/>
      <c r="AP154" s="175"/>
      <c r="AQ154" s="175"/>
      <c r="AR154" s="175"/>
    </row>
    <row r="155" spans="1:44" ht="102" hidden="1" x14ac:dyDescent="0.3">
      <c r="A155" s="175"/>
      <c r="B155" s="186" t="s">
        <v>2777</v>
      </c>
      <c r="C155" s="187"/>
      <c r="D155" s="183">
        <v>584.12</v>
      </c>
      <c r="E155" s="184">
        <v>584.12</v>
      </c>
      <c r="F155" s="181" t="s">
        <v>1419</v>
      </c>
      <c r="G155" s="185" t="s">
        <v>4636</v>
      </c>
      <c r="H155" s="182"/>
      <c r="I155" s="175"/>
      <c r="J155" s="175"/>
      <c r="K155" s="175"/>
      <c r="L155" s="175"/>
      <c r="M155" s="175"/>
      <c r="N155" s="175"/>
      <c r="O155" s="175"/>
      <c r="P155" s="175"/>
      <c r="Q155" s="175"/>
      <c r="R155" s="175"/>
      <c r="S155" s="175"/>
      <c r="T155" s="175"/>
      <c r="U155" s="175"/>
      <c r="V155" s="175"/>
      <c r="W155" s="175"/>
      <c r="X155" s="175"/>
      <c r="Y155" s="175"/>
      <c r="Z155" s="175"/>
      <c r="AA155" s="175"/>
      <c r="AB155" s="175"/>
      <c r="AC155" s="175"/>
      <c r="AD155" s="175"/>
      <c r="AE155" s="175"/>
      <c r="AF155" s="175"/>
      <c r="AG155" s="175"/>
      <c r="AH155" s="175"/>
      <c r="AI155" s="175"/>
      <c r="AJ155" s="175"/>
      <c r="AK155" s="175"/>
      <c r="AL155" s="175"/>
      <c r="AM155" s="175"/>
      <c r="AN155" s="175"/>
      <c r="AO155" s="175"/>
      <c r="AP155" s="175"/>
      <c r="AQ155" s="175"/>
      <c r="AR155" s="175"/>
    </row>
    <row r="156" spans="1:44" ht="102" x14ac:dyDescent="0.3">
      <c r="A156" s="175"/>
      <c r="B156" s="181" t="s">
        <v>1419</v>
      </c>
      <c r="C156" s="182" t="s">
        <v>1420</v>
      </c>
      <c r="D156" s="183">
        <v>743.03</v>
      </c>
      <c r="E156" s="184">
        <v>743.03</v>
      </c>
      <c r="F156" s="185" t="s">
        <v>4636</v>
      </c>
      <c r="G156" s="186" t="s">
        <v>2778</v>
      </c>
      <c r="H156" s="187"/>
      <c r="I156" s="175"/>
      <c r="J156" s="175"/>
      <c r="K156" s="175"/>
      <c r="L156" s="175"/>
      <c r="M156" s="175"/>
      <c r="N156" s="175"/>
      <c r="O156" s="175"/>
      <c r="P156" s="175"/>
      <c r="Q156" s="175"/>
      <c r="R156" s="175"/>
      <c r="S156" s="175"/>
      <c r="T156" s="175"/>
      <c r="U156" s="175"/>
      <c r="V156" s="175"/>
      <c r="W156" s="175"/>
      <c r="X156" s="175"/>
      <c r="Y156" s="175"/>
      <c r="Z156" s="175"/>
      <c r="AA156" s="175"/>
      <c r="AB156" s="175"/>
      <c r="AC156" s="175"/>
      <c r="AD156" s="175"/>
      <c r="AE156" s="175"/>
      <c r="AF156" s="175"/>
      <c r="AG156" s="175"/>
      <c r="AH156" s="175"/>
      <c r="AI156" s="175"/>
      <c r="AJ156" s="175"/>
      <c r="AK156" s="175"/>
      <c r="AL156" s="175"/>
      <c r="AM156" s="175"/>
      <c r="AN156" s="175"/>
      <c r="AO156" s="175"/>
      <c r="AP156" s="175"/>
      <c r="AQ156" s="175"/>
      <c r="AR156" s="175"/>
    </row>
    <row r="157" spans="1:44" ht="102" hidden="1" x14ac:dyDescent="0.3">
      <c r="A157" s="175"/>
      <c r="B157" s="185" t="s">
        <v>4636</v>
      </c>
      <c r="C157" s="182"/>
      <c r="D157" s="183">
        <v>743.03</v>
      </c>
      <c r="E157" s="184">
        <v>743.03</v>
      </c>
      <c r="F157" s="186" t="s">
        <v>2778</v>
      </c>
      <c r="G157" s="181" t="s">
        <v>2620</v>
      </c>
      <c r="H157" s="182" t="s">
        <v>1285</v>
      </c>
      <c r="I157" s="175"/>
      <c r="J157" s="175"/>
      <c r="K157" s="175"/>
      <c r="L157" s="175"/>
      <c r="M157" s="175"/>
      <c r="N157" s="175"/>
      <c r="O157" s="175"/>
      <c r="P157" s="175"/>
      <c r="Q157" s="175"/>
      <c r="R157" s="175"/>
      <c r="S157" s="175"/>
      <c r="T157" s="175"/>
      <c r="U157" s="175"/>
      <c r="V157" s="175"/>
      <c r="W157" s="175"/>
      <c r="X157" s="175"/>
      <c r="Y157" s="175"/>
      <c r="Z157" s="175"/>
      <c r="AA157" s="175"/>
      <c r="AB157" s="175"/>
      <c r="AC157" s="175"/>
      <c r="AD157" s="175"/>
      <c r="AE157" s="175"/>
      <c r="AF157" s="175"/>
      <c r="AG157" s="175"/>
      <c r="AH157" s="175"/>
      <c r="AI157" s="175"/>
      <c r="AJ157" s="175"/>
      <c r="AK157" s="175"/>
      <c r="AL157" s="175"/>
      <c r="AM157" s="175"/>
      <c r="AN157" s="175"/>
      <c r="AO157" s="175"/>
      <c r="AP157" s="175"/>
      <c r="AQ157" s="175"/>
      <c r="AR157" s="175"/>
    </row>
    <row r="158" spans="1:44" ht="102" hidden="1" x14ac:dyDescent="0.3">
      <c r="A158" s="175"/>
      <c r="B158" s="186" t="s">
        <v>2778</v>
      </c>
      <c r="C158" s="187"/>
      <c r="D158" s="183">
        <v>743.03</v>
      </c>
      <c r="E158" s="184">
        <v>743.03</v>
      </c>
      <c r="F158" s="181" t="s">
        <v>2620</v>
      </c>
      <c r="G158" s="185" t="s">
        <v>4636</v>
      </c>
      <c r="H158" s="182"/>
      <c r="I158" s="175"/>
      <c r="J158" s="175"/>
      <c r="K158" s="175"/>
      <c r="L158" s="175"/>
      <c r="M158" s="175"/>
      <c r="N158" s="175"/>
      <c r="O158" s="175"/>
      <c r="P158" s="175"/>
      <c r="Q158" s="175"/>
      <c r="R158" s="175"/>
      <c r="S158" s="175"/>
      <c r="T158" s="175"/>
      <c r="U158" s="175"/>
      <c r="V158" s="175"/>
      <c r="W158" s="175"/>
      <c r="X158" s="175"/>
      <c r="Y158" s="175"/>
      <c r="Z158" s="175"/>
      <c r="AA158" s="175"/>
      <c r="AB158" s="175"/>
      <c r="AC158" s="175"/>
      <c r="AD158" s="175"/>
      <c r="AE158" s="175"/>
      <c r="AF158" s="175"/>
      <c r="AG158" s="175"/>
      <c r="AH158" s="175"/>
      <c r="AI158" s="175"/>
      <c r="AJ158" s="175"/>
      <c r="AK158" s="175"/>
      <c r="AL158" s="175"/>
      <c r="AM158" s="175"/>
      <c r="AN158" s="175"/>
      <c r="AO158" s="175"/>
      <c r="AP158" s="175"/>
      <c r="AQ158" s="175"/>
      <c r="AR158" s="175"/>
    </row>
    <row r="159" spans="1:44" ht="102" x14ac:dyDescent="0.3">
      <c r="A159" s="175"/>
      <c r="B159" s="181" t="s">
        <v>2620</v>
      </c>
      <c r="C159" s="182" t="s">
        <v>1285</v>
      </c>
      <c r="D159" s="183">
        <v>670.02</v>
      </c>
      <c r="E159" s="184">
        <v>670.02</v>
      </c>
      <c r="F159" s="185" t="s">
        <v>4636</v>
      </c>
      <c r="G159" s="186" t="s">
        <v>3880</v>
      </c>
      <c r="H159" s="187"/>
      <c r="I159" s="175"/>
      <c r="J159" s="175"/>
      <c r="K159" s="175"/>
      <c r="L159" s="175"/>
      <c r="M159" s="175"/>
      <c r="N159" s="175"/>
      <c r="O159" s="175"/>
      <c r="P159" s="175"/>
      <c r="Q159" s="175"/>
      <c r="R159" s="175"/>
      <c r="S159" s="175"/>
      <c r="T159" s="175"/>
      <c r="U159" s="175"/>
      <c r="V159" s="175"/>
      <c r="W159" s="175"/>
      <c r="X159" s="175"/>
      <c r="Y159" s="175"/>
      <c r="Z159" s="175"/>
      <c r="AA159" s="175"/>
      <c r="AB159" s="175"/>
      <c r="AC159" s="175"/>
      <c r="AD159" s="175"/>
      <c r="AE159" s="175"/>
      <c r="AF159" s="175"/>
      <c r="AG159" s="175"/>
      <c r="AH159" s="175"/>
      <c r="AI159" s="175"/>
      <c r="AJ159" s="175"/>
      <c r="AK159" s="175"/>
      <c r="AL159" s="175"/>
      <c r="AM159" s="175"/>
      <c r="AN159" s="175"/>
      <c r="AO159" s="175"/>
      <c r="AP159" s="175"/>
      <c r="AQ159" s="175"/>
      <c r="AR159" s="175"/>
    </row>
    <row r="160" spans="1:44" ht="102" hidden="1" x14ac:dyDescent="0.3">
      <c r="A160" s="175"/>
      <c r="B160" s="185" t="s">
        <v>4636</v>
      </c>
      <c r="C160" s="182"/>
      <c r="D160" s="183">
        <v>670.02</v>
      </c>
      <c r="E160" s="184">
        <v>670.02</v>
      </c>
      <c r="F160" s="186" t="s">
        <v>3880</v>
      </c>
      <c r="G160" s="181" t="s">
        <v>1331</v>
      </c>
      <c r="H160" s="182" t="s">
        <v>1332</v>
      </c>
      <c r="I160" s="175"/>
      <c r="J160" s="175"/>
      <c r="K160" s="175"/>
      <c r="L160" s="175"/>
      <c r="M160" s="175"/>
      <c r="N160" s="175"/>
      <c r="O160" s="175"/>
      <c r="P160" s="175"/>
      <c r="Q160" s="175"/>
      <c r="R160" s="175"/>
      <c r="S160" s="175"/>
      <c r="T160" s="175"/>
      <c r="U160" s="175"/>
      <c r="V160" s="175"/>
      <c r="W160" s="175"/>
      <c r="X160" s="175"/>
      <c r="Y160" s="175"/>
      <c r="Z160" s="175"/>
      <c r="AA160" s="175"/>
      <c r="AB160" s="175"/>
      <c r="AC160" s="175"/>
      <c r="AD160" s="175"/>
      <c r="AE160" s="175"/>
      <c r="AF160" s="175"/>
      <c r="AG160" s="175"/>
      <c r="AH160" s="175"/>
      <c r="AI160" s="175"/>
      <c r="AJ160" s="175"/>
      <c r="AK160" s="175"/>
      <c r="AL160" s="175"/>
      <c r="AM160" s="175"/>
      <c r="AN160" s="175"/>
      <c r="AO160" s="175"/>
      <c r="AP160" s="175"/>
      <c r="AQ160" s="175"/>
      <c r="AR160" s="175"/>
    </row>
    <row r="161" spans="1:44" ht="102" hidden="1" x14ac:dyDescent="0.3">
      <c r="A161" s="175"/>
      <c r="B161" s="186" t="s">
        <v>3880</v>
      </c>
      <c r="C161" s="187"/>
      <c r="D161" s="183">
        <v>670.02</v>
      </c>
      <c r="E161" s="184">
        <v>670.02</v>
      </c>
      <c r="F161" s="181" t="s">
        <v>1331</v>
      </c>
      <c r="G161" s="185" t="s">
        <v>4636</v>
      </c>
      <c r="H161" s="182"/>
      <c r="I161" s="175"/>
      <c r="J161" s="175"/>
      <c r="K161" s="175"/>
      <c r="L161" s="175"/>
      <c r="M161" s="175"/>
      <c r="N161" s="175"/>
      <c r="O161" s="175"/>
      <c r="P161" s="175"/>
      <c r="Q161" s="175"/>
      <c r="R161" s="175"/>
      <c r="S161" s="175"/>
      <c r="T161" s="175"/>
      <c r="U161" s="175"/>
      <c r="V161" s="175"/>
      <c r="W161" s="175"/>
      <c r="X161" s="175"/>
      <c r="Y161" s="175"/>
      <c r="Z161" s="175"/>
      <c r="AA161" s="175"/>
      <c r="AB161" s="175"/>
      <c r="AC161" s="175"/>
      <c r="AD161" s="175"/>
      <c r="AE161" s="175"/>
      <c r="AF161" s="175"/>
      <c r="AG161" s="175"/>
      <c r="AH161" s="175"/>
      <c r="AI161" s="175"/>
      <c r="AJ161" s="175"/>
      <c r="AK161" s="175"/>
      <c r="AL161" s="175"/>
      <c r="AM161" s="175"/>
      <c r="AN161" s="175"/>
      <c r="AO161" s="175"/>
      <c r="AP161" s="175"/>
      <c r="AQ161" s="175"/>
      <c r="AR161" s="175"/>
    </row>
    <row r="162" spans="1:44" ht="102" x14ac:dyDescent="0.3">
      <c r="A162" s="175"/>
      <c r="B162" s="181" t="s">
        <v>1331</v>
      </c>
      <c r="C162" s="182" t="s">
        <v>1332</v>
      </c>
      <c r="D162" s="183">
        <v>584.12</v>
      </c>
      <c r="E162" s="184">
        <v>584.12</v>
      </c>
      <c r="F162" s="185" t="s">
        <v>4636</v>
      </c>
      <c r="G162" s="186" t="s">
        <v>2779</v>
      </c>
      <c r="H162" s="187"/>
      <c r="I162" s="175"/>
      <c r="J162" s="175"/>
      <c r="K162" s="175"/>
      <c r="L162" s="175"/>
      <c r="M162" s="175"/>
      <c r="N162" s="175"/>
      <c r="O162" s="175"/>
      <c r="P162" s="175"/>
      <c r="Q162" s="175"/>
      <c r="R162" s="175"/>
      <c r="S162" s="175"/>
      <c r="T162" s="175"/>
      <c r="U162" s="175"/>
      <c r="V162" s="175"/>
      <c r="W162" s="175"/>
      <c r="X162" s="175"/>
      <c r="Y162" s="175"/>
      <c r="Z162" s="175"/>
      <c r="AA162" s="175"/>
      <c r="AB162" s="175"/>
      <c r="AC162" s="175"/>
      <c r="AD162" s="175"/>
      <c r="AE162" s="175"/>
      <c r="AF162" s="175"/>
      <c r="AG162" s="175"/>
      <c r="AH162" s="175"/>
      <c r="AI162" s="175"/>
      <c r="AJ162" s="175"/>
      <c r="AK162" s="175"/>
      <c r="AL162" s="175"/>
      <c r="AM162" s="175"/>
      <c r="AN162" s="175"/>
      <c r="AO162" s="175"/>
      <c r="AP162" s="175"/>
      <c r="AQ162" s="175"/>
      <c r="AR162" s="175"/>
    </row>
    <row r="163" spans="1:44" ht="102" hidden="1" x14ac:dyDescent="0.3">
      <c r="A163" s="175"/>
      <c r="B163" s="185" t="s">
        <v>4636</v>
      </c>
      <c r="C163" s="182"/>
      <c r="D163" s="183">
        <v>584.12</v>
      </c>
      <c r="E163" s="184">
        <v>584.12</v>
      </c>
      <c r="F163" s="186" t="s">
        <v>2779</v>
      </c>
      <c r="G163" s="181" t="s">
        <v>3959</v>
      </c>
      <c r="H163" s="182" t="s">
        <v>1482</v>
      </c>
      <c r="I163" s="175"/>
      <c r="J163" s="175"/>
      <c r="K163" s="175"/>
      <c r="L163" s="175"/>
      <c r="M163" s="175"/>
      <c r="N163" s="175"/>
      <c r="O163" s="175"/>
      <c r="P163" s="175"/>
      <c r="Q163" s="175"/>
      <c r="R163" s="175"/>
      <c r="S163" s="175"/>
      <c r="T163" s="175"/>
      <c r="U163" s="175"/>
      <c r="V163" s="175"/>
      <c r="W163" s="175"/>
      <c r="X163" s="175"/>
      <c r="Y163" s="175"/>
      <c r="Z163" s="175"/>
      <c r="AA163" s="175"/>
      <c r="AB163" s="175"/>
      <c r="AC163" s="175"/>
      <c r="AD163" s="175"/>
      <c r="AE163" s="175"/>
      <c r="AF163" s="175"/>
      <c r="AG163" s="175"/>
      <c r="AH163" s="175"/>
      <c r="AI163" s="175"/>
      <c r="AJ163" s="175"/>
      <c r="AK163" s="175"/>
      <c r="AL163" s="175"/>
      <c r="AM163" s="175"/>
      <c r="AN163" s="175"/>
      <c r="AO163" s="175"/>
      <c r="AP163" s="175"/>
      <c r="AQ163" s="175"/>
      <c r="AR163" s="175"/>
    </row>
    <row r="164" spans="1:44" ht="102" hidden="1" x14ac:dyDescent="0.3">
      <c r="A164" s="175"/>
      <c r="B164" s="186" t="s">
        <v>2779</v>
      </c>
      <c r="C164" s="187"/>
      <c r="D164" s="183">
        <v>584.12</v>
      </c>
      <c r="E164" s="184">
        <v>584.12</v>
      </c>
      <c r="F164" s="181" t="s">
        <v>3959</v>
      </c>
      <c r="G164" s="185" t="s">
        <v>4636</v>
      </c>
      <c r="H164" s="182"/>
      <c r="I164" s="175"/>
      <c r="J164" s="175"/>
      <c r="K164" s="175"/>
      <c r="L164" s="175"/>
      <c r="M164" s="175"/>
      <c r="N164" s="175"/>
      <c r="O164" s="175"/>
      <c r="P164" s="175"/>
      <c r="Q164" s="175"/>
      <c r="R164" s="175"/>
      <c r="S164" s="175"/>
      <c r="T164" s="175"/>
      <c r="U164" s="175"/>
      <c r="V164" s="175"/>
      <c r="W164" s="175"/>
      <c r="X164" s="175"/>
      <c r="Y164" s="175"/>
      <c r="Z164" s="175"/>
      <c r="AA164" s="175"/>
      <c r="AB164" s="175"/>
      <c r="AC164" s="175"/>
      <c r="AD164" s="175"/>
      <c r="AE164" s="175"/>
      <c r="AF164" s="175"/>
      <c r="AG164" s="175"/>
      <c r="AH164" s="175"/>
      <c r="AI164" s="175"/>
      <c r="AJ164" s="175"/>
      <c r="AK164" s="175"/>
      <c r="AL164" s="175"/>
      <c r="AM164" s="175"/>
      <c r="AN164" s="175"/>
      <c r="AO164" s="175"/>
      <c r="AP164" s="175"/>
      <c r="AQ164" s="175"/>
      <c r="AR164" s="175"/>
    </row>
    <row r="165" spans="1:44" ht="102" x14ac:dyDescent="0.3">
      <c r="A165" s="175"/>
      <c r="B165" s="181" t="s">
        <v>3959</v>
      </c>
      <c r="C165" s="182" t="s">
        <v>1482</v>
      </c>
      <c r="D165" s="183">
        <v>743.03</v>
      </c>
      <c r="E165" s="184">
        <v>743.03</v>
      </c>
      <c r="F165" s="185" t="s">
        <v>4636</v>
      </c>
      <c r="G165" s="186" t="s">
        <v>4515</v>
      </c>
      <c r="H165" s="187"/>
      <c r="I165" s="175"/>
      <c r="J165" s="175"/>
      <c r="K165" s="175"/>
      <c r="L165" s="175"/>
      <c r="M165" s="175"/>
      <c r="N165" s="175"/>
      <c r="O165" s="175"/>
      <c r="P165" s="175"/>
      <c r="Q165" s="175"/>
      <c r="R165" s="175"/>
      <c r="S165" s="175"/>
      <c r="T165" s="175"/>
      <c r="U165" s="175"/>
      <c r="V165" s="175"/>
      <c r="W165" s="175"/>
      <c r="X165" s="175"/>
      <c r="Y165" s="175"/>
      <c r="Z165" s="175"/>
      <c r="AA165" s="175"/>
      <c r="AB165" s="175"/>
      <c r="AC165" s="175"/>
      <c r="AD165" s="175"/>
      <c r="AE165" s="175"/>
      <c r="AF165" s="175"/>
      <c r="AG165" s="175"/>
      <c r="AH165" s="175"/>
      <c r="AI165" s="175"/>
      <c r="AJ165" s="175"/>
      <c r="AK165" s="175"/>
      <c r="AL165" s="175"/>
      <c r="AM165" s="175"/>
      <c r="AN165" s="175"/>
      <c r="AO165" s="175"/>
      <c r="AP165" s="175"/>
      <c r="AQ165" s="175"/>
      <c r="AR165" s="175"/>
    </row>
    <row r="166" spans="1:44" ht="102" hidden="1" x14ac:dyDescent="0.3">
      <c r="A166" s="175"/>
      <c r="B166" s="185" t="s">
        <v>4636</v>
      </c>
      <c r="C166" s="182"/>
      <c r="D166" s="183">
        <v>743.03</v>
      </c>
      <c r="E166" s="184">
        <v>743.03</v>
      </c>
      <c r="F166" s="186" t="s">
        <v>4515</v>
      </c>
      <c r="G166" s="181" t="s">
        <v>691</v>
      </c>
      <c r="H166" s="182" t="s">
        <v>692</v>
      </c>
      <c r="I166" s="175"/>
      <c r="J166" s="175"/>
      <c r="K166" s="175"/>
      <c r="L166" s="175"/>
      <c r="M166" s="175"/>
      <c r="N166" s="175"/>
      <c r="O166" s="175"/>
      <c r="P166" s="175"/>
      <c r="Q166" s="175"/>
      <c r="R166" s="175"/>
      <c r="S166" s="175"/>
      <c r="T166" s="175"/>
      <c r="U166" s="175"/>
      <c r="V166" s="175"/>
      <c r="W166" s="175"/>
      <c r="X166" s="175"/>
      <c r="Y166" s="175"/>
      <c r="Z166" s="175"/>
      <c r="AA166" s="175"/>
      <c r="AB166" s="175"/>
      <c r="AC166" s="175"/>
      <c r="AD166" s="175"/>
      <c r="AE166" s="175"/>
      <c r="AF166" s="175"/>
      <c r="AG166" s="175"/>
      <c r="AH166" s="175"/>
      <c r="AI166" s="175"/>
      <c r="AJ166" s="175"/>
      <c r="AK166" s="175"/>
      <c r="AL166" s="175"/>
      <c r="AM166" s="175"/>
      <c r="AN166" s="175"/>
      <c r="AO166" s="175"/>
      <c r="AP166" s="175"/>
      <c r="AQ166" s="175"/>
      <c r="AR166" s="175"/>
    </row>
    <row r="167" spans="1:44" ht="102" hidden="1" x14ac:dyDescent="0.3">
      <c r="A167" s="175"/>
      <c r="B167" s="186" t="s">
        <v>4515</v>
      </c>
      <c r="C167" s="187"/>
      <c r="D167" s="183">
        <v>743.03</v>
      </c>
      <c r="E167" s="184">
        <v>743.03</v>
      </c>
      <c r="F167" s="181" t="s">
        <v>691</v>
      </c>
      <c r="G167" s="185" t="s">
        <v>4636</v>
      </c>
      <c r="H167" s="182"/>
      <c r="I167" s="175"/>
      <c r="J167" s="175"/>
      <c r="K167" s="175"/>
      <c r="L167" s="175"/>
      <c r="M167" s="175"/>
      <c r="N167" s="175"/>
      <c r="O167" s="175"/>
      <c r="P167" s="175"/>
      <c r="Q167" s="175"/>
      <c r="R167" s="175"/>
      <c r="S167" s="175"/>
      <c r="T167" s="175"/>
      <c r="U167" s="175"/>
      <c r="V167" s="175"/>
      <c r="W167" s="175"/>
      <c r="X167" s="175"/>
      <c r="Y167" s="175"/>
      <c r="Z167" s="175"/>
      <c r="AA167" s="175"/>
      <c r="AB167" s="175"/>
      <c r="AC167" s="175"/>
      <c r="AD167" s="175"/>
      <c r="AE167" s="175"/>
      <c r="AF167" s="175"/>
      <c r="AG167" s="175"/>
      <c r="AH167" s="175"/>
      <c r="AI167" s="175"/>
      <c r="AJ167" s="175"/>
      <c r="AK167" s="175"/>
      <c r="AL167" s="175"/>
      <c r="AM167" s="175"/>
      <c r="AN167" s="175"/>
      <c r="AO167" s="175"/>
      <c r="AP167" s="175"/>
      <c r="AQ167" s="175"/>
      <c r="AR167" s="175"/>
    </row>
    <row r="168" spans="1:44" ht="102" x14ac:dyDescent="0.3">
      <c r="A168" s="175"/>
      <c r="B168" s="181" t="s">
        <v>691</v>
      </c>
      <c r="C168" s="182" t="s">
        <v>692</v>
      </c>
      <c r="D168" s="183">
        <v>670.02</v>
      </c>
      <c r="E168" s="184">
        <v>670.02</v>
      </c>
      <c r="F168" s="185" t="s">
        <v>4636</v>
      </c>
      <c r="G168" s="186" t="s">
        <v>2781</v>
      </c>
      <c r="H168" s="187"/>
      <c r="I168" s="175"/>
      <c r="J168" s="175"/>
      <c r="K168" s="175"/>
      <c r="L168" s="175"/>
      <c r="M168" s="175"/>
      <c r="N168" s="175"/>
      <c r="O168" s="175"/>
      <c r="P168" s="175"/>
      <c r="Q168" s="175"/>
      <c r="R168" s="175"/>
      <c r="S168" s="175"/>
      <c r="T168" s="175"/>
      <c r="U168" s="175"/>
      <c r="V168" s="175"/>
      <c r="W168" s="175"/>
      <c r="X168" s="175"/>
      <c r="Y168" s="175"/>
      <c r="Z168" s="175"/>
      <c r="AA168" s="175"/>
      <c r="AB168" s="175"/>
      <c r="AC168" s="175"/>
      <c r="AD168" s="175"/>
      <c r="AE168" s="175"/>
      <c r="AF168" s="175"/>
      <c r="AG168" s="175"/>
      <c r="AH168" s="175"/>
      <c r="AI168" s="175"/>
      <c r="AJ168" s="175"/>
      <c r="AK168" s="175"/>
      <c r="AL168" s="175"/>
      <c r="AM168" s="175"/>
      <c r="AN168" s="175"/>
      <c r="AO168" s="175"/>
      <c r="AP168" s="175"/>
      <c r="AQ168" s="175"/>
      <c r="AR168" s="175"/>
    </row>
    <row r="169" spans="1:44" ht="102" hidden="1" x14ac:dyDescent="0.3">
      <c r="A169" s="175"/>
      <c r="B169" s="185" t="s">
        <v>4636</v>
      </c>
      <c r="C169" s="182"/>
      <c r="D169" s="183">
        <v>670.02</v>
      </c>
      <c r="E169" s="184">
        <v>670.02</v>
      </c>
      <c r="F169" s="186" t="s">
        <v>2781</v>
      </c>
      <c r="G169" s="181" t="s">
        <v>2098</v>
      </c>
      <c r="H169" s="182" t="s">
        <v>2099</v>
      </c>
      <c r="I169" s="175"/>
      <c r="J169" s="175"/>
      <c r="K169" s="175"/>
      <c r="L169" s="175"/>
      <c r="M169" s="175"/>
      <c r="N169" s="175"/>
      <c r="O169" s="175"/>
      <c r="P169" s="175"/>
      <c r="Q169" s="175"/>
      <c r="R169" s="175"/>
      <c r="S169" s="175"/>
      <c r="T169" s="175"/>
      <c r="U169" s="175"/>
      <c r="V169" s="175"/>
      <c r="W169" s="175"/>
      <c r="X169" s="175"/>
      <c r="Y169" s="175"/>
      <c r="Z169" s="175"/>
      <c r="AA169" s="175"/>
      <c r="AB169" s="175"/>
      <c r="AC169" s="175"/>
      <c r="AD169" s="175"/>
      <c r="AE169" s="175"/>
      <c r="AF169" s="175"/>
      <c r="AG169" s="175"/>
      <c r="AH169" s="175"/>
      <c r="AI169" s="175"/>
      <c r="AJ169" s="175"/>
      <c r="AK169" s="175"/>
      <c r="AL169" s="175"/>
      <c r="AM169" s="175"/>
      <c r="AN169" s="175"/>
      <c r="AO169" s="175"/>
      <c r="AP169" s="175"/>
      <c r="AQ169" s="175"/>
      <c r="AR169" s="175"/>
    </row>
    <row r="170" spans="1:44" ht="102" hidden="1" x14ac:dyDescent="0.3">
      <c r="A170" s="175"/>
      <c r="B170" s="186" t="s">
        <v>2781</v>
      </c>
      <c r="C170" s="187"/>
      <c r="D170" s="183">
        <v>670.02</v>
      </c>
      <c r="E170" s="184">
        <v>670.02</v>
      </c>
      <c r="F170" s="181" t="s">
        <v>2098</v>
      </c>
      <c r="G170" s="185" t="s">
        <v>4636</v>
      </c>
      <c r="H170" s="182"/>
      <c r="I170" s="175"/>
      <c r="J170" s="175"/>
      <c r="K170" s="175"/>
      <c r="L170" s="175"/>
      <c r="M170" s="175"/>
      <c r="N170" s="175"/>
      <c r="O170" s="175"/>
      <c r="P170" s="175"/>
      <c r="Q170" s="175"/>
      <c r="R170" s="175"/>
      <c r="S170" s="175"/>
      <c r="T170" s="175"/>
      <c r="U170" s="175"/>
      <c r="V170" s="175"/>
      <c r="W170" s="175"/>
      <c r="X170" s="175"/>
      <c r="Y170" s="175"/>
      <c r="Z170" s="175"/>
      <c r="AA170" s="175"/>
      <c r="AB170" s="175"/>
      <c r="AC170" s="175"/>
      <c r="AD170" s="175"/>
      <c r="AE170" s="175"/>
      <c r="AF170" s="175"/>
      <c r="AG170" s="175"/>
      <c r="AH170" s="175"/>
      <c r="AI170" s="175"/>
      <c r="AJ170" s="175"/>
      <c r="AK170" s="175"/>
      <c r="AL170" s="175"/>
      <c r="AM170" s="175"/>
      <c r="AN170" s="175"/>
      <c r="AO170" s="175"/>
      <c r="AP170" s="175"/>
      <c r="AQ170" s="175"/>
      <c r="AR170" s="175"/>
    </row>
    <row r="171" spans="1:44" ht="102" x14ac:dyDescent="0.3">
      <c r="A171" s="175"/>
      <c r="B171" s="181" t="s">
        <v>2098</v>
      </c>
      <c r="C171" s="182" t="s">
        <v>2099</v>
      </c>
      <c r="D171" s="183">
        <v>584.12</v>
      </c>
      <c r="E171" s="184">
        <v>584.12</v>
      </c>
      <c r="F171" s="185" t="s">
        <v>4636</v>
      </c>
      <c r="G171" s="186" t="s">
        <v>2782</v>
      </c>
      <c r="H171" s="187"/>
      <c r="I171" s="175"/>
      <c r="J171" s="175"/>
      <c r="K171" s="175"/>
      <c r="L171" s="175"/>
      <c r="M171" s="175"/>
      <c r="N171" s="175"/>
      <c r="O171" s="175"/>
      <c r="P171" s="175"/>
      <c r="Q171" s="175"/>
      <c r="R171" s="175"/>
      <c r="S171" s="175"/>
      <c r="T171" s="175"/>
      <c r="U171" s="175"/>
      <c r="V171" s="175"/>
      <c r="W171" s="175"/>
      <c r="X171" s="175"/>
      <c r="Y171" s="175"/>
      <c r="Z171" s="175"/>
      <c r="AA171" s="175"/>
      <c r="AB171" s="175"/>
      <c r="AC171" s="175"/>
      <c r="AD171" s="175"/>
      <c r="AE171" s="175"/>
      <c r="AF171" s="175"/>
      <c r="AG171" s="175"/>
      <c r="AH171" s="175"/>
      <c r="AI171" s="175"/>
      <c r="AJ171" s="175"/>
      <c r="AK171" s="175"/>
      <c r="AL171" s="175"/>
      <c r="AM171" s="175"/>
      <c r="AN171" s="175"/>
      <c r="AO171" s="175"/>
      <c r="AP171" s="175"/>
      <c r="AQ171" s="175"/>
      <c r="AR171" s="175"/>
    </row>
    <row r="172" spans="1:44" ht="102" hidden="1" x14ac:dyDescent="0.3">
      <c r="A172" s="175"/>
      <c r="B172" s="185" t="s">
        <v>4636</v>
      </c>
      <c r="C172" s="182"/>
      <c r="D172" s="183">
        <v>584.12</v>
      </c>
      <c r="E172" s="184">
        <v>584.12</v>
      </c>
      <c r="F172" s="186" t="s">
        <v>2782</v>
      </c>
      <c r="G172" s="181" t="s">
        <v>570</v>
      </c>
      <c r="H172" s="182" t="s">
        <v>571</v>
      </c>
      <c r="I172" s="175"/>
      <c r="J172" s="175"/>
      <c r="K172" s="175"/>
      <c r="L172" s="175"/>
      <c r="M172" s="175"/>
      <c r="N172" s="175"/>
      <c r="O172" s="175"/>
      <c r="P172" s="175"/>
      <c r="Q172" s="175"/>
      <c r="R172" s="175"/>
      <c r="S172" s="175"/>
      <c r="T172" s="175"/>
      <c r="U172" s="175"/>
      <c r="V172" s="175"/>
      <c r="W172" s="175"/>
      <c r="X172" s="175"/>
      <c r="Y172" s="175"/>
      <c r="Z172" s="175"/>
      <c r="AA172" s="175"/>
      <c r="AB172" s="175"/>
      <c r="AC172" s="175"/>
      <c r="AD172" s="175"/>
      <c r="AE172" s="175"/>
      <c r="AF172" s="175"/>
      <c r="AG172" s="175"/>
      <c r="AH172" s="175"/>
      <c r="AI172" s="175"/>
      <c r="AJ172" s="175"/>
      <c r="AK172" s="175"/>
      <c r="AL172" s="175"/>
      <c r="AM172" s="175"/>
      <c r="AN172" s="175"/>
      <c r="AO172" s="175"/>
      <c r="AP172" s="175"/>
      <c r="AQ172" s="175"/>
      <c r="AR172" s="175"/>
    </row>
    <row r="173" spans="1:44" ht="102" hidden="1" x14ac:dyDescent="0.3">
      <c r="A173" s="175"/>
      <c r="B173" s="186" t="s">
        <v>2782</v>
      </c>
      <c r="C173" s="187"/>
      <c r="D173" s="183">
        <v>584.12</v>
      </c>
      <c r="E173" s="184">
        <v>584.12</v>
      </c>
      <c r="F173" s="181" t="s">
        <v>570</v>
      </c>
      <c r="G173" s="185" t="s">
        <v>4636</v>
      </c>
      <c r="H173" s="182"/>
      <c r="I173" s="175"/>
      <c r="J173" s="175"/>
      <c r="K173" s="175"/>
      <c r="L173" s="175"/>
      <c r="M173" s="175"/>
      <c r="N173" s="175"/>
      <c r="O173" s="175"/>
      <c r="P173" s="175"/>
      <c r="Q173" s="175"/>
      <c r="R173" s="175"/>
      <c r="S173" s="175"/>
      <c r="T173" s="175"/>
      <c r="U173" s="175"/>
      <c r="V173" s="175"/>
      <c r="W173" s="175"/>
      <c r="X173" s="175"/>
      <c r="Y173" s="175"/>
      <c r="Z173" s="175"/>
      <c r="AA173" s="175"/>
      <c r="AB173" s="175"/>
      <c r="AC173" s="175"/>
      <c r="AD173" s="175"/>
      <c r="AE173" s="175"/>
      <c r="AF173" s="175"/>
      <c r="AG173" s="175"/>
      <c r="AH173" s="175"/>
      <c r="AI173" s="175"/>
      <c r="AJ173" s="175"/>
      <c r="AK173" s="175"/>
      <c r="AL173" s="175"/>
      <c r="AM173" s="175"/>
      <c r="AN173" s="175"/>
      <c r="AO173" s="175"/>
      <c r="AP173" s="175"/>
      <c r="AQ173" s="175"/>
      <c r="AR173" s="175"/>
    </row>
    <row r="174" spans="1:44" ht="102" x14ac:dyDescent="0.3">
      <c r="A174" s="175"/>
      <c r="B174" s="181" t="s">
        <v>570</v>
      </c>
      <c r="C174" s="182" t="s">
        <v>571</v>
      </c>
      <c r="D174" s="183">
        <v>743.03</v>
      </c>
      <c r="E174" s="184">
        <v>743.03</v>
      </c>
      <c r="F174" s="185" t="s">
        <v>4636</v>
      </c>
      <c r="G174" s="186" t="s">
        <v>2783</v>
      </c>
      <c r="H174" s="187"/>
      <c r="I174" s="175"/>
      <c r="J174" s="175"/>
      <c r="K174" s="175"/>
      <c r="L174" s="175"/>
      <c r="M174" s="175"/>
      <c r="N174" s="175"/>
      <c r="O174" s="175"/>
      <c r="P174" s="175"/>
      <c r="Q174" s="175"/>
      <c r="R174" s="175"/>
      <c r="S174" s="175"/>
      <c r="T174" s="175"/>
      <c r="U174" s="175"/>
      <c r="V174" s="175"/>
      <c r="W174" s="175"/>
      <c r="X174" s="175"/>
      <c r="Y174" s="175"/>
      <c r="Z174" s="175"/>
      <c r="AA174" s="175"/>
      <c r="AB174" s="175"/>
      <c r="AC174" s="175"/>
      <c r="AD174" s="175"/>
      <c r="AE174" s="175"/>
      <c r="AF174" s="175"/>
      <c r="AG174" s="175"/>
      <c r="AH174" s="175"/>
      <c r="AI174" s="175"/>
      <c r="AJ174" s="175"/>
      <c r="AK174" s="175"/>
      <c r="AL174" s="175"/>
      <c r="AM174" s="175"/>
      <c r="AN174" s="175"/>
      <c r="AO174" s="175"/>
      <c r="AP174" s="175"/>
      <c r="AQ174" s="175"/>
      <c r="AR174" s="175"/>
    </row>
    <row r="175" spans="1:44" ht="102" hidden="1" x14ac:dyDescent="0.3">
      <c r="A175" s="175"/>
      <c r="B175" s="185" t="s">
        <v>4636</v>
      </c>
      <c r="C175" s="182"/>
      <c r="D175" s="183">
        <v>743.03</v>
      </c>
      <c r="E175" s="184">
        <v>743.03</v>
      </c>
      <c r="F175" s="186" t="s">
        <v>2783</v>
      </c>
      <c r="G175" s="181" t="s">
        <v>653</v>
      </c>
      <c r="H175" s="182" t="s">
        <v>654</v>
      </c>
      <c r="I175" s="175"/>
      <c r="J175" s="175"/>
      <c r="K175" s="175"/>
      <c r="L175" s="175"/>
      <c r="M175" s="175"/>
      <c r="N175" s="175"/>
      <c r="O175" s="175"/>
      <c r="P175" s="175"/>
      <c r="Q175" s="175"/>
      <c r="R175" s="175"/>
      <c r="S175" s="175"/>
      <c r="T175" s="175"/>
      <c r="U175" s="175"/>
      <c r="V175" s="175"/>
      <c r="W175" s="175"/>
      <c r="X175" s="175"/>
      <c r="Y175" s="175"/>
      <c r="Z175" s="175"/>
      <c r="AA175" s="175"/>
      <c r="AB175" s="175"/>
      <c r="AC175" s="175"/>
      <c r="AD175" s="175"/>
      <c r="AE175" s="175"/>
      <c r="AF175" s="175"/>
      <c r="AG175" s="175"/>
      <c r="AH175" s="175"/>
      <c r="AI175" s="175"/>
      <c r="AJ175" s="175"/>
      <c r="AK175" s="175"/>
      <c r="AL175" s="175"/>
      <c r="AM175" s="175"/>
      <c r="AN175" s="175"/>
      <c r="AO175" s="175"/>
      <c r="AP175" s="175"/>
      <c r="AQ175" s="175"/>
      <c r="AR175" s="175"/>
    </row>
    <row r="176" spans="1:44" ht="102" hidden="1" x14ac:dyDescent="0.3">
      <c r="A176" s="175"/>
      <c r="B176" s="186" t="s">
        <v>2783</v>
      </c>
      <c r="C176" s="187"/>
      <c r="D176" s="183">
        <v>743.03</v>
      </c>
      <c r="E176" s="184">
        <v>743.03</v>
      </c>
      <c r="F176" s="181" t="s">
        <v>653</v>
      </c>
      <c r="G176" s="185" t="s">
        <v>4636</v>
      </c>
      <c r="H176" s="182"/>
      <c r="I176" s="175"/>
      <c r="J176" s="175"/>
      <c r="K176" s="175"/>
      <c r="L176" s="175"/>
      <c r="M176" s="175"/>
      <c r="N176" s="175"/>
      <c r="O176" s="175"/>
      <c r="P176" s="175"/>
      <c r="Q176" s="175"/>
      <c r="R176" s="175"/>
      <c r="S176" s="175"/>
      <c r="T176" s="175"/>
      <c r="U176" s="175"/>
      <c r="V176" s="175"/>
      <c r="W176" s="175"/>
      <c r="X176" s="175"/>
      <c r="Y176" s="175"/>
      <c r="Z176" s="175"/>
      <c r="AA176" s="175"/>
      <c r="AB176" s="175"/>
      <c r="AC176" s="175"/>
      <c r="AD176" s="175"/>
      <c r="AE176" s="175"/>
      <c r="AF176" s="175"/>
      <c r="AG176" s="175"/>
      <c r="AH176" s="175"/>
      <c r="AI176" s="175"/>
      <c r="AJ176" s="175"/>
      <c r="AK176" s="175"/>
      <c r="AL176" s="175"/>
      <c r="AM176" s="175"/>
      <c r="AN176" s="175"/>
      <c r="AO176" s="175"/>
      <c r="AP176" s="175"/>
      <c r="AQ176" s="175"/>
      <c r="AR176" s="175"/>
    </row>
    <row r="177" spans="1:44" ht="102" x14ac:dyDescent="0.3">
      <c r="A177" s="175"/>
      <c r="B177" s="181" t="s">
        <v>653</v>
      </c>
      <c r="C177" s="182" t="s">
        <v>654</v>
      </c>
      <c r="D177" s="183">
        <v>648.54</v>
      </c>
      <c r="E177" s="184">
        <v>648.54</v>
      </c>
      <c r="F177" s="185" t="s">
        <v>4636</v>
      </c>
      <c r="G177" s="186" t="s">
        <v>2784</v>
      </c>
      <c r="H177" s="187"/>
      <c r="I177" s="175"/>
      <c r="J177" s="175"/>
      <c r="K177" s="175"/>
      <c r="L177" s="175"/>
      <c r="M177" s="175"/>
      <c r="N177" s="175"/>
      <c r="O177" s="175"/>
      <c r="P177" s="175"/>
      <c r="Q177" s="175"/>
      <c r="R177" s="175"/>
      <c r="S177" s="175"/>
      <c r="T177" s="175"/>
      <c r="U177" s="175"/>
      <c r="V177" s="175"/>
      <c r="W177" s="175"/>
      <c r="X177" s="175"/>
      <c r="Y177" s="175"/>
      <c r="Z177" s="175"/>
      <c r="AA177" s="175"/>
      <c r="AB177" s="175"/>
      <c r="AC177" s="175"/>
      <c r="AD177" s="175"/>
      <c r="AE177" s="175"/>
      <c r="AF177" s="175"/>
      <c r="AG177" s="175"/>
      <c r="AH177" s="175"/>
      <c r="AI177" s="175"/>
      <c r="AJ177" s="175"/>
      <c r="AK177" s="175"/>
      <c r="AL177" s="175"/>
      <c r="AM177" s="175"/>
      <c r="AN177" s="175"/>
      <c r="AO177" s="175"/>
      <c r="AP177" s="175"/>
      <c r="AQ177" s="175"/>
      <c r="AR177" s="175"/>
    </row>
    <row r="178" spans="1:44" ht="102" hidden="1" x14ac:dyDescent="0.3">
      <c r="A178" s="175"/>
      <c r="B178" s="185" t="s">
        <v>4636</v>
      </c>
      <c r="C178" s="182"/>
      <c r="D178" s="183">
        <v>648.54</v>
      </c>
      <c r="E178" s="184">
        <v>648.54</v>
      </c>
      <c r="F178" s="186" t="s">
        <v>2784</v>
      </c>
      <c r="G178" s="181" t="s">
        <v>1497</v>
      </c>
      <c r="H178" s="182" t="s">
        <v>1498</v>
      </c>
      <c r="I178" s="175"/>
      <c r="J178" s="175"/>
      <c r="K178" s="175"/>
      <c r="L178" s="175"/>
      <c r="M178" s="175"/>
      <c r="N178" s="175"/>
      <c r="O178" s="175"/>
      <c r="P178" s="175"/>
      <c r="Q178" s="175"/>
      <c r="R178" s="175"/>
      <c r="S178" s="175"/>
      <c r="T178" s="175"/>
      <c r="U178" s="175"/>
      <c r="V178" s="175"/>
      <c r="W178" s="175"/>
      <c r="X178" s="175"/>
      <c r="Y178" s="175"/>
      <c r="Z178" s="175"/>
      <c r="AA178" s="175"/>
      <c r="AB178" s="175"/>
      <c r="AC178" s="175"/>
      <c r="AD178" s="175"/>
      <c r="AE178" s="175"/>
      <c r="AF178" s="175"/>
      <c r="AG178" s="175"/>
      <c r="AH178" s="175"/>
      <c r="AI178" s="175"/>
      <c r="AJ178" s="175"/>
      <c r="AK178" s="175"/>
      <c r="AL178" s="175"/>
      <c r="AM178" s="175"/>
      <c r="AN178" s="175"/>
      <c r="AO178" s="175"/>
      <c r="AP178" s="175"/>
      <c r="AQ178" s="175"/>
      <c r="AR178" s="175"/>
    </row>
    <row r="179" spans="1:44" ht="102" hidden="1" x14ac:dyDescent="0.3">
      <c r="A179" s="175"/>
      <c r="B179" s="186" t="s">
        <v>2784</v>
      </c>
      <c r="C179" s="187"/>
      <c r="D179" s="183">
        <v>648.54</v>
      </c>
      <c r="E179" s="184">
        <v>648.54</v>
      </c>
      <c r="F179" s="181" t="s">
        <v>1497</v>
      </c>
      <c r="G179" s="185" t="s">
        <v>4636</v>
      </c>
      <c r="H179" s="182"/>
      <c r="I179" s="175"/>
      <c r="J179" s="175"/>
      <c r="K179" s="175"/>
      <c r="L179" s="175"/>
      <c r="M179" s="175"/>
      <c r="N179" s="175"/>
      <c r="O179" s="175"/>
      <c r="P179" s="175"/>
      <c r="Q179" s="175"/>
      <c r="R179" s="175"/>
      <c r="S179" s="175"/>
      <c r="T179" s="175"/>
      <c r="U179" s="175"/>
      <c r="V179" s="175"/>
      <c r="W179" s="175"/>
      <c r="X179" s="175"/>
      <c r="Y179" s="175"/>
      <c r="Z179" s="175"/>
      <c r="AA179" s="175"/>
      <c r="AB179" s="175"/>
      <c r="AC179" s="175"/>
      <c r="AD179" s="175"/>
      <c r="AE179" s="175"/>
      <c r="AF179" s="175"/>
      <c r="AG179" s="175"/>
      <c r="AH179" s="175"/>
      <c r="AI179" s="175"/>
      <c r="AJ179" s="175"/>
      <c r="AK179" s="175"/>
      <c r="AL179" s="175"/>
      <c r="AM179" s="175"/>
      <c r="AN179" s="175"/>
      <c r="AO179" s="175"/>
      <c r="AP179" s="175"/>
      <c r="AQ179" s="175"/>
      <c r="AR179" s="175"/>
    </row>
    <row r="180" spans="1:44" ht="102" x14ac:dyDescent="0.3">
      <c r="A180" s="175"/>
      <c r="B180" s="181" t="s">
        <v>1497</v>
      </c>
      <c r="C180" s="182" t="s">
        <v>1498</v>
      </c>
      <c r="D180" s="183">
        <v>584.12</v>
      </c>
      <c r="E180" s="184">
        <v>584.12</v>
      </c>
      <c r="F180" s="185" t="s">
        <v>4636</v>
      </c>
      <c r="G180" s="186" t="s">
        <v>2785</v>
      </c>
      <c r="H180" s="187"/>
      <c r="I180" s="175"/>
      <c r="J180" s="175"/>
      <c r="K180" s="175"/>
      <c r="L180" s="175"/>
      <c r="M180" s="175"/>
      <c r="N180" s="175"/>
      <c r="O180" s="175"/>
      <c r="P180" s="175"/>
      <c r="Q180" s="175"/>
      <c r="R180" s="175"/>
      <c r="S180" s="175"/>
      <c r="T180" s="175"/>
      <c r="U180" s="175"/>
      <c r="V180" s="175"/>
      <c r="W180" s="175"/>
      <c r="X180" s="175"/>
      <c r="Y180" s="175"/>
      <c r="Z180" s="175"/>
      <c r="AA180" s="175"/>
      <c r="AB180" s="175"/>
      <c r="AC180" s="175"/>
      <c r="AD180" s="175"/>
      <c r="AE180" s="175"/>
      <c r="AF180" s="175"/>
      <c r="AG180" s="175"/>
      <c r="AH180" s="175"/>
      <c r="AI180" s="175"/>
      <c r="AJ180" s="175"/>
      <c r="AK180" s="175"/>
      <c r="AL180" s="175"/>
      <c r="AM180" s="175"/>
      <c r="AN180" s="175"/>
      <c r="AO180" s="175"/>
      <c r="AP180" s="175"/>
      <c r="AQ180" s="175"/>
      <c r="AR180" s="175"/>
    </row>
    <row r="181" spans="1:44" ht="102" hidden="1" x14ac:dyDescent="0.3">
      <c r="A181" s="175"/>
      <c r="B181" s="185" t="s">
        <v>4636</v>
      </c>
      <c r="C181" s="182"/>
      <c r="D181" s="183">
        <v>584.12</v>
      </c>
      <c r="E181" s="184">
        <v>584.12</v>
      </c>
      <c r="F181" s="186" t="s">
        <v>2785</v>
      </c>
      <c r="G181" s="181" t="s">
        <v>1240</v>
      </c>
      <c r="H181" s="182" t="s">
        <v>1241</v>
      </c>
      <c r="I181" s="175"/>
      <c r="J181" s="175"/>
      <c r="K181" s="175"/>
      <c r="L181" s="175"/>
      <c r="M181" s="175"/>
      <c r="N181" s="175"/>
      <c r="O181" s="175"/>
      <c r="P181" s="175"/>
      <c r="Q181" s="175"/>
      <c r="R181" s="175"/>
      <c r="S181" s="175"/>
      <c r="T181" s="175"/>
      <c r="U181" s="175"/>
      <c r="V181" s="175"/>
      <c r="W181" s="175"/>
      <c r="X181" s="175"/>
      <c r="Y181" s="175"/>
      <c r="Z181" s="175"/>
      <c r="AA181" s="175"/>
      <c r="AB181" s="175"/>
      <c r="AC181" s="175"/>
      <c r="AD181" s="175"/>
      <c r="AE181" s="175"/>
      <c r="AF181" s="175"/>
      <c r="AG181" s="175"/>
      <c r="AH181" s="175"/>
      <c r="AI181" s="175"/>
      <c r="AJ181" s="175"/>
      <c r="AK181" s="175"/>
      <c r="AL181" s="175"/>
      <c r="AM181" s="175"/>
      <c r="AN181" s="175"/>
      <c r="AO181" s="175"/>
      <c r="AP181" s="175"/>
      <c r="AQ181" s="175"/>
      <c r="AR181" s="175"/>
    </row>
    <row r="182" spans="1:44" ht="102" hidden="1" x14ac:dyDescent="0.3">
      <c r="A182" s="175"/>
      <c r="B182" s="186" t="s">
        <v>2785</v>
      </c>
      <c r="C182" s="187"/>
      <c r="D182" s="183">
        <v>584.12</v>
      </c>
      <c r="E182" s="184">
        <v>584.12</v>
      </c>
      <c r="F182" s="181" t="s">
        <v>1240</v>
      </c>
      <c r="G182" s="185" t="s">
        <v>4636</v>
      </c>
      <c r="H182" s="182"/>
      <c r="I182" s="175"/>
      <c r="J182" s="175"/>
      <c r="K182" s="175"/>
      <c r="L182" s="175"/>
      <c r="M182" s="175"/>
      <c r="N182" s="175"/>
      <c r="O182" s="175"/>
      <c r="P182" s="175"/>
      <c r="Q182" s="175"/>
      <c r="R182" s="175"/>
      <c r="S182" s="175"/>
      <c r="T182" s="175"/>
      <c r="U182" s="175"/>
      <c r="V182" s="175"/>
      <c r="W182" s="175"/>
      <c r="X182" s="175"/>
      <c r="Y182" s="175"/>
      <c r="Z182" s="175"/>
      <c r="AA182" s="175"/>
      <c r="AB182" s="175"/>
      <c r="AC182" s="175"/>
      <c r="AD182" s="175"/>
      <c r="AE182" s="175"/>
      <c r="AF182" s="175"/>
      <c r="AG182" s="175"/>
      <c r="AH182" s="175"/>
      <c r="AI182" s="175"/>
      <c r="AJ182" s="175"/>
      <c r="AK182" s="175"/>
      <c r="AL182" s="175"/>
      <c r="AM182" s="175"/>
      <c r="AN182" s="175"/>
      <c r="AO182" s="175"/>
      <c r="AP182" s="175"/>
      <c r="AQ182" s="175"/>
      <c r="AR182" s="175"/>
    </row>
    <row r="183" spans="1:44" ht="102" x14ac:dyDescent="0.3">
      <c r="A183" s="175"/>
      <c r="B183" s="181" t="s">
        <v>1240</v>
      </c>
      <c r="C183" s="182" t="s">
        <v>1241</v>
      </c>
      <c r="D183" s="183">
        <v>670.02</v>
      </c>
      <c r="E183" s="184">
        <v>670.02</v>
      </c>
      <c r="F183" s="185" t="s">
        <v>4636</v>
      </c>
      <c r="G183" s="186" t="s">
        <v>2664</v>
      </c>
      <c r="H183" s="187"/>
      <c r="I183" s="175"/>
      <c r="J183" s="175"/>
      <c r="K183" s="175"/>
      <c r="L183" s="175"/>
      <c r="M183" s="175"/>
      <c r="N183" s="175"/>
      <c r="O183" s="175"/>
      <c r="P183" s="175"/>
      <c r="Q183" s="175"/>
      <c r="R183" s="175"/>
      <c r="S183" s="175"/>
      <c r="T183" s="175"/>
      <c r="U183" s="175"/>
      <c r="V183" s="175"/>
      <c r="W183" s="175"/>
      <c r="X183" s="175"/>
      <c r="Y183" s="175"/>
      <c r="Z183" s="175"/>
      <c r="AA183" s="175"/>
      <c r="AB183" s="175"/>
      <c r="AC183" s="175"/>
      <c r="AD183" s="175"/>
      <c r="AE183" s="175"/>
      <c r="AF183" s="175"/>
      <c r="AG183" s="175"/>
      <c r="AH183" s="175"/>
      <c r="AI183" s="175"/>
      <c r="AJ183" s="175"/>
      <c r="AK183" s="175"/>
      <c r="AL183" s="175"/>
      <c r="AM183" s="175"/>
      <c r="AN183" s="175"/>
      <c r="AO183" s="175"/>
      <c r="AP183" s="175"/>
      <c r="AQ183" s="175"/>
      <c r="AR183" s="175"/>
    </row>
    <row r="184" spans="1:44" ht="102" hidden="1" x14ac:dyDescent="0.3">
      <c r="A184" s="175"/>
      <c r="B184" s="185" t="s">
        <v>4636</v>
      </c>
      <c r="C184" s="182"/>
      <c r="D184" s="183">
        <v>670.02</v>
      </c>
      <c r="E184" s="184">
        <v>670.02</v>
      </c>
      <c r="F184" s="186" t="s">
        <v>2664</v>
      </c>
      <c r="G184" s="181" t="s">
        <v>578</v>
      </c>
      <c r="H184" s="182" t="s">
        <v>579</v>
      </c>
      <c r="I184" s="175"/>
      <c r="J184" s="175"/>
      <c r="K184" s="175"/>
      <c r="L184" s="175"/>
      <c r="M184" s="175"/>
      <c r="N184" s="175"/>
      <c r="O184" s="175"/>
      <c r="P184" s="175"/>
      <c r="Q184" s="175"/>
      <c r="R184" s="175"/>
      <c r="S184" s="175"/>
      <c r="T184" s="175"/>
      <c r="U184" s="175"/>
      <c r="V184" s="175"/>
      <c r="W184" s="175"/>
      <c r="X184" s="175"/>
      <c r="Y184" s="175"/>
      <c r="Z184" s="175"/>
      <c r="AA184" s="175"/>
      <c r="AB184" s="175"/>
      <c r="AC184" s="175"/>
      <c r="AD184" s="175"/>
      <c r="AE184" s="175"/>
      <c r="AF184" s="175"/>
      <c r="AG184" s="175"/>
      <c r="AH184" s="175"/>
      <c r="AI184" s="175"/>
      <c r="AJ184" s="175"/>
      <c r="AK184" s="175"/>
      <c r="AL184" s="175"/>
      <c r="AM184" s="175"/>
      <c r="AN184" s="175"/>
      <c r="AO184" s="175"/>
      <c r="AP184" s="175"/>
      <c r="AQ184" s="175"/>
      <c r="AR184" s="175"/>
    </row>
    <row r="185" spans="1:44" ht="102" hidden="1" x14ac:dyDescent="0.3">
      <c r="A185" s="175"/>
      <c r="B185" s="186" t="s">
        <v>2664</v>
      </c>
      <c r="C185" s="187"/>
      <c r="D185" s="183">
        <v>670.02</v>
      </c>
      <c r="E185" s="184">
        <v>670.02</v>
      </c>
      <c r="F185" s="181" t="s">
        <v>578</v>
      </c>
      <c r="G185" s="185" t="s">
        <v>4636</v>
      </c>
      <c r="H185" s="182"/>
      <c r="I185" s="175"/>
      <c r="J185" s="175"/>
      <c r="K185" s="175"/>
      <c r="L185" s="175"/>
      <c r="M185" s="175"/>
      <c r="N185" s="175"/>
      <c r="O185" s="175"/>
      <c r="P185" s="175"/>
      <c r="Q185" s="175"/>
      <c r="R185" s="175"/>
      <c r="S185" s="175"/>
      <c r="T185" s="175"/>
      <c r="U185" s="175"/>
      <c r="V185" s="175"/>
      <c r="W185" s="175"/>
      <c r="X185" s="175"/>
      <c r="Y185" s="175"/>
      <c r="Z185" s="175"/>
      <c r="AA185" s="175"/>
      <c r="AB185" s="175"/>
      <c r="AC185" s="175"/>
      <c r="AD185" s="175"/>
      <c r="AE185" s="175"/>
      <c r="AF185" s="175"/>
      <c r="AG185" s="175"/>
      <c r="AH185" s="175"/>
      <c r="AI185" s="175"/>
      <c r="AJ185" s="175"/>
      <c r="AK185" s="175"/>
      <c r="AL185" s="175"/>
      <c r="AM185" s="175"/>
      <c r="AN185" s="175"/>
      <c r="AO185" s="175"/>
      <c r="AP185" s="175"/>
      <c r="AQ185" s="175"/>
      <c r="AR185" s="175"/>
    </row>
    <row r="186" spans="1:44" ht="102" x14ac:dyDescent="0.3">
      <c r="A186" s="175"/>
      <c r="B186" s="181" t="s">
        <v>578</v>
      </c>
      <c r="C186" s="182" t="s">
        <v>579</v>
      </c>
      <c r="D186" s="183">
        <v>717.26</v>
      </c>
      <c r="E186" s="184">
        <v>717.26</v>
      </c>
      <c r="F186" s="185" t="s">
        <v>4636</v>
      </c>
      <c r="G186" s="186" t="s">
        <v>2786</v>
      </c>
      <c r="H186" s="187"/>
      <c r="I186" s="175"/>
      <c r="J186" s="175"/>
      <c r="K186" s="175"/>
      <c r="L186" s="175"/>
      <c r="M186" s="175"/>
      <c r="N186" s="175"/>
      <c r="O186" s="175"/>
      <c r="P186" s="175"/>
      <c r="Q186" s="175"/>
      <c r="R186" s="175"/>
      <c r="S186" s="175"/>
      <c r="T186" s="175"/>
      <c r="U186" s="175"/>
      <c r="V186" s="175"/>
      <c r="W186" s="175"/>
      <c r="X186" s="175"/>
      <c r="Y186" s="175"/>
      <c r="Z186" s="175"/>
      <c r="AA186" s="175"/>
      <c r="AB186" s="175"/>
      <c r="AC186" s="175"/>
      <c r="AD186" s="175"/>
      <c r="AE186" s="175"/>
      <c r="AF186" s="175"/>
      <c r="AG186" s="175"/>
      <c r="AH186" s="175"/>
      <c r="AI186" s="175"/>
      <c r="AJ186" s="175"/>
      <c r="AK186" s="175"/>
      <c r="AL186" s="175"/>
      <c r="AM186" s="175"/>
      <c r="AN186" s="175"/>
      <c r="AO186" s="175"/>
      <c r="AP186" s="175"/>
      <c r="AQ186" s="175"/>
      <c r="AR186" s="175"/>
    </row>
    <row r="187" spans="1:44" ht="102" hidden="1" x14ac:dyDescent="0.3">
      <c r="A187" s="175"/>
      <c r="B187" s="185" t="s">
        <v>4636</v>
      </c>
      <c r="C187" s="182"/>
      <c r="D187" s="183">
        <v>717.26</v>
      </c>
      <c r="E187" s="184">
        <v>717.26</v>
      </c>
      <c r="F187" s="186" t="s">
        <v>2786</v>
      </c>
      <c r="G187" s="181" t="s">
        <v>2196</v>
      </c>
      <c r="H187" s="182" t="s">
        <v>2197</v>
      </c>
      <c r="I187" s="175"/>
      <c r="J187" s="175"/>
      <c r="K187" s="175"/>
      <c r="L187" s="175"/>
      <c r="M187" s="175"/>
      <c r="N187" s="175"/>
      <c r="O187" s="175"/>
      <c r="P187" s="175"/>
      <c r="Q187" s="175"/>
      <c r="R187" s="175"/>
      <c r="S187" s="175"/>
      <c r="T187" s="175"/>
      <c r="U187" s="175"/>
      <c r="V187" s="175"/>
      <c r="W187" s="175"/>
      <c r="X187" s="175"/>
      <c r="Y187" s="175"/>
      <c r="Z187" s="175"/>
      <c r="AA187" s="175"/>
      <c r="AB187" s="175"/>
      <c r="AC187" s="175"/>
      <c r="AD187" s="175"/>
      <c r="AE187" s="175"/>
      <c r="AF187" s="175"/>
      <c r="AG187" s="175"/>
      <c r="AH187" s="175"/>
      <c r="AI187" s="175"/>
      <c r="AJ187" s="175"/>
      <c r="AK187" s="175"/>
      <c r="AL187" s="175"/>
      <c r="AM187" s="175"/>
      <c r="AN187" s="175"/>
      <c r="AO187" s="175"/>
      <c r="AP187" s="175"/>
      <c r="AQ187" s="175"/>
      <c r="AR187" s="175"/>
    </row>
    <row r="188" spans="1:44" ht="102" hidden="1" x14ac:dyDescent="0.3">
      <c r="A188" s="175"/>
      <c r="B188" s="186" t="s">
        <v>2786</v>
      </c>
      <c r="C188" s="187"/>
      <c r="D188" s="183">
        <v>717.26</v>
      </c>
      <c r="E188" s="184">
        <v>717.26</v>
      </c>
      <c r="F188" s="181" t="s">
        <v>2196</v>
      </c>
      <c r="G188" s="185" t="s">
        <v>4636</v>
      </c>
      <c r="H188" s="182"/>
      <c r="I188" s="175"/>
      <c r="J188" s="175"/>
      <c r="K188" s="175"/>
      <c r="L188" s="175"/>
      <c r="M188" s="175"/>
      <c r="N188" s="175"/>
      <c r="O188" s="175"/>
      <c r="P188" s="175"/>
      <c r="Q188" s="175"/>
      <c r="R188" s="175"/>
      <c r="S188" s="175"/>
      <c r="T188" s="175"/>
      <c r="U188" s="175"/>
      <c r="V188" s="175"/>
      <c r="W188" s="175"/>
      <c r="X188" s="175"/>
      <c r="Y188" s="175"/>
      <c r="Z188" s="175"/>
      <c r="AA188" s="175"/>
      <c r="AB188" s="175"/>
      <c r="AC188" s="175"/>
      <c r="AD188" s="175"/>
      <c r="AE188" s="175"/>
      <c r="AF188" s="175"/>
      <c r="AG188" s="175"/>
      <c r="AH188" s="175"/>
      <c r="AI188" s="175"/>
      <c r="AJ188" s="175"/>
      <c r="AK188" s="175"/>
      <c r="AL188" s="175"/>
      <c r="AM188" s="175"/>
      <c r="AN188" s="175"/>
      <c r="AO188" s="175"/>
      <c r="AP188" s="175"/>
      <c r="AQ188" s="175"/>
      <c r="AR188" s="175"/>
    </row>
    <row r="189" spans="1:44" ht="102" x14ac:dyDescent="0.3">
      <c r="A189" s="175"/>
      <c r="B189" s="181" t="s">
        <v>2196</v>
      </c>
      <c r="C189" s="182" t="s">
        <v>2197</v>
      </c>
      <c r="D189" s="183">
        <v>661.43</v>
      </c>
      <c r="E189" s="184">
        <v>661.43</v>
      </c>
      <c r="F189" s="185" t="s">
        <v>4636</v>
      </c>
      <c r="G189" s="186" t="s">
        <v>2787</v>
      </c>
      <c r="H189" s="187"/>
      <c r="I189" s="175"/>
      <c r="J189" s="175"/>
      <c r="K189" s="175"/>
      <c r="L189" s="175"/>
      <c r="M189" s="175"/>
      <c r="N189" s="175"/>
      <c r="O189" s="175"/>
      <c r="P189" s="175"/>
      <c r="Q189" s="175"/>
      <c r="R189" s="175"/>
      <c r="S189" s="175"/>
      <c r="T189" s="175"/>
      <c r="U189" s="175"/>
      <c r="V189" s="175"/>
      <c r="W189" s="175"/>
      <c r="X189" s="175"/>
      <c r="Y189" s="175"/>
      <c r="Z189" s="175"/>
      <c r="AA189" s="175"/>
      <c r="AB189" s="175"/>
      <c r="AC189" s="175"/>
      <c r="AD189" s="175"/>
      <c r="AE189" s="175"/>
      <c r="AF189" s="175"/>
      <c r="AG189" s="175"/>
      <c r="AH189" s="175"/>
      <c r="AI189" s="175"/>
      <c r="AJ189" s="175"/>
      <c r="AK189" s="175"/>
      <c r="AL189" s="175"/>
      <c r="AM189" s="175"/>
      <c r="AN189" s="175"/>
      <c r="AO189" s="175"/>
      <c r="AP189" s="175"/>
      <c r="AQ189" s="175"/>
      <c r="AR189" s="175"/>
    </row>
    <row r="190" spans="1:44" ht="102" hidden="1" x14ac:dyDescent="0.3">
      <c r="A190" s="175"/>
      <c r="B190" s="185" t="s">
        <v>4636</v>
      </c>
      <c r="C190" s="182"/>
      <c r="D190" s="183">
        <v>661.43</v>
      </c>
      <c r="E190" s="184">
        <v>661.43</v>
      </c>
      <c r="F190" s="186" t="s">
        <v>2787</v>
      </c>
      <c r="G190" s="181" t="s">
        <v>2538</v>
      </c>
      <c r="H190" s="182" t="s">
        <v>1670</v>
      </c>
      <c r="I190" s="175"/>
      <c r="J190" s="175"/>
      <c r="K190" s="175"/>
      <c r="L190" s="175"/>
      <c r="M190" s="175"/>
      <c r="N190" s="175"/>
      <c r="O190" s="175"/>
      <c r="P190" s="175"/>
      <c r="Q190" s="175"/>
      <c r="R190" s="175"/>
      <c r="S190" s="175"/>
      <c r="T190" s="175"/>
      <c r="U190" s="175"/>
      <c r="V190" s="175"/>
      <c r="W190" s="175"/>
      <c r="X190" s="175"/>
      <c r="Y190" s="175"/>
      <c r="Z190" s="175"/>
      <c r="AA190" s="175"/>
      <c r="AB190" s="175"/>
      <c r="AC190" s="175"/>
      <c r="AD190" s="175"/>
      <c r="AE190" s="175"/>
      <c r="AF190" s="175"/>
      <c r="AG190" s="175"/>
      <c r="AH190" s="175"/>
      <c r="AI190" s="175"/>
      <c r="AJ190" s="175"/>
      <c r="AK190" s="175"/>
      <c r="AL190" s="175"/>
      <c r="AM190" s="175"/>
      <c r="AN190" s="175"/>
      <c r="AO190" s="175"/>
      <c r="AP190" s="175"/>
      <c r="AQ190" s="175"/>
      <c r="AR190" s="175"/>
    </row>
    <row r="191" spans="1:44" ht="102" hidden="1" x14ac:dyDescent="0.3">
      <c r="A191" s="175"/>
      <c r="B191" s="186" t="s">
        <v>2787</v>
      </c>
      <c r="C191" s="187"/>
      <c r="D191" s="183">
        <v>661.43</v>
      </c>
      <c r="E191" s="184">
        <v>661.43</v>
      </c>
      <c r="F191" s="181" t="s">
        <v>2538</v>
      </c>
      <c r="G191" s="185" t="s">
        <v>4636</v>
      </c>
      <c r="H191" s="182"/>
      <c r="I191" s="175"/>
      <c r="J191" s="175"/>
      <c r="K191" s="175"/>
      <c r="L191" s="175"/>
      <c r="M191" s="175"/>
      <c r="N191" s="175"/>
      <c r="O191" s="175"/>
      <c r="P191" s="175"/>
      <c r="Q191" s="175"/>
      <c r="R191" s="175"/>
      <c r="S191" s="175"/>
      <c r="T191" s="175"/>
      <c r="U191" s="175"/>
      <c r="V191" s="175"/>
      <c r="W191" s="175"/>
      <c r="X191" s="175"/>
      <c r="Y191" s="175"/>
      <c r="Z191" s="175"/>
      <c r="AA191" s="175"/>
      <c r="AB191" s="175"/>
      <c r="AC191" s="175"/>
      <c r="AD191" s="175"/>
      <c r="AE191" s="175"/>
      <c r="AF191" s="175"/>
      <c r="AG191" s="175"/>
      <c r="AH191" s="175"/>
      <c r="AI191" s="175"/>
      <c r="AJ191" s="175"/>
      <c r="AK191" s="175"/>
      <c r="AL191" s="175"/>
      <c r="AM191" s="175"/>
      <c r="AN191" s="175"/>
      <c r="AO191" s="175"/>
      <c r="AP191" s="175"/>
      <c r="AQ191" s="175"/>
      <c r="AR191" s="175"/>
    </row>
    <row r="192" spans="1:44" ht="102" x14ac:dyDescent="0.3">
      <c r="A192" s="175"/>
      <c r="B192" s="181" t="s">
        <v>2538</v>
      </c>
      <c r="C192" s="182" t="s">
        <v>1670</v>
      </c>
      <c r="D192" s="183">
        <v>584.12</v>
      </c>
      <c r="E192" s="184">
        <v>584.12</v>
      </c>
      <c r="F192" s="185" t="s">
        <v>4636</v>
      </c>
      <c r="G192" s="186" t="s">
        <v>2788</v>
      </c>
      <c r="H192" s="187"/>
      <c r="I192" s="175"/>
      <c r="J192" s="175"/>
      <c r="K192" s="175"/>
      <c r="L192" s="175"/>
      <c r="M192" s="175"/>
      <c r="N192" s="175"/>
      <c r="O192" s="175"/>
      <c r="P192" s="175"/>
      <c r="Q192" s="175"/>
      <c r="R192" s="175"/>
      <c r="S192" s="175"/>
      <c r="T192" s="175"/>
      <c r="U192" s="175"/>
      <c r="V192" s="175"/>
      <c r="W192" s="175"/>
      <c r="X192" s="175"/>
      <c r="Y192" s="175"/>
      <c r="Z192" s="175"/>
      <c r="AA192" s="175"/>
      <c r="AB192" s="175"/>
      <c r="AC192" s="175"/>
      <c r="AD192" s="175"/>
      <c r="AE192" s="175"/>
      <c r="AF192" s="175"/>
      <c r="AG192" s="175"/>
      <c r="AH192" s="175"/>
      <c r="AI192" s="175"/>
      <c r="AJ192" s="175"/>
      <c r="AK192" s="175"/>
      <c r="AL192" s="175"/>
      <c r="AM192" s="175"/>
      <c r="AN192" s="175"/>
      <c r="AO192" s="175"/>
      <c r="AP192" s="175"/>
      <c r="AQ192" s="175"/>
      <c r="AR192" s="175"/>
    </row>
    <row r="193" spans="1:44" ht="102" hidden="1" x14ac:dyDescent="0.3">
      <c r="A193" s="175"/>
      <c r="B193" s="185" t="s">
        <v>4636</v>
      </c>
      <c r="C193" s="182"/>
      <c r="D193" s="183">
        <v>584.12</v>
      </c>
      <c r="E193" s="184">
        <v>584.12</v>
      </c>
      <c r="F193" s="186" t="s">
        <v>2788</v>
      </c>
      <c r="G193" s="181" t="s">
        <v>1345</v>
      </c>
      <c r="H193" s="182" t="s">
        <v>1346</v>
      </c>
      <c r="I193" s="175"/>
      <c r="J193" s="175"/>
      <c r="K193" s="175"/>
      <c r="L193" s="175"/>
      <c r="M193" s="175"/>
      <c r="N193" s="175"/>
      <c r="O193" s="175"/>
      <c r="P193" s="175"/>
      <c r="Q193" s="175"/>
      <c r="R193" s="175"/>
      <c r="S193" s="175"/>
      <c r="T193" s="175"/>
      <c r="U193" s="175"/>
      <c r="V193" s="175"/>
      <c r="W193" s="175"/>
      <c r="X193" s="175"/>
      <c r="Y193" s="175"/>
      <c r="Z193" s="175"/>
      <c r="AA193" s="175"/>
      <c r="AB193" s="175"/>
      <c r="AC193" s="175"/>
      <c r="AD193" s="175"/>
      <c r="AE193" s="175"/>
      <c r="AF193" s="175"/>
      <c r="AG193" s="175"/>
      <c r="AH193" s="175"/>
      <c r="AI193" s="175"/>
      <c r="AJ193" s="175"/>
      <c r="AK193" s="175"/>
      <c r="AL193" s="175"/>
      <c r="AM193" s="175"/>
      <c r="AN193" s="175"/>
      <c r="AO193" s="175"/>
      <c r="AP193" s="175"/>
      <c r="AQ193" s="175"/>
      <c r="AR193" s="175"/>
    </row>
    <row r="194" spans="1:44" ht="102" hidden="1" x14ac:dyDescent="0.3">
      <c r="A194" s="175"/>
      <c r="B194" s="186" t="s">
        <v>2788</v>
      </c>
      <c r="C194" s="187"/>
      <c r="D194" s="183">
        <v>584.12</v>
      </c>
      <c r="E194" s="184">
        <v>584.12</v>
      </c>
      <c r="F194" s="181" t="s">
        <v>1345</v>
      </c>
      <c r="G194" s="185" t="s">
        <v>4636</v>
      </c>
      <c r="H194" s="182"/>
      <c r="I194" s="175"/>
      <c r="J194" s="175"/>
      <c r="K194" s="175"/>
      <c r="L194" s="175"/>
      <c r="M194" s="175"/>
      <c r="N194" s="175"/>
      <c r="O194" s="175"/>
      <c r="P194" s="175"/>
      <c r="Q194" s="175"/>
      <c r="R194" s="175"/>
      <c r="S194" s="175"/>
      <c r="T194" s="175"/>
      <c r="U194" s="175"/>
      <c r="V194" s="175"/>
      <c r="W194" s="175"/>
      <c r="X194" s="175"/>
      <c r="Y194" s="175"/>
      <c r="Z194" s="175"/>
      <c r="AA194" s="175"/>
      <c r="AB194" s="175"/>
      <c r="AC194" s="175"/>
      <c r="AD194" s="175"/>
      <c r="AE194" s="175"/>
      <c r="AF194" s="175"/>
      <c r="AG194" s="175"/>
      <c r="AH194" s="175"/>
      <c r="AI194" s="175"/>
      <c r="AJ194" s="175"/>
      <c r="AK194" s="175"/>
      <c r="AL194" s="175"/>
      <c r="AM194" s="175"/>
      <c r="AN194" s="175"/>
      <c r="AO194" s="175"/>
      <c r="AP194" s="175"/>
      <c r="AQ194" s="175"/>
      <c r="AR194" s="175"/>
    </row>
    <row r="195" spans="1:44" ht="102" x14ac:dyDescent="0.3">
      <c r="A195" s="175"/>
      <c r="B195" s="181" t="s">
        <v>1345</v>
      </c>
      <c r="C195" s="182" t="s">
        <v>1346</v>
      </c>
      <c r="D195" s="183">
        <v>717.26</v>
      </c>
      <c r="E195" s="184">
        <v>717.26</v>
      </c>
      <c r="F195" s="185" t="s">
        <v>4636</v>
      </c>
      <c r="G195" s="186" t="s">
        <v>2789</v>
      </c>
      <c r="H195" s="187"/>
      <c r="I195" s="175"/>
      <c r="J195" s="175"/>
      <c r="K195" s="175"/>
      <c r="L195" s="175"/>
      <c r="M195" s="175"/>
      <c r="N195" s="175"/>
      <c r="O195" s="175"/>
      <c r="P195" s="175"/>
      <c r="Q195" s="175"/>
      <c r="R195" s="175"/>
      <c r="S195" s="175"/>
      <c r="T195" s="175"/>
      <c r="U195" s="175"/>
      <c r="V195" s="175"/>
      <c r="W195" s="175"/>
      <c r="X195" s="175"/>
      <c r="Y195" s="175"/>
      <c r="Z195" s="175"/>
      <c r="AA195" s="175"/>
      <c r="AB195" s="175"/>
      <c r="AC195" s="175"/>
      <c r="AD195" s="175"/>
      <c r="AE195" s="175"/>
      <c r="AF195" s="175"/>
      <c r="AG195" s="175"/>
      <c r="AH195" s="175"/>
      <c r="AI195" s="175"/>
      <c r="AJ195" s="175"/>
      <c r="AK195" s="175"/>
      <c r="AL195" s="175"/>
      <c r="AM195" s="175"/>
      <c r="AN195" s="175"/>
      <c r="AO195" s="175"/>
      <c r="AP195" s="175"/>
      <c r="AQ195" s="175"/>
      <c r="AR195" s="175"/>
    </row>
    <row r="196" spans="1:44" ht="102" hidden="1" x14ac:dyDescent="0.3">
      <c r="A196" s="175"/>
      <c r="B196" s="185" t="s">
        <v>4636</v>
      </c>
      <c r="C196" s="182"/>
      <c r="D196" s="183">
        <v>717.26</v>
      </c>
      <c r="E196" s="184">
        <v>717.26</v>
      </c>
      <c r="F196" s="186" t="s">
        <v>2789</v>
      </c>
      <c r="G196" s="181" t="s">
        <v>4494</v>
      </c>
      <c r="H196" s="182" t="s">
        <v>694</v>
      </c>
      <c r="I196" s="175"/>
      <c r="J196" s="175"/>
      <c r="K196" s="175"/>
      <c r="L196" s="175"/>
      <c r="M196" s="175"/>
      <c r="N196" s="175"/>
      <c r="O196" s="175"/>
      <c r="P196" s="175"/>
      <c r="Q196" s="175"/>
      <c r="R196" s="175"/>
      <c r="S196" s="175"/>
      <c r="T196" s="175"/>
      <c r="U196" s="175"/>
      <c r="V196" s="175"/>
      <c r="W196" s="175"/>
      <c r="X196" s="175"/>
      <c r="Y196" s="175"/>
      <c r="Z196" s="175"/>
      <c r="AA196" s="175"/>
      <c r="AB196" s="175"/>
      <c r="AC196" s="175"/>
      <c r="AD196" s="175"/>
      <c r="AE196" s="175"/>
      <c r="AF196" s="175"/>
      <c r="AG196" s="175"/>
      <c r="AH196" s="175"/>
      <c r="AI196" s="175"/>
      <c r="AJ196" s="175"/>
      <c r="AK196" s="175"/>
      <c r="AL196" s="175"/>
      <c r="AM196" s="175"/>
      <c r="AN196" s="175"/>
      <c r="AO196" s="175"/>
      <c r="AP196" s="175"/>
      <c r="AQ196" s="175"/>
      <c r="AR196" s="175"/>
    </row>
    <row r="197" spans="1:44" ht="102" hidden="1" x14ac:dyDescent="0.3">
      <c r="A197" s="175"/>
      <c r="B197" s="186" t="s">
        <v>2789</v>
      </c>
      <c r="C197" s="187"/>
      <c r="D197" s="183">
        <v>717.26</v>
      </c>
      <c r="E197" s="184">
        <v>717.26</v>
      </c>
      <c r="F197" s="181" t="s">
        <v>4494</v>
      </c>
      <c r="G197" s="185" t="s">
        <v>4636</v>
      </c>
      <c r="H197" s="182"/>
      <c r="I197" s="175"/>
      <c r="J197" s="175"/>
      <c r="K197" s="175"/>
      <c r="L197" s="175"/>
      <c r="M197" s="175"/>
      <c r="N197" s="175"/>
      <c r="O197" s="175"/>
      <c r="P197" s="175"/>
      <c r="Q197" s="175"/>
      <c r="R197" s="175"/>
      <c r="S197" s="175"/>
      <c r="T197" s="175"/>
      <c r="U197" s="175"/>
      <c r="V197" s="175"/>
      <c r="W197" s="175"/>
      <c r="X197" s="175"/>
      <c r="Y197" s="175"/>
      <c r="Z197" s="175"/>
      <c r="AA197" s="175"/>
      <c r="AB197" s="175"/>
      <c r="AC197" s="175"/>
      <c r="AD197" s="175"/>
      <c r="AE197" s="175"/>
      <c r="AF197" s="175"/>
      <c r="AG197" s="175"/>
      <c r="AH197" s="175"/>
      <c r="AI197" s="175"/>
      <c r="AJ197" s="175"/>
      <c r="AK197" s="175"/>
      <c r="AL197" s="175"/>
      <c r="AM197" s="175"/>
      <c r="AN197" s="175"/>
      <c r="AO197" s="175"/>
      <c r="AP197" s="175"/>
      <c r="AQ197" s="175"/>
      <c r="AR197" s="175"/>
    </row>
    <row r="198" spans="1:44" ht="102" x14ac:dyDescent="0.3">
      <c r="A198" s="175"/>
      <c r="B198" s="181" t="s">
        <v>4494</v>
      </c>
      <c r="C198" s="182" t="s">
        <v>694</v>
      </c>
      <c r="D198" s="183">
        <v>670.02</v>
      </c>
      <c r="E198" s="184">
        <v>670.02</v>
      </c>
      <c r="F198" s="185" t="s">
        <v>4636</v>
      </c>
      <c r="G198" s="186" t="s">
        <v>4517</v>
      </c>
      <c r="H198" s="187"/>
      <c r="I198" s="175"/>
      <c r="J198" s="175"/>
      <c r="K198" s="175"/>
      <c r="L198" s="175"/>
      <c r="M198" s="175"/>
      <c r="N198" s="175"/>
      <c r="O198" s="175"/>
      <c r="P198" s="175"/>
      <c r="Q198" s="175"/>
      <c r="R198" s="175"/>
      <c r="S198" s="175"/>
      <c r="T198" s="175"/>
      <c r="U198" s="175"/>
      <c r="V198" s="175"/>
      <c r="W198" s="175"/>
      <c r="X198" s="175"/>
      <c r="Y198" s="175"/>
      <c r="Z198" s="175"/>
      <c r="AA198" s="175"/>
      <c r="AB198" s="175"/>
      <c r="AC198" s="175"/>
      <c r="AD198" s="175"/>
      <c r="AE198" s="175"/>
      <c r="AF198" s="175"/>
      <c r="AG198" s="175"/>
      <c r="AH198" s="175"/>
      <c r="AI198" s="175"/>
      <c r="AJ198" s="175"/>
      <c r="AK198" s="175"/>
      <c r="AL198" s="175"/>
      <c r="AM198" s="175"/>
      <c r="AN198" s="175"/>
      <c r="AO198" s="175"/>
      <c r="AP198" s="175"/>
      <c r="AQ198" s="175"/>
      <c r="AR198" s="175"/>
    </row>
    <row r="199" spans="1:44" ht="102" hidden="1" x14ac:dyDescent="0.3">
      <c r="A199" s="175"/>
      <c r="B199" s="185" t="s">
        <v>4636</v>
      </c>
      <c r="C199" s="182"/>
      <c r="D199" s="183">
        <v>670.02</v>
      </c>
      <c r="E199" s="184">
        <v>670.02</v>
      </c>
      <c r="F199" s="186" t="s">
        <v>4517</v>
      </c>
      <c r="G199" s="181" t="s">
        <v>511</v>
      </c>
      <c r="H199" s="182" t="s">
        <v>512</v>
      </c>
      <c r="I199" s="175"/>
      <c r="J199" s="175"/>
      <c r="K199" s="175"/>
      <c r="L199" s="175"/>
      <c r="M199" s="175"/>
      <c r="N199" s="175"/>
      <c r="O199" s="175"/>
      <c r="P199" s="175"/>
      <c r="Q199" s="175"/>
      <c r="R199" s="175"/>
      <c r="S199" s="175"/>
      <c r="T199" s="175"/>
      <c r="U199" s="175"/>
      <c r="V199" s="175"/>
      <c r="W199" s="175"/>
      <c r="X199" s="175"/>
      <c r="Y199" s="175"/>
      <c r="Z199" s="175"/>
      <c r="AA199" s="175"/>
      <c r="AB199" s="175"/>
      <c r="AC199" s="175"/>
      <c r="AD199" s="175"/>
      <c r="AE199" s="175"/>
      <c r="AF199" s="175"/>
      <c r="AG199" s="175"/>
      <c r="AH199" s="175"/>
      <c r="AI199" s="175"/>
      <c r="AJ199" s="175"/>
      <c r="AK199" s="175"/>
      <c r="AL199" s="175"/>
      <c r="AM199" s="175"/>
      <c r="AN199" s="175"/>
      <c r="AO199" s="175"/>
      <c r="AP199" s="175"/>
      <c r="AQ199" s="175"/>
      <c r="AR199" s="175"/>
    </row>
    <row r="200" spans="1:44" ht="102" hidden="1" x14ac:dyDescent="0.3">
      <c r="A200" s="175"/>
      <c r="B200" s="186" t="s">
        <v>4517</v>
      </c>
      <c r="C200" s="187"/>
      <c r="D200" s="183">
        <v>670.02</v>
      </c>
      <c r="E200" s="184">
        <v>670.02</v>
      </c>
      <c r="F200" s="181" t="s">
        <v>511</v>
      </c>
      <c r="G200" s="185" t="s">
        <v>4636</v>
      </c>
      <c r="H200" s="182"/>
      <c r="I200" s="175"/>
      <c r="J200" s="175"/>
      <c r="K200" s="175"/>
      <c r="L200" s="175"/>
      <c r="M200" s="175"/>
      <c r="N200" s="175"/>
      <c r="O200" s="175"/>
      <c r="P200" s="175"/>
      <c r="Q200" s="175"/>
      <c r="R200" s="175"/>
      <c r="S200" s="175"/>
      <c r="T200" s="175"/>
      <c r="U200" s="175"/>
      <c r="V200" s="175"/>
      <c r="W200" s="175"/>
      <c r="X200" s="175"/>
      <c r="Y200" s="175"/>
      <c r="Z200" s="175"/>
      <c r="AA200" s="175"/>
      <c r="AB200" s="175"/>
      <c r="AC200" s="175"/>
      <c r="AD200" s="175"/>
      <c r="AE200" s="175"/>
      <c r="AF200" s="175"/>
      <c r="AG200" s="175"/>
      <c r="AH200" s="175"/>
      <c r="AI200" s="175"/>
      <c r="AJ200" s="175"/>
      <c r="AK200" s="175"/>
      <c r="AL200" s="175"/>
      <c r="AM200" s="175"/>
      <c r="AN200" s="175"/>
      <c r="AO200" s="175"/>
      <c r="AP200" s="175"/>
      <c r="AQ200" s="175"/>
      <c r="AR200" s="175"/>
    </row>
    <row r="201" spans="1:44" ht="102" x14ac:dyDescent="0.3">
      <c r="A201" s="175"/>
      <c r="B201" s="181" t="s">
        <v>511</v>
      </c>
      <c r="C201" s="182" t="s">
        <v>512</v>
      </c>
      <c r="D201" s="183">
        <v>584.12</v>
      </c>
      <c r="E201" s="184">
        <v>584.12</v>
      </c>
      <c r="F201" s="185" t="s">
        <v>4636</v>
      </c>
      <c r="G201" s="186" t="s">
        <v>2790</v>
      </c>
      <c r="H201" s="187"/>
      <c r="I201" s="175"/>
      <c r="J201" s="175"/>
      <c r="K201" s="175"/>
      <c r="L201" s="175"/>
      <c r="M201" s="175"/>
      <c r="N201" s="175"/>
      <c r="O201" s="175"/>
      <c r="P201" s="175"/>
      <c r="Q201" s="175"/>
      <c r="R201" s="175"/>
      <c r="S201" s="175"/>
      <c r="T201" s="175"/>
      <c r="U201" s="175"/>
      <c r="V201" s="175"/>
      <c r="W201" s="175"/>
      <c r="X201" s="175"/>
      <c r="Y201" s="175"/>
      <c r="Z201" s="175"/>
      <c r="AA201" s="175"/>
      <c r="AB201" s="175"/>
      <c r="AC201" s="175"/>
      <c r="AD201" s="175"/>
      <c r="AE201" s="175"/>
      <c r="AF201" s="175"/>
      <c r="AG201" s="175"/>
      <c r="AH201" s="175"/>
      <c r="AI201" s="175"/>
      <c r="AJ201" s="175"/>
      <c r="AK201" s="175"/>
      <c r="AL201" s="175"/>
      <c r="AM201" s="175"/>
      <c r="AN201" s="175"/>
      <c r="AO201" s="175"/>
      <c r="AP201" s="175"/>
      <c r="AQ201" s="175"/>
      <c r="AR201" s="175"/>
    </row>
    <row r="202" spans="1:44" ht="102" hidden="1" x14ac:dyDescent="0.3">
      <c r="A202" s="175"/>
      <c r="B202" s="185" t="s">
        <v>4636</v>
      </c>
      <c r="C202" s="182"/>
      <c r="D202" s="183">
        <v>584.12</v>
      </c>
      <c r="E202" s="184">
        <v>584.12</v>
      </c>
      <c r="F202" s="186" t="s">
        <v>2790</v>
      </c>
      <c r="G202" s="181" t="s">
        <v>696</v>
      </c>
      <c r="H202" s="182" t="s">
        <v>697</v>
      </c>
      <c r="I202" s="175"/>
      <c r="J202" s="175"/>
      <c r="K202" s="175"/>
      <c r="L202" s="175"/>
      <c r="M202" s="175"/>
      <c r="N202" s="175"/>
      <c r="O202" s="175"/>
      <c r="P202" s="175"/>
      <c r="Q202" s="175"/>
      <c r="R202" s="175"/>
      <c r="S202" s="175"/>
      <c r="T202" s="175"/>
      <c r="U202" s="175"/>
      <c r="V202" s="175"/>
      <c r="W202" s="175"/>
      <c r="X202" s="175"/>
      <c r="Y202" s="175"/>
      <c r="Z202" s="175"/>
      <c r="AA202" s="175"/>
      <c r="AB202" s="175"/>
      <c r="AC202" s="175"/>
      <c r="AD202" s="175"/>
      <c r="AE202" s="175"/>
      <c r="AF202" s="175"/>
      <c r="AG202" s="175"/>
      <c r="AH202" s="175"/>
      <c r="AI202" s="175"/>
      <c r="AJ202" s="175"/>
      <c r="AK202" s="175"/>
      <c r="AL202" s="175"/>
      <c r="AM202" s="175"/>
      <c r="AN202" s="175"/>
      <c r="AO202" s="175"/>
      <c r="AP202" s="175"/>
      <c r="AQ202" s="175"/>
      <c r="AR202" s="175"/>
    </row>
    <row r="203" spans="1:44" ht="102" hidden="1" x14ac:dyDescent="0.3">
      <c r="A203" s="175"/>
      <c r="B203" s="186" t="s">
        <v>2790</v>
      </c>
      <c r="C203" s="187"/>
      <c r="D203" s="183">
        <v>584.12</v>
      </c>
      <c r="E203" s="184">
        <v>584.12</v>
      </c>
      <c r="F203" s="181" t="s">
        <v>696</v>
      </c>
      <c r="G203" s="185" t="s">
        <v>4636</v>
      </c>
      <c r="H203" s="182"/>
      <c r="I203" s="175"/>
      <c r="J203" s="175"/>
      <c r="K203" s="175"/>
      <c r="L203" s="175"/>
      <c r="M203" s="175"/>
      <c r="N203" s="175"/>
      <c r="O203" s="175"/>
      <c r="P203" s="175"/>
      <c r="Q203" s="175"/>
      <c r="R203" s="175"/>
      <c r="S203" s="175"/>
      <c r="T203" s="175"/>
      <c r="U203" s="175"/>
      <c r="V203" s="175"/>
      <c r="W203" s="175"/>
      <c r="X203" s="175"/>
      <c r="Y203" s="175"/>
      <c r="Z203" s="175"/>
      <c r="AA203" s="175"/>
      <c r="AB203" s="175"/>
      <c r="AC203" s="175"/>
      <c r="AD203" s="175"/>
      <c r="AE203" s="175"/>
      <c r="AF203" s="175"/>
      <c r="AG203" s="175"/>
      <c r="AH203" s="175"/>
      <c r="AI203" s="175"/>
      <c r="AJ203" s="175"/>
      <c r="AK203" s="175"/>
      <c r="AL203" s="175"/>
      <c r="AM203" s="175"/>
      <c r="AN203" s="175"/>
      <c r="AO203" s="175"/>
      <c r="AP203" s="175"/>
      <c r="AQ203" s="175"/>
      <c r="AR203" s="175"/>
    </row>
    <row r="204" spans="1:44" ht="102" x14ac:dyDescent="0.3">
      <c r="A204" s="175"/>
      <c r="B204" s="181" t="s">
        <v>696</v>
      </c>
      <c r="C204" s="182" t="s">
        <v>697</v>
      </c>
      <c r="D204" s="183">
        <v>743.03</v>
      </c>
      <c r="E204" s="184">
        <v>743.03</v>
      </c>
      <c r="F204" s="185" t="s">
        <v>4636</v>
      </c>
      <c r="G204" s="186" t="s">
        <v>2791</v>
      </c>
      <c r="H204" s="187"/>
      <c r="I204" s="175"/>
      <c r="J204" s="175"/>
      <c r="K204" s="175"/>
      <c r="L204" s="175"/>
      <c r="M204" s="175"/>
      <c r="N204" s="175"/>
      <c r="O204" s="175"/>
      <c r="P204" s="175"/>
      <c r="Q204" s="175"/>
      <c r="R204" s="175"/>
      <c r="S204" s="175"/>
      <c r="T204" s="175"/>
      <c r="U204" s="175"/>
      <c r="V204" s="175"/>
      <c r="W204" s="175"/>
      <c r="X204" s="175"/>
      <c r="Y204" s="175"/>
      <c r="Z204" s="175"/>
      <c r="AA204" s="175"/>
      <c r="AB204" s="175"/>
      <c r="AC204" s="175"/>
      <c r="AD204" s="175"/>
      <c r="AE204" s="175"/>
      <c r="AF204" s="175"/>
      <c r="AG204" s="175"/>
      <c r="AH204" s="175"/>
      <c r="AI204" s="175"/>
      <c r="AJ204" s="175"/>
      <c r="AK204" s="175"/>
      <c r="AL204" s="175"/>
      <c r="AM204" s="175"/>
      <c r="AN204" s="175"/>
      <c r="AO204" s="175"/>
      <c r="AP204" s="175"/>
      <c r="AQ204" s="175"/>
      <c r="AR204" s="175"/>
    </row>
    <row r="205" spans="1:44" ht="102" hidden="1" x14ac:dyDescent="0.3">
      <c r="A205" s="175"/>
      <c r="B205" s="185" t="s">
        <v>4636</v>
      </c>
      <c r="C205" s="182"/>
      <c r="D205" s="183">
        <v>743.03</v>
      </c>
      <c r="E205" s="184">
        <v>743.03</v>
      </c>
      <c r="F205" s="186" t="s">
        <v>2791</v>
      </c>
      <c r="G205" s="181" t="s">
        <v>2100</v>
      </c>
      <c r="H205" s="182" t="s">
        <v>2101</v>
      </c>
      <c r="I205" s="175"/>
      <c r="J205" s="175"/>
      <c r="K205" s="175"/>
      <c r="L205" s="175"/>
      <c r="M205" s="175"/>
      <c r="N205" s="175"/>
      <c r="O205" s="175"/>
      <c r="P205" s="175"/>
      <c r="Q205" s="175"/>
      <c r="R205" s="175"/>
      <c r="S205" s="175"/>
      <c r="T205" s="175"/>
      <c r="U205" s="175"/>
      <c r="V205" s="175"/>
      <c r="W205" s="175"/>
      <c r="X205" s="175"/>
      <c r="Y205" s="175"/>
      <c r="Z205" s="175"/>
      <c r="AA205" s="175"/>
      <c r="AB205" s="175"/>
      <c r="AC205" s="175"/>
      <c r="AD205" s="175"/>
      <c r="AE205" s="175"/>
      <c r="AF205" s="175"/>
      <c r="AG205" s="175"/>
      <c r="AH205" s="175"/>
      <c r="AI205" s="175"/>
      <c r="AJ205" s="175"/>
      <c r="AK205" s="175"/>
      <c r="AL205" s="175"/>
      <c r="AM205" s="175"/>
      <c r="AN205" s="175"/>
      <c r="AO205" s="175"/>
      <c r="AP205" s="175"/>
      <c r="AQ205" s="175"/>
      <c r="AR205" s="175"/>
    </row>
    <row r="206" spans="1:44" ht="102" hidden="1" x14ac:dyDescent="0.3">
      <c r="A206" s="175"/>
      <c r="B206" s="186" t="s">
        <v>2791</v>
      </c>
      <c r="C206" s="187"/>
      <c r="D206" s="183">
        <v>743.03</v>
      </c>
      <c r="E206" s="184">
        <v>743.03</v>
      </c>
      <c r="F206" s="181" t="s">
        <v>2100</v>
      </c>
      <c r="G206" s="185" t="s">
        <v>4636</v>
      </c>
      <c r="H206" s="182"/>
      <c r="I206" s="175"/>
      <c r="J206" s="175"/>
      <c r="K206" s="175"/>
      <c r="L206" s="175"/>
      <c r="M206" s="175"/>
      <c r="N206" s="175"/>
      <c r="O206" s="175"/>
      <c r="P206" s="175"/>
      <c r="Q206" s="175"/>
      <c r="R206" s="175"/>
      <c r="S206" s="175"/>
      <c r="T206" s="175"/>
      <c r="U206" s="175"/>
      <c r="V206" s="175"/>
      <c r="W206" s="175"/>
      <c r="X206" s="175"/>
      <c r="Y206" s="175"/>
      <c r="Z206" s="175"/>
      <c r="AA206" s="175"/>
      <c r="AB206" s="175"/>
      <c r="AC206" s="175"/>
      <c r="AD206" s="175"/>
      <c r="AE206" s="175"/>
      <c r="AF206" s="175"/>
      <c r="AG206" s="175"/>
      <c r="AH206" s="175"/>
      <c r="AI206" s="175"/>
      <c r="AJ206" s="175"/>
      <c r="AK206" s="175"/>
      <c r="AL206" s="175"/>
      <c r="AM206" s="175"/>
      <c r="AN206" s="175"/>
      <c r="AO206" s="175"/>
      <c r="AP206" s="175"/>
      <c r="AQ206" s="175"/>
      <c r="AR206" s="175"/>
    </row>
    <row r="207" spans="1:44" ht="102" x14ac:dyDescent="0.3">
      <c r="A207" s="175"/>
      <c r="B207" s="181" t="s">
        <v>2100</v>
      </c>
      <c r="C207" s="182" t="s">
        <v>2101</v>
      </c>
      <c r="D207" s="183">
        <v>670.02</v>
      </c>
      <c r="E207" s="184">
        <v>670.02</v>
      </c>
      <c r="F207" s="185" t="s">
        <v>4636</v>
      </c>
      <c r="G207" s="186" t="s">
        <v>2792</v>
      </c>
      <c r="H207" s="187"/>
      <c r="I207" s="175"/>
      <c r="J207" s="175"/>
      <c r="K207" s="175"/>
      <c r="L207" s="175"/>
      <c r="M207" s="175"/>
      <c r="N207" s="175"/>
      <c r="O207" s="175"/>
      <c r="P207" s="175"/>
      <c r="Q207" s="175"/>
      <c r="R207" s="175"/>
      <c r="S207" s="175"/>
      <c r="T207" s="175"/>
      <c r="U207" s="175"/>
      <c r="V207" s="175"/>
      <c r="W207" s="175"/>
      <c r="X207" s="175"/>
      <c r="Y207" s="175"/>
      <c r="Z207" s="175"/>
      <c r="AA207" s="175"/>
      <c r="AB207" s="175"/>
      <c r="AC207" s="175"/>
      <c r="AD207" s="175"/>
      <c r="AE207" s="175"/>
      <c r="AF207" s="175"/>
      <c r="AG207" s="175"/>
      <c r="AH207" s="175"/>
      <c r="AI207" s="175"/>
      <c r="AJ207" s="175"/>
      <c r="AK207" s="175"/>
      <c r="AL207" s="175"/>
      <c r="AM207" s="175"/>
      <c r="AN207" s="175"/>
      <c r="AO207" s="175"/>
      <c r="AP207" s="175"/>
      <c r="AQ207" s="175"/>
      <c r="AR207" s="175"/>
    </row>
    <row r="208" spans="1:44" ht="102" hidden="1" x14ac:dyDescent="0.3">
      <c r="A208" s="175"/>
      <c r="B208" s="185" t="s">
        <v>4636</v>
      </c>
      <c r="C208" s="182"/>
      <c r="D208" s="183">
        <v>670.02</v>
      </c>
      <c r="E208" s="184">
        <v>670.02</v>
      </c>
      <c r="F208" s="186" t="s">
        <v>2792</v>
      </c>
      <c r="G208" s="181" t="s">
        <v>540</v>
      </c>
      <c r="H208" s="182" t="s">
        <v>541</v>
      </c>
      <c r="I208" s="175"/>
      <c r="J208" s="175"/>
      <c r="K208" s="175"/>
      <c r="L208" s="175"/>
      <c r="M208" s="175"/>
      <c r="N208" s="175"/>
      <c r="O208" s="175"/>
      <c r="P208" s="175"/>
      <c r="Q208" s="175"/>
      <c r="R208" s="175"/>
      <c r="S208" s="175"/>
      <c r="T208" s="175"/>
      <c r="U208" s="175"/>
      <c r="V208" s="175"/>
      <c r="W208" s="175"/>
      <c r="X208" s="175"/>
      <c r="Y208" s="175"/>
      <c r="Z208" s="175"/>
      <c r="AA208" s="175"/>
      <c r="AB208" s="175"/>
      <c r="AC208" s="175"/>
      <c r="AD208" s="175"/>
      <c r="AE208" s="175"/>
      <c r="AF208" s="175"/>
      <c r="AG208" s="175"/>
      <c r="AH208" s="175"/>
      <c r="AI208" s="175"/>
      <c r="AJ208" s="175"/>
      <c r="AK208" s="175"/>
      <c r="AL208" s="175"/>
      <c r="AM208" s="175"/>
      <c r="AN208" s="175"/>
      <c r="AO208" s="175"/>
      <c r="AP208" s="175"/>
      <c r="AQ208" s="175"/>
      <c r="AR208" s="175"/>
    </row>
    <row r="209" spans="1:44" ht="102" hidden="1" x14ac:dyDescent="0.3">
      <c r="A209" s="175"/>
      <c r="B209" s="186" t="s">
        <v>2792</v>
      </c>
      <c r="C209" s="187"/>
      <c r="D209" s="183">
        <v>670.02</v>
      </c>
      <c r="E209" s="184">
        <v>670.02</v>
      </c>
      <c r="F209" s="181" t="s">
        <v>540</v>
      </c>
      <c r="G209" s="185" t="s">
        <v>4636</v>
      </c>
      <c r="H209" s="182"/>
      <c r="I209" s="175"/>
      <c r="J209" s="175"/>
      <c r="K209" s="175"/>
      <c r="L209" s="175"/>
      <c r="M209" s="175"/>
      <c r="N209" s="175"/>
      <c r="O209" s="175"/>
      <c r="P209" s="175"/>
      <c r="Q209" s="175"/>
      <c r="R209" s="175"/>
      <c r="S209" s="175"/>
      <c r="T209" s="175"/>
      <c r="U209" s="175"/>
      <c r="V209" s="175"/>
      <c r="W209" s="175"/>
      <c r="X209" s="175"/>
      <c r="Y209" s="175"/>
      <c r="Z209" s="175"/>
      <c r="AA209" s="175"/>
      <c r="AB209" s="175"/>
      <c r="AC209" s="175"/>
      <c r="AD209" s="175"/>
      <c r="AE209" s="175"/>
      <c r="AF209" s="175"/>
      <c r="AG209" s="175"/>
      <c r="AH209" s="175"/>
      <c r="AI209" s="175"/>
      <c r="AJ209" s="175"/>
      <c r="AK209" s="175"/>
      <c r="AL209" s="175"/>
      <c r="AM209" s="175"/>
      <c r="AN209" s="175"/>
      <c r="AO209" s="175"/>
      <c r="AP209" s="175"/>
      <c r="AQ209" s="175"/>
      <c r="AR209" s="175"/>
    </row>
    <row r="210" spans="1:44" ht="102" x14ac:dyDescent="0.3">
      <c r="A210" s="175"/>
      <c r="B210" s="181" t="s">
        <v>540</v>
      </c>
      <c r="C210" s="182" t="s">
        <v>541</v>
      </c>
      <c r="D210" s="183">
        <v>584.12</v>
      </c>
      <c r="E210" s="184">
        <v>584.12</v>
      </c>
      <c r="F210" s="185" t="s">
        <v>4636</v>
      </c>
      <c r="G210" s="186" t="s">
        <v>2793</v>
      </c>
      <c r="H210" s="187"/>
      <c r="I210" s="175"/>
      <c r="J210" s="175"/>
      <c r="K210" s="175"/>
      <c r="L210" s="175"/>
      <c r="M210" s="175"/>
      <c r="N210" s="175"/>
      <c r="O210" s="175"/>
      <c r="P210" s="175"/>
      <c r="Q210" s="175"/>
      <c r="R210" s="175"/>
      <c r="S210" s="175"/>
      <c r="T210" s="175"/>
      <c r="U210" s="175"/>
      <c r="V210" s="175"/>
      <c r="W210" s="175"/>
      <c r="X210" s="175"/>
      <c r="Y210" s="175"/>
      <c r="Z210" s="175"/>
      <c r="AA210" s="175"/>
      <c r="AB210" s="175"/>
      <c r="AC210" s="175"/>
      <c r="AD210" s="175"/>
      <c r="AE210" s="175"/>
      <c r="AF210" s="175"/>
      <c r="AG210" s="175"/>
      <c r="AH210" s="175"/>
      <c r="AI210" s="175"/>
      <c r="AJ210" s="175"/>
      <c r="AK210" s="175"/>
      <c r="AL210" s="175"/>
      <c r="AM210" s="175"/>
      <c r="AN210" s="175"/>
      <c r="AO210" s="175"/>
      <c r="AP210" s="175"/>
      <c r="AQ210" s="175"/>
      <c r="AR210" s="175"/>
    </row>
    <row r="211" spans="1:44" ht="102" hidden="1" x14ac:dyDescent="0.3">
      <c r="A211" s="175"/>
      <c r="B211" s="185" t="s">
        <v>4636</v>
      </c>
      <c r="C211" s="182"/>
      <c r="D211" s="183">
        <v>584.12</v>
      </c>
      <c r="E211" s="184">
        <v>584.12</v>
      </c>
      <c r="F211" s="186" t="s">
        <v>2793</v>
      </c>
      <c r="G211" s="181" t="s">
        <v>1694</v>
      </c>
      <c r="H211" s="182" t="s">
        <v>1695</v>
      </c>
      <c r="I211" s="175"/>
      <c r="J211" s="175"/>
      <c r="K211" s="175"/>
      <c r="L211" s="175"/>
      <c r="M211" s="175"/>
      <c r="N211" s="175"/>
      <c r="O211" s="175"/>
      <c r="P211" s="175"/>
      <c r="Q211" s="175"/>
      <c r="R211" s="175"/>
      <c r="S211" s="175"/>
      <c r="T211" s="175"/>
      <c r="U211" s="175"/>
      <c r="V211" s="175"/>
      <c r="W211" s="175"/>
      <c r="X211" s="175"/>
      <c r="Y211" s="175"/>
      <c r="Z211" s="175"/>
      <c r="AA211" s="175"/>
      <c r="AB211" s="175"/>
      <c r="AC211" s="175"/>
      <c r="AD211" s="175"/>
      <c r="AE211" s="175"/>
      <c r="AF211" s="175"/>
      <c r="AG211" s="175"/>
      <c r="AH211" s="175"/>
      <c r="AI211" s="175"/>
      <c r="AJ211" s="175"/>
      <c r="AK211" s="175"/>
      <c r="AL211" s="175"/>
      <c r="AM211" s="175"/>
      <c r="AN211" s="175"/>
      <c r="AO211" s="175"/>
      <c r="AP211" s="175"/>
      <c r="AQ211" s="175"/>
      <c r="AR211" s="175"/>
    </row>
    <row r="212" spans="1:44" ht="102" hidden="1" x14ac:dyDescent="0.3">
      <c r="A212" s="175"/>
      <c r="B212" s="186" t="s">
        <v>2793</v>
      </c>
      <c r="C212" s="187"/>
      <c r="D212" s="183">
        <v>584.12</v>
      </c>
      <c r="E212" s="184">
        <v>584.12</v>
      </c>
      <c r="F212" s="181" t="s">
        <v>1694</v>
      </c>
      <c r="G212" s="185" t="s">
        <v>4636</v>
      </c>
      <c r="H212" s="182"/>
      <c r="I212" s="175"/>
      <c r="J212" s="175"/>
      <c r="K212" s="175"/>
      <c r="L212" s="175"/>
      <c r="M212" s="175"/>
      <c r="N212" s="175"/>
      <c r="O212" s="175"/>
      <c r="P212" s="175"/>
      <c r="Q212" s="175"/>
      <c r="R212" s="175"/>
      <c r="S212" s="175"/>
      <c r="T212" s="175"/>
      <c r="U212" s="175"/>
      <c r="V212" s="175"/>
      <c r="W212" s="175"/>
      <c r="X212" s="175"/>
      <c r="Y212" s="175"/>
      <c r="Z212" s="175"/>
      <c r="AA212" s="175"/>
      <c r="AB212" s="175"/>
      <c r="AC212" s="175"/>
      <c r="AD212" s="175"/>
      <c r="AE212" s="175"/>
      <c r="AF212" s="175"/>
      <c r="AG212" s="175"/>
      <c r="AH212" s="175"/>
      <c r="AI212" s="175"/>
      <c r="AJ212" s="175"/>
      <c r="AK212" s="175"/>
      <c r="AL212" s="175"/>
      <c r="AM212" s="175"/>
      <c r="AN212" s="175"/>
      <c r="AO212" s="175"/>
      <c r="AP212" s="175"/>
      <c r="AQ212" s="175"/>
      <c r="AR212" s="175"/>
    </row>
    <row r="213" spans="1:44" ht="102" x14ac:dyDescent="0.3">
      <c r="A213" s="175"/>
      <c r="B213" s="181" t="s">
        <v>1694</v>
      </c>
      <c r="C213" s="182" t="s">
        <v>1695</v>
      </c>
      <c r="D213" s="183">
        <v>743.03</v>
      </c>
      <c r="E213" s="184">
        <v>743.03</v>
      </c>
      <c r="F213" s="185" t="s">
        <v>4636</v>
      </c>
      <c r="G213" s="186" t="s">
        <v>2794</v>
      </c>
      <c r="H213" s="187"/>
      <c r="I213" s="175"/>
      <c r="J213" s="175"/>
      <c r="K213" s="175"/>
      <c r="L213" s="175"/>
      <c r="M213" s="175"/>
      <c r="N213" s="175"/>
      <c r="O213" s="175"/>
      <c r="P213" s="175"/>
      <c r="Q213" s="175"/>
      <c r="R213" s="175"/>
      <c r="S213" s="175"/>
      <c r="T213" s="175"/>
      <c r="U213" s="175"/>
      <c r="V213" s="175"/>
      <c r="W213" s="175"/>
      <c r="X213" s="175"/>
      <c r="Y213" s="175"/>
      <c r="Z213" s="175"/>
      <c r="AA213" s="175"/>
      <c r="AB213" s="175"/>
      <c r="AC213" s="175"/>
      <c r="AD213" s="175"/>
      <c r="AE213" s="175"/>
      <c r="AF213" s="175"/>
      <c r="AG213" s="175"/>
      <c r="AH213" s="175"/>
      <c r="AI213" s="175"/>
      <c r="AJ213" s="175"/>
      <c r="AK213" s="175"/>
      <c r="AL213" s="175"/>
      <c r="AM213" s="175"/>
      <c r="AN213" s="175"/>
      <c r="AO213" s="175"/>
      <c r="AP213" s="175"/>
      <c r="AQ213" s="175"/>
      <c r="AR213" s="175"/>
    </row>
    <row r="214" spans="1:44" ht="102" hidden="1" x14ac:dyDescent="0.3">
      <c r="A214" s="175"/>
      <c r="B214" s="185" t="s">
        <v>4636</v>
      </c>
      <c r="C214" s="182"/>
      <c r="D214" s="183">
        <v>743.03</v>
      </c>
      <c r="E214" s="184">
        <v>743.03</v>
      </c>
      <c r="F214" s="186" t="s">
        <v>2794</v>
      </c>
      <c r="G214" s="181" t="s">
        <v>1747</v>
      </c>
      <c r="H214" s="182" t="s">
        <v>1748</v>
      </c>
      <c r="I214" s="175"/>
      <c r="J214" s="175"/>
      <c r="K214" s="175"/>
      <c r="L214" s="175"/>
      <c r="M214" s="175"/>
      <c r="N214" s="175"/>
      <c r="O214" s="175"/>
      <c r="P214" s="175"/>
      <c r="Q214" s="175"/>
      <c r="R214" s="175"/>
      <c r="S214" s="175"/>
      <c r="T214" s="175"/>
      <c r="U214" s="175"/>
      <c r="V214" s="175"/>
      <c r="W214" s="175"/>
      <c r="X214" s="175"/>
      <c r="Y214" s="175"/>
      <c r="Z214" s="175"/>
      <c r="AA214" s="175"/>
      <c r="AB214" s="175"/>
      <c r="AC214" s="175"/>
      <c r="AD214" s="175"/>
      <c r="AE214" s="175"/>
      <c r="AF214" s="175"/>
      <c r="AG214" s="175"/>
      <c r="AH214" s="175"/>
      <c r="AI214" s="175"/>
      <c r="AJ214" s="175"/>
      <c r="AK214" s="175"/>
      <c r="AL214" s="175"/>
      <c r="AM214" s="175"/>
      <c r="AN214" s="175"/>
      <c r="AO214" s="175"/>
      <c r="AP214" s="175"/>
      <c r="AQ214" s="175"/>
      <c r="AR214" s="175"/>
    </row>
    <row r="215" spans="1:44" ht="102" hidden="1" x14ac:dyDescent="0.3">
      <c r="A215" s="175"/>
      <c r="B215" s="186" t="s">
        <v>2794</v>
      </c>
      <c r="C215" s="187"/>
      <c r="D215" s="183">
        <v>743.03</v>
      </c>
      <c r="E215" s="184">
        <v>743.03</v>
      </c>
      <c r="F215" s="181" t="s">
        <v>1747</v>
      </c>
      <c r="G215" s="185" t="s">
        <v>4636</v>
      </c>
      <c r="H215" s="182"/>
      <c r="I215" s="175"/>
      <c r="J215" s="175"/>
      <c r="K215" s="175"/>
      <c r="L215" s="175"/>
      <c r="M215" s="175"/>
      <c r="N215" s="175"/>
      <c r="O215" s="175"/>
      <c r="P215" s="175"/>
      <c r="Q215" s="175"/>
      <c r="R215" s="175"/>
      <c r="S215" s="175"/>
      <c r="T215" s="175"/>
      <c r="U215" s="175"/>
      <c r="V215" s="175"/>
      <c r="W215" s="175"/>
      <c r="X215" s="175"/>
      <c r="Y215" s="175"/>
      <c r="Z215" s="175"/>
      <c r="AA215" s="175"/>
      <c r="AB215" s="175"/>
      <c r="AC215" s="175"/>
      <c r="AD215" s="175"/>
      <c r="AE215" s="175"/>
      <c r="AF215" s="175"/>
      <c r="AG215" s="175"/>
      <c r="AH215" s="175"/>
      <c r="AI215" s="175"/>
      <c r="AJ215" s="175"/>
      <c r="AK215" s="175"/>
      <c r="AL215" s="175"/>
      <c r="AM215" s="175"/>
      <c r="AN215" s="175"/>
      <c r="AO215" s="175"/>
      <c r="AP215" s="175"/>
      <c r="AQ215" s="175"/>
      <c r="AR215" s="175"/>
    </row>
    <row r="216" spans="1:44" ht="102" x14ac:dyDescent="0.3">
      <c r="A216" s="175"/>
      <c r="B216" s="181" t="s">
        <v>1747</v>
      </c>
      <c r="C216" s="182" t="s">
        <v>1748</v>
      </c>
      <c r="D216" s="183">
        <v>670.02</v>
      </c>
      <c r="E216" s="184">
        <v>670.02</v>
      </c>
      <c r="F216" s="185" t="s">
        <v>4636</v>
      </c>
      <c r="G216" s="186" t="s">
        <v>2665</v>
      </c>
      <c r="H216" s="187"/>
      <c r="I216" s="175"/>
      <c r="J216" s="175"/>
      <c r="K216" s="175"/>
      <c r="L216" s="175"/>
      <c r="M216" s="175"/>
      <c r="N216" s="175"/>
      <c r="O216" s="175"/>
      <c r="P216" s="175"/>
      <c r="Q216" s="175"/>
      <c r="R216" s="175"/>
      <c r="S216" s="175"/>
      <c r="T216" s="175"/>
      <c r="U216" s="175"/>
      <c r="V216" s="175"/>
      <c r="W216" s="175"/>
      <c r="X216" s="175"/>
      <c r="Y216" s="175"/>
      <c r="Z216" s="175"/>
      <c r="AA216" s="175"/>
      <c r="AB216" s="175"/>
      <c r="AC216" s="175"/>
      <c r="AD216" s="175"/>
      <c r="AE216" s="175"/>
      <c r="AF216" s="175"/>
      <c r="AG216" s="175"/>
      <c r="AH216" s="175"/>
      <c r="AI216" s="175"/>
      <c r="AJ216" s="175"/>
      <c r="AK216" s="175"/>
      <c r="AL216" s="175"/>
      <c r="AM216" s="175"/>
      <c r="AN216" s="175"/>
      <c r="AO216" s="175"/>
      <c r="AP216" s="175"/>
      <c r="AQ216" s="175"/>
      <c r="AR216" s="175"/>
    </row>
    <row r="217" spans="1:44" ht="102" hidden="1" x14ac:dyDescent="0.3">
      <c r="A217" s="175"/>
      <c r="B217" s="185" t="s">
        <v>4636</v>
      </c>
      <c r="C217" s="182"/>
      <c r="D217" s="183">
        <v>670.02</v>
      </c>
      <c r="E217" s="184">
        <v>670.02</v>
      </c>
      <c r="F217" s="186" t="s">
        <v>2665</v>
      </c>
      <c r="G217" s="181" t="s">
        <v>1195</v>
      </c>
      <c r="H217" s="182" t="s">
        <v>1196</v>
      </c>
      <c r="I217" s="175"/>
      <c r="J217" s="175"/>
      <c r="K217" s="175"/>
      <c r="L217" s="175"/>
      <c r="M217" s="175"/>
      <c r="N217" s="175"/>
      <c r="O217" s="175"/>
      <c r="P217" s="175"/>
      <c r="Q217" s="175"/>
      <c r="R217" s="175"/>
      <c r="S217" s="175"/>
      <c r="T217" s="175"/>
      <c r="U217" s="175"/>
      <c r="V217" s="175"/>
      <c r="W217" s="175"/>
      <c r="X217" s="175"/>
      <c r="Y217" s="175"/>
      <c r="Z217" s="175"/>
      <c r="AA217" s="175"/>
      <c r="AB217" s="175"/>
      <c r="AC217" s="175"/>
      <c r="AD217" s="175"/>
      <c r="AE217" s="175"/>
      <c r="AF217" s="175"/>
      <c r="AG217" s="175"/>
      <c r="AH217" s="175"/>
      <c r="AI217" s="175"/>
      <c r="AJ217" s="175"/>
      <c r="AK217" s="175"/>
      <c r="AL217" s="175"/>
      <c r="AM217" s="175"/>
      <c r="AN217" s="175"/>
      <c r="AO217" s="175"/>
      <c r="AP217" s="175"/>
      <c r="AQ217" s="175"/>
      <c r="AR217" s="175"/>
    </row>
    <row r="218" spans="1:44" ht="102" hidden="1" x14ac:dyDescent="0.3">
      <c r="A218" s="175"/>
      <c r="B218" s="186" t="s">
        <v>2665</v>
      </c>
      <c r="C218" s="187"/>
      <c r="D218" s="183">
        <v>670.02</v>
      </c>
      <c r="E218" s="184">
        <v>670.02</v>
      </c>
      <c r="F218" s="181" t="s">
        <v>1195</v>
      </c>
      <c r="G218" s="185" t="s">
        <v>4636</v>
      </c>
      <c r="H218" s="182"/>
      <c r="I218" s="175"/>
      <c r="J218" s="175"/>
      <c r="K218" s="175"/>
      <c r="L218" s="175"/>
      <c r="M218" s="175"/>
      <c r="N218" s="175"/>
      <c r="O218" s="175"/>
      <c r="P218" s="175"/>
      <c r="Q218" s="175"/>
      <c r="R218" s="175"/>
      <c r="S218" s="175"/>
      <c r="T218" s="175"/>
      <c r="U218" s="175"/>
      <c r="V218" s="175"/>
      <c r="W218" s="175"/>
      <c r="X218" s="175"/>
      <c r="Y218" s="175"/>
      <c r="Z218" s="175"/>
      <c r="AA218" s="175"/>
      <c r="AB218" s="175"/>
      <c r="AC218" s="175"/>
      <c r="AD218" s="175"/>
      <c r="AE218" s="175"/>
      <c r="AF218" s="175"/>
      <c r="AG218" s="175"/>
      <c r="AH218" s="175"/>
      <c r="AI218" s="175"/>
      <c r="AJ218" s="175"/>
      <c r="AK218" s="175"/>
      <c r="AL218" s="175"/>
      <c r="AM218" s="175"/>
      <c r="AN218" s="175"/>
      <c r="AO218" s="175"/>
      <c r="AP218" s="175"/>
      <c r="AQ218" s="175"/>
      <c r="AR218" s="175"/>
    </row>
    <row r="219" spans="1:44" ht="102" x14ac:dyDescent="0.3">
      <c r="A219" s="175"/>
      <c r="B219" s="181" t="s">
        <v>1195</v>
      </c>
      <c r="C219" s="182" t="s">
        <v>1196</v>
      </c>
      <c r="D219" s="183">
        <v>670.02</v>
      </c>
      <c r="E219" s="184">
        <v>670.02</v>
      </c>
      <c r="F219" s="185" t="s">
        <v>4636</v>
      </c>
      <c r="G219" s="186" t="s">
        <v>2795</v>
      </c>
      <c r="H219" s="187"/>
      <c r="I219" s="175"/>
      <c r="J219" s="175"/>
      <c r="K219" s="175"/>
      <c r="L219" s="175"/>
      <c r="M219" s="175"/>
      <c r="N219" s="175"/>
      <c r="O219" s="175"/>
      <c r="P219" s="175"/>
      <c r="Q219" s="175"/>
      <c r="R219" s="175"/>
      <c r="S219" s="175"/>
      <c r="T219" s="175"/>
      <c r="U219" s="175"/>
      <c r="V219" s="175"/>
      <c r="W219" s="175"/>
      <c r="X219" s="175"/>
      <c r="Y219" s="175"/>
      <c r="Z219" s="175"/>
      <c r="AA219" s="175"/>
      <c r="AB219" s="175"/>
      <c r="AC219" s="175"/>
      <c r="AD219" s="175"/>
      <c r="AE219" s="175"/>
      <c r="AF219" s="175"/>
      <c r="AG219" s="175"/>
      <c r="AH219" s="175"/>
      <c r="AI219" s="175"/>
      <c r="AJ219" s="175"/>
      <c r="AK219" s="175"/>
      <c r="AL219" s="175"/>
      <c r="AM219" s="175"/>
      <c r="AN219" s="175"/>
      <c r="AO219" s="175"/>
      <c r="AP219" s="175"/>
      <c r="AQ219" s="175"/>
      <c r="AR219" s="175"/>
    </row>
    <row r="220" spans="1:44" ht="102" hidden="1" x14ac:dyDescent="0.3">
      <c r="A220" s="175"/>
      <c r="B220" s="185" t="s">
        <v>4636</v>
      </c>
      <c r="C220" s="182"/>
      <c r="D220" s="183">
        <v>670.02</v>
      </c>
      <c r="E220" s="184">
        <v>670.02</v>
      </c>
      <c r="F220" s="186" t="s">
        <v>2795</v>
      </c>
      <c r="G220" s="181" t="s">
        <v>565</v>
      </c>
      <c r="H220" s="182" t="s">
        <v>566</v>
      </c>
      <c r="I220" s="175"/>
      <c r="J220" s="175"/>
      <c r="K220" s="175"/>
      <c r="L220" s="175"/>
      <c r="M220" s="175"/>
      <c r="N220" s="175"/>
      <c r="O220" s="175"/>
      <c r="P220" s="175"/>
      <c r="Q220" s="175"/>
      <c r="R220" s="175"/>
      <c r="S220" s="175"/>
      <c r="T220" s="175"/>
      <c r="U220" s="175"/>
      <c r="V220" s="175"/>
      <c r="W220" s="175"/>
      <c r="X220" s="175"/>
      <c r="Y220" s="175"/>
      <c r="Z220" s="175"/>
      <c r="AA220" s="175"/>
      <c r="AB220" s="175"/>
      <c r="AC220" s="175"/>
      <c r="AD220" s="175"/>
      <c r="AE220" s="175"/>
      <c r="AF220" s="175"/>
      <c r="AG220" s="175"/>
      <c r="AH220" s="175"/>
      <c r="AI220" s="175"/>
      <c r="AJ220" s="175"/>
      <c r="AK220" s="175"/>
      <c r="AL220" s="175"/>
      <c r="AM220" s="175"/>
      <c r="AN220" s="175"/>
      <c r="AO220" s="175"/>
      <c r="AP220" s="175"/>
      <c r="AQ220" s="175"/>
      <c r="AR220" s="175"/>
    </row>
    <row r="221" spans="1:44" ht="102" hidden="1" x14ac:dyDescent="0.3">
      <c r="A221" s="175"/>
      <c r="B221" s="186" t="s">
        <v>2795</v>
      </c>
      <c r="C221" s="187"/>
      <c r="D221" s="183">
        <v>670.02</v>
      </c>
      <c r="E221" s="184">
        <v>670.02</v>
      </c>
      <c r="F221" s="181" t="s">
        <v>565</v>
      </c>
      <c r="G221" s="185" t="s">
        <v>4636</v>
      </c>
      <c r="H221" s="182"/>
      <c r="I221" s="175"/>
      <c r="J221" s="175"/>
      <c r="K221" s="175"/>
      <c r="L221" s="175"/>
      <c r="M221" s="175"/>
      <c r="N221" s="175"/>
      <c r="O221" s="175"/>
      <c r="P221" s="175"/>
      <c r="Q221" s="175"/>
      <c r="R221" s="175"/>
      <c r="S221" s="175"/>
      <c r="T221" s="175"/>
      <c r="U221" s="175"/>
      <c r="V221" s="175"/>
      <c r="W221" s="175"/>
      <c r="X221" s="175"/>
      <c r="Y221" s="175"/>
      <c r="Z221" s="175"/>
      <c r="AA221" s="175"/>
      <c r="AB221" s="175"/>
      <c r="AC221" s="175"/>
      <c r="AD221" s="175"/>
      <c r="AE221" s="175"/>
      <c r="AF221" s="175"/>
      <c r="AG221" s="175"/>
      <c r="AH221" s="175"/>
      <c r="AI221" s="175"/>
      <c r="AJ221" s="175"/>
      <c r="AK221" s="175"/>
      <c r="AL221" s="175"/>
      <c r="AM221" s="175"/>
      <c r="AN221" s="175"/>
      <c r="AO221" s="175"/>
      <c r="AP221" s="175"/>
      <c r="AQ221" s="175"/>
      <c r="AR221" s="175"/>
    </row>
    <row r="222" spans="1:44" ht="102" x14ac:dyDescent="0.3">
      <c r="A222" s="175"/>
      <c r="B222" s="181" t="s">
        <v>565</v>
      </c>
      <c r="C222" s="182" t="s">
        <v>566</v>
      </c>
      <c r="D222" s="183">
        <v>584.12</v>
      </c>
      <c r="E222" s="184">
        <v>584.12</v>
      </c>
      <c r="F222" s="185" t="s">
        <v>4636</v>
      </c>
      <c r="G222" s="186" t="s">
        <v>2796</v>
      </c>
      <c r="H222" s="187"/>
      <c r="I222" s="175"/>
      <c r="J222" s="175"/>
      <c r="K222" s="175"/>
      <c r="L222" s="175"/>
      <c r="M222" s="175"/>
      <c r="N222" s="175"/>
      <c r="O222" s="175"/>
      <c r="P222" s="175"/>
      <c r="Q222" s="175"/>
      <c r="R222" s="175"/>
      <c r="S222" s="175"/>
      <c r="T222" s="175"/>
      <c r="U222" s="175"/>
      <c r="V222" s="175"/>
      <c r="W222" s="175"/>
      <c r="X222" s="175"/>
      <c r="Y222" s="175"/>
      <c r="Z222" s="175"/>
      <c r="AA222" s="175"/>
      <c r="AB222" s="175"/>
      <c r="AC222" s="175"/>
      <c r="AD222" s="175"/>
      <c r="AE222" s="175"/>
      <c r="AF222" s="175"/>
      <c r="AG222" s="175"/>
      <c r="AH222" s="175"/>
      <c r="AI222" s="175"/>
      <c r="AJ222" s="175"/>
      <c r="AK222" s="175"/>
      <c r="AL222" s="175"/>
      <c r="AM222" s="175"/>
      <c r="AN222" s="175"/>
      <c r="AO222" s="175"/>
      <c r="AP222" s="175"/>
      <c r="AQ222" s="175"/>
      <c r="AR222" s="175"/>
    </row>
    <row r="223" spans="1:44" ht="102" hidden="1" x14ac:dyDescent="0.3">
      <c r="A223" s="175"/>
      <c r="B223" s="185" t="s">
        <v>4636</v>
      </c>
      <c r="C223" s="182"/>
      <c r="D223" s="183">
        <v>584.12</v>
      </c>
      <c r="E223" s="184">
        <v>584.12</v>
      </c>
      <c r="F223" s="186" t="s">
        <v>2796</v>
      </c>
      <c r="G223" s="181" t="s">
        <v>4502</v>
      </c>
      <c r="H223" s="182" t="s">
        <v>2301</v>
      </c>
      <c r="I223" s="175"/>
      <c r="J223" s="175"/>
      <c r="K223" s="175"/>
      <c r="L223" s="175"/>
      <c r="M223" s="175"/>
      <c r="N223" s="175"/>
      <c r="O223" s="175"/>
      <c r="P223" s="175"/>
      <c r="Q223" s="175"/>
      <c r="R223" s="175"/>
      <c r="S223" s="175"/>
      <c r="T223" s="175"/>
      <c r="U223" s="175"/>
      <c r="V223" s="175"/>
      <c r="W223" s="175"/>
      <c r="X223" s="175"/>
      <c r="Y223" s="175"/>
      <c r="Z223" s="175"/>
      <c r="AA223" s="175"/>
      <c r="AB223" s="175"/>
      <c r="AC223" s="175"/>
      <c r="AD223" s="175"/>
      <c r="AE223" s="175"/>
      <c r="AF223" s="175"/>
      <c r="AG223" s="175"/>
      <c r="AH223" s="175"/>
      <c r="AI223" s="175"/>
      <c r="AJ223" s="175"/>
      <c r="AK223" s="175"/>
      <c r="AL223" s="175"/>
      <c r="AM223" s="175"/>
      <c r="AN223" s="175"/>
      <c r="AO223" s="175"/>
      <c r="AP223" s="175"/>
      <c r="AQ223" s="175"/>
      <c r="AR223" s="175"/>
    </row>
    <row r="224" spans="1:44" ht="102" hidden="1" x14ac:dyDescent="0.3">
      <c r="A224" s="175"/>
      <c r="B224" s="186" t="s">
        <v>2796</v>
      </c>
      <c r="C224" s="187"/>
      <c r="D224" s="183">
        <v>584.12</v>
      </c>
      <c r="E224" s="184">
        <v>584.12</v>
      </c>
      <c r="F224" s="181" t="s">
        <v>4502</v>
      </c>
      <c r="G224" s="185" t="s">
        <v>4636</v>
      </c>
      <c r="H224" s="182"/>
      <c r="I224" s="175"/>
      <c r="J224" s="175"/>
      <c r="K224" s="175"/>
      <c r="L224" s="175"/>
      <c r="M224" s="175"/>
      <c r="N224" s="175"/>
      <c r="O224" s="175"/>
      <c r="P224" s="175"/>
      <c r="Q224" s="175"/>
      <c r="R224" s="175"/>
      <c r="S224" s="175"/>
      <c r="T224" s="175"/>
      <c r="U224" s="175"/>
      <c r="V224" s="175"/>
      <c r="W224" s="175"/>
      <c r="X224" s="175"/>
      <c r="Y224" s="175"/>
      <c r="Z224" s="175"/>
      <c r="AA224" s="175"/>
      <c r="AB224" s="175"/>
      <c r="AC224" s="175"/>
      <c r="AD224" s="175"/>
      <c r="AE224" s="175"/>
      <c r="AF224" s="175"/>
      <c r="AG224" s="175"/>
      <c r="AH224" s="175"/>
      <c r="AI224" s="175"/>
      <c r="AJ224" s="175"/>
      <c r="AK224" s="175"/>
      <c r="AL224" s="175"/>
      <c r="AM224" s="175"/>
      <c r="AN224" s="175"/>
      <c r="AO224" s="175"/>
      <c r="AP224" s="175"/>
      <c r="AQ224" s="175"/>
      <c r="AR224" s="175"/>
    </row>
    <row r="225" spans="1:44" ht="102" x14ac:dyDescent="0.3">
      <c r="A225" s="175"/>
      <c r="B225" s="181" t="s">
        <v>4502</v>
      </c>
      <c r="C225" s="182" t="s">
        <v>2301</v>
      </c>
      <c r="D225" s="183">
        <v>743.03</v>
      </c>
      <c r="E225" s="184">
        <v>743.03</v>
      </c>
      <c r="F225" s="185" t="s">
        <v>4636</v>
      </c>
      <c r="G225" s="186" t="s">
        <v>4596</v>
      </c>
      <c r="H225" s="187"/>
      <c r="I225" s="175"/>
      <c r="J225" s="175"/>
      <c r="K225" s="175"/>
      <c r="L225" s="175"/>
      <c r="M225" s="175"/>
      <c r="N225" s="175"/>
      <c r="O225" s="175"/>
      <c r="P225" s="175"/>
      <c r="Q225" s="175"/>
      <c r="R225" s="175"/>
      <c r="S225" s="175"/>
      <c r="T225" s="175"/>
      <c r="U225" s="175"/>
      <c r="V225" s="175"/>
      <c r="W225" s="175"/>
      <c r="X225" s="175"/>
      <c r="Y225" s="175"/>
      <c r="Z225" s="175"/>
      <c r="AA225" s="175"/>
      <c r="AB225" s="175"/>
      <c r="AC225" s="175"/>
      <c r="AD225" s="175"/>
      <c r="AE225" s="175"/>
      <c r="AF225" s="175"/>
      <c r="AG225" s="175"/>
      <c r="AH225" s="175"/>
      <c r="AI225" s="175"/>
      <c r="AJ225" s="175"/>
      <c r="AK225" s="175"/>
      <c r="AL225" s="175"/>
      <c r="AM225" s="175"/>
      <c r="AN225" s="175"/>
      <c r="AO225" s="175"/>
      <c r="AP225" s="175"/>
      <c r="AQ225" s="175"/>
      <c r="AR225" s="175"/>
    </row>
    <row r="226" spans="1:44" ht="102" hidden="1" x14ac:dyDescent="0.3">
      <c r="A226" s="175"/>
      <c r="B226" s="185" t="s">
        <v>4636</v>
      </c>
      <c r="C226" s="182"/>
      <c r="D226" s="183">
        <v>743.03</v>
      </c>
      <c r="E226" s="184">
        <v>743.03</v>
      </c>
      <c r="F226" s="186" t="s">
        <v>4596</v>
      </c>
      <c r="G226" s="181" t="s">
        <v>3960</v>
      </c>
      <c r="H226" s="182" t="s">
        <v>637</v>
      </c>
      <c r="I226" s="175"/>
      <c r="J226" s="175"/>
      <c r="K226" s="175"/>
      <c r="L226" s="175"/>
      <c r="M226" s="175"/>
      <c r="N226" s="175"/>
      <c r="O226" s="175"/>
      <c r="P226" s="175"/>
      <c r="Q226" s="175"/>
      <c r="R226" s="175"/>
      <c r="S226" s="175"/>
      <c r="T226" s="175"/>
      <c r="U226" s="175"/>
      <c r="V226" s="175"/>
      <c r="W226" s="175"/>
      <c r="X226" s="175"/>
      <c r="Y226" s="175"/>
      <c r="Z226" s="175"/>
      <c r="AA226" s="175"/>
      <c r="AB226" s="175"/>
      <c r="AC226" s="175"/>
      <c r="AD226" s="175"/>
      <c r="AE226" s="175"/>
      <c r="AF226" s="175"/>
      <c r="AG226" s="175"/>
      <c r="AH226" s="175"/>
      <c r="AI226" s="175"/>
      <c r="AJ226" s="175"/>
      <c r="AK226" s="175"/>
      <c r="AL226" s="175"/>
      <c r="AM226" s="175"/>
      <c r="AN226" s="175"/>
      <c r="AO226" s="175"/>
      <c r="AP226" s="175"/>
      <c r="AQ226" s="175"/>
      <c r="AR226" s="175"/>
    </row>
    <row r="227" spans="1:44" ht="102" hidden="1" x14ac:dyDescent="0.3">
      <c r="A227" s="175"/>
      <c r="B227" s="186" t="s">
        <v>4596</v>
      </c>
      <c r="C227" s="187"/>
      <c r="D227" s="183">
        <v>743.03</v>
      </c>
      <c r="E227" s="184">
        <v>743.03</v>
      </c>
      <c r="F227" s="181" t="s">
        <v>3960</v>
      </c>
      <c r="G227" s="185" t="s">
        <v>4636</v>
      </c>
      <c r="H227" s="182"/>
      <c r="I227" s="175"/>
      <c r="J227" s="175"/>
      <c r="K227" s="175"/>
      <c r="L227" s="175"/>
      <c r="M227" s="175"/>
      <c r="N227" s="175"/>
      <c r="O227" s="175"/>
      <c r="P227" s="175"/>
      <c r="Q227" s="175"/>
      <c r="R227" s="175"/>
      <c r="S227" s="175"/>
      <c r="T227" s="175"/>
      <c r="U227" s="175"/>
      <c r="V227" s="175"/>
      <c r="W227" s="175"/>
      <c r="X227" s="175"/>
      <c r="Y227" s="175"/>
      <c r="Z227" s="175"/>
      <c r="AA227" s="175"/>
      <c r="AB227" s="175"/>
      <c r="AC227" s="175"/>
      <c r="AD227" s="175"/>
      <c r="AE227" s="175"/>
      <c r="AF227" s="175"/>
      <c r="AG227" s="175"/>
      <c r="AH227" s="175"/>
      <c r="AI227" s="175"/>
      <c r="AJ227" s="175"/>
      <c r="AK227" s="175"/>
      <c r="AL227" s="175"/>
      <c r="AM227" s="175"/>
      <c r="AN227" s="175"/>
      <c r="AO227" s="175"/>
      <c r="AP227" s="175"/>
      <c r="AQ227" s="175"/>
      <c r="AR227" s="175"/>
    </row>
    <row r="228" spans="1:44" ht="102" x14ac:dyDescent="0.3">
      <c r="A228" s="175"/>
      <c r="B228" s="181" t="s">
        <v>3960</v>
      </c>
      <c r="C228" s="182" t="s">
        <v>637</v>
      </c>
      <c r="D228" s="183">
        <v>670.02</v>
      </c>
      <c r="E228" s="184">
        <v>670.02</v>
      </c>
      <c r="F228" s="185" t="s">
        <v>4636</v>
      </c>
      <c r="G228" s="186" t="s">
        <v>4519</v>
      </c>
      <c r="H228" s="187"/>
      <c r="I228" s="175"/>
      <c r="J228" s="175"/>
      <c r="K228" s="175"/>
      <c r="L228" s="175"/>
      <c r="M228" s="175"/>
      <c r="N228" s="175"/>
      <c r="O228" s="175"/>
      <c r="P228" s="175"/>
      <c r="Q228" s="175"/>
      <c r="R228" s="175"/>
      <c r="S228" s="175"/>
      <c r="T228" s="175"/>
      <c r="U228" s="175"/>
      <c r="V228" s="175"/>
      <c r="W228" s="175"/>
      <c r="X228" s="175"/>
      <c r="Y228" s="175"/>
      <c r="Z228" s="175"/>
      <c r="AA228" s="175"/>
      <c r="AB228" s="175"/>
      <c r="AC228" s="175"/>
      <c r="AD228" s="175"/>
      <c r="AE228" s="175"/>
      <c r="AF228" s="175"/>
      <c r="AG228" s="175"/>
      <c r="AH228" s="175"/>
      <c r="AI228" s="175"/>
      <c r="AJ228" s="175"/>
      <c r="AK228" s="175"/>
      <c r="AL228" s="175"/>
      <c r="AM228" s="175"/>
      <c r="AN228" s="175"/>
      <c r="AO228" s="175"/>
      <c r="AP228" s="175"/>
      <c r="AQ228" s="175"/>
      <c r="AR228" s="175"/>
    </row>
    <row r="229" spans="1:44" ht="102" hidden="1" x14ac:dyDescent="0.3">
      <c r="A229" s="175"/>
      <c r="B229" s="185" t="s">
        <v>4636</v>
      </c>
      <c r="C229" s="182"/>
      <c r="D229" s="183">
        <v>670.02</v>
      </c>
      <c r="E229" s="184">
        <v>670.02</v>
      </c>
      <c r="F229" s="186" t="s">
        <v>4519</v>
      </c>
      <c r="G229" s="181" t="s">
        <v>655</v>
      </c>
      <c r="H229" s="182" t="s">
        <v>656</v>
      </c>
      <c r="I229" s="175"/>
      <c r="J229" s="175"/>
      <c r="K229" s="175"/>
      <c r="L229" s="175"/>
      <c r="M229" s="175"/>
      <c r="N229" s="175"/>
      <c r="O229" s="175"/>
      <c r="P229" s="175"/>
      <c r="Q229" s="175"/>
      <c r="R229" s="175"/>
      <c r="S229" s="175"/>
      <c r="T229" s="175"/>
      <c r="U229" s="175"/>
      <c r="V229" s="175"/>
      <c r="W229" s="175"/>
      <c r="X229" s="175"/>
      <c r="Y229" s="175"/>
      <c r="Z229" s="175"/>
      <c r="AA229" s="175"/>
      <c r="AB229" s="175"/>
      <c r="AC229" s="175"/>
      <c r="AD229" s="175"/>
      <c r="AE229" s="175"/>
      <c r="AF229" s="175"/>
      <c r="AG229" s="175"/>
      <c r="AH229" s="175"/>
      <c r="AI229" s="175"/>
      <c r="AJ229" s="175"/>
      <c r="AK229" s="175"/>
      <c r="AL229" s="175"/>
      <c r="AM229" s="175"/>
      <c r="AN229" s="175"/>
      <c r="AO229" s="175"/>
      <c r="AP229" s="175"/>
      <c r="AQ229" s="175"/>
      <c r="AR229" s="175"/>
    </row>
    <row r="230" spans="1:44" ht="102" hidden="1" x14ac:dyDescent="0.3">
      <c r="A230" s="175"/>
      <c r="B230" s="186" t="s">
        <v>4519</v>
      </c>
      <c r="C230" s="187"/>
      <c r="D230" s="183">
        <v>670.02</v>
      </c>
      <c r="E230" s="184">
        <v>670.02</v>
      </c>
      <c r="F230" s="181" t="s">
        <v>655</v>
      </c>
      <c r="G230" s="185" t="s">
        <v>4636</v>
      </c>
      <c r="H230" s="182"/>
      <c r="I230" s="175"/>
      <c r="J230" s="175"/>
      <c r="K230" s="175"/>
      <c r="L230" s="175"/>
      <c r="M230" s="175"/>
      <c r="N230" s="175"/>
      <c r="O230" s="175"/>
      <c r="P230" s="175"/>
      <c r="Q230" s="175"/>
      <c r="R230" s="175"/>
      <c r="S230" s="175"/>
      <c r="T230" s="175"/>
      <c r="U230" s="175"/>
      <c r="V230" s="175"/>
      <c r="W230" s="175"/>
      <c r="X230" s="175"/>
      <c r="Y230" s="175"/>
      <c r="Z230" s="175"/>
      <c r="AA230" s="175"/>
      <c r="AB230" s="175"/>
      <c r="AC230" s="175"/>
      <c r="AD230" s="175"/>
      <c r="AE230" s="175"/>
      <c r="AF230" s="175"/>
      <c r="AG230" s="175"/>
      <c r="AH230" s="175"/>
      <c r="AI230" s="175"/>
      <c r="AJ230" s="175"/>
      <c r="AK230" s="175"/>
      <c r="AL230" s="175"/>
      <c r="AM230" s="175"/>
      <c r="AN230" s="175"/>
      <c r="AO230" s="175"/>
      <c r="AP230" s="175"/>
      <c r="AQ230" s="175"/>
      <c r="AR230" s="175"/>
    </row>
    <row r="231" spans="1:44" ht="102" x14ac:dyDescent="0.3">
      <c r="A231" s="175"/>
      <c r="B231" s="181" t="s">
        <v>655</v>
      </c>
      <c r="C231" s="182" t="s">
        <v>656</v>
      </c>
      <c r="D231" s="183">
        <v>584.12</v>
      </c>
      <c r="E231" s="184">
        <v>584.12</v>
      </c>
      <c r="F231" s="185" t="s">
        <v>4636</v>
      </c>
      <c r="G231" s="186" t="s">
        <v>2799</v>
      </c>
      <c r="H231" s="187"/>
      <c r="I231" s="175"/>
      <c r="J231" s="175"/>
      <c r="K231" s="175"/>
      <c r="L231" s="175"/>
      <c r="M231" s="175"/>
      <c r="N231" s="175"/>
      <c r="O231" s="175"/>
      <c r="P231" s="175"/>
      <c r="Q231" s="175"/>
      <c r="R231" s="175"/>
      <c r="S231" s="175"/>
      <c r="T231" s="175"/>
      <c r="U231" s="175"/>
      <c r="V231" s="175"/>
      <c r="W231" s="175"/>
      <c r="X231" s="175"/>
      <c r="Y231" s="175"/>
      <c r="Z231" s="175"/>
      <c r="AA231" s="175"/>
      <c r="AB231" s="175"/>
      <c r="AC231" s="175"/>
      <c r="AD231" s="175"/>
      <c r="AE231" s="175"/>
      <c r="AF231" s="175"/>
      <c r="AG231" s="175"/>
      <c r="AH231" s="175"/>
      <c r="AI231" s="175"/>
      <c r="AJ231" s="175"/>
      <c r="AK231" s="175"/>
      <c r="AL231" s="175"/>
      <c r="AM231" s="175"/>
      <c r="AN231" s="175"/>
      <c r="AO231" s="175"/>
      <c r="AP231" s="175"/>
      <c r="AQ231" s="175"/>
      <c r="AR231" s="175"/>
    </row>
    <row r="232" spans="1:44" ht="102" hidden="1" x14ac:dyDescent="0.3">
      <c r="A232" s="175"/>
      <c r="B232" s="185" t="s">
        <v>4636</v>
      </c>
      <c r="C232" s="182"/>
      <c r="D232" s="183">
        <v>584.12</v>
      </c>
      <c r="E232" s="184">
        <v>584.12</v>
      </c>
      <c r="F232" s="186" t="s">
        <v>2799</v>
      </c>
      <c r="G232" s="181" t="s">
        <v>572</v>
      </c>
      <c r="H232" s="182" t="s">
        <v>573</v>
      </c>
      <c r="I232" s="175"/>
      <c r="J232" s="175"/>
      <c r="K232" s="175"/>
      <c r="L232" s="175"/>
      <c r="M232" s="175"/>
      <c r="N232" s="175"/>
      <c r="O232" s="175"/>
      <c r="P232" s="175"/>
      <c r="Q232" s="175"/>
      <c r="R232" s="175"/>
      <c r="S232" s="175"/>
      <c r="T232" s="175"/>
      <c r="U232" s="175"/>
      <c r="V232" s="175"/>
      <c r="W232" s="175"/>
      <c r="X232" s="175"/>
      <c r="Y232" s="175"/>
      <c r="Z232" s="175"/>
      <c r="AA232" s="175"/>
      <c r="AB232" s="175"/>
      <c r="AC232" s="175"/>
      <c r="AD232" s="175"/>
      <c r="AE232" s="175"/>
      <c r="AF232" s="175"/>
      <c r="AG232" s="175"/>
      <c r="AH232" s="175"/>
      <c r="AI232" s="175"/>
      <c r="AJ232" s="175"/>
      <c r="AK232" s="175"/>
      <c r="AL232" s="175"/>
      <c r="AM232" s="175"/>
      <c r="AN232" s="175"/>
      <c r="AO232" s="175"/>
      <c r="AP232" s="175"/>
      <c r="AQ232" s="175"/>
      <c r="AR232" s="175"/>
    </row>
    <row r="233" spans="1:44" ht="102" hidden="1" x14ac:dyDescent="0.3">
      <c r="A233" s="175"/>
      <c r="B233" s="186" t="s">
        <v>2799</v>
      </c>
      <c r="C233" s="187"/>
      <c r="D233" s="183">
        <v>584.12</v>
      </c>
      <c r="E233" s="184">
        <v>584.12</v>
      </c>
      <c r="F233" s="181" t="s">
        <v>572</v>
      </c>
      <c r="G233" s="185" t="s">
        <v>4636</v>
      </c>
      <c r="H233" s="182"/>
      <c r="I233" s="175"/>
      <c r="J233" s="175"/>
      <c r="K233" s="175"/>
      <c r="L233" s="175"/>
      <c r="M233" s="175"/>
      <c r="N233" s="175"/>
      <c r="O233" s="175"/>
      <c r="P233" s="175"/>
      <c r="Q233" s="175"/>
      <c r="R233" s="175"/>
      <c r="S233" s="175"/>
      <c r="T233" s="175"/>
      <c r="U233" s="175"/>
      <c r="V233" s="175"/>
      <c r="W233" s="175"/>
      <c r="X233" s="175"/>
      <c r="Y233" s="175"/>
      <c r="Z233" s="175"/>
      <c r="AA233" s="175"/>
      <c r="AB233" s="175"/>
      <c r="AC233" s="175"/>
      <c r="AD233" s="175"/>
      <c r="AE233" s="175"/>
      <c r="AF233" s="175"/>
      <c r="AG233" s="175"/>
      <c r="AH233" s="175"/>
      <c r="AI233" s="175"/>
      <c r="AJ233" s="175"/>
      <c r="AK233" s="175"/>
      <c r="AL233" s="175"/>
      <c r="AM233" s="175"/>
      <c r="AN233" s="175"/>
      <c r="AO233" s="175"/>
      <c r="AP233" s="175"/>
      <c r="AQ233" s="175"/>
      <c r="AR233" s="175"/>
    </row>
    <row r="234" spans="1:44" ht="102" x14ac:dyDescent="0.3">
      <c r="A234" s="175"/>
      <c r="B234" s="181" t="s">
        <v>572</v>
      </c>
      <c r="C234" s="182" t="s">
        <v>573</v>
      </c>
      <c r="D234" s="183">
        <v>743.03</v>
      </c>
      <c r="E234" s="184">
        <v>743.03</v>
      </c>
      <c r="F234" s="185" t="s">
        <v>4636</v>
      </c>
      <c r="G234" s="186" t="s">
        <v>2800</v>
      </c>
      <c r="H234" s="187"/>
      <c r="I234" s="175"/>
      <c r="J234" s="175"/>
      <c r="K234" s="175"/>
      <c r="L234" s="175"/>
      <c r="M234" s="175"/>
      <c r="N234" s="175"/>
      <c r="O234" s="175"/>
      <c r="P234" s="175"/>
      <c r="Q234" s="175"/>
      <c r="R234" s="175"/>
      <c r="S234" s="175"/>
      <c r="T234" s="175"/>
      <c r="U234" s="175"/>
      <c r="V234" s="175"/>
      <c r="W234" s="175"/>
      <c r="X234" s="175"/>
      <c r="Y234" s="175"/>
      <c r="Z234" s="175"/>
      <c r="AA234" s="175"/>
      <c r="AB234" s="175"/>
      <c r="AC234" s="175"/>
      <c r="AD234" s="175"/>
      <c r="AE234" s="175"/>
      <c r="AF234" s="175"/>
      <c r="AG234" s="175"/>
      <c r="AH234" s="175"/>
      <c r="AI234" s="175"/>
      <c r="AJ234" s="175"/>
      <c r="AK234" s="175"/>
      <c r="AL234" s="175"/>
      <c r="AM234" s="175"/>
      <c r="AN234" s="175"/>
      <c r="AO234" s="175"/>
      <c r="AP234" s="175"/>
      <c r="AQ234" s="175"/>
      <c r="AR234" s="175"/>
    </row>
    <row r="235" spans="1:44" ht="102" hidden="1" x14ac:dyDescent="0.3">
      <c r="A235" s="175"/>
      <c r="B235" s="185" t="s">
        <v>4636</v>
      </c>
      <c r="C235" s="182"/>
      <c r="D235" s="183">
        <v>743.03</v>
      </c>
      <c r="E235" s="184">
        <v>743.03</v>
      </c>
      <c r="F235" s="186" t="s">
        <v>2800</v>
      </c>
      <c r="G235" s="181" t="s">
        <v>1258</v>
      </c>
      <c r="H235" s="182" t="s">
        <v>1259</v>
      </c>
      <c r="I235" s="175"/>
      <c r="J235" s="175"/>
      <c r="K235" s="175"/>
      <c r="L235" s="175"/>
      <c r="M235" s="175"/>
      <c r="N235" s="175"/>
      <c r="O235" s="175"/>
      <c r="P235" s="175"/>
      <c r="Q235" s="175"/>
      <c r="R235" s="175"/>
      <c r="S235" s="175"/>
      <c r="T235" s="175"/>
      <c r="U235" s="175"/>
      <c r="V235" s="175"/>
      <c r="W235" s="175"/>
      <c r="X235" s="175"/>
      <c r="Y235" s="175"/>
      <c r="Z235" s="175"/>
      <c r="AA235" s="175"/>
      <c r="AB235" s="175"/>
      <c r="AC235" s="175"/>
      <c r="AD235" s="175"/>
      <c r="AE235" s="175"/>
      <c r="AF235" s="175"/>
      <c r="AG235" s="175"/>
      <c r="AH235" s="175"/>
      <c r="AI235" s="175"/>
      <c r="AJ235" s="175"/>
      <c r="AK235" s="175"/>
      <c r="AL235" s="175"/>
      <c r="AM235" s="175"/>
      <c r="AN235" s="175"/>
      <c r="AO235" s="175"/>
      <c r="AP235" s="175"/>
      <c r="AQ235" s="175"/>
      <c r="AR235" s="175"/>
    </row>
    <row r="236" spans="1:44" ht="102" hidden="1" x14ac:dyDescent="0.3">
      <c r="A236" s="175"/>
      <c r="B236" s="186" t="s">
        <v>2800</v>
      </c>
      <c r="C236" s="187"/>
      <c r="D236" s="183">
        <v>743.03</v>
      </c>
      <c r="E236" s="184">
        <v>743.03</v>
      </c>
      <c r="F236" s="181" t="s">
        <v>1258</v>
      </c>
      <c r="G236" s="185" t="s">
        <v>4636</v>
      </c>
      <c r="H236" s="182"/>
      <c r="I236" s="175"/>
      <c r="J236" s="175"/>
      <c r="K236" s="175"/>
      <c r="L236" s="175"/>
      <c r="M236" s="175"/>
      <c r="N236" s="175"/>
      <c r="O236" s="175"/>
      <c r="P236" s="175"/>
      <c r="Q236" s="175"/>
      <c r="R236" s="175"/>
      <c r="S236" s="175"/>
      <c r="T236" s="175"/>
      <c r="U236" s="175"/>
      <c r="V236" s="175"/>
      <c r="W236" s="175"/>
      <c r="X236" s="175"/>
      <c r="Y236" s="175"/>
      <c r="Z236" s="175"/>
      <c r="AA236" s="175"/>
      <c r="AB236" s="175"/>
      <c r="AC236" s="175"/>
      <c r="AD236" s="175"/>
      <c r="AE236" s="175"/>
      <c r="AF236" s="175"/>
      <c r="AG236" s="175"/>
      <c r="AH236" s="175"/>
      <c r="AI236" s="175"/>
      <c r="AJ236" s="175"/>
      <c r="AK236" s="175"/>
      <c r="AL236" s="175"/>
      <c r="AM236" s="175"/>
      <c r="AN236" s="175"/>
      <c r="AO236" s="175"/>
      <c r="AP236" s="175"/>
      <c r="AQ236" s="175"/>
      <c r="AR236" s="175"/>
    </row>
    <row r="237" spans="1:44" ht="102" x14ac:dyDescent="0.3">
      <c r="A237" s="175"/>
      <c r="B237" s="181" t="s">
        <v>1258</v>
      </c>
      <c r="C237" s="182" t="s">
        <v>1259</v>
      </c>
      <c r="D237" s="183">
        <v>670.02</v>
      </c>
      <c r="E237" s="184">
        <v>670.02</v>
      </c>
      <c r="F237" s="185" t="s">
        <v>4636</v>
      </c>
      <c r="G237" s="186" t="s">
        <v>2801</v>
      </c>
      <c r="H237" s="187"/>
      <c r="I237" s="175"/>
      <c r="J237" s="175"/>
      <c r="K237" s="175"/>
      <c r="L237" s="175"/>
      <c r="M237" s="175"/>
      <c r="N237" s="175"/>
      <c r="O237" s="175"/>
      <c r="P237" s="175"/>
      <c r="Q237" s="175"/>
      <c r="R237" s="175"/>
      <c r="S237" s="175"/>
      <c r="T237" s="175"/>
      <c r="U237" s="175"/>
      <c r="V237" s="175"/>
      <c r="W237" s="175"/>
      <c r="X237" s="175"/>
      <c r="Y237" s="175"/>
      <c r="Z237" s="175"/>
      <c r="AA237" s="175"/>
      <c r="AB237" s="175"/>
      <c r="AC237" s="175"/>
      <c r="AD237" s="175"/>
      <c r="AE237" s="175"/>
      <c r="AF237" s="175"/>
      <c r="AG237" s="175"/>
      <c r="AH237" s="175"/>
      <c r="AI237" s="175"/>
      <c r="AJ237" s="175"/>
      <c r="AK237" s="175"/>
      <c r="AL237" s="175"/>
      <c r="AM237" s="175"/>
      <c r="AN237" s="175"/>
      <c r="AO237" s="175"/>
      <c r="AP237" s="175"/>
      <c r="AQ237" s="175"/>
      <c r="AR237" s="175"/>
    </row>
    <row r="238" spans="1:44" ht="102" hidden="1" x14ac:dyDescent="0.3">
      <c r="A238" s="175"/>
      <c r="B238" s="185" t="s">
        <v>4636</v>
      </c>
      <c r="C238" s="182"/>
      <c r="D238" s="183">
        <v>670.02</v>
      </c>
      <c r="E238" s="184">
        <v>670.02</v>
      </c>
      <c r="F238" s="186" t="s">
        <v>2801</v>
      </c>
      <c r="G238" s="181" t="s">
        <v>1712</v>
      </c>
      <c r="H238" s="182" t="s">
        <v>1713</v>
      </c>
      <c r="I238" s="175"/>
      <c r="J238" s="175"/>
      <c r="K238" s="175"/>
      <c r="L238" s="175"/>
      <c r="M238" s="175"/>
      <c r="N238" s="175"/>
      <c r="O238" s="175"/>
      <c r="P238" s="175"/>
      <c r="Q238" s="175"/>
      <c r="R238" s="175"/>
      <c r="S238" s="175"/>
      <c r="T238" s="175"/>
      <c r="U238" s="175"/>
      <c r="V238" s="175"/>
      <c r="W238" s="175"/>
      <c r="X238" s="175"/>
      <c r="Y238" s="175"/>
      <c r="Z238" s="175"/>
      <c r="AA238" s="175"/>
      <c r="AB238" s="175"/>
      <c r="AC238" s="175"/>
      <c r="AD238" s="175"/>
      <c r="AE238" s="175"/>
      <c r="AF238" s="175"/>
      <c r="AG238" s="175"/>
      <c r="AH238" s="175"/>
      <c r="AI238" s="175"/>
      <c r="AJ238" s="175"/>
      <c r="AK238" s="175"/>
      <c r="AL238" s="175"/>
      <c r="AM238" s="175"/>
      <c r="AN238" s="175"/>
      <c r="AO238" s="175"/>
      <c r="AP238" s="175"/>
      <c r="AQ238" s="175"/>
      <c r="AR238" s="175"/>
    </row>
    <row r="239" spans="1:44" ht="102" hidden="1" x14ac:dyDescent="0.3">
      <c r="A239" s="175"/>
      <c r="B239" s="186" t="s">
        <v>2801</v>
      </c>
      <c r="C239" s="187"/>
      <c r="D239" s="183">
        <v>670.02</v>
      </c>
      <c r="E239" s="184">
        <v>670.02</v>
      </c>
      <c r="F239" s="181" t="s">
        <v>1712</v>
      </c>
      <c r="G239" s="185" t="s">
        <v>4636</v>
      </c>
      <c r="H239" s="182"/>
      <c r="I239" s="175"/>
      <c r="J239" s="175"/>
      <c r="K239" s="175"/>
      <c r="L239" s="175"/>
      <c r="M239" s="175"/>
      <c r="N239" s="175"/>
      <c r="O239" s="175"/>
      <c r="P239" s="175"/>
      <c r="Q239" s="175"/>
      <c r="R239" s="175"/>
      <c r="S239" s="175"/>
      <c r="T239" s="175"/>
      <c r="U239" s="175"/>
      <c r="V239" s="175"/>
      <c r="W239" s="175"/>
      <c r="X239" s="175"/>
      <c r="Y239" s="175"/>
      <c r="Z239" s="175"/>
      <c r="AA239" s="175"/>
      <c r="AB239" s="175"/>
      <c r="AC239" s="175"/>
      <c r="AD239" s="175"/>
      <c r="AE239" s="175"/>
      <c r="AF239" s="175"/>
      <c r="AG239" s="175"/>
      <c r="AH239" s="175"/>
      <c r="AI239" s="175"/>
      <c r="AJ239" s="175"/>
      <c r="AK239" s="175"/>
      <c r="AL239" s="175"/>
      <c r="AM239" s="175"/>
      <c r="AN239" s="175"/>
      <c r="AO239" s="175"/>
      <c r="AP239" s="175"/>
      <c r="AQ239" s="175"/>
      <c r="AR239" s="175"/>
    </row>
    <row r="240" spans="1:44" ht="102" x14ac:dyDescent="0.3">
      <c r="A240" s="175"/>
      <c r="B240" s="181" t="s">
        <v>1712</v>
      </c>
      <c r="C240" s="182" t="s">
        <v>1713</v>
      </c>
      <c r="D240" s="183">
        <v>584.12</v>
      </c>
      <c r="E240" s="184">
        <v>584.12</v>
      </c>
      <c r="F240" s="185" t="s">
        <v>4636</v>
      </c>
      <c r="G240" s="186" t="s">
        <v>2802</v>
      </c>
      <c r="H240" s="187"/>
      <c r="I240" s="175"/>
      <c r="J240" s="175"/>
      <c r="K240" s="175"/>
      <c r="L240" s="175"/>
      <c r="M240" s="175"/>
      <c r="N240" s="175"/>
      <c r="O240" s="175"/>
      <c r="P240" s="175"/>
      <c r="Q240" s="175"/>
      <c r="R240" s="175"/>
      <c r="S240" s="175"/>
      <c r="T240" s="175"/>
      <c r="U240" s="175"/>
      <c r="V240" s="175"/>
      <c r="W240" s="175"/>
      <c r="X240" s="175"/>
      <c r="Y240" s="175"/>
      <c r="Z240" s="175"/>
      <c r="AA240" s="175"/>
      <c r="AB240" s="175"/>
      <c r="AC240" s="175"/>
      <c r="AD240" s="175"/>
      <c r="AE240" s="175"/>
      <c r="AF240" s="175"/>
      <c r="AG240" s="175"/>
      <c r="AH240" s="175"/>
      <c r="AI240" s="175"/>
      <c r="AJ240" s="175"/>
      <c r="AK240" s="175"/>
      <c r="AL240" s="175"/>
      <c r="AM240" s="175"/>
      <c r="AN240" s="175"/>
      <c r="AO240" s="175"/>
      <c r="AP240" s="175"/>
      <c r="AQ240" s="175"/>
      <c r="AR240" s="175"/>
    </row>
    <row r="241" spans="1:44" ht="102" hidden="1" x14ac:dyDescent="0.3">
      <c r="A241" s="175"/>
      <c r="B241" s="185" t="s">
        <v>4636</v>
      </c>
      <c r="C241" s="182"/>
      <c r="D241" s="183">
        <v>584.12</v>
      </c>
      <c r="E241" s="184">
        <v>584.12</v>
      </c>
      <c r="F241" s="186" t="s">
        <v>2802</v>
      </c>
      <c r="G241" s="181" t="s">
        <v>592</v>
      </c>
      <c r="H241" s="182" t="s">
        <v>593</v>
      </c>
      <c r="I241" s="175"/>
      <c r="J241" s="175"/>
      <c r="K241" s="175"/>
      <c r="L241" s="175"/>
      <c r="M241" s="175"/>
      <c r="N241" s="175"/>
      <c r="O241" s="175"/>
      <c r="P241" s="175"/>
      <c r="Q241" s="175"/>
      <c r="R241" s="175"/>
      <c r="S241" s="175"/>
      <c r="T241" s="175"/>
      <c r="U241" s="175"/>
      <c r="V241" s="175"/>
      <c r="W241" s="175"/>
      <c r="X241" s="175"/>
      <c r="Y241" s="175"/>
      <c r="Z241" s="175"/>
      <c r="AA241" s="175"/>
      <c r="AB241" s="175"/>
      <c r="AC241" s="175"/>
      <c r="AD241" s="175"/>
      <c r="AE241" s="175"/>
      <c r="AF241" s="175"/>
      <c r="AG241" s="175"/>
      <c r="AH241" s="175"/>
      <c r="AI241" s="175"/>
      <c r="AJ241" s="175"/>
      <c r="AK241" s="175"/>
      <c r="AL241" s="175"/>
      <c r="AM241" s="175"/>
      <c r="AN241" s="175"/>
      <c r="AO241" s="175"/>
      <c r="AP241" s="175"/>
      <c r="AQ241" s="175"/>
      <c r="AR241" s="175"/>
    </row>
    <row r="242" spans="1:44" ht="102" hidden="1" x14ac:dyDescent="0.3">
      <c r="A242" s="175"/>
      <c r="B242" s="186" t="s">
        <v>2802</v>
      </c>
      <c r="C242" s="187"/>
      <c r="D242" s="183">
        <v>584.12</v>
      </c>
      <c r="E242" s="184">
        <v>584.12</v>
      </c>
      <c r="F242" s="181" t="s">
        <v>592</v>
      </c>
      <c r="G242" s="185" t="s">
        <v>4636</v>
      </c>
      <c r="H242" s="182"/>
      <c r="I242" s="175"/>
      <c r="J242" s="175"/>
      <c r="K242" s="175"/>
      <c r="L242" s="175"/>
      <c r="M242" s="175"/>
      <c r="N242" s="175"/>
      <c r="O242" s="175"/>
      <c r="P242" s="175"/>
      <c r="Q242" s="175"/>
      <c r="R242" s="175"/>
      <c r="S242" s="175"/>
      <c r="T242" s="175"/>
      <c r="U242" s="175"/>
      <c r="V242" s="175"/>
      <c r="W242" s="175"/>
      <c r="X242" s="175"/>
      <c r="Y242" s="175"/>
      <c r="Z242" s="175"/>
      <c r="AA242" s="175"/>
      <c r="AB242" s="175"/>
      <c r="AC242" s="175"/>
      <c r="AD242" s="175"/>
      <c r="AE242" s="175"/>
      <c r="AF242" s="175"/>
      <c r="AG242" s="175"/>
      <c r="AH242" s="175"/>
      <c r="AI242" s="175"/>
      <c r="AJ242" s="175"/>
      <c r="AK242" s="175"/>
      <c r="AL242" s="175"/>
      <c r="AM242" s="175"/>
      <c r="AN242" s="175"/>
      <c r="AO242" s="175"/>
      <c r="AP242" s="175"/>
      <c r="AQ242" s="175"/>
      <c r="AR242" s="175"/>
    </row>
    <row r="243" spans="1:44" ht="102" x14ac:dyDescent="0.3">
      <c r="A243" s="175"/>
      <c r="B243" s="181" t="s">
        <v>592</v>
      </c>
      <c r="C243" s="182" t="s">
        <v>593</v>
      </c>
      <c r="D243" s="183">
        <v>743.03</v>
      </c>
      <c r="E243" s="184">
        <v>743.03</v>
      </c>
      <c r="F243" s="185" t="s">
        <v>4636</v>
      </c>
      <c r="G243" s="186" t="s">
        <v>2803</v>
      </c>
      <c r="H243" s="187"/>
      <c r="I243" s="175"/>
      <c r="J243" s="175"/>
      <c r="K243" s="175"/>
      <c r="L243" s="175"/>
      <c r="M243" s="175"/>
      <c r="N243" s="175"/>
      <c r="O243" s="175"/>
      <c r="P243" s="175"/>
      <c r="Q243" s="175"/>
      <c r="R243" s="175"/>
      <c r="S243" s="175"/>
      <c r="T243" s="175"/>
      <c r="U243" s="175"/>
      <c r="V243" s="175"/>
      <c r="W243" s="175"/>
      <c r="X243" s="175"/>
      <c r="Y243" s="175"/>
      <c r="Z243" s="175"/>
      <c r="AA243" s="175"/>
      <c r="AB243" s="175"/>
      <c r="AC243" s="175"/>
      <c r="AD243" s="175"/>
      <c r="AE243" s="175"/>
      <c r="AF243" s="175"/>
      <c r="AG243" s="175"/>
      <c r="AH243" s="175"/>
      <c r="AI243" s="175"/>
      <c r="AJ243" s="175"/>
      <c r="AK243" s="175"/>
      <c r="AL243" s="175"/>
      <c r="AM243" s="175"/>
      <c r="AN243" s="175"/>
      <c r="AO243" s="175"/>
      <c r="AP243" s="175"/>
      <c r="AQ243" s="175"/>
      <c r="AR243" s="175"/>
    </row>
    <row r="244" spans="1:44" ht="102" hidden="1" x14ac:dyDescent="0.3">
      <c r="A244" s="175"/>
      <c r="B244" s="185" t="s">
        <v>4636</v>
      </c>
      <c r="C244" s="182"/>
      <c r="D244" s="183">
        <v>743.03</v>
      </c>
      <c r="E244" s="184">
        <v>743.03</v>
      </c>
      <c r="F244" s="186" t="s">
        <v>2803</v>
      </c>
      <c r="G244" s="181" t="s">
        <v>2106</v>
      </c>
      <c r="H244" s="182" t="s">
        <v>2107</v>
      </c>
      <c r="I244" s="175"/>
      <c r="J244" s="175"/>
      <c r="K244" s="175"/>
      <c r="L244" s="175"/>
      <c r="M244" s="175"/>
      <c r="N244" s="175"/>
      <c r="O244" s="175"/>
      <c r="P244" s="175"/>
      <c r="Q244" s="175"/>
      <c r="R244" s="175"/>
      <c r="S244" s="175"/>
      <c r="T244" s="175"/>
      <c r="U244" s="175"/>
      <c r="V244" s="175"/>
      <c r="W244" s="175"/>
      <c r="X244" s="175"/>
      <c r="Y244" s="175"/>
      <c r="Z244" s="175"/>
      <c r="AA244" s="175"/>
      <c r="AB244" s="175"/>
      <c r="AC244" s="175"/>
      <c r="AD244" s="175"/>
      <c r="AE244" s="175"/>
      <c r="AF244" s="175"/>
      <c r="AG244" s="175"/>
      <c r="AH244" s="175"/>
      <c r="AI244" s="175"/>
      <c r="AJ244" s="175"/>
      <c r="AK244" s="175"/>
      <c r="AL244" s="175"/>
      <c r="AM244" s="175"/>
      <c r="AN244" s="175"/>
      <c r="AO244" s="175"/>
      <c r="AP244" s="175"/>
      <c r="AQ244" s="175"/>
      <c r="AR244" s="175"/>
    </row>
    <row r="245" spans="1:44" ht="102" hidden="1" x14ac:dyDescent="0.3">
      <c r="A245" s="175"/>
      <c r="B245" s="186" t="s">
        <v>2803</v>
      </c>
      <c r="C245" s="187"/>
      <c r="D245" s="183">
        <v>743.03</v>
      </c>
      <c r="E245" s="184">
        <v>743.03</v>
      </c>
      <c r="F245" s="181" t="s">
        <v>2106</v>
      </c>
      <c r="G245" s="185" t="s">
        <v>4636</v>
      </c>
      <c r="H245" s="182"/>
      <c r="I245" s="175"/>
      <c r="J245" s="175"/>
      <c r="K245" s="175"/>
      <c r="L245" s="175"/>
      <c r="M245" s="175"/>
      <c r="N245" s="175"/>
      <c r="O245" s="175"/>
      <c r="P245" s="175"/>
      <c r="Q245" s="175"/>
      <c r="R245" s="175"/>
      <c r="S245" s="175"/>
      <c r="T245" s="175"/>
      <c r="U245" s="175"/>
      <c r="V245" s="175"/>
      <c r="W245" s="175"/>
      <c r="X245" s="175"/>
      <c r="Y245" s="175"/>
      <c r="Z245" s="175"/>
      <c r="AA245" s="175"/>
      <c r="AB245" s="175"/>
      <c r="AC245" s="175"/>
      <c r="AD245" s="175"/>
      <c r="AE245" s="175"/>
      <c r="AF245" s="175"/>
      <c r="AG245" s="175"/>
      <c r="AH245" s="175"/>
      <c r="AI245" s="175"/>
      <c r="AJ245" s="175"/>
      <c r="AK245" s="175"/>
      <c r="AL245" s="175"/>
      <c r="AM245" s="175"/>
      <c r="AN245" s="175"/>
      <c r="AO245" s="175"/>
      <c r="AP245" s="175"/>
      <c r="AQ245" s="175"/>
      <c r="AR245" s="175"/>
    </row>
    <row r="246" spans="1:44" ht="102" x14ac:dyDescent="0.3">
      <c r="A246" s="175"/>
      <c r="B246" s="181" t="s">
        <v>2106</v>
      </c>
      <c r="C246" s="182" t="s">
        <v>2107</v>
      </c>
      <c r="D246" s="183">
        <v>670.02</v>
      </c>
      <c r="E246" s="184">
        <v>670.02</v>
      </c>
      <c r="F246" s="185" t="s">
        <v>4636</v>
      </c>
      <c r="G246" s="186" t="s">
        <v>2804</v>
      </c>
      <c r="H246" s="187"/>
      <c r="I246" s="175"/>
      <c r="J246" s="175"/>
      <c r="K246" s="175"/>
      <c r="L246" s="175"/>
      <c r="M246" s="175"/>
      <c r="N246" s="175"/>
      <c r="O246" s="175"/>
      <c r="P246" s="175"/>
      <c r="Q246" s="175"/>
      <c r="R246" s="175"/>
      <c r="S246" s="175"/>
      <c r="T246" s="175"/>
      <c r="U246" s="175"/>
      <c r="V246" s="175"/>
      <c r="W246" s="175"/>
      <c r="X246" s="175"/>
      <c r="Y246" s="175"/>
      <c r="Z246" s="175"/>
      <c r="AA246" s="175"/>
      <c r="AB246" s="175"/>
      <c r="AC246" s="175"/>
      <c r="AD246" s="175"/>
      <c r="AE246" s="175"/>
      <c r="AF246" s="175"/>
      <c r="AG246" s="175"/>
      <c r="AH246" s="175"/>
      <c r="AI246" s="175"/>
      <c r="AJ246" s="175"/>
      <c r="AK246" s="175"/>
      <c r="AL246" s="175"/>
      <c r="AM246" s="175"/>
      <c r="AN246" s="175"/>
      <c r="AO246" s="175"/>
      <c r="AP246" s="175"/>
      <c r="AQ246" s="175"/>
      <c r="AR246" s="175"/>
    </row>
    <row r="247" spans="1:44" ht="102" hidden="1" x14ac:dyDescent="0.3">
      <c r="A247" s="175"/>
      <c r="B247" s="185" t="s">
        <v>4636</v>
      </c>
      <c r="C247" s="182"/>
      <c r="D247" s="183">
        <v>670.02</v>
      </c>
      <c r="E247" s="184">
        <v>670.02</v>
      </c>
      <c r="F247" s="186" t="s">
        <v>2804</v>
      </c>
      <c r="G247" s="181" t="s">
        <v>1675</v>
      </c>
      <c r="H247" s="182" t="s">
        <v>1676</v>
      </c>
      <c r="I247" s="175"/>
      <c r="J247" s="175"/>
      <c r="K247" s="175"/>
      <c r="L247" s="175"/>
      <c r="M247" s="175"/>
      <c r="N247" s="175"/>
      <c r="O247" s="175"/>
      <c r="P247" s="175"/>
      <c r="Q247" s="175"/>
      <c r="R247" s="175"/>
      <c r="S247" s="175"/>
      <c r="T247" s="175"/>
      <c r="U247" s="175"/>
      <c r="V247" s="175"/>
      <c r="W247" s="175"/>
      <c r="X247" s="175"/>
      <c r="Y247" s="175"/>
      <c r="Z247" s="175"/>
      <c r="AA247" s="175"/>
      <c r="AB247" s="175"/>
      <c r="AC247" s="175"/>
      <c r="AD247" s="175"/>
      <c r="AE247" s="175"/>
      <c r="AF247" s="175"/>
      <c r="AG247" s="175"/>
      <c r="AH247" s="175"/>
      <c r="AI247" s="175"/>
      <c r="AJ247" s="175"/>
      <c r="AK247" s="175"/>
      <c r="AL247" s="175"/>
      <c r="AM247" s="175"/>
      <c r="AN247" s="175"/>
      <c r="AO247" s="175"/>
      <c r="AP247" s="175"/>
      <c r="AQ247" s="175"/>
      <c r="AR247" s="175"/>
    </row>
    <row r="248" spans="1:44" ht="102" hidden="1" x14ac:dyDescent="0.3">
      <c r="A248" s="175"/>
      <c r="B248" s="186" t="s">
        <v>2804</v>
      </c>
      <c r="C248" s="187"/>
      <c r="D248" s="183">
        <v>670.02</v>
      </c>
      <c r="E248" s="184">
        <v>670.02</v>
      </c>
      <c r="F248" s="181" t="s">
        <v>1675</v>
      </c>
      <c r="G248" s="185" t="s">
        <v>4636</v>
      </c>
      <c r="H248" s="182"/>
      <c r="I248" s="175"/>
      <c r="J248" s="175"/>
      <c r="K248" s="175"/>
      <c r="L248" s="175"/>
      <c r="M248" s="175"/>
      <c r="N248" s="175"/>
      <c r="O248" s="175"/>
      <c r="P248" s="175"/>
      <c r="Q248" s="175"/>
      <c r="R248" s="175"/>
      <c r="S248" s="175"/>
      <c r="T248" s="175"/>
      <c r="U248" s="175"/>
      <c r="V248" s="175"/>
      <c r="W248" s="175"/>
      <c r="X248" s="175"/>
      <c r="Y248" s="175"/>
      <c r="Z248" s="175"/>
      <c r="AA248" s="175"/>
      <c r="AB248" s="175"/>
      <c r="AC248" s="175"/>
      <c r="AD248" s="175"/>
      <c r="AE248" s="175"/>
      <c r="AF248" s="175"/>
      <c r="AG248" s="175"/>
      <c r="AH248" s="175"/>
      <c r="AI248" s="175"/>
      <c r="AJ248" s="175"/>
      <c r="AK248" s="175"/>
      <c r="AL248" s="175"/>
      <c r="AM248" s="175"/>
      <c r="AN248" s="175"/>
      <c r="AO248" s="175"/>
      <c r="AP248" s="175"/>
      <c r="AQ248" s="175"/>
      <c r="AR248" s="175"/>
    </row>
    <row r="249" spans="1:44" ht="102" x14ac:dyDescent="0.3">
      <c r="A249" s="175"/>
      <c r="B249" s="181" t="s">
        <v>1675</v>
      </c>
      <c r="C249" s="182" t="s">
        <v>1676</v>
      </c>
      <c r="D249" s="183">
        <v>584.12</v>
      </c>
      <c r="E249" s="184">
        <v>584.12</v>
      </c>
      <c r="F249" s="185" t="s">
        <v>4636</v>
      </c>
      <c r="G249" s="186" t="s">
        <v>2666</v>
      </c>
      <c r="H249" s="187"/>
      <c r="I249" s="175"/>
      <c r="J249" s="175"/>
      <c r="K249" s="175"/>
      <c r="L249" s="175"/>
      <c r="M249" s="175"/>
      <c r="N249" s="175"/>
      <c r="O249" s="175"/>
      <c r="P249" s="175"/>
      <c r="Q249" s="175"/>
      <c r="R249" s="175"/>
      <c r="S249" s="175"/>
      <c r="T249" s="175"/>
      <c r="U249" s="175"/>
      <c r="V249" s="175"/>
      <c r="W249" s="175"/>
      <c r="X249" s="175"/>
      <c r="Y249" s="175"/>
      <c r="Z249" s="175"/>
      <c r="AA249" s="175"/>
      <c r="AB249" s="175"/>
      <c r="AC249" s="175"/>
      <c r="AD249" s="175"/>
      <c r="AE249" s="175"/>
      <c r="AF249" s="175"/>
      <c r="AG249" s="175"/>
      <c r="AH249" s="175"/>
      <c r="AI249" s="175"/>
      <c r="AJ249" s="175"/>
      <c r="AK249" s="175"/>
      <c r="AL249" s="175"/>
      <c r="AM249" s="175"/>
      <c r="AN249" s="175"/>
      <c r="AO249" s="175"/>
      <c r="AP249" s="175"/>
      <c r="AQ249" s="175"/>
      <c r="AR249" s="175"/>
    </row>
    <row r="250" spans="1:44" ht="102" hidden="1" x14ac:dyDescent="0.3">
      <c r="A250" s="175"/>
      <c r="B250" s="185" t="s">
        <v>4636</v>
      </c>
      <c r="C250" s="182"/>
      <c r="D250" s="183">
        <v>584.12</v>
      </c>
      <c r="E250" s="184">
        <v>584.12</v>
      </c>
      <c r="F250" s="186" t="s">
        <v>2666</v>
      </c>
      <c r="G250" s="181" t="s">
        <v>967</v>
      </c>
      <c r="H250" s="182" t="s">
        <v>968</v>
      </c>
      <c r="I250" s="175"/>
      <c r="J250" s="175"/>
      <c r="K250" s="175"/>
      <c r="L250" s="175"/>
      <c r="M250" s="175"/>
      <c r="N250" s="175"/>
      <c r="O250" s="175"/>
      <c r="P250" s="175"/>
      <c r="Q250" s="175"/>
      <c r="R250" s="175"/>
      <c r="S250" s="175"/>
      <c r="T250" s="175"/>
      <c r="U250" s="175"/>
      <c r="V250" s="175"/>
      <c r="W250" s="175"/>
      <c r="X250" s="175"/>
      <c r="Y250" s="175"/>
      <c r="Z250" s="175"/>
      <c r="AA250" s="175"/>
      <c r="AB250" s="175"/>
      <c r="AC250" s="175"/>
      <c r="AD250" s="175"/>
      <c r="AE250" s="175"/>
      <c r="AF250" s="175"/>
      <c r="AG250" s="175"/>
      <c r="AH250" s="175"/>
      <c r="AI250" s="175"/>
      <c r="AJ250" s="175"/>
      <c r="AK250" s="175"/>
      <c r="AL250" s="175"/>
      <c r="AM250" s="175"/>
      <c r="AN250" s="175"/>
      <c r="AO250" s="175"/>
      <c r="AP250" s="175"/>
      <c r="AQ250" s="175"/>
      <c r="AR250" s="175"/>
    </row>
    <row r="251" spans="1:44" ht="102" hidden="1" x14ac:dyDescent="0.3">
      <c r="A251" s="175"/>
      <c r="B251" s="186" t="s">
        <v>2666</v>
      </c>
      <c r="C251" s="187"/>
      <c r="D251" s="183">
        <v>584.12</v>
      </c>
      <c r="E251" s="184">
        <v>584.12</v>
      </c>
      <c r="F251" s="181" t="s">
        <v>967</v>
      </c>
      <c r="G251" s="185" t="s">
        <v>4636</v>
      </c>
      <c r="H251" s="182"/>
      <c r="I251" s="175"/>
      <c r="J251" s="175"/>
      <c r="K251" s="175"/>
      <c r="L251" s="175"/>
      <c r="M251" s="175"/>
      <c r="N251" s="175"/>
      <c r="O251" s="175"/>
      <c r="P251" s="175"/>
      <c r="Q251" s="175"/>
      <c r="R251" s="175"/>
      <c r="S251" s="175"/>
      <c r="T251" s="175"/>
      <c r="U251" s="175"/>
      <c r="V251" s="175"/>
      <c r="W251" s="175"/>
      <c r="X251" s="175"/>
      <c r="Y251" s="175"/>
      <c r="Z251" s="175"/>
      <c r="AA251" s="175"/>
      <c r="AB251" s="175"/>
      <c r="AC251" s="175"/>
      <c r="AD251" s="175"/>
      <c r="AE251" s="175"/>
      <c r="AF251" s="175"/>
      <c r="AG251" s="175"/>
      <c r="AH251" s="175"/>
      <c r="AI251" s="175"/>
      <c r="AJ251" s="175"/>
      <c r="AK251" s="175"/>
      <c r="AL251" s="175"/>
      <c r="AM251" s="175"/>
      <c r="AN251" s="175"/>
      <c r="AO251" s="175"/>
      <c r="AP251" s="175"/>
      <c r="AQ251" s="175"/>
      <c r="AR251" s="175"/>
    </row>
    <row r="252" spans="1:44" ht="102" x14ac:dyDescent="0.3">
      <c r="A252" s="175"/>
      <c r="B252" s="181" t="s">
        <v>967</v>
      </c>
      <c r="C252" s="182" t="s">
        <v>968</v>
      </c>
      <c r="D252" s="183">
        <v>584.12</v>
      </c>
      <c r="E252" s="184">
        <v>584.12</v>
      </c>
      <c r="F252" s="185" t="s">
        <v>4636</v>
      </c>
      <c r="G252" s="186" t="s">
        <v>2805</v>
      </c>
      <c r="H252" s="187"/>
      <c r="I252" s="175"/>
      <c r="J252" s="175"/>
      <c r="K252" s="175"/>
      <c r="L252" s="175"/>
      <c r="M252" s="175"/>
      <c r="N252" s="175"/>
      <c r="O252" s="175"/>
      <c r="P252" s="175"/>
      <c r="Q252" s="175"/>
      <c r="R252" s="175"/>
      <c r="S252" s="175"/>
      <c r="T252" s="175"/>
      <c r="U252" s="175"/>
      <c r="V252" s="175"/>
      <c r="W252" s="175"/>
      <c r="X252" s="175"/>
      <c r="Y252" s="175"/>
      <c r="Z252" s="175"/>
      <c r="AA252" s="175"/>
      <c r="AB252" s="175"/>
      <c r="AC252" s="175"/>
      <c r="AD252" s="175"/>
      <c r="AE252" s="175"/>
      <c r="AF252" s="175"/>
      <c r="AG252" s="175"/>
      <c r="AH252" s="175"/>
      <c r="AI252" s="175"/>
      <c r="AJ252" s="175"/>
      <c r="AK252" s="175"/>
      <c r="AL252" s="175"/>
      <c r="AM252" s="175"/>
      <c r="AN252" s="175"/>
      <c r="AO252" s="175"/>
      <c r="AP252" s="175"/>
      <c r="AQ252" s="175"/>
      <c r="AR252" s="175"/>
    </row>
    <row r="253" spans="1:44" ht="102" hidden="1" x14ac:dyDescent="0.3">
      <c r="A253" s="175"/>
      <c r="B253" s="185" t="s">
        <v>4636</v>
      </c>
      <c r="C253" s="182"/>
      <c r="D253" s="183">
        <v>584.12</v>
      </c>
      <c r="E253" s="184">
        <v>584.12</v>
      </c>
      <c r="F253" s="186" t="s">
        <v>2805</v>
      </c>
      <c r="G253" s="181" t="s">
        <v>614</v>
      </c>
      <c r="H253" s="182" t="s">
        <v>615</v>
      </c>
      <c r="I253" s="175"/>
      <c r="J253" s="175"/>
      <c r="K253" s="175"/>
      <c r="L253" s="175"/>
      <c r="M253" s="175"/>
      <c r="N253" s="175"/>
      <c r="O253" s="175"/>
      <c r="P253" s="175"/>
      <c r="Q253" s="175"/>
      <c r="R253" s="175"/>
      <c r="S253" s="175"/>
      <c r="T253" s="175"/>
      <c r="U253" s="175"/>
      <c r="V253" s="175"/>
      <c r="W253" s="175"/>
      <c r="X253" s="175"/>
      <c r="Y253" s="175"/>
      <c r="Z253" s="175"/>
      <c r="AA253" s="175"/>
      <c r="AB253" s="175"/>
      <c r="AC253" s="175"/>
      <c r="AD253" s="175"/>
      <c r="AE253" s="175"/>
      <c r="AF253" s="175"/>
      <c r="AG253" s="175"/>
      <c r="AH253" s="175"/>
      <c r="AI253" s="175"/>
      <c r="AJ253" s="175"/>
      <c r="AK253" s="175"/>
      <c r="AL253" s="175"/>
      <c r="AM253" s="175"/>
      <c r="AN253" s="175"/>
      <c r="AO253" s="175"/>
      <c r="AP253" s="175"/>
      <c r="AQ253" s="175"/>
      <c r="AR253" s="175"/>
    </row>
    <row r="254" spans="1:44" ht="102" hidden="1" x14ac:dyDescent="0.3">
      <c r="A254" s="175"/>
      <c r="B254" s="186" t="s">
        <v>2805</v>
      </c>
      <c r="C254" s="187"/>
      <c r="D254" s="183">
        <v>584.12</v>
      </c>
      <c r="E254" s="184">
        <v>584.12</v>
      </c>
      <c r="F254" s="181" t="s">
        <v>614</v>
      </c>
      <c r="G254" s="185" t="s">
        <v>4636</v>
      </c>
      <c r="H254" s="182"/>
      <c r="I254" s="175"/>
      <c r="J254" s="175"/>
      <c r="K254" s="175"/>
      <c r="L254" s="175"/>
      <c r="M254" s="175"/>
      <c r="N254" s="175"/>
      <c r="O254" s="175"/>
      <c r="P254" s="175"/>
      <c r="Q254" s="175"/>
      <c r="R254" s="175"/>
      <c r="S254" s="175"/>
      <c r="T254" s="175"/>
      <c r="U254" s="175"/>
      <c r="V254" s="175"/>
      <c r="W254" s="175"/>
      <c r="X254" s="175"/>
      <c r="Y254" s="175"/>
      <c r="Z254" s="175"/>
      <c r="AA254" s="175"/>
      <c r="AB254" s="175"/>
      <c r="AC254" s="175"/>
      <c r="AD254" s="175"/>
      <c r="AE254" s="175"/>
      <c r="AF254" s="175"/>
      <c r="AG254" s="175"/>
      <c r="AH254" s="175"/>
      <c r="AI254" s="175"/>
      <c r="AJ254" s="175"/>
      <c r="AK254" s="175"/>
      <c r="AL254" s="175"/>
      <c r="AM254" s="175"/>
      <c r="AN254" s="175"/>
      <c r="AO254" s="175"/>
      <c r="AP254" s="175"/>
      <c r="AQ254" s="175"/>
      <c r="AR254" s="175"/>
    </row>
    <row r="255" spans="1:44" ht="102" x14ac:dyDescent="0.3">
      <c r="A255" s="175"/>
      <c r="B255" s="181" t="s">
        <v>614</v>
      </c>
      <c r="C255" s="182" t="s">
        <v>615</v>
      </c>
      <c r="D255" s="183">
        <v>743.03</v>
      </c>
      <c r="E255" s="184">
        <v>743.03</v>
      </c>
      <c r="F255" s="185" t="s">
        <v>4636</v>
      </c>
      <c r="G255" s="186" t="s">
        <v>2806</v>
      </c>
      <c r="H255" s="187"/>
      <c r="I255" s="175"/>
      <c r="J255" s="175"/>
      <c r="K255" s="175"/>
      <c r="L255" s="175"/>
      <c r="M255" s="175"/>
      <c r="N255" s="175"/>
      <c r="O255" s="175"/>
      <c r="P255" s="175"/>
      <c r="Q255" s="175"/>
      <c r="R255" s="175"/>
      <c r="S255" s="175"/>
      <c r="T255" s="175"/>
      <c r="U255" s="175"/>
      <c r="V255" s="175"/>
      <c r="W255" s="175"/>
      <c r="X255" s="175"/>
      <c r="Y255" s="175"/>
      <c r="Z255" s="175"/>
      <c r="AA255" s="175"/>
      <c r="AB255" s="175"/>
      <c r="AC255" s="175"/>
      <c r="AD255" s="175"/>
      <c r="AE255" s="175"/>
      <c r="AF255" s="175"/>
      <c r="AG255" s="175"/>
      <c r="AH255" s="175"/>
      <c r="AI255" s="175"/>
      <c r="AJ255" s="175"/>
      <c r="AK255" s="175"/>
      <c r="AL255" s="175"/>
      <c r="AM255" s="175"/>
      <c r="AN255" s="175"/>
      <c r="AO255" s="175"/>
      <c r="AP255" s="175"/>
      <c r="AQ255" s="175"/>
      <c r="AR255" s="175"/>
    </row>
    <row r="256" spans="1:44" ht="102" hidden="1" x14ac:dyDescent="0.3">
      <c r="A256" s="175"/>
      <c r="B256" s="185" t="s">
        <v>4636</v>
      </c>
      <c r="C256" s="182"/>
      <c r="D256" s="183">
        <v>743.03</v>
      </c>
      <c r="E256" s="184">
        <v>743.03</v>
      </c>
      <c r="F256" s="186" t="s">
        <v>2806</v>
      </c>
      <c r="G256" s="181" t="s">
        <v>918</v>
      </c>
      <c r="H256" s="182" t="s">
        <v>919</v>
      </c>
      <c r="I256" s="175"/>
      <c r="J256" s="175"/>
      <c r="K256" s="175"/>
      <c r="L256" s="175"/>
      <c r="M256" s="175"/>
      <c r="N256" s="175"/>
      <c r="O256" s="175"/>
      <c r="P256" s="175"/>
      <c r="Q256" s="175"/>
      <c r="R256" s="175"/>
      <c r="S256" s="175"/>
      <c r="T256" s="175"/>
      <c r="U256" s="175"/>
      <c r="V256" s="175"/>
      <c r="W256" s="175"/>
      <c r="X256" s="175"/>
      <c r="Y256" s="175"/>
      <c r="Z256" s="175"/>
      <c r="AA256" s="175"/>
      <c r="AB256" s="175"/>
      <c r="AC256" s="175"/>
      <c r="AD256" s="175"/>
      <c r="AE256" s="175"/>
      <c r="AF256" s="175"/>
      <c r="AG256" s="175"/>
      <c r="AH256" s="175"/>
      <c r="AI256" s="175"/>
      <c r="AJ256" s="175"/>
      <c r="AK256" s="175"/>
      <c r="AL256" s="175"/>
      <c r="AM256" s="175"/>
      <c r="AN256" s="175"/>
      <c r="AO256" s="175"/>
      <c r="AP256" s="175"/>
      <c r="AQ256" s="175"/>
      <c r="AR256" s="175"/>
    </row>
    <row r="257" spans="1:44" ht="102" hidden="1" x14ac:dyDescent="0.3">
      <c r="A257" s="175"/>
      <c r="B257" s="186" t="s">
        <v>2806</v>
      </c>
      <c r="C257" s="187"/>
      <c r="D257" s="183">
        <v>743.03</v>
      </c>
      <c r="E257" s="184">
        <v>743.03</v>
      </c>
      <c r="F257" s="181" t="s">
        <v>918</v>
      </c>
      <c r="G257" s="185" t="s">
        <v>4636</v>
      </c>
      <c r="H257" s="182"/>
      <c r="I257" s="175"/>
      <c r="J257" s="175"/>
      <c r="K257" s="175"/>
      <c r="L257" s="175"/>
      <c r="M257" s="175"/>
      <c r="N257" s="175"/>
      <c r="O257" s="175"/>
      <c r="P257" s="175"/>
      <c r="Q257" s="175"/>
      <c r="R257" s="175"/>
      <c r="S257" s="175"/>
      <c r="T257" s="175"/>
      <c r="U257" s="175"/>
      <c r="V257" s="175"/>
      <c r="W257" s="175"/>
      <c r="X257" s="175"/>
      <c r="Y257" s="175"/>
      <c r="Z257" s="175"/>
      <c r="AA257" s="175"/>
      <c r="AB257" s="175"/>
      <c r="AC257" s="175"/>
      <c r="AD257" s="175"/>
      <c r="AE257" s="175"/>
      <c r="AF257" s="175"/>
      <c r="AG257" s="175"/>
      <c r="AH257" s="175"/>
      <c r="AI257" s="175"/>
      <c r="AJ257" s="175"/>
      <c r="AK257" s="175"/>
      <c r="AL257" s="175"/>
      <c r="AM257" s="175"/>
      <c r="AN257" s="175"/>
      <c r="AO257" s="175"/>
      <c r="AP257" s="175"/>
      <c r="AQ257" s="175"/>
      <c r="AR257" s="175"/>
    </row>
    <row r="258" spans="1:44" ht="102" x14ac:dyDescent="0.3">
      <c r="A258" s="175"/>
      <c r="B258" s="181" t="s">
        <v>918</v>
      </c>
      <c r="C258" s="182" t="s">
        <v>919</v>
      </c>
      <c r="D258" s="183">
        <v>648.54</v>
      </c>
      <c r="E258" s="184">
        <v>648.54</v>
      </c>
      <c r="F258" s="185" t="s">
        <v>4636</v>
      </c>
      <c r="G258" s="186" t="s">
        <v>2807</v>
      </c>
      <c r="H258" s="187"/>
      <c r="I258" s="175"/>
      <c r="J258" s="175"/>
      <c r="K258" s="175"/>
      <c r="L258" s="175"/>
      <c r="M258" s="175"/>
      <c r="N258" s="175"/>
      <c r="O258" s="175"/>
      <c r="P258" s="175"/>
      <c r="Q258" s="175"/>
      <c r="R258" s="175"/>
      <c r="S258" s="175"/>
      <c r="T258" s="175"/>
      <c r="U258" s="175"/>
      <c r="V258" s="175"/>
      <c r="W258" s="175"/>
      <c r="X258" s="175"/>
      <c r="Y258" s="175"/>
      <c r="Z258" s="175"/>
      <c r="AA258" s="175"/>
      <c r="AB258" s="175"/>
      <c r="AC258" s="175"/>
      <c r="AD258" s="175"/>
      <c r="AE258" s="175"/>
      <c r="AF258" s="175"/>
      <c r="AG258" s="175"/>
      <c r="AH258" s="175"/>
      <c r="AI258" s="175"/>
      <c r="AJ258" s="175"/>
      <c r="AK258" s="175"/>
      <c r="AL258" s="175"/>
      <c r="AM258" s="175"/>
      <c r="AN258" s="175"/>
      <c r="AO258" s="175"/>
      <c r="AP258" s="175"/>
      <c r="AQ258" s="175"/>
      <c r="AR258" s="175"/>
    </row>
    <row r="259" spans="1:44" ht="102" hidden="1" x14ac:dyDescent="0.3">
      <c r="A259" s="175"/>
      <c r="B259" s="185" t="s">
        <v>4636</v>
      </c>
      <c r="C259" s="182"/>
      <c r="D259" s="183">
        <v>648.54</v>
      </c>
      <c r="E259" s="184">
        <v>648.54</v>
      </c>
      <c r="F259" s="186" t="s">
        <v>2807</v>
      </c>
      <c r="G259" s="181" t="s">
        <v>1318</v>
      </c>
      <c r="H259" s="182" t="s">
        <v>1319</v>
      </c>
      <c r="I259" s="175"/>
      <c r="J259" s="175"/>
      <c r="K259" s="175"/>
      <c r="L259" s="175"/>
      <c r="M259" s="175"/>
      <c r="N259" s="175"/>
      <c r="O259" s="175"/>
      <c r="P259" s="175"/>
      <c r="Q259" s="175"/>
      <c r="R259" s="175"/>
      <c r="S259" s="175"/>
      <c r="T259" s="175"/>
      <c r="U259" s="175"/>
      <c r="V259" s="175"/>
      <c r="W259" s="175"/>
      <c r="X259" s="175"/>
      <c r="Y259" s="175"/>
      <c r="Z259" s="175"/>
      <c r="AA259" s="175"/>
      <c r="AB259" s="175"/>
      <c r="AC259" s="175"/>
      <c r="AD259" s="175"/>
      <c r="AE259" s="175"/>
      <c r="AF259" s="175"/>
      <c r="AG259" s="175"/>
      <c r="AH259" s="175"/>
      <c r="AI259" s="175"/>
      <c r="AJ259" s="175"/>
      <c r="AK259" s="175"/>
      <c r="AL259" s="175"/>
      <c r="AM259" s="175"/>
      <c r="AN259" s="175"/>
      <c r="AO259" s="175"/>
      <c r="AP259" s="175"/>
      <c r="AQ259" s="175"/>
      <c r="AR259" s="175"/>
    </row>
    <row r="260" spans="1:44" ht="102" hidden="1" x14ac:dyDescent="0.3">
      <c r="A260" s="175"/>
      <c r="B260" s="186" t="s">
        <v>2807</v>
      </c>
      <c r="C260" s="187"/>
      <c r="D260" s="183">
        <v>648.54</v>
      </c>
      <c r="E260" s="184">
        <v>648.54</v>
      </c>
      <c r="F260" s="181" t="s">
        <v>1318</v>
      </c>
      <c r="G260" s="185" t="s">
        <v>4636</v>
      </c>
      <c r="H260" s="182"/>
      <c r="I260" s="175"/>
      <c r="J260" s="175"/>
      <c r="K260" s="175"/>
      <c r="L260" s="175"/>
      <c r="M260" s="175"/>
      <c r="N260" s="175"/>
      <c r="O260" s="175"/>
      <c r="P260" s="175"/>
      <c r="Q260" s="175"/>
      <c r="R260" s="175"/>
      <c r="S260" s="175"/>
      <c r="T260" s="175"/>
      <c r="U260" s="175"/>
      <c r="V260" s="175"/>
      <c r="W260" s="175"/>
      <c r="X260" s="175"/>
      <c r="Y260" s="175"/>
      <c r="Z260" s="175"/>
      <c r="AA260" s="175"/>
      <c r="AB260" s="175"/>
      <c r="AC260" s="175"/>
      <c r="AD260" s="175"/>
      <c r="AE260" s="175"/>
      <c r="AF260" s="175"/>
      <c r="AG260" s="175"/>
      <c r="AH260" s="175"/>
      <c r="AI260" s="175"/>
      <c r="AJ260" s="175"/>
      <c r="AK260" s="175"/>
      <c r="AL260" s="175"/>
      <c r="AM260" s="175"/>
      <c r="AN260" s="175"/>
      <c r="AO260" s="175"/>
      <c r="AP260" s="175"/>
      <c r="AQ260" s="175"/>
      <c r="AR260" s="175"/>
    </row>
    <row r="261" spans="1:44" ht="102" x14ac:dyDescent="0.3">
      <c r="A261" s="175"/>
      <c r="B261" s="181" t="s">
        <v>1318</v>
      </c>
      <c r="C261" s="182" t="s">
        <v>1319</v>
      </c>
      <c r="D261" s="183">
        <v>584.12</v>
      </c>
      <c r="E261" s="184">
        <v>584.12</v>
      </c>
      <c r="F261" s="185" t="s">
        <v>4636</v>
      </c>
      <c r="G261" s="186" t="s">
        <v>2808</v>
      </c>
      <c r="H261" s="187"/>
      <c r="I261" s="175"/>
      <c r="J261" s="175"/>
      <c r="K261" s="175"/>
      <c r="L261" s="175"/>
      <c r="M261" s="175"/>
      <c r="N261" s="175"/>
      <c r="O261" s="175"/>
      <c r="P261" s="175"/>
      <c r="Q261" s="175"/>
      <c r="R261" s="175"/>
      <c r="S261" s="175"/>
      <c r="T261" s="175"/>
      <c r="U261" s="175"/>
      <c r="V261" s="175"/>
      <c r="W261" s="175"/>
      <c r="X261" s="175"/>
      <c r="Y261" s="175"/>
      <c r="Z261" s="175"/>
      <c r="AA261" s="175"/>
      <c r="AB261" s="175"/>
      <c r="AC261" s="175"/>
      <c r="AD261" s="175"/>
      <c r="AE261" s="175"/>
      <c r="AF261" s="175"/>
      <c r="AG261" s="175"/>
      <c r="AH261" s="175"/>
      <c r="AI261" s="175"/>
      <c r="AJ261" s="175"/>
      <c r="AK261" s="175"/>
      <c r="AL261" s="175"/>
      <c r="AM261" s="175"/>
      <c r="AN261" s="175"/>
      <c r="AO261" s="175"/>
      <c r="AP261" s="175"/>
      <c r="AQ261" s="175"/>
      <c r="AR261" s="175"/>
    </row>
    <row r="262" spans="1:44" ht="102" hidden="1" x14ac:dyDescent="0.3">
      <c r="A262" s="175"/>
      <c r="B262" s="185" t="s">
        <v>4636</v>
      </c>
      <c r="C262" s="182"/>
      <c r="D262" s="183">
        <v>584.12</v>
      </c>
      <c r="E262" s="184">
        <v>584.12</v>
      </c>
      <c r="F262" s="186" t="s">
        <v>2808</v>
      </c>
      <c r="G262" s="181" t="s">
        <v>925</v>
      </c>
      <c r="H262" s="182" t="s">
        <v>926</v>
      </c>
      <c r="I262" s="175"/>
      <c r="J262" s="175"/>
      <c r="K262" s="175"/>
      <c r="L262" s="175"/>
      <c r="M262" s="175"/>
      <c r="N262" s="175"/>
      <c r="O262" s="175"/>
      <c r="P262" s="175"/>
      <c r="Q262" s="175"/>
      <c r="R262" s="175"/>
      <c r="S262" s="175"/>
      <c r="T262" s="175"/>
      <c r="U262" s="175"/>
      <c r="V262" s="175"/>
      <c r="W262" s="175"/>
      <c r="X262" s="175"/>
      <c r="Y262" s="175"/>
      <c r="Z262" s="175"/>
      <c r="AA262" s="175"/>
      <c r="AB262" s="175"/>
      <c r="AC262" s="175"/>
      <c r="AD262" s="175"/>
      <c r="AE262" s="175"/>
      <c r="AF262" s="175"/>
      <c r="AG262" s="175"/>
      <c r="AH262" s="175"/>
      <c r="AI262" s="175"/>
      <c r="AJ262" s="175"/>
      <c r="AK262" s="175"/>
      <c r="AL262" s="175"/>
      <c r="AM262" s="175"/>
      <c r="AN262" s="175"/>
      <c r="AO262" s="175"/>
      <c r="AP262" s="175"/>
      <c r="AQ262" s="175"/>
      <c r="AR262" s="175"/>
    </row>
    <row r="263" spans="1:44" ht="102" hidden="1" x14ac:dyDescent="0.3">
      <c r="A263" s="175"/>
      <c r="B263" s="186" t="s">
        <v>2808</v>
      </c>
      <c r="C263" s="187"/>
      <c r="D263" s="183">
        <v>584.12</v>
      </c>
      <c r="E263" s="184">
        <v>584.12</v>
      </c>
      <c r="F263" s="181" t="s">
        <v>925</v>
      </c>
      <c r="G263" s="185" t="s">
        <v>4636</v>
      </c>
      <c r="H263" s="182"/>
      <c r="I263" s="175"/>
      <c r="J263" s="175"/>
      <c r="K263" s="175"/>
      <c r="L263" s="175"/>
      <c r="M263" s="175"/>
      <c r="N263" s="175"/>
      <c r="O263" s="175"/>
      <c r="P263" s="175"/>
      <c r="Q263" s="175"/>
      <c r="R263" s="175"/>
      <c r="S263" s="175"/>
      <c r="T263" s="175"/>
      <c r="U263" s="175"/>
      <c r="V263" s="175"/>
      <c r="W263" s="175"/>
      <c r="X263" s="175"/>
      <c r="Y263" s="175"/>
      <c r="Z263" s="175"/>
      <c r="AA263" s="175"/>
      <c r="AB263" s="175"/>
      <c r="AC263" s="175"/>
      <c r="AD263" s="175"/>
      <c r="AE263" s="175"/>
      <c r="AF263" s="175"/>
      <c r="AG263" s="175"/>
      <c r="AH263" s="175"/>
      <c r="AI263" s="175"/>
      <c r="AJ263" s="175"/>
      <c r="AK263" s="175"/>
      <c r="AL263" s="175"/>
      <c r="AM263" s="175"/>
      <c r="AN263" s="175"/>
      <c r="AO263" s="175"/>
      <c r="AP263" s="175"/>
      <c r="AQ263" s="175"/>
      <c r="AR263" s="175"/>
    </row>
    <row r="264" spans="1:44" ht="102" x14ac:dyDescent="0.3">
      <c r="A264" s="175"/>
      <c r="B264" s="181" t="s">
        <v>925</v>
      </c>
      <c r="C264" s="182" t="s">
        <v>926</v>
      </c>
      <c r="D264" s="183">
        <v>717.26</v>
      </c>
      <c r="E264" s="184">
        <v>717.26</v>
      </c>
      <c r="F264" s="185" t="s">
        <v>4636</v>
      </c>
      <c r="G264" s="186" t="s">
        <v>2809</v>
      </c>
      <c r="H264" s="187"/>
      <c r="I264" s="175"/>
      <c r="J264" s="175"/>
      <c r="K264" s="175"/>
      <c r="L264" s="175"/>
      <c r="M264" s="175"/>
      <c r="N264" s="175"/>
      <c r="O264" s="175"/>
      <c r="P264" s="175"/>
      <c r="Q264" s="175"/>
      <c r="R264" s="175"/>
      <c r="S264" s="175"/>
      <c r="T264" s="175"/>
      <c r="U264" s="175"/>
      <c r="V264" s="175"/>
      <c r="W264" s="175"/>
      <c r="X264" s="175"/>
      <c r="Y264" s="175"/>
      <c r="Z264" s="175"/>
      <c r="AA264" s="175"/>
      <c r="AB264" s="175"/>
      <c r="AC264" s="175"/>
      <c r="AD264" s="175"/>
      <c r="AE264" s="175"/>
      <c r="AF264" s="175"/>
      <c r="AG264" s="175"/>
      <c r="AH264" s="175"/>
      <c r="AI264" s="175"/>
      <c r="AJ264" s="175"/>
      <c r="AK264" s="175"/>
      <c r="AL264" s="175"/>
      <c r="AM264" s="175"/>
      <c r="AN264" s="175"/>
      <c r="AO264" s="175"/>
      <c r="AP264" s="175"/>
      <c r="AQ264" s="175"/>
      <c r="AR264" s="175"/>
    </row>
    <row r="265" spans="1:44" ht="102" hidden="1" x14ac:dyDescent="0.3">
      <c r="A265" s="175"/>
      <c r="B265" s="185" t="s">
        <v>4636</v>
      </c>
      <c r="C265" s="182"/>
      <c r="D265" s="183">
        <v>717.26</v>
      </c>
      <c r="E265" s="184">
        <v>717.26</v>
      </c>
      <c r="F265" s="186" t="s">
        <v>2809</v>
      </c>
      <c r="G265" s="181" t="s">
        <v>576</v>
      </c>
      <c r="H265" s="182" t="s">
        <v>577</v>
      </c>
      <c r="I265" s="175"/>
      <c r="J265" s="175"/>
      <c r="K265" s="175"/>
      <c r="L265" s="175"/>
      <c r="M265" s="175"/>
      <c r="N265" s="175"/>
      <c r="O265" s="175"/>
      <c r="P265" s="175"/>
      <c r="Q265" s="175"/>
      <c r="R265" s="175"/>
      <c r="S265" s="175"/>
      <c r="T265" s="175"/>
      <c r="U265" s="175"/>
      <c r="V265" s="175"/>
      <c r="W265" s="175"/>
      <c r="X265" s="175"/>
      <c r="Y265" s="175"/>
      <c r="Z265" s="175"/>
      <c r="AA265" s="175"/>
      <c r="AB265" s="175"/>
      <c r="AC265" s="175"/>
      <c r="AD265" s="175"/>
      <c r="AE265" s="175"/>
      <c r="AF265" s="175"/>
      <c r="AG265" s="175"/>
      <c r="AH265" s="175"/>
      <c r="AI265" s="175"/>
      <c r="AJ265" s="175"/>
      <c r="AK265" s="175"/>
      <c r="AL265" s="175"/>
      <c r="AM265" s="175"/>
      <c r="AN265" s="175"/>
      <c r="AO265" s="175"/>
      <c r="AP265" s="175"/>
      <c r="AQ265" s="175"/>
      <c r="AR265" s="175"/>
    </row>
    <row r="266" spans="1:44" ht="102" hidden="1" x14ac:dyDescent="0.3">
      <c r="A266" s="175"/>
      <c r="B266" s="186" t="s">
        <v>2809</v>
      </c>
      <c r="C266" s="187"/>
      <c r="D266" s="183">
        <v>717.26</v>
      </c>
      <c r="E266" s="184">
        <v>717.26</v>
      </c>
      <c r="F266" s="181" t="s">
        <v>576</v>
      </c>
      <c r="G266" s="185" t="s">
        <v>4636</v>
      </c>
      <c r="H266" s="182"/>
      <c r="I266" s="175"/>
      <c r="J266" s="175"/>
      <c r="K266" s="175"/>
      <c r="L266" s="175"/>
      <c r="M266" s="175"/>
      <c r="N266" s="175"/>
      <c r="O266" s="175"/>
      <c r="P266" s="175"/>
      <c r="Q266" s="175"/>
      <c r="R266" s="175"/>
      <c r="S266" s="175"/>
      <c r="T266" s="175"/>
      <c r="U266" s="175"/>
      <c r="V266" s="175"/>
      <c r="W266" s="175"/>
      <c r="X266" s="175"/>
      <c r="Y266" s="175"/>
      <c r="Z266" s="175"/>
      <c r="AA266" s="175"/>
      <c r="AB266" s="175"/>
      <c r="AC266" s="175"/>
      <c r="AD266" s="175"/>
      <c r="AE266" s="175"/>
      <c r="AF266" s="175"/>
      <c r="AG266" s="175"/>
      <c r="AH266" s="175"/>
      <c r="AI266" s="175"/>
      <c r="AJ266" s="175"/>
      <c r="AK266" s="175"/>
      <c r="AL266" s="175"/>
      <c r="AM266" s="175"/>
      <c r="AN266" s="175"/>
      <c r="AO266" s="175"/>
      <c r="AP266" s="175"/>
      <c r="AQ266" s="175"/>
      <c r="AR266" s="175"/>
    </row>
    <row r="267" spans="1:44" ht="102" x14ac:dyDescent="0.3">
      <c r="A267" s="175"/>
      <c r="B267" s="181" t="s">
        <v>576</v>
      </c>
      <c r="C267" s="182" t="s">
        <v>577</v>
      </c>
      <c r="D267" s="183">
        <v>665.72</v>
      </c>
      <c r="E267" s="184">
        <v>665.72</v>
      </c>
      <c r="F267" s="185" t="s">
        <v>4636</v>
      </c>
      <c r="G267" s="186" t="s">
        <v>2810</v>
      </c>
      <c r="H267" s="187"/>
      <c r="I267" s="175"/>
      <c r="J267" s="175"/>
      <c r="K267" s="175"/>
      <c r="L267" s="175"/>
      <c r="M267" s="175"/>
      <c r="N267" s="175"/>
      <c r="O267" s="175"/>
      <c r="P267" s="175"/>
      <c r="Q267" s="175"/>
      <c r="R267" s="175"/>
      <c r="S267" s="175"/>
      <c r="T267" s="175"/>
      <c r="U267" s="175"/>
      <c r="V267" s="175"/>
      <c r="W267" s="175"/>
      <c r="X267" s="175"/>
      <c r="Y267" s="175"/>
      <c r="Z267" s="175"/>
      <c r="AA267" s="175"/>
      <c r="AB267" s="175"/>
      <c r="AC267" s="175"/>
      <c r="AD267" s="175"/>
      <c r="AE267" s="175"/>
      <c r="AF267" s="175"/>
      <c r="AG267" s="175"/>
      <c r="AH267" s="175"/>
      <c r="AI267" s="175"/>
      <c r="AJ267" s="175"/>
      <c r="AK267" s="175"/>
      <c r="AL267" s="175"/>
      <c r="AM267" s="175"/>
      <c r="AN267" s="175"/>
      <c r="AO267" s="175"/>
      <c r="AP267" s="175"/>
      <c r="AQ267" s="175"/>
      <c r="AR267" s="175"/>
    </row>
    <row r="268" spans="1:44" ht="102" hidden="1" x14ac:dyDescent="0.3">
      <c r="A268" s="175"/>
      <c r="B268" s="185" t="s">
        <v>4636</v>
      </c>
      <c r="C268" s="182"/>
      <c r="D268" s="183">
        <v>665.72</v>
      </c>
      <c r="E268" s="184">
        <v>665.72</v>
      </c>
      <c r="F268" s="186" t="s">
        <v>2810</v>
      </c>
      <c r="G268" s="181" t="s">
        <v>660</v>
      </c>
      <c r="H268" s="182" t="s">
        <v>661</v>
      </c>
      <c r="I268" s="175"/>
      <c r="J268" s="175"/>
      <c r="K268" s="175"/>
      <c r="L268" s="175"/>
      <c r="M268" s="175"/>
      <c r="N268" s="175"/>
      <c r="O268" s="175"/>
      <c r="P268" s="175"/>
      <c r="Q268" s="175"/>
      <c r="R268" s="175"/>
      <c r="S268" s="175"/>
      <c r="T268" s="175"/>
      <c r="U268" s="175"/>
      <c r="V268" s="175"/>
      <c r="W268" s="175"/>
      <c r="X268" s="175"/>
      <c r="Y268" s="175"/>
      <c r="Z268" s="175"/>
      <c r="AA268" s="175"/>
      <c r="AB268" s="175"/>
      <c r="AC268" s="175"/>
      <c r="AD268" s="175"/>
      <c r="AE268" s="175"/>
      <c r="AF268" s="175"/>
      <c r="AG268" s="175"/>
      <c r="AH268" s="175"/>
      <c r="AI268" s="175"/>
      <c r="AJ268" s="175"/>
      <c r="AK268" s="175"/>
      <c r="AL268" s="175"/>
      <c r="AM268" s="175"/>
      <c r="AN268" s="175"/>
      <c r="AO268" s="175"/>
      <c r="AP268" s="175"/>
      <c r="AQ268" s="175"/>
      <c r="AR268" s="175"/>
    </row>
    <row r="269" spans="1:44" ht="102" hidden="1" x14ac:dyDescent="0.3">
      <c r="A269" s="175"/>
      <c r="B269" s="186" t="s">
        <v>2810</v>
      </c>
      <c r="C269" s="187"/>
      <c r="D269" s="183">
        <v>665.72</v>
      </c>
      <c r="E269" s="184">
        <v>665.72</v>
      </c>
      <c r="F269" s="181" t="s">
        <v>660</v>
      </c>
      <c r="G269" s="185" t="s">
        <v>4636</v>
      </c>
      <c r="H269" s="182"/>
      <c r="I269" s="175"/>
      <c r="J269" s="175"/>
      <c r="K269" s="175"/>
      <c r="L269" s="175"/>
      <c r="M269" s="175"/>
      <c r="N269" s="175"/>
      <c r="O269" s="175"/>
      <c r="P269" s="175"/>
      <c r="Q269" s="175"/>
      <c r="R269" s="175"/>
      <c r="S269" s="175"/>
      <c r="T269" s="175"/>
      <c r="U269" s="175"/>
      <c r="V269" s="175"/>
      <c r="W269" s="175"/>
      <c r="X269" s="175"/>
      <c r="Y269" s="175"/>
      <c r="Z269" s="175"/>
      <c r="AA269" s="175"/>
      <c r="AB269" s="175"/>
      <c r="AC269" s="175"/>
      <c r="AD269" s="175"/>
      <c r="AE269" s="175"/>
      <c r="AF269" s="175"/>
      <c r="AG269" s="175"/>
      <c r="AH269" s="175"/>
      <c r="AI269" s="175"/>
      <c r="AJ269" s="175"/>
      <c r="AK269" s="175"/>
      <c r="AL269" s="175"/>
      <c r="AM269" s="175"/>
      <c r="AN269" s="175"/>
      <c r="AO269" s="175"/>
      <c r="AP269" s="175"/>
      <c r="AQ269" s="175"/>
      <c r="AR269" s="175"/>
    </row>
    <row r="270" spans="1:44" ht="102" x14ac:dyDescent="0.3">
      <c r="A270" s="175"/>
      <c r="B270" s="181" t="s">
        <v>660</v>
      </c>
      <c r="C270" s="182" t="s">
        <v>661</v>
      </c>
      <c r="D270" s="183">
        <v>644.25</v>
      </c>
      <c r="E270" s="184">
        <v>644.25</v>
      </c>
      <c r="F270" s="185" t="s">
        <v>4636</v>
      </c>
      <c r="G270" s="186" t="s">
        <v>2811</v>
      </c>
      <c r="H270" s="187"/>
      <c r="I270" s="175"/>
      <c r="J270" s="175"/>
      <c r="K270" s="175"/>
      <c r="L270" s="175"/>
      <c r="M270" s="175"/>
      <c r="N270" s="175"/>
      <c r="O270" s="175"/>
      <c r="P270" s="175"/>
      <c r="Q270" s="175"/>
      <c r="R270" s="175"/>
      <c r="S270" s="175"/>
      <c r="T270" s="175"/>
      <c r="U270" s="175"/>
      <c r="V270" s="175"/>
      <c r="W270" s="175"/>
      <c r="X270" s="175"/>
      <c r="Y270" s="175"/>
      <c r="Z270" s="175"/>
      <c r="AA270" s="175"/>
      <c r="AB270" s="175"/>
      <c r="AC270" s="175"/>
      <c r="AD270" s="175"/>
      <c r="AE270" s="175"/>
      <c r="AF270" s="175"/>
      <c r="AG270" s="175"/>
      <c r="AH270" s="175"/>
      <c r="AI270" s="175"/>
      <c r="AJ270" s="175"/>
      <c r="AK270" s="175"/>
      <c r="AL270" s="175"/>
      <c r="AM270" s="175"/>
      <c r="AN270" s="175"/>
      <c r="AO270" s="175"/>
      <c r="AP270" s="175"/>
      <c r="AQ270" s="175"/>
      <c r="AR270" s="175"/>
    </row>
    <row r="271" spans="1:44" ht="102" hidden="1" x14ac:dyDescent="0.3">
      <c r="A271" s="175"/>
      <c r="B271" s="185" t="s">
        <v>4636</v>
      </c>
      <c r="C271" s="182"/>
      <c r="D271" s="183">
        <v>644.25</v>
      </c>
      <c r="E271" s="184">
        <v>644.25</v>
      </c>
      <c r="F271" s="186" t="s">
        <v>2811</v>
      </c>
      <c r="G271" s="181" t="s">
        <v>627</v>
      </c>
      <c r="H271" s="182" t="s">
        <v>628</v>
      </c>
      <c r="I271" s="175"/>
      <c r="J271" s="175"/>
      <c r="K271" s="175"/>
      <c r="L271" s="175"/>
      <c r="M271" s="175"/>
      <c r="N271" s="175"/>
      <c r="O271" s="175"/>
      <c r="P271" s="175"/>
      <c r="Q271" s="175"/>
      <c r="R271" s="175"/>
      <c r="S271" s="175"/>
      <c r="T271" s="175"/>
      <c r="U271" s="175"/>
      <c r="V271" s="175"/>
      <c r="W271" s="175"/>
      <c r="X271" s="175"/>
      <c r="Y271" s="175"/>
      <c r="Z271" s="175"/>
      <c r="AA271" s="175"/>
      <c r="AB271" s="175"/>
      <c r="AC271" s="175"/>
      <c r="AD271" s="175"/>
      <c r="AE271" s="175"/>
      <c r="AF271" s="175"/>
      <c r="AG271" s="175"/>
      <c r="AH271" s="175"/>
      <c r="AI271" s="175"/>
      <c r="AJ271" s="175"/>
      <c r="AK271" s="175"/>
      <c r="AL271" s="175"/>
      <c r="AM271" s="175"/>
      <c r="AN271" s="175"/>
      <c r="AO271" s="175"/>
      <c r="AP271" s="175"/>
      <c r="AQ271" s="175"/>
      <c r="AR271" s="175"/>
    </row>
    <row r="272" spans="1:44" ht="102" hidden="1" x14ac:dyDescent="0.3">
      <c r="A272" s="175"/>
      <c r="B272" s="186" t="s">
        <v>2811</v>
      </c>
      <c r="C272" s="187"/>
      <c r="D272" s="183">
        <v>644.25</v>
      </c>
      <c r="E272" s="184">
        <v>644.25</v>
      </c>
      <c r="F272" s="181" t="s">
        <v>627</v>
      </c>
      <c r="G272" s="185" t="s">
        <v>4636</v>
      </c>
      <c r="H272" s="182"/>
      <c r="I272" s="175"/>
      <c r="J272" s="175"/>
      <c r="K272" s="175"/>
      <c r="L272" s="175"/>
      <c r="M272" s="175"/>
      <c r="N272" s="175"/>
      <c r="O272" s="175"/>
      <c r="P272" s="175"/>
      <c r="Q272" s="175"/>
      <c r="R272" s="175"/>
      <c r="S272" s="175"/>
      <c r="T272" s="175"/>
      <c r="U272" s="175"/>
      <c r="V272" s="175"/>
      <c r="W272" s="175"/>
      <c r="X272" s="175"/>
      <c r="Y272" s="175"/>
      <c r="Z272" s="175"/>
      <c r="AA272" s="175"/>
      <c r="AB272" s="175"/>
      <c r="AC272" s="175"/>
      <c r="AD272" s="175"/>
      <c r="AE272" s="175"/>
      <c r="AF272" s="175"/>
      <c r="AG272" s="175"/>
      <c r="AH272" s="175"/>
      <c r="AI272" s="175"/>
      <c r="AJ272" s="175"/>
      <c r="AK272" s="175"/>
      <c r="AL272" s="175"/>
      <c r="AM272" s="175"/>
      <c r="AN272" s="175"/>
      <c r="AO272" s="175"/>
      <c r="AP272" s="175"/>
      <c r="AQ272" s="175"/>
      <c r="AR272" s="175"/>
    </row>
    <row r="273" spans="1:44" ht="102" x14ac:dyDescent="0.3">
      <c r="A273" s="175"/>
      <c r="B273" s="181" t="s">
        <v>627</v>
      </c>
      <c r="C273" s="182" t="s">
        <v>628</v>
      </c>
      <c r="D273" s="183">
        <v>584.12</v>
      </c>
      <c r="E273" s="184">
        <v>584.12</v>
      </c>
      <c r="F273" s="185" t="s">
        <v>4636</v>
      </c>
      <c r="G273" s="186" t="s">
        <v>2812</v>
      </c>
      <c r="H273" s="187"/>
      <c r="I273" s="175"/>
      <c r="J273" s="175"/>
      <c r="K273" s="175"/>
      <c r="L273" s="175"/>
      <c r="M273" s="175"/>
      <c r="N273" s="175"/>
      <c r="O273" s="175"/>
      <c r="P273" s="175"/>
      <c r="Q273" s="175"/>
      <c r="R273" s="175"/>
      <c r="S273" s="175"/>
      <c r="T273" s="175"/>
      <c r="U273" s="175"/>
      <c r="V273" s="175"/>
      <c r="W273" s="175"/>
      <c r="X273" s="175"/>
      <c r="Y273" s="175"/>
      <c r="Z273" s="175"/>
      <c r="AA273" s="175"/>
      <c r="AB273" s="175"/>
      <c r="AC273" s="175"/>
      <c r="AD273" s="175"/>
      <c r="AE273" s="175"/>
      <c r="AF273" s="175"/>
      <c r="AG273" s="175"/>
      <c r="AH273" s="175"/>
      <c r="AI273" s="175"/>
      <c r="AJ273" s="175"/>
      <c r="AK273" s="175"/>
      <c r="AL273" s="175"/>
      <c r="AM273" s="175"/>
      <c r="AN273" s="175"/>
      <c r="AO273" s="175"/>
      <c r="AP273" s="175"/>
      <c r="AQ273" s="175"/>
      <c r="AR273" s="175"/>
    </row>
    <row r="274" spans="1:44" ht="102" hidden="1" x14ac:dyDescent="0.3">
      <c r="A274" s="175"/>
      <c r="B274" s="185" t="s">
        <v>4636</v>
      </c>
      <c r="C274" s="182"/>
      <c r="D274" s="183">
        <v>584.12</v>
      </c>
      <c r="E274" s="184">
        <v>584.12</v>
      </c>
      <c r="F274" s="186" t="s">
        <v>2812</v>
      </c>
      <c r="G274" s="181" t="s">
        <v>498</v>
      </c>
      <c r="H274" s="182" t="s">
        <v>499</v>
      </c>
      <c r="I274" s="175"/>
      <c r="J274" s="175"/>
      <c r="K274" s="175"/>
      <c r="L274" s="175"/>
      <c r="M274" s="175"/>
      <c r="N274" s="175"/>
      <c r="O274" s="175"/>
      <c r="P274" s="175"/>
      <c r="Q274" s="175"/>
      <c r="R274" s="175"/>
      <c r="S274" s="175"/>
      <c r="T274" s="175"/>
      <c r="U274" s="175"/>
      <c r="V274" s="175"/>
      <c r="W274" s="175"/>
      <c r="X274" s="175"/>
      <c r="Y274" s="175"/>
      <c r="Z274" s="175"/>
      <c r="AA274" s="175"/>
      <c r="AB274" s="175"/>
      <c r="AC274" s="175"/>
      <c r="AD274" s="175"/>
      <c r="AE274" s="175"/>
      <c r="AF274" s="175"/>
      <c r="AG274" s="175"/>
      <c r="AH274" s="175"/>
      <c r="AI274" s="175"/>
      <c r="AJ274" s="175"/>
      <c r="AK274" s="175"/>
      <c r="AL274" s="175"/>
      <c r="AM274" s="175"/>
      <c r="AN274" s="175"/>
      <c r="AO274" s="175"/>
      <c r="AP274" s="175"/>
      <c r="AQ274" s="175"/>
      <c r="AR274" s="175"/>
    </row>
    <row r="275" spans="1:44" ht="102" hidden="1" x14ac:dyDescent="0.3">
      <c r="A275" s="175"/>
      <c r="B275" s="186" t="s">
        <v>2812</v>
      </c>
      <c r="C275" s="187"/>
      <c r="D275" s="183">
        <v>584.12</v>
      </c>
      <c r="E275" s="184">
        <v>584.12</v>
      </c>
      <c r="F275" s="181" t="s">
        <v>498</v>
      </c>
      <c r="G275" s="185" t="s">
        <v>4636</v>
      </c>
      <c r="H275" s="182"/>
      <c r="I275" s="175"/>
      <c r="J275" s="175"/>
      <c r="K275" s="175"/>
      <c r="L275" s="175"/>
      <c r="M275" s="175"/>
      <c r="N275" s="175"/>
      <c r="O275" s="175"/>
      <c r="P275" s="175"/>
      <c r="Q275" s="175"/>
      <c r="R275" s="175"/>
      <c r="S275" s="175"/>
      <c r="T275" s="175"/>
      <c r="U275" s="175"/>
      <c r="V275" s="175"/>
      <c r="W275" s="175"/>
      <c r="X275" s="175"/>
      <c r="Y275" s="175"/>
      <c r="Z275" s="175"/>
      <c r="AA275" s="175"/>
      <c r="AB275" s="175"/>
      <c r="AC275" s="175"/>
      <c r="AD275" s="175"/>
      <c r="AE275" s="175"/>
      <c r="AF275" s="175"/>
      <c r="AG275" s="175"/>
      <c r="AH275" s="175"/>
      <c r="AI275" s="175"/>
      <c r="AJ275" s="175"/>
      <c r="AK275" s="175"/>
      <c r="AL275" s="175"/>
      <c r="AM275" s="175"/>
      <c r="AN275" s="175"/>
      <c r="AO275" s="175"/>
      <c r="AP275" s="175"/>
      <c r="AQ275" s="175"/>
      <c r="AR275" s="175"/>
    </row>
    <row r="276" spans="1:44" ht="102" x14ac:dyDescent="0.3">
      <c r="A276" s="175"/>
      <c r="B276" s="181" t="s">
        <v>498</v>
      </c>
      <c r="C276" s="182" t="s">
        <v>499</v>
      </c>
      <c r="D276" s="183">
        <v>712.97</v>
      </c>
      <c r="E276" s="184">
        <v>712.97</v>
      </c>
      <c r="F276" s="185" t="s">
        <v>4636</v>
      </c>
      <c r="G276" s="186" t="s">
        <v>2813</v>
      </c>
      <c r="H276" s="187"/>
      <c r="I276" s="175"/>
      <c r="J276" s="175"/>
      <c r="K276" s="175"/>
      <c r="L276" s="175"/>
      <c r="M276" s="175"/>
      <c r="N276" s="175"/>
      <c r="O276" s="175"/>
      <c r="P276" s="175"/>
      <c r="Q276" s="175"/>
      <c r="R276" s="175"/>
      <c r="S276" s="175"/>
      <c r="T276" s="175"/>
      <c r="U276" s="175"/>
      <c r="V276" s="175"/>
      <c r="W276" s="175"/>
      <c r="X276" s="175"/>
      <c r="Y276" s="175"/>
      <c r="Z276" s="175"/>
      <c r="AA276" s="175"/>
      <c r="AB276" s="175"/>
      <c r="AC276" s="175"/>
      <c r="AD276" s="175"/>
      <c r="AE276" s="175"/>
      <c r="AF276" s="175"/>
      <c r="AG276" s="175"/>
      <c r="AH276" s="175"/>
      <c r="AI276" s="175"/>
      <c r="AJ276" s="175"/>
      <c r="AK276" s="175"/>
      <c r="AL276" s="175"/>
      <c r="AM276" s="175"/>
      <c r="AN276" s="175"/>
      <c r="AO276" s="175"/>
      <c r="AP276" s="175"/>
      <c r="AQ276" s="175"/>
      <c r="AR276" s="175"/>
    </row>
    <row r="277" spans="1:44" ht="102" hidden="1" x14ac:dyDescent="0.3">
      <c r="A277" s="175"/>
      <c r="B277" s="185" t="s">
        <v>4636</v>
      </c>
      <c r="C277" s="182"/>
      <c r="D277" s="183">
        <v>712.97</v>
      </c>
      <c r="E277" s="184">
        <v>712.97</v>
      </c>
      <c r="F277" s="186" t="s">
        <v>2813</v>
      </c>
      <c r="G277" s="181" t="s">
        <v>1286</v>
      </c>
      <c r="H277" s="182" t="s">
        <v>1287</v>
      </c>
      <c r="I277" s="175"/>
      <c r="J277" s="175"/>
      <c r="K277" s="175"/>
      <c r="L277" s="175"/>
      <c r="M277" s="175"/>
      <c r="N277" s="175"/>
      <c r="O277" s="175"/>
      <c r="P277" s="175"/>
      <c r="Q277" s="175"/>
      <c r="R277" s="175"/>
      <c r="S277" s="175"/>
      <c r="T277" s="175"/>
      <c r="U277" s="175"/>
      <c r="V277" s="175"/>
      <c r="W277" s="175"/>
      <c r="X277" s="175"/>
      <c r="Y277" s="175"/>
      <c r="Z277" s="175"/>
      <c r="AA277" s="175"/>
      <c r="AB277" s="175"/>
      <c r="AC277" s="175"/>
      <c r="AD277" s="175"/>
      <c r="AE277" s="175"/>
      <c r="AF277" s="175"/>
      <c r="AG277" s="175"/>
      <c r="AH277" s="175"/>
      <c r="AI277" s="175"/>
      <c r="AJ277" s="175"/>
      <c r="AK277" s="175"/>
      <c r="AL277" s="175"/>
      <c r="AM277" s="175"/>
      <c r="AN277" s="175"/>
      <c r="AO277" s="175"/>
      <c r="AP277" s="175"/>
      <c r="AQ277" s="175"/>
      <c r="AR277" s="175"/>
    </row>
    <row r="278" spans="1:44" ht="102" hidden="1" x14ac:dyDescent="0.3">
      <c r="A278" s="175"/>
      <c r="B278" s="186" t="s">
        <v>2813</v>
      </c>
      <c r="C278" s="187"/>
      <c r="D278" s="183">
        <v>712.97</v>
      </c>
      <c r="E278" s="184">
        <v>712.97</v>
      </c>
      <c r="F278" s="181" t="s">
        <v>1286</v>
      </c>
      <c r="G278" s="185" t="s">
        <v>4636</v>
      </c>
      <c r="H278" s="182"/>
      <c r="I278" s="175"/>
      <c r="J278" s="175"/>
      <c r="K278" s="175"/>
      <c r="L278" s="175"/>
      <c r="M278" s="175"/>
      <c r="N278" s="175"/>
      <c r="O278" s="175"/>
      <c r="P278" s="175"/>
      <c r="Q278" s="175"/>
      <c r="R278" s="175"/>
      <c r="S278" s="175"/>
      <c r="T278" s="175"/>
      <c r="U278" s="175"/>
      <c r="V278" s="175"/>
      <c r="W278" s="175"/>
      <c r="X278" s="175"/>
      <c r="Y278" s="175"/>
      <c r="Z278" s="175"/>
      <c r="AA278" s="175"/>
      <c r="AB278" s="175"/>
      <c r="AC278" s="175"/>
      <c r="AD278" s="175"/>
      <c r="AE278" s="175"/>
      <c r="AF278" s="175"/>
      <c r="AG278" s="175"/>
      <c r="AH278" s="175"/>
      <c r="AI278" s="175"/>
      <c r="AJ278" s="175"/>
      <c r="AK278" s="175"/>
      <c r="AL278" s="175"/>
      <c r="AM278" s="175"/>
      <c r="AN278" s="175"/>
      <c r="AO278" s="175"/>
      <c r="AP278" s="175"/>
      <c r="AQ278" s="175"/>
      <c r="AR278" s="175"/>
    </row>
    <row r="279" spans="1:44" ht="102" x14ac:dyDescent="0.3">
      <c r="A279" s="175"/>
      <c r="B279" s="181" t="s">
        <v>1286</v>
      </c>
      <c r="C279" s="182" t="s">
        <v>1287</v>
      </c>
      <c r="D279" s="183">
        <v>665.72</v>
      </c>
      <c r="E279" s="184">
        <v>665.72</v>
      </c>
      <c r="F279" s="185" t="s">
        <v>4636</v>
      </c>
      <c r="G279" s="186" t="s">
        <v>2814</v>
      </c>
      <c r="H279" s="187"/>
      <c r="I279" s="175"/>
      <c r="J279" s="175"/>
      <c r="K279" s="175"/>
      <c r="L279" s="175"/>
      <c r="M279" s="175"/>
      <c r="N279" s="175"/>
      <c r="O279" s="175"/>
      <c r="P279" s="175"/>
      <c r="Q279" s="175"/>
      <c r="R279" s="175"/>
      <c r="S279" s="175"/>
      <c r="T279" s="175"/>
      <c r="U279" s="175"/>
      <c r="V279" s="175"/>
      <c r="W279" s="175"/>
      <c r="X279" s="175"/>
      <c r="Y279" s="175"/>
      <c r="Z279" s="175"/>
      <c r="AA279" s="175"/>
      <c r="AB279" s="175"/>
      <c r="AC279" s="175"/>
      <c r="AD279" s="175"/>
      <c r="AE279" s="175"/>
      <c r="AF279" s="175"/>
      <c r="AG279" s="175"/>
      <c r="AH279" s="175"/>
      <c r="AI279" s="175"/>
      <c r="AJ279" s="175"/>
      <c r="AK279" s="175"/>
      <c r="AL279" s="175"/>
      <c r="AM279" s="175"/>
      <c r="AN279" s="175"/>
      <c r="AO279" s="175"/>
      <c r="AP279" s="175"/>
      <c r="AQ279" s="175"/>
      <c r="AR279" s="175"/>
    </row>
    <row r="280" spans="1:44" ht="102" hidden="1" x14ac:dyDescent="0.3">
      <c r="A280" s="175"/>
      <c r="B280" s="185" t="s">
        <v>4636</v>
      </c>
      <c r="C280" s="182"/>
      <c r="D280" s="183">
        <v>665.72</v>
      </c>
      <c r="E280" s="184">
        <v>665.72</v>
      </c>
      <c r="F280" s="186" t="s">
        <v>2814</v>
      </c>
      <c r="G280" s="181" t="s">
        <v>670</v>
      </c>
      <c r="H280" s="182" t="s">
        <v>671</v>
      </c>
      <c r="I280" s="175"/>
      <c r="J280" s="175"/>
      <c r="K280" s="175"/>
      <c r="L280" s="175"/>
      <c r="M280" s="175"/>
      <c r="N280" s="175"/>
      <c r="O280" s="175"/>
      <c r="P280" s="175"/>
      <c r="Q280" s="175"/>
      <c r="R280" s="175"/>
      <c r="S280" s="175"/>
      <c r="T280" s="175"/>
      <c r="U280" s="175"/>
      <c r="V280" s="175"/>
      <c r="W280" s="175"/>
      <c r="X280" s="175"/>
      <c r="Y280" s="175"/>
      <c r="Z280" s="175"/>
      <c r="AA280" s="175"/>
      <c r="AB280" s="175"/>
      <c r="AC280" s="175"/>
      <c r="AD280" s="175"/>
      <c r="AE280" s="175"/>
      <c r="AF280" s="175"/>
      <c r="AG280" s="175"/>
      <c r="AH280" s="175"/>
      <c r="AI280" s="175"/>
      <c r="AJ280" s="175"/>
      <c r="AK280" s="175"/>
      <c r="AL280" s="175"/>
      <c r="AM280" s="175"/>
      <c r="AN280" s="175"/>
      <c r="AO280" s="175"/>
      <c r="AP280" s="175"/>
      <c r="AQ280" s="175"/>
      <c r="AR280" s="175"/>
    </row>
    <row r="281" spans="1:44" ht="102" hidden="1" x14ac:dyDescent="0.3">
      <c r="A281" s="175"/>
      <c r="B281" s="186" t="s">
        <v>2814</v>
      </c>
      <c r="C281" s="187"/>
      <c r="D281" s="183">
        <v>665.72</v>
      </c>
      <c r="E281" s="184">
        <v>665.72</v>
      </c>
      <c r="F281" s="181" t="s">
        <v>670</v>
      </c>
      <c r="G281" s="185" t="s">
        <v>4636</v>
      </c>
      <c r="H281" s="182"/>
      <c r="I281" s="175"/>
      <c r="J281" s="175"/>
      <c r="K281" s="175"/>
      <c r="L281" s="175"/>
      <c r="M281" s="175"/>
      <c r="N281" s="175"/>
      <c r="O281" s="175"/>
      <c r="P281" s="175"/>
      <c r="Q281" s="175"/>
      <c r="R281" s="175"/>
      <c r="S281" s="175"/>
      <c r="T281" s="175"/>
      <c r="U281" s="175"/>
      <c r="V281" s="175"/>
      <c r="W281" s="175"/>
      <c r="X281" s="175"/>
      <c r="Y281" s="175"/>
      <c r="Z281" s="175"/>
      <c r="AA281" s="175"/>
      <c r="AB281" s="175"/>
      <c r="AC281" s="175"/>
      <c r="AD281" s="175"/>
      <c r="AE281" s="175"/>
      <c r="AF281" s="175"/>
      <c r="AG281" s="175"/>
      <c r="AH281" s="175"/>
      <c r="AI281" s="175"/>
      <c r="AJ281" s="175"/>
      <c r="AK281" s="175"/>
      <c r="AL281" s="175"/>
      <c r="AM281" s="175"/>
      <c r="AN281" s="175"/>
      <c r="AO281" s="175"/>
      <c r="AP281" s="175"/>
      <c r="AQ281" s="175"/>
      <c r="AR281" s="175"/>
    </row>
    <row r="282" spans="1:44" ht="102" x14ac:dyDescent="0.3">
      <c r="A282" s="175"/>
      <c r="B282" s="181" t="s">
        <v>670</v>
      </c>
      <c r="C282" s="182" t="s">
        <v>671</v>
      </c>
      <c r="D282" s="183">
        <v>743.03</v>
      </c>
      <c r="E282" s="184">
        <v>743.03</v>
      </c>
      <c r="F282" s="185" t="s">
        <v>4636</v>
      </c>
      <c r="G282" s="186" t="s">
        <v>2667</v>
      </c>
      <c r="H282" s="187"/>
      <c r="I282" s="175"/>
      <c r="J282" s="175"/>
      <c r="K282" s="175"/>
      <c r="L282" s="175"/>
      <c r="M282" s="175"/>
      <c r="N282" s="175"/>
      <c r="O282" s="175"/>
      <c r="P282" s="175"/>
      <c r="Q282" s="175"/>
      <c r="R282" s="175"/>
      <c r="S282" s="175"/>
      <c r="T282" s="175"/>
      <c r="U282" s="175"/>
      <c r="V282" s="175"/>
      <c r="W282" s="175"/>
      <c r="X282" s="175"/>
      <c r="Y282" s="175"/>
      <c r="Z282" s="175"/>
      <c r="AA282" s="175"/>
      <c r="AB282" s="175"/>
      <c r="AC282" s="175"/>
      <c r="AD282" s="175"/>
      <c r="AE282" s="175"/>
      <c r="AF282" s="175"/>
      <c r="AG282" s="175"/>
      <c r="AH282" s="175"/>
      <c r="AI282" s="175"/>
      <c r="AJ282" s="175"/>
      <c r="AK282" s="175"/>
      <c r="AL282" s="175"/>
      <c r="AM282" s="175"/>
      <c r="AN282" s="175"/>
      <c r="AO282" s="175"/>
      <c r="AP282" s="175"/>
      <c r="AQ282" s="175"/>
      <c r="AR282" s="175"/>
    </row>
    <row r="283" spans="1:44" ht="102" hidden="1" x14ac:dyDescent="0.3">
      <c r="A283" s="175"/>
      <c r="B283" s="185" t="s">
        <v>4636</v>
      </c>
      <c r="C283" s="182"/>
      <c r="D283" s="183">
        <v>743.03</v>
      </c>
      <c r="E283" s="184">
        <v>743.03</v>
      </c>
      <c r="F283" s="186" t="s">
        <v>2667</v>
      </c>
      <c r="G283" s="181" t="s">
        <v>2625</v>
      </c>
      <c r="H283" s="182" t="s">
        <v>1655</v>
      </c>
      <c r="I283" s="175"/>
      <c r="J283" s="175"/>
      <c r="K283" s="175"/>
      <c r="L283" s="175"/>
      <c r="M283" s="175"/>
      <c r="N283" s="175"/>
      <c r="O283" s="175"/>
      <c r="P283" s="175"/>
      <c r="Q283" s="175"/>
      <c r="R283" s="175"/>
      <c r="S283" s="175"/>
      <c r="T283" s="175"/>
      <c r="U283" s="175"/>
      <c r="V283" s="175"/>
      <c r="W283" s="175"/>
      <c r="X283" s="175"/>
      <c r="Y283" s="175"/>
      <c r="Z283" s="175"/>
      <c r="AA283" s="175"/>
      <c r="AB283" s="175"/>
      <c r="AC283" s="175"/>
      <c r="AD283" s="175"/>
      <c r="AE283" s="175"/>
      <c r="AF283" s="175"/>
      <c r="AG283" s="175"/>
      <c r="AH283" s="175"/>
      <c r="AI283" s="175"/>
      <c r="AJ283" s="175"/>
      <c r="AK283" s="175"/>
      <c r="AL283" s="175"/>
      <c r="AM283" s="175"/>
      <c r="AN283" s="175"/>
      <c r="AO283" s="175"/>
      <c r="AP283" s="175"/>
      <c r="AQ283" s="175"/>
      <c r="AR283" s="175"/>
    </row>
    <row r="284" spans="1:44" ht="102" hidden="1" x14ac:dyDescent="0.3">
      <c r="A284" s="175"/>
      <c r="B284" s="186" t="s">
        <v>2667</v>
      </c>
      <c r="C284" s="187"/>
      <c r="D284" s="183">
        <v>743.03</v>
      </c>
      <c r="E284" s="184">
        <v>743.03</v>
      </c>
      <c r="F284" s="181" t="s">
        <v>2625</v>
      </c>
      <c r="G284" s="185" t="s">
        <v>4636</v>
      </c>
      <c r="H284" s="182"/>
      <c r="I284" s="175"/>
      <c r="J284" s="175"/>
      <c r="K284" s="175"/>
      <c r="L284" s="175"/>
      <c r="M284" s="175"/>
      <c r="N284" s="175"/>
      <c r="O284" s="175"/>
      <c r="P284" s="175"/>
      <c r="Q284" s="175"/>
      <c r="R284" s="175"/>
      <c r="S284" s="175"/>
      <c r="T284" s="175"/>
      <c r="U284" s="175"/>
      <c r="V284" s="175"/>
      <c r="W284" s="175"/>
      <c r="X284" s="175"/>
      <c r="Y284" s="175"/>
      <c r="Z284" s="175"/>
      <c r="AA284" s="175"/>
      <c r="AB284" s="175"/>
      <c r="AC284" s="175"/>
      <c r="AD284" s="175"/>
      <c r="AE284" s="175"/>
      <c r="AF284" s="175"/>
      <c r="AG284" s="175"/>
      <c r="AH284" s="175"/>
      <c r="AI284" s="175"/>
      <c r="AJ284" s="175"/>
      <c r="AK284" s="175"/>
      <c r="AL284" s="175"/>
      <c r="AM284" s="175"/>
      <c r="AN284" s="175"/>
      <c r="AO284" s="175"/>
      <c r="AP284" s="175"/>
      <c r="AQ284" s="175"/>
      <c r="AR284" s="175"/>
    </row>
    <row r="285" spans="1:44" ht="102" x14ac:dyDescent="0.3">
      <c r="A285" s="175"/>
      <c r="B285" s="181" t="s">
        <v>2625</v>
      </c>
      <c r="C285" s="182" t="s">
        <v>1655</v>
      </c>
      <c r="D285" s="183">
        <v>584.12</v>
      </c>
      <c r="E285" s="184">
        <v>584.12</v>
      </c>
      <c r="F285" s="185" t="s">
        <v>4636</v>
      </c>
      <c r="G285" s="186" t="s">
        <v>3881</v>
      </c>
      <c r="H285" s="187"/>
      <c r="I285" s="175"/>
      <c r="J285" s="175"/>
      <c r="K285" s="175"/>
      <c r="L285" s="175"/>
      <c r="M285" s="175"/>
      <c r="N285" s="175"/>
      <c r="O285" s="175"/>
      <c r="P285" s="175"/>
      <c r="Q285" s="175"/>
      <c r="R285" s="175"/>
      <c r="S285" s="175"/>
      <c r="T285" s="175"/>
      <c r="U285" s="175"/>
      <c r="V285" s="175"/>
      <c r="W285" s="175"/>
      <c r="X285" s="175"/>
      <c r="Y285" s="175"/>
      <c r="Z285" s="175"/>
      <c r="AA285" s="175"/>
      <c r="AB285" s="175"/>
      <c r="AC285" s="175"/>
      <c r="AD285" s="175"/>
      <c r="AE285" s="175"/>
      <c r="AF285" s="175"/>
      <c r="AG285" s="175"/>
      <c r="AH285" s="175"/>
      <c r="AI285" s="175"/>
      <c r="AJ285" s="175"/>
      <c r="AK285" s="175"/>
      <c r="AL285" s="175"/>
      <c r="AM285" s="175"/>
      <c r="AN285" s="175"/>
      <c r="AO285" s="175"/>
      <c r="AP285" s="175"/>
      <c r="AQ285" s="175"/>
      <c r="AR285" s="175"/>
    </row>
    <row r="286" spans="1:44" ht="102" hidden="1" x14ac:dyDescent="0.3">
      <c r="A286" s="175"/>
      <c r="B286" s="185" t="s">
        <v>4636</v>
      </c>
      <c r="C286" s="182"/>
      <c r="D286" s="183">
        <v>584.12</v>
      </c>
      <c r="E286" s="184">
        <v>584.12</v>
      </c>
      <c r="F286" s="186" t="s">
        <v>3881</v>
      </c>
      <c r="G286" s="181" t="s">
        <v>1619</v>
      </c>
      <c r="H286" s="182" t="s">
        <v>1620</v>
      </c>
      <c r="I286" s="175"/>
      <c r="J286" s="175"/>
      <c r="K286" s="175"/>
      <c r="L286" s="175"/>
      <c r="M286" s="175"/>
      <c r="N286" s="175"/>
      <c r="O286" s="175"/>
      <c r="P286" s="175"/>
      <c r="Q286" s="175"/>
      <c r="R286" s="175"/>
      <c r="S286" s="175"/>
      <c r="T286" s="175"/>
      <c r="U286" s="175"/>
      <c r="V286" s="175"/>
      <c r="W286" s="175"/>
      <c r="X286" s="175"/>
      <c r="Y286" s="175"/>
      <c r="Z286" s="175"/>
      <c r="AA286" s="175"/>
      <c r="AB286" s="175"/>
      <c r="AC286" s="175"/>
      <c r="AD286" s="175"/>
      <c r="AE286" s="175"/>
      <c r="AF286" s="175"/>
      <c r="AG286" s="175"/>
      <c r="AH286" s="175"/>
      <c r="AI286" s="175"/>
      <c r="AJ286" s="175"/>
      <c r="AK286" s="175"/>
      <c r="AL286" s="175"/>
      <c r="AM286" s="175"/>
      <c r="AN286" s="175"/>
      <c r="AO286" s="175"/>
      <c r="AP286" s="175"/>
      <c r="AQ286" s="175"/>
      <c r="AR286" s="175"/>
    </row>
    <row r="287" spans="1:44" ht="102" hidden="1" x14ac:dyDescent="0.3">
      <c r="A287" s="175"/>
      <c r="B287" s="186" t="s">
        <v>3881</v>
      </c>
      <c r="C287" s="187"/>
      <c r="D287" s="183">
        <v>584.12</v>
      </c>
      <c r="E287" s="184">
        <v>584.12</v>
      </c>
      <c r="F287" s="181" t="s">
        <v>1619</v>
      </c>
      <c r="G287" s="185" t="s">
        <v>4636</v>
      </c>
      <c r="H287" s="182"/>
      <c r="I287" s="175"/>
      <c r="J287" s="175"/>
      <c r="K287" s="175"/>
      <c r="L287" s="175"/>
      <c r="M287" s="175"/>
      <c r="N287" s="175"/>
      <c r="O287" s="175"/>
      <c r="P287" s="175"/>
      <c r="Q287" s="175"/>
      <c r="R287" s="175"/>
      <c r="S287" s="175"/>
      <c r="T287" s="175"/>
      <c r="U287" s="175"/>
      <c r="V287" s="175"/>
      <c r="W287" s="175"/>
      <c r="X287" s="175"/>
      <c r="Y287" s="175"/>
      <c r="Z287" s="175"/>
      <c r="AA287" s="175"/>
      <c r="AB287" s="175"/>
      <c r="AC287" s="175"/>
      <c r="AD287" s="175"/>
      <c r="AE287" s="175"/>
      <c r="AF287" s="175"/>
      <c r="AG287" s="175"/>
      <c r="AH287" s="175"/>
      <c r="AI287" s="175"/>
      <c r="AJ287" s="175"/>
      <c r="AK287" s="175"/>
      <c r="AL287" s="175"/>
      <c r="AM287" s="175"/>
      <c r="AN287" s="175"/>
      <c r="AO287" s="175"/>
      <c r="AP287" s="175"/>
      <c r="AQ287" s="175"/>
      <c r="AR287" s="175"/>
    </row>
    <row r="288" spans="1:44" ht="102" x14ac:dyDescent="0.3">
      <c r="A288" s="175"/>
      <c r="B288" s="181" t="s">
        <v>1619</v>
      </c>
      <c r="C288" s="182" t="s">
        <v>1620</v>
      </c>
      <c r="D288" s="183">
        <v>734.44</v>
      </c>
      <c r="E288" s="184">
        <v>734.44</v>
      </c>
      <c r="F288" s="185" t="s">
        <v>4636</v>
      </c>
      <c r="G288" s="186" t="s">
        <v>2815</v>
      </c>
      <c r="H288" s="187"/>
      <c r="I288" s="175"/>
      <c r="J288" s="175"/>
      <c r="K288" s="175"/>
      <c r="L288" s="175"/>
      <c r="M288" s="175"/>
      <c r="N288" s="175"/>
      <c r="O288" s="175"/>
      <c r="P288" s="175"/>
      <c r="Q288" s="175"/>
      <c r="R288" s="175"/>
      <c r="S288" s="175"/>
      <c r="T288" s="175"/>
      <c r="U288" s="175"/>
      <c r="V288" s="175"/>
      <c r="W288" s="175"/>
      <c r="X288" s="175"/>
      <c r="Y288" s="175"/>
      <c r="Z288" s="175"/>
      <c r="AA288" s="175"/>
      <c r="AB288" s="175"/>
      <c r="AC288" s="175"/>
      <c r="AD288" s="175"/>
      <c r="AE288" s="175"/>
      <c r="AF288" s="175"/>
      <c r="AG288" s="175"/>
      <c r="AH288" s="175"/>
      <c r="AI288" s="175"/>
      <c r="AJ288" s="175"/>
      <c r="AK288" s="175"/>
      <c r="AL288" s="175"/>
      <c r="AM288" s="175"/>
      <c r="AN288" s="175"/>
      <c r="AO288" s="175"/>
      <c r="AP288" s="175"/>
      <c r="AQ288" s="175"/>
      <c r="AR288" s="175"/>
    </row>
    <row r="289" spans="1:44" ht="102" hidden="1" x14ac:dyDescent="0.3">
      <c r="A289" s="175"/>
      <c r="B289" s="185" t="s">
        <v>4636</v>
      </c>
      <c r="C289" s="182"/>
      <c r="D289" s="183">
        <v>734.44</v>
      </c>
      <c r="E289" s="184">
        <v>734.44</v>
      </c>
      <c r="F289" s="186" t="s">
        <v>2815</v>
      </c>
      <c r="G289" s="181" t="s">
        <v>1509</v>
      </c>
      <c r="H289" s="182" t="s">
        <v>1510</v>
      </c>
      <c r="I289" s="175"/>
      <c r="J289" s="175"/>
      <c r="K289" s="175"/>
      <c r="L289" s="175"/>
      <c r="M289" s="175"/>
      <c r="N289" s="175"/>
      <c r="O289" s="175"/>
      <c r="P289" s="175"/>
      <c r="Q289" s="175"/>
      <c r="R289" s="175"/>
      <c r="S289" s="175"/>
      <c r="T289" s="175"/>
      <c r="U289" s="175"/>
      <c r="V289" s="175"/>
      <c r="W289" s="175"/>
      <c r="X289" s="175"/>
      <c r="Y289" s="175"/>
      <c r="Z289" s="175"/>
      <c r="AA289" s="175"/>
      <c r="AB289" s="175"/>
      <c r="AC289" s="175"/>
      <c r="AD289" s="175"/>
      <c r="AE289" s="175"/>
      <c r="AF289" s="175"/>
      <c r="AG289" s="175"/>
      <c r="AH289" s="175"/>
      <c r="AI289" s="175"/>
      <c r="AJ289" s="175"/>
      <c r="AK289" s="175"/>
      <c r="AL289" s="175"/>
      <c r="AM289" s="175"/>
      <c r="AN289" s="175"/>
      <c r="AO289" s="175"/>
      <c r="AP289" s="175"/>
      <c r="AQ289" s="175"/>
      <c r="AR289" s="175"/>
    </row>
    <row r="290" spans="1:44" ht="102" hidden="1" x14ac:dyDescent="0.3">
      <c r="A290" s="175"/>
      <c r="B290" s="186" t="s">
        <v>2815</v>
      </c>
      <c r="C290" s="187"/>
      <c r="D290" s="183">
        <v>734.44</v>
      </c>
      <c r="E290" s="184">
        <v>734.44</v>
      </c>
      <c r="F290" s="181" t="s">
        <v>1509</v>
      </c>
      <c r="G290" s="185" t="s">
        <v>4636</v>
      </c>
      <c r="H290" s="182"/>
      <c r="I290" s="175"/>
      <c r="J290" s="175"/>
      <c r="K290" s="175"/>
      <c r="L290" s="175"/>
      <c r="M290" s="175"/>
      <c r="N290" s="175"/>
      <c r="O290" s="175"/>
      <c r="P290" s="175"/>
      <c r="Q290" s="175"/>
      <c r="R290" s="175"/>
      <c r="S290" s="175"/>
      <c r="T290" s="175"/>
      <c r="U290" s="175"/>
      <c r="V290" s="175"/>
      <c r="W290" s="175"/>
      <c r="X290" s="175"/>
      <c r="Y290" s="175"/>
      <c r="Z290" s="175"/>
      <c r="AA290" s="175"/>
      <c r="AB290" s="175"/>
      <c r="AC290" s="175"/>
      <c r="AD290" s="175"/>
      <c r="AE290" s="175"/>
      <c r="AF290" s="175"/>
      <c r="AG290" s="175"/>
      <c r="AH290" s="175"/>
      <c r="AI290" s="175"/>
      <c r="AJ290" s="175"/>
      <c r="AK290" s="175"/>
      <c r="AL290" s="175"/>
      <c r="AM290" s="175"/>
      <c r="AN290" s="175"/>
      <c r="AO290" s="175"/>
      <c r="AP290" s="175"/>
      <c r="AQ290" s="175"/>
      <c r="AR290" s="175"/>
    </row>
    <row r="291" spans="1:44" ht="112.2" x14ac:dyDescent="0.3">
      <c r="A291" s="175"/>
      <c r="B291" s="181" t="s">
        <v>1509</v>
      </c>
      <c r="C291" s="182" t="s">
        <v>1510</v>
      </c>
      <c r="D291" s="183">
        <v>665.72</v>
      </c>
      <c r="E291" s="184">
        <v>665.72</v>
      </c>
      <c r="F291" s="185" t="s">
        <v>4636</v>
      </c>
      <c r="G291" s="186" t="s">
        <v>2816</v>
      </c>
      <c r="H291" s="187"/>
      <c r="I291" s="175"/>
      <c r="J291" s="175"/>
      <c r="K291" s="175"/>
      <c r="L291" s="175"/>
      <c r="M291" s="175"/>
      <c r="N291" s="175"/>
      <c r="O291" s="175"/>
      <c r="P291" s="175"/>
      <c r="Q291" s="175"/>
      <c r="R291" s="175"/>
      <c r="S291" s="175"/>
      <c r="T291" s="175"/>
      <c r="U291" s="175"/>
      <c r="V291" s="175"/>
      <c r="W291" s="175"/>
      <c r="X291" s="175"/>
      <c r="Y291" s="175"/>
      <c r="Z291" s="175"/>
      <c r="AA291" s="175"/>
      <c r="AB291" s="175"/>
      <c r="AC291" s="175"/>
      <c r="AD291" s="175"/>
      <c r="AE291" s="175"/>
      <c r="AF291" s="175"/>
      <c r="AG291" s="175"/>
      <c r="AH291" s="175"/>
      <c r="AI291" s="175"/>
      <c r="AJ291" s="175"/>
      <c r="AK291" s="175"/>
      <c r="AL291" s="175"/>
      <c r="AM291" s="175"/>
      <c r="AN291" s="175"/>
      <c r="AO291" s="175"/>
      <c r="AP291" s="175"/>
      <c r="AQ291" s="175"/>
      <c r="AR291" s="175"/>
    </row>
    <row r="292" spans="1:44" ht="112.2" hidden="1" x14ac:dyDescent="0.3">
      <c r="A292" s="175"/>
      <c r="B292" s="185" t="s">
        <v>4636</v>
      </c>
      <c r="C292" s="182"/>
      <c r="D292" s="183">
        <v>665.72</v>
      </c>
      <c r="E292" s="184">
        <v>665.72</v>
      </c>
      <c r="F292" s="186" t="s">
        <v>2816</v>
      </c>
      <c r="G292" s="181" t="s">
        <v>1735</v>
      </c>
      <c r="H292" s="182" t="s">
        <v>1736</v>
      </c>
      <c r="I292" s="175"/>
      <c r="J292" s="175"/>
      <c r="K292" s="175"/>
      <c r="L292" s="175"/>
      <c r="M292" s="175"/>
      <c r="N292" s="175"/>
      <c r="O292" s="175"/>
      <c r="P292" s="175"/>
      <c r="Q292" s="175"/>
      <c r="R292" s="175"/>
      <c r="S292" s="175"/>
      <c r="T292" s="175"/>
      <c r="U292" s="175"/>
      <c r="V292" s="175"/>
      <c r="W292" s="175"/>
      <c r="X292" s="175"/>
      <c r="Y292" s="175"/>
      <c r="Z292" s="175"/>
      <c r="AA292" s="175"/>
      <c r="AB292" s="175"/>
      <c r="AC292" s="175"/>
      <c r="AD292" s="175"/>
      <c r="AE292" s="175"/>
      <c r="AF292" s="175"/>
      <c r="AG292" s="175"/>
      <c r="AH292" s="175"/>
      <c r="AI292" s="175"/>
      <c r="AJ292" s="175"/>
      <c r="AK292" s="175"/>
      <c r="AL292" s="175"/>
      <c r="AM292" s="175"/>
      <c r="AN292" s="175"/>
      <c r="AO292" s="175"/>
      <c r="AP292" s="175"/>
      <c r="AQ292" s="175"/>
      <c r="AR292" s="175"/>
    </row>
    <row r="293" spans="1:44" ht="112.2" hidden="1" x14ac:dyDescent="0.3">
      <c r="A293" s="175"/>
      <c r="B293" s="186" t="s">
        <v>2816</v>
      </c>
      <c r="C293" s="187"/>
      <c r="D293" s="183">
        <v>665.72</v>
      </c>
      <c r="E293" s="184">
        <v>665.72</v>
      </c>
      <c r="F293" s="181" t="s">
        <v>1735</v>
      </c>
      <c r="G293" s="185" t="s">
        <v>4636</v>
      </c>
      <c r="H293" s="182"/>
      <c r="I293" s="175"/>
      <c r="J293" s="175"/>
      <c r="K293" s="175"/>
      <c r="L293" s="175"/>
      <c r="M293" s="175"/>
      <c r="N293" s="175"/>
      <c r="O293" s="175"/>
      <c r="P293" s="175"/>
      <c r="Q293" s="175"/>
      <c r="R293" s="175"/>
      <c r="S293" s="175"/>
      <c r="T293" s="175"/>
      <c r="U293" s="175"/>
      <c r="V293" s="175"/>
      <c r="W293" s="175"/>
      <c r="X293" s="175"/>
      <c r="Y293" s="175"/>
      <c r="Z293" s="175"/>
      <c r="AA293" s="175"/>
      <c r="AB293" s="175"/>
      <c r="AC293" s="175"/>
      <c r="AD293" s="175"/>
      <c r="AE293" s="175"/>
      <c r="AF293" s="175"/>
      <c r="AG293" s="175"/>
      <c r="AH293" s="175"/>
      <c r="AI293" s="175"/>
      <c r="AJ293" s="175"/>
      <c r="AK293" s="175"/>
      <c r="AL293" s="175"/>
      <c r="AM293" s="175"/>
      <c r="AN293" s="175"/>
      <c r="AO293" s="175"/>
      <c r="AP293" s="175"/>
      <c r="AQ293" s="175"/>
      <c r="AR293" s="175"/>
    </row>
    <row r="294" spans="1:44" ht="102" x14ac:dyDescent="0.3">
      <c r="A294" s="175"/>
      <c r="B294" s="181" t="s">
        <v>1735</v>
      </c>
      <c r="C294" s="182" t="s">
        <v>1736</v>
      </c>
      <c r="D294" s="183">
        <v>584.12</v>
      </c>
      <c r="E294" s="184">
        <v>584.12</v>
      </c>
      <c r="F294" s="185" t="s">
        <v>4636</v>
      </c>
      <c r="G294" s="186" t="s">
        <v>2817</v>
      </c>
      <c r="H294" s="187"/>
      <c r="I294" s="175"/>
      <c r="J294" s="175"/>
      <c r="K294" s="175"/>
      <c r="L294" s="175"/>
      <c r="M294" s="175"/>
      <c r="N294" s="175"/>
      <c r="O294" s="175"/>
      <c r="P294" s="175"/>
      <c r="Q294" s="175"/>
      <c r="R294" s="175"/>
      <c r="S294" s="175"/>
      <c r="T294" s="175"/>
      <c r="U294" s="175"/>
      <c r="V294" s="175"/>
      <c r="W294" s="175"/>
      <c r="X294" s="175"/>
      <c r="Y294" s="175"/>
      <c r="Z294" s="175"/>
      <c r="AA294" s="175"/>
      <c r="AB294" s="175"/>
      <c r="AC294" s="175"/>
      <c r="AD294" s="175"/>
      <c r="AE294" s="175"/>
      <c r="AF294" s="175"/>
      <c r="AG294" s="175"/>
      <c r="AH294" s="175"/>
      <c r="AI294" s="175"/>
      <c r="AJ294" s="175"/>
      <c r="AK294" s="175"/>
      <c r="AL294" s="175"/>
      <c r="AM294" s="175"/>
      <c r="AN294" s="175"/>
      <c r="AO294" s="175"/>
      <c r="AP294" s="175"/>
      <c r="AQ294" s="175"/>
      <c r="AR294" s="175"/>
    </row>
    <row r="295" spans="1:44" ht="102" hidden="1" x14ac:dyDescent="0.3">
      <c r="A295" s="175"/>
      <c r="B295" s="185" t="s">
        <v>4636</v>
      </c>
      <c r="C295" s="182"/>
      <c r="D295" s="183">
        <v>584.12</v>
      </c>
      <c r="E295" s="184">
        <v>584.12</v>
      </c>
      <c r="F295" s="186" t="s">
        <v>2817</v>
      </c>
      <c r="G295" s="181" t="s">
        <v>1271</v>
      </c>
      <c r="H295" s="182" t="s">
        <v>1272</v>
      </c>
      <c r="I295" s="175"/>
      <c r="J295" s="175"/>
      <c r="K295" s="175"/>
      <c r="L295" s="175"/>
      <c r="M295" s="175"/>
      <c r="N295" s="175"/>
      <c r="O295" s="175"/>
      <c r="P295" s="175"/>
      <c r="Q295" s="175"/>
      <c r="R295" s="175"/>
      <c r="S295" s="175"/>
      <c r="T295" s="175"/>
      <c r="U295" s="175"/>
      <c r="V295" s="175"/>
      <c r="W295" s="175"/>
      <c r="X295" s="175"/>
      <c r="Y295" s="175"/>
      <c r="Z295" s="175"/>
      <c r="AA295" s="175"/>
      <c r="AB295" s="175"/>
      <c r="AC295" s="175"/>
      <c r="AD295" s="175"/>
      <c r="AE295" s="175"/>
      <c r="AF295" s="175"/>
      <c r="AG295" s="175"/>
      <c r="AH295" s="175"/>
      <c r="AI295" s="175"/>
      <c r="AJ295" s="175"/>
      <c r="AK295" s="175"/>
      <c r="AL295" s="175"/>
      <c r="AM295" s="175"/>
      <c r="AN295" s="175"/>
      <c r="AO295" s="175"/>
      <c r="AP295" s="175"/>
      <c r="AQ295" s="175"/>
      <c r="AR295" s="175"/>
    </row>
    <row r="296" spans="1:44" ht="102" hidden="1" x14ac:dyDescent="0.3">
      <c r="A296" s="175"/>
      <c r="B296" s="186" t="s">
        <v>2817</v>
      </c>
      <c r="C296" s="187"/>
      <c r="D296" s="183">
        <v>584.12</v>
      </c>
      <c r="E296" s="184">
        <v>584.12</v>
      </c>
      <c r="F296" s="181" t="s">
        <v>1271</v>
      </c>
      <c r="G296" s="185" t="s">
        <v>4636</v>
      </c>
      <c r="H296" s="182"/>
      <c r="I296" s="175"/>
      <c r="J296" s="175"/>
      <c r="K296" s="175"/>
      <c r="L296" s="175"/>
      <c r="M296" s="175"/>
      <c r="N296" s="175"/>
      <c r="O296" s="175"/>
      <c r="P296" s="175"/>
      <c r="Q296" s="175"/>
      <c r="R296" s="175"/>
      <c r="S296" s="175"/>
      <c r="T296" s="175"/>
      <c r="U296" s="175"/>
      <c r="V296" s="175"/>
      <c r="W296" s="175"/>
      <c r="X296" s="175"/>
      <c r="Y296" s="175"/>
      <c r="Z296" s="175"/>
      <c r="AA296" s="175"/>
      <c r="AB296" s="175"/>
      <c r="AC296" s="175"/>
      <c r="AD296" s="175"/>
      <c r="AE296" s="175"/>
      <c r="AF296" s="175"/>
      <c r="AG296" s="175"/>
      <c r="AH296" s="175"/>
      <c r="AI296" s="175"/>
      <c r="AJ296" s="175"/>
      <c r="AK296" s="175"/>
      <c r="AL296" s="175"/>
      <c r="AM296" s="175"/>
      <c r="AN296" s="175"/>
      <c r="AO296" s="175"/>
      <c r="AP296" s="175"/>
      <c r="AQ296" s="175"/>
      <c r="AR296" s="175"/>
    </row>
    <row r="297" spans="1:44" ht="102" x14ac:dyDescent="0.3">
      <c r="A297" s="175"/>
      <c r="B297" s="181" t="s">
        <v>1271</v>
      </c>
      <c r="C297" s="182" t="s">
        <v>1272</v>
      </c>
      <c r="D297" s="183">
        <v>734.44</v>
      </c>
      <c r="E297" s="184">
        <v>734.44</v>
      </c>
      <c r="F297" s="185" t="s">
        <v>4636</v>
      </c>
      <c r="G297" s="186" t="s">
        <v>2818</v>
      </c>
      <c r="H297" s="187"/>
      <c r="I297" s="175"/>
      <c r="J297" s="175"/>
      <c r="K297" s="175"/>
      <c r="L297" s="175"/>
      <c r="M297" s="175"/>
      <c r="N297" s="175"/>
      <c r="O297" s="175"/>
      <c r="P297" s="175"/>
      <c r="Q297" s="175"/>
      <c r="R297" s="175"/>
      <c r="S297" s="175"/>
      <c r="T297" s="175"/>
      <c r="U297" s="175"/>
      <c r="V297" s="175"/>
      <c r="W297" s="175"/>
      <c r="X297" s="175"/>
      <c r="Y297" s="175"/>
      <c r="Z297" s="175"/>
      <c r="AA297" s="175"/>
      <c r="AB297" s="175"/>
      <c r="AC297" s="175"/>
      <c r="AD297" s="175"/>
      <c r="AE297" s="175"/>
      <c r="AF297" s="175"/>
      <c r="AG297" s="175"/>
      <c r="AH297" s="175"/>
      <c r="AI297" s="175"/>
      <c r="AJ297" s="175"/>
      <c r="AK297" s="175"/>
      <c r="AL297" s="175"/>
      <c r="AM297" s="175"/>
      <c r="AN297" s="175"/>
      <c r="AO297" s="175"/>
      <c r="AP297" s="175"/>
      <c r="AQ297" s="175"/>
      <c r="AR297" s="175"/>
    </row>
    <row r="298" spans="1:44" ht="102" hidden="1" x14ac:dyDescent="0.3">
      <c r="A298" s="175"/>
      <c r="B298" s="185" t="s">
        <v>4636</v>
      </c>
      <c r="C298" s="182"/>
      <c r="D298" s="183">
        <v>734.44</v>
      </c>
      <c r="E298" s="184">
        <v>734.44</v>
      </c>
      <c r="F298" s="186" t="s">
        <v>2818</v>
      </c>
      <c r="G298" s="181" t="s">
        <v>1749</v>
      </c>
      <c r="H298" s="182" t="s">
        <v>1750</v>
      </c>
      <c r="I298" s="175"/>
      <c r="J298" s="175"/>
      <c r="K298" s="175"/>
      <c r="L298" s="175"/>
      <c r="M298" s="175"/>
      <c r="N298" s="175"/>
      <c r="O298" s="175"/>
      <c r="P298" s="175"/>
      <c r="Q298" s="175"/>
      <c r="R298" s="175"/>
      <c r="S298" s="175"/>
      <c r="T298" s="175"/>
      <c r="U298" s="175"/>
      <c r="V298" s="175"/>
      <c r="W298" s="175"/>
      <c r="X298" s="175"/>
      <c r="Y298" s="175"/>
      <c r="Z298" s="175"/>
      <c r="AA298" s="175"/>
      <c r="AB298" s="175"/>
      <c r="AC298" s="175"/>
      <c r="AD298" s="175"/>
      <c r="AE298" s="175"/>
      <c r="AF298" s="175"/>
      <c r="AG298" s="175"/>
      <c r="AH298" s="175"/>
      <c r="AI298" s="175"/>
      <c r="AJ298" s="175"/>
      <c r="AK298" s="175"/>
      <c r="AL298" s="175"/>
      <c r="AM298" s="175"/>
      <c r="AN298" s="175"/>
      <c r="AO298" s="175"/>
      <c r="AP298" s="175"/>
      <c r="AQ298" s="175"/>
      <c r="AR298" s="175"/>
    </row>
    <row r="299" spans="1:44" ht="102" hidden="1" x14ac:dyDescent="0.3">
      <c r="A299" s="175"/>
      <c r="B299" s="186" t="s">
        <v>2818</v>
      </c>
      <c r="C299" s="187"/>
      <c r="D299" s="183">
        <v>734.44</v>
      </c>
      <c r="E299" s="184">
        <v>734.44</v>
      </c>
      <c r="F299" s="181" t="s">
        <v>1749</v>
      </c>
      <c r="G299" s="185" t="s">
        <v>4636</v>
      </c>
      <c r="H299" s="182"/>
      <c r="I299" s="175"/>
      <c r="J299" s="175"/>
      <c r="K299" s="175"/>
      <c r="L299" s="175"/>
      <c r="M299" s="175"/>
      <c r="N299" s="175"/>
      <c r="O299" s="175"/>
      <c r="P299" s="175"/>
      <c r="Q299" s="175"/>
      <c r="R299" s="175"/>
      <c r="S299" s="175"/>
      <c r="T299" s="175"/>
      <c r="U299" s="175"/>
      <c r="V299" s="175"/>
      <c r="W299" s="175"/>
      <c r="X299" s="175"/>
      <c r="Y299" s="175"/>
      <c r="Z299" s="175"/>
      <c r="AA299" s="175"/>
      <c r="AB299" s="175"/>
      <c r="AC299" s="175"/>
      <c r="AD299" s="175"/>
      <c r="AE299" s="175"/>
      <c r="AF299" s="175"/>
      <c r="AG299" s="175"/>
      <c r="AH299" s="175"/>
      <c r="AI299" s="175"/>
      <c r="AJ299" s="175"/>
      <c r="AK299" s="175"/>
      <c r="AL299" s="175"/>
      <c r="AM299" s="175"/>
      <c r="AN299" s="175"/>
      <c r="AO299" s="175"/>
      <c r="AP299" s="175"/>
      <c r="AQ299" s="175"/>
      <c r="AR299" s="175"/>
    </row>
    <row r="300" spans="1:44" ht="102" x14ac:dyDescent="0.3">
      <c r="A300" s="175"/>
      <c r="B300" s="181" t="s">
        <v>1749</v>
      </c>
      <c r="C300" s="182" t="s">
        <v>1750</v>
      </c>
      <c r="D300" s="183">
        <v>665.72</v>
      </c>
      <c r="E300" s="184">
        <v>665.72</v>
      </c>
      <c r="F300" s="185" t="s">
        <v>4636</v>
      </c>
      <c r="G300" s="186" t="s">
        <v>2819</v>
      </c>
      <c r="H300" s="187"/>
      <c r="I300" s="175"/>
      <c r="J300" s="175"/>
      <c r="K300" s="175"/>
      <c r="L300" s="175"/>
      <c r="M300" s="175"/>
      <c r="N300" s="175"/>
      <c r="O300" s="175"/>
      <c r="P300" s="175"/>
      <c r="Q300" s="175"/>
      <c r="R300" s="175"/>
      <c r="S300" s="175"/>
      <c r="T300" s="175"/>
      <c r="U300" s="175"/>
      <c r="V300" s="175"/>
      <c r="W300" s="175"/>
      <c r="X300" s="175"/>
      <c r="Y300" s="175"/>
      <c r="Z300" s="175"/>
      <c r="AA300" s="175"/>
      <c r="AB300" s="175"/>
      <c r="AC300" s="175"/>
      <c r="AD300" s="175"/>
      <c r="AE300" s="175"/>
      <c r="AF300" s="175"/>
      <c r="AG300" s="175"/>
      <c r="AH300" s="175"/>
      <c r="AI300" s="175"/>
      <c r="AJ300" s="175"/>
      <c r="AK300" s="175"/>
      <c r="AL300" s="175"/>
      <c r="AM300" s="175"/>
      <c r="AN300" s="175"/>
      <c r="AO300" s="175"/>
      <c r="AP300" s="175"/>
      <c r="AQ300" s="175"/>
      <c r="AR300" s="175"/>
    </row>
    <row r="301" spans="1:44" ht="102" hidden="1" x14ac:dyDescent="0.3">
      <c r="A301" s="175"/>
      <c r="B301" s="185" t="s">
        <v>4636</v>
      </c>
      <c r="C301" s="182"/>
      <c r="D301" s="183">
        <v>665.72</v>
      </c>
      <c r="E301" s="184">
        <v>665.72</v>
      </c>
      <c r="F301" s="186" t="s">
        <v>2819</v>
      </c>
      <c r="G301" s="181" t="s">
        <v>1726</v>
      </c>
      <c r="H301" s="182" t="s">
        <v>1727</v>
      </c>
      <c r="I301" s="175"/>
      <c r="J301" s="175"/>
      <c r="K301" s="175"/>
      <c r="L301" s="175"/>
      <c r="M301" s="175"/>
      <c r="N301" s="175"/>
      <c r="O301" s="175"/>
      <c r="P301" s="175"/>
      <c r="Q301" s="175"/>
      <c r="R301" s="175"/>
      <c r="S301" s="175"/>
      <c r="T301" s="175"/>
      <c r="U301" s="175"/>
      <c r="V301" s="175"/>
      <c r="W301" s="175"/>
      <c r="X301" s="175"/>
      <c r="Y301" s="175"/>
      <c r="Z301" s="175"/>
      <c r="AA301" s="175"/>
      <c r="AB301" s="175"/>
      <c r="AC301" s="175"/>
      <c r="AD301" s="175"/>
      <c r="AE301" s="175"/>
      <c r="AF301" s="175"/>
      <c r="AG301" s="175"/>
      <c r="AH301" s="175"/>
      <c r="AI301" s="175"/>
      <c r="AJ301" s="175"/>
      <c r="AK301" s="175"/>
      <c r="AL301" s="175"/>
      <c r="AM301" s="175"/>
      <c r="AN301" s="175"/>
      <c r="AO301" s="175"/>
      <c r="AP301" s="175"/>
      <c r="AQ301" s="175"/>
      <c r="AR301" s="175"/>
    </row>
    <row r="302" spans="1:44" ht="102" hidden="1" x14ac:dyDescent="0.3">
      <c r="A302" s="175"/>
      <c r="B302" s="186" t="s">
        <v>2819</v>
      </c>
      <c r="C302" s="187"/>
      <c r="D302" s="183">
        <v>665.72</v>
      </c>
      <c r="E302" s="184">
        <v>665.72</v>
      </c>
      <c r="F302" s="181" t="s">
        <v>1726</v>
      </c>
      <c r="G302" s="185" t="s">
        <v>4636</v>
      </c>
      <c r="H302" s="182"/>
      <c r="I302" s="175"/>
      <c r="J302" s="175"/>
      <c r="K302" s="175"/>
      <c r="L302" s="175"/>
      <c r="M302" s="175"/>
      <c r="N302" s="175"/>
      <c r="O302" s="175"/>
      <c r="P302" s="175"/>
      <c r="Q302" s="175"/>
      <c r="R302" s="175"/>
      <c r="S302" s="175"/>
      <c r="T302" s="175"/>
      <c r="U302" s="175"/>
      <c r="V302" s="175"/>
      <c r="W302" s="175"/>
      <c r="X302" s="175"/>
      <c r="Y302" s="175"/>
      <c r="Z302" s="175"/>
      <c r="AA302" s="175"/>
      <c r="AB302" s="175"/>
      <c r="AC302" s="175"/>
      <c r="AD302" s="175"/>
      <c r="AE302" s="175"/>
      <c r="AF302" s="175"/>
      <c r="AG302" s="175"/>
      <c r="AH302" s="175"/>
      <c r="AI302" s="175"/>
      <c r="AJ302" s="175"/>
      <c r="AK302" s="175"/>
      <c r="AL302" s="175"/>
      <c r="AM302" s="175"/>
      <c r="AN302" s="175"/>
      <c r="AO302" s="175"/>
      <c r="AP302" s="175"/>
      <c r="AQ302" s="175"/>
      <c r="AR302" s="175"/>
    </row>
    <row r="303" spans="1:44" ht="102" x14ac:dyDescent="0.3">
      <c r="A303" s="175"/>
      <c r="B303" s="181" t="s">
        <v>1726</v>
      </c>
      <c r="C303" s="182" t="s">
        <v>1727</v>
      </c>
      <c r="D303" s="183">
        <v>584.12</v>
      </c>
      <c r="E303" s="184">
        <v>584.12</v>
      </c>
      <c r="F303" s="185" t="s">
        <v>4636</v>
      </c>
      <c r="G303" s="186" t="s">
        <v>2820</v>
      </c>
      <c r="H303" s="187"/>
      <c r="I303" s="175"/>
      <c r="J303" s="175"/>
      <c r="K303" s="175"/>
      <c r="L303" s="175"/>
      <c r="M303" s="175"/>
      <c r="N303" s="175"/>
      <c r="O303" s="175"/>
      <c r="P303" s="175"/>
      <c r="Q303" s="175"/>
      <c r="R303" s="175"/>
      <c r="S303" s="175"/>
      <c r="T303" s="175"/>
      <c r="U303" s="175"/>
      <c r="V303" s="175"/>
      <c r="W303" s="175"/>
      <c r="X303" s="175"/>
      <c r="Y303" s="175"/>
      <c r="Z303" s="175"/>
      <c r="AA303" s="175"/>
      <c r="AB303" s="175"/>
      <c r="AC303" s="175"/>
      <c r="AD303" s="175"/>
      <c r="AE303" s="175"/>
      <c r="AF303" s="175"/>
      <c r="AG303" s="175"/>
      <c r="AH303" s="175"/>
      <c r="AI303" s="175"/>
      <c r="AJ303" s="175"/>
      <c r="AK303" s="175"/>
      <c r="AL303" s="175"/>
      <c r="AM303" s="175"/>
      <c r="AN303" s="175"/>
      <c r="AO303" s="175"/>
      <c r="AP303" s="175"/>
      <c r="AQ303" s="175"/>
      <c r="AR303" s="175"/>
    </row>
    <row r="304" spans="1:44" ht="102" hidden="1" x14ac:dyDescent="0.3">
      <c r="A304" s="175"/>
      <c r="B304" s="185" t="s">
        <v>4636</v>
      </c>
      <c r="C304" s="182"/>
      <c r="D304" s="183">
        <v>584.12</v>
      </c>
      <c r="E304" s="184">
        <v>584.12</v>
      </c>
      <c r="F304" s="186" t="s">
        <v>2820</v>
      </c>
      <c r="G304" s="181" t="s">
        <v>594</v>
      </c>
      <c r="H304" s="182" t="s">
        <v>595</v>
      </c>
      <c r="I304" s="175"/>
      <c r="J304" s="175"/>
      <c r="K304" s="175"/>
      <c r="L304" s="175"/>
      <c r="M304" s="175"/>
      <c r="N304" s="175"/>
      <c r="O304" s="175"/>
      <c r="P304" s="175"/>
      <c r="Q304" s="175"/>
      <c r="R304" s="175"/>
      <c r="S304" s="175"/>
      <c r="T304" s="175"/>
      <c r="U304" s="175"/>
      <c r="V304" s="175"/>
      <c r="W304" s="175"/>
      <c r="X304" s="175"/>
      <c r="Y304" s="175"/>
      <c r="Z304" s="175"/>
      <c r="AA304" s="175"/>
      <c r="AB304" s="175"/>
      <c r="AC304" s="175"/>
      <c r="AD304" s="175"/>
      <c r="AE304" s="175"/>
      <c r="AF304" s="175"/>
      <c r="AG304" s="175"/>
      <c r="AH304" s="175"/>
      <c r="AI304" s="175"/>
      <c r="AJ304" s="175"/>
      <c r="AK304" s="175"/>
      <c r="AL304" s="175"/>
      <c r="AM304" s="175"/>
      <c r="AN304" s="175"/>
      <c r="AO304" s="175"/>
      <c r="AP304" s="175"/>
      <c r="AQ304" s="175"/>
      <c r="AR304" s="175"/>
    </row>
    <row r="305" spans="1:44" ht="102" hidden="1" x14ac:dyDescent="0.3">
      <c r="A305" s="175"/>
      <c r="B305" s="186" t="s">
        <v>2820</v>
      </c>
      <c r="C305" s="187"/>
      <c r="D305" s="183">
        <v>584.12</v>
      </c>
      <c r="E305" s="184">
        <v>584.12</v>
      </c>
      <c r="F305" s="181" t="s">
        <v>594</v>
      </c>
      <c r="G305" s="185" t="s">
        <v>4636</v>
      </c>
      <c r="H305" s="182"/>
      <c r="I305" s="175"/>
      <c r="J305" s="175"/>
      <c r="K305" s="175"/>
      <c r="L305" s="175"/>
      <c r="M305" s="175"/>
      <c r="N305" s="175"/>
      <c r="O305" s="175"/>
      <c r="P305" s="175"/>
      <c r="Q305" s="175"/>
      <c r="R305" s="175"/>
      <c r="S305" s="175"/>
      <c r="T305" s="175"/>
      <c r="U305" s="175"/>
      <c r="V305" s="175"/>
      <c r="W305" s="175"/>
      <c r="X305" s="175"/>
      <c r="Y305" s="175"/>
      <c r="Z305" s="175"/>
      <c r="AA305" s="175"/>
      <c r="AB305" s="175"/>
      <c r="AC305" s="175"/>
      <c r="AD305" s="175"/>
      <c r="AE305" s="175"/>
      <c r="AF305" s="175"/>
      <c r="AG305" s="175"/>
      <c r="AH305" s="175"/>
      <c r="AI305" s="175"/>
      <c r="AJ305" s="175"/>
      <c r="AK305" s="175"/>
      <c r="AL305" s="175"/>
      <c r="AM305" s="175"/>
      <c r="AN305" s="175"/>
      <c r="AO305" s="175"/>
      <c r="AP305" s="175"/>
      <c r="AQ305" s="175"/>
      <c r="AR305" s="175"/>
    </row>
    <row r="306" spans="1:44" ht="102" x14ac:dyDescent="0.3">
      <c r="A306" s="175"/>
      <c r="B306" s="181" t="s">
        <v>594</v>
      </c>
      <c r="C306" s="182" t="s">
        <v>595</v>
      </c>
      <c r="D306" s="183">
        <v>734.44</v>
      </c>
      <c r="E306" s="184">
        <v>734.44</v>
      </c>
      <c r="F306" s="185" t="s">
        <v>4636</v>
      </c>
      <c r="G306" s="186" t="s">
        <v>2821</v>
      </c>
      <c r="H306" s="187"/>
      <c r="I306" s="175"/>
      <c r="J306" s="175"/>
      <c r="K306" s="175"/>
      <c r="L306" s="175"/>
      <c r="M306" s="175"/>
      <c r="N306" s="175"/>
      <c r="O306" s="175"/>
      <c r="P306" s="175"/>
      <c r="Q306" s="175"/>
      <c r="R306" s="175"/>
      <c r="S306" s="175"/>
      <c r="T306" s="175"/>
      <c r="U306" s="175"/>
      <c r="V306" s="175"/>
      <c r="W306" s="175"/>
      <c r="X306" s="175"/>
      <c r="Y306" s="175"/>
      <c r="Z306" s="175"/>
      <c r="AA306" s="175"/>
      <c r="AB306" s="175"/>
      <c r="AC306" s="175"/>
      <c r="AD306" s="175"/>
      <c r="AE306" s="175"/>
      <c r="AF306" s="175"/>
      <c r="AG306" s="175"/>
      <c r="AH306" s="175"/>
      <c r="AI306" s="175"/>
      <c r="AJ306" s="175"/>
      <c r="AK306" s="175"/>
      <c r="AL306" s="175"/>
      <c r="AM306" s="175"/>
      <c r="AN306" s="175"/>
      <c r="AO306" s="175"/>
      <c r="AP306" s="175"/>
      <c r="AQ306" s="175"/>
      <c r="AR306" s="175"/>
    </row>
    <row r="307" spans="1:44" ht="102" hidden="1" x14ac:dyDescent="0.3">
      <c r="A307" s="175"/>
      <c r="B307" s="185" t="s">
        <v>4636</v>
      </c>
      <c r="C307" s="182"/>
      <c r="D307" s="183">
        <v>734.44</v>
      </c>
      <c r="E307" s="184">
        <v>734.44</v>
      </c>
      <c r="F307" s="186" t="s">
        <v>2821</v>
      </c>
      <c r="G307" s="181" t="s">
        <v>1483</v>
      </c>
      <c r="H307" s="182" t="s">
        <v>1484</v>
      </c>
      <c r="I307" s="175"/>
      <c r="J307" s="175"/>
      <c r="K307" s="175"/>
      <c r="L307" s="175"/>
      <c r="M307" s="175"/>
      <c r="N307" s="175"/>
      <c r="O307" s="175"/>
      <c r="P307" s="175"/>
      <c r="Q307" s="175"/>
      <c r="R307" s="175"/>
      <c r="S307" s="175"/>
      <c r="T307" s="175"/>
      <c r="U307" s="175"/>
      <c r="V307" s="175"/>
      <c r="W307" s="175"/>
      <c r="X307" s="175"/>
      <c r="Y307" s="175"/>
      <c r="Z307" s="175"/>
      <c r="AA307" s="175"/>
      <c r="AB307" s="175"/>
      <c r="AC307" s="175"/>
      <c r="AD307" s="175"/>
      <c r="AE307" s="175"/>
      <c r="AF307" s="175"/>
      <c r="AG307" s="175"/>
      <c r="AH307" s="175"/>
      <c r="AI307" s="175"/>
      <c r="AJ307" s="175"/>
      <c r="AK307" s="175"/>
      <c r="AL307" s="175"/>
      <c r="AM307" s="175"/>
      <c r="AN307" s="175"/>
      <c r="AO307" s="175"/>
      <c r="AP307" s="175"/>
      <c r="AQ307" s="175"/>
      <c r="AR307" s="175"/>
    </row>
    <row r="308" spans="1:44" ht="102" hidden="1" x14ac:dyDescent="0.3">
      <c r="A308" s="175"/>
      <c r="B308" s="186" t="s">
        <v>2821</v>
      </c>
      <c r="C308" s="187"/>
      <c r="D308" s="183">
        <v>734.44</v>
      </c>
      <c r="E308" s="184">
        <v>734.44</v>
      </c>
      <c r="F308" s="181" t="s">
        <v>1483</v>
      </c>
      <c r="G308" s="185" t="s">
        <v>4636</v>
      </c>
      <c r="H308" s="182"/>
      <c r="I308" s="175"/>
      <c r="J308" s="175"/>
      <c r="K308" s="175"/>
      <c r="L308" s="175"/>
      <c r="M308" s="175"/>
      <c r="N308" s="175"/>
      <c r="O308" s="175"/>
      <c r="P308" s="175"/>
      <c r="Q308" s="175"/>
      <c r="R308" s="175"/>
      <c r="S308" s="175"/>
      <c r="T308" s="175"/>
      <c r="U308" s="175"/>
      <c r="V308" s="175"/>
      <c r="W308" s="175"/>
      <c r="X308" s="175"/>
      <c r="Y308" s="175"/>
      <c r="Z308" s="175"/>
      <c r="AA308" s="175"/>
      <c r="AB308" s="175"/>
      <c r="AC308" s="175"/>
      <c r="AD308" s="175"/>
      <c r="AE308" s="175"/>
      <c r="AF308" s="175"/>
      <c r="AG308" s="175"/>
      <c r="AH308" s="175"/>
      <c r="AI308" s="175"/>
      <c r="AJ308" s="175"/>
      <c r="AK308" s="175"/>
      <c r="AL308" s="175"/>
      <c r="AM308" s="175"/>
      <c r="AN308" s="175"/>
      <c r="AO308" s="175"/>
      <c r="AP308" s="175"/>
      <c r="AQ308" s="175"/>
      <c r="AR308" s="175"/>
    </row>
    <row r="309" spans="1:44" ht="102" x14ac:dyDescent="0.3">
      <c r="A309" s="175"/>
      <c r="B309" s="181" t="s">
        <v>1483</v>
      </c>
      <c r="C309" s="182" t="s">
        <v>1484</v>
      </c>
      <c r="D309" s="183">
        <v>665.72</v>
      </c>
      <c r="E309" s="184">
        <v>665.72</v>
      </c>
      <c r="F309" s="185" t="s">
        <v>4636</v>
      </c>
      <c r="G309" s="186" t="s">
        <v>2822</v>
      </c>
      <c r="H309" s="187"/>
      <c r="I309" s="175"/>
      <c r="J309" s="175"/>
      <c r="K309" s="175"/>
      <c r="L309" s="175"/>
      <c r="M309" s="175"/>
      <c r="N309" s="175"/>
      <c r="O309" s="175"/>
      <c r="P309" s="175"/>
      <c r="Q309" s="175"/>
      <c r="R309" s="175"/>
      <c r="S309" s="175"/>
      <c r="T309" s="175"/>
      <c r="U309" s="175"/>
      <c r="V309" s="175"/>
      <c r="W309" s="175"/>
      <c r="X309" s="175"/>
      <c r="Y309" s="175"/>
      <c r="Z309" s="175"/>
      <c r="AA309" s="175"/>
      <c r="AB309" s="175"/>
      <c r="AC309" s="175"/>
      <c r="AD309" s="175"/>
      <c r="AE309" s="175"/>
      <c r="AF309" s="175"/>
      <c r="AG309" s="175"/>
      <c r="AH309" s="175"/>
      <c r="AI309" s="175"/>
      <c r="AJ309" s="175"/>
      <c r="AK309" s="175"/>
      <c r="AL309" s="175"/>
      <c r="AM309" s="175"/>
      <c r="AN309" s="175"/>
      <c r="AO309" s="175"/>
      <c r="AP309" s="175"/>
      <c r="AQ309" s="175"/>
      <c r="AR309" s="175"/>
    </row>
    <row r="310" spans="1:44" ht="102" hidden="1" x14ac:dyDescent="0.3">
      <c r="A310" s="175"/>
      <c r="B310" s="185" t="s">
        <v>4636</v>
      </c>
      <c r="C310" s="182"/>
      <c r="D310" s="183">
        <v>665.72</v>
      </c>
      <c r="E310" s="184">
        <v>665.72</v>
      </c>
      <c r="F310" s="186" t="s">
        <v>2822</v>
      </c>
      <c r="G310" s="181" t="s">
        <v>1603</v>
      </c>
      <c r="H310" s="182" t="s">
        <v>1604</v>
      </c>
      <c r="I310" s="175"/>
      <c r="J310" s="175"/>
      <c r="K310" s="175"/>
      <c r="L310" s="175"/>
      <c r="M310" s="175"/>
      <c r="N310" s="175"/>
      <c r="O310" s="175"/>
      <c r="P310" s="175"/>
      <c r="Q310" s="175"/>
      <c r="R310" s="175"/>
      <c r="S310" s="175"/>
      <c r="T310" s="175"/>
      <c r="U310" s="175"/>
      <c r="V310" s="175"/>
      <c r="W310" s="175"/>
      <c r="X310" s="175"/>
      <c r="Y310" s="175"/>
      <c r="Z310" s="175"/>
      <c r="AA310" s="175"/>
      <c r="AB310" s="175"/>
      <c r="AC310" s="175"/>
      <c r="AD310" s="175"/>
      <c r="AE310" s="175"/>
      <c r="AF310" s="175"/>
      <c r="AG310" s="175"/>
      <c r="AH310" s="175"/>
      <c r="AI310" s="175"/>
      <c r="AJ310" s="175"/>
      <c r="AK310" s="175"/>
      <c r="AL310" s="175"/>
      <c r="AM310" s="175"/>
      <c r="AN310" s="175"/>
      <c r="AO310" s="175"/>
      <c r="AP310" s="175"/>
      <c r="AQ310" s="175"/>
      <c r="AR310" s="175"/>
    </row>
    <row r="311" spans="1:44" ht="102" hidden="1" x14ac:dyDescent="0.3">
      <c r="A311" s="175"/>
      <c r="B311" s="186" t="s">
        <v>2822</v>
      </c>
      <c r="C311" s="187"/>
      <c r="D311" s="183">
        <v>665.72</v>
      </c>
      <c r="E311" s="184">
        <v>665.72</v>
      </c>
      <c r="F311" s="181" t="s">
        <v>1603</v>
      </c>
      <c r="G311" s="185" t="s">
        <v>4636</v>
      </c>
      <c r="H311" s="182"/>
      <c r="I311" s="175"/>
      <c r="J311" s="175"/>
      <c r="K311" s="175"/>
      <c r="L311" s="175"/>
      <c r="M311" s="175"/>
      <c r="N311" s="175"/>
      <c r="O311" s="175"/>
      <c r="P311" s="175"/>
      <c r="Q311" s="175"/>
      <c r="R311" s="175"/>
      <c r="S311" s="175"/>
      <c r="T311" s="175"/>
      <c r="U311" s="175"/>
      <c r="V311" s="175"/>
      <c r="W311" s="175"/>
      <c r="X311" s="175"/>
      <c r="Y311" s="175"/>
      <c r="Z311" s="175"/>
      <c r="AA311" s="175"/>
      <c r="AB311" s="175"/>
      <c r="AC311" s="175"/>
      <c r="AD311" s="175"/>
      <c r="AE311" s="175"/>
      <c r="AF311" s="175"/>
      <c r="AG311" s="175"/>
      <c r="AH311" s="175"/>
      <c r="AI311" s="175"/>
      <c r="AJ311" s="175"/>
      <c r="AK311" s="175"/>
      <c r="AL311" s="175"/>
      <c r="AM311" s="175"/>
      <c r="AN311" s="175"/>
      <c r="AO311" s="175"/>
      <c r="AP311" s="175"/>
      <c r="AQ311" s="175"/>
      <c r="AR311" s="175"/>
    </row>
    <row r="312" spans="1:44" ht="102" x14ac:dyDescent="0.3">
      <c r="A312" s="175"/>
      <c r="B312" s="181" t="s">
        <v>1603</v>
      </c>
      <c r="C312" s="182" t="s">
        <v>1604</v>
      </c>
      <c r="D312" s="183">
        <v>584.12</v>
      </c>
      <c r="E312" s="184">
        <v>584.12</v>
      </c>
      <c r="F312" s="185" t="s">
        <v>4636</v>
      </c>
      <c r="G312" s="186" t="s">
        <v>2823</v>
      </c>
      <c r="H312" s="187"/>
      <c r="I312" s="175"/>
      <c r="J312" s="175"/>
      <c r="K312" s="175"/>
      <c r="L312" s="175"/>
      <c r="M312" s="175"/>
      <c r="N312" s="175"/>
      <c r="O312" s="175"/>
      <c r="P312" s="175"/>
      <c r="Q312" s="175"/>
      <c r="R312" s="175"/>
      <c r="S312" s="175"/>
      <c r="T312" s="175"/>
      <c r="U312" s="175"/>
      <c r="V312" s="175"/>
      <c r="W312" s="175"/>
      <c r="X312" s="175"/>
      <c r="Y312" s="175"/>
      <c r="Z312" s="175"/>
      <c r="AA312" s="175"/>
      <c r="AB312" s="175"/>
      <c r="AC312" s="175"/>
      <c r="AD312" s="175"/>
      <c r="AE312" s="175"/>
      <c r="AF312" s="175"/>
      <c r="AG312" s="175"/>
      <c r="AH312" s="175"/>
      <c r="AI312" s="175"/>
      <c r="AJ312" s="175"/>
      <c r="AK312" s="175"/>
      <c r="AL312" s="175"/>
      <c r="AM312" s="175"/>
      <c r="AN312" s="175"/>
      <c r="AO312" s="175"/>
      <c r="AP312" s="175"/>
      <c r="AQ312" s="175"/>
      <c r="AR312" s="175"/>
    </row>
    <row r="313" spans="1:44" ht="102" hidden="1" x14ac:dyDescent="0.3">
      <c r="A313" s="175"/>
      <c r="B313" s="185" t="s">
        <v>4636</v>
      </c>
      <c r="C313" s="182"/>
      <c r="D313" s="183">
        <v>584.12</v>
      </c>
      <c r="E313" s="184">
        <v>584.12</v>
      </c>
      <c r="F313" s="186" t="s">
        <v>2823</v>
      </c>
      <c r="G313" s="181" t="s">
        <v>1197</v>
      </c>
      <c r="H313" s="182" t="s">
        <v>1198</v>
      </c>
      <c r="I313" s="175"/>
      <c r="J313" s="175"/>
      <c r="K313" s="175"/>
      <c r="L313" s="175"/>
      <c r="M313" s="175"/>
      <c r="N313" s="175"/>
      <c r="O313" s="175"/>
      <c r="P313" s="175"/>
      <c r="Q313" s="175"/>
      <c r="R313" s="175"/>
      <c r="S313" s="175"/>
      <c r="T313" s="175"/>
      <c r="U313" s="175"/>
      <c r="V313" s="175"/>
      <c r="W313" s="175"/>
      <c r="X313" s="175"/>
      <c r="Y313" s="175"/>
      <c r="Z313" s="175"/>
      <c r="AA313" s="175"/>
      <c r="AB313" s="175"/>
      <c r="AC313" s="175"/>
      <c r="AD313" s="175"/>
      <c r="AE313" s="175"/>
      <c r="AF313" s="175"/>
      <c r="AG313" s="175"/>
      <c r="AH313" s="175"/>
      <c r="AI313" s="175"/>
      <c r="AJ313" s="175"/>
      <c r="AK313" s="175"/>
      <c r="AL313" s="175"/>
      <c r="AM313" s="175"/>
      <c r="AN313" s="175"/>
      <c r="AO313" s="175"/>
      <c r="AP313" s="175"/>
      <c r="AQ313" s="175"/>
      <c r="AR313" s="175"/>
    </row>
    <row r="314" spans="1:44" ht="102" hidden="1" x14ac:dyDescent="0.3">
      <c r="A314" s="175"/>
      <c r="B314" s="186" t="s">
        <v>2823</v>
      </c>
      <c r="C314" s="187"/>
      <c r="D314" s="183">
        <v>584.12</v>
      </c>
      <c r="E314" s="184">
        <v>584.12</v>
      </c>
      <c r="F314" s="181" t="s">
        <v>1197</v>
      </c>
      <c r="G314" s="185" t="s">
        <v>4636</v>
      </c>
      <c r="H314" s="182"/>
      <c r="I314" s="175"/>
      <c r="J314" s="175"/>
      <c r="K314" s="175"/>
      <c r="L314" s="175"/>
      <c r="M314" s="175"/>
      <c r="N314" s="175"/>
      <c r="O314" s="175"/>
      <c r="P314" s="175"/>
      <c r="Q314" s="175"/>
      <c r="R314" s="175"/>
      <c r="S314" s="175"/>
      <c r="T314" s="175"/>
      <c r="U314" s="175"/>
      <c r="V314" s="175"/>
      <c r="W314" s="175"/>
      <c r="X314" s="175"/>
      <c r="Y314" s="175"/>
      <c r="Z314" s="175"/>
      <c r="AA314" s="175"/>
      <c r="AB314" s="175"/>
      <c r="AC314" s="175"/>
      <c r="AD314" s="175"/>
      <c r="AE314" s="175"/>
      <c r="AF314" s="175"/>
      <c r="AG314" s="175"/>
      <c r="AH314" s="175"/>
      <c r="AI314" s="175"/>
      <c r="AJ314" s="175"/>
      <c r="AK314" s="175"/>
      <c r="AL314" s="175"/>
      <c r="AM314" s="175"/>
      <c r="AN314" s="175"/>
      <c r="AO314" s="175"/>
      <c r="AP314" s="175"/>
      <c r="AQ314" s="175"/>
      <c r="AR314" s="175"/>
    </row>
    <row r="315" spans="1:44" ht="102" x14ac:dyDescent="0.3">
      <c r="A315" s="175"/>
      <c r="B315" s="181" t="s">
        <v>1197</v>
      </c>
      <c r="C315" s="182" t="s">
        <v>1198</v>
      </c>
      <c r="D315" s="183">
        <v>627.07000000000005</v>
      </c>
      <c r="E315" s="184">
        <v>627.07000000000005</v>
      </c>
      <c r="F315" s="185" t="s">
        <v>4636</v>
      </c>
      <c r="G315" s="186" t="s">
        <v>2668</v>
      </c>
      <c r="H315" s="187"/>
      <c r="I315" s="175"/>
      <c r="J315" s="175"/>
      <c r="K315" s="175"/>
      <c r="L315" s="175"/>
      <c r="M315" s="175"/>
      <c r="N315" s="175"/>
      <c r="O315" s="175"/>
      <c r="P315" s="175"/>
      <c r="Q315" s="175"/>
      <c r="R315" s="175"/>
      <c r="S315" s="175"/>
      <c r="T315" s="175"/>
      <c r="U315" s="175"/>
      <c r="V315" s="175"/>
      <c r="W315" s="175"/>
      <c r="X315" s="175"/>
      <c r="Y315" s="175"/>
      <c r="Z315" s="175"/>
      <c r="AA315" s="175"/>
      <c r="AB315" s="175"/>
      <c r="AC315" s="175"/>
      <c r="AD315" s="175"/>
      <c r="AE315" s="175"/>
      <c r="AF315" s="175"/>
      <c r="AG315" s="175"/>
      <c r="AH315" s="175"/>
      <c r="AI315" s="175"/>
      <c r="AJ315" s="175"/>
      <c r="AK315" s="175"/>
      <c r="AL315" s="175"/>
      <c r="AM315" s="175"/>
      <c r="AN315" s="175"/>
      <c r="AO315" s="175"/>
      <c r="AP315" s="175"/>
      <c r="AQ315" s="175"/>
      <c r="AR315" s="175"/>
    </row>
    <row r="316" spans="1:44" ht="102" hidden="1" x14ac:dyDescent="0.3">
      <c r="A316" s="175"/>
      <c r="B316" s="185" t="s">
        <v>4636</v>
      </c>
      <c r="C316" s="182"/>
      <c r="D316" s="183">
        <v>627.07000000000005</v>
      </c>
      <c r="E316" s="184">
        <v>627.07000000000005</v>
      </c>
      <c r="F316" s="186" t="s">
        <v>2668</v>
      </c>
      <c r="G316" s="181" t="s">
        <v>1933</v>
      </c>
      <c r="H316" s="182" t="s">
        <v>1934</v>
      </c>
      <c r="I316" s="175"/>
      <c r="J316" s="175"/>
      <c r="K316" s="175"/>
      <c r="L316" s="175"/>
      <c r="M316" s="175"/>
      <c r="N316" s="175"/>
      <c r="O316" s="175"/>
      <c r="P316" s="175"/>
      <c r="Q316" s="175"/>
      <c r="R316" s="175"/>
      <c r="S316" s="175"/>
      <c r="T316" s="175"/>
      <c r="U316" s="175"/>
      <c r="V316" s="175"/>
      <c r="W316" s="175"/>
      <c r="X316" s="175"/>
      <c r="Y316" s="175"/>
      <c r="Z316" s="175"/>
      <c r="AA316" s="175"/>
      <c r="AB316" s="175"/>
      <c r="AC316" s="175"/>
      <c r="AD316" s="175"/>
      <c r="AE316" s="175"/>
      <c r="AF316" s="175"/>
      <c r="AG316" s="175"/>
      <c r="AH316" s="175"/>
      <c r="AI316" s="175"/>
      <c r="AJ316" s="175"/>
      <c r="AK316" s="175"/>
      <c r="AL316" s="175"/>
      <c r="AM316" s="175"/>
      <c r="AN316" s="175"/>
      <c r="AO316" s="175"/>
      <c r="AP316" s="175"/>
      <c r="AQ316" s="175"/>
      <c r="AR316" s="175"/>
    </row>
    <row r="317" spans="1:44" ht="102" hidden="1" x14ac:dyDescent="0.3">
      <c r="A317" s="175"/>
      <c r="B317" s="186" t="s">
        <v>2668</v>
      </c>
      <c r="C317" s="187"/>
      <c r="D317" s="183">
        <v>627.07000000000005</v>
      </c>
      <c r="E317" s="184">
        <v>627.07000000000005</v>
      </c>
      <c r="F317" s="181" t="s">
        <v>1933</v>
      </c>
      <c r="G317" s="185" t="s">
        <v>4636</v>
      </c>
      <c r="H317" s="182"/>
      <c r="I317" s="175"/>
      <c r="J317" s="175"/>
      <c r="K317" s="175"/>
      <c r="L317" s="175"/>
      <c r="M317" s="175"/>
      <c r="N317" s="175"/>
      <c r="O317" s="175"/>
      <c r="P317" s="175"/>
      <c r="Q317" s="175"/>
      <c r="R317" s="175"/>
      <c r="S317" s="175"/>
      <c r="T317" s="175"/>
      <c r="U317" s="175"/>
      <c r="V317" s="175"/>
      <c r="W317" s="175"/>
      <c r="X317" s="175"/>
      <c r="Y317" s="175"/>
      <c r="Z317" s="175"/>
      <c r="AA317" s="175"/>
      <c r="AB317" s="175"/>
      <c r="AC317" s="175"/>
      <c r="AD317" s="175"/>
      <c r="AE317" s="175"/>
      <c r="AF317" s="175"/>
      <c r="AG317" s="175"/>
      <c r="AH317" s="175"/>
      <c r="AI317" s="175"/>
      <c r="AJ317" s="175"/>
      <c r="AK317" s="175"/>
      <c r="AL317" s="175"/>
      <c r="AM317" s="175"/>
      <c r="AN317" s="175"/>
      <c r="AO317" s="175"/>
      <c r="AP317" s="175"/>
      <c r="AQ317" s="175"/>
      <c r="AR317" s="175"/>
    </row>
    <row r="318" spans="1:44" ht="102" x14ac:dyDescent="0.3">
      <c r="A318" s="175"/>
      <c r="B318" s="181" t="s">
        <v>1933</v>
      </c>
      <c r="C318" s="182" t="s">
        <v>1934</v>
      </c>
      <c r="D318" s="183">
        <v>734.44</v>
      </c>
      <c r="E318" s="184">
        <v>734.44</v>
      </c>
      <c r="F318" s="185" t="s">
        <v>4636</v>
      </c>
      <c r="G318" s="186" t="s">
        <v>2824</v>
      </c>
      <c r="H318" s="187"/>
      <c r="I318" s="175"/>
      <c r="J318" s="175"/>
      <c r="K318" s="175"/>
      <c r="L318" s="175"/>
      <c r="M318" s="175"/>
      <c r="N318" s="175"/>
      <c r="O318" s="175"/>
      <c r="P318" s="175"/>
      <c r="Q318" s="175"/>
      <c r="R318" s="175"/>
      <c r="S318" s="175"/>
      <c r="T318" s="175"/>
      <c r="U318" s="175"/>
      <c r="V318" s="175"/>
      <c r="W318" s="175"/>
      <c r="X318" s="175"/>
      <c r="Y318" s="175"/>
      <c r="Z318" s="175"/>
      <c r="AA318" s="175"/>
      <c r="AB318" s="175"/>
      <c r="AC318" s="175"/>
      <c r="AD318" s="175"/>
      <c r="AE318" s="175"/>
      <c r="AF318" s="175"/>
      <c r="AG318" s="175"/>
      <c r="AH318" s="175"/>
      <c r="AI318" s="175"/>
      <c r="AJ318" s="175"/>
      <c r="AK318" s="175"/>
      <c r="AL318" s="175"/>
      <c r="AM318" s="175"/>
      <c r="AN318" s="175"/>
      <c r="AO318" s="175"/>
      <c r="AP318" s="175"/>
      <c r="AQ318" s="175"/>
      <c r="AR318" s="175"/>
    </row>
    <row r="319" spans="1:44" ht="102" hidden="1" x14ac:dyDescent="0.3">
      <c r="A319" s="175"/>
      <c r="B319" s="185" t="s">
        <v>4636</v>
      </c>
      <c r="C319" s="182"/>
      <c r="D319" s="183">
        <v>734.44</v>
      </c>
      <c r="E319" s="184">
        <v>734.44</v>
      </c>
      <c r="F319" s="186" t="s">
        <v>2824</v>
      </c>
      <c r="G319" s="181" t="s">
        <v>2108</v>
      </c>
      <c r="H319" s="182" t="s">
        <v>2109</v>
      </c>
      <c r="I319" s="175"/>
      <c r="J319" s="175"/>
      <c r="K319" s="175"/>
      <c r="L319" s="175"/>
      <c r="M319" s="175"/>
      <c r="N319" s="175"/>
      <c r="O319" s="175"/>
      <c r="P319" s="175"/>
      <c r="Q319" s="175"/>
      <c r="R319" s="175"/>
      <c r="S319" s="175"/>
      <c r="T319" s="175"/>
      <c r="U319" s="175"/>
      <c r="V319" s="175"/>
      <c r="W319" s="175"/>
      <c r="X319" s="175"/>
      <c r="Y319" s="175"/>
      <c r="Z319" s="175"/>
      <c r="AA319" s="175"/>
      <c r="AB319" s="175"/>
      <c r="AC319" s="175"/>
      <c r="AD319" s="175"/>
      <c r="AE319" s="175"/>
      <c r="AF319" s="175"/>
      <c r="AG319" s="175"/>
      <c r="AH319" s="175"/>
      <c r="AI319" s="175"/>
      <c r="AJ319" s="175"/>
      <c r="AK319" s="175"/>
      <c r="AL319" s="175"/>
      <c r="AM319" s="175"/>
      <c r="AN319" s="175"/>
      <c r="AO319" s="175"/>
      <c r="AP319" s="175"/>
      <c r="AQ319" s="175"/>
      <c r="AR319" s="175"/>
    </row>
    <row r="320" spans="1:44" ht="102" hidden="1" x14ac:dyDescent="0.3">
      <c r="A320" s="175"/>
      <c r="B320" s="186" t="s">
        <v>2824</v>
      </c>
      <c r="C320" s="187"/>
      <c r="D320" s="183">
        <v>734.44</v>
      </c>
      <c r="E320" s="184">
        <v>734.44</v>
      </c>
      <c r="F320" s="181" t="s">
        <v>2108</v>
      </c>
      <c r="G320" s="185" t="s">
        <v>4636</v>
      </c>
      <c r="H320" s="182"/>
      <c r="I320" s="175"/>
      <c r="J320" s="175"/>
      <c r="K320" s="175"/>
      <c r="L320" s="175"/>
      <c r="M320" s="175"/>
      <c r="N320" s="175"/>
      <c r="O320" s="175"/>
      <c r="P320" s="175"/>
      <c r="Q320" s="175"/>
      <c r="R320" s="175"/>
      <c r="S320" s="175"/>
      <c r="T320" s="175"/>
      <c r="U320" s="175"/>
      <c r="V320" s="175"/>
      <c r="W320" s="175"/>
      <c r="X320" s="175"/>
      <c r="Y320" s="175"/>
      <c r="Z320" s="175"/>
      <c r="AA320" s="175"/>
      <c r="AB320" s="175"/>
      <c r="AC320" s="175"/>
      <c r="AD320" s="175"/>
      <c r="AE320" s="175"/>
      <c r="AF320" s="175"/>
      <c r="AG320" s="175"/>
      <c r="AH320" s="175"/>
      <c r="AI320" s="175"/>
      <c r="AJ320" s="175"/>
      <c r="AK320" s="175"/>
      <c r="AL320" s="175"/>
      <c r="AM320" s="175"/>
      <c r="AN320" s="175"/>
      <c r="AO320" s="175"/>
      <c r="AP320" s="175"/>
      <c r="AQ320" s="175"/>
      <c r="AR320" s="175"/>
    </row>
    <row r="321" spans="1:44" ht="102" x14ac:dyDescent="0.3">
      <c r="A321" s="175"/>
      <c r="B321" s="181" t="s">
        <v>2108</v>
      </c>
      <c r="C321" s="182" t="s">
        <v>2109</v>
      </c>
      <c r="D321" s="183">
        <v>665.72</v>
      </c>
      <c r="E321" s="184">
        <v>665.72</v>
      </c>
      <c r="F321" s="185" t="s">
        <v>4636</v>
      </c>
      <c r="G321" s="186" t="s">
        <v>2825</v>
      </c>
      <c r="H321" s="187"/>
      <c r="I321" s="175"/>
      <c r="J321" s="175"/>
      <c r="K321" s="175"/>
      <c r="L321" s="175"/>
      <c r="M321" s="175"/>
      <c r="N321" s="175"/>
      <c r="O321" s="175"/>
      <c r="P321" s="175"/>
      <c r="Q321" s="175"/>
      <c r="R321" s="175"/>
      <c r="S321" s="175"/>
      <c r="T321" s="175"/>
      <c r="U321" s="175"/>
      <c r="V321" s="175"/>
      <c r="W321" s="175"/>
      <c r="X321" s="175"/>
      <c r="Y321" s="175"/>
      <c r="Z321" s="175"/>
      <c r="AA321" s="175"/>
      <c r="AB321" s="175"/>
      <c r="AC321" s="175"/>
      <c r="AD321" s="175"/>
      <c r="AE321" s="175"/>
      <c r="AF321" s="175"/>
      <c r="AG321" s="175"/>
      <c r="AH321" s="175"/>
      <c r="AI321" s="175"/>
      <c r="AJ321" s="175"/>
      <c r="AK321" s="175"/>
      <c r="AL321" s="175"/>
      <c r="AM321" s="175"/>
      <c r="AN321" s="175"/>
      <c r="AO321" s="175"/>
      <c r="AP321" s="175"/>
      <c r="AQ321" s="175"/>
      <c r="AR321" s="175"/>
    </row>
    <row r="322" spans="1:44" ht="102" hidden="1" x14ac:dyDescent="0.3">
      <c r="A322" s="175"/>
      <c r="B322" s="185" t="s">
        <v>4636</v>
      </c>
      <c r="C322" s="182"/>
      <c r="D322" s="183">
        <v>665.72</v>
      </c>
      <c r="E322" s="184">
        <v>665.72</v>
      </c>
      <c r="F322" s="186" t="s">
        <v>2825</v>
      </c>
      <c r="G322" s="181" t="s">
        <v>2302</v>
      </c>
      <c r="H322" s="182" t="s">
        <v>2303</v>
      </c>
      <c r="I322" s="175"/>
      <c r="J322" s="175"/>
      <c r="K322" s="175"/>
      <c r="L322" s="175"/>
      <c r="M322" s="175"/>
      <c r="N322" s="175"/>
      <c r="O322" s="175"/>
      <c r="P322" s="175"/>
      <c r="Q322" s="175"/>
      <c r="R322" s="175"/>
      <c r="S322" s="175"/>
      <c r="T322" s="175"/>
      <c r="U322" s="175"/>
      <c r="V322" s="175"/>
      <c r="W322" s="175"/>
      <c r="X322" s="175"/>
      <c r="Y322" s="175"/>
      <c r="Z322" s="175"/>
      <c r="AA322" s="175"/>
      <c r="AB322" s="175"/>
      <c r="AC322" s="175"/>
      <c r="AD322" s="175"/>
      <c r="AE322" s="175"/>
      <c r="AF322" s="175"/>
      <c r="AG322" s="175"/>
      <c r="AH322" s="175"/>
      <c r="AI322" s="175"/>
      <c r="AJ322" s="175"/>
      <c r="AK322" s="175"/>
      <c r="AL322" s="175"/>
      <c r="AM322" s="175"/>
      <c r="AN322" s="175"/>
      <c r="AO322" s="175"/>
      <c r="AP322" s="175"/>
      <c r="AQ322" s="175"/>
      <c r="AR322" s="175"/>
    </row>
    <row r="323" spans="1:44" ht="102" hidden="1" x14ac:dyDescent="0.3">
      <c r="A323" s="175"/>
      <c r="B323" s="186" t="s">
        <v>2825</v>
      </c>
      <c r="C323" s="187"/>
      <c r="D323" s="183">
        <v>665.72</v>
      </c>
      <c r="E323" s="184">
        <v>665.72</v>
      </c>
      <c r="F323" s="181" t="s">
        <v>2302</v>
      </c>
      <c r="G323" s="185" t="s">
        <v>4636</v>
      </c>
      <c r="H323" s="182"/>
      <c r="I323" s="175"/>
      <c r="J323" s="175"/>
      <c r="K323" s="175"/>
      <c r="L323" s="175"/>
      <c r="M323" s="175"/>
      <c r="N323" s="175"/>
      <c r="O323" s="175"/>
      <c r="P323" s="175"/>
      <c r="Q323" s="175"/>
      <c r="R323" s="175"/>
      <c r="S323" s="175"/>
      <c r="T323" s="175"/>
      <c r="U323" s="175"/>
      <c r="V323" s="175"/>
      <c r="W323" s="175"/>
      <c r="X323" s="175"/>
      <c r="Y323" s="175"/>
      <c r="Z323" s="175"/>
      <c r="AA323" s="175"/>
      <c r="AB323" s="175"/>
      <c r="AC323" s="175"/>
      <c r="AD323" s="175"/>
      <c r="AE323" s="175"/>
      <c r="AF323" s="175"/>
      <c r="AG323" s="175"/>
      <c r="AH323" s="175"/>
      <c r="AI323" s="175"/>
      <c r="AJ323" s="175"/>
      <c r="AK323" s="175"/>
      <c r="AL323" s="175"/>
      <c r="AM323" s="175"/>
      <c r="AN323" s="175"/>
      <c r="AO323" s="175"/>
      <c r="AP323" s="175"/>
      <c r="AQ323" s="175"/>
      <c r="AR323" s="175"/>
    </row>
    <row r="324" spans="1:44" ht="102" x14ac:dyDescent="0.3">
      <c r="A324" s="175"/>
      <c r="B324" s="181" t="s">
        <v>2302</v>
      </c>
      <c r="C324" s="182" t="s">
        <v>2303</v>
      </c>
      <c r="D324" s="183">
        <v>584.12</v>
      </c>
      <c r="E324" s="184">
        <v>584.12</v>
      </c>
      <c r="F324" s="185" t="s">
        <v>4636</v>
      </c>
      <c r="G324" s="186" t="s">
        <v>2826</v>
      </c>
      <c r="H324" s="187"/>
      <c r="I324" s="175"/>
      <c r="J324" s="175"/>
      <c r="K324" s="175"/>
      <c r="L324" s="175"/>
      <c r="M324" s="175"/>
      <c r="N324" s="175"/>
      <c r="O324" s="175"/>
      <c r="P324" s="175"/>
      <c r="Q324" s="175"/>
      <c r="R324" s="175"/>
      <c r="S324" s="175"/>
      <c r="T324" s="175"/>
      <c r="U324" s="175"/>
      <c r="V324" s="175"/>
      <c r="W324" s="175"/>
      <c r="X324" s="175"/>
      <c r="Y324" s="175"/>
      <c r="Z324" s="175"/>
      <c r="AA324" s="175"/>
      <c r="AB324" s="175"/>
      <c r="AC324" s="175"/>
      <c r="AD324" s="175"/>
      <c r="AE324" s="175"/>
      <c r="AF324" s="175"/>
      <c r="AG324" s="175"/>
      <c r="AH324" s="175"/>
      <c r="AI324" s="175"/>
      <c r="AJ324" s="175"/>
      <c r="AK324" s="175"/>
      <c r="AL324" s="175"/>
      <c r="AM324" s="175"/>
      <c r="AN324" s="175"/>
      <c r="AO324" s="175"/>
      <c r="AP324" s="175"/>
      <c r="AQ324" s="175"/>
      <c r="AR324" s="175"/>
    </row>
    <row r="325" spans="1:44" ht="102" hidden="1" x14ac:dyDescent="0.3">
      <c r="A325" s="175"/>
      <c r="B325" s="185" t="s">
        <v>4636</v>
      </c>
      <c r="C325" s="182"/>
      <c r="D325" s="183">
        <v>584.12</v>
      </c>
      <c r="E325" s="184">
        <v>584.12</v>
      </c>
      <c r="F325" s="186" t="s">
        <v>2826</v>
      </c>
      <c r="G325" s="181" t="s">
        <v>502</v>
      </c>
      <c r="H325" s="182" t="s">
        <v>503</v>
      </c>
      <c r="I325" s="175"/>
      <c r="J325" s="175"/>
      <c r="K325" s="175"/>
      <c r="L325" s="175"/>
      <c r="M325" s="175"/>
      <c r="N325" s="175"/>
      <c r="O325" s="175"/>
      <c r="P325" s="175"/>
      <c r="Q325" s="175"/>
      <c r="R325" s="175"/>
      <c r="S325" s="175"/>
      <c r="T325" s="175"/>
      <c r="U325" s="175"/>
      <c r="V325" s="175"/>
      <c r="W325" s="175"/>
      <c r="X325" s="175"/>
      <c r="Y325" s="175"/>
      <c r="Z325" s="175"/>
      <c r="AA325" s="175"/>
      <c r="AB325" s="175"/>
      <c r="AC325" s="175"/>
      <c r="AD325" s="175"/>
      <c r="AE325" s="175"/>
      <c r="AF325" s="175"/>
      <c r="AG325" s="175"/>
      <c r="AH325" s="175"/>
      <c r="AI325" s="175"/>
      <c r="AJ325" s="175"/>
      <c r="AK325" s="175"/>
      <c r="AL325" s="175"/>
      <c r="AM325" s="175"/>
      <c r="AN325" s="175"/>
      <c r="AO325" s="175"/>
      <c r="AP325" s="175"/>
      <c r="AQ325" s="175"/>
      <c r="AR325" s="175"/>
    </row>
    <row r="326" spans="1:44" ht="102" hidden="1" x14ac:dyDescent="0.3">
      <c r="A326" s="175"/>
      <c r="B326" s="186" t="s">
        <v>2826</v>
      </c>
      <c r="C326" s="187"/>
      <c r="D326" s="183">
        <v>584.12</v>
      </c>
      <c r="E326" s="184">
        <v>584.12</v>
      </c>
      <c r="F326" s="181" t="s">
        <v>502</v>
      </c>
      <c r="G326" s="185" t="s">
        <v>4636</v>
      </c>
      <c r="H326" s="182"/>
      <c r="I326" s="175"/>
      <c r="J326" s="175"/>
      <c r="K326" s="175"/>
      <c r="L326" s="175"/>
      <c r="M326" s="175"/>
      <c r="N326" s="175"/>
      <c r="O326" s="175"/>
      <c r="P326" s="175"/>
      <c r="Q326" s="175"/>
      <c r="R326" s="175"/>
      <c r="S326" s="175"/>
      <c r="T326" s="175"/>
      <c r="U326" s="175"/>
      <c r="V326" s="175"/>
      <c r="W326" s="175"/>
      <c r="X326" s="175"/>
      <c r="Y326" s="175"/>
      <c r="Z326" s="175"/>
      <c r="AA326" s="175"/>
      <c r="AB326" s="175"/>
      <c r="AC326" s="175"/>
      <c r="AD326" s="175"/>
      <c r="AE326" s="175"/>
      <c r="AF326" s="175"/>
      <c r="AG326" s="175"/>
      <c r="AH326" s="175"/>
      <c r="AI326" s="175"/>
      <c r="AJ326" s="175"/>
      <c r="AK326" s="175"/>
      <c r="AL326" s="175"/>
      <c r="AM326" s="175"/>
      <c r="AN326" s="175"/>
      <c r="AO326" s="175"/>
      <c r="AP326" s="175"/>
      <c r="AQ326" s="175"/>
      <c r="AR326" s="175"/>
    </row>
    <row r="327" spans="1:44" ht="102" x14ac:dyDescent="0.3">
      <c r="A327" s="175"/>
      <c r="B327" s="181" t="s">
        <v>502</v>
      </c>
      <c r="C327" s="182" t="s">
        <v>503</v>
      </c>
      <c r="D327" s="183">
        <v>734.44</v>
      </c>
      <c r="E327" s="184">
        <v>734.44</v>
      </c>
      <c r="F327" s="185" t="s">
        <v>4636</v>
      </c>
      <c r="G327" s="186" t="s">
        <v>2827</v>
      </c>
      <c r="H327" s="187"/>
      <c r="I327" s="175"/>
      <c r="J327" s="175"/>
      <c r="K327" s="175"/>
      <c r="L327" s="175"/>
      <c r="M327" s="175"/>
      <c r="N327" s="175"/>
      <c r="O327" s="175"/>
      <c r="P327" s="175"/>
      <c r="Q327" s="175"/>
      <c r="R327" s="175"/>
      <c r="S327" s="175"/>
      <c r="T327" s="175"/>
      <c r="U327" s="175"/>
      <c r="V327" s="175"/>
      <c r="W327" s="175"/>
      <c r="X327" s="175"/>
      <c r="Y327" s="175"/>
      <c r="Z327" s="175"/>
      <c r="AA327" s="175"/>
      <c r="AB327" s="175"/>
      <c r="AC327" s="175"/>
      <c r="AD327" s="175"/>
      <c r="AE327" s="175"/>
      <c r="AF327" s="175"/>
      <c r="AG327" s="175"/>
      <c r="AH327" s="175"/>
      <c r="AI327" s="175"/>
      <c r="AJ327" s="175"/>
      <c r="AK327" s="175"/>
      <c r="AL327" s="175"/>
      <c r="AM327" s="175"/>
      <c r="AN327" s="175"/>
      <c r="AO327" s="175"/>
      <c r="AP327" s="175"/>
      <c r="AQ327" s="175"/>
      <c r="AR327" s="175"/>
    </row>
    <row r="328" spans="1:44" ht="102" hidden="1" x14ac:dyDescent="0.3">
      <c r="A328" s="175"/>
      <c r="B328" s="185" t="s">
        <v>4636</v>
      </c>
      <c r="C328" s="182"/>
      <c r="D328" s="183">
        <v>734.44</v>
      </c>
      <c r="E328" s="184">
        <v>734.44</v>
      </c>
      <c r="F328" s="186" t="s">
        <v>2827</v>
      </c>
      <c r="G328" s="181" t="s">
        <v>3961</v>
      </c>
      <c r="H328" s="182" t="s">
        <v>1583</v>
      </c>
      <c r="I328" s="175"/>
      <c r="J328" s="175"/>
      <c r="K328" s="175"/>
      <c r="L328" s="175"/>
      <c r="M328" s="175"/>
      <c r="N328" s="175"/>
      <c r="O328" s="175"/>
      <c r="P328" s="175"/>
      <c r="Q328" s="175"/>
      <c r="R328" s="175"/>
      <c r="S328" s="175"/>
      <c r="T328" s="175"/>
      <c r="U328" s="175"/>
      <c r="V328" s="175"/>
      <c r="W328" s="175"/>
      <c r="X328" s="175"/>
      <c r="Y328" s="175"/>
      <c r="Z328" s="175"/>
      <c r="AA328" s="175"/>
      <c r="AB328" s="175"/>
      <c r="AC328" s="175"/>
      <c r="AD328" s="175"/>
      <c r="AE328" s="175"/>
      <c r="AF328" s="175"/>
      <c r="AG328" s="175"/>
      <c r="AH328" s="175"/>
      <c r="AI328" s="175"/>
      <c r="AJ328" s="175"/>
      <c r="AK328" s="175"/>
      <c r="AL328" s="175"/>
      <c r="AM328" s="175"/>
      <c r="AN328" s="175"/>
      <c r="AO328" s="175"/>
      <c r="AP328" s="175"/>
      <c r="AQ328" s="175"/>
      <c r="AR328" s="175"/>
    </row>
    <row r="329" spans="1:44" ht="102" hidden="1" x14ac:dyDescent="0.3">
      <c r="A329" s="175"/>
      <c r="B329" s="186" t="s">
        <v>2827</v>
      </c>
      <c r="C329" s="187"/>
      <c r="D329" s="183">
        <v>734.44</v>
      </c>
      <c r="E329" s="184">
        <v>734.44</v>
      </c>
      <c r="F329" s="181" t="s">
        <v>3961</v>
      </c>
      <c r="G329" s="185" t="s">
        <v>4636</v>
      </c>
      <c r="H329" s="182"/>
      <c r="I329" s="175"/>
      <c r="J329" s="175"/>
      <c r="K329" s="175"/>
      <c r="L329" s="175"/>
      <c r="M329" s="175"/>
      <c r="N329" s="175"/>
      <c r="O329" s="175"/>
      <c r="P329" s="175"/>
      <c r="Q329" s="175"/>
      <c r="R329" s="175"/>
      <c r="S329" s="175"/>
      <c r="T329" s="175"/>
      <c r="U329" s="175"/>
      <c r="V329" s="175"/>
      <c r="W329" s="175"/>
      <c r="X329" s="175"/>
      <c r="Y329" s="175"/>
      <c r="Z329" s="175"/>
      <c r="AA329" s="175"/>
      <c r="AB329" s="175"/>
      <c r="AC329" s="175"/>
      <c r="AD329" s="175"/>
      <c r="AE329" s="175"/>
      <c r="AF329" s="175"/>
      <c r="AG329" s="175"/>
      <c r="AH329" s="175"/>
      <c r="AI329" s="175"/>
      <c r="AJ329" s="175"/>
      <c r="AK329" s="175"/>
      <c r="AL329" s="175"/>
      <c r="AM329" s="175"/>
      <c r="AN329" s="175"/>
      <c r="AO329" s="175"/>
      <c r="AP329" s="175"/>
      <c r="AQ329" s="175"/>
      <c r="AR329" s="175"/>
    </row>
    <row r="330" spans="1:44" ht="102" x14ac:dyDescent="0.3">
      <c r="A330" s="175"/>
      <c r="B330" s="181" t="s">
        <v>3961</v>
      </c>
      <c r="C330" s="182" t="s">
        <v>1583</v>
      </c>
      <c r="D330" s="183">
        <v>665.72</v>
      </c>
      <c r="E330" s="184">
        <v>665.72</v>
      </c>
      <c r="F330" s="185" t="s">
        <v>4636</v>
      </c>
      <c r="G330" s="186" t="s">
        <v>4597</v>
      </c>
      <c r="H330" s="187"/>
      <c r="I330" s="175"/>
      <c r="J330" s="175"/>
      <c r="K330" s="175"/>
      <c r="L330" s="175"/>
      <c r="M330" s="175"/>
      <c r="N330" s="175"/>
      <c r="O330" s="175"/>
      <c r="P330" s="175"/>
      <c r="Q330" s="175"/>
      <c r="R330" s="175"/>
      <c r="S330" s="175"/>
      <c r="T330" s="175"/>
      <c r="U330" s="175"/>
      <c r="V330" s="175"/>
      <c r="W330" s="175"/>
      <c r="X330" s="175"/>
      <c r="Y330" s="175"/>
      <c r="Z330" s="175"/>
      <c r="AA330" s="175"/>
      <c r="AB330" s="175"/>
      <c r="AC330" s="175"/>
      <c r="AD330" s="175"/>
      <c r="AE330" s="175"/>
      <c r="AF330" s="175"/>
      <c r="AG330" s="175"/>
      <c r="AH330" s="175"/>
      <c r="AI330" s="175"/>
      <c r="AJ330" s="175"/>
      <c r="AK330" s="175"/>
      <c r="AL330" s="175"/>
      <c r="AM330" s="175"/>
      <c r="AN330" s="175"/>
      <c r="AO330" s="175"/>
      <c r="AP330" s="175"/>
      <c r="AQ330" s="175"/>
      <c r="AR330" s="175"/>
    </row>
    <row r="331" spans="1:44" ht="102" hidden="1" x14ac:dyDescent="0.3">
      <c r="A331" s="175"/>
      <c r="B331" s="185" t="s">
        <v>4636</v>
      </c>
      <c r="C331" s="182"/>
      <c r="D331" s="183">
        <v>665.72</v>
      </c>
      <c r="E331" s="184">
        <v>665.72</v>
      </c>
      <c r="F331" s="186" t="s">
        <v>4597</v>
      </c>
      <c r="G331" s="181" t="s">
        <v>1260</v>
      </c>
      <c r="H331" s="182" t="s">
        <v>1261</v>
      </c>
      <c r="I331" s="175"/>
      <c r="J331" s="175"/>
      <c r="K331" s="175"/>
      <c r="L331" s="175"/>
      <c r="M331" s="175"/>
      <c r="N331" s="175"/>
      <c r="O331" s="175"/>
      <c r="P331" s="175"/>
      <c r="Q331" s="175"/>
      <c r="R331" s="175"/>
      <c r="S331" s="175"/>
      <c r="T331" s="175"/>
      <c r="U331" s="175"/>
      <c r="V331" s="175"/>
      <c r="W331" s="175"/>
      <c r="X331" s="175"/>
      <c r="Y331" s="175"/>
      <c r="Z331" s="175"/>
      <c r="AA331" s="175"/>
      <c r="AB331" s="175"/>
      <c r="AC331" s="175"/>
      <c r="AD331" s="175"/>
      <c r="AE331" s="175"/>
      <c r="AF331" s="175"/>
      <c r="AG331" s="175"/>
      <c r="AH331" s="175"/>
      <c r="AI331" s="175"/>
      <c r="AJ331" s="175"/>
      <c r="AK331" s="175"/>
      <c r="AL331" s="175"/>
      <c r="AM331" s="175"/>
      <c r="AN331" s="175"/>
      <c r="AO331" s="175"/>
      <c r="AP331" s="175"/>
      <c r="AQ331" s="175"/>
      <c r="AR331" s="175"/>
    </row>
    <row r="332" spans="1:44" ht="102" hidden="1" x14ac:dyDescent="0.3">
      <c r="A332" s="175"/>
      <c r="B332" s="186" t="s">
        <v>4597</v>
      </c>
      <c r="C332" s="187"/>
      <c r="D332" s="183">
        <v>665.72</v>
      </c>
      <c r="E332" s="184">
        <v>665.72</v>
      </c>
      <c r="F332" s="181" t="s">
        <v>1260</v>
      </c>
      <c r="G332" s="185" t="s">
        <v>4636</v>
      </c>
      <c r="H332" s="182"/>
      <c r="I332" s="175"/>
      <c r="J332" s="175"/>
      <c r="K332" s="175"/>
      <c r="L332" s="175"/>
      <c r="M332" s="175"/>
      <c r="N332" s="175"/>
      <c r="O332" s="175"/>
      <c r="P332" s="175"/>
      <c r="Q332" s="175"/>
      <c r="R332" s="175"/>
      <c r="S332" s="175"/>
      <c r="T332" s="175"/>
      <c r="U332" s="175"/>
      <c r="V332" s="175"/>
      <c r="W332" s="175"/>
      <c r="X332" s="175"/>
      <c r="Y332" s="175"/>
      <c r="Z332" s="175"/>
      <c r="AA332" s="175"/>
      <c r="AB332" s="175"/>
      <c r="AC332" s="175"/>
      <c r="AD332" s="175"/>
      <c r="AE332" s="175"/>
      <c r="AF332" s="175"/>
      <c r="AG332" s="175"/>
      <c r="AH332" s="175"/>
      <c r="AI332" s="175"/>
      <c r="AJ332" s="175"/>
      <c r="AK332" s="175"/>
      <c r="AL332" s="175"/>
      <c r="AM332" s="175"/>
      <c r="AN332" s="175"/>
      <c r="AO332" s="175"/>
      <c r="AP332" s="175"/>
      <c r="AQ332" s="175"/>
      <c r="AR332" s="175"/>
    </row>
    <row r="333" spans="1:44" ht="102" x14ac:dyDescent="0.3">
      <c r="A333" s="175"/>
      <c r="B333" s="181" t="s">
        <v>1260</v>
      </c>
      <c r="C333" s="182" t="s">
        <v>1261</v>
      </c>
      <c r="D333" s="183">
        <v>584.12</v>
      </c>
      <c r="E333" s="184">
        <v>584.12</v>
      </c>
      <c r="F333" s="185" t="s">
        <v>4636</v>
      </c>
      <c r="G333" s="186" t="s">
        <v>2829</v>
      </c>
      <c r="H333" s="187"/>
      <c r="I333" s="175"/>
      <c r="J333" s="175"/>
      <c r="K333" s="175"/>
      <c r="L333" s="175"/>
      <c r="M333" s="175"/>
      <c r="N333" s="175"/>
      <c r="O333" s="175"/>
      <c r="P333" s="175"/>
      <c r="Q333" s="175"/>
      <c r="R333" s="175"/>
      <c r="S333" s="175"/>
      <c r="T333" s="175"/>
      <c r="U333" s="175"/>
      <c r="V333" s="175"/>
      <c r="W333" s="175"/>
      <c r="X333" s="175"/>
      <c r="Y333" s="175"/>
      <c r="Z333" s="175"/>
      <c r="AA333" s="175"/>
      <c r="AB333" s="175"/>
      <c r="AC333" s="175"/>
      <c r="AD333" s="175"/>
      <c r="AE333" s="175"/>
      <c r="AF333" s="175"/>
      <c r="AG333" s="175"/>
      <c r="AH333" s="175"/>
      <c r="AI333" s="175"/>
      <c r="AJ333" s="175"/>
      <c r="AK333" s="175"/>
      <c r="AL333" s="175"/>
      <c r="AM333" s="175"/>
      <c r="AN333" s="175"/>
      <c r="AO333" s="175"/>
      <c r="AP333" s="175"/>
      <c r="AQ333" s="175"/>
      <c r="AR333" s="175"/>
    </row>
    <row r="334" spans="1:44" ht="102" hidden="1" x14ac:dyDescent="0.3">
      <c r="A334" s="175"/>
      <c r="B334" s="185" t="s">
        <v>4636</v>
      </c>
      <c r="C334" s="182"/>
      <c r="D334" s="183">
        <v>584.12</v>
      </c>
      <c r="E334" s="184">
        <v>584.12</v>
      </c>
      <c r="F334" s="186" t="s">
        <v>2829</v>
      </c>
      <c r="G334" s="181" t="s">
        <v>616</v>
      </c>
      <c r="H334" s="182" t="s">
        <v>617</v>
      </c>
      <c r="I334" s="175"/>
      <c r="J334" s="175"/>
      <c r="K334" s="175"/>
      <c r="L334" s="175"/>
      <c r="M334" s="175"/>
      <c r="N334" s="175"/>
      <c r="O334" s="175"/>
      <c r="P334" s="175"/>
      <c r="Q334" s="175"/>
      <c r="R334" s="175"/>
      <c r="S334" s="175"/>
      <c r="T334" s="175"/>
      <c r="U334" s="175"/>
      <c r="V334" s="175"/>
      <c r="W334" s="175"/>
      <c r="X334" s="175"/>
      <c r="Y334" s="175"/>
      <c r="Z334" s="175"/>
      <c r="AA334" s="175"/>
      <c r="AB334" s="175"/>
      <c r="AC334" s="175"/>
      <c r="AD334" s="175"/>
      <c r="AE334" s="175"/>
      <c r="AF334" s="175"/>
      <c r="AG334" s="175"/>
      <c r="AH334" s="175"/>
      <c r="AI334" s="175"/>
      <c r="AJ334" s="175"/>
      <c r="AK334" s="175"/>
      <c r="AL334" s="175"/>
      <c r="AM334" s="175"/>
      <c r="AN334" s="175"/>
      <c r="AO334" s="175"/>
      <c r="AP334" s="175"/>
      <c r="AQ334" s="175"/>
      <c r="AR334" s="175"/>
    </row>
    <row r="335" spans="1:44" ht="102" hidden="1" x14ac:dyDescent="0.3">
      <c r="A335" s="175"/>
      <c r="B335" s="186" t="s">
        <v>2829</v>
      </c>
      <c r="C335" s="187"/>
      <c r="D335" s="183">
        <v>584.12</v>
      </c>
      <c r="E335" s="184">
        <v>584.12</v>
      </c>
      <c r="F335" s="181" t="s">
        <v>616</v>
      </c>
      <c r="G335" s="185" t="s">
        <v>4636</v>
      </c>
      <c r="H335" s="182"/>
      <c r="I335" s="175"/>
      <c r="J335" s="175"/>
      <c r="K335" s="175"/>
      <c r="L335" s="175"/>
      <c r="M335" s="175"/>
      <c r="N335" s="175"/>
      <c r="O335" s="175"/>
      <c r="P335" s="175"/>
      <c r="Q335" s="175"/>
      <c r="R335" s="175"/>
      <c r="S335" s="175"/>
      <c r="T335" s="175"/>
      <c r="U335" s="175"/>
      <c r="V335" s="175"/>
      <c r="W335" s="175"/>
      <c r="X335" s="175"/>
      <c r="Y335" s="175"/>
      <c r="Z335" s="175"/>
      <c r="AA335" s="175"/>
      <c r="AB335" s="175"/>
      <c r="AC335" s="175"/>
      <c r="AD335" s="175"/>
      <c r="AE335" s="175"/>
      <c r="AF335" s="175"/>
      <c r="AG335" s="175"/>
      <c r="AH335" s="175"/>
      <c r="AI335" s="175"/>
      <c r="AJ335" s="175"/>
      <c r="AK335" s="175"/>
      <c r="AL335" s="175"/>
      <c r="AM335" s="175"/>
      <c r="AN335" s="175"/>
      <c r="AO335" s="175"/>
      <c r="AP335" s="175"/>
      <c r="AQ335" s="175"/>
      <c r="AR335" s="175"/>
    </row>
    <row r="336" spans="1:44" ht="102" x14ac:dyDescent="0.3">
      <c r="A336" s="175"/>
      <c r="B336" s="181" t="s">
        <v>616</v>
      </c>
      <c r="C336" s="182" t="s">
        <v>617</v>
      </c>
      <c r="D336" s="183">
        <v>734.44</v>
      </c>
      <c r="E336" s="184">
        <v>734.44</v>
      </c>
      <c r="F336" s="185" t="s">
        <v>4636</v>
      </c>
      <c r="G336" s="186" t="s">
        <v>2830</v>
      </c>
      <c r="H336" s="187"/>
      <c r="I336" s="175"/>
      <c r="J336" s="175"/>
      <c r="K336" s="175"/>
      <c r="L336" s="175"/>
      <c r="M336" s="175"/>
      <c r="N336" s="175"/>
      <c r="O336" s="175"/>
      <c r="P336" s="175"/>
      <c r="Q336" s="175"/>
      <c r="R336" s="175"/>
      <c r="S336" s="175"/>
      <c r="T336" s="175"/>
      <c r="U336" s="175"/>
      <c r="V336" s="175"/>
      <c r="W336" s="175"/>
      <c r="X336" s="175"/>
      <c r="Y336" s="175"/>
      <c r="Z336" s="175"/>
      <c r="AA336" s="175"/>
      <c r="AB336" s="175"/>
      <c r="AC336" s="175"/>
      <c r="AD336" s="175"/>
      <c r="AE336" s="175"/>
      <c r="AF336" s="175"/>
      <c r="AG336" s="175"/>
      <c r="AH336" s="175"/>
      <c r="AI336" s="175"/>
      <c r="AJ336" s="175"/>
      <c r="AK336" s="175"/>
      <c r="AL336" s="175"/>
      <c r="AM336" s="175"/>
      <c r="AN336" s="175"/>
      <c r="AO336" s="175"/>
      <c r="AP336" s="175"/>
      <c r="AQ336" s="175"/>
      <c r="AR336" s="175"/>
    </row>
    <row r="337" spans="1:44" ht="102" hidden="1" x14ac:dyDescent="0.3">
      <c r="A337" s="175"/>
      <c r="B337" s="185" t="s">
        <v>4636</v>
      </c>
      <c r="C337" s="182"/>
      <c r="D337" s="183">
        <v>734.44</v>
      </c>
      <c r="E337" s="184">
        <v>734.44</v>
      </c>
      <c r="F337" s="186" t="s">
        <v>2830</v>
      </c>
      <c r="G337" s="181" t="s">
        <v>662</v>
      </c>
      <c r="H337" s="182" t="s">
        <v>663</v>
      </c>
      <c r="I337" s="175"/>
      <c r="J337" s="175"/>
      <c r="K337" s="175"/>
      <c r="L337" s="175"/>
      <c r="M337" s="175"/>
      <c r="N337" s="175"/>
      <c r="O337" s="175"/>
      <c r="P337" s="175"/>
      <c r="Q337" s="175"/>
      <c r="R337" s="175"/>
      <c r="S337" s="175"/>
      <c r="T337" s="175"/>
      <c r="U337" s="175"/>
      <c r="V337" s="175"/>
      <c r="W337" s="175"/>
      <c r="X337" s="175"/>
      <c r="Y337" s="175"/>
      <c r="Z337" s="175"/>
      <c r="AA337" s="175"/>
      <c r="AB337" s="175"/>
      <c r="AC337" s="175"/>
      <c r="AD337" s="175"/>
      <c r="AE337" s="175"/>
      <c r="AF337" s="175"/>
      <c r="AG337" s="175"/>
      <c r="AH337" s="175"/>
      <c r="AI337" s="175"/>
      <c r="AJ337" s="175"/>
      <c r="AK337" s="175"/>
      <c r="AL337" s="175"/>
      <c r="AM337" s="175"/>
      <c r="AN337" s="175"/>
      <c r="AO337" s="175"/>
      <c r="AP337" s="175"/>
      <c r="AQ337" s="175"/>
      <c r="AR337" s="175"/>
    </row>
    <row r="338" spans="1:44" ht="102" hidden="1" x14ac:dyDescent="0.3">
      <c r="A338" s="175"/>
      <c r="B338" s="186" t="s">
        <v>2830</v>
      </c>
      <c r="C338" s="187"/>
      <c r="D338" s="183">
        <v>734.44</v>
      </c>
      <c r="E338" s="184">
        <v>734.44</v>
      </c>
      <c r="F338" s="181" t="s">
        <v>662</v>
      </c>
      <c r="G338" s="185" t="s">
        <v>4636</v>
      </c>
      <c r="H338" s="182"/>
      <c r="I338" s="175"/>
      <c r="J338" s="175"/>
      <c r="K338" s="175"/>
      <c r="L338" s="175"/>
      <c r="M338" s="175"/>
      <c r="N338" s="175"/>
      <c r="O338" s="175"/>
      <c r="P338" s="175"/>
      <c r="Q338" s="175"/>
      <c r="R338" s="175"/>
      <c r="S338" s="175"/>
      <c r="T338" s="175"/>
      <c r="U338" s="175"/>
      <c r="V338" s="175"/>
      <c r="W338" s="175"/>
      <c r="X338" s="175"/>
      <c r="Y338" s="175"/>
      <c r="Z338" s="175"/>
      <c r="AA338" s="175"/>
      <c r="AB338" s="175"/>
      <c r="AC338" s="175"/>
      <c r="AD338" s="175"/>
      <c r="AE338" s="175"/>
      <c r="AF338" s="175"/>
      <c r="AG338" s="175"/>
      <c r="AH338" s="175"/>
      <c r="AI338" s="175"/>
      <c r="AJ338" s="175"/>
      <c r="AK338" s="175"/>
      <c r="AL338" s="175"/>
      <c r="AM338" s="175"/>
      <c r="AN338" s="175"/>
      <c r="AO338" s="175"/>
      <c r="AP338" s="175"/>
      <c r="AQ338" s="175"/>
      <c r="AR338" s="175"/>
    </row>
    <row r="339" spans="1:44" ht="102" x14ac:dyDescent="0.3">
      <c r="A339" s="175"/>
      <c r="B339" s="181" t="s">
        <v>662</v>
      </c>
      <c r="C339" s="182" t="s">
        <v>663</v>
      </c>
      <c r="D339" s="183">
        <v>644.25</v>
      </c>
      <c r="E339" s="184">
        <v>644.25</v>
      </c>
      <c r="F339" s="185" t="s">
        <v>4636</v>
      </c>
      <c r="G339" s="186" t="s">
        <v>2831</v>
      </c>
      <c r="H339" s="187"/>
      <c r="I339" s="175"/>
      <c r="J339" s="175"/>
      <c r="K339" s="175"/>
      <c r="L339" s="175"/>
      <c r="M339" s="175"/>
      <c r="N339" s="175"/>
      <c r="O339" s="175"/>
      <c r="P339" s="175"/>
      <c r="Q339" s="175"/>
      <c r="R339" s="175"/>
      <c r="S339" s="175"/>
      <c r="T339" s="175"/>
      <c r="U339" s="175"/>
      <c r="V339" s="175"/>
      <c r="W339" s="175"/>
      <c r="X339" s="175"/>
      <c r="Y339" s="175"/>
      <c r="Z339" s="175"/>
      <c r="AA339" s="175"/>
      <c r="AB339" s="175"/>
      <c r="AC339" s="175"/>
      <c r="AD339" s="175"/>
      <c r="AE339" s="175"/>
      <c r="AF339" s="175"/>
      <c r="AG339" s="175"/>
      <c r="AH339" s="175"/>
      <c r="AI339" s="175"/>
      <c r="AJ339" s="175"/>
      <c r="AK339" s="175"/>
      <c r="AL339" s="175"/>
      <c r="AM339" s="175"/>
      <c r="AN339" s="175"/>
      <c r="AO339" s="175"/>
      <c r="AP339" s="175"/>
      <c r="AQ339" s="175"/>
      <c r="AR339" s="175"/>
    </row>
    <row r="340" spans="1:44" ht="102" hidden="1" x14ac:dyDescent="0.3">
      <c r="A340" s="175"/>
      <c r="B340" s="185" t="s">
        <v>4636</v>
      </c>
      <c r="C340" s="182"/>
      <c r="D340" s="183">
        <v>644.25</v>
      </c>
      <c r="E340" s="184">
        <v>644.25</v>
      </c>
      <c r="F340" s="186" t="s">
        <v>2831</v>
      </c>
      <c r="G340" s="181" t="s">
        <v>1714</v>
      </c>
      <c r="H340" s="182" t="s">
        <v>1715</v>
      </c>
      <c r="I340" s="175"/>
      <c r="J340" s="175"/>
      <c r="K340" s="175"/>
      <c r="L340" s="175"/>
      <c r="M340" s="175"/>
      <c r="N340" s="175"/>
      <c r="O340" s="175"/>
      <c r="P340" s="175"/>
      <c r="Q340" s="175"/>
      <c r="R340" s="175"/>
      <c r="S340" s="175"/>
      <c r="T340" s="175"/>
      <c r="U340" s="175"/>
      <c r="V340" s="175"/>
      <c r="W340" s="175"/>
      <c r="X340" s="175"/>
      <c r="Y340" s="175"/>
      <c r="Z340" s="175"/>
      <c r="AA340" s="175"/>
      <c r="AB340" s="175"/>
      <c r="AC340" s="175"/>
      <c r="AD340" s="175"/>
      <c r="AE340" s="175"/>
      <c r="AF340" s="175"/>
      <c r="AG340" s="175"/>
      <c r="AH340" s="175"/>
      <c r="AI340" s="175"/>
      <c r="AJ340" s="175"/>
      <c r="AK340" s="175"/>
      <c r="AL340" s="175"/>
      <c r="AM340" s="175"/>
      <c r="AN340" s="175"/>
      <c r="AO340" s="175"/>
      <c r="AP340" s="175"/>
      <c r="AQ340" s="175"/>
      <c r="AR340" s="175"/>
    </row>
    <row r="341" spans="1:44" ht="102" hidden="1" x14ac:dyDescent="0.3">
      <c r="A341" s="175"/>
      <c r="B341" s="186" t="s">
        <v>2831</v>
      </c>
      <c r="C341" s="187"/>
      <c r="D341" s="183">
        <v>644.25</v>
      </c>
      <c r="E341" s="184">
        <v>644.25</v>
      </c>
      <c r="F341" s="181" t="s">
        <v>1714</v>
      </c>
      <c r="G341" s="185" t="s">
        <v>4636</v>
      </c>
      <c r="H341" s="182"/>
      <c r="I341" s="175"/>
      <c r="J341" s="175"/>
      <c r="K341" s="175"/>
      <c r="L341" s="175"/>
      <c r="M341" s="175"/>
      <c r="N341" s="175"/>
      <c r="O341" s="175"/>
      <c r="P341" s="175"/>
      <c r="Q341" s="175"/>
      <c r="R341" s="175"/>
      <c r="S341" s="175"/>
      <c r="T341" s="175"/>
      <c r="U341" s="175"/>
      <c r="V341" s="175"/>
      <c r="W341" s="175"/>
      <c r="X341" s="175"/>
      <c r="Y341" s="175"/>
      <c r="Z341" s="175"/>
      <c r="AA341" s="175"/>
      <c r="AB341" s="175"/>
      <c r="AC341" s="175"/>
      <c r="AD341" s="175"/>
      <c r="AE341" s="175"/>
      <c r="AF341" s="175"/>
      <c r="AG341" s="175"/>
      <c r="AH341" s="175"/>
      <c r="AI341" s="175"/>
      <c r="AJ341" s="175"/>
      <c r="AK341" s="175"/>
      <c r="AL341" s="175"/>
      <c r="AM341" s="175"/>
      <c r="AN341" s="175"/>
      <c r="AO341" s="175"/>
      <c r="AP341" s="175"/>
      <c r="AQ341" s="175"/>
      <c r="AR341" s="175"/>
    </row>
    <row r="342" spans="1:44" ht="102" x14ac:dyDescent="0.3">
      <c r="A342" s="175"/>
      <c r="B342" s="181" t="s">
        <v>1714</v>
      </c>
      <c r="C342" s="182" t="s">
        <v>1715</v>
      </c>
      <c r="D342" s="183">
        <v>584.12</v>
      </c>
      <c r="E342" s="184">
        <v>584.12</v>
      </c>
      <c r="F342" s="185" t="s">
        <v>4636</v>
      </c>
      <c r="G342" s="186" t="s">
        <v>2832</v>
      </c>
      <c r="H342" s="187"/>
      <c r="I342" s="175"/>
      <c r="J342" s="175"/>
      <c r="K342" s="175"/>
      <c r="L342" s="175"/>
      <c r="M342" s="175"/>
      <c r="N342" s="175"/>
      <c r="O342" s="175"/>
      <c r="P342" s="175"/>
      <c r="Q342" s="175"/>
      <c r="R342" s="175"/>
      <c r="S342" s="175"/>
      <c r="T342" s="175"/>
      <c r="U342" s="175"/>
      <c r="V342" s="175"/>
      <c r="W342" s="175"/>
      <c r="X342" s="175"/>
      <c r="Y342" s="175"/>
      <c r="Z342" s="175"/>
      <c r="AA342" s="175"/>
      <c r="AB342" s="175"/>
      <c r="AC342" s="175"/>
      <c r="AD342" s="175"/>
      <c r="AE342" s="175"/>
      <c r="AF342" s="175"/>
      <c r="AG342" s="175"/>
      <c r="AH342" s="175"/>
      <c r="AI342" s="175"/>
      <c r="AJ342" s="175"/>
      <c r="AK342" s="175"/>
      <c r="AL342" s="175"/>
      <c r="AM342" s="175"/>
      <c r="AN342" s="175"/>
      <c r="AO342" s="175"/>
      <c r="AP342" s="175"/>
      <c r="AQ342" s="175"/>
      <c r="AR342" s="175"/>
    </row>
    <row r="343" spans="1:44" ht="102" hidden="1" x14ac:dyDescent="0.3">
      <c r="A343" s="175"/>
      <c r="B343" s="185" t="s">
        <v>4636</v>
      </c>
      <c r="C343" s="182"/>
      <c r="D343" s="183">
        <v>584.12</v>
      </c>
      <c r="E343" s="184">
        <v>584.12</v>
      </c>
      <c r="F343" s="186" t="s">
        <v>2832</v>
      </c>
      <c r="G343" s="181" t="s">
        <v>2313</v>
      </c>
      <c r="H343" s="182" t="s">
        <v>2314</v>
      </c>
      <c r="I343" s="175"/>
      <c r="J343" s="175"/>
      <c r="K343" s="175"/>
      <c r="L343" s="175"/>
      <c r="M343" s="175"/>
      <c r="N343" s="175"/>
      <c r="O343" s="175"/>
      <c r="P343" s="175"/>
      <c r="Q343" s="175"/>
      <c r="R343" s="175"/>
      <c r="S343" s="175"/>
      <c r="T343" s="175"/>
      <c r="U343" s="175"/>
      <c r="V343" s="175"/>
      <c r="W343" s="175"/>
      <c r="X343" s="175"/>
      <c r="Y343" s="175"/>
      <c r="Z343" s="175"/>
      <c r="AA343" s="175"/>
      <c r="AB343" s="175"/>
      <c r="AC343" s="175"/>
      <c r="AD343" s="175"/>
      <c r="AE343" s="175"/>
      <c r="AF343" s="175"/>
      <c r="AG343" s="175"/>
      <c r="AH343" s="175"/>
      <c r="AI343" s="175"/>
      <c r="AJ343" s="175"/>
      <c r="AK343" s="175"/>
      <c r="AL343" s="175"/>
      <c r="AM343" s="175"/>
      <c r="AN343" s="175"/>
      <c r="AO343" s="175"/>
      <c r="AP343" s="175"/>
      <c r="AQ343" s="175"/>
      <c r="AR343" s="175"/>
    </row>
    <row r="344" spans="1:44" ht="102" hidden="1" x14ac:dyDescent="0.3">
      <c r="A344" s="175"/>
      <c r="B344" s="186" t="s">
        <v>2832</v>
      </c>
      <c r="C344" s="187"/>
      <c r="D344" s="183">
        <v>584.12</v>
      </c>
      <c r="E344" s="184">
        <v>584.12</v>
      </c>
      <c r="F344" s="181" t="s">
        <v>2313</v>
      </c>
      <c r="G344" s="185" t="s">
        <v>4636</v>
      </c>
      <c r="H344" s="182"/>
      <c r="I344" s="175"/>
      <c r="J344" s="175"/>
      <c r="K344" s="175"/>
      <c r="L344" s="175"/>
      <c r="M344" s="175"/>
      <c r="N344" s="175"/>
      <c r="O344" s="175"/>
      <c r="P344" s="175"/>
      <c r="Q344" s="175"/>
      <c r="R344" s="175"/>
      <c r="S344" s="175"/>
      <c r="T344" s="175"/>
      <c r="U344" s="175"/>
      <c r="V344" s="175"/>
      <c r="W344" s="175"/>
      <c r="X344" s="175"/>
      <c r="Y344" s="175"/>
      <c r="Z344" s="175"/>
      <c r="AA344" s="175"/>
      <c r="AB344" s="175"/>
      <c r="AC344" s="175"/>
      <c r="AD344" s="175"/>
      <c r="AE344" s="175"/>
      <c r="AF344" s="175"/>
      <c r="AG344" s="175"/>
      <c r="AH344" s="175"/>
      <c r="AI344" s="175"/>
      <c r="AJ344" s="175"/>
      <c r="AK344" s="175"/>
      <c r="AL344" s="175"/>
      <c r="AM344" s="175"/>
      <c r="AN344" s="175"/>
      <c r="AO344" s="175"/>
      <c r="AP344" s="175"/>
      <c r="AQ344" s="175"/>
      <c r="AR344" s="175"/>
    </row>
    <row r="345" spans="1:44" ht="102" x14ac:dyDescent="0.3">
      <c r="A345" s="175"/>
      <c r="B345" s="181" t="s">
        <v>2313</v>
      </c>
      <c r="C345" s="182" t="s">
        <v>2314</v>
      </c>
      <c r="D345" s="183">
        <v>725.85</v>
      </c>
      <c r="E345" s="184">
        <v>725.85</v>
      </c>
      <c r="F345" s="185" t="s">
        <v>4636</v>
      </c>
      <c r="G345" s="186" t="s">
        <v>2833</v>
      </c>
      <c r="H345" s="187"/>
      <c r="I345" s="175"/>
      <c r="J345" s="175"/>
      <c r="K345" s="175"/>
      <c r="L345" s="175"/>
      <c r="M345" s="175"/>
      <c r="N345" s="175"/>
      <c r="O345" s="175"/>
      <c r="P345" s="175"/>
      <c r="Q345" s="175"/>
      <c r="R345" s="175"/>
      <c r="S345" s="175"/>
      <c r="T345" s="175"/>
      <c r="U345" s="175"/>
      <c r="V345" s="175"/>
      <c r="W345" s="175"/>
      <c r="X345" s="175"/>
      <c r="Y345" s="175"/>
      <c r="Z345" s="175"/>
      <c r="AA345" s="175"/>
      <c r="AB345" s="175"/>
      <c r="AC345" s="175"/>
      <c r="AD345" s="175"/>
      <c r="AE345" s="175"/>
      <c r="AF345" s="175"/>
      <c r="AG345" s="175"/>
      <c r="AH345" s="175"/>
      <c r="AI345" s="175"/>
      <c r="AJ345" s="175"/>
      <c r="AK345" s="175"/>
      <c r="AL345" s="175"/>
      <c r="AM345" s="175"/>
      <c r="AN345" s="175"/>
      <c r="AO345" s="175"/>
      <c r="AP345" s="175"/>
      <c r="AQ345" s="175"/>
      <c r="AR345" s="175"/>
    </row>
    <row r="346" spans="1:44" ht="102" hidden="1" x14ac:dyDescent="0.3">
      <c r="A346" s="175"/>
      <c r="B346" s="185" t="s">
        <v>4636</v>
      </c>
      <c r="C346" s="182"/>
      <c r="D346" s="183">
        <v>725.85</v>
      </c>
      <c r="E346" s="184">
        <v>725.85</v>
      </c>
      <c r="F346" s="186" t="s">
        <v>2833</v>
      </c>
      <c r="G346" s="181" t="s">
        <v>980</v>
      </c>
      <c r="H346" s="182" t="s">
        <v>981</v>
      </c>
      <c r="I346" s="175"/>
      <c r="J346" s="175"/>
      <c r="K346" s="175"/>
      <c r="L346" s="175"/>
      <c r="M346" s="175"/>
      <c r="N346" s="175"/>
      <c r="O346" s="175"/>
      <c r="P346" s="175"/>
      <c r="Q346" s="175"/>
      <c r="R346" s="175"/>
      <c r="S346" s="175"/>
      <c r="T346" s="175"/>
      <c r="U346" s="175"/>
      <c r="V346" s="175"/>
      <c r="W346" s="175"/>
      <c r="X346" s="175"/>
      <c r="Y346" s="175"/>
      <c r="Z346" s="175"/>
      <c r="AA346" s="175"/>
      <c r="AB346" s="175"/>
      <c r="AC346" s="175"/>
      <c r="AD346" s="175"/>
      <c r="AE346" s="175"/>
      <c r="AF346" s="175"/>
      <c r="AG346" s="175"/>
      <c r="AH346" s="175"/>
      <c r="AI346" s="175"/>
      <c r="AJ346" s="175"/>
      <c r="AK346" s="175"/>
      <c r="AL346" s="175"/>
      <c r="AM346" s="175"/>
      <c r="AN346" s="175"/>
      <c r="AO346" s="175"/>
      <c r="AP346" s="175"/>
      <c r="AQ346" s="175"/>
      <c r="AR346" s="175"/>
    </row>
    <row r="347" spans="1:44" ht="102" hidden="1" x14ac:dyDescent="0.3">
      <c r="A347" s="175"/>
      <c r="B347" s="186" t="s">
        <v>2833</v>
      </c>
      <c r="C347" s="187"/>
      <c r="D347" s="183">
        <v>725.85</v>
      </c>
      <c r="E347" s="184">
        <v>725.85</v>
      </c>
      <c r="F347" s="181" t="s">
        <v>980</v>
      </c>
      <c r="G347" s="185" t="s">
        <v>4636</v>
      </c>
      <c r="H347" s="182"/>
      <c r="I347" s="175"/>
      <c r="J347" s="175"/>
      <c r="K347" s="175"/>
      <c r="L347" s="175"/>
      <c r="M347" s="175"/>
      <c r="N347" s="175"/>
      <c r="O347" s="175"/>
      <c r="P347" s="175"/>
      <c r="Q347" s="175"/>
      <c r="R347" s="175"/>
      <c r="S347" s="175"/>
      <c r="T347" s="175"/>
      <c r="U347" s="175"/>
      <c r="V347" s="175"/>
      <c r="W347" s="175"/>
      <c r="X347" s="175"/>
      <c r="Y347" s="175"/>
      <c r="Z347" s="175"/>
      <c r="AA347" s="175"/>
      <c r="AB347" s="175"/>
      <c r="AC347" s="175"/>
      <c r="AD347" s="175"/>
      <c r="AE347" s="175"/>
      <c r="AF347" s="175"/>
      <c r="AG347" s="175"/>
      <c r="AH347" s="175"/>
      <c r="AI347" s="175"/>
      <c r="AJ347" s="175"/>
      <c r="AK347" s="175"/>
      <c r="AL347" s="175"/>
      <c r="AM347" s="175"/>
      <c r="AN347" s="175"/>
      <c r="AO347" s="175"/>
      <c r="AP347" s="175"/>
      <c r="AQ347" s="175"/>
      <c r="AR347" s="175"/>
    </row>
    <row r="348" spans="1:44" ht="102" x14ac:dyDescent="0.3">
      <c r="A348" s="175"/>
      <c r="B348" s="181" t="s">
        <v>980</v>
      </c>
      <c r="C348" s="182" t="s">
        <v>981</v>
      </c>
      <c r="D348" s="183">
        <v>584.12</v>
      </c>
      <c r="E348" s="184">
        <v>584.12</v>
      </c>
      <c r="F348" s="185" t="s">
        <v>4636</v>
      </c>
      <c r="G348" s="186" t="s">
        <v>2652</v>
      </c>
      <c r="H348" s="187"/>
      <c r="I348" s="175"/>
      <c r="J348" s="175"/>
      <c r="K348" s="175"/>
      <c r="L348" s="175"/>
      <c r="M348" s="175"/>
      <c r="N348" s="175"/>
      <c r="O348" s="175"/>
      <c r="P348" s="175"/>
      <c r="Q348" s="175"/>
      <c r="R348" s="175"/>
      <c r="S348" s="175"/>
      <c r="T348" s="175"/>
      <c r="U348" s="175"/>
      <c r="V348" s="175"/>
      <c r="W348" s="175"/>
      <c r="X348" s="175"/>
      <c r="Y348" s="175"/>
      <c r="Z348" s="175"/>
      <c r="AA348" s="175"/>
      <c r="AB348" s="175"/>
      <c r="AC348" s="175"/>
      <c r="AD348" s="175"/>
      <c r="AE348" s="175"/>
      <c r="AF348" s="175"/>
      <c r="AG348" s="175"/>
      <c r="AH348" s="175"/>
      <c r="AI348" s="175"/>
      <c r="AJ348" s="175"/>
      <c r="AK348" s="175"/>
      <c r="AL348" s="175"/>
      <c r="AM348" s="175"/>
      <c r="AN348" s="175"/>
      <c r="AO348" s="175"/>
      <c r="AP348" s="175"/>
      <c r="AQ348" s="175"/>
      <c r="AR348" s="175"/>
    </row>
    <row r="349" spans="1:44" ht="102" hidden="1" x14ac:dyDescent="0.3">
      <c r="A349" s="175"/>
      <c r="B349" s="185" t="s">
        <v>4636</v>
      </c>
      <c r="C349" s="182"/>
      <c r="D349" s="183">
        <v>584.12</v>
      </c>
      <c r="E349" s="184">
        <v>584.12</v>
      </c>
      <c r="F349" s="186" t="s">
        <v>2652</v>
      </c>
      <c r="G349" s="181" t="s">
        <v>1320</v>
      </c>
      <c r="H349" s="182" t="s">
        <v>1321</v>
      </c>
      <c r="I349" s="175"/>
      <c r="J349" s="175"/>
      <c r="K349" s="175"/>
      <c r="L349" s="175"/>
      <c r="M349" s="175"/>
      <c r="N349" s="175"/>
      <c r="O349" s="175"/>
      <c r="P349" s="175"/>
      <c r="Q349" s="175"/>
      <c r="R349" s="175"/>
      <c r="S349" s="175"/>
      <c r="T349" s="175"/>
      <c r="U349" s="175"/>
      <c r="V349" s="175"/>
      <c r="W349" s="175"/>
      <c r="X349" s="175"/>
      <c r="Y349" s="175"/>
      <c r="Z349" s="175"/>
      <c r="AA349" s="175"/>
      <c r="AB349" s="175"/>
      <c r="AC349" s="175"/>
      <c r="AD349" s="175"/>
      <c r="AE349" s="175"/>
      <c r="AF349" s="175"/>
      <c r="AG349" s="175"/>
      <c r="AH349" s="175"/>
      <c r="AI349" s="175"/>
      <c r="AJ349" s="175"/>
      <c r="AK349" s="175"/>
      <c r="AL349" s="175"/>
      <c r="AM349" s="175"/>
      <c r="AN349" s="175"/>
      <c r="AO349" s="175"/>
      <c r="AP349" s="175"/>
      <c r="AQ349" s="175"/>
      <c r="AR349" s="175"/>
    </row>
    <row r="350" spans="1:44" ht="102" hidden="1" x14ac:dyDescent="0.3">
      <c r="A350" s="175"/>
      <c r="B350" s="186" t="s">
        <v>2652</v>
      </c>
      <c r="C350" s="187"/>
      <c r="D350" s="183">
        <v>584.12</v>
      </c>
      <c r="E350" s="184">
        <v>584.12</v>
      </c>
      <c r="F350" s="181" t="s">
        <v>1320</v>
      </c>
      <c r="G350" s="185" t="s">
        <v>4636</v>
      </c>
      <c r="H350" s="182"/>
      <c r="I350" s="175"/>
      <c r="J350" s="175"/>
      <c r="K350" s="175"/>
      <c r="L350" s="175"/>
      <c r="M350" s="175"/>
      <c r="N350" s="175"/>
      <c r="O350" s="175"/>
      <c r="P350" s="175"/>
      <c r="Q350" s="175"/>
      <c r="R350" s="175"/>
      <c r="S350" s="175"/>
      <c r="T350" s="175"/>
      <c r="U350" s="175"/>
      <c r="V350" s="175"/>
      <c r="W350" s="175"/>
      <c r="X350" s="175"/>
      <c r="Y350" s="175"/>
      <c r="Z350" s="175"/>
      <c r="AA350" s="175"/>
      <c r="AB350" s="175"/>
      <c r="AC350" s="175"/>
      <c r="AD350" s="175"/>
      <c r="AE350" s="175"/>
      <c r="AF350" s="175"/>
      <c r="AG350" s="175"/>
      <c r="AH350" s="175"/>
      <c r="AI350" s="175"/>
      <c r="AJ350" s="175"/>
      <c r="AK350" s="175"/>
      <c r="AL350" s="175"/>
      <c r="AM350" s="175"/>
      <c r="AN350" s="175"/>
      <c r="AO350" s="175"/>
      <c r="AP350" s="175"/>
      <c r="AQ350" s="175"/>
      <c r="AR350" s="175"/>
    </row>
    <row r="351" spans="1:44" ht="102" x14ac:dyDescent="0.3">
      <c r="A351" s="175"/>
      <c r="B351" s="181" t="s">
        <v>1320</v>
      </c>
      <c r="C351" s="182" t="s">
        <v>1321</v>
      </c>
      <c r="D351" s="183">
        <v>627.07000000000005</v>
      </c>
      <c r="E351" s="184">
        <v>627.07000000000005</v>
      </c>
      <c r="F351" s="185" t="s">
        <v>4636</v>
      </c>
      <c r="G351" s="186" t="s">
        <v>2669</v>
      </c>
      <c r="H351" s="187"/>
      <c r="I351" s="175"/>
      <c r="J351" s="175"/>
      <c r="K351" s="175"/>
      <c r="L351" s="175"/>
      <c r="M351" s="175"/>
      <c r="N351" s="175"/>
      <c r="O351" s="175"/>
      <c r="P351" s="175"/>
      <c r="Q351" s="175"/>
      <c r="R351" s="175"/>
      <c r="S351" s="175"/>
      <c r="T351" s="175"/>
      <c r="U351" s="175"/>
      <c r="V351" s="175"/>
      <c r="W351" s="175"/>
      <c r="X351" s="175"/>
      <c r="Y351" s="175"/>
      <c r="Z351" s="175"/>
      <c r="AA351" s="175"/>
      <c r="AB351" s="175"/>
      <c r="AC351" s="175"/>
      <c r="AD351" s="175"/>
      <c r="AE351" s="175"/>
      <c r="AF351" s="175"/>
      <c r="AG351" s="175"/>
      <c r="AH351" s="175"/>
      <c r="AI351" s="175"/>
      <c r="AJ351" s="175"/>
      <c r="AK351" s="175"/>
      <c r="AL351" s="175"/>
      <c r="AM351" s="175"/>
      <c r="AN351" s="175"/>
      <c r="AO351" s="175"/>
      <c r="AP351" s="175"/>
      <c r="AQ351" s="175"/>
      <c r="AR351" s="175"/>
    </row>
    <row r="352" spans="1:44" ht="102" hidden="1" x14ac:dyDescent="0.3">
      <c r="A352" s="175"/>
      <c r="B352" s="185" t="s">
        <v>4636</v>
      </c>
      <c r="C352" s="182"/>
      <c r="D352" s="183">
        <v>627.07000000000005</v>
      </c>
      <c r="E352" s="184">
        <v>627.07000000000005</v>
      </c>
      <c r="F352" s="186" t="s">
        <v>2669</v>
      </c>
      <c r="G352" s="181" t="s">
        <v>2200</v>
      </c>
      <c r="H352" s="182" t="s">
        <v>2201</v>
      </c>
      <c r="I352" s="175"/>
      <c r="J352" s="175"/>
      <c r="K352" s="175"/>
      <c r="L352" s="175"/>
      <c r="M352" s="175"/>
      <c r="N352" s="175"/>
      <c r="O352" s="175"/>
      <c r="P352" s="175"/>
      <c r="Q352" s="175"/>
      <c r="R352" s="175"/>
      <c r="S352" s="175"/>
      <c r="T352" s="175"/>
      <c r="U352" s="175"/>
      <c r="V352" s="175"/>
      <c r="W352" s="175"/>
      <c r="X352" s="175"/>
      <c r="Y352" s="175"/>
      <c r="Z352" s="175"/>
      <c r="AA352" s="175"/>
      <c r="AB352" s="175"/>
      <c r="AC352" s="175"/>
      <c r="AD352" s="175"/>
      <c r="AE352" s="175"/>
      <c r="AF352" s="175"/>
      <c r="AG352" s="175"/>
      <c r="AH352" s="175"/>
      <c r="AI352" s="175"/>
      <c r="AJ352" s="175"/>
      <c r="AK352" s="175"/>
      <c r="AL352" s="175"/>
      <c r="AM352" s="175"/>
      <c r="AN352" s="175"/>
      <c r="AO352" s="175"/>
      <c r="AP352" s="175"/>
      <c r="AQ352" s="175"/>
      <c r="AR352" s="175"/>
    </row>
    <row r="353" spans="1:44" ht="102" hidden="1" x14ac:dyDescent="0.3">
      <c r="A353" s="175"/>
      <c r="B353" s="186" t="s">
        <v>2669</v>
      </c>
      <c r="C353" s="187"/>
      <c r="D353" s="183">
        <v>627.07000000000005</v>
      </c>
      <c r="E353" s="184">
        <v>627.07000000000005</v>
      </c>
      <c r="F353" s="181" t="s">
        <v>2200</v>
      </c>
      <c r="G353" s="185" t="s">
        <v>4636</v>
      </c>
      <c r="H353" s="182"/>
      <c r="I353" s="175"/>
      <c r="J353" s="175"/>
      <c r="K353" s="175"/>
      <c r="L353" s="175"/>
      <c r="M353" s="175"/>
      <c r="N353" s="175"/>
      <c r="O353" s="175"/>
      <c r="P353" s="175"/>
      <c r="Q353" s="175"/>
      <c r="R353" s="175"/>
      <c r="S353" s="175"/>
      <c r="T353" s="175"/>
      <c r="U353" s="175"/>
      <c r="V353" s="175"/>
      <c r="W353" s="175"/>
      <c r="X353" s="175"/>
      <c r="Y353" s="175"/>
      <c r="Z353" s="175"/>
      <c r="AA353" s="175"/>
      <c r="AB353" s="175"/>
      <c r="AC353" s="175"/>
      <c r="AD353" s="175"/>
      <c r="AE353" s="175"/>
      <c r="AF353" s="175"/>
      <c r="AG353" s="175"/>
      <c r="AH353" s="175"/>
      <c r="AI353" s="175"/>
      <c r="AJ353" s="175"/>
      <c r="AK353" s="175"/>
      <c r="AL353" s="175"/>
      <c r="AM353" s="175"/>
      <c r="AN353" s="175"/>
      <c r="AO353" s="175"/>
      <c r="AP353" s="175"/>
      <c r="AQ353" s="175"/>
      <c r="AR353" s="175"/>
    </row>
    <row r="354" spans="1:44" ht="102" x14ac:dyDescent="0.3">
      <c r="A354" s="175"/>
      <c r="B354" s="181" t="s">
        <v>2200</v>
      </c>
      <c r="C354" s="182" t="s">
        <v>2201</v>
      </c>
      <c r="D354" s="183">
        <v>661.43</v>
      </c>
      <c r="E354" s="184">
        <v>661.43</v>
      </c>
      <c r="F354" s="185" t="s">
        <v>4636</v>
      </c>
      <c r="G354" s="186" t="s">
        <v>2834</v>
      </c>
      <c r="H354" s="187"/>
      <c r="I354" s="175"/>
      <c r="J354" s="175"/>
      <c r="K354" s="175"/>
      <c r="L354" s="175"/>
      <c r="M354" s="175"/>
      <c r="N354" s="175"/>
      <c r="O354" s="175"/>
      <c r="P354" s="175"/>
      <c r="Q354" s="175"/>
      <c r="R354" s="175"/>
      <c r="S354" s="175"/>
      <c r="T354" s="175"/>
      <c r="U354" s="175"/>
      <c r="V354" s="175"/>
      <c r="W354" s="175"/>
      <c r="X354" s="175"/>
      <c r="Y354" s="175"/>
      <c r="Z354" s="175"/>
      <c r="AA354" s="175"/>
      <c r="AB354" s="175"/>
      <c r="AC354" s="175"/>
      <c r="AD354" s="175"/>
      <c r="AE354" s="175"/>
      <c r="AF354" s="175"/>
      <c r="AG354" s="175"/>
      <c r="AH354" s="175"/>
      <c r="AI354" s="175"/>
      <c r="AJ354" s="175"/>
      <c r="AK354" s="175"/>
      <c r="AL354" s="175"/>
      <c r="AM354" s="175"/>
      <c r="AN354" s="175"/>
      <c r="AO354" s="175"/>
      <c r="AP354" s="175"/>
      <c r="AQ354" s="175"/>
      <c r="AR354" s="175"/>
    </row>
    <row r="355" spans="1:44" ht="102" hidden="1" x14ac:dyDescent="0.3">
      <c r="A355" s="175"/>
      <c r="B355" s="185" t="s">
        <v>4636</v>
      </c>
      <c r="C355" s="182"/>
      <c r="D355" s="183">
        <v>661.43</v>
      </c>
      <c r="E355" s="184">
        <v>661.43</v>
      </c>
      <c r="F355" s="186" t="s">
        <v>2834</v>
      </c>
      <c r="G355" s="181" t="s">
        <v>2559</v>
      </c>
      <c r="H355" s="182" t="s">
        <v>927</v>
      </c>
      <c r="I355" s="175"/>
      <c r="J355" s="175"/>
      <c r="K355" s="175"/>
      <c r="L355" s="175"/>
      <c r="M355" s="175"/>
      <c r="N355" s="175"/>
      <c r="O355" s="175"/>
      <c r="P355" s="175"/>
      <c r="Q355" s="175"/>
      <c r="R355" s="175"/>
      <c r="S355" s="175"/>
      <c r="T355" s="175"/>
      <c r="U355" s="175"/>
      <c r="V355" s="175"/>
      <c r="W355" s="175"/>
      <c r="X355" s="175"/>
      <c r="Y355" s="175"/>
      <c r="Z355" s="175"/>
      <c r="AA355" s="175"/>
      <c r="AB355" s="175"/>
      <c r="AC355" s="175"/>
      <c r="AD355" s="175"/>
      <c r="AE355" s="175"/>
      <c r="AF355" s="175"/>
      <c r="AG355" s="175"/>
      <c r="AH355" s="175"/>
      <c r="AI355" s="175"/>
      <c r="AJ355" s="175"/>
      <c r="AK355" s="175"/>
      <c r="AL355" s="175"/>
      <c r="AM355" s="175"/>
      <c r="AN355" s="175"/>
      <c r="AO355" s="175"/>
      <c r="AP355" s="175"/>
      <c r="AQ355" s="175"/>
      <c r="AR355" s="175"/>
    </row>
    <row r="356" spans="1:44" ht="102" hidden="1" x14ac:dyDescent="0.3">
      <c r="A356" s="175"/>
      <c r="B356" s="186" t="s">
        <v>2834</v>
      </c>
      <c r="C356" s="187"/>
      <c r="D356" s="183">
        <v>661.43</v>
      </c>
      <c r="E356" s="184">
        <v>661.43</v>
      </c>
      <c r="F356" s="181" t="s">
        <v>2559</v>
      </c>
      <c r="G356" s="185" t="s">
        <v>4636</v>
      </c>
      <c r="H356" s="182"/>
      <c r="I356" s="175"/>
      <c r="J356" s="175"/>
      <c r="K356" s="175"/>
      <c r="L356" s="175"/>
      <c r="M356" s="175"/>
      <c r="N356" s="175"/>
      <c r="O356" s="175"/>
      <c r="P356" s="175"/>
      <c r="Q356" s="175"/>
      <c r="R356" s="175"/>
      <c r="S356" s="175"/>
      <c r="T356" s="175"/>
      <c r="U356" s="175"/>
      <c r="V356" s="175"/>
      <c r="W356" s="175"/>
      <c r="X356" s="175"/>
      <c r="Y356" s="175"/>
      <c r="Z356" s="175"/>
      <c r="AA356" s="175"/>
      <c r="AB356" s="175"/>
      <c r="AC356" s="175"/>
      <c r="AD356" s="175"/>
      <c r="AE356" s="175"/>
      <c r="AF356" s="175"/>
      <c r="AG356" s="175"/>
      <c r="AH356" s="175"/>
      <c r="AI356" s="175"/>
      <c r="AJ356" s="175"/>
      <c r="AK356" s="175"/>
      <c r="AL356" s="175"/>
      <c r="AM356" s="175"/>
      <c r="AN356" s="175"/>
      <c r="AO356" s="175"/>
      <c r="AP356" s="175"/>
      <c r="AQ356" s="175"/>
      <c r="AR356" s="175"/>
    </row>
    <row r="357" spans="1:44" ht="102" x14ac:dyDescent="0.3">
      <c r="A357" s="175"/>
      <c r="B357" s="181" t="s">
        <v>2559</v>
      </c>
      <c r="C357" s="182" t="s">
        <v>927</v>
      </c>
      <c r="D357" s="183">
        <v>584.12</v>
      </c>
      <c r="E357" s="184">
        <v>584.12</v>
      </c>
      <c r="F357" s="185" t="s">
        <v>4636</v>
      </c>
      <c r="G357" s="186" t="s">
        <v>3863</v>
      </c>
      <c r="H357" s="187"/>
      <c r="I357" s="175"/>
      <c r="J357" s="175"/>
      <c r="K357" s="175"/>
      <c r="L357" s="175"/>
      <c r="M357" s="175"/>
      <c r="N357" s="175"/>
      <c r="O357" s="175"/>
      <c r="P357" s="175"/>
      <c r="Q357" s="175"/>
      <c r="R357" s="175"/>
      <c r="S357" s="175"/>
      <c r="T357" s="175"/>
      <c r="U357" s="175"/>
      <c r="V357" s="175"/>
      <c r="W357" s="175"/>
      <c r="X357" s="175"/>
      <c r="Y357" s="175"/>
      <c r="Z357" s="175"/>
      <c r="AA357" s="175"/>
      <c r="AB357" s="175"/>
      <c r="AC357" s="175"/>
      <c r="AD357" s="175"/>
      <c r="AE357" s="175"/>
      <c r="AF357" s="175"/>
      <c r="AG357" s="175"/>
      <c r="AH357" s="175"/>
      <c r="AI357" s="175"/>
      <c r="AJ357" s="175"/>
      <c r="AK357" s="175"/>
      <c r="AL357" s="175"/>
      <c r="AM357" s="175"/>
      <c r="AN357" s="175"/>
      <c r="AO357" s="175"/>
      <c r="AP357" s="175"/>
      <c r="AQ357" s="175"/>
      <c r="AR357" s="175"/>
    </row>
    <row r="358" spans="1:44" ht="102" hidden="1" x14ac:dyDescent="0.3">
      <c r="A358" s="175"/>
      <c r="B358" s="185" t="s">
        <v>4636</v>
      </c>
      <c r="C358" s="182"/>
      <c r="D358" s="183">
        <v>584.12</v>
      </c>
      <c r="E358" s="184">
        <v>584.12</v>
      </c>
      <c r="F358" s="186" t="s">
        <v>3863</v>
      </c>
      <c r="G358" s="181" t="s">
        <v>1325</v>
      </c>
      <c r="H358" s="182" t="s">
        <v>1326</v>
      </c>
      <c r="I358" s="175"/>
      <c r="J358" s="175"/>
      <c r="K358" s="175"/>
      <c r="L358" s="175"/>
      <c r="M358" s="175"/>
      <c r="N358" s="175"/>
      <c r="O358" s="175"/>
      <c r="P358" s="175"/>
      <c r="Q358" s="175"/>
      <c r="R358" s="175"/>
      <c r="S358" s="175"/>
      <c r="T358" s="175"/>
      <c r="U358" s="175"/>
      <c r="V358" s="175"/>
      <c r="W358" s="175"/>
      <c r="X358" s="175"/>
      <c r="Y358" s="175"/>
      <c r="Z358" s="175"/>
      <c r="AA358" s="175"/>
      <c r="AB358" s="175"/>
      <c r="AC358" s="175"/>
      <c r="AD358" s="175"/>
      <c r="AE358" s="175"/>
      <c r="AF358" s="175"/>
      <c r="AG358" s="175"/>
      <c r="AH358" s="175"/>
      <c r="AI358" s="175"/>
      <c r="AJ358" s="175"/>
      <c r="AK358" s="175"/>
      <c r="AL358" s="175"/>
      <c r="AM358" s="175"/>
      <c r="AN358" s="175"/>
      <c r="AO358" s="175"/>
      <c r="AP358" s="175"/>
      <c r="AQ358" s="175"/>
      <c r="AR358" s="175"/>
    </row>
    <row r="359" spans="1:44" ht="102" hidden="1" x14ac:dyDescent="0.3">
      <c r="A359" s="175"/>
      <c r="B359" s="186" t="s">
        <v>3863</v>
      </c>
      <c r="C359" s="187"/>
      <c r="D359" s="183">
        <v>584.12</v>
      </c>
      <c r="E359" s="184">
        <v>584.12</v>
      </c>
      <c r="F359" s="181" t="s">
        <v>1325</v>
      </c>
      <c r="G359" s="185" t="s">
        <v>4636</v>
      </c>
      <c r="H359" s="182"/>
      <c r="I359" s="175"/>
      <c r="J359" s="175"/>
      <c r="K359" s="175"/>
      <c r="L359" s="175"/>
      <c r="M359" s="175"/>
      <c r="N359" s="175"/>
      <c r="O359" s="175"/>
      <c r="P359" s="175"/>
      <c r="Q359" s="175"/>
      <c r="R359" s="175"/>
      <c r="S359" s="175"/>
      <c r="T359" s="175"/>
      <c r="U359" s="175"/>
      <c r="V359" s="175"/>
      <c r="W359" s="175"/>
      <c r="X359" s="175"/>
      <c r="Y359" s="175"/>
      <c r="Z359" s="175"/>
      <c r="AA359" s="175"/>
      <c r="AB359" s="175"/>
      <c r="AC359" s="175"/>
      <c r="AD359" s="175"/>
      <c r="AE359" s="175"/>
      <c r="AF359" s="175"/>
      <c r="AG359" s="175"/>
      <c r="AH359" s="175"/>
      <c r="AI359" s="175"/>
      <c r="AJ359" s="175"/>
      <c r="AK359" s="175"/>
      <c r="AL359" s="175"/>
      <c r="AM359" s="175"/>
      <c r="AN359" s="175"/>
      <c r="AO359" s="175"/>
      <c r="AP359" s="175"/>
      <c r="AQ359" s="175"/>
      <c r="AR359" s="175"/>
    </row>
    <row r="360" spans="1:44" ht="102" x14ac:dyDescent="0.3">
      <c r="A360" s="175"/>
      <c r="B360" s="181" t="s">
        <v>1325</v>
      </c>
      <c r="C360" s="182" t="s">
        <v>1326</v>
      </c>
      <c r="D360" s="183">
        <v>717.26</v>
      </c>
      <c r="E360" s="184">
        <v>717.26</v>
      </c>
      <c r="F360" s="185" t="s">
        <v>4636</v>
      </c>
      <c r="G360" s="186" t="s">
        <v>2835</v>
      </c>
      <c r="H360" s="187"/>
      <c r="I360" s="175"/>
      <c r="J360" s="175"/>
      <c r="K360" s="175"/>
      <c r="L360" s="175"/>
      <c r="M360" s="175"/>
      <c r="N360" s="175"/>
      <c r="O360" s="175"/>
      <c r="P360" s="175"/>
      <c r="Q360" s="175"/>
      <c r="R360" s="175"/>
      <c r="S360" s="175"/>
      <c r="T360" s="175"/>
      <c r="U360" s="175"/>
      <c r="V360" s="175"/>
      <c r="W360" s="175"/>
      <c r="X360" s="175"/>
      <c r="Y360" s="175"/>
      <c r="Z360" s="175"/>
      <c r="AA360" s="175"/>
      <c r="AB360" s="175"/>
      <c r="AC360" s="175"/>
      <c r="AD360" s="175"/>
      <c r="AE360" s="175"/>
      <c r="AF360" s="175"/>
      <c r="AG360" s="175"/>
      <c r="AH360" s="175"/>
      <c r="AI360" s="175"/>
      <c r="AJ360" s="175"/>
      <c r="AK360" s="175"/>
      <c r="AL360" s="175"/>
      <c r="AM360" s="175"/>
      <c r="AN360" s="175"/>
      <c r="AO360" s="175"/>
      <c r="AP360" s="175"/>
      <c r="AQ360" s="175"/>
      <c r="AR360" s="175"/>
    </row>
    <row r="361" spans="1:44" ht="102" hidden="1" x14ac:dyDescent="0.3">
      <c r="A361" s="175"/>
      <c r="B361" s="185" t="s">
        <v>4636</v>
      </c>
      <c r="C361" s="182"/>
      <c r="D361" s="183">
        <v>717.26</v>
      </c>
      <c r="E361" s="184">
        <v>717.26</v>
      </c>
      <c r="F361" s="186" t="s">
        <v>2835</v>
      </c>
      <c r="G361" s="181" t="s">
        <v>1513</v>
      </c>
      <c r="H361" s="182" t="s">
        <v>1514</v>
      </c>
      <c r="I361" s="175"/>
      <c r="J361" s="175"/>
      <c r="K361" s="175"/>
      <c r="L361" s="175"/>
      <c r="M361" s="175"/>
      <c r="N361" s="175"/>
      <c r="O361" s="175"/>
      <c r="P361" s="175"/>
      <c r="Q361" s="175"/>
      <c r="R361" s="175"/>
      <c r="S361" s="175"/>
      <c r="T361" s="175"/>
      <c r="U361" s="175"/>
      <c r="V361" s="175"/>
      <c r="W361" s="175"/>
      <c r="X361" s="175"/>
      <c r="Y361" s="175"/>
      <c r="Z361" s="175"/>
      <c r="AA361" s="175"/>
      <c r="AB361" s="175"/>
      <c r="AC361" s="175"/>
      <c r="AD361" s="175"/>
      <c r="AE361" s="175"/>
      <c r="AF361" s="175"/>
      <c r="AG361" s="175"/>
      <c r="AH361" s="175"/>
      <c r="AI361" s="175"/>
      <c r="AJ361" s="175"/>
      <c r="AK361" s="175"/>
      <c r="AL361" s="175"/>
      <c r="AM361" s="175"/>
      <c r="AN361" s="175"/>
      <c r="AO361" s="175"/>
      <c r="AP361" s="175"/>
      <c r="AQ361" s="175"/>
      <c r="AR361" s="175"/>
    </row>
    <row r="362" spans="1:44" ht="102" hidden="1" x14ac:dyDescent="0.3">
      <c r="A362" s="175"/>
      <c r="B362" s="186" t="s">
        <v>2835</v>
      </c>
      <c r="C362" s="187"/>
      <c r="D362" s="183">
        <v>717.26</v>
      </c>
      <c r="E362" s="184">
        <v>717.26</v>
      </c>
      <c r="F362" s="181" t="s">
        <v>1513</v>
      </c>
      <c r="G362" s="185" t="s">
        <v>4636</v>
      </c>
      <c r="H362" s="182"/>
      <c r="I362" s="175"/>
      <c r="J362" s="175"/>
      <c r="K362" s="175"/>
      <c r="L362" s="175"/>
      <c r="M362" s="175"/>
      <c r="N362" s="175"/>
      <c r="O362" s="175"/>
      <c r="P362" s="175"/>
      <c r="Q362" s="175"/>
      <c r="R362" s="175"/>
      <c r="S362" s="175"/>
      <c r="T362" s="175"/>
      <c r="U362" s="175"/>
      <c r="V362" s="175"/>
      <c r="W362" s="175"/>
      <c r="X362" s="175"/>
      <c r="Y362" s="175"/>
      <c r="Z362" s="175"/>
      <c r="AA362" s="175"/>
      <c r="AB362" s="175"/>
      <c r="AC362" s="175"/>
      <c r="AD362" s="175"/>
      <c r="AE362" s="175"/>
      <c r="AF362" s="175"/>
      <c r="AG362" s="175"/>
      <c r="AH362" s="175"/>
      <c r="AI362" s="175"/>
      <c r="AJ362" s="175"/>
      <c r="AK362" s="175"/>
      <c r="AL362" s="175"/>
      <c r="AM362" s="175"/>
      <c r="AN362" s="175"/>
      <c r="AO362" s="175"/>
      <c r="AP362" s="175"/>
      <c r="AQ362" s="175"/>
      <c r="AR362" s="175"/>
    </row>
    <row r="363" spans="1:44" ht="102" x14ac:dyDescent="0.3">
      <c r="A363" s="175"/>
      <c r="B363" s="181" t="s">
        <v>1513</v>
      </c>
      <c r="C363" s="182" t="s">
        <v>1514</v>
      </c>
      <c r="D363" s="183">
        <v>670.02</v>
      </c>
      <c r="E363" s="184">
        <v>670.02</v>
      </c>
      <c r="F363" s="185" t="s">
        <v>4636</v>
      </c>
      <c r="G363" s="186" t="s">
        <v>2836</v>
      </c>
      <c r="H363" s="187"/>
      <c r="I363" s="175"/>
      <c r="J363" s="175"/>
      <c r="K363" s="175"/>
      <c r="L363" s="175"/>
      <c r="M363" s="175"/>
      <c r="N363" s="175"/>
      <c r="O363" s="175"/>
      <c r="P363" s="175"/>
      <c r="Q363" s="175"/>
      <c r="R363" s="175"/>
      <c r="S363" s="175"/>
      <c r="T363" s="175"/>
      <c r="U363" s="175"/>
      <c r="V363" s="175"/>
      <c r="W363" s="175"/>
      <c r="X363" s="175"/>
      <c r="Y363" s="175"/>
      <c r="Z363" s="175"/>
      <c r="AA363" s="175"/>
      <c r="AB363" s="175"/>
      <c r="AC363" s="175"/>
      <c r="AD363" s="175"/>
      <c r="AE363" s="175"/>
      <c r="AF363" s="175"/>
      <c r="AG363" s="175"/>
      <c r="AH363" s="175"/>
      <c r="AI363" s="175"/>
      <c r="AJ363" s="175"/>
      <c r="AK363" s="175"/>
      <c r="AL363" s="175"/>
      <c r="AM363" s="175"/>
      <c r="AN363" s="175"/>
      <c r="AO363" s="175"/>
      <c r="AP363" s="175"/>
      <c r="AQ363" s="175"/>
      <c r="AR363" s="175"/>
    </row>
    <row r="364" spans="1:44" ht="102" hidden="1" x14ac:dyDescent="0.3">
      <c r="A364" s="175"/>
      <c r="B364" s="185" t="s">
        <v>4636</v>
      </c>
      <c r="C364" s="182"/>
      <c r="D364" s="183">
        <v>670.02</v>
      </c>
      <c r="E364" s="184">
        <v>670.02</v>
      </c>
      <c r="F364" s="186" t="s">
        <v>2836</v>
      </c>
      <c r="G364" s="181" t="s">
        <v>3962</v>
      </c>
      <c r="H364" s="182" t="s">
        <v>2212</v>
      </c>
      <c r="I364" s="175"/>
      <c r="J364" s="175"/>
      <c r="K364" s="175"/>
      <c r="L364" s="175"/>
      <c r="M364" s="175"/>
      <c r="N364" s="175"/>
      <c r="O364" s="175"/>
      <c r="P364" s="175"/>
      <c r="Q364" s="175"/>
      <c r="R364" s="175"/>
      <c r="S364" s="175"/>
      <c r="T364" s="175"/>
      <c r="U364" s="175"/>
      <c r="V364" s="175"/>
      <c r="W364" s="175"/>
      <c r="X364" s="175"/>
      <c r="Y364" s="175"/>
      <c r="Z364" s="175"/>
      <c r="AA364" s="175"/>
      <c r="AB364" s="175"/>
      <c r="AC364" s="175"/>
      <c r="AD364" s="175"/>
      <c r="AE364" s="175"/>
      <c r="AF364" s="175"/>
      <c r="AG364" s="175"/>
      <c r="AH364" s="175"/>
      <c r="AI364" s="175"/>
      <c r="AJ364" s="175"/>
      <c r="AK364" s="175"/>
      <c r="AL364" s="175"/>
      <c r="AM364" s="175"/>
      <c r="AN364" s="175"/>
      <c r="AO364" s="175"/>
      <c r="AP364" s="175"/>
      <c r="AQ364" s="175"/>
      <c r="AR364" s="175"/>
    </row>
    <row r="365" spans="1:44" ht="102" hidden="1" x14ac:dyDescent="0.3">
      <c r="A365" s="175"/>
      <c r="B365" s="186" t="s">
        <v>2836</v>
      </c>
      <c r="C365" s="187"/>
      <c r="D365" s="183">
        <v>670.02</v>
      </c>
      <c r="E365" s="184">
        <v>670.02</v>
      </c>
      <c r="F365" s="181" t="s">
        <v>3962</v>
      </c>
      <c r="G365" s="185" t="s">
        <v>4636</v>
      </c>
      <c r="H365" s="182"/>
      <c r="I365" s="175"/>
      <c r="J365" s="175"/>
      <c r="K365" s="175"/>
      <c r="L365" s="175"/>
      <c r="M365" s="175"/>
      <c r="N365" s="175"/>
      <c r="O365" s="175"/>
      <c r="P365" s="175"/>
      <c r="Q365" s="175"/>
      <c r="R365" s="175"/>
      <c r="S365" s="175"/>
      <c r="T365" s="175"/>
      <c r="U365" s="175"/>
      <c r="V365" s="175"/>
      <c r="W365" s="175"/>
      <c r="X365" s="175"/>
      <c r="Y365" s="175"/>
      <c r="Z365" s="175"/>
      <c r="AA365" s="175"/>
      <c r="AB365" s="175"/>
      <c r="AC365" s="175"/>
      <c r="AD365" s="175"/>
      <c r="AE365" s="175"/>
      <c r="AF365" s="175"/>
      <c r="AG365" s="175"/>
      <c r="AH365" s="175"/>
      <c r="AI365" s="175"/>
      <c r="AJ365" s="175"/>
      <c r="AK365" s="175"/>
      <c r="AL365" s="175"/>
      <c r="AM365" s="175"/>
      <c r="AN365" s="175"/>
      <c r="AO365" s="175"/>
      <c r="AP365" s="175"/>
      <c r="AQ365" s="175"/>
      <c r="AR365" s="175"/>
    </row>
    <row r="366" spans="1:44" ht="102" x14ac:dyDescent="0.3">
      <c r="A366" s="175"/>
      <c r="B366" s="181" t="s">
        <v>3962</v>
      </c>
      <c r="C366" s="182" t="s">
        <v>2212</v>
      </c>
      <c r="D366" s="183">
        <v>584.12</v>
      </c>
      <c r="E366" s="184">
        <v>584.12</v>
      </c>
      <c r="F366" s="185" t="s">
        <v>4636</v>
      </c>
      <c r="G366" s="186" t="s">
        <v>4521</v>
      </c>
      <c r="H366" s="187"/>
      <c r="I366" s="175"/>
      <c r="J366" s="175"/>
      <c r="K366" s="175"/>
      <c r="L366" s="175"/>
      <c r="M366" s="175"/>
      <c r="N366" s="175"/>
      <c r="O366" s="175"/>
      <c r="P366" s="175"/>
      <c r="Q366" s="175"/>
      <c r="R366" s="175"/>
      <c r="S366" s="175"/>
      <c r="T366" s="175"/>
      <c r="U366" s="175"/>
      <c r="V366" s="175"/>
      <c r="W366" s="175"/>
      <c r="X366" s="175"/>
      <c r="Y366" s="175"/>
      <c r="Z366" s="175"/>
      <c r="AA366" s="175"/>
      <c r="AB366" s="175"/>
      <c r="AC366" s="175"/>
      <c r="AD366" s="175"/>
      <c r="AE366" s="175"/>
      <c r="AF366" s="175"/>
      <c r="AG366" s="175"/>
      <c r="AH366" s="175"/>
      <c r="AI366" s="175"/>
      <c r="AJ366" s="175"/>
      <c r="AK366" s="175"/>
      <c r="AL366" s="175"/>
      <c r="AM366" s="175"/>
      <c r="AN366" s="175"/>
      <c r="AO366" s="175"/>
      <c r="AP366" s="175"/>
      <c r="AQ366" s="175"/>
      <c r="AR366" s="175"/>
    </row>
    <row r="367" spans="1:44" ht="102" hidden="1" x14ac:dyDescent="0.3">
      <c r="A367" s="175"/>
      <c r="B367" s="185" t="s">
        <v>4636</v>
      </c>
      <c r="C367" s="182"/>
      <c r="D367" s="183">
        <v>584.12</v>
      </c>
      <c r="E367" s="184">
        <v>584.12</v>
      </c>
      <c r="F367" s="186" t="s">
        <v>4521</v>
      </c>
      <c r="G367" s="181" t="s">
        <v>1630</v>
      </c>
      <c r="H367" s="182" t="s">
        <v>1631</v>
      </c>
      <c r="I367" s="175"/>
      <c r="J367" s="175"/>
      <c r="K367" s="175"/>
      <c r="L367" s="175"/>
      <c r="M367" s="175"/>
      <c r="N367" s="175"/>
      <c r="O367" s="175"/>
      <c r="P367" s="175"/>
      <c r="Q367" s="175"/>
      <c r="R367" s="175"/>
      <c r="S367" s="175"/>
      <c r="T367" s="175"/>
      <c r="U367" s="175"/>
      <c r="V367" s="175"/>
      <c r="W367" s="175"/>
      <c r="X367" s="175"/>
      <c r="Y367" s="175"/>
      <c r="Z367" s="175"/>
      <c r="AA367" s="175"/>
      <c r="AB367" s="175"/>
      <c r="AC367" s="175"/>
      <c r="AD367" s="175"/>
      <c r="AE367" s="175"/>
      <c r="AF367" s="175"/>
      <c r="AG367" s="175"/>
      <c r="AH367" s="175"/>
      <c r="AI367" s="175"/>
      <c r="AJ367" s="175"/>
      <c r="AK367" s="175"/>
      <c r="AL367" s="175"/>
      <c r="AM367" s="175"/>
      <c r="AN367" s="175"/>
      <c r="AO367" s="175"/>
      <c r="AP367" s="175"/>
      <c r="AQ367" s="175"/>
      <c r="AR367" s="175"/>
    </row>
    <row r="368" spans="1:44" ht="102" hidden="1" x14ac:dyDescent="0.3">
      <c r="A368" s="175"/>
      <c r="B368" s="186" t="s">
        <v>4521</v>
      </c>
      <c r="C368" s="187"/>
      <c r="D368" s="183">
        <v>584.12</v>
      </c>
      <c r="E368" s="184">
        <v>584.12</v>
      </c>
      <c r="F368" s="181" t="s">
        <v>1630</v>
      </c>
      <c r="G368" s="185" t="s">
        <v>4636</v>
      </c>
      <c r="H368" s="182"/>
      <c r="I368" s="175"/>
      <c r="J368" s="175"/>
      <c r="K368" s="175"/>
      <c r="L368" s="175"/>
      <c r="M368" s="175"/>
      <c r="N368" s="175"/>
      <c r="O368" s="175"/>
      <c r="P368" s="175"/>
      <c r="Q368" s="175"/>
      <c r="R368" s="175"/>
      <c r="S368" s="175"/>
      <c r="T368" s="175"/>
      <c r="U368" s="175"/>
      <c r="V368" s="175"/>
      <c r="W368" s="175"/>
      <c r="X368" s="175"/>
      <c r="Y368" s="175"/>
      <c r="Z368" s="175"/>
      <c r="AA368" s="175"/>
      <c r="AB368" s="175"/>
      <c r="AC368" s="175"/>
      <c r="AD368" s="175"/>
      <c r="AE368" s="175"/>
      <c r="AF368" s="175"/>
      <c r="AG368" s="175"/>
      <c r="AH368" s="175"/>
      <c r="AI368" s="175"/>
      <c r="AJ368" s="175"/>
      <c r="AK368" s="175"/>
      <c r="AL368" s="175"/>
      <c r="AM368" s="175"/>
      <c r="AN368" s="175"/>
      <c r="AO368" s="175"/>
      <c r="AP368" s="175"/>
      <c r="AQ368" s="175"/>
      <c r="AR368" s="175"/>
    </row>
    <row r="369" spans="1:44" ht="102" x14ac:dyDescent="0.3">
      <c r="A369" s="175"/>
      <c r="B369" s="181" t="s">
        <v>1630</v>
      </c>
      <c r="C369" s="182" t="s">
        <v>1631</v>
      </c>
      <c r="D369" s="183">
        <v>743.03</v>
      </c>
      <c r="E369" s="184">
        <v>743.03</v>
      </c>
      <c r="F369" s="185" t="s">
        <v>4636</v>
      </c>
      <c r="G369" s="186" t="s">
        <v>2838</v>
      </c>
      <c r="H369" s="187"/>
      <c r="I369" s="175"/>
      <c r="J369" s="175"/>
      <c r="K369" s="175"/>
      <c r="L369" s="175"/>
      <c r="M369" s="175"/>
      <c r="N369" s="175"/>
      <c r="O369" s="175"/>
      <c r="P369" s="175"/>
      <c r="Q369" s="175"/>
      <c r="R369" s="175"/>
      <c r="S369" s="175"/>
      <c r="T369" s="175"/>
      <c r="U369" s="175"/>
      <c r="V369" s="175"/>
      <c r="W369" s="175"/>
      <c r="X369" s="175"/>
      <c r="Y369" s="175"/>
      <c r="Z369" s="175"/>
      <c r="AA369" s="175"/>
      <c r="AB369" s="175"/>
      <c r="AC369" s="175"/>
      <c r="AD369" s="175"/>
      <c r="AE369" s="175"/>
      <c r="AF369" s="175"/>
      <c r="AG369" s="175"/>
      <c r="AH369" s="175"/>
      <c r="AI369" s="175"/>
      <c r="AJ369" s="175"/>
      <c r="AK369" s="175"/>
      <c r="AL369" s="175"/>
      <c r="AM369" s="175"/>
      <c r="AN369" s="175"/>
      <c r="AO369" s="175"/>
      <c r="AP369" s="175"/>
      <c r="AQ369" s="175"/>
      <c r="AR369" s="175"/>
    </row>
    <row r="370" spans="1:44" ht="102" hidden="1" x14ac:dyDescent="0.3">
      <c r="A370" s="175"/>
      <c r="B370" s="185" t="s">
        <v>4636</v>
      </c>
      <c r="C370" s="182"/>
      <c r="D370" s="183">
        <v>743.03</v>
      </c>
      <c r="E370" s="184">
        <v>743.03</v>
      </c>
      <c r="F370" s="186" t="s">
        <v>2838</v>
      </c>
      <c r="G370" s="181" t="s">
        <v>1755</v>
      </c>
      <c r="H370" s="182" t="s">
        <v>1756</v>
      </c>
      <c r="I370" s="175"/>
      <c r="J370" s="175"/>
      <c r="K370" s="175"/>
      <c r="L370" s="175"/>
      <c r="M370" s="175"/>
      <c r="N370" s="175"/>
      <c r="O370" s="175"/>
      <c r="P370" s="175"/>
      <c r="Q370" s="175"/>
      <c r="R370" s="175"/>
      <c r="S370" s="175"/>
      <c r="T370" s="175"/>
      <c r="U370" s="175"/>
      <c r="V370" s="175"/>
      <c r="W370" s="175"/>
      <c r="X370" s="175"/>
      <c r="Y370" s="175"/>
      <c r="Z370" s="175"/>
      <c r="AA370" s="175"/>
      <c r="AB370" s="175"/>
      <c r="AC370" s="175"/>
      <c r="AD370" s="175"/>
      <c r="AE370" s="175"/>
      <c r="AF370" s="175"/>
      <c r="AG370" s="175"/>
      <c r="AH370" s="175"/>
      <c r="AI370" s="175"/>
      <c r="AJ370" s="175"/>
      <c r="AK370" s="175"/>
      <c r="AL370" s="175"/>
      <c r="AM370" s="175"/>
      <c r="AN370" s="175"/>
      <c r="AO370" s="175"/>
      <c r="AP370" s="175"/>
      <c r="AQ370" s="175"/>
      <c r="AR370" s="175"/>
    </row>
    <row r="371" spans="1:44" ht="102" hidden="1" x14ac:dyDescent="0.3">
      <c r="A371" s="175"/>
      <c r="B371" s="186" t="s">
        <v>2838</v>
      </c>
      <c r="C371" s="187"/>
      <c r="D371" s="183">
        <v>743.03</v>
      </c>
      <c r="E371" s="184">
        <v>743.03</v>
      </c>
      <c r="F371" s="181" t="s">
        <v>1755</v>
      </c>
      <c r="G371" s="185" t="s">
        <v>4636</v>
      </c>
      <c r="H371" s="182"/>
      <c r="I371" s="175"/>
      <c r="J371" s="175"/>
      <c r="K371" s="175"/>
      <c r="L371" s="175"/>
      <c r="M371" s="175"/>
      <c r="N371" s="175"/>
      <c r="O371" s="175"/>
      <c r="P371" s="175"/>
      <c r="Q371" s="175"/>
      <c r="R371" s="175"/>
      <c r="S371" s="175"/>
      <c r="T371" s="175"/>
      <c r="U371" s="175"/>
      <c r="V371" s="175"/>
      <c r="W371" s="175"/>
      <c r="X371" s="175"/>
      <c r="Y371" s="175"/>
      <c r="Z371" s="175"/>
      <c r="AA371" s="175"/>
      <c r="AB371" s="175"/>
      <c r="AC371" s="175"/>
      <c r="AD371" s="175"/>
      <c r="AE371" s="175"/>
      <c r="AF371" s="175"/>
      <c r="AG371" s="175"/>
      <c r="AH371" s="175"/>
      <c r="AI371" s="175"/>
      <c r="AJ371" s="175"/>
      <c r="AK371" s="175"/>
      <c r="AL371" s="175"/>
      <c r="AM371" s="175"/>
      <c r="AN371" s="175"/>
      <c r="AO371" s="175"/>
      <c r="AP371" s="175"/>
      <c r="AQ371" s="175"/>
      <c r="AR371" s="175"/>
    </row>
    <row r="372" spans="1:44" ht="102" x14ac:dyDescent="0.3">
      <c r="A372" s="175"/>
      <c r="B372" s="181" t="s">
        <v>1755</v>
      </c>
      <c r="C372" s="182" t="s">
        <v>1756</v>
      </c>
      <c r="D372" s="183">
        <v>670.02</v>
      </c>
      <c r="E372" s="184">
        <v>670.02</v>
      </c>
      <c r="F372" s="185" t="s">
        <v>4636</v>
      </c>
      <c r="G372" s="186" t="s">
        <v>2839</v>
      </c>
      <c r="H372" s="187"/>
      <c r="I372" s="175"/>
      <c r="J372" s="175"/>
      <c r="K372" s="175"/>
      <c r="L372" s="175"/>
      <c r="M372" s="175"/>
      <c r="N372" s="175"/>
      <c r="O372" s="175"/>
      <c r="P372" s="175"/>
      <c r="Q372" s="175"/>
      <c r="R372" s="175"/>
      <c r="S372" s="175"/>
      <c r="T372" s="175"/>
      <c r="U372" s="175"/>
      <c r="V372" s="175"/>
      <c r="W372" s="175"/>
      <c r="X372" s="175"/>
      <c r="Y372" s="175"/>
      <c r="Z372" s="175"/>
      <c r="AA372" s="175"/>
      <c r="AB372" s="175"/>
      <c r="AC372" s="175"/>
      <c r="AD372" s="175"/>
      <c r="AE372" s="175"/>
      <c r="AF372" s="175"/>
      <c r="AG372" s="175"/>
      <c r="AH372" s="175"/>
      <c r="AI372" s="175"/>
      <c r="AJ372" s="175"/>
      <c r="AK372" s="175"/>
      <c r="AL372" s="175"/>
      <c r="AM372" s="175"/>
      <c r="AN372" s="175"/>
      <c r="AO372" s="175"/>
      <c r="AP372" s="175"/>
      <c r="AQ372" s="175"/>
      <c r="AR372" s="175"/>
    </row>
    <row r="373" spans="1:44" ht="102" hidden="1" x14ac:dyDescent="0.3">
      <c r="A373" s="175"/>
      <c r="B373" s="185" t="s">
        <v>4636</v>
      </c>
      <c r="C373" s="182"/>
      <c r="D373" s="183">
        <v>670.02</v>
      </c>
      <c r="E373" s="184">
        <v>670.02</v>
      </c>
      <c r="F373" s="186" t="s">
        <v>2839</v>
      </c>
      <c r="G373" s="181" t="s">
        <v>2603</v>
      </c>
      <c r="H373" s="182" t="s">
        <v>1868</v>
      </c>
      <c r="I373" s="175"/>
      <c r="J373" s="175"/>
      <c r="K373" s="175"/>
      <c r="L373" s="175"/>
      <c r="M373" s="175"/>
      <c r="N373" s="175"/>
      <c r="O373" s="175"/>
      <c r="P373" s="175"/>
      <c r="Q373" s="175"/>
      <c r="R373" s="175"/>
      <c r="S373" s="175"/>
      <c r="T373" s="175"/>
      <c r="U373" s="175"/>
      <c r="V373" s="175"/>
      <c r="W373" s="175"/>
      <c r="X373" s="175"/>
      <c r="Y373" s="175"/>
      <c r="Z373" s="175"/>
      <c r="AA373" s="175"/>
      <c r="AB373" s="175"/>
      <c r="AC373" s="175"/>
      <c r="AD373" s="175"/>
      <c r="AE373" s="175"/>
      <c r="AF373" s="175"/>
      <c r="AG373" s="175"/>
      <c r="AH373" s="175"/>
      <c r="AI373" s="175"/>
      <c r="AJ373" s="175"/>
      <c r="AK373" s="175"/>
      <c r="AL373" s="175"/>
      <c r="AM373" s="175"/>
      <c r="AN373" s="175"/>
      <c r="AO373" s="175"/>
      <c r="AP373" s="175"/>
      <c r="AQ373" s="175"/>
      <c r="AR373" s="175"/>
    </row>
    <row r="374" spans="1:44" ht="102" hidden="1" x14ac:dyDescent="0.3">
      <c r="A374" s="175"/>
      <c r="B374" s="186" t="s">
        <v>2839</v>
      </c>
      <c r="C374" s="187"/>
      <c r="D374" s="183">
        <v>670.02</v>
      </c>
      <c r="E374" s="184">
        <v>670.02</v>
      </c>
      <c r="F374" s="181" t="s">
        <v>2603</v>
      </c>
      <c r="G374" s="185" t="s">
        <v>4636</v>
      </c>
      <c r="H374" s="182"/>
      <c r="I374" s="175"/>
      <c r="J374" s="175"/>
      <c r="K374" s="175"/>
      <c r="L374" s="175"/>
      <c r="M374" s="175"/>
      <c r="N374" s="175"/>
      <c r="O374" s="175"/>
      <c r="P374" s="175"/>
      <c r="Q374" s="175"/>
      <c r="R374" s="175"/>
      <c r="S374" s="175"/>
      <c r="T374" s="175"/>
      <c r="U374" s="175"/>
      <c r="V374" s="175"/>
      <c r="W374" s="175"/>
      <c r="X374" s="175"/>
      <c r="Y374" s="175"/>
      <c r="Z374" s="175"/>
      <c r="AA374" s="175"/>
      <c r="AB374" s="175"/>
      <c r="AC374" s="175"/>
      <c r="AD374" s="175"/>
      <c r="AE374" s="175"/>
      <c r="AF374" s="175"/>
      <c r="AG374" s="175"/>
      <c r="AH374" s="175"/>
      <c r="AI374" s="175"/>
      <c r="AJ374" s="175"/>
      <c r="AK374" s="175"/>
      <c r="AL374" s="175"/>
      <c r="AM374" s="175"/>
      <c r="AN374" s="175"/>
      <c r="AO374" s="175"/>
      <c r="AP374" s="175"/>
      <c r="AQ374" s="175"/>
      <c r="AR374" s="175"/>
    </row>
    <row r="375" spans="1:44" ht="102" x14ac:dyDescent="0.3">
      <c r="A375" s="175"/>
      <c r="B375" s="181" t="s">
        <v>2603</v>
      </c>
      <c r="C375" s="182" t="s">
        <v>1868</v>
      </c>
      <c r="D375" s="183">
        <v>584.12</v>
      </c>
      <c r="E375" s="184">
        <v>584.12</v>
      </c>
      <c r="F375" s="185" t="s">
        <v>4636</v>
      </c>
      <c r="G375" s="186" t="s">
        <v>3864</v>
      </c>
      <c r="H375" s="187"/>
      <c r="I375" s="175"/>
      <c r="J375" s="175"/>
      <c r="K375" s="175"/>
      <c r="L375" s="175"/>
      <c r="M375" s="175"/>
      <c r="N375" s="175"/>
      <c r="O375" s="175"/>
      <c r="P375" s="175"/>
      <c r="Q375" s="175"/>
      <c r="R375" s="175"/>
      <c r="S375" s="175"/>
      <c r="T375" s="175"/>
      <c r="U375" s="175"/>
      <c r="V375" s="175"/>
      <c r="W375" s="175"/>
      <c r="X375" s="175"/>
      <c r="Y375" s="175"/>
      <c r="Z375" s="175"/>
      <c r="AA375" s="175"/>
      <c r="AB375" s="175"/>
      <c r="AC375" s="175"/>
      <c r="AD375" s="175"/>
      <c r="AE375" s="175"/>
      <c r="AF375" s="175"/>
      <c r="AG375" s="175"/>
      <c r="AH375" s="175"/>
      <c r="AI375" s="175"/>
      <c r="AJ375" s="175"/>
      <c r="AK375" s="175"/>
      <c r="AL375" s="175"/>
      <c r="AM375" s="175"/>
      <c r="AN375" s="175"/>
      <c r="AO375" s="175"/>
      <c r="AP375" s="175"/>
      <c r="AQ375" s="175"/>
      <c r="AR375" s="175"/>
    </row>
    <row r="376" spans="1:44" ht="102" hidden="1" x14ac:dyDescent="0.3">
      <c r="A376" s="175"/>
      <c r="B376" s="185" t="s">
        <v>4636</v>
      </c>
      <c r="C376" s="182"/>
      <c r="D376" s="183">
        <v>584.12</v>
      </c>
      <c r="E376" s="184">
        <v>584.12</v>
      </c>
      <c r="F376" s="186" t="s">
        <v>3864</v>
      </c>
      <c r="G376" s="181" t="s">
        <v>2535</v>
      </c>
      <c r="H376" s="182" t="s">
        <v>1277</v>
      </c>
      <c r="I376" s="175"/>
      <c r="J376" s="175"/>
      <c r="K376" s="175"/>
      <c r="L376" s="175"/>
      <c r="M376" s="175"/>
      <c r="N376" s="175"/>
      <c r="O376" s="175"/>
      <c r="P376" s="175"/>
      <c r="Q376" s="175"/>
      <c r="R376" s="175"/>
      <c r="S376" s="175"/>
      <c r="T376" s="175"/>
      <c r="U376" s="175"/>
      <c r="V376" s="175"/>
      <c r="W376" s="175"/>
      <c r="X376" s="175"/>
      <c r="Y376" s="175"/>
      <c r="Z376" s="175"/>
      <c r="AA376" s="175"/>
      <c r="AB376" s="175"/>
      <c r="AC376" s="175"/>
      <c r="AD376" s="175"/>
      <c r="AE376" s="175"/>
      <c r="AF376" s="175"/>
      <c r="AG376" s="175"/>
      <c r="AH376" s="175"/>
      <c r="AI376" s="175"/>
      <c r="AJ376" s="175"/>
      <c r="AK376" s="175"/>
      <c r="AL376" s="175"/>
      <c r="AM376" s="175"/>
      <c r="AN376" s="175"/>
      <c r="AO376" s="175"/>
      <c r="AP376" s="175"/>
      <c r="AQ376" s="175"/>
      <c r="AR376" s="175"/>
    </row>
    <row r="377" spans="1:44" ht="102" hidden="1" x14ac:dyDescent="0.3">
      <c r="A377" s="175"/>
      <c r="B377" s="186" t="s">
        <v>3864</v>
      </c>
      <c r="C377" s="187"/>
      <c r="D377" s="183">
        <v>584.12</v>
      </c>
      <c r="E377" s="184">
        <v>584.12</v>
      </c>
      <c r="F377" s="181" t="s">
        <v>2535</v>
      </c>
      <c r="G377" s="185" t="s">
        <v>4636</v>
      </c>
      <c r="H377" s="182"/>
      <c r="I377" s="175"/>
      <c r="J377" s="175"/>
      <c r="K377" s="175"/>
      <c r="L377" s="175"/>
      <c r="M377" s="175"/>
      <c r="N377" s="175"/>
      <c r="O377" s="175"/>
      <c r="P377" s="175"/>
      <c r="Q377" s="175"/>
      <c r="R377" s="175"/>
      <c r="S377" s="175"/>
      <c r="T377" s="175"/>
      <c r="U377" s="175"/>
      <c r="V377" s="175"/>
      <c r="W377" s="175"/>
      <c r="X377" s="175"/>
      <c r="Y377" s="175"/>
      <c r="Z377" s="175"/>
      <c r="AA377" s="175"/>
      <c r="AB377" s="175"/>
      <c r="AC377" s="175"/>
      <c r="AD377" s="175"/>
      <c r="AE377" s="175"/>
      <c r="AF377" s="175"/>
      <c r="AG377" s="175"/>
      <c r="AH377" s="175"/>
      <c r="AI377" s="175"/>
      <c r="AJ377" s="175"/>
      <c r="AK377" s="175"/>
      <c r="AL377" s="175"/>
      <c r="AM377" s="175"/>
      <c r="AN377" s="175"/>
      <c r="AO377" s="175"/>
      <c r="AP377" s="175"/>
      <c r="AQ377" s="175"/>
      <c r="AR377" s="175"/>
    </row>
    <row r="378" spans="1:44" ht="102" x14ac:dyDescent="0.3">
      <c r="A378" s="175"/>
      <c r="B378" s="181" t="s">
        <v>2535</v>
      </c>
      <c r="C378" s="182" t="s">
        <v>1277</v>
      </c>
      <c r="D378" s="183">
        <v>743.03</v>
      </c>
      <c r="E378" s="184">
        <v>743.03</v>
      </c>
      <c r="F378" s="185" t="s">
        <v>4636</v>
      </c>
      <c r="G378" s="186" t="s">
        <v>2840</v>
      </c>
      <c r="H378" s="187"/>
      <c r="I378" s="175"/>
      <c r="J378" s="175"/>
      <c r="K378" s="175"/>
      <c r="L378" s="175"/>
      <c r="M378" s="175"/>
      <c r="N378" s="175"/>
      <c r="O378" s="175"/>
      <c r="P378" s="175"/>
      <c r="Q378" s="175"/>
      <c r="R378" s="175"/>
      <c r="S378" s="175"/>
      <c r="T378" s="175"/>
      <c r="U378" s="175"/>
      <c r="V378" s="175"/>
      <c r="W378" s="175"/>
      <c r="X378" s="175"/>
      <c r="Y378" s="175"/>
      <c r="Z378" s="175"/>
      <c r="AA378" s="175"/>
      <c r="AB378" s="175"/>
      <c r="AC378" s="175"/>
      <c r="AD378" s="175"/>
      <c r="AE378" s="175"/>
      <c r="AF378" s="175"/>
      <c r="AG378" s="175"/>
      <c r="AH378" s="175"/>
      <c r="AI378" s="175"/>
      <c r="AJ378" s="175"/>
      <c r="AK378" s="175"/>
      <c r="AL378" s="175"/>
      <c r="AM378" s="175"/>
      <c r="AN378" s="175"/>
      <c r="AO378" s="175"/>
      <c r="AP378" s="175"/>
      <c r="AQ378" s="175"/>
      <c r="AR378" s="175"/>
    </row>
    <row r="379" spans="1:44" ht="102" hidden="1" x14ac:dyDescent="0.3">
      <c r="A379" s="175"/>
      <c r="B379" s="185" t="s">
        <v>4636</v>
      </c>
      <c r="C379" s="182"/>
      <c r="D379" s="183">
        <v>743.03</v>
      </c>
      <c r="E379" s="184">
        <v>743.03</v>
      </c>
      <c r="F379" s="186" t="s">
        <v>2840</v>
      </c>
      <c r="G379" s="181" t="s">
        <v>4495</v>
      </c>
      <c r="H379" s="182" t="s">
        <v>1407</v>
      </c>
      <c r="I379" s="175"/>
      <c r="J379" s="175"/>
      <c r="K379" s="175"/>
      <c r="L379" s="175"/>
      <c r="M379" s="175"/>
      <c r="N379" s="175"/>
      <c r="O379" s="175"/>
      <c r="P379" s="175"/>
      <c r="Q379" s="175"/>
      <c r="R379" s="175"/>
      <c r="S379" s="175"/>
      <c r="T379" s="175"/>
      <c r="U379" s="175"/>
      <c r="V379" s="175"/>
      <c r="W379" s="175"/>
      <c r="X379" s="175"/>
      <c r="Y379" s="175"/>
      <c r="Z379" s="175"/>
      <c r="AA379" s="175"/>
      <c r="AB379" s="175"/>
      <c r="AC379" s="175"/>
      <c r="AD379" s="175"/>
      <c r="AE379" s="175"/>
      <c r="AF379" s="175"/>
      <c r="AG379" s="175"/>
      <c r="AH379" s="175"/>
      <c r="AI379" s="175"/>
      <c r="AJ379" s="175"/>
      <c r="AK379" s="175"/>
      <c r="AL379" s="175"/>
      <c r="AM379" s="175"/>
      <c r="AN379" s="175"/>
      <c r="AO379" s="175"/>
      <c r="AP379" s="175"/>
      <c r="AQ379" s="175"/>
      <c r="AR379" s="175"/>
    </row>
    <row r="380" spans="1:44" ht="102" hidden="1" x14ac:dyDescent="0.3">
      <c r="A380" s="175"/>
      <c r="B380" s="186" t="s">
        <v>2840</v>
      </c>
      <c r="C380" s="187"/>
      <c r="D380" s="183">
        <v>743.03</v>
      </c>
      <c r="E380" s="184">
        <v>743.03</v>
      </c>
      <c r="F380" s="181" t="s">
        <v>4495</v>
      </c>
      <c r="G380" s="185" t="s">
        <v>4636</v>
      </c>
      <c r="H380" s="182"/>
      <c r="I380" s="175"/>
      <c r="J380" s="175"/>
      <c r="K380" s="175"/>
      <c r="L380" s="175"/>
      <c r="M380" s="175"/>
      <c r="N380" s="175"/>
      <c r="O380" s="175"/>
      <c r="P380" s="175"/>
      <c r="Q380" s="175"/>
      <c r="R380" s="175"/>
      <c r="S380" s="175"/>
      <c r="T380" s="175"/>
      <c r="U380" s="175"/>
      <c r="V380" s="175"/>
      <c r="W380" s="175"/>
      <c r="X380" s="175"/>
      <c r="Y380" s="175"/>
      <c r="Z380" s="175"/>
      <c r="AA380" s="175"/>
      <c r="AB380" s="175"/>
      <c r="AC380" s="175"/>
      <c r="AD380" s="175"/>
      <c r="AE380" s="175"/>
      <c r="AF380" s="175"/>
      <c r="AG380" s="175"/>
      <c r="AH380" s="175"/>
      <c r="AI380" s="175"/>
      <c r="AJ380" s="175"/>
      <c r="AK380" s="175"/>
      <c r="AL380" s="175"/>
      <c r="AM380" s="175"/>
      <c r="AN380" s="175"/>
      <c r="AO380" s="175"/>
      <c r="AP380" s="175"/>
      <c r="AQ380" s="175"/>
      <c r="AR380" s="175"/>
    </row>
    <row r="381" spans="1:44" ht="102" x14ac:dyDescent="0.3">
      <c r="A381" s="175"/>
      <c r="B381" s="181" t="s">
        <v>4495</v>
      </c>
      <c r="C381" s="182" t="s">
        <v>1407</v>
      </c>
      <c r="D381" s="183">
        <v>670.02</v>
      </c>
      <c r="E381" s="184">
        <v>670.02</v>
      </c>
      <c r="F381" s="185" t="s">
        <v>4636</v>
      </c>
      <c r="G381" s="186" t="s">
        <v>4580</v>
      </c>
      <c r="H381" s="187"/>
      <c r="I381" s="175"/>
      <c r="J381" s="175"/>
      <c r="K381" s="175"/>
      <c r="L381" s="175"/>
      <c r="M381" s="175"/>
      <c r="N381" s="175"/>
      <c r="O381" s="175"/>
      <c r="P381" s="175"/>
      <c r="Q381" s="175"/>
      <c r="R381" s="175"/>
      <c r="S381" s="175"/>
      <c r="T381" s="175"/>
      <c r="U381" s="175"/>
      <c r="V381" s="175"/>
      <c r="W381" s="175"/>
      <c r="X381" s="175"/>
      <c r="Y381" s="175"/>
      <c r="Z381" s="175"/>
      <c r="AA381" s="175"/>
      <c r="AB381" s="175"/>
      <c r="AC381" s="175"/>
      <c r="AD381" s="175"/>
      <c r="AE381" s="175"/>
      <c r="AF381" s="175"/>
      <c r="AG381" s="175"/>
      <c r="AH381" s="175"/>
      <c r="AI381" s="175"/>
      <c r="AJ381" s="175"/>
      <c r="AK381" s="175"/>
      <c r="AL381" s="175"/>
      <c r="AM381" s="175"/>
      <c r="AN381" s="175"/>
      <c r="AO381" s="175"/>
      <c r="AP381" s="175"/>
      <c r="AQ381" s="175"/>
      <c r="AR381" s="175"/>
    </row>
    <row r="382" spans="1:44" ht="102" hidden="1" x14ac:dyDescent="0.3">
      <c r="A382" s="175"/>
      <c r="B382" s="185" t="s">
        <v>4636</v>
      </c>
      <c r="C382" s="182"/>
      <c r="D382" s="183">
        <v>670.02</v>
      </c>
      <c r="E382" s="184">
        <v>670.02</v>
      </c>
      <c r="F382" s="186" t="s">
        <v>4580</v>
      </c>
      <c r="G382" s="181" t="s">
        <v>2389</v>
      </c>
      <c r="H382" s="182" t="s">
        <v>2390</v>
      </c>
      <c r="I382" s="175"/>
      <c r="J382" s="175"/>
      <c r="K382" s="175"/>
      <c r="L382" s="175"/>
      <c r="M382" s="175"/>
      <c r="N382" s="175"/>
      <c r="O382" s="175"/>
      <c r="P382" s="175"/>
      <c r="Q382" s="175"/>
      <c r="R382" s="175"/>
      <c r="S382" s="175"/>
      <c r="T382" s="175"/>
      <c r="U382" s="175"/>
      <c r="V382" s="175"/>
      <c r="W382" s="175"/>
      <c r="X382" s="175"/>
      <c r="Y382" s="175"/>
      <c r="Z382" s="175"/>
      <c r="AA382" s="175"/>
      <c r="AB382" s="175"/>
      <c r="AC382" s="175"/>
      <c r="AD382" s="175"/>
      <c r="AE382" s="175"/>
      <c r="AF382" s="175"/>
      <c r="AG382" s="175"/>
      <c r="AH382" s="175"/>
      <c r="AI382" s="175"/>
      <c r="AJ382" s="175"/>
      <c r="AK382" s="175"/>
      <c r="AL382" s="175"/>
      <c r="AM382" s="175"/>
      <c r="AN382" s="175"/>
      <c r="AO382" s="175"/>
      <c r="AP382" s="175"/>
      <c r="AQ382" s="175"/>
      <c r="AR382" s="175"/>
    </row>
    <row r="383" spans="1:44" ht="102" hidden="1" x14ac:dyDescent="0.3">
      <c r="A383" s="175"/>
      <c r="B383" s="186" t="s">
        <v>4580</v>
      </c>
      <c r="C383" s="187"/>
      <c r="D383" s="183">
        <v>670.02</v>
      </c>
      <c r="E383" s="184">
        <v>670.02</v>
      </c>
      <c r="F383" s="181" t="s">
        <v>2389</v>
      </c>
      <c r="G383" s="185" t="s">
        <v>4636</v>
      </c>
      <c r="H383" s="182"/>
      <c r="I383" s="175"/>
      <c r="J383" s="175"/>
      <c r="K383" s="175"/>
      <c r="L383" s="175"/>
      <c r="M383" s="175"/>
      <c r="N383" s="175"/>
      <c r="O383" s="175"/>
      <c r="P383" s="175"/>
      <c r="Q383" s="175"/>
      <c r="R383" s="175"/>
      <c r="S383" s="175"/>
      <c r="T383" s="175"/>
      <c r="U383" s="175"/>
      <c r="V383" s="175"/>
      <c r="W383" s="175"/>
      <c r="X383" s="175"/>
      <c r="Y383" s="175"/>
      <c r="Z383" s="175"/>
      <c r="AA383" s="175"/>
      <c r="AB383" s="175"/>
      <c r="AC383" s="175"/>
      <c r="AD383" s="175"/>
      <c r="AE383" s="175"/>
      <c r="AF383" s="175"/>
      <c r="AG383" s="175"/>
      <c r="AH383" s="175"/>
      <c r="AI383" s="175"/>
      <c r="AJ383" s="175"/>
      <c r="AK383" s="175"/>
      <c r="AL383" s="175"/>
      <c r="AM383" s="175"/>
      <c r="AN383" s="175"/>
      <c r="AO383" s="175"/>
      <c r="AP383" s="175"/>
      <c r="AQ383" s="175"/>
      <c r="AR383" s="175"/>
    </row>
    <row r="384" spans="1:44" ht="102" x14ac:dyDescent="0.3">
      <c r="A384" s="175"/>
      <c r="B384" s="181" t="s">
        <v>2389</v>
      </c>
      <c r="C384" s="182" t="s">
        <v>2390</v>
      </c>
      <c r="D384" s="183">
        <v>670.02</v>
      </c>
      <c r="E384" s="184">
        <v>670.02</v>
      </c>
      <c r="F384" s="185" t="s">
        <v>4636</v>
      </c>
      <c r="G384" s="186" t="s">
        <v>2670</v>
      </c>
      <c r="H384" s="187"/>
      <c r="I384" s="175"/>
      <c r="J384" s="175"/>
      <c r="K384" s="175"/>
      <c r="L384" s="175"/>
      <c r="M384" s="175"/>
      <c r="N384" s="175"/>
      <c r="O384" s="175"/>
      <c r="P384" s="175"/>
      <c r="Q384" s="175"/>
      <c r="R384" s="175"/>
      <c r="S384" s="175"/>
      <c r="T384" s="175"/>
      <c r="U384" s="175"/>
      <c r="V384" s="175"/>
      <c r="W384" s="175"/>
      <c r="X384" s="175"/>
      <c r="Y384" s="175"/>
      <c r="Z384" s="175"/>
      <c r="AA384" s="175"/>
      <c r="AB384" s="175"/>
      <c r="AC384" s="175"/>
      <c r="AD384" s="175"/>
      <c r="AE384" s="175"/>
      <c r="AF384" s="175"/>
      <c r="AG384" s="175"/>
      <c r="AH384" s="175"/>
      <c r="AI384" s="175"/>
      <c r="AJ384" s="175"/>
      <c r="AK384" s="175"/>
      <c r="AL384" s="175"/>
      <c r="AM384" s="175"/>
      <c r="AN384" s="175"/>
      <c r="AO384" s="175"/>
      <c r="AP384" s="175"/>
      <c r="AQ384" s="175"/>
      <c r="AR384" s="175"/>
    </row>
    <row r="385" spans="1:44" ht="102" hidden="1" x14ac:dyDescent="0.3">
      <c r="A385" s="175"/>
      <c r="B385" s="185" t="s">
        <v>4636</v>
      </c>
      <c r="C385" s="182"/>
      <c r="D385" s="183">
        <v>670.02</v>
      </c>
      <c r="E385" s="184">
        <v>670.02</v>
      </c>
      <c r="F385" s="186" t="s">
        <v>2670</v>
      </c>
      <c r="G385" s="181" t="s">
        <v>2369</v>
      </c>
      <c r="H385" s="182" t="s">
        <v>2370</v>
      </c>
      <c r="I385" s="175"/>
      <c r="J385" s="175"/>
      <c r="K385" s="175"/>
      <c r="L385" s="175"/>
      <c r="M385" s="175"/>
      <c r="N385" s="175"/>
      <c r="O385" s="175"/>
      <c r="P385" s="175"/>
      <c r="Q385" s="175"/>
      <c r="R385" s="175"/>
      <c r="S385" s="175"/>
      <c r="T385" s="175"/>
      <c r="U385" s="175"/>
      <c r="V385" s="175"/>
      <c r="W385" s="175"/>
      <c r="X385" s="175"/>
      <c r="Y385" s="175"/>
      <c r="Z385" s="175"/>
      <c r="AA385" s="175"/>
      <c r="AB385" s="175"/>
      <c r="AC385" s="175"/>
      <c r="AD385" s="175"/>
      <c r="AE385" s="175"/>
      <c r="AF385" s="175"/>
      <c r="AG385" s="175"/>
      <c r="AH385" s="175"/>
      <c r="AI385" s="175"/>
      <c r="AJ385" s="175"/>
      <c r="AK385" s="175"/>
      <c r="AL385" s="175"/>
      <c r="AM385" s="175"/>
      <c r="AN385" s="175"/>
      <c r="AO385" s="175"/>
      <c r="AP385" s="175"/>
      <c r="AQ385" s="175"/>
      <c r="AR385" s="175"/>
    </row>
    <row r="386" spans="1:44" ht="102" hidden="1" x14ac:dyDescent="0.3">
      <c r="A386" s="175"/>
      <c r="B386" s="186" t="s">
        <v>2670</v>
      </c>
      <c r="C386" s="187"/>
      <c r="D386" s="183">
        <v>670.02</v>
      </c>
      <c r="E386" s="184">
        <v>670.02</v>
      </c>
      <c r="F386" s="181" t="s">
        <v>2369</v>
      </c>
      <c r="G386" s="185" t="s">
        <v>4636</v>
      </c>
      <c r="H386" s="182"/>
      <c r="I386" s="175"/>
      <c r="J386" s="175"/>
      <c r="K386" s="175"/>
      <c r="L386" s="175"/>
      <c r="M386" s="175"/>
      <c r="N386" s="175"/>
      <c r="O386" s="175"/>
      <c r="P386" s="175"/>
      <c r="Q386" s="175"/>
      <c r="R386" s="175"/>
      <c r="S386" s="175"/>
      <c r="T386" s="175"/>
      <c r="U386" s="175"/>
      <c r="V386" s="175"/>
      <c r="W386" s="175"/>
      <c r="X386" s="175"/>
      <c r="Y386" s="175"/>
      <c r="Z386" s="175"/>
      <c r="AA386" s="175"/>
      <c r="AB386" s="175"/>
      <c r="AC386" s="175"/>
      <c r="AD386" s="175"/>
      <c r="AE386" s="175"/>
      <c r="AF386" s="175"/>
      <c r="AG386" s="175"/>
      <c r="AH386" s="175"/>
      <c r="AI386" s="175"/>
      <c r="AJ386" s="175"/>
      <c r="AK386" s="175"/>
      <c r="AL386" s="175"/>
      <c r="AM386" s="175"/>
      <c r="AN386" s="175"/>
      <c r="AO386" s="175"/>
      <c r="AP386" s="175"/>
      <c r="AQ386" s="175"/>
      <c r="AR386" s="175"/>
    </row>
    <row r="387" spans="1:44" ht="102" x14ac:dyDescent="0.3">
      <c r="A387" s="175"/>
      <c r="B387" s="181" t="s">
        <v>2369</v>
      </c>
      <c r="C387" s="182" t="s">
        <v>2370</v>
      </c>
      <c r="D387" s="183">
        <v>584.12</v>
      </c>
      <c r="E387" s="184">
        <v>584.12</v>
      </c>
      <c r="F387" s="185" t="s">
        <v>4636</v>
      </c>
      <c r="G387" s="186" t="s">
        <v>2842</v>
      </c>
      <c r="H387" s="187"/>
      <c r="I387" s="175"/>
      <c r="J387" s="175"/>
      <c r="K387" s="175"/>
      <c r="L387" s="175"/>
      <c r="M387" s="175"/>
      <c r="N387" s="175"/>
      <c r="O387" s="175"/>
      <c r="P387" s="175"/>
      <c r="Q387" s="175"/>
      <c r="R387" s="175"/>
      <c r="S387" s="175"/>
      <c r="T387" s="175"/>
      <c r="U387" s="175"/>
      <c r="V387" s="175"/>
      <c r="W387" s="175"/>
      <c r="X387" s="175"/>
      <c r="Y387" s="175"/>
      <c r="Z387" s="175"/>
      <c r="AA387" s="175"/>
      <c r="AB387" s="175"/>
      <c r="AC387" s="175"/>
      <c r="AD387" s="175"/>
      <c r="AE387" s="175"/>
      <c r="AF387" s="175"/>
      <c r="AG387" s="175"/>
      <c r="AH387" s="175"/>
      <c r="AI387" s="175"/>
      <c r="AJ387" s="175"/>
      <c r="AK387" s="175"/>
      <c r="AL387" s="175"/>
      <c r="AM387" s="175"/>
      <c r="AN387" s="175"/>
      <c r="AO387" s="175"/>
      <c r="AP387" s="175"/>
      <c r="AQ387" s="175"/>
      <c r="AR387" s="175"/>
    </row>
    <row r="388" spans="1:44" ht="102" hidden="1" x14ac:dyDescent="0.3">
      <c r="A388" s="175"/>
      <c r="B388" s="185" t="s">
        <v>4636</v>
      </c>
      <c r="C388" s="182"/>
      <c r="D388" s="183">
        <v>584.12</v>
      </c>
      <c r="E388" s="184">
        <v>584.12</v>
      </c>
      <c r="F388" s="186" t="s">
        <v>2842</v>
      </c>
      <c r="G388" s="181" t="s">
        <v>1549</v>
      </c>
      <c r="H388" s="182" t="s">
        <v>1550</v>
      </c>
      <c r="I388" s="175"/>
      <c r="J388" s="175"/>
      <c r="K388" s="175"/>
      <c r="L388" s="175"/>
      <c r="M388" s="175"/>
      <c r="N388" s="175"/>
      <c r="O388" s="175"/>
      <c r="P388" s="175"/>
      <c r="Q388" s="175"/>
      <c r="R388" s="175"/>
      <c r="S388" s="175"/>
      <c r="T388" s="175"/>
      <c r="U388" s="175"/>
      <c r="V388" s="175"/>
      <c r="W388" s="175"/>
      <c r="X388" s="175"/>
      <c r="Y388" s="175"/>
      <c r="Z388" s="175"/>
      <c r="AA388" s="175"/>
      <c r="AB388" s="175"/>
      <c r="AC388" s="175"/>
      <c r="AD388" s="175"/>
      <c r="AE388" s="175"/>
      <c r="AF388" s="175"/>
      <c r="AG388" s="175"/>
      <c r="AH388" s="175"/>
      <c r="AI388" s="175"/>
      <c r="AJ388" s="175"/>
      <c r="AK388" s="175"/>
      <c r="AL388" s="175"/>
      <c r="AM388" s="175"/>
      <c r="AN388" s="175"/>
      <c r="AO388" s="175"/>
      <c r="AP388" s="175"/>
      <c r="AQ388" s="175"/>
      <c r="AR388" s="175"/>
    </row>
    <row r="389" spans="1:44" ht="102" hidden="1" x14ac:dyDescent="0.3">
      <c r="A389" s="175"/>
      <c r="B389" s="186" t="s">
        <v>2842</v>
      </c>
      <c r="C389" s="187"/>
      <c r="D389" s="183">
        <v>584.12</v>
      </c>
      <c r="E389" s="184">
        <v>584.12</v>
      </c>
      <c r="F389" s="181" t="s">
        <v>1549</v>
      </c>
      <c r="G389" s="185" t="s">
        <v>4636</v>
      </c>
      <c r="H389" s="182"/>
      <c r="I389" s="175"/>
      <c r="J389" s="175"/>
      <c r="K389" s="175"/>
      <c r="L389" s="175"/>
      <c r="M389" s="175"/>
      <c r="N389" s="175"/>
      <c r="O389" s="175"/>
      <c r="P389" s="175"/>
      <c r="Q389" s="175"/>
      <c r="R389" s="175"/>
      <c r="S389" s="175"/>
      <c r="T389" s="175"/>
      <c r="U389" s="175"/>
      <c r="V389" s="175"/>
      <c r="W389" s="175"/>
      <c r="X389" s="175"/>
      <c r="Y389" s="175"/>
      <c r="Z389" s="175"/>
      <c r="AA389" s="175"/>
      <c r="AB389" s="175"/>
      <c r="AC389" s="175"/>
      <c r="AD389" s="175"/>
      <c r="AE389" s="175"/>
      <c r="AF389" s="175"/>
      <c r="AG389" s="175"/>
      <c r="AH389" s="175"/>
      <c r="AI389" s="175"/>
      <c r="AJ389" s="175"/>
      <c r="AK389" s="175"/>
      <c r="AL389" s="175"/>
      <c r="AM389" s="175"/>
      <c r="AN389" s="175"/>
      <c r="AO389" s="175"/>
      <c r="AP389" s="175"/>
      <c r="AQ389" s="175"/>
      <c r="AR389" s="175"/>
    </row>
    <row r="390" spans="1:44" ht="102" x14ac:dyDescent="0.3">
      <c r="A390" s="175"/>
      <c r="B390" s="181" t="s">
        <v>1549</v>
      </c>
      <c r="C390" s="182" t="s">
        <v>1550</v>
      </c>
      <c r="D390" s="183">
        <v>743.03</v>
      </c>
      <c r="E390" s="184">
        <v>743.03</v>
      </c>
      <c r="F390" s="185" t="s">
        <v>4636</v>
      </c>
      <c r="G390" s="186" t="s">
        <v>2843</v>
      </c>
      <c r="H390" s="187"/>
      <c r="I390" s="175"/>
      <c r="J390" s="175"/>
      <c r="K390" s="175"/>
      <c r="L390" s="175"/>
      <c r="M390" s="175"/>
      <c r="N390" s="175"/>
      <c r="O390" s="175"/>
      <c r="P390" s="175"/>
      <c r="Q390" s="175"/>
      <c r="R390" s="175"/>
      <c r="S390" s="175"/>
      <c r="T390" s="175"/>
      <c r="U390" s="175"/>
      <c r="V390" s="175"/>
      <c r="W390" s="175"/>
      <c r="X390" s="175"/>
      <c r="Y390" s="175"/>
      <c r="Z390" s="175"/>
      <c r="AA390" s="175"/>
      <c r="AB390" s="175"/>
      <c r="AC390" s="175"/>
      <c r="AD390" s="175"/>
      <c r="AE390" s="175"/>
      <c r="AF390" s="175"/>
      <c r="AG390" s="175"/>
      <c r="AH390" s="175"/>
      <c r="AI390" s="175"/>
      <c r="AJ390" s="175"/>
      <c r="AK390" s="175"/>
      <c r="AL390" s="175"/>
      <c r="AM390" s="175"/>
      <c r="AN390" s="175"/>
      <c r="AO390" s="175"/>
      <c r="AP390" s="175"/>
      <c r="AQ390" s="175"/>
      <c r="AR390" s="175"/>
    </row>
    <row r="391" spans="1:44" ht="102" hidden="1" x14ac:dyDescent="0.3">
      <c r="A391" s="175"/>
      <c r="B391" s="185" t="s">
        <v>4636</v>
      </c>
      <c r="C391" s="182"/>
      <c r="D391" s="183">
        <v>743.03</v>
      </c>
      <c r="E391" s="184">
        <v>743.03</v>
      </c>
      <c r="F391" s="186" t="s">
        <v>2843</v>
      </c>
      <c r="G391" s="181" t="s">
        <v>2110</v>
      </c>
      <c r="H391" s="182" t="s">
        <v>2111</v>
      </c>
      <c r="I391" s="175"/>
      <c r="J391" s="175"/>
      <c r="K391" s="175"/>
      <c r="L391" s="175"/>
      <c r="M391" s="175"/>
      <c r="N391" s="175"/>
      <c r="O391" s="175"/>
      <c r="P391" s="175"/>
      <c r="Q391" s="175"/>
      <c r="R391" s="175"/>
      <c r="S391" s="175"/>
      <c r="T391" s="175"/>
      <c r="U391" s="175"/>
      <c r="V391" s="175"/>
      <c r="W391" s="175"/>
      <c r="X391" s="175"/>
      <c r="Y391" s="175"/>
      <c r="Z391" s="175"/>
      <c r="AA391" s="175"/>
      <c r="AB391" s="175"/>
      <c r="AC391" s="175"/>
      <c r="AD391" s="175"/>
      <c r="AE391" s="175"/>
      <c r="AF391" s="175"/>
      <c r="AG391" s="175"/>
      <c r="AH391" s="175"/>
      <c r="AI391" s="175"/>
      <c r="AJ391" s="175"/>
      <c r="AK391" s="175"/>
      <c r="AL391" s="175"/>
      <c r="AM391" s="175"/>
      <c r="AN391" s="175"/>
      <c r="AO391" s="175"/>
      <c r="AP391" s="175"/>
      <c r="AQ391" s="175"/>
      <c r="AR391" s="175"/>
    </row>
    <row r="392" spans="1:44" ht="102" hidden="1" x14ac:dyDescent="0.3">
      <c r="A392" s="175"/>
      <c r="B392" s="186" t="s">
        <v>2843</v>
      </c>
      <c r="C392" s="187"/>
      <c r="D392" s="183">
        <v>743.03</v>
      </c>
      <c r="E392" s="184">
        <v>743.03</v>
      </c>
      <c r="F392" s="181" t="s">
        <v>2110</v>
      </c>
      <c r="G392" s="185" t="s">
        <v>4636</v>
      </c>
      <c r="H392" s="182"/>
      <c r="I392" s="175"/>
      <c r="J392" s="175"/>
      <c r="K392" s="175"/>
      <c r="L392" s="175"/>
      <c r="M392" s="175"/>
      <c r="N392" s="175"/>
      <c r="O392" s="175"/>
      <c r="P392" s="175"/>
      <c r="Q392" s="175"/>
      <c r="R392" s="175"/>
      <c r="S392" s="175"/>
      <c r="T392" s="175"/>
      <c r="U392" s="175"/>
      <c r="V392" s="175"/>
      <c r="W392" s="175"/>
      <c r="X392" s="175"/>
      <c r="Y392" s="175"/>
      <c r="Z392" s="175"/>
      <c r="AA392" s="175"/>
      <c r="AB392" s="175"/>
      <c r="AC392" s="175"/>
      <c r="AD392" s="175"/>
      <c r="AE392" s="175"/>
      <c r="AF392" s="175"/>
      <c r="AG392" s="175"/>
      <c r="AH392" s="175"/>
      <c r="AI392" s="175"/>
      <c r="AJ392" s="175"/>
      <c r="AK392" s="175"/>
      <c r="AL392" s="175"/>
      <c r="AM392" s="175"/>
      <c r="AN392" s="175"/>
      <c r="AO392" s="175"/>
      <c r="AP392" s="175"/>
      <c r="AQ392" s="175"/>
      <c r="AR392" s="175"/>
    </row>
    <row r="393" spans="1:44" ht="102" x14ac:dyDescent="0.3">
      <c r="A393" s="175"/>
      <c r="B393" s="181" t="s">
        <v>2110</v>
      </c>
      <c r="C393" s="182" t="s">
        <v>2111</v>
      </c>
      <c r="D393" s="183">
        <v>661.43</v>
      </c>
      <c r="E393" s="184">
        <v>661.43</v>
      </c>
      <c r="F393" s="185" t="s">
        <v>4636</v>
      </c>
      <c r="G393" s="186" t="s">
        <v>2844</v>
      </c>
      <c r="H393" s="187"/>
      <c r="I393" s="175"/>
      <c r="J393" s="175"/>
      <c r="K393" s="175"/>
      <c r="L393" s="175"/>
      <c r="M393" s="175"/>
      <c r="N393" s="175"/>
      <c r="O393" s="175"/>
      <c r="P393" s="175"/>
      <c r="Q393" s="175"/>
      <c r="R393" s="175"/>
      <c r="S393" s="175"/>
      <c r="T393" s="175"/>
      <c r="U393" s="175"/>
      <c r="V393" s="175"/>
      <c r="W393" s="175"/>
      <c r="X393" s="175"/>
      <c r="Y393" s="175"/>
      <c r="Z393" s="175"/>
      <c r="AA393" s="175"/>
      <c r="AB393" s="175"/>
      <c r="AC393" s="175"/>
      <c r="AD393" s="175"/>
      <c r="AE393" s="175"/>
      <c r="AF393" s="175"/>
      <c r="AG393" s="175"/>
      <c r="AH393" s="175"/>
      <c r="AI393" s="175"/>
      <c r="AJ393" s="175"/>
      <c r="AK393" s="175"/>
      <c r="AL393" s="175"/>
      <c r="AM393" s="175"/>
      <c r="AN393" s="175"/>
      <c r="AO393" s="175"/>
      <c r="AP393" s="175"/>
      <c r="AQ393" s="175"/>
      <c r="AR393" s="175"/>
    </row>
    <row r="394" spans="1:44" ht="102" hidden="1" x14ac:dyDescent="0.3">
      <c r="A394" s="175"/>
      <c r="B394" s="185" t="s">
        <v>4636</v>
      </c>
      <c r="C394" s="182"/>
      <c r="D394" s="183">
        <v>661.43</v>
      </c>
      <c r="E394" s="184">
        <v>661.43</v>
      </c>
      <c r="F394" s="186" t="s">
        <v>2844</v>
      </c>
      <c r="G394" s="181" t="s">
        <v>582</v>
      </c>
      <c r="H394" s="182" t="s">
        <v>583</v>
      </c>
      <c r="I394" s="175"/>
      <c r="J394" s="175"/>
      <c r="K394" s="175"/>
      <c r="L394" s="175"/>
      <c r="M394" s="175"/>
      <c r="N394" s="175"/>
      <c r="O394" s="175"/>
      <c r="P394" s="175"/>
      <c r="Q394" s="175"/>
      <c r="R394" s="175"/>
      <c r="S394" s="175"/>
      <c r="T394" s="175"/>
      <c r="U394" s="175"/>
      <c r="V394" s="175"/>
      <c r="W394" s="175"/>
      <c r="X394" s="175"/>
      <c r="Y394" s="175"/>
      <c r="Z394" s="175"/>
      <c r="AA394" s="175"/>
      <c r="AB394" s="175"/>
      <c r="AC394" s="175"/>
      <c r="AD394" s="175"/>
      <c r="AE394" s="175"/>
      <c r="AF394" s="175"/>
      <c r="AG394" s="175"/>
      <c r="AH394" s="175"/>
      <c r="AI394" s="175"/>
      <c r="AJ394" s="175"/>
      <c r="AK394" s="175"/>
      <c r="AL394" s="175"/>
      <c r="AM394" s="175"/>
      <c r="AN394" s="175"/>
      <c r="AO394" s="175"/>
      <c r="AP394" s="175"/>
      <c r="AQ394" s="175"/>
      <c r="AR394" s="175"/>
    </row>
    <row r="395" spans="1:44" ht="102" hidden="1" x14ac:dyDescent="0.3">
      <c r="A395" s="175"/>
      <c r="B395" s="186" t="s">
        <v>2844</v>
      </c>
      <c r="C395" s="187"/>
      <c r="D395" s="183">
        <v>661.43</v>
      </c>
      <c r="E395" s="184">
        <v>661.43</v>
      </c>
      <c r="F395" s="181" t="s">
        <v>582</v>
      </c>
      <c r="G395" s="185" t="s">
        <v>4636</v>
      </c>
      <c r="H395" s="182"/>
      <c r="I395" s="175"/>
      <c r="J395" s="175"/>
      <c r="K395" s="175"/>
      <c r="L395" s="175"/>
      <c r="M395" s="175"/>
      <c r="N395" s="175"/>
      <c r="O395" s="175"/>
      <c r="P395" s="175"/>
      <c r="Q395" s="175"/>
      <c r="R395" s="175"/>
      <c r="S395" s="175"/>
      <c r="T395" s="175"/>
      <c r="U395" s="175"/>
      <c r="V395" s="175"/>
      <c r="W395" s="175"/>
      <c r="X395" s="175"/>
      <c r="Y395" s="175"/>
      <c r="Z395" s="175"/>
      <c r="AA395" s="175"/>
      <c r="AB395" s="175"/>
      <c r="AC395" s="175"/>
      <c r="AD395" s="175"/>
      <c r="AE395" s="175"/>
      <c r="AF395" s="175"/>
      <c r="AG395" s="175"/>
      <c r="AH395" s="175"/>
      <c r="AI395" s="175"/>
      <c r="AJ395" s="175"/>
      <c r="AK395" s="175"/>
      <c r="AL395" s="175"/>
      <c r="AM395" s="175"/>
      <c r="AN395" s="175"/>
      <c r="AO395" s="175"/>
      <c r="AP395" s="175"/>
      <c r="AQ395" s="175"/>
      <c r="AR395" s="175"/>
    </row>
    <row r="396" spans="1:44" ht="102" x14ac:dyDescent="0.3">
      <c r="A396" s="175"/>
      <c r="B396" s="181" t="s">
        <v>582</v>
      </c>
      <c r="C396" s="182" t="s">
        <v>583</v>
      </c>
      <c r="D396" s="183">
        <v>575.53</v>
      </c>
      <c r="E396" s="184">
        <v>575.53</v>
      </c>
      <c r="F396" s="185" t="s">
        <v>4636</v>
      </c>
      <c r="G396" s="186" t="s">
        <v>2845</v>
      </c>
      <c r="H396" s="187"/>
      <c r="I396" s="175"/>
      <c r="J396" s="175"/>
      <c r="K396" s="175"/>
      <c r="L396" s="175"/>
      <c r="M396" s="175"/>
      <c r="N396" s="175"/>
      <c r="O396" s="175"/>
      <c r="P396" s="175"/>
      <c r="Q396" s="175"/>
      <c r="R396" s="175"/>
      <c r="S396" s="175"/>
      <c r="T396" s="175"/>
      <c r="U396" s="175"/>
      <c r="V396" s="175"/>
      <c r="W396" s="175"/>
      <c r="X396" s="175"/>
      <c r="Y396" s="175"/>
      <c r="Z396" s="175"/>
      <c r="AA396" s="175"/>
      <c r="AB396" s="175"/>
      <c r="AC396" s="175"/>
      <c r="AD396" s="175"/>
      <c r="AE396" s="175"/>
      <c r="AF396" s="175"/>
      <c r="AG396" s="175"/>
      <c r="AH396" s="175"/>
      <c r="AI396" s="175"/>
      <c r="AJ396" s="175"/>
      <c r="AK396" s="175"/>
      <c r="AL396" s="175"/>
      <c r="AM396" s="175"/>
      <c r="AN396" s="175"/>
      <c r="AO396" s="175"/>
      <c r="AP396" s="175"/>
      <c r="AQ396" s="175"/>
      <c r="AR396" s="175"/>
    </row>
    <row r="397" spans="1:44" ht="102" hidden="1" x14ac:dyDescent="0.3">
      <c r="A397" s="175"/>
      <c r="B397" s="185" t="s">
        <v>4636</v>
      </c>
      <c r="C397" s="182"/>
      <c r="D397" s="183">
        <v>575.53</v>
      </c>
      <c r="E397" s="184">
        <v>575.53</v>
      </c>
      <c r="F397" s="186" t="s">
        <v>2845</v>
      </c>
      <c r="G397" s="181" t="s">
        <v>2539</v>
      </c>
      <c r="H397" s="182" t="s">
        <v>1869</v>
      </c>
      <c r="I397" s="175"/>
      <c r="J397" s="175"/>
      <c r="K397" s="175"/>
      <c r="L397" s="175"/>
      <c r="M397" s="175"/>
      <c r="N397" s="175"/>
      <c r="O397" s="175"/>
      <c r="P397" s="175"/>
      <c r="Q397" s="175"/>
      <c r="R397" s="175"/>
      <c r="S397" s="175"/>
      <c r="T397" s="175"/>
      <c r="U397" s="175"/>
      <c r="V397" s="175"/>
      <c r="W397" s="175"/>
      <c r="X397" s="175"/>
      <c r="Y397" s="175"/>
      <c r="Z397" s="175"/>
      <c r="AA397" s="175"/>
      <c r="AB397" s="175"/>
      <c r="AC397" s="175"/>
      <c r="AD397" s="175"/>
      <c r="AE397" s="175"/>
      <c r="AF397" s="175"/>
      <c r="AG397" s="175"/>
      <c r="AH397" s="175"/>
      <c r="AI397" s="175"/>
      <c r="AJ397" s="175"/>
      <c r="AK397" s="175"/>
      <c r="AL397" s="175"/>
      <c r="AM397" s="175"/>
      <c r="AN397" s="175"/>
      <c r="AO397" s="175"/>
      <c r="AP397" s="175"/>
      <c r="AQ397" s="175"/>
      <c r="AR397" s="175"/>
    </row>
    <row r="398" spans="1:44" ht="102" hidden="1" x14ac:dyDescent="0.3">
      <c r="A398" s="175"/>
      <c r="B398" s="186" t="s">
        <v>2845</v>
      </c>
      <c r="C398" s="187"/>
      <c r="D398" s="183">
        <v>575.53</v>
      </c>
      <c r="E398" s="184">
        <v>575.53</v>
      </c>
      <c r="F398" s="181" t="s">
        <v>2539</v>
      </c>
      <c r="G398" s="185" t="s">
        <v>4636</v>
      </c>
      <c r="H398" s="182"/>
      <c r="I398" s="175"/>
      <c r="J398" s="175"/>
      <c r="K398" s="175"/>
      <c r="L398" s="175"/>
      <c r="M398" s="175"/>
      <c r="N398" s="175"/>
      <c r="O398" s="175"/>
      <c r="P398" s="175"/>
      <c r="Q398" s="175"/>
      <c r="R398" s="175"/>
      <c r="S398" s="175"/>
      <c r="T398" s="175"/>
      <c r="U398" s="175"/>
      <c r="V398" s="175"/>
      <c r="W398" s="175"/>
      <c r="X398" s="175"/>
      <c r="Y398" s="175"/>
      <c r="Z398" s="175"/>
      <c r="AA398" s="175"/>
      <c r="AB398" s="175"/>
      <c r="AC398" s="175"/>
      <c r="AD398" s="175"/>
      <c r="AE398" s="175"/>
      <c r="AF398" s="175"/>
      <c r="AG398" s="175"/>
      <c r="AH398" s="175"/>
      <c r="AI398" s="175"/>
      <c r="AJ398" s="175"/>
      <c r="AK398" s="175"/>
      <c r="AL398" s="175"/>
      <c r="AM398" s="175"/>
      <c r="AN398" s="175"/>
      <c r="AO398" s="175"/>
      <c r="AP398" s="175"/>
      <c r="AQ398" s="175"/>
      <c r="AR398" s="175"/>
    </row>
    <row r="399" spans="1:44" ht="102" x14ac:dyDescent="0.3">
      <c r="A399" s="175"/>
      <c r="B399" s="181" t="s">
        <v>2539</v>
      </c>
      <c r="C399" s="182" t="s">
        <v>1869</v>
      </c>
      <c r="D399" s="183">
        <v>730.15</v>
      </c>
      <c r="E399" s="184">
        <v>730.15</v>
      </c>
      <c r="F399" s="185" t="s">
        <v>4636</v>
      </c>
      <c r="G399" s="186" t="s">
        <v>2846</v>
      </c>
      <c r="H399" s="187"/>
      <c r="I399" s="175"/>
      <c r="J399" s="175"/>
      <c r="K399" s="175"/>
      <c r="L399" s="175"/>
      <c r="M399" s="175"/>
      <c r="N399" s="175"/>
      <c r="O399" s="175"/>
      <c r="P399" s="175"/>
      <c r="Q399" s="175"/>
      <c r="R399" s="175"/>
      <c r="S399" s="175"/>
      <c r="T399" s="175"/>
      <c r="U399" s="175"/>
      <c r="V399" s="175"/>
      <c r="W399" s="175"/>
      <c r="X399" s="175"/>
      <c r="Y399" s="175"/>
      <c r="Z399" s="175"/>
      <c r="AA399" s="175"/>
      <c r="AB399" s="175"/>
      <c r="AC399" s="175"/>
      <c r="AD399" s="175"/>
      <c r="AE399" s="175"/>
      <c r="AF399" s="175"/>
      <c r="AG399" s="175"/>
      <c r="AH399" s="175"/>
      <c r="AI399" s="175"/>
      <c r="AJ399" s="175"/>
      <c r="AK399" s="175"/>
      <c r="AL399" s="175"/>
      <c r="AM399" s="175"/>
      <c r="AN399" s="175"/>
      <c r="AO399" s="175"/>
      <c r="AP399" s="175"/>
      <c r="AQ399" s="175"/>
      <c r="AR399" s="175"/>
    </row>
    <row r="400" spans="1:44" ht="102" hidden="1" x14ac:dyDescent="0.3">
      <c r="A400" s="175"/>
      <c r="B400" s="185" t="s">
        <v>4636</v>
      </c>
      <c r="C400" s="182"/>
      <c r="D400" s="183">
        <v>730.15</v>
      </c>
      <c r="E400" s="184">
        <v>730.15</v>
      </c>
      <c r="F400" s="186" t="s">
        <v>2846</v>
      </c>
      <c r="G400" s="181" t="s">
        <v>2552</v>
      </c>
      <c r="H400" s="182" t="s">
        <v>1650</v>
      </c>
      <c r="I400" s="175"/>
      <c r="J400" s="175"/>
      <c r="K400" s="175"/>
      <c r="L400" s="175"/>
      <c r="M400" s="175"/>
      <c r="N400" s="175"/>
      <c r="O400" s="175"/>
      <c r="P400" s="175"/>
      <c r="Q400" s="175"/>
      <c r="R400" s="175"/>
      <c r="S400" s="175"/>
      <c r="T400" s="175"/>
      <c r="U400" s="175"/>
      <c r="V400" s="175"/>
      <c r="W400" s="175"/>
      <c r="X400" s="175"/>
      <c r="Y400" s="175"/>
      <c r="Z400" s="175"/>
      <c r="AA400" s="175"/>
      <c r="AB400" s="175"/>
      <c r="AC400" s="175"/>
      <c r="AD400" s="175"/>
      <c r="AE400" s="175"/>
      <c r="AF400" s="175"/>
      <c r="AG400" s="175"/>
      <c r="AH400" s="175"/>
      <c r="AI400" s="175"/>
      <c r="AJ400" s="175"/>
      <c r="AK400" s="175"/>
      <c r="AL400" s="175"/>
      <c r="AM400" s="175"/>
      <c r="AN400" s="175"/>
      <c r="AO400" s="175"/>
      <c r="AP400" s="175"/>
      <c r="AQ400" s="175"/>
      <c r="AR400" s="175"/>
    </row>
    <row r="401" spans="1:44" ht="102" hidden="1" x14ac:dyDescent="0.3">
      <c r="A401" s="175"/>
      <c r="B401" s="186" t="s">
        <v>2846</v>
      </c>
      <c r="C401" s="187"/>
      <c r="D401" s="183">
        <v>730.15</v>
      </c>
      <c r="E401" s="184">
        <v>730.15</v>
      </c>
      <c r="F401" s="181" t="s">
        <v>2552</v>
      </c>
      <c r="G401" s="185" t="s">
        <v>4636</v>
      </c>
      <c r="H401" s="182"/>
      <c r="I401" s="175"/>
      <c r="J401" s="175"/>
      <c r="K401" s="175"/>
      <c r="L401" s="175"/>
      <c r="M401" s="175"/>
      <c r="N401" s="175"/>
      <c r="O401" s="175"/>
      <c r="P401" s="175"/>
      <c r="Q401" s="175"/>
      <c r="R401" s="175"/>
      <c r="S401" s="175"/>
      <c r="T401" s="175"/>
      <c r="U401" s="175"/>
      <c r="V401" s="175"/>
      <c r="W401" s="175"/>
      <c r="X401" s="175"/>
      <c r="Y401" s="175"/>
      <c r="Z401" s="175"/>
      <c r="AA401" s="175"/>
      <c r="AB401" s="175"/>
      <c r="AC401" s="175"/>
      <c r="AD401" s="175"/>
      <c r="AE401" s="175"/>
      <c r="AF401" s="175"/>
      <c r="AG401" s="175"/>
      <c r="AH401" s="175"/>
      <c r="AI401" s="175"/>
      <c r="AJ401" s="175"/>
      <c r="AK401" s="175"/>
      <c r="AL401" s="175"/>
      <c r="AM401" s="175"/>
      <c r="AN401" s="175"/>
      <c r="AO401" s="175"/>
      <c r="AP401" s="175"/>
      <c r="AQ401" s="175"/>
      <c r="AR401" s="175"/>
    </row>
    <row r="402" spans="1:44" ht="102" x14ac:dyDescent="0.3">
      <c r="A402" s="175"/>
      <c r="B402" s="181" t="s">
        <v>2552</v>
      </c>
      <c r="C402" s="182" t="s">
        <v>1650</v>
      </c>
      <c r="D402" s="183">
        <v>661.43</v>
      </c>
      <c r="E402" s="184">
        <v>661.43</v>
      </c>
      <c r="F402" s="185" t="s">
        <v>4636</v>
      </c>
      <c r="G402" s="186" t="s">
        <v>2847</v>
      </c>
      <c r="H402" s="187"/>
      <c r="I402" s="175"/>
      <c r="J402" s="175"/>
      <c r="K402" s="175"/>
      <c r="L402" s="175"/>
      <c r="M402" s="175"/>
      <c r="N402" s="175"/>
      <c r="O402" s="175"/>
      <c r="P402" s="175"/>
      <c r="Q402" s="175"/>
      <c r="R402" s="175"/>
      <c r="S402" s="175"/>
      <c r="T402" s="175"/>
      <c r="U402" s="175"/>
      <c r="V402" s="175"/>
      <c r="W402" s="175"/>
      <c r="X402" s="175"/>
      <c r="Y402" s="175"/>
      <c r="Z402" s="175"/>
      <c r="AA402" s="175"/>
      <c r="AB402" s="175"/>
      <c r="AC402" s="175"/>
      <c r="AD402" s="175"/>
      <c r="AE402" s="175"/>
      <c r="AF402" s="175"/>
      <c r="AG402" s="175"/>
      <c r="AH402" s="175"/>
      <c r="AI402" s="175"/>
      <c r="AJ402" s="175"/>
      <c r="AK402" s="175"/>
      <c r="AL402" s="175"/>
      <c r="AM402" s="175"/>
      <c r="AN402" s="175"/>
      <c r="AO402" s="175"/>
      <c r="AP402" s="175"/>
      <c r="AQ402" s="175"/>
      <c r="AR402" s="175"/>
    </row>
    <row r="403" spans="1:44" ht="102" hidden="1" x14ac:dyDescent="0.3">
      <c r="A403" s="175"/>
      <c r="B403" s="185" t="s">
        <v>4636</v>
      </c>
      <c r="C403" s="182"/>
      <c r="D403" s="183">
        <v>661.43</v>
      </c>
      <c r="E403" s="184">
        <v>661.43</v>
      </c>
      <c r="F403" s="186" t="s">
        <v>2847</v>
      </c>
      <c r="G403" s="181" t="s">
        <v>3963</v>
      </c>
      <c r="H403" s="182" t="s">
        <v>1516</v>
      </c>
      <c r="I403" s="175"/>
      <c r="J403" s="175"/>
      <c r="K403" s="175"/>
      <c r="L403" s="175"/>
      <c r="M403" s="175"/>
      <c r="N403" s="175"/>
      <c r="O403" s="175"/>
      <c r="P403" s="175"/>
      <c r="Q403" s="175"/>
      <c r="R403" s="175"/>
      <c r="S403" s="175"/>
      <c r="T403" s="175"/>
      <c r="U403" s="175"/>
      <c r="V403" s="175"/>
      <c r="W403" s="175"/>
      <c r="X403" s="175"/>
      <c r="Y403" s="175"/>
      <c r="Z403" s="175"/>
      <c r="AA403" s="175"/>
      <c r="AB403" s="175"/>
      <c r="AC403" s="175"/>
      <c r="AD403" s="175"/>
      <c r="AE403" s="175"/>
      <c r="AF403" s="175"/>
      <c r="AG403" s="175"/>
      <c r="AH403" s="175"/>
      <c r="AI403" s="175"/>
      <c r="AJ403" s="175"/>
      <c r="AK403" s="175"/>
      <c r="AL403" s="175"/>
      <c r="AM403" s="175"/>
      <c r="AN403" s="175"/>
      <c r="AO403" s="175"/>
      <c r="AP403" s="175"/>
      <c r="AQ403" s="175"/>
      <c r="AR403" s="175"/>
    </row>
    <row r="404" spans="1:44" ht="102" hidden="1" x14ac:dyDescent="0.3">
      <c r="A404" s="175"/>
      <c r="B404" s="186" t="s">
        <v>2847</v>
      </c>
      <c r="C404" s="187"/>
      <c r="D404" s="183">
        <v>661.43</v>
      </c>
      <c r="E404" s="184">
        <v>661.43</v>
      </c>
      <c r="F404" s="181" t="s">
        <v>3963</v>
      </c>
      <c r="G404" s="185" t="s">
        <v>4636</v>
      </c>
      <c r="H404" s="182"/>
      <c r="I404" s="175"/>
      <c r="J404" s="175"/>
      <c r="K404" s="175"/>
      <c r="L404" s="175"/>
      <c r="M404" s="175"/>
      <c r="N404" s="175"/>
      <c r="O404" s="175"/>
      <c r="P404" s="175"/>
      <c r="Q404" s="175"/>
      <c r="R404" s="175"/>
      <c r="S404" s="175"/>
      <c r="T404" s="175"/>
      <c r="U404" s="175"/>
      <c r="V404" s="175"/>
      <c r="W404" s="175"/>
      <c r="X404" s="175"/>
      <c r="Y404" s="175"/>
      <c r="Z404" s="175"/>
      <c r="AA404" s="175"/>
      <c r="AB404" s="175"/>
      <c r="AC404" s="175"/>
      <c r="AD404" s="175"/>
      <c r="AE404" s="175"/>
      <c r="AF404" s="175"/>
      <c r="AG404" s="175"/>
      <c r="AH404" s="175"/>
      <c r="AI404" s="175"/>
      <c r="AJ404" s="175"/>
      <c r="AK404" s="175"/>
      <c r="AL404" s="175"/>
      <c r="AM404" s="175"/>
      <c r="AN404" s="175"/>
      <c r="AO404" s="175"/>
      <c r="AP404" s="175"/>
      <c r="AQ404" s="175"/>
      <c r="AR404" s="175"/>
    </row>
    <row r="405" spans="1:44" ht="102" x14ac:dyDescent="0.3">
      <c r="A405" s="175"/>
      <c r="B405" s="181" t="s">
        <v>3963</v>
      </c>
      <c r="C405" s="182" t="s">
        <v>1516</v>
      </c>
      <c r="D405" s="183">
        <v>575.53</v>
      </c>
      <c r="E405" s="184">
        <v>575.53</v>
      </c>
      <c r="F405" s="185" t="s">
        <v>4636</v>
      </c>
      <c r="G405" s="186" t="s">
        <v>4581</v>
      </c>
      <c r="H405" s="187"/>
      <c r="I405" s="175"/>
      <c r="J405" s="175"/>
      <c r="K405" s="175"/>
      <c r="L405" s="175"/>
      <c r="M405" s="175"/>
      <c r="N405" s="175"/>
      <c r="O405" s="175"/>
      <c r="P405" s="175"/>
      <c r="Q405" s="175"/>
      <c r="R405" s="175"/>
      <c r="S405" s="175"/>
      <c r="T405" s="175"/>
      <c r="U405" s="175"/>
      <c r="V405" s="175"/>
      <c r="W405" s="175"/>
      <c r="X405" s="175"/>
      <c r="Y405" s="175"/>
      <c r="Z405" s="175"/>
      <c r="AA405" s="175"/>
      <c r="AB405" s="175"/>
      <c r="AC405" s="175"/>
      <c r="AD405" s="175"/>
      <c r="AE405" s="175"/>
      <c r="AF405" s="175"/>
      <c r="AG405" s="175"/>
      <c r="AH405" s="175"/>
      <c r="AI405" s="175"/>
      <c r="AJ405" s="175"/>
      <c r="AK405" s="175"/>
      <c r="AL405" s="175"/>
      <c r="AM405" s="175"/>
      <c r="AN405" s="175"/>
      <c r="AO405" s="175"/>
      <c r="AP405" s="175"/>
      <c r="AQ405" s="175"/>
      <c r="AR405" s="175"/>
    </row>
    <row r="406" spans="1:44" ht="102" hidden="1" x14ac:dyDescent="0.3">
      <c r="A406" s="175"/>
      <c r="B406" s="185" t="s">
        <v>4636</v>
      </c>
      <c r="C406" s="182"/>
      <c r="D406" s="183">
        <v>575.53</v>
      </c>
      <c r="E406" s="184">
        <v>575.53</v>
      </c>
      <c r="F406" s="186" t="s">
        <v>4581</v>
      </c>
      <c r="G406" s="181" t="s">
        <v>1574</v>
      </c>
      <c r="H406" s="182" t="s">
        <v>1575</v>
      </c>
      <c r="I406" s="175"/>
      <c r="J406" s="175"/>
      <c r="K406" s="175"/>
      <c r="L406" s="175"/>
      <c r="M406" s="175"/>
      <c r="N406" s="175"/>
      <c r="O406" s="175"/>
      <c r="P406" s="175"/>
      <c r="Q406" s="175"/>
      <c r="R406" s="175"/>
      <c r="S406" s="175"/>
      <c r="T406" s="175"/>
      <c r="U406" s="175"/>
      <c r="V406" s="175"/>
      <c r="W406" s="175"/>
      <c r="X406" s="175"/>
      <c r="Y406" s="175"/>
      <c r="Z406" s="175"/>
      <c r="AA406" s="175"/>
      <c r="AB406" s="175"/>
      <c r="AC406" s="175"/>
      <c r="AD406" s="175"/>
      <c r="AE406" s="175"/>
      <c r="AF406" s="175"/>
      <c r="AG406" s="175"/>
      <c r="AH406" s="175"/>
      <c r="AI406" s="175"/>
      <c r="AJ406" s="175"/>
      <c r="AK406" s="175"/>
      <c r="AL406" s="175"/>
      <c r="AM406" s="175"/>
      <c r="AN406" s="175"/>
      <c r="AO406" s="175"/>
      <c r="AP406" s="175"/>
      <c r="AQ406" s="175"/>
      <c r="AR406" s="175"/>
    </row>
    <row r="407" spans="1:44" ht="102" hidden="1" x14ac:dyDescent="0.3">
      <c r="A407" s="175"/>
      <c r="B407" s="186" t="s">
        <v>4581</v>
      </c>
      <c r="C407" s="187"/>
      <c r="D407" s="183">
        <v>575.53</v>
      </c>
      <c r="E407" s="184">
        <v>575.53</v>
      </c>
      <c r="F407" s="181" t="s">
        <v>1574</v>
      </c>
      <c r="G407" s="185" t="s">
        <v>4636</v>
      </c>
      <c r="H407" s="182"/>
      <c r="I407" s="175"/>
      <c r="J407" s="175"/>
      <c r="K407" s="175"/>
      <c r="L407" s="175"/>
      <c r="M407" s="175"/>
      <c r="N407" s="175"/>
      <c r="O407" s="175"/>
      <c r="P407" s="175"/>
      <c r="Q407" s="175"/>
      <c r="R407" s="175"/>
      <c r="S407" s="175"/>
      <c r="T407" s="175"/>
      <c r="U407" s="175"/>
      <c r="V407" s="175"/>
      <c r="W407" s="175"/>
      <c r="X407" s="175"/>
      <c r="Y407" s="175"/>
      <c r="Z407" s="175"/>
      <c r="AA407" s="175"/>
      <c r="AB407" s="175"/>
      <c r="AC407" s="175"/>
      <c r="AD407" s="175"/>
      <c r="AE407" s="175"/>
      <c r="AF407" s="175"/>
      <c r="AG407" s="175"/>
      <c r="AH407" s="175"/>
      <c r="AI407" s="175"/>
      <c r="AJ407" s="175"/>
      <c r="AK407" s="175"/>
      <c r="AL407" s="175"/>
      <c r="AM407" s="175"/>
      <c r="AN407" s="175"/>
      <c r="AO407" s="175"/>
      <c r="AP407" s="175"/>
      <c r="AQ407" s="175"/>
      <c r="AR407" s="175"/>
    </row>
    <row r="408" spans="1:44" ht="102" x14ac:dyDescent="0.3">
      <c r="A408" s="175"/>
      <c r="B408" s="181" t="s">
        <v>1574</v>
      </c>
      <c r="C408" s="182" t="s">
        <v>1575</v>
      </c>
      <c r="D408" s="183">
        <v>730.15</v>
      </c>
      <c r="E408" s="184">
        <v>730.15</v>
      </c>
      <c r="F408" s="185" t="s">
        <v>4636</v>
      </c>
      <c r="G408" s="186" t="s">
        <v>2849</v>
      </c>
      <c r="H408" s="187"/>
      <c r="I408" s="175"/>
      <c r="J408" s="175"/>
      <c r="K408" s="175"/>
      <c r="L408" s="175"/>
      <c r="M408" s="175"/>
      <c r="N408" s="175"/>
      <c r="O408" s="175"/>
      <c r="P408" s="175"/>
      <c r="Q408" s="175"/>
      <c r="R408" s="175"/>
      <c r="S408" s="175"/>
      <c r="T408" s="175"/>
      <c r="U408" s="175"/>
      <c r="V408" s="175"/>
      <c r="W408" s="175"/>
      <c r="X408" s="175"/>
      <c r="Y408" s="175"/>
      <c r="Z408" s="175"/>
      <c r="AA408" s="175"/>
      <c r="AB408" s="175"/>
      <c r="AC408" s="175"/>
      <c r="AD408" s="175"/>
      <c r="AE408" s="175"/>
      <c r="AF408" s="175"/>
      <c r="AG408" s="175"/>
      <c r="AH408" s="175"/>
      <c r="AI408" s="175"/>
      <c r="AJ408" s="175"/>
      <c r="AK408" s="175"/>
      <c r="AL408" s="175"/>
      <c r="AM408" s="175"/>
      <c r="AN408" s="175"/>
      <c r="AO408" s="175"/>
      <c r="AP408" s="175"/>
      <c r="AQ408" s="175"/>
      <c r="AR408" s="175"/>
    </row>
    <row r="409" spans="1:44" ht="102" hidden="1" x14ac:dyDescent="0.3">
      <c r="A409" s="175"/>
      <c r="B409" s="185" t="s">
        <v>4636</v>
      </c>
      <c r="C409" s="182"/>
      <c r="D409" s="183">
        <v>730.15</v>
      </c>
      <c r="E409" s="184">
        <v>730.15</v>
      </c>
      <c r="F409" s="186" t="s">
        <v>2849</v>
      </c>
      <c r="G409" s="181" t="s">
        <v>1541</v>
      </c>
      <c r="H409" s="182" t="s">
        <v>1542</v>
      </c>
      <c r="I409" s="175"/>
      <c r="J409" s="175"/>
      <c r="K409" s="175"/>
      <c r="L409" s="175"/>
      <c r="M409" s="175"/>
      <c r="N409" s="175"/>
      <c r="O409" s="175"/>
      <c r="P409" s="175"/>
      <c r="Q409" s="175"/>
      <c r="R409" s="175"/>
      <c r="S409" s="175"/>
      <c r="T409" s="175"/>
      <c r="U409" s="175"/>
      <c r="V409" s="175"/>
      <c r="W409" s="175"/>
      <c r="X409" s="175"/>
      <c r="Y409" s="175"/>
      <c r="Z409" s="175"/>
      <c r="AA409" s="175"/>
      <c r="AB409" s="175"/>
      <c r="AC409" s="175"/>
      <c r="AD409" s="175"/>
      <c r="AE409" s="175"/>
      <c r="AF409" s="175"/>
      <c r="AG409" s="175"/>
      <c r="AH409" s="175"/>
      <c r="AI409" s="175"/>
      <c r="AJ409" s="175"/>
      <c r="AK409" s="175"/>
      <c r="AL409" s="175"/>
      <c r="AM409" s="175"/>
      <c r="AN409" s="175"/>
      <c r="AO409" s="175"/>
      <c r="AP409" s="175"/>
      <c r="AQ409" s="175"/>
      <c r="AR409" s="175"/>
    </row>
    <row r="410" spans="1:44" ht="102" hidden="1" x14ac:dyDescent="0.3">
      <c r="A410" s="175"/>
      <c r="B410" s="186" t="s">
        <v>2849</v>
      </c>
      <c r="C410" s="187"/>
      <c r="D410" s="183">
        <v>730.15</v>
      </c>
      <c r="E410" s="184">
        <v>730.15</v>
      </c>
      <c r="F410" s="181" t="s">
        <v>1541</v>
      </c>
      <c r="G410" s="185" t="s">
        <v>4636</v>
      </c>
      <c r="H410" s="182"/>
      <c r="I410" s="175"/>
      <c r="J410" s="175"/>
      <c r="K410" s="175"/>
      <c r="L410" s="175"/>
      <c r="M410" s="175"/>
      <c r="N410" s="175"/>
      <c r="O410" s="175"/>
      <c r="P410" s="175"/>
      <c r="Q410" s="175"/>
      <c r="R410" s="175"/>
      <c r="S410" s="175"/>
      <c r="T410" s="175"/>
      <c r="U410" s="175"/>
      <c r="V410" s="175"/>
      <c r="W410" s="175"/>
      <c r="X410" s="175"/>
      <c r="Y410" s="175"/>
      <c r="Z410" s="175"/>
      <c r="AA410" s="175"/>
      <c r="AB410" s="175"/>
      <c r="AC410" s="175"/>
      <c r="AD410" s="175"/>
      <c r="AE410" s="175"/>
      <c r="AF410" s="175"/>
      <c r="AG410" s="175"/>
      <c r="AH410" s="175"/>
      <c r="AI410" s="175"/>
      <c r="AJ410" s="175"/>
      <c r="AK410" s="175"/>
      <c r="AL410" s="175"/>
      <c r="AM410" s="175"/>
      <c r="AN410" s="175"/>
      <c r="AO410" s="175"/>
      <c r="AP410" s="175"/>
      <c r="AQ410" s="175"/>
      <c r="AR410" s="175"/>
    </row>
    <row r="411" spans="1:44" ht="102" x14ac:dyDescent="0.3">
      <c r="A411" s="175"/>
      <c r="B411" s="181" t="s">
        <v>1541</v>
      </c>
      <c r="C411" s="182" t="s">
        <v>1542</v>
      </c>
      <c r="D411" s="183">
        <v>661.43</v>
      </c>
      <c r="E411" s="184">
        <v>661.43</v>
      </c>
      <c r="F411" s="185" t="s">
        <v>4636</v>
      </c>
      <c r="G411" s="186" t="s">
        <v>2850</v>
      </c>
      <c r="H411" s="187"/>
      <c r="I411" s="175"/>
      <c r="J411" s="175"/>
      <c r="K411" s="175"/>
      <c r="L411" s="175"/>
      <c r="M411" s="175"/>
      <c r="N411" s="175"/>
      <c r="O411" s="175"/>
      <c r="P411" s="175"/>
      <c r="Q411" s="175"/>
      <c r="R411" s="175"/>
      <c r="S411" s="175"/>
      <c r="T411" s="175"/>
      <c r="U411" s="175"/>
      <c r="V411" s="175"/>
      <c r="W411" s="175"/>
      <c r="X411" s="175"/>
      <c r="Y411" s="175"/>
      <c r="Z411" s="175"/>
      <c r="AA411" s="175"/>
      <c r="AB411" s="175"/>
      <c r="AC411" s="175"/>
      <c r="AD411" s="175"/>
      <c r="AE411" s="175"/>
      <c r="AF411" s="175"/>
      <c r="AG411" s="175"/>
      <c r="AH411" s="175"/>
      <c r="AI411" s="175"/>
      <c r="AJ411" s="175"/>
      <c r="AK411" s="175"/>
      <c r="AL411" s="175"/>
      <c r="AM411" s="175"/>
      <c r="AN411" s="175"/>
      <c r="AO411" s="175"/>
      <c r="AP411" s="175"/>
      <c r="AQ411" s="175"/>
      <c r="AR411" s="175"/>
    </row>
    <row r="412" spans="1:44" ht="102" hidden="1" x14ac:dyDescent="0.3">
      <c r="A412" s="175"/>
      <c r="B412" s="185" t="s">
        <v>4636</v>
      </c>
      <c r="C412" s="182"/>
      <c r="D412" s="183">
        <v>661.43</v>
      </c>
      <c r="E412" s="184">
        <v>661.43</v>
      </c>
      <c r="F412" s="186" t="s">
        <v>2850</v>
      </c>
      <c r="G412" s="181" t="s">
        <v>2114</v>
      </c>
      <c r="H412" s="182" t="s">
        <v>2115</v>
      </c>
      <c r="I412" s="175"/>
      <c r="J412" s="175"/>
      <c r="K412" s="175"/>
      <c r="L412" s="175"/>
      <c r="M412" s="175"/>
      <c r="N412" s="175"/>
      <c r="O412" s="175"/>
      <c r="P412" s="175"/>
      <c r="Q412" s="175"/>
      <c r="R412" s="175"/>
      <c r="S412" s="175"/>
      <c r="T412" s="175"/>
      <c r="U412" s="175"/>
      <c r="V412" s="175"/>
      <c r="W412" s="175"/>
      <c r="X412" s="175"/>
      <c r="Y412" s="175"/>
      <c r="Z412" s="175"/>
      <c r="AA412" s="175"/>
      <c r="AB412" s="175"/>
      <c r="AC412" s="175"/>
      <c r="AD412" s="175"/>
      <c r="AE412" s="175"/>
      <c r="AF412" s="175"/>
      <c r="AG412" s="175"/>
      <c r="AH412" s="175"/>
      <c r="AI412" s="175"/>
      <c r="AJ412" s="175"/>
      <c r="AK412" s="175"/>
      <c r="AL412" s="175"/>
      <c r="AM412" s="175"/>
      <c r="AN412" s="175"/>
      <c r="AO412" s="175"/>
      <c r="AP412" s="175"/>
      <c r="AQ412" s="175"/>
      <c r="AR412" s="175"/>
    </row>
    <row r="413" spans="1:44" ht="102" hidden="1" x14ac:dyDescent="0.3">
      <c r="A413" s="175"/>
      <c r="B413" s="186" t="s">
        <v>2850</v>
      </c>
      <c r="C413" s="187"/>
      <c r="D413" s="183">
        <v>661.43</v>
      </c>
      <c r="E413" s="184">
        <v>661.43</v>
      </c>
      <c r="F413" s="181" t="s">
        <v>2114</v>
      </c>
      <c r="G413" s="185" t="s">
        <v>4636</v>
      </c>
      <c r="H413" s="182"/>
      <c r="I413" s="175"/>
      <c r="J413" s="175"/>
      <c r="K413" s="175"/>
      <c r="L413" s="175"/>
      <c r="M413" s="175"/>
      <c r="N413" s="175"/>
      <c r="O413" s="175"/>
      <c r="P413" s="175"/>
      <c r="Q413" s="175"/>
      <c r="R413" s="175"/>
      <c r="S413" s="175"/>
      <c r="T413" s="175"/>
      <c r="U413" s="175"/>
      <c r="V413" s="175"/>
      <c r="W413" s="175"/>
      <c r="X413" s="175"/>
      <c r="Y413" s="175"/>
      <c r="Z413" s="175"/>
      <c r="AA413" s="175"/>
      <c r="AB413" s="175"/>
      <c r="AC413" s="175"/>
      <c r="AD413" s="175"/>
      <c r="AE413" s="175"/>
      <c r="AF413" s="175"/>
      <c r="AG413" s="175"/>
      <c r="AH413" s="175"/>
      <c r="AI413" s="175"/>
      <c r="AJ413" s="175"/>
      <c r="AK413" s="175"/>
      <c r="AL413" s="175"/>
      <c r="AM413" s="175"/>
      <c r="AN413" s="175"/>
      <c r="AO413" s="175"/>
      <c r="AP413" s="175"/>
      <c r="AQ413" s="175"/>
      <c r="AR413" s="175"/>
    </row>
    <row r="414" spans="1:44" ht="102" x14ac:dyDescent="0.3">
      <c r="A414" s="175"/>
      <c r="B414" s="181" t="s">
        <v>2114</v>
      </c>
      <c r="C414" s="182" t="s">
        <v>2115</v>
      </c>
      <c r="D414" s="183">
        <v>575.53</v>
      </c>
      <c r="E414" s="184">
        <v>575.53</v>
      </c>
      <c r="F414" s="185" t="s">
        <v>4636</v>
      </c>
      <c r="G414" s="186" t="s">
        <v>2851</v>
      </c>
      <c r="H414" s="187"/>
      <c r="I414" s="175"/>
      <c r="J414" s="175"/>
      <c r="K414" s="175"/>
      <c r="L414" s="175"/>
      <c r="M414" s="175"/>
      <c r="N414" s="175"/>
      <c r="O414" s="175"/>
      <c r="P414" s="175"/>
      <c r="Q414" s="175"/>
      <c r="R414" s="175"/>
      <c r="S414" s="175"/>
      <c r="T414" s="175"/>
      <c r="U414" s="175"/>
      <c r="V414" s="175"/>
      <c r="W414" s="175"/>
      <c r="X414" s="175"/>
      <c r="Y414" s="175"/>
      <c r="Z414" s="175"/>
      <c r="AA414" s="175"/>
      <c r="AB414" s="175"/>
      <c r="AC414" s="175"/>
      <c r="AD414" s="175"/>
      <c r="AE414" s="175"/>
      <c r="AF414" s="175"/>
      <c r="AG414" s="175"/>
      <c r="AH414" s="175"/>
      <c r="AI414" s="175"/>
      <c r="AJ414" s="175"/>
      <c r="AK414" s="175"/>
      <c r="AL414" s="175"/>
      <c r="AM414" s="175"/>
      <c r="AN414" s="175"/>
      <c r="AO414" s="175"/>
      <c r="AP414" s="175"/>
      <c r="AQ414" s="175"/>
      <c r="AR414" s="175"/>
    </row>
    <row r="415" spans="1:44" ht="102" hidden="1" x14ac:dyDescent="0.3">
      <c r="A415" s="175"/>
      <c r="B415" s="185" t="s">
        <v>4636</v>
      </c>
      <c r="C415" s="182"/>
      <c r="D415" s="183">
        <v>575.53</v>
      </c>
      <c r="E415" s="184">
        <v>575.53</v>
      </c>
      <c r="F415" s="186" t="s">
        <v>2851</v>
      </c>
      <c r="G415" s="181" t="s">
        <v>598</v>
      </c>
      <c r="H415" s="182" t="s">
        <v>599</v>
      </c>
      <c r="I415" s="175"/>
      <c r="J415" s="175"/>
      <c r="K415" s="175"/>
      <c r="L415" s="175"/>
      <c r="M415" s="175"/>
      <c r="N415" s="175"/>
      <c r="O415" s="175"/>
      <c r="P415" s="175"/>
      <c r="Q415" s="175"/>
      <c r="R415" s="175"/>
      <c r="S415" s="175"/>
      <c r="T415" s="175"/>
      <c r="U415" s="175"/>
      <c r="V415" s="175"/>
      <c r="W415" s="175"/>
      <c r="X415" s="175"/>
      <c r="Y415" s="175"/>
      <c r="Z415" s="175"/>
      <c r="AA415" s="175"/>
      <c r="AB415" s="175"/>
      <c r="AC415" s="175"/>
      <c r="AD415" s="175"/>
      <c r="AE415" s="175"/>
      <c r="AF415" s="175"/>
      <c r="AG415" s="175"/>
      <c r="AH415" s="175"/>
      <c r="AI415" s="175"/>
      <c r="AJ415" s="175"/>
      <c r="AK415" s="175"/>
      <c r="AL415" s="175"/>
      <c r="AM415" s="175"/>
      <c r="AN415" s="175"/>
      <c r="AO415" s="175"/>
      <c r="AP415" s="175"/>
      <c r="AQ415" s="175"/>
      <c r="AR415" s="175"/>
    </row>
    <row r="416" spans="1:44" ht="102" hidden="1" x14ac:dyDescent="0.3">
      <c r="A416" s="175"/>
      <c r="B416" s="186" t="s">
        <v>2851</v>
      </c>
      <c r="C416" s="187"/>
      <c r="D416" s="183">
        <v>575.53</v>
      </c>
      <c r="E416" s="184">
        <v>575.53</v>
      </c>
      <c r="F416" s="181" t="s">
        <v>598</v>
      </c>
      <c r="G416" s="185" t="s">
        <v>4636</v>
      </c>
      <c r="H416" s="182"/>
      <c r="I416" s="175"/>
      <c r="J416" s="175"/>
      <c r="K416" s="175"/>
      <c r="L416" s="175"/>
      <c r="M416" s="175"/>
      <c r="N416" s="175"/>
      <c r="O416" s="175"/>
      <c r="P416" s="175"/>
      <c r="Q416" s="175"/>
      <c r="R416" s="175"/>
      <c r="S416" s="175"/>
      <c r="T416" s="175"/>
      <c r="U416" s="175"/>
      <c r="V416" s="175"/>
      <c r="W416" s="175"/>
      <c r="X416" s="175"/>
      <c r="Y416" s="175"/>
      <c r="Z416" s="175"/>
      <c r="AA416" s="175"/>
      <c r="AB416" s="175"/>
      <c r="AC416" s="175"/>
      <c r="AD416" s="175"/>
      <c r="AE416" s="175"/>
      <c r="AF416" s="175"/>
      <c r="AG416" s="175"/>
      <c r="AH416" s="175"/>
      <c r="AI416" s="175"/>
      <c r="AJ416" s="175"/>
      <c r="AK416" s="175"/>
      <c r="AL416" s="175"/>
      <c r="AM416" s="175"/>
      <c r="AN416" s="175"/>
      <c r="AO416" s="175"/>
      <c r="AP416" s="175"/>
      <c r="AQ416" s="175"/>
      <c r="AR416" s="175"/>
    </row>
    <row r="417" spans="1:44" ht="102" x14ac:dyDescent="0.3">
      <c r="A417" s="175"/>
      <c r="B417" s="181" t="s">
        <v>598</v>
      </c>
      <c r="C417" s="182" t="s">
        <v>599</v>
      </c>
      <c r="D417" s="183">
        <v>584.12</v>
      </c>
      <c r="E417" s="184">
        <v>584.12</v>
      </c>
      <c r="F417" s="185" t="s">
        <v>4636</v>
      </c>
      <c r="G417" s="186" t="s">
        <v>2671</v>
      </c>
      <c r="H417" s="187"/>
      <c r="I417" s="175"/>
      <c r="J417" s="175"/>
      <c r="K417" s="175"/>
      <c r="L417" s="175"/>
      <c r="M417" s="175"/>
      <c r="N417" s="175"/>
      <c r="O417" s="175"/>
      <c r="P417" s="175"/>
      <c r="Q417" s="175"/>
      <c r="R417" s="175"/>
      <c r="S417" s="175"/>
      <c r="T417" s="175"/>
      <c r="U417" s="175"/>
      <c r="V417" s="175"/>
      <c r="W417" s="175"/>
      <c r="X417" s="175"/>
      <c r="Y417" s="175"/>
      <c r="Z417" s="175"/>
      <c r="AA417" s="175"/>
      <c r="AB417" s="175"/>
      <c r="AC417" s="175"/>
      <c r="AD417" s="175"/>
      <c r="AE417" s="175"/>
      <c r="AF417" s="175"/>
      <c r="AG417" s="175"/>
      <c r="AH417" s="175"/>
      <c r="AI417" s="175"/>
      <c r="AJ417" s="175"/>
      <c r="AK417" s="175"/>
      <c r="AL417" s="175"/>
      <c r="AM417" s="175"/>
      <c r="AN417" s="175"/>
      <c r="AO417" s="175"/>
      <c r="AP417" s="175"/>
      <c r="AQ417" s="175"/>
      <c r="AR417" s="175"/>
    </row>
    <row r="418" spans="1:44" ht="102" hidden="1" x14ac:dyDescent="0.3">
      <c r="A418" s="175"/>
      <c r="B418" s="185" t="s">
        <v>4636</v>
      </c>
      <c r="C418" s="182"/>
      <c r="D418" s="183">
        <v>584.12</v>
      </c>
      <c r="E418" s="184">
        <v>584.12</v>
      </c>
      <c r="F418" s="186" t="s">
        <v>2671</v>
      </c>
      <c r="G418" s="181" t="s">
        <v>1279</v>
      </c>
      <c r="H418" s="182" t="s">
        <v>1280</v>
      </c>
      <c r="I418" s="175"/>
      <c r="J418" s="175"/>
      <c r="K418" s="175"/>
      <c r="L418" s="175"/>
      <c r="M418" s="175"/>
      <c r="N418" s="175"/>
      <c r="O418" s="175"/>
      <c r="P418" s="175"/>
      <c r="Q418" s="175"/>
      <c r="R418" s="175"/>
      <c r="S418" s="175"/>
      <c r="T418" s="175"/>
      <c r="U418" s="175"/>
      <c r="V418" s="175"/>
      <c r="W418" s="175"/>
      <c r="X418" s="175"/>
      <c r="Y418" s="175"/>
      <c r="Z418" s="175"/>
      <c r="AA418" s="175"/>
      <c r="AB418" s="175"/>
      <c r="AC418" s="175"/>
      <c r="AD418" s="175"/>
      <c r="AE418" s="175"/>
      <c r="AF418" s="175"/>
      <c r="AG418" s="175"/>
      <c r="AH418" s="175"/>
      <c r="AI418" s="175"/>
      <c r="AJ418" s="175"/>
      <c r="AK418" s="175"/>
      <c r="AL418" s="175"/>
      <c r="AM418" s="175"/>
      <c r="AN418" s="175"/>
      <c r="AO418" s="175"/>
      <c r="AP418" s="175"/>
      <c r="AQ418" s="175"/>
      <c r="AR418" s="175"/>
    </row>
    <row r="419" spans="1:44" ht="102" hidden="1" x14ac:dyDescent="0.3">
      <c r="A419" s="175"/>
      <c r="B419" s="186" t="s">
        <v>2671</v>
      </c>
      <c r="C419" s="187"/>
      <c r="D419" s="183">
        <v>584.12</v>
      </c>
      <c r="E419" s="184">
        <v>584.12</v>
      </c>
      <c r="F419" s="181" t="s">
        <v>1279</v>
      </c>
      <c r="G419" s="185" t="s">
        <v>4636</v>
      </c>
      <c r="H419" s="182"/>
      <c r="I419" s="175"/>
      <c r="J419" s="175"/>
      <c r="K419" s="175"/>
      <c r="L419" s="175"/>
      <c r="M419" s="175"/>
      <c r="N419" s="175"/>
      <c r="O419" s="175"/>
      <c r="P419" s="175"/>
      <c r="Q419" s="175"/>
      <c r="R419" s="175"/>
      <c r="S419" s="175"/>
      <c r="T419" s="175"/>
      <c r="U419" s="175"/>
      <c r="V419" s="175"/>
      <c r="W419" s="175"/>
      <c r="X419" s="175"/>
      <c r="Y419" s="175"/>
      <c r="Z419" s="175"/>
      <c r="AA419" s="175"/>
      <c r="AB419" s="175"/>
      <c r="AC419" s="175"/>
      <c r="AD419" s="175"/>
      <c r="AE419" s="175"/>
      <c r="AF419" s="175"/>
      <c r="AG419" s="175"/>
      <c r="AH419" s="175"/>
      <c r="AI419" s="175"/>
      <c r="AJ419" s="175"/>
      <c r="AK419" s="175"/>
      <c r="AL419" s="175"/>
      <c r="AM419" s="175"/>
      <c r="AN419" s="175"/>
      <c r="AO419" s="175"/>
      <c r="AP419" s="175"/>
      <c r="AQ419" s="175"/>
      <c r="AR419" s="175"/>
    </row>
    <row r="420" spans="1:44" ht="102" x14ac:dyDescent="0.3">
      <c r="A420" s="175"/>
      <c r="B420" s="181" t="s">
        <v>1279</v>
      </c>
      <c r="C420" s="182" t="s">
        <v>1280</v>
      </c>
      <c r="D420" s="183">
        <v>730.15</v>
      </c>
      <c r="E420" s="184">
        <v>730.15</v>
      </c>
      <c r="F420" s="185" t="s">
        <v>4636</v>
      </c>
      <c r="G420" s="186" t="s">
        <v>2852</v>
      </c>
      <c r="H420" s="187"/>
      <c r="I420" s="175"/>
      <c r="J420" s="175"/>
      <c r="K420" s="175"/>
      <c r="L420" s="175"/>
      <c r="M420" s="175"/>
      <c r="N420" s="175"/>
      <c r="O420" s="175"/>
      <c r="P420" s="175"/>
      <c r="Q420" s="175"/>
      <c r="R420" s="175"/>
      <c r="S420" s="175"/>
      <c r="T420" s="175"/>
      <c r="U420" s="175"/>
      <c r="V420" s="175"/>
      <c r="W420" s="175"/>
      <c r="X420" s="175"/>
      <c r="Y420" s="175"/>
      <c r="Z420" s="175"/>
      <c r="AA420" s="175"/>
      <c r="AB420" s="175"/>
      <c r="AC420" s="175"/>
      <c r="AD420" s="175"/>
      <c r="AE420" s="175"/>
      <c r="AF420" s="175"/>
      <c r="AG420" s="175"/>
      <c r="AH420" s="175"/>
      <c r="AI420" s="175"/>
      <c r="AJ420" s="175"/>
      <c r="AK420" s="175"/>
      <c r="AL420" s="175"/>
      <c r="AM420" s="175"/>
      <c r="AN420" s="175"/>
      <c r="AO420" s="175"/>
      <c r="AP420" s="175"/>
      <c r="AQ420" s="175"/>
      <c r="AR420" s="175"/>
    </row>
    <row r="421" spans="1:44" ht="102" hidden="1" x14ac:dyDescent="0.3">
      <c r="A421" s="175"/>
      <c r="B421" s="185" t="s">
        <v>4636</v>
      </c>
      <c r="C421" s="182"/>
      <c r="D421" s="183">
        <v>730.15</v>
      </c>
      <c r="E421" s="184">
        <v>730.15</v>
      </c>
      <c r="F421" s="186" t="s">
        <v>2852</v>
      </c>
      <c r="G421" s="181" t="s">
        <v>1594</v>
      </c>
      <c r="H421" s="182" t="s">
        <v>1595</v>
      </c>
      <c r="I421" s="175"/>
      <c r="J421" s="175"/>
      <c r="K421" s="175"/>
      <c r="L421" s="175"/>
      <c r="M421" s="175"/>
      <c r="N421" s="175"/>
      <c r="O421" s="175"/>
      <c r="P421" s="175"/>
      <c r="Q421" s="175"/>
      <c r="R421" s="175"/>
      <c r="S421" s="175"/>
      <c r="T421" s="175"/>
      <c r="U421" s="175"/>
      <c r="V421" s="175"/>
      <c r="W421" s="175"/>
      <c r="X421" s="175"/>
      <c r="Y421" s="175"/>
      <c r="Z421" s="175"/>
      <c r="AA421" s="175"/>
      <c r="AB421" s="175"/>
      <c r="AC421" s="175"/>
      <c r="AD421" s="175"/>
      <c r="AE421" s="175"/>
      <c r="AF421" s="175"/>
      <c r="AG421" s="175"/>
      <c r="AH421" s="175"/>
      <c r="AI421" s="175"/>
      <c r="AJ421" s="175"/>
      <c r="AK421" s="175"/>
      <c r="AL421" s="175"/>
      <c r="AM421" s="175"/>
      <c r="AN421" s="175"/>
      <c r="AO421" s="175"/>
      <c r="AP421" s="175"/>
      <c r="AQ421" s="175"/>
      <c r="AR421" s="175"/>
    </row>
    <row r="422" spans="1:44" ht="102" hidden="1" x14ac:dyDescent="0.3">
      <c r="A422" s="175"/>
      <c r="B422" s="186" t="s">
        <v>2852</v>
      </c>
      <c r="C422" s="187"/>
      <c r="D422" s="183">
        <v>730.15</v>
      </c>
      <c r="E422" s="184">
        <v>730.15</v>
      </c>
      <c r="F422" s="181" t="s">
        <v>1594</v>
      </c>
      <c r="G422" s="185" t="s">
        <v>4636</v>
      </c>
      <c r="H422" s="182"/>
      <c r="I422" s="175"/>
      <c r="J422" s="175"/>
      <c r="K422" s="175"/>
      <c r="L422" s="175"/>
      <c r="M422" s="175"/>
      <c r="N422" s="175"/>
      <c r="O422" s="175"/>
      <c r="P422" s="175"/>
      <c r="Q422" s="175"/>
      <c r="R422" s="175"/>
      <c r="S422" s="175"/>
      <c r="T422" s="175"/>
      <c r="U422" s="175"/>
      <c r="V422" s="175"/>
      <c r="W422" s="175"/>
      <c r="X422" s="175"/>
      <c r="Y422" s="175"/>
      <c r="Z422" s="175"/>
      <c r="AA422" s="175"/>
      <c r="AB422" s="175"/>
      <c r="AC422" s="175"/>
      <c r="AD422" s="175"/>
      <c r="AE422" s="175"/>
      <c r="AF422" s="175"/>
      <c r="AG422" s="175"/>
      <c r="AH422" s="175"/>
      <c r="AI422" s="175"/>
      <c r="AJ422" s="175"/>
      <c r="AK422" s="175"/>
      <c r="AL422" s="175"/>
      <c r="AM422" s="175"/>
      <c r="AN422" s="175"/>
      <c r="AO422" s="175"/>
      <c r="AP422" s="175"/>
      <c r="AQ422" s="175"/>
      <c r="AR422" s="175"/>
    </row>
    <row r="423" spans="1:44" ht="102" x14ac:dyDescent="0.3">
      <c r="A423" s="175"/>
      <c r="B423" s="181" t="s">
        <v>1594</v>
      </c>
      <c r="C423" s="182" t="s">
        <v>1595</v>
      </c>
      <c r="D423" s="183">
        <v>648.54</v>
      </c>
      <c r="E423" s="184">
        <v>648.54</v>
      </c>
      <c r="F423" s="185" t="s">
        <v>4636</v>
      </c>
      <c r="G423" s="186" t="s">
        <v>2853</v>
      </c>
      <c r="H423" s="187"/>
      <c r="I423" s="175"/>
      <c r="J423" s="175"/>
      <c r="K423" s="175"/>
      <c r="L423" s="175"/>
      <c r="M423" s="175"/>
      <c r="N423" s="175"/>
      <c r="O423" s="175"/>
      <c r="P423" s="175"/>
      <c r="Q423" s="175"/>
      <c r="R423" s="175"/>
      <c r="S423" s="175"/>
      <c r="T423" s="175"/>
      <c r="U423" s="175"/>
      <c r="V423" s="175"/>
      <c r="W423" s="175"/>
      <c r="X423" s="175"/>
      <c r="Y423" s="175"/>
      <c r="Z423" s="175"/>
      <c r="AA423" s="175"/>
      <c r="AB423" s="175"/>
      <c r="AC423" s="175"/>
      <c r="AD423" s="175"/>
      <c r="AE423" s="175"/>
      <c r="AF423" s="175"/>
      <c r="AG423" s="175"/>
      <c r="AH423" s="175"/>
      <c r="AI423" s="175"/>
      <c r="AJ423" s="175"/>
      <c r="AK423" s="175"/>
      <c r="AL423" s="175"/>
      <c r="AM423" s="175"/>
      <c r="AN423" s="175"/>
      <c r="AO423" s="175"/>
      <c r="AP423" s="175"/>
      <c r="AQ423" s="175"/>
      <c r="AR423" s="175"/>
    </row>
    <row r="424" spans="1:44" ht="102" hidden="1" x14ac:dyDescent="0.3">
      <c r="A424" s="175"/>
      <c r="B424" s="185" t="s">
        <v>4636</v>
      </c>
      <c r="C424" s="182"/>
      <c r="D424" s="183">
        <v>648.54</v>
      </c>
      <c r="E424" s="184">
        <v>648.54</v>
      </c>
      <c r="F424" s="186" t="s">
        <v>2853</v>
      </c>
      <c r="G424" s="181" t="s">
        <v>1221</v>
      </c>
      <c r="H424" s="182" t="s">
        <v>1222</v>
      </c>
      <c r="I424" s="175"/>
      <c r="J424" s="175"/>
      <c r="K424" s="175"/>
      <c r="L424" s="175"/>
      <c r="M424" s="175"/>
      <c r="N424" s="175"/>
      <c r="O424" s="175"/>
      <c r="P424" s="175"/>
      <c r="Q424" s="175"/>
      <c r="R424" s="175"/>
      <c r="S424" s="175"/>
      <c r="T424" s="175"/>
      <c r="U424" s="175"/>
      <c r="V424" s="175"/>
      <c r="W424" s="175"/>
      <c r="X424" s="175"/>
      <c r="Y424" s="175"/>
      <c r="Z424" s="175"/>
      <c r="AA424" s="175"/>
      <c r="AB424" s="175"/>
      <c r="AC424" s="175"/>
      <c r="AD424" s="175"/>
      <c r="AE424" s="175"/>
      <c r="AF424" s="175"/>
      <c r="AG424" s="175"/>
      <c r="AH424" s="175"/>
      <c r="AI424" s="175"/>
      <c r="AJ424" s="175"/>
      <c r="AK424" s="175"/>
      <c r="AL424" s="175"/>
      <c r="AM424" s="175"/>
      <c r="AN424" s="175"/>
      <c r="AO424" s="175"/>
      <c r="AP424" s="175"/>
      <c r="AQ424" s="175"/>
      <c r="AR424" s="175"/>
    </row>
    <row r="425" spans="1:44" ht="102" hidden="1" x14ac:dyDescent="0.3">
      <c r="A425" s="175"/>
      <c r="B425" s="186" t="s">
        <v>2853</v>
      </c>
      <c r="C425" s="187"/>
      <c r="D425" s="183">
        <v>648.54</v>
      </c>
      <c r="E425" s="184">
        <v>648.54</v>
      </c>
      <c r="F425" s="181" t="s">
        <v>1221</v>
      </c>
      <c r="G425" s="185" t="s">
        <v>4636</v>
      </c>
      <c r="H425" s="182"/>
      <c r="I425" s="175"/>
      <c r="J425" s="175"/>
      <c r="K425" s="175"/>
      <c r="L425" s="175"/>
      <c r="M425" s="175"/>
      <c r="N425" s="175"/>
      <c r="O425" s="175"/>
      <c r="P425" s="175"/>
      <c r="Q425" s="175"/>
      <c r="R425" s="175"/>
      <c r="S425" s="175"/>
      <c r="T425" s="175"/>
      <c r="U425" s="175"/>
      <c r="V425" s="175"/>
      <c r="W425" s="175"/>
      <c r="X425" s="175"/>
      <c r="Y425" s="175"/>
      <c r="Z425" s="175"/>
      <c r="AA425" s="175"/>
      <c r="AB425" s="175"/>
      <c r="AC425" s="175"/>
      <c r="AD425" s="175"/>
      <c r="AE425" s="175"/>
      <c r="AF425" s="175"/>
      <c r="AG425" s="175"/>
      <c r="AH425" s="175"/>
      <c r="AI425" s="175"/>
      <c r="AJ425" s="175"/>
      <c r="AK425" s="175"/>
      <c r="AL425" s="175"/>
      <c r="AM425" s="175"/>
      <c r="AN425" s="175"/>
      <c r="AO425" s="175"/>
      <c r="AP425" s="175"/>
      <c r="AQ425" s="175"/>
      <c r="AR425" s="175"/>
    </row>
    <row r="426" spans="1:44" ht="102" x14ac:dyDescent="0.3">
      <c r="A426" s="175"/>
      <c r="B426" s="181" t="s">
        <v>1221</v>
      </c>
      <c r="C426" s="182" t="s">
        <v>1222</v>
      </c>
      <c r="D426" s="183">
        <v>584.12</v>
      </c>
      <c r="E426" s="184">
        <v>584.12</v>
      </c>
      <c r="F426" s="185" t="s">
        <v>4636</v>
      </c>
      <c r="G426" s="186" t="s">
        <v>2854</v>
      </c>
      <c r="H426" s="187"/>
      <c r="I426" s="175"/>
      <c r="J426" s="175"/>
      <c r="K426" s="175"/>
      <c r="L426" s="175"/>
      <c r="M426" s="175"/>
      <c r="N426" s="175"/>
      <c r="O426" s="175"/>
      <c r="P426" s="175"/>
      <c r="Q426" s="175"/>
      <c r="R426" s="175"/>
      <c r="S426" s="175"/>
      <c r="T426" s="175"/>
      <c r="U426" s="175"/>
      <c r="V426" s="175"/>
      <c r="W426" s="175"/>
      <c r="X426" s="175"/>
      <c r="Y426" s="175"/>
      <c r="Z426" s="175"/>
      <c r="AA426" s="175"/>
      <c r="AB426" s="175"/>
      <c r="AC426" s="175"/>
      <c r="AD426" s="175"/>
      <c r="AE426" s="175"/>
      <c r="AF426" s="175"/>
      <c r="AG426" s="175"/>
      <c r="AH426" s="175"/>
      <c r="AI426" s="175"/>
      <c r="AJ426" s="175"/>
      <c r="AK426" s="175"/>
      <c r="AL426" s="175"/>
      <c r="AM426" s="175"/>
      <c r="AN426" s="175"/>
      <c r="AO426" s="175"/>
      <c r="AP426" s="175"/>
      <c r="AQ426" s="175"/>
      <c r="AR426" s="175"/>
    </row>
    <row r="427" spans="1:44" ht="102" hidden="1" x14ac:dyDescent="0.3">
      <c r="A427" s="175"/>
      <c r="B427" s="185" t="s">
        <v>4636</v>
      </c>
      <c r="C427" s="182"/>
      <c r="D427" s="183">
        <v>584.12</v>
      </c>
      <c r="E427" s="184">
        <v>584.12</v>
      </c>
      <c r="F427" s="186" t="s">
        <v>2854</v>
      </c>
      <c r="G427" s="181" t="s">
        <v>2548</v>
      </c>
      <c r="H427" s="182" t="s">
        <v>1262</v>
      </c>
      <c r="I427" s="175"/>
      <c r="J427" s="175"/>
      <c r="K427" s="175"/>
      <c r="L427" s="175"/>
      <c r="M427" s="175"/>
      <c r="N427" s="175"/>
      <c r="O427" s="175"/>
      <c r="P427" s="175"/>
      <c r="Q427" s="175"/>
      <c r="R427" s="175"/>
      <c r="S427" s="175"/>
      <c r="T427" s="175"/>
      <c r="U427" s="175"/>
      <c r="V427" s="175"/>
      <c r="W427" s="175"/>
      <c r="X427" s="175"/>
      <c r="Y427" s="175"/>
      <c r="Z427" s="175"/>
      <c r="AA427" s="175"/>
      <c r="AB427" s="175"/>
      <c r="AC427" s="175"/>
      <c r="AD427" s="175"/>
      <c r="AE427" s="175"/>
      <c r="AF427" s="175"/>
      <c r="AG427" s="175"/>
      <c r="AH427" s="175"/>
      <c r="AI427" s="175"/>
      <c r="AJ427" s="175"/>
      <c r="AK427" s="175"/>
      <c r="AL427" s="175"/>
      <c r="AM427" s="175"/>
      <c r="AN427" s="175"/>
      <c r="AO427" s="175"/>
      <c r="AP427" s="175"/>
      <c r="AQ427" s="175"/>
      <c r="AR427" s="175"/>
    </row>
    <row r="428" spans="1:44" ht="102" hidden="1" x14ac:dyDescent="0.3">
      <c r="A428" s="175"/>
      <c r="B428" s="186" t="s">
        <v>2854</v>
      </c>
      <c r="C428" s="187"/>
      <c r="D428" s="183">
        <v>584.12</v>
      </c>
      <c r="E428" s="184">
        <v>584.12</v>
      </c>
      <c r="F428" s="181" t="s">
        <v>2548</v>
      </c>
      <c r="G428" s="185" t="s">
        <v>4636</v>
      </c>
      <c r="H428" s="182"/>
      <c r="I428" s="175"/>
      <c r="J428" s="175"/>
      <c r="K428" s="175"/>
      <c r="L428" s="175"/>
      <c r="M428" s="175"/>
      <c r="N428" s="175"/>
      <c r="O428" s="175"/>
      <c r="P428" s="175"/>
      <c r="Q428" s="175"/>
      <c r="R428" s="175"/>
      <c r="S428" s="175"/>
      <c r="T428" s="175"/>
      <c r="U428" s="175"/>
      <c r="V428" s="175"/>
      <c r="W428" s="175"/>
      <c r="X428" s="175"/>
      <c r="Y428" s="175"/>
      <c r="Z428" s="175"/>
      <c r="AA428" s="175"/>
      <c r="AB428" s="175"/>
      <c r="AC428" s="175"/>
      <c r="AD428" s="175"/>
      <c r="AE428" s="175"/>
      <c r="AF428" s="175"/>
      <c r="AG428" s="175"/>
      <c r="AH428" s="175"/>
      <c r="AI428" s="175"/>
      <c r="AJ428" s="175"/>
      <c r="AK428" s="175"/>
      <c r="AL428" s="175"/>
      <c r="AM428" s="175"/>
      <c r="AN428" s="175"/>
      <c r="AO428" s="175"/>
      <c r="AP428" s="175"/>
      <c r="AQ428" s="175"/>
      <c r="AR428" s="175"/>
    </row>
    <row r="429" spans="1:44" ht="102" x14ac:dyDescent="0.3">
      <c r="A429" s="175"/>
      <c r="B429" s="181" t="s">
        <v>2548</v>
      </c>
      <c r="C429" s="182" t="s">
        <v>1262</v>
      </c>
      <c r="D429" s="183">
        <v>717.26</v>
      </c>
      <c r="E429" s="184">
        <v>717.26</v>
      </c>
      <c r="F429" s="185" t="s">
        <v>4636</v>
      </c>
      <c r="G429" s="186" t="s">
        <v>2855</v>
      </c>
      <c r="H429" s="187"/>
      <c r="I429" s="175"/>
      <c r="J429" s="175"/>
      <c r="K429" s="175"/>
      <c r="L429" s="175"/>
      <c r="M429" s="175"/>
      <c r="N429" s="175"/>
      <c r="O429" s="175"/>
      <c r="P429" s="175"/>
      <c r="Q429" s="175"/>
      <c r="R429" s="175"/>
      <c r="S429" s="175"/>
      <c r="T429" s="175"/>
      <c r="U429" s="175"/>
      <c r="V429" s="175"/>
      <c r="W429" s="175"/>
      <c r="X429" s="175"/>
      <c r="Y429" s="175"/>
      <c r="Z429" s="175"/>
      <c r="AA429" s="175"/>
      <c r="AB429" s="175"/>
      <c r="AC429" s="175"/>
      <c r="AD429" s="175"/>
      <c r="AE429" s="175"/>
      <c r="AF429" s="175"/>
      <c r="AG429" s="175"/>
      <c r="AH429" s="175"/>
      <c r="AI429" s="175"/>
      <c r="AJ429" s="175"/>
      <c r="AK429" s="175"/>
      <c r="AL429" s="175"/>
      <c r="AM429" s="175"/>
      <c r="AN429" s="175"/>
      <c r="AO429" s="175"/>
      <c r="AP429" s="175"/>
      <c r="AQ429" s="175"/>
      <c r="AR429" s="175"/>
    </row>
    <row r="430" spans="1:44" ht="102" hidden="1" x14ac:dyDescent="0.3">
      <c r="A430" s="175"/>
      <c r="B430" s="185" t="s">
        <v>4636</v>
      </c>
      <c r="C430" s="182"/>
      <c r="D430" s="183">
        <v>717.26</v>
      </c>
      <c r="E430" s="184">
        <v>717.26</v>
      </c>
      <c r="F430" s="186" t="s">
        <v>2855</v>
      </c>
      <c r="G430" s="181" t="s">
        <v>1204</v>
      </c>
      <c r="H430" s="182" t="s">
        <v>1205</v>
      </c>
      <c r="I430" s="175"/>
      <c r="J430" s="175"/>
      <c r="K430" s="175"/>
      <c r="L430" s="175"/>
      <c r="M430" s="175"/>
      <c r="N430" s="175"/>
      <c r="O430" s="175"/>
      <c r="P430" s="175"/>
      <c r="Q430" s="175"/>
      <c r="R430" s="175"/>
      <c r="S430" s="175"/>
      <c r="T430" s="175"/>
      <c r="U430" s="175"/>
      <c r="V430" s="175"/>
      <c r="W430" s="175"/>
      <c r="X430" s="175"/>
      <c r="Y430" s="175"/>
      <c r="Z430" s="175"/>
      <c r="AA430" s="175"/>
      <c r="AB430" s="175"/>
      <c r="AC430" s="175"/>
      <c r="AD430" s="175"/>
      <c r="AE430" s="175"/>
      <c r="AF430" s="175"/>
      <c r="AG430" s="175"/>
      <c r="AH430" s="175"/>
      <c r="AI430" s="175"/>
      <c r="AJ430" s="175"/>
      <c r="AK430" s="175"/>
      <c r="AL430" s="175"/>
      <c r="AM430" s="175"/>
      <c r="AN430" s="175"/>
      <c r="AO430" s="175"/>
      <c r="AP430" s="175"/>
      <c r="AQ430" s="175"/>
      <c r="AR430" s="175"/>
    </row>
    <row r="431" spans="1:44" ht="102" hidden="1" x14ac:dyDescent="0.3">
      <c r="A431" s="175"/>
      <c r="B431" s="186" t="s">
        <v>2855</v>
      </c>
      <c r="C431" s="187"/>
      <c r="D431" s="183">
        <v>717.26</v>
      </c>
      <c r="E431" s="184">
        <v>717.26</v>
      </c>
      <c r="F431" s="181" t="s">
        <v>1204</v>
      </c>
      <c r="G431" s="185" t="s">
        <v>4636</v>
      </c>
      <c r="H431" s="182"/>
      <c r="I431" s="175"/>
      <c r="J431" s="175"/>
      <c r="K431" s="175"/>
      <c r="L431" s="175"/>
      <c r="M431" s="175"/>
      <c r="N431" s="175"/>
      <c r="O431" s="175"/>
      <c r="P431" s="175"/>
      <c r="Q431" s="175"/>
      <c r="R431" s="175"/>
      <c r="S431" s="175"/>
      <c r="T431" s="175"/>
      <c r="U431" s="175"/>
      <c r="V431" s="175"/>
      <c r="W431" s="175"/>
      <c r="X431" s="175"/>
      <c r="Y431" s="175"/>
      <c r="Z431" s="175"/>
      <c r="AA431" s="175"/>
      <c r="AB431" s="175"/>
      <c r="AC431" s="175"/>
      <c r="AD431" s="175"/>
      <c r="AE431" s="175"/>
      <c r="AF431" s="175"/>
      <c r="AG431" s="175"/>
      <c r="AH431" s="175"/>
      <c r="AI431" s="175"/>
      <c r="AJ431" s="175"/>
      <c r="AK431" s="175"/>
      <c r="AL431" s="175"/>
      <c r="AM431" s="175"/>
      <c r="AN431" s="175"/>
      <c r="AO431" s="175"/>
      <c r="AP431" s="175"/>
      <c r="AQ431" s="175"/>
      <c r="AR431" s="175"/>
    </row>
    <row r="432" spans="1:44" ht="102" x14ac:dyDescent="0.3">
      <c r="A432" s="175"/>
      <c r="B432" s="181" t="s">
        <v>1204</v>
      </c>
      <c r="C432" s="182" t="s">
        <v>1205</v>
      </c>
      <c r="D432" s="183">
        <v>657.13</v>
      </c>
      <c r="E432" s="184">
        <v>657.13</v>
      </c>
      <c r="F432" s="185" t="s">
        <v>4636</v>
      </c>
      <c r="G432" s="186" t="s">
        <v>2856</v>
      </c>
      <c r="H432" s="187"/>
      <c r="I432" s="175"/>
      <c r="J432" s="175"/>
      <c r="K432" s="175"/>
      <c r="L432" s="175"/>
      <c r="M432" s="175"/>
      <c r="N432" s="175"/>
      <c r="O432" s="175"/>
      <c r="P432" s="175"/>
      <c r="Q432" s="175"/>
      <c r="R432" s="175"/>
      <c r="S432" s="175"/>
      <c r="T432" s="175"/>
      <c r="U432" s="175"/>
      <c r="V432" s="175"/>
      <c r="W432" s="175"/>
      <c r="X432" s="175"/>
      <c r="Y432" s="175"/>
      <c r="Z432" s="175"/>
      <c r="AA432" s="175"/>
      <c r="AB432" s="175"/>
      <c r="AC432" s="175"/>
      <c r="AD432" s="175"/>
      <c r="AE432" s="175"/>
      <c r="AF432" s="175"/>
      <c r="AG432" s="175"/>
      <c r="AH432" s="175"/>
      <c r="AI432" s="175"/>
      <c r="AJ432" s="175"/>
      <c r="AK432" s="175"/>
      <c r="AL432" s="175"/>
      <c r="AM432" s="175"/>
      <c r="AN432" s="175"/>
      <c r="AO432" s="175"/>
      <c r="AP432" s="175"/>
      <c r="AQ432" s="175"/>
      <c r="AR432" s="175"/>
    </row>
    <row r="433" spans="1:44" ht="102" hidden="1" x14ac:dyDescent="0.3">
      <c r="A433" s="175"/>
      <c r="B433" s="185" t="s">
        <v>4636</v>
      </c>
      <c r="C433" s="182"/>
      <c r="D433" s="183">
        <v>657.13</v>
      </c>
      <c r="E433" s="184">
        <v>657.13</v>
      </c>
      <c r="F433" s="186" t="s">
        <v>2856</v>
      </c>
      <c r="G433" s="181" t="s">
        <v>1677</v>
      </c>
      <c r="H433" s="182" t="s">
        <v>1678</v>
      </c>
      <c r="I433" s="175"/>
      <c r="J433" s="175"/>
      <c r="K433" s="175"/>
      <c r="L433" s="175"/>
      <c r="M433" s="175"/>
      <c r="N433" s="175"/>
      <c r="O433" s="175"/>
      <c r="P433" s="175"/>
      <c r="Q433" s="175"/>
      <c r="R433" s="175"/>
      <c r="S433" s="175"/>
      <c r="T433" s="175"/>
      <c r="U433" s="175"/>
      <c r="V433" s="175"/>
      <c r="W433" s="175"/>
      <c r="X433" s="175"/>
      <c r="Y433" s="175"/>
      <c r="Z433" s="175"/>
      <c r="AA433" s="175"/>
      <c r="AB433" s="175"/>
      <c r="AC433" s="175"/>
      <c r="AD433" s="175"/>
      <c r="AE433" s="175"/>
      <c r="AF433" s="175"/>
      <c r="AG433" s="175"/>
      <c r="AH433" s="175"/>
      <c r="AI433" s="175"/>
      <c r="AJ433" s="175"/>
      <c r="AK433" s="175"/>
      <c r="AL433" s="175"/>
      <c r="AM433" s="175"/>
      <c r="AN433" s="175"/>
      <c r="AO433" s="175"/>
      <c r="AP433" s="175"/>
      <c r="AQ433" s="175"/>
      <c r="AR433" s="175"/>
    </row>
    <row r="434" spans="1:44" ht="102" hidden="1" x14ac:dyDescent="0.3">
      <c r="A434" s="175"/>
      <c r="B434" s="186" t="s">
        <v>2856</v>
      </c>
      <c r="C434" s="187"/>
      <c r="D434" s="183">
        <v>657.13</v>
      </c>
      <c r="E434" s="184">
        <v>657.13</v>
      </c>
      <c r="F434" s="181" t="s">
        <v>1677</v>
      </c>
      <c r="G434" s="185" t="s">
        <v>4636</v>
      </c>
      <c r="H434" s="182"/>
      <c r="I434" s="175"/>
      <c r="J434" s="175"/>
      <c r="K434" s="175"/>
      <c r="L434" s="175"/>
      <c r="M434" s="175"/>
      <c r="N434" s="175"/>
      <c r="O434" s="175"/>
      <c r="P434" s="175"/>
      <c r="Q434" s="175"/>
      <c r="R434" s="175"/>
      <c r="S434" s="175"/>
      <c r="T434" s="175"/>
      <c r="U434" s="175"/>
      <c r="V434" s="175"/>
      <c r="W434" s="175"/>
      <c r="X434" s="175"/>
      <c r="Y434" s="175"/>
      <c r="Z434" s="175"/>
      <c r="AA434" s="175"/>
      <c r="AB434" s="175"/>
      <c r="AC434" s="175"/>
      <c r="AD434" s="175"/>
      <c r="AE434" s="175"/>
      <c r="AF434" s="175"/>
      <c r="AG434" s="175"/>
      <c r="AH434" s="175"/>
      <c r="AI434" s="175"/>
      <c r="AJ434" s="175"/>
      <c r="AK434" s="175"/>
      <c r="AL434" s="175"/>
      <c r="AM434" s="175"/>
      <c r="AN434" s="175"/>
      <c r="AO434" s="175"/>
      <c r="AP434" s="175"/>
      <c r="AQ434" s="175"/>
      <c r="AR434" s="175"/>
    </row>
    <row r="435" spans="1:44" ht="102" x14ac:dyDescent="0.3">
      <c r="A435" s="175"/>
      <c r="B435" s="181" t="s">
        <v>1677</v>
      </c>
      <c r="C435" s="182" t="s">
        <v>1678</v>
      </c>
      <c r="D435" s="183">
        <v>601.29999999999995</v>
      </c>
      <c r="E435" s="184">
        <v>601.29999999999995</v>
      </c>
      <c r="F435" s="185" t="s">
        <v>4636</v>
      </c>
      <c r="G435" s="186" t="s">
        <v>2857</v>
      </c>
      <c r="H435" s="187"/>
      <c r="I435" s="175"/>
      <c r="J435" s="175"/>
      <c r="K435" s="175"/>
      <c r="L435" s="175"/>
      <c r="M435" s="175"/>
      <c r="N435" s="175"/>
      <c r="O435" s="175"/>
      <c r="P435" s="175"/>
      <c r="Q435" s="175"/>
      <c r="R435" s="175"/>
      <c r="S435" s="175"/>
      <c r="T435" s="175"/>
      <c r="U435" s="175"/>
      <c r="V435" s="175"/>
      <c r="W435" s="175"/>
      <c r="X435" s="175"/>
      <c r="Y435" s="175"/>
      <c r="Z435" s="175"/>
      <c r="AA435" s="175"/>
      <c r="AB435" s="175"/>
      <c r="AC435" s="175"/>
      <c r="AD435" s="175"/>
      <c r="AE435" s="175"/>
      <c r="AF435" s="175"/>
      <c r="AG435" s="175"/>
      <c r="AH435" s="175"/>
      <c r="AI435" s="175"/>
      <c r="AJ435" s="175"/>
      <c r="AK435" s="175"/>
      <c r="AL435" s="175"/>
      <c r="AM435" s="175"/>
      <c r="AN435" s="175"/>
      <c r="AO435" s="175"/>
      <c r="AP435" s="175"/>
      <c r="AQ435" s="175"/>
      <c r="AR435" s="175"/>
    </row>
    <row r="436" spans="1:44" ht="102" hidden="1" x14ac:dyDescent="0.3">
      <c r="A436" s="175"/>
      <c r="B436" s="185" t="s">
        <v>4636</v>
      </c>
      <c r="C436" s="182"/>
      <c r="D436" s="183">
        <v>601.29999999999995</v>
      </c>
      <c r="E436" s="184">
        <v>601.29999999999995</v>
      </c>
      <c r="F436" s="186" t="s">
        <v>2857</v>
      </c>
      <c r="G436" s="181" t="s">
        <v>3964</v>
      </c>
      <c r="H436" s="182" t="s">
        <v>1853</v>
      </c>
      <c r="I436" s="175"/>
      <c r="J436" s="175"/>
      <c r="K436" s="175"/>
      <c r="L436" s="175"/>
      <c r="M436" s="175"/>
      <c r="N436" s="175"/>
      <c r="O436" s="175"/>
      <c r="P436" s="175"/>
      <c r="Q436" s="175"/>
      <c r="R436" s="175"/>
      <c r="S436" s="175"/>
      <c r="T436" s="175"/>
      <c r="U436" s="175"/>
      <c r="V436" s="175"/>
      <c r="W436" s="175"/>
      <c r="X436" s="175"/>
      <c r="Y436" s="175"/>
      <c r="Z436" s="175"/>
      <c r="AA436" s="175"/>
      <c r="AB436" s="175"/>
      <c r="AC436" s="175"/>
      <c r="AD436" s="175"/>
      <c r="AE436" s="175"/>
      <c r="AF436" s="175"/>
      <c r="AG436" s="175"/>
      <c r="AH436" s="175"/>
      <c r="AI436" s="175"/>
      <c r="AJ436" s="175"/>
      <c r="AK436" s="175"/>
      <c r="AL436" s="175"/>
      <c r="AM436" s="175"/>
      <c r="AN436" s="175"/>
      <c r="AO436" s="175"/>
      <c r="AP436" s="175"/>
      <c r="AQ436" s="175"/>
      <c r="AR436" s="175"/>
    </row>
    <row r="437" spans="1:44" ht="102" hidden="1" x14ac:dyDescent="0.3">
      <c r="A437" s="175"/>
      <c r="B437" s="186" t="s">
        <v>2857</v>
      </c>
      <c r="C437" s="187"/>
      <c r="D437" s="183">
        <v>601.29999999999995</v>
      </c>
      <c r="E437" s="184">
        <v>601.29999999999995</v>
      </c>
      <c r="F437" s="181" t="s">
        <v>3964</v>
      </c>
      <c r="G437" s="185" t="s">
        <v>4636</v>
      </c>
      <c r="H437" s="182"/>
      <c r="I437" s="175"/>
      <c r="J437" s="175"/>
      <c r="K437" s="175"/>
      <c r="L437" s="175"/>
      <c r="M437" s="175"/>
      <c r="N437" s="175"/>
      <c r="O437" s="175"/>
      <c r="P437" s="175"/>
      <c r="Q437" s="175"/>
      <c r="R437" s="175"/>
      <c r="S437" s="175"/>
      <c r="T437" s="175"/>
      <c r="U437" s="175"/>
      <c r="V437" s="175"/>
      <c r="W437" s="175"/>
      <c r="X437" s="175"/>
      <c r="Y437" s="175"/>
      <c r="Z437" s="175"/>
      <c r="AA437" s="175"/>
      <c r="AB437" s="175"/>
      <c r="AC437" s="175"/>
      <c r="AD437" s="175"/>
      <c r="AE437" s="175"/>
      <c r="AF437" s="175"/>
      <c r="AG437" s="175"/>
      <c r="AH437" s="175"/>
      <c r="AI437" s="175"/>
      <c r="AJ437" s="175"/>
      <c r="AK437" s="175"/>
      <c r="AL437" s="175"/>
      <c r="AM437" s="175"/>
      <c r="AN437" s="175"/>
      <c r="AO437" s="175"/>
      <c r="AP437" s="175"/>
      <c r="AQ437" s="175"/>
      <c r="AR437" s="175"/>
    </row>
    <row r="438" spans="1:44" ht="102" x14ac:dyDescent="0.3">
      <c r="A438" s="175"/>
      <c r="B438" s="181" t="s">
        <v>3964</v>
      </c>
      <c r="C438" s="182" t="s">
        <v>1853</v>
      </c>
      <c r="D438" s="183">
        <v>622.77</v>
      </c>
      <c r="E438" s="184">
        <v>622.77</v>
      </c>
      <c r="F438" s="185" t="s">
        <v>4636</v>
      </c>
      <c r="G438" s="186" t="s">
        <v>4598</v>
      </c>
      <c r="H438" s="187"/>
      <c r="I438" s="175"/>
      <c r="J438" s="175"/>
      <c r="K438" s="175"/>
      <c r="L438" s="175"/>
      <c r="M438" s="175"/>
      <c r="N438" s="175"/>
      <c r="O438" s="175"/>
      <c r="P438" s="175"/>
      <c r="Q438" s="175"/>
      <c r="R438" s="175"/>
      <c r="S438" s="175"/>
      <c r="T438" s="175"/>
      <c r="U438" s="175"/>
      <c r="V438" s="175"/>
      <c r="W438" s="175"/>
      <c r="X438" s="175"/>
      <c r="Y438" s="175"/>
      <c r="Z438" s="175"/>
      <c r="AA438" s="175"/>
      <c r="AB438" s="175"/>
      <c r="AC438" s="175"/>
      <c r="AD438" s="175"/>
      <c r="AE438" s="175"/>
      <c r="AF438" s="175"/>
      <c r="AG438" s="175"/>
      <c r="AH438" s="175"/>
      <c r="AI438" s="175"/>
      <c r="AJ438" s="175"/>
      <c r="AK438" s="175"/>
      <c r="AL438" s="175"/>
      <c r="AM438" s="175"/>
      <c r="AN438" s="175"/>
      <c r="AO438" s="175"/>
      <c r="AP438" s="175"/>
      <c r="AQ438" s="175"/>
      <c r="AR438" s="175"/>
    </row>
    <row r="439" spans="1:44" ht="102" hidden="1" x14ac:dyDescent="0.3">
      <c r="A439" s="175"/>
      <c r="B439" s="185" t="s">
        <v>4636</v>
      </c>
      <c r="C439" s="182"/>
      <c r="D439" s="183">
        <v>622.77</v>
      </c>
      <c r="E439" s="184">
        <v>622.77</v>
      </c>
      <c r="F439" s="186" t="s">
        <v>4598</v>
      </c>
      <c r="G439" s="181" t="s">
        <v>3965</v>
      </c>
      <c r="H439" s="182" t="s">
        <v>1264</v>
      </c>
      <c r="I439" s="175"/>
      <c r="J439" s="175"/>
      <c r="K439" s="175"/>
      <c r="L439" s="175"/>
      <c r="M439" s="175"/>
      <c r="N439" s="175"/>
      <c r="O439" s="175"/>
      <c r="P439" s="175"/>
      <c r="Q439" s="175"/>
      <c r="R439" s="175"/>
      <c r="S439" s="175"/>
      <c r="T439" s="175"/>
      <c r="U439" s="175"/>
      <c r="V439" s="175"/>
      <c r="W439" s="175"/>
      <c r="X439" s="175"/>
      <c r="Y439" s="175"/>
      <c r="Z439" s="175"/>
      <c r="AA439" s="175"/>
      <c r="AB439" s="175"/>
      <c r="AC439" s="175"/>
      <c r="AD439" s="175"/>
      <c r="AE439" s="175"/>
      <c r="AF439" s="175"/>
      <c r="AG439" s="175"/>
      <c r="AH439" s="175"/>
      <c r="AI439" s="175"/>
      <c r="AJ439" s="175"/>
      <c r="AK439" s="175"/>
      <c r="AL439" s="175"/>
      <c r="AM439" s="175"/>
      <c r="AN439" s="175"/>
      <c r="AO439" s="175"/>
      <c r="AP439" s="175"/>
      <c r="AQ439" s="175"/>
      <c r="AR439" s="175"/>
    </row>
    <row r="440" spans="1:44" ht="102" hidden="1" x14ac:dyDescent="0.3">
      <c r="A440" s="175"/>
      <c r="B440" s="186" t="s">
        <v>4598</v>
      </c>
      <c r="C440" s="187"/>
      <c r="D440" s="183">
        <v>622.77</v>
      </c>
      <c r="E440" s="184">
        <v>622.77</v>
      </c>
      <c r="F440" s="181" t="s">
        <v>3965</v>
      </c>
      <c r="G440" s="185" t="s">
        <v>4636</v>
      </c>
      <c r="H440" s="182"/>
      <c r="I440" s="175"/>
      <c r="J440" s="175"/>
      <c r="K440" s="175"/>
      <c r="L440" s="175"/>
      <c r="M440" s="175"/>
      <c r="N440" s="175"/>
      <c r="O440" s="175"/>
      <c r="P440" s="175"/>
      <c r="Q440" s="175"/>
      <c r="R440" s="175"/>
      <c r="S440" s="175"/>
      <c r="T440" s="175"/>
      <c r="U440" s="175"/>
      <c r="V440" s="175"/>
      <c r="W440" s="175"/>
      <c r="X440" s="175"/>
      <c r="Y440" s="175"/>
      <c r="Z440" s="175"/>
      <c r="AA440" s="175"/>
      <c r="AB440" s="175"/>
      <c r="AC440" s="175"/>
      <c r="AD440" s="175"/>
      <c r="AE440" s="175"/>
      <c r="AF440" s="175"/>
      <c r="AG440" s="175"/>
      <c r="AH440" s="175"/>
      <c r="AI440" s="175"/>
      <c r="AJ440" s="175"/>
      <c r="AK440" s="175"/>
      <c r="AL440" s="175"/>
      <c r="AM440" s="175"/>
      <c r="AN440" s="175"/>
      <c r="AO440" s="175"/>
      <c r="AP440" s="175"/>
      <c r="AQ440" s="175"/>
      <c r="AR440" s="175"/>
    </row>
    <row r="441" spans="1:44" ht="102" x14ac:dyDescent="0.3">
      <c r="A441" s="175"/>
      <c r="B441" s="181" t="s">
        <v>3965</v>
      </c>
      <c r="C441" s="182" t="s">
        <v>1264</v>
      </c>
      <c r="D441" s="183">
        <v>618.48</v>
      </c>
      <c r="E441" s="184">
        <v>618.48</v>
      </c>
      <c r="F441" s="185" t="s">
        <v>4636</v>
      </c>
      <c r="G441" s="186" t="s">
        <v>4599</v>
      </c>
      <c r="H441" s="187"/>
      <c r="I441" s="175"/>
      <c r="J441" s="175"/>
      <c r="K441" s="175"/>
      <c r="L441" s="175"/>
      <c r="M441" s="175"/>
      <c r="N441" s="175"/>
      <c r="O441" s="175"/>
      <c r="P441" s="175"/>
      <c r="Q441" s="175"/>
      <c r="R441" s="175"/>
      <c r="S441" s="175"/>
      <c r="T441" s="175"/>
      <c r="U441" s="175"/>
      <c r="V441" s="175"/>
      <c r="W441" s="175"/>
      <c r="X441" s="175"/>
      <c r="Y441" s="175"/>
      <c r="Z441" s="175"/>
      <c r="AA441" s="175"/>
      <c r="AB441" s="175"/>
      <c r="AC441" s="175"/>
      <c r="AD441" s="175"/>
      <c r="AE441" s="175"/>
      <c r="AF441" s="175"/>
      <c r="AG441" s="175"/>
      <c r="AH441" s="175"/>
      <c r="AI441" s="175"/>
      <c r="AJ441" s="175"/>
      <c r="AK441" s="175"/>
      <c r="AL441" s="175"/>
      <c r="AM441" s="175"/>
      <c r="AN441" s="175"/>
      <c r="AO441" s="175"/>
      <c r="AP441" s="175"/>
      <c r="AQ441" s="175"/>
      <c r="AR441" s="175"/>
    </row>
    <row r="442" spans="1:44" ht="102" hidden="1" x14ac:dyDescent="0.3">
      <c r="A442" s="175"/>
      <c r="B442" s="185" t="s">
        <v>4636</v>
      </c>
      <c r="C442" s="182"/>
      <c r="D442" s="183">
        <v>618.48</v>
      </c>
      <c r="E442" s="184">
        <v>618.48</v>
      </c>
      <c r="F442" s="186" t="s">
        <v>4599</v>
      </c>
      <c r="G442" s="181" t="s">
        <v>1636</v>
      </c>
      <c r="H442" s="182" t="s">
        <v>1637</v>
      </c>
      <c r="I442" s="175"/>
      <c r="J442" s="175"/>
      <c r="K442" s="175"/>
      <c r="L442" s="175"/>
      <c r="M442" s="175"/>
      <c r="N442" s="175"/>
      <c r="O442" s="175"/>
      <c r="P442" s="175"/>
      <c r="Q442" s="175"/>
      <c r="R442" s="175"/>
      <c r="S442" s="175"/>
      <c r="T442" s="175"/>
      <c r="U442" s="175"/>
      <c r="V442" s="175"/>
      <c r="W442" s="175"/>
      <c r="X442" s="175"/>
      <c r="Y442" s="175"/>
      <c r="Z442" s="175"/>
      <c r="AA442" s="175"/>
      <c r="AB442" s="175"/>
      <c r="AC442" s="175"/>
      <c r="AD442" s="175"/>
      <c r="AE442" s="175"/>
      <c r="AF442" s="175"/>
      <c r="AG442" s="175"/>
      <c r="AH442" s="175"/>
      <c r="AI442" s="175"/>
      <c r="AJ442" s="175"/>
      <c r="AK442" s="175"/>
      <c r="AL442" s="175"/>
      <c r="AM442" s="175"/>
      <c r="AN442" s="175"/>
      <c r="AO442" s="175"/>
      <c r="AP442" s="175"/>
      <c r="AQ442" s="175"/>
      <c r="AR442" s="175"/>
    </row>
    <row r="443" spans="1:44" ht="102" hidden="1" x14ac:dyDescent="0.3">
      <c r="A443" s="175"/>
      <c r="B443" s="186" t="s">
        <v>4599</v>
      </c>
      <c r="C443" s="187"/>
      <c r="D443" s="183">
        <v>618.48</v>
      </c>
      <c r="E443" s="184">
        <v>618.48</v>
      </c>
      <c r="F443" s="181" t="s">
        <v>1636</v>
      </c>
      <c r="G443" s="185" t="s">
        <v>4636</v>
      </c>
      <c r="H443" s="182"/>
      <c r="I443" s="175"/>
      <c r="J443" s="175"/>
      <c r="K443" s="175"/>
      <c r="L443" s="175"/>
      <c r="M443" s="175"/>
      <c r="N443" s="175"/>
      <c r="O443" s="175"/>
      <c r="P443" s="175"/>
      <c r="Q443" s="175"/>
      <c r="R443" s="175"/>
      <c r="S443" s="175"/>
      <c r="T443" s="175"/>
      <c r="U443" s="175"/>
      <c r="V443" s="175"/>
      <c r="W443" s="175"/>
      <c r="X443" s="175"/>
      <c r="Y443" s="175"/>
      <c r="Z443" s="175"/>
      <c r="AA443" s="175"/>
      <c r="AB443" s="175"/>
      <c r="AC443" s="175"/>
      <c r="AD443" s="175"/>
      <c r="AE443" s="175"/>
      <c r="AF443" s="175"/>
      <c r="AG443" s="175"/>
      <c r="AH443" s="175"/>
      <c r="AI443" s="175"/>
      <c r="AJ443" s="175"/>
      <c r="AK443" s="175"/>
      <c r="AL443" s="175"/>
      <c r="AM443" s="175"/>
      <c r="AN443" s="175"/>
      <c r="AO443" s="175"/>
      <c r="AP443" s="175"/>
      <c r="AQ443" s="175"/>
      <c r="AR443" s="175"/>
    </row>
    <row r="444" spans="1:44" ht="102" x14ac:dyDescent="0.3">
      <c r="A444" s="175"/>
      <c r="B444" s="181" t="s">
        <v>1636</v>
      </c>
      <c r="C444" s="182" t="s">
        <v>1637</v>
      </c>
      <c r="D444" s="183">
        <v>657.13</v>
      </c>
      <c r="E444" s="184">
        <v>657.13</v>
      </c>
      <c r="F444" s="185" t="s">
        <v>4636</v>
      </c>
      <c r="G444" s="186" t="s">
        <v>2860</v>
      </c>
      <c r="H444" s="187"/>
      <c r="I444" s="175"/>
      <c r="J444" s="175"/>
      <c r="K444" s="175"/>
      <c r="L444" s="175"/>
      <c r="M444" s="175"/>
      <c r="N444" s="175"/>
      <c r="O444" s="175"/>
      <c r="P444" s="175"/>
      <c r="Q444" s="175"/>
      <c r="R444" s="175"/>
      <c r="S444" s="175"/>
      <c r="T444" s="175"/>
      <c r="U444" s="175"/>
      <c r="V444" s="175"/>
      <c r="W444" s="175"/>
      <c r="X444" s="175"/>
      <c r="Y444" s="175"/>
      <c r="Z444" s="175"/>
      <c r="AA444" s="175"/>
      <c r="AB444" s="175"/>
      <c r="AC444" s="175"/>
      <c r="AD444" s="175"/>
      <c r="AE444" s="175"/>
      <c r="AF444" s="175"/>
      <c r="AG444" s="175"/>
      <c r="AH444" s="175"/>
      <c r="AI444" s="175"/>
      <c r="AJ444" s="175"/>
      <c r="AK444" s="175"/>
      <c r="AL444" s="175"/>
      <c r="AM444" s="175"/>
      <c r="AN444" s="175"/>
      <c r="AO444" s="175"/>
      <c r="AP444" s="175"/>
      <c r="AQ444" s="175"/>
      <c r="AR444" s="175"/>
    </row>
    <row r="445" spans="1:44" ht="102" hidden="1" x14ac:dyDescent="0.3">
      <c r="A445" s="175"/>
      <c r="B445" s="185" t="s">
        <v>4636</v>
      </c>
      <c r="C445" s="182"/>
      <c r="D445" s="183">
        <v>657.13</v>
      </c>
      <c r="E445" s="184">
        <v>657.13</v>
      </c>
      <c r="F445" s="186" t="s">
        <v>2860</v>
      </c>
      <c r="G445" s="181" t="s">
        <v>1499</v>
      </c>
      <c r="H445" s="182" t="s">
        <v>1500</v>
      </c>
      <c r="I445" s="175"/>
      <c r="J445" s="175"/>
      <c r="K445" s="175"/>
      <c r="L445" s="175"/>
      <c r="M445" s="175"/>
      <c r="N445" s="175"/>
      <c r="O445" s="175"/>
      <c r="P445" s="175"/>
      <c r="Q445" s="175"/>
      <c r="R445" s="175"/>
      <c r="S445" s="175"/>
      <c r="T445" s="175"/>
      <c r="U445" s="175"/>
      <c r="V445" s="175"/>
      <c r="W445" s="175"/>
      <c r="X445" s="175"/>
      <c r="Y445" s="175"/>
      <c r="Z445" s="175"/>
      <c r="AA445" s="175"/>
      <c r="AB445" s="175"/>
      <c r="AC445" s="175"/>
      <c r="AD445" s="175"/>
      <c r="AE445" s="175"/>
      <c r="AF445" s="175"/>
      <c r="AG445" s="175"/>
      <c r="AH445" s="175"/>
      <c r="AI445" s="175"/>
      <c r="AJ445" s="175"/>
      <c r="AK445" s="175"/>
      <c r="AL445" s="175"/>
      <c r="AM445" s="175"/>
      <c r="AN445" s="175"/>
      <c r="AO445" s="175"/>
      <c r="AP445" s="175"/>
      <c r="AQ445" s="175"/>
      <c r="AR445" s="175"/>
    </row>
    <row r="446" spans="1:44" ht="102" hidden="1" x14ac:dyDescent="0.3">
      <c r="A446" s="175"/>
      <c r="B446" s="186" t="s">
        <v>2860</v>
      </c>
      <c r="C446" s="187"/>
      <c r="D446" s="183">
        <v>657.13</v>
      </c>
      <c r="E446" s="184">
        <v>657.13</v>
      </c>
      <c r="F446" s="181" t="s">
        <v>1499</v>
      </c>
      <c r="G446" s="185" t="s">
        <v>4636</v>
      </c>
      <c r="H446" s="182"/>
      <c r="I446" s="175"/>
      <c r="J446" s="175"/>
      <c r="K446" s="175"/>
      <c r="L446" s="175"/>
      <c r="M446" s="175"/>
      <c r="N446" s="175"/>
      <c r="O446" s="175"/>
      <c r="P446" s="175"/>
      <c r="Q446" s="175"/>
      <c r="R446" s="175"/>
      <c r="S446" s="175"/>
      <c r="T446" s="175"/>
      <c r="U446" s="175"/>
      <c r="V446" s="175"/>
      <c r="W446" s="175"/>
      <c r="X446" s="175"/>
      <c r="Y446" s="175"/>
      <c r="Z446" s="175"/>
      <c r="AA446" s="175"/>
      <c r="AB446" s="175"/>
      <c r="AC446" s="175"/>
      <c r="AD446" s="175"/>
      <c r="AE446" s="175"/>
      <c r="AF446" s="175"/>
      <c r="AG446" s="175"/>
      <c r="AH446" s="175"/>
      <c r="AI446" s="175"/>
      <c r="AJ446" s="175"/>
      <c r="AK446" s="175"/>
      <c r="AL446" s="175"/>
      <c r="AM446" s="175"/>
      <c r="AN446" s="175"/>
      <c r="AO446" s="175"/>
      <c r="AP446" s="175"/>
      <c r="AQ446" s="175"/>
      <c r="AR446" s="175"/>
    </row>
    <row r="447" spans="1:44" ht="102" x14ac:dyDescent="0.3">
      <c r="A447" s="175"/>
      <c r="B447" s="181" t="s">
        <v>1499</v>
      </c>
      <c r="C447" s="182" t="s">
        <v>1500</v>
      </c>
      <c r="D447" s="183">
        <v>652.84</v>
      </c>
      <c r="E447" s="184">
        <v>652.84</v>
      </c>
      <c r="F447" s="185" t="s">
        <v>4636</v>
      </c>
      <c r="G447" s="186" t="s">
        <v>2861</v>
      </c>
      <c r="H447" s="187"/>
      <c r="I447" s="175"/>
      <c r="J447" s="175"/>
      <c r="K447" s="175"/>
      <c r="L447" s="175"/>
      <c r="M447" s="175"/>
      <c r="N447" s="175"/>
      <c r="O447" s="175"/>
      <c r="P447" s="175"/>
      <c r="Q447" s="175"/>
      <c r="R447" s="175"/>
      <c r="S447" s="175"/>
      <c r="T447" s="175"/>
      <c r="U447" s="175"/>
      <c r="V447" s="175"/>
      <c r="W447" s="175"/>
      <c r="X447" s="175"/>
      <c r="Y447" s="175"/>
      <c r="Z447" s="175"/>
      <c r="AA447" s="175"/>
      <c r="AB447" s="175"/>
      <c r="AC447" s="175"/>
      <c r="AD447" s="175"/>
      <c r="AE447" s="175"/>
      <c r="AF447" s="175"/>
      <c r="AG447" s="175"/>
      <c r="AH447" s="175"/>
      <c r="AI447" s="175"/>
      <c r="AJ447" s="175"/>
      <c r="AK447" s="175"/>
      <c r="AL447" s="175"/>
      <c r="AM447" s="175"/>
      <c r="AN447" s="175"/>
      <c r="AO447" s="175"/>
      <c r="AP447" s="175"/>
      <c r="AQ447" s="175"/>
      <c r="AR447" s="175"/>
    </row>
    <row r="448" spans="1:44" ht="102" hidden="1" x14ac:dyDescent="0.3">
      <c r="A448" s="175"/>
      <c r="B448" s="185" t="s">
        <v>4636</v>
      </c>
      <c r="C448" s="182"/>
      <c r="D448" s="183">
        <v>652.84</v>
      </c>
      <c r="E448" s="184">
        <v>652.84</v>
      </c>
      <c r="F448" s="186" t="s">
        <v>2861</v>
      </c>
      <c r="G448" s="181" t="s">
        <v>2116</v>
      </c>
      <c r="H448" s="182" t="s">
        <v>2117</v>
      </c>
      <c r="I448" s="175"/>
      <c r="J448" s="175"/>
      <c r="K448" s="175"/>
      <c r="L448" s="175"/>
      <c r="M448" s="175"/>
      <c r="N448" s="175"/>
      <c r="O448" s="175"/>
      <c r="P448" s="175"/>
      <c r="Q448" s="175"/>
      <c r="R448" s="175"/>
      <c r="S448" s="175"/>
      <c r="T448" s="175"/>
      <c r="U448" s="175"/>
      <c r="V448" s="175"/>
      <c r="W448" s="175"/>
      <c r="X448" s="175"/>
      <c r="Y448" s="175"/>
      <c r="Z448" s="175"/>
      <c r="AA448" s="175"/>
      <c r="AB448" s="175"/>
      <c r="AC448" s="175"/>
      <c r="AD448" s="175"/>
      <c r="AE448" s="175"/>
      <c r="AF448" s="175"/>
      <c r="AG448" s="175"/>
      <c r="AH448" s="175"/>
      <c r="AI448" s="175"/>
      <c r="AJ448" s="175"/>
      <c r="AK448" s="175"/>
      <c r="AL448" s="175"/>
      <c r="AM448" s="175"/>
      <c r="AN448" s="175"/>
      <c r="AO448" s="175"/>
      <c r="AP448" s="175"/>
      <c r="AQ448" s="175"/>
      <c r="AR448" s="175"/>
    </row>
    <row r="449" spans="1:44" ht="102" hidden="1" x14ac:dyDescent="0.3">
      <c r="A449" s="175"/>
      <c r="B449" s="186" t="s">
        <v>2861</v>
      </c>
      <c r="C449" s="187"/>
      <c r="D449" s="183">
        <v>652.84</v>
      </c>
      <c r="E449" s="184">
        <v>652.84</v>
      </c>
      <c r="F449" s="181" t="s">
        <v>2116</v>
      </c>
      <c r="G449" s="185" t="s">
        <v>4636</v>
      </c>
      <c r="H449" s="182"/>
      <c r="I449" s="175"/>
      <c r="J449" s="175"/>
      <c r="K449" s="175"/>
      <c r="L449" s="175"/>
      <c r="M449" s="175"/>
      <c r="N449" s="175"/>
      <c r="O449" s="175"/>
      <c r="P449" s="175"/>
      <c r="Q449" s="175"/>
      <c r="R449" s="175"/>
      <c r="S449" s="175"/>
      <c r="T449" s="175"/>
      <c r="U449" s="175"/>
      <c r="V449" s="175"/>
      <c r="W449" s="175"/>
      <c r="X449" s="175"/>
      <c r="Y449" s="175"/>
      <c r="Z449" s="175"/>
      <c r="AA449" s="175"/>
      <c r="AB449" s="175"/>
      <c r="AC449" s="175"/>
      <c r="AD449" s="175"/>
      <c r="AE449" s="175"/>
      <c r="AF449" s="175"/>
      <c r="AG449" s="175"/>
      <c r="AH449" s="175"/>
      <c r="AI449" s="175"/>
      <c r="AJ449" s="175"/>
      <c r="AK449" s="175"/>
      <c r="AL449" s="175"/>
      <c r="AM449" s="175"/>
      <c r="AN449" s="175"/>
      <c r="AO449" s="175"/>
      <c r="AP449" s="175"/>
      <c r="AQ449" s="175"/>
      <c r="AR449" s="175"/>
    </row>
    <row r="450" spans="1:44" ht="102" x14ac:dyDescent="0.3">
      <c r="A450" s="175"/>
      <c r="B450" s="181" t="s">
        <v>2116</v>
      </c>
      <c r="C450" s="182" t="s">
        <v>2117</v>
      </c>
      <c r="D450" s="183">
        <v>743.03</v>
      </c>
      <c r="E450" s="184">
        <v>743.03</v>
      </c>
      <c r="F450" s="185" t="s">
        <v>4636</v>
      </c>
      <c r="G450" s="186" t="s">
        <v>2672</v>
      </c>
      <c r="H450" s="187"/>
      <c r="I450" s="175"/>
      <c r="J450" s="175"/>
      <c r="K450" s="175"/>
      <c r="L450" s="175"/>
      <c r="M450" s="175"/>
      <c r="N450" s="175"/>
      <c r="O450" s="175"/>
      <c r="P450" s="175"/>
      <c r="Q450" s="175"/>
      <c r="R450" s="175"/>
      <c r="S450" s="175"/>
      <c r="T450" s="175"/>
      <c r="U450" s="175"/>
      <c r="V450" s="175"/>
      <c r="W450" s="175"/>
      <c r="X450" s="175"/>
      <c r="Y450" s="175"/>
      <c r="Z450" s="175"/>
      <c r="AA450" s="175"/>
      <c r="AB450" s="175"/>
      <c r="AC450" s="175"/>
      <c r="AD450" s="175"/>
      <c r="AE450" s="175"/>
      <c r="AF450" s="175"/>
      <c r="AG450" s="175"/>
      <c r="AH450" s="175"/>
      <c r="AI450" s="175"/>
      <c r="AJ450" s="175"/>
      <c r="AK450" s="175"/>
      <c r="AL450" s="175"/>
      <c r="AM450" s="175"/>
      <c r="AN450" s="175"/>
      <c r="AO450" s="175"/>
      <c r="AP450" s="175"/>
      <c r="AQ450" s="175"/>
      <c r="AR450" s="175"/>
    </row>
    <row r="451" spans="1:44" ht="102" hidden="1" x14ac:dyDescent="0.3">
      <c r="A451" s="175"/>
      <c r="B451" s="185" t="s">
        <v>4636</v>
      </c>
      <c r="C451" s="182"/>
      <c r="D451" s="183">
        <v>743.03</v>
      </c>
      <c r="E451" s="184">
        <v>743.03</v>
      </c>
      <c r="F451" s="186" t="s">
        <v>2672</v>
      </c>
      <c r="G451" s="181" t="s">
        <v>2630</v>
      </c>
      <c r="H451" s="182" t="s">
        <v>1855</v>
      </c>
      <c r="I451" s="175"/>
      <c r="J451" s="175"/>
      <c r="K451" s="175"/>
      <c r="L451" s="175"/>
      <c r="M451" s="175"/>
      <c r="N451" s="175"/>
      <c r="O451" s="175"/>
      <c r="P451" s="175"/>
      <c r="Q451" s="175"/>
      <c r="R451" s="175"/>
      <c r="S451" s="175"/>
      <c r="T451" s="175"/>
      <c r="U451" s="175"/>
      <c r="V451" s="175"/>
      <c r="W451" s="175"/>
      <c r="X451" s="175"/>
      <c r="Y451" s="175"/>
      <c r="Z451" s="175"/>
      <c r="AA451" s="175"/>
      <c r="AB451" s="175"/>
      <c r="AC451" s="175"/>
      <c r="AD451" s="175"/>
      <c r="AE451" s="175"/>
      <c r="AF451" s="175"/>
      <c r="AG451" s="175"/>
      <c r="AH451" s="175"/>
      <c r="AI451" s="175"/>
      <c r="AJ451" s="175"/>
      <c r="AK451" s="175"/>
      <c r="AL451" s="175"/>
      <c r="AM451" s="175"/>
      <c r="AN451" s="175"/>
      <c r="AO451" s="175"/>
      <c r="AP451" s="175"/>
      <c r="AQ451" s="175"/>
      <c r="AR451" s="175"/>
    </row>
    <row r="452" spans="1:44" ht="102" hidden="1" x14ac:dyDescent="0.3">
      <c r="A452" s="175"/>
      <c r="B452" s="186" t="s">
        <v>2672</v>
      </c>
      <c r="C452" s="187"/>
      <c r="D452" s="183">
        <v>743.03</v>
      </c>
      <c r="E452" s="184">
        <v>743.03</v>
      </c>
      <c r="F452" s="181" t="s">
        <v>2630</v>
      </c>
      <c r="G452" s="185" t="s">
        <v>4636</v>
      </c>
      <c r="H452" s="182"/>
      <c r="I452" s="175"/>
      <c r="J452" s="175"/>
      <c r="K452" s="175"/>
      <c r="L452" s="175"/>
      <c r="M452" s="175"/>
      <c r="N452" s="175"/>
      <c r="O452" s="175"/>
      <c r="P452" s="175"/>
      <c r="Q452" s="175"/>
      <c r="R452" s="175"/>
      <c r="S452" s="175"/>
      <c r="T452" s="175"/>
      <c r="U452" s="175"/>
      <c r="V452" s="175"/>
      <c r="W452" s="175"/>
      <c r="X452" s="175"/>
      <c r="Y452" s="175"/>
      <c r="Z452" s="175"/>
      <c r="AA452" s="175"/>
      <c r="AB452" s="175"/>
      <c r="AC452" s="175"/>
      <c r="AD452" s="175"/>
      <c r="AE452" s="175"/>
      <c r="AF452" s="175"/>
      <c r="AG452" s="175"/>
      <c r="AH452" s="175"/>
      <c r="AI452" s="175"/>
      <c r="AJ452" s="175"/>
      <c r="AK452" s="175"/>
      <c r="AL452" s="175"/>
      <c r="AM452" s="175"/>
      <c r="AN452" s="175"/>
      <c r="AO452" s="175"/>
      <c r="AP452" s="175"/>
      <c r="AQ452" s="175"/>
      <c r="AR452" s="175"/>
    </row>
    <row r="453" spans="1:44" ht="102" x14ac:dyDescent="0.3">
      <c r="A453" s="175"/>
      <c r="B453" s="181" t="s">
        <v>2630</v>
      </c>
      <c r="C453" s="182" t="s">
        <v>1855</v>
      </c>
      <c r="D453" s="183">
        <v>592.71</v>
      </c>
      <c r="E453" s="184">
        <v>592.71</v>
      </c>
      <c r="F453" s="185" t="s">
        <v>4636</v>
      </c>
      <c r="G453" s="186" t="s">
        <v>3922</v>
      </c>
      <c r="H453" s="187"/>
      <c r="I453" s="175"/>
      <c r="J453" s="175"/>
      <c r="K453" s="175"/>
      <c r="L453" s="175"/>
      <c r="M453" s="175"/>
      <c r="N453" s="175"/>
      <c r="O453" s="175"/>
      <c r="P453" s="175"/>
      <c r="Q453" s="175"/>
      <c r="R453" s="175"/>
      <c r="S453" s="175"/>
      <c r="T453" s="175"/>
      <c r="U453" s="175"/>
      <c r="V453" s="175"/>
      <c r="W453" s="175"/>
      <c r="X453" s="175"/>
      <c r="Y453" s="175"/>
      <c r="Z453" s="175"/>
      <c r="AA453" s="175"/>
      <c r="AB453" s="175"/>
      <c r="AC453" s="175"/>
      <c r="AD453" s="175"/>
      <c r="AE453" s="175"/>
      <c r="AF453" s="175"/>
      <c r="AG453" s="175"/>
      <c r="AH453" s="175"/>
      <c r="AI453" s="175"/>
      <c r="AJ453" s="175"/>
      <c r="AK453" s="175"/>
      <c r="AL453" s="175"/>
      <c r="AM453" s="175"/>
      <c r="AN453" s="175"/>
      <c r="AO453" s="175"/>
      <c r="AP453" s="175"/>
      <c r="AQ453" s="175"/>
      <c r="AR453" s="175"/>
    </row>
    <row r="454" spans="1:44" ht="102" hidden="1" x14ac:dyDescent="0.3">
      <c r="A454" s="175"/>
      <c r="B454" s="185" t="s">
        <v>4636</v>
      </c>
      <c r="C454" s="182"/>
      <c r="D454" s="183">
        <v>592.71</v>
      </c>
      <c r="E454" s="184">
        <v>592.71</v>
      </c>
      <c r="F454" s="186" t="s">
        <v>3922</v>
      </c>
      <c r="G454" s="181" t="s">
        <v>4503</v>
      </c>
      <c r="H454" s="182" t="s">
        <v>2378</v>
      </c>
      <c r="I454" s="175"/>
      <c r="J454" s="175"/>
      <c r="K454" s="175"/>
      <c r="L454" s="175"/>
      <c r="M454" s="175"/>
      <c r="N454" s="175"/>
      <c r="O454" s="175"/>
      <c r="P454" s="175"/>
      <c r="Q454" s="175"/>
      <c r="R454" s="175"/>
      <c r="S454" s="175"/>
      <c r="T454" s="175"/>
      <c r="U454" s="175"/>
      <c r="V454" s="175"/>
      <c r="W454" s="175"/>
      <c r="X454" s="175"/>
      <c r="Y454" s="175"/>
      <c r="Z454" s="175"/>
      <c r="AA454" s="175"/>
      <c r="AB454" s="175"/>
      <c r="AC454" s="175"/>
      <c r="AD454" s="175"/>
      <c r="AE454" s="175"/>
      <c r="AF454" s="175"/>
      <c r="AG454" s="175"/>
      <c r="AH454" s="175"/>
      <c r="AI454" s="175"/>
      <c r="AJ454" s="175"/>
      <c r="AK454" s="175"/>
      <c r="AL454" s="175"/>
      <c r="AM454" s="175"/>
      <c r="AN454" s="175"/>
      <c r="AO454" s="175"/>
      <c r="AP454" s="175"/>
      <c r="AQ454" s="175"/>
      <c r="AR454" s="175"/>
    </row>
    <row r="455" spans="1:44" ht="102" hidden="1" x14ac:dyDescent="0.3">
      <c r="A455" s="175"/>
      <c r="B455" s="186" t="s">
        <v>3922</v>
      </c>
      <c r="C455" s="187"/>
      <c r="D455" s="183">
        <v>592.71</v>
      </c>
      <c r="E455" s="184">
        <v>592.71</v>
      </c>
      <c r="F455" s="181" t="s">
        <v>4503</v>
      </c>
      <c r="G455" s="185" t="s">
        <v>4636</v>
      </c>
      <c r="H455" s="182"/>
      <c r="I455" s="175"/>
      <c r="J455" s="175"/>
      <c r="K455" s="175"/>
      <c r="L455" s="175"/>
      <c r="M455" s="175"/>
      <c r="N455" s="175"/>
      <c r="O455" s="175"/>
      <c r="P455" s="175"/>
      <c r="Q455" s="175"/>
      <c r="R455" s="175"/>
      <c r="S455" s="175"/>
      <c r="T455" s="175"/>
      <c r="U455" s="175"/>
      <c r="V455" s="175"/>
      <c r="W455" s="175"/>
      <c r="X455" s="175"/>
      <c r="Y455" s="175"/>
      <c r="Z455" s="175"/>
      <c r="AA455" s="175"/>
      <c r="AB455" s="175"/>
      <c r="AC455" s="175"/>
      <c r="AD455" s="175"/>
      <c r="AE455" s="175"/>
      <c r="AF455" s="175"/>
      <c r="AG455" s="175"/>
      <c r="AH455" s="175"/>
      <c r="AI455" s="175"/>
      <c r="AJ455" s="175"/>
      <c r="AK455" s="175"/>
      <c r="AL455" s="175"/>
      <c r="AM455" s="175"/>
      <c r="AN455" s="175"/>
      <c r="AO455" s="175"/>
      <c r="AP455" s="175"/>
      <c r="AQ455" s="175"/>
      <c r="AR455" s="175"/>
    </row>
    <row r="456" spans="1:44" ht="102" x14ac:dyDescent="0.3">
      <c r="A456" s="175"/>
      <c r="B456" s="181" t="s">
        <v>4503</v>
      </c>
      <c r="C456" s="182" t="s">
        <v>2378</v>
      </c>
      <c r="D456" s="183">
        <v>725.85</v>
      </c>
      <c r="E456" s="184">
        <v>725.85</v>
      </c>
      <c r="F456" s="185" t="s">
        <v>4636</v>
      </c>
      <c r="G456" s="186" t="s">
        <v>4600</v>
      </c>
      <c r="H456" s="187"/>
      <c r="I456" s="175"/>
      <c r="J456" s="175"/>
      <c r="K456" s="175"/>
      <c r="L456" s="175"/>
      <c r="M456" s="175"/>
      <c r="N456" s="175"/>
      <c r="O456" s="175"/>
      <c r="P456" s="175"/>
      <c r="Q456" s="175"/>
      <c r="R456" s="175"/>
      <c r="S456" s="175"/>
      <c r="T456" s="175"/>
      <c r="U456" s="175"/>
      <c r="V456" s="175"/>
      <c r="W456" s="175"/>
      <c r="X456" s="175"/>
      <c r="Y456" s="175"/>
      <c r="Z456" s="175"/>
      <c r="AA456" s="175"/>
      <c r="AB456" s="175"/>
      <c r="AC456" s="175"/>
      <c r="AD456" s="175"/>
      <c r="AE456" s="175"/>
      <c r="AF456" s="175"/>
      <c r="AG456" s="175"/>
      <c r="AH456" s="175"/>
      <c r="AI456" s="175"/>
      <c r="AJ456" s="175"/>
      <c r="AK456" s="175"/>
      <c r="AL456" s="175"/>
      <c r="AM456" s="175"/>
      <c r="AN456" s="175"/>
      <c r="AO456" s="175"/>
      <c r="AP456" s="175"/>
      <c r="AQ456" s="175"/>
      <c r="AR456" s="175"/>
    </row>
    <row r="457" spans="1:44" ht="102" hidden="1" x14ac:dyDescent="0.3">
      <c r="A457" s="175"/>
      <c r="B457" s="185" t="s">
        <v>4636</v>
      </c>
      <c r="C457" s="182"/>
      <c r="D457" s="183">
        <v>725.85</v>
      </c>
      <c r="E457" s="184">
        <v>725.85</v>
      </c>
      <c r="F457" s="186" t="s">
        <v>4600</v>
      </c>
      <c r="G457" s="181" t="s">
        <v>1209</v>
      </c>
      <c r="H457" s="182" t="s">
        <v>1210</v>
      </c>
      <c r="I457" s="175"/>
      <c r="J457" s="175"/>
      <c r="K457" s="175"/>
      <c r="L457" s="175"/>
      <c r="M457" s="175"/>
      <c r="N457" s="175"/>
      <c r="O457" s="175"/>
      <c r="P457" s="175"/>
      <c r="Q457" s="175"/>
      <c r="R457" s="175"/>
      <c r="S457" s="175"/>
      <c r="T457" s="175"/>
      <c r="U457" s="175"/>
      <c r="V457" s="175"/>
      <c r="W457" s="175"/>
      <c r="X457" s="175"/>
      <c r="Y457" s="175"/>
      <c r="Z457" s="175"/>
      <c r="AA457" s="175"/>
      <c r="AB457" s="175"/>
      <c r="AC457" s="175"/>
      <c r="AD457" s="175"/>
      <c r="AE457" s="175"/>
      <c r="AF457" s="175"/>
      <c r="AG457" s="175"/>
      <c r="AH457" s="175"/>
      <c r="AI457" s="175"/>
      <c r="AJ457" s="175"/>
      <c r="AK457" s="175"/>
      <c r="AL457" s="175"/>
      <c r="AM457" s="175"/>
      <c r="AN457" s="175"/>
      <c r="AO457" s="175"/>
      <c r="AP457" s="175"/>
      <c r="AQ457" s="175"/>
      <c r="AR457" s="175"/>
    </row>
    <row r="458" spans="1:44" ht="102" hidden="1" x14ac:dyDescent="0.3">
      <c r="A458" s="175"/>
      <c r="B458" s="186" t="s">
        <v>4600</v>
      </c>
      <c r="C458" s="187"/>
      <c r="D458" s="183">
        <v>725.85</v>
      </c>
      <c r="E458" s="184">
        <v>725.85</v>
      </c>
      <c r="F458" s="181" t="s">
        <v>1209</v>
      </c>
      <c r="G458" s="185" t="s">
        <v>4636</v>
      </c>
      <c r="H458" s="182"/>
      <c r="I458" s="175"/>
      <c r="J458" s="175"/>
      <c r="K458" s="175"/>
      <c r="L458" s="175"/>
      <c r="M458" s="175"/>
      <c r="N458" s="175"/>
      <c r="O458" s="175"/>
      <c r="P458" s="175"/>
      <c r="Q458" s="175"/>
      <c r="R458" s="175"/>
      <c r="S458" s="175"/>
      <c r="T458" s="175"/>
      <c r="U458" s="175"/>
      <c r="V458" s="175"/>
      <c r="W458" s="175"/>
      <c r="X458" s="175"/>
      <c r="Y458" s="175"/>
      <c r="Z458" s="175"/>
      <c r="AA458" s="175"/>
      <c r="AB458" s="175"/>
      <c r="AC458" s="175"/>
      <c r="AD458" s="175"/>
      <c r="AE458" s="175"/>
      <c r="AF458" s="175"/>
      <c r="AG458" s="175"/>
      <c r="AH458" s="175"/>
      <c r="AI458" s="175"/>
      <c r="AJ458" s="175"/>
      <c r="AK458" s="175"/>
      <c r="AL458" s="175"/>
      <c r="AM458" s="175"/>
      <c r="AN458" s="175"/>
      <c r="AO458" s="175"/>
      <c r="AP458" s="175"/>
      <c r="AQ458" s="175"/>
      <c r="AR458" s="175"/>
    </row>
    <row r="459" spans="1:44" ht="102" x14ac:dyDescent="0.3">
      <c r="A459" s="175"/>
      <c r="B459" s="181" t="s">
        <v>1209</v>
      </c>
      <c r="C459" s="182" t="s">
        <v>1210</v>
      </c>
      <c r="D459" s="183">
        <v>678.61</v>
      </c>
      <c r="E459" s="184">
        <v>678.61</v>
      </c>
      <c r="F459" s="185" t="s">
        <v>4636</v>
      </c>
      <c r="G459" s="186" t="s">
        <v>2863</v>
      </c>
      <c r="H459" s="187"/>
      <c r="I459" s="175"/>
      <c r="J459" s="175"/>
      <c r="K459" s="175"/>
      <c r="L459" s="175"/>
      <c r="M459" s="175"/>
      <c r="N459" s="175"/>
      <c r="O459" s="175"/>
      <c r="P459" s="175"/>
      <c r="Q459" s="175"/>
      <c r="R459" s="175"/>
      <c r="S459" s="175"/>
      <c r="T459" s="175"/>
      <c r="U459" s="175"/>
      <c r="V459" s="175"/>
      <c r="W459" s="175"/>
      <c r="X459" s="175"/>
      <c r="Y459" s="175"/>
      <c r="Z459" s="175"/>
      <c r="AA459" s="175"/>
      <c r="AB459" s="175"/>
      <c r="AC459" s="175"/>
      <c r="AD459" s="175"/>
      <c r="AE459" s="175"/>
      <c r="AF459" s="175"/>
      <c r="AG459" s="175"/>
      <c r="AH459" s="175"/>
      <c r="AI459" s="175"/>
      <c r="AJ459" s="175"/>
      <c r="AK459" s="175"/>
      <c r="AL459" s="175"/>
      <c r="AM459" s="175"/>
      <c r="AN459" s="175"/>
      <c r="AO459" s="175"/>
      <c r="AP459" s="175"/>
      <c r="AQ459" s="175"/>
      <c r="AR459" s="175"/>
    </row>
    <row r="460" spans="1:44" ht="102" hidden="1" x14ac:dyDescent="0.3">
      <c r="A460" s="175"/>
      <c r="B460" s="185" t="s">
        <v>4636</v>
      </c>
      <c r="C460" s="182"/>
      <c r="D460" s="183">
        <v>678.61</v>
      </c>
      <c r="E460" s="184">
        <v>678.61</v>
      </c>
      <c r="F460" s="186" t="s">
        <v>2863</v>
      </c>
      <c r="G460" s="181" t="s">
        <v>1551</v>
      </c>
      <c r="H460" s="182" t="s">
        <v>1552</v>
      </c>
      <c r="I460" s="175"/>
      <c r="J460" s="175"/>
      <c r="K460" s="175"/>
      <c r="L460" s="175"/>
      <c r="M460" s="175"/>
      <c r="N460" s="175"/>
      <c r="O460" s="175"/>
      <c r="P460" s="175"/>
      <c r="Q460" s="175"/>
      <c r="R460" s="175"/>
      <c r="S460" s="175"/>
      <c r="T460" s="175"/>
      <c r="U460" s="175"/>
      <c r="V460" s="175"/>
      <c r="W460" s="175"/>
      <c r="X460" s="175"/>
      <c r="Y460" s="175"/>
      <c r="Z460" s="175"/>
      <c r="AA460" s="175"/>
      <c r="AB460" s="175"/>
      <c r="AC460" s="175"/>
      <c r="AD460" s="175"/>
      <c r="AE460" s="175"/>
      <c r="AF460" s="175"/>
      <c r="AG460" s="175"/>
      <c r="AH460" s="175"/>
      <c r="AI460" s="175"/>
      <c r="AJ460" s="175"/>
      <c r="AK460" s="175"/>
      <c r="AL460" s="175"/>
      <c r="AM460" s="175"/>
      <c r="AN460" s="175"/>
      <c r="AO460" s="175"/>
      <c r="AP460" s="175"/>
      <c r="AQ460" s="175"/>
      <c r="AR460" s="175"/>
    </row>
    <row r="461" spans="1:44" ht="102" hidden="1" x14ac:dyDescent="0.3">
      <c r="A461" s="175"/>
      <c r="B461" s="186" t="s">
        <v>2863</v>
      </c>
      <c r="C461" s="187"/>
      <c r="D461" s="183">
        <v>678.61</v>
      </c>
      <c r="E461" s="184">
        <v>678.61</v>
      </c>
      <c r="F461" s="181" t="s">
        <v>1551</v>
      </c>
      <c r="G461" s="185" t="s">
        <v>4636</v>
      </c>
      <c r="H461" s="182"/>
      <c r="I461" s="175"/>
      <c r="J461" s="175"/>
      <c r="K461" s="175"/>
      <c r="L461" s="175"/>
      <c r="M461" s="175"/>
      <c r="N461" s="175"/>
      <c r="O461" s="175"/>
      <c r="P461" s="175"/>
      <c r="Q461" s="175"/>
      <c r="R461" s="175"/>
      <c r="S461" s="175"/>
      <c r="T461" s="175"/>
      <c r="U461" s="175"/>
      <c r="V461" s="175"/>
      <c r="W461" s="175"/>
      <c r="X461" s="175"/>
      <c r="Y461" s="175"/>
      <c r="Z461" s="175"/>
      <c r="AA461" s="175"/>
      <c r="AB461" s="175"/>
      <c r="AC461" s="175"/>
      <c r="AD461" s="175"/>
      <c r="AE461" s="175"/>
      <c r="AF461" s="175"/>
      <c r="AG461" s="175"/>
      <c r="AH461" s="175"/>
      <c r="AI461" s="175"/>
      <c r="AJ461" s="175"/>
      <c r="AK461" s="175"/>
      <c r="AL461" s="175"/>
      <c r="AM461" s="175"/>
      <c r="AN461" s="175"/>
      <c r="AO461" s="175"/>
      <c r="AP461" s="175"/>
      <c r="AQ461" s="175"/>
      <c r="AR461" s="175"/>
    </row>
    <row r="462" spans="1:44" ht="102" x14ac:dyDescent="0.3">
      <c r="A462" s="175"/>
      <c r="B462" s="181" t="s">
        <v>1551</v>
      </c>
      <c r="C462" s="182" t="s">
        <v>1552</v>
      </c>
      <c r="D462" s="183">
        <v>592.71</v>
      </c>
      <c r="E462" s="184">
        <v>592.71</v>
      </c>
      <c r="F462" s="185" t="s">
        <v>4636</v>
      </c>
      <c r="G462" s="186" t="s">
        <v>2864</v>
      </c>
      <c r="H462" s="187"/>
      <c r="I462" s="175"/>
      <c r="J462" s="175"/>
      <c r="K462" s="175"/>
      <c r="L462" s="175"/>
      <c r="M462" s="175"/>
      <c r="N462" s="175"/>
      <c r="O462" s="175"/>
      <c r="P462" s="175"/>
      <c r="Q462" s="175"/>
      <c r="R462" s="175"/>
      <c r="S462" s="175"/>
      <c r="T462" s="175"/>
      <c r="U462" s="175"/>
      <c r="V462" s="175"/>
      <c r="W462" s="175"/>
      <c r="X462" s="175"/>
      <c r="Y462" s="175"/>
      <c r="Z462" s="175"/>
      <c r="AA462" s="175"/>
      <c r="AB462" s="175"/>
      <c r="AC462" s="175"/>
      <c r="AD462" s="175"/>
      <c r="AE462" s="175"/>
      <c r="AF462" s="175"/>
      <c r="AG462" s="175"/>
      <c r="AH462" s="175"/>
      <c r="AI462" s="175"/>
      <c r="AJ462" s="175"/>
      <c r="AK462" s="175"/>
      <c r="AL462" s="175"/>
      <c r="AM462" s="175"/>
      <c r="AN462" s="175"/>
      <c r="AO462" s="175"/>
      <c r="AP462" s="175"/>
      <c r="AQ462" s="175"/>
      <c r="AR462" s="175"/>
    </row>
    <row r="463" spans="1:44" ht="102" hidden="1" x14ac:dyDescent="0.3">
      <c r="A463" s="175"/>
      <c r="B463" s="185" t="s">
        <v>4636</v>
      </c>
      <c r="C463" s="182"/>
      <c r="D463" s="183">
        <v>592.71</v>
      </c>
      <c r="E463" s="184">
        <v>592.71</v>
      </c>
      <c r="F463" s="186" t="s">
        <v>2864</v>
      </c>
      <c r="G463" s="181" t="s">
        <v>1702</v>
      </c>
      <c r="H463" s="182" t="s">
        <v>1703</v>
      </c>
      <c r="I463" s="175"/>
      <c r="J463" s="175"/>
      <c r="K463" s="175"/>
      <c r="L463" s="175"/>
      <c r="M463" s="175"/>
      <c r="N463" s="175"/>
      <c r="O463" s="175"/>
      <c r="P463" s="175"/>
      <c r="Q463" s="175"/>
      <c r="R463" s="175"/>
      <c r="S463" s="175"/>
      <c r="T463" s="175"/>
      <c r="U463" s="175"/>
      <c r="V463" s="175"/>
      <c r="W463" s="175"/>
      <c r="X463" s="175"/>
      <c r="Y463" s="175"/>
      <c r="Z463" s="175"/>
      <c r="AA463" s="175"/>
      <c r="AB463" s="175"/>
      <c r="AC463" s="175"/>
      <c r="AD463" s="175"/>
      <c r="AE463" s="175"/>
      <c r="AF463" s="175"/>
      <c r="AG463" s="175"/>
      <c r="AH463" s="175"/>
      <c r="AI463" s="175"/>
      <c r="AJ463" s="175"/>
      <c r="AK463" s="175"/>
      <c r="AL463" s="175"/>
      <c r="AM463" s="175"/>
      <c r="AN463" s="175"/>
      <c r="AO463" s="175"/>
      <c r="AP463" s="175"/>
      <c r="AQ463" s="175"/>
      <c r="AR463" s="175"/>
    </row>
    <row r="464" spans="1:44" ht="102" hidden="1" x14ac:dyDescent="0.3">
      <c r="A464" s="175"/>
      <c r="B464" s="186" t="s">
        <v>2864</v>
      </c>
      <c r="C464" s="187"/>
      <c r="D464" s="183">
        <v>592.71</v>
      </c>
      <c r="E464" s="184">
        <v>592.71</v>
      </c>
      <c r="F464" s="181" t="s">
        <v>1702</v>
      </c>
      <c r="G464" s="185" t="s">
        <v>4636</v>
      </c>
      <c r="H464" s="182"/>
      <c r="I464" s="175"/>
      <c r="J464" s="175"/>
      <c r="K464" s="175"/>
      <c r="L464" s="175"/>
      <c r="M464" s="175"/>
      <c r="N464" s="175"/>
      <c r="O464" s="175"/>
      <c r="P464" s="175"/>
      <c r="Q464" s="175"/>
      <c r="R464" s="175"/>
      <c r="S464" s="175"/>
      <c r="T464" s="175"/>
      <c r="U464" s="175"/>
      <c r="V464" s="175"/>
      <c r="W464" s="175"/>
      <c r="X464" s="175"/>
      <c r="Y464" s="175"/>
      <c r="Z464" s="175"/>
      <c r="AA464" s="175"/>
      <c r="AB464" s="175"/>
      <c r="AC464" s="175"/>
      <c r="AD464" s="175"/>
      <c r="AE464" s="175"/>
      <c r="AF464" s="175"/>
      <c r="AG464" s="175"/>
      <c r="AH464" s="175"/>
      <c r="AI464" s="175"/>
      <c r="AJ464" s="175"/>
      <c r="AK464" s="175"/>
      <c r="AL464" s="175"/>
      <c r="AM464" s="175"/>
      <c r="AN464" s="175"/>
      <c r="AO464" s="175"/>
      <c r="AP464" s="175"/>
      <c r="AQ464" s="175"/>
      <c r="AR464" s="175"/>
    </row>
    <row r="465" spans="1:44" ht="102" x14ac:dyDescent="0.3">
      <c r="A465" s="175"/>
      <c r="B465" s="181" t="s">
        <v>1702</v>
      </c>
      <c r="C465" s="182" t="s">
        <v>1703</v>
      </c>
      <c r="D465" s="183">
        <v>747.33</v>
      </c>
      <c r="E465" s="184">
        <v>747.33</v>
      </c>
      <c r="F465" s="185" t="s">
        <v>4636</v>
      </c>
      <c r="G465" s="186" t="s">
        <v>2865</v>
      </c>
      <c r="H465" s="187"/>
      <c r="I465" s="175"/>
      <c r="J465" s="175"/>
      <c r="K465" s="175"/>
      <c r="L465" s="175"/>
      <c r="M465" s="175"/>
      <c r="N465" s="175"/>
      <c r="O465" s="175"/>
      <c r="P465" s="175"/>
      <c r="Q465" s="175"/>
      <c r="R465" s="175"/>
      <c r="S465" s="175"/>
      <c r="T465" s="175"/>
      <c r="U465" s="175"/>
      <c r="V465" s="175"/>
      <c r="W465" s="175"/>
      <c r="X465" s="175"/>
      <c r="Y465" s="175"/>
      <c r="Z465" s="175"/>
      <c r="AA465" s="175"/>
      <c r="AB465" s="175"/>
      <c r="AC465" s="175"/>
      <c r="AD465" s="175"/>
      <c r="AE465" s="175"/>
      <c r="AF465" s="175"/>
      <c r="AG465" s="175"/>
      <c r="AH465" s="175"/>
      <c r="AI465" s="175"/>
      <c r="AJ465" s="175"/>
      <c r="AK465" s="175"/>
      <c r="AL465" s="175"/>
      <c r="AM465" s="175"/>
      <c r="AN465" s="175"/>
      <c r="AO465" s="175"/>
      <c r="AP465" s="175"/>
      <c r="AQ465" s="175"/>
      <c r="AR465" s="175"/>
    </row>
    <row r="466" spans="1:44" ht="102" hidden="1" x14ac:dyDescent="0.3">
      <c r="A466" s="175"/>
      <c r="B466" s="185" t="s">
        <v>4636</v>
      </c>
      <c r="C466" s="182"/>
      <c r="D466" s="183">
        <v>747.33</v>
      </c>
      <c r="E466" s="184">
        <v>747.33</v>
      </c>
      <c r="F466" s="186" t="s">
        <v>2865</v>
      </c>
      <c r="G466" s="181" t="s">
        <v>2218</v>
      </c>
      <c r="H466" s="182" t="s">
        <v>2219</v>
      </c>
      <c r="I466" s="175"/>
      <c r="J466" s="175"/>
      <c r="K466" s="175"/>
      <c r="L466" s="175"/>
      <c r="M466" s="175"/>
      <c r="N466" s="175"/>
      <c r="O466" s="175"/>
      <c r="P466" s="175"/>
      <c r="Q466" s="175"/>
      <c r="R466" s="175"/>
      <c r="S466" s="175"/>
      <c r="T466" s="175"/>
      <c r="U466" s="175"/>
      <c r="V466" s="175"/>
      <c r="W466" s="175"/>
      <c r="X466" s="175"/>
      <c r="Y466" s="175"/>
      <c r="Z466" s="175"/>
      <c r="AA466" s="175"/>
      <c r="AB466" s="175"/>
      <c r="AC466" s="175"/>
      <c r="AD466" s="175"/>
      <c r="AE466" s="175"/>
      <c r="AF466" s="175"/>
      <c r="AG466" s="175"/>
      <c r="AH466" s="175"/>
      <c r="AI466" s="175"/>
      <c r="AJ466" s="175"/>
      <c r="AK466" s="175"/>
      <c r="AL466" s="175"/>
      <c r="AM466" s="175"/>
      <c r="AN466" s="175"/>
      <c r="AO466" s="175"/>
      <c r="AP466" s="175"/>
      <c r="AQ466" s="175"/>
      <c r="AR466" s="175"/>
    </row>
    <row r="467" spans="1:44" ht="102" hidden="1" x14ac:dyDescent="0.3">
      <c r="A467" s="175"/>
      <c r="B467" s="186" t="s">
        <v>2865</v>
      </c>
      <c r="C467" s="187"/>
      <c r="D467" s="183">
        <v>747.33</v>
      </c>
      <c r="E467" s="184">
        <v>747.33</v>
      </c>
      <c r="F467" s="181" t="s">
        <v>2218</v>
      </c>
      <c r="G467" s="185" t="s">
        <v>4636</v>
      </c>
      <c r="H467" s="182"/>
      <c r="I467" s="175"/>
      <c r="J467" s="175"/>
      <c r="K467" s="175"/>
      <c r="L467" s="175"/>
      <c r="M467" s="175"/>
      <c r="N467" s="175"/>
      <c r="O467" s="175"/>
      <c r="P467" s="175"/>
      <c r="Q467" s="175"/>
      <c r="R467" s="175"/>
      <c r="S467" s="175"/>
      <c r="T467" s="175"/>
      <c r="U467" s="175"/>
      <c r="V467" s="175"/>
      <c r="W467" s="175"/>
      <c r="X467" s="175"/>
      <c r="Y467" s="175"/>
      <c r="Z467" s="175"/>
      <c r="AA467" s="175"/>
      <c r="AB467" s="175"/>
      <c r="AC467" s="175"/>
      <c r="AD467" s="175"/>
      <c r="AE467" s="175"/>
      <c r="AF467" s="175"/>
      <c r="AG467" s="175"/>
      <c r="AH467" s="175"/>
      <c r="AI467" s="175"/>
      <c r="AJ467" s="175"/>
      <c r="AK467" s="175"/>
      <c r="AL467" s="175"/>
      <c r="AM467" s="175"/>
      <c r="AN467" s="175"/>
      <c r="AO467" s="175"/>
      <c r="AP467" s="175"/>
      <c r="AQ467" s="175"/>
      <c r="AR467" s="175"/>
    </row>
    <row r="468" spans="1:44" ht="102" x14ac:dyDescent="0.3">
      <c r="A468" s="175"/>
      <c r="B468" s="181" t="s">
        <v>2218</v>
      </c>
      <c r="C468" s="182" t="s">
        <v>2219</v>
      </c>
      <c r="D468" s="183">
        <v>678.61</v>
      </c>
      <c r="E468" s="184">
        <v>678.61</v>
      </c>
      <c r="F468" s="185" t="s">
        <v>4636</v>
      </c>
      <c r="G468" s="186" t="s">
        <v>2866</v>
      </c>
      <c r="H468" s="187"/>
      <c r="I468" s="175"/>
      <c r="J468" s="175"/>
      <c r="K468" s="175"/>
      <c r="L468" s="175"/>
      <c r="M468" s="175"/>
      <c r="N468" s="175"/>
      <c r="O468" s="175"/>
      <c r="P468" s="175"/>
      <c r="Q468" s="175"/>
      <c r="R468" s="175"/>
      <c r="S468" s="175"/>
      <c r="T468" s="175"/>
      <c r="U468" s="175"/>
      <c r="V468" s="175"/>
      <c r="W468" s="175"/>
      <c r="X468" s="175"/>
      <c r="Y468" s="175"/>
      <c r="Z468" s="175"/>
      <c r="AA468" s="175"/>
      <c r="AB468" s="175"/>
      <c r="AC468" s="175"/>
      <c r="AD468" s="175"/>
      <c r="AE468" s="175"/>
      <c r="AF468" s="175"/>
      <c r="AG468" s="175"/>
      <c r="AH468" s="175"/>
      <c r="AI468" s="175"/>
      <c r="AJ468" s="175"/>
      <c r="AK468" s="175"/>
      <c r="AL468" s="175"/>
      <c r="AM468" s="175"/>
      <c r="AN468" s="175"/>
      <c r="AO468" s="175"/>
      <c r="AP468" s="175"/>
      <c r="AQ468" s="175"/>
      <c r="AR468" s="175"/>
    </row>
    <row r="469" spans="1:44" ht="102" hidden="1" x14ac:dyDescent="0.3">
      <c r="A469" s="175"/>
      <c r="B469" s="185" t="s">
        <v>4636</v>
      </c>
      <c r="C469" s="182"/>
      <c r="D469" s="183">
        <v>678.61</v>
      </c>
      <c r="E469" s="184">
        <v>678.61</v>
      </c>
      <c r="F469" s="186" t="s">
        <v>2866</v>
      </c>
      <c r="G469" s="181" t="s">
        <v>1547</v>
      </c>
      <c r="H469" s="182" t="s">
        <v>1548</v>
      </c>
      <c r="I469" s="175"/>
      <c r="J469" s="175"/>
      <c r="K469" s="175"/>
      <c r="L469" s="175"/>
      <c r="M469" s="175"/>
      <c r="N469" s="175"/>
      <c r="O469" s="175"/>
      <c r="P469" s="175"/>
      <c r="Q469" s="175"/>
      <c r="R469" s="175"/>
      <c r="S469" s="175"/>
      <c r="T469" s="175"/>
      <c r="U469" s="175"/>
      <c r="V469" s="175"/>
      <c r="W469" s="175"/>
      <c r="X469" s="175"/>
      <c r="Y469" s="175"/>
      <c r="Z469" s="175"/>
      <c r="AA469" s="175"/>
      <c r="AB469" s="175"/>
      <c r="AC469" s="175"/>
      <c r="AD469" s="175"/>
      <c r="AE469" s="175"/>
      <c r="AF469" s="175"/>
      <c r="AG469" s="175"/>
      <c r="AH469" s="175"/>
      <c r="AI469" s="175"/>
      <c r="AJ469" s="175"/>
      <c r="AK469" s="175"/>
      <c r="AL469" s="175"/>
      <c r="AM469" s="175"/>
      <c r="AN469" s="175"/>
      <c r="AO469" s="175"/>
      <c r="AP469" s="175"/>
      <c r="AQ469" s="175"/>
      <c r="AR469" s="175"/>
    </row>
    <row r="470" spans="1:44" ht="102" hidden="1" x14ac:dyDescent="0.3">
      <c r="A470" s="175"/>
      <c r="B470" s="186" t="s">
        <v>2866</v>
      </c>
      <c r="C470" s="187"/>
      <c r="D470" s="183">
        <v>678.61</v>
      </c>
      <c r="E470" s="184">
        <v>678.61</v>
      </c>
      <c r="F470" s="181" t="s">
        <v>1547</v>
      </c>
      <c r="G470" s="185" t="s">
        <v>4636</v>
      </c>
      <c r="H470" s="182"/>
      <c r="I470" s="175"/>
      <c r="J470" s="175"/>
      <c r="K470" s="175"/>
      <c r="L470" s="175"/>
      <c r="M470" s="175"/>
      <c r="N470" s="175"/>
      <c r="O470" s="175"/>
      <c r="P470" s="175"/>
      <c r="Q470" s="175"/>
      <c r="R470" s="175"/>
      <c r="S470" s="175"/>
      <c r="T470" s="175"/>
      <c r="U470" s="175"/>
      <c r="V470" s="175"/>
      <c r="W470" s="175"/>
      <c r="X470" s="175"/>
      <c r="Y470" s="175"/>
      <c r="Z470" s="175"/>
      <c r="AA470" s="175"/>
      <c r="AB470" s="175"/>
      <c r="AC470" s="175"/>
      <c r="AD470" s="175"/>
      <c r="AE470" s="175"/>
      <c r="AF470" s="175"/>
      <c r="AG470" s="175"/>
      <c r="AH470" s="175"/>
      <c r="AI470" s="175"/>
      <c r="AJ470" s="175"/>
      <c r="AK470" s="175"/>
      <c r="AL470" s="175"/>
      <c r="AM470" s="175"/>
      <c r="AN470" s="175"/>
      <c r="AO470" s="175"/>
      <c r="AP470" s="175"/>
      <c r="AQ470" s="175"/>
      <c r="AR470" s="175"/>
    </row>
    <row r="471" spans="1:44" ht="102" x14ac:dyDescent="0.3">
      <c r="A471" s="175"/>
      <c r="B471" s="181" t="s">
        <v>1547</v>
      </c>
      <c r="C471" s="182" t="s">
        <v>1548</v>
      </c>
      <c r="D471" s="183">
        <v>592.71</v>
      </c>
      <c r="E471" s="184">
        <v>592.71</v>
      </c>
      <c r="F471" s="185" t="s">
        <v>4636</v>
      </c>
      <c r="G471" s="186" t="s">
        <v>2867</v>
      </c>
      <c r="H471" s="187"/>
      <c r="I471" s="175"/>
      <c r="J471" s="175"/>
      <c r="K471" s="175"/>
      <c r="L471" s="175"/>
      <c r="M471" s="175"/>
      <c r="N471" s="175"/>
      <c r="O471" s="175"/>
      <c r="P471" s="175"/>
      <c r="Q471" s="175"/>
      <c r="R471" s="175"/>
      <c r="S471" s="175"/>
      <c r="T471" s="175"/>
      <c r="U471" s="175"/>
      <c r="V471" s="175"/>
      <c r="W471" s="175"/>
      <c r="X471" s="175"/>
      <c r="Y471" s="175"/>
      <c r="Z471" s="175"/>
      <c r="AA471" s="175"/>
      <c r="AB471" s="175"/>
      <c r="AC471" s="175"/>
      <c r="AD471" s="175"/>
      <c r="AE471" s="175"/>
      <c r="AF471" s="175"/>
      <c r="AG471" s="175"/>
      <c r="AH471" s="175"/>
      <c r="AI471" s="175"/>
      <c r="AJ471" s="175"/>
      <c r="AK471" s="175"/>
      <c r="AL471" s="175"/>
      <c r="AM471" s="175"/>
      <c r="AN471" s="175"/>
      <c r="AO471" s="175"/>
      <c r="AP471" s="175"/>
      <c r="AQ471" s="175"/>
      <c r="AR471" s="175"/>
    </row>
    <row r="472" spans="1:44" ht="102" hidden="1" x14ac:dyDescent="0.3">
      <c r="A472" s="175"/>
      <c r="B472" s="185" t="s">
        <v>4636</v>
      </c>
      <c r="C472" s="182"/>
      <c r="D472" s="183">
        <v>592.71</v>
      </c>
      <c r="E472" s="184">
        <v>592.71</v>
      </c>
      <c r="F472" s="186" t="s">
        <v>2867</v>
      </c>
      <c r="G472" s="181" t="s">
        <v>2220</v>
      </c>
      <c r="H472" s="182" t="s">
        <v>2221</v>
      </c>
      <c r="I472" s="175"/>
      <c r="J472" s="175"/>
      <c r="K472" s="175"/>
      <c r="L472" s="175"/>
      <c r="M472" s="175"/>
      <c r="N472" s="175"/>
      <c r="O472" s="175"/>
      <c r="P472" s="175"/>
      <c r="Q472" s="175"/>
      <c r="R472" s="175"/>
      <c r="S472" s="175"/>
      <c r="T472" s="175"/>
      <c r="U472" s="175"/>
      <c r="V472" s="175"/>
      <c r="W472" s="175"/>
      <c r="X472" s="175"/>
      <c r="Y472" s="175"/>
      <c r="Z472" s="175"/>
      <c r="AA472" s="175"/>
      <c r="AB472" s="175"/>
      <c r="AC472" s="175"/>
      <c r="AD472" s="175"/>
      <c r="AE472" s="175"/>
      <c r="AF472" s="175"/>
      <c r="AG472" s="175"/>
      <c r="AH472" s="175"/>
      <c r="AI472" s="175"/>
      <c r="AJ472" s="175"/>
      <c r="AK472" s="175"/>
      <c r="AL472" s="175"/>
      <c r="AM472" s="175"/>
      <c r="AN472" s="175"/>
      <c r="AO472" s="175"/>
      <c r="AP472" s="175"/>
      <c r="AQ472" s="175"/>
      <c r="AR472" s="175"/>
    </row>
    <row r="473" spans="1:44" ht="102" hidden="1" x14ac:dyDescent="0.3">
      <c r="A473" s="175"/>
      <c r="B473" s="186" t="s">
        <v>2867</v>
      </c>
      <c r="C473" s="187"/>
      <c r="D473" s="183">
        <v>592.71</v>
      </c>
      <c r="E473" s="184">
        <v>592.71</v>
      </c>
      <c r="F473" s="181" t="s">
        <v>2220</v>
      </c>
      <c r="G473" s="185" t="s">
        <v>4636</v>
      </c>
      <c r="H473" s="182"/>
      <c r="I473" s="175"/>
      <c r="J473" s="175"/>
      <c r="K473" s="175"/>
      <c r="L473" s="175"/>
      <c r="M473" s="175"/>
      <c r="N473" s="175"/>
      <c r="O473" s="175"/>
      <c r="P473" s="175"/>
      <c r="Q473" s="175"/>
      <c r="R473" s="175"/>
      <c r="S473" s="175"/>
      <c r="T473" s="175"/>
      <c r="U473" s="175"/>
      <c r="V473" s="175"/>
      <c r="W473" s="175"/>
      <c r="X473" s="175"/>
      <c r="Y473" s="175"/>
      <c r="Z473" s="175"/>
      <c r="AA473" s="175"/>
      <c r="AB473" s="175"/>
      <c r="AC473" s="175"/>
      <c r="AD473" s="175"/>
      <c r="AE473" s="175"/>
      <c r="AF473" s="175"/>
      <c r="AG473" s="175"/>
      <c r="AH473" s="175"/>
      <c r="AI473" s="175"/>
      <c r="AJ473" s="175"/>
      <c r="AK473" s="175"/>
      <c r="AL473" s="175"/>
      <c r="AM473" s="175"/>
      <c r="AN473" s="175"/>
      <c r="AO473" s="175"/>
      <c r="AP473" s="175"/>
      <c r="AQ473" s="175"/>
      <c r="AR473" s="175"/>
    </row>
    <row r="474" spans="1:44" ht="102" x14ac:dyDescent="0.3">
      <c r="A474" s="175"/>
      <c r="B474" s="181" t="s">
        <v>2220</v>
      </c>
      <c r="C474" s="182" t="s">
        <v>2221</v>
      </c>
      <c r="D474" s="183">
        <v>747.33</v>
      </c>
      <c r="E474" s="184">
        <v>747.33</v>
      </c>
      <c r="F474" s="185" t="s">
        <v>4636</v>
      </c>
      <c r="G474" s="186" t="s">
        <v>2868</v>
      </c>
      <c r="H474" s="187"/>
      <c r="I474" s="175"/>
      <c r="J474" s="175"/>
      <c r="K474" s="175"/>
      <c r="L474" s="175"/>
      <c r="M474" s="175"/>
      <c r="N474" s="175"/>
      <c r="O474" s="175"/>
      <c r="P474" s="175"/>
      <c r="Q474" s="175"/>
      <c r="R474" s="175"/>
      <c r="S474" s="175"/>
      <c r="T474" s="175"/>
      <c r="U474" s="175"/>
      <c r="V474" s="175"/>
      <c r="W474" s="175"/>
      <c r="X474" s="175"/>
      <c r="Y474" s="175"/>
      <c r="Z474" s="175"/>
      <c r="AA474" s="175"/>
      <c r="AB474" s="175"/>
      <c r="AC474" s="175"/>
      <c r="AD474" s="175"/>
      <c r="AE474" s="175"/>
      <c r="AF474" s="175"/>
      <c r="AG474" s="175"/>
      <c r="AH474" s="175"/>
      <c r="AI474" s="175"/>
      <c r="AJ474" s="175"/>
      <c r="AK474" s="175"/>
      <c r="AL474" s="175"/>
      <c r="AM474" s="175"/>
      <c r="AN474" s="175"/>
      <c r="AO474" s="175"/>
      <c r="AP474" s="175"/>
      <c r="AQ474" s="175"/>
      <c r="AR474" s="175"/>
    </row>
    <row r="475" spans="1:44" ht="102" hidden="1" x14ac:dyDescent="0.3">
      <c r="A475" s="175"/>
      <c r="B475" s="185" t="s">
        <v>4636</v>
      </c>
      <c r="C475" s="182"/>
      <c r="D475" s="183">
        <v>747.33</v>
      </c>
      <c r="E475" s="184">
        <v>747.33</v>
      </c>
      <c r="F475" s="186" t="s">
        <v>2868</v>
      </c>
      <c r="G475" s="181" t="s">
        <v>2223</v>
      </c>
      <c r="H475" s="182" t="s">
        <v>2224</v>
      </c>
      <c r="I475" s="175"/>
      <c r="J475" s="175"/>
      <c r="K475" s="175"/>
      <c r="L475" s="175"/>
      <c r="M475" s="175"/>
      <c r="N475" s="175"/>
      <c r="O475" s="175"/>
      <c r="P475" s="175"/>
      <c r="Q475" s="175"/>
      <c r="R475" s="175"/>
      <c r="S475" s="175"/>
      <c r="T475" s="175"/>
      <c r="U475" s="175"/>
      <c r="V475" s="175"/>
      <c r="W475" s="175"/>
      <c r="X475" s="175"/>
      <c r="Y475" s="175"/>
      <c r="Z475" s="175"/>
      <c r="AA475" s="175"/>
      <c r="AB475" s="175"/>
      <c r="AC475" s="175"/>
      <c r="AD475" s="175"/>
      <c r="AE475" s="175"/>
      <c r="AF475" s="175"/>
      <c r="AG475" s="175"/>
      <c r="AH475" s="175"/>
      <c r="AI475" s="175"/>
      <c r="AJ475" s="175"/>
      <c r="AK475" s="175"/>
      <c r="AL475" s="175"/>
      <c r="AM475" s="175"/>
      <c r="AN475" s="175"/>
      <c r="AO475" s="175"/>
      <c r="AP475" s="175"/>
      <c r="AQ475" s="175"/>
      <c r="AR475" s="175"/>
    </row>
    <row r="476" spans="1:44" ht="102" hidden="1" x14ac:dyDescent="0.3">
      <c r="A476" s="175"/>
      <c r="B476" s="186" t="s">
        <v>2868</v>
      </c>
      <c r="C476" s="187"/>
      <c r="D476" s="183">
        <v>747.33</v>
      </c>
      <c r="E476" s="184">
        <v>747.33</v>
      </c>
      <c r="F476" s="181" t="s">
        <v>2223</v>
      </c>
      <c r="G476" s="185" t="s">
        <v>4636</v>
      </c>
      <c r="H476" s="182"/>
      <c r="I476" s="175"/>
      <c r="J476" s="175"/>
      <c r="K476" s="175"/>
      <c r="L476" s="175"/>
      <c r="M476" s="175"/>
      <c r="N476" s="175"/>
      <c r="O476" s="175"/>
      <c r="P476" s="175"/>
      <c r="Q476" s="175"/>
      <c r="R476" s="175"/>
      <c r="S476" s="175"/>
      <c r="T476" s="175"/>
      <c r="U476" s="175"/>
      <c r="V476" s="175"/>
      <c r="W476" s="175"/>
      <c r="X476" s="175"/>
      <c r="Y476" s="175"/>
      <c r="Z476" s="175"/>
      <c r="AA476" s="175"/>
      <c r="AB476" s="175"/>
      <c r="AC476" s="175"/>
      <c r="AD476" s="175"/>
      <c r="AE476" s="175"/>
      <c r="AF476" s="175"/>
      <c r="AG476" s="175"/>
      <c r="AH476" s="175"/>
      <c r="AI476" s="175"/>
      <c r="AJ476" s="175"/>
      <c r="AK476" s="175"/>
      <c r="AL476" s="175"/>
      <c r="AM476" s="175"/>
      <c r="AN476" s="175"/>
      <c r="AO476" s="175"/>
      <c r="AP476" s="175"/>
      <c r="AQ476" s="175"/>
      <c r="AR476" s="175"/>
    </row>
    <row r="477" spans="1:44" ht="102" x14ac:dyDescent="0.3">
      <c r="A477" s="175"/>
      <c r="B477" s="181" t="s">
        <v>2223</v>
      </c>
      <c r="C477" s="182" t="s">
        <v>2224</v>
      </c>
      <c r="D477" s="183">
        <v>678.61</v>
      </c>
      <c r="E477" s="184">
        <v>678.61</v>
      </c>
      <c r="F477" s="185" t="s">
        <v>4636</v>
      </c>
      <c r="G477" s="186" t="s">
        <v>2869</v>
      </c>
      <c r="H477" s="187"/>
      <c r="I477" s="175"/>
      <c r="J477" s="175"/>
      <c r="K477" s="175"/>
      <c r="L477" s="175"/>
      <c r="M477" s="175"/>
      <c r="N477" s="175"/>
      <c r="O477" s="175"/>
      <c r="P477" s="175"/>
      <c r="Q477" s="175"/>
      <c r="R477" s="175"/>
      <c r="S477" s="175"/>
      <c r="T477" s="175"/>
      <c r="U477" s="175"/>
      <c r="V477" s="175"/>
      <c r="W477" s="175"/>
      <c r="X477" s="175"/>
      <c r="Y477" s="175"/>
      <c r="Z477" s="175"/>
      <c r="AA477" s="175"/>
      <c r="AB477" s="175"/>
      <c r="AC477" s="175"/>
      <c r="AD477" s="175"/>
      <c r="AE477" s="175"/>
      <c r="AF477" s="175"/>
      <c r="AG477" s="175"/>
      <c r="AH477" s="175"/>
      <c r="AI477" s="175"/>
      <c r="AJ477" s="175"/>
      <c r="AK477" s="175"/>
      <c r="AL477" s="175"/>
      <c r="AM477" s="175"/>
      <c r="AN477" s="175"/>
      <c r="AO477" s="175"/>
      <c r="AP477" s="175"/>
      <c r="AQ477" s="175"/>
      <c r="AR477" s="175"/>
    </row>
    <row r="478" spans="1:44" ht="102" hidden="1" x14ac:dyDescent="0.3">
      <c r="A478" s="175"/>
      <c r="B478" s="185" t="s">
        <v>4636</v>
      </c>
      <c r="C478" s="182"/>
      <c r="D478" s="183">
        <v>678.61</v>
      </c>
      <c r="E478" s="184">
        <v>678.61</v>
      </c>
      <c r="F478" s="186" t="s">
        <v>2869</v>
      </c>
      <c r="G478" s="181" t="s">
        <v>3966</v>
      </c>
      <c r="H478" s="182" t="s">
        <v>1705</v>
      </c>
      <c r="I478" s="175"/>
      <c r="J478" s="175"/>
      <c r="K478" s="175"/>
      <c r="L478" s="175"/>
      <c r="M478" s="175"/>
      <c r="N478" s="175"/>
      <c r="O478" s="175"/>
      <c r="P478" s="175"/>
      <c r="Q478" s="175"/>
      <c r="R478" s="175"/>
      <c r="S478" s="175"/>
      <c r="T478" s="175"/>
      <c r="U478" s="175"/>
      <c r="V478" s="175"/>
      <c r="W478" s="175"/>
      <c r="X478" s="175"/>
      <c r="Y478" s="175"/>
      <c r="Z478" s="175"/>
      <c r="AA478" s="175"/>
      <c r="AB478" s="175"/>
      <c r="AC478" s="175"/>
      <c r="AD478" s="175"/>
      <c r="AE478" s="175"/>
      <c r="AF478" s="175"/>
      <c r="AG478" s="175"/>
      <c r="AH478" s="175"/>
      <c r="AI478" s="175"/>
      <c r="AJ478" s="175"/>
      <c r="AK478" s="175"/>
      <c r="AL478" s="175"/>
      <c r="AM478" s="175"/>
      <c r="AN478" s="175"/>
      <c r="AO478" s="175"/>
      <c r="AP478" s="175"/>
      <c r="AQ478" s="175"/>
      <c r="AR478" s="175"/>
    </row>
    <row r="479" spans="1:44" ht="102" hidden="1" x14ac:dyDescent="0.3">
      <c r="A479" s="175"/>
      <c r="B479" s="186" t="s">
        <v>2869</v>
      </c>
      <c r="C479" s="187"/>
      <c r="D479" s="183">
        <v>678.61</v>
      </c>
      <c r="E479" s="184">
        <v>678.61</v>
      </c>
      <c r="F479" s="181" t="s">
        <v>3966</v>
      </c>
      <c r="G479" s="185" t="s">
        <v>4636</v>
      </c>
      <c r="H479" s="182"/>
      <c r="I479" s="175"/>
      <c r="J479" s="175"/>
      <c r="K479" s="175"/>
      <c r="L479" s="175"/>
      <c r="M479" s="175"/>
      <c r="N479" s="175"/>
      <c r="O479" s="175"/>
      <c r="P479" s="175"/>
      <c r="Q479" s="175"/>
      <c r="R479" s="175"/>
      <c r="S479" s="175"/>
      <c r="T479" s="175"/>
      <c r="U479" s="175"/>
      <c r="V479" s="175"/>
      <c r="W479" s="175"/>
      <c r="X479" s="175"/>
      <c r="Y479" s="175"/>
      <c r="Z479" s="175"/>
      <c r="AA479" s="175"/>
      <c r="AB479" s="175"/>
      <c r="AC479" s="175"/>
      <c r="AD479" s="175"/>
      <c r="AE479" s="175"/>
      <c r="AF479" s="175"/>
      <c r="AG479" s="175"/>
      <c r="AH479" s="175"/>
      <c r="AI479" s="175"/>
      <c r="AJ479" s="175"/>
      <c r="AK479" s="175"/>
      <c r="AL479" s="175"/>
      <c r="AM479" s="175"/>
      <c r="AN479" s="175"/>
      <c r="AO479" s="175"/>
      <c r="AP479" s="175"/>
      <c r="AQ479" s="175"/>
      <c r="AR479" s="175"/>
    </row>
    <row r="480" spans="1:44" ht="102" x14ac:dyDescent="0.3">
      <c r="A480" s="175"/>
      <c r="B480" s="181" t="s">
        <v>3966</v>
      </c>
      <c r="C480" s="182" t="s">
        <v>1705</v>
      </c>
      <c r="D480" s="183">
        <v>592.71</v>
      </c>
      <c r="E480" s="184">
        <v>592.71</v>
      </c>
      <c r="F480" s="185" t="s">
        <v>4636</v>
      </c>
      <c r="G480" s="186" t="s">
        <v>4601</v>
      </c>
      <c r="H480" s="187"/>
      <c r="I480" s="175"/>
      <c r="J480" s="175"/>
      <c r="K480" s="175"/>
      <c r="L480" s="175"/>
      <c r="M480" s="175"/>
      <c r="N480" s="175"/>
      <c r="O480" s="175"/>
      <c r="P480" s="175"/>
      <c r="Q480" s="175"/>
      <c r="R480" s="175"/>
      <c r="S480" s="175"/>
      <c r="T480" s="175"/>
      <c r="U480" s="175"/>
      <c r="V480" s="175"/>
      <c r="W480" s="175"/>
      <c r="X480" s="175"/>
      <c r="Y480" s="175"/>
      <c r="Z480" s="175"/>
      <c r="AA480" s="175"/>
      <c r="AB480" s="175"/>
      <c r="AC480" s="175"/>
      <c r="AD480" s="175"/>
      <c r="AE480" s="175"/>
      <c r="AF480" s="175"/>
      <c r="AG480" s="175"/>
      <c r="AH480" s="175"/>
      <c r="AI480" s="175"/>
      <c r="AJ480" s="175"/>
      <c r="AK480" s="175"/>
      <c r="AL480" s="175"/>
      <c r="AM480" s="175"/>
      <c r="AN480" s="175"/>
      <c r="AO480" s="175"/>
      <c r="AP480" s="175"/>
      <c r="AQ480" s="175"/>
      <c r="AR480" s="175"/>
    </row>
    <row r="481" spans="1:44" ht="102" hidden="1" x14ac:dyDescent="0.3">
      <c r="A481" s="175"/>
      <c r="B481" s="185" t="s">
        <v>4636</v>
      </c>
      <c r="C481" s="182"/>
      <c r="D481" s="183">
        <v>592.71</v>
      </c>
      <c r="E481" s="184">
        <v>592.71</v>
      </c>
      <c r="F481" s="186" t="s">
        <v>4601</v>
      </c>
      <c r="G481" s="181" t="s">
        <v>698</v>
      </c>
      <c r="H481" s="182" t="s">
        <v>699</v>
      </c>
      <c r="I481" s="175"/>
      <c r="J481" s="175"/>
      <c r="K481" s="175"/>
      <c r="L481" s="175"/>
      <c r="M481" s="175"/>
      <c r="N481" s="175"/>
      <c r="O481" s="175"/>
      <c r="P481" s="175"/>
      <c r="Q481" s="175"/>
      <c r="R481" s="175"/>
      <c r="S481" s="175"/>
      <c r="T481" s="175"/>
      <c r="U481" s="175"/>
      <c r="V481" s="175"/>
      <c r="W481" s="175"/>
      <c r="X481" s="175"/>
      <c r="Y481" s="175"/>
      <c r="Z481" s="175"/>
      <c r="AA481" s="175"/>
      <c r="AB481" s="175"/>
      <c r="AC481" s="175"/>
      <c r="AD481" s="175"/>
      <c r="AE481" s="175"/>
      <c r="AF481" s="175"/>
      <c r="AG481" s="175"/>
      <c r="AH481" s="175"/>
      <c r="AI481" s="175"/>
      <c r="AJ481" s="175"/>
      <c r="AK481" s="175"/>
      <c r="AL481" s="175"/>
      <c r="AM481" s="175"/>
      <c r="AN481" s="175"/>
      <c r="AO481" s="175"/>
      <c r="AP481" s="175"/>
      <c r="AQ481" s="175"/>
      <c r="AR481" s="175"/>
    </row>
    <row r="482" spans="1:44" ht="102" hidden="1" x14ac:dyDescent="0.3">
      <c r="A482" s="175"/>
      <c r="B482" s="186" t="s">
        <v>4601</v>
      </c>
      <c r="C482" s="187"/>
      <c r="D482" s="183">
        <v>592.71</v>
      </c>
      <c r="E482" s="184">
        <v>592.71</v>
      </c>
      <c r="F482" s="181" t="s">
        <v>698</v>
      </c>
      <c r="G482" s="185" t="s">
        <v>4636</v>
      </c>
      <c r="H482" s="182"/>
      <c r="I482" s="175"/>
      <c r="J482" s="175"/>
      <c r="K482" s="175"/>
      <c r="L482" s="175"/>
      <c r="M482" s="175"/>
      <c r="N482" s="175"/>
      <c r="O482" s="175"/>
      <c r="P482" s="175"/>
      <c r="Q482" s="175"/>
      <c r="R482" s="175"/>
      <c r="S482" s="175"/>
      <c r="T482" s="175"/>
      <c r="U482" s="175"/>
      <c r="V482" s="175"/>
      <c r="W482" s="175"/>
      <c r="X482" s="175"/>
      <c r="Y482" s="175"/>
      <c r="Z482" s="175"/>
      <c r="AA482" s="175"/>
      <c r="AB482" s="175"/>
      <c r="AC482" s="175"/>
      <c r="AD482" s="175"/>
      <c r="AE482" s="175"/>
      <c r="AF482" s="175"/>
      <c r="AG482" s="175"/>
      <c r="AH482" s="175"/>
      <c r="AI482" s="175"/>
      <c r="AJ482" s="175"/>
      <c r="AK482" s="175"/>
      <c r="AL482" s="175"/>
      <c r="AM482" s="175"/>
      <c r="AN482" s="175"/>
      <c r="AO482" s="175"/>
      <c r="AP482" s="175"/>
      <c r="AQ482" s="175"/>
      <c r="AR482" s="175"/>
    </row>
    <row r="483" spans="1:44" ht="102" x14ac:dyDescent="0.3">
      <c r="A483" s="175"/>
      <c r="B483" s="181" t="s">
        <v>698</v>
      </c>
      <c r="C483" s="182" t="s">
        <v>699</v>
      </c>
      <c r="D483" s="183">
        <v>670.02</v>
      </c>
      <c r="E483" s="184">
        <v>670.02</v>
      </c>
      <c r="F483" s="185" t="s">
        <v>4636</v>
      </c>
      <c r="G483" s="186" t="s">
        <v>2673</v>
      </c>
      <c r="H483" s="187"/>
      <c r="I483" s="175"/>
      <c r="J483" s="175"/>
      <c r="K483" s="175"/>
      <c r="L483" s="175"/>
      <c r="M483" s="175"/>
      <c r="N483" s="175"/>
      <c r="O483" s="175"/>
      <c r="P483" s="175"/>
      <c r="Q483" s="175"/>
      <c r="R483" s="175"/>
      <c r="S483" s="175"/>
      <c r="T483" s="175"/>
      <c r="U483" s="175"/>
      <c r="V483" s="175"/>
      <c r="W483" s="175"/>
      <c r="X483" s="175"/>
      <c r="Y483" s="175"/>
      <c r="Z483" s="175"/>
      <c r="AA483" s="175"/>
      <c r="AB483" s="175"/>
      <c r="AC483" s="175"/>
      <c r="AD483" s="175"/>
      <c r="AE483" s="175"/>
      <c r="AF483" s="175"/>
      <c r="AG483" s="175"/>
      <c r="AH483" s="175"/>
      <c r="AI483" s="175"/>
      <c r="AJ483" s="175"/>
      <c r="AK483" s="175"/>
      <c r="AL483" s="175"/>
      <c r="AM483" s="175"/>
      <c r="AN483" s="175"/>
      <c r="AO483" s="175"/>
      <c r="AP483" s="175"/>
      <c r="AQ483" s="175"/>
      <c r="AR483" s="175"/>
    </row>
    <row r="484" spans="1:44" ht="102" hidden="1" x14ac:dyDescent="0.3">
      <c r="A484" s="175"/>
      <c r="B484" s="185" t="s">
        <v>4636</v>
      </c>
      <c r="C484" s="182"/>
      <c r="D484" s="183">
        <v>670.02</v>
      </c>
      <c r="E484" s="184">
        <v>670.02</v>
      </c>
      <c r="F484" s="186" t="s">
        <v>2673</v>
      </c>
      <c r="G484" s="181" t="s">
        <v>3967</v>
      </c>
      <c r="H484" s="182" t="s">
        <v>1885</v>
      </c>
      <c r="I484" s="175"/>
      <c r="J484" s="175"/>
      <c r="K484" s="175"/>
      <c r="L484" s="175"/>
      <c r="M484" s="175"/>
      <c r="N484" s="175"/>
      <c r="O484" s="175"/>
      <c r="P484" s="175"/>
      <c r="Q484" s="175"/>
      <c r="R484" s="175"/>
      <c r="S484" s="175"/>
      <c r="T484" s="175"/>
      <c r="U484" s="175"/>
      <c r="V484" s="175"/>
      <c r="W484" s="175"/>
      <c r="X484" s="175"/>
      <c r="Y484" s="175"/>
      <c r="Z484" s="175"/>
      <c r="AA484" s="175"/>
      <c r="AB484" s="175"/>
      <c r="AC484" s="175"/>
      <c r="AD484" s="175"/>
      <c r="AE484" s="175"/>
      <c r="AF484" s="175"/>
      <c r="AG484" s="175"/>
      <c r="AH484" s="175"/>
      <c r="AI484" s="175"/>
      <c r="AJ484" s="175"/>
      <c r="AK484" s="175"/>
      <c r="AL484" s="175"/>
      <c r="AM484" s="175"/>
      <c r="AN484" s="175"/>
      <c r="AO484" s="175"/>
      <c r="AP484" s="175"/>
      <c r="AQ484" s="175"/>
      <c r="AR484" s="175"/>
    </row>
    <row r="485" spans="1:44" ht="102" hidden="1" x14ac:dyDescent="0.3">
      <c r="A485" s="175"/>
      <c r="B485" s="186" t="s">
        <v>2673</v>
      </c>
      <c r="C485" s="187"/>
      <c r="D485" s="183">
        <v>670.02</v>
      </c>
      <c r="E485" s="184">
        <v>670.02</v>
      </c>
      <c r="F485" s="181" t="s">
        <v>3967</v>
      </c>
      <c r="G485" s="185" t="s">
        <v>4636</v>
      </c>
      <c r="H485" s="182"/>
      <c r="I485" s="175"/>
      <c r="J485" s="175"/>
      <c r="K485" s="175"/>
      <c r="L485" s="175"/>
      <c r="M485" s="175"/>
      <c r="N485" s="175"/>
      <c r="O485" s="175"/>
      <c r="P485" s="175"/>
      <c r="Q485" s="175"/>
      <c r="R485" s="175"/>
      <c r="S485" s="175"/>
      <c r="T485" s="175"/>
      <c r="U485" s="175"/>
      <c r="V485" s="175"/>
      <c r="W485" s="175"/>
      <c r="X485" s="175"/>
      <c r="Y485" s="175"/>
      <c r="Z485" s="175"/>
      <c r="AA485" s="175"/>
      <c r="AB485" s="175"/>
      <c r="AC485" s="175"/>
      <c r="AD485" s="175"/>
      <c r="AE485" s="175"/>
      <c r="AF485" s="175"/>
      <c r="AG485" s="175"/>
      <c r="AH485" s="175"/>
      <c r="AI485" s="175"/>
      <c r="AJ485" s="175"/>
      <c r="AK485" s="175"/>
      <c r="AL485" s="175"/>
      <c r="AM485" s="175"/>
      <c r="AN485" s="175"/>
      <c r="AO485" s="175"/>
      <c r="AP485" s="175"/>
      <c r="AQ485" s="175"/>
      <c r="AR485" s="175"/>
    </row>
    <row r="486" spans="1:44" ht="102" x14ac:dyDescent="0.3">
      <c r="A486" s="175"/>
      <c r="B486" s="181" t="s">
        <v>3967</v>
      </c>
      <c r="C486" s="182" t="s">
        <v>1885</v>
      </c>
      <c r="D486" s="183">
        <v>747.33</v>
      </c>
      <c r="E486" s="184">
        <v>747.33</v>
      </c>
      <c r="F486" s="185" t="s">
        <v>4636</v>
      </c>
      <c r="G486" s="186" t="s">
        <v>4602</v>
      </c>
      <c r="H486" s="187"/>
      <c r="I486" s="175"/>
      <c r="J486" s="175"/>
      <c r="K486" s="175"/>
      <c r="L486" s="175"/>
      <c r="M486" s="175"/>
      <c r="N486" s="175"/>
      <c r="O486" s="175"/>
      <c r="P486" s="175"/>
      <c r="Q486" s="175"/>
      <c r="R486" s="175"/>
      <c r="S486" s="175"/>
      <c r="T486" s="175"/>
      <c r="U486" s="175"/>
      <c r="V486" s="175"/>
      <c r="W486" s="175"/>
      <c r="X486" s="175"/>
      <c r="Y486" s="175"/>
      <c r="Z486" s="175"/>
      <c r="AA486" s="175"/>
      <c r="AB486" s="175"/>
      <c r="AC486" s="175"/>
      <c r="AD486" s="175"/>
      <c r="AE486" s="175"/>
      <c r="AF486" s="175"/>
      <c r="AG486" s="175"/>
      <c r="AH486" s="175"/>
      <c r="AI486" s="175"/>
      <c r="AJ486" s="175"/>
      <c r="AK486" s="175"/>
      <c r="AL486" s="175"/>
      <c r="AM486" s="175"/>
      <c r="AN486" s="175"/>
      <c r="AO486" s="175"/>
      <c r="AP486" s="175"/>
      <c r="AQ486" s="175"/>
      <c r="AR486" s="175"/>
    </row>
    <row r="487" spans="1:44" ht="102" hidden="1" x14ac:dyDescent="0.3">
      <c r="A487" s="175"/>
      <c r="B487" s="185" t="s">
        <v>4636</v>
      </c>
      <c r="C487" s="182"/>
      <c r="D487" s="183">
        <v>747.33</v>
      </c>
      <c r="E487" s="184">
        <v>747.33</v>
      </c>
      <c r="F487" s="186" t="s">
        <v>4602</v>
      </c>
      <c r="G487" s="181" t="s">
        <v>1517</v>
      </c>
      <c r="H487" s="182" t="s">
        <v>1518</v>
      </c>
      <c r="I487" s="175"/>
      <c r="J487" s="175"/>
      <c r="K487" s="175"/>
      <c r="L487" s="175"/>
      <c r="M487" s="175"/>
      <c r="N487" s="175"/>
      <c r="O487" s="175"/>
      <c r="P487" s="175"/>
      <c r="Q487" s="175"/>
      <c r="R487" s="175"/>
      <c r="S487" s="175"/>
      <c r="T487" s="175"/>
      <c r="U487" s="175"/>
      <c r="V487" s="175"/>
      <c r="W487" s="175"/>
      <c r="X487" s="175"/>
      <c r="Y487" s="175"/>
      <c r="Z487" s="175"/>
      <c r="AA487" s="175"/>
      <c r="AB487" s="175"/>
      <c r="AC487" s="175"/>
      <c r="AD487" s="175"/>
      <c r="AE487" s="175"/>
      <c r="AF487" s="175"/>
      <c r="AG487" s="175"/>
      <c r="AH487" s="175"/>
      <c r="AI487" s="175"/>
      <c r="AJ487" s="175"/>
      <c r="AK487" s="175"/>
      <c r="AL487" s="175"/>
      <c r="AM487" s="175"/>
      <c r="AN487" s="175"/>
      <c r="AO487" s="175"/>
      <c r="AP487" s="175"/>
      <c r="AQ487" s="175"/>
      <c r="AR487" s="175"/>
    </row>
    <row r="488" spans="1:44" ht="102" hidden="1" x14ac:dyDescent="0.3">
      <c r="A488" s="175"/>
      <c r="B488" s="186" t="s">
        <v>4602</v>
      </c>
      <c r="C488" s="187"/>
      <c r="D488" s="183">
        <v>747.33</v>
      </c>
      <c r="E488" s="184">
        <v>747.33</v>
      </c>
      <c r="F488" s="181" t="s">
        <v>1517</v>
      </c>
      <c r="G488" s="185" t="s">
        <v>4636</v>
      </c>
      <c r="H488" s="182"/>
      <c r="I488" s="175"/>
      <c r="J488" s="175"/>
      <c r="K488" s="175"/>
      <c r="L488" s="175"/>
      <c r="M488" s="175"/>
      <c r="N488" s="175"/>
      <c r="O488" s="175"/>
      <c r="P488" s="175"/>
      <c r="Q488" s="175"/>
      <c r="R488" s="175"/>
      <c r="S488" s="175"/>
      <c r="T488" s="175"/>
      <c r="U488" s="175"/>
      <c r="V488" s="175"/>
      <c r="W488" s="175"/>
      <c r="X488" s="175"/>
      <c r="Y488" s="175"/>
      <c r="Z488" s="175"/>
      <c r="AA488" s="175"/>
      <c r="AB488" s="175"/>
      <c r="AC488" s="175"/>
      <c r="AD488" s="175"/>
      <c r="AE488" s="175"/>
      <c r="AF488" s="175"/>
      <c r="AG488" s="175"/>
      <c r="AH488" s="175"/>
      <c r="AI488" s="175"/>
      <c r="AJ488" s="175"/>
      <c r="AK488" s="175"/>
      <c r="AL488" s="175"/>
      <c r="AM488" s="175"/>
      <c r="AN488" s="175"/>
      <c r="AO488" s="175"/>
      <c r="AP488" s="175"/>
      <c r="AQ488" s="175"/>
      <c r="AR488" s="175"/>
    </row>
    <row r="489" spans="1:44" ht="102" x14ac:dyDescent="0.3">
      <c r="A489" s="175"/>
      <c r="B489" s="181" t="s">
        <v>1517</v>
      </c>
      <c r="C489" s="182" t="s">
        <v>1518</v>
      </c>
      <c r="D489" s="183">
        <v>670.02</v>
      </c>
      <c r="E489" s="184">
        <v>670.02</v>
      </c>
      <c r="F489" s="185" t="s">
        <v>4636</v>
      </c>
      <c r="G489" s="186" t="s">
        <v>2872</v>
      </c>
      <c r="H489" s="187"/>
      <c r="I489" s="175"/>
      <c r="J489" s="175"/>
      <c r="K489" s="175"/>
      <c r="L489" s="175"/>
      <c r="M489" s="175"/>
      <c r="N489" s="175"/>
      <c r="O489" s="175"/>
      <c r="P489" s="175"/>
      <c r="Q489" s="175"/>
      <c r="R489" s="175"/>
      <c r="S489" s="175"/>
      <c r="T489" s="175"/>
      <c r="U489" s="175"/>
      <c r="V489" s="175"/>
      <c r="W489" s="175"/>
      <c r="X489" s="175"/>
      <c r="Y489" s="175"/>
      <c r="Z489" s="175"/>
      <c r="AA489" s="175"/>
      <c r="AB489" s="175"/>
      <c r="AC489" s="175"/>
      <c r="AD489" s="175"/>
      <c r="AE489" s="175"/>
      <c r="AF489" s="175"/>
      <c r="AG489" s="175"/>
      <c r="AH489" s="175"/>
      <c r="AI489" s="175"/>
      <c r="AJ489" s="175"/>
      <c r="AK489" s="175"/>
      <c r="AL489" s="175"/>
      <c r="AM489" s="175"/>
      <c r="AN489" s="175"/>
      <c r="AO489" s="175"/>
      <c r="AP489" s="175"/>
      <c r="AQ489" s="175"/>
      <c r="AR489" s="175"/>
    </row>
    <row r="490" spans="1:44" ht="102" hidden="1" x14ac:dyDescent="0.3">
      <c r="A490" s="175"/>
      <c r="B490" s="185" t="s">
        <v>4636</v>
      </c>
      <c r="C490" s="182"/>
      <c r="D490" s="183">
        <v>670.02</v>
      </c>
      <c r="E490" s="184">
        <v>670.02</v>
      </c>
      <c r="F490" s="186" t="s">
        <v>2872</v>
      </c>
      <c r="G490" s="181" t="s">
        <v>1298</v>
      </c>
      <c r="H490" s="182" t="s">
        <v>1299</v>
      </c>
      <c r="I490" s="175"/>
      <c r="J490" s="175"/>
      <c r="K490" s="175"/>
      <c r="L490" s="175"/>
      <c r="M490" s="175"/>
      <c r="N490" s="175"/>
      <c r="O490" s="175"/>
      <c r="P490" s="175"/>
      <c r="Q490" s="175"/>
      <c r="R490" s="175"/>
      <c r="S490" s="175"/>
      <c r="T490" s="175"/>
      <c r="U490" s="175"/>
      <c r="V490" s="175"/>
      <c r="W490" s="175"/>
      <c r="X490" s="175"/>
      <c r="Y490" s="175"/>
      <c r="Z490" s="175"/>
      <c r="AA490" s="175"/>
      <c r="AB490" s="175"/>
      <c r="AC490" s="175"/>
      <c r="AD490" s="175"/>
      <c r="AE490" s="175"/>
      <c r="AF490" s="175"/>
      <c r="AG490" s="175"/>
      <c r="AH490" s="175"/>
      <c r="AI490" s="175"/>
      <c r="AJ490" s="175"/>
      <c r="AK490" s="175"/>
      <c r="AL490" s="175"/>
      <c r="AM490" s="175"/>
      <c r="AN490" s="175"/>
      <c r="AO490" s="175"/>
      <c r="AP490" s="175"/>
      <c r="AQ490" s="175"/>
      <c r="AR490" s="175"/>
    </row>
    <row r="491" spans="1:44" ht="102" hidden="1" x14ac:dyDescent="0.3">
      <c r="A491" s="175"/>
      <c r="B491" s="186" t="s">
        <v>2872</v>
      </c>
      <c r="C491" s="187"/>
      <c r="D491" s="183">
        <v>670.02</v>
      </c>
      <c r="E491" s="184">
        <v>670.02</v>
      </c>
      <c r="F491" s="181" t="s">
        <v>1298</v>
      </c>
      <c r="G491" s="185" t="s">
        <v>4636</v>
      </c>
      <c r="H491" s="182"/>
      <c r="I491" s="175"/>
      <c r="J491" s="175"/>
      <c r="K491" s="175"/>
      <c r="L491" s="175"/>
      <c r="M491" s="175"/>
      <c r="N491" s="175"/>
      <c r="O491" s="175"/>
      <c r="P491" s="175"/>
      <c r="Q491" s="175"/>
      <c r="R491" s="175"/>
      <c r="S491" s="175"/>
      <c r="T491" s="175"/>
      <c r="U491" s="175"/>
      <c r="V491" s="175"/>
      <c r="W491" s="175"/>
      <c r="X491" s="175"/>
      <c r="Y491" s="175"/>
      <c r="Z491" s="175"/>
      <c r="AA491" s="175"/>
      <c r="AB491" s="175"/>
      <c r="AC491" s="175"/>
      <c r="AD491" s="175"/>
      <c r="AE491" s="175"/>
      <c r="AF491" s="175"/>
      <c r="AG491" s="175"/>
      <c r="AH491" s="175"/>
      <c r="AI491" s="175"/>
      <c r="AJ491" s="175"/>
      <c r="AK491" s="175"/>
      <c r="AL491" s="175"/>
      <c r="AM491" s="175"/>
      <c r="AN491" s="175"/>
      <c r="AO491" s="175"/>
      <c r="AP491" s="175"/>
      <c r="AQ491" s="175"/>
      <c r="AR491" s="175"/>
    </row>
    <row r="492" spans="1:44" ht="102" x14ac:dyDescent="0.3">
      <c r="A492" s="175"/>
      <c r="B492" s="181" t="s">
        <v>1298</v>
      </c>
      <c r="C492" s="182" t="s">
        <v>1299</v>
      </c>
      <c r="D492" s="183">
        <v>584.12</v>
      </c>
      <c r="E492" s="184">
        <v>584.12</v>
      </c>
      <c r="F492" s="185" t="s">
        <v>4636</v>
      </c>
      <c r="G492" s="186" t="s">
        <v>2873</v>
      </c>
      <c r="H492" s="187"/>
      <c r="I492" s="175"/>
      <c r="J492" s="175"/>
      <c r="K492" s="175"/>
      <c r="L492" s="175"/>
      <c r="M492" s="175"/>
      <c r="N492" s="175"/>
      <c r="O492" s="175"/>
      <c r="P492" s="175"/>
      <c r="Q492" s="175"/>
      <c r="R492" s="175"/>
      <c r="S492" s="175"/>
      <c r="T492" s="175"/>
      <c r="U492" s="175"/>
      <c r="V492" s="175"/>
      <c r="W492" s="175"/>
      <c r="X492" s="175"/>
      <c r="Y492" s="175"/>
      <c r="Z492" s="175"/>
      <c r="AA492" s="175"/>
      <c r="AB492" s="175"/>
      <c r="AC492" s="175"/>
      <c r="AD492" s="175"/>
      <c r="AE492" s="175"/>
      <c r="AF492" s="175"/>
      <c r="AG492" s="175"/>
      <c r="AH492" s="175"/>
      <c r="AI492" s="175"/>
      <c r="AJ492" s="175"/>
      <c r="AK492" s="175"/>
      <c r="AL492" s="175"/>
      <c r="AM492" s="175"/>
      <c r="AN492" s="175"/>
      <c r="AO492" s="175"/>
      <c r="AP492" s="175"/>
      <c r="AQ492" s="175"/>
      <c r="AR492" s="175"/>
    </row>
    <row r="493" spans="1:44" ht="102" hidden="1" x14ac:dyDescent="0.3">
      <c r="A493" s="175"/>
      <c r="B493" s="185" t="s">
        <v>4636</v>
      </c>
      <c r="C493" s="182"/>
      <c r="D493" s="183">
        <v>584.12</v>
      </c>
      <c r="E493" s="184">
        <v>584.12</v>
      </c>
      <c r="F493" s="186" t="s">
        <v>2873</v>
      </c>
      <c r="G493" s="181" t="s">
        <v>969</v>
      </c>
      <c r="H493" s="182" t="s">
        <v>970</v>
      </c>
      <c r="I493" s="175"/>
      <c r="J493" s="175"/>
      <c r="K493" s="175"/>
      <c r="L493" s="175"/>
      <c r="M493" s="175"/>
      <c r="N493" s="175"/>
      <c r="O493" s="175"/>
      <c r="P493" s="175"/>
      <c r="Q493" s="175"/>
      <c r="R493" s="175"/>
      <c r="S493" s="175"/>
      <c r="T493" s="175"/>
      <c r="U493" s="175"/>
      <c r="V493" s="175"/>
      <c r="W493" s="175"/>
      <c r="X493" s="175"/>
      <c r="Y493" s="175"/>
      <c r="Z493" s="175"/>
      <c r="AA493" s="175"/>
      <c r="AB493" s="175"/>
      <c r="AC493" s="175"/>
      <c r="AD493" s="175"/>
      <c r="AE493" s="175"/>
      <c r="AF493" s="175"/>
      <c r="AG493" s="175"/>
      <c r="AH493" s="175"/>
      <c r="AI493" s="175"/>
      <c r="AJ493" s="175"/>
      <c r="AK493" s="175"/>
      <c r="AL493" s="175"/>
      <c r="AM493" s="175"/>
      <c r="AN493" s="175"/>
      <c r="AO493" s="175"/>
      <c r="AP493" s="175"/>
      <c r="AQ493" s="175"/>
      <c r="AR493" s="175"/>
    </row>
    <row r="494" spans="1:44" ht="102" hidden="1" x14ac:dyDescent="0.3">
      <c r="A494" s="175"/>
      <c r="B494" s="186" t="s">
        <v>2873</v>
      </c>
      <c r="C494" s="187"/>
      <c r="D494" s="183">
        <v>584.12</v>
      </c>
      <c r="E494" s="184">
        <v>584.12</v>
      </c>
      <c r="F494" s="181" t="s">
        <v>969</v>
      </c>
      <c r="G494" s="185" t="s">
        <v>4636</v>
      </c>
      <c r="H494" s="182"/>
      <c r="I494" s="175"/>
      <c r="J494" s="175"/>
      <c r="K494" s="175"/>
      <c r="L494" s="175"/>
      <c r="M494" s="175"/>
      <c r="N494" s="175"/>
      <c r="O494" s="175"/>
      <c r="P494" s="175"/>
      <c r="Q494" s="175"/>
      <c r="R494" s="175"/>
      <c r="S494" s="175"/>
      <c r="T494" s="175"/>
      <c r="U494" s="175"/>
      <c r="V494" s="175"/>
      <c r="W494" s="175"/>
      <c r="X494" s="175"/>
      <c r="Y494" s="175"/>
      <c r="Z494" s="175"/>
      <c r="AA494" s="175"/>
      <c r="AB494" s="175"/>
      <c r="AC494" s="175"/>
      <c r="AD494" s="175"/>
      <c r="AE494" s="175"/>
      <c r="AF494" s="175"/>
      <c r="AG494" s="175"/>
      <c r="AH494" s="175"/>
      <c r="AI494" s="175"/>
      <c r="AJ494" s="175"/>
      <c r="AK494" s="175"/>
      <c r="AL494" s="175"/>
      <c r="AM494" s="175"/>
      <c r="AN494" s="175"/>
      <c r="AO494" s="175"/>
      <c r="AP494" s="175"/>
      <c r="AQ494" s="175"/>
      <c r="AR494" s="175"/>
    </row>
    <row r="495" spans="1:44" ht="102" x14ac:dyDescent="0.3">
      <c r="A495" s="175"/>
      <c r="B495" s="181" t="s">
        <v>969</v>
      </c>
      <c r="C495" s="182" t="s">
        <v>970</v>
      </c>
      <c r="D495" s="183">
        <v>743.03</v>
      </c>
      <c r="E495" s="184">
        <v>743.03</v>
      </c>
      <c r="F495" s="185" t="s">
        <v>4636</v>
      </c>
      <c r="G495" s="186" t="s">
        <v>2874</v>
      </c>
      <c r="H495" s="187"/>
      <c r="I495" s="175"/>
      <c r="J495" s="175"/>
      <c r="K495" s="175"/>
      <c r="L495" s="175"/>
      <c r="M495" s="175"/>
      <c r="N495" s="175"/>
      <c r="O495" s="175"/>
      <c r="P495" s="175"/>
      <c r="Q495" s="175"/>
      <c r="R495" s="175"/>
      <c r="S495" s="175"/>
      <c r="T495" s="175"/>
      <c r="U495" s="175"/>
      <c r="V495" s="175"/>
      <c r="W495" s="175"/>
      <c r="X495" s="175"/>
      <c r="Y495" s="175"/>
      <c r="Z495" s="175"/>
      <c r="AA495" s="175"/>
      <c r="AB495" s="175"/>
      <c r="AC495" s="175"/>
      <c r="AD495" s="175"/>
      <c r="AE495" s="175"/>
      <c r="AF495" s="175"/>
      <c r="AG495" s="175"/>
      <c r="AH495" s="175"/>
      <c r="AI495" s="175"/>
      <c r="AJ495" s="175"/>
      <c r="AK495" s="175"/>
      <c r="AL495" s="175"/>
      <c r="AM495" s="175"/>
      <c r="AN495" s="175"/>
      <c r="AO495" s="175"/>
      <c r="AP495" s="175"/>
      <c r="AQ495" s="175"/>
      <c r="AR495" s="175"/>
    </row>
    <row r="496" spans="1:44" ht="102" hidden="1" x14ac:dyDescent="0.3">
      <c r="A496" s="175"/>
      <c r="B496" s="185" t="s">
        <v>4636</v>
      </c>
      <c r="C496" s="182"/>
      <c r="D496" s="183">
        <v>743.03</v>
      </c>
      <c r="E496" s="184">
        <v>743.03</v>
      </c>
      <c r="F496" s="186" t="s">
        <v>2874</v>
      </c>
      <c r="G496" s="181" t="s">
        <v>1874</v>
      </c>
      <c r="H496" s="182" t="s">
        <v>1875</v>
      </c>
      <c r="I496" s="175"/>
      <c r="J496" s="175"/>
      <c r="K496" s="175"/>
      <c r="L496" s="175"/>
      <c r="M496" s="175"/>
      <c r="N496" s="175"/>
      <c r="O496" s="175"/>
      <c r="P496" s="175"/>
      <c r="Q496" s="175"/>
      <c r="R496" s="175"/>
      <c r="S496" s="175"/>
      <c r="T496" s="175"/>
      <c r="U496" s="175"/>
      <c r="V496" s="175"/>
      <c r="W496" s="175"/>
      <c r="X496" s="175"/>
      <c r="Y496" s="175"/>
      <c r="Z496" s="175"/>
      <c r="AA496" s="175"/>
      <c r="AB496" s="175"/>
      <c r="AC496" s="175"/>
      <c r="AD496" s="175"/>
      <c r="AE496" s="175"/>
      <c r="AF496" s="175"/>
      <c r="AG496" s="175"/>
      <c r="AH496" s="175"/>
      <c r="AI496" s="175"/>
      <c r="AJ496" s="175"/>
      <c r="AK496" s="175"/>
      <c r="AL496" s="175"/>
      <c r="AM496" s="175"/>
      <c r="AN496" s="175"/>
      <c r="AO496" s="175"/>
      <c r="AP496" s="175"/>
      <c r="AQ496" s="175"/>
      <c r="AR496" s="175"/>
    </row>
    <row r="497" spans="1:44" ht="102" hidden="1" x14ac:dyDescent="0.3">
      <c r="A497" s="175"/>
      <c r="B497" s="186" t="s">
        <v>2874</v>
      </c>
      <c r="C497" s="187"/>
      <c r="D497" s="183">
        <v>743.03</v>
      </c>
      <c r="E497" s="184">
        <v>743.03</v>
      </c>
      <c r="F497" s="181" t="s">
        <v>1874</v>
      </c>
      <c r="G497" s="185" t="s">
        <v>4636</v>
      </c>
      <c r="H497" s="182"/>
      <c r="I497" s="175"/>
      <c r="J497" s="175"/>
      <c r="K497" s="175"/>
      <c r="L497" s="175"/>
      <c r="M497" s="175"/>
      <c r="N497" s="175"/>
      <c r="O497" s="175"/>
      <c r="P497" s="175"/>
      <c r="Q497" s="175"/>
      <c r="R497" s="175"/>
      <c r="S497" s="175"/>
      <c r="T497" s="175"/>
      <c r="U497" s="175"/>
      <c r="V497" s="175"/>
      <c r="W497" s="175"/>
      <c r="X497" s="175"/>
      <c r="Y497" s="175"/>
      <c r="Z497" s="175"/>
      <c r="AA497" s="175"/>
      <c r="AB497" s="175"/>
      <c r="AC497" s="175"/>
      <c r="AD497" s="175"/>
      <c r="AE497" s="175"/>
      <c r="AF497" s="175"/>
      <c r="AG497" s="175"/>
      <c r="AH497" s="175"/>
      <c r="AI497" s="175"/>
      <c r="AJ497" s="175"/>
      <c r="AK497" s="175"/>
      <c r="AL497" s="175"/>
      <c r="AM497" s="175"/>
      <c r="AN497" s="175"/>
      <c r="AO497" s="175"/>
      <c r="AP497" s="175"/>
      <c r="AQ497" s="175"/>
      <c r="AR497" s="175"/>
    </row>
    <row r="498" spans="1:44" ht="102" x14ac:dyDescent="0.3">
      <c r="A498" s="175"/>
      <c r="B498" s="181" t="s">
        <v>1874</v>
      </c>
      <c r="C498" s="182" t="s">
        <v>1875</v>
      </c>
      <c r="D498" s="183">
        <v>670.02</v>
      </c>
      <c r="E498" s="184">
        <v>670.02</v>
      </c>
      <c r="F498" s="185" t="s">
        <v>4636</v>
      </c>
      <c r="G498" s="186" t="s">
        <v>2875</v>
      </c>
      <c r="H498" s="187"/>
      <c r="I498" s="175"/>
      <c r="J498" s="175"/>
      <c r="K498" s="175"/>
      <c r="L498" s="175"/>
      <c r="M498" s="175"/>
      <c r="N498" s="175"/>
      <c r="O498" s="175"/>
      <c r="P498" s="175"/>
      <c r="Q498" s="175"/>
      <c r="R498" s="175"/>
      <c r="S498" s="175"/>
      <c r="T498" s="175"/>
      <c r="U498" s="175"/>
      <c r="V498" s="175"/>
      <c r="W498" s="175"/>
      <c r="X498" s="175"/>
      <c r="Y498" s="175"/>
      <c r="Z498" s="175"/>
      <c r="AA498" s="175"/>
      <c r="AB498" s="175"/>
      <c r="AC498" s="175"/>
      <c r="AD498" s="175"/>
      <c r="AE498" s="175"/>
      <c r="AF498" s="175"/>
      <c r="AG498" s="175"/>
      <c r="AH498" s="175"/>
      <c r="AI498" s="175"/>
      <c r="AJ498" s="175"/>
      <c r="AK498" s="175"/>
      <c r="AL498" s="175"/>
      <c r="AM498" s="175"/>
      <c r="AN498" s="175"/>
      <c r="AO498" s="175"/>
      <c r="AP498" s="175"/>
      <c r="AQ498" s="175"/>
      <c r="AR498" s="175"/>
    </row>
    <row r="499" spans="1:44" ht="102" hidden="1" x14ac:dyDescent="0.3">
      <c r="A499" s="175"/>
      <c r="B499" s="185" t="s">
        <v>4636</v>
      </c>
      <c r="C499" s="182"/>
      <c r="D499" s="183">
        <v>670.02</v>
      </c>
      <c r="E499" s="184">
        <v>670.02</v>
      </c>
      <c r="F499" s="186" t="s">
        <v>2875</v>
      </c>
      <c r="G499" s="181" t="s">
        <v>1467</v>
      </c>
      <c r="H499" s="182" t="s">
        <v>1468</v>
      </c>
      <c r="I499" s="175"/>
      <c r="J499" s="175"/>
      <c r="K499" s="175"/>
      <c r="L499" s="175"/>
      <c r="M499" s="175"/>
      <c r="N499" s="175"/>
      <c r="O499" s="175"/>
      <c r="P499" s="175"/>
      <c r="Q499" s="175"/>
      <c r="R499" s="175"/>
      <c r="S499" s="175"/>
      <c r="T499" s="175"/>
      <c r="U499" s="175"/>
      <c r="V499" s="175"/>
      <c r="W499" s="175"/>
      <c r="X499" s="175"/>
      <c r="Y499" s="175"/>
      <c r="Z499" s="175"/>
      <c r="AA499" s="175"/>
      <c r="AB499" s="175"/>
      <c r="AC499" s="175"/>
      <c r="AD499" s="175"/>
      <c r="AE499" s="175"/>
      <c r="AF499" s="175"/>
      <c r="AG499" s="175"/>
      <c r="AH499" s="175"/>
      <c r="AI499" s="175"/>
      <c r="AJ499" s="175"/>
      <c r="AK499" s="175"/>
      <c r="AL499" s="175"/>
      <c r="AM499" s="175"/>
      <c r="AN499" s="175"/>
      <c r="AO499" s="175"/>
      <c r="AP499" s="175"/>
      <c r="AQ499" s="175"/>
      <c r="AR499" s="175"/>
    </row>
    <row r="500" spans="1:44" ht="102" hidden="1" x14ac:dyDescent="0.3">
      <c r="A500" s="175"/>
      <c r="B500" s="186" t="s">
        <v>2875</v>
      </c>
      <c r="C500" s="187"/>
      <c r="D500" s="183">
        <v>670.02</v>
      </c>
      <c r="E500" s="184">
        <v>670.02</v>
      </c>
      <c r="F500" s="181" t="s">
        <v>1467</v>
      </c>
      <c r="G500" s="185" t="s">
        <v>4636</v>
      </c>
      <c r="H500" s="182"/>
      <c r="I500" s="175"/>
      <c r="J500" s="175"/>
      <c r="K500" s="175"/>
      <c r="L500" s="175"/>
      <c r="M500" s="175"/>
      <c r="N500" s="175"/>
      <c r="O500" s="175"/>
      <c r="P500" s="175"/>
      <c r="Q500" s="175"/>
      <c r="R500" s="175"/>
      <c r="S500" s="175"/>
      <c r="T500" s="175"/>
      <c r="U500" s="175"/>
      <c r="V500" s="175"/>
      <c r="W500" s="175"/>
      <c r="X500" s="175"/>
      <c r="Y500" s="175"/>
      <c r="Z500" s="175"/>
      <c r="AA500" s="175"/>
      <c r="AB500" s="175"/>
      <c r="AC500" s="175"/>
      <c r="AD500" s="175"/>
      <c r="AE500" s="175"/>
      <c r="AF500" s="175"/>
      <c r="AG500" s="175"/>
      <c r="AH500" s="175"/>
      <c r="AI500" s="175"/>
      <c r="AJ500" s="175"/>
      <c r="AK500" s="175"/>
      <c r="AL500" s="175"/>
      <c r="AM500" s="175"/>
      <c r="AN500" s="175"/>
      <c r="AO500" s="175"/>
      <c r="AP500" s="175"/>
      <c r="AQ500" s="175"/>
      <c r="AR500" s="175"/>
    </row>
    <row r="501" spans="1:44" ht="102" x14ac:dyDescent="0.3">
      <c r="A501" s="175"/>
      <c r="B501" s="181" t="s">
        <v>1467</v>
      </c>
      <c r="C501" s="182" t="s">
        <v>1468</v>
      </c>
      <c r="D501" s="183">
        <v>584.12</v>
      </c>
      <c r="E501" s="184">
        <v>584.12</v>
      </c>
      <c r="F501" s="185" t="s">
        <v>4636</v>
      </c>
      <c r="G501" s="186" t="s">
        <v>2876</v>
      </c>
      <c r="H501" s="187"/>
      <c r="I501" s="175"/>
      <c r="J501" s="175"/>
      <c r="K501" s="175"/>
      <c r="L501" s="175"/>
      <c r="M501" s="175"/>
      <c r="N501" s="175"/>
      <c r="O501" s="175"/>
      <c r="P501" s="175"/>
      <c r="Q501" s="175"/>
      <c r="R501" s="175"/>
      <c r="S501" s="175"/>
      <c r="T501" s="175"/>
      <c r="U501" s="175"/>
      <c r="V501" s="175"/>
      <c r="W501" s="175"/>
      <c r="X501" s="175"/>
      <c r="Y501" s="175"/>
      <c r="Z501" s="175"/>
      <c r="AA501" s="175"/>
      <c r="AB501" s="175"/>
      <c r="AC501" s="175"/>
      <c r="AD501" s="175"/>
      <c r="AE501" s="175"/>
      <c r="AF501" s="175"/>
      <c r="AG501" s="175"/>
      <c r="AH501" s="175"/>
      <c r="AI501" s="175"/>
      <c r="AJ501" s="175"/>
      <c r="AK501" s="175"/>
      <c r="AL501" s="175"/>
      <c r="AM501" s="175"/>
      <c r="AN501" s="175"/>
      <c r="AO501" s="175"/>
      <c r="AP501" s="175"/>
      <c r="AQ501" s="175"/>
      <c r="AR501" s="175"/>
    </row>
    <row r="502" spans="1:44" ht="102" hidden="1" x14ac:dyDescent="0.3">
      <c r="A502" s="175"/>
      <c r="B502" s="185" t="s">
        <v>4636</v>
      </c>
      <c r="C502" s="182"/>
      <c r="D502" s="183">
        <v>584.12</v>
      </c>
      <c r="E502" s="184">
        <v>584.12</v>
      </c>
      <c r="F502" s="186" t="s">
        <v>2876</v>
      </c>
      <c r="G502" s="181" t="s">
        <v>731</v>
      </c>
      <c r="H502" s="182" t="s">
        <v>732</v>
      </c>
      <c r="I502" s="175"/>
      <c r="J502" s="175"/>
      <c r="K502" s="175"/>
      <c r="L502" s="175"/>
      <c r="M502" s="175"/>
      <c r="N502" s="175"/>
      <c r="O502" s="175"/>
      <c r="P502" s="175"/>
      <c r="Q502" s="175"/>
      <c r="R502" s="175"/>
      <c r="S502" s="175"/>
      <c r="T502" s="175"/>
      <c r="U502" s="175"/>
      <c r="V502" s="175"/>
      <c r="W502" s="175"/>
      <c r="X502" s="175"/>
      <c r="Y502" s="175"/>
      <c r="Z502" s="175"/>
      <c r="AA502" s="175"/>
      <c r="AB502" s="175"/>
      <c r="AC502" s="175"/>
      <c r="AD502" s="175"/>
      <c r="AE502" s="175"/>
      <c r="AF502" s="175"/>
      <c r="AG502" s="175"/>
      <c r="AH502" s="175"/>
      <c r="AI502" s="175"/>
      <c r="AJ502" s="175"/>
      <c r="AK502" s="175"/>
      <c r="AL502" s="175"/>
      <c r="AM502" s="175"/>
      <c r="AN502" s="175"/>
      <c r="AO502" s="175"/>
      <c r="AP502" s="175"/>
      <c r="AQ502" s="175"/>
      <c r="AR502" s="175"/>
    </row>
    <row r="503" spans="1:44" ht="102" hidden="1" x14ac:dyDescent="0.3">
      <c r="A503" s="175"/>
      <c r="B503" s="186" t="s">
        <v>2876</v>
      </c>
      <c r="C503" s="187"/>
      <c r="D503" s="183">
        <v>584.12</v>
      </c>
      <c r="E503" s="184">
        <v>584.12</v>
      </c>
      <c r="F503" s="181" t="s">
        <v>731</v>
      </c>
      <c r="G503" s="185" t="s">
        <v>4636</v>
      </c>
      <c r="H503" s="182"/>
      <c r="I503" s="175"/>
      <c r="J503" s="175"/>
      <c r="K503" s="175"/>
      <c r="L503" s="175"/>
      <c r="M503" s="175"/>
      <c r="N503" s="175"/>
      <c r="O503" s="175"/>
      <c r="P503" s="175"/>
      <c r="Q503" s="175"/>
      <c r="R503" s="175"/>
      <c r="S503" s="175"/>
      <c r="T503" s="175"/>
      <c r="U503" s="175"/>
      <c r="V503" s="175"/>
      <c r="W503" s="175"/>
      <c r="X503" s="175"/>
      <c r="Y503" s="175"/>
      <c r="Z503" s="175"/>
      <c r="AA503" s="175"/>
      <c r="AB503" s="175"/>
      <c r="AC503" s="175"/>
      <c r="AD503" s="175"/>
      <c r="AE503" s="175"/>
      <c r="AF503" s="175"/>
      <c r="AG503" s="175"/>
      <c r="AH503" s="175"/>
      <c r="AI503" s="175"/>
      <c r="AJ503" s="175"/>
      <c r="AK503" s="175"/>
      <c r="AL503" s="175"/>
      <c r="AM503" s="175"/>
      <c r="AN503" s="175"/>
      <c r="AO503" s="175"/>
      <c r="AP503" s="175"/>
      <c r="AQ503" s="175"/>
      <c r="AR503" s="175"/>
    </row>
    <row r="504" spans="1:44" ht="102" x14ac:dyDescent="0.3">
      <c r="A504" s="175"/>
      <c r="B504" s="181" t="s">
        <v>731</v>
      </c>
      <c r="C504" s="182" t="s">
        <v>732</v>
      </c>
      <c r="D504" s="183">
        <v>743.03</v>
      </c>
      <c r="E504" s="184">
        <v>743.03</v>
      </c>
      <c r="F504" s="185" t="s">
        <v>4636</v>
      </c>
      <c r="G504" s="186" t="s">
        <v>2877</v>
      </c>
      <c r="H504" s="187"/>
      <c r="I504" s="175"/>
      <c r="J504" s="175"/>
      <c r="K504" s="175"/>
      <c r="L504" s="175"/>
      <c r="M504" s="175"/>
      <c r="N504" s="175"/>
      <c r="O504" s="175"/>
      <c r="P504" s="175"/>
      <c r="Q504" s="175"/>
      <c r="R504" s="175"/>
      <c r="S504" s="175"/>
      <c r="T504" s="175"/>
      <c r="U504" s="175"/>
      <c r="V504" s="175"/>
      <c r="W504" s="175"/>
      <c r="X504" s="175"/>
      <c r="Y504" s="175"/>
      <c r="Z504" s="175"/>
      <c r="AA504" s="175"/>
      <c r="AB504" s="175"/>
      <c r="AC504" s="175"/>
      <c r="AD504" s="175"/>
      <c r="AE504" s="175"/>
      <c r="AF504" s="175"/>
      <c r="AG504" s="175"/>
      <c r="AH504" s="175"/>
      <c r="AI504" s="175"/>
      <c r="AJ504" s="175"/>
      <c r="AK504" s="175"/>
      <c r="AL504" s="175"/>
      <c r="AM504" s="175"/>
      <c r="AN504" s="175"/>
      <c r="AO504" s="175"/>
      <c r="AP504" s="175"/>
      <c r="AQ504" s="175"/>
      <c r="AR504" s="175"/>
    </row>
    <row r="505" spans="1:44" ht="102" hidden="1" x14ac:dyDescent="0.3">
      <c r="A505" s="175"/>
      <c r="B505" s="185" t="s">
        <v>4636</v>
      </c>
      <c r="C505" s="182"/>
      <c r="D505" s="183">
        <v>743.03</v>
      </c>
      <c r="E505" s="184">
        <v>743.03</v>
      </c>
      <c r="F505" s="186" t="s">
        <v>2877</v>
      </c>
      <c r="G505" s="181" t="s">
        <v>1223</v>
      </c>
      <c r="H505" s="182" t="s">
        <v>1224</v>
      </c>
      <c r="I505" s="175"/>
      <c r="J505" s="175"/>
      <c r="K505" s="175"/>
      <c r="L505" s="175"/>
      <c r="M505" s="175"/>
      <c r="N505" s="175"/>
      <c r="O505" s="175"/>
      <c r="P505" s="175"/>
      <c r="Q505" s="175"/>
      <c r="R505" s="175"/>
      <c r="S505" s="175"/>
      <c r="T505" s="175"/>
      <c r="U505" s="175"/>
      <c r="V505" s="175"/>
      <c r="W505" s="175"/>
      <c r="X505" s="175"/>
      <c r="Y505" s="175"/>
      <c r="Z505" s="175"/>
      <c r="AA505" s="175"/>
      <c r="AB505" s="175"/>
      <c r="AC505" s="175"/>
      <c r="AD505" s="175"/>
      <c r="AE505" s="175"/>
      <c r="AF505" s="175"/>
      <c r="AG505" s="175"/>
      <c r="AH505" s="175"/>
      <c r="AI505" s="175"/>
      <c r="AJ505" s="175"/>
      <c r="AK505" s="175"/>
      <c r="AL505" s="175"/>
      <c r="AM505" s="175"/>
      <c r="AN505" s="175"/>
      <c r="AO505" s="175"/>
      <c r="AP505" s="175"/>
      <c r="AQ505" s="175"/>
      <c r="AR505" s="175"/>
    </row>
    <row r="506" spans="1:44" ht="102" hidden="1" x14ac:dyDescent="0.3">
      <c r="A506" s="175"/>
      <c r="B506" s="186" t="s">
        <v>2877</v>
      </c>
      <c r="C506" s="187"/>
      <c r="D506" s="183">
        <v>743.03</v>
      </c>
      <c r="E506" s="184">
        <v>743.03</v>
      </c>
      <c r="F506" s="181" t="s">
        <v>1223</v>
      </c>
      <c r="G506" s="185" t="s">
        <v>4636</v>
      </c>
      <c r="H506" s="182"/>
      <c r="I506" s="175"/>
      <c r="J506" s="175"/>
      <c r="K506" s="175"/>
      <c r="L506" s="175"/>
      <c r="M506" s="175"/>
      <c r="N506" s="175"/>
      <c r="O506" s="175"/>
      <c r="P506" s="175"/>
      <c r="Q506" s="175"/>
      <c r="R506" s="175"/>
      <c r="S506" s="175"/>
      <c r="T506" s="175"/>
      <c r="U506" s="175"/>
      <c r="V506" s="175"/>
      <c r="W506" s="175"/>
      <c r="X506" s="175"/>
      <c r="Y506" s="175"/>
      <c r="Z506" s="175"/>
      <c r="AA506" s="175"/>
      <c r="AB506" s="175"/>
      <c r="AC506" s="175"/>
      <c r="AD506" s="175"/>
      <c r="AE506" s="175"/>
      <c r="AF506" s="175"/>
      <c r="AG506" s="175"/>
      <c r="AH506" s="175"/>
      <c r="AI506" s="175"/>
      <c r="AJ506" s="175"/>
      <c r="AK506" s="175"/>
      <c r="AL506" s="175"/>
      <c r="AM506" s="175"/>
      <c r="AN506" s="175"/>
      <c r="AO506" s="175"/>
      <c r="AP506" s="175"/>
      <c r="AQ506" s="175"/>
      <c r="AR506" s="175"/>
    </row>
    <row r="507" spans="1:44" ht="102" x14ac:dyDescent="0.3">
      <c r="A507" s="175"/>
      <c r="B507" s="181" t="s">
        <v>1223</v>
      </c>
      <c r="C507" s="182" t="s">
        <v>1224</v>
      </c>
      <c r="D507" s="183">
        <v>670.02</v>
      </c>
      <c r="E507" s="184">
        <v>670.02</v>
      </c>
      <c r="F507" s="185" t="s">
        <v>4636</v>
      </c>
      <c r="G507" s="186" t="s">
        <v>2878</v>
      </c>
      <c r="H507" s="187"/>
      <c r="I507" s="175"/>
      <c r="J507" s="175"/>
      <c r="K507" s="175"/>
      <c r="L507" s="175"/>
      <c r="M507" s="175"/>
      <c r="N507" s="175"/>
      <c r="O507" s="175"/>
      <c r="P507" s="175"/>
      <c r="Q507" s="175"/>
      <c r="R507" s="175"/>
      <c r="S507" s="175"/>
      <c r="T507" s="175"/>
      <c r="U507" s="175"/>
      <c r="V507" s="175"/>
      <c r="W507" s="175"/>
      <c r="X507" s="175"/>
      <c r="Y507" s="175"/>
      <c r="Z507" s="175"/>
      <c r="AA507" s="175"/>
      <c r="AB507" s="175"/>
      <c r="AC507" s="175"/>
      <c r="AD507" s="175"/>
      <c r="AE507" s="175"/>
      <c r="AF507" s="175"/>
      <c r="AG507" s="175"/>
      <c r="AH507" s="175"/>
      <c r="AI507" s="175"/>
      <c r="AJ507" s="175"/>
      <c r="AK507" s="175"/>
      <c r="AL507" s="175"/>
      <c r="AM507" s="175"/>
      <c r="AN507" s="175"/>
      <c r="AO507" s="175"/>
      <c r="AP507" s="175"/>
      <c r="AQ507" s="175"/>
      <c r="AR507" s="175"/>
    </row>
    <row r="508" spans="1:44" ht="102" hidden="1" x14ac:dyDescent="0.3">
      <c r="A508" s="175"/>
      <c r="B508" s="185" t="s">
        <v>4636</v>
      </c>
      <c r="C508" s="182"/>
      <c r="D508" s="183">
        <v>670.02</v>
      </c>
      <c r="E508" s="184">
        <v>670.02</v>
      </c>
      <c r="F508" s="186" t="s">
        <v>2878</v>
      </c>
      <c r="G508" s="181" t="s">
        <v>1607</v>
      </c>
      <c r="H508" s="182" t="s">
        <v>1608</v>
      </c>
      <c r="I508" s="175"/>
      <c r="J508" s="175"/>
      <c r="K508" s="175"/>
      <c r="L508" s="175"/>
      <c r="M508" s="175"/>
      <c r="N508" s="175"/>
      <c r="O508" s="175"/>
      <c r="P508" s="175"/>
      <c r="Q508" s="175"/>
      <c r="R508" s="175"/>
      <c r="S508" s="175"/>
      <c r="T508" s="175"/>
      <c r="U508" s="175"/>
      <c r="V508" s="175"/>
      <c r="W508" s="175"/>
      <c r="X508" s="175"/>
      <c r="Y508" s="175"/>
      <c r="Z508" s="175"/>
      <c r="AA508" s="175"/>
      <c r="AB508" s="175"/>
      <c r="AC508" s="175"/>
      <c r="AD508" s="175"/>
      <c r="AE508" s="175"/>
      <c r="AF508" s="175"/>
      <c r="AG508" s="175"/>
      <c r="AH508" s="175"/>
      <c r="AI508" s="175"/>
      <c r="AJ508" s="175"/>
      <c r="AK508" s="175"/>
      <c r="AL508" s="175"/>
      <c r="AM508" s="175"/>
      <c r="AN508" s="175"/>
      <c r="AO508" s="175"/>
      <c r="AP508" s="175"/>
      <c r="AQ508" s="175"/>
      <c r="AR508" s="175"/>
    </row>
    <row r="509" spans="1:44" ht="102" hidden="1" x14ac:dyDescent="0.3">
      <c r="A509" s="175"/>
      <c r="B509" s="186" t="s">
        <v>2878</v>
      </c>
      <c r="C509" s="187"/>
      <c r="D509" s="183">
        <v>670.02</v>
      </c>
      <c r="E509" s="184">
        <v>670.02</v>
      </c>
      <c r="F509" s="181" t="s">
        <v>1607</v>
      </c>
      <c r="G509" s="185" t="s">
        <v>4636</v>
      </c>
      <c r="H509" s="182"/>
      <c r="I509" s="175"/>
      <c r="J509" s="175"/>
      <c r="K509" s="175"/>
      <c r="L509" s="175"/>
      <c r="M509" s="175"/>
      <c r="N509" s="175"/>
      <c r="O509" s="175"/>
      <c r="P509" s="175"/>
      <c r="Q509" s="175"/>
      <c r="R509" s="175"/>
      <c r="S509" s="175"/>
      <c r="T509" s="175"/>
      <c r="U509" s="175"/>
      <c r="V509" s="175"/>
      <c r="W509" s="175"/>
      <c r="X509" s="175"/>
      <c r="Y509" s="175"/>
      <c r="Z509" s="175"/>
      <c r="AA509" s="175"/>
      <c r="AB509" s="175"/>
      <c r="AC509" s="175"/>
      <c r="AD509" s="175"/>
      <c r="AE509" s="175"/>
      <c r="AF509" s="175"/>
      <c r="AG509" s="175"/>
      <c r="AH509" s="175"/>
      <c r="AI509" s="175"/>
      <c r="AJ509" s="175"/>
      <c r="AK509" s="175"/>
      <c r="AL509" s="175"/>
      <c r="AM509" s="175"/>
      <c r="AN509" s="175"/>
      <c r="AO509" s="175"/>
      <c r="AP509" s="175"/>
      <c r="AQ509" s="175"/>
      <c r="AR509" s="175"/>
    </row>
    <row r="510" spans="1:44" ht="102" x14ac:dyDescent="0.3">
      <c r="A510" s="175"/>
      <c r="B510" s="181" t="s">
        <v>1607</v>
      </c>
      <c r="C510" s="182" t="s">
        <v>1608</v>
      </c>
      <c r="D510" s="183">
        <v>584.12</v>
      </c>
      <c r="E510" s="184">
        <v>584.12</v>
      </c>
      <c r="F510" s="185" t="s">
        <v>4636</v>
      </c>
      <c r="G510" s="186" t="s">
        <v>2879</v>
      </c>
      <c r="H510" s="187"/>
      <c r="I510" s="175"/>
      <c r="J510" s="175"/>
      <c r="K510" s="175"/>
      <c r="L510" s="175"/>
      <c r="M510" s="175"/>
      <c r="N510" s="175"/>
      <c r="O510" s="175"/>
      <c r="P510" s="175"/>
      <c r="Q510" s="175"/>
      <c r="R510" s="175"/>
      <c r="S510" s="175"/>
      <c r="T510" s="175"/>
      <c r="U510" s="175"/>
      <c r="V510" s="175"/>
      <c r="W510" s="175"/>
      <c r="X510" s="175"/>
      <c r="Y510" s="175"/>
      <c r="Z510" s="175"/>
      <c r="AA510" s="175"/>
      <c r="AB510" s="175"/>
      <c r="AC510" s="175"/>
      <c r="AD510" s="175"/>
      <c r="AE510" s="175"/>
      <c r="AF510" s="175"/>
      <c r="AG510" s="175"/>
      <c r="AH510" s="175"/>
      <c r="AI510" s="175"/>
      <c r="AJ510" s="175"/>
      <c r="AK510" s="175"/>
      <c r="AL510" s="175"/>
      <c r="AM510" s="175"/>
      <c r="AN510" s="175"/>
      <c r="AO510" s="175"/>
      <c r="AP510" s="175"/>
      <c r="AQ510" s="175"/>
      <c r="AR510" s="175"/>
    </row>
    <row r="511" spans="1:44" ht="102" hidden="1" x14ac:dyDescent="0.3">
      <c r="A511" s="175"/>
      <c r="B511" s="185" t="s">
        <v>4636</v>
      </c>
      <c r="C511" s="182"/>
      <c r="D511" s="183">
        <v>584.12</v>
      </c>
      <c r="E511" s="184">
        <v>584.12</v>
      </c>
      <c r="F511" s="186" t="s">
        <v>2879</v>
      </c>
      <c r="G511" s="181" t="s">
        <v>1656</v>
      </c>
      <c r="H511" s="182" t="s">
        <v>1657</v>
      </c>
      <c r="I511" s="175"/>
      <c r="J511" s="175"/>
      <c r="K511" s="175"/>
      <c r="L511" s="175"/>
      <c r="M511" s="175"/>
      <c r="N511" s="175"/>
      <c r="O511" s="175"/>
      <c r="P511" s="175"/>
      <c r="Q511" s="175"/>
      <c r="R511" s="175"/>
      <c r="S511" s="175"/>
      <c r="T511" s="175"/>
      <c r="U511" s="175"/>
      <c r="V511" s="175"/>
      <c r="W511" s="175"/>
      <c r="X511" s="175"/>
      <c r="Y511" s="175"/>
      <c r="Z511" s="175"/>
      <c r="AA511" s="175"/>
      <c r="AB511" s="175"/>
      <c r="AC511" s="175"/>
      <c r="AD511" s="175"/>
      <c r="AE511" s="175"/>
      <c r="AF511" s="175"/>
      <c r="AG511" s="175"/>
      <c r="AH511" s="175"/>
      <c r="AI511" s="175"/>
      <c r="AJ511" s="175"/>
      <c r="AK511" s="175"/>
      <c r="AL511" s="175"/>
      <c r="AM511" s="175"/>
      <c r="AN511" s="175"/>
      <c r="AO511" s="175"/>
      <c r="AP511" s="175"/>
      <c r="AQ511" s="175"/>
      <c r="AR511" s="175"/>
    </row>
    <row r="512" spans="1:44" ht="102" hidden="1" x14ac:dyDescent="0.3">
      <c r="A512" s="175"/>
      <c r="B512" s="186" t="s">
        <v>2879</v>
      </c>
      <c r="C512" s="187"/>
      <c r="D512" s="183">
        <v>584.12</v>
      </c>
      <c r="E512" s="184">
        <v>584.12</v>
      </c>
      <c r="F512" s="181" t="s">
        <v>1656</v>
      </c>
      <c r="G512" s="185" t="s">
        <v>4636</v>
      </c>
      <c r="H512" s="182"/>
      <c r="I512" s="175"/>
      <c r="J512" s="175"/>
      <c r="K512" s="175"/>
      <c r="L512" s="175"/>
      <c r="M512" s="175"/>
      <c r="N512" s="175"/>
      <c r="O512" s="175"/>
      <c r="P512" s="175"/>
      <c r="Q512" s="175"/>
      <c r="R512" s="175"/>
      <c r="S512" s="175"/>
      <c r="T512" s="175"/>
      <c r="U512" s="175"/>
      <c r="V512" s="175"/>
      <c r="W512" s="175"/>
      <c r="X512" s="175"/>
      <c r="Y512" s="175"/>
      <c r="Z512" s="175"/>
      <c r="AA512" s="175"/>
      <c r="AB512" s="175"/>
      <c r="AC512" s="175"/>
      <c r="AD512" s="175"/>
      <c r="AE512" s="175"/>
      <c r="AF512" s="175"/>
      <c r="AG512" s="175"/>
      <c r="AH512" s="175"/>
      <c r="AI512" s="175"/>
      <c r="AJ512" s="175"/>
      <c r="AK512" s="175"/>
      <c r="AL512" s="175"/>
      <c r="AM512" s="175"/>
      <c r="AN512" s="175"/>
      <c r="AO512" s="175"/>
      <c r="AP512" s="175"/>
      <c r="AQ512" s="175"/>
      <c r="AR512" s="175"/>
    </row>
    <row r="513" spans="1:44" ht="102" x14ac:dyDescent="0.3">
      <c r="A513" s="175"/>
      <c r="B513" s="181" t="s">
        <v>1656</v>
      </c>
      <c r="C513" s="182" t="s">
        <v>1657</v>
      </c>
      <c r="D513" s="183">
        <v>743.03</v>
      </c>
      <c r="E513" s="184">
        <v>743.03</v>
      </c>
      <c r="F513" s="185" t="s">
        <v>4636</v>
      </c>
      <c r="G513" s="186" t="s">
        <v>2880</v>
      </c>
      <c r="H513" s="187"/>
      <c r="I513" s="175"/>
      <c r="J513" s="175"/>
      <c r="K513" s="175"/>
      <c r="L513" s="175"/>
      <c r="M513" s="175"/>
      <c r="N513" s="175"/>
      <c r="O513" s="175"/>
      <c r="P513" s="175"/>
      <c r="Q513" s="175"/>
      <c r="R513" s="175"/>
      <c r="S513" s="175"/>
      <c r="T513" s="175"/>
      <c r="U513" s="175"/>
      <c r="V513" s="175"/>
      <c r="W513" s="175"/>
      <c r="X513" s="175"/>
      <c r="Y513" s="175"/>
      <c r="Z513" s="175"/>
      <c r="AA513" s="175"/>
      <c r="AB513" s="175"/>
      <c r="AC513" s="175"/>
      <c r="AD513" s="175"/>
      <c r="AE513" s="175"/>
      <c r="AF513" s="175"/>
      <c r="AG513" s="175"/>
      <c r="AH513" s="175"/>
      <c r="AI513" s="175"/>
      <c r="AJ513" s="175"/>
      <c r="AK513" s="175"/>
      <c r="AL513" s="175"/>
      <c r="AM513" s="175"/>
      <c r="AN513" s="175"/>
      <c r="AO513" s="175"/>
      <c r="AP513" s="175"/>
      <c r="AQ513" s="175"/>
      <c r="AR513" s="175"/>
    </row>
    <row r="514" spans="1:44" ht="102" hidden="1" x14ac:dyDescent="0.3">
      <c r="A514" s="175"/>
      <c r="B514" s="185" t="s">
        <v>4636</v>
      </c>
      <c r="C514" s="182"/>
      <c r="D514" s="183">
        <v>743.03</v>
      </c>
      <c r="E514" s="184">
        <v>743.03</v>
      </c>
      <c r="F514" s="186" t="s">
        <v>2880</v>
      </c>
      <c r="G514" s="181" t="s">
        <v>1856</v>
      </c>
      <c r="H514" s="182" t="s">
        <v>1857</v>
      </c>
      <c r="I514" s="175"/>
      <c r="J514" s="175"/>
      <c r="K514" s="175"/>
      <c r="L514" s="175"/>
      <c r="M514" s="175"/>
      <c r="N514" s="175"/>
      <c r="O514" s="175"/>
      <c r="P514" s="175"/>
      <c r="Q514" s="175"/>
      <c r="R514" s="175"/>
      <c r="S514" s="175"/>
      <c r="T514" s="175"/>
      <c r="U514" s="175"/>
      <c r="V514" s="175"/>
      <c r="W514" s="175"/>
      <c r="X514" s="175"/>
      <c r="Y514" s="175"/>
      <c r="Z514" s="175"/>
      <c r="AA514" s="175"/>
      <c r="AB514" s="175"/>
      <c r="AC514" s="175"/>
      <c r="AD514" s="175"/>
      <c r="AE514" s="175"/>
      <c r="AF514" s="175"/>
      <c r="AG514" s="175"/>
      <c r="AH514" s="175"/>
      <c r="AI514" s="175"/>
      <c r="AJ514" s="175"/>
      <c r="AK514" s="175"/>
      <c r="AL514" s="175"/>
      <c r="AM514" s="175"/>
      <c r="AN514" s="175"/>
      <c r="AO514" s="175"/>
      <c r="AP514" s="175"/>
      <c r="AQ514" s="175"/>
      <c r="AR514" s="175"/>
    </row>
    <row r="515" spans="1:44" ht="102" hidden="1" x14ac:dyDescent="0.3">
      <c r="A515" s="175"/>
      <c r="B515" s="186" t="s">
        <v>2880</v>
      </c>
      <c r="C515" s="187"/>
      <c r="D515" s="183">
        <v>743.03</v>
      </c>
      <c r="E515" s="184">
        <v>743.03</v>
      </c>
      <c r="F515" s="181" t="s">
        <v>1856</v>
      </c>
      <c r="G515" s="185" t="s">
        <v>4636</v>
      </c>
      <c r="H515" s="182"/>
      <c r="I515" s="175"/>
      <c r="J515" s="175"/>
      <c r="K515" s="175"/>
      <c r="L515" s="175"/>
      <c r="M515" s="175"/>
      <c r="N515" s="175"/>
      <c r="O515" s="175"/>
      <c r="P515" s="175"/>
      <c r="Q515" s="175"/>
      <c r="R515" s="175"/>
      <c r="S515" s="175"/>
      <c r="T515" s="175"/>
      <c r="U515" s="175"/>
      <c r="V515" s="175"/>
      <c r="W515" s="175"/>
      <c r="X515" s="175"/>
      <c r="Y515" s="175"/>
      <c r="Z515" s="175"/>
      <c r="AA515" s="175"/>
      <c r="AB515" s="175"/>
      <c r="AC515" s="175"/>
      <c r="AD515" s="175"/>
      <c r="AE515" s="175"/>
      <c r="AF515" s="175"/>
      <c r="AG515" s="175"/>
      <c r="AH515" s="175"/>
      <c r="AI515" s="175"/>
      <c r="AJ515" s="175"/>
      <c r="AK515" s="175"/>
      <c r="AL515" s="175"/>
      <c r="AM515" s="175"/>
      <c r="AN515" s="175"/>
      <c r="AO515" s="175"/>
      <c r="AP515" s="175"/>
      <c r="AQ515" s="175"/>
      <c r="AR515" s="175"/>
    </row>
    <row r="516" spans="1:44" ht="102" x14ac:dyDescent="0.3">
      <c r="A516" s="175"/>
      <c r="B516" s="181" t="s">
        <v>1856</v>
      </c>
      <c r="C516" s="182" t="s">
        <v>1857</v>
      </c>
      <c r="D516" s="183">
        <v>584.12</v>
      </c>
      <c r="E516" s="184">
        <v>584.12</v>
      </c>
      <c r="F516" s="185" t="s">
        <v>4636</v>
      </c>
      <c r="G516" s="186" t="s">
        <v>2674</v>
      </c>
      <c r="H516" s="187"/>
      <c r="I516" s="175"/>
      <c r="J516" s="175"/>
      <c r="K516" s="175"/>
      <c r="L516" s="175"/>
      <c r="M516" s="175"/>
      <c r="N516" s="175"/>
      <c r="O516" s="175"/>
      <c r="P516" s="175"/>
      <c r="Q516" s="175"/>
      <c r="R516" s="175"/>
      <c r="S516" s="175"/>
      <c r="T516" s="175"/>
      <c r="U516" s="175"/>
      <c r="V516" s="175"/>
      <c r="W516" s="175"/>
      <c r="X516" s="175"/>
      <c r="Y516" s="175"/>
      <c r="Z516" s="175"/>
      <c r="AA516" s="175"/>
      <c r="AB516" s="175"/>
      <c r="AC516" s="175"/>
      <c r="AD516" s="175"/>
      <c r="AE516" s="175"/>
      <c r="AF516" s="175"/>
      <c r="AG516" s="175"/>
      <c r="AH516" s="175"/>
      <c r="AI516" s="175"/>
      <c r="AJ516" s="175"/>
      <c r="AK516" s="175"/>
      <c r="AL516" s="175"/>
      <c r="AM516" s="175"/>
      <c r="AN516" s="175"/>
      <c r="AO516" s="175"/>
      <c r="AP516" s="175"/>
      <c r="AQ516" s="175"/>
      <c r="AR516" s="175"/>
    </row>
    <row r="517" spans="1:44" ht="102" hidden="1" x14ac:dyDescent="0.3">
      <c r="A517" s="175"/>
      <c r="B517" s="185" t="s">
        <v>4636</v>
      </c>
      <c r="C517" s="182"/>
      <c r="D517" s="183">
        <v>584.12</v>
      </c>
      <c r="E517" s="184">
        <v>584.12</v>
      </c>
      <c r="F517" s="186" t="s">
        <v>2674</v>
      </c>
      <c r="G517" s="181" t="s">
        <v>1658</v>
      </c>
      <c r="H517" s="182" t="s">
        <v>1659</v>
      </c>
      <c r="I517" s="175"/>
      <c r="J517" s="175"/>
      <c r="K517" s="175"/>
      <c r="L517" s="175"/>
      <c r="M517" s="175"/>
      <c r="N517" s="175"/>
      <c r="O517" s="175"/>
      <c r="P517" s="175"/>
      <c r="Q517" s="175"/>
      <c r="R517" s="175"/>
      <c r="S517" s="175"/>
      <c r="T517" s="175"/>
      <c r="U517" s="175"/>
      <c r="V517" s="175"/>
      <c r="W517" s="175"/>
      <c r="X517" s="175"/>
      <c r="Y517" s="175"/>
      <c r="Z517" s="175"/>
      <c r="AA517" s="175"/>
      <c r="AB517" s="175"/>
      <c r="AC517" s="175"/>
      <c r="AD517" s="175"/>
      <c r="AE517" s="175"/>
      <c r="AF517" s="175"/>
      <c r="AG517" s="175"/>
      <c r="AH517" s="175"/>
      <c r="AI517" s="175"/>
      <c r="AJ517" s="175"/>
      <c r="AK517" s="175"/>
      <c r="AL517" s="175"/>
      <c r="AM517" s="175"/>
      <c r="AN517" s="175"/>
      <c r="AO517" s="175"/>
      <c r="AP517" s="175"/>
      <c r="AQ517" s="175"/>
      <c r="AR517" s="175"/>
    </row>
    <row r="518" spans="1:44" ht="102" hidden="1" x14ac:dyDescent="0.3">
      <c r="A518" s="175"/>
      <c r="B518" s="186" t="s">
        <v>2674</v>
      </c>
      <c r="C518" s="187"/>
      <c r="D518" s="183">
        <v>584.12</v>
      </c>
      <c r="E518" s="184">
        <v>584.12</v>
      </c>
      <c r="F518" s="181" t="s">
        <v>1658</v>
      </c>
      <c r="G518" s="185" t="s">
        <v>4636</v>
      </c>
      <c r="H518" s="182"/>
      <c r="I518" s="175"/>
      <c r="J518" s="175"/>
      <c r="K518" s="175"/>
      <c r="L518" s="175"/>
      <c r="M518" s="175"/>
      <c r="N518" s="175"/>
      <c r="O518" s="175"/>
      <c r="P518" s="175"/>
      <c r="Q518" s="175"/>
      <c r="R518" s="175"/>
      <c r="S518" s="175"/>
      <c r="T518" s="175"/>
      <c r="U518" s="175"/>
      <c r="V518" s="175"/>
      <c r="W518" s="175"/>
      <c r="X518" s="175"/>
      <c r="Y518" s="175"/>
      <c r="Z518" s="175"/>
      <c r="AA518" s="175"/>
      <c r="AB518" s="175"/>
      <c r="AC518" s="175"/>
      <c r="AD518" s="175"/>
      <c r="AE518" s="175"/>
      <c r="AF518" s="175"/>
      <c r="AG518" s="175"/>
      <c r="AH518" s="175"/>
      <c r="AI518" s="175"/>
      <c r="AJ518" s="175"/>
      <c r="AK518" s="175"/>
      <c r="AL518" s="175"/>
      <c r="AM518" s="175"/>
      <c r="AN518" s="175"/>
      <c r="AO518" s="175"/>
      <c r="AP518" s="175"/>
      <c r="AQ518" s="175"/>
      <c r="AR518" s="175"/>
    </row>
    <row r="519" spans="1:44" ht="102" x14ac:dyDescent="0.3">
      <c r="A519" s="175"/>
      <c r="B519" s="181" t="s">
        <v>1658</v>
      </c>
      <c r="C519" s="182" t="s">
        <v>1659</v>
      </c>
      <c r="D519" s="183">
        <v>670.02</v>
      </c>
      <c r="E519" s="184">
        <v>670.02</v>
      </c>
      <c r="F519" s="185" t="s">
        <v>4636</v>
      </c>
      <c r="G519" s="186" t="s">
        <v>2881</v>
      </c>
      <c r="H519" s="187"/>
      <c r="I519" s="175"/>
      <c r="J519" s="175"/>
      <c r="K519" s="175"/>
      <c r="L519" s="175"/>
      <c r="M519" s="175"/>
      <c r="N519" s="175"/>
      <c r="O519" s="175"/>
      <c r="P519" s="175"/>
      <c r="Q519" s="175"/>
      <c r="R519" s="175"/>
      <c r="S519" s="175"/>
      <c r="T519" s="175"/>
      <c r="U519" s="175"/>
      <c r="V519" s="175"/>
      <c r="W519" s="175"/>
      <c r="X519" s="175"/>
      <c r="Y519" s="175"/>
      <c r="Z519" s="175"/>
      <c r="AA519" s="175"/>
      <c r="AB519" s="175"/>
      <c r="AC519" s="175"/>
      <c r="AD519" s="175"/>
      <c r="AE519" s="175"/>
      <c r="AF519" s="175"/>
      <c r="AG519" s="175"/>
      <c r="AH519" s="175"/>
      <c r="AI519" s="175"/>
      <c r="AJ519" s="175"/>
      <c r="AK519" s="175"/>
      <c r="AL519" s="175"/>
      <c r="AM519" s="175"/>
      <c r="AN519" s="175"/>
      <c r="AO519" s="175"/>
      <c r="AP519" s="175"/>
      <c r="AQ519" s="175"/>
      <c r="AR519" s="175"/>
    </row>
    <row r="520" spans="1:44" ht="102" hidden="1" x14ac:dyDescent="0.3">
      <c r="A520" s="175"/>
      <c r="B520" s="185" t="s">
        <v>4636</v>
      </c>
      <c r="C520" s="182"/>
      <c r="D520" s="183">
        <v>670.02</v>
      </c>
      <c r="E520" s="184">
        <v>670.02</v>
      </c>
      <c r="F520" s="186" t="s">
        <v>2881</v>
      </c>
      <c r="G520" s="181" t="s">
        <v>1609</v>
      </c>
      <c r="H520" s="182" t="s">
        <v>1610</v>
      </c>
      <c r="I520" s="175"/>
      <c r="J520" s="175"/>
      <c r="K520" s="175"/>
      <c r="L520" s="175"/>
      <c r="M520" s="175"/>
      <c r="N520" s="175"/>
      <c r="O520" s="175"/>
      <c r="P520" s="175"/>
      <c r="Q520" s="175"/>
      <c r="R520" s="175"/>
      <c r="S520" s="175"/>
      <c r="T520" s="175"/>
      <c r="U520" s="175"/>
      <c r="V520" s="175"/>
      <c r="W520" s="175"/>
      <c r="X520" s="175"/>
      <c r="Y520" s="175"/>
      <c r="Z520" s="175"/>
      <c r="AA520" s="175"/>
      <c r="AB520" s="175"/>
      <c r="AC520" s="175"/>
      <c r="AD520" s="175"/>
      <c r="AE520" s="175"/>
      <c r="AF520" s="175"/>
      <c r="AG520" s="175"/>
      <c r="AH520" s="175"/>
      <c r="AI520" s="175"/>
      <c r="AJ520" s="175"/>
      <c r="AK520" s="175"/>
      <c r="AL520" s="175"/>
      <c r="AM520" s="175"/>
      <c r="AN520" s="175"/>
      <c r="AO520" s="175"/>
      <c r="AP520" s="175"/>
      <c r="AQ520" s="175"/>
      <c r="AR520" s="175"/>
    </row>
    <row r="521" spans="1:44" ht="102" hidden="1" x14ac:dyDescent="0.3">
      <c r="A521" s="175"/>
      <c r="B521" s="186" t="s">
        <v>2881</v>
      </c>
      <c r="C521" s="187"/>
      <c r="D521" s="183">
        <v>670.02</v>
      </c>
      <c r="E521" s="184">
        <v>670.02</v>
      </c>
      <c r="F521" s="181" t="s">
        <v>1609</v>
      </c>
      <c r="G521" s="185" t="s">
        <v>4636</v>
      </c>
      <c r="H521" s="182"/>
      <c r="I521" s="175"/>
      <c r="J521" s="175"/>
      <c r="K521" s="175"/>
      <c r="L521" s="175"/>
      <c r="M521" s="175"/>
      <c r="N521" s="175"/>
      <c r="O521" s="175"/>
      <c r="P521" s="175"/>
      <c r="Q521" s="175"/>
      <c r="R521" s="175"/>
      <c r="S521" s="175"/>
      <c r="T521" s="175"/>
      <c r="U521" s="175"/>
      <c r="V521" s="175"/>
      <c r="W521" s="175"/>
      <c r="X521" s="175"/>
      <c r="Y521" s="175"/>
      <c r="Z521" s="175"/>
      <c r="AA521" s="175"/>
      <c r="AB521" s="175"/>
      <c r="AC521" s="175"/>
      <c r="AD521" s="175"/>
      <c r="AE521" s="175"/>
      <c r="AF521" s="175"/>
      <c r="AG521" s="175"/>
      <c r="AH521" s="175"/>
      <c r="AI521" s="175"/>
      <c r="AJ521" s="175"/>
      <c r="AK521" s="175"/>
      <c r="AL521" s="175"/>
      <c r="AM521" s="175"/>
      <c r="AN521" s="175"/>
      <c r="AO521" s="175"/>
      <c r="AP521" s="175"/>
      <c r="AQ521" s="175"/>
      <c r="AR521" s="175"/>
    </row>
    <row r="522" spans="1:44" ht="102" x14ac:dyDescent="0.3">
      <c r="A522" s="175"/>
      <c r="B522" s="181" t="s">
        <v>1609</v>
      </c>
      <c r="C522" s="182" t="s">
        <v>1610</v>
      </c>
      <c r="D522" s="183">
        <v>584.12</v>
      </c>
      <c r="E522" s="184">
        <v>584.12</v>
      </c>
      <c r="F522" s="185" t="s">
        <v>4636</v>
      </c>
      <c r="G522" s="186" t="s">
        <v>2882</v>
      </c>
      <c r="H522" s="187"/>
      <c r="I522" s="175"/>
      <c r="J522" s="175"/>
      <c r="K522" s="175"/>
      <c r="L522" s="175"/>
      <c r="M522" s="175"/>
      <c r="N522" s="175"/>
      <c r="O522" s="175"/>
      <c r="P522" s="175"/>
      <c r="Q522" s="175"/>
      <c r="R522" s="175"/>
      <c r="S522" s="175"/>
      <c r="T522" s="175"/>
      <c r="U522" s="175"/>
      <c r="V522" s="175"/>
      <c r="W522" s="175"/>
      <c r="X522" s="175"/>
      <c r="Y522" s="175"/>
      <c r="Z522" s="175"/>
      <c r="AA522" s="175"/>
      <c r="AB522" s="175"/>
      <c r="AC522" s="175"/>
      <c r="AD522" s="175"/>
      <c r="AE522" s="175"/>
      <c r="AF522" s="175"/>
      <c r="AG522" s="175"/>
      <c r="AH522" s="175"/>
      <c r="AI522" s="175"/>
      <c r="AJ522" s="175"/>
      <c r="AK522" s="175"/>
      <c r="AL522" s="175"/>
      <c r="AM522" s="175"/>
      <c r="AN522" s="175"/>
      <c r="AO522" s="175"/>
      <c r="AP522" s="175"/>
      <c r="AQ522" s="175"/>
      <c r="AR522" s="175"/>
    </row>
    <row r="523" spans="1:44" ht="102" hidden="1" x14ac:dyDescent="0.3">
      <c r="A523" s="175"/>
      <c r="B523" s="185" t="s">
        <v>4636</v>
      </c>
      <c r="C523" s="182"/>
      <c r="D523" s="183">
        <v>584.12</v>
      </c>
      <c r="E523" s="184">
        <v>584.12</v>
      </c>
      <c r="F523" s="186" t="s">
        <v>2882</v>
      </c>
      <c r="G523" s="181" t="s">
        <v>982</v>
      </c>
      <c r="H523" s="182" t="s">
        <v>983</v>
      </c>
      <c r="I523" s="175"/>
      <c r="J523" s="175"/>
      <c r="K523" s="175"/>
      <c r="L523" s="175"/>
      <c r="M523" s="175"/>
      <c r="N523" s="175"/>
      <c r="O523" s="175"/>
      <c r="P523" s="175"/>
      <c r="Q523" s="175"/>
      <c r="R523" s="175"/>
      <c r="S523" s="175"/>
      <c r="T523" s="175"/>
      <c r="U523" s="175"/>
      <c r="V523" s="175"/>
      <c r="W523" s="175"/>
      <c r="X523" s="175"/>
      <c r="Y523" s="175"/>
      <c r="Z523" s="175"/>
      <c r="AA523" s="175"/>
      <c r="AB523" s="175"/>
      <c r="AC523" s="175"/>
      <c r="AD523" s="175"/>
      <c r="AE523" s="175"/>
      <c r="AF523" s="175"/>
      <c r="AG523" s="175"/>
      <c r="AH523" s="175"/>
      <c r="AI523" s="175"/>
      <c r="AJ523" s="175"/>
      <c r="AK523" s="175"/>
      <c r="AL523" s="175"/>
      <c r="AM523" s="175"/>
      <c r="AN523" s="175"/>
      <c r="AO523" s="175"/>
      <c r="AP523" s="175"/>
      <c r="AQ523" s="175"/>
      <c r="AR523" s="175"/>
    </row>
    <row r="524" spans="1:44" ht="102" hidden="1" x14ac:dyDescent="0.3">
      <c r="A524" s="175"/>
      <c r="B524" s="186" t="s">
        <v>2882</v>
      </c>
      <c r="C524" s="187"/>
      <c r="D524" s="183">
        <v>584.12</v>
      </c>
      <c r="E524" s="184">
        <v>584.12</v>
      </c>
      <c r="F524" s="181" t="s">
        <v>982</v>
      </c>
      <c r="G524" s="185" t="s">
        <v>4636</v>
      </c>
      <c r="H524" s="182"/>
      <c r="I524" s="175"/>
      <c r="J524" s="175"/>
      <c r="K524" s="175"/>
      <c r="L524" s="175"/>
      <c r="M524" s="175"/>
      <c r="N524" s="175"/>
      <c r="O524" s="175"/>
      <c r="P524" s="175"/>
      <c r="Q524" s="175"/>
      <c r="R524" s="175"/>
      <c r="S524" s="175"/>
      <c r="T524" s="175"/>
      <c r="U524" s="175"/>
      <c r="V524" s="175"/>
      <c r="W524" s="175"/>
      <c r="X524" s="175"/>
      <c r="Y524" s="175"/>
      <c r="Z524" s="175"/>
      <c r="AA524" s="175"/>
      <c r="AB524" s="175"/>
      <c r="AC524" s="175"/>
      <c r="AD524" s="175"/>
      <c r="AE524" s="175"/>
      <c r="AF524" s="175"/>
      <c r="AG524" s="175"/>
      <c r="AH524" s="175"/>
      <c r="AI524" s="175"/>
      <c r="AJ524" s="175"/>
      <c r="AK524" s="175"/>
      <c r="AL524" s="175"/>
      <c r="AM524" s="175"/>
      <c r="AN524" s="175"/>
      <c r="AO524" s="175"/>
      <c r="AP524" s="175"/>
      <c r="AQ524" s="175"/>
      <c r="AR524" s="175"/>
    </row>
    <row r="525" spans="1:44" ht="102" x14ac:dyDescent="0.3">
      <c r="A525" s="175"/>
      <c r="B525" s="181" t="s">
        <v>982</v>
      </c>
      <c r="C525" s="182" t="s">
        <v>983</v>
      </c>
      <c r="D525" s="183">
        <v>708.67</v>
      </c>
      <c r="E525" s="184">
        <v>708.67</v>
      </c>
      <c r="F525" s="185" t="s">
        <v>4636</v>
      </c>
      <c r="G525" s="186" t="s">
        <v>2883</v>
      </c>
      <c r="H525" s="187"/>
      <c r="I525" s="175"/>
      <c r="J525" s="175"/>
      <c r="K525" s="175"/>
      <c r="L525" s="175"/>
      <c r="M525" s="175"/>
      <c r="N525" s="175"/>
      <c r="O525" s="175"/>
      <c r="P525" s="175"/>
      <c r="Q525" s="175"/>
      <c r="R525" s="175"/>
      <c r="S525" s="175"/>
      <c r="T525" s="175"/>
      <c r="U525" s="175"/>
      <c r="V525" s="175"/>
      <c r="W525" s="175"/>
      <c r="X525" s="175"/>
      <c r="Y525" s="175"/>
      <c r="Z525" s="175"/>
      <c r="AA525" s="175"/>
      <c r="AB525" s="175"/>
      <c r="AC525" s="175"/>
      <c r="AD525" s="175"/>
      <c r="AE525" s="175"/>
      <c r="AF525" s="175"/>
      <c r="AG525" s="175"/>
      <c r="AH525" s="175"/>
      <c r="AI525" s="175"/>
      <c r="AJ525" s="175"/>
      <c r="AK525" s="175"/>
      <c r="AL525" s="175"/>
      <c r="AM525" s="175"/>
      <c r="AN525" s="175"/>
      <c r="AO525" s="175"/>
      <c r="AP525" s="175"/>
      <c r="AQ525" s="175"/>
      <c r="AR525" s="175"/>
    </row>
    <row r="526" spans="1:44" ht="102" hidden="1" x14ac:dyDescent="0.3">
      <c r="A526" s="175"/>
      <c r="B526" s="185" t="s">
        <v>4636</v>
      </c>
      <c r="C526" s="182"/>
      <c r="D526" s="183">
        <v>708.67</v>
      </c>
      <c r="E526" s="184">
        <v>708.67</v>
      </c>
      <c r="F526" s="186" t="s">
        <v>2883</v>
      </c>
      <c r="G526" s="181" t="s">
        <v>3968</v>
      </c>
      <c r="H526" s="182" t="s">
        <v>642</v>
      </c>
      <c r="I526" s="175"/>
      <c r="J526" s="175"/>
      <c r="K526" s="175"/>
      <c r="L526" s="175"/>
      <c r="M526" s="175"/>
      <c r="N526" s="175"/>
      <c r="O526" s="175"/>
      <c r="P526" s="175"/>
      <c r="Q526" s="175"/>
      <c r="R526" s="175"/>
      <c r="S526" s="175"/>
      <c r="T526" s="175"/>
      <c r="U526" s="175"/>
      <c r="V526" s="175"/>
      <c r="W526" s="175"/>
      <c r="X526" s="175"/>
      <c r="Y526" s="175"/>
      <c r="Z526" s="175"/>
      <c r="AA526" s="175"/>
      <c r="AB526" s="175"/>
      <c r="AC526" s="175"/>
      <c r="AD526" s="175"/>
      <c r="AE526" s="175"/>
      <c r="AF526" s="175"/>
      <c r="AG526" s="175"/>
      <c r="AH526" s="175"/>
      <c r="AI526" s="175"/>
      <c r="AJ526" s="175"/>
      <c r="AK526" s="175"/>
      <c r="AL526" s="175"/>
      <c r="AM526" s="175"/>
      <c r="AN526" s="175"/>
      <c r="AO526" s="175"/>
      <c r="AP526" s="175"/>
      <c r="AQ526" s="175"/>
      <c r="AR526" s="175"/>
    </row>
    <row r="527" spans="1:44" ht="102" hidden="1" x14ac:dyDescent="0.3">
      <c r="A527" s="175"/>
      <c r="B527" s="186" t="s">
        <v>2883</v>
      </c>
      <c r="C527" s="187"/>
      <c r="D527" s="183">
        <v>708.67</v>
      </c>
      <c r="E527" s="184">
        <v>708.67</v>
      </c>
      <c r="F527" s="181" t="s">
        <v>3968</v>
      </c>
      <c r="G527" s="185" t="s">
        <v>4636</v>
      </c>
      <c r="H527" s="182"/>
      <c r="I527" s="175"/>
      <c r="J527" s="175"/>
      <c r="K527" s="175"/>
      <c r="L527" s="175"/>
      <c r="M527" s="175"/>
      <c r="N527" s="175"/>
      <c r="O527" s="175"/>
      <c r="P527" s="175"/>
      <c r="Q527" s="175"/>
      <c r="R527" s="175"/>
      <c r="S527" s="175"/>
      <c r="T527" s="175"/>
      <c r="U527" s="175"/>
      <c r="V527" s="175"/>
      <c r="W527" s="175"/>
      <c r="X527" s="175"/>
      <c r="Y527" s="175"/>
      <c r="Z527" s="175"/>
      <c r="AA527" s="175"/>
      <c r="AB527" s="175"/>
      <c r="AC527" s="175"/>
      <c r="AD527" s="175"/>
      <c r="AE527" s="175"/>
      <c r="AF527" s="175"/>
      <c r="AG527" s="175"/>
      <c r="AH527" s="175"/>
      <c r="AI527" s="175"/>
      <c r="AJ527" s="175"/>
      <c r="AK527" s="175"/>
      <c r="AL527" s="175"/>
      <c r="AM527" s="175"/>
      <c r="AN527" s="175"/>
      <c r="AO527" s="175"/>
      <c r="AP527" s="175"/>
      <c r="AQ527" s="175"/>
      <c r="AR527" s="175"/>
    </row>
    <row r="528" spans="1:44" ht="102" x14ac:dyDescent="0.3">
      <c r="A528" s="175"/>
      <c r="B528" s="181" t="s">
        <v>3968</v>
      </c>
      <c r="C528" s="182" t="s">
        <v>642</v>
      </c>
      <c r="D528" s="183">
        <v>661.43</v>
      </c>
      <c r="E528" s="184">
        <v>661.43</v>
      </c>
      <c r="F528" s="185" t="s">
        <v>4636</v>
      </c>
      <c r="G528" s="186" t="s">
        <v>4522</v>
      </c>
      <c r="H528" s="187"/>
      <c r="I528" s="175"/>
      <c r="J528" s="175"/>
      <c r="K528" s="175"/>
      <c r="L528" s="175"/>
      <c r="M528" s="175"/>
      <c r="N528" s="175"/>
      <c r="O528" s="175"/>
      <c r="P528" s="175"/>
      <c r="Q528" s="175"/>
      <c r="R528" s="175"/>
      <c r="S528" s="175"/>
      <c r="T528" s="175"/>
      <c r="U528" s="175"/>
      <c r="V528" s="175"/>
      <c r="W528" s="175"/>
      <c r="X528" s="175"/>
      <c r="Y528" s="175"/>
      <c r="Z528" s="175"/>
      <c r="AA528" s="175"/>
      <c r="AB528" s="175"/>
      <c r="AC528" s="175"/>
      <c r="AD528" s="175"/>
      <c r="AE528" s="175"/>
      <c r="AF528" s="175"/>
      <c r="AG528" s="175"/>
      <c r="AH528" s="175"/>
      <c r="AI528" s="175"/>
      <c r="AJ528" s="175"/>
      <c r="AK528" s="175"/>
      <c r="AL528" s="175"/>
      <c r="AM528" s="175"/>
      <c r="AN528" s="175"/>
      <c r="AO528" s="175"/>
      <c r="AP528" s="175"/>
      <c r="AQ528" s="175"/>
      <c r="AR528" s="175"/>
    </row>
    <row r="529" spans="1:44" ht="102" hidden="1" x14ac:dyDescent="0.3">
      <c r="A529" s="175"/>
      <c r="B529" s="185" t="s">
        <v>4636</v>
      </c>
      <c r="C529" s="182"/>
      <c r="D529" s="183">
        <v>661.43</v>
      </c>
      <c r="E529" s="184">
        <v>661.43</v>
      </c>
      <c r="F529" s="186" t="s">
        <v>4522</v>
      </c>
      <c r="G529" s="181" t="s">
        <v>702</v>
      </c>
      <c r="H529" s="182" t="s">
        <v>703</v>
      </c>
      <c r="I529" s="175"/>
      <c r="J529" s="175"/>
      <c r="K529" s="175"/>
      <c r="L529" s="175"/>
      <c r="M529" s="175"/>
      <c r="N529" s="175"/>
      <c r="O529" s="175"/>
      <c r="P529" s="175"/>
      <c r="Q529" s="175"/>
      <c r="R529" s="175"/>
      <c r="S529" s="175"/>
      <c r="T529" s="175"/>
      <c r="U529" s="175"/>
      <c r="V529" s="175"/>
      <c r="W529" s="175"/>
      <c r="X529" s="175"/>
      <c r="Y529" s="175"/>
      <c r="Z529" s="175"/>
      <c r="AA529" s="175"/>
      <c r="AB529" s="175"/>
      <c r="AC529" s="175"/>
      <c r="AD529" s="175"/>
      <c r="AE529" s="175"/>
      <c r="AF529" s="175"/>
      <c r="AG529" s="175"/>
      <c r="AH529" s="175"/>
      <c r="AI529" s="175"/>
      <c r="AJ529" s="175"/>
      <c r="AK529" s="175"/>
      <c r="AL529" s="175"/>
      <c r="AM529" s="175"/>
      <c r="AN529" s="175"/>
      <c r="AO529" s="175"/>
      <c r="AP529" s="175"/>
      <c r="AQ529" s="175"/>
      <c r="AR529" s="175"/>
    </row>
    <row r="530" spans="1:44" ht="102" hidden="1" x14ac:dyDescent="0.3">
      <c r="A530" s="175"/>
      <c r="B530" s="186" t="s">
        <v>4522</v>
      </c>
      <c r="C530" s="187"/>
      <c r="D530" s="183">
        <v>661.43</v>
      </c>
      <c r="E530" s="184">
        <v>661.43</v>
      </c>
      <c r="F530" s="181" t="s">
        <v>702</v>
      </c>
      <c r="G530" s="185" t="s">
        <v>4636</v>
      </c>
      <c r="H530" s="182"/>
      <c r="I530" s="175"/>
      <c r="J530" s="175"/>
      <c r="K530" s="175"/>
      <c r="L530" s="175"/>
      <c r="M530" s="175"/>
      <c r="N530" s="175"/>
      <c r="O530" s="175"/>
      <c r="P530" s="175"/>
      <c r="Q530" s="175"/>
      <c r="R530" s="175"/>
      <c r="S530" s="175"/>
      <c r="T530" s="175"/>
      <c r="U530" s="175"/>
      <c r="V530" s="175"/>
      <c r="W530" s="175"/>
      <c r="X530" s="175"/>
      <c r="Y530" s="175"/>
      <c r="Z530" s="175"/>
      <c r="AA530" s="175"/>
      <c r="AB530" s="175"/>
      <c r="AC530" s="175"/>
      <c r="AD530" s="175"/>
      <c r="AE530" s="175"/>
      <c r="AF530" s="175"/>
      <c r="AG530" s="175"/>
      <c r="AH530" s="175"/>
      <c r="AI530" s="175"/>
      <c r="AJ530" s="175"/>
      <c r="AK530" s="175"/>
      <c r="AL530" s="175"/>
      <c r="AM530" s="175"/>
      <c r="AN530" s="175"/>
      <c r="AO530" s="175"/>
      <c r="AP530" s="175"/>
      <c r="AQ530" s="175"/>
      <c r="AR530" s="175"/>
    </row>
    <row r="531" spans="1:44" ht="102" x14ac:dyDescent="0.3">
      <c r="A531" s="175"/>
      <c r="B531" s="181" t="s">
        <v>702</v>
      </c>
      <c r="C531" s="182" t="s">
        <v>703</v>
      </c>
      <c r="D531" s="183">
        <v>584.12</v>
      </c>
      <c r="E531" s="184">
        <v>584.12</v>
      </c>
      <c r="F531" s="185" t="s">
        <v>4636</v>
      </c>
      <c r="G531" s="186" t="s">
        <v>2884</v>
      </c>
      <c r="H531" s="187"/>
      <c r="I531" s="175"/>
      <c r="J531" s="175"/>
      <c r="K531" s="175"/>
      <c r="L531" s="175"/>
      <c r="M531" s="175"/>
      <c r="N531" s="175"/>
      <c r="O531" s="175"/>
      <c r="P531" s="175"/>
      <c r="Q531" s="175"/>
      <c r="R531" s="175"/>
      <c r="S531" s="175"/>
      <c r="T531" s="175"/>
      <c r="U531" s="175"/>
      <c r="V531" s="175"/>
      <c r="W531" s="175"/>
      <c r="X531" s="175"/>
      <c r="Y531" s="175"/>
      <c r="Z531" s="175"/>
      <c r="AA531" s="175"/>
      <c r="AB531" s="175"/>
      <c r="AC531" s="175"/>
      <c r="AD531" s="175"/>
      <c r="AE531" s="175"/>
      <c r="AF531" s="175"/>
      <c r="AG531" s="175"/>
      <c r="AH531" s="175"/>
      <c r="AI531" s="175"/>
      <c r="AJ531" s="175"/>
      <c r="AK531" s="175"/>
      <c r="AL531" s="175"/>
      <c r="AM531" s="175"/>
      <c r="AN531" s="175"/>
      <c r="AO531" s="175"/>
      <c r="AP531" s="175"/>
      <c r="AQ531" s="175"/>
      <c r="AR531" s="175"/>
    </row>
    <row r="532" spans="1:44" ht="102" hidden="1" x14ac:dyDescent="0.3">
      <c r="A532" s="175"/>
      <c r="B532" s="185" t="s">
        <v>4636</v>
      </c>
      <c r="C532" s="182"/>
      <c r="D532" s="183">
        <v>584.12</v>
      </c>
      <c r="E532" s="184">
        <v>584.12</v>
      </c>
      <c r="F532" s="186" t="s">
        <v>2884</v>
      </c>
      <c r="G532" s="181" t="s">
        <v>2019</v>
      </c>
      <c r="H532" s="182" t="s">
        <v>2020</v>
      </c>
      <c r="I532" s="175"/>
      <c r="J532" s="175"/>
      <c r="K532" s="175"/>
      <c r="L532" s="175"/>
      <c r="M532" s="175"/>
      <c r="N532" s="175"/>
      <c r="O532" s="175"/>
      <c r="P532" s="175"/>
      <c r="Q532" s="175"/>
      <c r="R532" s="175"/>
      <c r="S532" s="175"/>
      <c r="T532" s="175"/>
      <c r="U532" s="175"/>
      <c r="V532" s="175"/>
      <c r="W532" s="175"/>
      <c r="X532" s="175"/>
      <c r="Y532" s="175"/>
      <c r="Z532" s="175"/>
      <c r="AA532" s="175"/>
      <c r="AB532" s="175"/>
      <c r="AC532" s="175"/>
      <c r="AD532" s="175"/>
      <c r="AE532" s="175"/>
      <c r="AF532" s="175"/>
      <c r="AG532" s="175"/>
      <c r="AH532" s="175"/>
      <c r="AI532" s="175"/>
      <c r="AJ532" s="175"/>
      <c r="AK532" s="175"/>
      <c r="AL532" s="175"/>
      <c r="AM532" s="175"/>
      <c r="AN532" s="175"/>
      <c r="AO532" s="175"/>
      <c r="AP532" s="175"/>
      <c r="AQ532" s="175"/>
      <c r="AR532" s="175"/>
    </row>
    <row r="533" spans="1:44" ht="102" hidden="1" x14ac:dyDescent="0.3">
      <c r="A533" s="175"/>
      <c r="B533" s="186" t="s">
        <v>2884</v>
      </c>
      <c r="C533" s="187"/>
      <c r="D533" s="183">
        <v>584.12</v>
      </c>
      <c r="E533" s="184">
        <v>584.12</v>
      </c>
      <c r="F533" s="181" t="s">
        <v>2019</v>
      </c>
      <c r="G533" s="185" t="s">
        <v>4636</v>
      </c>
      <c r="H533" s="182"/>
      <c r="I533" s="175"/>
      <c r="J533" s="175"/>
      <c r="K533" s="175"/>
      <c r="L533" s="175"/>
      <c r="M533" s="175"/>
      <c r="N533" s="175"/>
      <c r="O533" s="175"/>
      <c r="P533" s="175"/>
      <c r="Q533" s="175"/>
      <c r="R533" s="175"/>
      <c r="S533" s="175"/>
      <c r="T533" s="175"/>
      <c r="U533" s="175"/>
      <c r="V533" s="175"/>
      <c r="W533" s="175"/>
      <c r="X533" s="175"/>
      <c r="Y533" s="175"/>
      <c r="Z533" s="175"/>
      <c r="AA533" s="175"/>
      <c r="AB533" s="175"/>
      <c r="AC533" s="175"/>
      <c r="AD533" s="175"/>
      <c r="AE533" s="175"/>
      <c r="AF533" s="175"/>
      <c r="AG533" s="175"/>
      <c r="AH533" s="175"/>
      <c r="AI533" s="175"/>
      <c r="AJ533" s="175"/>
      <c r="AK533" s="175"/>
      <c r="AL533" s="175"/>
      <c r="AM533" s="175"/>
      <c r="AN533" s="175"/>
      <c r="AO533" s="175"/>
      <c r="AP533" s="175"/>
      <c r="AQ533" s="175"/>
      <c r="AR533" s="175"/>
    </row>
    <row r="534" spans="1:44" ht="102" x14ac:dyDescent="0.3">
      <c r="A534" s="175"/>
      <c r="B534" s="181" t="s">
        <v>2019</v>
      </c>
      <c r="C534" s="182" t="s">
        <v>2020</v>
      </c>
      <c r="D534" s="183">
        <v>717.26</v>
      </c>
      <c r="E534" s="184">
        <v>717.26</v>
      </c>
      <c r="F534" s="185" t="s">
        <v>4636</v>
      </c>
      <c r="G534" s="186" t="s">
        <v>2885</v>
      </c>
      <c r="H534" s="187"/>
      <c r="I534" s="175"/>
      <c r="J534" s="175"/>
      <c r="K534" s="175"/>
      <c r="L534" s="175"/>
      <c r="M534" s="175"/>
      <c r="N534" s="175"/>
      <c r="O534" s="175"/>
      <c r="P534" s="175"/>
      <c r="Q534" s="175"/>
      <c r="R534" s="175"/>
      <c r="S534" s="175"/>
      <c r="T534" s="175"/>
      <c r="U534" s="175"/>
      <c r="V534" s="175"/>
      <c r="W534" s="175"/>
      <c r="X534" s="175"/>
      <c r="Y534" s="175"/>
      <c r="Z534" s="175"/>
      <c r="AA534" s="175"/>
      <c r="AB534" s="175"/>
      <c r="AC534" s="175"/>
      <c r="AD534" s="175"/>
      <c r="AE534" s="175"/>
      <c r="AF534" s="175"/>
      <c r="AG534" s="175"/>
      <c r="AH534" s="175"/>
      <c r="AI534" s="175"/>
      <c r="AJ534" s="175"/>
      <c r="AK534" s="175"/>
      <c r="AL534" s="175"/>
      <c r="AM534" s="175"/>
      <c r="AN534" s="175"/>
      <c r="AO534" s="175"/>
      <c r="AP534" s="175"/>
      <c r="AQ534" s="175"/>
      <c r="AR534" s="175"/>
    </row>
    <row r="535" spans="1:44" ht="102" hidden="1" x14ac:dyDescent="0.3">
      <c r="A535" s="175"/>
      <c r="B535" s="185" t="s">
        <v>4636</v>
      </c>
      <c r="C535" s="182"/>
      <c r="D535" s="183">
        <v>717.26</v>
      </c>
      <c r="E535" s="184">
        <v>717.26</v>
      </c>
      <c r="F535" s="186" t="s">
        <v>2885</v>
      </c>
      <c r="G535" s="181" t="s">
        <v>2543</v>
      </c>
      <c r="H535" s="182" t="s">
        <v>1671</v>
      </c>
      <c r="I535" s="175"/>
      <c r="J535" s="175"/>
      <c r="K535" s="175"/>
      <c r="L535" s="175"/>
      <c r="M535" s="175"/>
      <c r="N535" s="175"/>
      <c r="O535" s="175"/>
      <c r="P535" s="175"/>
      <c r="Q535" s="175"/>
      <c r="R535" s="175"/>
      <c r="S535" s="175"/>
      <c r="T535" s="175"/>
      <c r="U535" s="175"/>
      <c r="V535" s="175"/>
      <c r="W535" s="175"/>
      <c r="X535" s="175"/>
      <c r="Y535" s="175"/>
      <c r="Z535" s="175"/>
      <c r="AA535" s="175"/>
      <c r="AB535" s="175"/>
      <c r="AC535" s="175"/>
      <c r="AD535" s="175"/>
      <c r="AE535" s="175"/>
      <c r="AF535" s="175"/>
      <c r="AG535" s="175"/>
      <c r="AH535" s="175"/>
      <c r="AI535" s="175"/>
      <c r="AJ535" s="175"/>
      <c r="AK535" s="175"/>
      <c r="AL535" s="175"/>
      <c r="AM535" s="175"/>
      <c r="AN535" s="175"/>
      <c r="AO535" s="175"/>
      <c r="AP535" s="175"/>
      <c r="AQ535" s="175"/>
      <c r="AR535" s="175"/>
    </row>
    <row r="536" spans="1:44" ht="102" hidden="1" x14ac:dyDescent="0.3">
      <c r="A536" s="175"/>
      <c r="B536" s="186" t="s">
        <v>2885</v>
      </c>
      <c r="C536" s="187"/>
      <c r="D536" s="183">
        <v>717.26</v>
      </c>
      <c r="E536" s="184">
        <v>717.26</v>
      </c>
      <c r="F536" s="181" t="s">
        <v>2543</v>
      </c>
      <c r="G536" s="185" t="s">
        <v>4636</v>
      </c>
      <c r="H536" s="182"/>
      <c r="I536" s="175"/>
      <c r="J536" s="175"/>
      <c r="K536" s="175"/>
      <c r="L536" s="175"/>
      <c r="M536" s="175"/>
      <c r="N536" s="175"/>
      <c r="O536" s="175"/>
      <c r="P536" s="175"/>
      <c r="Q536" s="175"/>
      <c r="R536" s="175"/>
      <c r="S536" s="175"/>
      <c r="T536" s="175"/>
      <c r="U536" s="175"/>
      <c r="V536" s="175"/>
      <c r="W536" s="175"/>
      <c r="X536" s="175"/>
      <c r="Y536" s="175"/>
      <c r="Z536" s="175"/>
      <c r="AA536" s="175"/>
      <c r="AB536" s="175"/>
      <c r="AC536" s="175"/>
      <c r="AD536" s="175"/>
      <c r="AE536" s="175"/>
      <c r="AF536" s="175"/>
      <c r="AG536" s="175"/>
      <c r="AH536" s="175"/>
      <c r="AI536" s="175"/>
      <c r="AJ536" s="175"/>
      <c r="AK536" s="175"/>
      <c r="AL536" s="175"/>
      <c r="AM536" s="175"/>
      <c r="AN536" s="175"/>
      <c r="AO536" s="175"/>
      <c r="AP536" s="175"/>
      <c r="AQ536" s="175"/>
      <c r="AR536" s="175"/>
    </row>
    <row r="537" spans="1:44" ht="102" x14ac:dyDescent="0.3">
      <c r="A537" s="175"/>
      <c r="B537" s="181" t="s">
        <v>2543</v>
      </c>
      <c r="C537" s="182" t="s">
        <v>1671</v>
      </c>
      <c r="D537" s="183">
        <v>670.02</v>
      </c>
      <c r="E537" s="184">
        <v>670.02</v>
      </c>
      <c r="F537" s="185" t="s">
        <v>4636</v>
      </c>
      <c r="G537" s="186" t="s">
        <v>2886</v>
      </c>
      <c r="H537" s="187"/>
      <c r="I537" s="175"/>
      <c r="J537" s="175"/>
      <c r="K537" s="175"/>
      <c r="L537" s="175"/>
      <c r="M537" s="175"/>
      <c r="N537" s="175"/>
      <c r="O537" s="175"/>
      <c r="P537" s="175"/>
      <c r="Q537" s="175"/>
      <c r="R537" s="175"/>
      <c r="S537" s="175"/>
      <c r="T537" s="175"/>
      <c r="U537" s="175"/>
      <c r="V537" s="175"/>
      <c r="W537" s="175"/>
      <c r="X537" s="175"/>
      <c r="Y537" s="175"/>
      <c r="Z537" s="175"/>
      <c r="AA537" s="175"/>
      <c r="AB537" s="175"/>
      <c r="AC537" s="175"/>
      <c r="AD537" s="175"/>
      <c r="AE537" s="175"/>
      <c r="AF537" s="175"/>
      <c r="AG537" s="175"/>
      <c r="AH537" s="175"/>
      <c r="AI537" s="175"/>
      <c r="AJ537" s="175"/>
      <c r="AK537" s="175"/>
      <c r="AL537" s="175"/>
      <c r="AM537" s="175"/>
      <c r="AN537" s="175"/>
      <c r="AO537" s="175"/>
      <c r="AP537" s="175"/>
      <c r="AQ537" s="175"/>
      <c r="AR537" s="175"/>
    </row>
    <row r="538" spans="1:44" ht="102" hidden="1" x14ac:dyDescent="0.3">
      <c r="A538" s="175"/>
      <c r="B538" s="185" t="s">
        <v>4636</v>
      </c>
      <c r="C538" s="182"/>
      <c r="D538" s="183">
        <v>670.02</v>
      </c>
      <c r="E538" s="184">
        <v>670.02</v>
      </c>
      <c r="F538" s="186" t="s">
        <v>2886</v>
      </c>
      <c r="G538" s="181" t="s">
        <v>1347</v>
      </c>
      <c r="H538" s="182" t="s">
        <v>1348</v>
      </c>
      <c r="I538" s="175"/>
      <c r="J538" s="175"/>
      <c r="K538" s="175"/>
      <c r="L538" s="175"/>
      <c r="M538" s="175"/>
      <c r="N538" s="175"/>
      <c r="O538" s="175"/>
      <c r="P538" s="175"/>
      <c r="Q538" s="175"/>
      <c r="R538" s="175"/>
      <c r="S538" s="175"/>
      <c r="T538" s="175"/>
      <c r="U538" s="175"/>
      <c r="V538" s="175"/>
      <c r="W538" s="175"/>
      <c r="X538" s="175"/>
      <c r="Y538" s="175"/>
      <c r="Z538" s="175"/>
      <c r="AA538" s="175"/>
      <c r="AB538" s="175"/>
      <c r="AC538" s="175"/>
      <c r="AD538" s="175"/>
      <c r="AE538" s="175"/>
      <c r="AF538" s="175"/>
      <c r="AG538" s="175"/>
      <c r="AH538" s="175"/>
      <c r="AI538" s="175"/>
      <c r="AJ538" s="175"/>
      <c r="AK538" s="175"/>
      <c r="AL538" s="175"/>
      <c r="AM538" s="175"/>
      <c r="AN538" s="175"/>
      <c r="AO538" s="175"/>
      <c r="AP538" s="175"/>
      <c r="AQ538" s="175"/>
      <c r="AR538" s="175"/>
    </row>
    <row r="539" spans="1:44" ht="102" hidden="1" x14ac:dyDescent="0.3">
      <c r="A539" s="175"/>
      <c r="B539" s="186" t="s">
        <v>2886</v>
      </c>
      <c r="C539" s="187"/>
      <c r="D539" s="183">
        <v>670.02</v>
      </c>
      <c r="E539" s="184">
        <v>670.02</v>
      </c>
      <c r="F539" s="181" t="s">
        <v>1347</v>
      </c>
      <c r="G539" s="185" t="s">
        <v>4636</v>
      </c>
      <c r="H539" s="182"/>
      <c r="I539" s="175"/>
      <c r="J539" s="175"/>
      <c r="K539" s="175"/>
      <c r="L539" s="175"/>
      <c r="M539" s="175"/>
      <c r="N539" s="175"/>
      <c r="O539" s="175"/>
      <c r="P539" s="175"/>
      <c r="Q539" s="175"/>
      <c r="R539" s="175"/>
      <c r="S539" s="175"/>
      <c r="T539" s="175"/>
      <c r="U539" s="175"/>
      <c r="V539" s="175"/>
      <c r="W539" s="175"/>
      <c r="X539" s="175"/>
      <c r="Y539" s="175"/>
      <c r="Z539" s="175"/>
      <c r="AA539" s="175"/>
      <c r="AB539" s="175"/>
      <c r="AC539" s="175"/>
      <c r="AD539" s="175"/>
      <c r="AE539" s="175"/>
      <c r="AF539" s="175"/>
      <c r="AG539" s="175"/>
      <c r="AH539" s="175"/>
      <c r="AI539" s="175"/>
      <c r="AJ539" s="175"/>
      <c r="AK539" s="175"/>
      <c r="AL539" s="175"/>
      <c r="AM539" s="175"/>
      <c r="AN539" s="175"/>
      <c r="AO539" s="175"/>
      <c r="AP539" s="175"/>
      <c r="AQ539" s="175"/>
      <c r="AR539" s="175"/>
    </row>
    <row r="540" spans="1:44" ht="102" x14ac:dyDescent="0.3">
      <c r="A540" s="175"/>
      <c r="B540" s="181" t="s">
        <v>1347</v>
      </c>
      <c r="C540" s="182" t="s">
        <v>1348</v>
      </c>
      <c r="D540" s="183">
        <v>584.12</v>
      </c>
      <c r="E540" s="184">
        <v>584.12</v>
      </c>
      <c r="F540" s="185" t="s">
        <v>4636</v>
      </c>
      <c r="G540" s="186" t="s">
        <v>2887</v>
      </c>
      <c r="H540" s="187"/>
      <c r="I540" s="175"/>
      <c r="J540" s="175"/>
      <c r="K540" s="175"/>
      <c r="L540" s="175"/>
      <c r="M540" s="175"/>
      <c r="N540" s="175"/>
      <c r="O540" s="175"/>
      <c r="P540" s="175"/>
      <c r="Q540" s="175"/>
      <c r="R540" s="175"/>
      <c r="S540" s="175"/>
      <c r="T540" s="175"/>
      <c r="U540" s="175"/>
      <c r="V540" s="175"/>
      <c r="W540" s="175"/>
      <c r="X540" s="175"/>
      <c r="Y540" s="175"/>
      <c r="Z540" s="175"/>
      <c r="AA540" s="175"/>
      <c r="AB540" s="175"/>
      <c r="AC540" s="175"/>
      <c r="AD540" s="175"/>
      <c r="AE540" s="175"/>
      <c r="AF540" s="175"/>
      <c r="AG540" s="175"/>
      <c r="AH540" s="175"/>
      <c r="AI540" s="175"/>
      <c r="AJ540" s="175"/>
      <c r="AK540" s="175"/>
      <c r="AL540" s="175"/>
      <c r="AM540" s="175"/>
      <c r="AN540" s="175"/>
      <c r="AO540" s="175"/>
      <c r="AP540" s="175"/>
      <c r="AQ540" s="175"/>
      <c r="AR540" s="175"/>
    </row>
    <row r="541" spans="1:44" ht="102" hidden="1" x14ac:dyDescent="0.3">
      <c r="A541" s="175"/>
      <c r="B541" s="185" t="s">
        <v>4636</v>
      </c>
      <c r="C541" s="182"/>
      <c r="D541" s="183">
        <v>584.12</v>
      </c>
      <c r="E541" s="184">
        <v>584.12</v>
      </c>
      <c r="F541" s="186" t="s">
        <v>2887</v>
      </c>
      <c r="G541" s="181" t="s">
        <v>2562</v>
      </c>
      <c r="H541" s="182" t="s">
        <v>1503</v>
      </c>
      <c r="I541" s="175"/>
      <c r="J541" s="175"/>
      <c r="K541" s="175"/>
      <c r="L541" s="175"/>
      <c r="M541" s="175"/>
      <c r="N541" s="175"/>
      <c r="O541" s="175"/>
      <c r="P541" s="175"/>
      <c r="Q541" s="175"/>
      <c r="R541" s="175"/>
      <c r="S541" s="175"/>
      <c r="T541" s="175"/>
      <c r="U541" s="175"/>
      <c r="V541" s="175"/>
      <c r="W541" s="175"/>
      <c r="X541" s="175"/>
      <c r="Y541" s="175"/>
      <c r="Z541" s="175"/>
      <c r="AA541" s="175"/>
      <c r="AB541" s="175"/>
      <c r="AC541" s="175"/>
      <c r="AD541" s="175"/>
      <c r="AE541" s="175"/>
      <c r="AF541" s="175"/>
      <c r="AG541" s="175"/>
      <c r="AH541" s="175"/>
      <c r="AI541" s="175"/>
      <c r="AJ541" s="175"/>
      <c r="AK541" s="175"/>
      <c r="AL541" s="175"/>
      <c r="AM541" s="175"/>
      <c r="AN541" s="175"/>
      <c r="AO541" s="175"/>
      <c r="AP541" s="175"/>
      <c r="AQ541" s="175"/>
      <c r="AR541" s="175"/>
    </row>
    <row r="542" spans="1:44" ht="102" hidden="1" x14ac:dyDescent="0.3">
      <c r="A542" s="175"/>
      <c r="B542" s="186" t="s">
        <v>2887</v>
      </c>
      <c r="C542" s="187"/>
      <c r="D542" s="183">
        <v>584.12</v>
      </c>
      <c r="E542" s="184">
        <v>584.12</v>
      </c>
      <c r="F542" s="181" t="s">
        <v>2562</v>
      </c>
      <c r="G542" s="185" t="s">
        <v>4636</v>
      </c>
      <c r="H542" s="182"/>
      <c r="I542" s="175"/>
      <c r="J542" s="175"/>
      <c r="K542" s="175"/>
      <c r="L542" s="175"/>
      <c r="M542" s="175"/>
      <c r="N542" s="175"/>
      <c r="O542" s="175"/>
      <c r="P542" s="175"/>
      <c r="Q542" s="175"/>
      <c r="R542" s="175"/>
      <c r="S542" s="175"/>
      <c r="T542" s="175"/>
      <c r="U542" s="175"/>
      <c r="V542" s="175"/>
      <c r="W542" s="175"/>
      <c r="X542" s="175"/>
      <c r="Y542" s="175"/>
      <c r="Z542" s="175"/>
      <c r="AA542" s="175"/>
      <c r="AB542" s="175"/>
      <c r="AC542" s="175"/>
      <c r="AD542" s="175"/>
      <c r="AE542" s="175"/>
      <c r="AF542" s="175"/>
      <c r="AG542" s="175"/>
      <c r="AH542" s="175"/>
      <c r="AI542" s="175"/>
      <c r="AJ542" s="175"/>
      <c r="AK542" s="175"/>
      <c r="AL542" s="175"/>
      <c r="AM542" s="175"/>
      <c r="AN542" s="175"/>
      <c r="AO542" s="175"/>
      <c r="AP542" s="175"/>
      <c r="AQ542" s="175"/>
      <c r="AR542" s="175"/>
    </row>
    <row r="543" spans="1:44" ht="102" x14ac:dyDescent="0.3">
      <c r="A543" s="175"/>
      <c r="B543" s="181" t="s">
        <v>2562</v>
      </c>
      <c r="C543" s="182" t="s">
        <v>1503</v>
      </c>
      <c r="D543" s="183">
        <v>743.03</v>
      </c>
      <c r="E543" s="184">
        <v>743.03</v>
      </c>
      <c r="F543" s="185" t="s">
        <v>4636</v>
      </c>
      <c r="G543" s="186" t="s">
        <v>3853</v>
      </c>
      <c r="H543" s="187"/>
      <c r="I543" s="175"/>
      <c r="J543" s="175"/>
      <c r="K543" s="175"/>
      <c r="L543" s="175"/>
      <c r="M543" s="175"/>
      <c r="N543" s="175"/>
      <c r="O543" s="175"/>
      <c r="P543" s="175"/>
      <c r="Q543" s="175"/>
      <c r="R543" s="175"/>
      <c r="S543" s="175"/>
      <c r="T543" s="175"/>
      <c r="U543" s="175"/>
      <c r="V543" s="175"/>
      <c r="W543" s="175"/>
      <c r="X543" s="175"/>
      <c r="Y543" s="175"/>
      <c r="Z543" s="175"/>
      <c r="AA543" s="175"/>
      <c r="AB543" s="175"/>
      <c r="AC543" s="175"/>
      <c r="AD543" s="175"/>
      <c r="AE543" s="175"/>
      <c r="AF543" s="175"/>
      <c r="AG543" s="175"/>
      <c r="AH543" s="175"/>
      <c r="AI543" s="175"/>
      <c r="AJ543" s="175"/>
      <c r="AK543" s="175"/>
      <c r="AL543" s="175"/>
      <c r="AM543" s="175"/>
      <c r="AN543" s="175"/>
      <c r="AO543" s="175"/>
      <c r="AP543" s="175"/>
      <c r="AQ543" s="175"/>
      <c r="AR543" s="175"/>
    </row>
    <row r="544" spans="1:44" ht="102" hidden="1" x14ac:dyDescent="0.3">
      <c r="A544" s="175"/>
      <c r="B544" s="185" t="s">
        <v>4636</v>
      </c>
      <c r="C544" s="182"/>
      <c r="D544" s="183">
        <v>743.03</v>
      </c>
      <c r="E544" s="184">
        <v>743.03</v>
      </c>
      <c r="F544" s="186" t="s">
        <v>3853</v>
      </c>
      <c r="G544" s="181" t="s">
        <v>1557</v>
      </c>
      <c r="H544" s="182" t="s">
        <v>1558</v>
      </c>
      <c r="I544" s="175"/>
      <c r="J544" s="175"/>
      <c r="K544" s="175"/>
      <c r="L544" s="175"/>
      <c r="M544" s="175"/>
      <c r="N544" s="175"/>
      <c r="O544" s="175"/>
      <c r="P544" s="175"/>
      <c r="Q544" s="175"/>
      <c r="R544" s="175"/>
      <c r="S544" s="175"/>
      <c r="T544" s="175"/>
      <c r="U544" s="175"/>
      <c r="V544" s="175"/>
      <c r="W544" s="175"/>
      <c r="X544" s="175"/>
      <c r="Y544" s="175"/>
      <c r="Z544" s="175"/>
      <c r="AA544" s="175"/>
      <c r="AB544" s="175"/>
      <c r="AC544" s="175"/>
      <c r="AD544" s="175"/>
      <c r="AE544" s="175"/>
      <c r="AF544" s="175"/>
      <c r="AG544" s="175"/>
      <c r="AH544" s="175"/>
      <c r="AI544" s="175"/>
      <c r="AJ544" s="175"/>
      <c r="AK544" s="175"/>
      <c r="AL544" s="175"/>
      <c r="AM544" s="175"/>
      <c r="AN544" s="175"/>
      <c r="AO544" s="175"/>
      <c r="AP544" s="175"/>
      <c r="AQ544" s="175"/>
      <c r="AR544" s="175"/>
    </row>
    <row r="545" spans="1:44" ht="102" hidden="1" x14ac:dyDescent="0.3">
      <c r="A545" s="175"/>
      <c r="B545" s="186" t="s">
        <v>3853</v>
      </c>
      <c r="C545" s="187"/>
      <c r="D545" s="183">
        <v>743.03</v>
      </c>
      <c r="E545" s="184">
        <v>743.03</v>
      </c>
      <c r="F545" s="181" t="s">
        <v>1557</v>
      </c>
      <c r="G545" s="185" t="s">
        <v>4636</v>
      </c>
      <c r="H545" s="182"/>
      <c r="I545" s="175"/>
      <c r="J545" s="175"/>
      <c r="K545" s="175"/>
      <c r="L545" s="175"/>
      <c r="M545" s="175"/>
      <c r="N545" s="175"/>
      <c r="O545" s="175"/>
      <c r="P545" s="175"/>
      <c r="Q545" s="175"/>
      <c r="R545" s="175"/>
      <c r="S545" s="175"/>
      <c r="T545" s="175"/>
      <c r="U545" s="175"/>
      <c r="V545" s="175"/>
      <c r="W545" s="175"/>
      <c r="X545" s="175"/>
      <c r="Y545" s="175"/>
      <c r="Z545" s="175"/>
      <c r="AA545" s="175"/>
      <c r="AB545" s="175"/>
      <c r="AC545" s="175"/>
      <c r="AD545" s="175"/>
      <c r="AE545" s="175"/>
      <c r="AF545" s="175"/>
      <c r="AG545" s="175"/>
      <c r="AH545" s="175"/>
      <c r="AI545" s="175"/>
      <c r="AJ545" s="175"/>
      <c r="AK545" s="175"/>
      <c r="AL545" s="175"/>
      <c r="AM545" s="175"/>
      <c r="AN545" s="175"/>
      <c r="AO545" s="175"/>
      <c r="AP545" s="175"/>
      <c r="AQ545" s="175"/>
      <c r="AR545" s="175"/>
    </row>
    <row r="546" spans="1:44" ht="102" x14ac:dyDescent="0.3">
      <c r="A546" s="175"/>
      <c r="B546" s="181" t="s">
        <v>1557</v>
      </c>
      <c r="C546" s="182" t="s">
        <v>1558</v>
      </c>
      <c r="D546" s="183">
        <v>670.02</v>
      </c>
      <c r="E546" s="184">
        <v>670.02</v>
      </c>
      <c r="F546" s="185" t="s">
        <v>4636</v>
      </c>
      <c r="G546" s="186" t="s">
        <v>2888</v>
      </c>
      <c r="H546" s="187"/>
      <c r="I546" s="175"/>
      <c r="J546" s="175"/>
      <c r="K546" s="175"/>
      <c r="L546" s="175"/>
      <c r="M546" s="175"/>
      <c r="N546" s="175"/>
      <c r="O546" s="175"/>
      <c r="P546" s="175"/>
      <c r="Q546" s="175"/>
      <c r="R546" s="175"/>
      <c r="S546" s="175"/>
      <c r="T546" s="175"/>
      <c r="U546" s="175"/>
      <c r="V546" s="175"/>
      <c r="W546" s="175"/>
      <c r="X546" s="175"/>
      <c r="Y546" s="175"/>
      <c r="Z546" s="175"/>
      <c r="AA546" s="175"/>
      <c r="AB546" s="175"/>
      <c r="AC546" s="175"/>
      <c r="AD546" s="175"/>
      <c r="AE546" s="175"/>
      <c r="AF546" s="175"/>
      <c r="AG546" s="175"/>
      <c r="AH546" s="175"/>
      <c r="AI546" s="175"/>
      <c r="AJ546" s="175"/>
      <c r="AK546" s="175"/>
      <c r="AL546" s="175"/>
      <c r="AM546" s="175"/>
      <c r="AN546" s="175"/>
      <c r="AO546" s="175"/>
      <c r="AP546" s="175"/>
      <c r="AQ546" s="175"/>
      <c r="AR546" s="175"/>
    </row>
    <row r="547" spans="1:44" ht="102" hidden="1" x14ac:dyDescent="0.3">
      <c r="A547" s="175"/>
      <c r="B547" s="185" t="s">
        <v>4636</v>
      </c>
      <c r="C547" s="182"/>
      <c r="D547" s="183">
        <v>670.02</v>
      </c>
      <c r="E547" s="184">
        <v>670.02</v>
      </c>
      <c r="F547" s="186" t="s">
        <v>2888</v>
      </c>
      <c r="G547" s="181" t="s">
        <v>674</v>
      </c>
      <c r="H547" s="182" t="s">
        <v>675</v>
      </c>
      <c r="I547" s="175"/>
      <c r="J547" s="175"/>
      <c r="K547" s="175"/>
      <c r="L547" s="175"/>
      <c r="M547" s="175"/>
      <c r="N547" s="175"/>
      <c r="O547" s="175"/>
      <c r="P547" s="175"/>
      <c r="Q547" s="175"/>
      <c r="R547" s="175"/>
      <c r="S547" s="175"/>
      <c r="T547" s="175"/>
      <c r="U547" s="175"/>
      <c r="V547" s="175"/>
      <c r="W547" s="175"/>
      <c r="X547" s="175"/>
      <c r="Y547" s="175"/>
      <c r="Z547" s="175"/>
      <c r="AA547" s="175"/>
      <c r="AB547" s="175"/>
      <c r="AC547" s="175"/>
      <c r="AD547" s="175"/>
      <c r="AE547" s="175"/>
      <c r="AF547" s="175"/>
      <c r="AG547" s="175"/>
      <c r="AH547" s="175"/>
      <c r="AI547" s="175"/>
      <c r="AJ547" s="175"/>
      <c r="AK547" s="175"/>
      <c r="AL547" s="175"/>
      <c r="AM547" s="175"/>
      <c r="AN547" s="175"/>
      <c r="AO547" s="175"/>
      <c r="AP547" s="175"/>
      <c r="AQ547" s="175"/>
      <c r="AR547" s="175"/>
    </row>
    <row r="548" spans="1:44" ht="102" hidden="1" x14ac:dyDescent="0.3">
      <c r="A548" s="175"/>
      <c r="B548" s="186" t="s">
        <v>2888</v>
      </c>
      <c r="C548" s="187"/>
      <c r="D548" s="183">
        <v>670.02</v>
      </c>
      <c r="E548" s="184">
        <v>670.02</v>
      </c>
      <c r="F548" s="181" t="s">
        <v>674</v>
      </c>
      <c r="G548" s="185" t="s">
        <v>4636</v>
      </c>
      <c r="H548" s="182"/>
      <c r="I548" s="175"/>
      <c r="J548" s="175"/>
      <c r="K548" s="175"/>
      <c r="L548" s="175"/>
      <c r="M548" s="175"/>
      <c r="N548" s="175"/>
      <c r="O548" s="175"/>
      <c r="P548" s="175"/>
      <c r="Q548" s="175"/>
      <c r="R548" s="175"/>
      <c r="S548" s="175"/>
      <c r="T548" s="175"/>
      <c r="U548" s="175"/>
      <c r="V548" s="175"/>
      <c r="W548" s="175"/>
      <c r="X548" s="175"/>
      <c r="Y548" s="175"/>
      <c r="Z548" s="175"/>
      <c r="AA548" s="175"/>
      <c r="AB548" s="175"/>
      <c r="AC548" s="175"/>
      <c r="AD548" s="175"/>
      <c r="AE548" s="175"/>
      <c r="AF548" s="175"/>
      <c r="AG548" s="175"/>
      <c r="AH548" s="175"/>
      <c r="AI548" s="175"/>
      <c r="AJ548" s="175"/>
      <c r="AK548" s="175"/>
      <c r="AL548" s="175"/>
      <c r="AM548" s="175"/>
      <c r="AN548" s="175"/>
      <c r="AO548" s="175"/>
      <c r="AP548" s="175"/>
      <c r="AQ548" s="175"/>
      <c r="AR548" s="175"/>
    </row>
    <row r="549" spans="1:44" ht="102" x14ac:dyDescent="0.3">
      <c r="A549" s="175"/>
      <c r="B549" s="181" t="s">
        <v>674</v>
      </c>
      <c r="C549" s="182" t="s">
        <v>675</v>
      </c>
      <c r="D549" s="183">
        <v>743.03</v>
      </c>
      <c r="E549" s="184">
        <v>743.03</v>
      </c>
      <c r="F549" s="185" t="s">
        <v>4636</v>
      </c>
      <c r="G549" s="186" t="s">
        <v>2675</v>
      </c>
      <c r="H549" s="187"/>
      <c r="I549" s="175"/>
      <c r="J549" s="175"/>
      <c r="K549" s="175"/>
      <c r="L549" s="175"/>
      <c r="M549" s="175"/>
      <c r="N549" s="175"/>
      <c r="O549" s="175"/>
      <c r="P549" s="175"/>
      <c r="Q549" s="175"/>
      <c r="R549" s="175"/>
      <c r="S549" s="175"/>
      <c r="T549" s="175"/>
      <c r="U549" s="175"/>
      <c r="V549" s="175"/>
      <c r="W549" s="175"/>
      <c r="X549" s="175"/>
      <c r="Y549" s="175"/>
      <c r="Z549" s="175"/>
      <c r="AA549" s="175"/>
      <c r="AB549" s="175"/>
      <c r="AC549" s="175"/>
      <c r="AD549" s="175"/>
      <c r="AE549" s="175"/>
      <c r="AF549" s="175"/>
      <c r="AG549" s="175"/>
      <c r="AH549" s="175"/>
      <c r="AI549" s="175"/>
      <c r="AJ549" s="175"/>
      <c r="AK549" s="175"/>
      <c r="AL549" s="175"/>
      <c r="AM549" s="175"/>
      <c r="AN549" s="175"/>
      <c r="AO549" s="175"/>
      <c r="AP549" s="175"/>
      <c r="AQ549" s="175"/>
      <c r="AR549" s="175"/>
    </row>
    <row r="550" spans="1:44" ht="102" hidden="1" x14ac:dyDescent="0.3">
      <c r="A550" s="175"/>
      <c r="B550" s="185" t="s">
        <v>4636</v>
      </c>
      <c r="C550" s="182"/>
      <c r="D550" s="183">
        <v>743.03</v>
      </c>
      <c r="E550" s="184">
        <v>743.03</v>
      </c>
      <c r="F550" s="186" t="s">
        <v>2675</v>
      </c>
      <c r="G550" s="181" t="s">
        <v>1265</v>
      </c>
      <c r="H550" s="182" t="s">
        <v>1266</v>
      </c>
      <c r="I550" s="175"/>
      <c r="J550" s="175"/>
      <c r="K550" s="175"/>
      <c r="L550" s="175"/>
      <c r="M550" s="175"/>
      <c r="N550" s="175"/>
      <c r="O550" s="175"/>
      <c r="P550" s="175"/>
      <c r="Q550" s="175"/>
      <c r="R550" s="175"/>
      <c r="S550" s="175"/>
      <c r="T550" s="175"/>
      <c r="U550" s="175"/>
      <c r="V550" s="175"/>
      <c r="W550" s="175"/>
      <c r="X550" s="175"/>
      <c r="Y550" s="175"/>
      <c r="Z550" s="175"/>
      <c r="AA550" s="175"/>
      <c r="AB550" s="175"/>
      <c r="AC550" s="175"/>
      <c r="AD550" s="175"/>
      <c r="AE550" s="175"/>
      <c r="AF550" s="175"/>
      <c r="AG550" s="175"/>
      <c r="AH550" s="175"/>
      <c r="AI550" s="175"/>
      <c r="AJ550" s="175"/>
      <c r="AK550" s="175"/>
      <c r="AL550" s="175"/>
      <c r="AM550" s="175"/>
      <c r="AN550" s="175"/>
      <c r="AO550" s="175"/>
      <c r="AP550" s="175"/>
      <c r="AQ550" s="175"/>
      <c r="AR550" s="175"/>
    </row>
    <row r="551" spans="1:44" ht="102" hidden="1" x14ac:dyDescent="0.3">
      <c r="A551" s="175"/>
      <c r="B551" s="186" t="s">
        <v>2675</v>
      </c>
      <c r="C551" s="187"/>
      <c r="D551" s="183">
        <v>743.03</v>
      </c>
      <c r="E551" s="184">
        <v>743.03</v>
      </c>
      <c r="F551" s="181" t="s">
        <v>1265</v>
      </c>
      <c r="G551" s="185" t="s">
        <v>4636</v>
      </c>
      <c r="H551" s="182"/>
      <c r="I551" s="175"/>
      <c r="J551" s="175"/>
      <c r="K551" s="175"/>
      <c r="L551" s="175"/>
      <c r="M551" s="175"/>
      <c r="N551" s="175"/>
      <c r="O551" s="175"/>
      <c r="P551" s="175"/>
      <c r="Q551" s="175"/>
      <c r="R551" s="175"/>
      <c r="S551" s="175"/>
      <c r="T551" s="175"/>
      <c r="U551" s="175"/>
      <c r="V551" s="175"/>
      <c r="W551" s="175"/>
      <c r="X551" s="175"/>
      <c r="Y551" s="175"/>
      <c r="Z551" s="175"/>
      <c r="AA551" s="175"/>
      <c r="AB551" s="175"/>
      <c r="AC551" s="175"/>
      <c r="AD551" s="175"/>
      <c r="AE551" s="175"/>
      <c r="AF551" s="175"/>
      <c r="AG551" s="175"/>
      <c r="AH551" s="175"/>
      <c r="AI551" s="175"/>
      <c r="AJ551" s="175"/>
      <c r="AK551" s="175"/>
      <c r="AL551" s="175"/>
      <c r="AM551" s="175"/>
      <c r="AN551" s="175"/>
      <c r="AO551" s="175"/>
      <c r="AP551" s="175"/>
      <c r="AQ551" s="175"/>
      <c r="AR551" s="175"/>
    </row>
    <row r="552" spans="1:44" ht="102" x14ac:dyDescent="0.3">
      <c r="A552" s="175"/>
      <c r="B552" s="181" t="s">
        <v>1265</v>
      </c>
      <c r="C552" s="182" t="s">
        <v>1266</v>
      </c>
      <c r="D552" s="183">
        <v>584.12</v>
      </c>
      <c r="E552" s="184">
        <v>584.12</v>
      </c>
      <c r="F552" s="185" t="s">
        <v>4636</v>
      </c>
      <c r="G552" s="186" t="s">
        <v>2889</v>
      </c>
      <c r="H552" s="187"/>
      <c r="I552" s="175"/>
      <c r="J552" s="175"/>
      <c r="K552" s="175"/>
      <c r="L552" s="175"/>
      <c r="M552" s="175"/>
      <c r="N552" s="175"/>
      <c r="O552" s="175"/>
      <c r="P552" s="175"/>
      <c r="Q552" s="175"/>
      <c r="R552" s="175"/>
      <c r="S552" s="175"/>
      <c r="T552" s="175"/>
      <c r="U552" s="175"/>
      <c r="V552" s="175"/>
      <c r="W552" s="175"/>
      <c r="X552" s="175"/>
      <c r="Y552" s="175"/>
      <c r="Z552" s="175"/>
      <c r="AA552" s="175"/>
      <c r="AB552" s="175"/>
      <c r="AC552" s="175"/>
      <c r="AD552" s="175"/>
      <c r="AE552" s="175"/>
      <c r="AF552" s="175"/>
      <c r="AG552" s="175"/>
      <c r="AH552" s="175"/>
      <c r="AI552" s="175"/>
      <c r="AJ552" s="175"/>
      <c r="AK552" s="175"/>
      <c r="AL552" s="175"/>
      <c r="AM552" s="175"/>
      <c r="AN552" s="175"/>
      <c r="AO552" s="175"/>
      <c r="AP552" s="175"/>
      <c r="AQ552" s="175"/>
      <c r="AR552" s="175"/>
    </row>
    <row r="553" spans="1:44" ht="102" hidden="1" x14ac:dyDescent="0.3">
      <c r="A553" s="175"/>
      <c r="B553" s="185" t="s">
        <v>4636</v>
      </c>
      <c r="C553" s="182"/>
      <c r="D553" s="183">
        <v>584.12</v>
      </c>
      <c r="E553" s="184">
        <v>584.12</v>
      </c>
      <c r="F553" s="186" t="s">
        <v>2889</v>
      </c>
      <c r="G553" s="181" t="s">
        <v>2046</v>
      </c>
      <c r="H553" s="182" t="s">
        <v>2047</v>
      </c>
      <c r="I553" s="175"/>
      <c r="J553" s="175"/>
      <c r="K553" s="175"/>
      <c r="L553" s="175"/>
      <c r="M553" s="175"/>
      <c r="N553" s="175"/>
      <c r="O553" s="175"/>
      <c r="P553" s="175"/>
      <c r="Q553" s="175"/>
      <c r="R553" s="175"/>
      <c r="S553" s="175"/>
      <c r="T553" s="175"/>
      <c r="U553" s="175"/>
      <c r="V553" s="175"/>
      <c r="W553" s="175"/>
      <c r="X553" s="175"/>
      <c r="Y553" s="175"/>
      <c r="Z553" s="175"/>
      <c r="AA553" s="175"/>
      <c r="AB553" s="175"/>
      <c r="AC553" s="175"/>
      <c r="AD553" s="175"/>
      <c r="AE553" s="175"/>
      <c r="AF553" s="175"/>
      <c r="AG553" s="175"/>
      <c r="AH553" s="175"/>
      <c r="AI553" s="175"/>
      <c r="AJ553" s="175"/>
      <c r="AK553" s="175"/>
      <c r="AL553" s="175"/>
      <c r="AM553" s="175"/>
      <c r="AN553" s="175"/>
      <c r="AO553" s="175"/>
      <c r="AP553" s="175"/>
      <c r="AQ553" s="175"/>
      <c r="AR553" s="175"/>
    </row>
    <row r="554" spans="1:44" ht="102" hidden="1" x14ac:dyDescent="0.3">
      <c r="A554" s="175"/>
      <c r="B554" s="186" t="s">
        <v>2889</v>
      </c>
      <c r="C554" s="187"/>
      <c r="D554" s="183">
        <v>584.12</v>
      </c>
      <c r="E554" s="184">
        <v>584.12</v>
      </c>
      <c r="F554" s="181" t="s">
        <v>2046</v>
      </c>
      <c r="G554" s="185" t="s">
        <v>4636</v>
      </c>
      <c r="H554" s="182"/>
      <c r="I554" s="175"/>
      <c r="J554" s="175"/>
      <c r="K554" s="175"/>
      <c r="L554" s="175"/>
      <c r="M554" s="175"/>
      <c r="N554" s="175"/>
      <c r="O554" s="175"/>
      <c r="P554" s="175"/>
      <c r="Q554" s="175"/>
      <c r="R554" s="175"/>
      <c r="S554" s="175"/>
      <c r="T554" s="175"/>
      <c r="U554" s="175"/>
      <c r="V554" s="175"/>
      <c r="W554" s="175"/>
      <c r="X554" s="175"/>
      <c r="Y554" s="175"/>
      <c r="Z554" s="175"/>
      <c r="AA554" s="175"/>
      <c r="AB554" s="175"/>
      <c r="AC554" s="175"/>
      <c r="AD554" s="175"/>
      <c r="AE554" s="175"/>
      <c r="AF554" s="175"/>
      <c r="AG554" s="175"/>
      <c r="AH554" s="175"/>
      <c r="AI554" s="175"/>
      <c r="AJ554" s="175"/>
      <c r="AK554" s="175"/>
      <c r="AL554" s="175"/>
      <c r="AM554" s="175"/>
      <c r="AN554" s="175"/>
      <c r="AO554" s="175"/>
      <c r="AP554" s="175"/>
      <c r="AQ554" s="175"/>
      <c r="AR554" s="175"/>
    </row>
    <row r="555" spans="1:44" ht="102" x14ac:dyDescent="0.3">
      <c r="A555" s="175"/>
      <c r="B555" s="181" t="s">
        <v>2046</v>
      </c>
      <c r="C555" s="182" t="s">
        <v>2047</v>
      </c>
      <c r="D555" s="183">
        <v>743.03</v>
      </c>
      <c r="E555" s="184">
        <v>743.03</v>
      </c>
      <c r="F555" s="185" t="s">
        <v>4636</v>
      </c>
      <c r="G555" s="186" t="s">
        <v>2890</v>
      </c>
      <c r="H555" s="187"/>
      <c r="I555" s="175"/>
      <c r="J555" s="175"/>
      <c r="K555" s="175"/>
      <c r="L555" s="175"/>
      <c r="M555" s="175"/>
      <c r="N555" s="175"/>
      <c r="O555" s="175"/>
      <c r="P555" s="175"/>
      <c r="Q555" s="175"/>
      <c r="R555" s="175"/>
      <c r="S555" s="175"/>
      <c r="T555" s="175"/>
      <c r="U555" s="175"/>
      <c r="V555" s="175"/>
      <c r="W555" s="175"/>
      <c r="X555" s="175"/>
      <c r="Y555" s="175"/>
      <c r="Z555" s="175"/>
      <c r="AA555" s="175"/>
      <c r="AB555" s="175"/>
      <c r="AC555" s="175"/>
      <c r="AD555" s="175"/>
      <c r="AE555" s="175"/>
      <c r="AF555" s="175"/>
      <c r="AG555" s="175"/>
      <c r="AH555" s="175"/>
      <c r="AI555" s="175"/>
      <c r="AJ555" s="175"/>
      <c r="AK555" s="175"/>
      <c r="AL555" s="175"/>
      <c r="AM555" s="175"/>
      <c r="AN555" s="175"/>
      <c r="AO555" s="175"/>
      <c r="AP555" s="175"/>
      <c r="AQ555" s="175"/>
      <c r="AR555" s="175"/>
    </row>
    <row r="556" spans="1:44" ht="102" hidden="1" x14ac:dyDescent="0.3">
      <c r="A556" s="175"/>
      <c r="B556" s="185" t="s">
        <v>4636</v>
      </c>
      <c r="C556" s="182"/>
      <c r="D556" s="183">
        <v>743.03</v>
      </c>
      <c r="E556" s="184">
        <v>743.03</v>
      </c>
      <c r="F556" s="186" t="s">
        <v>2890</v>
      </c>
      <c r="G556" s="181" t="s">
        <v>1917</v>
      </c>
      <c r="H556" s="182" t="s">
        <v>1918</v>
      </c>
      <c r="I556" s="175"/>
      <c r="J556" s="175"/>
      <c r="K556" s="175"/>
      <c r="L556" s="175"/>
      <c r="M556" s="175"/>
      <c r="N556" s="175"/>
      <c r="O556" s="175"/>
      <c r="P556" s="175"/>
      <c r="Q556" s="175"/>
      <c r="R556" s="175"/>
      <c r="S556" s="175"/>
      <c r="T556" s="175"/>
      <c r="U556" s="175"/>
      <c r="V556" s="175"/>
      <c r="W556" s="175"/>
      <c r="X556" s="175"/>
      <c r="Y556" s="175"/>
      <c r="Z556" s="175"/>
      <c r="AA556" s="175"/>
      <c r="AB556" s="175"/>
      <c r="AC556" s="175"/>
      <c r="AD556" s="175"/>
      <c r="AE556" s="175"/>
      <c r="AF556" s="175"/>
      <c r="AG556" s="175"/>
      <c r="AH556" s="175"/>
      <c r="AI556" s="175"/>
      <c r="AJ556" s="175"/>
      <c r="AK556" s="175"/>
      <c r="AL556" s="175"/>
      <c r="AM556" s="175"/>
      <c r="AN556" s="175"/>
      <c r="AO556" s="175"/>
      <c r="AP556" s="175"/>
      <c r="AQ556" s="175"/>
      <c r="AR556" s="175"/>
    </row>
    <row r="557" spans="1:44" ht="102" hidden="1" x14ac:dyDescent="0.3">
      <c r="A557" s="175"/>
      <c r="B557" s="186" t="s">
        <v>2890</v>
      </c>
      <c r="C557" s="187"/>
      <c r="D557" s="183">
        <v>743.03</v>
      </c>
      <c r="E557" s="184">
        <v>743.03</v>
      </c>
      <c r="F557" s="181" t="s">
        <v>1917</v>
      </c>
      <c r="G557" s="185" t="s">
        <v>4636</v>
      </c>
      <c r="H557" s="182"/>
      <c r="I557" s="175"/>
      <c r="J557" s="175"/>
      <c r="K557" s="175"/>
      <c r="L557" s="175"/>
      <c r="M557" s="175"/>
      <c r="N557" s="175"/>
      <c r="O557" s="175"/>
      <c r="P557" s="175"/>
      <c r="Q557" s="175"/>
      <c r="R557" s="175"/>
      <c r="S557" s="175"/>
      <c r="T557" s="175"/>
      <c r="U557" s="175"/>
      <c r="V557" s="175"/>
      <c r="W557" s="175"/>
      <c r="X557" s="175"/>
      <c r="Y557" s="175"/>
      <c r="Z557" s="175"/>
      <c r="AA557" s="175"/>
      <c r="AB557" s="175"/>
      <c r="AC557" s="175"/>
      <c r="AD557" s="175"/>
      <c r="AE557" s="175"/>
      <c r="AF557" s="175"/>
      <c r="AG557" s="175"/>
      <c r="AH557" s="175"/>
      <c r="AI557" s="175"/>
      <c r="AJ557" s="175"/>
      <c r="AK557" s="175"/>
      <c r="AL557" s="175"/>
      <c r="AM557" s="175"/>
      <c r="AN557" s="175"/>
      <c r="AO557" s="175"/>
      <c r="AP557" s="175"/>
      <c r="AQ557" s="175"/>
      <c r="AR557" s="175"/>
    </row>
    <row r="558" spans="1:44" ht="102" x14ac:dyDescent="0.3">
      <c r="A558" s="175"/>
      <c r="B558" s="181" t="s">
        <v>1917</v>
      </c>
      <c r="C558" s="182" t="s">
        <v>1918</v>
      </c>
      <c r="D558" s="183">
        <v>670.02</v>
      </c>
      <c r="E558" s="184">
        <v>670.02</v>
      </c>
      <c r="F558" s="185" t="s">
        <v>4636</v>
      </c>
      <c r="G558" s="186" t="s">
        <v>2891</v>
      </c>
      <c r="H558" s="187"/>
      <c r="I558" s="175"/>
      <c r="J558" s="175"/>
      <c r="K558" s="175"/>
      <c r="L558" s="175"/>
      <c r="M558" s="175"/>
      <c r="N558" s="175"/>
      <c r="O558" s="175"/>
      <c r="P558" s="175"/>
      <c r="Q558" s="175"/>
      <c r="R558" s="175"/>
      <c r="S558" s="175"/>
      <c r="T558" s="175"/>
      <c r="U558" s="175"/>
      <c r="V558" s="175"/>
      <c r="W558" s="175"/>
      <c r="X558" s="175"/>
      <c r="Y558" s="175"/>
      <c r="Z558" s="175"/>
      <c r="AA558" s="175"/>
      <c r="AB558" s="175"/>
      <c r="AC558" s="175"/>
      <c r="AD558" s="175"/>
      <c r="AE558" s="175"/>
      <c r="AF558" s="175"/>
      <c r="AG558" s="175"/>
      <c r="AH558" s="175"/>
      <c r="AI558" s="175"/>
      <c r="AJ558" s="175"/>
      <c r="AK558" s="175"/>
      <c r="AL558" s="175"/>
      <c r="AM558" s="175"/>
      <c r="AN558" s="175"/>
      <c r="AO558" s="175"/>
      <c r="AP558" s="175"/>
      <c r="AQ558" s="175"/>
      <c r="AR558" s="175"/>
    </row>
    <row r="559" spans="1:44" ht="102" hidden="1" x14ac:dyDescent="0.3">
      <c r="A559" s="175"/>
      <c r="B559" s="185" t="s">
        <v>4636</v>
      </c>
      <c r="C559" s="182"/>
      <c r="D559" s="183">
        <v>670.02</v>
      </c>
      <c r="E559" s="184">
        <v>670.02</v>
      </c>
      <c r="F559" s="186" t="s">
        <v>2891</v>
      </c>
      <c r="G559" s="181" t="s">
        <v>1651</v>
      </c>
      <c r="H559" s="182" t="s">
        <v>1652</v>
      </c>
      <c r="I559" s="175"/>
      <c r="J559" s="175"/>
      <c r="K559" s="175"/>
      <c r="L559" s="175"/>
      <c r="M559" s="175"/>
      <c r="N559" s="175"/>
      <c r="O559" s="175"/>
      <c r="P559" s="175"/>
      <c r="Q559" s="175"/>
      <c r="R559" s="175"/>
      <c r="S559" s="175"/>
      <c r="T559" s="175"/>
      <c r="U559" s="175"/>
      <c r="V559" s="175"/>
      <c r="W559" s="175"/>
      <c r="X559" s="175"/>
      <c r="Y559" s="175"/>
      <c r="Z559" s="175"/>
      <c r="AA559" s="175"/>
      <c r="AB559" s="175"/>
      <c r="AC559" s="175"/>
      <c r="AD559" s="175"/>
      <c r="AE559" s="175"/>
      <c r="AF559" s="175"/>
      <c r="AG559" s="175"/>
      <c r="AH559" s="175"/>
      <c r="AI559" s="175"/>
      <c r="AJ559" s="175"/>
      <c r="AK559" s="175"/>
      <c r="AL559" s="175"/>
      <c r="AM559" s="175"/>
      <c r="AN559" s="175"/>
      <c r="AO559" s="175"/>
      <c r="AP559" s="175"/>
      <c r="AQ559" s="175"/>
      <c r="AR559" s="175"/>
    </row>
    <row r="560" spans="1:44" ht="102" hidden="1" x14ac:dyDescent="0.3">
      <c r="A560" s="175"/>
      <c r="B560" s="186" t="s">
        <v>2891</v>
      </c>
      <c r="C560" s="187"/>
      <c r="D560" s="183">
        <v>670.02</v>
      </c>
      <c r="E560" s="184">
        <v>670.02</v>
      </c>
      <c r="F560" s="181" t="s">
        <v>1651</v>
      </c>
      <c r="G560" s="185" t="s">
        <v>4636</v>
      </c>
      <c r="H560" s="182"/>
      <c r="I560" s="175"/>
      <c r="J560" s="175"/>
      <c r="K560" s="175"/>
      <c r="L560" s="175"/>
      <c r="M560" s="175"/>
      <c r="N560" s="175"/>
      <c r="O560" s="175"/>
      <c r="P560" s="175"/>
      <c r="Q560" s="175"/>
      <c r="R560" s="175"/>
      <c r="S560" s="175"/>
      <c r="T560" s="175"/>
      <c r="U560" s="175"/>
      <c r="V560" s="175"/>
      <c r="W560" s="175"/>
      <c r="X560" s="175"/>
      <c r="Y560" s="175"/>
      <c r="Z560" s="175"/>
      <c r="AA560" s="175"/>
      <c r="AB560" s="175"/>
      <c r="AC560" s="175"/>
      <c r="AD560" s="175"/>
      <c r="AE560" s="175"/>
      <c r="AF560" s="175"/>
      <c r="AG560" s="175"/>
      <c r="AH560" s="175"/>
      <c r="AI560" s="175"/>
      <c r="AJ560" s="175"/>
      <c r="AK560" s="175"/>
      <c r="AL560" s="175"/>
      <c r="AM560" s="175"/>
      <c r="AN560" s="175"/>
      <c r="AO560" s="175"/>
      <c r="AP560" s="175"/>
      <c r="AQ560" s="175"/>
      <c r="AR560" s="175"/>
    </row>
    <row r="561" spans="1:44" ht="102" x14ac:dyDescent="0.3">
      <c r="A561" s="175"/>
      <c r="B561" s="181" t="s">
        <v>1651</v>
      </c>
      <c r="C561" s="182" t="s">
        <v>1652</v>
      </c>
      <c r="D561" s="183">
        <v>584.12</v>
      </c>
      <c r="E561" s="184">
        <v>584.12</v>
      </c>
      <c r="F561" s="185" t="s">
        <v>4636</v>
      </c>
      <c r="G561" s="186" t="s">
        <v>2892</v>
      </c>
      <c r="H561" s="187"/>
      <c r="I561" s="175"/>
      <c r="J561" s="175"/>
      <c r="K561" s="175"/>
      <c r="L561" s="175"/>
      <c r="M561" s="175"/>
      <c r="N561" s="175"/>
      <c r="O561" s="175"/>
      <c r="P561" s="175"/>
      <c r="Q561" s="175"/>
      <c r="R561" s="175"/>
      <c r="S561" s="175"/>
      <c r="T561" s="175"/>
      <c r="U561" s="175"/>
      <c r="V561" s="175"/>
      <c r="W561" s="175"/>
      <c r="X561" s="175"/>
      <c r="Y561" s="175"/>
      <c r="Z561" s="175"/>
      <c r="AA561" s="175"/>
      <c r="AB561" s="175"/>
      <c r="AC561" s="175"/>
      <c r="AD561" s="175"/>
      <c r="AE561" s="175"/>
      <c r="AF561" s="175"/>
      <c r="AG561" s="175"/>
      <c r="AH561" s="175"/>
      <c r="AI561" s="175"/>
      <c r="AJ561" s="175"/>
      <c r="AK561" s="175"/>
      <c r="AL561" s="175"/>
      <c r="AM561" s="175"/>
      <c r="AN561" s="175"/>
      <c r="AO561" s="175"/>
      <c r="AP561" s="175"/>
      <c r="AQ561" s="175"/>
      <c r="AR561" s="175"/>
    </row>
    <row r="562" spans="1:44" ht="102" hidden="1" x14ac:dyDescent="0.3">
      <c r="A562" s="175"/>
      <c r="B562" s="185" t="s">
        <v>4636</v>
      </c>
      <c r="C562" s="182"/>
      <c r="D562" s="183">
        <v>584.12</v>
      </c>
      <c r="E562" s="184">
        <v>584.12</v>
      </c>
      <c r="F562" s="186" t="s">
        <v>2892</v>
      </c>
      <c r="G562" s="181" t="s">
        <v>1410</v>
      </c>
      <c r="H562" s="182" t="s">
        <v>1411</v>
      </c>
      <c r="I562" s="175"/>
      <c r="J562" s="175"/>
      <c r="K562" s="175"/>
      <c r="L562" s="175"/>
      <c r="M562" s="175"/>
      <c r="N562" s="175"/>
      <c r="O562" s="175"/>
      <c r="P562" s="175"/>
      <c r="Q562" s="175"/>
      <c r="R562" s="175"/>
      <c r="S562" s="175"/>
      <c r="T562" s="175"/>
      <c r="U562" s="175"/>
      <c r="V562" s="175"/>
      <c r="W562" s="175"/>
      <c r="X562" s="175"/>
      <c r="Y562" s="175"/>
      <c r="Z562" s="175"/>
      <c r="AA562" s="175"/>
      <c r="AB562" s="175"/>
      <c r="AC562" s="175"/>
      <c r="AD562" s="175"/>
      <c r="AE562" s="175"/>
      <c r="AF562" s="175"/>
      <c r="AG562" s="175"/>
      <c r="AH562" s="175"/>
      <c r="AI562" s="175"/>
      <c r="AJ562" s="175"/>
      <c r="AK562" s="175"/>
      <c r="AL562" s="175"/>
      <c r="AM562" s="175"/>
      <c r="AN562" s="175"/>
      <c r="AO562" s="175"/>
      <c r="AP562" s="175"/>
      <c r="AQ562" s="175"/>
      <c r="AR562" s="175"/>
    </row>
    <row r="563" spans="1:44" ht="102" hidden="1" x14ac:dyDescent="0.3">
      <c r="A563" s="175"/>
      <c r="B563" s="186" t="s">
        <v>2892</v>
      </c>
      <c r="C563" s="187"/>
      <c r="D563" s="183">
        <v>584.12</v>
      </c>
      <c r="E563" s="184">
        <v>584.12</v>
      </c>
      <c r="F563" s="181" t="s">
        <v>1410</v>
      </c>
      <c r="G563" s="185" t="s">
        <v>4636</v>
      </c>
      <c r="H563" s="182"/>
      <c r="I563" s="175"/>
      <c r="J563" s="175"/>
      <c r="K563" s="175"/>
      <c r="L563" s="175"/>
      <c r="M563" s="175"/>
      <c r="N563" s="175"/>
      <c r="O563" s="175"/>
      <c r="P563" s="175"/>
      <c r="Q563" s="175"/>
      <c r="R563" s="175"/>
      <c r="S563" s="175"/>
      <c r="T563" s="175"/>
      <c r="U563" s="175"/>
      <c r="V563" s="175"/>
      <c r="W563" s="175"/>
      <c r="X563" s="175"/>
      <c r="Y563" s="175"/>
      <c r="Z563" s="175"/>
      <c r="AA563" s="175"/>
      <c r="AB563" s="175"/>
      <c r="AC563" s="175"/>
      <c r="AD563" s="175"/>
      <c r="AE563" s="175"/>
      <c r="AF563" s="175"/>
      <c r="AG563" s="175"/>
      <c r="AH563" s="175"/>
      <c r="AI563" s="175"/>
      <c r="AJ563" s="175"/>
      <c r="AK563" s="175"/>
      <c r="AL563" s="175"/>
      <c r="AM563" s="175"/>
      <c r="AN563" s="175"/>
      <c r="AO563" s="175"/>
      <c r="AP563" s="175"/>
      <c r="AQ563" s="175"/>
      <c r="AR563" s="175"/>
    </row>
    <row r="564" spans="1:44" ht="102" x14ac:dyDescent="0.3">
      <c r="A564" s="175"/>
      <c r="B564" s="181" t="s">
        <v>1410</v>
      </c>
      <c r="C564" s="182" t="s">
        <v>1411</v>
      </c>
      <c r="D564" s="183">
        <v>743.03</v>
      </c>
      <c r="E564" s="184">
        <v>743.03</v>
      </c>
      <c r="F564" s="185" t="s">
        <v>4636</v>
      </c>
      <c r="G564" s="186" t="s">
        <v>2893</v>
      </c>
      <c r="H564" s="187"/>
      <c r="I564" s="175"/>
      <c r="J564" s="175"/>
      <c r="K564" s="175"/>
      <c r="L564" s="175"/>
      <c r="M564" s="175"/>
      <c r="N564" s="175"/>
      <c r="O564" s="175"/>
      <c r="P564" s="175"/>
      <c r="Q564" s="175"/>
      <c r="R564" s="175"/>
      <c r="S564" s="175"/>
      <c r="T564" s="175"/>
      <c r="U564" s="175"/>
      <c r="V564" s="175"/>
      <c r="W564" s="175"/>
      <c r="X564" s="175"/>
      <c r="Y564" s="175"/>
      <c r="Z564" s="175"/>
      <c r="AA564" s="175"/>
      <c r="AB564" s="175"/>
      <c r="AC564" s="175"/>
      <c r="AD564" s="175"/>
      <c r="AE564" s="175"/>
      <c r="AF564" s="175"/>
      <c r="AG564" s="175"/>
      <c r="AH564" s="175"/>
      <c r="AI564" s="175"/>
      <c r="AJ564" s="175"/>
      <c r="AK564" s="175"/>
      <c r="AL564" s="175"/>
      <c r="AM564" s="175"/>
      <c r="AN564" s="175"/>
      <c r="AO564" s="175"/>
      <c r="AP564" s="175"/>
      <c r="AQ564" s="175"/>
      <c r="AR564" s="175"/>
    </row>
    <row r="565" spans="1:44" ht="102" hidden="1" x14ac:dyDescent="0.3">
      <c r="A565" s="175"/>
      <c r="B565" s="185" t="s">
        <v>4636</v>
      </c>
      <c r="C565" s="182"/>
      <c r="D565" s="183">
        <v>743.03</v>
      </c>
      <c r="E565" s="184">
        <v>743.03</v>
      </c>
      <c r="F565" s="186" t="s">
        <v>2893</v>
      </c>
      <c r="G565" s="181" t="s">
        <v>1269</v>
      </c>
      <c r="H565" s="182" t="s">
        <v>1270</v>
      </c>
      <c r="I565" s="175"/>
      <c r="J565" s="175"/>
      <c r="K565" s="175"/>
      <c r="L565" s="175"/>
      <c r="M565" s="175"/>
      <c r="N565" s="175"/>
      <c r="O565" s="175"/>
      <c r="P565" s="175"/>
      <c r="Q565" s="175"/>
      <c r="R565" s="175"/>
      <c r="S565" s="175"/>
      <c r="T565" s="175"/>
      <c r="U565" s="175"/>
      <c r="V565" s="175"/>
      <c r="W565" s="175"/>
      <c r="X565" s="175"/>
      <c r="Y565" s="175"/>
      <c r="Z565" s="175"/>
      <c r="AA565" s="175"/>
      <c r="AB565" s="175"/>
      <c r="AC565" s="175"/>
      <c r="AD565" s="175"/>
      <c r="AE565" s="175"/>
      <c r="AF565" s="175"/>
      <c r="AG565" s="175"/>
      <c r="AH565" s="175"/>
      <c r="AI565" s="175"/>
      <c r="AJ565" s="175"/>
      <c r="AK565" s="175"/>
      <c r="AL565" s="175"/>
      <c r="AM565" s="175"/>
      <c r="AN565" s="175"/>
      <c r="AO565" s="175"/>
      <c r="AP565" s="175"/>
      <c r="AQ565" s="175"/>
      <c r="AR565" s="175"/>
    </row>
    <row r="566" spans="1:44" ht="102" hidden="1" x14ac:dyDescent="0.3">
      <c r="A566" s="175"/>
      <c r="B566" s="186" t="s">
        <v>2893</v>
      </c>
      <c r="C566" s="187"/>
      <c r="D566" s="183">
        <v>743.03</v>
      </c>
      <c r="E566" s="184">
        <v>743.03</v>
      </c>
      <c r="F566" s="181" t="s">
        <v>1269</v>
      </c>
      <c r="G566" s="185" t="s">
        <v>4636</v>
      </c>
      <c r="H566" s="182"/>
      <c r="I566" s="175"/>
      <c r="J566" s="175"/>
      <c r="K566" s="175"/>
      <c r="L566" s="175"/>
      <c r="M566" s="175"/>
      <c r="N566" s="175"/>
      <c r="O566" s="175"/>
      <c r="P566" s="175"/>
      <c r="Q566" s="175"/>
      <c r="R566" s="175"/>
      <c r="S566" s="175"/>
      <c r="T566" s="175"/>
      <c r="U566" s="175"/>
      <c r="V566" s="175"/>
      <c r="W566" s="175"/>
      <c r="X566" s="175"/>
      <c r="Y566" s="175"/>
      <c r="Z566" s="175"/>
      <c r="AA566" s="175"/>
      <c r="AB566" s="175"/>
      <c r="AC566" s="175"/>
      <c r="AD566" s="175"/>
      <c r="AE566" s="175"/>
      <c r="AF566" s="175"/>
      <c r="AG566" s="175"/>
      <c r="AH566" s="175"/>
      <c r="AI566" s="175"/>
      <c r="AJ566" s="175"/>
      <c r="AK566" s="175"/>
      <c r="AL566" s="175"/>
      <c r="AM566" s="175"/>
      <c r="AN566" s="175"/>
      <c r="AO566" s="175"/>
      <c r="AP566" s="175"/>
      <c r="AQ566" s="175"/>
      <c r="AR566" s="175"/>
    </row>
    <row r="567" spans="1:44" ht="102" x14ac:dyDescent="0.3">
      <c r="A567" s="175"/>
      <c r="B567" s="181" t="s">
        <v>1269</v>
      </c>
      <c r="C567" s="182" t="s">
        <v>1270</v>
      </c>
      <c r="D567" s="183">
        <v>682.9</v>
      </c>
      <c r="E567" s="184">
        <v>682.9</v>
      </c>
      <c r="F567" s="185" t="s">
        <v>4636</v>
      </c>
      <c r="G567" s="186" t="s">
        <v>2894</v>
      </c>
      <c r="H567" s="187"/>
      <c r="I567" s="175"/>
      <c r="J567" s="175"/>
      <c r="K567" s="175"/>
      <c r="L567" s="175"/>
      <c r="M567" s="175"/>
      <c r="N567" s="175"/>
      <c r="O567" s="175"/>
      <c r="P567" s="175"/>
      <c r="Q567" s="175"/>
      <c r="R567" s="175"/>
      <c r="S567" s="175"/>
      <c r="T567" s="175"/>
      <c r="U567" s="175"/>
      <c r="V567" s="175"/>
      <c r="W567" s="175"/>
      <c r="X567" s="175"/>
      <c r="Y567" s="175"/>
      <c r="Z567" s="175"/>
      <c r="AA567" s="175"/>
      <c r="AB567" s="175"/>
      <c r="AC567" s="175"/>
      <c r="AD567" s="175"/>
      <c r="AE567" s="175"/>
      <c r="AF567" s="175"/>
      <c r="AG567" s="175"/>
      <c r="AH567" s="175"/>
      <c r="AI567" s="175"/>
      <c r="AJ567" s="175"/>
      <c r="AK567" s="175"/>
      <c r="AL567" s="175"/>
      <c r="AM567" s="175"/>
      <c r="AN567" s="175"/>
      <c r="AO567" s="175"/>
      <c r="AP567" s="175"/>
      <c r="AQ567" s="175"/>
      <c r="AR567" s="175"/>
    </row>
    <row r="568" spans="1:44" ht="102" hidden="1" x14ac:dyDescent="0.3">
      <c r="A568" s="175"/>
      <c r="B568" s="185" t="s">
        <v>4636</v>
      </c>
      <c r="C568" s="182"/>
      <c r="D568" s="183">
        <v>682.9</v>
      </c>
      <c r="E568" s="184">
        <v>682.9</v>
      </c>
      <c r="F568" s="186" t="s">
        <v>2894</v>
      </c>
      <c r="G568" s="181" t="s">
        <v>1621</v>
      </c>
      <c r="H568" s="182" t="s">
        <v>1622</v>
      </c>
      <c r="I568" s="175"/>
      <c r="J568" s="175"/>
      <c r="K568" s="175"/>
      <c r="L568" s="175"/>
      <c r="M568" s="175"/>
      <c r="N568" s="175"/>
      <c r="O568" s="175"/>
      <c r="P568" s="175"/>
      <c r="Q568" s="175"/>
      <c r="R568" s="175"/>
      <c r="S568" s="175"/>
      <c r="T568" s="175"/>
      <c r="U568" s="175"/>
      <c r="V568" s="175"/>
      <c r="W568" s="175"/>
      <c r="X568" s="175"/>
      <c r="Y568" s="175"/>
      <c r="Z568" s="175"/>
      <c r="AA568" s="175"/>
      <c r="AB568" s="175"/>
      <c r="AC568" s="175"/>
      <c r="AD568" s="175"/>
      <c r="AE568" s="175"/>
      <c r="AF568" s="175"/>
      <c r="AG568" s="175"/>
      <c r="AH568" s="175"/>
      <c r="AI568" s="175"/>
      <c r="AJ568" s="175"/>
      <c r="AK568" s="175"/>
      <c r="AL568" s="175"/>
      <c r="AM568" s="175"/>
      <c r="AN568" s="175"/>
      <c r="AO568" s="175"/>
      <c r="AP568" s="175"/>
      <c r="AQ568" s="175"/>
      <c r="AR568" s="175"/>
    </row>
    <row r="569" spans="1:44" ht="102" hidden="1" x14ac:dyDescent="0.3">
      <c r="A569" s="175"/>
      <c r="B569" s="186" t="s">
        <v>2894</v>
      </c>
      <c r="C569" s="187"/>
      <c r="D569" s="183">
        <v>682.9</v>
      </c>
      <c r="E569" s="184">
        <v>682.9</v>
      </c>
      <c r="F569" s="181" t="s">
        <v>1621</v>
      </c>
      <c r="G569" s="185" t="s">
        <v>4636</v>
      </c>
      <c r="H569" s="182"/>
      <c r="I569" s="175"/>
      <c r="J569" s="175"/>
      <c r="K569" s="175"/>
      <c r="L569" s="175"/>
      <c r="M569" s="175"/>
      <c r="N569" s="175"/>
      <c r="O569" s="175"/>
      <c r="P569" s="175"/>
      <c r="Q569" s="175"/>
      <c r="R569" s="175"/>
      <c r="S569" s="175"/>
      <c r="T569" s="175"/>
      <c r="U569" s="175"/>
      <c r="V569" s="175"/>
      <c r="W569" s="175"/>
      <c r="X569" s="175"/>
      <c r="Y569" s="175"/>
      <c r="Z569" s="175"/>
      <c r="AA569" s="175"/>
      <c r="AB569" s="175"/>
      <c r="AC569" s="175"/>
      <c r="AD569" s="175"/>
      <c r="AE569" s="175"/>
      <c r="AF569" s="175"/>
      <c r="AG569" s="175"/>
      <c r="AH569" s="175"/>
      <c r="AI569" s="175"/>
      <c r="AJ569" s="175"/>
      <c r="AK569" s="175"/>
      <c r="AL569" s="175"/>
      <c r="AM569" s="175"/>
      <c r="AN569" s="175"/>
      <c r="AO569" s="175"/>
      <c r="AP569" s="175"/>
      <c r="AQ569" s="175"/>
      <c r="AR569" s="175"/>
    </row>
    <row r="570" spans="1:44" ht="102" x14ac:dyDescent="0.3">
      <c r="A570" s="175"/>
      <c r="B570" s="181" t="s">
        <v>1621</v>
      </c>
      <c r="C570" s="182" t="s">
        <v>1622</v>
      </c>
      <c r="D570" s="183">
        <v>597</v>
      </c>
      <c r="E570" s="184">
        <v>597</v>
      </c>
      <c r="F570" s="185" t="s">
        <v>4636</v>
      </c>
      <c r="G570" s="186" t="s">
        <v>2895</v>
      </c>
      <c r="H570" s="187"/>
      <c r="I570" s="175"/>
      <c r="J570" s="175"/>
      <c r="K570" s="175"/>
      <c r="L570" s="175"/>
      <c r="M570" s="175"/>
      <c r="N570" s="175"/>
      <c r="O570" s="175"/>
      <c r="P570" s="175"/>
      <c r="Q570" s="175"/>
      <c r="R570" s="175"/>
      <c r="S570" s="175"/>
      <c r="T570" s="175"/>
      <c r="U570" s="175"/>
      <c r="V570" s="175"/>
      <c r="W570" s="175"/>
      <c r="X570" s="175"/>
      <c r="Y570" s="175"/>
      <c r="Z570" s="175"/>
      <c r="AA570" s="175"/>
      <c r="AB570" s="175"/>
      <c r="AC570" s="175"/>
      <c r="AD570" s="175"/>
      <c r="AE570" s="175"/>
      <c r="AF570" s="175"/>
      <c r="AG570" s="175"/>
      <c r="AH570" s="175"/>
      <c r="AI570" s="175"/>
      <c r="AJ570" s="175"/>
      <c r="AK570" s="175"/>
      <c r="AL570" s="175"/>
      <c r="AM570" s="175"/>
      <c r="AN570" s="175"/>
      <c r="AO570" s="175"/>
      <c r="AP570" s="175"/>
      <c r="AQ570" s="175"/>
      <c r="AR570" s="175"/>
    </row>
    <row r="571" spans="1:44" ht="102" hidden="1" x14ac:dyDescent="0.3">
      <c r="A571" s="175"/>
      <c r="B571" s="185" t="s">
        <v>4636</v>
      </c>
      <c r="C571" s="182"/>
      <c r="D571" s="183">
        <v>597</v>
      </c>
      <c r="E571" s="184">
        <v>597</v>
      </c>
      <c r="F571" s="186" t="s">
        <v>2895</v>
      </c>
      <c r="G571" s="181" t="s">
        <v>646</v>
      </c>
      <c r="H571" s="182" t="s">
        <v>647</v>
      </c>
      <c r="I571" s="175"/>
      <c r="J571" s="175"/>
      <c r="K571" s="175"/>
      <c r="L571" s="175"/>
      <c r="M571" s="175"/>
      <c r="N571" s="175"/>
      <c r="O571" s="175"/>
      <c r="P571" s="175"/>
      <c r="Q571" s="175"/>
      <c r="R571" s="175"/>
      <c r="S571" s="175"/>
      <c r="T571" s="175"/>
      <c r="U571" s="175"/>
      <c r="V571" s="175"/>
      <c r="W571" s="175"/>
      <c r="X571" s="175"/>
      <c r="Y571" s="175"/>
      <c r="Z571" s="175"/>
      <c r="AA571" s="175"/>
      <c r="AB571" s="175"/>
      <c r="AC571" s="175"/>
      <c r="AD571" s="175"/>
      <c r="AE571" s="175"/>
      <c r="AF571" s="175"/>
      <c r="AG571" s="175"/>
      <c r="AH571" s="175"/>
      <c r="AI571" s="175"/>
      <c r="AJ571" s="175"/>
      <c r="AK571" s="175"/>
      <c r="AL571" s="175"/>
      <c r="AM571" s="175"/>
      <c r="AN571" s="175"/>
      <c r="AO571" s="175"/>
      <c r="AP571" s="175"/>
      <c r="AQ571" s="175"/>
      <c r="AR571" s="175"/>
    </row>
    <row r="572" spans="1:44" ht="102" hidden="1" x14ac:dyDescent="0.3">
      <c r="A572" s="175"/>
      <c r="B572" s="186" t="s">
        <v>2895</v>
      </c>
      <c r="C572" s="187"/>
      <c r="D572" s="183">
        <v>597</v>
      </c>
      <c r="E572" s="184">
        <v>597</v>
      </c>
      <c r="F572" s="181" t="s">
        <v>646</v>
      </c>
      <c r="G572" s="185" t="s">
        <v>4636</v>
      </c>
      <c r="H572" s="182"/>
      <c r="I572" s="175"/>
      <c r="J572" s="175"/>
      <c r="K572" s="175"/>
      <c r="L572" s="175"/>
      <c r="M572" s="175"/>
      <c r="N572" s="175"/>
      <c r="O572" s="175"/>
      <c r="P572" s="175"/>
      <c r="Q572" s="175"/>
      <c r="R572" s="175"/>
      <c r="S572" s="175"/>
      <c r="T572" s="175"/>
      <c r="U572" s="175"/>
      <c r="V572" s="175"/>
      <c r="W572" s="175"/>
      <c r="X572" s="175"/>
      <c r="Y572" s="175"/>
      <c r="Z572" s="175"/>
      <c r="AA572" s="175"/>
      <c r="AB572" s="175"/>
      <c r="AC572" s="175"/>
      <c r="AD572" s="175"/>
      <c r="AE572" s="175"/>
      <c r="AF572" s="175"/>
      <c r="AG572" s="175"/>
      <c r="AH572" s="175"/>
      <c r="AI572" s="175"/>
      <c r="AJ572" s="175"/>
      <c r="AK572" s="175"/>
      <c r="AL572" s="175"/>
      <c r="AM572" s="175"/>
      <c r="AN572" s="175"/>
      <c r="AO572" s="175"/>
      <c r="AP572" s="175"/>
      <c r="AQ572" s="175"/>
      <c r="AR572" s="175"/>
    </row>
    <row r="573" spans="1:44" ht="102" x14ac:dyDescent="0.3">
      <c r="A573" s="175"/>
      <c r="B573" s="181" t="s">
        <v>646</v>
      </c>
      <c r="C573" s="182" t="s">
        <v>647</v>
      </c>
      <c r="D573" s="183">
        <v>755.92</v>
      </c>
      <c r="E573" s="184">
        <v>755.92</v>
      </c>
      <c r="F573" s="185" t="s">
        <v>4636</v>
      </c>
      <c r="G573" s="186" t="s">
        <v>2896</v>
      </c>
      <c r="H573" s="187"/>
      <c r="I573" s="175"/>
      <c r="J573" s="175"/>
      <c r="K573" s="175"/>
      <c r="L573" s="175"/>
      <c r="M573" s="175"/>
      <c r="N573" s="175"/>
      <c r="O573" s="175"/>
      <c r="P573" s="175"/>
      <c r="Q573" s="175"/>
      <c r="R573" s="175"/>
      <c r="S573" s="175"/>
      <c r="T573" s="175"/>
      <c r="U573" s="175"/>
      <c r="V573" s="175"/>
      <c r="W573" s="175"/>
      <c r="X573" s="175"/>
      <c r="Y573" s="175"/>
      <c r="Z573" s="175"/>
      <c r="AA573" s="175"/>
      <c r="AB573" s="175"/>
      <c r="AC573" s="175"/>
      <c r="AD573" s="175"/>
      <c r="AE573" s="175"/>
      <c r="AF573" s="175"/>
      <c r="AG573" s="175"/>
      <c r="AH573" s="175"/>
      <c r="AI573" s="175"/>
      <c r="AJ573" s="175"/>
      <c r="AK573" s="175"/>
      <c r="AL573" s="175"/>
      <c r="AM573" s="175"/>
      <c r="AN573" s="175"/>
      <c r="AO573" s="175"/>
      <c r="AP573" s="175"/>
      <c r="AQ573" s="175"/>
      <c r="AR573" s="175"/>
    </row>
    <row r="574" spans="1:44" ht="102" hidden="1" x14ac:dyDescent="0.3">
      <c r="A574" s="175"/>
      <c r="B574" s="185" t="s">
        <v>4636</v>
      </c>
      <c r="C574" s="182"/>
      <c r="D574" s="183">
        <v>755.92</v>
      </c>
      <c r="E574" s="184">
        <v>755.92</v>
      </c>
      <c r="F574" s="186" t="s">
        <v>2896</v>
      </c>
      <c r="G574" s="181" t="s">
        <v>1290</v>
      </c>
      <c r="H574" s="182" t="s">
        <v>1291</v>
      </c>
      <c r="I574" s="175"/>
      <c r="J574" s="175"/>
      <c r="K574" s="175"/>
      <c r="L574" s="175"/>
      <c r="M574" s="175"/>
      <c r="N574" s="175"/>
      <c r="O574" s="175"/>
      <c r="P574" s="175"/>
      <c r="Q574" s="175"/>
      <c r="R574" s="175"/>
      <c r="S574" s="175"/>
      <c r="T574" s="175"/>
      <c r="U574" s="175"/>
      <c r="V574" s="175"/>
      <c r="W574" s="175"/>
      <c r="X574" s="175"/>
      <c r="Y574" s="175"/>
      <c r="Z574" s="175"/>
      <c r="AA574" s="175"/>
      <c r="AB574" s="175"/>
      <c r="AC574" s="175"/>
      <c r="AD574" s="175"/>
      <c r="AE574" s="175"/>
      <c r="AF574" s="175"/>
      <c r="AG574" s="175"/>
      <c r="AH574" s="175"/>
      <c r="AI574" s="175"/>
      <c r="AJ574" s="175"/>
      <c r="AK574" s="175"/>
      <c r="AL574" s="175"/>
      <c r="AM574" s="175"/>
      <c r="AN574" s="175"/>
      <c r="AO574" s="175"/>
      <c r="AP574" s="175"/>
      <c r="AQ574" s="175"/>
      <c r="AR574" s="175"/>
    </row>
    <row r="575" spans="1:44" ht="102" hidden="1" x14ac:dyDescent="0.3">
      <c r="A575" s="175"/>
      <c r="B575" s="186" t="s">
        <v>2896</v>
      </c>
      <c r="C575" s="187"/>
      <c r="D575" s="183">
        <v>755.92</v>
      </c>
      <c r="E575" s="184">
        <v>755.92</v>
      </c>
      <c r="F575" s="181" t="s">
        <v>1290</v>
      </c>
      <c r="G575" s="185" t="s">
        <v>4636</v>
      </c>
      <c r="H575" s="182"/>
      <c r="I575" s="175"/>
      <c r="J575" s="175"/>
      <c r="K575" s="175"/>
      <c r="L575" s="175"/>
      <c r="M575" s="175"/>
      <c r="N575" s="175"/>
      <c r="O575" s="175"/>
      <c r="P575" s="175"/>
      <c r="Q575" s="175"/>
      <c r="R575" s="175"/>
      <c r="S575" s="175"/>
      <c r="T575" s="175"/>
      <c r="U575" s="175"/>
      <c r="V575" s="175"/>
      <c r="W575" s="175"/>
      <c r="X575" s="175"/>
      <c r="Y575" s="175"/>
      <c r="Z575" s="175"/>
      <c r="AA575" s="175"/>
      <c r="AB575" s="175"/>
      <c r="AC575" s="175"/>
      <c r="AD575" s="175"/>
      <c r="AE575" s="175"/>
      <c r="AF575" s="175"/>
      <c r="AG575" s="175"/>
      <c r="AH575" s="175"/>
      <c r="AI575" s="175"/>
      <c r="AJ575" s="175"/>
      <c r="AK575" s="175"/>
      <c r="AL575" s="175"/>
      <c r="AM575" s="175"/>
      <c r="AN575" s="175"/>
      <c r="AO575" s="175"/>
      <c r="AP575" s="175"/>
      <c r="AQ575" s="175"/>
      <c r="AR575" s="175"/>
    </row>
    <row r="576" spans="1:44" ht="102" x14ac:dyDescent="0.3">
      <c r="A576" s="175"/>
      <c r="B576" s="181" t="s">
        <v>1290</v>
      </c>
      <c r="C576" s="182" t="s">
        <v>1291</v>
      </c>
      <c r="D576" s="183">
        <v>682.9</v>
      </c>
      <c r="E576" s="184">
        <v>682.9</v>
      </c>
      <c r="F576" s="185" t="s">
        <v>4636</v>
      </c>
      <c r="G576" s="186" t="s">
        <v>2897</v>
      </c>
      <c r="H576" s="187"/>
      <c r="I576" s="175"/>
      <c r="J576" s="175"/>
      <c r="K576" s="175"/>
      <c r="L576" s="175"/>
      <c r="M576" s="175"/>
      <c r="N576" s="175"/>
      <c r="O576" s="175"/>
      <c r="P576" s="175"/>
      <c r="Q576" s="175"/>
      <c r="R576" s="175"/>
      <c r="S576" s="175"/>
      <c r="T576" s="175"/>
      <c r="U576" s="175"/>
      <c r="V576" s="175"/>
      <c r="W576" s="175"/>
      <c r="X576" s="175"/>
      <c r="Y576" s="175"/>
      <c r="Z576" s="175"/>
      <c r="AA576" s="175"/>
      <c r="AB576" s="175"/>
      <c r="AC576" s="175"/>
      <c r="AD576" s="175"/>
      <c r="AE576" s="175"/>
      <c r="AF576" s="175"/>
      <c r="AG576" s="175"/>
      <c r="AH576" s="175"/>
      <c r="AI576" s="175"/>
      <c r="AJ576" s="175"/>
      <c r="AK576" s="175"/>
      <c r="AL576" s="175"/>
      <c r="AM576" s="175"/>
      <c r="AN576" s="175"/>
      <c r="AO576" s="175"/>
      <c r="AP576" s="175"/>
      <c r="AQ576" s="175"/>
      <c r="AR576" s="175"/>
    </row>
    <row r="577" spans="1:44" ht="102" hidden="1" x14ac:dyDescent="0.3">
      <c r="A577" s="175"/>
      <c r="B577" s="185" t="s">
        <v>4636</v>
      </c>
      <c r="C577" s="182"/>
      <c r="D577" s="183">
        <v>682.9</v>
      </c>
      <c r="E577" s="184">
        <v>682.9</v>
      </c>
      <c r="F577" s="186" t="s">
        <v>2897</v>
      </c>
      <c r="G577" s="181" t="s">
        <v>1211</v>
      </c>
      <c r="H577" s="182" t="s">
        <v>1212</v>
      </c>
      <c r="I577" s="175"/>
      <c r="J577" s="175"/>
      <c r="K577" s="175"/>
      <c r="L577" s="175"/>
      <c r="M577" s="175"/>
      <c r="N577" s="175"/>
      <c r="O577" s="175"/>
      <c r="P577" s="175"/>
      <c r="Q577" s="175"/>
      <c r="R577" s="175"/>
      <c r="S577" s="175"/>
      <c r="T577" s="175"/>
      <c r="U577" s="175"/>
      <c r="V577" s="175"/>
      <c r="W577" s="175"/>
      <c r="X577" s="175"/>
      <c r="Y577" s="175"/>
      <c r="Z577" s="175"/>
      <c r="AA577" s="175"/>
      <c r="AB577" s="175"/>
      <c r="AC577" s="175"/>
      <c r="AD577" s="175"/>
      <c r="AE577" s="175"/>
      <c r="AF577" s="175"/>
      <c r="AG577" s="175"/>
      <c r="AH577" s="175"/>
      <c r="AI577" s="175"/>
      <c r="AJ577" s="175"/>
      <c r="AK577" s="175"/>
      <c r="AL577" s="175"/>
      <c r="AM577" s="175"/>
      <c r="AN577" s="175"/>
      <c r="AO577" s="175"/>
      <c r="AP577" s="175"/>
      <c r="AQ577" s="175"/>
      <c r="AR577" s="175"/>
    </row>
    <row r="578" spans="1:44" ht="102" hidden="1" x14ac:dyDescent="0.3">
      <c r="A578" s="175"/>
      <c r="B578" s="186" t="s">
        <v>2897</v>
      </c>
      <c r="C578" s="187"/>
      <c r="D578" s="183">
        <v>682.9</v>
      </c>
      <c r="E578" s="184">
        <v>682.9</v>
      </c>
      <c r="F578" s="181" t="s">
        <v>1211</v>
      </c>
      <c r="G578" s="185" t="s">
        <v>4636</v>
      </c>
      <c r="H578" s="182"/>
      <c r="I578" s="175"/>
      <c r="J578" s="175"/>
      <c r="K578" s="175"/>
      <c r="L578" s="175"/>
      <c r="M578" s="175"/>
      <c r="N578" s="175"/>
      <c r="O578" s="175"/>
      <c r="P578" s="175"/>
      <c r="Q578" s="175"/>
      <c r="R578" s="175"/>
      <c r="S578" s="175"/>
      <c r="T578" s="175"/>
      <c r="U578" s="175"/>
      <c r="V578" s="175"/>
      <c r="W578" s="175"/>
      <c r="X578" s="175"/>
      <c r="Y578" s="175"/>
      <c r="Z578" s="175"/>
      <c r="AA578" s="175"/>
      <c r="AB578" s="175"/>
      <c r="AC578" s="175"/>
      <c r="AD578" s="175"/>
      <c r="AE578" s="175"/>
      <c r="AF578" s="175"/>
      <c r="AG578" s="175"/>
      <c r="AH578" s="175"/>
      <c r="AI578" s="175"/>
      <c r="AJ578" s="175"/>
      <c r="AK578" s="175"/>
      <c r="AL578" s="175"/>
      <c r="AM578" s="175"/>
      <c r="AN578" s="175"/>
      <c r="AO578" s="175"/>
      <c r="AP578" s="175"/>
      <c r="AQ578" s="175"/>
      <c r="AR578" s="175"/>
    </row>
    <row r="579" spans="1:44" ht="102" x14ac:dyDescent="0.3">
      <c r="A579" s="175"/>
      <c r="B579" s="181" t="s">
        <v>1211</v>
      </c>
      <c r="C579" s="182" t="s">
        <v>1212</v>
      </c>
      <c r="D579" s="183">
        <v>597</v>
      </c>
      <c r="E579" s="184">
        <v>597</v>
      </c>
      <c r="F579" s="185" t="s">
        <v>4636</v>
      </c>
      <c r="G579" s="186" t="s">
        <v>2898</v>
      </c>
      <c r="H579" s="187"/>
      <c r="I579" s="175"/>
      <c r="J579" s="175"/>
      <c r="K579" s="175"/>
      <c r="L579" s="175"/>
      <c r="M579" s="175"/>
      <c r="N579" s="175"/>
      <c r="O579" s="175"/>
      <c r="P579" s="175"/>
      <c r="Q579" s="175"/>
      <c r="R579" s="175"/>
      <c r="S579" s="175"/>
      <c r="T579" s="175"/>
      <c r="U579" s="175"/>
      <c r="V579" s="175"/>
      <c r="W579" s="175"/>
      <c r="X579" s="175"/>
      <c r="Y579" s="175"/>
      <c r="Z579" s="175"/>
      <c r="AA579" s="175"/>
      <c r="AB579" s="175"/>
      <c r="AC579" s="175"/>
      <c r="AD579" s="175"/>
      <c r="AE579" s="175"/>
      <c r="AF579" s="175"/>
      <c r="AG579" s="175"/>
      <c r="AH579" s="175"/>
      <c r="AI579" s="175"/>
      <c r="AJ579" s="175"/>
      <c r="AK579" s="175"/>
      <c r="AL579" s="175"/>
      <c r="AM579" s="175"/>
      <c r="AN579" s="175"/>
      <c r="AO579" s="175"/>
      <c r="AP579" s="175"/>
      <c r="AQ579" s="175"/>
      <c r="AR579" s="175"/>
    </row>
    <row r="580" spans="1:44" ht="102" hidden="1" x14ac:dyDescent="0.3">
      <c r="A580" s="175"/>
      <c r="B580" s="185" t="s">
        <v>4636</v>
      </c>
      <c r="C580" s="182"/>
      <c r="D580" s="183">
        <v>597</v>
      </c>
      <c r="E580" s="184">
        <v>597</v>
      </c>
      <c r="F580" s="186" t="s">
        <v>2898</v>
      </c>
      <c r="G580" s="181" t="s">
        <v>558</v>
      </c>
      <c r="H580" s="182" t="s">
        <v>559</v>
      </c>
      <c r="I580" s="175"/>
      <c r="J580" s="175"/>
      <c r="K580" s="175"/>
      <c r="L580" s="175"/>
      <c r="M580" s="175"/>
      <c r="N580" s="175"/>
      <c r="O580" s="175"/>
      <c r="P580" s="175"/>
      <c r="Q580" s="175"/>
      <c r="R580" s="175"/>
      <c r="S580" s="175"/>
      <c r="T580" s="175"/>
      <c r="U580" s="175"/>
      <c r="V580" s="175"/>
      <c r="W580" s="175"/>
      <c r="X580" s="175"/>
      <c r="Y580" s="175"/>
      <c r="Z580" s="175"/>
      <c r="AA580" s="175"/>
      <c r="AB580" s="175"/>
      <c r="AC580" s="175"/>
      <c r="AD580" s="175"/>
      <c r="AE580" s="175"/>
      <c r="AF580" s="175"/>
      <c r="AG580" s="175"/>
      <c r="AH580" s="175"/>
      <c r="AI580" s="175"/>
      <c r="AJ580" s="175"/>
      <c r="AK580" s="175"/>
      <c r="AL580" s="175"/>
      <c r="AM580" s="175"/>
      <c r="AN580" s="175"/>
      <c r="AO580" s="175"/>
      <c r="AP580" s="175"/>
      <c r="AQ580" s="175"/>
      <c r="AR580" s="175"/>
    </row>
    <row r="581" spans="1:44" ht="102" hidden="1" x14ac:dyDescent="0.3">
      <c r="A581" s="175"/>
      <c r="B581" s="186" t="s">
        <v>2898</v>
      </c>
      <c r="C581" s="187"/>
      <c r="D581" s="183">
        <v>597</v>
      </c>
      <c r="E581" s="184">
        <v>597</v>
      </c>
      <c r="F581" s="181" t="s">
        <v>558</v>
      </c>
      <c r="G581" s="185" t="s">
        <v>4636</v>
      </c>
      <c r="H581" s="182"/>
      <c r="I581" s="175"/>
      <c r="J581" s="175"/>
      <c r="K581" s="175"/>
      <c r="L581" s="175"/>
      <c r="M581" s="175"/>
      <c r="N581" s="175"/>
      <c r="O581" s="175"/>
      <c r="P581" s="175"/>
      <c r="Q581" s="175"/>
      <c r="R581" s="175"/>
      <c r="S581" s="175"/>
      <c r="T581" s="175"/>
      <c r="U581" s="175"/>
      <c r="V581" s="175"/>
      <c r="W581" s="175"/>
      <c r="X581" s="175"/>
      <c r="Y581" s="175"/>
      <c r="Z581" s="175"/>
      <c r="AA581" s="175"/>
      <c r="AB581" s="175"/>
      <c r="AC581" s="175"/>
      <c r="AD581" s="175"/>
      <c r="AE581" s="175"/>
      <c r="AF581" s="175"/>
      <c r="AG581" s="175"/>
      <c r="AH581" s="175"/>
      <c r="AI581" s="175"/>
      <c r="AJ581" s="175"/>
      <c r="AK581" s="175"/>
      <c r="AL581" s="175"/>
      <c r="AM581" s="175"/>
      <c r="AN581" s="175"/>
      <c r="AO581" s="175"/>
      <c r="AP581" s="175"/>
      <c r="AQ581" s="175"/>
      <c r="AR581" s="175"/>
    </row>
    <row r="582" spans="1:44" ht="102" x14ac:dyDescent="0.3">
      <c r="A582" s="175"/>
      <c r="B582" s="181" t="s">
        <v>558</v>
      </c>
      <c r="C582" s="182" t="s">
        <v>559</v>
      </c>
      <c r="D582" s="183">
        <v>648.54</v>
      </c>
      <c r="E582" s="184">
        <v>648.54</v>
      </c>
      <c r="F582" s="185" t="s">
        <v>4636</v>
      </c>
      <c r="G582" s="186" t="s">
        <v>2676</v>
      </c>
      <c r="H582" s="187"/>
      <c r="I582" s="175"/>
      <c r="J582" s="175"/>
      <c r="K582" s="175"/>
      <c r="L582" s="175"/>
      <c r="M582" s="175"/>
      <c r="N582" s="175"/>
      <c r="O582" s="175"/>
      <c r="P582" s="175"/>
      <c r="Q582" s="175"/>
      <c r="R582" s="175"/>
      <c r="S582" s="175"/>
      <c r="T582" s="175"/>
      <c r="U582" s="175"/>
      <c r="V582" s="175"/>
      <c r="W582" s="175"/>
      <c r="X582" s="175"/>
      <c r="Y582" s="175"/>
      <c r="Z582" s="175"/>
      <c r="AA582" s="175"/>
      <c r="AB582" s="175"/>
      <c r="AC582" s="175"/>
      <c r="AD582" s="175"/>
      <c r="AE582" s="175"/>
      <c r="AF582" s="175"/>
      <c r="AG582" s="175"/>
      <c r="AH582" s="175"/>
      <c r="AI582" s="175"/>
      <c r="AJ582" s="175"/>
      <c r="AK582" s="175"/>
      <c r="AL582" s="175"/>
      <c r="AM582" s="175"/>
      <c r="AN582" s="175"/>
      <c r="AO582" s="175"/>
      <c r="AP582" s="175"/>
      <c r="AQ582" s="175"/>
      <c r="AR582" s="175"/>
    </row>
    <row r="583" spans="1:44" ht="102" hidden="1" x14ac:dyDescent="0.3">
      <c r="A583" s="175"/>
      <c r="B583" s="185" t="s">
        <v>4636</v>
      </c>
      <c r="C583" s="182"/>
      <c r="D583" s="183">
        <v>648.54</v>
      </c>
      <c r="E583" s="184">
        <v>648.54</v>
      </c>
      <c r="F583" s="186" t="s">
        <v>2676</v>
      </c>
      <c r="G583" s="181" t="s">
        <v>987</v>
      </c>
      <c r="H583" s="182" t="s">
        <v>988</v>
      </c>
      <c r="I583" s="175"/>
      <c r="J583" s="175"/>
      <c r="K583" s="175"/>
      <c r="L583" s="175"/>
      <c r="M583" s="175"/>
      <c r="N583" s="175"/>
      <c r="O583" s="175"/>
      <c r="P583" s="175"/>
      <c r="Q583" s="175"/>
      <c r="R583" s="175"/>
      <c r="S583" s="175"/>
      <c r="T583" s="175"/>
      <c r="U583" s="175"/>
      <c r="V583" s="175"/>
      <c r="W583" s="175"/>
      <c r="X583" s="175"/>
      <c r="Y583" s="175"/>
      <c r="Z583" s="175"/>
      <c r="AA583" s="175"/>
      <c r="AB583" s="175"/>
      <c r="AC583" s="175"/>
      <c r="AD583" s="175"/>
      <c r="AE583" s="175"/>
      <c r="AF583" s="175"/>
      <c r="AG583" s="175"/>
      <c r="AH583" s="175"/>
      <c r="AI583" s="175"/>
      <c r="AJ583" s="175"/>
      <c r="AK583" s="175"/>
      <c r="AL583" s="175"/>
      <c r="AM583" s="175"/>
      <c r="AN583" s="175"/>
      <c r="AO583" s="175"/>
      <c r="AP583" s="175"/>
      <c r="AQ583" s="175"/>
      <c r="AR583" s="175"/>
    </row>
    <row r="584" spans="1:44" ht="102" hidden="1" x14ac:dyDescent="0.3">
      <c r="A584" s="175"/>
      <c r="B584" s="186" t="s">
        <v>2676</v>
      </c>
      <c r="C584" s="187"/>
      <c r="D584" s="183">
        <v>648.54</v>
      </c>
      <c r="E584" s="184">
        <v>648.54</v>
      </c>
      <c r="F584" s="181" t="s">
        <v>987</v>
      </c>
      <c r="G584" s="185" t="s">
        <v>4636</v>
      </c>
      <c r="H584" s="182"/>
      <c r="I584" s="175"/>
      <c r="J584" s="175"/>
      <c r="K584" s="175"/>
      <c r="L584" s="175"/>
      <c r="M584" s="175"/>
      <c r="N584" s="175"/>
      <c r="O584" s="175"/>
      <c r="P584" s="175"/>
      <c r="Q584" s="175"/>
      <c r="R584" s="175"/>
      <c r="S584" s="175"/>
      <c r="T584" s="175"/>
      <c r="U584" s="175"/>
      <c r="V584" s="175"/>
      <c r="W584" s="175"/>
      <c r="X584" s="175"/>
      <c r="Y584" s="175"/>
      <c r="Z584" s="175"/>
      <c r="AA584" s="175"/>
      <c r="AB584" s="175"/>
      <c r="AC584" s="175"/>
      <c r="AD584" s="175"/>
      <c r="AE584" s="175"/>
      <c r="AF584" s="175"/>
      <c r="AG584" s="175"/>
      <c r="AH584" s="175"/>
      <c r="AI584" s="175"/>
      <c r="AJ584" s="175"/>
      <c r="AK584" s="175"/>
      <c r="AL584" s="175"/>
      <c r="AM584" s="175"/>
      <c r="AN584" s="175"/>
      <c r="AO584" s="175"/>
      <c r="AP584" s="175"/>
      <c r="AQ584" s="175"/>
      <c r="AR584" s="175"/>
    </row>
    <row r="585" spans="1:44" ht="102" x14ac:dyDescent="0.3">
      <c r="A585" s="175"/>
      <c r="B585" s="181" t="s">
        <v>987</v>
      </c>
      <c r="C585" s="182" t="s">
        <v>988</v>
      </c>
      <c r="D585" s="183">
        <v>755.92</v>
      </c>
      <c r="E585" s="184">
        <v>755.92</v>
      </c>
      <c r="F585" s="185" t="s">
        <v>4636</v>
      </c>
      <c r="G585" s="186" t="s">
        <v>2899</v>
      </c>
      <c r="H585" s="187"/>
      <c r="I585" s="175"/>
      <c r="J585" s="175"/>
      <c r="K585" s="175"/>
      <c r="L585" s="175"/>
      <c r="M585" s="175"/>
      <c r="N585" s="175"/>
      <c r="O585" s="175"/>
      <c r="P585" s="175"/>
      <c r="Q585" s="175"/>
      <c r="R585" s="175"/>
      <c r="S585" s="175"/>
      <c r="T585" s="175"/>
      <c r="U585" s="175"/>
      <c r="V585" s="175"/>
      <c r="W585" s="175"/>
      <c r="X585" s="175"/>
      <c r="Y585" s="175"/>
      <c r="Z585" s="175"/>
      <c r="AA585" s="175"/>
      <c r="AB585" s="175"/>
      <c r="AC585" s="175"/>
      <c r="AD585" s="175"/>
      <c r="AE585" s="175"/>
      <c r="AF585" s="175"/>
      <c r="AG585" s="175"/>
      <c r="AH585" s="175"/>
      <c r="AI585" s="175"/>
      <c r="AJ585" s="175"/>
      <c r="AK585" s="175"/>
      <c r="AL585" s="175"/>
      <c r="AM585" s="175"/>
      <c r="AN585" s="175"/>
      <c r="AO585" s="175"/>
      <c r="AP585" s="175"/>
      <c r="AQ585" s="175"/>
      <c r="AR585" s="175"/>
    </row>
    <row r="586" spans="1:44" ht="102" hidden="1" x14ac:dyDescent="0.3">
      <c r="A586" s="175"/>
      <c r="B586" s="185" t="s">
        <v>4636</v>
      </c>
      <c r="C586" s="182"/>
      <c r="D586" s="183">
        <v>755.92</v>
      </c>
      <c r="E586" s="184">
        <v>755.92</v>
      </c>
      <c r="F586" s="186" t="s">
        <v>2899</v>
      </c>
      <c r="G586" s="181" t="s">
        <v>1353</v>
      </c>
      <c r="H586" s="182" t="s">
        <v>1354</v>
      </c>
      <c r="I586" s="175"/>
      <c r="J586" s="175"/>
      <c r="K586" s="175"/>
      <c r="L586" s="175"/>
      <c r="M586" s="175"/>
      <c r="N586" s="175"/>
      <c r="O586" s="175"/>
      <c r="P586" s="175"/>
      <c r="Q586" s="175"/>
      <c r="R586" s="175"/>
      <c r="S586" s="175"/>
      <c r="T586" s="175"/>
      <c r="U586" s="175"/>
      <c r="V586" s="175"/>
      <c r="W586" s="175"/>
      <c r="X586" s="175"/>
      <c r="Y586" s="175"/>
      <c r="Z586" s="175"/>
      <c r="AA586" s="175"/>
      <c r="AB586" s="175"/>
      <c r="AC586" s="175"/>
      <c r="AD586" s="175"/>
      <c r="AE586" s="175"/>
      <c r="AF586" s="175"/>
      <c r="AG586" s="175"/>
      <c r="AH586" s="175"/>
      <c r="AI586" s="175"/>
      <c r="AJ586" s="175"/>
      <c r="AK586" s="175"/>
      <c r="AL586" s="175"/>
      <c r="AM586" s="175"/>
      <c r="AN586" s="175"/>
      <c r="AO586" s="175"/>
      <c r="AP586" s="175"/>
      <c r="AQ586" s="175"/>
      <c r="AR586" s="175"/>
    </row>
    <row r="587" spans="1:44" ht="102" hidden="1" x14ac:dyDescent="0.3">
      <c r="A587" s="175"/>
      <c r="B587" s="186" t="s">
        <v>2899</v>
      </c>
      <c r="C587" s="187"/>
      <c r="D587" s="183">
        <v>755.92</v>
      </c>
      <c r="E587" s="184">
        <v>755.92</v>
      </c>
      <c r="F587" s="181" t="s">
        <v>1353</v>
      </c>
      <c r="G587" s="185" t="s">
        <v>4636</v>
      </c>
      <c r="H587" s="182"/>
      <c r="I587" s="175"/>
      <c r="J587" s="175"/>
      <c r="K587" s="175"/>
      <c r="L587" s="175"/>
      <c r="M587" s="175"/>
      <c r="N587" s="175"/>
      <c r="O587" s="175"/>
      <c r="P587" s="175"/>
      <c r="Q587" s="175"/>
      <c r="R587" s="175"/>
      <c r="S587" s="175"/>
      <c r="T587" s="175"/>
      <c r="U587" s="175"/>
      <c r="V587" s="175"/>
      <c r="W587" s="175"/>
      <c r="X587" s="175"/>
      <c r="Y587" s="175"/>
      <c r="Z587" s="175"/>
      <c r="AA587" s="175"/>
      <c r="AB587" s="175"/>
      <c r="AC587" s="175"/>
      <c r="AD587" s="175"/>
      <c r="AE587" s="175"/>
      <c r="AF587" s="175"/>
      <c r="AG587" s="175"/>
      <c r="AH587" s="175"/>
      <c r="AI587" s="175"/>
      <c r="AJ587" s="175"/>
      <c r="AK587" s="175"/>
      <c r="AL587" s="175"/>
      <c r="AM587" s="175"/>
      <c r="AN587" s="175"/>
      <c r="AO587" s="175"/>
      <c r="AP587" s="175"/>
      <c r="AQ587" s="175"/>
      <c r="AR587" s="175"/>
    </row>
    <row r="588" spans="1:44" ht="102" x14ac:dyDescent="0.3">
      <c r="A588" s="175"/>
      <c r="B588" s="181" t="s">
        <v>1353</v>
      </c>
      <c r="C588" s="182" t="s">
        <v>1354</v>
      </c>
      <c r="D588" s="183">
        <v>682.9</v>
      </c>
      <c r="E588" s="184">
        <v>682.9</v>
      </c>
      <c r="F588" s="185" t="s">
        <v>4636</v>
      </c>
      <c r="G588" s="186" t="s">
        <v>2900</v>
      </c>
      <c r="H588" s="187"/>
      <c r="I588" s="175"/>
      <c r="J588" s="175"/>
      <c r="K588" s="175"/>
      <c r="L588" s="175"/>
      <c r="M588" s="175"/>
      <c r="N588" s="175"/>
      <c r="O588" s="175"/>
      <c r="P588" s="175"/>
      <c r="Q588" s="175"/>
      <c r="R588" s="175"/>
      <c r="S588" s="175"/>
      <c r="T588" s="175"/>
      <c r="U588" s="175"/>
      <c r="V588" s="175"/>
      <c r="W588" s="175"/>
      <c r="X588" s="175"/>
      <c r="Y588" s="175"/>
      <c r="Z588" s="175"/>
      <c r="AA588" s="175"/>
      <c r="AB588" s="175"/>
      <c r="AC588" s="175"/>
      <c r="AD588" s="175"/>
      <c r="AE588" s="175"/>
      <c r="AF588" s="175"/>
      <c r="AG588" s="175"/>
      <c r="AH588" s="175"/>
      <c r="AI588" s="175"/>
      <c r="AJ588" s="175"/>
      <c r="AK588" s="175"/>
      <c r="AL588" s="175"/>
      <c r="AM588" s="175"/>
      <c r="AN588" s="175"/>
      <c r="AO588" s="175"/>
      <c r="AP588" s="175"/>
      <c r="AQ588" s="175"/>
      <c r="AR588" s="175"/>
    </row>
    <row r="589" spans="1:44" ht="102" hidden="1" x14ac:dyDescent="0.3">
      <c r="A589" s="175"/>
      <c r="B589" s="185" t="s">
        <v>4636</v>
      </c>
      <c r="C589" s="182"/>
      <c r="D589" s="183">
        <v>682.9</v>
      </c>
      <c r="E589" s="184">
        <v>682.9</v>
      </c>
      <c r="F589" s="186" t="s">
        <v>2900</v>
      </c>
      <c r="G589" s="181" t="s">
        <v>2159</v>
      </c>
      <c r="H589" s="182" t="s">
        <v>2160</v>
      </c>
      <c r="I589" s="175"/>
      <c r="J589" s="175"/>
      <c r="K589" s="175"/>
      <c r="L589" s="175"/>
      <c r="M589" s="175"/>
      <c r="N589" s="175"/>
      <c r="O589" s="175"/>
      <c r="P589" s="175"/>
      <c r="Q589" s="175"/>
      <c r="R589" s="175"/>
      <c r="S589" s="175"/>
      <c r="T589" s="175"/>
      <c r="U589" s="175"/>
      <c r="V589" s="175"/>
      <c r="W589" s="175"/>
      <c r="X589" s="175"/>
      <c r="Y589" s="175"/>
      <c r="Z589" s="175"/>
      <c r="AA589" s="175"/>
      <c r="AB589" s="175"/>
      <c r="AC589" s="175"/>
      <c r="AD589" s="175"/>
      <c r="AE589" s="175"/>
      <c r="AF589" s="175"/>
      <c r="AG589" s="175"/>
      <c r="AH589" s="175"/>
      <c r="AI589" s="175"/>
      <c r="AJ589" s="175"/>
      <c r="AK589" s="175"/>
      <c r="AL589" s="175"/>
      <c r="AM589" s="175"/>
      <c r="AN589" s="175"/>
      <c r="AO589" s="175"/>
      <c r="AP589" s="175"/>
      <c r="AQ589" s="175"/>
      <c r="AR589" s="175"/>
    </row>
    <row r="590" spans="1:44" ht="102" hidden="1" x14ac:dyDescent="0.3">
      <c r="A590" s="175"/>
      <c r="B590" s="186" t="s">
        <v>2900</v>
      </c>
      <c r="C590" s="187"/>
      <c r="D590" s="183">
        <v>682.9</v>
      </c>
      <c r="E590" s="184">
        <v>682.9</v>
      </c>
      <c r="F590" s="181" t="s">
        <v>2159</v>
      </c>
      <c r="G590" s="185" t="s">
        <v>4636</v>
      </c>
      <c r="H590" s="182"/>
      <c r="I590" s="175"/>
      <c r="J590" s="175"/>
      <c r="K590" s="175"/>
      <c r="L590" s="175"/>
      <c r="M590" s="175"/>
      <c r="N590" s="175"/>
      <c r="O590" s="175"/>
      <c r="P590" s="175"/>
      <c r="Q590" s="175"/>
      <c r="R590" s="175"/>
      <c r="S590" s="175"/>
      <c r="T590" s="175"/>
      <c r="U590" s="175"/>
      <c r="V590" s="175"/>
      <c r="W590" s="175"/>
      <c r="X590" s="175"/>
      <c r="Y590" s="175"/>
      <c r="Z590" s="175"/>
      <c r="AA590" s="175"/>
      <c r="AB590" s="175"/>
      <c r="AC590" s="175"/>
      <c r="AD590" s="175"/>
      <c r="AE590" s="175"/>
      <c r="AF590" s="175"/>
      <c r="AG590" s="175"/>
      <c r="AH590" s="175"/>
      <c r="AI590" s="175"/>
      <c r="AJ590" s="175"/>
      <c r="AK590" s="175"/>
      <c r="AL590" s="175"/>
      <c r="AM590" s="175"/>
      <c r="AN590" s="175"/>
      <c r="AO590" s="175"/>
      <c r="AP590" s="175"/>
      <c r="AQ590" s="175"/>
      <c r="AR590" s="175"/>
    </row>
    <row r="591" spans="1:44" ht="102" x14ac:dyDescent="0.3">
      <c r="A591" s="175"/>
      <c r="B591" s="181" t="s">
        <v>2159</v>
      </c>
      <c r="C591" s="182" t="s">
        <v>2160</v>
      </c>
      <c r="D591" s="183">
        <v>597</v>
      </c>
      <c r="E591" s="184">
        <v>597</v>
      </c>
      <c r="F591" s="185" t="s">
        <v>4636</v>
      </c>
      <c r="G591" s="186" t="s">
        <v>2901</v>
      </c>
      <c r="H591" s="187"/>
      <c r="I591" s="175"/>
      <c r="J591" s="175"/>
      <c r="K591" s="175"/>
      <c r="L591" s="175"/>
      <c r="M591" s="175"/>
      <c r="N591" s="175"/>
      <c r="O591" s="175"/>
      <c r="P591" s="175"/>
      <c r="Q591" s="175"/>
      <c r="R591" s="175"/>
      <c r="S591" s="175"/>
      <c r="T591" s="175"/>
      <c r="U591" s="175"/>
      <c r="V591" s="175"/>
      <c r="W591" s="175"/>
      <c r="X591" s="175"/>
      <c r="Y591" s="175"/>
      <c r="Z591" s="175"/>
      <c r="AA591" s="175"/>
      <c r="AB591" s="175"/>
      <c r="AC591" s="175"/>
      <c r="AD591" s="175"/>
      <c r="AE591" s="175"/>
      <c r="AF591" s="175"/>
      <c r="AG591" s="175"/>
      <c r="AH591" s="175"/>
      <c r="AI591" s="175"/>
      <c r="AJ591" s="175"/>
      <c r="AK591" s="175"/>
      <c r="AL591" s="175"/>
      <c r="AM591" s="175"/>
      <c r="AN591" s="175"/>
      <c r="AO591" s="175"/>
      <c r="AP591" s="175"/>
      <c r="AQ591" s="175"/>
      <c r="AR591" s="175"/>
    </row>
    <row r="592" spans="1:44" ht="102" hidden="1" x14ac:dyDescent="0.3">
      <c r="A592" s="175"/>
      <c r="B592" s="185" t="s">
        <v>4636</v>
      </c>
      <c r="C592" s="182"/>
      <c r="D592" s="183">
        <v>597</v>
      </c>
      <c r="E592" s="184">
        <v>597</v>
      </c>
      <c r="F592" s="186" t="s">
        <v>2901</v>
      </c>
      <c r="G592" s="181" t="s">
        <v>1890</v>
      </c>
      <c r="H592" s="182" t="s">
        <v>1891</v>
      </c>
      <c r="I592" s="175"/>
      <c r="J592" s="175"/>
      <c r="K592" s="175"/>
      <c r="L592" s="175"/>
      <c r="M592" s="175"/>
      <c r="N592" s="175"/>
      <c r="O592" s="175"/>
      <c r="P592" s="175"/>
      <c r="Q592" s="175"/>
      <c r="R592" s="175"/>
      <c r="S592" s="175"/>
      <c r="T592" s="175"/>
      <c r="U592" s="175"/>
      <c r="V592" s="175"/>
      <c r="W592" s="175"/>
      <c r="X592" s="175"/>
      <c r="Y592" s="175"/>
      <c r="Z592" s="175"/>
      <c r="AA592" s="175"/>
      <c r="AB592" s="175"/>
      <c r="AC592" s="175"/>
      <c r="AD592" s="175"/>
      <c r="AE592" s="175"/>
      <c r="AF592" s="175"/>
      <c r="AG592" s="175"/>
      <c r="AH592" s="175"/>
      <c r="AI592" s="175"/>
      <c r="AJ592" s="175"/>
      <c r="AK592" s="175"/>
      <c r="AL592" s="175"/>
      <c r="AM592" s="175"/>
      <c r="AN592" s="175"/>
      <c r="AO592" s="175"/>
      <c r="AP592" s="175"/>
      <c r="AQ592" s="175"/>
      <c r="AR592" s="175"/>
    </row>
    <row r="593" spans="1:44" ht="102" hidden="1" x14ac:dyDescent="0.3">
      <c r="A593" s="175"/>
      <c r="B593" s="186" t="s">
        <v>2901</v>
      </c>
      <c r="C593" s="187"/>
      <c r="D593" s="183">
        <v>597</v>
      </c>
      <c r="E593" s="184">
        <v>597</v>
      </c>
      <c r="F593" s="181" t="s">
        <v>1890</v>
      </c>
      <c r="G593" s="185" t="s">
        <v>4636</v>
      </c>
      <c r="H593" s="182"/>
      <c r="I593" s="175"/>
      <c r="J593" s="175"/>
      <c r="K593" s="175"/>
      <c r="L593" s="175"/>
      <c r="M593" s="175"/>
      <c r="N593" s="175"/>
      <c r="O593" s="175"/>
      <c r="P593" s="175"/>
      <c r="Q593" s="175"/>
      <c r="R593" s="175"/>
      <c r="S593" s="175"/>
      <c r="T593" s="175"/>
      <c r="U593" s="175"/>
      <c r="V593" s="175"/>
      <c r="W593" s="175"/>
      <c r="X593" s="175"/>
      <c r="Y593" s="175"/>
      <c r="Z593" s="175"/>
      <c r="AA593" s="175"/>
      <c r="AB593" s="175"/>
      <c r="AC593" s="175"/>
      <c r="AD593" s="175"/>
      <c r="AE593" s="175"/>
      <c r="AF593" s="175"/>
      <c r="AG593" s="175"/>
      <c r="AH593" s="175"/>
      <c r="AI593" s="175"/>
      <c r="AJ593" s="175"/>
      <c r="AK593" s="175"/>
      <c r="AL593" s="175"/>
      <c r="AM593" s="175"/>
      <c r="AN593" s="175"/>
      <c r="AO593" s="175"/>
      <c r="AP593" s="175"/>
      <c r="AQ593" s="175"/>
      <c r="AR593" s="175"/>
    </row>
    <row r="594" spans="1:44" ht="102" x14ac:dyDescent="0.3">
      <c r="A594" s="175"/>
      <c r="B594" s="181" t="s">
        <v>1890</v>
      </c>
      <c r="C594" s="182" t="s">
        <v>1891</v>
      </c>
      <c r="D594" s="183">
        <v>755.92</v>
      </c>
      <c r="E594" s="184">
        <v>755.92</v>
      </c>
      <c r="F594" s="185" t="s">
        <v>4636</v>
      </c>
      <c r="G594" s="186" t="s">
        <v>2902</v>
      </c>
      <c r="H594" s="187"/>
      <c r="I594" s="175"/>
      <c r="J594" s="175"/>
      <c r="K594" s="175"/>
      <c r="L594" s="175"/>
      <c r="M594" s="175"/>
      <c r="N594" s="175"/>
      <c r="O594" s="175"/>
      <c r="P594" s="175"/>
      <c r="Q594" s="175"/>
      <c r="R594" s="175"/>
      <c r="S594" s="175"/>
      <c r="T594" s="175"/>
      <c r="U594" s="175"/>
      <c r="V594" s="175"/>
      <c r="W594" s="175"/>
      <c r="X594" s="175"/>
      <c r="Y594" s="175"/>
      <c r="Z594" s="175"/>
      <c r="AA594" s="175"/>
      <c r="AB594" s="175"/>
      <c r="AC594" s="175"/>
      <c r="AD594" s="175"/>
      <c r="AE594" s="175"/>
      <c r="AF594" s="175"/>
      <c r="AG594" s="175"/>
      <c r="AH594" s="175"/>
      <c r="AI594" s="175"/>
      <c r="AJ594" s="175"/>
      <c r="AK594" s="175"/>
      <c r="AL594" s="175"/>
      <c r="AM594" s="175"/>
      <c r="AN594" s="175"/>
      <c r="AO594" s="175"/>
      <c r="AP594" s="175"/>
      <c r="AQ594" s="175"/>
      <c r="AR594" s="175"/>
    </row>
    <row r="595" spans="1:44" ht="102" hidden="1" x14ac:dyDescent="0.3">
      <c r="A595" s="175"/>
      <c r="B595" s="185" t="s">
        <v>4636</v>
      </c>
      <c r="C595" s="182"/>
      <c r="D595" s="183">
        <v>755.92</v>
      </c>
      <c r="E595" s="184">
        <v>755.92</v>
      </c>
      <c r="F595" s="186" t="s">
        <v>2902</v>
      </c>
      <c r="G595" s="181" t="s">
        <v>1310</v>
      </c>
      <c r="H595" s="182" t="s">
        <v>1311</v>
      </c>
      <c r="I595" s="175"/>
      <c r="J595" s="175"/>
      <c r="K595" s="175"/>
      <c r="L595" s="175"/>
      <c r="M595" s="175"/>
      <c r="N595" s="175"/>
      <c r="O595" s="175"/>
      <c r="P595" s="175"/>
      <c r="Q595" s="175"/>
      <c r="R595" s="175"/>
      <c r="S595" s="175"/>
      <c r="T595" s="175"/>
      <c r="U595" s="175"/>
      <c r="V595" s="175"/>
      <c r="W595" s="175"/>
      <c r="X595" s="175"/>
      <c r="Y595" s="175"/>
      <c r="Z595" s="175"/>
      <c r="AA595" s="175"/>
      <c r="AB595" s="175"/>
      <c r="AC595" s="175"/>
      <c r="AD595" s="175"/>
      <c r="AE595" s="175"/>
      <c r="AF595" s="175"/>
      <c r="AG595" s="175"/>
      <c r="AH595" s="175"/>
      <c r="AI595" s="175"/>
      <c r="AJ595" s="175"/>
      <c r="AK595" s="175"/>
      <c r="AL595" s="175"/>
      <c r="AM595" s="175"/>
      <c r="AN595" s="175"/>
      <c r="AO595" s="175"/>
      <c r="AP595" s="175"/>
      <c r="AQ595" s="175"/>
      <c r="AR595" s="175"/>
    </row>
    <row r="596" spans="1:44" ht="102" hidden="1" x14ac:dyDescent="0.3">
      <c r="A596" s="175"/>
      <c r="B596" s="186" t="s">
        <v>2902</v>
      </c>
      <c r="C596" s="187"/>
      <c r="D596" s="183">
        <v>755.92</v>
      </c>
      <c r="E596" s="184">
        <v>755.92</v>
      </c>
      <c r="F596" s="181" t="s">
        <v>1310</v>
      </c>
      <c r="G596" s="185" t="s">
        <v>4636</v>
      </c>
      <c r="H596" s="182"/>
      <c r="I596" s="175"/>
      <c r="J596" s="175"/>
      <c r="K596" s="175"/>
      <c r="L596" s="175"/>
      <c r="M596" s="175"/>
      <c r="N596" s="175"/>
      <c r="O596" s="175"/>
      <c r="P596" s="175"/>
      <c r="Q596" s="175"/>
      <c r="R596" s="175"/>
      <c r="S596" s="175"/>
      <c r="T596" s="175"/>
      <c r="U596" s="175"/>
      <c r="V596" s="175"/>
      <c r="W596" s="175"/>
      <c r="X596" s="175"/>
      <c r="Y596" s="175"/>
      <c r="Z596" s="175"/>
      <c r="AA596" s="175"/>
      <c r="AB596" s="175"/>
      <c r="AC596" s="175"/>
      <c r="AD596" s="175"/>
      <c r="AE596" s="175"/>
      <c r="AF596" s="175"/>
      <c r="AG596" s="175"/>
      <c r="AH596" s="175"/>
      <c r="AI596" s="175"/>
      <c r="AJ596" s="175"/>
      <c r="AK596" s="175"/>
      <c r="AL596" s="175"/>
      <c r="AM596" s="175"/>
      <c r="AN596" s="175"/>
      <c r="AO596" s="175"/>
      <c r="AP596" s="175"/>
      <c r="AQ596" s="175"/>
      <c r="AR596" s="175"/>
    </row>
    <row r="597" spans="1:44" ht="102" x14ac:dyDescent="0.3">
      <c r="A597" s="175"/>
      <c r="B597" s="181" t="s">
        <v>1310</v>
      </c>
      <c r="C597" s="182" t="s">
        <v>1311</v>
      </c>
      <c r="D597" s="183">
        <v>661.43</v>
      </c>
      <c r="E597" s="184">
        <v>661.43</v>
      </c>
      <c r="F597" s="185" t="s">
        <v>4636</v>
      </c>
      <c r="G597" s="186" t="s">
        <v>2903</v>
      </c>
      <c r="H597" s="187"/>
      <c r="I597" s="175"/>
      <c r="J597" s="175"/>
      <c r="K597" s="175"/>
      <c r="L597" s="175"/>
      <c r="M597" s="175"/>
      <c r="N597" s="175"/>
      <c r="O597" s="175"/>
      <c r="P597" s="175"/>
      <c r="Q597" s="175"/>
      <c r="R597" s="175"/>
      <c r="S597" s="175"/>
      <c r="T597" s="175"/>
      <c r="U597" s="175"/>
      <c r="V597" s="175"/>
      <c r="W597" s="175"/>
      <c r="X597" s="175"/>
      <c r="Y597" s="175"/>
      <c r="Z597" s="175"/>
      <c r="AA597" s="175"/>
      <c r="AB597" s="175"/>
      <c r="AC597" s="175"/>
      <c r="AD597" s="175"/>
      <c r="AE597" s="175"/>
      <c r="AF597" s="175"/>
      <c r="AG597" s="175"/>
      <c r="AH597" s="175"/>
      <c r="AI597" s="175"/>
      <c r="AJ597" s="175"/>
      <c r="AK597" s="175"/>
      <c r="AL597" s="175"/>
      <c r="AM597" s="175"/>
      <c r="AN597" s="175"/>
      <c r="AO597" s="175"/>
      <c r="AP597" s="175"/>
      <c r="AQ597" s="175"/>
      <c r="AR597" s="175"/>
    </row>
    <row r="598" spans="1:44" ht="102" hidden="1" x14ac:dyDescent="0.3">
      <c r="A598" s="175"/>
      <c r="B598" s="185" t="s">
        <v>4636</v>
      </c>
      <c r="C598" s="182"/>
      <c r="D598" s="183">
        <v>661.43</v>
      </c>
      <c r="E598" s="184">
        <v>661.43</v>
      </c>
      <c r="F598" s="186" t="s">
        <v>2903</v>
      </c>
      <c r="G598" s="181" t="s">
        <v>1475</v>
      </c>
      <c r="H598" s="182" t="s">
        <v>1476</v>
      </c>
      <c r="I598" s="175"/>
      <c r="J598" s="175"/>
      <c r="K598" s="175"/>
      <c r="L598" s="175"/>
      <c r="M598" s="175"/>
      <c r="N598" s="175"/>
      <c r="O598" s="175"/>
      <c r="P598" s="175"/>
      <c r="Q598" s="175"/>
      <c r="R598" s="175"/>
      <c r="S598" s="175"/>
      <c r="T598" s="175"/>
      <c r="U598" s="175"/>
      <c r="V598" s="175"/>
      <c r="W598" s="175"/>
      <c r="X598" s="175"/>
      <c r="Y598" s="175"/>
      <c r="Z598" s="175"/>
      <c r="AA598" s="175"/>
      <c r="AB598" s="175"/>
      <c r="AC598" s="175"/>
      <c r="AD598" s="175"/>
      <c r="AE598" s="175"/>
      <c r="AF598" s="175"/>
      <c r="AG598" s="175"/>
      <c r="AH598" s="175"/>
      <c r="AI598" s="175"/>
      <c r="AJ598" s="175"/>
      <c r="AK598" s="175"/>
      <c r="AL598" s="175"/>
      <c r="AM598" s="175"/>
      <c r="AN598" s="175"/>
      <c r="AO598" s="175"/>
      <c r="AP598" s="175"/>
      <c r="AQ598" s="175"/>
      <c r="AR598" s="175"/>
    </row>
    <row r="599" spans="1:44" ht="102" hidden="1" x14ac:dyDescent="0.3">
      <c r="A599" s="175"/>
      <c r="B599" s="186" t="s">
        <v>2903</v>
      </c>
      <c r="C599" s="187"/>
      <c r="D599" s="183">
        <v>661.43</v>
      </c>
      <c r="E599" s="184">
        <v>661.43</v>
      </c>
      <c r="F599" s="181" t="s">
        <v>1475</v>
      </c>
      <c r="G599" s="185" t="s">
        <v>4636</v>
      </c>
      <c r="H599" s="182"/>
      <c r="I599" s="175"/>
      <c r="J599" s="175"/>
      <c r="K599" s="175"/>
      <c r="L599" s="175"/>
      <c r="M599" s="175"/>
      <c r="N599" s="175"/>
      <c r="O599" s="175"/>
      <c r="P599" s="175"/>
      <c r="Q599" s="175"/>
      <c r="R599" s="175"/>
      <c r="S599" s="175"/>
      <c r="T599" s="175"/>
      <c r="U599" s="175"/>
      <c r="V599" s="175"/>
      <c r="W599" s="175"/>
      <c r="X599" s="175"/>
      <c r="Y599" s="175"/>
      <c r="Z599" s="175"/>
      <c r="AA599" s="175"/>
      <c r="AB599" s="175"/>
      <c r="AC599" s="175"/>
      <c r="AD599" s="175"/>
      <c r="AE599" s="175"/>
      <c r="AF599" s="175"/>
      <c r="AG599" s="175"/>
      <c r="AH599" s="175"/>
      <c r="AI599" s="175"/>
      <c r="AJ599" s="175"/>
      <c r="AK599" s="175"/>
      <c r="AL599" s="175"/>
      <c r="AM599" s="175"/>
      <c r="AN599" s="175"/>
      <c r="AO599" s="175"/>
      <c r="AP599" s="175"/>
      <c r="AQ599" s="175"/>
      <c r="AR599" s="175"/>
    </row>
    <row r="600" spans="1:44" ht="102" x14ac:dyDescent="0.3">
      <c r="A600" s="175"/>
      <c r="B600" s="181" t="s">
        <v>1475</v>
      </c>
      <c r="C600" s="182" t="s">
        <v>1476</v>
      </c>
      <c r="D600" s="183">
        <v>597</v>
      </c>
      <c r="E600" s="184">
        <v>597</v>
      </c>
      <c r="F600" s="185" t="s">
        <v>4636</v>
      </c>
      <c r="G600" s="186" t="s">
        <v>2904</v>
      </c>
      <c r="H600" s="187"/>
      <c r="I600" s="175"/>
      <c r="J600" s="175"/>
      <c r="K600" s="175"/>
      <c r="L600" s="175"/>
      <c r="M600" s="175"/>
      <c r="N600" s="175"/>
      <c r="O600" s="175"/>
      <c r="P600" s="175"/>
      <c r="Q600" s="175"/>
      <c r="R600" s="175"/>
      <c r="S600" s="175"/>
      <c r="T600" s="175"/>
      <c r="U600" s="175"/>
      <c r="V600" s="175"/>
      <c r="W600" s="175"/>
      <c r="X600" s="175"/>
      <c r="Y600" s="175"/>
      <c r="Z600" s="175"/>
      <c r="AA600" s="175"/>
      <c r="AB600" s="175"/>
      <c r="AC600" s="175"/>
      <c r="AD600" s="175"/>
      <c r="AE600" s="175"/>
      <c r="AF600" s="175"/>
      <c r="AG600" s="175"/>
      <c r="AH600" s="175"/>
      <c r="AI600" s="175"/>
      <c r="AJ600" s="175"/>
      <c r="AK600" s="175"/>
      <c r="AL600" s="175"/>
      <c r="AM600" s="175"/>
      <c r="AN600" s="175"/>
      <c r="AO600" s="175"/>
      <c r="AP600" s="175"/>
      <c r="AQ600" s="175"/>
      <c r="AR600" s="175"/>
    </row>
    <row r="601" spans="1:44" ht="102" hidden="1" x14ac:dyDescent="0.3">
      <c r="A601" s="175"/>
      <c r="B601" s="185" t="s">
        <v>4636</v>
      </c>
      <c r="C601" s="182"/>
      <c r="D601" s="183">
        <v>597</v>
      </c>
      <c r="E601" s="184">
        <v>597</v>
      </c>
      <c r="F601" s="186" t="s">
        <v>2904</v>
      </c>
      <c r="G601" s="181" t="s">
        <v>2327</v>
      </c>
      <c r="H601" s="182" t="s">
        <v>2328</v>
      </c>
      <c r="I601" s="175"/>
      <c r="J601" s="175"/>
      <c r="K601" s="175"/>
      <c r="L601" s="175"/>
      <c r="M601" s="175"/>
      <c r="N601" s="175"/>
      <c r="O601" s="175"/>
      <c r="P601" s="175"/>
      <c r="Q601" s="175"/>
      <c r="R601" s="175"/>
      <c r="S601" s="175"/>
      <c r="T601" s="175"/>
      <c r="U601" s="175"/>
      <c r="V601" s="175"/>
      <c r="W601" s="175"/>
      <c r="X601" s="175"/>
      <c r="Y601" s="175"/>
      <c r="Z601" s="175"/>
      <c r="AA601" s="175"/>
      <c r="AB601" s="175"/>
      <c r="AC601" s="175"/>
      <c r="AD601" s="175"/>
      <c r="AE601" s="175"/>
      <c r="AF601" s="175"/>
      <c r="AG601" s="175"/>
      <c r="AH601" s="175"/>
      <c r="AI601" s="175"/>
      <c r="AJ601" s="175"/>
      <c r="AK601" s="175"/>
      <c r="AL601" s="175"/>
      <c r="AM601" s="175"/>
      <c r="AN601" s="175"/>
      <c r="AO601" s="175"/>
      <c r="AP601" s="175"/>
      <c r="AQ601" s="175"/>
      <c r="AR601" s="175"/>
    </row>
    <row r="602" spans="1:44" ht="102" hidden="1" x14ac:dyDescent="0.3">
      <c r="A602" s="175"/>
      <c r="B602" s="186" t="s">
        <v>2904</v>
      </c>
      <c r="C602" s="187"/>
      <c r="D602" s="183">
        <v>597</v>
      </c>
      <c r="E602" s="184">
        <v>597</v>
      </c>
      <c r="F602" s="181" t="s">
        <v>2327</v>
      </c>
      <c r="G602" s="185" t="s">
        <v>4636</v>
      </c>
      <c r="H602" s="182"/>
      <c r="I602" s="175"/>
      <c r="J602" s="175"/>
      <c r="K602" s="175"/>
      <c r="L602" s="175"/>
      <c r="M602" s="175"/>
      <c r="N602" s="175"/>
      <c r="O602" s="175"/>
      <c r="P602" s="175"/>
      <c r="Q602" s="175"/>
      <c r="R602" s="175"/>
      <c r="S602" s="175"/>
      <c r="T602" s="175"/>
      <c r="U602" s="175"/>
      <c r="V602" s="175"/>
      <c r="W602" s="175"/>
      <c r="X602" s="175"/>
      <c r="Y602" s="175"/>
      <c r="Z602" s="175"/>
      <c r="AA602" s="175"/>
      <c r="AB602" s="175"/>
      <c r="AC602" s="175"/>
      <c r="AD602" s="175"/>
      <c r="AE602" s="175"/>
      <c r="AF602" s="175"/>
      <c r="AG602" s="175"/>
      <c r="AH602" s="175"/>
      <c r="AI602" s="175"/>
      <c r="AJ602" s="175"/>
      <c r="AK602" s="175"/>
      <c r="AL602" s="175"/>
      <c r="AM602" s="175"/>
      <c r="AN602" s="175"/>
      <c r="AO602" s="175"/>
      <c r="AP602" s="175"/>
      <c r="AQ602" s="175"/>
      <c r="AR602" s="175"/>
    </row>
    <row r="603" spans="1:44" ht="102" x14ac:dyDescent="0.3">
      <c r="A603" s="175"/>
      <c r="B603" s="181" t="s">
        <v>2327</v>
      </c>
      <c r="C603" s="182" t="s">
        <v>2328</v>
      </c>
      <c r="D603" s="183">
        <v>773.1</v>
      </c>
      <c r="E603" s="184">
        <v>773.1</v>
      </c>
      <c r="F603" s="185" t="s">
        <v>4636</v>
      </c>
      <c r="G603" s="186" t="s">
        <v>2905</v>
      </c>
      <c r="H603" s="187"/>
      <c r="I603" s="175"/>
      <c r="J603" s="175"/>
      <c r="K603" s="175"/>
      <c r="L603" s="175"/>
      <c r="M603" s="175"/>
      <c r="N603" s="175"/>
      <c r="O603" s="175"/>
      <c r="P603" s="175"/>
      <c r="Q603" s="175"/>
      <c r="R603" s="175"/>
      <c r="S603" s="175"/>
      <c r="T603" s="175"/>
      <c r="U603" s="175"/>
      <c r="V603" s="175"/>
      <c r="W603" s="175"/>
      <c r="X603" s="175"/>
      <c r="Y603" s="175"/>
      <c r="Z603" s="175"/>
      <c r="AA603" s="175"/>
      <c r="AB603" s="175"/>
      <c r="AC603" s="175"/>
      <c r="AD603" s="175"/>
      <c r="AE603" s="175"/>
      <c r="AF603" s="175"/>
      <c r="AG603" s="175"/>
      <c r="AH603" s="175"/>
      <c r="AI603" s="175"/>
      <c r="AJ603" s="175"/>
      <c r="AK603" s="175"/>
      <c r="AL603" s="175"/>
      <c r="AM603" s="175"/>
      <c r="AN603" s="175"/>
      <c r="AO603" s="175"/>
      <c r="AP603" s="175"/>
      <c r="AQ603" s="175"/>
      <c r="AR603" s="175"/>
    </row>
    <row r="604" spans="1:44" ht="102" hidden="1" x14ac:dyDescent="0.3">
      <c r="A604" s="175"/>
      <c r="B604" s="185" t="s">
        <v>4636</v>
      </c>
      <c r="C604" s="182"/>
      <c r="D604" s="183">
        <v>773.1</v>
      </c>
      <c r="E604" s="184">
        <v>773.1</v>
      </c>
      <c r="F604" s="186" t="s">
        <v>2905</v>
      </c>
      <c r="G604" s="181" t="s">
        <v>1553</v>
      </c>
      <c r="H604" s="182" t="s">
        <v>1554</v>
      </c>
      <c r="I604" s="175"/>
      <c r="J604" s="175"/>
      <c r="K604" s="175"/>
      <c r="L604" s="175"/>
      <c r="M604" s="175"/>
      <c r="N604" s="175"/>
      <c r="O604" s="175"/>
      <c r="P604" s="175"/>
      <c r="Q604" s="175"/>
      <c r="R604" s="175"/>
      <c r="S604" s="175"/>
      <c r="T604" s="175"/>
      <c r="U604" s="175"/>
      <c r="V604" s="175"/>
      <c r="W604" s="175"/>
      <c r="X604" s="175"/>
      <c r="Y604" s="175"/>
      <c r="Z604" s="175"/>
      <c r="AA604" s="175"/>
      <c r="AB604" s="175"/>
      <c r="AC604" s="175"/>
      <c r="AD604" s="175"/>
      <c r="AE604" s="175"/>
      <c r="AF604" s="175"/>
      <c r="AG604" s="175"/>
      <c r="AH604" s="175"/>
      <c r="AI604" s="175"/>
      <c r="AJ604" s="175"/>
      <c r="AK604" s="175"/>
      <c r="AL604" s="175"/>
      <c r="AM604" s="175"/>
      <c r="AN604" s="175"/>
      <c r="AO604" s="175"/>
      <c r="AP604" s="175"/>
      <c r="AQ604" s="175"/>
      <c r="AR604" s="175"/>
    </row>
    <row r="605" spans="1:44" ht="102" hidden="1" x14ac:dyDescent="0.3">
      <c r="A605" s="175"/>
      <c r="B605" s="186" t="s">
        <v>2905</v>
      </c>
      <c r="C605" s="187"/>
      <c r="D605" s="183">
        <v>773.1</v>
      </c>
      <c r="E605" s="184">
        <v>773.1</v>
      </c>
      <c r="F605" s="181" t="s">
        <v>1553</v>
      </c>
      <c r="G605" s="185" t="s">
        <v>4636</v>
      </c>
      <c r="H605" s="182"/>
      <c r="I605" s="175"/>
      <c r="J605" s="175"/>
      <c r="K605" s="175"/>
      <c r="L605" s="175"/>
      <c r="M605" s="175"/>
      <c r="N605" s="175"/>
      <c r="O605" s="175"/>
      <c r="P605" s="175"/>
      <c r="Q605" s="175"/>
      <c r="R605" s="175"/>
      <c r="S605" s="175"/>
      <c r="T605" s="175"/>
      <c r="U605" s="175"/>
      <c r="V605" s="175"/>
      <c r="W605" s="175"/>
      <c r="X605" s="175"/>
      <c r="Y605" s="175"/>
      <c r="Z605" s="175"/>
      <c r="AA605" s="175"/>
      <c r="AB605" s="175"/>
      <c r="AC605" s="175"/>
      <c r="AD605" s="175"/>
      <c r="AE605" s="175"/>
      <c r="AF605" s="175"/>
      <c r="AG605" s="175"/>
      <c r="AH605" s="175"/>
      <c r="AI605" s="175"/>
      <c r="AJ605" s="175"/>
      <c r="AK605" s="175"/>
      <c r="AL605" s="175"/>
      <c r="AM605" s="175"/>
      <c r="AN605" s="175"/>
      <c r="AO605" s="175"/>
      <c r="AP605" s="175"/>
      <c r="AQ605" s="175"/>
      <c r="AR605" s="175"/>
    </row>
    <row r="606" spans="1:44" ht="102" x14ac:dyDescent="0.3">
      <c r="A606" s="175"/>
      <c r="B606" s="181" t="s">
        <v>1553</v>
      </c>
      <c r="C606" s="182" t="s">
        <v>1554</v>
      </c>
      <c r="D606" s="183">
        <v>648.54</v>
      </c>
      <c r="E606" s="184">
        <v>648.54</v>
      </c>
      <c r="F606" s="185" t="s">
        <v>4636</v>
      </c>
      <c r="G606" s="186" t="s">
        <v>2906</v>
      </c>
      <c r="H606" s="187"/>
      <c r="I606" s="175"/>
      <c r="J606" s="175"/>
      <c r="K606" s="175"/>
      <c r="L606" s="175"/>
      <c r="M606" s="175"/>
      <c r="N606" s="175"/>
      <c r="O606" s="175"/>
      <c r="P606" s="175"/>
      <c r="Q606" s="175"/>
      <c r="R606" s="175"/>
      <c r="S606" s="175"/>
      <c r="T606" s="175"/>
      <c r="U606" s="175"/>
      <c r="V606" s="175"/>
      <c r="W606" s="175"/>
      <c r="X606" s="175"/>
      <c r="Y606" s="175"/>
      <c r="Z606" s="175"/>
      <c r="AA606" s="175"/>
      <c r="AB606" s="175"/>
      <c r="AC606" s="175"/>
      <c r="AD606" s="175"/>
      <c r="AE606" s="175"/>
      <c r="AF606" s="175"/>
      <c r="AG606" s="175"/>
      <c r="AH606" s="175"/>
      <c r="AI606" s="175"/>
      <c r="AJ606" s="175"/>
      <c r="AK606" s="175"/>
      <c r="AL606" s="175"/>
      <c r="AM606" s="175"/>
      <c r="AN606" s="175"/>
      <c r="AO606" s="175"/>
      <c r="AP606" s="175"/>
      <c r="AQ606" s="175"/>
      <c r="AR606" s="175"/>
    </row>
    <row r="607" spans="1:44" ht="102" hidden="1" x14ac:dyDescent="0.3">
      <c r="A607" s="175"/>
      <c r="B607" s="185" t="s">
        <v>4636</v>
      </c>
      <c r="C607" s="182"/>
      <c r="D607" s="183">
        <v>648.54</v>
      </c>
      <c r="E607" s="184">
        <v>648.54</v>
      </c>
      <c r="F607" s="186" t="s">
        <v>2906</v>
      </c>
      <c r="G607" s="181" t="s">
        <v>682</v>
      </c>
      <c r="H607" s="182" t="s">
        <v>683</v>
      </c>
      <c r="I607" s="175"/>
      <c r="J607" s="175"/>
      <c r="K607" s="175"/>
      <c r="L607" s="175"/>
      <c r="M607" s="175"/>
      <c r="N607" s="175"/>
      <c r="O607" s="175"/>
      <c r="P607" s="175"/>
      <c r="Q607" s="175"/>
      <c r="R607" s="175"/>
      <c r="S607" s="175"/>
      <c r="T607" s="175"/>
      <c r="U607" s="175"/>
      <c r="V607" s="175"/>
      <c r="W607" s="175"/>
      <c r="X607" s="175"/>
      <c r="Y607" s="175"/>
      <c r="Z607" s="175"/>
      <c r="AA607" s="175"/>
      <c r="AB607" s="175"/>
      <c r="AC607" s="175"/>
      <c r="AD607" s="175"/>
      <c r="AE607" s="175"/>
      <c r="AF607" s="175"/>
      <c r="AG607" s="175"/>
      <c r="AH607" s="175"/>
      <c r="AI607" s="175"/>
      <c r="AJ607" s="175"/>
      <c r="AK607" s="175"/>
      <c r="AL607" s="175"/>
      <c r="AM607" s="175"/>
      <c r="AN607" s="175"/>
      <c r="AO607" s="175"/>
      <c r="AP607" s="175"/>
      <c r="AQ607" s="175"/>
      <c r="AR607" s="175"/>
    </row>
    <row r="608" spans="1:44" ht="102" hidden="1" x14ac:dyDescent="0.3">
      <c r="A608" s="175"/>
      <c r="B608" s="186" t="s">
        <v>2906</v>
      </c>
      <c r="C608" s="187"/>
      <c r="D608" s="183">
        <v>648.54</v>
      </c>
      <c r="E608" s="184">
        <v>648.54</v>
      </c>
      <c r="F608" s="181" t="s">
        <v>682</v>
      </c>
      <c r="G608" s="185" t="s">
        <v>4636</v>
      </c>
      <c r="H608" s="182"/>
      <c r="I608" s="175"/>
      <c r="J608" s="175"/>
      <c r="K608" s="175"/>
      <c r="L608" s="175"/>
      <c r="M608" s="175"/>
      <c r="N608" s="175"/>
      <c r="O608" s="175"/>
      <c r="P608" s="175"/>
      <c r="Q608" s="175"/>
      <c r="R608" s="175"/>
      <c r="S608" s="175"/>
      <c r="T608" s="175"/>
      <c r="U608" s="175"/>
      <c r="V608" s="175"/>
      <c r="W608" s="175"/>
      <c r="X608" s="175"/>
      <c r="Y608" s="175"/>
      <c r="Z608" s="175"/>
      <c r="AA608" s="175"/>
      <c r="AB608" s="175"/>
      <c r="AC608" s="175"/>
      <c r="AD608" s="175"/>
      <c r="AE608" s="175"/>
      <c r="AF608" s="175"/>
      <c r="AG608" s="175"/>
      <c r="AH608" s="175"/>
      <c r="AI608" s="175"/>
      <c r="AJ608" s="175"/>
      <c r="AK608" s="175"/>
      <c r="AL608" s="175"/>
      <c r="AM608" s="175"/>
      <c r="AN608" s="175"/>
      <c r="AO608" s="175"/>
      <c r="AP608" s="175"/>
      <c r="AQ608" s="175"/>
      <c r="AR608" s="175"/>
    </row>
    <row r="609" spans="1:44" ht="102" x14ac:dyDescent="0.3">
      <c r="A609" s="175"/>
      <c r="B609" s="181" t="s">
        <v>682</v>
      </c>
      <c r="C609" s="182" t="s">
        <v>683</v>
      </c>
      <c r="D609" s="183">
        <v>648.54</v>
      </c>
      <c r="E609" s="184">
        <v>648.54</v>
      </c>
      <c r="F609" s="185" t="s">
        <v>4636</v>
      </c>
      <c r="G609" s="186" t="s">
        <v>2907</v>
      </c>
      <c r="H609" s="187"/>
      <c r="I609" s="175"/>
      <c r="J609" s="175"/>
      <c r="K609" s="175"/>
      <c r="L609" s="175"/>
      <c r="M609" s="175"/>
      <c r="N609" s="175"/>
      <c r="O609" s="175"/>
      <c r="P609" s="175"/>
      <c r="Q609" s="175"/>
      <c r="R609" s="175"/>
      <c r="S609" s="175"/>
      <c r="T609" s="175"/>
      <c r="U609" s="175"/>
      <c r="V609" s="175"/>
      <c r="W609" s="175"/>
      <c r="X609" s="175"/>
      <c r="Y609" s="175"/>
      <c r="Z609" s="175"/>
      <c r="AA609" s="175"/>
      <c r="AB609" s="175"/>
      <c r="AC609" s="175"/>
      <c r="AD609" s="175"/>
      <c r="AE609" s="175"/>
      <c r="AF609" s="175"/>
      <c r="AG609" s="175"/>
      <c r="AH609" s="175"/>
      <c r="AI609" s="175"/>
      <c r="AJ609" s="175"/>
      <c r="AK609" s="175"/>
      <c r="AL609" s="175"/>
      <c r="AM609" s="175"/>
      <c r="AN609" s="175"/>
      <c r="AO609" s="175"/>
      <c r="AP609" s="175"/>
      <c r="AQ609" s="175"/>
      <c r="AR609" s="175"/>
    </row>
    <row r="610" spans="1:44" ht="102" hidden="1" x14ac:dyDescent="0.3">
      <c r="A610" s="175"/>
      <c r="B610" s="185" t="s">
        <v>4636</v>
      </c>
      <c r="C610" s="182"/>
      <c r="D610" s="183">
        <v>648.54</v>
      </c>
      <c r="E610" s="184">
        <v>648.54</v>
      </c>
      <c r="F610" s="186" t="s">
        <v>2907</v>
      </c>
      <c r="G610" s="181" t="s">
        <v>1831</v>
      </c>
      <c r="H610" s="182" t="s">
        <v>1832</v>
      </c>
      <c r="I610" s="175"/>
      <c r="J610" s="175"/>
      <c r="K610" s="175"/>
      <c r="L610" s="175"/>
      <c r="M610" s="175"/>
      <c r="N610" s="175"/>
      <c r="O610" s="175"/>
      <c r="P610" s="175"/>
      <c r="Q610" s="175"/>
      <c r="R610" s="175"/>
      <c r="S610" s="175"/>
      <c r="T610" s="175"/>
      <c r="U610" s="175"/>
      <c r="V610" s="175"/>
      <c r="W610" s="175"/>
      <c r="X610" s="175"/>
      <c r="Y610" s="175"/>
      <c r="Z610" s="175"/>
      <c r="AA610" s="175"/>
      <c r="AB610" s="175"/>
      <c r="AC610" s="175"/>
      <c r="AD610" s="175"/>
      <c r="AE610" s="175"/>
      <c r="AF610" s="175"/>
      <c r="AG610" s="175"/>
      <c r="AH610" s="175"/>
      <c r="AI610" s="175"/>
      <c r="AJ610" s="175"/>
      <c r="AK610" s="175"/>
      <c r="AL610" s="175"/>
      <c r="AM610" s="175"/>
      <c r="AN610" s="175"/>
      <c r="AO610" s="175"/>
      <c r="AP610" s="175"/>
      <c r="AQ610" s="175"/>
      <c r="AR610" s="175"/>
    </row>
    <row r="611" spans="1:44" ht="102" hidden="1" x14ac:dyDescent="0.3">
      <c r="A611" s="175"/>
      <c r="B611" s="186" t="s">
        <v>2907</v>
      </c>
      <c r="C611" s="187"/>
      <c r="D611" s="183">
        <v>648.54</v>
      </c>
      <c r="E611" s="184">
        <v>648.54</v>
      </c>
      <c r="F611" s="181" t="s">
        <v>1831</v>
      </c>
      <c r="G611" s="185" t="s">
        <v>4636</v>
      </c>
      <c r="H611" s="182"/>
      <c r="I611" s="175"/>
      <c r="J611" s="175"/>
      <c r="K611" s="175"/>
      <c r="L611" s="175"/>
      <c r="M611" s="175"/>
      <c r="N611" s="175"/>
      <c r="O611" s="175"/>
      <c r="P611" s="175"/>
      <c r="Q611" s="175"/>
      <c r="R611" s="175"/>
      <c r="S611" s="175"/>
      <c r="T611" s="175"/>
      <c r="U611" s="175"/>
      <c r="V611" s="175"/>
      <c r="W611" s="175"/>
      <c r="X611" s="175"/>
      <c r="Y611" s="175"/>
      <c r="Z611" s="175"/>
      <c r="AA611" s="175"/>
      <c r="AB611" s="175"/>
      <c r="AC611" s="175"/>
      <c r="AD611" s="175"/>
      <c r="AE611" s="175"/>
      <c r="AF611" s="175"/>
      <c r="AG611" s="175"/>
      <c r="AH611" s="175"/>
      <c r="AI611" s="175"/>
      <c r="AJ611" s="175"/>
      <c r="AK611" s="175"/>
      <c r="AL611" s="175"/>
      <c r="AM611" s="175"/>
      <c r="AN611" s="175"/>
      <c r="AO611" s="175"/>
      <c r="AP611" s="175"/>
      <c r="AQ611" s="175"/>
      <c r="AR611" s="175"/>
    </row>
    <row r="612" spans="1:44" ht="102" x14ac:dyDescent="0.3">
      <c r="A612" s="175"/>
      <c r="B612" s="181" t="s">
        <v>1831</v>
      </c>
      <c r="C612" s="182" t="s">
        <v>1832</v>
      </c>
      <c r="D612" s="183">
        <v>584.12</v>
      </c>
      <c r="E612" s="184">
        <v>584.12</v>
      </c>
      <c r="F612" s="185" t="s">
        <v>4636</v>
      </c>
      <c r="G612" s="186" t="s">
        <v>2908</v>
      </c>
      <c r="H612" s="187"/>
      <c r="I612" s="175"/>
      <c r="J612" s="175"/>
      <c r="K612" s="175"/>
      <c r="L612" s="175"/>
      <c r="M612" s="175"/>
      <c r="N612" s="175"/>
      <c r="O612" s="175"/>
      <c r="P612" s="175"/>
      <c r="Q612" s="175"/>
      <c r="R612" s="175"/>
      <c r="S612" s="175"/>
      <c r="T612" s="175"/>
      <c r="U612" s="175"/>
      <c r="V612" s="175"/>
      <c r="W612" s="175"/>
      <c r="X612" s="175"/>
      <c r="Y612" s="175"/>
      <c r="Z612" s="175"/>
      <c r="AA612" s="175"/>
      <c r="AB612" s="175"/>
      <c r="AC612" s="175"/>
      <c r="AD612" s="175"/>
      <c r="AE612" s="175"/>
      <c r="AF612" s="175"/>
      <c r="AG612" s="175"/>
      <c r="AH612" s="175"/>
      <c r="AI612" s="175"/>
      <c r="AJ612" s="175"/>
      <c r="AK612" s="175"/>
      <c r="AL612" s="175"/>
      <c r="AM612" s="175"/>
      <c r="AN612" s="175"/>
      <c r="AO612" s="175"/>
      <c r="AP612" s="175"/>
      <c r="AQ612" s="175"/>
      <c r="AR612" s="175"/>
    </row>
    <row r="613" spans="1:44" ht="102" hidden="1" x14ac:dyDescent="0.3">
      <c r="A613" s="175"/>
      <c r="B613" s="185" t="s">
        <v>4636</v>
      </c>
      <c r="C613" s="182"/>
      <c r="D613" s="183">
        <v>584.12</v>
      </c>
      <c r="E613" s="184">
        <v>584.12</v>
      </c>
      <c r="F613" s="186" t="s">
        <v>2908</v>
      </c>
      <c r="G613" s="181" t="s">
        <v>1568</v>
      </c>
      <c r="H613" s="182" t="s">
        <v>1569</v>
      </c>
      <c r="I613" s="175"/>
      <c r="J613" s="175"/>
      <c r="K613" s="175"/>
      <c r="L613" s="175"/>
      <c r="M613" s="175"/>
      <c r="N613" s="175"/>
      <c r="O613" s="175"/>
      <c r="P613" s="175"/>
      <c r="Q613" s="175"/>
      <c r="R613" s="175"/>
      <c r="S613" s="175"/>
      <c r="T613" s="175"/>
      <c r="U613" s="175"/>
      <c r="V613" s="175"/>
      <c r="W613" s="175"/>
      <c r="X613" s="175"/>
      <c r="Y613" s="175"/>
      <c r="Z613" s="175"/>
      <c r="AA613" s="175"/>
      <c r="AB613" s="175"/>
      <c r="AC613" s="175"/>
      <c r="AD613" s="175"/>
      <c r="AE613" s="175"/>
      <c r="AF613" s="175"/>
      <c r="AG613" s="175"/>
      <c r="AH613" s="175"/>
      <c r="AI613" s="175"/>
      <c r="AJ613" s="175"/>
      <c r="AK613" s="175"/>
      <c r="AL613" s="175"/>
      <c r="AM613" s="175"/>
      <c r="AN613" s="175"/>
      <c r="AO613" s="175"/>
      <c r="AP613" s="175"/>
      <c r="AQ613" s="175"/>
      <c r="AR613" s="175"/>
    </row>
    <row r="614" spans="1:44" ht="102" hidden="1" x14ac:dyDescent="0.3">
      <c r="A614" s="175"/>
      <c r="B614" s="186" t="s">
        <v>2908</v>
      </c>
      <c r="C614" s="187"/>
      <c r="D614" s="183">
        <v>584.12</v>
      </c>
      <c r="E614" s="184">
        <v>584.12</v>
      </c>
      <c r="F614" s="181" t="s">
        <v>1568</v>
      </c>
      <c r="G614" s="185" t="s">
        <v>4636</v>
      </c>
      <c r="H614" s="182"/>
      <c r="I614" s="175"/>
      <c r="J614" s="175"/>
      <c r="K614" s="175"/>
      <c r="L614" s="175"/>
      <c r="M614" s="175"/>
      <c r="N614" s="175"/>
      <c r="O614" s="175"/>
      <c r="P614" s="175"/>
      <c r="Q614" s="175"/>
      <c r="R614" s="175"/>
      <c r="S614" s="175"/>
      <c r="T614" s="175"/>
      <c r="U614" s="175"/>
      <c r="V614" s="175"/>
      <c r="W614" s="175"/>
      <c r="X614" s="175"/>
      <c r="Y614" s="175"/>
      <c r="Z614" s="175"/>
      <c r="AA614" s="175"/>
      <c r="AB614" s="175"/>
      <c r="AC614" s="175"/>
      <c r="AD614" s="175"/>
      <c r="AE614" s="175"/>
      <c r="AF614" s="175"/>
      <c r="AG614" s="175"/>
      <c r="AH614" s="175"/>
      <c r="AI614" s="175"/>
      <c r="AJ614" s="175"/>
      <c r="AK614" s="175"/>
      <c r="AL614" s="175"/>
      <c r="AM614" s="175"/>
      <c r="AN614" s="175"/>
      <c r="AO614" s="175"/>
      <c r="AP614" s="175"/>
      <c r="AQ614" s="175"/>
      <c r="AR614" s="175"/>
    </row>
    <row r="615" spans="1:44" ht="102" x14ac:dyDescent="0.3">
      <c r="A615" s="175"/>
      <c r="B615" s="181" t="s">
        <v>1568</v>
      </c>
      <c r="C615" s="182" t="s">
        <v>1569</v>
      </c>
      <c r="D615" s="183">
        <v>584.12</v>
      </c>
      <c r="E615" s="184">
        <v>584.12</v>
      </c>
      <c r="F615" s="185" t="s">
        <v>4636</v>
      </c>
      <c r="G615" s="186" t="s">
        <v>2677</v>
      </c>
      <c r="H615" s="187"/>
      <c r="I615" s="175"/>
      <c r="J615" s="175"/>
      <c r="K615" s="175"/>
      <c r="L615" s="175"/>
      <c r="M615" s="175"/>
      <c r="N615" s="175"/>
      <c r="O615" s="175"/>
      <c r="P615" s="175"/>
      <c r="Q615" s="175"/>
      <c r="R615" s="175"/>
      <c r="S615" s="175"/>
      <c r="T615" s="175"/>
      <c r="U615" s="175"/>
      <c r="V615" s="175"/>
      <c r="W615" s="175"/>
      <c r="X615" s="175"/>
      <c r="Y615" s="175"/>
      <c r="Z615" s="175"/>
      <c r="AA615" s="175"/>
      <c r="AB615" s="175"/>
      <c r="AC615" s="175"/>
      <c r="AD615" s="175"/>
      <c r="AE615" s="175"/>
      <c r="AF615" s="175"/>
      <c r="AG615" s="175"/>
      <c r="AH615" s="175"/>
      <c r="AI615" s="175"/>
      <c r="AJ615" s="175"/>
      <c r="AK615" s="175"/>
      <c r="AL615" s="175"/>
      <c r="AM615" s="175"/>
      <c r="AN615" s="175"/>
      <c r="AO615" s="175"/>
      <c r="AP615" s="175"/>
      <c r="AQ615" s="175"/>
      <c r="AR615" s="175"/>
    </row>
    <row r="616" spans="1:44" ht="102" hidden="1" x14ac:dyDescent="0.3">
      <c r="A616" s="175"/>
      <c r="B616" s="185" t="s">
        <v>4636</v>
      </c>
      <c r="C616" s="182"/>
      <c r="D616" s="183">
        <v>584.12</v>
      </c>
      <c r="E616" s="184">
        <v>584.12</v>
      </c>
      <c r="F616" s="186" t="s">
        <v>2677</v>
      </c>
      <c r="G616" s="181" t="s">
        <v>1791</v>
      </c>
      <c r="H616" s="182" t="s">
        <v>1792</v>
      </c>
      <c r="I616" s="175"/>
      <c r="J616" s="175"/>
      <c r="K616" s="175"/>
      <c r="L616" s="175"/>
      <c r="M616" s="175"/>
      <c r="N616" s="175"/>
      <c r="O616" s="175"/>
      <c r="P616" s="175"/>
      <c r="Q616" s="175"/>
      <c r="R616" s="175"/>
      <c r="S616" s="175"/>
      <c r="T616" s="175"/>
      <c r="U616" s="175"/>
      <c r="V616" s="175"/>
      <c r="W616" s="175"/>
      <c r="X616" s="175"/>
      <c r="Y616" s="175"/>
      <c r="Z616" s="175"/>
      <c r="AA616" s="175"/>
      <c r="AB616" s="175"/>
      <c r="AC616" s="175"/>
      <c r="AD616" s="175"/>
      <c r="AE616" s="175"/>
      <c r="AF616" s="175"/>
      <c r="AG616" s="175"/>
      <c r="AH616" s="175"/>
      <c r="AI616" s="175"/>
      <c r="AJ616" s="175"/>
      <c r="AK616" s="175"/>
      <c r="AL616" s="175"/>
      <c r="AM616" s="175"/>
      <c r="AN616" s="175"/>
      <c r="AO616" s="175"/>
      <c r="AP616" s="175"/>
      <c r="AQ616" s="175"/>
      <c r="AR616" s="175"/>
    </row>
    <row r="617" spans="1:44" ht="102" hidden="1" x14ac:dyDescent="0.3">
      <c r="A617" s="175"/>
      <c r="B617" s="186" t="s">
        <v>2677</v>
      </c>
      <c r="C617" s="187"/>
      <c r="D617" s="183">
        <v>584.12</v>
      </c>
      <c r="E617" s="184">
        <v>584.12</v>
      </c>
      <c r="F617" s="181" t="s">
        <v>1791</v>
      </c>
      <c r="G617" s="185" t="s">
        <v>4636</v>
      </c>
      <c r="H617" s="182"/>
      <c r="I617" s="175"/>
      <c r="J617" s="175"/>
      <c r="K617" s="175"/>
      <c r="L617" s="175"/>
      <c r="M617" s="175"/>
      <c r="N617" s="175"/>
      <c r="O617" s="175"/>
      <c r="P617" s="175"/>
      <c r="Q617" s="175"/>
      <c r="R617" s="175"/>
      <c r="S617" s="175"/>
      <c r="T617" s="175"/>
      <c r="U617" s="175"/>
      <c r="V617" s="175"/>
      <c r="W617" s="175"/>
      <c r="X617" s="175"/>
      <c r="Y617" s="175"/>
      <c r="Z617" s="175"/>
      <c r="AA617" s="175"/>
      <c r="AB617" s="175"/>
      <c r="AC617" s="175"/>
      <c r="AD617" s="175"/>
      <c r="AE617" s="175"/>
      <c r="AF617" s="175"/>
      <c r="AG617" s="175"/>
      <c r="AH617" s="175"/>
      <c r="AI617" s="175"/>
      <c r="AJ617" s="175"/>
      <c r="AK617" s="175"/>
      <c r="AL617" s="175"/>
      <c r="AM617" s="175"/>
      <c r="AN617" s="175"/>
      <c r="AO617" s="175"/>
      <c r="AP617" s="175"/>
      <c r="AQ617" s="175"/>
      <c r="AR617" s="175"/>
    </row>
    <row r="618" spans="1:44" ht="102" x14ac:dyDescent="0.3">
      <c r="A618" s="175"/>
      <c r="B618" s="181" t="s">
        <v>1791</v>
      </c>
      <c r="C618" s="182" t="s">
        <v>1792</v>
      </c>
      <c r="D618" s="183">
        <v>721.56</v>
      </c>
      <c r="E618" s="184">
        <v>721.56</v>
      </c>
      <c r="F618" s="185" t="s">
        <v>4636</v>
      </c>
      <c r="G618" s="186" t="s">
        <v>2909</v>
      </c>
      <c r="H618" s="187"/>
      <c r="I618" s="175"/>
      <c r="J618" s="175"/>
      <c r="K618" s="175"/>
      <c r="L618" s="175"/>
      <c r="M618" s="175"/>
      <c r="N618" s="175"/>
      <c r="O618" s="175"/>
      <c r="P618" s="175"/>
      <c r="Q618" s="175"/>
      <c r="R618" s="175"/>
      <c r="S618" s="175"/>
      <c r="T618" s="175"/>
      <c r="U618" s="175"/>
      <c r="V618" s="175"/>
      <c r="W618" s="175"/>
      <c r="X618" s="175"/>
      <c r="Y618" s="175"/>
      <c r="Z618" s="175"/>
      <c r="AA618" s="175"/>
      <c r="AB618" s="175"/>
      <c r="AC618" s="175"/>
      <c r="AD618" s="175"/>
      <c r="AE618" s="175"/>
      <c r="AF618" s="175"/>
      <c r="AG618" s="175"/>
      <c r="AH618" s="175"/>
      <c r="AI618" s="175"/>
      <c r="AJ618" s="175"/>
      <c r="AK618" s="175"/>
      <c r="AL618" s="175"/>
      <c r="AM618" s="175"/>
      <c r="AN618" s="175"/>
      <c r="AO618" s="175"/>
      <c r="AP618" s="175"/>
      <c r="AQ618" s="175"/>
      <c r="AR618" s="175"/>
    </row>
    <row r="619" spans="1:44" ht="102" hidden="1" x14ac:dyDescent="0.3">
      <c r="A619" s="175"/>
      <c r="B619" s="185" t="s">
        <v>4636</v>
      </c>
      <c r="C619" s="182"/>
      <c r="D619" s="183">
        <v>721.56</v>
      </c>
      <c r="E619" s="184">
        <v>721.56</v>
      </c>
      <c r="F619" s="186" t="s">
        <v>2909</v>
      </c>
      <c r="G619" s="181" t="s">
        <v>2121</v>
      </c>
      <c r="H619" s="182" t="s">
        <v>2122</v>
      </c>
      <c r="I619" s="175"/>
      <c r="J619" s="175"/>
      <c r="K619" s="175"/>
      <c r="L619" s="175"/>
      <c r="M619" s="175"/>
      <c r="N619" s="175"/>
      <c r="O619" s="175"/>
      <c r="P619" s="175"/>
      <c r="Q619" s="175"/>
      <c r="R619" s="175"/>
      <c r="S619" s="175"/>
      <c r="T619" s="175"/>
      <c r="U619" s="175"/>
      <c r="V619" s="175"/>
      <c r="W619" s="175"/>
      <c r="X619" s="175"/>
      <c r="Y619" s="175"/>
      <c r="Z619" s="175"/>
      <c r="AA619" s="175"/>
      <c r="AB619" s="175"/>
      <c r="AC619" s="175"/>
      <c r="AD619" s="175"/>
      <c r="AE619" s="175"/>
      <c r="AF619" s="175"/>
      <c r="AG619" s="175"/>
      <c r="AH619" s="175"/>
      <c r="AI619" s="175"/>
      <c r="AJ619" s="175"/>
      <c r="AK619" s="175"/>
      <c r="AL619" s="175"/>
      <c r="AM619" s="175"/>
      <c r="AN619" s="175"/>
      <c r="AO619" s="175"/>
      <c r="AP619" s="175"/>
      <c r="AQ619" s="175"/>
      <c r="AR619" s="175"/>
    </row>
    <row r="620" spans="1:44" ht="102" hidden="1" x14ac:dyDescent="0.3">
      <c r="A620" s="175"/>
      <c r="B620" s="186" t="s">
        <v>2909</v>
      </c>
      <c r="C620" s="187"/>
      <c r="D620" s="183">
        <v>721.56</v>
      </c>
      <c r="E620" s="184">
        <v>721.56</v>
      </c>
      <c r="F620" s="181" t="s">
        <v>2121</v>
      </c>
      <c r="G620" s="185" t="s">
        <v>4636</v>
      </c>
      <c r="H620" s="182"/>
      <c r="I620" s="175"/>
      <c r="J620" s="175"/>
      <c r="K620" s="175"/>
      <c r="L620" s="175"/>
      <c r="M620" s="175"/>
      <c r="N620" s="175"/>
      <c r="O620" s="175"/>
      <c r="P620" s="175"/>
      <c r="Q620" s="175"/>
      <c r="R620" s="175"/>
      <c r="S620" s="175"/>
      <c r="T620" s="175"/>
      <c r="U620" s="175"/>
      <c r="V620" s="175"/>
      <c r="W620" s="175"/>
      <c r="X620" s="175"/>
      <c r="Y620" s="175"/>
      <c r="Z620" s="175"/>
      <c r="AA620" s="175"/>
      <c r="AB620" s="175"/>
      <c r="AC620" s="175"/>
      <c r="AD620" s="175"/>
      <c r="AE620" s="175"/>
      <c r="AF620" s="175"/>
      <c r="AG620" s="175"/>
      <c r="AH620" s="175"/>
      <c r="AI620" s="175"/>
      <c r="AJ620" s="175"/>
      <c r="AK620" s="175"/>
      <c r="AL620" s="175"/>
      <c r="AM620" s="175"/>
      <c r="AN620" s="175"/>
      <c r="AO620" s="175"/>
      <c r="AP620" s="175"/>
      <c r="AQ620" s="175"/>
      <c r="AR620" s="175"/>
    </row>
    <row r="621" spans="1:44" ht="102" x14ac:dyDescent="0.3">
      <c r="A621" s="175"/>
      <c r="B621" s="181" t="s">
        <v>2121</v>
      </c>
      <c r="C621" s="182" t="s">
        <v>2122</v>
      </c>
      <c r="D621" s="183">
        <v>674.31</v>
      </c>
      <c r="E621" s="184">
        <v>674.31</v>
      </c>
      <c r="F621" s="185" t="s">
        <v>4636</v>
      </c>
      <c r="G621" s="186" t="s">
        <v>2910</v>
      </c>
      <c r="H621" s="187"/>
      <c r="I621" s="175"/>
      <c r="J621" s="175"/>
      <c r="K621" s="175"/>
      <c r="L621" s="175"/>
      <c r="M621" s="175"/>
      <c r="N621" s="175"/>
      <c r="O621" s="175"/>
      <c r="P621" s="175"/>
      <c r="Q621" s="175"/>
      <c r="R621" s="175"/>
      <c r="S621" s="175"/>
      <c r="T621" s="175"/>
      <c r="U621" s="175"/>
      <c r="V621" s="175"/>
      <c r="W621" s="175"/>
      <c r="X621" s="175"/>
      <c r="Y621" s="175"/>
      <c r="Z621" s="175"/>
      <c r="AA621" s="175"/>
      <c r="AB621" s="175"/>
      <c r="AC621" s="175"/>
      <c r="AD621" s="175"/>
      <c r="AE621" s="175"/>
      <c r="AF621" s="175"/>
      <c r="AG621" s="175"/>
      <c r="AH621" s="175"/>
      <c r="AI621" s="175"/>
      <c r="AJ621" s="175"/>
      <c r="AK621" s="175"/>
      <c r="AL621" s="175"/>
      <c r="AM621" s="175"/>
      <c r="AN621" s="175"/>
      <c r="AO621" s="175"/>
      <c r="AP621" s="175"/>
      <c r="AQ621" s="175"/>
      <c r="AR621" s="175"/>
    </row>
    <row r="622" spans="1:44" ht="102" hidden="1" x14ac:dyDescent="0.3">
      <c r="A622" s="175"/>
      <c r="B622" s="185" t="s">
        <v>4636</v>
      </c>
      <c r="C622" s="182"/>
      <c r="D622" s="183">
        <v>674.31</v>
      </c>
      <c r="E622" s="184">
        <v>674.31</v>
      </c>
      <c r="F622" s="186" t="s">
        <v>2910</v>
      </c>
      <c r="G622" s="181" t="s">
        <v>797</v>
      </c>
      <c r="H622" s="182" t="s">
        <v>798</v>
      </c>
      <c r="I622" s="175"/>
      <c r="J622" s="175"/>
      <c r="K622" s="175"/>
      <c r="L622" s="175"/>
      <c r="M622" s="175"/>
      <c r="N622" s="175"/>
      <c r="O622" s="175"/>
      <c r="P622" s="175"/>
      <c r="Q622" s="175"/>
      <c r="R622" s="175"/>
      <c r="S622" s="175"/>
      <c r="T622" s="175"/>
      <c r="U622" s="175"/>
      <c r="V622" s="175"/>
      <c r="W622" s="175"/>
      <c r="X622" s="175"/>
      <c r="Y622" s="175"/>
      <c r="Z622" s="175"/>
      <c r="AA622" s="175"/>
      <c r="AB622" s="175"/>
      <c r="AC622" s="175"/>
      <c r="AD622" s="175"/>
      <c r="AE622" s="175"/>
      <c r="AF622" s="175"/>
      <c r="AG622" s="175"/>
      <c r="AH622" s="175"/>
      <c r="AI622" s="175"/>
      <c r="AJ622" s="175"/>
      <c r="AK622" s="175"/>
      <c r="AL622" s="175"/>
      <c r="AM622" s="175"/>
      <c r="AN622" s="175"/>
      <c r="AO622" s="175"/>
      <c r="AP622" s="175"/>
      <c r="AQ622" s="175"/>
      <c r="AR622" s="175"/>
    </row>
    <row r="623" spans="1:44" ht="102" hidden="1" x14ac:dyDescent="0.3">
      <c r="A623" s="175"/>
      <c r="B623" s="186" t="s">
        <v>2910</v>
      </c>
      <c r="C623" s="187"/>
      <c r="D623" s="183">
        <v>674.31</v>
      </c>
      <c r="E623" s="184">
        <v>674.31</v>
      </c>
      <c r="F623" s="181" t="s">
        <v>797</v>
      </c>
      <c r="G623" s="185" t="s">
        <v>4636</v>
      </c>
      <c r="H623" s="182"/>
      <c r="I623" s="175"/>
      <c r="J623" s="175"/>
      <c r="K623" s="175"/>
      <c r="L623" s="175"/>
      <c r="M623" s="175"/>
      <c r="N623" s="175"/>
      <c r="O623" s="175"/>
      <c r="P623" s="175"/>
      <c r="Q623" s="175"/>
      <c r="R623" s="175"/>
      <c r="S623" s="175"/>
      <c r="T623" s="175"/>
      <c r="U623" s="175"/>
      <c r="V623" s="175"/>
      <c r="W623" s="175"/>
      <c r="X623" s="175"/>
      <c r="Y623" s="175"/>
      <c r="Z623" s="175"/>
      <c r="AA623" s="175"/>
      <c r="AB623" s="175"/>
      <c r="AC623" s="175"/>
      <c r="AD623" s="175"/>
      <c r="AE623" s="175"/>
      <c r="AF623" s="175"/>
      <c r="AG623" s="175"/>
      <c r="AH623" s="175"/>
      <c r="AI623" s="175"/>
      <c r="AJ623" s="175"/>
      <c r="AK623" s="175"/>
      <c r="AL623" s="175"/>
      <c r="AM623" s="175"/>
      <c r="AN623" s="175"/>
      <c r="AO623" s="175"/>
      <c r="AP623" s="175"/>
      <c r="AQ623" s="175"/>
      <c r="AR623" s="175"/>
    </row>
    <row r="624" spans="1:44" ht="102" x14ac:dyDescent="0.3">
      <c r="A624" s="175"/>
      <c r="B624" s="181" t="s">
        <v>797</v>
      </c>
      <c r="C624" s="182" t="s">
        <v>798</v>
      </c>
      <c r="D624" s="183">
        <v>584.12</v>
      </c>
      <c r="E624" s="184">
        <v>584.12</v>
      </c>
      <c r="F624" s="185" t="s">
        <v>4636</v>
      </c>
      <c r="G624" s="186" t="s">
        <v>2911</v>
      </c>
      <c r="H624" s="187"/>
      <c r="I624" s="175"/>
      <c r="J624" s="175"/>
      <c r="K624" s="175"/>
      <c r="L624" s="175"/>
      <c r="M624" s="175"/>
      <c r="N624" s="175"/>
      <c r="O624" s="175"/>
      <c r="P624" s="175"/>
      <c r="Q624" s="175"/>
      <c r="R624" s="175"/>
      <c r="S624" s="175"/>
      <c r="T624" s="175"/>
      <c r="U624" s="175"/>
      <c r="V624" s="175"/>
      <c r="W624" s="175"/>
      <c r="X624" s="175"/>
      <c r="Y624" s="175"/>
      <c r="Z624" s="175"/>
      <c r="AA624" s="175"/>
      <c r="AB624" s="175"/>
      <c r="AC624" s="175"/>
      <c r="AD624" s="175"/>
      <c r="AE624" s="175"/>
      <c r="AF624" s="175"/>
      <c r="AG624" s="175"/>
      <c r="AH624" s="175"/>
      <c r="AI624" s="175"/>
      <c r="AJ624" s="175"/>
      <c r="AK624" s="175"/>
      <c r="AL624" s="175"/>
      <c r="AM624" s="175"/>
      <c r="AN624" s="175"/>
      <c r="AO624" s="175"/>
      <c r="AP624" s="175"/>
      <c r="AQ624" s="175"/>
      <c r="AR624" s="175"/>
    </row>
    <row r="625" spans="1:44" ht="102" hidden="1" x14ac:dyDescent="0.3">
      <c r="A625" s="175"/>
      <c r="B625" s="185" t="s">
        <v>4636</v>
      </c>
      <c r="C625" s="182"/>
      <c r="D625" s="183">
        <v>584.12</v>
      </c>
      <c r="E625" s="184">
        <v>584.12</v>
      </c>
      <c r="F625" s="186" t="s">
        <v>2911</v>
      </c>
      <c r="G625" s="181" t="s">
        <v>520</v>
      </c>
      <c r="H625" s="182" t="s">
        <v>521</v>
      </c>
      <c r="I625" s="175"/>
      <c r="J625" s="175"/>
      <c r="K625" s="175"/>
      <c r="L625" s="175"/>
      <c r="M625" s="175"/>
      <c r="N625" s="175"/>
      <c r="O625" s="175"/>
      <c r="P625" s="175"/>
      <c r="Q625" s="175"/>
      <c r="R625" s="175"/>
      <c r="S625" s="175"/>
      <c r="T625" s="175"/>
      <c r="U625" s="175"/>
      <c r="V625" s="175"/>
      <c r="W625" s="175"/>
      <c r="X625" s="175"/>
      <c r="Y625" s="175"/>
      <c r="Z625" s="175"/>
      <c r="AA625" s="175"/>
      <c r="AB625" s="175"/>
      <c r="AC625" s="175"/>
      <c r="AD625" s="175"/>
      <c r="AE625" s="175"/>
      <c r="AF625" s="175"/>
      <c r="AG625" s="175"/>
      <c r="AH625" s="175"/>
      <c r="AI625" s="175"/>
      <c r="AJ625" s="175"/>
      <c r="AK625" s="175"/>
      <c r="AL625" s="175"/>
      <c r="AM625" s="175"/>
      <c r="AN625" s="175"/>
      <c r="AO625" s="175"/>
      <c r="AP625" s="175"/>
      <c r="AQ625" s="175"/>
      <c r="AR625" s="175"/>
    </row>
    <row r="626" spans="1:44" ht="102" hidden="1" x14ac:dyDescent="0.3">
      <c r="A626" s="175"/>
      <c r="B626" s="186" t="s">
        <v>2911</v>
      </c>
      <c r="C626" s="187"/>
      <c r="D626" s="183">
        <v>584.12</v>
      </c>
      <c r="E626" s="184">
        <v>584.12</v>
      </c>
      <c r="F626" s="181" t="s">
        <v>520</v>
      </c>
      <c r="G626" s="185" t="s">
        <v>4636</v>
      </c>
      <c r="H626" s="182"/>
      <c r="I626" s="175"/>
      <c r="J626" s="175"/>
      <c r="K626" s="175"/>
      <c r="L626" s="175"/>
      <c r="M626" s="175"/>
      <c r="N626" s="175"/>
      <c r="O626" s="175"/>
      <c r="P626" s="175"/>
      <c r="Q626" s="175"/>
      <c r="R626" s="175"/>
      <c r="S626" s="175"/>
      <c r="T626" s="175"/>
      <c r="U626" s="175"/>
      <c r="V626" s="175"/>
      <c r="W626" s="175"/>
      <c r="X626" s="175"/>
      <c r="Y626" s="175"/>
      <c r="Z626" s="175"/>
      <c r="AA626" s="175"/>
      <c r="AB626" s="175"/>
      <c r="AC626" s="175"/>
      <c r="AD626" s="175"/>
      <c r="AE626" s="175"/>
      <c r="AF626" s="175"/>
      <c r="AG626" s="175"/>
      <c r="AH626" s="175"/>
      <c r="AI626" s="175"/>
      <c r="AJ626" s="175"/>
      <c r="AK626" s="175"/>
      <c r="AL626" s="175"/>
      <c r="AM626" s="175"/>
      <c r="AN626" s="175"/>
      <c r="AO626" s="175"/>
      <c r="AP626" s="175"/>
      <c r="AQ626" s="175"/>
      <c r="AR626" s="175"/>
    </row>
    <row r="627" spans="1:44" ht="102" x14ac:dyDescent="0.3">
      <c r="A627" s="175"/>
      <c r="B627" s="181" t="s">
        <v>520</v>
      </c>
      <c r="C627" s="182" t="s">
        <v>521</v>
      </c>
      <c r="D627" s="183">
        <v>743.03</v>
      </c>
      <c r="E627" s="184">
        <v>743.03</v>
      </c>
      <c r="F627" s="185" t="s">
        <v>4636</v>
      </c>
      <c r="G627" s="186" t="s">
        <v>2912</v>
      </c>
      <c r="H627" s="187"/>
      <c r="I627" s="175"/>
      <c r="J627" s="175"/>
      <c r="K627" s="175"/>
      <c r="L627" s="175"/>
      <c r="M627" s="175"/>
      <c r="N627" s="175"/>
      <c r="O627" s="175"/>
      <c r="P627" s="175"/>
      <c r="Q627" s="175"/>
      <c r="R627" s="175"/>
      <c r="S627" s="175"/>
      <c r="T627" s="175"/>
      <c r="U627" s="175"/>
      <c r="V627" s="175"/>
      <c r="W627" s="175"/>
      <c r="X627" s="175"/>
      <c r="Y627" s="175"/>
      <c r="Z627" s="175"/>
      <c r="AA627" s="175"/>
      <c r="AB627" s="175"/>
      <c r="AC627" s="175"/>
      <c r="AD627" s="175"/>
      <c r="AE627" s="175"/>
      <c r="AF627" s="175"/>
      <c r="AG627" s="175"/>
      <c r="AH627" s="175"/>
      <c r="AI627" s="175"/>
      <c r="AJ627" s="175"/>
      <c r="AK627" s="175"/>
      <c r="AL627" s="175"/>
      <c r="AM627" s="175"/>
      <c r="AN627" s="175"/>
      <c r="AO627" s="175"/>
      <c r="AP627" s="175"/>
      <c r="AQ627" s="175"/>
      <c r="AR627" s="175"/>
    </row>
    <row r="628" spans="1:44" ht="102" hidden="1" x14ac:dyDescent="0.3">
      <c r="A628" s="175"/>
      <c r="B628" s="185" t="s">
        <v>4636</v>
      </c>
      <c r="C628" s="182"/>
      <c r="D628" s="183">
        <v>743.03</v>
      </c>
      <c r="E628" s="184">
        <v>743.03</v>
      </c>
      <c r="F628" s="186" t="s">
        <v>2912</v>
      </c>
      <c r="G628" s="181" t="s">
        <v>1373</v>
      </c>
      <c r="H628" s="182" t="s">
        <v>1374</v>
      </c>
      <c r="I628" s="175"/>
      <c r="J628" s="175"/>
      <c r="K628" s="175"/>
      <c r="L628" s="175"/>
      <c r="M628" s="175"/>
      <c r="N628" s="175"/>
      <c r="O628" s="175"/>
      <c r="P628" s="175"/>
      <c r="Q628" s="175"/>
      <c r="R628" s="175"/>
      <c r="S628" s="175"/>
      <c r="T628" s="175"/>
      <c r="U628" s="175"/>
      <c r="V628" s="175"/>
      <c r="W628" s="175"/>
      <c r="X628" s="175"/>
      <c r="Y628" s="175"/>
      <c r="Z628" s="175"/>
      <c r="AA628" s="175"/>
      <c r="AB628" s="175"/>
      <c r="AC628" s="175"/>
      <c r="AD628" s="175"/>
      <c r="AE628" s="175"/>
      <c r="AF628" s="175"/>
      <c r="AG628" s="175"/>
      <c r="AH628" s="175"/>
      <c r="AI628" s="175"/>
      <c r="AJ628" s="175"/>
      <c r="AK628" s="175"/>
      <c r="AL628" s="175"/>
      <c r="AM628" s="175"/>
      <c r="AN628" s="175"/>
      <c r="AO628" s="175"/>
      <c r="AP628" s="175"/>
      <c r="AQ628" s="175"/>
      <c r="AR628" s="175"/>
    </row>
    <row r="629" spans="1:44" ht="102" hidden="1" x14ac:dyDescent="0.3">
      <c r="A629" s="175"/>
      <c r="B629" s="186" t="s">
        <v>2912</v>
      </c>
      <c r="C629" s="187"/>
      <c r="D629" s="183">
        <v>743.03</v>
      </c>
      <c r="E629" s="184">
        <v>743.03</v>
      </c>
      <c r="F629" s="181" t="s">
        <v>1373</v>
      </c>
      <c r="G629" s="185" t="s">
        <v>4636</v>
      </c>
      <c r="H629" s="182"/>
      <c r="I629" s="175"/>
      <c r="J629" s="175"/>
      <c r="K629" s="175"/>
      <c r="L629" s="175"/>
      <c r="M629" s="175"/>
      <c r="N629" s="175"/>
      <c r="O629" s="175"/>
      <c r="P629" s="175"/>
      <c r="Q629" s="175"/>
      <c r="R629" s="175"/>
      <c r="S629" s="175"/>
      <c r="T629" s="175"/>
      <c r="U629" s="175"/>
      <c r="V629" s="175"/>
      <c r="W629" s="175"/>
      <c r="X629" s="175"/>
      <c r="Y629" s="175"/>
      <c r="Z629" s="175"/>
      <c r="AA629" s="175"/>
      <c r="AB629" s="175"/>
      <c r="AC629" s="175"/>
      <c r="AD629" s="175"/>
      <c r="AE629" s="175"/>
      <c r="AF629" s="175"/>
      <c r="AG629" s="175"/>
      <c r="AH629" s="175"/>
      <c r="AI629" s="175"/>
      <c r="AJ629" s="175"/>
      <c r="AK629" s="175"/>
      <c r="AL629" s="175"/>
      <c r="AM629" s="175"/>
      <c r="AN629" s="175"/>
      <c r="AO629" s="175"/>
      <c r="AP629" s="175"/>
      <c r="AQ629" s="175"/>
      <c r="AR629" s="175"/>
    </row>
    <row r="630" spans="1:44" ht="102" x14ac:dyDescent="0.3">
      <c r="A630" s="175"/>
      <c r="B630" s="181" t="s">
        <v>1373</v>
      </c>
      <c r="C630" s="182" t="s">
        <v>1374</v>
      </c>
      <c r="D630" s="183">
        <v>674.31</v>
      </c>
      <c r="E630" s="184">
        <v>674.31</v>
      </c>
      <c r="F630" s="185" t="s">
        <v>4636</v>
      </c>
      <c r="G630" s="186" t="s">
        <v>2913</v>
      </c>
      <c r="H630" s="187"/>
      <c r="I630" s="175"/>
      <c r="J630" s="175"/>
      <c r="K630" s="175"/>
      <c r="L630" s="175"/>
      <c r="M630" s="175"/>
      <c r="N630" s="175"/>
      <c r="O630" s="175"/>
      <c r="P630" s="175"/>
      <c r="Q630" s="175"/>
      <c r="R630" s="175"/>
      <c r="S630" s="175"/>
      <c r="T630" s="175"/>
      <c r="U630" s="175"/>
      <c r="V630" s="175"/>
      <c r="W630" s="175"/>
      <c r="X630" s="175"/>
      <c r="Y630" s="175"/>
      <c r="Z630" s="175"/>
      <c r="AA630" s="175"/>
      <c r="AB630" s="175"/>
      <c r="AC630" s="175"/>
      <c r="AD630" s="175"/>
      <c r="AE630" s="175"/>
      <c r="AF630" s="175"/>
      <c r="AG630" s="175"/>
      <c r="AH630" s="175"/>
      <c r="AI630" s="175"/>
      <c r="AJ630" s="175"/>
      <c r="AK630" s="175"/>
      <c r="AL630" s="175"/>
      <c r="AM630" s="175"/>
      <c r="AN630" s="175"/>
      <c r="AO630" s="175"/>
      <c r="AP630" s="175"/>
      <c r="AQ630" s="175"/>
      <c r="AR630" s="175"/>
    </row>
    <row r="631" spans="1:44" ht="102" hidden="1" x14ac:dyDescent="0.3">
      <c r="A631" s="175"/>
      <c r="B631" s="185" t="s">
        <v>4636</v>
      </c>
      <c r="C631" s="182"/>
      <c r="D631" s="183">
        <v>674.31</v>
      </c>
      <c r="E631" s="184">
        <v>674.31</v>
      </c>
      <c r="F631" s="186" t="s">
        <v>2913</v>
      </c>
      <c r="G631" s="181" t="s">
        <v>1355</v>
      </c>
      <c r="H631" s="182" t="s">
        <v>1356</v>
      </c>
      <c r="I631" s="175"/>
      <c r="J631" s="175"/>
      <c r="K631" s="175"/>
      <c r="L631" s="175"/>
      <c r="M631" s="175"/>
      <c r="N631" s="175"/>
      <c r="O631" s="175"/>
      <c r="P631" s="175"/>
      <c r="Q631" s="175"/>
      <c r="R631" s="175"/>
      <c r="S631" s="175"/>
      <c r="T631" s="175"/>
      <c r="U631" s="175"/>
      <c r="V631" s="175"/>
      <c r="W631" s="175"/>
      <c r="X631" s="175"/>
      <c r="Y631" s="175"/>
      <c r="Z631" s="175"/>
      <c r="AA631" s="175"/>
      <c r="AB631" s="175"/>
      <c r="AC631" s="175"/>
      <c r="AD631" s="175"/>
      <c r="AE631" s="175"/>
      <c r="AF631" s="175"/>
      <c r="AG631" s="175"/>
      <c r="AH631" s="175"/>
      <c r="AI631" s="175"/>
      <c r="AJ631" s="175"/>
      <c r="AK631" s="175"/>
      <c r="AL631" s="175"/>
      <c r="AM631" s="175"/>
      <c r="AN631" s="175"/>
      <c r="AO631" s="175"/>
      <c r="AP631" s="175"/>
      <c r="AQ631" s="175"/>
      <c r="AR631" s="175"/>
    </row>
    <row r="632" spans="1:44" ht="102" hidden="1" x14ac:dyDescent="0.3">
      <c r="A632" s="175"/>
      <c r="B632" s="186" t="s">
        <v>2913</v>
      </c>
      <c r="C632" s="187"/>
      <c r="D632" s="183">
        <v>674.31</v>
      </c>
      <c r="E632" s="184">
        <v>674.31</v>
      </c>
      <c r="F632" s="181" t="s">
        <v>1355</v>
      </c>
      <c r="G632" s="185" t="s">
        <v>4636</v>
      </c>
      <c r="H632" s="182"/>
      <c r="I632" s="175"/>
      <c r="J632" s="175"/>
      <c r="K632" s="175"/>
      <c r="L632" s="175"/>
      <c r="M632" s="175"/>
      <c r="N632" s="175"/>
      <c r="O632" s="175"/>
      <c r="P632" s="175"/>
      <c r="Q632" s="175"/>
      <c r="R632" s="175"/>
      <c r="S632" s="175"/>
      <c r="T632" s="175"/>
      <c r="U632" s="175"/>
      <c r="V632" s="175"/>
      <c r="W632" s="175"/>
      <c r="X632" s="175"/>
      <c r="Y632" s="175"/>
      <c r="Z632" s="175"/>
      <c r="AA632" s="175"/>
      <c r="AB632" s="175"/>
      <c r="AC632" s="175"/>
      <c r="AD632" s="175"/>
      <c r="AE632" s="175"/>
      <c r="AF632" s="175"/>
      <c r="AG632" s="175"/>
      <c r="AH632" s="175"/>
      <c r="AI632" s="175"/>
      <c r="AJ632" s="175"/>
      <c r="AK632" s="175"/>
      <c r="AL632" s="175"/>
      <c r="AM632" s="175"/>
      <c r="AN632" s="175"/>
      <c r="AO632" s="175"/>
      <c r="AP632" s="175"/>
      <c r="AQ632" s="175"/>
      <c r="AR632" s="175"/>
    </row>
    <row r="633" spans="1:44" ht="102" x14ac:dyDescent="0.3">
      <c r="A633" s="175"/>
      <c r="B633" s="181" t="s">
        <v>1355</v>
      </c>
      <c r="C633" s="182" t="s">
        <v>1356</v>
      </c>
      <c r="D633" s="183">
        <v>584.12</v>
      </c>
      <c r="E633" s="184">
        <v>584.12</v>
      </c>
      <c r="F633" s="185" t="s">
        <v>4636</v>
      </c>
      <c r="G633" s="186" t="s">
        <v>2914</v>
      </c>
      <c r="H633" s="187"/>
      <c r="I633" s="175"/>
      <c r="J633" s="175"/>
      <c r="K633" s="175"/>
      <c r="L633" s="175"/>
      <c r="M633" s="175"/>
      <c r="N633" s="175"/>
      <c r="O633" s="175"/>
      <c r="P633" s="175"/>
      <c r="Q633" s="175"/>
      <c r="R633" s="175"/>
      <c r="S633" s="175"/>
      <c r="T633" s="175"/>
      <c r="U633" s="175"/>
      <c r="V633" s="175"/>
      <c r="W633" s="175"/>
      <c r="X633" s="175"/>
      <c r="Y633" s="175"/>
      <c r="Z633" s="175"/>
      <c r="AA633" s="175"/>
      <c r="AB633" s="175"/>
      <c r="AC633" s="175"/>
      <c r="AD633" s="175"/>
      <c r="AE633" s="175"/>
      <c r="AF633" s="175"/>
      <c r="AG633" s="175"/>
      <c r="AH633" s="175"/>
      <c r="AI633" s="175"/>
      <c r="AJ633" s="175"/>
      <c r="AK633" s="175"/>
      <c r="AL633" s="175"/>
      <c r="AM633" s="175"/>
      <c r="AN633" s="175"/>
      <c r="AO633" s="175"/>
      <c r="AP633" s="175"/>
      <c r="AQ633" s="175"/>
      <c r="AR633" s="175"/>
    </row>
    <row r="634" spans="1:44" ht="102" hidden="1" x14ac:dyDescent="0.3">
      <c r="A634" s="175"/>
      <c r="B634" s="185" t="s">
        <v>4636</v>
      </c>
      <c r="C634" s="182"/>
      <c r="D634" s="183">
        <v>584.12</v>
      </c>
      <c r="E634" s="184">
        <v>584.12</v>
      </c>
      <c r="F634" s="186" t="s">
        <v>2914</v>
      </c>
      <c r="G634" s="181" t="s">
        <v>522</v>
      </c>
      <c r="H634" s="182" t="s">
        <v>523</v>
      </c>
      <c r="I634" s="175"/>
      <c r="J634" s="175"/>
      <c r="K634" s="175"/>
      <c r="L634" s="175"/>
      <c r="M634" s="175"/>
      <c r="N634" s="175"/>
      <c r="O634" s="175"/>
      <c r="P634" s="175"/>
      <c r="Q634" s="175"/>
      <c r="R634" s="175"/>
      <c r="S634" s="175"/>
      <c r="T634" s="175"/>
      <c r="U634" s="175"/>
      <c r="V634" s="175"/>
      <c r="W634" s="175"/>
      <c r="X634" s="175"/>
      <c r="Y634" s="175"/>
      <c r="Z634" s="175"/>
      <c r="AA634" s="175"/>
      <c r="AB634" s="175"/>
      <c r="AC634" s="175"/>
      <c r="AD634" s="175"/>
      <c r="AE634" s="175"/>
      <c r="AF634" s="175"/>
      <c r="AG634" s="175"/>
      <c r="AH634" s="175"/>
      <c r="AI634" s="175"/>
      <c r="AJ634" s="175"/>
      <c r="AK634" s="175"/>
      <c r="AL634" s="175"/>
      <c r="AM634" s="175"/>
      <c r="AN634" s="175"/>
      <c r="AO634" s="175"/>
      <c r="AP634" s="175"/>
      <c r="AQ634" s="175"/>
      <c r="AR634" s="175"/>
    </row>
    <row r="635" spans="1:44" ht="102" hidden="1" x14ac:dyDescent="0.3">
      <c r="A635" s="175"/>
      <c r="B635" s="186" t="s">
        <v>2914</v>
      </c>
      <c r="C635" s="187"/>
      <c r="D635" s="183">
        <v>584.12</v>
      </c>
      <c r="E635" s="184">
        <v>584.12</v>
      </c>
      <c r="F635" s="181" t="s">
        <v>522</v>
      </c>
      <c r="G635" s="185" t="s">
        <v>4636</v>
      </c>
      <c r="H635" s="182"/>
      <c r="I635" s="175"/>
      <c r="J635" s="175"/>
      <c r="K635" s="175"/>
      <c r="L635" s="175"/>
      <c r="M635" s="175"/>
      <c r="N635" s="175"/>
      <c r="O635" s="175"/>
      <c r="P635" s="175"/>
      <c r="Q635" s="175"/>
      <c r="R635" s="175"/>
      <c r="S635" s="175"/>
      <c r="T635" s="175"/>
      <c r="U635" s="175"/>
      <c r="V635" s="175"/>
      <c r="W635" s="175"/>
      <c r="X635" s="175"/>
      <c r="Y635" s="175"/>
      <c r="Z635" s="175"/>
      <c r="AA635" s="175"/>
      <c r="AB635" s="175"/>
      <c r="AC635" s="175"/>
      <c r="AD635" s="175"/>
      <c r="AE635" s="175"/>
      <c r="AF635" s="175"/>
      <c r="AG635" s="175"/>
      <c r="AH635" s="175"/>
      <c r="AI635" s="175"/>
      <c r="AJ635" s="175"/>
      <c r="AK635" s="175"/>
      <c r="AL635" s="175"/>
      <c r="AM635" s="175"/>
      <c r="AN635" s="175"/>
      <c r="AO635" s="175"/>
      <c r="AP635" s="175"/>
      <c r="AQ635" s="175"/>
      <c r="AR635" s="175"/>
    </row>
    <row r="636" spans="1:44" ht="102" x14ac:dyDescent="0.3">
      <c r="A636" s="175"/>
      <c r="B636" s="181" t="s">
        <v>522</v>
      </c>
      <c r="C636" s="182" t="s">
        <v>523</v>
      </c>
      <c r="D636" s="183">
        <v>743.03</v>
      </c>
      <c r="E636" s="184">
        <v>743.03</v>
      </c>
      <c r="F636" s="185" t="s">
        <v>4636</v>
      </c>
      <c r="G636" s="186" t="s">
        <v>2915</v>
      </c>
      <c r="H636" s="187"/>
      <c r="I636" s="175"/>
      <c r="J636" s="175"/>
      <c r="K636" s="175"/>
      <c r="L636" s="175"/>
      <c r="M636" s="175"/>
      <c r="N636" s="175"/>
      <c r="O636" s="175"/>
      <c r="P636" s="175"/>
      <c r="Q636" s="175"/>
      <c r="R636" s="175"/>
      <c r="S636" s="175"/>
      <c r="T636" s="175"/>
      <c r="U636" s="175"/>
      <c r="V636" s="175"/>
      <c r="W636" s="175"/>
      <c r="X636" s="175"/>
      <c r="Y636" s="175"/>
      <c r="Z636" s="175"/>
      <c r="AA636" s="175"/>
      <c r="AB636" s="175"/>
      <c r="AC636" s="175"/>
      <c r="AD636" s="175"/>
      <c r="AE636" s="175"/>
      <c r="AF636" s="175"/>
      <c r="AG636" s="175"/>
      <c r="AH636" s="175"/>
      <c r="AI636" s="175"/>
      <c r="AJ636" s="175"/>
      <c r="AK636" s="175"/>
      <c r="AL636" s="175"/>
      <c r="AM636" s="175"/>
      <c r="AN636" s="175"/>
      <c r="AO636" s="175"/>
      <c r="AP636" s="175"/>
      <c r="AQ636" s="175"/>
      <c r="AR636" s="175"/>
    </row>
    <row r="637" spans="1:44" ht="102" hidden="1" x14ac:dyDescent="0.3">
      <c r="A637" s="175"/>
      <c r="B637" s="185" t="s">
        <v>4636</v>
      </c>
      <c r="C637" s="182"/>
      <c r="D637" s="183">
        <v>743.03</v>
      </c>
      <c r="E637" s="184">
        <v>743.03</v>
      </c>
      <c r="F637" s="186" t="s">
        <v>2915</v>
      </c>
      <c r="G637" s="181" t="s">
        <v>1477</v>
      </c>
      <c r="H637" s="182" t="s">
        <v>1478</v>
      </c>
      <c r="I637" s="175"/>
      <c r="J637" s="175"/>
      <c r="K637" s="175"/>
      <c r="L637" s="175"/>
      <c r="M637" s="175"/>
      <c r="N637" s="175"/>
      <c r="O637" s="175"/>
      <c r="P637" s="175"/>
      <c r="Q637" s="175"/>
      <c r="R637" s="175"/>
      <c r="S637" s="175"/>
      <c r="T637" s="175"/>
      <c r="U637" s="175"/>
      <c r="V637" s="175"/>
      <c r="W637" s="175"/>
      <c r="X637" s="175"/>
      <c r="Y637" s="175"/>
      <c r="Z637" s="175"/>
      <c r="AA637" s="175"/>
      <c r="AB637" s="175"/>
      <c r="AC637" s="175"/>
      <c r="AD637" s="175"/>
      <c r="AE637" s="175"/>
      <c r="AF637" s="175"/>
      <c r="AG637" s="175"/>
      <c r="AH637" s="175"/>
      <c r="AI637" s="175"/>
      <c r="AJ637" s="175"/>
      <c r="AK637" s="175"/>
      <c r="AL637" s="175"/>
      <c r="AM637" s="175"/>
      <c r="AN637" s="175"/>
      <c r="AO637" s="175"/>
      <c r="AP637" s="175"/>
      <c r="AQ637" s="175"/>
      <c r="AR637" s="175"/>
    </row>
    <row r="638" spans="1:44" ht="102" hidden="1" x14ac:dyDescent="0.3">
      <c r="A638" s="175"/>
      <c r="B638" s="186" t="s">
        <v>2915</v>
      </c>
      <c r="C638" s="187"/>
      <c r="D638" s="183">
        <v>743.03</v>
      </c>
      <c r="E638" s="184">
        <v>743.03</v>
      </c>
      <c r="F638" s="181" t="s">
        <v>1477</v>
      </c>
      <c r="G638" s="185" t="s">
        <v>4636</v>
      </c>
      <c r="H638" s="182"/>
      <c r="I638" s="175"/>
      <c r="J638" s="175"/>
      <c r="K638" s="175"/>
      <c r="L638" s="175"/>
      <c r="M638" s="175"/>
      <c r="N638" s="175"/>
      <c r="O638" s="175"/>
      <c r="P638" s="175"/>
      <c r="Q638" s="175"/>
      <c r="R638" s="175"/>
      <c r="S638" s="175"/>
      <c r="T638" s="175"/>
      <c r="U638" s="175"/>
      <c r="V638" s="175"/>
      <c r="W638" s="175"/>
      <c r="X638" s="175"/>
      <c r="Y638" s="175"/>
      <c r="Z638" s="175"/>
      <c r="AA638" s="175"/>
      <c r="AB638" s="175"/>
      <c r="AC638" s="175"/>
      <c r="AD638" s="175"/>
      <c r="AE638" s="175"/>
      <c r="AF638" s="175"/>
      <c r="AG638" s="175"/>
      <c r="AH638" s="175"/>
      <c r="AI638" s="175"/>
      <c r="AJ638" s="175"/>
      <c r="AK638" s="175"/>
      <c r="AL638" s="175"/>
      <c r="AM638" s="175"/>
      <c r="AN638" s="175"/>
      <c r="AO638" s="175"/>
      <c r="AP638" s="175"/>
      <c r="AQ638" s="175"/>
      <c r="AR638" s="175"/>
    </row>
    <row r="639" spans="1:44" ht="102" x14ac:dyDescent="0.3">
      <c r="A639" s="175"/>
      <c r="B639" s="181" t="s">
        <v>1477</v>
      </c>
      <c r="C639" s="182" t="s">
        <v>1478</v>
      </c>
      <c r="D639" s="183">
        <v>674.31</v>
      </c>
      <c r="E639" s="184">
        <v>674.31</v>
      </c>
      <c r="F639" s="185" t="s">
        <v>4636</v>
      </c>
      <c r="G639" s="186" t="s">
        <v>2916</v>
      </c>
      <c r="H639" s="187"/>
      <c r="I639" s="175"/>
      <c r="J639" s="175"/>
      <c r="K639" s="175"/>
      <c r="L639" s="175"/>
      <c r="M639" s="175"/>
      <c r="N639" s="175"/>
      <c r="O639" s="175"/>
      <c r="P639" s="175"/>
      <c r="Q639" s="175"/>
      <c r="R639" s="175"/>
      <c r="S639" s="175"/>
      <c r="T639" s="175"/>
      <c r="U639" s="175"/>
      <c r="V639" s="175"/>
      <c r="W639" s="175"/>
      <c r="X639" s="175"/>
      <c r="Y639" s="175"/>
      <c r="Z639" s="175"/>
      <c r="AA639" s="175"/>
      <c r="AB639" s="175"/>
      <c r="AC639" s="175"/>
      <c r="AD639" s="175"/>
      <c r="AE639" s="175"/>
      <c r="AF639" s="175"/>
      <c r="AG639" s="175"/>
      <c r="AH639" s="175"/>
      <c r="AI639" s="175"/>
      <c r="AJ639" s="175"/>
      <c r="AK639" s="175"/>
      <c r="AL639" s="175"/>
      <c r="AM639" s="175"/>
      <c r="AN639" s="175"/>
      <c r="AO639" s="175"/>
      <c r="AP639" s="175"/>
      <c r="AQ639" s="175"/>
      <c r="AR639" s="175"/>
    </row>
    <row r="640" spans="1:44" ht="102" hidden="1" x14ac:dyDescent="0.3">
      <c r="A640" s="175"/>
      <c r="B640" s="185" t="s">
        <v>4636</v>
      </c>
      <c r="C640" s="182"/>
      <c r="D640" s="183">
        <v>674.31</v>
      </c>
      <c r="E640" s="184">
        <v>674.31</v>
      </c>
      <c r="F640" s="186" t="s">
        <v>2916</v>
      </c>
      <c r="G640" s="181" t="s">
        <v>1521</v>
      </c>
      <c r="H640" s="182" t="s">
        <v>1522</v>
      </c>
      <c r="I640" s="175"/>
      <c r="J640" s="175"/>
      <c r="K640" s="175"/>
      <c r="L640" s="175"/>
      <c r="M640" s="175"/>
      <c r="N640" s="175"/>
      <c r="O640" s="175"/>
      <c r="P640" s="175"/>
      <c r="Q640" s="175"/>
      <c r="R640" s="175"/>
      <c r="S640" s="175"/>
      <c r="T640" s="175"/>
      <c r="U640" s="175"/>
      <c r="V640" s="175"/>
      <c r="W640" s="175"/>
      <c r="X640" s="175"/>
      <c r="Y640" s="175"/>
      <c r="Z640" s="175"/>
      <c r="AA640" s="175"/>
      <c r="AB640" s="175"/>
      <c r="AC640" s="175"/>
      <c r="AD640" s="175"/>
      <c r="AE640" s="175"/>
      <c r="AF640" s="175"/>
      <c r="AG640" s="175"/>
      <c r="AH640" s="175"/>
      <c r="AI640" s="175"/>
      <c r="AJ640" s="175"/>
      <c r="AK640" s="175"/>
      <c r="AL640" s="175"/>
      <c r="AM640" s="175"/>
      <c r="AN640" s="175"/>
      <c r="AO640" s="175"/>
      <c r="AP640" s="175"/>
      <c r="AQ640" s="175"/>
      <c r="AR640" s="175"/>
    </row>
    <row r="641" spans="1:44" ht="102" hidden="1" x14ac:dyDescent="0.3">
      <c r="A641" s="175"/>
      <c r="B641" s="186" t="s">
        <v>2916</v>
      </c>
      <c r="C641" s="187"/>
      <c r="D641" s="183">
        <v>674.31</v>
      </c>
      <c r="E641" s="184">
        <v>674.31</v>
      </c>
      <c r="F641" s="181" t="s">
        <v>1521</v>
      </c>
      <c r="G641" s="185" t="s">
        <v>4636</v>
      </c>
      <c r="H641" s="182"/>
      <c r="I641" s="175"/>
      <c r="J641" s="175"/>
      <c r="K641" s="175"/>
      <c r="L641" s="175"/>
      <c r="M641" s="175"/>
      <c r="N641" s="175"/>
      <c r="O641" s="175"/>
      <c r="P641" s="175"/>
      <c r="Q641" s="175"/>
      <c r="R641" s="175"/>
      <c r="S641" s="175"/>
      <c r="T641" s="175"/>
      <c r="U641" s="175"/>
      <c r="V641" s="175"/>
      <c r="W641" s="175"/>
      <c r="X641" s="175"/>
      <c r="Y641" s="175"/>
      <c r="Z641" s="175"/>
      <c r="AA641" s="175"/>
      <c r="AB641" s="175"/>
      <c r="AC641" s="175"/>
      <c r="AD641" s="175"/>
      <c r="AE641" s="175"/>
      <c r="AF641" s="175"/>
      <c r="AG641" s="175"/>
      <c r="AH641" s="175"/>
      <c r="AI641" s="175"/>
      <c r="AJ641" s="175"/>
      <c r="AK641" s="175"/>
      <c r="AL641" s="175"/>
      <c r="AM641" s="175"/>
      <c r="AN641" s="175"/>
      <c r="AO641" s="175"/>
      <c r="AP641" s="175"/>
      <c r="AQ641" s="175"/>
      <c r="AR641" s="175"/>
    </row>
    <row r="642" spans="1:44" ht="102" x14ac:dyDescent="0.3">
      <c r="A642" s="175"/>
      <c r="B642" s="181" t="s">
        <v>1521</v>
      </c>
      <c r="C642" s="182" t="s">
        <v>1522</v>
      </c>
      <c r="D642" s="183">
        <v>584.12</v>
      </c>
      <c r="E642" s="184">
        <v>584.12</v>
      </c>
      <c r="F642" s="185" t="s">
        <v>4636</v>
      </c>
      <c r="G642" s="186" t="s">
        <v>2917</v>
      </c>
      <c r="H642" s="187"/>
      <c r="I642" s="175"/>
      <c r="J642" s="175"/>
      <c r="K642" s="175"/>
      <c r="L642" s="175"/>
      <c r="M642" s="175"/>
      <c r="N642" s="175"/>
      <c r="O642" s="175"/>
      <c r="P642" s="175"/>
      <c r="Q642" s="175"/>
      <c r="R642" s="175"/>
      <c r="S642" s="175"/>
      <c r="T642" s="175"/>
      <c r="U642" s="175"/>
      <c r="V642" s="175"/>
      <c r="W642" s="175"/>
      <c r="X642" s="175"/>
      <c r="Y642" s="175"/>
      <c r="Z642" s="175"/>
      <c r="AA642" s="175"/>
      <c r="AB642" s="175"/>
      <c r="AC642" s="175"/>
      <c r="AD642" s="175"/>
      <c r="AE642" s="175"/>
      <c r="AF642" s="175"/>
      <c r="AG642" s="175"/>
      <c r="AH642" s="175"/>
      <c r="AI642" s="175"/>
      <c r="AJ642" s="175"/>
      <c r="AK642" s="175"/>
      <c r="AL642" s="175"/>
      <c r="AM642" s="175"/>
      <c r="AN642" s="175"/>
      <c r="AO642" s="175"/>
      <c r="AP642" s="175"/>
      <c r="AQ642" s="175"/>
      <c r="AR642" s="175"/>
    </row>
    <row r="643" spans="1:44" ht="102" hidden="1" x14ac:dyDescent="0.3">
      <c r="A643" s="175"/>
      <c r="B643" s="185" t="s">
        <v>4636</v>
      </c>
      <c r="C643" s="182"/>
      <c r="D643" s="183">
        <v>584.12</v>
      </c>
      <c r="E643" s="184">
        <v>584.12</v>
      </c>
      <c r="F643" s="186" t="s">
        <v>2917</v>
      </c>
      <c r="G643" s="181" t="s">
        <v>1835</v>
      </c>
      <c r="H643" s="182" t="s">
        <v>1836</v>
      </c>
      <c r="I643" s="175"/>
      <c r="J643" s="175"/>
      <c r="K643" s="175"/>
      <c r="L643" s="175"/>
      <c r="M643" s="175"/>
      <c r="N643" s="175"/>
      <c r="O643" s="175"/>
      <c r="P643" s="175"/>
      <c r="Q643" s="175"/>
      <c r="R643" s="175"/>
      <c r="S643" s="175"/>
      <c r="T643" s="175"/>
      <c r="U643" s="175"/>
      <c r="V643" s="175"/>
      <c r="W643" s="175"/>
      <c r="X643" s="175"/>
      <c r="Y643" s="175"/>
      <c r="Z643" s="175"/>
      <c r="AA643" s="175"/>
      <c r="AB643" s="175"/>
      <c r="AC643" s="175"/>
      <c r="AD643" s="175"/>
      <c r="AE643" s="175"/>
      <c r="AF643" s="175"/>
      <c r="AG643" s="175"/>
      <c r="AH643" s="175"/>
      <c r="AI643" s="175"/>
      <c r="AJ643" s="175"/>
      <c r="AK643" s="175"/>
      <c r="AL643" s="175"/>
      <c r="AM643" s="175"/>
      <c r="AN643" s="175"/>
      <c r="AO643" s="175"/>
      <c r="AP643" s="175"/>
      <c r="AQ643" s="175"/>
      <c r="AR643" s="175"/>
    </row>
    <row r="644" spans="1:44" ht="102" hidden="1" x14ac:dyDescent="0.3">
      <c r="A644" s="175"/>
      <c r="B644" s="186" t="s">
        <v>2917</v>
      </c>
      <c r="C644" s="187"/>
      <c r="D644" s="183">
        <v>584.12</v>
      </c>
      <c r="E644" s="184">
        <v>584.12</v>
      </c>
      <c r="F644" s="181" t="s">
        <v>1835</v>
      </c>
      <c r="G644" s="185" t="s">
        <v>4636</v>
      </c>
      <c r="H644" s="182"/>
      <c r="I644" s="175"/>
      <c r="J644" s="175"/>
      <c r="K644" s="175"/>
      <c r="L644" s="175"/>
      <c r="M644" s="175"/>
      <c r="N644" s="175"/>
      <c r="O644" s="175"/>
      <c r="P644" s="175"/>
      <c r="Q644" s="175"/>
      <c r="R644" s="175"/>
      <c r="S644" s="175"/>
      <c r="T644" s="175"/>
      <c r="U644" s="175"/>
      <c r="V644" s="175"/>
      <c r="W644" s="175"/>
      <c r="X644" s="175"/>
      <c r="Y644" s="175"/>
      <c r="Z644" s="175"/>
      <c r="AA644" s="175"/>
      <c r="AB644" s="175"/>
      <c r="AC644" s="175"/>
      <c r="AD644" s="175"/>
      <c r="AE644" s="175"/>
      <c r="AF644" s="175"/>
      <c r="AG644" s="175"/>
      <c r="AH644" s="175"/>
      <c r="AI644" s="175"/>
      <c r="AJ644" s="175"/>
      <c r="AK644" s="175"/>
      <c r="AL644" s="175"/>
      <c r="AM644" s="175"/>
      <c r="AN644" s="175"/>
      <c r="AO644" s="175"/>
      <c r="AP644" s="175"/>
      <c r="AQ644" s="175"/>
      <c r="AR644" s="175"/>
    </row>
    <row r="645" spans="1:44" ht="102" x14ac:dyDescent="0.3">
      <c r="A645" s="175"/>
      <c r="B645" s="181" t="s">
        <v>1835</v>
      </c>
      <c r="C645" s="182" t="s">
        <v>1836</v>
      </c>
      <c r="D645" s="183">
        <v>743.03</v>
      </c>
      <c r="E645" s="184">
        <v>743.03</v>
      </c>
      <c r="F645" s="185" t="s">
        <v>4636</v>
      </c>
      <c r="G645" s="186" t="s">
        <v>2918</v>
      </c>
      <c r="H645" s="187"/>
      <c r="I645" s="175"/>
      <c r="J645" s="175"/>
      <c r="K645" s="175"/>
      <c r="L645" s="175"/>
      <c r="M645" s="175"/>
      <c r="N645" s="175"/>
      <c r="O645" s="175"/>
      <c r="P645" s="175"/>
      <c r="Q645" s="175"/>
      <c r="R645" s="175"/>
      <c r="S645" s="175"/>
      <c r="T645" s="175"/>
      <c r="U645" s="175"/>
      <c r="V645" s="175"/>
      <c r="W645" s="175"/>
      <c r="X645" s="175"/>
      <c r="Y645" s="175"/>
      <c r="Z645" s="175"/>
      <c r="AA645" s="175"/>
      <c r="AB645" s="175"/>
      <c r="AC645" s="175"/>
      <c r="AD645" s="175"/>
      <c r="AE645" s="175"/>
      <c r="AF645" s="175"/>
      <c r="AG645" s="175"/>
      <c r="AH645" s="175"/>
      <c r="AI645" s="175"/>
      <c r="AJ645" s="175"/>
      <c r="AK645" s="175"/>
      <c r="AL645" s="175"/>
      <c r="AM645" s="175"/>
      <c r="AN645" s="175"/>
      <c r="AO645" s="175"/>
      <c r="AP645" s="175"/>
      <c r="AQ645" s="175"/>
      <c r="AR645" s="175"/>
    </row>
    <row r="646" spans="1:44" ht="102" hidden="1" x14ac:dyDescent="0.3">
      <c r="A646" s="175"/>
      <c r="B646" s="185" t="s">
        <v>4636</v>
      </c>
      <c r="C646" s="182"/>
      <c r="D646" s="183">
        <v>743.03</v>
      </c>
      <c r="E646" s="184">
        <v>743.03</v>
      </c>
      <c r="F646" s="186" t="s">
        <v>2918</v>
      </c>
      <c r="G646" s="181" t="s">
        <v>2123</v>
      </c>
      <c r="H646" s="182" t="s">
        <v>2124</v>
      </c>
      <c r="I646" s="175"/>
      <c r="J646" s="175"/>
      <c r="K646" s="175"/>
      <c r="L646" s="175"/>
      <c r="M646" s="175"/>
      <c r="N646" s="175"/>
      <c r="O646" s="175"/>
      <c r="P646" s="175"/>
      <c r="Q646" s="175"/>
      <c r="R646" s="175"/>
      <c r="S646" s="175"/>
      <c r="T646" s="175"/>
      <c r="U646" s="175"/>
      <c r="V646" s="175"/>
      <c r="W646" s="175"/>
      <c r="X646" s="175"/>
      <c r="Y646" s="175"/>
      <c r="Z646" s="175"/>
      <c r="AA646" s="175"/>
      <c r="AB646" s="175"/>
      <c r="AC646" s="175"/>
      <c r="AD646" s="175"/>
      <c r="AE646" s="175"/>
      <c r="AF646" s="175"/>
      <c r="AG646" s="175"/>
      <c r="AH646" s="175"/>
      <c r="AI646" s="175"/>
      <c r="AJ646" s="175"/>
      <c r="AK646" s="175"/>
      <c r="AL646" s="175"/>
      <c r="AM646" s="175"/>
      <c r="AN646" s="175"/>
      <c r="AO646" s="175"/>
      <c r="AP646" s="175"/>
      <c r="AQ646" s="175"/>
      <c r="AR646" s="175"/>
    </row>
    <row r="647" spans="1:44" ht="102" hidden="1" x14ac:dyDescent="0.3">
      <c r="A647" s="175"/>
      <c r="B647" s="186" t="s">
        <v>2918</v>
      </c>
      <c r="C647" s="187"/>
      <c r="D647" s="183">
        <v>743.03</v>
      </c>
      <c r="E647" s="184">
        <v>743.03</v>
      </c>
      <c r="F647" s="181" t="s">
        <v>2123</v>
      </c>
      <c r="G647" s="185" t="s">
        <v>4636</v>
      </c>
      <c r="H647" s="182"/>
      <c r="I647" s="175"/>
      <c r="J647" s="175"/>
      <c r="K647" s="175"/>
      <c r="L647" s="175"/>
      <c r="M647" s="175"/>
      <c r="N647" s="175"/>
      <c r="O647" s="175"/>
      <c r="P647" s="175"/>
      <c r="Q647" s="175"/>
      <c r="R647" s="175"/>
      <c r="S647" s="175"/>
      <c r="T647" s="175"/>
      <c r="U647" s="175"/>
      <c r="V647" s="175"/>
      <c r="W647" s="175"/>
      <c r="X647" s="175"/>
      <c r="Y647" s="175"/>
      <c r="Z647" s="175"/>
      <c r="AA647" s="175"/>
      <c r="AB647" s="175"/>
      <c r="AC647" s="175"/>
      <c r="AD647" s="175"/>
      <c r="AE647" s="175"/>
      <c r="AF647" s="175"/>
      <c r="AG647" s="175"/>
      <c r="AH647" s="175"/>
      <c r="AI647" s="175"/>
      <c r="AJ647" s="175"/>
      <c r="AK647" s="175"/>
      <c r="AL647" s="175"/>
      <c r="AM647" s="175"/>
      <c r="AN647" s="175"/>
      <c r="AO647" s="175"/>
      <c r="AP647" s="175"/>
      <c r="AQ647" s="175"/>
      <c r="AR647" s="175"/>
    </row>
    <row r="648" spans="1:44" ht="102" x14ac:dyDescent="0.3">
      <c r="A648" s="175"/>
      <c r="B648" s="181" t="s">
        <v>2123</v>
      </c>
      <c r="C648" s="182" t="s">
        <v>2124</v>
      </c>
      <c r="D648" s="183">
        <v>738.74</v>
      </c>
      <c r="E648" s="184">
        <v>738.74</v>
      </c>
      <c r="F648" s="185" t="s">
        <v>4636</v>
      </c>
      <c r="G648" s="186" t="s">
        <v>2678</v>
      </c>
      <c r="H648" s="187"/>
      <c r="I648" s="175"/>
      <c r="J648" s="175"/>
      <c r="K648" s="175"/>
      <c r="L648" s="175"/>
      <c r="M648" s="175"/>
      <c r="N648" s="175"/>
      <c r="O648" s="175"/>
      <c r="P648" s="175"/>
      <c r="Q648" s="175"/>
      <c r="R648" s="175"/>
      <c r="S648" s="175"/>
      <c r="T648" s="175"/>
      <c r="U648" s="175"/>
      <c r="V648" s="175"/>
      <c r="W648" s="175"/>
      <c r="X648" s="175"/>
      <c r="Y648" s="175"/>
      <c r="Z648" s="175"/>
      <c r="AA648" s="175"/>
      <c r="AB648" s="175"/>
      <c r="AC648" s="175"/>
      <c r="AD648" s="175"/>
      <c r="AE648" s="175"/>
      <c r="AF648" s="175"/>
      <c r="AG648" s="175"/>
      <c r="AH648" s="175"/>
      <c r="AI648" s="175"/>
      <c r="AJ648" s="175"/>
      <c r="AK648" s="175"/>
      <c r="AL648" s="175"/>
      <c r="AM648" s="175"/>
      <c r="AN648" s="175"/>
      <c r="AO648" s="175"/>
      <c r="AP648" s="175"/>
      <c r="AQ648" s="175"/>
      <c r="AR648" s="175"/>
    </row>
    <row r="649" spans="1:44" ht="102" hidden="1" x14ac:dyDescent="0.3">
      <c r="A649" s="175"/>
      <c r="B649" s="185" t="s">
        <v>4636</v>
      </c>
      <c r="C649" s="182"/>
      <c r="D649" s="183">
        <v>738.74</v>
      </c>
      <c r="E649" s="184">
        <v>738.74</v>
      </c>
      <c r="F649" s="186" t="s">
        <v>2678</v>
      </c>
      <c r="G649" s="181" t="s">
        <v>1627</v>
      </c>
      <c r="H649" s="182" t="s">
        <v>1628</v>
      </c>
      <c r="I649" s="175"/>
      <c r="J649" s="175"/>
      <c r="K649" s="175"/>
      <c r="L649" s="175"/>
      <c r="M649" s="175"/>
      <c r="N649" s="175"/>
      <c r="O649" s="175"/>
      <c r="P649" s="175"/>
      <c r="Q649" s="175"/>
      <c r="R649" s="175"/>
      <c r="S649" s="175"/>
      <c r="T649" s="175"/>
      <c r="U649" s="175"/>
      <c r="V649" s="175"/>
      <c r="W649" s="175"/>
      <c r="X649" s="175"/>
      <c r="Y649" s="175"/>
      <c r="Z649" s="175"/>
      <c r="AA649" s="175"/>
      <c r="AB649" s="175"/>
      <c r="AC649" s="175"/>
      <c r="AD649" s="175"/>
      <c r="AE649" s="175"/>
      <c r="AF649" s="175"/>
      <c r="AG649" s="175"/>
      <c r="AH649" s="175"/>
      <c r="AI649" s="175"/>
      <c r="AJ649" s="175"/>
      <c r="AK649" s="175"/>
      <c r="AL649" s="175"/>
      <c r="AM649" s="175"/>
      <c r="AN649" s="175"/>
      <c r="AO649" s="175"/>
      <c r="AP649" s="175"/>
      <c r="AQ649" s="175"/>
      <c r="AR649" s="175"/>
    </row>
    <row r="650" spans="1:44" ht="102" hidden="1" x14ac:dyDescent="0.3">
      <c r="A650" s="175"/>
      <c r="B650" s="186" t="s">
        <v>2678</v>
      </c>
      <c r="C650" s="187"/>
      <c r="D650" s="183">
        <v>738.74</v>
      </c>
      <c r="E650" s="184">
        <v>738.74</v>
      </c>
      <c r="F650" s="181" t="s">
        <v>1627</v>
      </c>
      <c r="G650" s="185" t="s">
        <v>4636</v>
      </c>
      <c r="H650" s="182"/>
      <c r="I650" s="175"/>
      <c r="J650" s="175"/>
      <c r="K650" s="175"/>
      <c r="L650" s="175"/>
      <c r="M650" s="175"/>
      <c r="N650" s="175"/>
      <c r="O650" s="175"/>
      <c r="P650" s="175"/>
      <c r="Q650" s="175"/>
      <c r="R650" s="175"/>
      <c r="S650" s="175"/>
      <c r="T650" s="175"/>
      <c r="U650" s="175"/>
      <c r="V650" s="175"/>
      <c r="W650" s="175"/>
      <c r="X650" s="175"/>
      <c r="Y650" s="175"/>
      <c r="Z650" s="175"/>
      <c r="AA650" s="175"/>
      <c r="AB650" s="175"/>
      <c r="AC650" s="175"/>
      <c r="AD650" s="175"/>
      <c r="AE650" s="175"/>
      <c r="AF650" s="175"/>
      <c r="AG650" s="175"/>
      <c r="AH650" s="175"/>
      <c r="AI650" s="175"/>
      <c r="AJ650" s="175"/>
      <c r="AK650" s="175"/>
      <c r="AL650" s="175"/>
      <c r="AM650" s="175"/>
      <c r="AN650" s="175"/>
      <c r="AO650" s="175"/>
      <c r="AP650" s="175"/>
      <c r="AQ650" s="175"/>
      <c r="AR650" s="175"/>
    </row>
    <row r="651" spans="1:44" ht="102" x14ac:dyDescent="0.3">
      <c r="A651" s="175"/>
      <c r="B651" s="181" t="s">
        <v>1627</v>
      </c>
      <c r="C651" s="182" t="s">
        <v>1628</v>
      </c>
      <c r="D651" s="183">
        <v>661.43</v>
      </c>
      <c r="E651" s="184">
        <v>661.43</v>
      </c>
      <c r="F651" s="185" t="s">
        <v>4636</v>
      </c>
      <c r="G651" s="186" t="s">
        <v>2919</v>
      </c>
      <c r="H651" s="187"/>
      <c r="I651" s="175"/>
      <c r="J651" s="175"/>
      <c r="K651" s="175"/>
      <c r="L651" s="175"/>
      <c r="M651" s="175"/>
      <c r="N651" s="175"/>
      <c r="O651" s="175"/>
      <c r="P651" s="175"/>
      <c r="Q651" s="175"/>
      <c r="R651" s="175"/>
      <c r="S651" s="175"/>
      <c r="T651" s="175"/>
      <c r="U651" s="175"/>
      <c r="V651" s="175"/>
      <c r="W651" s="175"/>
      <c r="X651" s="175"/>
      <c r="Y651" s="175"/>
      <c r="Z651" s="175"/>
      <c r="AA651" s="175"/>
      <c r="AB651" s="175"/>
      <c r="AC651" s="175"/>
      <c r="AD651" s="175"/>
      <c r="AE651" s="175"/>
      <c r="AF651" s="175"/>
      <c r="AG651" s="175"/>
      <c r="AH651" s="175"/>
      <c r="AI651" s="175"/>
      <c r="AJ651" s="175"/>
      <c r="AK651" s="175"/>
      <c r="AL651" s="175"/>
      <c r="AM651" s="175"/>
      <c r="AN651" s="175"/>
      <c r="AO651" s="175"/>
      <c r="AP651" s="175"/>
      <c r="AQ651" s="175"/>
      <c r="AR651" s="175"/>
    </row>
    <row r="652" spans="1:44" ht="102" hidden="1" x14ac:dyDescent="0.3">
      <c r="A652" s="175"/>
      <c r="B652" s="185" t="s">
        <v>4636</v>
      </c>
      <c r="C652" s="182"/>
      <c r="D652" s="183">
        <v>661.43</v>
      </c>
      <c r="E652" s="184">
        <v>661.43</v>
      </c>
      <c r="F652" s="186" t="s">
        <v>2919</v>
      </c>
      <c r="G652" s="181" t="s">
        <v>2225</v>
      </c>
      <c r="H652" s="182" t="s">
        <v>2226</v>
      </c>
      <c r="I652" s="175"/>
      <c r="J652" s="175"/>
      <c r="K652" s="175"/>
      <c r="L652" s="175"/>
      <c r="M652" s="175"/>
      <c r="N652" s="175"/>
      <c r="O652" s="175"/>
      <c r="P652" s="175"/>
      <c r="Q652" s="175"/>
      <c r="R652" s="175"/>
      <c r="S652" s="175"/>
      <c r="T652" s="175"/>
      <c r="U652" s="175"/>
      <c r="V652" s="175"/>
      <c r="W652" s="175"/>
      <c r="X652" s="175"/>
      <c r="Y652" s="175"/>
      <c r="Z652" s="175"/>
      <c r="AA652" s="175"/>
      <c r="AB652" s="175"/>
      <c r="AC652" s="175"/>
      <c r="AD652" s="175"/>
      <c r="AE652" s="175"/>
      <c r="AF652" s="175"/>
      <c r="AG652" s="175"/>
      <c r="AH652" s="175"/>
      <c r="AI652" s="175"/>
      <c r="AJ652" s="175"/>
      <c r="AK652" s="175"/>
      <c r="AL652" s="175"/>
      <c r="AM652" s="175"/>
      <c r="AN652" s="175"/>
      <c r="AO652" s="175"/>
      <c r="AP652" s="175"/>
      <c r="AQ652" s="175"/>
      <c r="AR652" s="175"/>
    </row>
    <row r="653" spans="1:44" ht="102" hidden="1" x14ac:dyDescent="0.3">
      <c r="A653" s="175"/>
      <c r="B653" s="186" t="s">
        <v>2919</v>
      </c>
      <c r="C653" s="187"/>
      <c r="D653" s="183">
        <v>661.43</v>
      </c>
      <c r="E653" s="184">
        <v>661.43</v>
      </c>
      <c r="F653" s="181" t="s">
        <v>2225</v>
      </c>
      <c r="G653" s="185" t="s">
        <v>4636</v>
      </c>
      <c r="H653" s="182"/>
      <c r="I653" s="175"/>
      <c r="J653" s="175"/>
      <c r="K653" s="175"/>
      <c r="L653" s="175"/>
      <c r="M653" s="175"/>
      <c r="N653" s="175"/>
      <c r="O653" s="175"/>
      <c r="P653" s="175"/>
      <c r="Q653" s="175"/>
      <c r="R653" s="175"/>
      <c r="S653" s="175"/>
      <c r="T653" s="175"/>
      <c r="U653" s="175"/>
      <c r="V653" s="175"/>
      <c r="W653" s="175"/>
      <c r="X653" s="175"/>
      <c r="Y653" s="175"/>
      <c r="Z653" s="175"/>
      <c r="AA653" s="175"/>
      <c r="AB653" s="175"/>
      <c r="AC653" s="175"/>
      <c r="AD653" s="175"/>
      <c r="AE653" s="175"/>
      <c r="AF653" s="175"/>
      <c r="AG653" s="175"/>
      <c r="AH653" s="175"/>
      <c r="AI653" s="175"/>
      <c r="AJ653" s="175"/>
      <c r="AK653" s="175"/>
      <c r="AL653" s="175"/>
      <c r="AM653" s="175"/>
      <c r="AN653" s="175"/>
      <c r="AO653" s="175"/>
      <c r="AP653" s="175"/>
      <c r="AQ653" s="175"/>
      <c r="AR653" s="175"/>
    </row>
    <row r="654" spans="1:44" ht="102" x14ac:dyDescent="0.3">
      <c r="A654" s="175"/>
      <c r="B654" s="181" t="s">
        <v>2225</v>
      </c>
      <c r="C654" s="182" t="s">
        <v>2226</v>
      </c>
      <c r="D654" s="183">
        <v>584.12</v>
      </c>
      <c r="E654" s="184">
        <v>584.12</v>
      </c>
      <c r="F654" s="185" t="s">
        <v>4636</v>
      </c>
      <c r="G654" s="186" t="s">
        <v>2920</v>
      </c>
      <c r="H654" s="187"/>
      <c r="I654" s="175"/>
      <c r="J654" s="175"/>
      <c r="K654" s="175"/>
      <c r="L654" s="175"/>
      <c r="M654" s="175"/>
      <c r="N654" s="175"/>
      <c r="O654" s="175"/>
      <c r="P654" s="175"/>
      <c r="Q654" s="175"/>
      <c r="R654" s="175"/>
      <c r="S654" s="175"/>
      <c r="T654" s="175"/>
      <c r="U654" s="175"/>
      <c r="V654" s="175"/>
      <c r="W654" s="175"/>
      <c r="X654" s="175"/>
      <c r="Y654" s="175"/>
      <c r="Z654" s="175"/>
      <c r="AA654" s="175"/>
      <c r="AB654" s="175"/>
      <c r="AC654" s="175"/>
      <c r="AD654" s="175"/>
      <c r="AE654" s="175"/>
      <c r="AF654" s="175"/>
      <c r="AG654" s="175"/>
      <c r="AH654" s="175"/>
      <c r="AI654" s="175"/>
      <c r="AJ654" s="175"/>
      <c r="AK654" s="175"/>
      <c r="AL654" s="175"/>
      <c r="AM654" s="175"/>
      <c r="AN654" s="175"/>
      <c r="AO654" s="175"/>
      <c r="AP654" s="175"/>
      <c r="AQ654" s="175"/>
      <c r="AR654" s="175"/>
    </row>
    <row r="655" spans="1:44" ht="102" hidden="1" x14ac:dyDescent="0.3">
      <c r="A655" s="175"/>
      <c r="B655" s="185" t="s">
        <v>4636</v>
      </c>
      <c r="C655" s="182"/>
      <c r="D655" s="183">
        <v>584.12</v>
      </c>
      <c r="E655" s="184">
        <v>584.12</v>
      </c>
      <c r="F655" s="186" t="s">
        <v>2920</v>
      </c>
      <c r="G655" s="181" t="s">
        <v>2627</v>
      </c>
      <c r="H655" s="182" t="s">
        <v>2186</v>
      </c>
      <c r="I655" s="175"/>
      <c r="J655" s="175"/>
      <c r="K655" s="175"/>
      <c r="L655" s="175"/>
      <c r="M655" s="175"/>
      <c r="N655" s="175"/>
      <c r="O655" s="175"/>
      <c r="P655" s="175"/>
      <c r="Q655" s="175"/>
      <c r="R655" s="175"/>
      <c r="S655" s="175"/>
      <c r="T655" s="175"/>
      <c r="U655" s="175"/>
      <c r="V655" s="175"/>
      <c r="W655" s="175"/>
      <c r="X655" s="175"/>
      <c r="Y655" s="175"/>
      <c r="Z655" s="175"/>
      <c r="AA655" s="175"/>
      <c r="AB655" s="175"/>
      <c r="AC655" s="175"/>
      <c r="AD655" s="175"/>
      <c r="AE655" s="175"/>
      <c r="AF655" s="175"/>
      <c r="AG655" s="175"/>
      <c r="AH655" s="175"/>
      <c r="AI655" s="175"/>
      <c r="AJ655" s="175"/>
      <c r="AK655" s="175"/>
      <c r="AL655" s="175"/>
      <c r="AM655" s="175"/>
      <c r="AN655" s="175"/>
      <c r="AO655" s="175"/>
      <c r="AP655" s="175"/>
      <c r="AQ655" s="175"/>
      <c r="AR655" s="175"/>
    </row>
    <row r="656" spans="1:44" ht="102" hidden="1" x14ac:dyDescent="0.3">
      <c r="A656" s="175"/>
      <c r="B656" s="186" t="s">
        <v>2920</v>
      </c>
      <c r="C656" s="187"/>
      <c r="D656" s="183">
        <v>584.12</v>
      </c>
      <c r="E656" s="184">
        <v>584.12</v>
      </c>
      <c r="F656" s="181" t="s">
        <v>2627</v>
      </c>
      <c r="G656" s="185" t="s">
        <v>4636</v>
      </c>
      <c r="H656" s="182"/>
      <c r="I656" s="175"/>
      <c r="J656" s="175"/>
      <c r="K656" s="175"/>
      <c r="L656" s="175"/>
      <c r="M656" s="175"/>
      <c r="N656" s="175"/>
      <c r="O656" s="175"/>
      <c r="P656" s="175"/>
      <c r="Q656" s="175"/>
      <c r="R656" s="175"/>
      <c r="S656" s="175"/>
      <c r="T656" s="175"/>
      <c r="U656" s="175"/>
      <c r="V656" s="175"/>
      <c r="W656" s="175"/>
      <c r="X656" s="175"/>
      <c r="Y656" s="175"/>
      <c r="Z656" s="175"/>
      <c r="AA656" s="175"/>
      <c r="AB656" s="175"/>
      <c r="AC656" s="175"/>
      <c r="AD656" s="175"/>
      <c r="AE656" s="175"/>
      <c r="AF656" s="175"/>
      <c r="AG656" s="175"/>
      <c r="AH656" s="175"/>
      <c r="AI656" s="175"/>
      <c r="AJ656" s="175"/>
      <c r="AK656" s="175"/>
      <c r="AL656" s="175"/>
      <c r="AM656" s="175"/>
      <c r="AN656" s="175"/>
      <c r="AO656" s="175"/>
      <c r="AP656" s="175"/>
      <c r="AQ656" s="175"/>
      <c r="AR656" s="175"/>
    </row>
    <row r="657" spans="1:44" ht="102" x14ac:dyDescent="0.3">
      <c r="A657" s="175"/>
      <c r="B657" s="181" t="s">
        <v>2627</v>
      </c>
      <c r="C657" s="182" t="s">
        <v>2186</v>
      </c>
      <c r="D657" s="183">
        <v>730.15</v>
      </c>
      <c r="E657" s="184">
        <v>730.15</v>
      </c>
      <c r="F657" s="185" t="s">
        <v>4636</v>
      </c>
      <c r="G657" s="186" t="s">
        <v>3854</v>
      </c>
      <c r="H657" s="187"/>
      <c r="I657" s="175"/>
      <c r="J657" s="175"/>
      <c r="K657" s="175"/>
      <c r="L657" s="175"/>
      <c r="M657" s="175"/>
      <c r="N657" s="175"/>
      <c r="O657" s="175"/>
      <c r="P657" s="175"/>
      <c r="Q657" s="175"/>
      <c r="R657" s="175"/>
      <c r="S657" s="175"/>
      <c r="T657" s="175"/>
      <c r="U657" s="175"/>
      <c r="V657" s="175"/>
      <c r="W657" s="175"/>
      <c r="X657" s="175"/>
      <c r="Y657" s="175"/>
      <c r="Z657" s="175"/>
      <c r="AA657" s="175"/>
      <c r="AB657" s="175"/>
      <c r="AC657" s="175"/>
      <c r="AD657" s="175"/>
      <c r="AE657" s="175"/>
      <c r="AF657" s="175"/>
      <c r="AG657" s="175"/>
      <c r="AH657" s="175"/>
      <c r="AI657" s="175"/>
      <c r="AJ657" s="175"/>
      <c r="AK657" s="175"/>
      <c r="AL657" s="175"/>
      <c r="AM657" s="175"/>
      <c r="AN657" s="175"/>
      <c r="AO657" s="175"/>
      <c r="AP657" s="175"/>
      <c r="AQ657" s="175"/>
      <c r="AR657" s="175"/>
    </row>
    <row r="658" spans="1:44" ht="102" hidden="1" x14ac:dyDescent="0.3">
      <c r="A658" s="175"/>
      <c r="B658" s="185" t="s">
        <v>4636</v>
      </c>
      <c r="C658" s="182"/>
      <c r="D658" s="183">
        <v>730.15</v>
      </c>
      <c r="E658" s="184">
        <v>730.15</v>
      </c>
      <c r="F658" s="186" t="s">
        <v>3854</v>
      </c>
      <c r="G658" s="181" t="s">
        <v>2617</v>
      </c>
      <c r="H658" s="182" t="s">
        <v>524</v>
      </c>
      <c r="I658" s="175"/>
      <c r="J658" s="175"/>
      <c r="K658" s="175"/>
      <c r="L658" s="175"/>
      <c r="M658" s="175"/>
      <c r="N658" s="175"/>
      <c r="O658" s="175"/>
      <c r="P658" s="175"/>
      <c r="Q658" s="175"/>
      <c r="R658" s="175"/>
      <c r="S658" s="175"/>
      <c r="T658" s="175"/>
      <c r="U658" s="175"/>
      <c r="V658" s="175"/>
      <c r="W658" s="175"/>
      <c r="X658" s="175"/>
      <c r="Y658" s="175"/>
      <c r="Z658" s="175"/>
      <c r="AA658" s="175"/>
      <c r="AB658" s="175"/>
      <c r="AC658" s="175"/>
      <c r="AD658" s="175"/>
      <c r="AE658" s="175"/>
      <c r="AF658" s="175"/>
      <c r="AG658" s="175"/>
      <c r="AH658" s="175"/>
      <c r="AI658" s="175"/>
      <c r="AJ658" s="175"/>
      <c r="AK658" s="175"/>
      <c r="AL658" s="175"/>
      <c r="AM658" s="175"/>
      <c r="AN658" s="175"/>
      <c r="AO658" s="175"/>
      <c r="AP658" s="175"/>
      <c r="AQ658" s="175"/>
      <c r="AR658" s="175"/>
    </row>
    <row r="659" spans="1:44" ht="102" hidden="1" x14ac:dyDescent="0.3">
      <c r="A659" s="175"/>
      <c r="B659" s="186" t="s">
        <v>3854</v>
      </c>
      <c r="C659" s="187"/>
      <c r="D659" s="183">
        <v>730.15</v>
      </c>
      <c r="E659" s="184">
        <v>730.15</v>
      </c>
      <c r="F659" s="181" t="s">
        <v>2617</v>
      </c>
      <c r="G659" s="185" t="s">
        <v>4636</v>
      </c>
      <c r="H659" s="182"/>
      <c r="I659" s="175"/>
      <c r="J659" s="175"/>
      <c r="K659" s="175"/>
      <c r="L659" s="175"/>
      <c r="M659" s="175"/>
      <c r="N659" s="175"/>
      <c r="O659" s="175"/>
      <c r="P659" s="175"/>
      <c r="Q659" s="175"/>
      <c r="R659" s="175"/>
      <c r="S659" s="175"/>
      <c r="T659" s="175"/>
      <c r="U659" s="175"/>
      <c r="V659" s="175"/>
      <c r="W659" s="175"/>
      <c r="X659" s="175"/>
      <c r="Y659" s="175"/>
      <c r="Z659" s="175"/>
      <c r="AA659" s="175"/>
      <c r="AB659" s="175"/>
      <c r="AC659" s="175"/>
      <c r="AD659" s="175"/>
      <c r="AE659" s="175"/>
      <c r="AF659" s="175"/>
      <c r="AG659" s="175"/>
      <c r="AH659" s="175"/>
      <c r="AI659" s="175"/>
      <c r="AJ659" s="175"/>
      <c r="AK659" s="175"/>
      <c r="AL659" s="175"/>
      <c r="AM659" s="175"/>
      <c r="AN659" s="175"/>
      <c r="AO659" s="175"/>
      <c r="AP659" s="175"/>
      <c r="AQ659" s="175"/>
      <c r="AR659" s="175"/>
    </row>
    <row r="660" spans="1:44" ht="102" x14ac:dyDescent="0.3">
      <c r="A660" s="175"/>
      <c r="B660" s="181" t="s">
        <v>2617</v>
      </c>
      <c r="C660" s="182" t="s">
        <v>524</v>
      </c>
      <c r="D660" s="183">
        <v>661.43</v>
      </c>
      <c r="E660" s="184">
        <v>661.43</v>
      </c>
      <c r="F660" s="185" t="s">
        <v>4636</v>
      </c>
      <c r="G660" s="186" t="s">
        <v>3859</v>
      </c>
      <c r="H660" s="187"/>
      <c r="I660" s="175"/>
      <c r="J660" s="175"/>
      <c r="K660" s="175"/>
      <c r="L660" s="175"/>
      <c r="M660" s="175"/>
      <c r="N660" s="175"/>
      <c r="O660" s="175"/>
      <c r="P660" s="175"/>
      <c r="Q660" s="175"/>
      <c r="R660" s="175"/>
      <c r="S660" s="175"/>
      <c r="T660" s="175"/>
      <c r="U660" s="175"/>
      <c r="V660" s="175"/>
      <c r="W660" s="175"/>
      <c r="X660" s="175"/>
      <c r="Y660" s="175"/>
      <c r="Z660" s="175"/>
      <c r="AA660" s="175"/>
      <c r="AB660" s="175"/>
      <c r="AC660" s="175"/>
      <c r="AD660" s="175"/>
      <c r="AE660" s="175"/>
      <c r="AF660" s="175"/>
      <c r="AG660" s="175"/>
      <c r="AH660" s="175"/>
      <c r="AI660" s="175"/>
      <c r="AJ660" s="175"/>
      <c r="AK660" s="175"/>
      <c r="AL660" s="175"/>
      <c r="AM660" s="175"/>
      <c r="AN660" s="175"/>
      <c r="AO660" s="175"/>
      <c r="AP660" s="175"/>
      <c r="AQ660" s="175"/>
      <c r="AR660" s="175"/>
    </row>
    <row r="661" spans="1:44" ht="102" hidden="1" x14ac:dyDescent="0.3">
      <c r="A661" s="175"/>
      <c r="B661" s="185" t="s">
        <v>4636</v>
      </c>
      <c r="C661" s="182"/>
      <c r="D661" s="183">
        <v>661.43</v>
      </c>
      <c r="E661" s="184">
        <v>661.43</v>
      </c>
      <c r="F661" s="186" t="s">
        <v>3859</v>
      </c>
      <c r="G661" s="181" t="s">
        <v>1892</v>
      </c>
      <c r="H661" s="182" t="s">
        <v>1893</v>
      </c>
      <c r="I661" s="175"/>
      <c r="J661" s="175"/>
      <c r="K661" s="175"/>
      <c r="L661" s="175"/>
      <c r="M661" s="175"/>
      <c r="N661" s="175"/>
      <c r="O661" s="175"/>
      <c r="P661" s="175"/>
      <c r="Q661" s="175"/>
      <c r="R661" s="175"/>
      <c r="S661" s="175"/>
      <c r="T661" s="175"/>
      <c r="U661" s="175"/>
      <c r="V661" s="175"/>
      <c r="W661" s="175"/>
      <c r="X661" s="175"/>
      <c r="Y661" s="175"/>
      <c r="Z661" s="175"/>
      <c r="AA661" s="175"/>
      <c r="AB661" s="175"/>
      <c r="AC661" s="175"/>
      <c r="AD661" s="175"/>
      <c r="AE661" s="175"/>
      <c r="AF661" s="175"/>
      <c r="AG661" s="175"/>
      <c r="AH661" s="175"/>
      <c r="AI661" s="175"/>
      <c r="AJ661" s="175"/>
      <c r="AK661" s="175"/>
      <c r="AL661" s="175"/>
      <c r="AM661" s="175"/>
      <c r="AN661" s="175"/>
      <c r="AO661" s="175"/>
      <c r="AP661" s="175"/>
      <c r="AQ661" s="175"/>
      <c r="AR661" s="175"/>
    </row>
    <row r="662" spans="1:44" ht="102" hidden="1" x14ac:dyDescent="0.3">
      <c r="A662" s="175"/>
      <c r="B662" s="186" t="s">
        <v>3859</v>
      </c>
      <c r="C662" s="187"/>
      <c r="D662" s="183">
        <v>661.43</v>
      </c>
      <c r="E662" s="184">
        <v>661.43</v>
      </c>
      <c r="F662" s="181" t="s">
        <v>1892</v>
      </c>
      <c r="G662" s="185" t="s">
        <v>4636</v>
      </c>
      <c r="H662" s="182"/>
      <c r="I662" s="175"/>
      <c r="J662" s="175"/>
      <c r="K662" s="175"/>
      <c r="L662" s="175"/>
      <c r="M662" s="175"/>
      <c r="N662" s="175"/>
      <c r="O662" s="175"/>
      <c r="P662" s="175"/>
      <c r="Q662" s="175"/>
      <c r="R662" s="175"/>
      <c r="S662" s="175"/>
      <c r="T662" s="175"/>
      <c r="U662" s="175"/>
      <c r="V662" s="175"/>
      <c r="W662" s="175"/>
      <c r="X662" s="175"/>
      <c r="Y662" s="175"/>
      <c r="Z662" s="175"/>
      <c r="AA662" s="175"/>
      <c r="AB662" s="175"/>
      <c r="AC662" s="175"/>
      <c r="AD662" s="175"/>
      <c r="AE662" s="175"/>
      <c r="AF662" s="175"/>
      <c r="AG662" s="175"/>
      <c r="AH662" s="175"/>
      <c r="AI662" s="175"/>
      <c r="AJ662" s="175"/>
      <c r="AK662" s="175"/>
      <c r="AL662" s="175"/>
      <c r="AM662" s="175"/>
      <c r="AN662" s="175"/>
      <c r="AO662" s="175"/>
      <c r="AP662" s="175"/>
      <c r="AQ662" s="175"/>
      <c r="AR662" s="175"/>
    </row>
    <row r="663" spans="1:44" ht="102" x14ac:dyDescent="0.3">
      <c r="A663" s="175"/>
      <c r="B663" s="181" t="s">
        <v>1892</v>
      </c>
      <c r="C663" s="182" t="s">
        <v>1893</v>
      </c>
      <c r="D663" s="183">
        <v>584.12</v>
      </c>
      <c r="E663" s="184">
        <v>584.12</v>
      </c>
      <c r="F663" s="185" t="s">
        <v>4636</v>
      </c>
      <c r="G663" s="186" t="s">
        <v>2921</v>
      </c>
      <c r="H663" s="187"/>
      <c r="I663" s="175"/>
      <c r="J663" s="175"/>
      <c r="K663" s="175"/>
      <c r="L663" s="175"/>
      <c r="M663" s="175"/>
      <c r="N663" s="175"/>
      <c r="O663" s="175"/>
      <c r="P663" s="175"/>
      <c r="Q663" s="175"/>
      <c r="R663" s="175"/>
      <c r="S663" s="175"/>
      <c r="T663" s="175"/>
      <c r="U663" s="175"/>
      <c r="V663" s="175"/>
      <c r="W663" s="175"/>
      <c r="X663" s="175"/>
      <c r="Y663" s="175"/>
      <c r="Z663" s="175"/>
      <c r="AA663" s="175"/>
      <c r="AB663" s="175"/>
      <c r="AC663" s="175"/>
      <c r="AD663" s="175"/>
      <c r="AE663" s="175"/>
      <c r="AF663" s="175"/>
      <c r="AG663" s="175"/>
      <c r="AH663" s="175"/>
      <c r="AI663" s="175"/>
      <c r="AJ663" s="175"/>
      <c r="AK663" s="175"/>
      <c r="AL663" s="175"/>
      <c r="AM663" s="175"/>
      <c r="AN663" s="175"/>
      <c r="AO663" s="175"/>
      <c r="AP663" s="175"/>
      <c r="AQ663" s="175"/>
      <c r="AR663" s="175"/>
    </row>
    <row r="664" spans="1:44" ht="102" hidden="1" x14ac:dyDescent="0.3">
      <c r="A664" s="175"/>
      <c r="B664" s="185" t="s">
        <v>4636</v>
      </c>
      <c r="C664" s="182"/>
      <c r="D664" s="183">
        <v>584.12</v>
      </c>
      <c r="E664" s="184">
        <v>584.12</v>
      </c>
      <c r="F664" s="186" t="s">
        <v>2921</v>
      </c>
      <c r="G664" s="181" t="s">
        <v>2406</v>
      </c>
      <c r="H664" s="182" t="s">
        <v>2407</v>
      </c>
      <c r="I664" s="175"/>
      <c r="J664" s="175"/>
      <c r="K664" s="175"/>
      <c r="L664" s="175"/>
      <c r="M664" s="175"/>
      <c r="N664" s="175"/>
      <c r="O664" s="175"/>
      <c r="P664" s="175"/>
      <c r="Q664" s="175"/>
      <c r="R664" s="175"/>
      <c r="S664" s="175"/>
      <c r="T664" s="175"/>
      <c r="U664" s="175"/>
      <c r="V664" s="175"/>
      <c r="W664" s="175"/>
      <c r="X664" s="175"/>
      <c r="Y664" s="175"/>
      <c r="Z664" s="175"/>
      <c r="AA664" s="175"/>
      <c r="AB664" s="175"/>
      <c r="AC664" s="175"/>
      <c r="AD664" s="175"/>
      <c r="AE664" s="175"/>
      <c r="AF664" s="175"/>
      <c r="AG664" s="175"/>
      <c r="AH664" s="175"/>
      <c r="AI664" s="175"/>
      <c r="AJ664" s="175"/>
      <c r="AK664" s="175"/>
      <c r="AL664" s="175"/>
      <c r="AM664" s="175"/>
      <c r="AN664" s="175"/>
      <c r="AO664" s="175"/>
      <c r="AP664" s="175"/>
      <c r="AQ664" s="175"/>
      <c r="AR664" s="175"/>
    </row>
    <row r="665" spans="1:44" ht="102" hidden="1" x14ac:dyDescent="0.3">
      <c r="A665" s="175"/>
      <c r="B665" s="186" t="s">
        <v>2921</v>
      </c>
      <c r="C665" s="187"/>
      <c r="D665" s="183">
        <v>584.12</v>
      </c>
      <c r="E665" s="184">
        <v>584.12</v>
      </c>
      <c r="F665" s="181" t="s">
        <v>2406</v>
      </c>
      <c r="G665" s="185" t="s">
        <v>4636</v>
      </c>
      <c r="H665" s="182"/>
      <c r="I665" s="175"/>
      <c r="J665" s="175"/>
      <c r="K665" s="175"/>
      <c r="L665" s="175"/>
      <c r="M665" s="175"/>
      <c r="N665" s="175"/>
      <c r="O665" s="175"/>
      <c r="P665" s="175"/>
      <c r="Q665" s="175"/>
      <c r="R665" s="175"/>
      <c r="S665" s="175"/>
      <c r="T665" s="175"/>
      <c r="U665" s="175"/>
      <c r="V665" s="175"/>
      <c r="W665" s="175"/>
      <c r="X665" s="175"/>
      <c r="Y665" s="175"/>
      <c r="Z665" s="175"/>
      <c r="AA665" s="175"/>
      <c r="AB665" s="175"/>
      <c r="AC665" s="175"/>
      <c r="AD665" s="175"/>
      <c r="AE665" s="175"/>
      <c r="AF665" s="175"/>
      <c r="AG665" s="175"/>
      <c r="AH665" s="175"/>
      <c r="AI665" s="175"/>
      <c r="AJ665" s="175"/>
      <c r="AK665" s="175"/>
      <c r="AL665" s="175"/>
      <c r="AM665" s="175"/>
      <c r="AN665" s="175"/>
      <c r="AO665" s="175"/>
      <c r="AP665" s="175"/>
      <c r="AQ665" s="175"/>
      <c r="AR665" s="175"/>
    </row>
    <row r="666" spans="1:44" ht="102" x14ac:dyDescent="0.3">
      <c r="A666" s="175"/>
      <c r="B666" s="181" t="s">
        <v>2406</v>
      </c>
      <c r="C666" s="182" t="s">
        <v>2407</v>
      </c>
      <c r="D666" s="183">
        <v>730.15</v>
      </c>
      <c r="E666" s="184">
        <v>730.15</v>
      </c>
      <c r="F666" s="185" t="s">
        <v>4636</v>
      </c>
      <c r="G666" s="186" t="s">
        <v>2922</v>
      </c>
      <c r="H666" s="187"/>
      <c r="I666" s="175"/>
      <c r="J666" s="175"/>
      <c r="K666" s="175"/>
      <c r="L666" s="175"/>
      <c r="M666" s="175"/>
      <c r="N666" s="175"/>
      <c r="O666" s="175"/>
      <c r="P666" s="175"/>
      <c r="Q666" s="175"/>
      <c r="R666" s="175"/>
      <c r="S666" s="175"/>
      <c r="T666" s="175"/>
      <c r="U666" s="175"/>
      <c r="V666" s="175"/>
      <c r="W666" s="175"/>
      <c r="X666" s="175"/>
      <c r="Y666" s="175"/>
      <c r="Z666" s="175"/>
      <c r="AA666" s="175"/>
      <c r="AB666" s="175"/>
      <c r="AC666" s="175"/>
      <c r="AD666" s="175"/>
      <c r="AE666" s="175"/>
      <c r="AF666" s="175"/>
      <c r="AG666" s="175"/>
      <c r="AH666" s="175"/>
      <c r="AI666" s="175"/>
      <c r="AJ666" s="175"/>
      <c r="AK666" s="175"/>
      <c r="AL666" s="175"/>
      <c r="AM666" s="175"/>
      <c r="AN666" s="175"/>
      <c r="AO666" s="175"/>
      <c r="AP666" s="175"/>
      <c r="AQ666" s="175"/>
      <c r="AR666" s="175"/>
    </row>
    <row r="667" spans="1:44" ht="102" hidden="1" x14ac:dyDescent="0.3">
      <c r="A667" s="175"/>
      <c r="B667" s="185" t="s">
        <v>4636</v>
      </c>
      <c r="C667" s="182"/>
      <c r="D667" s="183">
        <v>730.15</v>
      </c>
      <c r="E667" s="184">
        <v>730.15</v>
      </c>
      <c r="F667" s="186" t="s">
        <v>2922</v>
      </c>
      <c r="G667" s="181" t="s">
        <v>1300</v>
      </c>
      <c r="H667" s="182" t="s">
        <v>1301</v>
      </c>
      <c r="I667" s="175"/>
      <c r="J667" s="175"/>
      <c r="K667" s="175"/>
      <c r="L667" s="175"/>
      <c r="M667" s="175"/>
      <c r="N667" s="175"/>
      <c r="O667" s="175"/>
      <c r="P667" s="175"/>
      <c r="Q667" s="175"/>
      <c r="R667" s="175"/>
      <c r="S667" s="175"/>
      <c r="T667" s="175"/>
      <c r="U667" s="175"/>
      <c r="V667" s="175"/>
      <c r="W667" s="175"/>
      <c r="X667" s="175"/>
      <c r="Y667" s="175"/>
      <c r="Z667" s="175"/>
      <c r="AA667" s="175"/>
      <c r="AB667" s="175"/>
      <c r="AC667" s="175"/>
      <c r="AD667" s="175"/>
      <c r="AE667" s="175"/>
      <c r="AF667" s="175"/>
      <c r="AG667" s="175"/>
      <c r="AH667" s="175"/>
      <c r="AI667" s="175"/>
      <c r="AJ667" s="175"/>
      <c r="AK667" s="175"/>
      <c r="AL667" s="175"/>
      <c r="AM667" s="175"/>
      <c r="AN667" s="175"/>
      <c r="AO667" s="175"/>
      <c r="AP667" s="175"/>
      <c r="AQ667" s="175"/>
      <c r="AR667" s="175"/>
    </row>
    <row r="668" spans="1:44" ht="102" hidden="1" x14ac:dyDescent="0.3">
      <c r="A668" s="175"/>
      <c r="B668" s="186" t="s">
        <v>2922</v>
      </c>
      <c r="C668" s="187"/>
      <c r="D668" s="183">
        <v>730.15</v>
      </c>
      <c r="E668" s="184">
        <v>730.15</v>
      </c>
      <c r="F668" s="181" t="s">
        <v>1300</v>
      </c>
      <c r="G668" s="185" t="s">
        <v>4636</v>
      </c>
      <c r="H668" s="182"/>
      <c r="I668" s="175"/>
      <c r="J668" s="175"/>
      <c r="K668" s="175"/>
      <c r="L668" s="175"/>
      <c r="M668" s="175"/>
      <c r="N668" s="175"/>
      <c r="O668" s="175"/>
      <c r="P668" s="175"/>
      <c r="Q668" s="175"/>
      <c r="R668" s="175"/>
      <c r="S668" s="175"/>
      <c r="T668" s="175"/>
      <c r="U668" s="175"/>
      <c r="V668" s="175"/>
      <c r="W668" s="175"/>
      <c r="X668" s="175"/>
      <c r="Y668" s="175"/>
      <c r="Z668" s="175"/>
      <c r="AA668" s="175"/>
      <c r="AB668" s="175"/>
      <c r="AC668" s="175"/>
      <c r="AD668" s="175"/>
      <c r="AE668" s="175"/>
      <c r="AF668" s="175"/>
      <c r="AG668" s="175"/>
      <c r="AH668" s="175"/>
      <c r="AI668" s="175"/>
      <c r="AJ668" s="175"/>
      <c r="AK668" s="175"/>
      <c r="AL668" s="175"/>
      <c r="AM668" s="175"/>
      <c r="AN668" s="175"/>
      <c r="AO668" s="175"/>
      <c r="AP668" s="175"/>
      <c r="AQ668" s="175"/>
      <c r="AR668" s="175"/>
    </row>
    <row r="669" spans="1:44" ht="102" x14ac:dyDescent="0.3">
      <c r="A669" s="175"/>
      <c r="B669" s="181" t="s">
        <v>1300</v>
      </c>
      <c r="C669" s="182" t="s">
        <v>1301</v>
      </c>
      <c r="D669" s="183">
        <v>661.43</v>
      </c>
      <c r="E669" s="184">
        <v>661.43</v>
      </c>
      <c r="F669" s="185" t="s">
        <v>4636</v>
      </c>
      <c r="G669" s="186" t="s">
        <v>2923</v>
      </c>
      <c r="H669" s="187"/>
      <c r="I669" s="175"/>
      <c r="J669" s="175"/>
      <c r="K669" s="175"/>
      <c r="L669" s="175"/>
      <c r="M669" s="175"/>
      <c r="N669" s="175"/>
      <c r="O669" s="175"/>
      <c r="P669" s="175"/>
      <c r="Q669" s="175"/>
      <c r="R669" s="175"/>
      <c r="S669" s="175"/>
      <c r="T669" s="175"/>
      <c r="U669" s="175"/>
      <c r="V669" s="175"/>
      <c r="W669" s="175"/>
      <c r="X669" s="175"/>
      <c r="Y669" s="175"/>
      <c r="Z669" s="175"/>
      <c r="AA669" s="175"/>
      <c r="AB669" s="175"/>
      <c r="AC669" s="175"/>
      <c r="AD669" s="175"/>
      <c r="AE669" s="175"/>
      <c r="AF669" s="175"/>
      <c r="AG669" s="175"/>
      <c r="AH669" s="175"/>
      <c r="AI669" s="175"/>
      <c r="AJ669" s="175"/>
      <c r="AK669" s="175"/>
      <c r="AL669" s="175"/>
      <c r="AM669" s="175"/>
      <c r="AN669" s="175"/>
      <c r="AO669" s="175"/>
      <c r="AP669" s="175"/>
      <c r="AQ669" s="175"/>
      <c r="AR669" s="175"/>
    </row>
    <row r="670" spans="1:44" ht="102" hidden="1" x14ac:dyDescent="0.3">
      <c r="A670" s="175"/>
      <c r="B670" s="185" t="s">
        <v>4636</v>
      </c>
      <c r="C670" s="182"/>
      <c r="D670" s="183">
        <v>661.43</v>
      </c>
      <c r="E670" s="184">
        <v>661.43</v>
      </c>
      <c r="F670" s="186" t="s">
        <v>2923</v>
      </c>
      <c r="G670" s="181" t="s">
        <v>3969</v>
      </c>
      <c r="H670" s="182" t="s">
        <v>2305</v>
      </c>
      <c r="I670" s="175"/>
      <c r="J670" s="175"/>
      <c r="K670" s="175"/>
      <c r="L670" s="175"/>
      <c r="M670" s="175"/>
      <c r="N670" s="175"/>
      <c r="O670" s="175"/>
      <c r="P670" s="175"/>
      <c r="Q670" s="175"/>
      <c r="R670" s="175"/>
      <c r="S670" s="175"/>
      <c r="T670" s="175"/>
      <c r="U670" s="175"/>
      <c r="V670" s="175"/>
      <c r="W670" s="175"/>
      <c r="X670" s="175"/>
      <c r="Y670" s="175"/>
      <c r="Z670" s="175"/>
      <c r="AA670" s="175"/>
      <c r="AB670" s="175"/>
      <c r="AC670" s="175"/>
      <c r="AD670" s="175"/>
      <c r="AE670" s="175"/>
      <c r="AF670" s="175"/>
      <c r="AG670" s="175"/>
      <c r="AH670" s="175"/>
      <c r="AI670" s="175"/>
      <c r="AJ670" s="175"/>
      <c r="AK670" s="175"/>
      <c r="AL670" s="175"/>
      <c r="AM670" s="175"/>
      <c r="AN670" s="175"/>
      <c r="AO670" s="175"/>
      <c r="AP670" s="175"/>
      <c r="AQ670" s="175"/>
      <c r="AR670" s="175"/>
    </row>
    <row r="671" spans="1:44" ht="102" hidden="1" x14ac:dyDescent="0.3">
      <c r="A671" s="175"/>
      <c r="B671" s="186" t="s">
        <v>2923</v>
      </c>
      <c r="C671" s="187"/>
      <c r="D671" s="183">
        <v>661.43</v>
      </c>
      <c r="E671" s="184">
        <v>661.43</v>
      </c>
      <c r="F671" s="181" t="s">
        <v>3969</v>
      </c>
      <c r="G671" s="185" t="s">
        <v>4636</v>
      </c>
      <c r="H671" s="182"/>
      <c r="I671" s="175"/>
      <c r="J671" s="175"/>
      <c r="K671" s="175"/>
      <c r="L671" s="175"/>
      <c r="M671" s="175"/>
      <c r="N671" s="175"/>
      <c r="O671" s="175"/>
      <c r="P671" s="175"/>
      <c r="Q671" s="175"/>
      <c r="R671" s="175"/>
      <c r="S671" s="175"/>
      <c r="T671" s="175"/>
      <c r="U671" s="175"/>
      <c r="V671" s="175"/>
      <c r="W671" s="175"/>
      <c r="X671" s="175"/>
      <c r="Y671" s="175"/>
      <c r="Z671" s="175"/>
      <c r="AA671" s="175"/>
      <c r="AB671" s="175"/>
      <c r="AC671" s="175"/>
      <c r="AD671" s="175"/>
      <c r="AE671" s="175"/>
      <c r="AF671" s="175"/>
      <c r="AG671" s="175"/>
      <c r="AH671" s="175"/>
      <c r="AI671" s="175"/>
      <c r="AJ671" s="175"/>
      <c r="AK671" s="175"/>
      <c r="AL671" s="175"/>
      <c r="AM671" s="175"/>
      <c r="AN671" s="175"/>
      <c r="AO671" s="175"/>
      <c r="AP671" s="175"/>
      <c r="AQ671" s="175"/>
      <c r="AR671" s="175"/>
    </row>
    <row r="672" spans="1:44" ht="102" x14ac:dyDescent="0.3">
      <c r="A672" s="175"/>
      <c r="B672" s="181" t="s">
        <v>3969</v>
      </c>
      <c r="C672" s="182" t="s">
        <v>2305</v>
      </c>
      <c r="D672" s="183">
        <v>584.12</v>
      </c>
      <c r="E672" s="184">
        <v>584.12</v>
      </c>
      <c r="F672" s="185" t="s">
        <v>4636</v>
      </c>
      <c r="G672" s="186" t="s">
        <v>4524</v>
      </c>
      <c r="H672" s="187"/>
      <c r="I672" s="175"/>
      <c r="J672" s="175"/>
      <c r="K672" s="175"/>
      <c r="L672" s="175"/>
      <c r="M672" s="175"/>
      <c r="N672" s="175"/>
      <c r="O672" s="175"/>
      <c r="P672" s="175"/>
      <c r="Q672" s="175"/>
      <c r="R672" s="175"/>
      <c r="S672" s="175"/>
      <c r="T672" s="175"/>
      <c r="U672" s="175"/>
      <c r="V672" s="175"/>
      <c r="W672" s="175"/>
      <c r="X672" s="175"/>
      <c r="Y672" s="175"/>
      <c r="Z672" s="175"/>
      <c r="AA672" s="175"/>
      <c r="AB672" s="175"/>
      <c r="AC672" s="175"/>
      <c r="AD672" s="175"/>
      <c r="AE672" s="175"/>
      <c r="AF672" s="175"/>
      <c r="AG672" s="175"/>
      <c r="AH672" s="175"/>
      <c r="AI672" s="175"/>
      <c r="AJ672" s="175"/>
      <c r="AK672" s="175"/>
      <c r="AL672" s="175"/>
      <c r="AM672" s="175"/>
      <c r="AN672" s="175"/>
      <c r="AO672" s="175"/>
      <c r="AP672" s="175"/>
      <c r="AQ672" s="175"/>
      <c r="AR672" s="175"/>
    </row>
    <row r="673" spans="1:44" ht="102" hidden="1" x14ac:dyDescent="0.3">
      <c r="A673" s="175"/>
      <c r="B673" s="185" t="s">
        <v>4636</v>
      </c>
      <c r="C673" s="182"/>
      <c r="D673" s="183">
        <v>584.12</v>
      </c>
      <c r="E673" s="184">
        <v>584.12</v>
      </c>
      <c r="F673" s="186" t="s">
        <v>4524</v>
      </c>
      <c r="G673" s="181" t="s">
        <v>2259</v>
      </c>
      <c r="H673" s="182" t="s">
        <v>2260</v>
      </c>
      <c r="I673" s="175"/>
      <c r="J673" s="175"/>
      <c r="K673" s="175"/>
      <c r="L673" s="175"/>
      <c r="M673" s="175"/>
      <c r="N673" s="175"/>
      <c r="O673" s="175"/>
      <c r="P673" s="175"/>
      <c r="Q673" s="175"/>
      <c r="R673" s="175"/>
      <c r="S673" s="175"/>
      <c r="T673" s="175"/>
      <c r="U673" s="175"/>
      <c r="V673" s="175"/>
      <c r="W673" s="175"/>
      <c r="X673" s="175"/>
      <c r="Y673" s="175"/>
      <c r="Z673" s="175"/>
      <c r="AA673" s="175"/>
      <c r="AB673" s="175"/>
      <c r="AC673" s="175"/>
      <c r="AD673" s="175"/>
      <c r="AE673" s="175"/>
      <c r="AF673" s="175"/>
      <c r="AG673" s="175"/>
      <c r="AH673" s="175"/>
      <c r="AI673" s="175"/>
      <c r="AJ673" s="175"/>
      <c r="AK673" s="175"/>
      <c r="AL673" s="175"/>
      <c r="AM673" s="175"/>
      <c r="AN673" s="175"/>
      <c r="AO673" s="175"/>
      <c r="AP673" s="175"/>
      <c r="AQ673" s="175"/>
      <c r="AR673" s="175"/>
    </row>
    <row r="674" spans="1:44" ht="102" hidden="1" x14ac:dyDescent="0.3">
      <c r="A674" s="175"/>
      <c r="B674" s="186" t="s">
        <v>4524</v>
      </c>
      <c r="C674" s="187"/>
      <c r="D674" s="183">
        <v>584.12</v>
      </c>
      <c r="E674" s="184">
        <v>584.12</v>
      </c>
      <c r="F674" s="181" t="s">
        <v>2259</v>
      </c>
      <c r="G674" s="185" t="s">
        <v>4636</v>
      </c>
      <c r="H674" s="182"/>
      <c r="I674" s="175"/>
      <c r="J674" s="175"/>
      <c r="K674" s="175"/>
      <c r="L674" s="175"/>
      <c r="M674" s="175"/>
      <c r="N674" s="175"/>
      <c r="O674" s="175"/>
      <c r="P674" s="175"/>
      <c r="Q674" s="175"/>
      <c r="R674" s="175"/>
      <c r="S674" s="175"/>
      <c r="T674" s="175"/>
      <c r="U674" s="175"/>
      <c r="V674" s="175"/>
      <c r="W674" s="175"/>
      <c r="X674" s="175"/>
      <c r="Y674" s="175"/>
      <c r="Z674" s="175"/>
      <c r="AA674" s="175"/>
      <c r="AB674" s="175"/>
      <c r="AC674" s="175"/>
      <c r="AD674" s="175"/>
      <c r="AE674" s="175"/>
      <c r="AF674" s="175"/>
      <c r="AG674" s="175"/>
      <c r="AH674" s="175"/>
      <c r="AI674" s="175"/>
      <c r="AJ674" s="175"/>
      <c r="AK674" s="175"/>
      <c r="AL674" s="175"/>
      <c r="AM674" s="175"/>
      <c r="AN674" s="175"/>
      <c r="AO674" s="175"/>
      <c r="AP674" s="175"/>
      <c r="AQ674" s="175"/>
      <c r="AR674" s="175"/>
    </row>
    <row r="675" spans="1:44" ht="102" x14ac:dyDescent="0.3">
      <c r="A675" s="175"/>
      <c r="B675" s="181" t="s">
        <v>2259</v>
      </c>
      <c r="C675" s="182" t="s">
        <v>2260</v>
      </c>
      <c r="D675" s="183">
        <v>730.15</v>
      </c>
      <c r="E675" s="184">
        <v>730.15</v>
      </c>
      <c r="F675" s="185" t="s">
        <v>4636</v>
      </c>
      <c r="G675" s="186" t="s">
        <v>2925</v>
      </c>
      <c r="H675" s="187"/>
      <c r="I675" s="175"/>
      <c r="J675" s="175"/>
      <c r="K675" s="175"/>
      <c r="L675" s="175"/>
      <c r="M675" s="175"/>
      <c r="N675" s="175"/>
      <c r="O675" s="175"/>
      <c r="P675" s="175"/>
      <c r="Q675" s="175"/>
      <c r="R675" s="175"/>
      <c r="S675" s="175"/>
      <c r="T675" s="175"/>
      <c r="U675" s="175"/>
      <c r="V675" s="175"/>
      <c r="W675" s="175"/>
      <c r="X675" s="175"/>
      <c r="Y675" s="175"/>
      <c r="Z675" s="175"/>
      <c r="AA675" s="175"/>
      <c r="AB675" s="175"/>
      <c r="AC675" s="175"/>
      <c r="AD675" s="175"/>
      <c r="AE675" s="175"/>
      <c r="AF675" s="175"/>
      <c r="AG675" s="175"/>
      <c r="AH675" s="175"/>
      <c r="AI675" s="175"/>
      <c r="AJ675" s="175"/>
      <c r="AK675" s="175"/>
      <c r="AL675" s="175"/>
      <c r="AM675" s="175"/>
      <c r="AN675" s="175"/>
      <c r="AO675" s="175"/>
      <c r="AP675" s="175"/>
      <c r="AQ675" s="175"/>
      <c r="AR675" s="175"/>
    </row>
    <row r="676" spans="1:44" ht="102" hidden="1" x14ac:dyDescent="0.3">
      <c r="A676" s="175"/>
      <c r="B676" s="185" t="s">
        <v>4636</v>
      </c>
      <c r="C676" s="182"/>
      <c r="D676" s="183">
        <v>730.15</v>
      </c>
      <c r="E676" s="184">
        <v>730.15</v>
      </c>
      <c r="F676" s="186" t="s">
        <v>2925</v>
      </c>
      <c r="G676" s="181" t="s">
        <v>1292</v>
      </c>
      <c r="H676" s="182" t="s">
        <v>1293</v>
      </c>
      <c r="I676" s="175"/>
      <c r="J676" s="175"/>
      <c r="K676" s="175"/>
      <c r="L676" s="175"/>
      <c r="M676" s="175"/>
      <c r="N676" s="175"/>
      <c r="O676" s="175"/>
      <c r="P676" s="175"/>
      <c r="Q676" s="175"/>
      <c r="R676" s="175"/>
      <c r="S676" s="175"/>
      <c r="T676" s="175"/>
      <c r="U676" s="175"/>
      <c r="V676" s="175"/>
      <c r="W676" s="175"/>
      <c r="X676" s="175"/>
      <c r="Y676" s="175"/>
      <c r="Z676" s="175"/>
      <c r="AA676" s="175"/>
      <c r="AB676" s="175"/>
      <c r="AC676" s="175"/>
      <c r="AD676" s="175"/>
      <c r="AE676" s="175"/>
      <c r="AF676" s="175"/>
      <c r="AG676" s="175"/>
      <c r="AH676" s="175"/>
      <c r="AI676" s="175"/>
      <c r="AJ676" s="175"/>
      <c r="AK676" s="175"/>
      <c r="AL676" s="175"/>
      <c r="AM676" s="175"/>
      <c r="AN676" s="175"/>
      <c r="AO676" s="175"/>
      <c r="AP676" s="175"/>
      <c r="AQ676" s="175"/>
      <c r="AR676" s="175"/>
    </row>
    <row r="677" spans="1:44" ht="102" hidden="1" x14ac:dyDescent="0.3">
      <c r="A677" s="175"/>
      <c r="B677" s="186" t="s">
        <v>2925</v>
      </c>
      <c r="C677" s="187"/>
      <c r="D677" s="183">
        <v>730.15</v>
      </c>
      <c r="E677" s="184">
        <v>730.15</v>
      </c>
      <c r="F677" s="181" t="s">
        <v>1292</v>
      </c>
      <c r="G677" s="185" t="s">
        <v>4636</v>
      </c>
      <c r="H677" s="182"/>
      <c r="I677" s="175"/>
      <c r="J677" s="175"/>
      <c r="K677" s="175"/>
      <c r="L677" s="175"/>
      <c r="M677" s="175"/>
      <c r="N677" s="175"/>
      <c r="O677" s="175"/>
      <c r="P677" s="175"/>
      <c r="Q677" s="175"/>
      <c r="R677" s="175"/>
      <c r="S677" s="175"/>
      <c r="T677" s="175"/>
      <c r="U677" s="175"/>
      <c r="V677" s="175"/>
      <c r="W677" s="175"/>
      <c r="X677" s="175"/>
      <c r="Y677" s="175"/>
      <c r="Z677" s="175"/>
      <c r="AA677" s="175"/>
      <c r="AB677" s="175"/>
      <c r="AC677" s="175"/>
      <c r="AD677" s="175"/>
      <c r="AE677" s="175"/>
      <c r="AF677" s="175"/>
      <c r="AG677" s="175"/>
      <c r="AH677" s="175"/>
      <c r="AI677" s="175"/>
      <c r="AJ677" s="175"/>
      <c r="AK677" s="175"/>
      <c r="AL677" s="175"/>
      <c r="AM677" s="175"/>
      <c r="AN677" s="175"/>
      <c r="AO677" s="175"/>
      <c r="AP677" s="175"/>
      <c r="AQ677" s="175"/>
      <c r="AR677" s="175"/>
    </row>
    <row r="678" spans="1:44" ht="102" x14ac:dyDescent="0.3">
      <c r="A678" s="175"/>
      <c r="B678" s="181" t="s">
        <v>1292</v>
      </c>
      <c r="C678" s="182" t="s">
        <v>1293</v>
      </c>
      <c r="D678" s="183">
        <v>635.66</v>
      </c>
      <c r="E678" s="184">
        <v>635.66</v>
      </c>
      <c r="F678" s="185" t="s">
        <v>4636</v>
      </c>
      <c r="G678" s="186" t="s">
        <v>2926</v>
      </c>
      <c r="H678" s="187"/>
      <c r="I678" s="175"/>
      <c r="J678" s="175"/>
      <c r="K678" s="175"/>
      <c r="L678" s="175"/>
      <c r="M678" s="175"/>
      <c r="N678" s="175"/>
      <c r="O678" s="175"/>
      <c r="P678" s="175"/>
      <c r="Q678" s="175"/>
      <c r="R678" s="175"/>
      <c r="S678" s="175"/>
      <c r="T678" s="175"/>
      <c r="U678" s="175"/>
      <c r="V678" s="175"/>
      <c r="W678" s="175"/>
      <c r="X678" s="175"/>
      <c r="Y678" s="175"/>
      <c r="Z678" s="175"/>
      <c r="AA678" s="175"/>
      <c r="AB678" s="175"/>
      <c r="AC678" s="175"/>
      <c r="AD678" s="175"/>
      <c r="AE678" s="175"/>
      <c r="AF678" s="175"/>
      <c r="AG678" s="175"/>
      <c r="AH678" s="175"/>
      <c r="AI678" s="175"/>
      <c r="AJ678" s="175"/>
      <c r="AK678" s="175"/>
      <c r="AL678" s="175"/>
      <c r="AM678" s="175"/>
      <c r="AN678" s="175"/>
      <c r="AO678" s="175"/>
      <c r="AP678" s="175"/>
      <c r="AQ678" s="175"/>
      <c r="AR678" s="175"/>
    </row>
    <row r="679" spans="1:44" ht="102" hidden="1" x14ac:dyDescent="0.3">
      <c r="A679" s="175"/>
      <c r="B679" s="185" t="s">
        <v>4636</v>
      </c>
      <c r="C679" s="182"/>
      <c r="D679" s="183">
        <v>635.66</v>
      </c>
      <c r="E679" s="184">
        <v>635.66</v>
      </c>
      <c r="F679" s="186" t="s">
        <v>2926</v>
      </c>
      <c r="G679" s="181" t="s">
        <v>3970</v>
      </c>
      <c r="H679" s="182" t="s">
        <v>2203</v>
      </c>
      <c r="I679" s="175"/>
      <c r="J679" s="175"/>
      <c r="K679" s="175"/>
      <c r="L679" s="175"/>
      <c r="M679" s="175"/>
      <c r="N679" s="175"/>
      <c r="O679" s="175"/>
      <c r="P679" s="175"/>
      <c r="Q679" s="175"/>
      <c r="R679" s="175"/>
      <c r="S679" s="175"/>
      <c r="T679" s="175"/>
      <c r="U679" s="175"/>
      <c r="V679" s="175"/>
      <c r="W679" s="175"/>
      <c r="X679" s="175"/>
      <c r="Y679" s="175"/>
      <c r="Z679" s="175"/>
      <c r="AA679" s="175"/>
      <c r="AB679" s="175"/>
      <c r="AC679" s="175"/>
      <c r="AD679" s="175"/>
      <c r="AE679" s="175"/>
      <c r="AF679" s="175"/>
      <c r="AG679" s="175"/>
      <c r="AH679" s="175"/>
      <c r="AI679" s="175"/>
      <c r="AJ679" s="175"/>
      <c r="AK679" s="175"/>
      <c r="AL679" s="175"/>
      <c r="AM679" s="175"/>
      <c r="AN679" s="175"/>
      <c r="AO679" s="175"/>
      <c r="AP679" s="175"/>
      <c r="AQ679" s="175"/>
      <c r="AR679" s="175"/>
    </row>
    <row r="680" spans="1:44" ht="102" hidden="1" x14ac:dyDescent="0.3">
      <c r="A680" s="175"/>
      <c r="B680" s="186" t="s">
        <v>2926</v>
      </c>
      <c r="C680" s="187"/>
      <c r="D680" s="183">
        <v>635.66</v>
      </c>
      <c r="E680" s="184">
        <v>635.66</v>
      </c>
      <c r="F680" s="181" t="s">
        <v>3970</v>
      </c>
      <c r="G680" s="185" t="s">
        <v>4636</v>
      </c>
      <c r="H680" s="182"/>
      <c r="I680" s="175"/>
      <c r="J680" s="175"/>
      <c r="K680" s="175"/>
      <c r="L680" s="175"/>
      <c r="M680" s="175"/>
      <c r="N680" s="175"/>
      <c r="O680" s="175"/>
      <c r="P680" s="175"/>
      <c r="Q680" s="175"/>
      <c r="R680" s="175"/>
      <c r="S680" s="175"/>
      <c r="T680" s="175"/>
      <c r="U680" s="175"/>
      <c r="V680" s="175"/>
      <c r="W680" s="175"/>
      <c r="X680" s="175"/>
      <c r="Y680" s="175"/>
      <c r="Z680" s="175"/>
      <c r="AA680" s="175"/>
      <c r="AB680" s="175"/>
      <c r="AC680" s="175"/>
      <c r="AD680" s="175"/>
      <c r="AE680" s="175"/>
      <c r="AF680" s="175"/>
      <c r="AG680" s="175"/>
      <c r="AH680" s="175"/>
      <c r="AI680" s="175"/>
      <c r="AJ680" s="175"/>
      <c r="AK680" s="175"/>
      <c r="AL680" s="175"/>
      <c r="AM680" s="175"/>
      <c r="AN680" s="175"/>
      <c r="AO680" s="175"/>
      <c r="AP680" s="175"/>
      <c r="AQ680" s="175"/>
      <c r="AR680" s="175"/>
    </row>
    <row r="681" spans="1:44" ht="102" x14ac:dyDescent="0.3">
      <c r="A681" s="175"/>
      <c r="B681" s="181" t="s">
        <v>3970</v>
      </c>
      <c r="C681" s="182" t="s">
        <v>2203</v>
      </c>
      <c r="D681" s="183">
        <v>743.03</v>
      </c>
      <c r="E681" s="184">
        <v>743.03</v>
      </c>
      <c r="F681" s="185" t="s">
        <v>4636</v>
      </c>
      <c r="G681" s="186" t="s">
        <v>4526</v>
      </c>
      <c r="H681" s="187"/>
      <c r="I681" s="175"/>
      <c r="J681" s="175"/>
      <c r="K681" s="175"/>
      <c r="L681" s="175"/>
      <c r="M681" s="175"/>
      <c r="N681" s="175"/>
      <c r="O681" s="175"/>
      <c r="P681" s="175"/>
      <c r="Q681" s="175"/>
      <c r="R681" s="175"/>
      <c r="S681" s="175"/>
      <c r="T681" s="175"/>
      <c r="U681" s="175"/>
      <c r="V681" s="175"/>
      <c r="W681" s="175"/>
      <c r="X681" s="175"/>
      <c r="Y681" s="175"/>
      <c r="Z681" s="175"/>
      <c r="AA681" s="175"/>
      <c r="AB681" s="175"/>
      <c r="AC681" s="175"/>
      <c r="AD681" s="175"/>
      <c r="AE681" s="175"/>
      <c r="AF681" s="175"/>
      <c r="AG681" s="175"/>
      <c r="AH681" s="175"/>
      <c r="AI681" s="175"/>
      <c r="AJ681" s="175"/>
      <c r="AK681" s="175"/>
      <c r="AL681" s="175"/>
      <c r="AM681" s="175"/>
      <c r="AN681" s="175"/>
      <c r="AO681" s="175"/>
      <c r="AP681" s="175"/>
      <c r="AQ681" s="175"/>
      <c r="AR681" s="175"/>
    </row>
    <row r="682" spans="1:44" ht="102" hidden="1" x14ac:dyDescent="0.3">
      <c r="A682" s="175"/>
      <c r="B682" s="185" t="s">
        <v>4636</v>
      </c>
      <c r="C682" s="182"/>
      <c r="D682" s="183">
        <v>743.03</v>
      </c>
      <c r="E682" s="184">
        <v>743.03</v>
      </c>
      <c r="F682" s="186" t="s">
        <v>4526</v>
      </c>
      <c r="G682" s="181" t="s">
        <v>882</v>
      </c>
      <c r="H682" s="182" t="s">
        <v>883</v>
      </c>
      <c r="I682" s="175"/>
      <c r="J682" s="175"/>
      <c r="K682" s="175"/>
      <c r="L682" s="175"/>
      <c r="M682" s="175"/>
      <c r="N682" s="175"/>
      <c r="O682" s="175"/>
      <c r="P682" s="175"/>
      <c r="Q682" s="175"/>
      <c r="R682" s="175"/>
      <c r="S682" s="175"/>
      <c r="T682" s="175"/>
      <c r="U682" s="175"/>
      <c r="V682" s="175"/>
      <c r="W682" s="175"/>
      <c r="X682" s="175"/>
      <c r="Y682" s="175"/>
      <c r="Z682" s="175"/>
      <c r="AA682" s="175"/>
      <c r="AB682" s="175"/>
      <c r="AC682" s="175"/>
      <c r="AD682" s="175"/>
      <c r="AE682" s="175"/>
      <c r="AF682" s="175"/>
      <c r="AG682" s="175"/>
      <c r="AH682" s="175"/>
      <c r="AI682" s="175"/>
      <c r="AJ682" s="175"/>
      <c r="AK682" s="175"/>
      <c r="AL682" s="175"/>
      <c r="AM682" s="175"/>
      <c r="AN682" s="175"/>
      <c r="AO682" s="175"/>
      <c r="AP682" s="175"/>
      <c r="AQ682" s="175"/>
      <c r="AR682" s="175"/>
    </row>
    <row r="683" spans="1:44" ht="102" hidden="1" x14ac:dyDescent="0.3">
      <c r="A683" s="175"/>
      <c r="B683" s="186" t="s">
        <v>4526</v>
      </c>
      <c r="C683" s="187"/>
      <c r="D683" s="183">
        <v>743.03</v>
      </c>
      <c r="E683" s="184">
        <v>743.03</v>
      </c>
      <c r="F683" s="181" t="s">
        <v>882</v>
      </c>
      <c r="G683" s="185" t="s">
        <v>4636</v>
      </c>
      <c r="H683" s="182"/>
      <c r="I683" s="175"/>
      <c r="J683" s="175"/>
      <c r="K683" s="175"/>
      <c r="L683" s="175"/>
      <c r="M683" s="175"/>
      <c r="N683" s="175"/>
      <c r="O683" s="175"/>
      <c r="P683" s="175"/>
      <c r="Q683" s="175"/>
      <c r="R683" s="175"/>
      <c r="S683" s="175"/>
      <c r="T683" s="175"/>
      <c r="U683" s="175"/>
      <c r="V683" s="175"/>
      <c r="W683" s="175"/>
      <c r="X683" s="175"/>
      <c r="Y683" s="175"/>
      <c r="Z683" s="175"/>
      <c r="AA683" s="175"/>
      <c r="AB683" s="175"/>
      <c r="AC683" s="175"/>
      <c r="AD683" s="175"/>
      <c r="AE683" s="175"/>
      <c r="AF683" s="175"/>
      <c r="AG683" s="175"/>
      <c r="AH683" s="175"/>
      <c r="AI683" s="175"/>
      <c r="AJ683" s="175"/>
      <c r="AK683" s="175"/>
      <c r="AL683" s="175"/>
      <c r="AM683" s="175"/>
      <c r="AN683" s="175"/>
      <c r="AO683" s="175"/>
      <c r="AP683" s="175"/>
      <c r="AQ683" s="175"/>
      <c r="AR683" s="175"/>
    </row>
    <row r="684" spans="1:44" ht="102" x14ac:dyDescent="0.3">
      <c r="A684" s="175"/>
      <c r="B684" s="181" t="s">
        <v>882</v>
      </c>
      <c r="C684" s="182" t="s">
        <v>883</v>
      </c>
      <c r="D684" s="183">
        <v>648.54</v>
      </c>
      <c r="E684" s="184">
        <v>648.54</v>
      </c>
      <c r="F684" s="185" t="s">
        <v>4636</v>
      </c>
      <c r="G684" s="186" t="s">
        <v>2679</v>
      </c>
      <c r="H684" s="187"/>
      <c r="I684" s="175"/>
      <c r="J684" s="175"/>
      <c r="K684" s="175"/>
      <c r="L684" s="175"/>
      <c r="M684" s="175"/>
      <c r="N684" s="175"/>
      <c r="O684" s="175"/>
      <c r="P684" s="175"/>
      <c r="Q684" s="175"/>
      <c r="R684" s="175"/>
      <c r="S684" s="175"/>
      <c r="T684" s="175"/>
      <c r="U684" s="175"/>
      <c r="V684" s="175"/>
      <c r="W684" s="175"/>
      <c r="X684" s="175"/>
      <c r="Y684" s="175"/>
      <c r="Z684" s="175"/>
      <c r="AA684" s="175"/>
      <c r="AB684" s="175"/>
      <c r="AC684" s="175"/>
      <c r="AD684" s="175"/>
      <c r="AE684" s="175"/>
      <c r="AF684" s="175"/>
      <c r="AG684" s="175"/>
      <c r="AH684" s="175"/>
      <c r="AI684" s="175"/>
      <c r="AJ684" s="175"/>
      <c r="AK684" s="175"/>
      <c r="AL684" s="175"/>
      <c r="AM684" s="175"/>
      <c r="AN684" s="175"/>
      <c r="AO684" s="175"/>
      <c r="AP684" s="175"/>
      <c r="AQ684" s="175"/>
      <c r="AR684" s="175"/>
    </row>
    <row r="685" spans="1:44" ht="102" hidden="1" x14ac:dyDescent="0.3">
      <c r="A685" s="175"/>
      <c r="B685" s="185" t="s">
        <v>4636</v>
      </c>
      <c r="C685" s="182"/>
      <c r="D685" s="183">
        <v>648.54</v>
      </c>
      <c r="E685" s="184">
        <v>648.54</v>
      </c>
      <c r="F685" s="186" t="s">
        <v>2679</v>
      </c>
      <c r="G685" s="181" t="s">
        <v>2626</v>
      </c>
      <c r="H685" s="182" t="s">
        <v>1921</v>
      </c>
      <c r="I685" s="175"/>
      <c r="J685" s="175"/>
      <c r="K685" s="175"/>
      <c r="L685" s="175"/>
      <c r="M685" s="175"/>
      <c r="N685" s="175"/>
      <c r="O685" s="175"/>
      <c r="P685" s="175"/>
      <c r="Q685" s="175"/>
      <c r="R685" s="175"/>
      <c r="S685" s="175"/>
      <c r="T685" s="175"/>
      <c r="U685" s="175"/>
      <c r="V685" s="175"/>
      <c r="W685" s="175"/>
      <c r="X685" s="175"/>
      <c r="Y685" s="175"/>
      <c r="Z685" s="175"/>
      <c r="AA685" s="175"/>
      <c r="AB685" s="175"/>
      <c r="AC685" s="175"/>
      <c r="AD685" s="175"/>
      <c r="AE685" s="175"/>
      <c r="AF685" s="175"/>
      <c r="AG685" s="175"/>
      <c r="AH685" s="175"/>
      <c r="AI685" s="175"/>
      <c r="AJ685" s="175"/>
      <c r="AK685" s="175"/>
      <c r="AL685" s="175"/>
      <c r="AM685" s="175"/>
      <c r="AN685" s="175"/>
      <c r="AO685" s="175"/>
      <c r="AP685" s="175"/>
      <c r="AQ685" s="175"/>
      <c r="AR685" s="175"/>
    </row>
    <row r="686" spans="1:44" ht="102" hidden="1" x14ac:dyDescent="0.3">
      <c r="A686" s="175"/>
      <c r="B686" s="186" t="s">
        <v>2679</v>
      </c>
      <c r="C686" s="187"/>
      <c r="D686" s="183">
        <v>648.54</v>
      </c>
      <c r="E686" s="184">
        <v>648.54</v>
      </c>
      <c r="F686" s="181" t="s">
        <v>2626</v>
      </c>
      <c r="G686" s="185" t="s">
        <v>4636</v>
      </c>
      <c r="H686" s="182"/>
      <c r="I686" s="175"/>
      <c r="J686" s="175"/>
      <c r="K686" s="175"/>
      <c r="L686" s="175"/>
      <c r="M686" s="175"/>
      <c r="N686" s="175"/>
      <c r="O686" s="175"/>
      <c r="P686" s="175"/>
      <c r="Q686" s="175"/>
      <c r="R686" s="175"/>
      <c r="S686" s="175"/>
      <c r="T686" s="175"/>
      <c r="U686" s="175"/>
      <c r="V686" s="175"/>
      <c r="W686" s="175"/>
      <c r="X686" s="175"/>
      <c r="Y686" s="175"/>
      <c r="Z686" s="175"/>
      <c r="AA686" s="175"/>
      <c r="AB686" s="175"/>
      <c r="AC686" s="175"/>
      <c r="AD686" s="175"/>
      <c r="AE686" s="175"/>
      <c r="AF686" s="175"/>
      <c r="AG686" s="175"/>
      <c r="AH686" s="175"/>
      <c r="AI686" s="175"/>
      <c r="AJ686" s="175"/>
      <c r="AK686" s="175"/>
      <c r="AL686" s="175"/>
      <c r="AM686" s="175"/>
      <c r="AN686" s="175"/>
      <c r="AO686" s="175"/>
      <c r="AP686" s="175"/>
      <c r="AQ686" s="175"/>
      <c r="AR686" s="175"/>
    </row>
    <row r="687" spans="1:44" ht="102" x14ac:dyDescent="0.3">
      <c r="A687" s="175"/>
      <c r="B687" s="181" t="s">
        <v>2626</v>
      </c>
      <c r="C687" s="182" t="s">
        <v>1921</v>
      </c>
      <c r="D687" s="183">
        <v>584.12</v>
      </c>
      <c r="E687" s="184">
        <v>584.12</v>
      </c>
      <c r="F687" s="185" t="s">
        <v>4636</v>
      </c>
      <c r="G687" s="186" t="s">
        <v>3870</v>
      </c>
      <c r="H687" s="187"/>
      <c r="I687" s="175"/>
      <c r="J687" s="175"/>
      <c r="K687" s="175"/>
      <c r="L687" s="175"/>
      <c r="M687" s="175"/>
      <c r="N687" s="175"/>
      <c r="O687" s="175"/>
      <c r="P687" s="175"/>
      <c r="Q687" s="175"/>
      <c r="R687" s="175"/>
      <c r="S687" s="175"/>
      <c r="T687" s="175"/>
      <c r="U687" s="175"/>
      <c r="V687" s="175"/>
      <c r="W687" s="175"/>
      <c r="X687" s="175"/>
      <c r="Y687" s="175"/>
      <c r="Z687" s="175"/>
      <c r="AA687" s="175"/>
      <c r="AB687" s="175"/>
      <c r="AC687" s="175"/>
      <c r="AD687" s="175"/>
      <c r="AE687" s="175"/>
      <c r="AF687" s="175"/>
      <c r="AG687" s="175"/>
      <c r="AH687" s="175"/>
      <c r="AI687" s="175"/>
      <c r="AJ687" s="175"/>
      <c r="AK687" s="175"/>
      <c r="AL687" s="175"/>
      <c r="AM687" s="175"/>
      <c r="AN687" s="175"/>
      <c r="AO687" s="175"/>
      <c r="AP687" s="175"/>
      <c r="AQ687" s="175"/>
      <c r="AR687" s="175"/>
    </row>
    <row r="688" spans="1:44" ht="102" hidden="1" x14ac:dyDescent="0.3">
      <c r="A688" s="175"/>
      <c r="B688" s="185" t="s">
        <v>4636</v>
      </c>
      <c r="C688" s="182"/>
      <c r="D688" s="183">
        <v>584.12</v>
      </c>
      <c r="E688" s="184">
        <v>584.12</v>
      </c>
      <c r="F688" s="186" t="s">
        <v>3870</v>
      </c>
      <c r="G688" s="181" t="s">
        <v>618</v>
      </c>
      <c r="H688" s="182" t="s">
        <v>619</v>
      </c>
      <c r="I688" s="175"/>
      <c r="J688" s="175"/>
      <c r="K688" s="175"/>
      <c r="L688" s="175"/>
      <c r="M688" s="175"/>
      <c r="N688" s="175"/>
      <c r="O688" s="175"/>
      <c r="P688" s="175"/>
      <c r="Q688" s="175"/>
      <c r="R688" s="175"/>
      <c r="S688" s="175"/>
      <c r="T688" s="175"/>
      <c r="U688" s="175"/>
      <c r="V688" s="175"/>
      <c r="W688" s="175"/>
      <c r="X688" s="175"/>
      <c r="Y688" s="175"/>
      <c r="Z688" s="175"/>
      <c r="AA688" s="175"/>
      <c r="AB688" s="175"/>
      <c r="AC688" s="175"/>
      <c r="AD688" s="175"/>
      <c r="AE688" s="175"/>
      <c r="AF688" s="175"/>
      <c r="AG688" s="175"/>
      <c r="AH688" s="175"/>
      <c r="AI688" s="175"/>
      <c r="AJ688" s="175"/>
      <c r="AK688" s="175"/>
      <c r="AL688" s="175"/>
      <c r="AM688" s="175"/>
      <c r="AN688" s="175"/>
      <c r="AO688" s="175"/>
      <c r="AP688" s="175"/>
      <c r="AQ688" s="175"/>
      <c r="AR688" s="175"/>
    </row>
    <row r="689" spans="1:44" ht="102" hidden="1" x14ac:dyDescent="0.3">
      <c r="A689" s="175"/>
      <c r="B689" s="186" t="s">
        <v>3870</v>
      </c>
      <c r="C689" s="187"/>
      <c r="D689" s="183">
        <v>584.12</v>
      </c>
      <c r="E689" s="184">
        <v>584.12</v>
      </c>
      <c r="F689" s="181" t="s">
        <v>618</v>
      </c>
      <c r="G689" s="185" t="s">
        <v>4636</v>
      </c>
      <c r="H689" s="182"/>
      <c r="I689" s="175"/>
      <c r="J689" s="175"/>
      <c r="K689" s="175"/>
      <c r="L689" s="175"/>
      <c r="M689" s="175"/>
      <c r="N689" s="175"/>
      <c r="O689" s="175"/>
      <c r="P689" s="175"/>
      <c r="Q689" s="175"/>
      <c r="R689" s="175"/>
      <c r="S689" s="175"/>
      <c r="T689" s="175"/>
      <c r="U689" s="175"/>
      <c r="V689" s="175"/>
      <c r="W689" s="175"/>
      <c r="X689" s="175"/>
      <c r="Y689" s="175"/>
      <c r="Z689" s="175"/>
      <c r="AA689" s="175"/>
      <c r="AB689" s="175"/>
      <c r="AC689" s="175"/>
      <c r="AD689" s="175"/>
      <c r="AE689" s="175"/>
      <c r="AF689" s="175"/>
      <c r="AG689" s="175"/>
      <c r="AH689" s="175"/>
      <c r="AI689" s="175"/>
      <c r="AJ689" s="175"/>
      <c r="AK689" s="175"/>
      <c r="AL689" s="175"/>
      <c r="AM689" s="175"/>
      <c r="AN689" s="175"/>
      <c r="AO689" s="175"/>
      <c r="AP689" s="175"/>
      <c r="AQ689" s="175"/>
      <c r="AR689" s="175"/>
    </row>
    <row r="690" spans="1:44" ht="102" x14ac:dyDescent="0.3">
      <c r="A690" s="175"/>
      <c r="B690" s="181" t="s">
        <v>618</v>
      </c>
      <c r="C690" s="182" t="s">
        <v>619</v>
      </c>
      <c r="D690" s="183">
        <v>704.38</v>
      </c>
      <c r="E690" s="184">
        <v>704.38</v>
      </c>
      <c r="F690" s="185" t="s">
        <v>4636</v>
      </c>
      <c r="G690" s="186" t="s">
        <v>2927</v>
      </c>
      <c r="H690" s="187"/>
      <c r="I690" s="175"/>
      <c r="J690" s="175"/>
      <c r="K690" s="175"/>
      <c r="L690" s="175"/>
      <c r="M690" s="175"/>
      <c r="N690" s="175"/>
      <c r="O690" s="175"/>
      <c r="P690" s="175"/>
      <c r="Q690" s="175"/>
      <c r="R690" s="175"/>
      <c r="S690" s="175"/>
      <c r="T690" s="175"/>
      <c r="U690" s="175"/>
      <c r="V690" s="175"/>
      <c r="W690" s="175"/>
      <c r="X690" s="175"/>
      <c r="Y690" s="175"/>
      <c r="Z690" s="175"/>
      <c r="AA690" s="175"/>
      <c r="AB690" s="175"/>
      <c r="AC690" s="175"/>
      <c r="AD690" s="175"/>
      <c r="AE690" s="175"/>
      <c r="AF690" s="175"/>
      <c r="AG690" s="175"/>
      <c r="AH690" s="175"/>
      <c r="AI690" s="175"/>
      <c r="AJ690" s="175"/>
      <c r="AK690" s="175"/>
      <c r="AL690" s="175"/>
      <c r="AM690" s="175"/>
      <c r="AN690" s="175"/>
      <c r="AO690" s="175"/>
      <c r="AP690" s="175"/>
      <c r="AQ690" s="175"/>
      <c r="AR690" s="175"/>
    </row>
    <row r="691" spans="1:44" ht="102" hidden="1" x14ac:dyDescent="0.3">
      <c r="A691" s="175"/>
      <c r="B691" s="185" t="s">
        <v>4636</v>
      </c>
      <c r="C691" s="182"/>
      <c r="D691" s="183">
        <v>704.38</v>
      </c>
      <c r="E691" s="184">
        <v>704.38</v>
      </c>
      <c r="F691" s="186" t="s">
        <v>2927</v>
      </c>
      <c r="G691" s="181" t="s">
        <v>1296</v>
      </c>
      <c r="H691" s="182" t="s">
        <v>1297</v>
      </c>
      <c r="I691" s="175"/>
      <c r="J691" s="175"/>
      <c r="K691" s="175"/>
      <c r="L691" s="175"/>
      <c r="M691" s="175"/>
      <c r="N691" s="175"/>
      <c r="O691" s="175"/>
      <c r="P691" s="175"/>
      <c r="Q691" s="175"/>
      <c r="R691" s="175"/>
      <c r="S691" s="175"/>
      <c r="T691" s="175"/>
      <c r="U691" s="175"/>
      <c r="V691" s="175"/>
      <c r="W691" s="175"/>
      <c r="X691" s="175"/>
      <c r="Y691" s="175"/>
      <c r="Z691" s="175"/>
      <c r="AA691" s="175"/>
      <c r="AB691" s="175"/>
      <c r="AC691" s="175"/>
      <c r="AD691" s="175"/>
      <c r="AE691" s="175"/>
      <c r="AF691" s="175"/>
      <c r="AG691" s="175"/>
      <c r="AH691" s="175"/>
      <c r="AI691" s="175"/>
      <c r="AJ691" s="175"/>
      <c r="AK691" s="175"/>
      <c r="AL691" s="175"/>
      <c r="AM691" s="175"/>
      <c r="AN691" s="175"/>
      <c r="AO691" s="175"/>
      <c r="AP691" s="175"/>
      <c r="AQ691" s="175"/>
      <c r="AR691" s="175"/>
    </row>
    <row r="692" spans="1:44" ht="102" hidden="1" x14ac:dyDescent="0.3">
      <c r="A692" s="175"/>
      <c r="B692" s="186" t="s">
        <v>2927</v>
      </c>
      <c r="C692" s="187"/>
      <c r="D692" s="183">
        <v>704.38</v>
      </c>
      <c r="E692" s="184">
        <v>704.38</v>
      </c>
      <c r="F692" s="181" t="s">
        <v>1296</v>
      </c>
      <c r="G692" s="185" t="s">
        <v>4636</v>
      </c>
      <c r="H692" s="182"/>
      <c r="I692" s="175"/>
      <c r="J692" s="175"/>
      <c r="K692" s="175"/>
      <c r="L692" s="175"/>
      <c r="M692" s="175"/>
      <c r="N692" s="175"/>
      <c r="O692" s="175"/>
      <c r="P692" s="175"/>
      <c r="Q692" s="175"/>
      <c r="R692" s="175"/>
      <c r="S692" s="175"/>
      <c r="T692" s="175"/>
      <c r="U692" s="175"/>
      <c r="V692" s="175"/>
      <c r="W692" s="175"/>
      <c r="X692" s="175"/>
      <c r="Y692" s="175"/>
      <c r="Z692" s="175"/>
      <c r="AA692" s="175"/>
      <c r="AB692" s="175"/>
      <c r="AC692" s="175"/>
      <c r="AD692" s="175"/>
      <c r="AE692" s="175"/>
      <c r="AF692" s="175"/>
      <c r="AG692" s="175"/>
      <c r="AH692" s="175"/>
      <c r="AI692" s="175"/>
      <c r="AJ692" s="175"/>
      <c r="AK692" s="175"/>
      <c r="AL692" s="175"/>
      <c r="AM692" s="175"/>
      <c r="AN692" s="175"/>
      <c r="AO692" s="175"/>
      <c r="AP692" s="175"/>
      <c r="AQ692" s="175"/>
      <c r="AR692" s="175"/>
    </row>
    <row r="693" spans="1:44" ht="102" x14ac:dyDescent="0.3">
      <c r="A693" s="175"/>
      <c r="B693" s="181" t="s">
        <v>1296</v>
      </c>
      <c r="C693" s="182" t="s">
        <v>1297</v>
      </c>
      <c r="D693" s="183">
        <v>631.36</v>
      </c>
      <c r="E693" s="184">
        <v>631.36</v>
      </c>
      <c r="F693" s="185" t="s">
        <v>4636</v>
      </c>
      <c r="G693" s="186" t="s">
        <v>2928</v>
      </c>
      <c r="H693" s="187"/>
      <c r="I693" s="175"/>
      <c r="J693" s="175"/>
      <c r="K693" s="175"/>
      <c r="L693" s="175"/>
      <c r="M693" s="175"/>
      <c r="N693" s="175"/>
      <c r="O693" s="175"/>
      <c r="P693" s="175"/>
      <c r="Q693" s="175"/>
      <c r="R693" s="175"/>
      <c r="S693" s="175"/>
      <c r="T693" s="175"/>
      <c r="U693" s="175"/>
      <c r="V693" s="175"/>
      <c r="W693" s="175"/>
      <c r="X693" s="175"/>
      <c r="Y693" s="175"/>
      <c r="Z693" s="175"/>
      <c r="AA693" s="175"/>
      <c r="AB693" s="175"/>
      <c r="AC693" s="175"/>
      <c r="AD693" s="175"/>
      <c r="AE693" s="175"/>
      <c r="AF693" s="175"/>
      <c r="AG693" s="175"/>
      <c r="AH693" s="175"/>
      <c r="AI693" s="175"/>
      <c r="AJ693" s="175"/>
      <c r="AK693" s="175"/>
      <c r="AL693" s="175"/>
      <c r="AM693" s="175"/>
      <c r="AN693" s="175"/>
      <c r="AO693" s="175"/>
      <c r="AP693" s="175"/>
      <c r="AQ693" s="175"/>
      <c r="AR693" s="175"/>
    </row>
    <row r="694" spans="1:44" ht="102" hidden="1" x14ac:dyDescent="0.3">
      <c r="A694" s="175"/>
      <c r="B694" s="185" t="s">
        <v>4636</v>
      </c>
      <c r="C694" s="182"/>
      <c r="D694" s="183">
        <v>631.36</v>
      </c>
      <c r="E694" s="184">
        <v>631.36</v>
      </c>
      <c r="F694" s="186" t="s">
        <v>2928</v>
      </c>
      <c r="G694" s="181" t="s">
        <v>1216</v>
      </c>
      <c r="H694" s="182" t="s">
        <v>1217</v>
      </c>
      <c r="I694" s="175"/>
      <c r="J694" s="175"/>
      <c r="K694" s="175"/>
      <c r="L694" s="175"/>
      <c r="M694" s="175"/>
      <c r="N694" s="175"/>
      <c r="O694" s="175"/>
      <c r="P694" s="175"/>
      <c r="Q694" s="175"/>
      <c r="R694" s="175"/>
      <c r="S694" s="175"/>
      <c r="T694" s="175"/>
      <c r="U694" s="175"/>
      <c r="V694" s="175"/>
      <c r="W694" s="175"/>
      <c r="X694" s="175"/>
      <c r="Y694" s="175"/>
      <c r="Z694" s="175"/>
      <c r="AA694" s="175"/>
      <c r="AB694" s="175"/>
      <c r="AC694" s="175"/>
      <c r="AD694" s="175"/>
      <c r="AE694" s="175"/>
      <c r="AF694" s="175"/>
      <c r="AG694" s="175"/>
      <c r="AH694" s="175"/>
      <c r="AI694" s="175"/>
      <c r="AJ694" s="175"/>
      <c r="AK694" s="175"/>
      <c r="AL694" s="175"/>
      <c r="AM694" s="175"/>
      <c r="AN694" s="175"/>
      <c r="AO694" s="175"/>
      <c r="AP694" s="175"/>
      <c r="AQ694" s="175"/>
      <c r="AR694" s="175"/>
    </row>
    <row r="695" spans="1:44" ht="102" hidden="1" x14ac:dyDescent="0.3">
      <c r="A695" s="175"/>
      <c r="B695" s="186" t="s">
        <v>2928</v>
      </c>
      <c r="C695" s="187"/>
      <c r="D695" s="183">
        <v>631.36</v>
      </c>
      <c r="E695" s="184">
        <v>631.36</v>
      </c>
      <c r="F695" s="181" t="s">
        <v>1216</v>
      </c>
      <c r="G695" s="185" t="s">
        <v>4636</v>
      </c>
      <c r="H695" s="182"/>
      <c r="I695" s="175"/>
      <c r="J695" s="175"/>
      <c r="K695" s="175"/>
      <c r="L695" s="175"/>
      <c r="M695" s="175"/>
      <c r="N695" s="175"/>
      <c r="O695" s="175"/>
      <c r="P695" s="175"/>
      <c r="Q695" s="175"/>
      <c r="R695" s="175"/>
      <c r="S695" s="175"/>
      <c r="T695" s="175"/>
      <c r="U695" s="175"/>
      <c r="V695" s="175"/>
      <c r="W695" s="175"/>
      <c r="X695" s="175"/>
      <c r="Y695" s="175"/>
      <c r="Z695" s="175"/>
      <c r="AA695" s="175"/>
      <c r="AB695" s="175"/>
      <c r="AC695" s="175"/>
      <c r="AD695" s="175"/>
      <c r="AE695" s="175"/>
      <c r="AF695" s="175"/>
      <c r="AG695" s="175"/>
      <c r="AH695" s="175"/>
      <c r="AI695" s="175"/>
      <c r="AJ695" s="175"/>
      <c r="AK695" s="175"/>
      <c r="AL695" s="175"/>
      <c r="AM695" s="175"/>
      <c r="AN695" s="175"/>
      <c r="AO695" s="175"/>
      <c r="AP695" s="175"/>
      <c r="AQ695" s="175"/>
      <c r="AR695" s="175"/>
    </row>
    <row r="696" spans="1:44" ht="102" x14ac:dyDescent="0.3">
      <c r="A696" s="175"/>
      <c r="B696" s="181" t="s">
        <v>1216</v>
      </c>
      <c r="C696" s="182" t="s">
        <v>1217</v>
      </c>
      <c r="D696" s="183">
        <v>652.84</v>
      </c>
      <c r="E696" s="184">
        <v>652.84</v>
      </c>
      <c r="F696" s="185" t="s">
        <v>4636</v>
      </c>
      <c r="G696" s="186" t="s">
        <v>2929</v>
      </c>
      <c r="H696" s="187"/>
      <c r="I696" s="175"/>
      <c r="J696" s="175"/>
      <c r="K696" s="175"/>
      <c r="L696" s="175"/>
      <c r="M696" s="175"/>
      <c r="N696" s="175"/>
      <c r="O696" s="175"/>
      <c r="P696" s="175"/>
      <c r="Q696" s="175"/>
      <c r="R696" s="175"/>
      <c r="S696" s="175"/>
      <c r="T696" s="175"/>
      <c r="U696" s="175"/>
      <c r="V696" s="175"/>
      <c r="W696" s="175"/>
      <c r="X696" s="175"/>
      <c r="Y696" s="175"/>
      <c r="Z696" s="175"/>
      <c r="AA696" s="175"/>
      <c r="AB696" s="175"/>
      <c r="AC696" s="175"/>
      <c r="AD696" s="175"/>
      <c r="AE696" s="175"/>
      <c r="AF696" s="175"/>
      <c r="AG696" s="175"/>
      <c r="AH696" s="175"/>
      <c r="AI696" s="175"/>
      <c r="AJ696" s="175"/>
      <c r="AK696" s="175"/>
      <c r="AL696" s="175"/>
      <c r="AM696" s="175"/>
      <c r="AN696" s="175"/>
      <c r="AO696" s="175"/>
      <c r="AP696" s="175"/>
      <c r="AQ696" s="175"/>
      <c r="AR696" s="175"/>
    </row>
    <row r="697" spans="1:44" ht="102" hidden="1" x14ac:dyDescent="0.3">
      <c r="A697" s="175"/>
      <c r="B697" s="185" t="s">
        <v>4636</v>
      </c>
      <c r="C697" s="182"/>
      <c r="D697" s="183">
        <v>652.84</v>
      </c>
      <c r="E697" s="184">
        <v>652.84</v>
      </c>
      <c r="F697" s="186" t="s">
        <v>2929</v>
      </c>
      <c r="G697" s="181" t="s">
        <v>2161</v>
      </c>
      <c r="H697" s="182" t="s">
        <v>2162</v>
      </c>
      <c r="I697" s="175"/>
      <c r="J697" s="175"/>
      <c r="K697" s="175"/>
      <c r="L697" s="175"/>
      <c r="M697" s="175"/>
      <c r="N697" s="175"/>
      <c r="O697" s="175"/>
      <c r="P697" s="175"/>
      <c r="Q697" s="175"/>
      <c r="R697" s="175"/>
      <c r="S697" s="175"/>
      <c r="T697" s="175"/>
      <c r="U697" s="175"/>
      <c r="V697" s="175"/>
      <c r="W697" s="175"/>
      <c r="X697" s="175"/>
      <c r="Y697" s="175"/>
      <c r="Z697" s="175"/>
      <c r="AA697" s="175"/>
      <c r="AB697" s="175"/>
      <c r="AC697" s="175"/>
      <c r="AD697" s="175"/>
      <c r="AE697" s="175"/>
      <c r="AF697" s="175"/>
      <c r="AG697" s="175"/>
      <c r="AH697" s="175"/>
      <c r="AI697" s="175"/>
      <c r="AJ697" s="175"/>
      <c r="AK697" s="175"/>
      <c r="AL697" s="175"/>
      <c r="AM697" s="175"/>
      <c r="AN697" s="175"/>
      <c r="AO697" s="175"/>
      <c r="AP697" s="175"/>
      <c r="AQ697" s="175"/>
      <c r="AR697" s="175"/>
    </row>
    <row r="698" spans="1:44" ht="102" hidden="1" x14ac:dyDescent="0.3">
      <c r="A698" s="175"/>
      <c r="B698" s="186" t="s">
        <v>2929</v>
      </c>
      <c r="C698" s="187"/>
      <c r="D698" s="183">
        <v>652.84</v>
      </c>
      <c r="E698" s="184">
        <v>652.84</v>
      </c>
      <c r="F698" s="181" t="s">
        <v>2161</v>
      </c>
      <c r="G698" s="185" t="s">
        <v>4636</v>
      </c>
      <c r="H698" s="182"/>
      <c r="I698" s="175"/>
      <c r="J698" s="175"/>
      <c r="K698" s="175"/>
      <c r="L698" s="175"/>
      <c r="M698" s="175"/>
      <c r="N698" s="175"/>
      <c r="O698" s="175"/>
      <c r="P698" s="175"/>
      <c r="Q698" s="175"/>
      <c r="R698" s="175"/>
      <c r="S698" s="175"/>
      <c r="T698" s="175"/>
      <c r="U698" s="175"/>
      <c r="V698" s="175"/>
      <c r="W698" s="175"/>
      <c r="X698" s="175"/>
      <c r="Y698" s="175"/>
      <c r="Z698" s="175"/>
      <c r="AA698" s="175"/>
      <c r="AB698" s="175"/>
      <c r="AC698" s="175"/>
      <c r="AD698" s="175"/>
      <c r="AE698" s="175"/>
      <c r="AF698" s="175"/>
      <c r="AG698" s="175"/>
      <c r="AH698" s="175"/>
      <c r="AI698" s="175"/>
      <c r="AJ698" s="175"/>
      <c r="AK698" s="175"/>
      <c r="AL698" s="175"/>
      <c r="AM698" s="175"/>
      <c r="AN698" s="175"/>
      <c r="AO698" s="175"/>
      <c r="AP698" s="175"/>
      <c r="AQ698" s="175"/>
      <c r="AR698" s="175"/>
    </row>
    <row r="699" spans="1:44" ht="102" x14ac:dyDescent="0.3">
      <c r="A699" s="175"/>
      <c r="B699" s="181" t="s">
        <v>2161</v>
      </c>
      <c r="C699" s="182" t="s">
        <v>2162</v>
      </c>
      <c r="D699" s="183">
        <v>584.12</v>
      </c>
      <c r="E699" s="184">
        <v>584.12</v>
      </c>
      <c r="F699" s="185" t="s">
        <v>4636</v>
      </c>
      <c r="G699" s="186" t="s">
        <v>2930</v>
      </c>
      <c r="H699" s="187"/>
      <c r="I699" s="175"/>
      <c r="J699" s="175"/>
      <c r="K699" s="175"/>
      <c r="L699" s="175"/>
      <c r="M699" s="175"/>
      <c r="N699" s="175"/>
      <c r="O699" s="175"/>
      <c r="P699" s="175"/>
      <c r="Q699" s="175"/>
      <c r="R699" s="175"/>
      <c r="S699" s="175"/>
      <c r="T699" s="175"/>
      <c r="U699" s="175"/>
      <c r="V699" s="175"/>
      <c r="W699" s="175"/>
      <c r="X699" s="175"/>
      <c r="Y699" s="175"/>
      <c r="Z699" s="175"/>
      <c r="AA699" s="175"/>
      <c r="AB699" s="175"/>
      <c r="AC699" s="175"/>
      <c r="AD699" s="175"/>
      <c r="AE699" s="175"/>
      <c r="AF699" s="175"/>
      <c r="AG699" s="175"/>
      <c r="AH699" s="175"/>
      <c r="AI699" s="175"/>
      <c r="AJ699" s="175"/>
      <c r="AK699" s="175"/>
      <c r="AL699" s="175"/>
      <c r="AM699" s="175"/>
      <c r="AN699" s="175"/>
      <c r="AO699" s="175"/>
      <c r="AP699" s="175"/>
      <c r="AQ699" s="175"/>
      <c r="AR699" s="175"/>
    </row>
    <row r="700" spans="1:44" ht="102" hidden="1" x14ac:dyDescent="0.3">
      <c r="A700" s="175"/>
      <c r="B700" s="185" t="s">
        <v>4636</v>
      </c>
      <c r="C700" s="182"/>
      <c r="D700" s="183">
        <v>584.12</v>
      </c>
      <c r="E700" s="184">
        <v>584.12</v>
      </c>
      <c r="F700" s="186" t="s">
        <v>2930</v>
      </c>
      <c r="G700" s="181" t="s">
        <v>1601</v>
      </c>
      <c r="H700" s="182" t="s">
        <v>1602</v>
      </c>
      <c r="I700" s="175"/>
      <c r="J700" s="175"/>
      <c r="K700" s="175"/>
      <c r="L700" s="175"/>
      <c r="M700" s="175"/>
      <c r="N700" s="175"/>
      <c r="O700" s="175"/>
      <c r="P700" s="175"/>
      <c r="Q700" s="175"/>
      <c r="R700" s="175"/>
      <c r="S700" s="175"/>
      <c r="T700" s="175"/>
      <c r="U700" s="175"/>
      <c r="V700" s="175"/>
      <c r="W700" s="175"/>
      <c r="X700" s="175"/>
      <c r="Y700" s="175"/>
      <c r="Z700" s="175"/>
      <c r="AA700" s="175"/>
      <c r="AB700" s="175"/>
      <c r="AC700" s="175"/>
      <c r="AD700" s="175"/>
      <c r="AE700" s="175"/>
      <c r="AF700" s="175"/>
      <c r="AG700" s="175"/>
      <c r="AH700" s="175"/>
      <c r="AI700" s="175"/>
      <c r="AJ700" s="175"/>
      <c r="AK700" s="175"/>
      <c r="AL700" s="175"/>
      <c r="AM700" s="175"/>
      <c r="AN700" s="175"/>
      <c r="AO700" s="175"/>
      <c r="AP700" s="175"/>
      <c r="AQ700" s="175"/>
      <c r="AR700" s="175"/>
    </row>
    <row r="701" spans="1:44" ht="102" hidden="1" x14ac:dyDescent="0.3">
      <c r="A701" s="175"/>
      <c r="B701" s="186" t="s">
        <v>2930</v>
      </c>
      <c r="C701" s="187"/>
      <c r="D701" s="183">
        <v>584.12</v>
      </c>
      <c r="E701" s="184">
        <v>584.12</v>
      </c>
      <c r="F701" s="181" t="s">
        <v>1601</v>
      </c>
      <c r="G701" s="185" t="s">
        <v>4636</v>
      </c>
      <c r="H701" s="182"/>
      <c r="I701" s="175"/>
      <c r="J701" s="175"/>
      <c r="K701" s="175"/>
      <c r="L701" s="175"/>
      <c r="M701" s="175"/>
      <c r="N701" s="175"/>
      <c r="O701" s="175"/>
      <c r="P701" s="175"/>
      <c r="Q701" s="175"/>
      <c r="R701" s="175"/>
      <c r="S701" s="175"/>
      <c r="T701" s="175"/>
      <c r="U701" s="175"/>
      <c r="V701" s="175"/>
      <c r="W701" s="175"/>
      <c r="X701" s="175"/>
      <c r="Y701" s="175"/>
      <c r="Z701" s="175"/>
      <c r="AA701" s="175"/>
      <c r="AB701" s="175"/>
      <c r="AC701" s="175"/>
      <c r="AD701" s="175"/>
      <c r="AE701" s="175"/>
      <c r="AF701" s="175"/>
      <c r="AG701" s="175"/>
      <c r="AH701" s="175"/>
      <c r="AI701" s="175"/>
      <c r="AJ701" s="175"/>
      <c r="AK701" s="175"/>
      <c r="AL701" s="175"/>
      <c r="AM701" s="175"/>
      <c r="AN701" s="175"/>
      <c r="AO701" s="175"/>
      <c r="AP701" s="175"/>
      <c r="AQ701" s="175"/>
      <c r="AR701" s="175"/>
    </row>
    <row r="702" spans="1:44" ht="102" x14ac:dyDescent="0.3">
      <c r="A702" s="175"/>
      <c r="B702" s="181" t="s">
        <v>1601</v>
      </c>
      <c r="C702" s="182" t="s">
        <v>1602</v>
      </c>
      <c r="D702" s="183">
        <v>717.26</v>
      </c>
      <c r="E702" s="184">
        <v>717.26</v>
      </c>
      <c r="F702" s="185" t="s">
        <v>4636</v>
      </c>
      <c r="G702" s="186" t="s">
        <v>2931</v>
      </c>
      <c r="H702" s="187"/>
      <c r="I702" s="175"/>
      <c r="J702" s="175"/>
      <c r="K702" s="175"/>
      <c r="L702" s="175"/>
      <c r="M702" s="175"/>
      <c r="N702" s="175"/>
      <c r="O702" s="175"/>
      <c r="P702" s="175"/>
      <c r="Q702" s="175"/>
      <c r="R702" s="175"/>
      <c r="S702" s="175"/>
      <c r="T702" s="175"/>
      <c r="U702" s="175"/>
      <c r="V702" s="175"/>
      <c r="W702" s="175"/>
      <c r="X702" s="175"/>
      <c r="Y702" s="175"/>
      <c r="Z702" s="175"/>
      <c r="AA702" s="175"/>
      <c r="AB702" s="175"/>
      <c r="AC702" s="175"/>
      <c r="AD702" s="175"/>
      <c r="AE702" s="175"/>
      <c r="AF702" s="175"/>
      <c r="AG702" s="175"/>
      <c r="AH702" s="175"/>
      <c r="AI702" s="175"/>
      <c r="AJ702" s="175"/>
      <c r="AK702" s="175"/>
      <c r="AL702" s="175"/>
      <c r="AM702" s="175"/>
      <c r="AN702" s="175"/>
      <c r="AO702" s="175"/>
      <c r="AP702" s="175"/>
      <c r="AQ702" s="175"/>
      <c r="AR702" s="175"/>
    </row>
    <row r="703" spans="1:44" ht="102" hidden="1" x14ac:dyDescent="0.3">
      <c r="A703" s="175"/>
      <c r="B703" s="185" t="s">
        <v>4636</v>
      </c>
      <c r="C703" s="182"/>
      <c r="D703" s="183">
        <v>717.26</v>
      </c>
      <c r="E703" s="184">
        <v>717.26</v>
      </c>
      <c r="F703" s="186" t="s">
        <v>2931</v>
      </c>
      <c r="G703" s="181" t="s">
        <v>1375</v>
      </c>
      <c r="H703" s="182" t="s">
        <v>1376</v>
      </c>
      <c r="I703" s="175"/>
      <c r="J703" s="175"/>
      <c r="K703" s="175"/>
      <c r="L703" s="175"/>
      <c r="M703" s="175"/>
      <c r="N703" s="175"/>
      <c r="O703" s="175"/>
      <c r="P703" s="175"/>
      <c r="Q703" s="175"/>
      <c r="R703" s="175"/>
      <c r="S703" s="175"/>
      <c r="T703" s="175"/>
      <c r="U703" s="175"/>
      <c r="V703" s="175"/>
      <c r="W703" s="175"/>
      <c r="X703" s="175"/>
      <c r="Y703" s="175"/>
      <c r="Z703" s="175"/>
      <c r="AA703" s="175"/>
      <c r="AB703" s="175"/>
      <c r="AC703" s="175"/>
      <c r="AD703" s="175"/>
      <c r="AE703" s="175"/>
      <c r="AF703" s="175"/>
      <c r="AG703" s="175"/>
      <c r="AH703" s="175"/>
      <c r="AI703" s="175"/>
      <c r="AJ703" s="175"/>
      <c r="AK703" s="175"/>
      <c r="AL703" s="175"/>
      <c r="AM703" s="175"/>
      <c r="AN703" s="175"/>
      <c r="AO703" s="175"/>
      <c r="AP703" s="175"/>
      <c r="AQ703" s="175"/>
      <c r="AR703" s="175"/>
    </row>
    <row r="704" spans="1:44" ht="102" hidden="1" x14ac:dyDescent="0.3">
      <c r="A704" s="175"/>
      <c r="B704" s="186" t="s">
        <v>2931</v>
      </c>
      <c r="C704" s="187"/>
      <c r="D704" s="183">
        <v>717.26</v>
      </c>
      <c r="E704" s="184">
        <v>717.26</v>
      </c>
      <c r="F704" s="181" t="s">
        <v>1375</v>
      </c>
      <c r="G704" s="185" t="s">
        <v>4636</v>
      </c>
      <c r="H704" s="182"/>
      <c r="I704" s="175"/>
      <c r="J704" s="175"/>
      <c r="K704" s="175"/>
      <c r="L704" s="175"/>
      <c r="M704" s="175"/>
      <c r="N704" s="175"/>
      <c r="O704" s="175"/>
      <c r="P704" s="175"/>
      <c r="Q704" s="175"/>
      <c r="R704" s="175"/>
      <c r="S704" s="175"/>
      <c r="T704" s="175"/>
      <c r="U704" s="175"/>
      <c r="V704" s="175"/>
      <c r="W704" s="175"/>
      <c r="X704" s="175"/>
      <c r="Y704" s="175"/>
      <c r="Z704" s="175"/>
      <c r="AA704" s="175"/>
      <c r="AB704" s="175"/>
      <c r="AC704" s="175"/>
      <c r="AD704" s="175"/>
      <c r="AE704" s="175"/>
      <c r="AF704" s="175"/>
      <c r="AG704" s="175"/>
      <c r="AH704" s="175"/>
      <c r="AI704" s="175"/>
      <c r="AJ704" s="175"/>
      <c r="AK704" s="175"/>
      <c r="AL704" s="175"/>
      <c r="AM704" s="175"/>
      <c r="AN704" s="175"/>
      <c r="AO704" s="175"/>
      <c r="AP704" s="175"/>
      <c r="AQ704" s="175"/>
      <c r="AR704" s="175"/>
    </row>
    <row r="705" spans="1:44" ht="102" x14ac:dyDescent="0.3">
      <c r="A705" s="175"/>
      <c r="B705" s="181" t="s">
        <v>1375</v>
      </c>
      <c r="C705" s="182" t="s">
        <v>1376</v>
      </c>
      <c r="D705" s="183">
        <v>670.02</v>
      </c>
      <c r="E705" s="184">
        <v>670.02</v>
      </c>
      <c r="F705" s="185" t="s">
        <v>4636</v>
      </c>
      <c r="G705" s="186" t="s">
        <v>2932</v>
      </c>
      <c r="H705" s="187"/>
      <c r="I705" s="175"/>
      <c r="J705" s="175"/>
      <c r="K705" s="175"/>
      <c r="L705" s="175"/>
      <c r="M705" s="175"/>
      <c r="N705" s="175"/>
      <c r="O705" s="175"/>
      <c r="P705" s="175"/>
      <c r="Q705" s="175"/>
      <c r="R705" s="175"/>
      <c r="S705" s="175"/>
      <c r="T705" s="175"/>
      <c r="U705" s="175"/>
      <c r="V705" s="175"/>
      <c r="W705" s="175"/>
      <c r="X705" s="175"/>
      <c r="Y705" s="175"/>
      <c r="Z705" s="175"/>
      <c r="AA705" s="175"/>
      <c r="AB705" s="175"/>
      <c r="AC705" s="175"/>
      <c r="AD705" s="175"/>
      <c r="AE705" s="175"/>
      <c r="AF705" s="175"/>
      <c r="AG705" s="175"/>
      <c r="AH705" s="175"/>
      <c r="AI705" s="175"/>
      <c r="AJ705" s="175"/>
      <c r="AK705" s="175"/>
      <c r="AL705" s="175"/>
      <c r="AM705" s="175"/>
      <c r="AN705" s="175"/>
      <c r="AO705" s="175"/>
      <c r="AP705" s="175"/>
      <c r="AQ705" s="175"/>
      <c r="AR705" s="175"/>
    </row>
    <row r="706" spans="1:44" ht="102" hidden="1" x14ac:dyDescent="0.3">
      <c r="A706" s="175"/>
      <c r="B706" s="185" t="s">
        <v>4636</v>
      </c>
      <c r="C706" s="182"/>
      <c r="D706" s="183">
        <v>670.02</v>
      </c>
      <c r="E706" s="184">
        <v>670.02</v>
      </c>
      <c r="F706" s="186" t="s">
        <v>2932</v>
      </c>
      <c r="G706" s="181" t="s">
        <v>884</v>
      </c>
      <c r="H706" s="182" t="s">
        <v>885</v>
      </c>
      <c r="I706" s="175"/>
      <c r="J706" s="175"/>
      <c r="K706" s="175"/>
      <c r="L706" s="175"/>
      <c r="M706" s="175"/>
      <c r="N706" s="175"/>
      <c r="O706" s="175"/>
      <c r="P706" s="175"/>
      <c r="Q706" s="175"/>
      <c r="R706" s="175"/>
      <c r="S706" s="175"/>
      <c r="T706" s="175"/>
      <c r="U706" s="175"/>
      <c r="V706" s="175"/>
      <c r="W706" s="175"/>
      <c r="X706" s="175"/>
      <c r="Y706" s="175"/>
      <c r="Z706" s="175"/>
      <c r="AA706" s="175"/>
      <c r="AB706" s="175"/>
      <c r="AC706" s="175"/>
      <c r="AD706" s="175"/>
      <c r="AE706" s="175"/>
      <c r="AF706" s="175"/>
      <c r="AG706" s="175"/>
      <c r="AH706" s="175"/>
      <c r="AI706" s="175"/>
      <c r="AJ706" s="175"/>
      <c r="AK706" s="175"/>
      <c r="AL706" s="175"/>
      <c r="AM706" s="175"/>
      <c r="AN706" s="175"/>
      <c r="AO706" s="175"/>
      <c r="AP706" s="175"/>
      <c r="AQ706" s="175"/>
      <c r="AR706" s="175"/>
    </row>
    <row r="707" spans="1:44" ht="102" hidden="1" x14ac:dyDescent="0.3">
      <c r="A707" s="175"/>
      <c r="B707" s="186" t="s">
        <v>2932</v>
      </c>
      <c r="C707" s="187"/>
      <c r="D707" s="183">
        <v>670.02</v>
      </c>
      <c r="E707" s="184">
        <v>670.02</v>
      </c>
      <c r="F707" s="181" t="s">
        <v>884</v>
      </c>
      <c r="G707" s="185" t="s">
        <v>4636</v>
      </c>
      <c r="H707" s="182"/>
      <c r="I707" s="175"/>
      <c r="J707" s="175"/>
      <c r="K707" s="175"/>
      <c r="L707" s="175"/>
      <c r="M707" s="175"/>
      <c r="N707" s="175"/>
      <c r="O707" s="175"/>
      <c r="P707" s="175"/>
      <c r="Q707" s="175"/>
      <c r="R707" s="175"/>
      <c r="S707" s="175"/>
      <c r="T707" s="175"/>
      <c r="U707" s="175"/>
      <c r="V707" s="175"/>
      <c r="W707" s="175"/>
      <c r="X707" s="175"/>
      <c r="Y707" s="175"/>
      <c r="Z707" s="175"/>
      <c r="AA707" s="175"/>
      <c r="AB707" s="175"/>
      <c r="AC707" s="175"/>
      <c r="AD707" s="175"/>
      <c r="AE707" s="175"/>
      <c r="AF707" s="175"/>
      <c r="AG707" s="175"/>
      <c r="AH707" s="175"/>
      <c r="AI707" s="175"/>
      <c r="AJ707" s="175"/>
      <c r="AK707" s="175"/>
      <c r="AL707" s="175"/>
      <c r="AM707" s="175"/>
      <c r="AN707" s="175"/>
      <c r="AO707" s="175"/>
      <c r="AP707" s="175"/>
      <c r="AQ707" s="175"/>
      <c r="AR707" s="175"/>
    </row>
    <row r="708" spans="1:44" ht="102" x14ac:dyDescent="0.3">
      <c r="A708" s="175"/>
      <c r="B708" s="181" t="s">
        <v>884</v>
      </c>
      <c r="C708" s="182" t="s">
        <v>885</v>
      </c>
      <c r="D708" s="183">
        <v>584.12</v>
      </c>
      <c r="E708" s="184">
        <v>584.12</v>
      </c>
      <c r="F708" s="185" t="s">
        <v>4636</v>
      </c>
      <c r="G708" s="186" t="s">
        <v>2933</v>
      </c>
      <c r="H708" s="187"/>
      <c r="I708" s="175"/>
      <c r="J708" s="175"/>
      <c r="K708" s="175"/>
      <c r="L708" s="175"/>
      <c r="M708" s="175"/>
      <c r="N708" s="175"/>
      <c r="O708" s="175"/>
      <c r="P708" s="175"/>
      <c r="Q708" s="175"/>
      <c r="R708" s="175"/>
      <c r="S708" s="175"/>
      <c r="T708" s="175"/>
      <c r="U708" s="175"/>
      <c r="V708" s="175"/>
      <c r="W708" s="175"/>
      <c r="X708" s="175"/>
      <c r="Y708" s="175"/>
      <c r="Z708" s="175"/>
      <c r="AA708" s="175"/>
      <c r="AB708" s="175"/>
      <c r="AC708" s="175"/>
      <c r="AD708" s="175"/>
      <c r="AE708" s="175"/>
      <c r="AF708" s="175"/>
      <c r="AG708" s="175"/>
      <c r="AH708" s="175"/>
      <c r="AI708" s="175"/>
      <c r="AJ708" s="175"/>
      <c r="AK708" s="175"/>
      <c r="AL708" s="175"/>
      <c r="AM708" s="175"/>
      <c r="AN708" s="175"/>
      <c r="AO708" s="175"/>
      <c r="AP708" s="175"/>
      <c r="AQ708" s="175"/>
      <c r="AR708" s="175"/>
    </row>
    <row r="709" spans="1:44" ht="102" hidden="1" x14ac:dyDescent="0.3">
      <c r="A709" s="175"/>
      <c r="B709" s="185" t="s">
        <v>4636</v>
      </c>
      <c r="C709" s="182"/>
      <c r="D709" s="183">
        <v>584.12</v>
      </c>
      <c r="E709" s="184">
        <v>584.12</v>
      </c>
      <c r="F709" s="186" t="s">
        <v>2933</v>
      </c>
      <c r="G709" s="181" t="s">
        <v>799</v>
      </c>
      <c r="H709" s="182" t="s">
        <v>800</v>
      </c>
      <c r="I709" s="175"/>
      <c r="J709" s="175"/>
      <c r="K709" s="175"/>
      <c r="L709" s="175"/>
      <c r="M709" s="175"/>
      <c r="N709" s="175"/>
      <c r="O709" s="175"/>
      <c r="P709" s="175"/>
      <c r="Q709" s="175"/>
      <c r="R709" s="175"/>
      <c r="S709" s="175"/>
      <c r="T709" s="175"/>
      <c r="U709" s="175"/>
      <c r="V709" s="175"/>
      <c r="W709" s="175"/>
      <c r="X709" s="175"/>
      <c r="Y709" s="175"/>
      <c r="Z709" s="175"/>
      <c r="AA709" s="175"/>
      <c r="AB709" s="175"/>
      <c r="AC709" s="175"/>
      <c r="AD709" s="175"/>
      <c r="AE709" s="175"/>
      <c r="AF709" s="175"/>
      <c r="AG709" s="175"/>
      <c r="AH709" s="175"/>
      <c r="AI709" s="175"/>
      <c r="AJ709" s="175"/>
      <c r="AK709" s="175"/>
      <c r="AL709" s="175"/>
      <c r="AM709" s="175"/>
      <c r="AN709" s="175"/>
      <c r="AO709" s="175"/>
      <c r="AP709" s="175"/>
      <c r="AQ709" s="175"/>
      <c r="AR709" s="175"/>
    </row>
    <row r="710" spans="1:44" ht="102" hidden="1" x14ac:dyDescent="0.3">
      <c r="A710" s="175"/>
      <c r="B710" s="186" t="s">
        <v>2933</v>
      </c>
      <c r="C710" s="187"/>
      <c r="D710" s="183">
        <v>584.12</v>
      </c>
      <c r="E710" s="184">
        <v>584.12</v>
      </c>
      <c r="F710" s="181" t="s">
        <v>799</v>
      </c>
      <c r="G710" s="185" t="s">
        <v>4636</v>
      </c>
      <c r="H710" s="182"/>
      <c r="I710" s="175"/>
      <c r="J710" s="175"/>
      <c r="K710" s="175"/>
      <c r="L710" s="175"/>
      <c r="M710" s="175"/>
      <c r="N710" s="175"/>
      <c r="O710" s="175"/>
      <c r="P710" s="175"/>
      <c r="Q710" s="175"/>
      <c r="R710" s="175"/>
      <c r="S710" s="175"/>
      <c r="T710" s="175"/>
      <c r="U710" s="175"/>
      <c r="V710" s="175"/>
      <c r="W710" s="175"/>
      <c r="X710" s="175"/>
      <c r="Y710" s="175"/>
      <c r="Z710" s="175"/>
      <c r="AA710" s="175"/>
      <c r="AB710" s="175"/>
      <c r="AC710" s="175"/>
      <c r="AD710" s="175"/>
      <c r="AE710" s="175"/>
      <c r="AF710" s="175"/>
      <c r="AG710" s="175"/>
      <c r="AH710" s="175"/>
      <c r="AI710" s="175"/>
      <c r="AJ710" s="175"/>
      <c r="AK710" s="175"/>
      <c r="AL710" s="175"/>
      <c r="AM710" s="175"/>
      <c r="AN710" s="175"/>
      <c r="AO710" s="175"/>
      <c r="AP710" s="175"/>
      <c r="AQ710" s="175"/>
      <c r="AR710" s="175"/>
    </row>
    <row r="711" spans="1:44" ht="102" x14ac:dyDescent="0.3">
      <c r="A711" s="175"/>
      <c r="B711" s="181" t="s">
        <v>799</v>
      </c>
      <c r="C711" s="182" t="s">
        <v>800</v>
      </c>
      <c r="D711" s="183">
        <v>743.03</v>
      </c>
      <c r="E711" s="184">
        <v>743.03</v>
      </c>
      <c r="F711" s="185" t="s">
        <v>4636</v>
      </c>
      <c r="G711" s="186" t="s">
        <v>2934</v>
      </c>
      <c r="H711" s="187"/>
      <c r="I711" s="175"/>
      <c r="J711" s="175"/>
      <c r="K711" s="175"/>
      <c r="L711" s="175"/>
      <c r="M711" s="175"/>
      <c r="N711" s="175"/>
      <c r="O711" s="175"/>
      <c r="P711" s="175"/>
      <c r="Q711" s="175"/>
      <c r="R711" s="175"/>
      <c r="S711" s="175"/>
      <c r="T711" s="175"/>
      <c r="U711" s="175"/>
      <c r="V711" s="175"/>
      <c r="W711" s="175"/>
      <c r="X711" s="175"/>
      <c r="Y711" s="175"/>
      <c r="Z711" s="175"/>
      <c r="AA711" s="175"/>
      <c r="AB711" s="175"/>
      <c r="AC711" s="175"/>
      <c r="AD711" s="175"/>
      <c r="AE711" s="175"/>
      <c r="AF711" s="175"/>
      <c r="AG711" s="175"/>
      <c r="AH711" s="175"/>
      <c r="AI711" s="175"/>
      <c r="AJ711" s="175"/>
      <c r="AK711" s="175"/>
      <c r="AL711" s="175"/>
      <c r="AM711" s="175"/>
      <c r="AN711" s="175"/>
      <c r="AO711" s="175"/>
      <c r="AP711" s="175"/>
      <c r="AQ711" s="175"/>
      <c r="AR711" s="175"/>
    </row>
    <row r="712" spans="1:44" ht="102" hidden="1" x14ac:dyDescent="0.3">
      <c r="A712" s="175"/>
      <c r="B712" s="185" t="s">
        <v>4636</v>
      </c>
      <c r="C712" s="182"/>
      <c r="D712" s="183">
        <v>743.03</v>
      </c>
      <c r="E712" s="184">
        <v>743.03</v>
      </c>
      <c r="F712" s="186" t="s">
        <v>2934</v>
      </c>
      <c r="G712" s="181" t="s">
        <v>1775</v>
      </c>
      <c r="H712" s="182" t="s">
        <v>1776</v>
      </c>
      <c r="I712" s="175"/>
      <c r="J712" s="175"/>
      <c r="K712" s="175"/>
      <c r="L712" s="175"/>
      <c r="M712" s="175"/>
      <c r="N712" s="175"/>
      <c r="O712" s="175"/>
      <c r="P712" s="175"/>
      <c r="Q712" s="175"/>
      <c r="R712" s="175"/>
      <c r="S712" s="175"/>
      <c r="T712" s="175"/>
      <c r="U712" s="175"/>
      <c r="V712" s="175"/>
      <c r="W712" s="175"/>
      <c r="X712" s="175"/>
      <c r="Y712" s="175"/>
      <c r="Z712" s="175"/>
      <c r="AA712" s="175"/>
      <c r="AB712" s="175"/>
      <c r="AC712" s="175"/>
      <c r="AD712" s="175"/>
      <c r="AE712" s="175"/>
      <c r="AF712" s="175"/>
      <c r="AG712" s="175"/>
      <c r="AH712" s="175"/>
      <c r="AI712" s="175"/>
      <c r="AJ712" s="175"/>
      <c r="AK712" s="175"/>
      <c r="AL712" s="175"/>
      <c r="AM712" s="175"/>
      <c r="AN712" s="175"/>
      <c r="AO712" s="175"/>
      <c r="AP712" s="175"/>
      <c r="AQ712" s="175"/>
      <c r="AR712" s="175"/>
    </row>
    <row r="713" spans="1:44" ht="102" hidden="1" x14ac:dyDescent="0.3">
      <c r="A713" s="175"/>
      <c r="B713" s="186" t="s">
        <v>2934</v>
      </c>
      <c r="C713" s="187"/>
      <c r="D713" s="183">
        <v>743.03</v>
      </c>
      <c r="E713" s="184">
        <v>743.03</v>
      </c>
      <c r="F713" s="181" t="s">
        <v>1775</v>
      </c>
      <c r="G713" s="185" t="s">
        <v>4636</v>
      </c>
      <c r="H713" s="182"/>
      <c r="I713" s="175"/>
      <c r="J713" s="175"/>
      <c r="K713" s="175"/>
      <c r="L713" s="175"/>
      <c r="M713" s="175"/>
      <c r="N713" s="175"/>
      <c r="O713" s="175"/>
      <c r="P713" s="175"/>
      <c r="Q713" s="175"/>
      <c r="R713" s="175"/>
      <c r="S713" s="175"/>
      <c r="T713" s="175"/>
      <c r="U713" s="175"/>
      <c r="V713" s="175"/>
      <c r="W713" s="175"/>
      <c r="X713" s="175"/>
      <c r="Y713" s="175"/>
      <c r="Z713" s="175"/>
      <c r="AA713" s="175"/>
      <c r="AB713" s="175"/>
      <c r="AC713" s="175"/>
      <c r="AD713" s="175"/>
      <c r="AE713" s="175"/>
      <c r="AF713" s="175"/>
      <c r="AG713" s="175"/>
      <c r="AH713" s="175"/>
      <c r="AI713" s="175"/>
      <c r="AJ713" s="175"/>
      <c r="AK713" s="175"/>
      <c r="AL713" s="175"/>
      <c r="AM713" s="175"/>
      <c r="AN713" s="175"/>
      <c r="AO713" s="175"/>
      <c r="AP713" s="175"/>
      <c r="AQ713" s="175"/>
      <c r="AR713" s="175"/>
    </row>
    <row r="714" spans="1:44" ht="102" x14ac:dyDescent="0.3">
      <c r="A714" s="175"/>
      <c r="B714" s="181" t="s">
        <v>1775</v>
      </c>
      <c r="C714" s="182" t="s">
        <v>1776</v>
      </c>
      <c r="D714" s="183">
        <v>584.12</v>
      </c>
      <c r="E714" s="184">
        <v>584.12</v>
      </c>
      <c r="F714" s="185" t="s">
        <v>4636</v>
      </c>
      <c r="G714" s="186" t="s">
        <v>2680</v>
      </c>
      <c r="H714" s="187"/>
      <c r="I714" s="175"/>
      <c r="J714" s="175"/>
      <c r="K714" s="175"/>
      <c r="L714" s="175"/>
      <c r="M714" s="175"/>
      <c r="N714" s="175"/>
      <c r="O714" s="175"/>
      <c r="P714" s="175"/>
      <c r="Q714" s="175"/>
      <c r="R714" s="175"/>
      <c r="S714" s="175"/>
      <c r="T714" s="175"/>
      <c r="U714" s="175"/>
      <c r="V714" s="175"/>
      <c r="W714" s="175"/>
      <c r="X714" s="175"/>
      <c r="Y714" s="175"/>
      <c r="Z714" s="175"/>
      <c r="AA714" s="175"/>
      <c r="AB714" s="175"/>
      <c r="AC714" s="175"/>
      <c r="AD714" s="175"/>
      <c r="AE714" s="175"/>
      <c r="AF714" s="175"/>
      <c r="AG714" s="175"/>
      <c r="AH714" s="175"/>
      <c r="AI714" s="175"/>
      <c r="AJ714" s="175"/>
      <c r="AK714" s="175"/>
      <c r="AL714" s="175"/>
      <c r="AM714" s="175"/>
      <c r="AN714" s="175"/>
      <c r="AO714" s="175"/>
      <c r="AP714" s="175"/>
      <c r="AQ714" s="175"/>
      <c r="AR714" s="175"/>
    </row>
    <row r="715" spans="1:44" ht="102" hidden="1" x14ac:dyDescent="0.3">
      <c r="A715" s="175"/>
      <c r="B715" s="185" t="s">
        <v>4636</v>
      </c>
      <c r="C715" s="182"/>
      <c r="D715" s="183">
        <v>584.12</v>
      </c>
      <c r="E715" s="184">
        <v>584.12</v>
      </c>
      <c r="F715" s="186" t="s">
        <v>2680</v>
      </c>
      <c r="G715" s="181" t="s">
        <v>829</v>
      </c>
      <c r="H715" s="182" t="s">
        <v>830</v>
      </c>
      <c r="I715" s="175"/>
      <c r="J715" s="175"/>
      <c r="K715" s="175"/>
      <c r="L715" s="175"/>
      <c r="M715" s="175"/>
      <c r="N715" s="175"/>
      <c r="O715" s="175"/>
      <c r="P715" s="175"/>
      <c r="Q715" s="175"/>
      <c r="R715" s="175"/>
      <c r="S715" s="175"/>
      <c r="T715" s="175"/>
      <c r="U715" s="175"/>
      <c r="V715" s="175"/>
      <c r="W715" s="175"/>
      <c r="X715" s="175"/>
      <c r="Y715" s="175"/>
      <c r="Z715" s="175"/>
      <c r="AA715" s="175"/>
      <c r="AB715" s="175"/>
      <c r="AC715" s="175"/>
      <c r="AD715" s="175"/>
      <c r="AE715" s="175"/>
      <c r="AF715" s="175"/>
      <c r="AG715" s="175"/>
      <c r="AH715" s="175"/>
      <c r="AI715" s="175"/>
      <c r="AJ715" s="175"/>
      <c r="AK715" s="175"/>
      <c r="AL715" s="175"/>
      <c r="AM715" s="175"/>
      <c r="AN715" s="175"/>
      <c r="AO715" s="175"/>
      <c r="AP715" s="175"/>
      <c r="AQ715" s="175"/>
      <c r="AR715" s="175"/>
    </row>
    <row r="716" spans="1:44" ht="102" hidden="1" x14ac:dyDescent="0.3">
      <c r="A716" s="175"/>
      <c r="B716" s="186" t="s">
        <v>2680</v>
      </c>
      <c r="C716" s="187"/>
      <c r="D716" s="183">
        <v>584.12</v>
      </c>
      <c r="E716" s="184">
        <v>584.12</v>
      </c>
      <c r="F716" s="181" t="s">
        <v>829</v>
      </c>
      <c r="G716" s="185" t="s">
        <v>4636</v>
      </c>
      <c r="H716" s="182"/>
      <c r="I716" s="175"/>
      <c r="J716" s="175"/>
      <c r="K716" s="175"/>
      <c r="L716" s="175"/>
      <c r="M716" s="175"/>
      <c r="N716" s="175"/>
      <c r="O716" s="175"/>
      <c r="P716" s="175"/>
      <c r="Q716" s="175"/>
      <c r="R716" s="175"/>
      <c r="S716" s="175"/>
      <c r="T716" s="175"/>
      <c r="U716" s="175"/>
      <c r="V716" s="175"/>
      <c r="W716" s="175"/>
      <c r="X716" s="175"/>
      <c r="Y716" s="175"/>
      <c r="Z716" s="175"/>
      <c r="AA716" s="175"/>
      <c r="AB716" s="175"/>
      <c r="AC716" s="175"/>
      <c r="AD716" s="175"/>
      <c r="AE716" s="175"/>
      <c r="AF716" s="175"/>
      <c r="AG716" s="175"/>
      <c r="AH716" s="175"/>
      <c r="AI716" s="175"/>
      <c r="AJ716" s="175"/>
      <c r="AK716" s="175"/>
      <c r="AL716" s="175"/>
      <c r="AM716" s="175"/>
      <c r="AN716" s="175"/>
      <c r="AO716" s="175"/>
      <c r="AP716" s="175"/>
      <c r="AQ716" s="175"/>
      <c r="AR716" s="175"/>
    </row>
    <row r="717" spans="1:44" ht="102" x14ac:dyDescent="0.3">
      <c r="A717" s="175"/>
      <c r="B717" s="181" t="s">
        <v>829</v>
      </c>
      <c r="C717" s="182" t="s">
        <v>830</v>
      </c>
      <c r="D717" s="183">
        <v>717.26</v>
      </c>
      <c r="E717" s="184">
        <v>717.26</v>
      </c>
      <c r="F717" s="185" t="s">
        <v>4636</v>
      </c>
      <c r="G717" s="186" t="s">
        <v>2681</v>
      </c>
      <c r="H717" s="187"/>
      <c r="I717" s="175"/>
      <c r="J717" s="175"/>
      <c r="K717" s="175"/>
      <c r="L717" s="175"/>
      <c r="M717" s="175"/>
      <c r="N717" s="175"/>
      <c r="O717" s="175"/>
      <c r="P717" s="175"/>
      <c r="Q717" s="175"/>
      <c r="R717" s="175"/>
      <c r="S717" s="175"/>
      <c r="T717" s="175"/>
      <c r="U717" s="175"/>
      <c r="V717" s="175"/>
      <c r="W717" s="175"/>
      <c r="X717" s="175"/>
      <c r="Y717" s="175"/>
      <c r="Z717" s="175"/>
      <c r="AA717" s="175"/>
      <c r="AB717" s="175"/>
      <c r="AC717" s="175"/>
      <c r="AD717" s="175"/>
      <c r="AE717" s="175"/>
      <c r="AF717" s="175"/>
      <c r="AG717" s="175"/>
      <c r="AH717" s="175"/>
      <c r="AI717" s="175"/>
      <c r="AJ717" s="175"/>
      <c r="AK717" s="175"/>
      <c r="AL717" s="175"/>
      <c r="AM717" s="175"/>
      <c r="AN717" s="175"/>
      <c r="AO717" s="175"/>
      <c r="AP717" s="175"/>
      <c r="AQ717" s="175"/>
      <c r="AR717" s="175"/>
    </row>
    <row r="718" spans="1:44" ht="102" hidden="1" x14ac:dyDescent="0.3">
      <c r="A718" s="175"/>
      <c r="B718" s="185" t="s">
        <v>4636</v>
      </c>
      <c r="C718" s="182"/>
      <c r="D718" s="183">
        <v>717.26</v>
      </c>
      <c r="E718" s="184">
        <v>717.26</v>
      </c>
      <c r="F718" s="186" t="s">
        <v>2681</v>
      </c>
      <c r="G718" s="181" t="s">
        <v>2049</v>
      </c>
      <c r="H718" s="182" t="s">
        <v>2050</v>
      </c>
      <c r="I718" s="175"/>
      <c r="J718" s="175"/>
      <c r="K718" s="175"/>
      <c r="L718" s="175"/>
      <c r="M718" s="175"/>
      <c r="N718" s="175"/>
      <c r="O718" s="175"/>
      <c r="P718" s="175"/>
      <c r="Q718" s="175"/>
      <c r="R718" s="175"/>
      <c r="S718" s="175"/>
      <c r="T718" s="175"/>
      <c r="U718" s="175"/>
      <c r="V718" s="175"/>
      <c r="W718" s="175"/>
      <c r="X718" s="175"/>
      <c r="Y718" s="175"/>
      <c r="Z718" s="175"/>
      <c r="AA718" s="175"/>
      <c r="AB718" s="175"/>
      <c r="AC718" s="175"/>
      <c r="AD718" s="175"/>
      <c r="AE718" s="175"/>
      <c r="AF718" s="175"/>
      <c r="AG718" s="175"/>
      <c r="AH718" s="175"/>
      <c r="AI718" s="175"/>
      <c r="AJ718" s="175"/>
      <c r="AK718" s="175"/>
      <c r="AL718" s="175"/>
      <c r="AM718" s="175"/>
      <c r="AN718" s="175"/>
      <c r="AO718" s="175"/>
      <c r="AP718" s="175"/>
      <c r="AQ718" s="175"/>
      <c r="AR718" s="175"/>
    </row>
    <row r="719" spans="1:44" ht="102" hidden="1" x14ac:dyDescent="0.3">
      <c r="A719" s="175"/>
      <c r="B719" s="186" t="s">
        <v>2681</v>
      </c>
      <c r="C719" s="187"/>
      <c r="D719" s="183">
        <v>717.26</v>
      </c>
      <c r="E719" s="184">
        <v>717.26</v>
      </c>
      <c r="F719" s="181" t="s">
        <v>2049</v>
      </c>
      <c r="G719" s="185" t="s">
        <v>4636</v>
      </c>
      <c r="H719" s="182"/>
      <c r="I719" s="175"/>
      <c r="J719" s="175"/>
      <c r="K719" s="175"/>
      <c r="L719" s="175"/>
      <c r="M719" s="175"/>
      <c r="N719" s="175"/>
      <c r="O719" s="175"/>
      <c r="P719" s="175"/>
      <c r="Q719" s="175"/>
      <c r="R719" s="175"/>
      <c r="S719" s="175"/>
      <c r="T719" s="175"/>
      <c r="U719" s="175"/>
      <c r="V719" s="175"/>
      <c r="W719" s="175"/>
      <c r="X719" s="175"/>
      <c r="Y719" s="175"/>
      <c r="Z719" s="175"/>
      <c r="AA719" s="175"/>
      <c r="AB719" s="175"/>
      <c r="AC719" s="175"/>
      <c r="AD719" s="175"/>
      <c r="AE719" s="175"/>
      <c r="AF719" s="175"/>
      <c r="AG719" s="175"/>
      <c r="AH719" s="175"/>
      <c r="AI719" s="175"/>
      <c r="AJ719" s="175"/>
      <c r="AK719" s="175"/>
      <c r="AL719" s="175"/>
      <c r="AM719" s="175"/>
      <c r="AN719" s="175"/>
      <c r="AO719" s="175"/>
      <c r="AP719" s="175"/>
      <c r="AQ719" s="175"/>
      <c r="AR719" s="175"/>
    </row>
    <row r="720" spans="1:44" ht="102" x14ac:dyDescent="0.3">
      <c r="A720" s="175"/>
      <c r="B720" s="181" t="s">
        <v>2049</v>
      </c>
      <c r="C720" s="182" t="s">
        <v>2050</v>
      </c>
      <c r="D720" s="183">
        <v>670.02</v>
      </c>
      <c r="E720" s="184">
        <v>670.02</v>
      </c>
      <c r="F720" s="185" t="s">
        <v>4636</v>
      </c>
      <c r="G720" s="186" t="s">
        <v>2682</v>
      </c>
      <c r="H720" s="187"/>
      <c r="I720" s="175"/>
      <c r="J720" s="175"/>
      <c r="K720" s="175"/>
      <c r="L720" s="175"/>
      <c r="M720" s="175"/>
      <c r="N720" s="175"/>
      <c r="O720" s="175"/>
      <c r="P720" s="175"/>
      <c r="Q720" s="175"/>
      <c r="R720" s="175"/>
      <c r="S720" s="175"/>
      <c r="T720" s="175"/>
      <c r="U720" s="175"/>
      <c r="V720" s="175"/>
      <c r="W720" s="175"/>
      <c r="X720" s="175"/>
      <c r="Y720" s="175"/>
      <c r="Z720" s="175"/>
      <c r="AA720" s="175"/>
      <c r="AB720" s="175"/>
      <c r="AC720" s="175"/>
      <c r="AD720" s="175"/>
      <c r="AE720" s="175"/>
      <c r="AF720" s="175"/>
      <c r="AG720" s="175"/>
      <c r="AH720" s="175"/>
      <c r="AI720" s="175"/>
      <c r="AJ720" s="175"/>
      <c r="AK720" s="175"/>
      <c r="AL720" s="175"/>
      <c r="AM720" s="175"/>
      <c r="AN720" s="175"/>
      <c r="AO720" s="175"/>
      <c r="AP720" s="175"/>
      <c r="AQ720" s="175"/>
      <c r="AR720" s="175"/>
    </row>
    <row r="721" spans="1:44" ht="102" hidden="1" x14ac:dyDescent="0.3">
      <c r="A721" s="175"/>
      <c r="B721" s="185" t="s">
        <v>4636</v>
      </c>
      <c r="C721" s="182"/>
      <c r="D721" s="183">
        <v>670.02</v>
      </c>
      <c r="E721" s="184">
        <v>670.02</v>
      </c>
      <c r="F721" s="186" t="s">
        <v>2682</v>
      </c>
      <c r="G721" s="181" t="s">
        <v>1781</v>
      </c>
      <c r="H721" s="182" t="s">
        <v>1782</v>
      </c>
      <c r="I721" s="175"/>
      <c r="J721" s="175"/>
      <c r="K721" s="175"/>
      <c r="L721" s="175"/>
      <c r="M721" s="175"/>
      <c r="N721" s="175"/>
      <c r="O721" s="175"/>
      <c r="P721" s="175"/>
      <c r="Q721" s="175"/>
      <c r="R721" s="175"/>
      <c r="S721" s="175"/>
      <c r="T721" s="175"/>
      <c r="U721" s="175"/>
      <c r="V721" s="175"/>
      <c r="W721" s="175"/>
      <c r="X721" s="175"/>
      <c r="Y721" s="175"/>
      <c r="Z721" s="175"/>
      <c r="AA721" s="175"/>
      <c r="AB721" s="175"/>
      <c r="AC721" s="175"/>
      <c r="AD721" s="175"/>
      <c r="AE721" s="175"/>
      <c r="AF721" s="175"/>
      <c r="AG721" s="175"/>
      <c r="AH721" s="175"/>
      <c r="AI721" s="175"/>
      <c r="AJ721" s="175"/>
      <c r="AK721" s="175"/>
      <c r="AL721" s="175"/>
      <c r="AM721" s="175"/>
      <c r="AN721" s="175"/>
      <c r="AO721" s="175"/>
      <c r="AP721" s="175"/>
      <c r="AQ721" s="175"/>
      <c r="AR721" s="175"/>
    </row>
    <row r="722" spans="1:44" ht="102" hidden="1" x14ac:dyDescent="0.3">
      <c r="A722" s="175"/>
      <c r="B722" s="186" t="s">
        <v>2682</v>
      </c>
      <c r="C722" s="187"/>
      <c r="D722" s="183">
        <v>670.02</v>
      </c>
      <c r="E722" s="184">
        <v>670.02</v>
      </c>
      <c r="F722" s="181" t="s">
        <v>1781</v>
      </c>
      <c r="G722" s="185" t="s">
        <v>4636</v>
      </c>
      <c r="H722" s="182"/>
      <c r="I722" s="175"/>
      <c r="J722" s="175"/>
      <c r="K722" s="175"/>
      <c r="L722" s="175"/>
      <c r="M722" s="175"/>
      <c r="N722" s="175"/>
      <c r="O722" s="175"/>
      <c r="P722" s="175"/>
      <c r="Q722" s="175"/>
      <c r="R722" s="175"/>
      <c r="S722" s="175"/>
      <c r="T722" s="175"/>
      <c r="U722" s="175"/>
      <c r="V722" s="175"/>
      <c r="W722" s="175"/>
      <c r="X722" s="175"/>
      <c r="Y722" s="175"/>
      <c r="Z722" s="175"/>
      <c r="AA722" s="175"/>
      <c r="AB722" s="175"/>
      <c r="AC722" s="175"/>
      <c r="AD722" s="175"/>
      <c r="AE722" s="175"/>
      <c r="AF722" s="175"/>
      <c r="AG722" s="175"/>
      <c r="AH722" s="175"/>
      <c r="AI722" s="175"/>
      <c r="AJ722" s="175"/>
      <c r="AK722" s="175"/>
      <c r="AL722" s="175"/>
      <c r="AM722" s="175"/>
      <c r="AN722" s="175"/>
      <c r="AO722" s="175"/>
      <c r="AP722" s="175"/>
      <c r="AQ722" s="175"/>
      <c r="AR722" s="175"/>
    </row>
    <row r="723" spans="1:44" ht="102" x14ac:dyDescent="0.3">
      <c r="A723" s="175"/>
      <c r="B723" s="181" t="s">
        <v>1781</v>
      </c>
      <c r="C723" s="182" t="s">
        <v>1782</v>
      </c>
      <c r="D723" s="183">
        <v>584.12</v>
      </c>
      <c r="E723" s="184">
        <v>584.12</v>
      </c>
      <c r="F723" s="185" t="s">
        <v>4636</v>
      </c>
      <c r="G723" s="186" t="s">
        <v>2683</v>
      </c>
      <c r="H723" s="187"/>
      <c r="I723" s="175"/>
      <c r="J723" s="175"/>
      <c r="K723" s="175"/>
      <c r="L723" s="175"/>
      <c r="M723" s="175"/>
      <c r="N723" s="175"/>
      <c r="O723" s="175"/>
      <c r="P723" s="175"/>
      <c r="Q723" s="175"/>
      <c r="R723" s="175"/>
      <c r="S723" s="175"/>
      <c r="T723" s="175"/>
      <c r="U723" s="175"/>
      <c r="V723" s="175"/>
      <c r="W723" s="175"/>
      <c r="X723" s="175"/>
      <c r="Y723" s="175"/>
      <c r="Z723" s="175"/>
      <c r="AA723" s="175"/>
      <c r="AB723" s="175"/>
      <c r="AC723" s="175"/>
      <c r="AD723" s="175"/>
      <c r="AE723" s="175"/>
      <c r="AF723" s="175"/>
      <c r="AG723" s="175"/>
      <c r="AH723" s="175"/>
      <c r="AI723" s="175"/>
      <c r="AJ723" s="175"/>
      <c r="AK723" s="175"/>
      <c r="AL723" s="175"/>
      <c r="AM723" s="175"/>
      <c r="AN723" s="175"/>
      <c r="AO723" s="175"/>
      <c r="AP723" s="175"/>
      <c r="AQ723" s="175"/>
      <c r="AR723" s="175"/>
    </row>
    <row r="724" spans="1:44" ht="102" hidden="1" x14ac:dyDescent="0.3">
      <c r="A724" s="175"/>
      <c r="B724" s="185" t="s">
        <v>4636</v>
      </c>
      <c r="C724" s="182"/>
      <c r="D724" s="183">
        <v>584.12</v>
      </c>
      <c r="E724" s="184">
        <v>584.12</v>
      </c>
      <c r="F724" s="186" t="s">
        <v>2683</v>
      </c>
      <c r="G724" s="181" t="s">
        <v>584</v>
      </c>
      <c r="H724" s="182" t="s">
        <v>585</v>
      </c>
      <c r="I724" s="175"/>
      <c r="J724" s="175"/>
      <c r="K724" s="175"/>
      <c r="L724" s="175"/>
      <c r="M724" s="175"/>
      <c r="N724" s="175"/>
      <c r="O724" s="175"/>
      <c r="P724" s="175"/>
      <c r="Q724" s="175"/>
      <c r="R724" s="175"/>
      <c r="S724" s="175"/>
      <c r="T724" s="175"/>
      <c r="U724" s="175"/>
      <c r="V724" s="175"/>
      <c r="W724" s="175"/>
      <c r="X724" s="175"/>
      <c r="Y724" s="175"/>
      <c r="Z724" s="175"/>
      <c r="AA724" s="175"/>
      <c r="AB724" s="175"/>
      <c r="AC724" s="175"/>
      <c r="AD724" s="175"/>
      <c r="AE724" s="175"/>
      <c r="AF724" s="175"/>
      <c r="AG724" s="175"/>
      <c r="AH724" s="175"/>
      <c r="AI724" s="175"/>
      <c r="AJ724" s="175"/>
      <c r="AK724" s="175"/>
      <c r="AL724" s="175"/>
      <c r="AM724" s="175"/>
      <c r="AN724" s="175"/>
      <c r="AO724" s="175"/>
      <c r="AP724" s="175"/>
      <c r="AQ724" s="175"/>
      <c r="AR724" s="175"/>
    </row>
    <row r="725" spans="1:44" ht="102" hidden="1" x14ac:dyDescent="0.3">
      <c r="A725" s="175"/>
      <c r="B725" s="186" t="s">
        <v>2683</v>
      </c>
      <c r="C725" s="187"/>
      <c r="D725" s="183">
        <v>584.12</v>
      </c>
      <c r="E725" s="184">
        <v>584.12</v>
      </c>
      <c r="F725" s="181" t="s">
        <v>584</v>
      </c>
      <c r="G725" s="185" t="s">
        <v>4636</v>
      </c>
      <c r="H725" s="182"/>
      <c r="I725" s="175"/>
      <c r="J725" s="175"/>
      <c r="K725" s="175"/>
      <c r="L725" s="175"/>
      <c r="M725" s="175"/>
      <c r="N725" s="175"/>
      <c r="O725" s="175"/>
      <c r="P725" s="175"/>
      <c r="Q725" s="175"/>
      <c r="R725" s="175"/>
      <c r="S725" s="175"/>
      <c r="T725" s="175"/>
      <c r="U725" s="175"/>
      <c r="V725" s="175"/>
      <c r="W725" s="175"/>
      <c r="X725" s="175"/>
      <c r="Y725" s="175"/>
      <c r="Z725" s="175"/>
      <c r="AA725" s="175"/>
      <c r="AB725" s="175"/>
      <c r="AC725" s="175"/>
      <c r="AD725" s="175"/>
      <c r="AE725" s="175"/>
      <c r="AF725" s="175"/>
      <c r="AG725" s="175"/>
      <c r="AH725" s="175"/>
      <c r="AI725" s="175"/>
      <c r="AJ725" s="175"/>
      <c r="AK725" s="175"/>
      <c r="AL725" s="175"/>
      <c r="AM725" s="175"/>
      <c r="AN725" s="175"/>
      <c r="AO725" s="175"/>
      <c r="AP725" s="175"/>
      <c r="AQ725" s="175"/>
      <c r="AR725" s="175"/>
    </row>
    <row r="726" spans="1:44" ht="102" x14ac:dyDescent="0.3">
      <c r="A726" s="175"/>
      <c r="B726" s="181" t="s">
        <v>584</v>
      </c>
      <c r="C726" s="182" t="s">
        <v>585</v>
      </c>
      <c r="D726" s="183">
        <v>743.03</v>
      </c>
      <c r="E726" s="184">
        <v>743.03</v>
      </c>
      <c r="F726" s="185" t="s">
        <v>4636</v>
      </c>
      <c r="G726" s="186" t="s">
        <v>2684</v>
      </c>
      <c r="H726" s="187"/>
      <c r="I726" s="175"/>
      <c r="J726" s="175"/>
      <c r="K726" s="175"/>
      <c r="L726" s="175"/>
      <c r="M726" s="175"/>
      <c r="N726" s="175"/>
      <c r="O726" s="175"/>
      <c r="P726" s="175"/>
      <c r="Q726" s="175"/>
      <c r="R726" s="175"/>
      <c r="S726" s="175"/>
      <c r="T726" s="175"/>
      <c r="U726" s="175"/>
      <c r="V726" s="175"/>
      <c r="W726" s="175"/>
      <c r="X726" s="175"/>
      <c r="Y726" s="175"/>
      <c r="Z726" s="175"/>
      <c r="AA726" s="175"/>
      <c r="AB726" s="175"/>
      <c r="AC726" s="175"/>
      <c r="AD726" s="175"/>
      <c r="AE726" s="175"/>
      <c r="AF726" s="175"/>
      <c r="AG726" s="175"/>
      <c r="AH726" s="175"/>
      <c r="AI726" s="175"/>
      <c r="AJ726" s="175"/>
      <c r="AK726" s="175"/>
      <c r="AL726" s="175"/>
      <c r="AM726" s="175"/>
      <c r="AN726" s="175"/>
      <c r="AO726" s="175"/>
      <c r="AP726" s="175"/>
      <c r="AQ726" s="175"/>
      <c r="AR726" s="175"/>
    </row>
    <row r="727" spans="1:44" ht="102" hidden="1" x14ac:dyDescent="0.3">
      <c r="A727" s="175"/>
      <c r="B727" s="185" t="s">
        <v>4636</v>
      </c>
      <c r="C727" s="182"/>
      <c r="D727" s="183">
        <v>743.03</v>
      </c>
      <c r="E727" s="184">
        <v>743.03</v>
      </c>
      <c r="F727" s="186" t="s">
        <v>2684</v>
      </c>
      <c r="G727" s="181" t="s">
        <v>545</v>
      </c>
      <c r="H727" s="182" t="s">
        <v>546</v>
      </c>
      <c r="I727" s="175"/>
      <c r="J727" s="175"/>
      <c r="K727" s="175"/>
      <c r="L727" s="175"/>
      <c r="M727" s="175"/>
      <c r="N727" s="175"/>
      <c r="O727" s="175"/>
      <c r="P727" s="175"/>
      <c r="Q727" s="175"/>
      <c r="R727" s="175"/>
      <c r="S727" s="175"/>
      <c r="T727" s="175"/>
      <c r="U727" s="175"/>
      <c r="V727" s="175"/>
      <c r="W727" s="175"/>
      <c r="X727" s="175"/>
      <c r="Y727" s="175"/>
      <c r="Z727" s="175"/>
      <c r="AA727" s="175"/>
      <c r="AB727" s="175"/>
      <c r="AC727" s="175"/>
      <c r="AD727" s="175"/>
      <c r="AE727" s="175"/>
      <c r="AF727" s="175"/>
      <c r="AG727" s="175"/>
      <c r="AH727" s="175"/>
      <c r="AI727" s="175"/>
      <c r="AJ727" s="175"/>
      <c r="AK727" s="175"/>
      <c r="AL727" s="175"/>
      <c r="AM727" s="175"/>
      <c r="AN727" s="175"/>
      <c r="AO727" s="175"/>
      <c r="AP727" s="175"/>
      <c r="AQ727" s="175"/>
      <c r="AR727" s="175"/>
    </row>
    <row r="728" spans="1:44" ht="102" hidden="1" x14ac:dyDescent="0.3">
      <c r="A728" s="175"/>
      <c r="B728" s="186" t="s">
        <v>2684</v>
      </c>
      <c r="C728" s="187"/>
      <c r="D728" s="183">
        <v>743.03</v>
      </c>
      <c r="E728" s="184">
        <v>743.03</v>
      </c>
      <c r="F728" s="181" t="s">
        <v>545</v>
      </c>
      <c r="G728" s="185" t="s">
        <v>4636</v>
      </c>
      <c r="H728" s="182"/>
      <c r="I728" s="175"/>
      <c r="J728" s="175"/>
      <c r="K728" s="175"/>
      <c r="L728" s="175"/>
      <c r="M728" s="175"/>
      <c r="N728" s="175"/>
      <c r="O728" s="175"/>
      <c r="P728" s="175"/>
      <c r="Q728" s="175"/>
      <c r="R728" s="175"/>
      <c r="S728" s="175"/>
      <c r="T728" s="175"/>
      <c r="U728" s="175"/>
      <c r="V728" s="175"/>
      <c r="W728" s="175"/>
      <c r="X728" s="175"/>
      <c r="Y728" s="175"/>
      <c r="Z728" s="175"/>
      <c r="AA728" s="175"/>
      <c r="AB728" s="175"/>
      <c r="AC728" s="175"/>
      <c r="AD728" s="175"/>
      <c r="AE728" s="175"/>
      <c r="AF728" s="175"/>
      <c r="AG728" s="175"/>
      <c r="AH728" s="175"/>
      <c r="AI728" s="175"/>
      <c r="AJ728" s="175"/>
      <c r="AK728" s="175"/>
      <c r="AL728" s="175"/>
      <c r="AM728" s="175"/>
      <c r="AN728" s="175"/>
      <c r="AO728" s="175"/>
      <c r="AP728" s="175"/>
      <c r="AQ728" s="175"/>
      <c r="AR728" s="175"/>
    </row>
    <row r="729" spans="1:44" ht="102" x14ac:dyDescent="0.3">
      <c r="A729" s="175"/>
      <c r="B729" s="181" t="s">
        <v>545</v>
      </c>
      <c r="C729" s="182" t="s">
        <v>546</v>
      </c>
      <c r="D729" s="183">
        <v>670.02</v>
      </c>
      <c r="E729" s="184">
        <v>670.02</v>
      </c>
      <c r="F729" s="185" t="s">
        <v>4636</v>
      </c>
      <c r="G729" s="186" t="s">
        <v>2685</v>
      </c>
      <c r="H729" s="187"/>
      <c r="I729" s="175"/>
      <c r="J729" s="175"/>
      <c r="K729" s="175"/>
      <c r="L729" s="175"/>
      <c r="M729" s="175"/>
      <c r="N729" s="175"/>
      <c r="O729" s="175"/>
      <c r="P729" s="175"/>
      <c r="Q729" s="175"/>
      <c r="R729" s="175"/>
      <c r="S729" s="175"/>
      <c r="T729" s="175"/>
      <c r="U729" s="175"/>
      <c r="V729" s="175"/>
      <c r="W729" s="175"/>
      <c r="X729" s="175"/>
      <c r="Y729" s="175"/>
      <c r="Z729" s="175"/>
      <c r="AA729" s="175"/>
      <c r="AB729" s="175"/>
      <c r="AC729" s="175"/>
      <c r="AD729" s="175"/>
      <c r="AE729" s="175"/>
      <c r="AF729" s="175"/>
      <c r="AG729" s="175"/>
      <c r="AH729" s="175"/>
      <c r="AI729" s="175"/>
      <c r="AJ729" s="175"/>
      <c r="AK729" s="175"/>
      <c r="AL729" s="175"/>
      <c r="AM729" s="175"/>
      <c r="AN729" s="175"/>
      <c r="AO729" s="175"/>
      <c r="AP729" s="175"/>
      <c r="AQ729" s="175"/>
      <c r="AR729" s="175"/>
    </row>
    <row r="730" spans="1:44" ht="102" hidden="1" x14ac:dyDescent="0.3">
      <c r="A730" s="175"/>
      <c r="B730" s="185" t="s">
        <v>4636</v>
      </c>
      <c r="C730" s="182"/>
      <c r="D730" s="183">
        <v>670.02</v>
      </c>
      <c r="E730" s="184">
        <v>670.02</v>
      </c>
      <c r="F730" s="186" t="s">
        <v>2685</v>
      </c>
      <c r="G730" s="181" t="s">
        <v>1777</v>
      </c>
      <c r="H730" s="182" t="s">
        <v>1778</v>
      </c>
      <c r="I730" s="175"/>
      <c r="J730" s="175"/>
      <c r="K730" s="175"/>
      <c r="L730" s="175"/>
      <c r="M730" s="175"/>
      <c r="N730" s="175"/>
      <c r="O730" s="175"/>
      <c r="P730" s="175"/>
      <c r="Q730" s="175"/>
      <c r="R730" s="175"/>
      <c r="S730" s="175"/>
      <c r="T730" s="175"/>
      <c r="U730" s="175"/>
      <c r="V730" s="175"/>
      <c r="W730" s="175"/>
      <c r="X730" s="175"/>
      <c r="Y730" s="175"/>
      <c r="Z730" s="175"/>
      <c r="AA730" s="175"/>
      <c r="AB730" s="175"/>
      <c r="AC730" s="175"/>
      <c r="AD730" s="175"/>
      <c r="AE730" s="175"/>
      <c r="AF730" s="175"/>
      <c r="AG730" s="175"/>
      <c r="AH730" s="175"/>
      <c r="AI730" s="175"/>
      <c r="AJ730" s="175"/>
      <c r="AK730" s="175"/>
      <c r="AL730" s="175"/>
      <c r="AM730" s="175"/>
      <c r="AN730" s="175"/>
      <c r="AO730" s="175"/>
      <c r="AP730" s="175"/>
      <c r="AQ730" s="175"/>
      <c r="AR730" s="175"/>
    </row>
    <row r="731" spans="1:44" ht="102" hidden="1" x14ac:dyDescent="0.3">
      <c r="A731" s="175"/>
      <c r="B731" s="186" t="s">
        <v>2685</v>
      </c>
      <c r="C731" s="187"/>
      <c r="D731" s="183">
        <v>670.02</v>
      </c>
      <c r="E731" s="184">
        <v>670.02</v>
      </c>
      <c r="F731" s="181" t="s">
        <v>1777</v>
      </c>
      <c r="G731" s="185" t="s">
        <v>4636</v>
      </c>
      <c r="H731" s="182"/>
      <c r="I731" s="175"/>
      <c r="J731" s="175"/>
      <c r="K731" s="175"/>
      <c r="L731" s="175"/>
      <c r="M731" s="175"/>
      <c r="N731" s="175"/>
      <c r="O731" s="175"/>
      <c r="P731" s="175"/>
      <c r="Q731" s="175"/>
      <c r="R731" s="175"/>
      <c r="S731" s="175"/>
      <c r="T731" s="175"/>
      <c r="U731" s="175"/>
      <c r="V731" s="175"/>
      <c r="W731" s="175"/>
      <c r="X731" s="175"/>
      <c r="Y731" s="175"/>
      <c r="Z731" s="175"/>
      <c r="AA731" s="175"/>
      <c r="AB731" s="175"/>
      <c r="AC731" s="175"/>
      <c r="AD731" s="175"/>
      <c r="AE731" s="175"/>
      <c r="AF731" s="175"/>
      <c r="AG731" s="175"/>
      <c r="AH731" s="175"/>
      <c r="AI731" s="175"/>
      <c r="AJ731" s="175"/>
      <c r="AK731" s="175"/>
      <c r="AL731" s="175"/>
      <c r="AM731" s="175"/>
      <c r="AN731" s="175"/>
      <c r="AO731" s="175"/>
      <c r="AP731" s="175"/>
      <c r="AQ731" s="175"/>
      <c r="AR731" s="175"/>
    </row>
    <row r="732" spans="1:44" ht="102" x14ac:dyDescent="0.3">
      <c r="A732" s="175"/>
      <c r="B732" s="181" t="s">
        <v>1777</v>
      </c>
      <c r="C732" s="182" t="s">
        <v>1778</v>
      </c>
      <c r="D732" s="183">
        <v>584.12</v>
      </c>
      <c r="E732" s="184">
        <v>584.12</v>
      </c>
      <c r="F732" s="185" t="s">
        <v>4636</v>
      </c>
      <c r="G732" s="186" t="s">
        <v>2686</v>
      </c>
      <c r="H732" s="187"/>
      <c r="I732" s="175"/>
      <c r="J732" s="175"/>
      <c r="K732" s="175"/>
      <c r="L732" s="175"/>
      <c r="M732" s="175"/>
      <c r="N732" s="175"/>
      <c r="O732" s="175"/>
      <c r="P732" s="175"/>
      <c r="Q732" s="175"/>
      <c r="R732" s="175"/>
      <c r="S732" s="175"/>
      <c r="T732" s="175"/>
      <c r="U732" s="175"/>
      <c r="V732" s="175"/>
      <c r="W732" s="175"/>
      <c r="X732" s="175"/>
      <c r="Y732" s="175"/>
      <c r="Z732" s="175"/>
      <c r="AA732" s="175"/>
      <c r="AB732" s="175"/>
      <c r="AC732" s="175"/>
      <c r="AD732" s="175"/>
      <c r="AE732" s="175"/>
      <c r="AF732" s="175"/>
      <c r="AG732" s="175"/>
      <c r="AH732" s="175"/>
      <c r="AI732" s="175"/>
      <c r="AJ732" s="175"/>
      <c r="AK732" s="175"/>
      <c r="AL732" s="175"/>
      <c r="AM732" s="175"/>
      <c r="AN732" s="175"/>
      <c r="AO732" s="175"/>
      <c r="AP732" s="175"/>
      <c r="AQ732" s="175"/>
      <c r="AR732" s="175"/>
    </row>
    <row r="733" spans="1:44" ht="102" hidden="1" x14ac:dyDescent="0.3">
      <c r="A733" s="175"/>
      <c r="B733" s="185" t="s">
        <v>4636</v>
      </c>
      <c r="C733" s="182"/>
      <c r="D733" s="183">
        <v>584.12</v>
      </c>
      <c r="E733" s="184">
        <v>584.12</v>
      </c>
      <c r="F733" s="186" t="s">
        <v>2686</v>
      </c>
      <c r="G733" s="181" t="s">
        <v>1899</v>
      </c>
      <c r="H733" s="182" t="s">
        <v>1900</v>
      </c>
      <c r="I733" s="175"/>
      <c r="J733" s="175"/>
      <c r="K733" s="175"/>
      <c r="L733" s="175"/>
      <c r="M733" s="175"/>
      <c r="N733" s="175"/>
      <c r="O733" s="175"/>
      <c r="P733" s="175"/>
      <c r="Q733" s="175"/>
      <c r="R733" s="175"/>
      <c r="S733" s="175"/>
      <c r="T733" s="175"/>
      <c r="U733" s="175"/>
      <c r="V733" s="175"/>
      <c r="W733" s="175"/>
      <c r="X733" s="175"/>
      <c r="Y733" s="175"/>
      <c r="Z733" s="175"/>
      <c r="AA733" s="175"/>
      <c r="AB733" s="175"/>
      <c r="AC733" s="175"/>
      <c r="AD733" s="175"/>
      <c r="AE733" s="175"/>
      <c r="AF733" s="175"/>
      <c r="AG733" s="175"/>
      <c r="AH733" s="175"/>
      <c r="AI733" s="175"/>
      <c r="AJ733" s="175"/>
      <c r="AK733" s="175"/>
      <c r="AL733" s="175"/>
      <c r="AM733" s="175"/>
      <c r="AN733" s="175"/>
      <c r="AO733" s="175"/>
      <c r="AP733" s="175"/>
      <c r="AQ733" s="175"/>
      <c r="AR733" s="175"/>
    </row>
    <row r="734" spans="1:44" ht="102" hidden="1" x14ac:dyDescent="0.3">
      <c r="A734" s="175"/>
      <c r="B734" s="186" t="s">
        <v>2686</v>
      </c>
      <c r="C734" s="187"/>
      <c r="D734" s="183">
        <v>584.12</v>
      </c>
      <c r="E734" s="184">
        <v>584.12</v>
      </c>
      <c r="F734" s="181" t="s">
        <v>1899</v>
      </c>
      <c r="G734" s="185" t="s">
        <v>4636</v>
      </c>
      <c r="H734" s="182"/>
      <c r="I734" s="175"/>
      <c r="J734" s="175"/>
      <c r="K734" s="175"/>
      <c r="L734" s="175"/>
      <c r="M734" s="175"/>
      <c r="N734" s="175"/>
      <c r="O734" s="175"/>
      <c r="P734" s="175"/>
      <c r="Q734" s="175"/>
      <c r="R734" s="175"/>
      <c r="S734" s="175"/>
      <c r="T734" s="175"/>
      <c r="U734" s="175"/>
      <c r="V734" s="175"/>
      <c r="W734" s="175"/>
      <c r="X734" s="175"/>
      <c r="Y734" s="175"/>
      <c r="Z734" s="175"/>
      <c r="AA734" s="175"/>
      <c r="AB734" s="175"/>
      <c r="AC734" s="175"/>
      <c r="AD734" s="175"/>
      <c r="AE734" s="175"/>
      <c r="AF734" s="175"/>
      <c r="AG734" s="175"/>
      <c r="AH734" s="175"/>
      <c r="AI734" s="175"/>
      <c r="AJ734" s="175"/>
      <c r="AK734" s="175"/>
      <c r="AL734" s="175"/>
      <c r="AM734" s="175"/>
      <c r="AN734" s="175"/>
      <c r="AO734" s="175"/>
      <c r="AP734" s="175"/>
      <c r="AQ734" s="175"/>
      <c r="AR734" s="175"/>
    </row>
    <row r="735" spans="1:44" ht="102" x14ac:dyDescent="0.3">
      <c r="A735" s="175"/>
      <c r="B735" s="181" t="s">
        <v>1899</v>
      </c>
      <c r="C735" s="182" t="s">
        <v>1900</v>
      </c>
      <c r="D735" s="183">
        <v>743.03</v>
      </c>
      <c r="E735" s="184">
        <v>743.03</v>
      </c>
      <c r="F735" s="185" t="s">
        <v>4636</v>
      </c>
      <c r="G735" s="186" t="s">
        <v>2687</v>
      </c>
      <c r="H735" s="187"/>
      <c r="I735" s="175"/>
      <c r="J735" s="175"/>
      <c r="K735" s="175"/>
      <c r="L735" s="175"/>
      <c r="M735" s="175"/>
      <c r="N735" s="175"/>
      <c r="O735" s="175"/>
      <c r="P735" s="175"/>
      <c r="Q735" s="175"/>
      <c r="R735" s="175"/>
      <c r="S735" s="175"/>
      <c r="T735" s="175"/>
      <c r="U735" s="175"/>
      <c r="V735" s="175"/>
      <c r="W735" s="175"/>
      <c r="X735" s="175"/>
      <c r="Y735" s="175"/>
      <c r="Z735" s="175"/>
      <c r="AA735" s="175"/>
      <c r="AB735" s="175"/>
      <c r="AC735" s="175"/>
      <c r="AD735" s="175"/>
      <c r="AE735" s="175"/>
      <c r="AF735" s="175"/>
      <c r="AG735" s="175"/>
      <c r="AH735" s="175"/>
      <c r="AI735" s="175"/>
      <c r="AJ735" s="175"/>
      <c r="AK735" s="175"/>
      <c r="AL735" s="175"/>
      <c r="AM735" s="175"/>
      <c r="AN735" s="175"/>
      <c r="AO735" s="175"/>
      <c r="AP735" s="175"/>
      <c r="AQ735" s="175"/>
      <c r="AR735" s="175"/>
    </row>
    <row r="736" spans="1:44" ht="102" hidden="1" x14ac:dyDescent="0.3">
      <c r="A736" s="175"/>
      <c r="B736" s="185" t="s">
        <v>4636</v>
      </c>
      <c r="C736" s="182"/>
      <c r="D736" s="183">
        <v>743.03</v>
      </c>
      <c r="E736" s="184">
        <v>743.03</v>
      </c>
      <c r="F736" s="186" t="s">
        <v>2687</v>
      </c>
      <c r="G736" s="181" t="s">
        <v>1312</v>
      </c>
      <c r="H736" s="182" t="s">
        <v>1313</v>
      </c>
      <c r="I736" s="175"/>
      <c r="J736" s="175"/>
      <c r="K736" s="175"/>
      <c r="L736" s="175"/>
      <c r="M736" s="175"/>
      <c r="N736" s="175"/>
      <c r="O736" s="175"/>
      <c r="P736" s="175"/>
      <c r="Q736" s="175"/>
      <c r="R736" s="175"/>
      <c r="S736" s="175"/>
      <c r="T736" s="175"/>
      <c r="U736" s="175"/>
      <c r="V736" s="175"/>
      <c r="W736" s="175"/>
      <c r="X736" s="175"/>
      <c r="Y736" s="175"/>
      <c r="Z736" s="175"/>
      <c r="AA736" s="175"/>
      <c r="AB736" s="175"/>
      <c r="AC736" s="175"/>
      <c r="AD736" s="175"/>
      <c r="AE736" s="175"/>
      <c r="AF736" s="175"/>
      <c r="AG736" s="175"/>
      <c r="AH736" s="175"/>
      <c r="AI736" s="175"/>
      <c r="AJ736" s="175"/>
      <c r="AK736" s="175"/>
      <c r="AL736" s="175"/>
      <c r="AM736" s="175"/>
      <c r="AN736" s="175"/>
      <c r="AO736" s="175"/>
      <c r="AP736" s="175"/>
      <c r="AQ736" s="175"/>
      <c r="AR736" s="175"/>
    </row>
    <row r="737" spans="1:44" ht="102" hidden="1" x14ac:dyDescent="0.3">
      <c r="A737" s="175"/>
      <c r="B737" s="186" t="s">
        <v>2687</v>
      </c>
      <c r="C737" s="187"/>
      <c r="D737" s="183">
        <v>743.03</v>
      </c>
      <c r="E737" s="184">
        <v>743.03</v>
      </c>
      <c r="F737" s="181" t="s">
        <v>1312</v>
      </c>
      <c r="G737" s="185" t="s">
        <v>4636</v>
      </c>
      <c r="H737" s="182"/>
      <c r="I737" s="175"/>
      <c r="J737" s="175"/>
      <c r="K737" s="175"/>
      <c r="L737" s="175"/>
      <c r="M737" s="175"/>
      <c r="N737" s="175"/>
      <c r="O737" s="175"/>
      <c r="P737" s="175"/>
      <c r="Q737" s="175"/>
      <c r="R737" s="175"/>
      <c r="S737" s="175"/>
      <c r="T737" s="175"/>
      <c r="U737" s="175"/>
      <c r="V737" s="175"/>
      <c r="W737" s="175"/>
      <c r="X737" s="175"/>
      <c r="Y737" s="175"/>
      <c r="Z737" s="175"/>
      <c r="AA737" s="175"/>
      <c r="AB737" s="175"/>
      <c r="AC737" s="175"/>
      <c r="AD737" s="175"/>
      <c r="AE737" s="175"/>
      <c r="AF737" s="175"/>
      <c r="AG737" s="175"/>
      <c r="AH737" s="175"/>
      <c r="AI737" s="175"/>
      <c r="AJ737" s="175"/>
      <c r="AK737" s="175"/>
      <c r="AL737" s="175"/>
      <c r="AM737" s="175"/>
      <c r="AN737" s="175"/>
      <c r="AO737" s="175"/>
      <c r="AP737" s="175"/>
      <c r="AQ737" s="175"/>
      <c r="AR737" s="175"/>
    </row>
    <row r="738" spans="1:44" ht="102" x14ac:dyDescent="0.3">
      <c r="A738" s="175"/>
      <c r="B738" s="181" t="s">
        <v>1312</v>
      </c>
      <c r="C738" s="182" t="s">
        <v>1313</v>
      </c>
      <c r="D738" s="183">
        <v>670.02</v>
      </c>
      <c r="E738" s="184">
        <v>670.02</v>
      </c>
      <c r="F738" s="185" t="s">
        <v>4636</v>
      </c>
      <c r="G738" s="186" t="s">
        <v>2688</v>
      </c>
      <c r="H738" s="187"/>
      <c r="I738" s="175"/>
      <c r="J738" s="175"/>
      <c r="K738" s="175"/>
      <c r="L738" s="175"/>
      <c r="M738" s="175"/>
      <c r="N738" s="175"/>
      <c r="O738" s="175"/>
      <c r="P738" s="175"/>
      <c r="Q738" s="175"/>
      <c r="R738" s="175"/>
      <c r="S738" s="175"/>
      <c r="T738" s="175"/>
      <c r="U738" s="175"/>
      <c r="V738" s="175"/>
      <c r="W738" s="175"/>
      <c r="X738" s="175"/>
      <c r="Y738" s="175"/>
      <c r="Z738" s="175"/>
      <c r="AA738" s="175"/>
      <c r="AB738" s="175"/>
      <c r="AC738" s="175"/>
      <c r="AD738" s="175"/>
      <c r="AE738" s="175"/>
      <c r="AF738" s="175"/>
      <c r="AG738" s="175"/>
      <c r="AH738" s="175"/>
      <c r="AI738" s="175"/>
      <c r="AJ738" s="175"/>
      <c r="AK738" s="175"/>
      <c r="AL738" s="175"/>
      <c r="AM738" s="175"/>
      <c r="AN738" s="175"/>
      <c r="AO738" s="175"/>
      <c r="AP738" s="175"/>
      <c r="AQ738" s="175"/>
      <c r="AR738" s="175"/>
    </row>
    <row r="739" spans="1:44" ht="102" hidden="1" x14ac:dyDescent="0.3">
      <c r="A739" s="175"/>
      <c r="B739" s="185" t="s">
        <v>4636</v>
      </c>
      <c r="C739" s="182"/>
      <c r="D739" s="183">
        <v>670.02</v>
      </c>
      <c r="E739" s="184">
        <v>670.02</v>
      </c>
      <c r="F739" s="186" t="s">
        <v>2688</v>
      </c>
      <c r="G739" s="181" t="s">
        <v>2319</v>
      </c>
      <c r="H739" s="182" t="s">
        <v>2320</v>
      </c>
      <c r="I739" s="175"/>
      <c r="J739" s="175"/>
      <c r="K739" s="175"/>
      <c r="L739" s="175"/>
      <c r="M739" s="175"/>
      <c r="N739" s="175"/>
      <c r="O739" s="175"/>
      <c r="P739" s="175"/>
      <c r="Q739" s="175"/>
      <c r="R739" s="175"/>
      <c r="S739" s="175"/>
      <c r="T739" s="175"/>
      <c r="U739" s="175"/>
      <c r="V739" s="175"/>
      <c r="W739" s="175"/>
      <c r="X739" s="175"/>
      <c r="Y739" s="175"/>
      <c r="Z739" s="175"/>
      <c r="AA739" s="175"/>
      <c r="AB739" s="175"/>
      <c r="AC739" s="175"/>
      <c r="AD739" s="175"/>
      <c r="AE739" s="175"/>
      <c r="AF739" s="175"/>
      <c r="AG739" s="175"/>
      <c r="AH739" s="175"/>
      <c r="AI739" s="175"/>
      <c r="AJ739" s="175"/>
      <c r="AK739" s="175"/>
      <c r="AL739" s="175"/>
      <c r="AM739" s="175"/>
      <c r="AN739" s="175"/>
      <c r="AO739" s="175"/>
      <c r="AP739" s="175"/>
      <c r="AQ739" s="175"/>
      <c r="AR739" s="175"/>
    </row>
    <row r="740" spans="1:44" ht="102" hidden="1" x14ac:dyDescent="0.3">
      <c r="A740" s="175"/>
      <c r="B740" s="186" t="s">
        <v>2688</v>
      </c>
      <c r="C740" s="187"/>
      <c r="D740" s="183">
        <v>670.02</v>
      </c>
      <c r="E740" s="184">
        <v>670.02</v>
      </c>
      <c r="F740" s="181" t="s">
        <v>2319</v>
      </c>
      <c r="G740" s="185" t="s">
        <v>4636</v>
      </c>
      <c r="H740" s="182"/>
      <c r="I740" s="175"/>
      <c r="J740" s="175"/>
      <c r="K740" s="175"/>
      <c r="L740" s="175"/>
      <c r="M740" s="175"/>
      <c r="N740" s="175"/>
      <c r="O740" s="175"/>
      <c r="P740" s="175"/>
      <c r="Q740" s="175"/>
      <c r="R740" s="175"/>
      <c r="S740" s="175"/>
      <c r="T740" s="175"/>
      <c r="U740" s="175"/>
      <c r="V740" s="175"/>
      <c r="W740" s="175"/>
      <c r="X740" s="175"/>
      <c r="Y740" s="175"/>
      <c r="Z740" s="175"/>
      <c r="AA740" s="175"/>
      <c r="AB740" s="175"/>
      <c r="AC740" s="175"/>
      <c r="AD740" s="175"/>
      <c r="AE740" s="175"/>
      <c r="AF740" s="175"/>
      <c r="AG740" s="175"/>
      <c r="AH740" s="175"/>
      <c r="AI740" s="175"/>
      <c r="AJ740" s="175"/>
      <c r="AK740" s="175"/>
      <c r="AL740" s="175"/>
      <c r="AM740" s="175"/>
      <c r="AN740" s="175"/>
      <c r="AO740" s="175"/>
      <c r="AP740" s="175"/>
      <c r="AQ740" s="175"/>
      <c r="AR740" s="175"/>
    </row>
    <row r="741" spans="1:44" ht="102" x14ac:dyDescent="0.3">
      <c r="A741" s="175"/>
      <c r="B741" s="181" t="s">
        <v>2319</v>
      </c>
      <c r="C741" s="182" t="s">
        <v>2320</v>
      </c>
      <c r="D741" s="183">
        <v>670.02</v>
      </c>
      <c r="E741" s="184">
        <v>670.02</v>
      </c>
      <c r="F741" s="185" t="s">
        <v>4636</v>
      </c>
      <c r="G741" s="186" t="s">
        <v>2654</v>
      </c>
      <c r="H741" s="187"/>
      <c r="I741" s="175"/>
      <c r="J741" s="175"/>
      <c r="K741" s="175"/>
      <c r="L741" s="175"/>
      <c r="M741" s="175"/>
      <c r="N741" s="175"/>
      <c r="O741" s="175"/>
      <c r="P741" s="175"/>
      <c r="Q741" s="175"/>
      <c r="R741" s="175"/>
      <c r="S741" s="175"/>
      <c r="T741" s="175"/>
      <c r="U741" s="175"/>
      <c r="V741" s="175"/>
      <c r="W741" s="175"/>
      <c r="X741" s="175"/>
      <c r="Y741" s="175"/>
      <c r="Z741" s="175"/>
      <c r="AA741" s="175"/>
      <c r="AB741" s="175"/>
      <c r="AC741" s="175"/>
      <c r="AD741" s="175"/>
      <c r="AE741" s="175"/>
      <c r="AF741" s="175"/>
      <c r="AG741" s="175"/>
      <c r="AH741" s="175"/>
      <c r="AI741" s="175"/>
      <c r="AJ741" s="175"/>
      <c r="AK741" s="175"/>
      <c r="AL741" s="175"/>
      <c r="AM741" s="175"/>
      <c r="AN741" s="175"/>
      <c r="AO741" s="175"/>
      <c r="AP741" s="175"/>
      <c r="AQ741" s="175"/>
      <c r="AR741" s="175"/>
    </row>
    <row r="742" spans="1:44" ht="102" hidden="1" x14ac:dyDescent="0.3">
      <c r="A742" s="175"/>
      <c r="B742" s="185" t="s">
        <v>4636</v>
      </c>
      <c r="C742" s="182"/>
      <c r="D742" s="183">
        <v>670.02</v>
      </c>
      <c r="E742" s="184">
        <v>670.02</v>
      </c>
      <c r="F742" s="186" t="s">
        <v>2654</v>
      </c>
      <c r="G742" s="181" t="s">
        <v>2025</v>
      </c>
      <c r="H742" s="182" t="s">
        <v>2026</v>
      </c>
      <c r="I742" s="175"/>
      <c r="J742" s="175"/>
      <c r="K742" s="175"/>
      <c r="L742" s="175"/>
      <c r="M742" s="175"/>
      <c r="N742" s="175"/>
      <c r="O742" s="175"/>
      <c r="P742" s="175"/>
      <c r="Q742" s="175"/>
      <c r="R742" s="175"/>
      <c r="S742" s="175"/>
      <c r="T742" s="175"/>
      <c r="U742" s="175"/>
      <c r="V742" s="175"/>
      <c r="W742" s="175"/>
      <c r="X742" s="175"/>
      <c r="Y742" s="175"/>
      <c r="Z742" s="175"/>
      <c r="AA742" s="175"/>
      <c r="AB742" s="175"/>
      <c r="AC742" s="175"/>
      <c r="AD742" s="175"/>
      <c r="AE742" s="175"/>
      <c r="AF742" s="175"/>
      <c r="AG742" s="175"/>
      <c r="AH742" s="175"/>
      <c r="AI742" s="175"/>
      <c r="AJ742" s="175"/>
      <c r="AK742" s="175"/>
      <c r="AL742" s="175"/>
      <c r="AM742" s="175"/>
      <c r="AN742" s="175"/>
      <c r="AO742" s="175"/>
      <c r="AP742" s="175"/>
      <c r="AQ742" s="175"/>
      <c r="AR742" s="175"/>
    </row>
    <row r="743" spans="1:44" ht="102" hidden="1" x14ac:dyDescent="0.3">
      <c r="A743" s="175"/>
      <c r="B743" s="186" t="s">
        <v>2654</v>
      </c>
      <c r="C743" s="187"/>
      <c r="D743" s="183">
        <v>670.02</v>
      </c>
      <c r="E743" s="184">
        <v>670.02</v>
      </c>
      <c r="F743" s="181" t="s">
        <v>2025</v>
      </c>
      <c r="G743" s="185" t="s">
        <v>4636</v>
      </c>
      <c r="H743" s="182"/>
      <c r="I743" s="175"/>
      <c r="J743" s="175"/>
      <c r="K743" s="175"/>
      <c r="L743" s="175"/>
      <c r="M743" s="175"/>
      <c r="N743" s="175"/>
      <c r="O743" s="175"/>
      <c r="P743" s="175"/>
      <c r="Q743" s="175"/>
      <c r="R743" s="175"/>
      <c r="S743" s="175"/>
      <c r="T743" s="175"/>
      <c r="U743" s="175"/>
      <c r="V743" s="175"/>
      <c r="W743" s="175"/>
      <c r="X743" s="175"/>
      <c r="Y743" s="175"/>
      <c r="Z743" s="175"/>
      <c r="AA743" s="175"/>
      <c r="AB743" s="175"/>
      <c r="AC743" s="175"/>
      <c r="AD743" s="175"/>
      <c r="AE743" s="175"/>
      <c r="AF743" s="175"/>
      <c r="AG743" s="175"/>
      <c r="AH743" s="175"/>
      <c r="AI743" s="175"/>
      <c r="AJ743" s="175"/>
      <c r="AK743" s="175"/>
      <c r="AL743" s="175"/>
      <c r="AM743" s="175"/>
      <c r="AN743" s="175"/>
      <c r="AO743" s="175"/>
      <c r="AP743" s="175"/>
      <c r="AQ743" s="175"/>
      <c r="AR743" s="175"/>
    </row>
    <row r="744" spans="1:44" ht="102" x14ac:dyDescent="0.3">
      <c r="A744" s="175"/>
      <c r="B744" s="181" t="s">
        <v>2025</v>
      </c>
      <c r="C744" s="182" t="s">
        <v>2026</v>
      </c>
      <c r="D744" s="183">
        <v>584.12</v>
      </c>
      <c r="E744" s="184">
        <v>584.12</v>
      </c>
      <c r="F744" s="185" t="s">
        <v>4636</v>
      </c>
      <c r="G744" s="186" t="s">
        <v>2689</v>
      </c>
      <c r="H744" s="187"/>
      <c r="I744" s="175"/>
      <c r="J744" s="175"/>
      <c r="K744" s="175"/>
      <c r="L744" s="175"/>
      <c r="M744" s="175"/>
      <c r="N744" s="175"/>
      <c r="O744" s="175"/>
      <c r="P744" s="175"/>
      <c r="Q744" s="175"/>
      <c r="R744" s="175"/>
      <c r="S744" s="175"/>
      <c r="T744" s="175"/>
      <c r="U744" s="175"/>
      <c r="V744" s="175"/>
      <c r="W744" s="175"/>
      <c r="X744" s="175"/>
      <c r="Y744" s="175"/>
      <c r="Z744" s="175"/>
      <c r="AA744" s="175"/>
      <c r="AB744" s="175"/>
      <c r="AC744" s="175"/>
      <c r="AD744" s="175"/>
      <c r="AE744" s="175"/>
      <c r="AF744" s="175"/>
      <c r="AG744" s="175"/>
      <c r="AH744" s="175"/>
      <c r="AI744" s="175"/>
      <c r="AJ744" s="175"/>
      <c r="AK744" s="175"/>
      <c r="AL744" s="175"/>
      <c r="AM744" s="175"/>
      <c r="AN744" s="175"/>
      <c r="AO744" s="175"/>
      <c r="AP744" s="175"/>
      <c r="AQ744" s="175"/>
      <c r="AR744" s="175"/>
    </row>
    <row r="745" spans="1:44" ht="102" hidden="1" x14ac:dyDescent="0.3">
      <c r="A745" s="175"/>
      <c r="B745" s="185" t="s">
        <v>4636</v>
      </c>
      <c r="C745" s="182"/>
      <c r="D745" s="183">
        <v>584.12</v>
      </c>
      <c r="E745" s="184">
        <v>584.12</v>
      </c>
      <c r="F745" s="186" t="s">
        <v>2689</v>
      </c>
      <c r="G745" s="181" t="s">
        <v>3971</v>
      </c>
      <c r="H745" s="182" t="s">
        <v>1505</v>
      </c>
      <c r="I745" s="175"/>
      <c r="J745" s="175"/>
      <c r="K745" s="175"/>
      <c r="L745" s="175"/>
      <c r="M745" s="175"/>
      <c r="N745" s="175"/>
      <c r="O745" s="175"/>
      <c r="P745" s="175"/>
      <c r="Q745" s="175"/>
      <c r="R745" s="175"/>
      <c r="S745" s="175"/>
      <c r="T745" s="175"/>
      <c r="U745" s="175"/>
      <c r="V745" s="175"/>
      <c r="W745" s="175"/>
      <c r="X745" s="175"/>
      <c r="Y745" s="175"/>
      <c r="Z745" s="175"/>
      <c r="AA745" s="175"/>
      <c r="AB745" s="175"/>
      <c r="AC745" s="175"/>
      <c r="AD745" s="175"/>
      <c r="AE745" s="175"/>
      <c r="AF745" s="175"/>
      <c r="AG745" s="175"/>
      <c r="AH745" s="175"/>
      <c r="AI745" s="175"/>
      <c r="AJ745" s="175"/>
      <c r="AK745" s="175"/>
      <c r="AL745" s="175"/>
      <c r="AM745" s="175"/>
      <c r="AN745" s="175"/>
      <c r="AO745" s="175"/>
      <c r="AP745" s="175"/>
      <c r="AQ745" s="175"/>
      <c r="AR745" s="175"/>
    </row>
    <row r="746" spans="1:44" ht="102" hidden="1" x14ac:dyDescent="0.3">
      <c r="A746" s="175"/>
      <c r="B746" s="186" t="s">
        <v>2689</v>
      </c>
      <c r="C746" s="187"/>
      <c r="D746" s="183">
        <v>584.12</v>
      </c>
      <c r="E746" s="184">
        <v>584.12</v>
      </c>
      <c r="F746" s="181" t="s">
        <v>3971</v>
      </c>
      <c r="G746" s="185" t="s">
        <v>4636</v>
      </c>
      <c r="H746" s="182"/>
      <c r="I746" s="175"/>
      <c r="J746" s="175"/>
      <c r="K746" s="175"/>
      <c r="L746" s="175"/>
      <c r="M746" s="175"/>
      <c r="N746" s="175"/>
      <c r="O746" s="175"/>
      <c r="P746" s="175"/>
      <c r="Q746" s="175"/>
      <c r="R746" s="175"/>
      <c r="S746" s="175"/>
      <c r="T746" s="175"/>
      <c r="U746" s="175"/>
      <c r="V746" s="175"/>
      <c r="W746" s="175"/>
      <c r="X746" s="175"/>
      <c r="Y746" s="175"/>
      <c r="Z746" s="175"/>
      <c r="AA746" s="175"/>
      <c r="AB746" s="175"/>
      <c r="AC746" s="175"/>
      <c r="AD746" s="175"/>
      <c r="AE746" s="175"/>
      <c r="AF746" s="175"/>
      <c r="AG746" s="175"/>
      <c r="AH746" s="175"/>
      <c r="AI746" s="175"/>
      <c r="AJ746" s="175"/>
      <c r="AK746" s="175"/>
      <c r="AL746" s="175"/>
      <c r="AM746" s="175"/>
      <c r="AN746" s="175"/>
      <c r="AO746" s="175"/>
      <c r="AP746" s="175"/>
      <c r="AQ746" s="175"/>
      <c r="AR746" s="175"/>
    </row>
    <row r="747" spans="1:44" ht="102" x14ac:dyDescent="0.3">
      <c r="A747" s="175"/>
      <c r="B747" s="181" t="s">
        <v>3971</v>
      </c>
      <c r="C747" s="182" t="s">
        <v>1505</v>
      </c>
      <c r="D747" s="183">
        <v>743.03</v>
      </c>
      <c r="E747" s="184">
        <v>743.03</v>
      </c>
      <c r="F747" s="185" t="s">
        <v>4636</v>
      </c>
      <c r="G747" s="186" t="s">
        <v>4528</v>
      </c>
      <c r="H747" s="187"/>
      <c r="I747" s="175"/>
      <c r="J747" s="175"/>
      <c r="K747" s="175"/>
      <c r="L747" s="175"/>
      <c r="M747" s="175"/>
      <c r="N747" s="175"/>
      <c r="O747" s="175"/>
      <c r="P747" s="175"/>
      <c r="Q747" s="175"/>
      <c r="R747" s="175"/>
      <c r="S747" s="175"/>
      <c r="T747" s="175"/>
      <c r="U747" s="175"/>
      <c r="V747" s="175"/>
      <c r="W747" s="175"/>
      <c r="X747" s="175"/>
      <c r="Y747" s="175"/>
      <c r="Z747" s="175"/>
      <c r="AA747" s="175"/>
      <c r="AB747" s="175"/>
      <c r="AC747" s="175"/>
      <c r="AD747" s="175"/>
      <c r="AE747" s="175"/>
      <c r="AF747" s="175"/>
      <c r="AG747" s="175"/>
      <c r="AH747" s="175"/>
      <c r="AI747" s="175"/>
      <c r="AJ747" s="175"/>
      <c r="AK747" s="175"/>
      <c r="AL747" s="175"/>
      <c r="AM747" s="175"/>
      <c r="AN747" s="175"/>
      <c r="AO747" s="175"/>
      <c r="AP747" s="175"/>
      <c r="AQ747" s="175"/>
      <c r="AR747" s="175"/>
    </row>
    <row r="748" spans="1:44" ht="102" hidden="1" x14ac:dyDescent="0.3">
      <c r="A748" s="175"/>
      <c r="B748" s="185" t="s">
        <v>4636</v>
      </c>
      <c r="C748" s="182"/>
      <c r="D748" s="183">
        <v>743.03</v>
      </c>
      <c r="E748" s="184">
        <v>743.03</v>
      </c>
      <c r="F748" s="186" t="s">
        <v>4528</v>
      </c>
      <c r="G748" s="181" t="s">
        <v>1814</v>
      </c>
      <c r="H748" s="182" t="s">
        <v>1815</v>
      </c>
      <c r="I748" s="175"/>
      <c r="J748" s="175"/>
      <c r="K748" s="175"/>
      <c r="L748" s="175"/>
      <c r="M748" s="175"/>
      <c r="N748" s="175"/>
      <c r="O748" s="175"/>
      <c r="P748" s="175"/>
      <c r="Q748" s="175"/>
      <c r="R748" s="175"/>
      <c r="S748" s="175"/>
      <c r="T748" s="175"/>
      <c r="U748" s="175"/>
      <c r="V748" s="175"/>
      <c r="W748" s="175"/>
      <c r="X748" s="175"/>
      <c r="Y748" s="175"/>
      <c r="Z748" s="175"/>
      <c r="AA748" s="175"/>
      <c r="AB748" s="175"/>
      <c r="AC748" s="175"/>
      <c r="AD748" s="175"/>
      <c r="AE748" s="175"/>
      <c r="AF748" s="175"/>
      <c r="AG748" s="175"/>
      <c r="AH748" s="175"/>
      <c r="AI748" s="175"/>
      <c r="AJ748" s="175"/>
      <c r="AK748" s="175"/>
      <c r="AL748" s="175"/>
      <c r="AM748" s="175"/>
      <c r="AN748" s="175"/>
      <c r="AO748" s="175"/>
      <c r="AP748" s="175"/>
      <c r="AQ748" s="175"/>
      <c r="AR748" s="175"/>
    </row>
    <row r="749" spans="1:44" ht="102" hidden="1" x14ac:dyDescent="0.3">
      <c r="A749" s="175"/>
      <c r="B749" s="186" t="s">
        <v>4528</v>
      </c>
      <c r="C749" s="187"/>
      <c r="D749" s="183">
        <v>743.03</v>
      </c>
      <c r="E749" s="184">
        <v>743.03</v>
      </c>
      <c r="F749" s="181" t="s">
        <v>1814</v>
      </c>
      <c r="G749" s="185" t="s">
        <v>4636</v>
      </c>
      <c r="H749" s="182"/>
      <c r="I749" s="175"/>
      <c r="J749" s="175"/>
      <c r="K749" s="175"/>
      <c r="L749" s="175"/>
      <c r="M749" s="175"/>
      <c r="N749" s="175"/>
      <c r="O749" s="175"/>
      <c r="P749" s="175"/>
      <c r="Q749" s="175"/>
      <c r="R749" s="175"/>
      <c r="S749" s="175"/>
      <c r="T749" s="175"/>
      <c r="U749" s="175"/>
      <c r="V749" s="175"/>
      <c r="W749" s="175"/>
      <c r="X749" s="175"/>
      <c r="Y749" s="175"/>
      <c r="Z749" s="175"/>
      <c r="AA749" s="175"/>
      <c r="AB749" s="175"/>
      <c r="AC749" s="175"/>
      <c r="AD749" s="175"/>
      <c r="AE749" s="175"/>
      <c r="AF749" s="175"/>
      <c r="AG749" s="175"/>
      <c r="AH749" s="175"/>
      <c r="AI749" s="175"/>
      <c r="AJ749" s="175"/>
      <c r="AK749" s="175"/>
      <c r="AL749" s="175"/>
      <c r="AM749" s="175"/>
      <c r="AN749" s="175"/>
      <c r="AO749" s="175"/>
      <c r="AP749" s="175"/>
      <c r="AQ749" s="175"/>
      <c r="AR749" s="175"/>
    </row>
    <row r="750" spans="1:44" ht="102" x14ac:dyDescent="0.3">
      <c r="A750" s="175"/>
      <c r="B750" s="181" t="s">
        <v>1814</v>
      </c>
      <c r="C750" s="182" t="s">
        <v>1815</v>
      </c>
      <c r="D750" s="183">
        <v>665.72</v>
      </c>
      <c r="E750" s="184">
        <v>665.72</v>
      </c>
      <c r="F750" s="185" t="s">
        <v>4636</v>
      </c>
      <c r="G750" s="186" t="s">
        <v>2691</v>
      </c>
      <c r="H750" s="187"/>
      <c r="I750" s="175"/>
      <c r="J750" s="175"/>
      <c r="K750" s="175"/>
      <c r="L750" s="175"/>
      <c r="M750" s="175"/>
      <c r="N750" s="175"/>
      <c r="O750" s="175"/>
      <c r="P750" s="175"/>
      <c r="Q750" s="175"/>
      <c r="R750" s="175"/>
      <c r="S750" s="175"/>
      <c r="T750" s="175"/>
      <c r="U750" s="175"/>
      <c r="V750" s="175"/>
      <c r="W750" s="175"/>
      <c r="X750" s="175"/>
      <c r="Y750" s="175"/>
      <c r="Z750" s="175"/>
      <c r="AA750" s="175"/>
      <c r="AB750" s="175"/>
      <c r="AC750" s="175"/>
      <c r="AD750" s="175"/>
      <c r="AE750" s="175"/>
      <c r="AF750" s="175"/>
      <c r="AG750" s="175"/>
      <c r="AH750" s="175"/>
      <c r="AI750" s="175"/>
      <c r="AJ750" s="175"/>
      <c r="AK750" s="175"/>
      <c r="AL750" s="175"/>
      <c r="AM750" s="175"/>
      <c r="AN750" s="175"/>
      <c r="AO750" s="175"/>
      <c r="AP750" s="175"/>
      <c r="AQ750" s="175"/>
      <c r="AR750" s="175"/>
    </row>
    <row r="751" spans="1:44" ht="102" hidden="1" x14ac:dyDescent="0.3">
      <c r="A751" s="175"/>
      <c r="B751" s="185" t="s">
        <v>4636</v>
      </c>
      <c r="C751" s="182"/>
      <c r="D751" s="183">
        <v>665.72</v>
      </c>
      <c r="E751" s="184">
        <v>665.72</v>
      </c>
      <c r="F751" s="186" t="s">
        <v>2691</v>
      </c>
      <c r="G751" s="181" t="s">
        <v>2410</v>
      </c>
      <c r="H751" s="182" t="s">
        <v>2411</v>
      </c>
      <c r="I751" s="175"/>
      <c r="J751" s="175"/>
      <c r="K751" s="175"/>
      <c r="L751" s="175"/>
      <c r="M751" s="175"/>
      <c r="N751" s="175"/>
      <c r="O751" s="175"/>
      <c r="P751" s="175"/>
      <c r="Q751" s="175"/>
      <c r="R751" s="175"/>
      <c r="S751" s="175"/>
      <c r="T751" s="175"/>
      <c r="U751" s="175"/>
      <c r="V751" s="175"/>
      <c r="W751" s="175"/>
      <c r="X751" s="175"/>
      <c r="Y751" s="175"/>
      <c r="Z751" s="175"/>
      <c r="AA751" s="175"/>
      <c r="AB751" s="175"/>
      <c r="AC751" s="175"/>
      <c r="AD751" s="175"/>
      <c r="AE751" s="175"/>
      <c r="AF751" s="175"/>
      <c r="AG751" s="175"/>
      <c r="AH751" s="175"/>
      <c r="AI751" s="175"/>
      <c r="AJ751" s="175"/>
      <c r="AK751" s="175"/>
      <c r="AL751" s="175"/>
      <c r="AM751" s="175"/>
      <c r="AN751" s="175"/>
      <c r="AO751" s="175"/>
      <c r="AP751" s="175"/>
      <c r="AQ751" s="175"/>
      <c r="AR751" s="175"/>
    </row>
    <row r="752" spans="1:44" ht="102" hidden="1" x14ac:dyDescent="0.3">
      <c r="A752" s="175"/>
      <c r="B752" s="186" t="s">
        <v>2691</v>
      </c>
      <c r="C752" s="187"/>
      <c r="D752" s="183">
        <v>665.72</v>
      </c>
      <c r="E752" s="184">
        <v>665.72</v>
      </c>
      <c r="F752" s="181" t="s">
        <v>2410</v>
      </c>
      <c r="G752" s="185" t="s">
        <v>4636</v>
      </c>
      <c r="H752" s="182"/>
      <c r="I752" s="175"/>
      <c r="J752" s="175"/>
      <c r="K752" s="175"/>
      <c r="L752" s="175"/>
      <c r="M752" s="175"/>
      <c r="N752" s="175"/>
      <c r="O752" s="175"/>
      <c r="P752" s="175"/>
      <c r="Q752" s="175"/>
      <c r="R752" s="175"/>
      <c r="S752" s="175"/>
      <c r="T752" s="175"/>
      <c r="U752" s="175"/>
      <c r="V752" s="175"/>
      <c r="W752" s="175"/>
      <c r="X752" s="175"/>
      <c r="Y752" s="175"/>
      <c r="Z752" s="175"/>
      <c r="AA752" s="175"/>
      <c r="AB752" s="175"/>
      <c r="AC752" s="175"/>
      <c r="AD752" s="175"/>
      <c r="AE752" s="175"/>
      <c r="AF752" s="175"/>
      <c r="AG752" s="175"/>
      <c r="AH752" s="175"/>
      <c r="AI752" s="175"/>
      <c r="AJ752" s="175"/>
      <c r="AK752" s="175"/>
      <c r="AL752" s="175"/>
      <c r="AM752" s="175"/>
      <c r="AN752" s="175"/>
      <c r="AO752" s="175"/>
      <c r="AP752" s="175"/>
      <c r="AQ752" s="175"/>
      <c r="AR752" s="175"/>
    </row>
    <row r="753" spans="1:44" ht="102" x14ac:dyDescent="0.3">
      <c r="A753" s="175"/>
      <c r="B753" s="181" t="s">
        <v>2410</v>
      </c>
      <c r="C753" s="182" t="s">
        <v>2411</v>
      </c>
      <c r="D753" s="183">
        <v>579.82000000000005</v>
      </c>
      <c r="E753" s="184">
        <v>579.82000000000005</v>
      </c>
      <c r="F753" s="185" t="s">
        <v>4636</v>
      </c>
      <c r="G753" s="186" t="s">
        <v>2692</v>
      </c>
      <c r="H753" s="187"/>
      <c r="I753" s="175"/>
      <c r="J753" s="175"/>
      <c r="K753" s="175"/>
      <c r="L753" s="175"/>
      <c r="M753" s="175"/>
      <c r="N753" s="175"/>
      <c r="O753" s="175"/>
      <c r="P753" s="175"/>
      <c r="Q753" s="175"/>
      <c r="R753" s="175"/>
      <c r="S753" s="175"/>
      <c r="T753" s="175"/>
      <c r="U753" s="175"/>
      <c r="V753" s="175"/>
      <c r="W753" s="175"/>
      <c r="X753" s="175"/>
      <c r="Y753" s="175"/>
      <c r="Z753" s="175"/>
      <c r="AA753" s="175"/>
      <c r="AB753" s="175"/>
      <c r="AC753" s="175"/>
      <c r="AD753" s="175"/>
      <c r="AE753" s="175"/>
      <c r="AF753" s="175"/>
      <c r="AG753" s="175"/>
      <c r="AH753" s="175"/>
      <c r="AI753" s="175"/>
      <c r="AJ753" s="175"/>
      <c r="AK753" s="175"/>
      <c r="AL753" s="175"/>
      <c r="AM753" s="175"/>
      <c r="AN753" s="175"/>
      <c r="AO753" s="175"/>
      <c r="AP753" s="175"/>
      <c r="AQ753" s="175"/>
      <c r="AR753" s="175"/>
    </row>
    <row r="754" spans="1:44" ht="102" hidden="1" x14ac:dyDescent="0.3">
      <c r="A754" s="175"/>
      <c r="B754" s="185" t="s">
        <v>4636</v>
      </c>
      <c r="C754" s="182"/>
      <c r="D754" s="183">
        <v>579.82000000000005</v>
      </c>
      <c r="E754" s="184">
        <v>579.82000000000005</v>
      </c>
      <c r="F754" s="186" t="s">
        <v>2692</v>
      </c>
      <c r="G754" s="181" t="s">
        <v>4501</v>
      </c>
      <c r="H754" s="182" t="s">
        <v>1396</v>
      </c>
      <c r="I754" s="175"/>
      <c r="J754" s="175"/>
      <c r="K754" s="175"/>
      <c r="L754" s="175"/>
      <c r="M754" s="175"/>
      <c r="N754" s="175"/>
      <c r="O754" s="175"/>
      <c r="P754" s="175"/>
      <c r="Q754" s="175"/>
      <c r="R754" s="175"/>
      <c r="S754" s="175"/>
      <c r="T754" s="175"/>
      <c r="U754" s="175"/>
      <c r="V754" s="175"/>
      <c r="W754" s="175"/>
      <c r="X754" s="175"/>
      <c r="Y754" s="175"/>
      <c r="Z754" s="175"/>
      <c r="AA754" s="175"/>
      <c r="AB754" s="175"/>
      <c r="AC754" s="175"/>
      <c r="AD754" s="175"/>
      <c r="AE754" s="175"/>
      <c r="AF754" s="175"/>
      <c r="AG754" s="175"/>
      <c r="AH754" s="175"/>
      <c r="AI754" s="175"/>
      <c r="AJ754" s="175"/>
      <c r="AK754" s="175"/>
      <c r="AL754" s="175"/>
      <c r="AM754" s="175"/>
      <c r="AN754" s="175"/>
      <c r="AO754" s="175"/>
      <c r="AP754" s="175"/>
      <c r="AQ754" s="175"/>
      <c r="AR754" s="175"/>
    </row>
    <row r="755" spans="1:44" ht="102" hidden="1" x14ac:dyDescent="0.3">
      <c r="A755" s="175"/>
      <c r="B755" s="186" t="s">
        <v>2692</v>
      </c>
      <c r="C755" s="187"/>
      <c r="D755" s="183">
        <v>579.82000000000005</v>
      </c>
      <c r="E755" s="184">
        <v>579.82000000000005</v>
      </c>
      <c r="F755" s="181" t="s">
        <v>4501</v>
      </c>
      <c r="G755" s="185" t="s">
        <v>4636</v>
      </c>
      <c r="H755" s="182"/>
      <c r="I755" s="175"/>
      <c r="J755" s="175"/>
      <c r="K755" s="175"/>
      <c r="L755" s="175"/>
      <c r="M755" s="175"/>
      <c r="N755" s="175"/>
      <c r="O755" s="175"/>
      <c r="P755" s="175"/>
      <c r="Q755" s="175"/>
      <c r="R755" s="175"/>
      <c r="S755" s="175"/>
      <c r="T755" s="175"/>
      <c r="U755" s="175"/>
      <c r="V755" s="175"/>
      <c r="W755" s="175"/>
      <c r="X755" s="175"/>
      <c r="Y755" s="175"/>
      <c r="Z755" s="175"/>
      <c r="AA755" s="175"/>
      <c r="AB755" s="175"/>
      <c r="AC755" s="175"/>
      <c r="AD755" s="175"/>
      <c r="AE755" s="175"/>
      <c r="AF755" s="175"/>
      <c r="AG755" s="175"/>
      <c r="AH755" s="175"/>
      <c r="AI755" s="175"/>
      <c r="AJ755" s="175"/>
      <c r="AK755" s="175"/>
      <c r="AL755" s="175"/>
      <c r="AM755" s="175"/>
      <c r="AN755" s="175"/>
      <c r="AO755" s="175"/>
      <c r="AP755" s="175"/>
      <c r="AQ755" s="175"/>
      <c r="AR755" s="175"/>
    </row>
    <row r="756" spans="1:44" ht="102" x14ac:dyDescent="0.3">
      <c r="A756" s="175"/>
      <c r="B756" s="181" t="s">
        <v>4501</v>
      </c>
      <c r="C756" s="182" t="s">
        <v>1396</v>
      </c>
      <c r="D756" s="183">
        <v>734.44</v>
      </c>
      <c r="E756" s="184">
        <v>734.44</v>
      </c>
      <c r="F756" s="185" t="s">
        <v>4636</v>
      </c>
      <c r="G756" s="186" t="s">
        <v>4603</v>
      </c>
      <c r="H756" s="187"/>
      <c r="I756" s="175"/>
      <c r="J756" s="175"/>
      <c r="K756" s="175"/>
      <c r="L756" s="175"/>
      <c r="M756" s="175"/>
      <c r="N756" s="175"/>
      <c r="O756" s="175"/>
      <c r="P756" s="175"/>
      <c r="Q756" s="175"/>
      <c r="R756" s="175"/>
      <c r="S756" s="175"/>
      <c r="T756" s="175"/>
      <c r="U756" s="175"/>
      <c r="V756" s="175"/>
      <c r="W756" s="175"/>
      <c r="X756" s="175"/>
      <c r="Y756" s="175"/>
      <c r="Z756" s="175"/>
      <c r="AA756" s="175"/>
      <c r="AB756" s="175"/>
      <c r="AC756" s="175"/>
      <c r="AD756" s="175"/>
      <c r="AE756" s="175"/>
      <c r="AF756" s="175"/>
      <c r="AG756" s="175"/>
      <c r="AH756" s="175"/>
      <c r="AI756" s="175"/>
      <c r="AJ756" s="175"/>
      <c r="AK756" s="175"/>
      <c r="AL756" s="175"/>
      <c r="AM756" s="175"/>
      <c r="AN756" s="175"/>
      <c r="AO756" s="175"/>
      <c r="AP756" s="175"/>
      <c r="AQ756" s="175"/>
      <c r="AR756" s="175"/>
    </row>
    <row r="757" spans="1:44" ht="102" hidden="1" x14ac:dyDescent="0.3">
      <c r="A757" s="175"/>
      <c r="B757" s="185" t="s">
        <v>4636</v>
      </c>
      <c r="C757" s="182"/>
      <c r="D757" s="183">
        <v>734.44</v>
      </c>
      <c r="E757" s="184">
        <v>734.44</v>
      </c>
      <c r="F757" s="186" t="s">
        <v>4603</v>
      </c>
      <c r="G757" s="181" t="s">
        <v>1966</v>
      </c>
      <c r="H757" s="182" t="s">
        <v>1967</v>
      </c>
      <c r="I757" s="175"/>
      <c r="J757" s="175"/>
      <c r="K757" s="175"/>
      <c r="L757" s="175"/>
      <c r="M757" s="175"/>
      <c r="N757" s="175"/>
      <c r="O757" s="175"/>
      <c r="P757" s="175"/>
      <c r="Q757" s="175"/>
      <c r="R757" s="175"/>
      <c r="S757" s="175"/>
      <c r="T757" s="175"/>
      <c r="U757" s="175"/>
      <c r="V757" s="175"/>
      <c r="W757" s="175"/>
      <c r="X757" s="175"/>
      <c r="Y757" s="175"/>
      <c r="Z757" s="175"/>
      <c r="AA757" s="175"/>
      <c r="AB757" s="175"/>
      <c r="AC757" s="175"/>
      <c r="AD757" s="175"/>
      <c r="AE757" s="175"/>
      <c r="AF757" s="175"/>
      <c r="AG757" s="175"/>
      <c r="AH757" s="175"/>
      <c r="AI757" s="175"/>
      <c r="AJ757" s="175"/>
      <c r="AK757" s="175"/>
      <c r="AL757" s="175"/>
      <c r="AM757" s="175"/>
      <c r="AN757" s="175"/>
      <c r="AO757" s="175"/>
      <c r="AP757" s="175"/>
      <c r="AQ757" s="175"/>
      <c r="AR757" s="175"/>
    </row>
    <row r="758" spans="1:44" ht="102" hidden="1" x14ac:dyDescent="0.3">
      <c r="A758" s="175"/>
      <c r="B758" s="186" t="s">
        <v>4603</v>
      </c>
      <c r="C758" s="187"/>
      <c r="D758" s="183">
        <v>734.44</v>
      </c>
      <c r="E758" s="184">
        <v>734.44</v>
      </c>
      <c r="F758" s="181" t="s">
        <v>1966</v>
      </c>
      <c r="G758" s="185" t="s">
        <v>4636</v>
      </c>
      <c r="H758" s="182"/>
      <c r="I758" s="175"/>
      <c r="J758" s="175"/>
      <c r="K758" s="175"/>
      <c r="L758" s="175"/>
      <c r="M758" s="175"/>
      <c r="N758" s="175"/>
      <c r="O758" s="175"/>
      <c r="P758" s="175"/>
      <c r="Q758" s="175"/>
      <c r="R758" s="175"/>
      <c r="S758" s="175"/>
      <c r="T758" s="175"/>
      <c r="U758" s="175"/>
      <c r="V758" s="175"/>
      <c r="W758" s="175"/>
      <c r="X758" s="175"/>
      <c r="Y758" s="175"/>
      <c r="Z758" s="175"/>
      <c r="AA758" s="175"/>
      <c r="AB758" s="175"/>
      <c r="AC758" s="175"/>
      <c r="AD758" s="175"/>
      <c r="AE758" s="175"/>
      <c r="AF758" s="175"/>
      <c r="AG758" s="175"/>
      <c r="AH758" s="175"/>
      <c r="AI758" s="175"/>
      <c r="AJ758" s="175"/>
      <c r="AK758" s="175"/>
      <c r="AL758" s="175"/>
      <c r="AM758" s="175"/>
      <c r="AN758" s="175"/>
      <c r="AO758" s="175"/>
      <c r="AP758" s="175"/>
      <c r="AQ758" s="175"/>
      <c r="AR758" s="175"/>
    </row>
    <row r="759" spans="1:44" ht="102" x14ac:dyDescent="0.3">
      <c r="A759" s="175"/>
      <c r="B759" s="181" t="s">
        <v>1966</v>
      </c>
      <c r="C759" s="182" t="s">
        <v>1967</v>
      </c>
      <c r="D759" s="183">
        <v>665.72</v>
      </c>
      <c r="E759" s="184">
        <v>665.72</v>
      </c>
      <c r="F759" s="185" t="s">
        <v>4636</v>
      </c>
      <c r="G759" s="186" t="s">
        <v>2694</v>
      </c>
      <c r="H759" s="187"/>
      <c r="I759" s="175"/>
      <c r="J759" s="175"/>
      <c r="K759" s="175"/>
      <c r="L759" s="175"/>
      <c r="M759" s="175"/>
      <c r="N759" s="175"/>
      <c r="O759" s="175"/>
      <c r="P759" s="175"/>
      <c r="Q759" s="175"/>
      <c r="R759" s="175"/>
      <c r="S759" s="175"/>
      <c r="T759" s="175"/>
      <c r="U759" s="175"/>
      <c r="V759" s="175"/>
      <c r="W759" s="175"/>
      <c r="X759" s="175"/>
      <c r="Y759" s="175"/>
      <c r="Z759" s="175"/>
      <c r="AA759" s="175"/>
      <c r="AB759" s="175"/>
      <c r="AC759" s="175"/>
      <c r="AD759" s="175"/>
      <c r="AE759" s="175"/>
      <c r="AF759" s="175"/>
      <c r="AG759" s="175"/>
      <c r="AH759" s="175"/>
      <c r="AI759" s="175"/>
      <c r="AJ759" s="175"/>
      <c r="AK759" s="175"/>
      <c r="AL759" s="175"/>
      <c r="AM759" s="175"/>
      <c r="AN759" s="175"/>
      <c r="AO759" s="175"/>
      <c r="AP759" s="175"/>
      <c r="AQ759" s="175"/>
      <c r="AR759" s="175"/>
    </row>
    <row r="760" spans="1:44" ht="102" hidden="1" x14ac:dyDescent="0.3">
      <c r="A760" s="175"/>
      <c r="B760" s="185" t="s">
        <v>4636</v>
      </c>
      <c r="C760" s="182"/>
      <c r="D760" s="183">
        <v>665.72</v>
      </c>
      <c r="E760" s="184">
        <v>665.72</v>
      </c>
      <c r="F760" s="186" t="s">
        <v>2694</v>
      </c>
      <c r="G760" s="181" t="s">
        <v>1968</v>
      </c>
      <c r="H760" s="182" t="s">
        <v>1969</v>
      </c>
      <c r="I760" s="175"/>
      <c r="J760" s="175"/>
      <c r="K760" s="175"/>
      <c r="L760" s="175"/>
      <c r="M760" s="175"/>
      <c r="N760" s="175"/>
      <c r="O760" s="175"/>
      <c r="P760" s="175"/>
      <c r="Q760" s="175"/>
      <c r="R760" s="175"/>
      <c r="S760" s="175"/>
      <c r="T760" s="175"/>
      <c r="U760" s="175"/>
      <c r="V760" s="175"/>
      <c r="W760" s="175"/>
      <c r="X760" s="175"/>
      <c r="Y760" s="175"/>
      <c r="Z760" s="175"/>
      <c r="AA760" s="175"/>
      <c r="AB760" s="175"/>
      <c r="AC760" s="175"/>
      <c r="AD760" s="175"/>
      <c r="AE760" s="175"/>
      <c r="AF760" s="175"/>
      <c r="AG760" s="175"/>
      <c r="AH760" s="175"/>
      <c r="AI760" s="175"/>
      <c r="AJ760" s="175"/>
      <c r="AK760" s="175"/>
      <c r="AL760" s="175"/>
      <c r="AM760" s="175"/>
      <c r="AN760" s="175"/>
      <c r="AO760" s="175"/>
      <c r="AP760" s="175"/>
      <c r="AQ760" s="175"/>
      <c r="AR760" s="175"/>
    </row>
    <row r="761" spans="1:44" ht="102" hidden="1" x14ac:dyDescent="0.3">
      <c r="A761" s="175"/>
      <c r="B761" s="186" t="s">
        <v>2694</v>
      </c>
      <c r="C761" s="187"/>
      <c r="D761" s="183">
        <v>665.72</v>
      </c>
      <c r="E761" s="184">
        <v>665.72</v>
      </c>
      <c r="F761" s="181" t="s">
        <v>1968</v>
      </c>
      <c r="G761" s="185" t="s">
        <v>4636</v>
      </c>
      <c r="H761" s="182"/>
      <c r="I761" s="175"/>
      <c r="J761" s="175"/>
      <c r="K761" s="175"/>
      <c r="L761" s="175"/>
      <c r="M761" s="175"/>
      <c r="N761" s="175"/>
      <c r="O761" s="175"/>
      <c r="P761" s="175"/>
      <c r="Q761" s="175"/>
      <c r="R761" s="175"/>
      <c r="S761" s="175"/>
      <c r="T761" s="175"/>
      <c r="U761" s="175"/>
      <c r="V761" s="175"/>
      <c r="W761" s="175"/>
      <c r="X761" s="175"/>
      <c r="Y761" s="175"/>
      <c r="Z761" s="175"/>
      <c r="AA761" s="175"/>
      <c r="AB761" s="175"/>
      <c r="AC761" s="175"/>
      <c r="AD761" s="175"/>
      <c r="AE761" s="175"/>
      <c r="AF761" s="175"/>
      <c r="AG761" s="175"/>
      <c r="AH761" s="175"/>
      <c r="AI761" s="175"/>
      <c r="AJ761" s="175"/>
      <c r="AK761" s="175"/>
      <c r="AL761" s="175"/>
      <c r="AM761" s="175"/>
      <c r="AN761" s="175"/>
      <c r="AO761" s="175"/>
      <c r="AP761" s="175"/>
      <c r="AQ761" s="175"/>
      <c r="AR761" s="175"/>
    </row>
    <row r="762" spans="1:44" ht="102" x14ac:dyDescent="0.3">
      <c r="A762" s="175"/>
      <c r="B762" s="181" t="s">
        <v>1968</v>
      </c>
      <c r="C762" s="182" t="s">
        <v>1969</v>
      </c>
      <c r="D762" s="183">
        <v>579.82000000000005</v>
      </c>
      <c r="E762" s="184">
        <v>579.82000000000005</v>
      </c>
      <c r="F762" s="185" t="s">
        <v>4636</v>
      </c>
      <c r="G762" s="186" t="s">
        <v>2695</v>
      </c>
      <c r="H762" s="187"/>
      <c r="I762" s="175"/>
      <c r="J762" s="175"/>
      <c r="K762" s="175"/>
      <c r="L762" s="175"/>
      <c r="M762" s="175"/>
      <c r="N762" s="175"/>
      <c r="O762" s="175"/>
      <c r="P762" s="175"/>
      <c r="Q762" s="175"/>
      <c r="R762" s="175"/>
      <c r="S762" s="175"/>
      <c r="T762" s="175"/>
      <c r="U762" s="175"/>
      <c r="V762" s="175"/>
      <c r="W762" s="175"/>
      <c r="X762" s="175"/>
      <c r="Y762" s="175"/>
      <c r="Z762" s="175"/>
      <c r="AA762" s="175"/>
      <c r="AB762" s="175"/>
      <c r="AC762" s="175"/>
      <c r="AD762" s="175"/>
      <c r="AE762" s="175"/>
      <c r="AF762" s="175"/>
      <c r="AG762" s="175"/>
      <c r="AH762" s="175"/>
      <c r="AI762" s="175"/>
      <c r="AJ762" s="175"/>
      <c r="AK762" s="175"/>
      <c r="AL762" s="175"/>
      <c r="AM762" s="175"/>
      <c r="AN762" s="175"/>
      <c r="AO762" s="175"/>
      <c r="AP762" s="175"/>
      <c r="AQ762" s="175"/>
      <c r="AR762" s="175"/>
    </row>
    <row r="763" spans="1:44" ht="102" hidden="1" x14ac:dyDescent="0.3">
      <c r="A763" s="175"/>
      <c r="B763" s="185" t="s">
        <v>4636</v>
      </c>
      <c r="C763" s="182"/>
      <c r="D763" s="183">
        <v>579.82000000000005</v>
      </c>
      <c r="E763" s="184">
        <v>579.82000000000005</v>
      </c>
      <c r="F763" s="186" t="s">
        <v>2695</v>
      </c>
      <c r="G763" s="181" t="s">
        <v>2191</v>
      </c>
      <c r="H763" s="182" t="s">
        <v>2192</v>
      </c>
      <c r="I763" s="175"/>
      <c r="J763" s="175"/>
      <c r="K763" s="175"/>
      <c r="L763" s="175"/>
      <c r="M763" s="175"/>
      <c r="N763" s="175"/>
      <c r="O763" s="175"/>
      <c r="P763" s="175"/>
      <c r="Q763" s="175"/>
      <c r="R763" s="175"/>
      <c r="S763" s="175"/>
      <c r="T763" s="175"/>
      <c r="U763" s="175"/>
      <c r="V763" s="175"/>
      <c r="W763" s="175"/>
      <c r="X763" s="175"/>
      <c r="Y763" s="175"/>
      <c r="Z763" s="175"/>
      <c r="AA763" s="175"/>
      <c r="AB763" s="175"/>
      <c r="AC763" s="175"/>
      <c r="AD763" s="175"/>
      <c r="AE763" s="175"/>
      <c r="AF763" s="175"/>
      <c r="AG763" s="175"/>
      <c r="AH763" s="175"/>
      <c r="AI763" s="175"/>
      <c r="AJ763" s="175"/>
      <c r="AK763" s="175"/>
      <c r="AL763" s="175"/>
      <c r="AM763" s="175"/>
      <c r="AN763" s="175"/>
      <c r="AO763" s="175"/>
      <c r="AP763" s="175"/>
      <c r="AQ763" s="175"/>
      <c r="AR763" s="175"/>
    </row>
    <row r="764" spans="1:44" ht="102" hidden="1" x14ac:dyDescent="0.3">
      <c r="A764" s="175"/>
      <c r="B764" s="186" t="s">
        <v>2695</v>
      </c>
      <c r="C764" s="187"/>
      <c r="D764" s="183">
        <v>579.82000000000005</v>
      </c>
      <c r="E764" s="184">
        <v>579.82000000000005</v>
      </c>
      <c r="F764" s="181" t="s">
        <v>2191</v>
      </c>
      <c r="G764" s="185" t="s">
        <v>4636</v>
      </c>
      <c r="H764" s="182"/>
      <c r="I764" s="175"/>
      <c r="J764" s="175"/>
      <c r="K764" s="175"/>
      <c r="L764" s="175"/>
      <c r="M764" s="175"/>
      <c r="N764" s="175"/>
      <c r="O764" s="175"/>
      <c r="P764" s="175"/>
      <c r="Q764" s="175"/>
      <c r="R764" s="175"/>
      <c r="S764" s="175"/>
      <c r="T764" s="175"/>
      <c r="U764" s="175"/>
      <c r="V764" s="175"/>
      <c r="W764" s="175"/>
      <c r="X764" s="175"/>
      <c r="Y764" s="175"/>
      <c r="Z764" s="175"/>
      <c r="AA764" s="175"/>
      <c r="AB764" s="175"/>
      <c r="AC764" s="175"/>
      <c r="AD764" s="175"/>
      <c r="AE764" s="175"/>
      <c r="AF764" s="175"/>
      <c r="AG764" s="175"/>
      <c r="AH764" s="175"/>
      <c r="AI764" s="175"/>
      <c r="AJ764" s="175"/>
      <c r="AK764" s="175"/>
      <c r="AL764" s="175"/>
      <c r="AM764" s="175"/>
      <c r="AN764" s="175"/>
      <c r="AO764" s="175"/>
      <c r="AP764" s="175"/>
      <c r="AQ764" s="175"/>
      <c r="AR764" s="175"/>
    </row>
    <row r="765" spans="1:44" ht="102" x14ac:dyDescent="0.3">
      <c r="A765" s="175"/>
      <c r="B765" s="181" t="s">
        <v>2191</v>
      </c>
      <c r="C765" s="182" t="s">
        <v>2192</v>
      </c>
      <c r="D765" s="183">
        <v>734.44</v>
      </c>
      <c r="E765" s="184">
        <v>734.44</v>
      </c>
      <c r="F765" s="185" t="s">
        <v>4636</v>
      </c>
      <c r="G765" s="186" t="s">
        <v>2696</v>
      </c>
      <c r="H765" s="187"/>
      <c r="I765" s="175"/>
      <c r="J765" s="175"/>
      <c r="K765" s="175"/>
      <c r="L765" s="175"/>
      <c r="M765" s="175"/>
      <c r="N765" s="175"/>
      <c r="O765" s="175"/>
      <c r="P765" s="175"/>
      <c r="Q765" s="175"/>
      <c r="R765" s="175"/>
      <c r="S765" s="175"/>
      <c r="T765" s="175"/>
      <c r="U765" s="175"/>
      <c r="V765" s="175"/>
      <c r="W765" s="175"/>
      <c r="X765" s="175"/>
      <c r="Y765" s="175"/>
      <c r="Z765" s="175"/>
      <c r="AA765" s="175"/>
      <c r="AB765" s="175"/>
      <c r="AC765" s="175"/>
      <c r="AD765" s="175"/>
      <c r="AE765" s="175"/>
      <c r="AF765" s="175"/>
      <c r="AG765" s="175"/>
      <c r="AH765" s="175"/>
      <c r="AI765" s="175"/>
      <c r="AJ765" s="175"/>
      <c r="AK765" s="175"/>
      <c r="AL765" s="175"/>
      <c r="AM765" s="175"/>
      <c r="AN765" s="175"/>
      <c r="AO765" s="175"/>
      <c r="AP765" s="175"/>
      <c r="AQ765" s="175"/>
      <c r="AR765" s="175"/>
    </row>
    <row r="766" spans="1:44" ht="102" hidden="1" x14ac:dyDescent="0.3">
      <c r="A766" s="175"/>
      <c r="B766" s="185" t="s">
        <v>4636</v>
      </c>
      <c r="C766" s="182"/>
      <c r="D766" s="183">
        <v>734.44</v>
      </c>
      <c r="E766" s="184">
        <v>734.44</v>
      </c>
      <c r="F766" s="186" t="s">
        <v>2696</v>
      </c>
      <c r="G766" s="181" t="s">
        <v>1218</v>
      </c>
      <c r="H766" s="182" t="s">
        <v>1219</v>
      </c>
      <c r="I766" s="175"/>
      <c r="J766" s="175"/>
      <c r="K766" s="175"/>
      <c r="L766" s="175"/>
      <c r="M766" s="175"/>
      <c r="N766" s="175"/>
      <c r="O766" s="175"/>
      <c r="P766" s="175"/>
      <c r="Q766" s="175"/>
      <c r="R766" s="175"/>
      <c r="S766" s="175"/>
      <c r="T766" s="175"/>
      <c r="U766" s="175"/>
      <c r="V766" s="175"/>
      <c r="W766" s="175"/>
      <c r="X766" s="175"/>
      <c r="Y766" s="175"/>
      <c r="Z766" s="175"/>
      <c r="AA766" s="175"/>
      <c r="AB766" s="175"/>
      <c r="AC766" s="175"/>
      <c r="AD766" s="175"/>
      <c r="AE766" s="175"/>
      <c r="AF766" s="175"/>
      <c r="AG766" s="175"/>
      <c r="AH766" s="175"/>
      <c r="AI766" s="175"/>
      <c r="AJ766" s="175"/>
      <c r="AK766" s="175"/>
      <c r="AL766" s="175"/>
      <c r="AM766" s="175"/>
      <c r="AN766" s="175"/>
      <c r="AO766" s="175"/>
      <c r="AP766" s="175"/>
      <c r="AQ766" s="175"/>
      <c r="AR766" s="175"/>
    </row>
    <row r="767" spans="1:44" ht="102" hidden="1" x14ac:dyDescent="0.3">
      <c r="A767" s="175"/>
      <c r="B767" s="186" t="s">
        <v>2696</v>
      </c>
      <c r="C767" s="187"/>
      <c r="D767" s="183">
        <v>734.44</v>
      </c>
      <c r="E767" s="184">
        <v>734.44</v>
      </c>
      <c r="F767" s="181" t="s">
        <v>1218</v>
      </c>
      <c r="G767" s="185" t="s">
        <v>4636</v>
      </c>
      <c r="H767" s="182"/>
      <c r="I767" s="175"/>
      <c r="J767" s="175"/>
      <c r="K767" s="175"/>
      <c r="L767" s="175"/>
      <c r="M767" s="175"/>
      <c r="N767" s="175"/>
      <c r="O767" s="175"/>
      <c r="P767" s="175"/>
      <c r="Q767" s="175"/>
      <c r="R767" s="175"/>
      <c r="S767" s="175"/>
      <c r="T767" s="175"/>
      <c r="U767" s="175"/>
      <c r="V767" s="175"/>
      <c r="W767" s="175"/>
      <c r="X767" s="175"/>
      <c r="Y767" s="175"/>
      <c r="Z767" s="175"/>
      <c r="AA767" s="175"/>
      <c r="AB767" s="175"/>
      <c r="AC767" s="175"/>
      <c r="AD767" s="175"/>
      <c r="AE767" s="175"/>
      <c r="AF767" s="175"/>
      <c r="AG767" s="175"/>
      <c r="AH767" s="175"/>
      <c r="AI767" s="175"/>
      <c r="AJ767" s="175"/>
      <c r="AK767" s="175"/>
      <c r="AL767" s="175"/>
      <c r="AM767" s="175"/>
      <c r="AN767" s="175"/>
      <c r="AO767" s="175"/>
      <c r="AP767" s="175"/>
      <c r="AQ767" s="175"/>
      <c r="AR767" s="175"/>
    </row>
    <row r="768" spans="1:44" ht="102" x14ac:dyDescent="0.3">
      <c r="A768" s="175"/>
      <c r="B768" s="181" t="s">
        <v>1218</v>
      </c>
      <c r="C768" s="182" t="s">
        <v>1219</v>
      </c>
      <c r="D768" s="183">
        <v>665.72</v>
      </c>
      <c r="E768" s="184">
        <v>665.72</v>
      </c>
      <c r="F768" s="185" t="s">
        <v>4636</v>
      </c>
      <c r="G768" s="186" t="s">
        <v>2697</v>
      </c>
      <c r="H768" s="187"/>
      <c r="I768" s="175"/>
      <c r="J768" s="175"/>
      <c r="K768" s="175"/>
      <c r="L768" s="175"/>
      <c r="M768" s="175"/>
      <c r="N768" s="175"/>
      <c r="O768" s="175"/>
      <c r="P768" s="175"/>
      <c r="Q768" s="175"/>
      <c r="R768" s="175"/>
      <c r="S768" s="175"/>
      <c r="T768" s="175"/>
      <c r="U768" s="175"/>
      <c r="V768" s="175"/>
      <c r="W768" s="175"/>
      <c r="X768" s="175"/>
      <c r="Y768" s="175"/>
      <c r="Z768" s="175"/>
      <c r="AA768" s="175"/>
      <c r="AB768" s="175"/>
      <c r="AC768" s="175"/>
      <c r="AD768" s="175"/>
      <c r="AE768" s="175"/>
      <c r="AF768" s="175"/>
      <c r="AG768" s="175"/>
      <c r="AH768" s="175"/>
      <c r="AI768" s="175"/>
      <c r="AJ768" s="175"/>
      <c r="AK768" s="175"/>
      <c r="AL768" s="175"/>
      <c r="AM768" s="175"/>
      <c r="AN768" s="175"/>
      <c r="AO768" s="175"/>
      <c r="AP768" s="175"/>
      <c r="AQ768" s="175"/>
      <c r="AR768" s="175"/>
    </row>
    <row r="769" spans="1:44" ht="102" hidden="1" x14ac:dyDescent="0.3">
      <c r="A769" s="175"/>
      <c r="B769" s="185" t="s">
        <v>4636</v>
      </c>
      <c r="C769" s="182"/>
      <c r="D769" s="183">
        <v>665.72</v>
      </c>
      <c r="E769" s="184">
        <v>665.72</v>
      </c>
      <c r="F769" s="186" t="s">
        <v>2697</v>
      </c>
      <c r="G769" s="181" t="s">
        <v>1316</v>
      </c>
      <c r="H769" s="182" t="s">
        <v>1317</v>
      </c>
      <c r="I769" s="175"/>
      <c r="J769" s="175"/>
      <c r="K769" s="175"/>
      <c r="L769" s="175"/>
      <c r="M769" s="175"/>
      <c r="N769" s="175"/>
      <c r="O769" s="175"/>
      <c r="P769" s="175"/>
      <c r="Q769" s="175"/>
      <c r="R769" s="175"/>
      <c r="S769" s="175"/>
      <c r="T769" s="175"/>
      <c r="U769" s="175"/>
      <c r="V769" s="175"/>
      <c r="W769" s="175"/>
      <c r="X769" s="175"/>
      <c r="Y769" s="175"/>
      <c r="Z769" s="175"/>
      <c r="AA769" s="175"/>
      <c r="AB769" s="175"/>
      <c r="AC769" s="175"/>
      <c r="AD769" s="175"/>
      <c r="AE769" s="175"/>
      <c r="AF769" s="175"/>
      <c r="AG769" s="175"/>
      <c r="AH769" s="175"/>
      <c r="AI769" s="175"/>
      <c r="AJ769" s="175"/>
      <c r="AK769" s="175"/>
      <c r="AL769" s="175"/>
      <c r="AM769" s="175"/>
      <c r="AN769" s="175"/>
      <c r="AO769" s="175"/>
      <c r="AP769" s="175"/>
      <c r="AQ769" s="175"/>
      <c r="AR769" s="175"/>
    </row>
    <row r="770" spans="1:44" ht="102" hidden="1" x14ac:dyDescent="0.3">
      <c r="A770" s="175"/>
      <c r="B770" s="186" t="s">
        <v>2697</v>
      </c>
      <c r="C770" s="187"/>
      <c r="D770" s="183">
        <v>665.72</v>
      </c>
      <c r="E770" s="184">
        <v>665.72</v>
      </c>
      <c r="F770" s="181" t="s">
        <v>1316</v>
      </c>
      <c r="G770" s="185" t="s">
        <v>4636</v>
      </c>
      <c r="H770" s="182"/>
      <c r="I770" s="175"/>
      <c r="J770" s="175"/>
      <c r="K770" s="175"/>
      <c r="L770" s="175"/>
      <c r="M770" s="175"/>
      <c r="N770" s="175"/>
      <c r="O770" s="175"/>
      <c r="P770" s="175"/>
      <c r="Q770" s="175"/>
      <c r="R770" s="175"/>
      <c r="S770" s="175"/>
      <c r="T770" s="175"/>
      <c r="U770" s="175"/>
      <c r="V770" s="175"/>
      <c r="W770" s="175"/>
      <c r="X770" s="175"/>
      <c r="Y770" s="175"/>
      <c r="Z770" s="175"/>
      <c r="AA770" s="175"/>
      <c r="AB770" s="175"/>
      <c r="AC770" s="175"/>
      <c r="AD770" s="175"/>
      <c r="AE770" s="175"/>
      <c r="AF770" s="175"/>
      <c r="AG770" s="175"/>
      <c r="AH770" s="175"/>
      <c r="AI770" s="175"/>
      <c r="AJ770" s="175"/>
      <c r="AK770" s="175"/>
      <c r="AL770" s="175"/>
      <c r="AM770" s="175"/>
      <c r="AN770" s="175"/>
      <c r="AO770" s="175"/>
      <c r="AP770" s="175"/>
      <c r="AQ770" s="175"/>
      <c r="AR770" s="175"/>
    </row>
    <row r="771" spans="1:44" ht="102" x14ac:dyDescent="0.3">
      <c r="A771" s="175"/>
      <c r="B771" s="181" t="s">
        <v>1316</v>
      </c>
      <c r="C771" s="182" t="s">
        <v>1317</v>
      </c>
      <c r="D771" s="183">
        <v>579.82000000000005</v>
      </c>
      <c r="E771" s="184">
        <v>579.82000000000005</v>
      </c>
      <c r="F771" s="185" t="s">
        <v>4636</v>
      </c>
      <c r="G771" s="186" t="s">
        <v>2698</v>
      </c>
      <c r="H771" s="187"/>
      <c r="I771" s="175"/>
      <c r="J771" s="175"/>
      <c r="K771" s="175"/>
      <c r="L771" s="175"/>
      <c r="M771" s="175"/>
      <c r="N771" s="175"/>
      <c r="O771" s="175"/>
      <c r="P771" s="175"/>
      <c r="Q771" s="175"/>
      <c r="R771" s="175"/>
      <c r="S771" s="175"/>
      <c r="T771" s="175"/>
      <c r="U771" s="175"/>
      <c r="V771" s="175"/>
      <c r="W771" s="175"/>
      <c r="X771" s="175"/>
      <c r="Y771" s="175"/>
      <c r="Z771" s="175"/>
      <c r="AA771" s="175"/>
      <c r="AB771" s="175"/>
      <c r="AC771" s="175"/>
      <c r="AD771" s="175"/>
      <c r="AE771" s="175"/>
      <c r="AF771" s="175"/>
      <c r="AG771" s="175"/>
      <c r="AH771" s="175"/>
      <c r="AI771" s="175"/>
      <c r="AJ771" s="175"/>
      <c r="AK771" s="175"/>
      <c r="AL771" s="175"/>
      <c r="AM771" s="175"/>
      <c r="AN771" s="175"/>
      <c r="AO771" s="175"/>
      <c r="AP771" s="175"/>
      <c r="AQ771" s="175"/>
      <c r="AR771" s="175"/>
    </row>
    <row r="772" spans="1:44" ht="102" hidden="1" x14ac:dyDescent="0.3">
      <c r="A772" s="175"/>
      <c r="B772" s="185" t="s">
        <v>4636</v>
      </c>
      <c r="C772" s="182"/>
      <c r="D772" s="183">
        <v>579.82000000000005</v>
      </c>
      <c r="E772" s="184">
        <v>579.82000000000005</v>
      </c>
      <c r="F772" s="186" t="s">
        <v>2698</v>
      </c>
      <c r="G772" s="181" t="s">
        <v>1823</v>
      </c>
      <c r="H772" s="182" t="s">
        <v>1824</v>
      </c>
      <c r="I772" s="175"/>
      <c r="J772" s="175"/>
      <c r="K772" s="175"/>
      <c r="L772" s="175"/>
      <c r="M772" s="175"/>
      <c r="N772" s="175"/>
      <c r="O772" s="175"/>
      <c r="P772" s="175"/>
      <c r="Q772" s="175"/>
      <c r="R772" s="175"/>
      <c r="S772" s="175"/>
      <c r="T772" s="175"/>
      <c r="U772" s="175"/>
      <c r="V772" s="175"/>
      <c r="W772" s="175"/>
      <c r="X772" s="175"/>
      <c r="Y772" s="175"/>
      <c r="Z772" s="175"/>
      <c r="AA772" s="175"/>
      <c r="AB772" s="175"/>
      <c r="AC772" s="175"/>
      <c r="AD772" s="175"/>
      <c r="AE772" s="175"/>
      <c r="AF772" s="175"/>
      <c r="AG772" s="175"/>
      <c r="AH772" s="175"/>
      <c r="AI772" s="175"/>
      <c r="AJ772" s="175"/>
      <c r="AK772" s="175"/>
      <c r="AL772" s="175"/>
      <c r="AM772" s="175"/>
      <c r="AN772" s="175"/>
      <c r="AO772" s="175"/>
      <c r="AP772" s="175"/>
      <c r="AQ772" s="175"/>
      <c r="AR772" s="175"/>
    </row>
    <row r="773" spans="1:44" ht="102" hidden="1" x14ac:dyDescent="0.3">
      <c r="A773" s="175"/>
      <c r="B773" s="186" t="s">
        <v>2698</v>
      </c>
      <c r="C773" s="187"/>
      <c r="D773" s="183">
        <v>579.82000000000005</v>
      </c>
      <c r="E773" s="184">
        <v>579.82000000000005</v>
      </c>
      <c r="F773" s="181" t="s">
        <v>1823</v>
      </c>
      <c r="G773" s="185" t="s">
        <v>4636</v>
      </c>
      <c r="H773" s="182"/>
      <c r="I773" s="175"/>
      <c r="J773" s="175"/>
      <c r="K773" s="175"/>
      <c r="L773" s="175"/>
      <c r="M773" s="175"/>
      <c r="N773" s="175"/>
      <c r="O773" s="175"/>
      <c r="P773" s="175"/>
      <c r="Q773" s="175"/>
      <c r="R773" s="175"/>
      <c r="S773" s="175"/>
      <c r="T773" s="175"/>
      <c r="U773" s="175"/>
      <c r="V773" s="175"/>
      <c r="W773" s="175"/>
      <c r="X773" s="175"/>
      <c r="Y773" s="175"/>
      <c r="Z773" s="175"/>
      <c r="AA773" s="175"/>
      <c r="AB773" s="175"/>
      <c r="AC773" s="175"/>
      <c r="AD773" s="175"/>
      <c r="AE773" s="175"/>
      <c r="AF773" s="175"/>
      <c r="AG773" s="175"/>
      <c r="AH773" s="175"/>
      <c r="AI773" s="175"/>
      <c r="AJ773" s="175"/>
      <c r="AK773" s="175"/>
      <c r="AL773" s="175"/>
      <c r="AM773" s="175"/>
      <c r="AN773" s="175"/>
      <c r="AO773" s="175"/>
      <c r="AP773" s="175"/>
      <c r="AQ773" s="175"/>
      <c r="AR773" s="175"/>
    </row>
    <row r="774" spans="1:44" ht="102" x14ac:dyDescent="0.3">
      <c r="A774" s="175"/>
      <c r="B774" s="181" t="s">
        <v>1823</v>
      </c>
      <c r="C774" s="182" t="s">
        <v>1824</v>
      </c>
      <c r="D774" s="183">
        <v>584.12</v>
      </c>
      <c r="E774" s="184">
        <v>584.12</v>
      </c>
      <c r="F774" s="185" t="s">
        <v>4636</v>
      </c>
      <c r="G774" s="186" t="s">
        <v>2655</v>
      </c>
      <c r="H774" s="187"/>
      <c r="I774" s="175"/>
      <c r="J774" s="175"/>
      <c r="K774" s="175"/>
      <c r="L774" s="175"/>
      <c r="M774" s="175"/>
      <c r="N774" s="175"/>
      <c r="O774" s="175"/>
      <c r="P774" s="175"/>
      <c r="Q774" s="175"/>
      <c r="R774" s="175"/>
      <c r="S774" s="175"/>
      <c r="T774" s="175"/>
      <c r="U774" s="175"/>
      <c r="V774" s="175"/>
      <c r="W774" s="175"/>
      <c r="X774" s="175"/>
      <c r="Y774" s="175"/>
      <c r="Z774" s="175"/>
      <c r="AA774" s="175"/>
      <c r="AB774" s="175"/>
      <c r="AC774" s="175"/>
      <c r="AD774" s="175"/>
      <c r="AE774" s="175"/>
      <c r="AF774" s="175"/>
      <c r="AG774" s="175"/>
      <c r="AH774" s="175"/>
      <c r="AI774" s="175"/>
      <c r="AJ774" s="175"/>
      <c r="AK774" s="175"/>
      <c r="AL774" s="175"/>
      <c r="AM774" s="175"/>
      <c r="AN774" s="175"/>
      <c r="AO774" s="175"/>
      <c r="AP774" s="175"/>
      <c r="AQ774" s="175"/>
      <c r="AR774" s="175"/>
    </row>
    <row r="775" spans="1:44" ht="102" hidden="1" x14ac:dyDescent="0.3">
      <c r="A775" s="175"/>
      <c r="B775" s="185" t="s">
        <v>4636</v>
      </c>
      <c r="C775" s="182"/>
      <c r="D775" s="183">
        <v>584.12</v>
      </c>
      <c r="E775" s="184">
        <v>584.12</v>
      </c>
      <c r="F775" s="186" t="s">
        <v>2655</v>
      </c>
      <c r="G775" s="181" t="s">
        <v>874</v>
      </c>
      <c r="H775" s="182" t="s">
        <v>875</v>
      </c>
      <c r="I775" s="175"/>
      <c r="J775" s="175"/>
      <c r="K775" s="175"/>
      <c r="L775" s="175"/>
      <c r="M775" s="175"/>
      <c r="N775" s="175"/>
      <c r="O775" s="175"/>
      <c r="P775" s="175"/>
      <c r="Q775" s="175"/>
      <c r="R775" s="175"/>
      <c r="S775" s="175"/>
      <c r="T775" s="175"/>
      <c r="U775" s="175"/>
      <c r="V775" s="175"/>
      <c r="W775" s="175"/>
      <c r="X775" s="175"/>
      <c r="Y775" s="175"/>
      <c r="Z775" s="175"/>
      <c r="AA775" s="175"/>
      <c r="AB775" s="175"/>
      <c r="AC775" s="175"/>
      <c r="AD775" s="175"/>
      <c r="AE775" s="175"/>
      <c r="AF775" s="175"/>
      <c r="AG775" s="175"/>
      <c r="AH775" s="175"/>
      <c r="AI775" s="175"/>
      <c r="AJ775" s="175"/>
      <c r="AK775" s="175"/>
      <c r="AL775" s="175"/>
      <c r="AM775" s="175"/>
      <c r="AN775" s="175"/>
      <c r="AO775" s="175"/>
      <c r="AP775" s="175"/>
      <c r="AQ775" s="175"/>
      <c r="AR775" s="175"/>
    </row>
    <row r="776" spans="1:44" ht="102" hidden="1" x14ac:dyDescent="0.3">
      <c r="A776" s="175"/>
      <c r="B776" s="186" t="s">
        <v>2655</v>
      </c>
      <c r="C776" s="187"/>
      <c r="D776" s="183">
        <v>584.12</v>
      </c>
      <c r="E776" s="184">
        <v>584.12</v>
      </c>
      <c r="F776" s="181" t="s">
        <v>874</v>
      </c>
      <c r="G776" s="185" t="s">
        <v>4636</v>
      </c>
      <c r="H776" s="182"/>
      <c r="I776" s="175"/>
      <c r="J776" s="175"/>
      <c r="K776" s="175"/>
      <c r="L776" s="175"/>
      <c r="M776" s="175"/>
      <c r="N776" s="175"/>
      <c r="O776" s="175"/>
      <c r="P776" s="175"/>
      <c r="Q776" s="175"/>
      <c r="R776" s="175"/>
      <c r="S776" s="175"/>
      <c r="T776" s="175"/>
      <c r="U776" s="175"/>
      <c r="V776" s="175"/>
      <c r="W776" s="175"/>
      <c r="X776" s="175"/>
      <c r="Y776" s="175"/>
      <c r="Z776" s="175"/>
      <c r="AA776" s="175"/>
      <c r="AB776" s="175"/>
      <c r="AC776" s="175"/>
      <c r="AD776" s="175"/>
      <c r="AE776" s="175"/>
      <c r="AF776" s="175"/>
      <c r="AG776" s="175"/>
      <c r="AH776" s="175"/>
      <c r="AI776" s="175"/>
      <c r="AJ776" s="175"/>
      <c r="AK776" s="175"/>
      <c r="AL776" s="175"/>
      <c r="AM776" s="175"/>
      <c r="AN776" s="175"/>
      <c r="AO776" s="175"/>
      <c r="AP776" s="175"/>
      <c r="AQ776" s="175"/>
      <c r="AR776" s="175"/>
    </row>
    <row r="777" spans="1:44" ht="102" x14ac:dyDescent="0.3">
      <c r="A777" s="175"/>
      <c r="B777" s="181" t="s">
        <v>874</v>
      </c>
      <c r="C777" s="182" t="s">
        <v>875</v>
      </c>
      <c r="D777" s="183">
        <v>734.44</v>
      </c>
      <c r="E777" s="184">
        <v>734.44</v>
      </c>
      <c r="F777" s="185" t="s">
        <v>4636</v>
      </c>
      <c r="G777" s="186" t="s">
        <v>2699</v>
      </c>
      <c r="H777" s="187"/>
      <c r="I777" s="175"/>
      <c r="J777" s="175"/>
      <c r="K777" s="175"/>
      <c r="L777" s="175"/>
      <c r="M777" s="175"/>
      <c r="N777" s="175"/>
      <c r="O777" s="175"/>
      <c r="P777" s="175"/>
      <c r="Q777" s="175"/>
      <c r="R777" s="175"/>
      <c r="S777" s="175"/>
      <c r="T777" s="175"/>
      <c r="U777" s="175"/>
      <c r="V777" s="175"/>
      <c r="W777" s="175"/>
      <c r="X777" s="175"/>
      <c r="Y777" s="175"/>
      <c r="Z777" s="175"/>
      <c r="AA777" s="175"/>
      <c r="AB777" s="175"/>
      <c r="AC777" s="175"/>
      <c r="AD777" s="175"/>
      <c r="AE777" s="175"/>
      <c r="AF777" s="175"/>
      <c r="AG777" s="175"/>
      <c r="AH777" s="175"/>
      <c r="AI777" s="175"/>
      <c r="AJ777" s="175"/>
      <c r="AK777" s="175"/>
      <c r="AL777" s="175"/>
      <c r="AM777" s="175"/>
      <c r="AN777" s="175"/>
      <c r="AO777" s="175"/>
      <c r="AP777" s="175"/>
      <c r="AQ777" s="175"/>
      <c r="AR777" s="175"/>
    </row>
    <row r="778" spans="1:44" ht="102" hidden="1" x14ac:dyDescent="0.3">
      <c r="A778" s="175"/>
      <c r="B778" s="185" t="s">
        <v>4636</v>
      </c>
      <c r="C778" s="182"/>
      <c r="D778" s="183">
        <v>734.44</v>
      </c>
      <c r="E778" s="184">
        <v>734.44</v>
      </c>
      <c r="F778" s="186" t="s">
        <v>2699</v>
      </c>
      <c r="G778" s="181" t="s">
        <v>547</v>
      </c>
      <c r="H778" s="182" t="s">
        <v>548</v>
      </c>
      <c r="I778" s="175"/>
      <c r="J778" s="175"/>
      <c r="K778" s="175"/>
      <c r="L778" s="175"/>
      <c r="M778" s="175"/>
      <c r="N778" s="175"/>
      <c r="O778" s="175"/>
      <c r="P778" s="175"/>
      <c r="Q778" s="175"/>
      <c r="R778" s="175"/>
      <c r="S778" s="175"/>
      <c r="T778" s="175"/>
      <c r="U778" s="175"/>
      <c r="V778" s="175"/>
      <c r="W778" s="175"/>
      <c r="X778" s="175"/>
      <c r="Y778" s="175"/>
      <c r="Z778" s="175"/>
      <c r="AA778" s="175"/>
      <c r="AB778" s="175"/>
      <c r="AC778" s="175"/>
      <c r="AD778" s="175"/>
      <c r="AE778" s="175"/>
      <c r="AF778" s="175"/>
      <c r="AG778" s="175"/>
      <c r="AH778" s="175"/>
      <c r="AI778" s="175"/>
      <c r="AJ778" s="175"/>
      <c r="AK778" s="175"/>
      <c r="AL778" s="175"/>
      <c r="AM778" s="175"/>
      <c r="AN778" s="175"/>
      <c r="AO778" s="175"/>
      <c r="AP778" s="175"/>
      <c r="AQ778" s="175"/>
      <c r="AR778" s="175"/>
    </row>
    <row r="779" spans="1:44" ht="102" hidden="1" x14ac:dyDescent="0.3">
      <c r="A779" s="175"/>
      <c r="B779" s="186" t="s">
        <v>2699</v>
      </c>
      <c r="C779" s="187"/>
      <c r="D779" s="183">
        <v>734.44</v>
      </c>
      <c r="E779" s="184">
        <v>734.44</v>
      </c>
      <c r="F779" s="181" t="s">
        <v>547</v>
      </c>
      <c r="G779" s="185" t="s">
        <v>4636</v>
      </c>
      <c r="H779" s="182"/>
      <c r="I779" s="175"/>
      <c r="J779" s="175"/>
      <c r="K779" s="175"/>
      <c r="L779" s="175"/>
      <c r="M779" s="175"/>
      <c r="N779" s="175"/>
      <c r="O779" s="175"/>
      <c r="P779" s="175"/>
      <c r="Q779" s="175"/>
      <c r="R779" s="175"/>
      <c r="S779" s="175"/>
      <c r="T779" s="175"/>
      <c r="U779" s="175"/>
      <c r="V779" s="175"/>
      <c r="W779" s="175"/>
      <c r="X779" s="175"/>
      <c r="Y779" s="175"/>
      <c r="Z779" s="175"/>
      <c r="AA779" s="175"/>
      <c r="AB779" s="175"/>
      <c r="AC779" s="175"/>
      <c r="AD779" s="175"/>
      <c r="AE779" s="175"/>
      <c r="AF779" s="175"/>
      <c r="AG779" s="175"/>
      <c r="AH779" s="175"/>
      <c r="AI779" s="175"/>
      <c r="AJ779" s="175"/>
      <c r="AK779" s="175"/>
      <c r="AL779" s="175"/>
      <c r="AM779" s="175"/>
      <c r="AN779" s="175"/>
      <c r="AO779" s="175"/>
      <c r="AP779" s="175"/>
      <c r="AQ779" s="175"/>
      <c r="AR779" s="175"/>
    </row>
    <row r="780" spans="1:44" ht="102" x14ac:dyDescent="0.3">
      <c r="A780" s="175"/>
      <c r="B780" s="181" t="s">
        <v>547</v>
      </c>
      <c r="C780" s="182" t="s">
        <v>548</v>
      </c>
      <c r="D780" s="183">
        <v>644.25</v>
      </c>
      <c r="E780" s="184">
        <v>644.25</v>
      </c>
      <c r="F780" s="185" t="s">
        <v>4636</v>
      </c>
      <c r="G780" s="186" t="s">
        <v>2700</v>
      </c>
      <c r="H780" s="187"/>
      <c r="I780" s="175"/>
      <c r="J780" s="175"/>
      <c r="K780" s="175"/>
      <c r="L780" s="175"/>
      <c r="M780" s="175"/>
      <c r="N780" s="175"/>
      <c r="O780" s="175"/>
      <c r="P780" s="175"/>
      <c r="Q780" s="175"/>
      <c r="R780" s="175"/>
      <c r="S780" s="175"/>
      <c r="T780" s="175"/>
      <c r="U780" s="175"/>
      <c r="V780" s="175"/>
      <c r="W780" s="175"/>
      <c r="X780" s="175"/>
      <c r="Y780" s="175"/>
      <c r="Z780" s="175"/>
      <c r="AA780" s="175"/>
      <c r="AB780" s="175"/>
      <c r="AC780" s="175"/>
      <c r="AD780" s="175"/>
      <c r="AE780" s="175"/>
      <c r="AF780" s="175"/>
      <c r="AG780" s="175"/>
      <c r="AH780" s="175"/>
      <c r="AI780" s="175"/>
      <c r="AJ780" s="175"/>
      <c r="AK780" s="175"/>
      <c r="AL780" s="175"/>
      <c r="AM780" s="175"/>
      <c r="AN780" s="175"/>
      <c r="AO780" s="175"/>
      <c r="AP780" s="175"/>
      <c r="AQ780" s="175"/>
      <c r="AR780" s="175"/>
    </row>
    <row r="781" spans="1:44" ht="102" hidden="1" x14ac:dyDescent="0.3">
      <c r="A781" s="175"/>
      <c r="B781" s="185" t="s">
        <v>4636</v>
      </c>
      <c r="C781" s="182"/>
      <c r="D781" s="183">
        <v>644.25</v>
      </c>
      <c r="E781" s="184">
        <v>644.25</v>
      </c>
      <c r="F781" s="186" t="s">
        <v>2700</v>
      </c>
      <c r="G781" s="181" t="s">
        <v>2230</v>
      </c>
      <c r="H781" s="182" t="s">
        <v>2231</v>
      </c>
      <c r="I781" s="175"/>
      <c r="J781" s="175"/>
      <c r="K781" s="175"/>
      <c r="L781" s="175"/>
      <c r="M781" s="175"/>
      <c r="N781" s="175"/>
      <c r="O781" s="175"/>
      <c r="P781" s="175"/>
      <c r="Q781" s="175"/>
      <c r="R781" s="175"/>
      <c r="S781" s="175"/>
      <c r="T781" s="175"/>
      <c r="U781" s="175"/>
      <c r="V781" s="175"/>
      <c r="W781" s="175"/>
      <c r="X781" s="175"/>
      <c r="Y781" s="175"/>
      <c r="Z781" s="175"/>
      <c r="AA781" s="175"/>
      <c r="AB781" s="175"/>
      <c r="AC781" s="175"/>
      <c r="AD781" s="175"/>
      <c r="AE781" s="175"/>
      <c r="AF781" s="175"/>
      <c r="AG781" s="175"/>
      <c r="AH781" s="175"/>
      <c r="AI781" s="175"/>
      <c r="AJ781" s="175"/>
      <c r="AK781" s="175"/>
      <c r="AL781" s="175"/>
      <c r="AM781" s="175"/>
      <c r="AN781" s="175"/>
      <c r="AO781" s="175"/>
      <c r="AP781" s="175"/>
      <c r="AQ781" s="175"/>
      <c r="AR781" s="175"/>
    </row>
    <row r="782" spans="1:44" ht="102" hidden="1" x14ac:dyDescent="0.3">
      <c r="A782" s="175"/>
      <c r="B782" s="186" t="s">
        <v>2700</v>
      </c>
      <c r="C782" s="187"/>
      <c r="D782" s="183">
        <v>644.25</v>
      </c>
      <c r="E782" s="184">
        <v>644.25</v>
      </c>
      <c r="F782" s="181" t="s">
        <v>2230</v>
      </c>
      <c r="G782" s="185" t="s">
        <v>4636</v>
      </c>
      <c r="H782" s="182"/>
      <c r="I782" s="175"/>
      <c r="J782" s="175"/>
      <c r="K782" s="175"/>
      <c r="L782" s="175"/>
      <c r="M782" s="175"/>
      <c r="N782" s="175"/>
      <c r="O782" s="175"/>
      <c r="P782" s="175"/>
      <c r="Q782" s="175"/>
      <c r="R782" s="175"/>
      <c r="S782" s="175"/>
      <c r="T782" s="175"/>
      <c r="U782" s="175"/>
      <c r="V782" s="175"/>
      <c r="W782" s="175"/>
      <c r="X782" s="175"/>
      <c r="Y782" s="175"/>
      <c r="Z782" s="175"/>
      <c r="AA782" s="175"/>
      <c r="AB782" s="175"/>
      <c r="AC782" s="175"/>
      <c r="AD782" s="175"/>
      <c r="AE782" s="175"/>
      <c r="AF782" s="175"/>
      <c r="AG782" s="175"/>
      <c r="AH782" s="175"/>
      <c r="AI782" s="175"/>
      <c r="AJ782" s="175"/>
      <c r="AK782" s="175"/>
      <c r="AL782" s="175"/>
      <c r="AM782" s="175"/>
      <c r="AN782" s="175"/>
      <c r="AO782" s="175"/>
      <c r="AP782" s="175"/>
      <c r="AQ782" s="175"/>
      <c r="AR782" s="175"/>
    </row>
    <row r="783" spans="1:44" ht="102" x14ac:dyDescent="0.3">
      <c r="A783" s="175"/>
      <c r="B783" s="181" t="s">
        <v>2230</v>
      </c>
      <c r="C783" s="182" t="s">
        <v>2231</v>
      </c>
      <c r="D783" s="183">
        <v>579.82000000000005</v>
      </c>
      <c r="E783" s="184">
        <v>579.82000000000005</v>
      </c>
      <c r="F783" s="185" t="s">
        <v>4636</v>
      </c>
      <c r="G783" s="186" t="s">
        <v>2701</v>
      </c>
      <c r="H783" s="187"/>
      <c r="I783" s="175"/>
      <c r="J783" s="175"/>
      <c r="K783" s="175"/>
      <c r="L783" s="175"/>
      <c r="M783" s="175"/>
      <c r="N783" s="175"/>
      <c r="O783" s="175"/>
      <c r="P783" s="175"/>
      <c r="Q783" s="175"/>
      <c r="R783" s="175"/>
      <c r="S783" s="175"/>
      <c r="T783" s="175"/>
      <c r="U783" s="175"/>
      <c r="V783" s="175"/>
      <c r="W783" s="175"/>
      <c r="X783" s="175"/>
      <c r="Y783" s="175"/>
      <c r="Z783" s="175"/>
      <c r="AA783" s="175"/>
      <c r="AB783" s="175"/>
      <c r="AC783" s="175"/>
      <c r="AD783" s="175"/>
      <c r="AE783" s="175"/>
      <c r="AF783" s="175"/>
      <c r="AG783" s="175"/>
      <c r="AH783" s="175"/>
      <c r="AI783" s="175"/>
      <c r="AJ783" s="175"/>
      <c r="AK783" s="175"/>
      <c r="AL783" s="175"/>
      <c r="AM783" s="175"/>
      <c r="AN783" s="175"/>
      <c r="AO783" s="175"/>
      <c r="AP783" s="175"/>
      <c r="AQ783" s="175"/>
      <c r="AR783" s="175"/>
    </row>
    <row r="784" spans="1:44" ht="102" hidden="1" x14ac:dyDescent="0.3">
      <c r="A784" s="175"/>
      <c r="B784" s="185" t="s">
        <v>4636</v>
      </c>
      <c r="C784" s="182"/>
      <c r="D784" s="183">
        <v>579.82000000000005</v>
      </c>
      <c r="E784" s="184">
        <v>579.82000000000005</v>
      </c>
      <c r="F784" s="186" t="s">
        <v>2701</v>
      </c>
      <c r="G784" s="181" t="s">
        <v>1827</v>
      </c>
      <c r="H784" s="182" t="s">
        <v>1828</v>
      </c>
      <c r="I784" s="175"/>
      <c r="J784" s="175"/>
      <c r="K784" s="175"/>
      <c r="L784" s="175"/>
      <c r="M784" s="175"/>
      <c r="N784" s="175"/>
      <c r="O784" s="175"/>
      <c r="P784" s="175"/>
      <c r="Q784" s="175"/>
      <c r="R784" s="175"/>
      <c r="S784" s="175"/>
      <c r="T784" s="175"/>
      <c r="U784" s="175"/>
      <c r="V784" s="175"/>
      <c r="W784" s="175"/>
      <c r="X784" s="175"/>
      <c r="Y784" s="175"/>
      <c r="Z784" s="175"/>
      <c r="AA784" s="175"/>
      <c r="AB784" s="175"/>
      <c r="AC784" s="175"/>
      <c r="AD784" s="175"/>
      <c r="AE784" s="175"/>
      <c r="AF784" s="175"/>
      <c r="AG784" s="175"/>
      <c r="AH784" s="175"/>
      <c r="AI784" s="175"/>
      <c r="AJ784" s="175"/>
      <c r="AK784" s="175"/>
      <c r="AL784" s="175"/>
      <c r="AM784" s="175"/>
      <c r="AN784" s="175"/>
      <c r="AO784" s="175"/>
      <c r="AP784" s="175"/>
      <c r="AQ784" s="175"/>
      <c r="AR784" s="175"/>
    </row>
    <row r="785" spans="1:44" ht="102" hidden="1" x14ac:dyDescent="0.3">
      <c r="A785" s="175"/>
      <c r="B785" s="186" t="s">
        <v>2701</v>
      </c>
      <c r="C785" s="187"/>
      <c r="D785" s="183">
        <v>579.82000000000005</v>
      </c>
      <c r="E785" s="184">
        <v>579.82000000000005</v>
      </c>
      <c r="F785" s="181" t="s">
        <v>1827</v>
      </c>
      <c r="G785" s="185" t="s">
        <v>4636</v>
      </c>
      <c r="H785" s="182"/>
      <c r="I785" s="175"/>
      <c r="J785" s="175"/>
      <c r="K785" s="175"/>
      <c r="L785" s="175"/>
      <c r="M785" s="175"/>
      <c r="N785" s="175"/>
      <c r="O785" s="175"/>
      <c r="P785" s="175"/>
      <c r="Q785" s="175"/>
      <c r="R785" s="175"/>
      <c r="S785" s="175"/>
      <c r="T785" s="175"/>
      <c r="U785" s="175"/>
      <c r="V785" s="175"/>
      <c r="W785" s="175"/>
      <c r="X785" s="175"/>
      <c r="Y785" s="175"/>
      <c r="Z785" s="175"/>
      <c r="AA785" s="175"/>
      <c r="AB785" s="175"/>
      <c r="AC785" s="175"/>
      <c r="AD785" s="175"/>
      <c r="AE785" s="175"/>
      <c r="AF785" s="175"/>
      <c r="AG785" s="175"/>
      <c r="AH785" s="175"/>
      <c r="AI785" s="175"/>
      <c r="AJ785" s="175"/>
      <c r="AK785" s="175"/>
      <c r="AL785" s="175"/>
      <c r="AM785" s="175"/>
      <c r="AN785" s="175"/>
      <c r="AO785" s="175"/>
      <c r="AP785" s="175"/>
      <c r="AQ785" s="175"/>
      <c r="AR785" s="175"/>
    </row>
    <row r="786" spans="1:44" ht="102" x14ac:dyDescent="0.3">
      <c r="A786" s="175"/>
      <c r="B786" s="181" t="s">
        <v>1827</v>
      </c>
      <c r="C786" s="182" t="s">
        <v>1828</v>
      </c>
      <c r="D786" s="183">
        <v>712.97</v>
      </c>
      <c r="E786" s="184">
        <v>712.97</v>
      </c>
      <c r="F786" s="185" t="s">
        <v>4636</v>
      </c>
      <c r="G786" s="186" t="s">
        <v>2702</v>
      </c>
      <c r="H786" s="187"/>
      <c r="I786" s="175"/>
      <c r="J786" s="175"/>
      <c r="K786" s="175"/>
      <c r="L786" s="175"/>
      <c r="M786" s="175"/>
      <c r="N786" s="175"/>
      <c r="O786" s="175"/>
      <c r="P786" s="175"/>
      <c r="Q786" s="175"/>
      <c r="R786" s="175"/>
      <c r="S786" s="175"/>
      <c r="T786" s="175"/>
      <c r="U786" s="175"/>
      <c r="V786" s="175"/>
      <c r="W786" s="175"/>
      <c r="X786" s="175"/>
      <c r="Y786" s="175"/>
      <c r="Z786" s="175"/>
      <c r="AA786" s="175"/>
      <c r="AB786" s="175"/>
      <c r="AC786" s="175"/>
      <c r="AD786" s="175"/>
      <c r="AE786" s="175"/>
      <c r="AF786" s="175"/>
      <c r="AG786" s="175"/>
      <c r="AH786" s="175"/>
      <c r="AI786" s="175"/>
      <c r="AJ786" s="175"/>
      <c r="AK786" s="175"/>
      <c r="AL786" s="175"/>
      <c r="AM786" s="175"/>
      <c r="AN786" s="175"/>
      <c r="AO786" s="175"/>
      <c r="AP786" s="175"/>
      <c r="AQ786" s="175"/>
      <c r="AR786" s="175"/>
    </row>
    <row r="787" spans="1:44" ht="102" hidden="1" x14ac:dyDescent="0.3">
      <c r="A787" s="175"/>
      <c r="B787" s="185" t="s">
        <v>4636</v>
      </c>
      <c r="C787" s="182"/>
      <c r="D787" s="183">
        <v>712.97</v>
      </c>
      <c r="E787" s="184">
        <v>712.97</v>
      </c>
      <c r="F787" s="186" t="s">
        <v>2702</v>
      </c>
      <c r="G787" s="181" t="s">
        <v>1379</v>
      </c>
      <c r="H787" s="182" t="s">
        <v>1380</v>
      </c>
      <c r="I787" s="175"/>
      <c r="J787" s="175"/>
      <c r="K787" s="175"/>
      <c r="L787" s="175"/>
      <c r="M787" s="175"/>
      <c r="N787" s="175"/>
      <c r="O787" s="175"/>
      <c r="P787" s="175"/>
      <c r="Q787" s="175"/>
      <c r="R787" s="175"/>
      <c r="S787" s="175"/>
      <c r="T787" s="175"/>
      <c r="U787" s="175"/>
      <c r="V787" s="175"/>
      <c r="W787" s="175"/>
      <c r="X787" s="175"/>
      <c r="Y787" s="175"/>
      <c r="Z787" s="175"/>
      <c r="AA787" s="175"/>
      <c r="AB787" s="175"/>
      <c r="AC787" s="175"/>
      <c r="AD787" s="175"/>
      <c r="AE787" s="175"/>
      <c r="AF787" s="175"/>
      <c r="AG787" s="175"/>
      <c r="AH787" s="175"/>
      <c r="AI787" s="175"/>
      <c r="AJ787" s="175"/>
      <c r="AK787" s="175"/>
      <c r="AL787" s="175"/>
      <c r="AM787" s="175"/>
      <c r="AN787" s="175"/>
      <c r="AO787" s="175"/>
      <c r="AP787" s="175"/>
      <c r="AQ787" s="175"/>
      <c r="AR787" s="175"/>
    </row>
    <row r="788" spans="1:44" ht="102" hidden="1" x14ac:dyDescent="0.3">
      <c r="A788" s="175"/>
      <c r="B788" s="186" t="s">
        <v>2702</v>
      </c>
      <c r="C788" s="187"/>
      <c r="D788" s="183">
        <v>712.97</v>
      </c>
      <c r="E788" s="184">
        <v>712.97</v>
      </c>
      <c r="F788" s="181" t="s">
        <v>1379</v>
      </c>
      <c r="G788" s="185" t="s">
        <v>4636</v>
      </c>
      <c r="H788" s="182"/>
      <c r="I788" s="175"/>
      <c r="J788" s="175"/>
      <c r="K788" s="175"/>
      <c r="L788" s="175"/>
      <c r="M788" s="175"/>
      <c r="N788" s="175"/>
      <c r="O788" s="175"/>
      <c r="P788" s="175"/>
      <c r="Q788" s="175"/>
      <c r="R788" s="175"/>
      <c r="S788" s="175"/>
      <c r="T788" s="175"/>
      <c r="U788" s="175"/>
      <c r="V788" s="175"/>
      <c r="W788" s="175"/>
      <c r="X788" s="175"/>
      <c r="Y788" s="175"/>
      <c r="Z788" s="175"/>
      <c r="AA788" s="175"/>
      <c r="AB788" s="175"/>
      <c r="AC788" s="175"/>
      <c r="AD788" s="175"/>
      <c r="AE788" s="175"/>
      <c r="AF788" s="175"/>
      <c r="AG788" s="175"/>
      <c r="AH788" s="175"/>
      <c r="AI788" s="175"/>
      <c r="AJ788" s="175"/>
      <c r="AK788" s="175"/>
      <c r="AL788" s="175"/>
      <c r="AM788" s="175"/>
      <c r="AN788" s="175"/>
      <c r="AO788" s="175"/>
      <c r="AP788" s="175"/>
      <c r="AQ788" s="175"/>
      <c r="AR788" s="175"/>
    </row>
    <row r="789" spans="1:44" ht="112.2" x14ac:dyDescent="0.3">
      <c r="A789" s="175"/>
      <c r="B789" s="181" t="s">
        <v>1379</v>
      </c>
      <c r="C789" s="182" t="s">
        <v>1380</v>
      </c>
      <c r="D789" s="183">
        <v>863.29</v>
      </c>
      <c r="E789" s="184">
        <v>863.29</v>
      </c>
      <c r="F789" s="185" t="s">
        <v>4636</v>
      </c>
      <c r="G789" s="186" t="s">
        <v>2703</v>
      </c>
      <c r="H789" s="187"/>
      <c r="I789" s="175"/>
      <c r="J789" s="175"/>
      <c r="K789" s="175"/>
      <c r="L789" s="175"/>
      <c r="M789" s="175"/>
      <c r="N789" s="175"/>
      <c r="O789" s="175"/>
      <c r="P789" s="175"/>
      <c r="Q789" s="175"/>
      <c r="R789" s="175"/>
      <c r="S789" s="175"/>
      <c r="T789" s="175"/>
      <c r="U789" s="175"/>
      <c r="V789" s="175"/>
      <c r="W789" s="175"/>
      <c r="X789" s="175"/>
      <c r="Y789" s="175"/>
      <c r="Z789" s="175"/>
      <c r="AA789" s="175"/>
      <c r="AB789" s="175"/>
      <c r="AC789" s="175"/>
      <c r="AD789" s="175"/>
      <c r="AE789" s="175"/>
      <c r="AF789" s="175"/>
      <c r="AG789" s="175"/>
      <c r="AH789" s="175"/>
      <c r="AI789" s="175"/>
      <c r="AJ789" s="175"/>
      <c r="AK789" s="175"/>
      <c r="AL789" s="175"/>
      <c r="AM789" s="175"/>
      <c r="AN789" s="175"/>
      <c r="AO789" s="175"/>
      <c r="AP789" s="175"/>
      <c r="AQ789" s="175"/>
      <c r="AR789" s="175"/>
    </row>
    <row r="790" spans="1:44" ht="112.2" hidden="1" x14ac:dyDescent="0.3">
      <c r="A790" s="175"/>
      <c r="B790" s="185" t="s">
        <v>4636</v>
      </c>
      <c r="C790" s="182"/>
      <c r="D790" s="183">
        <v>863.29</v>
      </c>
      <c r="E790" s="184">
        <v>863.29</v>
      </c>
      <c r="F790" s="186" t="s">
        <v>2703</v>
      </c>
      <c r="G790" s="181" t="s">
        <v>2234</v>
      </c>
      <c r="H790" s="182" t="s">
        <v>2235</v>
      </c>
      <c r="I790" s="175"/>
      <c r="J790" s="175"/>
      <c r="K790" s="175"/>
      <c r="L790" s="175"/>
      <c r="M790" s="175"/>
      <c r="N790" s="175"/>
      <c r="O790" s="175"/>
      <c r="P790" s="175"/>
      <c r="Q790" s="175"/>
      <c r="R790" s="175"/>
      <c r="S790" s="175"/>
      <c r="T790" s="175"/>
      <c r="U790" s="175"/>
      <c r="V790" s="175"/>
      <c r="W790" s="175"/>
      <c r="X790" s="175"/>
      <c r="Y790" s="175"/>
      <c r="Z790" s="175"/>
      <c r="AA790" s="175"/>
      <c r="AB790" s="175"/>
      <c r="AC790" s="175"/>
      <c r="AD790" s="175"/>
      <c r="AE790" s="175"/>
      <c r="AF790" s="175"/>
      <c r="AG790" s="175"/>
      <c r="AH790" s="175"/>
      <c r="AI790" s="175"/>
      <c r="AJ790" s="175"/>
      <c r="AK790" s="175"/>
      <c r="AL790" s="175"/>
      <c r="AM790" s="175"/>
      <c r="AN790" s="175"/>
      <c r="AO790" s="175"/>
      <c r="AP790" s="175"/>
      <c r="AQ790" s="175"/>
      <c r="AR790" s="175"/>
    </row>
    <row r="791" spans="1:44" ht="112.2" hidden="1" x14ac:dyDescent="0.3">
      <c r="A791" s="175"/>
      <c r="B791" s="186" t="s">
        <v>2703</v>
      </c>
      <c r="C791" s="187"/>
      <c r="D791" s="183">
        <v>863.29</v>
      </c>
      <c r="E791" s="184">
        <v>863.29</v>
      </c>
      <c r="F791" s="181" t="s">
        <v>2234</v>
      </c>
      <c r="G791" s="185" t="s">
        <v>4636</v>
      </c>
      <c r="H791" s="182"/>
      <c r="I791" s="175"/>
      <c r="J791" s="175"/>
      <c r="K791" s="175"/>
      <c r="L791" s="175"/>
      <c r="M791" s="175"/>
      <c r="N791" s="175"/>
      <c r="O791" s="175"/>
      <c r="P791" s="175"/>
      <c r="Q791" s="175"/>
      <c r="R791" s="175"/>
      <c r="S791" s="175"/>
      <c r="T791" s="175"/>
      <c r="U791" s="175"/>
      <c r="V791" s="175"/>
      <c r="W791" s="175"/>
      <c r="X791" s="175"/>
      <c r="Y791" s="175"/>
      <c r="Z791" s="175"/>
      <c r="AA791" s="175"/>
      <c r="AB791" s="175"/>
      <c r="AC791" s="175"/>
      <c r="AD791" s="175"/>
      <c r="AE791" s="175"/>
      <c r="AF791" s="175"/>
      <c r="AG791" s="175"/>
      <c r="AH791" s="175"/>
      <c r="AI791" s="175"/>
      <c r="AJ791" s="175"/>
      <c r="AK791" s="175"/>
      <c r="AL791" s="175"/>
      <c r="AM791" s="175"/>
      <c r="AN791" s="175"/>
      <c r="AO791" s="175"/>
      <c r="AP791" s="175"/>
      <c r="AQ791" s="175"/>
      <c r="AR791" s="175"/>
    </row>
    <row r="792" spans="1:44" ht="112.2" x14ac:dyDescent="0.3">
      <c r="A792" s="175"/>
      <c r="B792" s="181" t="s">
        <v>2234</v>
      </c>
      <c r="C792" s="182" t="s">
        <v>2235</v>
      </c>
      <c r="D792" s="183">
        <v>785.98</v>
      </c>
      <c r="E792" s="184">
        <v>785.98</v>
      </c>
      <c r="F792" s="185" t="s">
        <v>4636</v>
      </c>
      <c r="G792" s="186" t="s">
        <v>2704</v>
      </c>
      <c r="H792" s="187"/>
      <c r="I792" s="175"/>
      <c r="J792" s="175"/>
      <c r="K792" s="175"/>
      <c r="L792" s="175"/>
      <c r="M792" s="175"/>
      <c r="N792" s="175"/>
      <c r="O792" s="175"/>
      <c r="P792" s="175"/>
      <c r="Q792" s="175"/>
      <c r="R792" s="175"/>
      <c r="S792" s="175"/>
      <c r="T792" s="175"/>
      <c r="U792" s="175"/>
      <c r="V792" s="175"/>
      <c r="W792" s="175"/>
      <c r="X792" s="175"/>
      <c r="Y792" s="175"/>
      <c r="Z792" s="175"/>
      <c r="AA792" s="175"/>
      <c r="AB792" s="175"/>
      <c r="AC792" s="175"/>
      <c r="AD792" s="175"/>
      <c r="AE792" s="175"/>
      <c r="AF792" s="175"/>
      <c r="AG792" s="175"/>
      <c r="AH792" s="175"/>
      <c r="AI792" s="175"/>
      <c r="AJ792" s="175"/>
      <c r="AK792" s="175"/>
      <c r="AL792" s="175"/>
      <c r="AM792" s="175"/>
      <c r="AN792" s="175"/>
      <c r="AO792" s="175"/>
      <c r="AP792" s="175"/>
      <c r="AQ792" s="175"/>
      <c r="AR792" s="175"/>
    </row>
    <row r="793" spans="1:44" ht="112.2" hidden="1" x14ac:dyDescent="0.3">
      <c r="A793" s="175"/>
      <c r="B793" s="185" t="s">
        <v>4636</v>
      </c>
      <c r="C793" s="182"/>
      <c r="D793" s="183">
        <v>785.98</v>
      </c>
      <c r="E793" s="184">
        <v>785.98</v>
      </c>
      <c r="F793" s="186" t="s">
        <v>2704</v>
      </c>
      <c r="G793" s="181" t="s">
        <v>2531</v>
      </c>
      <c r="H793" s="182" t="s">
        <v>684</v>
      </c>
      <c r="I793" s="175"/>
      <c r="J793" s="175"/>
      <c r="K793" s="175"/>
      <c r="L793" s="175"/>
      <c r="M793" s="175"/>
      <c r="N793" s="175"/>
      <c r="O793" s="175"/>
      <c r="P793" s="175"/>
      <c r="Q793" s="175"/>
      <c r="R793" s="175"/>
      <c r="S793" s="175"/>
      <c r="T793" s="175"/>
      <c r="U793" s="175"/>
      <c r="V793" s="175"/>
      <c r="W793" s="175"/>
      <c r="X793" s="175"/>
      <c r="Y793" s="175"/>
      <c r="Z793" s="175"/>
      <c r="AA793" s="175"/>
      <c r="AB793" s="175"/>
      <c r="AC793" s="175"/>
      <c r="AD793" s="175"/>
      <c r="AE793" s="175"/>
      <c r="AF793" s="175"/>
      <c r="AG793" s="175"/>
      <c r="AH793" s="175"/>
      <c r="AI793" s="175"/>
      <c r="AJ793" s="175"/>
      <c r="AK793" s="175"/>
      <c r="AL793" s="175"/>
      <c r="AM793" s="175"/>
      <c r="AN793" s="175"/>
      <c r="AO793" s="175"/>
      <c r="AP793" s="175"/>
      <c r="AQ793" s="175"/>
      <c r="AR793" s="175"/>
    </row>
    <row r="794" spans="1:44" ht="112.2" hidden="1" x14ac:dyDescent="0.3">
      <c r="A794" s="175"/>
      <c r="B794" s="186" t="s">
        <v>2704</v>
      </c>
      <c r="C794" s="187"/>
      <c r="D794" s="183">
        <v>785.98</v>
      </c>
      <c r="E794" s="184">
        <v>785.98</v>
      </c>
      <c r="F794" s="181" t="s">
        <v>2531</v>
      </c>
      <c r="G794" s="185" t="s">
        <v>4636</v>
      </c>
      <c r="H794" s="182"/>
      <c r="I794" s="175"/>
      <c r="J794" s="175"/>
      <c r="K794" s="175"/>
      <c r="L794" s="175"/>
      <c r="M794" s="175"/>
      <c r="N794" s="175"/>
      <c r="O794" s="175"/>
      <c r="P794" s="175"/>
      <c r="Q794" s="175"/>
      <c r="R794" s="175"/>
      <c r="S794" s="175"/>
      <c r="T794" s="175"/>
      <c r="U794" s="175"/>
      <c r="V794" s="175"/>
      <c r="W794" s="175"/>
      <c r="X794" s="175"/>
      <c r="Y794" s="175"/>
      <c r="Z794" s="175"/>
      <c r="AA794" s="175"/>
      <c r="AB794" s="175"/>
      <c r="AC794" s="175"/>
      <c r="AD794" s="175"/>
      <c r="AE794" s="175"/>
      <c r="AF794" s="175"/>
      <c r="AG794" s="175"/>
      <c r="AH794" s="175"/>
      <c r="AI794" s="175"/>
      <c r="AJ794" s="175"/>
      <c r="AK794" s="175"/>
      <c r="AL794" s="175"/>
      <c r="AM794" s="175"/>
      <c r="AN794" s="175"/>
      <c r="AO794" s="175"/>
      <c r="AP794" s="175"/>
      <c r="AQ794" s="175"/>
      <c r="AR794" s="175"/>
    </row>
    <row r="795" spans="1:44" ht="102" x14ac:dyDescent="0.3">
      <c r="A795" s="175"/>
      <c r="B795" s="181" t="s">
        <v>2531</v>
      </c>
      <c r="C795" s="182" t="s">
        <v>684</v>
      </c>
      <c r="D795" s="183">
        <v>863.29</v>
      </c>
      <c r="E795" s="184">
        <v>863.29</v>
      </c>
      <c r="F795" s="185" t="s">
        <v>4636</v>
      </c>
      <c r="G795" s="186" t="s">
        <v>2705</v>
      </c>
      <c r="H795" s="187"/>
      <c r="I795" s="175"/>
      <c r="J795" s="175"/>
      <c r="K795" s="175"/>
      <c r="L795" s="175"/>
      <c r="M795" s="175"/>
      <c r="N795" s="175"/>
      <c r="O795" s="175"/>
      <c r="P795" s="175"/>
      <c r="Q795" s="175"/>
      <c r="R795" s="175"/>
      <c r="S795" s="175"/>
      <c r="T795" s="175"/>
      <c r="U795" s="175"/>
      <c r="V795" s="175"/>
      <c r="W795" s="175"/>
      <c r="X795" s="175"/>
      <c r="Y795" s="175"/>
      <c r="Z795" s="175"/>
      <c r="AA795" s="175"/>
      <c r="AB795" s="175"/>
      <c r="AC795" s="175"/>
      <c r="AD795" s="175"/>
      <c r="AE795" s="175"/>
      <c r="AF795" s="175"/>
      <c r="AG795" s="175"/>
      <c r="AH795" s="175"/>
      <c r="AI795" s="175"/>
      <c r="AJ795" s="175"/>
      <c r="AK795" s="175"/>
      <c r="AL795" s="175"/>
      <c r="AM795" s="175"/>
      <c r="AN795" s="175"/>
      <c r="AO795" s="175"/>
      <c r="AP795" s="175"/>
      <c r="AQ795" s="175"/>
      <c r="AR795" s="175"/>
    </row>
    <row r="796" spans="1:44" ht="102" hidden="1" x14ac:dyDescent="0.3">
      <c r="A796" s="175"/>
      <c r="B796" s="185" t="s">
        <v>4636</v>
      </c>
      <c r="C796" s="182"/>
      <c r="D796" s="183">
        <v>863.29</v>
      </c>
      <c r="E796" s="184">
        <v>863.29</v>
      </c>
      <c r="F796" s="186" t="s">
        <v>2705</v>
      </c>
      <c r="G796" s="181" t="s">
        <v>2540</v>
      </c>
      <c r="H796" s="182" t="s">
        <v>1940</v>
      </c>
      <c r="I796" s="175"/>
      <c r="J796" s="175"/>
      <c r="K796" s="175"/>
      <c r="L796" s="175"/>
      <c r="M796" s="175"/>
      <c r="N796" s="175"/>
      <c r="O796" s="175"/>
      <c r="P796" s="175"/>
      <c r="Q796" s="175"/>
      <c r="R796" s="175"/>
      <c r="S796" s="175"/>
      <c r="T796" s="175"/>
      <c r="U796" s="175"/>
      <c r="V796" s="175"/>
      <c r="W796" s="175"/>
      <c r="X796" s="175"/>
      <c r="Y796" s="175"/>
      <c r="Z796" s="175"/>
      <c r="AA796" s="175"/>
      <c r="AB796" s="175"/>
      <c r="AC796" s="175"/>
      <c r="AD796" s="175"/>
      <c r="AE796" s="175"/>
      <c r="AF796" s="175"/>
      <c r="AG796" s="175"/>
      <c r="AH796" s="175"/>
      <c r="AI796" s="175"/>
      <c r="AJ796" s="175"/>
      <c r="AK796" s="175"/>
      <c r="AL796" s="175"/>
      <c r="AM796" s="175"/>
      <c r="AN796" s="175"/>
      <c r="AO796" s="175"/>
      <c r="AP796" s="175"/>
      <c r="AQ796" s="175"/>
      <c r="AR796" s="175"/>
    </row>
    <row r="797" spans="1:44" ht="102" hidden="1" x14ac:dyDescent="0.3">
      <c r="A797" s="175"/>
      <c r="B797" s="186" t="s">
        <v>2705</v>
      </c>
      <c r="C797" s="187"/>
      <c r="D797" s="183">
        <v>863.29</v>
      </c>
      <c r="E797" s="184">
        <v>863.29</v>
      </c>
      <c r="F797" s="181" t="s">
        <v>2540</v>
      </c>
      <c r="G797" s="185" t="s">
        <v>4636</v>
      </c>
      <c r="H797" s="182"/>
      <c r="I797" s="175"/>
      <c r="J797" s="175"/>
      <c r="K797" s="175"/>
      <c r="L797" s="175"/>
      <c r="M797" s="175"/>
      <c r="N797" s="175"/>
      <c r="O797" s="175"/>
      <c r="P797" s="175"/>
      <c r="Q797" s="175"/>
      <c r="R797" s="175"/>
      <c r="S797" s="175"/>
      <c r="T797" s="175"/>
      <c r="U797" s="175"/>
      <c r="V797" s="175"/>
      <c r="W797" s="175"/>
      <c r="X797" s="175"/>
      <c r="Y797" s="175"/>
      <c r="Z797" s="175"/>
      <c r="AA797" s="175"/>
      <c r="AB797" s="175"/>
      <c r="AC797" s="175"/>
      <c r="AD797" s="175"/>
      <c r="AE797" s="175"/>
      <c r="AF797" s="175"/>
      <c r="AG797" s="175"/>
      <c r="AH797" s="175"/>
      <c r="AI797" s="175"/>
      <c r="AJ797" s="175"/>
      <c r="AK797" s="175"/>
      <c r="AL797" s="175"/>
      <c r="AM797" s="175"/>
      <c r="AN797" s="175"/>
      <c r="AO797" s="175"/>
      <c r="AP797" s="175"/>
      <c r="AQ797" s="175"/>
      <c r="AR797" s="175"/>
    </row>
    <row r="798" spans="1:44" ht="102" x14ac:dyDescent="0.3">
      <c r="A798" s="175"/>
      <c r="B798" s="181" t="s">
        <v>2540</v>
      </c>
      <c r="C798" s="182" t="s">
        <v>1940</v>
      </c>
      <c r="D798" s="183">
        <v>785.98</v>
      </c>
      <c r="E798" s="184">
        <v>785.98</v>
      </c>
      <c r="F798" s="185" t="s">
        <v>4636</v>
      </c>
      <c r="G798" s="186" t="s">
        <v>2706</v>
      </c>
      <c r="H798" s="187"/>
      <c r="I798" s="175"/>
      <c r="J798" s="175"/>
      <c r="K798" s="175"/>
      <c r="L798" s="175"/>
      <c r="M798" s="175"/>
      <c r="N798" s="175"/>
      <c r="O798" s="175"/>
      <c r="P798" s="175"/>
      <c r="Q798" s="175"/>
      <c r="R798" s="175"/>
      <c r="S798" s="175"/>
      <c r="T798" s="175"/>
      <c r="U798" s="175"/>
      <c r="V798" s="175"/>
      <c r="W798" s="175"/>
      <c r="X798" s="175"/>
      <c r="Y798" s="175"/>
      <c r="Z798" s="175"/>
      <c r="AA798" s="175"/>
      <c r="AB798" s="175"/>
      <c r="AC798" s="175"/>
      <c r="AD798" s="175"/>
      <c r="AE798" s="175"/>
      <c r="AF798" s="175"/>
      <c r="AG798" s="175"/>
      <c r="AH798" s="175"/>
      <c r="AI798" s="175"/>
      <c r="AJ798" s="175"/>
      <c r="AK798" s="175"/>
      <c r="AL798" s="175"/>
      <c r="AM798" s="175"/>
      <c r="AN798" s="175"/>
      <c r="AO798" s="175"/>
      <c r="AP798" s="175"/>
      <c r="AQ798" s="175"/>
      <c r="AR798" s="175"/>
    </row>
    <row r="799" spans="1:44" ht="102" hidden="1" x14ac:dyDescent="0.3">
      <c r="A799" s="175"/>
      <c r="B799" s="185" t="s">
        <v>4636</v>
      </c>
      <c r="C799" s="182"/>
      <c r="D799" s="183">
        <v>785.98</v>
      </c>
      <c r="E799" s="184">
        <v>785.98</v>
      </c>
      <c r="F799" s="186" t="s">
        <v>2706</v>
      </c>
      <c r="G799" s="181" t="s">
        <v>1485</v>
      </c>
      <c r="H799" s="182" t="s">
        <v>1486</v>
      </c>
      <c r="I799" s="175"/>
      <c r="J799" s="175"/>
      <c r="K799" s="175"/>
      <c r="L799" s="175"/>
      <c r="M799" s="175"/>
      <c r="N799" s="175"/>
      <c r="O799" s="175"/>
      <c r="P799" s="175"/>
      <c r="Q799" s="175"/>
      <c r="R799" s="175"/>
      <c r="S799" s="175"/>
      <c r="T799" s="175"/>
      <c r="U799" s="175"/>
      <c r="V799" s="175"/>
      <c r="W799" s="175"/>
      <c r="X799" s="175"/>
      <c r="Y799" s="175"/>
      <c r="Z799" s="175"/>
      <c r="AA799" s="175"/>
      <c r="AB799" s="175"/>
      <c r="AC799" s="175"/>
      <c r="AD799" s="175"/>
      <c r="AE799" s="175"/>
      <c r="AF799" s="175"/>
      <c r="AG799" s="175"/>
      <c r="AH799" s="175"/>
      <c r="AI799" s="175"/>
      <c r="AJ799" s="175"/>
      <c r="AK799" s="175"/>
      <c r="AL799" s="175"/>
      <c r="AM799" s="175"/>
      <c r="AN799" s="175"/>
      <c r="AO799" s="175"/>
      <c r="AP799" s="175"/>
      <c r="AQ799" s="175"/>
      <c r="AR799" s="175"/>
    </row>
    <row r="800" spans="1:44" ht="102" hidden="1" x14ac:dyDescent="0.3">
      <c r="A800" s="175"/>
      <c r="B800" s="186" t="s">
        <v>2706</v>
      </c>
      <c r="C800" s="187"/>
      <c r="D800" s="183">
        <v>785.98</v>
      </c>
      <c r="E800" s="184">
        <v>785.98</v>
      </c>
      <c r="F800" s="181" t="s">
        <v>1485</v>
      </c>
      <c r="G800" s="185" t="s">
        <v>4636</v>
      </c>
      <c r="H800" s="182"/>
      <c r="I800" s="175"/>
      <c r="J800" s="175"/>
      <c r="K800" s="175"/>
      <c r="L800" s="175"/>
      <c r="M800" s="175"/>
      <c r="N800" s="175"/>
      <c r="O800" s="175"/>
      <c r="P800" s="175"/>
      <c r="Q800" s="175"/>
      <c r="R800" s="175"/>
      <c r="S800" s="175"/>
      <c r="T800" s="175"/>
      <c r="U800" s="175"/>
      <c r="V800" s="175"/>
      <c r="W800" s="175"/>
      <c r="X800" s="175"/>
      <c r="Y800" s="175"/>
      <c r="Z800" s="175"/>
      <c r="AA800" s="175"/>
      <c r="AB800" s="175"/>
      <c r="AC800" s="175"/>
      <c r="AD800" s="175"/>
      <c r="AE800" s="175"/>
      <c r="AF800" s="175"/>
      <c r="AG800" s="175"/>
      <c r="AH800" s="175"/>
      <c r="AI800" s="175"/>
      <c r="AJ800" s="175"/>
      <c r="AK800" s="175"/>
      <c r="AL800" s="175"/>
      <c r="AM800" s="175"/>
      <c r="AN800" s="175"/>
      <c r="AO800" s="175"/>
      <c r="AP800" s="175"/>
      <c r="AQ800" s="175"/>
      <c r="AR800" s="175"/>
    </row>
    <row r="801" spans="1:44" ht="102" x14ac:dyDescent="0.3">
      <c r="A801" s="175"/>
      <c r="B801" s="181" t="s">
        <v>1485</v>
      </c>
      <c r="C801" s="182" t="s">
        <v>1486</v>
      </c>
      <c r="D801" s="183">
        <v>773.1</v>
      </c>
      <c r="E801" s="184">
        <v>773.1</v>
      </c>
      <c r="F801" s="185" t="s">
        <v>4636</v>
      </c>
      <c r="G801" s="186" t="s">
        <v>2707</v>
      </c>
      <c r="H801" s="187"/>
      <c r="I801" s="175"/>
      <c r="J801" s="175"/>
      <c r="K801" s="175"/>
      <c r="L801" s="175"/>
      <c r="M801" s="175"/>
      <c r="N801" s="175"/>
      <c r="O801" s="175"/>
      <c r="P801" s="175"/>
      <c r="Q801" s="175"/>
      <c r="R801" s="175"/>
      <c r="S801" s="175"/>
      <c r="T801" s="175"/>
      <c r="U801" s="175"/>
      <c r="V801" s="175"/>
      <c r="W801" s="175"/>
      <c r="X801" s="175"/>
      <c r="Y801" s="175"/>
      <c r="Z801" s="175"/>
      <c r="AA801" s="175"/>
      <c r="AB801" s="175"/>
      <c r="AC801" s="175"/>
      <c r="AD801" s="175"/>
      <c r="AE801" s="175"/>
      <c r="AF801" s="175"/>
      <c r="AG801" s="175"/>
      <c r="AH801" s="175"/>
      <c r="AI801" s="175"/>
      <c r="AJ801" s="175"/>
      <c r="AK801" s="175"/>
      <c r="AL801" s="175"/>
      <c r="AM801" s="175"/>
      <c r="AN801" s="175"/>
      <c r="AO801" s="175"/>
      <c r="AP801" s="175"/>
      <c r="AQ801" s="175"/>
      <c r="AR801" s="175"/>
    </row>
    <row r="802" spans="1:44" ht="102" hidden="1" x14ac:dyDescent="0.3">
      <c r="A802" s="175"/>
      <c r="B802" s="185" t="s">
        <v>4636</v>
      </c>
      <c r="C802" s="182"/>
      <c r="D802" s="183">
        <v>773.1</v>
      </c>
      <c r="E802" s="184">
        <v>773.1</v>
      </c>
      <c r="F802" s="186" t="s">
        <v>2707</v>
      </c>
      <c r="G802" s="181" t="s">
        <v>2622</v>
      </c>
      <c r="H802" s="182" t="s">
        <v>1399</v>
      </c>
      <c r="I802" s="175"/>
      <c r="J802" s="175"/>
      <c r="K802" s="175"/>
      <c r="L802" s="175"/>
      <c r="M802" s="175"/>
      <c r="N802" s="175"/>
      <c r="O802" s="175"/>
      <c r="P802" s="175"/>
      <c r="Q802" s="175"/>
      <c r="R802" s="175"/>
      <c r="S802" s="175"/>
      <c r="T802" s="175"/>
      <c r="U802" s="175"/>
      <c r="V802" s="175"/>
      <c r="W802" s="175"/>
      <c r="X802" s="175"/>
      <c r="Y802" s="175"/>
      <c r="Z802" s="175"/>
      <c r="AA802" s="175"/>
      <c r="AB802" s="175"/>
      <c r="AC802" s="175"/>
      <c r="AD802" s="175"/>
      <c r="AE802" s="175"/>
      <c r="AF802" s="175"/>
      <c r="AG802" s="175"/>
      <c r="AH802" s="175"/>
      <c r="AI802" s="175"/>
      <c r="AJ802" s="175"/>
      <c r="AK802" s="175"/>
      <c r="AL802" s="175"/>
      <c r="AM802" s="175"/>
      <c r="AN802" s="175"/>
      <c r="AO802" s="175"/>
      <c r="AP802" s="175"/>
      <c r="AQ802" s="175"/>
      <c r="AR802" s="175"/>
    </row>
    <row r="803" spans="1:44" ht="102" hidden="1" x14ac:dyDescent="0.3">
      <c r="A803" s="175"/>
      <c r="B803" s="186" t="s">
        <v>2707</v>
      </c>
      <c r="C803" s="187"/>
      <c r="D803" s="183">
        <v>773.1</v>
      </c>
      <c r="E803" s="184">
        <v>773.1</v>
      </c>
      <c r="F803" s="181" t="s">
        <v>2622</v>
      </c>
      <c r="G803" s="185" t="s">
        <v>4636</v>
      </c>
      <c r="H803" s="182"/>
      <c r="I803" s="175"/>
      <c r="J803" s="175"/>
      <c r="K803" s="175"/>
      <c r="L803" s="175"/>
      <c r="M803" s="175"/>
      <c r="N803" s="175"/>
      <c r="O803" s="175"/>
      <c r="P803" s="175"/>
      <c r="Q803" s="175"/>
      <c r="R803" s="175"/>
      <c r="S803" s="175"/>
      <c r="T803" s="175"/>
      <c r="U803" s="175"/>
      <c r="V803" s="175"/>
      <c r="W803" s="175"/>
      <c r="X803" s="175"/>
      <c r="Y803" s="175"/>
      <c r="Z803" s="175"/>
      <c r="AA803" s="175"/>
      <c r="AB803" s="175"/>
      <c r="AC803" s="175"/>
      <c r="AD803" s="175"/>
      <c r="AE803" s="175"/>
      <c r="AF803" s="175"/>
      <c r="AG803" s="175"/>
      <c r="AH803" s="175"/>
      <c r="AI803" s="175"/>
      <c r="AJ803" s="175"/>
      <c r="AK803" s="175"/>
      <c r="AL803" s="175"/>
      <c r="AM803" s="175"/>
      <c r="AN803" s="175"/>
      <c r="AO803" s="175"/>
      <c r="AP803" s="175"/>
      <c r="AQ803" s="175"/>
      <c r="AR803" s="175"/>
    </row>
    <row r="804" spans="1:44" ht="102" x14ac:dyDescent="0.3">
      <c r="A804" s="175"/>
      <c r="B804" s="181" t="s">
        <v>2622</v>
      </c>
      <c r="C804" s="182" t="s">
        <v>1399</v>
      </c>
      <c r="D804" s="183">
        <v>820.34</v>
      </c>
      <c r="E804" s="184">
        <v>820.34</v>
      </c>
      <c r="F804" s="185" t="s">
        <v>4636</v>
      </c>
      <c r="G804" s="186" t="s">
        <v>3879</v>
      </c>
      <c r="H804" s="187"/>
      <c r="I804" s="175"/>
      <c r="J804" s="175"/>
      <c r="K804" s="175"/>
      <c r="L804" s="175"/>
      <c r="M804" s="175"/>
      <c r="N804" s="175"/>
      <c r="O804" s="175"/>
      <c r="P804" s="175"/>
      <c r="Q804" s="175"/>
      <c r="R804" s="175"/>
      <c r="S804" s="175"/>
      <c r="T804" s="175"/>
      <c r="U804" s="175"/>
      <c r="V804" s="175"/>
      <c r="W804" s="175"/>
      <c r="X804" s="175"/>
      <c r="Y804" s="175"/>
      <c r="Z804" s="175"/>
      <c r="AA804" s="175"/>
      <c r="AB804" s="175"/>
      <c r="AC804" s="175"/>
      <c r="AD804" s="175"/>
      <c r="AE804" s="175"/>
      <c r="AF804" s="175"/>
      <c r="AG804" s="175"/>
      <c r="AH804" s="175"/>
      <c r="AI804" s="175"/>
      <c r="AJ804" s="175"/>
      <c r="AK804" s="175"/>
      <c r="AL804" s="175"/>
      <c r="AM804" s="175"/>
      <c r="AN804" s="175"/>
      <c r="AO804" s="175"/>
      <c r="AP804" s="175"/>
      <c r="AQ804" s="175"/>
      <c r="AR804" s="175"/>
    </row>
    <row r="805" spans="1:44" ht="102" hidden="1" x14ac:dyDescent="0.3">
      <c r="A805" s="175"/>
      <c r="B805" s="185" t="s">
        <v>4636</v>
      </c>
      <c r="C805" s="182"/>
      <c r="D805" s="183">
        <v>820.34</v>
      </c>
      <c r="E805" s="184">
        <v>820.34</v>
      </c>
      <c r="F805" s="186" t="s">
        <v>3879</v>
      </c>
      <c r="G805" s="181" t="s">
        <v>2602</v>
      </c>
      <c r="H805" s="182" t="s">
        <v>1797</v>
      </c>
      <c r="I805" s="175"/>
      <c r="J805" s="175"/>
      <c r="K805" s="175"/>
      <c r="L805" s="175"/>
      <c r="M805" s="175"/>
      <c r="N805" s="175"/>
      <c r="O805" s="175"/>
      <c r="P805" s="175"/>
      <c r="Q805" s="175"/>
      <c r="R805" s="175"/>
      <c r="S805" s="175"/>
      <c r="T805" s="175"/>
      <c r="U805" s="175"/>
      <c r="V805" s="175"/>
      <c r="W805" s="175"/>
      <c r="X805" s="175"/>
      <c r="Y805" s="175"/>
      <c r="Z805" s="175"/>
      <c r="AA805" s="175"/>
      <c r="AB805" s="175"/>
      <c r="AC805" s="175"/>
      <c r="AD805" s="175"/>
      <c r="AE805" s="175"/>
      <c r="AF805" s="175"/>
      <c r="AG805" s="175"/>
      <c r="AH805" s="175"/>
      <c r="AI805" s="175"/>
      <c r="AJ805" s="175"/>
      <c r="AK805" s="175"/>
      <c r="AL805" s="175"/>
      <c r="AM805" s="175"/>
      <c r="AN805" s="175"/>
      <c r="AO805" s="175"/>
      <c r="AP805" s="175"/>
      <c r="AQ805" s="175"/>
      <c r="AR805" s="175"/>
    </row>
    <row r="806" spans="1:44" ht="102" hidden="1" x14ac:dyDescent="0.3">
      <c r="A806" s="175"/>
      <c r="B806" s="186" t="s">
        <v>3879</v>
      </c>
      <c r="C806" s="187"/>
      <c r="D806" s="183">
        <v>820.34</v>
      </c>
      <c r="E806" s="184">
        <v>820.34</v>
      </c>
      <c r="F806" s="181" t="s">
        <v>2602</v>
      </c>
      <c r="G806" s="185" t="s">
        <v>4636</v>
      </c>
      <c r="H806" s="182"/>
      <c r="I806" s="175"/>
      <c r="J806" s="175"/>
      <c r="K806" s="175"/>
      <c r="L806" s="175"/>
      <c r="M806" s="175"/>
      <c r="N806" s="175"/>
      <c r="O806" s="175"/>
      <c r="P806" s="175"/>
      <c r="Q806" s="175"/>
      <c r="R806" s="175"/>
      <c r="S806" s="175"/>
      <c r="T806" s="175"/>
      <c r="U806" s="175"/>
      <c r="V806" s="175"/>
      <c r="W806" s="175"/>
      <c r="X806" s="175"/>
      <c r="Y806" s="175"/>
      <c r="Z806" s="175"/>
      <c r="AA806" s="175"/>
      <c r="AB806" s="175"/>
      <c r="AC806" s="175"/>
      <c r="AD806" s="175"/>
      <c r="AE806" s="175"/>
      <c r="AF806" s="175"/>
      <c r="AG806" s="175"/>
      <c r="AH806" s="175"/>
      <c r="AI806" s="175"/>
      <c r="AJ806" s="175"/>
      <c r="AK806" s="175"/>
      <c r="AL806" s="175"/>
      <c r="AM806" s="175"/>
      <c r="AN806" s="175"/>
      <c r="AO806" s="175"/>
      <c r="AP806" s="175"/>
      <c r="AQ806" s="175"/>
      <c r="AR806" s="175"/>
    </row>
    <row r="807" spans="1:44" ht="102" x14ac:dyDescent="0.3">
      <c r="A807" s="175"/>
      <c r="B807" s="181" t="s">
        <v>2602</v>
      </c>
      <c r="C807" s="182" t="s">
        <v>1797</v>
      </c>
      <c r="D807" s="183">
        <v>743.03</v>
      </c>
      <c r="E807" s="184">
        <v>743.03</v>
      </c>
      <c r="F807" s="185" t="s">
        <v>4636</v>
      </c>
      <c r="G807" s="186" t="s">
        <v>3852</v>
      </c>
      <c r="H807" s="187"/>
      <c r="I807" s="175"/>
      <c r="J807" s="175"/>
      <c r="K807" s="175"/>
      <c r="L807" s="175"/>
      <c r="M807" s="175"/>
      <c r="N807" s="175"/>
      <c r="O807" s="175"/>
      <c r="P807" s="175"/>
      <c r="Q807" s="175"/>
      <c r="R807" s="175"/>
      <c r="S807" s="175"/>
      <c r="T807" s="175"/>
      <c r="U807" s="175"/>
      <c r="V807" s="175"/>
      <c r="W807" s="175"/>
      <c r="X807" s="175"/>
      <c r="Y807" s="175"/>
      <c r="Z807" s="175"/>
      <c r="AA807" s="175"/>
      <c r="AB807" s="175"/>
      <c r="AC807" s="175"/>
      <c r="AD807" s="175"/>
      <c r="AE807" s="175"/>
      <c r="AF807" s="175"/>
      <c r="AG807" s="175"/>
      <c r="AH807" s="175"/>
      <c r="AI807" s="175"/>
      <c r="AJ807" s="175"/>
      <c r="AK807" s="175"/>
      <c r="AL807" s="175"/>
      <c r="AM807" s="175"/>
      <c r="AN807" s="175"/>
      <c r="AO807" s="175"/>
      <c r="AP807" s="175"/>
      <c r="AQ807" s="175"/>
      <c r="AR807" s="175"/>
    </row>
    <row r="808" spans="1:44" ht="102" hidden="1" x14ac:dyDescent="0.3">
      <c r="A808" s="175"/>
      <c r="B808" s="185" t="s">
        <v>4636</v>
      </c>
      <c r="C808" s="182"/>
      <c r="D808" s="183">
        <v>743.03</v>
      </c>
      <c r="E808" s="184">
        <v>743.03</v>
      </c>
      <c r="F808" s="186" t="s">
        <v>3852</v>
      </c>
      <c r="G808" s="181" t="s">
        <v>2073</v>
      </c>
      <c r="H808" s="182" t="s">
        <v>2074</v>
      </c>
      <c r="I808" s="175"/>
      <c r="J808" s="175"/>
      <c r="K808" s="175"/>
      <c r="L808" s="175"/>
      <c r="M808" s="175"/>
      <c r="N808" s="175"/>
      <c r="O808" s="175"/>
      <c r="P808" s="175"/>
      <c r="Q808" s="175"/>
      <c r="R808" s="175"/>
      <c r="S808" s="175"/>
      <c r="T808" s="175"/>
      <c r="U808" s="175"/>
      <c r="V808" s="175"/>
      <c r="W808" s="175"/>
      <c r="X808" s="175"/>
      <c r="Y808" s="175"/>
      <c r="Z808" s="175"/>
      <c r="AA808" s="175"/>
      <c r="AB808" s="175"/>
      <c r="AC808" s="175"/>
      <c r="AD808" s="175"/>
      <c r="AE808" s="175"/>
      <c r="AF808" s="175"/>
      <c r="AG808" s="175"/>
      <c r="AH808" s="175"/>
      <c r="AI808" s="175"/>
      <c r="AJ808" s="175"/>
      <c r="AK808" s="175"/>
      <c r="AL808" s="175"/>
      <c r="AM808" s="175"/>
      <c r="AN808" s="175"/>
      <c r="AO808" s="175"/>
      <c r="AP808" s="175"/>
      <c r="AQ808" s="175"/>
      <c r="AR808" s="175"/>
    </row>
    <row r="809" spans="1:44" ht="102" hidden="1" x14ac:dyDescent="0.3">
      <c r="A809" s="175"/>
      <c r="B809" s="186" t="s">
        <v>3852</v>
      </c>
      <c r="C809" s="187"/>
      <c r="D809" s="183">
        <v>743.03</v>
      </c>
      <c r="E809" s="184">
        <v>743.03</v>
      </c>
      <c r="F809" s="181" t="s">
        <v>2073</v>
      </c>
      <c r="G809" s="185" t="s">
        <v>4636</v>
      </c>
      <c r="H809" s="182"/>
      <c r="I809" s="175"/>
      <c r="J809" s="175"/>
      <c r="K809" s="175"/>
      <c r="L809" s="175"/>
      <c r="M809" s="175"/>
      <c r="N809" s="175"/>
      <c r="O809" s="175"/>
      <c r="P809" s="175"/>
      <c r="Q809" s="175"/>
      <c r="R809" s="175"/>
      <c r="S809" s="175"/>
      <c r="T809" s="175"/>
      <c r="U809" s="175"/>
      <c r="V809" s="175"/>
      <c r="W809" s="175"/>
      <c r="X809" s="175"/>
      <c r="Y809" s="175"/>
      <c r="Z809" s="175"/>
      <c r="AA809" s="175"/>
      <c r="AB809" s="175"/>
      <c r="AC809" s="175"/>
      <c r="AD809" s="175"/>
      <c r="AE809" s="175"/>
      <c r="AF809" s="175"/>
      <c r="AG809" s="175"/>
      <c r="AH809" s="175"/>
      <c r="AI809" s="175"/>
      <c r="AJ809" s="175"/>
      <c r="AK809" s="175"/>
      <c r="AL809" s="175"/>
      <c r="AM809" s="175"/>
      <c r="AN809" s="175"/>
      <c r="AO809" s="175"/>
      <c r="AP809" s="175"/>
      <c r="AQ809" s="175"/>
      <c r="AR809" s="175"/>
    </row>
    <row r="810" spans="1:44" ht="102" x14ac:dyDescent="0.3">
      <c r="A810" s="175"/>
      <c r="B810" s="181" t="s">
        <v>2073</v>
      </c>
      <c r="C810" s="182" t="s">
        <v>2074</v>
      </c>
      <c r="D810" s="183">
        <v>820.34</v>
      </c>
      <c r="E810" s="184">
        <v>820.34</v>
      </c>
      <c r="F810" s="185" t="s">
        <v>4636</v>
      </c>
      <c r="G810" s="186" t="s">
        <v>2708</v>
      </c>
      <c r="H810" s="187"/>
      <c r="I810" s="175"/>
      <c r="J810" s="175"/>
      <c r="K810" s="175"/>
      <c r="L810" s="175"/>
      <c r="M810" s="175"/>
      <c r="N810" s="175"/>
      <c r="O810" s="175"/>
      <c r="P810" s="175"/>
      <c r="Q810" s="175"/>
      <c r="R810" s="175"/>
      <c r="S810" s="175"/>
      <c r="T810" s="175"/>
      <c r="U810" s="175"/>
      <c r="V810" s="175"/>
      <c r="W810" s="175"/>
      <c r="X810" s="175"/>
      <c r="Y810" s="175"/>
      <c r="Z810" s="175"/>
      <c r="AA810" s="175"/>
      <c r="AB810" s="175"/>
      <c r="AC810" s="175"/>
      <c r="AD810" s="175"/>
      <c r="AE810" s="175"/>
      <c r="AF810" s="175"/>
      <c r="AG810" s="175"/>
      <c r="AH810" s="175"/>
      <c r="AI810" s="175"/>
      <c r="AJ810" s="175"/>
      <c r="AK810" s="175"/>
      <c r="AL810" s="175"/>
      <c r="AM810" s="175"/>
      <c r="AN810" s="175"/>
      <c r="AO810" s="175"/>
      <c r="AP810" s="175"/>
      <c r="AQ810" s="175"/>
      <c r="AR810" s="175"/>
    </row>
    <row r="811" spans="1:44" ht="102" hidden="1" x14ac:dyDescent="0.3">
      <c r="A811" s="175"/>
      <c r="B811" s="185" t="s">
        <v>4636</v>
      </c>
      <c r="C811" s="182"/>
      <c r="D811" s="183">
        <v>820.34</v>
      </c>
      <c r="E811" s="184">
        <v>820.34</v>
      </c>
      <c r="F811" s="186" t="s">
        <v>2708</v>
      </c>
      <c r="G811" s="181" t="s">
        <v>1901</v>
      </c>
      <c r="H811" s="182" t="s">
        <v>1902</v>
      </c>
      <c r="I811" s="175"/>
      <c r="J811" s="175"/>
      <c r="K811" s="175"/>
      <c r="L811" s="175"/>
      <c r="M811" s="175"/>
      <c r="N811" s="175"/>
      <c r="O811" s="175"/>
      <c r="P811" s="175"/>
      <c r="Q811" s="175"/>
      <c r="R811" s="175"/>
      <c r="S811" s="175"/>
      <c r="T811" s="175"/>
      <c r="U811" s="175"/>
      <c r="V811" s="175"/>
      <c r="W811" s="175"/>
      <c r="X811" s="175"/>
      <c r="Y811" s="175"/>
      <c r="Z811" s="175"/>
      <c r="AA811" s="175"/>
      <c r="AB811" s="175"/>
      <c r="AC811" s="175"/>
      <c r="AD811" s="175"/>
      <c r="AE811" s="175"/>
      <c r="AF811" s="175"/>
      <c r="AG811" s="175"/>
      <c r="AH811" s="175"/>
      <c r="AI811" s="175"/>
      <c r="AJ811" s="175"/>
      <c r="AK811" s="175"/>
      <c r="AL811" s="175"/>
      <c r="AM811" s="175"/>
      <c r="AN811" s="175"/>
      <c r="AO811" s="175"/>
      <c r="AP811" s="175"/>
      <c r="AQ811" s="175"/>
      <c r="AR811" s="175"/>
    </row>
    <row r="812" spans="1:44" ht="102" hidden="1" x14ac:dyDescent="0.3">
      <c r="A812" s="175"/>
      <c r="B812" s="186" t="s">
        <v>2708</v>
      </c>
      <c r="C812" s="187"/>
      <c r="D812" s="183">
        <v>820.34</v>
      </c>
      <c r="E812" s="184">
        <v>820.34</v>
      </c>
      <c r="F812" s="181" t="s">
        <v>1901</v>
      </c>
      <c r="G812" s="185" t="s">
        <v>4636</v>
      </c>
      <c r="H812" s="182"/>
      <c r="I812" s="175"/>
      <c r="J812" s="175"/>
      <c r="K812" s="175"/>
      <c r="L812" s="175"/>
      <c r="M812" s="175"/>
      <c r="N812" s="175"/>
      <c r="O812" s="175"/>
      <c r="P812" s="175"/>
      <c r="Q812" s="175"/>
      <c r="R812" s="175"/>
      <c r="S812" s="175"/>
      <c r="T812" s="175"/>
      <c r="U812" s="175"/>
      <c r="V812" s="175"/>
      <c r="W812" s="175"/>
      <c r="X812" s="175"/>
      <c r="Y812" s="175"/>
      <c r="Z812" s="175"/>
      <c r="AA812" s="175"/>
      <c r="AB812" s="175"/>
      <c r="AC812" s="175"/>
      <c r="AD812" s="175"/>
      <c r="AE812" s="175"/>
      <c r="AF812" s="175"/>
      <c r="AG812" s="175"/>
      <c r="AH812" s="175"/>
      <c r="AI812" s="175"/>
      <c r="AJ812" s="175"/>
      <c r="AK812" s="175"/>
      <c r="AL812" s="175"/>
      <c r="AM812" s="175"/>
      <c r="AN812" s="175"/>
      <c r="AO812" s="175"/>
      <c r="AP812" s="175"/>
      <c r="AQ812" s="175"/>
      <c r="AR812" s="175"/>
    </row>
    <row r="813" spans="1:44" ht="102" x14ac:dyDescent="0.3">
      <c r="A813" s="175"/>
      <c r="B813" s="181" t="s">
        <v>1901</v>
      </c>
      <c r="C813" s="182" t="s">
        <v>1902</v>
      </c>
      <c r="D813" s="183">
        <v>833.23</v>
      </c>
      <c r="E813" s="184">
        <v>833.23</v>
      </c>
      <c r="F813" s="185" t="s">
        <v>4636</v>
      </c>
      <c r="G813" s="186" t="s">
        <v>2709</v>
      </c>
      <c r="H813" s="187"/>
      <c r="I813" s="175"/>
      <c r="J813" s="175"/>
      <c r="K813" s="175"/>
      <c r="L813" s="175"/>
      <c r="M813" s="175"/>
      <c r="N813" s="175"/>
      <c r="O813" s="175"/>
      <c r="P813" s="175"/>
      <c r="Q813" s="175"/>
      <c r="R813" s="175"/>
      <c r="S813" s="175"/>
      <c r="T813" s="175"/>
      <c r="U813" s="175"/>
      <c r="V813" s="175"/>
      <c r="W813" s="175"/>
      <c r="X813" s="175"/>
      <c r="Y813" s="175"/>
      <c r="Z813" s="175"/>
      <c r="AA813" s="175"/>
      <c r="AB813" s="175"/>
      <c r="AC813" s="175"/>
      <c r="AD813" s="175"/>
      <c r="AE813" s="175"/>
      <c r="AF813" s="175"/>
      <c r="AG813" s="175"/>
      <c r="AH813" s="175"/>
      <c r="AI813" s="175"/>
      <c r="AJ813" s="175"/>
      <c r="AK813" s="175"/>
      <c r="AL813" s="175"/>
      <c r="AM813" s="175"/>
      <c r="AN813" s="175"/>
      <c r="AO813" s="175"/>
      <c r="AP813" s="175"/>
      <c r="AQ813" s="175"/>
      <c r="AR813" s="175"/>
    </row>
    <row r="814" spans="1:44" ht="102" hidden="1" x14ac:dyDescent="0.3">
      <c r="A814" s="175"/>
      <c r="B814" s="185" t="s">
        <v>4636</v>
      </c>
      <c r="C814" s="182"/>
      <c r="D814" s="183">
        <v>833.23</v>
      </c>
      <c r="E814" s="184">
        <v>833.23</v>
      </c>
      <c r="F814" s="186" t="s">
        <v>2709</v>
      </c>
      <c r="G814" s="181" t="s">
        <v>1227</v>
      </c>
      <c r="H814" s="182" t="s">
        <v>1228</v>
      </c>
      <c r="I814" s="175"/>
      <c r="J814" s="175"/>
      <c r="K814" s="175"/>
      <c r="L814" s="175"/>
      <c r="M814" s="175"/>
      <c r="N814" s="175"/>
      <c r="O814" s="175"/>
      <c r="P814" s="175"/>
      <c r="Q814" s="175"/>
      <c r="R814" s="175"/>
      <c r="S814" s="175"/>
      <c r="T814" s="175"/>
      <c r="U814" s="175"/>
      <c r="V814" s="175"/>
      <c r="W814" s="175"/>
      <c r="X814" s="175"/>
      <c r="Y814" s="175"/>
      <c r="Z814" s="175"/>
      <c r="AA814" s="175"/>
      <c r="AB814" s="175"/>
      <c r="AC814" s="175"/>
      <c r="AD814" s="175"/>
      <c r="AE814" s="175"/>
      <c r="AF814" s="175"/>
      <c r="AG814" s="175"/>
      <c r="AH814" s="175"/>
      <c r="AI814" s="175"/>
      <c r="AJ814" s="175"/>
      <c r="AK814" s="175"/>
      <c r="AL814" s="175"/>
      <c r="AM814" s="175"/>
      <c r="AN814" s="175"/>
      <c r="AO814" s="175"/>
      <c r="AP814" s="175"/>
      <c r="AQ814" s="175"/>
      <c r="AR814" s="175"/>
    </row>
    <row r="815" spans="1:44" ht="102" hidden="1" x14ac:dyDescent="0.3">
      <c r="A815" s="175"/>
      <c r="B815" s="186" t="s">
        <v>2709</v>
      </c>
      <c r="C815" s="187"/>
      <c r="D815" s="183">
        <v>833.23</v>
      </c>
      <c r="E815" s="184">
        <v>833.23</v>
      </c>
      <c r="F815" s="181" t="s">
        <v>1227</v>
      </c>
      <c r="G815" s="185" t="s">
        <v>4636</v>
      </c>
      <c r="H815" s="182"/>
      <c r="I815" s="175"/>
      <c r="J815" s="175"/>
      <c r="K815" s="175"/>
      <c r="L815" s="175"/>
      <c r="M815" s="175"/>
      <c r="N815" s="175"/>
      <c r="O815" s="175"/>
      <c r="P815" s="175"/>
      <c r="Q815" s="175"/>
      <c r="R815" s="175"/>
      <c r="S815" s="175"/>
      <c r="T815" s="175"/>
      <c r="U815" s="175"/>
      <c r="V815" s="175"/>
      <c r="W815" s="175"/>
      <c r="X815" s="175"/>
      <c r="Y815" s="175"/>
      <c r="Z815" s="175"/>
      <c r="AA815" s="175"/>
      <c r="AB815" s="175"/>
      <c r="AC815" s="175"/>
      <c r="AD815" s="175"/>
      <c r="AE815" s="175"/>
      <c r="AF815" s="175"/>
      <c r="AG815" s="175"/>
      <c r="AH815" s="175"/>
      <c r="AI815" s="175"/>
      <c r="AJ815" s="175"/>
      <c r="AK815" s="175"/>
      <c r="AL815" s="175"/>
      <c r="AM815" s="175"/>
      <c r="AN815" s="175"/>
      <c r="AO815" s="175"/>
      <c r="AP815" s="175"/>
      <c r="AQ815" s="175"/>
      <c r="AR815" s="175"/>
    </row>
    <row r="816" spans="1:44" ht="102" x14ac:dyDescent="0.3">
      <c r="A816" s="175"/>
      <c r="B816" s="181" t="s">
        <v>1227</v>
      </c>
      <c r="C816" s="182" t="s">
        <v>1228</v>
      </c>
      <c r="D816" s="183">
        <v>953.48</v>
      </c>
      <c r="E816" s="184">
        <v>953.48</v>
      </c>
      <c r="F816" s="185" t="s">
        <v>4636</v>
      </c>
      <c r="G816" s="186" t="s">
        <v>2710</v>
      </c>
      <c r="H816" s="187"/>
      <c r="I816" s="175"/>
      <c r="J816" s="175"/>
      <c r="K816" s="175"/>
      <c r="L816" s="175"/>
      <c r="M816" s="175"/>
      <c r="N816" s="175"/>
      <c r="O816" s="175"/>
      <c r="P816" s="175"/>
      <c r="Q816" s="175"/>
      <c r="R816" s="175"/>
      <c r="S816" s="175"/>
      <c r="T816" s="175"/>
      <c r="U816" s="175"/>
      <c r="V816" s="175"/>
      <c r="W816" s="175"/>
      <c r="X816" s="175"/>
      <c r="Y816" s="175"/>
      <c r="Z816" s="175"/>
      <c r="AA816" s="175"/>
      <c r="AB816" s="175"/>
      <c r="AC816" s="175"/>
      <c r="AD816" s="175"/>
      <c r="AE816" s="175"/>
      <c r="AF816" s="175"/>
      <c r="AG816" s="175"/>
      <c r="AH816" s="175"/>
      <c r="AI816" s="175"/>
      <c r="AJ816" s="175"/>
      <c r="AK816" s="175"/>
      <c r="AL816" s="175"/>
      <c r="AM816" s="175"/>
      <c r="AN816" s="175"/>
      <c r="AO816" s="175"/>
      <c r="AP816" s="175"/>
      <c r="AQ816" s="175"/>
      <c r="AR816" s="175"/>
    </row>
    <row r="817" spans="1:44" ht="102" hidden="1" x14ac:dyDescent="0.3">
      <c r="A817" s="175"/>
      <c r="B817" s="185" t="s">
        <v>4636</v>
      </c>
      <c r="C817" s="182"/>
      <c r="D817" s="183">
        <v>953.48</v>
      </c>
      <c r="E817" s="184">
        <v>953.48</v>
      </c>
      <c r="F817" s="186" t="s">
        <v>2710</v>
      </c>
      <c r="G817" s="181" t="s">
        <v>1533</v>
      </c>
      <c r="H817" s="182" t="s">
        <v>1534</v>
      </c>
      <c r="I817" s="175"/>
      <c r="J817" s="175"/>
      <c r="K817" s="175"/>
      <c r="L817" s="175"/>
      <c r="M817" s="175"/>
      <c r="N817" s="175"/>
      <c r="O817" s="175"/>
      <c r="P817" s="175"/>
      <c r="Q817" s="175"/>
      <c r="R817" s="175"/>
      <c r="S817" s="175"/>
      <c r="T817" s="175"/>
      <c r="U817" s="175"/>
      <c r="V817" s="175"/>
      <c r="W817" s="175"/>
      <c r="X817" s="175"/>
      <c r="Y817" s="175"/>
      <c r="Z817" s="175"/>
      <c r="AA817" s="175"/>
      <c r="AB817" s="175"/>
      <c r="AC817" s="175"/>
      <c r="AD817" s="175"/>
      <c r="AE817" s="175"/>
      <c r="AF817" s="175"/>
      <c r="AG817" s="175"/>
      <c r="AH817" s="175"/>
      <c r="AI817" s="175"/>
      <c r="AJ817" s="175"/>
      <c r="AK817" s="175"/>
      <c r="AL817" s="175"/>
      <c r="AM817" s="175"/>
      <c r="AN817" s="175"/>
      <c r="AO817" s="175"/>
      <c r="AP817" s="175"/>
      <c r="AQ817" s="175"/>
      <c r="AR817" s="175"/>
    </row>
    <row r="818" spans="1:44" ht="102" hidden="1" x14ac:dyDescent="0.3">
      <c r="A818" s="175"/>
      <c r="B818" s="186" t="s">
        <v>2710</v>
      </c>
      <c r="C818" s="187"/>
      <c r="D818" s="183">
        <v>953.48</v>
      </c>
      <c r="E818" s="184">
        <v>953.48</v>
      </c>
      <c r="F818" s="181" t="s">
        <v>1533</v>
      </c>
      <c r="G818" s="185" t="s">
        <v>4636</v>
      </c>
      <c r="H818" s="182"/>
      <c r="I818" s="175"/>
      <c r="J818" s="175"/>
      <c r="K818" s="175"/>
      <c r="L818" s="175"/>
      <c r="M818" s="175"/>
      <c r="N818" s="175"/>
      <c r="O818" s="175"/>
      <c r="P818" s="175"/>
      <c r="Q818" s="175"/>
      <c r="R818" s="175"/>
      <c r="S818" s="175"/>
      <c r="T818" s="175"/>
      <c r="U818" s="175"/>
      <c r="V818" s="175"/>
      <c r="W818" s="175"/>
      <c r="X818" s="175"/>
      <c r="Y818" s="175"/>
      <c r="Z818" s="175"/>
      <c r="AA818" s="175"/>
      <c r="AB818" s="175"/>
      <c r="AC818" s="175"/>
      <c r="AD818" s="175"/>
      <c r="AE818" s="175"/>
      <c r="AF818" s="175"/>
      <c r="AG818" s="175"/>
      <c r="AH818" s="175"/>
      <c r="AI818" s="175"/>
      <c r="AJ818" s="175"/>
      <c r="AK818" s="175"/>
      <c r="AL818" s="175"/>
      <c r="AM818" s="175"/>
      <c r="AN818" s="175"/>
      <c r="AO818" s="175"/>
      <c r="AP818" s="175"/>
      <c r="AQ818" s="175"/>
      <c r="AR818" s="175"/>
    </row>
    <row r="819" spans="1:44" ht="102" x14ac:dyDescent="0.3">
      <c r="A819" s="175"/>
      <c r="B819" s="181" t="s">
        <v>1533</v>
      </c>
      <c r="C819" s="182" t="s">
        <v>1534</v>
      </c>
      <c r="D819" s="183">
        <v>859</v>
      </c>
      <c r="E819" s="184">
        <v>859</v>
      </c>
      <c r="F819" s="185" t="s">
        <v>4636</v>
      </c>
      <c r="G819" s="186" t="s">
        <v>2711</v>
      </c>
      <c r="H819" s="187"/>
      <c r="I819" s="175"/>
      <c r="J819" s="175"/>
      <c r="K819" s="175"/>
      <c r="L819" s="175"/>
      <c r="M819" s="175"/>
      <c r="N819" s="175"/>
      <c r="O819" s="175"/>
      <c r="P819" s="175"/>
      <c r="Q819" s="175"/>
      <c r="R819" s="175"/>
      <c r="S819" s="175"/>
      <c r="T819" s="175"/>
      <c r="U819" s="175"/>
      <c r="V819" s="175"/>
      <c r="W819" s="175"/>
      <c r="X819" s="175"/>
      <c r="Y819" s="175"/>
      <c r="Z819" s="175"/>
      <c r="AA819" s="175"/>
      <c r="AB819" s="175"/>
      <c r="AC819" s="175"/>
      <c r="AD819" s="175"/>
      <c r="AE819" s="175"/>
      <c r="AF819" s="175"/>
      <c r="AG819" s="175"/>
      <c r="AH819" s="175"/>
      <c r="AI819" s="175"/>
      <c r="AJ819" s="175"/>
      <c r="AK819" s="175"/>
      <c r="AL819" s="175"/>
      <c r="AM819" s="175"/>
      <c r="AN819" s="175"/>
      <c r="AO819" s="175"/>
      <c r="AP819" s="175"/>
      <c r="AQ819" s="175"/>
      <c r="AR819" s="175"/>
    </row>
    <row r="820" spans="1:44" ht="102" hidden="1" x14ac:dyDescent="0.3">
      <c r="A820" s="175"/>
      <c r="B820" s="185" t="s">
        <v>4636</v>
      </c>
      <c r="C820" s="182"/>
      <c r="D820" s="183">
        <v>859</v>
      </c>
      <c r="E820" s="184">
        <v>859</v>
      </c>
      <c r="F820" s="186" t="s">
        <v>2711</v>
      </c>
      <c r="G820" s="181" t="s">
        <v>1590</v>
      </c>
      <c r="H820" s="182" t="s">
        <v>1591</v>
      </c>
      <c r="I820" s="175"/>
      <c r="J820" s="175"/>
      <c r="K820" s="175"/>
      <c r="L820" s="175"/>
      <c r="M820" s="175"/>
      <c r="N820" s="175"/>
      <c r="O820" s="175"/>
      <c r="P820" s="175"/>
      <c r="Q820" s="175"/>
      <c r="R820" s="175"/>
      <c r="S820" s="175"/>
      <c r="T820" s="175"/>
      <c r="U820" s="175"/>
      <c r="V820" s="175"/>
      <c r="W820" s="175"/>
      <c r="X820" s="175"/>
      <c r="Y820" s="175"/>
      <c r="Z820" s="175"/>
      <c r="AA820" s="175"/>
      <c r="AB820" s="175"/>
      <c r="AC820" s="175"/>
      <c r="AD820" s="175"/>
      <c r="AE820" s="175"/>
      <c r="AF820" s="175"/>
      <c r="AG820" s="175"/>
      <c r="AH820" s="175"/>
      <c r="AI820" s="175"/>
      <c r="AJ820" s="175"/>
      <c r="AK820" s="175"/>
      <c r="AL820" s="175"/>
      <c r="AM820" s="175"/>
      <c r="AN820" s="175"/>
      <c r="AO820" s="175"/>
      <c r="AP820" s="175"/>
      <c r="AQ820" s="175"/>
      <c r="AR820" s="175"/>
    </row>
    <row r="821" spans="1:44" ht="102" hidden="1" x14ac:dyDescent="0.3">
      <c r="A821" s="175"/>
      <c r="B821" s="186" t="s">
        <v>2711</v>
      </c>
      <c r="C821" s="187"/>
      <c r="D821" s="183">
        <v>859</v>
      </c>
      <c r="E821" s="184">
        <v>859</v>
      </c>
      <c r="F821" s="181" t="s">
        <v>1590</v>
      </c>
      <c r="G821" s="185" t="s">
        <v>4636</v>
      </c>
      <c r="H821" s="182"/>
      <c r="I821" s="175"/>
      <c r="J821" s="175"/>
      <c r="K821" s="175"/>
      <c r="L821" s="175"/>
      <c r="M821" s="175"/>
      <c r="N821" s="175"/>
      <c r="O821" s="175"/>
      <c r="P821" s="175"/>
      <c r="Q821" s="175"/>
      <c r="R821" s="175"/>
      <c r="S821" s="175"/>
      <c r="T821" s="175"/>
      <c r="U821" s="175"/>
      <c r="V821" s="175"/>
      <c r="W821" s="175"/>
      <c r="X821" s="175"/>
      <c r="Y821" s="175"/>
      <c r="Z821" s="175"/>
      <c r="AA821" s="175"/>
      <c r="AB821" s="175"/>
      <c r="AC821" s="175"/>
      <c r="AD821" s="175"/>
      <c r="AE821" s="175"/>
      <c r="AF821" s="175"/>
      <c r="AG821" s="175"/>
      <c r="AH821" s="175"/>
      <c r="AI821" s="175"/>
      <c r="AJ821" s="175"/>
      <c r="AK821" s="175"/>
      <c r="AL821" s="175"/>
      <c r="AM821" s="175"/>
      <c r="AN821" s="175"/>
      <c r="AO821" s="175"/>
      <c r="AP821" s="175"/>
      <c r="AQ821" s="175"/>
      <c r="AR821" s="175"/>
    </row>
    <row r="822" spans="1:44" ht="102" x14ac:dyDescent="0.3">
      <c r="A822" s="175"/>
      <c r="B822" s="181" t="s">
        <v>1590</v>
      </c>
      <c r="C822" s="182" t="s">
        <v>1591</v>
      </c>
      <c r="D822" s="183">
        <v>841.82</v>
      </c>
      <c r="E822" s="184">
        <v>841.82</v>
      </c>
      <c r="F822" s="185" t="s">
        <v>4636</v>
      </c>
      <c r="G822" s="186" t="s">
        <v>2712</v>
      </c>
      <c r="H822" s="187"/>
      <c r="I822" s="175"/>
      <c r="J822" s="175"/>
      <c r="K822" s="175"/>
      <c r="L822" s="175"/>
      <c r="M822" s="175"/>
      <c r="N822" s="175"/>
      <c r="O822" s="175"/>
      <c r="P822" s="175"/>
      <c r="Q822" s="175"/>
      <c r="R822" s="175"/>
      <c r="S822" s="175"/>
      <c r="T822" s="175"/>
      <c r="U822" s="175"/>
      <c r="V822" s="175"/>
      <c r="W822" s="175"/>
      <c r="X822" s="175"/>
      <c r="Y822" s="175"/>
      <c r="Z822" s="175"/>
      <c r="AA822" s="175"/>
      <c r="AB822" s="175"/>
      <c r="AC822" s="175"/>
      <c r="AD822" s="175"/>
      <c r="AE822" s="175"/>
      <c r="AF822" s="175"/>
      <c r="AG822" s="175"/>
      <c r="AH822" s="175"/>
      <c r="AI822" s="175"/>
      <c r="AJ822" s="175"/>
      <c r="AK822" s="175"/>
      <c r="AL822" s="175"/>
      <c r="AM822" s="175"/>
      <c r="AN822" s="175"/>
      <c r="AO822" s="175"/>
      <c r="AP822" s="175"/>
      <c r="AQ822" s="175"/>
      <c r="AR822" s="175"/>
    </row>
    <row r="823" spans="1:44" ht="102" hidden="1" x14ac:dyDescent="0.3">
      <c r="A823" s="175"/>
      <c r="B823" s="185" t="s">
        <v>4636</v>
      </c>
      <c r="C823" s="182"/>
      <c r="D823" s="183">
        <v>841.82</v>
      </c>
      <c r="E823" s="184">
        <v>841.82</v>
      </c>
      <c r="F823" s="186" t="s">
        <v>2712</v>
      </c>
      <c r="G823" s="181" t="s">
        <v>2248</v>
      </c>
      <c r="H823" s="182" t="s">
        <v>2249</v>
      </c>
      <c r="I823" s="175"/>
      <c r="J823" s="175"/>
      <c r="K823" s="175"/>
      <c r="L823" s="175"/>
      <c r="M823" s="175"/>
      <c r="N823" s="175"/>
      <c r="O823" s="175"/>
      <c r="P823" s="175"/>
      <c r="Q823" s="175"/>
      <c r="R823" s="175"/>
      <c r="S823" s="175"/>
      <c r="T823" s="175"/>
      <c r="U823" s="175"/>
      <c r="V823" s="175"/>
      <c r="W823" s="175"/>
      <c r="X823" s="175"/>
      <c r="Y823" s="175"/>
      <c r="Z823" s="175"/>
      <c r="AA823" s="175"/>
      <c r="AB823" s="175"/>
      <c r="AC823" s="175"/>
      <c r="AD823" s="175"/>
      <c r="AE823" s="175"/>
      <c r="AF823" s="175"/>
      <c r="AG823" s="175"/>
      <c r="AH823" s="175"/>
      <c r="AI823" s="175"/>
      <c r="AJ823" s="175"/>
      <c r="AK823" s="175"/>
      <c r="AL823" s="175"/>
      <c r="AM823" s="175"/>
      <c r="AN823" s="175"/>
      <c r="AO823" s="175"/>
      <c r="AP823" s="175"/>
      <c r="AQ823" s="175"/>
      <c r="AR823" s="175"/>
    </row>
    <row r="824" spans="1:44" ht="102" hidden="1" x14ac:dyDescent="0.3">
      <c r="A824" s="175"/>
      <c r="B824" s="186" t="s">
        <v>2712</v>
      </c>
      <c r="C824" s="187"/>
      <c r="D824" s="183">
        <v>841.82</v>
      </c>
      <c r="E824" s="184">
        <v>841.82</v>
      </c>
      <c r="F824" s="181" t="s">
        <v>2248</v>
      </c>
      <c r="G824" s="185" t="s">
        <v>4636</v>
      </c>
      <c r="H824" s="182"/>
      <c r="I824" s="175"/>
      <c r="J824" s="175"/>
      <c r="K824" s="175"/>
      <c r="L824" s="175"/>
      <c r="M824" s="175"/>
      <c r="N824" s="175"/>
      <c r="O824" s="175"/>
      <c r="P824" s="175"/>
      <c r="Q824" s="175"/>
      <c r="R824" s="175"/>
      <c r="S824" s="175"/>
      <c r="T824" s="175"/>
      <c r="U824" s="175"/>
      <c r="V824" s="175"/>
      <c r="W824" s="175"/>
      <c r="X824" s="175"/>
      <c r="Y824" s="175"/>
      <c r="Z824" s="175"/>
      <c r="AA824" s="175"/>
      <c r="AB824" s="175"/>
      <c r="AC824" s="175"/>
      <c r="AD824" s="175"/>
      <c r="AE824" s="175"/>
      <c r="AF824" s="175"/>
      <c r="AG824" s="175"/>
      <c r="AH824" s="175"/>
      <c r="AI824" s="175"/>
      <c r="AJ824" s="175"/>
      <c r="AK824" s="175"/>
      <c r="AL824" s="175"/>
      <c r="AM824" s="175"/>
      <c r="AN824" s="175"/>
      <c r="AO824" s="175"/>
      <c r="AP824" s="175"/>
      <c r="AQ824" s="175"/>
      <c r="AR824" s="175"/>
    </row>
    <row r="825" spans="1:44" ht="102" x14ac:dyDescent="0.3">
      <c r="A825" s="175"/>
      <c r="B825" s="181" t="s">
        <v>2248</v>
      </c>
      <c r="C825" s="182" t="s">
        <v>2249</v>
      </c>
      <c r="D825" s="183">
        <v>725.85</v>
      </c>
      <c r="E825" s="184">
        <v>725.85</v>
      </c>
      <c r="F825" s="185" t="s">
        <v>4636</v>
      </c>
      <c r="G825" s="186" t="s">
        <v>2713</v>
      </c>
      <c r="H825" s="187"/>
      <c r="I825" s="175"/>
      <c r="J825" s="175"/>
      <c r="K825" s="175"/>
      <c r="L825" s="175"/>
      <c r="M825" s="175"/>
      <c r="N825" s="175"/>
      <c r="O825" s="175"/>
      <c r="P825" s="175"/>
      <c r="Q825" s="175"/>
      <c r="R825" s="175"/>
      <c r="S825" s="175"/>
      <c r="T825" s="175"/>
      <c r="U825" s="175"/>
      <c r="V825" s="175"/>
      <c r="W825" s="175"/>
      <c r="X825" s="175"/>
      <c r="Y825" s="175"/>
      <c r="Z825" s="175"/>
      <c r="AA825" s="175"/>
      <c r="AB825" s="175"/>
      <c r="AC825" s="175"/>
      <c r="AD825" s="175"/>
      <c r="AE825" s="175"/>
      <c r="AF825" s="175"/>
      <c r="AG825" s="175"/>
      <c r="AH825" s="175"/>
      <c r="AI825" s="175"/>
      <c r="AJ825" s="175"/>
      <c r="AK825" s="175"/>
      <c r="AL825" s="175"/>
      <c r="AM825" s="175"/>
      <c r="AN825" s="175"/>
      <c r="AO825" s="175"/>
      <c r="AP825" s="175"/>
      <c r="AQ825" s="175"/>
      <c r="AR825" s="175"/>
    </row>
    <row r="826" spans="1:44" ht="102" hidden="1" x14ac:dyDescent="0.3">
      <c r="A826" s="175"/>
      <c r="B826" s="185" t="s">
        <v>4636</v>
      </c>
      <c r="C826" s="182"/>
      <c r="D826" s="183">
        <v>725.85</v>
      </c>
      <c r="E826" s="184">
        <v>725.85</v>
      </c>
      <c r="F826" s="186" t="s">
        <v>2713</v>
      </c>
      <c r="G826" s="181" t="s">
        <v>2311</v>
      </c>
      <c r="H826" s="182" t="s">
        <v>2312</v>
      </c>
      <c r="I826" s="175"/>
      <c r="J826" s="175"/>
      <c r="K826" s="175"/>
      <c r="L826" s="175"/>
      <c r="M826" s="175"/>
      <c r="N826" s="175"/>
      <c r="O826" s="175"/>
      <c r="P826" s="175"/>
      <c r="Q826" s="175"/>
      <c r="R826" s="175"/>
      <c r="S826" s="175"/>
      <c r="T826" s="175"/>
      <c r="U826" s="175"/>
      <c r="V826" s="175"/>
      <c r="W826" s="175"/>
      <c r="X826" s="175"/>
      <c r="Y826" s="175"/>
      <c r="Z826" s="175"/>
      <c r="AA826" s="175"/>
      <c r="AB826" s="175"/>
      <c r="AC826" s="175"/>
      <c r="AD826" s="175"/>
      <c r="AE826" s="175"/>
      <c r="AF826" s="175"/>
      <c r="AG826" s="175"/>
      <c r="AH826" s="175"/>
      <c r="AI826" s="175"/>
      <c r="AJ826" s="175"/>
      <c r="AK826" s="175"/>
      <c r="AL826" s="175"/>
      <c r="AM826" s="175"/>
      <c r="AN826" s="175"/>
      <c r="AO826" s="175"/>
      <c r="AP826" s="175"/>
      <c r="AQ826" s="175"/>
      <c r="AR826" s="175"/>
    </row>
    <row r="827" spans="1:44" ht="102" hidden="1" x14ac:dyDescent="0.3">
      <c r="A827" s="175"/>
      <c r="B827" s="186" t="s">
        <v>2713</v>
      </c>
      <c r="C827" s="187"/>
      <c r="D827" s="183">
        <v>725.85</v>
      </c>
      <c r="E827" s="184">
        <v>725.85</v>
      </c>
      <c r="F827" s="181" t="s">
        <v>2311</v>
      </c>
      <c r="G827" s="185" t="s">
        <v>4636</v>
      </c>
      <c r="H827" s="182"/>
      <c r="I827" s="175"/>
      <c r="J827" s="175"/>
      <c r="K827" s="175"/>
      <c r="L827" s="175"/>
      <c r="M827" s="175"/>
      <c r="N827" s="175"/>
      <c r="O827" s="175"/>
      <c r="P827" s="175"/>
      <c r="Q827" s="175"/>
      <c r="R827" s="175"/>
      <c r="S827" s="175"/>
      <c r="T827" s="175"/>
      <c r="U827" s="175"/>
      <c r="V827" s="175"/>
      <c r="W827" s="175"/>
      <c r="X827" s="175"/>
      <c r="Y827" s="175"/>
      <c r="Z827" s="175"/>
      <c r="AA827" s="175"/>
      <c r="AB827" s="175"/>
      <c r="AC827" s="175"/>
      <c r="AD827" s="175"/>
      <c r="AE827" s="175"/>
      <c r="AF827" s="175"/>
      <c r="AG827" s="175"/>
      <c r="AH827" s="175"/>
      <c r="AI827" s="175"/>
      <c r="AJ827" s="175"/>
      <c r="AK827" s="175"/>
      <c r="AL827" s="175"/>
      <c r="AM827" s="175"/>
      <c r="AN827" s="175"/>
      <c r="AO827" s="175"/>
      <c r="AP827" s="175"/>
      <c r="AQ827" s="175"/>
      <c r="AR827" s="175"/>
    </row>
    <row r="828" spans="1:44" ht="102" x14ac:dyDescent="0.3">
      <c r="A828" s="175"/>
      <c r="B828" s="181" t="s">
        <v>2311</v>
      </c>
      <c r="C828" s="182" t="s">
        <v>2312</v>
      </c>
      <c r="D828" s="183">
        <v>936.3</v>
      </c>
      <c r="E828" s="184">
        <v>936.3</v>
      </c>
      <c r="F828" s="185" t="s">
        <v>4636</v>
      </c>
      <c r="G828" s="186" t="s">
        <v>2714</v>
      </c>
      <c r="H828" s="187"/>
      <c r="I828" s="175"/>
      <c r="J828" s="175"/>
      <c r="K828" s="175"/>
      <c r="L828" s="175"/>
      <c r="M828" s="175"/>
      <c r="N828" s="175"/>
      <c r="O828" s="175"/>
      <c r="P828" s="175"/>
      <c r="Q828" s="175"/>
      <c r="R828" s="175"/>
      <c r="S828" s="175"/>
      <c r="T828" s="175"/>
      <c r="U828" s="175"/>
      <c r="V828" s="175"/>
      <c r="W828" s="175"/>
      <c r="X828" s="175"/>
      <c r="Y828" s="175"/>
      <c r="Z828" s="175"/>
      <c r="AA828" s="175"/>
      <c r="AB828" s="175"/>
      <c r="AC828" s="175"/>
      <c r="AD828" s="175"/>
      <c r="AE828" s="175"/>
      <c r="AF828" s="175"/>
      <c r="AG828" s="175"/>
      <c r="AH828" s="175"/>
      <c r="AI828" s="175"/>
      <c r="AJ828" s="175"/>
      <c r="AK828" s="175"/>
      <c r="AL828" s="175"/>
      <c r="AM828" s="175"/>
      <c r="AN828" s="175"/>
      <c r="AO828" s="175"/>
      <c r="AP828" s="175"/>
      <c r="AQ828" s="175"/>
      <c r="AR828" s="175"/>
    </row>
    <row r="829" spans="1:44" ht="102" hidden="1" x14ac:dyDescent="0.3">
      <c r="A829" s="175"/>
      <c r="B829" s="185" t="s">
        <v>4636</v>
      </c>
      <c r="C829" s="182"/>
      <c r="D829" s="183">
        <v>936.3</v>
      </c>
      <c r="E829" s="184">
        <v>936.3</v>
      </c>
      <c r="F829" s="186" t="s">
        <v>2714</v>
      </c>
      <c r="G829" s="181" t="s">
        <v>1233</v>
      </c>
      <c r="H829" s="182" t="s">
        <v>1234</v>
      </c>
      <c r="I829" s="175"/>
      <c r="J829" s="175"/>
      <c r="K829" s="175"/>
      <c r="L829" s="175"/>
      <c r="M829" s="175"/>
      <c r="N829" s="175"/>
      <c r="O829" s="175"/>
      <c r="P829" s="175"/>
      <c r="Q829" s="175"/>
      <c r="R829" s="175"/>
      <c r="S829" s="175"/>
      <c r="T829" s="175"/>
      <c r="U829" s="175"/>
      <c r="V829" s="175"/>
      <c r="W829" s="175"/>
      <c r="X829" s="175"/>
      <c r="Y829" s="175"/>
      <c r="Z829" s="175"/>
      <c r="AA829" s="175"/>
      <c r="AB829" s="175"/>
      <c r="AC829" s="175"/>
      <c r="AD829" s="175"/>
      <c r="AE829" s="175"/>
      <c r="AF829" s="175"/>
      <c r="AG829" s="175"/>
      <c r="AH829" s="175"/>
      <c r="AI829" s="175"/>
      <c r="AJ829" s="175"/>
      <c r="AK829" s="175"/>
      <c r="AL829" s="175"/>
      <c r="AM829" s="175"/>
      <c r="AN829" s="175"/>
      <c r="AO829" s="175"/>
      <c r="AP829" s="175"/>
      <c r="AQ829" s="175"/>
      <c r="AR829" s="175"/>
    </row>
    <row r="830" spans="1:44" ht="102" hidden="1" x14ac:dyDescent="0.3">
      <c r="A830" s="175"/>
      <c r="B830" s="186" t="s">
        <v>2714</v>
      </c>
      <c r="C830" s="187"/>
      <c r="D830" s="183">
        <v>936.3</v>
      </c>
      <c r="E830" s="184">
        <v>936.3</v>
      </c>
      <c r="F830" s="181" t="s">
        <v>1233</v>
      </c>
      <c r="G830" s="185" t="s">
        <v>4636</v>
      </c>
      <c r="H830" s="182"/>
      <c r="I830" s="175"/>
      <c r="J830" s="175"/>
      <c r="K830" s="175"/>
      <c r="L830" s="175"/>
      <c r="M830" s="175"/>
      <c r="N830" s="175"/>
      <c r="O830" s="175"/>
      <c r="P830" s="175"/>
      <c r="Q830" s="175"/>
      <c r="R830" s="175"/>
      <c r="S830" s="175"/>
      <c r="T830" s="175"/>
      <c r="U830" s="175"/>
      <c r="V830" s="175"/>
      <c r="W830" s="175"/>
      <c r="X830" s="175"/>
      <c r="Y830" s="175"/>
      <c r="Z830" s="175"/>
      <c r="AA830" s="175"/>
      <c r="AB830" s="175"/>
      <c r="AC830" s="175"/>
      <c r="AD830" s="175"/>
      <c r="AE830" s="175"/>
      <c r="AF830" s="175"/>
      <c r="AG830" s="175"/>
      <c r="AH830" s="175"/>
      <c r="AI830" s="175"/>
      <c r="AJ830" s="175"/>
      <c r="AK830" s="175"/>
      <c r="AL830" s="175"/>
      <c r="AM830" s="175"/>
      <c r="AN830" s="175"/>
      <c r="AO830" s="175"/>
      <c r="AP830" s="175"/>
      <c r="AQ830" s="175"/>
      <c r="AR830" s="175"/>
    </row>
    <row r="831" spans="1:44" ht="102" x14ac:dyDescent="0.3">
      <c r="A831" s="175"/>
      <c r="B831" s="181" t="s">
        <v>1233</v>
      </c>
      <c r="C831" s="182" t="s">
        <v>1234</v>
      </c>
      <c r="D831" s="183">
        <v>777.39</v>
      </c>
      <c r="E831" s="184">
        <v>777.39</v>
      </c>
      <c r="F831" s="185" t="s">
        <v>4636</v>
      </c>
      <c r="G831" s="186" t="s">
        <v>2715</v>
      </c>
      <c r="H831" s="187"/>
      <c r="I831" s="175"/>
      <c r="J831" s="175"/>
      <c r="K831" s="175"/>
      <c r="L831" s="175"/>
      <c r="M831" s="175"/>
      <c r="N831" s="175"/>
      <c r="O831" s="175"/>
      <c r="P831" s="175"/>
      <c r="Q831" s="175"/>
      <c r="R831" s="175"/>
      <c r="S831" s="175"/>
      <c r="T831" s="175"/>
      <c r="U831" s="175"/>
      <c r="V831" s="175"/>
      <c r="W831" s="175"/>
      <c r="X831" s="175"/>
      <c r="Y831" s="175"/>
      <c r="Z831" s="175"/>
      <c r="AA831" s="175"/>
      <c r="AB831" s="175"/>
      <c r="AC831" s="175"/>
      <c r="AD831" s="175"/>
      <c r="AE831" s="175"/>
      <c r="AF831" s="175"/>
      <c r="AG831" s="175"/>
      <c r="AH831" s="175"/>
      <c r="AI831" s="175"/>
      <c r="AJ831" s="175"/>
      <c r="AK831" s="175"/>
      <c r="AL831" s="175"/>
      <c r="AM831" s="175"/>
      <c r="AN831" s="175"/>
      <c r="AO831" s="175"/>
      <c r="AP831" s="175"/>
      <c r="AQ831" s="175"/>
      <c r="AR831" s="175"/>
    </row>
    <row r="832" spans="1:44" ht="102" hidden="1" x14ac:dyDescent="0.3">
      <c r="A832" s="175"/>
      <c r="B832" s="185" t="s">
        <v>4636</v>
      </c>
      <c r="C832" s="182"/>
      <c r="D832" s="183">
        <v>777.39</v>
      </c>
      <c r="E832" s="184">
        <v>777.39</v>
      </c>
      <c r="F832" s="186" t="s">
        <v>2715</v>
      </c>
      <c r="G832" s="181" t="s">
        <v>3972</v>
      </c>
      <c r="H832" s="182" t="s">
        <v>1816</v>
      </c>
      <c r="I832" s="175"/>
      <c r="J832" s="175"/>
      <c r="K832" s="175"/>
      <c r="L832" s="175"/>
      <c r="M832" s="175"/>
      <c r="N832" s="175"/>
      <c r="O832" s="175"/>
      <c r="P832" s="175"/>
      <c r="Q832" s="175"/>
      <c r="R832" s="175"/>
      <c r="S832" s="175"/>
      <c r="T832" s="175"/>
      <c r="U832" s="175"/>
      <c r="V832" s="175"/>
      <c r="W832" s="175"/>
      <c r="X832" s="175"/>
      <c r="Y832" s="175"/>
      <c r="Z832" s="175"/>
      <c r="AA832" s="175"/>
      <c r="AB832" s="175"/>
      <c r="AC832" s="175"/>
      <c r="AD832" s="175"/>
      <c r="AE832" s="175"/>
      <c r="AF832" s="175"/>
      <c r="AG832" s="175"/>
      <c r="AH832" s="175"/>
      <c r="AI832" s="175"/>
      <c r="AJ832" s="175"/>
      <c r="AK832" s="175"/>
      <c r="AL832" s="175"/>
      <c r="AM832" s="175"/>
      <c r="AN832" s="175"/>
      <c r="AO832" s="175"/>
      <c r="AP832" s="175"/>
      <c r="AQ832" s="175"/>
      <c r="AR832" s="175"/>
    </row>
    <row r="833" spans="1:44" ht="102" hidden="1" x14ac:dyDescent="0.3">
      <c r="A833" s="175"/>
      <c r="B833" s="186" t="s">
        <v>2715</v>
      </c>
      <c r="C833" s="187"/>
      <c r="D833" s="183">
        <v>777.39</v>
      </c>
      <c r="E833" s="184">
        <v>777.39</v>
      </c>
      <c r="F833" s="181" t="s">
        <v>3972</v>
      </c>
      <c r="G833" s="185" t="s">
        <v>4636</v>
      </c>
      <c r="H833" s="182"/>
      <c r="I833" s="175"/>
      <c r="J833" s="175"/>
      <c r="K833" s="175"/>
      <c r="L833" s="175"/>
      <c r="M833" s="175"/>
      <c r="N833" s="175"/>
      <c r="O833" s="175"/>
      <c r="P833" s="175"/>
      <c r="Q833" s="175"/>
      <c r="R833" s="175"/>
      <c r="S833" s="175"/>
      <c r="T833" s="175"/>
      <c r="U833" s="175"/>
      <c r="V833" s="175"/>
      <c r="W833" s="175"/>
      <c r="X833" s="175"/>
      <c r="Y833" s="175"/>
      <c r="Z833" s="175"/>
      <c r="AA833" s="175"/>
      <c r="AB833" s="175"/>
      <c r="AC833" s="175"/>
      <c r="AD833" s="175"/>
      <c r="AE833" s="175"/>
      <c r="AF833" s="175"/>
      <c r="AG833" s="175"/>
      <c r="AH833" s="175"/>
      <c r="AI833" s="175"/>
      <c r="AJ833" s="175"/>
      <c r="AK833" s="175"/>
      <c r="AL833" s="175"/>
      <c r="AM833" s="175"/>
      <c r="AN833" s="175"/>
      <c r="AO833" s="175"/>
      <c r="AP833" s="175"/>
      <c r="AQ833" s="175"/>
      <c r="AR833" s="175"/>
    </row>
    <row r="834" spans="1:44" ht="102" x14ac:dyDescent="0.3">
      <c r="A834" s="175"/>
      <c r="B834" s="181" t="s">
        <v>3972</v>
      </c>
      <c r="C834" s="182" t="s">
        <v>1816</v>
      </c>
      <c r="D834" s="183">
        <v>833.23</v>
      </c>
      <c r="E834" s="184">
        <v>833.23</v>
      </c>
      <c r="F834" s="185" t="s">
        <v>4636</v>
      </c>
      <c r="G834" s="186" t="s">
        <v>4582</v>
      </c>
      <c r="H834" s="187"/>
      <c r="I834" s="175"/>
      <c r="J834" s="175"/>
      <c r="K834" s="175"/>
      <c r="L834" s="175"/>
      <c r="M834" s="175"/>
      <c r="N834" s="175"/>
      <c r="O834" s="175"/>
      <c r="P834" s="175"/>
      <c r="Q834" s="175"/>
      <c r="R834" s="175"/>
      <c r="S834" s="175"/>
      <c r="T834" s="175"/>
      <c r="U834" s="175"/>
      <c r="V834" s="175"/>
      <c r="W834" s="175"/>
      <c r="X834" s="175"/>
      <c r="Y834" s="175"/>
      <c r="Z834" s="175"/>
      <c r="AA834" s="175"/>
      <c r="AB834" s="175"/>
      <c r="AC834" s="175"/>
      <c r="AD834" s="175"/>
      <c r="AE834" s="175"/>
      <c r="AF834" s="175"/>
      <c r="AG834" s="175"/>
      <c r="AH834" s="175"/>
      <c r="AI834" s="175"/>
      <c r="AJ834" s="175"/>
      <c r="AK834" s="175"/>
      <c r="AL834" s="175"/>
      <c r="AM834" s="175"/>
      <c r="AN834" s="175"/>
      <c r="AO834" s="175"/>
      <c r="AP834" s="175"/>
      <c r="AQ834" s="175"/>
      <c r="AR834" s="175"/>
    </row>
    <row r="835" spans="1:44" ht="102" hidden="1" x14ac:dyDescent="0.3">
      <c r="A835" s="175"/>
      <c r="B835" s="185" t="s">
        <v>4636</v>
      </c>
      <c r="C835" s="182"/>
      <c r="D835" s="183">
        <v>833.23</v>
      </c>
      <c r="E835" s="184">
        <v>833.23</v>
      </c>
      <c r="F835" s="186" t="s">
        <v>4582</v>
      </c>
      <c r="G835" s="181" t="s">
        <v>1400</v>
      </c>
      <c r="H835" s="182" t="s">
        <v>1401</v>
      </c>
      <c r="I835" s="175"/>
      <c r="J835" s="175"/>
      <c r="K835" s="175"/>
      <c r="L835" s="175"/>
      <c r="M835" s="175"/>
      <c r="N835" s="175"/>
      <c r="O835" s="175"/>
      <c r="P835" s="175"/>
      <c r="Q835" s="175"/>
      <c r="R835" s="175"/>
      <c r="S835" s="175"/>
      <c r="T835" s="175"/>
      <c r="U835" s="175"/>
      <c r="V835" s="175"/>
      <c r="W835" s="175"/>
      <c r="X835" s="175"/>
      <c r="Y835" s="175"/>
      <c r="Z835" s="175"/>
      <c r="AA835" s="175"/>
      <c r="AB835" s="175"/>
      <c r="AC835" s="175"/>
      <c r="AD835" s="175"/>
      <c r="AE835" s="175"/>
      <c r="AF835" s="175"/>
      <c r="AG835" s="175"/>
      <c r="AH835" s="175"/>
      <c r="AI835" s="175"/>
      <c r="AJ835" s="175"/>
      <c r="AK835" s="175"/>
      <c r="AL835" s="175"/>
      <c r="AM835" s="175"/>
      <c r="AN835" s="175"/>
      <c r="AO835" s="175"/>
      <c r="AP835" s="175"/>
      <c r="AQ835" s="175"/>
      <c r="AR835" s="175"/>
    </row>
    <row r="836" spans="1:44" ht="102" hidden="1" x14ac:dyDescent="0.3">
      <c r="A836" s="175"/>
      <c r="B836" s="186" t="s">
        <v>4582</v>
      </c>
      <c r="C836" s="187"/>
      <c r="D836" s="183">
        <v>833.23</v>
      </c>
      <c r="E836" s="184">
        <v>833.23</v>
      </c>
      <c r="F836" s="181" t="s">
        <v>1400</v>
      </c>
      <c r="G836" s="185" t="s">
        <v>4636</v>
      </c>
      <c r="H836" s="182"/>
      <c r="I836" s="175"/>
      <c r="J836" s="175"/>
      <c r="K836" s="175"/>
      <c r="L836" s="175"/>
      <c r="M836" s="175"/>
      <c r="N836" s="175"/>
      <c r="O836" s="175"/>
      <c r="P836" s="175"/>
      <c r="Q836" s="175"/>
      <c r="R836" s="175"/>
      <c r="S836" s="175"/>
      <c r="T836" s="175"/>
      <c r="U836" s="175"/>
      <c r="V836" s="175"/>
      <c r="W836" s="175"/>
      <c r="X836" s="175"/>
      <c r="Y836" s="175"/>
      <c r="Z836" s="175"/>
      <c r="AA836" s="175"/>
      <c r="AB836" s="175"/>
      <c r="AC836" s="175"/>
      <c r="AD836" s="175"/>
      <c r="AE836" s="175"/>
      <c r="AF836" s="175"/>
      <c r="AG836" s="175"/>
      <c r="AH836" s="175"/>
      <c r="AI836" s="175"/>
      <c r="AJ836" s="175"/>
      <c r="AK836" s="175"/>
      <c r="AL836" s="175"/>
      <c r="AM836" s="175"/>
      <c r="AN836" s="175"/>
      <c r="AO836" s="175"/>
      <c r="AP836" s="175"/>
      <c r="AQ836" s="175"/>
      <c r="AR836" s="175"/>
    </row>
    <row r="837" spans="1:44" ht="102" x14ac:dyDescent="0.3">
      <c r="A837" s="175"/>
      <c r="B837" s="181" t="s">
        <v>1400</v>
      </c>
      <c r="C837" s="182" t="s">
        <v>1401</v>
      </c>
      <c r="D837" s="183">
        <v>914.83</v>
      </c>
      <c r="E837" s="184">
        <v>914.83</v>
      </c>
      <c r="F837" s="185" t="s">
        <v>4636</v>
      </c>
      <c r="G837" s="186" t="s">
        <v>2716</v>
      </c>
      <c r="H837" s="187"/>
      <c r="I837" s="175"/>
      <c r="J837" s="175"/>
      <c r="K837" s="175"/>
      <c r="L837" s="175"/>
      <c r="M837" s="175"/>
      <c r="N837" s="175"/>
      <c r="O837" s="175"/>
      <c r="P837" s="175"/>
      <c r="Q837" s="175"/>
      <c r="R837" s="175"/>
      <c r="S837" s="175"/>
      <c r="T837" s="175"/>
      <c r="U837" s="175"/>
      <c r="V837" s="175"/>
      <c r="W837" s="175"/>
      <c r="X837" s="175"/>
      <c r="Y837" s="175"/>
      <c r="Z837" s="175"/>
      <c r="AA837" s="175"/>
      <c r="AB837" s="175"/>
      <c r="AC837" s="175"/>
      <c r="AD837" s="175"/>
      <c r="AE837" s="175"/>
      <c r="AF837" s="175"/>
      <c r="AG837" s="175"/>
      <c r="AH837" s="175"/>
      <c r="AI837" s="175"/>
      <c r="AJ837" s="175"/>
      <c r="AK837" s="175"/>
      <c r="AL837" s="175"/>
      <c r="AM837" s="175"/>
      <c r="AN837" s="175"/>
      <c r="AO837" s="175"/>
      <c r="AP837" s="175"/>
      <c r="AQ837" s="175"/>
      <c r="AR837" s="175"/>
    </row>
    <row r="838" spans="1:44" ht="102" hidden="1" x14ac:dyDescent="0.3">
      <c r="A838" s="175"/>
      <c r="B838" s="185" t="s">
        <v>4636</v>
      </c>
      <c r="C838" s="182"/>
      <c r="D838" s="183">
        <v>914.83</v>
      </c>
      <c r="E838" s="184">
        <v>914.83</v>
      </c>
      <c r="F838" s="186" t="s">
        <v>2716</v>
      </c>
      <c r="G838" s="181" t="s">
        <v>2391</v>
      </c>
      <c r="H838" s="182" t="s">
        <v>2392</v>
      </c>
      <c r="I838" s="175"/>
      <c r="J838" s="175"/>
      <c r="K838" s="175"/>
      <c r="L838" s="175"/>
      <c r="M838" s="175"/>
      <c r="N838" s="175"/>
      <c r="O838" s="175"/>
      <c r="P838" s="175"/>
      <c r="Q838" s="175"/>
      <c r="R838" s="175"/>
      <c r="S838" s="175"/>
      <c r="T838" s="175"/>
      <c r="U838" s="175"/>
      <c r="V838" s="175"/>
      <c r="W838" s="175"/>
      <c r="X838" s="175"/>
      <c r="Y838" s="175"/>
      <c r="Z838" s="175"/>
      <c r="AA838" s="175"/>
      <c r="AB838" s="175"/>
      <c r="AC838" s="175"/>
      <c r="AD838" s="175"/>
      <c r="AE838" s="175"/>
      <c r="AF838" s="175"/>
      <c r="AG838" s="175"/>
      <c r="AH838" s="175"/>
      <c r="AI838" s="175"/>
      <c r="AJ838" s="175"/>
      <c r="AK838" s="175"/>
      <c r="AL838" s="175"/>
      <c r="AM838" s="175"/>
      <c r="AN838" s="175"/>
      <c r="AO838" s="175"/>
      <c r="AP838" s="175"/>
      <c r="AQ838" s="175"/>
      <c r="AR838" s="175"/>
    </row>
    <row r="839" spans="1:44" ht="102" hidden="1" x14ac:dyDescent="0.3">
      <c r="A839" s="175"/>
      <c r="B839" s="186" t="s">
        <v>2716</v>
      </c>
      <c r="C839" s="187"/>
      <c r="D839" s="183">
        <v>914.83</v>
      </c>
      <c r="E839" s="184">
        <v>914.83</v>
      </c>
      <c r="F839" s="181" t="s">
        <v>2391</v>
      </c>
      <c r="G839" s="185" t="s">
        <v>4636</v>
      </c>
      <c r="H839" s="182"/>
      <c r="I839" s="175"/>
      <c r="J839" s="175"/>
      <c r="K839" s="175"/>
      <c r="L839" s="175"/>
      <c r="M839" s="175"/>
      <c r="N839" s="175"/>
      <c r="O839" s="175"/>
      <c r="P839" s="175"/>
      <c r="Q839" s="175"/>
      <c r="R839" s="175"/>
      <c r="S839" s="175"/>
      <c r="T839" s="175"/>
      <c r="U839" s="175"/>
      <c r="V839" s="175"/>
      <c r="W839" s="175"/>
      <c r="X839" s="175"/>
      <c r="Y839" s="175"/>
      <c r="Z839" s="175"/>
      <c r="AA839" s="175"/>
      <c r="AB839" s="175"/>
      <c r="AC839" s="175"/>
      <c r="AD839" s="175"/>
      <c r="AE839" s="175"/>
      <c r="AF839" s="175"/>
      <c r="AG839" s="175"/>
      <c r="AH839" s="175"/>
      <c r="AI839" s="175"/>
      <c r="AJ839" s="175"/>
      <c r="AK839" s="175"/>
      <c r="AL839" s="175"/>
      <c r="AM839" s="175"/>
      <c r="AN839" s="175"/>
      <c r="AO839" s="175"/>
      <c r="AP839" s="175"/>
      <c r="AQ839" s="175"/>
      <c r="AR839" s="175"/>
    </row>
    <row r="840" spans="1:44" ht="102" x14ac:dyDescent="0.3">
      <c r="A840" s="175"/>
      <c r="B840" s="181" t="s">
        <v>2391</v>
      </c>
      <c r="C840" s="182" t="s">
        <v>2392</v>
      </c>
      <c r="D840" s="183">
        <v>670.02</v>
      </c>
      <c r="E840" s="184">
        <v>670.02</v>
      </c>
      <c r="F840" s="185" t="s">
        <v>4636</v>
      </c>
      <c r="G840" s="186" t="s">
        <v>2656</v>
      </c>
      <c r="H840" s="187"/>
      <c r="I840" s="175"/>
      <c r="J840" s="175"/>
      <c r="K840" s="175"/>
      <c r="L840" s="175"/>
      <c r="M840" s="175"/>
      <c r="N840" s="175"/>
      <c r="O840" s="175"/>
      <c r="P840" s="175"/>
      <c r="Q840" s="175"/>
      <c r="R840" s="175"/>
      <c r="S840" s="175"/>
      <c r="T840" s="175"/>
      <c r="U840" s="175"/>
      <c r="V840" s="175"/>
      <c r="W840" s="175"/>
      <c r="X840" s="175"/>
      <c r="Y840" s="175"/>
      <c r="Z840" s="175"/>
      <c r="AA840" s="175"/>
      <c r="AB840" s="175"/>
      <c r="AC840" s="175"/>
      <c r="AD840" s="175"/>
      <c r="AE840" s="175"/>
      <c r="AF840" s="175"/>
      <c r="AG840" s="175"/>
      <c r="AH840" s="175"/>
      <c r="AI840" s="175"/>
      <c r="AJ840" s="175"/>
      <c r="AK840" s="175"/>
      <c r="AL840" s="175"/>
      <c r="AM840" s="175"/>
      <c r="AN840" s="175"/>
      <c r="AO840" s="175"/>
      <c r="AP840" s="175"/>
      <c r="AQ840" s="175"/>
      <c r="AR840" s="175"/>
    </row>
    <row r="841" spans="1:44" ht="102" hidden="1" x14ac:dyDescent="0.3">
      <c r="A841" s="175"/>
      <c r="B841" s="185" t="s">
        <v>4636</v>
      </c>
      <c r="C841" s="182"/>
      <c r="D841" s="183">
        <v>670.02</v>
      </c>
      <c r="E841" s="184">
        <v>670.02</v>
      </c>
      <c r="F841" s="186" t="s">
        <v>2656</v>
      </c>
      <c r="G841" s="181" t="s">
        <v>2232</v>
      </c>
      <c r="H841" s="182" t="s">
        <v>2233</v>
      </c>
      <c r="I841" s="175"/>
      <c r="J841" s="175"/>
      <c r="K841" s="175"/>
      <c r="L841" s="175"/>
      <c r="M841" s="175"/>
      <c r="N841" s="175"/>
      <c r="O841" s="175"/>
      <c r="P841" s="175"/>
      <c r="Q841" s="175"/>
      <c r="R841" s="175"/>
      <c r="S841" s="175"/>
      <c r="T841" s="175"/>
      <c r="U841" s="175"/>
      <c r="V841" s="175"/>
      <c r="W841" s="175"/>
      <c r="X841" s="175"/>
      <c r="Y841" s="175"/>
      <c r="Z841" s="175"/>
      <c r="AA841" s="175"/>
      <c r="AB841" s="175"/>
      <c r="AC841" s="175"/>
      <c r="AD841" s="175"/>
      <c r="AE841" s="175"/>
      <c r="AF841" s="175"/>
      <c r="AG841" s="175"/>
      <c r="AH841" s="175"/>
      <c r="AI841" s="175"/>
      <c r="AJ841" s="175"/>
      <c r="AK841" s="175"/>
      <c r="AL841" s="175"/>
      <c r="AM841" s="175"/>
      <c r="AN841" s="175"/>
      <c r="AO841" s="175"/>
      <c r="AP841" s="175"/>
      <c r="AQ841" s="175"/>
      <c r="AR841" s="175"/>
    </row>
    <row r="842" spans="1:44" ht="102" hidden="1" x14ac:dyDescent="0.3">
      <c r="A842" s="175"/>
      <c r="B842" s="186" t="s">
        <v>2656</v>
      </c>
      <c r="C842" s="187"/>
      <c r="D842" s="183">
        <v>670.02</v>
      </c>
      <c r="E842" s="184">
        <v>670.02</v>
      </c>
      <c r="F842" s="181" t="s">
        <v>2232</v>
      </c>
      <c r="G842" s="185" t="s">
        <v>4636</v>
      </c>
      <c r="H842" s="182"/>
      <c r="I842" s="175"/>
      <c r="J842" s="175"/>
      <c r="K842" s="175"/>
      <c r="L842" s="175"/>
      <c r="M842" s="175"/>
      <c r="N842" s="175"/>
      <c r="O842" s="175"/>
      <c r="P842" s="175"/>
      <c r="Q842" s="175"/>
      <c r="R842" s="175"/>
      <c r="S842" s="175"/>
      <c r="T842" s="175"/>
      <c r="U842" s="175"/>
      <c r="V842" s="175"/>
      <c r="W842" s="175"/>
      <c r="X842" s="175"/>
      <c r="Y842" s="175"/>
      <c r="Z842" s="175"/>
      <c r="AA842" s="175"/>
      <c r="AB842" s="175"/>
      <c r="AC842" s="175"/>
      <c r="AD842" s="175"/>
      <c r="AE842" s="175"/>
      <c r="AF842" s="175"/>
      <c r="AG842" s="175"/>
      <c r="AH842" s="175"/>
      <c r="AI842" s="175"/>
      <c r="AJ842" s="175"/>
      <c r="AK842" s="175"/>
      <c r="AL842" s="175"/>
      <c r="AM842" s="175"/>
      <c r="AN842" s="175"/>
      <c r="AO842" s="175"/>
      <c r="AP842" s="175"/>
      <c r="AQ842" s="175"/>
      <c r="AR842" s="175"/>
    </row>
    <row r="843" spans="1:44" ht="102" x14ac:dyDescent="0.3">
      <c r="A843" s="175"/>
      <c r="B843" s="181" t="s">
        <v>2232</v>
      </c>
      <c r="C843" s="182" t="s">
        <v>2233</v>
      </c>
      <c r="D843" s="183">
        <v>867.59</v>
      </c>
      <c r="E843" s="184">
        <v>867.59</v>
      </c>
      <c r="F843" s="185" t="s">
        <v>4636</v>
      </c>
      <c r="G843" s="186" t="s">
        <v>2717</v>
      </c>
      <c r="H843" s="187"/>
      <c r="I843" s="175"/>
      <c r="J843" s="175"/>
      <c r="K843" s="175"/>
      <c r="L843" s="175"/>
      <c r="M843" s="175"/>
      <c r="N843" s="175"/>
      <c r="O843" s="175"/>
      <c r="P843" s="175"/>
      <c r="Q843" s="175"/>
      <c r="R843" s="175"/>
      <c r="S843" s="175"/>
      <c r="T843" s="175"/>
      <c r="U843" s="175"/>
      <c r="V843" s="175"/>
      <c r="W843" s="175"/>
      <c r="X843" s="175"/>
      <c r="Y843" s="175"/>
      <c r="Z843" s="175"/>
      <c r="AA843" s="175"/>
      <c r="AB843" s="175"/>
      <c r="AC843" s="175"/>
      <c r="AD843" s="175"/>
      <c r="AE843" s="175"/>
      <c r="AF843" s="175"/>
      <c r="AG843" s="175"/>
      <c r="AH843" s="175"/>
      <c r="AI843" s="175"/>
      <c r="AJ843" s="175"/>
      <c r="AK843" s="175"/>
      <c r="AL843" s="175"/>
      <c r="AM843" s="175"/>
      <c r="AN843" s="175"/>
      <c r="AO843" s="175"/>
      <c r="AP843" s="175"/>
      <c r="AQ843" s="175"/>
      <c r="AR843" s="175"/>
    </row>
    <row r="844" spans="1:44" ht="102" hidden="1" x14ac:dyDescent="0.3">
      <c r="A844" s="175"/>
      <c r="B844" s="185" t="s">
        <v>4636</v>
      </c>
      <c r="C844" s="182"/>
      <c r="D844" s="183">
        <v>867.59</v>
      </c>
      <c r="E844" s="184">
        <v>867.59</v>
      </c>
      <c r="F844" s="186" t="s">
        <v>2717</v>
      </c>
      <c r="G844" s="181" t="s">
        <v>2140</v>
      </c>
      <c r="H844" s="182" t="s">
        <v>2141</v>
      </c>
      <c r="I844" s="175"/>
      <c r="J844" s="175"/>
      <c r="K844" s="175"/>
      <c r="L844" s="175"/>
      <c r="M844" s="175"/>
      <c r="N844" s="175"/>
      <c r="O844" s="175"/>
      <c r="P844" s="175"/>
      <c r="Q844" s="175"/>
      <c r="R844" s="175"/>
      <c r="S844" s="175"/>
      <c r="T844" s="175"/>
      <c r="U844" s="175"/>
      <c r="V844" s="175"/>
      <c r="W844" s="175"/>
      <c r="X844" s="175"/>
      <c r="Y844" s="175"/>
      <c r="Z844" s="175"/>
      <c r="AA844" s="175"/>
      <c r="AB844" s="175"/>
      <c r="AC844" s="175"/>
      <c r="AD844" s="175"/>
      <c r="AE844" s="175"/>
      <c r="AF844" s="175"/>
      <c r="AG844" s="175"/>
      <c r="AH844" s="175"/>
      <c r="AI844" s="175"/>
      <c r="AJ844" s="175"/>
      <c r="AK844" s="175"/>
      <c r="AL844" s="175"/>
      <c r="AM844" s="175"/>
      <c r="AN844" s="175"/>
      <c r="AO844" s="175"/>
      <c r="AP844" s="175"/>
      <c r="AQ844" s="175"/>
      <c r="AR844" s="175"/>
    </row>
    <row r="845" spans="1:44" ht="102" hidden="1" x14ac:dyDescent="0.3">
      <c r="A845" s="175"/>
      <c r="B845" s="186" t="s">
        <v>2717</v>
      </c>
      <c r="C845" s="187"/>
      <c r="D845" s="183">
        <v>867.59</v>
      </c>
      <c r="E845" s="184">
        <v>867.59</v>
      </c>
      <c r="F845" s="181" t="s">
        <v>2140</v>
      </c>
      <c r="G845" s="185" t="s">
        <v>4636</v>
      </c>
      <c r="H845" s="182"/>
      <c r="I845" s="175"/>
      <c r="J845" s="175"/>
      <c r="K845" s="175"/>
      <c r="L845" s="175"/>
      <c r="M845" s="175"/>
      <c r="N845" s="175"/>
      <c r="O845" s="175"/>
      <c r="P845" s="175"/>
      <c r="Q845" s="175"/>
      <c r="R845" s="175"/>
      <c r="S845" s="175"/>
      <c r="T845" s="175"/>
      <c r="U845" s="175"/>
      <c r="V845" s="175"/>
      <c r="W845" s="175"/>
      <c r="X845" s="175"/>
      <c r="Y845" s="175"/>
      <c r="Z845" s="175"/>
      <c r="AA845" s="175"/>
      <c r="AB845" s="175"/>
      <c r="AC845" s="175"/>
      <c r="AD845" s="175"/>
      <c r="AE845" s="175"/>
      <c r="AF845" s="175"/>
      <c r="AG845" s="175"/>
      <c r="AH845" s="175"/>
      <c r="AI845" s="175"/>
      <c r="AJ845" s="175"/>
      <c r="AK845" s="175"/>
      <c r="AL845" s="175"/>
      <c r="AM845" s="175"/>
      <c r="AN845" s="175"/>
      <c r="AO845" s="175"/>
      <c r="AP845" s="175"/>
      <c r="AQ845" s="175"/>
      <c r="AR845" s="175"/>
    </row>
    <row r="846" spans="1:44" ht="102" x14ac:dyDescent="0.3">
      <c r="A846" s="175"/>
      <c r="B846" s="181" t="s">
        <v>2140</v>
      </c>
      <c r="C846" s="182" t="s">
        <v>2141</v>
      </c>
      <c r="D846" s="183">
        <v>777.39</v>
      </c>
      <c r="E846" s="184">
        <v>777.39</v>
      </c>
      <c r="F846" s="185" t="s">
        <v>4636</v>
      </c>
      <c r="G846" s="186" t="s">
        <v>2718</v>
      </c>
      <c r="H846" s="187"/>
      <c r="I846" s="175"/>
      <c r="J846" s="175"/>
      <c r="K846" s="175"/>
      <c r="L846" s="175"/>
      <c r="M846" s="175"/>
      <c r="N846" s="175"/>
      <c r="O846" s="175"/>
      <c r="P846" s="175"/>
      <c r="Q846" s="175"/>
      <c r="R846" s="175"/>
      <c r="S846" s="175"/>
      <c r="T846" s="175"/>
      <c r="U846" s="175"/>
      <c r="V846" s="175"/>
      <c r="W846" s="175"/>
      <c r="X846" s="175"/>
      <c r="Y846" s="175"/>
      <c r="Z846" s="175"/>
      <c r="AA846" s="175"/>
      <c r="AB846" s="175"/>
      <c r="AC846" s="175"/>
      <c r="AD846" s="175"/>
      <c r="AE846" s="175"/>
      <c r="AF846" s="175"/>
      <c r="AG846" s="175"/>
      <c r="AH846" s="175"/>
      <c r="AI846" s="175"/>
      <c r="AJ846" s="175"/>
      <c r="AK846" s="175"/>
      <c r="AL846" s="175"/>
      <c r="AM846" s="175"/>
      <c r="AN846" s="175"/>
      <c r="AO846" s="175"/>
      <c r="AP846" s="175"/>
      <c r="AQ846" s="175"/>
      <c r="AR846" s="175"/>
    </row>
    <row r="847" spans="1:44" ht="102" hidden="1" x14ac:dyDescent="0.3">
      <c r="A847" s="175"/>
      <c r="B847" s="185" t="s">
        <v>4636</v>
      </c>
      <c r="C847" s="182"/>
      <c r="D847" s="183">
        <v>777.39</v>
      </c>
      <c r="E847" s="184">
        <v>777.39</v>
      </c>
      <c r="F847" s="186" t="s">
        <v>2718</v>
      </c>
      <c r="G847" s="181" t="s">
        <v>1821</v>
      </c>
      <c r="H847" s="182" t="s">
        <v>1822</v>
      </c>
      <c r="I847" s="175"/>
      <c r="J847" s="175"/>
      <c r="K847" s="175"/>
      <c r="L847" s="175"/>
      <c r="M847" s="175"/>
      <c r="N847" s="175"/>
      <c r="O847" s="175"/>
      <c r="P847" s="175"/>
      <c r="Q847" s="175"/>
      <c r="R847" s="175"/>
      <c r="S847" s="175"/>
      <c r="T847" s="175"/>
      <c r="U847" s="175"/>
      <c r="V847" s="175"/>
      <c r="W847" s="175"/>
      <c r="X847" s="175"/>
      <c r="Y847" s="175"/>
      <c r="Z847" s="175"/>
      <c r="AA847" s="175"/>
      <c r="AB847" s="175"/>
      <c r="AC847" s="175"/>
      <c r="AD847" s="175"/>
      <c r="AE847" s="175"/>
      <c r="AF847" s="175"/>
      <c r="AG847" s="175"/>
      <c r="AH847" s="175"/>
      <c r="AI847" s="175"/>
      <c r="AJ847" s="175"/>
      <c r="AK847" s="175"/>
      <c r="AL847" s="175"/>
      <c r="AM847" s="175"/>
      <c r="AN847" s="175"/>
      <c r="AO847" s="175"/>
      <c r="AP847" s="175"/>
      <c r="AQ847" s="175"/>
      <c r="AR847" s="175"/>
    </row>
    <row r="848" spans="1:44" ht="102" hidden="1" x14ac:dyDescent="0.3">
      <c r="A848" s="175"/>
      <c r="B848" s="186" t="s">
        <v>2718</v>
      </c>
      <c r="C848" s="187"/>
      <c r="D848" s="183">
        <v>777.39</v>
      </c>
      <c r="E848" s="184">
        <v>777.39</v>
      </c>
      <c r="F848" s="181" t="s">
        <v>1821</v>
      </c>
      <c r="G848" s="185" t="s">
        <v>4636</v>
      </c>
      <c r="H848" s="182"/>
      <c r="I848" s="175"/>
      <c r="J848" s="175"/>
      <c r="K848" s="175"/>
      <c r="L848" s="175"/>
      <c r="M848" s="175"/>
      <c r="N848" s="175"/>
      <c r="O848" s="175"/>
      <c r="P848" s="175"/>
      <c r="Q848" s="175"/>
      <c r="R848" s="175"/>
      <c r="S848" s="175"/>
      <c r="T848" s="175"/>
      <c r="U848" s="175"/>
      <c r="V848" s="175"/>
      <c r="W848" s="175"/>
      <c r="X848" s="175"/>
      <c r="Y848" s="175"/>
      <c r="Z848" s="175"/>
      <c r="AA848" s="175"/>
      <c r="AB848" s="175"/>
      <c r="AC848" s="175"/>
      <c r="AD848" s="175"/>
      <c r="AE848" s="175"/>
      <c r="AF848" s="175"/>
      <c r="AG848" s="175"/>
      <c r="AH848" s="175"/>
      <c r="AI848" s="175"/>
      <c r="AJ848" s="175"/>
      <c r="AK848" s="175"/>
      <c r="AL848" s="175"/>
      <c r="AM848" s="175"/>
      <c r="AN848" s="175"/>
      <c r="AO848" s="175"/>
      <c r="AP848" s="175"/>
      <c r="AQ848" s="175"/>
      <c r="AR848" s="175"/>
    </row>
    <row r="849" spans="1:44" ht="102" x14ac:dyDescent="0.3">
      <c r="A849" s="175"/>
      <c r="B849" s="181" t="s">
        <v>1821</v>
      </c>
      <c r="C849" s="182" t="s">
        <v>1822</v>
      </c>
      <c r="D849" s="183">
        <v>957.78</v>
      </c>
      <c r="E849" s="184">
        <v>957.78</v>
      </c>
      <c r="F849" s="185" t="s">
        <v>4636</v>
      </c>
      <c r="G849" s="186" t="s">
        <v>2719</v>
      </c>
      <c r="H849" s="187"/>
      <c r="I849" s="175"/>
      <c r="J849" s="175"/>
      <c r="K849" s="175"/>
      <c r="L849" s="175"/>
      <c r="M849" s="175"/>
      <c r="N849" s="175"/>
      <c r="O849" s="175"/>
      <c r="P849" s="175"/>
      <c r="Q849" s="175"/>
      <c r="R849" s="175"/>
      <c r="S849" s="175"/>
      <c r="T849" s="175"/>
      <c r="U849" s="175"/>
      <c r="V849" s="175"/>
      <c r="W849" s="175"/>
      <c r="X849" s="175"/>
      <c r="Y849" s="175"/>
      <c r="Z849" s="175"/>
      <c r="AA849" s="175"/>
      <c r="AB849" s="175"/>
      <c r="AC849" s="175"/>
      <c r="AD849" s="175"/>
      <c r="AE849" s="175"/>
      <c r="AF849" s="175"/>
      <c r="AG849" s="175"/>
      <c r="AH849" s="175"/>
      <c r="AI849" s="175"/>
      <c r="AJ849" s="175"/>
      <c r="AK849" s="175"/>
      <c r="AL849" s="175"/>
      <c r="AM849" s="175"/>
      <c r="AN849" s="175"/>
      <c r="AO849" s="175"/>
      <c r="AP849" s="175"/>
      <c r="AQ849" s="175"/>
      <c r="AR849" s="175"/>
    </row>
    <row r="850" spans="1:44" ht="102" hidden="1" x14ac:dyDescent="0.3">
      <c r="A850" s="175"/>
      <c r="B850" s="185" t="s">
        <v>4636</v>
      </c>
      <c r="C850" s="182"/>
      <c r="D850" s="183">
        <v>957.78</v>
      </c>
      <c r="E850" s="184">
        <v>957.78</v>
      </c>
      <c r="F850" s="186" t="s">
        <v>2719</v>
      </c>
      <c r="G850" s="181" t="s">
        <v>1412</v>
      </c>
      <c r="H850" s="182" t="s">
        <v>1413</v>
      </c>
      <c r="I850" s="175"/>
      <c r="J850" s="175"/>
      <c r="K850" s="175"/>
      <c r="L850" s="175"/>
      <c r="M850" s="175"/>
      <c r="N850" s="175"/>
      <c r="O850" s="175"/>
      <c r="P850" s="175"/>
      <c r="Q850" s="175"/>
      <c r="R850" s="175"/>
      <c r="S850" s="175"/>
      <c r="T850" s="175"/>
      <c r="U850" s="175"/>
      <c r="V850" s="175"/>
      <c r="W850" s="175"/>
      <c r="X850" s="175"/>
      <c r="Y850" s="175"/>
      <c r="Z850" s="175"/>
      <c r="AA850" s="175"/>
      <c r="AB850" s="175"/>
      <c r="AC850" s="175"/>
      <c r="AD850" s="175"/>
      <c r="AE850" s="175"/>
      <c r="AF850" s="175"/>
      <c r="AG850" s="175"/>
      <c r="AH850" s="175"/>
      <c r="AI850" s="175"/>
      <c r="AJ850" s="175"/>
      <c r="AK850" s="175"/>
      <c r="AL850" s="175"/>
      <c r="AM850" s="175"/>
      <c r="AN850" s="175"/>
      <c r="AO850" s="175"/>
      <c r="AP850" s="175"/>
      <c r="AQ850" s="175"/>
      <c r="AR850" s="175"/>
    </row>
    <row r="851" spans="1:44" ht="102" hidden="1" x14ac:dyDescent="0.3">
      <c r="A851" s="175"/>
      <c r="B851" s="186" t="s">
        <v>2719</v>
      </c>
      <c r="C851" s="187"/>
      <c r="D851" s="183">
        <v>957.78</v>
      </c>
      <c r="E851" s="184">
        <v>957.78</v>
      </c>
      <c r="F851" s="181" t="s">
        <v>1412</v>
      </c>
      <c r="G851" s="185" t="s">
        <v>4636</v>
      </c>
      <c r="H851" s="182"/>
      <c r="I851" s="175"/>
      <c r="J851" s="175"/>
      <c r="K851" s="175"/>
      <c r="L851" s="175"/>
      <c r="M851" s="175"/>
      <c r="N851" s="175"/>
      <c r="O851" s="175"/>
      <c r="P851" s="175"/>
      <c r="Q851" s="175"/>
      <c r="R851" s="175"/>
      <c r="S851" s="175"/>
      <c r="T851" s="175"/>
      <c r="U851" s="175"/>
      <c r="V851" s="175"/>
      <c r="W851" s="175"/>
      <c r="X851" s="175"/>
      <c r="Y851" s="175"/>
      <c r="Z851" s="175"/>
      <c r="AA851" s="175"/>
      <c r="AB851" s="175"/>
      <c r="AC851" s="175"/>
      <c r="AD851" s="175"/>
      <c r="AE851" s="175"/>
      <c r="AF851" s="175"/>
      <c r="AG851" s="175"/>
      <c r="AH851" s="175"/>
      <c r="AI851" s="175"/>
      <c r="AJ851" s="175"/>
      <c r="AK851" s="175"/>
      <c r="AL851" s="175"/>
      <c r="AM851" s="175"/>
      <c r="AN851" s="175"/>
      <c r="AO851" s="175"/>
      <c r="AP851" s="175"/>
      <c r="AQ851" s="175"/>
      <c r="AR851" s="175"/>
    </row>
    <row r="852" spans="1:44" ht="102" x14ac:dyDescent="0.3">
      <c r="A852" s="175"/>
      <c r="B852" s="181" t="s">
        <v>1412</v>
      </c>
      <c r="C852" s="182" t="s">
        <v>1413</v>
      </c>
      <c r="D852" s="183">
        <v>674.31</v>
      </c>
      <c r="E852" s="184">
        <v>674.31</v>
      </c>
      <c r="F852" s="185" t="s">
        <v>4636</v>
      </c>
      <c r="G852" s="186" t="s">
        <v>2720</v>
      </c>
      <c r="H852" s="187"/>
      <c r="I852" s="175"/>
      <c r="J852" s="175"/>
      <c r="K852" s="175"/>
      <c r="L852" s="175"/>
      <c r="M852" s="175"/>
      <c r="N852" s="175"/>
      <c r="O852" s="175"/>
      <c r="P852" s="175"/>
      <c r="Q852" s="175"/>
      <c r="R852" s="175"/>
      <c r="S852" s="175"/>
      <c r="T852" s="175"/>
      <c r="U852" s="175"/>
      <c r="V852" s="175"/>
      <c r="W852" s="175"/>
      <c r="X852" s="175"/>
      <c r="Y852" s="175"/>
      <c r="Z852" s="175"/>
      <c r="AA852" s="175"/>
      <c r="AB852" s="175"/>
      <c r="AC852" s="175"/>
      <c r="AD852" s="175"/>
      <c r="AE852" s="175"/>
      <c r="AF852" s="175"/>
      <c r="AG852" s="175"/>
      <c r="AH852" s="175"/>
      <c r="AI852" s="175"/>
      <c r="AJ852" s="175"/>
      <c r="AK852" s="175"/>
      <c r="AL852" s="175"/>
      <c r="AM852" s="175"/>
      <c r="AN852" s="175"/>
      <c r="AO852" s="175"/>
      <c r="AP852" s="175"/>
      <c r="AQ852" s="175"/>
      <c r="AR852" s="175"/>
    </row>
    <row r="853" spans="1:44" ht="102" hidden="1" x14ac:dyDescent="0.3">
      <c r="A853" s="175"/>
      <c r="B853" s="185" t="s">
        <v>4636</v>
      </c>
      <c r="C853" s="182"/>
      <c r="D853" s="183">
        <v>674.31</v>
      </c>
      <c r="E853" s="184">
        <v>674.31</v>
      </c>
      <c r="F853" s="186" t="s">
        <v>2720</v>
      </c>
      <c r="G853" s="181" t="s">
        <v>3973</v>
      </c>
      <c r="H853" s="182" t="s">
        <v>1799</v>
      </c>
      <c r="I853" s="175"/>
      <c r="J853" s="175"/>
      <c r="K853" s="175"/>
      <c r="L853" s="175"/>
      <c r="M853" s="175"/>
      <c r="N853" s="175"/>
      <c r="O853" s="175"/>
      <c r="P853" s="175"/>
      <c r="Q853" s="175"/>
      <c r="R853" s="175"/>
      <c r="S853" s="175"/>
      <c r="T853" s="175"/>
      <c r="U853" s="175"/>
      <c r="V853" s="175"/>
      <c r="W853" s="175"/>
      <c r="X853" s="175"/>
      <c r="Y853" s="175"/>
      <c r="Z853" s="175"/>
      <c r="AA853" s="175"/>
      <c r="AB853" s="175"/>
      <c r="AC853" s="175"/>
      <c r="AD853" s="175"/>
      <c r="AE853" s="175"/>
      <c r="AF853" s="175"/>
      <c r="AG853" s="175"/>
      <c r="AH853" s="175"/>
      <c r="AI853" s="175"/>
      <c r="AJ853" s="175"/>
      <c r="AK853" s="175"/>
      <c r="AL853" s="175"/>
      <c r="AM853" s="175"/>
      <c r="AN853" s="175"/>
      <c r="AO853" s="175"/>
      <c r="AP853" s="175"/>
      <c r="AQ853" s="175"/>
      <c r="AR853" s="175"/>
    </row>
    <row r="854" spans="1:44" ht="102" hidden="1" x14ac:dyDescent="0.3">
      <c r="A854" s="175"/>
      <c r="B854" s="186" t="s">
        <v>2720</v>
      </c>
      <c r="C854" s="187"/>
      <c r="D854" s="183">
        <v>674.31</v>
      </c>
      <c r="E854" s="184">
        <v>674.31</v>
      </c>
      <c r="F854" s="181" t="s">
        <v>3973</v>
      </c>
      <c r="G854" s="185" t="s">
        <v>4636</v>
      </c>
      <c r="H854" s="182"/>
      <c r="I854" s="175"/>
      <c r="J854" s="175"/>
      <c r="K854" s="175"/>
      <c r="L854" s="175"/>
      <c r="M854" s="175"/>
      <c r="N854" s="175"/>
      <c r="O854" s="175"/>
      <c r="P854" s="175"/>
      <c r="Q854" s="175"/>
      <c r="R854" s="175"/>
      <c r="S854" s="175"/>
      <c r="T854" s="175"/>
      <c r="U854" s="175"/>
      <c r="V854" s="175"/>
      <c r="W854" s="175"/>
      <c r="X854" s="175"/>
      <c r="Y854" s="175"/>
      <c r="Z854" s="175"/>
      <c r="AA854" s="175"/>
      <c r="AB854" s="175"/>
      <c r="AC854" s="175"/>
      <c r="AD854" s="175"/>
      <c r="AE854" s="175"/>
      <c r="AF854" s="175"/>
      <c r="AG854" s="175"/>
      <c r="AH854" s="175"/>
      <c r="AI854" s="175"/>
      <c r="AJ854" s="175"/>
      <c r="AK854" s="175"/>
      <c r="AL854" s="175"/>
      <c r="AM854" s="175"/>
      <c r="AN854" s="175"/>
      <c r="AO854" s="175"/>
      <c r="AP854" s="175"/>
      <c r="AQ854" s="175"/>
      <c r="AR854" s="175"/>
    </row>
    <row r="855" spans="1:44" ht="102" x14ac:dyDescent="0.3">
      <c r="A855" s="175"/>
      <c r="B855" s="181" t="s">
        <v>3973</v>
      </c>
      <c r="C855" s="182" t="s">
        <v>1799</v>
      </c>
      <c r="D855" s="183">
        <v>755.92</v>
      </c>
      <c r="E855" s="184">
        <v>755.92</v>
      </c>
      <c r="F855" s="185" t="s">
        <v>4636</v>
      </c>
      <c r="G855" s="186" t="s">
        <v>4572</v>
      </c>
      <c r="H855" s="187"/>
      <c r="I855" s="175"/>
      <c r="J855" s="175"/>
      <c r="K855" s="175"/>
      <c r="L855" s="175"/>
      <c r="M855" s="175"/>
      <c r="N855" s="175"/>
      <c r="O855" s="175"/>
      <c r="P855" s="175"/>
      <c r="Q855" s="175"/>
      <c r="R855" s="175"/>
      <c r="S855" s="175"/>
      <c r="T855" s="175"/>
      <c r="U855" s="175"/>
      <c r="V855" s="175"/>
      <c r="W855" s="175"/>
      <c r="X855" s="175"/>
      <c r="Y855" s="175"/>
      <c r="Z855" s="175"/>
      <c r="AA855" s="175"/>
      <c r="AB855" s="175"/>
      <c r="AC855" s="175"/>
      <c r="AD855" s="175"/>
      <c r="AE855" s="175"/>
      <c r="AF855" s="175"/>
      <c r="AG855" s="175"/>
      <c r="AH855" s="175"/>
      <c r="AI855" s="175"/>
      <c r="AJ855" s="175"/>
      <c r="AK855" s="175"/>
      <c r="AL855" s="175"/>
      <c r="AM855" s="175"/>
      <c r="AN855" s="175"/>
      <c r="AO855" s="175"/>
      <c r="AP855" s="175"/>
      <c r="AQ855" s="175"/>
      <c r="AR855" s="175"/>
    </row>
    <row r="856" spans="1:44" ht="102" hidden="1" x14ac:dyDescent="0.3">
      <c r="A856" s="175"/>
      <c r="B856" s="185" t="s">
        <v>4636</v>
      </c>
      <c r="C856" s="182"/>
      <c r="D856" s="183">
        <v>755.92</v>
      </c>
      <c r="E856" s="184">
        <v>755.92</v>
      </c>
      <c r="F856" s="186" t="s">
        <v>4572</v>
      </c>
      <c r="G856" s="181" t="s">
        <v>741</v>
      </c>
      <c r="H856" s="182" t="s">
        <v>742</v>
      </c>
      <c r="I856" s="175"/>
      <c r="J856" s="175"/>
      <c r="K856" s="175"/>
      <c r="L856" s="175"/>
      <c r="M856" s="175"/>
      <c r="N856" s="175"/>
      <c r="O856" s="175"/>
      <c r="P856" s="175"/>
      <c r="Q856" s="175"/>
      <c r="R856" s="175"/>
      <c r="S856" s="175"/>
      <c r="T856" s="175"/>
      <c r="U856" s="175"/>
      <c r="V856" s="175"/>
      <c r="W856" s="175"/>
      <c r="X856" s="175"/>
      <c r="Y856" s="175"/>
      <c r="Z856" s="175"/>
      <c r="AA856" s="175"/>
      <c r="AB856" s="175"/>
      <c r="AC856" s="175"/>
      <c r="AD856" s="175"/>
      <c r="AE856" s="175"/>
      <c r="AF856" s="175"/>
      <c r="AG856" s="175"/>
      <c r="AH856" s="175"/>
      <c r="AI856" s="175"/>
      <c r="AJ856" s="175"/>
      <c r="AK856" s="175"/>
      <c r="AL856" s="175"/>
      <c r="AM856" s="175"/>
      <c r="AN856" s="175"/>
      <c r="AO856" s="175"/>
      <c r="AP856" s="175"/>
      <c r="AQ856" s="175"/>
      <c r="AR856" s="175"/>
    </row>
    <row r="857" spans="1:44" ht="102" hidden="1" x14ac:dyDescent="0.3">
      <c r="A857" s="175"/>
      <c r="B857" s="186" t="s">
        <v>4572</v>
      </c>
      <c r="C857" s="187"/>
      <c r="D857" s="183">
        <v>755.92</v>
      </c>
      <c r="E857" s="184">
        <v>755.92</v>
      </c>
      <c r="F857" s="181" t="s">
        <v>741</v>
      </c>
      <c r="G857" s="185" t="s">
        <v>4636</v>
      </c>
      <c r="H857" s="182"/>
      <c r="I857" s="175"/>
      <c r="J857" s="175"/>
      <c r="K857" s="175"/>
      <c r="L857" s="175"/>
      <c r="M857" s="175"/>
      <c r="N857" s="175"/>
      <c r="O857" s="175"/>
      <c r="P857" s="175"/>
      <c r="Q857" s="175"/>
      <c r="R857" s="175"/>
      <c r="S857" s="175"/>
      <c r="T857" s="175"/>
      <c r="U857" s="175"/>
      <c r="V857" s="175"/>
      <c r="W857" s="175"/>
      <c r="X857" s="175"/>
      <c r="Y857" s="175"/>
      <c r="Z857" s="175"/>
      <c r="AA857" s="175"/>
      <c r="AB857" s="175"/>
      <c r="AC857" s="175"/>
      <c r="AD857" s="175"/>
      <c r="AE857" s="175"/>
      <c r="AF857" s="175"/>
      <c r="AG857" s="175"/>
      <c r="AH857" s="175"/>
      <c r="AI857" s="175"/>
      <c r="AJ857" s="175"/>
      <c r="AK857" s="175"/>
      <c r="AL857" s="175"/>
      <c r="AM857" s="175"/>
      <c r="AN857" s="175"/>
      <c r="AO857" s="175"/>
      <c r="AP857" s="175"/>
      <c r="AQ857" s="175"/>
      <c r="AR857" s="175"/>
    </row>
    <row r="858" spans="1:44" ht="102" x14ac:dyDescent="0.3">
      <c r="A858" s="175"/>
      <c r="B858" s="181" t="s">
        <v>741</v>
      </c>
      <c r="C858" s="182" t="s">
        <v>742</v>
      </c>
      <c r="D858" s="183">
        <v>704.38</v>
      </c>
      <c r="E858" s="184">
        <v>704.38</v>
      </c>
      <c r="F858" s="185" t="s">
        <v>4636</v>
      </c>
      <c r="G858" s="186" t="s">
        <v>2722</v>
      </c>
      <c r="H858" s="187"/>
      <c r="I858" s="175"/>
      <c r="J858" s="175"/>
      <c r="K858" s="175"/>
      <c r="L858" s="175"/>
      <c r="M858" s="175"/>
      <c r="N858" s="175"/>
      <c r="O858" s="175"/>
      <c r="P858" s="175"/>
      <c r="Q858" s="175"/>
      <c r="R858" s="175"/>
      <c r="S858" s="175"/>
      <c r="T858" s="175"/>
      <c r="U858" s="175"/>
      <c r="V858" s="175"/>
      <c r="W858" s="175"/>
      <c r="X858" s="175"/>
      <c r="Y858" s="175"/>
      <c r="Z858" s="175"/>
      <c r="AA858" s="175"/>
      <c r="AB858" s="175"/>
      <c r="AC858" s="175"/>
      <c r="AD858" s="175"/>
      <c r="AE858" s="175"/>
      <c r="AF858" s="175"/>
      <c r="AG858" s="175"/>
      <c r="AH858" s="175"/>
      <c r="AI858" s="175"/>
      <c r="AJ858" s="175"/>
      <c r="AK858" s="175"/>
      <c r="AL858" s="175"/>
      <c r="AM858" s="175"/>
      <c r="AN858" s="175"/>
      <c r="AO858" s="175"/>
      <c r="AP858" s="175"/>
      <c r="AQ858" s="175"/>
      <c r="AR858" s="175"/>
    </row>
    <row r="859" spans="1:44" ht="102" hidden="1" x14ac:dyDescent="0.3">
      <c r="A859" s="175"/>
      <c r="B859" s="185" t="s">
        <v>4636</v>
      </c>
      <c r="C859" s="182"/>
      <c r="D859" s="183">
        <v>704.38</v>
      </c>
      <c r="E859" s="184">
        <v>704.38</v>
      </c>
      <c r="F859" s="186" t="s">
        <v>2722</v>
      </c>
      <c r="G859" s="181" t="s">
        <v>2058</v>
      </c>
      <c r="H859" s="182" t="s">
        <v>2059</v>
      </c>
      <c r="I859" s="175"/>
      <c r="J859" s="175"/>
      <c r="K859" s="175"/>
      <c r="L859" s="175"/>
      <c r="M859" s="175"/>
      <c r="N859" s="175"/>
      <c r="O859" s="175"/>
      <c r="P859" s="175"/>
      <c r="Q859" s="175"/>
      <c r="R859" s="175"/>
      <c r="S859" s="175"/>
      <c r="T859" s="175"/>
      <c r="U859" s="175"/>
      <c r="V859" s="175"/>
      <c r="W859" s="175"/>
      <c r="X859" s="175"/>
      <c r="Y859" s="175"/>
      <c r="Z859" s="175"/>
      <c r="AA859" s="175"/>
      <c r="AB859" s="175"/>
      <c r="AC859" s="175"/>
      <c r="AD859" s="175"/>
      <c r="AE859" s="175"/>
      <c r="AF859" s="175"/>
      <c r="AG859" s="175"/>
      <c r="AH859" s="175"/>
      <c r="AI859" s="175"/>
      <c r="AJ859" s="175"/>
      <c r="AK859" s="175"/>
      <c r="AL859" s="175"/>
      <c r="AM859" s="175"/>
      <c r="AN859" s="175"/>
      <c r="AO859" s="175"/>
      <c r="AP859" s="175"/>
      <c r="AQ859" s="175"/>
      <c r="AR859" s="175"/>
    </row>
    <row r="860" spans="1:44" ht="102" hidden="1" x14ac:dyDescent="0.3">
      <c r="A860" s="175"/>
      <c r="B860" s="186" t="s">
        <v>2722</v>
      </c>
      <c r="C860" s="187"/>
      <c r="D860" s="183">
        <v>704.38</v>
      </c>
      <c r="E860" s="184">
        <v>704.38</v>
      </c>
      <c r="F860" s="181" t="s">
        <v>2058</v>
      </c>
      <c r="G860" s="185" t="s">
        <v>4636</v>
      </c>
      <c r="H860" s="182"/>
      <c r="I860" s="175"/>
      <c r="J860" s="175"/>
      <c r="K860" s="175"/>
      <c r="L860" s="175"/>
      <c r="M860" s="175"/>
      <c r="N860" s="175"/>
      <c r="O860" s="175"/>
      <c r="P860" s="175"/>
      <c r="Q860" s="175"/>
      <c r="R860" s="175"/>
      <c r="S860" s="175"/>
      <c r="T860" s="175"/>
      <c r="U860" s="175"/>
      <c r="V860" s="175"/>
      <c r="W860" s="175"/>
      <c r="X860" s="175"/>
      <c r="Y860" s="175"/>
      <c r="Z860" s="175"/>
      <c r="AA860" s="175"/>
      <c r="AB860" s="175"/>
      <c r="AC860" s="175"/>
      <c r="AD860" s="175"/>
      <c r="AE860" s="175"/>
      <c r="AF860" s="175"/>
      <c r="AG860" s="175"/>
      <c r="AH860" s="175"/>
      <c r="AI860" s="175"/>
      <c r="AJ860" s="175"/>
      <c r="AK860" s="175"/>
      <c r="AL860" s="175"/>
      <c r="AM860" s="175"/>
      <c r="AN860" s="175"/>
      <c r="AO860" s="175"/>
      <c r="AP860" s="175"/>
      <c r="AQ860" s="175"/>
      <c r="AR860" s="175"/>
    </row>
    <row r="861" spans="1:44" ht="102" x14ac:dyDescent="0.3">
      <c r="A861" s="175"/>
      <c r="B861" s="181" t="s">
        <v>2058</v>
      </c>
      <c r="C861" s="182" t="s">
        <v>2059</v>
      </c>
      <c r="D861" s="183">
        <v>700.08</v>
      </c>
      <c r="E861" s="184">
        <v>700.08</v>
      </c>
      <c r="F861" s="185" t="s">
        <v>4636</v>
      </c>
      <c r="G861" s="186" t="s">
        <v>2723</v>
      </c>
      <c r="H861" s="187"/>
      <c r="I861" s="175"/>
      <c r="J861" s="175"/>
      <c r="K861" s="175"/>
      <c r="L861" s="175"/>
      <c r="M861" s="175"/>
      <c r="N861" s="175"/>
      <c r="O861" s="175"/>
      <c r="P861" s="175"/>
      <c r="Q861" s="175"/>
      <c r="R861" s="175"/>
      <c r="S861" s="175"/>
      <c r="T861" s="175"/>
      <c r="U861" s="175"/>
      <c r="V861" s="175"/>
      <c r="W861" s="175"/>
      <c r="X861" s="175"/>
      <c r="Y861" s="175"/>
      <c r="Z861" s="175"/>
      <c r="AA861" s="175"/>
      <c r="AB861" s="175"/>
      <c r="AC861" s="175"/>
      <c r="AD861" s="175"/>
      <c r="AE861" s="175"/>
      <c r="AF861" s="175"/>
      <c r="AG861" s="175"/>
      <c r="AH861" s="175"/>
      <c r="AI861" s="175"/>
      <c r="AJ861" s="175"/>
      <c r="AK861" s="175"/>
      <c r="AL861" s="175"/>
      <c r="AM861" s="175"/>
      <c r="AN861" s="175"/>
      <c r="AO861" s="175"/>
      <c r="AP861" s="175"/>
      <c r="AQ861" s="175"/>
      <c r="AR861" s="175"/>
    </row>
    <row r="862" spans="1:44" ht="102" hidden="1" x14ac:dyDescent="0.3">
      <c r="A862" s="175"/>
      <c r="B862" s="185" t="s">
        <v>4636</v>
      </c>
      <c r="C862" s="182"/>
      <c r="D862" s="183">
        <v>700.08</v>
      </c>
      <c r="E862" s="184">
        <v>700.08</v>
      </c>
      <c r="F862" s="186" t="s">
        <v>2723</v>
      </c>
      <c r="G862" s="181" t="s">
        <v>1842</v>
      </c>
      <c r="H862" s="182" t="s">
        <v>1843</v>
      </c>
      <c r="I862" s="175"/>
      <c r="J862" s="175"/>
      <c r="K862" s="175"/>
      <c r="L862" s="175"/>
      <c r="M862" s="175"/>
      <c r="N862" s="175"/>
      <c r="O862" s="175"/>
      <c r="P862" s="175"/>
      <c r="Q862" s="175"/>
      <c r="R862" s="175"/>
      <c r="S862" s="175"/>
      <c r="T862" s="175"/>
      <c r="U862" s="175"/>
      <c r="V862" s="175"/>
      <c r="W862" s="175"/>
      <c r="X862" s="175"/>
      <c r="Y862" s="175"/>
      <c r="Z862" s="175"/>
      <c r="AA862" s="175"/>
      <c r="AB862" s="175"/>
      <c r="AC862" s="175"/>
      <c r="AD862" s="175"/>
      <c r="AE862" s="175"/>
      <c r="AF862" s="175"/>
      <c r="AG862" s="175"/>
      <c r="AH862" s="175"/>
      <c r="AI862" s="175"/>
      <c r="AJ862" s="175"/>
      <c r="AK862" s="175"/>
      <c r="AL862" s="175"/>
      <c r="AM862" s="175"/>
      <c r="AN862" s="175"/>
      <c r="AO862" s="175"/>
      <c r="AP862" s="175"/>
      <c r="AQ862" s="175"/>
      <c r="AR862" s="175"/>
    </row>
    <row r="863" spans="1:44" ht="102" hidden="1" x14ac:dyDescent="0.3">
      <c r="A863" s="175"/>
      <c r="B863" s="186" t="s">
        <v>2723</v>
      </c>
      <c r="C863" s="187"/>
      <c r="D863" s="183">
        <v>700.08</v>
      </c>
      <c r="E863" s="184">
        <v>700.08</v>
      </c>
      <c r="F863" s="181" t="s">
        <v>1842</v>
      </c>
      <c r="G863" s="185" t="s">
        <v>4636</v>
      </c>
      <c r="H863" s="182"/>
      <c r="I863" s="175"/>
      <c r="J863" s="175"/>
      <c r="K863" s="175"/>
      <c r="L863" s="175"/>
      <c r="M863" s="175"/>
      <c r="N863" s="175"/>
      <c r="O863" s="175"/>
      <c r="P863" s="175"/>
      <c r="Q863" s="175"/>
      <c r="R863" s="175"/>
      <c r="S863" s="175"/>
      <c r="T863" s="175"/>
      <c r="U863" s="175"/>
      <c r="V863" s="175"/>
      <c r="W863" s="175"/>
      <c r="X863" s="175"/>
      <c r="Y863" s="175"/>
      <c r="Z863" s="175"/>
      <c r="AA863" s="175"/>
      <c r="AB863" s="175"/>
      <c r="AC863" s="175"/>
      <c r="AD863" s="175"/>
      <c r="AE863" s="175"/>
      <c r="AF863" s="175"/>
      <c r="AG863" s="175"/>
      <c r="AH863" s="175"/>
      <c r="AI863" s="175"/>
      <c r="AJ863" s="175"/>
      <c r="AK863" s="175"/>
      <c r="AL863" s="175"/>
      <c r="AM863" s="175"/>
      <c r="AN863" s="175"/>
      <c r="AO863" s="175"/>
      <c r="AP863" s="175"/>
      <c r="AQ863" s="175"/>
      <c r="AR863" s="175"/>
    </row>
    <row r="864" spans="1:44" ht="102" x14ac:dyDescent="0.3">
      <c r="A864" s="175"/>
      <c r="B864" s="181" t="s">
        <v>1842</v>
      </c>
      <c r="C864" s="182" t="s">
        <v>1843</v>
      </c>
      <c r="D864" s="183">
        <v>674.31</v>
      </c>
      <c r="E864" s="184">
        <v>674.31</v>
      </c>
      <c r="F864" s="185" t="s">
        <v>4636</v>
      </c>
      <c r="G864" s="186" t="s">
        <v>2724</v>
      </c>
      <c r="H864" s="187"/>
      <c r="I864" s="175"/>
      <c r="J864" s="175"/>
      <c r="K864" s="175"/>
      <c r="L864" s="175"/>
      <c r="M864" s="175"/>
      <c r="N864" s="175"/>
      <c r="O864" s="175"/>
      <c r="P864" s="175"/>
      <c r="Q864" s="175"/>
      <c r="R864" s="175"/>
      <c r="S864" s="175"/>
      <c r="T864" s="175"/>
      <c r="U864" s="175"/>
      <c r="V864" s="175"/>
      <c r="W864" s="175"/>
      <c r="X864" s="175"/>
      <c r="Y864" s="175"/>
      <c r="Z864" s="175"/>
      <c r="AA864" s="175"/>
      <c r="AB864" s="175"/>
      <c r="AC864" s="175"/>
      <c r="AD864" s="175"/>
      <c r="AE864" s="175"/>
      <c r="AF864" s="175"/>
      <c r="AG864" s="175"/>
      <c r="AH864" s="175"/>
      <c r="AI864" s="175"/>
      <c r="AJ864" s="175"/>
      <c r="AK864" s="175"/>
      <c r="AL864" s="175"/>
      <c r="AM864" s="175"/>
      <c r="AN864" s="175"/>
      <c r="AO864" s="175"/>
      <c r="AP864" s="175"/>
      <c r="AQ864" s="175"/>
      <c r="AR864" s="175"/>
    </row>
    <row r="865" spans="1:44" ht="102" hidden="1" x14ac:dyDescent="0.3">
      <c r="A865" s="175"/>
      <c r="B865" s="185" t="s">
        <v>4636</v>
      </c>
      <c r="C865" s="182"/>
      <c r="D865" s="183">
        <v>674.31</v>
      </c>
      <c r="E865" s="184">
        <v>674.31</v>
      </c>
      <c r="F865" s="186" t="s">
        <v>2724</v>
      </c>
      <c r="G865" s="181" t="s">
        <v>2593</v>
      </c>
      <c r="H865" s="182" t="s">
        <v>1757</v>
      </c>
      <c r="I865" s="175"/>
      <c r="J865" s="175"/>
      <c r="K865" s="175"/>
      <c r="L865" s="175"/>
      <c r="M865" s="175"/>
      <c r="N865" s="175"/>
      <c r="O865" s="175"/>
      <c r="P865" s="175"/>
      <c r="Q865" s="175"/>
      <c r="R865" s="175"/>
      <c r="S865" s="175"/>
      <c r="T865" s="175"/>
      <c r="U865" s="175"/>
      <c r="V865" s="175"/>
      <c r="W865" s="175"/>
      <c r="X865" s="175"/>
      <c r="Y865" s="175"/>
      <c r="Z865" s="175"/>
      <c r="AA865" s="175"/>
      <c r="AB865" s="175"/>
      <c r="AC865" s="175"/>
      <c r="AD865" s="175"/>
      <c r="AE865" s="175"/>
      <c r="AF865" s="175"/>
      <c r="AG865" s="175"/>
      <c r="AH865" s="175"/>
      <c r="AI865" s="175"/>
      <c r="AJ865" s="175"/>
      <c r="AK865" s="175"/>
      <c r="AL865" s="175"/>
      <c r="AM865" s="175"/>
      <c r="AN865" s="175"/>
      <c r="AO865" s="175"/>
      <c r="AP865" s="175"/>
      <c r="AQ865" s="175"/>
      <c r="AR865" s="175"/>
    </row>
    <row r="866" spans="1:44" ht="102" hidden="1" x14ac:dyDescent="0.3">
      <c r="A866" s="175"/>
      <c r="B866" s="186" t="s">
        <v>2724</v>
      </c>
      <c r="C866" s="187"/>
      <c r="D866" s="183">
        <v>674.31</v>
      </c>
      <c r="E866" s="184">
        <v>674.31</v>
      </c>
      <c r="F866" s="181" t="s">
        <v>2593</v>
      </c>
      <c r="G866" s="185" t="s">
        <v>4636</v>
      </c>
      <c r="H866" s="182"/>
      <c r="I866" s="175"/>
      <c r="J866" s="175"/>
      <c r="K866" s="175"/>
      <c r="L866" s="175"/>
      <c r="M866" s="175"/>
      <c r="N866" s="175"/>
      <c r="O866" s="175"/>
      <c r="P866" s="175"/>
      <c r="Q866" s="175"/>
      <c r="R866" s="175"/>
      <c r="S866" s="175"/>
      <c r="T866" s="175"/>
      <c r="U866" s="175"/>
      <c r="V866" s="175"/>
      <c r="W866" s="175"/>
      <c r="X866" s="175"/>
      <c r="Y866" s="175"/>
      <c r="Z866" s="175"/>
      <c r="AA866" s="175"/>
      <c r="AB866" s="175"/>
      <c r="AC866" s="175"/>
      <c r="AD866" s="175"/>
      <c r="AE866" s="175"/>
      <c r="AF866" s="175"/>
      <c r="AG866" s="175"/>
      <c r="AH866" s="175"/>
      <c r="AI866" s="175"/>
      <c r="AJ866" s="175"/>
      <c r="AK866" s="175"/>
      <c r="AL866" s="175"/>
      <c r="AM866" s="175"/>
      <c r="AN866" s="175"/>
      <c r="AO866" s="175"/>
      <c r="AP866" s="175"/>
      <c r="AQ866" s="175"/>
      <c r="AR866" s="175"/>
    </row>
    <row r="867" spans="1:44" ht="102" x14ac:dyDescent="0.3">
      <c r="A867" s="175"/>
      <c r="B867" s="181" t="s">
        <v>2593</v>
      </c>
      <c r="C867" s="182" t="s">
        <v>1757</v>
      </c>
      <c r="D867" s="183">
        <v>781.69</v>
      </c>
      <c r="E867" s="184">
        <v>781.69</v>
      </c>
      <c r="F867" s="185" t="s">
        <v>4636</v>
      </c>
      <c r="G867" s="186" t="s">
        <v>3851</v>
      </c>
      <c r="H867" s="187"/>
      <c r="I867" s="175"/>
      <c r="J867" s="175"/>
      <c r="K867" s="175"/>
      <c r="L867" s="175"/>
      <c r="M867" s="175"/>
      <c r="N867" s="175"/>
      <c r="O867" s="175"/>
      <c r="P867" s="175"/>
      <c r="Q867" s="175"/>
      <c r="R867" s="175"/>
      <c r="S867" s="175"/>
      <c r="T867" s="175"/>
      <c r="U867" s="175"/>
      <c r="V867" s="175"/>
      <c r="W867" s="175"/>
      <c r="X867" s="175"/>
      <c r="Y867" s="175"/>
      <c r="Z867" s="175"/>
      <c r="AA867" s="175"/>
      <c r="AB867" s="175"/>
      <c r="AC867" s="175"/>
      <c r="AD867" s="175"/>
      <c r="AE867" s="175"/>
      <c r="AF867" s="175"/>
      <c r="AG867" s="175"/>
      <c r="AH867" s="175"/>
      <c r="AI867" s="175"/>
      <c r="AJ867" s="175"/>
      <c r="AK867" s="175"/>
      <c r="AL867" s="175"/>
      <c r="AM867" s="175"/>
      <c r="AN867" s="175"/>
      <c r="AO867" s="175"/>
      <c r="AP867" s="175"/>
      <c r="AQ867" s="175"/>
      <c r="AR867" s="175"/>
    </row>
    <row r="868" spans="1:44" ht="102" hidden="1" x14ac:dyDescent="0.3">
      <c r="A868" s="175"/>
      <c r="B868" s="185" t="s">
        <v>4636</v>
      </c>
      <c r="C868" s="182"/>
      <c r="D868" s="183">
        <v>781.69</v>
      </c>
      <c r="E868" s="184">
        <v>781.69</v>
      </c>
      <c r="F868" s="186" t="s">
        <v>3851</v>
      </c>
      <c r="G868" s="181" t="s">
        <v>1976</v>
      </c>
      <c r="H868" s="182" t="s">
        <v>1977</v>
      </c>
      <c r="I868" s="175"/>
      <c r="J868" s="175"/>
      <c r="K868" s="175"/>
      <c r="L868" s="175"/>
      <c r="M868" s="175"/>
      <c r="N868" s="175"/>
      <c r="O868" s="175"/>
      <c r="P868" s="175"/>
      <c r="Q868" s="175"/>
      <c r="R868" s="175"/>
      <c r="S868" s="175"/>
      <c r="T868" s="175"/>
      <c r="U868" s="175"/>
      <c r="V868" s="175"/>
      <c r="W868" s="175"/>
      <c r="X868" s="175"/>
      <c r="Y868" s="175"/>
      <c r="Z868" s="175"/>
      <c r="AA868" s="175"/>
      <c r="AB868" s="175"/>
      <c r="AC868" s="175"/>
      <c r="AD868" s="175"/>
      <c r="AE868" s="175"/>
      <c r="AF868" s="175"/>
      <c r="AG868" s="175"/>
      <c r="AH868" s="175"/>
      <c r="AI868" s="175"/>
      <c r="AJ868" s="175"/>
      <c r="AK868" s="175"/>
      <c r="AL868" s="175"/>
      <c r="AM868" s="175"/>
      <c r="AN868" s="175"/>
      <c r="AO868" s="175"/>
      <c r="AP868" s="175"/>
      <c r="AQ868" s="175"/>
      <c r="AR868" s="175"/>
    </row>
    <row r="869" spans="1:44" ht="102" hidden="1" x14ac:dyDescent="0.3">
      <c r="A869" s="175"/>
      <c r="B869" s="186" t="s">
        <v>3851</v>
      </c>
      <c r="C869" s="187"/>
      <c r="D869" s="183">
        <v>781.69</v>
      </c>
      <c r="E869" s="184">
        <v>781.69</v>
      </c>
      <c r="F869" s="181" t="s">
        <v>1976</v>
      </c>
      <c r="G869" s="185" t="s">
        <v>4636</v>
      </c>
      <c r="H869" s="182"/>
      <c r="I869" s="175"/>
      <c r="J869" s="175"/>
      <c r="K869" s="175"/>
      <c r="L869" s="175"/>
      <c r="M869" s="175"/>
      <c r="N869" s="175"/>
      <c r="O869" s="175"/>
      <c r="P869" s="175"/>
      <c r="Q869" s="175"/>
      <c r="R869" s="175"/>
      <c r="S869" s="175"/>
      <c r="T869" s="175"/>
      <c r="U869" s="175"/>
      <c r="V869" s="175"/>
      <c r="W869" s="175"/>
      <c r="X869" s="175"/>
      <c r="Y869" s="175"/>
      <c r="Z869" s="175"/>
      <c r="AA869" s="175"/>
      <c r="AB869" s="175"/>
      <c r="AC869" s="175"/>
      <c r="AD869" s="175"/>
      <c r="AE869" s="175"/>
      <c r="AF869" s="175"/>
      <c r="AG869" s="175"/>
      <c r="AH869" s="175"/>
      <c r="AI869" s="175"/>
      <c r="AJ869" s="175"/>
      <c r="AK869" s="175"/>
      <c r="AL869" s="175"/>
      <c r="AM869" s="175"/>
      <c r="AN869" s="175"/>
      <c r="AO869" s="175"/>
      <c r="AP869" s="175"/>
      <c r="AQ869" s="175"/>
      <c r="AR869" s="175"/>
    </row>
    <row r="870" spans="1:44" ht="102" x14ac:dyDescent="0.3">
      <c r="A870" s="175"/>
      <c r="B870" s="181" t="s">
        <v>1976</v>
      </c>
      <c r="C870" s="182" t="s">
        <v>1977</v>
      </c>
      <c r="D870" s="183">
        <v>661.43</v>
      </c>
      <c r="E870" s="184">
        <v>661.43</v>
      </c>
      <c r="F870" s="185" t="s">
        <v>4636</v>
      </c>
      <c r="G870" s="186" t="s">
        <v>2725</v>
      </c>
      <c r="H870" s="187"/>
      <c r="I870" s="175"/>
      <c r="J870" s="175"/>
      <c r="K870" s="175"/>
      <c r="L870" s="175"/>
      <c r="M870" s="175"/>
      <c r="N870" s="175"/>
      <c r="O870" s="175"/>
      <c r="P870" s="175"/>
      <c r="Q870" s="175"/>
      <c r="R870" s="175"/>
      <c r="S870" s="175"/>
      <c r="T870" s="175"/>
      <c r="U870" s="175"/>
      <c r="V870" s="175"/>
      <c r="W870" s="175"/>
      <c r="X870" s="175"/>
      <c r="Y870" s="175"/>
      <c r="Z870" s="175"/>
      <c r="AA870" s="175"/>
      <c r="AB870" s="175"/>
      <c r="AC870" s="175"/>
      <c r="AD870" s="175"/>
      <c r="AE870" s="175"/>
      <c r="AF870" s="175"/>
      <c r="AG870" s="175"/>
      <c r="AH870" s="175"/>
      <c r="AI870" s="175"/>
      <c r="AJ870" s="175"/>
      <c r="AK870" s="175"/>
      <c r="AL870" s="175"/>
      <c r="AM870" s="175"/>
      <c r="AN870" s="175"/>
      <c r="AO870" s="175"/>
      <c r="AP870" s="175"/>
      <c r="AQ870" s="175"/>
      <c r="AR870" s="175"/>
    </row>
    <row r="871" spans="1:44" ht="102" hidden="1" x14ac:dyDescent="0.3">
      <c r="A871" s="175"/>
      <c r="B871" s="185" t="s">
        <v>4636</v>
      </c>
      <c r="C871" s="182"/>
      <c r="D871" s="183">
        <v>661.43</v>
      </c>
      <c r="E871" s="184">
        <v>661.43</v>
      </c>
      <c r="F871" s="186" t="s">
        <v>2725</v>
      </c>
      <c r="G871" s="181" t="s">
        <v>1404</v>
      </c>
      <c r="H871" s="182" t="s">
        <v>1405</v>
      </c>
      <c r="I871" s="175"/>
      <c r="J871" s="175"/>
      <c r="K871" s="175"/>
      <c r="L871" s="175"/>
      <c r="M871" s="175"/>
      <c r="N871" s="175"/>
      <c r="O871" s="175"/>
      <c r="P871" s="175"/>
      <c r="Q871" s="175"/>
      <c r="R871" s="175"/>
      <c r="S871" s="175"/>
      <c r="T871" s="175"/>
      <c r="U871" s="175"/>
      <c r="V871" s="175"/>
      <c r="W871" s="175"/>
      <c r="X871" s="175"/>
      <c r="Y871" s="175"/>
      <c r="Z871" s="175"/>
      <c r="AA871" s="175"/>
      <c r="AB871" s="175"/>
      <c r="AC871" s="175"/>
      <c r="AD871" s="175"/>
      <c r="AE871" s="175"/>
      <c r="AF871" s="175"/>
      <c r="AG871" s="175"/>
      <c r="AH871" s="175"/>
      <c r="AI871" s="175"/>
      <c r="AJ871" s="175"/>
      <c r="AK871" s="175"/>
      <c r="AL871" s="175"/>
      <c r="AM871" s="175"/>
      <c r="AN871" s="175"/>
      <c r="AO871" s="175"/>
      <c r="AP871" s="175"/>
      <c r="AQ871" s="175"/>
      <c r="AR871" s="175"/>
    </row>
    <row r="872" spans="1:44" ht="102" hidden="1" x14ac:dyDescent="0.3">
      <c r="A872" s="175"/>
      <c r="B872" s="186" t="s">
        <v>2725</v>
      </c>
      <c r="C872" s="187"/>
      <c r="D872" s="183">
        <v>661.43</v>
      </c>
      <c r="E872" s="184">
        <v>661.43</v>
      </c>
      <c r="F872" s="181" t="s">
        <v>1404</v>
      </c>
      <c r="G872" s="185" t="s">
        <v>4636</v>
      </c>
      <c r="H872" s="182"/>
      <c r="I872" s="175"/>
      <c r="J872" s="175"/>
      <c r="K872" s="175"/>
      <c r="L872" s="175"/>
      <c r="M872" s="175"/>
      <c r="N872" s="175"/>
      <c r="O872" s="175"/>
      <c r="P872" s="175"/>
      <c r="Q872" s="175"/>
      <c r="R872" s="175"/>
      <c r="S872" s="175"/>
      <c r="T872" s="175"/>
      <c r="U872" s="175"/>
      <c r="V872" s="175"/>
      <c r="W872" s="175"/>
      <c r="X872" s="175"/>
      <c r="Y872" s="175"/>
      <c r="Z872" s="175"/>
      <c r="AA872" s="175"/>
      <c r="AB872" s="175"/>
      <c r="AC872" s="175"/>
      <c r="AD872" s="175"/>
      <c r="AE872" s="175"/>
      <c r="AF872" s="175"/>
      <c r="AG872" s="175"/>
      <c r="AH872" s="175"/>
      <c r="AI872" s="175"/>
      <c r="AJ872" s="175"/>
      <c r="AK872" s="175"/>
      <c r="AL872" s="175"/>
      <c r="AM872" s="175"/>
      <c r="AN872" s="175"/>
      <c r="AO872" s="175"/>
      <c r="AP872" s="175"/>
      <c r="AQ872" s="175"/>
      <c r="AR872" s="175"/>
    </row>
    <row r="873" spans="1:44" ht="102" x14ac:dyDescent="0.3">
      <c r="A873" s="175"/>
      <c r="B873" s="181" t="s">
        <v>1404</v>
      </c>
      <c r="C873" s="182" t="s">
        <v>1405</v>
      </c>
      <c r="D873" s="183">
        <v>336.58</v>
      </c>
      <c r="E873" s="184">
        <v>336.58</v>
      </c>
      <c r="F873" s="185" t="s">
        <v>4636</v>
      </c>
      <c r="G873" s="186" t="s">
        <v>2657</v>
      </c>
      <c r="H873" s="187"/>
      <c r="I873" s="175"/>
      <c r="J873" s="175"/>
      <c r="K873" s="175"/>
      <c r="L873" s="175"/>
      <c r="M873" s="175"/>
      <c r="N873" s="175"/>
      <c r="O873" s="175"/>
      <c r="P873" s="175"/>
      <c r="Q873" s="175"/>
      <c r="R873" s="175"/>
      <c r="S873" s="175"/>
      <c r="T873" s="175"/>
      <c r="U873" s="175"/>
      <c r="V873" s="175"/>
      <c r="W873" s="175"/>
      <c r="X873" s="175"/>
      <c r="Y873" s="175"/>
      <c r="Z873" s="175"/>
      <c r="AA873" s="175"/>
      <c r="AB873" s="175"/>
      <c r="AC873" s="175"/>
      <c r="AD873" s="175"/>
      <c r="AE873" s="175"/>
      <c r="AF873" s="175"/>
      <c r="AG873" s="175"/>
      <c r="AH873" s="175"/>
      <c r="AI873" s="175"/>
      <c r="AJ873" s="175"/>
      <c r="AK873" s="175"/>
      <c r="AL873" s="175"/>
      <c r="AM873" s="175"/>
      <c r="AN873" s="175"/>
      <c r="AO873" s="175"/>
      <c r="AP873" s="175"/>
      <c r="AQ873" s="175"/>
      <c r="AR873" s="175"/>
    </row>
    <row r="874" spans="1:44" ht="122.4" hidden="1" x14ac:dyDescent="0.3">
      <c r="A874" s="175"/>
      <c r="B874" s="185" t="s">
        <v>4636</v>
      </c>
      <c r="C874" s="182"/>
      <c r="D874" s="183">
        <v>584.12</v>
      </c>
      <c r="E874" s="184">
        <v>584.12</v>
      </c>
      <c r="F874" s="186" t="s">
        <v>2657</v>
      </c>
      <c r="G874" s="185" t="s">
        <v>4604</v>
      </c>
      <c r="H874" s="182"/>
      <c r="I874" s="175"/>
      <c r="J874" s="175"/>
      <c r="K874" s="175"/>
      <c r="L874" s="175"/>
      <c r="M874" s="175"/>
      <c r="N874" s="175"/>
      <c r="O874" s="175"/>
      <c r="P874" s="175"/>
      <c r="Q874" s="175"/>
      <c r="R874" s="175"/>
      <c r="S874" s="175"/>
      <c r="T874" s="175"/>
      <c r="U874" s="175"/>
      <c r="V874" s="175"/>
      <c r="W874" s="175"/>
      <c r="X874" s="175"/>
      <c r="Y874" s="175"/>
      <c r="Z874" s="175"/>
      <c r="AA874" s="175"/>
      <c r="AB874" s="175"/>
      <c r="AC874" s="175"/>
      <c r="AD874" s="175"/>
      <c r="AE874" s="175"/>
      <c r="AF874" s="175"/>
      <c r="AG874" s="175"/>
      <c r="AH874" s="175"/>
      <c r="AI874" s="175"/>
      <c r="AJ874" s="175"/>
      <c r="AK874" s="175"/>
      <c r="AL874" s="175"/>
      <c r="AM874" s="175"/>
      <c r="AN874" s="175"/>
      <c r="AO874" s="175"/>
      <c r="AP874" s="175"/>
      <c r="AQ874" s="175"/>
      <c r="AR874" s="175"/>
    </row>
    <row r="875" spans="1:44" ht="122.4" hidden="1" x14ac:dyDescent="0.3">
      <c r="A875" s="175"/>
      <c r="B875" s="186" t="s">
        <v>2657</v>
      </c>
      <c r="C875" s="187"/>
      <c r="D875" s="183">
        <v>584.12</v>
      </c>
      <c r="E875" s="184">
        <v>584.12</v>
      </c>
      <c r="F875" s="185" t="s">
        <v>4604</v>
      </c>
      <c r="G875" s="186" t="s">
        <v>2657</v>
      </c>
      <c r="H875" s="187"/>
      <c r="I875" s="175"/>
      <c r="J875" s="175"/>
      <c r="K875" s="175"/>
      <c r="L875" s="175"/>
      <c r="M875" s="175"/>
      <c r="N875" s="175"/>
      <c r="O875" s="175"/>
      <c r="P875" s="175"/>
      <c r="Q875" s="175"/>
      <c r="R875" s="175"/>
      <c r="S875" s="175"/>
      <c r="T875" s="175"/>
      <c r="U875" s="175"/>
      <c r="V875" s="175"/>
      <c r="W875" s="175"/>
      <c r="X875" s="175"/>
      <c r="Y875" s="175"/>
      <c r="Z875" s="175"/>
      <c r="AA875" s="175"/>
      <c r="AB875" s="175"/>
      <c r="AC875" s="175"/>
      <c r="AD875" s="175"/>
      <c r="AE875" s="175"/>
      <c r="AF875" s="175"/>
      <c r="AG875" s="175"/>
      <c r="AH875" s="175"/>
      <c r="AI875" s="175"/>
      <c r="AJ875" s="175"/>
      <c r="AK875" s="175"/>
      <c r="AL875" s="175"/>
      <c r="AM875" s="175"/>
      <c r="AN875" s="175"/>
      <c r="AO875" s="175"/>
      <c r="AP875" s="175"/>
      <c r="AQ875" s="175"/>
      <c r="AR875" s="175"/>
    </row>
    <row r="876" spans="1:44" ht="122.4" hidden="1" x14ac:dyDescent="0.3">
      <c r="A876" s="175"/>
      <c r="B876" s="185" t="s">
        <v>4604</v>
      </c>
      <c r="C876" s="182"/>
      <c r="D876" s="183">
        <v>-247.54</v>
      </c>
      <c r="E876" s="184">
        <v>-247.54</v>
      </c>
      <c r="F876" s="186" t="s">
        <v>2657</v>
      </c>
      <c r="G876" s="181" t="s">
        <v>719</v>
      </c>
      <c r="H876" s="182" t="s">
        <v>720</v>
      </c>
      <c r="I876" s="175"/>
      <c r="J876" s="175"/>
      <c r="K876" s="175"/>
      <c r="L876" s="175"/>
      <c r="M876" s="175"/>
      <c r="N876" s="175"/>
      <c r="O876" s="175"/>
      <c r="P876" s="175"/>
      <c r="Q876" s="175"/>
      <c r="R876" s="175"/>
      <c r="S876" s="175"/>
      <c r="T876" s="175"/>
      <c r="U876" s="175"/>
      <c r="V876" s="175"/>
      <c r="W876" s="175"/>
      <c r="X876" s="175"/>
      <c r="Y876" s="175"/>
      <c r="Z876" s="175"/>
      <c r="AA876" s="175"/>
      <c r="AB876" s="175"/>
      <c r="AC876" s="175"/>
      <c r="AD876" s="175"/>
      <c r="AE876" s="175"/>
      <c r="AF876" s="175"/>
      <c r="AG876" s="175"/>
      <c r="AH876" s="175"/>
      <c r="AI876" s="175"/>
      <c r="AJ876" s="175"/>
      <c r="AK876" s="175"/>
      <c r="AL876" s="175"/>
      <c r="AM876" s="175"/>
      <c r="AN876" s="175"/>
      <c r="AO876" s="175"/>
      <c r="AP876" s="175"/>
      <c r="AQ876" s="175"/>
      <c r="AR876" s="175"/>
    </row>
    <row r="877" spans="1:44" ht="102" hidden="1" x14ac:dyDescent="0.3">
      <c r="A877" s="175"/>
      <c r="B877" s="186" t="s">
        <v>2657</v>
      </c>
      <c r="C877" s="187"/>
      <c r="D877" s="183">
        <v>-247.54</v>
      </c>
      <c r="E877" s="184">
        <v>-247.54</v>
      </c>
      <c r="F877" s="181" t="s">
        <v>719</v>
      </c>
      <c r="G877" s="185" t="s">
        <v>4636</v>
      </c>
      <c r="H877" s="182"/>
      <c r="I877" s="175"/>
      <c r="J877" s="175"/>
      <c r="K877" s="175"/>
      <c r="L877" s="175"/>
      <c r="M877" s="175"/>
      <c r="N877" s="175"/>
      <c r="O877" s="175"/>
      <c r="P877" s="175"/>
      <c r="Q877" s="175"/>
      <c r="R877" s="175"/>
      <c r="S877" s="175"/>
      <c r="T877" s="175"/>
      <c r="U877" s="175"/>
      <c r="V877" s="175"/>
      <c r="W877" s="175"/>
      <c r="X877" s="175"/>
      <c r="Y877" s="175"/>
      <c r="Z877" s="175"/>
      <c r="AA877" s="175"/>
      <c r="AB877" s="175"/>
      <c r="AC877" s="175"/>
      <c r="AD877" s="175"/>
      <c r="AE877" s="175"/>
      <c r="AF877" s="175"/>
      <c r="AG877" s="175"/>
      <c r="AH877" s="175"/>
      <c r="AI877" s="175"/>
      <c r="AJ877" s="175"/>
      <c r="AK877" s="175"/>
      <c r="AL877" s="175"/>
      <c r="AM877" s="175"/>
      <c r="AN877" s="175"/>
      <c r="AO877" s="175"/>
      <c r="AP877" s="175"/>
      <c r="AQ877" s="175"/>
      <c r="AR877" s="175"/>
    </row>
    <row r="878" spans="1:44" ht="112.2" x14ac:dyDescent="0.3">
      <c r="A878" s="175"/>
      <c r="B878" s="181" t="s">
        <v>719</v>
      </c>
      <c r="C878" s="182" t="s">
        <v>720</v>
      </c>
      <c r="D878" s="183">
        <v>738.74</v>
      </c>
      <c r="E878" s="184">
        <v>738.74</v>
      </c>
      <c r="F878" s="185" t="s">
        <v>4636</v>
      </c>
      <c r="G878" s="186" t="s">
        <v>2726</v>
      </c>
      <c r="H878" s="187"/>
      <c r="I878" s="175"/>
      <c r="J878" s="175"/>
      <c r="K878" s="175"/>
      <c r="L878" s="175"/>
      <c r="M878" s="175"/>
      <c r="N878" s="175"/>
      <c r="O878" s="175"/>
      <c r="P878" s="175"/>
      <c r="Q878" s="175"/>
      <c r="R878" s="175"/>
      <c r="S878" s="175"/>
      <c r="T878" s="175"/>
      <c r="U878" s="175"/>
      <c r="V878" s="175"/>
      <c r="W878" s="175"/>
      <c r="X878" s="175"/>
      <c r="Y878" s="175"/>
      <c r="Z878" s="175"/>
      <c r="AA878" s="175"/>
      <c r="AB878" s="175"/>
      <c r="AC878" s="175"/>
      <c r="AD878" s="175"/>
      <c r="AE878" s="175"/>
      <c r="AF878" s="175"/>
      <c r="AG878" s="175"/>
      <c r="AH878" s="175"/>
      <c r="AI878" s="175"/>
      <c r="AJ878" s="175"/>
      <c r="AK878" s="175"/>
      <c r="AL878" s="175"/>
      <c r="AM878" s="175"/>
      <c r="AN878" s="175"/>
      <c r="AO878" s="175"/>
      <c r="AP878" s="175"/>
      <c r="AQ878" s="175"/>
      <c r="AR878" s="175"/>
    </row>
    <row r="879" spans="1:44" ht="112.2" hidden="1" x14ac:dyDescent="0.3">
      <c r="A879" s="175"/>
      <c r="B879" s="185" t="s">
        <v>4636</v>
      </c>
      <c r="C879" s="182"/>
      <c r="D879" s="183">
        <v>738.74</v>
      </c>
      <c r="E879" s="184">
        <v>738.74</v>
      </c>
      <c r="F879" s="186" t="s">
        <v>2726</v>
      </c>
      <c r="G879" s="181" t="s">
        <v>1903</v>
      </c>
      <c r="H879" s="182" t="s">
        <v>1904</v>
      </c>
      <c r="I879" s="175"/>
      <c r="J879" s="175"/>
      <c r="K879" s="175"/>
      <c r="L879" s="175"/>
      <c r="M879" s="175"/>
      <c r="N879" s="175"/>
      <c r="O879" s="175"/>
      <c r="P879" s="175"/>
      <c r="Q879" s="175"/>
      <c r="R879" s="175"/>
      <c r="S879" s="175"/>
      <c r="T879" s="175"/>
      <c r="U879" s="175"/>
      <c r="V879" s="175"/>
      <c r="W879" s="175"/>
      <c r="X879" s="175"/>
      <c r="Y879" s="175"/>
      <c r="Z879" s="175"/>
      <c r="AA879" s="175"/>
      <c r="AB879" s="175"/>
      <c r="AC879" s="175"/>
      <c r="AD879" s="175"/>
      <c r="AE879" s="175"/>
      <c r="AF879" s="175"/>
      <c r="AG879" s="175"/>
      <c r="AH879" s="175"/>
      <c r="AI879" s="175"/>
      <c r="AJ879" s="175"/>
      <c r="AK879" s="175"/>
      <c r="AL879" s="175"/>
      <c r="AM879" s="175"/>
      <c r="AN879" s="175"/>
      <c r="AO879" s="175"/>
      <c r="AP879" s="175"/>
      <c r="AQ879" s="175"/>
      <c r="AR879" s="175"/>
    </row>
    <row r="880" spans="1:44" ht="112.2" hidden="1" x14ac:dyDescent="0.3">
      <c r="A880" s="175"/>
      <c r="B880" s="186" t="s">
        <v>2726</v>
      </c>
      <c r="C880" s="187"/>
      <c r="D880" s="183">
        <v>738.74</v>
      </c>
      <c r="E880" s="184">
        <v>738.74</v>
      </c>
      <c r="F880" s="181" t="s">
        <v>1903</v>
      </c>
      <c r="G880" s="185" t="s">
        <v>4636</v>
      </c>
      <c r="H880" s="182"/>
      <c r="I880" s="175"/>
      <c r="J880" s="175"/>
      <c r="K880" s="175"/>
      <c r="L880" s="175"/>
      <c r="M880" s="175"/>
      <c r="N880" s="175"/>
      <c r="O880" s="175"/>
      <c r="P880" s="175"/>
      <c r="Q880" s="175"/>
      <c r="R880" s="175"/>
      <c r="S880" s="175"/>
      <c r="T880" s="175"/>
      <c r="U880" s="175"/>
      <c r="V880" s="175"/>
      <c r="W880" s="175"/>
      <c r="X880" s="175"/>
      <c r="Y880" s="175"/>
      <c r="Z880" s="175"/>
      <c r="AA880" s="175"/>
      <c r="AB880" s="175"/>
      <c r="AC880" s="175"/>
      <c r="AD880" s="175"/>
      <c r="AE880" s="175"/>
      <c r="AF880" s="175"/>
      <c r="AG880" s="175"/>
      <c r="AH880" s="175"/>
      <c r="AI880" s="175"/>
      <c r="AJ880" s="175"/>
      <c r="AK880" s="175"/>
      <c r="AL880" s="175"/>
      <c r="AM880" s="175"/>
      <c r="AN880" s="175"/>
      <c r="AO880" s="175"/>
      <c r="AP880" s="175"/>
      <c r="AQ880" s="175"/>
      <c r="AR880" s="175"/>
    </row>
    <row r="881" spans="1:44" ht="102" x14ac:dyDescent="0.3">
      <c r="A881" s="175"/>
      <c r="B881" s="181" t="s">
        <v>1903</v>
      </c>
      <c r="C881" s="182" t="s">
        <v>1904</v>
      </c>
      <c r="D881" s="183">
        <v>738.74</v>
      </c>
      <c r="E881" s="184">
        <v>738.74</v>
      </c>
      <c r="F881" s="185" t="s">
        <v>4636</v>
      </c>
      <c r="G881" s="186" t="s">
        <v>2727</v>
      </c>
      <c r="H881" s="187"/>
      <c r="I881" s="175"/>
      <c r="J881" s="175"/>
      <c r="K881" s="175"/>
      <c r="L881" s="175"/>
      <c r="M881" s="175"/>
      <c r="N881" s="175"/>
      <c r="O881" s="175"/>
      <c r="P881" s="175"/>
      <c r="Q881" s="175"/>
      <c r="R881" s="175"/>
      <c r="S881" s="175"/>
      <c r="T881" s="175"/>
      <c r="U881" s="175"/>
      <c r="V881" s="175"/>
      <c r="W881" s="175"/>
      <c r="X881" s="175"/>
      <c r="Y881" s="175"/>
      <c r="Z881" s="175"/>
      <c r="AA881" s="175"/>
      <c r="AB881" s="175"/>
      <c r="AC881" s="175"/>
      <c r="AD881" s="175"/>
      <c r="AE881" s="175"/>
      <c r="AF881" s="175"/>
      <c r="AG881" s="175"/>
      <c r="AH881" s="175"/>
      <c r="AI881" s="175"/>
      <c r="AJ881" s="175"/>
      <c r="AK881" s="175"/>
      <c r="AL881" s="175"/>
      <c r="AM881" s="175"/>
      <c r="AN881" s="175"/>
      <c r="AO881" s="175"/>
      <c r="AP881" s="175"/>
      <c r="AQ881" s="175"/>
      <c r="AR881" s="175"/>
    </row>
    <row r="882" spans="1:44" ht="102" hidden="1" x14ac:dyDescent="0.3">
      <c r="A882" s="175"/>
      <c r="B882" s="185" t="s">
        <v>4636</v>
      </c>
      <c r="C882" s="182"/>
      <c r="D882" s="183">
        <v>738.74</v>
      </c>
      <c r="E882" s="184">
        <v>738.74</v>
      </c>
      <c r="F882" s="186" t="s">
        <v>2727</v>
      </c>
      <c r="G882" s="181" t="s">
        <v>852</v>
      </c>
      <c r="H882" s="182" t="s">
        <v>853</v>
      </c>
      <c r="I882" s="175"/>
      <c r="J882" s="175"/>
      <c r="K882" s="175"/>
      <c r="L882" s="175"/>
      <c r="M882" s="175"/>
      <c r="N882" s="175"/>
      <c r="O882" s="175"/>
      <c r="P882" s="175"/>
      <c r="Q882" s="175"/>
      <c r="R882" s="175"/>
      <c r="S882" s="175"/>
      <c r="T882" s="175"/>
      <c r="U882" s="175"/>
      <c r="V882" s="175"/>
      <c r="W882" s="175"/>
      <c r="X882" s="175"/>
      <c r="Y882" s="175"/>
      <c r="Z882" s="175"/>
      <c r="AA882" s="175"/>
      <c r="AB882" s="175"/>
      <c r="AC882" s="175"/>
      <c r="AD882" s="175"/>
      <c r="AE882" s="175"/>
      <c r="AF882" s="175"/>
      <c r="AG882" s="175"/>
      <c r="AH882" s="175"/>
      <c r="AI882" s="175"/>
      <c r="AJ882" s="175"/>
      <c r="AK882" s="175"/>
      <c r="AL882" s="175"/>
      <c r="AM882" s="175"/>
      <c r="AN882" s="175"/>
      <c r="AO882" s="175"/>
      <c r="AP882" s="175"/>
      <c r="AQ882" s="175"/>
      <c r="AR882" s="175"/>
    </row>
    <row r="883" spans="1:44" ht="102" hidden="1" x14ac:dyDescent="0.3">
      <c r="A883" s="175"/>
      <c r="B883" s="186" t="s">
        <v>2727</v>
      </c>
      <c r="C883" s="187"/>
      <c r="D883" s="183">
        <v>738.74</v>
      </c>
      <c r="E883" s="184">
        <v>738.74</v>
      </c>
      <c r="F883" s="181" t="s">
        <v>852</v>
      </c>
      <c r="G883" s="185" t="s">
        <v>4636</v>
      </c>
      <c r="H883" s="182"/>
      <c r="I883" s="175"/>
      <c r="J883" s="175"/>
      <c r="K883" s="175"/>
      <c r="L883" s="175"/>
      <c r="M883" s="175"/>
      <c r="N883" s="175"/>
      <c r="O883" s="175"/>
      <c r="P883" s="175"/>
      <c r="Q883" s="175"/>
      <c r="R883" s="175"/>
      <c r="S883" s="175"/>
      <c r="T883" s="175"/>
      <c r="U883" s="175"/>
      <c r="V883" s="175"/>
      <c r="W883" s="175"/>
      <c r="X883" s="175"/>
      <c r="Y883" s="175"/>
      <c r="Z883" s="175"/>
      <c r="AA883" s="175"/>
      <c r="AB883" s="175"/>
      <c r="AC883" s="175"/>
      <c r="AD883" s="175"/>
      <c r="AE883" s="175"/>
      <c r="AF883" s="175"/>
      <c r="AG883" s="175"/>
      <c r="AH883" s="175"/>
      <c r="AI883" s="175"/>
      <c r="AJ883" s="175"/>
      <c r="AK883" s="175"/>
      <c r="AL883" s="175"/>
      <c r="AM883" s="175"/>
      <c r="AN883" s="175"/>
      <c r="AO883" s="175"/>
      <c r="AP883" s="175"/>
      <c r="AQ883" s="175"/>
      <c r="AR883" s="175"/>
    </row>
    <row r="884" spans="1:44" ht="102" x14ac:dyDescent="0.3">
      <c r="A884" s="175"/>
      <c r="B884" s="181" t="s">
        <v>852</v>
      </c>
      <c r="C884" s="182" t="s">
        <v>853</v>
      </c>
      <c r="D884" s="183">
        <v>670.02</v>
      </c>
      <c r="E884" s="184">
        <v>670.02</v>
      </c>
      <c r="F884" s="185" t="s">
        <v>4636</v>
      </c>
      <c r="G884" s="186" t="s">
        <v>2728</v>
      </c>
      <c r="H884" s="187"/>
      <c r="I884" s="175"/>
      <c r="J884" s="175"/>
      <c r="K884" s="175"/>
      <c r="L884" s="175"/>
      <c r="M884" s="175"/>
      <c r="N884" s="175"/>
      <c r="O884" s="175"/>
      <c r="P884" s="175"/>
      <c r="Q884" s="175"/>
      <c r="R884" s="175"/>
      <c r="S884" s="175"/>
      <c r="T884" s="175"/>
      <c r="U884" s="175"/>
      <c r="V884" s="175"/>
      <c r="W884" s="175"/>
      <c r="X884" s="175"/>
      <c r="Y884" s="175"/>
      <c r="Z884" s="175"/>
      <c r="AA884" s="175"/>
      <c r="AB884" s="175"/>
      <c r="AC884" s="175"/>
      <c r="AD884" s="175"/>
      <c r="AE884" s="175"/>
      <c r="AF884" s="175"/>
      <c r="AG884" s="175"/>
      <c r="AH884" s="175"/>
      <c r="AI884" s="175"/>
      <c r="AJ884" s="175"/>
      <c r="AK884" s="175"/>
      <c r="AL884" s="175"/>
      <c r="AM884" s="175"/>
      <c r="AN884" s="175"/>
      <c r="AO884" s="175"/>
      <c r="AP884" s="175"/>
      <c r="AQ884" s="175"/>
      <c r="AR884" s="175"/>
    </row>
    <row r="885" spans="1:44" ht="102" hidden="1" x14ac:dyDescent="0.3">
      <c r="A885" s="175"/>
      <c r="B885" s="185" t="s">
        <v>4636</v>
      </c>
      <c r="C885" s="182"/>
      <c r="D885" s="183">
        <v>670.02</v>
      </c>
      <c r="E885" s="184">
        <v>670.02</v>
      </c>
      <c r="F885" s="186" t="s">
        <v>2728</v>
      </c>
      <c r="G885" s="181" t="s">
        <v>721</v>
      </c>
      <c r="H885" s="182" t="s">
        <v>722</v>
      </c>
      <c r="I885" s="175"/>
      <c r="J885" s="175"/>
      <c r="K885" s="175"/>
      <c r="L885" s="175"/>
      <c r="M885" s="175"/>
      <c r="N885" s="175"/>
      <c r="O885" s="175"/>
      <c r="P885" s="175"/>
      <c r="Q885" s="175"/>
      <c r="R885" s="175"/>
      <c r="S885" s="175"/>
      <c r="T885" s="175"/>
      <c r="U885" s="175"/>
      <c r="V885" s="175"/>
      <c r="W885" s="175"/>
      <c r="X885" s="175"/>
      <c r="Y885" s="175"/>
      <c r="Z885" s="175"/>
      <c r="AA885" s="175"/>
      <c r="AB885" s="175"/>
      <c r="AC885" s="175"/>
      <c r="AD885" s="175"/>
      <c r="AE885" s="175"/>
      <c r="AF885" s="175"/>
      <c r="AG885" s="175"/>
      <c r="AH885" s="175"/>
      <c r="AI885" s="175"/>
      <c r="AJ885" s="175"/>
      <c r="AK885" s="175"/>
      <c r="AL885" s="175"/>
      <c r="AM885" s="175"/>
      <c r="AN885" s="175"/>
      <c r="AO885" s="175"/>
      <c r="AP885" s="175"/>
      <c r="AQ885" s="175"/>
      <c r="AR885" s="175"/>
    </row>
    <row r="886" spans="1:44" ht="102" hidden="1" x14ac:dyDescent="0.3">
      <c r="A886" s="175"/>
      <c r="B886" s="186" t="s">
        <v>2728</v>
      </c>
      <c r="C886" s="187"/>
      <c r="D886" s="183">
        <v>670.02</v>
      </c>
      <c r="E886" s="184">
        <v>670.02</v>
      </c>
      <c r="F886" s="181" t="s">
        <v>721</v>
      </c>
      <c r="G886" s="185" t="s">
        <v>4636</v>
      </c>
      <c r="H886" s="182"/>
      <c r="I886" s="175"/>
      <c r="J886" s="175"/>
      <c r="K886" s="175"/>
      <c r="L886" s="175"/>
      <c r="M886" s="175"/>
      <c r="N886" s="175"/>
      <c r="O886" s="175"/>
      <c r="P886" s="175"/>
      <c r="Q886" s="175"/>
      <c r="R886" s="175"/>
      <c r="S886" s="175"/>
      <c r="T886" s="175"/>
      <c r="U886" s="175"/>
      <c r="V886" s="175"/>
      <c r="W886" s="175"/>
      <c r="X886" s="175"/>
      <c r="Y886" s="175"/>
      <c r="Z886" s="175"/>
      <c r="AA886" s="175"/>
      <c r="AB886" s="175"/>
      <c r="AC886" s="175"/>
      <c r="AD886" s="175"/>
      <c r="AE886" s="175"/>
      <c r="AF886" s="175"/>
      <c r="AG886" s="175"/>
      <c r="AH886" s="175"/>
      <c r="AI886" s="175"/>
      <c r="AJ886" s="175"/>
      <c r="AK886" s="175"/>
      <c r="AL886" s="175"/>
      <c r="AM886" s="175"/>
      <c r="AN886" s="175"/>
      <c r="AO886" s="175"/>
      <c r="AP886" s="175"/>
      <c r="AQ886" s="175"/>
      <c r="AR886" s="175"/>
    </row>
    <row r="887" spans="1:44" ht="102" x14ac:dyDescent="0.3">
      <c r="A887" s="175"/>
      <c r="B887" s="181" t="s">
        <v>721</v>
      </c>
      <c r="C887" s="182" t="s">
        <v>722</v>
      </c>
      <c r="D887" s="183">
        <v>820.34</v>
      </c>
      <c r="E887" s="184">
        <v>820.34</v>
      </c>
      <c r="F887" s="185" t="s">
        <v>4636</v>
      </c>
      <c r="G887" s="186" t="s">
        <v>2729</v>
      </c>
      <c r="H887" s="187"/>
      <c r="I887" s="175"/>
      <c r="J887" s="175"/>
      <c r="K887" s="175"/>
      <c r="L887" s="175"/>
      <c r="M887" s="175"/>
      <c r="N887" s="175"/>
      <c r="O887" s="175"/>
      <c r="P887" s="175"/>
      <c r="Q887" s="175"/>
      <c r="R887" s="175"/>
      <c r="S887" s="175"/>
      <c r="T887" s="175"/>
      <c r="U887" s="175"/>
      <c r="V887" s="175"/>
      <c r="W887" s="175"/>
      <c r="X887" s="175"/>
      <c r="Y887" s="175"/>
      <c r="Z887" s="175"/>
      <c r="AA887" s="175"/>
      <c r="AB887" s="175"/>
      <c r="AC887" s="175"/>
      <c r="AD887" s="175"/>
      <c r="AE887" s="175"/>
      <c r="AF887" s="175"/>
      <c r="AG887" s="175"/>
      <c r="AH887" s="175"/>
      <c r="AI887" s="175"/>
      <c r="AJ887" s="175"/>
      <c r="AK887" s="175"/>
      <c r="AL887" s="175"/>
      <c r="AM887" s="175"/>
      <c r="AN887" s="175"/>
      <c r="AO887" s="175"/>
      <c r="AP887" s="175"/>
      <c r="AQ887" s="175"/>
      <c r="AR887" s="175"/>
    </row>
    <row r="888" spans="1:44" ht="102" hidden="1" x14ac:dyDescent="0.3">
      <c r="A888" s="175"/>
      <c r="B888" s="185" t="s">
        <v>4636</v>
      </c>
      <c r="C888" s="182"/>
      <c r="D888" s="183">
        <v>820.34</v>
      </c>
      <c r="E888" s="184">
        <v>820.34</v>
      </c>
      <c r="F888" s="186" t="s">
        <v>2729</v>
      </c>
      <c r="G888" s="181" t="s">
        <v>890</v>
      </c>
      <c r="H888" s="182" t="s">
        <v>891</v>
      </c>
      <c r="I888" s="175"/>
      <c r="J888" s="175"/>
      <c r="K888" s="175"/>
      <c r="L888" s="175"/>
      <c r="M888" s="175"/>
      <c r="N888" s="175"/>
      <c r="O888" s="175"/>
      <c r="P888" s="175"/>
      <c r="Q888" s="175"/>
      <c r="R888" s="175"/>
      <c r="S888" s="175"/>
      <c r="T888" s="175"/>
      <c r="U888" s="175"/>
      <c r="V888" s="175"/>
      <c r="W888" s="175"/>
      <c r="X888" s="175"/>
      <c r="Y888" s="175"/>
      <c r="Z888" s="175"/>
      <c r="AA888" s="175"/>
      <c r="AB888" s="175"/>
      <c r="AC888" s="175"/>
      <c r="AD888" s="175"/>
      <c r="AE888" s="175"/>
      <c r="AF888" s="175"/>
      <c r="AG888" s="175"/>
      <c r="AH888" s="175"/>
      <c r="AI888" s="175"/>
      <c r="AJ888" s="175"/>
      <c r="AK888" s="175"/>
      <c r="AL888" s="175"/>
      <c r="AM888" s="175"/>
      <c r="AN888" s="175"/>
      <c r="AO888" s="175"/>
      <c r="AP888" s="175"/>
      <c r="AQ888" s="175"/>
      <c r="AR888" s="175"/>
    </row>
    <row r="889" spans="1:44" ht="102" hidden="1" x14ac:dyDescent="0.3">
      <c r="A889" s="175"/>
      <c r="B889" s="186" t="s">
        <v>2729</v>
      </c>
      <c r="C889" s="187"/>
      <c r="D889" s="183">
        <v>820.34</v>
      </c>
      <c r="E889" s="184">
        <v>820.34</v>
      </c>
      <c r="F889" s="181" t="s">
        <v>890</v>
      </c>
      <c r="G889" s="185" t="s">
        <v>4636</v>
      </c>
      <c r="H889" s="182"/>
      <c r="I889" s="175"/>
      <c r="J889" s="175"/>
      <c r="K889" s="175"/>
      <c r="L889" s="175"/>
      <c r="M889" s="175"/>
      <c r="N889" s="175"/>
      <c r="O889" s="175"/>
      <c r="P889" s="175"/>
      <c r="Q889" s="175"/>
      <c r="R889" s="175"/>
      <c r="S889" s="175"/>
      <c r="T889" s="175"/>
      <c r="U889" s="175"/>
      <c r="V889" s="175"/>
      <c r="W889" s="175"/>
      <c r="X889" s="175"/>
      <c r="Y889" s="175"/>
      <c r="Z889" s="175"/>
      <c r="AA889" s="175"/>
      <c r="AB889" s="175"/>
      <c r="AC889" s="175"/>
      <c r="AD889" s="175"/>
      <c r="AE889" s="175"/>
      <c r="AF889" s="175"/>
      <c r="AG889" s="175"/>
      <c r="AH889" s="175"/>
      <c r="AI889" s="175"/>
      <c r="AJ889" s="175"/>
      <c r="AK889" s="175"/>
      <c r="AL889" s="175"/>
      <c r="AM889" s="175"/>
      <c r="AN889" s="175"/>
      <c r="AO889" s="175"/>
      <c r="AP889" s="175"/>
      <c r="AQ889" s="175"/>
      <c r="AR889" s="175"/>
    </row>
    <row r="890" spans="1:44" ht="102" x14ac:dyDescent="0.3">
      <c r="A890" s="175"/>
      <c r="B890" s="181" t="s">
        <v>890</v>
      </c>
      <c r="C890" s="182" t="s">
        <v>891</v>
      </c>
      <c r="D890" s="183">
        <v>687.2</v>
      </c>
      <c r="E890" s="184">
        <v>687.2</v>
      </c>
      <c r="F890" s="185" t="s">
        <v>4636</v>
      </c>
      <c r="G890" s="186" t="s">
        <v>2730</v>
      </c>
      <c r="H890" s="187"/>
      <c r="I890" s="175"/>
      <c r="J890" s="175"/>
      <c r="K890" s="175"/>
      <c r="L890" s="175"/>
      <c r="M890" s="175"/>
      <c r="N890" s="175"/>
      <c r="O890" s="175"/>
      <c r="P890" s="175"/>
      <c r="Q890" s="175"/>
      <c r="R890" s="175"/>
      <c r="S890" s="175"/>
      <c r="T890" s="175"/>
      <c r="U890" s="175"/>
      <c r="V890" s="175"/>
      <c r="W890" s="175"/>
      <c r="X890" s="175"/>
      <c r="Y890" s="175"/>
      <c r="Z890" s="175"/>
      <c r="AA890" s="175"/>
      <c r="AB890" s="175"/>
      <c r="AC890" s="175"/>
      <c r="AD890" s="175"/>
      <c r="AE890" s="175"/>
      <c r="AF890" s="175"/>
      <c r="AG890" s="175"/>
      <c r="AH890" s="175"/>
      <c r="AI890" s="175"/>
      <c r="AJ890" s="175"/>
      <c r="AK890" s="175"/>
      <c r="AL890" s="175"/>
      <c r="AM890" s="175"/>
      <c r="AN890" s="175"/>
      <c r="AO890" s="175"/>
      <c r="AP890" s="175"/>
      <c r="AQ890" s="175"/>
      <c r="AR890" s="175"/>
    </row>
    <row r="891" spans="1:44" ht="102" hidden="1" x14ac:dyDescent="0.3">
      <c r="A891" s="175"/>
      <c r="B891" s="185" t="s">
        <v>4636</v>
      </c>
      <c r="C891" s="182"/>
      <c r="D891" s="183">
        <v>687.2</v>
      </c>
      <c r="E891" s="184">
        <v>687.2</v>
      </c>
      <c r="F891" s="186" t="s">
        <v>2730</v>
      </c>
      <c r="G891" s="181" t="s">
        <v>2421</v>
      </c>
      <c r="H891" s="182" t="s">
        <v>2422</v>
      </c>
      <c r="I891" s="175"/>
      <c r="J891" s="175"/>
      <c r="K891" s="175"/>
      <c r="L891" s="175"/>
      <c r="M891" s="175"/>
      <c r="N891" s="175"/>
      <c r="O891" s="175"/>
      <c r="P891" s="175"/>
      <c r="Q891" s="175"/>
      <c r="R891" s="175"/>
      <c r="S891" s="175"/>
      <c r="T891" s="175"/>
      <c r="U891" s="175"/>
      <c r="V891" s="175"/>
      <c r="W891" s="175"/>
      <c r="X891" s="175"/>
      <c r="Y891" s="175"/>
      <c r="Z891" s="175"/>
      <c r="AA891" s="175"/>
      <c r="AB891" s="175"/>
      <c r="AC891" s="175"/>
      <c r="AD891" s="175"/>
      <c r="AE891" s="175"/>
      <c r="AF891" s="175"/>
      <c r="AG891" s="175"/>
      <c r="AH891" s="175"/>
      <c r="AI891" s="175"/>
      <c r="AJ891" s="175"/>
      <c r="AK891" s="175"/>
      <c r="AL891" s="175"/>
      <c r="AM891" s="175"/>
      <c r="AN891" s="175"/>
      <c r="AO891" s="175"/>
      <c r="AP891" s="175"/>
      <c r="AQ891" s="175"/>
      <c r="AR891" s="175"/>
    </row>
    <row r="892" spans="1:44" ht="102" hidden="1" x14ac:dyDescent="0.3">
      <c r="A892" s="175"/>
      <c r="B892" s="186" t="s">
        <v>2730</v>
      </c>
      <c r="C892" s="187"/>
      <c r="D892" s="183">
        <v>687.2</v>
      </c>
      <c r="E892" s="184">
        <v>687.2</v>
      </c>
      <c r="F892" s="181" t="s">
        <v>2421</v>
      </c>
      <c r="G892" s="185" t="s">
        <v>4636</v>
      </c>
      <c r="H892" s="182"/>
      <c r="I892" s="175"/>
      <c r="J892" s="175"/>
      <c r="K892" s="175"/>
      <c r="L892" s="175"/>
      <c r="M892" s="175"/>
      <c r="N892" s="175"/>
      <c r="O892" s="175"/>
      <c r="P892" s="175"/>
      <c r="Q892" s="175"/>
      <c r="R892" s="175"/>
      <c r="S892" s="175"/>
      <c r="T892" s="175"/>
      <c r="U892" s="175"/>
      <c r="V892" s="175"/>
      <c r="W892" s="175"/>
      <c r="X892" s="175"/>
      <c r="Y892" s="175"/>
      <c r="Z892" s="175"/>
      <c r="AA892" s="175"/>
      <c r="AB892" s="175"/>
      <c r="AC892" s="175"/>
      <c r="AD892" s="175"/>
      <c r="AE892" s="175"/>
      <c r="AF892" s="175"/>
      <c r="AG892" s="175"/>
      <c r="AH892" s="175"/>
      <c r="AI892" s="175"/>
      <c r="AJ892" s="175"/>
      <c r="AK892" s="175"/>
      <c r="AL892" s="175"/>
      <c r="AM892" s="175"/>
      <c r="AN892" s="175"/>
      <c r="AO892" s="175"/>
      <c r="AP892" s="175"/>
      <c r="AQ892" s="175"/>
      <c r="AR892" s="175"/>
    </row>
    <row r="893" spans="1:44" ht="102" x14ac:dyDescent="0.3">
      <c r="A893" s="175"/>
      <c r="B893" s="181" t="s">
        <v>2421</v>
      </c>
      <c r="C893" s="182" t="s">
        <v>2422</v>
      </c>
      <c r="D893" s="183">
        <v>566.94000000000005</v>
      </c>
      <c r="E893" s="184">
        <v>566.94000000000005</v>
      </c>
      <c r="F893" s="185" t="s">
        <v>4636</v>
      </c>
      <c r="G893" s="186" t="s">
        <v>2731</v>
      </c>
      <c r="H893" s="187"/>
      <c r="I893" s="175"/>
      <c r="J893" s="175"/>
      <c r="K893" s="175"/>
      <c r="L893" s="175"/>
      <c r="M893" s="175"/>
      <c r="N893" s="175"/>
      <c r="O893" s="175"/>
      <c r="P893" s="175"/>
      <c r="Q893" s="175"/>
      <c r="R893" s="175"/>
      <c r="S893" s="175"/>
      <c r="T893" s="175"/>
      <c r="U893" s="175"/>
      <c r="V893" s="175"/>
      <c r="W893" s="175"/>
      <c r="X893" s="175"/>
      <c r="Y893" s="175"/>
      <c r="Z893" s="175"/>
      <c r="AA893" s="175"/>
      <c r="AB893" s="175"/>
      <c r="AC893" s="175"/>
      <c r="AD893" s="175"/>
      <c r="AE893" s="175"/>
      <c r="AF893" s="175"/>
      <c r="AG893" s="175"/>
      <c r="AH893" s="175"/>
      <c r="AI893" s="175"/>
      <c r="AJ893" s="175"/>
      <c r="AK893" s="175"/>
      <c r="AL893" s="175"/>
      <c r="AM893" s="175"/>
      <c r="AN893" s="175"/>
      <c r="AO893" s="175"/>
      <c r="AP893" s="175"/>
      <c r="AQ893" s="175"/>
      <c r="AR893" s="175"/>
    </row>
    <row r="894" spans="1:44" ht="102" hidden="1" x14ac:dyDescent="0.3">
      <c r="A894" s="175"/>
      <c r="B894" s="185" t="s">
        <v>4636</v>
      </c>
      <c r="C894" s="182"/>
      <c r="D894" s="183">
        <v>566.94000000000005</v>
      </c>
      <c r="E894" s="184">
        <v>566.94000000000005</v>
      </c>
      <c r="F894" s="186" t="s">
        <v>2731</v>
      </c>
      <c r="G894" s="181" t="s">
        <v>2146</v>
      </c>
      <c r="H894" s="182" t="s">
        <v>2147</v>
      </c>
      <c r="I894" s="175"/>
      <c r="J894" s="175"/>
      <c r="K894" s="175"/>
      <c r="L894" s="175"/>
      <c r="M894" s="175"/>
      <c r="N894" s="175"/>
      <c r="O894" s="175"/>
      <c r="P894" s="175"/>
      <c r="Q894" s="175"/>
      <c r="R894" s="175"/>
      <c r="S894" s="175"/>
      <c r="T894" s="175"/>
      <c r="U894" s="175"/>
      <c r="V894" s="175"/>
      <c r="W894" s="175"/>
      <c r="X894" s="175"/>
      <c r="Y894" s="175"/>
      <c r="Z894" s="175"/>
      <c r="AA894" s="175"/>
      <c r="AB894" s="175"/>
      <c r="AC894" s="175"/>
      <c r="AD894" s="175"/>
      <c r="AE894" s="175"/>
      <c r="AF894" s="175"/>
      <c r="AG894" s="175"/>
      <c r="AH894" s="175"/>
      <c r="AI894" s="175"/>
      <c r="AJ894" s="175"/>
      <c r="AK894" s="175"/>
      <c r="AL894" s="175"/>
      <c r="AM894" s="175"/>
      <c r="AN894" s="175"/>
      <c r="AO894" s="175"/>
      <c r="AP894" s="175"/>
      <c r="AQ894" s="175"/>
      <c r="AR894" s="175"/>
    </row>
    <row r="895" spans="1:44" ht="102" hidden="1" x14ac:dyDescent="0.3">
      <c r="A895" s="175"/>
      <c r="B895" s="186" t="s">
        <v>2731</v>
      </c>
      <c r="C895" s="187"/>
      <c r="D895" s="183">
        <v>566.94000000000005</v>
      </c>
      <c r="E895" s="184">
        <v>566.94000000000005</v>
      </c>
      <c r="F895" s="181" t="s">
        <v>2146</v>
      </c>
      <c r="G895" s="185" t="s">
        <v>4636</v>
      </c>
      <c r="H895" s="182"/>
      <c r="I895" s="175"/>
      <c r="J895" s="175"/>
      <c r="K895" s="175"/>
      <c r="L895" s="175"/>
      <c r="M895" s="175"/>
      <c r="N895" s="175"/>
      <c r="O895" s="175"/>
      <c r="P895" s="175"/>
      <c r="Q895" s="175"/>
      <c r="R895" s="175"/>
      <c r="S895" s="175"/>
      <c r="T895" s="175"/>
      <c r="U895" s="175"/>
      <c r="V895" s="175"/>
      <c r="W895" s="175"/>
      <c r="X895" s="175"/>
      <c r="Y895" s="175"/>
      <c r="Z895" s="175"/>
      <c r="AA895" s="175"/>
      <c r="AB895" s="175"/>
      <c r="AC895" s="175"/>
      <c r="AD895" s="175"/>
      <c r="AE895" s="175"/>
      <c r="AF895" s="175"/>
      <c r="AG895" s="175"/>
      <c r="AH895" s="175"/>
      <c r="AI895" s="175"/>
      <c r="AJ895" s="175"/>
      <c r="AK895" s="175"/>
      <c r="AL895" s="175"/>
      <c r="AM895" s="175"/>
      <c r="AN895" s="175"/>
      <c r="AO895" s="175"/>
      <c r="AP895" s="175"/>
      <c r="AQ895" s="175"/>
      <c r="AR895" s="175"/>
    </row>
    <row r="896" spans="1:44" ht="102" x14ac:dyDescent="0.3">
      <c r="A896" s="175"/>
      <c r="B896" s="181" t="s">
        <v>2146</v>
      </c>
      <c r="C896" s="182" t="s">
        <v>2147</v>
      </c>
      <c r="D896" s="183">
        <v>687.2</v>
      </c>
      <c r="E896" s="184">
        <v>687.2</v>
      </c>
      <c r="F896" s="185" t="s">
        <v>4636</v>
      </c>
      <c r="G896" s="186" t="s">
        <v>2732</v>
      </c>
      <c r="H896" s="187"/>
      <c r="I896" s="175"/>
      <c r="J896" s="175"/>
      <c r="K896" s="175"/>
      <c r="L896" s="175"/>
      <c r="M896" s="175"/>
      <c r="N896" s="175"/>
      <c r="O896" s="175"/>
      <c r="P896" s="175"/>
      <c r="Q896" s="175"/>
      <c r="R896" s="175"/>
      <c r="S896" s="175"/>
      <c r="T896" s="175"/>
      <c r="U896" s="175"/>
      <c r="V896" s="175"/>
      <c r="W896" s="175"/>
      <c r="X896" s="175"/>
      <c r="Y896" s="175"/>
      <c r="Z896" s="175"/>
      <c r="AA896" s="175"/>
      <c r="AB896" s="175"/>
      <c r="AC896" s="175"/>
      <c r="AD896" s="175"/>
      <c r="AE896" s="175"/>
      <c r="AF896" s="175"/>
      <c r="AG896" s="175"/>
      <c r="AH896" s="175"/>
      <c r="AI896" s="175"/>
      <c r="AJ896" s="175"/>
      <c r="AK896" s="175"/>
      <c r="AL896" s="175"/>
      <c r="AM896" s="175"/>
      <c r="AN896" s="175"/>
      <c r="AO896" s="175"/>
      <c r="AP896" s="175"/>
      <c r="AQ896" s="175"/>
      <c r="AR896" s="175"/>
    </row>
    <row r="897" spans="1:44" ht="102" hidden="1" x14ac:dyDescent="0.3">
      <c r="A897" s="175"/>
      <c r="B897" s="185" t="s">
        <v>4636</v>
      </c>
      <c r="C897" s="182"/>
      <c r="D897" s="183">
        <v>687.2</v>
      </c>
      <c r="E897" s="184">
        <v>687.2</v>
      </c>
      <c r="F897" s="186" t="s">
        <v>2732</v>
      </c>
      <c r="G897" s="181" t="s">
        <v>831</v>
      </c>
      <c r="H897" s="182" t="s">
        <v>832</v>
      </c>
      <c r="I897" s="175"/>
      <c r="J897" s="175"/>
      <c r="K897" s="175"/>
      <c r="L897" s="175"/>
      <c r="M897" s="175"/>
      <c r="N897" s="175"/>
      <c r="O897" s="175"/>
      <c r="P897" s="175"/>
      <c r="Q897" s="175"/>
      <c r="R897" s="175"/>
      <c r="S897" s="175"/>
      <c r="T897" s="175"/>
      <c r="U897" s="175"/>
      <c r="V897" s="175"/>
      <c r="W897" s="175"/>
      <c r="X897" s="175"/>
      <c r="Y897" s="175"/>
      <c r="Z897" s="175"/>
      <c r="AA897" s="175"/>
      <c r="AB897" s="175"/>
      <c r="AC897" s="175"/>
      <c r="AD897" s="175"/>
      <c r="AE897" s="175"/>
      <c r="AF897" s="175"/>
      <c r="AG897" s="175"/>
      <c r="AH897" s="175"/>
      <c r="AI897" s="175"/>
      <c r="AJ897" s="175"/>
      <c r="AK897" s="175"/>
      <c r="AL897" s="175"/>
      <c r="AM897" s="175"/>
      <c r="AN897" s="175"/>
      <c r="AO897" s="175"/>
      <c r="AP897" s="175"/>
      <c r="AQ897" s="175"/>
      <c r="AR897" s="175"/>
    </row>
    <row r="898" spans="1:44" ht="102" hidden="1" x14ac:dyDescent="0.3">
      <c r="A898" s="175"/>
      <c r="B898" s="186" t="s">
        <v>2732</v>
      </c>
      <c r="C898" s="187"/>
      <c r="D898" s="183">
        <v>687.2</v>
      </c>
      <c r="E898" s="184">
        <v>687.2</v>
      </c>
      <c r="F898" s="181" t="s">
        <v>831</v>
      </c>
      <c r="G898" s="185" t="s">
        <v>4636</v>
      </c>
      <c r="H898" s="182"/>
      <c r="I898" s="175"/>
      <c r="J898" s="175"/>
      <c r="K898" s="175"/>
      <c r="L898" s="175"/>
      <c r="M898" s="175"/>
      <c r="N898" s="175"/>
      <c r="O898" s="175"/>
      <c r="P898" s="175"/>
      <c r="Q898" s="175"/>
      <c r="R898" s="175"/>
      <c r="S898" s="175"/>
      <c r="T898" s="175"/>
      <c r="U898" s="175"/>
      <c r="V898" s="175"/>
      <c r="W898" s="175"/>
      <c r="X898" s="175"/>
      <c r="Y898" s="175"/>
      <c r="Z898" s="175"/>
      <c r="AA898" s="175"/>
      <c r="AB898" s="175"/>
      <c r="AC898" s="175"/>
      <c r="AD898" s="175"/>
      <c r="AE898" s="175"/>
      <c r="AF898" s="175"/>
      <c r="AG898" s="175"/>
      <c r="AH898" s="175"/>
      <c r="AI898" s="175"/>
      <c r="AJ898" s="175"/>
      <c r="AK898" s="175"/>
      <c r="AL898" s="175"/>
      <c r="AM898" s="175"/>
      <c r="AN898" s="175"/>
      <c r="AO898" s="175"/>
      <c r="AP898" s="175"/>
      <c r="AQ898" s="175"/>
      <c r="AR898" s="175"/>
    </row>
    <row r="899" spans="1:44" ht="102" x14ac:dyDescent="0.3">
      <c r="A899" s="175"/>
      <c r="B899" s="181" t="s">
        <v>831</v>
      </c>
      <c r="C899" s="182" t="s">
        <v>832</v>
      </c>
      <c r="D899" s="183">
        <v>687.2</v>
      </c>
      <c r="E899" s="184">
        <v>687.2</v>
      </c>
      <c r="F899" s="185" t="s">
        <v>4636</v>
      </c>
      <c r="G899" s="186" t="s">
        <v>2733</v>
      </c>
      <c r="H899" s="187"/>
      <c r="I899" s="175"/>
      <c r="J899" s="175"/>
      <c r="K899" s="175"/>
      <c r="L899" s="175"/>
      <c r="M899" s="175"/>
      <c r="N899" s="175"/>
      <c r="O899" s="175"/>
      <c r="P899" s="175"/>
      <c r="Q899" s="175"/>
      <c r="R899" s="175"/>
      <c r="S899" s="175"/>
      <c r="T899" s="175"/>
      <c r="U899" s="175"/>
      <c r="V899" s="175"/>
      <c r="W899" s="175"/>
      <c r="X899" s="175"/>
      <c r="Y899" s="175"/>
      <c r="Z899" s="175"/>
      <c r="AA899" s="175"/>
      <c r="AB899" s="175"/>
      <c r="AC899" s="175"/>
      <c r="AD899" s="175"/>
      <c r="AE899" s="175"/>
      <c r="AF899" s="175"/>
      <c r="AG899" s="175"/>
      <c r="AH899" s="175"/>
      <c r="AI899" s="175"/>
      <c r="AJ899" s="175"/>
      <c r="AK899" s="175"/>
      <c r="AL899" s="175"/>
      <c r="AM899" s="175"/>
      <c r="AN899" s="175"/>
      <c r="AO899" s="175"/>
      <c r="AP899" s="175"/>
      <c r="AQ899" s="175"/>
      <c r="AR899" s="175"/>
    </row>
    <row r="900" spans="1:44" ht="102" hidden="1" x14ac:dyDescent="0.3">
      <c r="A900" s="175"/>
      <c r="B900" s="185" t="s">
        <v>4636</v>
      </c>
      <c r="C900" s="182"/>
      <c r="D900" s="183">
        <v>687.2</v>
      </c>
      <c r="E900" s="184">
        <v>687.2</v>
      </c>
      <c r="F900" s="186" t="s">
        <v>2733</v>
      </c>
      <c r="G900" s="181" t="s">
        <v>2445</v>
      </c>
      <c r="H900" s="182" t="s">
        <v>2446</v>
      </c>
      <c r="I900" s="175"/>
      <c r="J900" s="175"/>
      <c r="K900" s="175"/>
      <c r="L900" s="175"/>
      <c r="M900" s="175"/>
      <c r="N900" s="175"/>
      <c r="O900" s="175"/>
      <c r="P900" s="175"/>
      <c r="Q900" s="175"/>
      <c r="R900" s="175"/>
      <c r="S900" s="175"/>
      <c r="T900" s="175"/>
      <c r="U900" s="175"/>
      <c r="V900" s="175"/>
      <c r="W900" s="175"/>
      <c r="X900" s="175"/>
      <c r="Y900" s="175"/>
      <c r="Z900" s="175"/>
      <c r="AA900" s="175"/>
      <c r="AB900" s="175"/>
      <c r="AC900" s="175"/>
      <c r="AD900" s="175"/>
      <c r="AE900" s="175"/>
      <c r="AF900" s="175"/>
      <c r="AG900" s="175"/>
      <c r="AH900" s="175"/>
      <c r="AI900" s="175"/>
      <c r="AJ900" s="175"/>
      <c r="AK900" s="175"/>
      <c r="AL900" s="175"/>
      <c r="AM900" s="175"/>
      <c r="AN900" s="175"/>
      <c r="AO900" s="175"/>
      <c r="AP900" s="175"/>
      <c r="AQ900" s="175"/>
      <c r="AR900" s="175"/>
    </row>
    <row r="901" spans="1:44" ht="102" hidden="1" x14ac:dyDescent="0.3">
      <c r="A901" s="175"/>
      <c r="B901" s="186" t="s">
        <v>2733</v>
      </c>
      <c r="C901" s="187"/>
      <c r="D901" s="183">
        <v>687.2</v>
      </c>
      <c r="E901" s="184">
        <v>687.2</v>
      </c>
      <c r="F901" s="181" t="s">
        <v>2445</v>
      </c>
      <c r="G901" s="185" t="s">
        <v>4636</v>
      </c>
      <c r="H901" s="182"/>
      <c r="I901" s="175"/>
      <c r="J901" s="175"/>
      <c r="K901" s="175"/>
      <c r="L901" s="175"/>
      <c r="M901" s="175"/>
      <c r="N901" s="175"/>
      <c r="O901" s="175"/>
      <c r="P901" s="175"/>
      <c r="Q901" s="175"/>
      <c r="R901" s="175"/>
      <c r="S901" s="175"/>
      <c r="T901" s="175"/>
      <c r="U901" s="175"/>
      <c r="V901" s="175"/>
      <c r="W901" s="175"/>
      <c r="X901" s="175"/>
      <c r="Y901" s="175"/>
      <c r="Z901" s="175"/>
      <c r="AA901" s="175"/>
      <c r="AB901" s="175"/>
      <c r="AC901" s="175"/>
      <c r="AD901" s="175"/>
      <c r="AE901" s="175"/>
      <c r="AF901" s="175"/>
      <c r="AG901" s="175"/>
      <c r="AH901" s="175"/>
      <c r="AI901" s="175"/>
      <c r="AJ901" s="175"/>
      <c r="AK901" s="175"/>
      <c r="AL901" s="175"/>
      <c r="AM901" s="175"/>
      <c r="AN901" s="175"/>
      <c r="AO901" s="175"/>
      <c r="AP901" s="175"/>
      <c r="AQ901" s="175"/>
      <c r="AR901" s="175"/>
    </row>
    <row r="902" spans="1:44" ht="102" x14ac:dyDescent="0.3">
      <c r="A902" s="175"/>
      <c r="B902" s="181" t="s">
        <v>2445</v>
      </c>
      <c r="C902" s="182" t="s">
        <v>2446</v>
      </c>
      <c r="D902" s="183">
        <v>571.23</v>
      </c>
      <c r="E902" s="184">
        <v>571.23</v>
      </c>
      <c r="F902" s="185" t="s">
        <v>4636</v>
      </c>
      <c r="G902" s="186" t="s">
        <v>2734</v>
      </c>
      <c r="H902" s="187"/>
      <c r="I902" s="175"/>
      <c r="J902" s="175"/>
      <c r="K902" s="175"/>
      <c r="L902" s="175"/>
      <c r="M902" s="175"/>
      <c r="N902" s="175"/>
      <c r="O902" s="175"/>
      <c r="P902" s="175"/>
      <c r="Q902" s="175"/>
      <c r="R902" s="175"/>
      <c r="S902" s="175"/>
      <c r="T902" s="175"/>
      <c r="U902" s="175"/>
      <c r="V902" s="175"/>
      <c r="W902" s="175"/>
      <c r="X902" s="175"/>
      <c r="Y902" s="175"/>
      <c r="Z902" s="175"/>
      <c r="AA902" s="175"/>
      <c r="AB902" s="175"/>
      <c r="AC902" s="175"/>
      <c r="AD902" s="175"/>
      <c r="AE902" s="175"/>
      <c r="AF902" s="175"/>
      <c r="AG902" s="175"/>
      <c r="AH902" s="175"/>
      <c r="AI902" s="175"/>
      <c r="AJ902" s="175"/>
      <c r="AK902" s="175"/>
      <c r="AL902" s="175"/>
      <c r="AM902" s="175"/>
      <c r="AN902" s="175"/>
      <c r="AO902" s="175"/>
      <c r="AP902" s="175"/>
      <c r="AQ902" s="175"/>
      <c r="AR902" s="175"/>
    </row>
    <row r="903" spans="1:44" ht="102" hidden="1" x14ac:dyDescent="0.3">
      <c r="A903" s="175"/>
      <c r="B903" s="185" t="s">
        <v>4636</v>
      </c>
      <c r="C903" s="182"/>
      <c r="D903" s="183">
        <v>571.23</v>
      </c>
      <c r="E903" s="184">
        <v>571.23</v>
      </c>
      <c r="F903" s="186" t="s">
        <v>2734</v>
      </c>
      <c r="G903" s="181" t="s">
        <v>941</v>
      </c>
      <c r="H903" s="182" t="s">
        <v>942</v>
      </c>
      <c r="I903" s="175"/>
      <c r="J903" s="175"/>
      <c r="K903" s="175"/>
      <c r="L903" s="175"/>
      <c r="M903" s="175"/>
      <c r="N903" s="175"/>
      <c r="O903" s="175"/>
      <c r="P903" s="175"/>
      <c r="Q903" s="175"/>
      <c r="R903" s="175"/>
      <c r="S903" s="175"/>
      <c r="T903" s="175"/>
      <c r="U903" s="175"/>
      <c r="V903" s="175"/>
      <c r="W903" s="175"/>
      <c r="X903" s="175"/>
      <c r="Y903" s="175"/>
      <c r="Z903" s="175"/>
      <c r="AA903" s="175"/>
      <c r="AB903" s="175"/>
      <c r="AC903" s="175"/>
      <c r="AD903" s="175"/>
      <c r="AE903" s="175"/>
      <c r="AF903" s="175"/>
      <c r="AG903" s="175"/>
      <c r="AH903" s="175"/>
      <c r="AI903" s="175"/>
      <c r="AJ903" s="175"/>
      <c r="AK903" s="175"/>
      <c r="AL903" s="175"/>
      <c r="AM903" s="175"/>
      <c r="AN903" s="175"/>
      <c r="AO903" s="175"/>
      <c r="AP903" s="175"/>
      <c r="AQ903" s="175"/>
      <c r="AR903" s="175"/>
    </row>
    <row r="904" spans="1:44" ht="102" hidden="1" x14ac:dyDescent="0.3">
      <c r="A904" s="175"/>
      <c r="B904" s="186" t="s">
        <v>2734</v>
      </c>
      <c r="C904" s="187"/>
      <c r="D904" s="183">
        <v>571.23</v>
      </c>
      <c r="E904" s="184">
        <v>571.23</v>
      </c>
      <c r="F904" s="181" t="s">
        <v>941</v>
      </c>
      <c r="G904" s="185" t="s">
        <v>4636</v>
      </c>
      <c r="H904" s="182"/>
      <c r="I904" s="175"/>
      <c r="J904" s="175"/>
      <c r="K904" s="175"/>
      <c r="L904" s="175"/>
      <c r="M904" s="175"/>
      <c r="N904" s="175"/>
      <c r="O904" s="175"/>
      <c r="P904" s="175"/>
      <c r="Q904" s="175"/>
      <c r="R904" s="175"/>
      <c r="S904" s="175"/>
      <c r="T904" s="175"/>
      <c r="U904" s="175"/>
      <c r="V904" s="175"/>
      <c r="W904" s="175"/>
      <c r="X904" s="175"/>
      <c r="Y904" s="175"/>
      <c r="Z904" s="175"/>
      <c r="AA904" s="175"/>
      <c r="AB904" s="175"/>
      <c r="AC904" s="175"/>
      <c r="AD904" s="175"/>
      <c r="AE904" s="175"/>
      <c r="AF904" s="175"/>
      <c r="AG904" s="175"/>
      <c r="AH904" s="175"/>
      <c r="AI904" s="175"/>
      <c r="AJ904" s="175"/>
      <c r="AK904" s="175"/>
      <c r="AL904" s="175"/>
      <c r="AM904" s="175"/>
      <c r="AN904" s="175"/>
      <c r="AO904" s="175"/>
      <c r="AP904" s="175"/>
      <c r="AQ904" s="175"/>
      <c r="AR904" s="175"/>
    </row>
    <row r="905" spans="1:44" ht="102" x14ac:dyDescent="0.3">
      <c r="A905" s="175"/>
      <c r="B905" s="181" t="s">
        <v>941</v>
      </c>
      <c r="C905" s="182" t="s">
        <v>942</v>
      </c>
      <c r="D905" s="183">
        <v>687.2</v>
      </c>
      <c r="E905" s="184">
        <v>687.2</v>
      </c>
      <c r="F905" s="185" t="s">
        <v>4636</v>
      </c>
      <c r="G905" s="186" t="s">
        <v>2735</v>
      </c>
      <c r="H905" s="187"/>
      <c r="I905" s="175"/>
      <c r="J905" s="175"/>
      <c r="K905" s="175"/>
      <c r="L905" s="175"/>
      <c r="M905" s="175"/>
      <c r="N905" s="175"/>
      <c r="O905" s="175"/>
      <c r="P905" s="175"/>
      <c r="Q905" s="175"/>
      <c r="R905" s="175"/>
      <c r="S905" s="175"/>
      <c r="T905" s="175"/>
      <c r="U905" s="175"/>
      <c r="V905" s="175"/>
      <c r="W905" s="175"/>
      <c r="X905" s="175"/>
      <c r="Y905" s="175"/>
      <c r="Z905" s="175"/>
      <c r="AA905" s="175"/>
      <c r="AB905" s="175"/>
      <c r="AC905" s="175"/>
      <c r="AD905" s="175"/>
      <c r="AE905" s="175"/>
      <c r="AF905" s="175"/>
      <c r="AG905" s="175"/>
      <c r="AH905" s="175"/>
      <c r="AI905" s="175"/>
      <c r="AJ905" s="175"/>
      <c r="AK905" s="175"/>
      <c r="AL905" s="175"/>
      <c r="AM905" s="175"/>
      <c r="AN905" s="175"/>
      <c r="AO905" s="175"/>
      <c r="AP905" s="175"/>
      <c r="AQ905" s="175"/>
      <c r="AR905" s="175"/>
    </row>
    <row r="906" spans="1:44" ht="102" hidden="1" x14ac:dyDescent="0.3">
      <c r="A906" s="175"/>
      <c r="B906" s="185" t="s">
        <v>4636</v>
      </c>
      <c r="C906" s="182"/>
      <c r="D906" s="183">
        <v>687.2</v>
      </c>
      <c r="E906" s="184">
        <v>687.2</v>
      </c>
      <c r="F906" s="186" t="s">
        <v>2735</v>
      </c>
      <c r="G906" s="181" t="s">
        <v>943</v>
      </c>
      <c r="H906" s="182" t="s">
        <v>944</v>
      </c>
      <c r="I906" s="175"/>
      <c r="J906" s="175"/>
      <c r="K906" s="175"/>
      <c r="L906" s="175"/>
      <c r="M906" s="175"/>
      <c r="N906" s="175"/>
      <c r="O906" s="175"/>
      <c r="P906" s="175"/>
      <c r="Q906" s="175"/>
      <c r="R906" s="175"/>
      <c r="S906" s="175"/>
      <c r="T906" s="175"/>
      <c r="U906" s="175"/>
      <c r="V906" s="175"/>
      <c r="W906" s="175"/>
      <c r="X906" s="175"/>
      <c r="Y906" s="175"/>
      <c r="Z906" s="175"/>
      <c r="AA906" s="175"/>
      <c r="AB906" s="175"/>
      <c r="AC906" s="175"/>
      <c r="AD906" s="175"/>
      <c r="AE906" s="175"/>
      <c r="AF906" s="175"/>
      <c r="AG906" s="175"/>
      <c r="AH906" s="175"/>
      <c r="AI906" s="175"/>
      <c r="AJ906" s="175"/>
      <c r="AK906" s="175"/>
      <c r="AL906" s="175"/>
      <c r="AM906" s="175"/>
      <c r="AN906" s="175"/>
      <c r="AO906" s="175"/>
      <c r="AP906" s="175"/>
      <c r="AQ906" s="175"/>
      <c r="AR906" s="175"/>
    </row>
    <row r="907" spans="1:44" ht="102" hidden="1" x14ac:dyDescent="0.3">
      <c r="A907" s="175"/>
      <c r="B907" s="186" t="s">
        <v>2735</v>
      </c>
      <c r="C907" s="187"/>
      <c r="D907" s="183">
        <v>687.2</v>
      </c>
      <c r="E907" s="184">
        <v>687.2</v>
      </c>
      <c r="F907" s="181" t="s">
        <v>943</v>
      </c>
      <c r="G907" s="185" t="s">
        <v>4636</v>
      </c>
      <c r="H907" s="182"/>
      <c r="I907" s="175"/>
      <c r="J907" s="175"/>
      <c r="K907" s="175"/>
      <c r="L907" s="175"/>
      <c r="M907" s="175"/>
      <c r="N907" s="175"/>
      <c r="O907" s="175"/>
      <c r="P907" s="175"/>
      <c r="Q907" s="175"/>
      <c r="R907" s="175"/>
      <c r="S907" s="175"/>
      <c r="T907" s="175"/>
      <c r="U907" s="175"/>
      <c r="V907" s="175"/>
      <c r="W907" s="175"/>
      <c r="X907" s="175"/>
      <c r="Y907" s="175"/>
      <c r="Z907" s="175"/>
      <c r="AA907" s="175"/>
      <c r="AB907" s="175"/>
      <c r="AC907" s="175"/>
      <c r="AD907" s="175"/>
      <c r="AE907" s="175"/>
      <c r="AF907" s="175"/>
      <c r="AG907" s="175"/>
      <c r="AH907" s="175"/>
      <c r="AI907" s="175"/>
      <c r="AJ907" s="175"/>
      <c r="AK907" s="175"/>
      <c r="AL907" s="175"/>
      <c r="AM907" s="175"/>
      <c r="AN907" s="175"/>
      <c r="AO907" s="175"/>
      <c r="AP907" s="175"/>
      <c r="AQ907" s="175"/>
      <c r="AR907" s="175"/>
    </row>
    <row r="908" spans="1:44" ht="102" x14ac:dyDescent="0.3">
      <c r="A908" s="175"/>
      <c r="B908" s="181" t="s">
        <v>943</v>
      </c>
      <c r="C908" s="182" t="s">
        <v>944</v>
      </c>
      <c r="D908" s="183">
        <v>743.03</v>
      </c>
      <c r="E908" s="184">
        <v>743.03</v>
      </c>
      <c r="F908" s="185" t="s">
        <v>4636</v>
      </c>
      <c r="G908" s="186" t="s">
        <v>2658</v>
      </c>
      <c r="H908" s="187"/>
      <c r="I908" s="175"/>
      <c r="J908" s="175"/>
      <c r="K908" s="175"/>
      <c r="L908" s="175"/>
      <c r="M908" s="175"/>
      <c r="N908" s="175"/>
      <c r="O908" s="175"/>
      <c r="P908" s="175"/>
      <c r="Q908" s="175"/>
      <c r="R908" s="175"/>
      <c r="S908" s="175"/>
      <c r="T908" s="175"/>
      <c r="U908" s="175"/>
      <c r="V908" s="175"/>
      <c r="W908" s="175"/>
      <c r="X908" s="175"/>
      <c r="Y908" s="175"/>
      <c r="Z908" s="175"/>
      <c r="AA908" s="175"/>
      <c r="AB908" s="175"/>
      <c r="AC908" s="175"/>
      <c r="AD908" s="175"/>
      <c r="AE908" s="175"/>
      <c r="AF908" s="175"/>
      <c r="AG908" s="175"/>
      <c r="AH908" s="175"/>
      <c r="AI908" s="175"/>
      <c r="AJ908" s="175"/>
      <c r="AK908" s="175"/>
      <c r="AL908" s="175"/>
      <c r="AM908" s="175"/>
      <c r="AN908" s="175"/>
      <c r="AO908" s="175"/>
      <c r="AP908" s="175"/>
      <c r="AQ908" s="175"/>
      <c r="AR908" s="175"/>
    </row>
    <row r="909" spans="1:44" ht="102" hidden="1" x14ac:dyDescent="0.3">
      <c r="A909" s="175"/>
      <c r="B909" s="185" t="s">
        <v>4636</v>
      </c>
      <c r="C909" s="182"/>
      <c r="D909" s="183">
        <v>743.03</v>
      </c>
      <c r="E909" s="184">
        <v>743.03</v>
      </c>
      <c r="F909" s="186" t="s">
        <v>2658</v>
      </c>
      <c r="G909" s="181" t="s">
        <v>1837</v>
      </c>
      <c r="H909" s="182" t="s">
        <v>1838</v>
      </c>
      <c r="I909" s="175"/>
      <c r="J909" s="175"/>
      <c r="K909" s="175"/>
      <c r="L909" s="175"/>
      <c r="M909" s="175"/>
      <c r="N909" s="175"/>
      <c r="O909" s="175"/>
      <c r="P909" s="175"/>
      <c r="Q909" s="175"/>
      <c r="R909" s="175"/>
      <c r="S909" s="175"/>
      <c r="T909" s="175"/>
      <c r="U909" s="175"/>
      <c r="V909" s="175"/>
      <c r="W909" s="175"/>
      <c r="X909" s="175"/>
      <c r="Y909" s="175"/>
      <c r="Z909" s="175"/>
      <c r="AA909" s="175"/>
      <c r="AB909" s="175"/>
      <c r="AC909" s="175"/>
      <c r="AD909" s="175"/>
      <c r="AE909" s="175"/>
      <c r="AF909" s="175"/>
      <c r="AG909" s="175"/>
      <c r="AH909" s="175"/>
      <c r="AI909" s="175"/>
      <c r="AJ909" s="175"/>
      <c r="AK909" s="175"/>
      <c r="AL909" s="175"/>
      <c r="AM909" s="175"/>
      <c r="AN909" s="175"/>
      <c r="AO909" s="175"/>
      <c r="AP909" s="175"/>
      <c r="AQ909" s="175"/>
      <c r="AR909" s="175"/>
    </row>
    <row r="910" spans="1:44" ht="102" hidden="1" x14ac:dyDescent="0.3">
      <c r="A910" s="175"/>
      <c r="B910" s="186" t="s">
        <v>2658</v>
      </c>
      <c r="C910" s="187"/>
      <c r="D910" s="183">
        <v>743.03</v>
      </c>
      <c r="E910" s="184">
        <v>743.03</v>
      </c>
      <c r="F910" s="181" t="s">
        <v>1837</v>
      </c>
      <c r="G910" s="185" t="s">
        <v>4636</v>
      </c>
      <c r="H910" s="182"/>
      <c r="I910" s="175"/>
      <c r="J910" s="175"/>
      <c r="K910" s="175"/>
      <c r="L910" s="175"/>
      <c r="M910" s="175"/>
      <c r="N910" s="175"/>
      <c r="O910" s="175"/>
      <c r="P910" s="175"/>
      <c r="Q910" s="175"/>
      <c r="R910" s="175"/>
      <c r="S910" s="175"/>
      <c r="T910" s="175"/>
      <c r="U910" s="175"/>
      <c r="V910" s="175"/>
      <c r="W910" s="175"/>
      <c r="X910" s="175"/>
      <c r="Y910" s="175"/>
      <c r="Z910" s="175"/>
      <c r="AA910" s="175"/>
      <c r="AB910" s="175"/>
      <c r="AC910" s="175"/>
      <c r="AD910" s="175"/>
      <c r="AE910" s="175"/>
      <c r="AF910" s="175"/>
      <c r="AG910" s="175"/>
      <c r="AH910" s="175"/>
      <c r="AI910" s="175"/>
      <c r="AJ910" s="175"/>
      <c r="AK910" s="175"/>
      <c r="AL910" s="175"/>
      <c r="AM910" s="175"/>
      <c r="AN910" s="175"/>
      <c r="AO910" s="175"/>
      <c r="AP910" s="175"/>
      <c r="AQ910" s="175"/>
      <c r="AR910" s="175"/>
    </row>
    <row r="911" spans="1:44" ht="102" x14ac:dyDescent="0.3">
      <c r="A911" s="175"/>
      <c r="B911" s="181" t="s">
        <v>1837</v>
      </c>
      <c r="C911" s="182" t="s">
        <v>1838</v>
      </c>
      <c r="D911" s="183">
        <v>687.2</v>
      </c>
      <c r="E911" s="184">
        <v>687.2</v>
      </c>
      <c r="F911" s="185" t="s">
        <v>4636</v>
      </c>
      <c r="G911" s="186" t="s">
        <v>2736</v>
      </c>
      <c r="H911" s="187"/>
      <c r="I911" s="175"/>
      <c r="J911" s="175"/>
      <c r="K911" s="175"/>
      <c r="L911" s="175"/>
      <c r="M911" s="175"/>
      <c r="N911" s="175"/>
      <c r="O911" s="175"/>
      <c r="P911" s="175"/>
      <c r="Q911" s="175"/>
      <c r="R911" s="175"/>
      <c r="S911" s="175"/>
      <c r="T911" s="175"/>
      <c r="U911" s="175"/>
      <c r="V911" s="175"/>
      <c r="W911" s="175"/>
      <c r="X911" s="175"/>
      <c r="Y911" s="175"/>
      <c r="Z911" s="175"/>
      <c r="AA911" s="175"/>
      <c r="AB911" s="175"/>
      <c r="AC911" s="175"/>
      <c r="AD911" s="175"/>
      <c r="AE911" s="175"/>
      <c r="AF911" s="175"/>
      <c r="AG911" s="175"/>
      <c r="AH911" s="175"/>
      <c r="AI911" s="175"/>
      <c r="AJ911" s="175"/>
      <c r="AK911" s="175"/>
      <c r="AL911" s="175"/>
      <c r="AM911" s="175"/>
      <c r="AN911" s="175"/>
      <c r="AO911" s="175"/>
      <c r="AP911" s="175"/>
      <c r="AQ911" s="175"/>
      <c r="AR911" s="175"/>
    </row>
    <row r="912" spans="1:44" ht="102" hidden="1" x14ac:dyDescent="0.3">
      <c r="A912" s="175"/>
      <c r="B912" s="185" t="s">
        <v>4636</v>
      </c>
      <c r="C912" s="182"/>
      <c r="D912" s="183">
        <v>687.2</v>
      </c>
      <c r="E912" s="184">
        <v>687.2</v>
      </c>
      <c r="F912" s="186" t="s">
        <v>2736</v>
      </c>
      <c r="G912" s="181" t="s">
        <v>3974</v>
      </c>
      <c r="H912" s="182" t="s">
        <v>550</v>
      </c>
      <c r="I912" s="175"/>
      <c r="J912" s="175"/>
      <c r="K912" s="175"/>
      <c r="L912" s="175"/>
      <c r="M912" s="175"/>
      <c r="N912" s="175"/>
      <c r="O912" s="175"/>
      <c r="P912" s="175"/>
      <c r="Q912" s="175"/>
      <c r="R912" s="175"/>
      <c r="S912" s="175"/>
      <c r="T912" s="175"/>
      <c r="U912" s="175"/>
      <c r="V912" s="175"/>
      <c r="W912" s="175"/>
      <c r="X912" s="175"/>
      <c r="Y912" s="175"/>
      <c r="Z912" s="175"/>
      <c r="AA912" s="175"/>
      <c r="AB912" s="175"/>
      <c r="AC912" s="175"/>
      <c r="AD912" s="175"/>
      <c r="AE912" s="175"/>
      <c r="AF912" s="175"/>
      <c r="AG912" s="175"/>
      <c r="AH912" s="175"/>
      <c r="AI912" s="175"/>
      <c r="AJ912" s="175"/>
      <c r="AK912" s="175"/>
      <c r="AL912" s="175"/>
      <c r="AM912" s="175"/>
      <c r="AN912" s="175"/>
      <c r="AO912" s="175"/>
      <c r="AP912" s="175"/>
      <c r="AQ912" s="175"/>
      <c r="AR912" s="175"/>
    </row>
    <row r="913" spans="1:44" ht="102" hidden="1" x14ac:dyDescent="0.3">
      <c r="A913" s="175"/>
      <c r="B913" s="186" t="s">
        <v>2736</v>
      </c>
      <c r="C913" s="187"/>
      <c r="D913" s="183">
        <v>687.2</v>
      </c>
      <c r="E913" s="184">
        <v>687.2</v>
      </c>
      <c r="F913" s="181" t="s">
        <v>3974</v>
      </c>
      <c r="G913" s="185" t="s">
        <v>4636</v>
      </c>
      <c r="H913" s="182"/>
      <c r="I913" s="175"/>
      <c r="J913" s="175"/>
      <c r="K913" s="175"/>
      <c r="L913" s="175"/>
      <c r="M913" s="175"/>
      <c r="N913" s="175"/>
      <c r="O913" s="175"/>
      <c r="P913" s="175"/>
      <c r="Q913" s="175"/>
      <c r="R913" s="175"/>
      <c r="S913" s="175"/>
      <c r="T913" s="175"/>
      <c r="U913" s="175"/>
      <c r="V913" s="175"/>
      <c r="W913" s="175"/>
      <c r="X913" s="175"/>
      <c r="Y913" s="175"/>
      <c r="Z913" s="175"/>
      <c r="AA913" s="175"/>
      <c r="AB913" s="175"/>
      <c r="AC913" s="175"/>
      <c r="AD913" s="175"/>
      <c r="AE913" s="175"/>
      <c r="AF913" s="175"/>
      <c r="AG913" s="175"/>
      <c r="AH913" s="175"/>
      <c r="AI913" s="175"/>
      <c r="AJ913" s="175"/>
      <c r="AK913" s="175"/>
      <c r="AL913" s="175"/>
      <c r="AM913" s="175"/>
      <c r="AN913" s="175"/>
      <c r="AO913" s="175"/>
      <c r="AP913" s="175"/>
      <c r="AQ913" s="175"/>
      <c r="AR913" s="175"/>
    </row>
    <row r="914" spans="1:44" ht="102" x14ac:dyDescent="0.3">
      <c r="A914" s="175"/>
      <c r="B914" s="181" t="s">
        <v>3974</v>
      </c>
      <c r="C914" s="182" t="s">
        <v>550</v>
      </c>
      <c r="D914" s="183">
        <v>571.23</v>
      </c>
      <c r="E914" s="184">
        <v>571.23</v>
      </c>
      <c r="F914" s="185" t="s">
        <v>4636</v>
      </c>
      <c r="G914" s="186" t="s">
        <v>4530</v>
      </c>
      <c r="H914" s="187"/>
      <c r="I914" s="175"/>
      <c r="J914" s="175"/>
      <c r="K914" s="175"/>
      <c r="L914" s="175"/>
      <c r="M914" s="175"/>
      <c r="N914" s="175"/>
      <c r="O914" s="175"/>
      <c r="P914" s="175"/>
      <c r="Q914" s="175"/>
      <c r="R914" s="175"/>
      <c r="S914" s="175"/>
      <c r="T914" s="175"/>
      <c r="U914" s="175"/>
      <c r="V914" s="175"/>
      <c r="W914" s="175"/>
      <c r="X914" s="175"/>
      <c r="Y914" s="175"/>
      <c r="Z914" s="175"/>
      <c r="AA914" s="175"/>
      <c r="AB914" s="175"/>
      <c r="AC914" s="175"/>
      <c r="AD914" s="175"/>
      <c r="AE914" s="175"/>
      <c r="AF914" s="175"/>
      <c r="AG914" s="175"/>
      <c r="AH914" s="175"/>
      <c r="AI914" s="175"/>
      <c r="AJ914" s="175"/>
      <c r="AK914" s="175"/>
      <c r="AL914" s="175"/>
      <c r="AM914" s="175"/>
      <c r="AN914" s="175"/>
      <c r="AO914" s="175"/>
      <c r="AP914" s="175"/>
      <c r="AQ914" s="175"/>
      <c r="AR914" s="175"/>
    </row>
    <row r="915" spans="1:44" ht="102" hidden="1" x14ac:dyDescent="0.3">
      <c r="A915" s="175"/>
      <c r="B915" s="185" t="s">
        <v>4636</v>
      </c>
      <c r="C915" s="182"/>
      <c r="D915" s="183">
        <v>571.23</v>
      </c>
      <c r="E915" s="184">
        <v>571.23</v>
      </c>
      <c r="F915" s="186" t="s">
        <v>4530</v>
      </c>
      <c r="G915" s="181" t="s">
        <v>2067</v>
      </c>
      <c r="H915" s="182" t="s">
        <v>2068</v>
      </c>
      <c r="I915" s="175"/>
      <c r="J915" s="175"/>
      <c r="K915" s="175"/>
      <c r="L915" s="175"/>
      <c r="M915" s="175"/>
      <c r="N915" s="175"/>
      <c r="O915" s="175"/>
      <c r="P915" s="175"/>
      <c r="Q915" s="175"/>
      <c r="R915" s="175"/>
      <c r="S915" s="175"/>
      <c r="T915" s="175"/>
      <c r="U915" s="175"/>
      <c r="V915" s="175"/>
      <c r="W915" s="175"/>
      <c r="X915" s="175"/>
      <c r="Y915" s="175"/>
      <c r="Z915" s="175"/>
      <c r="AA915" s="175"/>
      <c r="AB915" s="175"/>
      <c r="AC915" s="175"/>
      <c r="AD915" s="175"/>
      <c r="AE915" s="175"/>
      <c r="AF915" s="175"/>
      <c r="AG915" s="175"/>
      <c r="AH915" s="175"/>
      <c r="AI915" s="175"/>
      <c r="AJ915" s="175"/>
      <c r="AK915" s="175"/>
      <c r="AL915" s="175"/>
      <c r="AM915" s="175"/>
      <c r="AN915" s="175"/>
      <c r="AO915" s="175"/>
      <c r="AP915" s="175"/>
      <c r="AQ915" s="175"/>
      <c r="AR915" s="175"/>
    </row>
    <row r="916" spans="1:44" ht="102" hidden="1" x14ac:dyDescent="0.3">
      <c r="A916" s="175"/>
      <c r="B916" s="186" t="s">
        <v>4530</v>
      </c>
      <c r="C916" s="187"/>
      <c r="D916" s="183">
        <v>571.23</v>
      </c>
      <c r="E916" s="184">
        <v>571.23</v>
      </c>
      <c r="F916" s="181" t="s">
        <v>2067</v>
      </c>
      <c r="G916" s="185" t="s">
        <v>4636</v>
      </c>
      <c r="H916" s="182"/>
      <c r="I916" s="175"/>
      <c r="J916" s="175"/>
      <c r="K916" s="175"/>
      <c r="L916" s="175"/>
      <c r="M916" s="175"/>
      <c r="N916" s="175"/>
      <c r="O916" s="175"/>
      <c r="P916" s="175"/>
      <c r="Q916" s="175"/>
      <c r="R916" s="175"/>
      <c r="S916" s="175"/>
      <c r="T916" s="175"/>
      <c r="U916" s="175"/>
      <c r="V916" s="175"/>
      <c r="W916" s="175"/>
      <c r="X916" s="175"/>
      <c r="Y916" s="175"/>
      <c r="Z916" s="175"/>
      <c r="AA916" s="175"/>
      <c r="AB916" s="175"/>
      <c r="AC916" s="175"/>
      <c r="AD916" s="175"/>
      <c r="AE916" s="175"/>
      <c r="AF916" s="175"/>
      <c r="AG916" s="175"/>
      <c r="AH916" s="175"/>
      <c r="AI916" s="175"/>
      <c r="AJ916" s="175"/>
      <c r="AK916" s="175"/>
      <c r="AL916" s="175"/>
      <c r="AM916" s="175"/>
      <c r="AN916" s="175"/>
      <c r="AO916" s="175"/>
      <c r="AP916" s="175"/>
      <c r="AQ916" s="175"/>
      <c r="AR916" s="175"/>
    </row>
    <row r="917" spans="1:44" ht="102" x14ac:dyDescent="0.3">
      <c r="A917" s="175"/>
      <c r="B917" s="181" t="s">
        <v>2067</v>
      </c>
      <c r="C917" s="182" t="s">
        <v>2068</v>
      </c>
      <c r="D917" s="183">
        <v>687.2</v>
      </c>
      <c r="E917" s="184">
        <v>687.2</v>
      </c>
      <c r="F917" s="185" t="s">
        <v>4636</v>
      </c>
      <c r="G917" s="186" t="s">
        <v>2738</v>
      </c>
      <c r="H917" s="187"/>
      <c r="I917" s="175"/>
      <c r="J917" s="175"/>
      <c r="K917" s="175"/>
      <c r="L917" s="175"/>
      <c r="M917" s="175"/>
      <c r="N917" s="175"/>
      <c r="O917" s="175"/>
      <c r="P917" s="175"/>
      <c r="Q917" s="175"/>
      <c r="R917" s="175"/>
      <c r="S917" s="175"/>
      <c r="T917" s="175"/>
      <c r="U917" s="175"/>
      <c r="V917" s="175"/>
      <c r="W917" s="175"/>
      <c r="X917" s="175"/>
      <c r="Y917" s="175"/>
      <c r="Z917" s="175"/>
      <c r="AA917" s="175"/>
      <c r="AB917" s="175"/>
      <c r="AC917" s="175"/>
      <c r="AD917" s="175"/>
      <c r="AE917" s="175"/>
      <c r="AF917" s="175"/>
      <c r="AG917" s="175"/>
      <c r="AH917" s="175"/>
      <c r="AI917" s="175"/>
      <c r="AJ917" s="175"/>
      <c r="AK917" s="175"/>
      <c r="AL917" s="175"/>
      <c r="AM917" s="175"/>
      <c r="AN917" s="175"/>
      <c r="AO917" s="175"/>
      <c r="AP917" s="175"/>
      <c r="AQ917" s="175"/>
      <c r="AR917" s="175"/>
    </row>
    <row r="918" spans="1:44" ht="102" hidden="1" x14ac:dyDescent="0.3">
      <c r="A918" s="175"/>
      <c r="B918" s="185" t="s">
        <v>4636</v>
      </c>
      <c r="C918" s="182"/>
      <c r="D918" s="183">
        <v>687.2</v>
      </c>
      <c r="E918" s="184">
        <v>687.2</v>
      </c>
      <c r="F918" s="186" t="s">
        <v>2738</v>
      </c>
      <c r="G918" s="181" t="s">
        <v>1829</v>
      </c>
      <c r="H918" s="182" t="s">
        <v>1830</v>
      </c>
      <c r="I918" s="175"/>
      <c r="J918" s="175"/>
      <c r="K918" s="175"/>
      <c r="L918" s="175"/>
      <c r="M918" s="175"/>
      <c r="N918" s="175"/>
      <c r="O918" s="175"/>
      <c r="P918" s="175"/>
      <c r="Q918" s="175"/>
      <c r="R918" s="175"/>
      <c r="S918" s="175"/>
      <c r="T918" s="175"/>
      <c r="U918" s="175"/>
      <c r="V918" s="175"/>
      <c r="W918" s="175"/>
      <c r="X918" s="175"/>
      <c r="Y918" s="175"/>
      <c r="Z918" s="175"/>
      <c r="AA918" s="175"/>
      <c r="AB918" s="175"/>
      <c r="AC918" s="175"/>
      <c r="AD918" s="175"/>
      <c r="AE918" s="175"/>
      <c r="AF918" s="175"/>
      <c r="AG918" s="175"/>
      <c r="AH918" s="175"/>
      <c r="AI918" s="175"/>
      <c r="AJ918" s="175"/>
      <c r="AK918" s="175"/>
      <c r="AL918" s="175"/>
      <c r="AM918" s="175"/>
      <c r="AN918" s="175"/>
      <c r="AO918" s="175"/>
      <c r="AP918" s="175"/>
      <c r="AQ918" s="175"/>
      <c r="AR918" s="175"/>
    </row>
    <row r="919" spans="1:44" ht="102" hidden="1" x14ac:dyDescent="0.3">
      <c r="A919" s="175"/>
      <c r="B919" s="186" t="s">
        <v>2738</v>
      </c>
      <c r="C919" s="187"/>
      <c r="D919" s="183">
        <v>687.2</v>
      </c>
      <c r="E919" s="184">
        <v>687.2</v>
      </c>
      <c r="F919" s="181" t="s">
        <v>1829</v>
      </c>
      <c r="G919" s="185" t="s">
        <v>4636</v>
      </c>
      <c r="H919" s="182"/>
      <c r="I919" s="175"/>
      <c r="J919" s="175"/>
      <c r="K919" s="175"/>
      <c r="L919" s="175"/>
      <c r="M919" s="175"/>
      <c r="N919" s="175"/>
      <c r="O919" s="175"/>
      <c r="P919" s="175"/>
      <c r="Q919" s="175"/>
      <c r="R919" s="175"/>
      <c r="S919" s="175"/>
      <c r="T919" s="175"/>
      <c r="U919" s="175"/>
      <c r="V919" s="175"/>
      <c r="W919" s="175"/>
      <c r="X919" s="175"/>
      <c r="Y919" s="175"/>
      <c r="Z919" s="175"/>
      <c r="AA919" s="175"/>
      <c r="AB919" s="175"/>
      <c r="AC919" s="175"/>
      <c r="AD919" s="175"/>
      <c r="AE919" s="175"/>
      <c r="AF919" s="175"/>
      <c r="AG919" s="175"/>
      <c r="AH919" s="175"/>
      <c r="AI919" s="175"/>
      <c r="AJ919" s="175"/>
      <c r="AK919" s="175"/>
      <c r="AL919" s="175"/>
      <c r="AM919" s="175"/>
      <c r="AN919" s="175"/>
      <c r="AO919" s="175"/>
      <c r="AP919" s="175"/>
      <c r="AQ919" s="175"/>
      <c r="AR919" s="175"/>
    </row>
    <row r="920" spans="1:44" ht="102" x14ac:dyDescent="0.3">
      <c r="A920" s="175"/>
      <c r="B920" s="181" t="s">
        <v>1829</v>
      </c>
      <c r="C920" s="182" t="s">
        <v>1830</v>
      </c>
      <c r="D920" s="183">
        <v>687.2</v>
      </c>
      <c r="E920" s="184">
        <v>687.2</v>
      </c>
      <c r="F920" s="185" t="s">
        <v>4636</v>
      </c>
      <c r="G920" s="186" t="s">
        <v>2739</v>
      </c>
      <c r="H920" s="187"/>
      <c r="I920" s="175"/>
      <c r="J920" s="175"/>
      <c r="K920" s="175"/>
      <c r="L920" s="175"/>
      <c r="M920" s="175"/>
      <c r="N920" s="175"/>
      <c r="O920" s="175"/>
      <c r="P920" s="175"/>
      <c r="Q920" s="175"/>
      <c r="R920" s="175"/>
      <c r="S920" s="175"/>
      <c r="T920" s="175"/>
      <c r="U920" s="175"/>
      <c r="V920" s="175"/>
      <c r="W920" s="175"/>
      <c r="X920" s="175"/>
      <c r="Y920" s="175"/>
      <c r="Z920" s="175"/>
      <c r="AA920" s="175"/>
      <c r="AB920" s="175"/>
      <c r="AC920" s="175"/>
      <c r="AD920" s="175"/>
      <c r="AE920" s="175"/>
      <c r="AF920" s="175"/>
      <c r="AG920" s="175"/>
      <c r="AH920" s="175"/>
      <c r="AI920" s="175"/>
      <c r="AJ920" s="175"/>
      <c r="AK920" s="175"/>
      <c r="AL920" s="175"/>
      <c r="AM920" s="175"/>
      <c r="AN920" s="175"/>
      <c r="AO920" s="175"/>
      <c r="AP920" s="175"/>
      <c r="AQ920" s="175"/>
      <c r="AR920" s="175"/>
    </row>
    <row r="921" spans="1:44" ht="102" hidden="1" x14ac:dyDescent="0.3">
      <c r="A921" s="175"/>
      <c r="B921" s="185" t="s">
        <v>4636</v>
      </c>
      <c r="C921" s="182"/>
      <c r="D921" s="183">
        <v>687.2</v>
      </c>
      <c r="E921" s="184">
        <v>687.2</v>
      </c>
      <c r="F921" s="186" t="s">
        <v>2739</v>
      </c>
      <c r="G921" s="181" t="s">
        <v>1982</v>
      </c>
      <c r="H921" s="182" t="s">
        <v>1983</v>
      </c>
      <c r="I921" s="175"/>
      <c r="J921" s="175"/>
      <c r="K921" s="175"/>
      <c r="L921" s="175"/>
      <c r="M921" s="175"/>
      <c r="N921" s="175"/>
      <c r="O921" s="175"/>
      <c r="P921" s="175"/>
      <c r="Q921" s="175"/>
      <c r="R921" s="175"/>
      <c r="S921" s="175"/>
      <c r="T921" s="175"/>
      <c r="U921" s="175"/>
      <c r="V921" s="175"/>
      <c r="W921" s="175"/>
      <c r="X921" s="175"/>
      <c r="Y921" s="175"/>
      <c r="Z921" s="175"/>
      <c r="AA921" s="175"/>
      <c r="AB921" s="175"/>
      <c r="AC921" s="175"/>
      <c r="AD921" s="175"/>
      <c r="AE921" s="175"/>
      <c r="AF921" s="175"/>
      <c r="AG921" s="175"/>
      <c r="AH921" s="175"/>
      <c r="AI921" s="175"/>
      <c r="AJ921" s="175"/>
      <c r="AK921" s="175"/>
      <c r="AL921" s="175"/>
      <c r="AM921" s="175"/>
      <c r="AN921" s="175"/>
      <c r="AO921" s="175"/>
      <c r="AP921" s="175"/>
      <c r="AQ921" s="175"/>
      <c r="AR921" s="175"/>
    </row>
    <row r="922" spans="1:44" ht="102" hidden="1" x14ac:dyDescent="0.3">
      <c r="A922" s="175"/>
      <c r="B922" s="186" t="s">
        <v>2739</v>
      </c>
      <c r="C922" s="187"/>
      <c r="D922" s="183">
        <v>687.2</v>
      </c>
      <c r="E922" s="184">
        <v>687.2</v>
      </c>
      <c r="F922" s="181" t="s">
        <v>1982</v>
      </c>
      <c r="G922" s="185" t="s">
        <v>4636</v>
      </c>
      <c r="H922" s="182"/>
      <c r="I922" s="175"/>
      <c r="J922" s="175"/>
      <c r="K922" s="175"/>
      <c r="L922" s="175"/>
      <c r="M922" s="175"/>
      <c r="N922" s="175"/>
      <c r="O922" s="175"/>
      <c r="P922" s="175"/>
      <c r="Q922" s="175"/>
      <c r="R922" s="175"/>
      <c r="S922" s="175"/>
      <c r="T922" s="175"/>
      <c r="U922" s="175"/>
      <c r="V922" s="175"/>
      <c r="W922" s="175"/>
      <c r="X922" s="175"/>
      <c r="Y922" s="175"/>
      <c r="Z922" s="175"/>
      <c r="AA922" s="175"/>
      <c r="AB922" s="175"/>
      <c r="AC922" s="175"/>
      <c r="AD922" s="175"/>
      <c r="AE922" s="175"/>
      <c r="AF922" s="175"/>
      <c r="AG922" s="175"/>
      <c r="AH922" s="175"/>
      <c r="AI922" s="175"/>
      <c r="AJ922" s="175"/>
      <c r="AK922" s="175"/>
      <c r="AL922" s="175"/>
      <c r="AM922" s="175"/>
      <c r="AN922" s="175"/>
      <c r="AO922" s="175"/>
      <c r="AP922" s="175"/>
      <c r="AQ922" s="175"/>
      <c r="AR922" s="175"/>
    </row>
    <row r="923" spans="1:44" ht="102" x14ac:dyDescent="0.3">
      <c r="A923" s="175"/>
      <c r="B923" s="181" t="s">
        <v>1982</v>
      </c>
      <c r="C923" s="182" t="s">
        <v>1983</v>
      </c>
      <c r="D923" s="183">
        <v>571.23</v>
      </c>
      <c r="E923" s="184">
        <v>571.23</v>
      </c>
      <c r="F923" s="185" t="s">
        <v>4636</v>
      </c>
      <c r="G923" s="186" t="s">
        <v>2740</v>
      </c>
      <c r="H923" s="187"/>
      <c r="I923" s="175"/>
      <c r="J923" s="175"/>
      <c r="K923" s="175"/>
      <c r="L923" s="175"/>
      <c r="M923" s="175"/>
      <c r="N923" s="175"/>
      <c r="O923" s="175"/>
      <c r="P923" s="175"/>
      <c r="Q923" s="175"/>
      <c r="R923" s="175"/>
      <c r="S923" s="175"/>
      <c r="T923" s="175"/>
      <c r="U923" s="175"/>
      <c r="V923" s="175"/>
      <c r="W923" s="175"/>
      <c r="X923" s="175"/>
      <c r="Y923" s="175"/>
      <c r="Z923" s="175"/>
      <c r="AA923" s="175"/>
      <c r="AB923" s="175"/>
      <c r="AC923" s="175"/>
      <c r="AD923" s="175"/>
      <c r="AE923" s="175"/>
      <c r="AF923" s="175"/>
      <c r="AG923" s="175"/>
      <c r="AH923" s="175"/>
      <c r="AI923" s="175"/>
      <c r="AJ923" s="175"/>
      <c r="AK923" s="175"/>
      <c r="AL923" s="175"/>
      <c r="AM923" s="175"/>
      <c r="AN923" s="175"/>
      <c r="AO923" s="175"/>
      <c r="AP923" s="175"/>
      <c r="AQ923" s="175"/>
      <c r="AR923" s="175"/>
    </row>
    <row r="924" spans="1:44" ht="102" hidden="1" x14ac:dyDescent="0.3">
      <c r="A924" s="175"/>
      <c r="B924" s="185" t="s">
        <v>4636</v>
      </c>
      <c r="C924" s="182"/>
      <c r="D924" s="183">
        <v>571.23</v>
      </c>
      <c r="E924" s="184">
        <v>571.23</v>
      </c>
      <c r="F924" s="186" t="s">
        <v>2740</v>
      </c>
      <c r="G924" s="181" t="s">
        <v>2075</v>
      </c>
      <c r="H924" s="182" t="s">
        <v>2076</v>
      </c>
      <c r="I924" s="175"/>
      <c r="J924" s="175"/>
      <c r="K924" s="175"/>
      <c r="L924" s="175"/>
      <c r="M924" s="175"/>
      <c r="N924" s="175"/>
      <c r="O924" s="175"/>
      <c r="P924" s="175"/>
      <c r="Q924" s="175"/>
      <c r="R924" s="175"/>
      <c r="S924" s="175"/>
      <c r="T924" s="175"/>
      <c r="U924" s="175"/>
      <c r="V924" s="175"/>
      <c r="W924" s="175"/>
      <c r="X924" s="175"/>
      <c r="Y924" s="175"/>
      <c r="Z924" s="175"/>
      <c r="AA924" s="175"/>
      <c r="AB924" s="175"/>
      <c r="AC924" s="175"/>
      <c r="AD924" s="175"/>
      <c r="AE924" s="175"/>
      <c r="AF924" s="175"/>
      <c r="AG924" s="175"/>
      <c r="AH924" s="175"/>
      <c r="AI924" s="175"/>
      <c r="AJ924" s="175"/>
      <c r="AK924" s="175"/>
      <c r="AL924" s="175"/>
      <c r="AM924" s="175"/>
      <c r="AN924" s="175"/>
      <c r="AO924" s="175"/>
      <c r="AP924" s="175"/>
      <c r="AQ924" s="175"/>
      <c r="AR924" s="175"/>
    </row>
    <row r="925" spans="1:44" ht="102" hidden="1" x14ac:dyDescent="0.3">
      <c r="A925" s="175"/>
      <c r="B925" s="186" t="s">
        <v>2740</v>
      </c>
      <c r="C925" s="187"/>
      <c r="D925" s="183">
        <v>571.23</v>
      </c>
      <c r="E925" s="184">
        <v>571.23</v>
      </c>
      <c r="F925" s="181" t="s">
        <v>2075</v>
      </c>
      <c r="G925" s="185" t="s">
        <v>4636</v>
      </c>
      <c r="H925" s="182"/>
      <c r="I925" s="175"/>
      <c r="J925" s="175"/>
      <c r="K925" s="175"/>
      <c r="L925" s="175"/>
      <c r="M925" s="175"/>
      <c r="N925" s="175"/>
      <c r="O925" s="175"/>
      <c r="P925" s="175"/>
      <c r="Q925" s="175"/>
      <c r="R925" s="175"/>
      <c r="S925" s="175"/>
      <c r="T925" s="175"/>
      <c r="U925" s="175"/>
      <c r="V925" s="175"/>
      <c r="W925" s="175"/>
      <c r="X925" s="175"/>
      <c r="Y925" s="175"/>
      <c r="Z925" s="175"/>
      <c r="AA925" s="175"/>
      <c r="AB925" s="175"/>
      <c r="AC925" s="175"/>
      <c r="AD925" s="175"/>
      <c r="AE925" s="175"/>
      <c r="AF925" s="175"/>
      <c r="AG925" s="175"/>
      <c r="AH925" s="175"/>
      <c r="AI925" s="175"/>
      <c r="AJ925" s="175"/>
      <c r="AK925" s="175"/>
      <c r="AL925" s="175"/>
      <c r="AM925" s="175"/>
      <c r="AN925" s="175"/>
      <c r="AO925" s="175"/>
      <c r="AP925" s="175"/>
      <c r="AQ925" s="175"/>
      <c r="AR925" s="175"/>
    </row>
    <row r="926" spans="1:44" ht="102" x14ac:dyDescent="0.3">
      <c r="A926" s="175"/>
      <c r="B926" s="181" t="s">
        <v>2075</v>
      </c>
      <c r="C926" s="182" t="s">
        <v>2076</v>
      </c>
      <c r="D926" s="183">
        <v>635.66</v>
      </c>
      <c r="E926" s="184">
        <v>635.66</v>
      </c>
      <c r="F926" s="185" t="s">
        <v>4636</v>
      </c>
      <c r="G926" s="186" t="s">
        <v>2741</v>
      </c>
      <c r="H926" s="187"/>
      <c r="I926" s="175"/>
      <c r="J926" s="175"/>
      <c r="K926" s="175"/>
      <c r="L926" s="175"/>
      <c r="M926" s="175"/>
      <c r="N926" s="175"/>
      <c r="O926" s="175"/>
      <c r="P926" s="175"/>
      <c r="Q926" s="175"/>
      <c r="R926" s="175"/>
      <c r="S926" s="175"/>
      <c r="T926" s="175"/>
      <c r="U926" s="175"/>
      <c r="V926" s="175"/>
      <c r="W926" s="175"/>
      <c r="X926" s="175"/>
      <c r="Y926" s="175"/>
      <c r="Z926" s="175"/>
      <c r="AA926" s="175"/>
      <c r="AB926" s="175"/>
      <c r="AC926" s="175"/>
      <c r="AD926" s="175"/>
      <c r="AE926" s="175"/>
      <c r="AF926" s="175"/>
      <c r="AG926" s="175"/>
      <c r="AH926" s="175"/>
      <c r="AI926" s="175"/>
      <c r="AJ926" s="175"/>
      <c r="AK926" s="175"/>
      <c r="AL926" s="175"/>
      <c r="AM926" s="175"/>
      <c r="AN926" s="175"/>
      <c r="AO926" s="175"/>
      <c r="AP926" s="175"/>
      <c r="AQ926" s="175"/>
      <c r="AR926" s="175"/>
    </row>
    <row r="927" spans="1:44" ht="102" hidden="1" x14ac:dyDescent="0.3">
      <c r="A927" s="175"/>
      <c r="B927" s="185" t="s">
        <v>4636</v>
      </c>
      <c r="C927" s="182"/>
      <c r="D927" s="183">
        <v>635.66</v>
      </c>
      <c r="E927" s="184">
        <v>635.66</v>
      </c>
      <c r="F927" s="186" t="s">
        <v>2741</v>
      </c>
      <c r="G927" s="181" t="s">
        <v>876</v>
      </c>
      <c r="H927" s="182" t="s">
        <v>877</v>
      </c>
      <c r="I927" s="175"/>
      <c r="J927" s="175"/>
      <c r="K927" s="175"/>
      <c r="L927" s="175"/>
      <c r="M927" s="175"/>
      <c r="N927" s="175"/>
      <c r="O927" s="175"/>
      <c r="P927" s="175"/>
      <c r="Q927" s="175"/>
      <c r="R927" s="175"/>
      <c r="S927" s="175"/>
      <c r="T927" s="175"/>
      <c r="U927" s="175"/>
      <c r="V927" s="175"/>
      <c r="W927" s="175"/>
      <c r="X927" s="175"/>
      <c r="Y927" s="175"/>
      <c r="Z927" s="175"/>
      <c r="AA927" s="175"/>
      <c r="AB927" s="175"/>
      <c r="AC927" s="175"/>
      <c r="AD927" s="175"/>
      <c r="AE927" s="175"/>
      <c r="AF927" s="175"/>
      <c r="AG927" s="175"/>
      <c r="AH927" s="175"/>
      <c r="AI927" s="175"/>
      <c r="AJ927" s="175"/>
      <c r="AK927" s="175"/>
      <c r="AL927" s="175"/>
      <c r="AM927" s="175"/>
      <c r="AN927" s="175"/>
      <c r="AO927" s="175"/>
      <c r="AP927" s="175"/>
      <c r="AQ927" s="175"/>
      <c r="AR927" s="175"/>
    </row>
    <row r="928" spans="1:44" ht="102" hidden="1" x14ac:dyDescent="0.3">
      <c r="A928" s="175"/>
      <c r="B928" s="186" t="s">
        <v>2741</v>
      </c>
      <c r="C928" s="187"/>
      <c r="D928" s="183">
        <v>635.66</v>
      </c>
      <c r="E928" s="184">
        <v>635.66</v>
      </c>
      <c r="F928" s="181" t="s">
        <v>876</v>
      </c>
      <c r="G928" s="185" t="s">
        <v>4636</v>
      </c>
      <c r="H928" s="182"/>
      <c r="I928" s="175"/>
      <c r="J928" s="175"/>
      <c r="K928" s="175"/>
      <c r="L928" s="175"/>
      <c r="M928" s="175"/>
      <c r="N928" s="175"/>
      <c r="O928" s="175"/>
      <c r="P928" s="175"/>
      <c r="Q928" s="175"/>
      <c r="R928" s="175"/>
      <c r="S928" s="175"/>
      <c r="T928" s="175"/>
      <c r="U928" s="175"/>
      <c r="V928" s="175"/>
      <c r="W928" s="175"/>
      <c r="X928" s="175"/>
      <c r="Y928" s="175"/>
      <c r="Z928" s="175"/>
      <c r="AA928" s="175"/>
      <c r="AB928" s="175"/>
      <c r="AC928" s="175"/>
      <c r="AD928" s="175"/>
      <c r="AE928" s="175"/>
      <c r="AF928" s="175"/>
      <c r="AG928" s="175"/>
      <c r="AH928" s="175"/>
      <c r="AI928" s="175"/>
      <c r="AJ928" s="175"/>
      <c r="AK928" s="175"/>
      <c r="AL928" s="175"/>
      <c r="AM928" s="175"/>
      <c r="AN928" s="175"/>
      <c r="AO928" s="175"/>
      <c r="AP928" s="175"/>
      <c r="AQ928" s="175"/>
      <c r="AR928" s="175"/>
    </row>
    <row r="929" spans="1:44" ht="102" x14ac:dyDescent="0.3">
      <c r="A929" s="175"/>
      <c r="B929" s="181" t="s">
        <v>876</v>
      </c>
      <c r="C929" s="182" t="s">
        <v>877</v>
      </c>
      <c r="D929" s="183">
        <v>579.82000000000005</v>
      </c>
      <c r="E929" s="184">
        <v>579.82000000000005</v>
      </c>
      <c r="F929" s="185" t="s">
        <v>4636</v>
      </c>
      <c r="G929" s="186" t="s">
        <v>2742</v>
      </c>
      <c r="H929" s="187"/>
      <c r="I929" s="175"/>
      <c r="J929" s="175"/>
      <c r="K929" s="175"/>
      <c r="L929" s="175"/>
      <c r="M929" s="175"/>
      <c r="N929" s="175"/>
      <c r="O929" s="175"/>
      <c r="P929" s="175"/>
      <c r="Q929" s="175"/>
      <c r="R929" s="175"/>
      <c r="S929" s="175"/>
      <c r="T929" s="175"/>
      <c r="U929" s="175"/>
      <c r="V929" s="175"/>
      <c r="W929" s="175"/>
      <c r="X929" s="175"/>
      <c r="Y929" s="175"/>
      <c r="Z929" s="175"/>
      <c r="AA929" s="175"/>
      <c r="AB929" s="175"/>
      <c r="AC929" s="175"/>
      <c r="AD929" s="175"/>
      <c r="AE929" s="175"/>
      <c r="AF929" s="175"/>
      <c r="AG929" s="175"/>
      <c r="AH929" s="175"/>
      <c r="AI929" s="175"/>
      <c r="AJ929" s="175"/>
      <c r="AK929" s="175"/>
      <c r="AL929" s="175"/>
      <c r="AM929" s="175"/>
      <c r="AN929" s="175"/>
      <c r="AO929" s="175"/>
      <c r="AP929" s="175"/>
      <c r="AQ929" s="175"/>
      <c r="AR929" s="175"/>
    </row>
    <row r="930" spans="1:44" ht="102" hidden="1" x14ac:dyDescent="0.3">
      <c r="A930" s="175"/>
      <c r="B930" s="185" t="s">
        <v>4636</v>
      </c>
      <c r="C930" s="182"/>
      <c r="D930" s="183">
        <v>579.82000000000005</v>
      </c>
      <c r="E930" s="184">
        <v>579.82000000000005</v>
      </c>
      <c r="F930" s="186" t="s">
        <v>2742</v>
      </c>
      <c r="G930" s="181" t="s">
        <v>2261</v>
      </c>
      <c r="H930" s="182" t="s">
        <v>2262</v>
      </c>
      <c r="I930" s="175"/>
      <c r="J930" s="175"/>
      <c r="K930" s="175"/>
      <c r="L930" s="175"/>
      <c r="M930" s="175"/>
      <c r="N930" s="175"/>
      <c r="O930" s="175"/>
      <c r="P930" s="175"/>
      <c r="Q930" s="175"/>
      <c r="R930" s="175"/>
      <c r="S930" s="175"/>
      <c r="T930" s="175"/>
      <c r="U930" s="175"/>
      <c r="V930" s="175"/>
      <c r="W930" s="175"/>
      <c r="X930" s="175"/>
      <c r="Y930" s="175"/>
      <c r="Z930" s="175"/>
      <c r="AA930" s="175"/>
      <c r="AB930" s="175"/>
      <c r="AC930" s="175"/>
      <c r="AD930" s="175"/>
      <c r="AE930" s="175"/>
      <c r="AF930" s="175"/>
      <c r="AG930" s="175"/>
      <c r="AH930" s="175"/>
      <c r="AI930" s="175"/>
      <c r="AJ930" s="175"/>
      <c r="AK930" s="175"/>
      <c r="AL930" s="175"/>
      <c r="AM930" s="175"/>
      <c r="AN930" s="175"/>
      <c r="AO930" s="175"/>
      <c r="AP930" s="175"/>
      <c r="AQ930" s="175"/>
      <c r="AR930" s="175"/>
    </row>
    <row r="931" spans="1:44" ht="102" hidden="1" x14ac:dyDescent="0.3">
      <c r="A931" s="175"/>
      <c r="B931" s="186" t="s">
        <v>2742</v>
      </c>
      <c r="C931" s="187"/>
      <c r="D931" s="183">
        <v>579.82000000000005</v>
      </c>
      <c r="E931" s="184">
        <v>579.82000000000005</v>
      </c>
      <c r="F931" s="181" t="s">
        <v>2261</v>
      </c>
      <c r="G931" s="185" t="s">
        <v>4636</v>
      </c>
      <c r="H931" s="182"/>
      <c r="I931" s="175"/>
      <c r="J931" s="175"/>
      <c r="K931" s="175"/>
      <c r="L931" s="175"/>
      <c r="M931" s="175"/>
      <c r="N931" s="175"/>
      <c r="O931" s="175"/>
      <c r="P931" s="175"/>
      <c r="Q931" s="175"/>
      <c r="R931" s="175"/>
      <c r="S931" s="175"/>
      <c r="T931" s="175"/>
      <c r="U931" s="175"/>
      <c r="V931" s="175"/>
      <c r="W931" s="175"/>
      <c r="X931" s="175"/>
      <c r="Y931" s="175"/>
      <c r="Z931" s="175"/>
      <c r="AA931" s="175"/>
      <c r="AB931" s="175"/>
      <c r="AC931" s="175"/>
      <c r="AD931" s="175"/>
      <c r="AE931" s="175"/>
      <c r="AF931" s="175"/>
      <c r="AG931" s="175"/>
      <c r="AH931" s="175"/>
      <c r="AI931" s="175"/>
      <c r="AJ931" s="175"/>
      <c r="AK931" s="175"/>
      <c r="AL931" s="175"/>
      <c r="AM931" s="175"/>
      <c r="AN931" s="175"/>
      <c r="AO931" s="175"/>
      <c r="AP931" s="175"/>
      <c r="AQ931" s="175"/>
      <c r="AR931" s="175"/>
    </row>
    <row r="932" spans="1:44" ht="112.2" x14ac:dyDescent="0.3">
      <c r="A932" s="175"/>
      <c r="B932" s="181" t="s">
        <v>2261</v>
      </c>
      <c r="C932" s="182" t="s">
        <v>2262</v>
      </c>
      <c r="D932" s="183">
        <v>635.66</v>
      </c>
      <c r="E932" s="184">
        <v>635.66</v>
      </c>
      <c r="F932" s="185" t="s">
        <v>4636</v>
      </c>
      <c r="G932" s="186" t="s">
        <v>2743</v>
      </c>
      <c r="H932" s="187"/>
      <c r="I932" s="175"/>
      <c r="J932" s="175"/>
      <c r="K932" s="175"/>
      <c r="L932" s="175"/>
      <c r="M932" s="175"/>
      <c r="N932" s="175"/>
      <c r="O932" s="175"/>
      <c r="P932" s="175"/>
      <c r="Q932" s="175"/>
      <c r="R932" s="175"/>
      <c r="S932" s="175"/>
      <c r="T932" s="175"/>
      <c r="U932" s="175"/>
      <c r="V932" s="175"/>
      <c r="W932" s="175"/>
      <c r="X932" s="175"/>
      <c r="Y932" s="175"/>
      <c r="Z932" s="175"/>
      <c r="AA932" s="175"/>
      <c r="AB932" s="175"/>
      <c r="AC932" s="175"/>
      <c r="AD932" s="175"/>
      <c r="AE932" s="175"/>
      <c r="AF932" s="175"/>
      <c r="AG932" s="175"/>
      <c r="AH932" s="175"/>
      <c r="AI932" s="175"/>
      <c r="AJ932" s="175"/>
      <c r="AK932" s="175"/>
      <c r="AL932" s="175"/>
      <c r="AM932" s="175"/>
      <c r="AN932" s="175"/>
      <c r="AO932" s="175"/>
      <c r="AP932" s="175"/>
      <c r="AQ932" s="175"/>
      <c r="AR932" s="175"/>
    </row>
    <row r="933" spans="1:44" ht="112.2" hidden="1" x14ac:dyDescent="0.3">
      <c r="A933" s="175"/>
      <c r="B933" s="185" t="s">
        <v>4636</v>
      </c>
      <c r="C933" s="182"/>
      <c r="D933" s="183">
        <v>635.66</v>
      </c>
      <c r="E933" s="184">
        <v>635.66</v>
      </c>
      <c r="F933" s="186" t="s">
        <v>2743</v>
      </c>
      <c r="G933" s="181" t="s">
        <v>2239</v>
      </c>
      <c r="H933" s="182" t="s">
        <v>2240</v>
      </c>
      <c r="I933" s="175"/>
      <c r="J933" s="175"/>
      <c r="K933" s="175"/>
      <c r="L933" s="175"/>
      <c r="M933" s="175"/>
      <c r="N933" s="175"/>
      <c r="O933" s="175"/>
      <c r="P933" s="175"/>
      <c r="Q933" s="175"/>
      <c r="R933" s="175"/>
      <c r="S933" s="175"/>
      <c r="T933" s="175"/>
      <c r="U933" s="175"/>
      <c r="V933" s="175"/>
      <c r="W933" s="175"/>
      <c r="X933" s="175"/>
      <c r="Y933" s="175"/>
      <c r="Z933" s="175"/>
      <c r="AA933" s="175"/>
      <c r="AB933" s="175"/>
      <c r="AC933" s="175"/>
      <c r="AD933" s="175"/>
      <c r="AE933" s="175"/>
      <c r="AF933" s="175"/>
      <c r="AG933" s="175"/>
      <c r="AH933" s="175"/>
      <c r="AI933" s="175"/>
      <c r="AJ933" s="175"/>
      <c r="AK933" s="175"/>
      <c r="AL933" s="175"/>
      <c r="AM933" s="175"/>
      <c r="AN933" s="175"/>
      <c r="AO933" s="175"/>
      <c r="AP933" s="175"/>
      <c r="AQ933" s="175"/>
      <c r="AR933" s="175"/>
    </row>
    <row r="934" spans="1:44" ht="112.2" hidden="1" x14ac:dyDescent="0.3">
      <c r="A934" s="175"/>
      <c r="B934" s="186" t="s">
        <v>2743</v>
      </c>
      <c r="C934" s="187"/>
      <c r="D934" s="183">
        <v>635.66</v>
      </c>
      <c r="E934" s="184">
        <v>635.66</v>
      </c>
      <c r="F934" s="181" t="s">
        <v>2239</v>
      </c>
      <c r="G934" s="185" t="s">
        <v>4636</v>
      </c>
      <c r="H934" s="182"/>
      <c r="I934" s="175"/>
      <c r="J934" s="175"/>
      <c r="K934" s="175"/>
      <c r="L934" s="175"/>
      <c r="M934" s="175"/>
      <c r="N934" s="175"/>
      <c r="O934" s="175"/>
      <c r="P934" s="175"/>
      <c r="Q934" s="175"/>
      <c r="R934" s="175"/>
      <c r="S934" s="175"/>
      <c r="T934" s="175"/>
      <c r="U934" s="175"/>
      <c r="V934" s="175"/>
      <c r="W934" s="175"/>
      <c r="X934" s="175"/>
      <c r="Y934" s="175"/>
      <c r="Z934" s="175"/>
      <c r="AA934" s="175"/>
      <c r="AB934" s="175"/>
      <c r="AC934" s="175"/>
      <c r="AD934" s="175"/>
      <c r="AE934" s="175"/>
      <c r="AF934" s="175"/>
      <c r="AG934" s="175"/>
      <c r="AH934" s="175"/>
      <c r="AI934" s="175"/>
      <c r="AJ934" s="175"/>
      <c r="AK934" s="175"/>
      <c r="AL934" s="175"/>
      <c r="AM934" s="175"/>
      <c r="AN934" s="175"/>
      <c r="AO934" s="175"/>
      <c r="AP934" s="175"/>
      <c r="AQ934" s="175"/>
      <c r="AR934" s="175"/>
    </row>
    <row r="935" spans="1:44" ht="112.2" x14ac:dyDescent="0.3">
      <c r="A935" s="175"/>
      <c r="B935" s="181" t="s">
        <v>2239</v>
      </c>
      <c r="C935" s="182" t="s">
        <v>2240</v>
      </c>
      <c r="D935" s="183">
        <v>708.67</v>
      </c>
      <c r="E935" s="184">
        <v>708.67</v>
      </c>
      <c r="F935" s="185" t="s">
        <v>4636</v>
      </c>
      <c r="G935" s="186" t="s">
        <v>2744</v>
      </c>
      <c r="H935" s="187"/>
      <c r="I935" s="175"/>
      <c r="J935" s="175"/>
      <c r="K935" s="175"/>
      <c r="L935" s="175"/>
      <c r="M935" s="175"/>
      <c r="N935" s="175"/>
      <c r="O935" s="175"/>
      <c r="P935" s="175"/>
      <c r="Q935" s="175"/>
      <c r="R935" s="175"/>
      <c r="S935" s="175"/>
      <c r="T935" s="175"/>
      <c r="U935" s="175"/>
      <c r="V935" s="175"/>
      <c r="W935" s="175"/>
      <c r="X935" s="175"/>
      <c r="Y935" s="175"/>
      <c r="Z935" s="175"/>
      <c r="AA935" s="175"/>
      <c r="AB935" s="175"/>
      <c r="AC935" s="175"/>
      <c r="AD935" s="175"/>
      <c r="AE935" s="175"/>
      <c r="AF935" s="175"/>
      <c r="AG935" s="175"/>
      <c r="AH935" s="175"/>
      <c r="AI935" s="175"/>
      <c r="AJ935" s="175"/>
      <c r="AK935" s="175"/>
      <c r="AL935" s="175"/>
      <c r="AM935" s="175"/>
      <c r="AN935" s="175"/>
      <c r="AO935" s="175"/>
      <c r="AP935" s="175"/>
      <c r="AQ935" s="175"/>
      <c r="AR935" s="175"/>
    </row>
    <row r="936" spans="1:44" ht="112.2" hidden="1" x14ac:dyDescent="0.3">
      <c r="A936" s="175"/>
      <c r="B936" s="185" t="s">
        <v>4636</v>
      </c>
      <c r="C936" s="182"/>
      <c r="D936" s="183">
        <v>708.67</v>
      </c>
      <c r="E936" s="184">
        <v>708.67</v>
      </c>
      <c r="F936" s="186" t="s">
        <v>2744</v>
      </c>
      <c r="G936" s="181" t="s">
        <v>945</v>
      </c>
      <c r="H936" s="182" t="s">
        <v>946</v>
      </c>
      <c r="I936" s="175"/>
      <c r="J936" s="175"/>
      <c r="K936" s="175"/>
      <c r="L936" s="175"/>
      <c r="M936" s="175"/>
      <c r="N936" s="175"/>
      <c r="O936" s="175"/>
      <c r="P936" s="175"/>
      <c r="Q936" s="175"/>
      <c r="R936" s="175"/>
      <c r="S936" s="175"/>
      <c r="T936" s="175"/>
      <c r="U936" s="175"/>
      <c r="V936" s="175"/>
      <c r="W936" s="175"/>
      <c r="X936" s="175"/>
      <c r="Y936" s="175"/>
      <c r="Z936" s="175"/>
      <c r="AA936" s="175"/>
      <c r="AB936" s="175"/>
      <c r="AC936" s="175"/>
      <c r="AD936" s="175"/>
      <c r="AE936" s="175"/>
      <c r="AF936" s="175"/>
      <c r="AG936" s="175"/>
      <c r="AH936" s="175"/>
      <c r="AI936" s="175"/>
      <c r="AJ936" s="175"/>
      <c r="AK936" s="175"/>
      <c r="AL936" s="175"/>
      <c r="AM936" s="175"/>
      <c r="AN936" s="175"/>
      <c r="AO936" s="175"/>
      <c r="AP936" s="175"/>
      <c r="AQ936" s="175"/>
      <c r="AR936" s="175"/>
    </row>
    <row r="937" spans="1:44" ht="112.2" hidden="1" x14ac:dyDescent="0.3">
      <c r="A937" s="175"/>
      <c r="B937" s="186" t="s">
        <v>2744</v>
      </c>
      <c r="C937" s="187"/>
      <c r="D937" s="183">
        <v>708.67</v>
      </c>
      <c r="E937" s="184">
        <v>708.67</v>
      </c>
      <c r="F937" s="181" t="s">
        <v>945</v>
      </c>
      <c r="G937" s="185" t="s">
        <v>4636</v>
      </c>
      <c r="H937" s="182"/>
      <c r="I937" s="175"/>
      <c r="J937" s="175"/>
      <c r="K937" s="175"/>
      <c r="L937" s="175"/>
      <c r="M937" s="175"/>
      <c r="N937" s="175"/>
      <c r="O937" s="175"/>
      <c r="P937" s="175"/>
      <c r="Q937" s="175"/>
      <c r="R937" s="175"/>
      <c r="S937" s="175"/>
      <c r="T937" s="175"/>
      <c r="U937" s="175"/>
      <c r="V937" s="175"/>
      <c r="W937" s="175"/>
      <c r="X937" s="175"/>
      <c r="Y937" s="175"/>
      <c r="Z937" s="175"/>
      <c r="AA937" s="175"/>
      <c r="AB937" s="175"/>
      <c r="AC937" s="175"/>
      <c r="AD937" s="175"/>
      <c r="AE937" s="175"/>
      <c r="AF937" s="175"/>
      <c r="AG937" s="175"/>
      <c r="AH937" s="175"/>
      <c r="AI937" s="175"/>
      <c r="AJ937" s="175"/>
      <c r="AK937" s="175"/>
      <c r="AL937" s="175"/>
      <c r="AM937" s="175"/>
      <c r="AN937" s="175"/>
      <c r="AO937" s="175"/>
      <c r="AP937" s="175"/>
      <c r="AQ937" s="175"/>
      <c r="AR937" s="175"/>
    </row>
    <row r="938" spans="1:44" ht="112.2" x14ac:dyDescent="0.3">
      <c r="A938" s="175"/>
      <c r="B938" s="181" t="s">
        <v>945</v>
      </c>
      <c r="C938" s="182" t="s">
        <v>946</v>
      </c>
      <c r="D938" s="183">
        <v>841.82</v>
      </c>
      <c r="E938" s="184">
        <v>841.82</v>
      </c>
      <c r="F938" s="185" t="s">
        <v>4636</v>
      </c>
      <c r="G938" s="186" t="s">
        <v>2745</v>
      </c>
      <c r="H938" s="187"/>
      <c r="I938" s="175"/>
      <c r="J938" s="175"/>
      <c r="K938" s="175"/>
      <c r="L938" s="175"/>
      <c r="M938" s="175"/>
      <c r="N938" s="175"/>
      <c r="O938" s="175"/>
      <c r="P938" s="175"/>
      <c r="Q938" s="175"/>
      <c r="R938" s="175"/>
      <c r="S938" s="175"/>
      <c r="T938" s="175"/>
      <c r="U938" s="175"/>
      <c r="V938" s="175"/>
      <c r="W938" s="175"/>
      <c r="X938" s="175"/>
      <c r="Y938" s="175"/>
      <c r="Z938" s="175"/>
      <c r="AA938" s="175"/>
      <c r="AB938" s="175"/>
      <c r="AC938" s="175"/>
      <c r="AD938" s="175"/>
      <c r="AE938" s="175"/>
      <c r="AF938" s="175"/>
      <c r="AG938" s="175"/>
      <c r="AH938" s="175"/>
      <c r="AI938" s="175"/>
      <c r="AJ938" s="175"/>
      <c r="AK938" s="175"/>
      <c r="AL938" s="175"/>
      <c r="AM938" s="175"/>
      <c r="AN938" s="175"/>
      <c r="AO938" s="175"/>
      <c r="AP938" s="175"/>
      <c r="AQ938" s="175"/>
      <c r="AR938" s="175"/>
    </row>
    <row r="939" spans="1:44" ht="112.2" hidden="1" x14ac:dyDescent="0.3">
      <c r="A939" s="175"/>
      <c r="B939" s="185" t="s">
        <v>4636</v>
      </c>
      <c r="C939" s="182"/>
      <c r="D939" s="183">
        <v>841.82</v>
      </c>
      <c r="E939" s="184">
        <v>841.82</v>
      </c>
      <c r="F939" s="186" t="s">
        <v>2745</v>
      </c>
      <c r="G939" s="181" t="s">
        <v>3975</v>
      </c>
      <c r="H939" s="182" t="s">
        <v>1942</v>
      </c>
      <c r="I939" s="175"/>
      <c r="J939" s="175"/>
      <c r="K939" s="175"/>
      <c r="L939" s="175"/>
      <c r="M939" s="175"/>
      <c r="N939" s="175"/>
      <c r="O939" s="175"/>
      <c r="P939" s="175"/>
      <c r="Q939" s="175"/>
      <c r="R939" s="175"/>
      <c r="S939" s="175"/>
      <c r="T939" s="175"/>
      <c r="U939" s="175"/>
      <c r="V939" s="175"/>
      <c r="W939" s="175"/>
      <c r="X939" s="175"/>
      <c r="Y939" s="175"/>
      <c r="Z939" s="175"/>
      <c r="AA939" s="175"/>
      <c r="AB939" s="175"/>
      <c r="AC939" s="175"/>
      <c r="AD939" s="175"/>
      <c r="AE939" s="175"/>
      <c r="AF939" s="175"/>
      <c r="AG939" s="175"/>
      <c r="AH939" s="175"/>
      <c r="AI939" s="175"/>
      <c r="AJ939" s="175"/>
      <c r="AK939" s="175"/>
      <c r="AL939" s="175"/>
      <c r="AM939" s="175"/>
      <c r="AN939" s="175"/>
      <c r="AO939" s="175"/>
      <c r="AP939" s="175"/>
      <c r="AQ939" s="175"/>
      <c r="AR939" s="175"/>
    </row>
    <row r="940" spans="1:44" ht="112.2" hidden="1" x14ac:dyDescent="0.3">
      <c r="A940" s="175"/>
      <c r="B940" s="186" t="s">
        <v>2745</v>
      </c>
      <c r="C940" s="187"/>
      <c r="D940" s="183">
        <v>841.82</v>
      </c>
      <c r="E940" s="184">
        <v>841.82</v>
      </c>
      <c r="F940" s="181" t="s">
        <v>3975</v>
      </c>
      <c r="G940" s="185" t="s">
        <v>4636</v>
      </c>
      <c r="H940" s="182"/>
      <c r="I940" s="175"/>
      <c r="J940" s="175"/>
      <c r="K940" s="175"/>
      <c r="L940" s="175"/>
      <c r="M940" s="175"/>
      <c r="N940" s="175"/>
      <c r="O940" s="175"/>
      <c r="P940" s="175"/>
      <c r="Q940" s="175"/>
      <c r="R940" s="175"/>
      <c r="S940" s="175"/>
      <c r="T940" s="175"/>
      <c r="U940" s="175"/>
      <c r="V940" s="175"/>
      <c r="W940" s="175"/>
      <c r="X940" s="175"/>
      <c r="Y940" s="175"/>
      <c r="Z940" s="175"/>
      <c r="AA940" s="175"/>
      <c r="AB940" s="175"/>
      <c r="AC940" s="175"/>
      <c r="AD940" s="175"/>
      <c r="AE940" s="175"/>
      <c r="AF940" s="175"/>
      <c r="AG940" s="175"/>
      <c r="AH940" s="175"/>
      <c r="AI940" s="175"/>
      <c r="AJ940" s="175"/>
      <c r="AK940" s="175"/>
      <c r="AL940" s="175"/>
      <c r="AM940" s="175"/>
      <c r="AN940" s="175"/>
      <c r="AO940" s="175"/>
      <c r="AP940" s="175"/>
      <c r="AQ940" s="175"/>
      <c r="AR940" s="175"/>
    </row>
    <row r="941" spans="1:44" ht="102" x14ac:dyDescent="0.3">
      <c r="A941" s="175"/>
      <c r="B941" s="181" t="s">
        <v>3975</v>
      </c>
      <c r="C941" s="182" t="s">
        <v>1942</v>
      </c>
      <c r="D941" s="183">
        <v>167.5</v>
      </c>
      <c r="E941" s="184">
        <v>167.5</v>
      </c>
      <c r="F941" s="185" t="s">
        <v>4636</v>
      </c>
      <c r="G941" s="186" t="s">
        <v>4605</v>
      </c>
      <c r="H941" s="187"/>
      <c r="I941" s="175"/>
      <c r="J941" s="175"/>
      <c r="K941" s="175"/>
      <c r="L941" s="175"/>
      <c r="M941" s="175"/>
      <c r="N941" s="175"/>
      <c r="O941" s="175"/>
      <c r="P941" s="175"/>
      <c r="Q941" s="175"/>
      <c r="R941" s="175"/>
      <c r="S941" s="175"/>
      <c r="T941" s="175"/>
      <c r="U941" s="175"/>
      <c r="V941" s="175"/>
      <c r="W941" s="175"/>
      <c r="X941" s="175"/>
      <c r="Y941" s="175"/>
      <c r="Z941" s="175"/>
      <c r="AA941" s="175"/>
      <c r="AB941" s="175"/>
      <c r="AC941" s="175"/>
      <c r="AD941" s="175"/>
      <c r="AE941" s="175"/>
      <c r="AF941" s="175"/>
      <c r="AG941" s="175"/>
      <c r="AH941" s="175"/>
      <c r="AI941" s="175"/>
      <c r="AJ941" s="175"/>
      <c r="AK941" s="175"/>
      <c r="AL941" s="175"/>
      <c r="AM941" s="175"/>
      <c r="AN941" s="175"/>
      <c r="AO941" s="175"/>
      <c r="AP941" s="175"/>
      <c r="AQ941" s="175"/>
      <c r="AR941" s="175"/>
    </row>
    <row r="942" spans="1:44" ht="102" hidden="1" x14ac:dyDescent="0.3">
      <c r="A942" s="175"/>
      <c r="B942" s="185" t="s">
        <v>4636</v>
      </c>
      <c r="C942" s="182"/>
      <c r="D942" s="183">
        <v>167.5</v>
      </c>
      <c r="E942" s="184">
        <v>167.5</v>
      </c>
      <c r="F942" s="186" t="s">
        <v>4605</v>
      </c>
      <c r="G942" s="181" t="s">
        <v>2633</v>
      </c>
      <c r="H942" s="182" t="s">
        <v>2131</v>
      </c>
      <c r="I942" s="175"/>
      <c r="J942" s="175"/>
      <c r="K942" s="175"/>
      <c r="L942" s="175"/>
      <c r="M942" s="175"/>
      <c r="N942" s="175"/>
      <c r="O942" s="175"/>
      <c r="P942" s="175"/>
      <c r="Q942" s="175"/>
      <c r="R942" s="175"/>
      <c r="S942" s="175"/>
      <c r="T942" s="175"/>
      <c r="U942" s="175"/>
      <c r="V942" s="175"/>
      <c r="W942" s="175"/>
      <c r="X942" s="175"/>
      <c r="Y942" s="175"/>
      <c r="Z942" s="175"/>
      <c r="AA942" s="175"/>
      <c r="AB942" s="175"/>
      <c r="AC942" s="175"/>
      <c r="AD942" s="175"/>
      <c r="AE942" s="175"/>
      <c r="AF942" s="175"/>
      <c r="AG942" s="175"/>
      <c r="AH942" s="175"/>
      <c r="AI942" s="175"/>
      <c r="AJ942" s="175"/>
      <c r="AK942" s="175"/>
      <c r="AL942" s="175"/>
      <c r="AM942" s="175"/>
      <c r="AN942" s="175"/>
      <c r="AO942" s="175"/>
      <c r="AP942" s="175"/>
      <c r="AQ942" s="175"/>
      <c r="AR942" s="175"/>
    </row>
    <row r="943" spans="1:44" ht="102" hidden="1" x14ac:dyDescent="0.3">
      <c r="A943" s="175"/>
      <c r="B943" s="186" t="s">
        <v>4605</v>
      </c>
      <c r="C943" s="187"/>
      <c r="D943" s="183">
        <v>167.5</v>
      </c>
      <c r="E943" s="184">
        <v>167.5</v>
      </c>
      <c r="F943" s="181" t="s">
        <v>2633</v>
      </c>
      <c r="G943" s="185" t="s">
        <v>4636</v>
      </c>
      <c r="H943" s="182"/>
      <c r="I943" s="175"/>
      <c r="J943" s="175"/>
      <c r="K943" s="175"/>
      <c r="L943" s="175"/>
      <c r="M943" s="175"/>
      <c r="N943" s="175"/>
      <c r="O943" s="175"/>
      <c r="P943" s="175"/>
      <c r="Q943" s="175"/>
      <c r="R943" s="175"/>
      <c r="S943" s="175"/>
      <c r="T943" s="175"/>
      <c r="U943" s="175"/>
      <c r="V943" s="175"/>
      <c r="W943" s="175"/>
      <c r="X943" s="175"/>
      <c r="Y943" s="175"/>
      <c r="Z943" s="175"/>
      <c r="AA943" s="175"/>
      <c r="AB943" s="175"/>
      <c r="AC943" s="175"/>
      <c r="AD943" s="175"/>
      <c r="AE943" s="175"/>
      <c r="AF943" s="175"/>
      <c r="AG943" s="175"/>
      <c r="AH943" s="175"/>
      <c r="AI943" s="175"/>
      <c r="AJ943" s="175"/>
      <c r="AK943" s="175"/>
      <c r="AL943" s="175"/>
      <c r="AM943" s="175"/>
      <c r="AN943" s="175"/>
      <c r="AO943" s="175"/>
      <c r="AP943" s="175"/>
      <c r="AQ943" s="175"/>
      <c r="AR943" s="175"/>
    </row>
    <row r="944" spans="1:44" ht="102" x14ac:dyDescent="0.3">
      <c r="A944" s="175"/>
      <c r="B944" s="181" t="s">
        <v>2633</v>
      </c>
      <c r="C944" s="182" t="s">
        <v>2131</v>
      </c>
      <c r="D944" s="183">
        <v>158.91</v>
      </c>
      <c r="E944" s="184">
        <v>158.91</v>
      </c>
      <c r="F944" s="185" t="s">
        <v>4636</v>
      </c>
      <c r="G944" s="186" t="s">
        <v>3925</v>
      </c>
      <c r="H944" s="187"/>
      <c r="I944" s="175"/>
      <c r="J944" s="175"/>
      <c r="K944" s="175"/>
      <c r="L944" s="175"/>
      <c r="M944" s="175"/>
      <c r="N944" s="175"/>
      <c r="O944" s="175"/>
      <c r="P944" s="175"/>
      <c r="Q944" s="175"/>
      <c r="R944" s="175"/>
      <c r="S944" s="175"/>
      <c r="T944" s="175"/>
      <c r="U944" s="175"/>
      <c r="V944" s="175"/>
      <c r="W944" s="175"/>
      <c r="X944" s="175"/>
      <c r="Y944" s="175"/>
      <c r="Z944" s="175"/>
      <c r="AA944" s="175"/>
      <c r="AB944" s="175"/>
      <c r="AC944" s="175"/>
      <c r="AD944" s="175"/>
      <c r="AE944" s="175"/>
      <c r="AF944" s="175"/>
      <c r="AG944" s="175"/>
      <c r="AH944" s="175"/>
      <c r="AI944" s="175"/>
      <c r="AJ944" s="175"/>
      <c r="AK944" s="175"/>
      <c r="AL944" s="175"/>
      <c r="AM944" s="175"/>
      <c r="AN944" s="175"/>
      <c r="AO944" s="175"/>
      <c r="AP944" s="175"/>
      <c r="AQ944" s="175"/>
      <c r="AR944" s="175"/>
    </row>
    <row r="945" spans="1:44" ht="102" hidden="1" x14ac:dyDescent="0.3">
      <c r="A945" s="175"/>
      <c r="B945" s="185" t="s">
        <v>4636</v>
      </c>
      <c r="C945" s="182"/>
      <c r="D945" s="183">
        <v>158.91</v>
      </c>
      <c r="E945" s="184">
        <v>158.91</v>
      </c>
      <c r="F945" s="186" t="s">
        <v>3925</v>
      </c>
      <c r="G945" s="181" t="s">
        <v>3976</v>
      </c>
      <c r="H945" s="182" t="s">
        <v>881</v>
      </c>
      <c r="I945" s="175"/>
      <c r="J945" s="175"/>
      <c r="K945" s="175"/>
      <c r="L945" s="175"/>
      <c r="M945" s="175"/>
      <c r="N945" s="175"/>
      <c r="O945" s="175"/>
      <c r="P945" s="175"/>
      <c r="Q945" s="175"/>
      <c r="R945" s="175"/>
      <c r="S945" s="175"/>
      <c r="T945" s="175"/>
      <c r="U945" s="175"/>
      <c r="V945" s="175"/>
      <c r="W945" s="175"/>
      <c r="X945" s="175"/>
      <c r="Y945" s="175"/>
      <c r="Z945" s="175"/>
      <c r="AA945" s="175"/>
      <c r="AB945" s="175"/>
      <c r="AC945" s="175"/>
      <c r="AD945" s="175"/>
      <c r="AE945" s="175"/>
      <c r="AF945" s="175"/>
      <c r="AG945" s="175"/>
      <c r="AH945" s="175"/>
      <c r="AI945" s="175"/>
      <c r="AJ945" s="175"/>
      <c r="AK945" s="175"/>
      <c r="AL945" s="175"/>
      <c r="AM945" s="175"/>
      <c r="AN945" s="175"/>
      <c r="AO945" s="175"/>
      <c r="AP945" s="175"/>
      <c r="AQ945" s="175"/>
      <c r="AR945" s="175"/>
    </row>
    <row r="946" spans="1:44" ht="102" hidden="1" x14ac:dyDescent="0.3">
      <c r="A946" s="175"/>
      <c r="B946" s="186" t="s">
        <v>3925</v>
      </c>
      <c r="C946" s="187"/>
      <c r="D946" s="183">
        <v>158.91</v>
      </c>
      <c r="E946" s="184">
        <v>158.91</v>
      </c>
      <c r="F946" s="181" t="s">
        <v>3976</v>
      </c>
      <c r="G946" s="185" t="s">
        <v>4636</v>
      </c>
      <c r="H946" s="182"/>
      <c r="I946" s="175"/>
      <c r="J946" s="175"/>
      <c r="K946" s="175"/>
      <c r="L946" s="175"/>
      <c r="M946" s="175"/>
      <c r="N946" s="175"/>
      <c r="O946" s="175"/>
      <c r="P946" s="175"/>
      <c r="Q946" s="175"/>
      <c r="R946" s="175"/>
      <c r="S946" s="175"/>
      <c r="T946" s="175"/>
      <c r="U946" s="175"/>
      <c r="V946" s="175"/>
      <c r="W946" s="175"/>
      <c r="X946" s="175"/>
      <c r="Y946" s="175"/>
      <c r="Z946" s="175"/>
      <c r="AA946" s="175"/>
      <c r="AB946" s="175"/>
      <c r="AC946" s="175"/>
      <c r="AD946" s="175"/>
      <c r="AE946" s="175"/>
      <c r="AF946" s="175"/>
      <c r="AG946" s="175"/>
      <c r="AH946" s="175"/>
      <c r="AI946" s="175"/>
      <c r="AJ946" s="175"/>
      <c r="AK946" s="175"/>
      <c r="AL946" s="175"/>
      <c r="AM946" s="175"/>
      <c r="AN946" s="175"/>
      <c r="AO946" s="175"/>
      <c r="AP946" s="175"/>
      <c r="AQ946" s="175"/>
      <c r="AR946" s="175"/>
    </row>
    <row r="947" spans="1:44" ht="102" x14ac:dyDescent="0.3">
      <c r="A947" s="175"/>
      <c r="B947" s="181" t="s">
        <v>3976</v>
      </c>
      <c r="C947" s="182" t="s">
        <v>881</v>
      </c>
      <c r="D947" s="183">
        <v>296.35000000000002</v>
      </c>
      <c r="E947" s="184">
        <v>296.35000000000002</v>
      </c>
      <c r="F947" s="185" t="s">
        <v>4636</v>
      </c>
      <c r="G947" s="186" t="s">
        <v>4606</v>
      </c>
      <c r="H947" s="187"/>
      <c r="I947" s="175"/>
      <c r="J947" s="175"/>
      <c r="K947" s="175"/>
      <c r="L947" s="175"/>
      <c r="M947" s="175"/>
      <c r="N947" s="175"/>
      <c r="O947" s="175"/>
      <c r="P947" s="175"/>
      <c r="Q947" s="175"/>
      <c r="R947" s="175"/>
      <c r="S947" s="175"/>
      <c r="T947" s="175"/>
      <c r="U947" s="175"/>
      <c r="V947" s="175"/>
      <c r="W947" s="175"/>
      <c r="X947" s="175"/>
      <c r="Y947" s="175"/>
      <c r="Z947" s="175"/>
      <c r="AA947" s="175"/>
      <c r="AB947" s="175"/>
      <c r="AC947" s="175"/>
      <c r="AD947" s="175"/>
      <c r="AE947" s="175"/>
      <c r="AF947" s="175"/>
      <c r="AG947" s="175"/>
      <c r="AH947" s="175"/>
      <c r="AI947" s="175"/>
      <c r="AJ947" s="175"/>
      <c r="AK947" s="175"/>
      <c r="AL947" s="175"/>
      <c r="AM947" s="175"/>
      <c r="AN947" s="175"/>
      <c r="AO947" s="175"/>
      <c r="AP947" s="175"/>
      <c r="AQ947" s="175"/>
      <c r="AR947" s="175"/>
    </row>
    <row r="948" spans="1:44" ht="102" hidden="1" x14ac:dyDescent="0.3">
      <c r="A948" s="175"/>
      <c r="B948" s="185" t="s">
        <v>4636</v>
      </c>
      <c r="C948" s="182"/>
      <c r="D948" s="183">
        <v>296.35000000000002</v>
      </c>
      <c r="E948" s="184">
        <v>296.35000000000002</v>
      </c>
      <c r="F948" s="186" t="s">
        <v>4606</v>
      </c>
      <c r="G948" s="181" t="s">
        <v>2080</v>
      </c>
      <c r="H948" s="182" t="s">
        <v>2081</v>
      </c>
      <c r="I948" s="175"/>
      <c r="J948" s="175"/>
      <c r="K948" s="175"/>
      <c r="L948" s="175"/>
      <c r="M948" s="175"/>
      <c r="N948" s="175"/>
      <c r="O948" s="175"/>
      <c r="P948" s="175"/>
      <c r="Q948" s="175"/>
      <c r="R948" s="175"/>
      <c r="S948" s="175"/>
      <c r="T948" s="175"/>
      <c r="U948" s="175"/>
      <c r="V948" s="175"/>
      <c r="W948" s="175"/>
      <c r="X948" s="175"/>
      <c r="Y948" s="175"/>
      <c r="Z948" s="175"/>
      <c r="AA948" s="175"/>
      <c r="AB948" s="175"/>
      <c r="AC948" s="175"/>
      <c r="AD948" s="175"/>
      <c r="AE948" s="175"/>
      <c r="AF948" s="175"/>
      <c r="AG948" s="175"/>
      <c r="AH948" s="175"/>
      <c r="AI948" s="175"/>
      <c r="AJ948" s="175"/>
      <c r="AK948" s="175"/>
      <c r="AL948" s="175"/>
      <c r="AM948" s="175"/>
      <c r="AN948" s="175"/>
      <c r="AO948" s="175"/>
      <c r="AP948" s="175"/>
      <c r="AQ948" s="175"/>
      <c r="AR948" s="175"/>
    </row>
    <row r="949" spans="1:44" ht="102" hidden="1" x14ac:dyDescent="0.3">
      <c r="A949" s="175"/>
      <c r="B949" s="186" t="s">
        <v>4606</v>
      </c>
      <c r="C949" s="187"/>
      <c r="D949" s="183">
        <v>296.35000000000002</v>
      </c>
      <c r="E949" s="184">
        <v>296.35000000000002</v>
      </c>
      <c r="F949" s="181" t="s">
        <v>2080</v>
      </c>
      <c r="G949" s="185" t="s">
        <v>4636</v>
      </c>
      <c r="H949" s="182"/>
      <c r="I949" s="175"/>
      <c r="J949" s="175"/>
      <c r="K949" s="175"/>
      <c r="L949" s="175"/>
      <c r="M949" s="175"/>
      <c r="N949" s="175"/>
      <c r="O949" s="175"/>
      <c r="P949" s="175"/>
      <c r="Q949" s="175"/>
      <c r="R949" s="175"/>
      <c r="S949" s="175"/>
      <c r="T949" s="175"/>
      <c r="U949" s="175"/>
      <c r="V949" s="175"/>
      <c r="W949" s="175"/>
      <c r="X949" s="175"/>
      <c r="Y949" s="175"/>
      <c r="Z949" s="175"/>
      <c r="AA949" s="175"/>
      <c r="AB949" s="175"/>
      <c r="AC949" s="175"/>
      <c r="AD949" s="175"/>
      <c r="AE949" s="175"/>
      <c r="AF949" s="175"/>
      <c r="AG949" s="175"/>
      <c r="AH949" s="175"/>
      <c r="AI949" s="175"/>
      <c r="AJ949" s="175"/>
      <c r="AK949" s="175"/>
      <c r="AL949" s="175"/>
      <c r="AM949" s="175"/>
      <c r="AN949" s="175"/>
      <c r="AO949" s="175"/>
      <c r="AP949" s="175"/>
      <c r="AQ949" s="175"/>
      <c r="AR949" s="175"/>
    </row>
    <row r="950" spans="1:44" ht="102" x14ac:dyDescent="0.3">
      <c r="A950" s="175"/>
      <c r="B950" s="181" t="s">
        <v>2080</v>
      </c>
      <c r="C950" s="182" t="s">
        <v>2081</v>
      </c>
      <c r="D950" s="183">
        <v>201.86</v>
      </c>
      <c r="E950" s="184">
        <v>201.86</v>
      </c>
      <c r="F950" s="185" t="s">
        <v>4636</v>
      </c>
      <c r="G950" s="186" t="s">
        <v>3029</v>
      </c>
      <c r="H950" s="187"/>
      <c r="I950" s="175"/>
      <c r="J950" s="175"/>
      <c r="K950" s="175"/>
      <c r="L950" s="175"/>
      <c r="M950" s="175"/>
      <c r="N950" s="175"/>
      <c r="O950" s="175"/>
      <c r="P950" s="175"/>
      <c r="Q950" s="175"/>
      <c r="R950" s="175"/>
      <c r="S950" s="175"/>
      <c r="T950" s="175"/>
      <c r="U950" s="175"/>
      <c r="V950" s="175"/>
      <c r="W950" s="175"/>
      <c r="X950" s="175"/>
      <c r="Y950" s="175"/>
      <c r="Z950" s="175"/>
      <c r="AA950" s="175"/>
      <c r="AB950" s="175"/>
      <c r="AC950" s="175"/>
      <c r="AD950" s="175"/>
      <c r="AE950" s="175"/>
      <c r="AF950" s="175"/>
      <c r="AG950" s="175"/>
      <c r="AH950" s="175"/>
      <c r="AI950" s="175"/>
      <c r="AJ950" s="175"/>
      <c r="AK950" s="175"/>
      <c r="AL950" s="175"/>
      <c r="AM950" s="175"/>
      <c r="AN950" s="175"/>
      <c r="AO950" s="175"/>
      <c r="AP950" s="175"/>
      <c r="AQ950" s="175"/>
      <c r="AR950" s="175"/>
    </row>
    <row r="951" spans="1:44" ht="102" hidden="1" x14ac:dyDescent="0.3">
      <c r="A951" s="175"/>
      <c r="B951" s="185" t="s">
        <v>4636</v>
      </c>
      <c r="C951" s="182"/>
      <c r="D951" s="183">
        <v>201.86</v>
      </c>
      <c r="E951" s="184">
        <v>201.86</v>
      </c>
      <c r="F951" s="186" t="s">
        <v>3029</v>
      </c>
      <c r="G951" s="181" t="s">
        <v>805</v>
      </c>
      <c r="H951" s="182" t="s">
        <v>806</v>
      </c>
      <c r="I951" s="175"/>
      <c r="J951" s="175"/>
      <c r="K951" s="175"/>
      <c r="L951" s="175"/>
      <c r="M951" s="175"/>
      <c r="N951" s="175"/>
      <c r="O951" s="175"/>
      <c r="P951" s="175"/>
      <c r="Q951" s="175"/>
      <c r="R951" s="175"/>
      <c r="S951" s="175"/>
      <c r="T951" s="175"/>
      <c r="U951" s="175"/>
      <c r="V951" s="175"/>
      <c r="W951" s="175"/>
      <c r="X951" s="175"/>
      <c r="Y951" s="175"/>
      <c r="Z951" s="175"/>
      <c r="AA951" s="175"/>
      <c r="AB951" s="175"/>
      <c r="AC951" s="175"/>
      <c r="AD951" s="175"/>
      <c r="AE951" s="175"/>
      <c r="AF951" s="175"/>
      <c r="AG951" s="175"/>
      <c r="AH951" s="175"/>
      <c r="AI951" s="175"/>
      <c r="AJ951" s="175"/>
      <c r="AK951" s="175"/>
      <c r="AL951" s="175"/>
      <c r="AM951" s="175"/>
      <c r="AN951" s="175"/>
      <c r="AO951" s="175"/>
      <c r="AP951" s="175"/>
      <c r="AQ951" s="175"/>
      <c r="AR951" s="175"/>
    </row>
    <row r="952" spans="1:44" ht="102" hidden="1" x14ac:dyDescent="0.3">
      <c r="A952" s="175"/>
      <c r="B952" s="186" t="s">
        <v>3029</v>
      </c>
      <c r="C952" s="187"/>
      <c r="D952" s="183">
        <v>201.86</v>
      </c>
      <c r="E952" s="184">
        <v>201.86</v>
      </c>
      <c r="F952" s="181" t="s">
        <v>805</v>
      </c>
      <c r="G952" s="185" t="s">
        <v>4636</v>
      </c>
      <c r="H952" s="182"/>
      <c r="I952" s="175"/>
      <c r="J952" s="175"/>
      <c r="K952" s="175"/>
      <c r="L952" s="175"/>
      <c r="M952" s="175"/>
      <c r="N952" s="175"/>
      <c r="O952" s="175"/>
      <c r="P952" s="175"/>
      <c r="Q952" s="175"/>
      <c r="R952" s="175"/>
      <c r="S952" s="175"/>
      <c r="T952" s="175"/>
      <c r="U952" s="175"/>
      <c r="V952" s="175"/>
      <c r="W952" s="175"/>
      <c r="X952" s="175"/>
      <c r="Y952" s="175"/>
      <c r="Z952" s="175"/>
      <c r="AA952" s="175"/>
      <c r="AB952" s="175"/>
      <c r="AC952" s="175"/>
      <c r="AD952" s="175"/>
      <c r="AE952" s="175"/>
      <c r="AF952" s="175"/>
      <c r="AG952" s="175"/>
      <c r="AH952" s="175"/>
      <c r="AI952" s="175"/>
      <c r="AJ952" s="175"/>
      <c r="AK952" s="175"/>
      <c r="AL952" s="175"/>
      <c r="AM952" s="175"/>
      <c r="AN952" s="175"/>
      <c r="AO952" s="175"/>
      <c r="AP952" s="175"/>
      <c r="AQ952" s="175"/>
      <c r="AR952" s="175"/>
    </row>
    <row r="953" spans="1:44" ht="102" x14ac:dyDescent="0.3">
      <c r="A953" s="175"/>
      <c r="B953" s="181" t="s">
        <v>805</v>
      </c>
      <c r="C953" s="182" t="s">
        <v>806</v>
      </c>
      <c r="D953" s="183">
        <v>339.3</v>
      </c>
      <c r="E953" s="184">
        <v>339.3</v>
      </c>
      <c r="F953" s="185" t="s">
        <v>4636</v>
      </c>
      <c r="G953" s="186" t="s">
        <v>3030</v>
      </c>
      <c r="H953" s="187"/>
      <c r="I953" s="175"/>
      <c r="J953" s="175"/>
      <c r="K953" s="175"/>
      <c r="L953" s="175"/>
      <c r="M953" s="175"/>
      <c r="N953" s="175"/>
      <c r="O953" s="175"/>
      <c r="P953" s="175"/>
      <c r="Q953" s="175"/>
      <c r="R953" s="175"/>
      <c r="S953" s="175"/>
      <c r="T953" s="175"/>
      <c r="U953" s="175"/>
      <c r="V953" s="175"/>
      <c r="W953" s="175"/>
      <c r="X953" s="175"/>
      <c r="Y953" s="175"/>
      <c r="Z953" s="175"/>
      <c r="AA953" s="175"/>
      <c r="AB953" s="175"/>
      <c r="AC953" s="175"/>
      <c r="AD953" s="175"/>
      <c r="AE953" s="175"/>
      <c r="AF953" s="175"/>
      <c r="AG953" s="175"/>
      <c r="AH953" s="175"/>
      <c r="AI953" s="175"/>
      <c r="AJ953" s="175"/>
      <c r="AK953" s="175"/>
      <c r="AL953" s="175"/>
      <c r="AM953" s="175"/>
      <c r="AN953" s="175"/>
      <c r="AO953" s="175"/>
      <c r="AP953" s="175"/>
      <c r="AQ953" s="175"/>
      <c r="AR953" s="175"/>
    </row>
    <row r="954" spans="1:44" ht="102" hidden="1" x14ac:dyDescent="0.3">
      <c r="A954" s="175"/>
      <c r="B954" s="185" t="s">
        <v>4636</v>
      </c>
      <c r="C954" s="182"/>
      <c r="D954" s="183">
        <v>339.3</v>
      </c>
      <c r="E954" s="184">
        <v>339.3</v>
      </c>
      <c r="F954" s="186" t="s">
        <v>3030</v>
      </c>
      <c r="G954" s="181" t="s">
        <v>2241</v>
      </c>
      <c r="H954" s="182" t="s">
        <v>2242</v>
      </c>
      <c r="I954" s="175"/>
      <c r="J954" s="175"/>
      <c r="K954" s="175"/>
      <c r="L954" s="175"/>
      <c r="M954" s="175"/>
      <c r="N954" s="175"/>
      <c r="O954" s="175"/>
      <c r="P954" s="175"/>
      <c r="Q954" s="175"/>
      <c r="R954" s="175"/>
      <c r="S954" s="175"/>
      <c r="T954" s="175"/>
      <c r="U954" s="175"/>
      <c r="V954" s="175"/>
      <c r="W954" s="175"/>
      <c r="X954" s="175"/>
      <c r="Y954" s="175"/>
      <c r="Z954" s="175"/>
      <c r="AA954" s="175"/>
      <c r="AB954" s="175"/>
      <c r="AC954" s="175"/>
      <c r="AD954" s="175"/>
      <c r="AE954" s="175"/>
      <c r="AF954" s="175"/>
      <c r="AG954" s="175"/>
      <c r="AH954" s="175"/>
      <c r="AI954" s="175"/>
      <c r="AJ954" s="175"/>
      <c r="AK954" s="175"/>
      <c r="AL954" s="175"/>
      <c r="AM954" s="175"/>
      <c r="AN954" s="175"/>
      <c r="AO954" s="175"/>
      <c r="AP954" s="175"/>
      <c r="AQ954" s="175"/>
      <c r="AR954" s="175"/>
    </row>
    <row r="955" spans="1:44" ht="102" hidden="1" x14ac:dyDescent="0.3">
      <c r="A955" s="175"/>
      <c r="B955" s="186" t="s">
        <v>3030</v>
      </c>
      <c r="C955" s="187"/>
      <c r="D955" s="183">
        <v>339.3</v>
      </c>
      <c r="E955" s="184">
        <v>339.3</v>
      </c>
      <c r="F955" s="181" t="s">
        <v>2241</v>
      </c>
      <c r="G955" s="185" t="s">
        <v>4636</v>
      </c>
      <c r="H955" s="182"/>
      <c r="I955" s="175"/>
      <c r="J955" s="175"/>
      <c r="K955" s="175"/>
      <c r="L955" s="175"/>
      <c r="M955" s="175"/>
      <c r="N955" s="175"/>
      <c r="O955" s="175"/>
      <c r="P955" s="175"/>
      <c r="Q955" s="175"/>
      <c r="R955" s="175"/>
      <c r="S955" s="175"/>
      <c r="T955" s="175"/>
      <c r="U955" s="175"/>
      <c r="V955" s="175"/>
      <c r="W955" s="175"/>
      <c r="X955" s="175"/>
      <c r="Y955" s="175"/>
      <c r="Z955" s="175"/>
      <c r="AA955" s="175"/>
      <c r="AB955" s="175"/>
      <c r="AC955" s="175"/>
      <c r="AD955" s="175"/>
      <c r="AE955" s="175"/>
      <c r="AF955" s="175"/>
      <c r="AG955" s="175"/>
      <c r="AH955" s="175"/>
      <c r="AI955" s="175"/>
      <c r="AJ955" s="175"/>
      <c r="AK955" s="175"/>
      <c r="AL955" s="175"/>
      <c r="AM955" s="175"/>
      <c r="AN955" s="175"/>
      <c r="AO955" s="175"/>
      <c r="AP955" s="175"/>
      <c r="AQ955" s="175"/>
      <c r="AR955" s="175"/>
    </row>
    <row r="956" spans="1:44" ht="102" x14ac:dyDescent="0.3">
      <c r="A956" s="175"/>
      <c r="B956" s="181" t="s">
        <v>2241</v>
      </c>
      <c r="C956" s="182" t="s">
        <v>2242</v>
      </c>
      <c r="D956" s="183">
        <v>167.5</v>
      </c>
      <c r="E956" s="184">
        <v>167.5</v>
      </c>
      <c r="F956" s="185" t="s">
        <v>4636</v>
      </c>
      <c r="G956" s="186" t="s">
        <v>3031</v>
      </c>
      <c r="H956" s="187"/>
      <c r="I956" s="175"/>
      <c r="J956" s="175"/>
      <c r="K956" s="175"/>
      <c r="L956" s="175"/>
      <c r="M956" s="175"/>
      <c r="N956" s="175"/>
      <c r="O956" s="175"/>
      <c r="P956" s="175"/>
      <c r="Q956" s="175"/>
      <c r="R956" s="175"/>
      <c r="S956" s="175"/>
      <c r="T956" s="175"/>
      <c r="U956" s="175"/>
      <c r="V956" s="175"/>
      <c r="W956" s="175"/>
      <c r="X956" s="175"/>
      <c r="Y956" s="175"/>
      <c r="Z956" s="175"/>
      <c r="AA956" s="175"/>
      <c r="AB956" s="175"/>
      <c r="AC956" s="175"/>
      <c r="AD956" s="175"/>
      <c r="AE956" s="175"/>
      <c r="AF956" s="175"/>
      <c r="AG956" s="175"/>
      <c r="AH956" s="175"/>
      <c r="AI956" s="175"/>
      <c r="AJ956" s="175"/>
      <c r="AK956" s="175"/>
      <c r="AL956" s="175"/>
      <c r="AM956" s="175"/>
      <c r="AN956" s="175"/>
      <c r="AO956" s="175"/>
      <c r="AP956" s="175"/>
      <c r="AQ956" s="175"/>
      <c r="AR956" s="175"/>
    </row>
    <row r="957" spans="1:44" ht="102" hidden="1" x14ac:dyDescent="0.3">
      <c r="A957" s="175"/>
      <c r="B957" s="185" t="s">
        <v>4636</v>
      </c>
      <c r="C957" s="182"/>
      <c r="D957" s="183">
        <v>167.5</v>
      </c>
      <c r="E957" s="184">
        <v>167.5</v>
      </c>
      <c r="F957" s="186" t="s">
        <v>3031</v>
      </c>
      <c r="G957" s="181" t="s">
        <v>1235</v>
      </c>
      <c r="H957" s="182" t="s">
        <v>1236</v>
      </c>
      <c r="I957" s="175"/>
      <c r="J957" s="175"/>
      <c r="K957" s="175"/>
      <c r="L957" s="175"/>
      <c r="M957" s="175"/>
      <c r="N957" s="175"/>
      <c r="O957" s="175"/>
      <c r="P957" s="175"/>
      <c r="Q957" s="175"/>
      <c r="R957" s="175"/>
      <c r="S957" s="175"/>
      <c r="T957" s="175"/>
      <c r="U957" s="175"/>
      <c r="V957" s="175"/>
      <c r="W957" s="175"/>
      <c r="X957" s="175"/>
      <c r="Y957" s="175"/>
      <c r="Z957" s="175"/>
      <c r="AA957" s="175"/>
      <c r="AB957" s="175"/>
      <c r="AC957" s="175"/>
      <c r="AD957" s="175"/>
      <c r="AE957" s="175"/>
      <c r="AF957" s="175"/>
      <c r="AG957" s="175"/>
      <c r="AH957" s="175"/>
      <c r="AI957" s="175"/>
      <c r="AJ957" s="175"/>
      <c r="AK957" s="175"/>
      <c r="AL957" s="175"/>
      <c r="AM957" s="175"/>
      <c r="AN957" s="175"/>
      <c r="AO957" s="175"/>
      <c r="AP957" s="175"/>
      <c r="AQ957" s="175"/>
      <c r="AR957" s="175"/>
    </row>
    <row r="958" spans="1:44" ht="102" hidden="1" x14ac:dyDescent="0.3">
      <c r="A958" s="175"/>
      <c r="B958" s="186" t="s">
        <v>3031</v>
      </c>
      <c r="C958" s="187"/>
      <c r="D958" s="183">
        <v>167.5</v>
      </c>
      <c r="E958" s="184">
        <v>167.5</v>
      </c>
      <c r="F958" s="181" t="s">
        <v>1235</v>
      </c>
      <c r="G958" s="185" t="s">
        <v>4636</v>
      </c>
      <c r="H958" s="182"/>
      <c r="I958" s="175"/>
      <c r="J958" s="175"/>
      <c r="K958" s="175"/>
      <c r="L958" s="175"/>
      <c r="M958" s="175"/>
      <c r="N958" s="175"/>
      <c r="O958" s="175"/>
      <c r="P958" s="175"/>
      <c r="Q958" s="175"/>
      <c r="R958" s="175"/>
      <c r="S958" s="175"/>
      <c r="T958" s="175"/>
      <c r="U958" s="175"/>
      <c r="V958" s="175"/>
      <c r="W958" s="175"/>
      <c r="X958" s="175"/>
      <c r="Y958" s="175"/>
      <c r="Z958" s="175"/>
      <c r="AA958" s="175"/>
      <c r="AB958" s="175"/>
      <c r="AC958" s="175"/>
      <c r="AD958" s="175"/>
      <c r="AE958" s="175"/>
      <c r="AF958" s="175"/>
      <c r="AG958" s="175"/>
      <c r="AH958" s="175"/>
      <c r="AI958" s="175"/>
      <c r="AJ958" s="175"/>
      <c r="AK958" s="175"/>
      <c r="AL958" s="175"/>
      <c r="AM958" s="175"/>
      <c r="AN958" s="175"/>
      <c r="AO958" s="175"/>
      <c r="AP958" s="175"/>
      <c r="AQ958" s="175"/>
      <c r="AR958" s="175"/>
    </row>
    <row r="959" spans="1:44" ht="102" x14ac:dyDescent="0.3">
      <c r="A959" s="175"/>
      <c r="B959" s="181" t="s">
        <v>1235</v>
      </c>
      <c r="C959" s="182" t="s">
        <v>1236</v>
      </c>
      <c r="D959" s="183">
        <v>180.39</v>
      </c>
      <c r="E959" s="184">
        <v>180.39</v>
      </c>
      <c r="F959" s="185" t="s">
        <v>4636</v>
      </c>
      <c r="G959" s="186" t="s">
        <v>3032</v>
      </c>
      <c r="H959" s="187"/>
      <c r="I959" s="175"/>
      <c r="J959" s="175"/>
      <c r="K959" s="175"/>
      <c r="L959" s="175"/>
      <c r="M959" s="175"/>
      <c r="N959" s="175"/>
      <c r="O959" s="175"/>
      <c r="P959" s="175"/>
      <c r="Q959" s="175"/>
      <c r="R959" s="175"/>
      <c r="S959" s="175"/>
      <c r="T959" s="175"/>
      <c r="U959" s="175"/>
      <c r="V959" s="175"/>
      <c r="W959" s="175"/>
      <c r="X959" s="175"/>
      <c r="Y959" s="175"/>
      <c r="Z959" s="175"/>
      <c r="AA959" s="175"/>
      <c r="AB959" s="175"/>
      <c r="AC959" s="175"/>
      <c r="AD959" s="175"/>
      <c r="AE959" s="175"/>
      <c r="AF959" s="175"/>
      <c r="AG959" s="175"/>
      <c r="AH959" s="175"/>
      <c r="AI959" s="175"/>
      <c r="AJ959" s="175"/>
      <c r="AK959" s="175"/>
      <c r="AL959" s="175"/>
      <c r="AM959" s="175"/>
      <c r="AN959" s="175"/>
      <c r="AO959" s="175"/>
      <c r="AP959" s="175"/>
      <c r="AQ959" s="175"/>
      <c r="AR959" s="175"/>
    </row>
    <row r="960" spans="1:44" ht="102" hidden="1" x14ac:dyDescent="0.3">
      <c r="A960" s="175"/>
      <c r="B960" s="185" t="s">
        <v>4636</v>
      </c>
      <c r="C960" s="182"/>
      <c r="D960" s="183">
        <v>180.39</v>
      </c>
      <c r="E960" s="184">
        <v>180.39</v>
      </c>
      <c r="F960" s="186" t="s">
        <v>3032</v>
      </c>
      <c r="G960" s="181" t="s">
        <v>1947</v>
      </c>
      <c r="H960" s="182" t="s">
        <v>1948</v>
      </c>
      <c r="I960" s="175"/>
      <c r="J960" s="175"/>
      <c r="K960" s="175"/>
      <c r="L960" s="175"/>
      <c r="M960" s="175"/>
      <c r="N960" s="175"/>
      <c r="O960" s="175"/>
      <c r="P960" s="175"/>
      <c r="Q960" s="175"/>
      <c r="R960" s="175"/>
      <c r="S960" s="175"/>
      <c r="T960" s="175"/>
      <c r="U960" s="175"/>
      <c r="V960" s="175"/>
      <c r="W960" s="175"/>
      <c r="X960" s="175"/>
      <c r="Y960" s="175"/>
      <c r="Z960" s="175"/>
      <c r="AA960" s="175"/>
      <c r="AB960" s="175"/>
      <c r="AC960" s="175"/>
      <c r="AD960" s="175"/>
      <c r="AE960" s="175"/>
      <c r="AF960" s="175"/>
      <c r="AG960" s="175"/>
      <c r="AH960" s="175"/>
      <c r="AI960" s="175"/>
      <c r="AJ960" s="175"/>
      <c r="AK960" s="175"/>
      <c r="AL960" s="175"/>
      <c r="AM960" s="175"/>
      <c r="AN960" s="175"/>
      <c r="AO960" s="175"/>
      <c r="AP960" s="175"/>
      <c r="AQ960" s="175"/>
      <c r="AR960" s="175"/>
    </row>
    <row r="961" spans="1:44" ht="102" hidden="1" x14ac:dyDescent="0.3">
      <c r="A961" s="175"/>
      <c r="B961" s="186" t="s">
        <v>3032</v>
      </c>
      <c r="C961" s="187"/>
      <c r="D961" s="183">
        <v>180.39</v>
      </c>
      <c r="E961" s="184">
        <v>180.39</v>
      </c>
      <c r="F961" s="181" t="s">
        <v>1947</v>
      </c>
      <c r="G961" s="185" t="s">
        <v>4636</v>
      </c>
      <c r="H961" s="182"/>
      <c r="I961" s="175"/>
      <c r="J961" s="175"/>
      <c r="K961" s="175"/>
      <c r="L961" s="175"/>
      <c r="M961" s="175"/>
      <c r="N961" s="175"/>
      <c r="O961" s="175"/>
      <c r="P961" s="175"/>
      <c r="Q961" s="175"/>
      <c r="R961" s="175"/>
      <c r="S961" s="175"/>
      <c r="T961" s="175"/>
      <c r="U961" s="175"/>
      <c r="V961" s="175"/>
      <c r="W961" s="175"/>
      <c r="X961" s="175"/>
      <c r="Y961" s="175"/>
      <c r="Z961" s="175"/>
      <c r="AA961" s="175"/>
      <c r="AB961" s="175"/>
      <c r="AC961" s="175"/>
      <c r="AD961" s="175"/>
      <c r="AE961" s="175"/>
      <c r="AF961" s="175"/>
      <c r="AG961" s="175"/>
      <c r="AH961" s="175"/>
      <c r="AI961" s="175"/>
      <c r="AJ961" s="175"/>
      <c r="AK961" s="175"/>
      <c r="AL961" s="175"/>
      <c r="AM961" s="175"/>
      <c r="AN961" s="175"/>
      <c r="AO961" s="175"/>
      <c r="AP961" s="175"/>
      <c r="AQ961" s="175"/>
      <c r="AR961" s="175"/>
    </row>
    <row r="962" spans="1:44" ht="102" x14ac:dyDescent="0.3">
      <c r="A962" s="175"/>
      <c r="B962" s="181" t="s">
        <v>1947</v>
      </c>
      <c r="C962" s="182" t="s">
        <v>1948</v>
      </c>
      <c r="D962" s="183">
        <v>180.39</v>
      </c>
      <c r="E962" s="184">
        <v>180.39</v>
      </c>
      <c r="F962" s="185" t="s">
        <v>4636</v>
      </c>
      <c r="G962" s="186" t="s">
        <v>3033</v>
      </c>
      <c r="H962" s="187"/>
      <c r="I962" s="175"/>
      <c r="J962" s="175"/>
      <c r="K962" s="175"/>
      <c r="L962" s="175"/>
      <c r="M962" s="175"/>
      <c r="N962" s="175"/>
      <c r="O962" s="175"/>
      <c r="P962" s="175"/>
      <c r="Q962" s="175"/>
      <c r="R962" s="175"/>
      <c r="S962" s="175"/>
      <c r="T962" s="175"/>
      <c r="U962" s="175"/>
      <c r="V962" s="175"/>
      <c r="W962" s="175"/>
      <c r="X962" s="175"/>
      <c r="Y962" s="175"/>
      <c r="Z962" s="175"/>
      <c r="AA962" s="175"/>
      <c r="AB962" s="175"/>
      <c r="AC962" s="175"/>
      <c r="AD962" s="175"/>
      <c r="AE962" s="175"/>
      <c r="AF962" s="175"/>
      <c r="AG962" s="175"/>
      <c r="AH962" s="175"/>
      <c r="AI962" s="175"/>
      <c r="AJ962" s="175"/>
      <c r="AK962" s="175"/>
      <c r="AL962" s="175"/>
      <c r="AM962" s="175"/>
      <c r="AN962" s="175"/>
      <c r="AO962" s="175"/>
      <c r="AP962" s="175"/>
      <c r="AQ962" s="175"/>
      <c r="AR962" s="175"/>
    </row>
    <row r="963" spans="1:44" ht="102" hidden="1" x14ac:dyDescent="0.3">
      <c r="A963" s="175"/>
      <c r="B963" s="185" t="s">
        <v>4636</v>
      </c>
      <c r="C963" s="182"/>
      <c r="D963" s="183">
        <v>180.39</v>
      </c>
      <c r="E963" s="184">
        <v>180.39</v>
      </c>
      <c r="F963" s="186" t="s">
        <v>3033</v>
      </c>
      <c r="G963" s="181" t="s">
        <v>892</v>
      </c>
      <c r="H963" s="182" t="s">
        <v>893</v>
      </c>
      <c r="I963" s="175"/>
      <c r="J963" s="175"/>
      <c r="K963" s="175"/>
      <c r="L963" s="175"/>
      <c r="M963" s="175"/>
      <c r="N963" s="175"/>
      <c r="O963" s="175"/>
      <c r="P963" s="175"/>
      <c r="Q963" s="175"/>
      <c r="R963" s="175"/>
      <c r="S963" s="175"/>
      <c r="T963" s="175"/>
      <c r="U963" s="175"/>
      <c r="V963" s="175"/>
      <c r="W963" s="175"/>
      <c r="X963" s="175"/>
      <c r="Y963" s="175"/>
      <c r="Z963" s="175"/>
      <c r="AA963" s="175"/>
      <c r="AB963" s="175"/>
      <c r="AC963" s="175"/>
      <c r="AD963" s="175"/>
      <c r="AE963" s="175"/>
      <c r="AF963" s="175"/>
      <c r="AG963" s="175"/>
      <c r="AH963" s="175"/>
      <c r="AI963" s="175"/>
      <c r="AJ963" s="175"/>
      <c r="AK963" s="175"/>
      <c r="AL963" s="175"/>
      <c r="AM963" s="175"/>
      <c r="AN963" s="175"/>
      <c r="AO963" s="175"/>
      <c r="AP963" s="175"/>
      <c r="AQ963" s="175"/>
      <c r="AR963" s="175"/>
    </row>
    <row r="964" spans="1:44" ht="102" hidden="1" x14ac:dyDescent="0.3">
      <c r="A964" s="175"/>
      <c r="B964" s="186" t="s">
        <v>3033</v>
      </c>
      <c r="C964" s="187"/>
      <c r="D964" s="183">
        <v>180.39</v>
      </c>
      <c r="E964" s="184">
        <v>180.39</v>
      </c>
      <c r="F964" s="181" t="s">
        <v>892</v>
      </c>
      <c r="G964" s="185" t="s">
        <v>4636</v>
      </c>
      <c r="H964" s="182"/>
      <c r="I964" s="175"/>
      <c r="J964" s="175"/>
      <c r="K964" s="175"/>
      <c r="L964" s="175"/>
      <c r="M964" s="175"/>
      <c r="N964" s="175"/>
      <c r="O964" s="175"/>
      <c r="P964" s="175"/>
      <c r="Q964" s="175"/>
      <c r="R964" s="175"/>
      <c r="S964" s="175"/>
      <c r="T964" s="175"/>
      <c r="U964" s="175"/>
      <c r="V964" s="175"/>
      <c r="W964" s="175"/>
      <c r="X964" s="175"/>
      <c r="Y964" s="175"/>
      <c r="Z964" s="175"/>
      <c r="AA964" s="175"/>
      <c r="AB964" s="175"/>
      <c r="AC964" s="175"/>
      <c r="AD964" s="175"/>
      <c r="AE964" s="175"/>
      <c r="AF964" s="175"/>
      <c r="AG964" s="175"/>
      <c r="AH964" s="175"/>
      <c r="AI964" s="175"/>
      <c r="AJ964" s="175"/>
      <c r="AK964" s="175"/>
      <c r="AL964" s="175"/>
      <c r="AM964" s="175"/>
      <c r="AN964" s="175"/>
      <c r="AO964" s="175"/>
      <c r="AP964" s="175"/>
      <c r="AQ964" s="175"/>
      <c r="AR964" s="175"/>
    </row>
    <row r="965" spans="1:44" ht="102" x14ac:dyDescent="0.3">
      <c r="A965" s="175"/>
      <c r="B965" s="181" t="s">
        <v>892</v>
      </c>
      <c r="C965" s="182" t="s">
        <v>893</v>
      </c>
      <c r="D965" s="183">
        <v>184.68</v>
      </c>
      <c r="E965" s="184">
        <v>184.68</v>
      </c>
      <c r="F965" s="185" t="s">
        <v>4636</v>
      </c>
      <c r="G965" s="186" t="s">
        <v>3034</v>
      </c>
      <c r="H965" s="187"/>
      <c r="I965" s="175"/>
      <c r="J965" s="175"/>
      <c r="K965" s="175"/>
      <c r="L965" s="175"/>
      <c r="M965" s="175"/>
      <c r="N965" s="175"/>
      <c r="O965" s="175"/>
      <c r="P965" s="175"/>
      <c r="Q965" s="175"/>
      <c r="R965" s="175"/>
      <c r="S965" s="175"/>
      <c r="T965" s="175"/>
      <c r="U965" s="175"/>
      <c r="V965" s="175"/>
      <c r="W965" s="175"/>
      <c r="X965" s="175"/>
      <c r="Y965" s="175"/>
      <c r="Z965" s="175"/>
      <c r="AA965" s="175"/>
      <c r="AB965" s="175"/>
      <c r="AC965" s="175"/>
      <c r="AD965" s="175"/>
      <c r="AE965" s="175"/>
      <c r="AF965" s="175"/>
      <c r="AG965" s="175"/>
      <c r="AH965" s="175"/>
      <c r="AI965" s="175"/>
      <c r="AJ965" s="175"/>
      <c r="AK965" s="175"/>
      <c r="AL965" s="175"/>
      <c r="AM965" s="175"/>
      <c r="AN965" s="175"/>
      <c r="AO965" s="175"/>
      <c r="AP965" s="175"/>
      <c r="AQ965" s="175"/>
      <c r="AR965" s="175"/>
    </row>
    <row r="966" spans="1:44" ht="102" hidden="1" x14ac:dyDescent="0.3">
      <c r="A966" s="175"/>
      <c r="B966" s="185" t="s">
        <v>4636</v>
      </c>
      <c r="C966" s="182"/>
      <c r="D966" s="183">
        <v>184.68</v>
      </c>
      <c r="E966" s="184">
        <v>184.68</v>
      </c>
      <c r="F966" s="186" t="s">
        <v>3034</v>
      </c>
      <c r="G966" s="181" t="s">
        <v>2541</v>
      </c>
      <c r="H966" s="182" t="s">
        <v>2051</v>
      </c>
      <c r="I966" s="175"/>
      <c r="J966" s="175"/>
      <c r="K966" s="175"/>
      <c r="L966" s="175"/>
      <c r="M966" s="175"/>
      <c r="N966" s="175"/>
      <c r="O966" s="175"/>
      <c r="P966" s="175"/>
      <c r="Q966" s="175"/>
      <c r="R966" s="175"/>
      <c r="S966" s="175"/>
      <c r="T966" s="175"/>
      <c r="U966" s="175"/>
      <c r="V966" s="175"/>
      <c r="W966" s="175"/>
      <c r="X966" s="175"/>
      <c r="Y966" s="175"/>
      <c r="Z966" s="175"/>
      <c r="AA966" s="175"/>
      <c r="AB966" s="175"/>
      <c r="AC966" s="175"/>
      <c r="AD966" s="175"/>
      <c r="AE966" s="175"/>
      <c r="AF966" s="175"/>
      <c r="AG966" s="175"/>
      <c r="AH966" s="175"/>
      <c r="AI966" s="175"/>
      <c r="AJ966" s="175"/>
      <c r="AK966" s="175"/>
      <c r="AL966" s="175"/>
      <c r="AM966" s="175"/>
      <c r="AN966" s="175"/>
      <c r="AO966" s="175"/>
      <c r="AP966" s="175"/>
      <c r="AQ966" s="175"/>
      <c r="AR966" s="175"/>
    </row>
    <row r="967" spans="1:44" ht="102" hidden="1" x14ac:dyDescent="0.3">
      <c r="A967" s="175"/>
      <c r="B967" s="186" t="s">
        <v>3034</v>
      </c>
      <c r="C967" s="187"/>
      <c r="D967" s="183">
        <v>184.68</v>
      </c>
      <c r="E967" s="184">
        <v>184.68</v>
      </c>
      <c r="F967" s="181" t="s">
        <v>2541</v>
      </c>
      <c r="G967" s="185" t="s">
        <v>4636</v>
      </c>
      <c r="H967" s="182"/>
      <c r="I967" s="175"/>
      <c r="J967" s="175"/>
      <c r="K967" s="175"/>
      <c r="L967" s="175"/>
      <c r="M967" s="175"/>
      <c r="N967" s="175"/>
      <c r="O967" s="175"/>
      <c r="P967" s="175"/>
      <c r="Q967" s="175"/>
      <c r="R967" s="175"/>
      <c r="S967" s="175"/>
      <c r="T967" s="175"/>
      <c r="U967" s="175"/>
      <c r="V967" s="175"/>
      <c r="W967" s="175"/>
      <c r="X967" s="175"/>
      <c r="Y967" s="175"/>
      <c r="Z967" s="175"/>
      <c r="AA967" s="175"/>
      <c r="AB967" s="175"/>
      <c r="AC967" s="175"/>
      <c r="AD967" s="175"/>
      <c r="AE967" s="175"/>
      <c r="AF967" s="175"/>
      <c r="AG967" s="175"/>
      <c r="AH967" s="175"/>
      <c r="AI967" s="175"/>
      <c r="AJ967" s="175"/>
      <c r="AK967" s="175"/>
      <c r="AL967" s="175"/>
      <c r="AM967" s="175"/>
      <c r="AN967" s="175"/>
      <c r="AO967" s="175"/>
      <c r="AP967" s="175"/>
      <c r="AQ967" s="175"/>
      <c r="AR967" s="175"/>
    </row>
    <row r="968" spans="1:44" ht="102" x14ac:dyDescent="0.3">
      <c r="A968" s="175"/>
      <c r="B968" s="181" t="s">
        <v>2541</v>
      </c>
      <c r="C968" s="182" t="s">
        <v>2051</v>
      </c>
      <c r="D968" s="183">
        <v>167.5</v>
      </c>
      <c r="E968" s="184">
        <v>167.5</v>
      </c>
      <c r="F968" s="185" t="s">
        <v>4636</v>
      </c>
      <c r="G968" s="186" t="s">
        <v>3035</v>
      </c>
      <c r="H968" s="187"/>
      <c r="I968" s="175"/>
      <c r="J968" s="175"/>
      <c r="K968" s="175"/>
      <c r="L968" s="175"/>
      <c r="M968" s="175"/>
      <c r="N968" s="175"/>
      <c r="O968" s="175"/>
      <c r="P968" s="175"/>
      <c r="Q968" s="175"/>
      <c r="R968" s="175"/>
      <c r="S968" s="175"/>
      <c r="T968" s="175"/>
      <c r="U968" s="175"/>
      <c r="V968" s="175"/>
      <c r="W968" s="175"/>
      <c r="X968" s="175"/>
      <c r="Y968" s="175"/>
      <c r="Z968" s="175"/>
      <c r="AA968" s="175"/>
      <c r="AB968" s="175"/>
      <c r="AC968" s="175"/>
      <c r="AD968" s="175"/>
      <c r="AE968" s="175"/>
      <c r="AF968" s="175"/>
      <c r="AG968" s="175"/>
      <c r="AH968" s="175"/>
      <c r="AI968" s="175"/>
      <c r="AJ968" s="175"/>
      <c r="AK968" s="175"/>
      <c r="AL968" s="175"/>
      <c r="AM968" s="175"/>
      <c r="AN968" s="175"/>
      <c r="AO968" s="175"/>
      <c r="AP968" s="175"/>
      <c r="AQ968" s="175"/>
      <c r="AR968" s="175"/>
    </row>
    <row r="969" spans="1:44" ht="102" hidden="1" x14ac:dyDescent="0.3">
      <c r="A969" s="175"/>
      <c r="B969" s="185" t="s">
        <v>4636</v>
      </c>
      <c r="C969" s="182"/>
      <c r="D969" s="183">
        <v>167.5</v>
      </c>
      <c r="E969" s="184">
        <v>167.5</v>
      </c>
      <c r="F969" s="186" t="s">
        <v>3035</v>
      </c>
      <c r="G969" s="181" t="s">
        <v>2576</v>
      </c>
      <c r="H969" s="182" t="s">
        <v>1535</v>
      </c>
      <c r="I969" s="175"/>
      <c r="J969" s="175"/>
      <c r="K969" s="175"/>
      <c r="L969" s="175"/>
      <c r="M969" s="175"/>
      <c r="N969" s="175"/>
      <c r="O969" s="175"/>
      <c r="P969" s="175"/>
      <c r="Q969" s="175"/>
      <c r="R969" s="175"/>
      <c r="S969" s="175"/>
      <c r="T969" s="175"/>
      <c r="U969" s="175"/>
      <c r="V969" s="175"/>
      <c r="W969" s="175"/>
      <c r="X969" s="175"/>
      <c r="Y969" s="175"/>
      <c r="Z969" s="175"/>
      <c r="AA969" s="175"/>
      <c r="AB969" s="175"/>
      <c r="AC969" s="175"/>
      <c r="AD969" s="175"/>
      <c r="AE969" s="175"/>
      <c r="AF969" s="175"/>
      <c r="AG969" s="175"/>
      <c r="AH969" s="175"/>
      <c r="AI969" s="175"/>
      <c r="AJ969" s="175"/>
      <c r="AK969" s="175"/>
      <c r="AL969" s="175"/>
      <c r="AM969" s="175"/>
      <c r="AN969" s="175"/>
      <c r="AO969" s="175"/>
      <c r="AP969" s="175"/>
      <c r="AQ969" s="175"/>
      <c r="AR969" s="175"/>
    </row>
    <row r="970" spans="1:44" ht="102" hidden="1" x14ac:dyDescent="0.3">
      <c r="A970" s="175"/>
      <c r="B970" s="186" t="s">
        <v>3035</v>
      </c>
      <c r="C970" s="187"/>
      <c r="D970" s="183">
        <v>167.5</v>
      </c>
      <c r="E970" s="184">
        <v>167.5</v>
      </c>
      <c r="F970" s="181" t="s">
        <v>2576</v>
      </c>
      <c r="G970" s="185" t="s">
        <v>4636</v>
      </c>
      <c r="H970" s="182"/>
      <c r="I970" s="175"/>
      <c r="J970" s="175"/>
      <c r="K970" s="175"/>
      <c r="L970" s="175"/>
      <c r="M970" s="175"/>
      <c r="N970" s="175"/>
      <c r="O970" s="175"/>
      <c r="P970" s="175"/>
      <c r="Q970" s="175"/>
      <c r="R970" s="175"/>
      <c r="S970" s="175"/>
      <c r="T970" s="175"/>
      <c r="U970" s="175"/>
      <c r="V970" s="175"/>
      <c r="W970" s="175"/>
      <c r="X970" s="175"/>
      <c r="Y970" s="175"/>
      <c r="Z970" s="175"/>
      <c r="AA970" s="175"/>
      <c r="AB970" s="175"/>
      <c r="AC970" s="175"/>
      <c r="AD970" s="175"/>
      <c r="AE970" s="175"/>
      <c r="AF970" s="175"/>
      <c r="AG970" s="175"/>
      <c r="AH970" s="175"/>
      <c r="AI970" s="175"/>
      <c r="AJ970" s="175"/>
      <c r="AK970" s="175"/>
      <c r="AL970" s="175"/>
      <c r="AM970" s="175"/>
      <c r="AN970" s="175"/>
      <c r="AO970" s="175"/>
      <c r="AP970" s="175"/>
      <c r="AQ970" s="175"/>
      <c r="AR970" s="175"/>
    </row>
    <row r="971" spans="1:44" ht="102" x14ac:dyDescent="0.3">
      <c r="A971" s="175"/>
      <c r="B971" s="181" t="s">
        <v>2576</v>
      </c>
      <c r="C971" s="182" t="s">
        <v>1535</v>
      </c>
      <c r="D971" s="183">
        <v>163.21</v>
      </c>
      <c r="E971" s="184">
        <v>163.21</v>
      </c>
      <c r="F971" s="185" t="s">
        <v>4636</v>
      </c>
      <c r="G971" s="186" t="s">
        <v>3878</v>
      </c>
      <c r="H971" s="187"/>
      <c r="I971" s="175"/>
      <c r="J971" s="175"/>
      <c r="K971" s="175"/>
      <c r="L971" s="175"/>
      <c r="M971" s="175"/>
      <c r="N971" s="175"/>
      <c r="O971" s="175"/>
      <c r="P971" s="175"/>
      <c r="Q971" s="175"/>
      <c r="R971" s="175"/>
      <c r="S971" s="175"/>
      <c r="T971" s="175"/>
      <c r="U971" s="175"/>
      <c r="V971" s="175"/>
      <c r="W971" s="175"/>
      <c r="X971" s="175"/>
      <c r="Y971" s="175"/>
      <c r="Z971" s="175"/>
      <c r="AA971" s="175"/>
      <c r="AB971" s="175"/>
      <c r="AC971" s="175"/>
      <c r="AD971" s="175"/>
      <c r="AE971" s="175"/>
      <c r="AF971" s="175"/>
      <c r="AG971" s="175"/>
      <c r="AH971" s="175"/>
      <c r="AI971" s="175"/>
      <c r="AJ971" s="175"/>
      <c r="AK971" s="175"/>
      <c r="AL971" s="175"/>
      <c r="AM971" s="175"/>
      <c r="AN971" s="175"/>
      <c r="AO971" s="175"/>
      <c r="AP971" s="175"/>
      <c r="AQ971" s="175"/>
      <c r="AR971" s="175"/>
    </row>
    <row r="972" spans="1:44" ht="102" hidden="1" x14ac:dyDescent="0.3">
      <c r="A972" s="175"/>
      <c r="B972" s="185" t="s">
        <v>4636</v>
      </c>
      <c r="C972" s="182"/>
      <c r="D972" s="183">
        <v>163.21</v>
      </c>
      <c r="E972" s="184">
        <v>163.21</v>
      </c>
      <c r="F972" s="186" t="s">
        <v>3878</v>
      </c>
      <c r="G972" s="181" t="s">
        <v>1910</v>
      </c>
      <c r="H972" s="182" t="s">
        <v>1911</v>
      </c>
      <c r="I972" s="175"/>
      <c r="J972" s="175"/>
      <c r="K972" s="175"/>
      <c r="L972" s="175"/>
      <c r="M972" s="175"/>
      <c r="N972" s="175"/>
      <c r="O972" s="175"/>
      <c r="P972" s="175"/>
      <c r="Q972" s="175"/>
      <c r="R972" s="175"/>
      <c r="S972" s="175"/>
      <c r="T972" s="175"/>
      <c r="U972" s="175"/>
      <c r="V972" s="175"/>
      <c r="W972" s="175"/>
      <c r="X972" s="175"/>
      <c r="Y972" s="175"/>
      <c r="Z972" s="175"/>
      <c r="AA972" s="175"/>
      <c r="AB972" s="175"/>
      <c r="AC972" s="175"/>
      <c r="AD972" s="175"/>
      <c r="AE972" s="175"/>
      <c r="AF972" s="175"/>
      <c r="AG972" s="175"/>
      <c r="AH972" s="175"/>
      <c r="AI972" s="175"/>
      <c r="AJ972" s="175"/>
      <c r="AK972" s="175"/>
      <c r="AL972" s="175"/>
      <c r="AM972" s="175"/>
      <c r="AN972" s="175"/>
      <c r="AO972" s="175"/>
      <c r="AP972" s="175"/>
      <c r="AQ972" s="175"/>
      <c r="AR972" s="175"/>
    </row>
    <row r="973" spans="1:44" ht="102" hidden="1" x14ac:dyDescent="0.3">
      <c r="A973" s="175"/>
      <c r="B973" s="186" t="s">
        <v>3878</v>
      </c>
      <c r="C973" s="187"/>
      <c r="D973" s="183">
        <v>163.21</v>
      </c>
      <c r="E973" s="184">
        <v>163.21</v>
      </c>
      <c r="F973" s="181" t="s">
        <v>1910</v>
      </c>
      <c r="G973" s="185" t="s">
        <v>4636</v>
      </c>
      <c r="H973" s="182"/>
      <c r="I973" s="175"/>
      <c r="J973" s="175"/>
      <c r="K973" s="175"/>
      <c r="L973" s="175"/>
      <c r="M973" s="175"/>
      <c r="N973" s="175"/>
      <c r="O973" s="175"/>
      <c r="P973" s="175"/>
      <c r="Q973" s="175"/>
      <c r="R973" s="175"/>
      <c r="S973" s="175"/>
      <c r="T973" s="175"/>
      <c r="U973" s="175"/>
      <c r="V973" s="175"/>
      <c r="W973" s="175"/>
      <c r="X973" s="175"/>
      <c r="Y973" s="175"/>
      <c r="Z973" s="175"/>
      <c r="AA973" s="175"/>
      <c r="AB973" s="175"/>
      <c r="AC973" s="175"/>
      <c r="AD973" s="175"/>
      <c r="AE973" s="175"/>
      <c r="AF973" s="175"/>
      <c r="AG973" s="175"/>
      <c r="AH973" s="175"/>
      <c r="AI973" s="175"/>
      <c r="AJ973" s="175"/>
      <c r="AK973" s="175"/>
      <c r="AL973" s="175"/>
      <c r="AM973" s="175"/>
      <c r="AN973" s="175"/>
      <c r="AO973" s="175"/>
      <c r="AP973" s="175"/>
      <c r="AQ973" s="175"/>
      <c r="AR973" s="175"/>
    </row>
    <row r="974" spans="1:44" ht="102" x14ac:dyDescent="0.3">
      <c r="A974" s="175"/>
      <c r="B974" s="181" t="s">
        <v>1910</v>
      </c>
      <c r="C974" s="182" t="s">
        <v>1911</v>
      </c>
      <c r="D974" s="183">
        <v>206.16</v>
      </c>
      <c r="E974" s="184">
        <v>206.16</v>
      </c>
      <c r="F974" s="185" t="s">
        <v>4636</v>
      </c>
      <c r="G974" s="186" t="s">
        <v>3036</v>
      </c>
      <c r="H974" s="187"/>
      <c r="I974" s="175"/>
      <c r="J974" s="175"/>
      <c r="K974" s="175"/>
      <c r="L974" s="175"/>
      <c r="M974" s="175"/>
      <c r="N974" s="175"/>
      <c r="O974" s="175"/>
      <c r="P974" s="175"/>
      <c r="Q974" s="175"/>
      <c r="R974" s="175"/>
      <c r="S974" s="175"/>
      <c r="T974" s="175"/>
      <c r="U974" s="175"/>
      <c r="V974" s="175"/>
      <c r="W974" s="175"/>
      <c r="X974" s="175"/>
      <c r="Y974" s="175"/>
      <c r="Z974" s="175"/>
      <c r="AA974" s="175"/>
      <c r="AB974" s="175"/>
      <c r="AC974" s="175"/>
      <c r="AD974" s="175"/>
      <c r="AE974" s="175"/>
      <c r="AF974" s="175"/>
      <c r="AG974" s="175"/>
      <c r="AH974" s="175"/>
      <c r="AI974" s="175"/>
      <c r="AJ974" s="175"/>
      <c r="AK974" s="175"/>
      <c r="AL974" s="175"/>
      <c r="AM974" s="175"/>
      <c r="AN974" s="175"/>
      <c r="AO974" s="175"/>
      <c r="AP974" s="175"/>
      <c r="AQ974" s="175"/>
      <c r="AR974" s="175"/>
    </row>
    <row r="975" spans="1:44" ht="102" hidden="1" x14ac:dyDescent="0.3">
      <c r="A975" s="175"/>
      <c r="B975" s="185" t="s">
        <v>4636</v>
      </c>
      <c r="C975" s="182"/>
      <c r="D975" s="183">
        <v>206.16</v>
      </c>
      <c r="E975" s="184">
        <v>206.16</v>
      </c>
      <c r="F975" s="186" t="s">
        <v>3036</v>
      </c>
      <c r="G975" s="181" t="s">
        <v>4504</v>
      </c>
      <c r="H975" s="182" t="s">
        <v>855</v>
      </c>
      <c r="I975" s="175"/>
      <c r="J975" s="175"/>
      <c r="K975" s="175"/>
      <c r="L975" s="175"/>
      <c r="M975" s="175"/>
      <c r="N975" s="175"/>
      <c r="O975" s="175"/>
      <c r="P975" s="175"/>
      <c r="Q975" s="175"/>
      <c r="R975" s="175"/>
      <c r="S975" s="175"/>
      <c r="T975" s="175"/>
      <c r="U975" s="175"/>
      <c r="V975" s="175"/>
      <c r="W975" s="175"/>
      <c r="X975" s="175"/>
      <c r="Y975" s="175"/>
      <c r="Z975" s="175"/>
      <c r="AA975" s="175"/>
      <c r="AB975" s="175"/>
      <c r="AC975" s="175"/>
      <c r="AD975" s="175"/>
      <c r="AE975" s="175"/>
      <c r="AF975" s="175"/>
      <c r="AG975" s="175"/>
      <c r="AH975" s="175"/>
      <c r="AI975" s="175"/>
      <c r="AJ975" s="175"/>
      <c r="AK975" s="175"/>
      <c r="AL975" s="175"/>
      <c r="AM975" s="175"/>
      <c r="AN975" s="175"/>
      <c r="AO975" s="175"/>
      <c r="AP975" s="175"/>
      <c r="AQ975" s="175"/>
      <c r="AR975" s="175"/>
    </row>
    <row r="976" spans="1:44" ht="102" hidden="1" x14ac:dyDescent="0.3">
      <c r="A976" s="175"/>
      <c r="B976" s="186" t="s">
        <v>3036</v>
      </c>
      <c r="C976" s="187"/>
      <c r="D976" s="183">
        <v>206.16</v>
      </c>
      <c r="E976" s="184">
        <v>206.16</v>
      </c>
      <c r="F976" s="181" t="s">
        <v>4504</v>
      </c>
      <c r="G976" s="185" t="s">
        <v>4636</v>
      </c>
      <c r="H976" s="182"/>
      <c r="I976" s="175"/>
      <c r="J976" s="175"/>
      <c r="K976" s="175"/>
      <c r="L976" s="175"/>
      <c r="M976" s="175"/>
      <c r="N976" s="175"/>
      <c r="O976" s="175"/>
      <c r="P976" s="175"/>
      <c r="Q976" s="175"/>
      <c r="R976" s="175"/>
      <c r="S976" s="175"/>
      <c r="T976" s="175"/>
      <c r="U976" s="175"/>
      <c r="V976" s="175"/>
      <c r="W976" s="175"/>
      <c r="X976" s="175"/>
      <c r="Y976" s="175"/>
      <c r="Z976" s="175"/>
      <c r="AA976" s="175"/>
      <c r="AB976" s="175"/>
      <c r="AC976" s="175"/>
      <c r="AD976" s="175"/>
      <c r="AE976" s="175"/>
      <c r="AF976" s="175"/>
      <c r="AG976" s="175"/>
      <c r="AH976" s="175"/>
      <c r="AI976" s="175"/>
      <c r="AJ976" s="175"/>
      <c r="AK976" s="175"/>
      <c r="AL976" s="175"/>
      <c r="AM976" s="175"/>
      <c r="AN976" s="175"/>
      <c r="AO976" s="175"/>
      <c r="AP976" s="175"/>
      <c r="AQ976" s="175"/>
      <c r="AR976" s="175"/>
    </row>
    <row r="977" spans="1:44" ht="102" x14ac:dyDescent="0.3">
      <c r="A977" s="175"/>
      <c r="B977" s="181" t="s">
        <v>4504</v>
      </c>
      <c r="C977" s="182" t="s">
        <v>855</v>
      </c>
      <c r="D977" s="183">
        <v>128.85</v>
      </c>
      <c r="E977" s="184">
        <v>128.85</v>
      </c>
      <c r="F977" s="185" t="s">
        <v>4636</v>
      </c>
      <c r="G977" s="186" t="s">
        <v>4607</v>
      </c>
      <c r="H977" s="187"/>
      <c r="I977" s="175"/>
      <c r="J977" s="175"/>
      <c r="K977" s="175"/>
      <c r="L977" s="175"/>
      <c r="M977" s="175"/>
      <c r="N977" s="175"/>
      <c r="O977" s="175"/>
      <c r="P977" s="175"/>
      <c r="Q977" s="175"/>
      <c r="R977" s="175"/>
      <c r="S977" s="175"/>
      <c r="T977" s="175"/>
      <c r="U977" s="175"/>
      <c r="V977" s="175"/>
      <c r="W977" s="175"/>
      <c r="X977" s="175"/>
      <c r="Y977" s="175"/>
      <c r="Z977" s="175"/>
      <c r="AA977" s="175"/>
      <c r="AB977" s="175"/>
      <c r="AC977" s="175"/>
      <c r="AD977" s="175"/>
      <c r="AE977" s="175"/>
      <c r="AF977" s="175"/>
      <c r="AG977" s="175"/>
      <c r="AH977" s="175"/>
      <c r="AI977" s="175"/>
      <c r="AJ977" s="175"/>
      <c r="AK977" s="175"/>
      <c r="AL977" s="175"/>
      <c r="AM977" s="175"/>
      <c r="AN977" s="175"/>
      <c r="AO977" s="175"/>
      <c r="AP977" s="175"/>
      <c r="AQ977" s="175"/>
      <c r="AR977" s="175"/>
    </row>
    <row r="978" spans="1:44" ht="102" hidden="1" x14ac:dyDescent="0.3">
      <c r="A978" s="175"/>
      <c r="B978" s="185" t="s">
        <v>4636</v>
      </c>
      <c r="C978" s="182"/>
      <c r="D978" s="183">
        <v>128.85</v>
      </c>
      <c r="E978" s="184">
        <v>128.85</v>
      </c>
      <c r="F978" s="186" t="s">
        <v>4607</v>
      </c>
      <c r="G978" s="181" t="s">
        <v>743</v>
      </c>
      <c r="H978" s="182" t="s">
        <v>744</v>
      </c>
      <c r="I978" s="175"/>
      <c r="J978" s="175"/>
      <c r="K978" s="175"/>
      <c r="L978" s="175"/>
      <c r="M978" s="175"/>
      <c r="N978" s="175"/>
      <c r="O978" s="175"/>
      <c r="P978" s="175"/>
      <c r="Q978" s="175"/>
      <c r="R978" s="175"/>
      <c r="S978" s="175"/>
      <c r="T978" s="175"/>
      <c r="U978" s="175"/>
      <c r="V978" s="175"/>
      <c r="W978" s="175"/>
      <c r="X978" s="175"/>
      <c r="Y978" s="175"/>
      <c r="Z978" s="175"/>
      <c r="AA978" s="175"/>
      <c r="AB978" s="175"/>
      <c r="AC978" s="175"/>
      <c r="AD978" s="175"/>
      <c r="AE978" s="175"/>
      <c r="AF978" s="175"/>
      <c r="AG978" s="175"/>
      <c r="AH978" s="175"/>
      <c r="AI978" s="175"/>
      <c r="AJ978" s="175"/>
      <c r="AK978" s="175"/>
      <c r="AL978" s="175"/>
      <c r="AM978" s="175"/>
      <c r="AN978" s="175"/>
      <c r="AO978" s="175"/>
      <c r="AP978" s="175"/>
      <c r="AQ978" s="175"/>
      <c r="AR978" s="175"/>
    </row>
    <row r="979" spans="1:44" ht="102" hidden="1" x14ac:dyDescent="0.3">
      <c r="A979" s="175"/>
      <c r="B979" s="186" t="s">
        <v>4607</v>
      </c>
      <c r="C979" s="187"/>
      <c r="D979" s="183">
        <v>128.85</v>
      </c>
      <c r="E979" s="184">
        <v>128.85</v>
      </c>
      <c r="F979" s="181" t="s">
        <v>743</v>
      </c>
      <c r="G979" s="185" t="s">
        <v>4636</v>
      </c>
      <c r="H979" s="182"/>
      <c r="I979" s="175"/>
      <c r="J979" s="175"/>
      <c r="K979" s="175"/>
      <c r="L979" s="175"/>
      <c r="M979" s="175"/>
      <c r="N979" s="175"/>
      <c r="O979" s="175"/>
      <c r="P979" s="175"/>
      <c r="Q979" s="175"/>
      <c r="R979" s="175"/>
      <c r="S979" s="175"/>
      <c r="T979" s="175"/>
      <c r="U979" s="175"/>
      <c r="V979" s="175"/>
      <c r="W979" s="175"/>
      <c r="X979" s="175"/>
      <c r="Y979" s="175"/>
      <c r="Z979" s="175"/>
      <c r="AA979" s="175"/>
      <c r="AB979" s="175"/>
      <c r="AC979" s="175"/>
      <c r="AD979" s="175"/>
      <c r="AE979" s="175"/>
      <c r="AF979" s="175"/>
      <c r="AG979" s="175"/>
      <c r="AH979" s="175"/>
      <c r="AI979" s="175"/>
      <c r="AJ979" s="175"/>
      <c r="AK979" s="175"/>
      <c r="AL979" s="175"/>
      <c r="AM979" s="175"/>
      <c r="AN979" s="175"/>
      <c r="AO979" s="175"/>
      <c r="AP979" s="175"/>
      <c r="AQ979" s="175"/>
      <c r="AR979" s="175"/>
    </row>
    <row r="980" spans="1:44" ht="102" x14ac:dyDescent="0.3">
      <c r="A980" s="175"/>
      <c r="B980" s="181" t="s">
        <v>743</v>
      </c>
      <c r="C980" s="182" t="s">
        <v>744</v>
      </c>
      <c r="D980" s="183">
        <v>249.11</v>
      </c>
      <c r="E980" s="184">
        <v>249.11</v>
      </c>
      <c r="F980" s="185" t="s">
        <v>4636</v>
      </c>
      <c r="G980" s="186" t="s">
        <v>3037</v>
      </c>
      <c r="H980" s="187"/>
      <c r="I980" s="175"/>
      <c r="J980" s="175"/>
      <c r="K980" s="175"/>
      <c r="L980" s="175"/>
      <c r="M980" s="175"/>
      <c r="N980" s="175"/>
      <c r="O980" s="175"/>
      <c r="P980" s="175"/>
      <c r="Q980" s="175"/>
      <c r="R980" s="175"/>
      <c r="S980" s="175"/>
      <c r="T980" s="175"/>
      <c r="U980" s="175"/>
      <c r="V980" s="175"/>
      <c r="W980" s="175"/>
      <c r="X980" s="175"/>
      <c r="Y980" s="175"/>
      <c r="Z980" s="175"/>
      <c r="AA980" s="175"/>
      <c r="AB980" s="175"/>
      <c r="AC980" s="175"/>
      <c r="AD980" s="175"/>
      <c r="AE980" s="175"/>
      <c r="AF980" s="175"/>
      <c r="AG980" s="175"/>
      <c r="AH980" s="175"/>
      <c r="AI980" s="175"/>
      <c r="AJ980" s="175"/>
      <c r="AK980" s="175"/>
      <c r="AL980" s="175"/>
      <c r="AM980" s="175"/>
      <c r="AN980" s="175"/>
      <c r="AO980" s="175"/>
      <c r="AP980" s="175"/>
      <c r="AQ980" s="175"/>
      <c r="AR980" s="175"/>
    </row>
    <row r="981" spans="1:44" ht="102" hidden="1" x14ac:dyDescent="0.3">
      <c r="A981" s="175"/>
      <c r="B981" s="185" t="s">
        <v>4636</v>
      </c>
      <c r="C981" s="182"/>
      <c r="D981" s="183">
        <v>249.11</v>
      </c>
      <c r="E981" s="184">
        <v>249.11</v>
      </c>
      <c r="F981" s="186" t="s">
        <v>3037</v>
      </c>
      <c r="G981" s="181" t="s">
        <v>727</v>
      </c>
      <c r="H981" s="182" t="s">
        <v>728</v>
      </c>
      <c r="I981" s="175"/>
      <c r="J981" s="175"/>
      <c r="K981" s="175"/>
      <c r="L981" s="175"/>
      <c r="M981" s="175"/>
      <c r="N981" s="175"/>
      <c r="O981" s="175"/>
      <c r="P981" s="175"/>
      <c r="Q981" s="175"/>
      <c r="R981" s="175"/>
      <c r="S981" s="175"/>
      <c r="T981" s="175"/>
      <c r="U981" s="175"/>
      <c r="V981" s="175"/>
      <c r="W981" s="175"/>
      <c r="X981" s="175"/>
      <c r="Y981" s="175"/>
      <c r="Z981" s="175"/>
      <c r="AA981" s="175"/>
      <c r="AB981" s="175"/>
      <c r="AC981" s="175"/>
      <c r="AD981" s="175"/>
      <c r="AE981" s="175"/>
      <c r="AF981" s="175"/>
      <c r="AG981" s="175"/>
      <c r="AH981" s="175"/>
      <c r="AI981" s="175"/>
      <c r="AJ981" s="175"/>
      <c r="AK981" s="175"/>
      <c r="AL981" s="175"/>
      <c r="AM981" s="175"/>
      <c r="AN981" s="175"/>
      <c r="AO981" s="175"/>
      <c r="AP981" s="175"/>
      <c r="AQ981" s="175"/>
      <c r="AR981" s="175"/>
    </row>
    <row r="982" spans="1:44" ht="102" hidden="1" x14ac:dyDescent="0.3">
      <c r="A982" s="175"/>
      <c r="B982" s="186" t="s">
        <v>3037</v>
      </c>
      <c r="C982" s="187"/>
      <c r="D982" s="183">
        <v>249.11</v>
      </c>
      <c r="E982" s="184">
        <v>249.11</v>
      </c>
      <c r="F982" s="181" t="s">
        <v>727</v>
      </c>
      <c r="G982" s="185" t="s">
        <v>4636</v>
      </c>
      <c r="H982" s="182"/>
      <c r="I982" s="175"/>
      <c r="J982" s="175"/>
      <c r="K982" s="175"/>
      <c r="L982" s="175"/>
      <c r="M982" s="175"/>
      <c r="N982" s="175"/>
      <c r="O982" s="175"/>
      <c r="P982" s="175"/>
      <c r="Q982" s="175"/>
      <c r="R982" s="175"/>
      <c r="S982" s="175"/>
      <c r="T982" s="175"/>
      <c r="U982" s="175"/>
      <c r="V982" s="175"/>
      <c r="W982" s="175"/>
      <c r="X982" s="175"/>
      <c r="Y982" s="175"/>
      <c r="Z982" s="175"/>
      <c r="AA982" s="175"/>
      <c r="AB982" s="175"/>
      <c r="AC982" s="175"/>
      <c r="AD982" s="175"/>
      <c r="AE982" s="175"/>
      <c r="AF982" s="175"/>
      <c r="AG982" s="175"/>
      <c r="AH982" s="175"/>
      <c r="AI982" s="175"/>
      <c r="AJ982" s="175"/>
      <c r="AK982" s="175"/>
      <c r="AL982" s="175"/>
      <c r="AM982" s="175"/>
      <c r="AN982" s="175"/>
      <c r="AO982" s="175"/>
      <c r="AP982" s="175"/>
      <c r="AQ982" s="175"/>
      <c r="AR982" s="175"/>
    </row>
    <row r="983" spans="1:44" ht="102" x14ac:dyDescent="0.3">
      <c r="A983" s="175"/>
      <c r="B983" s="181" t="s">
        <v>727</v>
      </c>
      <c r="C983" s="182" t="s">
        <v>728</v>
      </c>
      <c r="D983" s="183">
        <v>330.71</v>
      </c>
      <c r="E983" s="184">
        <v>330.71</v>
      </c>
      <c r="F983" s="185" t="s">
        <v>4636</v>
      </c>
      <c r="G983" s="186" t="s">
        <v>3038</v>
      </c>
      <c r="H983" s="187"/>
      <c r="I983" s="175"/>
      <c r="J983" s="175"/>
      <c r="K983" s="175"/>
      <c r="L983" s="175"/>
      <c r="M983" s="175"/>
      <c r="N983" s="175"/>
      <c r="O983" s="175"/>
      <c r="P983" s="175"/>
      <c r="Q983" s="175"/>
      <c r="R983" s="175"/>
      <c r="S983" s="175"/>
      <c r="T983" s="175"/>
      <c r="U983" s="175"/>
      <c r="V983" s="175"/>
      <c r="W983" s="175"/>
      <c r="X983" s="175"/>
      <c r="Y983" s="175"/>
      <c r="Z983" s="175"/>
      <c r="AA983" s="175"/>
      <c r="AB983" s="175"/>
      <c r="AC983" s="175"/>
      <c r="AD983" s="175"/>
      <c r="AE983" s="175"/>
      <c r="AF983" s="175"/>
      <c r="AG983" s="175"/>
      <c r="AH983" s="175"/>
      <c r="AI983" s="175"/>
      <c r="AJ983" s="175"/>
      <c r="AK983" s="175"/>
      <c r="AL983" s="175"/>
      <c r="AM983" s="175"/>
      <c r="AN983" s="175"/>
      <c r="AO983" s="175"/>
      <c r="AP983" s="175"/>
      <c r="AQ983" s="175"/>
      <c r="AR983" s="175"/>
    </row>
    <row r="984" spans="1:44" ht="102" hidden="1" x14ac:dyDescent="0.3">
      <c r="A984" s="175"/>
      <c r="B984" s="185" t="s">
        <v>4636</v>
      </c>
      <c r="C984" s="182"/>
      <c r="D984" s="183">
        <v>330.71</v>
      </c>
      <c r="E984" s="184">
        <v>330.71</v>
      </c>
      <c r="F984" s="186" t="s">
        <v>3038</v>
      </c>
      <c r="G984" s="181" t="s">
        <v>3977</v>
      </c>
      <c r="H984" s="182" t="s">
        <v>1783</v>
      </c>
      <c r="I984" s="175"/>
      <c r="J984" s="175"/>
      <c r="K984" s="175"/>
      <c r="L984" s="175"/>
      <c r="M984" s="175"/>
      <c r="N984" s="175"/>
      <c r="O984" s="175"/>
      <c r="P984" s="175"/>
      <c r="Q984" s="175"/>
      <c r="R984" s="175"/>
      <c r="S984" s="175"/>
      <c r="T984" s="175"/>
      <c r="U984" s="175"/>
      <c r="V984" s="175"/>
      <c r="W984" s="175"/>
      <c r="X984" s="175"/>
      <c r="Y984" s="175"/>
      <c r="Z984" s="175"/>
      <c r="AA984" s="175"/>
      <c r="AB984" s="175"/>
      <c r="AC984" s="175"/>
      <c r="AD984" s="175"/>
      <c r="AE984" s="175"/>
      <c r="AF984" s="175"/>
      <c r="AG984" s="175"/>
      <c r="AH984" s="175"/>
      <c r="AI984" s="175"/>
      <c r="AJ984" s="175"/>
      <c r="AK984" s="175"/>
      <c r="AL984" s="175"/>
      <c r="AM984" s="175"/>
      <c r="AN984" s="175"/>
      <c r="AO984" s="175"/>
      <c r="AP984" s="175"/>
      <c r="AQ984" s="175"/>
      <c r="AR984" s="175"/>
    </row>
    <row r="985" spans="1:44" ht="102" hidden="1" x14ac:dyDescent="0.3">
      <c r="A985" s="175"/>
      <c r="B985" s="186" t="s">
        <v>3038</v>
      </c>
      <c r="C985" s="187"/>
      <c r="D985" s="183">
        <v>330.71</v>
      </c>
      <c r="E985" s="184">
        <v>330.71</v>
      </c>
      <c r="F985" s="181" t="s">
        <v>3977</v>
      </c>
      <c r="G985" s="185" t="s">
        <v>4636</v>
      </c>
      <c r="H985" s="182"/>
      <c r="I985" s="175"/>
      <c r="J985" s="175"/>
      <c r="K985" s="175"/>
      <c r="L985" s="175"/>
      <c r="M985" s="175"/>
      <c r="N985" s="175"/>
      <c r="O985" s="175"/>
      <c r="P985" s="175"/>
      <c r="Q985" s="175"/>
      <c r="R985" s="175"/>
      <c r="S985" s="175"/>
      <c r="T985" s="175"/>
      <c r="U985" s="175"/>
      <c r="V985" s="175"/>
      <c r="W985" s="175"/>
      <c r="X985" s="175"/>
      <c r="Y985" s="175"/>
      <c r="Z985" s="175"/>
      <c r="AA985" s="175"/>
      <c r="AB985" s="175"/>
      <c r="AC985" s="175"/>
      <c r="AD985" s="175"/>
      <c r="AE985" s="175"/>
      <c r="AF985" s="175"/>
      <c r="AG985" s="175"/>
      <c r="AH985" s="175"/>
      <c r="AI985" s="175"/>
      <c r="AJ985" s="175"/>
      <c r="AK985" s="175"/>
      <c r="AL985" s="175"/>
      <c r="AM985" s="175"/>
      <c r="AN985" s="175"/>
      <c r="AO985" s="175"/>
      <c r="AP985" s="175"/>
      <c r="AQ985" s="175"/>
      <c r="AR985" s="175"/>
    </row>
    <row r="986" spans="1:44" ht="102" x14ac:dyDescent="0.3">
      <c r="A986" s="175"/>
      <c r="B986" s="181" t="s">
        <v>3977</v>
      </c>
      <c r="C986" s="182" t="s">
        <v>1783</v>
      </c>
      <c r="D986" s="183">
        <v>184.68</v>
      </c>
      <c r="E986" s="184">
        <v>184.68</v>
      </c>
      <c r="F986" s="185" t="s">
        <v>4636</v>
      </c>
      <c r="G986" s="186" t="s">
        <v>4531</v>
      </c>
      <c r="H986" s="187"/>
      <c r="I986" s="175"/>
      <c r="J986" s="175"/>
      <c r="K986" s="175"/>
      <c r="L986" s="175"/>
      <c r="M986" s="175"/>
      <c r="N986" s="175"/>
      <c r="O986" s="175"/>
      <c r="P986" s="175"/>
      <c r="Q986" s="175"/>
      <c r="R986" s="175"/>
      <c r="S986" s="175"/>
      <c r="T986" s="175"/>
      <c r="U986" s="175"/>
      <c r="V986" s="175"/>
      <c r="W986" s="175"/>
      <c r="X986" s="175"/>
      <c r="Y986" s="175"/>
      <c r="Z986" s="175"/>
      <c r="AA986" s="175"/>
      <c r="AB986" s="175"/>
      <c r="AC986" s="175"/>
      <c r="AD986" s="175"/>
      <c r="AE986" s="175"/>
      <c r="AF986" s="175"/>
      <c r="AG986" s="175"/>
      <c r="AH986" s="175"/>
      <c r="AI986" s="175"/>
      <c r="AJ986" s="175"/>
      <c r="AK986" s="175"/>
      <c r="AL986" s="175"/>
      <c r="AM986" s="175"/>
      <c r="AN986" s="175"/>
      <c r="AO986" s="175"/>
      <c r="AP986" s="175"/>
      <c r="AQ986" s="175"/>
      <c r="AR986" s="175"/>
    </row>
    <row r="987" spans="1:44" ht="102" hidden="1" x14ac:dyDescent="0.3">
      <c r="A987" s="175"/>
      <c r="B987" s="185" t="s">
        <v>4636</v>
      </c>
      <c r="C987" s="182"/>
      <c r="D987" s="183">
        <v>184.68</v>
      </c>
      <c r="E987" s="184">
        <v>184.68</v>
      </c>
      <c r="F987" s="186" t="s">
        <v>4531</v>
      </c>
      <c r="G987" s="181" t="s">
        <v>2082</v>
      </c>
      <c r="H987" s="182" t="s">
        <v>2083</v>
      </c>
      <c r="I987" s="175"/>
      <c r="J987" s="175"/>
      <c r="K987" s="175"/>
      <c r="L987" s="175"/>
      <c r="M987" s="175"/>
      <c r="N987" s="175"/>
      <c r="O987" s="175"/>
      <c r="P987" s="175"/>
      <c r="Q987" s="175"/>
      <c r="R987" s="175"/>
      <c r="S987" s="175"/>
      <c r="T987" s="175"/>
      <c r="U987" s="175"/>
      <c r="V987" s="175"/>
      <c r="W987" s="175"/>
      <c r="X987" s="175"/>
      <c r="Y987" s="175"/>
      <c r="Z987" s="175"/>
      <c r="AA987" s="175"/>
      <c r="AB987" s="175"/>
      <c r="AC987" s="175"/>
      <c r="AD987" s="175"/>
      <c r="AE987" s="175"/>
      <c r="AF987" s="175"/>
      <c r="AG987" s="175"/>
      <c r="AH987" s="175"/>
      <c r="AI987" s="175"/>
      <c r="AJ987" s="175"/>
      <c r="AK987" s="175"/>
      <c r="AL987" s="175"/>
      <c r="AM987" s="175"/>
      <c r="AN987" s="175"/>
      <c r="AO987" s="175"/>
      <c r="AP987" s="175"/>
      <c r="AQ987" s="175"/>
      <c r="AR987" s="175"/>
    </row>
    <row r="988" spans="1:44" ht="102" hidden="1" x14ac:dyDescent="0.3">
      <c r="A988" s="175"/>
      <c r="B988" s="186" t="s">
        <v>4531</v>
      </c>
      <c r="C988" s="187"/>
      <c r="D988" s="183">
        <v>184.68</v>
      </c>
      <c r="E988" s="184">
        <v>184.68</v>
      </c>
      <c r="F988" s="181" t="s">
        <v>2082</v>
      </c>
      <c r="G988" s="185" t="s">
        <v>4636</v>
      </c>
      <c r="H988" s="182"/>
      <c r="I988" s="175"/>
      <c r="J988" s="175"/>
      <c r="K988" s="175"/>
      <c r="L988" s="175"/>
      <c r="M988" s="175"/>
      <c r="N988" s="175"/>
      <c r="O988" s="175"/>
      <c r="P988" s="175"/>
      <c r="Q988" s="175"/>
      <c r="R988" s="175"/>
      <c r="S988" s="175"/>
      <c r="T988" s="175"/>
      <c r="U988" s="175"/>
      <c r="V988" s="175"/>
      <c r="W988" s="175"/>
      <c r="X988" s="175"/>
      <c r="Y988" s="175"/>
      <c r="Z988" s="175"/>
      <c r="AA988" s="175"/>
      <c r="AB988" s="175"/>
      <c r="AC988" s="175"/>
      <c r="AD988" s="175"/>
      <c r="AE988" s="175"/>
      <c r="AF988" s="175"/>
      <c r="AG988" s="175"/>
      <c r="AH988" s="175"/>
      <c r="AI988" s="175"/>
      <c r="AJ988" s="175"/>
      <c r="AK988" s="175"/>
      <c r="AL988" s="175"/>
      <c r="AM988" s="175"/>
      <c r="AN988" s="175"/>
      <c r="AO988" s="175"/>
      <c r="AP988" s="175"/>
      <c r="AQ988" s="175"/>
      <c r="AR988" s="175"/>
    </row>
    <row r="989" spans="1:44" ht="102" x14ac:dyDescent="0.3">
      <c r="A989" s="175"/>
      <c r="B989" s="181" t="s">
        <v>2082</v>
      </c>
      <c r="C989" s="182" t="s">
        <v>2083</v>
      </c>
      <c r="D989" s="183">
        <v>171.8</v>
      </c>
      <c r="E989" s="184">
        <v>171.8</v>
      </c>
      <c r="F989" s="185" t="s">
        <v>4636</v>
      </c>
      <c r="G989" s="186" t="s">
        <v>3039</v>
      </c>
      <c r="H989" s="187"/>
      <c r="I989" s="175"/>
      <c r="J989" s="175"/>
      <c r="K989" s="175"/>
      <c r="L989" s="175"/>
      <c r="M989" s="175"/>
      <c r="N989" s="175"/>
      <c r="O989" s="175"/>
      <c r="P989" s="175"/>
      <c r="Q989" s="175"/>
      <c r="R989" s="175"/>
      <c r="S989" s="175"/>
      <c r="T989" s="175"/>
      <c r="U989" s="175"/>
      <c r="V989" s="175"/>
      <c r="W989" s="175"/>
      <c r="X989" s="175"/>
      <c r="Y989" s="175"/>
      <c r="Z989" s="175"/>
      <c r="AA989" s="175"/>
      <c r="AB989" s="175"/>
      <c r="AC989" s="175"/>
      <c r="AD989" s="175"/>
      <c r="AE989" s="175"/>
      <c r="AF989" s="175"/>
      <c r="AG989" s="175"/>
      <c r="AH989" s="175"/>
      <c r="AI989" s="175"/>
      <c r="AJ989" s="175"/>
      <c r="AK989" s="175"/>
      <c r="AL989" s="175"/>
      <c r="AM989" s="175"/>
      <c r="AN989" s="175"/>
      <c r="AO989" s="175"/>
      <c r="AP989" s="175"/>
      <c r="AQ989" s="175"/>
      <c r="AR989" s="175"/>
    </row>
    <row r="990" spans="1:44" ht="102" hidden="1" x14ac:dyDescent="0.3">
      <c r="A990" s="175"/>
      <c r="B990" s="185" t="s">
        <v>4636</v>
      </c>
      <c r="C990" s="182"/>
      <c r="D990" s="183">
        <v>171.8</v>
      </c>
      <c r="E990" s="184">
        <v>171.8</v>
      </c>
      <c r="F990" s="186" t="s">
        <v>3039</v>
      </c>
      <c r="G990" s="181" t="s">
        <v>1523</v>
      </c>
      <c r="H990" s="182" t="s">
        <v>1524</v>
      </c>
      <c r="I990" s="175"/>
      <c r="J990" s="175"/>
      <c r="K990" s="175"/>
      <c r="L990" s="175"/>
      <c r="M990" s="175"/>
      <c r="N990" s="175"/>
      <c r="O990" s="175"/>
      <c r="P990" s="175"/>
      <c r="Q990" s="175"/>
      <c r="R990" s="175"/>
      <c r="S990" s="175"/>
      <c r="T990" s="175"/>
      <c r="U990" s="175"/>
      <c r="V990" s="175"/>
      <c r="W990" s="175"/>
      <c r="X990" s="175"/>
      <c r="Y990" s="175"/>
      <c r="Z990" s="175"/>
      <c r="AA990" s="175"/>
      <c r="AB990" s="175"/>
      <c r="AC990" s="175"/>
      <c r="AD990" s="175"/>
      <c r="AE990" s="175"/>
      <c r="AF990" s="175"/>
      <c r="AG990" s="175"/>
      <c r="AH990" s="175"/>
      <c r="AI990" s="175"/>
      <c r="AJ990" s="175"/>
      <c r="AK990" s="175"/>
      <c r="AL990" s="175"/>
      <c r="AM990" s="175"/>
      <c r="AN990" s="175"/>
      <c r="AO990" s="175"/>
      <c r="AP990" s="175"/>
      <c r="AQ990" s="175"/>
      <c r="AR990" s="175"/>
    </row>
    <row r="991" spans="1:44" ht="102" hidden="1" x14ac:dyDescent="0.3">
      <c r="A991" s="175"/>
      <c r="B991" s="186" t="s">
        <v>3039</v>
      </c>
      <c r="C991" s="187"/>
      <c r="D991" s="183">
        <v>171.8</v>
      </c>
      <c r="E991" s="184">
        <v>171.8</v>
      </c>
      <c r="F991" s="181" t="s">
        <v>1523</v>
      </c>
      <c r="G991" s="185" t="s">
        <v>4636</v>
      </c>
      <c r="H991" s="182"/>
      <c r="I991" s="175"/>
      <c r="J991" s="175"/>
      <c r="K991" s="175"/>
      <c r="L991" s="175"/>
      <c r="M991" s="175"/>
      <c r="N991" s="175"/>
      <c r="O991" s="175"/>
      <c r="P991" s="175"/>
      <c r="Q991" s="175"/>
      <c r="R991" s="175"/>
      <c r="S991" s="175"/>
      <c r="T991" s="175"/>
      <c r="U991" s="175"/>
      <c r="V991" s="175"/>
      <c r="W991" s="175"/>
      <c r="X991" s="175"/>
      <c r="Y991" s="175"/>
      <c r="Z991" s="175"/>
      <c r="AA991" s="175"/>
      <c r="AB991" s="175"/>
      <c r="AC991" s="175"/>
      <c r="AD991" s="175"/>
      <c r="AE991" s="175"/>
      <c r="AF991" s="175"/>
      <c r="AG991" s="175"/>
      <c r="AH991" s="175"/>
      <c r="AI991" s="175"/>
      <c r="AJ991" s="175"/>
      <c r="AK991" s="175"/>
      <c r="AL991" s="175"/>
      <c r="AM991" s="175"/>
      <c r="AN991" s="175"/>
      <c r="AO991" s="175"/>
      <c r="AP991" s="175"/>
      <c r="AQ991" s="175"/>
      <c r="AR991" s="175"/>
    </row>
    <row r="992" spans="1:44" ht="102" x14ac:dyDescent="0.3">
      <c r="A992" s="175"/>
      <c r="B992" s="181" t="s">
        <v>1523</v>
      </c>
      <c r="C992" s="182" t="s">
        <v>1524</v>
      </c>
      <c r="D992" s="183">
        <v>236.22</v>
      </c>
      <c r="E992" s="184">
        <v>236.22</v>
      </c>
      <c r="F992" s="185" t="s">
        <v>4636</v>
      </c>
      <c r="G992" s="186" t="s">
        <v>3040</v>
      </c>
      <c r="H992" s="187"/>
      <c r="I992" s="175"/>
      <c r="J992" s="175"/>
      <c r="K992" s="175"/>
      <c r="L992" s="175"/>
      <c r="M992" s="175"/>
      <c r="N992" s="175"/>
      <c r="O992" s="175"/>
      <c r="P992" s="175"/>
      <c r="Q992" s="175"/>
      <c r="R992" s="175"/>
      <c r="S992" s="175"/>
      <c r="T992" s="175"/>
      <c r="U992" s="175"/>
      <c r="V992" s="175"/>
      <c r="W992" s="175"/>
      <c r="X992" s="175"/>
      <c r="Y992" s="175"/>
      <c r="Z992" s="175"/>
      <c r="AA992" s="175"/>
      <c r="AB992" s="175"/>
      <c r="AC992" s="175"/>
      <c r="AD992" s="175"/>
      <c r="AE992" s="175"/>
      <c r="AF992" s="175"/>
      <c r="AG992" s="175"/>
      <c r="AH992" s="175"/>
      <c r="AI992" s="175"/>
      <c r="AJ992" s="175"/>
      <c r="AK992" s="175"/>
      <c r="AL992" s="175"/>
      <c r="AM992" s="175"/>
      <c r="AN992" s="175"/>
      <c r="AO992" s="175"/>
      <c r="AP992" s="175"/>
      <c r="AQ992" s="175"/>
      <c r="AR992" s="175"/>
    </row>
    <row r="993" spans="1:44" ht="102" hidden="1" x14ac:dyDescent="0.3">
      <c r="A993" s="175"/>
      <c r="B993" s="185" t="s">
        <v>4636</v>
      </c>
      <c r="C993" s="182"/>
      <c r="D993" s="183">
        <v>236.22</v>
      </c>
      <c r="E993" s="184">
        <v>236.22</v>
      </c>
      <c r="F993" s="186" t="s">
        <v>3040</v>
      </c>
      <c r="G993" s="181" t="s">
        <v>837</v>
      </c>
      <c r="H993" s="182" t="s">
        <v>838</v>
      </c>
      <c r="I993" s="175"/>
      <c r="J993" s="175"/>
      <c r="K993" s="175"/>
      <c r="L993" s="175"/>
      <c r="M993" s="175"/>
      <c r="N993" s="175"/>
      <c r="O993" s="175"/>
      <c r="P993" s="175"/>
      <c r="Q993" s="175"/>
      <c r="R993" s="175"/>
      <c r="S993" s="175"/>
      <c r="T993" s="175"/>
      <c r="U993" s="175"/>
      <c r="V993" s="175"/>
      <c r="W993" s="175"/>
      <c r="X993" s="175"/>
      <c r="Y993" s="175"/>
      <c r="Z993" s="175"/>
      <c r="AA993" s="175"/>
      <c r="AB993" s="175"/>
      <c r="AC993" s="175"/>
      <c r="AD993" s="175"/>
      <c r="AE993" s="175"/>
      <c r="AF993" s="175"/>
      <c r="AG993" s="175"/>
      <c r="AH993" s="175"/>
      <c r="AI993" s="175"/>
      <c r="AJ993" s="175"/>
      <c r="AK993" s="175"/>
      <c r="AL993" s="175"/>
      <c r="AM993" s="175"/>
      <c r="AN993" s="175"/>
      <c r="AO993" s="175"/>
      <c r="AP993" s="175"/>
      <c r="AQ993" s="175"/>
      <c r="AR993" s="175"/>
    </row>
    <row r="994" spans="1:44" ht="102" hidden="1" x14ac:dyDescent="0.3">
      <c r="A994" s="175"/>
      <c r="B994" s="186" t="s">
        <v>3040</v>
      </c>
      <c r="C994" s="187"/>
      <c r="D994" s="183">
        <v>236.22</v>
      </c>
      <c r="E994" s="184">
        <v>236.22</v>
      </c>
      <c r="F994" s="181" t="s">
        <v>837</v>
      </c>
      <c r="G994" s="185" t="s">
        <v>4636</v>
      </c>
      <c r="H994" s="182"/>
      <c r="I994" s="175"/>
      <c r="J994" s="175"/>
      <c r="K994" s="175"/>
      <c r="L994" s="175"/>
      <c r="M994" s="175"/>
      <c r="N994" s="175"/>
      <c r="O994" s="175"/>
      <c r="P994" s="175"/>
      <c r="Q994" s="175"/>
      <c r="R994" s="175"/>
      <c r="S994" s="175"/>
      <c r="T994" s="175"/>
      <c r="U994" s="175"/>
      <c r="V994" s="175"/>
      <c r="W994" s="175"/>
      <c r="X994" s="175"/>
      <c r="Y994" s="175"/>
      <c r="Z994" s="175"/>
      <c r="AA994" s="175"/>
      <c r="AB994" s="175"/>
      <c r="AC994" s="175"/>
      <c r="AD994" s="175"/>
      <c r="AE994" s="175"/>
      <c r="AF994" s="175"/>
      <c r="AG994" s="175"/>
      <c r="AH994" s="175"/>
      <c r="AI994" s="175"/>
      <c r="AJ994" s="175"/>
      <c r="AK994" s="175"/>
      <c r="AL994" s="175"/>
      <c r="AM994" s="175"/>
      <c r="AN994" s="175"/>
      <c r="AO994" s="175"/>
      <c r="AP994" s="175"/>
      <c r="AQ994" s="175"/>
      <c r="AR994" s="175"/>
    </row>
    <row r="995" spans="1:44" ht="102" x14ac:dyDescent="0.3">
      <c r="A995" s="175"/>
      <c r="B995" s="181" t="s">
        <v>837</v>
      </c>
      <c r="C995" s="182" t="s">
        <v>838</v>
      </c>
      <c r="D995" s="183">
        <v>227.63</v>
      </c>
      <c r="E995" s="184">
        <v>227.63</v>
      </c>
      <c r="F995" s="185" t="s">
        <v>4636</v>
      </c>
      <c r="G995" s="186" t="s">
        <v>3041</v>
      </c>
      <c r="H995" s="187"/>
      <c r="I995" s="175"/>
      <c r="J995" s="175"/>
      <c r="K995" s="175"/>
      <c r="L995" s="175"/>
      <c r="M995" s="175"/>
      <c r="N995" s="175"/>
      <c r="O995" s="175"/>
      <c r="P995" s="175"/>
      <c r="Q995" s="175"/>
      <c r="R995" s="175"/>
      <c r="S995" s="175"/>
      <c r="T995" s="175"/>
      <c r="U995" s="175"/>
      <c r="V995" s="175"/>
      <c r="W995" s="175"/>
      <c r="X995" s="175"/>
      <c r="Y995" s="175"/>
      <c r="Z995" s="175"/>
      <c r="AA995" s="175"/>
      <c r="AB995" s="175"/>
      <c r="AC995" s="175"/>
      <c r="AD995" s="175"/>
      <c r="AE995" s="175"/>
      <c r="AF995" s="175"/>
      <c r="AG995" s="175"/>
      <c r="AH995" s="175"/>
      <c r="AI995" s="175"/>
      <c r="AJ995" s="175"/>
      <c r="AK995" s="175"/>
      <c r="AL995" s="175"/>
      <c r="AM995" s="175"/>
      <c r="AN995" s="175"/>
      <c r="AO995" s="175"/>
      <c r="AP995" s="175"/>
      <c r="AQ995" s="175"/>
      <c r="AR995" s="175"/>
    </row>
    <row r="996" spans="1:44" ht="102" hidden="1" x14ac:dyDescent="0.3">
      <c r="A996" s="175"/>
      <c r="B996" s="185" t="s">
        <v>4636</v>
      </c>
      <c r="C996" s="182"/>
      <c r="D996" s="183">
        <v>227.63</v>
      </c>
      <c r="E996" s="184">
        <v>227.63</v>
      </c>
      <c r="F996" s="186" t="s">
        <v>3041</v>
      </c>
      <c r="G996" s="181" t="s">
        <v>3978</v>
      </c>
      <c r="H996" s="182" t="s">
        <v>911</v>
      </c>
      <c r="I996" s="175"/>
      <c r="J996" s="175"/>
      <c r="K996" s="175"/>
      <c r="L996" s="175"/>
      <c r="M996" s="175"/>
      <c r="N996" s="175"/>
      <c r="O996" s="175"/>
      <c r="P996" s="175"/>
      <c r="Q996" s="175"/>
      <c r="R996" s="175"/>
      <c r="S996" s="175"/>
      <c r="T996" s="175"/>
      <c r="U996" s="175"/>
      <c r="V996" s="175"/>
      <c r="W996" s="175"/>
      <c r="X996" s="175"/>
      <c r="Y996" s="175"/>
      <c r="Z996" s="175"/>
      <c r="AA996" s="175"/>
      <c r="AB996" s="175"/>
      <c r="AC996" s="175"/>
      <c r="AD996" s="175"/>
      <c r="AE996" s="175"/>
      <c r="AF996" s="175"/>
      <c r="AG996" s="175"/>
      <c r="AH996" s="175"/>
      <c r="AI996" s="175"/>
      <c r="AJ996" s="175"/>
      <c r="AK996" s="175"/>
      <c r="AL996" s="175"/>
      <c r="AM996" s="175"/>
      <c r="AN996" s="175"/>
      <c r="AO996" s="175"/>
      <c r="AP996" s="175"/>
      <c r="AQ996" s="175"/>
      <c r="AR996" s="175"/>
    </row>
    <row r="997" spans="1:44" ht="102" hidden="1" x14ac:dyDescent="0.3">
      <c r="A997" s="175"/>
      <c r="B997" s="186" t="s">
        <v>3041</v>
      </c>
      <c r="C997" s="187"/>
      <c r="D997" s="183">
        <v>227.63</v>
      </c>
      <c r="E997" s="184">
        <v>227.63</v>
      </c>
      <c r="F997" s="181" t="s">
        <v>3978</v>
      </c>
      <c r="G997" s="185" t="s">
        <v>4636</v>
      </c>
      <c r="H997" s="182"/>
      <c r="I997" s="175"/>
      <c r="J997" s="175"/>
      <c r="K997" s="175"/>
      <c r="L997" s="175"/>
      <c r="M997" s="175"/>
      <c r="N997" s="175"/>
      <c r="O997" s="175"/>
      <c r="P997" s="175"/>
      <c r="Q997" s="175"/>
      <c r="R997" s="175"/>
      <c r="S997" s="175"/>
      <c r="T997" s="175"/>
      <c r="U997" s="175"/>
      <c r="V997" s="175"/>
      <c r="W997" s="175"/>
      <c r="X997" s="175"/>
      <c r="Y997" s="175"/>
      <c r="Z997" s="175"/>
      <c r="AA997" s="175"/>
      <c r="AB997" s="175"/>
      <c r="AC997" s="175"/>
      <c r="AD997" s="175"/>
      <c r="AE997" s="175"/>
      <c r="AF997" s="175"/>
      <c r="AG997" s="175"/>
      <c r="AH997" s="175"/>
      <c r="AI997" s="175"/>
      <c r="AJ997" s="175"/>
      <c r="AK997" s="175"/>
      <c r="AL997" s="175"/>
      <c r="AM997" s="175"/>
      <c r="AN997" s="175"/>
      <c r="AO997" s="175"/>
      <c r="AP997" s="175"/>
      <c r="AQ997" s="175"/>
      <c r="AR997" s="175"/>
    </row>
    <row r="998" spans="1:44" ht="102" x14ac:dyDescent="0.3">
      <c r="A998" s="175"/>
      <c r="B998" s="181" t="s">
        <v>3978</v>
      </c>
      <c r="C998" s="182" t="s">
        <v>911</v>
      </c>
      <c r="D998" s="183">
        <v>231.93</v>
      </c>
      <c r="E998" s="184">
        <v>231.93</v>
      </c>
      <c r="F998" s="185" t="s">
        <v>4636</v>
      </c>
      <c r="G998" s="186" t="s">
        <v>4584</v>
      </c>
      <c r="H998" s="187"/>
      <c r="I998" s="175"/>
      <c r="J998" s="175"/>
      <c r="K998" s="175"/>
      <c r="L998" s="175"/>
      <c r="M998" s="175"/>
      <c r="N998" s="175"/>
      <c r="O998" s="175"/>
      <c r="P998" s="175"/>
      <c r="Q998" s="175"/>
      <c r="R998" s="175"/>
      <c r="S998" s="175"/>
      <c r="T998" s="175"/>
      <c r="U998" s="175"/>
      <c r="V998" s="175"/>
      <c r="W998" s="175"/>
      <c r="X998" s="175"/>
      <c r="Y998" s="175"/>
      <c r="Z998" s="175"/>
      <c r="AA998" s="175"/>
      <c r="AB998" s="175"/>
      <c r="AC998" s="175"/>
      <c r="AD998" s="175"/>
      <c r="AE998" s="175"/>
      <c r="AF998" s="175"/>
      <c r="AG998" s="175"/>
      <c r="AH998" s="175"/>
      <c r="AI998" s="175"/>
      <c r="AJ998" s="175"/>
      <c r="AK998" s="175"/>
      <c r="AL998" s="175"/>
      <c r="AM998" s="175"/>
      <c r="AN998" s="175"/>
      <c r="AO998" s="175"/>
      <c r="AP998" s="175"/>
      <c r="AQ998" s="175"/>
      <c r="AR998" s="175"/>
    </row>
    <row r="999" spans="1:44" ht="102" hidden="1" x14ac:dyDescent="0.3">
      <c r="A999" s="175"/>
      <c r="B999" s="185" t="s">
        <v>4636</v>
      </c>
      <c r="C999" s="182"/>
      <c r="D999" s="183">
        <v>231.93</v>
      </c>
      <c r="E999" s="184">
        <v>231.93</v>
      </c>
      <c r="F999" s="186" t="s">
        <v>4584</v>
      </c>
      <c r="G999" s="181" t="s">
        <v>3979</v>
      </c>
      <c r="H999" s="182" t="s">
        <v>900</v>
      </c>
      <c r="I999" s="175"/>
      <c r="J999" s="175"/>
      <c r="K999" s="175"/>
      <c r="L999" s="175"/>
      <c r="M999" s="175"/>
      <c r="N999" s="175"/>
      <c r="O999" s="175"/>
      <c r="P999" s="175"/>
      <c r="Q999" s="175"/>
      <c r="R999" s="175"/>
      <c r="S999" s="175"/>
      <c r="T999" s="175"/>
      <c r="U999" s="175"/>
      <c r="V999" s="175"/>
      <c r="W999" s="175"/>
      <c r="X999" s="175"/>
      <c r="Y999" s="175"/>
      <c r="Z999" s="175"/>
      <c r="AA999" s="175"/>
      <c r="AB999" s="175"/>
      <c r="AC999" s="175"/>
      <c r="AD999" s="175"/>
      <c r="AE999" s="175"/>
      <c r="AF999" s="175"/>
      <c r="AG999" s="175"/>
      <c r="AH999" s="175"/>
      <c r="AI999" s="175"/>
      <c r="AJ999" s="175"/>
      <c r="AK999" s="175"/>
      <c r="AL999" s="175"/>
      <c r="AM999" s="175"/>
      <c r="AN999" s="175"/>
      <c r="AO999" s="175"/>
      <c r="AP999" s="175"/>
      <c r="AQ999" s="175"/>
      <c r="AR999" s="175"/>
    </row>
    <row r="1000" spans="1:44" ht="102" hidden="1" x14ac:dyDescent="0.3">
      <c r="A1000" s="175"/>
      <c r="B1000" s="186" t="s">
        <v>4584</v>
      </c>
      <c r="C1000" s="187"/>
      <c r="D1000" s="183">
        <v>231.93</v>
      </c>
      <c r="E1000" s="184">
        <v>231.93</v>
      </c>
      <c r="F1000" s="181" t="s">
        <v>3979</v>
      </c>
      <c r="G1000" s="185" t="s">
        <v>4636</v>
      </c>
      <c r="H1000" s="182"/>
      <c r="I1000" s="175"/>
      <c r="J1000" s="175"/>
      <c r="K1000" s="175"/>
      <c r="L1000" s="175"/>
      <c r="M1000" s="175"/>
      <c r="N1000" s="175"/>
      <c r="O1000" s="175"/>
      <c r="P1000" s="175"/>
      <c r="Q1000" s="175"/>
      <c r="R1000" s="175"/>
      <c r="S1000" s="175"/>
      <c r="T1000" s="175"/>
      <c r="U1000" s="175"/>
      <c r="V1000" s="175"/>
      <c r="W1000" s="175"/>
      <c r="X1000" s="175"/>
      <c r="Y1000" s="175"/>
      <c r="Z1000" s="175"/>
      <c r="AA1000" s="175"/>
      <c r="AB1000" s="175"/>
      <c r="AC1000" s="175"/>
      <c r="AD1000" s="175"/>
      <c r="AE1000" s="175"/>
      <c r="AF1000" s="175"/>
      <c r="AG1000" s="175"/>
      <c r="AH1000" s="175"/>
      <c r="AI1000" s="175"/>
      <c r="AJ1000" s="175"/>
      <c r="AK1000" s="175"/>
      <c r="AL1000" s="175"/>
      <c r="AM1000" s="175"/>
      <c r="AN1000" s="175"/>
      <c r="AO1000" s="175"/>
      <c r="AP1000" s="175"/>
      <c r="AQ1000" s="175"/>
      <c r="AR1000" s="175"/>
    </row>
    <row r="1001" spans="1:44" ht="102" x14ac:dyDescent="0.3">
      <c r="A1001" s="175"/>
      <c r="B1001" s="181" t="s">
        <v>3979</v>
      </c>
      <c r="C1001" s="182" t="s">
        <v>900</v>
      </c>
      <c r="D1001" s="183">
        <v>283.47000000000003</v>
      </c>
      <c r="E1001" s="184">
        <v>283.47000000000003</v>
      </c>
      <c r="F1001" s="185" t="s">
        <v>4636</v>
      </c>
      <c r="G1001" s="186" t="s">
        <v>4574</v>
      </c>
      <c r="H1001" s="187"/>
      <c r="I1001" s="175"/>
      <c r="J1001" s="175"/>
      <c r="K1001" s="175"/>
      <c r="L1001" s="175"/>
      <c r="M1001" s="175"/>
      <c r="N1001" s="175"/>
      <c r="O1001" s="175"/>
      <c r="P1001" s="175"/>
      <c r="Q1001" s="175"/>
      <c r="R1001" s="175"/>
      <c r="S1001" s="175"/>
      <c r="T1001" s="175"/>
      <c r="U1001" s="175"/>
      <c r="V1001" s="175"/>
      <c r="W1001" s="175"/>
      <c r="X1001" s="175"/>
      <c r="Y1001" s="175"/>
      <c r="Z1001" s="175"/>
      <c r="AA1001" s="175"/>
      <c r="AB1001" s="175"/>
      <c r="AC1001" s="175"/>
      <c r="AD1001" s="175"/>
      <c r="AE1001" s="175"/>
      <c r="AF1001" s="175"/>
      <c r="AG1001" s="175"/>
      <c r="AH1001" s="175"/>
      <c r="AI1001" s="175"/>
      <c r="AJ1001" s="175"/>
      <c r="AK1001" s="175"/>
      <c r="AL1001" s="175"/>
      <c r="AM1001" s="175"/>
      <c r="AN1001" s="175"/>
      <c r="AO1001" s="175"/>
      <c r="AP1001" s="175"/>
      <c r="AQ1001" s="175"/>
      <c r="AR1001" s="175"/>
    </row>
    <row r="1002" spans="1:44" ht="102" hidden="1" x14ac:dyDescent="0.3">
      <c r="A1002" s="175"/>
      <c r="B1002" s="185" t="s">
        <v>4636</v>
      </c>
      <c r="C1002" s="182"/>
      <c r="D1002" s="183">
        <v>283.47000000000003</v>
      </c>
      <c r="E1002" s="184">
        <v>283.47000000000003</v>
      </c>
      <c r="F1002" s="186" t="s">
        <v>4574</v>
      </c>
      <c r="G1002" s="181" t="s">
        <v>2583</v>
      </c>
      <c r="H1002" s="182" t="s">
        <v>2143</v>
      </c>
      <c r="I1002" s="175"/>
      <c r="J1002" s="175"/>
      <c r="K1002" s="175"/>
      <c r="L1002" s="175"/>
      <c r="M1002" s="175"/>
      <c r="N1002" s="175"/>
      <c r="O1002" s="175"/>
      <c r="P1002" s="175"/>
      <c r="Q1002" s="175"/>
      <c r="R1002" s="175"/>
      <c r="S1002" s="175"/>
      <c r="T1002" s="175"/>
      <c r="U1002" s="175"/>
      <c r="V1002" s="175"/>
      <c r="W1002" s="175"/>
      <c r="X1002" s="175"/>
      <c r="Y1002" s="175"/>
      <c r="Z1002" s="175"/>
      <c r="AA1002" s="175"/>
      <c r="AB1002" s="175"/>
      <c r="AC1002" s="175"/>
      <c r="AD1002" s="175"/>
      <c r="AE1002" s="175"/>
      <c r="AF1002" s="175"/>
      <c r="AG1002" s="175"/>
      <c r="AH1002" s="175"/>
      <c r="AI1002" s="175"/>
      <c r="AJ1002" s="175"/>
      <c r="AK1002" s="175"/>
      <c r="AL1002" s="175"/>
      <c r="AM1002" s="175"/>
      <c r="AN1002" s="175"/>
      <c r="AO1002" s="175"/>
      <c r="AP1002" s="175"/>
      <c r="AQ1002" s="175"/>
      <c r="AR1002" s="175"/>
    </row>
    <row r="1003" spans="1:44" ht="102" hidden="1" x14ac:dyDescent="0.3">
      <c r="A1003" s="175"/>
      <c r="B1003" s="186" t="s">
        <v>4574</v>
      </c>
      <c r="C1003" s="187"/>
      <c r="D1003" s="183">
        <v>283.47000000000003</v>
      </c>
      <c r="E1003" s="184">
        <v>283.47000000000003</v>
      </c>
      <c r="F1003" s="181" t="s">
        <v>2583</v>
      </c>
      <c r="G1003" s="185" t="s">
        <v>4636</v>
      </c>
      <c r="H1003" s="182"/>
      <c r="I1003" s="175"/>
      <c r="J1003" s="175"/>
      <c r="K1003" s="175"/>
      <c r="L1003" s="175"/>
      <c r="M1003" s="175"/>
      <c r="N1003" s="175"/>
      <c r="O1003" s="175"/>
      <c r="P1003" s="175"/>
      <c r="Q1003" s="175"/>
      <c r="R1003" s="175"/>
      <c r="S1003" s="175"/>
      <c r="T1003" s="175"/>
      <c r="U1003" s="175"/>
      <c r="V1003" s="175"/>
      <c r="W1003" s="175"/>
      <c r="X1003" s="175"/>
      <c r="Y1003" s="175"/>
      <c r="Z1003" s="175"/>
      <c r="AA1003" s="175"/>
      <c r="AB1003" s="175"/>
      <c r="AC1003" s="175"/>
      <c r="AD1003" s="175"/>
      <c r="AE1003" s="175"/>
      <c r="AF1003" s="175"/>
      <c r="AG1003" s="175"/>
      <c r="AH1003" s="175"/>
      <c r="AI1003" s="175"/>
      <c r="AJ1003" s="175"/>
      <c r="AK1003" s="175"/>
      <c r="AL1003" s="175"/>
      <c r="AM1003" s="175"/>
      <c r="AN1003" s="175"/>
      <c r="AO1003" s="175"/>
      <c r="AP1003" s="175"/>
      <c r="AQ1003" s="175"/>
      <c r="AR1003" s="175"/>
    </row>
    <row r="1004" spans="1:44" ht="102" x14ac:dyDescent="0.3">
      <c r="A1004" s="175"/>
      <c r="B1004" s="181" t="s">
        <v>2583</v>
      </c>
      <c r="C1004" s="182" t="s">
        <v>2143</v>
      </c>
      <c r="D1004" s="183">
        <v>403.73</v>
      </c>
      <c r="E1004" s="184">
        <v>403.73</v>
      </c>
      <c r="F1004" s="185" t="s">
        <v>4636</v>
      </c>
      <c r="G1004" s="186" t="s">
        <v>3866</v>
      </c>
      <c r="H1004" s="187"/>
      <c r="I1004" s="175"/>
      <c r="J1004" s="175"/>
      <c r="K1004" s="175"/>
      <c r="L1004" s="175"/>
      <c r="M1004" s="175"/>
      <c r="N1004" s="175"/>
      <c r="O1004" s="175"/>
      <c r="P1004" s="175"/>
      <c r="Q1004" s="175"/>
      <c r="R1004" s="175"/>
      <c r="S1004" s="175"/>
      <c r="T1004" s="175"/>
      <c r="U1004" s="175"/>
      <c r="V1004" s="175"/>
      <c r="W1004" s="175"/>
      <c r="X1004" s="175"/>
      <c r="Y1004" s="175"/>
      <c r="Z1004" s="175"/>
      <c r="AA1004" s="175"/>
      <c r="AB1004" s="175"/>
      <c r="AC1004" s="175"/>
      <c r="AD1004" s="175"/>
      <c r="AE1004" s="175"/>
      <c r="AF1004" s="175"/>
      <c r="AG1004" s="175"/>
      <c r="AH1004" s="175"/>
      <c r="AI1004" s="175"/>
      <c r="AJ1004" s="175"/>
      <c r="AK1004" s="175"/>
      <c r="AL1004" s="175"/>
      <c r="AM1004" s="175"/>
      <c r="AN1004" s="175"/>
      <c r="AO1004" s="175"/>
      <c r="AP1004" s="175"/>
      <c r="AQ1004" s="175"/>
      <c r="AR1004" s="175"/>
    </row>
    <row r="1005" spans="1:44" ht="102" hidden="1" x14ac:dyDescent="0.3">
      <c r="A1005" s="175"/>
      <c r="B1005" s="185" t="s">
        <v>4636</v>
      </c>
      <c r="C1005" s="182"/>
      <c r="D1005" s="183">
        <v>403.73</v>
      </c>
      <c r="E1005" s="184">
        <v>403.73</v>
      </c>
      <c r="F1005" s="186" t="s">
        <v>3866</v>
      </c>
      <c r="G1005" s="181" t="s">
        <v>2267</v>
      </c>
      <c r="H1005" s="182" t="s">
        <v>2268</v>
      </c>
      <c r="I1005" s="175"/>
      <c r="J1005" s="175"/>
      <c r="K1005" s="175"/>
      <c r="L1005" s="175"/>
      <c r="M1005" s="175"/>
      <c r="N1005" s="175"/>
      <c r="O1005" s="175"/>
      <c r="P1005" s="175"/>
      <c r="Q1005" s="175"/>
      <c r="R1005" s="175"/>
      <c r="S1005" s="175"/>
      <c r="T1005" s="175"/>
      <c r="U1005" s="175"/>
      <c r="V1005" s="175"/>
      <c r="W1005" s="175"/>
      <c r="X1005" s="175"/>
      <c r="Y1005" s="175"/>
      <c r="Z1005" s="175"/>
      <c r="AA1005" s="175"/>
      <c r="AB1005" s="175"/>
      <c r="AC1005" s="175"/>
      <c r="AD1005" s="175"/>
      <c r="AE1005" s="175"/>
      <c r="AF1005" s="175"/>
      <c r="AG1005" s="175"/>
      <c r="AH1005" s="175"/>
      <c r="AI1005" s="175"/>
      <c r="AJ1005" s="175"/>
      <c r="AK1005" s="175"/>
      <c r="AL1005" s="175"/>
      <c r="AM1005" s="175"/>
      <c r="AN1005" s="175"/>
      <c r="AO1005" s="175"/>
      <c r="AP1005" s="175"/>
      <c r="AQ1005" s="175"/>
      <c r="AR1005" s="175"/>
    </row>
    <row r="1006" spans="1:44" ht="102" hidden="1" x14ac:dyDescent="0.3">
      <c r="A1006" s="175"/>
      <c r="B1006" s="186" t="s">
        <v>3866</v>
      </c>
      <c r="C1006" s="187"/>
      <c r="D1006" s="183">
        <v>403.73</v>
      </c>
      <c r="E1006" s="184">
        <v>403.73</v>
      </c>
      <c r="F1006" s="181" t="s">
        <v>2267</v>
      </c>
      <c r="G1006" s="185" t="s">
        <v>4636</v>
      </c>
      <c r="H1006" s="182"/>
      <c r="I1006" s="175"/>
      <c r="J1006" s="175"/>
      <c r="K1006" s="175"/>
      <c r="L1006" s="175"/>
      <c r="M1006" s="175"/>
      <c r="N1006" s="175"/>
      <c r="O1006" s="175"/>
      <c r="P1006" s="175"/>
      <c r="Q1006" s="175"/>
      <c r="R1006" s="175"/>
      <c r="S1006" s="175"/>
      <c r="T1006" s="175"/>
      <c r="U1006" s="175"/>
      <c r="V1006" s="175"/>
      <c r="W1006" s="175"/>
      <c r="X1006" s="175"/>
      <c r="Y1006" s="175"/>
      <c r="Z1006" s="175"/>
      <c r="AA1006" s="175"/>
      <c r="AB1006" s="175"/>
      <c r="AC1006" s="175"/>
      <c r="AD1006" s="175"/>
      <c r="AE1006" s="175"/>
      <c r="AF1006" s="175"/>
      <c r="AG1006" s="175"/>
      <c r="AH1006" s="175"/>
      <c r="AI1006" s="175"/>
      <c r="AJ1006" s="175"/>
      <c r="AK1006" s="175"/>
      <c r="AL1006" s="175"/>
      <c r="AM1006" s="175"/>
      <c r="AN1006" s="175"/>
      <c r="AO1006" s="175"/>
      <c r="AP1006" s="175"/>
      <c r="AQ1006" s="175"/>
      <c r="AR1006" s="175"/>
    </row>
    <row r="1007" spans="1:44" ht="102" x14ac:dyDescent="0.3">
      <c r="A1007" s="175"/>
      <c r="B1007" s="181" t="s">
        <v>2267</v>
      </c>
      <c r="C1007" s="182" t="s">
        <v>2268</v>
      </c>
      <c r="D1007" s="183">
        <v>261.99</v>
      </c>
      <c r="E1007" s="184">
        <v>261.99</v>
      </c>
      <c r="F1007" s="185" t="s">
        <v>4636</v>
      </c>
      <c r="G1007" s="186" t="s">
        <v>3044</v>
      </c>
      <c r="H1007" s="187"/>
      <c r="I1007" s="175"/>
      <c r="J1007" s="175"/>
      <c r="K1007" s="175"/>
      <c r="L1007" s="175"/>
      <c r="M1007" s="175"/>
      <c r="N1007" s="175"/>
      <c r="O1007" s="175"/>
      <c r="P1007" s="175"/>
      <c r="Q1007" s="175"/>
      <c r="R1007" s="175"/>
      <c r="S1007" s="175"/>
      <c r="T1007" s="175"/>
      <c r="U1007" s="175"/>
      <c r="V1007" s="175"/>
      <c r="W1007" s="175"/>
      <c r="X1007" s="175"/>
      <c r="Y1007" s="175"/>
      <c r="Z1007" s="175"/>
      <c r="AA1007" s="175"/>
      <c r="AB1007" s="175"/>
      <c r="AC1007" s="175"/>
      <c r="AD1007" s="175"/>
      <c r="AE1007" s="175"/>
      <c r="AF1007" s="175"/>
      <c r="AG1007" s="175"/>
      <c r="AH1007" s="175"/>
      <c r="AI1007" s="175"/>
      <c r="AJ1007" s="175"/>
      <c r="AK1007" s="175"/>
      <c r="AL1007" s="175"/>
      <c r="AM1007" s="175"/>
      <c r="AN1007" s="175"/>
      <c r="AO1007" s="175"/>
      <c r="AP1007" s="175"/>
      <c r="AQ1007" s="175"/>
      <c r="AR1007" s="175"/>
    </row>
    <row r="1008" spans="1:44" ht="102" hidden="1" x14ac:dyDescent="0.3">
      <c r="A1008" s="175"/>
      <c r="B1008" s="185" t="s">
        <v>4636</v>
      </c>
      <c r="C1008" s="182"/>
      <c r="D1008" s="183">
        <v>261.99</v>
      </c>
      <c r="E1008" s="184">
        <v>261.99</v>
      </c>
      <c r="F1008" s="186" t="s">
        <v>3044</v>
      </c>
      <c r="G1008" s="181" t="s">
        <v>807</v>
      </c>
      <c r="H1008" s="182" t="s">
        <v>808</v>
      </c>
      <c r="I1008" s="175"/>
      <c r="J1008" s="175"/>
      <c r="K1008" s="175"/>
      <c r="L1008" s="175"/>
      <c r="M1008" s="175"/>
      <c r="N1008" s="175"/>
      <c r="O1008" s="175"/>
      <c r="P1008" s="175"/>
      <c r="Q1008" s="175"/>
      <c r="R1008" s="175"/>
      <c r="S1008" s="175"/>
      <c r="T1008" s="175"/>
      <c r="U1008" s="175"/>
      <c r="V1008" s="175"/>
      <c r="W1008" s="175"/>
      <c r="X1008" s="175"/>
      <c r="Y1008" s="175"/>
      <c r="Z1008" s="175"/>
      <c r="AA1008" s="175"/>
      <c r="AB1008" s="175"/>
      <c r="AC1008" s="175"/>
      <c r="AD1008" s="175"/>
      <c r="AE1008" s="175"/>
      <c r="AF1008" s="175"/>
      <c r="AG1008" s="175"/>
      <c r="AH1008" s="175"/>
      <c r="AI1008" s="175"/>
      <c r="AJ1008" s="175"/>
      <c r="AK1008" s="175"/>
      <c r="AL1008" s="175"/>
      <c r="AM1008" s="175"/>
      <c r="AN1008" s="175"/>
      <c r="AO1008" s="175"/>
      <c r="AP1008" s="175"/>
      <c r="AQ1008" s="175"/>
      <c r="AR1008" s="175"/>
    </row>
    <row r="1009" spans="1:44" ht="102" hidden="1" x14ac:dyDescent="0.3">
      <c r="A1009" s="175"/>
      <c r="B1009" s="186" t="s">
        <v>3044</v>
      </c>
      <c r="C1009" s="187"/>
      <c r="D1009" s="183">
        <v>261.99</v>
      </c>
      <c r="E1009" s="184">
        <v>261.99</v>
      </c>
      <c r="F1009" s="181" t="s">
        <v>807</v>
      </c>
      <c r="G1009" s="185" t="s">
        <v>4636</v>
      </c>
      <c r="H1009" s="182"/>
      <c r="I1009" s="175"/>
      <c r="J1009" s="175"/>
      <c r="K1009" s="175"/>
      <c r="L1009" s="175"/>
      <c r="M1009" s="175"/>
      <c r="N1009" s="175"/>
      <c r="O1009" s="175"/>
      <c r="P1009" s="175"/>
      <c r="Q1009" s="175"/>
      <c r="R1009" s="175"/>
      <c r="S1009" s="175"/>
      <c r="T1009" s="175"/>
      <c r="U1009" s="175"/>
      <c r="V1009" s="175"/>
      <c r="W1009" s="175"/>
      <c r="X1009" s="175"/>
      <c r="Y1009" s="175"/>
      <c r="Z1009" s="175"/>
      <c r="AA1009" s="175"/>
      <c r="AB1009" s="175"/>
      <c r="AC1009" s="175"/>
      <c r="AD1009" s="175"/>
      <c r="AE1009" s="175"/>
      <c r="AF1009" s="175"/>
      <c r="AG1009" s="175"/>
      <c r="AH1009" s="175"/>
      <c r="AI1009" s="175"/>
      <c r="AJ1009" s="175"/>
      <c r="AK1009" s="175"/>
      <c r="AL1009" s="175"/>
      <c r="AM1009" s="175"/>
      <c r="AN1009" s="175"/>
      <c r="AO1009" s="175"/>
      <c r="AP1009" s="175"/>
      <c r="AQ1009" s="175"/>
      <c r="AR1009" s="175"/>
    </row>
    <row r="1010" spans="1:44" ht="102" x14ac:dyDescent="0.3">
      <c r="A1010" s="175"/>
      <c r="B1010" s="181" t="s">
        <v>807</v>
      </c>
      <c r="C1010" s="182" t="s">
        <v>808</v>
      </c>
      <c r="D1010" s="183">
        <v>154.62</v>
      </c>
      <c r="E1010" s="184">
        <v>154.62</v>
      </c>
      <c r="F1010" s="185" t="s">
        <v>4636</v>
      </c>
      <c r="G1010" s="186" t="s">
        <v>2945</v>
      </c>
      <c r="H1010" s="187"/>
      <c r="I1010" s="175"/>
      <c r="J1010" s="175"/>
      <c r="K1010" s="175"/>
      <c r="L1010" s="175"/>
      <c r="M1010" s="175"/>
      <c r="N1010" s="175"/>
      <c r="O1010" s="175"/>
      <c r="P1010" s="175"/>
      <c r="Q1010" s="175"/>
      <c r="R1010" s="175"/>
      <c r="S1010" s="175"/>
      <c r="T1010" s="175"/>
      <c r="U1010" s="175"/>
      <c r="V1010" s="175"/>
      <c r="W1010" s="175"/>
      <c r="X1010" s="175"/>
      <c r="Y1010" s="175"/>
      <c r="Z1010" s="175"/>
      <c r="AA1010" s="175"/>
      <c r="AB1010" s="175"/>
      <c r="AC1010" s="175"/>
      <c r="AD1010" s="175"/>
      <c r="AE1010" s="175"/>
      <c r="AF1010" s="175"/>
      <c r="AG1010" s="175"/>
      <c r="AH1010" s="175"/>
      <c r="AI1010" s="175"/>
      <c r="AJ1010" s="175"/>
      <c r="AK1010" s="175"/>
      <c r="AL1010" s="175"/>
      <c r="AM1010" s="175"/>
      <c r="AN1010" s="175"/>
      <c r="AO1010" s="175"/>
      <c r="AP1010" s="175"/>
      <c r="AQ1010" s="175"/>
      <c r="AR1010" s="175"/>
    </row>
    <row r="1011" spans="1:44" ht="102" hidden="1" x14ac:dyDescent="0.3">
      <c r="A1011" s="175"/>
      <c r="B1011" s="185" t="s">
        <v>4636</v>
      </c>
      <c r="C1011" s="182"/>
      <c r="D1011" s="183">
        <v>154.62</v>
      </c>
      <c r="E1011" s="184">
        <v>154.62</v>
      </c>
      <c r="F1011" s="186" t="s">
        <v>2945</v>
      </c>
      <c r="G1011" s="181" t="s">
        <v>3980</v>
      </c>
      <c r="H1011" s="182" t="s">
        <v>814</v>
      </c>
      <c r="I1011" s="175"/>
      <c r="J1011" s="175"/>
      <c r="K1011" s="175"/>
      <c r="L1011" s="175"/>
      <c r="M1011" s="175"/>
      <c r="N1011" s="175"/>
      <c r="O1011" s="175"/>
      <c r="P1011" s="175"/>
      <c r="Q1011" s="175"/>
      <c r="R1011" s="175"/>
      <c r="S1011" s="175"/>
      <c r="T1011" s="175"/>
      <c r="U1011" s="175"/>
      <c r="V1011" s="175"/>
      <c r="W1011" s="175"/>
      <c r="X1011" s="175"/>
      <c r="Y1011" s="175"/>
      <c r="Z1011" s="175"/>
      <c r="AA1011" s="175"/>
      <c r="AB1011" s="175"/>
      <c r="AC1011" s="175"/>
      <c r="AD1011" s="175"/>
      <c r="AE1011" s="175"/>
      <c r="AF1011" s="175"/>
      <c r="AG1011" s="175"/>
      <c r="AH1011" s="175"/>
      <c r="AI1011" s="175"/>
      <c r="AJ1011" s="175"/>
      <c r="AK1011" s="175"/>
      <c r="AL1011" s="175"/>
      <c r="AM1011" s="175"/>
      <c r="AN1011" s="175"/>
      <c r="AO1011" s="175"/>
      <c r="AP1011" s="175"/>
      <c r="AQ1011" s="175"/>
      <c r="AR1011" s="175"/>
    </row>
    <row r="1012" spans="1:44" ht="102" hidden="1" x14ac:dyDescent="0.3">
      <c r="A1012" s="175"/>
      <c r="B1012" s="186" t="s">
        <v>2945</v>
      </c>
      <c r="C1012" s="187"/>
      <c r="D1012" s="183">
        <v>154.62</v>
      </c>
      <c r="E1012" s="184">
        <v>154.62</v>
      </c>
      <c r="F1012" s="181" t="s">
        <v>3980</v>
      </c>
      <c r="G1012" s="185" t="s">
        <v>4636</v>
      </c>
      <c r="H1012" s="182"/>
      <c r="I1012" s="175"/>
      <c r="J1012" s="175"/>
      <c r="K1012" s="175"/>
      <c r="L1012" s="175"/>
      <c r="M1012" s="175"/>
      <c r="N1012" s="175"/>
      <c r="O1012" s="175"/>
      <c r="P1012" s="175"/>
      <c r="Q1012" s="175"/>
      <c r="R1012" s="175"/>
      <c r="S1012" s="175"/>
      <c r="T1012" s="175"/>
      <c r="U1012" s="175"/>
      <c r="V1012" s="175"/>
      <c r="W1012" s="175"/>
      <c r="X1012" s="175"/>
      <c r="Y1012" s="175"/>
      <c r="Z1012" s="175"/>
      <c r="AA1012" s="175"/>
      <c r="AB1012" s="175"/>
      <c r="AC1012" s="175"/>
      <c r="AD1012" s="175"/>
      <c r="AE1012" s="175"/>
      <c r="AF1012" s="175"/>
      <c r="AG1012" s="175"/>
      <c r="AH1012" s="175"/>
      <c r="AI1012" s="175"/>
      <c r="AJ1012" s="175"/>
      <c r="AK1012" s="175"/>
      <c r="AL1012" s="175"/>
      <c r="AM1012" s="175"/>
      <c r="AN1012" s="175"/>
      <c r="AO1012" s="175"/>
      <c r="AP1012" s="175"/>
      <c r="AQ1012" s="175"/>
      <c r="AR1012" s="175"/>
    </row>
    <row r="1013" spans="1:44" ht="102" x14ac:dyDescent="0.3">
      <c r="A1013" s="175"/>
      <c r="B1013" s="181" t="s">
        <v>3980</v>
      </c>
      <c r="C1013" s="182" t="s">
        <v>814</v>
      </c>
      <c r="D1013" s="183">
        <v>206.16</v>
      </c>
      <c r="E1013" s="184">
        <v>206.16</v>
      </c>
      <c r="F1013" s="185" t="s">
        <v>4636</v>
      </c>
      <c r="G1013" s="186" t="s">
        <v>4586</v>
      </c>
      <c r="H1013" s="187"/>
      <c r="I1013" s="175"/>
      <c r="J1013" s="175"/>
      <c r="K1013" s="175"/>
      <c r="L1013" s="175"/>
      <c r="M1013" s="175"/>
      <c r="N1013" s="175"/>
      <c r="O1013" s="175"/>
      <c r="P1013" s="175"/>
      <c r="Q1013" s="175"/>
      <c r="R1013" s="175"/>
      <c r="S1013" s="175"/>
      <c r="T1013" s="175"/>
      <c r="U1013" s="175"/>
      <c r="V1013" s="175"/>
      <c r="W1013" s="175"/>
      <c r="X1013" s="175"/>
      <c r="Y1013" s="175"/>
      <c r="Z1013" s="175"/>
      <c r="AA1013" s="175"/>
      <c r="AB1013" s="175"/>
      <c r="AC1013" s="175"/>
      <c r="AD1013" s="175"/>
      <c r="AE1013" s="175"/>
      <c r="AF1013" s="175"/>
      <c r="AG1013" s="175"/>
      <c r="AH1013" s="175"/>
      <c r="AI1013" s="175"/>
      <c r="AJ1013" s="175"/>
      <c r="AK1013" s="175"/>
      <c r="AL1013" s="175"/>
      <c r="AM1013" s="175"/>
      <c r="AN1013" s="175"/>
      <c r="AO1013" s="175"/>
      <c r="AP1013" s="175"/>
      <c r="AQ1013" s="175"/>
      <c r="AR1013" s="175"/>
    </row>
    <row r="1014" spans="1:44" ht="102" hidden="1" x14ac:dyDescent="0.3">
      <c r="A1014" s="175"/>
      <c r="B1014" s="185" t="s">
        <v>4636</v>
      </c>
      <c r="C1014" s="182"/>
      <c r="D1014" s="183">
        <v>206.16</v>
      </c>
      <c r="E1014" s="184">
        <v>206.16</v>
      </c>
      <c r="F1014" s="186" t="s">
        <v>4586</v>
      </c>
      <c r="G1014" s="181" t="s">
        <v>2269</v>
      </c>
      <c r="H1014" s="182" t="s">
        <v>2270</v>
      </c>
      <c r="I1014" s="175"/>
      <c r="J1014" s="175"/>
      <c r="K1014" s="175"/>
      <c r="L1014" s="175"/>
      <c r="M1014" s="175"/>
      <c r="N1014" s="175"/>
      <c r="O1014" s="175"/>
      <c r="P1014" s="175"/>
      <c r="Q1014" s="175"/>
      <c r="R1014" s="175"/>
      <c r="S1014" s="175"/>
      <c r="T1014" s="175"/>
      <c r="U1014" s="175"/>
      <c r="V1014" s="175"/>
      <c r="W1014" s="175"/>
      <c r="X1014" s="175"/>
      <c r="Y1014" s="175"/>
      <c r="Z1014" s="175"/>
      <c r="AA1014" s="175"/>
      <c r="AB1014" s="175"/>
      <c r="AC1014" s="175"/>
      <c r="AD1014" s="175"/>
      <c r="AE1014" s="175"/>
      <c r="AF1014" s="175"/>
      <c r="AG1014" s="175"/>
      <c r="AH1014" s="175"/>
      <c r="AI1014" s="175"/>
      <c r="AJ1014" s="175"/>
      <c r="AK1014" s="175"/>
      <c r="AL1014" s="175"/>
      <c r="AM1014" s="175"/>
      <c r="AN1014" s="175"/>
      <c r="AO1014" s="175"/>
      <c r="AP1014" s="175"/>
      <c r="AQ1014" s="175"/>
      <c r="AR1014" s="175"/>
    </row>
    <row r="1015" spans="1:44" ht="102" hidden="1" x14ac:dyDescent="0.3">
      <c r="A1015" s="175"/>
      <c r="B1015" s="186" t="s">
        <v>4586</v>
      </c>
      <c r="C1015" s="187"/>
      <c r="D1015" s="183">
        <v>206.16</v>
      </c>
      <c r="E1015" s="184">
        <v>206.16</v>
      </c>
      <c r="F1015" s="181" t="s">
        <v>2269</v>
      </c>
      <c r="G1015" s="185" t="s">
        <v>4636</v>
      </c>
      <c r="H1015" s="182"/>
      <c r="I1015" s="175"/>
      <c r="J1015" s="175"/>
      <c r="K1015" s="175"/>
      <c r="L1015" s="175"/>
      <c r="M1015" s="175"/>
      <c r="N1015" s="175"/>
      <c r="O1015" s="175"/>
      <c r="P1015" s="175"/>
      <c r="Q1015" s="175"/>
      <c r="R1015" s="175"/>
      <c r="S1015" s="175"/>
      <c r="T1015" s="175"/>
      <c r="U1015" s="175"/>
      <c r="V1015" s="175"/>
      <c r="W1015" s="175"/>
      <c r="X1015" s="175"/>
      <c r="Y1015" s="175"/>
      <c r="Z1015" s="175"/>
      <c r="AA1015" s="175"/>
      <c r="AB1015" s="175"/>
      <c r="AC1015" s="175"/>
      <c r="AD1015" s="175"/>
      <c r="AE1015" s="175"/>
      <c r="AF1015" s="175"/>
      <c r="AG1015" s="175"/>
      <c r="AH1015" s="175"/>
      <c r="AI1015" s="175"/>
      <c r="AJ1015" s="175"/>
      <c r="AK1015" s="175"/>
      <c r="AL1015" s="175"/>
      <c r="AM1015" s="175"/>
      <c r="AN1015" s="175"/>
      <c r="AO1015" s="175"/>
      <c r="AP1015" s="175"/>
      <c r="AQ1015" s="175"/>
      <c r="AR1015" s="175"/>
    </row>
    <row r="1016" spans="1:44" ht="102" x14ac:dyDescent="0.3">
      <c r="A1016" s="175"/>
      <c r="B1016" s="181" t="s">
        <v>2269</v>
      </c>
      <c r="C1016" s="182" t="s">
        <v>2270</v>
      </c>
      <c r="D1016" s="183">
        <v>304.94</v>
      </c>
      <c r="E1016" s="184">
        <v>304.94</v>
      </c>
      <c r="F1016" s="185" t="s">
        <v>4636</v>
      </c>
      <c r="G1016" s="186" t="s">
        <v>3046</v>
      </c>
      <c r="H1016" s="187"/>
      <c r="I1016" s="175"/>
      <c r="J1016" s="175"/>
      <c r="K1016" s="175"/>
      <c r="L1016" s="175"/>
      <c r="M1016" s="175"/>
      <c r="N1016" s="175"/>
      <c r="O1016" s="175"/>
      <c r="P1016" s="175"/>
      <c r="Q1016" s="175"/>
      <c r="R1016" s="175"/>
      <c r="S1016" s="175"/>
      <c r="T1016" s="175"/>
      <c r="U1016" s="175"/>
      <c r="V1016" s="175"/>
      <c r="W1016" s="175"/>
      <c r="X1016" s="175"/>
      <c r="Y1016" s="175"/>
      <c r="Z1016" s="175"/>
      <c r="AA1016" s="175"/>
      <c r="AB1016" s="175"/>
      <c r="AC1016" s="175"/>
      <c r="AD1016" s="175"/>
      <c r="AE1016" s="175"/>
      <c r="AF1016" s="175"/>
      <c r="AG1016" s="175"/>
      <c r="AH1016" s="175"/>
      <c r="AI1016" s="175"/>
      <c r="AJ1016" s="175"/>
      <c r="AK1016" s="175"/>
      <c r="AL1016" s="175"/>
      <c r="AM1016" s="175"/>
      <c r="AN1016" s="175"/>
      <c r="AO1016" s="175"/>
      <c r="AP1016" s="175"/>
      <c r="AQ1016" s="175"/>
      <c r="AR1016" s="175"/>
    </row>
    <row r="1017" spans="1:44" ht="102" hidden="1" x14ac:dyDescent="0.3">
      <c r="A1017" s="175"/>
      <c r="B1017" s="185" t="s">
        <v>4636</v>
      </c>
      <c r="C1017" s="182"/>
      <c r="D1017" s="183">
        <v>304.94</v>
      </c>
      <c r="E1017" s="184">
        <v>304.94</v>
      </c>
      <c r="F1017" s="186" t="s">
        <v>3046</v>
      </c>
      <c r="G1017" s="181" t="s">
        <v>2632</v>
      </c>
      <c r="H1017" s="182" t="s">
        <v>2069</v>
      </c>
      <c r="I1017" s="175"/>
      <c r="J1017" s="175"/>
      <c r="K1017" s="175"/>
      <c r="L1017" s="175"/>
      <c r="M1017" s="175"/>
      <c r="N1017" s="175"/>
      <c r="O1017" s="175"/>
      <c r="P1017" s="175"/>
      <c r="Q1017" s="175"/>
      <c r="R1017" s="175"/>
      <c r="S1017" s="175"/>
      <c r="T1017" s="175"/>
      <c r="U1017" s="175"/>
      <c r="V1017" s="175"/>
      <c r="W1017" s="175"/>
      <c r="X1017" s="175"/>
      <c r="Y1017" s="175"/>
      <c r="Z1017" s="175"/>
      <c r="AA1017" s="175"/>
      <c r="AB1017" s="175"/>
      <c r="AC1017" s="175"/>
      <c r="AD1017" s="175"/>
      <c r="AE1017" s="175"/>
      <c r="AF1017" s="175"/>
      <c r="AG1017" s="175"/>
      <c r="AH1017" s="175"/>
      <c r="AI1017" s="175"/>
      <c r="AJ1017" s="175"/>
      <c r="AK1017" s="175"/>
      <c r="AL1017" s="175"/>
      <c r="AM1017" s="175"/>
      <c r="AN1017" s="175"/>
      <c r="AO1017" s="175"/>
      <c r="AP1017" s="175"/>
      <c r="AQ1017" s="175"/>
      <c r="AR1017" s="175"/>
    </row>
    <row r="1018" spans="1:44" ht="102" hidden="1" x14ac:dyDescent="0.3">
      <c r="A1018" s="175"/>
      <c r="B1018" s="186" t="s">
        <v>3046</v>
      </c>
      <c r="C1018" s="187"/>
      <c r="D1018" s="183">
        <v>304.94</v>
      </c>
      <c r="E1018" s="184">
        <v>304.94</v>
      </c>
      <c r="F1018" s="181" t="s">
        <v>2632</v>
      </c>
      <c r="G1018" s="185" t="s">
        <v>4636</v>
      </c>
      <c r="H1018" s="182"/>
      <c r="I1018" s="175"/>
      <c r="J1018" s="175"/>
      <c r="K1018" s="175"/>
      <c r="L1018" s="175"/>
      <c r="M1018" s="175"/>
      <c r="N1018" s="175"/>
      <c r="O1018" s="175"/>
      <c r="P1018" s="175"/>
      <c r="Q1018" s="175"/>
      <c r="R1018" s="175"/>
      <c r="S1018" s="175"/>
      <c r="T1018" s="175"/>
      <c r="U1018" s="175"/>
      <c r="V1018" s="175"/>
      <c r="W1018" s="175"/>
      <c r="X1018" s="175"/>
      <c r="Y1018" s="175"/>
      <c r="Z1018" s="175"/>
      <c r="AA1018" s="175"/>
      <c r="AB1018" s="175"/>
      <c r="AC1018" s="175"/>
      <c r="AD1018" s="175"/>
      <c r="AE1018" s="175"/>
      <c r="AF1018" s="175"/>
      <c r="AG1018" s="175"/>
      <c r="AH1018" s="175"/>
      <c r="AI1018" s="175"/>
      <c r="AJ1018" s="175"/>
      <c r="AK1018" s="175"/>
      <c r="AL1018" s="175"/>
      <c r="AM1018" s="175"/>
      <c r="AN1018" s="175"/>
      <c r="AO1018" s="175"/>
      <c r="AP1018" s="175"/>
      <c r="AQ1018" s="175"/>
      <c r="AR1018" s="175"/>
    </row>
    <row r="1019" spans="1:44" ht="102" x14ac:dyDescent="0.3">
      <c r="A1019" s="175"/>
      <c r="B1019" s="181" t="s">
        <v>2632</v>
      </c>
      <c r="C1019" s="182" t="s">
        <v>2069</v>
      </c>
      <c r="D1019" s="183">
        <v>176.09</v>
      </c>
      <c r="E1019" s="184">
        <v>176.09</v>
      </c>
      <c r="F1019" s="185" t="s">
        <v>4636</v>
      </c>
      <c r="G1019" s="186" t="s">
        <v>3924</v>
      </c>
      <c r="H1019" s="187"/>
      <c r="I1019" s="175"/>
      <c r="J1019" s="175"/>
      <c r="K1019" s="175"/>
      <c r="L1019" s="175"/>
      <c r="M1019" s="175"/>
      <c r="N1019" s="175"/>
      <c r="O1019" s="175"/>
      <c r="P1019" s="175"/>
      <c r="Q1019" s="175"/>
      <c r="R1019" s="175"/>
      <c r="S1019" s="175"/>
      <c r="T1019" s="175"/>
      <c r="U1019" s="175"/>
      <c r="V1019" s="175"/>
      <c r="W1019" s="175"/>
      <c r="X1019" s="175"/>
      <c r="Y1019" s="175"/>
      <c r="Z1019" s="175"/>
      <c r="AA1019" s="175"/>
      <c r="AB1019" s="175"/>
      <c r="AC1019" s="175"/>
      <c r="AD1019" s="175"/>
      <c r="AE1019" s="175"/>
      <c r="AF1019" s="175"/>
      <c r="AG1019" s="175"/>
      <c r="AH1019" s="175"/>
      <c r="AI1019" s="175"/>
      <c r="AJ1019" s="175"/>
      <c r="AK1019" s="175"/>
      <c r="AL1019" s="175"/>
      <c r="AM1019" s="175"/>
      <c r="AN1019" s="175"/>
      <c r="AO1019" s="175"/>
      <c r="AP1019" s="175"/>
      <c r="AQ1019" s="175"/>
      <c r="AR1019" s="175"/>
    </row>
    <row r="1020" spans="1:44" ht="102" hidden="1" x14ac:dyDescent="0.3">
      <c r="A1020" s="175"/>
      <c r="B1020" s="185" t="s">
        <v>4636</v>
      </c>
      <c r="C1020" s="182"/>
      <c r="D1020" s="183">
        <v>176.09</v>
      </c>
      <c r="E1020" s="184">
        <v>176.09</v>
      </c>
      <c r="F1020" s="186" t="s">
        <v>3924</v>
      </c>
      <c r="G1020" s="181" t="s">
        <v>1247</v>
      </c>
      <c r="H1020" s="182" t="s">
        <v>1248</v>
      </c>
      <c r="I1020" s="175"/>
      <c r="J1020" s="175"/>
      <c r="K1020" s="175"/>
      <c r="L1020" s="175"/>
      <c r="M1020" s="175"/>
      <c r="N1020" s="175"/>
      <c r="O1020" s="175"/>
      <c r="P1020" s="175"/>
      <c r="Q1020" s="175"/>
      <c r="R1020" s="175"/>
      <c r="S1020" s="175"/>
      <c r="T1020" s="175"/>
      <c r="U1020" s="175"/>
      <c r="V1020" s="175"/>
      <c r="W1020" s="175"/>
      <c r="X1020" s="175"/>
      <c r="Y1020" s="175"/>
      <c r="Z1020" s="175"/>
      <c r="AA1020" s="175"/>
      <c r="AB1020" s="175"/>
      <c r="AC1020" s="175"/>
      <c r="AD1020" s="175"/>
      <c r="AE1020" s="175"/>
      <c r="AF1020" s="175"/>
      <c r="AG1020" s="175"/>
      <c r="AH1020" s="175"/>
      <c r="AI1020" s="175"/>
      <c r="AJ1020" s="175"/>
      <c r="AK1020" s="175"/>
      <c r="AL1020" s="175"/>
      <c r="AM1020" s="175"/>
      <c r="AN1020" s="175"/>
      <c r="AO1020" s="175"/>
      <c r="AP1020" s="175"/>
      <c r="AQ1020" s="175"/>
      <c r="AR1020" s="175"/>
    </row>
    <row r="1021" spans="1:44" ht="102" hidden="1" x14ac:dyDescent="0.3">
      <c r="A1021" s="175"/>
      <c r="B1021" s="186" t="s">
        <v>3924</v>
      </c>
      <c r="C1021" s="187"/>
      <c r="D1021" s="183">
        <v>176.09</v>
      </c>
      <c r="E1021" s="184">
        <v>176.09</v>
      </c>
      <c r="F1021" s="181" t="s">
        <v>1247</v>
      </c>
      <c r="G1021" s="185" t="s">
        <v>4636</v>
      </c>
      <c r="H1021" s="182"/>
      <c r="I1021" s="175"/>
      <c r="J1021" s="175"/>
      <c r="K1021" s="175"/>
      <c r="L1021" s="175"/>
      <c r="M1021" s="175"/>
      <c r="N1021" s="175"/>
      <c r="O1021" s="175"/>
      <c r="P1021" s="175"/>
      <c r="Q1021" s="175"/>
      <c r="R1021" s="175"/>
      <c r="S1021" s="175"/>
      <c r="T1021" s="175"/>
      <c r="U1021" s="175"/>
      <c r="V1021" s="175"/>
      <c r="W1021" s="175"/>
      <c r="X1021" s="175"/>
      <c r="Y1021" s="175"/>
      <c r="Z1021" s="175"/>
      <c r="AA1021" s="175"/>
      <c r="AB1021" s="175"/>
      <c r="AC1021" s="175"/>
      <c r="AD1021" s="175"/>
      <c r="AE1021" s="175"/>
      <c r="AF1021" s="175"/>
      <c r="AG1021" s="175"/>
      <c r="AH1021" s="175"/>
      <c r="AI1021" s="175"/>
      <c r="AJ1021" s="175"/>
      <c r="AK1021" s="175"/>
      <c r="AL1021" s="175"/>
      <c r="AM1021" s="175"/>
      <c r="AN1021" s="175"/>
      <c r="AO1021" s="175"/>
      <c r="AP1021" s="175"/>
      <c r="AQ1021" s="175"/>
      <c r="AR1021" s="175"/>
    </row>
    <row r="1022" spans="1:44" ht="102" x14ac:dyDescent="0.3">
      <c r="A1022" s="175"/>
      <c r="B1022" s="181" t="s">
        <v>1247</v>
      </c>
      <c r="C1022" s="182" t="s">
        <v>1248</v>
      </c>
      <c r="D1022" s="183">
        <v>180.39</v>
      </c>
      <c r="E1022" s="184">
        <v>180.39</v>
      </c>
      <c r="F1022" s="185" t="s">
        <v>4636</v>
      </c>
      <c r="G1022" s="186" t="s">
        <v>3047</v>
      </c>
      <c r="H1022" s="187"/>
      <c r="I1022" s="175"/>
      <c r="J1022" s="175"/>
      <c r="K1022" s="175"/>
      <c r="L1022" s="175"/>
      <c r="M1022" s="175"/>
      <c r="N1022" s="175"/>
      <c r="O1022" s="175"/>
      <c r="P1022" s="175"/>
      <c r="Q1022" s="175"/>
      <c r="R1022" s="175"/>
      <c r="S1022" s="175"/>
      <c r="T1022" s="175"/>
      <c r="U1022" s="175"/>
      <c r="V1022" s="175"/>
      <c r="W1022" s="175"/>
      <c r="X1022" s="175"/>
      <c r="Y1022" s="175"/>
      <c r="Z1022" s="175"/>
      <c r="AA1022" s="175"/>
      <c r="AB1022" s="175"/>
      <c r="AC1022" s="175"/>
      <c r="AD1022" s="175"/>
      <c r="AE1022" s="175"/>
      <c r="AF1022" s="175"/>
      <c r="AG1022" s="175"/>
      <c r="AH1022" s="175"/>
      <c r="AI1022" s="175"/>
      <c r="AJ1022" s="175"/>
      <c r="AK1022" s="175"/>
      <c r="AL1022" s="175"/>
      <c r="AM1022" s="175"/>
      <c r="AN1022" s="175"/>
      <c r="AO1022" s="175"/>
      <c r="AP1022" s="175"/>
      <c r="AQ1022" s="175"/>
      <c r="AR1022" s="175"/>
    </row>
    <row r="1023" spans="1:44" ht="102" hidden="1" x14ac:dyDescent="0.3">
      <c r="A1023" s="175"/>
      <c r="B1023" s="185" t="s">
        <v>4636</v>
      </c>
      <c r="C1023" s="182"/>
      <c r="D1023" s="183">
        <v>180.39</v>
      </c>
      <c r="E1023" s="184">
        <v>180.39</v>
      </c>
      <c r="F1023" s="186" t="s">
        <v>3047</v>
      </c>
      <c r="G1023" s="181" t="s">
        <v>1249</v>
      </c>
      <c r="H1023" s="182" t="s">
        <v>1250</v>
      </c>
      <c r="I1023" s="175"/>
      <c r="J1023" s="175"/>
      <c r="K1023" s="175"/>
      <c r="L1023" s="175"/>
      <c r="M1023" s="175"/>
      <c r="N1023" s="175"/>
      <c r="O1023" s="175"/>
      <c r="P1023" s="175"/>
      <c r="Q1023" s="175"/>
      <c r="R1023" s="175"/>
      <c r="S1023" s="175"/>
      <c r="T1023" s="175"/>
      <c r="U1023" s="175"/>
      <c r="V1023" s="175"/>
      <c r="W1023" s="175"/>
      <c r="X1023" s="175"/>
      <c r="Y1023" s="175"/>
      <c r="Z1023" s="175"/>
      <c r="AA1023" s="175"/>
      <c r="AB1023" s="175"/>
      <c r="AC1023" s="175"/>
      <c r="AD1023" s="175"/>
      <c r="AE1023" s="175"/>
      <c r="AF1023" s="175"/>
      <c r="AG1023" s="175"/>
      <c r="AH1023" s="175"/>
      <c r="AI1023" s="175"/>
      <c r="AJ1023" s="175"/>
      <c r="AK1023" s="175"/>
      <c r="AL1023" s="175"/>
      <c r="AM1023" s="175"/>
      <c r="AN1023" s="175"/>
      <c r="AO1023" s="175"/>
      <c r="AP1023" s="175"/>
      <c r="AQ1023" s="175"/>
      <c r="AR1023" s="175"/>
    </row>
    <row r="1024" spans="1:44" ht="102" hidden="1" x14ac:dyDescent="0.3">
      <c r="A1024" s="175"/>
      <c r="B1024" s="186" t="s">
        <v>3047</v>
      </c>
      <c r="C1024" s="187"/>
      <c r="D1024" s="183">
        <v>180.39</v>
      </c>
      <c r="E1024" s="184">
        <v>180.39</v>
      </c>
      <c r="F1024" s="181" t="s">
        <v>1249</v>
      </c>
      <c r="G1024" s="185" t="s">
        <v>4636</v>
      </c>
      <c r="H1024" s="182"/>
      <c r="I1024" s="175"/>
      <c r="J1024" s="175"/>
      <c r="K1024" s="175"/>
      <c r="L1024" s="175"/>
      <c r="M1024" s="175"/>
      <c r="N1024" s="175"/>
      <c r="O1024" s="175"/>
      <c r="P1024" s="175"/>
      <c r="Q1024" s="175"/>
      <c r="R1024" s="175"/>
      <c r="S1024" s="175"/>
      <c r="T1024" s="175"/>
      <c r="U1024" s="175"/>
      <c r="V1024" s="175"/>
      <c r="W1024" s="175"/>
      <c r="X1024" s="175"/>
      <c r="Y1024" s="175"/>
      <c r="Z1024" s="175"/>
      <c r="AA1024" s="175"/>
      <c r="AB1024" s="175"/>
      <c r="AC1024" s="175"/>
      <c r="AD1024" s="175"/>
      <c r="AE1024" s="175"/>
      <c r="AF1024" s="175"/>
      <c r="AG1024" s="175"/>
      <c r="AH1024" s="175"/>
      <c r="AI1024" s="175"/>
      <c r="AJ1024" s="175"/>
      <c r="AK1024" s="175"/>
      <c r="AL1024" s="175"/>
      <c r="AM1024" s="175"/>
      <c r="AN1024" s="175"/>
      <c r="AO1024" s="175"/>
      <c r="AP1024" s="175"/>
      <c r="AQ1024" s="175"/>
      <c r="AR1024" s="175"/>
    </row>
    <row r="1025" spans="1:44" ht="102" x14ac:dyDescent="0.3">
      <c r="A1025" s="175"/>
      <c r="B1025" s="181" t="s">
        <v>1249</v>
      </c>
      <c r="C1025" s="182" t="s">
        <v>1250</v>
      </c>
      <c r="D1025" s="183">
        <v>171.8</v>
      </c>
      <c r="E1025" s="184">
        <v>171.8</v>
      </c>
      <c r="F1025" s="185" t="s">
        <v>4636</v>
      </c>
      <c r="G1025" s="186" t="s">
        <v>3048</v>
      </c>
      <c r="H1025" s="187"/>
      <c r="I1025" s="175"/>
      <c r="J1025" s="175"/>
      <c r="K1025" s="175"/>
      <c r="L1025" s="175"/>
      <c r="M1025" s="175"/>
      <c r="N1025" s="175"/>
      <c r="O1025" s="175"/>
      <c r="P1025" s="175"/>
      <c r="Q1025" s="175"/>
      <c r="R1025" s="175"/>
      <c r="S1025" s="175"/>
      <c r="T1025" s="175"/>
      <c r="U1025" s="175"/>
      <c r="V1025" s="175"/>
      <c r="W1025" s="175"/>
      <c r="X1025" s="175"/>
      <c r="Y1025" s="175"/>
      <c r="Z1025" s="175"/>
      <c r="AA1025" s="175"/>
      <c r="AB1025" s="175"/>
      <c r="AC1025" s="175"/>
      <c r="AD1025" s="175"/>
      <c r="AE1025" s="175"/>
      <c r="AF1025" s="175"/>
      <c r="AG1025" s="175"/>
      <c r="AH1025" s="175"/>
      <c r="AI1025" s="175"/>
      <c r="AJ1025" s="175"/>
      <c r="AK1025" s="175"/>
      <c r="AL1025" s="175"/>
      <c r="AM1025" s="175"/>
      <c r="AN1025" s="175"/>
      <c r="AO1025" s="175"/>
      <c r="AP1025" s="175"/>
      <c r="AQ1025" s="175"/>
      <c r="AR1025" s="175"/>
    </row>
    <row r="1026" spans="1:44" ht="102" hidden="1" x14ac:dyDescent="0.3">
      <c r="A1026" s="175"/>
      <c r="B1026" s="185" t="s">
        <v>4636</v>
      </c>
      <c r="C1026" s="182"/>
      <c r="D1026" s="183">
        <v>171.8</v>
      </c>
      <c r="E1026" s="184">
        <v>171.8</v>
      </c>
      <c r="F1026" s="186" t="s">
        <v>3048</v>
      </c>
      <c r="G1026" s="181" t="s">
        <v>950</v>
      </c>
      <c r="H1026" s="182" t="s">
        <v>951</v>
      </c>
      <c r="I1026" s="175"/>
      <c r="J1026" s="175"/>
      <c r="K1026" s="175"/>
      <c r="L1026" s="175"/>
      <c r="M1026" s="175"/>
      <c r="N1026" s="175"/>
      <c r="O1026" s="175"/>
      <c r="P1026" s="175"/>
      <c r="Q1026" s="175"/>
      <c r="R1026" s="175"/>
      <c r="S1026" s="175"/>
      <c r="T1026" s="175"/>
      <c r="U1026" s="175"/>
      <c r="V1026" s="175"/>
      <c r="W1026" s="175"/>
      <c r="X1026" s="175"/>
      <c r="Y1026" s="175"/>
      <c r="Z1026" s="175"/>
      <c r="AA1026" s="175"/>
      <c r="AB1026" s="175"/>
      <c r="AC1026" s="175"/>
      <c r="AD1026" s="175"/>
      <c r="AE1026" s="175"/>
      <c r="AF1026" s="175"/>
      <c r="AG1026" s="175"/>
      <c r="AH1026" s="175"/>
      <c r="AI1026" s="175"/>
      <c r="AJ1026" s="175"/>
      <c r="AK1026" s="175"/>
      <c r="AL1026" s="175"/>
      <c r="AM1026" s="175"/>
      <c r="AN1026" s="175"/>
      <c r="AO1026" s="175"/>
      <c r="AP1026" s="175"/>
      <c r="AQ1026" s="175"/>
      <c r="AR1026" s="175"/>
    </row>
    <row r="1027" spans="1:44" ht="102" hidden="1" x14ac:dyDescent="0.3">
      <c r="A1027" s="175"/>
      <c r="B1027" s="186" t="s">
        <v>3048</v>
      </c>
      <c r="C1027" s="187"/>
      <c r="D1027" s="183">
        <v>171.8</v>
      </c>
      <c r="E1027" s="184">
        <v>171.8</v>
      </c>
      <c r="F1027" s="181" t="s">
        <v>950</v>
      </c>
      <c r="G1027" s="185" t="s">
        <v>4636</v>
      </c>
      <c r="H1027" s="182"/>
      <c r="I1027" s="175"/>
      <c r="J1027" s="175"/>
      <c r="K1027" s="175"/>
      <c r="L1027" s="175"/>
      <c r="M1027" s="175"/>
      <c r="N1027" s="175"/>
      <c r="O1027" s="175"/>
      <c r="P1027" s="175"/>
      <c r="Q1027" s="175"/>
      <c r="R1027" s="175"/>
      <c r="S1027" s="175"/>
      <c r="T1027" s="175"/>
      <c r="U1027" s="175"/>
      <c r="V1027" s="175"/>
      <c r="W1027" s="175"/>
      <c r="X1027" s="175"/>
      <c r="Y1027" s="175"/>
      <c r="Z1027" s="175"/>
      <c r="AA1027" s="175"/>
      <c r="AB1027" s="175"/>
      <c r="AC1027" s="175"/>
      <c r="AD1027" s="175"/>
      <c r="AE1027" s="175"/>
      <c r="AF1027" s="175"/>
      <c r="AG1027" s="175"/>
      <c r="AH1027" s="175"/>
      <c r="AI1027" s="175"/>
      <c r="AJ1027" s="175"/>
      <c r="AK1027" s="175"/>
      <c r="AL1027" s="175"/>
      <c r="AM1027" s="175"/>
      <c r="AN1027" s="175"/>
      <c r="AO1027" s="175"/>
      <c r="AP1027" s="175"/>
      <c r="AQ1027" s="175"/>
      <c r="AR1027" s="175"/>
    </row>
    <row r="1028" spans="1:44" ht="102" x14ac:dyDescent="0.3">
      <c r="A1028" s="175"/>
      <c r="B1028" s="181" t="s">
        <v>950</v>
      </c>
      <c r="C1028" s="182" t="s">
        <v>951</v>
      </c>
      <c r="D1028" s="183">
        <v>124.55</v>
      </c>
      <c r="E1028" s="184">
        <v>124.55</v>
      </c>
      <c r="F1028" s="185" t="s">
        <v>4636</v>
      </c>
      <c r="G1028" s="186" t="s">
        <v>3049</v>
      </c>
      <c r="H1028" s="187"/>
      <c r="I1028" s="175"/>
      <c r="J1028" s="175"/>
      <c r="K1028" s="175"/>
      <c r="L1028" s="175"/>
      <c r="M1028" s="175"/>
      <c r="N1028" s="175"/>
      <c r="O1028" s="175"/>
      <c r="P1028" s="175"/>
      <c r="Q1028" s="175"/>
      <c r="R1028" s="175"/>
      <c r="S1028" s="175"/>
      <c r="T1028" s="175"/>
      <c r="U1028" s="175"/>
      <c r="V1028" s="175"/>
      <c r="W1028" s="175"/>
      <c r="X1028" s="175"/>
      <c r="Y1028" s="175"/>
      <c r="Z1028" s="175"/>
      <c r="AA1028" s="175"/>
      <c r="AB1028" s="175"/>
      <c r="AC1028" s="175"/>
      <c r="AD1028" s="175"/>
      <c r="AE1028" s="175"/>
      <c r="AF1028" s="175"/>
      <c r="AG1028" s="175"/>
      <c r="AH1028" s="175"/>
      <c r="AI1028" s="175"/>
      <c r="AJ1028" s="175"/>
      <c r="AK1028" s="175"/>
      <c r="AL1028" s="175"/>
      <c r="AM1028" s="175"/>
      <c r="AN1028" s="175"/>
      <c r="AO1028" s="175"/>
      <c r="AP1028" s="175"/>
      <c r="AQ1028" s="175"/>
      <c r="AR1028" s="175"/>
    </row>
    <row r="1029" spans="1:44" ht="102" hidden="1" x14ac:dyDescent="0.3">
      <c r="A1029" s="175"/>
      <c r="B1029" s="185" t="s">
        <v>4636</v>
      </c>
      <c r="C1029" s="182"/>
      <c r="D1029" s="183">
        <v>124.55</v>
      </c>
      <c r="E1029" s="184">
        <v>124.55</v>
      </c>
      <c r="F1029" s="186" t="s">
        <v>3049</v>
      </c>
      <c r="G1029" s="181" t="s">
        <v>2556</v>
      </c>
      <c r="H1029" s="182" t="s">
        <v>1984</v>
      </c>
      <c r="I1029" s="175"/>
      <c r="J1029" s="175"/>
      <c r="K1029" s="175"/>
      <c r="L1029" s="175"/>
      <c r="M1029" s="175"/>
      <c r="N1029" s="175"/>
      <c r="O1029" s="175"/>
      <c r="P1029" s="175"/>
      <c r="Q1029" s="175"/>
      <c r="R1029" s="175"/>
      <c r="S1029" s="175"/>
      <c r="T1029" s="175"/>
      <c r="U1029" s="175"/>
      <c r="V1029" s="175"/>
      <c r="W1029" s="175"/>
      <c r="X1029" s="175"/>
      <c r="Y1029" s="175"/>
      <c r="Z1029" s="175"/>
      <c r="AA1029" s="175"/>
      <c r="AB1029" s="175"/>
      <c r="AC1029" s="175"/>
      <c r="AD1029" s="175"/>
      <c r="AE1029" s="175"/>
      <c r="AF1029" s="175"/>
      <c r="AG1029" s="175"/>
      <c r="AH1029" s="175"/>
      <c r="AI1029" s="175"/>
      <c r="AJ1029" s="175"/>
      <c r="AK1029" s="175"/>
      <c r="AL1029" s="175"/>
      <c r="AM1029" s="175"/>
      <c r="AN1029" s="175"/>
      <c r="AO1029" s="175"/>
      <c r="AP1029" s="175"/>
      <c r="AQ1029" s="175"/>
      <c r="AR1029" s="175"/>
    </row>
    <row r="1030" spans="1:44" ht="102" hidden="1" x14ac:dyDescent="0.3">
      <c r="A1030" s="175"/>
      <c r="B1030" s="186" t="s">
        <v>3049</v>
      </c>
      <c r="C1030" s="187"/>
      <c r="D1030" s="183">
        <v>124.55</v>
      </c>
      <c r="E1030" s="184">
        <v>124.55</v>
      </c>
      <c r="F1030" s="181" t="s">
        <v>2556</v>
      </c>
      <c r="G1030" s="185" t="s">
        <v>4636</v>
      </c>
      <c r="H1030" s="182"/>
      <c r="I1030" s="175"/>
      <c r="J1030" s="175"/>
      <c r="K1030" s="175"/>
      <c r="L1030" s="175"/>
      <c r="M1030" s="175"/>
      <c r="N1030" s="175"/>
      <c r="O1030" s="175"/>
      <c r="P1030" s="175"/>
      <c r="Q1030" s="175"/>
      <c r="R1030" s="175"/>
      <c r="S1030" s="175"/>
      <c r="T1030" s="175"/>
      <c r="U1030" s="175"/>
      <c r="V1030" s="175"/>
      <c r="W1030" s="175"/>
      <c r="X1030" s="175"/>
      <c r="Y1030" s="175"/>
      <c r="Z1030" s="175"/>
      <c r="AA1030" s="175"/>
      <c r="AB1030" s="175"/>
      <c r="AC1030" s="175"/>
      <c r="AD1030" s="175"/>
      <c r="AE1030" s="175"/>
      <c r="AF1030" s="175"/>
      <c r="AG1030" s="175"/>
      <c r="AH1030" s="175"/>
      <c r="AI1030" s="175"/>
      <c r="AJ1030" s="175"/>
      <c r="AK1030" s="175"/>
      <c r="AL1030" s="175"/>
      <c r="AM1030" s="175"/>
      <c r="AN1030" s="175"/>
      <c r="AO1030" s="175"/>
      <c r="AP1030" s="175"/>
      <c r="AQ1030" s="175"/>
      <c r="AR1030" s="175"/>
    </row>
    <row r="1031" spans="1:44" ht="102" x14ac:dyDescent="0.3">
      <c r="A1031" s="175"/>
      <c r="B1031" s="181" t="s">
        <v>2556</v>
      </c>
      <c r="C1031" s="182" t="s">
        <v>1984</v>
      </c>
      <c r="D1031" s="183">
        <v>124.55</v>
      </c>
      <c r="E1031" s="184">
        <v>124.55</v>
      </c>
      <c r="F1031" s="185" t="s">
        <v>4636</v>
      </c>
      <c r="G1031" s="186" t="s">
        <v>3050</v>
      </c>
      <c r="H1031" s="187"/>
      <c r="I1031" s="175"/>
      <c r="J1031" s="175"/>
      <c r="K1031" s="175"/>
      <c r="L1031" s="175"/>
      <c r="M1031" s="175"/>
      <c r="N1031" s="175"/>
      <c r="O1031" s="175"/>
      <c r="P1031" s="175"/>
      <c r="Q1031" s="175"/>
      <c r="R1031" s="175"/>
      <c r="S1031" s="175"/>
      <c r="T1031" s="175"/>
      <c r="U1031" s="175"/>
      <c r="V1031" s="175"/>
      <c r="W1031" s="175"/>
      <c r="X1031" s="175"/>
      <c r="Y1031" s="175"/>
      <c r="Z1031" s="175"/>
      <c r="AA1031" s="175"/>
      <c r="AB1031" s="175"/>
      <c r="AC1031" s="175"/>
      <c r="AD1031" s="175"/>
      <c r="AE1031" s="175"/>
      <c r="AF1031" s="175"/>
      <c r="AG1031" s="175"/>
      <c r="AH1031" s="175"/>
      <c r="AI1031" s="175"/>
      <c r="AJ1031" s="175"/>
      <c r="AK1031" s="175"/>
      <c r="AL1031" s="175"/>
      <c r="AM1031" s="175"/>
      <c r="AN1031" s="175"/>
      <c r="AO1031" s="175"/>
      <c r="AP1031" s="175"/>
      <c r="AQ1031" s="175"/>
      <c r="AR1031" s="175"/>
    </row>
    <row r="1032" spans="1:44" ht="102" hidden="1" x14ac:dyDescent="0.3">
      <c r="A1032" s="175"/>
      <c r="B1032" s="185" t="s">
        <v>4636</v>
      </c>
      <c r="C1032" s="182"/>
      <c r="D1032" s="183">
        <v>124.55</v>
      </c>
      <c r="E1032" s="184">
        <v>124.55</v>
      </c>
      <c r="F1032" s="186" t="s">
        <v>3050</v>
      </c>
      <c r="G1032" s="181" t="s">
        <v>2594</v>
      </c>
      <c r="H1032" s="182" t="s">
        <v>1985</v>
      </c>
      <c r="I1032" s="175"/>
      <c r="J1032" s="175"/>
      <c r="K1032" s="175"/>
      <c r="L1032" s="175"/>
      <c r="M1032" s="175"/>
      <c r="N1032" s="175"/>
      <c r="O1032" s="175"/>
      <c r="P1032" s="175"/>
      <c r="Q1032" s="175"/>
      <c r="R1032" s="175"/>
      <c r="S1032" s="175"/>
      <c r="T1032" s="175"/>
      <c r="U1032" s="175"/>
      <c r="V1032" s="175"/>
      <c r="W1032" s="175"/>
      <c r="X1032" s="175"/>
      <c r="Y1032" s="175"/>
      <c r="Z1032" s="175"/>
      <c r="AA1032" s="175"/>
      <c r="AB1032" s="175"/>
      <c r="AC1032" s="175"/>
      <c r="AD1032" s="175"/>
      <c r="AE1032" s="175"/>
      <c r="AF1032" s="175"/>
      <c r="AG1032" s="175"/>
      <c r="AH1032" s="175"/>
      <c r="AI1032" s="175"/>
      <c r="AJ1032" s="175"/>
      <c r="AK1032" s="175"/>
      <c r="AL1032" s="175"/>
      <c r="AM1032" s="175"/>
      <c r="AN1032" s="175"/>
      <c r="AO1032" s="175"/>
      <c r="AP1032" s="175"/>
      <c r="AQ1032" s="175"/>
      <c r="AR1032" s="175"/>
    </row>
    <row r="1033" spans="1:44" ht="102" hidden="1" x14ac:dyDescent="0.3">
      <c r="A1033" s="175"/>
      <c r="B1033" s="186" t="s">
        <v>3050</v>
      </c>
      <c r="C1033" s="187"/>
      <c r="D1033" s="183">
        <v>124.55</v>
      </c>
      <c r="E1033" s="184">
        <v>124.55</v>
      </c>
      <c r="F1033" s="181" t="s">
        <v>2594</v>
      </c>
      <c r="G1033" s="185" t="s">
        <v>4636</v>
      </c>
      <c r="H1033" s="182"/>
      <c r="I1033" s="175"/>
      <c r="J1033" s="175"/>
      <c r="K1033" s="175"/>
      <c r="L1033" s="175"/>
      <c r="M1033" s="175"/>
      <c r="N1033" s="175"/>
      <c r="O1033" s="175"/>
      <c r="P1033" s="175"/>
      <c r="Q1033" s="175"/>
      <c r="R1033" s="175"/>
      <c r="S1033" s="175"/>
      <c r="T1033" s="175"/>
      <c r="U1033" s="175"/>
      <c r="V1033" s="175"/>
      <c r="W1033" s="175"/>
      <c r="X1033" s="175"/>
      <c r="Y1033" s="175"/>
      <c r="Z1033" s="175"/>
      <c r="AA1033" s="175"/>
      <c r="AB1033" s="175"/>
      <c r="AC1033" s="175"/>
      <c r="AD1033" s="175"/>
      <c r="AE1033" s="175"/>
      <c r="AF1033" s="175"/>
      <c r="AG1033" s="175"/>
      <c r="AH1033" s="175"/>
      <c r="AI1033" s="175"/>
      <c r="AJ1033" s="175"/>
      <c r="AK1033" s="175"/>
      <c r="AL1033" s="175"/>
      <c r="AM1033" s="175"/>
      <c r="AN1033" s="175"/>
      <c r="AO1033" s="175"/>
      <c r="AP1033" s="175"/>
      <c r="AQ1033" s="175"/>
      <c r="AR1033" s="175"/>
    </row>
    <row r="1034" spans="1:44" ht="102" x14ac:dyDescent="0.3">
      <c r="A1034" s="175"/>
      <c r="B1034" s="181" t="s">
        <v>2594</v>
      </c>
      <c r="C1034" s="182" t="s">
        <v>1985</v>
      </c>
      <c r="D1034" s="183">
        <v>184.68</v>
      </c>
      <c r="E1034" s="184">
        <v>184.68</v>
      </c>
      <c r="F1034" s="185" t="s">
        <v>4636</v>
      </c>
      <c r="G1034" s="186" t="s">
        <v>3875</v>
      </c>
      <c r="H1034" s="187"/>
      <c r="I1034" s="175"/>
      <c r="J1034" s="175"/>
      <c r="K1034" s="175"/>
      <c r="L1034" s="175"/>
      <c r="M1034" s="175"/>
      <c r="N1034" s="175"/>
      <c r="O1034" s="175"/>
      <c r="P1034" s="175"/>
      <c r="Q1034" s="175"/>
      <c r="R1034" s="175"/>
      <c r="S1034" s="175"/>
      <c r="T1034" s="175"/>
      <c r="U1034" s="175"/>
      <c r="V1034" s="175"/>
      <c r="W1034" s="175"/>
      <c r="X1034" s="175"/>
      <c r="Y1034" s="175"/>
      <c r="Z1034" s="175"/>
      <c r="AA1034" s="175"/>
      <c r="AB1034" s="175"/>
      <c r="AC1034" s="175"/>
      <c r="AD1034" s="175"/>
      <c r="AE1034" s="175"/>
      <c r="AF1034" s="175"/>
      <c r="AG1034" s="175"/>
      <c r="AH1034" s="175"/>
      <c r="AI1034" s="175"/>
      <c r="AJ1034" s="175"/>
      <c r="AK1034" s="175"/>
      <c r="AL1034" s="175"/>
      <c r="AM1034" s="175"/>
      <c r="AN1034" s="175"/>
      <c r="AO1034" s="175"/>
      <c r="AP1034" s="175"/>
      <c r="AQ1034" s="175"/>
      <c r="AR1034" s="175"/>
    </row>
    <row r="1035" spans="1:44" ht="102" hidden="1" x14ac:dyDescent="0.3">
      <c r="A1035" s="175"/>
      <c r="B1035" s="185" t="s">
        <v>4636</v>
      </c>
      <c r="C1035" s="182"/>
      <c r="D1035" s="183">
        <v>184.68</v>
      </c>
      <c r="E1035" s="184">
        <v>184.68</v>
      </c>
      <c r="F1035" s="186" t="s">
        <v>3875</v>
      </c>
      <c r="G1035" s="181" t="s">
        <v>2361</v>
      </c>
      <c r="H1035" s="182" t="s">
        <v>2362</v>
      </c>
      <c r="I1035" s="175"/>
      <c r="J1035" s="175"/>
      <c r="K1035" s="175"/>
      <c r="L1035" s="175"/>
      <c r="M1035" s="175"/>
      <c r="N1035" s="175"/>
      <c r="O1035" s="175"/>
      <c r="P1035" s="175"/>
      <c r="Q1035" s="175"/>
      <c r="R1035" s="175"/>
      <c r="S1035" s="175"/>
      <c r="T1035" s="175"/>
      <c r="U1035" s="175"/>
      <c r="V1035" s="175"/>
      <c r="W1035" s="175"/>
      <c r="X1035" s="175"/>
      <c r="Y1035" s="175"/>
      <c r="Z1035" s="175"/>
      <c r="AA1035" s="175"/>
      <c r="AB1035" s="175"/>
      <c r="AC1035" s="175"/>
      <c r="AD1035" s="175"/>
      <c r="AE1035" s="175"/>
      <c r="AF1035" s="175"/>
      <c r="AG1035" s="175"/>
      <c r="AH1035" s="175"/>
      <c r="AI1035" s="175"/>
      <c r="AJ1035" s="175"/>
      <c r="AK1035" s="175"/>
      <c r="AL1035" s="175"/>
      <c r="AM1035" s="175"/>
      <c r="AN1035" s="175"/>
      <c r="AO1035" s="175"/>
      <c r="AP1035" s="175"/>
      <c r="AQ1035" s="175"/>
      <c r="AR1035" s="175"/>
    </row>
    <row r="1036" spans="1:44" ht="102" hidden="1" x14ac:dyDescent="0.3">
      <c r="A1036" s="175"/>
      <c r="B1036" s="186" t="s">
        <v>3875</v>
      </c>
      <c r="C1036" s="187"/>
      <c r="D1036" s="183">
        <v>184.68</v>
      </c>
      <c r="E1036" s="184">
        <v>184.68</v>
      </c>
      <c r="F1036" s="181" t="s">
        <v>2361</v>
      </c>
      <c r="G1036" s="185" t="s">
        <v>4636</v>
      </c>
      <c r="H1036" s="182"/>
      <c r="I1036" s="175"/>
      <c r="J1036" s="175"/>
      <c r="K1036" s="175"/>
      <c r="L1036" s="175"/>
      <c r="M1036" s="175"/>
      <c r="N1036" s="175"/>
      <c r="O1036" s="175"/>
      <c r="P1036" s="175"/>
      <c r="Q1036" s="175"/>
      <c r="R1036" s="175"/>
      <c r="S1036" s="175"/>
      <c r="T1036" s="175"/>
      <c r="U1036" s="175"/>
      <c r="V1036" s="175"/>
      <c r="W1036" s="175"/>
      <c r="X1036" s="175"/>
      <c r="Y1036" s="175"/>
      <c r="Z1036" s="175"/>
      <c r="AA1036" s="175"/>
      <c r="AB1036" s="175"/>
      <c r="AC1036" s="175"/>
      <c r="AD1036" s="175"/>
      <c r="AE1036" s="175"/>
      <c r="AF1036" s="175"/>
      <c r="AG1036" s="175"/>
      <c r="AH1036" s="175"/>
      <c r="AI1036" s="175"/>
      <c r="AJ1036" s="175"/>
      <c r="AK1036" s="175"/>
      <c r="AL1036" s="175"/>
      <c r="AM1036" s="175"/>
      <c r="AN1036" s="175"/>
      <c r="AO1036" s="175"/>
      <c r="AP1036" s="175"/>
      <c r="AQ1036" s="175"/>
      <c r="AR1036" s="175"/>
    </row>
    <row r="1037" spans="1:44" ht="102" x14ac:dyDescent="0.3">
      <c r="A1037" s="175"/>
      <c r="B1037" s="181" t="s">
        <v>2361</v>
      </c>
      <c r="C1037" s="182" t="s">
        <v>2362</v>
      </c>
      <c r="D1037" s="183">
        <v>176.09</v>
      </c>
      <c r="E1037" s="184">
        <v>176.09</v>
      </c>
      <c r="F1037" s="185" t="s">
        <v>4636</v>
      </c>
      <c r="G1037" s="186" t="s">
        <v>3051</v>
      </c>
      <c r="H1037" s="187"/>
      <c r="I1037" s="175"/>
      <c r="J1037" s="175"/>
      <c r="K1037" s="175"/>
      <c r="L1037" s="175"/>
      <c r="M1037" s="175"/>
      <c r="N1037" s="175"/>
      <c r="O1037" s="175"/>
      <c r="P1037" s="175"/>
      <c r="Q1037" s="175"/>
      <c r="R1037" s="175"/>
      <c r="S1037" s="175"/>
      <c r="T1037" s="175"/>
      <c r="U1037" s="175"/>
      <c r="V1037" s="175"/>
      <c r="W1037" s="175"/>
      <c r="X1037" s="175"/>
      <c r="Y1037" s="175"/>
      <c r="Z1037" s="175"/>
      <c r="AA1037" s="175"/>
      <c r="AB1037" s="175"/>
      <c r="AC1037" s="175"/>
      <c r="AD1037" s="175"/>
      <c r="AE1037" s="175"/>
      <c r="AF1037" s="175"/>
      <c r="AG1037" s="175"/>
      <c r="AH1037" s="175"/>
      <c r="AI1037" s="175"/>
      <c r="AJ1037" s="175"/>
      <c r="AK1037" s="175"/>
      <c r="AL1037" s="175"/>
      <c r="AM1037" s="175"/>
      <c r="AN1037" s="175"/>
      <c r="AO1037" s="175"/>
      <c r="AP1037" s="175"/>
      <c r="AQ1037" s="175"/>
      <c r="AR1037" s="175"/>
    </row>
    <row r="1038" spans="1:44" ht="102" hidden="1" x14ac:dyDescent="0.3">
      <c r="A1038" s="175"/>
      <c r="B1038" s="185" t="s">
        <v>4636</v>
      </c>
      <c r="C1038" s="182"/>
      <c r="D1038" s="183">
        <v>176.09</v>
      </c>
      <c r="E1038" s="184">
        <v>176.09</v>
      </c>
      <c r="F1038" s="186" t="s">
        <v>3051</v>
      </c>
      <c r="G1038" s="181" t="s">
        <v>1306</v>
      </c>
      <c r="H1038" s="182" t="s">
        <v>1307</v>
      </c>
      <c r="I1038" s="175"/>
      <c r="J1038" s="175"/>
      <c r="K1038" s="175"/>
      <c r="L1038" s="175"/>
      <c r="M1038" s="175"/>
      <c r="N1038" s="175"/>
      <c r="O1038" s="175"/>
      <c r="P1038" s="175"/>
      <c r="Q1038" s="175"/>
      <c r="R1038" s="175"/>
      <c r="S1038" s="175"/>
      <c r="T1038" s="175"/>
      <c r="U1038" s="175"/>
      <c r="V1038" s="175"/>
      <c r="W1038" s="175"/>
      <c r="X1038" s="175"/>
      <c r="Y1038" s="175"/>
      <c r="Z1038" s="175"/>
      <c r="AA1038" s="175"/>
      <c r="AB1038" s="175"/>
      <c r="AC1038" s="175"/>
      <c r="AD1038" s="175"/>
      <c r="AE1038" s="175"/>
      <c r="AF1038" s="175"/>
      <c r="AG1038" s="175"/>
      <c r="AH1038" s="175"/>
      <c r="AI1038" s="175"/>
      <c r="AJ1038" s="175"/>
      <c r="AK1038" s="175"/>
      <c r="AL1038" s="175"/>
      <c r="AM1038" s="175"/>
      <c r="AN1038" s="175"/>
      <c r="AO1038" s="175"/>
      <c r="AP1038" s="175"/>
      <c r="AQ1038" s="175"/>
      <c r="AR1038" s="175"/>
    </row>
    <row r="1039" spans="1:44" ht="102" hidden="1" x14ac:dyDescent="0.3">
      <c r="A1039" s="175"/>
      <c r="B1039" s="186" t="s">
        <v>3051</v>
      </c>
      <c r="C1039" s="187"/>
      <c r="D1039" s="183">
        <v>176.09</v>
      </c>
      <c r="E1039" s="184">
        <v>176.09</v>
      </c>
      <c r="F1039" s="181" t="s">
        <v>1306</v>
      </c>
      <c r="G1039" s="185" t="s">
        <v>4636</v>
      </c>
      <c r="H1039" s="182"/>
      <c r="I1039" s="175"/>
      <c r="J1039" s="175"/>
      <c r="K1039" s="175"/>
      <c r="L1039" s="175"/>
      <c r="M1039" s="175"/>
      <c r="N1039" s="175"/>
      <c r="O1039" s="175"/>
      <c r="P1039" s="175"/>
      <c r="Q1039" s="175"/>
      <c r="R1039" s="175"/>
      <c r="S1039" s="175"/>
      <c r="T1039" s="175"/>
      <c r="U1039" s="175"/>
      <c r="V1039" s="175"/>
      <c r="W1039" s="175"/>
      <c r="X1039" s="175"/>
      <c r="Y1039" s="175"/>
      <c r="Z1039" s="175"/>
      <c r="AA1039" s="175"/>
      <c r="AB1039" s="175"/>
      <c r="AC1039" s="175"/>
      <c r="AD1039" s="175"/>
      <c r="AE1039" s="175"/>
      <c r="AF1039" s="175"/>
      <c r="AG1039" s="175"/>
      <c r="AH1039" s="175"/>
      <c r="AI1039" s="175"/>
      <c r="AJ1039" s="175"/>
      <c r="AK1039" s="175"/>
      <c r="AL1039" s="175"/>
      <c r="AM1039" s="175"/>
      <c r="AN1039" s="175"/>
      <c r="AO1039" s="175"/>
      <c r="AP1039" s="175"/>
      <c r="AQ1039" s="175"/>
      <c r="AR1039" s="175"/>
    </row>
    <row r="1040" spans="1:44" ht="102" x14ac:dyDescent="0.3">
      <c r="A1040" s="175"/>
      <c r="B1040" s="181" t="s">
        <v>1306</v>
      </c>
      <c r="C1040" s="182" t="s">
        <v>1307</v>
      </c>
      <c r="D1040" s="183">
        <v>210.45</v>
      </c>
      <c r="E1040" s="184">
        <v>210.45</v>
      </c>
      <c r="F1040" s="185" t="s">
        <v>4636</v>
      </c>
      <c r="G1040" s="186" t="s">
        <v>3052</v>
      </c>
      <c r="H1040" s="187"/>
      <c r="I1040" s="175"/>
      <c r="J1040" s="175"/>
      <c r="K1040" s="175"/>
      <c r="L1040" s="175"/>
      <c r="M1040" s="175"/>
      <c r="N1040" s="175"/>
      <c r="O1040" s="175"/>
      <c r="P1040" s="175"/>
      <c r="Q1040" s="175"/>
      <c r="R1040" s="175"/>
      <c r="S1040" s="175"/>
      <c r="T1040" s="175"/>
      <c r="U1040" s="175"/>
      <c r="V1040" s="175"/>
      <c r="W1040" s="175"/>
      <c r="X1040" s="175"/>
      <c r="Y1040" s="175"/>
      <c r="Z1040" s="175"/>
      <c r="AA1040" s="175"/>
      <c r="AB1040" s="175"/>
      <c r="AC1040" s="175"/>
      <c r="AD1040" s="175"/>
      <c r="AE1040" s="175"/>
      <c r="AF1040" s="175"/>
      <c r="AG1040" s="175"/>
      <c r="AH1040" s="175"/>
      <c r="AI1040" s="175"/>
      <c r="AJ1040" s="175"/>
      <c r="AK1040" s="175"/>
      <c r="AL1040" s="175"/>
      <c r="AM1040" s="175"/>
      <c r="AN1040" s="175"/>
      <c r="AO1040" s="175"/>
      <c r="AP1040" s="175"/>
      <c r="AQ1040" s="175"/>
      <c r="AR1040" s="175"/>
    </row>
    <row r="1041" spans="1:44" ht="102" hidden="1" x14ac:dyDescent="0.3">
      <c r="A1041" s="175"/>
      <c r="B1041" s="185" t="s">
        <v>4636</v>
      </c>
      <c r="C1041" s="182"/>
      <c r="D1041" s="183">
        <v>210.45</v>
      </c>
      <c r="E1041" s="184">
        <v>210.45</v>
      </c>
      <c r="F1041" s="186" t="s">
        <v>3052</v>
      </c>
      <c r="G1041" s="181" t="s">
        <v>2253</v>
      </c>
      <c r="H1041" s="182" t="s">
        <v>2254</v>
      </c>
      <c r="I1041" s="175"/>
      <c r="J1041" s="175"/>
      <c r="K1041" s="175"/>
      <c r="L1041" s="175"/>
      <c r="M1041" s="175"/>
      <c r="N1041" s="175"/>
      <c r="O1041" s="175"/>
      <c r="P1041" s="175"/>
      <c r="Q1041" s="175"/>
      <c r="R1041" s="175"/>
      <c r="S1041" s="175"/>
      <c r="T1041" s="175"/>
      <c r="U1041" s="175"/>
      <c r="V1041" s="175"/>
      <c r="W1041" s="175"/>
      <c r="X1041" s="175"/>
      <c r="Y1041" s="175"/>
      <c r="Z1041" s="175"/>
      <c r="AA1041" s="175"/>
      <c r="AB1041" s="175"/>
      <c r="AC1041" s="175"/>
      <c r="AD1041" s="175"/>
      <c r="AE1041" s="175"/>
      <c r="AF1041" s="175"/>
      <c r="AG1041" s="175"/>
      <c r="AH1041" s="175"/>
      <c r="AI1041" s="175"/>
      <c r="AJ1041" s="175"/>
      <c r="AK1041" s="175"/>
      <c r="AL1041" s="175"/>
      <c r="AM1041" s="175"/>
      <c r="AN1041" s="175"/>
      <c r="AO1041" s="175"/>
      <c r="AP1041" s="175"/>
      <c r="AQ1041" s="175"/>
      <c r="AR1041" s="175"/>
    </row>
    <row r="1042" spans="1:44" ht="102" hidden="1" x14ac:dyDescent="0.3">
      <c r="A1042" s="175"/>
      <c r="B1042" s="186" t="s">
        <v>3052</v>
      </c>
      <c r="C1042" s="187"/>
      <c r="D1042" s="183">
        <v>210.45</v>
      </c>
      <c r="E1042" s="184">
        <v>210.45</v>
      </c>
      <c r="F1042" s="181" t="s">
        <v>2253</v>
      </c>
      <c r="G1042" s="185" t="s">
        <v>4636</v>
      </c>
      <c r="H1042" s="182"/>
      <c r="I1042" s="175"/>
      <c r="J1042" s="175"/>
      <c r="K1042" s="175"/>
      <c r="L1042" s="175"/>
      <c r="M1042" s="175"/>
      <c r="N1042" s="175"/>
      <c r="O1042" s="175"/>
      <c r="P1042" s="175"/>
      <c r="Q1042" s="175"/>
      <c r="R1042" s="175"/>
      <c r="S1042" s="175"/>
      <c r="T1042" s="175"/>
      <c r="U1042" s="175"/>
      <c r="V1042" s="175"/>
      <c r="W1042" s="175"/>
      <c r="X1042" s="175"/>
      <c r="Y1042" s="175"/>
      <c r="Z1042" s="175"/>
      <c r="AA1042" s="175"/>
      <c r="AB1042" s="175"/>
      <c r="AC1042" s="175"/>
      <c r="AD1042" s="175"/>
      <c r="AE1042" s="175"/>
      <c r="AF1042" s="175"/>
      <c r="AG1042" s="175"/>
      <c r="AH1042" s="175"/>
      <c r="AI1042" s="175"/>
      <c r="AJ1042" s="175"/>
      <c r="AK1042" s="175"/>
      <c r="AL1042" s="175"/>
      <c r="AM1042" s="175"/>
      <c r="AN1042" s="175"/>
      <c r="AO1042" s="175"/>
      <c r="AP1042" s="175"/>
      <c r="AQ1042" s="175"/>
      <c r="AR1042" s="175"/>
    </row>
    <row r="1043" spans="1:44" ht="102" x14ac:dyDescent="0.3">
      <c r="A1043" s="175"/>
      <c r="B1043" s="181" t="s">
        <v>2253</v>
      </c>
      <c r="C1043" s="182" t="s">
        <v>2254</v>
      </c>
      <c r="D1043" s="183">
        <v>115.96</v>
      </c>
      <c r="E1043" s="184">
        <v>115.96</v>
      </c>
      <c r="F1043" s="185" t="s">
        <v>4636</v>
      </c>
      <c r="G1043" s="186" t="s">
        <v>2946</v>
      </c>
      <c r="H1043" s="187"/>
      <c r="I1043" s="175"/>
      <c r="J1043" s="175"/>
      <c r="K1043" s="175"/>
      <c r="L1043" s="175"/>
      <c r="M1043" s="175"/>
      <c r="N1043" s="175"/>
      <c r="O1043" s="175"/>
      <c r="P1043" s="175"/>
      <c r="Q1043" s="175"/>
      <c r="R1043" s="175"/>
      <c r="S1043" s="175"/>
      <c r="T1043" s="175"/>
      <c r="U1043" s="175"/>
      <c r="V1043" s="175"/>
      <c r="W1043" s="175"/>
      <c r="X1043" s="175"/>
      <c r="Y1043" s="175"/>
      <c r="Z1043" s="175"/>
      <c r="AA1043" s="175"/>
      <c r="AB1043" s="175"/>
      <c r="AC1043" s="175"/>
      <c r="AD1043" s="175"/>
      <c r="AE1043" s="175"/>
      <c r="AF1043" s="175"/>
      <c r="AG1043" s="175"/>
      <c r="AH1043" s="175"/>
      <c r="AI1043" s="175"/>
      <c r="AJ1043" s="175"/>
      <c r="AK1043" s="175"/>
      <c r="AL1043" s="175"/>
      <c r="AM1043" s="175"/>
      <c r="AN1043" s="175"/>
      <c r="AO1043" s="175"/>
      <c r="AP1043" s="175"/>
      <c r="AQ1043" s="175"/>
      <c r="AR1043" s="175"/>
    </row>
    <row r="1044" spans="1:44" ht="102" hidden="1" x14ac:dyDescent="0.3">
      <c r="A1044" s="175"/>
      <c r="B1044" s="185" t="s">
        <v>4636</v>
      </c>
      <c r="C1044" s="182"/>
      <c r="D1044" s="183">
        <v>115.96</v>
      </c>
      <c r="E1044" s="184">
        <v>115.96</v>
      </c>
      <c r="F1044" s="186" t="s">
        <v>2946</v>
      </c>
      <c r="G1044" s="181" t="s">
        <v>2009</v>
      </c>
      <c r="H1044" s="182" t="s">
        <v>2010</v>
      </c>
      <c r="I1044" s="175"/>
      <c r="J1044" s="175"/>
      <c r="K1044" s="175"/>
      <c r="L1044" s="175"/>
      <c r="M1044" s="175"/>
      <c r="N1044" s="175"/>
      <c r="O1044" s="175"/>
      <c r="P1044" s="175"/>
      <c r="Q1044" s="175"/>
      <c r="R1044" s="175"/>
      <c r="S1044" s="175"/>
      <c r="T1044" s="175"/>
      <c r="U1044" s="175"/>
      <c r="V1044" s="175"/>
      <c r="W1044" s="175"/>
      <c r="X1044" s="175"/>
      <c r="Y1044" s="175"/>
      <c r="Z1044" s="175"/>
      <c r="AA1044" s="175"/>
      <c r="AB1044" s="175"/>
      <c r="AC1044" s="175"/>
      <c r="AD1044" s="175"/>
      <c r="AE1044" s="175"/>
      <c r="AF1044" s="175"/>
      <c r="AG1044" s="175"/>
      <c r="AH1044" s="175"/>
      <c r="AI1044" s="175"/>
      <c r="AJ1044" s="175"/>
      <c r="AK1044" s="175"/>
      <c r="AL1044" s="175"/>
      <c r="AM1044" s="175"/>
      <c r="AN1044" s="175"/>
      <c r="AO1044" s="175"/>
      <c r="AP1044" s="175"/>
      <c r="AQ1044" s="175"/>
      <c r="AR1044" s="175"/>
    </row>
    <row r="1045" spans="1:44" ht="102" hidden="1" x14ac:dyDescent="0.3">
      <c r="A1045" s="175"/>
      <c r="B1045" s="186" t="s">
        <v>2946</v>
      </c>
      <c r="C1045" s="187"/>
      <c r="D1045" s="183">
        <v>115.96</v>
      </c>
      <c r="E1045" s="184">
        <v>115.96</v>
      </c>
      <c r="F1045" s="181" t="s">
        <v>2009</v>
      </c>
      <c r="G1045" s="185" t="s">
        <v>4636</v>
      </c>
      <c r="H1045" s="182"/>
      <c r="I1045" s="175"/>
      <c r="J1045" s="175"/>
      <c r="K1045" s="175"/>
      <c r="L1045" s="175"/>
      <c r="M1045" s="175"/>
      <c r="N1045" s="175"/>
      <c r="O1045" s="175"/>
      <c r="P1045" s="175"/>
      <c r="Q1045" s="175"/>
      <c r="R1045" s="175"/>
      <c r="S1045" s="175"/>
      <c r="T1045" s="175"/>
      <c r="U1045" s="175"/>
      <c r="V1045" s="175"/>
      <c r="W1045" s="175"/>
      <c r="X1045" s="175"/>
      <c r="Y1045" s="175"/>
      <c r="Z1045" s="175"/>
      <c r="AA1045" s="175"/>
      <c r="AB1045" s="175"/>
      <c r="AC1045" s="175"/>
      <c r="AD1045" s="175"/>
      <c r="AE1045" s="175"/>
      <c r="AF1045" s="175"/>
      <c r="AG1045" s="175"/>
      <c r="AH1045" s="175"/>
      <c r="AI1045" s="175"/>
      <c r="AJ1045" s="175"/>
      <c r="AK1045" s="175"/>
      <c r="AL1045" s="175"/>
      <c r="AM1045" s="175"/>
      <c r="AN1045" s="175"/>
      <c r="AO1045" s="175"/>
      <c r="AP1045" s="175"/>
      <c r="AQ1045" s="175"/>
      <c r="AR1045" s="175"/>
    </row>
    <row r="1046" spans="1:44" ht="112.2" x14ac:dyDescent="0.3">
      <c r="A1046" s="175"/>
      <c r="B1046" s="181" t="s">
        <v>2009</v>
      </c>
      <c r="C1046" s="182" t="s">
        <v>2010</v>
      </c>
      <c r="D1046" s="183">
        <v>446.68</v>
      </c>
      <c r="E1046" s="184">
        <v>446.68</v>
      </c>
      <c r="F1046" s="185" t="s">
        <v>4636</v>
      </c>
      <c r="G1046" s="186" t="s">
        <v>3053</v>
      </c>
      <c r="H1046" s="187"/>
      <c r="I1046" s="175"/>
      <c r="J1046" s="175"/>
      <c r="K1046" s="175"/>
      <c r="L1046" s="175"/>
      <c r="M1046" s="175"/>
      <c r="N1046" s="175"/>
      <c r="O1046" s="175"/>
      <c r="P1046" s="175"/>
      <c r="Q1046" s="175"/>
      <c r="R1046" s="175"/>
      <c r="S1046" s="175"/>
      <c r="T1046" s="175"/>
      <c r="U1046" s="175"/>
      <c r="V1046" s="175"/>
      <c r="W1046" s="175"/>
      <c r="X1046" s="175"/>
      <c r="Y1046" s="175"/>
      <c r="Z1046" s="175"/>
      <c r="AA1046" s="175"/>
      <c r="AB1046" s="175"/>
      <c r="AC1046" s="175"/>
      <c r="AD1046" s="175"/>
      <c r="AE1046" s="175"/>
      <c r="AF1046" s="175"/>
      <c r="AG1046" s="175"/>
      <c r="AH1046" s="175"/>
      <c r="AI1046" s="175"/>
      <c r="AJ1046" s="175"/>
      <c r="AK1046" s="175"/>
      <c r="AL1046" s="175"/>
      <c r="AM1046" s="175"/>
      <c r="AN1046" s="175"/>
      <c r="AO1046" s="175"/>
      <c r="AP1046" s="175"/>
      <c r="AQ1046" s="175"/>
      <c r="AR1046" s="175"/>
    </row>
    <row r="1047" spans="1:44" ht="112.2" hidden="1" x14ac:dyDescent="0.3">
      <c r="A1047" s="175"/>
      <c r="B1047" s="185" t="s">
        <v>4636</v>
      </c>
      <c r="C1047" s="182"/>
      <c r="D1047" s="183">
        <v>446.68</v>
      </c>
      <c r="E1047" s="184">
        <v>446.68</v>
      </c>
      <c r="F1047" s="186" t="s">
        <v>3053</v>
      </c>
      <c r="G1047" s="181" t="s">
        <v>3981</v>
      </c>
      <c r="H1047" s="182" t="s">
        <v>909</v>
      </c>
      <c r="I1047" s="175"/>
      <c r="J1047" s="175"/>
      <c r="K1047" s="175"/>
      <c r="L1047" s="175"/>
      <c r="M1047" s="175"/>
      <c r="N1047" s="175"/>
      <c r="O1047" s="175"/>
      <c r="P1047" s="175"/>
      <c r="Q1047" s="175"/>
      <c r="R1047" s="175"/>
      <c r="S1047" s="175"/>
      <c r="T1047" s="175"/>
      <c r="U1047" s="175"/>
      <c r="V1047" s="175"/>
      <c r="W1047" s="175"/>
      <c r="X1047" s="175"/>
      <c r="Y1047" s="175"/>
      <c r="Z1047" s="175"/>
      <c r="AA1047" s="175"/>
      <c r="AB1047" s="175"/>
      <c r="AC1047" s="175"/>
      <c r="AD1047" s="175"/>
      <c r="AE1047" s="175"/>
      <c r="AF1047" s="175"/>
      <c r="AG1047" s="175"/>
      <c r="AH1047" s="175"/>
      <c r="AI1047" s="175"/>
      <c r="AJ1047" s="175"/>
      <c r="AK1047" s="175"/>
      <c r="AL1047" s="175"/>
      <c r="AM1047" s="175"/>
      <c r="AN1047" s="175"/>
      <c r="AO1047" s="175"/>
      <c r="AP1047" s="175"/>
      <c r="AQ1047" s="175"/>
      <c r="AR1047" s="175"/>
    </row>
    <row r="1048" spans="1:44" ht="112.2" hidden="1" x14ac:dyDescent="0.3">
      <c r="A1048" s="175"/>
      <c r="B1048" s="186" t="s">
        <v>3053</v>
      </c>
      <c r="C1048" s="187"/>
      <c r="D1048" s="183">
        <v>446.68</v>
      </c>
      <c r="E1048" s="184">
        <v>446.68</v>
      </c>
      <c r="F1048" s="181" t="s">
        <v>3981</v>
      </c>
      <c r="G1048" s="185" t="s">
        <v>4636</v>
      </c>
      <c r="H1048" s="182"/>
      <c r="I1048" s="175"/>
      <c r="J1048" s="175"/>
      <c r="K1048" s="175"/>
      <c r="L1048" s="175"/>
      <c r="M1048" s="175"/>
      <c r="N1048" s="175"/>
      <c r="O1048" s="175"/>
      <c r="P1048" s="175"/>
      <c r="Q1048" s="175"/>
      <c r="R1048" s="175"/>
      <c r="S1048" s="175"/>
      <c r="T1048" s="175"/>
      <c r="U1048" s="175"/>
      <c r="V1048" s="175"/>
      <c r="W1048" s="175"/>
      <c r="X1048" s="175"/>
      <c r="Y1048" s="175"/>
      <c r="Z1048" s="175"/>
      <c r="AA1048" s="175"/>
      <c r="AB1048" s="175"/>
      <c r="AC1048" s="175"/>
      <c r="AD1048" s="175"/>
      <c r="AE1048" s="175"/>
      <c r="AF1048" s="175"/>
      <c r="AG1048" s="175"/>
      <c r="AH1048" s="175"/>
      <c r="AI1048" s="175"/>
      <c r="AJ1048" s="175"/>
      <c r="AK1048" s="175"/>
      <c r="AL1048" s="175"/>
      <c r="AM1048" s="175"/>
      <c r="AN1048" s="175"/>
      <c r="AO1048" s="175"/>
      <c r="AP1048" s="175"/>
      <c r="AQ1048" s="175"/>
      <c r="AR1048" s="175"/>
    </row>
    <row r="1049" spans="1:44" ht="102" x14ac:dyDescent="0.3">
      <c r="A1049" s="175"/>
      <c r="B1049" s="181" t="s">
        <v>3981</v>
      </c>
      <c r="C1049" s="182" t="s">
        <v>909</v>
      </c>
      <c r="D1049" s="183">
        <v>210.45</v>
      </c>
      <c r="E1049" s="184">
        <v>210.45</v>
      </c>
      <c r="F1049" s="185" t="s">
        <v>4636</v>
      </c>
      <c r="G1049" s="186" t="s">
        <v>4532</v>
      </c>
      <c r="H1049" s="187"/>
      <c r="I1049" s="175"/>
      <c r="J1049" s="175"/>
      <c r="K1049" s="175"/>
      <c r="L1049" s="175"/>
      <c r="M1049" s="175"/>
      <c r="N1049" s="175"/>
      <c r="O1049" s="175"/>
      <c r="P1049" s="175"/>
      <c r="Q1049" s="175"/>
      <c r="R1049" s="175"/>
      <c r="S1049" s="175"/>
      <c r="T1049" s="175"/>
      <c r="U1049" s="175"/>
      <c r="V1049" s="175"/>
      <c r="W1049" s="175"/>
      <c r="X1049" s="175"/>
      <c r="Y1049" s="175"/>
      <c r="Z1049" s="175"/>
      <c r="AA1049" s="175"/>
      <c r="AB1049" s="175"/>
      <c r="AC1049" s="175"/>
      <c r="AD1049" s="175"/>
      <c r="AE1049" s="175"/>
      <c r="AF1049" s="175"/>
      <c r="AG1049" s="175"/>
      <c r="AH1049" s="175"/>
      <c r="AI1049" s="175"/>
      <c r="AJ1049" s="175"/>
      <c r="AK1049" s="175"/>
      <c r="AL1049" s="175"/>
      <c r="AM1049" s="175"/>
      <c r="AN1049" s="175"/>
      <c r="AO1049" s="175"/>
      <c r="AP1049" s="175"/>
      <c r="AQ1049" s="175"/>
      <c r="AR1049" s="175"/>
    </row>
    <row r="1050" spans="1:44" ht="102" hidden="1" x14ac:dyDescent="0.3">
      <c r="A1050" s="175"/>
      <c r="B1050" s="185" t="s">
        <v>4636</v>
      </c>
      <c r="C1050" s="182"/>
      <c r="D1050" s="183">
        <v>210.45</v>
      </c>
      <c r="E1050" s="184">
        <v>210.45</v>
      </c>
      <c r="F1050" s="186" t="s">
        <v>4532</v>
      </c>
      <c r="G1050" s="181" t="s">
        <v>2532</v>
      </c>
      <c r="H1050" s="182" t="s">
        <v>715</v>
      </c>
      <c r="I1050" s="175"/>
      <c r="J1050" s="175"/>
      <c r="K1050" s="175"/>
      <c r="L1050" s="175"/>
      <c r="M1050" s="175"/>
      <c r="N1050" s="175"/>
      <c r="O1050" s="175"/>
      <c r="P1050" s="175"/>
      <c r="Q1050" s="175"/>
      <c r="R1050" s="175"/>
      <c r="S1050" s="175"/>
      <c r="T1050" s="175"/>
      <c r="U1050" s="175"/>
      <c r="V1050" s="175"/>
      <c r="W1050" s="175"/>
      <c r="X1050" s="175"/>
      <c r="Y1050" s="175"/>
      <c r="Z1050" s="175"/>
      <c r="AA1050" s="175"/>
      <c r="AB1050" s="175"/>
      <c r="AC1050" s="175"/>
      <c r="AD1050" s="175"/>
      <c r="AE1050" s="175"/>
      <c r="AF1050" s="175"/>
      <c r="AG1050" s="175"/>
      <c r="AH1050" s="175"/>
      <c r="AI1050" s="175"/>
      <c r="AJ1050" s="175"/>
      <c r="AK1050" s="175"/>
      <c r="AL1050" s="175"/>
      <c r="AM1050" s="175"/>
      <c r="AN1050" s="175"/>
      <c r="AO1050" s="175"/>
      <c r="AP1050" s="175"/>
      <c r="AQ1050" s="175"/>
      <c r="AR1050" s="175"/>
    </row>
    <row r="1051" spans="1:44" ht="102" hidden="1" x14ac:dyDescent="0.3">
      <c r="A1051" s="175"/>
      <c r="B1051" s="186" t="s">
        <v>4532</v>
      </c>
      <c r="C1051" s="187"/>
      <c r="D1051" s="183">
        <v>210.45</v>
      </c>
      <c r="E1051" s="184">
        <v>210.45</v>
      </c>
      <c r="F1051" s="181" t="s">
        <v>2532</v>
      </c>
      <c r="G1051" s="185" t="s">
        <v>4636</v>
      </c>
      <c r="H1051" s="182"/>
      <c r="I1051" s="175"/>
      <c r="J1051" s="175"/>
      <c r="K1051" s="175"/>
      <c r="L1051" s="175"/>
      <c r="M1051" s="175"/>
      <c r="N1051" s="175"/>
      <c r="O1051" s="175"/>
      <c r="P1051" s="175"/>
      <c r="Q1051" s="175"/>
      <c r="R1051" s="175"/>
      <c r="S1051" s="175"/>
      <c r="T1051" s="175"/>
      <c r="U1051" s="175"/>
      <c r="V1051" s="175"/>
      <c r="W1051" s="175"/>
      <c r="X1051" s="175"/>
      <c r="Y1051" s="175"/>
      <c r="Z1051" s="175"/>
      <c r="AA1051" s="175"/>
      <c r="AB1051" s="175"/>
      <c r="AC1051" s="175"/>
      <c r="AD1051" s="175"/>
      <c r="AE1051" s="175"/>
      <c r="AF1051" s="175"/>
      <c r="AG1051" s="175"/>
      <c r="AH1051" s="175"/>
      <c r="AI1051" s="175"/>
      <c r="AJ1051" s="175"/>
      <c r="AK1051" s="175"/>
      <c r="AL1051" s="175"/>
      <c r="AM1051" s="175"/>
      <c r="AN1051" s="175"/>
      <c r="AO1051" s="175"/>
      <c r="AP1051" s="175"/>
      <c r="AQ1051" s="175"/>
      <c r="AR1051" s="175"/>
    </row>
    <row r="1052" spans="1:44" ht="102" x14ac:dyDescent="0.3">
      <c r="A1052" s="175"/>
      <c r="B1052" s="181" t="s">
        <v>2532</v>
      </c>
      <c r="C1052" s="182" t="s">
        <v>715</v>
      </c>
      <c r="D1052" s="183">
        <v>193.27</v>
      </c>
      <c r="E1052" s="184">
        <v>193.27</v>
      </c>
      <c r="F1052" s="185" t="s">
        <v>4636</v>
      </c>
      <c r="G1052" s="186" t="s">
        <v>3054</v>
      </c>
      <c r="H1052" s="187"/>
      <c r="I1052" s="175"/>
      <c r="J1052" s="175"/>
      <c r="K1052" s="175"/>
      <c r="L1052" s="175"/>
      <c r="M1052" s="175"/>
      <c r="N1052" s="175"/>
      <c r="O1052" s="175"/>
      <c r="P1052" s="175"/>
      <c r="Q1052" s="175"/>
      <c r="R1052" s="175"/>
      <c r="S1052" s="175"/>
      <c r="T1052" s="175"/>
      <c r="U1052" s="175"/>
      <c r="V1052" s="175"/>
      <c r="W1052" s="175"/>
      <c r="X1052" s="175"/>
      <c r="Y1052" s="175"/>
      <c r="Z1052" s="175"/>
      <c r="AA1052" s="175"/>
      <c r="AB1052" s="175"/>
      <c r="AC1052" s="175"/>
      <c r="AD1052" s="175"/>
      <c r="AE1052" s="175"/>
      <c r="AF1052" s="175"/>
      <c r="AG1052" s="175"/>
      <c r="AH1052" s="175"/>
      <c r="AI1052" s="175"/>
      <c r="AJ1052" s="175"/>
      <c r="AK1052" s="175"/>
      <c r="AL1052" s="175"/>
      <c r="AM1052" s="175"/>
      <c r="AN1052" s="175"/>
      <c r="AO1052" s="175"/>
      <c r="AP1052" s="175"/>
      <c r="AQ1052" s="175"/>
      <c r="AR1052" s="175"/>
    </row>
    <row r="1053" spans="1:44" ht="102" hidden="1" x14ac:dyDescent="0.3">
      <c r="A1053" s="175"/>
      <c r="B1053" s="185" t="s">
        <v>4636</v>
      </c>
      <c r="C1053" s="182"/>
      <c r="D1053" s="183">
        <v>193.27</v>
      </c>
      <c r="E1053" s="184">
        <v>193.27</v>
      </c>
      <c r="F1053" s="186" t="s">
        <v>3054</v>
      </c>
      <c r="G1053" s="181" t="s">
        <v>1539</v>
      </c>
      <c r="H1053" s="182" t="s">
        <v>1540</v>
      </c>
      <c r="I1053" s="175"/>
      <c r="J1053" s="175"/>
      <c r="K1053" s="175"/>
      <c r="L1053" s="175"/>
      <c r="M1053" s="175"/>
      <c r="N1053" s="175"/>
      <c r="O1053" s="175"/>
      <c r="P1053" s="175"/>
      <c r="Q1053" s="175"/>
      <c r="R1053" s="175"/>
      <c r="S1053" s="175"/>
      <c r="T1053" s="175"/>
      <c r="U1053" s="175"/>
      <c r="V1053" s="175"/>
      <c r="W1053" s="175"/>
      <c r="X1053" s="175"/>
      <c r="Y1053" s="175"/>
      <c r="Z1053" s="175"/>
      <c r="AA1053" s="175"/>
      <c r="AB1053" s="175"/>
      <c r="AC1053" s="175"/>
      <c r="AD1053" s="175"/>
      <c r="AE1053" s="175"/>
      <c r="AF1053" s="175"/>
      <c r="AG1053" s="175"/>
      <c r="AH1053" s="175"/>
      <c r="AI1053" s="175"/>
      <c r="AJ1053" s="175"/>
      <c r="AK1053" s="175"/>
      <c r="AL1053" s="175"/>
      <c r="AM1053" s="175"/>
      <c r="AN1053" s="175"/>
      <c r="AO1053" s="175"/>
      <c r="AP1053" s="175"/>
      <c r="AQ1053" s="175"/>
      <c r="AR1053" s="175"/>
    </row>
    <row r="1054" spans="1:44" ht="102" hidden="1" x14ac:dyDescent="0.3">
      <c r="A1054" s="175"/>
      <c r="B1054" s="186" t="s">
        <v>3054</v>
      </c>
      <c r="C1054" s="187"/>
      <c r="D1054" s="183">
        <v>193.27</v>
      </c>
      <c r="E1054" s="184">
        <v>193.27</v>
      </c>
      <c r="F1054" s="181" t="s">
        <v>1539</v>
      </c>
      <c r="G1054" s="185" t="s">
        <v>4636</v>
      </c>
      <c r="H1054" s="182"/>
      <c r="I1054" s="175"/>
      <c r="J1054" s="175"/>
      <c r="K1054" s="175"/>
      <c r="L1054" s="175"/>
      <c r="M1054" s="175"/>
      <c r="N1054" s="175"/>
      <c r="O1054" s="175"/>
      <c r="P1054" s="175"/>
      <c r="Q1054" s="175"/>
      <c r="R1054" s="175"/>
      <c r="S1054" s="175"/>
      <c r="T1054" s="175"/>
      <c r="U1054" s="175"/>
      <c r="V1054" s="175"/>
      <c r="W1054" s="175"/>
      <c r="X1054" s="175"/>
      <c r="Y1054" s="175"/>
      <c r="Z1054" s="175"/>
      <c r="AA1054" s="175"/>
      <c r="AB1054" s="175"/>
      <c r="AC1054" s="175"/>
      <c r="AD1054" s="175"/>
      <c r="AE1054" s="175"/>
      <c r="AF1054" s="175"/>
      <c r="AG1054" s="175"/>
      <c r="AH1054" s="175"/>
      <c r="AI1054" s="175"/>
      <c r="AJ1054" s="175"/>
      <c r="AK1054" s="175"/>
      <c r="AL1054" s="175"/>
      <c r="AM1054" s="175"/>
      <c r="AN1054" s="175"/>
      <c r="AO1054" s="175"/>
      <c r="AP1054" s="175"/>
      <c r="AQ1054" s="175"/>
      <c r="AR1054" s="175"/>
    </row>
    <row r="1055" spans="1:44" ht="102" x14ac:dyDescent="0.3">
      <c r="A1055" s="175"/>
      <c r="B1055" s="181" t="s">
        <v>1539</v>
      </c>
      <c r="C1055" s="182" t="s">
        <v>1540</v>
      </c>
      <c r="D1055" s="183">
        <v>163.21</v>
      </c>
      <c r="E1055" s="184">
        <v>163.21</v>
      </c>
      <c r="F1055" s="185" t="s">
        <v>4636</v>
      </c>
      <c r="G1055" s="186" t="s">
        <v>3055</v>
      </c>
      <c r="H1055" s="187"/>
      <c r="I1055" s="175"/>
      <c r="J1055" s="175"/>
      <c r="K1055" s="175"/>
      <c r="L1055" s="175"/>
      <c r="M1055" s="175"/>
      <c r="N1055" s="175"/>
      <c r="O1055" s="175"/>
      <c r="P1055" s="175"/>
      <c r="Q1055" s="175"/>
      <c r="R1055" s="175"/>
      <c r="S1055" s="175"/>
      <c r="T1055" s="175"/>
      <c r="U1055" s="175"/>
      <c r="V1055" s="175"/>
      <c r="W1055" s="175"/>
      <c r="X1055" s="175"/>
      <c r="Y1055" s="175"/>
      <c r="Z1055" s="175"/>
      <c r="AA1055" s="175"/>
      <c r="AB1055" s="175"/>
      <c r="AC1055" s="175"/>
      <c r="AD1055" s="175"/>
      <c r="AE1055" s="175"/>
      <c r="AF1055" s="175"/>
      <c r="AG1055" s="175"/>
      <c r="AH1055" s="175"/>
      <c r="AI1055" s="175"/>
      <c r="AJ1055" s="175"/>
      <c r="AK1055" s="175"/>
      <c r="AL1055" s="175"/>
      <c r="AM1055" s="175"/>
      <c r="AN1055" s="175"/>
      <c r="AO1055" s="175"/>
      <c r="AP1055" s="175"/>
      <c r="AQ1055" s="175"/>
      <c r="AR1055" s="175"/>
    </row>
    <row r="1056" spans="1:44" ht="102" hidden="1" x14ac:dyDescent="0.3">
      <c r="A1056" s="175"/>
      <c r="B1056" s="185" t="s">
        <v>4636</v>
      </c>
      <c r="C1056" s="182"/>
      <c r="D1056" s="183">
        <v>163.21</v>
      </c>
      <c r="E1056" s="184">
        <v>163.21</v>
      </c>
      <c r="F1056" s="186" t="s">
        <v>3055</v>
      </c>
      <c r="G1056" s="181" t="s">
        <v>2060</v>
      </c>
      <c r="H1056" s="182" t="s">
        <v>2061</v>
      </c>
      <c r="I1056" s="175"/>
      <c r="J1056" s="175"/>
      <c r="K1056" s="175"/>
      <c r="L1056" s="175"/>
      <c r="M1056" s="175"/>
      <c r="N1056" s="175"/>
      <c r="O1056" s="175"/>
      <c r="P1056" s="175"/>
      <c r="Q1056" s="175"/>
      <c r="R1056" s="175"/>
      <c r="S1056" s="175"/>
      <c r="T1056" s="175"/>
      <c r="U1056" s="175"/>
      <c r="V1056" s="175"/>
      <c r="W1056" s="175"/>
      <c r="X1056" s="175"/>
      <c r="Y1056" s="175"/>
      <c r="Z1056" s="175"/>
      <c r="AA1056" s="175"/>
      <c r="AB1056" s="175"/>
      <c r="AC1056" s="175"/>
      <c r="AD1056" s="175"/>
      <c r="AE1056" s="175"/>
      <c r="AF1056" s="175"/>
      <c r="AG1056" s="175"/>
      <c r="AH1056" s="175"/>
      <c r="AI1056" s="175"/>
      <c r="AJ1056" s="175"/>
      <c r="AK1056" s="175"/>
      <c r="AL1056" s="175"/>
      <c r="AM1056" s="175"/>
      <c r="AN1056" s="175"/>
      <c r="AO1056" s="175"/>
      <c r="AP1056" s="175"/>
      <c r="AQ1056" s="175"/>
      <c r="AR1056" s="175"/>
    </row>
    <row r="1057" spans="1:44" ht="102" hidden="1" x14ac:dyDescent="0.3">
      <c r="A1057" s="175"/>
      <c r="B1057" s="186" t="s">
        <v>3055</v>
      </c>
      <c r="C1057" s="187"/>
      <c r="D1057" s="183">
        <v>163.21</v>
      </c>
      <c r="E1057" s="184">
        <v>163.21</v>
      </c>
      <c r="F1057" s="181" t="s">
        <v>2060</v>
      </c>
      <c r="G1057" s="185" t="s">
        <v>4636</v>
      </c>
      <c r="H1057" s="182"/>
      <c r="I1057" s="175"/>
      <c r="J1057" s="175"/>
      <c r="K1057" s="175"/>
      <c r="L1057" s="175"/>
      <c r="M1057" s="175"/>
      <c r="N1057" s="175"/>
      <c r="O1057" s="175"/>
      <c r="P1057" s="175"/>
      <c r="Q1057" s="175"/>
      <c r="R1057" s="175"/>
      <c r="S1057" s="175"/>
      <c r="T1057" s="175"/>
      <c r="U1057" s="175"/>
      <c r="V1057" s="175"/>
      <c r="W1057" s="175"/>
      <c r="X1057" s="175"/>
      <c r="Y1057" s="175"/>
      <c r="Z1057" s="175"/>
      <c r="AA1057" s="175"/>
      <c r="AB1057" s="175"/>
      <c r="AC1057" s="175"/>
      <c r="AD1057" s="175"/>
      <c r="AE1057" s="175"/>
      <c r="AF1057" s="175"/>
      <c r="AG1057" s="175"/>
      <c r="AH1057" s="175"/>
      <c r="AI1057" s="175"/>
      <c r="AJ1057" s="175"/>
      <c r="AK1057" s="175"/>
      <c r="AL1057" s="175"/>
      <c r="AM1057" s="175"/>
      <c r="AN1057" s="175"/>
      <c r="AO1057" s="175"/>
      <c r="AP1057" s="175"/>
      <c r="AQ1057" s="175"/>
      <c r="AR1057" s="175"/>
    </row>
    <row r="1058" spans="1:44" ht="102" x14ac:dyDescent="0.3">
      <c r="A1058" s="175"/>
      <c r="B1058" s="181" t="s">
        <v>2060</v>
      </c>
      <c r="C1058" s="182" t="s">
        <v>2061</v>
      </c>
      <c r="D1058" s="183">
        <v>163.21</v>
      </c>
      <c r="E1058" s="184">
        <v>163.21</v>
      </c>
      <c r="F1058" s="185" t="s">
        <v>4636</v>
      </c>
      <c r="G1058" s="186" t="s">
        <v>3056</v>
      </c>
      <c r="H1058" s="187"/>
      <c r="I1058" s="175"/>
      <c r="J1058" s="175"/>
      <c r="K1058" s="175"/>
      <c r="L1058" s="175"/>
      <c r="M1058" s="175"/>
      <c r="N1058" s="175"/>
      <c r="O1058" s="175"/>
      <c r="P1058" s="175"/>
      <c r="Q1058" s="175"/>
      <c r="R1058" s="175"/>
      <c r="S1058" s="175"/>
      <c r="T1058" s="175"/>
      <c r="U1058" s="175"/>
      <c r="V1058" s="175"/>
      <c r="W1058" s="175"/>
      <c r="X1058" s="175"/>
      <c r="Y1058" s="175"/>
      <c r="Z1058" s="175"/>
      <c r="AA1058" s="175"/>
      <c r="AB1058" s="175"/>
      <c r="AC1058" s="175"/>
      <c r="AD1058" s="175"/>
      <c r="AE1058" s="175"/>
      <c r="AF1058" s="175"/>
      <c r="AG1058" s="175"/>
      <c r="AH1058" s="175"/>
      <c r="AI1058" s="175"/>
      <c r="AJ1058" s="175"/>
      <c r="AK1058" s="175"/>
      <c r="AL1058" s="175"/>
      <c r="AM1058" s="175"/>
      <c r="AN1058" s="175"/>
      <c r="AO1058" s="175"/>
      <c r="AP1058" s="175"/>
      <c r="AQ1058" s="175"/>
      <c r="AR1058" s="175"/>
    </row>
    <row r="1059" spans="1:44" ht="102" hidden="1" x14ac:dyDescent="0.3">
      <c r="A1059" s="175"/>
      <c r="B1059" s="185" t="s">
        <v>4636</v>
      </c>
      <c r="C1059" s="182"/>
      <c r="D1059" s="183">
        <v>163.21</v>
      </c>
      <c r="E1059" s="184">
        <v>163.21</v>
      </c>
      <c r="F1059" s="186" t="s">
        <v>3056</v>
      </c>
      <c r="G1059" s="181" t="s">
        <v>1804</v>
      </c>
      <c r="H1059" s="182" t="s">
        <v>1805</v>
      </c>
      <c r="I1059" s="175"/>
      <c r="J1059" s="175"/>
      <c r="K1059" s="175"/>
      <c r="L1059" s="175"/>
      <c r="M1059" s="175"/>
      <c r="N1059" s="175"/>
      <c r="O1059" s="175"/>
      <c r="P1059" s="175"/>
      <c r="Q1059" s="175"/>
      <c r="R1059" s="175"/>
      <c r="S1059" s="175"/>
      <c r="T1059" s="175"/>
      <c r="U1059" s="175"/>
      <c r="V1059" s="175"/>
      <c r="W1059" s="175"/>
      <c r="X1059" s="175"/>
      <c r="Y1059" s="175"/>
      <c r="Z1059" s="175"/>
      <c r="AA1059" s="175"/>
      <c r="AB1059" s="175"/>
      <c r="AC1059" s="175"/>
      <c r="AD1059" s="175"/>
      <c r="AE1059" s="175"/>
      <c r="AF1059" s="175"/>
      <c r="AG1059" s="175"/>
      <c r="AH1059" s="175"/>
      <c r="AI1059" s="175"/>
      <c r="AJ1059" s="175"/>
      <c r="AK1059" s="175"/>
      <c r="AL1059" s="175"/>
      <c r="AM1059" s="175"/>
      <c r="AN1059" s="175"/>
      <c r="AO1059" s="175"/>
      <c r="AP1059" s="175"/>
      <c r="AQ1059" s="175"/>
      <c r="AR1059" s="175"/>
    </row>
    <row r="1060" spans="1:44" ht="102" hidden="1" x14ac:dyDescent="0.3">
      <c r="A1060" s="175"/>
      <c r="B1060" s="186" t="s">
        <v>3056</v>
      </c>
      <c r="C1060" s="187"/>
      <c r="D1060" s="183">
        <v>163.21</v>
      </c>
      <c r="E1060" s="184">
        <v>163.21</v>
      </c>
      <c r="F1060" s="181" t="s">
        <v>1804</v>
      </c>
      <c r="G1060" s="185" t="s">
        <v>4636</v>
      </c>
      <c r="H1060" s="182"/>
      <c r="I1060" s="175"/>
      <c r="J1060" s="175"/>
      <c r="K1060" s="175"/>
      <c r="L1060" s="175"/>
      <c r="M1060" s="175"/>
      <c r="N1060" s="175"/>
      <c r="O1060" s="175"/>
      <c r="P1060" s="175"/>
      <c r="Q1060" s="175"/>
      <c r="R1060" s="175"/>
      <c r="S1060" s="175"/>
      <c r="T1060" s="175"/>
      <c r="U1060" s="175"/>
      <c r="V1060" s="175"/>
      <c r="W1060" s="175"/>
      <c r="X1060" s="175"/>
      <c r="Y1060" s="175"/>
      <c r="Z1060" s="175"/>
      <c r="AA1060" s="175"/>
      <c r="AB1060" s="175"/>
      <c r="AC1060" s="175"/>
      <c r="AD1060" s="175"/>
      <c r="AE1060" s="175"/>
      <c r="AF1060" s="175"/>
      <c r="AG1060" s="175"/>
      <c r="AH1060" s="175"/>
      <c r="AI1060" s="175"/>
      <c r="AJ1060" s="175"/>
      <c r="AK1060" s="175"/>
      <c r="AL1060" s="175"/>
      <c r="AM1060" s="175"/>
      <c r="AN1060" s="175"/>
      <c r="AO1060" s="175"/>
      <c r="AP1060" s="175"/>
      <c r="AQ1060" s="175"/>
      <c r="AR1060" s="175"/>
    </row>
    <row r="1061" spans="1:44" ht="102" x14ac:dyDescent="0.3">
      <c r="A1061" s="175"/>
      <c r="B1061" s="181" t="s">
        <v>1804</v>
      </c>
      <c r="C1061" s="182" t="s">
        <v>1805</v>
      </c>
      <c r="D1061" s="183">
        <v>184.68</v>
      </c>
      <c r="E1061" s="184">
        <v>184.68</v>
      </c>
      <c r="F1061" s="185" t="s">
        <v>4636</v>
      </c>
      <c r="G1061" s="186" t="s">
        <v>3057</v>
      </c>
      <c r="H1061" s="187"/>
      <c r="I1061" s="175"/>
      <c r="J1061" s="175"/>
      <c r="K1061" s="175"/>
      <c r="L1061" s="175"/>
      <c r="M1061" s="175"/>
      <c r="N1061" s="175"/>
      <c r="O1061" s="175"/>
      <c r="P1061" s="175"/>
      <c r="Q1061" s="175"/>
      <c r="R1061" s="175"/>
      <c r="S1061" s="175"/>
      <c r="T1061" s="175"/>
      <c r="U1061" s="175"/>
      <c r="V1061" s="175"/>
      <c r="W1061" s="175"/>
      <c r="X1061" s="175"/>
      <c r="Y1061" s="175"/>
      <c r="Z1061" s="175"/>
      <c r="AA1061" s="175"/>
      <c r="AB1061" s="175"/>
      <c r="AC1061" s="175"/>
      <c r="AD1061" s="175"/>
      <c r="AE1061" s="175"/>
      <c r="AF1061" s="175"/>
      <c r="AG1061" s="175"/>
      <c r="AH1061" s="175"/>
      <c r="AI1061" s="175"/>
      <c r="AJ1061" s="175"/>
      <c r="AK1061" s="175"/>
      <c r="AL1061" s="175"/>
      <c r="AM1061" s="175"/>
      <c r="AN1061" s="175"/>
      <c r="AO1061" s="175"/>
      <c r="AP1061" s="175"/>
      <c r="AQ1061" s="175"/>
      <c r="AR1061" s="175"/>
    </row>
    <row r="1062" spans="1:44" ht="102" hidden="1" x14ac:dyDescent="0.3">
      <c r="A1062" s="175"/>
      <c r="B1062" s="185" t="s">
        <v>4636</v>
      </c>
      <c r="C1062" s="182"/>
      <c r="D1062" s="183">
        <v>184.68</v>
      </c>
      <c r="E1062" s="184">
        <v>184.68</v>
      </c>
      <c r="F1062" s="186" t="s">
        <v>3057</v>
      </c>
      <c r="G1062" s="181" t="s">
        <v>2255</v>
      </c>
      <c r="H1062" s="182" t="s">
        <v>2256</v>
      </c>
      <c r="I1062" s="175"/>
      <c r="J1062" s="175"/>
      <c r="K1062" s="175"/>
      <c r="L1062" s="175"/>
      <c r="M1062" s="175"/>
      <c r="N1062" s="175"/>
      <c r="O1062" s="175"/>
      <c r="P1062" s="175"/>
      <c r="Q1062" s="175"/>
      <c r="R1062" s="175"/>
      <c r="S1062" s="175"/>
      <c r="T1062" s="175"/>
      <c r="U1062" s="175"/>
      <c r="V1062" s="175"/>
      <c r="W1062" s="175"/>
      <c r="X1062" s="175"/>
      <c r="Y1062" s="175"/>
      <c r="Z1062" s="175"/>
      <c r="AA1062" s="175"/>
      <c r="AB1062" s="175"/>
      <c r="AC1062" s="175"/>
      <c r="AD1062" s="175"/>
      <c r="AE1062" s="175"/>
      <c r="AF1062" s="175"/>
      <c r="AG1062" s="175"/>
      <c r="AH1062" s="175"/>
      <c r="AI1062" s="175"/>
      <c r="AJ1062" s="175"/>
      <c r="AK1062" s="175"/>
      <c r="AL1062" s="175"/>
      <c r="AM1062" s="175"/>
      <c r="AN1062" s="175"/>
      <c r="AO1062" s="175"/>
      <c r="AP1062" s="175"/>
      <c r="AQ1062" s="175"/>
      <c r="AR1062" s="175"/>
    </row>
    <row r="1063" spans="1:44" ht="102" hidden="1" x14ac:dyDescent="0.3">
      <c r="A1063" s="175"/>
      <c r="B1063" s="186" t="s">
        <v>3057</v>
      </c>
      <c r="C1063" s="187"/>
      <c r="D1063" s="183">
        <v>184.68</v>
      </c>
      <c r="E1063" s="184">
        <v>184.68</v>
      </c>
      <c r="F1063" s="181" t="s">
        <v>2255</v>
      </c>
      <c r="G1063" s="185" t="s">
        <v>4636</v>
      </c>
      <c r="H1063" s="182"/>
      <c r="I1063" s="175"/>
      <c r="J1063" s="175"/>
      <c r="K1063" s="175"/>
      <c r="L1063" s="175"/>
      <c r="M1063" s="175"/>
      <c r="N1063" s="175"/>
      <c r="O1063" s="175"/>
      <c r="P1063" s="175"/>
      <c r="Q1063" s="175"/>
      <c r="R1063" s="175"/>
      <c r="S1063" s="175"/>
      <c r="T1063" s="175"/>
      <c r="U1063" s="175"/>
      <c r="V1063" s="175"/>
      <c r="W1063" s="175"/>
      <c r="X1063" s="175"/>
      <c r="Y1063" s="175"/>
      <c r="Z1063" s="175"/>
      <c r="AA1063" s="175"/>
      <c r="AB1063" s="175"/>
      <c r="AC1063" s="175"/>
      <c r="AD1063" s="175"/>
      <c r="AE1063" s="175"/>
      <c r="AF1063" s="175"/>
      <c r="AG1063" s="175"/>
      <c r="AH1063" s="175"/>
      <c r="AI1063" s="175"/>
      <c r="AJ1063" s="175"/>
      <c r="AK1063" s="175"/>
      <c r="AL1063" s="175"/>
      <c r="AM1063" s="175"/>
      <c r="AN1063" s="175"/>
      <c r="AO1063" s="175"/>
      <c r="AP1063" s="175"/>
      <c r="AQ1063" s="175"/>
      <c r="AR1063" s="175"/>
    </row>
    <row r="1064" spans="1:44" ht="102" x14ac:dyDescent="0.3">
      <c r="A1064" s="175"/>
      <c r="B1064" s="181" t="s">
        <v>2255</v>
      </c>
      <c r="C1064" s="182" t="s">
        <v>2256</v>
      </c>
      <c r="D1064" s="183">
        <v>163.21</v>
      </c>
      <c r="E1064" s="184">
        <v>163.21</v>
      </c>
      <c r="F1064" s="185" t="s">
        <v>4636</v>
      </c>
      <c r="G1064" s="186" t="s">
        <v>3058</v>
      </c>
      <c r="H1064" s="187"/>
      <c r="I1064" s="175"/>
      <c r="J1064" s="175"/>
      <c r="K1064" s="175"/>
      <c r="L1064" s="175"/>
      <c r="M1064" s="175"/>
      <c r="N1064" s="175"/>
      <c r="O1064" s="175"/>
      <c r="P1064" s="175"/>
      <c r="Q1064" s="175"/>
      <c r="R1064" s="175"/>
      <c r="S1064" s="175"/>
      <c r="T1064" s="175"/>
      <c r="U1064" s="175"/>
      <c r="V1064" s="175"/>
      <c r="W1064" s="175"/>
      <c r="X1064" s="175"/>
      <c r="Y1064" s="175"/>
      <c r="Z1064" s="175"/>
      <c r="AA1064" s="175"/>
      <c r="AB1064" s="175"/>
      <c r="AC1064" s="175"/>
      <c r="AD1064" s="175"/>
      <c r="AE1064" s="175"/>
      <c r="AF1064" s="175"/>
      <c r="AG1064" s="175"/>
      <c r="AH1064" s="175"/>
      <c r="AI1064" s="175"/>
      <c r="AJ1064" s="175"/>
      <c r="AK1064" s="175"/>
      <c r="AL1064" s="175"/>
      <c r="AM1064" s="175"/>
      <c r="AN1064" s="175"/>
      <c r="AO1064" s="175"/>
      <c r="AP1064" s="175"/>
      <c r="AQ1064" s="175"/>
      <c r="AR1064" s="175"/>
    </row>
    <row r="1065" spans="1:44" ht="102" hidden="1" x14ac:dyDescent="0.3">
      <c r="A1065" s="175"/>
      <c r="B1065" s="185" t="s">
        <v>4636</v>
      </c>
      <c r="C1065" s="182"/>
      <c r="D1065" s="183">
        <v>163.21</v>
      </c>
      <c r="E1065" s="184">
        <v>163.21</v>
      </c>
      <c r="F1065" s="186" t="s">
        <v>3058</v>
      </c>
      <c r="G1065" s="181" t="s">
        <v>2275</v>
      </c>
      <c r="H1065" s="182" t="s">
        <v>2276</v>
      </c>
      <c r="I1065" s="175"/>
      <c r="J1065" s="175"/>
      <c r="K1065" s="175"/>
      <c r="L1065" s="175"/>
      <c r="M1065" s="175"/>
      <c r="N1065" s="175"/>
      <c r="O1065" s="175"/>
      <c r="P1065" s="175"/>
      <c r="Q1065" s="175"/>
      <c r="R1065" s="175"/>
      <c r="S1065" s="175"/>
      <c r="T1065" s="175"/>
      <c r="U1065" s="175"/>
      <c r="V1065" s="175"/>
      <c r="W1065" s="175"/>
      <c r="X1065" s="175"/>
      <c r="Y1065" s="175"/>
      <c r="Z1065" s="175"/>
      <c r="AA1065" s="175"/>
      <c r="AB1065" s="175"/>
      <c r="AC1065" s="175"/>
      <c r="AD1065" s="175"/>
      <c r="AE1065" s="175"/>
      <c r="AF1065" s="175"/>
      <c r="AG1065" s="175"/>
      <c r="AH1065" s="175"/>
      <c r="AI1065" s="175"/>
      <c r="AJ1065" s="175"/>
      <c r="AK1065" s="175"/>
      <c r="AL1065" s="175"/>
      <c r="AM1065" s="175"/>
      <c r="AN1065" s="175"/>
      <c r="AO1065" s="175"/>
      <c r="AP1065" s="175"/>
      <c r="AQ1065" s="175"/>
      <c r="AR1065" s="175"/>
    </row>
    <row r="1066" spans="1:44" ht="102" hidden="1" x14ac:dyDescent="0.3">
      <c r="A1066" s="175"/>
      <c r="B1066" s="186" t="s">
        <v>3058</v>
      </c>
      <c r="C1066" s="187"/>
      <c r="D1066" s="183">
        <v>163.21</v>
      </c>
      <c r="E1066" s="184">
        <v>163.21</v>
      </c>
      <c r="F1066" s="181" t="s">
        <v>2275</v>
      </c>
      <c r="G1066" s="185" t="s">
        <v>4636</v>
      </c>
      <c r="H1066" s="182"/>
      <c r="I1066" s="175"/>
      <c r="J1066" s="175"/>
      <c r="K1066" s="175"/>
      <c r="L1066" s="175"/>
      <c r="M1066" s="175"/>
      <c r="N1066" s="175"/>
      <c r="O1066" s="175"/>
      <c r="P1066" s="175"/>
      <c r="Q1066" s="175"/>
      <c r="R1066" s="175"/>
      <c r="S1066" s="175"/>
      <c r="T1066" s="175"/>
      <c r="U1066" s="175"/>
      <c r="V1066" s="175"/>
      <c r="W1066" s="175"/>
      <c r="X1066" s="175"/>
      <c r="Y1066" s="175"/>
      <c r="Z1066" s="175"/>
      <c r="AA1066" s="175"/>
      <c r="AB1066" s="175"/>
      <c r="AC1066" s="175"/>
      <c r="AD1066" s="175"/>
      <c r="AE1066" s="175"/>
      <c r="AF1066" s="175"/>
      <c r="AG1066" s="175"/>
      <c r="AH1066" s="175"/>
      <c r="AI1066" s="175"/>
      <c r="AJ1066" s="175"/>
      <c r="AK1066" s="175"/>
      <c r="AL1066" s="175"/>
      <c r="AM1066" s="175"/>
      <c r="AN1066" s="175"/>
      <c r="AO1066" s="175"/>
      <c r="AP1066" s="175"/>
      <c r="AQ1066" s="175"/>
      <c r="AR1066" s="175"/>
    </row>
    <row r="1067" spans="1:44" ht="102" x14ac:dyDescent="0.3">
      <c r="A1067" s="175"/>
      <c r="B1067" s="181" t="s">
        <v>2275</v>
      </c>
      <c r="C1067" s="182" t="s">
        <v>2276</v>
      </c>
      <c r="D1067" s="183">
        <v>249.11</v>
      </c>
      <c r="E1067" s="184">
        <v>249.11</v>
      </c>
      <c r="F1067" s="185" t="s">
        <v>4636</v>
      </c>
      <c r="G1067" s="186" t="s">
        <v>3059</v>
      </c>
      <c r="H1067" s="187"/>
      <c r="I1067" s="175"/>
      <c r="J1067" s="175"/>
      <c r="K1067" s="175"/>
      <c r="L1067" s="175"/>
      <c r="M1067" s="175"/>
      <c r="N1067" s="175"/>
      <c r="O1067" s="175"/>
      <c r="P1067" s="175"/>
      <c r="Q1067" s="175"/>
      <c r="R1067" s="175"/>
      <c r="S1067" s="175"/>
      <c r="T1067" s="175"/>
      <c r="U1067" s="175"/>
      <c r="V1067" s="175"/>
      <c r="W1067" s="175"/>
      <c r="X1067" s="175"/>
      <c r="Y1067" s="175"/>
      <c r="Z1067" s="175"/>
      <c r="AA1067" s="175"/>
      <c r="AB1067" s="175"/>
      <c r="AC1067" s="175"/>
      <c r="AD1067" s="175"/>
      <c r="AE1067" s="175"/>
      <c r="AF1067" s="175"/>
      <c r="AG1067" s="175"/>
      <c r="AH1067" s="175"/>
      <c r="AI1067" s="175"/>
      <c r="AJ1067" s="175"/>
      <c r="AK1067" s="175"/>
      <c r="AL1067" s="175"/>
      <c r="AM1067" s="175"/>
      <c r="AN1067" s="175"/>
      <c r="AO1067" s="175"/>
      <c r="AP1067" s="175"/>
      <c r="AQ1067" s="175"/>
      <c r="AR1067" s="175"/>
    </row>
    <row r="1068" spans="1:44" ht="102" hidden="1" x14ac:dyDescent="0.3">
      <c r="A1068" s="175"/>
      <c r="B1068" s="185" t="s">
        <v>4636</v>
      </c>
      <c r="C1068" s="182"/>
      <c r="D1068" s="183">
        <v>249.11</v>
      </c>
      <c r="E1068" s="184">
        <v>249.11</v>
      </c>
      <c r="F1068" s="186" t="s">
        <v>3059</v>
      </c>
      <c r="G1068" s="181" t="s">
        <v>2086</v>
      </c>
      <c r="H1068" s="182" t="s">
        <v>2087</v>
      </c>
      <c r="I1068" s="175"/>
      <c r="J1068" s="175"/>
      <c r="K1068" s="175"/>
      <c r="L1068" s="175"/>
      <c r="M1068" s="175"/>
      <c r="N1068" s="175"/>
      <c r="O1068" s="175"/>
      <c r="P1068" s="175"/>
      <c r="Q1068" s="175"/>
      <c r="R1068" s="175"/>
      <c r="S1068" s="175"/>
      <c r="T1068" s="175"/>
      <c r="U1068" s="175"/>
      <c r="V1068" s="175"/>
      <c r="W1068" s="175"/>
      <c r="X1068" s="175"/>
      <c r="Y1068" s="175"/>
      <c r="Z1068" s="175"/>
      <c r="AA1068" s="175"/>
      <c r="AB1068" s="175"/>
      <c r="AC1068" s="175"/>
      <c r="AD1068" s="175"/>
      <c r="AE1068" s="175"/>
      <c r="AF1068" s="175"/>
      <c r="AG1068" s="175"/>
      <c r="AH1068" s="175"/>
      <c r="AI1068" s="175"/>
      <c r="AJ1068" s="175"/>
      <c r="AK1068" s="175"/>
      <c r="AL1068" s="175"/>
      <c r="AM1068" s="175"/>
      <c r="AN1068" s="175"/>
      <c r="AO1068" s="175"/>
      <c r="AP1068" s="175"/>
      <c r="AQ1068" s="175"/>
      <c r="AR1068" s="175"/>
    </row>
    <row r="1069" spans="1:44" ht="102" hidden="1" x14ac:dyDescent="0.3">
      <c r="A1069" s="175"/>
      <c r="B1069" s="186" t="s">
        <v>3059</v>
      </c>
      <c r="C1069" s="187"/>
      <c r="D1069" s="183">
        <v>249.11</v>
      </c>
      <c r="E1069" s="184">
        <v>249.11</v>
      </c>
      <c r="F1069" s="181" t="s">
        <v>2086</v>
      </c>
      <c r="G1069" s="185" t="s">
        <v>4636</v>
      </c>
      <c r="H1069" s="182"/>
      <c r="I1069" s="175"/>
      <c r="J1069" s="175"/>
      <c r="K1069" s="175"/>
      <c r="L1069" s="175"/>
      <c r="M1069" s="175"/>
      <c r="N1069" s="175"/>
      <c r="O1069" s="175"/>
      <c r="P1069" s="175"/>
      <c r="Q1069" s="175"/>
      <c r="R1069" s="175"/>
      <c r="S1069" s="175"/>
      <c r="T1069" s="175"/>
      <c r="U1069" s="175"/>
      <c r="V1069" s="175"/>
      <c r="W1069" s="175"/>
      <c r="X1069" s="175"/>
      <c r="Y1069" s="175"/>
      <c r="Z1069" s="175"/>
      <c r="AA1069" s="175"/>
      <c r="AB1069" s="175"/>
      <c r="AC1069" s="175"/>
      <c r="AD1069" s="175"/>
      <c r="AE1069" s="175"/>
      <c r="AF1069" s="175"/>
      <c r="AG1069" s="175"/>
      <c r="AH1069" s="175"/>
      <c r="AI1069" s="175"/>
      <c r="AJ1069" s="175"/>
      <c r="AK1069" s="175"/>
      <c r="AL1069" s="175"/>
      <c r="AM1069" s="175"/>
      <c r="AN1069" s="175"/>
      <c r="AO1069" s="175"/>
      <c r="AP1069" s="175"/>
      <c r="AQ1069" s="175"/>
      <c r="AR1069" s="175"/>
    </row>
    <row r="1070" spans="1:44" ht="102" x14ac:dyDescent="0.3">
      <c r="A1070" s="175"/>
      <c r="B1070" s="181" t="s">
        <v>2086</v>
      </c>
      <c r="C1070" s="182" t="s">
        <v>2087</v>
      </c>
      <c r="D1070" s="183">
        <v>206.16</v>
      </c>
      <c r="E1070" s="184">
        <v>206.16</v>
      </c>
      <c r="F1070" s="185" t="s">
        <v>4636</v>
      </c>
      <c r="G1070" s="186" t="s">
        <v>3060</v>
      </c>
      <c r="H1070" s="187"/>
      <c r="I1070" s="175"/>
      <c r="J1070" s="175"/>
      <c r="K1070" s="175"/>
      <c r="L1070" s="175"/>
      <c r="M1070" s="175"/>
      <c r="N1070" s="175"/>
      <c r="O1070" s="175"/>
      <c r="P1070" s="175"/>
      <c r="Q1070" s="175"/>
      <c r="R1070" s="175"/>
      <c r="S1070" s="175"/>
      <c r="T1070" s="175"/>
      <c r="U1070" s="175"/>
      <c r="V1070" s="175"/>
      <c r="W1070" s="175"/>
      <c r="X1070" s="175"/>
      <c r="Y1070" s="175"/>
      <c r="Z1070" s="175"/>
      <c r="AA1070" s="175"/>
      <c r="AB1070" s="175"/>
      <c r="AC1070" s="175"/>
      <c r="AD1070" s="175"/>
      <c r="AE1070" s="175"/>
      <c r="AF1070" s="175"/>
      <c r="AG1070" s="175"/>
      <c r="AH1070" s="175"/>
      <c r="AI1070" s="175"/>
      <c r="AJ1070" s="175"/>
      <c r="AK1070" s="175"/>
      <c r="AL1070" s="175"/>
      <c r="AM1070" s="175"/>
      <c r="AN1070" s="175"/>
      <c r="AO1070" s="175"/>
      <c r="AP1070" s="175"/>
      <c r="AQ1070" s="175"/>
      <c r="AR1070" s="175"/>
    </row>
    <row r="1071" spans="1:44" ht="102" hidden="1" x14ac:dyDescent="0.3">
      <c r="A1071" s="175"/>
      <c r="B1071" s="185" t="s">
        <v>4636</v>
      </c>
      <c r="C1071" s="182"/>
      <c r="D1071" s="183">
        <v>206.16</v>
      </c>
      <c r="E1071" s="184">
        <v>206.16</v>
      </c>
      <c r="F1071" s="186" t="s">
        <v>3060</v>
      </c>
      <c r="G1071" s="181" t="s">
        <v>1986</v>
      </c>
      <c r="H1071" s="182" t="s">
        <v>1987</v>
      </c>
      <c r="I1071" s="175"/>
      <c r="J1071" s="175"/>
      <c r="K1071" s="175"/>
      <c r="L1071" s="175"/>
      <c r="M1071" s="175"/>
      <c r="N1071" s="175"/>
      <c r="O1071" s="175"/>
      <c r="P1071" s="175"/>
      <c r="Q1071" s="175"/>
      <c r="R1071" s="175"/>
      <c r="S1071" s="175"/>
      <c r="T1071" s="175"/>
      <c r="U1071" s="175"/>
      <c r="V1071" s="175"/>
      <c r="W1071" s="175"/>
      <c r="X1071" s="175"/>
      <c r="Y1071" s="175"/>
      <c r="Z1071" s="175"/>
      <c r="AA1071" s="175"/>
      <c r="AB1071" s="175"/>
      <c r="AC1071" s="175"/>
      <c r="AD1071" s="175"/>
      <c r="AE1071" s="175"/>
      <c r="AF1071" s="175"/>
      <c r="AG1071" s="175"/>
      <c r="AH1071" s="175"/>
      <c r="AI1071" s="175"/>
      <c r="AJ1071" s="175"/>
      <c r="AK1071" s="175"/>
      <c r="AL1071" s="175"/>
      <c r="AM1071" s="175"/>
      <c r="AN1071" s="175"/>
      <c r="AO1071" s="175"/>
      <c r="AP1071" s="175"/>
      <c r="AQ1071" s="175"/>
      <c r="AR1071" s="175"/>
    </row>
    <row r="1072" spans="1:44" ht="102" hidden="1" x14ac:dyDescent="0.3">
      <c r="A1072" s="175"/>
      <c r="B1072" s="186" t="s">
        <v>3060</v>
      </c>
      <c r="C1072" s="187"/>
      <c r="D1072" s="183">
        <v>206.16</v>
      </c>
      <c r="E1072" s="184">
        <v>206.16</v>
      </c>
      <c r="F1072" s="181" t="s">
        <v>1986</v>
      </c>
      <c r="G1072" s="185" t="s">
        <v>4636</v>
      </c>
      <c r="H1072" s="182"/>
      <c r="I1072" s="175"/>
      <c r="J1072" s="175"/>
      <c r="K1072" s="175"/>
      <c r="L1072" s="175"/>
      <c r="M1072" s="175"/>
      <c r="N1072" s="175"/>
      <c r="O1072" s="175"/>
      <c r="P1072" s="175"/>
      <c r="Q1072" s="175"/>
      <c r="R1072" s="175"/>
      <c r="S1072" s="175"/>
      <c r="T1072" s="175"/>
      <c r="U1072" s="175"/>
      <c r="V1072" s="175"/>
      <c r="W1072" s="175"/>
      <c r="X1072" s="175"/>
      <c r="Y1072" s="175"/>
      <c r="Z1072" s="175"/>
      <c r="AA1072" s="175"/>
      <c r="AB1072" s="175"/>
      <c r="AC1072" s="175"/>
      <c r="AD1072" s="175"/>
      <c r="AE1072" s="175"/>
      <c r="AF1072" s="175"/>
      <c r="AG1072" s="175"/>
      <c r="AH1072" s="175"/>
      <c r="AI1072" s="175"/>
      <c r="AJ1072" s="175"/>
      <c r="AK1072" s="175"/>
      <c r="AL1072" s="175"/>
      <c r="AM1072" s="175"/>
      <c r="AN1072" s="175"/>
      <c r="AO1072" s="175"/>
      <c r="AP1072" s="175"/>
      <c r="AQ1072" s="175"/>
      <c r="AR1072" s="175"/>
    </row>
    <row r="1073" spans="1:44" ht="102" x14ac:dyDescent="0.3">
      <c r="A1073" s="175"/>
      <c r="B1073" s="181" t="s">
        <v>1986</v>
      </c>
      <c r="C1073" s="182" t="s">
        <v>1987</v>
      </c>
      <c r="D1073" s="183">
        <v>188.98</v>
      </c>
      <c r="E1073" s="184">
        <v>188.98</v>
      </c>
      <c r="F1073" s="185" t="s">
        <v>4636</v>
      </c>
      <c r="G1073" s="186" t="s">
        <v>3061</v>
      </c>
      <c r="H1073" s="187"/>
      <c r="I1073" s="175"/>
      <c r="J1073" s="175"/>
      <c r="K1073" s="175"/>
      <c r="L1073" s="175"/>
      <c r="M1073" s="175"/>
      <c r="N1073" s="175"/>
      <c r="O1073" s="175"/>
      <c r="P1073" s="175"/>
      <c r="Q1073" s="175"/>
      <c r="R1073" s="175"/>
      <c r="S1073" s="175"/>
      <c r="T1073" s="175"/>
      <c r="U1073" s="175"/>
      <c r="V1073" s="175"/>
      <c r="W1073" s="175"/>
      <c r="X1073" s="175"/>
      <c r="Y1073" s="175"/>
      <c r="Z1073" s="175"/>
      <c r="AA1073" s="175"/>
      <c r="AB1073" s="175"/>
      <c r="AC1073" s="175"/>
      <c r="AD1073" s="175"/>
      <c r="AE1073" s="175"/>
      <c r="AF1073" s="175"/>
      <c r="AG1073" s="175"/>
      <c r="AH1073" s="175"/>
      <c r="AI1073" s="175"/>
      <c r="AJ1073" s="175"/>
      <c r="AK1073" s="175"/>
      <c r="AL1073" s="175"/>
      <c r="AM1073" s="175"/>
      <c r="AN1073" s="175"/>
      <c r="AO1073" s="175"/>
      <c r="AP1073" s="175"/>
      <c r="AQ1073" s="175"/>
      <c r="AR1073" s="175"/>
    </row>
    <row r="1074" spans="1:44" ht="102" hidden="1" x14ac:dyDescent="0.3">
      <c r="A1074" s="175"/>
      <c r="B1074" s="185" t="s">
        <v>4636</v>
      </c>
      <c r="C1074" s="182"/>
      <c r="D1074" s="183">
        <v>188.98</v>
      </c>
      <c r="E1074" s="184">
        <v>188.98</v>
      </c>
      <c r="F1074" s="186" t="s">
        <v>3061</v>
      </c>
      <c r="G1074" s="181" t="s">
        <v>2132</v>
      </c>
      <c r="H1074" s="182" t="s">
        <v>2133</v>
      </c>
      <c r="I1074" s="175"/>
      <c r="J1074" s="175"/>
      <c r="K1074" s="175"/>
      <c r="L1074" s="175"/>
      <c r="M1074" s="175"/>
      <c r="N1074" s="175"/>
      <c r="O1074" s="175"/>
      <c r="P1074" s="175"/>
      <c r="Q1074" s="175"/>
      <c r="R1074" s="175"/>
      <c r="S1074" s="175"/>
      <c r="T1074" s="175"/>
      <c r="U1074" s="175"/>
      <c r="V1074" s="175"/>
      <c r="W1074" s="175"/>
      <c r="X1074" s="175"/>
      <c r="Y1074" s="175"/>
      <c r="Z1074" s="175"/>
      <c r="AA1074" s="175"/>
      <c r="AB1074" s="175"/>
      <c r="AC1074" s="175"/>
      <c r="AD1074" s="175"/>
      <c r="AE1074" s="175"/>
      <c r="AF1074" s="175"/>
      <c r="AG1074" s="175"/>
      <c r="AH1074" s="175"/>
      <c r="AI1074" s="175"/>
      <c r="AJ1074" s="175"/>
      <c r="AK1074" s="175"/>
      <c r="AL1074" s="175"/>
      <c r="AM1074" s="175"/>
      <c r="AN1074" s="175"/>
      <c r="AO1074" s="175"/>
      <c r="AP1074" s="175"/>
      <c r="AQ1074" s="175"/>
      <c r="AR1074" s="175"/>
    </row>
    <row r="1075" spans="1:44" ht="102" hidden="1" x14ac:dyDescent="0.3">
      <c r="A1075" s="175"/>
      <c r="B1075" s="186" t="s">
        <v>3061</v>
      </c>
      <c r="C1075" s="187"/>
      <c r="D1075" s="183">
        <v>188.98</v>
      </c>
      <c r="E1075" s="184">
        <v>188.98</v>
      </c>
      <c r="F1075" s="181" t="s">
        <v>2132</v>
      </c>
      <c r="G1075" s="185" t="s">
        <v>4636</v>
      </c>
      <c r="H1075" s="182"/>
      <c r="I1075" s="175"/>
      <c r="J1075" s="175"/>
      <c r="K1075" s="175"/>
      <c r="L1075" s="175"/>
      <c r="M1075" s="175"/>
      <c r="N1075" s="175"/>
      <c r="O1075" s="175"/>
      <c r="P1075" s="175"/>
      <c r="Q1075" s="175"/>
      <c r="R1075" s="175"/>
      <c r="S1075" s="175"/>
      <c r="T1075" s="175"/>
      <c r="U1075" s="175"/>
      <c r="V1075" s="175"/>
      <c r="W1075" s="175"/>
      <c r="X1075" s="175"/>
      <c r="Y1075" s="175"/>
      <c r="Z1075" s="175"/>
      <c r="AA1075" s="175"/>
      <c r="AB1075" s="175"/>
      <c r="AC1075" s="175"/>
      <c r="AD1075" s="175"/>
      <c r="AE1075" s="175"/>
      <c r="AF1075" s="175"/>
      <c r="AG1075" s="175"/>
      <c r="AH1075" s="175"/>
      <c r="AI1075" s="175"/>
      <c r="AJ1075" s="175"/>
      <c r="AK1075" s="175"/>
      <c r="AL1075" s="175"/>
      <c r="AM1075" s="175"/>
      <c r="AN1075" s="175"/>
      <c r="AO1075" s="175"/>
      <c r="AP1075" s="175"/>
      <c r="AQ1075" s="175"/>
      <c r="AR1075" s="175"/>
    </row>
    <row r="1076" spans="1:44" ht="112.2" x14ac:dyDescent="0.3">
      <c r="A1076" s="175"/>
      <c r="B1076" s="181" t="s">
        <v>2132</v>
      </c>
      <c r="C1076" s="182" t="s">
        <v>2133</v>
      </c>
      <c r="D1076" s="183">
        <v>163.21</v>
      </c>
      <c r="E1076" s="184">
        <v>163.21</v>
      </c>
      <c r="F1076" s="185" t="s">
        <v>4636</v>
      </c>
      <c r="G1076" s="186" t="s">
        <v>2947</v>
      </c>
      <c r="H1076" s="187"/>
      <c r="I1076" s="175"/>
      <c r="J1076" s="175"/>
      <c r="K1076" s="175"/>
      <c r="L1076" s="175"/>
      <c r="M1076" s="175"/>
      <c r="N1076" s="175"/>
      <c r="O1076" s="175"/>
      <c r="P1076" s="175"/>
      <c r="Q1076" s="175"/>
      <c r="R1076" s="175"/>
      <c r="S1076" s="175"/>
      <c r="T1076" s="175"/>
      <c r="U1076" s="175"/>
      <c r="V1076" s="175"/>
      <c r="W1076" s="175"/>
      <c r="X1076" s="175"/>
      <c r="Y1076" s="175"/>
      <c r="Z1076" s="175"/>
      <c r="AA1076" s="175"/>
      <c r="AB1076" s="175"/>
      <c r="AC1076" s="175"/>
      <c r="AD1076" s="175"/>
      <c r="AE1076" s="175"/>
      <c r="AF1076" s="175"/>
      <c r="AG1076" s="175"/>
      <c r="AH1076" s="175"/>
      <c r="AI1076" s="175"/>
      <c r="AJ1076" s="175"/>
      <c r="AK1076" s="175"/>
      <c r="AL1076" s="175"/>
      <c r="AM1076" s="175"/>
      <c r="AN1076" s="175"/>
      <c r="AO1076" s="175"/>
      <c r="AP1076" s="175"/>
      <c r="AQ1076" s="175"/>
      <c r="AR1076" s="175"/>
    </row>
    <row r="1077" spans="1:44" ht="112.2" hidden="1" x14ac:dyDescent="0.3">
      <c r="A1077" s="175"/>
      <c r="B1077" s="185" t="s">
        <v>4636</v>
      </c>
      <c r="C1077" s="182"/>
      <c r="D1077" s="183">
        <v>163.21</v>
      </c>
      <c r="E1077" s="184">
        <v>163.21</v>
      </c>
      <c r="F1077" s="186" t="s">
        <v>2947</v>
      </c>
      <c r="G1077" s="181" t="s">
        <v>2567</v>
      </c>
      <c r="H1077" s="182" t="s">
        <v>2366</v>
      </c>
      <c r="I1077" s="175"/>
      <c r="J1077" s="175"/>
      <c r="K1077" s="175"/>
      <c r="L1077" s="175"/>
      <c r="M1077" s="175"/>
      <c r="N1077" s="175"/>
      <c r="O1077" s="175"/>
      <c r="P1077" s="175"/>
      <c r="Q1077" s="175"/>
      <c r="R1077" s="175"/>
      <c r="S1077" s="175"/>
      <c r="T1077" s="175"/>
      <c r="U1077" s="175"/>
      <c r="V1077" s="175"/>
      <c r="W1077" s="175"/>
      <c r="X1077" s="175"/>
      <c r="Y1077" s="175"/>
      <c r="Z1077" s="175"/>
      <c r="AA1077" s="175"/>
      <c r="AB1077" s="175"/>
      <c r="AC1077" s="175"/>
      <c r="AD1077" s="175"/>
      <c r="AE1077" s="175"/>
      <c r="AF1077" s="175"/>
      <c r="AG1077" s="175"/>
      <c r="AH1077" s="175"/>
      <c r="AI1077" s="175"/>
      <c r="AJ1077" s="175"/>
      <c r="AK1077" s="175"/>
      <c r="AL1077" s="175"/>
      <c r="AM1077" s="175"/>
      <c r="AN1077" s="175"/>
      <c r="AO1077" s="175"/>
      <c r="AP1077" s="175"/>
      <c r="AQ1077" s="175"/>
      <c r="AR1077" s="175"/>
    </row>
    <row r="1078" spans="1:44" ht="112.2" hidden="1" x14ac:dyDescent="0.3">
      <c r="A1078" s="175"/>
      <c r="B1078" s="186" t="s">
        <v>2947</v>
      </c>
      <c r="C1078" s="187"/>
      <c r="D1078" s="183">
        <v>163.21</v>
      </c>
      <c r="E1078" s="184">
        <v>163.21</v>
      </c>
      <c r="F1078" s="181" t="s">
        <v>2567</v>
      </c>
      <c r="G1078" s="185" t="s">
        <v>4636</v>
      </c>
      <c r="H1078" s="182"/>
      <c r="I1078" s="175"/>
      <c r="J1078" s="175"/>
      <c r="K1078" s="175"/>
      <c r="L1078" s="175"/>
      <c r="M1078" s="175"/>
      <c r="N1078" s="175"/>
      <c r="O1078" s="175"/>
      <c r="P1078" s="175"/>
      <c r="Q1078" s="175"/>
      <c r="R1078" s="175"/>
      <c r="S1078" s="175"/>
      <c r="T1078" s="175"/>
      <c r="U1078" s="175"/>
      <c r="V1078" s="175"/>
      <c r="W1078" s="175"/>
      <c r="X1078" s="175"/>
      <c r="Y1078" s="175"/>
      <c r="Z1078" s="175"/>
      <c r="AA1078" s="175"/>
      <c r="AB1078" s="175"/>
      <c r="AC1078" s="175"/>
      <c r="AD1078" s="175"/>
      <c r="AE1078" s="175"/>
      <c r="AF1078" s="175"/>
      <c r="AG1078" s="175"/>
      <c r="AH1078" s="175"/>
      <c r="AI1078" s="175"/>
      <c r="AJ1078" s="175"/>
      <c r="AK1078" s="175"/>
      <c r="AL1078" s="175"/>
      <c r="AM1078" s="175"/>
      <c r="AN1078" s="175"/>
      <c r="AO1078" s="175"/>
      <c r="AP1078" s="175"/>
      <c r="AQ1078" s="175"/>
      <c r="AR1078" s="175"/>
    </row>
    <row r="1079" spans="1:44" ht="102" x14ac:dyDescent="0.3">
      <c r="A1079" s="175"/>
      <c r="B1079" s="181" t="s">
        <v>2567</v>
      </c>
      <c r="C1079" s="182" t="s">
        <v>2366</v>
      </c>
      <c r="D1079" s="183">
        <v>335.01</v>
      </c>
      <c r="E1079" s="184">
        <v>335.01</v>
      </c>
      <c r="F1079" s="185" t="s">
        <v>4636</v>
      </c>
      <c r="G1079" s="186" t="s">
        <v>3868</v>
      </c>
      <c r="H1079" s="187"/>
      <c r="I1079" s="175"/>
      <c r="J1079" s="175"/>
      <c r="K1079" s="175"/>
      <c r="L1079" s="175"/>
      <c r="M1079" s="175"/>
      <c r="N1079" s="175"/>
      <c r="O1079" s="175"/>
      <c r="P1079" s="175"/>
      <c r="Q1079" s="175"/>
      <c r="R1079" s="175"/>
      <c r="S1079" s="175"/>
      <c r="T1079" s="175"/>
      <c r="U1079" s="175"/>
      <c r="V1079" s="175"/>
      <c r="W1079" s="175"/>
      <c r="X1079" s="175"/>
      <c r="Y1079" s="175"/>
      <c r="Z1079" s="175"/>
      <c r="AA1079" s="175"/>
      <c r="AB1079" s="175"/>
      <c r="AC1079" s="175"/>
      <c r="AD1079" s="175"/>
      <c r="AE1079" s="175"/>
      <c r="AF1079" s="175"/>
      <c r="AG1079" s="175"/>
      <c r="AH1079" s="175"/>
      <c r="AI1079" s="175"/>
      <c r="AJ1079" s="175"/>
      <c r="AK1079" s="175"/>
      <c r="AL1079" s="175"/>
      <c r="AM1079" s="175"/>
      <c r="AN1079" s="175"/>
      <c r="AO1079" s="175"/>
      <c r="AP1079" s="175"/>
      <c r="AQ1079" s="175"/>
      <c r="AR1079" s="175"/>
    </row>
    <row r="1080" spans="1:44" ht="102" hidden="1" x14ac:dyDescent="0.3">
      <c r="A1080" s="175"/>
      <c r="B1080" s="185" t="s">
        <v>4636</v>
      </c>
      <c r="C1080" s="182"/>
      <c r="D1080" s="183">
        <v>335.01</v>
      </c>
      <c r="E1080" s="184">
        <v>335.01</v>
      </c>
      <c r="F1080" s="186" t="s">
        <v>3868</v>
      </c>
      <c r="G1080" s="181" t="s">
        <v>2367</v>
      </c>
      <c r="H1080" s="182" t="s">
        <v>2368</v>
      </c>
      <c r="I1080" s="175"/>
      <c r="J1080" s="175"/>
      <c r="K1080" s="175"/>
      <c r="L1080" s="175"/>
      <c r="M1080" s="175"/>
      <c r="N1080" s="175"/>
      <c r="O1080" s="175"/>
      <c r="P1080" s="175"/>
      <c r="Q1080" s="175"/>
      <c r="R1080" s="175"/>
      <c r="S1080" s="175"/>
      <c r="T1080" s="175"/>
      <c r="U1080" s="175"/>
      <c r="V1080" s="175"/>
      <c r="W1080" s="175"/>
      <c r="X1080" s="175"/>
      <c r="Y1080" s="175"/>
      <c r="Z1080" s="175"/>
      <c r="AA1080" s="175"/>
      <c r="AB1080" s="175"/>
      <c r="AC1080" s="175"/>
      <c r="AD1080" s="175"/>
      <c r="AE1080" s="175"/>
      <c r="AF1080" s="175"/>
      <c r="AG1080" s="175"/>
      <c r="AH1080" s="175"/>
      <c r="AI1080" s="175"/>
      <c r="AJ1080" s="175"/>
      <c r="AK1080" s="175"/>
      <c r="AL1080" s="175"/>
      <c r="AM1080" s="175"/>
      <c r="AN1080" s="175"/>
      <c r="AO1080" s="175"/>
      <c r="AP1080" s="175"/>
      <c r="AQ1080" s="175"/>
      <c r="AR1080" s="175"/>
    </row>
    <row r="1081" spans="1:44" ht="102" hidden="1" x14ac:dyDescent="0.3">
      <c r="A1081" s="175"/>
      <c r="B1081" s="186" t="s">
        <v>3868</v>
      </c>
      <c r="C1081" s="187"/>
      <c r="D1081" s="183">
        <v>335.01</v>
      </c>
      <c r="E1081" s="184">
        <v>335.01</v>
      </c>
      <c r="F1081" s="181" t="s">
        <v>2367</v>
      </c>
      <c r="G1081" s="185" t="s">
        <v>4636</v>
      </c>
      <c r="H1081" s="182"/>
      <c r="I1081" s="175"/>
      <c r="J1081" s="175"/>
      <c r="K1081" s="175"/>
      <c r="L1081" s="175"/>
      <c r="M1081" s="175"/>
      <c r="N1081" s="175"/>
      <c r="O1081" s="175"/>
      <c r="P1081" s="175"/>
      <c r="Q1081" s="175"/>
      <c r="R1081" s="175"/>
      <c r="S1081" s="175"/>
      <c r="T1081" s="175"/>
      <c r="U1081" s="175"/>
      <c r="V1081" s="175"/>
      <c r="W1081" s="175"/>
      <c r="X1081" s="175"/>
      <c r="Y1081" s="175"/>
      <c r="Z1081" s="175"/>
      <c r="AA1081" s="175"/>
      <c r="AB1081" s="175"/>
      <c r="AC1081" s="175"/>
      <c r="AD1081" s="175"/>
      <c r="AE1081" s="175"/>
      <c r="AF1081" s="175"/>
      <c r="AG1081" s="175"/>
      <c r="AH1081" s="175"/>
      <c r="AI1081" s="175"/>
      <c r="AJ1081" s="175"/>
      <c r="AK1081" s="175"/>
      <c r="AL1081" s="175"/>
      <c r="AM1081" s="175"/>
      <c r="AN1081" s="175"/>
      <c r="AO1081" s="175"/>
      <c r="AP1081" s="175"/>
      <c r="AQ1081" s="175"/>
      <c r="AR1081" s="175"/>
    </row>
    <row r="1082" spans="1:44" ht="102" x14ac:dyDescent="0.3">
      <c r="A1082" s="175"/>
      <c r="B1082" s="181" t="s">
        <v>2367</v>
      </c>
      <c r="C1082" s="182" t="s">
        <v>2368</v>
      </c>
      <c r="D1082" s="183">
        <v>201.86</v>
      </c>
      <c r="E1082" s="184">
        <v>201.86</v>
      </c>
      <c r="F1082" s="185" t="s">
        <v>4636</v>
      </c>
      <c r="G1082" s="186" t="s">
        <v>3062</v>
      </c>
      <c r="H1082" s="187"/>
      <c r="I1082" s="175"/>
      <c r="J1082" s="175"/>
      <c r="K1082" s="175"/>
      <c r="L1082" s="175"/>
      <c r="M1082" s="175"/>
      <c r="N1082" s="175"/>
      <c r="O1082" s="175"/>
      <c r="P1082" s="175"/>
      <c r="Q1082" s="175"/>
      <c r="R1082" s="175"/>
      <c r="S1082" s="175"/>
      <c r="T1082" s="175"/>
      <c r="U1082" s="175"/>
      <c r="V1082" s="175"/>
      <c r="W1082" s="175"/>
      <c r="X1082" s="175"/>
      <c r="Y1082" s="175"/>
      <c r="Z1082" s="175"/>
      <c r="AA1082" s="175"/>
      <c r="AB1082" s="175"/>
      <c r="AC1082" s="175"/>
      <c r="AD1082" s="175"/>
      <c r="AE1082" s="175"/>
      <c r="AF1082" s="175"/>
      <c r="AG1082" s="175"/>
      <c r="AH1082" s="175"/>
      <c r="AI1082" s="175"/>
      <c r="AJ1082" s="175"/>
      <c r="AK1082" s="175"/>
      <c r="AL1082" s="175"/>
      <c r="AM1082" s="175"/>
      <c r="AN1082" s="175"/>
      <c r="AO1082" s="175"/>
      <c r="AP1082" s="175"/>
      <c r="AQ1082" s="175"/>
      <c r="AR1082" s="175"/>
    </row>
    <row r="1083" spans="1:44" ht="102" hidden="1" x14ac:dyDescent="0.3">
      <c r="A1083" s="175"/>
      <c r="B1083" s="185" t="s">
        <v>4636</v>
      </c>
      <c r="C1083" s="182"/>
      <c r="D1083" s="183">
        <v>201.86</v>
      </c>
      <c r="E1083" s="184">
        <v>201.86</v>
      </c>
      <c r="F1083" s="186" t="s">
        <v>3062</v>
      </c>
      <c r="G1083" s="181" t="s">
        <v>1912</v>
      </c>
      <c r="H1083" s="182" t="s">
        <v>1913</v>
      </c>
      <c r="I1083" s="175"/>
      <c r="J1083" s="175"/>
      <c r="K1083" s="175"/>
      <c r="L1083" s="175"/>
      <c r="M1083" s="175"/>
      <c r="N1083" s="175"/>
      <c r="O1083" s="175"/>
      <c r="P1083" s="175"/>
      <c r="Q1083" s="175"/>
      <c r="R1083" s="175"/>
      <c r="S1083" s="175"/>
      <c r="T1083" s="175"/>
      <c r="U1083" s="175"/>
      <c r="V1083" s="175"/>
      <c r="W1083" s="175"/>
      <c r="X1083" s="175"/>
      <c r="Y1083" s="175"/>
      <c r="Z1083" s="175"/>
      <c r="AA1083" s="175"/>
      <c r="AB1083" s="175"/>
      <c r="AC1083" s="175"/>
      <c r="AD1083" s="175"/>
      <c r="AE1083" s="175"/>
      <c r="AF1083" s="175"/>
      <c r="AG1083" s="175"/>
      <c r="AH1083" s="175"/>
      <c r="AI1083" s="175"/>
      <c r="AJ1083" s="175"/>
      <c r="AK1083" s="175"/>
      <c r="AL1083" s="175"/>
      <c r="AM1083" s="175"/>
      <c r="AN1083" s="175"/>
      <c r="AO1083" s="175"/>
      <c r="AP1083" s="175"/>
      <c r="AQ1083" s="175"/>
      <c r="AR1083" s="175"/>
    </row>
    <row r="1084" spans="1:44" ht="102" hidden="1" x14ac:dyDescent="0.3">
      <c r="A1084" s="175"/>
      <c r="B1084" s="186" t="s">
        <v>3062</v>
      </c>
      <c r="C1084" s="187"/>
      <c r="D1084" s="183">
        <v>201.86</v>
      </c>
      <c r="E1084" s="184">
        <v>201.86</v>
      </c>
      <c r="F1084" s="181" t="s">
        <v>1912</v>
      </c>
      <c r="G1084" s="185" t="s">
        <v>4636</v>
      </c>
      <c r="H1084" s="182"/>
      <c r="I1084" s="175"/>
      <c r="J1084" s="175"/>
      <c r="K1084" s="175"/>
      <c r="L1084" s="175"/>
      <c r="M1084" s="175"/>
      <c r="N1084" s="175"/>
      <c r="O1084" s="175"/>
      <c r="P1084" s="175"/>
      <c r="Q1084" s="175"/>
      <c r="R1084" s="175"/>
      <c r="S1084" s="175"/>
      <c r="T1084" s="175"/>
      <c r="U1084" s="175"/>
      <c r="V1084" s="175"/>
      <c r="W1084" s="175"/>
      <c r="X1084" s="175"/>
      <c r="Y1084" s="175"/>
      <c r="Z1084" s="175"/>
      <c r="AA1084" s="175"/>
      <c r="AB1084" s="175"/>
      <c r="AC1084" s="175"/>
      <c r="AD1084" s="175"/>
      <c r="AE1084" s="175"/>
      <c r="AF1084" s="175"/>
      <c r="AG1084" s="175"/>
      <c r="AH1084" s="175"/>
      <c r="AI1084" s="175"/>
      <c r="AJ1084" s="175"/>
      <c r="AK1084" s="175"/>
      <c r="AL1084" s="175"/>
      <c r="AM1084" s="175"/>
      <c r="AN1084" s="175"/>
      <c r="AO1084" s="175"/>
      <c r="AP1084" s="175"/>
      <c r="AQ1084" s="175"/>
      <c r="AR1084" s="175"/>
    </row>
    <row r="1085" spans="1:44" ht="102" x14ac:dyDescent="0.3">
      <c r="A1085" s="175"/>
      <c r="B1085" s="181" t="s">
        <v>1912</v>
      </c>
      <c r="C1085" s="182" t="s">
        <v>1913</v>
      </c>
      <c r="D1085" s="183">
        <v>176.09</v>
      </c>
      <c r="E1085" s="184">
        <v>176.09</v>
      </c>
      <c r="F1085" s="185" t="s">
        <v>4636</v>
      </c>
      <c r="G1085" s="186" t="s">
        <v>3063</v>
      </c>
      <c r="H1085" s="187"/>
      <c r="I1085" s="175"/>
      <c r="J1085" s="175"/>
      <c r="K1085" s="175"/>
      <c r="L1085" s="175"/>
      <c r="M1085" s="175"/>
      <c r="N1085" s="175"/>
      <c r="O1085" s="175"/>
      <c r="P1085" s="175"/>
      <c r="Q1085" s="175"/>
      <c r="R1085" s="175"/>
      <c r="S1085" s="175"/>
      <c r="T1085" s="175"/>
      <c r="U1085" s="175"/>
      <c r="V1085" s="175"/>
      <c r="W1085" s="175"/>
      <c r="X1085" s="175"/>
      <c r="Y1085" s="175"/>
      <c r="Z1085" s="175"/>
      <c r="AA1085" s="175"/>
      <c r="AB1085" s="175"/>
      <c r="AC1085" s="175"/>
      <c r="AD1085" s="175"/>
      <c r="AE1085" s="175"/>
      <c r="AF1085" s="175"/>
      <c r="AG1085" s="175"/>
      <c r="AH1085" s="175"/>
      <c r="AI1085" s="175"/>
      <c r="AJ1085" s="175"/>
      <c r="AK1085" s="175"/>
      <c r="AL1085" s="175"/>
      <c r="AM1085" s="175"/>
      <c r="AN1085" s="175"/>
      <c r="AO1085" s="175"/>
      <c r="AP1085" s="175"/>
      <c r="AQ1085" s="175"/>
      <c r="AR1085" s="175"/>
    </row>
    <row r="1086" spans="1:44" ht="102" hidden="1" x14ac:dyDescent="0.3">
      <c r="A1086" s="175"/>
      <c r="B1086" s="185" t="s">
        <v>4636</v>
      </c>
      <c r="C1086" s="182"/>
      <c r="D1086" s="183">
        <v>176.09</v>
      </c>
      <c r="E1086" s="184">
        <v>176.09</v>
      </c>
      <c r="F1086" s="186" t="s">
        <v>3063</v>
      </c>
      <c r="G1086" s="181" t="s">
        <v>935</v>
      </c>
      <c r="H1086" s="182" t="s">
        <v>936</v>
      </c>
      <c r="I1086" s="175"/>
      <c r="J1086" s="175"/>
      <c r="K1086" s="175"/>
      <c r="L1086" s="175"/>
      <c r="M1086" s="175"/>
      <c r="N1086" s="175"/>
      <c r="O1086" s="175"/>
      <c r="P1086" s="175"/>
      <c r="Q1086" s="175"/>
      <c r="R1086" s="175"/>
      <c r="S1086" s="175"/>
      <c r="T1086" s="175"/>
      <c r="U1086" s="175"/>
      <c r="V1086" s="175"/>
      <c r="W1086" s="175"/>
      <c r="X1086" s="175"/>
      <c r="Y1086" s="175"/>
      <c r="Z1086" s="175"/>
      <c r="AA1086" s="175"/>
      <c r="AB1086" s="175"/>
      <c r="AC1086" s="175"/>
      <c r="AD1086" s="175"/>
      <c r="AE1086" s="175"/>
      <c r="AF1086" s="175"/>
      <c r="AG1086" s="175"/>
      <c r="AH1086" s="175"/>
      <c r="AI1086" s="175"/>
      <c r="AJ1086" s="175"/>
      <c r="AK1086" s="175"/>
      <c r="AL1086" s="175"/>
      <c r="AM1086" s="175"/>
      <c r="AN1086" s="175"/>
      <c r="AO1086" s="175"/>
      <c r="AP1086" s="175"/>
      <c r="AQ1086" s="175"/>
      <c r="AR1086" s="175"/>
    </row>
    <row r="1087" spans="1:44" ht="102" hidden="1" x14ac:dyDescent="0.3">
      <c r="A1087" s="175"/>
      <c r="B1087" s="186" t="s">
        <v>3063</v>
      </c>
      <c r="C1087" s="187"/>
      <c r="D1087" s="183">
        <v>176.09</v>
      </c>
      <c r="E1087" s="184">
        <v>176.09</v>
      </c>
      <c r="F1087" s="181" t="s">
        <v>935</v>
      </c>
      <c r="G1087" s="185" t="s">
        <v>4636</v>
      </c>
      <c r="H1087" s="182"/>
      <c r="I1087" s="175"/>
      <c r="J1087" s="175"/>
      <c r="K1087" s="175"/>
      <c r="L1087" s="175"/>
      <c r="M1087" s="175"/>
      <c r="N1087" s="175"/>
      <c r="O1087" s="175"/>
      <c r="P1087" s="175"/>
      <c r="Q1087" s="175"/>
      <c r="R1087" s="175"/>
      <c r="S1087" s="175"/>
      <c r="T1087" s="175"/>
      <c r="U1087" s="175"/>
      <c r="V1087" s="175"/>
      <c r="W1087" s="175"/>
      <c r="X1087" s="175"/>
      <c r="Y1087" s="175"/>
      <c r="Z1087" s="175"/>
      <c r="AA1087" s="175"/>
      <c r="AB1087" s="175"/>
      <c r="AC1087" s="175"/>
      <c r="AD1087" s="175"/>
      <c r="AE1087" s="175"/>
      <c r="AF1087" s="175"/>
      <c r="AG1087" s="175"/>
      <c r="AH1087" s="175"/>
      <c r="AI1087" s="175"/>
      <c r="AJ1087" s="175"/>
      <c r="AK1087" s="175"/>
      <c r="AL1087" s="175"/>
      <c r="AM1087" s="175"/>
      <c r="AN1087" s="175"/>
      <c r="AO1087" s="175"/>
      <c r="AP1087" s="175"/>
      <c r="AQ1087" s="175"/>
      <c r="AR1087" s="175"/>
    </row>
    <row r="1088" spans="1:44" ht="102" x14ac:dyDescent="0.3">
      <c r="A1088" s="175"/>
      <c r="B1088" s="181" t="s">
        <v>935</v>
      </c>
      <c r="C1088" s="182" t="s">
        <v>936</v>
      </c>
      <c r="D1088" s="183">
        <v>141.72999999999999</v>
      </c>
      <c r="E1088" s="184">
        <v>141.72999999999999</v>
      </c>
      <c r="F1088" s="185" t="s">
        <v>4636</v>
      </c>
      <c r="G1088" s="186" t="s">
        <v>3064</v>
      </c>
      <c r="H1088" s="187"/>
      <c r="I1088" s="175"/>
      <c r="J1088" s="175"/>
      <c r="K1088" s="175"/>
      <c r="L1088" s="175"/>
      <c r="M1088" s="175"/>
      <c r="N1088" s="175"/>
      <c r="O1088" s="175"/>
      <c r="P1088" s="175"/>
      <c r="Q1088" s="175"/>
      <c r="R1088" s="175"/>
      <c r="S1088" s="175"/>
      <c r="T1088" s="175"/>
      <c r="U1088" s="175"/>
      <c r="V1088" s="175"/>
      <c r="W1088" s="175"/>
      <c r="X1088" s="175"/>
      <c r="Y1088" s="175"/>
      <c r="Z1088" s="175"/>
      <c r="AA1088" s="175"/>
      <c r="AB1088" s="175"/>
      <c r="AC1088" s="175"/>
      <c r="AD1088" s="175"/>
      <c r="AE1088" s="175"/>
      <c r="AF1088" s="175"/>
      <c r="AG1088" s="175"/>
      <c r="AH1088" s="175"/>
      <c r="AI1088" s="175"/>
      <c r="AJ1088" s="175"/>
      <c r="AK1088" s="175"/>
      <c r="AL1088" s="175"/>
      <c r="AM1088" s="175"/>
      <c r="AN1088" s="175"/>
      <c r="AO1088" s="175"/>
      <c r="AP1088" s="175"/>
      <c r="AQ1088" s="175"/>
      <c r="AR1088" s="175"/>
    </row>
    <row r="1089" spans="1:44" ht="102" hidden="1" x14ac:dyDescent="0.3">
      <c r="A1089" s="175"/>
      <c r="B1089" s="185" t="s">
        <v>4636</v>
      </c>
      <c r="C1089" s="182"/>
      <c r="D1089" s="183">
        <v>141.72999999999999</v>
      </c>
      <c r="E1089" s="184">
        <v>141.72999999999999</v>
      </c>
      <c r="F1089" s="186" t="s">
        <v>3064</v>
      </c>
      <c r="G1089" s="181" t="s">
        <v>2163</v>
      </c>
      <c r="H1089" s="182" t="s">
        <v>2164</v>
      </c>
      <c r="I1089" s="175"/>
      <c r="J1089" s="175"/>
      <c r="K1089" s="175"/>
      <c r="L1089" s="175"/>
      <c r="M1089" s="175"/>
      <c r="N1089" s="175"/>
      <c r="O1089" s="175"/>
      <c r="P1089" s="175"/>
      <c r="Q1089" s="175"/>
      <c r="R1089" s="175"/>
      <c r="S1089" s="175"/>
      <c r="T1089" s="175"/>
      <c r="U1089" s="175"/>
      <c r="V1089" s="175"/>
      <c r="W1089" s="175"/>
      <c r="X1089" s="175"/>
      <c r="Y1089" s="175"/>
      <c r="Z1089" s="175"/>
      <c r="AA1089" s="175"/>
      <c r="AB1089" s="175"/>
      <c r="AC1089" s="175"/>
      <c r="AD1089" s="175"/>
      <c r="AE1089" s="175"/>
      <c r="AF1089" s="175"/>
      <c r="AG1089" s="175"/>
      <c r="AH1089" s="175"/>
      <c r="AI1089" s="175"/>
      <c r="AJ1089" s="175"/>
      <c r="AK1089" s="175"/>
      <c r="AL1089" s="175"/>
      <c r="AM1089" s="175"/>
      <c r="AN1089" s="175"/>
      <c r="AO1089" s="175"/>
      <c r="AP1089" s="175"/>
      <c r="AQ1089" s="175"/>
      <c r="AR1089" s="175"/>
    </row>
    <row r="1090" spans="1:44" ht="102" hidden="1" x14ac:dyDescent="0.3">
      <c r="A1090" s="175"/>
      <c r="B1090" s="186" t="s">
        <v>3064</v>
      </c>
      <c r="C1090" s="187"/>
      <c r="D1090" s="183">
        <v>141.72999999999999</v>
      </c>
      <c r="E1090" s="184">
        <v>141.72999999999999</v>
      </c>
      <c r="F1090" s="181" t="s">
        <v>2163</v>
      </c>
      <c r="G1090" s="185" t="s">
        <v>4636</v>
      </c>
      <c r="H1090" s="182"/>
      <c r="I1090" s="175"/>
      <c r="J1090" s="175"/>
      <c r="K1090" s="175"/>
      <c r="L1090" s="175"/>
      <c r="M1090" s="175"/>
      <c r="N1090" s="175"/>
      <c r="O1090" s="175"/>
      <c r="P1090" s="175"/>
      <c r="Q1090" s="175"/>
      <c r="R1090" s="175"/>
      <c r="S1090" s="175"/>
      <c r="T1090" s="175"/>
      <c r="U1090" s="175"/>
      <c r="V1090" s="175"/>
      <c r="W1090" s="175"/>
      <c r="X1090" s="175"/>
      <c r="Y1090" s="175"/>
      <c r="Z1090" s="175"/>
      <c r="AA1090" s="175"/>
      <c r="AB1090" s="175"/>
      <c r="AC1090" s="175"/>
      <c r="AD1090" s="175"/>
      <c r="AE1090" s="175"/>
      <c r="AF1090" s="175"/>
      <c r="AG1090" s="175"/>
      <c r="AH1090" s="175"/>
      <c r="AI1090" s="175"/>
      <c r="AJ1090" s="175"/>
      <c r="AK1090" s="175"/>
      <c r="AL1090" s="175"/>
      <c r="AM1090" s="175"/>
      <c r="AN1090" s="175"/>
      <c r="AO1090" s="175"/>
      <c r="AP1090" s="175"/>
      <c r="AQ1090" s="175"/>
      <c r="AR1090" s="175"/>
    </row>
    <row r="1091" spans="1:44" ht="102" x14ac:dyDescent="0.3">
      <c r="A1091" s="175"/>
      <c r="B1091" s="181" t="s">
        <v>2163</v>
      </c>
      <c r="C1091" s="182" t="s">
        <v>2164</v>
      </c>
      <c r="D1091" s="183">
        <v>171.8</v>
      </c>
      <c r="E1091" s="184">
        <v>171.8</v>
      </c>
      <c r="F1091" s="185" t="s">
        <v>4636</v>
      </c>
      <c r="G1091" s="186" t="s">
        <v>3065</v>
      </c>
      <c r="H1091" s="187"/>
      <c r="I1091" s="175"/>
      <c r="J1091" s="175"/>
      <c r="K1091" s="175"/>
      <c r="L1091" s="175"/>
      <c r="M1091" s="175"/>
      <c r="N1091" s="175"/>
      <c r="O1091" s="175"/>
      <c r="P1091" s="175"/>
      <c r="Q1091" s="175"/>
      <c r="R1091" s="175"/>
      <c r="S1091" s="175"/>
      <c r="T1091" s="175"/>
      <c r="U1091" s="175"/>
      <c r="V1091" s="175"/>
      <c r="W1091" s="175"/>
      <c r="X1091" s="175"/>
      <c r="Y1091" s="175"/>
      <c r="Z1091" s="175"/>
      <c r="AA1091" s="175"/>
      <c r="AB1091" s="175"/>
      <c r="AC1091" s="175"/>
      <c r="AD1091" s="175"/>
      <c r="AE1091" s="175"/>
      <c r="AF1091" s="175"/>
      <c r="AG1091" s="175"/>
      <c r="AH1091" s="175"/>
      <c r="AI1091" s="175"/>
      <c r="AJ1091" s="175"/>
      <c r="AK1091" s="175"/>
      <c r="AL1091" s="175"/>
      <c r="AM1091" s="175"/>
      <c r="AN1091" s="175"/>
      <c r="AO1091" s="175"/>
      <c r="AP1091" s="175"/>
      <c r="AQ1091" s="175"/>
      <c r="AR1091" s="175"/>
    </row>
    <row r="1092" spans="1:44" ht="102" hidden="1" x14ac:dyDescent="0.3">
      <c r="A1092" s="175"/>
      <c r="B1092" s="185" t="s">
        <v>4636</v>
      </c>
      <c r="C1092" s="182"/>
      <c r="D1092" s="183">
        <v>171.8</v>
      </c>
      <c r="E1092" s="184">
        <v>171.8</v>
      </c>
      <c r="F1092" s="186" t="s">
        <v>3065</v>
      </c>
      <c r="G1092" s="181" t="s">
        <v>2027</v>
      </c>
      <c r="H1092" s="182" t="s">
        <v>2028</v>
      </c>
      <c r="I1092" s="175"/>
      <c r="J1092" s="175"/>
      <c r="K1092" s="175"/>
      <c r="L1092" s="175"/>
      <c r="M1092" s="175"/>
      <c r="N1092" s="175"/>
      <c r="O1092" s="175"/>
      <c r="P1092" s="175"/>
      <c r="Q1092" s="175"/>
      <c r="R1092" s="175"/>
      <c r="S1092" s="175"/>
      <c r="T1092" s="175"/>
      <c r="U1092" s="175"/>
      <c r="V1092" s="175"/>
      <c r="W1092" s="175"/>
      <c r="X1092" s="175"/>
      <c r="Y1092" s="175"/>
      <c r="Z1092" s="175"/>
      <c r="AA1092" s="175"/>
      <c r="AB1092" s="175"/>
      <c r="AC1092" s="175"/>
      <c r="AD1092" s="175"/>
      <c r="AE1092" s="175"/>
      <c r="AF1092" s="175"/>
      <c r="AG1092" s="175"/>
      <c r="AH1092" s="175"/>
      <c r="AI1092" s="175"/>
      <c r="AJ1092" s="175"/>
      <c r="AK1092" s="175"/>
      <c r="AL1092" s="175"/>
      <c r="AM1092" s="175"/>
      <c r="AN1092" s="175"/>
      <c r="AO1092" s="175"/>
      <c r="AP1092" s="175"/>
      <c r="AQ1092" s="175"/>
      <c r="AR1092" s="175"/>
    </row>
    <row r="1093" spans="1:44" ht="102" hidden="1" x14ac:dyDescent="0.3">
      <c r="A1093" s="175"/>
      <c r="B1093" s="186" t="s">
        <v>3065</v>
      </c>
      <c r="C1093" s="187"/>
      <c r="D1093" s="183">
        <v>171.8</v>
      </c>
      <c r="E1093" s="184">
        <v>171.8</v>
      </c>
      <c r="F1093" s="181" t="s">
        <v>2027</v>
      </c>
      <c r="G1093" s="185" t="s">
        <v>4636</v>
      </c>
      <c r="H1093" s="182"/>
      <c r="I1093" s="175"/>
      <c r="J1093" s="175"/>
      <c r="K1093" s="175"/>
      <c r="L1093" s="175"/>
      <c r="M1093" s="175"/>
      <c r="N1093" s="175"/>
      <c r="O1093" s="175"/>
      <c r="P1093" s="175"/>
      <c r="Q1093" s="175"/>
      <c r="R1093" s="175"/>
      <c r="S1093" s="175"/>
      <c r="T1093" s="175"/>
      <c r="U1093" s="175"/>
      <c r="V1093" s="175"/>
      <c r="W1093" s="175"/>
      <c r="X1093" s="175"/>
      <c r="Y1093" s="175"/>
      <c r="Z1093" s="175"/>
      <c r="AA1093" s="175"/>
      <c r="AB1093" s="175"/>
      <c r="AC1093" s="175"/>
      <c r="AD1093" s="175"/>
      <c r="AE1093" s="175"/>
      <c r="AF1093" s="175"/>
      <c r="AG1093" s="175"/>
      <c r="AH1093" s="175"/>
      <c r="AI1093" s="175"/>
      <c r="AJ1093" s="175"/>
      <c r="AK1093" s="175"/>
      <c r="AL1093" s="175"/>
      <c r="AM1093" s="175"/>
      <c r="AN1093" s="175"/>
      <c r="AO1093" s="175"/>
      <c r="AP1093" s="175"/>
      <c r="AQ1093" s="175"/>
      <c r="AR1093" s="175"/>
    </row>
    <row r="1094" spans="1:44" ht="102" x14ac:dyDescent="0.3">
      <c r="A1094" s="175"/>
      <c r="B1094" s="181" t="s">
        <v>2027</v>
      </c>
      <c r="C1094" s="182" t="s">
        <v>2028</v>
      </c>
      <c r="D1094" s="183">
        <v>240.52</v>
      </c>
      <c r="E1094" s="184">
        <v>240.52</v>
      </c>
      <c r="F1094" s="185" t="s">
        <v>4636</v>
      </c>
      <c r="G1094" s="186" t="s">
        <v>3066</v>
      </c>
      <c r="H1094" s="187"/>
      <c r="I1094" s="175"/>
      <c r="J1094" s="175"/>
      <c r="K1094" s="175"/>
      <c r="L1094" s="175"/>
      <c r="M1094" s="175"/>
      <c r="N1094" s="175"/>
      <c r="O1094" s="175"/>
      <c r="P1094" s="175"/>
      <c r="Q1094" s="175"/>
      <c r="R1094" s="175"/>
      <c r="S1094" s="175"/>
      <c r="T1094" s="175"/>
      <c r="U1094" s="175"/>
      <c r="V1094" s="175"/>
      <c r="W1094" s="175"/>
      <c r="X1094" s="175"/>
      <c r="Y1094" s="175"/>
      <c r="Z1094" s="175"/>
      <c r="AA1094" s="175"/>
      <c r="AB1094" s="175"/>
      <c r="AC1094" s="175"/>
      <c r="AD1094" s="175"/>
      <c r="AE1094" s="175"/>
      <c r="AF1094" s="175"/>
      <c r="AG1094" s="175"/>
      <c r="AH1094" s="175"/>
      <c r="AI1094" s="175"/>
      <c r="AJ1094" s="175"/>
      <c r="AK1094" s="175"/>
      <c r="AL1094" s="175"/>
      <c r="AM1094" s="175"/>
      <c r="AN1094" s="175"/>
      <c r="AO1094" s="175"/>
      <c r="AP1094" s="175"/>
      <c r="AQ1094" s="175"/>
      <c r="AR1094" s="175"/>
    </row>
    <row r="1095" spans="1:44" ht="102" hidden="1" x14ac:dyDescent="0.3">
      <c r="A1095" s="175"/>
      <c r="B1095" s="185" t="s">
        <v>4636</v>
      </c>
      <c r="C1095" s="182"/>
      <c r="D1095" s="183">
        <v>240.52</v>
      </c>
      <c r="E1095" s="184">
        <v>240.52</v>
      </c>
      <c r="F1095" s="186" t="s">
        <v>3066</v>
      </c>
      <c r="G1095" s="181" t="s">
        <v>1998</v>
      </c>
      <c r="H1095" s="182" t="s">
        <v>1999</v>
      </c>
      <c r="I1095" s="175"/>
      <c r="J1095" s="175"/>
      <c r="K1095" s="175"/>
      <c r="L1095" s="175"/>
      <c r="M1095" s="175"/>
      <c r="N1095" s="175"/>
      <c r="O1095" s="175"/>
      <c r="P1095" s="175"/>
      <c r="Q1095" s="175"/>
      <c r="R1095" s="175"/>
      <c r="S1095" s="175"/>
      <c r="T1095" s="175"/>
      <c r="U1095" s="175"/>
      <c r="V1095" s="175"/>
      <c r="W1095" s="175"/>
      <c r="X1095" s="175"/>
      <c r="Y1095" s="175"/>
      <c r="Z1095" s="175"/>
      <c r="AA1095" s="175"/>
      <c r="AB1095" s="175"/>
      <c r="AC1095" s="175"/>
      <c r="AD1095" s="175"/>
      <c r="AE1095" s="175"/>
      <c r="AF1095" s="175"/>
      <c r="AG1095" s="175"/>
      <c r="AH1095" s="175"/>
      <c r="AI1095" s="175"/>
      <c r="AJ1095" s="175"/>
      <c r="AK1095" s="175"/>
      <c r="AL1095" s="175"/>
      <c r="AM1095" s="175"/>
      <c r="AN1095" s="175"/>
      <c r="AO1095" s="175"/>
      <c r="AP1095" s="175"/>
      <c r="AQ1095" s="175"/>
      <c r="AR1095" s="175"/>
    </row>
    <row r="1096" spans="1:44" ht="102" hidden="1" x14ac:dyDescent="0.3">
      <c r="A1096" s="175"/>
      <c r="B1096" s="186" t="s">
        <v>3066</v>
      </c>
      <c r="C1096" s="187"/>
      <c r="D1096" s="183">
        <v>240.52</v>
      </c>
      <c r="E1096" s="184">
        <v>240.52</v>
      </c>
      <c r="F1096" s="181" t="s">
        <v>1998</v>
      </c>
      <c r="G1096" s="185" t="s">
        <v>4636</v>
      </c>
      <c r="H1096" s="182"/>
      <c r="I1096" s="175"/>
      <c r="J1096" s="175"/>
      <c r="K1096" s="175"/>
      <c r="L1096" s="175"/>
      <c r="M1096" s="175"/>
      <c r="N1096" s="175"/>
      <c r="O1096" s="175"/>
      <c r="P1096" s="175"/>
      <c r="Q1096" s="175"/>
      <c r="R1096" s="175"/>
      <c r="S1096" s="175"/>
      <c r="T1096" s="175"/>
      <c r="U1096" s="175"/>
      <c r="V1096" s="175"/>
      <c r="W1096" s="175"/>
      <c r="X1096" s="175"/>
      <c r="Y1096" s="175"/>
      <c r="Z1096" s="175"/>
      <c r="AA1096" s="175"/>
      <c r="AB1096" s="175"/>
      <c r="AC1096" s="175"/>
      <c r="AD1096" s="175"/>
      <c r="AE1096" s="175"/>
      <c r="AF1096" s="175"/>
      <c r="AG1096" s="175"/>
      <c r="AH1096" s="175"/>
      <c r="AI1096" s="175"/>
      <c r="AJ1096" s="175"/>
      <c r="AK1096" s="175"/>
      <c r="AL1096" s="175"/>
      <c r="AM1096" s="175"/>
      <c r="AN1096" s="175"/>
      <c r="AO1096" s="175"/>
      <c r="AP1096" s="175"/>
      <c r="AQ1096" s="175"/>
      <c r="AR1096" s="175"/>
    </row>
    <row r="1097" spans="1:44" ht="102" x14ac:dyDescent="0.3">
      <c r="A1097" s="175"/>
      <c r="B1097" s="181" t="s">
        <v>1998</v>
      </c>
      <c r="C1097" s="182" t="s">
        <v>1999</v>
      </c>
      <c r="D1097" s="183">
        <v>176.09</v>
      </c>
      <c r="E1097" s="184">
        <v>176.09</v>
      </c>
      <c r="F1097" s="185" t="s">
        <v>4636</v>
      </c>
      <c r="G1097" s="186" t="s">
        <v>3067</v>
      </c>
      <c r="H1097" s="187"/>
      <c r="I1097" s="175"/>
      <c r="J1097" s="175"/>
      <c r="K1097" s="175"/>
      <c r="L1097" s="175"/>
      <c r="M1097" s="175"/>
      <c r="N1097" s="175"/>
      <c r="O1097" s="175"/>
      <c r="P1097" s="175"/>
      <c r="Q1097" s="175"/>
      <c r="R1097" s="175"/>
      <c r="S1097" s="175"/>
      <c r="T1097" s="175"/>
      <c r="U1097" s="175"/>
      <c r="V1097" s="175"/>
      <c r="W1097" s="175"/>
      <c r="X1097" s="175"/>
      <c r="Y1097" s="175"/>
      <c r="Z1097" s="175"/>
      <c r="AA1097" s="175"/>
      <c r="AB1097" s="175"/>
      <c r="AC1097" s="175"/>
      <c r="AD1097" s="175"/>
      <c r="AE1097" s="175"/>
      <c r="AF1097" s="175"/>
      <c r="AG1097" s="175"/>
      <c r="AH1097" s="175"/>
      <c r="AI1097" s="175"/>
      <c r="AJ1097" s="175"/>
      <c r="AK1097" s="175"/>
      <c r="AL1097" s="175"/>
      <c r="AM1097" s="175"/>
      <c r="AN1097" s="175"/>
      <c r="AO1097" s="175"/>
      <c r="AP1097" s="175"/>
      <c r="AQ1097" s="175"/>
      <c r="AR1097" s="175"/>
    </row>
    <row r="1098" spans="1:44" ht="102" hidden="1" x14ac:dyDescent="0.3">
      <c r="A1098" s="175"/>
      <c r="B1098" s="185" t="s">
        <v>4636</v>
      </c>
      <c r="C1098" s="182"/>
      <c r="D1098" s="183">
        <v>176.09</v>
      </c>
      <c r="E1098" s="184">
        <v>176.09</v>
      </c>
      <c r="F1098" s="186" t="s">
        <v>3067</v>
      </c>
      <c r="G1098" s="181" t="s">
        <v>713</v>
      </c>
      <c r="H1098" s="182" t="s">
        <v>714</v>
      </c>
      <c r="I1098" s="175"/>
      <c r="J1098" s="175"/>
      <c r="K1098" s="175"/>
      <c r="L1098" s="175"/>
      <c r="M1098" s="175"/>
      <c r="N1098" s="175"/>
      <c r="O1098" s="175"/>
      <c r="P1098" s="175"/>
      <c r="Q1098" s="175"/>
      <c r="R1098" s="175"/>
      <c r="S1098" s="175"/>
      <c r="T1098" s="175"/>
      <c r="U1098" s="175"/>
      <c r="V1098" s="175"/>
      <c r="W1098" s="175"/>
      <c r="X1098" s="175"/>
      <c r="Y1098" s="175"/>
      <c r="Z1098" s="175"/>
      <c r="AA1098" s="175"/>
      <c r="AB1098" s="175"/>
      <c r="AC1098" s="175"/>
      <c r="AD1098" s="175"/>
      <c r="AE1098" s="175"/>
      <c r="AF1098" s="175"/>
      <c r="AG1098" s="175"/>
      <c r="AH1098" s="175"/>
      <c r="AI1098" s="175"/>
      <c r="AJ1098" s="175"/>
      <c r="AK1098" s="175"/>
      <c r="AL1098" s="175"/>
      <c r="AM1098" s="175"/>
      <c r="AN1098" s="175"/>
      <c r="AO1098" s="175"/>
      <c r="AP1098" s="175"/>
      <c r="AQ1098" s="175"/>
      <c r="AR1098" s="175"/>
    </row>
    <row r="1099" spans="1:44" ht="102" hidden="1" x14ac:dyDescent="0.3">
      <c r="A1099" s="175"/>
      <c r="B1099" s="186" t="s">
        <v>3067</v>
      </c>
      <c r="C1099" s="187"/>
      <c r="D1099" s="183">
        <v>176.09</v>
      </c>
      <c r="E1099" s="184">
        <v>176.09</v>
      </c>
      <c r="F1099" s="181" t="s">
        <v>713</v>
      </c>
      <c r="G1099" s="185" t="s">
        <v>4636</v>
      </c>
      <c r="H1099" s="182"/>
      <c r="I1099" s="175"/>
      <c r="J1099" s="175"/>
      <c r="K1099" s="175"/>
      <c r="L1099" s="175"/>
      <c r="M1099" s="175"/>
      <c r="N1099" s="175"/>
      <c r="O1099" s="175"/>
      <c r="P1099" s="175"/>
      <c r="Q1099" s="175"/>
      <c r="R1099" s="175"/>
      <c r="S1099" s="175"/>
      <c r="T1099" s="175"/>
      <c r="U1099" s="175"/>
      <c r="V1099" s="175"/>
      <c r="W1099" s="175"/>
      <c r="X1099" s="175"/>
      <c r="Y1099" s="175"/>
      <c r="Z1099" s="175"/>
      <c r="AA1099" s="175"/>
      <c r="AB1099" s="175"/>
      <c r="AC1099" s="175"/>
      <c r="AD1099" s="175"/>
      <c r="AE1099" s="175"/>
      <c r="AF1099" s="175"/>
      <c r="AG1099" s="175"/>
      <c r="AH1099" s="175"/>
      <c r="AI1099" s="175"/>
      <c r="AJ1099" s="175"/>
      <c r="AK1099" s="175"/>
      <c r="AL1099" s="175"/>
      <c r="AM1099" s="175"/>
      <c r="AN1099" s="175"/>
      <c r="AO1099" s="175"/>
      <c r="AP1099" s="175"/>
      <c r="AQ1099" s="175"/>
      <c r="AR1099" s="175"/>
    </row>
    <row r="1100" spans="1:44" ht="102" x14ac:dyDescent="0.3">
      <c r="A1100" s="175"/>
      <c r="B1100" s="181" t="s">
        <v>713</v>
      </c>
      <c r="C1100" s="182" t="s">
        <v>714</v>
      </c>
      <c r="D1100" s="183">
        <v>223.34</v>
      </c>
      <c r="E1100" s="184">
        <v>223.34</v>
      </c>
      <c r="F1100" s="185" t="s">
        <v>4636</v>
      </c>
      <c r="G1100" s="186" t="s">
        <v>3068</v>
      </c>
      <c r="H1100" s="187"/>
      <c r="I1100" s="175"/>
      <c r="J1100" s="175"/>
      <c r="K1100" s="175"/>
      <c r="L1100" s="175"/>
      <c r="M1100" s="175"/>
      <c r="N1100" s="175"/>
      <c r="O1100" s="175"/>
      <c r="P1100" s="175"/>
      <c r="Q1100" s="175"/>
      <c r="R1100" s="175"/>
      <c r="S1100" s="175"/>
      <c r="T1100" s="175"/>
      <c r="U1100" s="175"/>
      <c r="V1100" s="175"/>
      <c r="W1100" s="175"/>
      <c r="X1100" s="175"/>
      <c r="Y1100" s="175"/>
      <c r="Z1100" s="175"/>
      <c r="AA1100" s="175"/>
      <c r="AB1100" s="175"/>
      <c r="AC1100" s="175"/>
      <c r="AD1100" s="175"/>
      <c r="AE1100" s="175"/>
      <c r="AF1100" s="175"/>
      <c r="AG1100" s="175"/>
      <c r="AH1100" s="175"/>
      <c r="AI1100" s="175"/>
      <c r="AJ1100" s="175"/>
      <c r="AK1100" s="175"/>
      <c r="AL1100" s="175"/>
      <c r="AM1100" s="175"/>
      <c r="AN1100" s="175"/>
      <c r="AO1100" s="175"/>
      <c r="AP1100" s="175"/>
      <c r="AQ1100" s="175"/>
      <c r="AR1100" s="175"/>
    </row>
    <row r="1101" spans="1:44" ht="102" hidden="1" x14ac:dyDescent="0.3">
      <c r="A1101" s="175"/>
      <c r="B1101" s="185" t="s">
        <v>4636</v>
      </c>
      <c r="C1101" s="182"/>
      <c r="D1101" s="183">
        <v>223.34</v>
      </c>
      <c r="E1101" s="184">
        <v>223.34</v>
      </c>
      <c r="F1101" s="186" t="s">
        <v>3068</v>
      </c>
      <c r="G1101" s="181" t="s">
        <v>2148</v>
      </c>
      <c r="H1101" s="182" t="s">
        <v>2149</v>
      </c>
      <c r="I1101" s="175"/>
      <c r="J1101" s="175"/>
      <c r="K1101" s="175"/>
      <c r="L1101" s="175"/>
      <c r="M1101" s="175"/>
      <c r="N1101" s="175"/>
      <c r="O1101" s="175"/>
      <c r="P1101" s="175"/>
      <c r="Q1101" s="175"/>
      <c r="R1101" s="175"/>
      <c r="S1101" s="175"/>
      <c r="T1101" s="175"/>
      <c r="U1101" s="175"/>
      <c r="V1101" s="175"/>
      <c r="W1101" s="175"/>
      <c r="X1101" s="175"/>
      <c r="Y1101" s="175"/>
      <c r="Z1101" s="175"/>
      <c r="AA1101" s="175"/>
      <c r="AB1101" s="175"/>
      <c r="AC1101" s="175"/>
      <c r="AD1101" s="175"/>
      <c r="AE1101" s="175"/>
      <c r="AF1101" s="175"/>
      <c r="AG1101" s="175"/>
      <c r="AH1101" s="175"/>
      <c r="AI1101" s="175"/>
      <c r="AJ1101" s="175"/>
      <c r="AK1101" s="175"/>
      <c r="AL1101" s="175"/>
      <c r="AM1101" s="175"/>
      <c r="AN1101" s="175"/>
      <c r="AO1101" s="175"/>
      <c r="AP1101" s="175"/>
      <c r="AQ1101" s="175"/>
      <c r="AR1101" s="175"/>
    </row>
    <row r="1102" spans="1:44" ht="102" hidden="1" x14ac:dyDescent="0.3">
      <c r="A1102" s="175"/>
      <c r="B1102" s="186" t="s">
        <v>3068</v>
      </c>
      <c r="C1102" s="187"/>
      <c r="D1102" s="183">
        <v>223.34</v>
      </c>
      <c r="E1102" s="184">
        <v>223.34</v>
      </c>
      <c r="F1102" s="181" t="s">
        <v>2148</v>
      </c>
      <c r="G1102" s="185" t="s">
        <v>4636</v>
      </c>
      <c r="H1102" s="182"/>
      <c r="I1102" s="175"/>
      <c r="J1102" s="175"/>
      <c r="K1102" s="175"/>
      <c r="L1102" s="175"/>
      <c r="M1102" s="175"/>
      <c r="N1102" s="175"/>
      <c r="O1102" s="175"/>
      <c r="P1102" s="175"/>
      <c r="Q1102" s="175"/>
      <c r="R1102" s="175"/>
      <c r="S1102" s="175"/>
      <c r="T1102" s="175"/>
      <c r="U1102" s="175"/>
      <c r="V1102" s="175"/>
      <c r="W1102" s="175"/>
      <c r="X1102" s="175"/>
      <c r="Y1102" s="175"/>
      <c r="Z1102" s="175"/>
      <c r="AA1102" s="175"/>
      <c r="AB1102" s="175"/>
      <c r="AC1102" s="175"/>
      <c r="AD1102" s="175"/>
      <c r="AE1102" s="175"/>
      <c r="AF1102" s="175"/>
      <c r="AG1102" s="175"/>
      <c r="AH1102" s="175"/>
      <c r="AI1102" s="175"/>
      <c r="AJ1102" s="175"/>
      <c r="AK1102" s="175"/>
      <c r="AL1102" s="175"/>
      <c r="AM1102" s="175"/>
      <c r="AN1102" s="175"/>
      <c r="AO1102" s="175"/>
      <c r="AP1102" s="175"/>
      <c r="AQ1102" s="175"/>
      <c r="AR1102" s="175"/>
    </row>
    <row r="1103" spans="1:44" ht="102" x14ac:dyDescent="0.3">
      <c r="A1103" s="175"/>
      <c r="B1103" s="181" t="s">
        <v>2148</v>
      </c>
      <c r="C1103" s="182" t="s">
        <v>2149</v>
      </c>
      <c r="D1103" s="183">
        <v>188.98</v>
      </c>
      <c r="E1103" s="184">
        <v>188.98</v>
      </c>
      <c r="F1103" s="185" t="s">
        <v>4636</v>
      </c>
      <c r="G1103" s="186" t="s">
        <v>3069</v>
      </c>
      <c r="H1103" s="187"/>
      <c r="I1103" s="175"/>
      <c r="J1103" s="175"/>
      <c r="K1103" s="175"/>
      <c r="L1103" s="175"/>
      <c r="M1103" s="175"/>
      <c r="N1103" s="175"/>
      <c r="O1103" s="175"/>
      <c r="P1103" s="175"/>
      <c r="Q1103" s="175"/>
      <c r="R1103" s="175"/>
      <c r="S1103" s="175"/>
      <c r="T1103" s="175"/>
      <c r="U1103" s="175"/>
      <c r="V1103" s="175"/>
      <c r="W1103" s="175"/>
      <c r="X1103" s="175"/>
      <c r="Y1103" s="175"/>
      <c r="Z1103" s="175"/>
      <c r="AA1103" s="175"/>
      <c r="AB1103" s="175"/>
      <c r="AC1103" s="175"/>
      <c r="AD1103" s="175"/>
      <c r="AE1103" s="175"/>
      <c r="AF1103" s="175"/>
      <c r="AG1103" s="175"/>
      <c r="AH1103" s="175"/>
      <c r="AI1103" s="175"/>
      <c r="AJ1103" s="175"/>
      <c r="AK1103" s="175"/>
      <c r="AL1103" s="175"/>
      <c r="AM1103" s="175"/>
      <c r="AN1103" s="175"/>
      <c r="AO1103" s="175"/>
      <c r="AP1103" s="175"/>
      <c r="AQ1103" s="175"/>
      <c r="AR1103" s="175"/>
    </row>
    <row r="1104" spans="1:44" ht="102" hidden="1" x14ac:dyDescent="0.3">
      <c r="A1104" s="175"/>
      <c r="B1104" s="185" t="s">
        <v>4636</v>
      </c>
      <c r="C1104" s="182"/>
      <c r="D1104" s="183">
        <v>188.98</v>
      </c>
      <c r="E1104" s="184">
        <v>188.98</v>
      </c>
      <c r="F1104" s="186" t="s">
        <v>3069</v>
      </c>
      <c r="G1104" s="181" t="s">
        <v>815</v>
      </c>
      <c r="H1104" s="182" t="s">
        <v>816</v>
      </c>
      <c r="I1104" s="175"/>
      <c r="J1104" s="175"/>
      <c r="K1104" s="175"/>
      <c r="L1104" s="175"/>
      <c r="M1104" s="175"/>
      <c r="N1104" s="175"/>
      <c r="O1104" s="175"/>
      <c r="P1104" s="175"/>
      <c r="Q1104" s="175"/>
      <c r="R1104" s="175"/>
      <c r="S1104" s="175"/>
      <c r="T1104" s="175"/>
      <c r="U1104" s="175"/>
      <c r="V1104" s="175"/>
      <c r="W1104" s="175"/>
      <c r="X1104" s="175"/>
      <c r="Y1104" s="175"/>
      <c r="Z1104" s="175"/>
      <c r="AA1104" s="175"/>
      <c r="AB1104" s="175"/>
      <c r="AC1104" s="175"/>
      <c r="AD1104" s="175"/>
      <c r="AE1104" s="175"/>
      <c r="AF1104" s="175"/>
      <c r="AG1104" s="175"/>
      <c r="AH1104" s="175"/>
      <c r="AI1104" s="175"/>
      <c r="AJ1104" s="175"/>
      <c r="AK1104" s="175"/>
      <c r="AL1104" s="175"/>
      <c r="AM1104" s="175"/>
      <c r="AN1104" s="175"/>
      <c r="AO1104" s="175"/>
      <c r="AP1104" s="175"/>
      <c r="AQ1104" s="175"/>
      <c r="AR1104" s="175"/>
    </row>
    <row r="1105" spans="1:44" ht="102" hidden="1" x14ac:dyDescent="0.3">
      <c r="A1105" s="175"/>
      <c r="B1105" s="186" t="s">
        <v>3069</v>
      </c>
      <c r="C1105" s="187"/>
      <c r="D1105" s="183">
        <v>188.98</v>
      </c>
      <c r="E1105" s="184">
        <v>188.98</v>
      </c>
      <c r="F1105" s="181" t="s">
        <v>815</v>
      </c>
      <c r="G1105" s="185" t="s">
        <v>4636</v>
      </c>
      <c r="H1105" s="182"/>
      <c r="I1105" s="175"/>
      <c r="J1105" s="175"/>
      <c r="K1105" s="175"/>
      <c r="L1105" s="175"/>
      <c r="M1105" s="175"/>
      <c r="N1105" s="175"/>
      <c r="O1105" s="175"/>
      <c r="P1105" s="175"/>
      <c r="Q1105" s="175"/>
      <c r="R1105" s="175"/>
      <c r="S1105" s="175"/>
      <c r="T1105" s="175"/>
      <c r="U1105" s="175"/>
      <c r="V1105" s="175"/>
      <c r="W1105" s="175"/>
      <c r="X1105" s="175"/>
      <c r="Y1105" s="175"/>
      <c r="Z1105" s="175"/>
      <c r="AA1105" s="175"/>
      <c r="AB1105" s="175"/>
      <c r="AC1105" s="175"/>
      <c r="AD1105" s="175"/>
      <c r="AE1105" s="175"/>
      <c r="AF1105" s="175"/>
      <c r="AG1105" s="175"/>
      <c r="AH1105" s="175"/>
      <c r="AI1105" s="175"/>
      <c r="AJ1105" s="175"/>
      <c r="AK1105" s="175"/>
      <c r="AL1105" s="175"/>
      <c r="AM1105" s="175"/>
      <c r="AN1105" s="175"/>
      <c r="AO1105" s="175"/>
      <c r="AP1105" s="175"/>
      <c r="AQ1105" s="175"/>
      <c r="AR1105" s="175"/>
    </row>
    <row r="1106" spans="1:44" ht="102" x14ac:dyDescent="0.3">
      <c r="A1106" s="175"/>
      <c r="B1106" s="181" t="s">
        <v>815</v>
      </c>
      <c r="C1106" s="182" t="s">
        <v>816</v>
      </c>
      <c r="D1106" s="183">
        <v>180.39</v>
      </c>
      <c r="E1106" s="184">
        <v>180.39</v>
      </c>
      <c r="F1106" s="185" t="s">
        <v>4636</v>
      </c>
      <c r="G1106" s="186" t="s">
        <v>3070</v>
      </c>
      <c r="H1106" s="187"/>
      <c r="I1106" s="175"/>
      <c r="J1106" s="175"/>
      <c r="K1106" s="175"/>
      <c r="L1106" s="175"/>
      <c r="M1106" s="175"/>
      <c r="N1106" s="175"/>
      <c r="O1106" s="175"/>
      <c r="P1106" s="175"/>
      <c r="Q1106" s="175"/>
      <c r="R1106" s="175"/>
      <c r="S1106" s="175"/>
      <c r="T1106" s="175"/>
      <c r="U1106" s="175"/>
      <c r="V1106" s="175"/>
      <c r="W1106" s="175"/>
      <c r="X1106" s="175"/>
      <c r="Y1106" s="175"/>
      <c r="Z1106" s="175"/>
      <c r="AA1106" s="175"/>
      <c r="AB1106" s="175"/>
      <c r="AC1106" s="175"/>
      <c r="AD1106" s="175"/>
      <c r="AE1106" s="175"/>
      <c r="AF1106" s="175"/>
      <c r="AG1106" s="175"/>
      <c r="AH1106" s="175"/>
      <c r="AI1106" s="175"/>
      <c r="AJ1106" s="175"/>
      <c r="AK1106" s="175"/>
      <c r="AL1106" s="175"/>
      <c r="AM1106" s="175"/>
      <c r="AN1106" s="175"/>
      <c r="AO1106" s="175"/>
      <c r="AP1106" s="175"/>
      <c r="AQ1106" s="175"/>
      <c r="AR1106" s="175"/>
    </row>
    <row r="1107" spans="1:44" ht="102" hidden="1" x14ac:dyDescent="0.3">
      <c r="A1107" s="175"/>
      <c r="B1107" s="185" t="s">
        <v>4636</v>
      </c>
      <c r="C1107" s="182"/>
      <c r="D1107" s="183">
        <v>180.39</v>
      </c>
      <c r="E1107" s="184">
        <v>180.39</v>
      </c>
      <c r="F1107" s="186" t="s">
        <v>3070</v>
      </c>
      <c r="G1107" s="181" t="s">
        <v>2138</v>
      </c>
      <c r="H1107" s="182" t="s">
        <v>2139</v>
      </c>
      <c r="I1107" s="175"/>
      <c r="J1107" s="175"/>
      <c r="K1107" s="175"/>
      <c r="L1107" s="175"/>
      <c r="M1107" s="175"/>
      <c r="N1107" s="175"/>
      <c r="O1107" s="175"/>
      <c r="P1107" s="175"/>
      <c r="Q1107" s="175"/>
      <c r="R1107" s="175"/>
      <c r="S1107" s="175"/>
      <c r="T1107" s="175"/>
      <c r="U1107" s="175"/>
      <c r="V1107" s="175"/>
      <c r="W1107" s="175"/>
      <c r="X1107" s="175"/>
      <c r="Y1107" s="175"/>
      <c r="Z1107" s="175"/>
      <c r="AA1107" s="175"/>
      <c r="AB1107" s="175"/>
      <c r="AC1107" s="175"/>
      <c r="AD1107" s="175"/>
      <c r="AE1107" s="175"/>
      <c r="AF1107" s="175"/>
      <c r="AG1107" s="175"/>
      <c r="AH1107" s="175"/>
      <c r="AI1107" s="175"/>
      <c r="AJ1107" s="175"/>
      <c r="AK1107" s="175"/>
      <c r="AL1107" s="175"/>
      <c r="AM1107" s="175"/>
      <c r="AN1107" s="175"/>
      <c r="AO1107" s="175"/>
      <c r="AP1107" s="175"/>
      <c r="AQ1107" s="175"/>
      <c r="AR1107" s="175"/>
    </row>
    <row r="1108" spans="1:44" ht="102" hidden="1" x14ac:dyDescent="0.3">
      <c r="A1108" s="175"/>
      <c r="B1108" s="186" t="s">
        <v>3070</v>
      </c>
      <c r="C1108" s="187"/>
      <c r="D1108" s="183">
        <v>180.39</v>
      </c>
      <c r="E1108" s="184">
        <v>180.39</v>
      </c>
      <c r="F1108" s="181" t="s">
        <v>2138</v>
      </c>
      <c r="G1108" s="185" t="s">
        <v>4636</v>
      </c>
      <c r="H1108" s="182"/>
      <c r="I1108" s="175"/>
      <c r="J1108" s="175"/>
      <c r="K1108" s="175"/>
      <c r="L1108" s="175"/>
      <c r="M1108" s="175"/>
      <c r="N1108" s="175"/>
      <c r="O1108" s="175"/>
      <c r="P1108" s="175"/>
      <c r="Q1108" s="175"/>
      <c r="R1108" s="175"/>
      <c r="S1108" s="175"/>
      <c r="T1108" s="175"/>
      <c r="U1108" s="175"/>
      <c r="V1108" s="175"/>
      <c r="W1108" s="175"/>
      <c r="X1108" s="175"/>
      <c r="Y1108" s="175"/>
      <c r="Z1108" s="175"/>
      <c r="AA1108" s="175"/>
      <c r="AB1108" s="175"/>
      <c r="AC1108" s="175"/>
      <c r="AD1108" s="175"/>
      <c r="AE1108" s="175"/>
      <c r="AF1108" s="175"/>
      <c r="AG1108" s="175"/>
      <c r="AH1108" s="175"/>
      <c r="AI1108" s="175"/>
      <c r="AJ1108" s="175"/>
      <c r="AK1108" s="175"/>
      <c r="AL1108" s="175"/>
      <c r="AM1108" s="175"/>
      <c r="AN1108" s="175"/>
      <c r="AO1108" s="175"/>
      <c r="AP1108" s="175"/>
      <c r="AQ1108" s="175"/>
      <c r="AR1108" s="175"/>
    </row>
    <row r="1109" spans="1:44" ht="112.2" x14ac:dyDescent="0.3">
      <c r="A1109" s="175"/>
      <c r="B1109" s="181" t="s">
        <v>2138</v>
      </c>
      <c r="C1109" s="182" t="s">
        <v>2139</v>
      </c>
      <c r="D1109" s="183">
        <v>180.39</v>
      </c>
      <c r="E1109" s="184">
        <v>180.39</v>
      </c>
      <c r="F1109" s="185" t="s">
        <v>4636</v>
      </c>
      <c r="G1109" s="186" t="s">
        <v>2948</v>
      </c>
      <c r="H1109" s="187"/>
      <c r="I1109" s="175"/>
      <c r="J1109" s="175"/>
      <c r="K1109" s="175"/>
      <c r="L1109" s="175"/>
      <c r="M1109" s="175"/>
      <c r="N1109" s="175"/>
      <c r="O1109" s="175"/>
      <c r="P1109" s="175"/>
      <c r="Q1109" s="175"/>
      <c r="R1109" s="175"/>
      <c r="S1109" s="175"/>
      <c r="T1109" s="175"/>
      <c r="U1109" s="175"/>
      <c r="V1109" s="175"/>
      <c r="W1109" s="175"/>
      <c r="X1109" s="175"/>
      <c r="Y1109" s="175"/>
      <c r="Z1109" s="175"/>
      <c r="AA1109" s="175"/>
      <c r="AB1109" s="175"/>
      <c r="AC1109" s="175"/>
      <c r="AD1109" s="175"/>
      <c r="AE1109" s="175"/>
      <c r="AF1109" s="175"/>
      <c r="AG1109" s="175"/>
      <c r="AH1109" s="175"/>
      <c r="AI1109" s="175"/>
      <c r="AJ1109" s="175"/>
      <c r="AK1109" s="175"/>
      <c r="AL1109" s="175"/>
      <c r="AM1109" s="175"/>
      <c r="AN1109" s="175"/>
      <c r="AO1109" s="175"/>
      <c r="AP1109" s="175"/>
      <c r="AQ1109" s="175"/>
      <c r="AR1109" s="175"/>
    </row>
    <row r="1110" spans="1:44" ht="112.2" hidden="1" x14ac:dyDescent="0.3">
      <c r="A1110" s="175"/>
      <c r="B1110" s="185" t="s">
        <v>4636</v>
      </c>
      <c r="C1110" s="182"/>
      <c r="D1110" s="183">
        <v>180.39</v>
      </c>
      <c r="E1110" s="184">
        <v>180.39</v>
      </c>
      <c r="F1110" s="186" t="s">
        <v>2948</v>
      </c>
      <c r="G1110" s="181" t="s">
        <v>916</v>
      </c>
      <c r="H1110" s="182" t="s">
        <v>917</v>
      </c>
      <c r="I1110" s="175"/>
      <c r="J1110" s="175"/>
      <c r="K1110" s="175"/>
      <c r="L1110" s="175"/>
      <c r="M1110" s="175"/>
      <c r="N1110" s="175"/>
      <c r="O1110" s="175"/>
      <c r="P1110" s="175"/>
      <c r="Q1110" s="175"/>
      <c r="R1110" s="175"/>
      <c r="S1110" s="175"/>
      <c r="T1110" s="175"/>
      <c r="U1110" s="175"/>
      <c r="V1110" s="175"/>
      <c r="W1110" s="175"/>
      <c r="X1110" s="175"/>
      <c r="Y1110" s="175"/>
      <c r="Z1110" s="175"/>
      <c r="AA1110" s="175"/>
      <c r="AB1110" s="175"/>
      <c r="AC1110" s="175"/>
      <c r="AD1110" s="175"/>
      <c r="AE1110" s="175"/>
      <c r="AF1110" s="175"/>
      <c r="AG1110" s="175"/>
      <c r="AH1110" s="175"/>
      <c r="AI1110" s="175"/>
      <c r="AJ1110" s="175"/>
      <c r="AK1110" s="175"/>
      <c r="AL1110" s="175"/>
      <c r="AM1110" s="175"/>
      <c r="AN1110" s="175"/>
      <c r="AO1110" s="175"/>
      <c r="AP1110" s="175"/>
      <c r="AQ1110" s="175"/>
      <c r="AR1110" s="175"/>
    </row>
    <row r="1111" spans="1:44" ht="112.2" hidden="1" x14ac:dyDescent="0.3">
      <c r="A1111" s="175"/>
      <c r="B1111" s="186" t="s">
        <v>2948</v>
      </c>
      <c r="C1111" s="187"/>
      <c r="D1111" s="183">
        <v>180.39</v>
      </c>
      <c r="E1111" s="184">
        <v>180.39</v>
      </c>
      <c r="F1111" s="181" t="s">
        <v>916</v>
      </c>
      <c r="G1111" s="185" t="s">
        <v>4636</v>
      </c>
      <c r="H1111" s="182"/>
      <c r="I1111" s="175"/>
      <c r="J1111" s="175"/>
      <c r="K1111" s="175"/>
      <c r="L1111" s="175"/>
      <c r="M1111" s="175"/>
      <c r="N1111" s="175"/>
      <c r="O1111" s="175"/>
      <c r="P1111" s="175"/>
      <c r="Q1111" s="175"/>
      <c r="R1111" s="175"/>
      <c r="S1111" s="175"/>
      <c r="T1111" s="175"/>
      <c r="U1111" s="175"/>
      <c r="V1111" s="175"/>
      <c r="W1111" s="175"/>
      <c r="X1111" s="175"/>
      <c r="Y1111" s="175"/>
      <c r="Z1111" s="175"/>
      <c r="AA1111" s="175"/>
      <c r="AB1111" s="175"/>
      <c r="AC1111" s="175"/>
      <c r="AD1111" s="175"/>
      <c r="AE1111" s="175"/>
      <c r="AF1111" s="175"/>
      <c r="AG1111" s="175"/>
      <c r="AH1111" s="175"/>
      <c r="AI1111" s="175"/>
      <c r="AJ1111" s="175"/>
      <c r="AK1111" s="175"/>
      <c r="AL1111" s="175"/>
      <c r="AM1111" s="175"/>
      <c r="AN1111" s="175"/>
      <c r="AO1111" s="175"/>
      <c r="AP1111" s="175"/>
      <c r="AQ1111" s="175"/>
      <c r="AR1111" s="175"/>
    </row>
    <row r="1112" spans="1:44" ht="102" x14ac:dyDescent="0.3">
      <c r="A1112" s="175"/>
      <c r="B1112" s="181" t="s">
        <v>916</v>
      </c>
      <c r="C1112" s="182" t="s">
        <v>917</v>
      </c>
      <c r="D1112" s="183">
        <v>184.68</v>
      </c>
      <c r="E1112" s="184">
        <v>184.68</v>
      </c>
      <c r="F1112" s="185" t="s">
        <v>4636</v>
      </c>
      <c r="G1112" s="186" t="s">
        <v>3071</v>
      </c>
      <c r="H1112" s="187"/>
      <c r="I1112" s="175"/>
      <c r="J1112" s="175"/>
      <c r="K1112" s="175"/>
      <c r="L1112" s="175"/>
      <c r="M1112" s="175"/>
      <c r="N1112" s="175"/>
      <c r="O1112" s="175"/>
      <c r="P1112" s="175"/>
      <c r="Q1112" s="175"/>
      <c r="R1112" s="175"/>
      <c r="S1112" s="175"/>
      <c r="T1112" s="175"/>
      <c r="U1112" s="175"/>
      <c r="V1112" s="175"/>
      <c r="W1112" s="175"/>
      <c r="X1112" s="175"/>
      <c r="Y1112" s="175"/>
      <c r="Z1112" s="175"/>
      <c r="AA1112" s="175"/>
      <c r="AB1112" s="175"/>
      <c r="AC1112" s="175"/>
      <c r="AD1112" s="175"/>
      <c r="AE1112" s="175"/>
      <c r="AF1112" s="175"/>
      <c r="AG1112" s="175"/>
      <c r="AH1112" s="175"/>
      <c r="AI1112" s="175"/>
      <c r="AJ1112" s="175"/>
      <c r="AK1112" s="175"/>
      <c r="AL1112" s="175"/>
      <c r="AM1112" s="175"/>
      <c r="AN1112" s="175"/>
      <c r="AO1112" s="175"/>
      <c r="AP1112" s="175"/>
      <c r="AQ1112" s="175"/>
      <c r="AR1112" s="175"/>
    </row>
    <row r="1113" spans="1:44" ht="102" hidden="1" x14ac:dyDescent="0.3">
      <c r="A1113" s="175"/>
      <c r="B1113" s="185" t="s">
        <v>4636</v>
      </c>
      <c r="C1113" s="182"/>
      <c r="D1113" s="183">
        <v>184.68</v>
      </c>
      <c r="E1113" s="184">
        <v>184.68</v>
      </c>
      <c r="F1113" s="186" t="s">
        <v>3071</v>
      </c>
      <c r="G1113" s="181" t="s">
        <v>3982</v>
      </c>
      <c r="H1113" s="182" t="s">
        <v>789</v>
      </c>
      <c r="I1113" s="175"/>
      <c r="J1113" s="175"/>
      <c r="K1113" s="175"/>
      <c r="L1113" s="175"/>
      <c r="M1113" s="175"/>
      <c r="N1113" s="175"/>
      <c r="O1113" s="175"/>
      <c r="P1113" s="175"/>
      <c r="Q1113" s="175"/>
      <c r="R1113" s="175"/>
      <c r="S1113" s="175"/>
      <c r="T1113" s="175"/>
      <c r="U1113" s="175"/>
      <c r="V1113" s="175"/>
      <c r="W1113" s="175"/>
      <c r="X1113" s="175"/>
      <c r="Y1113" s="175"/>
      <c r="Z1113" s="175"/>
      <c r="AA1113" s="175"/>
      <c r="AB1113" s="175"/>
      <c r="AC1113" s="175"/>
      <c r="AD1113" s="175"/>
      <c r="AE1113" s="175"/>
      <c r="AF1113" s="175"/>
      <c r="AG1113" s="175"/>
      <c r="AH1113" s="175"/>
      <c r="AI1113" s="175"/>
      <c r="AJ1113" s="175"/>
      <c r="AK1113" s="175"/>
      <c r="AL1113" s="175"/>
      <c r="AM1113" s="175"/>
      <c r="AN1113" s="175"/>
      <c r="AO1113" s="175"/>
      <c r="AP1113" s="175"/>
      <c r="AQ1113" s="175"/>
      <c r="AR1113" s="175"/>
    </row>
    <row r="1114" spans="1:44" ht="102" hidden="1" x14ac:dyDescent="0.3">
      <c r="A1114" s="175"/>
      <c r="B1114" s="186" t="s">
        <v>3071</v>
      </c>
      <c r="C1114" s="187"/>
      <c r="D1114" s="183">
        <v>184.68</v>
      </c>
      <c r="E1114" s="184">
        <v>184.68</v>
      </c>
      <c r="F1114" s="181" t="s">
        <v>3982</v>
      </c>
      <c r="G1114" s="185" t="s">
        <v>4636</v>
      </c>
      <c r="H1114" s="182"/>
      <c r="I1114" s="175"/>
      <c r="J1114" s="175"/>
      <c r="K1114" s="175"/>
      <c r="L1114" s="175"/>
      <c r="M1114" s="175"/>
      <c r="N1114" s="175"/>
      <c r="O1114" s="175"/>
      <c r="P1114" s="175"/>
      <c r="Q1114" s="175"/>
      <c r="R1114" s="175"/>
      <c r="S1114" s="175"/>
      <c r="T1114" s="175"/>
      <c r="U1114" s="175"/>
      <c r="V1114" s="175"/>
      <c r="W1114" s="175"/>
      <c r="X1114" s="175"/>
      <c r="Y1114" s="175"/>
      <c r="Z1114" s="175"/>
      <c r="AA1114" s="175"/>
      <c r="AB1114" s="175"/>
      <c r="AC1114" s="175"/>
      <c r="AD1114" s="175"/>
      <c r="AE1114" s="175"/>
      <c r="AF1114" s="175"/>
      <c r="AG1114" s="175"/>
      <c r="AH1114" s="175"/>
      <c r="AI1114" s="175"/>
      <c r="AJ1114" s="175"/>
      <c r="AK1114" s="175"/>
      <c r="AL1114" s="175"/>
      <c r="AM1114" s="175"/>
      <c r="AN1114" s="175"/>
      <c r="AO1114" s="175"/>
      <c r="AP1114" s="175"/>
      <c r="AQ1114" s="175"/>
      <c r="AR1114" s="175"/>
    </row>
    <row r="1115" spans="1:44" ht="102" x14ac:dyDescent="0.3">
      <c r="A1115" s="175"/>
      <c r="B1115" s="181" t="s">
        <v>3982</v>
      </c>
      <c r="C1115" s="182" t="s">
        <v>789</v>
      </c>
      <c r="D1115" s="183">
        <v>197.57</v>
      </c>
      <c r="E1115" s="184">
        <v>197.57</v>
      </c>
      <c r="F1115" s="185" t="s">
        <v>4636</v>
      </c>
      <c r="G1115" s="186" t="s">
        <v>4533</v>
      </c>
      <c r="H1115" s="187"/>
      <c r="I1115" s="175"/>
      <c r="J1115" s="175"/>
      <c r="K1115" s="175"/>
      <c r="L1115" s="175"/>
      <c r="M1115" s="175"/>
      <c r="N1115" s="175"/>
      <c r="O1115" s="175"/>
      <c r="P1115" s="175"/>
      <c r="Q1115" s="175"/>
      <c r="R1115" s="175"/>
      <c r="S1115" s="175"/>
      <c r="T1115" s="175"/>
      <c r="U1115" s="175"/>
      <c r="V1115" s="175"/>
      <c r="W1115" s="175"/>
      <c r="X1115" s="175"/>
      <c r="Y1115" s="175"/>
      <c r="Z1115" s="175"/>
      <c r="AA1115" s="175"/>
      <c r="AB1115" s="175"/>
      <c r="AC1115" s="175"/>
      <c r="AD1115" s="175"/>
      <c r="AE1115" s="175"/>
      <c r="AF1115" s="175"/>
      <c r="AG1115" s="175"/>
      <c r="AH1115" s="175"/>
      <c r="AI1115" s="175"/>
      <c r="AJ1115" s="175"/>
      <c r="AK1115" s="175"/>
      <c r="AL1115" s="175"/>
      <c r="AM1115" s="175"/>
      <c r="AN1115" s="175"/>
      <c r="AO1115" s="175"/>
      <c r="AP1115" s="175"/>
      <c r="AQ1115" s="175"/>
      <c r="AR1115" s="175"/>
    </row>
    <row r="1116" spans="1:44" ht="102" hidden="1" x14ac:dyDescent="0.3">
      <c r="A1116" s="175"/>
      <c r="B1116" s="185" t="s">
        <v>4636</v>
      </c>
      <c r="C1116" s="182"/>
      <c r="D1116" s="183">
        <v>197.57</v>
      </c>
      <c r="E1116" s="184">
        <v>197.57</v>
      </c>
      <c r="F1116" s="186" t="s">
        <v>4533</v>
      </c>
      <c r="G1116" s="181" t="s">
        <v>2165</v>
      </c>
      <c r="H1116" s="182" t="s">
        <v>2166</v>
      </c>
      <c r="I1116" s="175"/>
      <c r="J1116" s="175"/>
      <c r="K1116" s="175"/>
      <c r="L1116" s="175"/>
      <c r="M1116" s="175"/>
      <c r="N1116" s="175"/>
      <c r="O1116" s="175"/>
      <c r="P1116" s="175"/>
      <c r="Q1116" s="175"/>
      <c r="R1116" s="175"/>
      <c r="S1116" s="175"/>
      <c r="T1116" s="175"/>
      <c r="U1116" s="175"/>
      <c r="V1116" s="175"/>
      <c r="W1116" s="175"/>
      <c r="X1116" s="175"/>
      <c r="Y1116" s="175"/>
      <c r="Z1116" s="175"/>
      <c r="AA1116" s="175"/>
      <c r="AB1116" s="175"/>
      <c r="AC1116" s="175"/>
      <c r="AD1116" s="175"/>
      <c r="AE1116" s="175"/>
      <c r="AF1116" s="175"/>
      <c r="AG1116" s="175"/>
      <c r="AH1116" s="175"/>
      <c r="AI1116" s="175"/>
      <c r="AJ1116" s="175"/>
      <c r="AK1116" s="175"/>
      <c r="AL1116" s="175"/>
      <c r="AM1116" s="175"/>
      <c r="AN1116" s="175"/>
      <c r="AO1116" s="175"/>
      <c r="AP1116" s="175"/>
      <c r="AQ1116" s="175"/>
      <c r="AR1116" s="175"/>
    </row>
    <row r="1117" spans="1:44" ht="102" hidden="1" x14ac:dyDescent="0.3">
      <c r="A1117" s="175"/>
      <c r="B1117" s="186" t="s">
        <v>4533</v>
      </c>
      <c r="C1117" s="187"/>
      <c r="D1117" s="183">
        <v>197.57</v>
      </c>
      <c r="E1117" s="184">
        <v>197.57</v>
      </c>
      <c r="F1117" s="181" t="s">
        <v>2165</v>
      </c>
      <c r="G1117" s="185" t="s">
        <v>4636</v>
      </c>
      <c r="H1117" s="182"/>
      <c r="I1117" s="175"/>
      <c r="J1117" s="175"/>
      <c r="K1117" s="175"/>
      <c r="L1117" s="175"/>
      <c r="M1117" s="175"/>
      <c r="N1117" s="175"/>
      <c r="O1117" s="175"/>
      <c r="P1117" s="175"/>
      <c r="Q1117" s="175"/>
      <c r="R1117" s="175"/>
      <c r="S1117" s="175"/>
      <c r="T1117" s="175"/>
      <c r="U1117" s="175"/>
      <c r="V1117" s="175"/>
      <c r="W1117" s="175"/>
      <c r="X1117" s="175"/>
      <c r="Y1117" s="175"/>
      <c r="Z1117" s="175"/>
      <c r="AA1117" s="175"/>
      <c r="AB1117" s="175"/>
      <c r="AC1117" s="175"/>
      <c r="AD1117" s="175"/>
      <c r="AE1117" s="175"/>
      <c r="AF1117" s="175"/>
      <c r="AG1117" s="175"/>
      <c r="AH1117" s="175"/>
      <c r="AI1117" s="175"/>
      <c r="AJ1117" s="175"/>
      <c r="AK1117" s="175"/>
      <c r="AL1117" s="175"/>
      <c r="AM1117" s="175"/>
      <c r="AN1117" s="175"/>
      <c r="AO1117" s="175"/>
      <c r="AP1117" s="175"/>
      <c r="AQ1117" s="175"/>
      <c r="AR1117" s="175"/>
    </row>
    <row r="1118" spans="1:44" ht="102" x14ac:dyDescent="0.3">
      <c r="A1118" s="175"/>
      <c r="B1118" s="181" t="s">
        <v>2165</v>
      </c>
      <c r="C1118" s="182" t="s">
        <v>2166</v>
      </c>
      <c r="D1118" s="183">
        <v>193.27</v>
      </c>
      <c r="E1118" s="184">
        <v>193.27</v>
      </c>
      <c r="F1118" s="185" t="s">
        <v>4636</v>
      </c>
      <c r="G1118" s="186" t="s">
        <v>3073</v>
      </c>
      <c r="H1118" s="187"/>
      <c r="I1118" s="175"/>
      <c r="J1118" s="175"/>
      <c r="K1118" s="175"/>
      <c r="L1118" s="175"/>
      <c r="M1118" s="175"/>
      <c r="N1118" s="175"/>
      <c r="O1118" s="175"/>
      <c r="P1118" s="175"/>
      <c r="Q1118" s="175"/>
      <c r="R1118" s="175"/>
      <c r="S1118" s="175"/>
      <c r="T1118" s="175"/>
      <c r="U1118" s="175"/>
      <c r="V1118" s="175"/>
      <c r="W1118" s="175"/>
      <c r="X1118" s="175"/>
      <c r="Y1118" s="175"/>
      <c r="Z1118" s="175"/>
      <c r="AA1118" s="175"/>
      <c r="AB1118" s="175"/>
      <c r="AC1118" s="175"/>
      <c r="AD1118" s="175"/>
      <c r="AE1118" s="175"/>
      <c r="AF1118" s="175"/>
      <c r="AG1118" s="175"/>
      <c r="AH1118" s="175"/>
      <c r="AI1118" s="175"/>
      <c r="AJ1118" s="175"/>
      <c r="AK1118" s="175"/>
      <c r="AL1118" s="175"/>
      <c r="AM1118" s="175"/>
      <c r="AN1118" s="175"/>
      <c r="AO1118" s="175"/>
      <c r="AP1118" s="175"/>
      <c r="AQ1118" s="175"/>
      <c r="AR1118" s="175"/>
    </row>
    <row r="1119" spans="1:44" ht="102" hidden="1" x14ac:dyDescent="0.3">
      <c r="A1119" s="175"/>
      <c r="B1119" s="185" t="s">
        <v>4636</v>
      </c>
      <c r="C1119" s="182"/>
      <c r="D1119" s="183">
        <v>193.27</v>
      </c>
      <c r="E1119" s="184">
        <v>193.27</v>
      </c>
      <c r="F1119" s="186" t="s">
        <v>3073</v>
      </c>
      <c r="G1119" s="181" t="s">
        <v>952</v>
      </c>
      <c r="H1119" s="182" t="s">
        <v>953</v>
      </c>
      <c r="I1119" s="175"/>
      <c r="J1119" s="175"/>
      <c r="K1119" s="175"/>
      <c r="L1119" s="175"/>
      <c r="M1119" s="175"/>
      <c r="N1119" s="175"/>
      <c r="O1119" s="175"/>
      <c r="P1119" s="175"/>
      <c r="Q1119" s="175"/>
      <c r="R1119" s="175"/>
      <c r="S1119" s="175"/>
      <c r="T1119" s="175"/>
      <c r="U1119" s="175"/>
      <c r="V1119" s="175"/>
      <c r="W1119" s="175"/>
      <c r="X1119" s="175"/>
      <c r="Y1119" s="175"/>
      <c r="Z1119" s="175"/>
      <c r="AA1119" s="175"/>
      <c r="AB1119" s="175"/>
      <c r="AC1119" s="175"/>
      <c r="AD1119" s="175"/>
      <c r="AE1119" s="175"/>
      <c r="AF1119" s="175"/>
      <c r="AG1119" s="175"/>
      <c r="AH1119" s="175"/>
      <c r="AI1119" s="175"/>
      <c r="AJ1119" s="175"/>
      <c r="AK1119" s="175"/>
      <c r="AL1119" s="175"/>
      <c r="AM1119" s="175"/>
      <c r="AN1119" s="175"/>
      <c r="AO1119" s="175"/>
      <c r="AP1119" s="175"/>
      <c r="AQ1119" s="175"/>
      <c r="AR1119" s="175"/>
    </row>
    <row r="1120" spans="1:44" ht="102" hidden="1" x14ac:dyDescent="0.3">
      <c r="A1120" s="175"/>
      <c r="B1120" s="186" t="s">
        <v>3073</v>
      </c>
      <c r="C1120" s="187"/>
      <c r="D1120" s="183">
        <v>193.27</v>
      </c>
      <c r="E1120" s="184">
        <v>193.27</v>
      </c>
      <c r="F1120" s="181" t="s">
        <v>952</v>
      </c>
      <c r="G1120" s="185" t="s">
        <v>4636</v>
      </c>
      <c r="H1120" s="182"/>
      <c r="I1120" s="175"/>
      <c r="J1120" s="175"/>
      <c r="K1120" s="175"/>
      <c r="L1120" s="175"/>
      <c r="M1120" s="175"/>
      <c r="N1120" s="175"/>
      <c r="O1120" s="175"/>
      <c r="P1120" s="175"/>
      <c r="Q1120" s="175"/>
      <c r="R1120" s="175"/>
      <c r="S1120" s="175"/>
      <c r="T1120" s="175"/>
      <c r="U1120" s="175"/>
      <c r="V1120" s="175"/>
      <c r="W1120" s="175"/>
      <c r="X1120" s="175"/>
      <c r="Y1120" s="175"/>
      <c r="Z1120" s="175"/>
      <c r="AA1120" s="175"/>
      <c r="AB1120" s="175"/>
      <c r="AC1120" s="175"/>
      <c r="AD1120" s="175"/>
      <c r="AE1120" s="175"/>
      <c r="AF1120" s="175"/>
      <c r="AG1120" s="175"/>
      <c r="AH1120" s="175"/>
      <c r="AI1120" s="175"/>
      <c r="AJ1120" s="175"/>
      <c r="AK1120" s="175"/>
      <c r="AL1120" s="175"/>
      <c r="AM1120" s="175"/>
      <c r="AN1120" s="175"/>
      <c r="AO1120" s="175"/>
      <c r="AP1120" s="175"/>
      <c r="AQ1120" s="175"/>
      <c r="AR1120" s="175"/>
    </row>
    <row r="1121" spans="1:44" ht="102" x14ac:dyDescent="0.3">
      <c r="A1121" s="175"/>
      <c r="B1121" s="181" t="s">
        <v>952</v>
      </c>
      <c r="C1121" s="182" t="s">
        <v>953</v>
      </c>
      <c r="D1121" s="183">
        <v>176.09</v>
      </c>
      <c r="E1121" s="184">
        <v>176.09</v>
      </c>
      <c r="F1121" s="185" t="s">
        <v>4636</v>
      </c>
      <c r="G1121" s="186" t="s">
        <v>3074</v>
      </c>
      <c r="H1121" s="187"/>
      <c r="I1121" s="175"/>
      <c r="J1121" s="175"/>
      <c r="K1121" s="175"/>
      <c r="L1121" s="175"/>
      <c r="M1121" s="175"/>
      <c r="N1121" s="175"/>
      <c r="O1121" s="175"/>
      <c r="P1121" s="175"/>
      <c r="Q1121" s="175"/>
      <c r="R1121" s="175"/>
      <c r="S1121" s="175"/>
      <c r="T1121" s="175"/>
      <c r="U1121" s="175"/>
      <c r="V1121" s="175"/>
      <c r="W1121" s="175"/>
      <c r="X1121" s="175"/>
      <c r="Y1121" s="175"/>
      <c r="Z1121" s="175"/>
      <c r="AA1121" s="175"/>
      <c r="AB1121" s="175"/>
      <c r="AC1121" s="175"/>
      <c r="AD1121" s="175"/>
      <c r="AE1121" s="175"/>
      <c r="AF1121" s="175"/>
      <c r="AG1121" s="175"/>
      <c r="AH1121" s="175"/>
      <c r="AI1121" s="175"/>
      <c r="AJ1121" s="175"/>
      <c r="AK1121" s="175"/>
      <c r="AL1121" s="175"/>
      <c r="AM1121" s="175"/>
      <c r="AN1121" s="175"/>
      <c r="AO1121" s="175"/>
      <c r="AP1121" s="175"/>
      <c r="AQ1121" s="175"/>
      <c r="AR1121" s="175"/>
    </row>
    <row r="1122" spans="1:44" ht="102" hidden="1" x14ac:dyDescent="0.3">
      <c r="A1122" s="175"/>
      <c r="B1122" s="185" t="s">
        <v>4636</v>
      </c>
      <c r="C1122" s="182"/>
      <c r="D1122" s="183">
        <v>176.09</v>
      </c>
      <c r="E1122" s="184">
        <v>176.09</v>
      </c>
      <c r="F1122" s="186" t="s">
        <v>3074</v>
      </c>
      <c r="G1122" s="181" t="s">
        <v>2595</v>
      </c>
      <c r="H1122" s="182" t="s">
        <v>2150</v>
      </c>
      <c r="I1122" s="175"/>
      <c r="J1122" s="175"/>
      <c r="K1122" s="175"/>
      <c r="L1122" s="175"/>
      <c r="M1122" s="175"/>
      <c r="N1122" s="175"/>
      <c r="O1122" s="175"/>
      <c r="P1122" s="175"/>
      <c r="Q1122" s="175"/>
      <c r="R1122" s="175"/>
      <c r="S1122" s="175"/>
      <c r="T1122" s="175"/>
      <c r="U1122" s="175"/>
      <c r="V1122" s="175"/>
      <c r="W1122" s="175"/>
      <c r="X1122" s="175"/>
      <c r="Y1122" s="175"/>
      <c r="Z1122" s="175"/>
      <c r="AA1122" s="175"/>
      <c r="AB1122" s="175"/>
      <c r="AC1122" s="175"/>
      <c r="AD1122" s="175"/>
      <c r="AE1122" s="175"/>
      <c r="AF1122" s="175"/>
      <c r="AG1122" s="175"/>
      <c r="AH1122" s="175"/>
      <c r="AI1122" s="175"/>
      <c r="AJ1122" s="175"/>
      <c r="AK1122" s="175"/>
      <c r="AL1122" s="175"/>
      <c r="AM1122" s="175"/>
      <c r="AN1122" s="175"/>
      <c r="AO1122" s="175"/>
      <c r="AP1122" s="175"/>
      <c r="AQ1122" s="175"/>
      <c r="AR1122" s="175"/>
    </row>
    <row r="1123" spans="1:44" ht="102" hidden="1" x14ac:dyDescent="0.3">
      <c r="A1123" s="175"/>
      <c r="B1123" s="186" t="s">
        <v>3074</v>
      </c>
      <c r="C1123" s="187"/>
      <c r="D1123" s="183">
        <v>176.09</v>
      </c>
      <c r="E1123" s="184">
        <v>176.09</v>
      </c>
      <c r="F1123" s="181" t="s">
        <v>2595</v>
      </c>
      <c r="G1123" s="185" t="s">
        <v>4636</v>
      </c>
      <c r="H1123" s="182"/>
      <c r="I1123" s="175"/>
      <c r="J1123" s="175"/>
      <c r="K1123" s="175"/>
      <c r="L1123" s="175"/>
      <c r="M1123" s="175"/>
      <c r="N1123" s="175"/>
      <c r="O1123" s="175"/>
      <c r="P1123" s="175"/>
      <c r="Q1123" s="175"/>
      <c r="R1123" s="175"/>
      <c r="S1123" s="175"/>
      <c r="T1123" s="175"/>
      <c r="U1123" s="175"/>
      <c r="V1123" s="175"/>
      <c r="W1123" s="175"/>
      <c r="X1123" s="175"/>
      <c r="Y1123" s="175"/>
      <c r="Z1123" s="175"/>
      <c r="AA1123" s="175"/>
      <c r="AB1123" s="175"/>
      <c r="AC1123" s="175"/>
      <c r="AD1123" s="175"/>
      <c r="AE1123" s="175"/>
      <c r="AF1123" s="175"/>
      <c r="AG1123" s="175"/>
      <c r="AH1123" s="175"/>
      <c r="AI1123" s="175"/>
      <c r="AJ1123" s="175"/>
      <c r="AK1123" s="175"/>
      <c r="AL1123" s="175"/>
      <c r="AM1123" s="175"/>
      <c r="AN1123" s="175"/>
      <c r="AO1123" s="175"/>
      <c r="AP1123" s="175"/>
      <c r="AQ1123" s="175"/>
      <c r="AR1123" s="175"/>
    </row>
    <row r="1124" spans="1:44" ht="102" x14ac:dyDescent="0.3">
      <c r="A1124" s="175"/>
      <c r="B1124" s="181" t="s">
        <v>2595</v>
      </c>
      <c r="C1124" s="182" t="s">
        <v>2150</v>
      </c>
      <c r="D1124" s="183">
        <v>219.04</v>
      </c>
      <c r="E1124" s="184">
        <v>219.04</v>
      </c>
      <c r="F1124" s="185" t="s">
        <v>4636</v>
      </c>
      <c r="G1124" s="186" t="s">
        <v>3872</v>
      </c>
      <c r="H1124" s="187"/>
      <c r="I1124" s="175"/>
      <c r="J1124" s="175"/>
      <c r="K1124" s="175"/>
      <c r="L1124" s="175"/>
      <c r="M1124" s="175"/>
      <c r="N1124" s="175"/>
      <c r="O1124" s="175"/>
      <c r="P1124" s="175"/>
      <c r="Q1124" s="175"/>
      <c r="R1124" s="175"/>
      <c r="S1124" s="175"/>
      <c r="T1124" s="175"/>
      <c r="U1124" s="175"/>
      <c r="V1124" s="175"/>
      <c r="W1124" s="175"/>
      <c r="X1124" s="175"/>
      <c r="Y1124" s="175"/>
      <c r="Z1124" s="175"/>
      <c r="AA1124" s="175"/>
      <c r="AB1124" s="175"/>
      <c r="AC1124" s="175"/>
      <c r="AD1124" s="175"/>
      <c r="AE1124" s="175"/>
      <c r="AF1124" s="175"/>
      <c r="AG1124" s="175"/>
      <c r="AH1124" s="175"/>
      <c r="AI1124" s="175"/>
      <c r="AJ1124" s="175"/>
      <c r="AK1124" s="175"/>
      <c r="AL1124" s="175"/>
      <c r="AM1124" s="175"/>
      <c r="AN1124" s="175"/>
      <c r="AO1124" s="175"/>
      <c r="AP1124" s="175"/>
      <c r="AQ1124" s="175"/>
      <c r="AR1124" s="175"/>
    </row>
    <row r="1125" spans="1:44" ht="102" hidden="1" x14ac:dyDescent="0.3">
      <c r="A1125" s="175"/>
      <c r="B1125" s="185" t="s">
        <v>4636</v>
      </c>
      <c r="C1125" s="182"/>
      <c r="D1125" s="183">
        <v>219.04</v>
      </c>
      <c r="E1125" s="184">
        <v>219.04</v>
      </c>
      <c r="F1125" s="186" t="s">
        <v>3872</v>
      </c>
      <c r="G1125" s="181" t="s">
        <v>771</v>
      </c>
      <c r="H1125" s="182" t="s">
        <v>772</v>
      </c>
      <c r="I1125" s="175"/>
      <c r="J1125" s="175"/>
      <c r="K1125" s="175"/>
      <c r="L1125" s="175"/>
      <c r="M1125" s="175"/>
      <c r="N1125" s="175"/>
      <c r="O1125" s="175"/>
      <c r="P1125" s="175"/>
      <c r="Q1125" s="175"/>
      <c r="R1125" s="175"/>
      <c r="S1125" s="175"/>
      <c r="T1125" s="175"/>
      <c r="U1125" s="175"/>
      <c r="V1125" s="175"/>
      <c r="W1125" s="175"/>
      <c r="X1125" s="175"/>
      <c r="Y1125" s="175"/>
      <c r="Z1125" s="175"/>
      <c r="AA1125" s="175"/>
      <c r="AB1125" s="175"/>
      <c r="AC1125" s="175"/>
      <c r="AD1125" s="175"/>
      <c r="AE1125" s="175"/>
      <c r="AF1125" s="175"/>
      <c r="AG1125" s="175"/>
      <c r="AH1125" s="175"/>
      <c r="AI1125" s="175"/>
      <c r="AJ1125" s="175"/>
      <c r="AK1125" s="175"/>
      <c r="AL1125" s="175"/>
      <c r="AM1125" s="175"/>
      <c r="AN1125" s="175"/>
      <c r="AO1125" s="175"/>
      <c r="AP1125" s="175"/>
      <c r="AQ1125" s="175"/>
      <c r="AR1125" s="175"/>
    </row>
    <row r="1126" spans="1:44" ht="102" hidden="1" x14ac:dyDescent="0.3">
      <c r="A1126" s="175"/>
      <c r="B1126" s="186" t="s">
        <v>3872</v>
      </c>
      <c r="C1126" s="187"/>
      <c r="D1126" s="183">
        <v>219.04</v>
      </c>
      <c r="E1126" s="184">
        <v>219.04</v>
      </c>
      <c r="F1126" s="181" t="s">
        <v>771</v>
      </c>
      <c r="G1126" s="185" t="s">
        <v>4636</v>
      </c>
      <c r="H1126" s="182"/>
      <c r="I1126" s="175"/>
      <c r="J1126" s="175"/>
      <c r="K1126" s="175"/>
      <c r="L1126" s="175"/>
      <c r="M1126" s="175"/>
      <c r="N1126" s="175"/>
      <c r="O1126" s="175"/>
      <c r="P1126" s="175"/>
      <c r="Q1126" s="175"/>
      <c r="R1126" s="175"/>
      <c r="S1126" s="175"/>
      <c r="T1126" s="175"/>
      <c r="U1126" s="175"/>
      <c r="V1126" s="175"/>
      <c r="W1126" s="175"/>
      <c r="X1126" s="175"/>
      <c r="Y1126" s="175"/>
      <c r="Z1126" s="175"/>
      <c r="AA1126" s="175"/>
      <c r="AB1126" s="175"/>
      <c r="AC1126" s="175"/>
      <c r="AD1126" s="175"/>
      <c r="AE1126" s="175"/>
      <c r="AF1126" s="175"/>
      <c r="AG1126" s="175"/>
      <c r="AH1126" s="175"/>
      <c r="AI1126" s="175"/>
      <c r="AJ1126" s="175"/>
      <c r="AK1126" s="175"/>
      <c r="AL1126" s="175"/>
      <c r="AM1126" s="175"/>
      <c r="AN1126" s="175"/>
      <c r="AO1126" s="175"/>
      <c r="AP1126" s="175"/>
      <c r="AQ1126" s="175"/>
      <c r="AR1126" s="175"/>
    </row>
    <row r="1127" spans="1:44" ht="112.2" x14ac:dyDescent="0.3">
      <c r="A1127" s="175"/>
      <c r="B1127" s="181" t="s">
        <v>771</v>
      </c>
      <c r="C1127" s="182" t="s">
        <v>772</v>
      </c>
      <c r="D1127" s="183">
        <v>261.99</v>
      </c>
      <c r="E1127" s="184">
        <v>261.99</v>
      </c>
      <c r="F1127" s="185" t="s">
        <v>4636</v>
      </c>
      <c r="G1127" s="186" t="s">
        <v>3075</v>
      </c>
      <c r="H1127" s="187"/>
      <c r="I1127" s="175"/>
      <c r="J1127" s="175"/>
      <c r="K1127" s="175"/>
      <c r="L1127" s="175"/>
      <c r="M1127" s="175"/>
      <c r="N1127" s="175"/>
      <c r="O1127" s="175"/>
      <c r="P1127" s="175"/>
      <c r="Q1127" s="175"/>
      <c r="R1127" s="175"/>
      <c r="S1127" s="175"/>
      <c r="T1127" s="175"/>
      <c r="U1127" s="175"/>
      <c r="V1127" s="175"/>
      <c r="W1127" s="175"/>
      <c r="X1127" s="175"/>
      <c r="Y1127" s="175"/>
      <c r="Z1127" s="175"/>
      <c r="AA1127" s="175"/>
      <c r="AB1127" s="175"/>
      <c r="AC1127" s="175"/>
      <c r="AD1127" s="175"/>
      <c r="AE1127" s="175"/>
      <c r="AF1127" s="175"/>
      <c r="AG1127" s="175"/>
      <c r="AH1127" s="175"/>
      <c r="AI1127" s="175"/>
      <c r="AJ1127" s="175"/>
      <c r="AK1127" s="175"/>
      <c r="AL1127" s="175"/>
      <c r="AM1127" s="175"/>
      <c r="AN1127" s="175"/>
      <c r="AO1127" s="175"/>
      <c r="AP1127" s="175"/>
      <c r="AQ1127" s="175"/>
      <c r="AR1127" s="175"/>
    </row>
    <row r="1128" spans="1:44" ht="112.2" hidden="1" x14ac:dyDescent="0.3">
      <c r="A1128" s="175"/>
      <c r="B1128" s="185" t="s">
        <v>4636</v>
      </c>
      <c r="C1128" s="182"/>
      <c r="D1128" s="183">
        <v>261.99</v>
      </c>
      <c r="E1128" s="184">
        <v>261.99</v>
      </c>
      <c r="F1128" s="186" t="s">
        <v>3075</v>
      </c>
      <c r="G1128" s="181" t="s">
        <v>954</v>
      </c>
      <c r="H1128" s="182" t="s">
        <v>955</v>
      </c>
      <c r="I1128" s="175"/>
      <c r="J1128" s="175"/>
      <c r="K1128" s="175"/>
      <c r="L1128" s="175"/>
      <c r="M1128" s="175"/>
      <c r="N1128" s="175"/>
      <c r="O1128" s="175"/>
      <c r="P1128" s="175"/>
      <c r="Q1128" s="175"/>
      <c r="R1128" s="175"/>
      <c r="S1128" s="175"/>
      <c r="T1128" s="175"/>
      <c r="U1128" s="175"/>
      <c r="V1128" s="175"/>
      <c r="W1128" s="175"/>
      <c r="X1128" s="175"/>
      <c r="Y1128" s="175"/>
      <c r="Z1128" s="175"/>
      <c r="AA1128" s="175"/>
      <c r="AB1128" s="175"/>
      <c r="AC1128" s="175"/>
      <c r="AD1128" s="175"/>
      <c r="AE1128" s="175"/>
      <c r="AF1128" s="175"/>
      <c r="AG1128" s="175"/>
      <c r="AH1128" s="175"/>
      <c r="AI1128" s="175"/>
      <c r="AJ1128" s="175"/>
      <c r="AK1128" s="175"/>
      <c r="AL1128" s="175"/>
      <c r="AM1128" s="175"/>
      <c r="AN1128" s="175"/>
      <c r="AO1128" s="175"/>
      <c r="AP1128" s="175"/>
      <c r="AQ1128" s="175"/>
      <c r="AR1128" s="175"/>
    </row>
    <row r="1129" spans="1:44" ht="112.2" hidden="1" x14ac:dyDescent="0.3">
      <c r="A1129" s="175"/>
      <c r="B1129" s="186" t="s">
        <v>3075</v>
      </c>
      <c r="C1129" s="187"/>
      <c r="D1129" s="183">
        <v>261.99</v>
      </c>
      <c r="E1129" s="184">
        <v>261.99</v>
      </c>
      <c r="F1129" s="181" t="s">
        <v>954</v>
      </c>
      <c r="G1129" s="185" t="s">
        <v>4636</v>
      </c>
      <c r="H1129" s="182"/>
      <c r="I1129" s="175"/>
      <c r="J1129" s="175"/>
      <c r="K1129" s="175"/>
      <c r="L1129" s="175"/>
      <c r="M1129" s="175"/>
      <c r="N1129" s="175"/>
      <c r="O1129" s="175"/>
      <c r="P1129" s="175"/>
      <c r="Q1129" s="175"/>
      <c r="R1129" s="175"/>
      <c r="S1129" s="175"/>
      <c r="T1129" s="175"/>
      <c r="U1129" s="175"/>
      <c r="V1129" s="175"/>
      <c r="W1129" s="175"/>
      <c r="X1129" s="175"/>
      <c r="Y1129" s="175"/>
      <c r="Z1129" s="175"/>
      <c r="AA1129" s="175"/>
      <c r="AB1129" s="175"/>
      <c r="AC1129" s="175"/>
      <c r="AD1129" s="175"/>
      <c r="AE1129" s="175"/>
      <c r="AF1129" s="175"/>
      <c r="AG1129" s="175"/>
      <c r="AH1129" s="175"/>
      <c r="AI1129" s="175"/>
      <c r="AJ1129" s="175"/>
      <c r="AK1129" s="175"/>
      <c r="AL1129" s="175"/>
      <c r="AM1129" s="175"/>
      <c r="AN1129" s="175"/>
      <c r="AO1129" s="175"/>
      <c r="AP1129" s="175"/>
      <c r="AQ1129" s="175"/>
      <c r="AR1129" s="175"/>
    </row>
    <row r="1130" spans="1:44" ht="102" x14ac:dyDescent="0.3">
      <c r="A1130" s="175"/>
      <c r="B1130" s="181" t="s">
        <v>954</v>
      </c>
      <c r="C1130" s="182" t="s">
        <v>955</v>
      </c>
      <c r="D1130" s="183">
        <v>214.75</v>
      </c>
      <c r="E1130" s="184">
        <v>214.75</v>
      </c>
      <c r="F1130" s="185" t="s">
        <v>4636</v>
      </c>
      <c r="G1130" s="186" t="s">
        <v>3076</v>
      </c>
      <c r="H1130" s="187"/>
      <c r="I1130" s="175"/>
      <c r="J1130" s="175"/>
      <c r="K1130" s="175"/>
      <c r="L1130" s="175"/>
      <c r="M1130" s="175"/>
      <c r="N1130" s="175"/>
      <c r="O1130" s="175"/>
      <c r="P1130" s="175"/>
      <c r="Q1130" s="175"/>
      <c r="R1130" s="175"/>
      <c r="S1130" s="175"/>
      <c r="T1130" s="175"/>
      <c r="U1130" s="175"/>
      <c r="V1130" s="175"/>
      <c r="W1130" s="175"/>
      <c r="X1130" s="175"/>
      <c r="Y1130" s="175"/>
      <c r="Z1130" s="175"/>
      <c r="AA1130" s="175"/>
      <c r="AB1130" s="175"/>
      <c r="AC1130" s="175"/>
      <c r="AD1130" s="175"/>
      <c r="AE1130" s="175"/>
      <c r="AF1130" s="175"/>
      <c r="AG1130" s="175"/>
      <c r="AH1130" s="175"/>
      <c r="AI1130" s="175"/>
      <c r="AJ1130" s="175"/>
      <c r="AK1130" s="175"/>
      <c r="AL1130" s="175"/>
      <c r="AM1130" s="175"/>
      <c r="AN1130" s="175"/>
      <c r="AO1130" s="175"/>
      <c r="AP1130" s="175"/>
      <c r="AQ1130" s="175"/>
      <c r="AR1130" s="175"/>
    </row>
    <row r="1131" spans="1:44" ht="102" hidden="1" x14ac:dyDescent="0.3">
      <c r="A1131" s="175"/>
      <c r="B1131" s="185" t="s">
        <v>4636</v>
      </c>
      <c r="C1131" s="182"/>
      <c r="D1131" s="183">
        <v>214.75</v>
      </c>
      <c r="E1131" s="184">
        <v>214.75</v>
      </c>
      <c r="F1131" s="186" t="s">
        <v>3076</v>
      </c>
      <c r="G1131" s="181" t="s">
        <v>1527</v>
      </c>
      <c r="H1131" s="182" t="s">
        <v>1528</v>
      </c>
      <c r="I1131" s="175"/>
      <c r="J1131" s="175"/>
      <c r="K1131" s="175"/>
      <c r="L1131" s="175"/>
      <c r="M1131" s="175"/>
      <c r="N1131" s="175"/>
      <c r="O1131" s="175"/>
      <c r="P1131" s="175"/>
      <c r="Q1131" s="175"/>
      <c r="R1131" s="175"/>
      <c r="S1131" s="175"/>
      <c r="T1131" s="175"/>
      <c r="U1131" s="175"/>
      <c r="V1131" s="175"/>
      <c r="W1131" s="175"/>
      <c r="X1131" s="175"/>
      <c r="Y1131" s="175"/>
      <c r="Z1131" s="175"/>
      <c r="AA1131" s="175"/>
      <c r="AB1131" s="175"/>
      <c r="AC1131" s="175"/>
      <c r="AD1131" s="175"/>
      <c r="AE1131" s="175"/>
      <c r="AF1131" s="175"/>
      <c r="AG1131" s="175"/>
      <c r="AH1131" s="175"/>
      <c r="AI1131" s="175"/>
      <c r="AJ1131" s="175"/>
      <c r="AK1131" s="175"/>
      <c r="AL1131" s="175"/>
      <c r="AM1131" s="175"/>
      <c r="AN1131" s="175"/>
      <c r="AO1131" s="175"/>
      <c r="AP1131" s="175"/>
      <c r="AQ1131" s="175"/>
      <c r="AR1131" s="175"/>
    </row>
    <row r="1132" spans="1:44" ht="102" hidden="1" x14ac:dyDescent="0.3">
      <c r="A1132" s="175"/>
      <c r="B1132" s="186" t="s">
        <v>3076</v>
      </c>
      <c r="C1132" s="187"/>
      <c r="D1132" s="183">
        <v>214.75</v>
      </c>
      <c r="E1132" s="184">
        <v>214.75</v>
      </c>
      <c r="F1132" s="181" t="s">
        <v>1527</v>
      </c>
      <c r="G1132" s="185" t="s">
        <v>4636</v>
      </c>
      <c r="H1132" s="182"/>
      <c r="I1132" s="175"/>
      <c r="J1132" s="175"/>
      <c r="K1132" s="175"/>
      <c r="L1132" s="175"/>
      <c r="M1132" s="175"/>
      <c r="N1132" s="175"/>
      <c r="O1132" s="175"/>
      <c r="P1132" s="175"/>
      <c r="Q1132" s="175"/>
      <c r="R1132" s="175"/>
      <c r="S1132" s="175"/>
      <c r="T1132" s="175"/>
      <c r="U1132" s="175"/>
      <c r="V1132" s="175"/>
      <c r="W1132" s="175"/>
      <c r="X1132" s="175"/>
      <c r="Y1132" s="175"/>
      <c r="Z1132" s="175"/>
      <c r="AA1132" s="175"/>
      <c r="AB1132" s="175"/>
      <c r="AC1132" s="175"/>
      <c r="AD1132" s="175"/>
      <c r="AE1132" s="175"/>
      <c r="AF1132" s="175"/>
      <c r="AG1132" s="175"/>
      <c r="AH1132" s="175"/>
      <c r="AI1132" s="175"/>
      <c r="AJ1132" s="175"/>
      <c r="AK1132" s="175"/>
      <c r="AL1132" s="175"/>
      <c r="AM1132" s="175"/>
      <c r="AN1132" s="175"/>
      <c r="AO1132" s="175"/>
      <c r="AP1132" s="175"/>
      <c r="AQ1132" s="175"/>
      <c r="AR1132" s="175"/>
    </row>
    <row r="1133" spans="1:44" ht="102" x14ac:dyDescent="0.3">
      <c r="A1133" s="175"/>
      <c r="B1133" s="181" t="s">
        <v>1527</v>
      </c>
      <c r="C1133" s="182" t="s">
        <v>1528</v>
      </c>
      <c r="D1133" s="183">
        <v>180.39</v>
      </c>
      <c r="E1133" s="184">
        <v>180.39</v>
      </c>
      <c r="F1133" s="185" t="s">
        <v>4636</v>
      </c>
      <c r="G1133" s="186" t="s">
        <v>3077</v>
      </c>
      <c r="H1133" s="187"/>
      <c r="I1133" s="175"/>
      <c r="J1133" s="175"/>
      <c r="K1133" s="175"/>
      <c r="L1133" s="175"/>
      <c r="M1133" s="175"/>
      <c r="N1133" s="175"/>
      <c r="O1133" s="175"/>
      <c r="P1133" s="175"/>
      <c r="Q1133" s="175"/>
      <c r="R1133" s="175"/>
      <c r="S1133" s="175"/>
      <c r="T1133" s="175"/>
      <c r="U1133" s="175"/>
      <c r="V1133" s="175"/>
      <c r="W1133" s="175"/>
      <c r="X1133" s="175"/>
      <c r="Y1133" s="175"/>
      <c r="Z1133" s="175"/>
      <c r="AA1133" s="175"/>
      <c r="AB1133" s="175"/>
      <c r="AC1133" s="175"/>
      <c r="AD1133" s="175"/>
      <c r="AE1133" s="175"/>
      <c r="AF1133" s="175"/>
      <c r="AG1133" s="175"/>
      <c r="AH1133" s="175"/>
      <c r="AI1133" s="175"/>
      <c r="AJ1133" s="175"/>
      <c r="AK1133" s="175"/>
      <c r="AL1133" s="175"/>
      <c r="AM1133" s="175"/>
      <c r="AN1133" s="175"/>
      <c r="AO1133" s="175"/>
      <c r="AP1133" s="175"/>
      <c r="AQ1133" s="175"/>
      <c r="AR1133" s="175"/>
    </row>
    <row r="1134" spans="1:44" ht="102" hidden="1" x14ac:dyDescent="0.3">
      <c r="A1134" s="175"/>
      <c r="B1134" s="185" t="s">
        <v>4636</v>
      </c>
      <c r="C1134" s="182"/>
      <c r="D1134" s="183">
        <v>180.39</v>
      </c>
      <c r="E1134" s="184">
        <v>180.39</v>
      </c>
      <c r="F1134" s="186" t="s">
        <v>3077</v>
      </c>
      <c r="G1134" s="181" t="s">
        <v>2608</v>
      </c>
      <c r="H1134" s="182" t="s">
        <v>1424</v>
      </c>
      <c r="I1134" s="175"/>
      <c r="J1134" s="175"/>
      <c r="K1134" s="175"/>
      <c r="L1134" s="175"/>
      <c r="M1134" s="175"/>
      <c r="N1134" s="175"/>
      <c r="O1134" s="175"/>
      <c r="P1134" s="175"/>
      <c r="Q1134" s="175"/>
      <c r="R1134" s="175"/>
      <c r="S1134" s="175"/>
      <c r="T1134" s="175"/>
      <c r="U1134" s="175"/>
      <c r="V1134" s="175"/>
      <c r="W1134" s="175"/>
      <c r="X1134" s="175"/>
      <c r="Y1134" s="175"/>
      <c r="Z1134" s="175"/>
      <c r="AA1134" s="175"/>
      <c r="AB1134" s="175"/>
      <c r="AC1134" s="175"/>
      <c r="AD1134" s="175"/>
      <c r="AE1134" s="175"/>
      <c r="AF1134" s="175"/>
      <c r="AG1134" s="175"/>
      <c r="AH1134" s="175"/>
      <c r="AI1134" s="175"/>
      <c r="AJ1134" s="175"/>
      <c r="AK1134" s="175"/>
      <c r="AL1134" s="175"/>
      <c r="AM1134" s="175"/>
      <c r="AN1134" s="175"/>
      <c r="AO1134" s="175"/>
      <c r="AP1134" s="175"/>
      <c r="AQ1134" s="175"/>
      <c r="AR1134" s="175"/>
    </row>
    <row r="1135" spans="1:44" ht="102" hidden="1" x14ac:dyDescent="0.3">
      <c r="A1135" s="175"/>
      <c r="B1135" s="186" t="s">
        <v>3077</v>
      </c>
      <c r="C1135" s="187"/>
      <c r="D1135" s="183">
        <v>180.39</v>
      </c>
      <c r="E1135" s="184">
        <v>180.39</v>
      </c>
      <c r="F1135" s="181" t="s">
        <v>2608</v>
      </c>
      <c r="G1135" s="185" t="s">
        <v>4636</v>
      </c>
      <c r="H1135" s="182"/>
      <c r="I1135" s="175"/>
      <c r="J1135" s="175"/>
      <c r="K1135" s="175"/>
      <c r="L1135" s="175"/>
      <c r="M1135" s="175"/>
      <c r="N1135" s="175"/>
      <c r="O1135" s="175"/>
      <c r="P1135" s="175"/>
      <c r="Q1135" s="175"/>
      <c r="R1135" s="175"/>
      <c r="S1135" s="175"/>
      <c r="T1135" s="175"/>
      <c r="U1135" s="175"/>
      <c r="V1135" s="175"/>
      <c r="W1135" s="175"/>
      <c r="X1135" s="175"/>
      <c r="Y1135" s="175"/>
      <c r="Z1135" s="175"/>
      <c r="AA1135" s="175"/>
      <c r="AB1135" s="175"/>
      <c r="AC1135" s="175"/>
      <c r="AD1135" s="175"/>
      <c r="AE1135" s="175"/>
      <c r="AF1135" s="175"/>
      <c r="AG1135" s="175"/>
      <c r="AH1135" s="175"/>
      <c r="AI1135" s="175"/>
      <c r="AJ1135" s="175"/>
      <c r="AK1135" s="175"/>
      <c r="AL1135" s="175"/>
      <c r="AM1135" s="175"/>
      <c r="AN1135" s="175"/>
      <c r="AO1135" s="175"/>
      <c r="AP1135" s="175"/>
      <c r="AQ1135" s="175"/>
      <c r="AR1135" s="175"/>
    </row>
    <row r="1136" spans="1:44" ht="102" x14ac:dyDescent="0.3">
      <c r="A1136" s="175"/>
      <c r="B1136" s="181" t="s">
        <v>2608</v>
      </c>
      <c r="C1136" s="182" t="s">
        <v>1424</v>
      </c>
      <c r="D1136" s="183">
        <v>201.86</v>
      </c>
      <c r="E1136" s="184">
        <v>201.86</v>
      </c>
      <c r="F1136" s="185" t="s">
        <v>4636</v>
      </c>
      <c r="G1136" s="186" t="s">
        <v>3873</v>
      </c>
      <c r="H1136" s="187"/>
      <c r="I1136" s="175"/>
      <c r="J1136" s="175"/>
      <c r="K1136" s="175"/>
      <c r="L1136" s="175"/>
      <c r="M1136" s="175"/>
      <c r="N1136" s="175"/>
      <c r="O1136" s="175"/>
      <c r="P1136" s="175"/>
      <c r="Q1136" s="175"/>
      <c r="R1136" s="175"/>
      <c r="S1136" s="175"/>
      <c r="T1136" s="175"/>
      <c r="U1136" s="175"/>
      <c r="V1136" s="175"/>
      <c r="W1136" s="175"/>
      <c r="X1136" s="175"/>
      <c r="Y1136" s="175"/>
      <c r="Z1136" s="175"/>
      <c r="AA1136" s="175"/>
      <c r="AB1136" s="175"/>
      <c r="AC1136" s="175"/>
      <c r="AD1136" s="175"/>
      <c r="AE1136" s="175"/>
      <c r="AF1136" s="175"/>
      <c r="AG1136" s="175"/>
      <c r="AH1136" s="175"/>
      <c r="AI1136" s="175"/>
      <c r="AJ1136" s="175"/>
      <c r="AK1136" s="175"/>
      <c r="AL1136" s="175"/>
      <c r="AM1136" s="175"/>
      <c r="AN1136" s="175"/>
      <c r="AO1136" s="175"/>
      <c r="AP1136" s="175"/>
      <c r="AQ1136" s="175"/>
      <c r="AR1136" s="175"/>
    </row>
    <row r="1137" spans="1:44" ht="102" hidden="1" x14ac:dyDescent="0.3">
      <c r="A1137" s="175"/>
      <c r="B1137" s="185" t="s">
        <v>4636</v>
      </c>
      <c r="C1137" s="182"/>
      <c r="D1137" s="183">
        <v>201.86</v>
      </c>
      <c r="E1137" s="184">
        <v>201.86</v>
      </c>
      <c r="F1137" s="186" t="s">
        <v>3873</v>
      </c>
      <c r="G1137" s="181" t="s">
        <v>2351</v>
      </c>
      <c r="H1137" s="182" t="s">
        <v>2352</v>
      </c>
      <c r="I1137" s="175"/>
      <c r="J1137" s="175"/>
      <c r="K1137" s="175"/>
      <c r="L1137" s="175"/>
      <c r="M1137" s="175"/>
      <c r="N1137" s="175"/>
      <c r="O1137" s="175"/>
      <c r="P1137" s="175"/>
      <c r="Q1137" s="175"/>
      <c r="R1137" s="175"/>
      <c r="S1137" s="175"/>
      <c r="T1137" s="175"/>
      <c r="U1137" s="175"/>
      <c r="V1137" s="175"/>
      <c r="W1137" s="175"/>
      <c r="X1137" s="175"/>
      <c r="Y1137" s="175"/>
      <c r="Z1137" s="175"/>
      <c r="AA1137" s="175"/>
      <c r="AB1137" s="175"/>
      <c r="AC1137" s="175"/>
      <c r="AD1137" s="175"/>
      <c r="AE1137" s="175"/>
      <c r="AF1137" s="175"/>
      <c r="AG1137" s="175"/>
      <c r="AH1137" s="175"/>
      <c r="AI1137" s="175"/>
      <c r="AJ1137" s="175"/>
      <c r="AK1137" s="175"/>
      <c r="AL1137" s="175"/>
      <c r="AM1137" s="175"/>
      <c r="AN1137" s="175"/>
      <c r="AO1137" s="175"/>
      <c r="AP1137" s="175"/>
      <c r="AQ1137" s="175"/>
      <c r="AR1137" s="175"/>
    </row>
    <row r="1138" spans="1:44" ht="102" hidden="1" x14ac:dyDescent="0.3">
      <c r="A1138" s="175"/>
      <c r="B1138" s="186" t="s">
        <v>3873</v>
      </c>
      <c r="C1138" s="187"/>
      <c r="D1138" s="183">
        <v>201.86</v>
      </c>
      <c r="E1138" s="184">
        <v>201.86</v>
      </c>
      <c r="F1138" s="181" t="s">
        <v>2351</v>
      </c>
      <c r="G1138" s="185" t="s">
        <v>4636</v>
      </c>
      <c r="H1138" s="182"/>
      <c r="I1138" s="175"/>
      <c r="J1138" s="175"/>
      <c r="K1138" s="175"/>
      <c r="L1138" s="175"/>
      <c r="M1138" s="175"/>
      <c r="N1138" s="175"/>
      <c r="O1138" s="175"/>
      <c r="P1138" s="175"/>
      <c r="Q1138" s="175"/>
      <c r="R1138" s="175"/>
      <c r="S1138" s="175"/>
      <c r="T1138" s="175"/>
      <c r="U1138" s="175"/>
      <c r="V1138" s="175"/>
      <c r="W1138" s="175"/>
      <c r="X1138" s="175"/>
      <c r="Y1138" s="175"/>
      <c r="Z1138" s="175"/>
      <c r="AA1138" s="175"/>
      <c r="AB1138" s="175"/>
      <c r="AC1138" s="175"/>
      <c r="AD1138" s="175"/>
      <c r="AE1138" s="175"/>
      <c r="AF1138" s="175"/>
      <c r="AG1138" s="175"/>
      <c r="AH1138" s="175"/>
      <c r="AI1138" s="175"/>
      <c r="AJ1138" s="175"/>
      <c r="AK1138" s="175"/>
      <c r="AL1138" s="175"/>
      <c r="AM1138" s="175"/>
      <c r="AN1138" s="175"/>
      <c r="AO1138" s="175"/>
      <c r="AP1138" s="175"/>
      <c r="AQ1138" s="175"/>
      <c r="AR1138" s="175"/>
    </row>
    <row r="1139" spans="1:44" ht="102" x14ac:dyDescent="0.3">
      <c r="A1139" s="175"/>
      <c r="B1139" s="181" t="s">
        <v>2351</v>
      </c>
      <c r="C1139" s="182" t="s">
        <v>2352</v>
      </c>
      <c r="D1139" s="183">
        <v>197.57</v>
      </c>
      <c r="E1139" s="184">
        <v>197.57</v>
      </c>
      <c r="F1139" s="185" t="s">
        <v>4636</v>
      </c>
      <c r="G1139" s="186" t="s">
        <v>3078</v>
      </c>
      <c r="H1139" s="187"/>
      <c r="I1139" s="175"/>
      <c r="J1139" s="175"/>
      <c r="K1139" s="175"/>
      <c r="L1139" s="175"/>
      <c r="M1139" s="175"/>
      <c r="N1139" s="175"/>
      <c r="O1139" s="175"/>
      <c r="P1139" s="175"/>
      <c r="Q1139" s="175"/>
      <c r="R1139" s="175"/>
      <c r="S1139" s="175"/>
      <c r="T1139" s="175"/>
      <c r="U1139" s="175"/>
      <c r="V1139" s="175"/>
      <c r="W1139" s="175"/>
      <c r="X1139" s="175"/>
      <c r="Y1139" s="175"/>
      <c r="Z1139" s="175"/>
      <c r="AA1139" s="175"/>
      <c r="AB1139" s="175"/>
      <c r="AC1139" s="175"/>
      <c r="AD1139" s="175"/>
      <c r="AE1139" s="175"/>
      <c r="AF1139" s="175"/>
      <c r="AG1139" s="175"/>
      <c r="AH1139" s="175"/>
      <c r="AI1139" s="175"/>
      <c r="AJ1139" s="175"/>
      <c r="AK1139" s="175"/>
      <c r="AL1139" s="175"/>
      <c r="AM1139" s="175"/>
      <c r="AN1139" s="175"/>
      <c r="AO1139" s="175"/>
      <c r="AP1139" s="175"/>
      <c r="AQ1139" s="175"/>
      <c r="AR1139" s="175"/>
    </row>
    <row r="1140" spans="1:44" ht="102" hidden="1" x14ac:dyDescent="0.3">
      <c r="A1140" s="175"/>
      <c r="B1140" s="185" t="s">
        <v>4636</v>
      </c>
      <c r="C1140" s="182"/>
      <c r="D1140" s="183">
        <v>197.57</v>
      </c>
      <c r="E1140" s="184">
        <v>197.57</v>
      </c>
      <c r="F1140" s="186" t="s">
        <v>3078</v>
      </c>
      <c r="G1140" s="181" t="s">
        <v>1531</v>
      </c>
      <c r="H1140" s="182" t="s">
        <v>1532</v>
      </c>
      <c r="I1140" s="175"/>
      <c r="J1140" s="175"/>
      <c r="K1140" s="175"/>
      <c r="L1140" s="175"/>
      <c r="M1140" s="175"/>
      <c r="N1140" s="175"/>
      <c r="O1140" s="175"/>
      <c r="P1140" s="175"/>
      <c r="Q1140" s="175"/>
      <c r="R1140" s="175"/>
      <c r="S1140" s="175"/>
      <c r="T1140" s="175"/>
      <c r="U1140" s="175"/>
      <c r="V1140" s="175"/>
      <c r="W1140" s="175"/>
      <c r="X1140" s="175"/>
      <c r="Y1140" s="175"/>
      <c r="Z1140" s="175"/>
      <c r="AA1140" s="175"/>
      <c r="AB1140" s="175"/>
      <c r="AC1140" s="175"/>
      <c r="AD1140" s="175"/>
      <c r="AE1140" s="175"/>
      <c r="AF1140" s="175"/>
      <c r="AG1140" s="175"/>
      <c r="AH1140" s="175"/>
      <c r="AI1140" s="175"/>
      <c r="AJ1140" s="175"/>
      <c r="AK1140" s="175"/>
      <c r="AL1140" s="175"/>
      <c r="AM1140" s="175"/>
      <c r="AN1140" s="175"/>
      <c r="AO1140" s="175"/>
      <c r="AP1140" s="175"/>
      <c r="AQ1140" s="175"/>
      <c r="AR1140" s="175"/>
    </row>
    <row r="1141" spans="1:44" ht="102" hidden="1" x14ac:dyDescent="0.3">
      <c r="A1141" s="175"/>
      <c r="B1141" s="186" t="s">
        <v>3078</v>
      </c>
      <c r="C1141" s="187"/>
      <c r="D1141" s="183">
        <v>197.57</v>
      </c>
      <c r="E1141" s="184">
        <v>197.57</v>
      </c>
      <c r="F1141" s="181" t="s">
        <v>1531</v>
      </c>
      <c r="G1141" s="185" t="s">
        <v>4636</v>
      </c>
      <c r="H1141" s="182"/>
      <c r="I1141" s="175"/>
      <c r="J1141" s="175"/>
      <c r="K1141" s="175"/>
      <c r="L1141" s="175"/>
      <c r="M1141" s="175"/>
      <c r="N1141" s="175"/>
      <c r="O1141" s="175"/>
      <c r="P1141" s="175"/>
      <c r="Q1141" s="175"/>
      <c r="R1141" s="175"/>
      <c r="S1141" s="175"/>
      <c r="T1141" s="175"/>
      <c r="U1141" s="175"/>
      <c r="V1141" s="175"/>
      <c r="W1141" s="175"/>
      <c r="X1141" s="175"/>
      <c r="Y1141" s="175"/>
      <c r="Z1141" s="175"/>
      <c r="AA1141" s="175"/>
      <c r="AB1141" s="175"/>
      <c r="AC1141" s="175"/>
      <c r="AD1141" s="175"/>
      <c r="AE1141" s="175"/>
      <c r="AF1141" s="175"/>
      <c r="AG1141" s="175"/>
      <c r="AH1141" s="175"/>
      <c r="AI1141" s="175"/>
      <c r="AJ1141" s="175"/>
      <c r="AK1141" s="175"/>
      <c r="AL1141" s="175"/>
      <c r="AM1141" s="175"/>
      <c r="AN1141" s="175"/>
      <c r="AO1141" s="175"/>
      <c r="AP1141" s="175"/>
      <c r="AQ1141" s="175"/>
      <c r="AR1141" s="175"/>
    </row>
    <row r="1142" spans="1:44" ht="112.2" x14ac:dyDescent="0.3">
      <c r="A1142" s="175"/>
      <c r="B1142" s="181" t="s">
        <v>1531</v>
      </c>
      <c r="C1142" s="182" t="s">
        <v>1532</v>
      </c>
      <c r="D1142" s="183">
        <v>163.21</v>
      </c>
      <c r="E1142" s="184">
        <v>163.21</v>
      </c>
      <c r="F1142" s="185" t="s">
        <v>4636</v>
      </c>
      <c r="G1142" s="186" t="s">
        <v>2949</v>
      </c>
      <c r="H1142" s="187"/>
      <c r="I1142" s="175"/>
      <c r="J1142" s="175"/>
      <c r="K1142" s="175"/>
      <c r="L1142" s="175"/>
      <c r="M1142" s="175"/>
      <c r="N1142" s="175"/>
      <c r="O1142" s="175"/>
      <c r="P1142" s="175"/>
      <c r="Q1142" s="175"/>
      <c r="R1142" s="175"/>
      <c r="S1142" s="175"/>
      <c r="T1142" s="175"/>
      <c r="U1142" s="175"/>
      <c r="V1142" s="175"/>
      <c r="W1142" s="175"/>
      <c r="X1142" s="175"/>
      <c r="Y1142" s="175"/>
      <c r="Z1142" s="175"/>
      <c r="AA1142" s="175"/>
      <c r="AB1142" s="175"/>
      <c r="AC1142" s="175"/>
      <c r="AD1142" s="175"/>
      <c r="AE1142" s="175"/>
      <c r="AF1142" s="175"/>
      <c r="AG1142" s="175"/>
      <c r="AH1142" s="175"/>
      <c r="AI1142" s="175"/>
      <c r="AJ1142" s="175"/>
      <c r="AK1142" s="175"/>
      <c r="AL1142" s="175"/>
      <c r="AM1142" s="175"/>
      <c r="AN1142" s="175"/>
      <c r="AO1142" s="175"/>
      <c r="AP1142" s="175"/>
      <c r="AQ1142" s="175"/>
      <c r="AR1142" s="175"/>
    </row>
    <row r="1143" spans="1:44" ht="112.2" hidden="1" x14ac:dyDescent="0.3">
      <c r="A1143" s="175"/>
      <c r="B1143" s="185" t="s">
        <v>4636</v>
      </c>
      <c r="C1143" s="182"/>
      <c r="D1143" s="183">
        <v>163.21</v>
      </c>
      <c r="E1143" s="184">
        <v>163.21</v>
      </c>
      <c r="F1143" s="186" t="s">
        <v>2949</v>
      </c>
      <c r="G1143" s="181" t="s">
        <v>2612</v>
      </c>
      <c r="H1143" s="182" t="s">
        <v>2412</v>
      </c>
      <c r="I1143" s="175"/>
      <c r="J1143" s="175"/>
      <c r="K1143" s="175"/>
      <c r="L1143" s="175"/>
      <c r="M1143" s="175"/>
      <c r="N1143" s="175"/>
      <c r="O1143" s="175"/>
      <c r="P1143" s="175"/>
      <c r="Q1143" s="175"/>
      <c r="R1143" s="175"/>
      <c r="S1143" s="175"/>
      <c r="T1143" s="175"/>
      <c r="U1143" s="175"/>
      <c r="V1143" s="175"/>
      <c r="W1143" s="175"/>
      <c r="X1143" s="175"/>
      <c r="Y1143" s="175"/>
      <c r="Z1143" s="175"/>
      <c r="AA1143" s="175"/>
      <c r="AB1143" s="175"/>
      <c r="AC1143" s="175"/>
      <c r="AD1143" s="175"/>
      <c r="AE1143" s="175"/>
      <c r="AF1143" s="175"/>
      <c r="AG1143" s="175"/>
      <c r="AH1143" s="175"/>
      <c r="AI1143" s="175"/>
      <c r="AJ1143" s="175"/>
      <c r="AK1143" s="175"/>
      <c r="AL1143" s="175"/>
      <c r="AM1143" s="175"/>
      <c r="AN1143" s="175"/>
      <c r="AO1143" s="175"/>
      <c r="AP1143" s="175"/>
      <c r="AQ1143" s="175"/>
      <c r="AR1143" s="175"/>
    </row>
    <row r="1144" spans="1:44" ht="112.2" hidden="1" x14ac:dyDescent="0.3">
      <c r="A1144" s="175"/>
      <c r="B1144" s="186" t="s">
        <v>2949</v>
      </c>
      <c r="C1144" s="187"/>
      <c r="D1144" s="183">
        <v>163.21</v>
      </c>
      <c r="E1144" s="184">
        <v>163.21</v>
      </c>
      <c r="F1144" s="181" t="s">
        <v>2612</v>
      </c>
      <c r="G1144" s="185" t="s">
        <v>4636</v>
      </c>
      <c r="H1144" s="182"/>
      <c r="I1144" s="175"/>
      <c r="J1144" s="175"/>
      <c r="K1144" s="175"/>
      <c r="L1144" s="175"/>
      <c r="M1144" s="175"/>
      <c r="N1144" s="175"/>
      <c r="O1144" s="175"/>
      <c r="P1144" s="175"/>
      <c r="Q1144" s="175"/>
      <c r="R1144" s="175"/>
      <c r="S1144" s="175"/>
      <c r="T1144" s="175"/>
      <c r="U1144" s="175"/>
      <c r="V1144" s="175"/>
      <c r="W1144" s="175"/>
      <c r="X1144" s="175"/>
      <c r="Y1144" s="175"/>
      <c r="Z1144" s="175"/>
      <c r="AA1144" s="175"/>
      <c r="AB1144" s="175"/>
      <c r="AC1144" s="175"/>
      <c r="AD1144" s="175"/>
      <c r="AE1144" s="175"/>
      <c r="AF1144" s="175"/>
      <c r="AG1144" s="175"/>
      <c r="AH1144" s="175"/>
      <c r="AI1144" s="175"/>
      <c r="AJ1144" s="175"/>
      <c r="AK1144" s="175"/>
      <c r="AL1144" s="175"/>
      <c r="AM1144" s="175"/>
      <c r="AN1144" s="175"/>
      <c r="AO1144" s="175"/>
      <c r="AP1144" s="175"/>
      <c r="AQ1144" s="175"/>
      <c r="AR1144" s="175"/>
    </row>
    <row r="1145" spans="1:44" ht="102" x14ac:dyDescent="0.3">
      <c r="A1145" s="175"/>
      <c r="B1145" s="181" t="s">
        <v>2612</v>
      </c>
      <c r="C1145" s="182" t="s">
        <v>2412</v>
      </c>
      <c r="D1145" s="183">
        <v>266.29000000000002</v>
      </c>
      <c r="E1145" s="184">
        <v>266.29000000000002</v>
      </c>
      <c r="F1145" s="185" t="s">
        <v>4636</v>
      </c>
      <c r="G1145" s="186" t="s">
        <v>3869</v>
      </c>
      <c r="H1145" s="187"/>
      <c r="I1145" s="175"/>
      <c r="J1145" s="175"/>
      <c r="K1145" s="175"/>
      <c r="L1145" s="175"/>
      <c r="M1145" s="175"/>
      <c r="N1145" s="175"/>
      <c r="O1145" s="175"/>
      <c r="P1145" s="175"/>
      <c r="Q1145" s="175"/>
      <c r="R1145" s="175"/>
      <c r="S1145" s="175"/>
      <c r="T1145" s="175"/>
      <c r="U1145" s="175"/>
      <c r="V1145" s="175"/>
      <c r="W1145" s="175"/>
      <c r="X1145" s="175"/>
      <c r="Y1145" s="175"/>
      <c r="Z1145" s="175"/>
      <c r="AA1145" s="175"/>
      <c r="AB1145" s="175"/>
      <c r="AC1145" s="175"/>
      <c r="AD1145" s="175"/>
      <c r="AE1145" s="175"/>
      <c r="AF1145" s="175"/>
      <c r="AG1145" s="175"/>
      <c r="AH1145" s="175"/>
      <c r="AI1145" s="175"/>
      <c r="AJ1145" s="175"/>
      <c r="AK1145" s="175"/>
      <c r="AL1145" s="175"/>
      <c r="AM1145" s="175"/>
      <c r="AN1145" s="175"/>
      <c r="AO1145" s="175"/>
      <c r="AP1145" s="175"/>
      <c r="AQ1145" s="175"/>
      <c r="AR1145" s="175"/>
    </row>
    <row r="1146" spans="1:44" ht="102" hidden="1" x14ac:dyDescent="0.3">
      <c r="A1146" s="175"/>
      <c r="B1146" s="185" t="s">
        <v>4636</v>
      </c>
      <c r="C1146" s="182"/>
      <c r="D1146" s="183">
        <v>266.29000000000002</v>
      </c>
      <c r="E1146" s="184">
        <v>266.29000000000002</v>
      </c>
      <c r="F1146" s="186" t="s">
        <v>3869</v>
      </c>
      <c r="G1146" s="181" t="s">
        <v>2000</v>
      </c>
      <c r="H1146" s="182" t="s">
        <v>2001</v>
      </c>
      <c r="I1146" s="175"/>
      <c r="J1146" s="175"/>
      <c r="K1146" s="175"/>
      <c r="L1146" s="175"/>
      <c r="M1146" s="175"/>
      <c r="N1146" s="175"/>
      <c r="O1146" s="175"/>
      <c r="P1146" s="175"/>
      <c r="Q1146" s="175"/>
      <c r="R1146" s="175"/>
      <c r="S1146" s="175"/>
      <c r="T1146" s="175"/>
      <c r="U1146" s="175"/>
      <c r="V1146" s="175"/>
      <c r="W1146" s="175"/>
      <c r="X1146" s="175"/>
      <c r="Y1146" s="175"/>
      <c r="Z1146" s="175"/>
      <c r="AA1146" s="175"/>
      <c r="AB1146" s="175"/>
      <c r="AC1146" s="175"/>
      <c r="AD1146" s="175"/>
      <c r="AE1146" s="175"/>
      <c r="AF1146" s="175"/>
      <c r="AG1146" s="175"/>
      <c r="AH1146" s="175"/>
      <c r="AI1146" s="175"/>
      <c r="AJ1146" s="175"/>
      <c r="AK1146" s="175"/>
      <c r="AL1146" s="175"/>
      <c r="AM1146" s="175"/>
      <c r="AN1146" s="175"/>
      <c r="AO1146" s="175"/>
      <c r="AP1146" s="175"/>
      <c r="AQ1146" s="175"/>
      <c r="AR1146" s="175"/>
    </row>
    <row r="1147" spans="1:44" ht="102" hidden="1" x14ac:dyDescent="0.3">
      <c r="A1147" s="175"/>
      <c r="B1147" s="186" t="s">
        <v>3869</v>
      </c>
      <c r="C1147" s="187"/>
      <c r="D1147" s="183">
        <v>266.29000000000002</v>
      </c>
      <c r="E1147" s="184">
        <v>266.29000000000002</v>
      </c>
      <c r="F1147" s="181" t="s">
        <v>2000</v>
      </c>
      <c r="G1147" s="185" t="s">
        <v>4636</v>
      </c>
      <c r="H1147" s="182"/>
      <c r="I1147" s="175"/>
      <c r="J1147" s="175"/>
      <c r="K1147" s="175"/>
      <c r="L1147" s="175"/>
      <c r="M1147" s="175"/>
      <c r="N1147" s="175"/>
      <c r="O1147" s="175"/>
      <c r="P1147" s="175"/>
      <c r="Q1147" s="175"/>
      <c r="R1147" s="175"/>
      <c r="S1147" s="175"/>
      <c r="T1147" s="175"/>
      <c r="U1147" s="175"/>
      <c r="V1147" s="175"/>
      <c r="W1147" s="175"/>
      <c r="X1147" s="175"/>
      <c r="Y1147" s="175"/>
      <c r="Z1147" s="175"/>
      <c r="AA1147" s="175"/>
      <c r="AB1147" s="175"/>
      <c r="AC1147" s="175"/>
      <c r="AD1147" s="175"/>
      <c r="AE1147" s="175"/>
      <c r="AF1147" s="175"/>
      <c r="AG1147" s="175"/>
      <c r="AH1147" s="175"/>
      <c r="AI1147" s="175"/>
      <c r="AJ1147" s="175"/>
      <c r="AK1147" s="175"/>
      <c r="AL1147" s="175"/>
      <c r="AM1147" s="175"/>
      <c r="AN1147" s="175"/>
      <c r="AO1147" s="175"/>
      <c r="AP1147" s="175"/>
      <c r="AQ1147" s="175"/>
      <c r="AR1147" s="175"/>
    </row>
    <row r="1148" spans="1:44" ht="102" x14ac:dyDescent="0.3">
      <c r="A1148" s="175"/>
      <c r="B1148" s="181" t="s">
        <v>2000</v>
      </c>
      <c r="C1148" s="182" t="s">
        <v>2001</v>
      </c>
      <c r="D1148" s="183">
        <v>257.7</v>
      </c>
      <c r="E1148" s="184">
        <v>257.7</v>
      </c>
      <c r="F1148" s="185" t="s">
        <v>4636</v>
      </c>
      <c r="G1148" s="186" t="s">
        <v>3079</v>
      </c>
      <c r="H1148" s="187"/>
      <c r="I1148" s="175"/>
      <c r="J1148" s="175"/>
      <c r="K1148" s="175"/>
      <c r="L1148" s="175"/>
      <c r="M1148" s="175"/>
      <c r="N1148" s="175"/>
      <c r="O1148" s="175"/>
      <c r="P1148" s="175"/>
      <c r="Q1148" s="175"/>
      <c r="R1148" s="175"/>
      <c r="S1148" s="175"/>
      <c r="T1148" s="175"/>
      <c r="U1148" s="175"/>
      <c r="V1148" s="175"/>
      <c r="W1148" s="175"/>
      <c r="X1148" s="175"/>
      <c r="Y1148" s="175"/>
      <c r="Z1148" s="175"/>
      <c r="AA1148" s="175"/>
      <c r="AB1148" s="175"/>
      <c r="AC1148" s="175"/>
      <c r="AD1148" s="175"/>
      <c r="AE1148" s="175"/>
      <c r="AF1148" s="175"/>
      <c r="AG1148" s="175"/>
      <c r="AH1148" s="175"/>
      <c r="AI1148" s="175"/>
      <c r="AJ1148" s="175"/>
      <c r="AK1148" s="175"/>
      <c r="AL1148" s="175"/>
      <c r="AM1148" s="175"/>
      <c r="AN1148" s="175"/>
      <c r="AO1148" s="175"/>
      <c r="AP1148" s="175"/>
      <c r="AQ1148" s="175"/>
      <c r="AR1148" s="175"/>
    </row>
    <row r="1149" spans="1:44" ht="102" hidden="1" x14ac:dyDescent="0.3">
      <c r="A1149" s="175"/>
      <c r="B1149" s="185" t="s">
        <v>4636</v>
      </c>
      <c r="C1149" s="182"/>
      <c r="D1149" s="183">
        <v>257.7</v>
      </c>
      <c r="E1149" s="184">
        <v>257.7</v>
      </c>
      <c r="F1149" s="186" t="s">
        <v>3079</v>
      </c>
      <c r="G1149" s="181" t="s">
        <v>859</v>
      </c>
      <c r="H1149" s="182" t="s">
        <v>860</v>
      </c>
      <c r="I1149" s="175"/>
      <c r="J1149" s="175"/>
      <c r="K1149" s="175"/>
      <c r="L1149" s="175"/>
      <c r="M1149" s="175"/>
      <c r="N1149" s="175"/>
      <c r="O1149" s="175"/>
      <c r="P1149" s="175"/>
      <c r="Q1149" s="175"/>
      <c r="R1149" s="175"/>
      <c r="S1149" s="175"/>
      <c r="T1149" s="175"/>
      <c r="U1149" s="175"/>
      <c r="V1149" s="175"/>
      <c r="W1149" s="175"/>
      <c r="X1149" s="175"/>
      <c r="Y1149" s="175"/>
      <c r="Z1149" s="175"/>
      <c r="AA1149" s="175"/>
      <c r="AB1149" s="175"/>
      <c r="AC1149" s="175"/>
      <c r="AD1149" s="175"/>
      <c r="AE1149" s="175"/>
      <c r="AF1149" s="175"/>
      <c r="AG1149" s="175"/>
      <c r="AH1149" s="175"/>
      <c r="AI1149" s="175"/>
      <c r="AJ1149" s="175"/>
      <c r="AK1149" s="175"/>
      <c r="AL1149" s="175"/>
      <c r="AM1149" s="175"/>
      <c r="AN1149" s="175"/>
      <c r="AO1149" s="175"/>
      <c r="AP1149" s="175"/>
      <c r="AQ1149" s="175"/>
      <c r="AR1149" s="175"/>
    </row>
    <row r="1150" spans="1:44" ht="102" hidden="1" x14ac:dyDescent="0.3">
      <c r="A1150" s="175"/>
      <c r="B1150" s="186" t="s">
        <v>3079</v>
      </c>
      <c r="C1150" s="187"/>
      <c r="D1150" s="183">
        <v>257.7</v>
      </c>
      <c r="E1150" s="184">
        <v>257.7</v>
      </c>
      <c r="F1150" s="181" t="s">
        <v>859</v>
      </c>
      <c r="G1150" s="185" t="s">
        <v>4636</v>
      </c>
      <c r="H1150" s="182"/>
      <c r="I1150" s="175"/>
      <c r="J1150" s="175"/>
      <c r="K1150" s="175"/>
      <c r="L1150" s="175"/>
      <c r="M1150" s="175"/>
      <c r="N1150" s="175"/>
      <c r="O1150" s="175"/>
      <c r="P1150" s="175"/>
      <c r="Q1150" s="175"/>
      <c r="R1150" s="175"/>
      <c r="S1150" s="175"/>
      <c r="T1150" s="175"/>
      <c r="U1150" s="175"/>
      <c r="V1150" s="175"/>
      <c r="W1150" s="175"/>
      <c r="X1150" s="175"/>
      <c r="Y1150" s="175"/>
      <c r="Z1150" s="175"/>
      <c r="AA1150" s="175"/>
      <c r="AB1150" s="175"/>
      <c r="AC1150" s="175"/>
      <c r="AD1150" s="175"/>
      <c r="AE1150" s="175"/>
      <c r="AF1150" s="175"/>
      <c r="AG1150" s="175"/>
      <c r="AH1150" s="175"/>
      <c r="AI1150" s="175"/>
      <c r="AJ1150" s="175"/>
      <c r="AK1150" s="175"/>
      <c r="AL1150" s="175"/>
      <c r="AM1150" s="175"/>
      <c r="AN1150" s="175"/>
      <c r="AO1150" s="175"/>
      <c r="AP1150" s="175"/>
      <c r="AQ1150" s="175"/>
      <c r="AR1150" s="175"/>
    </row>
    <row r="1151" spans="1:44" ht="102" x14ac:dyDescent="0.3">
      <c r="A1151" s="175"/>
      <c r="B1151" s="181" t="s">
        <v>859</v>
      </c>
      <c r="C1151" s="182" t="s">
        <v>860</v>
      </c>
      <c r="D1151" s="183">
        <v>270.58</v>
      </c>
      <c r="E1151" s="184">
        <v>270.58</v>
      </c>
      <c r="F1151" s="185" t="s">
        <v>4636</v>
      </c>
      <c r="G1151" s="186" t="s">
        <v>3080</v>
      </c>
      <c r="H1151" s="187"/>
      <c r="I1151" s="175"/>
      <c r="J1151" s="175"/>
      <c r="K1151" s="175"/>
      <c r="L1151" s="175"/>
      <c r="M1151" s="175"/>
      <c r="N1151" s="175"/>
      <c r="O1151" s="175"/>
      <c r="P1151" s="175"/>
      <c r="Q1151" s="175"/>
      <c r="R1151" s="175"/>
      <c r="S1151" s="175"/>
      <c r="T1151" s="175"/>
      <c r="U1151" s="175"/>
      <c r="V1151" s="175"/>
      <c r="W1151" s="175"/>
      <c r="X1151" s="175"/>
      <c r="Y1151" s="175"/>
      <c r="Z1151" s="175"/>
      <c r="AA1151" s="175"/>
      <c r="AB1151" s="175"/>
      <c r="AC1151" s="175"/>
      <c r="AD1151" s="175"/>
      <c r="AE1151" s="175"/>
      <c r="AF1151" s="175"/>
      <c r="AG1151" s="175"/>
      <c r="AH1151" s="175"/>
      <c r="AI1151" s="175"/>
      <c r="AJ1151" s="175"/>
      <c r="AK1151" s="175"/>
      <c r="AL1151" s="175"/>
      <c r="AM1151" s="175"/>
      <c r="AN1151" s="175"/>
      <c r="AO1151" s="175"/>
      <c r="AP1151" s="175"/>
      <c r="AQ1151" s="175"/>
      <c r="AR1151" s="175"/>
    </row>
    <row r="1152" spans="1:44" ht="102" hidden="1" x14ac:dyDescent="0.3">
      <c r="A1152" s="175"/>
      <c r="B1152" s="185" t="s">
        <v>4636</v>
      </c>
      <c r="C1152" s="182"/>
      <c r="D1152" s="183">
        <v>270.58</v>
      </c>
      <c r="E1152" s="184">
        <v>270.58</v>
      </c>
      <c r="F1152" s="186" t="s">
        <v>3080</v>
      </c>
      <c r="G1152" s="181" t="s">
        <v>1779</v>
      </c>
      <c r="H1152" s="182" t="s">
        <v>1780</v>
      </c>
      <c r="I1152" s="175"/>
      <c r="J1152" s="175"/>
      <c r="K1152" s="175"/>
      <c r="L1152" s="175"/>
      <c r="M1152" s="175"/>
      <c r="N1152" s="175"/>
      <c r="O1152" s="175"/>
      <c r="P1152" s="175"/>
      <c r="Q1152" s="175"/>
      <c r="R1152" s="175"/>
      <c r="S1152" s="175"/>
      <c r="T1152" s="175"/>
      <c r="U1152" s="175"/>
      <c r="V1152" s="175"/>
      <c r="W1152" s="175"/>
      <c r="X1152" s="175"/>
      <c r="Y1152" s="175"/>
      <c r="Z1152" s="175"/>
      <c r="AA1152" s="175"/>
      <c r="AB1152" s="175"/>
      <c r="AC1152" s="175"/>
      <c r="AD1152" s="175"/>
      <c r="AE1152" s="175"/>
      <c r="AF1152" s="175"/>
      <c r="AG1152" s="175"/>
      <c r="AH1152" s="175"/>
      <c r="AI1152" s="175"/>
      <c r="AJ1152" s="175"/>
      <c r="AK1152" s="175"/>
      <c r="AL1152" s="175"/>
      <c r="AM1152" s="175"/>
      <c r="AN1152" s="175"/>
      <c r="AO1152" s="175"/>
      <c r="AP1152" s="175"/>
      <c r="AQ1152" s="175"/>
      <c r="AR1152" s="175"/>
    </row>
    <row r="1153" spans="1:44" ht="102" hidden="1" x14ac:dyDescent="0.3">
      <c r="A1153" s="175"/>
      <c r="B1153" s="186" t="s">
        <v>3080</v>
      </c>
      <c r="C1153" s="187"/>
      <c r="D1153" s="183">
        <v>270.58</v>
      </c>
      <c r="E1153" s="184">
        <v>270.58</v>
      </c>
      <c r="F1153" s="181" t="s">
        <v>1779</v>
      </c>
      <c r="G1153" s="185" t="s">
        <v>4636</v>
      </c>
      <c r="H1153" s="182"/>
      <c r="I1153" s="175"/>
      <c r="J1153" s="175"/>
      <c r="K1153" s="175"/>
      <c r="L1153" s="175"/>
      <c r="M1153" s="175"/>
      <c r="N1153" s="175"/>
      <c r="O1153" s="175"/>
      <c r="P1153" s="175"/>
      <c r="Q1153" s="175"/>
      <c r="R1153" s="175"/>
      <c r="S1153" s="175"/>
      <c r="T1153" s="175"/>
      <c r="U1153" s="175"/>
      <c r="V1153" s="175"/>
      <c r="W1153" s="175"/>
      <c r="X1153" s="175"/>
      <c r="Y1153" s="175"/>
      <c r="Z1153" s="175"/>
      <c r="AA1153" s="175"/>
      <c r="AB1153" s="175"/>
      <c r="AC1153" s="175"/>
      <c r="AD1153" s="175"/>
      <c r="AE1153" s="175"/>
      <c r="AF1153" s="175"/>
      <c r="AG1153" s="175"/>
      <c r="AH1153" s="175"/>
      <c r="AI1153" s="175"/>
      <c r="AJ1153" s="175"/>
      <c r="AK1153" s="175"/>
      <c r="AL1153" s="175"/>
      <c r="AM1153" s="175"/>
      <c r="AN1153" s="175"/>
      <c r="AO1153" s="175"/>
      <c r="AP1153" s="175"/>
      <c r="AQ1153" s="175"/>
      <c r="AR1153" s="175"/>
    </row>
    <row r="1154" spans="1:44" ht="102" x14ac:dyDescent="0.3">
      <c r="A1154" s="175"/>
      <c r="B1154" s="181" t="s">
        <v>1779</v>
      </c>
      <c r="C1154" s="182" t="s">
        <v>1780</v>
      </c>
      <c r="D1154" s="183">
        <v>206.16</v>
      </c>
      <c r="E1154" s="184">
        <v>206.16</v>
      </c>
      <c r="F1154" s="185" t="s">
        <v>4636</v>
      </c>
      <c r="G1154" s="186" t="s">
        <v>3081</v>
      </c>
      <c r="H1154" s="187"/>
      <c r="I1154" s="175"/>
      <c r="J1154" s="175"/>
      <c r="K1154" s="175"/>
      <c r="L1154" s="175"/>
      <c r="M1154" s="175"/>
      <c r="N1154" s="175"/>
      <c r="O1154" s="175"/>
      <c r="P1154" s="175"/>
      <c r="Q1154" s="175"/>
      <c r="R1154" s="175"/>
      <c r="S1154" s="175"/>
      <c r="T1154" s="175"/>
      <c r="U1154" s="175"/>
      <c r="V1154" s="175"/>
      <c r="W1154" s="175"/>
      <c r="X1154" s="175"/>
      <c r="Y1154" s="175"/>
      <c r="Z1154" s="175"/>
      <c r="AA1154" s="175"/>
      <c r="AB1154" s="175"/>
      <c r="AC1154" s="175"/>
      <c r="AD1154" s="175"/>
      <c r="AE1154" s="175"/>
      <c r="AF1154" s="175"/>
      <c r="AG1154" s="175"/>
      <c r="AH1154" s="175"/>
      <c r="AI1154" s="175"/>
      <c r="AJ1154" s="175"/>
      <c r="AK1154" s="175"/>
      <c r="AL1154" s="175"/>
      <c r="AM1154" s="175"/>
      <c r="AN1154" s="175"/>
      <c r="AO1154" s="175"/>
      <c r="AP1154" s="175"/>
      <c r="AQ1154" s="175"/>
      <c r="AR1154" s="175"/>
    </row>
    <row r="1155" spans="1:44" ht="102" hidden="1" x14ac:dyDescent="0.3">
      <c r="A1155" s="175"/>
      <c r="B1155" s="185" t="s">
        <v>4636</v>
      </c>
      <c r="C1155" s="182"/>
      <c r="D1155" s="183">
        <v>206.16</v>
      </c>
      <c r="E1155" s="184">
        <v>206.16</v>
      </c>
      <c r="F1155" s="186" t="s">
        <v>3081</v>
      </c>
      <c r="G1155" s="181" t="s">
        <v>2277</v>
      </c>
      <c r="H1155" s="182" t="s">
        <v>2278</v>
      </c>
      <c r="I1155" s="175"/>
      <c r="J1155" s="175"/>
      <c r="K1155" s="175"/>
      <c r="L1155" s="175"/>
      <c r="M1155" s="175"/>
      <c r="N1155" s="175"/>
      <c r="O1155" s="175"/>
      <c r="P1155" s="175"/>
      <c r="Q1155" s="175"/>
      <c r="R1155" s="175"/>
      <c r="S1155" s="175"/>
      <c r="T1155" s="175"/>
      <c r="U1155" s="175"/>
      <c r="V1155" s="175"/>
      <c r="W1155" s="175"/>
      <c r="X1155" s="175"/>
      <c r="Y1155" s="175"/>
      <c r="Z1155" s="175"/>
      <c r="AA1155" s="175"/>
      <c r="AB1155" s="175"/>
      <c r="AC1155" s="175"/>
      <c r="AD1155" s="175"/>
      <c r="AE1155" s="175"/>
      <c r="AF1155" s="175"/>
      <c r="AG1155" s="175"/>
      <c r="AH1155" s="175"/>
      <c r="AI1155" s="175"/>
      <c r="AJ1155" s="175"/>
      <c r="AK1155" s="175"/>
      <c r="AL1155" s="175"/>
      <c r="AM1155" s="175"/>
      <c r="AN1155" s="175"/>
      <c r="AO1155" s="175"/>
      <c r="AP1155" s="175"/>
      <c r="AQ1155" s="175"/>
      <c r="AR1155" s="175"/>
    </row>
    <row r="1156" spans="1:44" ht="102" hidden="1" x14ac:dyDescent="0.3">
      <c r="A1156" s="175"/>
      <c r="B1156" s="186" t="s">
        <v>3081</v>
      </c>
      <c r="C1156" s="187"/>
      <c r="D1156" s="183">
        <v>206.16</v>
      </c>
      <c r="E1156" s="184">
        <v>206.16</v>
      </c>
      <c r="F1156" s="181" t="s">
        <v>2277</v>
      </c>
      <c r="G1156" s="185" t="s">
        <v>4636</v>
      </c>
      <c r="H1156" s="182"/>
      <c r="I1156" s="175"/>
      <c r="J1156" s="175"/>
      <c r="K1156" s="175"/>
      <c r="L1156" s="175"/>
      <c r="M1156" s="175"/>
      <c r="N1156" s="175"/>
      <c r="O1156" s="175"/>
      <c r="P1156" s="175"/>
      <c r="Q1156" s="175"/>
      <c r="R1156" s="175"/>
      <c r="S1156" s="175"/>
      <c r="T1156" s="175"/>
      <c r="U1156" s="175"/>
      <c r="V1156" s="175"/>
      <c r="W1156" s="175"/>
      <c r="X1156" s="175"/>
      <c r="Y1156" s="175"/>
      <c r="Z1156" s="175"/>
      <c r="AA1156" s="175"/>
      <c r="AB1156" s="175"/>
      <c r="AC1156" s="175"/>
      <c r="AD1156" s="175"/>
      <c r="AE1156" s="175"/>
      <c r="AF1156" s="175"/>
      <c r="AG1156" s="175"/>
      <c r="AH1156" s="175"/>
      <c r="AI1156" s="175"/>
      <c r="AJ1156" s="175"/>
      <c r="AK1156" s="175"/>
      <c r="AL1156" s="175"/>
      <c r="AM1156" s="175"/>
      <c r="AN1156" s="175"/>
      <c r="AO1156" s="175"/>
      <c r="AP1156" s="175"/>
      <c r="AQ1156" s="175"/>
      <c r="AR1156" s="175"/>
    </row>
    <row r="1157" spans="1:44" ht="102" x14ac:dyDescent="0.3">
      <c r="A1157" s="175"/>
      <c r="B1157" s="181" t="s">
        <v>2277</v>
      </c>
      <c r="C1157" s="182" t="s">
        <v>2278</v>
      </c>
      <c r="D1157" s="183">
        <v>184.68</v>
      </c>
      <c r="E1157" s="184">
        <v>184.68</v>
      </c>
      <c r="F1157" s="185" t="s">
        <v>4636</v>
      </c>
      <c r="G1157" s="186" t="s">
        <v>3082</v>
      </c>
      <c r="H1157" s="187"/>
      <c r="I1157" s="175"/>
      <c r="J1157" s="175"/>
      <c r="K1157" s="175"/>
      <c r="L1157" s="175"/>
      <c r="M1157" s="175"/>
      <c r="N1157" s="175"/>
      <c r="O1157" s="175"/>
      <c r="P1157" s="175"/>
      <c r="Q1157" s="175"/>
      <c r="R1157" s="175"/>
      <c r="S1157" s="175"/>
      <c r="T1157" s="175"/>
      <c r="U1157" s="175"/>
      <c r="V1157" s="175"/>
      <c r="W1157" s="175"/>
      <c r="X1157" s="175"/>
      <c r="Y1157" s="175"/>
      <c r="Z1157" s="175"/>
      <c r="AA1157" s="175"/>
      <c r="AB1157" s="175"/>
      <c r="AC1157" s="175"/>
      <c r="AD1157" s="175"/>
      <c r="AE1157" s="175"/>
      <c r="AF1157" s="175"/>
      <c r="AG1157" s="175"/>
      <c r="AH1157" s="175"/>
      <c r="AI1157" s="175"/>
      <c r="AJ1157" s="175"/>
      <c r="AK1157" s="175"/>
      <c r="AL1157" s="175"/>
      <c r="AM1157" s="175"/>
      <c r="AN1157" s="175"/>
      <c r="AO1157" s="175"/>
      <c r="AP1157" s="175"/>
      <c r="AQ1157" s="175"/>
      <c r="AR1157" s="175"/>
    </row>
    <row r="1158" spans="1:44" ht="102" hidden="1" x14ac:dyDescent="0.3">
      <c r="A1158" s="175"/>
      <c r="B1158" s="185" t="s">
        <v>4636</v>
      </c>
      <c r="C1158" s="182"/>
      <c r="D1158" s="183">
        <v>184.68</v>
      </c>
      <c r="E1158" s="184">
        <v>184.68</v>
      </c>
      <c r="F1158" s="186" t="s">
        <v>3082</v>
      </c>
      <c r="G1158" s="181" t="s">
        <v>2014</v>
      </c>
      <c r="H1158" s="182" t="s">
        <v>2015</v>
      </c>
      <c r="I1158" s="175"/>
      <c r="J1158" s="175"/>
      <c r="K1158" s="175"/>
      <c r="L1158" s="175"/>
      <c r="M1158" s="175"/>
      <c r="N1158" s="175"/>
      <c r="O1158" s="175"/>
      <c r="P1158" s="175"/>
      <c r="Q1158" s="175"/>
      <c r="R1158" s="175"/>
      <c r="S1158" s="175"/>
      <c r="T1158" s="175"/>
      <c r="U1158" s="175"/>
      <c r="V1158" s="175"/>
      <c r="W1158" s="175"/>
      <c r="X1158" s="175"/>
      <c r="Y1158" s="175"/>
      <c r="Z1158" s="175"/>
      <c r="AA1158" s="175"/>
      <c r="AB1158" s="175"/>
      <c r="AC1158" s="175"/>
      <c r="AD1158" s="175"/>
      <c r="AE1158" s="175"/>
      <c r="AF1158" s="175"/>
      <c r="AG1158" s="175"/>
      <c r="AH1158" s="175"/>
      <c r="AI1158" s="175"/>
      <c r="AJ1158" s="175"/>
      <c r="AK1158" s="175"/>
      <c r="AL1158" s="175"/>
      <c r="AM1158" s="175"/>
      <c r="AN1158" s="175"/>
      <c r="AO1158" s="175"/>
      <c r="AP1158" s="175"/>
      <c r="AQ1158" s="175"/>
      <c r="AR1158" s="175"/>
    </row>
    <row r="1159" spans="1:44" ht="102" hidden="1" x14ac:dyDescent="0.3">
      <c r="A1159" s="175"/>
      <c r="B1159" s="186" t="s">
        <v>3082</v>
      </c>
      <c r="C1159" s="187"/>
      <c r="D1159" s="183">
        <v>184.68</v>
      </c>
      <c r="E1159" s="184">
        <v>184.68</v>
      </c>
      <c r="F1159" s="181" t="s">
        <v>2014</v>
      </c>
      <c r="G1159" s="185" t="s">
        <v>4636</v>
      </c>
      <c r="H1159" s="182"/>
      <c r="I1159" s="175"/>
      <c r="J1159" s="175"/>
      <c r="K1159" s="175"/>
      <c r="L1159" s="175"/>
      <c r="M1159" s="175"/>
      <c r="N1159" s="175"/>
      <c r="O1159" s="175"/>
      <c r="P1159" s="175"/>
      <c r="Q1159" s="175"/>
      <c r="R1159" s="175"/>
      <c r="S1159" s="175"/>
      <c r="T1159" s="175"/>
      <c r="U1159" s="175"/>
      <c r="V1159" s="175"/>
      <c r="W1159" s="175"/>
      <c r="X1159" s="175"/>
      <c r="Y1159" s="175"/>
      <c r="Z1159" s="175"/>
      <c r="AA1159" s="175"/>
      <c r="AB1159" s="175"/>
      <c r="AC1159" s="175"/>
      <c r="AD1159" s="175"/>
      <c r="AE1159" s="175"/>
      <c r="AF1159" s="175"/>
      <c r="AG1159" s="175"/>
      <c r="AH1159" s="175"/>
      <c r="AI1159" s="175"/>
      <c r="AJ1159" s="175"/>
      <c r="AK1159" s="175"/>
      <c r="AL1159" s="175"/>
      <c r="AM1159" s="175"/>
      <c r="AN1159" s="175"/>
      <c r="AO1159" s="175"/>
      <c r="AP1159" s="175"/>
      <c r="AQ1159" s="175"/>
      <c r="AR1159" s="175"/>
    </row>
    <row r="1160" spans="1:44" ht="102" x14ac:dyDescent="0.3">
      <c r="A1160" s="175"/>
      <c r="B1160" s="181" t="s">
        <v>2014</v>
      </c>
      <c r="C1160" s="182" t="s">
        <v>2015</v>
      </c>
      <c r="D1160" s="183">
        <v>154.62</v>
      </c>
      <c r="E1160" s="184">
        <v>154.62</v>
      </c>
      <c r="F1160" s="185" t="s">
        <v>4636</v>
      </c>
      <c r="G1160" s="186" t="s">
        <v>3083</v>
      </c>
      <c r="H1160" s="187"/>
      <c r="I1160" s="175"/>
      <c r="J1160" s="175"/>
      <c r="K1160" s="175"/>
      <c r="L1160" s="175"/>
      <c r="M1160" s="175"/>
      <c r="N1160" s="175"/>
      <c r="O1160" s="175"/>
      <c r="P1160" s="175"/>
      <c r="Q1160" s="175"/>
      <c r="R1160" s="175"/>
      <c r="S1160" s="175"/>
      <c r="T1160" s="175"/>
      <c r="U1160" s="175"/>
      <c r="V1160" s="175"/>
      <c r="W1160" s="175"/>
      <c r="X1160" s="175"/>
      <c r="Y1160" s="175"/>
      <c r="Z1160" s="175"/>
      <c r="AA1160" s="175"/>
      <c r="AB1160" s="175"/>
      <c r="AC1160" s="175"/>
      <c r="AD1160" s="175"/>
      <c r="AE1160" s="175"/>
      <c r="AF1160" s="175"/>
      <c r="AG1160" s="175"/>
      <c r="AH1160" s="175"/>
      <c r="AI1160" s="175"/>
      <c r="AJ1160" s="175"/>
      <c r="AK1160" s="175"/>
      <c r="AL1160" s="175"/>
      <c r="AM1160" s="175"/>
      <c r="AN1160" s="175"/>
      <c r="AO1160" s="175"/>
      <c r="AP1160" s="175"/>
      <c r="AQ1160" s="175"/>
      <c r="AR1160" s="175"/>
    </row>
    <row r="1161" spans="1:44" ht="102" hidden="1" x14ac:dyDescent="0.3">
      <c r="A1161" s="175"/>
      <c r="B1161" s="185" t="s">
        <v>4636</v>
      </c>
      <c r="C1161" s="182"/>
      <c r="D1161" s="183">
        <v>154.62</v>
      </c>
      <c r="E1161" s="184">
        <v>154.62</v>
      </c>
      <c r="F1161" s="186" t="s">
        <v>3083</v>
      </c>
      <c r="G1161" s="181" t="s">
        <v>1425</v>
      </c>
      <c r="H1161" s="182" t="s">
        <v>1426</v>
      </c>
      <c r="I1161" s="175"/>
      <c r="J1161" s="175"/>
      <c r="K1161" s="175"/>
      <c r="L1161" s="175"/>
      <c r="M1161" s="175"/>
      <c r="N1161" s="175"/>
      <c r="O1161" s="175"/>
      <c r="P1161" s="175"/>
      <c r="Q1161" s="175"/>
      <c r="R1161" s="175"/>
      <c r="S1161" s="175"/>
      <c r="T1161" s="175"/>
      <c r="U1161" s="175"/>
      <c r="V1161" s="175"/>
      <c r="W1161" s="175"/>
      <c r="X1161" s="175"/>
      <c r="Y1161" s="175"/>
      <c r="Z1161" s="175"/>
      <c r="AA1161" s="175"/>
      <c r="AB1161" s="175"/>
      <c r="AC1161" s="175"/>
      <c r="AD1161" s="175"/>
      <c r="AE1161" s="175"/>
      <c r="AF1161" s="175"/>
      <c r="AG1161" s="175"/>
      <c r="AH1161" s="175"/>
      <c r="AI1161" s="175"/>
      <c r="AJ1161" s="175"/>
      <c r="AK1161" s="175"/>
      <c r="AL1161" s="175"/>
      <c r="AM1161" s="175"/>
      <c r="AN1161" s="175"/>
      <c r="AO1161" s="175"/>
      <c r="AP1161" s="175"/>
      <c r="AQ1161" s="175"/>
      <c r="AR1161" s="175"/>
    </row>
    <row r="1162" spans="1:44" ht="102" hidden="1" x14ac:dyDescent="0.3">
      <c r="A1162" s="175"/>
      <c r="B1162" s="186" t="s">
        <v>3083</v>
      </c>
      <c r="C1162" s="187"/>
      <c r="D1162" s="183">
        <v>154.62</v>
      </c>
      <c r="E1162" s="184">
        <v>154.62</v>
      </c>
      <c r="F1162" s="181" t="s">
        <v>1425</v>
      </c>
      <c r="G1162" s="185" t="s">
        <v>4636</v>
      </c>
      <c r="H1162" s="182"/>
      <c r="I1162" s="175"/>
      <c r="J1162" s="175"/>
      <c r="K1162" s="175"/>
      <c r="L1162" s="175"/>
      <c r="M1162" s="175"/>
      <c r="N1162" s="175"/>
      <c r="O1162" s="175"/>
      <c r="P1162" s="175"/>
      <c r="Q1162" s="175"/>
      <c r="R1162" s="175"/>
      <c r="S1162" s="175"/>
      <c r="T1162" s="175"/>
      <c r="U1162" s="175"/>
      <c r="V1162" s="175"/>
      <c r="W1162" s="175"/>
      <c r="X1162" s="175"/>
      <c r="Y1162" s="175"/>
      <c r="Z1162" s="175"/>
      <c r="AA1162" s="175"/>
      <c r="AB1162" s="175"/>
      <c r="AC1162" s="175"/>
      <c r="AD1162" s="175"/>
      <c r="AE1162" s="175"/>
      <c r="AF1162" s="175"/>
      <c r="AG1162" s="175"/>
      <c r="AH1162" s="175"/>
      <c r="AI1162" s="175"/>
      <c r="AJ1162" s="175"/>
      <c r="AK1162" s="175"/>
      <c r="AL1162" s="175"/>
      <c r="AM1162" s="175"/>
      <c r="AN1162" s="175"/>
      <c r="AO1162" s="175"/>
      <c r="AP1162" s="175"/>
      <c r="AQ1162" s="175"/>
      <c r="AR1162" s="175"/>
    </row>
    <row r="1163" spans="1:44" ht="102" x14ac:dyDescent="0.3">
      <c r="A1163" s="175"/>
      <c r="B1163" s="181" t="s">
        <v>1425</v>
      </c>
      <c r="C1163" s="182" t="s">
        <v>1426</v>
      </c>
      <c r="D1163" s="183">
        <v>184.68</v>
      </c>
      <c r="E1163" s="184">
        <v>184.68</v>
      </c>
      <c r="F1163" s="185" t="s">
        <v>4636</v>
      </c>
      <c r="G1163" s="186" t="s">
        <v>3084</v>
      </c>
      <c r="H1163" s="187"/>
      <c r="I1163" s="175"/>
      <c r="J1163" s="175"/>
      <c r="K1163" s="175"/>
      <c r="L1163" s="175"/>
      <c r="M1163" s="175"/>
      <c r="N1163" s="175"/>
      <c r="O1163" s="175"/>
      <c r="P1163" s="175"/>
      <c r="Q1163" s="175"/>
      <c r="R1163" s="175"/>
      <c r="S1163" s="175"/>
      <c r="T1163" s="175"/>
      <c r="U1163" s="175"/>
      <c r="V1163" s="175"/>
      <c r="W1163" s="175"/>
      <c r="X1163" s="175"/>
      <c r="Y1163" s="175"/>
      <c r="Z1163" s="175"/>
      <c r="AA1163" s="175"/>
      <c r="AB1163" s="175"/>
      <c r="AC1163" s="175"/>
      <c r="AD1163" s="175"/>
      <c r="AE1163" s="175"/>
      <c r="AF1163" s="175"/>
      <c r="AG1163" s="175"/>
      <c r="AH1163" s="175"/>
      <c r="AI1163" s="175"/>
      <c r="AJ1163" s="175"/>
      <c r="AK1163" s="175"/>
      <c r="AL1163" s="175"/>
      <c r="AM1163" s="175"/>
      <c r="AN1163" s="175"/>
      <c r="AO1163" s="175"/>
      <c r="AP1163" s="175"/>
      <c r="AQ1163" s="175"/>
      <c r="AR1163" s="175"/>
    </row>
    <row r="1164" spans="1:44" ht="102" hidden="1" x14ac:dyDescent="0.3">
      <c r="A1164" s="175"/>
      <c r="B1164" s="185" t="s">
        <v>4636</v>
      </c>
      <c r="C1164" s="182"/>
      <c r="D1164" s="183">
        <v>184.68</v>
      </c>
      <c r="E1164" s="184">
        <v>184.68</v>
      </c>
      <c r="F1164" s="186" t="s">
        <v>3084</v>
      </c>
      <c r="G1164" s="181" t="s">
        <v>2582</v>
      </c>
      <c r="H1164" s="182" t="s">
        <v>1916</v>
      </c>
      <c r="I1164" s="175"/>
      <c r="J1164" s="175"/>
      <c r="K1164" s="175"/>
      <c r="L1164" s="175"/>
      <c r="M1164" s="175"/>
      <c r="N1164" s="175"/>
      <c r="O1164" s="175"/>
      <c r="P1164" s="175"/>
      <c r="Q1164" s="175"/>
      <c r="R1164" s="175"/>
      <c r="S1164" s="175"/>
      <c r="T1164" s="175"/>
      <c r="U1164" s="175"/>
      <c r="V1164" s="175"/>
      <c r="W1164" s="175"/>
      <c r="X1164" s="175"/>
      <c r="Y1164" s="175"/>
      <c r="Z1164" s="175"/>
      <c r="AA1164" s="175"/>
      <c r="AB1164" s="175"/>
      <c r="AC1164" s="175"/>
      <c r="AD1164" s="175"/>
      <c r="AE1164" s="175"/>
      <c r="AF1164" s="175"/>
      <c r="AG1164" s="175"/>
      <c r="AH1164" s="175"/>
      <c r="AI1164" s="175"/>
      <c r="AJ1164" s="175"/>
      <c r="AK1164" s="175"/>
      <c r="AL1164" s="175"/>
      <c r="AM1164" s="175"/>
      <c r="AN1164" s="175"/>
      <c r="AO1164" s="175"/>
      <c r="AP1164" s="175"/>
      <c r="AQ1164" s="175"/>
      <c r="AR1164" s="175"/>
    </row>
    <row r="1165" spans="1:44" ht="102" hidden="1" x14ac:dyDescent="0.3">
      <c r="A1165" s="175"/>
      <c r="B1165" s="186" t="s">
        <v>3084</v>
      </c>
      <c r="C1165" s="187"/>
      <c r="D1165" s="183">
        <v>184.68</v>
      </c>
      <c r="E1165" s="184">
        <v>184.68</v>
      </c>
      <c r="F1165" s="181" t="s">
        <v>2582</v>
      </c>
      <c r="G1165" s="185" t="s">
        <v>4636</v>
      </c>
      <c r="H1165" s="182"/>
      <c r="I1165" s="175"/>
      <c r="J1165" s="175"/>
      <c r="K1165" s="175"/>
      <c r="L1165" s="175"/>
      <c r="M1165" s="175"/>
      <c r="N1165" s="175"/>
      <c r="O1165" s="175"/>
      <c r="P1165" s="175"/>
      <c r="Q1165" s="175"/>
      <c r="R1165" s="175"/>
      <c r="S1165" s="175"/>
      <c r="T1165" s="175"/>
      <c r="U1165" s="175"/>
      <c r="V1165" s="175"/>
      <c r="W1165" s="175"/>
      <c r="X1165" s="175"/>
      <c r="Y1165" s="175"/>
      <c r="Z1165" s="175"/>
      <c r="AA1165" s="175"/>
      <c r="AB1165" s="175"/>
      <c r="AC1165" s="175"/>
      <c r="AD1165" s="175"/>
      <c r="AE1165" s="175"/>
      <c r="AF1165" s="175"/>
      <c r="AG1165" s="175"/>
      <c r="AH1165" s="175"/>
      <c r="AI1165" s="175"/>
      <c r="AJ1165" s="175"/>
      <c r="AK1165" s="175"/>
      <c r="AL1165" s="175"/>
      <c r="AM1165" s="175"/>
      <c r="AN1165" s="175"/>
      <c r="AO1165" s="175"/>
      <c r="AP1165" s="175"/>
      <c r="AQ1165" s="175"/>
      <c r="AR1165" s="175"/>
    </row>
    <row r="1166" spans="1:44" ht="102" x14ac:dyDescent="0.3">
      <c r="A1166" s="175"/>
      <c r="B1166" s="181" t="s">
        <v>2582</v>
      </c>
      <c r="C1166" s="182" t="s">
        <v>1916</v>
      </c>
      <c r="D1166" s="183">
        <v>197.57</v>
      </c>
      <c r="E1166" s="184">
        <v>197.57</v>
      </c>
      <c r="F1166" s="185" t="s">
        <v>4636</v>
      </c>
      <c r="G1166" s="186" t="s">
        <v>3874</v>
      </c>
      <c r="H1166" s="187"/>
      <c r="I1166" s="175"/>
      <c r="J1166" s="175"/>
      <c r="K1166" s="175"/>
      <c r="L1166" s="175"/>
      <c r="M1166" s="175"/>
      <c r="N1166" s="175"/>
      <c r="O1166" s="175"/>
      <c r="P1166" s="175"/>
      <c r="Q1166" s="175"/>
      <c r="R1166" s="175"/>
      <c r="S1166" s="175"/>
      <c r="T1166" s="175"/>
      <c r="U1166" s="175"/>
      <c r="V1166" s="175"/>
      <c r="W1166" s="175"/>
      <c r="X1166" s="175"/>
      <c r="Y1166" s="175"/>
      <c r="Z1166" s="175"/>
      <c r="AA1166" s="175"/>
      <c r="AB1166" s="175"/>
      <c r="AC1166" s="175"/>
      <c r="AD1166" s="175"/>
      <c r="AE1166" s="175"/>
      <c r="AF1166" s="175"/>
      <c r="AG1166" s="175"/>
      <c r="AH1166" s="175"/>
      <c r="AI1166" s="175"/>
      <c r="AJ1166" s="175"/>
      <c r="AK1166" s="175"/>
      <c r="AL1166" s="175"/>
      <c r="AM1166" s="175"/>
      <c r="AN1166" s="175"/>
      <c r="AO1166" s="175"/>
      <c r="AP1166" s="175"/>
      <c r="AQ1166" s="175"/>
      <c r="AR1166" s="175"/>
    </row>
    <row r="1167" spans="1:44" ht="102" hidden="1" x14ac:dyDescent="0.3">
      <c r="A1167" s="175"/>
      <c r="B1167" s="185" t="s">
        <v>4636</v>
      </c>
      <c r="C1167" s="182"/>
      <c r="D1167" s="183">
        <v>197.57</v>
      </c>
      <c r="E1167" s="184">
        <v>197.57</v>
      </c>
      <c r="F1167" s="186" t="s">
        <v>3874</v>
      </c>
      <c r="G1167" s="181" t="s">
        <v>3983</v>
      </c>
      <c r="H1167" s="182" t="s">
        <v>822</v>
      </c>
      <c r="I1167" s="175"/>
      <c r="J1167" s="175"/>
      <c r="K1167" s="175"/>
      <c r="L1167" s="175"/>
      <c r="M1167" s="175"/>
      <c r="N1167" s="175"/>
      <c r="O1167" s="175"/>
      <c r="P1167" s="175"/>
      <c r="Q1167" s="175"/>
      <c r="R1167" s="175"/>
      <c r="S1167" s="175"/>
      <c r="T1167" s="175"/>
      <c r="U1167" s="175"/>
      <c r="V1167" s="175"/>
      <c r="W1167" s="175"/>
      <c r="X1167" s="175"/>
      <c r="Y1167" s="175"/>
      <c r="Z1167" s="175"/>
      <c r="AA1167" s="175"/>
      <c r="AB1167" s="175"/>
      <c r="AC1167" s="175"/>
      <c r="AD1167" s="175"/>
      <c r="AE1167" s="175"/>
      <c r="AF1167" s="175"/>
      <c r="AG1167" s="175"/>
      <c r="AH1167" s="175"/>
      <c r="AI1167" s="175"/>
      <c r="AJ1167" s="175"/>
      <c r="AK1167" s="175"/>
      <c r="AL1167" s="175"/>
      <c r="AM1167" s="175"/>
      <c r="AN1167" s="175"/>
      <c r="AO1167" s="175"/>
      <c r="AP1167" s="175"/>
      <c r="AQ1167" s="175"/>
      <c r="AR1167" s="175"/>
    </row>
    <row r="1168" spans="1:44" ht="102" hidden="1" x14ac:dyDescent="0.3">
      <c r="A1168" s="175"/>
      <c r="B1168" s="186" t="s">
        <v>3874</v>
      </c>
      <c r="C1168" s="187"/>
      <c r="D1168" s="183">
        <v>197.57</v>
      </c>
      <c r="E1168" s="184">
        <v>197.57</v>
      </c>
      <c r="F1168" s="181" t="s">
        <v>3983</v>
      </c>
      <c r="G1168" s="185" t="s">
        <v>4636</v>
      </c>
      <c r="H1168" s="182"/>
      <c r="I1168" s="175"/>
      <c r="J1168" s="175"/>
      <c r="K1168" s="175"/>
      <c r="L1168" s="175"/>
      <c r="M1168" s="175"/>
      <c r="N1168" s="175"/>
      <c r="O1168" s="175"/>
      <c r="P1168" s="175"/>
      <c r="Q1168" s="175"/>
      <c r="R1168" s="175"/>
      <c r="S1168" s="175"/>
      <c r="T1168" s="175"/>
      <c r="U1168" s="175"/>
      <c r="V1168" s="175"/>
      <c r="W1168" s="175"/>
      <c r="X1168" s="175"/>
      <c r="Y1168" s="175"/>
      <c r="Z1168" s="175"/>
      <c r="AA1168" s="175"/>
      <c r="AB1168" s="175"/>
      <c r="AC1168" s="175"/>
      <c r="AD1168" s="175"/>
      <c r="AE1168" s="175"/>
      <c r="AF1168" s="175"/>
      <c r="AG1168" s="175"/>
      <c r="AH1168" s="175"/>
      <c r="AI1168" s="175"/>
      <c r="AJ1168" s="175"/>
      <c r="AK1168" s="175"/>
      <c r="AL1168" s="175"/>
      <c r="AM1168" s="175"/>
      <c r="AN1168" s="175"/>
      <c r="AO1168" s="175"/>
      <c r="AP1168" s="175"/>
      <c r="AQ1168" s="175"/>
      <c r="AR1168" s="175"/>
    </row>
    <row r="1169" spans="1:44" ht="102" x14ac:dyDescent="0.3">
      <c r="A1169" s="175"/>
      <c r="B1169" s="181" t="s">
        <v>3983</v>
      </c>
      <c r="C1169" s="182" t="s">
        <v>822</v>
      </c>
      <c r="D1169" s="183">
        <v>158.91</v>
      </c>
      <c r="E1169" s="184">
        <v>158.91</v>
      </c>
      <c r="F1169" s="185" t="s">
        <v>4636</v>
      </c>
      <c r="G1169" s="186" t="s">
        <v>4576</v>
      </c>
      <c r="H1169" s="187"/>
      <c r="I1169" s="175"/>
      <c r="J1169" s="175"/>
      <c r="K1169" s="175"/>
      <c r="L1169" s="175"/>
      <c r="M1169" s="175"/>
      <c r="N1169" s="175"/>
      <c r="O1169" s="175"/>
      <c r="P1169" s="175"/>
      <c r="Q1169" s="175"/>
      <c r="R1169" s="175"/>
      <c r="S1169" s="175"/>
      <c r="T1169" s="175"/>
      <c r="U1169" s="175"/>
      <c r="V1169" s="175"/>
      <c r="W1169" s="175"/>
      <c r="X1169" s="175"/>
      <c r="Y1169" s="175"/>
      <c r="Z1169" s="175"/>
      <c r="AA1169" s="175"/>
      <c r="AB1169" s="175"/>
      <c r="AC1169" s="175"/>
      <c r="AD1169" s="175"/>
      <c r="AE1169" s="175"/>
      <c r="AF1169" s="175"/>
      <c r="AG1169" s="175"/>
      <c r="AH1169" s="175"/>
      <c r="AI1169" s="175"/>
      <c r="AJ1169" s="175"/>
      <c r="AK1169" s="175"/>
      <c r="AL1169" s="175"/>
      <c r="AM1169" s="175"/>
      <c r="AN1169" s="175"/>
      <c r="AO1169" s="175"/>
      <c r="AP1169" s="175"/>
      <c r="AQ1169" s="175"/>
      <c r="AR1169" s="175"/>
    </row>
    <row r="1170" spans="1:44" ht="102" hidden="1" x14ac:dyDescent="0.3">
      <c r="A1170" s="175"/>
      <c r="B1170" s="185" t="s">
        <v>4636</v>
      </c>
      <c r="C1170" s="182"/>
      <c r="D1170" s="183">
        <v>158.91</v>
      </c>
      <c r="E1170" s="184">
        <v>158.91</v>
      </c>
      <c r="F1170" s="186" t="s">
        <v>4576</v>
      </c>
      <c r="G1170" s="181" t="s">
        <v>729</v>
      </c>
      <c r="H1170" s="182" t="s">
        <v>730</v>
      </c>
      <c r="I1170" s="175"/>
      <c r="J1170" s="175"/>
      <c r="K1170" s="175"/>
      <c r="L1170" s="175"/>
      <c r="M1170" s="175"/>
      <c r="N1170" s="175"/>
      <c r="O1170" s="175"/>
      <c r="P1170" s="175"/>
      <c r="Q1170" s="175"/>
      <c r="R1170" s="175"/>
      <c r="S1170" s="175"/>
      <c r="T1170" s="175"/>
      <c r="U1170" s="175"/>
      <c r="V1170" s="175"/>
      <c r="W1170" s="175"/>
      <c r="X1170" s="175"/>
      <c r="Y1170" s="175"/>
      <c r="Z1170" s="175"/>
      <c r="AA1170" s="175"/>
      <c r="AB1170" s="175"/>
      <c r="AC1170" s="175"/>
      <c r="AD1170" s="175"/>
      <c r="AE1170" s="175"/>
      <c r="AF1170" s="175"/>
      <c r="AG1170" s="175"/>
      <c r="AH1170" s="175"/>
      <c r="AI1170" s="175"/>
      <c r="AJ1170" s="175"/>
      <c r="AK1170" s="175"/>
      <c r="AL1170" s="175"/>
      <c r="AM1170" s="175"/>
      <c r="AN1170" s="175"/>
      <c r="AO1170" s="175"/>
      <c r="AP1170" s="175"/>
      <c r="AQ1170" s="175"/>
      <c r="AR1170" s="175"/>
    </row>
    <row r="1171" spans="1:44" ht="102" hidden="1" x14ac:dyDescent="0.3">
      <c r="A1171" s="175"/>
      <c r="B1171" s="186" t="s">
        <v>4576</v>
      </c>
      <c r="C1171" s="187"/>
      <c r="D1171" s="183">
        <v>158.91</v>
      </c>
      <c r="E1171" s="184">
        <v>158.91</v>
      </c>
      <c r="F1171" s="181" t="s">
        <v>729</v>
      </c>
      <c r="G1171" s="185" t="s">
        <v>4636</v>
      </c>
      <c r="H1171" s="182"/>
      <c r="I1171" s="175"/>
      <c r="J1171" s="175"/>
      <c r="K1171" s="175"/>
      <c r="L1171" s="175"/>
      <c r="M1171" s="175"/>
      <c r="N1171" s="175"/>
      <c r="O1171" s="175"/>
      <c r="P1171" s="175"/>
      <c r="Q1171" s="175"/>
      <c r="R1171" s="175"/>
      <c r="S1171" s="175"/>
      <c r="T1171" s="175"/>
      <c r="U1171" s="175"/>
      <c r="V1171" s="175"/>
      <c r="W1171" s="175"/>
      <c r="X1171" s="175"/>
      <c r="Y1171" s="175"/>
      <c r="Z1171" s="175"/>
      <c r="AA1171" s="175"/>
      <c r="AB1171" s="175"/>
      <c r="AC1171" s="175"/>
      <c r="AD1171" s="175"/>
      <c r="AE1171" s="175"/>
      <c r="AF1171" s="175"/>
      <c r="AG1171" s="175"/>
      <c r="AH1171" s="175"/>
      <c r="AI1171" s="175"/>
      <c r="AJ1171" s="175"/>
      <c r="AK1171" s="175"/>
      <c r="AL1171" s="175"/>
      <c r="AM1171" s="175"/>
      <c r="AN1171" s="175"/>
      <c r="AO1171" s="175"/>
      <c r="AP1171" s="175"/>
      <c r="AQ1171" s="175"/>
      <c r="AR1171" s="175"/>
    </row>
    <row r="1172" spans="1:44" ht="102" x14ac:dyDescent="0.3">
      <c r="A1172" s="175"/>
      <c r="B1172" s="181" t="s">
        <v>729</v>
      </c>
      <c r="C1172" s="182" t="s">
        <v>730</v>
      </c>
      <c r="D1172" s="183">
        <v>163.21</v>
      </c>
      <c r="E1172" s="184">
        <v>163.21</v>
      </c>
      <c r="F1172" s="185" t="s">
        <v>4636</v>
      </c>
      <c r="G1172" s="186" t="s">
        <v>3086</v>
      </c>
      <c r="H1172" s="187"/>
      <c r="I1172" s="175"/>
      <c r="J1172" s="175"/>
      <c r="K1172" s="175"/>
      <c r="L1172" s="175"/>
      <c r="M1172" s="175"/>
      <c r="N1172" s="175"/>
      <c r="O1172" s="175"/>
      <c r="P1172" s="175"/>
      <c r="Q1172" s="175"/>
      <c r="R1172" s="175"/>
      <c r="S1172" s="175"/>
      <c r="T1172" s="175"/>
      <c r="U1172" s="175"/>
      <c r="V1172" s="175"/>
      <c r="W1172" s="175"/>
      <c r="X1172" s="175"/>
      <c r="Y1172" s="175"/>
      <c r="Z1172" s="175"/>
      <c r="AA1172" s="175"/>
      <c r="AB1172" s="175"/>
      <c r="AC1172" s="175"/>
      <c r="AD1172" s="175"/>
      <c r="AE1172" s="175"/>
      <c r="AF1172" s="175"/>
      <c r="AG1172" s="175"/>
      <c r="AH1172" s="175"/>
      <c r="AI1172" s="175"/>
      <c r="AJ1172" s="175"/>
      <c r="AK1172" s="175"/>
      <c r="AL1172" s="175"/>
      <c r="AM1172" s="175"/>
      <c r="AN1172" s="175"/>
      <c r="AO1172" s="175"/>
      <c r="AP1172" s="175"/>
      <c r="AQ1172" s="175"/>
      <c r="AR1172" s="175"/>
    </row>
    <row r="1173" spans="1:44" ht="102" hidden="1" x14ac:dyDescent="0.3">
      <c r="A1173" s="175"/>
      <c r="B1173" s="185" t="s">
        <v>4636</v>
      </c>
      <c r="C1173" s="182"/>
      <c r="D1173" s="183">
        <v>163.21</v>
      </c>
      <c r="E1173" s="184">
        <v>163.21</v>
      </c>
      <c r="F1173" s="186" t="s">
        <v>3086</v>
      </c>
      <c r="G1173" s="181" t="s">
        <v>4505</v>
      </c>
      <c r="H1173" s="182" t="s">
        <v>1362</v>
      </c>
      <c r="I1173" s="175"/>
      <c r="J1173" s="175"/>
      <c r="K1173" s="175"/>
      <c r="L1173" s="175"/>
      <c r="M1173" s="175"/>
      <c r="N1173" s="175"/>
      <c r="O1173" s="175"/>
      <c r="P1173" s="175"/>
      <c r="Q1173" s="175"/>
      <c r="R1173" s="175"/>
      <c r="S1173" s="175"/>
      <c r="T1173" s="175"/>
      <c r="U1173" s="175"/>
      <c r="V1173" s="175"/>
      <c r="W1173" s="175"/>
      <c r="X1173" s="175"/>
      <c r="Y1173" s="175"/>
      <c r="Z1173" s="175"/>
      <c r="AA1173" s="175"/>
      <c r="AB1173" s="175"/>
      <c r="AC1173" s="175"/>
      <c r="AD1173" s="175"/>
      <c r="AE1173" s="175"/>
      <c r="AF1173" s="175"/>
      <c r="AG1173" s="175"/>
      <c r="AH1173" s="175"/>
      <c r="AI1173" s="175"/>
      <c r="AJ1173" s="175"/>
      <c r="AK1173" s="175"/>
      <c r="AL1173" s="175"/>
      <c r="AM1173" s="175"/>
      <c r="AN1173" s="175"/>
      <c r="AO1173" s="175"/>
      <c r="AP1173" s="175"/>
      <c r="AQ1173" s="175"/>
      <c r="AR1173" s="175"/>
    </row>
    <row r="1174" spans="1:44" ht="102" hidden="1" x14ac:dyDescent="0.3">
      <c r="A1174" s="175"/>
      <c r="B1174" s="186" t="s">
        <v>3086</v>
      </c>
      <c r="C1174" s="187"/>
      <c r="D1174" s="183">
        <v>163.21</v>
      </c>
      <c r="E1174" s="184">
        <v>163.21</v>
      </c>
      <c r="F1174" s="181" t="s">
        <v>4505</v>
      </c>
      <c r="G1174" s="185" t="s">
        <v>4636</v>
      </c>
      <c r="H1174" s="182"/>
      <c r="I1174" s="175"/>
      <c r="J1174" s="175"/>
      <c r="K1174" s="175"/>
      <c r="L1174" s="175"/>
      <c r="M1174" s="175"/>
      <c r="N1174" s="175"/>
      <c r="O1174" s="175"/>
      <c r="P1174" s="175"/>
      <c r="Q1174" s="175"/>
      <c r="R1174" s="175"/>
      <c r="S1174" s="175"/>
      <c r="T1174" s="175"/>
      <c r="U1174" s="175"/>
      <c r="V1174" s="175"/>
      <c r="W1174" s="175"/>
      <c r="X1174" s="175"/>
      <c r="Y1174" s="175"/>
      <c r="Z1174" s="175"/>
      <c r="AA1174" s="175"/>
      <c r="AB1174" s="175"/>
      <c r="AC1174" s="175"/>
      <c r="AD1174" s="175"/>
      <c r="AE1174" s="175"/>
      <c r="AF1174" s="175"/>
      <c r="AG1174" s="175"/>
      <c r="AH1174" s="175"/>
      <c r="AI1174" s="175"/>
      <c r="AJ1174" s="175"/>
      <c r="AK1174" s="175"/>
      <c r="AL1174" s="175"/>
      <c r="AM1174" s="175"/>
      <c r="AN1174" s="175"/>
      <c r="AO1174" s="175"/>
      <c r="AP1174" s="175"/>
      <c r="AQ1174" s="175"/>
      <c r="AR1174" s="175"/>
    </row>
    <row r="1175" spans="1:44" ht="102" x14ac:dyDescent="0.3">
      <c r="A1175" s="175"/>
      <c r="B1175" s="181" t="s">
        <v>4505</v>
      </c>
      <c r="C1175" s="182" t="s">
        <v>1362</v>
      </c>
      <c r="D1175" s="183">
        <v>197.57</v>
      </c>
      <c r="E1175" s="184">
        <v>197.57</v>
      </c>
      <c r="F1175" s="185" t="s">
        <v>4636</v>
      </c>
      <c r="G1175" s="186" t="s">
        <v>4609</v>
      </c>
      <c r="H1175" s="187"/>
      <c r="I1175" s="175"/>
      <c r="J1175" s="175"/>
      <c r="K1175" s="175"/>
      <c r="L1175" s="175"/>
      <c r="M1175" s="175"/>
      <c r="N1175" s="175"/>
      <c r="O1175" s="175"/>
      <c r="P1175" s="175"/>
      <c r="Q1175" s="175"/>
      <c r="R1175" s="175"/>
      <c r="S1175" s="175"/>
      <c r="T1175" s="175"/>
      <c r="U1175" s="175"/>
      <c r="V1175" s="175"/>
      <c r="W1175" s="175"/>
      <c r="X1175" s="175"/>
      <c r="Y1175" s="175"/>
      <c r="Z1175" s="175"/>
      <c r="AA1175" s="175"/>
      <c r="AB1175" s="175"/>
      <c r="AC1175" s="175"/>
      <c r="AD1175" s="175"/>
      <c r="AE1175" s="175"/>
      <c r="AF1175" s="175"/>
      <c r="AG1175" s="175"/>
      <c r="AH1175" s="175"/>
      <c r="AI1175" s="175"/>
      <c r="AJ1175" s="175"/>
      <c r="AK1175" s="175"/>
      <c r="AL1175" s="175"/>
      <c r="AM1175" s="175"/>
      <c r="AN1175" s="175"/>
      <c r="AO1175" s="175"/>
      <c r="AP1175" s="175"/>
      <c r="AQ1175" s="175"/>
      <c r="AR1175" s="175"/>
    </row>
    <row r="1176" spans="1:44" ht="102" hidden="1" x14ac:dyDescent="0.3">
      <c r="A1176" s="175"/>
      <c r="B1176" s="185" t="s">
        <v>4636</v>
      </c>
      <c r="C1176" s="182"/>
      <c r="D1176" s="183">
        <v>197.57</v>
      </c>
      <c r="E1176" s="184">
        <v>197.57</v>
      </c>
      <c r="F1176" s="186" t="s">
        <v>4609</v>
      </c>
      <c r="G1176" s="181" t="s">
        <v>3984</v>
      </c>
      <c r="H1176" s="182" t="s">
        <v>2283</v>
      </c>
      <c r="I1176" s="175"/>
      <c r="J1176" s="175"/>
      <c r="K1176" s="175"/>
      <c r="L1176" s="175"/>
      <c r="M1176" s="175"/>
      <c r="N1176" s="175"/>
      <c r="O1176" s="175"/>
      <c r="P1176" s="175"/>
      <c r="Q1176" s="175"/>
      <c r="R1176" s="175"/>
      <c r="S1176" s="175"/>
      <c r="T1176" s="175"/>
      <c r="U1176" s="175"/>
      <c r="V1176" s="175"/>
      <c r="W1176" s="175"/>
      <c r="X1176" s="175"/>
      <c r="Y1176" s="175"/>
      <c r="Z1176" s="175"/>
      <c r="AA1176" s="175"/>
      <c r="AB1176" s="175"/>
      <c r="AC1176" s="175"/>
      <c r="AD1176" s="175"/>
      <c r="AE1176" s="175"/>
      <c r="AF1176" s="175"/>
      <c r="AG1176" s="175"/>
      <c r="AH1176" s="175"/>
      <c r="AI1176" s="175"/>
      <c r="AJ1176" s="175"/>
      <c r="AK1176" s="175"/>
      <c r="AL1176" s="175"/>
      <c r="AM1176" s="175"/>
      <c r="AN1176" s="175"/>
      <c r="AO1176" s="175"/>
      <c r="AP1176" s="175"/>
      <c r="AQ1176" s="175"/>
      <c r="AR1176" s="175"/>
    </row>
    <row r="1177" spans="1:44" ht="102" hidden="1" x14ac:dyDescent="0.3">
      <c r="A1177" s="175"/>
      <c r="B1177" s="186" t="s">
        <v>4609</v>
      </c>
      <c r="C1177" s="187"/>
      <c r="D1177" s="183">
        <v>197.57</v>
      </c>
      <c r="E1177" s="184">
        <v>197.57</v>
      </c>
      <c r="F1177" s="181" t="s">
        <v>3984</v>
      </c>
      <c r="G1177" s="185" t="s">
        <v>4636</v>
      </c>
      <c r="H1177" s="182"/>
      <c r="I1177" s="175"/>
      <c r="J1177" s="175"/>
      <c r="K1177" s="175"/>
      <c r="L1177" s="175"/>
      <c r="M1177" s="175"/>
      <c r="N1177" s="175"/>
      <c r="O1177" s="175"/>
      <c r="P1177" s="175"/>
      <c r="Q1177" s="175"/>
      <c r="R1177" s="175"/>
      <c r="S1177" s="175"/>
      <c r="T1177" s="175"/>
      <c r="U1177" s="175"/>
      <c r="V1177" s="175"/>
      <c r="W1177" s="175"/>
      <c r="X1177" s="175"/>
      <c r="Y1177" s="175"/>
      <c r="Z1177" s="175"/>
      <c r="AA1177" s="175"/>
      <c r="AB1177" s="175"/>
      <c r="AC1177" s="175"/>
      <c r="AD1177" s="175"/>
      <c r="AE1177" s="175"/>
      <c r="AF1177" s="175"/>
      <c r="AG1177" s="175"/>
      <c r="AH1177" s="175"/>
      <c r="AI1177" s="175"/>
      <c r="AJ1177" s="175"/>
      <c r="AK1177" s="175"/>
      <c r="AL1177" s="175"/>
      <c r="AM1177" s="175"/>
      <c r="AN1177" s="175"/>
      <c r="AO1177" s="175"/>
      <c r="AP1177" s="175"/>
      <c r="AQ1177" s="175"/>
      <c r="AR1177" s="175"/>
    </row>
    <row r="1178" spans="1:44" ht="102" x14ac:dyDescent="0.3">
      <c r="A1178" s="175"/>
      <c r="B1178" s="181" t="s">
        <v>3984</v>
      </c>
      <c r="C1178" s="182" t="s">
        <v>2283</v>
      </c>
      <c r="D1178" s="183">
        <v>158.91</v>
      </c>
      <c r="E1178" s="184">
        <v>158.91</v>
      </c>
      <c r="F1178" s="185" t="s">
        <v>4636</v>
      </c>
      <c r="G1178" s="186" t="s">
        <v>4534</v>
      </c>
      <c r="H1178" s="187"/>
      <c r="I1178" s="175"/>
      <c r="J1178" s="175"/>
      <c r="K1178" s="175"/>
      <c r="L1178" s="175"/>
      <c r="M1178" s="175"/>
      <c r="N1178" s="175"/>
      <c r="O1178" s="175"/>
      <c r="P1178" s="175"/>
      <c r="Q1178" s="175"/>
      <c r="R1178" s="175"/>
      <c r="S1178" s="175"/>
      <c r="T1178" s="175"/>
      <c r="U1178" s="175"/>
      <c r="V1178" s="175"/>
      <c r="W1178" s="175"/>
      <c r="X1178" s="175"/>
      <c r="Y1178" s="175"/>
      <c r="Z1178" s="175"/>
      <c r="AA1178" s="175"/>
      <c r="AB1178" s="175"/>
      <c r="AC1178" s="175"/>
      <c r="AD1178" s="175"/>
      <c r="AE1178" s="175"/>
      <c r="AF1178" s="175"/>
      <c r="AG1178" s="175"/>
      <c r="AH1178" s="175"/>
      <c r="AI1178" s="175"/>
      <c r="AJ1178" s="175"/>
      <c r="AK1178" s="175"/>
      <c r="AL1178" s="175"/>
      <c r="AM1178" s="175"/>
      <c r="AN1178" s="175"/>
      <c r="AO1178" s="175"/>
      <c r="AP1178" s="175"/>
      <c r="AQ1178" s="175"/>
      <c r="AR1178" s="175"/>
    </row>
    <row r="1179" spans="1:44" ht="102" hidden="1" x14ac:dyDescent="0.3">
      <c r="A1179" s="175"/>
      <c r="B1179" s="185" t="s">
        <v>4636</v>
      </c>
      <c r="C1179" s="182"/>
      <c r="D1179" s="183">
        <v>158.91</v>
      </c>
      <c r="E1179" s="184">
        <v>158.91</v>
      </c>
      <c r="F1179" s="186" t="s">
        <v>4534</v>
      </c>
      <c r="G1179" s="181" t="s">
        <v>1949</v>
      </c>
      <c r="H1179" s="182" t="s">
        <v>1950</v>
      </c>
      <c r="I1179" s="175"/>
      <c r="J1179" s="175"/>
      <c r="K1179" s="175"/>
      <c r="L1179" s="175"/>
      <c r="M1179" s="175"/>
      <c r="N1179" s="175"/>
      <c r="O1179" s="175"/>
      <c r="P1179" s="175"/>
      <c r="Q1179" s="175"/>
      <c r="R1179" s="175"/>
      <c r="S1179" s="175"/>
      <c r="T1179" s="175"/>
      <c r="U1179" s="175"/>
      <c r="V1179" s="175"/>
      <c r="W1179" s="175"/>
      <c r="X1179" s="175"/>
      <c r="Y1179" s="175"/>
      <c r="Z1179" s="175"/>
      <c r="AA1179" s="175"/>
      <c r="AB1179" s="175"/>
      <c r="AC1179" s="175"/>
      <c r="AD1179" s="175"/>
      <c r="AE1179" s="175"/>
      <c r="AF1179" s="175"/>
      <c r="AG1179" s="175"/>
      <c r="AH1179" s="175"/>
      <c r="AI1179" s="175"/>
      <c r="AJ1179" s="175"/>
      <c r="AK1179" s="175"/>
      <c r="AL1179" s="175"/>
      <c r="AM1179" s="175"/>
      <c r="AN1179" s="175"/>
      <c r="AO1179" s="175"/>
      <c r="AP1179" s="175"/>
      <c r="AQ1179" s="175"/>
      <c r="AR1179" s="175"/>
    </row>
    <row r="1180" spans="1:44" ht="102" hidden="1" x14ac:dyDescent="0.3">
      <c r="A1180" s="175"/>
      <c r="B1180" s="186" t="s">
        <v>4534</v>
      </c>
      <c r="C1180" s="187"/>
      <c r="D1180" s="183">
        <v>158.91</v>
      </c>
      <c r="E1180" s="184">
        <v>158.91</v>
      </c>
      <c r="F1180" s="181" t="s">
        <v>1949</v>
      </c>
      <c r="G1180" s="185" t="s">
        <v>4636</v>
      </c>
      <c r="H1180" s="182"/>
      <c r="I1180" s="175"/>
      <c r="J1180" s="175"/>
      <c r="K1180" s="175"/>
      <c r="L1180" s="175"/>
      <c r="M1180" s="175"/>
      <c r="N1180" s="175"/>
      <c r="O1180" s="175"/>
      <c r="P1180" s="175"/>
      <c r="Q1180" s="175"/>
      <c r="R1180" s="175"/>
      <c r="S1180" s="175"/>
      <c r="T1180" s="175"/>
      <c r="U1180" s="175"/>
      <c r="V1180" s="175"/>
      <c r="W1180" s="175"/>
      <c r="X1180" s="175"/>
      <c r="Y1180" s="175"/>
      <c r="Z1180" s="175"/>
      <c r="AA1180" s="175"/>
      <c r="AB1180" s="175"/>
      <c r="AC1180" s="175"/>
      <c r="AD1180" s="175"/>
      <c r="AE1180" s="175"/>
      <c r="AF1180" s="175"/>
      <c r="AG1180" s="175"/>
      <c r="AH1180" s="175"/>
      <c r="AI1180" s="175"/>
      <c r="AJ1180" s="175"/>
      <c r="AK1180" s="175"/>
      <c r="AL1180" s="175"/>
      <c r="AM1180" s="175"/>
      <c r="AN1180" s="175"/>
      <c r="AO1180" s="175"/>
      <c r="AP1180" s="175"/>
      <c r="AQ1180" s="175"/>
      <c r="AR1180" s="175"/>
    </row>
    <row r="1181" spans="1:44" ht="102" x14ac:dyDescent="0.3">
      <c r="A1181" s="175"/>
      <c r="B1181" s="181" t="s">
        <v>1949</v>
      </c>
      <c r="C1181" s="182" t="s">
        <v>1950</v>
      </c>
      <c r="D1181" s="183">
        <v>128.85</v>
      </c>
      <c r="E1181" s="184">
        <v>128.85</v>
      </c>
      <c r="F1181" s="185" t="s">
        <v>4636</v>
      </c>
      <c r="G1181" s="186" t="s">
        <v>3087</v>
      </c>
      <c r="H1181" s="187"/>
      <c r="I1181" s="175"/>
      <c r="J1181" s="175"/>
      <c r="K1181" s="175"/>
      <c r="L1181" s="175"/>
      <c r="M1181" s="175"/>
      <c r="N1181" s="175"/>
      <c r="O1181" s="175"/>
      <c r="P1181" s="175"/>
      <c r="Q1181" s="175"/>
      <c r="R1181" s="175"/>
      <c r="S1181" s="175"/>
      <c r="T1181" s="175"/>
      <c r="U1181" s="175"/>
      <c r="V1181" s="175"/>
      <c r="W1181" s="175"/>
      <c r="X1181" s="175"/>
      <c r="Y1181" s="175"/>
      <c r="Z1181" s="175"/>
      <c r="AA1181" s="175"/>
      <c r="AB1181" s="175"/>
      <c r="AC1181" s="175"/>
      <c r="AD1181" s="175"/>
      <c r="AE1181" s="175"/>
      <c r="AF1181" s="175"/>
      <c r="AG1181" s="175"/>
      <c r="AH1181" s="175"/>
      <c r="AI1181" s="175"/>
      <c r="AJ1181" s="175"/>
      <c r="AK1181" s="175"/>
      <c r="AL1181" s="175"/>
      <c r="AM1181" s="175"/>
      <c r="AN1181" s="175"/>
      <c r="AO1181" s="175"/>
      <c r="AP1181" s="175"/>
      <c r="AQ1181" s="175"/>
      <c r="AR1181" s="175"/>
    </row>
    <row r="1182" spans="1:44" ht="102" hidden="1" x14ac:dyDescent="0.3">
      <c r="A1182" s="175"/>
      <c r="B1182" s="185" t="s">
        <v>4636</v>
      </c>
      <c r="C1182" s="182"/>
      <c r="D1182" s="183">
        <v>128.85</v>
      </c>
      <c r="E1182" s="184">
        <v>128.85</v>
      </c>
      <c r="F1182" s="186" t="s">
        <v>3087</v>
      </c>
      <c r="G1182" s="181" t="s">
        <v>1806</v>
      </c>
      <c r="H1182" s="182" t="s">
        <v>1807</v>
      </c>
      <c r="I1182" s="175"/>
      <c r="J1182" s="175"/>
      <c r="K1182" s="175"/>
      <c r="L1182" s="175"/>
      <c r="M1182" s="175"/>
      <c r="N1182" s="175"/>
      <c r="O1182" s="175"/>
      <c r="P1182" s="175"/>
      <c r="Q1182" s="175"/>
      <c r="R1182" s="175"/>
      <c r="S1182" s="175"/>
      <c r="T1182" s="175"/>
      <c r="U1182" s="175"/>
      <c r="V1182" s="175"/>
      <c r="W1182" s="175"/>
      <c r="X1182" s="175"/>
      <c r="Y1182" s="175"/>
      <c r="Z1182" s="175"/>
      <c r="AA1182" s="175"/>
      <c r="AB1182" s="175"/>
      <c r="AC1182" s="175"/>
      <c r="AD1182" s="175"/>
      <c r="AE1182" s="175"/>
      <c r="AF1182" s="175"/>
      <c r="AG1182" s="175"/>
      <c r="AH1182" s="175"/>
      <c r="AI1182" s="175"/>
      <c r="AJ1182" s="175"/>
      <c r="AK1182" s="175"/>
      <c r="AL1182" s="175"/>
      <c r="AM1182" s="175"/>
      <c r="AN1182" s="175"/>
      <c r="AO1182" s="175"/>
      <c r="AP1182" s="175"/>
      <c r="AQ1182" s="175"/>
      <c r="AR1182" s="175"/>
    </row>
    <row r="1183" spans="1:44" ht="102" hidden="1" x14ac:dyDescent="0.3">
      <c r="A1183" s="175"/>
      <c r="B1183" s="186" t="s">
        <v>3087</v>
      </c>
      <c r="C1183" s="187"/>
      <c r="D1183" s="183">
        <v>128.85</v>
      </c>
      <c r="E1183" s="184">
        <v>128.85</v>
      </c>
      <c r="F1183" s="181" t="s">
        <v>1806</v>
      </c>
      <c r="G1183" s="185" t="s">
        <v>4636</v>
      </c>
      <c r="H1183" s="182"/>
      <c r="I1183" s="175"/>
      <c r="J1183" s="175"/>
      <c r="K1183" s="175"/>
      <c r="L1183" s="175"/>
      <c r="M1183" s="175"/>
      <c r="N1183" s="175"/>
      <c r="O1183" s="175"/>
      <c r="P1183" s="175"/>
      <c r="Q1183" s="175"/>
      <c r="R1183" s="175"/>
      <c r="S1183" s="175"/>
      <c r="T1183" s="175"/>
      <c r="U1183" s="175"/>
      <c r="V1183" s="175"/>
      <c r="W1183" s="175"/>
      <c r="X1183" s="175"/>
      <c r="Y1183" s="175"/>
      <c r="Z1183" s="175"/>
      <c r="AA1183" s="175"/>
      <c r="AB1183" s="175"/>
      <c r="AC1183" s="175"/>
      <c r="AD1183" s="175"/>
      <c r="AE1183" s="175"/>
      <c r="AF1183" s="175"/>
      <c r="AG1183" s="175"/>
      <c r="AH1183" s="175"/>
      <c r="AI1183" s="175"/>
      <c r="AJ1183" s="175"/>
      <c r="AK1183" s="175"/>
      <c r="AL1183" s="175"/>
      <c r="AM1183" s="175"/>
      <c r="AN1183" s="175"/>
      <c r="AO1183" s="175"/>
      <c r="AP1183" s="175"/>
      <c r="AQ1183" s="175"/>
      <c r="AR1183" s="175"/>
    </row>
    <row r="1184" spans="1:44" ht="102" x14ac:dyDescent="0.3">
      <c r="A1184" s="175"/>
      <c r="B1184" s="181" t="s">
        <v>1806</v>
      </c>
      <c r="C1184" s="182" t="s">
        <v>1807</v>
      </c>
      <c r="D1184" s="183">
        <v>133.13999999999999</v>
      </c>
      <c r="E1184" s="184">
        <v>133.13999999999999</v>
      </c>
      <c r="F1184" s="185" t="s">
        <v>4636</v>
      </c>
      <c r="G1184" s="186" t="s">
        <v>3088</v>
      </c>
      <c r="H1184" s="187"/>
      <c r="I1184" s="175"/>
      <c r="J1184" s="175"/>
      <c r="K1184" s="175"/>
      <c r="L1184" s="175"/>
      <c r="M1184" s="175"/>
      <c r="N1184" s="175"/>
      <c r="O1184" s="175"/>
      <c r="P1184" s="175"/>
      <c r="Q1184" s="175"/>
      <c r="R1184" s="175"/>
      <c r="S1184" s="175"/>
      <c r="T1184" s="175"/>
      <c r="U1184" s="175"/>
      <c r="V1184" s="175"/>
      <c r="W1184" s="175"/>
      <c r="X1184" s="175"/>
      <c r="Y1184" s="175"/>
      <c r="Z1184" s="175"/>
      <c r="AA1184" s="175"/>
      <c r="AB1184" s="175"/>
      <c r="AC1184" s="175"/>
      <c r="AD1184" s="175"/>
      <c r="AE1184" s="175"/>
      <c r="AF1184" s="175"/>
      <c r="AG1184" s="175"/>
      <c r="AH1184" s="175"/>
      <c r="AI1184" s="175"/>
      <c r="AJ1184" s="175"/>
      <c r="AK1184" s="175"/>
      <c r="AL1184" s="175"/>
      <c r="AM1184" s="175"/>
      <c r="AN1184" s="175"/>
      <c r="AO1184" s="175"/>
      <c r="AP1184" s="175"/>
      <c r="AQ1184" s="175"/>
      <c r="AR1184" s="175"/>
    </row>
    <row r="1185" spans="1:44" ht="102" hidden="1" x14ac:dyDescent="0.3">
      <c r="A1185" s="175"/>
      <c r="B1185" s="185" t="s">
        <v>4636</v>
      </c>
      <c r="C1185" s="182"/>
      <c r="D1185" s="183">
        <v>133.13999999999999</v>
      </c>
      <c r="E1185" s="184">
        <v>133.13999999999999</v>
      </c>
      <c r="F1185" s="186" t="s">
        <v>3088</v>
      </c>
      <c r="G1185" s="181" t="s">
        <v>823</v>
      </c>
      <c r="H1185" s="182" t="s">
        <v>824</v>
      </c>
      <c r="I1185" s="175"/>
      <c r="J1185" s="175"/>
      <c r="K1185" s="175"/>
      <c r="L1185" s="175"/>
      <c r="M1185" s="175"/>
      <c r="N1185" s="175"/>
      <c r="O1185" s="175"/>
      <c r="P1185" s="175"/>
      <c r="Q1185" s="175"/>
      <c r="R1185" s="175"/>
      <c r="S1185" s="175"/>
      <c r="T1185" s="175"/>
      <c r="U1185" s="175"/>
      <c r="V1185" s="175"/>
      <c r="W1185" s="175"/>
      <c r="X1185" s="175"/>
      <c r="Y1185" s="175"/>
      <c r="Z1185" s="175"/>
      <c r="AA1185" s="175"/>
      <c r="AB1185" s="175"/>
      <c r="AC1185" s="175"/>
      <c r="AD1185" s="175"/>
      <c r="AE1185" s="175"/>
      <c r="AF1185" s="175"/>
      <c r="AG1185" s="175"/>
      <c r="AH1185" s="175"/>
      <c r="AI1185" s="175"/>
      <c r="AJ1185" s="175"/>
      <c r="AK1185" s="175"/>
      <c r="AL1185" s="175"/>
      <c r="AM1185" s="175"/>
      <c r="AN1185" s="175"/>
      <c r="AO1185" s="175"/>
      <c r="AP1185" s="175"/>
      <c r="AQ1185" s="175"/>
      <c r="AR1185" s="175"/>
    </row>
    <row r="1186" spans="1:44" ht="102" hidden="1" x14ac:dyDescent="0.3">
      <c r="A1186" s="175"/>
      <c r="B1186" s="186" t="s">
        <v>3088</v>
      </c>
      <c r="C1186" s="187"/>
      <c r="D1186" s="183">
        <v>133.13999999999999</v>
      </c>
      <c r="E1186" s="184">
        <v>133.13999999999999</v>
      </c>
      <c r="F1186" s="181" t="s">
        <v>823</v>
      </c>
      <c r="G1186" s="185" t="s">
        <v>4636</v>
      </c>
      <c r="H1186" s="182"/>
      <c r="I1186" s="175"/>
      <c r="J1186" s="175"/>
      <c r="K1186" s="175"/>
      <c r="L1186" s="175"/>
      <c r="M1186" s="175"/>
      <c r="N1186" s="175"/>
      <c r="O1186" s="175"/>
      <c r="P1186" s="175"/>
      <c r="Q1186" s="175"/>
      <c r="R1186" s="175"/>
      <c r="S1186" s="175"/>
      <c r="T1186" s="175"/>
      <c r="U1186" s="175"/>
      <c r="V1186" s="175"/>
      <c r="W1186" s="175"/>
      <c r="X1186" s="175"/>
      <c r="Y1186" s="175"/>
      <c r="Z1186" s="175"/>
      <c r="AA1186" s="175"/>
      <c r="AB1186" s="175"/>
      <c r="AC1186" s="175"/>
      <c r="AD1186" s="175"/>
      <c r="AE1186" s="175"/>
      <c r="AF1186" s="175"/>
      <c r="AG1186" s="175"/>
      <c r="AH1186" s="175"/>
      <c r="AI1186" s="175"/>
      <c r="AJ1186" s="175"/>
      <c r="AK1186" s="175"/>
      <c r="AL1186" s="175"/>
      <c r="AM1186" s="175"/>
      <c r="AN1186" s="175"/>
      <c r="AO1186" s="175"/>
      <c r="AP1186" s="175"/>
      <c r="AQ1186" s="175"/>
      <c r="AR1186" s="175"/>
    </row>
    <row r="1187" spans="1:44" ht="102" x14ac:dyDescent="0.3">
      <c r="A1187" s="175"/>
      <c r="B1187" s="181" t="s">
        <v>823</v>
      </c>
      <c r="C1187" s="182" t="s">
        <v>824</v>
      </c>
      <c r="D1187" s="183">
        <v>137.44</v>
      </c>
      <c r="E1187" s="184">
        <v>137.44</v>
      </c>
      <c r="F1187" s="185" t="s">
        <v>4636</v>
      </c>
      <c r="G1187" s="186" t="s">
        <v>3089</v>
      </c>
      <c r="H1187" s="187"/>
      <c r="I1187" s="175"/>
      <c r="J1187" s="175"/>
      <c r="K1187" s="175"/>
      <c r="L1187" s="175"/>
      <c r="M1187" s="175"/>
      <c r="N1187" s="175"/>
      <c r="O1187" s="175"/>
      <c r="P1187" s="175"/>
      <c r="Q1187" s="175"/>
      <c r="R1187" s="175"/>
      <c r="S1187" s="175"/>
      <c r="T1187" s="175"/>
      <c r="U1187" s="175"/>
      <c r="V1187" s="175"/>
      <c r="W1187" s="175"/>
      <c r="X1187" s="175"/>
      <c r="Y1187" s="175"/>
      <c r="Z1187" s="175"/>
      <c r="AA1187" s="175"/>
      <c r="AB1187" s="175"/>
      <c r="AC1187" s="175"/>
      <c r="AD1187" s="175"/>
      <c r="AE1187" s="175"/>
      <c r="AF1187" s="175"/>
      <c r="AG1187" s="175"/>
      <c r="AH1187" s="175"/>
      <c r="AI1187" s="175"/>
      <c r="AJ1187" s="175"/>
      <c r="AK1187" s="175"/>
      <c r="AL1187" s="175"/>
      <c r="AM1187" s="175"/>
      <c r="AN1187" s="175"/>
      <c r="AO1187" s="175"/>
      <c r="AP1187" s="175"/>
      <c r="AQ1187" s="175"/>
      <c r="AR1187" s="175"/>
    </row>
    <row r="1188" spans="1:44" ht="102" hidden="1" x14ac:dyDescent="0.3">
      <c r="A1188" s="175"/>
      <c r="B1188" s="185" t="s">
        <v>4636</v>
      </c>
      <c r="C1188" s="182"/>
      <c r="D1188" s="183">
        <v>137.44</v>
      </c>
      <c r="E1188" s="184">
        <v>137.44</v>
      </c>
      <c r="F1188" s="186" t="s">
        <v>3089</v>
      </c>
      <c r="G1188" s="181" t="s">
        <v>2321</v>
      </c>
      <c r="H1188" s="182" t="s">
        <v>2322</v>
      </c>
      <c r="I1188" s="175"/>
      <c r="J1188" s="175"/>
      <c r="K1188" s="175"/>
      <c r="L1188" s="175"/>
      <c r="M1188" s="175"/>
      <c r="N1188" s="175"/>
      <c r="O1188" s="175"/>
      <c r="P1188" s="175"/>
      <c r="Q1188" s="175"/>
      <c r="R1188" s="175"/>
      <c r="S1188" s="175"/>
      <c r="T1188" s="175"/>
      <c r="U1188" s="175"/>
      <c r="V1188" s="175"/>
      <c r="W1188" s="175"/>
      <c r="X1188" s="175"/>
      <c r="Y1188" s="175"/>
      <c r="Z1188" s="175"/>
      <c r="AA1188" s="175"/>
      <c r="AB1188" s="175"/>
      <c r="AC1188" s="175"/>
      <c r="AD1188" s="175"/>
      <c r="AE1188" s="175"/>
      <c r="AF1188" s="175"/>
      <c r="AG1188" s="175"/>
      <c r="AH1188" s="175"/>
      <c r="AI1188" s="175"/>
      <c r="AJ1188" s="175"/>
      <c r="AK1188" s="175"/>
      <c r="AL1188" s="175"/>
      <c r="AM1188" s="175"/>
      <c r="AN1188" s="175"/>
      <c r="AO1188" s="175"/>
      <c r="AP1188" s="175"/>
      <c r="AQ1188" s="175"/>
      <c r="AR1188" s="175"/>
    </row>
    <row r="1189" spans="1:44" ht="102" hidden="1" x14ac:dyDescent="0.3">
      <c r="A1189" s="175"/>
      <c r="B1189" s="186" t="s">
        <v>3089</v>
      </c>
      <c r="C1189" s="187"/>
      <c r="D1189" s="183">
        <v>137.44</v>
      </c>
      <c r="E1189" s="184">
        <v>137.44</v>
      </c>
      <c r="F1189" s="181" t="s">
        <v>2321</v>
      </c>
      <c r="G1189" s="185" t="s">
        <v>4636</v>
      </c>
      <c r="H1189" s="182"/>
      <c r="I1189" s="175"/>
      <c r="J1189" s="175"/>
      <c r="K1189" s="175"/>
      <c r="L1189" s="175"/>
      <c r="M1189" s="175"/>
      <c r="N1189" s="175"/>
      <c r="O1189" s="175"/>
      <c r="P1189" s="175"/>
      <c r="Q1189" s="175"/>
      <c r="R1189" s="175"/>
      <c r="S1189" s="175"/>
      <c r="T1189" s="175"/>
      <c r="U1189" s="175"/>
      <c r="V1189" s="175"/>
      <c r="W1189" s="175"/>
      <c r="X1189" s="175"/>
      <c r="Y1189" s="175"/>
      <c r="Z1189" s="175"/>
      <c r="AA1189" s="175"/>
      <c r="AB1189" s="175"/>
      <c r="AC1189" s="175"/>
      <c r="AD1189" s="175"/>
      <c r="AE1189" s="175"/>
      <c r="AF1189" s="175"/>
      <c r="AG1189" s="175"/>
      <c r="AH1189" s="175"/>
      <c r="AI1189" s="175"/>
      <c r="AJ1189" s="175"/>
      <c r="AK1189" s="175"/>
      <c r="AL1189" s="175"/>
      <c r="AM1189" s="175"/>
      <c r="AN1189" s="175"/>
      <c r="AO1189" s="175"/>
      <c r="AP1189" s="175"/>
      <c r="AQ1189" s="175"/>
      <c r="AR1189" s="175"/>
    </row>
    <row r="1190" spans="1:44" ht="102" x14ac:dyDescent="0.3">
      <c r="A1190" s="175"/>
      <c r="B1190" s="181" t="s">
        <v>2321</v>
      </c>
      <c r="C1190" s="182" t="s">
        <v>2322</v>
      </c>
      <c r="D1190" s="183">
        <v>146.03</v>
      </c>
      <c r="E1190" s="184">
        <v>146.03</v>
      </c>
      <c r="F1190" s="185" t="s">
        <v>4636</v>
      </c>
      <c r="G1190" s="186" t="s">
        <v>3090</v>
      </c>
      <c r="H1190" s="187"/>
      <c r="I1190" s="175"/>
      <c r="J1190" s="175"/>
      <c r="K1190" s="175"/>
      <c r="L1190" s="175"/>
      <c r="M1190" s="175"/>
      <c r="N1190" s="175"/>
      <c r="O1190" s="175"/>
      <c r="P1190" s="175"/>
      <c r="Q1190" s="175"/>
      <c r="R1190" s="175"/>
      <c r="S1190" s="175"/>
      <c r="T1190" s="175"/>
      <c r="U1190" s="175"/>
      <c r="V1190" s="175"/>
      <c r="W1190" s="175"/>
      <c r="X1190" s="175"/>
      <c r="Y1190" s="175"/>
      <c r="Z1190" s="175"/>
      <c r="AA1190" s="175"/>
      <c r="AB1190" s="175"/>
      <c r="AC1190" s="175"/>
      <c r="AD1190" s="175"/>
      <c r="AE1190" s="175"/>
      <c r="AF1190" s="175"/>
      <c r="AG1190" s="175"/>
      <c r="AH1190" s="175"/>
      <c r="AI1190" s="175"/>
      <c r="AJ1190" s="175"/>
      <c r="AK1190" s="175"/>
      <c r="AL1190" s="175"/>
      <c r="AM1190" s="175"/>
      <c r="AN1190" s="175"/>
      <c r="AO1190" s="175"/>
      <c r="AP1190" s="175"/>
      <c r="AQ1190" s="175"/>
      <c r="AR1190" s="175"/>
    </row>
    <row r="1191" spans="1:44" ht="102" hidden="1" x14ac:dyDescent="0.3">
      <c r="A1191" s="175"/>
      <c r="B1191" s="185" t="s">
        <v>4636</v>
      </c>
      <c r="C1191" s="182"/>
      <c r="D1191" s="183">
        <v>146.03</v>
      </c>
      <c r="E1191" s="184">
        <v>146.03</v>
      </c>
      <c r="F1191" s="186" t="s">
        <v>3090</v>
      </c>
      <c r="G1191" s="181" t="s">
        <v>2182</v>
      </c>
      <c r="H1191" s="182" t="s">
        <v>2183</v>
      </c>
      <c r="I1191" s="175"/>
      <c r="J1191" s="175"/>
      <c r="K1191" s="175"/>
      <c r="L1191" s="175"/>
      <c r="M1191" s="175"/>
      <c r="N1191" s="175"/>
      <c r="O1191" s="175"/>
      <c r="P1191" s="175"/>
      <c r="Q1191" s="175"/>
      <c r="R1191" s="175"/>
      <c r="S1191" s="175"/>
      <c r="T1191" s="175"/>
      <c r="U1191" s="175"/>
      <c r="V1191" s="175"/>
      <c r="W1191" s="175"/>
      <c r="X1191" s="175"/>
      <c r="Y1191" s="175"/>
      <c r="Z1191" s="175"/>
      <c r="AA1191" s="175"/>
      <c r="AB1191" s="175"/>
      <c r="AC1191" s="175"/>
      <c r="AD1191" s="175"/>
      <c r="AE1191" s="175"/>
      <c r="AF1191" s="175"/>
      <c r="AG1191" s="175"/>
      <c r="AH1191" s="175"/>
      <c r="AI1191" s="175"/>
      <c r="AJ1191" s="175"/>
      <c r="AK1191" s="175"/>
      <c r="AL1191" s="175"/>
      <c r="AM1191" s="175"/>
      <c r="AN1191" s="175"/>
      <c r="AO1191" s="175"/>
      <c r="AP1191" s="175"/>
      <c r="AQ1191" s="175"/>
      <c r="AR1191" s="175"/>
    </row>
    <row r="1192" spans="1:44" ht="102" hidden="1" x14ac:dyDescent="0.3">
      <c r="A1192" s="175"/>
      <c r="B1192" s="186" t="s">
        <v>3090</v>
      </c>
      <c r="C1192" s="187"/>
      <c r="D1192" s="183">
        <v>146.03</v>
      </c>
      <c r="E1192" s="184">
        <v>146.03</v>
      </c>
      <c r="F1192" s="181" t="s">
        <v>2182</v>
      </c>
      <c r="G1192" s="185" t="s">
        <v>4636</v>
      </c>
      <c r="H1192" s="182"/>
      <c r="I1192" s="175"/>
      <c r="J1192" s="175"/>
      <c r="K1192" s="175"/>
      <c r="L1192" s="175"/>
      <c r="M1192" s="175"/>
      <c r="N1192" s="175"/>
      <c r="O1192" s="175"/>
      <c r="P1192" s="175"/>
      <c r="Q1192" s="175"/>
      <c r="R1192" s="175"/>
      <c r="S1192" s="175"/>
      <c r="T1192" s="175"/>
      <c r="U1192" s="175"/>
      <c r="V1192" s="175"/>
      <c r="W1192" s="175"/>
      <c r="X1192" s="175"/>
      <c r="Y1192" s="175"/>
      <c r="Z1192" s="175"/>
      <c r="AA1192" s="175"/>
      <c r="AB1192" s="175"/>
      <c r="AC1192" s="175"/>
      <c r="AD1192" s="175"/>
      <c r="AE1192" s="175"/>
      <c r="AF1192" s="175"/>
      <c r="AG1192" s="175"/>
      <c r="AH1192" s="175"/>
      <c r="AI1192" s="175"/>
      <c r="AJ1192" s="175"/>
      <c r="AK1192" s="175"/>
      <c r="AL1192" s="175"/>
      <c r="AM1192" s="175"/>
      <c r="AN1192" s="175"/>
      <c r="AO1192" s="175"/>
      <c r="AP1192" s="175"/>
      <c r="AQ1192" s="175"/>
      <c r="AR1192" s="175"/>
    </row>
    <row r="1193" spans="1:44" ht="102" x14ac:dyDescent="0.3">
      <c r="A1193" s="175"/>
      <c r="B1193" s="181" t="s">
        <v>2182</v>
      </c>
      <c r="C1193" s="182" t="s">
        <v>2183</v>
      </c>
      <c r="D1193" s="183">
        <v>158.91</v>
      </c>
      <c r="E1193" s="184">
        <v>158.91</v>
      </c>
      <c r="F1193" s="185" t="s">
        <v>4636</v>
      </c>
      <c r="G1193" s="186" t="s">
        <v>3091</v>
      </c>
      <c r="H1193" s="187"/>
      <c r="I1193" s="175"/>
      <c r="J1193" s="175"/>
      <c r="K1193" s="175"/>
      <c r="L1193" s="175"/>
      <c r="M1193" s="175"/>
      <c r="N1193" s="175"/>
      <c r="O1193" s="175"/>
      <c r="P1193" s="175"/>
      <c r="Q1193" s="175"/>
      <c r="R1193" s="175"/>
      <c r="S1193" s="175"/>
      <c r="T1193" s="175"/>
      <c r="U1193" s="175"/>
      <c r="V1193" s="175"/>
      <c r="W1193" s="175"/>
      <c r="X1193" s="175"/>
      <c r="Y1193" s="175"/>
      <c r="Z1193" s="175"/>
      <c r="AA1193" s="175"/>
      <c r="AB1193" s="175"/>
      <c r="AC1193" s="175"/>
      <c r="AD1193" s="175"/>
      <c r="AE1193" s="175"/>
      <c r="AF1193" s="175"/>
      <c r="AG1193" s="175"/>
      <c r="AH1193" s="175"/>
      <c r="AI1193" s="175"/>
      <c r="AJ1193" s="175"/>
      <c r="AK1193" s="175"/>
      <c r="AL1193" s="175"/>
      <c r="AM1193" s="175"/>
      <c r="AN1193" s="175"/>
      <c r="AO1193" s="175"/>
      <c r="AP1193" s="175"/>
      <c r="AQ1193" s="175"/>
      <c r="AR1193" s="175"/>
    </row>
    <row r="1194" spans="1:44" ht="102" hidden="1" x14ac:dyDescent="0.3">
      <c r="A1194" s="175"/>
      <c r="B1194" s="185" t="s">
        <v>4636</v>
      </c>
      <c r="C1194" s="182"/>
      <c r="D1194" s="183">
        <v>158.91</v>
      </c>
      <c r="E1194" s="184">
        <v>158.91</v>
      </c>
      <c r="F1194" s="186" t="s">
        <v>3091</v>
      </c>
      <c r="G1194" s="181" t="s">
        <v>3985</v>
      </c>
      <c r="H1194" s="182" t="s">
        <v>1926</v>
      </c>
      <c r="I1194" s="175"/>
      <c r="J1194" s="175"/>
      <c r="K1194" s="175"/>
      <c r="L1194" s="175"/>
      <c r="M1194" s="175"/>
      <c r="N1194" s="175"/>
      <c r="O1194" s="175"/>
      <c r="P1194" s="175"/>
      <c r="Q1194" s="175"/>
      <c r="R1194" s="175"/>
      <c r="S1194" s="175"/>
      <c r="T1194" s="175"/>
      <c r="U1194" s="175"/>
      <c r="V1194" s="175"/>
      <c r="W1194" s="175"/>
      <c r="X1194" s="175"/>
      <c r="Y1194" s="175"/>
      <c r="Z1194" s="175"/>
      <c r="AA1194" s="175"/>
      <c r="AB1194" s="175"/>
      <c r="AC1194" s="175"/>
      <c r="AD1194" s="175"/>
      <c r="AE1194" s="175"/>
      <c r="AF1194" s="175"/>
      <c r="AG1194" s="175"/>
      <c r="AH1194" s="175"/>
      <c r="AI1194" s="175"/>
      <c r="AJ1194" s="175"/>
      <c r="AK1194" s="175"/>
      <c r="AL1194" s="175"/>
      <c r="AM1194" s="175"/>
      <c r="AN1194" s="175"/>
      <c r="AO1194" s="175"/>
      <c r="AP1194" s="175"/>
      <c r="AQ1194" s="175"/>
      <c r="AR1194" s="175"/>
    </row>
    <row r="1195" spans="1:44" ht="102" hidden="1" x14ac:dyDescent="0.3">
      <c r="A1195" s="175"/>
      <c r="B1195" s="186" t="s">
        <v>3091</v>
      </c>
      <c r="C1195" s="187"/>
      <c r="D1195" s="183">
        <v>158.91</v>
      </c>
      <c r="E1195" s="184">
        <v>158.91</v>
      </c>
      <c r="F1195" s="181" t="s">
        <v>3985</v>
      </c>
      <c r="G1195" s="185" t="s">
        <v>4636</v>
      </c>
      <c r="H1195" s="182"/>
      <c r="I1195" s="175"/>
      <c r="J1195" s="175"/>
      <c r="K1195" s="175"/>
      <c r="L1195" s="175"/>
      <c r="M1195" s="175"/>
      <c r="N1195" s="175"/>
      <c r="O1195" s="175"/>
      <c r="P1195" s="175"/>
      <c r="Q1195" s="175"/>
      <c r="R1195" s="175"/>
      <c r="S1195" s="175"/>
      <c r="T1195" s="175"/>
      <c r="U1195" s="175"/>
      <c r="V1195" s="175"/>
      <c r="W1195" s="175"/>
      <c r="X1195" s="175"/>
      <c r="Y1195" s="175"/>
      <c r="Z1195" s="175"/>
      <c r="AA1195" s="175"/>
      <c r="AB1195" s="175"/>
      <c r="AC1195" s="175"/>
      <c r="AD1195" s="175"/>
      <c r="AE1195" s="175"/>
      <c r="AF1195" s="175"/>
      <c r="AG1195" s="175"/>
      <c r="AH1195" s="175"/>
      <c r="AI1195" s="175"/>
      <c r="AJ1195" s="175"/>
      <c r="AK1195" s="175"/>
      <c r="AL1195" s="175"/>
      <c r="AM1195" s="175"/>
      <c r="AN1195" s="175"/>
      <c r="AO1195" s="175"/>
      <c r="AP1195" s="175"/>
      <c r="AQ1195" s="175"/>
      <c r="AR1195" s="175"/>
    </row>
    <row r="1196" spans="1:44" ht="102" x14ac:dyDescent="0.3">
      <c r="A1196" s="175"/>
      <c r="B1196" s="181" t="s">
        <v>3985</v>
      </c>
      <c r="C1196" s="182" t="s">
        <v>1926</v>
      </c>
      <c r="D1196" s="183">
        <v>244.81</v>
      </c>
      <c r="E1196" s="184">
        <v>244.81</v>
      </c>
      <c r="F1196" s="185" t="s">
        <v>4636</v>
      </c>
      <c r="G1196" s="186" t="s">
        <v>4610</v>
      </c>
      <c r="H1196" s="187"/>
      <c r="I1196" s="175"/>
      <c r="J1196" s="175"/>
      <c r="K1196" s="175"/>
      <c r="L1196" s="175"/>
      <c r="M1196" s="175"/>
      <c r="N1196" s="175"/>
      <c r="O1196" s="175"/>
      <c r="P1196" s="175"/>
      <c r="Q1196" s="175"/>
      <c r="R1196" s="175"/>
      <c r="S1196" s="175"/>
      <c r="T1196" s="175"/>
      <c r="U1196" s="175"/>
      <c r="V1196" s="175"/>
      <c r="W1196" s="175"/>
      <c r="X1196" s="175"/>
      <c r="Y1196" s="175"/>
      <c r="Z1196" s="175"/>
      <c r="AA1196" s="175"/>
      <c r="AB1196" s="175"/>
      <c r="AC1196" s="175"/>
      <c r="AD1196" s="175"/>
      <c r="AE1196" s="175"/>
      <c r="AF1196" s="175"/>
      <c r="AG1196" s="175"/>
      <c r="AH1196" s="175"/>
      <c r="AI1196" s="175"/>
      <c r="AJ1196" s="175"/>
      <c r="AK1196" s="175"/>
      <c r="AL1196" s="175"/>
      <c r="AM1196" s="175"/>
      <c r="AN1196" s="175"/>
      <c r="AO1196" s="175"/>
      <c r="AP1196" s="175"/>
      <c r="AQ1196" s="175"/>
      <c r="AR1196" s="175"/>
    </row>
    <row r="1197" spans="1:44" ht="102" hidden="1" x14ac:dyDescent="0.3">
      <c r="A1197" s="175"/>
      <c r="B1197" s="185" t="s">
        <v>4636</v>
      </c>
      <c r="C1197" s="182"/>
      <c r="D1197" s="183">
        <v>244.81</v>
      </c>
      <c r="E1197" s="184">
        <v>244.81</v>
      </c>
      <c r="F1197" s="186" t="s">
        <v>4610</v>
      </c>
      <c r="G1197" s="181" t="s">
        <v>2016</v>
      </c>
      <c r="H1197" s="182" t="s">
        <v>2017</v>
      </c>
      <c r="I1197" s="175"/>
      <c r="J1197" s="175"/>
      <c r="K1197" s="175"/>
      <c r="L1197" s="175"/>
      <c r="M1197" s="175"/>
      <c r="N1197" s="175"/>
      <c r="O1197" s="175"/>
      <c r="P1197" s="175"/>
      <c r="Q1197" s="175"/>
      <c r="R1197" s="175"/>
      <c r="S1197" s="175"/>
      <c r="T1197" s="175"/>
      <c r="U1197" s="175"/>
      <c r="V1197" s="175"/>
      <c r="W1197" s="175"/>
      <c r="X1197" s="175"/>
      <c r="Y1197" s="175"/>
      <c r="Z1197" s="175"/>
      <c r="AA1197" s="175"/>
      <c r="AB1197" s="175"/>
      <c r="AC1197" s="175"/>
      <c r="AD1197" s="175"/>
      <c r="AE1197" s="175"/>
      <c r="AF1197" s="175"/>
      <c r="AG1197" s="175"/>
      <c r="AH1197" s="175"/>
      <c r="AI1197" s="175"/>
      <c r="AJ1197" s="175"/>
      <c r="AK1197" s="175"/>
      <c r="AL1197" s="175"/>
      <c r="AM1197" s="175"/>
      <c r="AN1197" s="175"/>
      <c r="AO1197" s="175"/>
      <c r="AP1197" s="175"/>
      <c r="AQ1197" s="175"/>
      <c r="AR1197" s="175"/>
    </row>
    <row r="1198" spans="1:44" ht="102" hidden="1" x14ac:dyDescent="0.3">
      <c r="A1198" s="175"/>
      <c r="B1198" s="186" t="s">
        <v>4610</v>
      </c>
      <c r="C1198" s="187"/>
      <c r="D1198" s="183">
        <v>244.81</v>
      </c>
      <c r="E1198" s="184">
        <v>244.81</v>
      </c>
      <c r="F1198" s="181" t="s">
        <v>2016</v>
      </c>
      <c r="G1198" s="185" t="s">
        <v>4636</v>
      </c>
      <c r="H1198" s="182"/>
      <c r="I1198" s="175"/>
      <c r="J1198" s="175"/>
      <c r="K1198" s="175"/>
      <c r="L1198" s="175"/>
      <c r="M1198" s="175"/>
      <c r="N1198" s="175"/>
      <c r="O1198" s="175"/>
      <c r="P1198" s="175"/>
      <c r="Q1198" s="175"/>
      <c r="R1198" s="175"/>
      <c r="S1198" s="175"/>
      <c r="T1198" s="175"/>
      <c r="U1198" s="175"/>
      <c r="V1198" s="175"/>
      <c r="W1198" s="175"/>
      <c r="X1198" s="175"/>
      <c r="Y1198" s="175"/>
      <c r="Z1198" s="175"/>
      <c r="AA1198" s="175"/>
      <c r="AB1198" s="175"/>
      <c r="AC1198" s="175"/>
      <c r="AD1198" s="175"/>
      <c r="AE1198" s="175"/>
      <c r="AF1198" s="175"/>
      <c r="AG1198" s="175"/>
      <c r="AH1198" s="175"/>
      <c r="AI1198" s="175"/>
      <c r="AJ1198" s="175"/>
      <c r="AK1198" s="175"/>
      <c r="AL1198" s="175"/>
      <c r="AM1198" s="175"/>
      <c r="AN1198" s="175"/>
      <c r="AO1198" s="175"/>
      <c r="AP1198" s="175"/>
      <c r="AQ1198" s="175"/>
      <c r="AR1198" s="175"/>
    </row>
    <row r="1199" spans="1:44" ht="102" x14ac:dyDescent="0.3">
      <c r="A1199" s="175"/>
      <c r="B1199" s="181" t="s">
        <v>2016</v>
      </c>
      <c r="C1199" s="182" t="s">
        <v>2017</v>
      </c>
      <c r="D1199" s="183">
        <v>180.39</v>
      </c>
      <c r="E1199" s="184">
        <v>180.39</v>
      </c>
      <c r="F1199" s="185" t="s">
        <v>4636</v>
      </c>
      <c r="G1199" s="186" t="s">
        <v>3093</v>
      </c>
      <c r="H1199" s="187"/>
      <c r="I1199" s="175"/>
      <c r="J1199" s="175"/>
      <c r="K1199" s="175"/>
      <c r="L1199" s="175"/>
      <c r="M1199" s="175"/>
      <c r="N1199" s="175"/>
      <c r="O1199" s="175"/>
      <c r="P1199" s="175"/>
      <c r="Q1199" s="175"/>
      <c r="R1199" s="175"/>
      <c r="S1199" s="175"/>
      <c r="T1199" s="175"/>
      <c r="U1199" s="175"/>
      <c r="V1199" s="175"/>
      <c r="W1199" s="175"/>
      <c r="X1199" s="175"/>
      <c r="Y1199" s="175"/>
      <c r="Z1199" s="175"/>
      <c r="AA1199" s="175"/>
      <c r="AB1199" s="175"/>
      <c r="AC1199" s="175"/>
      <c r="AD1199" s="175"/>
      <c r="AE1199" s="175"/>
      <c r="AF1199" s="175"/>
      <c r="AG1199" s="175"/>
      <c r="AH1199" s="175"/>
      <c r="AI1199" s="175"/>
      <c r="AJ1199" s="175"/>
      <c r="AK1199" s="175"/>
      <c r="AL1199" s="175"/>
      <c r="AM1199" s="175"/>
      <c r="AN1199" s="175"/>
      <c r="AO1199" s="175"/>
      <c r="AP1199" s="175"/>
      <c r="AQ1199" s="175"/>
      <c r="AR1199" s="175"/>
    </row>
    <row r="1200" spans="1:44" ht="102" hidden="1" x14ac:dyDescent="0.3">
      <c r="A1200" s="175"/>
      <c r="B1200" s="185" t="s">
        <v>4636</v>
      </c>
      <c r="C1200" s="182"/>
      <c r="D1200" s="183">
        <v>180.39</v>
      </c>
      <c r="E1200" s="184">
        <v>180.39</v>
      </c>
      <c r="F1200" s="186" t="s">
        <v>3093</v>
      </c>
      <c r="G1200" s="181" t="s">
        <v>2416</v>
      </c>
      <c r="H1200" s="182" t="s">
        <v>2417</v>
      </c>
      <c r="I1200" s="175"/>
      <c r="J1200" s="175"/>
      <c r="K1200" s="175"/>
      <c r="L1200" s="175"/>
      <c r="M1200" s="175"/>
      <c r="N1200" s="175"/>
      <c r="O1200" s="175"/>
      <c r="P1200" s="175"/>
      <c r="Q1200" s="175"/>
      <c r="R1200" s="175"/>
      <c r="S1200" s="175"/>
      <c r="T1200" s="175"/>
      <c r="U1200" s="175"/>
      <c r="V1200" s="175"/>
      <c r="W1200" s="175"/>
      <c r="X1200" s="175"/>
      <c r="Y1200" s="175"/>
      <c r="Z1200" s="175"/>
      <c r="AA1200" s="175"/>
      <c r="AB1200" s="175"/>
      <c r="AC1200" s="175"/>
      <c r="AD1200" s="175"/>
      <c r="AE1200" s="175"/>
      <c r="AF1200" s="175"/>
      <c r="AG1200" s="175"/>
      <c r="AH1200" s="175"/>
      <c r="AI1200" s="175"/>
      <c r="AJ1200" s="175"/>
      <c r="AK1200" s="175"/>
      <c r="AL1200" s="175"/>
      <c r="AM1200" s="175"/>
      <c r="AN1200" s="175"/>
      <c r="AO1200" s="175"/>
      <c r="AP1200" s="175"/>
      <c r="AQ1200" s="175"/>
      <c r="AR1200" s="175"/>
    </row>
    <row r="1201" spans="1:44" ht="102" hidden="1" x14ac:dyDescent="0.3">
      <c r="A1201" s="175"/>
      <c r="B1201" s="186" t="s">
        <v>3093</v>
      </c>
      <c r="C1201" s="187"/>
      <c r="D1201" s="183">
        <v>180.39</v>
      </c>
      <c r="E1201" s="184">
        <v>180.39</v>
      </c>
      <c r="F1201" s="181" t="s">
        <v>2416</v>
      </c>
      <c r="G1201" s="185" t="s">
        <v>4636</v>
      </c>
      <c r="H1201" s="182"/>
      <c r="I1201" s="175"/>
      <c r="J1201" s="175"/>
      <c r="K1201" s="175"/>
      <c r="L1201" s="175"/>
      <c r="M1201" s="175"/>
      <c r="N1201" s="175"/>
      <c r="O1201" s="175"/>
      <c r="P1201" s="175"/>
      <c r="Q1201" s="175"/>
      <c r="R1201" s="175"/>
      <c r="S1201" s="175"/>
      <c r="T1201" s="175"/>
      <c r="U1201" s="175"/>
      <c r="V1201" s="175"/>
      <c r="W1201" s="175"/>
      <c r="X1201" s="175"/>
      <c r="Y1201" s="175"/>
      <c r="Z1201" s="175"/>
      <c r="AA1201" s="175"/>
      <c r="AB1201" s="175"/>
      <c r="AC1201" s="175"/>
      <c r="AD1201" s="175"/>
      <c r="AE1201" s="175"/>
      <c r="AF1201" s="175"/>
      <c r="AG1201" s="175"/>
      <c r="AH1201" s="175"/>
      <c r="AI1201" s="175"/>
      <c r="AJ1201" s="175"/>
      <c r="AK1201" s="175"/>
      <c r="AL1201" s="175"/>
      <c r="AM1201" s="175"/>
      <c r="AN1201" s="175"/>
      <c r="AO1201" s="175"/>
      <c r="AP1201" s="175"/>
      <c r="AQ1201" s="175"/>
      <c r="AR1201" s="175"/>
    </row>
    <row r="1202" spans="1:44" ht="102" x14ac:dyDescent="0.3">
      <c r="A1202" s="175"/>
      <c r="B1202" s="181" t="s">
        <v>2416</v>
      </c>
      <c r="C1202" s="182" t="s">
        <v>2417</v>
      </c>
      <c r="D1202" s="183">
        <v>206.16</v>
      </c>
      <c r="E1202" s="184">
        <v>206.16</v>
      </c>
      <c r="F1202" s="185" t="s">
        <v>4636</v>
      </c>
      <c r="G1202" s="186" t="s">
        <v>3094</v>
      </c>
      <c r="H1202" s="187"/>
      <c r="I1202" s="175"/>
      <c r="J1202" s="175"/>
      <c r="K1202" s="175"/>
      <c r="L1202" s="175"/>
      <c r="M1202" s="175"/>
      <c r="N1202" s="175"/>
      <c r="O1202" s="175"/>
      <c r="P1202" s="175"/>
      <c r="Q1202" s="175"/>
      <c r="R1202" s="175"/>
      <c r="S1202" s="175"/>
      <c r="T1202" s="175"/>
      <c r="U1202" s="175"/>
      <c r="V1202" s="175"/>
      <c r="W1202" s="175"/>
      <c r="X1202" s="175"/>
      <c r="Y1202" s="175"/>
      <c r="Z1202" s="175"/>
      <c r="AA1202" s="175"/>
      <c r="AB1202" s="175"/>
      <c r="AC1202" s="175"/>
      <c r="AD1202" s="175"/>
      <c r="AE1202" s="175"/>
      <c r="AF1202" s="175"/>
      <c r="AG1202" s="175"/>
      <c r="AH1202" s="175"/>
      <c r="AI1202" s="175"/>
      <c r="AJ1202" s="175"/>
      <c r="AK1202" s="175"/>
      <c r="AL1202" s="175"/>
      <c r="AM1202" s="175"/>
      <c r="AN1202" s="175"/>
      <c r="AO1202" s="175"/>
      <c r="AP1202" s="175"/>
      <c r="AQ1202" s="175"/>
      <c r="AR1202" s="175"/>
    </row>
    <row r="1203" spans="1:44" ht="102" hidden="1" x14ac:dyDescent="0.3">
      <c r="A1203" s="175"/>
      <c r="B1203" s="185" t="s">
        <v>4636</v>
      </c>
      <c r="C1203" s="182"/>
      <c r="D1203" s="183">
        <v>206.16</v>
      </c>
      <c r="E1203" s="184">
        <v>206.16</v>
      </c>
      <c r="F1203" s="186" t="s">
        <v>3094</v>
      </c>
      <c r="G1203" s="181" t="s">
        <v>2418</v>
      </c>
      <c r="H1203" s="182" t="s">
        <v>2419</v>
      </c>
      <c r="I1203" s="175"/>
      <c r="J1203" s="175"/>
      <c r="K1203" s="175"/>
      <c r="L1203" s="175"/>
      <c r="M1203" s="175"/>
      <c r="N1203" s="175"/>
      <c r="O1203" s="175"/>
      <c r="P1203" s="175"/>
      <c r="Q1203" s="175"/>
      <c r="R1203" s="175"/>
      <c r="S1203" s="175"/>
      <c r="T1203" s="175"/>
      <c r="U1203" s="175"/>
      <c r="V1203" s="175"/>
      <c r="W1203" s="175"/>
      <c r="X1203" s="175"/>
      <c r="Y1203" s="175"/>
      <c r="Z1203" s="175"/>
      <c r="AA1203" s="175"/>
      <c r="AB1203" s="175"/>
      <c r="AC1203" s="175"/>
      <c r="AD1203" s="175"/>
      <c r="AE1203" s="175"/>
      <c r="AF1203" s="175"/>
      <c r="AG1203" s="175"/>
      <c r="AH1203" s="175"/>
      <c r="AI1203" s="175"/>
      <c r="AJ1203" s="175"/>
      <c r="AK1203" s="175"/>
      <c r="AL1203" s="175"/>
      <c r="AM1203" s="175"/>
      <c r="AN1203" s="175"/>
      <c r="AO1203" s="175"/>
      <c r="AP1203" s="175"/>
      <c r="AQ1203" s="175"/>
      <c r="AR1203" s="175"/>
    </row>
    <row r="1204" spans="1:44" ht="102" hidden="1" x14ac:dyDescent="0.3">
      <c r="A1204" s="175"/>
      <c r="B1204" s="186" t="s">
        <v>3094</v>
      </c>
      <c r="C1204" s="187"/>
      <c r="D1204" s="183">
        <v>206.16</v>
      </c>
      <c r="E1204" s="184">
        <v>206.16</v>
      </c>
      <c r="F1204" s="181" t="s">
        <v>2418</v>
      </c>
      <c r="G1204" s="185" t="s">
        <v>4636</v>
      </c>
      <c r="H1204" s="182"/>
      <c r="I1204" s="175"/>
      <c r="J1204" s="175"/>
      <c r="K1204" s="175"/>
      <c r="L1204" s="175"/>
      <c r="M1204" s="175"/>
      <c r="N1204" s="175"/>
      <c r="O1204" s="175"/>
      <c r="P1204" s="175"/>
      <c r="Q1204" s="175"/>
      <c r="R1204" s="175"/>
      <c r="S1204" s="175"/>
      <c r="T1204" s="175"/>
      <c r="U1204" s="175"/>
      <c r="V1204" s="175"/>
      <c r="W1204" s="175"/>
      <c r="X1204" s="175"/>
      <c r="Y1204" s="175"/>
      <c r="Z1204" s="175"/>
      <c r="AA1204" s="175"/>
      <c r="AB1204" s="175"/>
      <c r="AC1204" s="175"/>
      <c r="AD1204" s="175"/>
      <c r="AE1204" s="175"/>
      <c r="AF1204" s="175"/>
      <c r="AG1204" s="175"/>
      <c r="AH1204" s="175"/>
      <c r="AI1204" s="175"/>
      <c r="AJ1204" s="175"/>
      <c r="AK1204" s="175"/>
      <c r="AL1204" s="175"/>
      <c r="AM1204" s="175"/>
      <c r="AN1204" s="175"/>
      <c r="AO1204" s="175"/>
      <c r="AP1204" s="175"/>
      <c r="AQ1204" s="175"/>
      <c r="AR1204" s="175"/>
    </row>
    <row r="1205" spans="1:44" ht="102" x14ac:dyDescent="0.3">
      <c r="A1205" s="175"/>
      <c r="B1205" s="181" t="s">
        <v>2418</v>
      </c>
      <c r="C1205" s="182" t="s">
        <v>2419</v>
      </c>
      <c r="D1205" s="183">
        <v>223.34</v>
      </c>
      <c r="E1205" s="184">
        <v>223.34</v>
      </c>
      <c r="F1205" s="185" t="s">
        <v>4636</v>
      </c>
      <c r="G1205" s="186" t="s">
        <v>3095</v>
      </c>
      <c r="H1205" s="187"/>
      <c r="I1205" s="175"/>
      <c r="J1205" s="175"/>
      <c r="K1205" s="175"/>
      <c r="L1205" s="175"/>
      <c r="M1205" s="175"/>
      <c r="N1205" s="175"/>
      <c r="O1205" s="175"/>
      <c r="P1205" s="175"/>
      <c r="Q1205" s="175"/>
      <c r="R1205" s="175"/>
      <c r="S1205" s="175"/>
      <c r="T1205" s="175"/>
      <c r="U1205" s="175"/>
      <c r="V1205" s="175"/>
      <c r="W1205" s="175"/>
      <c r="X1205" s="175"/>
      <c r="Y1205" s="175"/>
      <c r="Z1205" s="175"/>
      <c r="AA1205" s="175"/>
      <c r="AB1205" s="175"/>
      <c r="AC1205" s="175"/>
      <c r="AD1205" s="175"/>
      <c r="AE1205" s="175"/>
      <c r="AF1205" s="175"/>
      <c r="AG1205" s="175"/>
      <c r="AH1205" s="175"/>
      <c r="AI1205" s="175"/>
      <c r="AJ1205" s="175"/>
      <c r="AK1205" s="175"/>
      <c r="AL1205" s="175"/>
      <c r="AM1205" s="175"/>
      <c r="AN1205" s="175"/>
      <c r="AO1205" s="175"/>
      <c r="AP1205" s="175"/>
      <c r="AQ1205" s="175"/>
      <c r="AR1205" s="175"/>
    </row>
    <row r="1206" spans="1:44" ht="102" hidden="1" x14ac:dyDescent="0.3">
      <c r="A1206" s="175"/>
      <c r="B1206" s="185" t="s">
        <v>4636</v>
      </c>
      <c r="C1206" s="182"/>
      <c r="D1206" s="183">
        <v>223.34</v>
      </c>
      <c r="E1206" s="184">
        <v>223.34</v>
      </c>
      <c r="F1206" s="186" t="s">
        <v>3095</v>
      </c>
      <c r="G1206" s="181" t="s">
        <v>2144</v>
      </c>
      <c r="H1206" s="182" t="s">
        <v>2145</v>
      </c>
      <c r="I1206" s="175"/>
      <c r="J1206" s="175"/>
      <c r="K1206" s="175"/>
      <c r="L1206" s="175"/>
      <c r="M1206" s="175"/>
      <c r="N1206" s="175"/>
      <c r="O1206" s="175"/>
      <c r="P1206" s="175"/>
      <c r="Q1206" s="175"/>
      <c r="R1206" s="175"/>
      <c r="S1206" s="175"/>
      <c r="T1206" s="175"/>
      <c r="U1206" s="175"/>
      <c r="V1206" s="175"/>
      <c r="W1206" s="175"/>
      <c r="X1206" s="175"/>
      <c r="Y1206" s="175"/>
      <c r="Z1206" s="175"/>
      <c r="AA1206" s="175"/>
      <c r="AB1206" s="175"/>
      <c r="AC1206" s="175"/>
      <c r="AD1206" s="175"/>
      <c r="AE1206" s="175"/>
      <c r="AF1206" s="175"/>
      <c r="AG1206" s="175"/>
      <c r="AH1206" s="175"/>
      <c r="AI1206" s="175"/>
      <c r="AJ1206" s="175"/>
      <c r="AK1206" s="175"/>
      <c r="AL1206" s="175"/>
      <c r="AM1206" s="175"/>
      <c r="AN1206" s="175"/>
      <c r="AO1206" s="175"/>
      <c r="AP1206" s="175"/>
      <c r="AQ1206" s="175"/>
      <c r="AR1206" s="175"/>
    </row>
    <row r="1207" spans="1:44" ht="102" hidden="1" x14ac:dyDescent="0.3">
      <c r="A1207" s="175"/>
      <c r="B1207" s="186" t="s">
        <v>3095</v>
      </c>
      <c r="C1207" s="187"/>
      <c r="D1207" s="183">
        <v>223.34</v>
      </c>
      <c r="E1207" s="184">
        <v>223.34</v>
      </c>
      <c r="F1207" s="181" t="s">
        <v>2144</v>
      </c>
      <c r="G1207" s="185" t="s">
        <v>4636</v>
      </c>
      <c r="H1207" s="182"/>
      <c r="I1207" s="175"/>
      <c r="J1207" s="175"/>
      <c r="K1207" s="175"/>
      <c r="L1207" s="175"/>
      <c r="M1207" s="175"/>
      <c r="N1207" s="175"/>
      <c r="O1207" s="175"/>
      <c r="P1207" s="175"/>
      <c r="Q1207" s="175"/>
      <c r="R1207" s="175"/>
      <c r="S1207" s="175"/>
      <c r="T1207" s="175"/>
      <c r="U1207" s="175"/>
      <c r="V1207" s="175"/>
      <c r="W1207" s="175"/>
      <c r="X1207" s="175"/>
      <c r="Y1207" s="175"/>
      <c r="Z1207" s="175"/>
      <c r="AA1207" s="175"/>
      <c r="AB1207" s="175"/>
      <c r="AC1207" s="175"/>
      <c r="AD1207" s="175"/>
      <c r="AE1207" s="175"/>
      <c r="AF1207" s="175"/>
      <c r="AG1207" s="175"/>
      <c r="AH1207" s="175"/>
      <c r="AI1207" s="175"/>
      <c r="AJ1207" s="175"/>
      <c r="AK1207" s="175"/>
      <c r="AL1207" s="175"/>
      <c r="AM1207" s="175"/>
      <c r="AN1207" s="175"/>
      <c r="AO1207" s="175"/>
      <c r="AP1207" s="175"/>
      <c r="AQ1207" s="175"/>
      <c r="AR1207" s="175"/>
    </row>
    <row r="1208" spans="1:44" ht="132.6" x14ac:dyDescent="0.3">
      <c r="A1208" s="175"/>
      <c r="B1208" s="181" t="s">
        <v>2144</v>
      </c>
      <c r="C1208" s="182" t="s">
        <v>2145</v>
      </c>
      <c r="D1208" s="183">
        <v>154.62</v>
      </c>
      <c r="E1208" s="184">
        <v>154.62</v>
      </c>
      <c r="F1208" s="185" t="s">
        <v>4636</v>
      </c>
      <c r="G1208" s="186" t="s">
        <v>2951</v>
      </c>
      <c r="H1208" s="187"/>
      <c r="I1208" s="175"/>
      <c r="J1208" s="175"/>
      <c r="K1208" s="175"/>
      <c r="L1208" s="175"/>
      <c r="M1208" s="175"/>
      <c r="N1208" s="175"/>
      <c r="O1208" s="175"/>
      <c r="P1208" s="175"/>
      <c r="Q1208" s="175"/>
      <c r="R1208" s="175"/>
      <c r="S1208" s="175"/>
      <c r="T1208" s="175"/>
      <c r="U1208" s="175"/>
      <c r="V1208" s="175"/>
      <c r="W1208" s="175"/>
      <c r="X1208" s="175"/>
      <c r="Y1208" s="175"/>
      <c r="Z1208" s="175"/>
      <c r="AA1208" s="175"/>
      <c r="AB1208" s="175"/>
      <c r="AC1208" s="175"/>
      <c r="AD1208" s="175"/>
      <c r="AE1208" s="175"/>
      <c r="AF1208" s="175"/>
      <c r="AG1208" s="175"/>
      <c r="AH1208" s="175"/>
      <c r="AI1208" s="175"/>
      <c r="AJ1208" s="175"/>
      <c r="AK1208" s="175"/>
      <c r="AL1208" s="175"/>
      <c r="AM1208" s="175"/>
      <c r="AN1208" s="175"/>
      <c r="AO1208" s="175"/>
      <c r="AP1208" s="175"/>
      <c r="AQ1208" s="175"/>
      <c r="AR1208" s="175"/>
    </row>
    <row r="1209" spans="1:44" ht="132.6" hidden="1" x14ac:dyDescent="0.3">
      <c r="A1209" s="175"/>
      <c r="B1209" s="185" t="s">
        <v>4636</v>
      </c>
      <c r="C1209" s="182"/>
      <c r="D1209" s="183">
        <v>154.62</v>
      </c>
      <c r="E1209" s="184">
        <v>154.62</v>
      </c>
      <c r="F1209" s="186" t="s">
        <v>2951</v>
      </c>
      <c r="G1209" s="181" t="s">
        <v>1762</v>
      </c>
      <c r="H1209" s="182" t="s">
        <v>1763</v>
      </c>
      <c r="I1209" s="175"/>
      <c r="J1209" s="175"/>
      <c r="K1209" s="175"/>
      <c r="L1209" s="175"/>
      <c r="M1209" s="175"/>
      <c r="N1209" s="175"/>
      <c r="O1209" s="175"/>
      <c r="P1209" s="175"/>
      <c r="Q1209" s="175"/>
      <c r="R1209" s="175"/>
      <c r="S1209" s="175"/>
      <c r="T1209" s="175"/>
      <c r="U1209" s="175"/>
      <c r="V1209" s="175"/>
      <c r="W1209" s="175"/>
      <c r="X1209" s="175"/>
      <c r="Y1209" s="175"/>
      <c r="Z1209" s="175"/>
      <c r="AA1209" s="175"/>
      <c r="AB1209" s="175"/>
      <c r="AC1209" s="175"/>
      <c r="AD1209" s="175"/>
      <c r="AE1209" s="175"/>
      <c r="AF1209" s="175"/>
      <c r="AG1209" s="175"/>
      <c r="AH1209" s="175"/>
      <c r="AI1209" s="175"/>
      <c r="AJ1209" s="175"/>
      <c r="AK1209" s="175"/>
      <c r="AL1209" s="175"/>
      <c r="AM1209" s="175"/>
      <c r="AN1209" s="175"/>
      <c r="AO1209" s="175"/>
      <c r="AP1209" s="175"/>
      <c r="AQ1209" s="175"/>
      <c r="AR1209" s="175"/>
    </row>
    <row r="1210" spans="1:44" ht="132.6" hidden="1" x14ac:dyDescent="0.3">
      <c r="A1210" s="175"/>
      <c r="B1210" s="186" t="s">
        <v>2951</v>
      </c>
      <c r="C1210" s="187"/>
      <c r="D1210" s="183">
        <v>154.62</v>
      </c>
      <c r="E1210" s="184">
        <v>154.62</v>
      </c>
      <c r="F1210" s="181" t="s">
        <v>1762</v>
      </c>
      <c r="G1210" s="185" t="s">
        <v>4636</v>
      </c>
      <c r="H1210" s="182"/>
      <c r="I1210" s="175"/>
      <c r="J1210" s="175"/>
      <c r="K1210" s="175"/>
      <c r="L1210" s="175"/>
      <c r="M1210" s="175"/>
      <c r="N1210" s="175"/>
      <c r="O1210" s="175"/>
      <c r="P1210" s="175"/>
      <c r="Q1210" s="175"/>
      <c r="R1210" s="175"/>
      <c r="S1210" s="175"/>
      <c r="T1210" s="175"/>
      <c r="U1210" s="175"/>
      <c r="V1210" s="175"/>
      <c r="W1210" s="175"/>
      <c r="X1210" s="175"/>
      <c r="Y1210" s="175"/>
      <c r="Z1210" s="175"/>
      <c r="AA1210" s="175"/>
      <c r="AB1210" s="175"/>
      <c r="AC1210" s="175"/>
      <c r="AD1210" s="175"/>
      <c r="AE1210" s="175"/>
      <c r="AF1210" s="175"/>
      <c r="AG1210" s="175"/>
      <c r="AH1210" s="175"/>
      <c r="AI1210" s="175"/>
      <c r="AJ1210" s="175"/>
      <c r="AK1210" s="175"/>
      <c r="AL1210" s="175"/>
      <c r="AM1210" s="175"/>
      <c r="AN1210" s="175"/>
      <c r="AO1210" s="175"/>
      <c r="AP1210" s="175"/>
      <c r="AQ1210" s="175"/>
      <c r="AR1210" s="175"/>
    </row>
    <row r="1211" spans="1:44" ht="102" x14ac:dyDescent="0.3">
      <c r="A1211" s="175"/>
      <c r="B1211" s="181" t="s">
        <v>1762</v>
      </c>
      <c r="C1211" s="182" t="s">
        <v>1763</v>
      </c>
      <c r="D1211" s="183">
        <v>171.8</v>
      </c>
      <c r="E1211" s="184">
        <v>171.8</v>
      </c>
      <c r="F1211" s="185" t="s">
        <v>4636</v>
      </c>
      <c r="G1211" s="186" t="s">
        <v>3096</v>
      </c>
      <c r="H1211" s="187"/>
      <c r="I1211" s="175"/>
      <c r="J1211" s="175"/>
      <c r="K1211" s="175"/>
      <c r="L1211" s="175"/>
      <c r="M1211" s="175"/>
      <c r="N1211" s="175"/>
      <c r="O1211" s="175"/>
      <c r="P1211" s="175"/>
      <c r="Q1211" s="175"/>
      <c r="R1211" s="175"/>
      <c r="S1211" s="175"/>
      <c r="T1211" s="175"/>
      <c r="U1211" s="175"/>
      <c r="V1211" s="175"/>
      <c r="W1211" s="175"/>
      <c r="X1211" s="175"/>
      <c r="Y1211" s="175"/>
      <c r="Z1211" s="175"/>
      <c r="AA1211" s="175"/>
      <c r="AB1211" s="175"/>
      <c r="AC1211" s="175"/>
      <c r="AD1211" s="175"/>
      <c r="AE1211" s="175"/>
      <c r="AF1211" s="175"/>
      <c r="AG1211" s="175"/>
      <c r="AH1211" s="175"/>
      <c r="AI1211" s="175"/>
      <c r="AJ1211" s="175"/>
      <c r="AK1211" s="175"/>
      <c r="AL1211" s="175"/>
      <c r="AM1211" s="175"/>
      <c r="AN1211" s="175"/>
      <c r="AO1211" s="175"/>
      <c r="AP1211" s="175"/>
      <c r="AQ1211" s="175"/>
      <c r="AR1211" s="175"/>
    </row>
    <row r="1212" spans="1:44" ht="102" hidden="1" x14ac:dyDescent="0.3">
      <c r="A1212" s="175"/>
      <c r="B1212" s="185" t="s">
        <v>4636</v>
      </c>
      <c r="C1212" s="182"/>
      <c r="D1212" s="183">
        <v>171.8</v>
      </c>
      <c r="E1212" s="184">
        <v>171.8</v>
      </c>
      <c r="F1212" s="186" t="s">
        <v>3096</v>
      </c>
      <c r="G1212" s="181" t="s">
        <v>2088</v>
      </c>
      <c r="H1212" s="182" t="s">
        <v>2089</v>
      </c>
      <c r="I1212" s="175"/>
      <c r="J1212" s="175"/>
      <c r="K1212" s="175"/>
      <c r="L1212" s="175"/>
      <c r="M1212" s="175"/>
      <c r="N1212" s="175"/>
      <c r="O1212" s="175"/>
      <c r="P1212" s="175"/>
      <c r="Q1212" s="175"/>
      <c r="R1212" s="175"/>
      <c r="S1212" s="175"/>
      <c r="T1212" s="175"/>
      <c r="U1212" s="175"/>
      <c r="V1212" s="175"/>
      <c r="W1212" s="175"/>
      <c r="X1212" s="175"/>
      <c r="Y1212" s="175"/>
      <c r="Z1212" s="175"/>
      <c r="AA1212" s="175"/>
      <c r="AB1212" s="175"/>
      <c r="AC1212" s="175"/>
      <c r="AD1212" s="175"/>
      <c r="AE1212" s="175"/>
      <c r="AF1212" s="175"/>
      <c r="AG1212" s="175"/>
      <c r="AH1212" s="175"/>
      <c r="AI1212" s="175"/>
      <c r="AJ1212" s="175"/>
      <c r="AK1212" s="175"/>
      <c r="AL1212" s="175"/>
      <c r="AM1212" s="175"/>
      <c r="AN1212" s="175"/>
      <c r="AO1212" s="175"/>
      <c r="AP1212" s="175"/>
      <c r="AQ1212" s="175"/>
      <c r="AR1212" s="175"/>
    </row>
    <row r="1213" spans="1:44" ht="102" hidden="1" x14ac:dyDescent="0.3">
      <c r="A1213" s="175"/>
      <c r="B1213" s="186" t="s">
        <v>3096</v>
      </c>
      <c r="C1213" s="187"/>
      <c r="D1213" s="183">
        <v>171.8</v>
      </c>
      <c r="E1213" s="184">
        <v>171.8</v>
      </c>
      <c r="F1213" s="181" t="s">
        <v>2088</v>
      </c>
      <c r="G1213" s="185" t="s">
        <v>4636</v>
      </c>
      <c r="H1213" s="182"/>
      <c r="I1213" s="175"/>
      <c r="J1213" s="175"/>
      <c r="K1213" s="175"/>
      <c r="L1213" s="175"/>
      <c r="M1213" s="175"/>
      <c r="N1213" s="175"/>
      <c r="O1213" s="175"/>
      <c r="P1213" s="175"/>
      <c r="Q1213" s="175"/>
      <c r="R1213" s="175"/>
      <c r="S1213" s="175"/>
      <c r="T1213" s="175"/>
      <c r="U1213" s="175"/>
      <c r="V1213" s="175"/>
      <c r="W1213" s="175"/>
      <c r="X1213" s="175"/>
      <c r="Y1213" s="175"/>
      <c r="Z1213" s="175"/>
      <c r="AA1213" s="175"/>
      <c r="AB1213" s="175"/>
      <c r="AC1213" s="175"/>
      <c r="AD1213" s="175"/>
      <c r="AE1213" s="175"/>
      <c r="AF1213" s="175"/>
      <c r="AG1213" s="175"/>
      <c r="AH1213" s="175"/>
      <c r="AI1213" s="175"/>
      <c r="AJ1213" s="175"/>
      <c r="AK1213" s="175"/>
      <c r="AL1213" s="175"/>
      <c r="AM1213" s="175"/>
      <c r="AN1213" s="175"/>
      <c r="AO1213" s="175"/>
      <c r="AP1213" s="175"/>
      <c r="AQ1213" s="175"/>
      <c r="AR1213" s="175"/>
    </row>
    <row r="1214" spans="1:44" ht="102" x14ac:dyDescent="0.3">
      <c r="A1214" s="175"/>
      <c r="B1214" s="181" t="s">
        <v>2088</v>
      </c>
      <c r="C1214" s="182" t="s">
        <v>2089</v>
      </c>
      <c r="D1214" s="183">
        <v>176.09</v>
      </c>
      <c r="E1214" s="184">
        <v>176.09</v>
      </c>
      <c r="F1214" s="185" t="s">
        <v>4636</v>
      </c>
      <c r="G1214" s="186" t="s">
        <v>3097</v>
      </c>
      <c r="H1214" s="187"/>
      <c r="I1214" s="175"/>
      <c r="J1214" s="175"/>
      <c r="K1214" s="175"/>
      <c r="L1214" s="175"/>
      <c r="M1214" s="175"/>
      <c r="N1214" s="175"/>
      <c r="O1214" s="175"/>
      <c r="P1214" s="175"/>
      <c r="Q1214" s="175"/>
      <c r="R1214" s="175"/>
      <c r="S1214" s="175"/>
      <c r="T1214" s="175"/>
      <c r="U1214" s="175"/>
      <c r="V1214" s="175"/>
      <c r="W1214" s="175"/>
      <c r="X1214" s="175"/>
      <c r="Y1214" s="175"/>
      <c r="Z1214" s="175"/>
      <c r="AA1214" s="175"/>
      <c r="AB1214" s="175"/>
      <c r="AC1214" s="175"/>
      <c r="AD1214" s="175"/>
      <c r="AE1214" s="175"/>
      <c r="AF1214" s="175"/>
      <c r="AG1214" s="175"/>
      <c r="AH1214" s="175"/>
      <c r="AI1214" s="175"/>
      <c r="AJ1214" s="175"/>
      <c r="AK1214" s="175"/>
      <c r="AL1214" s="175"/>
      <c r="AM1214" s="175"/>
      <c r="AN1214" s="175"/>
      <c r="AO1214" s="175"/>
      <c r="AP1214" s="175"/>
      <c r="AQ1214" s="175"/>
      <c r="AR1214" s="175"/>
    </row>
    <row r="1215" spans="1:44" ht="102" hidden="1" x14ac:dyDescent="0.3">
      <c r="A1215" s="175"/>
      <c r="B1215" s="185" t="s">
        <v>4636</v>
      </c>
      <c r="C1215" s="182"/>
      <c r="D1215" s="183">
        <v>176.09</v>
      </c>
      <c r="E1215" s="184">
        <v>176.09</v>
      </c>
      <c r="F1215" s="186" t="s">
        <v>3097</v>
      </c>
      <c r="G1215" s="181" t="s">
        <v>2387</v>
      </c>
      <c r="H1215" s="182" t="s">
        <v>2388</v>
      </c>
      <c r="I1215" s="175"/>
      <c r="J1215" s="175"/>
      <c r="K1215" s="175"/>
      <c r="L1215" s="175"/>
      <c r="M1215" s="175"/>
      <c r="N1215" s="175"/>
      <c r="O1215" s="175"/>
      <c r="P1215" s="175"/>
      <c r="Q1215" s="175"/>
      <c r="R1215" s="175"/>
      <c r="S1215" s="175"/>
      <c r="T1215" s="175"/>
      <c r="U1215" s="175"/>
      <c r="V1215" s="175"/>
      <c r="W1215" s="175"/>
      <c r="X1215" s="175"/>
      <c r="Y1215" s="175"/>
      <c r="Z1215" s="175"/>
      <c r="AA1215" s="175"/>
      <c r="AB1215" s="175"/>
      <c r="AC1215" s="175"/>
      <c r="AD1215" s="175"/>
      <c r="AE1215" s="175"/>
      <c r="AF1215" s="175"/>
      <c r="AG1215" s="175"/>
      <c r="AH1215" s="175"/>
      <c r="AI1215" s="175"/>
      <c r="AJ1215" s="175"/>
      <c r="AK1215" s="175"/>
      <c r="AL1215" s="175"/>
      <c r="AM1215" s="175"/>
      <c r="AN1215" s="175"/>
      <c r="AO1215" s="175"/>
      <c r="AP1215" s="175"/>
      <c r="AQ1215" s="175"/>
      <c r="AR1215" s="175"/>
    </row>
    <row r="1216" spans="1:44" ht="102" hidden="1" x14ac:dyDescent="0.3">
      <c r="A1216" s="175"/>
      <c r="B1216" s="186" t="s">
        <v>3097</v>
      </c>
      <c r="C1216" s="187"/>
      <c r="D1216" s="183">
        <v>176.09</v>
      </c>
      <c r="E1216" s="184">
        <v>176.09</v>
      </c>
      <c r="F1216" s="181" t="s">
        <v>2387</v>
      </c>
      <c r="G1216" s="185" t="s">
        <v>4636</v>
      </c>
      <c r="H1216" s="182"/>
      <c r="I1216" s="175"/>
      <c r="J1216" s="175"/>
      <c r="K1216" s="175"/>
      <c r="L1216" s="175"/>
      <c r="M1216" s="175"/>
      <c r="N1216" s="175"/>
      <c r="O1216" s="175"/>
      <c r="P1216" s="175"/>
      <c r="Q1216" s="175"/>
      <c r="R1216" s="175"/>
      <c r="S1216" s="175"/>
      <c r="T1216" s="175"/>
      <c r="U1216" s="175"/>
      <c r="V1216" s="175"/>
      <c r="W1216" s="175"/>
      <c r="X1216" s="175"/>
      <c r="Y1216" s="175"/>
      <c r="Z1216" s="175"/>
      <c r="AA1216" s="175"/>
      <c r="AB1216" s="175"/>
      <c r="AC1216" s="175"/>
      <c r="AD1216" s="175"/>
      <c r="AE1216" s="175"/>
      <c r="AF1216" s="175"/>
      <c r="AG1216" s="175"/>
      <c r="AH1216" s="175"/>
      <c r="AI1216" s="175"/>
      <c r="AJ1216" s="175"/>
      <c r="AK1216" s="175"/>
      <c r="AL1216" s="175"/>
      <c r="AM1216" s="175"/>
      <c r="AN1216" s="175"/>
      <c r="AO1216" s="175"/>
      <c r="AP1216" s="175"/>
      <c r="AQ1216" s="175"/>
      <c r="AR1216" s="175"/>
    </row>
    <row r="1217" spans="1:44" ht="112.2" x14ac:dyDescent="0.3">
      <c r="A1217" s="175"/>
      <c r="B1217" s="181" t="s">
        <v>2387</v>
      </c>
      <c r="C1217" s="182" t="s">
        <v>2388</v>
      </c>
      <c r="D1217" s="183">
        <v>227.63</v>
      </c>
      <c r="E1217" s="184">
        <v>227.63</v>
      </c>
      <c r="F1217" s="185" t="s">
        <v>4636</v>
      </c>
      <c r="G1217" s="186" t="s">
        <v>2952</v>
      </c>
      <c r="H1217" s="187"/>
      <c r="I1217" s="175"/>
      <c r="J1217" s="175"/>
      <c r="K1217" s="175"/>
      <c r="L1217" s="175"/>
      <c r="M1217" s="175"/>
      <c r="N1217" s="175"/>
      <c r="O1217" s="175"/>
      <c r="P1217" s="175"/>
      <c r="Q1217" s="175"/>
      <c r="R1217" s="175"/>
      <c r="S1217" s="175"/>
      <c r="T1217" s="175"/>
      <c r="U1217" s="175"/>
      <c r="V1217" s="175"/>
      <c r="W1217" s="175"/>
      <c r="X1217" s="175"/>
      <c r="Y1217" s="175"/>
      <c r="Z1217" s="175"/>
      <c r="AA1217" s="175"/>
      <c r="AB1217" s="175"/>
      <c r="AC1217" s="175"/>
      <c r="AD1217" s="175"/>
      <c r="AE1217" s="175"/>
      <c r="AF1217" s="175"/>
      <c r="AG1217" s="175"/>
      <c r="AH1217" s="175"/>
      <c r="AI1217" s="175"/>
      <c r="AJ1217" s="175"/>
      <c r="AK1217" s="175"/>
      <c r="AL1217" s="175"/>
      <c r="AM1217" s="175"/>
      <c r="AN1217" s="175"/>
      <c r="AO1217" s="175"/>
      <c r="AP1217" s="175"/>
      <c r="AQ1217" s="175"/>
      <c r="AR1217" s="175"/>
    </row>
    <row r="1218" spans="1:44" ht="112.2" hidden="1" x14ac:dyDescent="0.3">
      <c r="A1218" s="175"/>
      <c r="B1218" s="185" t="s">
        <v>4636</v>
      </c>
      <c r="C1218" s="182"/>
      <c r="D1218" s="183">
        <v>227.63</v>
      </c>
      <c r="E1218" s="184">
        <v>227.63</v>
      </c>
      <c r="F1218" s="186" t="s">
        <v>2952</v>
      </c>
      <c r="G1218" s="181" t="s">
        <v>2193</v>
      </c>
      <c r="H1218" s="182" t="s">
        <v>2194</v>
      </c>
      <c r="I1218" s="175"/>
      <c r="J1218" s="175"/>
      <c r="K1218" s="175"/>
      <c r="L1218" s="175"/>
      <c r="M1218" s="175"/>
      <c r="N1218" s="175"/>
      <c r="O1218" s="175"/>
      <c r="P1218" s="175"/>
      <c r="Q1218" s="175"/>
      <c r="R1218" s="175"/>
      <c r="S1218" s="175"/>
      <c r="T1218" s="175"/>
      <c r="U1218" s="175"/>
      <c r="V1218" s="175"/>
      <c r="W1218" s="175"/>
      <c r="X1218" s="175"/>
      <c r="Y1218" s="175"/>
      <c r="Z1218" s="175"/>
      <c r="AA1218" s="175"/>
      <c r="AB1218" s="175"/>
      <c r="AC1218" s="175"/>
      <c r="AD1218" s="175"/>
      <c r="AE1218" s="175"/>
      <c r="AF1218" s="175"/>
      <c r="AG1218" s="175"/>
      <c r="AH1218" s="175"/>
      <c r="AI1218" s="175"/>
      <c r="AJ1218" s="175"/>
      <c r="AK1218" s="175"/>
      <c r="AL1218" s="175"/>
      <c r="AM1218" s="175"/>
      <c r="AN1218" s="175"/>
      <c r="AO1218" s="175"/>
      <c r="AP1218" s="175"/>
      <c r="AQ1218" s="175"/>
      <c r="AR1218" s="175"/>
    </row>
    <row r="1219" spans="1:44" ht="112.2" hidden="1" x14ac:dyDescent="0.3">
      <c r="A1219" s="175"/>
      <c r="B1219" s="186" t="s">
        <v>2952</v>
      </c>
      <c r="C1219" s="187"/>
      <c r="D1219" s="183">
        <v>227.63</v>
      </c>
      <c r="E1219" s="184">
        <v>227.63</v>
      </c>
      <c r="F1219" s="181" t="s">
        <v>2193</v>
      </c>
      <c r="G1219" s="185" t="s">
        <v>4636</v>
      </c>
      <c r="H1219" s="182"/>
      <c r="I1219" s="175"/>
      <c r="J1219" s="175"/>
      <c r="K1219" s="175"/>
      <c r="L1219" s="175"/>
      <c r="M1219" s="175"/>
      <c r="N1219" s="175"/>
      <c r="O1219" s="175"/>
      <c r="P1219" s="175"/>
      <c r="Q1219" s="175"/>
      <c r="R1219" s="175"/>
      <c r="S1219" s="175"/>
      <c r="T1219" s="175"/>
      <c r="U1219" s="175"/>
      <c r="V1219" s="175"/>
      <c r="W1219" s="175"/>
      <c r="X1219" s="175"/>
      <c r="Y1219" s="175"/>
      <c r="Z1219" s="175"/>
      <c r="AA1219" s="175"/>
      <c r="AB1219" s="175"/>
      <c r="AC1219" s="175"/>
      <c r="AD1219" s="175"/>
      <c r="AE1219" s="175"/>
      <c r="AF1219" s="175"/>
      <c r="AG1219" s="175"/>
      <c r="AH1219" s="175"/>
      <c r="AI1219" s="175"/>
      <c r="AJ1219" s="175"/>
      <c r="AK1219" s="175"/>
      <c r="AL1219" s="175"/>
      <c r="AM1219" s="175"/>
      <c r="AN1219" s="175"/>
      <c r="AO1219" s="175"/>
      <c r="AP1219" s="175"/>
      <c r="AQ1219" s="175"/>
      <c r="AR1219" s="175"/>
    </row>
    <row r="1220" spans="1:44" ht="102" x14ac:dyDescent="0.3">
      <c r="A1220" s="175"/>
      <c r="B1220" s="181" t="s">
        <v>2193</v>
      </c>
      <c r="C1220" s="182" t="s">
        <v>2194</v>
      </c>
      <c r="D1220" s="183">
        <v>158.91</v>
      </c>
      <c r="E1220" s="184">
        <v>158.91</v>
      </c>
      <c r="F1220" s="185" t="s">
        <v>4636</v>
      </c>
      <c r="G1220" s="186" t="s">
        <v>2936</v>
      </c>
      <c r="H1220" s="187"/>
      <c r="I1220" s="175"/>
      <c r="J1220" s="175"/>
      <c r="K1220" s="175"/>
      <c r="L1220" s="175"/>
      <c r="M1220" s="175"/>
      <c r="N1220" s="175"/>
      <c r="O1220" s="175"/>
      <c r="P1220" s="175"/>
      <c r="Q1220" s="175"/>
      <c r="R1220" s="175"/>
      <c r="S1220" s="175"/>
      <c r="T1220" s="175"/>
      <c r="U1220" s="175"/>
      <c r="V1220" s="175"/>
      <c r="W1220" s="175"/>
      <c r="X1220" s="175"/>
      <c r="Y1220" s="175"/>
      <c r="Z1220" s="175"/>
      <c r="AA1220" s="175"/>
      <c r="AB1220" s="175"/>
      <c r="AC1220" s="175"/>
      <c r="AD1220" s="175"/>
      <c r="AE1220" s="175"/>
      <c r="AF1220" s="175"/>
      <c r="AG1220" s="175"/>
      <c r="AH1220" s="175"/>
      <c r="AI1220" s="175"/>
      <c r="AJ1220" s="175"/>
      <c r="AK1220" s="175"/>
      <c r="AL1220" s="175"/>
      <c r="AM1220" s="175"/>
      <c r="AN1220" s="175"/>
      <c r="AO1220" s="175"/>
      <c r="AP1220" s="175"/>
      <c r="AQ1220" s="175"/>
      <c r="AR1220" s="175"/>
    </row>
    <row r="1221" spans="1:44" ht="102" hidden="1" x14ac:dyDescent="0.3">
      <c r="A1221" s="175"/>
      <c r="B1221" s="185" t="s">
        <v>4636</v>
      </c>
      <c r="C1221" s="182"/>
      <c r="D1221" s="183">
        <v>158.91</v>
      </c>
      <c r="E1221" s="184">
        <v>158.91</v>
      </c>
      <c r="F1221" s="186" t="s">
        <v>2936</v>
      </c>
      <c r="G1221" s="181" t="s">
        <v>3986</v>
      </c>
      <c r="H1221" s="182" t="s">
        <v>2170</v>
      </c>
      <c r="I1221" s="175"/>
      <c r="J1221" s="175"/>
      <c r="K1221" s="175"/>
      <c r="L1221" s="175"/>
      <c r="M1221" s="175"/>
      <c r="N1221" s="175"/>
      <c r="O1221" s="175"/>
      <c r="P1221" s="175"/>
      <c r="Q1221" s="175"/>
      <c r="R1221" s="175"/>
      <c r="S1221" s="175"/>
      <c r="T1221" s="175"/>
      <c r="U1221" s="175"/>
      <c r="V1221" s="175"/>
      <c r="W1221" s="175"/>
      <c r="X1221" s="175"/>
      <c r="Y1221" s="175"/>
      <c r="Z1221" s="175"/>
      <c r="AA1221" s="175"/>
      <c r="AB1221" s="175"/>
      <c r="AC1221" s="175"/>
      <c r="AD1221" s="175"/>
      <c r="AE1221" s="175"/>
      <c r="AF1221" s="175"/>
      <c r="AG1221" s="175"/>
      <c r="AH1221" s="175"/>
      <c r="AI1221" s="175"/>
      <c r="AJ1221" s="175"/>
      <c r="AK1221" s="175"/>
      <c r="AL1221" s="175"/>
      <c r="AM1221" s="175"/>
      <c r="AN1221" s="175"/>
      <c r="AO1221" s="175"/>
      <c r="AP1221" s="175"/>
      <c r="AQ1221" s="175"/>
      <c r="AR1221" s="175"/>
    </row>
    <row r="1222" spans="1:44" ht="102" hidden="1" x14ac:dyDescent="0.3">
      <c r="A1222" s="175"/>
      <c r="B1222" s="186" t="s">
        <v>2936</v>
      </c>
      <c r="C1222" s="187"/>
      <c r="D1222" s="183">
        <v>158.91</v>
      </c>
      <c r="E1222" s="184">
        <v>158.91</v>
      </c>
      <c r="F1222" s="181" t="s">
        <v>3986</v>
      </c>
      <c r="G1222" s="185" t="s">
        <v>4636</v>
      </c>
      <c r="H1222" s="182"/>
      <c r="I1222" s="175"/>
      <c r="J1222" s="175"/>
      <c r="K1222" s="175"/>
      <c r="L1222" s="175"/>
      <c r="M1222" s="175"/>
      <c r="N1222" s="175"/>
      <c r="O1222" s="175"/>
      <c r="P1222" s="175"/>
      <c r="Q1222" s="175"/>
      <c r="R1222" s="175"/>
      <c r="S1222" s="175"/>
      <c r="T1222" s="175"/>
      <c r="U1222" s="175"/>
      <c r="V1222" s="175"/>
      <c r="W1222" s="175"/>
      <c r="X1222" s="175"/>
      <c r="Y1222" s="175"/>
      <c r="Z1222" s="175"/>
      <c r="AA1222" s="175"/>
      <c r="AB1222" s="175"/>
      <c r="AC1222" s="175"/>
      <c r="AD1222" s="175"/>
      <c r="AE1222" s="175"/>
      <c r="AF1222" s="175"/>
      <c r="AG1222" s="175"/>
      <c r="AH1222" s="175"/>
      <c r="AI1222" s="175"/>
      <c r="AJ1222" s="175"/>
      <c r="AK1222" s="175"/>
      <c r="AL1222" s="175"/>
      <c r="AM1222" s="175"/>
      <c r="AN1222" s="175"/>
      <c r="AO1222" s="175"/>
      <c r="AP1222" s="175"/>
      <c r="AQ1222" s="175"/>
      <c r="AR1222" s="175"/>
    </row>
    <row r="1223" spans="1:44" ht="102" x14ac:dyDescent="0.3">
      <c r="A1223" s="175"/>
      <c r="B1223" s="181" t="s">
        <v>3986</v>
      </c>
      <c r="C1223" s="182" t="s">
        <v>2170</v>
      </c>
      <c r="D1223" s="183">
        <v>253.4</v>
      </c>
      <c r="E1223" s="184">
        <v>253.4</v>
      </c>
      <c r="F1223" s="185" t="s">
        <v>4636</v>
      </c>
      <c r="G1223" s="186" t="s">
        <v>4588</v>
      </c>
      <c r="H1223" s="187"/>
      <c r="I1223" s="175"/>
      <c r="J1223" s="175"/>
      <c r="K1223" s="175"/>
      <c r="L1223" s="175"/>
      <c r="M1223" s="175"/>
      <c r="N1223" s="175"/>
      <c r="O1223" s="175"/>
      <c r="P1223" s="175"/>
      <c r="Q1223" s="175"/>
      <c r="R1223" s="175"/>
      <c r="S1223" s="175"/>
      <c r="T1223" s="175"/>
      <c r="U1223" s="175"/>
      <c r="V1223" s="175"/>
      <c r="W1223" s="175"/>
      <c r="X1223" s="175"/>
      <c r="Y1223" s="175"/>
      <c r="Z1223" s="175"/>
      <c r="AA1223" s="175"/>
      <c r="AB1223" s="175"/>
      <c r="AC1223" s="175"/>
      <c r="AD1223" s="175"/>
      <c r="AE1223" s="175"/>
      <c r="AF1223" s="175"/>
      <c r="AG1223" s="175"/>
      <c r="AH1223" s="175"/>
      <c r="AI1223" s="175"/>
      <c r="AJ1223" s="175"/>
      <c r="AK1223" s="175"/>
      <c r="AL1223" s="175"/>
      <c r="AM1223" s="175"/>
      <c r="AN1223" s="175"/>
      <c r="AO1223" s="175"/>
      <c r="AP1223" s="175"/>
      <c r="AQ1223" s="175"/>
      <c r="AR1223" s="175"/>
    </row>
    <row r="1224" spans="1:44" ht="102" hidden="1" x14ac:dyDescent="0.3">
      <c r="A1224" s="175"/>
      <c r="B1224" s="185" t="s">
        <v>4636</v>
      </c>
      <c r="C1224" s="182"/>
      <c r="D1224" s="183">
        <v>253.4</v>
      </c>
      <c r="E1224" s="184">
        <v>253.4</v>
      </c>
      <c r="F1224" s="186" t="s">
        <v>4588</v>
      </c>
      <c r="G1224" s="181" t="s">
        <v>2071</v>
      </c>
      <c r="H1224" s="182" t="s">
        <v>2072</v>
      </c>
      <c r="I1224" s="175"/>
      <c r="J1224" s="175"/>
      <c r="K1224" s="175"/>
      <c r="L1224" s="175"/>
      <c r="M1224" s="175"/>
      <c r="N1224" s="175"/>
      <c r="O1224" s="175"/>
      <c r="P1224" s="175"/>
      <c r="Q1224" s="175"/>
      <c r="R1224" s="175"/>
      <c r="S1224" s="175"/>
      <c r="T1224" s="175"/>
      <c r="U1224" s="175"/>
      <c r="V1224" s="175"/>
      <c r="W1224" s="175"/>
      <c r="X1224" s="175"/>
      <c r="Y1224" s="175"/>
      <c r="Z1224" s="175"/>
      <c r="AA1224" s="175"/>
      <c r="AB1224" s="175"/>
      <c r="AC1224" s="175"/>
      <c r="AD1224" s="175"/>
      <c r="AE1224" s="175"/>
      <c r="AF1224" s="175"/>
      <c r="AG1224" s="175"/>
      <c r="AH1224" s="175"/>
      <c r="AI1224" s="175"/>
      <c r="AJ1224" s="175"/>
      <c r="AK1224" s="175"/>
      <c r="AL1224" s="175"/>
      <c r="AM1224" s="175"/>
      <c r="AN1224" s="175"/>
      <c r="AO1224" s="175"/>
      <c r="AP1224" s="175"/>
      <c r="AQ1224" s="175"/>
      <c r="AR1224" s="175"/>
    </row>
    <row r="1225" spans="1:44" ht="102" hidden="1" x14ac:dyDescent="0.3">
      <c r="A1225" s="175"/>
      <c r="B1225" s="186" t="s">
        <v>4588</v>
      </c>
      <c r="C1225" s="187"/>
      <c r="D1225" s="183">
        <v>253.4</v>
      </c>
      <c r="E1225" s="184">
        <v>253.4</v>
      </c>
      <c r="F1225" s="181" t="s">
        <v>2071</v>
      </c>
      <c r="G1225" s="185" t="s">
        <v>4636</v>
      </c>
      <c r="H1225" s="182"/>
      <c r="I1225" s="175"/>
      <c r="J1225" s="175"/>
      <c r="K1225" s="175"/>
      <c r="L1225" s="175"/>
      <c r="M1225" s="175"/>
      <c r="N1225" s="175"/>
      <c r="O1225" s="175"/>
      <c r="P1225" s="175"/>
      <c r="Q1225" s="175"/>
      <c r="R1225" s="175"/>
      <c r="S1225" s="175"/>
      <c r="T1225" s="175"/>
      <c r="U1225" s="175"/>
      <c r="V1225" s="175"/>
      <c r="W1225" s="175"/>
      <c r="X1225" s="175"/>
      <c r="Y1225" s="175"/>
      <c r="Z1225" s="175"/>
      <c r="AA1225" s="175"/>
      <c r="AB1225" s="175"/>
      <c r="AC1225" s="175"/>
      <c r="AD1225" s="175"/>
      <c r="AE1225" s="175"/>
      <c r="AF1225" s="175"/>
      <c r="AG1225" s="175"/>
      <c r="AH1225" s="175"/>
      <c r="AI1225" s="175"/>
      <c r="AJ1225" s="175"/>
      <c r="AK1225" s="175"/>
      <c r="AL1225" s="175"/>
      <c r="AM1225" s="175"/>
      <c r="AN1225" s="175"/>
      <c r="AO1225" s="175"/>
      <c r="AP1225" s="175"/>
      <c r="AQ1225" s="175"/>
      <c r="AR1225" s="175"/>
    </row>
    <row r="1226" spans="1:44" ht="112.2" x14ac:dyDescent="0.3">
      <c r="A1226" s="175"/>
      <c r="B1226" s="181" t="s">
        <v>2071</v>
      </c>
      <c r="C1226" s="182" t="s">
        <v>2072</v>
      </c>
      <c r="D1226" s="183">
        <v>249.11</v>
      </c>
      <c r="E1226" s="184">
        <v>249.11</v>
      </c>
      <c r="F1226" s="185" t="s">
        <v>4636</v>
      </c>
      <c r="G1226" s="186" t="s">
        <v>2954</v>
      </c>
      <c r="H1226" s="187"/>
      <c r="I1226" s="175"/>
      <c r="J1226" s="175"/>
      <c r="K1226" s="175"/>
      <c r="L1226" s="175"/>
      <c r="M1226" s="175"/>
      <c r="N1226" s="175"/>
      <c r="O1226" s="175"/>
      <c r="P1226" s="175"/>
      <c r="Q1226" s="175"/>
      <c r="R1226" s="175"/>
      <c r="S1226" s="175"/>
      <c r="T1226" s="175"/>
      <c r="U1226" s="175"/>
      <c r="V1226" s="175"/>
      <c r="W1226" s="175"/>
      <c r="X1226" s="175"/>
      <c r="Y1226" s="175"/>
      <c r="Z1226" s="175"/>
      <c r="AA1226" s="175"/>
      <c r="AB1226" s="175"/>
      <c r="AC1226" s="175"/>
      <c r="AD1226" s="175"/>
      <c r="AE1226" s="175"/>
      <c r="AF1226" s="175"/>
      <c r="AG1226" s="175"/>
      <c r="AH1226" s="175"/>
      <c r="AI1226" s="175"/>
      <c r="AJ1226" s="175"/>
      <c r="AK1226" s="175"/>
      <c r="AL1226" s="175"/>
      <c r="AM1226" s="175"/>
      <c r="AN1226" s="175"/>
      <c r="AO1226" s="175"/>
      <c r="AP1226" s="175"/>
      <c r="AQ1226" s="175"/>
      <c r="AR1226" s="175"/>
    </row>
    <row r="1227" spans="1:44" ht="112.2" hidden="1" x14ac:dyDescent="0.3">
      <c r="A1227" s="175"/>
      <c r="B1227" s="185" t="s">
        <v>4636</v>
      </c>
      <c r="C1227" s="182"/>
      <c r="D1227" s="183">
        <v>249.11</v>
      </c>
      <c r="E1227" s="184">
        <v>249.11</v>
      </c>
      <c r="F1227" s="186" t="s">
        <v>2954</v>
      </c>
      <c r="G1227" s="181" t="s">
        <v>3987</v>
      </c>
      <c r="H1227" s="182" t="s">
        <v>2336</v>
      </c>
      <c r="I1227" s="175"/>
      <c r="J1227" s="175"/>
      <c r="K1227" s="175"/>
      <c r="L1227" s="175"/>
      <c r="M1227" s="175"/>
      <c r="N1227" s="175"/>
      <c r="O1227" s="175"/>
      <c r="P1227" s="175"/>
      <c r="Q1227" s="175"/>
      <c r="R1227" s="175"/>
      <c r="S1227" s="175"/>
      <c r="T1227" s="175"/>
      <c r="U1227" s="175"/>
      <c r="V1227" s="175"/>
      <c r="W1227" s="175"/>
      <c r="X1227" s="175"/>
      <c r="Y1227" s="175"/>
      <c r="Z1227" s="175"/>
      <c r="AA1227" s="175"/>
      <c r="AB1227" s="175"/>
      <c r="AC1227" s="175"/>
      <c r="AD1227" s="175"/>
      <c r="AE1227" s="175"/>
      <c r="AF1227" s="175"/>
      <c r="AG1227" s="175"/>
      <c r="AH1227" s="175"/>
      <c r="AI1227" s="175"/>
      <c r="AJ1227" s="175"/>
      <c r="AK1227" s="175"/>
      <c r="AL1227" s="175"/>
      <c r="AM1227" s="175"/>
      <c r="AN1227" s="175"/>
      <c r="AO1227" s="175"/>
      <c r="AP1227" s="175"/>
      <c r="AQ1227" s="175"/>
      <c r="AR1227" s="175"/>
    </row>
    <row r="1228" spans="1:44" ht="112.2" hidden="1" x14ac:dyDescent="0.3">
      <c r="A1228" s="175"/>
      <c r="B1228" s="186" t="s">
        <v>2954</v>
      </c>
      <c r="C1228" s="187"/>
      <c r="D1228" s="183">
        <v>249.11</v>
      </c>
      <c r="E1228" s="184">
        <v>249.11</v>
      </c>
      <c r="F1228" s="181" t="s">
        <v>3987</v>
      </c>
      <c r="G1228" s="185" t="s">
        <v>4636</v>
      </c>
      <c r="H1228" s="182"/>
      <c r="I1228" s="175"/>
      <c r="J1228" s="175"/>
      <c r="K1228" s="175"/>
      <c r="L1228" s="175"/>
      <c r="M1228" s="175"/>
      <c r="N1228" s="175"/>
      <c r="O1228" s="175"/>
      <c r="P1228" s="175"/>
      <c r="Q1228" s="175"/>
      <c r="R1228" s="175"/>
      <c r="S1228" s="175"/>
      <c r="T1228" s="175"/>
      <c r="U1228" s="175"/>
      <c r="V1228" s="175"/>
      <c r="W1228" s="175"/>
      <c r="X1228" s="175"/>
      <c r="Y1228" s="175"/>
      <c r="Z1228" s="175"/>
      <c r="AA1228" s="175"/>
      <c r="AB1228" s="175"/>
      <c r="AC1228" s="175"/>
      <c r="AD1228" s="175"/>
      <c r="AE1228" s="175"/>
      <c r="AF1228" s="175"/>
      <c r="AG1228" s="175"/>
      <c r="AH1228" s="175"/>
      <c r="AI1228" s="175"/>
      <c r="AJ1228" s="175"/>
      <c r="AK1228" s="175"/>
      <c r="AL1228" s="175"/>
      <c r="AM1228" s="175"/>
      <c r="AN1228" s="175"/>
      <c r="AO1228" s="175"/>
      <c r="AP1228" s="175"/>
      <c r="AQ1228" s="175"/>
      <c r="AR1228" s="175"/>
    </row>
    <row r="1229" spans="1:44" ht="102" x14ac:dyDescent="0.3">
      <c r="A1229" s="175"/>
      <c r="B1229" s="181" t="s">
        <v>3987</v>
      </c>
      <c r="C1229" s="182" t="s">
        <v>2336</v>
      </c>
      <c r="D1229" s="183">
        <v>261.99</v>
      </c>
      <c r="E1229" s="184">
        <v>261.99</v>
      </c>
      <c r="F1229" s="185" t="s">
        <v>4636</v>
      </c>
      <c r="G1229" s="186" t="s">
        <v>4611</v>
      </c>
      <c r="H1229" s="187"/>
      <c r="I1229" s="175"/>
      <c r="J1229" s="175"/>
      <c r="K1229" s="175"/>
      <c r="L1229" s="175"/>
      <c r="M1229" s="175"/>
      <c r="N1229" s="175"/>
      <c r="O1229" s="175"/>
      <c r="P1229" s="175"/>
      <c r="Q1229" s="175"/>
      <c r="R1229" s="175"/>
      <c r="S1229" s="175"/>
      <c r="T1229" s="175"/>
      <c r="U1229" s="175"/>
      <c r="V1229" s="175"/>
      <c r="W1229" s="175"/>
      <c r="X1229" s="175"/>
      <c r="Y1229" s="175"/>
      <c r="Z1229" s="175"/>
      <c r="AA1229" s="175"/>
      <c r="AB1229" s="175"/>
      <c r="AC1229" s="175"/>
      <c r="AD1229" s="175"/>
      <c r="AE1229" s="175"/>
      <c r="AF1229" s="175"/>
      <c r="AG1229" s="175"/>
      <c r="AH1229" s="175"/>
      <c r="AI1229" s="175"/>
      <c r="AJ1229" s="175"/>
      <c r="AK1229" s="175"/>
      <c r="AL1229" s="175"/>
      <c r="AM1229" s="175"/>
      <c r="AN1229" s="175"/>
      <c r="AO1229" s="175"/>
      <c r="AP1229" s="175"/>
      <c r="AQ1229" s="175"/>
      <c r="AR1229" s="175"/>
    </row>
    <row r="1230" spans="1:44" ht="102" hidden="1" x14ac:dyDescent="0.3">
      <c r="A1230" s="175"/>
      <c r="B1230" s="185" t="s">
        <v>4636</v>
      </c>
      <c r="C1230" s="182"/>
      <c r="D1230" s="183">
        <v>261.99</v>
      </c>
      <c r="E1230" s="184">
        <v>261.99</v>
      </c>
      <c r="F1230" s="186" t="s">
        <v>4611</v>
      </c>
      <c r="G1230" s="181" t="s">
        <v>1955</v>
      </c>
      <c r="H1230" s="182" t="s">
        <v>1956</v>
      </c>
      <c r="I1230" s="175"/>
      <c r="J1230" s="175"/>
      <c r="K1230" s="175"/>
      <c r="L1230" s="175"/>
      <c r="M1230" s="175"/>
      <c r="N1230" s="175"/>
      <c r="O1230" s="175"/>
      <c r="P1230" s="175"/>
      <c r="Q1230" s="175"/>
      <c r="R1230" s="175"/>
      <c r="S1230" s="175"/>
      <c r="T1230" s="175"/>
      <c r="U1230" s="175"/>
      <c r="V1230" s="175"/>
      <c r="W1230" s="175"/>
      <c r="X1230" s="175"/>
      <c r="Y1230" s="175"/>
      <c r="Z1230" s="175"/>
      <c r="AA1230" s="175"/>
      <c r="AB1230" s="175"/>
      <c r="AC1230" s="175"/>
      <c r="AD1230" s="175"/>
      <c r="AE1230" s="175"/>
      <c r="AF1230" s="175"/>
      <c r="AG1230" s="175"/>
      <c r="AH1230" s="175"/>
      <c r="AI1230" s="175"/>
      <c r="AJ1230" s="175"/>
      <c r="AK1230" s="175"/>
      <c r="AL1230" s="175"/>
      <c r="AM1230" s="175"/>
      <c r="AN1230" s="175"/>
      <c r="AO1230" s="175"/>
      <c r="AP1230" s="175"/>
      <c r="AQ1230" s="175"/>
      <c r="AR1230" s="175"/>
    </row>
    <row r="1231" spans="1:44" ht="102" hidden="1" x14ac:dyDescent="0.3">
      <c r="A1231" s="175"/>
      <c r="B1231" s="186" t="s">
        <v>4611</v>
      </c>
      <c r="C1231" s="187"/>
      <c r="D1231" s="183">
        <v>261.99</v>
      </c>
      <c r="E1231" s="184">
        <v>261.99</v>
      </c>
      <c r="F1231" s="181" t="s">
        <v>1955</v>
      </c>
      <c r="G1231" s="185" t="s">
        <v>4636</v>
      </c>
      <c r="H1231" s="182"/>
      <c r="I1231" s="175"/>
      <c r="J1231" s="175"/>
      <c r="K1231" s="175"/>
      <c r="L1231" s="175"/>
      <c r="M1231" s="175"/>
      <c r="N1231" s="175"/>
      <c r="O1231" s="175"/>
      <c r="P1231" s="175"/>
      <c r="Q1231" s="175"/>
      <c r="R1231" s="175"/>
      <c r="S1231" s="175"/>
      <c r="T1231" s="175"/>
      <c r="U1231" s="175"/>
      <c r="V1231" s="175"/>
      <c r="W1231" s="175"/>
      <c r="X1231" s="175"/>
      <c r="Y1231" s="175"/>
      <c r="Z1231" s="175"/>
      <c r="AA1231" s="175"/>
      <c r="AB1231" s="175"/>
      <c r="AC1231" s="175"/>
      <c r="AD1231" s="175"/>
      <c r="AE1231" s="175"/>
      <c r="AF1231" s="175"/>
      <c r="AG1231" s="175"/>
      <c r="AH1231" s="175"/>
      <c r="AI1231" s="175"/>
      <c r="AJ1231" s="175"/>
      <c r="AK1231" s="175"/>
      <c r="AL1231" s="175"/>
      <c r="AM1231" s="175"/>
      <c r="AN1231" s="175"/>
      <c r="AO1231" s="175"/>
      <c r="AP1231" s="175"/>
      <c r="AQ1231" s="175"/>
      <c r="AR1231" s="175"/>
    </row>
    <row r="1232" spans="1:44" ht="102" x14ac:dyDescent="0.3">
      <c r="A1232" s="175"/>
      <c r="B1232" s="181" t="s">
        <v>1955</v>
      </c>
      <c r="C1232" s="182" t="s">
        <v>1956</v>
      </c>
      <c r="D1232" s="183">
        <v>270.58</v>
      </c>
      <c r="E1232" s="184">
        <v>270.58</v>
      </c>
      <c r="F1232" s="185" t="s">
        <v>4636</v>
      </c>
      <c r="G1232" s="186" t="s">
        <v>2956</v>
      </c>
      <c r="H1232" s="187"/>
      <c r="I1232" s="175"/>
      <c r="J1232" s="175"/>
      <c r="K1232" s="175"/>
      <c r="L1232" s="175"/>
      <c r="M1232" s="175"/>
      <c r="N1232" s="175"/>
      <c r="O1232" s="175"/>
      <c r="P1232" s="175"/>
      <c r="Q1232" s="175"/>
      <c r="R1232" s="175"/>
      <c r="S1232" s="175"/>
      <c r="T1232" s="175"/>
      <c r="U1232" s="175"/>
      <c r="V1232" s="175"/>
      <c r="W1232" s="175"/>
      <c r="X1232" s="175"/>
      <c r="Y1232" s="175"/>
      <c r="Z1232" s="175"/>
      <c r="AA1232" s="175"/>
      <c r="AB1232" s="175"/>
      <c r="AC1232" s="175"/>
      <c r="AD1232" s="175"/>
      <c r="AE1232" s="175"/>
      <c r="AF1232" s="175"/>
      <c r="AG1232" s="175"/>
      <c r="AH1232" s="175"/>
      <c r="AI1232" s="175"/>
      <c r="AJ1232" s="175"/>
      <c r="AK1232" s="175"/>
      <c r="AL1232" s="175"/>
      <c r="AM1232" s="175"/>
      <c r="AN1232" s="175"/>
      <c r="AO1232" s="175"/>
      <c r="AP1232" s="175"/>
      <c r="AQ1232" s="175"/>
      <c r="AR1232" s="175"/>
    </row>
    <row r="1233" spans="1:44" ht="102" hidden="1" x14ac:dyDescent="0.3">
      <c r="A1233" s="175"/>
      <c r="B1233" s="185" t="s">
        <v>4636</v>
      </c>
      <c r="C1233" s="182"/>
      <c r="D1233" s="183">
        <v>270.58</v>
      </c>
      <c r="E1233" s="184">
        <v>270.58</v>
      </c>
      <c r="F1233" s="186" t="s">
        <v>2956</v>
      </c>
      <c r="G1233" s="181" t="s">
        <v>1684</v>
      </c>
      <c r="H1233" s="182" t="s">
        <v>1685</v>
      </c>
      <c r="I1233" s="175"/>
      <c r="J1233" s="175"/>
      <c r="K1233" s="175"/>
      <c r="L1233" s="175"/>
      <c r="M1233" s="175"/>
      <c r="N1233" s="175"/>
      <c r="O1233" s="175"/>
      <c r="P1233" s="175"/>
      <c r="Q1233" s="175"/>
      <c r="R1233" s="175"/>
      <c r="S1233" s="175"/>
      <c r="T1233" s="175"/>
      <c r="U1233" s="175"/>
      <c r="V1233" s="175"/>
      <c r="W1233" s="175"/>
      <c r="X1233" s="175"/>
      <c r="Y1233" s="175"/>
      <c r="Z1233" s="175"/>
      <c r="AA1233" s="175"/>
      <c r="AB1233" s="175"/>
      <c r="AC1233" s="175"/>
      <c r="AD1233" s="175"/>
      <c r="AE1233" s="175"/>
      <c r="AF1233" s="175"/>
      <c r="AG1233" s="175"/>
      <c r="AH1233" s="175"/>
      <c r="AI1233" s="175"/>
      <c r="AJ1233" s="175"/>
      <c r="AK1233" s="175"/>
      <c r="AL1233" s="175"/>
      <c r="AM1233" s="175"/>
      <c r="AN1233" s="175"/>
      <c r="AO1233" s="175"/>
      <c r="AP1233" s="175"/>
      <c r="AQ1233" s="175"/>
      <c r="AR1233" s="175"/>
    </row>
    <row r="1234" spans="1:44" ht="102" hidden="1" x14ac:dyDescent="0.3">
      <c r="A1234" s="175"/>
      <c r="B1234" s="186" t="s">
        <v>2956</v>
      </c>
      <c r="C1234" s="187"/>
      <c r="D1234" s="183">
        <v>270.58</v>
      </c>
      <c r="E1234" s="184">
        <v>270.58</v>
      </c>
      <c r="F1234" s="181" t="s">
        <v>1684</v>
      </c>
      <c r="G1234" s="185" t="s">
        <v>4636</v>
      </c>
      <c r="H1234" s="182"/>
      <c r="I1234" s="175"/>
      <c r="J1234" s="175"/>
      <c r="K1234" s="175"/>
      <c r="L1234" s="175"/>
      <c r="M1234" s="175"/>
      <c r="N1234" s="175"/>
      <c r="O1234" s="175"/>
      <c r="P1234" s="175"/>
      <c r="Q1234" s="175"/>
      <c r="R1234" s="175"/>
      <c r="S1234" s="175"/>
      <c r="T1234" s="175"/>
      <c r="U1234" s="175"/>
      <c r="V1234" s="175"/>
      <c r="W1234" s="175"/>
      <c r="X1234" s="175"/>
      <c r="Y1234" s="175"/>
      <c r="Z1234" s="175"/>
      <c r="AA1234" s="175"/>
      <c r="AB1234" s="175"/>
      <c r="AC1234" s="175"/>
      <c r="AD1234" s="175"/>
      <c r="AE1234" s="175"/>
      <c r="AF1234" s="175"/>
      <c r="AG1234" s="175"/>
      <c r="AH1234" s="175"/>
      <c r="AI1234" s="175"/>
      <c r="AJ1234" s="175"/>
      <c r="AK1234" s="175"/>
      <c r="AL1234" s="175"/>
      <c r="AM1234" s="175"/>
      <c r="AN1234" s="175"/>
      <c r="AO1234" s="175"/>
      <c r="AP1234" s="175"/>
      <c r="AQ1234" s="175"/>
      <c r="AR1234" s="175"/>
    </row>
    <row r="1235" spans="1:44" ht="102" x14ac:dyDescent="0.3">
      <c r="A1235" s="175"/>
      <c r="B1235" s="181" t="s">
        <v>1684</v>
      </c>
      <c r="C1235" s="182" t="s">
        <v>1685</v>
      </c>
      <c r="D1235" s="183">
        <v>146.03</v>
      </c>
      <c r="E1235" s="184">
        <v>146.03</v>
      </c>
      <c r="F1235" s="185" t="s">
        <v>4636</v>
      </c>
      <c r="G1235" s="186" t="s">
        <v>2957</v>
      </c>
      <c r="H1235" s="187"/>
      <c r="I1235" s="175"/>
      <c r="J1235" s="175"/>
      <c r="K1235" s="175"/>
      <c r="L1235" s="175"/>
      <c r="M1235" s="175"/>
      <c r="N1235" s="175"/>
      <c r="O1235" s="175"/>
      <c r="P1235" s="175"/>
      <c r="Q1235" s="175"/>
      <c r="R1235" s="175"/>
      <c r="S1235" s="175"/>
      <c r="T1235" s="175"/>
      <c r="U1235" s="175"/>
      <c r="V1235" s="175"/>
      <c r="W1235" s="175"/>
      <c r="X1235" s="175"/>
      <c r="Y1235" s="175"/>
      <c r="Z1235" s="175"/>
      <c r="AA1235" s="175"/>
      <c r="AB1235" s="175"/>
      <c r="AC1235" s="175"/>
      <c r="AD1235" s="175"/>
      <c r="AE1235" s="175"/>
      <c r="AF1235" s="175"/>
      <c r="AG1235" s="175"/>
      <c r="AH1235" s="175"/>
      <c r="AI1235" s="175"/>
      <c r="AJ1235" s="175"/>
      <c r="AK1235" s="175"/>
      <c r="AL1235" s="175"/>
      <c r="AM1235" s="175"/>
      <c r="AN1235" s="175"/>
      <c r="AO1235" s="175"/>
      <c r="AP1235" s="175"/>
      <c r="AQ1235" s="175"/>
      <c r="AR1235" s="175"/>
    </row>
    <row r="1236" spans="1:44" ht="102" hidden="1" x14ac:dyDescent="0.3">
      <c r="A1236" s="175"/>
      <c r="B1236" s="185" t="s">
        <v>4636</v>
      </c>
      <c r="C1236" s="182"/>
      <c r="D1236" s="183">
        <v>146.03</v>
      </c>
      <c r="E1236" s="184">
        <v>146.03</v>
      </c>
      <c r="F1236" s="186" t="s">
        <v>2957</v>
      </c>
      <c r="G1236" s="181" t="s">
        <v>867</v>
      </c>
      <c r="H1236" s="182" t="s">
        <v>868</v>
      </c>
      <c r="I1236" s="175"/>
      <c r="J1236" s="175"/>
      <c r="K1236" s="175"/>
      <c r="L1236" s="175"/>
      <c r="M1236" s="175"/>
      <c r="N1236" s="175"/>
      <c r="O1236" s="175"/>
      <c r="P1236" s="175"/>
      <c r="Q1236" s="175"/>
      <c r="R1236" s="175"/>
      <c r="S1236" s="175"/>
      <c r="T1236" s="175"/>
      <c r="U1236" s="175"/>
      <c r="V1236" s="175"/>
      <c r="W1236" s="175"/>
      <c r="X1236" s="175"/>
      <c r="Y1236" s="175"/>
      <c r="Z1236" s="175"/>
      <c r="AA1236" s="175"/>
      <c r="AB1236" s="175"/>
      <c r="AC1236" s="175"/>
      <c r="AD1236" s="175"/>
      <c r="AE1236" s="175"/>
      <c r="AF1236" s="175"/>
      <c r="AG1236" s="175"/>
      <c r="AH1236" s="175"/>
      <c r="AI1236" s="175"/>
      <c r="AJ1236" s="175"/>
      <c r="AK1236" s="175"/>
      <c r="AL1236" s="175"/>
      <c r="AM1236" s="175"/>
      <c r="AN1236" s="175"/>
      <c r="AO1236" s="175"/>
      <c r="AP1236" s="175"/>
      <c r="AQ1236" s="175"/>
      <c r="AR1236" s="175"/>
    </row>
    <row r="1237" spans="1:44" ht="102" hidden="1" x14ac:dyDescent="0.3">
      <c r="A1237" s="175"/>
      <c r="B1237" s="186" t="s">
        <v>2957</v>
      </c>
      <c r="C1237" s="187"/>
      <c r="D1237" s="183">
        <v>146.03</v>
      </c>
      <c r="E1237" s="184">
        <v>146.03</v>
      </c>
      <c r="F1237" s="181" t="s">
        <v>867</v>
      </c>
      <c r="G1237" s="185" t="s">
        <v>4636</v>
      </c>
      <c r="H1237" s="182"/>
      <c r="I1237" s="175"/>
      <c r="J1237" s="175"/>
      <c r="K1237" s="175"/>
      <c r="L1237" s="175"/>
      <c r="M1237" s="175"/>
      <c r="N1237" s="175"/>
      <c r="O1237" s="175"/>
      <c r="P1237" s="175"/>
      <c r="Q1237" s="175"/>
      <c r="R1237" s="175"/>
      <c r="S1237" s="175"/>
      <c r="T1237" s="175"/>
      <c r="U1237" s="175"/>
      <c r="V1237" s="175"/>
      <c r="W1237" s="175"/>
      <c r="X1237" s="175"/>
      <c r="Y1237" s="175"/>
      <c r="Z1237" s="175"/>
      <c r="AA1237" s="175"/>
      <c r="AB1237" s="175"/>
      <c r="AC1237" s="175"/>
      <c r="AD1237" s="175"/>
      <c r="AE1237" s="175"/>
      <c r="AF1237" s="175"/>
      <c r="AG1237" s="175"/>
      <c r="AH1237" s="175"/>
      <c r="AI1237" s="175"/>
      <c r="AJ1237" s="175"/>
      <c r="AK1237" s="175"/>
      <c r="AL1237" s="175"/>
      <c r="AM1237" s="175"/>
      <c r="AN1237" s="175"/>
      <c r="AO1237" s="175"/>
      <c r="AP1237" s="175"/>
      <c r="AQ1237" s="175"/>
      <c r="AR1237" s="175"/>
    </row>
    <row r="1238" spans="1:44" ht="102" x14ac:dyDescent="0.3">
      <c r="A1238" s="175"/>
      <c r="B1238" s="181" t="s">
        <v>867</v>
      </c>
      <c r="C1238" s="182" t="s">
        <v>868</v>
      </c>
      <c r="D1238" s="183">
        <v>214.75</v>
      </c>
      <c r="E1238" s="184">
        <v>214.75</v>
      </c>
      <c r="F1238" s="185" t="s">
        <v>4636</v>
      </c>
      <c r="G1238" s="186" t="s">
        <v>2958</v>
      </c>
      <c r="H1238" s="187"/>
      <c r="I1238" s="175"/>
      <c r="J1238" s="175"/>
      <c r="K1238" s="175"/>
      <c r="L1238" s="175"/>
      <c r="M1238" s="175"/>
      <c r="N1238" s="175"/>
      <c r="O1238" s="175"/>
      <c r="P1238" s="175"/>
      <c r="Q1238" s="175"/>
      <c r="R1238" s="175"/>
      <c r="S1238" s="175"/>
      <c r="T1238" s="175"/>
      <c r="U1238" s="175"/>
      <c r="V1238" s="175"/>
      <c r="W1238" s="175"/>
      <c r="X1238" s="175"/>
      <c r="Y1238" s="175"/>
      <c r="Z1238" s="175"/>
      <c r="AA1238" s="175"/>
      <c r="AB1238" s="175"/>
      <c r="AC1238" s="175"/>
      <c r="AD1238" s="175"/>
      <c r="AE1238" s="175"/>
      <c r="AF1238" s="175"/>
      <c r="AG1238" s="175"/>
      <c r="AH1238" s="175"/>
      <c r="AI1238" s="175"/>
      <c r="AJ1238" s="175"/>
      <c r="AK1238" s="175"/>
      <c r="AL1238" s="175"/>
      <c r="AM1238" s="175"/>
      <c r="AN1238" s="175"/>
      <c r="AO1238" s="175"/>
      <c r="AP1238" s="175"/>
      <c r="AQ1238" s="175"/>
      <c r="AR1238" s="175"/>
    </row>
    <row r="1239" spans="1:44" ht="102" hidden="1" x14ac:dyDescent="0.3">
      <c r="A1239" s="175"/>
      <c r="B1239" s="185" t="s">
        <v>4636</v>
      </c>
      <c r="C1239" s="182"/>
      <c r="D1239" s="183">
        <v>214.75</v>
      </c>
      <c r="E1239" s="184">
        <v>214.75</v>
      </c>
      <c r="F1239" s="186" t="s">
        <v>2958</v>
      </c>
      <c r="G1239" s="181" t="s">
        <v>2359</v>
      </c>
      <c r="H1239" s="182" t="s">
        <v>2360</v>
      </c>
      <c r="I1239" s="175"/>
      <c r="J1239" s="175"/>
      <c r="K1239" s="175"/>
      <c r="L1239" s="175"/>
      <c r="M1239" s="175"/>
      <c r="N1239" s="175"/>
      <c r="O1239" s="175"/>
      <c r="P1239" s="175"/>
      <c r="Q1239" s="175"/>
      <c r="R1239" s="175"/>
      <c r="S1239" s="175"/>
      <c r="T1239" s="175"/>
      <c r="U1239" s="175"/>
      <c r="V1239" s="175"/>
      <c r="W1239" s="175"/>
      <c r="X1239" s="175"/>
      <c r="Y1239" s="175"/>
      <c r="Z1239" s="175"/>
      <c r="AA1239" s="175"/>
      <c r="AB1239" s="175"/>
      <c r="AC1239" s="175"/>
      <c r="AD1239" s="175"/>
      <c r="AE1239" s="175"/>
      <c r="AF1239" s="175"/>
      <c r="AG1239" s="175"/>
      <c r="AH1239" s="175"/>
      <c r="AI1239" s="175"/>
      <c r="AJ1239" s="175"/>
      <c r="AK1239" s="175"/>
      <c r="AL1239" s="175"/>
      <c r="AM1239" s="175"/>
      <c r="AN1239" s="175"/>
      <c r="AO1239" s="175"/>
      <c r="AP1239" s="175"/>
      <c r="AQ1239" s="175"/>
      <c r="AR1239" s="175"/>
    </row>
    <row r="1240" spans="1:44" ht="102" hidden="1" x14ac:dyDescent="0.3">
      <c r="A1240" s="175"/>
      <c r="B1240" s="186" t="s">
        <v>2958</v>
      </c>
      <c r="C1240" s="187"/>
      <c r="D1240" s="183">
        <v>214.75</v>
      </c>
      <c r="E1240" s="184">
        <v>214.75</v>
      </c>
      <c r="F1240" s="181" t="s">
        <v>2359</v>
      </c>
      <c r="G1240" s="185" t="s">
        <v>4636</v>
      </c>
      <c r="H1240" s="182"/>
      <c r="I1240" s="175"/>
      <c r="J1240" s="175"/>
      <c r="K1240" s="175"/>
      <c r="L1240" s="175"/>
      <c r="M1240" s="175"/>
      <c r="N1240" s="175"/>
      <c r="O1240" s="175"/>
      <c r="P1240" s="175"/>
      <c r="Q1240" s="175"/>
      <c r="R1240" s="175"/>
      <c r="S1240" s="175"/>
      <c r="T1240" s="175"/>
      <c r="U1240" s="175"/>
      <c r="V1240" s="175"/>
      <c r="W1240" s="175"/>
      <c r="X1240" s="175"/>
      <c r="Y1240" s="175"/>
      <c r="Z1240" s="175"/>
      <c r="AA1240" s="175"/>
      <c r="AB1240" s="175"/>
      <c r="AC1240" s="175"/>
      <c r="AD1240" s="175"/>
      <c r="AE1240" s="175"/>
      <c r="AF1240" s="175"/>
      <c r="AG1240" s="175"/>
      <c r="AH1240" s="175"/>
      <c r="AI1240" s="175"/>
      <c r="AJ1240" s="175"/>
      <c r="AK1240" s="175"/>
      <c r="AL1240" s="175"/>
      <c r="AM1240" s="175"/>
      <c r="AN1240" s="175"/>
      <c r="AO1240" s="175"/>
      <c r="AP1240" s="175"/>
      <c r="AQ1240" s="175"/>
      <c r="AR1240" s="175"/>
    </row>
    <row r="1241" spans="1:44" ht="132.6" x14ac:dyDescent="0.3">
      <c r="A1241" s="175"/>
      <c r="B1241" s="181" t="s">
        <v>2359</v>
      </c>
      <c r="C1241" s="182" t="s">
        <v>2360</v>
      </c>
      <c r="D1241" s="183">
        <v>193.27</v>
      </c>
      <c r="E1241" s="184">
        <v>193.27</v>
      </c>
      <c r="F1241" s="185" t="s">
        <v>4636</v>
      </c>
      <c r="G1241" s="186" t="s">
        <v>2959</v>
      </c>
      <c r="H1241" s="187"/>
      <c r="I1241" s="175"/>
      <c r="J1241" s="175"/>
      <c r="K1241" s="175"/>
      <c r="L1241" s="175"/>
      <c r="M1241" s="175"/>
      <c r="N1241" s="175"/>
      <c r="O1241" s="175"/>
      <c r="P1241" s="175"/>
      <c r="Q1241" s="175"/>
      <c r="R1241" s="175"/>
      <c r="S1241" s="175"/>
      <c r="T1241" s="175"/>
      <c r="U1241" s="175"/>
      <c r="V1241" s="175"/>
      <c r="W1241" s="175"/>
      <c r="X1241" s="175"/>
      <c r="Y1241" s="175"/>
      <c r="Z1241" s="175"/>
      <c r="AA1241" s="175"/>
      <c r="AB1241" s="175"/>
      <c r="AC1241" s="175"/>
      <c r="AD1241" s="175"/>
      <c r="AE1241" s="175"/>
      <c r="AF1241" s="175"/>
      <c r="AG1241" s="175"/>
      <c r="AH1241" s="175"/>
      <c r="AI1241" s="175"/>
      <c r="AJ1241" s="175"/>
      <c r="AK1241" s="175"/>
      <c r="AL1241" s="175"/>
      <c r="AM1241" s="175"/>
      <c r="AN1241" s="175"/>
      <c r="AO1241" s="175"/>
      <c r="AP1241" s="175"/>
      <c r="AQ1241" s="175"/>
      <c r="AR1241" s="175"/>
    </row>
    <row r="1242" spans="1:44" ht="132.6" hidden="1" x14ac:dyDescent="0.3">
      <c r="A1242" s="175"/>
      <c r="B1242" s="185" t="s">
        <v>4636</v>
      </c>
      <c r="C1242" s="182"/>
      <c r="D1242" s="183">
        <v>193.27</v>
      </c>
      <c r="E1242" s="184">
        <v>193.27</v>
      </c>
      <c r="F1242" s="186" t="s">
        <v>2959</v>
      </c>
      <c r="G1242" s="181" t="s">
        <v>1692</v>
      </c>
      <c r="H1242" s="182" t="s">
        <v>1693</v>
      </c>
      <c r="I1242" s="175"/>
      <c r="J1242" s="175"/>
      <c r="K1242" s="175"/>
      <c r="L1242" s="175"/>
      <c r="M1242" s="175"/>
      <c r="N1242" s="175"/>
      <c r="O1242" s="175"/>
      <c r="P1242" s="175"/>
      <c r="Q1242" s="175"/>
      <c r="R1242" s="175"/>
      <c r="S1242" s="175"/>
      <c r="T1242" s="175"/>
      <c r="U1242" s="175"/>
      <c r="V1242" s="175"/>
      <c r="W1242" s="175"/>
      <c r="X1242" s="175"/>
      <c r="Y1242" s="175"/>
      <c r="Z1242" s="175"/>
      <c r="AA1242" s="175"/>
      <c r="AB1242" s="175"/>
      <c r="AC1242" s="175"/>
      <c r="AD1242" s="175"/>
      <c r="AE1242" s="175"/>
      <c r="AF1242" s="175"/>
      <c r="AG1242" s="175"/>
      <c r="AH1242" s="175"/>
      <c r="AI1242" s="175"/>
      <c r="AJ1242" s="175"/>
      <c r="AK1242" s="175"/>
      <c r="AL1242" s="175"/>
      <c r="AM1242" s="175"/>
      <c r="AN1242" s="175"/>
      <c r="AO1242" s="175"/>
      <c r="AP1242" s="175"/>
      <c r="AQ1242" s="175"/>
      <c r="AR1242" s="175"/>
    </row>
    <row r="1243" spans="1:44" ht="132.6" hidden="1" x14ac:dyDescent="0.3">
      <c r="A1243" s="175"/>
      <c r="B1243" s="186" t="s">
        <v>2959</v>
      </c>
      <c r="C1243" s="187"/>
      <c r="D1243" s="183">
        <v>193.27</v>
      </c>
      <c r="E1243" s="184">
        <v>193.27</v>
      </c>
      <c r="F1243" s="181" t="s">
        <v>1692</v>
      </c>
      <c r="G1243" s="185" t="s">
        <v>4636</v>
      </c>
      <c r="H1243" s="182"/>
      <c r="I1243" s="175"/>
      <c r="J1243" s="175"/>
      <c r="K1243" s="175"/>
      <c r="L1243" s="175"/>
      <c r="M1243" s="175"/>
      <c r="N1243" s="175"/>
      <c r="O1243" s="175"/>
      <c r="P1243" s="175"/>
      <c r="Q1243" s="175"/>
      <c r="R1243" s="175"/>
      <c r="S1243" s="175"/>
      <c r="T1243" s="175"/>
      <c r="U1243" s="175"/>
      <c r="V1243" s="175"/>
      <c r="W1243" s="175"/>
      <c r="X1243" s="175"/>
      <c r="Y1243" s="175"/>
      <c r="Z1243" s="175"/>
      <c r="AA1243" s="175"/>
      <c r="AB1243" s="175"/>
      <c r="AC1243" s="175"/>
      <c r="AD1243" s="175"/>
      <c r="AE1243" s="175"/>
      <c r="AF1243" s="175"/>
      <c r="AG1243" s="175"/>
      <c r="AH1243" s="175"/>
      <c r="AI1243" s="175"/>
      <c r="AJ1243" s="175"/>
      <c r="AK1243" s="175"/>
      <c r="AL1243" s="175"/>
      <c r="AM1243" s="175"/>
      <c r="AN1243" s="175"/>
      <c r="AO1243" s="175"/>
      <c r="AP1243" s="175"/>
      <c r="AQ1243" s="175"/>
      <c r="AR1243" s="175"/>
    </row>
    <row r="1244" spans="1:44" ht="112.2" x14ac:dyDescent="0.3">
      <c r="A1244" s="175"/>
      <c r="B1244" s="181" t="s">
        <v>1692</v>
      </c>
      <c r="C1244" s="182" t="s">
        <v>1693</v>
      </c>
      <c r="D1244" s="183">
        <v>163.21</v>
      </c>
      <c r="E1244" s="184">
        <v>163.21</v>
      </c>
      <c r="F1244" s="185" t="s">
        <v>4636</v>
      </c>
      <c r="G1244" s="186" t="s">
        <v>2960</v>
      </c>
      <c r="H1244" s="187"/>
      <c r="I1244" s="175"/>
      <c r="J1244" s="175"/>
      <c r="K1244" s="175"/>
      <c r="L1244" s="175"/>
      <c r="M1244" s="175"/>
      <c r="N1244" s="175"/>
      <c r="O1244" s="175"/>
      <c r="P1244" s="175"/>
      <c r="Q1244" s="175"/>
      <c r="R1244" s="175"/>
      <c r="S1244" s="175"/>
      <c r="T1244" s="175"/>
      <c r="U1244" s="175"/>
      <c r="V1244" s="175"/>
      <c r="W1244" s="175"/>
      <c r="X1244" s="175"/>
      <c r="Y1244" s="175"/>
      <c r="Z1244" s="175"/>
      <c r="AA1244" s="175"/>
      <c r="AB1244" s="175"/>
      <c r="AC1244" s="175"/>
      <c r="AD1244" s="175"/>
      <c r="AE1244" s="175"/>
      <c r="AF1244" s="175"/>
      <c r="AG1244" s="175"/>
      <c r="AH1244" s="175"/>
      <c r="AI1244" s="175"/>
      <c r="AJ1244" s="175"/>
      <c r="AK1244" s="175"/>
      <c r="AL1244" s="175"/>
      <c r="AM1244" s="175"/>
      <c r="AN1244" s="175"/>
      <c r="AO1244" s="175"/>
      <c r="AP1244" s="175"/>
      <c r="AQ1244" s="175"/>
      <c r="AR1244" s="175"/>
    </row>
    <row r="1245" spans="1:44" ht="112.2" hidden="1" x14ac:dyDescent="0.3">
      <c r="A1245" s="175"/>
      <c r="B1245" s="185" t="s">
        <v>4636</v>
      </c>
      <c r="C1245" s="182"/>
      <c r="D1245" s="183">
        <v>163.21</v>
      </c>
      <c r="E1245" s="184">
        <v>163.21</v>
      </c>
      <c r="F1245" s="186" t="s">
        <v>2960</v>
      </c>
      <c r="G1245" s="181" t="s">
        <v>2002</v>
      </c>
      <c r="H1245" s="182" t="s">
        <v>2003</v>
      </c>
      <c r="I1245" s="175"/>
      <c r="J1245" s="175"/>
      <c r="K1245" s="175"/>
      <c r="L1245" s="175"/>
      <c r="M1245" s="175"/>
      <c r="N1245" s="175"/>
      <c r="O1245" s="175"/>
      <c r="P1245" s="175"/>
      <c r="Q1245" s="175"/>
      <c r="R1245" s="175"/>
      <c r="S1245" s="175"/>
      <c r="T1245" s="175"/>
      <c r="U1245" s="175"/>
      <c r="V1245" s="175"/>
      <c r="W1245" s="175"/>
      <c r="X1245" s="175"/>
      <c r="Y1245" s="175"/>
      <c r="Z1245" s="175"/>
      <c r="AA1245" s="175"/>
      <c r="AB1245" s="175"/>
      <c r="AC1245" s="175"/>
      <c r="AD1245" s="175"/>
      <c r="AE1245" s="175"/>
      <c r="AF1245" s="175"/>
      <c r="AG1245" s="175"/>
      <c r="AH1245" s="175"/>
      <c r="AI1245" s="175"/>
      <c r="AJ1245" s="175"/>
      <c r="AK1245" s="175"/>
      <c r="AL1245" s="175"/>
      <c r="AM1245" s="175"/>
      <c r="AN1245" s="175"/>
      <c r="AO1245" s="175"/>
      <c r="AP1245" s="175"/>
      <c r="AQ1245" s="175"/>
      <c r="AR1245" s="175"/>
    </row>
    <row r="1246" spans="1:44" ht="112.2" hidden="1" x14ac:dyDescent="0.3">
      <c r="A1246" s="175"/>
      <c r="B1246" s="186" t="s">
        <v>2960</v>
      </c>
      <c r="C1246" s="187"/>
      <c r="D1246" s="183">
        <v>163.21</v>
      </c>
      <c r="E1246" s="184">
        <v>163.21</v>
      </c>
      <c r="F1246" s="181" t="s">
        <v>2002</v>
      </c>
      <c r="G1246" s="185" t="s">
        <v>4636</v>
      </c>
      <c r="H1246" s="182"/>
      <c r="I1246" s="175"/>
      <c r="J1246" s="175"/>
      <c r="K1246" s="175"/>
      <c r="L1246" s="175"/>
      <c r="M1246" s="175"/>
      <c r="N1246" s="175"/>
      <c r="O1246" s="175"/>
      <c r="P1246" s="175"/>
      <c r="Q1246" s="175"/>
      <c r="R1246" s="175"/>
      <c r="S1246" s="175"/>
      <c r="T1246" s="175"/>
      <c r="U1246" s="175"/>
      <c r="V1246" s="175"/>
      <c r="W1246" s="175"/>
      <c r="X1246" s="175"/>
      <c r="Y1246" s="175"/>
      <c r="Z1246" s="175"/>
      <c r="AA1246" s="175"/>
      <c r="AB1246" s="175"/>
      <c r="AC1246" s="175"/>
      <c r="AD1246" s="175"/>
      <c r="AE1246" s="175"/>
      <c r="AF1246" s="175"/>
      <c r="AG1246" s="175"/>
      <c r="AH1246" s="175"/>
      <c r="AI1246" s="175"/>
      <c r="AJ1246" s="175"/>
      <c r="AK1246" s="175"/>
      <c r="AL1246" s="175"/>
      <c r="AM1246" s="175"/>
      <c r="AN1246" s="175"/>
      <c r="AO1246" s="175"/>
      <c r="AP1246" s="175"/>
      <c r="AQ1246" s="175"/>
      <c r="AR1246" s="175"/>
    </row>
    <row r="1247" spans="1:44" ht="102" x14ac:dyDescent="0.3">
      <c r="A1247" s="175"/>
      <c r="B1247" s="181" t="s">
        <v>2002</v>
      </c>
      <c r="C1247" s="182" t="s">
        <v>2003</v>
      </c>
      <c r="D1247" s="183">
        <v>163.21</v>
      </c>
      <c r="E1247" s="184">
        <v>163.21</v>
      </c>
      <c r="F1247" s="185" t="s">
        <v>4636</v>
      </c>
      <c r="G1247" s="186" t="s">
        <v>2961</v>
      </c>
      <c r="H1247" s="187"/>
      <c r="I1247" s="175"/>
      <c r="J1247" s="175"/>
      <c r="K1247" s="175"/>
      <c r="L1247" s="175"/>
      <c r="M1247" s="175"/>
      <c r="N1247" s="175"/>
      <c r="O1247" s="175"/>
      <c r="P1247" s="175"/>
      <c r="Q1247" s="175"/>
      <c r="R1247" s="175"/>
      <c r="S1247" s="175"/>
      <c r="T1247" s="175"/>
      <c r="U1247" s="175"/>
      <c r="V1247" s="175"/>
      <c r="W1247" s="175"/>
      <c r="X1247" s="175"/>
      <c r="Y1247" s="175"/>
      <c r="Z1247" s="175"/>
      <c r="AA1247" s="175"/>
      <c r="AB1247" s="175"/>
      <c r="AC1247" s="175"/>
      <c r="AD1247" s="175"/>
      <c r="AE1247" s="175"/>
      <c r="AF1247" s="175"/>
      <c r="AG1247" s="175"/>
      <c r="AH1247" s="175"/>
      <c r="AI1247" s="175"/>
      <c r="AJ1247" s="175"/>
      <c r="AK1247" s="175"/>
      <c r="AL1247" s="175"/>
      <c r="AM1247" s="175"/>
      <c r="AN1247" s="175"/>
      <c r="AO1247" s="175"/>
      <c r="AP1247" s="175"/>
      <c r="AQ1247" s="175"/>
      <c r="AR1247" s="175"/>
    </row>
    <row r="1248" spans="1:44" ht="102" hidden="1" x14ac:dyDescent="0.3">
      <c r="A1248" s="175"/>
      <c r="B1248" s="185" t="s">
        <v>4636</v>
      </c>
      <c r="C1248" s="182"/>
      <c r="D1248" s="183">
        <v>163.21</v>
      </c>
      <c r="E1248" s="184">
        <v>163.21</v>
      </c>
      <c r="F1248" s="186" t="s">
        <v>2961</v>
      </c>
      <c r="G1248" s="181" t="s">
        <v>839</v>
      </c>
      <c r="H1248" s="182" t="s">
        <v>840</v>
      </c>
      <c r="I1248" s="175"/>
      <c r="J1248" s="175"/>
      <c r="K1248" s="175"/>
      <c r="L1248" s="175"/>
      <c r="M1248" s="175"/>
      <c r="N1248" s="175"/>
      <c r="O1248" s="175"/>
      <c r="P1248" s="175"/>
      <c r="Q1248" s="175"/>
      <c r="R1248" s="175"/>
      <c r="S1248" s="175"/>
      <c r="T1248" s="175"/>
      <c r="U1248" s="175"/>
      <c r="V1248" s="175"/>
      <c r="W1248" s="175"/>
      <c r="X1248" s="175"/>
      <c r="Y1248" s="175"/>
      <c r="Z1248" s="175"/>
      <c r="AA1248" s="175"/>
      <c r="AB1248" s="175"/>
      <c r="AC1248" s="175"/>
      <c r="AD1248" s="175"/>
      <c r="AE1248" s="175"/>
      <c r="AF1248" s="175"/>
      <c r="AG1248" s="175"/>
      <c r="AH1248" s="175"/>
      <c r="AI1248" s="175"/>
      <c r="AJ1248" s="175"/>
      <c r="AK1248" s="175"/>
      <c r="AL1248" s="175"/>
      <c r="AM1248" s="175"/>
      <c r="AN1248" s="175"/>
      <c r="AO1248" s="175"/>
      <c r="AP1248" s="175"/>
      <c r="AQ1248" s="175"/>
      <c r="AR1248" s="175"/>
    </row>
    <row r="1249" spans="1:44" ht="102" hidden="1" x14ac:dyDescent="0.3">
      <c r="A1249" s="175"/>
      <c r="B1249" s="186" t="s">
        <v>2961</v>
      </c>
      <c r="C1249" s="187"/>
      <c r="D1249" s="183">
        <v>163.21</v>
      </c>
      <c r="E1249" s="184">
        <v>163.21</v>
      </c>
      <c r="F1249" s="181" t="s">
        <v>839</v>
      </c>
      <c r="G1249" s="185" t="s">
        <v>4636</v>
      </c>
      <c r="H1249" s="182"/>
      <c r="I1249" s="175"/>
      <c r="J1249" s="175"/>
      <c r="K1249" s="175"/>
      <c r="L1249" s="175"/>
      <c r="M1249" s="175"/>
      <c r="N1249" s="175"/>
      <c r="O1249" s="175"/>
      <c r="P1249" s="175"/>
      <c r="Q1249" s="175"/>
      <c r="R1249" s="175"/>
      <c r="S1249" s="175"/>
      <c r="T1249" s="175"/>
      <c r="U1249" s="175"/>
      <c r="V1249" s="175"/>
      <c r="W1249" s="175"/>
      <c r="X1249" s="175"/>
      <c r="Y1249" s="175"/>
      <c r="Z1249" s="175"/>
      <c r="AA1249" s="175"/>
      <c r="AB1249" s="175"/>
      <c r="AC1249" s="175"/>
      <c r="AD1249" s="175"/>
      <c r="AE1249" s="175"/>
      <c r="AF1249" s="175"/>
      <c r="AG1249" s="175"/>
      <c r="AH1249" s="175"/>
      <c r="AI1249" s="175"/>
      <c r="AJ1249" s="175"/>
      <c r="AK1249" s="175"/>
      <c r="AL1249" s="175"/>
      <c r="AM1249" s="175"/>
      <c r="AN1249" s="175"/>
      <c r="AO1249" s="175"/>
      <c r="AP1249" s="175"/>
      <c r="AQ1249" s="175"/>
      <c r="AR1249" s="175"/>
    </row>
    <row r="1250" spans="1:44" ht="102" x14ac:dyDescent="0.3">
      <c r="A1250" s="175"/>
      <c r="B1250" s="181" t="s">
        <v>839</v>
      </c>
      <c r="C1250" s="182" t="s">
        <v>840</v>
      </c>
      <c r="D1250" s="183">
        <v>244.81</v>
      </c>
      <c r="E1250" s="184">
        <v>244.81</v>
      </c>
      <c r="F1250" s="185" t="s">
        <v>4636</v>
      </c>
      <c r="G1250" s="186" t="s">
        <v>2962</v>
      </c>
      <c r="H1250" s="187"/>
      <c r="I1250" s="175"/>
      <c r="J1250" s="175"/>
      <c r="K1250" s="175"/>
      <c r="L1250" s="175"/>
      <c r="M1250" s="175"/>
      <c r="N1250" s="175"/>
      <c r="O1250" s="175"/>
      <c r="P1250" s="175"/>
      <c r="Q1250" s="175"/>
      <c r="R1250" s="175"/>
      <c r="S1250" s="175"/>
      <c r="T1250" s="175"/>
      <c r="U1250" s="175"/>
      <c r="V1250" s="175"/>
      <c r="W1250" s="175"/>
      <c r="X1250" s="175"/>
      <c r="Y1250" s="175"/>
      <c r="Z1250" s="175"/>
      <c r="AA1250" s="175"/>
      <c r="AB1250" s="175"/>
      <c r="AC1250" s="175"/>
      <c r="AD1250" s="175"/>
      <c r="AE1250" s="175"/>
      <c r="AF1250" s="175"/>
      <c r="AG1250" s="175"/>
      <c r="AH1250" s="175"/>
      <c r="AI1250" s="175"/>
      <c r="AJ1250" s="175"/>
      <c r="AK1250" s="175"/>
      <c r="AL1250" s="175"/>
      <c r="AM1250" s="175"/>
      <c r="AN1250" s="175"/>
      <c r="AO1250" s="175"/>
      <c r="AP1250" s="175"/>
      <c r="AQ1250" s="175"/>
      <c r="AR1250" s="175"/>
    </row>
    <row r="1251" spans="1:44" ht="102" hidden="1" x14ac:dyDescent="0.3">
      <c r="A1251" s="175"/>
      <c r="B1251" s="185" t="s">
        <v>4636</v>
      </c>
      <c r="C1251" s="182"/>
      <c r="D1251" s="183">
        <v>244.81</v>
      </c>
      <c r="E1251" s="184">
        <v>244.81</v>
      </c>
      <c r="F1251" s="186" t="s">
        <v>2962</v>
      </c>
      <c r="G1251" s="181" t="s">
        <v>2040</v>
      </c>
      <c r="H1251" s="182" t="s">
        <v>2041</v>
      </c>
      <c r="I1251" s="175"/>
      <c r="J1251" s="175"/>
      <c r="K1251" s="175"/>
      <c r="L1251" s="175"/>
      <c r="M1251" s="175"/>
      <c r="N1251" s="175"/>
      <c r="O1251" s="175"/>
      <c r="P1251" s="175"/>
      <c r="Q1251" s="175"/>
      <c r="R1251" s="175"/>
      <c r="S1251" s="175"/>
      <c r="T1251" s="175"/>
      <c r="U1251" s="175"/>
      <c r="V1251" s="175"/>
      <c r="W1251" s="175"/>
      <c r="X1251" s="175"/>
      <c r="Y1251" s="175"/>
      <c r="Z1251" s="175"/>
      <c r="AA1251" s="175"/>
      <c r="AB1251" s="175"/>
      <c r="AC1251" s="175"/>
      <c r="AD1251" s="175"/>
      <c r="AE1251" s="175"/>
      <c r="AF1251" s="175"/>
      <c r="AG1251" s="175"/>
      <c r="AH1251" s="175"/>
      <c r="AI1251" s="175"/>
      <c r="AJ1251" s="175"/>
      <c r="AK1251" s="175"/>
      <c r="AL1251" s="175"/>
      <c r="AM1251" s="175"/>
      <c r="AN1251" s="175"/>
      <c r="AO1251" s="175"/>
      <c r="AP1251" s="175"/>
      <c r="AQ1251" s="175"/>
      <c r="AR1251" s="175"/>
    </row>
    <row r="1252" spans="1:44" ht="102" hidden="1" x14ac:dyDescent="0.3">
      <c r="A1252" s="175"/>
      <c r="B1252" s="186" t="s">
        <v>2962</v>
      </c>
      <c r="C1252" s="187"/>
      <c r="D1252" s="183">
        <v>244.81</v>
      </c>
      <c r="E1252" s="184">
        <v>244.81</v>
      </c>
      <c r="F1252" s="181" t="s">
        <v>2040</v>
      </c>
      <c r="G1252" s="185" t="s">
        <v>4636</v>
      </c>
      <c r="H1252" s="182"/>
      <c r="I1252" s="175"/>
      <c r="J1252" s="175"/>
      <c r="K1252" s="175"/>
      <c r="L1252" s="175"/>
      <c r="M1252" s="175"/>
      <c r="N1252" s="175"/>
      <c r="O1252" s="175"/>
      <c r="P1252" s="175"/>
      <c r="Q1252" s="175"/>
      <c r="R1252" s="175"/>
      <c r="S1252" s="175"/>
      <c r="T1252" s="175"/>
      <c r="U1252" s="175"/>
      <c r="V1252" s="175"/>
      <c r="W1252" s="175"/>
      <c r="X1252" s="175"/>
      <c r="Y1252" s="175"/>
      <c r="Z1252" s="175"/>
      <c r="AA1252" s="175"/>
      <c r="AB1252" s="175"/>
      <c r="AC1252" s="175"/>
      <c r="AD1252" s="175"/>
      <c r="AE1252" s="175"/>
      <c r="AF1252" s="175"/>
      <c r="AG1252" s="175"/>
      <c r="AH1252" s="175"/>
      <c r="AI1252" s="175"/>
      <c r="AJ1252" s="175"/>
      <c r="AK1252" s="175"/>
      <c r="AL1252" s="175"/>
      <c r="AM1252" s="175"/>
      <c r="AN1252" s="175"/>
      <c r="AO1252" s="175"/>
      <c r="AP1252" s="175"/>
      <c r="AQ1252" s="175"/>
      <c r="AR1252" s="175"/>
    </row>
    <row r="1253" spans="1:44" ht="102" x14ac:dyDescent="0.3">
      <c r="A1253" s="175"/>
      <c r="B1253" s="181" t="s">
        <v>2040</v>
      </c>
      <c r="C1253" s="182" t="s">
        <v>2041</v>
      </c>
      <c r="D1253" s="183">
        <v>158.91</v>
      </c>
      <c r="E1253" s="184">
        <v>158.91</v>
      </c>
      <c r="F1253" s="185" t="s">
        <v>4636</v>
      </c>
      <c r="G1253" s="186" t="s">
        <v>2937</v>
      </c>
      <c r="H1253" s="187"/>
      <c r="I1253" s="175"/>
      <c r="J1253" s="175"/>
      <c r="K1253" s="175"/>
      <c r="L1253" s="175"/>
      <c r="M1253" s="175"/>
      <c r="N1253" s="175"/>
      <c r="O1253" s="175"/>
      <c r="P1253" s="175"/>
      <c r="Q1253" s="175"/>
      <c r="R1253" s="175"/>
      <c r="S1253" s="175"/>
      <c r="T1253" s="175"/>
      <c r="U1253" s="175"/>
      <c r="V1253" s="175"/>
      <c r="W1253" s="175"/>
      <c r="X1253" s="175"/>
      <c r="Y1253" s="175"/>
      <c r="Z1253" s="175"/>
      <c r="AA1253" s="175"/>
      <c r="AB1253" s="175"/>
      <c r="AC1253" s="175"/>
      <c r="AD1253" s="175"/>
      <c r="AE1253" s="175"/>
      <c r="AF1253" s="175"/>
      <c r="AG1253" s="175"/>
      <c r="AH1253" s="175"/>
      <c r="AI1253" s="175"/>
      <c r="AJ1253" s="175"/>
      <c r="AK1253" s="175"/>
      <c r="AL1253" s="175"/>
      <c r="AM1253" s="175"/>
      <c r="AN1253" s="175"/>
      <c r="AO1253" s="175"/>
      <c r="AP1253" s="175"/>
      <c r="AQ1253" s="175"/>
      <c r="AR1253" s="175"/>
    </row>
    <row r="1254" spans="1:44" ht="102" hidden="1" x14ac:dyDescent="0.3">
      <c r="A1254" s="175"/>
      <c r="B1254" s="185" t="s">
        <v>4636</v>
      </c>
      <c r="C1254" s="182"/>
      <c r="D1254" s="183">
        <v>158.91</v>
      </c>
      <c r="E1254" s="184">
        <v>158.91</v>
      </c>
      <c r="F1254" s="186" t="s">
        <v>2937</v>
      </c>
      <c r="G1254" s="181" t="s">
        <v>964</v>
      </c>
      <c r="H1254" s="182" t="s">
        <v>965</v>
      </c>
      <c r="I1254" s="175"/>
      <c r="J1254" s="175"/>
      <c r="K1254" s="175"/>
      <c r="L1254" s="175"/>
      <c r="M1254" s="175"/>
      <c r="N1254" s="175"/>
      <c r="O1254" s="175"/>
      <c r="P1254" s="175"/>
      <c r="Q1254" s="175"/>
      <c r="R1254" s="175"/>
      <c r="S1254" s="175"/>
      <c r="T1254" s="175"/>
      <c r="U1254" s="175"/>
      <c r="V1254" s="175"/>
      <c r="W1254" s="175"/>
      <c r="X1254" s="175"/>
      <c r="Y1254" s="175"/>
      <c r="Z1254" s="175"/>
      <c r="AA1254" s="175"/>
      <c r="AB1254" s="175"/>
      <c r="AC1254" s="175"/>
      <c r="AD1254" s="175"/>
      <c r="AE1254" s="175"/>
      <c r="AF1254" s="175"/>
      <c r="AG1254" s="175"/>
      <c r="AH1254" s="175"/>
      <c r="AI1254" s="175"/>
      <c r="AJ1254" s="175"/>
      <c r="AK1254" s="175"/>
      <c r="AL1254" s="175"/>
      <c r="AM1254" s="175"/>
      <c r="AN1254" s="175"/>
      <c r="AO1254" s="175"/>
      <c r="AP1254" s="175"/>
      <c r="AQ1254" s="175"/>
      <c r="AR1254" s="175"/>
    </row>
    <row r="1255" spans="1:44" ht="102" hidden="1" x14ac:dyDescent="0.3">
      <c r="A1255" s="175"/>
      <c r="B1255" s="186" t="s">
        <v>2937</v>
      </c>
      <c r="C1255" s="187"/>
      <c r="D1255" s="183">
        <v>158.91</v>
      </c>
      <c r="E1255" s="184">
        <v>158.91</v>
      </c>
      <c r="F1255" s="181" t="s">
        <v>964</v>
      </c>
      <c r="G1255" s="185" t="s">
        <v>4636</v>
      </c>
      <c r="H1255" s="182"/>
      <c r="I1255" s="175"/>
      <c r="J1255" s="175"/>
      <c r="K1255" s="175"/>
      <c r="L1255" s="175"/>
      <c r="M1255" s="175"/>
      <c r="N1255" s="175"/>
      <c r="O1255" s="175"/>
      <c r="P1255" s="175"/>
      <c r="Q1255" s="175"/>
      <c r="R1255" s="175"/>
      <c r="S1255" s="175"/>
      <c r="T1255" s="175"/>
      <c r="U1255" s="175"/>
      <c r="V1255" s="175"/>
      <c r="W1255" s="175"/>
      <c r="X1255" s="175"/>
      <c r="Y1255" s="175"/>
      <c r="Z1255" s="175"/>
      <c r="AA1255" s="175"/>
      <c r="AB1255" s="175"/>
      <c r="AC1255" s="175"/>
      <c r="AD1255" s="175"/>
      <c r="AE1255" s="175"/>
      <c r="AF1255" s="175"/>
      <c r="AG1255" s="175"/>
      <c r="AH1255" s="175"/>
      <c r="AI1255" s="175"/>
      <c r="AJ1255" s="175"/>
      <c r="AK1255" s="175"/>
      <c r="AL1255" s="175"/>
      <c r="AM1255" s="175"/>
      <c r="AN1255" s="175"/>
      <c r="AO1255" s="175"/>
      <c r="AP1255" s="175"/>
      <c r="AQ1255" s="175"/>
      <c r="AR1255" s="175"/>
    </row>
    <row r="1256" spans="1:44" ht="102" x14ac:dyDescent="0.3">
      <c r="A1256" s="175"/>
      <c r="B1256" s="181" t="s">
        <v>964</v>
      </c>
      <c r="C1256" s="182" t="s">
        <v>965</v>
      </c>
      <c r="D1256" s="183">
        <v>154.62</v>
      </c>
      <c r="E1256" s="184">
        <v>154.62</v>
      </c>
      <c r="F1256" s="185" t="s">
        <v>4636</v>
      </c>
      <c r="G1256" s="186" t="s">
        <v>2963</v>
      </c>
      <c r="H1256" s="187"/>
      <c r="I1256" s="175"/>
      <c r="J1256" s="175"/>
      <c r="K1256" s="175"/>
      <c r="L1256" s="175"/>
      <c r="M1256" s="175"/>
      <c r="N1256" s="175"/>
      <c r="O1256" s="175"/>
      <c r="P1256" s="175"/>
      <c r="Q1256" s="175"/>
      <c r="R1256" s="175"/>
      <c r="S1256" s="175"/>
      <c r="T1256" s="175"/>
      <c r="U1256" s="175"/>
      <c r="V1256" s="175"/>
      <c r="W1256" s="175"/>
      <c r="X1256" s="175"/>
      <c r="Y1256" s="175"/>
      <c r="Z1256" s="175"/>
      <c r="AA1256" s="175"/>
      <c r="AB1256" s="175"/>
      <c r="AC1256" s="175"/>
      <c r="AD1256" s="175"/>
      <c r="AE1256" s="175"/>
      <c r="AF1256" s="175"/>
      <c r="AG1256" s="175"/>
      <c r="AH1256" s="175"/>
      <c r="AI1256" s="175"/>
      <c r="AJ1256" s="175"/>
      <c r="AK1256" s="175"/>
      <c r="AL1256" s="175"/>
      <c r="AM1256" s="175"/>
      <c r="AN1256" s="175"/>
      <c r="AO1256" s="175"/>
      <c r="AP1256" s="175"/>
      <c r="AQ1256" s="175"/>
      <c r="AR1256" s="175"/>
    </row>
    <row r="1257" spans="1:44" ht="102" hidden="1" x14ac:dyDescent="0.3">
      <c r="A1257" s="175"/>
      <c r="B1257" s="185" t="s">
        <v>4636</v>
      </c>
      <c r="C1257" s="182"/>
      <c r="D1257" s="183">
        <v>154.62</v>
      </c>
      <c r="E1257" s="184">
        <v>154.62</v>
      </c>
      <c r="F1257" s="186" t="s">
        <v>2963</v>
      </c>
      <c r="G1257" s="181" t="s">
        <v>745</v>
      </c>
      <c r="H1257" s="182" t="s">
        <v>746</v>
      </c>
      <c r="I1257" s="175"/>
      <c r="J1257" s="175"/>
      <c r="K1257" s="175"/>
      <c r="L1257" s="175"/>
      <c r="M1257" s="175"/>
      <c r="N1257" s="175"/>
      <c r="O1257" s="175"/>
      <c r="P1257" s="175"/>
      <c r="Q1257" s="175"/>
      <c r="R1257" s="175"/>
      <c r="S1257" s="175"/>
      <c r="T1257" s="175"/>
      <c r="U1257" s="175"/>
      <c r="V1257" s="175"/>
      <c r="W1257" s="175"/>
      <c r="X1257" s="175"/>
      <c r="Y1257" s="175"/>
      <c r="Z1257" s="175"/>
      <c r="AA1257" s="175"/>
      <c r="AB1257" s="175"/>
      <c r="AC1257" s="175"/>
      <c r="AD1257" s="175"/>
      <c r="AE1257" s="175"/>
      <c r="AF1257" s="175"/>
      <c r="AG1257" s="175"/>
      <c r="AH1257" s="175"/>
      <c r="AI1257" s="175"/>
      <c r="AJ1257" s="175"/>
      <c r="AK1257" s="175"/>
      <c r="AL1257" s="175"/>
      <c r="AM1257" s="175"/>
      <c r="AN1257" s="175"/>
      <c r="AO1257" s="175"/>
      <c r="AP1257" s="175"/>
      <c r="AQ1257" s="175"/>
      <c r="AR1257" s="175"/>
    </row>
    <row r="1258" spans="1:44" ht="102" hidden="1" x14ac:dyDescent="0.3">
      <c r="A1258" s="175"/>
      <c r="B1258" s="186" t="s">
        <v>2963</v>
      </c>
      <c r="C1258" s="187"/>
      <c r="D1258" s="183">
        <v>154.62</v>
      </c>
      <c r="E1258" s="184">
        <v>154.62</v>
      </c>
      <c r="F1258" s="181" t="s">
        <v>745</v>
      </c>
      <c r="G1258" s="185" t="s">
        <v>4636</v>
      </c>
      <c r="H1258" s="182"/>
      <c r="I1258" s="175"/>
      <c r="J1258" s="175"/>
      <c r="K1258" s="175"/>
      <c r="L1258" s="175"/>
      <c r="M1258" s="175"/>
      <c r="N1258" s="175"/>
      <c r="O1258" s="175"/>
      <c r="P1258" s="175"/>
      <c r="Q1258" s="175"/>
      <c r="R1258" s="175"/>
      <c r="S1258" s="175"/>
      <c r="T1258" s="175"/>
      <c r="U1258" s="175"/>
      <c r="V1258" s="175"/>
      <c r="W1258" s="175"/>
      <c r="X1258" s="175"/>
      <c r="Y1258" s="175"/>
      <c r="Z1258" s="175"/>
      <c r="AA1258" s="175"/>
      <c r="AB1258" s="175"/>
      <c r="AC1258" s="175"/>
      <c r="AD1258" s="175"/>
      <c r="AE1258" s="175"/>
      <c r="AF1258" s="175"/>
      <c r="AG1258" s="175"/>
      <c r="AH1258" s="175"/>
      <c r="AI1258" s="175"/>
      <c r="AJ1258" s="175"/>
      <c r="AK1258" s="175"/>
      <c r="AL1258" s="175"/>
      <c r="AM1258" s="175"/>
      <c r="AN1258" s="175"/>
      <c r="AO1258" s="175"/>
      <c r="AP1258" s="175"/>
      <c r="AQ1258" s="175"/>
      <c r="AR1258" s="175"/>
    </row>
    <row r="1259" spans="1:44" ht="132.6" x14ac:dyDescent="0.3">
      <c r="A1259" s="175"/>
      <c r="B1259" s="181" t="s">
        <v>745</v>
      </c>
      <c r="C1259" s="182" t="s">
        <v>746</v>
      </c>
      <c r="D1259" s="183">
        <v>253.4</v>
      </c>
      <c r="E1259" s="184">
        <v>253.4</v>
      </c>
      <c r="F1259" s="185" t="s">
        <v>4636</v>
      </c>
      <c r="G1259" s="186" t="s">
        <v>2964</v>
      </c>
      <c r="H1259" s="187"/>
      <c r="I1259" s="175"/>
      <c r="J1259" s="175"/>
      <c r="K1259" s="175"/>
      <c r="L1259" s="175"/>
      <c r="M1259" s="175"/>
      <c r="N1259" s="175"/>
      <c r="O1259" s="175"/>
      <c r="P1259" s="175"/>
      <c r="Q1259" s="175"/>
      <c r="R1259" s="175"/>
      <c r="S1259" s="175"/>
      <c r="T1259" s="175"/>
      <c r="U1259" s="175"/>
      <c r="V1259" s="175"/>
      <c r="W1259" s="175"/>
      <c r="X1259" s="175"/>
      <c r="Y1259" s="175"/>
      <c r="Z1259" s="175"/>
      <c r="AA1259" s="175"/>
      <c r="AB1259" s="175"/>
      <c r="AC1259" s="175"/>
      <c r="AD1259" s="175"/>
      <c r="AE1259" s="175"/>
      <c r="AF1259" s="175"/>
      <c r="AG1259" s="175"/>
      <c r="AH1259" s="175"/>
      <c r="AI1259" s="175"/>
      <c r="AJ1259" s="175"/>
      <c r="AK1259" s="175"/>
      <c r="AL1259" s="175"/>
      <c r="AM1259" s="175"/>
      <c r="AN1259" s="175"/>
      <c r="AO1259" s="175"/>
      <c r="AP1259" s="175"/>
      <c r="AQ1259" s="175"/>
      <c r="AR1259" s="175"/>
    </row>
    <row r="1260" spans="1:44" ht="132.6" hidden="1" x14ac:dyDescent="0.3">
      <c r="A1260" s="175"/>
      <c r="B1260" s="185" t="s">
        <v>4636</v>
      </c>
      <c r="C1260" s="182"/>
      <c r="D1260" s="183">
        <v>253.4</v>
      </c>
      <c r="E1260" s="184">
        <v>253.4</v>
      </c>
      <c r="F1260" s="186" t="s">
        <v>2964</v>
      </c>
      <c r="G1260" s="181" t="s">
        <v>2291</v>
      </c>
      <c r="H1260" s="182" t="s">
        <v>966</v>
      </c>
      <c r="I1260" s="175"/>
      <c r="J1260" s="175"/>
      <c r="K1260" s="175"/>
      <c r="L1260" s="175"/>
      <c r="M1260" s="175"/>
      <c r="N1260" s="175"/>
      <c r="O1260" s="175"/>
      <c r="P1260" s="175"/>
      <c r="Q1260" s="175"/>
      <c r="R1260" s="175"/>
      <c r="S1260" s="175"/>
      <c r="T1260" s="175"/>
      <c r="U1260" s="175"/>
      <c r="V1260" s="175"/>
      <c r="W1260" s="175"/>
      <c r="X1260" s="175"/>
      <c r="Y1260" s="175"/>
      <c r="Z1260" s="175"/>
      <c r="AA1260" s="175"/>
      <c r="AB1260" s="175"/>
      <c r="AC1260" s="175"/>
      <c r="AD1260" s="175"/>
      <c r="AE1260" s="175"/>
      <c r="AF1260" s="175"/>
      <c r="AG1260" s="175"/>
      <c r="AH1260" s="175"/>
      <c r="AI1260" s="175"/>
      <c r="AJ1260" s="175"/>
      <c r="AK1260" s="175"/>
      <c r="AL1260" s="175"/>
      <c r="AM1260" s="175"/>
      <c r="AN1260" s="175"/>
      <c r="AO1260" s="175"/>
      <c r="AP1260" s="175"/>
      <c r="AQ1260" s="175"/>
      <c r="AR1260" s="175"/>
    </row>
    <row r="1261" spans="1:44" ht="132.6" hidden="1" x14ac:dyDescent="0.3">
      <c r="A1261" s="175"/>
      <c r="B1261" s="186" t="s">
        <v>2964</v>
      </c>
      <c r="C1261" s="187"/>
      <c r="D1261" s="183">
        <v>253.4</v>
      </c>
      <c r="E1261" s="184">
        <v>253.4</v>
      </c>
      <c r="F1261" s="181" t="s">
        <v>2291</v>
      </c>
      <c r="G1261" s="185" t="s">
        <v>4636</v>
      </c>
      <c r="H1261" s="182"/>
      <c r="I1261" s="175"/>
      <c r="J1261" s="175"/>
      <c r="K1261" s="175"/>
      <c r="L1261" s="175"/>
      <c r="M1261" s="175"/>
      <c r="N1261" s="175"/>
      <c r="O1261" s="175"/>
      <c r="P1261" s="175"/>
      <c r="Q1261" s="175"/>
      <c r="R1261" s="175"/>
      <c r="S1261" s="175"/>
      <c r="T1261" s="175"/>
      <c r="U1261" s="175"/>
      <c r="V1261" s="175"/>
      <c r="W1261" s="175"/>
      <c r="X1261" s="175"/>
      <c r="Y1261" s="175"/>
      <c r="Z1261" s="175"/>
      <c r="AA1261" s="175"/>
      <c r="AB1261" s="175"/>
      <c r="AC1261" s="175"/>
      <c r="AD1261" s="175"/>
      <c r="AE1261" s="175"/>
      <c r="AF1261" s="175"/>
      <c r="AG1261" s="175"/>
      <c r="AH1261" s="175"/>
      <c r="AI1261" s="175"/>
      <c r="AJ1261" s="175"/>
      <c r="AK1261" s="175"/>
      <c r="AL1261" s="175"/>
      <c r="AM1261" s="175"/>
      <c r="AN1261" s="175"/>
      <c r="AO1261" s="175"/>
      <c r="AP1261" s="175"/>
      <c r="AQ1261" s="175"/>
      <c r="AR1261" s="175"/>
    </row>
    <row r="1262" spans="1:44" ht="102" x14ac:dyDescent="0.3">
      <c r="A1262" s="175"/>
      <c r="B1262" s="181" t="s">
        <v>2291</v>
      </c>
      <c r="C1262" s="182" t="s">
        <v>966</v>
      </c>
      <c r="D1262" s="183">
        <v>219.04</v>
      </c>
      <c r="E1262" s="184">
        <v>219.04</v>
      </c>
      <c r="F1262" s="185" t="s">
        <v>4636</v>
      </c>
      <c r="G1262" s="186" t="s">
        <v>2965</v>
      </c>
      <c r="H1262" s="187"/>
      <c r="I1262" s="175"/>
      <c r="J1262" s="175"/>
      <c r="K1262" s="175"/>
      <c r="L1262" s="175"/>
      <c r="M1262" s="175"/>
      <c r="N1262" s="175"/>
      <c r="O1262" s="175"/>
      <c r="P1262" s="175"/>
      <c r="Q1262" s="175"/>
      <c r="R1262" s="175"/>
      <c r="S1262" s="175"/>
      <c r="T1262" s="175"/>
      <c r="U1262" s="175"/>
      <c r="V1262" s="175"/>
      <c r="W1262" s="175"/>
      <c r="X1262" s="175"/>
      <c r="Y1262" s="175"/>
      <c r="Z1262" s="175"/>
      <c r="AA1262" s="175"/>
      <c r="AB1262" s="175"/>
      <c r="AC1262" s="175"/>
      <c r="AD1262" s="175"/>
      <c r="AE1262" s="175"/>
      <c r="AF1262" s="175"/>
      <c r="AG1262" s="175"/>
      <c r="AH1262" s="175"/>
      <c r="AI1262" s="175"/>
      <c r="AJ1262" s="175"/>
      <c r="AK1262" s="175"/>
      <c r="AL1262" s="175"/>
      <c r="AM1262" s="175"/>
      <c r="AN1262" s="175"/>
      <c r="AO1262" s="175"/>
      <c r="AP1262" s="175"/>
      <c r="AQ1262" s="175"/>
      <c r="AR1262" s="175"/>
    </row>
    <row r="1263" spans="1:44" ht="102" hidden="1" x14ac:dyDescent="0.3">
      <c r="A1263" s="175"/>
      <c r="B1263" s="185" t="s">
        <v>4636</v>
      </c>
      <c r="C1263" s="182"/>
      <c r="D1263" s="183">
        <v>219.04</v>
      </c>
      <c r="E1263" s="184">
        <v>219.04</v>
      </c>
      <c r="F1263" s="186" t="s">
        <v>2965</v>
      </c>
      <c r="G1263" s="181" t="s">
        <v>1256</v>
      </c>
      <c r="H1263" s="182" t="s">
        <v>1257</v>
      </c>
      <c r="I1263" s="175"/>
      <c r="J1263" s="175"/>
      <c r="K1263" s="175"/>
      <c r="L1263" s="175"/>
      <c r="M1263" s="175"/>
      <c r="N1263" s="175"/>
      <c r="O1263" s="175"/>
      <c r="P1263" s="175"/>
      <c r="Q1263" s="175"/>
      <c r="R1263" s="175"/>
      <c r="S1263" s="175"/>
      <c r="T1263" s="175"/>
      <c r="U1263" s="175"/>
      <c r="V1263" s="175"/>
      <c r="W1263" s="175"/>
      <c r="X1263" s="175"/>
      <c r="Y1263" s="175"/>
      <c r="Z1263" s="175"/>
      <c r="AA1263" s="175"/>
      <c r="AB1263" s="175"/>
      <c r="AC1263" s="175"/>
      <c r="AD1263" s="175"/>
      <c r="AE1263" s="175"/>
      <c r="AF1263" s="175"/>
      <c r="AG1263" s="175"/>
      <c r="AH1263" s="175"/>
      <c r="AI1263" s="175"/>
      <c r="AJ1263" s="175"/>
      <c r="AK1263" s="175"/>
      <c r="AL1263" s="175"/>
      <c r="AM1263" s="175"/>
      <c r="AN1263" s="175"/>
      <c r="AO1263" s="175"/>
      <c r="AP1263" s="175"/>
      <c r="AQ1263" s="175"/>
      <c r="AR1263" s="175"/>
    </row>
    <row r="1264" spans="1:44" ht="102" hidden="1" x14ac:dyDescent="0.3">
      <c r="A1264" s="175"/>
      <c r="B1264" s="186" t="s">
        <v>2965</v>
      </c>
      <c r="C1264" s="187"/>
      <c r="D1264" s="183">
        <v>219.04</v>
      </c>
      <c r="E1264" s="184">
        <v>219.04</v>
      </c>
      <c r="F1264" s="181" t="s">
        <v>1256</v>
      </c>
      <c r="G1264" s="185" t="s">
        <v>4636</v>
      </c>
      <c r="H1264" s="182"/>
      <c r="I1264" s="175"/>
      <c r="J1264" s="175"/>
      <c r="K1264" s="175"/>
      <c r="L1264" s="175"/>
      <c r="M1264" s="175"/>
      <c r="N1264" s="175"/>
      <c r="O1264" s="175"/>
      <c r="P1264" s="175"/>
      <c r="Q1264" s="175"/>
      <c r="R1264" s="175"/>
      <c r="S1264" s="175"/>
      <c r="T1264" s="175"/>
      <c r="U1264" s="175"/>
      <c r="V1264" s="175"/>
      <c r="W1264" s="175"/>
      <c r="X1264" s="175"/>
      <c r="Y1264" s="175"/>
      <c r="Z1264" s="175"/>
      <c r="AA1264" s="175"/>
      <c r="AB1264" s="175"/>
      <c r="AC1264" s="175"/>
      <c r="AD1264" s="175"/>
      <c r="AE1264" s="175"/>
      <c r="AF1264" s="175"/>
      <c r="AG1264" s="175"/>
      <c r="AH1264" s="175"/>
      <c r="AI1264" s="175"/>
      <c r="AJ1264" s="175"/>
      <c r="AK1264" s="175"/>
      <c r="AL1264" s="175"/>
      <c r="AM1264" s="175"/>
      <c r="AN1264" s="175"/>
      <c r="AO1264" s="175"/>
      <c r="AP1264" s="175"/>
      <c r="AQ1264" s="175"/>
      <c r="AR1264" s="175"/>
    </row>
    <row r="1265" spans="1:44" ht="102" x14ac:dyDescent="0.3">
      <c r="A1265" s="175"/>
      <c r="B1265" s="181" t="s">
        <v>1256</v>
      </c>
      <c r="C1265" s="182" t="s">
        <v>1257</v>
      </c>
      <c r="D1265" s="183">
        <v>274.88</v>
      </c>
      <c r="E1265" s="184">
        <v>274.88</v>
      </c>
      <c r="F1265" s="185" t="s">
        <v>4636</v>
      </c>
      <c r="G1265" s="186" t="s">
        <v>2966</v>
      </c>
      <c r="H1265" s="187"/>
      <c r="I1265" s="175"/>
      <c r="J1265" s="175"/>
      <c r="K1265" s="175"/>
      <c r="L1265" s="175"/>
      <c r="M1265" s="175"/>
      <c r="N1265" s="175"/>
      <c r="O1265" s="175"/>
      <c r="P1265" s="175"/>
      <c r="Q1265" s="175"/>
      <c r="R1265" s="175"/>
      <c r="S1265" s="175"/>
      <c r="T1265" s="175"/>
      <c r="U1265" s="175"/>
      <c r="V1265" s="175"/>
      <c r="W1265" s="175"/>
      <c r="X1265" s="175"/>
      <c r="Y1265" s="175"/>
      <c r="Z1265" s="175"/>
      <c r="AA1265" s="175"/>
      <c r="AB1265" s="175"/>
      <c r="AC1265" s="175"/>
      <c r="AD1265" s="175"/>
      <c r="AE1265" s="175"/>
      <c r="AF1265" s="175"/>
      <c r="AG1265" s="175"/>
      <c r="AH1265" s="175"/>
      <c r="AI1265" s="175"/>
      <c r="AJ1265" s="175"/>
      <c r="AK1265" s="175"/>
      <c r="AL1265" s="175"/>
      <c r="AM1265" s="175"/>
      <c r="AN1265" s="175"/>
      <c r="AO1265" s="175"/>
      <c r="AP1265" s="175"/>
      <c r="AQ1265" s="175"/>
      <c r="AR1265" s="175"/>
    </row>
    <row r="1266" spans="1:44" ht="102" hidden="1" x14ac:dyDescent="0.3">
      <c r="A1266" s="175"/>
      <c r="B1266" s="185" t="s">
        <v>4636</v>
      </c>
      <c r="C1266" s="182"/>
      <c r="D1266" s="183">
        <v>274.88</v>
      </c>
      <c r="E1266" s="184">
        <v>274.88</v>
      </c>
      <c r="F1266" s="186" t="s">
        <v>2966</v>
      </c>
      <c r="G1266" s="181" t="s">
        <v>1808</v>
      </c>
      <c r="H1266" s="182" t="s">
        <v>1809</v>
      </c>
      <c r="I1266" s="175"/>
      <c r="J1266" s="175"/>
      <c r="K1266" s="175"/>
      <c r="L1266" s="175"/>
      <c r="M1266" s="175"/>
      <c r="N1266" s="175"/>
      <c r="O1266" s="175"/>
      <c r="P1266" s="175"/>
      <c r="Q1266" s="175"/>
      <c r="R1266" s="175"/>
      <c r="S1266" s="175"/>
      <c r="T1266" s="175"/>
      <c r="U1266" s="175"/>
      <c r="V1266" s="175"/>
      <c r="W1266" s="175"/>
      <c r="X1266" s="175"/>
      <c r="Y1266" s="175"/>
      <c r="Z1266" s="175"/>
      <c r="AA1266" s="175"/>
      <c r="AB1266" s="175"/>
      <c r="AC1266" s="175"/>
      <c r="AD1266" s="175"/>
      <c r="AE1266" s="175"/>
      <c r="AF1266" s="175"/>
      <c r="AG1266" s="175"/>
      <c r="AH1266" s="175"/>
      <c r="AI1266" s="175"/>
      <c r="AJ1266" s="175"/>
      <c r="AK1266" s="175"/>
      <c r="AL1266" s="175"/>
      <c r="AM1266" s="175"/>
      <c r="AN1266" s="175"/>
      <c r="AO1266" s="175"/>
      <c r="AP1266" s="175"/>
      <c r="AQ1266" s="175"/>
      <c r="AR1266" s="175"/>
    </row>
    <row r="1267" spans="1:44" ht="102" hidden="1" x14ac:dyDescent="0.3">
      <c r="A1267" s="175"/>
      <c r="B1267" s="186" t="s">
        <v>2966</v>
      </c>
      <c r="C1267" s="187"/>
      <c r="D1267" s="183">
        <v>274.88</v>
      </c>
      <c r="E1267" s="184">
        <v>274.88</v>
      </c>
      <c r="F1267" s="181" t="s">
        <v>1808</v>
      </c>
      <c r="G1267" s="185" t="s">
        <v>4636</v>
      </c>
      <c r="H1267" s="182"/>
      <c r="I1267" s="175"/>
      <c r="J1267" s="175"/>
      <c r="K1267" s="175"/>
      <c r="L1267" s="175"/>
      <c r="M1267" s="175"/>
      <c r="N1267" s="175"/>
      <c r="O1267" s="175"/>
      <c r="P1267" s="175"/>
      <c r="Q1267" s="175"/>
      <c r="R1267" s="175"/>
      <c r="S1267" s="175"/>
      <c r="T1267" s="175"/>
      <c r="U1267" s="175"/>
      <c r="V1267" s="175"/>
      <c r="W1267" s="175"/>
      <c r="X1267" s="175"/>
      <c r="Y1267" s="175"/>
      <c r="Z1267" s="175"/>
      <c r="AA1267" s="175"/>
      <c r="AB1267" s="175"/>
      <c r="AC1267" s="175"/>
      <c r="AD1267" s="175"/>
      <c r="AE1267" s="175"/>
      <c r="AF1267" s="175"/>
      <c r="AG1267" s="175"/>
      <c r="AH1267" s="175"/>
      <c r="AI1267" s="175"/>
      <c r="AJ1267" s="175"/>
      <c r="AK1267" s="175"/>
      <c r="AL1267" s="175"/>
      <c r="AM1267" s="175"/>
      <c r="AN1267" s="175"/>
      <c r="AO1267" s="175"/>
      <c r="AP1267" s="175"/>
      <c r="AQ1267" s="175"/>
      <c r="AR1267" s="175"/>
    </row>
    <row r="1268" spans="1:44" ht="102" x14ac:dyDescent="0.3">
      <c r="A1268" s="175"/>
      <c r="B1268" s="181" t="s">
        <v>1808</v>
      </c>
      <c r="C1268" s="182" t="s">
        <v>1809</v>
      </c>
      <c r="D1268" s="183">
        <v>128.85</v>
      </c>
      <c r="E1268" s="184">
        <v>128.85</v>
      </c>
      <c r="F1268" s="185" t="s">
        <v>4636</v>
      </c>
      <c r="G1268" s="186" t="s">
        <v>2967</v>
      </c>
      <c r="H1268" s="187"/>
      <c r="I1268" s="175"/>
      <c r="J1268" s="175"/>
      <c r="K1268" s="175"/>
      <c r="L1268" s="175"/>
      <c r="M1268" s="175"/>
      <c r="N1268" s="175"/>
      <c r="O1268" s="175"/>
      <c r="P1268" s="175"/>
      <c r="Q1268" s="175"/>
      <c r="R1268" s="175"/>
      <c r="S1268" s="175"/>
      <c r="T1268" s="175"/>
      <c r="U1268" s="175"/>
      <c r="V1268" s="175"/>
      <c r="W1268" s="175"/>
      <c r="X1268" s="175"/>
      <c r="Y1268" s="175"/>
      <c r="Z1268" s="175"/>
      <c r="AA1268" s="175"/>
      <c r="AB1268" s="175"/>
      <c r="AC1268" s="175"/>
      <c r="AD1268" s="175"/>
      <c r="AE1268" s="175"/>
      <c r="AF1268" s="175"/>
      <c r="AG1268" s="175"/>
      <c r="AH1268" s="175"/>
      <c r="AI1268" s="175"/>
      <c r="AJ1268" s="175"/>
      <c r="AK1268" s="175"/>
      <c r="AL1268" s="175"/>
      <c r="AM1268" s="175"/>
      <c r="AN1268" s="175"/>
      <c r="AO1268" s="175"/>
      <c r="AP1268" s="175"/>
      <c r="AQ1268" s="175"/>
      <c r="AR1268" s="175"/>
    </row>
    <row r="1269" spans="1:44" ht="102" hidden="1" x14ac:dyDescent="0.3">
      <c r="A1269" s="175"/>
      <c r="B1269" s="185" t="s">
        <v>4636</v>
      </c>
      <c r="C1269" s="182"/>
      <c r="D1269" s="183">
        <v>128.85</v>
      </c>
      <c r="E1269" s="184">
        <v>128.85</v>
      </c>
      <c r="F1269" s="186" t="s">
        <v>2967</v>
      </c>
      <c r="G1269" s="181" t="s">
        <v>2029</v>
      </c>
      <c r="H1269" s="182" t="s">
        <v>2030</v>
      </c>
      <c r="I1269" s="175"/>
      <c r="J1269" s="175"/>
      <c r="K1269" s="175"/>
      <c r="L1269" s="175"/>
      <c r="M1269" s="175"/>
      <c r="N1269" s="175"/>
      <c r="O1269" s="175"/>
      <c r="P1269" s="175"/>
      <c r="Q1269" s="175"/>
      <c r="R1269" s="175"/>
      <c r="S1269" s="175"/>
      <c r="T1269" s="175"/>
      <c r="U1269" s="175"/>
      <c r="V1269" s="175"/>
      <c r="W1269" s="175"/>
      <c r="X1269" s="175"/>
      <c r="Y1269" s="175"/>
      <c r="Z1269" s="175"/>
      <c r="AA1269" s="175"/>
      <c r="AB1269" s="175"/>
      <c r="AC1269" s="175"/>
      <c r="AD1269" s="175"/>
      <c r="AE1269" s="175"/>
      <c r="AF1269" s="175"/>
      <c r="AG1269" s="175"/>
      <c r="AH1269" s="175"/>
      <c r="AI1269" s="175"/>
      <c r="AJ1269" s="175"/>
      <c r="AK1269" s="175"/>
      <c r="AL1269" s="175"/>
      <c r="AM1269" s="175"/>
      <c r="AN1269" s="175"/>
      <c r="AO1269" s="175"/>
      <c r="AP1269" s="175"/>
      <c r="AQ1269" s="175"/>
      <c r="AR1269" s="175"/>
    </row>
    <row r="1270" spans="1:44" ht="102" hidden="1" x14ac:dyDescent="0.3">
      <c r="A1270" s="175"/>
      <c r="B1270" s="186" t="s">
        <v>2967</v>
      </c>
      <c r="C1270" s="187"/>
      <c r="D1270" s="183">
        <v>128.85</v>
      </c>
      <c r="E1270" s="184">
        <v>128.85</v>
      </c>
      <c r="F1270" s="181" t="s">
        <v>2029</v>
      </c>
      <c r="G1270" s="185" t="s">
        <v>4636</v>
      </c>
      <c r="H1270" s="182"/>
      <c r="I1270" s="175"/>
      <c r="J1270" s="175"/>
      <c r="K1270" s="175"/>
      <c r="L1270" s="175"/>
      <c r="M1270" s="175"/>
      <c r="N1270" s="175"/>
      <c r="O1270" s="175"/>
      <c r="P1270" s="175"/>
      <c r="Q1270" s="175"/>
      <c r="R1270" s="175"/>
      <c r="S1270" s="175"/>
      <c r="T1270" s="175"/>
      <c r="U1270" s="175"/>
      <c r="V1270" s="175"/>
      <c r="W1270" s="175"/>
      <c r="X1270" s="175"/>
      <c r="Y1270" s="175"/>
      <c r="Z1270" s="175"/>
      <c r="AA1270" s="175"/>
      <c r="AB1270" s="175"/>
      <c r="AC1270" s="175"/>
      <c r="AD1270" s="175"/>
      <c r="AE1270" s="175"/>
      <c r="AF1270" s="175"/>
      <c r="AG1270" s="175"/>
      <c r="AH1270" s="175"/>
      <c r="AI1270" s="175"/>
      <c r="AJ1270" s="175"/>
      <c r="AK1270" s="175"/>
      <c r="AL1270" s="175"/>
      <c r="AM1270" s="175"/>
      <c r="AN1270" s="175"/>
      <c r="AO1270" s="175"/>
      <c r="AP1270" s="175"/>
      <c r="AQ1270" s="175"/>
      <c r="AR1270" s="175"/>
    </row>
    <row r="1271" spans="1:44" ht="102" x14ac:dyDescent="0.3">
      <c r="A1271" s="175"/>
      <c r="B1271" s="181" t="s">
        <v>2029</v>
      </c>
      <c r="C1271" s="182" t="s">
        <v>2030</v>
      </c>
      <c r="D1271" s="183">
        <v>128.85</v>
      </c>
      <c r="E1271" s="184">
        <v>128.85</v>
      </c>
      <c r="F1271" s="185" t="s">
        <v>4636</v>
      </c>
      <c r="G1271" s="186" t="s">
        <v>2968</v>
      </c>
      <c r="H1271" s="187"/>
      <c r="I1271" s="175"/>
      <c r="J1271" s="175"/>
      <c r="K1271" s="175"/>
      <c r="L1271" s="175"/>
      <c r="M1271" s="175"/>
      <c r="N1271" s="175"/>
      <c r="O1271" s="175"/>
      <c r="P1271" s="175"/>
      <c r="Q1271" s="175"/>
      <c r="R1271" s="175"/>
      <c r="S1271" s="175"/>
      <c r="T1271" s="175"/>
      <c r="U1271" s="175"/>
      <c r="V1271" s="175"/>
      <c r="W1271" s="175"/>
      <c r="X1271" s="175"/>
      <c r="Y1271" s="175"/>
      <c r="Z1271" s="175"/>
      <c r="AA1271" s="175"/>
      <c r="AB1271" s="175"/>
      <c r="AC1271" s="175"/>
      <c r="AD1271" s="175"/>
      <c r="AE1271" s="175"/>
      <c r="AF1271" s="175"/>
      <c r="AG1271" s="175"/>
      <c r="AH1271" s="175"/>
      <c r="AI1271" s="175"/>
      <c r="AJ1271" s="175"/>
      <c r="AK1271" s="175"/>
      <c r="AL1271" s="175"/>
      <c r="AM1271" s="175"/>
      <c r="AN1271" s="175"/>
      <c r="AO1271" s="175"/>
      <c r="AP1271" s="175"/>
      <c r="AQ1271" s="175"/>
      <c r="AR1271" s="175"/>
    </row>
    <row r="1272" spans="1:44" ht="102" hidden="1" x14ac:dyDescent="0.3">
      <c r="A1272" s="175"/>
      <c r="B1272" s="185" t="s">
        <v>4636</v>
      </c>
      <c r="C1272" s="182"/>
      <c r="D1272" s="183">
        <v>128.85</v>
      </c>
      <c r="E1272" s="184">
        <v>128.85</v>
      </c>
      <c r="F1272" s="186" t="s">
        <v>2968</v>
      </c>
      <c r="G1272" s="181" t="s">
        <v>3988</v>
      </c>
      <c r="H1272" s="182" t="s">
        <v>781</v>
      </c>
      <c r="I1272" s="175"/>
      <c r="J1272" s="175"/>
      <c r="K1272" s="175"/>
      <c r="L1272" s="175"/>
      <c r="M1272" s="175"/>
      <c r="N1272" s="175"/>
      <c r="O1272" s="175"/>
      <c r="P1272" s="175"/>
      <c r="Q1272" s="175"/>
      <c r="R1272" s="175"/>
      <c r="S1272" s="175"/>
      <c r="T1272" s="175"/>
      <c r="U1272" s="175"/>
      <c r="V1272" s="175"/>
      <c r="W1272" s="175"/>
      <c r="X1272" s="175"/>
      <c r="Y1272" s="175"/>
      <c r="Z1272" s="175"/>
      <c r="AA1272" s="175"/>
      <c r="AB1272" s="175"/>
      <c r="AC1272" s="175"/>
      <c r="AD1272" s="175"/>
      <c r="AE1272" s="175"/>
      <c r="AF1272" s="175"/>
      <c r="AG1272" s="175"/>
      <c r="AH1272" s="175"/>
      <c r="AI1272" s="175"/>
      <c r="AJ1272" s="175"/>
      <c r="AK1272" s="175"/>
      <c r="AL1272" s="175"/>
      <c r="AM1272" s="175"/>
      <c r="AN1272" s="175"/>
      <c r="AO1272" s="175"/>
      <c r="AP1272" s="175"/>
      <c r="AQ1272" s="175"/>
      <c r="AR1272" s="175"/>
    </row>
    <row r="1273" spans="1:44" ht="102" hidden="1" x14ac:dyDescent="0.3">
      <c r="A1273" s="175"/>
      <c r="B1273" s="186" t="s">
        <v>2968</v>
      </c>
      <c r="C1273" s="187"/>
      <c r="D1273" s="183">
        <v>128.85</v>
      </c>
      <c r="E1273" s="184">
        <v>128.85</v>
      </c>
      <c r="F1273" s="181" t="s">
        <v>3988</v>
      </c>
      <c r="G1273" s="185" t="s">
        <v>4636</v>
      </c>
      <c r="H1273" s="182"/>
      <c r="I1273" s="175"/>
      <c r="J1273" s="175"/>
      <c r="K1273" s="175"/>
      <c r="L1273" s="175"/>
      <c r="M1273" s="175"/>
      <c r="N1273" s="175"/>
      <c r="O1273" s="175"/>
      <c r="P1273" s="175"/>
      <c r="Q1273" s="175"/>
      <c r="R1273" s="175"/>
      <c r="S1273" s="175"/>
      <c r="T1273" s="175"/>
      <c r="U1273" s="175"/>
      <c r="V1273" s="175"/>
      <c r="W1273" s="175"/>
      <c r="X1273" s="175"/>
      <c r="Y1273" s="175"/>
      <c r="Z1273" s="175"/>
      <c r="AA1273" s="175"/>
      <c r="AB1273" s="175"/>
      <c r="AC1273" s="175"/>
      <c r="AD1273" s="175"/>
      <c r="AE1273" s="175"/>
      <c r="AF1273" s="175"/>
      <c r="AG1273" s="175"/>
      <c r="AH1273" s="175"/>
      <c r="AI1273" s="175"/>
      <c r="AJ1273" s="175"/>
      <c r="AK1273" s="175"/>
      <c r="AL1273" s="175"/>
      <c r="AM1273" s="175"/>
      <c r="AN1273" s="175"/>
      <c r="AO1273" s="175"/>
      <c r="AP1273" s="175"/>
      <c r="AQ1273" s="175"/>
      <c r="AR1273" s="175"/>
    </row>
    <row r="1274" spans="1:44" ht="102" x14ac:dyDescent="0.3">
      <c r="A1274" s="175"/>
      <c r="B1274" s="181" t="s">
        <v>3988</v>
      </c>
      <c r="C1274" s="182" t="s">
        <v>781</v>
      </c>
      <c r="D1274" s="183">
        <v>197.57</v>
      </c>
      <c r="E1274" s="184">
        <v>197.57</v>
      </c>
      <c r="F1274" s="185" t="s">
        <v>4636</v>
      </c>
      <c r="G1274" s="186" t="s">
        <v>4612</v>
      </c>
      <c r="H1274" s="187"/>
      <c r="I1274" s="175"/>
      <c r="J1274" s="175"/>
      <c r="K1274" s="175"/>
      <c r="L1274" s="175"/>
      <c r="M1274" s="175"/>
      <c r="N1274" s="175"/>
      <c r="O1274" s="175"/>
      <c r="P1274" s="175"/>
      <c r="Q1274" s="175"/>
      <c r="R1274" s="175"/>
      <c r="S1274" s="175"/>
      <c r="T1274" s="175"/>
      <c r="U1274" s="175"/>
      <c r="V1274" s="175"/>
      <c r="W1274" s="175"/>
      <c r="X1274" s="175"/>
      <c r="Y1274" s="175"/>
      <c r="Z1274" s="175"/>
      <c r="AA1274" s="175"/>
      <c r="AB1274" s="175"/>
      <c r="AC1274" s="175"/>
      <c r="AD1274" s="175"/>
      <c r="AE1274" s="175"/>
      <c r="AF1274" s="175"/>
      <c r="AG1274" s="175"/>
      <c r="AH1274" s="175"/>
      <c r="AI1274" s="175"/>
      <c r="AJ1274" s="175"/>
      <c r="AK1274" s="175"/>
      <c r="AL1274" s="175"/>
      <c r="AM1274" s="175"/>
      <c r="AN1274" s="175"/>
      <c r="AO1274" s="175"/>
      <c r="AP1274" s="175"/>
      <c r="AQ1274" s="175"/>
      <c r="AR1274" s="175"/>
    </row>
    <row r="1275" spans="1:44" ht="102" hidden="1" x14ac:dyDescent="0.3">
      <c r="A1275" s="175"/>
      <c r="B1275" s="185" t="s">
        <v>4636</v>
      </c>
      <c r="C1275" s="182"/>
      <c r="D1275" s="183">
        <v>197.57</v>
      </c>
      <c r="E1275" s="184">
        <v>197.57</v>
      </c>
      <c r="F1275" s="186" t="s">
        <v>4612</v>
      </c>
      <c r="G1275" s="181" t="s">
        <v>1991</v>
      </c>
      <c r="H1275" s="182" t="s">
        <v>1992</v>
      </c>
      <c r="I1275" s="175"/>
      <c r="J1275" s="175"/>
      <c r="K1275" s="175"/>
      <c r="L1275" s="175"/>
      <c r="M1275" s="175"/>
      <c r="N1275" s="175"/>
      <c r="O1275" s="175"/>
      <c r="P1275" s="175"/>
      <c r="Q1275" s="175"/>
      <c r="R1275" s="175"/>
      <c r="S1275" s="175"/>
      <c r="T1275" s="175"/>
      <c r="U1275" s="175"/>
      <c r="V1275" s="175"/>
      <c r="W1275" s="175"/>
      <c r="X1275" s="175"/>
      <c r="Y1275" s="175"/>
      <c r="Z1275" s="175"/>
      <c r="AA1275" s="175"/>
      <c r="AB1275" s="175"/>
      <c r="AC1275" s="175"/>
      <c r="AD1275" s="175"/>
      <c r="AE1275" s="175"/>
      <c r="AF1275" s="175"/>
      <c r="AG1275" s="175"/>
      <c r="AH1275" s="175"/>
      <c r="AI1275" s="175"/>
      <c r="AJ1275" s="175"/>
      <c r="AK1275" s="175"/>
      <c r="AL1275" s="175"/>
      <c r="AM1275" s="175"/>
      <c r="AN1275" s="175"/>
      <c r="AO1275" s="175"/>
      <c r="AP1275" s="175"/>
      <c r="AQ1275" s="175"/>
      <c r="AR1275" s="175"/>
    </row>
    <row r="1276" spans="1:44" ht="102" hidden="1" x14ac:dyDescent="0.3">
      <c r="A1276" s="175"/>
      <c r="B1276" s="186" t="s">
        <v>4612</v>
      </c>
      <c r="C1276" s="187"/>
      <c r="D1276" s="183">
        <v>197.57</v>
      </c>
      <c r="E1276" s="184">
        <v>197.57</v>
      </c>
      <c r="F1276" s="181" t="s">
        <v>1991</v>
      </c>
      <c r="G1276" s="185" t="s">
        <v>4636</v>
      </c>
      <c r="H1276" s="182"/>
      <c r="I1276" s="175"/>
      <c r="J1276" s="175"/>
      <c r="K1276" s="175"/>
      <c r="L1276" s="175"/>
      <c r="M1276" s="175"/>
      <c r="N1276" s="175"/>
      <c r="O1276" s="175"/>
      <c r="P1276" s="175"/>
      <c r="Q1276" s="175"/>
      <c r="R1276" s="175"/>
      <c r="S1276" s="175"/>
      <c r="T1276" s="175"/>
      <c r="U1276" s="175"/>
      <c r="V1276" s="175"/>
      <c r="W1276" s="175"/>
      <c r="X1276" s="175"/>
      <c r="Y1276" s="175"/>
      <c r="Z1276" s="175"/>
      <c r="AA1276" s="175"/>
      <c r="AB1276" s="175"/>
      <c r="AC1276" s="175"/>
      <c r="AD1276" s="175"/>
      <c r="AE1276" s="175"/>
      <c r="AF1276" s="175"/>
      <c r="AG1276" s="175"/>
      <c r="AH1276" s="175"/>
      <c r="AI1276" s="175"/>
      <c r="AJ1276" s="175"/>
      <c r="AK1276" s="175"/>
      <c r="AL1276" s="175"/>
      <c r="AM1276" s="175"/>
      <c r="AN1276" s="175"/>
      <c r="AO1276" s="175"/>
      <c r="AP1276" s="175"/>
      <c r="AQ1276" s="175"/>
      <c r="AR1276" s="175"/>
    </row>
    <row r="1277" spans="1:44" ht="102" x14ac:dyDescent="0.3">
      <c r="A1277" s="175"/>
      <c r="B1277" s="181" t="s">
        <v>1991</v>
      </c>
      <c r="C1277" s="182" t="s">
        <v>1992</v>
      </c>
      <c r="D1277" s="183">
        <v>197.57</v>
      </c>
      <c r="E1277" s="184">
        <v>197.57</v>
      </c>
      <c r="F1277" s="185" t="s">
        <v>4636</v>
      </c>
      <c r="G1277" s="186" t="s">
        <v>2970</v>
      </c>
      <c r="H1277" s="187"/>
      <c r="I1277" s="175"/>
      <c r="J1277" s="175"/>
      <c r="K1277" s="175"/>
      <c r="L1277" s="175"/>
      <c r="M1277" s="175"/>
      <c r="N1277" s="175"/>
      <c r="O1277" s="175"/>
      <c r="P1277" s="175"/>
      <c r="Q1277" s="175"/>
      <c r="R1277" s="175"/>
      <c r="S1277" s="175"/>
      <c r="T1277" s="175"/>
      <c r="U1277" s="175"/>
      <c r="V1277" s="175"/>
      <c r="W1277" s="175"/>
      <c r="X1277" s="175"/>
      <c r="Y1277" s="175"/>
      <c r="Z1277" s="175"/>
      <c r="AA1277" s="175"/>
      <c r="AB1277" s="175"/>
      <c r="AC1277" s="175"/>
      <c r="AD1277" s="175"/>
      <c r="AE1277" s="175"/>
      <c r="AF1277" s="175"/>
      <c r="AG1277" s="175"/>
      <c r="AH1277" s="175"/>
      <c r="AI1277" s="175"/>
      <c r="AJ1277" s="175"/>
      <c r="AK1277" s="175"/>
      <c r="AL1277" s="175"/>
      <c r="AM1277" s="175"/>
      <c r="AN1277" s="175"/>
      <c r="AO1277" s="175"/>
      <c r="AP1277" s="175"/>
      <c r="AQ1277" s="175"/>
      <c r="AR1277" s="175"/>
    </row>
    <row r="1278" spans="1:44" ht="102" hidden="1" x14ac:dyDescent="0.3">
      <c r="A1278" s="175"/>
      <c r="B1278" s="185" t="s">
        <v>4636</v>
      </c>
      <c r="C1278" s="182"/>
      <c r="D1278" s="183">
        <v>197.57</v>
      </c>
      <c r="E1278" s="184">
        <v>197.57</v>
      </c>
      <c r="F1278" s="186" t="s">
        <v>2970</v>
      </c>
      <c r="G1278" s="181" t="s">
        <v>2613</v>
      </c>
      <c r="H1278" s="182" t="s">
        <v>2420</v>
      </c>
      <c r="I1278" s="175"/>
      <c r="J1278" s="175"/>
      <c r="K1278" s="175"/>
      <c r="L1278" s="175"/>
      <c r="M1278" s="175"/>
      <c r="N1278" s="175"/>
      <c r="O1278" s="175"/>
      <c r="P1278" s="175"/>
      <c r="Q1278" s="175"/>
      <c r="R1278" s="175"/>
      <c r="S1278" s="175"/>
      <c r="T1278" s="175"/>
      <c r="U1278" s="175"/>
      <c r="V1278" s="175"/>
      <c r="W1278" s="175"/>
      <c r="X1278" s="175"/>
      <c r="Y1278" s="175"/>
      <c r="Z1278" s="175"/>
      <c r="AA1278" s="175"/>
      <c r="AB1278" s="175"/>
      <c r="AC1278" s="175"/>
      <c r="AD1278" s="175"/>
      <c r="AE1278" s="175"/>
      <c r="AF1278" s="175"/>
      <c r="AG1278" s="175"/>
      <c r="AH1278" s="175"/>
      <c r="AI1278" s="175"/>
      <c r="AJ1278" s="175"/>
      <c r="AK1278" s="175"/>
      <c r="AL1278" s="175"/>
      <c r="AM1278" s="175"/>
      <c r="AN1278" s="175"/>
      <c r="AO1278" s="175"/>
      <c r="AP1278" s="175"/>
      <c r="AQ1278" s="175"/>
      <c r="AR1278" s="175"/>
    </row>
    <row r="1279" spans="1:44" ht="102" hidden="1" x14ac:dyDescent="0.3">
      <c r="A1279" s="175"/>
      <c r="B1279" s="186" t="s">
        <v>2970</v>
      </c>
      <c r="C1279" s="187"/>
      <c r="D1279" s="183">
        <v>197.57</v>
      </c>
      <c r="E1279" s="184">
        <v>197.57</v>
      </c>
      <c r="F1279" s="181" t="s">
        <v>2613</v>
      </c>
      <c r="G1279" s="185" t="s">
        <v>4636</v>
      </c>
      <c r="H1279" s="182"/>
      <c r="I1279" s="175"/>
      <c r="J1279" s="175"/>
      <c r="K1279" s="175"/>
      <c r="L1279" s="175"/>
      <c r="M1279" s="175"/>
      <c r="N1279" s="175"/>
      <c r="O1279" s="175"/>
      <c r="P1279" s="175"/>
      <c r="Q1279" s="175"/>
      <c r="R1279" s="175"/>
      <c r="S1279" s="175"/>
      <c r="T1279" s="175"/>
      <c r="U1279" s="175"/>
      <c r="V1279" s="175"/>
      <c r="W1279" s="175"/>
      <c r="X1279" s="175"/>
      <c r="Y1279" s="175"/>
      <c r="Z1279" s="175"/>
      <c r="AA1279" s="175"/>
      <c r="AB1279" s="175"/>
      <c r="AC1279" s="175"/>
      <c r="AD1279" s="175"/>
      <c r="AE1279" s="175"/>
      <c r="AF1279" s="175"/>
      <c r="AG1279" s="175"/>
      <c r="AH1279" s="175"/>
      <c r="AI1279" s="175"/>
      <c r="AJ1279" s="175"/>
      <c r="AK1279" s="175"/>
      <c r="AL1279" s="175"/>
      <c r="AM1279" s="175"/>
      <c r="AN1279" s="175"/>
      <c r="AO1279" s="175"/>
      <c r="AP1279" s="175"/>
      <c r="AQ1279" s="175"/>
      <c r="AR1279" s="175"/>
    </row>
    <row r="1280" spans="1:44" ht="102" x14ac:dyDescent="0.3">
      <c r="A1280" s="175"/>
      <c r="B1280" s="181" t="s">
        <v>2613</v>
      </c>
      <c r="C1280" s="182" t="s">
        <v>2420</v>
      </c>
      <c r="D1280" s="183">
        <v>223.34</v>
      </c>
      <c r="E1280" s="184">
        <v>223.34</v>
      </c>
      <c r="F1280" s="185" t="s">
        <v>4636</v>
      </c>
      <c r="G1280" s="186" t="s">
        <v>3871</v>
      </c>
      <c r="H1280" s="187"/>
      <c r="I1280" s="175"/>
      <c r="J1280" s="175"/>
      <c r="K1280" s="175"/>
      <c r="L1280" s="175"/>
      <c r="M1280" s="175"/>
      <c r="N1280" s="175"/>
      <c r="O1280" s="175"/>
      <c r="P1280" s="175"/>
      <c r="Q1280" s="175"/>
      <c r="R1280" s="175"/>
      <c r="S1280" s="175"/>
      <c r="T1280" s="175"/>
      <c r="U1280" s="175"/>
      <c r="V1280" s="175"/>
      <c r="W1280" s="175"/>
      <c r="X1280" s="175"/>
      <c r="Y1280" s="175"/>
      <c r="Z1280" s="175"/>
      <c r="AA1280" s="175"/>
      <c r="AB1280" s="175"/>
      <c r="AC1280" s="175"/>
      <c r="AD1280" s="175"/>
      <c r="AE1280" s="175"/>
      <c r="AF1280" s="175"/>
      <c r="AG1280" s="175"/>
      <c r="AH1280" s="175"/>
      <c r="AI1280" s="175"/>
      <c r="AJ1280" s="175"/>
      <c r="AK1280" s="175"/>
      <c r="AL1280" s="175"/>
      <c r="AM1280" s="175"/>
      <c r="AN1280" s="175"/>
      <c r="AO1280" s="175"/>
      <c r="AP1280" s="175"/>
      <c r="AQ1280" s="175"/>
      <c r="AR1280" s="175"/>
    </row>
    <row r="1281" spans="1:44" ht="102" hidden="1" x14ac:dyDescent="0.3">
      <c r="A1281" s="175"/>
      <c r="B1281" s="185" t="s">
        <v>4636</v>
      </c>
      <c r="C1281" s="182"/>
      <c r="D1281" s="183">
        <v>223.34</v>
      </c>
      <c r="E1281" s="184">
        <v>223.34</v>
      </c>
      <c r="F1281" s="186" t="s">
        <v>3871</v>
      </c>
      <c r="G1281" s="181" t="s">
        <v>2379</v>
      </c>
      <c r="H1281" s="182" t="s">
        <v>2380</v>
      </c>
      <c r="I1281" s="175"/>
      <c r="J1281" s="175"/>
      <c r="K1281" s="175"/>
      <c r="L1281" s="175"/>
      <c r="M1281" s="175"/>
      <c r="N1281" s="175"/>
      <c r="O1281" s="175"/>
      <c r="P1281" s="175"/>
      <c r="Q1281" s="175"/>
      <c r="R1281" s="175"/>
      <c r="S1281" s="175"/>
      <c r="T1281" s="175"/>
      <c r="U1281" s="175"/>
      <c r="V1281" s="175"/>
      <c r="W1281" s="175"/>
      <c r="X1281" s="175"/>
      <c r="Y1281" s="175"/>
      <c r="Z1281" s="175"/>
      <c r="AA1281" s="175"/>
      <c r="AB1281" s="175"/>
      <c r="AC1281" s="175"/>
      <c r="AD1281" s="175"/>
      <c r="AE1281" s="175"/>
      <c r="AF1281" s="175"/>
      <c r="AG1281" s="175"/>
      <c r="AH1281" s="175"/>
      <c r="AI1281" s="175"/>
      <c r="AJ1281" s="175"/>
      <c r="AK1281" s="175"/>
      <c r="AL1281" s="175"/>
      <c r="AM1281" s="175"/>
      <c r="AN1281" s="175"/>
      <c r="AO1281" s="175"/>
      <c r="AP1281" s="175"/>
      <c r="AQ1281" s="175"/>
      <c r="AR1281" s="175"/>
    </row>
    <row r="1282" spans="1:44" ht="102" hidden="1" x14ac:dyDescent="0.3">
      <c r="A1282" s="175"/>
      <c r="B1282" s="186" t="s">
        <v>3871</v>
      </c>
      <c r="C1282" s="187"/>
      <c r="D1282" s="183">
        <v>223.34</v>
      </c>
      <c r="E1282" s="184">
        <v>223.34</v>
      </c>
      <c r="F1282" s="181" t="s">
        <v>2379</v>
      </c>
      <c r="G1282" s="185" t="s">
        <v>4636</v>
      </c>
      <c r="H1282" s="182"/>
      <c r="I1282" s="175"/>
      <c r="J1282" s="175"/>
      <c r="K1282" s="175"/>
      <c r="L1282" s="175"/>
      <c r="M1282" s="175"/>
      <c r="N1282" s="175"/>
      <c r="O1282" s="175"/>
      <c r="P1282" s="175"/>
      <c r="Q1282" s="175"/>
      <c r="R1282" s="175"/>
      <c r="S1282" s="175"/>
      <c r="T1282" s="175"/>
      <c r="U1282" s="175"/>
      <c r="V1282" s="175"/>
      <c r="W1282" s="175"/>
      <c r="X1282" s="175"/>
      <c r="Y1282" s="175"/>
      <c r="Z1282" s="175"/>
      <c r="AA1282" s="175"/>
      <c r="AB1282" s="175"/>
      <c r="AC1282" s="175"/>
      <c r="AD1282" s="175"/>
      <c r="AE1282" s="175"/>
      <c r="AF1282" s="175"/>
      <c r="AG1282" s="175"/>
      <c r="AH1282" s="175"/>
      <c r="AI1282" s="175"/>
      <c r="AJ1282" s="175"/>
      <c r="AK1282" s="175"/>
      <c r="AL1282" s="175"/>
      <c r="AM1282" s="175"/>
      <c r="AN1282" s="175"/>
      <c r="AO1282" s="175"/>
      <c r="AP1282" s="175"/>
      <c r="AQ1282" s="175"/>
      <c r="AR1282" s="175"/>
    </row>
    <row r="1283" spans="1:44" ht="102" x14ac:dyDescent="0.3">
      <c r="A1283" s="175"/>
      <c r="B1283" s="181" t="s">
        <v>2379</v>
      </c>
      <c r="C1283" s="182" t="s">
        <v>2380</v>
      </c>
      <c r="D1283" s="183">
        <v>206.16</v>
      </c>
      <c r="E1283" s="184">
        <v>206.16</v>
      </c>
      <c r="F1283" s="185" t="s">
        <v>4636</v>
      </c>
      <c r="G1283" s="186" t="s">
        <v>2971</v>
      </c>
      <c r="H1283" s="187"/>
      <c r="I1283" s="175"/>
      <c r="J1283" s="175"/>
      <c r="K1283" s="175"/>
      <c r="L1283" s="175"/>
      <c r="M1283" s="175"/>
      <c r="N1283" s="175"/>
      <c r="O1283" s="175"/>
      <c r="P1283" s="175"/>
      <c r="Q1283" s="175"/>
      <c r="R1283" s="175"/>
      <c r="S1283" s="175"/>
      <c r="T1283" s="175"/>
      <c r="U1283" s="175"/>
      <c r="V1283" s="175"/>
      <c r="W1283" s="175"/>
      <c r="X1283" s="175"/>
      <c r="Y1283" s="175"/>
      <c r="Z1283" s="175"/>
      <c r="AA1283" s="175"/>
      <c r="AB1283" s="175"/>
      <c r="AC1283" s="175"/>
      <c r="AD1283" s="175"/>
      <c r="AE1283" s="175"/>
      <c r="AF1283" s="175"/>
      <c r="AG1283" s="175"/>
      <c r="AH1283" s="175"/>
      <c r="AI1283" s="175"/>
      <c r="AJ1283" s="175"/>
      <c r="AK1283" s="175"/>
      <c r="AL1283" s="175"/>
      <c r="AM1283" s="175"/>
      <c r="AN1283" s="175"/>
      <c r="AO1283" s="175"/>
      <c r="AP1283" s="175"/>
      <c r="AQ1283" s="175"/>
      <c r="AR1283" s="175"/>
    </row>
    <row r="1284" spans="1:44" ht="102" hidden="1" x14ac:dyDescent="0.3">
      <c r="A1284" s="175"/>
      <c r="B1284" s="185" t="s">
        <v>4636</v>
      </c>
      <c r="C1284" s="182"/>
      <c r="D1284" s="183">
        <v>206.16</v>
      </c>
      <c r="E1284" s="184">
        <v>206.16</v>
      </c>
      <c r="F1284" s="186" t="s">
        <v>2971</v>
      </c>
      <c r="G1284" s="181" t="s">
        <v>2246</v>
      </c>
      <c r="H1284" s="182" t="s">
        <v>2247</v>
      </c>
      <c r="I1284" s="175"/>
      <c r="J1284" s="175"/>
      <c r="K1284" s="175"/>
      <c r="L1284" s="175"/>
      <c r="M1284" s="175"/>
      <c r="N1284" s="175"/>
      <c r="O1284" s="175"/>
      <c r="P1284" s="175"/>
      <c r="Q1284" s="175"/>
      <c r="R1284" s="175"/>
      <c r="S1284" s="175"/>
      <c r="T1284" s="175"/>
      <c r="U1284" s="175"/>
      <c r="V1284" s="175"/>
      <c r="W1284" s="175"/>
      <c r="X1284" s="175"/>
      <c r="Y1284" s="175"/>
      <c r="Z1284" s="175"/>
      <c r="AA1284" s="175"/>
      <c r="AB1284" s="175"/>
      <c r="AC1284" s="175"/>
      <c r="AD1284" s="175"/>
      <c r="AE1284" s="175"/>
      <c r="AF1284" s="175"/>
      <c r="AG1284" s="175"/>
      <c r="AH1284" s="175"/>
      <c r="AI1284" s="175"/>
      <c r="AJ1284" s="175"/>
      <c r="AK1284" s="175"/>
      <c r="AL1284" s="175"/>
      <c r="AM1284" s="175"/>
      <c r="AN1284" s="175"/>
      <c r="AO1284" s="175"/>
      <c r="AP1284" s="175"/>
      <c r="AQ1284" s="175"/>
      <c r="AR1284" s="175"/>
    </row>
    <row r="1285" spans="1:44" ht="102" hidden="1" x14ac:dyDescent="0.3">
      <c r="A1285" s="175"/>
      <c r="B1285" s="186" t="s">
        <v>2971</v>
      </c>
      <c r="C1285" s="187"/>
      <c r="D1285" s="183">
        <v>206.16</v>
      </c>
      <c r="E1285" s="184">
        <v>206.16</v>
      </c>
      <c r="F1285" s="181" t="s">
        <v>2246</v>
      </c>
      <c r="G1285" s="185" t="s">
        <v>4636</v>
      </c>
      <c r="H1285" s="182"/>
      <c r="I1285" s="175"/>
      <c r="J1285" s="175"/>
      <c r="K1285" s="175"/>
      <c r="L1285" s="175"/>
      <c r="M1285" s="175"/>
      <c r="N1285" s="175"/>
      <c r="O1285" s="175"/>
      <c r="P1285" s="175"/>
      <c r="Q1285" s="175"/>
      <c r="R1285" s="175"/>
      <c r="S1285" s="175"/>
      <c r="T1285" s="175"/>
      <c r="U1285" s="175"/>
      <c r="V1285" s="175"/>
      <c r="W1285" s="175"/>
      <c r="X1285" s="175"/>
      <c r="Y1285" s="175"/>
      <c r="Z1285" s="175"/>
      <c r="AA1285" s="175"/>
      <c r="AB1285" s="175"/>
      <c r="AC1285" s="175"/>
      <c r="AD1285" s="175"/>
      <c r="AE1285" s="175"/>
      <c r="AF1285" s="175"/>
      <c r="AG1285" s="175"/>
      <c r="AH1285" s="175"/>
      <c r="AI1285" s="175"/>
      <c r="AJ1285" s="175"/>
      <c r="AK1285" s="175"/>
      <c r="AL1285" s="175"/>
      <c r="AM1285" s="175"/>
      <c r="AN1285" s="175"/>
      <c r="AO1285" s="175"/>
      <c r="AP1285" s="175"/>
      <c r="AQ1285" s="175"/>
      <c r="AR1285" s="175"/>
    </row>
    <row r="1286" spans="1:44" ht="102" x14ac:dyDescent="0.3">
      <c r="A1286" s="175"/>
      <c r="B1286" s="181" t="s">
        <v>2246</v>
      </c>
      <c r="C1286" s="182" t="s">
        <v>2247</v>
      </c>
      <c r="D1286" s="183">
        <v>257.7</v>
      </c>
      <c r="E1286" s="184">
        <v>257.7</v>
      </c>
      <c r="F1286" s="185" t="s">
        <v>4636</v>
      </c>
      <c r="G1286" s="186" t="s">
        <v>2938</v>
      </c>
      <c r="H1286" s="187"/>
      <c r="I1286" s="175"/>
      <c r="J1286" s="175"/>
      <c r="K1286" s="175"/>
      <c r="L1286" s="175"/>
      <c r="M1286" s="175"/>
      <c r="N1286" s="175"/>
      <c r="O1286" s="175"/>
      <c r="P1286" s="175"/>
      <c r="Q1286" s="175"/>
      <c r="R1286" s="175"/>
      <c r="S1286" s="175"/>
      <c r="T1286" s="175"/>
      <c r="U1286" s="175"/>
      <c r="V1286" s="175"/>
      <c r="W1286" s="175"/>
      <c r="X1286" s="175"/>
      <c r="Y1286" s="175"/>
      <c r="Z1286" s="175"/>
      <c r="AA1286" s="175"/>
      <c r="AB1286" s="175"/>
      <c r="AC1286" s="175"/>
      <c r="AD1286" s="175"/>
      <c r="AE1286" s="175"/>
      <c r="AF1286" s="175"/>
      <c r="AG1286" s="175"/>
      <c r="AH1286" s="175"/>
      <c r="AI1286" s="175"/>
      <c r="AJ1286" s="175"/>
      <c r="AK1286" s="175"/>
      <c r="AL1286" s="175"/>
      <c r="AM1286" s="175"/>
      <c r="AN1286" s="175"/>
      <c r="AO1286" s="175"/>
      <c r="AP1286" s="175"/>
      <c r="AQ1286" s="175"/>
      <c r="AR1286" s="175"/>
    </row>
    <row r="1287" spans="1:44" ht="102" hidden="1" x14ac:dyDescent="0.3">
      <c r="A1287" s="175"/>
      <c r="B1287" s="185" t="s">
        <v>4636</v>
      </c>
      <c r="C1287" s="182"/>
      <c r="D1287" s="183">
        <v>257.7</v>
      </c>
      <c r="E1287" s="184">
        <v>257.7</v>
      </c>
      <c r="F1287" s="186" t="s">
        <v>2938</v>
      </c>
      <c r="G1287" s="181" t="s">
        <v>747</v>
      </c>
      <c r="H1287" s="182" t="s">
        <v>748</v>
      </c>
      <c r="I1287" s="175"/>
      <c r="J1287" s="175"/>
      <c r="K1287" s="175"/>
      <c r="L1287" s="175"/>
      <c r="M1287" s="175"/>
      <c r="N1287" s="175"/>
      <c r="O1287" s="175"/>
      <c r="P1287" s="175"/>
      <c r="Q1287" s="175"/>
      <c r="R1287" s="175"/>
      <c r="S1287" s="175"/>
      <c r="T1287" s="175"/>
      <c r="U1287" s="175"/>
      <c r="V1287" s="175"/>
      <c r="W1287" s="175"/>
      <c r="X1287" s="175"/>
      <c r="Y1287" s="175"/>
      <c r="Z1287" s="175"/>
      <c r="AA1287" s="175"/>
      <c r="AB1287" s="175"/>
      <c r="AC1287" s="175"/>
      <c r="AD1287" s="175"/>
      <c r="AE1287" s="175"/>
      <c r="AF1287" s="175"/>
      <c r="AG1287" s="175"/>
      <c r="AH1287" s="175"/>
      <c r="AI1287" s="175"/>
      <c r="AJ1287" s="175"/>
      <c r="AK1287" s="175"/>
      <c r="AL1287" s="175"/>
      <c r="AM1287" s="175"/>
      <c r="AN1287" s="175"/>
      <c r="AO1287" s="175"/>
      <c r="AP1287" s="175"/>
      <c r="AQ1287" s="175"/>
      <c r="AR1287" s="175"/>
    </row>
    <row r="1288" spans="1:44" ht="102" hidden="1" x14ac:dyDescent="0.3">
      <c r="A1288" s="175"/>
      <c r="B1288" s="186" t="s">
        <v>2938</v>
      </c>
      <c r="C1288" s="187"/>
      <c r="D1288" s="183">
        <v>257.7</v>
      </c>
      <c r="E1288" s="184">
        <v>257.7</v>
      </c>
      <c r="F1288" s="181" t="s">
        <v>747</v>
      </c>
      <c r="G1288" s="185" t="s">
        <v>4636</v>
      </c>
      <c r="H1288" s="182"/>
      <c r="I1288" s="175"/>
      <c r="J1288" s="175"/>
      <c r="K1288" s="175"/>
      <c r="L1288" s="175"/>
      <c r="M1288" s="175"/>
      <c r="N1288" s="175"/>
      <c r="O1288" s="175"/>
      <c r="P1288" s="175"/>
      <c r="Q1288" s="175"/>
      <c r="R1288" s="175"/>
      <c r="S1288" s="175"/>
      <c r="T1288" s="175"/>
      <c r="U1288" s="175"/>
      <c r="V1288" s="175"/>
      <c r="W1288" s="175"/>
      <c r="X1288" s="175"/>
      <c r="Y1288" s="175"/>
      <c r="Z1288" s="175"/>
      <c r="AA1288" s="175"/>
      <c r="AB1288" s="175"/>
      <c r="AC1288" s="175"/>
      <c r="AD1288" s="175"/>
      <c r="AE1288" s="175"/>
      <c r="AF1288" s="175"/>
      <c r="AG1288" s="175"/>
      <c r="AH1288" s="175"/>
      <c r="AI1288" s="175"/>
      <c r="AJ1288" s="175"/>
      <c r="AK1288" s="175"/>
      <c r="AL1288" s="175"/>
      <c r="AM1288" s="175"/>
      <c r="AN1288" s="175"/>
      <c r="AO1288" s="175"/>
      <c r="AP1288" s="175"/>
      <c r="AQ1288" s="175"/>
      <c r="AR1288" s="175"/>
    </row>
    <row r="1289" spans="1:44" ht="102" x14ac:dyDescent="0.3">
      <c r="A1289" s="175"/>
      <c r="B1289" s="181" t="s">
        <v>747</v>
      </c>
      <c r="C1289" s="182" t="s">
        <v>748</v>
      </c>
      <c r="D1289" s="183">
        <v>223.34</v>
      </c>
      <c r="E1289" s="184">
        <v>223.34</v>
      </c>
      <c r="F1289" s="185" t="s">
        <v>4636</v>
      </c>
      <c r="G1289" s="186" t="s">
        <v>2972</v>
      </c>
      <c r="H1289" s="187"/>
      <c r="I1289" s="175"/>
      <c r="J1289" s="175"/>
      <c r="K1289" s="175"/>
      <c r="L1289" s="175"/>
      <c r="M1289" s="175"/>
      <c r="N1289" s="175"/>
      <c r="O1289" s="175"/>
      <c r="P1289" s="175"/>
      <c r="Q1289" s="175"/>
      <c r="R1289" s="175"/>
      <c r="S1289" s="175"/>
      <c r="T1289" s="175"/>
      <c r="U1289" s="175"/>
      <c r="V1289" s="175"/>
      <c r="W1289" s="175"/>
      <c r="X1289" s="175"/>
      <c r="Y1289" s="175"/>
      <c r="Z1289" s="175"/>
      <c r="AA1289" s="175"/>
      <c r="AB1289" s="175"/>
      <c r="AC1289" s="175"/>
      <c r="AD1289" s="175"/>
      <c r="AE1289" s="175"/>
      <c r="AF1289" s="175"/>
      <c r="AG1289" s="175"/>
      <c r="AH1289" s="175"/>
      <c r="AI1289" s="175"/>
      <c r="AJ1289" s="175"/>
      <c r="AK1289" s="175"/>
      <c r="AL1289" s="175"/>
      <c r="AM1289" s="175"/>
      <c r="AN1289" s="175"/>
      <c r="AO1289" s="175"/>
      <c r="AP1289" s="175"/>
      <c r="AQ1289" s="175"/>
      <c r="AR1289" s="175"/>
    </row>
    <row r="1290" spans="1:44" ht="102" hidden="1" x14ac:dyDescent="0.3">
      <c r="A1290" s="175"/>
      <c r="B1290" s="185" t="s">
        <v>4636</v>
      </c>
      <c r="C1290" s="182"/>
      <c r="D1290" s="183">
        <v>223.34</v>
      </c>
      <c r="E1290" s="184">
        <v>223.34</v>
      </c>
      <c r="F1290" s="186" t="s">
        <v>2972</v>
      </c>
      <c r="G1290" s="181" t="s">
        <v>1844</v>
      </c>
      <c r="H1290" s="182" t="s">
        <v>1845</v>
      </c>
      <c r="I1290" s="175"/>
      <c r="J1290" s="175"/>
      <c r="K1290" s="175"/>
      <c r="L1290" s="175"/>
      <c r="M1290" s="175"/>
      <c r="N1290" s="175"/>
      <c r="O1290" s="175"/>
      <c r="P1290" s="175"/>
      <c r="Q1290" s="175"/>
      <c r="R1290" s="175"/>
      <c r="S1290" s="175"/>
      <c r="T1290" s="175"/>
      <c r="U1290" s="175"/>
      <c r="V1290" s="175"/>
      <c r="W1290" s="175"/>
      <c r="X1290" s="175"/>
      <c r="Y1290" s="175"/>
      <c r="Z1290" s="175"/>
      <c r="AA1290" s="175"/>
      <c r="AB1290" s="175"/>
      <c r="AC1290" s="175"/>
      <c r="AD1290" s="175"/>
      <c r="AE1290" s="175"/>
      <c r="AF1290" s="175"/>
      <c r="AG1290" s="175"/>
      <c r="AH1290" s="175"/>
      <c r="AI1290" s="175"/>
      <c r="AJ1290" s="175"/>
      <c r="AK1290" s="175"/>
      <c r="AL1290" s="175"/>
      <c r="AM1290" s="175"/>
      <c r="AN1290" s="175"/>
      <c r="AO1290" s="175"/>
      <c r="AP1290" s="175"/>
      <c r="AQ1290" s="175"/>
      <c r="AR1290" s="175"/>
    </row>
    <row r="1291" spans="1:44" ht="102" hidden="1" x14ac:dyDescent="0.3">
      <c r="A1291" s="175"/>
      <c r="B1291" s="186" t="s">
        <v>2972</v>
      </c>
      <c r="C1291" s="187"/>
      <c r="D1291" s="183">
        <v>223.34</v>
      </c>
      <c r="E1291" s="184">
        <v>223.34</v>
      </c>
      <c r="F1291" s="181" t="s">
        <v>1844</v>
      </c>
      <c r="G1291" s="185" t="s">
        <v>4636</v>
      </c>
      <c r="H1291" s="182"/>
      <c r="I1291" s="175"/>
      <c r="J1291" s="175"/>
      <c r="K1291" s="175"/>
      <c r="L1291" s="175"/>
      <c r="M1291" s="175"/>
      <c r="N1291" s="175"/>
      <c r="O1291" s="175"/>
      <c r="P1291" s="175"/>
      <c r="Q1291" s="175"/>
      <c r="R1291" s="175"/>
      <c r="S1291" s="175"/>
      <c r="T1291" s="175"/>
      <c r="U1291" s="175"/>
      <c r="V1291" s="175"/>
      <c r="W1291" s="175"/>
      <c r="X1291" s="175"/>
      <c r="Y1291" s="175"/>
      <c r="Z1291" s="175"/>
      <c r="AA1291" s="175"/>
      <c r="AB1291" s="175"/>
      <c r="AC1291" s="175"/>
      <c r="AD1291" s="175"/>
      <c r="AE1291" s="175"/>
      <c r="AF1291" s="175"/>
      <c r="AG1291" s="175"/>
      <c r="AH1291" s="175"/>
      <c r="AI1291" s="175"/>
      <c r="AJ1291" s="175"/>
      <c r="AK1291" s="175"/>
      <c r="AL1291" s="175"/>
      <c r="AM1291" s="175"/>
      <c r="AN1291" s="175"/>
      <c r="AO1291" s="175"/>
      <c r="AP1291" s="175"/>
      <c r="AQ1291" s="175"/>
      <c r="AR1291" s="175"/>
    </row>
    <row r="1292" spans="1:44" ht="102" x14ac:dyDescent="0.3">
      <c r="A1292" s="175"/>
      <c r="B1292" s="181" t="s">
        <v>1844</v>
      </c>
      <c r="C1292" s="182" t="s">
        <v>1845</v>
      </c>
      <c r="D1292" s="183">
        <v>236.22</v>
      </c>
      <c r="E1292" s="184">
        <v>236.22</v>
      </c>
      <c r="F1292" s="185" t="s">
        <v>4636</v>
      </c>
      <c r="G1292" s="186" t="s">
        <v>2973</v>
      </c>
      <c r="H1292" s="187"/>
      <c r="I1292" s="175"/>
      <c r="J1292" s="175"/>
      <c r="K1292" s="175"/>
      <c r="L1292" s="175"/>
      <c r="M1292" s="175"/>
      <c r="N1292" s="175"/>
      <c r="O1292" s="175"/>
      <c r="P1292" s="175"/>
      <c r="Q1292" s="175"/>
      <c r="R1292" s="175"/>
      <c r="S1292" s="175"/>
      <c r="T1292" s="175"/>
      <c r="U1292" s="175"/>
      <c r="V1292" s="175"/>
      <c r="W1292" s="175"/>
      <c r="X1292" s="175"/>
      <c r="Y1292" s="175"/>
      <c r="Z1292" s="175"/>
      <c r="AA1292" s="175"/>
      <c r="AB1292" s="175"/>
      <c r="AC1292" s="175"/>
      <c r="AD1292" s="175"/>
      <c r="AE1292" s="175"/>
      <c r="AF1292" s="175"/>
      <c r="AG1292" s="175"/>
      <c r="AH1292" s="175"/>
      <c r="AI1292" s="175"/>
      <c r="AJ1292" s="175"/>
      <c r="AK1292" s="175"/>
      <c r="AL1292" s="175"/>
      <c r="AM1292" s="175"/>
      <c r="AN1292" s="175"/>
      <c r="AO1292" s="175"/>
      <c r="AP1292" s="175"/>
      <c r="AQ1292" s="175"/>
      <c r="AR1292" s="175"/>
    </row>
    <row r="1293" spans="1:44" ht="102" hidden="1" x14ac:dyDescent="0.3">
      <c r="A1293" s="175"/>
      <c r="B1293" s="185" t="s">
        <v>4636</v>
      </c>
      <c r="C1293" s="182"/>
      <c r="D1293" s="183">
        <v>236.22</v>
      </c>
      <c r="E1293" s="184">
        <v>236.22</v>
      </c>
      <c r="F1293" s="186" t="s">
        <v>2973</v>
      </c>
      <c r="G1293" s="181" t="s">
        <v>754</v>
      </c>
      <c r="H1293" s="182" t="s">
        <v>755</v>
      </c>
      <c r="I1293" s="175"/>
      <c r="J1293" s="175"/>
      <c r="K1293" s="175"/>
      <c r="L1293" s="175"/>
      <c r="M1293" s="175"/>
      <c r="N1293" s="175"/>
      <c r="O1293" s="175"/>
      <c r="P1293" s="175"/>
      <c r="Q1293" s="175"/>
      <c r="R1293" s="175"/>
      <c r="S1293" s="175"/>
      <c r="T1293" s="175"/>
      <c r="U1293" s="175"/>
      <c r="V1293" s="175"/>
      <c r="W1293" s="175"/>
      <c r="X1293" s="175"/>
      <c r="Y1293" s="175"/>
      <c r="Z1293" s="175"/>
      <c r="AA1293" s="175"/>
      <c r="AB1293" s="175"/>
      <c r="AC1293" s="175"/>
      <c r="AD1293" s="175"/>
      <c r="AE1293" s="175"/>
      <c r="AF1293" s="175"/>
      <c r="AG1293" s="175"/>
      <c r="AH1293" s="175"/>
      <c r="AI1293" s="175"/>
      <c r="AJ1293" s="175"/>
      <c r="AK1293" s="175"/>
      <c r="AL1293" s="175"/>
      <c r="AM1293" s="175"/>
      <c r="AN1293" s="175"/>
      <c r="AO1293" s="175"/>
      <c r="AP1293" s="175"/>
      <c r="AQ1293" s="175"/>
      <c r="AR1293" s="175"/>
    </row>
    <row r="1294" spans="1:44" ht="102" hidden="1" x14ac:dyDescent="0.3">
      <c r="A1294" s="175"/>
      <c r="B1294" s="186" t="s">
        <v>2973</v>
      </c>
      <c r="C1294" s="187"/>
      <c r="D1294" s="183">
        <v>236.22</v>
      </c>
      <c r="E1294" s="184">
        <v>236.22</v>
      </c>
      <c r="F1294" s="181" t="s">
        <v>754</v>
      </c>
      <c r="G1294" s="185" t="s">
        <v>4636</v>
      </c>
      <c r="H1294" s="182"/>
      <c r="I1294" s="175"/>
      <c r="J1294" s="175"/>
      <c r="K1294" s="175"/>
      <c r="L1294" s="175"/>
      <c r="M1294" s="175"/>
      <c r="N1294" s="175"/>
      <c r="O1294" s="175"/>
      <c r="P1294" s="175"/>
      <c r="Q1294" s="175"/>
      <c r="R1294" s="175"/>
      <c r="S1294" s="175"/>
      <c r="T1294" s="175"/>
      <c r="U1294" s="175"/>
      <c r="V1294" s="175"/>
      <c r="W1294" s="175"/>
      <c r="X1294" s="175"/>
      <c r="Y1294" s="175"/>
      <c r="Z1294" s="175"/>
      <c r="AA1294" s="175"/>
      <c r="AB1294" s="175"/>
      <c r="AC1294" s="175"/>
      <c r="AD1294" s="175"/>
      <c r="AE1294" s="175"/>
      <c r="AF1294" s="175"/>
      <c r="AG1294" s="175"/>
      <c r="AH1294" s="175"/>
      <c r="AI1294" s="175"/>
      <c r="AJ1294" s="175"/>
      <c r="AK1294" s="175"/>
      <c r="AL1294" s="175"/>
      <c r="AM1294" s="175"/>
      <c r="AN1294" s="175"/>
      <c r="AO1294" s="175"/>
      <c r="AP1294" s="175"/>
      <c r="AQ1294" s="175"/>
      <c r="AR1294" s="175"/>
    </row>
    <row r="1295" spans="1:44" ht="102" x14ac:dyDescent="0.3">
      <c r="A1295" s="175"/>
      <c r="B1295" s="181" t="s">
        <v>754</v>
      </c>
      <c r="C1295" s="182" t="s">
        <v>755</v>
      </c>
      <c r="D1295" s="183">
        <v>180.39</v>
      </c>
      <c r="E1295" s="184">
        <v>180.39</v>
      </c>
      <c r="F1295" s="185" t="s">
        <v>4636</v>
      </c>
      <c r="G1295" s="186" t="s">
        <v>2974</v>
      </c>
      <c r="H1295" s="187"/>
      <c r="I1295" s="175"/>
      <c r="J1295" s="175"/>
      <c r="K1295" s="175"/>
      <c r="L1295" s="175"/>
      <c r="M1295" s="175"/>
      <c r="N1295" s="175"/>
      <c r="O1295" s="175"/>
      <c r="P1295" s="175"/>
      <c r="Q1295" s="175"/>
      <c r="R1295" s="175"/>
      <c r="S1295" s="175"/>
      <c r="T1295" s="175"/>
      <c r="U1295" s="175"/>
      <c r="V1295" s="175"/>
      <c r="W1295" s="175"/>
      <c r="X1295" s="175"/>
      <c r="Y1295" s="175"/>
      <c r="Z1295" s="175"/>
      <c r="AA1295" s="175"/>
      <c r="AB1295" s="175"/>
      <c r="AC1295" s="175"/>
      <c r="AD1295" s="175"/>
      <c r="AE1295" s="175"/>
      <c r="AF1295" s="175"/>
      <c r="AG1295" s="175"/>
      <c r="AH1295" s="175"/>
      <c r="AI1295" s="175"/>
      <c r="AJ1295" s="175"/>
      <c r="AK1295" s="175"/>
      <c r="AL1295" s="175"/>
      <c r="AM1295" s="175"/>
      <c r="AN1295" s="175"/>
      <c r="AO1295" s="175"/>
      <c r="AP1295" s="175"/>
      <c r="AQ1295" s="175"/>
      <c r="AR1295" s="175"/>
    </row>
    <row r="1296" spans="1:44" ht="102" hidden="1" x14ac:dyDescent="0.3">
      <c r="A1296" s="175"/>
      <c r="B1296" s="185" t="s">
        <v>4636</v>
      </c>
      <c r="C1296" s="182"/>
      <c r="D1296" s="183">
        <v>180.39</v>
      </c>
      <c r="E1296" s="184">
        <v>180.39</v>
      </c>
      <c r="F1296" s="186" t="s">
        <v>2974</v>
      </c>
      <c r="G1296" s="181" t="s">
        <v>3989</v>
      </c>
      <c r="H1296" s="182" t="s">
        <v>2285</v>
      </c>
      <c r="I1296" s="175"/>
      <c r="J1296" s="175"/>
      <c r="K1296" s="175"/>
      <c r="L1296" s="175"/>
      <c r="M1296" s="175"/>
      <c r="N1296" s="175"/>
      <c r="O1296" s="175"/>
      <c r="P1296" s="175"/>
      <c r="Q1296" s="175"/>
      <c r="R1296" s="175"/>
      <c r="S1296" s="175"/>
      <c r="T1296" s="175"/>
      <c r="U1296" s="175"/>
      <c r="V1296" s="175"/>
      <c r="W1296" s="175"/>
      <c r="X1296" s="175"/>
      <c r="Y1296" s="175"/>
      <c r="Z1296" s="175"/>
      <c r="AA1296" s="175"/>
      <c r="AB1296" s="175"/>
      <c r="AC1296" s="175"/>
      <c r="AD1296" s="175"/>
      <c r="AE1296" s="175"/>
      <c r="AF1296" s="175"/>
      <c r="AG1296" s="175"/>
      <c r="AH1296" s="175"/>
      <c r="AI1296" s="175"/>
      <c r="AJ1296" s="175"/>
      <c r="AK1296" s="175"/>
      <c r="AL1296" s="175"/>
      <c r="AM1296" s="175"/>
      <c r="AN1296" s="175"/>
      <c r="AO1296" s="175"/>
      <c r="AP1296" s="175"/>
      <c r="AQ1296" s="175"/>
      <c r="AR1296" s="175"/>
    </row>
    <row r="1297" spans="1:44" ht="102" hidden="1" x14ac:dyDescent="0.3">
      <c r="A1297" s="175"/>
      <c r="B1297" s="186" t="s">
        <v>2974</v>
      </c>
      <c r="C1297" s="187"/>
      <c r="D1297" s="183">
        <v>180.39</v>
      </c>
      <c r="E1297" s="184">
        <v>180.39</v>
      </c>
      <c r="F1297" s="181" t="s">
        <v>3989</v>
      </c>
      <c r="G1297" s="185" t="s">
        <v>4636</v>
      </c>
      <c r="H1297" s="182"/>
      <c r="I1297" s="175"/>
      <c r="J1297" s="175"/>
      <c r="K1297" s="175"/>
      <c r="L1297" s="175"/>
      <c r="M1297" s="175"/>
      <c r="N1297" s="175"/>
      <c r="O1297" s="175"/>
      <c r="P1297" s="175"/>
      <c r="Q1297" s="175"/>
      <c r="R1297" s="175"/>
      <c r="S1297" s="175"/>
      <c r="T1297" s="175"/>
      <c r="U1297" s="175"/>
      <c r="V1297" s="175"/>
      <c r="W1297" s="175"/>
      <c r="X1297" s="175"/>
      <c r="Y1297" s="175"/>
      <c r="Z1297" s="175"/>
      <c r="AA1297" s="175"/>
      <c r="AB1297" s="175"/>
      <c r="AC1297" s="175"/>
      <c r="AD1297" s="175"/>
      <c r="AE1297" s="175"/>
      <c r="AF1297" s="175"/>
      <c r="AG1297" s="175"/>
      <c r="AH1297" s="175"/>
      <c r="AI1297" s="175"/>
      <c r="AJ1297" s="175"/>
      <c r="AK1297" s="175"/>
      <c r="AL1297" s="175"/>
      <c r="AM1297" s="175"/>
      <c r="AN1297" s="175"/>
      <c r="AO1297" s="175"/>
      <c r="AP1297" s="175"/>
      <c r="AQ1297" s="175"/>
      <c r="AR1297" s="175"/>
    </row>
    <row r="1298" spans="1:44" ht="102" x14ac:dyDescent="0.3">
      <c r="A1298" s="175"/>
      <c r="B1298" s="181" t="s">
        <v>3989</v>
      </c>
      <c r="C1298" s="182" t="s">
        <v>2285</v>
      </c>
      <c r="D1298" s="183">
        <v>180.39</v>
      </c>
      <c r="E1298" s="184">
        <v>180.39</v>
      </c>
      <c r="F1298" s="185" t="s">
        <v>4636</v>
      </c>
      <c r="G1298" s="186" t="s">
        <v>4613</v>
      </c>
      <c r="H1298" s="187"/>
      <c r="I1298" s="175"/>
      <c r="J1298" s="175"/>
      <c r="K1298" s="175"/>
      <c r="L1298" s="175"/>
      <c r="M1298" s="175"/>
      <c r="N1298" s="175"/>
      <c r="O1298" s="175"/>
      <c r="P1298" s="175"/>
      <c r="Q1298" s="175"/>
      <c r="R1298" s="175"/>
      <c r="S1298" s="175"/>
      <c r="T1298" s="175"/>
      <c r="U1298" s="175"/>
      <c r="V1298" s="175"/>
      <c r="W1298" s="175"/>
      <c r="X1298" s="175"/>
      <c r="Y1298" s="175"/>
      <c r="Z1298" s="175"/>
      <c r="AA1298" s="175"/>
      <c r="AB1298" s="175"/>
      <c r="AC1298" s="175"/>
      <c r="AD1298" s="175"/>
      <c r="AE1298" s="175"/>
      <c r="AF1298" s="175"/>
      <c r="AG1298" s="175"/>
      <c r="AH1298" s="175"/>
      <c r="AI1298" s="175"/>
      <c r="AJ1298" s="175"/>
      <c r="AK1298" s="175"/>
      <c r="AL1298" s="175"/>
      <c r="AM1298" s="175"/>
      <c r="AN1298" s="175"/>
      <c r="AO1298" s="175"/>
      <c r="AP1298" s="175"/>
      <c r="AQ1298" s="175"/>
      <c r="AR1298" s="175"/>
    </row>
    <row r="1299" spans="1:44" ht="102" hidden="1" x14ac:dyDescent="0.3">
      <c r="A1299" s="175"/>
      <c r="B1299" s="185" t="s">
        <v>4636</v>
      </c>
      <c r="C1299" s="182"/>
      <c r="D1299" s="183">
        <v>180.39</v>
      </c>
      <c r="E1299" s="184">
        <v>180.39</v>
      </c>
      <c r="F1299" s="186" t="s">
        <v>4613</v>
      </c>
      <c r="G1299" s="181" t="s">
        <v>1909</v>
      </c>
      <c r="H1299" s="182" t="s">
        <v>1764</v>
      </c>
      <c r="I1299" s="175"/>
      <c r="J1299" s="175"/>
      <c r="K1299" s="175"/>
      <c r="L1299" s="175"/>
      <c r="M1299" s="175"/>
      <c r="N1299" s="175"/>
      <c r="O1299" s="175"/>
      <c r="P1299" s="175"/>
      <c r="Q1299" s="175"/>
      <c r="R1299" s="175"/>
      <c r="S1299" s="175"/>
      <c r="T1299" s="175"/>
      <c r="U1299" s="175"/>
      <c r="V1299" s="175"/>
      <c r="W1299" s="175"/>
      <c r="X1299" s="175"/>
      <c r="Y1299" s="175"/>
      <c r="Z1299" s="175"/>
      <c r="AA1299" s="175"/>
      <c r="AB1299" s="175"/>
      <c r="AC1299" s="175"/>
      <c r="AD1299" s="175"/>
      <c r="AE1299" s="175"/>
      <c r="AF1299" s="175"/>
      <c r="AG1299" s="175"/>
      <c r="AH1299" s="175"/>
      <c r="AI1299" s="175"/>
      <c r="AJ1299" s="175"/>
      <c r="AK1299" s="175"/>
      <c r="AL1299" s="175"/>
      <c r="AM1299" s="175"/>
      <c r="AN1299" s="175"/>
      <c r="AO1299" s="175"/>
      <c r="AP1299" s="175"/>
      <c r="AQ1299" s="175"/>
      <c r="AR1299" s="175"/>
    </row>
    <row r="1300" spans="1:44" ht="102" hidden="1" x14ac:dyDescent="0.3">
      <c r="A1300" s="175"/>
      <c r="B1300" s="186" t="s">
        <v>4613</v>
      </c>
      <c r="C1300" s="187"/>
      <c r="D1300" s="183">
        <v>180.39</v>
      </c>
      <c r="E1300" s="184">
        <v>180.39</v>
      </c>
      <c r="F1300" s="181" t="s">
        <v>1909</v>
      </c>
      <c r="G1300" s="185" t="s">
        <v>4636</v>
      </c>
      <c r="H1300" s="182"/>
      <c r="I1300" s="175"/>
      <c r="J1300" s="175"/>
      <c r="K1300" s="175"/>
      <c r="L1300" s="175"/>
      <c r="M1300" s="175"/>
      <c r="N1300" s="175"/>
      <c r="O1300" s="175"/>
      <c r="P1300" s="175"/>
      <c r="Q1300" s="175"/>
      <c r="R1300" s="175"/>
      <c r="S1300" s="175"/>
      <c r="T1300" s="175"/>
      <c r="U1300" s="175"/>
      <c r="V1300" s="175"/>
      <c r="W1300" s="175"/>
      <c r="X1300" s="175"/>
      <c r="Y1300" s="175"/>
      <c r="Z1300" s="175"/>
      <c r="AA1300" s="175"/>
      <c r="AB1300" s="175"/>
      <c r="AC1300" s="175"/>
      <c r="AD1300" s="175"/>
      <c r="AE1300" s="175"/>
      <c r="AF1300" s="175"/>
      <c r="AG1300" s="175"/>
      <c r="AH1300" s="175"/>
      <c r="AI1300" s="175"/>
      <c r="AJ1300" s="175"/>
      <c r="AK1300" s="175"/>
      <c r="AL1300" s="175"/>
      <c r="AM1300" s="175"/>
      <c r="AN1300" s="175"/>
      <c r="AO1300" s="175"/>
      <c r="AP1300" s="175"/>
      <c r="AQ1300" s="175"/>
      <c r="AR1300" s="175"/>
    </row>
    <row r="1301" spans="1:44" ht="102" x14ac:dyDescent="0.3">
      <c r="A1301" s="175"/>
      <c r="B1301" s="181" t="s">
        <v>1909</v>
      </c>
      <c r="C1301" s="182" t="s">
        <v>1764</v>
      </c>
      <c r="D1301" s="183">
        <v>231.93</v>
      </c>
      <c r="E1301" s="184">
        <v>231.93</v>
      </c>
      <c r="F1301" s="185" t="s">
        <v>4636</v>
      </c>
      <c r="G1301" s="186" t="s">
        <v>2976</v>
      </c>
      <c r="H1301" s="187"/>
      <c r="I1301" s="175"/>
      <c r="J1301" s="175"/>
      <c r="K1301" s="175"/>
      <c r="L1301" s="175"/>
      <c r="M1301" s="175"/>
      <c r="N1301" s="175"/>
      <c r="O1301" s="175"/>
      <c r="P1301" s="175"/>
      <c r="Q1301" s="175"/>
      <c r="R1301" s="175"/>
      <c r="S1301" s="175"/>
      <c r="T1301" s="175"/>
      <c r="U1301" s="175"/>
      <c r="V1301" s="175"/>
      <c r="W1301" s="175"/>
      <c r="X1301" s="175"/>
      <c r="Y1301" s="175"/>
      <c r="Z1301" s="175"/>
      <c r="AA1301" s="175"/>
      <c r="AB1301" s="175"/>
      <c r="AC1301" s="175"/>
      <c r="AD1301" s="175"/>
      <c r="AE1301" s="175"/>
      <c r="AF1301" s="175"/>
      <c r="AG1301" s="175"/>
      <c r="AH1301" s="175"/>
      <c r="AI1301" s="175"/>
      <c r="AJ1301" s="175"/>
      <c r="AK1301" s="175"/>
      <c r="AL1301" s="175"/>
      <c r="AM1301" s="175"/>
      <c r="AN1301" s="175"/>
      <c r="AO1301" s="175"/>
      <c r="AP1301" s="175"/>
      <c r="AQ1301" s="175"/>
      <c r="AR1301" s="175"/>
    </row>
    <row r="1302" spans="1:44" ht="102" hidden="1" x14ac:dyDescent="0.3">
      <c r="A1302" s="175"/>
      <c r="B1302" s="185" t="s">
        <v>4636</v>
      </c>
      <c r="C1302" s="182"/>
      <c r="D1302" s="183">
        <v>231.93</v>
      </c>
      <c r="E1302" s="184">
        <v>231.93</v>
      </c>
      <c r="F1302" s="186" t="s">
        <v>2976</v>
      </c>
      <c r="G1302" s="181" t="s">
        <v>2557</v>
      </c>
      <c r="H1302" s="182" t="s">
        <v>2329</v>
      </c>
      <c r="I1302" s="175"/>
      <c r="J1302" s="175"/>
      <c r="K1302" s="175"/>
      <c r="L1302" s="175"/>
      <c r="M1302" s="175"/>
      <c r="N1302" s="175"/>
      <c r="O1302" s="175"/>
      <c r="P1302" s="175"/>
      <c r="Q1302" s="175"/>
      <c r="R1302" s="175"/>
      <c r="S1302" s="175"/>
      <c r="T1302" s="175"/>
      <c r="U1302" s="175"/>
      <c r="V1302" s="175"/>
      <c r="W1302" s="175"/>
      <c r="X1302" s="175"/>
      <c r="Y1302" s="175"/>
      <c r="Z1302" s="175"/>
      <c r="AA1302" s="175"/>
      <c r="AB1302" s="175"/>
      <c r="AC1302" s="175"/>
      <c r="AD1302" s="175"/>
      <c r="AE1302" s="175"/>
      <c r="AF1302" s="175"/>
      <c r="AG1302" s="175"/>
      <c r="AH1302" s="175"/>
      <c r="AI1302" s="175"/>
      <c r="AJ1302" s="175"/>
      <c r="AK1302" s="175"/>
      <c r="AL1302" s="175"/>
      <c r="AM1302" s="175"/>
      <c r="AN1302" s="175"/>
      <c r="AO1302" s="175"/>
      <c r="AP1302" s="175"/>
      <c r="AQ1302" s="175"/>
      <c r="AR1302" s="175"/>
    </row>
    <row r="1303" spans="1:44" ht="102" hidden="1" x14ac:dyDescent="0.3">
      <c r="A1303" s="175"/>
      <c r="B1303" s="186" t="s">
        <v>2976</v>
      </c>
      <c r="C1303" s="187"/>
      <c r="D1303" s="183">
        <v>231.93</v>
      </c>
      <c r="E1303" s="184">
        <v>231.93</v>
      </c>
      <c r="F1303" s="181" t="s">
        <v>2557</v>
      </c>
      <c r="G1303" s="185" t="s">
        <v>4636</v>
      </c>
      <c r="H1303" s="182"/>
      <c r="I1303" s="175"/>
      <c r="J1303" s="175"/>
      <c r="K1303" s="175"/>
      <c r="L1303" s="175"/>
      <c r="M1303" s="175"/>
      <c r="N1303" s="175"/>
      <c r="O1303" s="175"/>
      <c r="P1303" s="175"/>
      <c r="Q1303" s="175"/>
      <c r="R1303" s="175"/>
      <c r="S1303" s="175"/>
      <c r="T1303" s="175"/>
      <c r="U1303" s="175"/>
      <c r="V1303" s="175"/>
      <c r="W1303" s="175"/>
      <c r="X1303" s="175"/>
      <c r="Y1303" s="175"/>
      <c r="Z1303" s="175"/>
      <c r="AA1303" s="175"/>
      <c r="AB1303" s="175"/>
      <c r="AC1303" s="175"/>
      <c r="AD1303" s="175"/>
      <c r="AE1303" s="175"/>
      <c r="AF1303" s="175"/>
      <c r="AG1303" s="175"/>
      <c r="AH1303" s="175"/>
      <c r="AI1303" s="175"/>
      <c r="AJ1303" s="175"/>
      <c r="AK1303" s="175"/>
      <c r="AL1303" s="175"/>
      <c r="AM1303" s="175"/>
      <c r="AN1303" s="175"/>
      <c r="AO1303" s="175"/>
      <c r="AP1303" s="175"/>
      <c r="AQ1303" s="175"/>
      <c r="AR1303" s="175"/>
    </row>
    <row r="1304" spans="1:44" ht="102" x14ac:dyDescent="0.3">
      <c r="A1304" s="175"/>
      <c r="B1304" s="181" t="s">
        <v>2557</v>
      </c>
      <c r="C1304" s="182" t="s">
        <v>2329</v>
      </c>
      <c r="D1304" s="183">
        <v>193.27</v>
      </c>
      <c r="E1304" s="184">
        <v>193.27</v>
      </c>
      <c r="F1304" s="185" t="s">
        <v>4636</v>
      </c>
      <c r="G1304" s="186" t="s">
        <v>2977</v>
      </c>
      <c r="H1304" s="187"/>
      <c r="I1304" s="175"/>
      <c r="J1304" s="175"/>
      <c r="K1304" s="175"/>
      <c r="L1304" s="175"/>
      <c r="M1304" s="175"/>
      <c r="N1304" s="175"/>
      <c r="O1304" s="175"/>
      <c r="P1304" s="175"/>
      <c r="Q1304" s="175"/>
      <c r="R1304" s="175"/>
      <c r="S1304" s="175"/>
      <c r="T1304" s="175"/>
      <c r="U1304" s="175"/>
      <c r="V1304" s="175"/>
      <c r="W1304" s="175"/>
      <c r="X1304" s="175"/>
      <c r="Y1304" s="175"/>
      <c r="Z1304" s="175"/>
      <c r="AA1304" s="175"/>
      <c r="AB1304" s="175"/>
      <c r="AC1304" s="175"/>
      <c r="AD1304" s="175"/>
      <c r="AE1304" s="175"/>
      <c r="AF1304" s="175"/>
      <c r="AG1304" s="175"/>
      <c r="AH1304" s="175"/>
      <c r="AI1304" s="175"/>
      <c r="AJ1304" s="175"/>
      <c r="AK1304" s="175"/>
      <c r="AL1304" s="175"/>
      <c r="AM1304" s="175"/>
      <c r="AN1304" s="175"/>
      <c r="AO1304" s="175"/>
      <c r="AP1304" s="175"/>
      <c r="AQ1304" s="175"/>
      <c r="AR1304" s="175"/>
    </row>
    <row r="1305" spans="1:44" ht="102" hidden="1" x14ac:dyDescent="0.3">
      <c r="A1305" s="175"/>
      <c r="B1305" s="185" t="s">
        <v>4636</v>
      </c>
      <c r="C1305" s="182"/>
      <c r="D1305" s="183">
        <v>193.27</v>
      </c>
      <c r="E1305" s="184">
        <v>193.27</v>
      </c>
      <c r="F1305" s="186" t="s">
        <v>2977</v>
      </c>
      <c r="G1305" s="181" t="s">
        <v>1957</v>
      </c>
      <c r="H1305" s="182" t="s">
        <v>1958</v>
      </c>
      <c r="I1305" s="175"/>
      <c r="J1305" s="175"/>
      <c r="K1305" s="175"/>
      <c r="L1305" s="175"/>
      <c r="M1305" s="175"/>
      <c r="N1305" s="175"/>
      <c r="O1305" s="175"/>
      <c r="P1305" s="175"/>
      <c r="Q1305" s="175"/>
      <c r="R1305" s="175"/>
      <c r="S1305" s="175"/>
      <c r="T1305" s="175"/>
      <c r="U1305" s="175"/>
      <c r="V1305" s="175"/>
      <c r="W1305" s="175"/>
      <c r="X1305" s="175"/>
      <c r="Y1305" s="175"/>
      <c r="Z1305" s="175"/>
      <c r="AA1305" s="175"/>
      <c r="AB1305" s="175"/>
      <c r="AC1305" s="175"/>
      <c r="AD1305" s="175"/>
      <c r="AE1305" s="175"/>
      <c r="AF1305" s="175"/>
      <c r="AG1305" s="175"/>
      <c r="AH1305" s="175"/>
      <c r="AI1305" s="175"/>
      <c r="AJ1305" s="175"/>
      <c r="AK1305" s="175"/>
      <c r="AL1305" s="175"/>
      <c r="AM1305" s="175"/>
      <c r="AN1305" s="175"/>
      <c r="AO1305" s="175"/>
      <c r="AP1305" s="175"/>
      <c r="AQ1305" s="175"/>
      <c r="AR1305" s="175"/>
    </row>
    <row r="1306" spans="1:44" ht="102" hidden="1" x14ac:dyDescent="0.3">
      <c r="A1306" s="175"/>
      <c r="B1306" s="186" t="s">
        <v>2977</v>
      </c>
      <c r="C1306" s="187"/>
      <c r="D1306" s="183">
        <v>193.27</v>
      </c>
      <c r="E1306" s="184">
        <v>193.27</v>
      </c>
      <c r="F1306" s="181" t="s">
        <v>1957</v>
      </c>
      <c r="G1306" s="185" t="s">
        <v>4636</v>
      </c>
      <c r="H1306" s="182"/>
      <c r="I1306" s="175"/>
      <c r="J1306" s="175"/>
      <c r="K1306" s="175"/>
      <c r="L1306" s="175"/>
      <c r="M1306" s="175"/>
      <c r="N1306" s="175"/>
      <c r="O1306" s="175"/>
      <c r="P1306" s="175"/>
      <c r="Q1306" s="175"/>
      <c r="R1306" s="175"/>
      <c r="S1306" s="175"/>
      <c r="T1306" s="175"/>
      <c r="U1306" s="175"/>
      <c r="V1306" s="175"/>
      <c r="W1306" s="175"/>
      <c r="X1306" s="175"/>
      <c r="Y1306" s="175"/>
      <c r="Z1306" s="175"/>
      <c r="AA1306" s="175"/>
      <c r="AB1306" s="175"/>
      <c r="AC1306" s="175"/>
      <c r="AD1306" s="175"/>
      <c r="AE1306" s="175"/>
      <c r="AF1306" s="175"/>
      <c r="AG1306" s="175"/>
      <c r="AH1306" s="175"/>
      <c r="AI1306" s="175"/>
      <c r="AJ1306" s="175"/>
      <c r="AK1306" s="175"/>
      <c r="AL1306" s="175"/>
      <c r="AM1306" s="175"/>
      <c r="AN1306" s="175"/>
      <c r="AO1306" s="175"/>
      <c r="AP1306" s="175"/>
      <c r="AQ1306" s="175"/>
      <c r="AR1306" s="175"/>
    </row>
    <row r="1307" spans="1:44" ht="132.6" x14ac:dyDescent="0.3">
      <c r="A1307" s="175"/>
      <c r="B1307" s="181" t="s">
        <v>1957</v>
      </c>
      <c r="C1307" s="182" t="s">
        <v>1958</v>
      </c>
      <c r="D1307" s="183">
        <v>270.58</v>
      </c>
      <c r="E1307" s="184">
        <v>270.58</v>
      </c>
      <c r="F1307" s="185" t="s">
        <v>4636</v>
      </c>
      <c r="G1307" s="186" t="s">
        <v>2978</v>
      </c>
      <c r="H1307" s="187"/>
      <c r="I1307" s="175"/>
      <c r="J1307" s="175"/>
      <c r="K1307" s="175"/>
      <c r="L1307" s="175"/>
      <c r="M1307" s="175"/>
      <c r="N1307" s="175"/>
      <c r="O1307" s="175"/>
      <c r="P1307" s="175"/>
      <c r="Q1307" s="175"/>
      <c r="R1307" s="175"/>
      <c r="S1307" s="175"/>
      <c r="T1307" s="175"/>
      <c r="U1307" s="175"/>
      <c r="V1307" s="175"/>
      <c r="W1307" s="175"/>
      <c r="X1307" s="175"/>
      <c r="Y1307" s="175"/>
      <c r="Z1307" s="175"/>
      <c r="AA1307" s="175"/>
      <c r="AB1307" s="175"/>
      <c r="AC1307" s="175"/>
      <c r="AD1307" s="175"/>
      <c r="AE1307" s="175"/>
      <c r="AF1307" s="175"/>
      <c r="AG1307" s="175"/>
      <c r="AH1307" s="175"/>
      <c r="AI1307" s="175"/>
      <c r="AJ1307" s="175"/>
      <c r="AK1307" s="175"/>
      <c r="AL1307" s="175"/>
      <c r="AM1307" s="175"/>
      <c r="AN1307" s="175"/>
      <c r="AO1307" s="175"/>
      <c r="AP1307" s="175"/>
      <c r="AQ1307" s="175"/>
      <c r="AR1307" s="175"/>
    </row>
    <row r="1308" spans="1:44" ht="132.6" hidden="1" x14ac:dyDescent="0.3">
      <c r="A1308" s="175"/>
      <c r="B1308" s="185" t="s">
        <v>4636</v>
      </c>
      <c r="C1308" s="182"/>
      <c r="D1308" s="183">
        <v>270.58</v>
      </c>
      <c r="E1308" s="184">
        <v>270.58</v>
      </c>
      <c r="F1308" s="186" t="s">
        <v>2978</v>
      </c>
      <c r="G1308" s="181" t="s">
        <v>2525</v>
      </c>
      <c r="H1308" s="182" t="s">
        <v>2286</v>
      </c>
      <c r="I1308" s="175"/>
      <c r="J1308" s="175"/>
      <c r="K1308" s="175"/>
      <c r="L1308" s="175"/>
      <c r="M1308" s="175"/>
      <c r="N1308" s="175"/>
      <c r="O1308" s="175"/>
      <c r="P1308" s="175"/>
      <c r="Q1308" s="175"/>
      <c r="R1308" s="175"/>
      <c r="S1308" s="175"/>
      <c r="T1308" s="175"/>
      <c r="U1308" s="175"/>
      <c r="V1308" s="175"/>
      <c r="W1308" s="175"/>
      <c r="X1308" s="175"/>
      <c r="Y1308" s="175"/>
      <c r="Z1308" s="175"/>
      <c r="AA1308" s="175"/>
      <c r="AB1308" s="175"/>
      <c r="AC1308" s="175"/>
      <c r="AD1308" s="175"/>
      <c r="AE1308" s="175"/>
      <c r="AF1308" s="175"/>
      <c r="AG1308" s="175"/>
      <c r="AH1308" s="175"/>
      <c r="AI1308" s="175"/>
      <c r="AJ1308" s="175"/>
      <c r="AK1308" s="175"/>
      <c r="AL1308" s="175"/>
      <c r="AM1308" s="175"/>
      <c r="AN1308" s="175"/>
      <c r="AO1308" s="175"/>
      <c r="AP1308" s="175"/>
      <c r="AQ1308" s="175"/>
      <c r="AR1308" s="175"/>
    </row>
    <row r="1309" spans="1:44" ht="132.6" hidden="1" x14ac:dyDescent="0.3">
      <c r="A1309" s="175"/>
      <c r="B1309" s="186" t="s">
        <v>2978</v>
      </c>
      <c r="C1309" s="187"/>
      <c r="D1309" s="183">
        <v>270.58</v>
      </c>
      <c r="E1309" s="184">
        <v>270.58</v>
      </c>
      <c r="F1309" s="181" t="s">
        <v>2525</v>
      </c>
      <c r="G1309" s="185" t="s">
        <v>4636</v>
      </c>
      <c r="H1309" s="182"/>
      <c r="I1309" s="175"/>
      <c r="J1309" s="175"/>
      <c r="K1309" s="175"/>
      <c r="L1309" s="175"/>
      <c r="M1309" s="175"/>
      <c r="N1309" s="175"/>
      <c r="O1309" s="175"/>
      <c r="P1309" s="175"/>
      <c r="Q1309" s="175"/>
      <c r="R1309" s="175"/>
      <c r="S1309" s="175"/>
      <c r="T1309" s="175"/>
      <c r="U1309" s="175"/>
      <c r="V1309" s="175"/>
      <c r="W1309" s="175"/>
      <c r="X1309" s="175"/>
      <c r="Y1309" s="175"/>
      <c r="Z1309" s="175"/>
      <c r="AA1309" s="175"/>
      <c r="AB1309" s="175"/>
      <c r="AC1309" s="175"/>
      <c r="AD1309" s="175"/>
      <c r="AE1309" s="175"/>
      <c r="AF1309" s="175"/>
      <c r="AG1309" s="175"/>
      <c r="AH1309" s="175"/>
      <c r="AI1309" s="175"/>
      <c r="AJ1309" s="175"/>
      <c r="AK1309" s="175"/>
      <c r="AL1309" s="175"/>
      <c r="AM1309" s="175"/>
      <c r="AN1309" s="175"/>
      <c r="AO1309" s="175"/>
      <c r="AP1309" s="175"/>
      <c r="AQ1309" s="175"/>
      <c r="AR1309" s="175"/>
    </row>
    <row r="1310" spans="1:44" ht="102" x14ac:dyDescent="0.3">
      <c r="A1310" s="175"/>
      <c r="B1310" s="181" t="s">
        <v>2525</v>
      </c>
      <c r="C1310" s="182" t="s">
        <v>2286</v>
      </c>
      <c r="D1310" s="183">
        <v>146.03</v>
      </c>
      <c r="E1310" s="184">
        <v>146.03</v>
      </c>
      <c r="F1310" s="185" t="s">
        <v>4636</v>
      </c>
      <c r="G1310" s="186" t="s">
        <v>2979</v>
      </c>
      <c r="H1310" s="187"/>
      <c r="I1310" s="175"/>
      <c r="J1310" s="175"/>
      <c r="K1310" s="175"/>
      <c r="L1310" s="175"/>
      <c r="M1310" s="175"/>
      <c r="N1310" s="175"/>
      <c r="O1310" s="175"/>
      <c r="P1310" s="175"/>
      <c r="Q1310" s="175"/>
      <c r="R1310" s="175"/>
      <c r="S1310" s="175"/>
      <c r="T1310" s="175"/>
      <c r="U1310" s="175"/>
      <c r="V1310" s="175"/>
      <c r="W1310" s="175"/>
      <c r="X1310" s="175"/>
      <c r="Y1310" s="175"/>
      <c r="Z1310" s="175"/>
      <c r="AA1310" s="175"/>
      <c r="AB1310" s="175"/>
      <c r="AC1310" s="175"/>
      <c r="AD1310" s="175"/>
      <c r="AE1310" s="175"/>
      <c r="AF1310" s="175"/>
      <c r="AG1310" s="175"/>
      <c r="AH1310" s="175"/>
      <c r="AI1310" s="175"/>
      <c r="AJ1310" s="175"/>
      <c r="AK1310" s="175"/>
      <c r="AL1310" s="175"/>
      <c r="AM1310" s="175"/>
      <c r="AN1310" s="175"/>
      <c r="AO1310" s="175"/>
      <c r="AP1310" s="175"/>
      <c r="AQ1310" s="175"/>
      <c r="AR1310" s="175"/>
    </row>
    <row r="1311" spans="1:44" ht="102" hidden="1" x14ac:dyDescent="0.3">
      <c r="A1311" s="175"/>
      <c r="B1311" s="185" t="s">
        <v>4636</v>
      </c>
      <c r="C1311" s="182"/>
      <c r="D1311" s="183">
        <v>146.03</v>
      </c>
      <c r="E1311" s="184">
        <v>146.03</v>
      </c>
      <c r="F1311" s="186" t="s">
        <v>2979</v>
      </c>
      <c r="G1311" s="181" t="s">
        <v>2341</v>
      </c>
      <c r="H1311" s="182" t="s">
        <v>2342</v>
      </c>
      <c r="I1311" s="175"/>
      <c r="J1311" s="175"/>
      <c r="K1311" s="175"/>
      <c r="L1311" s="175"/>
      <c r="M1311" s="175"/>
      <c r="N1311" s="175"/>
      <c r="O1311" s="175"/>
      <c r="P1311" s="175"/>
      <c r="Q1311" s="175"/>
      <c r="R1311" s="175"/>
      <c r="S1311" s="175"/>
      <c r="T1311" s="175"/>
      <c r="U1311" s="175"/>
      <c r="V1311" s="175"/>
      <c r="W1311" s="175"/>
      <c r="X1311" s="175"/>
      <c r="Y1311" s="175"/>
      <c r="Z1311" s="175"/>
      <c r="AA1311" s="175"/>
      <c r="AB1311" s="175"/>
      <c r="AC1311" s="175"/>
      <c r="AD1311" s="175"/>
      <c r="AE1311" s="175"/>
      <c r="AF1311" s="175"/>
      <c r="AG1311" s="175"/>
      <c r="AH1311" s="175"/>
      <c r="AI1311" s="175"/>
      <c r="AJ1311" s="175"/>
      <c r="AK1311" s="175"/>
      <c r="AL1311" s="175"/>
      <c r="AM1311" s="175"/>
      <c r="AN1311" s="175"/>
      <c r="AO1311" s="175"/>
      <c r="AP1311" s="175"/>
      <c r="AQ1311" s="175"/>
      <c r="AR1311" s="175"/>
    </row>
    <row r="1312" spans="1:44" ht="102" hidden="1" x14ac:dyDescent="0.3">
      <c r="A1312" s="175"/>
      <c r="B1312" s="186" t="s">
        <v>2979</v>
      </c>
      <c r="C1312" s="187"/>
      <c r="D1312" s="183">
        <v>146.03</v>
      </c>
      <c r="E1312" s="184">
        <v>146.03</v>
      </c>
      <c r="F1312" s="181" t="s">
        <v>2341</v>
      </c>
      <c r="G1312" s="185" t="s">
        <v>4636</v>
      </c>
      <c r="H1312" s="182"/>
      <c r="I1312" s="175"/>
      <c r="J1312" s="175"/>
      <c r="K1312" s="175"/>
      <c r="L1312" s="175"/>
      <c r="M1312" s="175"/>
      <c r="N1312" s="175"/>
      <c r="O1312" s="175"/>
      <c r="P1312" s="175"/>
      <c r="Q1312" s="175"/>
      <c r="R1312" s="175"/>
      <c r="S1312" s="175"/>
      <c r="T1312" s="175"/>
      <c r="U1312" s="175"/>
      <c r="V1312" s="175"/>
      <c r="W1312" s="175"/>
      <c r="X1312" s="175"/>
      <c r="Y1312" s="175"/>
      <c r="Z1312" s="175"/>
      <c r="AA1312" s="175"/>
      <c r="AB1312" s="175"/>
      <c r="AC1312" s="175"/>
      <c r="AD1312" s="175"/>
      <c r="AE1312" s="175"/>
      <c r="AF1312" s="175"/>
      <c r="AG1312" s="175"/>
      <c r="AH1312" s="175"/>
      <c r="AI1312" s="175"/>
      <c r="AJ1312" s="175"/>
      <c r="AK1312" s="175"/>
      <c r="AL1312" s="175"/>
      <c r="AM1312" s="175"/>
      <c r="AN1312" s="175"/>
      <c r="AO1312" s="175"/>
      <c r="AP1312" s="175"/>
      <c r="AQ1312" s="175"/>
      <c r="AR1312" s="175"/>
    </row>
    <row r="1313" spans="1:44" ht="132.6" x14ac:dyDescent="0.3">
      <c r="A1313" s="175"/>
      <c r="B1313" s="181" t="s">
        <v>2341</v>
      </c>
      <c r="C1313" s="182" t="s">
        <v>2342</v>
      </c>
      <c r="D1313" s="183">
        <v>184.68</v>
      </c>
      <c r="E1313" s="184">
        <v>184.68</v>
      </c>
      <c r="F1313" s="185" t="s">
        <v>4636</v>
      </c>
      <c r="G1313" s="186" t="s">
        <v>2980</v>
      </c>
      <c r="H1313" s="187"/>
      <c r="I1313" s="175"/>
      <c r="J1313" s="175"/>
      <c r="K1313" s="175"/>
      <c r="L1313" s="175"/>
      <c r="M1313" s="175"/>
      <c r="N1313" s="175"/>
      <c r="O1313" s="175"/>
      <c r="P1313" s="175"/>
      <c r="Q1313" s="175"/>
      <c r="R1313" s="175"/>
      <c r="S1313" s="175"/>
      <c r="T1313" s="175"/>
      <c r="U1313" s="175"/>
      <c r="V1313" s="175"/>
      <c r="W1313" s="175"/>
      <c r="X1313" s="175"/>
      <c r="Y1313" s="175"/>
      <c r="Z1313" s="175"/>
      <c r="AA1313" s="175"/>
      <c r="AB1313" s="175"/>
      <c r="AC1313" s="175"/>
      <c r="AD1313" s="175"/>
      <c r="AE1313" s="175"/>
      <c r="AF1313" s="175"/>
      <c r="AG1313" s="175"/>
      <c r="AH1313" s="175"/>
      <c r="AI1313" s="175"/>
      <c r="AJ1313" s="175"/>
      <c r="AK1313" s="175"/>
      <c r="AL1313" s="175"/>
      <c r="AM1313" s="175"/>
      <c r="AN1313" s="175"/>
      <c r="AO1313" s="175"/>
      <c r="AP1313" s="175"/>
      <c r="AQ1313" s="175"/>
      <c r="AR1313" s="175"/>
    </row>
    <row r="1314" spans="1:44" ht="132.6" hidden="1" x14ac:dyDescent="0.3">
      <c r="A1314" s="175"/>
      <c r="B1314" s="185" t="s">
        <v>4636</v>
      </c>
      <c r="C1314" s="182"/>
      <c r="D1314" s="183">
        <v>184.68</v>
      </c>
      <c r="E1314" s="184">
        <v>184.68</v>
      </c>
      <c r="F1314" s="186" t="s">
        <v>2980</v>
      </c>
      <c r="G1314" s="181" t="s">
        <v>1850</v>
      </c>
      <c r="H1314" s="182" t="s">
        <v>1851</v>
      </c>
      <c r="I1314" s="175"/>
      <c r="J1314" s="175"/>
      <c r="K1314" s="175"/>
      <c r="L1314" s="175"/>
      <c r="M1314" s="175"/>
      <c r="N1314" s="175"/>
      <c r="O1314" s="175"/>
      <c r="P1314" s="175"/>
      <c r="Q1314" s="175"/>
      <c r="R1314" s="175"/>
      <c r="S1314" s="175"/>
      <c r="T1314" s="175"/>
      <c r="U1314" s="175"/>
      <c r="V1314" s="175"/>
      <c r="W1314" s="175"/>
      <c r="X1314" s="175"/>
      <c r="Y1314" s="175"/>
      <c r="Z1314" s="175"/>
      <c r="AA1314" s="175"/>
      <c r="AB1314" s="175"/>
      <c r="AC1314" s="175"/>
      <c r="AD1314" s="175"/>
      <c r="AE1314" s="175"/>
      <c r="AF1314" s="175"/>
      <c r="AG1314" s="175"/>
      <c r="AH1314" s="175"/>
      <c r="AI1314" s="175"/>
      <c r="AJ1314" s="175"/>
      <c r="AK1314" s="175"/>
      <c r="AL1314" s="175"/>
      <c r="AM1314" s="175"/>
      <c r="AN1314" s="175"/>
      <c r="AO1314" s="175"/>
      <c r="AP1314" s="175"/>
      <c r="AQ1314" s="175"/>
      <c r="AR1314" s="175"/>
    </row>
    <row r="1315" spans="1:44" ht="132.6" hidden="1" x14ac:dyDescent="0.3">
      <c r="A1315" s="175"/>
      <c r="B1315" s="186" t="s">
        <v>2980</v>
      </c>
      <c r="C1315" s="187"/>
      <c r="D1315" s="183">
        <v>184.68</v>
      </c>
      <c r="E1315" s="184">
        <v>184.68</v>
      </c>
      <c r="F1315" s="181" t="s">
        <v>1850</v>
      </c>
      <c r="G1315" s="185" t="s">
        <v>4636</v>
      </c>
      <c r="H1315" s="182"/>
      <c r="I1315" s="175"/>
      <c r="J1315" s="175"/>
      <c r="K1315" s="175"/>
      <c r="L1315" s="175"/>
      <c r="M1315" s="175"/>
      <c r="N1315" s="175"/>
      <c r="O1315" s="175"/>
      <c r="P1315" s="175"/>
      <c r="Q1315" s="175"/>
      <c r="R1315" s="175"/>
      <c r="S1315" s="175"/>
      <c r="T1315" s="175"/>
      <c r="U1315" s="175"/>
      <c r="V1315" s="175"/>
      <c r="W1315" s="175"/>
      <c r="X1315" s="175"/>
      <c r="Y1315" s="175"/>
      <c r="Z1315" s="175"/>
      <c r="AA1315" s="175"/>
      <c r="AB1315" s="175"/>
      <c r="AC1315" s="175"/>
      <c r="AD1315" s="175"/>
      <c r="AE1315" s="175"/>
      <c r="AF1315" s="175"/>
      <c r="AG1315" s="175"/>
      <c r="AH1315" s="175"/>
      <c r="AI1315" s="175"/>
      <c r="AJ1315" s="175"/>
      <c r="AK1315" s="175"/>
      <c r="AL1315" s="175"/>
      <c r="AM1315" s="175"/>
      <c r="AN1315" s="175"/>
      <c r="AO1315" s="175"/>
      <c r="AP1315" s="175"/>
      <c r="AQ1315" s="175"/>
      <c r="AR1315" s="175"/>
    </row>
    <row r="1316" spans="1:44" ht="132.6" x14ac:dyDescent="0.3">
      <c r="A1316" s="175"/>
      <c r="B1316" s="181" t="s">
        <v>1850</v>
      </c>
      <c r="C1316" s="182" t="s">
        <v>1851</v>
      </c>
      <c r="D1316" s="183">
        <v>219.04</v>
      </c>
      <c r="E1316" s="184">
        <v>219.04</v>
      </c>
      <c r="F1316" s="185" t="s">
        <v>4636</v>
      </c>
      <c r="G1316" s="186" t="s">
        <v>2981</v>
      </c>
      <c r="H1316" s="187"/>
      <c r="I1316" s="175"/>
      <c r="J1316" s="175"/>
      <c r="K1316" s="175"/>
      <c r="L1316" s="175"/>
      <c r="M1316" s="175"/>
      <c r="N1316" s="175"/>
      <c r="O1316" s="175"/>
      <c r="P1316" s="175"/>
      <c r="Q1316" s="175"/>
      <c r="R1316" s="175"/>
      <c r="S1316" s="175"/>
      <c r="T1316" s="175"/>
      <c r="U1316" s="175"/>
      <c r="V1316" s="175"/>
      <c r="W1316" s="175"/>
      <c r="X1316" s="175"/>
      <c r="Y1316" s="175"/>
      <c r="Z1316" s="175"/>
      <c r="AA1316" s="175"/>
      <c r="AB1316" s="175"/>
      <c r="AC1316" s="175"/>
      <c r="AD1316" s="175"/>
      <c r="AE1316" s="175"/>
      <c r="AF1316" s="175"/>
      <c r="AG1316" s="175"/>
      <c r="AH1316" s="175"/>
      <c r="AI1316" s="175"/>
      <c r="AJ1316" s="175"/>
      <c r="AK1316" s="175"/>
      <c r="AL1316" s="175"/>
      <c r="AM1316" s="175"/>
      <c r="AN1316" s="175"/>
      <c r="AO1316" s="175"/>
      <c r="AP1316" s="175"/>
      <c r="AQ1316" s="175"/>
      <c r="AR1316" s="175"/>
    </row>
    <row r="1317" spans="1:44" ht="132.6" hidden="1" x14ac:dyDescent="0.3">
      <c r="A1317" s="175"/>
      <c r="B1317" s="185" t="s">
        <v>4636</v>
      </c>
      <c r="C1317" s="182"/>
      <c r="D1317" s="183">
        <v>219.04</v>
      </c>
      <c r="E1317" s="184">
        <v>219.04</v>
      </c>
      <c r="F1317" s="186" t="s">
        <v>2981</v>
      </c>
      <c r="G1317" s="181" t="s">
        <v>2397</v>
      </c>
      <c r="H1317" s="182" t="s">
        <v>2398</v>
      </c>
      <c r="I1317" s="175"/>
      <c r="J1317" s="175"/>
      <c r="K1317" s="175"/>
      <c r="L1317" s="175"/>
      <c r="M1317" s="175"/>
      <c r="N1317" s="175"/>
      <c r="O1317" s="175"/>
      <c r="P1317" s="175"/>
      <c r="Q1317" s="175"/>
      <c r="R1317" s="175"/>
      <c r="S1317" s="175"/>
      <c r="T1317" s="175"/>
      <c r="U1317" s="175"/>
      <c r="V1317" s="175"/>
      <c r="W1317" s="175"/>
      <c r="X1317" s="175"/>
      <c r="Y1317" s="175"/>
      <c r="Z1317" s="175"/>
      <c r="AA1317" s="175"/>
      <c r="AB1317" s="175"/>
      <c r="AC1317" s="175"/>
      <c r="AD1317" s="175"/>
      <c r="AE1317" s="175"/>
      <c r="AF1317" s="175"/>
      <c r="AG1317" s="175"/>
      <c r="AH1317" s="175"/>
      <c r="AI1317" s="175"/>
      <c r="AJ1317" s="175"/>
      <c r="AK1317" s="175"/>
      <c r="AL1317" s="175"/>
      <c r="AM1317" s="175"/>
      <c r="AN1317" s="175"/>
      <c r="AO1317" s="175"/>
      <c r="AP1317" s="175"/>
      <c r="AQ1317" s="175"/>
      <c r="AR1317" s="175"/>
    </row>
    <row r="1318" spans="1:44" ht="132.6" hidden="1" x14ac:dyDescent="0.3">
      <c r="A1318" s="175"/>
      <c r="B1318" s="186" t="s">
        <v>2981</v>
      </c>
      <c r="C1318" s="187"/>
      <c r="D1318" s="183">
        <v>219.04</v>
      </c>
      <c r="E1318" s="184">
        <v>219.04</v>
      </c>
      <c r="F1318" s="181" t="s">
        <v>2397</v>
      </c>
      <c r="G1318" s="185" t="s">
        <v>4636</v>
      </c>
      <c r="H1318" s="182"/>
      <c r="I1318" s="175"/>
      <c r="J1318" s="175"/>
      <c r="K1318" s="175"/>
      <c r="L1318" s="175"/>
      <c r="M1318" s="175"/>
      <c r="N1318" s="175"/>
      <c r="O1318" s="175"/>
      <c r="P1318" s="175"/>
      <c r="Q1318" s="175"/>
      <c r="R1318" s="175"/>
      <c r="S1318" s="175"/>
      <c r="T1318" s="175"/>
      <c r="U1318" s="175"/>
      <c r="V1318" s="175"/>
      <c r="W1318" s="175"/>
      <c r="X1318" s="175"/>
      <c r="Y1318" s="175"/>
      <c r="Z1318" s="175"/>
      <c r="AA1318" s="175"/>
      <c r="AB1318" s="175"/>
      <c r="AC1318" s="175"/>
      <c r="AD1318" s="175"/>
      <c r="AE1318" s="175"/>
      <c r="AF1318" s="175"/>
      <c r="AG1318" s="175"/>
      <c r="AH1318" s="175"/>
      <c r="AI1318" s="175"/>
      <c r="AJ1318" s="175"/>
      <c r="AK1318" s="175"/>
      <c r="AL1318" s="175"/>
      <c r="AM1318" s="175"/>
      <c r="AN1318" s="175"/>
      <c r="AO1318" s="175"/>
      <c r="AP1318" s="175"/>
      <c r="AQ1318" s="175"/>
      <c r="AR1318" s="175"/>
    </row>
    <row r="1319" spans="1:44" ht="122.4" x14ac:dyDescent="0.3">
      <c r="A1319" s="175"/>
      <c r="B1319" s="181" t="s">
        <v>2397</v>
      </c>
      <c r="C1319" s="182" t="s">
        <v>2398</v>
      </c>
      <c r="D1319" s="183">
        <v>283.47000000000003</v>
      </c>
      <c r="E1319" s="184">
        <v>283.47000000000003</v>
      </c>
      <c r="F1319" s="185" t="s">
        <v>4636</v>
      </c>
      <c r="G1319" s="186" t="s">
        <v>2939</v>
      </c>
      <c r="H1319" s="187"/>
      <c r="I1319" s="175"/>
      <c r="J1319" s="175"/>
      <c r="K1319" s="175"/>
      <c r="L1319" s="175"/>
      <c r="M1319" s="175"/>
      <c r="N1319" s="175"/>
      <c r="O1319" s="175"/>
      <c r="P1319" s="175"/>
      <c r="Q1319" s="175"/>
      <c r="R1319" s="175"/>
      <c r="S1319" s="175"/>
      <c r="T1319" s="175"/>
      <c r="U1319" s="175"/>
      <c r="V1319" s="175"/>
      <c r="W1319" s="175"/>
      <c r="X1319" s="175"/>
      <c r="Y1319" s="175"/>
      <c r="Z1319" s="175"/>
      <c r="AA1319" s="175"/>
      <c r="AB1319" s="175"/>
      <c r="AC1319" s="175"/>
      <c r="AD1319" s="175"/>
      <c r="AE1319" s="175"/>
      <c r="AF1319" s="175"/>
      <c r="AG1319" s="175"/>
      <c r="AH1319" s="175"/>
      <c r="AI1319" s="175"/>
      <c r="AJ1319" s="175"/>
      <c r="AK1319" s="175"/>
      <c r="AL1319" s="175"/>
      <c r="AM1319" s="175"/>
      <c r="AN1319" s="175"/>
      <c r="AO1319" s="175"/>
      <c r="AP1319" s="175"/>
      <c r="AQ1319" s="175"/>
      <c r="AR1319" s="175"/>
    </row>
    <row r="1320" spans="1:44" ht="122.4" hidden="1" x14ac:dyDescent="0.3">
      <c r="A1320" s="175"/>
      <c r="B1320" s="185" t="s">
        <v>4636</v>
      </c>
      <c r="C1320" s="182"/>
      <c r="D1320" s="183">
        <v>283.47000000000003</v>
      </c>
      <c r="E1320" s="184">
        <v>283.47000000000003</v>
      </c>
      <c r="F1320" s="186" t="s">
        <v>2939</v>
      </c>
      <c r="G1320" s="181" t="s">
        <v>750</v>
      </c>
      <c r="H1320" s="182" t="s">
        <v>751</v>
      </c>
      <c r="I1320" s="175"/>
      <c r="J1320" s="175"/>
      <c r="K1320" s="175"/>
      <c r="L1320" s="175"/>
      <c r="M1320" s="175"/>
      <c r="N1320" s="175"/>
      <c r="O1320" s="175"/>
      <c r="P1320" s="175"/>
      <c r="Q1320" s="175"/>
      <c r="R1320" s="175"/>
      <c r="S1320" s="175"/>
      <c r="T1320" s="175"/>
      <c r="U1320" s="175"/>
      <c r="V1320" s="175"/>
      <c r="W1320" s="175"/>
      <c r="X1320" s="175"/>
      <c r="Y1320" s="175"/>
      <c r="Z1320" s="175"/>
      <c r="AA1320" s="175"/>
      <c r="AB1320" s="175"/>
      <c r="AC1320" s="175"/>
      <c r="AD1320" s="175"/>
      <c r="AE1320" s="175"/>
      <c r="AF1320" s="175"/>
      <c r="AG1320" s="175"/>
      <c r="AH1320" s="175"/>
      <c r="AI1320" s="175"/>
      <c r="AJ1320" s="175"/>
      <c r="AK1320" s="175"/>
      <c r="AL1320" s="175"/>
      <c r="AM1320" s="175"/>
      <c r="AN1320" s="175"/>
      <c r="AO1320" s="175"/>
      <c r="AP1320" s="175"/>
      <c r="AQ1320" s="175"/>
      <c r="AR1320" s="175"/>
    </row>
    <row r="1321" spans="1:44" ht="122.4" hidden="1" x14ac:dyDescent="0.3">
      <c r="A1321" s="175"/>
      <c r="B1321" s="186" t="s">
        <v>2939</v>
      </c>
      <c r="C1321" s="187"/>
      <c r="D1321" s="183">
        <v>283.47000000000003</v>
      </c>
      <c r="E1321" s="184">
        <v>283.47000000000003</v>
      </c>
      <c r="F1321" s="181" t="s">
        <v>750</v>
      </c>
      <c r="G1321" s="185" t="s">
        <v>4636</v>
      </c>
      <c r="H1321" s="182"/>
      <c r="I1321" s="175"/>
      <c r="J1321" s="175"/>
      <c r="K1321" s="175"/>
      <c r="L1321" s="175"/>
      <c r="M1321" s="175"/>
      <c r="N1321" s="175"/>
      <c r="O1321" s="175"/>
      <c r="P1321" s="175"/>
      <c r="Q1321" s="175"/>
      <c r="R1321" s="175"/>
      <c r="S1321" s="175"/>
      <c r="T1321" s="175"/>
      <c r="U1321" s="175"/>
      <c r="V1321" s="175"/>
      <c r="W1321" s="175"/>
      <c r="X1321" s="175"/>
      <c r="Y1321" s="175"/>
      <c r="Z1321" s="175"/>
      <c r="AA1321" s="175"/>
      <c r="AB1321" s="175"/>
      <c r="AC1321" s="175"/>
      <c r="AD1321" s="175"/>
      <c r="AE1321" s="175"/>
      <c r="AF1321" s="175"/>
      <c r="AG1321" s="175"/>
      <c r="AH1321" s="175"/>
      <c r="AI1321" s="175"/>
      <c r="AJ1321" s="175"/>
      <c r="AK1321" s="175"/>
      <c r="AL1321" s="175"/>
      <c r="AM1321" s="175"/>
      <c r="AN1321" s="175"/>
      <c r="AO1321" s="175"/>
      <c r="AP1321" s="175"/>
      <c r="AQ1321" s="175"/>
      <c r="AR1321" s="175"/>
    </row>
    <row r="1322" spans="1:44" ht="102" x14ac:dyDescent="0.3">
      <c r="A1322" s="175"/>
      <c r="B1322" s="181" t="s">
        <v>750</v>
      </c>
      <c r="C1322" s="182" t="s">
        <v>751</v>
      </c>
      <c r="D1322" s="183">
        <v>158.91</v>
      </c>
      <c r="E1322" s="184">
        <v>158.91</v>
      </c>
      <c r="F1322" s="185" t="s">
        <v>4636</v>
      </c>
      <c r="G1322" s="186" t="s">
        <v>2982</v>
      </c>
      <c r="H1322" s="187"/>
      <c r="I1322" s="175"/>
      <c r="J1322" s="175"/>
      <c r="K1322" s="175"/>
      <c r="L1322" s="175"/>
      <c r="M1322" s="175"/>
      <c r="N1322" s="175"/>
      <c r="O1322" s="175"/>
      <c r="P1322" s="175"/>
      <c r="Q1322" s="175"/>
      <c r="R1322" s="175"/>
      <c r="S1322" s="175"/>
      <c r="T1322" s="175"/>
      <c r="U1322" s="175"/>
      <c r="V1322" s="175"/>
      <c r="W1322" s="175"/>
      <c r="X1322" s="175"/>
      <c r="Y1322" s="175"/>
      <c r="Z1322" s="175"/>
      <c r="AA1322" s="175"/>
      <c r="AB1322" s="175"/>
      <c r="AC1322" s="175"/>
      <c r="AD1322" s="175"/>
      <c r="AE1322" s="175"/>
      <c r="AF1322" s="175"/>
      <c r="AG1322" s="175"/>
      <c r="AH1322" s="175"/>
      <c r="AI1322" s="175"/>
      <c r="AJ1322" s="175"/>
      <c r="AK1322" s="175"/>
      <c r="AL1322" s="175"/>
      <c r="AM1322" s="175"/>
      <c r="AN1322" s="175"/>
      <c r="AO1322" s="175"/>
      <c r="AP1322" s="175"/>
      <c r="AQ1322" s="175"/>
      <c r="AR1322" s="175"/>
    </row>
    <row r="1323" spans="1:44" ht="102" hidden="1" x14ac:dyDescent="0.3">
      <c r="A1323" s="175"/>
      <c r="B1323" s="185" t="s">
        <v>4636</v>
      </c>
      <c r="C1323" s="182"/>
      <c r="D1323" s="183">
        <v>158.91</v>
      </c>
      <c r="E1323" s="184">
        <v>158.91</v>
      </c>
      <c r="F1323" s="186" t="s">
        <v>2982</v>
      </c>
      <c r="G1323" s="181" t="s">
        <v>827</v>
      </c>
      <c r="H1323" s="182" t="s">
        <v>828</v>
      </c>
      <c r="I1323" s="175"/>
      <c r="J1323" s="175"/>
      <c r="K1323" s="175"/>
      <c r="L1323" s="175"/>
      <c r="M1323" s="175"/>
      <c r="N1323" s="175"/>
      <c r="O1323" s="175"/>
      <c r="P1323" s="175"/>
      <c r="Q1323" s="175"/>
      <c r="R1323" s="175"/>
      <c r="S1323" s="175"/>
      <c r="T1323" s="175"/>
      <c r="U1323" s="175"/>
      <c r="V1323" s="175"/>
      <c r="W1323" s="175"/>
      <c r="X1323" s="175"/>
      <c r="Y1323" s="175"/>
      <c r="Z1323" s="175"/>
      <c r="AA1323" s="175"/>
      <c r="AB1323" s="175"/>
      <c r="AC1323" s="175"/>
      <c r="AD1323" s="175"/>
      <c r="AE1323" s="175"/>
      <c r="AF1323" s="175"/>
      <c r="AG1323" s="175"/>
      <c r="AH1323" s="175"/>
      <c r="AI1323" s="175"/>
      <c r="AJ1323" s="175"/>
      <c r="AK1323" s="175"/>
      <c r="AL1323" s="175"/>
      <c r="AM1323" s="175"/>
      <c r="AN1323" s="175"/>
      <c r="AO1323" s="175"/>
      <c r="AP1323" s="175"/>
      <c r="AQ1323" s="175"/>
      <c r="AR1323" s="175"/>
    </row>
    <row r="1324" spans="1:44" ht="102" hidden="1" x14ac:dyDescent="0.3">
      <c r="A1324" s="175"/>
      <c r="B1324" s="186" t="s">
        <v>2982</v>
      </c>
      <c r="C1324" s="187"/>
      <c r="D1324" s="183">
        <v>158.91</v>
      </c>
      <c r="E1324" s="184">
        <v>158.91</v>
      </c>
      <c r="F1324" s="181" t="s">
        <v>827</v>
      </c>
      <c r="G1324" s="185" t="s">
        <v>4636</v>
      </c>
      <c r="H1324" s="182"/>
      <c r="I1324" s="175"/>
      <c r="J1324" s="175"/>
      <c r="K1324" s="175"/>
      <c r="L1324" s="175"/>
      <c r="M1324" s="175"/>
      <c r="N1324" s="175"/>
      <c r="O1324" s="175"/>
      <c r="P1324" s="175"/>
      <c r="Q1324" s="175"/>
      <c r="R1324" s="175"/>
      <c r="S1324" s="175"/>
      <c r="T1324" s="175"/>
      <c r="U1324" s="175"/>
      <c r="V1324" s="175"/>
      <c r="W1324" s="175"/>
      <c r="X1324" s="175"/>
      <c r="Y1324" s="175"/>
      <c r="Z1324" s="175"/>
      <c r="AA1324" s="175"/>
      <c r="AB1324" s="175"/>
      <c r="AC1324" s="175"/>
      <c r="AD1324" s="175"/>
      <c r="AE1324" s="175"/>
      <c r="AF1324" s="175"/>
      <c r="AG1324" s="175"/>
      <c r="AH1324" s="175"/>
      <c r="AI1324" s="175"/>
      <c r="AJ1324" s="175"/>
      <c r="AK1324" s="175"/>
      <c r="AL1324" s="175"/>
      <c r="AM1324" s="175"/>
      <c r="AN1324" s="175"/>
      <c r="AO1324" s="175"/>
      <c r="AP1324" s="175"/>
      <c r="AQ1324" s="175"/>
      <c r="AR1324" s="175"/>
    </row>
    <row r="1325" spans="1:44" ht="102" x14ac:dyDescent="0.3">
      <c r="A1325" s="175"/>
      <c r="B1325" s="181" t="s">
        <v>827</v>
      </c>
      <c r="C1325" s="182" t="s">
        <v>828</v>
      </c>
      <c r="D1325" s="183">
        <v>184.68</v>
      </c>
      <c r="E1325" s="184">
        <v>184.68</v>
      </c>
      <c r="F1325" s="185" t="s">
        <v>4636</v>
      </c>
      <c r="G1325" s="186" t="s">
        <v>2983</v>
      </c>
      <c r="H1325" s="187"/>
      <c r="I1325" s="175"/>
      <c r="J1325" s="175"/>
      <c r="K1325" s="175"/>
      <c r="L1325" s="175"/>
      <c r="M1325" s="175"/>
      <c r="N1325" s="175"/>
      <c r="O1325" s="175"/>
      <c r="P1325" s="175"/>
      <c r="Q1325" s="175"/>
      <c r="R1325" s="175"/>
      <c r="S1325" s="175"/>
      <c r="T1325" s="175"/>
      <c r="U1325" s="175"/>
      <c r="V1325" s="175"/>
      <c r="W1325" s="175"/>
      <c r="X1325" s="175"/>
      <c r="Y1325" s="175"/>
      <c r="Z1325" s="175"/>
      <c r="AA1325" s="175"/>
      <c r="AB1325" s="175"/>
      <c r="AC1325" s="175"/>
      <c r="AD1325" s="175"/>
      <c r="AE1325" s="175"/>
      <c r="AF1325" s="175"/>
      <c r="AG1325" s="175"/>
      <c r="AH1325" s="175"/>
      <c r="AI1325" s="175"/>
      <c r="AJ1325" s="175"/>
      <c r="AK1325" s="175"/>
      <c r="AL1325" s="175"/>
      <c r="AM1325" s="175"/>
      <c r="AN1325" s="175"/>
      <c r="AO1325" s="175"/>
      <c r="AP1325" s="175"/>
      <c r="AQ1325" s="175"/>
      <c r="AR1325" s="175"/>
    </row>
    <row r="1326" spans="1:44" ht="102" hidden="1" x14ac:dyDescent="0.3">
      <c r="A1326" s="175"/>
      <c r="B1326" s="185" t="s">
        <v>4636</v>
      </c>
      <c r="C1326" s="182"/>
      <c r="D1326" s="183">
        <v>184.68</v>
      </c>
      <c r="E1326" s="184">
        <v>184.68</v>
      </c>
      <c r="F1326" s="186" t="s">
        <v>2983</v>
      </c>
      <c r="G1326" s="181" t="s">
        <v>2533</v>
      </c>
      <c r="H1326" s="182" t="s">
        <v>908</v>
      </c>
      <c r="I1326" s="175"/>
      <c r="J1326" s="175"/>
      <c r="K1326" s="175"/>
      <c r="L1326" s="175"/>
      <c r="M1326" s="175"/>
      <c r="N1326" s="175"/>
      <c r="O1326" s="175"/>
      <c r="P1326" s="175"/>
      <c r="Q1326" s="175"/>
      <c r="R1326" s="175"/>
      <c r="S1326" s="175"/>
      <c r="T1326" s="175"/>
      <c r="U1326" s="175"/>
      <c r="V1326" s="175"/>
      <c r="W1326" s="175"/>
      <c r="X1326" s="175"/>
      <c r="Y1326" s="175"/>
      <c r="Z1326" s="175"/>
      <c r="AA1326" s="175"/>
      <c r="AB1326" s="175"/>
      <c r="AC1326" s="175"/>
      <c r="AD1326" s="175"/>
      <c r="AE1326" s="175"/>
      <c r="AF1326" s="175"/>
      <c r="AG1326" s="175"/>
      <c r="AH1326" s="175"/>
      <c r="AI1326" s="175"/>
      <c r="AJ1326" s="175"/>
      <c r="AK1326" s="175"/>
      <c r="AL1326" s="175"/>
      <c r="AM1326" s="175"/>
      <c r="AN1326" s="175"/>
      <c r="AO1326" s="175"/>
      <c r="AP1326" s="175"/>
      <c r="AQ1326" s="175"/>
      <c r="AR1326" s="175"/>
    </row>
    <row r="1327" spans="1:44" ht="102" hidden="1" x14ac:dyDescent="0.3">
      <c r="A1327" s="175"/>
      <c r="B1327" s="186" t="s">
        <v>2983</v>
      </c>
      <c r="C1327" s="187"/>
      <c r="D1327" s="183">
        <v>184.68</v>
      </c>
      <c r="E1327" s="184">
        <v>184.68</v>
      </c>
      <c r="F1327" s="181" t="s">
        <v>2533</v>
      </c>
      <c r="G1327" s="185" t="s">
        <v>4636</v>
      </c>
      <c r="H1327" s="182"/>
      <c r="I1327" s="175"/>
      <c r="J1327" s="175"/>
      <c r="K1327" s="175"/>
      <c r="L1327" s="175"/>
      <c r="M1327" s="175"/>
      <c r="N1327" s="175"/>
      <c r="O1327" s="175"/>
      <c r="P1327" s="175"/>
      <c r="Q1327" s="175"/>
      <c r="R1327" s="175"/>
      <c r="S1327" s="175"/>
      <c r="T1327" s="175"/>
      <c r="U1327" s="175"/>
      <c r="V1327" s="175"/>
      <c r="W1327" s="175"/>
      <c r="X1327" s="175"/>
      <c r="Y1327" s="175"/>
      <c r="Z1327" s="175"/>
      <c r="AA1327" s="175"/>
      <c r="AB1327" s="175"/>
      <c r="AC1327" s="175"/>
      <c r="AD1327" s="175"/>
      <c r="AE1327" s="175"/>
      <c r="AF1327" s="175"/>
      <c r="AG1327" s="175"/>
      <c r="AH1327" s="175"/>
      <c r="AI1327" s="175"/>
      <c r="AJ1327" s="175"/>
      <c r="AK1327" s="175"/>
      <c r="AL1327" s="175"/>
      <c r="AM1327" s="175"/>
      <c r="AN1327" s="175"/>
      <c r="AO1327" s="175"/>
      <c r="AP1327" s="175"/>
      <c r="AQ1327" s="175"/>
      <c r="AR1327" s="175"/>
    </row>
    <row r="1328" spans="1:44" ht="102" x14ac:dyDescent="0.3">
      <c r="A1328" s="175"/>
      <c r="B1328" s="181" t="s">
        <v>2533</v>
      </c>
      <c r="C1328" s="182" t="s">
        <v>908</v>
      </c>
      <c r="D1328" s="183">
        <v>193.27</v>
      </c>
      <c r="E1328" s="184">
        <v>193.27</v>
      </c>
      <c r="F1328" s="185" t="s">
        <v>4636</v>
      </c>
      <c r="G1328" s="186" t="s">
        <v>2984</v>
      </c>
      <c r="H1328" s="187"/>
      <c r="I1328" s="175"/>
      <c r="J1328" s="175"/>
      <c r="K1328" s="175"/>
      <c r="L1328" s="175"/>
      <c r="M1328" s="175"/>
      <c r="N1328" s="175"/>
      <c r="O1328" s="175"/>
      <c r="P1328" s="175"/>
      <c r="Q1328" s="175"/>
      <c r="R1328" s="175"/>
      <c r="S1328" s="175"/>
      <c r="T1328" s="175"/>
      <c r="U1328" s="175"/>
      <c r="V1328" s="175"/>
      <c r="W1328" s="175"/>
      <c r="X1328" s="175"/>
      <c r="Y1328" s="175"/>
      <c r="Z1328" s="175"/>
      <c r="AA1328" s="175"/>
      <c r="AB1328" s="175"/>
      <c r="AC1328" s="175"/>
      <c r="AD1328" s="175"/>
      <c r="AE1328" s="175"/>
      <c r="AF1328" s="175"/>
      <c r="AG1328" s="175"/>
      <c r="AH1328" s="175"/>
      <c r="AI1328" s="175"/>
      <c r="AJ1328" s="175"/>
      <c r="AK1328" s="175"/>
      <c r="AL1328" s="175"/>
      <c r="AM1328" s="175"/>
      <c r="AN1328" s="175"/>
      <c r="AO1328" s="175"/>
      <c r="AP1328" s="175"/>
      <c r="AQ1328" s="175"/>
      <c r="AR1328" s="175"/>
    </row>
    <row r="1329" spans="1:44" ht="102" hidden="1" x14ac:dyDescent="0.3">
      <c r="A1329" s="175"/>
      <c r="B1329" s="185" t="s">
        <v>4636</v>
      </c>
      <c r="C1329" s="182"/>
      <c r="D1329" s="183">
        <v>193.27</v>
      </c>
      <c r="E1329" s="184">
        <v>193.27</v>
      </c>
      <c r="F1329" s="186" t="s">
        <v>2984</v>
      </c>
      <c r="G1329" s="181" t="s">
        <v>2184</v>
      </c>
      <c r="H1329" s="182" t="s">
        <v>2185</v>
      </c>
      <c r="I1329" s="175"/>
      <c r="J1329" s="175"/>
      <c r="K1329" s="175"/>
      <c r="L1329" s="175"/>
      <c r="M1329" s="175"/>
      <c r="N1329" s="175"/>
      <c r="O1329" s="175"/>
      <c r="P1329" s="175"/>
      <c r="Q1329" s="175"/>
      <c r="R1329" s="175"/>
      <c r="S1329" s="175"/>
      <c r="T1329" s="175"/>
      <c r="U1329" s="175"/>
      <c r="V1329" s="175"/>
      <c r="W1329" s="175"/>
      <c r="X1329" s="175"/>
      <c r="Y1329" s="175"/>
      <c r="Z1329" s="175"/>
      <c r="AA1329" s="175"/>
      <c r="AB1329" s="175"/>
      <c r="AC1329" s="175"/>
      <c r="AD1329" s="175"/>
      <c r="AE1329" s="175"/>
      <c r="AF1329" s="175"/>
      <c r="AG1329" s="175"/>
      <c r="AH1329" s="175"/>
      <c r="AI1329" s="175"/>
      <c r="AJ1329" s="175"/>
      <c r="AK1329" s="175"/>
      <c r="AL1329" s="175"/>
      <c r="AM1329" s="175"/>
      <c r="AN1329" s="175"/>
      <c r="AO1329" s="175"/>
      <c r="AP1329" s="175"/>
      <c r="AQ1329" s="175"/>
      <c r="AR1329" s="175"/>
    </row>
    <row r="1330" spans="1:44" ht="102" hidden="1" x14ac:dyDescent="0.3">
      <c r="A1330" s="175"/>
      <c r="B1330" s="186" t="s">
        <v>2984</v>
      </c>
      <c r="C1330" s="187"/>
      <c r="D1330" s="183">
        <v>193.27</v>
      </c>
      <c r="E1330" s="184">
        <v>193.27</v>
      </c>
      <c r="F1330" s="181" t="s">
        <v>2184</v>
      </c>
      <c r="G1330" s="185" t="s">
        <v>4636</v>
      </c>
      <c r="H1330" s="182"/>
      <c r="I1330" s="175"/>
      <c r="J1330" s="175"/>
      <c r="K1330" s="175"/>
      <c r="L1330" s="175"/>
      <c r="M1330" s="175"/>
      <c r="N1330" s="175"/>
      <c r="O1330" s="175"/>
      <c r="P1330" s="175"/>
      <c r="Q1330" s="175"/>
      <c r="R1330" s="175"/>
      <c r="S1330" s="175"/>
      <c r="T1330" s="175"/>
      <c r="U1330" s="175"/>
      <c r="V1330" s="175"/>
      <c r="W1330" s="175"/>
      <c r="X1330" s="175"/>
      <c r="Y1330" s="175"/>
      <c r="Z1330" s="175"/>
      <c r="AA1330" s="175"/>
      <c r="AB1330" s="175"/>
      <c r="AC1330" s="175"/>
      <c r="AD1330" s="175"/>
      <c r="AE1330" s="175"/>
      <c r="AF1330" s="175"/>
      <c r="AG1330" s="175"/>
      <c r="AH1330" s="175"/>
      <c r="AI1330" s="175"/>
      <c r="AJ1330" s="175"/>
      <c r="AK1330" s="175"/>
      <c r="AL1330" s="175"/>
      <c r="AM1330" s="175"/>
      <c r="AN1330" s="175"/>
      <c r="AO1330" s="175"/>
      <c r="AP1330" s="175"/>
      <c r="AQ1330" s="175"/>
      <c r="AR1330" s="175"/>
    </row>
    <row r="1331" spans="1:44" ht="112.2" x14ac:dyDescent="0.3">
      <c r="A1331" s="175"/>
      <c r="B1331" s="181" t="s">
        <v>2184</v>
      </c>
      <c r="C1331" s="182" t="s">
        <v>2185</v>
      </c>
      <c r="D1331" s="183">
        <v>274.88</v>
      </c>
      <c r="E1331" s="184">
        <v>274.88</v>
      </c>
      <c r="F1331" s="185" t="s">
        <v>4636</v>
      </c>
      <c r="G1331" s="186" t="s">
        <v>2985</v>
      </c>
      <c r="H1331" s="187"/>
      <c r="I1331" s="175"/>
      <c r="J1331" s="175"/>
      <c r="K1331" s="175"/>
      <c r="L1331" s="175"/>
      <c r="M1331" s="175"/>
      <c r="N1331" s="175"/>
      <c r="O1331" s="175"/>
      <c r="P1331" s="175"/>
      <c r="Q1331" s="175"/>
      <c r="R1331" s="175"/>
      <c r="S1331" s="175"/>
      <c r="T1331" s="175"/>
      <c r="U1331" s="175"/>
      <c r="V1331" s="175"/>
      <c r="W1331" s="175"/>
      <c r="X1331" s="175"/>
      <c r="Y1331" s="175"/>
      <c r="Z1331" s="175"/>
      <c r="AA1331" s="175"/>
      <c r="AB1331" s="175"/>
      <c r="AC1331" s="175"/>
      <c r="AD1331" s="175"/>
      <c r="AE1331" s="175"/>
      <c r="AF1331" s="175"/>
      <c r="AG1331" s="175"/>
      <c r="AH1331" s="175"/>
      <c r="AI1331" s="175"/>
      <c r="AJ1331" s="175"/>
      <c r="AK1331" s="175"/>
      <c r="AL1331" s="175"/>
      <c r="AM1331" s="175"/>
      <c r="AN1331" s="175"/>
      <c r="AO1331" s="175"/>
      <c r="AP1331" s="175"/>
      <c r="AQ1331" s="175"/>
      <c r="AR1331" s="175"/>
    </row>
    <row r="1332" spans="1:44" ht="112.2" hidden="1" x14ac:dyDescent="0.3">
      <c r="A1332" s="175"/>
      <c r="B1332" s="185" t="s">
        <v>4636</v>
      </c>
      <c r="C1332" s="182"/>
      <c r="D1332" s="183">
        <v>274.88</v>
      </c>
      <c r="E1332" s="184">
        <v>274.88</v>
      </c>
      <c r="F1332" s="186" t="s">
        <v>2985</v>
      </c>
      <c r="G1332" s="181" t="s">
        <v>2330</v>
      </c>
      <c r="H1332" s="182" t="s">
        <v>2331</v>
      </c>
      <c r="I1332" s="175"/>
      <c r="J1332" s="175"/>
      <c r="K1332" s="175"/>
      <c r="L1332" s="175"/>
      <c r="M1332" s="175"/>
      <c r="N1332" s="175"/>
      <c r="O1332" s="175"/>
      <c r="P1332" s="175"/>
      <c r="Q1332" s="175"/>
      <c r="R1332" s="175"/>
      <c r="S1332" s="175"/>
      <c r="T1332" s="175"/>
      <c r="U1332" s="175"/>
      <c r="V1332" s="175"/>
      <c r="W1332" s="175"/>
      <c r="X1332" s="175"/>
      <c r="Y1332" s="175"/>
      <c r="Z1332" s="175"/>
      <c r="AA1332" s="175"/>
      <c r="AB1332" s="175"/>
      <c r="AC1332" s="175"/>
      <c r="AD1332" s="175"/>
      <c r="AE1332" s="175"/>
      <c r="AF1332" s="175"/>
      <c r="AG1332" s="175"/>
      <c r="AH1332" s="175"/>
      <c r="AI1332" s="175"/>
      <c r="AJ1332" s="175"/>
      <c r="AK1332" s="175"/>
      <c r="AL1332" s="175"/>
      <c r="AM1332" s="175"/>
      <c r="AN1332" s="175"/>
      <c r="AO1332" s="175"/>
      <c r="AP1332" s="175"/>
      <c r="AQ1332" s="175"/>
      <c r="AR1332" s="175"/>
    </row>
    <row r="1333" spans="1:44" ht="112.2" hidden="1" x14ac:dyDescent="0.3">
      <c r="A1333" s="175"/>
      <c r="B1333" s="186" t="s">
        <v>2985</v>
      </c>
      <c r="C1333" s="187"/>
      <c r="D1333" s="183">
        <v>274.88</v>
      </c>
      <c r="E1333" s="184">
        <v>274.88</v>
      </c>
      <c r="F1333" s="181" t="s">
        <v>2330</v>
      </c>
      <c r="G1333" s="185" t="s">
        <v>4636</v>
      </c>
      <c r="H1333" s="182"/>
      <c r="I1333" s="175"/>
      <c r="J1333" s="175"/>
      <c r="K1333" s="175"/>
      <c r="L1333" s="175"/>
      <c r="M1333" s="175"/>
      <c r="N1333" s="175"/>
      <c r="O1333" s="175"/>
      <c r="P1333" s="175"/>
      <c r="Q1333" s="175"/>
      <c r="R1333" s="175"/>
      <c r="S1333" s="175"/>
      <c r="T1333" s="175"/>
      <c r="U1333" s="175"/>
      <c r="V1333" s="175"/>
      <c r="W1333" s="175"/>
      <c r="X1333" s="175"/>
      <c r="Y1333" s="175"/>
      <c r="Z1333" s="175"/>
      <c r="AA1333" s="175"/>
      <c r="AB1333" s="175"/>
      <c r="AC1333" s="175"/>
      <c r="AD1333" s="175"/>
      <c r="AE1333" s="175"/>
      <c r="AF1333" s="175"/>
      <c r="AG1333" s="175"/>
      <c r="AH1333" s="175"/>
      <c r="AI1333" s="175"/>
      <c r="AJ1333" s="175"/>
      <c r="AK1333" s="175"/>
      <c r="AL1333" s="175"/>
      <c r="AM1333" s="175"/>
      <c r="AN1333" s="175"/>
      <c r="AO1333" s="175"/>
      <c r="AP1333" s="175"/>
      <c r="AQ1333" s="175"/>
      <c r="AR1333" s="175"/>
    </row>
    <row r="1334" spans="1:44" ht="112.2" x14ac:dyDescent="0.3">
      <c r="A1334" s="175"/>
      <c r="B1334" s="181" t="s">
        <v>2330</v>
      </c>
      <c r="C1334" s="182" t="s">
        <v>2331</v>
      </c>
      <c r="D1334" s="183">
        <v>240.52</v>
      </c>
      <c r="E1334" s="184">
        <v>240.52</v>
      </c>
      <c r="F1334" s="185" t="s">
        <v>4636</v>
      </c>
      <c r="G1334" s="186" t="s">
        <v>2986</v>
      </c>
      <c r="H1334" s="187"/>
      <c r="I1334" s="175"/>
      <c r="J1334" s="175"/>
      <c r="K1334" s="175"/>
      <c r="L1334" s="175"/>
      <c r="M1334" s="175"/>
      <c r="N1334" s="175"/>
      <c r="O1334" s="175"/>
      <c r="P1334" s="175"/>
      <c r="Q1334" s="175"/>
      <c r="R1334" s="175"/>
      <c r="S1334" s="175"/>
      <c r="T1334" s="175"/>
      <c r="U1334" s="175"/>
      <c r="V1334" s="175"/>
      <c r="W1334" s="175"/>
      <c r="X1334" s="175"/>
      <c r="Y1334" s="175"/>
      <c r="Z1334" s="175"/>
      <c r="AA1334" s="175"/>
      <c r="AB1334" s="175"/>
      <c r="AC1334" s="175"/>
      <c r="AD1334" s="175"/>
      <c r="AE1334" s="175"/>
      <c r="AF1334" s="175"/>
      <c r="AG1334" s="175"/>
      <c r="AH1334" s="175"/>
      <c r="AI1334" s="175"/>
      <c r="AJ1334" s="175"/>
      <c r="AK1334" s="175"/>
      <c r="AL1334" s="175"/>
      <c r="AM1334" s="175"/>
      <c r="AN1334" s="175"/>
      <c r="AO1334" s="175"/>
      <c r="AP1334" s="175"/>
      <c r="AQ1334" s="175"/>
      <c r="AR1334" s="175"/>
    </row>
    <row r="1335" spans="1:44" ht="112.2" hidden="1" x14ac:dyDescent="0.3">
      <c r="A1335" s="175"/>
      <c r="B1335" s="185" t="s">
        <v>4636</v>
      </c>
      <c r="C1335" s="182"/>
      <c r="D1335" s="183">
        <v>240.52</v>
      </c>
      <c r="E1335" s="184">
        <v>240.52</v>
      </c>
      <c r="F1335" s="186" t="s">
        <v>2986</v>
      </c>
      <c r="G1335" s="181" t="s">
        <v>737</v>
      </c>
      <c r="H1335" s="182" t="s">
        <v>738</v>
      </c>
      <c r="I1335" s="175"/>
      <c r="J1335" s="175"/>
      <c r="K1335" s="175"/>
      <c r="L1335" s="175"/>
      <c r="M1335" s="175"/>
      <c r="N1335" s="175"/>
      <c r="O1335" s="175"/>
      <c r="P1335" s="175"/>
      <c r="Q1335" s="175"/>
      <c r="R1335" s="175"/>
      <c r="S1335" s="175"/>
      <c r="T1335" s="175"/>
      <c r="U1335" s="175"/>
      <c r="V1335" s="175"/>
      <c r="W1335" s="175"/>
      <c r="X1335" s="175"/>
      <c r="Y1335" s="175"/>
      <c r="Z1335" s="175"/>
      <c r="AA1335" s="175"/>
      <c r="AB1335" s="175"/>
      <c r="AC1335" s="175"/>
      <c r="AD1335" s="175"/>
      <c r="AE1335" s="175"/>
      <c r="AF1335" s="175"/>
      <c r="AG1335" s="175"/>
      <c r="AH1335" s="175"/>
      <c r="AI1335" s="175"/>
      <c r="AJ1335" s="175"/>
      <c r="AK1335" s="175"/>
      <c r="AL1335" s="175"/>
      <c r="AM1335" s="175"/>
      <c r="AN1335" s="175"/>
      <c r="AO1335" s="175"/>
      <c r="AP1335" s="175"/>
      <c r="AQ1335" s="175"/>
      <c r="AR1335" s="175"/>
    </row>
    <row r="1336" spans="1:44" ht="112.2" hidden="1" x14ac:dyDescent="0.3">
      <c r="A1336" s="175"/>
      <c r="B1336" s="186" t="s">
        <v>2986</v>
      </c>
      <c r="C1336" s="187"/>
      <c r="D1336" s="183">
        <v>240.52</v>
      </c>
      <c r="E1336" s="184">
        <v>240.52</v>
      </c>
      <c r="F1336" s="181" t="s">
        <v>737</v>
      </c>
      <c r="G1336" s="185" t="s">
        <v>4636</v>
      </c>
      <c r="H1336" s="182"/>
      <c r="I1336" s="175"/>
      <c r="J1336" s="175"/>
      <c r="K1336" s="175"/>
      <c r="L1336" s="175"/>
      <c r="M1336" s="175"/>
      <c r="N1336" s="175"/>
      <c r="O1336" s="175"/>
      <c r="P1336" s="175"/>
      <c r="Q1336" s="175"/>
      <c r="R1336" s="175"/>
      <c r="S1336" s="175"/>
      <c r="T1336" s="175"/>
      <c r="U1336" s="175"/>
      <c r="V1336" s="175"/>
      <c r="W1336" s="175"/>
      <c r="X1336" s="175"/>
      <c r="Y1336" s="175"/>
      <c r="Z1336" s="175"/>
      <c r="AA1336" s="175"/>
      <c r="AB1336" s="175"/>
      <c r="AC1336" s="175"/>
      <c r="AD1336" s="175"/>
      <c r="AE1336" s="175"/>
      <c r="AF1336" s="175"/>
      <c r="AG1336" s="175"/>
      <c r="AH1336" s="175"/>
      <c r="AI1336" s="175"/>
      <c r="AJ1336" s="175"/>
      <c r="AK1336" s="175"/>
      <c r="AL1336" s="175"/>
      <c r="AM1336" s="175"/>
      <c r="AN1336" s="175"/>
      <c r="AO1336" s="175"/>
      <c r="AP1336" s="175"/>
      <c r="AQ1336" s="175"/>
      <c r="AR1336" s="175"/>
    </row>
    <row r="1337" spans="1:44" ht="132.6" x14ac:dyDescent="0.3">
      <c r="A1337" s="175"/>
      <c r="B1337" s="181" t="s">
        <v>737</v>
      </c>
      <c r="C1337" s="182" t="s">
        <v>738</v>
      </c>
      <c r="D1337" s="183">
        <v>154.62</v>
      </c>
      <c r="E1337" s="184">
        <v>154.62</v>
      </c>
      <c r="F1337" s="185" t="s">
        <v>4636</v>
      </c>
      <c r="G1337" s="186" t="s">
        <v>2987</v>
      </c>
      <c r="H1337" s="187"/>
      <c r="I1337" s="175"/>
      <c r="J1337" s="175"/>
      <c r="K1337" s="175"/>
      <c r="L1337" s="175"/>
      <c r="M1337" s="175"/>
      <c r="N1337" s="175"/>
      <c r="O1337" s="175"/>
      <c r="P1337" s="175"/>
      <c r="Q1337" s="175"/>
      <c r="R1337" s="175"/>
      <c r="S1337" s="175"/>
      <c r="T1337" s="175"/>
      <c r="U1337" s="175"/>
      <c r="V1337" s="175"/>
      <c r="W1337" s="175"/>
      <c r="X1337" s="175"/>
      <c r="Y1337" s="175"/>
      <c r="Z1337" s="175"/>
      <c r="AA1337" s="175"/>
      <c r="AB1337" s="175"/>
      <c r="AC1337" s="175"/>
      <c r="AD1337" s="175"/>
      <c r="AE1337" s="175"/>
      <c r="AF1337" s="175"/>
      <c r="AG1337" s="175"/>
      <c r="AH1337" s="175"/>
      <c r="AI1337" s="175"/>
      <c r="AJ1337" s="175"/>
      <c r="AK1337" s="175"/>
      <c r="AL1337" s="175"/>
      <c r="AM1337" s="175"/>
      <c r="AN1337" s="175"/>
      <c r="AO1337" s="175"/>
      <c r="AP1337" s="175"/>
      <c r="AQ1337" s="175"/>
      <c r="AR1337" s="175"/>
    </row>
    <row r="1338" spans="1:44" ht="132.6" hidden="1" x14ac:dyDescent="0.3">
      <c r="A1338" s="175"/>
      <c r="B1338" s="185" t="s">
        <v>4636</v>
      </c>
      <c r="C1338" s="182"/>
      <c r="D1338" s="183">
        <v>154.62</v>
      </c>
      <c r="E1338" s="184">
        <v>154.62</v>
      </c>
      <c r="F1338" s="186" t="s">
        <v>2987</v>
      </c>
      <c r="G1338" s="181" t="s">
        <v>869</v>
      </c>
      <c r="H1338" s="182" t="s">
        <v>870</v>
      </c>
      <c r="I1338" s="175"/>
      <c r="J1338" s="175"/>
      <c r="K1338" s="175"/>
      <c r="L1338" s="175"/>
      <c r="M1338" s="175"/>
      <c r="N1338" s="175"/>
      <c r="O1338" s="175"/>
      <c r="P1338" s="175"/>
      <c r="Q1338" s="175"/>
      <c r="R1338" s="175"/>
      <c r="S1338" s="175"/>
      <c r="T1338" s="175"/>
      <c r="U1338" s="175"/>
      <c r="V1338" s="175"/>
      <c r="W1338" s="175"/>
      <c r="X1338" s="175"/>
      <c r="Y1338" s="175"/>
      <c r="Z1338" s="175"/>
      <c r="AA1338" s="175"/>
      <c r="AB1338" s="175"/>
      <c r="AC1338" s="175"/>
      <c r="AD1338" s="175"/>
      <c r="AE1338" s="175"/>
      <c r="AF1338" s="175"/>
      <c r="AG1338" s="175"/>
      <c r="AH1338" s="175"/>
      <c r="AI1338" s="175"/>
      <c r="AJ1338" s="175"/>
      <c r="AK1338" s="175"/>
      <c r="AL1338" s="175"/>
      <c r="AM1338" s="175"/>
      <c r="AN1338" s="175"/>
      <c r="AO1338" s="175"/>
      <c r="AP1338" s="175"/>
      <c r="AQ1338" s="175"/>
      <c r="AR1338" s="175"/>
    </row>
    <row r="1339" spans="1:44" ht="132.6" hidden="1" x14ac:dyDescent="0.3">
      <c r="A1339" s="175"/>
      <c r="B1339" s="186" t="s">
        <v>2987</v>
      </c>
      <c r="C1339" s="187"/>
      <c r="D1339" s="183">
        <v>154.62</v>
      </c>
      <c r="E1339" s="184">
        <v>154.62</v>
      </c>
      <c r="F1339" s="181" t="s">
        <v>869</v>
      </c>
      <c r="G1339" s="185" t="s">
        <v>4636</v>
      </c>
      <c r="H1339" s="182"/>
      <c r="I1339" s="175"/>
      <c r="J1339" s="175"/>
      <c r="K1339" s="175"/>
      <c r="L1339" s="175"/>
      <c r="M1339" s="175"/>
      <c r="N1339" s="175"/>
      <c r="O1339" s="175"/>
      <c r="P1339" s="175"/>
      <c r="Q1339" s="175"/>
      <c r="R1339" s="175"/>
      <c r="S1339" s="175"/>
      <c r="T1339" s="175"/>
      <c r="U1339" s="175"/>
      <c r="V1339" s="175"/>
      <c r="W1339" s="175"/>
      <c r="X1339" s="175"/>
      <c r="Y1339" s="175"/>
      <c r="Z1339" s="175"/>
      <c r="AA1339" s="175"/>
      <c r="AB1339" s="175"/>
      <c r="AC1339" s="175"/>
      <c r="AD1339" s="175"/>
      <c r="AE1339" s="175"/>
      <c r="AF1339" s="175"/>
      <c r="AG1339" s="175"/>
      <c r="AH1339" s="175"/>
      <c r="AI1339" s="175"/>
      <c r="AJ1339" s="175"/>
      <c r="AK1339" s="175"/>
      <c r="AL1339" s="175"/>
      <c r="AM1339" s="175"/>
      <c r="AN1339" s="175"/>
      <c r="AO1339" s="175"/>
      <c r="AP1339" s="175"/>
      <c r="AQ1339" s="175"/>
      <c r="AR1339" s="175"/>
    </row>
    <row r="1340" spans="1:44" ht="102" x14ac:dyDescent="0.3">
      <c r="A1340" s="175"/>
      <c r="B1340" s="181" t="s">
        <v>869</v>
      </c>
      <c r="C1340" s="182" t="s">
        <v>870</v>
      </c>
      <c r="D1340" s="183">
        <v>206.16</v>
      </c>
      <c r="E1340" s="184">
        <v>206.16</v>
      </c>
      <c r="F1340" s="185" t="s">
        <v>4636</v>
      </c>
      <c r="G1340" s="186" t="s">
        <v>2988</v>
      </c>
      <c r="H1340" s="187"/>
      <c r="I1340" s="175"/>
      <c r="J1340" s="175"/>
      <c r="K1340" s="175"/>
      <c r="L1340" s="175"/>
      <c r="M1340" s="175"/>
      <c r="N1340" s="175"/>
      <c r="O1340" s="175"/>
      <c r="P1340" s="175"/>
      <c r="Q1340" s="175"/>
      <c r="R1340" s="175"/>
      <c r="S1340" s="175"/>
      <c r="T1340" s="175"/>
      <c r="U1340" s="175"/>
      <c r="V1340" s="175"/>
      <c r="W1340" s="175"/>
      <c r="X1340" s="175"/>
      <c r="Y1340" s="175"/>
      <c r="Z1340" s="175"/>
      <c r="AA1340" s="175"/>
      <c r="AB1340" s="175"/>
      <c r="AC1340" s="175"/>
      <c r="AD1340" s="175"/>
      <c r="AE1340" s="175"/>
      <c r="AF1340" s="175"/>
      <c r="AG1340" s="175"/>
      <c r="AH1340" s="175"/>
      <c r="AI1340" s="175"/>
      <c r="AJ1340" s="175"/>
      <c r="AK1340" s="175"/>
      <c r="AL1340" s="175"/>
      <c r="AM1340" s="175"/>
      <c r="AN1340" s="175"/>
      <c r="AO1340" s="175"/>
      <c r="AP1340" s="175"/>
      <c r="AQ1340" s="175"/>
      <c r="AR1340" s="175"/>
    </row>
    <row r="1341" spans="1:44" ht="102" hidden="1" x14ac:dyDescent="0.3">
      <c r="A1341" s="175"/>
      <c r="B1341" s="185" t="s">
        <v>4636</v>
      </c>
      <c r="C1341" s="182"/>
      <c r="D1341" s="183">
        <v>206.16</v>
      </c>
      <c r="E1341" s="184">
        <v>206.16</v>
      </c>
      <c r="F1341" s="186" t="s">
        <v>2988</v>
      </c>
      <c r="G1341" s="181" t="s">
        <v>3990</v>
      </c>
      <c r="H1341" s="182" t="s">
        <v>1928</v>
      </c>
      <c r="I1341" s="175"/>
      <c r="J1341" s="175"/>
      <c r="K1341" s="175"/>
      <c r="L1341" s="175"/>
      <c r="M1341" s="175"/>
      <c r="N1341" s="175"/>
      <c r="O1341" s="175"/>
      <c r="P1341" s="175"/>
      <c r="Q1341" s="175"/>
      <c r="R1341" s="175"/>
      <c r="S1341" s="175"/>
      <c r="T1341" s="175"/>
      <c r="U1341" s="175"/>
      <c r="V1341" s="175"/>
      <c r="W1341" s="175"/>
      <c r="X1341" s="175"/>
      <c r="Y1341" s="175"/>
      <c r="Z1341" s="175"/>
      <c r="AA1341" s="175"/>
      <c r="AB1341" s="175"/>
      <c r="AC1341" s="175"/>
      <c r="AD1341" s="175"/>
      <c r="AE1341" s="175"/>
      <c r="AF1341" s="175"/>
      <c r="AG1341" s="175"/>
      <c r="AH1341" s="175"/>
      <c r="AI1341" s="175"/>
      <c r="AJ1341" s="175"/>
      <c r="AK1341" s="175"/>
      <c r="AL1341" s="175"/>
      <c r="AM1341" s="175"/>
      <c r="AN1341" s="175"/>
      <c r="AO1341" s="175"/>
      <c r="AP1341" s="175"/>
      <c r="AQ1341" s="175"/>
      <c r="AR1341" s="175"/>
    </row>
    <row r="1342" spans="1:44" ht="102" hidden="1" x14ac:dyDescent="0.3">
      <c r="A1342" s="175"/>
      <c r="B1342" s="186" t="s">
        <v>2988</v>
      </c>
      <c r="C1342" s="187"/>
      <c r="D1342" s="183">
        <v>206.16</v>
      </c>
      <c r="E1342" s="184">
        <v>206.16</v>
      </c>
      <c r="F1342" s="181" t="s">
        <v>3990</v>
      </c>
      <c r="G1342" s="185" t="s">
        <v>4636</v>
      </c>
      <c r="H1342" s="182"/>
      <c r="I1342" s="175"/>
      <c r="J1342" s="175"/>
      <c r="K1342" s="175"/>
      <c r="L1342" s="175"/>
      <c r="M1342" s="175"/>
      <c r="N1342" s="175"/>
      <c r="O1342" s="175"/>
      <c r="P1342" s="175"/>
      <c r="Q1342" s="175"/>
      <c r="R1342" s="175"/>
      <c r="S1342" s="175"/>
      <c r="T1342" s="175"/>
      <c r="U1342" s="175"/>
      <c r="V1342" s="175"/>
      <c r="W1342" s="175"/>
      <c r="X1342" s="175"/>
      <c r="Y1342" s="175"/>
      <c r="Z1342" s="175"/>
      <c r="AA1342" s="175"/>
      <c r="AB1342" s="175"/>
      <c r="AC1342" s="175"/>
      <c r="AD1342" s="175"/>
      <c r="AE1342" s="175"/>
      <c r="AF1342" s="175"/>
      <c r="AG1342" s="175"/>
      <c r="AH1342" s="175"/>
      <c r="AI1342" s="175"/>
      <c r="AJ1342" s="175"/>
      <c r="AK1342" s="175"/>
      <c r="AL1342" s="175"/>
      <c r="AM1342" s="175"/>
      <c r="AN1342" s="175"/>
      <c r="AO1342" s="175"/>
      <c r="AP1342" s="175"/>
      <c r="AQ1342" s="175"/>
      <c r="AR1342" s="175"/>
    </row>
    <row r="1343" spans="1:44" ht="102" x14ac:dyDescent="0.3">
      <c r="A1343" s="175"/>
      <c r="B1343" s="181" t="s">
        <v>3990</v>
      </c>
      <c r="C1343" s="182" t="s">
        <v>1928</v>
      </c>
      <c r="D1343" s="183">
        <v>193.27</v>
      </c>
      <c r="E1343" s="184">
        <v>193.27</v>
      </c>
      <c r="F1343" s="185" t="s">
        <v>4636</v>
      </c>
      <c r="G1343" s="186" t="s">
        <v>4614</v>
      </c>
      <c r="H1343" s="187"/>
      <c r="I1343" s="175"/>
      <c r="J1343" s="175"/>
      <c r="K1343" s="175"/>
      <c r="L1343" s="175"/>
      <c r="M1343" s="175"/>
      <c r="N1343" s="175"/>
      <c r="O1343" s="175"/>
      <c r="P1343" s="175"/>
      <c r="Q1343" s="175"/>
      <c r="R1343" s="175"/>
      <c r="S1343" s="175"/>
      <c r="T1343" s="175"/>
      <c r="U1343" s="175"/>
      <c r="V1343" s="175"/>
      <c r="W1343" s="175"/>
      <c r="X1343" s="175"/>
      <c r="Y1343" s="175"/>
      <c r="Z1343" s="175"/>
      <c r="AA1343" s="175"/>
      <c r="AB1343" s="175"/>
      <c r="AC1343" s="175"/>
      <c r="AD1343" s="175"/>
      <c r="AE1343" s="175"/>
      <c r="AF1343" s="175"/>
      <c r="AG1343" s="175"/>
      <c r="AH1343" s="175"/>
      <c r="AI1343" s="175"/>
      <c r="AJ1343" s="175"/>
      <c r="AK1343" s="175"/>
      <c r="AL1343" s="175"/>
      <c r="AM1343" s="175"/>
      <c r="AN1343" s="175"/>
      <c r="AO1343" s="175"/>
      <c r="AP1343" s="175"/>
      <c r="AQ1343" s="175"/>
      <c r="AR1343" s="175"/>
    </row>
    <row r="1344" spans="1:44" ht="102" hidden="1" x14ac:dyDescent="0.3">
      <c r="A1344" s="175"/>
      <c r="B1344" s="185" t="s">
        <v>4636</v>
      </c>
      <c r="C1344" s="182"/>
      <c r="D1344" s="183">
        <v>193.27</v>
      </c>
      <c r="E1344" s="184">
        <v>193.27</v>
      </c>
      <c r="F1344" s="186" t="s">
        <v>4614</v>
      </c>
      <c r="G1344" s="181" t="s">
        <v>1364</v>
      </c>
      <c r="H1344" s="182" t="s">
        <v>1363</v>
      </c>
      <c r="I1344" s="175"/>
      <c r="J1344" s="175"/>
      <c r="K1344" s="175"/>
      <c r="L1344" s="175"/>
      <c r="M1344" s="175"/>
      <c r="N1344" s="175"/>
      <c r="O1344" s="175"/>
      <c r="P1344" s="175"/>
      <c r="Q1344" s="175"/>
      <c r="R1344" s="175"/>
      <c r="S1344" s="175"/>
      <c r="T1344" s="175"/>
      <c r="U1344" s="175"/>
      <c r="V1344" s="175"/>
      <c r="W1344" s="175"/>
      <c r="X1344" s="175"/>
      <c r="Y1344" s="175"/>
      <c r="Z1344" s="175"/>
      <c r="AA1344" s="175"/>
      <c r="AB1344" s="175"/>
      <c r="AC1344" s="175"/>
      <c r="AD1344" s="175"/>
      <c r="AE1344" s="175"/>
      <c r="AF1344" s="175"/>
      <c r="AG1344" s="175"/>
      <c r="AH1344" s="175"/>
      <c r="AI1344" s="175"/>
      <c r="AJ1344" s="175"/>
      <c r="AK1344" s="175"/>
      <c r="AL1344" s="175"/>
      <c r="AM1344" s="175"/>
      <c r="AN1344" s="175"/>
      <c r="AO1344" s="175"/>
      <c r="AP1344" s="175"/>
      <c r="AQ1344" s="175"/>
      <c r="AR1344" s="175"/>
    </row>
    <row r="1345" spans="1:44" ht="102" hidden="1" x14ac:dyDescent="0.3">
      <c r="A1345" s="175"/>
      <c r="B1345" s="186" t="s">
        <v>4614</v>
      </c>
      <c r="C1345" s="187"/>
      <c r="D1345" s="183">
        <v>193.27</v>
      </c>
      <c r="E1345" s="184">
        <v>193.27</v>
      </c>
      <c r="F1345" s="181" t="s">
        <v>1364</v>
      </c>
      <c r="G1345" s="185" t="s">
        <v>4636</v>
      </c>
      <c r="H1345" s="182"/>
      <c r="I1345" s="175"/>
      <c r="J1345" s="175"/>
      <c r="K1345" s="175"/>
      <c r="L1345" s="175"/>
      <c r="M1345" s="175"/>
      <c r="N1345" s="175"/>
      <c r="O1345" s="175"/>
      <c r="P1345" s="175"/>
      <c r="Q1345" s="175"/>
      <c r="R1345" s="175"/>
      <c r="S1345" s="175"/>
      <c r="T1345" s="175"/>
      <c r="U1345" s="175"/>
      <c r="V1345" s="175"/>
      <c r="W1345" s="175"/>
      <c r="X1345" s="175"/>
      <c r="Y1345" s="175"/>
      <c r="Z1345" s="175"/>
      <c r="AA1345" s="175"/>
      <c r="AB1345" s="175"/>
      <c r="AC1345" s="175"/>
      <c r="AD1345" s="175"/>
      <c r="AE1345" s="175"/>
      <c r="AF1345" s="175"/>
      <c r="AG1345" s="175"/>
      <c r="AH1345" s="175"/>
      <c r="AI1345" s="175"/>
      <c r="AJ1345" s="175"/>
      <c r="AK1345" s="175"/>
      <c r="AL1345" s="175"/>
      <c r="AM1345" s="175"/>
      <c r="AN1345" s="175"/>
      <c r="AO1345" s="175"/>
      <c r="AP1345" s="175"/>
      <c r="AQ1345" s="175"/>
      <c r="AR1345" s="175"/>
    </row>
    <row r="1346" spans="1:44" ht="102" x14ac:dyDescent="0.3">
      <c r="A1346" s="175"/>
      <c r="B1346" s="181" t="s">
        <v>1364</v>
      </c>
      <c r="C1346" s="182" t="s">
        <v>1363</v>
      </c>
      <c r="D1346" s="183">
        <v>158.91</v>
      </c>
      <c r="E1346" s="184">
        <v>158.91</v>
      </c>
      <c r="F1346" s="185" t="s">
        <v>4636</v>
      </c>
      <c r="G1346" s="186" t="s">
        <v>2990</v>
      </c>
      <c r="H1346" s="187"/>
      <c r="I1346" s="175"/>
      <c r="J1346" s="175"/>
      <c r="K1346" s="175"/>
      <c r="L1346" s="175"/>
      <c r="M1346" s="175"/>
      <c r="N1346" s="175"/>
      <c r="O1346" s="175"/>
      <c r="P1346" s="175"/>
      <c r="Q1346" s="175"/>
      <c r="R1346" s="175"/>
      <c r="S1346" s="175"/>
      <c r="T1346" s="175"/>
      <c r="U1346" s="175"/>
      <c r="V1346" s="175"/>
      <c r="W1346" s="175"/>
      <c r="X1346" s="175"/>
      <c r="Y1346" s="175"/>
      <c r="Z1346" s="175"/>
      <c r="AA1346" s="175"/>
      <c r="AB1346" s="175"/>
      <c r="AC1346" s="175"/>
      <c r="AD1346" s="175"/>
      <c r="AE1346" s="175"/>
      <c r="AF1346" s="175"/>
      <c r="AG1346" s="175"/>
      <c r="AH1346" s="175"/>
      <c r="AI1346" s="175"/>
      <c r="AJ1346" s="175"/>
      <c r="AK1346" s="175"/>
      <c r="AL1346" s="175"/>
      <c r="AM1346" s="175"/>
      <c r="AN1346" s="175"/>
      <c r="AO1346" s="175"/>
      <c r="AP1346" s="175"/>
      <c r="AQ1346" s="175"/>
      <c r="AR1346" s="175"/>
    </row>
    <row r="1347" spans="1:44" ht="102" hidden="1" x14ac:dyDescent="0.3">
      <c r="A1347" s="175"/>
      <c r="B1347" s="185" t="s">
        <v>4636</v>
      </c>
      <c r="C1347" s="182"/>
      <c r="D1347" s="183">
        <v>158.91</v>
      </c>
      <c r="E1347" s="184">
        <v>158.91</v>
      </c>
      <c r="F1347" s="186" t="s">
        <v>2990</v>
      </c>
      <c r="G1347" s="181" t="s">
        <v>2343</v>
      </c>
      <c r="H1347" s="182" t="s">
        <v>2344</v>
      </c>
      <c r="I1347" s="175"/>
      <c r="J1347" s="175"/>
      <c r="K1347" s="175"/>
      <c r="L1347" s="175"/>
      <c r="M1347" s="175"/>
      <c r="N1347" s="175"/>
      <c r="O1347" s="175"/>
      <c r="P1347" s="175"/>
      <c r="Q1347" s="175"/>
      <c r="R1347" s="175"/>
      <c r="S1347" s="175"/>
      <c r="T1347" s="175"/>
      <c r="U1347" s="175"/>
      <c r="V1347" s="175"/>
      <c r="W1347" s="175"/>
      <c r="X1347" s="175"/>
      <c r="Y1347" s="175"/>
      <c r="Z1347" s="175"/>
      <c r="AA1347" s="175"/>
      <c r="AB1347" s="175"/>
      <c r="AC1347" s="175"/>
      <c r="AD1347" s="175"/>
      <c r="AE1347" s="175"/>
      <c r="AF1347" s="175"/>
      <c r="AG1347" s="175"/>
      <c r="AH1347" s="175"/>
      <c r="AI1347" s="175"/>
      <c r="AJ1347" s="175"/>
      <c r="AK1347" s="175"/>
      <c r="AL1347" s="175"/>
      <c r="AM1347" s="175"/>
      <c r="AN1347" s="175"/>
      <c r="AO1347" s="175"/>
      <c r="AP1347" s="175"/>
      <c r="AQ1347" s="175"/>
      <c r="AR1347" s="175"/>
    </row>
    <row r="1348" spans="1:44" ht="102" hidden="1" x14ac:dyDescent="0.3">
      <c r="A1348" s="175"/>
      <c r="B1348" s="186" t="s">
        <v>2990</v>
      </c>
      <c r="C1348" s="187"/>
      <c r="D1348" s="183">
        <v>158.91</v>
      </c>
      <c r="E1348" s="184">
        <v>158.91</v>
      </c>
      <c r="F1348" s="181" t="s">
        <v>2343</v>
      </c>
      <c r="G1348" s="185" t="s">
        <v>4636</v>
      </c>
      <c r="H1348" s="182"/>
      <c r="I1348" s="175"/>
      <c r="J1348" s="175"/>
      <c r="K1348" s="175"/>
      <c r="L1348" s="175"/>
      <c r="M1348" s="175"/>
      <c r="N1348" s="175"/>
      <c r="O1348" s="175"/>
      <c r="P1348" s="175"/>
      <c r="Q1348" s="175"/>
      <c r="R1348" s="175"/>
      <c r="S1348" s="175"/>
      <c r="T1348" s="175"/>
      <c r="U1348" s="175"/>
      <c r="V1348" s="175"/>
      <c r="W1348" s="175"/>
      <c r="X1348" s="175"/>
      <c r="Y1348" s="175"/>
      <c r="Z1348" s="175"/>
      <c r="AA1348" s="175"/>
      <c r="AB1348" s="175"/>
      <c r="AC1348" s="175"/>
      <c r="AD1348" s="175"/>
      <c r="AE1348" s="175"/>
      <c r="AF1348" s="175"/>
      <c r="AG1348" s="175"/>
      <c r="AH1348" s="175"/>
      <c r="AI1348" s="175"/>
      <c r="AJ1348" s="175"/>
      <c r="AK1348" s="175"/>
      <c r="AL1348" s="175"/>
      <c r="AM1348" s="175"/>
      <c r="AN1348" s="175"/>
      <c r="AO1348" s="175"/>
      <c r="AP1348" s="175"/>
      <c r="AQ1348" s="175"/>
      <c r="AR1348" s="175"/>
    </row>
    <row r="1349" spans="1:44" ht="132.6" x14ac:dyDescent="0.3">
      <c r="A1349" s="175"/>
      <c r="B1349" s="181" t="s">
        <v>2343</v>
      </c>
      <c r="C1349" s="182" t="s">
        <v>2344</v>
      </c>
      <c r="D1349" s="183">
        <v>236.22</v>
      </c>
      <c r="E1349" s="184">
        <v>236.22</v>
      </c>
      <c r="F1349" s="185" t="s">
        <v>4636</v>
      </c>
      <c r="G1349" s="186" t="s">
        <v>2991</v>
      </c>
      <c r="H1349" s="187"/>
      <c r="I1349" s="175"/>
      <c r="J1349" s="175"/>
      <c r="K1349" s="175"/>
      <c r="L1349" s="175"/>
      <c r="M1349" s="175"/>
      <c r="N1349" s="175"/>
      <c r="O1349" s="175"/>
      <c r="P1349" s="175"/>
      <c r="Q1349" s="175"/>
      <c r="R1349" s="175"/>
      <c r="S1349" s="175"/>
      <c r="T1349" s="175"/>
      <c r="U1349" s="175"/>
      <c r="V1349" s="175"/>
      <c r="W1349" s="175"/>
      <c r="X1349" s="175"/>
      <c r="Y1349" s="175"/>
      <c r="Z1349" s="175"/>
      <c r="AA1349" s="175"/>
      <c r="AB1349" s="175"/>
      <c r="AC1349" s="175"/>
      <c r="AD1349" s="175"/>
      <c r="AE1349" s="175"/>
      <c r="AF1349" s="175"/>
      <c r="AG1349" s="175"/>
      <c r="AH1349" s="175"/>
      <c r="AI1349" s="175"/>
      <c r="AJ1349" s="175"/>
      <c r="AK1349" s="175"/>
      <c r="AL1349" s="175"/>
      <c r="AM1349" s="175"/>
      <c r="AN1349" s="175"/>
      <c r="AO1349" s="175"/>
      <c r="AP1349" s="175"/>
      <c r="AQ1349" s="175"/>
      <c r="AR1349" s="175"/>
    </row>
    <row r="1350" spans="1:44" ht="132.6" hidden="1" x14ac:dyDescent="0.3">
      <c r="A1350" s="175"/>
      <c r="B1350" s="185" t="s">
        <v>4636</v>
      </c>
      <c r="C1350" s="182"/>
      <c r="D1350" s="183">
        <v>236.22</v>
      </c>
      <c r="E1350" s="184">
        <v>236.22</v>
      </c>
      <c r="F1350" s="186" t="s">
        <v>2991</v>
      </c>
      <c r="G1350" s="181" t="s">
        <v>843</v>
      </c>
      <c r="H1350" s="182" t="s">
        <v>844</v>
      </c>
      <c r="I1350" s="175"/>
      <c r="J1350" s="175"/>
      <c r="K1350" s="175"/>
      <c r="L1350" s="175"/>
      <c r="M1350" s="175"/>
      <c r="N1350" s="175"/>
      <c r="O1350" s="175"/>
      <c r="P1350" s="175"/>
      <c r="Q1350" s="175"/>
      <c r="R1350" s="175"/>
      <c r="S1350" s="175"/>
      <c r="T1350" s="175"/>
      <c r="U1350" s="175"/>
      <c r="V1350" s="175"/>
      <c r="W1350" s="175"/>
      <c r="X1350" s="175"/>
      <c r="Y1350" s="175"/>
      <c r="Z1350" s="175"/>
      <c r="AA1350" s="175"/>
      <c r="AB1350" s="175"/>
      <c r="AC1350" s="175"/>
      <c r="AD1350" s="175"/>
      <c r="AE1350" s="175"/>
      <c r="AF1350" s="175"/>
      <c r="AG1350" s="175"/>
      <c r="AH1350" s="175"/>
      <c r="AI1350" s="175"/>
      <c r="AJ1350" s="175"/>
      <c r="AK1350" s="175"/>
      <c r="AL1350" s="175"/>
      <c r="AM1350" s="175"/>
      <c r="AN1350" s="175"/>
      <c r="AO1350" s="175"/>
      <c r="AP1350" s="175"/>
      <c r="AQ1350" s="175"/>
      <c r="AR1350" s="175"/>
    </row>
    <row r="1351" spans="1:44" ht="132.6" hidden="1" x14ac:dyDescent="0.3">
      <c r="A1351" s="175"/>
      <c r="B1351" s="186" t="s">
        <v>2991</v>
      </c>
      <c r="C1351" s="187"/>
      <c r="D1351" s="183">
        <v>236.22</v>
      </c>
      <c r="E1351" s="184">
        <v>236.22</v>
      </c>
      <c r="F1351" s="181" t="s">
        <v>843</v>
      </c>
      <c r="G1351" s="185" t="s">
        <v>4636</v>
      </c>
      <c r="H1351" s="182"/>
      <c r="I1351" s="175"/>
      <c r="J1351" s="175"/>
      <c r="K1351" s="175"/>
      <c r="L1351" s="175"/>
      <c r="M1351" s="175"/>
      <c r="N1351" s="175"/>
      <c r="O1351" s="175"/>
      <c r="P1351" s="175"/>
      <c r="Q1351" s="175"/>
      <c r="R1351" s="175"/>
      <c r="S1351" s="175"/>
      <c r="T1351" s="175"/>
      <c r="U1351" s="175"/>
      <c r="V1351" s="175"/>
      <c r="W1351" s="175"/>
      <c r="X1351" s="175"/>
      <c r="Y1351" s="175"/>
      <c r="Z1351" s="175"/>
      <c r="AA1351" s="175"/>
      <c r="AB1351" s="175"/>
      <c r="AC1351" s="175"/>
      <c r="AD1351" s="175"/>
      <c r="AE1351" s="175"/>
      <c r="AF1351" s="175"/>
      <c r="AG1351" s="175"/>
      <c r="AH1351" s="175"/>
      <c r="AI1351" s="175"/>
      <c r="AJ1351" s="175"/>
      <c r="AK1351" s="175"/>
      <c r="AL1351" s="175"/>
      <c r="AM1351" s="175"/>
      <c r="AN1351" s="175"/>
      <c r="AO1351" s="175"/>
      <c r="AP1351" s="175"/>
      <c r="AQ1351" s="175"/>
      <c r="AR1351" s="175"/>
    </row>
    <row r="1352" spans="1:44" ht="102" x14ac:dyDescent="0.3">
      <c r="A1352" s="175"/>
      <c r="B1352" s="181" t="s">
        <v>843</v>
      </c>
      <c r="C1352" s="182" t="s">
        <v>844</v>
      </c>
      <c r="D1352" s="183">
        <v>283.47000000000003</v>
      </c>
      <c r="E1352" s="184">
        <v>283.47000000000003</v>
      </c>
      <c r="F1352" s="185" t="s">
        <v>4636</v>
      </c>
      <c r="G1352" s="186" t="s">
        <v>2940</v>
      </c>
      <c r="H1352" s="187"/>
      <c r="I1352" s="175"/>
      <c r="J1352" s="175"/>
      <c r="K1352" s="175"/>
      <c r="L1352" s="175"/>
      <c r="M1352" s="175"/>
      <c r="N1352" s="175"/>
      <c r="O1352" s="175"/>
      <c r="P1352" s="175"/>
      <c r="Q1352" s="175"/>
      <c r="R1352" s="175"/>
      <c r="S1352" s="175"/>
      <c r="T1352" s="175"/>
      <c r="U1352" s="175"/>
      <c r="V1352" s="175"/>
      <c r="W1352" s="175"/>
      <c r="X1352" s="175"/>
      <c r="Y1352" s="175"/>
      <c r="Z1352" s="175"/>
      <c r="AA1352" s="175"/>
      <c r="AB1352" s="175"/>
      <c r="AC1352" s="175"/>
      <c r="AD1352" s="175"/>
      <c r="AE1352" s="175"/>
      <c r="AF1352" s="175"/>
      <c r="AG1352" s="175"/>
      <c r="AH1352" s="175"/>
      <c r="AI1352" s="175"/>
      <c r="AJ1352" s="175"/>
      <c r="AK1352" s="175"/>
      <c r="AL1352" s="175"/>
      <c r="AM1352" s="175"/>
      <c r="AN1352" s="175"/>
      <c r="AO1352" s="175"/>
      <c r="AP1352" s="175"/>
      <c r="AQ1352" s="175"/>
      <c r="AR1352" s="175"/>
    </row>
    <row r="1353" spans="1:44" ht="102" hidden="1" x14ac:dyDescent="0.3">
      <c r="A1353" s="175"/>
      <c r="B1353" s="185" t="s">
        <v>4636</v>
      </c>
      <c r="C1353" s="182"/>
      <c r="D1353" s="183">
        <v>283.47000000000003</v>
      </c>
      <c r="E1353" s="184">
        <v>283.47000000000003</v>
      </c>
      <c r="F1353" s="186" t="s">
        <v>2940</v>
      </c>
      <c r="G1353" s="181" t="s">
        <v>1365</v>
      </c>
      <c r="H1353" s="182" t="s">
        <v>1366</v>
      </c>
      <c r="I1353" s="175"/>
      <c r="J1353" s="175"/>
      <c r="K1353" s="175"/>
      <c r="L1353" s="175"/>
      <c r="M1353" s="175"/>
      <c r="N1353" s="175"/>
      <c r="O1353" s="175"/>
      <c r="P1353" s="175"/>
      <c r="Q1353" s="175"/>
      <c r="R1353" s="175"/>
      <c r="S1353" s="175"/>
      <c r="T1353" s="175"/>
      <c r="U1353" s="175"/>
      <c r="V1353" s="175"/>
      <c r="W1353" s="175"/>
      <c r="X1353" s="175"/>
      <c r="Y1353" s="175"/>
      <c r="Z1353" s="175"/>
      <c r="AA1353" s="175"/>
      <c r="AB1353" s="175"/>
      <c r="AC1353" s="175"/>
      <c r="AD1353" s="175"/>
      <c r="AE1353" s="175"/>
      <c r="AF1353" s="175"/>
      <c r="AG1353" s="175"/>
      <c r="AH1353" s="175"/>
      <c r="AI1353" s="175"/>
      <c r="AJ1353" s="175"/>
      <c r="AK1353" s="175"/>
      <c r="AL1353" s="175"/>
      <c r="AM1353" s="175"/>
      <c r="AN1353" s="175"/>
      <c r="AO1353" s="175"/>
      <c r="AP1353" s="175"/>
      <c r="AQ1353" s="175"/>
      <c r="AR1353" s="175"/>
    </row>
    <row r="1354" spans="1:44" ht="102" hidden="1" x14ac:dyDescent="0.3">
      <c r="A1354" s="175"/>
      <c r="B1354" s="186" t="s">
        <v>2940</v>
      </c>
      <c r="C1354" s="187"/>
      <c r="D1354" s="183">
        <v>283.47000000000003</v>
      </c>
      <c r="E1354" s="184">
        <v>283.47000000000003</v>
      </c>
      <c r="F1354" s="181" t="s">
        <v>1365</v>
      </c>
      <c r="G1354" s="185" t="s">
        <v>4636</v>
      </c>
      <c r="H1354" s="182"/>
      <c r="I1354" s="175"/>
      <c r="J1354" s="175"/>
      <c r="K1354" s="175"/>
      <c r="L1354" s="175"/>
      <c r="M1354" s="175"/>
      <c r="N1354" s="175"/>
      <c r="O1354" s="175"/>
      <c r="P1354" s="175"/>
      <c r="Q1354" s="175"/>
      <c r="R1354" s="175"/>
      <c r="S1354" s="175"/>
      <c r="T1354" s="175"/>
      <c r="U1354" s="175"/>
      <c r="V1354" s="175"/>
      <c r="W1354" s="175"/>
      <c r="X1354" s="175"/>
      <c r="Y1354" s="175"/>
      <c r="Z1354" s="175"/>
      <c r="AA1354" s="175"/>
      <c r="AB1354" s="175"/>
      <c r="AC1354" s="175"/>
      <c r="AD1354" s="175"/>
      <c r="AE1354" s="175"/>
      <c r="AF1354" s="175"/>
      <c r="AG1354" s="175"/>
      <c r="AH1354" s="175"/>
      <c r="AI1354" s="175"/>
      <c r="AJ1354" s="175"/>
      <c r="AK1354" s="175"/>
      <c r="AL1354" s="175"/>
      <c r="AM1354" s="175"/>
      <c r="AN1354" s="175"/>
      <c r="AO1354" s="175"/>
      <c r="AP1354" s="175"/>
      <c r="AQ1354" s="175"/>
      <c r="AR1354" s="175"/>
    </row>
    <row r="1355" spans="1:44" ht="132.6" x14ac:dyDescent="0.3">
      <c r="A1355" s="175"/>
      <c r="B1355" s="181" t="s">
        <v>1365</v>
      </c>
      <c r="C1355" s="182" t="s">
        <v>1366</v>
      </c>
      <c r="D1355" s="183">
        <v>257.7</v>
      </c>
      <c r="E1355" s="184">
        <v>257.7</v>
      </c>
      <c r="F1355" s="185" t="s">
        <v>4636</v>
      </c>
      <c r="G1355" s="186" t="s">
        <v>2992</v>
      </c>
      <c r="H1355" s="187"/>
      <c r="I1355" s="175"/>
      <c r="J1355" s="175"/>
      <c r="K1355" s="175"/>
      <c r="L1355" s="175"/>
      <c r="M1355" s="175"/>
      <c r="N1355" s="175"/>
      <c r="O1355" s="175"/>
      <c r="P1355" s="175"/>
      <c r="Q1355" s="175"/>
      <c r="R1355" s="175"/>
      <c r="S1355" s="175"/>
      <c r="T1355" s="175"/>
      <c r="U1355" s="175"/>
      <c r="V1355" s="175"/>
      <c r="W1355" s="175"/>
      <c r="X1355" s="175"/>
      <c r="Y1355" s="175"/>
      <c r="Z1355" s="175"/>
      <c r="AA1355" s="175"/>
      <c r="AB1355" s="175"/>
      <c r="AC1355" s="175"/>
      <c r="AD1355" s="175"/>
      <c r="AE1355" s="175"/>
      <c r="AF1355" s="175"/>
      <c r="AG1355" s="175"/>
      <c r="AH1355" s="175"/>
      <c r="AI1355" s="175"/>
      <c r="AJ1355" s="175"/>
      <c r="AK1355" s="175"/>
      <c r="AL1355" s="175"/>
      <c r="AM1355" s="175"/>
      <c r="AN1355" s="175"/>
      <c r="AO1355" s="175"/>
      <c r="AP1355" s="175"/>
      <c r="AQ1355" s="175"/>
      <c r="AR1355" s="175"/>
    </row>
    <row r="1356" spans="1:44" ht="132.6" hidden="1" x14ac:dyDescent="0.3">
      <c r="A1356" s="175"/>
      <c r="B1356" s="185" t="s">
        <v>4636</v>
      </c>
      <c r="C1356" s="182"/>
      <c r="D1356" s="183">
        <v>257.7</v>
      </c>
      <c r="E1356" s="184">
        <v>257.7</v>
      </c>
      <c r="F1356" s="186" t="s">
        <v>2992</v>
      </c>
      <c r="G1356" s="181" t="s">
        <v>2345</v>
      </c>
      <c r="H1356" s="182" t="s">
        <v>2346</v>
      </c>
      <c r="I1356" s="175"/>
      <c r="J1356" s="175"/>
      <c r="K1356" s="175"/>
      <c r="L1356" s="175"/>
      <c r="M1356" s="175"/>
      <c r="N1356" s="175"/>
      <c r="O1356" s="175"/>
      <c r="P1356" s="175"/>
      <c r="Q1356" s="175"/>
      <c r="R1356" s="175"/>
      <c r="S1356" s="175"/>
      <c r="T1356" s="175"/>
      <c r="U1356" s="175"/>
      <c r="V1356" s="175"/>
      <c r="W1356" s="175"/>
      <c r="X1356" s="175"/>
      <c r="Y1356" s="175"/>
      <c r="Z1356" s="175"/>
      <c r="AA1356" s="175"/>
      <c r="AB1356" s="175"/>
      <c r="AC1356" s="175"/>
      <c r="AD1356" s="175"/>
      <c r="AE1356" s="175"/>
      <c r="AF1356" s="175"/>
      <c r="AG1356" s="175"/>
      <c r="AH1356" s="175"/>
      <c r="AI1356" s="175"/>
      <c r="AJ1356" s="175"/>
      <c r="AK1356" s="175"/>
      <c r="AL1356" s="175"/>
      <c r="AM1356" s="175"/>
      <c r="AN1356" s="175"/>
      <c r="AO1356" s="175"/>
      <c r="AP1356" s="175"/>
      <c r="AQ1356" s="175"/>
      <c r="AR1356" s="175"/>
    </row>
    <row r="1357" spans="1:44" ht="132.6" hidden="1" x14ac:dyDescent="0.3">
      <c r="A1357" s="175"/>
      <c r="B1357" s="186" t="s">
        <v>2992</v>
      </c>
      <c r="C1357" s="187"/>
      <c r="D1357" s="183">
        <v>257.7</v>
      </c>
      <c r="E1357" s="184">
        <v>257.7</v>
      </c>
      <c r="F1357" s="181" t="s">
        <v>2345</v>
      </c>
      <c r="G1357" s="185" t="s">
        <v>4636</v>
      </c>
      <c r="H1357" s="182"/>
      <c r="I1357" s="175"/>
      <c r="J1357" s="175"/>
      <c r="K1357" s="175"/>
      <c r="L1357" s="175"/>
      <c r="M1357" s="175"/>
      <c r="N1357" s="175"/>
      <c r="O1357" s="175"/>
      <c r="P1357" s="175"/>
      <c r="Q1357" s="175"/>
      <c r="R1357" s="175"/>
      <c r="S1357" s="175"/>
      <c r="T1357" s="175"/>
      <c r="U1357" s="175"/>
      <c r="V1357" s="175"/>
      <c r="W1357" s="175"/>
      <c r="X1357" s="175"/>
      <c r="Y1357" s="175"/>
      <c r="Z1357" s="175"/>
      <c r="AA1357" s="175"/>
      <c r="AB1357" s="175"/>
      <c r="AC1357" s="175"/>
      <c r="AD1357" s="175"/>
      <c r="AE1357" s="175"/>
      <c r="AF1357" s="175"/>
      <c r="AG1357" s="175"/>
      <c r="AH1357" s="175"/>
      <c r="AI1357" s="175"/>
      <c r="AJ1357" s="175"/>
      <c r="AK1357" s="175"/>
      <c r="AL1357" s="175"/>
      <c r="AM1357" s="175"/>
      <c r="AN1357" s="175"/>
      <c r="AO1357" s="175"/>
      <c r="AP1357" s="175"/>
      <c r="AQ1357" s="175"/>
      <c r="AR1357" s="175"/>
    </row>
    <row r="1358" spans="1:44" ht="132.6" x14ac:dyDescent="0.3">
      <c r="A1358" s="175"/>
      <c r="B1358" s="181" t="s">
        <v>2345</v>
      </c>
      <c r="C1358" s="182" t="s">
        <v>2346</v>
      </c>
      <c r="D1358" s="183">
        <v>223.34</v>
      </c>
      <c r="E1358" s="184">
        <v>223.34</v>
      </c>
      <c r="F1358" s="185" t="s">
        <v>4636</v>
      </c>
      <c r="G1358" s="186" t="s">
        <v>2993</v>
      </c>
      <c r="H1358" s="187"/>
      <c r="I1358" s="175"/>
      <c r="J1358" s="175"/>
      <c r="K1358" s="175"/>
      <c r="L1358" s="175"/>
      <c r="M1358" s="175"/>
      <c r="N1358" s="175"/>
      <c r="O1358" s="175"/>
      <c r="P1358" s="175"/>
      <c r="Q1358" s="175"/>
      <c r="R1358" s="175"/>
      <c r="S1358" s="175"/>
      <c r="T1358" s="175"/>
      <c r="U1358" s="175"/>
      <c r="V1358" s="175"/>
      <c r="W1358" s="175"/>
      <c r="X1358" s="175"/>
      <c r="Y1358" s="175"/>
      <c r="Z1358" s="175"/>
      <c r="AA1358" s="175"/>
      <c r="AB1358" s="175"/>
      <c r="AC1358" s="175"/>
      <c r="AD1358" s="175"/>
      <c r="AE1358" s="175"/>
      <c r="AF1358" s="175"/>
      <c r="AG1358" s="175"/>
      <c r="AH1358" s="175"/>
      <c r="AI1358" s="175"/>
      <c r="AJ1358" s="175"/>
      <c r="AK1358" s="175"/>
      <c r="AL1358" s="175"/>
      <c r="AM1358" s="175"/>
      <c r="AN1358" s="175"/>
      <c r="AO1358" s="175"/>
      <c r="AP1358" s="175"/>
      <c r="AQ1358" s="175"/>
      <c r="AR1358" s="175"/>
    </row>
    <row r="1359" spans="1:44" ht="132.6" hidden="1" x14ac:dyDescent="0.3">
      <c r="A1359" s="175"/>
      <c r="B1359" s="185" t="s">
        <v>4636</v>
      </c>
      <c r="C1359" s="182"/>
      <c r="D1359" s="183">
        <v>223.34</v>
      </c>
      <c r="E1359" s="184">
        <v>223.34</v>
      </c>
      <c r="F1359" s="186" t="s">
        <v>2993</v>
      </c>
      <c r="G1359" s="181" t="s">
        <v>901</v>
      </c>
      <c r="H1359" s="182" t="s">
        <v>902</v>
      </c>
      <c r="I1359" s="175"/>
      <c r="J1359" s="175"/>
      <c r="K1359" s="175"/>
      <c r="L1359" s="175"/>
      <c r="M1359" s="175"/>
      <c r="N1359" s="175"/>
      <c r="O1359" s="175"/>
      <c r="P1359" s="175"/>
      <c r="Q1359" s="175"/>
      <c r="R1359" s="175"/>
      <c r="S1359" s="175"/>
      <c r="T1359" s="175"/>
      <c r="U1359" s="175"/>
      <c r="V1359" s="175"/>
      <c r="W1359" s="175"/>
      <c r="X1359" s="175"/>
      <c r="Y1359" s="175"/>
      <c r="Z1359" s="175"/>
      <c r="AA1359" s="175"/>
      <c r="AB1359" s="175"/>
      <c r="AC1359" s="175"/>
      <c r="AD1359" s="175"/>
      <c r="AE1359" s="175"/>
      <c r="AF1359" s="175"/>
      <c r="AG1359" s="175"/>
      <c r="AH1359" s="175"/>
      <c r="AI1359" s="175"/>
      <c r="AJ1359" s="175"/>
      <c r="AK1359" s="175"/>
      <c r="AL1359" s="175"/>
      <c r="AM1359" s="175"/>
      <c r="AN1359" s="175"/>
      <c r="AO1359" s="175"/>
      <c r="AP1359" s="175"/>
      <c r="AQ1359" s="175"/>
      <c r="AR1359" s="175"/>
    </row>
    <row r="1360" spans="1:44" ht="132.6" hidden="1" x14ac:dyDescent="0.3">
      <c r="A1360" s="175"/>
      <c r="B1360" s="186" t="s">
        <v>2993</v>
      </c>
      <c r="C1360" s="187"/>
      <c r="D1360" s="183">
        <v>223.34</v>
      </c>
      <c r="E1360" s="184">
        <v>223.34</v>
      </c>
      <c r="F1360" s="181" t="s">
        <v>901</v>
      </c>
      <c r="G1360" s="185" t="s">
        <v>4636</v>
      </c>
      <c r="H1360" s="182"/>
      <c r="I1360" s="175"/>
      <c r="J1360" s="175"/>
      <c r="K1360" s="175"/>
      <c r="L1360" s="175"/>
      <c r="M1360" s="175"/>
      <c r="N1360" s="175"/>
      <c r="O1360" s="175"/>
      <c r="P1360" s="175"/>
      <c r="Q1360" s="175"/>
      <c r="R1360" s="175"/>
      <c r="S1360" s="175"/>
      <c r="T1360" s="175"/>
      <c r="U1360" s="175"/>
      <c r="V1360" s="175"/>
      <c r="W1360" s="175"/>
      <c r="X1360" s="175"/>
      <c r="Y1360" s="175"/>
      <c r="Z1360" s="175"/>
      <c r="AA1360" s="175"/>
      <c r="AB1360" s="175"/>
      <c r="AC1360" s="175"/>
      <c r="AD1360" s="175"/>
      <c r="AE1360" s="175"/>
      <c r="AF1360" s="175"/>
      <c r="AG1360" s="175"/>
      <c r="AH1360" s="175"/>
      <c r="AI1360" s="175"/>
      <c r="AJ1360" s="175"/>
      <c r="AK1360" s="175"/>
      <c r="AL1360" s="175"/>
      <c r="AM1360" s="175"/>
      <c r="AN1360" s="175"/>
      <c r="AO1360" s="175"/>
      <c r="AP1360" s="175"/>
      <c r="AQ1360" s="175"/>
      <c r="AR1360" s="175"/>
    </row>
    <row r="1361" spans="1:44" ht="132.6" x14ac:dyDescent="0.3">
      <c r="A1361" s="175"/>
      <c r="B1361" s="181" t="s">
        <v>901</v>
      </c>
      <c r="C1361" s="182" t="s">
        <v>902</v>
      </c>
      <c r="D1361" s="183">
        <v>163.21</v>
      </c>
      <c r="E1361" s="184">
        <v>163.21</v>
      </c>
      <c r="F1361" s="185" t="s">
        <v>4636</v>
      </c>
      <c r="G1361" s="186" t="s">
        <v>2994</v>
      </c>
      <c r="H1361" s="187"/>
      <c r="I1361" s="175"/>
      <c r="J1361" s="175"/>
      <c r="K1361" s="175"/>
      <c r="L1361" s="175"/>
      <c r="M1361" s="175"/>
      <c r="N1361" s="175"/>
      <c r="O1361" s="175"/>
      <c r="P1361" s="175"/>
      <c r="Q1361" s="175"/>
      <c r="R1361" s="175"/>
      <c r="S1361" s="175"/>
      <c r="T1361" s="175"/>
      <c r="U1361" s="175"/>
      <c r="V1361" s="175"/>
      <c r="W1361" s="175"/>
      <c r="X1361" s="175"/>
      <c r="Y1361" s="175"/>
      <c r="Z1361" s="175"/>
      <c r="AA1361" s="175"/>
      <c r="AB1361" s="175"/>
      <c r="AC1361" s="175"/>
      <c r="AD1361" s="175"/>
      <c r="AE1361" s="175"/>
      <c r="AF1361" s="175"/>
      <c r="AG1361" s="175"/>
      <c r="AH1361" s="175"/>
      <c r="AI1361" s="175"/>
      <c r="AJ1361" s="175"/>
      <c r="AK1361" s="175"/>
      <c r="AL1361" s="175"/>
      <c r="AM1361" s="175"/>
      <c r="AN1361" s="175"/>
      <c r="AO1361" s="175"/>
      <c r="AP1361" s="175"/>
      <c r="AQ1361" s="175"/>
      <c r="AR1361" s="175"/>
    </row>
    <row r="1362" spans="1:44" ht="132.6" hidden="1" x14ac:dyDescent="0.3">
      <c r="A1362" s="175"/>
      <c r="B1362" s="185" t="s">
        <v>4636</v>
      </c>
      <c r="C1362" s="182"/>
      <c r="D1362" s="183">
        <v>163.21</v>
      </c>
      <c r="E1362" s="184">
        <v>163.21</v>
      </c>
      <c r="F1362" s="186" t="s">
        <v>2994</v>
      </c>
      <c r="G1362" s="181" t="s">
        <v>752</v>
      </c>
      <c r="H1362" s="182" t="s">
        <v>753</v>
      </c>
      <c r="I1362" s="175"/>
      <c r="J1362" s="175"/>
      <c r="K1362" s="175"/>
      <c r="L1362" s="175"/>
      <c r="M1362" s="175"/>
      <c r="N1362" s="175"/>
      <c r="O1362" s="175"/>
      <c r="P1362" s="175"/>
      <c r="Q1362" s="175"/>
      <c r="R1362" s="175"/>
      <c r="S1362" s="175"/>
      <c r="T1362" s="175"/>
      <c r="U1362" s="175"/>
      <c r="V1362" s="175"/>
      <c r="W1362" s="175"/>
      <c r="X1362" s="175"/>
      <c r="Y1362" s="175"/>
      <c r="Z1362" s="175"/>
      <c r="AA1362" s="175"/>
      <c r="AB1362" s="175"/>
      <c r="AC1362" s="175"/>
      <c r="AD1362" s="175"/>
      <c r="AE1362" s="175"/>
      <c r="AF1362" s="175"/>
      <c r="AG1362" s="175"/>
      <c r="AH1362" s="175"/>
      <c r="AI1362" s="175"/>
      <c r="AJ1362" s="175"/>
      <c r="AK1362" s="175"/>
      <c r="AL1362" s="175"/>
      <c r="AM1362" s="175"/>
      <c r="AN1362" s="175"/>
      <c r="AO1362" s="175"/>
      <c r="AP1362" s="175"/>
      <c r="AQ1362" s="175"/>
      <c r="AR1362" s="175"/>
    </row>
    <row r="1363" spans="1:44" ht="132.6" hidden="1" x14ac:dyDescent="0.3">
      <c r="A1363" s="175"/>
      <c r="B1363" s="186" t="s">
        <v>2994</v>
      </c>
      <c r="C1363" s="187"/>
      <c r="D1363" s="183">
        <v>163.21</v>
      </c>
      <c r="E1363" s="184">
        <v>163.21</v>
      </c>
      <c r="F1363" s="181" t="s">
        <v>752</v>
      </c>
      <c r="G1363" s="185" t="s">
        <v>4636</v>
      </c>
      <c r="H1363" s="182"/>
      <c r="I1363" s="175"/>
      <c r="J1363" s="175"/>
      <c r="K1363" s="175"/>
      <c r="L1363" s="175"/>
      <c r="M1363" s="175"/>
      <c r="N1363" s="175"/>
      <c r="O1363" s="175"/>
      <c r="P1363" s="175"/>
      <c r="Q1363" s="175"/>
      <c r="R1363" s="175"/>
      <c r="S1363" s="175"/>
      <c r="T1363" s="175"/>
      <c r="U1363" s="175"/>
      <c r="V1363" s="175"/>
      <c r="W1363" s="175"/>
      <c r="X1363" s="175"/>
      <c r="Y1363" s="175"/>
      <c r="Z1363" s="175"/>
      <c r="AA1363" s="175"/>
      <c r="AB1363" s="175"/>
      <c r="AC1363" s="175"/>
      <c r="AD1363" s="175"/>
      <c r="AE1363" s="175"/>
      <c r="AF1363" s="175"/>
      <c r="AG1363" s="175"/>
      <c r="AH1363" s="175"/>
      <c r="AI1363" s="175"/>
      <c r="AJ1363" s="175"/>
      <c r="AK1363" s="175"/>
      <c r="AL1363" s="175"/>
      <c r="AM1363" s="175"/>
      <c r="AN1363" s="175"/>
      <c r="AO1363" s="175"/>
      <c r="AP1363" s="175"/>
      <c r="AQ1363" s="175"/>
      <c r="AR1363" s="175"/>
    </row>
    <row r="1364" spans="1:44" ht="102" x14ac:dyDescent="0.3">
      <c r="A1364" s="175"/>
      <c r="B1364" s="181" t="s">
        <v>752</v>
      </c>
      <c r="C1364" s="182" t="s">
        <v>753</v>
      </c>
      <c r="D1364" s="183">
        <v>201.86</v>
      </c>
      <c r="E1364" s="184">
        <v>201.86</v>
      </c>
      <c r="F1364" s="185" t="s">
        <v>4636</v>
      </c>
      <c r="G1364" s="186" t="s">
        <v>2995</v>
      </c>
      <c r="H1364" s="187"/>
      <c r="I1364" s="175"/>
      <c r="J1364" s="175"/>
      <c r="K1364" s="175"/>
      <c r="L1364" s="175"/>
      <c r="M1364" s="175"/>
      <c r="N1364" s="175"/>
      <c r="O1364" s="175"/>
      <c r="P1364" s="175"/>
      <c r="Q1364" s="175"/>
      <c r="R1364" s="175"/>
      <c r="S1364" s="175"/>
      <c r="T1364" s="175"/>
      <c r="U1364" s="175"/>
      <c r="V1364" s="175"/>
      <c r="W1364" s="175"/>
      <c r="X1364" s="175"/>
      <c r="Y1364" s="175"/>
      <c r="Z1364" s="175"/>
      <c r="AA1364" s="175"/>
      <c r="AB1364" s="175"/>
      <c r="AC1364" s="175"/>
      <c r="AD1364" s="175"/>
      <c r="AE1364" s="175"/>
      <c r="AF1364" s="175"/>
      <c r="AG1364" s="175"/>
      <c r="AH1364" s="175"/>
      <c r="AI1364" s="175"/>
      <c r="AJ1364" s="175"/>
      <c r="AK1364" s="175"/>
      <c r="AL1364" s="175"/>
      <c r="AM1364" s="175"/>
      <c r="AN1364" s="175"/>
      <c r="AO1364" s="175"/>
      <c r="AP1364" s="175"/>
      <c r="AQ1364" s="175"/>
      <c r="AR1364" s="175"/>
    </row>
    <row r="1365" spans="1:44" ht="102" hidden="1" x14ac:dyDescent="0.3">
      <c r="A1365" s="175"/>
      <c r="B1365" s="185" t="s">
        <v>4636</v>
      </c>
      <c r="C1365" s="182"/>
      <c r="D1365" s="183">
        <v>201.86</v>
      </c>
      <c r="E1365" s="184">
        <v>201.86</v>
      </c>
      <c r="F1365" s="186" t="s">
        <v>2995</v>
      </c>
      <c r="G1365" s="181" t="s">
        <v>2598</v>
      </c>
      <c r="H1365" s="182" t="s">
        <v>2405</v>
      </c>
      <c r="I1365" s="175"/>
      <c r="J1365" s="175"/>
      <c r="K1365" s="175"/>
      <c r="L1365" s="175"/>
      <c r="M1365" s="175"/>
      <c r="N1365" s="175"/>
      <c r="O1365" s="175"/>
      <c r="P1365" s="175"/>
      <c r="Q1365" s="175"/>
      <c r="R1365" s="175"/>
      <c r="S1365" s="175"/>
      <c r="T1365" s="175"/>
      <c r="U1365" s="175"/>
      <c r="V1365" s="175"/>
      <c r="W1365" s="175"/>
      <c r="X1365" s="175"/>
      <c r="Y1365" s="175"/>
      <c r="Z1365" s="175"/>
      <c r="AA1365" s="175"/>
      <c r="AB1365" s="175"/>
      <c r="AC1365" s="175"/>
      <c r="AD1365" s="175"/>
      <c r="AE1365" s="175"/>
      <c r="AF1365" s="175"/>
      <c r="AG1365" s="175"/>
      <c r="AH1365" s="175"/>
      <c r="AI1365" s="175"/>
      <c r="AJ1365" s="175"/>
      <c r="AK1365" s="175"/>
      <c r="AL1365" s="175"/>
      <c r="AM1365" s="175"/>
      <c r="AN1365" s="175"/>
      <c r="AO1365" s="175"/>
      <c r="AP1365" s="175"/>
      <c r="AQ1365" s="175"/>
      <c r="AR1365" s="175"/>
    </row>
    <row r="1366" spans="1:44" ht="102" hidden="1" x14ac:dyDescent="0.3">
      <c r="A1366" s="175"/>
      <c r="B1366" s="186" t="s">
        <v>2995</v>
      </c>
      <c r="C1366" s="187"/>
      <c r="D1366" s="183">
        <v>201.86</v>
      </c>
      <c r="E1366" s="184">
        <v>201.86</v>
      </c>
      <c r="F1366" s="181" t="s">
        <v>2598</v>
      </c>
      <c r="G1366" s="185" t="s">
        <v>4636</v>
      </c>
      <c r="H1366" s="182"/>
      <c r="I1366" s="175"/>
      <c r="J1366" s="175"/>
      <c r="K1366" s="175"/>
      <c r="L1366" s="175"/>
      <c r="M1366" s="175"/>
      <c r="N1366" s="175"/>
      <c r="O1366" s="175"/>
      <c r="P1366" s="175"/>
      <c r="Q1366" s="175"/>
      <c r="R1366" s="175"/>
      <c r="S1366" s="175"/>
      <c r="T1366" s="175"/>
      <c r="U1366" s="175"/>
      <c r="V1366" s="175"/>
      <c r="W1366" s="175"/>
      <c r="X1366" s="175"/>
      <c r="Y1366" s="175"/>
      <c r="Z1366" s="175"/>
      <c r="AA1366" s="175"/>
      <c r="AB1366" s="175"/>
      <c r="AC1366" s="175"/>
      <c r="AD1366" s="175"/>
      <c r="AE1366" s="175"/>
      <c r="AF1366" s="175"/>
      <c r="AG1366" s="175"/>
      <c r="AH1366" s="175"/>
      <c r="AI1366" s="175"/>
      <c r="AJ1366" s="175"/>
      <c r="AK1366" s="175"/>
      <c r="AL1366" s="175"/>
      <c r="AM1366" s="175"/>
      <c r="AN1366" s="175"/>
      <c r="AO1366" s="175"/>
      <c r="AP1366" s="175"/>
      <c r="AQ1366" s="175"/>
      <c r="AR1366" s="175"/>
    </row>
    <row r="1367" spans="1:44" ht="102" x14ac:dyDescent="0.3">
      <c r="A1367" s="175"/>
      <c r="B1367" s="181" t="s">
        <v>2598</v>
      </c>
      <c r="C1367" s="182" t="s">
        <v>2405</v>
      </c>
      <c r="D1367" s="183">
        <v>171.8</v>
      </c>
      <c r="E1367" s="184">
        <v>171.8</v>
      </c>
      <c r="F1367" s="185" t="s">
        <v>4636</v>
      </c>
      <c r="G1367" s="186" t="s">
        <v>3877</v>
      </c>
      <c r="H1367" s="187"/>
      <c r="I1367" s="175"/>
      <c r="J1367" s="175"/>
      <c r="K1367" s="175"/>
      <c r="L1367" s="175"/>
      <c r="M1367" s="175"/>
      <c r="N1367" s="175"/>
      <c r="O1367" s="175"/>
      <c r="P1367" s="175"/>
      <c r="Q1367" s="175"/>
      <c r="R1367" s="175"/>
      <c r="S1367" s="175"/>
      <c r="T1367" s="175"/>
      <c r="U1367" s="175"/>
      <c r="V1367" s="175"/>
      <c r="W1367" s="175"/>
      <c r="X1367" s="175"/>
      <c r="Y1367" s="175"/>
      <c r="Z1367" s="175"/>
      <c r="AA1367" s="175"/>
      <c r="AB1367" s="175"/>
      <c r="AC1367" s="175"/>
      <c r="AD1367" s="175"/>
      <c r="AE1367" s="175"/>
      <c r="AF1367" s="175"/>
      <c r="AG1367" s="175"/>
      <c r="AH1367" s="175"/>
      <c r="AI1367" s="175"/>
      <c r="AJ1367" s="175"/>
      <c r="AK1367" s="175"/>
      <c r="AL1367" s="175"/>
      <c r="AM1367" s="175"/>
      <c r="AN1367" s="175"/>
      <c r="AO1367" s="175"/>
      <c r="AP1367" s="175"/>
      <c r="AQ1367" s="175"/>
      <c r="AR1367" s="175"/>
    </row>
    <row r="1368" spans="1:44" ht="102" hidden="1" x14ac:dyDescent="0.3">
      <c r="A1368" s="175"/>
      <c r="B1368" s="185" t="s">
        <v>4636</v>
      </c>
      <c r="C1368" s="182"/>
      <c r="D1368" s="183">
        <v>171.8</v>
      </c>
      <c r="E1368" s="184">
        <v>171.8</v>
      </c>
      <c r="F1368" s="186" t="s">
        <v>3877</v>
      </c>
      <c r="G1368" s="181" t="s">
        <v>1876</v>
      </c>
      <c r="H1368" s="182" t="s">
        <v>1877</v>
      </c>
      <c r="I1368" s="175"/>
      <c r="J1368" s="175"/>
      <c r="K1368" s="175"/>
      <c r="L1368" s="175"/>
      <c r="M1368" s="175"/>
      <c r="N1368" s="175"/>
      <c r="O1368" s="175"/>
      <c r="P1368" s="175"/>
      <c r="Q1368" s="175"/>
      <c r="R1368" s="175"/>
      <c r="S1368" s="175"/>
      <c r="T1368" s="175"/>
      <c r="U1368" s="175"/>
      <c r="V1368" s="175"/>
      <c r="W1368" s="175"/>
      <c r="X1368" s="175"/>
      <c r="Y1368" s="175"/>
      <c r="Z1368" s="175"/>
      <c r="AA1368" s="175"/>
      <c r="AB1368" s="175"/>
      <c r="AC1368" s="175"/>
      <c r="AD1368" s="175"/>
      <c r="AE1368" s="175"/>
      <c r="AF1368" s="175"/>
      <c r="AG1368" s="175"/>
      <c r="AH1368" s="175"/>
      <c r="AI1368" s="175"/>
      <c r="AJ1368" s="175"/>
      <c r="AK1368" s="175"/>
      <c r="AL1368" s="175"/>
      <c r="AM1368" s="175"/>
      <c r="AN1368" s="175"/>
      <c r="AO1368" s="175"/>
      <c r="AP1368" s="175"/>
      <c r="AQ1368" s="175"/>
      <c r="AR1368" s="175"/>
    </row>
    <row r="1369" spans="1:44" ht="102" hidden="1" x14ac:dyDescent="0.3">
      <c r="A1369" s="175"/>
      <c r="B1369" s="186" t="s">
        <v>3877</v>
      </c>
      <c r="C1369" s="187"/>
      <c r="D1369" s="183">
        <v>171.8</v>
      </c>
      <c r="E1369" s="184">
        <v>171.8</v>
      </c>
      <c r="F1369" s="181" t="s">
        <v>1876</v>
      </c>
      <c r="G1369" s="185" t="s">
        <v>4636</v>
      </c>
      <c r="H1369" s="182"/>
      <c r="I1369" s="175"/>
      <c r="J1369" s="175"/>
      <c r="K1369" s="175"/>
      <c r="L1369" s="175"/>
      <c r="M1369" s="175"/>
      <c r="N1369" s="175"/>
      <c r="O1369" s="175"/>
      <c r="P1369" s="175"/>
      <c r="Q1369" s="175"/>
      <c r="R1369" s="175"/>
      <c r="S1369" s="175"/>
      <c r="T1369" s="175"/>
      <c r="U1369" s="175"/>
      <c r="V1369" s="175"/>
      <c r="W1369" s="175"/>
      <c r="X1369" s="175"/>
      <c r="Y1369" s="175"/>
      <c r="Z1369" s="175"/>
      <c r="AA1369" s="175"/>
      <c r="AB1369" s="175"/>
      <c r="AC1369" s="175"/>
      <c r="AD1369" s="175"/>
      <c r="AE1369" s="175"/>
      <c r="AF1369" s="175"/>
      <c r="AG1369" s="175"/>
      <c r="AH1369" s="175"/>
      <c r="AI1369" s="175"/>
      <c r="AJ1369" s="175"/>
      <c r="AK1369" s="175"/>
      <c r="AL1369" s="175"/>
      <c r="AM1369" s="175"/>
      <c r="AN1369" s="175"/>
      <c r="AO1369" s="175"/>
      <c r="AP1369" s="175"/>
      <c r="AQ1369" s="175"/>
      <c r="AR1369" s="175"/>
    </row>
    <row r="1370" spans="1:44" ht="132.6" x14ac:dyDescent="0.3">
      <c r="A1370" s="175"/>
      <c r="B1370" s="181" t="s">
        <v>1876</v>
      </c>
      <c r="C1370" s="182" t="s">
        <v>1877</v>
      </c>
      <c r="D1370" s="183">
        <v>257.7</v>
      </c>
      <c r="E1370" s="184">
        <v>257.7</v>
      </c>
      <c r="F1370" s="185" t="s">
        <v>4636</v>
      </c>
      <c r="G1370" s="186" t="s">
        <v>2996</v>
      </c>
      <c r="H1370" s="187"/>
      <c r="I1370" s="175"/>
      <c r="J1370" s="175"/>
      <c r="K1370" s="175"/>
      <c r="L1370" s="175"/>
      <c r="M1370" s="175"/>
      <c r="N1370" s="175"/>
      <c r="O1370" s="175"/>
      <c r="P1370" s="175"/>
      <c r="Q1370" s="175"/>
      <c r="R1370" s="175"/>
      <c r="S1370" s="175"/>
      <c r="T1370" s="175"/>
      <c r="U1370" s="175"/>
      <c r="V1370" s="175"/>
      <c r="W1370" s="175"/>
      <c r="X1370" s="175"/>
      <c r="Y1370" s="175"/>
      <c r="Z1370" s="175"/>
      <c r="AA1370" s="175"/>
      <c r="AB1370" s="175"/>
      <c r="AC1370" s="175"/>
      <c r="AD1370" s="175"/>
      <c r="AE1370" s="175"/>
      <c r="AF1370" s="175"/>
      <c r="AG1370" s="175"/>
      <c r="AH1370" s="175"/>
      <c r="AI1370" s="175"/>
      <c r="AJ1370" s="175"/>
      <c r="AK1370" s="175"/>
      <c r="AL1370" s="175"/>
      <c r="AM1370" s="175"/>
      <c r="AN1370" s="175"/>
      <c r="AO1370" s="175"/>
      <c r="AP1370" s="175"/>
      <c r="AQ1370" s="175"/>
      <c r="AR1370" s="175"/>
    </row>
    <row r="1371" spans="1:44" ht="132.6" hidden="1" x14ac:dyDescent="0.3">
      <c r="A1371" s="175"/>
      <c r="B1371" s="185" t="s">
        <v>4636</v>
      </c>
      <c r="C1371" s="182"/>
      <c r="D1371" s="183">
        <v>257.7</v>
      </c>
      <c r="E1371" s="184">
        <v>257.7</v>
      </c>
      <c r="F1371" s="186" t="s">
        <v>2996</v>
      </c>
      <c r="G1371" s="181" t="s">
        <v>2550</v>
      </c>
      <c r="H1371" s="182" t="s">
        <v>1981</v>
      </c>
      <c r="I1371" s="175"/>
      <c r="J1371" s="175"/>
      <c r="K1371" s="175"/>
      <c r="L1371" s="175"/>
      <c r="M1371" s="175"/>
      <c r="N1371" s="175"/>
      <c r="O1371" s="175"/>
      <c r="P1371" s="175"/>
      <c r="Q1371" s="175"/>
      <c r="R1371" s="175"/>
      <c r="S1371" s="175"/>
      <c r="T1371" s="175"/>
      <c r="U1371" s="175"/>
      <c r="V1371" s="175"/>
      <c r="W1371" s="175"/>
      <c r="X1371" s="175"/>
      <c r="Y1371" s="175"/>
      <c r="Z1371" s="175"/>
      <c r="AA1371" s="175"/>
      <c r="AB1371" s="175"/>
      <c r="AC1371" s="175"/>
      <c r="AD1371" s="175"/>
      <c r="AE1371" s="175"/>
      <c r="AF1371" s="175"/>
      <c r="AG1371" s="175"/>
      <c r="AH1371" s="175"/>
      <c r="AI1371" s="175"/>
      <c r="AJ1371" s="175"/>
      <c r="AK1371" s="175"/>
      <c r="AL1371" s="175"/>
      <c r="AM1371" s="175"/>
      <c r="AN1371" s="175"/>
      <c r="AO1371" s="175"/>
      <c r="AP1371" s="175"/>
      <c r="AQ1371" s="175"/>
      <c r="AR1371" s="175"/>
    </row>
    <row r="1372" spans="1:44" ht="132.6" hidden="1" x14ac:dyDescent="0.3">
      <c r="A1372" s="175"/>
      <c r="B1372" s="186" t="s">
        <v>2996</v>
      </c>
      <c r="C1372" s="187"/>
      <c r="D1372" s="183">
        <v>257.7</v>
      </c>
      <c r="E1372" s="184">
        <v>257.7</v>
      </c>
      <c r="F1372" s="181" t="s">
        <v>2550</v>
      </c>
      <c r="G1372" s="185" t="s">
        <v>4636</v>
      </c>
      <c r="H1372" s="182"/>
      <c r="I1372" s="175"/>
      <c r="J1372" s="175"/>
      <c r="K1372" s="175"/>
      <c r="L1372" s="175"/>
      <c r="M1372" s="175"/>
      <c r="N1372" s="175"/>
      <c r="O1372" s="175"/>
      <c r="P1372" s="175"/>
      <c r="Q1372" s="175"/>
      <c r="R1372" s="175"/>
      <c r="S1372" s="175"/>
      <c r="T1372" s="175"/>
      <c r="U1372" s="175"/>
      <c r="V1372" s="175"/>
      <c r="W1372" s="175"/>
      <c r="X1372" s="175"/>
      <c r="Y1372" s="175"/>
      <c r="Z1372" s="175"/>
      <c r="AA1372" s="175"/>
      <c r="AB1372" s="175"/>
      <c r="AC1372" s="175"/>
      <c r="AD1372" s="175"/>
      <c r="AE1372" s="175"/>
      <c r="AF1372" s="175"/>
      <c r="AG1372" s="175"/>
      <c r="AH1372" s="175"/>
      <c r="AI1372" s="175"/>
      <c r="AJ1372" s="175"/>
      <c r="AK1372" s="175"/>
      <c r="AL1372" s="175"/>
      <c r="AM1372" s="175"/>
      <c r="AN1372" s="175"/>
      <c r="AO1372" s="175"/>
      <c r="AP1372" s="175"/>
      <c r="AQ1372" s="175"/>
      <c r="AR1372" s="175"/>
    </row>
    <row r="1373" spans="1:44" ht="102" x14ac:dyDescent="0.3">
      <c r="A1373" s="175"/>
      <c r="B1373" s="181" t="s">
        <v>2550</v>
      </c>
      <c r="C1373" s="182" t="s">
        <v>1981</v>
      </c>
      <c r="D1373" s="183">
        <v>193.27</v>
      </c>
      <c r="E1373" s="184">
        <v>193.27</v>
      </c>
      <c r="F1373" s="185" t="s">
        <v>4636</v>
      </c>
      <c r="G1373" s="186" t="s">
        <v>2997</v>
      </c>
      <c r="H1373" s="187"/>
      <c r="I1373" s="175"/>
      <c r="J1373" s="175"/>
      <c r="K1373" s="175"/>
      <c r="L1373" s="175"/>
      <c r="M1373" s="175"/>
      <c r="N1373" s="175"/>
      <c r="O1373" s="175"/>
      <c r="P1373" s="175"/>
      <c r="Q1373" s="175"/>
      <c r="R1373" s="175"/>
      <c r="S1373" s="175"/>
      <c r="T1373" s="175"/>
      <c r="U1373" s="175"/>
      <c r="V1373" s="175"/>
      <c r="W1373" s="175"/>
      <c r="X1373" s="175"/>
      <c r="Y1373" s="175"/>
      <c r="Z1373" s="175"/>
      <c r="AA1373" s="175"/>
      <c r="AB1373" s="175"/>
      <c r="AC1373" s="175"/>
      <c r="AD1373" s="175"/>
      <c r="AE1373" s="175"/>
      <c r="AF1373" s="175"/>
      <c r="AG1373" s="175"/>
      <c r="AH1373" s="175"/>
      <c r="AI1373" s="175"/>
      <c r="AJ1373" s="175"/>
      <c r="AK1373" s="175"/>
      <c r="AL1373" s="175"/>
      <c r="AM1373" s="175"/>
      <c r="AN1373" s="175"/>
      <c r="AO1373" s="175"/>
      <c r="AP1373" s="175"/>
      <c r="AQ1373" s="175"/>
      <c r="AR1373" s="175"/>
    </row>
    <row r="1374" spans="1:44" ht="102" hidden="1" x14ac:dyDescent="0.3">
      <c r="A1374" s="175"/>
      <c r="B1374" s="185" t="s">
        <v>4636</v>
      </c>
      <c r="C1374" s="182"/>
      <c r="D1374" s="183">
        <v>193.27</v>
      </c>
      <c r="E1374" s="184">
        <v>193.27</v>
      </c>
      <c r="F1374" s="186" t="s">
        <v>2997</v>
      </c>
      <c r="G1374" s="181" t="s">
        <v>2610</v>
      </c>
      <c r="H1374" s="182" t="s">
        <v>2008</v>
      </c>
      <c r="I1374" s="175"/>
      <c r="J1374" s="175"/>
      <c r="K1374" s="175"/>
      <c r="L1374" s="175"/>
      <c r="M1374" s="175"/>
      <c r="N1374" s="175"/>
      <c r="O1374" s="175"/>
      <c r="P1374" s="175"/>
      <c r="Q1374" s="175"/>
      <c r="R1374" s="175"/>
      <c r="S1374" s="175"/>
      <c r="T1374" s="175"/>
      <c r="U1374" s="175"/>
      <c r="V1374" s="175"/>
      <c r="W1374" s="175"/>
      <c r="X1374" s="175"/>
      <c r="Y1374" s="175"/>
      <c r="Z1374" s="175"/>
      <c r="AA1374" s="175"/>
      <c r="AB1374" s="175"/>
      <c r="AC1374" s="175"/>
      <c r="AD1374" s="175"/>
      <c r="AE1374" s="175"/>
      <c r="AF1374" s="175"/>
      <c r="AG1374" s="175"/>
      <c r="AH1374" s="175"/>
      <c r="AI1374" s="175"/>
      <c r="AJ1374" s="175"/>
      <c r="AK1374" s="175"/>
      <c r="AL1374" s="175"/>
      <c r="AM1374" s="175"/>
      <c r="AN1374" s="175"/>
      <c r="AO1374" s="175"/>
      <c r="AP1374" s="175"/>
      <c r="AQ1374" s="175"/>
      <c r="AR1374" s="175"/>
    </row>
    <row r="1375" spans="1:44" ht="102" hidden="1" x14ac:dyDescent="0.3">
      <c r="A1375" s="175"/>
      <c r="B1375" s="186" t="s">
        <v>2997</v>
      </c>
      <c r="C1375" s="187"/>
      <c r="D1375" s="183">
        <v>193.27</v>
      </c>
      <c r="E1375" s="184">
        <v>193.27</v>
      </c>
      <c r="F1375" s="181" t="s">
        <v>2610</v>
      </c>
      <c r="G1375" s="185" t="s">
        <v>4636</v>
      </c>
      <c r="H1375" s="182"/>
      <c r="I1375" s="175"/>
      <c r="J1375" s="175"/>
      <c r="K1375" s="175"/>
      <c r="L1375" s="175"/>
      <c r="M1375" s="175"/>
      <c r="N1375" s="175"/>
      <c r="O1375" s="175"/>
      <c r="P1375" s="175"/>
      <c r="Q1375" s="175"/>
      <c r="R1375" s="175"/>
      <c r="S1375" s="175"/>
      <c r="T1375" s="175"/>
      <c r="U1375" s="175"/>
      <c r="V1375" s="175"/>
      <c r="W1375" s="175"/>
      <c r="X1375" s="175"/>
      <c r="Y1375" s="175"/>
      <c r="Z1375" s="175"/>
      <c r="AA1375" s="175"/>
      <c r="AB1375" s="175"/>
      <c r="AC1375" s="175"/>
      <c r="AD1375" s="175"/>
      <c r="AE1375" s="175"/>
      <c r="AF1375" s="175"/>
      <c r="AG1375" s="175"/>
      <c r="AH1375" s="175"/>
      <c r="AI1375" s="175"/>
      <c r="AJ1375" s="175"/>
      <c r="AK1375" s="175"/>
      <c r="AL1375" s="175"/>
      <c r="AM1375" s="175"/>
      <c r="AN1375" s="175"/>
      <c r="AO1375" s="175"/>
      <c r="AP1375" s="175"/>
      <c r="AQ1375" s="175"/>
      <c r="AR1375" s="175"/>
    </row>
    <row r="1376" spans="1:44" ht="102" x14ac:dyDescent="0.3">
      <c r="A1376" s="175"/>
      <c r="B1376" s="181" t="s">
        <v>2610</v>
      </c>
      <c r="C1376" s="182" t="s">
        <v>2008</v>
      </c>
      <c r="D1376" s="183">
        <v>176.09</v>
      </c>
      <c r="E1376" s="184">
        <v>176.09</v>
      </c>
      <c r="F1376" s="185" t="s">
        <v>4636</v>
      </c>
      <c r="G1376" s="186" t="s">
        <v>3876</v>
      </c>
      <c r="H1376" s="187"/>
      <c r="I1376" s="175"/>
      <c r="J1376" s="175"/>
      <c r="K1376" s="175"/>
      <c r="L1376" s="175"/>
      <c r="M1376" s="175"/>
      <c r="N1376" s="175"/>
      <c r="O1376" s="175"/>
      <c r="P1376" s="175"/>
      <c r="Q1376" s="175"/>
      <c r="R1376" s="175"/>
      <c r="S1376" s="175"/>
      <c r="T1376" s="175"/>
      <c r="U1376" s="175"/>
      <c r="V1376" s="175"/>
      <c r="W1376" s="175"/>
      <c r="X1376" s="175"/>
      <c r="Y1376" s="175"/>
      <c r="Z1376" s="175"/>
      <c r="AA1376" s="175"/>
      <c r="AB1376" s="175"/>
      <c r="AC1376" s="175"/>
      <c r="AD1376" s="175"/>
      <c r="AE1376" s="175"/>
      <c r="AF1376" s="175"/>
      <c r="AG1376" s="175"/>
      <c r="AH1376" s="175"/>
      <c r="AI1376" s="175"/>
      <c r="AJ1376" s="175"/>
      <c r="AK1376" s="175"/>
      <c r="AL1376" s="175"/>
      <c r="AM1376" s="175"/>
      <c r="AN1376" s="175"/>
      <c r="AO1376" s="175"/>
      <c r="AP1376" s="175"/>
      <c r="AQ1376" s="175"/>
      <c r="AR1376" s="175"/>
    </row>
    <row r="1377" spans="1:44" ht="102" hidden="1" x14ac:dyDescent="0.3">
      <c r="A1377" s="175"/>
      <c r="B1377" s="185" t="s">
        <v>4636</v>
      </c>
      <c r="C1377" s="182"/>
      <c r="D1377" s="183">
        <v>176.09</v>
      </c>
      <c r="E1377" s="184">
        <v>176.09</v>
      </c>
      <c r="F1377" s="186" t="s">
        <v>3876</v>
      </c>
      <c r="G1377" s="181" t="s">
        <v>2038</v>
      </c>
      <c r="H1377" s="182" t="s">
        <v>2039</v>
      </c>
      <c r="I1377" s="175"/>
      <c r="J1377" s="175"/>
      <c r="K1377" s="175"/>
      <c r="L1377" s="175"/>
      <c r="M1377" s="175"/>
      <c r="N1377" s="175"/>
      <c r="O1377" s="175"/>
      <c r="P1377" s="175"/>
      <c r="Q1377" s="175"/>
      <c r="R1377" s="175"/>
      <c r="S1377" s="175"/>
      <c r="T1377" s="175"/>
      <c r="U1377" s="175"/>
      <c r="V1377" s="175"/>
      <c r="W1377" s="175"/>
      <c r="X1377" s="175"/>
      <c r="Y1377" s="175"/>
      <c r="Z1377" s="175"/>
      <c r="AA1377" s="175"/>
      <c r="AB1377" s="175"/>
      <c r="AC1377" s="175"/>
      <c r="AD1377" s="175"/>
      <c r="AE1377" s="175"/>
      <c r="AF1377" s="175"/>
      <c r="AG1377" s="175"/>
      <c r="AH1377" s="175"/>
      <c r="AI1377" s="175"/>
      <c r="AJ1377" s="175"/>
      <c r="AK1377" s="175"/>
      <c r="AL1377" s="175"/>
      <c r="AM1377" s="175"/>
      <c r="AN1377" s="175"/>
      <c r="AO1377" s="175"/>
      <c r="AP1377" s="175"/>
      <c r="AQ1377" s="175"/>
      <c r="AR1377" s="175"/>
    </row>
    <row r="1378" spans="1:44" ht="102" hidden="1" x14ac:dyDescent="0.3">
      <c r="A1378" s="175"/>
      <c r="B1378" s="186" t="s">
        <v>3876</v>
      </c>
      <c r="C1378" s="187"/>
      <c r="D1378" s="183">
        <v>176.09</v>
      </c>
      <c r="E1378" s="184">
        <v>176.09</v>
      </c>
      <c r="F1378" s="181" t="s">
        <v>2038</v>
      </c>
      <c r="G1378" s="185" t="s">
        <v>4636</v>
      </c>
      <c r="H1378" s="182"/>
      <c r="I1378" s="175"/>
      <c r="J1378" s="175"/>
      <c r="K1378" s="175"/>
      <c r="L1378" s="175"/>
      <c r="M1378" s="175"/>
      <c r="N1378" s="175"/>
      <c r="O1378" s="175"/>
      <c r="P1378" s="175"/>
      <c r="Q1378" s="175"/>
      <c r="R1378" s="175"/>
      <c r="S1378" s="175"/>
      <c r="T1378" s="175"/>
      <c r="U1378" s="175"/>
      <c r="V1378" s="175"/>
      <c r="W1378" s="175"/>
      <c r="X1378" s="175"/>
      <c r="Y1378" s="175"/>
      <c r="Z1378" s="175"/>
      <c r="AA1378" s="175"/>
      <c r="AB1378" s="175"/>
      <c r="AC1378" s="175"/>
      <c r="AD1378" s="175"/>
      <c r="AE1378" s="175"/>
      <c r="AF1378" s="175"/>
      <c r="AG1378" s="175"/>
      <c r="AH1378" s="175"/>
      <c r="AI1378" s="175"/>
      <c r="AJ1378" s="175"/>
      <c r="AK1378" s="175"/>
      <c r="AL1378" s="175"/>
      <c r="AM1378" s="175"/>
      <c r="AN1378" s="175"/>
      <c r="AO1378" s="175"/>
      <c r="AP1378" s="175"/>
      <c r="AQ1378" s="175"/>
      <c r="AR1378" s="175"/>
    </row>
    <row r="1379" spans="1:44" ht="102" x14ac:dyDescent="0.3">
      <c r="A1379" s="175"/>
      <c r="B1379" s="181" t="s">
        <v>2038</v>
      </c>
      <c r="C1379" s="182" t="s">
        <v>2039</v>
      </c>
      <c r="D1379" s="183">
        <v>163.21</v>
      </c>
      <c r="E1379" s="184">
        <v>163.21</v>
      </c>
      <c r="F1379" s="185" t="s">
        <v>4636</v>
      </c>
      <c r="G1379" s="186" t="s">
        <v>2998</v>
      </c>
      <c r="H1379" s="187"/>
      <c r="I1379" s="175"/>
      <c r="J1379" s="175"/>
      <c r="K1379" s="175"/>
      <c r="L1379" s="175"/>
      <c r="M1379" s="175"/>
      <c r="N1379" s="175"/>
      <c r="O1379" s="175"/>
      <c r="P1379" s="175"/>
      <c r="Q1379" s="175"/>
      <c r="R1379" s="175"/>
      <c r="S1379" s="175"/>
      <c r="T1379" s="175"/>
      <c r="U1379" s="175"/>
      <c r="V1379" s="175"/>
      <c r="W1379" s="175"/>
      <c r="X1379" s="175"/>
      <c r="Y1379" s="175"/>
      <c r="Z1379" s="175"/>
      <c r="AA1379" s="175"/>
      <c r="AB1379" s="175"/>
      <c r="AC1379" s="175"/>
      <c r="AD1379" s="175"/>
      <c r="AE1379" s="175"/>
      <c r="AF1379" s="175"/>
      <c r="AG1379" s="175"/>
      <c r="AH1379" s="175"/>
      <c r="AI1379" s="175"/>
      <c r="AJ1379" s="175"/>
      <c r="AK1379" s="175"/>
      <c r="AL1379" s="175"/>
      <c r="AM1379" s="175"/>
      <c r="AN1379" s="175"/>
      <c r="AO1379" s="175"/>
      <c r="AP1379" s="175"/>
      <c r="AQ1379" s="175"/>
      <c r="AR1379" s="175"/>
    </row>
    <row r="1380" spans="1:44" ht="102" hidden="1" x14ac:dyDescent="0.3">
      <c r="A1380" s="175"/>
      <c r="B1380" s="185" t="s">
        <v>4636</v>
      </c>
      <c r="C1380" s="182"/>
      <c r="D1380" s="183">
        <v>163.21</v>
      </c>
      <c r="E1380" s="184">
        <v>163.21</v>
      </c>
      <c r="F1380" s="186" t="s">
        <v>2998</v>
      </c>
      <c r="G1380" s="181" t="s">
        <v>1959</v>
      </c>
      <c r="H1380" s="182" t="s">
        <v>1960</v>
      </c>
      <c r="I1380" s="175"/>
      <c r="J1380" s="175"/>
      <c r="K1380" s="175"/>
      <c r="L1380" s="175"/>
      <c r="M1380" s="175"/>
      <c r="N1380" s="175"/>
      <c r="O1380" s="175"/>
      <c r="P1380" s="175"/>
      <c r="Q1380" s="175"/>
      <c r="R1380" s="175"/>
      <c r="S1380" s="175"/>
      <c r="T1380" s="175"/>
      <c r="U1380" s="175"/>
      <c r="V1380" s="175"/>
      <c r="W1380" s="175"/>
      <c r="X1380" s="175"/>
      <c r="Y1380" s="175"/>
      <c r="Z1380" s="175"/>
      <c r="AA1380" s="175"/>
      <c r="AB1380" s="175"/>
      <c r="AC1380" s="175"/>
      <c r="AD1380" s="175"/>
      <c r="AE1380" s="175"/>
      <c r="AF1380" s="175"/>
      <c r="AG1380" s="175"/>
      <c r="AH1380" s="175"/>
      <c r="AI1380" s="175"/>
      <c r="AJ1380" s="175"/>
      <c r="AK1380" s="175"/>
      <c r="AL1380" s="175"/>
      <c r="AM1380" s="175"/>
      <c r="AN1380" s="175"/>
      <c r="AO1380" s="175"/>
      <c r="AP1380" s="175"/>
      <c r="AQ1380" s="175"/>
      <c r="AR1380" s="175"/>
    </row>
    <row r="1381" spans="1:44" ht="102" hidden="1" x14ac:dyDescent="0.3">
      <c r="A1381" s="175"/>
      <c r="B1381" s="186" t="s">
        <v>2998</v>
      </c>
      <c r="C1381" s="187"/>
      <c r="D1381" s="183">
        <v>163.21</v>
      </c>
      <c r="E1381" s="184">
        <v>163.21</v>
      </c>
      <c r="F1381" s="181" t="s">
        <v>1959</v>
      </c>
      <c r="G1381" s="185" t="s">
        <v>4636</v>
      </c>
      <c r="H1381" s="182"/>
      <c r="I1381" s="175"/>
      <c r="J1381" s="175"/>
      <c r="K1381" s="175"/>
      <c r="L1381" s="175"/>
      <c r="M1381" s="175"/>
      <c r="N1381" s="175"/>
      <c r="O1381" s="175"/>
      <c r="P1381" s="175"/>
      <c r="Q1381" s="175"/>
      <c r="R1381" s="175"/>
      <c r="S1381" s="175"/>
      <c r="T1381" s="175"/>
      <c r="U1381" s="175"/>
      <c r="V1381" s="175"/>
      <c r="W1381" s="175"/>
      <c r="X1381" s="175"/>
      <c r="Y1381" s="175"/>
      <c r="Z1381" s="175"/>
      <c r="AA1381" s="175"/>
      <c r="AB1381" s="175"/>
      <c r="AC1381" s="175"/>
      <c r="AD1381" s="175"/>
      <c r="AE1381" s="175"/>
      <c r="AF1381" s="175"/>
      <c r="AG1381" s="175"/>
      <c r="AH1381" s="175"/>
      <c r="AI1381" s="175"/>
      <c r="AJ1381" s="175"/>
      <c r="AK1381" s="175"/>
      <c r="AL1381" s="175"/>
      <c r="AM1381" s="175"/>
      <c r="AN1381" s="175"/>
      <c r="AO1381" s="175"/>
      <c r="AP1381" s="175"/>
      <c r="AQ1381" s="175"/>
      <c r="AR1381" s="175"/>
    </row>
    <row r="1382" spans="1:44" ht="132.6" x14ac:dyDescent="0.3">
      <c r="A1382" s="175"/>
      <c r="B1382" s="181" t="s">
        <v>1959</v>
      </c>
      <c r="C1382" s="182" t="s">
        <v>1960</v>
      </c>
      <c r="D1382" s="183">
        <v>257.7</v>
      </c>
      <c r="E1382" s="184">
        <v>257.7</v>
      </c>
      <c r="F1382" s="185" t="s">
        <v>4636</v>
      </c>
      <c r="G1382" s="186" t="s">
        <v>2999</v>
      </c>
      <c r="H1382" s="187"/>
      <c r="I1382" s="175"/>
      <c r="J1382" s="175"/>
      <c r="K1382" s="175"/>
      <c r="L1382" s="175"/>
      <c r="M1382" s="175"/>
      <c r="N1382" s="175"/>
      <c r="O1382" s="175"/>
      <c r="P1382" s="175"/>
      <c r="Q1382" s="175"/>
      <c r="R1382" s="175"/>
      <c r="S1382" s="175"/>
      <c r="T1382" s="175"/>
      <c r="U1382" s="175"/>
      <c r="V1382" s="175"/>
      <c r="W1382" s="175"/>
      <c r="X1382" s="175"/>
      <c r="Y1382" s="175"/>
      <c r="Z1382" s="175"/>
      <c r="AA1382" s="175"/>
      <c r="AB1382" s="175"/>
      <c r="AC1382" s="175"/>
      <c r="AD1382" s="175"/>
      <c r="AE1382" s="175"/>
      <c r="AF1382" s="175"/>
      <c r="AG1382" s="175"/>
      <c r="AH1382" s="175"/>
      <c r="AI1382" s="175"/>
      <c r="AJ1382" s="175"/>
      <c r="AK1382" s="175"/>
      <c r="AL1382" s="175"/>
      <c r="AM1382" s="175"/>
      <c r="AN1382" s="175"/>
      <c r="AO1382" s="175"/>
      <c r="AP1382" s="175"/>
      <c r="AQ1382" s="175"/>
      <c r="AR1382" s="175"/>
    </row>
    <row r="1383" spans="1:44" ht="132.6" hidden="1" x14ac:dyDescent="0.3">
      <c r="A1383" s="175"/>
      <c r="B1383" s="185" t="s">
        <v>4636</v>
      </c>
      <c r="C1383" s="182"/>
      <c r="D1383" s="183">
        <v>257.7</v>
      </c>
      <c r="E1383" s="184">
        <v>257.7</v>
      </c>
      <c r="F1383" s="186" t="s">
        <v>2999</v>
      </c>
      <c r="G1383" s="181" t="s">
        <v>2292</v>
      </c>
      <c r="H1383" s="182" t="s">
        <v>2293</v>
      </c>
      <c r="I1383" s="175"/>
      <c r="J1383" s="175"/>
      <c r="K1383" s="175"/>
      <c r="L1383" s="175"/>
      <c r="M1383" s="175"/>
      <c r="N1383" s="175"/>
      <c r="O1383" s="175"/>
      <c r="P1383" s="175"/>
      <c r="Q1383" s="175"/>
      <c r="R1383" s="175"/>
      <c r="S1383" s="175"/>
      <c r="T1383" s="175"/>
      <c r="U1383" s="175"/>
      <c r="V1383" s="175"/>
      <c r="W1383" s="175"/>
      <c r="X1383" s="175"/>
      <c r="Y1383" s="175"/>
      <c r="Z1383" s="175"/>
      <c r="AA1383" s="175"/>
      <c r="AB1383" s="175"/>
      <c r="AC1383" s="175"/>
      <c r="AD1383" s="175"/>
      <c r="AE1383" s="175"/>
      <c r="AF1383" s="175"/>
      <c r="AG1383" s="175"/>
      <c r="AH1383" s="175"/>
      <c r="AI1383" s="175"/>
      <c r="AJ1383" s="175"/>
      <c r="AK1383" s="175"/>
      <c r="AL1383" s="175"/>
      <c r="AM1383" s="175"/>
      <c r="AN1383" s="175"/>
      <c r="AO1383" s="175"/>
      <c r="AP1383" s="175"/>
      <c r="AQ1383" s="175"/>
      <c r="AR1383" s="175"/>
    </row>
    <row r="1384" spans="1:44" ht="132.6" hidden="1" x14ac:dyDescent="0.3">
      <c r="A1384" s="175"/>
      <c r="B1384" s="186" t="s">
        <v>2999</v>
      </c>
      <c r="C1384" s="187"/>
      <c r="D1384" s="183">
        <v>257.7</v>
      </c>
      <c r="E1384" s="184">
        <v>257.7</v>
      </c>
      <c r="F1384" s="181" t="s">
        <v>2292</v>
      </c>
      <c r="G1384" s="185" t="s">
        <v>4636</v>
      </c>
      <c r="H1384" s="182"/>
      <c r="I1384" s="175"/>
      <c r="J1384" s="175"/>
      <c r="K1384" s="175"/>
      <c r="L1384" s="175"/>
      <c r="M1384" s="175"/>
      <c r="N1384" s="175"/>
      <c r="O1384" s="175"/>
      <c r="P1384" s="175"/>
      <c r="Q1384" s="175"/>
      <c r="R1384" s="175"/>
      <c r="S1384" s="175"/>
      <c r="T1384" s="175"/>
      <c r="U1384" s="175"/>
      <c r="V1384" s="175"/>
      <c r="W1384" s="175"/>
      <c r="X1384" s="175"/>
      <c r="Y1384" s="175"/>
      <c r="Z1384" s="175"/>
      <c r="AA1384" s="175"/>
      <c r="AB1384" s="175"/>
      <c r="AC1384" s="175"/>
      <c r="AD1384" s="175"/>
      <c r="AE1384" s="175"/>
      <c r="AF1384" s="175"/>
      <c r="AG1384" s="175"/>
      <c r="AH1384" s="175"/>
      <c r="AI1384" s="175"/>
      <c r="AJ1384" s="175"/>
      <c r="AK1384" s="175"/>
      <c r="AL1384" s="175"/>
      <c r="AM1384" s="175"/>
      <c r="AN1384" s="175"/>
      <c r="AO1384" s="175"/>
      <c r="AP1384" s="175"/>
      <c r="AQ1384" s="175"/>
      <c r="AR1384" s="175"/>
    </row>
    <row r="1385" spans="1:44" ht="122.4" x14ac:dyDescent="0.3">
      <c r="A1385" s="175"/>
      <c r="B1385" s="181" t="s">
        <v>2292</v>
      </c>
      <c r="C1385" s="182" t="s">
        <v>2293</v>
      </c>
      <c r="D1385" s="183">
        <v>219.04</v>
      </c>
      <c r="E1385" s="184">
        <v>219.04</v>
      </c>
      <c r="F1385" s="185" t="s">
        <v>4636</v>
      </c>
      <c r="G1385" s="186" t="s">
        <v>2941</v>
      </c>
      <c r="H1385" s="187"/>
      <c r="I1385" s="175"/>
      <c r="J1385" s="175"/>
      <c r="K1385" s="175"/>
      <c r="L1385" s="175"/>
      <c r="M1385" s="175"/>
      <c r="N1385" s="175"/>
      <c r="O1385" s="175"/>
      <c r="P1385" s="175"/>
      <c r="Q1385" s="175"/>
      <c r="R1385" s="175"/>
      <c r="S1385" s="175"/>
      <c r="T1385" s="175"/>
      <c r="U1385" s="175"/>
      <c r="V1385" s="175"/>
      <c r="W1385" s="175"/>
      <c r="X1385" s="175"/>
      <c r="Y1385" s="175"/>
      <c r="Z1385" s="175"/>
      <c r="AA1385" s="175"/>
      <c r="AB1385" s="175"/>
      <c r="AC1385" s="175"/>
      <c r="AD1385" s="175"/>
      <c r="AE1385" s="175"/>
      <c r="AF1385" s="175"/>
      <c r="AG1385" s="175"/>
      <c r="AH1385" s="175"/>
      <c r="AI1385" s="175"/>
      <c r="AJ1385" s="175"/>
      <c r="AK1385" s="175"/>
      <c r="AL1385" s="175"/>
      <c r="AM1385" s="175"/>
      <c r="AN1385" s="175"/>
      <c r="AO1385" s="175"/>
      <c r="AP1385" s="175"/>
      <c r="AQ1385" s="175"/>
      <c r="AR1385" s="175"/>
    </row>
    <row r="1386" spans="1:44" ht="122.4" hidden="1" x14ac:dyDescent="0.3">
      <c r="A1386" s="175"/>
      <c r="B1386" s="185" t="s">
        <v>4636</v>
      </c>
      <c r="C1386" s="182"/>
      <c r="D1386" s="183">
        <v>219.04</v>
      </c>
      <c r="E1386" s="184">
        <v>219.04</v>
      </c>
      <c r="F1386" s="186" t="s">
        <v>2941</v>
      </c>
      <c r="G1386" s="181" t="s">
        <v>2447</v>
      </c>
      <c r="H1386" s="182" t="s">
        <v>2448</v>
      </c>
      <c r="I1386" s="175"/>
      <c r="J1386" s="175"/>
      <c r="K1386" s="175"/>
      <c r="L1386" s="175"/>
      <c r="M1386" s="175"/>
      <c r="N1386" s="175"/>
      <c r="O1386" s="175"/>
      <c r="P1386" s="175"/>
      <c r="Q1386" s="175"/>
      <c r="R1386" s="175"/>
      <c r="S1386" s="175"/>
      <c r="T1386" s="175"/>
      <c r="U1386" s="175"/>
      <c r="V1386" s="175"/>
      <c r="W1386" s="175"/>
      <c r="X1386" s="175"/>
      <c r="Y1386" s="175"/>
      <c r="Z1386" s="175"/>
      <c r="AA1386" s="175"/>
      <c r="AB1386" s="175"/>
      <c r="AC1386" s="175"/>
      <c r="AD1386" s="175"/>
      <c r="AE1386" s="175"/>
      <c r="AF1386" s="175"/>
      <c r="AG1386" s="175"/>
      <c r="AH1386" s="175"/>
      <c r="AI1386" s="175"/>
      <c r="AJ1386" s="175"/>
      <c r="AK1386" s="175"/>
      <c r="AL1386" s="175"/>
      <c r="AM1386" s="175"/>
      <c r="AN1386" s="175"/>
      <c r="AO1386" s="175"/>
      <c r="AP1386" s="175"/>
      <c r="AQ1386" s="175"/>
      <c r="AR1386" s="175"/>
    </row>
    <row r="1387" spans="1:44" ht="122.4" hidden="1" x14ac:dyDescent="0.3">
      <c r="A1387" s="175"/>
      <c r="B1387" s="186" t="s">
        <v>2941</v>
      </c>
      <c r="C1387" s="187"/>
      <c r="D1387" s="183">
        <v>219.04</v>
      </c>
      <c r="E1387" s="184">
        <v>219.04</v>
      </c>
      <c r="F1387" s="181" t="s">
        <v>2447</v>
      </c>
      <c r="G1387" s="185" t="s">
        <v>4636</v>
      </c>
      <c r="H1387" s="182"/>
      <c r="I1387" s="175"/>
      <c r="J1387" s="175"/>
      <c r="K1387" s="175"/>
      <c r="L1387" s="175"/>
      <c r="M1387" s="175"/>
      <c r="N1387" s="175"/>
      <c r="O1387" s="175"/>
      <c r="P1387" s="175"/>
      <c r="Q1387" s="175"/>
      <c r="R1387" s="175"/>
      <c r="S1387" s="175"/>
      <c r="T1387" s="175"/>
      <c r="U1387" s="175"/>
      <c r="V1387" s="175"/>
      <c r="W1387" s="175"/>
      <c r="X1387" s="175"/>
      <c r="Y1387" s="175"/>
      <c r="Z1387" s="175"/>
      <c r="AA1387" s="175"/>
      <c r="AB1387" s="175"/>
      <c r="AC1387" s="175"/>
      <c r="AD1387" s="175"/>
      <c r="AE1387" s="175"/>
      <c r="AF1387" s="175"/>
      <c r="AG1387" s="175"/>
      <c r="AH1387" s="175"/>
      <c r="AI1387" s="175"/>
      <c r="AJ1387" s="175"/>
      <c r="AK1387" s="175"/>
      <c r="AL1387" s="175"/>
      <c r="AM1387" s="175"/>
      <c r="AN1387" s="175"/>
      <c r="AO1387" s="175"/>
      <c r="AP1387" s="175"/>
      <c r="AQ1387" s="175"/>
      <c r="AR1387" s="175"/>
    </row>
    <row r="1388" spans="1:44" ht="132.6" x14ac:dyDescent="0.3">
      <c r="A1388" s="175"/>
      <c r="B1388" s="181" t="s">
        <v>2447</v>
      </c>
      <c r="C1388" s="182" t="s">
        <v>2448</v>
      </c>
      <c r="D1388" s="183">
        <v>322.12</v>
      </c>
      <c r="E1388" s="184">
        <v>322.12</v>
      </c>
      <c r="F1388" s="185" t="s">
        <v>4636</v>
      </c>
      <c r="G1388" s="186" t="s">
        <v>3000</v>
      </c>
      <c r="H1388" s="187"/>
      <c r="I1388" s="175"/>
      <c r="J1388" s="175"/>
      <c r="K1388" s="175"/>
      <c r="L1388" s="175"/>
      <c r="M1388" s="175"/>
      <c r="N1388" s="175"/>
      <c r="O1388" s="175"/>
      <c r="P1388" s="175"/>
      <c r="Q1388" s="175"/>
      <c r="R1388" s="175"/>
      <c r="S1388" s="175"/>
      <c r="T1388" s="175"/>
      <c r="U1388" s="175"/>
      <c r="V1388" s="175"/>
      <c r="W1388" s="175"/>
      <c r="X1388" s="175"/>
      <c r="Y1388" s="175"/>
      <c r="Z1388" s="175"/>
      <c r="AA1388" s="175"/>
      <c r="AB1388" s="175"/>
      <c r="AC1388" s="175"/>
      <c r="AD1388" s="175"/>
      <c r="AE1388" s="175"/>
      <c r="AF1388" s="175"/>
      <c r="AG1388" s="175"/>
      <c r="AH1388" s="175"/>
      <c r="AI1388" s="175"/>
      <c r="AJ1388" s="175"/>
      <c r="AK1388" s="175"/>
      <c r="AL1388" s="175"/>
      <c r="AM1388" s="175"/>
      <c r="AN1388" s="175"/>
      <c r="AO1388" s="175"/>
      <c r="AP1388" s="175"/>
      <c r="AQ1388" s="175"/>
      <c r="AR1388" s="175"/>
    </row>
    <row r="1389" spans="1:44" ht="132.6" hidden="1" x14ac:dyDescent="0.3">
      <c r="A1389" s="175"/>
      <c r="B1389" s="185" t="s">
        <v>4636</v>
      </c>
      <c r="C1389" s="182"/>
      <c r="D1389" s="183">
        <v>322.12</v>
      </c>
      <c r="E1389" s="184">
        <v>322.12</v>
      </c>
      <c r="F1389" s="186" t="s">
        <v>3000</v>
      </c>
      <c r="G1389" s="181" t="s">
        <v>3991</v>
      </c>
      <c r="H1389" s="182" t="s">
        <v>846</v>
      </c>
      <c r="I1389" s="175"/>
      <c r="J1389" s="175"/>
      <c r="K1389" s="175"/>
      <c r="L1389" s="175"/>
      <c r="M1389" s="175"/>
      <c r="N1389" s="175"/>
      <c r="O1389" s="175"/>
      <c r="P1389" s="175"/>
      <c r="Q1389" s="175"/>
      <c r="R1389" s="175"/>
      <c r="S1389" s="175"/>
      <c r="T1389" s="175"/>
      <c r="U1389" s="175"/>
      <c r="V1389" s="175"/>
      <c r="W1389" s="175"/>
      <c r="X1389" s="175"/>
      <c r="Y1389" s="175"/>
      <c r="Z1389" s="175"/>
      <c r="AA1389" s="175"/>
      <c r="AB1389" s="175"/>
      <c r="AC1389" s="175"/>
      <c r="AD1389" s="175"/>
      <c r="AE1389" s="175"/>
      <c r="AF1389" s="175"/>
      <c r="AG1389" s="175"/>
      <c r="AH1389" s="175"/>
      <c r="AI1389" s="175"/>
      <c r="AJ1389" s="175"/>
      <c r="AK1389" s="175"/>
      <c r="AL1389" s="175"/>
      <c r="AM1389" s="175"/>
      <c r="AN1389" s="175"/>
      <c r="AO1389" s="175"/>
      <c r="AP1389" s="175"/>
      <c r="AQ1389" s="175"/>
      <c r="AR1389" s="175"/>
    </row>
    <row r="1390" spans="1:44" ht="132.6" hidden="1" x14ac:dyDescent="0.3">
      <c r="A1390" s="175"/>
      <c r="B1390" s="186" t="s">
        <v>3000</v>
      </c>
      <c r="C1390" s="187"/>
      <c r="D1390" s="183">
        <v>322.12</v>
      </c>
      <c r="E1390" s="184">
        <v>322.12</v>
      </c>
      <c r="F1390" s="181" t="s">
        <v>3991</v>
      </c>
      <c r="G1390" s="185" t="s">
        <v>4636</v>
      </c>
      <c r="H1390" s="182"/>
      <c r="I1390" s="175"/>
      <c r="J1390" s="175"/>
      <c r="K1390" s="175"/>
      <c r="L1390" s="175"/>
      <c r="M1390" s="175"/>
      <c r="N1390" s="175"/>
      <c r="O1390" s="175"/>
      <c r="P1390" s="175"/>
      <c r="Q1390" s="175"/>
      <c r="R1390" s="175"/>
      <c r="S1390" s="175"/>
      <c r="T1390" s="175"/>
      <c r="U1390" s="175"/>
      <c r="V1390" s="175"/>
      <c r="W1390" s="175"/>
      <c r="X1390" s="175"/>
      <c r="Y1390" s="175"/>
      <c r="Z1390" s="175"/>
      <c r="AA1390" s="175"/>
      <c r="AB1390" s="175"/>
      <c r="AC1390" s="175"/>
      <c r="AD1390" s="175"/>
      <c r="AE1390" s="175"/>
      <c r="AF1390" s="175"/>
      <c r="AG1390" s="175"/>
      <c r="AH1390" s="175"/>
      <c r="AI1390" s="175"/>
      <c r="AJ1390" s="175"/>
      <c r="AK1390" s="175"/>
      <c r="AL1390" s="175"/>
      <c r="AM1390" s="175"/>
      <c r="AN1390" s="175"/>
      <c r="AO1390" s="175"/>
      <c r="AP1390" s="175"/>
      <c r="AQ1390" s="175"/>
      <c r="AR1390" s="175"/>
    </row>
    <row r="1391" spans="1:44" ht="102" x14ac:dyDescent="0.3">
      <c r="A1391" s="175"/>
      <c r="B1391" s="181" t="s">
        <v>3991</v>
      </c>
      <c r="C1391" s="182" t="s">
        <v>846</v>
      </c>
      <c r="D1391" s="183">
        <v>313.52999999999997</v>
      </c>
      <c r="E1391" s="184">
        <v>313.52999999999997</v>
      </c>
      <c r="F1391" s="185" t="s">
        <v>4636</v>
      </c>
      <c r="G1391" s="186" t="s">
        <v>4615</v>
      </c>
      <c r="H1391" s="187"/>
      <c r="I1391" s="175"/>
      <c r="J1391" s="175"/>
      <c r="K1391" s="175"/>
      <c r="L1391" s="175"/>
      <c r="M1391" s="175"/>
      <c r="N1391" s="175"/>
      <c r="O1391" s="175"/>
      <c r="P1391" s="175"/>
      <c r="Q1391" s="175"/>
      <c r="R1391" s="175"/>
      <c r="S1391" s="175"/>
      <c r="T1391" s="175"/>
      <c r="U1391" s="175"/>
      <c r="V1391" s="175"/>
      <c r="W1391" s="175"/>
      <c r="X1391" s="175"/>
      <c r="Y1391" s="175"/>
      <c r="Z1391" s="175"/>
      <c r="AA1391" s="175"/>
      <c r="AB1391" s="175"/>
      <c r="AC1391" s="175"/>
      <c r="AD1391" s="175"/>
      <c r="AE1391" s="175"/>
      <c r="AF1391" s="175"/>
      <c r="AG1391" s="175"/>
      <c r="AH1391" s="175"/>
      <c r="AI1391" s="175"/>
      <c r="AJ1391" s="175"/>
      <c r="AK1391" s="175"/>
      <c r="AL1391" s="175"/>
      <c r="AM1391" s="175"/>
      <c r="AN1391" s="175"/>
      <c r="AO1391" s="175"/>
      <c r="AP1391" s="175"/>
      <c r="AQ1391" s="175"/>
      <c r="AR1391" s="175"/>
    </row>
    <row r="1392" spans="1:44" ht="102" hidden="1" x14ac:dyDescent="0.3">
      <c r="A1392" s="175"/>
      <c r="B1392" s="185" t="s">
        <v>4636</v>
      </c>
      <c r="C1392" s="182"/>
      <c r="D1392" s="183">
        <v>313.52999999999997</v>
      </c>
      <c r="E1392" s="184">
        <v>313.52999999999997</v>
      </c>
      <c r="F1392" s="186" t="s">
        <v>4615</v>
      </c>
      <c r="G1392" s="181" t="s">
        <v>760</v>
      </c>
      <c r="H1392" s="182" t="s">
        <v>761</v>
      </c>
      <c r="I1392" s="175"/>
      <c r="J1392" s="175"/>
      <c r="K1392" s="175"/>
      <c r="L1392" s="175"/>
      <c r="M1392" s="175"/>
      <c r="N1392" s="175"/>
      <c r="O1392" s="175"/>
      <c r="P1392" s="175"/>
      <c r="Q1392" s="175"/>
      <c r="R1392" s="175"/>
      <c r="S1392" s="175"/>
      <c r="T1392" s="175"/>
      <c r="U1392" s="175"/>
      <c r="V1392" s="175"/>
      <c r="W1392" s="175"/>
      <c r="X1392" s="175"/>
      <c r="Y1392" s="175"/>
      <c r="Z1392" s="175"/>
      <c r="AA1392" s="175"/>
      <c r="AB1392" s="175"/>
      <c r="AC1392" s="175"/>
      <c r="AD1392" s="175"/>
      <c r="AE1392" s="175"/>
      <c r="AF1392" s="175"/>
      <c r="AG1392" s="175"/>
      <c r="AH1392" s="175"/>
      <c r="AI1392" s="175"/>
      <c r="AJ1392" s="175"/>
      <c r="AK1392" s="175"/>
      <c r="AL1392" s="175"/>
      <c r="AM1392" s="175"/>
      <c r="AN1392" s="175"/>
      <c r="AO1392" s="175"/>
      <c r="AP1392" s="175"/>
      <c r="AQ1392" s="175"/>
      <c r="AR1392" s="175"/>
    </row>
    <row r="1393" spans="1:44" ht="102" hidden="1" x14ac:dyDescent="0.3">
      <c r="A1393" s="175"/>
      <c r="B1393" s="186" t="s">
        <v>4615</v>
      </c>
      <c r="C1393" s="187"/>
      <c r="D1393" s="183">
        <v>313.52999999999997</v>
      </c>
      <c r="E1393" s="184">
        <v>313.52999999999997</v>
      </c>
      <c r="F1393" s="181" t="s">
        <v>760</v>
      </c>
      <c r="G1393" s="185" t="s">
        <v>4636</v>
      </c>
      <c r="H1393" s="182"/>
      <c r="I1393" s="175"/>
      <c r="J1393" s="175"/>
      <c r="K1393" s="175"/>
      <c r="L1393" s="175"/>
      <c r="M1393" s="175"/>
      <c r="N1393" s="175"/>
      <c r="O1393" s="175"/>
      <c r="P1393" s="175"/>
      <c r="Q1393" s="175"/>
      <c r="R1393" s="175"/>
      <c r="S1393" s="175"/>
      <c r="T1393" s="175"/>
      <c r="U1393" s="175"/>
      <c r="V1393" s="175"/>
      <c r="W1393" s="175"/>
      <c r="X1393" s="175"/>
      <c r="Y1393" s="175"/>
      <c r="Z1393" s="175"/>
      <c r="AA1393" s="175"/>
      <c r="AB1393" s="175"/>
      <c r="AC1393" s="175"/>
      <c r="AD1393" s="175"/>
      <c r="AE1393" s="175"/>
      <c r="AF1393" s="175"/>
      <c r="AG1393" s="175"/>
      <c r="AH1393" s="175"/>
      <c r="AI1393" s="175"/>
      <c r="AJ1393" s="175"/>
      <c r="AK1393" s="175"/>
      <c r="AL1393" s="175"/>
      <c r="AM1393" s="175"/>
      <c r="AN1393" s="175"/>
      <c r="AO1393" s="175"/>
      <c r="AP1393" s="175"/>
      <c r="AQ1393" s="175"/>
      <c r="AR1393" s="175"/>
    </row>
    <row r="1394" spans="1:44" ht="102" x14ac:dyDescent="0.3">
      <c r="A1394" s="175"/>
      <c r="B1394" s="181" t="s">
        <v>760</v>
      </c>
      <c r="C1394" s="182" t="s">
        <v>761</v>
      </c>
      <c r="D1394" s="183">
        <v>150.32</v>
      </c>
      <c r="E1394" s="184">
        <v>150.32</v>
      </c>
      <c r="F1394" s="185" t="s">
        <v>4636</v>
      </c>
      <c r="G1394" s="186" t="s">
        <v>3002</v>
      </c>
      <c r="H1394" s="187"/>
      <c r="I1394" s="175"/>
      <c r="J1394" s="175"/>
      <c r="K1394" s="175"/>
      <c r="L1394" s="175"/>
      <c r="M1394" s="175"/>
      <c r="N1394" s="175"/>
      <c r="O1394" s="175"/>
      <c r="P1394" s="175"/>
      <c r="Q1394" s="175"/>
      <c r="R1394" s="175"/>
      <c r="S1394" s="175"/>
      <c r="T1394" s="175"/>
      <c r="U1394" s="175"/>
      <c r="V1394" s="175"/>
      <c r="W1394" s="175"/>
      <c r="X1394" s="175"/>
      <c r="Y1394" s="175"/>
      <c r="Z1394" s="175"/>
      <c r="AA1394" s="175"/>
      <c r="AB1394" s="175"/>
      <c r="AC1394" s="175"/>
      <c r="AD1394" s="175"/>
      <c r="AE1394" s="175"/>
      <c r="AF1394" s="175"/>
      <c r="AG1394" s="175"/>
      <c r="AH1394" s="175"/>
      <c r="AI1394" s="175"/>
      <c r="AJ1394" s="175"/>
      <c r="AK1394" s="175"/>
      <c r="AL1394" s="175"/>
      <c r="AM1394" s="175"/>
      <c r="AN1394" s="175"/>
      <c r="AO1394" s="175"/>
      <c r="AP1394" s="175"/>
      <c r="AQ1394" s="175"/>
      <c r="AR1394" s="175"/>
    </row>
    <row r="1395" spans="1:44" ht="102" hidden="1" x14ac:dyDescent="0.3">
      <c r="A1395" s="175"/>
      <c r="B1395" s="185" t="s">
        <v>4636</v>
      </c>
      <c r="C1395" s="182"/>
      <c r="D1395" s="183">
        <v>150.32</v>
      </c>
      <c r="E1395" s="184">
        <v>150.32</v>
      </c>
      <c r="F1395" s="186" t="s">
        <v>3002</v>
      </c>
      <c r="G1395" s="181" t="s">
        <v>739</v>
      </c>
      <c r="H1395" s="182" t="s">
        <v>740</v>
      </c>
      <c r="I1395" s="175"/>
      <c r="J1395" s="175"/>
      <c r="K1395" s="175"/>
      <c r="L1395" s="175"/>
      <c r="M1395" s="175"/>
      <c r="N1395" s="175"/>
      <c r="O1395" s="175"/>
      <c r="P1395" s="175"/>
      <c r="Q1395" s="175"/>
      <c r="R1395" s="175"/>
      <c r="S1395" s="175"/>
      <c r="T1395" s="175"/>
      <c r="U1395" s="175"/>
      <c r="V1395" s="175"/>
      <c r="W1395" s="175"/>
      <c r="X1395" s="175"/>
      <c r="Y1395" s="175"/>
      <c r="Z1395" s="175"/>
      <c r="AA1395" s="175"/>
      <c r="AB1395" s="175"/>
      <c r="AC1395" s="175"/>
      <c r="AD1395" s="175"/>
      <c r="AE1395" s="175"/>
      <c r="AF1395" s="175"/>
      <c r="AG1395" s="175"/>
      <c r="AH1395" s="175"/>
      <c r="AI1395" s="175"/>
      <c r="AJ1395" s="175"/>
      <c r="AK1395" s="175"/>
      <c r="AL1395" s="175"/>
      <c r="AM1395" s="175"/>
      <c r="AN1395" s="175"/>
      <c r="AO1395" s="175"/>
      <c r="AP1395" s="175"/>
      <c r="AQ1395" s="175"/>
      <c r="AR1395" s="175"/>
    </row>
    <row r="1396" spans="1:44" ht="102" hidden="1" x14ac:dyDescent="0.3">
      <c r="A1396" s="175"/>
      <c r="B1396" s="186" t="s">
        <v>3002</v>
      </c>
      <c r="C1396" s="187"/>
      <c r="D1396" s="183">
        <v>150.32</v>
      </c>
      <c r="E1396" s="184">
        <v>150.32</v>
      </c>
      <c r="F1396" s="181" t="s">
        <v>739</v>
      </c>
      <c r="G1396" s="185" t="s">
        <v>4636</v>
      </c>
      <c r="H1396" s="182"/>
      <c r="I1396" s="175"/>
      <c r="J1396" s="175"/>
      <c r="K1396" s="175"/>
      <c r="L1396" s="175"/>
      <c r="M1396" s="175"/>
      <c r="N1396" s="175"/>
      <c r="O1396" s="175"/>
      <c r="P1396" s="175"/>
      <c r="Q1396" s="175"/>
      <c r="R1396" s="175"/>
      <c r="S1396" s="175"/>
      <c r="T1396" s="175"/>
      <c r="U1396" s="175"/>
      <c r="V1396" s="175"/>
      <c r="W1396" s="175"/>
      <c r="X1396" s="175"/>
      <c r="Y1396" s="175"/>
      <c r="Z1396" s="175"/>
      <c r="AA1396" s="175"/>
      <c r="AB1396" s="175"/>
      <c r="AC1396" s="175"/>
      <c r="AD1396" s="175"/>
      <c r="AE1396" s="175"/>
      <c r="AF1396" s="175"/>
      <c r="AG1396" s="175"/>
      <c r="AH1396" s="175"/>
      <c r="AI1396" s="175"/>
      <c r="AJ1396" s="175"/>
      <c r="AK1396" s="175"/>
      <c r="AL1396" s="175"/>
      <c r="AM1396" s="175"/>
      <c r="AN1396" s="175"/>
      <c r="AO1396" s="175"/>
      <c r="AP1396" s="175"/>
      <c r="AQ1396" s="175"/>
      <c r="AR1396" s="175"/>
    </row>
    <row r="1397" spans="1:44" ht="102" x14ac:dyDescent="0.3">
      <c r="A1397" s="175"/>
      <c r="B1397" s="181" t="s">
        <v>739</v>
      </c>
      <c r="C1397" s="182" t="s">
        <v>740</v>
      </c>
      <c r="D1397" s="183">
        <v>146.03</v>
      </c>
      <c r="E1397" s="184">
        <v>146.03</v>
      </c>
      <c r="F1397" s="185" t="s">
        <v>4636</v>
      </c>
      <c r="G1397" s="186" t="s">
        <v>3003</v>
      </c>
      <c r="H1397" s="187"/>
      <c r="I1397" s="175"/>
      <c r="J1397" s="175"/>
      <c r="K1397" s="175"/>
      <c r="L1397" s="175"/>
      <c r="M1397" s="175"/>
      <c r="N1397" s="175"/>
      <c r="O1397" s="175"/>
      <c r="P1397" s="175"/>
      <c r="Q1397" s="175"/>
      <c r="R1397" s="175"/>
      <c r="S1397" s="175"/>
      <c r="T1397" s="175"/>
      <c r="U1397" s="175"/>
      <c r="V1397" s="175"/>
      <c r="W1397" s="175"/>
      <c r="X1397" s="175"/>
      <c r="Y1397" s="175"/>
      <c r="Z1397" s="175"/>
      <c r="AA1397" s="175"/>
      <c r="AB1397" s="175"/>
      <c r="AC1397" s="175"/>
      <c r="AD1397" s="175"/>
      <c r="AE1397" s="175"/>
      <c r="AF1397" s="175"/>
      <c r="AG1397" s="175"/>
      <c r="AH1397" s="175"/>
      <c r="AI1397" s="175"/>
      <c r="AJ1397" s="175"/>
      <c r="AK1397" s="175"/>
      <c r="AL1397" s="175"/>
      <c r="AM1397" s="175"/>
      <c r="AN1397" s="175"/>
      <c r="AO1397" s="175"/>
      <c r="AP1397" s="175"/>
      <c r="AQ1397" s="175"/>
      <c r="AR1397" s="175"/>
    </row>
    <row r="1398" spans="1:44" ht="102" hidden="1" x14ac:dyDescent="0.3">
      <c r="A1398" s="175"/>
      <c r="B1398" s="185" t="s">
        <v>4636</v>
      </c>
      <c r="C1398" s="182"/>
      <c r="D1398" s="183">
        <v>146.03</v>
      </c>
      <c r="E1398" s="184">
        <v>146.03</v>
      </c>
      <c r="F1398" s="186" t="s">
        <v>3003</v>
      </c>
      <c r="G1398" s="181" t="s">
        <v>3992</v>
      </c>
      <c r="H1398" s="182" t="s">
        <v>791</v>
      </c>
      <c r="I1398" s="175"/>
      <c r="J1398" s="175"/>
      <c r="K1398" s="175"/>
      <c r="L1398" s="175"/>
      <c r="M1398" s="175"/>
      <c r="N1398" s="175"/>
      <c r="O1398" s="175"/>
      <c r="P1398" s="175"/>
      <c r="Q1398" s="175"/>
      <c r="R1398" s="175"/>
      <c r="S1398" s="175"/>
      <c r="T1398" s="175"/>
      <c r="U1398" s="175"/>
      <c r="V1398" s="175"/>
      <c r="W1398" s="175"/>
      <c r="X1398" s="175"/>
      <c r="Y1398" s="175"/>
      <c r="Z1398" s="175"/>
      <c r="AA1398" s="175"/>
      <c r="AB1398" s="175"/>
      <c r="AC1398" s="175"/>
      <c r="AD1398" s="175"/>
      <c r="AE1398" s="175"/>
      <c r="AF1398" s="175"/>
      <c r="AG1398" s="175"/>
      <c r="AH1398" s="175"/>
      <c r="AI1398" s="175"/>
      <c r="AJ1398" s="175"/>
      <c r="AK1398" s="175"/>
      <c r="AL1398" s="175"/>
      <c r="AM1398" s="175"/>
      <c r="AN1398" s="175"/>
      <c r="AO1398" s="175"/>
      <c r="AP1398" s="175"/>
      <c r="AQ1398" s="175"/>
      <c r="AR1398" s="175"/>
    </row>
    <row r="1399" spans="1:44" ht="102" hidden="1" x14ac:dyDescent="0.3">
      <c r="A1399" s="175"/>
      <c r="B1399" s="186" t="s">
        <v>3003</v>
      </c>
      <c r="C1399" s="187"/>
      <c r="D1399" s="183">
        <v>146.03</v>
      </c>
      <c r="E1399" s="184">
        <v>146.03</v>
      </c>
      <c r="F1399" s="181" t="s">
        <v>3992</v>
      </c>
      <c r="G1399" s="185" t="s">
        <v>4636</v>
      </c>
      <c r="H1399" s="182"/>
      <c r="I1399" s="175"/>
      <c r="J1399" s="175"/>
      <c r="K1399" s="175"/>
      <c r="L1399" s="175"/>
      <c r="M1399" s="175"/>
      <c r="N1399" s="175"/>
      <c r="O1399" s="175"/>
      <c r="P1399" s="175"/>
      <c r="Q1399" s="175"/>
      <c r="R1399" s="175"/>
      <c r="S1399" s="175"/>
      <c r="T1399" s="175"/>
      <c r="U1399" s="175"/>
      <c r="V1399" s="175"/>
      <c r="W1399" s="175"/>
      <c r="X1399" s="175"/>
      <c r="Y1399" s="175"/>
      <c r="Z1399" s="175"/>
      <c r="AA1399" s="175"/>
      <c r="AB1399" s="175"/>
      <c r="AC1399" s="175"/>
      <c r="AD1399" s="175"/>
      <c r="AE1399" s="175"/>
      <c r="AF1399" s="175"/>
      <c r="AG1399" s="175"/>
      <c r="AH1399" s="175"/>
      <c r="AI1399" s="175"/>
      <c r="AJ1399" s="175"/>
      <c r="AK1399" s="175"/>
      <c r="AL1399" s="175"/>
      <c r="AM1399" s="175"/>
      <c r="AN1399" s="175"/>
      <c r="AO1399" s="175"/>
      <c r="AP1399" s="175"/>
      <c r="AQ1399" s="175"/>
      <c r="AR1399" s="175"/>
    </row>
    <row r="1400" spans="1:44" ht="102" x14ac:dyDescent="0.3">
      <c r="A1400" s="175"/>
      <c r="B1400" s="181" t="s">
        <v>3992</v>
      </c>
      <c r="C1400" s="182" t="s">
        <v>791</v>
      </c>
      <c r="D1400" s="183">
        <v>154.62</v>
      </c>
      <c r="E1400" s="184">
        <v>154.62</v>
      </c>
      <c r="F1400" s="185" t="s">
        <v>4636</v>
      </c>
      <c r="G1400" s="186" t="s">
        <v>4536</v>
      </c>
      <c r="H1400" s="187"/>
      <c r="I1400" s="175"/>
      <c r="J1400" s="175"/>
      <c r="K1400" s="175"/>
      <c r="L1400" s="175"/>
      <c r="M1400" s="175"/>
      <c r="N1400" s="175"/>
      <c r="O1400" s="175"/>
      <c r="P1400" s="175"/>
      <c r="Q1400" s="175"/>
      <c r="R1400" s="175"/>
      <c r="S1400" s="175"/>
      <c r="T1400" s="175"/>
      <c r="U1400" s="175"/>
      <c r="V1400" s="175"/>
      <c r="W1400" s="175"/>
      <c r="X1400" s="175"/>
      <c r="Y1400" s="175"/>
      <c r="Z1400" s="175"/>
      <c r="AA1400" s="175"/>
      <c r="AB1400" s="175"/>
      <c r="AC1400" s="175"/>
      <c r="AD1400" s="175"/>
      <c r="AE1400" s="175"/>
      <c r="AF1400" s="175"/>
      <c r="AG1400" s="175"/>
      <c r="AH1400" s="175"/>
      <c r="AI1400" s="175"/>
      <c r="AJ1400" s="175"/>
      <c r="AK1400" s="175"/>
      <c r="AL1400" s="175"/>
      <c r="AM1400" s="175"/>
      <c r="AN1400" s="175"/>
      <c r="AO1400" s="175"/>
      <c r="AP1400" s="175"/>
      <c r="AQ1400" s="175"/>
      <c r="AR1400" s="175"/>
    </row>
    <row r="1401" spans="1:44" ht="102" hidden="1" x14ac:dyDescent="0.3">
      <c r="A1401" s="175"/>
      <c r="B1401" s="185" t="s">
        <v>4636</v>
      </c>
      <c r="C1401" s="182"/>
      <c r="D1401" s="183">
        <v>154.62</v>
      </c>
      <c r="E1401" s="184">
        <v>154.62</v>
      </c>
      <c r="F1401" s="186" t="s">
        <v>4536</v>
      </c>
      <c r="G1401" s="181" t="s">
        <v>2171</v>
      </c>
      <c r="H1401" s="182" t="s">
        <v>2172</v>
      </c>
      <c r="I1401" s="175"/>
      <c r="J1401" s="175"/>
      <c r="K1401" s="175"/>
      <c r="L1401" s="175"/>
      <c r="M1401" s="175"/>
      <c r="N1401" s="175"/>
      <c r="O1401" s="175"/>
      <c r="P1401" s="175"/>
      <c r="Q1401" s="175"/>
      <c r="R1401" s="175"/>
      <c r="S1401" s="175"/>
      <c r="T1401" s="175"/>
      <c r="U1401" s="175"/>
      <c r="V1401" s="175"/>
      <c r="W1401" s="175"/>
      <c r="X1401" s="175"/>
      <c r="Y1401" s="175"/>
      <c r="Z1401" s="175"/>
      <c r="AA1401" s="175"/>
      <c r="AB1401" s="175"/>
      <c r="AC1401" s="175"/>
      <c r="AD1401" s="175"/>
      <c r="AE1401" s="175"/>
      <c r="AF1401" s="175"/>
      <c r="AG1401" s="175"/>
      <c r="AH1401" s="175"/>
      <c r="AI1401" s="175"/>
      <c r="AJ1401" s="175"/>
      <c r="AK1401" s="175"/>
      <c r="AL1401" s="175"/>
      <c r="AM1401" s="175"/>
      <c r="AN1401" s="175"/>
      <c r="AO1401" s="175"/>
      <c r="AP1401" s="175"/>
      <c r="AQ1401" s="175"/>
      <c r="AR1401" s="175"/>
    </row>
    <row r="1402" spans="1:44" ht="102" hidden="1" x14ac:dyDescent="0.3">
      <c r="A1402" s="175"/>
      <c r="B1402" s="186" t="s">
        <v>4536</v>
      </c>
      <c r="C1402" s="187"/>
      <c r="D1402" s="183">
        <v>154.62</v>
      </c>
      <c r="E1402" s="184">
        <v>154.62</v>
      </c>
      <c r="F1402" s="181" t="s">
        <v>2171</v>
      </c>
      <c r="G1402" s="185" t="s">
        <v>4636</v>
      </c>
      <c r="H1402" s="182"/>
      <c r="I1402" s="175"/>
      <c r="J1402" s="175"/>
      <c r="K1402" s="175"/>
      <c r="L1402" s="175"/>
      <c r="M1402" s="175"/>
      <c r="N1402" s="175"/>
      <c r="O1402" s="175"/>
      <c r="P1402" s="175"/>
      <c r="Q1402" s="175"/>
      <c r="R1402" s="175"/>
      <c r="S1402" s="175"/>
      <c r="T1402" s="175"/>
      <c r="U1402" s="175"/>
      <c r="V1402" s="175"/>
      <c r="W1402" s="175"/>
      <c r="X1402" s="175"/>
      <c r="Y1402" s="175"/>
      <c r="Z1402" s="175"/>
      <c r="AA1402" s="175"/>
      <c r="AB1402" s="175"/>
      <c r="AC1402" s="175"/>
      <c r="AD1402" s="175"/>
      <c r="AE1402" s="175"/>
      <c r="AF1402" s="175"/>
      <c r="AG1402" s="175"/>
      <c r="AH1402" s="175"/>
      <c r="AI1402" s="175"/>
      <c r="AJ1402" s="175"/>
      <c r="AK1402" s="175"/>
      <c r="AL1402" s="175"/>
      <c r="AM1402" s="175"/>
      <c r="AN1402" s="175"/>
      <c r="AO1402" s="175"/>
      <c r="AP1402" s="175"/>
      <c r="AQ1402" s="175"/>
      <c r="AR1402" s="175"/>
    </row>
    <row r="1403" spans="1:44" ht="102" x14ac:dyDescent="0.3">
      <c r="A1403" s="175"/>
      <c r="B1403" s="181" t="s">
        <v>2171</v>
      </c>
      <c r="C1403" s="182" t="s">
        <v>2172</v>
      </c>
      <c r="D1403" s="183">
        <v>223.34</v>
      </c>
      <c r="E1403" s="184">
        <v>223.34</v>
      </c>
      <c r="F1403" s="185" t="s">
        <v>4636</v>
      </c>
      <c r="G1403" s="186" t="s">
        <v>3005</v>
      </c>
      <c r="H1403" s="187"/>
      <c r="I1403" s="175"/>
      <c r="J1403" s="175"/>
      <c r="K1403" s="175"/>
      <c r="L1403" s="175"/>
      <c r="M1403" s="175"/>
      <c r="N1403" s="175"/>
      <c r="O1403" s="175"/>
      <c r="P1403" s="175"/>
      <c r="Q1403" s="175"/>
      <c r="R1403" s="175"/>
      <c r="S1403" s="175"/>
      <c r="T1403" s="175"/>
      <c r="U1403" s="175"/>
      <c r="V1403" s="175"/>
      <c r="W1403" s="175"/>
      <c r="X1403" s="175"/>
      <c r="Y1403" s="175"/>
      <c r="Z1403" s="175"/>
      <c r="AA1403" s="175"/>
      <c r="AB1403" s="175"/>
      <c r="AC1403" s="175"/>
      <c r="AD1403" s="175"/>
      <c r="AE1403" s="175"/>
      <c r="AF1403" s="175"/>
      <c r="AG1403" s="175"/>
      <c r="AH1403" s="175"/>
      <c r="AI1403" s="175"/>
      <c r="AJ1403" s="175"/>
      <c r="AK1403" s="175"/>
      <c r="AL1403" s="175"/>
      <c r="AM1403" s="175"/>
      <c r="AN1403" s="175"/>
      <c r="AO1403" s="175"/>
      <c r="AP1403" s="175"/>
      <c r="AQ1403" s="175"/>
      <c r="AR1403" s="175"/>
    </row>
    <row r="1404" spans="1:44" ht="102" hidden="1" x14ac:dyDescent="0.3">
      <c r="A1404" s="175"/>
      <c r="B1404" s="185" t="s">
        <v>4636</v>
      </c>
      <c r="C1404" s="182"/>
      <c r="D1404" s="183">
        <v>223.34</v>
      </c>
      <c r="E1404" s="184">
        <v>223.34</v>
      </c>
      <c r="F1404" s="186" t="s">
        <v>3005</v>
      </c>
      <c r="G1404" s="181" t="s">
        <v>2092</v>
      </c>
      <c r="H1404" s="182" t="s">
        <v>2093</v>
      </c>
      <c r="I1404" s="175"/>
      <c r="J1404" s="175"/>
      <c r="K1404" s="175"/>
      <c r="L1404" s="175"/>
      <c r="M1404" s="175"/>
      <c r="N1404" s="175"/>
      <c r="O1404" s="175"/>
      <c r="P1404" s="175"/>
      <c r="Q1404" s="175"/>
      <c r="R1404" s="175"/>
      <c r="S1404" s="175"/>
      <c r="T1404" s="175"/>
      <c r="U1404" s="175"/>
      <c r="V1404" s="175"/>
      <c r="W1404" s="175"/>
      <c r="X1404" s="175"/>
      <c r="Y1404" s="175"/>
      <c r="Z1404" s="175"/>
      <c r="AA1404" s="175"/>
      <c r="AB1404" s="175"/>
      <c r="AC1404" s="175"/>
      <c r="AD1404" s="175"/>
      <c r="AE1404" s="175"/>
      <c r="AF1404" s="175"/>
      <c r="AG1404" s="175"/>
      <c r="AH1404" s="175"/>
      <c r="AI1404" s="175"/>
      <c r="AJ1404" s="175"/>
      <c r="AK1404" s="175"/>
      <c r="AL1404" s="175"/>
      <c r="AM1404" s="175"/>
      <c r="AN1404" s="175"/>
      <c r="AO1404" s="175"/>
      <c r="AP1404" s="175"/>
      <c r="AQ1404" s="175"/>
      <c r="AR1404" s="175"/>
    </row>
    <row r="1405" spans="1:44" ht="102" hidden="1" x14ac:dyDescent="0.3">
      <c r="A1405" s="175"/>
      <c r="B1405" s="186" t="s">
        <v>3005</v>
      </c>
      <c r="C1405" s="187"/>
      <c r="D1405" s="183">
        <v>223.34</v>
      </c>
      <c r="E1405" s="184">
        <v>223.34</v>
      </c>
      <c r="F1405" s="181" t="s">
        <v>2092</v>
      </c>
      <c r="G1405" s="185" t="s">
        <v>4636</v>
      </c>
      <c r="H1405" s="182"/>
      <c r="I1405" s="175"/>
      <c r="J1405" s="175"/>
      <c r="K1405" s="175"/>
      <c r="L1405" s="175"/>
      <c r="M1405" s="175"/>
      <c r="N1405" s="175"/>
      <c r="O1405" s="175"/>
      <c r="P1405" s="175"/>
      <c r="Q1405" s="175"/>
      <c r="R1405" s="175"/>
      <c r="S1405" s="175"/>
      <c r="T1405" s="175"/>
      <c r="U1405" s="175"/>
      <c r="V1405" s="175"/>
      <c r="W1405" s="175"/>
      <c r="X1405" s="175"/>
      <c r="Y1405" s="175"/>
      <c r="Z1405" s="175"/>
      <c r="AA1405" s="175"/>
      <c r="AB1405" s="175"/>
      <c r="AC1405" s="175"/>
      <c r="AD1405" s="175"/>
      <c r="AE1405" s="175"/>
      <c r="AF1405" s="175"/>
      <c r="AG1405" s="175"/>
      <c r="AH1405" s="175"/>
      <c r="AI1405" s="175"/>
      <c r="AJ1405" s="175"/>
      <c r="AK1405" s="175"/>
      <c r="AL1405" s="175"/>
      <c r="AM1405" s="175"/>
      <c r="AN1405" s="175"/>
      <c r="AO1405" s="175"/>
      <c r="AP1405" s="175"/>
      <c r="AQ1405" s="175"/>
      <c r="AR1405" s="175"/>
    </row>
    <row r="1406" spans="1:44" ht="102" x14ac:dyDescent="0.3">
      <c r="A1406" s="175"/>
      <c r="B1406" s="181" t="s">
        <v>2092</v>
      </c>
      <c r="C1406" s="182" t="s">
        <v>2093</v>
      </c>
      <c r="D1406" s="183">
        <v>150.32</v>
      </c>
      <c r="E1406" s="184">
        <v>150.32</v>
      </c>
      <c r="F1406" s="185" t="s">
        <v>4636</v>
      </c>
      <c r="G1406" s="186" t="s">
        <v>3006</v>
      </c>
      <c r="H1406" s="187"/>
      <c r="I1406" s="175"/>
      <c r="J1406" s="175"/>
      <c r="K1406" s="175"/>
      <c r="L1406" s="175"/>
      <c r="M1406" s="175"/>
      <c r="N1406" s="175"/>
      <c r="O1406" s="175"/>
      <c r="P1406" s="175"/>
      <c r="Q1406" s="175"/>
      <c r="R1406" s="175"/>
      <c r="S1406" s="175"/>
      <c r="T1406" s="175"/>
      <c r="U1406" s="175"/>
      <c r="V1406" s="175"/>
      <c r="W1406" s="175"/>
      <c r="X1406" s="175"/>
      <c r="Y1406" s="175"/>
      <c r="Z1406" s="175"/>
      <c r="AA1406" s="175"/>
      <c r="AB1406" s="175"/>
      <c r="AC1406" s="175"/>
      <c r="AD1406" s="175"/>
      <c r="AE1406" s="175"/>
      <c r="AF1406" s="175"/>
      <c r="AG1406" s="175"/>
      <c r="AH1406" s="175"/>
      <c r="AI1406" s="175"/>
      <c r="AJ1406" s="175"/>
      <c r="AK1406" s="175"/>
      <c r="AL1406" s="175"/>
      <c r="AM1406" s="175"/>
      <c r="AN1406" s="175"/>
      <c r="AO1406" s="175"/>
      <c r="AP1406" s="175"/>
      <c r="AQ1406" s="175"/>
      <c r="AR1406" s="175"/>
    </row>
    <row r="1407" spans="1:44" ht="102" hidden="1" x14ac:dyDescent="0.3">
      <c r="A1407" s="175"/>
      <c r="B1407" s="185" t="s">
        <v>4636</v>
      </c>
      <c r="C1407" s="182"/>
      <c r="D1407" s="183">
        <v>150.32</v>
      </c>
      <c r="E1407" s="184">
        <v>150.32</v>
      </c>
      <c r="F1407" s="186" t="s">
        <v>3006</v>
      </c>
      <c r="G1407" s="181" t="s">
        <v>2044</v>
      </c>
      <c r="H1407" s="182" t="s">
        <v>2045</v>
      </c>
      <c r="I1407" s="175"/>
      <c r="J1407" s="175"/>
      <c r="K1407" s="175"/>
      <c r="L1407" s="175"/>
      <c r="M1407" s="175"/>
      <c r="N1407" s="175"/>
      <c r="O1407" s="175"/>
      <c r="P1407" s="175"/>
      <c r="Q1407" s="175"/>
      <c r="R1407" s="175"/>
      <c r="S1407" s="175"/>
      <c r="T1407" s="175"/>
      <c r="U1407" s="175"/>
      <c r="V1407" s="175"/>
      <c r="W1407" s="175"/>
      <c r="X1407" s="175"/>
      <c r="Y1407" s="175"/>
      <c r="Z1407" s="175"/>
      <c r="AA1407" s="175"/>
      <c r="AB1407" s="175"/>
      <c r="AC1407" s="175"/>
      <c r="AD1407" s="175"/>
      <c r="AE1407" s="175"/>
      <c r="AF1407" s="175"/>
      <c r="AG1407" s="175"/>
      <c r="AH1407" s="175"/>
      <c r="AI1407" s="175"/>
      <c r="AJ1407" s="175"/>
      <c r="AK1407" s="175"/>
      <c r="AL1407" s="175"/>
      <c r="AM1407" s="175"/>
      <c r="AN1407" s="175"/>
      <c r="AO1407" s="175"/>
      <c r="AP1407" s="175"/>
      <c r="AQ1407" s="175"/>
      <c r="AR1407" s="175"/>
    </row>
    <row r="1408" spans="1:44" ht="102" hidden="1" x14ac:dyDescent="0.3">
      <c r="A1408" s="175"/>
      <c r="B1408" s="186" t="s">
        <v>3006</v>
      </c>
      <c r="C1408" s="187"/>
      <c r="D1408" s="183">
        <v>150.32</v>
      </c>
      <c r="E1408" s="184">
        <v>150.32</v>
      </c>
      <c r="F1408" s="181" t="s">
        <v>2044</v>
      </c>
      <c r="G1408" s="185" t="s">
        <v>4636</v>
      </c>
      <c r="H1408" s="182"/>
      <c r="I1408" s="175"/>
      <c r="J1408" s="175"/>
      <c r="K1408" s="175"/>
      <c r="L1408" s="175"/>
      <c r="M1408" s="175"/>
      <c r="N1408" s="175"/>
      <c r="O1408" s="175"/>
      <c r="P1408" s="175"/>
      <c r="Q1408" s="175"/>
      <c r="R1408" s="175"/>
      <c r="S1408" s="175"/>
      <c r="T1408" s="175"/>
      <c r="U1408" s="175"/>
      <c r="V1408" s="175"/>
      <c r="W1408" s="175"/>
      <c r="X1408" s="175"/>
      <c r="Y1408" s="175"/>
      <c r="Z1408" s="175"/>
      <c r="AA1408" s="175"/>
      <c r="AB1408" s="175"/>
      <c r="AC1408" s="175"/>
      <c r="AD1408" s="175"/>
      <c r="AE1408" s="175"/>
      <c r="AF1408" s="175"/>
      <c r="AG1408" s="175"/>
      <c r="AH1408" s="175"/>
      <c r="AI1408" s="175"/>
      <c r="AJ1408" s="175"/>
      <c r="AK1408" s="175"/>
      <c r="AL1408" s="175"/>
      <c r="AM1408" s="175"/>
      <c r="AN1408" s="175"/>
      <c r="AO1408" s="175"/>
      <c r="AP1408" s="175"/>
      <c r="AQ1408" s="175"/>
      <c r="AR1408" s="175"/>
    </row>
    <row r="1409" spans="1:44" ht="102" x14ac:dyDescent="0.3">
      <c r="A1409" s="175"/>
      <c r="B1409" s="181" t="s">
        <v>2044</v>
      </c>
      <c r="C1409" s="182" t="s">
        <v>2045</v>
      </c>
      <c r="D1409" s="183">
        <v>158.91</v>
      </c>
      <c r="E1409" s="184">
        <v>158.91</v>
      </c>
      <c r="F1409" s="185" t="s">
        <v>4636</v>
      </c>
      <c r="G1409" s="186" t="s">
        <v>3007</v>
      </c>
      <c r="H1409" s="187"/>
      <c r="I1409" s="175"/>
      <c r="J1409" s="175"/>
      <c r="K1409" s="175"/>
      <c r="L1409" s="175"/>
      <c r="M1409" s="175"/>
      <c r="N1409" s="175"/>
      <c r="O1409" s="175"/>
      <c r="P1409" s="175"/>
      <c r="Q1409" s="175"/>
      <c r="R1409" s="175"/>
      <c r="S1409" s="175"/>
      <c r="T1409" s="175"/>
      <c r="U1409" s="175"/>
      <c r="V1409" s="175"/>
      <c r="W1409" s="175"/>
      <c r="X1409" s="175"/>
      <c r="Y1409" s="175"/>
      <c r="Z1409" s="175"/>
      <c r="AA1409" s="175"/>
      <c r="AB1409" s="175"/>
      <c r="AC1409" s="175"/>
      <c r="AD1409" s="175"/>
      <c r="AE1409" s="175"/>
      <c r="AF1409" s="175"/>
      <c r="AG1409" s="175"/>
      <c r="AH1409" s="175"/>
      <c r="AI1409" s="175"/>
      <c r="AJ1409" s="175"/>
      <c r="AK1409" s="175"/>
      <c r="AL1409" s="175"/>
      <c r="AM1409" s="175"/>
      <c r="AN1409" s="175"/>
      <c r="AO1409" s="175"/>
      <c r="AP1409" s="175"/>
      <c r="AQ1409" s="175"/>
      <c r="AR1409" s="175"/>
    </row>
    <row r="1410" spans="1:44" ht="102" hidden="1" x14ac:dyDescent="0.3">
      <c r="A1410" s="175"/>
      <c r="B1410" s="185" t="s">
        <v>4636</v>
      </c>
      <c r="C1410" s="182"/>
      <c r="D1410" s="183">
        <v>158.91</v>
      </c>
      <c r="E1410" s="184">
        <v>158.91</v>
      </c>
      <c r="F1410" s="186" t="s">
        <v>3007</v>
      </c>
      <c r="G1410" s="181" t="s">
        <v>906</v>
      </c>
      <c r="H1410" s="182" t="s">
        <v>907</v>
      </c>
      <c r="I1410" s="175"/>
      <c r="J1410" s="175"/>
      <c r="K1410" s="175"/>
      <c r="L1410" s="175"/>
      <c r="M1410" s="175"/>
      <c r="N1410" s="175"/>
      <c r="O1410" s="175"/>
      <c r="P1410" s="175"/>
      <c r="Q1410" s="175"/>
      <c r="R1410" s="175"/>
      <c r="S1410" s="175"/>
      <c r="T1410" s="175"/>
      <c r="U1410" s="175"/>
      <c r="V1410" s="175"/>
      <c r="W1410" s="175"/>
      <c r="X1410" s="175"/>
      <c r="Y1410" s="175"/>
      <c r="Z1410" s="175"/>
      <c r="AA1410" s="175"/>
      <c r="AB1410" s="175"/>
      <c r="AC1410" s="175"/>
      <c r="AD1410" s="175"/>
      <c r="AE1410" s="175"/>
      <c r="AF1410" s="175"/>
      <c r="AG1410" s="175"/>
      <c r="AH1410" s="175"/>
      <c r="AI1410" s="175"/>
      <c r="AJ1410" s="175"/>
      <c r="AK1410" s="175"/>
      <c r="AL1410" s="175"/>
      <c r="AM1410" s="175"/>
      <c r="AN1410" s="175"/>
      <c r="AO1410" s="175"/>
      <c r="AP1410" s="175"/>
      <c r="AQ1410" s="175"/>
      <c r="AR1410" s="175"/>
    </row>
    <row r="1411" spans="1:44" ht="102" hidden="1" x14ac:dyDescent="0.3">
      <c r="A1411" s="175"/>
      <c r="B1411" s="186" t="s">
        <v>3007</v>
      </c>
      <c r="C1411" s="187"/>
      <c r="D1411" s="183">
        <v>158.91</v>
      </c>
      <c r="E1411" s="184">
        <v>158.91</v>
      </c>
      <c r="F1411" s="181" t="s">
        <v>906</v>
      </c>
      <c r="G1411" s="185" t="s">
        <v>4636</v>
      </c>
      <c r="H1411" s="182"/>
      <c r="I1411" s="175"/>
      <c r="J1411" s="175"/>
      <c r="K1411" s="175"/>
      <c r="L1411" s="175"/>
      <c r="M1411" s="175"/>
      <c r="N1411" s="175"/>
      <c r="O1411" s="175"/>
      <c r="P1411" s="175"/>
      <c r="Q1411" s="175"/>
      <c r="R1411" s="175"/>
      <c r="S1411" s="175"/>
      <c r="T1411" s="175"/>
      <c r="U1411" s="175"/>
      <c r="V1411" s="175"/>
      <c r="W1411" s="175"/>
      <c r="X1411" s="175"/>
      <c r="Y1411" s="175"/>
      <c r="Z1411" s="175"/>
      <c r="AA1411" s="175"/>
      <c r="AB1411" s="175"/>
      <c r="AC1411" s="175"/>
      <c r="AD1411" s="175"/>
      <c r="AE1411" s="175"/>
      <c r="AF1411" s="175"/>
      <c r="AG1411" s="175"/>
      <c r="AH1411" s="175"/>
      <c r="AI1411" s="175"/>
      <c r="AJ1411" s="175"/>
      <c r="AK1411" s="175"/>
      <c r="AL1411" s="175"/>
      <c r="AM1411" s="175"/>
      <c r="AN1411" s="175"/>
      <c r="AO1411" s="175"/>
      <c r="AP1411" s="175"/>
      <c r="AQ1411" s="175"/>
      <c r="AR1411" s="175"/>
    </row>
    <row r="1412" spans="1:44" ht="112.2" x14ac:dyDescent="0.3">
      <c r="A1412" s="175"/>
      <c r="B1412" s="181" t="s">
        <v>906</v>
      </c>
      <c r="C1412" s="182" t="s">
        <v>907</v>
      </c>
      <c r="D1412" s="183">
        <v>455.27</v>
      </c>
      <c r="E1412" s="184">
        <v>455.27</v>
      </c>
      <c r="F1412" s="185" t="s">
        <v>4636</v>
      </c>
      <c r="G1412" s="186" t="s">
        <v>3008</v>
      </c>
      <c r="H1412" s="187"/>
      <c r="I1412" s="175"/>
      <c r="J1412" s="175"/>
      <c r="K1412" s="175"/>
      <c r="L1412" s="175"/>
      <c r="M1412" s="175"/>
      <c r="N1412" s="175"/>
      <c r="O1412" s="175"/>
      <c r="P1412" s="175"/>
      <c r="Q1412" s="175"/>
      <c r="R1412" s="175"/>
      <c r="S1412" s="175"/>
      <c r="T1412" s="175"/>
      <c r="U1412" s="175"/>
      <c r="V1412" s="175"/>
      <c r="W1412" s="175"/>
      <c r="X1412" s="175"/>
      <c r="Y1412" s="175"/>
      <c r="Z1412" s="175"/>
      <c r="AA1412" s="175"/>
      <c r="AB1412" s="175"/>
      <c r="AC1412" s="175"/>
      <c r="AD1412" s="175"/>
      <c r="AE1412" s="175"/>
      <c r="AF1412" s="175"/>
      <c r="AG1412" s="175"/>
      <c r="AH1412" s="175"/>
      <c r="AI1412" s="175"/>
      <c r="AJ1412" s="175"/>
      <c r="AK1412" s="175"/>
      <c r="AL1412" s="175"/>
      <c r="AM1412" s="175"/>
      <c r="AN1412" s="175"/>
      <c r="AO1412" s="175"/>
      <c r="AP1412" s="175"/>
      <c r="AQ1412" s="175"/>
      <c r="AR1412" s="175"/>
    </row>
    <row r="1413" spans="1:44" ht="112.2" hidden="1" x14ac:dyDescent="0.3">
      <c r="A1413" s="175"/>
      <c r="B1413" s="185" t="s">
        <v>4636</v>
      </c>
      <c r="C1413" s="182"/>
      <c r="D1413" s="183">
        <v>455.27</v>
      </c>
      <c r="E1413" s="184">
        <v>455.27</v>
      </c>
      <c r="F1413" s="186" t="s">
        <v>3008</v>
      </c>
      <c r="G1413" s="181" t="s">
        <v>1931</v>
      </c>
      <c r="H1413" s="182" t="s">
        <v>1932</v>
      </c>
      <c r="I1413" s="175"/>
      <c r="J1413" s="175"/>
      <c r="K1413" s="175"/>
      <c r="L1413" s="175"/>
      <c r="M1413" s="175"/>
      <c r="N1413" s="175"/>
      <c r="O1413" s="175"/>
      <c r="P1413" s="175"/>
      <c r="Q1413" s="175"/>
      <c r="R1413" s="175"/>
      <c r="S1413" s="175"/>
      <c r="T1413" s="175"/>
      <c r="U1413" s="175"/>
      <c r="V1413" s="175"/>
      <c r="W1413" s="175"/>
      <c r="X1413" s="175"/>
      <c r="Y1413" s="175"/>
      <c r="Z1413" s="175"/>
      <c r="AA1413" s="175"/>
      <c r="AB1413" s="175"/>
      <c r="AC1413" s="175"/>
      <c r="AD1413" s="175"/>
      <c r="AE1413" s="175"/>
      <c r="AF1413" s="175"/>
      <c r="AG1413" s="175"/>
      <c r="AH1413" s="175"/>
      <c r="AI1413" s="175"/>
      <c r="AJ1413" s="175"/>
      <c r="AK1413" s="175"/>
      <c r="AL1413" s="175"/>
      <c r="AM1413" s="175"/>
      <c r="AN1413" s="175"/>
      <c r="AO1413" s="175"/>
      <c r="AP1413" s="175"/>
      <c r="AQ1413" s="175"/>
      <c r="AR1413" s="175"/>
    </row>
    <row r="1414" spans="1:44" ht="112.2" hidden="1" x14ac:dyDescent="0.3">
      <c r="A1414" s="175"/>
      <c r="B1414" s="186" t="s">
        <v>3008</v>
      </c>
      <c r="C1414" s="187"/>
      <c r="D1414" s="183">
        <v>455.27</v>
      </c>
      <c r="E1414" s="184">
        <v>455.27</v>
      </c>
      <c r="F1414" s="181" t="s">
        <v>1931</v>
      </c>
      <c r="G1414" s="185" t="s">
        <v>4636</v>
      </c>
      <c r="H1414" s="182"/>
      <c r="I1414" s="175"/>
      <c r="J1414" s="175"/>
      <c r="K1414" s="175"/>
      <c r="L1414" s="175"/>
      <c r="M1414" s="175"/>
      <c r="N1414" s="175"/>
      <c r="O1414" s="175"/>
      <c r="P1414" s="175"/>
      <c r="Q1414" s="175"/>
      <c r="R1414" s="175"/>
      <c r="S1414" s="175"/>
      <c r="T1414" s="175"/>
      <c r="U1414" s="175"/>
      <c r="V1414" s="175"/>
      <c r="W1414" s="175"/>
      <c r="X1414" s="175"/>
      <c r="Y1414" s="175"/>
      <c r="Z1414" s="175"/>
      <c r="AA1414" s="175"/>
      <c r="AB1414" s="175"/>
      <c r="AC1414" s="175"/>
      <c r="AD1414" s="175"/>
      <c r="AE1414" s="175"/>
      <c r="AF1414" s="175"/>
      <c r="AG1414" s="175"/>
      <c r="AH1414" s="175"/>
      <c r="AI1414" s="175"/>
      <c r="AJ1414" s="175"/>
      <c r="AK1414" s="175"/>
      <c r="AL1414" s="175"/>
      <c r="AM1414" s="175"/>
      <c r="AN1414" s="175"/>
      <c r="AO1414" s="175"/>
      <c r="AP1414" s="175"/>
      <c r="AQ1414" s="175"/>
      <c r="AR1414" s="175"/>
    </row>
    <row r="1415" spans="1:44" ht="102" x14ac:dyDescent="0.3">
      <c r="A1415" s="175"/>
      <c r="B1415" s="181" t="s">
        <v>1931</v>
      </c>
      <c r="C1415" s="182" t="s">
        <v>1932</v>
      </c>
      <c r="D1415" s="183">
        <v>184.68</v>
      </c>
      <c r="E1415" s="184">
        <v>184.68</v>
      </c>
      <c r="F1415" s="185" t="s">
        <v>4636</v>
      </c>
      <c r="G1415" s="186" t="s">
        <v>3009</v>
      </c>
      <c r="H1415" s="187"/>
      <c r="I1415" s="175"/>
      <c r="J1415" s="175"/>
      <c r="K1415" s="175"/>
      <c r="L1415" s="175"/>
      <c r="M1415" s="175"/>
      <c r="N1415" s="175"/>
      <c r="O1415" s="175"/>
      <c r="P1415" s="175"/>
      <c r="Q1415" s="175"/>
      <c r="R1415" s="175"/>
      <c r="S1415" s="175"/>
      <c r="T1415" s="175"/>
      <c r="U1415" s="175"/>
      <c r="V1415" s="175"/>
      <c r="W1415" s="175"/>
      <c r="X1415" s="175"/>
      <c r="Y1415" s="175"/>
      <c r="Z1415" s="175"/>
      <c r="AA1415" s="175"/>
      <c r="AB1415" s="175"/>
      <c r="AC1415" s="175"/>
      <c r="AD1415" s="175"/>
      <c r="AE1415" s="175"/>
      <c r="AF1415" s="175"/>
      <c r="AG1415" s="175"/>
      <c r="AH1415" s="175"/>
      <c r="AI1415" s="175"/>
      <c r="AJ1415" s="175"/>
      <c r="AK1415" s="175"/>
      <c r="AL1415" s="175"/>
      <c r="AM1415" s="175"/>
      <c r="AN1415" s="175"/>
      <c r="AO1415" s="175"/>
      <c r="AP1415" s="175"/>
      <c r="AQ1415" s="175"/>
      <c r="AR1415" s="175"/>
    </row>
    <row r="1416" spans="1:44" ht="102" hidden="1" x14ac:dyDescent="0.3">
      <c r="A1416" s="175"/>
      <c r="B1416" s="185" t="s">
        <v>4636</v>
      </c>
      <c r="C1416" s="182"/>
      <c r="D1416" s="183">
        <v>184.68</v>
      </c>
      <c r="E1416" s="184">
        <v>184.68</v>
      </c>
      <c r="F1416" s="186" t="s">
        <v>3009</v>
      </c>
      <c r="G1416" s="181" t="s">
        <v>861</v>
      </c>
      <c r="H1416" s="182" t="s">
        <v>862</v>
      </c>
      <c r="I1416" s="175"/>
      <c r="J1416" s="175"/>
      <c r="K1416" s="175"/>
      <c r="L1416" s="175"/>
      <c r="M1416" s="175"/>
      <c r="N1416" s="175"/>
      <c r="O1416" s="175"/>
      <c r="P1416" s="175"/>
      <c r="Q1416" s="175"/>
      <c r="R1416" s="175"/>
      <c r="S1416" s="175"/>
      <c r="T1416" s="175"/>
      <c r="U1416" s="175"/>
      <c r="V1416" s="175"/>
      <c r="W1416" s="175"/>
      <c r="X1416" s="175"/>
      <c r="Y1416" s="175"/>
      <c r="Z1416" s="175"/>
      <c r="AA1416" s="175"/>
      <c r="AB1416" s="175"/>
      <c r="AC1416" s="175"/>
      <c r="AD1416" s="175"/>
      <c r="AE1416" s="175"/>
      <c r="AF1416" s="175"/>
      <c r="AG1416" s="175"/>
      <c r="AH1416" s="175"/>
      <c r="AI1416" s="175"/>
      <c r="AJ1416" s="175"/>
      <c r="AK1416" s="175"/>
      <c r="AL1416" s="175"/>
      <c r="AM1416" s="175"/>
      <c r="AN1416" s="175"/>
      <c r="AO1416" s="175"/>
      <c r="AP1416" s="175"/>
      <c r="AQ1416" s="175"/>
      <c r="AR1416" s="175"/>
    </row>
    <row r="1417" spans="1:44" ht="102" hidden="1" x14ac:dyDescent="0.3">
      <c r="A1417" s="175"/>
      <c r="B1417" s="186" t="s">
        <v>3009</v>
      </c>
      <c r="C1417" s="187"/>
      <c r="D1417" s="183">
        <v>184.68</v>
      </c>
      <c r="E1417" s="184">
        <v>184.68</v>
      </c>
      <c r="F1417" s="181" t="s">
        <v>861</v>
      </c>
      <c r="G1417" s="185" t="s">
        <v>4636</v>
      </c>
      <c r="H1417" s="182"/>
      <c r="I1417" s="175"/>
      <c r="J1417" s="175"/>
      <c r="K1417" s="175"/>
      <c r="L1417" s="175"/>
      <c r="M1417" s="175"/>
      <c r="N1417" s="175"/>
      <c r="O1417" s="175"/>
      <c r="P1417" s="175"/>
      <c r="Q1417" s="175"/>
      <c r="R1417" s="175"/>
      <c r="S1417" s="175"/>
      <c r="T1417" s="175"/>
      <c r="U1417" s="175"/>
      <c r="V1417" s="175"/>
      <c r="W1417" s="175"/>
      <c r="X1417" s="175"/>
      <c r="Y1417" s="175"/>
      <c r="Z1417" s="175"/>
      <c r="AA1417" s="175"/>
      <c r="AB1417" s="175"/>
      <c r="AC1417" s="175"/>
      <c r="AD1417" s="175"/>
      <c r="AE1417" s="175"/>
      <c r="AF1417" s="175"/>
      <c r="AG1417" s="175"/>
      <c r="AH1417" s="175"/>
      <c r="AI1417" s="175"/>
      <c r="AJ1417" s="175"/>
      <c r="AK1417" s="175"/>
      <c r="AL1417" s="175"/>
      <c r="AM1417" s="175"/>
      <c r="AN1417" s="175"/>
      <c r="AO1417" s="175"/>
      <c r="AP1417" s="175"/>
      <c r="AQ1417" s="175"/>
      <c r="AR1417" s="175"/>
    </row>
    <row r="1418" spans="1:44" ht="102" x14ac:dyDescent="0.3">
      <c r="A1418" s="175"/>
      <c r="B1418" s="181" t="s">
        <v>861</v>
      </c>
      <c r="C1418" s="182" t="s">
        <v>862</v>
      </c>
      <c r="D1418" s="183">
        <v>201.86</v>
      </c>
      <c r="E1418" s="184">
        <v>201.86</v>
      </c>
      <c r="F1418" s="185" t="s">
        <v>4636</v>
      </c>
      <c r="G1418" s="186" t="s">
        <v>2942</v>
      </c>
      <c r="H1418" s="187"/>
      <c r="I1418" s="175"/>
      <c r="J1418" s="175"/>
      <c r="K1418" s="175"/>
      <c r="L1418" s="175"/>
      <c r="M1418" s="175"/>
      <c r="N1418" s="175"/>
      <c r="O1418" s="175"/>
      <c r="P1418" s="175"/>
      <c r="Q1418" s="175"/>
      <c r="R1418" s="175"/>
      <c r="S1418" s="175"/>
      <c r="T1418" s="175"/>
      <c r="U1418" s="175"/>
      <c r="V1418" s="175"/>
      <c r="W1418" s="175"/>
      <c r="X1418" s="175"/>
      <c r="Y1418" s="175"/>
      <c r="Z1418" s="175"/>
      <c r="AA1418" s="175"/>
      <c r="AB1418" s="175"/>
      <c r="AC1418" s="175"/>
      <c r="AD1418" s="175"/>
      <c r="AE1418" s="175"/>
      <c r="AF1418" s="175"/>
      <c r="AG1418" s="175"/>
      <c r="AH1418" s="175"/>
      <c r="AI1418" s="175"/>
      <c r="AJ1418" s="175"/>
      <c r="AK1418" s="175"/>
      <c r="AL1418" s="175"/>
      <c r="AM1418" s="175"/>
      <c r="AN1418" s="175"/>
      <c r="AO1418" s="175"/>
      <c r="AP1418" s="175"/>
      <c r="AQ1418" s="175"/>
      <c r="AR1418" s="175"/>
    </row>
    <row r="1419" spans="1:44" ht="102" hidden="1" x14ac:dyDescent="0.3">
      <c r="A1419" s="175"/>
      <c r="B1419" s="185" t="s">
        <v>4636</v>
      </c>
      <c r="C1419" s="182"/>
      <c r="D1419" s="183">
        <v>201.86</v>
      </c>
      <c r="E1419" s="184">
        <v>201.86</v>
      </c>
      <c r="F1419" s="186" t="s">
        <v>2942</v>
      </c>
      <c r="G1419" s="181" t="s">
        <v>782</v>
      </c>
      <c r="H1419" s="182" t="s">
        <v>783</v>
      </c>
      <c r="I1419" s="175"/>
      <c r="J1419" s="175"/>
      <c r="K1419" s="175"/>
      <c r="L1419" s="175"/>
      <c r="M1419" s="175"/>
      <c r="N1419" s="175"/>
      <c r="O1419" s="175"/>
      <c r="P1419" s="175"/>
      <c r="Q1419" s="175"/>
      <c r="R1419" s="175"/>
      <c r="S1419" s="175"/>
      <c r="T1419" s="175"/>
      <c r="U1419" s="175"/>
      <c r="V1419" s="175"/>
      <c r="W1419" s="175"/>
      <c r="X1419" s="175"/>
      <c r="Y1419" s="175"/>
      <c r="Z1419" s="175"/>
      <c r="AA1419" s="175"/>
      <c r="AB1419" s="175"/>
      <c r="AC1419" s="175"/>
      <c r="AD1419" s="175"/>
      <c r="AE1419" s="175"/>
      <c r="AF1419" s="175"/>
      <c r="AG1419" s="175"/>
      <c r="AH1419" s="175"/>
      <c r="AI1419" s="175"/>
      <c r="AJ1419" s="175"/>
      <c r="AK1419" s="175"/>
      <c r="AL1419" s="175"/>
      <c r="AM1419" s="175"/>
      <c r="AN1419" s="175"/>
      <c r="AO1419" s="175"/>
      <c r="AP1419" s="175"/>
      <c r="AQ1419" s="175"/>
      <c r="AR1419" s="175"/>
    </row>
    <row r="1420" spans="1:44" ht="102" hidden="1" x14ac:dyDescent="0.3">
      <c r="A1420" s="175"/>
      <c r="B1420" s="186" t="s">
        <v>2942</v>
      </c>
      <c r="C1420" s="187"/>
      <c r="D1420" s="183">
        <v>201.86</v>
      </c>
      <c r="E1420" s="184">
        <v>201.86</v>
      </c>
      <c r="F1420" s="181" t="s">
        <v>782</v>
      </c>
      <c r="G1420" s="185" t="s">
        <v>4636</v>
      </c>
      <c r="H1420" s="182"/>
      <c r="I1420" s="175"/>
      <c r="J1420" s="175"/>
      <c r="K1420" s="175"/>
      <c r="L1420" s="175"/>
      <c r="M1420" s="175"/>
      <c r="N1420" s="175"/>
      <c r="O1420" s="175"/>
      <c r="P1420" s="175"/>
      <c r="Q1420" s="175"/>
      <c r="R1420" s="175"/>
      <c r="S1420" s="175"/>
      <c r="T1420" s="175"/>
      <c r="U1420" s="175"/>
      <c r="V1420" s="175"/>
      <c r="W1420" s="175"/>
      <c r="X1420" s="175"/>
      <c r="Y1420" s="175"/>
      <c r="Z1420" s="175"/>
      <c r="AA1420" s="175"/>
      <c r="AB1420" s="175"/>
      <c r="AC1420" s="175"/>
      <c r="AD1420" s="175"/>
      <c r="AE1420" s="175"/>
      <c r="AF1420" s="175"/>
      <c r="AG1420" s="175"/>
      <c r="AH1420" s="175"/>
      <c r="AI1420" s="175"/>
      <c r="AJ1420" s="175"/>
      <c r="AK1420" s="175"/>
      <c r="AL1420" s="175"/>
      <c r="AM1420" s="175"/>
      <c r="AN1420" s="175"/>
      <c r="AO1420" s="175"/>
      <c r="AP1420" s="175"/>
      <c r="AQ1420" s="175"/>
      <c r="AR1420" s="175"/>
    </row>
    <row r="1421" spans="1:44" ht="102" x14ac:dyDescent="0.3">
      <c r="A1421" s="175"/>
      <c r="B1421" s="181" t="s">
        <v>782</v>
      </c>
      <c r="C1421" s="182" t="s">
        <v>783</v>
      </c>
      <c r="D1421" s="183">
        <v>184.68</v>
      </c>
      <c r="E1421" s="184">
        <v>184.68</v>
      </c>
      <c r="F1421" s="185" t="s">
        <v>4636</v>
      </c>
      <c r="G1421" s="186" t="s">
        <v>3010</v>
      </c>
      <c r="H1421" s="187"/>
      <c r="I1421" s="175"/>
      <c r="J1421" s="175"/>
      <c r="K1421" s="175"/>
      <c r="L1421" s="175"/>
      <c r="M1421" s="175"/>
      <c r="N1421" s="175"/>
      <c r="O1421" s="175"/>
      <c r="P1421" s="175"/>
      <c r="Q1421" s="175"/>
      <c r="R1421" s="175"/>
      <c r="S1421" s="175"/>
      <c r="T1421" s="175"/>
      <c r="U1421" s="175"/>
      <c r="V1421" s="175"/>
      <c r="W1421" s="175"/>
      <c r="X1421" s="175"/>
      <c r="Y1421" s="175"/>
      <c r="Z1421" s="175"/>
      <c r="AA1421" s="175"/>
      <c r="AB1421" s="175"/>
      <c r="AC1421" s="175"/>
      <c r="AD1421" s="175"/>
      <c r="AE1421" s="175"/>
      <c r="AF1421" s="175"/>
      <c r="AG1421" s="175"/>
      <c r="AH1421" s="175"/>
      <c r="AI1421" s="175"/>
      <c r="AJ1421" s="175"/>
      <c r="AK1421" s="175"/>
      <c r="AL1421" s="175"/>
      <c r="AM1421" s="175"/>
      <c r="AN1421" s="175"/>
      <c r="AO1421" s="175"/>
      <c r="AP1421" s="175"/>
      <c r="AQ1421" s="175"/>
      <c r="AR1421" s="175"/>
    </row>
    <row r="1422" spans="1:44" ht="102" hidden="1" x14ac:dyDescent="0.3">
      <c r="A1422" s="175"/>
      <c r="B1422" s="185" t="s">
        <v>4636</v>
      </c>
      <c r="C1422" s="182"/>
      <c r="D1422" s="183">
        <v>184.68</v>
      </c>
      <c r="E1422" s="184">
        <v>184.68</v>
      </c>
      <c r="F1422" s="186" t="s">
        <v>3010</v>
      </c>
      <c r="G1422" s="181" t="s">
        <v>1964</v>
      </c>
      <c r="H1422" s="182" t="s">
        <v>1965</v>
      </c>
      <c r="I1422" s="175"/>
      <c r="J1422" s="175"/>
      <c r="K1422" s="175"/>
      <c r="L1422" s="175"/>
      <c r="M1422" s="175"/>
      <c r="N1422" s="175"/>
      <c r="O1422" s="175"/>
      <c r="P1422" s="175"/>
      <c r="Q1422" s="175"/>
      <c r="R1422" s="175"/>
      <c r="S1422" s="175"/>
      <c r="T1422" s="175"/>
      <c r="U1422" s="175"/>
      <c r="V1422" s="175"/>
      <c r="W1422" s="175"/>
      <c r="X1422" s="175"/>
      <c r="Y1422" s="175"/>
      <c r="Z1422" s="175"/>
      <c r="AA1422" s="175"/>
      <c r="AB1422" s="175"/>
      <c r="AC1422" s="175"/>
      <c r="AD1422" s="175"/>
      <c r="AE1422" s="175"/>
      <c r="AF1422" s="175"/>
      <c r="AG1422" s="175"/>
      <c r="AH1422" s="175"/>
      <c r="AI1422" s="175"/>
      <c r="AJ1422" s="175"/>
      <c r="AK1422" s="175"/>
      <c r="AL1422" s="175"/>
      <c r="AM1422" s="175"/>
      <c r="AN1422" s="175"/>
      <c r="AO1422" s="175"/>
      <c r="AP1422" s="175"/>
      <c r="AQ1422" s="175"/>
      <c r="AR1422" s="175"/>
    </row>
    <row r="1423" spans="1:44" ht="102" hidden="1" x14ac:dyDescent="0.3">
      <c r="A1423" s="175"/>
      <c r="B1423" s="186" t="s">
        <v>3010</v>
      </c>
      <c r="C1423" s="187"/>
      <c r="D1423" s="183">
        <v>184.68</v>
      </c>
      <c r="E1423" s="184">
        <v>184.68</v>
      </c>
      <c r="F1423" s="181" t="s">
        <v>1964</v>
      </c>
      <c r="G1423" s="185" t="s">
        <v>4636</v>
      </c>
      <c r="H1423" s="182"/>
      <c r="I1423" s="175"/>
      <c r="J1423" s="175"/>
      <c r="K1423" s="175"/>
      <c r="L1423" s="175"/>
      <c r="M1423" s="175"/>
      <c r="N1423" s="175"/>
      <c r="O1423" s="175"/>
      <c r="P1423" s="175"/>
      <c r="Q1423" s="175"/>
      <c r="R1423" s="175"/>
      <c r="S1423" s="175"/>
      <c r="T1423" s="175"/>
      <c r="U1423" s="175"/>
      <c r="V1423" s="175"/>
      <c r="W1423" s="175"/>
      <c r="X1423" s="175"/>
      <c r="Y1423" s="175"/>
      <c r="Z1423" s="175"/>
      <c r="AA1423" s="175"/>
      <c r="AB1423" s="175"/>
      <c r="AC1423" s="175"/>
      <c r="AD1423" s="175"/>
      <c r="AE1423" s="175"/>
      <c r="AF1423" s="175"/>
      <c r="AG1423" s="175"/>
      <c r="AH1423" s="175"/>
      <c r="AI1423" s="175"/>
      <c r="AJ1423" s="175"/>
      <c r="AK1423" s="175"/>
      <c r="AL1423" s="175"/>
      <c r="AM1423" s="175"/>
      <c r="AN1423" s="175"/>
      <c r="AO1423" s="175"/>
      <c r="AP1423" s="175"/>
      <c r="AQ1423" s="175"/>
      <c r="AR1423" s="175"/>
    </row>
    <row r="1424" spans="1:44" ht="102" x14ac:dyDescent="0.3">
      <c r="A1424" s="175"/>
      <c r="B1424" s="181" t="s">
        <v>1964</v>
      </c>
      <c r="C1424" s="182" t="s">
        <v>1965</v>
      </c>
      <c r="D1424" s="183">
        <v>188.98</v>
      </c>
      <c r="E1424" s="184">
        <v>188.98</v>
      </c>
      <c r="F1424" s="185" t="s">
        <v>4636</v>
      </c>
      <c r="G1424" s="186" t="s">
        <v>3011</v>
      </c>
      <c r="H1424" s="187"/>
      <c r="I1424" s="175"/>
      <c r="J1424" s="175"/>
      <c r="K1424" s="175"/>
      <c r="L1424" s="175"/>
      <c r="M1424" s="175"/>
      <c r="N1424" s="175"/>
      <c r="O1424" s="175"/>
      <c r="P1424" s="175"/>
      <c r="Q1424" s="175"/>
      <c r="R1424" s="175"/>
      <c r="S1424" s="175"/>
      <c r="T1424" s="175"/>
      <c r="U1424" s="175"/>
      <c r="V1424" s="175"/>
      <c r="W1424" s="175"/>
      <c r="X1424" s="175"/>
      <c r="Y1424" s="175"/>
      <c r="Z1424" s="175"/>
      <c r="AA1424" s="175"/>
      <c r="AB1424" s="175"/>
      <c r="AC1424" s="175"/>
      <c r="AD1424" s="175"/>
      <c r="AE1424" s="175"/>
      <c r="AF1424" s="175"/>
      <c r="AG1424" s="175"/>
      <c r="AH1424" s="175"/>
      <c r="AI1424" s="175"/>
      <c r="AJ1424" s="175"/>
      <c r="AK1424" s="175"/>
      <c r="AL1424" s="175"/>
      <c r="AM1424" s="175"/>
      <c r="AN1424" s="175"/>
      <c r="AO1424" s="175"/>
      <c r="AP1424" s="175"/>
      <c r="AQ1424" s="175"/>
      <c r="AR1424" s="175"/>
    </row>
    <row r="1425" spans="1:44" ht="102" hidden="1" x14ac:dyDescent="0.3">
      <c r="A1425" s="175"/>
      <c r="B1425" s="185" t="s">
        <v>4636</v>
      </c>
      <c r="C1425" s="182"/>
      <c r="D1425" s="183">
        <v>188.98</v>
      </c>
      <c r="E1425" s="184">
        <v>188.98</v>
      </c>
      <c r="F1425" s="186" t="s">
        <v>3011</v>
      </c>
      <c r="G1425" s="181" t="s">
        <v>1882</v>
      </c>
      <c r="H1425" s="182" t="s">
        <v>1883</v>
      </c>
      <c r="I1425" s="175"/>
      <c r="J1425" s="175"/>
      <c r="K1425" s="175"/>
      <c r="L1425" s="175"/>
      <c r="M1425" s="175"/>
      <c r="N1425" s="175"/>
      <c r="O1425" s="175"/>
      <c r="P1425" s="175"/>
      <c r="Q1425" s="175"/>
      <c r="R1425" s="175"/>
      <c r="S1425" s="175"/>
      <c r="T1425" s="175"/>
      <c r="U1425" s="175"/>
      <c r="V1425" s="175"/>
      <c r="W1425" s="175"/>
      <c r="X1425" s="175"/>
      <c r="Y1425" s="175"/>
      <c r="Z1425" s="175"/>
      <c r="AA1425" s="175"/>
      <c r="AB1425" s="175"/>
      <c r="AC1425" s="175"/>
      <c r="AD1425" s="175"/>
      <c r="AE1425" s="175"/>
      <c r="AF1425" s="175"/>
      <c r="AG1425" s="175"/>
      <c r="AH1425" s="175"/>
      <c r="AI1425" s="175"/>
      <c r="AJ1425" s="175"/>
      <c r="AK1425" s="175"/>
      <c r="AL1425" s="175"/>
      <c r="AM1425" s="175"/>
      <c r="AN1425" s="175"/>
      <c r="AO1425" s="175"/>
      <c r="AP1425" s="175"/>
      <c r="AQ1425" s="175"/>
      <c r="AR1425" s="175"/>
    </row>
    <row r="1426" spans="1:44" ht="102" hidden="1" x14ac:dyDescent="0.3">
      <c r="A1426" s="175"/>
      <c r="B1426" s="186" t="s">
        <v>3011</v>
      </c>
      <c r="C1426" s="187"/>
      <c r="D1426" s="183">
        <v>188.98</v>
      </c>
      <c r="E1426" s="184">
        <v>188.98</v>
      </c>
      <c r="F1426" s="181" t="s">
        <v>1882</v>
      </c>
      <c r="G1426" s="185" t="s">
        <v>4636</v>
      </c>
      <c r="H1426" s="182"/>
      <c r="I1426" s="175"/>
      <c r="J1426" s="175"/>
      <c r="K1426" s="175"/>
      <c r="L1426" s="175"/>
      <c r="M1426" s="175"/>
      <c r="N1426" s="175"/>
      <c r="O1426" s="175"/>
      <c r="P1426" s="175"/>
      <c r="Q1426" s="175"/>
      <c r="R1426" s="175"/>
      <c r="S1426" s="175"/>
      <c r="T1426" s="175"/>
      <c r="U1426" s="175"/>
      <c r="V1426" s="175"/>
      <c r="W1426" s="175"/>
      <c r="X1426" s="175"/>
      <c r="Y1426" s="175"/>
      <c r="Z1426" s="175"/>
      <c r="AA1426" s="175"/>
      <c r="AB1426" s="175"/>
      <c r="AC1426" s="175"/>
      <c r="AD1426" s="175"/>
      <c r="AE1426" s="175"/>
      <c r="AF1426" s="175"/>
      <c r="AG1426" s="175"/>
      <c r="AH1426" s="175"/>
      <c r="AI1426" s="175"/>
      <c r="AJ1426" s="175"/>
      <c r="AK1426" s="175"/>
      <c r="AL1426" s="175"/>
      <c r="AM1426" s="175"/>
      <c r="AN1426" s="175"/>
      <c r="AO1426" s="175"/>
      <c r="AP1426" s="175"/>
      <c r="AQ1426" s="175"/>
      <c r="AR1426" s="175"/>
    </row>
    <row r="1427" spans="1:44" ht="102" x14ac:dyDescent="0.3">
      <c r="A1427" s="175"/>
      <c r="B1427" s="181" t="s">
        <v>1882</v>
      </c>
      <c r="C1427" s="182" t="s">
        <v>1883</v>
      </c>
      <c r="D1427" s="183">
        <v>300.64999999999998</v>
      </c>
      <c r="E1427" s="184">
        <v>300.64999999999998</v>
      </c>
      <c r="F1427" s="185" t="s">
        <v>4636</v>
      </c>
      <c r="G1427" s="186" t="s">
        <v>3012</v>
      </c>
      <c r="H1427" s="187"/>
      <c r="I1427" s="175"/>
      <c r="J1427" s="175"/>
      <c r="K1427" s="175"/>
      <c r="L1427" s="175"/>
      <c r="M1427" s="175"/>
      <c r="N1427" s="175"/>
      <c r="O1427" s="175"/>
      <c r="P1427" s="175"/>
      <c r="Q1427" s="175"/>
      <c r="R1427" s="175"/>
      <c r="S1427" s="175"/>
      <c r="T1427" s="175"/>
      <c r="U1427" s="175"/>
      <c r="V1427" s="175"/>
      <c r="W1427" s="175"/>
      <c r="X1427" s="175"/>
      <c r="Y1427" s="175"/>
      <c r="Z1427" s="175"/>
      <c r="AA1427" s="175"/>
      <c r="AB1427" s="175"/>
      <c r="AC1427" s="175"/>
      <c r="AD1427" s="175"/>
      <c r="AE1427" s="175"/>
      <c r="AF1427" s="175"/>
      <c r="AG1427" s="175"/>
      <c r="AH1427" s="175"/>
      <c r="AI1427" s="175"/>
      <c r="AJ1427" s="175"/>
      <c r="AK1427" s="175"/>
      <c r="AL1427" s="175"/>
      <c r="AM1427" s="175"/>
      <c r="AN1427" s="175"/>
      <c r="AO1427" s="175"/>
      <c r="AP1427" s="175"/>
      <c r="AQ1427" s="175"/>
      <c r="AR1427" s="175"/>
    </row>
    <row r="1428" spans="1:44" ht="102" hidden="1" x14ac:dyDescent="0.3">
      <c r="A1428" s="175"/>
      <c r="B1428" s="185" t="s">
        <v>4636</v>
      </c>
      <c r="C1428" s="182"/>
      <c r="D1428" s="183">
        <v>300.64999999999998</v>
      </c>
      <c r="E1428" s="184">
        <v>300.64999999999998</v>
      </c>
      <c r="F1428" s="186" t="s">
        <v>3012</v>
      </c>
      <c r="G1428" s="181" t="s">
        <v>704</v>
      </c>
      <c r="H1428" s="182" t="s">
        <v>705</v>
      </c>
      <c r="I1428" s="175"/>
      <c r="J1428" s="175"/>
      <c r="K1428" s="175"/>
      <c r="L1428" s="175"/>
      <c r="M1428" s="175"/>
      <c r="N1428" s="175"/>
      <c r="O1428" s="175"/>
      <c r="P1428" s="175"/>
      <c r="Q1428" s="175"/>
      <c r="R1428" s="175"/>
      <c r="S1428" s="175"/>
      <c r="T1428" s="175"/>
      <c r="U1428" s="175"/>
      <c r="V1428" s="175"/>
      <c r="W1428" s="175"/>
      <c r="X1428" s="175"/>
      <c r="Y1428" s="175"/>
      <c r="Z1428" s="175"/>
      <c r="AA1428" s="175"/>
      <c r="AB1428" s="175"/>
      <c r="AC1428" s="175"/>
      <c r="AD1428" s="175"/>
      <c r="AE1428" s="175"/>
      <c r="AF1428" s="175"/>
      <c r="AG1428" s="175"/>
      <c r="AH1428" s="175"/>
      <c r="AI1428" s="175"/>
      <c r="AJ1428" s="175"/>
      <c r="AK1428" s="175"/>
      <c r="AL1428" s="175"/>
      <c r="AM1428" s="175"/>
      <c r="AN1428" s="175"/>
      <c r="AO1428" s="175"/>
      <c r="AP1428" s="175"/>
      <c r="AQ1428" s="175"/>
      <c r="AR1428" s="175"/>
    </row>
    <row r="1429" spans="1:44" ht="102" hidden="1" x14ac:dyDescent="0.3">
      <c r="A1429" s="175"/>
      <c r="B1429" s="186" t="s">
        <v>3012</v>
      </c>
      <c r="C1429" s="187"/>
      <c r="D1429" s="183">
        <v>300.64999999999998</v>
      </c>
      <c r="E1429" s="184">
        <v>300.64999999999998</v>
      </c>
      <c r="F1429" s="181" t="s">
        <v>704</v>
      </c>
      <c r="G1429" s="185" t="s">
        <v>4636</v>
      </c>
      <c r="H1429" s="182"/>
      <c r="I1429" s="175"/>
      <c r="J1429" s="175"/>
      <c r="K1429" s="175"/>
      <c r="L1429" s="175"/>
      <c r="M1429" s="175"/>
      <c r="N1429" s="175"/>
      <c r="O1429" s="175"/>
      <c r="P1429" s="175"/>
      <c r="Q1429" s="175"/>
      <c r="R1429" s="175"/>
      <c r="S1429" s="175"/>
      <c r="T1429" s="175"/>
      <c r="U1429" s="175"/>
      <c r="V1429" s="175"/>
      <c r="W1429" s="175"/>
      <c r="X1429" s="175"/>
      <c r="Y1429" s="175"/>
      <c r="Z1429" s="175"/>
      <c r="AA1429" s="175"/>
      <c r="AB1429" s="175"/>
      <c r="AC1429" s="175"/>
      <c r="AD1429" s="175"/>
      <c r="AE1429" s="175"/>
      <c r="AF1429" s="175"/>
      <c r="AG1429" s="175"/>
      <c r="AH1429" s="175"/>
      <c r="AI1429" s="175"/>
      <c r="AJ1429" s="175"/>
      <c r="AK1429" s="175"/>
      <c r="AL1429" s="175"/>
      <c r="AM1429" s="175"/>
      <c r="AN1429" s="175"/>
      <c r="AO1429" s="175"/>
      <c r="AP1429" s="175"/>
      <c r="AQ1429" s="175"/>
      <c r="AR1429" s="175"/>
    </row>
    <row r="1430" spans="1:44" ht="102" x14ac:dyDescent="0.3">
      <c r="A1430" s="175"/>
      <c r="B1430" s="181" t="s">
        <v>704</v>
      </c>
      <c r="C1430" s="182" t="s">
        <v>705</v>
      </c>
      <c r="D1430" s="183">
        <v>223.34</v>
      </c>
      <c r="E1430" s="184">
        <v>223.34</v>
      </c>
      <c r="F1430" s="185" t="s">
        <v>4636</v>
      </c>
      <c r="G1430" s="186" t="s">
        <v>3013</v>
      </c>
      <c r="H1430" s="187"/>
      <c r="I1430" s="175"/>
      <c r="J1430" s="175"/>
      <c r="K1430" s="175"/>
      <c r="L1430" s="175"/>
      <c r="M1430" s="175"/>
      <c r="N1430" s="175"/>
      <c r="O1430" s="175"/>
      <c r="P1430" s="175"/>
      <c r="Q1430" s="175"/>
      <c r="R1430" s="175"/>
      <c r="S1430" s="175"/>
      <c r="T1430" s="175"/>
      <c r="U1430" s="175"/>
      <c r="V1430" s="175"/>
      <c r="W1430" s="175"/>
      <c r="X1430" s="175"/>
      <c r="Y1430" s="175"/>
      <c r="Z1430" s="175"/>
      <c r="AA1430" s="175"/>
      <c r="AB1430" s="175"/>
      <c r="AC1430" s="175"/>
      <c r="AD1430" s="175"/>
      <c r="AE1430" s="175"/>
      <c r="AF1430" s="175"/>
      <c r="AG1430" s="175"/>
      <c r="AH1430" s="175"/>
      <c r="AI1430" s="175"/>
      <c r="AJ1430" s="175"/>
      <c r="AK1430" s="175"/>
      <c r="AL1430" s="175"/>
      <c r="AM1430" s="175"/>
      <c r="AN1430" s="175"/>
      <c r="AO1430" s="175"/>
      <c r="AP1430" s="175"/>
      <c r="AQ1430" s="175"/>
      <c r="AR1430" s="175"/>
    </row>
    <row r="1431" spans="1:44" ht="102" hidden="1" x14ac:dyDescent="0.3">
      <c r="A1431" s="175"/>
      <c r="B1431" s="185" t="s">
        <v>4636</v>
      </c>
      <c r="C1431" s="182"/>
      <c r="D1431" s="183">
        <v>223.34</v>
      </c>
      <c r="E1431" s="184">
        <v>223.34</v>
      </c>
      <c r="F1431" s="186" t="s">
        <v>3013</v>
      </c>
      <c r="G1431" s="181" t="s">
        <v>3993</v>
      </c>
      <c r="H1431" s="182" t="s">
        <v>1328</v>
      </c>
      <c r="I1431" s="175"/>
      <c r="J1431" s="175"/>
      <c r="K1431" s="175"/>
      <c r="L1431" s="175"/>
      <c r="M1431" s="175"/>
      <c r="N1431" s="175"/>
      <c r="O1431" s="175"/>
      <c r="P1431" s="175"/>
      <c r="Q1431" s="175"/>
      <c r="R1431" s="175"/>
      <c r="S1431" s="175"/>
      <c r="T1431" s="175"/>
      <c r="U1431" s="175"/>
      <c r="V1431" s="175"/>
      <c r="W1431" s="175"/>
      <c r="X1431" s="175"/>
      <c r="Y1431" s="175"/>
      <c r="Z1431" s="175"/>
      <c r="AA1431" s="175"/>
      <c r="AB1431" s="175"/>
      <c r="AC1431" s="175"/>
      <c r="AD1431" s="175"/>
      <c r="AE1431" s="175"/>
      <c r="AF1431" s="175"/>
      <c r="AG1431" s="175"/>
      <c r="AH1431" s="175"/>
      <c r="AI1431" s="175"/>
      <c r="AJ1431" s="175"/>
      <c r="AK1431" s="175"/>
      <c r="AL1431" s="175"/>
      <c r="AM1431" s="175"/>
      <c r="AN1431" s="175"/>
      <c r="AO1431" s="175"/>
      <c r="AP1431" s="175"/>
      <c r="AQ1431" s="175"/>
      <c r="AR1431" s="175"/>
    </row>
    <row r="1432" spans="1:44" ht="102" hidden="1" x14ac:dyDescent="0.3">
      <c r="A1432" s="175"/>
      <c r="B1432" s="186" t="s">
        <v>3013</v>
      </c>
      <c r="C1432" s="187"/>
      <c r="D1432" s="183">
        <v>223.34</v>
      </c>
      <c r="E1432" s="184">
        <v>223.34</v>
      </c>
      <c r="F1432" s="181" t="s">
        <v>3993</v>
      </c>
      <c r="G1432" s="185" t="s">
        <v>4636</v>
      </c>
      <c r="H1432" s="182"/>
      <c r="I1432" s="175"/>
      <c r="J1432" s="175"/>
      <c r="K1432" s="175"/>
      <c r="L1432" s="175"/>
      <c r="M1432" s="175"/>
      <c r="N1432" s="175"/>
      <c r="O1432" s="175"/>
      <c r="P1432" s="175"/>
      <c r="Q1432" s="175"/>
      <c r="R1432" s="175"/>
      <c r="S1432" s="175"/>
      <c r="T1432" s="175"/>
      <c r="U1432" s="175"/>
      <c r="V1432" s="175"/>
      <c r="W1432" s="175"/>
      <c r="X1432" s="175"/>
      <c r="Y1432" s="175"/>
      <c r="Z1432" s="175"/>
      <c r="AA1432" s="175"/>
      <c r="AB1432" s="175"/>
      <c r="AC1432" s="175"/>
      <c r="AD1432" s="175"/>
      <c r="AE1432" s="175"/>
      <c r="AF1432" s="175"/>
      <c r="AG1432" s="175"/>
      <c r="AH1432" s="175"/>
      <c r="AI1432" s="175"/>
      <c r="AJ1432" s="175"/>
      <c r="AK1432" s="175"/>
      <c r="AL1432" s="175"/>
      <c r="AM1432" s="175"/>
      <c r="AN1432" s="175"/>
      <c r="AO1432" s="175"/>
      <c r="AP1432" s="175"/>
      <c r="AQ1432" s="175"/>
      <c r="AR1432" s="175"/>
    </row>
    <row r="1433" spans="1:44" ht="102" x14ac:dyDescent="0.3">
      <c r="A1433" s="175"/>
      <c r="B1433" s="181" t="s">
        <v>3993</v>
      </c>
      <c r="C1433" s="182" t="s">
        <v>1328</v>
      </c>
      <c r="D1433" s="183">
        <v>206.16</v>
      </c>
      <c r="E1433" s="184">
        <v>206.16</v>
      </c>
      <c r="F1433" s="185" t="s">
        <v>4636</v>
      </c>
      <c r="G1433" s="186" t="s">
        <v>4538</v>
      </c>
      <c r="H1433" s="187"/>
      <c r="I1433" s="175"/>
      <c r="J1433" s="175"/>
      <c r="K1433" s="175"/>
      <c r="L1433" s="175"/>
      <c r="M1433" s="175"/>
      <c r="N1433" s="175"/>
      <c r="O1433" s="175"/>
      <c r="P1433" s="175"/>
      <c r="Q1433" s="175"/>
      <c r="R1433" s="175"/>
      <c r="S1433" s="175"/>
      <c r="T1433" s="175"/>
      <c r="U1433" s="175"/>
      <c r="V1433" s="175"/>
      <c r="W1433" s="175"/>
      <c r="X1433" s="175"/>
      <c r="Y1433" s="175"/>
      <c r="Z1433" s="175"/>
      <c r="AA1433" s="175"/>
      <c r="AB1433" s="175"/>
      <c r="AC1433" s="175"/>
      <c r="AD1433" s="175"/>
      <c r="AE1433" s="175"/>
      <c r="AF1433" s="175"/>
      <c r="AG1433" s="175"/>
      <c r="AH1433" s="175"/>
      <c r="AI1433" s="175"/>
      <c r="AJ1433" s="175"/>
      <c r="AK1433" s="175"/>
      <c r="AL1433" s="175"/>
      <c r="AM1433" s="175"/>
      <c r="AN1433" s="175"/>
      <c r="AO1433" s="175"/>
      <c r="AP1433" s="175"/>
      <c r="AQ1433" s="175"/>
      <c r="AR1433" s="175"/>
    </row>
    <row r="1434" spans="1:44" ht="102" hidden="1" x14ac:dyDescent="0.3">
      <c r="A1434" s="175"/>
      <c r="B1434" s="185" t="s">
        <v>4636</v>
      </c>
      <c r="C1434" s="182"/>
      <c r="D1434" s="183">
        <v>206.16</v>
      </c>
      <c r="E1434" s="184">
        <v>206.16</v>
      </c>
      <c r="F1434" s="186" t="s">
        <v>4538</v>
      </c>
      <c r="G1434" s="181" t="s">
        <v>1718</v>
      </c>
      <c r="H1434" s="182" t="s">
        <v>1719</v>
      </c>
      <c r="I1434" s="175"/>
      <c r="J1434" s="175"/>
      <c r="K1434" s="175"/>
      <c r="L1434" s="175"/>
      <c r="M1434" s="175"/>
      <c r="N1434" s="175"/>
      <c r="O1434" s="175"/>
      <c r="P1434" s="175"/>
      <c r="Q1434" s="175"/>
      <c r="R1434" s="175"/>
      <c r="S1434" s="175"/>
      <c r="T1434" s="175"/>
      <c r="U1434" s="175"/>
      <c r="V1434" s="175"/>
      <c r="W1434" s="175"/>
      <c r="X1434" s="175"/>
      <c r="Y1434" s="175"/>
      <c r="Z1434" s="175"/>
      <c r="AA1434" s="175"/>
      <c r="AB1434" s="175"/>
      <c r="AC1434" s="175"/>
      <c r="AD1434" s="175"/>
      <c r="AE1434" s="175"/>
      <c r="AF1434" s="175"/>
      <c r="AG1434" s="175"/>
      <c r="AH1434" s="175"/>
      <c r="AI1434" s="175"/>
      <c r="AJ1434" s="175"/>
      <c r="AK1434" s="175"/>
      <c r="AL1434" s="175"/>
      <c r="AM1434" s="175"/>
      <c r="AN1434" s="175"/>
      <c r="AO1434" s="175"/>
      <c r="AP1434" s="175"/>
      <c r="AQ1434" s="175"/>
      <c r="AR1434" s="175"/>
    </row>
    <row r="1435" spans="1:44" ht="102" hidden="1" x14ac:dyDescent="0.3">
      <c r="A1435" s="175"/>
      <c r="B1435" s="186" t="s">
        <v>4538</v>
      </c>
      <c r="C1435" s="187"/>
      <c r="D1435" s="183">
        <v>206.16</v>
      </c>
      <c r="E1435" s="184">
        <v>206.16</v>
      </c>
      <c r="F1435" s="181" t="s">
        <v>1718</v>
      </c>
      <c r="G1435" s="185" t="s">
        <v>4636</v>
      </c>
      <c r="H1435" s="182"/>
      <c r="I1435" s="175"/>
      <c r="J1435" s="175"/>
      <c r="K1435" s="175"/>
      <c r="L1435" s="175"/>
      <c r="M1435" s="175"/>
      <c r="N1435" s="175"/>
      <c r="O1435" s="175"/>
      <c r="P1435" s="175"/>
      <c r="Q1435" s="175"/>
      <c r="R1435" s="175"/>
      <c r="S1435" s="175"/>
      <c r="T1435" s="175"/>
      <c r="U1435" s="175"/>
      <c r="V1435" s="175"/>
      <c r="W1435" s="175"/>
      <c r="X1435" s="175"/>
      <c r="Y1435" s="175"/>
      <c r="Z1435" s="175"/>
      <c r="AA1435" s="175"/>
      <c r="AB1435" s="175"/>
      <c r="AC1435" s="175"/>
      <c r="AD1435" s="175"/>
      <c r="AE1435" s="175"/>
      <c r="AF1435" s="175"/>
      <c r="AG1435" s="175"/>
      <c r="AH1435" s="175"/>
      <c r="AI1435" s="175"/>
      <c r="AJ1435" s="175"/>
      <c r="AK1435" s="175"/>
      <c r="AL1435" s="175"/>
      <c r="AM1435" s="175"/>
      <c r="AN1435" s="175"/>
      <c r="AO1435" s="175"/>
      <c r="AP1435" s="175"/>
      <c r="AQ1435" s="175"/>
      <c r="AR1435" s="175"/>
    </row>
    <row r="1436" spans="1:44" ht="102" x14ac:dyDescent="0.3">
      <c r="A1436" s="175"/>
      <c r="B1436" s="181" t="s">
        <v>1718</v>
      </c>
      <c r="C1436" s="182" t="s">
        <v>1719</v>
      </c>
      <c r="D1436" s="183">
        <v>210.45</v>
      </c>
      <c r="E1436" s="184">
        <v>210.45</v>
      </c>
      <c r="F1436" s="185" t="s">
        <v>4636</v>
      </c>
      <c r="G1436" s="186" t="s">
        <v>3015</v>
      </c>
      <c r="H1436" s="187"/>
      <c r="I1436" s="175"/>
      <c r="J1436" s="175"/>
      <c r="K1436" s="175"/>
      <c r="L1436" s="175"/>
      <c r="M1436" s="175"/>
      <c r="N1436" s="175"/>
      <c r="O1436" s="175"/>
      <c r="P1436" s="175"/>
      <c r="Q1436" s="175"/>
      <c r="R1436" s="175"/>
      <c r="S1436" s="175"/>
      <c r="T1436" s="175"/>
      <c r="U1436" s="175"/>
      <c r="V1436" s="175"/>
      <c r="W1436" s="175"/>
      <c r="X1436" s="175"/>
      <c r="Y1436" s="175"/>
      <c r="Z1436" s="175"/>
      <c r="AA1436" s="175"/>
      <c r="AB1436" s="175"/>
      <c r="AC1436" s="175"/>
      <c r="AD1436" s="175"/>
      <c r="AE1436" s="175"/>
      <c r="AF1436" s="175"/>
      <c r="AG1436" s="175"/>
      <c r="AH1436" s="175"/>
      <c r="AI1436" s="175"/>
      <c r="AJ1436" s="175"/>
      <c r="AK1436" s="175"/>
      <c r="AL1436" s="175"/>
      <c r="AM1436" s="175"/>
      <c r="AN1436" s="175"/>
      <c r="AO1436" s="175"/>
      <c r="AP1436" s="175"/>
      <c r="AQ1436" s="175"/>
      <c r="AR1436" s="175"/>
    </row>
    <row r="1437" spans="1:44" ht="102" hidden="1" x14ac:dyDescent="0.3">
      <c r="A1437" s="175"/>
      <c r="B1437" s="185" t="s">
        <v>4636</v>
      </c>
      <c r="C1437" s="182"/>
      <c r="D1437" s="183">
        <v>210.45</v>
      </c>
      <c r="E1437" s="184">
        <v>210.45</v>
      </c>
      <c r="F1437" s="186" t="s">
        <v>3015</v>
      </c>
      <c r="G1437" s="181" t="s">
        <v>2294</v>
      </c>
      <c r="H1437" s="182" t="s">
        <v>2295</v>
      </c>
      <c r="I1437" s="175"/>
      <c r="J1437" s="175"/>
      <c r="K1437" s="175"/>
      <c r="L1437" s="175"/>
      <c r="M1437" s="175"/>
      <c r="N1437" s="175"/>
      <c r="O1437" s="175"/>
      <c r="P1437" s="175"/>
      <c r="Q1437" s="175"/>
      <c r="R1437" s="175"/>
      <c r="S1437" s="175"/>
      <c r="T1437" s="175"/>
      <c r="U1437" s="175"/>
      <c r="V1437" s="175"/>
      <c r="W1437" s="175"/>
      <c r="X1437" s="175"/>
      <c r="Y1437" s="175"/>
      <c r="Z1437" s="175"/>
      <c r="AA1437" s="175"/>
      <c r="AB1437" s="175"/>
      <c r="AC1437" s="175"/>
      <c r="AD1437" s="175"/>
      <c r="AE1437" s="175"/>
      <c r="AF1437" s="175"/>
      <c r="AG1437" s="175"/>
      <c r="AH1437" s="175"/>
      <c r="AI1437" s="175"/>
      <c r="AJ1437" s="175"/>
      <c r="AK1437" s="175"/>
      <c r="AL1437" s="175"/>
      <c r="AM1437" s="175"/>
      <c r="AN1437" s="175"/>
      <c r="AO1437" s="175"/>
      <c r="AP1437" s="175"/>
      <c r="AQ1437" s="175"/>
      <c r="AR1437" s="175"/>
    </row>
    <row r="1438" spans="1:44" ht="102" hidden="1" x14ac:dyDescent="0.3">
      <c r="A1438" s="175"/>
      <c r="B1438" s="186" t="s">
        <v>3015</v>
      </c>
      <c r="C1438" s="187"/>
      <c r="D1438" s="183">
        <v>210.45</v>
      </c>
      <c r="E1438" s="184">
        <v>210.45</v>
      </c>
      <c r="F1438" s="181" t="s">
        <v>2294</v>
      </c>
      <c r="G1438" s="185" t="s">
        <v>4636</v>
      </c>
      <c r="H1438" s="182"/>
      <c r="I1438" s="175"/>
      <c r="J1438" s="175"/>
      <c r="K1438" s="175"/>
      <c r="L1438" s="175"/>
      <c r="M1438" s="175"/>
      <c r="N1438" s="175"/>
      <c r="O1438" s="175"/>
      <c r="P1438" s="175"/>
      <c r="Q1438" s="175"/>
      <c r="R1438" s="175"/>
      <c r="S1438" s="175"/>
      <c r="T1438" s="175"/>
      <c r="U1438" s="175"/>
      <c r="V1438" s="175"/>
      <c r="W1438" s="175"/>
      <c r="X1438" s="175"/>
      <c r="Y1438" s="175"/>
      <c r="Z1438" s="175"/>
      <c r="AA1438" s="175"/>
      <c r="AB1438" s="175"/>
      <c r="AC1438" s="175"/>
      <c r="AD1438" s="175"/>
      <c r="AE1438" s="175"/>
      <c r="AF1438" s="175"/>
      <c r="AG1438" s="175"/>
      <c r="AH1438" s="175"/>
      <c r="AI1438" s="175"/>
      <c r="AJ1438" s="175"/>
      <c r="AK1438" s="175"/>
      <c r="AL1438" s="175"/>
      <c r="AM1438" s="175"/>
      <c r="AN1438" s="175"/>
      <c r="AO1438" s="175"/>
      <c r="AP1438" s="175"/>
      <c r="AQ1438" s="175"/>
      <c r="AR1438" s="175"/>
    </row>
    <row r="1439" spans="1:44" ht="102" x14ac:dyDescent="0.3">
      <c r="A1439" s="175"/>
      <c r="B1439" s="181" t="s">
        <v>2294</v>
      </c>
      <c r="C1439" s="182" t="s">
        <v>2295</v>
      </c>
      <c r="D1439" s="183">
        <v>231.93</v>
      </c>
      <c r="E1439" s="184">
        <v>231.93</v>
      </c>
      <c r="F1439" s="185" t="s">
        <v>4636</v>
      </c>
      <c r="G1439" s="186" t="s">
        <v>3016</v>
      </c>
      <c r="H1439" s="187"/>
      <c r="I1439" s="175"/>
      <c r="J1439" s="175"/>
      <c r="K1439" s="175"/>
      <c r="L1439" s="175"/>
      <c r="M1439" s="175"/>
      <c r="N1439" s="175"/>
      <c r="O1439" s="175"/>
      <c r="P1439" s="175"/>
      <c r="Q1439" s="175"/>
      <c r="R1439" s="175"/>
      <c r="S1439" s="175"/>
      <c r="T1439" s="175"/>
      <c r="U1439" s="175"/>
      <c r="V1439" s="175"/>
      <c r="W1439" s="175"/>
      <c r="X1439" s="175"/>
      <c r="Y1439" s="175"/>
      <c r="Z1439" s="175"/>
      <c r="AA1439" s="175"/>
      <c r="AB1439" s="175"/>
      <c r="AC1439" s="175"/>
      <c r="AD1439" s="175"/>
      <c r="AE1439" s="175"/>
      <c r="AF1439" s="175"/>
      <c r="AG1439" s="175"/>
      <c r="AH1439" s="175"/>
      <c r="AI1439" s="175"/>
      <c r="AJ1439" s="175"/>
      <c r="AK1439" s="175"/>
      <c r="AL1439" s="175"/>
      <c r="AM1439" s="175"/>
      <c r="AN1439" s="175"/>
      <c r="AO1439" s="175"/>
      <c r="AP1439" s="175"/>
      <c r="AQ1439" s="175"/>
      <c r="AR1439" s="175"/>
    </row>
    <row r="1440" spans="1:44" ht="102" hidden="1" x14ac:dyDescent="0.3">
      <c r="A1440" s="175"/>
      <c r="B1440" s="185" t="s">
        <v>4636</v>
      </c>
      <c r="C1440" s="182"/>
      <c r="D1440" s="183">
        <v>231.93</v>
      </c>
      <c r="E1440" s="184">
        <v>231.93</v>
      </c>
      <c r="F1440" s="186" t="s">
        <v>3016</v>
      </c>
      <c r="G1440" s="181" t="s">
        <v>3994</v>
      </c>
      <c r="H1440" s="182" t="s">
        <v>1491</v>
      </c>
      <c r="I1440" s="175"/>
      <c r="J1440" s="175"/>
      <c r="K1440" s="175"/>
      <c r="L1440" s="175"/>
      <c r="M1440" s="175"/>
      <c r="N1440" s="175"/>
      <c r="O1440" s="175"/>
      <c r="P1440" s="175"/>
      <c r="Q1440" s="175"/>
      <c r="R1440" s="175"/>
      <c r="S1440" s="175"/>
      <c r="T1440" s="175"/>
      <c r="U1440" s="175"/>
      <c r="V1440" s="175"/>
      <c r="W1440" s="175"/>
      <c r="X1440" s="175"/>
      <c r="Y1440" s="175"/>
      <c r="Z1440" s="175"/>
      <c r="AA1440" s="175"/>
      <c r="AB1440" s="175"/>
      <c r="AC1440" s="175"/>
      <c r="AD1440" s="175"/>
      <c r="AE1440" s="175"/>
      <c r="AF1440" s="175"/>
      <c r="AG1440" s="175"/>
      <c r="AH1440" s="175"/>
      <c r="AI1440" s="175"/>
      <c r="AJ1440" s="175"/>
      <c r="AK1440" s="175"/>
      <c r="AL1440" s="175"/>
      <c r="AM1440" s="175"/>
      <c r="AN1440" s="175"/>
      <c r="AO1440" s="175"/>
      <c r="AP1440" s="175"/>
      <c r="AQ1440" s="175"/>
      <c r="AR1440" s="175"/>
    </row>
    <row r="1441" spans="1:44" ht="102" hidden="1" x14ac:dyDescent="0.3">
      <c r="A1441" s="175"/>
      <c r="B1441" s="186" t="s">
        <v>3016</v>
      </c>
      <c r="C1441" s="187"/>
      <c r="D1441" s="183">
        <v>231.93</v>
      </c>
      <c r="E1441" s="184">
        <v>231.93</v>
      </c>
      <c r="F1441" s="181" t="s">
        <v>3994</v>
      </c>
      <c r="G1441" s="185" t="s">
        <v>4636</v>
      </c>
      <c r="H1441" s="182"/>
      <c r="I1441" s="175"/>
      <c r="J1441" s="175"/>
      <c r="K1441" s="175"/>
      <c r="L1441" s="175"/>
      <c r="M1441" s="175"/>
      <c r="N1441" s="175"/>
      <c r="O1441" s="175"/>
      <c r="P1441" s="175"/>
      <c r="Q1441" s="175"/>
      <c r="R1441" s="175"/>
      <c r="S1441" s="175"/>
      <c r="T1441" s="175"/>
      <c r="U1441" s="175"/>
      <c r="V1441" s="175"/>
      <c r="W1441" s="175"/>
      <c r="X1441" s="175"/>
      <c r="Y1441" s="175"/>
      <c r="Z1441" s="175"/>
      <c r="AA1441" s="175"/>
      <c r="AB1441" s="175"/>
      <c r="AC1441" s="175"/>
      <c r="AD1441" s="175"/>
      <c r="AE1441" s="175"/>
      <c r="AF1441" s="175"/>
      <c r="AG1441" s="175"/>
      <c r="AH1441" s="175"/>
      <c r="AI1441" s="175"/>
      <c r="AJ1441" s="175"/>
      <c r="AK1441" s="175"/>
      <c r="AL1441" s="175"/>
      <c r="AM1441" s="175"/>
      <c r="AN1441" s="175"/>
      <c r="AO1441" s="175"/>
      <c r="AP1441" s="175"/>
      <c r="AQ1441" s="175"/>
      <c r="AR1441" s="175"/>
    </row>
    <row r="1442" spans="1:44" ht="102" x14ac:dyDescent="0.3">
      <c r="A1442" s="175"/>
      <c r="B1442" s="181" t="s">
        <v>3994</v>
      </c>
      <c r="C1442" s="182" t="s">
        <v>1491</v>
      </c>
      <c r="D1442" s="183">
        <v>231.93</v>
      </c>
      <c r="E1442" s="184">
        <v>231.93</v>
      </c>
      <c r="F1442" s="185" t="s">
        <v>4636</v>
      </c>
      <c r="G1442" s="186" t="s">
        <v>4589</v>
      </c>
      <c r="H1442" s="187"/>
      <c r="I1442" s="175"/>
      <c r="J1442" s="175"/>
      <c r="K1442" s="175"/>
      <c r="L1442" s="175"/>
      <c r="M1442" s="175"/>
      <c r="N1442" s="175"/>
      <c r="O1442" s="175"/>
      <c r="P1442" s="175"/>
      <c r="Q1442" s="175"/>
      <c r="R1442" s="175"/>
      <c r="S1442" s="175"/>
      <c r="T1442" s="175"/>
      <c r="U1442" s="175"/>
      <c r="V1442" s="175"/>
      <c r="W1442" s="175"/>
      <c r="X1442" s="175"/>
      <c r="Y1442" s="175"/>
      <c r="Z1442" s="175"/>
      <c r="AA1442" s="175"/>
      <c r="AB1442" s="175"/>
      <c r="AC1442" s="175"/>
      <c r="AD1442" s="175"/>
      <c r="AE1442" s="175"/>
      <c r="AF1442" s="175"/>
      <c r="AG1442" s="175"/>
      <c r="AH1442" s="175"/>
      <c r="AI1442" s="175"/>
      <c r="AJ1442" s="175"/>
      <c r="AK1442" s="175"/>
      <c r="AL1442" s="175"/>
      <c r="AM1442" s="175"/>
      <c r="AN1442" s="175"/>
      <c r="AO1442" s="175"/>
      <c r="AP1442" s="175"/>
      <c r="AQ1442" s="175"/>
      <c r="AR1442" s="175"/>
    </row>
    <row r="1443" spans="1:44" ht="102" hidden="1" x14ac:dyDescent="0.3">
      <c r="A1443" s="175"/>
      <c r="B1443" s="185" t="s">
        <v>4636</v>
      </c>
      <c r="C1443" s="182"/>
      <c r="D1443" s="183">
        <v>231.93</v>
      </c>
      <c r="E1443" s="184">
        <v>231.93</v>
      </c>
      <c r="F1443" s="186" t="s">
        <v>4589</v>
      </c>
      <c r="G1443" s="181" t="s">
        <v>2634</v>
      </c>
      <c r="H1443" s="182" t="s">
        <v>2204</v>
      </c>
      <c r="I1443" s="175"/>
      <c r="J1443" s="175"/>
      <c r="K1443" s="175"/>
      <c r="L1443" s="175"/>
      <c r="M1443" s="175"/>
      <c r="N1443" s="175"/>
      <c r="O1443" s="175"/>
      <c r="P1443" s="175"/>
      <c r="Q1443" s="175"/>
      <c r="R1443" s="175"/>
      <c r="S1443" s="175"/>
      <c r="T1443" s="175"/>
      <c r="U1443" s="175"/>
      <c r="V1443" s="175"/>
      <c r="W1443" s="175"/>
      <c r="X1443" s="175"/>
      <c r="Y1443" s="175"/>
      <c r="Z1443" s="175"/>
      <c r="AA1443" s="175"/>
      <c r="AB1443" s="175"/>
      <c r="AC1443" s="175"/>
      <c r="AD1443" s="175"/>
      <c r="AE1443" s="175"/>
      <c r="AF1443" s="175"/>
      <c r="AG1443" s="175"/>
      <c r="AH1443" s="175"/>
      <c r="AI1443" s="175"/>
      <c r="AJ1443" s="175"/>
      <c r="AK1443" s="175"/>
      <c r="AL1443" s="175"/>
      <c r="AM1443" s="175"/>
      <c r="AN1443" s="175"/>
      <c r="AO1443" s="175"/>
      <c r="AP1443" s="175"/>
      <c r="AQ1443" s="175"/>
      <c r="AR1443" s="175"/>
    </row>
    <row r="1444" spans="1:44" ht="102" hidden="1" x14ac:dyDescent="0.3">
      <c r="A1444" s="175"/>
      <c r="B1444" s="186" t="s">
        <v>4589</v>
      </c>
      <c r="C1444" s="187"/>
      <c r="D1444" s="183">
        <v>231.93</v>
      </c>
      <c r="E1444" s="184">
        <v>231.93</v>
      </c>
      <c r="F1444" s="181" t="s">
        <v>2634</v>
      </c>
      <c r="G1444" s="185" t="s">
        <v>4636</v>
      </c>
      <c r="H1444" s="182"/>
      <c r="I1444" s="175"/>
      <c r="J1444" s="175"/>
      <c r="K1444" s="175"/>
      <c r="L1444" s="175"/>
      <c r="M1444" s="175"/>
      <c r="N1444" s="175"/>
      <c r="O1444" s="175"/>
      <c r="P1444" s="175"/>
      <c r="Q1444" s="175"/>
      <c r="R1444" s="175"/>
      <c r="S1444" s="175"/>
      <c r="T1444" s="175"/>
      <c r="U1444" s="175"/>
      <c r="V1444" s="175"/>
      <c r="W1444" s="175"/>
      <c r="X1444" s="175"/>
      <c r="Y1444" s="175"/>
      <c r="Z1444" s="175"/>
      <c r="AA1444" s="175"/>
      <c r="AB1444" s="175"/>
      <c r="AC1444" s="175"/>
      <c r="AD1444" s="175"/>
      <c r="AE1444" s="175"/>
      <c r="AF1444" s="175"/>
      <c r="AG1444" s="175"/>
      <c r="AH1444" s="175"/>
      <c r="AI1444" s="175"/>
      <c r="AJ1444" s="175"/>
      <c r="AK1444" s="175"/>
      <c r="AL1444" s="175"/>
      <c r="AM1444" s="175"/>
      <c r="AN1444" s="175"/>
      <c r="AO1444" s="175"/>
      <c r="AP1444" s="175"/>
      <c r="AQ1444" s="175"/>
      <c r="AR1444" s="175"/>
    </row>
    <row r="1445" spans="1:44" ht="102" x14ac:dyDescent="0.3">
      <c r="A1445" s="175"/>
      <c r="B1445" s="181" t="s">
        <v>2634</v>
      </c>
      <c r="C1445" s="182" t="s">
        <v>2204</v>
      </c>
      <c r="D1445" s="183">
        <v>253.4</v>
      </c>
      <c r="E1445" s="184">
        <v>253.4</v>
      </c>
      <c r="F1445" s="185" t="s">
        <v>4636</v>
      </c>
      <c r="G1445" s="186" t="s">
        <v>3923</v>
      </c>
      <c r="H1445" s="187"/>
      <c r="I1445" s="175"/>
      <c r="J1445" s="175"/>
      <c r="K1445" s="175"/>
      <c r="L1445" s="175"/>
      <c r="M1445" s="175"/>
      <c r="N1445" s="175"/>
      <c r="O1445" s="175"/>
      <c r="P1445" s="175"/>
      <c r="Q1445" s="175"/>
      <c r="R1445" s="175"/>
      <c r="S1445" s="175"/>
      <c r="T1445" s="175"/>
      <c r="U1445" s="175"/>
      <c r="V1445" s="175"/>
      <c r="W1445" s="175"/>
      <c r="X1445" s="175"/>
      <c r="Y1445" s="175"/>
      <c r="Z1445" s="175"/>
      <c r="AA1445" s="175"/>
      <c r="AB1445" s="175"/>
      <c r="AC1445" s="175"/>
      <c r="AD1445" s="175"/>
      <c r="AE1445" s="175"/>
      <c r="AF1445" s="175"/>
      <c r="AG1445" s="175"/>
      <c r="AH1445" s="175"/>
      <c r="AI1445" s="175"/>
      <c r="AJ1445" s="175"/>
      <c r="AK1445" s="175"/>
      <c r="AL1445" s="175"/>
      <c r="AM1445" s="175"/>
      <c r="AN1445" s="175"/>
      <c r="AO1445" s="175"/>
      <c r="AP1445" s="175"/>
      <c r="AQ1445" s="175"/>
      <c r="AR1445" s="175"/>
    </row>
    <row r="1446" spans="1:44" ht="102" hidden="1" x14ac:dyDescent="0.3">
      <c r="A1446" s="175"/>
      <c r="B1446" s="185" t="s">
        <v>4636</v>
      </c>
      <c r="C1446" s="182"/>
      <c r="D1446" s="183">
        <v>253.4</v>
      </c>
      <c r="E1446" s="184">
        <v>253.4</v>
      </c>
      <c r="F1446" s="186" t="s">
        <v>3923</v>
      </c>
      <c r="G1446" s="181" t="s">
        <v>3995</v>
      </c>
      <c r="H1446" s="182" t="s">
        <v>763</v>
      </c>
      <c r="I1446" s="175"/>
      <c r="J1446" s="175"/>
      <c r="K1446" s="175"/>
      <c r="L1446" s="175"/>
      <c r="M1446" s="175"/>
      <c r="N1446" s="175"/>
      <c r="O1446" s="175"/>
      <c r="P1446" s="175"/>
      <c r="Q1446" s="175"/>
      <c r="R1446" s="175"/>
      <c r="S1446" s="175"/>
      <c r="T1446" s="175"/>
      <c r="U1446" s="175"/>
      <c r="V1446" s="175"/>
      <c r="W1446" s="175"/>
      <c r="X1446" s="175"/>
      <c r="Y1446" s="175"/>
      <c r="Z1446" s="175"/>
      <c r="AA1446" s="175"/>
      <c r="AB1446" s="175"/>
      <c r="AC1446" s="175"/>
      <c r="AD1446" s="175"/>
      <c r="AE1446" s="175"/>
      <c r="AF1446" s="175"/>
      <c r="AG1446" s="175"/>
      <c r="AH1446" s="175"/>
      <c r="AI1446" s="175"/>
      <c r="AJ1446" s="175"/>
      <c r="AK1446" s="175"/>
      <c r="AL1446" s="175"/>
      <c r="AM1446" s="175"/>
      <c r="AN1446" s="175"/>
      <c r="AO1446" s="175"/>
      <c r="AP1446" s="175"/>
      <c r="AQ1446" s="175"/>
      <c r="AR1446" s="175"/>
    </row>
    <row r="1447" spans="1:44" ht="102" hidden="1" x14ac:dyDescent="0.3">
      <c r="A1447" s="175"/>
      <c r="B1447" s="186" t="s">
        <v>3923</v>
      </c>
      <c r="C1447" s="187"/>
      <c r="D1447" s="183">
        <v>253.4</v>
      </c>
      <c r="E1447" s="184">
        <v>253.4</v>
      </c>
      <c r="F1447" s="181" t="s">
        <v>3995</v>
      </c>
      <c r="G1447" s="185" t="s">
        <v>4636</v>
      </c>
      <c r="H1447" s="182"/>
      <c r="I1447" s="175"/>
      <c r="J1447" s="175"/>
      <c r="K1447" s="175"/>
      <c r="L1447" s="175"/>
      <c r="M1447" s="175"/>
      <c r="N1447" s="175"/>
      <c r="O1447" s="175"/>
      <c r="P1447" s="175"/>
      <c r="Q1447" s="175"/>
      <c r="R1447" s="175"/>
      <c r="S1447" s="175"/>
      <c r="T1447" s="175"/>
      <c r="U1447" s="175"/>
      <c r="V1447" s="175"/>
      <c r="W1447" s="175"/>
      <c r="X1447" s="175"/>
      <c r="Y1447" s="175"/>
      <c r="Z1447" s="175"/>
      <c r="AA1447" s="175"/>
      <c r="AB1447" s="175"/>
      <c r="AC1447" s="175"/>
      <c r="AD1447" s="175"/>
      <c r="AE1447" s="175"/>
      <c r="AF1447" s="175"/>
      <c r="AG1447" s="175"/>
      <c r="AH1447" s="175"/>
      <c r="AI1447" s="175"/>
      <c r="AJ1447" s="175"/>
      <c r="AK1447" s="175"/>
      <c r="AL1447" s="175"/>
      <c r="AM1447" s="175"/>
      <c r="AN1447" s="175"/>
      <c r="AO1447" s="175"/>
      <c r="AP1447" s="175"/>
      <c r="AQ1447" s="175"/>
      <c r="AR1447" s="175"/>
    </row>
    <row r="1448" spans="1:44" ht="102" x14ac:dyDescent="0.3">
      <c r="A1448" s="175"/>
      <c r="B1448" s="181" t="s">
        <v>3995</v>
      </c>
      <c r="C1448" s="182" t="s">
        <v>763</v>
      </c>
      <c r="D1448" s="183">
        <v>309.24</v>
      </c>
      <c r="E1448" s="184">
        <v>309.24</v>
      </c>
      <c r="F1448" s="185" t="s">
        <v>4636</v>
      </c>
      <c r="G1448" s="186" t="s">
        <v>4540</v>
      </c>
      <c r="H1448" s="187"/>
      <c r="I1448" s="175"/>
      <c r="J1448" s="175"/>
      <c r="K1448" s="175"/>
      <c r="L1448" s="175"/>
      <c r="M1448" s="175"/>
      <c r="N1448" s="175"/>
      <c r="O1448" s="175"/>
      <c r="P1448" s="175"/>
      <c r="Q1448" s="175"/>
      <c r="R1448" s="175"/>
      <c r="S1448" s="175"/>
      <c r="T1448" s="175"/>
      <c r="U1448" s="175"/>
      <c r="V1448" s="175"/>
      <c r="W1448" s="175"/>
      <c r="X1448" s="175"/>
      <c r="Y1448" s="175"/>
      <c r="Z1448" s="175"/>
      <c r="AA1448" s="175"/>
      <c r="AB1448" s="175"/>
      <c r="AC1448" s="175"/>
      <c r="AD1448" s="175"/>
      <c r="AE1448" s="175"/>
      <c r="AF1448" s="175"/>
      <c r="AG1448" s="175"/>
      <c r="AH1448" s="175"/>
      <c r="AI1448" s="175"/>
      <c r="AJ1448" s="175"/>
      <c r="AK1448" s="175"/>
      <c r="AL1448" s="175"/>
      <c r="AM1448" s="175"/>
      <c r="AN1448" s="175"/>
      <c r="AO1448" s="175"/>
      <c r="AP1448" s="175"/>
      <c r="AQ1448" s="175"/>
      <c r="AR1448" s="175"/>
    </row>
    <row r="1449" spans="1:44" ht="102" hidden="1" x14ac:dyDescent="0.3">
      <c r="A1449" s="175"/>
      <c r="B1449" s="185" t="s">
        <v>4636</v>
      </c>
      <c r="C1449" s="182"/>
      <c r="D1449" s="183">
        <v>309.24</v>
      </c>
      <c r="E1449" s="184">
        <v>309.24</v>
      </c>
      <c r="F1449" s="186" t="s">
        <v>4540</v>
      </c>
      <c r="G1449" s="181" t="s">
        <v>1281</v>
      </c>
      <c r="H1449" s="182" t="s">
        <v>1282</v>
      </c>
      <c r="I1449" s="175"/>
      <c r="J1449" s="175"/>
      <c r="K1449" s="175"/>
      <c r="L1449" s="175"/>
      <c r="M1449" s="175"/>
      <c r="N1449" s="175"/>
      <c r="O1449" s="175"/>
      <c r="P1449" s="175"/>
      <c r="Q1449" s="175"/>
      <c r="R1449" s="175"/>
      <c r="S1449" s="175"/>
      <c r="T1449" s="175"/>
      <c r="U1449" s="175"/>
      <c r="V1449" s="175"/>
      <c r="W1449" s="175"/>
      <c r="X1449" s="175"/>
      <c r="Y1449" s="175"/>
      <c r="Z1449" s="175"/>
      <c r="AA1449" s="175"/>
      <c r="AB1449" s="175"/>
      <c r="AC1449" s="175"/>
      <c r="AD1449" s="175"/>
      <c r="AE1449" s="175"/>
      <c r="AF1449" s="175"/>
      <c r="AG1449" s="175"/>
      <c r="AH1449" s="175"/>
      <c r="AI1449" s="175"/>
      <c r="AJ1449" s="175"/>
      <c r="AK1449" s="175"/>
      <c r="AL1449" s="175"/>
      <c r="AM1449" s="175"/>
      <c r="AN1449" s="175"/>
      <c r="AO1449" s="175"/>
      <c r="AP1449" s="175"/>
      <c r="AQ1449" s="175"/>
      <c r="AR1449" s="175"/>
    </row>
    <row r="1450" spans="1:44" ht="102" hidden="1" x14ac:dyDescent="0.3">
      <c r="A1450" s="175"/>
      <c r="B1450" s="186" t="s">
        <v>4540</v>
      </c>
      <c r="C1450" s="187"/>
      <c r="D1450" s="183">
        <v>309.24</v>
      </c>
      <c r="E1450" s="184">
        <v>309.24</v>
      </c>
      <c r="F1450" s="181" t="s">
        <v>1281</v>
      </c>
      <c r="G1450" s="185" t="s">
        <v>4636</v>
      </c>
      <c r="H1450" s="182"/>
      <c r="I1450" s="175"/>
      <c r="J1450" s="175"/>
      <c r="K1450" s="175"/>
      <c r="L1450" s="175"/>
      <c r="M1450" s="175"/>
      <c r="N1450" s="175"/>
      <c r="O1450" s="175"/>
      <c r="P1450" s="175"/>
      <c r="Q1450" s="175"/>
      <c r="R1450" s="175"/>
      <c r="S1450" s="175"/>
      <c r="T1450" s="175"/>
      <c r="U1450" s="175"/>
      <c r="V1450" s="175"/>
      <c r="W1450" s="175"/>
      <c r="X1450" s="175"/>
      <c r="Y1450" s="175"/>
      <c r="Z1450" s="175"/>
      <c r="AA1450" s="175"/>
      <c r="AB1450" s="175"/>
      <c r="AC1450" s="175"/>
      <c r="AD1450" s="175"/>
      <c r="AE1450" s="175"/>
      <c r="AF1450" s="175"/>
      <c r="AG1450" s="175"/>
      <c r="AH1450" s="175"/>
      <c r="AI1450" s="175"/>
      <c r="AJ1450" s="175"/>
      <c r="AK1450" s="175"/>
      <c r="AL1450" s="175"/>
      <c r="AM1450" s="175"/>
      <c r="AN1450" s="175"/>
      <c r="AO1450" s="175"/>
      <c r="AP1450" s="175"/>
      <c r="AQ1450" s="175"/>
      <c r="AR1450" s="175"/>
    </row>
    <row r="1451" spans="1:44" ht="102" x14ac:dyDescent="0.3">
      <c r="A1451" s="175"/>
      <c r="B1451" s="181" t="s">
        <v>1281</v>
      </c>
      <c r="C1451" s="182" t="s">
        <v>1282</v>
      </c>
      <c r="D1451" s="183">
        <v>270.58</v>
      </c>
      <c r="E1451" s="184">
        <v>270.58</v>
      </c>
      <c r="F1451" s="185" t="s">
        <v>4636</v>
      </c>
      <c r="G1451" s="186" t="s">
        <v>2943</v>
      </c>
      <c r="H1451" s="187"/>
      <c r="I1451" s="175"/>
      <c r="J1451" s="175"/>
      <c r="K1451" s="175"/>
      <c r="L1451" s="175"/>
      <c r="M1451" s="175"/>
      <c r="N1451" s="175"/>
      <c r="O1451" s="175"/>
      <c r="P1451" s="175"/>
      <c r="Q1451" s="175"/>
      <c r="R1451" s="175"/>
      <c r="S1451" s="175"/>
      <c r="T1451" s="175"/>
      <c r="U1451" s="175"/>
      <c r="V1451" s="175"/>
      <c r="W1451" s="175"/>
      <c r="X1451" s="175"/>
      <c r="Y1451" s="175"/>
      <c r="Z1451" s="175"/>
      <c r="AA1451" s="175"/>
      <c r="AB1451" s="175"/>
      <c r="AC1451" s="175"/>
      <c r="AD1451" s="175"/>
      <c r="AE1451" s="175"/>
      <c r="AF1451" s="175"/>
      <c r="AG1451" s="175"/>
      <c r="AH1451" s="175"/>
      <c r="AI1451" s="175"/>
      <c r="AJ1451" s="175"/>
      <c r="AK1451" s="175"/>
      <c r="AL1451" s="175"/>
      <c r="AM1451" s="175"/>
      <c r="AN1451" s="175"/>
      <c r="AO1451" s="175"/>
      <c r="AP1451" s="175"/>
      <c r="AQ1451" s="175"/>
      <c r="AR1451" s="175"/>
    </row>
    <row r="1452" spans="1:44" ht="102" hidden="1" x14ac:dyDescent="0.3">
      <c r="A1452" s="175"/>
      <c r="B1452" s="185" t="s">
        <v>4636</v>
      </c>
      <c r="C1452" s="182"/>
      <c r="D1452" s="183">
        <v>270.58</v>
      </c>
      <c r="E1452" s="184">
        <v>270.58</v>
      </c>
      <c r="F1452" s="186" t="s">
        <v>2943</v>
      </c>
      <c r="G1452" s="181" t="s">
        <v>971</v>
      </c>
      <c r="H1452" s="182" t="s">
        <v>972</v>
      </c>
      <c r="I1452" s="175"/>
      <c r="J1452" s="175"/>
      <c r="K1452" s="175"/>
      <c r="L1452" s="175"/>
      <c r="M1452" s="175"/>
      <c r="N1452" s="175"/>
      <c r="O1452" s="175"/>
      <c r="P1452" s="175"/>
      <c r="Q1452" s="175"/>
      <c r="R1452" s="175"/>
      <c r="S1452" s="175"/>
      <c r="T1452" s="175"/>
      <c r="U1452" s="175"/>
      <c r="V1452" s="175"/>
      <c r="W1452" s="175"/>
      <c r="X1452" s="175"/>
      <c r="Y1452" s="175"/>
      <c r="Z1452" s="175"/>
      <c r="AA1452" s="175"/>
      <c r="AB1452" s="175"/>
      <c r="AC1452" s="175"/>
      <c r="AD1452" s="175"/>
      <c r="AE1452" s="175"/>
      <c r="AF1452" s="175"/>
      <c r="AG1452" s="175"/>
      <c r="AH1452" s="175"/>
      <c r="AI1452" s="175"/>
      <c r="AJ1452" s="175"/>
      <c r="AK1452" s="175"/>
      <c r="AL1452" s="175"/>
      <c r="AM1452" s="175"/>
      <c r="AN1452" s="175"/>
      <c r="AO1452" s="175"/>
      <c r="AP1452" s="175"/>
      <c r="AQ1452" s="175"/>
      <c r="AR1452" s="175"/>
    </row>
    <row r="1453" spans="1:44" ht="102" hidden="1" x14ac:dyDescent="0.3">
      <c r="A1453" s="175"/>
      <c r="B1453" s="186" t="s">
        <v>2943</v>
      </c>
      <c r="C1453" s="187"/>
      <c r="D1453" s="183">
        <v>270.58</v>
      </c>
      <c r="E1453" s="184">
        <v>270.58</v>
      </c>
      <c r="F1453" s="181" t="s">
        <v>971</v>
      </c>
      <c r="G1453" s="185" t="s">
        <v>4636</v>
      </c>
      <c r="H1453" s="182"/>
      <c r="I1453" s="175"/>
      <c r="J1453" s="175"/>
      <c r="K1453" s="175"/>
      <c r="L1453" s="175"/>
      <c r="M1453" s="175"/>
      <c r="N1453" s="175"/>
      <c r="O1453" s="175"/>
      <c r="P1453" s="175"/>
      <c r="Q1453" s="175"/>
      <c r="R1453" s="175"/>
      <c r="S1453" s="175"/>
      <c r="T1453" s="175"/>
      <c r="U1453" s="175"/>
      <c r="V1453" s="175"/>
      <c r="W1453" s="175"/>
      <c r="X1453" s="175"/>
      <c r="Y1453" s="175"/>
      <c r="Z1453" s="175"/>
      <c r="AA1453" s="175"/>
      <c r="AB1453" s="175"/>
      <c r="AC1453" s="175"/>
      <c r="AD1453" s="175"/>
      <c r="AE1453" s="175"/>
      <c r="AF1453" s="175"/>
      <c r="AG1453" s="175"/>
      <c r="AH1453" s="175"/>
      <c r="AI1453" s="175"/>
      <c r="AJ1453" s="175"/>
      <c r="AK1453" s="175"/>
      <c r="AL1453" s="175"/>
      <c r="AM1453" s="175"/>
      <c r="AN1453" s="175"/>
      <c r="AO1453" s="175"/>
      <c r="AP1453" s="175"/>
      <c r="AQ1453" s="175"/>
      <c r="AR1453" s="175"/>
    </row>
    <row r="1454" spans="1:44" ht="102" x14ac:dyDescent="0.3">
      <c r="A1454" s="175"/>
      <c r="B1454" s="181" t="s">
        <v>971</v>
      </c>
      <c r="C1454" s="182" t="s">
        <v>972</v>
      </c>
      <c r="D1454" s="183">
        <v>197.57</v>
      </c>
      <c r="E1454" s="184">
        <v>197.57</v>
      </c>
      <c r="F1454" s="185" t="s">
        <v>4636</v>
      </c>
      <c r="G1454" s="186" t="s">
        <v>3019</v>
      </c>
      <c r="H1454" s="187"/>
      <c r="I1454" s="175"/>
      <c r="J1454" s="175"/>
      <c r="K1454" s="175"/>
      <c r="L1454" s="175"/>
      <c r="M1454" s="175"/>
      <c r="N1454" s="175"/>
      <c r="O1454" s="175"/>
      <c r="P1454" s="175"/>
      <c r="Q1454" s="175"/>
      <c r="R1454" s="175"/>
      <c r="S1454" s="175"/>
      <c r="T1454" s="175"/>
      <c r="U1454" s="175"/>
      <c r="V1454" s="175"/>
      <c r="W1454" s="175"/>
      <c r="X1454" s="175"/>
      <c r="Y1454" s="175"/>
      <c r="Z1454" s="175"/>
      <c r="AA1454" s="175"/>
      <c r="AB1454" s="175"/>
      <c r="AC1454" s="175"/>
      <c r="AD1454" s="175"/>
      <c r="AE1454" s="175"/>
      <c r="AF1454" s="175"/>
      <c r="AG1454" s="175"/>
      <c r="AH1454" s="175"/>
      <c r="AI1454" s="175"/>
      <c r="AJ1454" s="175"/>
      <c r="AK1454" s="175"/>
      <c r="AL1454" s="175"/>
      <c r="AM1454" s="175"/>
      <c r="AN1454" s="175"/>
      <c r="AO1454" s="175"/>
      <c r="AP1454" s="175"/>
      <c r="AQ1454" s="175"/>
      <c r="AR1454" s="175"/>
    </row>
    <row r="1455" spans="1:44" ht="102" hidden="1" x14ac:dyDescent="0.3">
      <c r="A1455" s="175"/>
      <c r="B1455" s="185" t="s">
        <v>4636</v>
      </c>
      <c r="C1455" s="182"/>
      <c r="D1455" s="183">
        <v>197.57</v>
      </c>
      <c r="E1455" s="184">
        <v>197.57</v>
      </c>
      <c r="F1455" s="186" t="s">
        <v>3019</v>
      </c>
      <c r="G1455" s="181" t="s">
        <v>2592</v>
      </c>
      <c r="H1455" s="182" t="s">
        <v>1683</v>
      </c>
      <c r="I1455" s="175"/>
      <c r="J1455" s="175"/>
      <c r="K1455" s="175"/>
      <c r="L1455" s="175"/>
      <c r="M1455" s="175"/>
      <c r="N1455" s="175"/>
      <c r="O1455" s="175"/>
      <c r="P1455" s="175"/>
      <c r="Q1455" s="175"/>
      <c r="R1455" s="175"/>
      <c r="S1455" s="175"/>
      <c r="T1455" s="175"/>
      <c r="U1455" s="175"/>
      <c r="V1455" s="175"/>
      <c r="W1455" s="175"/>
      <c r="X1455" s="175"/>
      <c r="Y1455" s="175"/>
      <c r="Z1455" s="175"/>
      <c r="AA1455" s="175"/>
      <c r="AB1455" s="175"/>
      <c r="AC1455" s="175"/>
      <c r="AD1455" s="175"/>
      <c r="AE1455" s="175"/>
      <c r="AF1455" s="175"/>
      <c r="AG1455" s="175"/>
      <c r="AH1455" s="175"/>
      <c r="AI1455" s="175"/>
      <c r="AJ1455" s="175"/>
      <c r="AK1455" s="175"/>
      <c r="AL1455" s="175"/>
      <c r="AM1455" s="175"/>
      <c r="AN1455" s="175"/>
      <c r="AO1455" s="175"/>
      <c r="AP1455" s="175"/>
      <c r="AQ1455" s="175"/>
      <c r="AR1455" s="175"/>
    </row>
    <row r="1456" spans="1:44" ht="102" hidden="1" x14ac:dyDescent="0.3">
      <c r="A1456" s="175"/>
      <c r="B1456" s="186" t="s">
        <v>3019</v>
      </c>
      <c r="C1456" s="187"/>
      <c r="D1456" s="183">
        <v>197.57</v>
      </c>
      <c r="E1456" s="184">
        <v>197.57</v>
      </c>
      <c r="F1456" s="181" t="s">
        <v>2592</v>
      </c>
      <c r="G1456" s="185" t="s">
        <v>4636</v>
      </c>
      <c r="H1456" s="182"/>
      <c r="I1456" s="175"/>
      <c r="J1456" s="175"/>
      <c r="K1456" s="175"/>
      <c r="L1456" s="175"/>
      <c r="M1456" s="175"/>
      <c r="N1456" s="175"/>
      <c r="O1456" s="175"/>
      <c r="P1456" s="175"/>
      <c r="Q1456" s="175"/>
      <c r="R1456" s="175"/>
      <c r="S1456" s="175"/>
      <c r="T1456" s="175"/>
      <c r="U1456" s="175"/>
      <c r="V1456" s="175"/>
      <c r="W1456" s="175"/>
      <c r="X1456" s="175"/>
      <c r="Y1456" s="175"/>
      <c r="Z1456" s="175"/>
      <c r="AA1456" s="175"/>
      <c r="AB1456" s="175"/>
      <c r="AC1456" s="175"/>
      <c r="AD1456" s="175"/>
      <c r="AE1456" s="175"/>
      <c r="AF1456" s="175"/>
      <c r="AG1456" s="175"/>
      <c r="AH1456" s="175"/>
      <c r="AI1456" s="175"/>
      <c r="AJ1456" s="175"/>
      <c r="AK1456" s="175"/>
      <c r="AL1456" s="175"/>
      <c r="AM1456" s="175"/>
      <c r="AN1456" s="175"/>
      <c r="AO1456" s="175"/>
      <c r="AP1456" s="175"/>
      <c r="AQ1456" s="175"/>
      <c r="AR1456" s="175"/>
    </row>
    <row r="1457" spans="1:44" ht="102" x14ac:dyDescent="0.3">
      <c r="A1457" s="175"/>
      <c r="B1457" s="181" t="s">
        <v>2592</v>
      </c>
      <c r="C1457" s="182" t="s">
        <v>1683</v>
      </c>
      <c r="D1457" s="183">
        <v>386.55</v>
      </c>
      <c r="E1457" s="184">
        <v>386.55</v>
      </c>
      <c r="F1457" s="185" t="s">
        <v>4636</v>
      </c>
      <c r="G1457" s="186" t="s">
        <v>3867</v>
      </c>
      <c r="H1457" s="187"/>
      <c r="I1457" s="175"/>
      <c r="J1457" s="175"/>
      <c r="K1457" s="175"/>
      <c r="L1457" s="175"/>
      <c r="M1457" s="175"/>
      <c r="N1457" s="175"/>
      <c r="O1457" s="175"/>
      <c r="P1457" s="175"/>
      <c r="Q1457" s="175"/>
      <c r="R1457" s="175"/>
      <c r="S1457" s="175"/>
      <c r="T1457" s="175"/>
      <c r="U1457" s="175"/>
      <c r="V1457" s="175"/>
      <c r="W1457" s="175"/>
      <c r="X1457" s="175"/>
      <c r="Y1457" s="175"/>
      <c r="Z1457" s="175"/>
      <c r="AA1457" s="175"/>
      <c r="AB1457" s="175"/>
      <c r="AC1457" s="175"/>
      <c r="AD1457" s="175"/>
      <c r="AE1457" s="175"/>
      <c r="AF1457" s="175"/>
      <c r="AG1457" s="175"/>
      <c r="AH1457" s="175"/>
      <c r="AI1457" s="175"/>
      <c r="AJ1457" s="175"/>
      <c r="AK1457" s="175"/>
      <c r="AL1457" s="175"/>
      <c r="AM1457" s="175"/>
      <c r="AN1457" s="175"/>
      <c r="AO1457" s="175"/>
      <c r="AP1457" s="175"/>
      <c r="AQ1457" s="175"/>
      <c r="AR1457" s="175"/>
    </row>
    <row r="1458" spans="1:44" ht="102" hidden="1" x14ac:dyDescent="0.3">
      <c r="A1458" s="175"/>
      <c r="B1458" s="185" t="s">
        <v>4636</v>
      </c>
      <c r="C1458" s="182"/>
      <c r="D1458" s="183">
        <v>386.55</v>
      </c>
      <c r="E1458" s="184">
        <v>386.55</v>
      </c>
      <c r="F1458" s="186" t="s">
        <v>3867</v>
      </c>
      <c r="G1458" s="181" t="s">
        <v>973</v>
      </c>
      <c r="H1458" s="182" t="s">
        <v>974</v>
      </c>
      <c r="I1458" s="175"/>
      <c r="J1458" s="175"/>
      <c r="K1458" s="175"/>
      <c r="L1458" s="175"/>
      <c r="M1458" s="175"/>
      <c r="N1458" s="175"/>
      <c r="O1458" s="175"/>
      <c r="P1458" s="175"/>
      <c r="Q1458" s="175"/>
      <c r="R1458" s="175"/>
      <c r="S1458" s="175"/>
      <c r="T1458" s="175"/>
      <c r="U1458" s="175"/>
      <c r="V1458" s="175"/>
      <c r="W1458" s="175"/>
      <c r="X1458" s="175"/>
      <c r="Y1458" s="175"/>
      <c r="Z1458" s="175"/>
      <c r="AA1458" s="175"/>
      <c r="AB1458" s="175"/>
      <c r="AC1458" s="175"/>
      <c r="AD1458" s="175"/>
      <c r="AE1458" s="175"/>
      <c r="AF1458" s="175"/>
      <c r="AG1458" s="175"/>
      <c r="AH1458" s="175"/>
      <c r="AI1458" s="175"/>
      <c r="AJ1458" s="175"/>
      <c r="AK1458" s="175"/>
      <c r="AL1458" s="175"/>
      <c r="AM1458" s="175"/>
      <c r="AN1458" s="175"/>
      <c r="AO1458" s="175"/>
      <c r="AP1458" s="175"/>
      <c r="AQ1458" s="175"/>
      <c r="AR1458" s="175"/>
    </row>
    <row r="1459" spans="1:44" ht="102" hidden="1" x14ac:dyDescent="0.3">
      <c r="A1459" s="175"/>
      <c r="B1459" s="186" t="s">
        <v>3867</v>
      </c>
      <c r="C1459" s="187"/>
      <c r="D1459" s="183">
        <v>386.55</v>
      </c>
      <c r="E1459" s="184">
        <v>386.55</v>
      </c>
      <c r="F1459" s="181" t="s">
        <v>973</v>
      </c>
      <c r="G1459" s="185" t="s">
        <v>4636</v>
      </c>
      <c r="H1459" s="182"/>
      <c r="I1459" s="175"/>
      <c r="J1459" s="175"/>
      <c r="K1459" s="175"/>
      <c r="L1459" s="175"/>
      <c r="M1459" s="175"/>
      <c r="N1459" s="175"/>
      <c r="O1459" s="175"/>
      <c r="P1459" s="175"/>
      <c r="Q1459" s="175"/>
      <c r="R1459" s="175"/>
      <c r="S1459" s="175"/>
      <c r="T1459" s="175"/>
      <c r="U1459" s="175"/>
      <c r="V1459" s="175"/>
      <c r="W1459" s="175"/>
      <c r="X1459" s="175"/>
      <c r="Y1459" s="175"/>
      <c r="Z1459" s="175"/>
      <c r="AA1459" s="175"/>
      <c r="AB1459" s="175"/>
      <c r="AC1459" s="175"/>
      <c r="AD1459" s="175"/>
      <c r="AE1459" s="175"/>
      <c r="AF1459" s="175"/>
      <c r="AG1459" s="175"/>
      <c r="AH1459" s="175"/>
      <c r="AI1459" s="175"/>
      <c r="AJ1459" s="175"/>
      <c r="AK1459" s="175"/>
      <c r="AL1459" s="175"/>
      <c r="AM1459" s="175"/>
      <c r="AN1459" s="175"/>
      <c r="AO1459" s="175"/>
      <c r="AP1459" s="175"/>
      <c r="AQ1459" s="175"/>
      <c r="AR1459" s="175"/>
    </row>
    <row r="1460" spans="1:44" ht="102" x14ac:dyDescent="0.3">
      <c r="A1460" s="175"/>
      <c r="B1460" s="181" t="s">
        <v>973</v>
      </c>
      <c r="C1460" s="182" t="s">
        <v>974</v>
      </c>
      <c r="D1460" s="183">
        <v>180.39</v>
      </c>
      <c r="E1460" s="184">
        <v>180.39</v>
      </c>
      <c r="F1460" s="185" t="s">
        <v>4636</v>
      </c>
      <c r="G1460" s="186" t="s">
        <v>3020</v>
      </c>
      <c r="H1460" s="187"/>
      <c r="I1460" s="175"/>
      <c r="J1460" s="175"/>
      <c r="K1460" s="175"/>
      <c r="L1460" s="175"/>
      <c r="M1460" s="175"/>
      <c r="N1460" s="175"/>
      <c r="O1460" s="175"/>
      <c r="P1460" s="175"/>
      <c r="Q1460" s="175"/>
      <c r="R1460" s="175"/>
      <c r="S1460" s="175"/>
      <c r="T1460" s="175"/>
      <c r="U1460" s="175"/>
      <c r="V1460" s="175"/>
      <c r="W1460" s="175"/>
      <c r="X1460" s="175"/>
      <c r="Y1460" s="175"/>
      <c r="Z1460" s="175"/>
      <c r="AA1460" s="175"/>
      <c r="AB1460" s="175"/>
      <c r="AC1460" s="175"/>
      <c r="AD1460" s="175"/>
      <c r="AE1460" s="175"/>
      <c r="AF1460" s="175"/>
      <c r="AG1460" s="175"/>
      <c r="AH1460" s="175"/>
      <c r="AI1460" s="175"/>
      <c r="AJ1460" s="175"/>
      <c r="AK1460" s="175"/>
      <c r="AL1460" s="175"/>
      <c r="AM1460" s="175"/>
      <c r="AN1460" s="175"/>
      <c r="AO1460" s="175"/>
      <c r="AP1460" s="175"/>
      <c r="AQ1460" s="175"/>
      <c r="AR1460" s="175"/>
    </row>
    <row r="1461" spans="1:44" ht="102" hidden="1" x14ac:dyDescent="0.3">
      <c r="A1461" s="175"/>
      <c r="B1461" s="185" t="s">
        <v>4636</v>
      </c>
      <c r="C1461" s="182"/>
      <c r="D1461" s="183">
        <v>180.39</v>
      </c>
      <c r="E1461" s="184">
        <v>180.39</v>
      </c>
      <c r="F1461" s="186" t="s">
        <v>3020</v>
      </c>
      <c r="G1461" s="181" t="s">
        <v>1381</v>
      </c>
      <c r="H1461" s="182" t="s">
        <v>1382</v>
      </c>
      <c r="I1461" s="175"/>
      <c r="J1461" s="175"/>
      <c r="K1461" s="175"/>
      <c r="L1461" s="175"/>
      <c r="M1461" s="175"/>
      <c r="N1461" s="175"/>
      <c r="O1461" s="175"/>
      <c r="P1461" s="175"/>
      <c r="Q1461" s="175"/>
      <c r="R1461" s="175"/>
      <c r="S1461" s="175"/>
      <c r="T1461" s="175"/>
      <c r="U1461" s="175"/>
      <c r="V1461" s="175"/>
      <c r="W1461" s="175"/>
      <c r="X1461" s="175"/>
      <c r="Y1461" s="175"/>
      <c r="Z1461" s="175"/>
      <c r="AA1461" s="175"/>
      <c r="AB1461" s="175"/>
      <c r="AC1461" s="175"/>
      <c r="AD1461" s="175"/>
      <c r="AE1461" s="175"/>
      <c r="AF1461" s="175"/>
      <c r="AG1461" s="175"/>
      <c r="AH1461" s="175"/>
      <c r="AI1461" s="175"/>
      <c r="AJ1461" s="175"/>
      <c r="AK1461" s="175"/>
      <c r="AL1461" s="175"/>
      <c r="AM1461" s="175"/>
      <c r="AN1461" s="175"/>
      <c r="AO1461" s="175"/>
      <c r="AP1461" s="175"/>
      <c r="AQ1461" s="175"/>
      <c r="AR1461" s="175"/>
    </row>
    <row r="1462" spans="1:44" ht="102" hidden="1" x14ac:dyDescent="0.3">
      <c r="A1462" s="175"/>
      <c r="B1462" s="186" t="s">
        <v>3020</v>
      </c>
      <c r="C1462" s="187"/>
      <c r="D1462" s="183">
        <v>180.39</v>
      </c>
      <c r="E1462" s="184">
        <v>180.39</v>
      </c>
      <c r="F1462" s="181" t="s">
        <v>1381</v>
      </c>
      <c r="G1462" s="185" t="s">
        <v>4636</v>
      </c>
      <c r="H1462" s="182"/>
      <c r="I1462" s="175"/>
      <c r="J1462" s="175"/>
      <c r="K1462" s="175"/>
      <c r="L1462" s="175"/>
      <c r="M1462" s="175"/>
      <c r="N1462" s="175"/>
      <c r="O1462" s="175"/>
      <c r="P1462" s="175"/>
      <c r="Q1462" s="175"/>
      <c r="R1462" s="175"/>
      <c r="S1462" s="175"/>
      <c r="T1462" s="175"/>
      <c r="U1462" s="175"/>
      <c r="V1462" s="175"/>
      <c r="W1462" s="175"/>
      <c r="X1462" s="175"/>
      <c r="Y1462" s="175"/>
      <c r="Z1462" s="175"/>
      <c r="AA1462" s="175"/>
      <c r="AB1462" s="175"/>
      <c r="AC1462" s="175"/>
      <c r="AD1462" s="175"/>
      <c r="AE1462" s="175"/>
      <c r="AF1462" s="175"/>
      <c r="AG1462" s="175"/>
      <c r="AH1462" s="175"/>
      <c r="AI1462" s="175"/>
      <c r="AJ1462" s="175"/>
      <c r="AK1462" s="175"/>
      <c r="AL1462" s="175"/>
      <c r="AM1462" s="175"/>
      <c r="AN1462" s="175"/>
      <c r="AO1462" s="175"/>
      <c r="AP1462" s="175"/>
      <c r="AQ1462" s="175"/>
      <c r="AR1462" s="175"/>
    </row>
    <row r="1463" spans="1:44" ht="102" x14ac:dyDescent="0.3">
      <c r="A1463" s="175"/>
      <c r="B1463" s="181" t="s">
        <v>1381</v>
      </c>
      <c r="C1463" s="182" t="s">
        <v>1382</v>
      </c>
      <c r="D1463" s="183">
        <v>279.17</v>
      </c>
      <c r="E1463" s="184">
        <v>279.17</v>
      </c>
      <c r="F1463" s="185" t="s">
        <v>4636</v>
      </c>
      <c r="G1463" s="186" t="s">
        <v>3021</v>
      </c>
      <c r="H1463" s="187"/>
      <c r="I1463" s="175"/>
      <c r="J1463" s="175"/>
      <c r="K1463" s="175"/>
      <c r="L1463" s="175"/>
      <c r="M1463" s="175"/>
      <c r="N1463" s="175"/>
      <c r="O1463" s="175"/>
      <c r="P1463" s="175"/>
      <c r="Q1463" s="175"/>
      <c r="R1463" s="175"/>
      <c r="S1463" s="175"/>
      <c r="T1463" s="175"/>
      <c r="U1463" s="175"/>
      <c r="V1463" s="175"/>
      <c r="W1463" s="175"/>
      <c r="X1463" s="175"/>
      <c r="Y1463" s="175"/>
      <c r="Z1463" s="175"/>
      <c r="AA1463" s="175"/>
      <c r="AB1463" s="175"/>
      <c r="AC1463" s="175"/>
      <c r="AD1463" s="175"/>
      <c r="AE1463" s="175"/>
      <c r="AF1463" s="175"/>
      <c r="AG1463" s="175"/>
      <c r="AH1463" s="175"/>
      <c r="AI1463" s="175"/>
      <c r="AJ1463" s="175"/>
      <c r="AK1463" s="175"/>
      <c r="AL1463" s="175"/>
      <c r="AM1463" s="175"/>
      <c r="AN1463" s="175"/>
      <c r="AO1463" s="175"/>
      <c r="AP1463" s="175"/>
      <c r="AQ1463" s="175"/>
      <c r="AR1463" s="175"/>
    </row>
    <row r="1464" spans="1:44" ht="102" hidden="1" x14ac:dyDescent="0.3">
      <c r="A1464" s="175"/>
      <c r="B1464" s="185" t="s">
        <v>4636</v>
      </c>
      <c r="C1464" s="182"/>
      <c r="D1464" s="183">
        <v>279.17</v>
      </c>
      <c r="E1464" s="184">
        <v>279.17</v>
      </c>
      <c r="F1464" s="186" t="s">
        <v>3021</v>
      </c>
      <c r="G1464" s="181" t="s">
        <v>554</v>
      </c>
      <c r="H1464" s="182" t="s">
        <v>555</v>
      </c>
      <c r="I1464" s="175"/>
      <c r="J1464" s="175"/>
      <c r="K1464" s="175"/>
      <c r="L1464" s="175"/>
      <c r="M1464" s="175"/>
      <c r="N1464" s="175"/>
      <c r="O1464" s="175"/>
      <c r="P1464" s="175"/>
      <c r="Q1464" s="175"/>
      <c r="R1464" s="175"/>
      <c r="S1464" s="175"/>
      <c r="T1464" s="175"/>
      <c r="U1464" s="175"/>
      <c r="V1464" s="175"/>
      <c r="W1464" s="175"/>
      <c r="X1464" s="175"/>
      <c r="Y1464" s="175"/>
      <c r="Z1464" s="175"/>
      <c r="AA1464" s="175"/>
      <c r="AB1464" s="175"/>
      <c r="AC1464" s="175"/>
      <c r="AD1464" s="175"/>
      <c r="AE1464" s="175"/>
      <c r="AF1464" s="175"/>
      <c r="AG1464" s="175"/>
      <c r="AH1464" s="175"/>
      <c r="AI1464" s="175"/>
      <c r="AJ1464" s="175"/>
      <c r="AK1464" s="175"/>
      <c r="AL1464" s="175"/>
      <c r="AM1464" s="175"/>
      <c r="AN1464" s="175"/>
      <c r="AO1464" s="175"/>
      <c r="AP1464" s="175"/>
      <c r="AQ1464" s="175"/>
      <c r="AR1464" s="175"/>
    </row>
    <row r="1465" spans="1:44" ht="102" hidden="1" x14ac:dyDescent="0.3">
      <c r="A1465" s="175"/>
      <c r="B1465" s="186" t="s">
        <v>3021</v>
      </c>
      <c r="C1465" s="187"/>
      <c r="D1465" s="183">
        <v>279.17</v>
      </c>
      <c r="E1465" s="184">
        <v>279.17</v>
      </c>
      <c r="F1465" s="181" t="s">
        <v>554</v>
      </c>
      <c r="G1465" s="185" t="s">
        <v>4636</v>
      </c>
      <c r="H1465" s="182"/>
      <c r="I1465" s="175"/>
      <c r="J1465" s="175"/>
      <c r="K1465" s="175"/>
      <c r="L1465" s="175"/>
      <c r="M1465" s="175"/>
      <c r="N1465" s="175"/>
      <c r="O1465" s="175"/>
      <c r="P1465" s="175"/>
      <c r="Q1465" s="175"/>
      <c r="R1465" s="175"/>
      <c r="S1465" s="175"/>
      <c r="T1465" s="175"/>
      <c r="U1465" s="175"/>
      <c r="V1465" s="175"/>
      <c r="W1465" s="175"/>
      <c r="X1465" s="175"/>
      <c r="Y1465" s="175"/>
      <c r="Z1465" s="175"/>
      <c r="AA1465" s="175"/>
      <c r="AB1465" s="175"/>
      <c r="AC1465" s="175"/>
      <c r="AD1465" s="175"/>
      <c r="AE1465" s="175"/>
      <c r="AF1465" s="175"/>
      <c r="AG1465" s="175"/>
      <c r="AH1465" s="175"/>
      <c r="AI1465" s="175"/>
      <c r="AJ1465" s="175"/>
      <c r="AK1465" s="175"/>
      <c r="AL1465" s="175"/>
      <c r="AM1465" s="175"/>
      <c r="AN1465" s="175"/>
      <c r="AO1465" s="175"/>
      <c r="AP1465" s="175"/>
      <c r="AQ1465" s="175"/>
      <c r="AR1465" s="175"/>
    </row>
    <row r="1466" spans="1:44" ht="102" x14ac:dyDescent="0.3">
      <c r="A1466" s="175"/>
      <c r="B1466" s="181" t="s">
        <v>554</v>
      </c>
      <c r="C1466" s="182" t="s">
        <v>555</v>
      </c>
      <c r="D1466" s="183">
        <v>146.03</v>
      </c>
      <c r="E1466" s="184">
        <v>146.03</v>
      </c>
      <c r="F1466" s="185" t="s">
        <v>4636</v>
      </c>
      <c r="G1466" s="186" t="s">
        <v>3022</v>
      </c>
      <c r="H1466" s="187"/>
      <c r="I1466" s="175"/>
      <c r="J1466" s="175"/>
      <c r="K1466" s="175"/>
      <c r="L1466" s="175"/>
      <c r="M1466" s="175"/>
      <c r="N1466" s="175"/>
      <c r="O1466" s="175"/>
      <c r="P1466" s="175"/>
      <c r="Q1466" s="175"/>
      <c r="R1466" s="175"/>
      <c r="S1466" s="175"/>
      <c r="T1466" s="175"/>
      <c r="U1466" s="175"/>
      <c r="V1466" s="175"/>
      <c r="W1466" s="175"/>
      <c r="X1466" s="175"/>
      <c r="Y1466" s="175"/>
      <c r="Z1466" s="175"/>
      <c r="AA1466" s="175"/>
      <c r="AB1466" s="175"/>
      <c r="AC1466" s="175"/>
      <c r="AD1466" s="175"/>
      <c r="AE1466" s="175"/>
      <c r="AF1466" s="175"/>
      <c r="AG1466" s="175"/>
      <c r="AH1466" s="175"/>
      <c r="AI1466" s="175"/>
      <c r="AJ1466" s="175"/>
      <c r="AK1466" s="175"/>
      <c r="AL1466" s="175"/>
      <c r="AM1466" s="175"/>
      <c r="AN1466" s="175"/>
      <c r="AO1466" s="175"/>
      <c r="AP1466" s="175"/>
      <c r="AQ1466" s="175"/>
      <c r="AR1466" s="175"/>
    </row>
    <row r="1467" spans="1:44" ht="102" hidden="1" x14ac:dyDescent="0.3">
      <c r="A1467" s="175"/>
      <c r="B1467" s="185" t="s">
        <v>4636</v>
      </c>
      <c r="C1467" s="182"/>
      <c r="D1467" s="183">
        <v>146.03</v>
      </c>
      <c r="E1467" s="184">
        <v>146.03</v>
      </c>
      <c r="F1467" s="186" t="s">
        <v>3022</v>
      </c>
      <c r="G1467" s="181" t="s">
        <v>978</v>
      </c>
      <c r="H1467" s="182" t="s">
        <v>979</v>
      </c>
      <c r="I1467" s="175"/>
      <c r="J1467" s="175"/>
      <c r="K1467" s="175"/>
      <c r="L1467" s="175"/>
      <c r="M1467" s="175"/>
      <c r="N1467" s="175"/>
      <c r="O1467" s="175"/>
      <c r="P1467" s="175"/>
      <c r="Q1467" s="175"/>
      <c r="R1467" s="175"/>
      <c r="S1467" s="175"/>
      <c r="T1467" s="175"/>
      <c r="U1467" s="175"/>
      <c r="V1467" s="175"/>
      <c r="W1467" s="175"/>
      <c r="X1467" s="175"/>
      <c r="Y1467" s="175"/>
      <c r="Z1467" s="175"/>
      <c r="AA1467" s="175"/>
      <c r="AB1467" s="175"/>
      <c r="AC1467" s="175"/>
      <c r="AD1467" s="175"/>
      <c r="AE1467" s="175"/>
      <c r="AF1467" s="175"/>
      <c r="AG1467" s="175"/>
      <c r="AH1467" s="175"/>
      <c r="AI1467" s="175"/>
      <c r="AJ1467" s="175"/>
      <c r="AK1467" s="175"/>
      <c r="AL1467" s="175"/>
      <c r="AM1467" s="175"/>
      <c r="AN1467" s="175"/>
      <c r="AO1467" s="175"/>
      <c r="AP1467" s="175"/>
      <c r="AQ1467" s="175"/>
      <c r="AR1467" s="175"/>
    </row>
    <row r="1468" spans="1:44" ht="102" hidden="1" x14ac:dyDescent="0.3">
      <c r="A1468" s="175"/>
      <c r="B1468" s="186" t="s">
        <v>3022</v>
      </c>
      <c r="C1468" s="187"/>
      <c r="D1468" s="183">
        <v>146.03</v>
      </c>
      <c r="E1468" s="184">
        <v>146.03</v>
      </c>
      <c r="F1468" s="181" t="s">
        <v>978</v>
      </c>
      <c r="G1468" s="185" t="s">
        <v>4636</v>
      </c>
      <c r="H1468" s="182"/>
      <c r="I1468" s="175"/>
      <c r="J1468" s="175"/>
      <c r="K1468" s="175"/>
      <c r="L1468" s="175"/>
      <c r="M1468" s="175"/>
      <c r="N1468" s="175"/>
      <c r="O1468" s="175"/>
      <c r="P1468" s="175"/>
      <c r="Q1468" s="175"/>
      <c r="R1468" s="175"/>
      <c r="S1468" s="175"/>
      <c r="T1468" s="175"/>
      <c r="U1468" s="175"/>
      <c r="V1468" s="175"/>
      <c r="W1468" s="175"/>
      <c r="X1468" s="175"/>
      <c r="Y1468" s="175"/>
      <c r="Z1468" s="175"/>
      <c r="AA1468" s="175"/>
      <c r="AB1468" s="175"/>
      <c r="AC1468" s="175"/>
      <c r="AD1468" s="175"/>
      <c r="AE1468" s="175"/>
      <c r="AF1468" s="175"/>
      <c r="AG1468" s="175"/>
      <c r="AH1468" s="175"/>
      <c r="AI1468" s="175"/>
      <c r="AJ1468" s="175"/>
      <c r="AK1468" s="175"/>
      <c r="AL1468" s="175"/>
      <c r="AM1468" s="175"/>
      <c r="AN1468" s="175"/>
      <c r="AO1468" s="175"/>
      <c r="AP1468" s="175"/>
      <c r="AQ1468" s="175"/>
      <c r="AR1468" s="175"/>
    </row>
    <row r="1469" spans="1:44" ht="102" x14ac:dyDescent="0.3">
      <c r="A1469" s="175"/>
      <c r="B1469" s="181" t="s">
        <v>978</v>
      </c>
      <c r="C1469" s="182" t="s">
        <v>979</v>
      </c>
      <c r="D1469" s="183">
        <v>171.8</v>
      </c>
      <c r="E1469" s="184">
        <v>171.8</v>
      </c>
      <c r="F1469" s="185" t="s">
        <v>4636</v>
      </c>
      <c r="G1469" s="186" t="s">
        <v>3023</v>
      </c>
      <c r="H1469" s="187"/>
      <c r="I1469" s="175"/>
      <c r="J1469" s="175"/>
      <c r="K1469" s="175"/>
      <c r="L1469" s="175"/>
      <c r="M1469" s="175"/>
      <c r="N1469" s="175"/>
      <c r="O1469" s="175"/>
      <c r="P1469" s="175"/>
      <c r="Q1469" s="175"/>
      <c r="R1469" s="175"/>
      <c r="S1469" s="175"/>
      <c r="T1469" s="175"/>
      <c r="U1469" s="175"/>
      <c r="V1469" s="175"/>
      <c r="W1469" s="175"/>
      <c r="X1469" s="175"/>
      <c r="Y1469" s="175"/>
      <c r="Z1469" s="175"/>
      <c r="AA1469" s="175"/>
      <c r="AB1469" s="175"/>
      <c r="AC1469" s="175"/>
      <c r="AD1469" s="175"/>
      <c r="AE1469" s="175"/>
      <c r="AF1469" s="175"/>
      <c r="AG1469" s="175"/>
      <c r="AH1469" s="175"/>
      <c r="AI1469" s="175"/>
      <c r="AJ1469" s="175"/>
      <c r="AK1469" s="175"/>
      <c r="AL1469" s="175"/>
      <c r="AM1469" s="175"/>
      <c r="AN1469" s="175"/>
      <c r="AO1469" s="175"/>
      <c r="AP1469" s="175"/>
      <c r="AQ1469" s="175"/>
      <c r="AR1469" s="175"/>
    </row>
    <row r="1470" spans="1:44" ht="102" hidden="1" x14ac:dyDescent="0.3">
      <c r="A1470" s="175"/>
      <c r="B1470" s="185" t="s">
        <v>4636</v>
      </c>
      <c r="C1470" s="182"/>
      <c r="D1470" s="183">
        <v>171.8</v>
      </c>
      <c r="E1470" s="184">
        <v>171.8</v>
      </c>
      <c r="F1470" s="186" t="s">
        <v>3023</v>
      </c>
      <c r="G1470" s="181" t="s">
        <v>666</v>
      </c>
      <c r="H1470" s="182" t="s">
        <v>667</v>
      </c>
      <c r="I1470" s="175"/>
      <c r="J1470" s="175"/>
      <c r="K1470" s="175"/>
      <c r="L1470" s="175"/>
      <c r="M1470" s="175"/>
      <c r="N1470" s="175"/>
      <c r="O1470" s="175"/>
      <c r="P1470" s="175"/>
      <c r="Q1470" s="175"/>
      <c r="R1470" s="175"/>
      <c r="S1470" s="175"/>
      <c r="T1470" s="175"/>
      <c r="U1470" s="175"/>
      <c r="V1470" s="175"/>
      <c r="W1470" s="175"/>
      <c r="X1470" s="175"/>
      <c r="Y1470" s="175"/>
      <c r="Z1470" s="175"/>
      <c r="AA1470" s="175"/>
      <c r="AB1470" s="175"/>
      <c r="AC1470" s="175"/>
      <c r="AD1470" s="175"/>
      <c r="AE1470" s="175"/>
      <c r="AF1470" s="175"/>
      <c r="AG1470" s="175"/>
      <c r="AH1470" s="175"/>
      <c r="AI1470" s="175"/>
      <c r="AJ1470" s="175"/>
      <c r="AK1470" s="175"/>
      <c r="AL1470" s="175"/>
      <c r="AM1470" s="175"/>
      <c r="AN1470" s="175"/>
      <c r="AO1470" s="175"/>
      <c r="AP1470" s="175"/>
      <c r="AQ1470" s="175"/>
      <c r="AR1470" s="175"/>
    </row>
    <row r="1471" spans="1:44" ht="102" hidden="1" x14ac:dyDescent="0.3">
      <c r="A1471" s="175"/>
      <c r="B1471" s="186" t="s">
        <v>3023</v>
      </c>
      <c r="C1471" s="187"/>
      <c r="D1471" s="183">
        <v>171.8</v>
      </c>
      <c r="E1471" s="184">
        <v>171.8</v>
      </c>
      <c r="F1471" s="181" t="s">
        <v>666</v>
      </c>
      <c r="G1471" s="185" t="s">
        <v>4636</v>
      </c>
      <c r="H1471" s="182"/>
      <c r="I1471" s="175"/>
      <c r="J1471" s="175"/>
      <c r="K1471" s="175"/>
      <c r="L1471" s="175"/>
      <c r="M1471" s="175"/>
      <c r="N1471" s="175"/>
      <c r="O1471" s="175"/>
      <c r="P1471" s="175"/>
      <c r="Q1471" s="175"/>
      <c r="R1471" s="175"/>
      <c r="S1471" s="175"/>
      <c r="T1471" s="175"/>
      <c r="U1471" s="175"/>
      <c r="V1471" s="175"/>
      <c r="W1471" s="175"/>
      <c r="X1471" s="175"/>
      <c r="Y1471" s="175"/>
      <c r="Z1471" s="175"/>
      <c r="AA1471" s="175"/>
      <c r="AB1471" s="175"/>
      <c r="AC1471" s="175"/>
      <c r="AD1471" s="175"/>
      <c r="AE1471" s="175"/>
      <c r="AF1471" s="175"/>
      <c r="AG1471" s="175"/>
      <c r="AH1471" s="175"/>
      <c r="AI1471" s="175"/>
      <c r="AJ1471" s="175"/>
      <c r="AK1471" s="175"/>
      <c r="AL1471" s="175"/>
      <c r="AM1471" s="175"/>
      <c r="AN1471" s="175"/>
      <c r="AO1471" s="175"/>
      <c r="AP1471" s="175"/>
      <c r="AQ1471" s="175"/>
      <c r="AR1471" s="175"/>
    </row>
    <row r="1472" spans="1:44" ht="112.2" x14ac:dyDescent="0.3">
      <c r="A1472" s="175"/>
      <c r="B1472" s="181" t="s">
        <v>666</v>
      </c>
      <c r="C1472" s="182" t="s">
        <v>667</v>
      </c>
      <c r="D1472" s="183">
        <v>412.32</v>
      </c>
      <c r="E1472" s="184">
        <v>412.32</v>
      </c>
      <c r="F1472" s="185" t="s">
        <v>4636</v>
      </c>
      <c r="G1472" s="186" t="s">
        <v>3024</v>
      </c>
      <c r="H1472" s="187"/>
      <c r="I1472" s="175"/>
      <c r="J1472" s="175"/>
      <c r="K1472" s="175"/>
      <c r="L1472" s="175"/>
      <c r="M1472" s="175"/>
      <c r="N1472" s="175"/>
      <c r="O1472" s="175"/>
      <c r="P1472" s="175"/>
      <c r="Q1472" s="175"/>
      <c r="R1472" s="175"/>
      <c r="S1472" s="175"/>
      <c r="T1472" s="175"/>
      <c r="U1472" s="175"/>
      <c r="V1472" s="175"/>
      <c r="W1472" s="175"/>
      <c r="X1472" s="175"/>
      <c r="Y1472" s="175"/>
      <c r="Z1472" s="175"/>
      <c r="AA1472" s="175"/>
      <c r="AB1472" s="175"/>
      <c r="AC1472" s="175"/>
      <c r="AD1472" s="175"/>
      <c r="AE1472" s="175"/>
      <c r="AF1472" s="175"/>
      <c r="AG1472" s="175"/>
      <c r="AH1472" s="175"/>
      <c r="AI1472" s="175"/>
      <c r="AJ1472" s="175"/>
      <c r="AK1472" s="175"/>
      <c r="AL1472" s="175"/>
      <c r="AM1472" s="175"/>
      <c r="AN1472" s="175"/>
      <c r="AO1472" s="175"/>
      <c r="AP1472" s="175"/>
      <c r="AQ1472" s="175"/>
      <c r="AR1472" s="175"/>
    </row>
    <row r="1473" spans="1:44" ht="112.2" hidden="1" x14ac:dyDescent="0.3">
      <c r="A1473" s="175"/>
      <c r="B1473" s="185" t="s">
        <v>4636</v>
      </c>
      <c r="C1473" s="182"/>
      <c r="D1473" s="183">
        <v>412.32</v>
      </c>
      <c r="E1473" s="184">
        <v>412.32</v>
      </c>
      <c r="F1473" s="186" t="s">
        <v>3024</v>
      </c>
      <c r="G1473" s="181" t="s">
        <v>600</v>
      </c>
      <c r="H1473" s="182" t="s">
        <v>601</v>
      </c>
      <c r="I1473" s="175"/>
      <c r="J1473" s="175"/>
      <c r="K1473" s="175"/>
      <c r="L1473" s="175"/>
      <c r="M1473" s="175"/>
      <c r="N1473" s="175"/>
      <c r="O1473" s="175"/>
      <c r="P1473" s="175"/>
      <c r="Q1473" s="175"/>
      <c r="R1473" s="175"/>
      <c r="S1473" s="175"/>
      <c r="T1473" s="175"/>
      <c r="U1473" s="175"/>
      <c r="V1473" s="175"/>
      <c r="W1473" s="175"/>
      <c r="X1473" s="175"/>
      <c r="Y1473" s="175"/>
      <c r="Z1473" s="175"/>
      <c r="AA1473" s="175"/>
      <c r="AB1473" s="175"/>
      <c r="AC1473" s="175"/>
      <c r="AD1473" s="175"/>
      <c r="AE1473" s="175"/>
      <c r="AF1473" s="175"/>
      <c r="AG1473" s="175"/>
      <c r="AH1473" s="175"/>
      <c r="AI1473" s="175"/>
      <c r="AJ1473" s="175"/>
      <c r="AK1473" s="175"/>
      <c r="AL1473" s="175"/>
      <c r="AM1473" s="175"/>
      <c r="AN1473" s="175"/>
      <c r="AO1473" s="175"/>
      <c r="AP1473" s="175"/>
      <c r="AQ1473" s="175"/>
      <c r="AR1473" s="175"/>
    </row>
    <row r="1474" spans="1:44" ht="112.2" hidden="1" x14ac:dyDescent="0.3">
      <c r="A1474" s="175"/>
      <c r="B1474" s="186" t="s">
        <v>3024</v>
      </c>
      <c r="C1474" s="187"/>
      <c r="D1474" s="183">
        <v>412.32</v>
      </c>
      <c r="E1474" s="184">
        <v>412.32</v>
      </c>
      <c r="F1474" s="181" t="s">
        <v>600</v>
      </c>
      <c r="G1474" s="185" t="s">
        <v>4636</v>
      </c>
      <c r="H1474" s="182"/>
      <c r="I1474" s="175"/>
      <c r="J1474" s="175"/>
      <c r="K1474" s="175"/>
      <c r="L1474" s="175"/>
      <c r="M1474" s="175"/>
      <c r="N1474" s="175"/>
      <c r="O1474" s="175"/>
      <c r="P1474" s="175"/>
      <c r="Q1474" s="175"/>
      <c r="R1474" s="175"/>
      <c r="S1474" s="175"/>
      <c r="T1474" s="175"/>
      <c r="U1474" s="175"/>
      <c r="V1474" s="175"/>
      <c r="W1474" s="175"/>
      <c r="X1474" s="175"/>
      <c r="Y1474" s="175"/>
      <c r="Z1474" s="175"/>
      <c r="AA1474" s="175"/>
      <c r="AB1474" s="175"/>
      <c r="AC1474" s="175"/>
      <c r="AD1474" s="175"/>
      <c r="AE1474" s="175"/>
      <c r="AF1474" s="175"/>
      <c r="AG1474" s="175"/>
      <c r="AH1474" s="175"/>
      <c r="AI1474" s="175"/>
      <c r="AJ1474" s="175"/>
      <c r="AK1474" s="175"/>
      <c r="AL1474" s="175"/>
      <c r="AM1474" s="175"/>
      <c r="AN1474" s="175"/>
      <c r="AO1474" s="175"/>
      <c r="AP1474" s="175"/>
      <c r="AQ1474" s="175"/>
      <c r="AR1474" s="175"/>
    </row>
    <row r="1475" spans="1:44" ht="102" x14ac:dyDescent="0.3">
      <c r="A1475" s="175"/>
      <c r="B1475" s="181" t="s">
        <v>600</v>
      </c>
      <c r="C1475" s="182" t="s">
        <v>601</v>
      </c>
      <c r="D1475" s="183">
        <v>150.32</v>
      </c>
      <c r="E1475" s="184">
        <v>150.32</v>
      </c>
      <c r="F1475" s="185" t="s">
        <v>4636</v>
      </c>
      <c r="G1475" s="186" t="s">
        <v>3025</v>
      </c>
      <c r="H1475" s="187"/>
      <c r="I1475" s="175"/>
      <c r="J1475" s="175"/>
      <c r="K1475" s="175"/>
      <c r="L1475" s="175"/>
      <c r="M1475" s="175"/>
      <c r="N1475" s="175"/>
      <c r="O1475" s="175"/>
      <c r="P1475" s="175"/>
      <c r="Q1475" s="175"/>
      <c r="R1475" s="175"/>
      <c r="S1475" s="175"/>
      <c r="T1475" s="175"/>
      <c r="U1475" s="175"/>
      <c r="V1475" s="175"/>
      <c r="W1475" s="175"/>
      <c r="X1475" s="175"/>
      <c r="Y1475" s="175"/>
      <c r="Z1475" s="175"/>
      <c r="AA1475" s="175"/>
      <c r="AB1475" s="175"/>
      <c r="AC1475" s="175"/>
      <c r="AD1475" s="175"/>
      <c r="AE1475" s="175"/>
      <c r="AF1475" s="175"/>
      <c r="AG1475" s="175"/>
      <c r="AH1475" s="175"/>
      <c r="AI1475" s="175"/>
      <c r="AJ1475" s="175"/>
      <c r="AK1475" s="175"/>
      <c r="AL1475" s="175"/>
      <c r="AM1475" s="175"/>
      <c r="AN1475" s="175"/>
      <c r="AO1475" s="175"/>
      <c r="AP1475" s="175"/>
      <c r="AQ1475" s="175"/>
      <c r="AR1475" s="175"/>
    </row>
    <row r="1476" spans="1:44" ht="102" hidden="1" x14ac:dyDescent="0.3">
      <c r="A1476" s="175"/>
      <c r="B1476" s="185" t="s">
        <v>4636</v>
      </c>
      <c r="C1476" s="182"/>
      <c r="D1476" s="183">
        <v>150.32</v>
      </c>
      <c r="E1476" s="184">
        <v>150.32</v>
      </c>
      <c r="F1476" s="186" t="s">
        <v>3025</v>
      </c>
      <c r="G1476" s="181" t="s">
        <v>530</v>
      </c>
      <c r="H1476" s="182" t="s">
        <v>531</v>
      </c>
      <c r="I1476" s="175"/>
      <c r="J1476" s="175"/>
      <c r="K1476" s="175"/>
      <c r="L1476" s="175"/>
      <c r="M1476" s="175"/>
      <c r="N1476" s="175"/>
      <c r="O1476" s="175"/>
      <c r="P1476" s="175"/>
      <c r="Q1476" s="175"/>
      <c r="R1476" s="175"/>
      <c r="S1476" s="175"/>
      <c r="T1476" s="175"/>
      <c r="U1476" s="175"/>
      <c r="V1476" s="175"/>
      <c r="W1476" s="175"/>
      <c r="X1476" s="175"/>
      <c r="Y1476" s="175"/>
      <c r="Z1476" s="175"/>
      <c r="AA1476" s="175"/>
      <c r="AB1476" s="175"/>
      <c r="AC1476" s="175"/>
      <c r="AD1476" s="175"/>
      <c r="AE1476" s="175"/>
      <c r="AF1476" s="175"/>
      <c r="AG1476" s="175"/>
      <c r="AH1476" s="175"/>
      <c r="AI1476" s="175"/>
      <c r="AJ1476" s="175"/>
      <c r="AK1476" s="175"/>
      <c r="AL1476" s="175"/>
      <c r="AM1476" s="175"/>
      <c r="AN1476" s="175"/>
      <c r="AO1476" s="175"/>
      <c r="AP1476" s="175"/>
      <c r="AQ1476" s="175"/>
      <c r="AR1476" s="175"/>
    </row>
    <row r="1477" spans="1:44" ht="102" hidden="1" x14ac:dyDescent="0.3">
      <c r="A1477" s="175"/>
      <c r="B1477" s="186" t="s">
        <v>3025</v>
      </c>
      <c r="C1477" s="187"/>
      <c r="D1477" s="183">
        <v>150.32</v>
      </c>
      <c r="E1477" s="184">
        <v>150.32</v>
      </c>
      <c r="F1477" s="181" t="s">
        <v>530</v>
      </c>
      <c r="G1477" s="185" t="s">
        <v>4636</v>
      </c>
      <c r="H1477" s="182"/>
      <c r="I1477" s="175"/>
      <c r="J1477" s="175"/>
      <c r="K1477" s="175"/>
      <c r="L1477" s="175"/>
      <c r="M1477" s="175"/>
      <c r="N1477" s="175"/>
      <c r="O1477" s="175"/>
      <c r="P1477" s="175"/>
      <c r="Q1477" s="175"/>
      <c r="R1477" s="175"/>
      <c r="S1477" s="175"/>
      <c r="T1477" s="175"/>
      <c r="U1477" s="175"/>
      <c r="V1477" s="175"/>
      <c r="W1477" s="175"/>
      <c r="X1477" s="175"/>
      <c r="Y1477" s="175"/>
      <c r="Z1477" s="175"/>
      <c r="AA1477" s="175"/>
      <c r="AB1477" s="175"/>
      <c r="AC1477" s="175"/>
      <c r="AD1477" s="175"/>
      <c r="AE1477" s="175"/>
      <c r="AF1477" s="175"/>
      <c r="AG1477" s="175"/>
      <c r="AH1477" s="175"/>
      <c r="AI1477" s="175"/>
      <c r="AJ1477" s="175"/>
      <c r="AK1477" s="175"/>
      <c r="AL1477" s="175"/>
      <c r="AM1477" s="175"/>
      <c r="AN1477" s="175"/>
      <c r="AO1477" s="175"/>
      <c r="AP1477" s="175"/>
      <c r="AQ1477" s="175"/>
      <c r="AR1477" s="175"/>
    </row>
    <row r="1478" spans="1:44" ht="112.2" x14ac:dyDescent="0.3">
      <c r="A1478" s="175"/>
      <c r="B1478" s="181" t="s">
        <v>530</v>
      </c>
      <c r="C1478" s="182" t="s">
        <v>531</v>
      </c>
      <c r="D1478" s="183">
        <v>339.3</v>
      </c>
      <c r="E1478" s="184">
        <v>339.3</v>
      </c>
      <c r="F1478" s="185" t="s">
        <v>4636</v>
      </c>
      <c r="G1478" s="186" t="s">
        <v>3026</v>
      </c>
      <c r="H1478" s="187"/>
      <c r="I1478" s="175"/>
      <c r="J1478" s="175"/>
      <c r="K1478" s="175"/>
      <c r="L1478" s="175"/>
      <c r="M1478" s="175"/>
      <c r="N1478" s="175"/>
      <c r="O1478" s="175"/>
      <c r="P1478" s="175"/>
      <c r="Q1478" s="175"/>
      <c r="R1478" s="175"/>
      <c r="S1478" s="175"/>
      <c r="T1478" s="175"/>
      <c r="U1478" s="175"/>
      <c r="V1478" s="175"/>
      <c r="W1478" s="175"/>
      <c r="X1478" s="175"/>
      <c r="Y1478" s="175"/>
      <c r="Z1478" s="175"/>
      <c r="AA1478" s="175"/>
      <c r="AB1478" s="175"/>
      <c r="AC1478" s="175"/>
      <c r="AD1478" s="175"/>
      <c r="AE1478" s="175"/>
      <c r="AF1478" s="175"/>
      <c r="AG1478" s="175"/>
      <c r="AH1478" s="175"/>
      <c r="AI1478" s="175"/>
      <c r="AJ1478" s="175"/>
      <c r="AK1478" s="175"/>
      <c r="AL1478" s="175"/>
      <c r="AM1478" s="175"/>
      <c r="AN1478" s="175"/>
      <c r="AO1478" s="175"/>
      <c r="AP1478" s="175"/>
      <c r="AQ1478" s="175"/>
      <c r="AR1478" s="175"/>
    </row>
    <row r="1479" spans="1:44" ht="112.2" hidden="1" x14ac:dyDescent="0.3">
      <c r="A1479" s="175"/>
      <c r="B1479" s="185" t="s">
        <v>4636</v>
      </c>
      <c r="C1479" s="182"/>
      <c r="D1479" s="183">
        <v>339.3</v>
      </c>
      <c r="E1479" s="184">
        <v>339.3</v>
      </c>
      <c r="F1479" s="186" t="s">
        <v>3026</v>
      </c>
      <c r="G1479" s="181" t="s">
        <v>648</v>
      </c>
      <c r="H1479" s="182" t="s">
        <v>649</v>
      </c>
      <c r="I1479" s="175"/>
      <c r="J1479" s="175"/>
      <c r="K1479" s="175"/>
      <c r="L1479" s="175"/>
      <c r="M1479" s="175"/>
      <c r="N1479" s="175"/>
      <c r="O1479" s="175"/>
      <c r="P1479" s="175"/>
      <c r="Q1479" s="175"/>
      <c r="R1479" s="175"/>
      <c r="S1479" s="175"/>
      <c r="T1479" s="175"/>
      <c r="U1479" s="175"/>
      <c r="V1479" s="175"/>
      <c r="W1479" s="175"/>
      <c r="X1479" s="175"/>
      <c r="Y1479" s="175"/>
      <c r="Z1479" s="175"/>
      <c r="AA1479" s="175"/>
      <c r="AB1479" s="175"/>
      <c r="AC1479" s="175"/>
      <c r="AD1479" s="175"/>
      <c r="AE1479" s="175"/>
      <c r="AF1479" s="175"/>
      <c r="AG1479" s="175"/>
      <c r="AH1479" s="175"/>
      <c r="AI1479" s="175"/>
      <c r="AJ1479" s="175"/>
      <c r="AK1479" s="175"/>
      <c r="AL1479" s="175"/>
      <c r="AM1479" s="175"/>
      <c r="AN1479" s="175"/>
      <c r="AO1479" s="175"/>
      <c r="AP1479" s="175"/>
      <c r="AQ1479" s="175"/>
      <c r="AR1479" s="175"/>
    </row>
    <row r="1480" spans="1:44" ht="112.2" hidden="1" x14ac:dyDescent="0.3">
      <c r="A1480" s="175"/>
      <c r="B1480" s="186" t="s">
        <v>3026</v>
      </c>
      <c r="C1480" s="187"/>
      <c r="D1480" s="183">
        <v>339.3</v>
      </c>
      <c r="E1480" s="184">
        <v>339.3</v>
      </c>
      <c r="F1480" s="181" t="s">
        <v>648</v>
      </c>
      <c r="G1480" s="185" t="s">
        <v>4636</v>
      </c>
      <c r="H1480" s="182"/>
      <c r="I1480" s="175"/>
      <c r="J1480" s="175"/>
      <c r="K1480" s="175"/>
      <c r="L1480" s="175"/>
      <c r="M1480" s="175"/>
      <c r="N1480" s="175"/>
      <c r="O1480" s="175"/>
      <c r="P1480" s="175"/>
      <c r="Q1480" s="175"/>
      <c r="R1480" s="175"/>
      <c r="S1480" s="175"/>
      <c r="T1480" s="175"/>
      <c r="U1480" s="175"/>
      <c r="V1480" s="175"/>
      <c r="W1480" s="175"/>
      <c r="X1480" s="175"/>
      <c r="Y1480" s="175"/>
      <c r="Z1480" s="175"/>
      <c r="AA1480" s="175"/>
      <c r="AB1480" s="175"/>
      <c r="AC1480" s="175"/>
      <c r="AD1480" s="175"/>
      <c r="AE1480" s="175"/>
      <c r="AF1480" s="175"/>
      <c r="AG1480" s="175"/>
      <c r="AH1480" s="175"/>
      <c r="AI1480" s="175"/>
      <c r="AJ1480" s="175"/>
      <c r="AK1480" s="175"/>
      <c r="AL1480" s="175"/>
      <c r="AM1480" s="175"/>
      <c r="AN1480" s="175"/>
      <c r="AO1480" s="175"/>
      <c r="AP1480" s="175"/>
      <c r="AQ1480" s="175"/>
      <c r="AR1480" s="175"/>
    </row>
    <row r="1481" spans="1:44" ht="102" x14ac:dyDescent="0.3">
      <c r="A1481" s="175"/>
      <c r="B1481" s="181" t="s">
        <v>648</v>
      </c>
      <c r="C1481" s="182" t="s">
        <v>649</v>
      </c>
      <c r="D1481" s="183">
        <v>141.72999999999999</v>
      </c>
      <c r="E1481" s="184">
        <v>141.72999999999999</v>
      </c>
      <c r="F1481" s="185" t="s">
        <v>4636</v>
      </c>
      <c r="G1481" s="186" t="s">
        <v>3027</v>
      </c>
      <c r="H1481" s="187"/>
      <c r="I1481" s="175"/>
      <c r="J1481" s="175"/>
      <c r="K1481" s="175"/>
      <c r="L1481" s="175"/>
      <c r="M1481" s="175"/>
      <c r="N1481" s="175"/>
      <c r="O1481" s="175"/>
      <c r="P1481" s="175"/>
      <c r="Q1481" s="175"/>
      <c r="R1481" s="175"/>
      <c r="S1481" s="175"/>
      <c r="T1481" s="175"/>
      <c r="U1481" s="175"/>
      <c r="V1481" s="175"/>
      <c r="W1481" s="175"/>
      <c r="X1481" s="175"/>
      <c r="Y1481" s="175"/>
      <c r="Z1481" s="175"/>
      <c r="AA1481" s="175"/>
      <c r="AB1481" s="175"/>
      <c r="AC1481" s="175"/>
      <c r="AD1481" s="175"/>
      <c r="AE1481" s="175"/>
      <c r="AF1481" s="175"/>
      <c r="AG1481" s="175"/>
      <c r="AH1481" s="175"/>
      <c r="AI1481" s="175"/>
      <c r="AJ1481" s="175"/>
      <c r="AK1481" s="175"/>
      <c r="AL1481" s="175"/>
      <c r="AM1481" s="175"/>
      <c r="AN1481" s="175"/>
      <c r="AO1481" s="175"/>
      <c r="AP1481" s="175"/>
      <c r="AQ1481" s="175"/>
      <c r="AR1481" s="175"/>
    </row>
    <row r="1482" spans="1:44" ht="102" hidden="1" x14ac:dyDescent="0.3">
      <c r="A1482" s="175"/>
      <c r="B1482" s="185" t="s">
        <v>4636</v>
      </c>
      <c r="C1482" s="182"/>
      <c r="D1482" s="183">
        <v>141.72999999999999</v>
      </c>
      <c r="E1482" s="184">
        <v>141.72999999999999</v>
      </c>
      <c r="F1482" s="186" t="s">
        <v>3027</v>
      </c>
      <c r="G1482" s="178" t="s">
        <v>2644</v>
      </c>
      <c r="H1482" s="178"/>
      <c r="I1482" s="175"/>
      <c r="J1482" s="175"/>
      <c r="K1482" s="175"/>
      <c r="L1482" s="175"/>
      <c r="M1482" s="175"/>
      <c r="N1482" s="175"/>
      <c r="O1482" s="175"/>
      <c r="P1482" s="175"/>
      <c r="Q1482" s="175"/>
      <c r="R1482" s="175"/>
      <c r="S1482" s="175"/>
      <c r="T1482" s="175"/>
      <c r="U1482" s="175"/>
      <c r="V1482" s="175"/>
      <c r="W1482" s="175"/>
      <c r="X1482" s="175"/>
      <c r="Y1482" s="175"/>
      <c r="Z1482" s="175"/>
      <c r="AA1482" s="175"/>
      <c r="AB1482" s="175"/>
      <c r="AC1482" s="175"/>
      <c r="AD1482" s="175"/>
      <c r="AE1482" s="175"/>
      <c r="AF1482" s="175"/>
      <c r="AG1482" s="175"/>
      <c r="AH1482" s="175"/>
      <c r="AI1482" s="175"/>
      <c r="AJ1482" s="175"/>
      <c r="AK1482" s="175"/>
      <c r="AL1482" s="175"/>
      <c r="AM1482" s="175"/>
      <c r="AN1482" s="175"/>
      <c r="AO1482" s="175"/>
      <c r="AP1482" s="175"/>
      <c r="AQ1482" s="175"/>
      <c r="AR1482" s="175"/>
    </row>
    <row r="1483" spans="1:44" ht="71.400000000000006" hidden="1" x14ac:dyDescent="0.3">
      <c r="A1483" s="175"/>
      <c r="B1483" s="186" t="s">
        <v>3027</v>
      </c>
      <c r="C1483" s="187"/>
      <c r="D1483" s="183">
        <v>141.72999999999999</v>
      </c>
      <c r="E1483" s="184">
        <v>141.72999999999999</v>
      </c>
      <c r="F1483" s="178" t="s">
        <v>2644</v>
      </c>
      <c r="G1483" s="181" t="s">
        <v>1049</v>
      </c>
      <c r="H1483" s="182" t="s">
        <v>154</v>
      </c>
      <c r="I1483" s="175"/>
      <c r="J1483" s="175"/>
      <c r="K1483" s="175"/>
      <c r="L1483" s="175"/>
      <c r="M1483" s="175"/>
      <c r="N1483" s="175"/>
      <c r="O1483" s="175"/>
      <c r="P1483" s="175"/>
      <c r="Q1483" s="175"/>
      <c r="R1483" s="175"/>
      <c r="S1483" s="175"/>
      <c r="T1483" s="175"/>
      <c r="U1483" s="175"/>
      <c r="V1483" s="175"/>
      <c r="W1483" s="175"/>
      <c r="X1483" s="175"/>
      <c r="Y1483" s="175"/>
      <c r="Z1483" s="175"/>
      <c r="AA1483" s="175"/>
      <c r="AB1483" s="175"/>
      <c r="AC1483" s="175"/>
      <c r="AD1483" s="175"/>
      <c r="AE1483" s="175"/>
      <c r="AF1483" s="175"/>
      <c r="AG1483" s="175"/>
      <c r="AH1483" s="175"/>
      <c r="AI1483" s="175"/>
      <c r="AJ1483" s="175"/>
      <c r="AK1483" s="175"/>
      <c r="AL1483" s="175"/>
      <c r="AM1483" s="175"/>
      <c r="AN1483" s="175"/>
      <c r="AO1483" s="175"/>
      <c r="AP1483" s="175"/>
      <c r="AQ1483" s="175"/>
      <c r="AR1483" s="175"/>
    </row>
    <row r="1484" spans="1:44" ht="102" hidden="1" x14ac:dyDescent="0.3">
      <c r="A1484" s="175"/>
      <c r="B1484" s="178" t="s">
        <v>2644</v>
      </c>
      <c r="C1484" s="178"/>
      <c r="D1484" s="180">
        <v>1879477.54</v>
      </c>
      <c r="E1484" s="180">
        <v>1879477.54</v>
      </c>
      <c r="F1484" s="181" t="s">
        <v>1049</v>
      </c>
      <c r="G1484" s="185" t="s">
        <v>4637</v>
      </c>
      <c r="H1484" s="182"/>
      <c r="I1484" s="175"/>
      <c r="J1484" s="175"/>
      <c r="K1484" s="175"/>
      <c r="L1484" s="175"/>
      <c r="M1484" s="175"/>
      <c r="N1484" s="175"/>
      <c r="O1484" s="175"/>
      <c r="P1484" s="175"/>
      <c r="Q1484" s="175"/>
      <c r="R1484" s="175"/>
      <c r="S1484" s="175"/>
      <c r="T1484" s="175"/>
      <c r="U1484" s="175"/>
      <c r="V1484" s="175"/>
      <c r="W1484" s="175"/>
      <c r="X1484" s="175"/>
      <c r="Y1484" s="175"/>
      <c r="Z1484" s="175"/>
      <c r="AA1484" s="175"/>
      <c r="AB1484" s="175"/>
      <c r="AC1484" s="175"/>
      <c r="AD1484" s="175"/>
      <c r="AE1484" s="175"/>
      <c r="AF1484" s="175"/>
      <c r="AG1484" s="175"/>
      <c r="AH1484" s="175"/>
      <c r="AI1484" s="175"/>
      <c r="AJ1484" s="175"/>
      <c r="AK1484" s="175"/>
      <c r="AL1484" s="175"/>
      <c r="AM1484" s="175"/>
      <c r="AN1484" s="175"/>
      <c r="AO1484" s="175"/>
      <c r="AP1484" s="175"/>
      <c r="AQ1484" s="175"/>
      <c r="AR1484" s="175"/>
    </row>
    <row r="1485" spans="1:44" ht="102" x14ac:dyDescent="0.3">
      <c r="A1485" s="175"/>
      <c r="B1485" s="181" t="s">
        <v>1049</v>
      </c>
      <c r="C1485" s="182" t="s">
        <v>154</v>
      </c>
      <c r="D1485" s="190">
        <v>3186.87</v>
      </c>
      <c r="E1485" s="191">
        <v>3186.87</v>
      </c>
      <c r="F1485" s="185" t="s">
        <v>4637</v>
      </c>
      <c r="G1485" s="186" t="s">
        <v>3098</v>
      </c>
      <c r="H1485" s="187"/>
      <c r="I1485" s="175"/>
      <c r="J1485" s="175"/>
      <c r="K1485" s="175"/>
      <c r="L1485" s="175"/>
      <c r="M1485" s="175"/>
      <c r="N1485" s="175"/>
      <c r="O1485" s="175"/>
      <c r="P1485" s="175"/>
      <c r="Q1485" s="175"/>
      <c r="R1485" s="175"/>
      <c r="S1485" s="175"/>
      <c r="T1485" s="175"/>
      <c r="U1485" s="175"/>
      <c r="V1485" s="175"/>
      <c r="W1485" s="175"/>
      <c r="X1485" s="175"/>
      <c r="Y1485" s="175"/>
      <c r="Z1485" s="175"/>
      <c r="AA1485" s="175"/>
      <c r="AB1485" s="175"/>
      <c r="AC1485" s="175"/>
      <c r="AD1485" s="175"/>
      <c r="AE1485" s="175"/>
      <c r="AF1485" s="175"/>
      <c r="AG1485" s="175"/>
      <c r="AH1485" s="175"/>
      <c r="AI1485" s="175"/>
      <c r="AJ1485" s="175"/>
      <c r="AK1485" s="175"/>
      <c r="AL1485" s="175"/>
      <c r="AM1485" s="175"/>
      <c r="AN1485" s="175"/>
      <c r="AO1485" s="175"/>
      <c r="AP1485" s="175"/>
      <c r="AQ1485" s="175"/>
      <c r="AR1485" s="175"/>
    </row>
    <row r="1486" spans="1:44" ht="102" hidden="1" x14ac:dyDescent="0.3">
      <c r="A1486" s="175"/>
      <c r="B1486" s="185" t="s">
        <v>4637</v>
      </c>
      <c r="C1486" s="182"/>
      <c r="D1486" s="190">
        <v>3186.87</v>
      </c>
      <c r="E1486" s="191">
        <v>3186.87</v>
      </c>
      <c r="F1486" s="186" t="s">
        <v>3098</v>
      </c>
      <c r="G1486" s="181" t="s">
        <v>1495</v>
      </c>
      <c r="H1486" s="182" t="s">
        <v>137</v>
      </c>
      <c r="I1486" s="175"/>
      <c r="J1486" s="175"/>
      <c r="K1486" s="175"/>
      <c r="L1486" s="175"/>
      <c r="M1486" s="175"/>
      <c r="N1486" s="175"/>
      <c r="O1486" s="175"/>
      <c r="P1486" s="175"/>
      <c r="Q1486" s="175"/>
      <c r="R1486" s="175"/>
      <c r="S1486" s="175"/>
      <c r="T1486" s="175"/>
      <c r="U1486" s="175"/>
      <c r="V1486" s="175"/>
      <c r="W1486" s="175"/>
      <c r="X1486" s="175"/>
      <c r="Y1486" s="175"/>
      <c r="Z1486" s="175"/>
      <c r="AA1486" s="175"/>
      <c r="AB1486" s="175"/>
      <c r="AC1486" s="175"/>
      <c r="AD1486" s="175"/>
      <c r="AE1486" s="175"/>
      <c r="AF1486" s="175"/>
      <c r="AG1486" s="175"/>
      <c r="AH1486" s="175"/>
      <c r="AI1486" s="175"/>
      <c r="AJ1486" s="175"/>
      <c r="AK1486" s="175"/>
      <c r="AL1486" s="175"/>
      <c r="AM1486" s="175"/>
      <c r="AN1486" s="175"/>
      <c r="AO1486" s="175"/>
      <c r="AP1486" s="175"/>
      <c r="AQ1486" s="175"/>
      <c r="AR1486" s="175"/>
    </row>
    <row r="1487" spans="1:44" ht="102" hidden="1" x14ac:dyDescent="0.3">
      <c r="A1487" s="175"/>
      <c r="B1487" s="186" t="s">
        <v>3098</v>
      </c>
      <c r="C1487" s="187"/>
      <c r="D1487" s="190">
        <v>3186.87</v>
      </c>
      <c r="E1487" s="191">
        <v>3186.87</v>
      </c>
      <c r="F1487" s="181" t="s">
        <v>1495</v>
      </c>
      <c r="G1487" s="185" t="s">
        <v>4637</v>
      </c>
      <c r="H1487" s="182"/>
      <c r="I1487" s="175"/>
      <c r="J1487" s="175"/>
      <c r="K1487" s="175"/>
      <c r="L1487" s="175"/>
      <c r="M1487" s="175"/>
      <c r="N1487" s="175"/>
      <c r="O1487" s="175"/>
      <c r="P1487" s="175"/>
      <c r="Q1487" s="175"/>
      <c r="R1487" s="175"/>
      <c r="S1487" s="175"/>
      <c r="T1487" s="175"/>
      <c r="U1487" s="175"/>
      <c r="V1487" s="175"/>
      <c r="W1487" s="175"/>
      <c r="X1487" s="175"/>
      <c r="Y1487" s="175"/>
      <c r="Z1487" s="175"/>
      <c r="AA1487" s="175"/>
      <c r="AB1487" s="175"/>
      <c r="AC1487" s="175"/>
      <c r="AD1487" s="175"/>
      <c r="AE1487" s="175"/>
      <c r="AF1487" s="175"/>
      <c r="AG1487" s="175"/>
      <c r="AH1487" s="175"/>
      <c r="AI1487" s="175"/>
      <c r="AJ1487" s="175"/>
      <c r="AK1487" s="175"/>
      <c r="AL1487" s="175"/>
      <c r="AM1487" s="175"/>
      <c r="AN1487" s="175"/>
      <c r="AO1487" s="175"/>
      <c r="AP1487" s="175"/>
      <c r="AQ1487" s="175"/>
      <c r="AR1487" s="175"/>
    </row>
    <row r="1488" spans="1:44" ht="102" x14ac:dyDescent="0.3">
      <c r="A1488" s="175"/>
      <c r="B1488" s="181" t="s">
        <v>1495</v>
      </c>
      <c r="C1488" s="182" t="s">
        <v>137</v>
      </c>
      <c r="D1488" s="190">
        <v>1421.64</v>
      </c>
      <c r="E1488" s="191">
        <v>1421.64</v>
      </c>
      <c r="F1488" s="185" t="s">
        <v>4637</v>
      </c>
      <c r="G1488" s="186" t="s">
        <v>3115</v>
      </c>
      <c r="H1488" s="187"/>
      <c r="I1488" s="175"/>
      <c r="J1488" s="175"/>
      <c r="K1488" s="175"/>
      <c r="L1488" s="175"/>
      <c r="M1488" s="175"/>
      <c r="N1488" s="175"/>
      <c r="O1488" s="175"/>
      <c r="P1488" s="175"/>
      <c r="Q1488" s="175"/>
      <c r="R1488" s="175"/>
      <c r="S1488" s="175"/>
      <c r="T1488" s="175"/>
      <c r="U1488" s="175"/>
      <c r="V1488" s="175"/>
      <c r="W1488" s="175"/>
      <c r="X1488" s="175"/>
      <c r="Y1488" s="175"/>
      <c r="Z1488" s="175"/>
      <c r="AA1488" s="175"/>
      <c r="AB1488" s="175"/>
      <c r="AC1488" s="175"/>
      <c r="AD1488" s="175"/>
      <c r="AE1488" s="175"/>
      <c r="AF1488" s="175"/>
      <c r="AG1488" s="175"/>
      <c r="AH1488" s="175"/>
      <c r="AI1488" s="175"/>
      <c r="AJ1488" s="175"/>
      <c r="AK1488" s="175"/>
      <c r="AL1488" s="175"/>
      <c r="AM1488" s="175"/>
      <c r="AN1488" s="175"/>
      <c r="AO1488" s="175"/>
      <c r="AP1488" s="175"/>
      <c r="AQ1488" s="175"/>
      <c r="AR1488" s="175"/>
    </row>
    <row r="1489" spans="1:44" ht="102" hidden="1" x14ac:dyDescent="0.3">
      <c r="A1489" s="175"/>
      <c r="B1489" s="185" t="s">
        <v>4637</v>
      </c>
      <c r="C1489" s="182"/>
      <c r="D1489" s="190">
        <v>1421.64</v>
      </c>
      <c r="E1489" s="191">
        <v>1421.64</v>
      </c>
      <c r="F1489" s="186" t="s">
        <v>3115</v>
      </c>
      <c r="G1489" s="181" t="s">
        <v>1990</v>
      </c>
      <c r="H1489" s="182" t="s">
        <v>34</v>
      </c>
      <c r="I1489" s="175"/>
      <c r="J1489" s="175"/>
      <c r="K1489" s="175"/>
      <c r="L1489" s="175"/>
      <c r="M1489" s="175"/>
      <c r="N1489" s="175"/>
      <c r="O1489" s="175"/>
      <c r="P1489" s="175"/>
      <c r="Q1489" s="175"/>
      <c r="R1489" s="175"/>
      <c r="S1489" s="175"/>
      <c r="T1489" s="175"/>
      <c r="U1489" s="175"/>
      <c r="V1489" s="175"/>
      <c r="W1489" s="175"/>
      <c r="X1489" s="175"/>
      <c r="Y1489" s="175"/>
      <c r="Z1489" s="175"/>
      <c r="AA1489" s="175"/>
      <c r="AB1489" s="175"/>
      <c r="AC1489" s="175"/>
      <c r="AD1489" s="175"/>
      <c r="AE1489" s="175"/>
      <c r="AF1489" s="175"/>
      <c r="AG1489" s="175"/>
      <c r="AH1489" s="175"/>
      <c r="AI1489" s="175"/>
      <c r="AJ1489" s="175"/>
      <c r="AK1489" s="175"/>
      <c r="AL1489" s="175"/>
      <c r="AM1489" s="175"/>
      <c r="AN1489" s="175"/>
      <c r="AO1489" s="175"/>
      <c r="AP1489" s="175"/>
      <c r="AQ1489" s="175"/>
      <c r="AR1489" s="175"/>
    </row>
    <row r="1490" spans="1:44" ht="102" hidden="1" x14ac:dyDescent="0.3">
      <c r="A1490" s="175"/>
      <c r="B1490" s="186" t="s">
        <v>3115</v>
      </c>
      <c r="C1490" s="187"/>
      <c r="D1490" s="190">
        <v>1421.64</v>
      </c>
      <c r="E1490" s="191">
        <v>1421.64</v>
      </c>
      <c r="F1490" s="181" t="s">
        <v>1990</v>
      </c>
      <c r="G1490" s="185" t="s">
        <v>4637</v>
      </c>
      <c r="H1490" s="182"/>
      <c r="I1490" s="175"/>
      <c r="J1490" s="175"/>
      <c r="K1490" s="175"/>
      <c r="L1490" s="175"/>
      <c r="M1490" s="175"/>
      <c r="N1490" s="175"/>
      <c r="O1490" s="175"/>
      <c r="P1490" s="175"/>
      <c r="Q1490" s="175"/>
      <c r="R1490" s="175"/>
      <c r="S1490" s="175"/>
      <c r="T1490" s="175"/>
      <c r="U1490" s="175"/>
      <c r="V1490" s="175"/>
      <c r="W1490" s="175"/>
      <c r="X1490" s="175"/>
      <c r="Y1490" s="175"/>
      <c r="Z1490" s="175"/>
      <c r="AA1490" s="175"/>
      <c r="AB1490" s="175"/>
      <c r="AC1490" s="175"/>
      <c r="AD1490" s="175"/>
      <c r="AE1490" s="175"/>
      <c r="AF1490" s="175"/>
      <c r="AG1490" s="175"/>
      <c r="AH1490" s="175"/>
      <c r="AI1490" s="175"/>
      <c r="AJ1490" s="175"/>
      <c r="AK1490" s="175"/>
      <c r="AL1490" s="175"/>
      <c r="AM1490" s="175"/>
      <c r="AN1490" s="175"/>
      <c r="AO1490" s="175"/>
      <c r="AP1490" s="175"/>
      <c r="AQ1490" s="175"/>
      <c r="AR1490" s="175"/>
    </row>
    <row r="1491" spans="1:44" ht="102" x14ac:dyDescent="0.3">
      <c r="A1491" s="175"/>
      <c r="B1491" s="181" t="s">
        <v>1990</v>
      </c>
      <c r="C1491" s="182" t="s">
        <v>34</v>
      </c>
      <c r="D1491" s="190">
        <v>1421.64</v>
      </c>
      <c r="E1491" s="191">
        <v>1421.64</v>
      </c>
      <c r="F1491" s="185" t="s">
        <v>4637</v>
      </c>
      <c r="G1491" s="186" t="s">
        <v>3283</v>
      </c>
      <c r="H1491" s="187"/>
      <c r="I1491" s="175"/>
      <c r="J1491" s="175"/>
      <c r="K1491" s="175"/>
      <c r="L1491" s="175"/>
      <c r="M1491" s="175"/>
      <c r="N1491" s="175"/>
      <c r="O1491" s="175"/>
      <c r="P1491" s="175"/>
      <c r="Q1491" s="175"/>
      <c r="R1491" s="175"/>
      <c r="S1491" s="175"/>
      <c r="T1491" s="175"/>
      <c r="U1491" s="175"/>
      <c r="V1491" s="175"/>
      <c r="W1491" s="175"/>
      <c r="X1491" s="175"/>
      <c r="Y1491" s="175"/>
      <c r="Z1491" s="175"/>
      <c r="AA1491" s="175"/>
      <c r="AB1491" s="175"/>
      <c r="AC1491" s="175"/>
      <c r="AD1491" s="175"/>
      <c r="AE1491" s="175"/>
      <c r="AF1491" s="175"/>
      <c r="AG1491" s="175"/>
      <c r="AH1491" s="175"/>
      <c r="AI1491" s="175"/>
      <c r="AJ1491" s="175"/>
      <c r="AK1491" s="175"/>
      <c r="AL1491" s="175"/>
      <c r="AM1491" s="175"/>
      <c r="AN1491" s="175"/>
      <c r="AO1491" s="175"/>
      <c r="AP1491" s="175"/>
      <c r="AQ1491" s="175"/>
      <c r="AR1491" s="175"/>
    </row>
    <row r="1492" spans="1:44" ht="102" hidden="1" x14ac:dyDescent="0.3">
      <c r="A1492" s="175"/>
      <c r="B1492" s="185" t="s">
        <v>4637</v>
      </c>
      <c r="C1492" s="182"/>
      <c r="D1492" s="190">
        <v>1421.64</v>
      </c>
      <c r="E1492" s="191">
        <v>1421.64</v>
      </c>
      <c r="F1492" s="186" t="s">
        <v>3283</v>
      </c>
      <c r="G1492" s="181" t="s">
        <v>2520</v>
      </c>
      <c r="H1492" s="182" t="s">
        <v>145</v>
      </c>
      <c r="I1492" s="175"/>
      <c r="J1492" s="175"/>
      <c r="K1492" s="175"/>
      <c r="L1492" s="175"/>
      <c r="M1492" s="175"/>
      <c r="N1492" s="175"/>
      <c r="O1492" s="175"/>
      <c r="P1492" s="175"/>
      <c r="Q1492" s="175"/>
      <c r="R1492" s="175"/>
      <c r="S1492" s="175"/>
      <c r="T1492" s="175"/>
      <c r="U1492" s="175"/>
      <c r="V1492" s="175"/>
      <c r="W1492" s="175"/>
      <c r="X1492" s="175"/>
      <c r="Y1492" s="175"/>
      <c r="Z1492" s="175"/>
      <c r="AA1492" s="175"/>
      <c r="AB1492" s="175"/>
      <c r="AC1492" s="175"/>
      <c r="AD1492" s="175"/>
      <c r="AE1492" s="175"/>
      <c r="AF1492" s="175"/>
      <c r="AG1492" s="175"/>
      <c r="AH1492" s="175"/>
      <c r="AI1492" s="175"/>
      <c r="AJ1492" s="175"/>
      <c r="AK1492" s="175"/>
      <c r="AL1492" s="175"/>
      <c r="AM1492" s="175"/>
      <c r="AN1492" s="175"/>
      <c r="AO1492" s="175"/>
      <c r="AP1492" s="175"/>
      <c r="AQ1492" s="175"/>
      <c r="AR1492" s="175"/>
    </row>
    <row r="1493" spans="1:44" ht="102" hidden="1" x14ac:dyDescent="0.3">
      <c r="A1493" s="175"/>
      <c r="B1493" s="186" t="s">
        <v>3283</v>
      </c>
      <c r="C1493" s="187"/>
      <c r="D1493" s="190">
        <v>1421.64</v>
      </c>
      <c r="E1493" s="191">
        <v>1421.64</v>
      </c>
      <c r="F1493" s="181" t="s">
        <v>2520</v>
      </c>
      <c r="G1493" s="185" t="s">
        <v>4637</v>
      </c>
      <c r="H1493" s="182"/>
      <c r="I1493" s="175"/>
      <c r="J1493" s="175"/>
      <c r="K1493" s="175"/>
      <c r="L1493" s="175"/>
      <c r="M1493" s="175"/>
      <c r="N1493" s="175"/>
      <c r="O1493" s="175"/>
      <c r="P1493" s="175"/>
      <c r="Q1493" s="175"/>
      <c r="R1493" s="175"/>
      <c r="S1493" s="175"/>
      <c r="T1493" s="175"/>
      <c r="U1493" s="175"/>
      <c r="V1493" s="175"/>
      <c r="W1493" s="175"/>
      <c r="X1493" s="175"/>
      <c r="Y1493" s="175"/>
      <c r="Z1493" s="175"/>
      <c r="AA1493" s="175"/>
      <c r="AB1493" s="175"/>
      <c r="AC1493" s="175"/>
      <c r="AD1493" s="175"/>
      <c r="AE1493" s="175"/>
      <c r="AF1493" s="175"/>
      <c r="AG1493" s="175"/>
      <c r="AH1493" s="175"/>
      <c r="AI1493" s="175"/>
      <c r="AJ1493" s="175"/>
      <c r="AK1493" s="175"/>
      <c r="AL1493" s="175"/>
      <c r="AM1493" s="175"/>
      <c r="AN1493" s="175"/>
      <c r="AO1493" s="175"/>
      <c r="AP1493" s="175"/>
      <c r="AQ1493" s="175"/>
      <c r="AR1493" s="175"/>
    </row>
    <row r="1494" spans="1:44" ht="102" x14ac:dyDescent="0.3">
      <c r="A1494" s="175"/>
      <c r="B1494" s="181" t="s">
        <v>2520</v>
      </c>
      <c r="C1494" s="182" t="s">
        <v>145</v>
      </c>
      <c r="D1494" s="190">
        <v>1576.26</v>
      </c>
      <c r="E1494" s="191">
        <v>1576.26</v>
      </c>
      <c r="F1494" s="185" t="s">
        <v>4637</v>
      </c>
      <c r="G1494" s="186" t="s">
        <v>3284</v>
      </c>
      <c r="H1494" s="187"/>
      <c r="I1494" s="175"/>
      <c r="J1494" s="175"/>
      <c r="K1494" s="175"/>
      <c r="L1494" s="175"/>
      <c r="M1494" s="175"/>
      <c r="N1494" s="175"/>
      <c r="O1494" s="175"/>
      <c r="P1494" s="175"/>
      <c r="Q1494" s="175"/>
      <c r="R1494" s="175"/>
      <c r="S1494" s="175"/>
      <c r="T1494" s="175"/>
      <c r="U1494" s="175"/>
      <c r="V1494" s="175"/>
      <c r="W1494" s="175"/>
      <c r="X1494" s="175"/>
      <c r="Y1494" s="175"/>
      <c r="Z1494" s="175"/>
      <c r="AA1494" s="175"/>
      <c r="AB1494" s="175"/>
      <c r="AC1494" s="175"/>
      <c r="AD1494" s="175"/>
      <c r="AE1494" s="175"/>
      <c r="AF1494" s="175"/>
      <c r="AG1494" s="175"/>
      <c r="AH1494" s="175"/>
      <c r="AI1494" s="175"/>
      <c r="AJ1494" s="175"/>
      <c r="AK1494" s="175"/>
      <c r="AL1494" s="175"/>
      <c r="AM1494" s="175"/>
      <c r="AN1494" s="175"/>
      <c r="AO1494" s="175"/>
      <c r="AP1494" s="175"/>
      <c r="AQ1494" s="175"/>
      <c r="AR1494" s="175"/>
    </row>
    <row r="1495" spans="1:44" ht="102" hidden="1" x14ac:dyDescent="0.3">
      <c r="A1495" s="175"/>
      <c r="B1495" s="185" t="s">
        <v>4637</v>
      </c>
      <c r="C1495" s="182"/>
      <c r="D1495" s="190">
        <v>1576.26</v>
      </c>
      <c r="E1495" s="191">
        <v>1576.26</v>
      </c>
      <c r="F1495" s="186" t="s">
        <v>3284</v>
      </c>
      <c r="G1495" s="181" t="s">
        <v>1005</v>
      </c>
      <c r="H1495" s="182" t="s">
        <v>73</v>
      </c>
      <c r="I1495" s="175"/>
      <c r="J1495" s="175"/>
      <c r="K1495" s="175"/>
      <c r="L1495" s="175"/>
      <c r="M1495" s="175"/>
      <c r="N1495" s="175"/>
      <c r="O1495" s="175"/>
      <c r="P1495" s="175"/>
      <c r="Q1495" s="175"/>
      <c r="R1495" s="175"/>
      <c r="S1495" s="175"/>
      <c r="T1495" s="175"/>
      <c r="U1495" s="175"/>
      <c r="V1495" s="175"/>
      <c r="W1495" s="175"/>
      <c r="X1495" s="175"/>
      <c r="Y1495" s="175"/>
      <c r="Z1495" s="175"/>
      <c r="AA1495" s="175"/>
      <c r="AB1495" s="175"/>
      <c r="AC1495" s="175"/>
      <c r="AD1495" s="175"/>
      <c r="AE1495" s="175"/>
      <c r="AF1495" s="175"/>
      <c r="AG1495" s="175"/>
      <c r="AH1495" s="175"/>
      <c r="AI1495" s="175"/>
      <c r="AJ1495" s="175"/>
      <c r="AK1495" s="175"/>
      <c r="AL1495" s="175"/>
      <c r="AM1495" s="175"/>
      <c r="AN1495" s="175"/>
      <c r="AO1495" s="175"/>
      <c r="AP1495" s="175"/>
      <c r="AQ1495" s="175"/>
      <c r="AR1495" s="175"/>
    </row>
    <row r="1496" spans="1:44" ht="102" hidden="1" x14ac:dyDescent="0.3">
      <c r="A1496" s="175"/>
      <c r="B1496" s="186" t="s">
        <v>3284</v>
      </c>
      <c r="C1496" s="187"/>
      <c r="D1496" s="190">
        <v>1576.26</v>
      </c>
      <c r="E1496" s="191">
        <v>1576.26</v>
      </c>
      <c r="F1496" s="181" t="s">
        <v>1005</v>
      </c>
      <c r="G1496" s="185" t="s">
        <v>4637</v>
      </c>
      <c r="H1496" s="182"/>
      <c r="I1496" s="175"/>
      <c r="J1496" s="175"/>
      <c r="K1496" s="175"/>
      <c r="L1496" s="175"/>
      <c r="M1496" s="175"/>
      <c r="N1496" s="175"/>
      <c r="O1496" s="175"/>
      <c r="P1496" s="175"/>
      <c r="Q1496" s="175"/>
      <c r="R1496" s="175"/>
      <c r="S1496" s="175"/>
      <c r="T1496" s="175"/>
      <c r="U1496" s="175"/>
      <c r="V1496" s="175"/>
      <c r="W1496" s="175"/>
      <c r="X1496" s="175"/>
      <c r="Y1496" s="175"/>
      <c r="Z1496" s="175"/>
      <c r="AA1496" s="175"/>
      <c r="AB1496" s="175"/>
      <c r="AC1496" s="175"/>
      <c r="AD1496" s="175"/>
      <c r="AE1496" s="175"/>
      <c r="AF1496" s="175"/>
      <c r="AG1496" s="175"/>
      <c r="AH1496" s="175"/>
      <c r="AI1496" s="175"/>
      <c r="AJ1496" s="175"/>
      <c r="AK1496" s="175"/>
      <c r="AL1496" s="175"/>
      <c r="AM1496" s="175"/>
      <c r="AN1496" s="175"/>
      <c r="AO1496" s="175"/>
      <c r="AP1496" s="175"/>
      <c r="AQ1496" s="175"/>
      <c r="AR1496" s="175"/>
    </row>
    <row r="1497" spans="1:44" ht="102" x14ac:dyDescent="0.3">
      <c r="A1497" s="175"/>
      <c r="B1497" s="181" t="s">
        <v>1005</v>
      </c>
      <c r="C1497" s="182" t="s">
        <v>73</v>
      </c>
      <c r="D1497" s="190">
        <v>3367.26</v>
      </c>
      <c r="E1497" s="191">
        <v>3367.26</v>
      </c>
      <c r="F1497" s="185" t="s">
        <v>4637</v>
      </c>
      <c r="G1497" s="186" t="s">
        <v>3287</v>
      </c>
      <c r="H1497" s="187"/>
      <c r="I1497" s="175"/>
      <c r="J1497" s="175"/>
      <c r="K1497" s="175"/>
      <c r="L1497" s="175"/>
      <c r="M1497" s="175"/>
      <c r="N1497" s="175"/>
      <c r="O1497" s="175"/>
      <c r="P1497" s="175"/>
      <c r="Q1497" s="175"/>
      <c r="R1497" s="175"/>
      <c r="S1497" s="175"/>
      <c r="T1497" s="175"/>
      <c r="U1497" s="175"/>
      <c r="V1497" s="175"/>
      <c r="W1497" s="175"/>
      <c r="X1497" s="175"/>
      <c r="Y1497" s="175"/>
      <c r="Z1497" s="175"/>
      <c r="AA1497" s="175"/>
      <c r="AB1497" s="175"/>
      <c r="AC1497" s="175"/>
      <c r="AD1497" s="175"/>
      <c r="AE1497" s="175"/>
      <c r="AF1497" s="175"/>
      <c r="AG1497" s="175"/>
      <c r="AH1497" s="175"/>
      <c r="AI1497" s="175"/>
      <c r="AJ1497" s="175"/>
      <c r="AK1497" s="175"/>
      <c r="AL1497" s="175"/>
      <c r="AM1497" s="175"/>
      <c r="AN1497" s="175"/>
      <c r="AO1497" s="175"/>
      <c r="AP1497" s="175"/>
      <c r="AQ1497" s="175"/>
      <c r="AR1497" s="175"/>
    </row>
    <row r="1498" spans="1:44" ht="102" hidden="1" x14ac:dyDescent="0.3">
      <c r="A1498" s="175"/>
      <c r="B1498" s="185" t="s">
        <v>4637</v>
      </c>
      <c r="C1498" s="182"/>
      <c r="D1498" s="190">
        <v>3367.26</v>
      </c>
      <c r="E1498" s="191">
        <v>3367.26</v>
      </c>
      <c r="F1498" s="186" t="s">
        <v>3287</v>
      </c>
      <c r="G1498" s="181" t="s">
        <v>1214</v>
      </c>
      <c r="H1498" s="182" t="s">
        <v>146</v>
      </c>
      <c r="I1498" s="175"/>
      <c r="J1498" s="175"/>
      <c r="K1498" s="175"/>
      <c r="L1498" s="175"/>
      <c r="M1498" s="175"/>
      <c r="N1498" s="175"/>
      <c r="O1498" s="175"/>
      <c r="P1498" s="175"/>
      <c r="Q1498" s="175"/>
      <c r="R1498" s="175"/>
      <c r="S1498" s="175"/>
      <c r="T1498" s="175"/>
      <c r="U1498" s="175"/>
      <c r="V1498" s="175"/>
      <c r="W1498" s="175"/>
      <c r="X1498" s="175"/>
      <c r="Y1498" s="175"/>
      <c r="Z1498" s="175"/>
      <c r="AA1498" s="175"/>
      <c r="AB1498" s="175"/>
      <c r="AC1498" s="175"/>
      <c r="AD1498" s="175"/>
      <c r="AE1498" s="175"/>
      <c r="AF1498" s="175"/>
      <c r="AG1498" s="175"/>
      <c r="AH1498" s="175"/>
      <c r="AI1498" s="175"/>
      <c r="AJ1498" s="175"/>
      <c r="AK1498" s="175"/>
      <c r="AL1498" s="175"/>
      <c r="AM1498" s="175"/>
      <c r="AN1498" s="175"/>
      <c r="AO1498" s="175"/>
      <c r="AP1498" s="175"/>
      <c r="AQ1498" s="175"/>
      <c r="AR1498" s="175"/>
    </row>
    <row r="1499" spans="1:44" ht="102" hidden="1" x14ac:dyDescent="0.3">
      <c r="A1499" s="175"/>
      <c r="B1499" s="186" t="s">
        <v>3287</v>
      </c>
      <c r="C1499" s="187"/>
      <c r="D1499" s="190">
        <v>3367.26</v>
      </c>
      <c r="E1499" s="191">
        <v>3367.26</v>
      </c>
      <c r="F1499" s="181" t="s">
        <v>1214</v>
      </c>
      <c r="G1499" s="185" t="s">
        <v>4637</v>
      </c>
      <c r="H1499" s="182"/>
      <c r="I1499" s="175"/>
      <c r="J1499" s="175"/>
      <c r="K1499" s="175"/>
      <c r="L1499" s="175"/>
      <c r="M1499" s="175"/>
      <c r="N1499" s="175"/>
      <c r="O1499" s="175"/>
      <c r="P1499" s="175"/>
      <c r="Q1499" s="175"/>
      <c r="R1499" s="175"/>
      <c r="S1499" s="175"/>
      <c r="T1499" s="175"/>
      <c r="U1499" s="175"/>
      <c r="V1499" s="175"/>
      <c r="W1499" s="175"/>
      <c r="X1499" s="175"/>
      <c r="Y1499" s="175"/>
      <c r="Z1499" s="175"/>
      <c r="AA1499" s="175"/>
      <c r="AB1499" s="175"/>
      <c r="AC1499" s="175"/>
      <c r="AD1499" s="175"/>
      <c r="AE1499" s="175"/>
      <c r="AF1499" s="175"/>
      <c r="AG1499" s="175"/>
      <c r="AH1499" s="175"/>
      <c r="AI1499" s="175"/>
      <c r="AJ1499" s="175"/>
      <c r="AK1499" s="175"/>
      <c r="AL1499" s="175"/>
      <c r="AM1499" s="175"/>
      <c r="AN1499" s="175"/>
      <c r="AO1499" s="175"/>
      <c r="AP1499" s="175"/>
      <c r="AQ1499" s="175"/>
      <c r="AR1499" s="175"/>
    </row>
    <row r="1500" spans="1:44" ht="102" x14ac:dyDescent="0.3">
      <c r="A1500" s="175"/>
      <c r="B1500" s="181" t="s">
        <v>1214</v>
      </c>
      <c r="C1500" s="182" t="s">
        <v>146</v>
      </c>
      <c r="D1500" s="190">
        <v>3118.15</v>
      </c>
      <c r="E1500" s="191">
        <v>3118.15</v>
      </c>
      <c r="F1500" s="185" t="s">
        <v>4637</v>
      </c>
      <c r="G1500" s="186" t="s">
        <v>3295</v>
      </c>
      <c r="H1500" s="187"/>
      <c r="I1500" s="175"/>
      <c r="J1500" s="175"/>
      <c r="K1500" s="175"/>
      <c r="L1500" s="175"/>
      <c r="M1500" s="175"/>
      <c r="N1500" s="175"/>
      <c r="O1500" s="175"/>
      <c r="P1500" s="175"/>
      <c r="Q1500" s="175"/>
      <c r="R1500" s="175"/>
      <c r="S1500" s="175"/>
      <c r="T1500" s="175"/>
      <c r="U1500" s="175"/>
      <c r="V1500" s="175"/>
      <c r="W1500" s="175"/>
      <c r="X1500" s="175"/>
      <c r="Y1500" s="175"/>
      <c r="Z1500" s="175"/>
      <c r="AA1500" s="175"/>
      <c r="AB1500" s="175"/>
      <c r="AC1500" s="175"/>
      <c r="AD1500" s="175"/>
      <c r="AE1500" s="175"/>
      <c r="AF1500" s="175"/>
      <c r="AG1500" s="175"/>
      <c r="AH1500" s="175"/>
      <c r="AI1500" s="175"/>
      <c r="AJ1500" s="175"/>
      <c r="AK1500" s="175"/>
      <c r="AL1500" s="175"/>
      <c r="AM1500" s="175"/>
      <c r="AN1500" s="175"/>
      <c r="AO1500" s="175"/>
      <c r="AP1500" s="175"/>
      <c r="AQ1500" s="175"/>
      <c r="AR1500" s="175"/>
    </row>
    <row r="1501" spans="1:44" ht="102" hidden="1" x14ac:dyDescent="0.3">
      <c r="A1501" s="175"/>
      <c r="B1501" s="185" t="s">
        <v>4637</v>
      </c>
      <c r="C1501" s="182"/>
      <c r="D1501" s="190">
        <v>3118.15</v>
      </c>
      <c r="E1501" s="191">
        <v>3118.15</v>
      </c>
      <c r="F1501" s="186" t="s">
        <v>3295</v>
      </c>
      <c r="G1501" s="181" t="s">
        <v>2600</v>
      </c>
      <c r="H1501" s="182" t="s">
        <v>159</v>
      </c>
      <c r="I1501" s="175"/>
      <c r="J1501" s="175"/>
      <c r="K1501" s="175"/>
      <c r="L1501" s="175"/>
      <c r="M1501" s="175"/>
      <c r="N1501" s="175"/>
      <c r="O1501" s="175"/>
      <c r="P1501" s="175"/>
      <c r="Q1501" s="175"/>
      <c r="R1501" s="175"/>
      <c r="S1501" s="175"/>
      <c r="T1501" s="175"/>
      <c r="U1501" s="175"/>
      <c r="V1501" s="175"/>
      <c r="W1501" s="175"/>
      <c r="X1501" s="175"/>
      <c r="Y1501" s="175"/>
      <c r="Z1501" s="175"/>
      <c r="AA1501" s="175"/>
      <c r="AB1501" s="175"/>
      <c r="AC1501" s="175"/>
      <c r="AD1501" s="175"/>
      <c r="AE1501" s="175"/>
      <c r="AF1501" s="175"/>
      <c r="AG1501" s="175"/>
      <c r="AH1501" s="175"/>
      <c r="AI1501" s="175"/>
      <c r="AJ1501" s="175"/>
      <c r="AK1501" s="175"/>
      <c r="AL1501" s="175"/>
      <c r="AM1501" s="175"/>
      <c r="AN1501" s="175"/>
      <c r="AO1501" s="175"/>
      <c r="AP1501" s="175"/>
      <c r="AQ1501" s="175"/>
      <c r="AR1501" s="175"/>
    </row>
    <row r="1502" spans="1:44" ht="102" hidden="1" x14ac:dyDescent="0.3">
      <c r="A1502" s="175"/>
      <c r="B1502" s="186" t="s">
        <v>3295</v>
      </c>
      <c r="C1502" s="187"/>
      <c r="D1502" s="190">
        <v>3118.15</v>
      </c>
      <c r="E1502" s="191">
        <v>3118.15</v>
      </c>
      <c r="F1502" s="181" t="s">
        <v>2600</v>
      </c>
      <c r="G1502" s="185" t="s">
        <v>4637</v>
      </c>
      <c r="H1502" s="182"/>
      <c r="I1502" s="175"/>
      <c r="J1502" s="175"/>
      <c r="K1502" s="175"/>
      <c r="L1502" s="175"/>
      <c r="M1502" s="175"/>
      <c r="N1502" s="175"/>
      <c r="O1502" s="175"/>
      <c r="P1502" s="175"/>
      <c r="Q1502" s="175"/>
      <c r="R1502" s="175"/>
      <c r="S1502" s="175"/>
      <c r="T1502" s="175"/>
      <c r="U1502" s="175"/>
      <c r="V1502" s="175"/>
      <c r="W1502" s="175"/>
      <c r="X1502" s="175"/>
      <c r="Y1502" s="175"/>
      <c r="Z1502" s="175"/>
      <c r="AA1502" s="175"/>
      <c r="AB1502" s="175"/>
      <c r="AC1502" s="175"/>
      <c r="AD1502" s="175"/>
      <c r="AE1502" s="175"/>
      <c r="AF1502" s="175"/>
      <c r="AG1502" s="175"/>
      <c r="AH1502" s="175"/>
      <c r="AI1502" s="175"/>
      <c r="AJ1502" s="175"/>
      <c r="AK1502" s="175"/>
      <c r="AL1502" s="175"/>
      <c r="AM1502" s="175"/>
      <c r="AN1502" s="175"/>
      <c r="AO1502" s="175"/>
      <c r="AP1502" s="175"/>
      <c r="AQ1502" s="175"/>
      <c r="AR1502" s="175"/>
    </row>
    <row r="1503" spans="1:44" ht="102" x14ac:dyDescent="0.3">
      <c r="A1503" s="175"/>
      <c r="B1503" s="181" t="s">
        <v>2600</v>
      </c>
      <c r="C1503" s="182" t="s">
        <v>159</v>
      </c>
      <c r="D1503" s="190">
        <v>2452.4299999999998</v>
      </c>
      <c r="E1503" s="191">
        <v>2452.4299999999998</v>
      </c>
      <c r="F1503" s="185" t="s">
        <v>4637</v>
      </c>
      <c r="G1503" s="186" t="s">
        <v>3296</v>
      </c>
      <c r="H1503" s="187"/>
      <c r="I1503" s="175"/>
      <c r="J1503" s="175"/>
      <c r="K1503" s="175"/>
      <c r="L1503" s="175"/>
      <c r="M1503" s="175"/>
      <c r="N1503" s="175"/>
      <c r="O1503" s="175"/>
      <c r="P1503" s="175"/>
      <c r="Q1503" s="175"/>
      <c r="R1503" s="175"/>
      <c r="S1503" s="175"/>
      <c r="T1503" s="175"/>
      <c r="U1503" s="175"/>
      <c r="V1503" s="175"/>
      <c r="W1503" s="175"/>
      <c r="X1503" s="175"/>
      <c r="Y1503" s="175"/>
      <c r="Z1503" s="175"/>
      <c r="AA1503" s="175"/>
      <c r="AB1503" s="175"/>
      <c r="AC1503" s="175"/>
      <c r="AD1503" s="175"/>
      <c r="AE1503" s="175"/>
      <c r="AF1503" s="175"/>
      <c r="AG1503" s="175"/>
      <c r="AH1503" s="175"/>
      <c r="AI1503" s="175"/>
      <c r="AJ1503" s="175"/>
      <c r="AK1503" s="175"/>
      <c r="AL1503" s="175"/>
      <c r="AM1503" s="175"/>
      <c r="AN1503" s="175"/>
      <c r="AO1503" s="175"/>
      <c r="AP1503" s="175"/>
      <c r="AQ1503" s="175"/>
      <c r="AR1503" s="175"/>
    </row>
    <row r="1504" spans="1:44" ht="102" hidden="1" x14ac:dyDescent="0.3">
      <c r="A1504" s="175"/>
      <c r="B1504" s="185" t="s">
        <v>4637</v>
      </c>
      <c r="C1504" s="182"/>
      <c r="D1504" s="190">
        <v>2452.4299999999998</v>
      </c>
      <c r="E1504" s="191">
        <v>2452.4299999999998</v>
      </c>
      <c r="F1504" s="186" t="s">
        <v>3296</v>
      </c>
      <c r="G1504" s="181" t="s">
        <v>818</v>
      </c>
      <c r="H1504" s="182" t="s">
        <v>88</v>
      </c>
      <c r="I1504" s="175"/>
      <c r="J1504" s="175"/>
      <c r="K1504" s="175"/>
      <c r="L1504" s="175"/>
      <c r="M1504" s="175"/>
      <c r="N1504" s="175"/>
      <c r="O1504" s="175"/>
      <c r="P1504" s="175"/>
      <c r="Q1504" s="175"/>
      <c r="R1504" s="175"/>
      <c r="S1504" s="175"/>
      <c r="T1504" s="175"/>
      <c r="U1504" s="175"/>
      <c r="V1504" s="175"/>
      <c r="W1504" s="175"/>
      <c r="X1504" s="175"/>
      <c r="Y1504" s="175"/>
      <c r="Z1504" s="175"/>
      <c r="AA1504" s="175"/>
      <c r="AB1504" s="175"/>
      <c r="AC1504" s="175"/>
      <c r="AD1504" s="175"/>
      <c r="AE1504" s="175"/>
      <c r="AF1504" s="175"/>
      <c r="AG1504" s="175"/>
      <c r="AH1504" s="175"/>
      <c r="AI1504" s="175"/>
      <c r="AJ1504" s="175"/>
      <c r="AK1504" s="175"/>
      <c r="AL1504" s="175"/>
      <c r="AM1504" s="175"/>
      <c r="AN1504" s="175"/>
      <c r="AO1504" s="175"/>
      <c r="AP1504" s="175"/>
      <c r="AQ1504" s="175"/>
      <c r="AR1504" s="175"/>
    </row>
    <row r="1505" spans="1:44" ht="102" hidden="1" x14ac:dyDescent="0.3">
      <c r="A1505" s="175"/>
      <c r="B1505" s="186" t="s">
        <v>3296</v>
      </c>
      <c r="C1505" s="187"/>
      <c r="D1505" s="190">
        <v>2452.4299999999998</v>
      </c>
      <c r="E1505" s="191">
        <v>2452.4299999999998</v>
      </c>
      <c r="F1505" s="181" t="s">
        <v>818</v>
      </c>
      <c r="G1505" s="185" t="s">
        <v>4637</v>
      </c>
      <c r="H1505" s="182"/>
      <c r="I1505" s="175"/>
      <c r="J1505" s="175"/>
      <c r="K1505" s="175"/>
      <c r="L1505" s="175"/>
      <c r="M1505" s="175"/>
      <c r="N1505" s="175"/>
      <c r="O1505" s="175"/>
      <c r="P1505" s="175"/>
      <c r="Q1505" s="175"/>
      <c r="R1505" s="175"/>
      <c r="S1505" s="175"/>
      <c r="T1505" s="175"/>
      <c r="U1505" s="175"/>
      <c r="V1505" s="175"/>
      <c r="W1505" s="175"/>
      <c r="X1505" s="175"/>
      <c r="Y1505" s="175"/>
      <c r="Z1505" s="175"/>
      <c r="AA1505" s="175"/>
      <c r="AB1505" s="175"/>
      <c r="AC1505" s="175"/>
      <c r="AD1505" s="175"/>
      <c r="AE1505" s="175"/>
      <c r="AF1505" s="175"/>
      <c r="AG1505" s="175"/>
      <c r="AH1505" s="175"/>
      <c r="AI1505" s="175"/>
      <c r="AJ1505" s="175"/>
      <c r="AK1505" s="175"/>
      <c r="AL1505" s="175"/>
      <c r="AM1505" s="175"/>
      <c r="AN1505" s="175"/>
      <c r="AO1505" s="175"/>
      <c r="AP1505" s="175"/>
      <c r="AQ1505" s="175"/>
      <c r="AR1505" s="175"/>
    </row>
    <row r="1506" spans="1:44" ht="102" x14ac:dyDescent="0.3">
      <c r="A1506" s="175"/>
      <c r="B1506" s="181" t="s">
        <v>818</v>
      </c>
      <c r="C1506" s="182" t="s">
        <v>88</v>
      </c>
      <c r="D1506" s="190">
        <v>1421.64</v>
      </c>
      <c r="E1506" s="191">
        <v>1421.64</v>
      </c>
      <c r="F1506" s="185" t="s">
        <v>4637</v>
      </c>
      <c r="G1506" s="186" t="s">
        <v>3199</v>
      </c>
      <c r="H1506" s="187"/>
      <c r="I1506" s="175"/>
      <c r="J1506" s="175"/>
      <c r="K1506" s="175"/>
      <c r="L1506" s="175"/>
      <c r="M1506" s="175"/>
      <c r="N1506" s="175"/>
      <c r="O1506" s="175"/>
      <c r="P1506" s="175"/>
      <c r="Q1506" s="175"/>
      <c r="R1506" s="175"/>
      <c r="S1506" s="175"/>
      <c r="T1506" s="175"/>
      <c r="U1506" s="175"/>
      <c r="V1506" s="175"/>
      <c r="W1506" s="175"/>
      <c r="X1506" s="175"/>
      <c r="Y1506" s="175"/>
      <c r="Z1506" s="175"/>
      <c r="AA1506" s="175"/>
      <c r="AB1506" s="175"/>
      <c r="AC1506" s="175"/>
      <c r="AD1506" s="175"/>
      <c r="AE1506" s="175"/>
      <c r="AF1506" s="175"/>
      <c r="AG1506" s="175"/>
      <c r="AH1506" s="175"/>
      <c r="AI1506" s="175"/>
      <c r="AJ1506" s="175"/>
      <c r="AK1506" s="175"/>
      <c r="AL1506" s="175"/>
      <c r="AM1506" s="175"/>
      <c r="AN1506" s="175"/>
      <c r="AO1506" s="175"/>
      <c r="AP1506" s="175"/>
      <c r="AQ1506" s="175"/>
      <c r="AR1506" s="175"/>
    </row>
    <row r="1507" spans="1:44" ht="102" hidden="1" x14ac:dyDescent="0.3">
      <c r="A1507" s="175"/>
      <c r="B1507" s="185" t="s">
        <v>4637</v>
      </c>
      <c r="C1507" s="182"/>
      <c r="D1507" s="190">
        <v>1421.64</v>
      </c>
      <c r="E1507" s="191">
        <v>1421.64</v>
      </c>
      <c r="F1507" s="186" t="s">
        <v>3199</v>
      </c>
      <c r="G1507" s="181" t="s">
        <v>975</v>
      </c>
      <c r="H1507" s="182" t="s">
        <v>112</v>
      </c>
      <c r="I1507" s="175"/>
      <c r="J1507" s="175"/>
      <c r="K1507" s="175"/>
      <c r="L1507" s="175"/>
      <c r="M1507" s="175"/>
      <c r="N1507" s="175"/>
      <c r="O1507" s="175"/>
      <c r="P1507" s="175"/>
      <c r="Q1507" s="175"/>
      <c r="R1507" s="175"/>
      <c r="S1507" s="175"/>
      <c r="T1507" s="175"/>
      <c r="U1507" s="175"/>
      <c r="V1507" s="175"/>
      <c r="W1507" s="175"/>
      <c r="X1507" s="175"/>
      <c r="Y1507" s="175"/>
      <c r="Z1507" s="175"/>
      <c r="AA1507" s="175"/>
      <c r="AB1507" s="175"/>
      <c r="AC1507" s="175"/>
      <c r="AD1507" s="175"/>
      <c r="AE1507" s="175"/>
      <c r="AF1507" s="175"/>
      <c r="AG1507" s="175"/>
      <c r="AH1507" s="175"/>
      <c r="AI1507" s="175"/>
      <c r="AJ1507" s="175"/>
      <c r="AK1507" s="175"/>
      <c r="AL1507" s="175"/>
      <c r="AM1507" s="175"/>
      <c r="AN1507" s="175"/>
      <c r="AO1507" s="175"/>
      <c r="AP1507" s="175"/>
      <c r="AQ1507" s="175"/>
      <c r="AR1507" s="175"/>
    </row>
    <row r="1508" spans="1:44" ht="102" hidden="1" x14ac:dyDescent="0.3">
      <c r="A1508" s="175"/>
      <c r="B1508" s="186" t="s">
        <v>3199</v>
      </c>
      <c r="C1508" s="187"/>
      <c r="D1508" s="190">
        <v>1421.64</v>
      </c>
      <c r="E1508" s="191">
        <v>1421.64</v>
      </c>
      <c r="F1508" s="181" t="s">
        <v>975</v>
      </c>
      <c r="G1508" s="185" t="s">
        <v>4637</v>
      </c>
      <c r="H1508" s="182"/>
      <c r="I1508" s="175"/>
      <c r="J1508" s="175"/>
      <c r="K1508" s="175"/>
      <c r="L1508" s="175"/>
      <c r="M1508" s="175"/>
      <c r="N1508" s="175"/>
      <c r="O1508" s="175"/>
      <c r="P1508" s="175"/>
      <c r="Q1508" s="175"/>
      <c r="R1508" s="175"/>
      <c r="S1508" s="175"/>
      <c r="T1508" s="175"/>
      <c r="U1508" s="175"/>
      <c r="V1508" s="175"/>
      <c r="W1508" s="175"/>
      <c r="X1508" s="175"/>
      <c r="Y1508" s="175"/>
      <c r="Z1508" s="175"/>
      <c r="AA1508" s="175"/>
      <c r="AB1508" s="175"/>
      <c r="AC1508" s="175"/>
      <c r="AD1508" s="175"/>
      <c r="AE1508" s="175"/>
      <c r="AF1508" s="175"/>
      <c r="AG1508" s="175"/>
      <c r="AH1508" s="175"/>
      <c r="AI1508" s="175"/>
      <c r="AJ1508" s="175"/>
      <c r="AK1508" s="175"/>
      <c r="AL1508" s="175"/>
      <c r="AM1508" s="175"/>
      <c r="AN1508" s="175"/>
      <c r="AO1508" s="175"/>
      <c r="AP1508" s="175"/>
      <c r="AQ1508" s="175"/>
      <c r="AR1508" s="175"/>
    </row>
    <row r="1509" spans="1:44" ht="102" x14ac:dyDescent="0.3">
      <c r="A1509" s="175"/>
      <c r="B1509" s="181" t="s">
        <v>975</v>
      </c>
      <c r="C1509" s="182" t="s">
        <v>112</v>
      </c>
      <c r="D1509" s="190">
        <v>1421.64</v>
      </c>
      <c r="E1509" s="191">
        <v>1421.64</v>
      </c>
      <c r="F1509" s="185" t="s">
        <v>4637</v>
      </c>
      <c r="G1509" s="186" t="s">
        <v>3298</v>
      </c>
      <c r="H1509" s="187"/>
      <c r="I1509" s="175"/>
      <c r="J1509" s="175"/>
      <c r="K1509" s="175"/>
      <c r="L1509" s="175"/>
      <c r="M1509" s="175"/>
      <c r="N1509" s="175"/>
      <c r="O1509" s="175"/>
      <c r="P1509" s="175"/>
      <c r="Q1509" s="175"/>
      <c r="R1509" s="175"/>
      <c r="S1509" s="175"/>
      <c r="T1509" s="175"/>
      <c r="U1509" s="175"/>
      <c r="V1509" s="175"/>
      <c r="W1509" s="175"/>
      <c r="X1509" s="175"/>
      <c r="Y1509" s="175"/>
      <c r="Z1509" s="175"/>
      <c r="AA1509" s="175"/>
      <c r="AB1509" s="175"/>
      <c r="AC1509" s="175"/>
      <c r="AD1509" s="175"/>
      <c r="AE1509" s="175"/>
      <c r="AF1509" s="175"/>
      <c r="AG1509" s="175"/>
      <c r="AH1509" s="175"/>
      <c r="AI1509" s="175"/>
      <c r="AJ1509" s="175"/>
      <c r="AK1509" s="175"/>
      <c r="AL1509" s="175"/>
      <c r="AM1509" s="175"/>
      <c r="AN1509" s="175"/>
      <c r="AO1509" s="175"/>
      <c r="AP1509" s="175"/>
      <c r="AQ1509" s="175"/>
      <c r="AR1509" s="175"/>
    </row>
    <row r="1510" spans="1:44" ht="102" hidden="1" x14ac:dyDescent="0.3">
      <c r="A1510" s="175"/>
      <c r="B1510" s="185" t="s">
        <v>4637</v>
      </c>
      <c r="C1510" s="182"/>
      <c r="D1510" s="190">
        <v>1421.64</v>
      </c>
      <c r="E1510" s="191">
        <v>1421.64</v>
      </c>
      <c r="F1510" s="186" t="s">
        <v>3298</v>
      </c>
      <c r="G1510" s="181" t="s">
        <v>1109</v>
      </c>
      <c r="H1510" s="182" t="s">
        <v>144</v>
      </c>
      <c r="I1510" s="175"/>
      <c r="J1510" s="175"/>
      <c r="K1510" s="175"/>
      <c r="L1510" s="175"/>
      <c r="M1510" s="175"/>
      <c r="N1510" s="175"/>
      <c r="O1510" s="175"/>
      <c r="P1510" s="175"/>
      <c r="Q1510" s="175"/>
      <c r="R1510" s="175"/>
      <c r="S1510" s="175"/>
      <c r="T1510" s="175"/>
      <c r="U1510" s="175"/>
      <c r="V1510" s="175"/>
      <c r="W1510" s="175"/>
      <c r="X1510" s="175"/>
      <c r="Y1510" s="175"/>
      <c r="Z1510" s="175"/>
      <c r="AA1510" s="175"/>
      <c r="AB1510" s="175"/>
      <c r="AC1510" s="175"/>
      <c r="AD1510" s="175"/>
      <c r="AE1510" s="175"/>
      <c r="AF1510" s="175"/>
      <c r="AG1510" s="175"/>
      <c r="AH1510" s="175"/>
      <c r="AI1510" s="175"/>
      <c r="AJ1510" s="175"/>
      <c r="AK1510" s="175"/>
      <c r="AL1510" s="175"/>
      <c r="AM1510" s="175"/>
      <c r="AN1510" s="175"/>
      <c r="AO1510" s="175"/>
      <c r="AP1510" s="175"/>
      <c r="AQ1510" s="175"/>
      <c r="AR1510" s="175"/>
    </row>
    <row r="1511" spans="1:44" ht="102" hidden="1" x14ac:dyDescent="0.3">
      <c r="A1511" s="175"/>
      <c r="B1511" s="186" t="s">
        <v>3298</v>
      </c>
      <c r="C1511" s="187"/>
      <c r="D1511" s="190">
        <v>1421.64</v>
      </c>
      <c r="E1511" s="191">
        <v>1421.64</v>
      </c>
      <c r="F1511" s="181" t="s">
        <v>1109</v>
      </c>
      <c r="G1511" s="185" t="s">
        <v>4637</v>
      </c>
      <c r="H1511" s="182"/>
      <c r="I1511" s="175"/>
      <c r="J1511" s="175"/>
      <c r="K1511" s="175"/>
      <c r="L1511" s="175"/>
      <c r="M1511" s="175"/>
      <c r="N1511" s="175"/>
      <c r="O1511" s="175"/>
      <c r="P1511" s="175"/>
      <c r="Q1511" s="175"/>
      <c r="R1511" s="175"/>
      <c r="S1511" s="175"/>
      <c r="T1511" s="175"/>
      <c r="U1511" s="175"/>
      <c r="V1511" s="175"/>
      <c r="W1511" s="175"/>
      <c r="X1511" s="175"/>
      <c r="Y1511" s="175"/>
      <c r="Z1511" s="175"/>
      <c r="AA1511" s="175"/>
      <c r="AB1511" s="175"/>
      <c r="AC1511" s="175"/>
      <c r="AD1511" s="175"/>
      <c r="AE1511" s="175"/>
      <c r="AF1511" s="175"/>
      <c r="AG1511" s="175"/>
      <c r="AH1511" s="175"/>
      <c r="AI1511" s="175"/>
      <c r="AJ1511" s="175"/>
      <c r="AK1511" s="175"/>
      <c r="AL1511" s="175"/>
      <c r="AM1511" s="175"/>
      <c r="AN1511" s="175"/>
      <c r="AO1511" s="175"/>
      <c r="AP1511" s="175"/>
      <c r="AQ1511" s="175"/>
      <c r="AR1511" s="175"/>
    </row>
    <row r="1512" spans="1:44" ht="102" x14ac:dyDescent="0.3">
      <c r="A1512" s="175"/>
      <c r="B1512" s="181" t="s">
        <v>1109</v>
      </c>
      <c r="C1512" s="182" t="s">
        <v>144</v>
      </c>
      <c r="D1512" s="190">
        <v>1576.26</v>
      </c>
      <c r="E1512" s="191">
        <v>1576.26</v>
      </c>
      <c r="F1512" s="185" t="s">
        <v>4637</v>
      </c>
      <c r="G1512" s="186" t="s">
        <v>3299</v>
      </c>
      <c r="H1512" s="187"/>
      <c r="I1512" s="175"/>
      <c r="J1512" s="175"/>
      <c r="K1512" s="175"/>
      <c r="L1512" s="175"/>
      <c r="M1512" s="175"/>
      <c r="N1512" s="175"/>
      <c r="O1512" s="175"/>
      <c r="P1512" s="175"/>
      <c r="Q1512" s="175"/>
      <c r="R1512" s="175"/>
      <c r="S1512" s="175"/>
      <c r="T1512" s="175"/>
      <c r="U1512" s="175"/>
      <c r="V1512" s="175"/>
      <c r="W1512" s="175"/>
      <c r="X1512" s="175"/>
      <c r="Y1512" s="175"/>
      <c r="Z1512" s="175"/>
      <c r="AA1512" s="175"/>
      <c r="AB1512" s="175"/>
      <c r="AC1512" s="175"/>
      <c r="AD1512" s="175"/>
      <c r="AE1512" s="175"/>
      <c r="AF1512" s="175"/>
      <c r="AG1512" s="175"/>
      <c r="AH1512" s="175"/>
      <c r="AI1512" s="175"/>
      <c r="AJ1512" s="175"/>
      <c r="AK1512" s="175"/>
      <c r="AL1512" s="175"/>
      <c r="AM1512" s="175"/>
      <c r="AN1512" s="175"/>
      <c r="AO1512" s="175"/>
      <c r="AP1512" s="175"/>
      <c r="AQ1512" s="175"/>
      <c r="AR1512" s="175"/>
    </row>
    <row r="1513" spans="1:44" ht="102" hidden="1" x14ac:dyDescent="0.3">
      <c r="A1513" s="175"/>
      <c r="B1513" s="185" t="s">
        <v>4637</v>
      </c>
      <c r="C1513" s="182"/>
      <c r="D1513" s="190">
        <v>1576.26</v>
      </c>
      <c r="E1513" s="191">
        <v>1576.26</v>
      </c>
      <c r="F1513" s="186" t="s">
        <v>3299</v>
      </c>
      <c r="G1513" s="181" t="s">
        <v>2257</v>
      </c>
      <c r="H1513" s="182" t="s">
        <v>58</v>
      </c>
      <c r="I1513" s="175"/>
      <c r="J1513" s="175"/>
      <c r="K1513" s="175"/>
      <c r="L1513" s="175"/>
      <c r="M1513" s="175"/>
      <c r="N1513" s="175"/>
      <c r="O1513" s="175"/>
      <c r="P1513" s="175"/>
      <c r="Q1513" s="175"/>
      <c r="R1513" s="175"/>
      <c r="S1513" s="175"/>
      <c r="T1513" s="175"/>
      <c r="U1513" s="175"/>
      <c r="V1513" s="175"/>
      <c r="W1513" s="175"/>
      <c r="X1513" s="175"/>
      <c r="Y1513" s="175"/>
      <c r="Z1513" s="175"/>
      <c r="AA1513" s="175"/>
      <c r="AB1513" s="175"/>
      <c r="AC1513" s="175"/>
      <c r="AD1513" s="175"/>
      <c r="AE1513" s="175"/>
      <c r="AF1513" s="175"/>
      <c r="AG1513" s="175"/>
      <c r="AH1513" s="175"/>
      <c r="AI1513" s="175"/>
      <c r="AJ1513" s="175"/>
      <c r="AK1513" s="175"/>
      <c r="AL1513" s="175"/>
      <c r="AM1513" s="175"/>
      <c r="AN1513" s="175"/>
      <c r="AO1513" s="175"/>
      <c r="AP1513" s="175"/>
      <c r="AQ1513" s="175"/>
      <c r="AR1513" s="175"/>
    </row>
    <row r="1514" spans="1:44" ht="102" hidden="1" x14ac:dyDescent="0.3">
      <c r="A1514" s="175"/>
      <c r="B1514" s="186" t="s">
        <v>3299</v>
      </c>
      <c r="C1514" s="187"/>
      <c r="D1514" s="190">
        <v>1576.26</v>
      </c>
      <c r="E1514" s="191">
        <v>1576.26</v>
      </c>
      <c r="F1514" s="181" t="s">
        <v>2257</v>
      </c>
      <c r="G1514" s="185" t="s">
        <v>4637</v>
      </c>
      <c r="H1514" s="182"/>
      <c r="I1514" s="175"/>
      <c r="J1514" s="175"/>
      <c r="K1514" s="175"/>
      <c r="L1514" s="175"/>
      <c r="M1514" s="175"/>
      <c r="N1514" s="175"/>
      <c r="O1514" s="175"/>
      <c r="P1514" s="175"/>
      <c r="Q1514" s="175"/>
      <c r="R1514" s="175"/>
      <c r="S1514" s="175"/>
      <c r="T1514" s="175"/>
      <c r="U1514" s="175"/>
      <c r="V1514" s="175"/>
      <c r="W1514" s="175"/>
      <c r="X1514" s="175"/>
      <c r="Y1514" s="175"/>
      <c r="Z1514" s="175"/>
      <c r="AA1514" s="175"/>
      <c r="AB1514" s="175"/>
      <c r="AC1514" s="175"/>
      <c r="AD1514" s="175"/>
      <c r="AE1514" s="175"/>
      <c r="AF1514" s="175"/>
      <c r="AG1514" s="175"/>
      <c r="AH1514" s="175"/>
      <c r="AI1514" s="175"/>
      <c r="AJ1514" s="175"/>
      <c r="AK1514" s="175"/>
      <c r="AL1514" s="175"/>
      <c r="AM1514" s="175"/>
      <c r="AN1514" s="175"/>
      <c r="AO1514" s="175"/>
      <c r="AP1514" s="175"/>
      <c r="AQ1514" s="175"/>
      <c r="AR1514" s="175"/>
    </row>
    <row r="1515" spans="1:44" ht="102" x14ac:dyDescent="0.3">
      <c r="A1515" s="175"/>
      <c r="B1515" s="181" t="s">
        <v>2257</v>
      </c>
      <c r="C1515" s="182" t="s">
        <v>58</v>
      </c>
      <c r="D1515" s="190">
        <v>3367.26</v>
      </c>
      <c r="E1515" s="191">
        <v>3367.26</v>
      </c>
      <c r="F1515" s="185" t="s">
        <v>4637</v>
      </c>
      <c r="G1515" s="186" t="s">
        <v>3202</v>
      </c>
      <c r="H1515" s="187"/>
      <c r="I1515" s="175"/>
      <c r="J1515" s="175"/>
      <c r="K1515" s="175"/>
      <c r="L1515" s="175"/>
      <c r="M1515" s="175"/>
      <c r="N1515" s="175"/>
      <c r="O1515" s="175"/>
      <c r="P1515" s="175"/>
      <c r="Q1515" s="175"/>
      <c r="R1515" s="175"/>
      <c r="S1515" s="175"/>
      <c r="T1515" s="175"/>
      <c r="U1515" s="175"/>
      <c r="V1515" s="175"/>
      <c r="W1515" s="175"/>
      <c r="X1515" s="175"/>
      <c r="Y1515" s="175"/>
      <c r="Z1515" s="175"/>
      <c r="AA1515" s="175"/>
      <c r="AB1515" s="175"/>
      <c r="AC1515" s="175"/>
      <c r="AD1515" s="175"/>
      <c r="AE1515" s="175"/>
      <c r="AF1515" s="175"/>
      <c r="AG1515" s="175"/>
      <c r="AH1515" s="175"/>
      <c r="AI1515" s="175"/>
      <c r="AJ1515" s="175"/>
      <c r="AK1515" s="175"/>
      <c r="AL1515" s="175"/>
      <c r="AM1515" s="175"/>
      <c r="AN1515" s="175"/>
      <c r="AO1515" s="175"/>
      <c r="AP1515" s="175"/>
      <c r="AQ1515" s="175"/>
      <c r="AR1515" s="175"/>
    </row>
    <row r="1516" spans="1:44" ht="102" hidden="1" x14ac:dyDescent="0.3">
      <c r="A1516" s="175"/>
      <c r="B1516" s="185" t="s">
        <v>4637</v>
      </c>
      <c r="C1516" s="182"/>
      <c r="D1516" s="190">
        <v>3367.26</v>
      </c>
      <c r="E1516" s="191">
        <v>3367.26</v>
      </c>
      <c r="F1516" s="186" t="s">
        <v>3202</v>
      </c>
      <c r="G1516" s="181" t="s">
        <v>2129</v>
      </c>
      <c r="H1516" s="182" t="s">
        <v>47</v>
      </c>
      <c r="I1516" s="175"/>
      <c r="J1516" s="175"/>
      <c r="K1516" s="175"/>
      <c r="L1516" s="175"/>
      <c r="M1516" s="175"/>
      <c r="N1516" s="175"/>
      <c r="O1516" s="175"/>
      <c r="P1516" s="175"/>
      <c r="Q1516" s="175"/>
      <c r="R1516" s="175"/>
      <c r="S1516" s="175"/>
      <c r="T1516" s="175"/>
      <c r="U1516" s="175"/>
      <c r="V1516" s="175"/>
      <c r="W1516" s="175"/>
      <c r="X1516" s="175"/>
      <c r="Y1516" s="175"/>
      <c r="Z1516" s="175"/>
      <c r="AA1516" s="175"/>
      <c r="AB1516" s="175"/>
      <c r="AC1516" s="175"/>
      <c r="AD1516" s="175"/>
      <c r="AE1516" s="175"/>
      <c r="AF1516" s="175"/>
      <c r="AG1516" s="175"/>
      <c r="AH1516" s="175"/>
      <c r="AI1516" s="175"/>
      <c r="AJ1516" s="175"/>
      <c r="AK1516" s="175"/>
      <c r="AL1516" s="175"/>
      <c r="AM1516" s="175"/>
      <c r="AN1516" s="175"/>
      <c r="AO1516" s="175"/>
      <c r="AP1516" s="175"/>
      <c r="AQ1516" s="175"/>
      <c r="AR1516" s="175"/>
    </row>
    <row r="1517" spans="1:44" ht="102" hidden="1" x14ac:dyDescent="0.3">
      <c r="A1517" s="175"/>
      <c r="B1517" s="186" t="s">
        <v>3202</v>
      </c>
      <c r="C1517" s="187"/>
      <c r="D1517" s="190">
        <v>3367.26</v>
      </c>
      <c r="E1517" s="191">
        <v>3367.26</v>
      </c>
      <c r="F1517" s="181" t="s">
        <v>2129</v>
      </c>
      <c r="G1517" s="185" t="s">
        <v>4637</v>
      </c>
      <c r="H1517" s="182"/>
      <c r="I1517" s="175"/>
      <c r="J1517" s="175"/>
      <c r="K1517" s="175"/>
      <c r="L1517" s="175"/>
      <c r="M1517" s="175"/>
      <c r="N1517" s="175"/>
      <c r="O1517" s="175"/>
      <c r="P1517" s="175"/>
      <c r="Q1517" s="175"/>
      <c r="R1517" s="175"/>
      <c r="S1517" s="175"/>
      <c r="T1517" s="175"/>
      <c r="U1517" s="175"/>
      <c r="V1517" s="175"/>
      <c r="W1517" s="175"/>
      <c r="X1517" s="175"/>
      <c r="Y1517" s="175"/>
      <c r="Z1517" s="175"/>
      <c r="AA1517" s="175"/>
      <c r="AB1517" s="175"/>
      <c r="AC1517" s="175"/>
      <c r="AD1517" s="175"/>
      <c r="AE1517" s="175"/>
      <c r="AF1517" s="175"/>
      <c r="AG1517" s="175"/>
      <c r="AH1517" s="175"/>
      <c r="AI1517" s="175"/>
      <c r="AJ1517" s="175"/>
      <c r="AK1517" s="175"/>
      <c r="AL1517" s="175"/>
      <c r="AM1517" s="175"/>
      <c r="AN1517" s="175"/>
      <c r="AO1517" s="175"/>
      <c r="AP1517" s="175"/>
      <c r="AQ1517" s="175"/>
      <c r="AR1517" s="175"/>
    </row>
    <row r="1518" spans="1:44" ht="102" x14ac:dyDescent="0.3">
      <c r="A1518" s="175"/>
      <c r="B1518" s="181" t="s">
        <v>2129</v>
      </c>
      <c r="C1518" s="182" t="s">
        <v>47</v>
      </c>
      <c r="D1518" s="190">
        <v>3118.15</v>
      </c>
      <c r="E1518" s="191">
        <v>3118.15</v>
      </c>
      <c r="F1518" s="185" t="s">
        <v>4637</v>
      </c>
      <c r="G1518" s="186" t="s">
        <v>3308</v>
      </c>
      <c r="H1518" s="187"/>
      <c r="I1518" s="175"/>
      <c r="J1518" s="175"/>
      <c r="K1518" s="175"/>
      <c r="L1518" s="175"/>
      <c r="M1518" s="175"/>
      <c r="N1518" s="175"/>
      <c r="O1518" s="175"/>
      <c r="P1518" s="175"/>
      <c r="Q1518" s="175"/>
      <c r="R1518" s="175"/>
      <c r="S1518" s="175"/>
      <c r="T1518" s="175"/>
      <c r="U1518" s="175"/>
      <c r="V1518" s="175"/>
      <c r="W1518" s="175"/>
      <c r="X1518" s="175"/>
      <c r="Y1518" s="175"/>
      <c r="Z1518" s="175"/>
      <c r="AA1518" s="175"/>
      <c r="AB1518" s="175"/>
      <c r="AC1518" s="175"/>
      <c r="AD1518" s="175"/>
      <c r="AE1518" s="175"/>
      <c r="AF1518" s="175"/>
      <c r="AG1518" s="175"/>
      <c r="AH1518" s="175"/>
      <c r="AI1518" s="175"/>
      <c r="AJ1518" s="175"/>
      <c r="AK1518" s="175"/>
      <c r="AL1518" s="175"/>
      <c r="AM1518" s="175"/>
      <c r="AN1518" s="175"/>
      <c r="AO1518" s="175"/>
      <c r="AP1518" s="175"/>
      <c r="AQ1518" s="175"/>
      <c r="AR1518" s="175"/>
    </row>
    <row r="1519" spans="1:44" ht="102" hidden="1" x14ac:dyDescent="0.3">
      <c r="A1519" s="175"/>
      <c r="B1519" s="185" t="s">
        <v>4637</v>
      </c>
      <c r="C1519" s="182"/>
      <c r="D1519" s="190">
        <v>3118.15</v>
      </c>
      <c r="E1519" s="191">
        <v>3118.15</v>
      </c>
      <c r="F1519" s="186" t="s">
        <v>3308</v>
      </c>
      <c r="G1519" s="181" t="s">
        <v>3927</v>
      </c>
      <c r="H1519" s="182" t="s">
        <v>67</v>
      </c>
      <c r="I1519" s="175"/>
      <c r="J1519" s="175"/>
      <c r="K1519" s="175"/>
      <c r="L1519" s="175"/>
      <c r="M1519" s="175"/>
      <c r="N1519" s="175"/>
      <c r="O1519" s="175"/>
      <c r="P1519" s="175"/>
      <c r="Q1519" s="175"/>
      <c r="R1519" s="175"/>
      <c r="S1519" s="175"/>
      <c r="T1519" s="175"/>
      <c r="U1519" s="175"/>
      <c r="V1519" s="175"/>
      <c r="W1519" s="175"/>
      <c r="X1519" s="175"/>
      <c r="Y1519" s="175"/>
      <c r="Z1519" s="175"/>
      <c r="AA1519" s="175"/>
      <c r="AB1519" s="175"/>
      <c r="AC1519" s="175"/>
      <c r="AD1519" s="175"/>
      <c r="AE1519" s="175"/>
      <c r="AF1519" s="175"/>
      <c r="AG1519" s="175"/>
      <c r="AH1519" s="175"/>
      <c r="AI1519" s="175"/>
      <c r="AJ1519" s="175"/>
      <c r="AK1519" s="175"/>
      <c r="AL1519" s="175"/>
      <c r="AM1519" s="175"/>
      <c r="AN1519" s="175"/>
      <c r="AO1519" s="175"/>
      <c r="AP1519" s="175"/>
      <c r="AQ1519" s="175"/>
      <c r="AR1519" s="175"/>
    </row>
    <row r="1520" spans="1:44" ht="102" hidden="1" x14ac:dyDescent="0.3">
      <c r="A1520" s="175"/>
      <c r="B1520" s="186" t="s">
        <v>3308</v>
      </c>
      <c r="C1520" s="187"/>
      <c r="D1520" s="190">
        <v>3118.15</v>
      </c>
      <c r="E1520" s="191">
        <v>3118.15</v>
      </c>
      <c r="F1520" s="181" t="s">
        <v>3927</v>
      </c>
      <c r="G1520" s="185" t="s">
        <v>4637</v>
      </c>
      <c r="H1520" s="182"/>
      <c r="I1520" s="175"/>
      <c r="J1520" s="175"/>
      <c r="K1520" s="175"/>
      <c r="L1520" s="175"/>
      <c r="M1520" s="175"/>
      <c r="N1520" s="175"/>
      <c r="O1520" s="175"/>
      <c r="P1520" s="175"/>
      <c r="Q1520" s="175"/>
      <c r="R1520" s="175"/>
      <c r="S1520" s="175"/>
      <c r="T1520" s="175"/>
      <c r="U1520" s="175"/>
      <c r="V1520" s="175"/>
      <c r="W1520" s="175"/>
      <c r="X1520" s="175"/>
      <c r="Y1520" s="175"/>
      <c r="Z1520" s="175"/>
      <c r="AA1520" s="175"/>
      <c r="AB1520" s="175"/>
      <c r="AC1520" s="175"/>
      <c r="AD1520" s="175"/>
      <c r="AE1520" s="175"/>
      <c r="AF1520" s="175"/>
      <c r="AG1520" s="175"/>
      <c r="AH1520" s="175"/>
      <c r="AI1520" s="175"/>
      <c r="AJ1520" s="175"/>
      <c r="AK1520" s="175"/>
      <c r="AL1520" s="175"/>
      <c r="AM1520" s="175"/>
      <c r="AN1520" s="175"/>
      <c r="AO1520" s="175"/>
      <c r="AP1520" s="175"/>
      <c r="AQ1520" s="175"/>
      <c r="AR1520" s="175"/>
    </row>
    <row r="1521" spans="1:44" ht="102" x14ac:dyDescent="0.3">
      <c r="A1521" s="175"/>
      <c r="B1521" s="181" t="s">
        <v>3927</v>
      </c>
      <c r="C1521" s="182" t="s">
        <v>67</v>
      </c>
      <c r="D1521" s="190">
        <v>1576.26</v>
      </c>
      <c r="E1521" s="191">
        <v>1576.26</v>
      </c>
      <c r="F1521" s="185" t="s">
        <v>4637</v>
      </c>
      <c r="G1521" s="186" t="s">
        <v>4543</v>
      </c>
      <c r="H1521" s="187"/>
      <c r="I1521" s="175"/>
      <c r="J1521" s="175"/>
      <c r="K1521" s="175"/>
      <c r="L1521" s="175"/>
      <c r="M1521" s="175"/>
      <c r="N1521" s="175"/>
      <c r="O1521" s="175"/>
      <c r="P1521" s="175"/>
      <c r="Q1521" s="175"/>
      <c r="R1521" s="175"/>
      <c r="S1521" s="175"/>
      <c r="T1521" s="175"/>
      <c r="U1521" s="175"/>
      <c r="V1521" s="175"/>
      <c r="W1521" s="175"/>
      <c r="X1521" s="175"/>
      <c r="Y1521" s="175"/>
      <c r="Z1521" s="175"/>
      <c r="AA1521" s="175"/>
      <c r="AB1521" s="175"/>
      <c r="AC1521" s="175"/>
      <c r="AD1521" s="175"/>
      <c r="AE1521" s="175"/>
      <c r="AF1521" s="175"/>
      <c r="AG1521" s="175"/>
      <c r="AH1521" s="175"/>
      <c r="AI1521" s="175"/>
      <c r="AJ1521" s="175"/>
      <c r="AK1521" s="175"/>
      <c r="AL1521" s="175"/>
      <c r="AM1521" s="175"/>
      <c r="AN1521" s="175"/>
      <c r="AO1521" s="175"/>
      <c r="AP1521" s="175"/>
      <c r="AQ1521" s="175"/>
      <c r="AR1521" s="175"/>
    </row>
    <row r="1522" spans="1:44" ht="102" hidden="1" x14ac:dyDescent="0.3">
      <c r="A1522" s="175"/>
      <c r="B1522" s="185" t="s">
        <v>4637</v>
      </c>
      <c r="C1522" s="182"/>
      <c r="D1522" s="190">
        <v>1576.26</v>
      </c>
      <c r="E1522" s="191">
        <v>1576.26</v>
      </c>
      <c r="F1522" s="186" t="s">
        <v>4543</v>
      </c>
      <c r="G1522" s="181" t="s">
        <v>1453</v>
      </c>
      <c r="H1522" s="182" t="s">
        <v>140</v>
      </c>
      <c r="I1522" s="175"/>
      <c r="J1522" s="175"/>
      <c r="K1522" s="175"/>
      <c r="L1522" s="175"/>
      <c r="M1522" s="175"/>
      <c r="N1522" s="175"/>
      <c r="O1522" s="175"/>
      <c r="P1522" s="175"/>
      <c r="Q1522" s="175"/>
      <c r="R1522" s="175"/>
      <c r="S1522" s="175"/>
      <c r="T1522" s="175"/>
      <c r="U1522" s="175"/>
      <c r="V1522" s="175"/>
      <c r="W1522" s="175"/>
      <c r="X1522" s="175"/>
      <c r="Y1522" s="175"/>
      <c r="Z1522" s="175"/>
      <c r="AA1522" s="175"/>
      <c r="AB1522" s="175"/>
      <c r="AC1522" s="175"/>
      <c r="AD1522" s="175"/>
      <c r="AE1522" s="175"/>
      <c r="AF1522" s="175"/>
      <c r="AG1522" s="175"/>
      <c r="AH1522" s="175"/>
      <c r="AI1522" s="175"/>
      <c r="AJ1522" s="175"/>
      <c r="AK1522" s="175"/>
      <c r="AL1522" s="175"/>
      <c r="AM1522" s="175"/>
      <c r="AN1522" s="175"/>
      <c r="AO1522" s="175"/>
      <c r="AP1522" s="175"/>
      <c r="AQ1522" s="175"/>
      <c r="AR1522" s="175"/>
    </row>
    <row r="1523" spans="1:44" ht="102" hidden="1" x14ac:dyDescent="0.3">
      <c r="A1523" s="175"/>
      <c r="B1523" s="186" t="s">
        <v>4543</v>
      </c>
      <c r="C1523" s="187"/>
      <c r="D1523" s="190">
        <v>1576.26</v>
      </c>
      <c r="E1523" s="191">
        <v>1576.26</v>
      </c>
      <c r="F1523" s="181" t="s">
        <v>1453</v>
      </c>
      <c r="G1523" s="185" t="s">
        <v>4637</v>
      </c>
      <c r="H1523" s="182"/>
      <c r="I1523" s="175"/>
      <c r="J1523" s="175"/>
      <c r="K1523" s="175"/>
      <c r="L1523" s="175"/>
      <c r="M1523" s="175"/>
      <c r="N1523" s="175"/>
      <c r="O1523" s="175"/>
      <c r="P1523" s="175"/>
      <c r="Q1523" s="175"/>
      <c r="R1523" s="175"/>
      <c r="S1523" s="175"/>
      <c r="T1523" s="175"/>
      <c r="U1523" s="175"/>
      <c r="V1523" s="175"/>
      <c r="W1523" s="175"/>
      <c r="X1523" s="175"/>
      <c r="Y1523" s="175"/>
      <c r="Z1523" s="175"/>
      <c r="AA1523" s="175"/>
      <c r="AB1523" s="175"/>
      <c r="AC1523" s="175"/>
      <c r="AD1523" s="175"/>
      <c r="AE1523" s="175"/>
      <c r="AF1523" s="175"/>
      <c r="AG1523" s="175"/>
      <c r="AH1523" s="175"/>
      <c r="AI1523" s="175"/>
      <c r="AJ1523" s="175"/>
      <c r="AK1523" s="175"/>
      <c r="AL1523" s="175"/>
      <c r="AM1523" s="175"/>
      <c r="AN1523" s="175"/>
      <c r="AO1523" s="175"/>
      <c r="AP1523" s="175"/>
      <c r="AQ1523" s="175"/>
      <c r="AR1523" s="175"/>
    </row>
    <row r="1524" spans="1:44" ht="102" x14ac:dyDescent="0.3">
      <c r="A1524" s="175"/>
      <c r="B1524" s="181" t="s">
        <v>1453</v>
      </c>
      <c r="C1524" s="182" t="s">
        <v>140</v>
      </c>
      <c r="D1524" s="190">
        <v>2452.4299999999998</v>
      </c>
      <c r="E1524" s="191">
        <v>2452.4299999999998</v>
      </c>
      <c r="F1524" s="185" t="s">
        <v>4637</v>
      </c>
      <c r="G1524" s="186" t="s">
        <v>3309</v>
      </c>
      <c r="H1524" s="187"/>
      <c r="I1524" s="175"/>
      <c r="J1524" s="175"/>
      <c r="K1524" s="175"/>
      <c r="L1524" s="175"/>
      <c r="M1524" s="175"/>
      <c r="N1524" s="175"/>
      <c r="O1524" s="175"/>
      <c r="P1524" s="175"/>
      <c r="Q1524" s="175"/>
      <c r="R1524" s="175"/>
      <c r="S1524" s="175"/>
      <c r="T1524" s="175"/>
      <c r="U1524" s="175"/>
      <c r="V1524" s="175"/>
      <c r="W1524" s="175"/>
      <c r="X1524" s="175"/>
      <c r="Y1524" s="175"/>
      <c r="Z1524" s="175"/>
      <c r="AA1524" s="175"/>
      <c r="AB1524" s="175"/>
      <c r="AC1524" s="175"/>
      <c r="AD1524" s="175"/>
      <c r="AE1524" s="175"/>
      <c r="AF1524" s="175"/>
      <c r="AG1524" s="175"/>
      <c r="AH1524" s="175"/>
      <c r="AI1524" s="175"/>
      <c r="AJ1524" s="175"/>
      <c r="AK1524" s="175"/>
      <c r="AL1524" s="175"/>
      <c r="AM1524" s="175"/>
      <c r="AN1524" s="175"/>
      <c r="AO1524" s="175"/>
      <c r="AP1524" s="175"/>
      <c r="AQ1524" s="175"/>
      <c r="AR1524" s="175"/>
    </row>
    <row r="1525" spans="1:44" ht="102" hidden="1" x14ac:dyDescent="0.3">
      <c r="A1525" s="175"/>
      <c r="B1525" s="185" t="s">
        <v>4637</v>
      </c>
      <c r="C1525" s="182"/>
      <c r="D1525" s="190">
        <v>2452.4299999999998</v>
      </c>
      <c r="E1525" s="191">
        <v>2452.4299999999998</v>
      </c>
      <c r="F1525" s="186" t="s">
        <v>3309</v>
      </c>
      <c r="G1525" s="181" t="s">
        <v>1155</v>
      </c>
      <c r="H1525" s="182" t="s">
        <v>129</v>
      </c>
      <c r="I1525" s="175"/>
      <c r="J1525" s="175"/>
      <c r="K1525" s="175"/>
      <c r="L1525" s="175"/>
      <c r="M1525" s="175"/>
      <c r="N1525" s="175"/>
      <c r="O1525" s="175"/>
      <c r="P1525" s="175"/>
      <c r="Q1525" s="175"/>
      <c r="R1525" s="175"/>
      <c r="S1525" s="175"/>
      <c r="T1525" s="175"/>
      <c r="U1525" s="175"/>
      <c r="V1525" s="175"/>
      <c r="W1525" s="175"/>
      <c r="X1525" s="175"/>
      <c r="Y1525" s="175"/>
      <c r="Z1525" s="175"/>
      <c r="AA1525" s="175"/>
      <c r="AB1525" s="175"/>
      <c r="AC1525" s="175"/>
      <c r="AD1525" s="175"/>
      <c r="AE1525" s="175"/>
      <c r="AF1525" s="175"/>
      <c r="AG1525" s="175"/>
      <c r="AH1525" s="175"/>
      <c r="AI1525" s="175"/>
      <c r="AJ1525" s="175"/>
      <c r="AK1525" s="175"/>
      <c r="AL1525" s="175"/>
      <c r="AM1525" s="175"/>
      <c r="AN1525" s="175"/>
      <c r="AO1525" s="175"/>
      <c r="AP1525" s="175"/>
      <c r="AQ1525" s="175"/>
      <c r="AR1525" s="175"/>
    </row>
    <row r="1526" spans="1:44" ht="102" hidden="1" x14ac:dyDescent="0.3">
      <c r="A1526" s="175"/>
      <c r="B1526" s="186" t="s">
        <v>3309</v>
      </c>
      <c r="C1526" s="187"/>
      <c r="D1526" s="190">
        <v>2452.4299999999998</v>
      </c>
      <c r="E1526" s="191">
        <v>2452.4299999999998</v>
      </c>
      <c r="F1526" s="181" t="s">
        <v>1155</v>
      </c>
      <c r="G1526" s="185" t="s">
        <v>4637</v>
      </c>
      <c r="H1526" s="182"/>
      <c r="I1526" s="175"/>
      <c r="J1526" s="175"/>
      <c r="K1526" s="175"/>
      <c r="L1526" s="175"/>
      <c r="M1526" s="175"/>
      <c r="N1526" s="175"/>
      <c r="O1526" s="175"/>
      <c r="P1526" s="175"/>
      <c r="Q1526" s="175"/>
      <c r="R1526" s="175"/>
      <c r="S1526" s="175"/>
      <c r="T1526" s="175"/>
      <c r="U1526" s="175"/>
      <c r="V1526" s="175"/>
      <c r="W1526" s="175"/>
      <c r="X1526" s="175"/>
      <c r="Y1526" s="175"/>
      <c r="Z1526" s="175"/>
      <c r="AA1526" s="175"/>
      <c r="AB1526" s="175"/>
      <c r="AC1526" s="175"/>
      <c r="AD1526" s="175"/>
      <c r="AE1526" s="175"/>
      <c r="AF1526" s="175"/>
      <c r="AG1526" s="175"/>
      <c r="AH1526" s="175"/>
      <c r="AI1526" s="175"/>
      <c r="AJ1526" s="175"/>
      <c r="AK1526" s="175"/>
      <c r="AL1526" s="175"/>
      <c r="AM1526" s="175"/>
      <c r="AN1526" s="175"/>
      <c r="AO1526" s="175"/>
      <c r="AP1526" s="175"/>
      <c r="AQ1526" s="175"/>
      <c r="AR1526" s="175"/>
    </row>
    <row r="1527" spans="1:44" ht="102" x14ac:dyDescent="0.3">
      <c r="A1527" s="175"/>
      <c r="B1527" s="181" t="s">
        <v>1155</v>
      </c>
      <c r="C1527" s="182" t="s">
        <v>129</v>
      </c>
      <c r="D1527" s="190">
        <v>1421.64</v>
      </c>
      <c r="E1527" s="191">
        <v>1421.64</v>
      </c>
      <c r="F1527" s="185" t="s">
        <v>4637</v>
      </c>
      <c r="G1527" s="186" t="s">
        <v>3310</v>
      </c>
      <c r="H1527" s="187"/>
      <c r="I1527" s="175"/>
      <c r="J1527" s="175"/>
      <c r="K1527" s="175"/>
      <c r="L1527" s="175"/>
      <c r="M1527" s="175"/>
      <c r="N1527" s="175"/>
      <c r="O1527" s="175"/>
      <c r="P1527" s="175"/>
      <c r="Q1527" s="175"/>
      <c r="R1527" s="175"/>
      <c r="S1527" s="175"/>
      <c r="T1527" s="175"/>
      <c r="U1527" s="175"/>
      <c r="V1527" s="175"/>
      <c r="W1527" s="175"/>
      <c r="X1527" s="175"/>
      <c r="Y1527" s="175"/>
      <c r="Z1527" s="175"/>
      <c r="AA1527" s="175"/>
      <c r="AB1527" s="175"/>
      <c r="AC1527" s="175"/>
      <c r="AD1527" s="175"/>
      <c r="AE1527" s="175"/>
      <c r="AF1527" s="175"/>
      <c r="AG1527" s="175"/>
      <c r="AH1527" s="175"/>
      <c r="AI1527" s="175"/>
      <c r="AJ1527" s="175"/>
      <c r="AK1527" s="175"/>
      <c r="AL1527" s="175"/>
      <c r="AM1527" s="175"/>
      <c r="AN1527" s="175"/>
      <c r="AO1527" s="175"/>
      <c r="AP1527" s="175"/>
      <c r="AQ1527" s="175"/>
      <c r="AR1527" s="175"/>
    </row>
    <row r="1528" spans="1:44" ht="102" hidden="1" x14ac:dyDescent="0.3">
      <c r="A1528" s="175"/>
      <c r="B1528" s="185" t="s">
        <v>4637</v>
      </c>
      <c r="C1528" s="182"/>
      <c r="D1528" s="190">
        <v>1421.64</v>
      </c>
      <c r="E1528" s="191">
        <v>1421.64</v>
      </c>
      <c r="F1528" s="186" t="s">
        <v>3310</v>
      </c>
      <c r="G1528" s="181" t="s">
        <v>552</v>
      </c>
      <c r="H1528" s="182" t="s">
        <v>136</v>
      </c>
      <c r="I1528" s="175"/>
      <c r="J1528" s="175"/>
      <c r="K1528" s="175"/>
      <c r="L1528" s="175"/>
      <c r="M1528" s="175"/>
      <c r="N1528" s="175"/>
      <c r="O1528" s="175"/>
      <c r="P1528" s="175"/>
      <c r="Q1528" s="175"/>
      <c r="R1528" s="175"/>
      <c r="S1528" s="175"/>
      <c r="T1528" s="175"/>
      <c r="U1528" s="175"/>
      <c r="V1528" s="175"/>
      <c r="W1528" s="175"/>
      <c r="X1528" s="175"/>
      <c r="Y1528" s="175"/>
      <c r="Z1528" s="175"/>
      <c r="AA1528" s="175"/>
      <c r="AB1528" s="175"/>
      <c r="AC1528" s="175"/>
      <c r="AD1528" s="175"/>
      <c r="AE1528" s="175"/>
      <c r="AF1528" s="175"/>
      <c r="AG1528" s="175"/>
      <c r="AH1528" s="175"/>
      <c r="AI1528" s="175"/>
      <c r="AJ1528" s="175"/>
      <c r="AK1528" s="175"/>
      <c r="AL1528" s="175"/>
      <c r="AM1528" s="175"/>
      <c r="AN1528" s="175"/>
      <c r="AO1528" s="175"/>
      <c r="AP1528" s="175"/>
      <c r="AQ1528" s="175"/>
      <c r="AR1528" s="175"/>
    </row>
    <row r="1529" spans="1:44" ht="102" hidden="1" x14ac:dyDescent="0.3">
      <c r="A1529" s="175"/>
      <c r="B1529" s="186" t="s">
        <v>3310</v>
      </c>
      <c r="C1529" s="187"/>
      <c r="D1529" s="190">
        <v>1421.64</v>
      </c>
      <c r="E1529" s="191">
        <v>1421.64</v>
      </c>
      <c r="F1529" s="181" t="s">
        <v>552</v>
      </c>
      <c r="G1529" s="185" t="s">
        <v>4637</v>
      </c>
      <c r="H1529" s="182"/>
      <c r="I1529" s="175"/>
      <c r="J1529" s="175"/>
      <c r="K1529" s="175"/>
      <c r="L1529" s="175"/>
      <c r="M1529" s="175"/>
      <c r="N1529" s="175"/>
      <c r="O1529" s="175"/>
      <c r="P1529" s="175"/>
      <c r="Q1529" s="175"/>
      <c r="R1529" s="175"/>
      <c r="S1529" s="175"/>
      <c r="T1529" s="175"/>
      <c r="U1529" s="175"/>
      <c r="V1529" s="175"/>
      <c r="W1529" s="175"/>
      <c r="X1529" s="175"/>
      <c r="Y1529" s="175"/>
      <c r="Z1529" s="175"/>
      <c r="AA1529" s="175"/>
      <c r="AB1529" s="175"/>
      <c r="AC1529" s="175"/>
      <c r="AD1529" s="175"/>
      <c r="AE1529" s="175"/>
      <c r="AF1529" s="175"/>
      <c r="AG1529" s="175"/>
      <c r="AH1529" s="175"/>
      <c r="AI1529" s="175"/>
      <c r="AJ1529" s="175"/>
      <c r="AK1529" s="175"/>
      <c r="AL1529" s="175"/>
      <c r="AM1529" s="175"/>
      <c r="AN1529" s="175"/>
      <c r="AO1529" s="175"/>
      <c r="AP1529" s="175"/>
      <c r="AQ1529" s="175"/>
      <c r="AR1529" s="175"/>
    </row>
    <row r="1530" spans="1:44" ht="102" x14ac:dyDescent="0.3">
      <c r="A1530" s="175"/>
      <c r="B1530" s="181" t="s">
        <v>552</v>
      </c>
      <c r="C1530" s="182" t="s">
        <v>136</v>
      </c>
      <c r="D1530" s="190">
        <v>1421.64</v>
      </c>
      <c r="E1530" s="191">
        <v>1421.64</v>
      </c>
      <c r="F1530" s="185" t="s">
        <v>4637</v>
      </c>
      <c r="G1530" s="186" t="s">
        <v>3311</v>
      </c>
      <c r="H1530" s="187"/>
      <c r="I1530" s="175"/>
      <c r="J1530" s="175"/>
      <c r="K1530" s="175"/>
      <c r="L1530" s="175"/>
      <c r="M1530" s="175"/>
      <c r="N1530" s="175"/>
      <c r="O1530" s="175"/>
      <c r="P1530" s="175"/>
      <c r="Q1530" s="175"/>
      <c r="R1530" s="175"/>
      <c r="S1530" s="175"/>
      <c r="T1530" s="175"/>
      <c r="U1530" s="175"/>
      <c r="V1530" s="175"/>
      <c r="W1530" s="175"/>
      <c r="X1530" s="175"/>
      <c r="Y1530" s="175"/>
      <c r="Z1530" s="175"/>
      <c r="AA1530" s="175"/>
      <c r="AB1530" s="175"/>
      <c r="AC1530" s="175"/>
      <c r="AD1530" s="175"/>
      <c r="AE1530" s="175"/>
      <c r="AF1530" s="175"/>
      <c r="AG1530" s="175"/>
      <c r="AH1530" s="175"/>
      <c r="AI1530" s="175"/>
      <c r="AJ1530" s="175"/>
      <c r="AK1530" s="175"/>
      <c r="AL1530" s="175"/>
      <c r="AM1530" s="175"/>
      <c r="AN1530" s="175"/>
      <c r="AO1530" s="175"/>
      <c r="AP1530" s="175"/>
      <c r="AQ1530" s="175"/>
      <c r="AR1530" s="175"/>
    </row>
    <row r="1531" spans="1:44" ht="102" hidden="1" x14ac:dyDescent="0.3">
      <c r="A1531" s="175"/>
      <c r="B1531" s="185" t="s">
        <v>4637</v>
      </c>
      <c r="C1531" s="182"/>
      <c r="D1531" s="190">
        <v>1421.64</v>
      </c>
      <c r="E1531" s="191">
        <v>1421.64</v>
      </c>
      <c r="F1531" s="186" t="s">
        <v>3311</v>
      </c>
      <c r="G1531" s="181" t="s">
        <v>596</v>
      </c>
      <c r="H1531" s="182" t="s">
        <v>312</v>
      </c>
      <c r="I1531" s="175"/>
      <c r="J1531" s="175"/>
      <c r="K1531" s="175"/>
      <c r="L1531" s="175"/>
      <c r="M1531" s="175"/>
      <c r="N1531" s="175"/>
      <c r="O1531" s="175"/>
      <c r="P1531" s="175"/>
      <c r="Q1531" s="175"/>
      <c r="R1531" s="175"/>
      <c r="S1531" s="175"/>
      <c r="T1531" s="175"/>
      <c r="U1531" s="175"/>
      <c r="V1531" s="175"/>
      <c r="W1531" s="175"/>
      <c r="X1531" s="175"/>
      <c r="Y1531" s="175"/>
      <c r="Z1531" s="175"/>
      <c r="AA1531" s="175"/>
      <c r="AB1531" s="175"/>
      <c r="AC1531" s="175"/>
      <c r="AD1531" s="175"/>
      <c r="AE1531" s="175"/>
      <c r="AF1531" s="175"/>
      <c r="AG1531" s="175"/>
      <c r="AH1531" s="175"/>
      <c r="AI1531" s="175"/>
      <c r="AJ1531" s="175"/>
      <c r="AK1531" s="175"/>
      <c r="AL1531" s="175"/>
      <c r="AM1531" s="175"/>
      <c r="AN1531" s="175"/>
      <c r="AO1531" s="175"/>
      <c r="AP1531" s="175"/>
      <c r="AQ1531" s="175"/>
      <c r="AR1531" s="175"/>
    </row>
    <row r="1532" spans="1:44" ht="102" hidden="1" x14ac:dyDescent="0.3">
      <c r="A1532" s="175"/>
      <c r="B1532" s="186" t="s">
        <v>3311</v>
      </c>
      <c r="C1532" s="187"/>
      <c r="D1532" s="190">
        <v>1421.64</v>
      </c>
      <c r="E1532" s="191">
        <v>1421.64</v>
      </c>
      <c r="F1532" s="181" t="s">
        <v>596</v>
      </c>
      <c r="G1532" s="185" t="s">
        <v>4637</v>
      </c>
      <c r="H1532" s="182"/>
      <c r="I1532" s="175"/>
      <c r="J1532" s="175"/>
      <c r="K1532" s="175"/>
      <c r="L1532" s="175"/>
      <c r="M1532" s="175"/>
      <c r="N1532" s="175"/>
      <c r="O1532" s="175"/>
      <c r="P1532" s="175"/>
      <c r="Q1532" s="175"/>
      <c r="R1532" s="175"/>
      <c r="S1532" s="175"/>
      <c r="T1532" s="175"/>
      <c r="U1532" s="175"/>
      <c r="V1532" s="175"/>
      <c r="W1532" s="175"/>
      <c r="X1532" s="175"/>
      <c r="Y1532" s="175"/>
      <c r="Z1532" s="175"/>
      <c r="AA1532" s="175"/>
      <c r="AB1532" s="175"/>
      <c r="AC1532" s="175"/>
      <c r="AD1532" s="175"/>
      <c r="AE1532" s="175"/>
      <c r="AF1532" s="175"/>
      <c r="AG1532" s="175"/>
      <c r="AH1532" s="175"/>
      <c r="AI1532" s="175"/>
      <c r="AJ1532" s="175"/>
      <c r="AK1532" s="175"/>
      <c r="AL1532" s="175"/>
      <c r="AM1532" s="175"/>
      <c r="AN1532" s="175"/>
      <c r="AO1532" s="175"/>
      <c r="AP1532" s="175"/>
      <c r="AQ1532" s="175"/>
      <c r="AR1532" s="175"/>
    </row>
    <row r="1533" spans="1:44" ht="102" x14ac:dyDescent="0.3">
      <c r="A1533" s="175"/>
      <c r="B1533" s="181" t="s">
        <v>596</v>
      </c>
      <c r="C1533" s="182" t="s">
        <v>312</v>
      </c>
      <c r="D1533" s="190">
        <v>1576.26</v>
      </c>
      <c r="E1533" s="191">
        <v>1576.26</v>
      </c>
      <c r="F1533" s="185" t="s">
        <v>4637</v>
      </c>
      <c r="G1533" s="186" t="s">
        <v>3312</v>
      </c>
      <c r="H1533" s="187"/>
      <c r="I1533" s="175"/>
      <c r="J1533" s="175"/>
      <c r="K1533" s="175"/>
      <c r="L1533" s="175"/>
      <c r="M1533" s="175"/>
      <c r="N1533" s="175"/>
      <c r="O1533" s="175"/>
      <c r="P1533" s="175"/>
      <c r="Q1533" s="175"/>
      <c r="R1533" s="175"/>
      <c r="S1533" s="175"/>
      <c r="T1533" s="175"/>
      <c r="U1533" s="175"/>
      <c r="V1533" s="175"/>
      <c r="W1533" s="175"/>
      <c r="X1533" s="175"/>
      <c r="Y1533" s="175"/>
      <c r="Z1533" s="175"/>
      <c r="AA1533" s="175"/>
      <c r="AB1533" s="175"/>
      <c r="AC1533" s="175"/>
      <c r="AD1533" s="175"/>
      <c r="AE1533" s="175"/>
      <c r="AF1533" s="175"/>
      <c r="AG1533" s="175"/>
      <c r="AH1533" s="175"/>
      <c r="AI1533" s="175"/>
      <c r="AJ1533" s="175"/>
      <c r="AK1533" s="175"/>
      <c r="AL1533" s="175"/>
      <c r="AM1533" s="175"/>
      <c r="AN1533" s="175"/>
      <c r="AO1533" s="175"/>
      <c r="AP1533" s="175"/>
      <c r="AQ1533" s="175"/>
      <c r="AR1533" s="175"/>
    </row>
    <row r="1534" spans="1:44" ht="102" hidden="1" x14ac:dyDescent="0.3">
      <c r="A1534" s="175"/>
      <c r="B1534" s="185" t="s">
        <v>4637</v>
      </c>
      <c r="C1534" s="182"/>
      <c r="D1534" s="190">
        <v>1576.26</v>
      </c>
      <c r="E1534" s="191">
        <v>1576.26</v>
      </c>
      <c r="F1534" s="186" t="s">
        <v>3312</v>
      </c>
      <c r="G1534" s="181" t="s">
        <v>2167</v>
      </c>
      <c r="H1534" s="182" t="s">
        <v>46</v>
      </c>
      <c r="I1534" s="175"/>
      <c r="J1534" s="175"/>
      <c r="K1534" s="175"/>
      <c r="L1534" s="175"/>
      <c r="M1534" s="175"/>
      <c r="N1534" s="175"/>
      <c r="O1534" s="175"/>
      <c r="P1534" s="175"/>
      <c r="Q1534" s="175"/>
      <c r="R1534" s="175"/>
      <c r="S1534" s="175"/>
      <c r="T1534" s="175"/>
      <c r="U1534" s="175"/>
      <c r="V1534" s="175"/>
      <c r="W1534" s="175"/>
      <c r="X1534" s="175"/>
      <c r="Y1534" s="175"/>
      <c r="Z1534" s="175"/>
      <c r="AA1534" s="175"/>
      <c r="AB1534" s="175"/>
      <c r="AC1534" s="175"/>
      <c r="AD1534" s="175"/>
      <c r="AE1534" s="175"/>
      <c r="AF1534" s="175"/>
      <c r="AG1534" s="175"/>
      <c r="AH1534" s="175"/>
      <c r="AI1534" s="175"/>
      <c r="AJ1534" s="175"/>
      <c r="AK1534" s="175"/>
      <c r="AL1534" s="175"/>
      <c r="AM1534" s="175"/>
      <c r="AN1534" s="175"/>
      <c r="AO1534" s="175"/>
      <c r="AP1534" s="175"/>
      <c r="AQ1534" s="175"/>
      <c r="AR1534" s="175"/>
    </row>
    <row r="1535" spans="1:44" ht="102" hidden="1" x14ac:dyDescent="0.3">
      <c r="A1535" s="175"/>
      <c r="B1535" s="186" t="s">
        <v>3312</v>
      </c>
      <c r="C1535" s="187"/>
      <c r="D1535" s="190">
        <v>1576.26</v>
      </c>
      <c r="E1535" s="191">
        <v>1576.26</v>
      </c>
      <c r="F1535" s="181" t="s">
        <v>2167</v>
      </c>
      <c r="G1535" s="185" t="s">
        <v>4637</v>
      </c>
      <c r="H1535" s="182"/>
      <c r="I1535" s="175"/>
      <c r="J1535" s="175"/>
      <c r="K1535" s="175"/>
      <c r="L1535" s="175"/>
      <c r="M1535" s="175"/>
      <c r="N1535" s="175"/>
      <c r="O1535" s="175"/>
      <c r="P1535" s="175"/>
      <c r="Q1535" s="175"/>
      <c r="R1535" s="175"/>
      <c r="S1535" s="175"/>
      <c r="T1535" s="175"/>
      <c r="U1535" s="175"/>
      <c r="V1535" s="175"/>
      <c r="W1535" s="175"/>
      <c r="X1535" s="175"/>
      <c r="Y1535" s="175"/>
      <c r="Z1535" s="175"/>
      <c r="AA1535" s="175"/>
      <c r="AB1535" s="175"/>
      <c r="AC1535" s="175"/>
      <c r="AD1535" s="175"/>
      <c r="AE1535" s="175"/>
      <c r="AF1535" s="175"/>
      <c r="AG1535" s="175"/>
      <c r="AH1535" s="175"/>
      <c r="AI1535" s="175"/>
      <c r="AJ1535" s="175"/>
      <c r="AK1535" s="175"/>
      <c r="AL1535" s="175"/>
      <c r="AM1535" s="175"/>
      <c r="AN1535" s="175"/>
      <c r="AO1535" s="175"/>
      <c r="AP1535" s="175"/>
      <c r="AQ1535" s="175"/>
      <c r="AR1535" s="175"/>
    </row>
    <row r="1536" spans="1:44" ht="102" x14ac:dyDescent="0.3">
      <c r="A1536" s="175"/>
      <c r="B1536" s="181" t="s">
        <v>2167</v>
      </c>
      <c r="C1536" s="182" t="s">
        <v>46</v>
      </c>
      <c r="D1536" s="190">
        <v>3367.26</v>
      </c>
      <c r="E1536" s="191">
        <v>3367.26</v>
      </c>
      <c r="F1536" s="185" t="s">
        <v>4637</v>
      </c>
      <c r="G1536" s="186" t="s">
        <v>3313</v>
      </c>
      <c r="H1536" s="187"/>
      <c r="I1536" s="175"/>
      <c r="J1536" s="175"/>
      <c r="K1536" s="175"/>
      <c r="L1536" s="175"/>
      <c r="M1536" s="175"/>
      <c r="N1536" s="175"/>
      <c r="O1536" s="175"/>
      <c r="P1536" s="175"/>
      <c r="Q1536" s="175"/>
      <c r="R1536" s="175"/>
      <c r="S1536" s="175"/>
      <c r="T1536" s="175"/>
      <c r="U1536" s="175"/>
      <c r="V1536" s="175"/>
      <c r="W1536" s="175"/>
      <c r="X1536" s="175"/>
      <c r="Y1536" s="175"/>
      <c r="Z1536" s="175"/>
      <c r="AA1536" s="175"/>
      <c r="AB1536" s="175"/>
      <c r="AC1536" s="175"/>
      <c r="AD1536" s="175"/>
      <c r="AE1536" s="175"/>
      <c r="AF1536" s="175"/>
      <c r="AG1536" s="175"/>
      <c r="AH1536" s="175"/>
      <c r="AI1536" s="175"/>
      <c r="AJ1536" s="175"/>
      <c r="AK1536" s="175"/>
      <c r="AL1536" s="175"/>
      <c r="AM1536" s="175"/>
      <c r="AN1536" s="175"/>
      <c r="AO1536" s="175"/>
      <c r="AP1536" s="175"/>
      <c r="AQ1536" s="175"/>
      <c r="AR1536" s="175"/>
    </row>
    <row r="1537" spans="1:44" ht="102" hidden="1" x14ac:dyDescent="0.3">
      <c r="A1537" s="175"/>
      <c r="B1537" s="185" t="s">
        <v>4637</v>
      </c>
      <c r="C1537" s="182"/>
      <c r="D1537" s="190">
        <v>3367.26</v>
      </c>
      <c r="E1537" s="191">
        <v>3367.26</v>
      </c>
      <c r="F1537" s="186" t="s">
        <v>3313</v>
      </c>
      <c r="G1537" s="181" t="s">
        <v>575</v>
      </c>
      <c r="H1537" s="182" t="s">
        <v>59</v>
      </c>
      <c r="I1537" s="175"/>
      <c r="J1537" s="175"/>
      <c r="K1537" s="175"/>
      <c r="L1537" s="175"/>
      <c r="M1537" s="175"/>
      <c r="N1537" s="175"/>
      <c r="O1537" s="175"/>
      <c r="P1537" s="175"/>
      <c r="Q1537" s="175"/>
      <c r="R1537" s="175"/>
      <c r="S1537" s="175"/>
      <c r="T1537" s="175"/>
      <c r="U1537" s="175"/>
      <c r="V1537" s="175"/>
      <c r="W1537" s="175"/>
      <c r="X1537" s="175"/>
      <c r="Y1537" s="175"/>
      <c r="Z1537" s="175"/>
      <c r="AA1537" s="175"/>
      <c r="AB1537" s="175"/>
      <c r="AC1537" s="175"/>
      <c r="AD1537" s="175"/>
      <c r="AE1537" s="175"/>
      <c r="AF1537" s="175"/>
      <c r="AG1537" s="175"/>
      <c r="AH1537" s="175"/>
      <c r="AI1537" s="175"/>
      <c r="AJ1537" s="175"/>
      <c r="AK1537" s="175"/>
      <c r="AL1537" s="175"/>
      <c r="AM1537" s="175"/>
      <c r="AN1537" s="175"/>
      <c r="AO1537" s="175"/>
      <c r="AP1537" s="175"/>
      <c r="AQ1537" s="175"/>
      <c r="AR1537" s="175"/>
    </row>
    <row r="1538" spans="1:44" ht="102" hidden="1" x14ac:dyDescent="0.3">
      <c r="A1538" s="175"/>
      <c r="B1538" s="186" t="s">
        <v>3313</v>
      </c>
      <c r="C1538" s="187"/>
      <c r="D1538" s="190">
        <v>3367.26</v>
      </c>
      <c r="E1538" s="191">
        <v>3367.26</v>
      </c>
      <c r="F1538" s="181" t="s">
        <v>575</v>
      </c>
      <c r="G1538" s="185" t="s">
        <v>4637</v>
      </c>
      <c r="H1538" s="182"/>
      <c r="I1538" s="175"/>
      <c r="J1538" s="175"/>
      <c r="K1538" s="175"/>
      <c r="L1538" s="175"/>
      <c r="M1538" s="175"/>
      <c r="N1538" s="175"/>
      <c r="O1538" s="175"/>
      <c r="P1538" s="175"/>
      <c r="Q1538" s="175"/>
      <c r="R1538" s="175"/>
      <c r="S1538" s="175"/>
      <c r="T1538" s="175"/>
      <c r="U1538" s="175"/>
      <c r="V1538" s="175"/>
      <c r="W1538" s="175"/>
      <c r="X1538" s="175"/>
      <c r="Y1538" s="175"/>
      <c r="Z1538" s="175"/>
      <c r="AA1538" s="175"/>
      <c r="AB1538" s="175"/>
      <c r="AC1538" s="175"/>
      <c r="AD1538" s="175"/>
      <c r="AE1538" s="175"/>
      <c r="AF1538" s="175"/>
      <c r="AG1538" s="175"/>
      <c r="AH1538" s="175"/>
      <c r="AI1538" s="175"/>
      <c r="AJ1538" s="175"/>
      <c r="AK1538" s="175"/>
      <c r="AL1538" s="175"/>
      <c r="AM1538" s="175"/>
      <c r="AN1538" s="175"/>
      <c r="AO1538" s="175"/>
      <c r="AP1538" s="175"/>
      <c r="AQ1538" s="175"/>
      <c r="AR1538" s="175"/>
    </row>
    <row r="1539" spans="1:44" ht="102" x14ac:dyDescent="0.3">
      <c r="A1539" s="175"/>
      <c r="B1539" s="181" t="s">
        <v>575</v>
      </c>
      <c r="C1539" s="182" t="s">
        <v>59</v>
      </c>
      <c r="D1539" s="190">
        <v>3118.15</v>
      </c>
      <c r="E1539" s="191">
        <v>3118.15</v>
      </c>
      <c r="F1539" s="185" t="s">
        <v>4637</v>
      </c>
      <c r="G1539" s="186" t="s">
        <v>3319</v>
      </c>
      <c r="H1539" s="187"/>
      <c r="I1539" s="175"/>
      <c r="J1539" s="175"/>
      <c r="K1539" s="175"/>
      <c r="L1539" s="175"/>
      <c r="M1539" s="175"/>
      <c r="N1539" s="175"/>
      <c r="O1539" s="175"/>
      <c r="P1539" s="175"/>
      <c r="Q1539" s="175"/>
      <c r="R1539" s="175"/>
      <c r="S1539" s="175"/>
      <c r="T1539" s="175"/>
      <c r="U1539" s="175"/>
      <c r="V1539" s="175"/>
      <c r="W1539" s="175"/>
      <c r="X1539" s="175"/>
      <c r="Y1539" s="175"/>
      <c r="Z1539" s="175"/>
      <c r="AA1539" s="175"/>
      <c r="AB1539" s="175"/>
      <c r="AC1539" s="175"/>
      <c r="AD1539" s="175"/>
      <c r="AE1539" s="175"/>
      <c r="AF1539" s="175"/>
      <c r="AG1539" s="175"/>
      <c r="AH1539" s="175"/>
      <c r="AI1539" s="175"/>
      <c r="AJ1539" s="175"/>
      <c r="AK1539" s="175"/>
      <c r="AL1539" s="175"/>
      <c r="AM1539" s="175"/>
      <c r="AN1539" s="175"/>
      <c r="AO1539" s="175"/>
      <c r="AP1539" s="175"/>
      <c r="AQ1539" s="175"/>
      <c r="AR1539" s="175"/>
    </row>
    <row r="1540" spans="1:44" ht="102" hidden="1" x14ac:dyDescent="0.3">
      <c r="A1540" s="175"/>
      <c r="B1540" s="185" t="s">
        <v>4637</v>
      </c>
      <c r="C1540" s="182"/>
      <c r="D1540" s="190">
        <v>3118.15</v>
      </c>
      <c r="E1540" s="191">
        <v>3118.15</v>
      </c>
      <c r="F1540" s="186" t="s">
        <v>3319</v>
      </c>
      <c r="G1540" s="181" t="s">
        <v>509</v>
      </c>
      <c r="H1540" s="182" t="s">
        <v>40</v>
      </c>
      <c r="I1540" s="175"/>
      <c r="J1540" s="175"/>
      <c r="K1540" s="175"/>
      <c r="L1540" s="175"/>
      <c r="M1540" s="175"/>
      <c r="N1540" s="175"/>
      <c r="O1540" s="175"/>
      <c r="P1540" s="175"/>
      <c r="Q1540" s="175"/>
      <c r="R1540" s="175"/>
      <c r="S1540" s="175"/>
      <c r="T1540" s="175"/>
      <c r="U1540" s="175"/>
      <c r="V1540" s="175"/>
      <c r="W1540" s="175"/>
      <c r="X1540" s="175"/>
      <c r="Y1540" s="175"/>
      <c r="Z1540" s="175"/>
      <c r="AA1540" s="175"/>
      <c r="AB1540" s="175"/>
      <c r="AC1540" s="175"/>
      <c r="AD1540" s="175"/>
      <c r="AE1540" s="175"/>
      <c r="AF1540" s="175"/>
      <c r="AG1540" s="175"/>
      <c r="AH1540" s="175"/>
      <c r="AI1540" s="175"/>
      <c r="AJ1540" s="175"/>
      <c r="AK1540" s="175"/>
      <c r="AL1540" s="175"/>
      <c r="AM1540" s="175"/>
      <c r="AN1540" s="175"/>
      <c r="AO1540" s="175"/>
      <c r="AP1540" s="175"/>
      <c r="AQ1540" s="175"/>
      <c r="AR1540" s="175"/>
    </row>
    <row r="1541" spans="1:44" ht="102" hidden="1" x14ac:dyDescent="0.3">
      <c r="A1541" s="175"/>
      <c r="B1541" s="186" t="s">
        <v>3319</v>
      </c>
      <c r="C1541" s="187"/>
      <c r="D1541" s="190">
        <v>3118.15</v>
      </c>
      <c r="E1541" s="191">
        <v>3118.15</v>
      </c>
      <c r="F1541" s="181" t="s">
        <v>509</v>
      </c>
      <c r="G1541" s="185" t="s">
        <v>4637</v>
      </c>
      <c r="H1541" s="182"/>
      <c r="I1541" s="175"/>
      <c r="J1541" s="175"/>
      <c r="K1541" s="175"/>
      <c r="L1541" s="175"/>
      <c r="M1541" s="175"/>
      <c r="N1541" s="175"/>
      <c r="O1541" s="175"/>
      <c r="P1541" s="175"/>
      <c r="Q1541" s="175"/>
      <c r="R1541" s="175"/>
      <c r="S1541" s="175"/>
      <c r="T1541" s="175"/>
      <c r="U1541" s="175"/>
      <c r="V1541" s="175"/>
      <c r="W1541" s="175"/>
      <c r="X1541" s="175"/>
      <c r="Y1541" s="175"/>
      <c r="Z1541" s="175"/>
      <c r="AA1541" s="175"/>
      <c r="AB1541" s="175"/>
      <c r="AC1541" s="175"/>
      <c r="AD1541" s="175"/>
      <c r="AE1541" s="175"/>
      <c r="AF1541" s="175"/>
      <c r="AG1541" s="175"/>
      <c r="AH1541" s="175"/>
      <c r="AI1541" s="175"/>
      <c r="AJ1541" s="175"/>
      <c r="AK1541" s="175"/>
      <c r="AL1541" s="175"/>
      <c r="AM1541" s="175"/>
      <c r="AN1541" s="175"/>
      <c r="AO1541" s="175"/>
      <c r="AP1541" s="175"/>
      <c r="AQ1541" s="175"/>
      <c r="AR1541" s="175"/>
    </row>
    <row r="1542" spans="1:44" ht="102" x14ac:dyDescent="0.3">
      <c r="A1542" s="175"/>
      <c r="B1542" s="181" t="s">
        <v>509</v>
      </c>
      <c r="C1542" s="182" t="s">
        <v>40</v>
      </c>
      <c r="D1542" s="190">
        <v>2452.4299999999998</v>
      </c>
      <c r="E1542" s="191">
        <v>2452.4299999999998</v>
      </c>
      <c r="F1542" s="185" t="s">
        <v>4637</v>
      </c>
      <c r="G1542" s="186" t="s">
        <v>3320</v>
      </c>
      <c r="H1542" s="187"/>
      <c r="I1542" s="175"/>
      <c r="J1542" s="175"/>
      <c r="K1542" s="175"/>
      <c r="L1542" s="175"/>
      <c r="M1542" s="175"/>
      <c r="N1542" s="175"/>
      <c r="O1542" s="175"/>
      <c r="P1542" s="175"/>
      <c r="Q1542" s="175"/>
      <c r="R1542" s="175"/>
      <c r="S1542" s="175"/>
      <c r="T1542" s="175"/>
      <c r="U1542" s="175"/>
      <c r="V1542" s="175"/>
      <c r="W1542" s="175"/>
      <c r="X1542" s="175"/>
      <c r="Y1542" s="175"/>
      <c r="Z1542" s="175"/>
      <c r="AA1542" s="175"/>
      <c r="AB1542" s="175"/>
      <c r="AC1542" s="175"/>
      <c r="AD1542" s="175"/>
      <c r="AE1542" s="175"/>
      <c r="AF1542" s="175"/>
      <c r="AG1542" s="175"/>
      <c r="AH1542" s="175"/>
      <c r="AI1542" s="175"/>
      <c r="AJ1542" s="175"/>
      <c r="AK1542" s="175"/>
      <c r="AL1542" s="175"/>
      <c r="AM1542" s="175"/>
      <c r="AN1542" s="175"/>
      <c r="AO1542" s="175"/>
      <c r="AP1542" s="175"/>
      <c r="AQ1542" s="175"/>
      <c r="AR1542" s="175"/>
    </row>
    <row r="1543" spans="1:44" ht="102" hidden="1" x14ac:dyDescent="0.3">
      <c r="A1543" s="175"/>
      <c r="B1543" s="185" t="s">
        <v>4637</v>
      </c>
      <c r="C1543" s="182"/>
      <c r="D1543" s="190">
        <v>2452.4299999999998</v>
      </c>
      <c r="E1543" s="191">
        <v>2452.4299999999998</v>
      </c>
      <c r="F1543" s="186" t="s">
        <v>3320</v>
      </c>
      <c r="G1543" s="181" t="s">
        <v>1082</v>
      </c>
      <c r="H1543" s="182" t="s">
        <v>134</v>
      </c>
      <c r="I1543" s="175"/>
      <c r="J1543" s="175"/>
      <c r="K1543" s="175"/>
      <c r="L1543" s="175"/>
      <c r="M1543" s="175"/>
      <c r="N1543" s="175"/>
      <c r="O1543" s="175"/>
      <c r="P1543" s="175"/>
      <c r="Q1543" s="175"/>
      <c r="R1543" s="175"/>
      <c r="S1543" s="175"/>
      <c r="T1543" s="175"/>
      <c r="U1543" s="175"/>
      <c r="V1543" s="175"/>
      <c r="W1543" s="175"/>
      <c r="X1543" s="175"/>
      <c r="Y1543" s="175"/>
      <c r="Z1543" s="175"/>
      <c r="AA1543" s="175"/>
      <c r="AB1543" s="175"/>
      <c r="AC1543" s="175"/>
      <c r="AD1543" s="175"/>
      <c r="AE1543" s="175"/>
      <c r="AF1543" s="175"/>
      <c r="AG1543" s="175"/>
      <c r="AH1543" s="175"/>
      <c r="AI1543" s="175"/>
      <c r="AJ1543" s="175"/>
      <c r="AK1543" s="175"/>
      <c r="AL1543" s="175"/>
      <c r="AM1543" s="175"/>
      <c r="AN1543" s="175"/>
      <c r="AO1543" s="175"/>
      <c r="AP1543" s="175"/>
      <c r="AQ1543" s="175"/>
      <c r="AR1543" s="175"/>
    </row>
    <row r="1544" spans="1:44" ht="102" hidden="1" x14ac:dyDescent="0.3">
      <c r="A1544" s="175"/>
      <c r="B1544" s="186" t="s">
        <v>3320</v>
      </c>
      <c r="C1544" s="187"/>
      <c r="D1544" s="190">
        <v>2452.4299999999998</v>
      </c>
      <c r="E1544" s="191">
        <v>2452.4299999999998</v>
      </c>
      <c r="F1544" s="181" t="s">
        <v>1082</v>
      </c>
      <c r="G1544" s="185" t="s">
        <v>4637</v>
      </c>
      <c r="H1544" s="182"/>
      <c r="I1544" s="175"/>
      <c r="J1544" s="175"/>
      <c r="K1544" s="175"/>
      <c r="L1544" s="175"/>
      <c r="M1544" s="175"/>
      <c r="N1544" s="175"/>
      <c r="O1544" s="175"/>
      <c r="P1544" s="175"/>
      <c r="Q1544" s="175"/>
      <c r="R1544" s="175"/>
      <c r="S1544" s="175"/>
      <c r="T1544" s="175"/>
      <c r="U1544" s="175"/>
      <c r="V1544" s="175"/>
      <c r="W1544" s="175"/>
      <c r="X1544" s="175"/>
      <c r="Y1544" s="175"/>
      <c r="Z1544" s="175"/>
      <c r="AA1544" s="175"/>
      <c r="AB1544" s="175"/>
      <c r="AC1544" s="175"/>
      <c r="AD1544" s="175"/>
      <c r="AE1544" s="175"/>
      <c r="AF1544" s="175"/>
      <c r="AG1544" s="175"/>
      <c r="AH1544" s="175"/>
      <c r="AI1544" s="175"/>
      <c r="AJ1544" s="175"/>
      <c r="AK1544" s="175"/>
      <c r="AL1544" s="175"/>
      <c r="AM1544" s="175"/>
      <c r="AN1544" s="175"/>
      <c r="AO1544" s="175"/>
      <c r="AP1544" s="175"/>
      <c r="AQ1544" s="175"/>
      <c r="AR1544" s="175"/>
    </row>
    <row r="1545" spans="1:44" ht="102" x14ac:dyDescent="0.3">
      <c r="A1545" s="175"/>
      <c r="B1545" s="181" t="s">
        <v>1082</v>
      </c>
      <c r="C1545" s="182" t="s">
        <v>134</v>
      </c>
      <c r="D1545" s="190">
        <v>1421.64</v>
      </c>
      <c r="E1545" s="191">
        <v>1421.64</v>
      </c>
      <c r="F1545" s="185" t="s">
        <v>4637</v>
      </c>
      <c r="G1545" s="186" t="s">
        <v>3321</v>
      </c>
      <c r="H1545" s="187"/>
      <c r="I1545" s="175"/>
      <c r="J1545" s="175"/>
      <c r="K1545" s="175"/>
      <c r="L1545" s="175"/>
      <c r="M1545" s="175"/>
      <c r="N1545" s="175"/>
      <c r="O1545" s="175"/>
      <c r="P1545" s="175"/>
      <c r="Q1545" s="175"/>
      <c r="R1545" s="175"/>
      <c r="S1545" s="175"/>
      <c r="T1545" s="175"/>
      <c r="U1545" s="175"/>
      <c r="V1545" s="175"/>
      <c r="W1545" s="175"/>
      <c r="X1545" s="175"/>
      <c r="Y1545" s="175"/>
      <c r="Z1545" s="175"/>
      <c r="AA1545" s="175"/>
      <c r="AB1545" s="175"/>
      <c r="AC1545" s="175"/>
      <c r="AD1545" s="175"/>
      <c r="AE1545" s="175"/>
      <c r="AF1545" s="175"/>
      <c r="AG1545" s="175"/>
      <c r="AH1545" s="175"/>
      <c r="AI1545" s="175"/>
      <c r="AJ1545" s="175"/>
      <c r="AK1545" s="175"/>
      <c r="AL1545" s="175"/>
      <c r="AM1545" s="175"/>
      <c r="AN1545" s="175"/>
      <c r="AO1545" s="175"/>
      <c r="AP1545" s="175"/>
      <c r="AQ1545" s="175"/>
      <c r="AR1545" s="175"/>
    </row>
    <row r="1546" spans="1:44" ht="102" hidden="1" x14ac:dyDescent="0.3">
      <c r="A1546" s="175"/>
      <c r="B1546" s="185" t="s">
        <v>4637</v>
      </c>
      <c r="C1546" s="182"/>
      <c r="D1546" s="190">
        <v>1421.64</v>
      </c>
      <c r="E1546" s="191">
        <v>1421.64</v>
      </c>
      <c r="F1546" s="186" t="s">
        <v>3321</v>
      </c>
      <c r="G1546" s="181" t="s">
        <v>2043</v>
      </c>
      <c r="H1546" s="182" t="s">
        <v>51</v>
      </c>
      <c r="I1546" s="175"/>
      <c r="J1546" s="175"/>
      <c r="K1546" s="175"/>
      <c r="L1546" s="175"/>
      <c r="M1546" s="175"/>
      <c r="N1546" s="175"/>
      <c r="O1546" s="175"/>
      <c r="P1546" s="175"/>
      <c r="Q1546" s="175"/>
      <c r="R1546" s="175"/>
      <c r="S1546" s="175"/>
      <c r="T1546" s="175"/>
      <c r="U1546" s="175"/>
      <c r="V1546" s="175"/>
      <c r="W1546" s="175"/>
      <c r="X1546" s="175"/>
      <c r="Y1546" s="175"/>
      <c r="Z1546" s="175"/>
      <c r="AA1546" s="175"/>
      <c r="AB1546" s="175"/>
      <c r="AC1546" s="175"/>
      <c r="AD1546" s="175"/>
      <c r="AE1546" s="175"/>
      <c r="AF1546" s="175"/>
      <c r="AG1546" s="175"/>
      <c r="AH1546" s="175"/>
      <c r="AI1546" s="175"/>
      <c r="AJ1546" s="175"/>
      <c r="AK1546" s="175"/>
      <c r="AL1546" s="175"/>
      <c r="AM1546" s="175"/>
      <c r="AN1546" s="175"/>
      <c r="AO1546" s="175"/>
      <c r="AP1546" s="175"/>
      <c r="AQ1546" s="175"/>
      <c r="AR1546" s="175"/>
    </row>
    <row r="1547" spans="1:44" ht="102" hidden="1" x14ac:dyDescent="0.3">
      <c r="A1547" s="175"/>
      <c r="B1547" s="186" t="s">
        <v>3321</v>
      </c>
      <c r="C1547" s="187"/>
      <c r="D1547" s="190">
        <v>1421.64</v>
      </c>
      <c r="E1547" s="191">
        <v>1421.64</v>
      </c>
      <c r="F1547" s="181" t="s">
        <v>2043</v>
      </c>
      <c r="G1547" s="185" t="s">
        <v>4637</v>
      </c>
      <c r="H1547" s="182"/>
      <c r="I1547" s="175"/>
      <c r="J1547" s="175"/>
      <c r="K1547" s="175"/>
      <c r="L1547" s="175"/>
      <c r="M1547" s="175"/>
      <c r="N1547" s="175"/>
      <c r="O1547" s="175"/>
      <c r="P1547" s="175"/>
      <c r="Q1547" s="175"/>
      <c r="R1547" s="175"/>
      <c r="S1547" s="175"/>
      <c r="T1547" s="175"/>
      <c r="U1547" s="175"/>
      <c r="V1547" s="175"/>
      <c r="W1547" s="175"/>
      <c r="X1547" s="175"/>
      <c r="Y1547" s="175"/>
      <c r="Z1547" s="175"/>
      <c r="AA1547" s="175"/>
      <c r="AB1547" s="175"/>
      <c r="AC1547" s="175"/>
      <c r="AD1547" s="175"/>
      <c r="AE1547" s="175"/>
      <c r="AF1547" s="175"/>
      <c r="AG1547" s="175"/>
      <c r="AH1547" s="175"/>
      <c r="AI1547" s="175"/>
      <c r="AJ1547" s="175"/>
      <c r="AK1547" s="175"/>
      <c r="AL1547" s="175"/>
      <c r="AM1547" s="175"/>
      <c r="AN1547" s="175"/>
      <c r="AO1547" s="175"/>
      <c r="AP1547" s="175"/>
      <c r="AQ1547" s="175"/>
      <c r="AR1547" s="175"/>
    </row>
    <row r="1548" spans="1:44" ht="102" x14ac:dyDescent="0.3">
      <c r="A1548" s="175"/>
      <c r="B1548" s="181" t="s">
        <v>2043</v>
      </c>
      <c r="C1548" s="182" t="s">
        <v>51</v>
      </c>
      <c r="D1548" s="190">
        <v>1421.64</v>
      </c>
      <c r="E1548" s="191">
        <v>1421.64</v>
      </c>
      <c r="F1548" s="185" t="s">
        <v>4637</v>
      </c>
      <c r="G1548" s="186" t="s">
        <v>3212</v>
      </c>
      <c r="H1548" s="187"/>
      <c r="I1548" s="175"/>
      <c r="J1548" s="175"/>
      <c r="K1548" s="175"/>
      <c r="L1548" s="175"/>
      <c r="M1548" s="175"/>
      <c r="N1548" s="175"/>
      <c r="O1548" s="175"/>
      <c r="P1548" s="175"/>
      <c r="Q1548" s="175"/>
      <c r="R1548" s="175"/>
      <c r="S1548" s="175"/>
      <c r="T1548" s="175"/>
      <c r="U1548" s="175"/>
      <c r="V1548" s="175"/>
      <c r="W1548" s="175"/>
      <c r="X1548" s="175"/>
      <c r="Y1548" s="175"/>
      <c r="Z1548" s="175"/>
      <c r="AA1548" s="175"/>
      <c r="AB1548" s="175"/>
      <c r="AC1548" s="175"/>
      <c r="AD1548" s="175"/>
      <c r="AE1548" s="175"/>
      <c r="AF1548" s="175"/>
      <c r="AG1548" s="175"/>
      <c r="AH1548" s="175"/>
      <c r="AI1548" s="175"/>
      <c r="AJ1548" s="175"/>
      <c r="AK1548" s="175"/>
      <c r="AL1548" s="175"/>
      <c r="AM1548" s="175"/>
      <c r="AN1548" s="175"/>
      <c r="AO1548" s="175"/>
      <c r="AP1548" s="175"/>
      <c r="AQ1548" s="175"/>
      <c r="AR1548" s="175"/>
    </row>
    <row r="1549" spans="1:44" ht="102" hidden="1" x14ac:dyDescent="0.3">
      <c r="A1549" s="175"/>
      <c r="B1549" s="185" t="s">
        <v>4637</v>
      </c>
      <c r="C1549" s="182"/>
      <c r="D1549" s="190">
        <v>1421.64</v>
      </c>
      <c r="E1549" s="191">
        <v>1421.64</v>
      </c>
      <c r="F1549" s="186" t="s">
        <v>3212</v>
      </c>
      <c r="G1549" s="181" t="s">
        <v>1993</v>
      </c>
      <c r="H1549" s="182" t="s">
        <v>35</v>
      </c>
      <c r="I1549" s="175"/>
      <c r="J1549" s="175"/>
      <c r="K1549" s="175"/>
      <c r="L1549" s="175"/>
      <c r="M1549" s="175"/>
      <c r="N1549" s="175"/>
      <c r="O1549" s="175"/>
      <c r="P1549" s="175"/>
      <c r="Q1549" s="175"/>
      <c r="R1549" s="175"/>
      <c r="S1549" s="175"/>
      <c r="T1549" s="175"/>
      <c r="U1549" s="175"/>
      <c r="V1549" s="175"/>
      <c r="W1549" s="175"/>
      <c r="X1549" s="175"/>
      <c r="Y1549" s="175"/>
      <c r="Z1549" s="175"/>
      <c r="AA1549" s="175"/>
      <c r="AB1549" s="175"/>
      <c r="AC1549" s="175"/>
      <c r="AD1549" s="175"/>
      <c r="AE1549" s="175"/>
      <c r="AF1549" s="175"/>
      <c r="AG1549" s="175"/>
      <c r="AH1549" s="175"/>
      <c r="AI1549" s="175"/>
      <c r="AJ1549" s="175"/>
      <c r="AK1549" s="175"/>
      <c r="AL1549" s="175"/>
      <c r="AM1549" s="175"/>
      <c r="AN1549" s="175"/>
      <c r="AO1549" s="175"/>
      <c r="AP1549" s="175"/>
      <c r="AQ1549" s="175"/>
      <c r="AR1549" s="175"/>
    </row>
    <row r="1550" spans="1:44" ht="102" hidden="1" x14ac:dyDescent="0.3">
      <c r="A1550" s="175"/>
      <c r="B1550" s="186" t="s">
        <v>3212</v>
      </c>
      <c r="C1550" s="187"/>
      <c r="D1550" s="190">
        <v>1421.64</v>
      </c>
      <c r="E1550" s="191">
        <v>1421.64</v>
      </c>
      <c r="F1550" s="181" t="s">
        <v>1993</v>
      </c>
      <c r="G1550" s="185" t="s">
        <v>4637</v>
      </c>
      <c r="H1550" s="182"/>
      <c r="I1550" s="175"/>
      <c r="J1550" s="175"/>
      <c r="K1550" s="175"/>
      <c r="L1550" s="175"/>
      <c r="M1550" s="175"/>
      <c r="N1550" s="175"/>
      <c r="O1550" s="175"/>
      <c r="P1550" s="175"/>
      <c r="Q1550" s="175"/>
      <c r="R1550" s="175"/>
      <c r="S1550" s="175"/>
      <c r="T1550" s="175"/>
      <c r="U1550" s="175"/>
      <c r="V1550" s="175"/>
      <c r="W1550" s="175"/>
      <c r="X1550" s="175"/>
      <c r="Y1550" s="175"/>
      <c r="Z1550" s="175"/>
      <c r="AA1550" s="175"/>
      <c r="AB1550" s="175"/>
      <c r="AC1550" s="175"/>
      <c r="AD1550" s="175"/>
      <c r="AE1550" s="175"/>
      <c r="AF1550" s="175"/>
      <c r="AG1550" s="175"/>
      <c r="AH1550" s="175"/>
      <c r="AI1550" s="175"/>
      <c r="AJ1550" s="175"/>
      <c r="AK1550" s="175"/>
      <c r="AL1550" s="175"/>
      <c r="AM1550" s="175"/>
      <c r="AN1550" s="175"/>
      <c r="AO1550" s="175"/>
      <c r="AP1550" s="175"/>
      <c r="AQ1550" s="175"/>
      <c r="AR1550" s="175"/>
    </row>
    <row r="1551" spans="1:44" ht="102" x14ac:dyDescent="0.3">
      <c r="A1551" s="175"/>
      <c r="B1551" s="181" t="s">
        <v>1993</v>
      </c>
      <c r="C1551" s="182" t="s">
        <v>35</v>
      </c>
      <c r="D1551" s="190">
        <v>1576.26</v>
      </c>
      <c r="E1551" s="191">
        <v>1576.26</v>
      </c>
      <c r="F1551" s="185" t="s">
        <v>4637</v>
      </c>
      <c r="G1551" s="186" t="s">
        <v>3322</v>
      </c>
      <c r="H1551" s="187"/>
      <c r="I1551" s="175"/>
      <c r="J1551" s="175"/>
      <c r="K1551" s="175"/>
      <c r="L1551" s="175"/>
      <c r="M1551" s="175"/>
      <c r="N1551" s="175"/>
      <c r="O1551" s="175"/>
      <c r="P1551" s="175"/>
      <c r="Q1551" s="175"/>
      <c r="R1551" s="175"/>
      <c r="S1551" s="175"/>
      <c r="T1551" s="175"/>
      <c r="U1551" s="175"/>
      <c r="V1551" s="175"/>
      <c r="W1551" s="175"/>
      <c r="X1551" s="175"/>
      <c r="Y1551" s="175"/>
      <c r="Z1551" s="175"/>
      <c r="AA1551" s="175"/>
      <c r="AB1551" s="175"/>
      <c r="AC1551" s="175"/>
      <c r="AD1551" s="175"/>
      <c r="AE1551" s="175"/>
      <c r="AF1551" s="175"/>
      <c r="AG1551" s="175"/>
      <c r="AH1551" s="175"/>
      <c r="AI1551" s="175"/>
      <c r="AJ1551" s="175"/>
      <c r="AK1551" s="175"/>
      <c r="AL1551" s="175"/>
      <c r="AM1551" s="175"/>
      <c r="AN1551" s="175"/>
      <c r="AO1551" s="175"/>
      <c r="AP1551" s="175"/>
      <c r="AQ1551" s="175"/>
      <c r="AR1551" s="175"/>
    </row>
    <row r="1552" spans="1:44" ht="102" hidden="1" x14ac:dyDescent="0.3">
      <c r="A1552" s="175"/>
      <c r="B1552" s="185" t="s">
        <v>4637</v>
      </c>
      <c r="C1552" s="182"/>
      <c r="D1552" s="190">
        <v>1576.26</v>
      </c>
      <c r="E1552" s="191">
        <v>1576.26</v>
      </c>
      <c r="F1552" s="186" t="s">
        <v>3322</v>
      </c>
      <c r="G1552" s="181" t="s">
        <v>2243</v>
      </c>
      <c r="H1552" s="182" t="s">
        <v>152</v>
      </c>
      <c r="I1552" s="175"/>
      <c r="J1552" s="175"/>
      <c r="K1552" s="175"/>
      <c r="L1552" s="175"/>
      <c r="M1552" s="175"/>
      <c r="N1552" s="175"/>
      <c r="O1552" s="175"/>
      <c r="P1552" s="175"/>
      <c r="Q1552" s="175"/>
      <c r="R1552" s="175"/>
      <c r="S1552" s="175"/>
      <c r="T1552" s="175"/>
      <c r="U1552" s="175"/>
      <c r="V1552" s="175"/>
      <c r="W1552" s="175"/>
      <c r="X1552" s="175"/>
      <c r="Y1552" s="175"/>
      <c r="Z1552" s="175"/>
      <c r="AA1552" s="175"/>
      <c r="AB1552" s="175"/>
      <c r="AC1552" s="175"/>
      <c r="AD1552" s="175"/>
      <c r="AE1552" s="175"/>
      <c r="AF1552" s="175"/>
      <c r="AG1552" s="175"/>
      <c r="AH1552" s="175"/>
      <c r="AI1552" s="175"/>
      <c r="AJ1552" s="175"/>
      <c r="AK1552" s="175"/>
      <c r="AL1552" s="175"/>
      <c r="AM1552" s="175"/>
      <c r="AN1552" s="175"/>
      <c r="AO1552" s="175"/>
      <c r="AP1552" s="175"/>
      <c r="AQ1552" s="175"/>
      <c r="AR1552" s="175"/>
    </row>
    <row r="1553" spans="1:44" ht="102" hidden="1" x14ac:dyDescent="0.3">
      <c r="A1553" s="175"/>
      <c r="B1553" s="186" t="s">
        <v>3322</v>
      </c>
      <c r="C1553" s="187"/>
      <c r="D1553" s="190">
        <v>1576.26</v>
      </c>
      <c r="E1553" s="191">
        <v>1576.26</v>
      </c>
      <c r="F1553" s="181" t="s">
        <v>2243</v>
      </c>
      <c r="G1553" s="185" t="s">
        <v>4637</v>
      </c>
      <c r="H1553" s="182"/>
      <c r="I1553" s="175"/>
      <c r="J1553" s="175"/>
      <c r="K1553" s="175"/>
      <c r="L1553" s="175"/>
      <c r="M1553" s="175"/>
      <c r="N1553" s="175"/>
      <c r="O1553" s="175"/>
      <c r="P1553" s="175"/>
      <c r="Q1553" s="175"/>
      <c r="R1553" s="175"/>
      <c r="S1553" s="175"/>
      <c r="T1553" s="175"/>
      <c r="U1553" s="175"/>
      <c r="V1553" s="175"/>
      <c r="W1553" s="175"/>
      <c r="X1553" s="175"/>
      <c r="Y1553" s="175"/>
      <c r="Z1553" s="175"/>
      <c r="AA1553" s="175"/>
      <c r="AB1553" s="175"/>
      <c r="AC1553" s="175"/>
      <c r="AD1553" s="175"/>
      <c r="AE1553" s="175"/>
      <c r="AF1553" s="175"/>
      <c r="AG1553" s="175"/>
      <c r="AH1553" s="175"/>
      <c r="AI1553" s="175"/>
      <c r="AJ1553" s="175"/>
      <c r="AK1553" s="175"/>
      <c r="AL1553" s="175"/>
      <c r="AM1553" s="175"/>
      <c r="AN1553" s="175"/>
      <c r="AO1553" s="175"/>
      <c r="AP1553" s="175"/>
      <c r="AQ1553" s="175"/>
      <c r="AR1553" s="175"/>
    </row>
    <row r="1554" spans="1:44" ht="102" x14ac:dyDescent="0.3">
      <c r="A1554" s="175"/>
      <c r="B1554" s="181" t="s">
        <v>2243</v>
      </c>
      <c r="C1554" s="182" t="s">
        <v>152</v>
      </c>
      <c r="D1554" s="190">
        <v>3367.26</v>
      </c>
      <c r="E1554" s="191">
        <v>3367.26</v>
      </c>
      <c r="F1554" s="185" t="s">
        <v>4637</v>
      </c>
      <c r="G1554" s="186" t="s">
        <v>3116</v>
      </c>
      <c r="H1554" s="187"/>
      <c r="I1554" s="175"/>
      <c r="J1554" s="175"/>
      <c r="K1554" s="175"/>
      <c r="L1554" s="175"/>
      <c r="M1554" s="175"/>
      <c r="N1554" s="175"/>
      <c r="O1554" s="175"/>
      <c r="P1554" s="175"/>
      <c r="Q1554" s="175"/>
      <c r="R1554" s="175"/>
      <c r="S1554" s="175"/>
      <c r="T1554" s="175"/>
      <c r="U1554" s="175"/>
      <c r="V1554" s="175"/>
      <c r="W1554" s="175"/>
      <c r="X1554" s="175"/>
      <c r="Y1554" s="175"/>
      <c r="Z1554" s="175"/>
      <c r="AA1554" s="175"/>
      <c r="AB1554" s="175"/>
      <c r="AC1554" s="175"/>
      <c r="AD1554" s="175"/>
      <c r="AE1554" s="175"/>
      <c r="AF1554" s="175"/>
      <c r="AG1554" s="175"/>
      <c r="AH1554" s="175"/>
      <c r="AI1554" s="175"/>
      <c r="AJ1554" s="175"/>
      <c r="AK1554" s="175"/>
      <c r="AL1554" s="175"/>
      <c r="AM1554" s="175"/>
      <c r="AN1554" s="175"/>
      <c r="AO1554" s="175"/>
      <c r="AP1554" s="175"/>
      <c r="AQ1554" s="175"/>
      <c r="AR1554" s="175"/>
    </row>
    <row r="1555" spans="1:44" ht="102" hidden="1" x14ac:dyDescent="0.3">
      <c r="A1555" s="175"/>
      <c r="B1555" s="185" t="s">
        <v>4637</v>
      </c>
      <c r="C1555" s="182"/>
      <c r="D1555" s="190">
        <v>3367.26</v>
      </c>
      <c r="E1555" s="191">
        <v>3367.26</v>
      </c>
      <c r="F1555" s="186" t="s">
        <v>3116</v>
      </c>
      <c r="G1555" s="181" t="s">
        <v>1132</v>
      </c>
      <c r="H1555" s="182" t="s">
        <v>155</v>
      </c>
      <c r="I1555" s="175"/>
      <c r="J1555" s="175"/>
      <c r="K1555" s="175"/>
      <c r="L1555" s="175"/>
      <c r="M1555" s="175"/>
      <c r="N1555" s="175"/>
      <c r="O1555" s="175"/>
      <c r="P1555" s="175"/>
      <c r="Q1555" s="175"/>
      <c r="R1555" s="175"/>
      <c r="S1555" s="175"/>
      <c r="T1555" s="175"/>
      <c r="U1555" s="175"/>
      <c r="V1555" s="175"/>
      <c r="W1555" s="175"/>
      <c r="X1555" s="175"/>
      <c r="Y1555" s="175"/>
      <c r="Z1555" s="175"/>
      <c r="AA1555" s="175"/>
      <c r="AB1555" s="175"/>
      <c r="AC1555" s="175"/>
      <c r="AD1555" s="175"/>
      <c r="AE1555" s="175"/>
      <c r="AF1555" s="175"/>
      <c r="AG1555" s="175"/>
      <c r="AH1555" s="175"/>
      <c r="AI1555" s="175"/>
      <c r="AJ1555" s="175"/>
      <c r="AK1555" s="175"/>
      <c r="AL1555" s="175"/>
      <c r="AM1555" s="175"/>
      <c r="AN1555" s="175"/>
      <c r="AO1555" s="175"/>
      <c r="AP1555" s="175"/>
      <c r="AQ1555" s="175"/>
      <c r="AR1555" s="175"/>
    </row>
    <row r="1556" spans="1:44" ht="102" hidden="1" x14ac:dyDescent="0.3">
      <c r="A1556" s="175"/>
      <c r="B1556" s="186" t="s">
        <v>3116</v>
      </c>
      <c r="C1556" s="187"/>
      <c r="D1556" s="190">
        <v>3367.26</v>
      </c>
      <c r="E1556" s="191">
        <v>3367.26</v>
      </c>
      <c r="F1556" s="181" t="s">
        <v>1132</v>
      </c>
      <c r="G1556" s="185" t="s">
        <v>4637</v>
      </c>
      <c r="H1556" s="182"/>
      <c r="I1556" s="175"/>
      <c r="J1556" s="175"/>
      <c r="K1556" s="175"/>
      <c r="L1556" s="175"/>
      <c r="M1556" s="175"/>
      <c r="N1556" s="175"/>
      <c r="O1556" s="175"/>
      <c r="P1556" s="175"/>
      <c r="Q1556" s="175"/>
      <c r="R1556" s="175"/>
      <c r="S1556" s="175"/>
      <c r="T1556" s="175"/>
      <c r="U1556" s="175"/>
      <c r="V1556" s="175"/>
      <c r="W1556" s="175"/>
      <c r="X1556" s="175"/>
      <c r="Y1556" s="175"/>
      <c r="Z1556" s="175"/>
      <c r="AA1556" s="175"/>
      <c r="AB1556" s="175"/>
      <c r="AC1556" s="175"/>
      <c r="AD1556" s="175"/>
      <c r="AE1556" s="175"/>
      <c r="AF1556" s="175"/>
      <c r="AG1556" s="175"/>
      <c r="AH1556" s="175"/>
      <c r="AI1556" s="175"/>
      <c r="AJ1556" s="175"/>
      <c r="AK1556" s="175"/>
      <c r="AL1556" s="175"/>
      <c r="AM1556" s="175"/>
      <c r="AN1556" s="175"/>
      <c r="AO1556" s="175"/>
      <c r="AP1556" s="175"/>
      <c r="AQ1556" s="175"/>
      <c r="AR1556" s="175"/>
    </row>
    <row r="1557" spans="1:44" ht="102" x14ac:dyDescent="0.3">
      <c r="A1557" s="175"/>
      <c r="B1557" s="181" t="s">
        <v>1132</v>
      </c>
      <c r="C1557" s="182" t="s">
        <v>155</v>
      </c>
      <c r="D1557" s="190">
        <v>3367.26</v>
      </c>
      <c r="E1557" s="191">
        <v>3367.26</v>
      </c>
      <c r="F1557" s="185" t="s">
        <v>4637</v>
      </c>
      <c r="G1557" s="186" t="s">
        <v>3323</v>
      </c>
      <c r="H1557" s="187"/>
      <c r="I1557" s="175"/>
      <c r="J1557" s="175"/>
      <c r="K1557" s="175"/>
      <c r="L1557" s="175"/>
      <c r="M1557" s="175"/>
      <c r="N1557" s="175"/>
      <c r="O1557" s="175"/>
      <c r="P1557" s="175"/>
      <c r="Q1557" s="175"/>
      <c r="R1557" s="175"/>
      <c r="S1557" s="175"/>
      <c r="T1557" s="175"/>
      <c r="U1557" s="175"/>
      <c r="V1557" s="175"/>
      <c r="W1557" s="175"/>
      <c r="X1557" s="175"/>
      <c r="Y1557" s="175"/>
      <c r="Z1557" s="175"/>
      <c r="AA1557" s="175"/>
      <c r="AB1557" s="175"/>
      <c r="AC1557" s="175"/>
      <c r="AD1557" s="175"/>
      <c r="AE1557" s="175"/>
      <c r="AF1557" s="175"/>
      <c r="AG1557" s="175"/>
      <c r="AH1557" s="175"/>
      <c r="AI1557" s="175"/>
      <c r="AJ1557" s="175"/>
      <c r="AK1557" s="175"/>
      <c r="AL1557" s="175"/>
      <c r="AM1557" s="175"/>
      <c r="AN1557" s="175"/>
      <c r="AO1557" s="175"/>
      <c r="AP1557" s="175"/>
      <c r="AQ1557" s="175"/>
      <c r="AR1557" s="175"/>
    </row>
    <row r="1558" spans="1:44" ht="102" hidden="1" x14ac:dyDescent="0.3">
      <c r="A1558" s="175"/>
      <c r="B1558" s="185" t="s">
        <v>4637</v>
      </c>
      <c r="C1558" s="182"/>
      <c r="D1558" s="190">
        <v>3367.26</v>
      </c>
      <c r="E1558" s="191">
        <v>3367.26</v>
      </c>
      <c r="F1558" s="186" t="s">
        <v>3323</v>
      </c>
      <c r="G1558" s="181" t="s">
        <v>1324</v>
      </c>
      <c r="H1558" s="182" t="s">
        <v>37</v>
      </c>
      <c r="I1558" s="175"/>
      <c r="J1558" s="175"/>
      <c r="K1558" s="175"/>
      <c r="L1558" s="175"/>
      <c r="M1558" s="175"/>
      <c r="N1558" s="175"/>
      <c r="O1558" s="175"/>
      <c r="P1558" s="175"/>
      <c r="Q1558" s="175"/>
      <c r="R1558" s="175"/>
      <c r="S1558" s="175"/>
      <c r="T1558" s="175"/>
      <c r="U1558" s="175"/>
      <c r="V1558" s="175"/>
      <c r="W1558" s="175"/>
      <c r="X1558" s="175"/>
      <c r="Y1558" s="175"/>
      <c r="Z1558" s="175"/>
      <c r="AA1558" s="175"/>
      <c r="AB1558" s="175"/>
      <c r="AC1558" s="175"/>
      <c r="AD1558" s="175"/>
      <c r="AE1558" s="175"/>
      <c r="AF1558" s="175"/>
      <c r="AG1558" s="175"/>
      <c r="AH1558" s="175"/>
      <c r="AI1558" s="175"/>
      <c r="AJ1558" s="175"/>
      <c r="AK1558" s="175"/>
      <c r="AL1558" s="175"/>
      <c r="AM1558" s="175"/>
      <c r="AN1558" s="175"/>
      <c r="AO1558" s="175"/>
      <c r="AP1558" s="175"/>
      <c r="AQ1558" s="175"/>
      <c r="AR1558" s="175"/>
    </row>
    <row r="1559" spans="1:44" ht="102" hidden="1" x14ac:dyDescent="0.3">
      <c r="A1559" s="175"/>
      <c r="B1559" s="186" t="s">
        <v>3323</v>
      </c>
      <c r="C1559" s="187"/>
      <c r="D1559" s="190">
        <v>3367.26</v>
      </c>
      <c r="E1559" s="191">
        <v>3367.26</v>
      </c>
      <c r="F1559" s="181" t="s">
        <v>1324</v>
      </c>
      <c r="G1559" s="185" t="s">
        <v>4637</v>
      </c>
      <c r="H1559" s="182"/>
      <c r="I1559" s="175"/>
      <c r="J1559" s="175"/>
      <c r="K1559" s="175"/>
      <c r="L1559" s="175"/>
      <c r="M1559" s="175"/>
      <c r="N1559" s="175"/>
      <c r="O1559" s="175"/>
      <c r="P1559" s="175"/>
      <c r="Q1559" s="175"/>
      <c r="R1559" s="175"/>
      <c r="S1559" s="175"/>
      <c r="T1559" s="175"/>
      <c r="U1559" s="175"/>
      <c r="V1559" s="175"/>
      <c r="W1559" s="175"/>
      <c r="X1559" s="175"/>
      <c r="Y1559" s="175"/>
      <c r="Z1559" s="175"/>
      <c r="AA1559" s="175"/>
      <c r="AB1559" s="175"/>
      <c r="AC1559" s="175"/>
      <c r="AD1559" s="175"/>
      <c r="AE1559" s="175"/>
      <c r="AF1559" s="175"/>
      <c r="AG1559" s="175"/>
      <c r="AH1559" s="175"/>
      <c r="AI1559" s="175"/>
      <c r="AJ1559" s="175"/>
      <c r="AK1559" s="175"/>
      <c r="AL1559" s="175"/>
      <c r="AM1559" s="175"/>
      <c r="AN1559" s="175"/>
      <c r="AO1559" s="175"/>
      <c r="AP1559" s="175"/>
      <c r="AQ1559" s="175"/>
      <c r="AR1559" s="175"/>
    </row>
    <row r="1560" spans="1:44" ht="102" x14ac:dyDescent="0.3">
      <c r="A1560" s="175"/>
      <c r="B1560" s="181" t="s">
        <v>1324</v>
      </c>
      <c r="C1560" s="182" t="s">
        <v>37</v>
      </c>
      <c r="D1560" s="190">
        <v>4367.99</v>
      </c>
      <c r="E1560" s="191">
        <v>4367.99</v>
      </c>
      <c r="F1560" s="185" t="s">
        <v>4637</v>
      </c>
      <c r="G1560" s="186" t="s">
        <v>3215</v>
      </c>
      <c r="H1560" s="187"/>
      <c r="I1560" s="175"/>
      <c r="J1560" s="175"/>
      <c r="K1560" s="175"/>
      <c r="L1560" s="175"/>
      <c r="M1560" s="175"/>
      <c r="N1560" s="175"/>
      <c r="O1560" s="175"/>
      <c r="P1560" s="175"/>
      <c r="Q1560" s="175"/>
      <c r="R1560" s="175"/>
      <c r="S1560" s="175"/>
      <c r="T1560" s="175"/>
      <c r="U1560" s="175"/>
      <c r="V1560" s="175"/>
      <c r="W1560" s="175"/>
      <c r="X1560" s="175"/>
      <c r="Y1560" s="175"/>
      <c r="Z1560" s="175"/>
      <c r="AA1560" s="175"/>
      <c r="AB1560" s="175"/>
      <c r="AC1560" s="175"/>
      <c r="AD1560" s="175"/>
      <c r="AE1560" s="175"/>
      <c r="AF1560" s="175"/>
      <c r="AG1560" s="175"/>
      <c r="AH1560" s="175"/>
      <c r="AI1560" s="175"/>
      <c r="AJ1560" s="175"/>
      <c r="AK1560" s="175"/>
      <c r="AL1560" s="175"/>
      <c r="AM1560" s="175"/>
      <c r="AN1560" s="175"/>
      <c r="AO1560" s="175"/>
      <c r="AP1560" s="175"/>
      <c r="AQ1560" s="175"/>
      <c r="AR1560" s="175"/>
    </row>
    <row r="1561" spans="1:44" ht="102" hidden="1" x14ac:dyDescent="0.3">
      <c r="A1561" s="175"/>
      <c r="B1561" s="185" t="s">
        <v>4637</v>
      </c>
      <c r="C1561" s="182"/>
      <c r="D1561" s="190">
        <v>4367.99</v>
      </c>
      <c r="E1561" s="191">
        <v>4367.99</v>
      </c>
      <c r="F1561" s="186" t="s">
        <v>3215</v>
      </c>
      <c r="G1561" s="181" t="s">
        <v>1215</v>
      </c>
      <c r="H1561" s="182" t="s">
        <v>42</v>
      </c>
      <c r="I1561" s="175"/>
      <c r="J1561" s="175"/>
      <c r="K1561" s="175"/>
      <c r="L1561" s="175"/>
      <c r="M1561" s="175"/>
      <c r="N1561" s="175"/>
      <c r="O1561" s="175"/>
      <c r="P1561" s="175"/>
      <c r="Q1561" s="175"/>
      <c r="R1561" s="175"/>
      <c r="S1561" s="175"/>
      <c r="T1561" s="175"/>
      <c r="U1561" s="175"/>
      <c r="V1561" s="175"/>
      <c r="W1561" s="175"/>
      <c r="X1561" s="175"/>
      <c r="Y1561" s="175"/>
      <c r="Z1561" s="175"/>
      <c r="AA1561" s="175"/>
      <c r="AB1561" s="175"/>
      <c r="AC1561" s="175"/>
      <c r="AD1561" s="175"/>
      <c r="AE1561" s="175"/>
      <c r="AF1561" s="175"/>
      <c r="AG1561" s="175"/>
      <c r="AH1561" s="175"/>
      <c r="AI1561" s="175"/>
      <c r="AJ1561" s="175"/>
      <c r="AK1561" s="175"/>
      <c r="AL1561" s="175"/>
      <c r="AM1561" s="175"/>
      <c r="AN1561" s="175"/>
      <c r="AO1561" s="175"/>
      <c r="AP1561" s="175"/>
      <c r="AQ1561" s="175"/>
      <c r="AR1561" s="175"/>
    </row>
    <row r="1562" spans="1:44" ht="102" hidden="1" x14ac:dyDescent="0.3">
      <c r="A1562" s="175"/>
      <c r="B1562" s="186" t="s">
        <v>3215</v>
      </c>
      <c r="C1562" s="187"/>
      <c r="D1562" s="190">
        <v>4367.99</v>
      </c>
      <c r="E1562" s="191">
        <v>4367.99</v>
      </c>
      <c r="F1562" s="181" t="s">
        <v>1215</v>
      </c>
      <c r="G1562" s="185" t="s">
        <v>4637</v>
      </c>
      <c r="H1562" s="182"/>
      <c r="I1562" s="175"/>
      <c r="J1562" s="175"/>
      <c r="K1562" s="175"/>
      <c r="L1562" s="175"/>
      <c r="M1562" s="175"/>
      <c r="N1562" s="175"/>
      <c r="O1562" s="175"/>
      <c r="P1562" s="175"/>
      <c r="Q1562" s="175"/>
      <c r="R1562" s="175"/>
      <c r="S1562" s="175"/>
      <c r="T1562" s="175"/>
      <c r="U1562" s="175"/>
      <c r="V1562" s="175"/>
      <c r="W1562" s="175"/>
      <c r="X1562" s="175"/>
      <c r="Y1562" s="175"/>
      <c r="Z1562" s="175"/>
      <c r="AA1562" s="175"/>
      <c r="AB1562" s="175"/>
      <c r="AC1562" s="175"/>
      <c r="AD1562" s="175"/>
      <c r="AE1562" s="175"/>
      <c r="AF1562" s="175"/>
      <c r="AG1562" s="175"/>
      <c r="AH1562" s="175"/>
      <c r="AI1562" s="175"/>
      <c r="AJ1562" s="175"/>
      <c r="AK1562" s="175"/>
      <c r="AL1562" s="175"/>
      <c r="AM1562" s="175"/>
      <c r="AN1562" s="175"/>
      <c r="AO1562" s="175"/>
      <c r="AP1562" s="175"/>
      <c r="AQ1562" s="175"/>
      <c r="AR1562" s="175"/>
    </row>
    <row r="1563" spans="1:44" ht="102" x14ac:dyDescent="0.3">
      <c r="A1563" s="175"/>
      <c r="B1563" s="181" t="s">
        <v>1215</v>
      </c>
      <c r="C1563" s="182" t="s">
        <v>42</v>
      </c>
      <c r="D1563" s="190">
        <v>3384.44</v>
      </c>
      <c r="E1563" s="191">
        <v>3384.44</v>
      </c>
      <c r="F1563" s="185" t="s">
        <v>4637</v>
      </c>
      <c r="G1563" s="186" t="s">
        <v>3216</v>
      </c>
      <c r="H1563" s="187"/>
      <c r="I1563" s="175"/>
      <c r="J1563" s="175"/>
      <c r="K1563" s="175"/>
      <c r="L1563" s="175"/>
      <c r="M1563" s="175"/>
      <c r="N1563" s="175"/>
      <c r="O1563" s="175"/>
      <c r="P1563" s="175"/>
      <c r="Q1563" s="175"/>
      <c r="R1563" s="175"/>
      <c r="S1563" s="175"/>
      <c r="T1563" s="175"/>
      <c r="U1563" s="175"/>
      <c r="V1563" s="175"/>
      <c r="W1563" s="175"/>
      <c r="X1563" s="175"/>
      <c r="Y1563" s="175"/>
      <c r="Z1563" s="175"/>
      <c r="AA1563" s="175"/>
      <c r="AB1563" s="175"/>
      <c r="AC1563" s="175"/>
      <c r="AD1563" s="175"/>
      <c r="AE1563" s="175"/>
      <c r="AF1563" s="175"/>
      <c r="AG1563" s="175"/>
      <c r="AH1563" s="175"/>
      <c r="AI1563" s="175"/>
      <c r="AJ1563" s="175"/>
      <c r="AK1563" s="175"/>
      <c r="AL1563" s="175"/>
      <c r="AM1563" s="175"/>
      <c r="AN1563" s="175"/>
      <c r="AO1563" s="175"/>
      <c r="AP1563" s="175"/>
      <c r="AQ1563" s="175"/>
      <c r="AR1563" s="175"/>
    </row>
    <row r="1564" spans="1:44" ht="102" hidden="1" x14ac:dyDescent="0.3">
      <c r="A1564" s="175"/>
      <c r="B1564" s="185" t="s">
        <v>4637</v>
      </c>
      <c r="C1564" s="182"/>
      <c r="D1564" s="190">
        <v>3384.44</v>
      </c>
      <c r="E1564" s="191">
        <v>3384.44</v>
      </c>
      <c r="F1564" s="186" t="s">
        <v>3216</v>
      </c>
      <c r="G1564" s="181" t="s">
        <v>1133</v>
      </c>
      <c r="H1564" s="182" t="s">
        <v>133</v>
      </c>
      <c r="I1564" s="175"/>
      <c r="J1564" s="175"/>
      <c r="K1564" s="175"/>
      <c r="L1564" s="175"/>
      <c r="M1564" s="175"/>
      <c r="N1564" s="175"/>
      <c r="O1564" s="175"/>
      <c r="P1564" s="175"/>
      <c r="Q1564" s="175"/>
      <c r="R1564" s="175"/>
      <c r="S1564" s="175"/>
      <c r="T1564" s="175"/>
      <c r="U1564" s="175"/>
      <c r="V1564" s="175"/>
      <c r="W1564" s="175"/>
      <c r="X1564" s="175"/>
      <c r="Y1564" s="175"/>
      <c r="Z1564" s="175"/>
      <c r="AA1564" s="175"/>
      <c r="AB1564" s="175"/>
      <c r="AC1564" s="175"/>
      <c r="AD1564" s="175"/>
      <c r="AE1564" s="175"/>
      <c r="AF1564" s="175"/>
      <c r="AG1564" s="175"/>
      <c r="AH1564" s="175"/>
      <c r="AI1564" s="175"/>
      <c r="AJ1564" s="175"/>
      <c r="AK1564" s="175"/>
      <c r="AL1564" s="175"/>
      <c r="AM1564" s="175"/>
      <c r="AN1564" s="175"/>
      <c r="AO1564" s="175"/>
      <c r="AP1564" s="175"/>
      <c r="AQ1564" s="175"/>
      <c r="AR1564" s="175"/>
    </row>
    <row r="1565" spans="1:44" ht="102" hidden="1" x14ac:dyDescent="0.3">
      <c r="A1565" s="175"/>
      <c r="B1565" s="186" t="s">
        <v>3216</v>
      </c>
      <c r="C1565" s="187"/>
      <c r="D1565" s="190">
        <v>3384.44</v>
      </c>
      <c r="E1565" s="191">
        <v>3384.44</v>
      </c>
      <c r="F1565" s="181" t="s">
        <v>1133</v>
      </c>
      <c r="G1565" s="185" t="s">
        <v>4637</v>
      </c>
      <c r="H1565" s="182"/>
      <c r="I1565" s="175"/>
      <c r="J1565" s="175"/>
      <c r="K1565" s="175"/>
      <c r="L1565" s="175"/>
      <c r="M1565" s="175"/>
      <c r="N1565" s="175"/>
      <c r="O1565" s="175"/>
      <c r="P1565" s="175"/>
      <c r="Q1565" s="175"/>
      <c r="R1565" s="175"/>
      <c r="S1565" s="175"/>
      <c r="T1565" s="175"/>
      <c r="U1565" s="175"/>
      <c r="V1565" s="175"/>
      <c r="W1565" s="175"/>
      <c r="X1565" s="175"/>
      <c r="Y1565" s="175"/>
      <c r="Z1565" s="175"/>
      <c r="AA1565" s="175"/>
      <c r="AB1565" s="175"/>
      <c r="AC1565" s="175"/>
      <c r="AD1565" s="175"/>
      <c r="AE1565" s="175"/>
      <c r="AF1565" s="175"/>
      <c r="AG1565" s="175"/>
      <c r="AH1565" s="175"/>
      <c r="AI1565" s="175"/>
      <c r="AJ1565" s="175"/>
      <c r="AK1565" s="175"/>
      <c r="AL1565" s="175"/>
      <c r="AM1565" s="175"/>
      <c r="AN1565" s="175"/>
      <c r="AO1565" s="175"/>
      <c r="AP1565" s="175"/>
      <c r="AQ1565" s="175"/>
      <c r="AR1565" s="175"/>
    </row>
    <row r="1566" spans="1:44" ht="102" x14ac:dyDescent="0.3">
      <c r="A1566" s="175"/>
      <c r="B1566" s="181" t="s">
        <v>1133</v>
      </c>
      <c r="C1566" s="182" t="s">
        <v>133</v>
      </c>
      <c r="D1566" s="190">
        <v>2005.75</v>
      </c>
      <c r="E1566" s="191">
        <v>2005.75</v>
      </c>
      <c r="F1566" s="185" t="s">
        <v>4637</v>
      </c>
      <c r="G1566" s="186" t="s">
        <v>3332</v>
      </c>
      <c r="H1566" s="187"/>
      <c r="I1566" s="175"/>
      <c r="J1566" s="175"/>
      <c r="K1566" s="175"/>
      <c r="L1566" s="175"/>
      <c r="M1566" s="175"/>
      <c r="N1566" s="175"/>
      <c r="O1566" s="175"/>
      <c r="P1566" s="175"/>
      <c r="Q1566" s="175"/>
      <c r="R1566" s="175"/>
      <c r="S1566" s="175"/>
      <c r="T1566" s="175"/>
      <c r="U1566" s="175"/>
      <c r="V1566" s="175"/>
      <c r="W1566" s="175"/>
      <c r="X1566" s="175"/>
      <c r="Y1566" s="175"/>
      <c r="Z1566" s="175"/>
      <c r="AA1566" s="175"/>
      <c r="AB1566" s="175"/>
      <c r="AC1566" s="175"/>
      <c r="AD1566" s="175"/>
      <c r="AE1566" s="175"/>
      <c r="AF1566" s="175"/>
      <c r="AG1566" s="175"/>
      <c r="AH1566" s="175"/>
      <c r="AI1566" s="175"/>
      <c r="AJ1566" s="175"/>
      <c r="AK1566" s="175"/>
      <c r="AL1566" s="175"/>
      <c r="AM1566" s="175"/>
      <c r="AN1566" s="175"/>
      <c r="AO1566" s="175"/>
      <c r="AP1566" s="175"/>
      <c r="AQ1566" s="175"/>
      <c r="AR1566" s="175"/>
    </row>
    <row r="1567" spans="1:44" ht="102" hidden="1" x14ac:dyDescent="0.3">
      <c r="A1567" s="175"/>
      <c r="B1567" s="185" t="s">
        <v>4637</v>
      </c>
      <c r="C1567" s="182"/>
      <c r="D1567" s="190">
        <v>2005.75</v>
      </c>
      <c r="E1567" s="191">
        <v>2005.75</v>
      </c>
      <c r="F1567" s="186" t="s">
        <v>3332</v>
      </c>
      <c r="G1567" s="181" t="s">
        <v>3935</v>
      </c>
      <c r="H1567" s="182" t="s">
        <v>89</v>
      </c>
      <c r="I1567" s="175"/>
      <c r="J1567" s="175"/>
      <c r="K1567" s="175"/>
      <c r="L1567" s="175"/>
      <c r="M1567" s="175"/>
      <c r="N1567" s="175"/>
      <c r="O1567" s="175"/>
      <c r="P1567" s="175"/>
      <c r="Q1567" s="175"/>
      <c r="R1567" s="175"/>
      <c r="S1567" s="175"/>
      <c r="T1567" s="175"/>
      <c r="U1567" s="175"/>
      <c r="V1567" s="175"/>
      <c r="W1567" s="175"/>
      <c r="X1567" s="175"/>
      <c r="Y1567" s="175"/>
      <c r="Z1567" s="175"/>
      <c r="AA1567" s="175"/>
      <c r="AB1567" s="175"/>
      <c r="AC1567" s="175"/>
      <c r="AD1567" s="175"/>
      <c r="AE1567" s="175"/>
      <c r="AF1567" s="175"/>
      <c r="AG1567" s="175"/>
      <c r="AH1567" s="175"/>
      <c r="AI1567" s="175"/>
      <c r="AJ1567" s="175"/>
      <c r="AK1567" s="175"/>
      <c r="AL1567" s="175"/>
      <c r="AM1567" s="175"/>
      <c r="AN1567" s="175"/>
      <c r="AO1567" s="175"/>
      <c r="AP1567" s="175"/>
      <c r="AQ1567" s="175"/>
      <c r="AR1567" s="175"/>
    </row>
    <row r="1568" spans="1:44" ht="102" hidden="1" x14ac:dyDescent="0.3">
      <c r="A1568" s="175"/>
      <c r="B1568" s="186" t="s">
        <v>3332</v>
      </c>
      <c r="C1568" s="187"/>
      <c r="D1568" s="190">
        <v>2005.75</v>
      </c>
      <c r="E1568" s="191">
        <v>2005.75</v>
      </c>
      <c r="F1568" s="181" t="s">
        <v>3935</v>
      </c>
      <c r="G1568" s="185" t="s">
        <v>4637</v>
      </c>
      <c r="H1568" s="182"/>
      <c r="I1568" s="175"/>
      <c r="J1568" s="175"/>
      <c r="K1568" s="175"/>
      <c r="L1568" s="175"/>
      <c r="M1568" s="175"/>
      <c r="N1568" s="175"/>
      <c r="O1568" s="175"/>
      <c r="P1568" s="175"/>
      <c r="Q1568" s="175"/>
      <c r="R1568" s="175"/>
      <c r="S1568" s="175"/>
      <c r="T1568" s="175"/>
      <c r="U1568" s="175"/>
      <c r="V1568" s="175"/>
      <c r="W1568" s="175"/>
      <c r="X1568" s="175"/>
      <c r="Y1568" s="175"/>
      <c r="Z1568" s="175"/>
      <c r="AA1568" s="175"/>
      <c r="AB1568" s="175"/>
      <c r="AC1568" s="175"/>
      <c r="AD1568" s="175"/>
      <c r="AE1568" s="175"/>
      <c r="AF1568" s="175"/>
      <c r="AG1568" s="175"/>
      <c r="AH1568" s="175"/>
      <c r="AI1568" s="175"/>
      <c r="AJ1568" s="175"/>
      <c r="AK1568" s="175"/>
      <c r="AL1568" s="175"/>
      <c r="AM1568" s="175"/>
      <c r="AN1568" s="175"/>
      <c r="AO1568" s="175"/>
      <c r="AP1568" s="175"/>
      <c r="AQ1568" s="175"/>
      <c r="AR1568" s="175"/>
    </row>
    <row r="1569" spans="1:44" ht="102" x14ac:dyDescent="0.3">
      <c r="A1569" s="175"/>
      <c r="B1569" s="181" t="s">
        <v>3935</v>
      </c>
      <c r="C1569" s="182" t="s">
        <v>89</v>
      </c>
      <c r="D1569" s="190">
        <v>2001.46</v>
      </c>
      <c r="E1569" s="191">
        <v>2001.46</v>
      </c>
      <c r="F1569" s="185" t="s">
        <v>4637</v>
      </c>
      <c r="G1569" s="186" t="s">
        <v>4545</v>
      </c>
      <c r="H1569" s="187"/>
      <c r="I1569" s="175"/>
      <c r="J1569" s="175"/>
      <c r="K1569" s="175"/>
      <c r="L1569" s="175"/>
      <c r="M1569" s="175"/>
      <c r="N1569" s="175"/>
      <c r="O1569" s="175"/>
      <c r="P1569" s="175"/>
      <c r="Q1569" s="175"/>
      <c r="R1569" s="175"/>
      <c r="S1569" s="175"/>
      <c r="T1569" s="175"/>
      <c r="U1569" s="175"/>
      <c r="V1569" s="175"/>
      <c r="W1569" s="175"/>
      <c r="X1569" s="175"/>
      <c r="Y1569" s="175"/>
      <c r="Z1569" s="175"/>
      <c r="AA1569" s="175"/>
      <c r="AB1569" s="175"/>
      <c r="AC1569" s="175"/>
      <c r="AD1569" s="175"/>
      <c r="AE1569" s="175"/>
      <c r="AF1569" s="175"/>
      <c r="AG1569" s="175"/>
      <c r="AH1569" s="175"/>
      <c r="AI1569" s="175"/>
      <c r="AJ1569" s="175"/>
      <c r="AK1569" s="175"/>
      <c r="AL1569" s="175"/>
      <c r="AM1569" s="175"/>
      <c r="AN1569" s="175"/>
      <c r="AO1569" s="175"/>
      <c r="AP1569" s="175"/>
      <c r="AQ1569" s="175"/>
      <c r="AR1569" s="175"/>
    </row>
    <row r="1570" spans="1:44" ht="102" hidden="1" x14ac:dyDescent="0.3">
      <c r="A1570" s="175"/>
      <c r="B1570" s="185" t="s">
        <v>4637</v>
      </c>
      <c r="C1570" s="182"/>
      <c r="D1570" s="190">
        <v>2001.46</v>
      </c>
      <c r="E1570" s="191">
        <v>2001.46</v>
      </c>
      <c r="F1570" s="186" t="s">
        <v>4545</v>
      </c>
      <c r="G1570" s="181" t="s">
        <v>1432</v>
      </c>
      <c r="H1570" s="182" t="s">
        <v>44</v>
      </c>
      <c r="I1570" s="175"/>
      <c r="J1570" s="175"/>
      <c r="K1570" s="175"/>
      <c r="L1570" s="175"/>
      <c r="M1570" s="175"/>
      <c r="N1570" s="175"/>
      <c r="O1570" s="175"/>
      <c r="P1570" s="175"/>
      <c r="Q1570" s="175"/>
      <c r="R1570" s="175"/>
      <c r="S1570" s="175"/>
      <c r="T1570" s="175"/>
      <c r="U1570" s="175"/>
      <c r="V1570" s="175"/>
      <c r="W1570" s="175"/>
      <c r="X1570" s="175"/>
      <c r="Y1570" s="175"/>
      <c r="Z1570" s="175"/>
      <c r="AA1570" s="175"/>
      <c r="AB1570" s="175"/>
      <c r="AC1570" s="175"/>
      <c r="AD1570" s="175"/>
      <c r="AE1570" s="175"/>
      <c r="AF1570" s="175"/>
      <c r="AG1570" s="175"/>
      <c r="AH1570" s="175"/>
      <c r="AI1570" s="175"/>
      <c r="AJ1570" s="175"/>
      <c r="AK1570" s="175"/>
      <c r="AL1570" s="175"/>
      <c r="AM1570" s="175"/>
      <c r="AN1570" s="175"/>
      <c r="AO1570" s="175"/>
      <c r="AP1570" s="175"/>
      <c r="AQ1570" s="175"/>
      <c r="AR1570" s="175"/>
    </row>
    <row r="1571" spans="1:44" ht="102" hidden="1" x14ac:dyDescent="0.3">
      <c r="A1571" s="175"/>
      <c r="B1571" s="186" t="s">
        <v>4545</v>
      </c>
      <c r="C1571" s="187"/>
      <c r="D1571" s="190">
        <v>2001.46</v>
      </c>
      <c r="E1571" s="191">
        <v>2001.46</v>
      </c>
      <c r="F1571" s="181" t="s">
        <v>1432</v>
      </c>
      <c r="G1571" s="185" t="s">
        <v>4637</v>
      </c>
      <c r="H1571" s="182"/>
      <c r="I1571" s="175"/>
      <c r="J1571" s="175"/>
      <c r="K1571" s="175"/>
      <c r="L1571" s="175"/>
      <c r="M1571" s="175"/>
      <c r="N1571" s="175"/>
      <c r="O1571" s="175"/>
      <c r="P1571" s="175"/>
      <c r="Q1571" s="175"/>
      <c r="R1571" s="175"/>
      <c r="S1571" s="175"/>
      <c r="T1571" s="175"/>
      <c r="U1571" s="175"/>
      <c r="V1571" s="175"/>
      <c r="W1571" s="175"/>
      <c r="X1571" s="175"/>
      <c r="Y1571" s="175"/>
      <c r="Z1571" s="175"/>
      <c r="AA1571" s="175"/>
      <c r="AB1571" s="175"/>
      <c r="AC1571" s="175"/>
      <c r="AD1571" s="175"/>
      <c r="AE1571" s="175"/>
      <c r="AF1571" s="175"/>
      <c r="AG1571" s="175"/>
      <c r="AH1571" s="175"/>
      <c r="AI1571" s="175"/>
      <c r="AJ1571" s="175"/>
      <c r="AK1571" s="175"/>
      <c r="AL1571" s="175"/>
      <c r="AM1571" s="175"/>
      <c r="AN1571" s="175"/>
      <c r="AO1571" s="175"/>
      <c r="AP1571" s="175"/>
      <c r="AQ1571" s="175"/>
      <c r="AR1571" s="175"/>
    </row>
    <row r="1572" spans="1:44" ht="102" x14ac:dyDescent="0.3">
      <c r="A1572" s="175"/>
      <c r="B1572" s="181" t="s">
        <v>1432</v>
      </c>
      <c r="C1572" s="182" t="s">
        <v>44</v>
      </c>
      <c r="D1572" s="190">
        <v>2181.85</v>
      </c>
      <c r="E1572" s="191">
        <v>2181.85</v>
      </c>
      <c r="F1572" s="185" t="s">
        <v>4637</v>
      </c>
      <c r="G1572" s="186" t="s">
        <v>3333</v>
      </c>
      <c r="H1572" s="187"/>
      <c r="I1572" s="175"/>
      <c r="J1572" s="175"/>
      <c r="K1572" s="175"/>
      <c r="L1572" s="175"/>
      <c r="M1572" s="175"/>
      <c r="N1572" s="175"/>
      <c r="O1572" s="175"/>
      <c r="P1572" s="175"/>
      <c r="Q1572" s="175"/>
      <c r="R1572" s="175"/>
      <c r="S1572" s="175"/>
      <c r="T1572" s="175"/>
      <c r="U1572" s="175"/>
      <c r="V1572" s="175"/>
      <c r="W1572" s="175"/>
      <c r="X1572" s="175"/>
      <c r="Y1572" s="175"/>
      <c r="Z1572" s="175"/>
      <c r="AA1572" s="175"/>
      <c r="AB1572" s="175"/>
      <c r="AC1572" s="175"/>
      <c r="AD1572" s="175"/>
      <c r="AE1572" s="175"/>
      <c r="AF1572" s="175"/>
      <c r="AG1572" s="175"/>
      <c r="AH1572" s="175"/>
      <c r="AI1572" s="175"/>
      <c r="AJ1572" s="175"/>
      <c r="AK1572" s="175"/>
      <c r="AL1572" s="175"/>
      <c r="AM1572" s="175"/>
      <c r="AN1572" s="175"/>
      <c r="AO1572" s="175"/>
      <c r="AP1572" s="175"/>
      <c r="AQ1572" s="175"/>
      <c r="AR1572" s="175"/>
    </row>
    <row r="1573" spans="1:44" ht="102" hidden="1" x14ac:dyDescent="0.3">
      <c r="A1573" s="175"/>
      <c r="B1573" s="185" t="s">
        <v>4637</v>
      </c>
      <c r="C1573" s="182"/>
      <c r="D1573" s="190">
        <v>2181.85</v>
      </c>
      <c r="E1573" s="191">
        <v>2181.85</v>
      </c>
      <c r="F1573" s="186" t="s">
        <v>3333</v>
      </c>
      <c r="G1573" s="181" t="s">
        <v>1103</v>
      </c>
      <c r="H1573" s="182" t="s">
        <v>52</v>
      </c>
      <c r="I1573" s="175"/>
      <c r="J1573" s="175"/>
      <c r="K1573" s="175"/>
      <c r="L1573" s="175"/>
      <c r="M1573" s="175"/>
      <c r="N1573" s="175"/>
      <c r="O1573" s="175"/>
      <c r="P1573" s="175"/>
      <c r="Q1573" s="175"/>
      <c r="R1573" s="175"/>
      <c r="S1573" s="175"/>
      <c r="T1573" s="175"/>
      <c r="U1573" s="175"/>
      <c r="V1573" s="175"/>
      <c r="W1573" s="175"/>
      <c r="X1573" s="175"/>
      <c r="Y1573" s="175"/>
      <c r="Z1573" s="175"/>
      <c r="AA1573" s="175"/>
      <c r="AB1573" s="175"/>
      <c r="AC1573" s="175"/>
      <c r="AD1573" s="175"/>
      <c r="AE1573" s="175"/>
      <c r="AF1573" s="175"/>
      <c r="AG1573" s="175"/>
      <c r="AH1573" s="175"/>
      <c r="AI1573" s="175"/>
      <c r="AJ1573" s="175"/>
      <c r="AK1573" s="175"/>
      <c r="AL1573" s="175"/>
      <c r="AM1573" s="175"/>
      <c r="AN1573" s="175"/>
      <c r="AO1573" s="175"/>
      <c r="AP1573" s="175"/>
      <c r="AQ1573" s="175"/>
      <c r="AR1573" s="175"/>
    </row>
    <row r="1574" spans="1:44" ht="102" hidden="1" x14ac:dyDescent="0.3">
      <c r="A1574" s="175"/>
      <c r="B1574" s="186" t="s">
        <v>3333</v>
      </c>
      <c r="C1574" s="187"/>
      <c r="D1574" s="190">
        <v>2181.85</v>
      </c>
      <c r="E1574" s="191">
        <v>2181.85</v>
      </c>
      <c r="F1574" s="181" t="s">
        <v>1103</v>
      </c>
      <c r="G1574" s="185" t="s">
        <v>4637</v>
      </c>
      <c r="H1574" s="182"/>
      <c r="I1574" s="175"/>
      <c r="J1574" s="175"/>
      <c r="K1574" s="175"/>
      <c r="L1574" s="175"/>
      <c r="M1574" s="175"/>
      <c r="N1574" s="175"/>
      <c r="O1574" s="175"/>
      <c r="P1574" s="175"/>
      <c r="Q1574" s="175"/>
      <c r="R1574" s="175"/>
      <c r="S1574" s="175"/>
      <c r="T1574" s="175"/>
      <c r="U1574" s="175"/>
      <c r="V1574" s="175"/>
      <c r="W1574" s="175"/>
      <c r="X1574" s="175"/>
      <c r="Y1574" s="175"/>
      <c r="Z1574" s="175"/>
      <c r="AA1574" s="175"/>
      <c r="AB1574" s="175"/>
      <c r="AC1574" s="175"/>
      <c r="AD1574" s="175"/>
      <c r="AE1574" s="175"/>
      <c r="AF1574" s="175"/>
      <c r="AG1574" s="175"/>
      <c r="AH1574" s="175"/>
      <c r="AI1574" s="175"/>
      <c r="AJ1574" s="175"/>
      <c r="AK1574" s="175"/>
      <c r="AL1574" s="175"/>
      <c r="AM1574" s="175"/>
      <c r="AN1574" s="175"/>
      <c r="AO1574" s="175"/>
      <c r="AP1574" s="175"/>
      <c r="AQ1574" s="175"/>
      <c r="AR1574" s="175"/>
    </row>
    <row r="1575" spans="1:44" ht="102" x14ac:dyDescent="0.3">
      <c r="A1575" s="175"/>
      <c r="B1575" s="181" t="s">
        <v>1103</v>
      </c>
      <c r="C1575" s="182" t="s">
        <v>52</v>
      </c>
      <c r="D1575" s="190">
        <v>4741.6499999999996</v>
      </c>
      <c r="E1575" s="191">
        <v>4741.6499999999996</v>
      </c>
      <c r="F1575" s="185" t="s">
        <v>4637</v>
      </c>
      <c r="G1575" s="186" t="s">
        <v>3220</v>
      </c>
      <c r="H1575" s="187"/>
      <c r="I1575" s="175"/>
      <c r="J1575" s="175"/>
      <c r="K1575" s="175"/>
      <c r="L1575" s="175"/>
      <c r="M1575" s="175"/>
      <c r="N1575" s="175"/>
      <c r="O1575" s="175"/>
      <c r="P1575" s="175"/>
      <c r="Q1575" s="175"/>
      <c r="R1575" s="175"/>
      <c r="S1575" s="175"/>
      <c r="T1575" s="175"/>
      <c r="U1575" s="175"/>
      <c r="V1575" s="175"/>
      <c r="W1575" s="175"/>
      <c r="X1575" s="175"/>
      <c r="Y1575" s="175"/>
      <c r="Z1575" s="175"/>
      <c r="AA1575" s="175"/>
      <c r="AB1575" s="175"/>
      <c r="AC1575" s="175"/>
      <c r="AD1575" s="175"/>
      <c r="AE1575" s="175"/>
      <c r="AF1575" s="175"/>
      <c r="AG1575" s="175"/>
      <c r="AH1575" s="175"/>
      <c r="AI1575" s="175"/>
      <c r="AJ1575" s="175"/>
      <c r="AK1575" s="175"/>
      <c r="AL1575" s="175"/>
      <c r="AM1575" s="175"/>
      <c r="AN1575" s="175"/>
      <c r="AO1575" s="175"/>
      <c r="AP1575" s="175"/>
      <c r="AQ1575" s="175"/>
      <c r="AR1575" s="175"/>
    </row>
    <row r="1576" spans="1:44" ht="102" hidden="1" x14ac:dyDescent="0.3">
      <c r="A1576" s="175"/>
      <c r="B1576" s="185" t="s">
        <v>4637</v>
      </c>
      <c r="C1576" s="182"/>
      <c r="D1576" s="190">
        <v>4741.6499999999996</v>
      </c>
      <c r="E1576" s="191">
        <v>4741.6499999999996</v>
      </c>
      <c r="F1576" s="186" t="s">
        <v>3220</v>
      </c>
      <c r="G1576" s="181" t="s">
        <v>2530</v>
      </c>
      <c r="H1576" s="182" t="s">
        <v>138</v>
      </c>
      <c r="I1576" s="175"/>
      <c r="J1576" s="175"/>
      <c r="K1576" s="175"/>
      <c r="L1576" s="175"/>
      <c r="M1576" s="175"/>
      <c r="N1576" s="175"/>
      <c r="O1576" s="175"/>
      <c r="P1576" s="175"/>
      <c r="Q1576" s="175"/>
      <c r="R1576" s="175"/>
      <c r="S1576" s="175"/>
      <c r="T1576" s="175"/>
      <c r="U1576" s="175"/>
      <c r="V1576" s="175"/>
      <c r="W1576" s="175"/>
      <c r="X1576" s="175"/>
      <c r="Y1576" s="175"/>
      <c r="Z1576" s="175"/>
      <c r="AA1576" s="175"/>
      <c r="AB1576" s="175"/>
      <c r="AC1576" s="175"/>
      <c r="AD1576" s="175"/>
      <c r="AE1576" s="175"/>
      <c r="AF1576" s="175"/>
      <c r="AG1576" s="175"/>
      <c r="AH1576" s="175"/>
      <c r="AI1576" s="175"/>
      <c r="AJ1576" s="175"/>
      <c r="AK1576" s="175"/>
      <c r="AL1576" s="175"/>
      <c r="AM1576" s="175"/>
      <c r="AN1576" s="175"/>
      <c r="AO1576" s="175"/>
      <c r="AP1576" s="175"/>
      <c r="AQ1576" s="175"/>
      <c r="AR1576" s="175"/>
    </row>
    <row r="1577" spans="1:44" ht="102" hidden="1" x14ac:dyDescent="0.3">
      <c r="A1577" s="175"/>
      <c r="B1577" s="186" t="s">
        <v>3220</v>
      </c>
      <c r="C1577" s="187"/>
      <c r="D1577" s="190">
        <v>4741.6499999999996</v>
      </c>
      <c r="E1577" s="191">
        <v>4741.6499999999996</v>
      </c>
      <c r="F1577" s="181" t="s">
        <v>2530</v>
      </c>
      <c r="G1577" s="185" t="s">
        <v>4637</v>
      </c>
      <c r="H1577" s="182"/>
      <c r="I1577" s="175"/>
      <c r="J1577" s="175"/>
      <c r="K1577" s="175"/>
      <c r="L1577" s="175"/>
      <c r="M1577" s="175"/>
      <c r="N1577" s="175"/>
      <c r="O1577" s="175"/>
      <c r="P1577" s="175"/>
      <c r="Q1577" s="175"/>
      <c r="R1577" s="175"/>
      <c r="S1577" s="175"/>
      <c r="T1577" s="175"/>
      <c r="U1577" s="175"/>
      <c r="V1577" s="175"/>
      <c r="W1577" s="175"/>
      <c r="X1577" s="175"/>
      <c r="Y1577" s="175"/>
      <c r="Z1577" s="175"/>
      <c r="AA1577" s="175"/>
      <c r="AB1577" s="175"/>
      <c r="AC1577" s="175"/>
      <c r="AD1577" s="175"/>
      <c r="AE1577" s="175"/>
      <c r="AF1577" s="175"/>
      <c r="AG1577" s="175"/>
      <c r="AH1577" s="175"/>
      <c r="AI1577" s="175"/>
      <c r="AJ1577" s="175"/>
      <c r="AK1577" s="175"/>
      <c r="AL1577" s="175"/>
      <c r="AM1577" s="175"/>
      <c r="AN1577" s="175"/>
      <c r="AO1577" s="175"/>
      <c r="AP1577" s="175"/>
      <c r="AQ1577" s="175"/>
      <c r="AR1577" s="175"/>
    </row>
    <row r="1578" spans="1:44" ht="102" x14ac:dyDescent="0.3">
      <c r="A1578" s="175"/>
      <c r="B1578" s="181" t="s">
        <v>2530</v>
      </c>
      <c r="C1578" s="182" t="s">
        <v>138</v>
      </c>
      <c r="D1578" s="190">
        <v>3474.64</v>
      </c>
      <c r="E1578" s="191">
        <v>3474.64</v>
      </c>
      <c r="F1578" s="185" t="s">
        <v>4637</v>
      </c>
      <c r="G1578" s="186" t="s">
        <v>3222</v>
      </c>
      <c r="H1578" s="187"/>
      <c r="I1578" s="175"/>
      <c r="J1578" s="175"/>
      <c r="K1578" s="175"/>
      <c r="L1578" s="175"/>
      <c r="M1578" s="175"/>
      <c r="N1578" s="175"/>
      <c r="O1578" s="175"/>
      <c r="P1578" s="175"/>
      <c r="Q1578" s="175"/>
      <c r="R1578" s="175"/>
      <c r="S1578" s="175"/>
      <c r="T1578" s="175"/>
      <c r="U1578" s="175"/>
      <c r="V1578" s="175"/>
      <c r="W1578" s="175"/>
      <c r="X1578" s="175"/>
      <c r="Y1578" s="175"/>
      <c r="Z1578" s="175"/>
      <c r="AA1578" s="175"/>
      <c r="AB1578" s="175"/>
      <c r="AC1578" s="175"/>
      <c r="AD1578" s="175"/>
      <c r="AE1578" s="175"/>
      <c r="AF1578" s="175"/>
      <c r="AG1578" s="175"/>
      <c r="AH1578" s="175"/>
      <c r="AI1578" s="175"/>
      <c r="AJ1578" s="175"/>
      <c r="AK1578" s="175"/>
      <c r="AL1578" s="175"/>
      <c r="AM1578" s="175"/>
      <c r="AN1578" s="175"/>
      <c r="AO1578" s="175"/>
      <c r="AP1578" s="175"/>
      <c r="AQ1578" s="175"/>
      <c r="AR1578" s="175"/>
    </row>
    <row r="1579" spans="1:44" ht="102" hidden="1" x14ac:dyDescent="0.3">
      <c r="A1579" s="175"/>
      <c r="B1579" s="185" t="s">
        <v>4637</v>
      </c>
      <c r="C1579" s="182"/>
      <c r="D1579" s="190">
        <v>3474.64</v>
      </c>
      <c r="E1579" s="191">
        <v>3474.64</v>
      </c>
      <c r="F1579" s="186" t="s">
        <v>3222</v>
      </c>
      <c r="G1579" s="181" t="s">
        <v>709</v>
      </c>
      <c r="H1579" s="182" t="s">
        <v>148</v>
      </c>
      <c r="I1579" s="175"/>
      <c r="J1579" s="175"/>
      <c r="K1579" s="175"/>
      <c r="L1579" s="175"/>
      <c r="M1579" s="175"/>
      <c r="N1579" s="175"/>
      <c r="O1579" s="175"/>
      <c r="P1579" s="175"/>
      <c r="Q1579" s="175"/>
      <c r="R1579" s="175"/>
      <c r="S1579" s="175"/>
      <c r="T1579" s="175"/>
      <c r="U1579" s="175"/>
      <c r="V1579" s="175"/>
      <c r="W1579" s="175"/>
      <c r="X1579" s="175"/>
      <c r="Y1579" s="175"/>
      <c r="Z1579" s="175"/>
      <c r="AA1579" s="175"/>
      <c r="AB1579" s="175"/>
      <c r="AC1579" s="175"/>
      <c r="AD1579" s="175"/>
      <c r="AE1579" s="175"/>
      <c r="AF1579" s="175"/>
      <c r="AG1579" s="175"/>
      <c r="AH1579" s="175"/>
      <c r="AI1579" s="175"/>
      <c r="AJ1579" s="175"/>
      <c r="AK1579" s="175"/>
      <c r="AL1579" s="175"/>
      <c r="AM1579" s="175"/>
      <c r="AN1579" s="175"/>
      <c r="AO1579" s="175"/>
      <c r="AP1579" s="175"/>
      <c r="AQ1579" s="175"/>
      <c r="AR1579" s="175"/>
    </row>
    <row r="1580" spans="1:44" ht="102" hidden="1" x14ac:dyDescent="0.3">
      <c r="A1580" s="175"/>
      <c r="B1580" s="186" t="s">
        <v>3222</v>
      </c>
      <c r="C1580" s="187"/>
      <c r="D1580" s="190">
        <v>3474.64</v>
      </c>
      <c r="E1580" s="191">
        <v>3474.64</v>
      </c>
      <c r="F1580" s="181" t="s">
        <v>709</v>
      </c>
      <c r="G1580" s="185" t="s">
        <v>4637</v>
      </c>
      <c r="H1580" s="182"/>
      <c r="I1580" s="175"/>
      <c r="J1580" s="175"/>
      <c r="K1580" s="175"/>
      <c r="L1580" s="175"/>
      <c r="M1580" s="175"/>
      <c r="N1580" s="175"/>
      <c r="O1580" s="175"/>
      <c r="P1580" s="175"/>
      <c r="Q1580" s="175"/>
      <c r="R1580" s="175"/>
      <c r="S1580" s="175"/>
      <c r="T1580" s="175"/>
      <c r="U1580" s="175"/>
      <c r="V1580" s="175"/>
      <c r="W1580" s="175"/>
      <c r="X1580" s="175"/>
      <c r="Y1580" s="175"/>
      <c r="Z1580" s="175"/>
      <c r="AA1580" s="175"/>
      <c r="AB1580" s="175"/>
      <c r="AC1580" s="175"/>
      <c r="AD1580" s="175"/>
      <c r="AE1580" s="175"/>
      <c r="AF1580" s="175"/>
      <c r="AG1580" s="175"/>
      <c r="AH1580" s="175"/>
      <c r="AI1580" s="175"/>
      <c r="AJ1580" s="175"/>
      <c r="AK1580" s="175"/>
      <c r="AL1580" s="175"/>
      <c r="AM1580" s="175"/>
      <c r="AN1580" s="175"/>
      <c r="AO1580" s="175"/>
      <c r="AP1580" s="175"/>
      <c r="AQ1580" s="175"/>
      <c r="AR1580" s="175"/>
    </row>
    <row r="1581" spans="1:44" ht="102" x14ac:dyDescent="0.3">
      <c r="A1581" s="175"/>
      <c r="B1581" s="181" t="s">
        <v>709</v>
      </c>
      <c r="C1581" s="182" t="s">
        <v>148</v>
      </c>
      <c r="D1581" s="190">
        <v>1644.98</v>
      </c>
      <c r="E1581" s="191">
        <v>1644.98</v>
      </c>
      <c r="F1581" s="185" t="s">
        <v>4637</v>
      </c>
      <c r="G1581" s="186" t="s">
        <v>3225</v>
      </c>
      <c r="H1581" s="187"/>
      <c r="I1581" s="175"/>
      <c r="J1581" s="175"/>
      <c r="K1581" s="175"/>
      <c r="L1581" s="175"/>
      <c r="M1581" s="175"/>
      <c r="N1581" s="175"/>
      <c r="O1581" s="175"/>
      <c r="P1581" s="175"/>
      <c r="Q1581" s="175"/>
      <c r="R1581" s="175"/>
      <c r="S1581" s="175"/>
      <c r="T1581" s="175"/>
      <c r="U1581" s="175"/>
      <c r="V1581" s="175"/>
      <c r="W1581" s="175"/>
      <c r="X1581" s="175"/>
      <c r="Y1581" s="175"/>
      <c r="Z1581" s="175"/>
      <c r="AA1581" s="175"/>
      <c r="AB1581" s="175"/>
      <c r="AC1581" s="175"/>
      <c r="AD1581" s="175"/>
      <c r="AE1581" s="175"/>
      <c r="AF1581" s="175"/>
      <c r="AG1581" s="175"/>
      <c r="AH1581" s="175"/>
      <c r="AI1581" s="175"/>
      <c r="AJ1581" s="175"/>
      <c r="AK1581" s="175"/>
      <c r="AL1581" s="175"/>
      <c r="AM1581" s="175"/>
      <c r="AN1581" s="175"/>
      <c r="AO1581" s="175"/>
      <c r="AP1581" s="175"/>
      <c r="AQ1581" s="175"/>
      <c r="AR1581" s="175"/>
    </row>
    <row r="1582" spans="1:44" ht="102" hidden="1" x14ac:dyDescent="0.3">
      <c r="A1582" s="175"/>
      <c r="B1582" s="185" t="s">
        <v>4637</v>
      </c>
      <c r="C1582" s="182"/>
      <c r="D1582" s="190">
        <v>1644.98</v>
      </c>
      <c r="E1582" s="191">
        <v>1644.98</v>
      </c>
      <c r="F1582" s="186" t="s">
        <v>3225</v>
      </c>
      <c r="G1582" s="181" t="s">
        <v>976</v>
      </c>
      <c r="H1582" s="182" t="s">
        <v>141</v>
      </c>
      <c r="I1582" s="175"/>
      <c r="J1582" s="175"/>
      <c r="K1582" s="175"/>
      <c r="L1582" s="175"/>
      <c r="M1582" s="175"/>
      <c r="N1582" s="175"/>
      <c r="O1582" s="175"/>
      <c r="P1582" s="175"/>
      <c r="Q1582" s="175"/>
      <c r="R1582" s="175"/>
      <c r="S1582" s="175"/>
      <c r="T1582" s="175"/>
      <c r="U1582" s="175"/>
      <c r="V1582" s="175"/>
      <c r="W1582" s="175"/>
      <c r="X1582" s="175"/>
      <c r="Y1582" s="175"/>
      <c r="Z1582" s="175"/>
      <c r="AA1582" s="175"/>
      <c r="AB1582" s="175"/>
      <c r="AC1582" s="175"/>
      <c r="AD1582" s="175"/>
      <c r="AE1582" s="175"/>
      <c r="AF1582" s="175"/>
      <c r="AG1582" s="175"/>
      <c r="AH1582" s="175"/>
      <c r="AI1582" s="175"/>
      <c r="AJ1582" s="175"/>
      <c r="AK1582" s="175"/>
      <c r="AL1582" s="175"/>
      <c r="AM1582" s="175"/>
      <c r="AN1582" s="175"/>
      <c r="AO1582" s="175"/>
      <c r="AP1582" s="175"/>
      <c r="AQ1582" s="175"/>
      <c r="AR1582" s="175"/>
    </row>
    <row r="1583" spans="1:44" ht="102" hidden="1" x14ac:dyDescent="0.3">
      <c r="A1583" s="175"/>
      <c r="B1583" s="186" t="s">
        <v>3225</v>
      </c>
      <c r="C1583" s="187"/>
      <c r="D1583" s="190">
        <v>1644.98</v>
      </c>
      <c r="E1583" s="191">
        <v>1644.98</v>
      </c>
      <c r="F1583" s="181" t="s">
        <v>976</v>
      </c>
      <c r="G1583" s="185" t="s">
        <v>4637</v>
      </c>
      <c r="H1583" s="182"/>
      <c r="I1583" s="175"/>
      <c r="J1583" s="175"/>
      <c r="K1583" s="175"/>
      <c r="L1583" s="175"/>
      <c r="M1583" s="175"/>
      <c r="N1583" s="175"/>
      <c r="O1583" s="175"/>
      <c r="P1583" s="175"/>
      <c r="Q1583" s="175"/>
      <c r="R1583" s="175"/>
      <c r="S1583" s="175"/>
      <c r="T1583" s="175"/>
      <c r="U1583" s="175"/>
      <c r="V1583" s="175"/>
      <c r="W1583" s="175"/>
      <c r="X1583" s="175"/>
      <c r="Y1583" s="175"/>
      <c r="Z1583" s="175"/>
      <c r="AA1583" s="175"/>
      <c r="AB1583" s="175"/>
      <c r="AC1583" s="175"/>
      <c r="AD1583" s="175"/>
      <c r="AE1583" s="175"/>
      <c r="AF1583" s="175"/>
      <c r="AG1583" s="175"/>
      <c r="AH1583" s="175"/>
      <c r="AI1583" s="175"/>
      <c r="AJ1583" s="175"/>
      <c r="AK1583" s="175"/>
      <c r="AL1583" s="175"/>
      <c r="AM1583" s="175"/>
      <c r="AN1583" s="175"/>
      <c r="AO1583" s="175"/>
      <c r="AP1583" s="175"/>
      <c r="AQ1583" s="175"/>
      <c r="AR1583" s="175"/>
    </row>
    <row r="1584" spans="1:44" ht="102" x14ac:dyDescent="0.3">
      <c r="A1584" s="175"/>
      <c r="B1584" s="181" t="s">
        <v>976</v>
      </c>
      <c r="C1584" s="182" t="s">
        <v>141</v>
      </c>
      <c r="D1584" s="190">
        <v>1030.79</v>
      </c>
      <c r="E1584" s="191">
        <v>1030.79</v>
      </c>
      <c r="F1584" s="185" t="s">
        <v>4637</v>
      </c>
      <c r="G1584" s="186" t="s">
        <v>3104</v>
      </c>
      <c r="H1584" s="187"/>
      <c r="I1584" s="175"/>
      <c r="J1584" s="175"/>
      <c r="K1584" s="175"/>
      <c r="L1584" s="175"/>
      <c r="M1584" s="175"/>
      <c r="N1584" s="175"/>
      <c r="O1584" s="175"/>
      <c r="P1584" s="175"/>
      <c r="Q1584" s="175"/>
      <c r="R1584" s="175"/>
      <c r="S1584" s="175"/>
      <c r="T1584" s="175"/>
      <c r="U1584" s="175"/>
      <c r="V1584" s="175"/>
      <c r="W1584" s="175"/>
      <c r="X1584" s="175"/>
      <c r="Y1584" s="175"/>
      <c r="Z1584" s="175"/>
      <c r="AA1584" s="175"/>
      <c r="AB1584" s="175"/>
      <c r="AC1584" s="175"/>
      <c r="AD1584" s="175"/>
      <c r="AE1584" s="175"/>
      <c r="AF1584" s="175"/>
      <c r="AG1584" s="175"/>
      <c r="AH1584" s="175"/>
      <c r="AI1584" s="175"/>
      <c r="AJ1584" s="175"/>
      <c r="AK1584" s="175"/>
      <c r="AL1584" s="175"/>
      <c r="AM1584" s="175"/>
      <c r="AN1584" s="175"/>
      <c r="AO1584" s="175"/>
      <c r="AP1584" s="175"/>
      <c r="AQ1584" s="175"/>
      <c r="AR1584" s="175"/>
    </row>
    <row r="1585" spans="1:44" ht="102" hidden="1" x14ac:dyDescent="0.3">
      <c r="A1585" s="175"/>
      <c r="B1585" s="185" t="s">
        <v>4637</v>
      </c>
      <c r="C1585" s="182"/>
      <c r="D1585" s="190">
        <v>1030.79</v>
      </c>
      <c r="E1585" s="191">
        <v>1030.79</v>
      </c>
      <c r="F1585" s="186" t="s">
        <v>3104</v>
      </c>
      <c r="G1585" s="181" t="s">
        <v>1220</v>
      </c>
      <c r="H1585" s="182" t="s">
        <v>313</v>
      </c>
      <c r="I1585" s="175"/>
      <c r="J1585" s="175"/>
      <c r="K1585" s="175"/>
      <c r="L1585" s="175"/>
      <c r="M1585" s="175"/>
      <c r="N1585" s="175"/>
      <c r="O1585" s="175"/>
      <c r="P1585" s="175"/>
      <c r="Q1585" s="175"/>
      <c r="R1585" s="175"/>
      <c r="S1585" s="175"/>
      <c r="T1585" s="175"/>
      <c r="U1585" s="175"/>
      <c r="V1585" s="175"/>
      <c r="W1585" s="175"/>
      <c r="X1585" s="175"/>
      <c r="Y1585" s="175"/>
      <c r="Z1585" s="175"/>
      <c r="AA1585" s="175"/>
      <c r="AB1585" s="175"/>
      <c r="AC1585" s="175"/>
      <c r="AD1585" s="175"/>
      <c r="AE1585" s="175"/>
      <c r="AF1585" s="175"/>
      <c r="AG1585" s="175"/>
      <c r="AH1585" s="175"/>
      <c r="AI1585" s="175"/>
      <c r="AJ1585" s="175"/>
      <c r="AK1585" s="175"/>
      <c r="AL1585" s="175"/>
      <c r="AM1585" s="175"/>
      <c r="AN1585" s="175"/>
      <c r="AO1585" s="175"/>
      <c r="AP1585" s="175"/>
      <c r="AQ1585" s="175"/>
      <c r="AR1585" s="175"/>
    </row>
    <row r="1586" spans="1:44" ht="102" hidden="1" x14ac:dyDescent="0.3">
      <c r="A1586" s="175"/>
      <c r="B1586" s="186" t="s">
        <v>3104</v>
      </c>
      <c r="C1586" s="187"/>
      <c r="D1586" s="190">
        <v>1030.79</v>
      </c>
      <c r="E1586" s="191">
        <v>1030.79</v>
      </c>
      <c r="F1586" s="181" t="s">
        <v>1220</v>
      </c>
      <c r="G1586" s="185" t="s">
        <v>4637</v>
      </c>
      <c r="H1586" s="182"/>
      <c r="I1586" s="175"/>
      <c r="J1586" s="175"/>
      <c r="K1586" s="175"/>
      <c r="L1586" s="175"/>
      <c r="M1586" s="175"/>
      <c r="N1586" s="175"/>
      <c r="O1586" s="175"/>
      <c r="P1586" s="175"/>
      <c r="Q1586" s="175"/>
      <c r="R1586" s="175"/>
      <c r="S1586" s="175"/>
      <c r="T1586" s="175"/>
      <c r="U1586" s="175"/>
      <c r="V1586" s="175"/>
      <c r="W1586" s="175"/>
      <c r="X1586" s="175"/>
      <c r="Y1586" s="175"/>
      <c r="Z1586" s="175"/>
      <c r="AA1586" s="175"/>
      <c r="AB1586" s="175"/>
      <c r="AC1586" s="175"/>
      <c r="AD1586" s="175"/>
      <c r="AE1586" s="175"/>
      <c r="AF1586" s="175"/>
      <c r="AG1586" s="175"/>
      <c r="AH1586" s="175"/>
      <c r="AI1586" s="175"/>
      <c r="AJ1586" s="175"/>
      <c r="AK1586" s="175"/>
      <c r="AL1586" s="175"/>
      <c r="AM1586" s="175"/>
      <c r="AN1586" s="175"/>
      <c r="AO1586" s="175"/>
      <c r="AP1586" s="175"/>
      <c r="AQ1586" s="175"/>
      <c r="AR1586" s="175"/>
    </row>
    <row r="1587" spans="1:44" ht="102" x14ac:dyDescent="0.3">
      <c r="A1587" s="175"/>
      <c r="B1587" s="181" t="s">
        <v>1220</v>
      </c>
      <c r="C1587" s="182" t="s">
        <v>313</v>
      </c>
      <c r="D1587" s="190">
        <v>3118.15</v>
      </c>
      <c r="E1587" s="191">
        <v>3118.15</v>
      </c>
      <c r="F1587" s="185" t="s">
        <v>4637</v>
      </c>
      <c r="G1587" s="186" t="s">
        <v>3109</v>
      </c>
      <c r="H1587" s="187"/>
      <c r="I1587" s="175"/>
      <c r="J1587" s="175"/>
      <c r="K1587" s="175"/>
      <c r="L1587" s="175"/>
      <c r="M1587" s="175"/>
      <c r="N1587" s="175"/>
      <c r="O1587" s="175"/>
      <c r="P1587" s="175"/>
      <c r="Q1587" s="175"/>
      <c r="R1587" s="175"/>
      <c r="S1587" s="175"/>
      <c r="T1587" s="175"/>
      <c r="U1587" s="175"/>
      <c r="V1587" s="175"/>
      <c r="W1587" s="175"/>
      <c r="X1587" s="175"/>
      <c r="Y1587" s="175"/>
      <c r="Z1587" s="175"/>
      <c r="AA1587" s="175"/>
      <c r="AB1587" s="175"/>
      <c r="AC1587" s="175"/>
      <c r="AD1587" s="175"/>
      <c r="AE1587" s="175"/>
      <c r="AF1587" s="175"/>
      <c r="AG1587" s="175"/>
      <c r="AH1587" s="175"/>
      <c r="AI1587" s="175"/>
      <c r="AJ1587" s="175"/>
      <c r="AK1587" s="175"/>
      <c r="AL1587" s="175"/>
      <c r="AM1587" s="175"/>
      <c r="AN1587" s="175"/>
      <c r="AO1587" s="175"/>
      <c r="AP1587" s="175"/>
      <c r="AQ1587" s="175"/>
      <c r="AR1587" s="175"/>
    </row>
    <row r="1588" spans="1:44" ht="102" hidden="1" x14ac:dyDescent="0.3">
      <c r="A1588" s="175"/>
      <c r="B1588" s="185" t="s">
        <v>4637</v>
      </c>
      <c r="C1588" s="182"/>
      <c r="D1588" s="190">
        <v>3118.15</v>
      </c>
      <c r="E1588" s="191">
        <v>3118.15</v>
      </c>
      <c r="F1588" s="186" t="s">
        <v>3109</v>
      </c>
      <c r="G1588" s="181" t="s">
        <v>1385</v>
      </c>
      <c r="H1588" s="182" t="s">
        <v>153</v>
      </c>
      <c r="I1588" s="175"/>
      <c r="J1588" s="175"/>
      <c r="K1588" s="175"/>
      <c r="L1588" s="175"/>
      <c r="M1588" s="175"/>
      <c r="N1588" s="175"/>
      <c r="O1588" s="175"/>
      <c r="P1588" s="175"/>
      <c r="Q1588" s="175"/>
      <c r="R1588" s="175"/>
      <c r="S1588" s="175"/>
      <c r="T1588" s="175"/>
      <c r="U1588" s="175"/>
      <c r="V1588" s="175"/>
      <c r="W1588" s="175"/>
      <c r="X1588" s="175"/>
      <c r="Y1588" s="175"/>
      <c r="Z1588" s="175"/>
      <c r="AA1588" s="175"/>
      <c r="AB1588" s="175"/>
      <c r="AC1588" s="175"/>
      <c r="AD1588" s="175"/>
      <c r="AE1588" s="175"/>
      <c r="AF1588" s="175"/>
      <c r="AG1588" s="175"/>
      <c r="AH1588" s="175"/>
      <c r="AI1588" s="175"/>
      <c r="AJ1588" s="175"/>
      <c r="AK1588" s="175"/>
      <c r="AL1588" s="175"/>
      <c r="AM1588" s="175"/>
      <c r="AN1588" s="175"/>
      <c r="AO1588" s="175"/>
      <c r="AP1588" s="175"/>
      <c r="AQ1588" s="175"/>
      <c r="AR1588" s="175"/>
    </row>
    <row r="1589" spans="1:44" ht="102" hidden="1" x14ac:dyDescent="0.3">
      <c r="A1589" s="175"/>
      <c r="B1589" s="186" t="s">
        <v>3109</v>
      </c>
      <c r="C1589" s="187"/>
      <c r="D1589" s="190">
        <v>3118.15</v>
      </c>
      <c r="E1589" s="191">
        <v>3118.15</v>
      </c>
      <c r="F1589" s="181" t="s">
        <v>1385</v>
      </c>
      <c r="G1589" s="185" t="s">
        <v>4637</v>
      </c>
      <c r="H1589" s="182"/>
      <c r="I1589" s="175"/>
      <c r="J1589" s="175"/>
      <c r="K1589" s="175"/>
      <c r="L1589" s="175"/>
      <c r="M1589" s="175"/>
      <c r="N1589" s="175"/>
      <c r="O1589" s="175"/>
      <c r="P1589" s="175"/>
      <c r="Q1589" s="175"/>
      <c r="R1589" s="175"/>
      <c r="S1589" s="175"/>
      <c r="T1589" s="175"/>
      <c r="U1589" s="175"/>
      <c r="V1589" s="175"/>
      <c r="W1589" s="175"/>
      <c r="X1589" s="175"/>
      <c r="Y1589" s="175"/>
      <c r="Z1589" s="175"/>
      <c r="AA1589" s="175"/>
      <c r="AB1589" s="175"/>
      <c r="AC1589" s="175"/>
      <c r="AD1589" s="175"/>
      <c r="AE1589" s="175"/>
      <c r="AF1589" s="175"/>
      <c r="AG1589" s="175"/>
      <c r="AH1589" s="175"/>
      <c r="AI1589" s="175"/>
      <c r="AJ1589" s="175"/>
      <c r="AK1589" s="175"/>
      <c r="AL1589" s="175"/>
      <c r="AM1589" s="175"/>
      <c r="AN1589" s="175"/>
      <c r="AO1589" s="175"/>
      <c r="AP1589" s="175"/>
      <c r="AQ1589" s="175"/>
      <c r="AR1589" s="175"/>
    </row>
    <row r="1590" spans="1:44" ht="102" x14ac:dyDescent="0.3">
      <c r="A1590" s="175"/>
      <c r="B1590" s="181" t="s">
        <v>1385</v>
      </c>
      <c r="C1590" s="182" t="s">
        <v>153</v>
      </c>
      <c r="D1590" s="190">
        <v>1434.52</v>
      </c>
      <c r="E1590" s="191">
        <v>1434.52</v>
      </c>
      <c r="F1590" s="185" t="s">
        <v>4637</v>
      </c>
      <c r="G1590" s="186" t="s">
        <v>3105</v>
      </c>
      <c r="H1590" s="187"/>
      <c r="I1590" s="175"/>
      <c r="J1590" s="175"/>
      <c r="K1590" s="175"/>
      <c r="L1590" s="175"/>
      <c r="M1590" s="175"/>
      <c r="N1590" s="175"/>
      <c r="O1590" s="175"/>
      <c r="P1590" s="175"/>
      <c r="Q1590" s="175"/>
      <c r="R1590" s="175"/>
      <c r="S1590" s="175"/>
      <c r="T1590" s="175"/>
      <c r="U1590" s="175"/>
      <c r="V1590" s="175"/>
      <c r="W1590" s="175"/>
      <c r="X1590" s="175"/>
      <c r="Y1590" s="175"/>
      <c r="Z1590" s="175"/>
      <c r="AA1590" s="175"/>
      <c r="AB1590" s="175"/>
      <c r="AC1590" s="175"/>
      <c r="AD1590" s="175"/>
      <c r="AE1590" s="175"/>
      <c r="AF1590" s="175"/>
      <c r="AG1590" s="175"/>
      <c r="AH1590" s="175"/>
      <c r="AI1590" s="175"/>
      <c r="AJ1590" s="175"/>
      <c r="AK1590" s="175"/>
      <c r="AL1590" s="175"/>
      <c r="AM1590" s="175"/>
      <c r="AN1590" s="175"/>
      <c r="AO1590" s="175"/>
      <c r="AP1590" s="175"/>
      <c r="AQ1590" s="175"/>
      <c r="AR1590" s="175"/>
    </row>
    <row r="1591" spans="1:44" ht="102" hidden="1" x14ac:dyDescent="0.3">
      <c r="A1591" s="175"/>
      <c r="B1591" s="185" t="s">
        <v>4637</v>
      </c>
      <c r="C1591" s="182"/>
      <c r="D1591" s="190">
        <v>1434.52</v>
      </c>
      <c r="E1591" s="191">
        <v>1434.52</v>
      </c>
      <c r="F1591" s="186" t="s">
        <v>3105</v>
      </c>
      <c r="G1591" s="181" t="s">
        <v>1149</v>
      </c>
      <c r="H1591" s="182" t="s">
        <v>135</v>
      </c>
      <c r="I1591" s="175"/>
      <c r="J1591" s="175"/>
      <c r="K1591" s="175"/>
      <c r="L1591" s="175"/>
      <c r="M1591" s="175"/>
      <c r="N1591" s="175"/>
      <c r="O1591" s="175"/>
      <c r="P1591" s="175"/>
      <c r="Q1591" s="175"/>
      <c r="R1591" s="175"/>
      <c r="S1591" s="175"/>
      <c r="T1591" s="175"/>
      <c r="U1591" s="175"/>
      <c r="V1591" s="175"/>
      <c r="W1591" s="175"/>
      <c r="X1591" s="175"/>
      <c r="Y1591" s="175"/>
      <c r="Z1591" s="175"/>
      <c r="AA1591" s="175"/>
      <c r="AB1591" s="175"/>
      <c r="AC1591" s="175"/>
      <c r="AD1591" s="175"/>
      <c r="AE1591" s="175"/>
      <c r="AF1591" s="175"/>
      <c r="AG1591" s="175"/>
      <c r="AH1591" s="175"/>
      <c r="AI1591" s="175"/>
      <c r="AJ1591" s="175"/>
      <c r="AK1591" s="175"/>
      <c r="AL1591" s="175"/>
      <c r="AM1591" s="175"/>
      <c r="AN1591" s="175"/>
      <c r="AO1591" s="175"/>
      <c r="AP1591" s="175"/>
      <c r="AQ1591" s="175"/>
      <c r="AR1591" s="175"/>
    </row>
    <row r="1592" spans="1:44" ht="102" hidden="1" x14ac:dyDescent="0.3">
      <c r="A1592" s="175"/>
      <c r="B1592" s="186" t="s">
        <v>3105</v>
      </c>
      <c r="C1592" s="187"/>
      <c r="D1592" s="190">
        <v>1434.52</v>
      </c>
      <c r="E1592" s="191">
        <v>1434.52</v>
      </c>
      <c r="F1592" s="181" t="s">
        <v>1149</v>
      </c>
      <c r="G1592" s="185" t="s">
        <v>4637</v>
      </c>
      <c r="H1592" s="182"/>
      <c r="I1592" s="175"/>
      <c r="J1592" s="175"/>
      <c r="K1592" s="175"/>
      <c r="L1592" s="175"/>
      <c r="M1592" s="175"/>
      <c r="N1592" s="175"/>
      <c r="O1592" s="175"/>
      <c r="P1592" s="175"/>
      <c r="Q1592" s="175"/>
      <c r="R1592" s="175"/>
      <c r="S1592" s="175"/>
      <c r="T1592" s="175"/>
      <c r="U1592" s="175"/>
      <c r="V1592" s="175"/>
      <c r="W1592" s="175"/>
      <c r="X1592" s="175"/>
      <c r="Y1592" s="175"/>
      <c r="Z1592" s="175"/>
      <c r="AA1592" s="175"/>
      <c r="AB1592" s="175"/>
      <c r="AC1592" s="175"/>
      <c r="AD1592" s="175"/>
      <c r="AE1592" s="175"/>
      <c r="AF1592" s="175"/>
      <c r="AG1592" s="175"/>
      <c r="AH1592" s="175"/>
      <c r="AI1592" s="175"/>
      <c r="AJ1592" s="175"/>
      <c r="AK1592" s="175"/>
      <c r="AL1592" s="175"/>
      <c r="AM1592" s="175"/>
      <c r="AN1592" s="175"/>
      <c r="AO1592" s="175"/>
      <c r="AP1592" s="175"/>
      <c r="AQ1592" s="175"/>
      <c r="AR1592" s="175"/>
    </row>
    <row r="1593" spans="1:44" ht="102" x14ac:dyDescent="0.3">
      <c r="A1593" s="175"/>
      <c r="B1593" s="181" t="s">
        <v>1149</v>
      </c>
      <c r="C1593" s="182" t="s">
        <v>135</v>
      </c>
      <c r="D1593" s="190">
        <v>2585.58</v>
      </c>
      <c r="E1593" s="191">
        <v>2585.58</v>
      </c>
      <c r="F1593" s="185" t="s">
        <v>4637</v>
      </c>
      <c r="G1593" s="186" t="s">
        <v>3107</v>
      </c>
      <c r="H1593" s="187"/>
      <c r="I1593" s="175"/>
      <c r="J1593" s="175"/>
      <c r="K1593" s="175"/>
      <c r="L1593" s="175"/>
      <c r="M1593" s="175"/>
      <c r="N1593" s="175"/>
      <c r="O1593" s="175"/>
      <c r="P1593" s="175"/>
      <c r="Q1593" s="175"/>
      <c r="R1593" s="175"/>
      <c r="S1593" s="175"/>
      <c r="T1593" s="175"/>
      <c r="U1593" s="175"/>
      <c r="V1593" s="175"/>
      <c r="W1593" s="175"/>
      <c r="X1593" s="175"/>
      <c r="Y1593" s="175"/>
      <c r="Z1593" s="175"/>
      <c r="AA1593" s="175"/>
      <c r="AB1593" s="175"/>
      <c r="AC1593" s="175"/>
      <c r="AD1593" s="175"/>
      <c r="AE1593" s="175"/>
      <c r="AF1593" s="175"/>
      <c r="AG1593" s="175"/>
      <c r="AH1593" s="175"/>
      <c r="AI1593" s="175"/>
      <c r="AJ1593" s="175"/>
      <c r="AK1593" s="175"/>
      <c r="AL1593" s="175"/>
      <c r="AM1593" s="175"/>
      <c r="AN1593" s="175"/>
      <c r="AO1593" s="175"/>
      <c r="AP1593" s="175"/>
      <c r="AQ1593" s="175"/>
      <c r="AR1593" s="175"/>
    </row>
    <row r="1594" spans="1:44" ht="102" hidden="1" x14ac:dyDescent="0.3">
      <c r="A1594" s="175"/>
      <c r="B1594" s="185" t="s">
        <v>4637</v>
      </c>
      <c r="C1594" s="182"/>
      <c r="D1594" s="190">
        <v>2585.58</v>
      </c>
      <c r="E1594" s="191">
        <v>2585.58</v>
      </c>
      <c r="F1594" s="186" t="s">
        <v>3107</v>
      </c>
      <c r="G1594" s="181" t="s">
        <v>819</v>
      </c>
      <c r="H1594" s="182" t="s">
        <v>128</v>
      </c>
      <c r="I1594" s="175"/>
      <c r="J1594" s="175"/>
      <c r="K1594" s="175"/>
      <c r="L1594" s="175"/>
      <c r="M1594" s="175"/>
      <c r="N1594" s="175"/>
      <c r="O1594" s="175"/>
      <c r="P1594" s="175"/>
      <c r="Q1594" s="175"/>
      <c r="R1594" s="175"/>
      <c r="S1594" s="175"/>
      <c r="T1594" s="175"/>
      <c r="U1594" s="175"/>
      <c r="V1594" s="175"/>
      <c r="W1594" s="175"/>
      <c r="X1594" s="175"/>
      <c r="Y1594" s="175"/>
      <c r="Z1594" s="175"/>
      <c r="AA1594" s="175"/>
      <c r="AB1594" s="175"/>
      <c r="AC1594" s="175"/>
      <c r="AD1594" s="175"/>
      <c r="AE1594" s="175"/>
      <c r="AF1594" s="175"/>
      <c r="AG1594" s="175"/>
      <c r="AH1594" s="175"/>
      <c r="AI1594" s="175"/>
      <c r="AJ1594" s="175"/>
      <c r="AK1594" s="175"/>
      <c r="AL1594" s="175"/>
      <c r="AM1594" s="175"/>
      <c r="AN1594" s="175"/>
      <c r="AO1594" s="175"/>
      <c r="AP1594" s="175"/>
      <c r="AQ1594" s="175"/>
      <c r="AR1594" s="175"/>
    </row>
    <row r="1595" spans="1:44" ht="102" hidden="1" x14ac:dyDescent="0.3">
      <c r="A1595" s="175"/>
      <c r="B1595" s="186" t="s">
        <v>3107</v>
      </c>
      <c r="C1595" s="187"/>
      <c r="D1595" s="190">
        <v>2585.58</v>
      </c>
      <c r="E1595" s="191">
        <v>2585.58</v>
      </c>
      <c r="F1595" s="181" t="s">
        <v>819</v>
      </c>
      <c r="G1595" s="185" t="s">
        <v>4637</v>
      </c>
      <c r="H1595" s="182"/>
      <c r="I1595" s="175"/>
      <c r="J1595" s="175"/>
      <c r="K1595" s="175"/>
      <c r="L1595" s="175"/>
      <c r="M1595" s="175"/>
      <c r="N1595" s="175"/>
      <c r="O1595" s="175"/>
      <c r="P1595" s="175"/>
      <c r="Q1595" s="175"/>
      <c r="R1595" s="175"/>
      <c r="S1595" s="175"/>
      <c r="T1595" s="175"/>
      <c r="U1595" s="175"/>
      <c r="V1595" s="175"/>
      <c r="W1595" s="175"/>
      <c r="X1595" s="175"/>
      <c r="Y1595" s="175"/>
      <c r="Z1595" s="175"/>
      <c r="AA1595" s="175"/>
      <c r="AB1595" s="175"/>
      <c r="AC1595" s="175"/>
      <c r="AD1595" s="175"/>
      <c r="AE1595" s="175"/>
      <c r="AF1595" s="175"/>
      <c r="AG1595" s="175"/>
      <c r="AH1595" s="175"/>
      <c r="AI1595" s="175"/>
      <c r="AJ1595" s="175"/>
      <c r="AK1595" s="175"/>
      <c r="AL1595" s="175"/>
      <c r="AM1595" s="175"/>
      <c r="AN1595" s="175"/>
      <c r="AO1595" s="175"/>
      <c r="AP1595" s="175"/>
      <c r="AQ1595" s="175"/>
      <c r="AR1595" s="175"/>
    </row>
    <row r="1596" spans="1:44" ht="102" x14ac:dyDescent="0.3">
      <c r="A1596" s="175"/>
      <c r="B1596" s="181" t="s">
        <v>819</v>
      </c>
      <c r="C1596" s="182" t="s">
        <v>128</v>
      </c>
      <c r="D1596" s="190">
        <v>3066.61</v>
      </c>
      <c r="E1596" s="191">
        <v>3066.61</v>
      </c>
      <c r="F1596" s="185" t="s">
        <v>4637</v>
      </c>
      <c r="G1596" s="186" t="s">
        <v>3108</v>
      </c>
      <c r="H1596" s="187"/>
      <c r="I1596" s="175"/>
      <c r="J1596" s="175"/>
      <c r="K1596" s="175"/>
      <c r="L1596" s="175"/>
      <c r="M1596" s="175"/>
      <c r="N1596" s="175"/>
      <c r="O1596" s="175"/>
      <c r="P1596" s="175"/>
      <c r="Q1596" s="175"/>
      <c r="R1596" s="175"/>
      <c r="S1596" s="175"/>
      <c r="T1596" s="175"/>
      <c r="U1596" s="175"/>
      <c r="V1596" s="175"/>
      <c r="W1596" s="175"/>
      <c r="X1596" s="175"/>
      <c r="Y1596" s="175"/>
      <c r="Z1596" s="175"/>
      <c r="AA1596" s="175"/>
      <c r="AB1596" s="175"/>
      <c r="AC1596" s="175"/>
      <c r="AD1596" s="175"/>
      <c r="AE1596" s="175"/>
      <c r="AF1596" s="175"/>
      <c r="AG1596" s="175"/>
      <c r="AH1596" s="175"/>
      <c r="AI1596" s="175"/>
      <c r="AJ1596" s="175"/>
      <c r="AK1596" s="175"/>
      <c r="AL1596" s="175"/>
      <c r="AM1596" s="175"/>
      <c r="AN1596" s="175"/>
      <c r="AO1596" s="175"/>
      <c r="AP1596" s="175"/>
      <c r="AQ1596" s="175"/>
      <c r="AR1596" s="175"/>
    </row>
    <row r="1597" spans="1:44" ht="102" hidden="1" x14ac:dyDescent="0.3">
      <c r="A1597" s="175"/>
      <c r="B1597" s="185" t="s">
        <v>4637</v>
      </c>
      <c r="C1597" s="182"/>
      <c r="D1597" s="190">
        <v>3066.61</v>
      </c>
      <c r="E1597" s="191">
        <v>3066.61</v>
      </c>
      <c r="F1597" s="186" t="s">
        <v>3108</v>
      </c>
      <c r="G1597" s="181" t="s">
        <v>1087</v>
      </c>
      <c r="H1597" s="182" t="s">
        <v>276</v>
      </c>
      <c r="I1597" s="175"/>
      <c r="J1597" s="175"/>
      <c r="K1597" s="175"/>
      <c r="L1597" s="175"/>
      <c r="M1597" s="175"/>
      <c r="N1597" s="175"/>
      <c r="O1597" s="175"/>
      <c r="P1597" s="175"/>
      <c r="Q1597" s="175"/>
      <c r="R1597" s="175"/>
      <c r="S1597" s="175"/>
      <c r="T1597" s="175"/>
      <c r="U1597" s="175"/>
      <c r="V1597" s="175"/>
      <c r="W1597" s="175"/>
      <c r="X1597" s="175"/>
      <c r="Y1597" s="175"/>
      <c r="Z1597" s="175"/>
      <c r="AA1597" s="175"/>
      <c r="AB1597" s="175"/>
      <c r="AC1597" s="175"/>
      <c r="AD1597" s="175"/>
      <c r="AE1597" s="175"/>
      <c r="AF1597" s="175"/>
      <c r="AG1597" s="175"/>
      <c r="AH1597" s="175"/>
      <c r="AI1597" s="175"/>
      <c r="AJ1597" s="175"/>
      <c r="AK1597" s="175"/>
      <c r="AL1597" s="175"/>
      <c r="AM1597" s="175"/>
      <c r="AN1597" s="175"/>
      <c r="AO1597" s="175"/>
      <c r="AP1597" s="175"/>
      <c r="AQ1597" s="175"/>
      <c r="AR1597" s="175"/>
    </row>
    <row r="1598" spans="1:44" ht="102" hidden="1" x14ac:dyDescent="0.3">
      <c r="A1598" s="175"/>
      <c r="B1598" s="186" t="s">
        <v>3108</v>
      </c>
      <c r="C1598" s="187"/>
      <c r="D1598" s="190">
        <v>3066.61</v>
      </c>
      <c r="E1598" s="191">
        <v>3066.61</v>
      </c>
      <c r="F1598" s="181" t="s">
        <v>1087</v>
      </c>
      <c r="G1598" s="185" t="s">
        <v>4637</v>
      </c>
      <c r="H1598" s="182"/>
      <c r="I1598" s="175"/>
      <c r="J1598" s="175"/>
      <c r="K1598" s="175"/>
      <c r="L1598" s="175"/>
      <c r="M1598" s="175"/>
      <c r="N1598" s="175"/>
      <c r="O1598" s="175"/>
      <c r="P1598" s="175"/>
      <c r="Q1598" s="175"/>
      <c r="R1598" s="175"/>
      <c r="S1598" s="175"/>
      <c r="T1598" s="175"/>
      <c r="U1598" s="175"/>
      <c r="V1598" s="175"/>
      <c r="W1598" s="175"/>
      <c r="X1598" s="175"/>
      <c r="Y1598" s="175"/>
      <c r="Z1598" s="175"/>
      <c r="AA1598" s="175"/>
      <c r="AB1598" s="175"/>
      <c r="AC1598" s="175"/>
      <c r="AD1598" s="175"/>
      <c r="AE1598" s="175"/>
      <c r="AF1598" s="175"/>
      <c r="AG1598" s="175"/>
      <c r="AH1598" s="175"/>
      <c r="AI1598" s="175"/>
      <c r="AJ1598" s="175"/>
      <c r="AK1598" s="175"/>
      <c r="AL1598" s="175"/>
      <c r="AM1598" s="175"/>
      <c r="AN1598" s="175"/>
      <c r="AO1598" s="175"/>
      <c r="AP1598" s="175"/>
      <c r="AQ1598" s="175"/>
      <c r="AR1598" s="175"/>
    </row>
    <row r="1599" spans="1:44" ht="102" x14ac:dyDescent="0.3">
      <c r="A1599" s="175"/>
      <c r="B1599" s="181" t="s">
        <v>1087</v>
      </c>
      <c r="C1599" s="182" t="s">
        <v>276</v>
      </c>
      <c r="D1599" s="190">
        <v>3418.8</v>
      </c>
      <c r="E1599" s="191">
        <v>3418.8</v>
      </c>
      <c r="F1599" s="185" t="s">
        <v>4637</v>
      </c>
      <c r="G1599" s="186" t="s">
        <v>3117</v>
      </c>
      <c r="H1599" s="187"/>
      <c r="I1599" s="175"/>
      <c r="J1599" s="175"/>
      <c r="K1599" s="175"/>
      <c r="L1599" s="175"/>
      <c r="M1599" s="175"/>
      <c r="N1599" s="175"/>
      <c r="O1599" s="175"/>
      <c r="P1599" s="175"/>
      <c r="Q1599" s="175"/>
      <c r="R1599" s="175"/>
      <c r="S1599" s="175"/>
      <c r="T1599" s="175"/>
      <c r="U1599" s="175"/>
      <c r="V1599" s="175"/>
      <c r="W1599" s="175"/>
      <c r="X1599" s="175"/>
      <c r="Y1599" s="175"/>
      <c r="Z1599" s="175"/>
      <c r="AA1599" s="175"/>
      <c r="AB1599" s="175"/>
      <c r="AC1599" s="175"/>
      <c r="AD1599" s="175"/>
      <c r="AE1599" s="175"/>
      <c r="AF1599" s="175"/>
      <c r="AG1599" s="175"/>
      <c r="AH1599" s="175"/>
      <c r="AI1599" s="175"/>
      <c r="AJ1599" s="175"/>
      <c r="AK1599" s="175"/>
      <c r="AL1599" s="175"/>
      <c r="AM1599" s="175"/>
      <c r="AN1599" s="175"/>
      <c r="AO1599" s="175"/>
      <c r="AP1599" s="175"/>
      <c r="AQ1599" s="175"/>
      <c r="AR1599" s="175"/>
    </row>
    <row r="1600" spans="1:44" ht="102" hidden="1" x14ac:dyDescent="0.3">
      <c r="A1600" s="175"/>
      <c r="B1600" s="185" t="s">
        <v>4637</v>
      </c>
      <c r="C1600" s="182"/>
      <c r="D1600" s="190">
        <v>3418.8</v>
      </c>
      <c r="E1600" s="191">
        <v>3418.8</v>
      </c>
      <c r="F1600" s="186" t="s">
        <v>3117</v>
      </c>
      <c r="G1600" s="181" t="s">
        <v>2130</v>
      </c>
      <c r="H1600" s="182" t="s">
        <v>56</v>
      </c>
      <c r="I1600" s="175"/>
      <c r="J1600" s="175"/>
      <c r="K1600" s="175"/>
      <c r="L1600" s="175"/>
      <c r="M1600" s="175"/>
      <c r="N1600" s="175"/>
      <c r="O1600" s="175"/>
      <c r="P1600" s="175"/>
      <c r="Q1600" s="175"/>
      <c r="R1600" s="175"/>
      <c r="S1600" s="175"/>
      <c r="T1600" s="175"/>
      <c r="U1600" s="175"/>
      <c r="V1600" s="175"/>
      <c r="W1600" s="175"/>
      <c r="X1600" s="175"/>
      <c r="Y1600" s="175"/>
      <c r="Z1600" s="175"/>
      <c r="AA1600" s="175"/>
      <c r="AB1600" s="175"/>
      <c r="AC1600" s="175"/>
      <c r="AD1600" s="175"/>
      <c r="AE1600" s="175"/>
      <c r="AF1600" s="175"/>
      <c r="AG1600" s="175"/>
      <c r="AH1600" s="175"/>
      <c r="AI1600" s="175"/>
      <c r="AJ1600" s="175"/>
      <c r="AK1600" s="175"/>
      <c r="AL1600" s="175"/>
      <c r="AM1600" s="175"/>
      <c r="AN1600" s="175"/>
      <c r="AO1600" s="175"/>
      <c r="AP1600" s="175"/>
      <c r="AQ1600" s="175"/>
      <c r="AR1600" s="175"/>
    </row>
    <row r="1601" spans="1:44" ht="102" hidden="1" x14ac:dyDescent="0.3">
      <c r="A1601" s="175"/>
      <c r="B1601" s="186" t="s">
        <v>3117</v>
      </c>
      <c r="C1601" s="187"/>
      <c r="D1601" s="190">
        <v>3418.8</v>
      </c>
      <c r="E1601" s="191">
        <v>3418.8</v>
      </c>
      <c r="F1601" s="181" t="s">
        <v>2130</v>
      </c>
      <c r="G1601" s="185" t="s">
        <v>4637</v>
      </c>
      <c r="H1601" s="182"/>
      <c r="I1601" s="175"/>
      <c r="J1601" s="175"/>
      <c r="K1601" s="175"/>
      <c r="L1601" s="175"/>
      <c r="M1601" s="175"/>
      <c r="N1601" s="175"/>
      <c r="O1601" s="175"/>
      <c r="P1601" s="175"/>
      <c r="Q1601" s="175"/>
      <c r="R1601" s="175"/>
      <c r="S1601" s="175"/>
      <c r="T1601" s="175"/>
      <c r="U1601" s="175"/>
      <c r="V1601" s="175"/>
      <c r="W1601" s="175"/>
      <c r="X1601" s="175"/>
      <c r="Y1601" s="175"/>
      <c r="Z1601" s="175"/>
      <c r="AA1601" s="175"/>
      <c r="AB1601" s="175"/>
      <c r="AC1601" s="175"/>
      <c r="AD1601" s="175"/>
      <c r="AE1601" s="175"/>
      <c r="AF1601" s="175"/>
      <c r="AG1601" s="175"/>
      <c r="AH1601" s="175"/>
      <c r="AI1601" s="175"/>
      <c r="AJ1601" s="175"/>
      <c r="AK1601" s="175"/>
      <c r="AL1601" s="175"/>
      <c r="AM1601" s="175"/>
      <c r="AN1601" s="175"/>
      <c r="AO1601" s="175"/>
      <c r="AP1601" s="175"/>
      <c r="AQ1601" s="175"/>
      <c r="AR1601" s="175"/>
    </row>
    <row r="1602" spans="1:44" ht="102" x14ac:dyDescent="0.3">
      <c r="A1602" s="175"/>
      <c r="B1602" s="181" t="s">
        <v>2130</v>
      </c>
      <c r="C1602" s="182" t="s">
        <v>56</v>
      </c>
      <c r="D1602" s="190">
        <v>1580.55</v>
      </c>
      <c r="E1602" s="191">
        <v>1580.55</v>
      </c>
      <c r="F1602" s="185" t="s">
        <v>4637</v>
      </c>
      <c r="G1602" s="186" t="s">
        <v>3118</v>
      </c>
      <c r="H1602" s="187"/>
      <c r="I1602" s="175"/>
      <c r="J1602" s="175"/>
      <c r="K1602" s="175"/>
      <c r="L1602" s="175"/>
      <c r="M1602" s="175"/>
      <c r="N1602" s="175"/>
      <c r="O1602" s="175"/>
      <c r="P1602" s="175"/>
      <c r="Q1602" s="175"/>
      <c r="R1602" s="175"/>
      <c r="S1602" s="175"/>
      <c r="T1602" s="175"/>
      <c r="U1602" s="175"/>
      <c r="V1602" s="175"/>
      <c r="W1602" s="175"/>
      <c r="X1602" s="175"/>
      <c r="Y1602" s="175"/>
      <c r="Z1602" s="175"/>
      <c r="AA1602" s="175"/>
      <c r="AB1602" s="175"/>
      <c r="AC1602" s="175"/>
      <c r="AD1602" s="175"/>
      <c r="AE1602" s="175"/>
      <c r="AF1602" s="175"/>
      <c r="AG1602" s="175"/>
      <c r="AH1602" s="175"/>
      <c r="AI1602" s="175"/>
      <c r="AJ1602" s="175"/>
      <c r="AK1602" s="175"/>
      <c r="AL1602" s="175"/>
      <c r="AM1602" s="175"/>
      <c r="AN1602" s="175"/>
      <c r="AO1602" s="175"/>
      <c r="AP1602" s="175"/>
      <c r="AQ1602" s="175"/>
      <c r="AR1602" s="175"/>
    </row>
    <row r="1603" spans="1:44" ht="102" hidden="1" x14ac:dyDescent="0.3">
      <c r="A1603" s="175"/>
      <c r="B1603" s="185" t="s">
        <v>4637</v>
      </c>
      <c r="C1603" s="182"/>
      <c r="D1603" s="190">
        <v>1580.55</v>
      </c>
      <c r="E1603" s="191">
        <v>1580.55</v>
      </c>
      <c r="F1603" s="186" t="s">
        <v>3118</v>
      </c>
      <c r="G1603" s="181" t="s">
        <v>1028</v>
      </c>
      <c r="H1603" s="182" t="s">
        <v>76</v>
      </c>
      <c r="I1603" s="175"/>
      <c r="J1603" s="175"/>
      <c r="K1603" s="175"/>
      <c r="L1603" s="175"/>
      <c r="M1603" s="175"/>
      <c r="N1603" s="175"/>
      <c r="O1603" s="175"/>
      <c r="P1603" s="175"/>
      <c r="Q1603" s="175"/>
      <c r="R1603" s="175"/>
      <c r="S1603" s="175"/>
      <c r="T1603" s="175"/>
      <c r="U1603" s="175"/>
      <c r="V1603" s="175"/>
      <c r="W1603" s="175"/>
      <c r="X1603" s="175"/>
      <c r="Y1603" s="175"/>
      <c r="Z1603" s="175"/>
      <c r="AA1603" s="175"/>
      <c r="AB1603" s="175"/>
      <c r="AC1603" s="175"/>
      <c r="AD1603" s="175"/>
      <c r="AE1603" s="175"/>
      <c r="AF1603" s="175"/>
      <c r="AG1603" s="175"/>
      <c r="AH1603" s="175"/>
      <c r="AI1603" s="175"/>
      <c r="AJ1603" s="175"/>
      <c r="AK1603" s="175"/>
      <c r="AL1603" s="175"/>
      <c r="AM1603" s="175"/>
      <c r="AN1603" s="175"/>
      <c r="AO1603" s="175"/>
      <c r="AP1603" s="175"/>
      <c r="AQ1603" s="175"/>
      <c r="AR1603" s="175"/>
    </row>
    <row r="1604" spans="1:44" ht="102" hidden="1" x14ac:dyDescent="0.3">
      <c r="A1604" s="175"/>
      <c r="B1604" s="186" t="s">
        <v>3118</v>
      </c>
      <c r="C1604" s="187"/>
      <c r="D1604" s="190">
        <v>1580.55</v>
      </c>
      <c r="E1604" s="191">
        <v>1580.55</v>
      </c>
      <c r="F1604" s="181" t="s">
        <v>1028</v>
      </c>
      <c r="G1604" s="185" t="s">
        <v>4637</v>
      </c>
      <c r="H1604" s="182"/>
      <c r="I1604" s="175"/>
      <c r="J1604" s="175"/>
      <c r="K1604" s="175"/>
      <c r="L1604" s="175"/>
      <c r="M1604" s="175"/>
      <c r="N1604" s="175"/>
      <c r="O1604" s="175"/>
      <c r="P1604" s="175"/>
      <c r="Q1604" s="175"/>
      <c r="R1604" s="175"/>
      <c r="S1604" s="175"/>
      <c r="T1604" s="175"/>
      <c r="U1604" s="175"/>
      <c r="V1604" s="175"/>
      <c r="W1604" s="175"/>
      <c r="X1604" s="175"/>
      <c r="Y1604" s="175"/>
      <c r="Z1604" s="175"/>
      <c r="AA1604" s="175"/>
      <c r="AB1604" s="175"/>
      <c r="AC1604" s="175"/>
      <c r="AD1604" s="175"/>
      <c r="AE1604" s="175"/>
      <c r="AF1604" s="175"/>
      <c r="AG1604" s="175"/>
      <c r="AH1604" s="175"/>
      <c r="AI1604" s="175"/>
      <c r="AJ1604" s="175"/>
      <c r="AK1604" s="175"/>
      <c r="AL1604" s="175"/>
      <c r="AM1604" s="175"/>
      <c r="AN1604" s="175"/>
      <c r="AO1604" s="175"/>
      <c r="AP1604" s="175"/>
      <c r="AQ1604" s="175"/>
      <c r="AR1604" s="175"/>
    </row>
    <row r="1605" spans="1:44" ht="102" x14ac:dyDescent="0.3">
      <c r="A1605" s="175"/>
      <c r="B1605" s="181" t="s">
        <v>1028</v>
      </c>
      <c r="C1605" s="182" t="s">
        <v>76</v>
      </c>
      <c r="D1605" s="183">
        <v>974.96</v>
      </c>
      <c r="E1605" s="184">
        <v>974.96</v>
      </c>
      <c r="F1605" s="185" t="s">
        <v>4637</v>
      </c>
      <c r="G1605" s="186" t="s">
        <v>3119</v>
      </c>
      <c r="H1605" s="187"/>
      <c r="I1605" s="175"/>
      <c r="J1605" s="175"/>
      <c r="K1605" s="175"/>
      <c r="L1605" s="175"/>
      <c r="M1605" s="175"/>
      <c r="N1605" s="175"/>
      <c r="O1605" s="175"/>
      <c r="P1605" s="175"/>
      <c r="Q1605" s="175"/>
      <c r="R1605" s="175"/>
      <c r="S1605" s="175"/>
      <c r="T1605" s="175"/>
      <c r="U1605" s="175"/>
      <c r="V1605" s="175"/>
      <c r="W1605" s="175"/>
      <c r="X1605" s="175"/>
      <c r="Y1605" s="175"/>
      <c r="Z1605" s="175"/>
      <c r="AA1605" s="175"/>
      <c r="AB1605" s="175"/>
      <c r="AC1605" s="175"/>
      <c r="AD1605" s="175"/>
      <c r="AE1605" s="175"/>
      <c r="AF1605" s="175"/>
      <c r="AG1605" s="175"/>
      <c r="AH1605" s="175"/>
      <c r="AI1605" s="175"/>
      <c r="AJ1605" s="175"/>
      <c r="AK1605" s="175"/>
      <c r="AL1605" s="175"/>
      <c r="AM1605" s="175"/>
      <c r="AN1605" s="175"/>
      <c r="AO1605" s="175"/>
      <c r="AP1605" s="175"/>
      <c r="AQ1605" s="175"/>
      <c r="AR1605" s="175"/>
    </row>
    <row r="1606" spans="1:44" ht="102" hidden="1" x14ac:dyDescent="0.3">
      <c r="A1606" s="175"/>
      <c r="B1606" s="185" t="s">
        <v>4637</v>
      </c>
      <c r="C1606" s="182"/>
      <c r="D1606" s="183">
        <v>974.96</v>
      </c>
      <c r="E1606" s="184">
        <v>974.96</v>
      </c>
      <c r="F1606" s="186" t="s">
        <v>3119</v>
      </c>
      <c r="G1606" s="181" t="s">
        <v>826</v>
      </c>
      <c r="H1606" s="182" t="s">
        <v>113</v>
      </c>
      <c r="I1606" s="175"/>
      <c r="J1606" s="175"/>
      <c r="K1606" s="175"/>
      <c r="L1606" s="175"/>
      <c r="M1606" s="175"/>
      <c r="N1606" s="175"/>
      <c r="O1606" s="175"/>
      <c r="P1606" s="175"/>
      <c r="Q1606" s="175"/>
      <c r="R1606" s="175"/>
      <c r="S1606" s="175"/>
      <c r="T1606" s="175"/>
      <c r="U1606" s="175"/>
      <c r="V1606" s="175"/>
      <c r="W1606" s="175"/>
      <c r="X1606" s="175"/>
      <c r="Y1606" s="175"/>
      <c r="Z1606" s="175"/>
      <c r="AA1606" s="175"/>
      <c r="AB1606" s="175"/>
      <c r="AC1606" s="175"/>
      <c r="AD1606" s="175"/>
      <c r="AE1606" s="175"/>
      <c r="AF1606" s="175"/>
      <c r="AG1606" s="175"/>
      <c r="AH1606" s="175"/>
      <c r="AI1606" s="175"/>
      <c r="AJ1606" s="175"/>
      <c r="AK1606" s="175"/>
      <c r="AL1606" s="175"/>
      <c r="AM1606" s="175"/>
      <c r="AN1606" s="175"/>
      <c r="AO1606" s="175"/>
      <c r="AP1606" s="175"/>
      <c r="AQ1606" s="175"/>
      <c r="AR1606" s="175"/>
    </row>
    <row r="1607" spans="1:44" ht="102" hidden="1" x14ac:dyDescent="0.3">
      <c r="A1607" s="175"/>
      <c r="B1607" s="186" t="s">
        <v>3119</v>
      </c>
      <c r="C1607" s="187"/>
      <c r="D1607" s="183">
        <v>974.96</v>
      </c>
      <c r="E1607" s="184">
        <v>974.96</v>
      </c>
      <c r="F1607" s="181" t="s">
        <v>826</v>
      </c>
      <c r="G1607" s="185" t="s">
        <v>4637</v>
      </c>
      <c r="H1607" s="182"/>
      <c r="I1607" s="175"/>
      <c r="J1607" s="175"/>
      <c r="K1607" s="175"/>
      <c r="L1607" s="175"/>
      <c r="M1607" s="175"/>
      <c r="N1607" s="175"/>
      <c r="O1607" s="175"/>
      <c r="P1607" s="175"/>
      <c r="Q1607" s="175"/>
      <c r="R1607" s="175"/>
      <c r="S1607" s="175"/>
      <c r="T1607" s="175"/>
      <c r="U1607" s="175"/>
      <c r="V1607" s="175"/>
      <c r="W1607" s="175"/>
      <c r="X1607" s="175"/>
      <c r="Y1607" s="175"/>
      <c r="Z1607" s="175"/>
      <c r="AA1607" s="175"/>
      <c r="AB1607" s="175"/>
      <c r="AC1607" s="175"/>
      <c r="AD1607" s="175"/>
      <c r="AE1607" s="175"/>
      <c r="AF1607" s="175"/>
      <c r="AG1607" s="175"/>
      <c r="AH1607" s="175"/>
      <c r="AI1607" s="175"/>
      <c r="AJ1607" s="175"/>
      <c r="AK1607" s="175"/>
      <c r="AL1607" s="175"/>
      <c r="AM1607" s="175"/>
      <c r="AN1607" s="175"/>
      <c r="AO1607" s="175"/>
      <c r="AP1607" s="175"/>
      <c r="AQ1607" s="175"/>
      <c r="AR1607" s="175"/>
    </row>
    <row r="1608" spans="1:44" ht="102" x14ac:dyDescent="0.3">
      <c r="A1608" s="175"/>
      <c r="B1608" s="181" t="s">
        <v>826</v>
      </c>
      <c r="C1608" s="182" t="s">
        <v>113</v>
      </c>
      <c r="D1608" s="190">
        <v>1391.57</v>
      </c>
      <c r="E1608" s="191">
        <v>1391.57</v>
      </c>
      <c r="F1608" s="185" t="s">
        <v>4637</v>
      </c>
      <c r="G1608" s="186" t="s">
        <v>3120</v>
      </c>
      <c r="H1608" s="187"/>
      <c r="I1608" s="175"/>
      <c r="J1608" s="175"/>
      <c r="K1608" s="175"/>
      <c r="L1608" s="175"/>
      <c r="M1608" s="175"/>
      <c r="N1608" s="175"/>
      <c r="O1608" s="175"/>
      <c r="P1608" s="175"/>
      <c r="Q1608" s="175"/>
      <c r="R1608" s="175"/>
      <c r="S1608" s="175"/>
      <c r="T1608" s="175"/>
      <c r="U1608" s="175"/>
      <c r="V1608" s="175"/>
      <c r="W1608" s="175"/>
      <c r="X1608" s="175"/>
      <c r="Y1608" s="175"/>
      <c r="Z1608" s="175"/>
      <c r="AA1608" s="175"/>
      <c r="AB1608" s="175"/>
      <c r="AC1608" s="175"/>
      <c r="AD1608" s="175"/>
      <c r="AE1608" s="175"/>
      <c r="AF1608" s="175"/>
      <c r="AG1608" s="175"/>
      <c r="AH1608" s="175"/>
      <c r="AI1608" s="175"/>
      <c r="AJ1608" s="175"/>
      <c r="AK1608" s="175"/>
      <c r="AL1608" s="175"/>
      <c r="AM1608" s="175"/>
      <c r="AN1608" s="175"/>
      <c r="AO1608" s="175"/>
      <c r="AP1608" s="175"/>
      <c r="AQ1608" s="175"/>
      <c r="AR1608" s="175"/>
    </row>
    <row r="1609" spans="1:44" ht="102" hidden="1" x14ac:dyDescent="0.3">
      <c r="A1609" s="175"/>
      <c r="B1609" s="185" t="s">
        <v>4637</v>
      </c>
      <c r="C1609" s="182"/>
      <c r="D1609" s="190">
        <v>1391.57</v>
      </c>
      <c r="E1609" s="191">
        <v>1391.57</v>
      </c>
      <c r="F1609" s="186" t="s">
        <v>3120</v>
      </c>
      <c r="G1609" s="181" t="s">
        <v>2279</v>
      </c>
      <c r="H1609" s="182" t="s">
        <v>130</v>
      </c>
      <c r="I1609" s="175"/>
      <c r="J1609" s="175"/>
      <c r="K1609" s="175"/>
      <c r="L1609" s="175"/>
      <c r="M1609" s="175"/>
      <c r="N1609" s="175"/>
      <c r="O1609" s="175"/>
      <c r="P1609" s="175"/>
      <c r="Q1609" s="175"/>
      <c r="R1609" s="175"/>
      <c r="S1609" s="175"/>
      <c r="T1609" s="175"/>
      <c r="U1609" s="175"/>
      <c r="V1609" s="175"/>
      <c r="W1609" s="175"/>
      <c r="X1609" s="175"/>
      <c r="Y1609" s="175"/>
      <c r="Z1609" s="175"/>
      <c r="AA1609" s="175"/>
      <c r="AB1609" s="175"/>
      <c r="AC1609" s="175"/>
      <c r="AD1609" s="175"/>
      <c r="AE1609" s="175"/>
      <c r="AF1609" s="175"/>
      <c r="AG1609" s="175"/>
      <c r="AH1609" s="175"/>
      <c r="AI1609" s="175"/>
      <c r="AJ1609" s="175"/>
      <c r="AK1609" s="175"/>
      <c r="AL1609" s="175"/>
      <c r="AM1609" s="175"/>
      <c r="AN1609" s="175"/>
      <c r="AO1609" s="175"/>
      <c r="AP1609" s="175"/>
      <c r="AQ1609" s="175"/>
      <c r="AR1609" s="175"/>
    </row>
    <row r="1610" spans="1:44" ht="102" hidden="1" x14ac:dyDescent="0.3">
      <c r="A1610" s="175"/>
      <c r="B1610" s="186" t="s">
        <v>3120</v>
      </c>
      <c r="C1610" s="187"/>
      <c r="D1610" s="190">
        <v>1391.57</v>
      </c>
      <c r="E1610" s="191">
        <v>1391.57</v>
      </c>
      <c r="F1610" s="181" t="s">
        <v>2279</v>
      </c>
      <c r="G1610" s="185" t="s">
        <v>4637</v>
      </c>
      <c r="H1610" s="182"/>
      <c r="I1610" s="175"/>
      <c r="J1610" s="175"/>
      <c r="K1610" s="175"/>
      <c r="L1610" s="175"/>
      <c r="M1610" s="175"/>
      <c r="N1610" s="175"/>
      <c r="O1610" s="175"/>
      <c r="P1610" s="175"/>
      <c r="Q1610" s="175"/>
      <c r="R1610" s="175"/>
      <c r="S1610" s="175"/>
      <c r="T1610" s="175"/>
      <c r="U1610" s="175"/>
      <c r="V1610" s="175"/>
      <c r="W1610" s="175"/>
      <c r="X1610" s="175"/>
      <c r="Y1610" s="175"/>
      <c r="Z1610" s="175"/>
      <c r="AA1610" s="175"/>
      <c r="AB1610" s="175"/>
      <c r="AC1610" s="175"/>
      <c r="AD1610" s="175"/>
      <c r="AE1610" s="175"/>
      <c r="AF1610" s="175"/>
      <c r="AG1610" s="175"/>
      <c r="AH1610" s="175"/>
      <c r="AI1610" s="175"/>
      <c r="AJ1610" s="175"/>
      <c r="AK1610" s="175"/>
      <c r="AL1610" s="175"/>
      <c r="AM1610" s="175"/>
      <c r="AN1610" s="175"/>
      <c r="AO1610" s="175"/>
      <c r="AP1610" s="175"/>
      <c r="AQ1610" s="175"/>
      <c r="AR1610" s="175"/>
    </row>
    <row r="1611" spans="1:44" ht="102" x14ac:dyDescent="0.3">
      <c r="A1611" s="175"/>
      <c r="B1611" s="181" t="s">
        <v>2279</v>
      </c>
      <c r="C1611" s="182" t="s">
        <v>130</v>
      </c>
      <c r="D1611" s="190">
        <v>2516.86</v>
      </c>
      <c r="E1611" s="191">
        <v>2516.86</v>
      </c>
      <c r="F1611" s="185" t="s">
        <v>4637</v>
      </c>
      <c r="G1611" s="186" t="s">
        <v>3233</v>
      </c>
      <c r="H1611" s="187"/>
      <c r="I1611" s="175"/>
      <c r="J1611" s="175"/>
      <c r="K1611" s="175"/>
      <c r="L1611" s="175"/>
      <c r="M1611" s="175"/>
      <c r="N1611" s="175"/>
      <c r="O1611" s="175"/>
      <c r="P1611" s="175"/>
      <c r="Q1611" s="175"/>
      <c r="R1611" s="175"/>
      <c r="S1611" s="175"/>
      <c r="T1611" s="175"/>
      <c r="U1611" s="175"/>
      <c r="V1611" s="175"/>
      <c r="W1611" s="175"/>
      <c r="X1611" s="175"/>
      <c r="Y1611" s="175"/>
      <c r="Z1611" s="175"/>
      <c r="AA1611" s="175"/>
      <c r="AB1611" s="175"/>
      <c r="AC1611" s="175"/>
      <c r="AD1611" s="175"/>
      <c r="AE1611" s="175"/>
      <c r="AF1611" s="175"/>
      <c r="AG1611" s="175"/>
      <c r="AH1611" s="175"/>
      <c r="AI1611" s="175"/>
      <c r="AJ1611" s="175"/>
      <c r="AK1611" s="175"/>
      <c r="AL1611" s="175"/>
      <c r="AM1611" s="175"/>
      <c r="AN1611" s="175"/>
      <c r="AO1611" s="175"/>
      <c r="AP1611" s="175"/>
      <c r="AQ1611" s="175"/>
      <c r="AR1611" s="175"/>
    </row>
    <row r="1612" spans="1:44" ht="102" hidden="1" x14ac:dyDescent="0.3">
      <c r="A1612" s="175"/>
      <c r="B1612" s="185" t="s">
        <v>4637</v>
      </c>
      <c r="C1612" s="182"/>
      <c r="D1612" s="190">
        <v>2516.86</v>
      </c>
      <c r="E1612" s="191">
        <v>2516.86</v>
      </c>
      <c r="F1612" s="186" t="s">
        <v>3233</v>
      </c>
      <c r="G1612" s="181" t="s">
        <v>2373</v>
      </c>
      <c r="H1612" s="182" t="s">
        <v>160</v>
      </c>
      <c r="I1612" s="175"/>
      <c r="J1612" s="175"/>
      <c r="K1612" s="175"/>
      <c r="L1612" s="175"/>
      <c r="M1612" s="175"/>
      <c r="N1612" s="175"/>
      <c r="O1612" s="175"/>
      <c r="P1612" s="175"/>
      <c r="Q1612" s="175"/>
      <c r="R1612" s="175"/>
      <c r="S1612" s="175"/>
      <c r="T1612" s="175"/>
      <c r="U1612" s="175"/>
      <c r="V1612" s="175"/>
      <c r="W1612" s="175"/>
      <c r="X1612" s="175"/>
      <c r="Y1612" s="175"/>
      <c r="Z1612" s="175"/>
      <c r="AA1612" s="175"/>
      <c r="AB1612" s="175"/>
      <c r="AC1612" s="175"/>
      <c r="AD1612" s="175"/>
      <c r="AE1612" s="175"/>
      <c r="AF1612" s="175"/>
      <c r="AG1612" s="175"/>
      <c r="AH1612" s="175"/>
      <c r="AI1612" s="175"/>
      <c r="AJ1612" s="175"/>
      <c r="AK1612" s="175"/>
      <c r="AL1612" s="175"/>
      <c r="AM1612" s="175"/>
      <c r="AN1612" s="175"/>
      <c r="AO1612" s="175"/>
      <c r="AP1612" s="175"/>
      <c r="AQ1612" s="175"/>
      <c r="AR1612" s="175"/>
    </row>
    <row r="1613" spans="1:44" ht="102" hidden="1" x14ac:dyDescent="0.3">
      <c r="A1613" s="175"/>
      <c r="B1613" s="186" t="s">
        <v>3233</v>
      </c>
      <c r="C1613" s="187"/>
      <c r="D1613" s="190">
        <v>2516.86</v>
      </c>
      <c r="E1613" s="191">
        <v>2516.86</v>
      </c>
      <c r="F1613" s="181" t="s">
        <v>2373</v>
      </c>
      <c r="G1613" s="185" t="s">
        <v>4637</v>
      </c>
      <c r="H1613" s="182"/>
      <c r="I1613" s="175"/>
      <c r="J1613" s="175"/>
      <c r="K1613" s="175"/>
      <c r="L1613" s="175"/>
      <c r="M1613" s="175"/>
      <c r="N1613" s="175"/>
      <c r="O1613" s="175"/>
      <c r="P1613" s="175"/>
      <c r="Q1613" s="175"/>
      <c r="R1613" s="175"/>
      <c r="S1613" s="175"/>
      <c r="T1613" s="175"/>
      <c r="U1613" s="175"/>
      <c r="V1613" s="175"/>
      <c r="W1613" s="175"/>
      <c r="X1613" s="175"/>
      <c r="Y1613" s="175"/>
      <c r="Z1613" s="175"/>
      <c r="AA1613" s="175"/>
      <c r="AB1613" s="175"/>
      <c r="AC1613" s="175"/>
      <c r="AD1613" s="175"/>
      <c r="AE1613" s="175"/>
      <c r="AF1613" s="175"/>
      <c r="AG1613" s="175"/>
      <c r="AH1613" s="175"/>
      <c r="AI1613" s="175"/>
      <c r="AJ1613" s="175"/>
      <c r="AK1613" s="175"/>
      <c r="AL1613" s="175"/>
      <c r="AM1613" s="175"/>
      <c r="AN1613" s="175"/>
      <c r="AO1613" s="175"/>
      <c r="AP1613" s="175"/>
      <c r="AQ1613" s="175"/>
      <c r="AR1613" s="175"/>
    </row>
    <row r="1614" spans="1:44" ht="102" x14ac:dyDescent="0.3">
      <c r="A1614" s="175"/>
      <c r="B1614" s="181" t="s">
        <v>2373</v>
      </c>
      <c r="C1614" s="182" t="s">
        <v>160</v>
      </c>
      <c r="D1614" s="190">
        <v>2997.89</v>
      </c>
      <c r="E1614" s="191">
        <v>2997.89</v>
      </c>
      <c r="F1614" s="185" t="s">
        <v>4637</v>
      </c>
      <c r="G1614" s="186" t="s">
        <v>3121</v>
      </c>
      <c r="H1614" s="187"/>
      <c r="I1614" s="175"/>
      <c r="J1614" s="175"/>
      <c r="K1614" s="175"/>
      <c r="L1614" s="175"/>
      <c r="M1614" s="175"/>
      <c r="N1614" s="175"/>
      <c r="O1614" s="175"/>
      <c r="P1614" s="175"/>
      <c r="Q1614" s="175"/>
      <c r="R1614" s="175"/>
      <c r="S1614" s="175"/>
      <c r="T1614" s="175"/>
      <c r="U1614" s="175"/>
      <c r="V1614" s="175"/>
      <c r="W1614" s="175"/>
      <c r="X1614" s="175"/>
      <c r="Y1614" s="175"/>
      <c r="Z1614" s="175"/>
      <c r="AA1614" s="175"/>
      <c r="AB1614" s="175"/>
      <c r="AC1614" s="175"/>
      <c r="AD1614" s="175"/>
      <c r="AE1614" s="175"/>
      <c r="AF1614" s="175"/>
      <c r="AG1614" s="175"/>
      <c r="AH1614" s="175"/>
      <c r="AI1614" s="175"/>
      <c r="AJ1614" s="175"/>
      <c r="AK1614" s="175"/>
      <c r="AL1614" s="175"/>
      <c r="AM1614" s="175"/>
      <c r="AN1614" s="175"/>
      <c r="AO1614" s="175"/>
      <c r="AP1614" s="175"/>
      <c r="AQ1614" s="175"/>
      <c r="AR1614" s="175"/>
    </row>
    <row r="1615" spans="1:44" ht="102" hidden="1" x14ac:dyDescent="0.3">
      <c r="A1615" s="175"/>
      <c r="B1615" s="185" t="s">
        <v>4637</v>
      </c>
      <c r="C1615" s="182"/>
      <c r="D1615" s="190">
        <v>2997.89</v>
      </c>
      <c r="E1615" s="191">
        <v>2997.89</v>
      </c>
      <c r="F1615" s="186" t="s">
        <v>3121</v>
      </c>
      <c r="G1615" s="181" t="s">
        <v>820</v>
      </c>
      <c r="H1615" s="182" t="s">
        <v>150</v>
      </c>
      <c r="I1615" s="175"/>
      <c r="J1615" s="175"/>
      <c r="K1615" s="175"/>
      <c r="L1615" s="175"/>
      <c r="M1615" s="175"/>
      <c r="N1615" s="175"/>
      <c r="O1615" s="175"/>
      <c r="P1615" s="175"/>
      <c r="Q1615" s="175"/>
      <c r="R1615" s="175"/>
      <c r="S1615" s="175"/>
      <c r="T1615" s="175"/>
      <c r="U1615" s="175"/>
      <c r="V1615" s="175"/>
      <c r="W1615" s="175"/>
      <c r="X1615" s="175"/>
      <c r="Y1615" s="175"/>
      <c r="Z1615" s="175"/>
      <c r="AA1615" s="175"/>
      <c r="AB1615" s="175"/>
      <c r="AC1615" s="175"/>
      <c r="AD1615" s="175"/>
      <c r="AE1615" s="175"/>
      <c r="AF1615" s="175"/>
      <c r="AG1615" s="175"/>
      <c r="AH1615" s="175"/>
      <c r="AI1615" s="175"/>
      <c r="AJ1615" s="175"/>
      <c r="AK1615" s="175"/>
      <c r="AL1615" s="175"/>
      <c r="AM1615" s="175"/>
      <c r="AN1615" s="175"/>
      <c r="AO1615" s="175"/>
      <c r="AP1615" s="175"/>
      <c r="AQ1615" s="175"/>
      <c r="AR1615" s="175"/>
    </row>
    <row r="1616" spans="1:44" ht="102" hidden="1" x14ac:dyDescent="0.3">
      <c r="A1616" s="175"/>
      <c r="B1616" s="186" t="s">
        <v>3121</v>
      </c>
      <c r="C1616" s="187"/>
      <c r="D1616" s="190">
        <v>2997.89</v>
      </c>
      <c r="E1616" s="191">
        <v>2997.89</v>
      </c>
      <c r="F1616" s="181" t="s">
        <v>820</v>
      </c>
      <c r="G1616" s="185" t="s">
        <v>4637</v>
      </c>
      <c r="H1616" s="182"/>
      <c r="I1616" s="175"/>
      <c r="J1616" s="175"/>
      <c r="K1616" s="175"/>
      <c r="L1616" s="175"/>
      <c r="M1616" s="175"/>
      <c r="N1616" s="175"/>
      <c r="O1616" s="175"/>
      <c r="P1616" s="175"/>
      <c r="Q1616" s="175"/>
      <c r="R1616" s="175"/>
      <c r="S1616" s="175"/>
      <c r="T1616" s="175"/>
      <c r="U1616" s="175"/>
      <c r="V1616" s="175"/>
      <c r="W1616" s="175"/>
      <c r="X1616" s="175"/>
      <c r="Y1616" s="175"/>
      <c r="Z1616" s="175"/>
      <c r="AA1616" s="175"/>
      <c r="AB1616" s="175"/>
      <c r="AC1616" s="175"/>
      <c r="AD1616" s="175"/>
      <c r="AE1616" s="175"/>
      <c r="AF1616" s="175"/>
      <c r="AG1616" s="175"/>
      <c r="AH1616" s="175"/>
      <c r="AI1616" s="175"/>
      <c r="AJ1616" s="175"/>
      <c r="AK1616" s="175"/>
      <c r="AL1616" s="175"/>
      <c r="AM1616" s="175"/>
      <c r="AN1616" s="175"/>
      <c r="AO1616" s="175"/>
      <c r="AP1616" s="175"/>
      <c r="AQ1616" s="175"/>
      <c r="AR1616" s="175"/>
    </row>
    <row r="1617" spans="1:44" ht="102" x14ac:dyDescent="0.3">
      <c r="A1617" s="175"/>
      <c r="B1617" s="181" t="s">
        <v>820</v>
      </c>
      <c r="C1617" s="182" t="s">
        <v>150</v>
      </c>
      <c r="D1617" s="190">
        <v>3418.8</v>
      </c>
      <c r="E1617" s="191">
        <v>3418.8</v>
      </c>
      <c r="F1617" s="185" t="s">
        <v>4637</v>
      </c>
      <c r="G1617" s="186" t="s">
        <v>3126</v>
      </c>
      <c r="H1617" s="187"/>
      <c r="I1617" s="175"/>
      <c r="J1617" s="175"/>
      <c r="K1617" s="175"/>
      <c r="L1617" s="175"/>
      <c r="M1617" s="175"/>
      <c r="N1617" s="175"/>
      <c r="O1617" s="175"/>
      <c r="P1617" s="175"/>
      <c r="Q1617" s="175"/>
      <c r="R1617" s="175"/>
      <c r="S1617" s="175"/>
      <c r="T1617" s="175"/>
      <c r="U1617" s="175"/>
      <c r="V1617" s="175"/>
      <c r="W1617" s="175"/>
      <c r="X1617" s="175"/>
      <c r="Y1617" s="175"/>
      <c r="Z1617" s="175"/>
      <c r="AA1617" s="175"/>
      <c r="AB1617" s="175"/>
      <c r="AC1617" s="175"/>
      <c r="AD1617" s="175"/>
      <c r="AE1617" s="175"/>
      <c r="AF1617" s="175"/>
      <c r="AG1617" s="175"/>
      <c r="AH1617" s="175"/>
      <c r="AI1617" s="175"/>
      <c r="AJ1617" s="175"/>
      <c r="AK1617" s="175"/>
      <c r="AL1617" s="175"/>
      <c r="AM1617" s="175"/>
      <c r="AN1617" s="175"/>
      <c r="AO1617" s="175"/>
      <c r="AP1617" s="175"/>
      <c r="AQ1617" s="175"/>
      <c r="AR1617" s="175"/>
    </row>
    <row r="1618" spans="1:44" ht="102" hidden="1" x14ac:dyDescent="0.3">
      <c r="A1618" s="175"/>
      <c r="B1618" s="185" t="s">
        <v>4637</v>
      </c>
      <c r="C1618" s="182"/>
      <c r="D1618" s="190">
        <v>3418.8</v>
      </c>
      <c r="E1618" s="191">
        <v>3418.8</v>
      </c>
      <c r="F1618" s="186" t="s">
        <v>3126</v>
      </c>
      <c r="G1618" s="181" t="s">
        <v>2048</v>
      </c>
      <c r="H1618" s="182" t="s">
        <v>75</v>
      </c>
      <c r="I1618" s="175"/>
      <c r="J1618" s="175"/>
      <c r="K1618" s="175"/>
      <c r="L1618" s="175"/>
      <c r="M1618" s="175"/>
      <c r="N1618" s="175"/>
      <c r="O1618" s="175"/>
      <c r="P1618" s="175"/>
      <c r="Q1618" s="175"/>
      <c r="R1618" s="175"/>
      <c r="S1618" s="175"/>
      <c r="T1618" s="175"/>
      <c r="U1618" s="175"/>
      <c r="V1618" s="175"/>
      <c r="W1618" s="175"/>
      <c r="X1618" s="175"/>
      <c r="Y1618" s="175"/>
      <c r="Z1618" s="175"/>
      <c r="AA1618" s="175"/>
      <c r="AB1618" s="175"/>
      <c r="AC1618" s="175"/>
      <c r="AD1618" s="175"/>
      <c r="AE1618" s="175"/>
      <c r="AF1618" s="175"/>
      <c r="AG1618" s="175"/>
      <c r="AH1618" s="175"/>
      <c r="AI1618" s="175"/>
      <c r="AJ1618" s="175"/>
      <c r="AK1618" s="175"/>
      <c r="AL1618" s="175"/>
      <c r="AM1618" s="175"/>
      <c r="AN1618" s="175"/>
      <c r="AO1618" s="175"/>
      <c r="AP1618" s="175"/>
      <c r="AQ1618" s="175"/>
      <c r="AR1618" s="175"/>
    </row>
    <row r="1619" spans="1:44" ht="102" hidden="1" x14ac:dyDescent="0.3">
      <c r="A1619" s="175"/>
      <c r="B1619" s="186" t="s">
        <v>3126</v>
      </c>
      <c r="C1619" s="187"/>
      <c r="D1619" s="190">
        <v>3418.8</v>
      </c>
      <c r="E1619" s="191">
        <v>3418.8</v>
      </c>
      <c r="F1619" s="181" t="s">
        <v>2048</v>
      </c>
      <c r="G1619" s="185" t="s">
        <v>4637</v>
      </c>
      <c r="H1619" s="182"/>
      <c r="I1619" s="175"/>
      <c r="J1619" s="175"/>
      <c r="K1619" s="175"/>
      <c r="L1619" s="175"/>
      <c r="M1619" s="175"/>
      <c r="N1619" s="175"/>
      <c r="O1619" s="175"/>
      <c r="P1619" s="175"/>
      <c r="Q1619" s="175"/>
      <c r="R1619" s="175"/>
      <c r="S1619" s="175"/>
      <c r="T1619" s="175"/>
      <c r="U1619" s="175"/>
      <c r="V1619" s="175"/>
      <c r="W1619" s="175"/>
      <c r="X1619" s="175"/>
      <c r="Y1619" s="175"/>
      <c r="Z1619" s="175"/>
      <c r="AA1619" s="175"/>
      <c r="AB1619" s="175"/>
      <c r="AC1619" s="175"/>
      <c r="AD1619" s="175"/>
      <c r="AE1619" s="175"/>
      <c r="AF1619" s="175"/>
      <c r="AG1619" s="175"/>
      <c r="AH1619" s="175"/>
      <c r="AI1619" s="175"/>
      <c r="AJ1619" s="175"/>
      <c r="AK1619" s="175"/>
      <c r="AL1619" s="175"/>
      <c r="AM1619" s="175"/>
      <c r="AN1619" s="175"/>
      <c r="AO1619" s="175"/>
      <c r="AP1619" s="175"/>
      <c r="AQ1619" s="175"/>
      <c r="AR1619" s="175"/>
    </row>
    <row r="1620" spans="1:44" ht="102" x14ac:dyDescent="0.3">
      <c r="A1620" s="175"/>
      <c r="B1620" s="181" t="s">
        <v>2048</v>
      </c>
      <c r="C1620" s="182" t="s">
        <v>75</v>
      </c>
      <c r="D1620" s="190">
        <v>2452.4299999999998</v>
      </c>
      <c r="E1620" s="191">
        <v>2452.4299999999998</v>
      </c>
      <c r="F1620" s="185" t="s">
        <v>4637</v>
      </c>
      <c r="G1620" s="186" t="s">
        <v>3111</v>
      </c>
      <c r="H1620" s="187"/>
      <c r="I1620" s="175"/>
      <c r="J1620" s="175"/>
      <c r="K1620" s="175"/>
      <c r="L1620" s="175"/>
      <c r="M1620" s="175"/>
      <c r="N1620" s="175"/>
      <c r="O1620" s="175"/>
      <c r="P1620" s="175"/>
      <c r="Q1620" s="175"/>
      <c r="R1620" s="175"/>
      <c r="S1620" s="175"/>
      <c r="T1620" s="175"/>
      <c r="U1620" s="175"/>
      <c r="V1620" s="175"/>
      <c r="W1620" s="175"/>
      <c r="X1620" s="175"/>
      <c r="Y1620" s="175"/>
      <c r="Z1620" s="175"/>
      <c r="AA1620" s="175"/>
      <c r="AB1620" s="175"/>
      <c r="AC1620" s="175"/>
      <c r="AD1620" s="175"/>
      <c r="AE1620" s="175"/>
      <c r="AF1620" s="175"/>
      <c r="AG1620" s="175"/>
      <c r="AH1620" s="175"/>
      <c r="AI1620" s="175"/>
      <c r="AJ1620" s="175"/>
      <c r="AK1620" s="175"/>
      <c r="AL1620" s="175"/>
      <c r="AM1620" s="175"/>
      <c r="AN1620" s="175"/>
      <c r="AO1620" s="175"/>
      <c r="AP1620" s="175"/>
      <c r="AQ1620" s="175"/>
      <c r="AR1620" s="175"/>
    </row>
    <row r="1621" spans="1:44" ht="102" hidden="1" x14ac:dyDescent="0.3">
      <c r="A1621" s="175"/>
      <c r="B1621" s="185" t="s">
        <v>4637</v>
      </c>
      <c r="C1621" s="182"/>
      <c r="D1621" s="190">
        <v>2452.4299999999998</v>
      </c>
      <c r="E1621" s="191">
        <v>2452.4299999999998</v>
      </c>
      <c r="F1621" s="186" t="s">
        <v>3111</v>
      </c>
      <c r="G1621" s="181" t="s">
        <v>612</v>
      </c>
      <c r="H1621" s="182" t="s">
        <v>127</v>
      </c>
      <c r="I1621" s="175"/>
      <c r="J1621" s="175"/>
      <c r="K1621" s="175"/>
      <c r="L1621" s="175"/>
      <c r="M1621" s="175"/>
      <c r="N1621" s="175"/>
      <c r="O1621" s="175"/>
      <c r="P1621" s="175"/>
      <c r="Q1621" s="175"/>
      <c r="R1621" s="175"/>
      <c r="S1621" s="175"/>
      <c r="T1621" s="175"/>
      <c r="U1621" s="175"/>
      <c r="V1621" s="175"/>
      <c r="W1621" s="175"/>
      <c r="X1621" s="175"/>
      <c r="Y1621" s="175"/>
      <c r="Z1621" s="175"/>
      <c r="AA1621" s="175"/>
      <c r="AB1621" s="175"/>
      <c r="AC1621" s="175"/>
      <c r="AD1621" s="175"/>
      <c r="AE1621" s="175"/>
      <c r="AF1621" s="175"/>
      <c r="AG1621" s="175"/>
      <c r="AH1621" s="175"/>
      <c r="AI1621" s="175"/>
      <c r="AJ1621" s="175"/>
      <c r="AK1621" s="175"/>
      <c r="AL1621" s="175"/>
      <c r="AM1621" s="175"/>
      <c r="AN1621" s="175"/>
      <c r="AO1621" s="175"/>
      <c r="AP1621" s="175"/>
      <c r="AQ1621" s="175"/>
      <c r="AR1621" s="175"/>
    </row>
    <row r="1622" spans="1:44" ht="102" hidden="1" x14ac:dyDescent="0.3">
      <c r="A1622" s="175"/>
      <c r="B1622" s="186" t="s">
        <v>3111</v>
      </c>
      <c r="C1622" s="187"/>
      <c r="D1622" s="190">
        <v>2452.4299999999998</v>
      </c>
      <c r="E1622" s="191">
        <v>2452.4299999999998</v>
      </c>
      <c r="F1622" s="181" t="s">
        <v>612</v>
      </c>
      <c r="G1622" s="185" t="s">
        <v>4637</v>
      </c>
      <c r="H1622" s="182"/>
      <c r="I1622" s="175"/>
      <c r="J1622" s="175"/>
      <c r="K1622" s="175"/>
      <c r="L1622" s="175"/>
      <c r="M1622" s="175"/>
      <c r="N1622" s="175"/>
      <c r="O1622" s="175"/>
      <c r="P1622" s="175"/>
      <c r="Q1622" s="175"/>
      <c r="R1622" s="175"/>
      <c r="S1622" s="175"/>
      <c r="T1622" s="175"/>
      <c r="U1622" s="175"/>
      <c r="V1622" s="175"/>
      <c r="W1622" s="175"/>
      <c r="X1622" s="175"/>
      <c r="Y1622" s="175"/>
      <c r="Z1622" s="175"/>
      <c r="AA1622" s="175"/>
      <c r="AB1622" s="175"/>
      <c r="AC1622" s="175"/>
      <c r="AD1622" s="175"/>
      <c r="AE1622" s="175"/>
      <c r="AF1622" s="175"/>
      <c r="AG1622" s="175"/>
      <c r="AH1622" s="175"/>
      <c r="AI1622" s="175"/>
      <c r="AJ1622" s="175"/>
      <c r="AK1622" s="175"/>
      <c r="AL1622" s="175"/>
      <c r="AM1622" s="175"/>
      <c r="AN1622" s="175"/>
      <c r="AO1622" s="175"/>
      <c r="AP1622" s="175"/>
      <c r="AQ1622" s="175"/>
      <c r="AR1622" s="175"/>
    </row>
    <row r="1623" spans="1:44" ht="102" x14ac:dyDescent="0.3">
      <c r="A1623" s="175"/>
      <c r="B1623" s="181" t="s">
        <v>612</v>
      </c>
      <c r="C1623" s="182" t="s">
        <v>127</v>
      </c>
      <c r="D1623" s="190">
        <v>1580.55</v>
      </c>
      <c r="E1623" s="191">
        <v>1580.55</v>
      </c>
      <c r="F1623" s="185" t="s">
        <v>4637</v>
      </c>
      <c r="G1623" s="186" t="s">
        <v>3127</v>
      </c>
      <c r="H1623" s="187"/>
      <c r="I1623" s="175"/>
      <c r="J1623" s="175"/>
      <c r="K1623" s="175"/>
      <c r="L1623" s="175"/>
      <c r="M1623" s="175"/>
      <c r="N1623" s="175"/>
      <c r="O1623" s="175"/>
      <c r="P1623" s="175"/>
      <c r="Q1623" s="175"/>
      <c r="R1623" s="175"/>
      <c r="S1623" s="175"/>
      <c r="T1623" s="175"/>
      <c r="U1623" s="175"/>
      <c r="V1623" s="175"/>
      <c r="W1623" s="175"/>
      <c r="X1623" s="175"/>
      <c r="Y1623" s="175"/>
      <c r="Z1623" s="175"/>
      <c r="AA1623" s="175"/>
      <c r="AB1623" s="175"/>
      <c r="AC1623" s="175"/>
      <c r="AD1623" s="175"/>
      <c r="AE1623" s="175"/>
      <c r="AF1623" s="175"/>
      <c r="AG1623" s="175"/>
      <c r="AH1623" s="175"/>
      <c r="AI1623" s="175"/>
      <c r="AJ1623" s="175"/>
      <c r="AK1623" s="175"/>
      <c r="AL1623" s="175"/>
      <c r="AM1623" s="175"/>
      <c r="AN1623" s="175"/>
      <c r="AO1623" s="175"/>
      <c r="AP1623" s="175"/>
      <c r="AQ1623" s="175"/>
      <c r="AR1623" s="175"/>
    </row>
    <row r="1624" spans="1:44" ht="102" hidden="1" x14ac:dyDescent="0.3">
      <c r="A1624" s="175"/>
      <c r="B1624" s="185" t="s">
        <v>4637</v>
      </c>
      <c r="C1624" s="182"/>
      <c r="D1624" s="190">
        <v>1580.55</v>
      </c>
      <c r="E1624" s="191">
        <v>1580.55</v>
      </c>
      <c r="F1624" s="186" t="s">
        <v>3127</v>
      </c>
      <c r="G1624" s="181" t="s">
        <v>749</v>
      </c>
      <c r="H1624" s="182" t="s">
        <v>261</v>
      </c>
      <c r="I1624" s="175"/>
      <c r="J1624" s="175"/>
      <c r="K1624" s="175"/>
      <c r="L1624" s="175"/>
      <c r="M1624" s="175"/>
      <c r="N1624" s="175"/>
      <c r="O1624" s="175"/>
      <c r="P1624" s="175"/>
      <c r="Q1624" s="175"/>
      <c r="R1624" s="175"/>
      <c r="S1624" s="175"/>
      <c r="T1624" s="175"/>
      <c r="U1624" s="175"/>
      <c r="V1624" s="175"/>
      <c r="W1624" s="175"/>
      <c r="X1624" s="175"/>
      <c r="Y1624" s="175"/>
      <c r="Z1624" s="175"/>
      <c r="AA1624" s="175"/>
      <c r="AB1624" s="175"/>
      <c r="AC1624" s="175"/>
      <c r="AD1624" s="175"/>
      <c r="AE1624" s="175"/>
      <c r="AF1624" s="175"/>
      <c r="AG1624" s="175"/>
      <c r="AH1624" s="175"/>
      <c r="AI1624" s="175"/>
      <c r="AJ1624" s="175"/>
      <c r="AK1624" s="175"/>
      <c r="AL1624" s="175"/>
      <c r="AM1624" s="175"/>
      <c r="AN1624" s="175"/>
      <c r="AO1624" s="175"/>
      <c r="AP1624" s="175"/>
      <c r="AQ1624" s="175"/>
      <c r="AR1624" s="175"/>
    </row>
    <row r="1625" spans="1:44" ht="102" hidden="1" x14ac:dyDescent="0.3">
      <c r="A1625" s="175"/>
      <c r="B1625" s="186" t="s">
        <v>3127</v>
      </c>
      <c r="C1625" s="187"/>
      <c r="D1625" s="190">
        <v>1580.55</v>
      </c>
      <c r="E1625" s="191">
        <v>1580.55</v>
      </c>
      <c r="F1625" s="181" t="s">
        <v>749</v>
      </c>
      <c r="G1625" s="185" t="s">
        <v>4637</v>
      </c>
      <c r="H1625" s="182"/>
      <c r="I1625" s="175"/>
      <c r="J1625" s="175"/>
      <c r="K1625" s="175"/>
      <c r="L1625" s="175"/>
      <c r="M1625" s="175"/>
      <c r="N1625" s="175"/>
      <c r="O1625" s="175"/>
      <c r="P1625" s="175"/>
      <c r="Q1625" s="175"/>
      <c r="R1625" s="175"/>
      <c r="S1625" s="175"/>
      <c r="T1625" s="175"/>
      <c r="U1625" s="175"/>
      <c r="V1625" s="175"/>
      <c r="W1625" s="175"/>
      <c r="X1625" s="175"/>
      <c r="Y1625" s="175"/>
      <c r="Z1625" s="175"/>
      <c r="AA1625" s="175"/>
      <c r="AB1625" s="175"/>
      <c r="AC1625" s="175"/>
      <c r="AD1625" s="175"/>
      <c r="AE1625" s="175"/>
      <c r="AF1625" s="175"/>
      <c r="AG1625" s="175"/>
      <c r="AH1625" s="175"/>
      <c r="AI1625" s="175"/>
      <c r="AJ1625" s="175"/>
      <c r="AK1625" s="175"/>
      <c r="AL1625" s="175"/>
      <c r="AM1625" s="175"/>
      <c r="AN1625" s="175"/>
      <c r="AO1625" s="175"/>
      <c r="AP1625" s="175"/>
      <c r="AQ1625" s="175"/>
      <c r="AR1625" s="175"/>
    </row>
    <row r="1626" spans="1:44" ht="102" x14ac:dyDescent="0.3">
      <c r="A1626" s="175"/>
      <c r="B1626" s="181" t="s">
        <v>749</v>
      </c>
      <c r="C1626" s="182" t="s">
        <v>261</v>
      </c>
      <c r="D1626" s="183">
        <v>974.96</v>
      </c>
      <c r="E1626" s="184">
        <v>974.96</v>
      </c>
      <c r="F1626" s="185" t="s">
        <v>4637</v>
      </c>
      <c r="G1626" s="186" t="s">
        <v>3128</v>
      </c>
      <c r="H1626" s="187"/>
      <c r="I1626" s="175"/>
      <c r="J1626" s="175"/>
      <c r="K1626" s="175"/>
      <c r="L1626" s="175"/>
      <c r="M1626" s="175"/>
      <c r="N1626" s="175"/>
      <c r="O1626" s="175"/>
      <c r="P1626" s="175"/>
      <c r="Q1626" s="175"/>
      <c r="R1626" s="175"/>
      <c r="S1626" s="175"/>
      <c r="T1626" s="175"/>
      <c r="U1626" s="175"/>
      <c r="V1626" s="175"/>
      <c r="W1626" s="175"/>
      <c r="X1626" s="175"/>
      <c r="Y1626" s="175"/>
      <c r="Z1626" s="175"/>
      <c r="AA1626" s="175"/>
      <c r="AB1626" s="175"/>
      <c r="AC1626" s="175"/>
      <c r="AD1626" s="175"/>
      <c r="AE1626" s="175"/>
      <c r="AF1626" s="175"/>
      <c r="AG1626" s="175"/>
      <c r="AH1626" s="175"/>
      <c r="AI1626" s="175"/>
      <c r="AJ1626" s="175"/>
      <c r="AK1626" s="175"/>
      <c r="AL1626" s="175"/>
      <c r="AM1626" s="175"/>
      <c r="AN1626" s="175"/>
      <c r="AO1626" s="175"/>
      <c r="AP1626" s="175"/>
      <c r="AQ1626" s="175"/>
      <c r="AR1626" s="175"/>
    </row>
    <row r="1627" spans="1:44" ht="102" hidden="1" x14ac:dyDescent="0.3">
      <c r="A1627" s="175"/>
      <c r="B1627" s="185" t="s">
        <v>4637</v>
      </c>
      <c r="C1627" s="182"/>
      <c r="D1627" s="183">
        <v>974.96</v>
      </c>
      <c r="E1627" s="184">
        <v>974.96</v>
      </c>
      <c r="F1627" s="186" t="s">
        <v>3128</v>
      </c>
      <c r="G1627" s="181" t="s">
        <v>1295</v>
      </c>
      <c r="H1627" s="182" t="s">
        <v>77</v>
      </c>
      <c r="I1627" s="175"/>
      <c r="J1627" s="175"/>
      <c r="K1627" s="175"/>
      <c r="L1627" s="175"/>
      <c r="M1627" s="175"/>
      <c r="N1627" s="175"/>
      <c r="O1627" s="175"/>
      <c r="P1627" s="175"/>
      <c r="Q1627" s="175"/>
      <c r="R1627" s="175"/>
      <c r="S1627" s="175"/>
      <c r="T1627" s="175"/>
      <c r="U1627" s="175"/>
      <c r="V1627" s="175"/>
      <c r="W1627" s="175"/>
      <c r="X1627" s="175"/>
      <c r="Y1627" s="175"/>
      <c r="Z1627" s="175"/>
      <c r="AA1627" s="175"/>
      <c r="AB1627" s="175"/>
      <c r="AC1627" s="175"/>
      <c r="AD1627" s="175"/>
      <c r="AE1627" s="175"/>
      <c r="AF1627" s="175"/>
      <c r="AG1627" s="175"/>
      <c r="AH1627" s="175"/>
      <c r="AI1627" s="175"/>
      <c r="AJ1627" s="175"/>
      <c r="AK1627" s="175"/>
      <c r="AL1627" s="175"/>
      <c r="AM1627" s="175"/>
      <c r="AN1627" s="175"/>
      <c r="AO1627" s="175"/>
      <c r="AP1627" s="175"/>
      <c r="AQ1627" s="175"/>
      <c r="AR1627" s="175"/>
    </row>
    <row r="1628" spans="1:44" ht="102" hidden="1" x14ac:dyDescent="0.3">
      <c r="A1628" s="175"/>
      <c r="B1628" s="186" t="s">
        <v>3128</v>
      </c>
      <c r="C1628" s="187"/>
      <c r="D1628" s="183">
        <v>974.96</v>
      </c>
      <c r="E1628" s="184">
        <v>974.96</v>
      </c>
      <c r="F1628" s="181" t="s">
        <v>1295</v>
      </c>
      <c r="G1628" s="185" t="s">
        <v>4637</v>
      </c>
      <c r="H1628" s="182"/>
      <c r="I1628" s="175"/>
      <c r="J1628" s="175"/>
      <c r="K1628" s="175"/>
      <c r="L1628" s="175"/>
      <c r="M1628" s="175"/>
      <c r="N1628" s="175"/>
      <c r="O1628" s="175"/>
      <c r="P1628" s="175"/>
      <c r="Q1628" s="175"/>
      <c r="R1628" s="175"/>
      <c r="S1628" s="175"/>
      <c r="T1628" s="175"/>
      <c r="U1628" s="175"/>
      <c r="V1628" s="175"/>
      <c r="W1628" s="175"/>
      <c r="X1628" s="175"/>
      <c r="Y1628" s="175"/>
      <c r="Z1628" s="175"/>
      <c r="AA1628" s="175"/>
      <c r="AB1628" s="175"/>
      <c r="AC1628" s="175"/>
      <c r="AD1628" s="175"/>
      <c r="AE1628" s="175"/>
      <c r="AF1628" s="175"/>
      <c r="AG1628" s="175"/>
      <c r="AH1628" s="175"/>
      <c r="AI1628" s="175"/>
      <c r="AJ1628" s="175"/>
      <c r="AK1628" s="175"/>
      <c r="AL1628" s="175"/>
      <c r="AM1628" s="175"/>
      <c r="AN1628" s="175"/>
      <c r="AO1628" s="175"/>
      <c r="AP1628" s="175"/>
      <c r="AQ1628" s="175"/>
      <c r="AR1628" s="175"/>
    </row>
    <row r="1629" spans="1:44" ht="102" x14ac:dyDescent="0.3">
      <c r="A1629" s="175"/>
      <c r="B1629" s="181" t="s">
        <v>1295</v>
      </c>
      <c r="C1629" s="182" t="s">
        <v>77</v>
      </c>
      <c r="D1629" s="190">
        <v>1391.57</v>
      </c>
      <c r="E1629" s="191">
        <v>1391.57</v>
      </c>
      <c r="F1629" s="185" t="s">
        <v>4637</v>
      </c>
      <c r="G1629" s="186" t="s">
        <v>3129</v>
      </c>
      <c r="H1629" s="187"/>
      <c r="I1629" s="175"/>
      <c r="J1629" s="175"/>
      <c r="K1629" s="175"/>
      <c r="L1629" s="175"/>
      <c r="M1629" s="175"/>
      <c r="N1629" s="175"/>
      <c r="O1629" s="175"/>
      <c r="P1629" s="175"/>
      <c r="Q1629" s="175"/>
      <c r="R1629" s="175"/>
      <c r="S1629" s="175"/>
      <c r="T1629" s="175"/>
      <c r="U1629" s="175"/>
      <c r="V1629" s="175"/>
      <c r="W1629" s="175"/>
      <c r="X1629" s="175"/>
      <c r="Y1629" s="175"/>
      <c r="Z1629" s="175"/>
      <c r="AA1629" s="175"/>
      <c r="AB1629" s="175"/>
      <c r="AC1629" s="175"/>
      <c r="AD1629" s="175"/>
      <c r="AE1629" s="175"/>
      <c r="AF1629" s="175"/>
      <c r="AG1629" s="175"/>
      <c r="AH1629" s="175"/>
      <c r="AI1629" s="175"/>
      <c r="AJ1629" s="175"/>
      <c r="AK1629" s="175"/>
      <c r="AL1629" s="175"/>
      <c r="AM1629" s="175"/>
      <c r="AN1629" s="175"/>
      <c r="AO1629" s="175"/>
      <c r="AP1629" s="175"/>
      <c r="AQ1629" s="175"/>
      <c r="AR1629" s="175"/>
    </row>
    <row r="1630" spans="1:44" ht="102" hidden="1" x14ac:dyDescent="0.3">
      <c r="A1630" s="175"/>
      <c r="B1630" s="185" t="s">
        <v>4637</v>
      </c>
      <c r="C1630" s="182"/>
      <c r="D1630" s="190">
        <v>1391.57</v>
      </c>
      <c r="E1630" s="191">
        <v>1391.57</v>
      </c>
      <c r="F1630" s="186" t="s">
        <v>3129</v>
      </c>
      <c r="G1630" s="181" t="s">
        <v>2578</v>
      </c>
      <c r="H1630" s="182" t="s">
        <v>143</v>
      </c>
      <c r="I1630" s="175"/>
      <c r="J1630" s="175"/>
      <c r="K1630" s="175"/>
      <c r="L1630" s="175"/>
      <c r="M1630" s="175"/>
      <c r="N1630" s="175"/>
      <c r="O1630" s="175"/>
      <c r="P1630" s="175"/>
      <c r="Q1630" s="175"/>
      <c r="R1630" s="175"/>
      <c r="S1630" s="175"/>
      <c r="T1630" s="175"/>
      <c r="U1630" s="175"/>
      <c r="V1630" s="175"/>
      <c r="W1630" s="175"/>
      <c r="X1630" s="175"/>
      <c r="Y1630" s="175"/>
      <c r="Z1630" s="175"/>
      <c r="AA1630" s="175"/>
      <c r="AB1630" s="175"/>
      <c r="AC1630" s="175"/>
      <c r="AD1630" s="175"/>
      <c r="AE1630" s="175"/>
      <c r="AF1630" s="175"/>
      <c r="AG1630" s="175"/>
      <c r="AH1630" s="175"/>
      <c r="AI1630" s="175"/>
      <c r="AJ1630" s="175"/>
      <c r="AK1630" s="175"/>
      <c r="AL1630" s="175"/>
      <c r="AM1630" s="175"/>
      <c r="AN1630" s="175"/>
      <c r="AO1630" s="175"/>
      <c r="AP1630" s="175"/>
      <c r="AQ1630" s="175"/>
      <c r="AR1630" s="175"/>
    </row>
    <row r="1631" spans="1:44" ht="102" hidden="1" x14ac:dyDescent="0.3">
      <c r="A1631" s="175"/>
      <c r="B1631" s="186" t="s">
        <v>3129</v>
      </c>
      <c r="C1631" s="187"/>
      <c r="D1631" s="190">
        <v>1391.57</v>
      </c>
      <c r="E1631" s="191">
        <v>1391.57</v>
      </c>
      <c r="F1631" s="181" t="s">
        <v>2578</v>
      </c>
      <c r="G1631" s="185" t="s">
        <v>4637</v>
      </c>
      <c r="H1631" s="182"/>
      <c r="I1631" s="175"/>
      <c r="J1631" s="175"/>
      <c r="K1631" s="175"/>
      <c r="L1631" s="175"/>
      <c r="M1631" s="175"/>
      <c r="N1631" s="175"/>
      <c r="O1631" s="175"/>
      <c r="P1631" s="175"/>
      <c r="Q1631" s="175"/>
      <c r="R1631" s="175"/>
      <c r="S1631" s="175"/>
      <c r="T1631" s="175"/>
      <c r="U1631" s="175"/>
      <c r="V1631" s="175"/>
      <c r="W1631" s="175"/>
      <c r="X1631" s="175"/>
      <c r="Y1631" s="175"/>
      <c r="Z1631" s="175"/>
      <c r="AA1631" s="175"/>
      <c r="AB1631" s="175"/>
      <c r="AC1631" s="175"/>
      <c r="AD1631" s="175"/>
      <c r="AE1631" s="175"/>
      <c r="AF1631" s="175"/>
      <c r="AG1631" s="175"/>
      <c r="AH1631" s="175"/>
      <c r="AI1631" s="175"/>
      <c r="AJ1631" s="175"/>
      <c r="AK1631" s="175"/>
      <c r="AL1631" s="175"/>
      <c r="AM1631" s="175"/>
      <c r="AN1631" s="175"/>
      <c r="AO1631" s="175"/>
      <c r="AP1631" s="175"/>
      <c r="AQ1631" s="175"/>
      <c r="AR1631" s="175"/>
    </row>
    <row r="1632" spans="1:44" ht="102" x14ac:dyDescent="0.3">
      <c r="A1632" s="175"/>
      <c r="B1632" s="181" t="s">
        <v>2578</v>
      </c>
      <c r="C1632" s="182" t="s">
        <v>143</v>
      </c>
      <c r="D1632" s="190">
        <v>2516.86</v>
      </c>
      <c r="E1632" s="191">
        <v>2516.86</v>
      </c>
      <c r="F1632" s="185" t="s">
        <v>4637</v>
      </c>
      <c r="G1632" s="186" t="s">
        <v>3898</v>
      </c>
      <c r="H1632" s="187"/>
      <c r="I1632" s="175"/>
      <c r="J1632" s="175"/>
      <c r="K1632" s="175"/>
      <c r="L1632" s="175"/>
      <c r="M1632" s="175"/>
      <c r="N1632" s="175"/>
      <c r="O1632" s="175"/>
      <c r="P1632" s="175"/>
      <c r="Q1632" s="175"/>
      <c r="R1632" s="175"/>
      <c r="S1632" s="175"/>
      <c r="T1632" s="175"/>
      <c r="U1632" s="175"/>
      <c r="V1632" s="175"/>
      <c r="W1632" s="175"/>
      <c r="X1632" s="175"/>
      <c r="Y1632" s="175"/>
      <c r="Z1632" s="175"/>
      <c r="AA1632" s="175"/>
      <c r="AB1632" s="175"/>
      <c r="AC1632" s="175"/>
      <c r="AD1632" s="175"/>
      <c r="AE1632" s="175"/>
      <c r="AF1632" s="175"/>
      <c r="AG1632" s="175"/>
      <c r="AH1632" s="175"/>
      <c r="AI1632" s="175"/>
      <c r="AJ1632" s="175"/>
      <c r="AK1632" s="175"/>
      <c r="AL1632" s="175"/>
      <c r="AM1632" s="175"/>
      <c r="AN1632" s="175"/>
      <c r="AO1632" s="175"/>
      <c r="AP1632" s="175"/>
      <c r="AQ1632" s="175"/>
      <c r="AR1632" s="175"/>
    </row>
    <row r="1633" spans="1:44" ht="102" hidden="1" x14ac:dyDescent="0.3">
      <c r="A1633" s="175"/>
      <c r="B1633" s="185" t="s">
        <v>4637</v>
      </c>
      <c r="C1633" s="182"/>
      <c r="D1633" s="190">
        <v>2516.86</v>
      </c>
      <c r="E1633" s="191">
        <v>2516.86</v>
      </c>
      <c r="F1633" s="186" t="s">
        <v>3898</v>
      </c>
      <c r="G1633" s="181" t="s">
        <v>1864</v>
      </c>
      <c r="H1633" s="182" t="s">
        <v>233</v>
      </c>
      <c r="I1633" s="175"/>
      <c r="J1633" s="175"/>
      <c r="K1633" s="175"/>
      <c r="L1633" s="175"/>
      <c r="M1633" s="175"/>
      <c r="N1633" s="175"/>
      <c r="O1633" s="175"/>
      <c r="P1633" s="175"/>
      <c r="Q1633" s="175"/>
      <c r="R1633" s="175"/>
      <c r="S1633" s="175"/>
      <c r="T1633" s="175"/>
      <c r="U1633" s="175"/>
      <c r="V1633" s="175"/>
      <c r="W1633" s="175"/>
      <c r="X1633" s="175"/>
      <c r="Y1633" s="175"/>
      <c r="Z1633" s="175"/>
      <c r="AA1633" s="175"/>
      <c r="AB1633" s="175"/>
      <c r="AC1633" s="175"/>
      <c r="AD1633" s="175"/>
      <c r="AE1633" s="175"/>
      <c r="AF1633" s="175"/>
      <c r="AG1633" s="175"/>
      <c r="AH1633" s="175"/>
      <c r="AI1633" s="175"/>
      <c r="AJ1633" s="175"/>
      <c r="AK1633" s="175"/>
      <c r="AL1633" s="175"/>
      <c r="AM1633" s="175"/>
      <c r="AN1633" s="175"/>
      <c r="AO1633" s="175"/>
      <c r="AP1633" s="175"/>
      <c r="AQ1633" s="175"/>
      <c r="AR1633" s="175"/>
    </row>
    <row r="1634" spans="1:44" ht="102" hidden="1" x14ac:dyDescent="0.3">
      <c r="A1634" s="175"/>
      <c r="B1634" s="186" t="s">
        <v>3898</v>
      </c>
      <c r="C1634" s="187"/>
      <c r="D1634" s="190">
        <v>2516.86</v>
      </c>
      <c r="E1634" s="191">
        <v>2516.86</v>
      </c>
      <c r="F1634" s="181" t="s">
        <v>1864</v>
      </c>
      <c r="G1634" s="185" t="s">
        <v>4637</v>
      </c>
      <c r="H1634" s="182"/>
      <c r="I1634" s="175"/>
      <c r="J1634" s="175"/>
      <c r="K1634" s="175"/>
      <c r="L1634" s="175"/>
      <c r="M1634" s="175"/>
      <c r="N1634" s="175"/>
      <c r="O1634" s="175"/>
      <c r="P1634" s="175"/>
      <c r="Q1634" s="175"/>
      <c r="R1634" s="175"/>
      <c r="S1634" s="175"/>
      <c r="T1634" s="175"/>
      <c r="U1634" s="175"/>
      <c r="V1634" s="175"/>
      <c r="W1634" s="175"/>
      <c r="X1634" s="175"/>
      <c r="Y1634" s="175"/>
      <c r="Z1634" s="175"/>
      <c r="AA1634" s="175"/>
      <c r="AB1634" s="175"/>
      <c r="AC1634" s="175"/>
      <c r="AD1634" s="175"/>
      <c r="AE1634" s="175"/>
      <c r="AF1634" s="175"/>
      <c r="AG1634" s="175"/>
      <c r="AH1634" s="175"/>
      <c r="AI1634" s="175"/>
      <c r="AJ1634" s="175"/>
      <c r="AK1634" s="175"/>
      <c r="AL1634" s="175"/>
      <c r="AM1634" s="175"/>
      <c r="AN1634" s="175"/>
      <c r="AO1634" s="175"/>
      <c r="AP1634" s="175"/>
      <c r="AQ1634" s="175"/>
      <c r="AR1634" s="175"/>
    </row>
    <row r="1635" spans="1:44" ht="102" x14ac:dyDescent="0.3">
      <c r="A1635" s="175"/>
      <c r="B1635" s="181" t="s">
        <v>1864</v>
      </c>
      <c r="C1635" s="182" t="s">
        <v>233</v>
      </c>
      <c r="D1635" s="190">
        <v>2997.89</v>
      </c>
      <c r="E1635" s="191">
        <v>2997.89</v>
      </c>
      <c r="F1635" s="185" t="s">
        <v>4637</v>
      </c>
      <c r="G1635" s="186" t="s">
        <v>3131</v>
      </c>
      <c r="H1635" s="187"/>
      <c r="I1635" s="175"/>
      <c r="J1635" s="175"/>
      <c r="K1635" s="175"/>
      <c r="L1635" s="175"/>
      <c r="M1635" s="175"/>
      <c r="N1635" s="175"/>
      <c r="O1635" s="175"/>
      <c r="P1635" s="175"/>
      <c r="Q1635" s="175"/>
      <c r="R1635" s="175"/>
      <c r="S1635" s="175"/>
      <c r="T1635" s="175"/>
      <c r="U1635" s="175"/>
      <c r="V1635" s="175"/>
      <c r="W1635" s="175"/>
      <c r="X1635" s="175"/>
      <c r="Y1635" s="175"/>
      <c r="Z1635" s="175"/>
      <c r="AA1635" s="175"/>
      <c r="AB1635" s="175"/>
      <c r="AC1635" s="175"/>
      <c r="AD1635" s="175"/>
      <c r="AE1635" s="175"/>
      <c r="AF1635" s="175"/>
      <c r="AG1635" s="175"/>
      <c r="AH1635" s="175"/>
      <c r="AI1635" s="175"/>
      <c r="AJ1635" s="175"/>
      <c r="AK1635" s="175"/>
      <c r="AL1635" s="175"/>
      <c r="AM1635" s="175"/>
      <c r="AN1635" s="175"/>
      <c r="AO1635" s="175"/>
      <c r="AP1635" s="175"/>
      <c r="AQ1635" s="175"/>
      <c r="AR1635" s="175"/>
    </row>
    <row r="1636" spans="1:44" ht="102" hidden="1" x14ac:dyDescent="0.3">
      <c r="A1636" s="175"/>
      <c r="B1636" s="185" t="s">
        <v>4637</v>
      </c>
      <c r="C1636" s="182"/>
      <c r="D1636" s="190">
        <v>2997.89</v>
      </c>
      <c r="E1636" s="191">
        <v>2997.89</v>
      </c>
      <c r="F1636" s="186" t="s">
        <v>3131</v>
      </c>
      <c r="G1636" s="181" t="s">
        <v>510</v>
      </c>
      <c r="H1636" s="182" t="s">
        <v>48</v>
      </c>
      <c r="I1636" s="175"/>
      <c r="J1636" s="175"/>
      <c r="K1636" s="175"/>
      <c r="L1636" s="175"/>
      <c r="M1636" s="175"/>
      <c r="N1636" s="175"/>
      <c r="O1636" s="175"/>
      <c r="P1636" s="175"/>
      <c r="Q1636" s="175"/>
      <c r="R1636" s="175"/>
      <c r="S1636" s="175"/>
      <c r="T1636" s="175"/>
      <c r="U1636" s="175"/>
      <c r="V1636" s="175"/>
      <c r="W1636" s="175"/>
      <c r="X1636" s="175"/>
      <c r="Y1636" s="175"/>
      <c r="Z1636" s="175"/>
      <c r="AA1636" s="175"/>
      <c r="AB1636" s="175"/>
      <c r="AC1636" s="175"/>
      <c r="AD1636" s="175"/>
      <c r="AE1636" s="175"/>
      <c r="AF1636" s="175"/>
      <c r="AG1636" s="175"/>
      <c r="AH1636" s="175"/>
      <c r="AI1636" s="175"/>
      <c r="AJ1636" s="175"/>
      <c r="AK1636" s="175"/>
      <c r="AL1636" s="175"/>
      <c r="AM1636" s="175"/>
      <c r="AN1636" s="175"/>
      <c r="AO1636" s="175"/>
      <c r="AP1636" s="175"/>
      <c r="AQ1636" s="175"/>
      <c r="AR1636" s="175"/>
    </row>
    <row r="1637" spans="1:44" ht="102" hidden="1" x14ac:dyDescent="0.3">
      <c r="A1637" s="175"/>
      <c r="B1637" s="186" t="s">
        <v>3131</v>
      </c>
      <c r="C1637" s="187"/>
      <c r="D1637" s="190">
        <v>2997.89</v>
      </c>
      <c r="E1637" s="191">
        <v>2997.89</v>
      </c>
      <c r="F1637" s="181" t="s">
        <v>510</v>
      </c>
      <c r="G1637" s="185" t="s">
        <v>4637</v>
      </c>
      <c r="H1637" s="182"/>
      <c r="I1637" s="175"/>
      <c r="J1637" s="175"/>
      <c r="K1637" s="175"/>
      <c r="L1637" s="175"/>
      <c r="M1637" s="175"/>
      <c r="N1637" s="175"/>
      <c r="O1637" s="175"/>
      <c r="P1637" s="175"/>
      <c r="Q1637" s="175"/>
      <c r="R1637" s="175"/>
      <c r="S1637" s="175"/>
      <c r="T1637" s="175"/>
      <c r="U1637" s="175"/>
      <c r="V1637" s="175"/>
      <c r="W1637" s="175"/>
      <c r="X1637" s="175"/>
      <c r="Y1637" s="175"/>
      <c r="Z1637" s="175"/>
      <c r="AA1637" s="175"/>
      <c r="AB1637" s="175"/>
      <c r="AC1637" s="175"/>
      <c r="AD1637" s="175"/>
      <c r="AE1637" s="175"/>
      <c r="AF1637" s="175"/>
      <c r="AG1637" s="175"/>
      <c r="AH1637" s="175"/>
      <c r="AI1637" s="175"/>
      <c r="AJ1637" s="175"/>
      <c r="AK1637" s="175"/>
      <c r="AL1637" s="175"/>
      <c r="AM1637" s="175"/>
      <c r="AN1637" s="175"/>
      <c r="AO1637" s="175"/>
      <c r="AP1637" s="175"/>
      <c r="AQ1637" s="175"/>
      <c r="AR1637" s="175"/>
    </row>
    <row r="1638" spans="1:44" ht="102" x14ac:dyDescent="0.3">
      <c r="A1638" s="175"/>
      <c r="B1638" s="181" t="s">
        <v>510</v>
      </c>
      <c r="C1638" s="182" t="s">
        <v>48</v>
      </c>
      <c r="D1638" s="190">
        <v>3418.8</v>
      </c>
      <c r="E1638" s="191">
        <v>3418.8</v>
      </c>
      <c r="F1638" s="185" t="s">
        <v>4637</v>
      </c>
      <c r="G1638" s="186" t="s">
        <v>3139</v>
      </c>
      <c r="H1638" s="187"/>
      <c r="I1638" s="175"/>
      <c r="J1638" s="175"/>
      <c r="K1638" s="175"/>
      <c r="L1638" s="175"/>
      <c r="M1638" s="175"/>
      <c r="N1638" s="175"/>
      <c r="O1638" s="175"/>
      <c r="P1638" s="175"/>
      <c r="Q1638" s="175"/>
      <c r="R1638" s="175"/>
      <c r="S1638" s="175"/>
      <c r="T1638" s="175"/>
      <c r="U1638" s="175"/>
      <c r="V1638" s="175"/>
      <c r="W1638" s="175"/>
      <c r="X1638" s="175"/>
      <c r="Y1638" s="175"/>
      <c r="Z1638" s="175"/>
      <c r="AA1638" s="175"/>
      <c r="AB1638" s="175"/>
      <c r="AC1638" s="175"/>
      <c r="AD1638" s="175"/>
      <c r="AE1638" s="175"/>
      <c r="AF1638" s="175"/>
      <c r="AG1638" s="175"/>
      <c r="AH1638" s="175"/>
      <c r="AI1638" s="175"/>
      <c r="AJ1638" s="175"/>
      <c r="AK1638" s="175"/>
      <c r="AL1638" s="175"/>
      <c r="AM1638" s="175"/>
      <c r="AN1638" s="175"/>
      <c r="AO1638" s="175"/>
      <c r="AP1638" s="175"/>
      <c r="AQ1638" s="175"/>
      <c r="AR1638" s="175"/>
    </row>
    <row r="1639" spans="1:44" ht="102" hidden="1" x14ac:dyDescent="0.3">
      <c r="A1639" s="175"/>
      <c r="B1639" s="185" t="s">
        <v>4637</v>
      </c>
      <c r="C1639" s="182"/>
      <c r="D1639" s="190">
        <v>3418.8</v>
      </c>
      <c r="E1639" s="191">
        <v>3418.8</v>
      </c>
      <c r="F1639" s="186" t="s">
        <v>3139</v>
      </c>
      <c r="G1639" s="181" t="s">
        <v>553</v>
      </c>
      <c r="H1639" s="182" t="s">
        <v>36</v>
      </c>
      <c r="I1639" s="175"/>
      <c r="J1639" s="175"/>
      <c r="K1639" s="175"/>
      <c r="L1639" s="175"/>
      <c r="M1639" s="175"/>
      <c r="N1639" s="175"/>
      <c r="O1639" s="175"/>
      <c r="P1639" s="175"/>
      <c r="Q1639" s="175"/>
      <c r="R1639" s="175"/>
      <c r="S1639" s="175"/>
      <c r="T1639" s="175"/>
      <c r="U1639" s="175"/>
      <c r="V1639" s="175"/>
      <c r="W1639" s="175"/>
      <c r="X1639" s="175"/>
      <c r="Y1639" s="175"/>
      <c r="Z1639" s="175"/>
      <c r="AA1639" s="175"/>
      <c r="AB1639" s="175"/>
      <c r="AC1639" s="175"/>
      <c r="AD1639" s="175"/>
      <c r="AE1639" s="175"/>
      <c r="AF1639" s="175"/>
      <c r="AG1639" s="175"/>
      <c r="AH1639" s="175"/>
      <c r="AI1639" s="175"/>
      <c r="AJ1639" s="175"/>
      <c r="AK1639" s="175"/>
      <c r="AL1639" s="175"/>
      <c r="AM1639" s="175"/>
      <c r="AN1639" s="175"/>
      <c r="AO1639" s="175"/>
      <c r="AP1639" s="175"/>
      <c r="AQ1639" s="175"/>
      <c r="AR1639" s="175"/>
    </row>
    <row r="1640" spans="1:44" ht="102" hidden="1" x14ac:dyDescent="0.3">
      <c r="A1640" s="175"/>
      <c r="B1640" s="186" t="s">
        <v>3139</v>
      </c>
      <c r="C1640" s="187"/>
      <c r="D1640" s="190">
        <v>3418.8</v>
      </c>
      <c r="E1640" s="191">
        <v>3418.8</v>
      </c>
      <c r="F1640" s="181" t="s">
        <v>553</v>
      </c>
      <c r="G1640" s="185" t="s">
        <v>4637</v>
      </c>
      <c r="H1640" s="182"/>
      <c r="I1640" s="175"/>
      <c r="J1640" s="175"/>
      <c r="K1640" s="175"/>
      <c r="L1640" s="175"/>
      <c r="M1640" s="175"/>
      <c r="N1640" s="175"/>
      <c r="O1640" s="175"/>
      <c r="P1640" s="175"/>
      <c r="Q1640" s="175"/>
      <c r="R1640" s="175"/>
      <c r="S1640" s="175"/>
      <c r="T1640" s="175"/>
      <c r="U1640" s="175"/>
      <c r="V1640" s="175"/>
      <c r="W1640" s="175"/>
      <c r="X1640" s="175"/>
      <c r="Y1640" s="175"/>
      <c r="Z1640" s="175"/>
      <c r="AA1640" s="175"/>
      <c r="AB1640" s="175"/>
      <c r="AC1640" s="175"/>
      <c r="AD1640" s="175"/>
      <c r="AE1640" s="175"/>
      <c r="AF1640" s="175"/>
      <c r="AG1640" s="175"/>
      <c r="AH1640" s="175"/>
      <c r="AI1640" s="175"/>
      <c r="AJ1640" s="175"/>
      <c r="AK1640" s="175"/>
      <c r="AL1640" s="175"/>
      <c r="AM1640" s="175"/>
      <c r="AN1640" s="175"/>
      <c r="AO1640" s="175"/>
      <c r="AP1640" s="175"/>
      <c r="AQ1640" s="175"/>
      <c r="AR1640" s="175"/>
    </row>
    <row r="1641" spans="1:44" ht="102" x14ac:dyDescent="0.3">
      <c r="A1641" s="175"/>
      <c r="B1641" s="181" t="s">
        <v>553</v>
      </c>
      <c r="C1641" s="182" t="s">
        <v>36</v>
      </c>
      <c r="D1641" s="190">
        <v>1580.55</v>
      </c>
      <c r="E1641" s="191">
        <v>1580.55</v>
      </c>
      <c r="F1641" s="185" t="s">
        <v>4637</v>
      </c>
      <c r="G1641" s="186" t="s">
        <v>3140</v>
      </c>
      <c r="H1641" s="187"/>
      <c r="I1641" s="175"/>
      <c r="J1641" s="175"/>
      <c r="K1641" s="175"/>
      <c r="L1641" s="175"/>
      <c r="M1641" s="175"/>
      <c r="N1641" s="175"/>
      <c r="O1641" s="175"/>
      <c r="P1641" s="175"/>
      <c r="Q1641" s="175"/>
      <c r="R1641" s="175"/>
      <c r="S1641" s="175"/>
      <c r="T1641" s="175"/>
      <c r="U1641" s="175"/>
      <c r="V1641" s="175"/>
      <c r="W1641" s="175"/>
      <c r="X1641" s="175"/>
      <c r="Y1641" s="175"/>
      <c r="Z1641" s="175"/>
      <c r="AA1641" s="175"/>
      <c r="AB1641" s="175"/>
      <c r="AC1641" s="175"/>
      <c r="AD1641" s="175"/>
      <c r="AE1641" s="175"/>
      <c r="AF1641" s="175"/>
      <c r="AG1641" s="175"/>
      <c r="AH1641" s="175"/>
      <c r="AI1641" s="175"/>
      <c r="AJ1641" s="175"/>
      <c r="AK1641" s="175"/>
      <c r="AL1641" s="175"/>
      <c r="AM1641" s="175"/>
      <c r="AN1641" s="175"/>
      <c r="AO1641" s="175"/>
      <c r="AP1641" s="175"/>
      <c r="AQ1641" s="175"/>
      <c r="AR1641" s="175"/>
    </row>
    <row r="1642" spans="1:44" ht="102" hidden="1" x14ac:dyDescent="0.3">
      <c r="A1642" s="175"/>
      <c r="B1642" s="185" t="s">
        <v>4637</v>
      </c>
      <c r="C1642" s="182"/>
      <c r="D1642" s="190">
        <v>1580.55</v>
      </c>
      <c r="E1642" s="191">
        <v>1580.55</v>
      </c>
      <c r="F1642" s="186" t="s">
        <v>3140</v>
      </c>
      <c r="G1642" s="181" t="s">
        <v>3928</v>
      </c>
      <c r="H1642" s="182" t="s">
        <v>188</v>
      </c>
      <c r="I1642" s="175"/>
      <c r="J1642" s="175"/>
      <c r="K1642" s="175"/>
      <c r="L1642" s="175"/>
      <c r="M1642" s="175"/>
      <c r="N1642" s="175"/>
      <c r="O1642" s="175"/>
      <c r="P1642" s="175"/>
      <c r="Q1642" s="175"/>
      <c r="R1642" s="175"/>
      <c r="S1642" s="175"/>
      <c r="T1642" s="175"/>
      <c r="U1642" s="175"/>
      <c r="V1642" s="175"/>
      <c r="W1642" s="175"/>
      <c r="X1642" s="175"/>
      <c r="Y1642" s="175"/>
      <c r="Z1642" s="175"/>
      <c r="AA1642" s="175"/>
      <c r="AB1642" s="175"/>
      <c r="AC1642" s="175"/>
      <c r="AD1642" s="175"/>
      <c r="AE1642" s="175"/>
      <c r="AF1642" s="175"/>
      <c r="AG1642" s="175"/>
      <c r="AH1642" s="175"/>
      <c r="AI1642" s="175"/>
      <c r="AJ1642" s="175"/>
      <c r="AK1642" s="175"/>
      <c r="AL1642" s="175"/>
      <c r="AM1642" s="175"/>
      <c r="AN1642" s="175"/>
      <c r="AO1642" s="175"/>
      <c r="AP1642" s="175"/>
      <c r="AQ1642" s="175"/>
      <c r="AR1642" s="175"/>
    </row>
    <row r="1643" spans="1:44" ht="102" hidden="1" x14ac:dyDescent="0.3">
      <c r="A1643" s="175"/>
      <c r="B1643" s="186" t="s">
        <v>3140</v>
      </c>
      <c r="C1643" s="187"/>
      <c r="D1643" s="190">
        <v>1580.55</v>
      </c>
      <c r="E1643" s="191">
        <v>1580.55</v>
      </c>
      <c r="F1643" s="181" t="s">
        <v>3928</v>
      </c>
      <c r="G1643" s="185" t="s">
        <v>4637</v>
      </c>
      <c r="H1643" s="182"/>
      <c r="I1643" s="175"/>
      <c r="J1643" s="175"/>
      <c r="K1643" s="175"/>
      <c r="L1643" s="175"/>
      <c r="M1643" s="175"/>
      <c r="N1643" s="175"/>
      <c r="O1643" s="175"/>
      <c r="P1643" s="175"/>
      <c r="Q1643" s="175"/>
      <c r="R1643" s="175"/>
      <c r="S1643" s="175"/>
      <c r="T1643" s="175"/>
      <c r="U1643" s="175"/>
      <c r="V1643" s="175"/>
      <c r="W1643" s="175"/>
      <c r="X1643" s="175"/>
      <c r="Y1643" s="175"/>
      <c r="Z1643" s="175"/>
      <c r="AA1643" s="175"/>
      <c r="AB1643" s="175"/>
      <c r="AC1643" s="175"/>
      <c r="AD1643" s="175"/>
      <c r="AE1643" s="175"/>
      <c r="AF1643" s="175"/>
      <c r="AG1643" s="175"/>
      <c r="AH1643" s="175"/>
      <c r="AI1643" s="175"/>
      <c r="AJ1643" s="175"/>
      <c r="AK1643" s="175"/>
      <c r="AL1643" s="175"/>
      <c r="AM1643" s="175"/>
      <c r="AN1643" s="175"/>
      <c r="AO1643" s="175"/>
      <c r="AP1643" s="175"/>
      <c r="AQ1643" s="175"/>
      <c r="AR1643" s="175"/>
    </row>
    <row r="1644" spans="1:44" ht="102" x14ac:dyDescent="0.3">
      <c r="A1644" s="175"/>
      <c r="B1644" s="181" t="s">
        <v>3928</v>
      </c>
      <c r="C1644" s="182" t="s">
        <v>188</v>
      </c>
      <c r="D1644" s="183">
        <v>974.96</v>
      </c>
      <c r="E1644" s="184">
        <v>974.96</v>
      </c>
      <c r="F1644" s="185" t="s">
        <v>4637</v>
      </c>
      <c r="G1644" s="186" t="s">
        <v>4547</v>
      </c>
      <c r="H1644" s="187"/>
      <c r="I1644" s="175"/>
      <c r="J1644" s="175"/>
      <c r="K1644" s="175"/>
      <c r="L1644" s="175"/>
      <c r="M1644" s="175"/>
      <c r="N1644" s="175"/>
      <c r="O1644" s="175"/>
      <c r="P1644" s="175"/>
      <c r="Q1644" s="175"/>
      <c r="R1644" s="175"/>
      <c r="S1644" s="175"/>
      <c r="T1644" s="175"/>
      <c r="U1644" s="175"/>
      <c r="V1644" s="175"/>
      <c r="W1644" s="175"/>
      <c r="X1644" s="175"/>
      <c r="Y1644" s="175"/>
      <c r="Z1644" s="175"/>
      <c r="AA1644" s="175"/>
      <c r="AB1644" s="175"/>
      <c r="AC1644" s="175"/>
      <c r="AD1644" s="175"/>
      <c r="AE1644" s="175"/>
      <c r="AF1644" s="175"/>
      <c r="AG1644" s="175"/>
      <c r="AH1644" s="175"/>
      <c r="AI1644" s="175"/>
      <c r="AJ1644" s="175"/>
      <c r="AK1644" s="175"/>
      <c r="AL1644" s="175"/>
      <c r="AM1644" s="175"/>
      <c r="AN1644" s="175"/>
      <c r="AO1644" s="175"/>
      <c r="AP1644" s="175"/>
      <c r="AQ1644" s="175"/>
      <c r="AR1644" s="175"/>
    </row>
    <row r="1645" spans="1:44" ht="102" hidden="1" x14ac:dyDescent="0.3">
      <c r="A1645" s="175"/>
      <c r="B1645" s="185" t="s">
        <v>4637</v>
      </c>
      <c r="C1645" s="182"/>
      <c r="D1645" s="183">
        <v>974.96</v>
      </c>
      <c r="E1645" s="184">
        <v>974.96</v>
      </c>
      <c r="F1645" s="186" t="s">
        <v>4547</v>
      </c>
      <c r="G1645" s="181" t="s">
        <v>1454</v>
      </c>
      <c r="H1645" s="182" t="s">
        <v>164</v>
      </c>
      <c r="I1645" s="175"/>
      <c r="J1645" s="175"/>
      <c r="K1645" s="175"/>
      <c r="L1645" s="175"/>
      <c r="M1645" s="175"/>
      <c r="N1645" s="175"/>
      <c r="O1645" s="175"/>
      <c r="P1645" s="175"/>
      <c r="Q1645" s="175"/>
      <c r="R1645" s="175"/>
      <c r="S1645" s="175"/>
      <c r="T1645" s="175"/>
      <c r="U1645" s="175"/>
      <c r="V1645" s="175"/>
      <c r="W1645" s="175"/>
      <c r="X1645" s="175"/>
      <c r="Y1645" s="175"/>
      <c r="Z1645" s="175"/>
      <c r="AA1645" s="175"/>
      <c r="AB1645" s="175"/>
      <c r="AC1645" s="175"/>
      <c r="AD1645" s="175"/>
      <c r="AE1645" s="175"/>
      <c r="AF1645" s="175"/>
      <c r="AG1645" s="175"/>
      <c r="AH1645" s="175"/>
      <c r="AI1645" s="175"/>
      <c r="AJ1645" s="175"/>
      <c r="AK1645" s="175"/>
      <c r="AL1645" s="175"/>
      <c r="AM1645" s="175"/>
      <c r="AN1645" s="175"/>
      <c r="AO1645" s="175"/>
      <c r="AP1645" s="175"/>
      <c r="AQ1645" s="175"/>
      <c r="AR1645" s="175"/>
    </row>
    <row r="1646" spans="1:44" ht="102" hidden="1" x14ac:dyDescent="0.3">
      <c r="A1646" s="175"/>
      <c r="B1646" s="186" t="s">
        <v>4547</v>
      </c>
      <c r="C1646" s="187"/>
      <c r="D1646" s="183">
        <v>974.96</v>
      </c>
      <c r="E1646" s="184">
        <v>974.96</v>
      </c>
      <c r="F1646" s="181" t="s">
        <v>1454</v>
      </c>
      <c r="G1646" s="185" t="s">
        <v>4637</v>
      </c>
      <c r="H1646" s="182"/>
      <c r="I1646" s="175"/>
      <c r="J1646" s="175"/>
      <c r="K1646" s="175"/>
      <c r="L1646" s="175"/>
      <c r="M1646" s="175"/>
      <c r="N1646" s="175"/>
      <c r="O1646" s="175"/>
      <c r="P1646" s="175"/>
      <c r="Q1646" s="175"/>
      <c r="R1646" s="175"/>
      <c r="S1646" s="175"/>
      <c r="T1646" s="175"/>
      <c r="U1646" s="175"/>
      <c r="V1646" s="175"/>
      <c r="W1646" s="175"/>
      <c r="X1646" s="175"/>
      <c r="Y1646" s="175"/>
      <c r="Z1646" s="175"/>
      <c r="AA1646" s="175"/>
      <c r="AB1646" s="175"/>
      <c r="AC1646" s="175"/>
      <c r="AD1646" s="175"/>
      <c r="AE1646" s="175"/>
      <c r="AF1646" s="175"/>
      <c r="AG1646" s="175"/>
      <c r="AH1646" s="175"/>
      <c r="AI1646" s="175"/>
      <c r="AJ1646" s="175"/>
      <c r="AK1646" s="175"/>
      <c r="AL1646" s="175"/>
      <c r="AM1646" s="175"/>
      <c r="AN1646" s="175"/>
      <c r="AO1646" s="175"/>
      <c r="AP1646" s="175"/>
      <c r="AQ1646" s="175"/>
      <c r="AR1646" s="175"/>
    </row>
    <row r="1647" spans="1:44" ht="102" x14ac:dyDescent="0.3">
      <c r="A1647" s="175"/>
      <c r="B1647" s="181" t="s">
        <v>1454</v>
      </c>
      <c r="C1647" s="182" t="s">
        <v>164</v>
      </c>
      <c r="D1647" s="190">
        <v>1391.57</v>
      </c>
      <c r="E1647" s="191">
        <v>1391.57</v>
      </c>
      <c r="F1647" s="185" t="s">
        <v>4637</v>
      </c>
      <c r="G1647" s="186" t="s">
        <v>3144</v>
      </c>
      <c r="H1647" s="187"/>
      <c r="I1647" s="175"/>
      <c r="J1647" s="175"/>
      <c r="K1647" s="175"/>
      <c r="L1647" s="175"/>
      <c r="M1647" s="175"/>
      <c r="N1647" s="175"/>
      <c r="O1647" s="175"/>
      <c r="P1647" s="175"/>
      <c r="Q1647" s="175"/>
      <c r="R1647" s="175"/>
      <c r="S1647" s="175"/>
      <c r="T1647" s="175"/>
      <c r="U1647" s="175"/>
      <c r="V1647" s="175"/>
      <c r="W1647" s="175"/>
      <c r="X1647" s="175"/>
      <c r="Y1647" s="175"/>
      <c r="Z1647" s="175"/>
      <c r="AA1647" s="175"/>
      <c r="AB1647" s="175"/>
      <c r="AC1647" s="175"/>
      <c r="AD1647" s="175"/>
      <c r="AE1647" s="175"/>
      <c r="AF1647" s="175"/>
      <c r="AG1647" s="175"/>
      <c r="AH1647" s="175"/>
      <c r="AI1647" s="175"/>
      <c r="AJ1647" s="175"/>
      <c r="AK1647" s="175"/>
      <c r="AL1647" s="175"/>
      <c r="AM1647" s="175"/>
      <c r="AN1647" s="175"/>
      <c r="AO1647" s="175"/>
      <c r="AP1647" s="175"/>
      <c r="AQ1647" s="175"/>
      <c r="AR1647" s="175"/>
    </row>
    <row r="1648" spans="1:44" ht="102" hidden="1" x14ac:dyDescent="0.3">
      <c r="A1648" s="175"/>
      <c r="B1648" s="185" t="s">
        <v>4637</v>
      </c>
      <c r="C1648" s="182"/>
      <c r="D1648" s="190">
        <v>1391.57</v>
      </c>
      <c r="E1648" s="191">
        <v>1391.57</v>
      </c>
      <c r="F1648" s="186" t="s">
        <v>3144</v>
      </c>
      <c r="G1648" s="181" t="s">
        <v>2521</v>
      </c>
      <c r="H1648" s="182" t="s">
        <v>334</v>
      </c>
      <c r="I1648" s="175"/>
      <c r="J1648" s="175"/>
      <c r="K1648" s="175"/>
      <c r="L1648" s="175"/>
      <c r="M1648" s="175"/>
      <c r="N1648" s="175"/>
      <c r="O1648" s="175"/>
      <c r="P1648" s="175"/>
      <c r="Q1648" s="175"/>
      <c r="R1648" s="175"/>
      <c r="S1648" s="175"/>
      <c r="T1648" s="175"/>
      <c r="U1648" s="175"/>
      <c r="V1648" s="175"/>
      <c r="W1648" s="175"/>
      <c r="X1648" s="175"/>
      <c r="Y1648" s="175"/>
      <c r="Z1648" s="175"/>
      <c r="AA1648" s="175"/>
      <c r="AB1648" s="175"/>
      <c r="AC1648" s="175"/>
      <c r="AD1648" s="175"/>
      <c r="AE1648" s="175"/>
      <c r="AF1648" s="175"/>
      <c r="AG1648" s="175"/>
      <c r="AH1648" s="175"/>
      <c r="AI1648" s="175"/>
      <c r="AJ1648" s="175"/>
      <c r="AK1648" s="175"/>
      <c r="AL1648" s="175"/>
      <c r="AM1648" s="175"/>
      <c r="AN1648" s="175"/>
      <c r="AO1648" s="175"/>
      <c r="AP1648" s="175"/>
      <c r="AQ1648" s="175"/>
      <c r="AR1648" s="175"/>
    </row>
    <row r="1649" spans="1:44" ht="102" hidden="1" x14ac:dyDescent="0.3">
      <c r="A1649" s="175"/>
      <c r="B1649" s="186" t="s">
        <v>3144</v>
      </c>
      <c r="C1649" s="187"/>
      <c r="D1649" s="190">
        <v>1391.57</v>
      </c>
      <c r="E1649" s="191">
        <v>1391.57</v>
      </c>
      <c r="F1649" s="181" t="s">
        <v>2521</v>
      </c>
      <c r="G1649" s="185" t="s">
        <v>4637</v>
      </c>
      <c r="H1649" s="182"/>
      <c r="I1649" s="175"/>
      <c r="J1649" s="175"/>
      <c r="K1649" s="175"/>
      <c r="L1649" s="175"/>
      <c r="M1649" s="175"/>
      <c r="N1649" s="175"/>
      <c r="O1649" s="175"/>
      <c r="P1649" s="175"/>
      <c r="Q1649" s="175"/>
      <c r="R1649" s="175"/>
      <c r="S1649" s="175"/>
      <c r="T1649" s="175"/>
      <c r="U1649" s="175"/>
      <c r="V1649" s="175"/>
      <c r="W1649" s="175"/>
      <c r="X1649" s="175"/>
      <c r="Y1649" s="175"/>
      <c r="Z1649" s="175"/>
      <c r="AA1649" s="175"/>
      <c r="AB1649" s="175"/>
      <c r="AC1649" s="175"/>
      <c r="AD1649" s="175"/>
      <c r="AE1649" s="175"/>
      <c r="AF1649" s="175"/>
      <c r="AG1649" s="175"/>
      <c r="AH1649" s="175"/>
      <c r="AI1649" s="175"/>
      <c r="AJ1649" s="175"/>
      <c r="AK1649" s="175"/>
      <c r="AL1649" s="175"/>
      <c r="AM1649" s="175"/>
      <c r="AN1649" s="175"/>
      <c r="AO1649" s="175"/>
      <c r="AP1649" s="175"/>
      <c r="AQ1649" s="175"/>
      <c r="AR1649" s="175"/>
    </row>
    <row r="1650" spans="1:44" ht="102" x14ac:dyDescent="0.3">
      <c r="A1650" s="175"/>
      <c r="B1650" s="181" t="s">
        <v>2521</v>
      </c>
      <c r="C1650" s="182" t="s">
        <v>334</v>
      </c>
      <c r="D1650" s="190">
        <v>2516.86</v>
      </c>
      <c r="E1650" s="191">
        <v>2516.86</v>
      </c>
      <c r="F1650" s="185" t="s">
        <v>4637</v>
      </c>
      <c r="G1650" s="186" t="s">
        <v>3145</v>
      </c>
      <c r="H1650" s="187"/>
      <c r="I1650" s="175"/>
      <c r="J1650" s="175"/>
      <c r="K1650" s="175"/>
      <c r="L1650" s="175"/>
      <c r="M1650" s="175"/>
      <c r="N1650" s="175"/>
      <c r="O1650" s="175"/>
      <c r="P1650" s="175"/>
      <c r="Q1650" s="175"/>
      <c r="R1650" s="175"/>
      <c r="S1650" s="175"/>
      <c r="T1650" s="175"/>
      <c r="U1650" s="175"/>
      <c r="V1650" s="175"/>
      <c r="W1650" s="175"/>
      <c r="X1650" s="175"/>
      <c r="Y1650" s="175"/>
      <c r="Z1650" s="175"/>
      <c r="AA1650" s="175"/>
      <c r="AB1650" s="175"/>
      <c r="AC1650" s="175"/>
      <c r="AD1650" s="175"/>
      <c r="AE1650" s="175"/>
      <c r="AF1650" s="175"/>
      <c r="AG1650" s="175"/>
      <c r="AH1650" s="175"/>
      <c r="AI1650" s="175"/>
      <c r="AJ1650" s="175"/>
      <c r="AK1650" s="175"/>
      <c r="AL1650" s="175"/>
      <c r="AM1650" s="175"/>
      <c r="AN1650" s="175"/>
      <c r="AO1650" s="175"/>
      <c r="AP1650" s="175"/>
      <c r="AQ1650" s="175"/>
      <c r="AR1650" s="175"/>
    </row>
    <row r="1651" spans="1:44" ht="102" hidden="1" x14ac:dyDescent="0.3">
      <c r="A1651" s="175"/>
      <c r="B1651" s="185" t="s">
        <v>4637</v>
      </c>
      <c r="C1651" s="182"/>
      <c r="D1651" s="190">
        <v>2516.86</v>
      </c>
      <c r="E1651" s="191">
        <v>2516.86</v>
      </c>
      <c r="F1651" s="186" t="s">
        <v>3145</v>
      </c>
      <c r="G1651" s="181" t="s">
        <v>1134</v>
      </c>
      <c r="H1651" s="182" t="s">
        <v>79</v>
      </c>
      <c r="I1651" s="175"/>
      <c r="J1651" s="175"/>
      <c r="K1651" s="175"/>
      <c r="L1651" s="175"/>
      <c r="M1651" s="175"/>
      <c r="N1651" s="175"/>
      <c r="O1651" s="175"/>
      <c r="P1651" s="175"/>
      <c r="Q1651" s="175"/>
      <c r="R1651" s="175"/>
      <c r="S1651" s="175"/>
      <c r="T1651" s="175"/>
      <c r="U1651" s="175"/>
      <c r="V1651" s="175"/>
      <c r="W1651" s="175"/>
      <c r="X1651" s="175"/>
      <c r="Y1651" s="175"/>
      <c r="Z1651" s="175"/>
      <c r="AA1651" s="175"/>
      <c r="AB1651" s="175"/>
      <c r="AC1651" s="175"/>
      <c r="AD1651" s="175"/>
      <c r="AE1651" s="175"/>
      <c r="AF1651" s="175"/>
      <c r="AG1651" s="175"/>
      <c r="AH1651" s="175"/>
      <c r="AI1651" s="175"/>
      <c r="AJ1651" s="175"/>
      <c r="AK1651" s="175"/>
      <c r="AL1651" s="175"/>
      <c r="AM1651" s="175"/>
      <c r="AN1651" s="175"/>
      <c r="AO1651" s="175"/>
      <c r="AP1651" s="175"/>
      <c r="AQ1651" s="175"/>
      <c r="AR1651" s="175"/>
    </row>
    <row r="1652" spans="1:44" ht="102" hidden="1" x14ac:dyDescent="0.3">
      <c r="A1652" s="175"/>
      <c r="B1652" s="186" t="s">
        <v>3145</v>
      </c>
      <c r="C1652" s="187"/>
      <c r="D1652" s="190">
        <v>2516.86</v>
      </c>
      <c r="E1652" s="191">
        <v>2516.86</v>
      </c>
      <c r="F1652" s="181" t="s">
        <v>1134</v>
      </c>
      <c r="G1652" s="185" t="s">
        <v>4637</v>
      </c>
      <c r="H1652" s="182"/>
      <c r="I1652" s="175"/>
      <c r="J1652" s="175"/>
      <c r="K1652" s="175"/>
      <c r="L1652" s="175"/>
      <c r="M1652" s="175"/>
      <c r="N1652" s="175"/>
      <c r="O1652" s="175"/>
      <c r="P1652" s="175"/>
      <c r="Q1652" s="175"/>
      <c r="R1652" s="175"/>
      <c r="S1652" s="175"/>
      <c r="T1652" s="175"/>
      <c r="U1652" s="175"/>
      <c r="V1652" s="175"/>
      <c r="W1652" s="175"/>
      <c r="X1652" s="175"/>
      <c r="Y1652" s="175"/>
      <c r="Z1652" s="175"/>
      <c r="AA1652" s="175"/>
      <c r="AB1652" s="175"/>
      <c r="AC1652" s="175"/>
      <c r="AD1652" s="175"/>
      <c r="AE1652" s="175"/>
      <c r="AF1652" s="175"/>
      <c r="AG1652" s="175"/>
      <c r="AH1652" s="175"/>
      <c r="AI1652" s="175"/>
      <c r="AJ1652" s="175"/>
      <c r="AK1652" s="175"/>
      <c r="AL1652" s="175"/>
      <c r="AM1652" s="175"/>
      <c r="AN1652" s="175"/>
      <c r="AO1652" s="175"/>
      <c r="AP1652" s="175"/>
      <c r="AQ1652" s="175"/>
      <c r="AR1652" s="175"/>
    </row>
    <row r="1653" spans="1:44" ht="102" x14ac:dyDescent="0.3">
      <c r="A1653" s="175"/>
      <c r="B1653" s="181" t="s">
        <v>1134</v>
      </c>
      <c r="C1653" s="182" t="s">
        <v>79</v>
      </c>
      <c r="D1653" s="190">
        <v>1421.64</v>
      </c>
      <c r="E1653" s="191">
        <v>1421.64</v>
      </c>
      <c r="F1653" s="185" t="s">
        <v>4637</v>
      </c>
      <c r="G1653" s="186" t="s">
        <v>3114</v>
      </c>
      <c r="H1653" s="187"/>
      <c r="I1653" s="175"/>
      <c r="J1653" s="175"/>
      <c r="K1653" s="175"/>
      <c r="L1653" s="175"/>
      <c r="M1653" s="175"/>
      <c r="N1653" s="175"/>
      <c r="O1653" s="175"/>
      <c r="P1653" s="175"/>
      <c r="Q1653" s="175"/>
      <c r="R1653" s="175"/>
      <c r="S1653" s="175"/>
      <c r="T1653" s="175"/>
      <c r="U1653" s="175"/>
      <c r="V1653" s="175"/>
      <c r="W1653" s="175"/>
      <c r="X1653" s="175"/>
      <c r="Y1653" s="175"/>
      <c r="Z1653" s="175"/>
      <c r="AA1653" s="175"/>
      <c r="AB1653" s="175"/>
      <c r="AC1653" s="175"/>
      <c r="AD1653" s="175"/>
      <c r="AE1653" s="175"/>
      <c r="AF1653" s="175"/>
      <c r="AG1653" s="175"/>
      <c r="AH1653" s="175"/>
      <c r="AI1653" s="175"/>
      <c r="AJ1653" s="175"/>
      <c r="AK1653" s="175"/>
      <c r="AL1653" s="175"/>
      <c r="AM1653" s="175"/>
      <c r="AN1653" s="175"/>
      <c r="AO1653" s="175"/>
      <c r="AP1653" s="175"/>
      <c r="AQ1653" s="175"/>
      <c r="AR1653" s="175"/>
    </row>
    <row r="1654" spans="1:44" ht="102" hidden="1" x14ac:dyDescent="0.3">
      <c r="A1654" s="175"/>
      <c r="B1654" s="185" t="s">
        <v>4637</v>
      </c>
      <c r="C1654" s="182"/>
      <c r="D1654" s="190">
        <v>1421.64</v>
      </c>
      <c r="E1654" s="191">
        <v>1421.64</v>
      </c>
      <c r="F1654" s="186" t="s">
        <v>3114</v>
      </c>
      <c r="G1654" s="181" t="s">
        <v>1529</v>
      </c>
      <c r="H1654" s="182" t="s">
        <v>139</v>
      </c>
      <c r="I1654" s="175"/>
      <c r="J1654" s="175"/>
      <c r="K1654" s="175"/>
      <c r="L1654" s="175"/>
      <c r="M1654" s="175"/>
      <c r="N1654" s="175"/>
      <c r="O1654" s="175"/>
      <c r="P1654" s="175"/>
      <c r="Q1654" s="175"/>
      <c r="R1654" s="175"/>
      <c r="S1654" s="175"/>
      <c r="T1654" s="175"/>
      <c r="U1654" s="175"/>
      <c r="V1654" s="175"/>
      <c r="W1654" s="175"/>
      <c r="X1654" s="175"/>
      <c r="Y1654" s="175"/>
      <c r="Z1654" s="175"/>
      <c r="AA1654" s="175"/>
      <c r="AB1654" s="175"/>
      <c r="AC1654" s="175"/>
      <c r="AD1654" s="175"/>
      <c r="AE1654" s="175"/>
      <c r="AF1654" s="175"/>
      <c r="AG1654" s="175"/>
      <c r="AH1654" s="175"/>
      <c r="AI1654" s="175"/>
      <c r="AJ1654" s="175"/>
      <c r="AK1654" s="175"/>
      <c r="AL1654" s="175"/>
      <c r="AM1654" s="175"/>
      <c r="AN1654" s="175"/>
      <c r="AO1654" s="175"/>
      <c r="AP1654" s="175"/>
      <c r="AQ1654" s="175"/>
      <c r="AR1654" s="175"/>
    </row>
    <row r="1655" spans="1:44" ht="102" hidden="1" x14ac:dyDescent="0.3">
      <c r="A1655" s="175"/>
      <c r="B1655" s="186" t="s">
        <v>3114</v>
      </c>
      <c r="C1655" s="187"/>
      <c r="D1655" s="190">
        <v>1421.64</v>
      </c>
      <c r="E1655" s="191">
        <v>1421.64</v>
      </c>
      <c r="F1655" s="181" t="s">
        <v>1529</v>
      </c>
      <c r="G1655" s="185" t="s">
        <v>4637</v>
      </c>
      <c r="H1655" s="182"/>
      <c r="I1655" s="175"/>
      <c r="J1655" s="175"/>
      <c r="K1655" s="175"/>
      <c r="L1655" s="175"/>
      <c r="M1655" s="175"/>
      <c r="N1655" s="175"/>
      <c r="O1655" s="175"/>
      <c r="P1655" s="175"/>
      <c r="Q1655" s="175"/>
      <c r="R1655" s="175"/>
      <c r="S1655" s="175"/>
      <c r="T1655" s="175"/>
      <c r="U1655" s="175"/>
      <c r="V1655" s="175"/>
      <c r="W1655" s="175"/>
      <c r="X1655" s="175"/>
      <c r="Y1655" s="175"/>
      <c r="Z1655" s="175"/>
      <c r="AA1655" s="175"/>
      <c r="AB1655" s="175"/>
      <c r="AC1655" s="175"/>
      <c r="AD1655" s="175"/>
      <c r="AE1655" s="175"/>
      <c r="AF1655" s="175"/>
      <c r="AG1655" s="175"/>
      <c r="AH1655" s="175"/>
      <c r="AI1655" s="175"/>
      <c r="AJ1655" s="175"/>
      <c r="AK1655" s="175"/>
      <c r="AL1655" s="175"/>
      <c r="AM1655" s="175"/>
      <c r="AN1655" s="175"/>
      <c r="AO1655" s="175"/>
      <c r="AP1655" s="175"/>
      <c r="AQ1655" s="175"/>
      <c r="AR1655" s="175"/>
    </row>
    <row r="1656" spans="1:44" ht="102" x14ac:dyDescent="0.3">
      <c r="A1656" s="175"/>
      <c r="B1656" s="181" t="s">
        <v>1529</v>
      </c>
      <c r="C1656" s="182" t="s">
        <v>139</v>
      </c>
      <c r="D1656" s="190">
        <v>2997.89</v>
      </c>
      <c r="E1656" s="191">
        <v>2997.89</v>
      </c>
      <c r="F1656" s="185" t="s">
        <v>4637</v>
      </c>
      <c r="G1656" s="186" t="s">
        <v>3146</v>
      </c>
      <c r="H1656" s="187"/>
      <c r="I1656" s="175"/>
      <c r="J1656" s="175"/>
      <c r="K1656" s="175"/>
      <c r="L1656" s="175"/>
      <c r="M1656" s="175"/>
      <c r="N1656" s="175"/>
      <c r="O1656" s="175"/>
      <c r="P1656" s="175"/>
      <c r="Q1656" s="175"/>
      <c r="R1656" s="175"/>
      <c r="S1656" s="175"/>
      <c r="T1656" s="175"/>
      <c r="U1656" s="175"/>
      <c r="V1656" s="175"/>
      <c r="W1656" s="175"/>
      <c r="X1656" s="175"/>
      <c r="Y1656" s="175"/>
      <c r="Z1656" s="175"/>
      <c r="AA1656" s="175"/>
      <c r="AB1656" s="175"/>
      <c r="AC1656" s="175"/>
      <c r="AD1656" s="175"/>
      <c r="AE1656" s="175"/>
      <c r="AF1656" s="175"/>
      <c r="AG1656" s="175"/>
      <c r="AH1656" s="175"/>
      <c r="AI1656" s="175"/>
      <c r="AJ1656" s="175"/>
      <c r="AK1656" s="175"/>
      <c r="AL1656" s="175"/>
      <c r="AM1656" s="175"/>
      <c r="AN1656" s="175"/>
      <c r="AO1656" s="175"/>
      <c r="AP1656" s="175"/>
      <c r="AQ1656" s="175"/>
      <c r="AR1656" s="175"/>
    </row>
    <row r="1657" spans="1:44" ht="102" hidden="1" x14ac:dyDescent="0.3">
      <c r="A1657" s="175"/>
      <c r="B1657" s="185" t="s">
        <v>4637</v>
      </c>
      <c r="C1657" s="182"/>
      <c r="D1657" s="190">
        <v>2997.89</v>
      </c>
      <c r="E1657" s="191">
        <v>2997.89</v>
      </c>
      <c r="F1657" s="186" t="s">
        <v>3146</v>
      </c>
      <c r="G1657" s="181" t="s">
        <v>1559</v>
      </c>
      <c r="H1657" s="182" t="s">
        <v>288</v>
      </c>
      <c r="I1657" s="175"/>
      <c r="J1657" s="175"/>
      <c r="K1657" s="175"/>
      <c r="L1657" s="175"/>
      <c r="M1657" s="175"/>
      <c r="N1657" s="175"/>
      <c r="O1657" s="175"/>
      <c r="P1657" s="175"/>
      <c r="Q1657" s="175"/>
      <c r="R1657" s="175"/>
      <c r="S1657" s="175"/>
      <c r="T1657" s="175"/>
      <c r="U1657" s="175"/>
      <c r="V1657" s="175"/>
      <c r="W1657" s="175"/>
      <c r="X1657" s="175"/>
      <c r="Y1657" s="175"/>
      <c r="Z1657" s="175"/>
      <c r="AA1657" s="175"/>
      <c r="AB1657" s="175"/>
      <c r="AC1657" s="175"/>
      <c r="AD1657" s="175"/>
      <c r="AE1657" s="175"/>
      <c r="AF1657" s="175"/>
      <c r="AG1657" s="175"/>
      <c r="AH1657" s="175"/>
      <c r="AI1657" s="175"/>
      <c r="AJ1657" s="175"/>
      <c r="AK1657" s="175"/>
      <c r="AL1657" s="175"/>
      <c r="AM1657" s="175"/>
      <c r="AN1657" s="175"/>
      <c r="AO1657" s="175"/>
      <c r="AP1657" s="175"/>
      <c r="AQ1657" s="175"/>
      <c r="AR1657" s="175"/>
    </row>
    <row r="1658" spans="1:44" ht="102" hidden="1" x14ac:dyDescent="0.3">
      <c r="A1658" s="175"/>
      <c r="B1658" s="186" t="s">
        <v>3146</v>
      </c>
      <c r="C1658" s="187"/>
      <c r="D1658" s="190">
        <v>2997.89</v>
      </c>
      <c r="E1658" s="191">
        <v>2997.89</v>
      </c>
      <c r="F1658" s="181" t="s">
        <v>1559</v>
      </c>
      <c r="G1658" s="185" t="s">
        <v>4637</v>
      </c>
      <c r="H1658" s="182"/>
      <c r="I1658" s="175"/>
      <c r="J1658" s="175"/>
      <c r="K1658" s="175"/>
      <c r="L1658" s="175"/>
      <c r="M1658" s="175"/>
      <c r="N1658" s="175"/>
      <c r="O1658" s="175"/>
      <c r="P1658" s="175"/>
      <c r="Q1658" s="175"/>
      <c r="R1658" s="175"/>
      <c r="S1658" s="175"/>
      <c r="T1658" s="175"/>
      <c r="U1658" s="175"/>
      <c r="V1658" s="175"/>
      <c r="W1658" s="175"/>
      <c r="X1658" s="175"/>
      <c r="Y1658" s="175"/>
      <c r="Z1658" s="175"/>
      <c r="AA1658" s="175"/>
      <c r="AB1658" s="175"/>
      <c r="AC1658" s="175"/>
      <c r="AD1658" s="175"/>
      <c r="AE1658" s="175"/>
      <c r="AF1658" s="175"/>
      <c r="AG1658" s="175"/>
      <c r="AH1658" s="175"/>
      <c r="AI1658" s="175"/>
      <c r="AJ1658" s="175"/>
      <c r="AK1658" s="175"/>
      <c r="AL1658" s="175"/>
      <c r="AM1658" s="175"/>
      <c r="AN1658" s="175"/>
      <c r="AO1658" s="175"/>
      <c r="AP1658" s="175"/>
      <c r="AQ1658" s="175"/>
      <c r="AR1658" s="175"/>
    </row>
    <row r="1659" spans="1:44" ht="102" x14ac:dyDescent="0.3">
      <c r="A1659" s="175"/>
      <c r="B1659" s="181" t="s">
        <v>1559</v>
      </c>
      <c r="C1659" s="182" t="s">
        <v>288</v>
      </c>
      <c r="D1659" s="190">
        <v>3418.8</v>
      </c>
      <c r="E1659" s="191">
        <v>3418.8</v>
      </c>
      <c r="F1659" s="185" t="s">
        <v>4637</v>
      </c>
      <c r="G1659" s="186" t="s">
        <v>3243</v>
      </c>
      <c r="H1659" s="187"/>
      <c r="I1659" s="175"/>
      <c r="J1659" s="175"/>
      <c r="K1659" s="175"/>
      <c r="L1659" s="175"/>
      <c r="M1659" s="175"/>
      <c r="N1659" s="175"/>
      <c r="O1659" s="175"/>
      <c r="P1659" s="175"/>
      <c r="Q1659" s="175"/>
      <c r="R1659" s="175"/>
      <c r="S1659" s="175"/>
      <c r="T1659" s="175"/>
      <c r="U1659" s="175"/>
      <c r="V1659" s="175"/>
      <c r="W1659" s="175"/>
      <c r="X1659" s="175"/>
      <c r="Y1659" s="175"/>
      <c r="Z1659" s="175"/>
      <c r="AA1659" s="175"/>
      <c r="AB1659" s="175"/>
      <c r="AC1659" s="175"/>
      <c r="AD1659" s="175"/>
      <c r="AE1659" s="175"/>
      <c r="AF1659" s="175"/>
      <c r="AG1659" s="175"/>
      <c r="AH1659" s="175"/>
      <c r="AI1659" s="175"/>
      <c r="AJ1659" s="175"/>
      <c r="AK1659" s="175"/>
      <c r="AL1659" s="175"/>
      <c r="AM1659" s="175"/>
      <c r="AN1659" s="175"/>
      <c r="AO1659" s="175"/>
      <c r="AP1659" s="175"/>
      <c r="AQ1659" s="175"/>
      <c r="AR1659" s="175"/>
    </row>
    <row r="1660" spans="1:44" ht="102" hidden="1" x14ac:dyDescent="0.3">
      <c r="A1660" s="175"/>
      <c r="B1660" s="185" t="s">
        <v>4637</v>
      </c>
      <c r="C1660" s="182"/>
      <c r="D1660" s="190">
        <v>3418.8</v>
      </c>
      <c r="E1660" s="191">
        <v>3418.8</v>
      </c>
      <c r="F1660" s="186" t="s">
        <v>3243</v>
      </c>
      <c r="G1660" s="181" t="s">
        <v>2506</v>
      </c>
      <c r="H1660" s="182" t="s">
        <v>39</v>
      </c>
      <c r="I1660" s="175"/>
      <c r="J1660" s="175"/>
      <c r="K1660" s="175"/>
      <c r="L1660" s="175"/>
      <c r="M1660" s="175"/>
      <c r="N1660" s="175"/>
      <c r="O1660" s="175"/>
      <c r="P1660" s="175"/>
      <c r="Q1660" s="175"/>
      <c r="R1660" s="175"/>
      <c r="S1660" s="175"/>
      <c r="T1660" s="175"/>
      <c r="U1660" s="175"/>
      <c r="V1660" s="175"/>
      <c r="W1660" s="175"/>
      <c r="X1660" s="175"/>
      <c r="Y1660" s="175"/>
      <c r="Z1660" s="175"/>
      <c r="AA1660" s="175"/>
      <c r="AB1660" s="175"/>
      <c r="AC1660" s="175"/>
      <c r="AD1660" s="175"/>
      <c r="AE1660" s="175"/>
      <c r="AF1660" s="175"/>
      <c r="AG1660" s="175"/>
      <c r="AH1660" s="175"/>
      <c r="AI1660" s="175"/>
      <c r="AJ1660" s="175"/>
      <c r="AK1660" s="175"/>
      <c r="AL1660" s="175"/>
      <c r="AM1660" s="175"/>
      <c r="AN1660" s="175"/>
      <c r="AO1660" s="175"/>
      <c r="AP1660" s="175"/>
      <c r="AQ1660" s="175"/>
      <c r="AR1660" s="175"/>
    </row>
    <row r="1661" spans="1:44" ht="102" hidden="1" x14ac:dyDescent="0.3">
      <c r="A1661" s="175"/>
      <c r="B1661" s="186" t="s">
        <v>3243</v>
      </c>
      <c r="C1661" s="187"/>
      <c r="D1661" s="190">
        <v>3418.8</v>
      </c>
      <c r="E1661" s="191">
        <v>3418.8</v>
      </c>
      <c r="F1661" s="181" t="s">
        <v>2506</v>
      </c>
      <c r="G1661" s="185" t="s">
        <v>4637</v>
      </c>
      <c r="H1661" s="182"/>
      <c r="I1661" s="175"/>
      <c r="J1661" s="175"/>
      <c r="K1661" s="175"/>
      <c r="L1661" s="175"/>
      <c r="M1661" s="175"/>
      <c r="N1661" s="175"/>
      <c r="O1661" s="175"/>
      <c r="P1661" s="175"/>
      <c r="Q1661" s="175"/>
      <c r="R1661" s="175"/>
      <c r="S1661" s="175"/>
      <c r="T1661" s="175"/>
      <c r="U1661" s="175"/>
      <c r="V1661" s="175"/>
      <c r="W1661" s="175"/>
      <c r="X1661" s="175"/>
      <c r="Y1661" s="175"/>
      <c r="Z1661" s="175"/>
      <c r="AA1661" s="175"/>
      <c r="AB1661" s="175"/>
      <c r="AC1661" s="175"/>
      <c r="AD1661" s="175"/>
      <c r="AE1661" s="175"/>
      <c r="AF1661" s="175"/>
      <c r="AG1661" s="175"/>
      <c r="AH1661" s="175"/>
      <c r="AI1661" s="175"/>
      <c r="AJ1661" s="175"/>
      <c r="AK1661" s="175"/>
      <c r="AL1661" s="175"/>
      <c r="AM1661" s="175"/>
      <c r="AN1661" s="175"/>
      <c r="AO1661" s="175"/>
      <c r="AP1661" s="175"/>
      <c r="AQ1661" s="175"/>
      <c r="AR1661" s="175"/>
    </row>
    <row r="1662" spans="1:44" ht="102" x14ac:dyDescent="0.3">
      <c r="A1662" s="175"/>
      <c r="B1662" s="181" t="s">
        <v>2506</v>
      </c>
      <c r="C1662" s="182" t="s">
        <v>39</v>
      </c>
      <c r="D1662" s="190">
        <v>1580.55</v>
      </c>
      <c r="E1662" s="191">
        <v>1580.55</v>
      </c>
      <c r="F1662" s="185" t="s">
        <v>4637</v>
      </c>
      <c r="G1662" s="186" t="s">
        <v>3152</v>
      </c>
      <c r="H1662" s="187"/>
      <c r="I1662" s="175"/>
      <c r="J1662" s="175"/>
      <c r="K1662" s="175"/>
      <c r="L1662" s="175"/>
      <c r="M1662" s="175"/>
      <c r="N1662" s="175"/>
      <c r="O1662" s="175"/>
      <c r="P1662" s="175"/>
      <c r="Q1662" s="175"/>
      <c r="R1662" s="175"/>
      <c r="S1662" s="175"/>
      <c r="T1662" s="175"/>
      <c r="U1662" s="175"/>
      <c r="V1662" s="175"/>
      <c r="W1662" s="175"/>
      <c r="X1662" s="175"/>
      <c r="Y1662" s="175"/>
      <c r="Z1662" s="175"/>
      <c r="AA1662" s="175"/>
      <c r="AB1662" s="175"/>
      <c r="AC1662" s="175"/>
      <c r="AD1662" s="175"/>
      <c r="AE1662" s="175"/>
      <c r="AF1662" s="175"/>
      <c r="AG1662" s="175"/>
      <c r="AH1662" s="175"/>
      <c r="AI1662" s="175"/>
      <c r="AJ1662" s="175"/>
      <c r="AK1662" s="175"/>
      <c r="AL1662" s="175"/>
      <c r="AM1662" s="175"/>
      <c r="AN1662" s="175"/>
      <c r="AO1662" s="175"/>
      <c r="AP1662" s="175"/>
      <c r="AQ1662" s="175"/>
      <c r="AR1662" s="175"/>
    </row>
    <row r="1663" spans="1:44" ht="102" hidden="1" x14ac:dyDescent="0.3">
      <c r="A1663" s="175"/>
      <c r="B1663" s="185" t="s">
        <v>4637</v>
      </c>
      <c r="C1663" s="182"/>
      <c r="D1663" s="190">
        <v>1580.55</v>
      </c>
      <c r="E1663" s="191">
        <v>1580.55</v>
      </c>
      <c r="F1663" s="186" t="s">
        <v>3152</v>
      </c>
      <c r="G1663" s="181" t="s">
        <v>673</v>
      </c>
      <c r="H1663" s="182" t="s">
        <v>277</v>
      </c>
      <c r="I1663" s="175"/>
      <c r="J1663" s="175"/>
      <c r="K1663" s="175"/>
      <c r="L1663" s="175"/>
      <c r="M1663" s="175"/>
      <c r="N1663" s="175"/>
      <c r="O1663" s="175"/>
      <c r="P1663" s="175"/>
      <c r="Q1663" s="175"/>
      <c r="R1663" s="175"/>
      <c r="S1663" s="175"/>
      <c r="T1663" s="175"/>
      <c r="U1663" s="175"/>
      <c r="V1663" s="175"/>
      <c r="W1663" s="175"/>
      <c r="X1663" s="175"/>
      <c r="Y1663" s="175"/>
      <c r="Z1663" s="175"/>
      <c r="AA1663" s="175"/>
      <c r="AB1663" s="175"/>
      <c r="AC1663" s="175"/>
      <c r="AD1663" s="175"/>
      <c r="AE1663" s="175"/>
      <c r="AF1663" s="175"/>
      <c r="AG1663" s="175"/>
      <c r="AH1663" s="175"/>
      <c r="AI1663" s="175"/>
      <c r="AJ1663" s="175"/>
      <c r="AK1663" s="175"/>
      <c r="AL1663" s="175"/>
      <c r="AM1663" s="175"/>
      <c r="AN1663" s="175"/>
      <c r="AO1663" s="175"/>
      <c r="AP1663" s="175"/>
      <c r="AQ1663" s="175"/>
      <c r="AR1663" s="175"/>
    </row>
    <row r="1664" spans="1:44" ht="102" hidden="1" x14ac:dyDescent="0.3">
      <c r="A1664" s="175"/>
      <c r="B1664" s="186" t="s">
        <v>3152</v>
      </c>
      <c r="C1664" s="187"/>
      <c r="D1664" s="190">
        <v>1580.55</v>
      </c>
      <c r="E1664" s="191">
        <v>1580.55</v>
      </c>
      <c r="F1664" s="181" t="s">
        <v>673</v>
      </c>
      <c r="G1664" s="185" t="s">
        <v>4637</v>
      </c>
      <c r="H1664" s="182"/>
      <c r="I1664" s="175"/>
      <c r="J1664" s="175"/>
      <c r="K1664" s="175"/>
      <c r="L1664" s="175"/>
      <c r="M1664" s="175"/>
      <c r="N1664" s="175"/>
      <c r="O1664" s="175"/>
      <c r="P1664" s="175"/>
      <c r="Q1664" s="175"/>
      <c r="R1664" s="175"/>
      <c r="S1664" s="175"/>
      <c r="T1664" s="175"/>
      <c r="U1664" s="175"/>
      <c r="V1664" s="175"/>
      <c r="W1664" s="175"/>
      <c r="X1664" s="175"/>
      <c r="Y1664" s="175"/>
      <c r="Z1664" s="175"/>
      <c r="AA1664" s="175"/>
      <c r="AB1664" s="175"/>
      <c r="AC1664" s="175"/>
      <c r="AD1664" s="175"/>
      <c r="AE1664" s="175"/>
      <c r="AF1664" s="175"/>
      <c r="AG1664" s="175"/>
      <c r="AH1664" s="175"/>
      <c r="AI1664" s="175"/>
      <c r="AJ1664" s="175"/>
      <c r="AK1664" s="175"/>
      <c r="AL1664" s="175"/>
      <c r="AM1664" s="175"/>
      <c r="AN1664" s="175"/>
      <c r="AO1664" s="175"/>
      <c r="AP1664" s="175"/>
      <c r="AQ1664" s="175"/>
      <c r="AR1664" s="175"/>
    </row>
    <row r="1665" spans="1:44" ht="102" x14ac:dyDescent="0.3">
      <c r="A1665" s="175"/>
      <c r="B1665" s="181" t="s">
        <v>673</v>
      </c>
      <c r="C1665" s="182" t="s">
        <v>277</v>
      </c>
      <c r="D1665" s="183">
        <v>974.96</v>
      </c>
      <c r="E1665" s="184">
        <v>974.96</v>
      </c>
      <c r="F1665" s="185" t="s">
        <v>4637</v>
      </c>
      <c r="G1665" s="186" t="s">
        <v>3153</v>
      </c>
      <c r="H1665" s="187"/>
      <c r="I1665" s="175"/>
      <c r="J1665" s="175"/>
      <c r="K1665" s="175"/>
      <c r="L1665" s="175"/>
      <c r="M1665" s="175"/>
      <c r="N1665" s="175"/>
      <c r="O1665" s="175"/>
      <c r="P1665" s="175"/>
      <c r="Q1665" s="175"/>
      <c r="R1665" s="175"/>
      <c r="S1665" s="175"/>
      <c r="T1665" s="175"/>
      <c r="U1665" s="175"/>
      <c r="V1665" s="175"/>
      <c r="W1665" s="175"/>
      <c r="X1665" s="175"/>
      <c r="Y1665" s="175"/>
      <c r="Z1665" s="175"/>
      <c r="AA1665" s="175"/>
      <c r="AB1665" s="175"/>
      <c r="AC1665" s="175"/>
      <c r="AD1665" s="175"/>
      <c r="AE1665" s="175"/>
      <c r="AF1665" s="175"/>
      <c r="AG1665" s="175"/>
      <c r="AH1665" s="175"/>
      <c r="AI1665" s="175"/>
      <c r="AJ1665" s="175"/>
      <c r="AK1665" s="175"/>
      <c r="AL1665" s="175"/>
      <c r="AM1665" s="175"/>
      <c r="AN1665" s="175"/>
      <c r="AO1665" s="175"/>
      <c r="AP1665" s="175"/>
      <c r="AQ1665" s="175"/>
      <c r="AR1665" s="175"/>
    </row>
    <row r="1666" spans="1:44" ht="102" hidden="1" x14ac:dyDescent="0.3">
      <c r="A1666" s="175"/>
      <c r="B1666" s="185" t="s">
        <v>4637</v>
      </c>
      <c r="C1666" s="182"/>
      <c r="D1666" s="183">
        <v>974.96</v>
      </c>
      <c r="E1666" s="184">
        <v>974.96</v>
      </c>
      <c r="F1666" s="186" t="s">
        <v>3153</v>
      </c>
      <c r="G1666" s="181" t="s">
        <v>1112</v>
      </c>
      <c r="H1666" s="182" t="s">
        <v>41</v>
      </c>
      <c r="I1666" s="175"/>
      <c r="J1666" s="175"/>
      <c r="K1666" s="175"/>
      <c r="L1666" s="175"/>
      <c r="M1666" s="175"/>
      <c r="N1666" s="175"/>
      <c r="O1666" s="175"/>
      <c r="P1666" s="175"/>
      <c r="Q1666" s="175"/>
      <c r="R1666" s="175"/>
      <c r="S1666" s="175"/>
      <c r="T1666" s="175"/>
      <c r="U1666" s="175"/>
      <c r="V1666" s="175"/>
      <c r="W1666" s="175"/>
      <c r="X1666" s="175"/>
      <c r="Y1666" s="175"/>
      <c r="Z1666" s="175"/>
      <c r="AA1666" s="175"/>
      <c r="AB1666" s="175"/>
      <c r="AC1666" s="175"/>
      <c r="AD1666" s="175"/>
      <c r="AE1666" s="175"/>
      <c r="AF1666" s="175"/>
      <c r="AG1666" s="175"/>
      <c r="AH1666" s="175"/>
      <c r="AI1666" s="175"/>
      <c r="AJ1666" s="175"/>
      <c r="AK1666" s="175"/>
      <c r="AL1666" s="175"/>
      <c r="AM1666" s="175"/>
      <c r="AN1666" s="175"/>
      <c r="AO1666" s="175"/>
      <c r="AP1666" s="175"/>
      <c r="AQ1666" s="175"/>
      <c r="AR1666" s="175"/>
    </row>
    <row r="1667" spans="1:44" ht="102" hidden="1" x14ac:dyDescent="0.3">
      <c r="A1667" s="175"/>
      <c r="B1667" s="186" t="s">
        <v>3153</v>
      </c>
      <c r="C1667" s="187"/>
      <c r="D1667" s="183">
        <v>974.96</v>
      </c>
      <c r="E1667" s="184">
        <v>974.96</v>
      </c>
      <c r="F1667" s="181" t="s">
        <v>1112</v>
      </c>
      <c r="G1667" s="185" t="s">
        <v>4637</v>
      </c>
      <c r="H1667" s="182"/>
      <c r="I1667" s="175"/>
      <c r="J1667" s="175"/>
      <c r="K1667" s="175"/>
      <c r="L1667" s="175"/>
      <c r="M1667" s="175"/>
      <c r="N1667" s="175"/>
      <c r="O1667" s="175"/>
      <c r="P1667" s="175"/>
      <c r="Q1667" s="175"/>
      <c r="R1667" s="175"/>
      <c r="S1667" s="175"/>
      <c r="T1667" s="175"/>
      <c r="U1667" s="175"/>
      <c r="V1667" s="175"/>
      <c r="W1667" s="175"/>
      <c r="X1667" s="175"/>
      <c r="Y1667" s="175"/>
      <c r="Z1667" s="175"/>
      <c r="AA1667" s="175"/>
      <c r="AB1667" s="175"/>
      <c r="AC1667" s="175"/>
      <c r="AD1667" s="175"/>
      <c r="AE1667" s="175"/>
      <c r="AF1667" s="175"/>
      <c r="AG1667" s="175"/>
      <c r="AH1667" s="175"/>
      <c r="AI1667" s="175"/>
      <c r="AJ1667" s="175"/>
      <c r="AK1667" s="175"/>
      <c r="AL1667" s="175"/>
      <c r="AM1667" s="175"/>
      <c r="AN1667" s="175"/>
      <c r="AO1667" s="175"/>
      <c r="AP1667" s="175"/>
      <c r="AQ1667" s="175"/>
      <c r="AR1667" s="175"/>
    </row>
    <row r="1668" spans="1:44" ht="102" x14ac:dyDescent="0.3">
      <c r="A1668" s="175"/>
      <c r="B1668" s="181" t="s">
        <v>1112</v>
      </c>
      <c r="C1668" s="182" t="s">
        <v>41</v>
      </c>
      <c r="D1668" s="190">
        <v>1391.57</v>
      </c>
      <c r="E1668" s="191">
        <v>1391.57</v>
      </c>
      <c r="F1668" s="185" t="s">
        <v>4637</v>
      </c>
      <c r="G1668" s="186" t="s">
        <v>3154</v>
      </c>
      <c r="H1668" s="187"/>
      <c r="I1668" s="175"/>
      <c r="J1668" s="175"/>
      <c r="K1668" s="175"/>
      <c r="L1668" s="175"/>
      <c r="M1668" s="175"/>
      <c r="N1668" s="175"/>
      <c r="O1668" s="175"/>
      <c r="P1668" s="175"/>
      <c r="Q1668" s="175"/>
      <c r="R1668" s="175"/>
      <c r="S1668" s="175"/>
      <c r="T1668" s="175"/>
      <c r="U1668" s="175"/>
      <c r="V1668" s="175"/>
      <c r="W1668" s="175"/>
      <c r="X1668" s="175"/>
      <c r="Y1668" s="175"/>
      <c r="Z1668" s="175"/>
      <c r="AA1668" s="175"/>
      <c r="AB1668" s="175"/>
      <c r="AC1668" s="175"/>
      <c r="AD1668" s="175"/>
      <c r="AE1668" s="175"/>
      <c r="AF1668" s="175"/>
      <c r="AG1668" s="175"/>
      <c r="AH1668" s="175"/>
      <c r="AI1668" s="175"/>
      <c r="AJ1668" s="175"/>
      <c r="AK1668" s="175"/>
      <c r="AL1668" s="175"/>
      <c r="AM1668" s="175"/>
      <c r="AN1668" s="175"/>
      <c r="AO1668" s="175"/>
      <c r="AP1668" s="175"/>
      <c r="AQ1668" s="175"/>
      <c r="AR1668" s="175"/>
    </row>
    <row r="1669" spans="1:44" ht="102" hidden="1" x14ac:dyDescent="0.3">
      <c r="A1669" s="175"/>
      <c r="B1669" s="185" t="s">
        <v>4637</v>
      </c>
      <c r="C1669" s="182"/>
      <c r="D1669" s="190">
        <v>1391.57</v>
      </c>
      <c r="E1669" s="191">
        <v>1391.57</v>
      </c>
      <c r="F1669" s="186" t="s">
        <v>3154</v>
      </c>
      <c r="G1669" s="181" t="s">
        <v>1302</v>
      </c>
      <c r="H1669" s="182" t="s">
        <v>62</v>
      </c>
      <c r="I1669" s="175"/>
      <c r="J1669" s="175"/>
      <c r="K1669" s="175"/>
      <c r="L1669" s="175"/>
      <c r="M1669" s="175"/>
      <c r="N1669" s="175"/>
      <c r="O1669" s="175"/>
      <c r="P1669" s="175"/>
      <c r="Q1669" s="175"/>
      <c r="R1669" s="175"/>
      <c r="S1669" s="175"/>
      <c r="T1669" s="175"/>
      <c r="U1669" s="175"/>
      <c r="V1669" s="175"/>
      <c r="W1669" s="175"/>
      <c r="X1669" s="175"/>
      <c r="Y1669" s="175"/>
      <c r="Z1669" s="175"/>
      <c r="AA1669" s="175"/>
      <c r="AB1669" s="175"/>
      <c r="AC1669" s="175"/>
      <c r="AD1669" s="175"/>
      <c r="AE1669" s="175"/>
      <c r="AF1669" s="175"/>
      <c r="AG1669" s="175"/>
      <c r="AH1669" s="175"/>
      <c r="AI1669" s="175"/>
      <c r="AJ1669" s="175"/>
      <c r="AK1669" s="175"/>
      <c r="AL1669" s="175"/>
      <c r="AM1669" s="175"/>
      <c r="AN1669" s="175"/>
      <c r="AO1669" s="175"/>
      <c r="AP1669" s="175"/>
      <c r="AQ1669" s="175"/>
      <c r="AR1669" s="175"/>
    </row>
    <row r="1670" spans="1:44" ht="102" hidden="1" x14ac:dyDescent="0.3">
      <c r="A1670" s="175"/>
      <c r="B1670" s="186" t="s">
        <v>3154</v>
      </c>
      <c r="C1670" s="187"/>
      <c r="D1670" s="190">
        <v>1391.57</v>
      </c>
      <c r="E1670" s="191">
        <v>1391.57</v>
      </c>
      <c r="F1670" s="181" t="s">
        <v>1302</v>
      </c>
      <c r="G1670" s="185" t="s">
        <v>4637</v>
      </c>
      <c r="H1670" s="182"/>
      <c r="I1670" s="175"/>
      <c r="J1670" s="175"/>
      <c r="K1670" s="175"/>
      <c r="L1670" s="175"/>
      <c r="M1670" s="175"/>
      <c r="N1670" s="175"/>
      <c r="O1670" s="175"/>
      <c r="P1670" s="175"/>
      <c r="Q1670" s="175"/>
      <c r="R1670" s="175"/>
      <c r="S1670" s="175"/>
      <c r="T1670" s="175"/>
      <c r="U1670" s="175"/>
      <c r="V1670" s="175"/>
      <c r="W1670" s="175"/>
      <c r="X1670" s="175"/>
      <c r="Y1670" s="175"/>
      <c r="Z1670" s="175"/>
      <c r="AA1670" s="175"/>
      <c r="AB1670" s="175"/>
      <c r="AC1670" s="175"/>
      <c r="AD1670" s="175"/>
      <c r="AE1670" s="175"/>
      <c r="AF1670" s="175"/>
      <c r="AG1670" s="175"/>
      <c r="AH1670" s="175"/>
      <c r="AI1670" s="175"/>
      <c r="AJ1670" s="175"/>
      <c r="AK1670" s="175"/>
      <c r="AL1670" s="175"/>
      <c r="AM1670" s="175"/>
      <c r="AN1670" s="175"/>
      <c r="AO1670" s="175"/>
      <c r="AP1670" s="175"/>
      <c r="AQ1670" s="175"/>
      <c r="AR1670" s="175"/>
    </row>
    <row r="1671" spans="1:44" ht="102" x14ac:dyDescent="0.3">
      <c r="A1671" s="175"/>
      <c r="B1671" s="181" t="s">
        <v>1302</v>
      </c>
      <c r="C1671" s="182" t="s">
        <v>62</v>
      </c>
      <c r="D1671" s="190">
        <v>2516.86</v>
      </c>
      <c r="E1671" s="191">
        <v>2516.86</v>
      </c>
      <c r="F1671" s="185" t="s">
        <v>4637</v>
      </c>
      <c r="G1671" s="186" t="s">
        <v>3155</v>
      </c>
      <c r="H1671" s="187"/>
      <c r="I1671" s="175"/>
      <c r="J1671" s="175"/>
      <c r="K1671" s="175"/>
      <c r="L1671" s="175"/>
      <c r="M1671" s="175"/>
      <c r="N1671" s="175"/>
      <c r="O1671" s="175"/>
      <c r="P1671" s="175"/>
      <c r="Q1671" s="175"/>
      <c r="R1671" s="175"/>
      <c r="S1671" s="175"/>
      <c r="T1671" s="175"/>
      <c r="U1671" s="175"/>
      <c r="V1671" s="175"/>
      <c r="W1671" s="175"/>
      <c r="X1671" s="175"/>
      <c r="Y1671" s="175"/>
      <c r="Z1671" s="175"/>
      <c r="AA1671" s="175"/>
      <c r="AB1671" s="175"/>
      <c r="AC1671" s="175"/>
      <c r="AD1671" s="175"/>
      <c r="AE1671" s="175"/>
      <c r="AF1671" s="175"/>
      <c r="AG1671" s="175"/>
      <c r="AH1671" s="175"/>
      <c r="AI1671" s="175"/>
      <c r="AJ1671" s="175"/>
      <c r="AK1671" s="175"/>
      <c r="AL1671" s="175"/>
      <c r="AM1671" s="175"/>
      <c r="AN1671" s="175"/>
      <c r="AO1671" s="175"/>
      <c r="AP1671" s="175"/>
      <c r="AQ1671" s="175"/>
      <c r="AR1671" s="175"/>
    </row>
    <row r="1672" spans="1:44" ht="102" hidden="1" x14ac:dyDescent="0.3">
      <c r="A1672" s="175"/>
      <c r="B1672" s="185" t="s">
        <v>4637</v>
      </c>
      <c r="C1672" s="182"/>
      <c r="D1672" s="190">
        <v>2516.86</v>
      </c>
      <c r="E1672" s="191">
        <v>2516.86</v>
      </c>
      <c r="F1672" s="186" t="s">
        <v>3155</v>
      </c>
      <c r="G1672" s="181" t="s">
        <v>1915</v>
      </c>
      <c r="H1672" s="182" t="s">
        <v>68</v>
      </c>
      <c r="I1672" s="175"/>
      <c r="J1672" s="175"/>
      <c r="K1672" s="175"/>
      <c r="L1672" s="175"/>
      <c r="M1672" s="175"/>
      <c r="N1672" s="175"/>
      <c r="O1672" s="175"/>
      <c r="P1672" s="175"/>
      <c r="Q1672" s="175"/>
      <c r="R1672" s="175"/>
      <c r="S1672" s="175"/>
      <c r="T1672" s="175"/>
      <c r="U1672" s="175"/>
      <c r="V1672" s="175"/>
      <c r="W1672" s="175"/>
      <c r="X1672" s="175"/>
      <c r="Y1672" s="175"/>
      <c r="Z1672" s="175"/>
      <c r="AA1672" s="175"/>
      <c r="AB1672" s="175"/>
      <c r="AC1672" s="175"/>
      <c r="AD1672" s="175"/>
      <c r="AE1672" s="175"/>
      <c r="AF1672" s="175"/>
      <c r="AG1672" s="175"/>
      <c r="AH1672" s="175"/>
      <c r="AI1672" s="175"/>
      <c r="AJ1672" s="175"/>
      <c r="AK1672" s="175"/>
      <c r="AL1672" s="175"/>
      <c r="AM1672" s="175"/>
      <c r="AN1672" s="175"/>
      <c r="AO1672" s="175"/>
      <c r="AP1672" s="175"/>
      <c r="AQ1672" s="175"/>
      <c r="AR1672" s="175"/>
    </row>
    <row r="1673" spans="1:44" ht="102" hidden="1" x14ac:dyDescent="0.3">
      <c r="A1673" s="175"/>
      <c r="B1673" s="186" t="s">
        <v>3155</v>
      </c>
      <c r="C1673" s="187"/>
      <c r="D1673" s="190">
        <v>2516.86</v>
      </c>
      <c r="E1673" s="191">
        <v>2516.86</v>
      </c>
      <c r="F1673" s="181" t="s">
        <v>1915</v>
      </c>
      <c r="G1673" s="185" t="s">
        <v>4637</v>
      </c>
      <c r="H1673" s="182"/>
      <c r="I1673" s="175"/>
      <c r="J1673" s="175"/>
      <c r="K1673" s="175"/>
      <c r="L1673" s="175"/>
      <c r="M1673" s="175"/>
      <c r="N1673" s="175"/>
      <c r="O1673" s="175"/>
      <c r="P1673" s="175"/>
      <c r="Q1673" s="175"/>
      <c r="R1673" s="175"/>
      <c r="S1673" s="175"/>
      <c r="T1673" s="175"/>
      <c r="U1673" s="175"/>
      <c r="V1673" s="175"/>
      <c r="W1673" s="175"/>
      <c r="X1673" s="175"/>
      <c r="Y1673" s="175"/>
      <c r="Z1673" s="175"/>
      <c r="AA1673" s="175"/>
      <c r="AB1673" s="175"/>
      <c r="AC1673" s="175"/>
      <c r="AD1673" s="175"/>
      <c r="AE1673" s="175"/>
      <c r="AF1673" s="175"/>
      <c r="AG1673" s="175"/>
      <c r="AH1673" s="175"/>
      <c r="AI1673" s="175"/>
      <c r="AJ1673" s="175"/>
      <c r="AK1673" s="175"/>
      <c r="AL1673" s="175"/>
      <c r="AM1673" s="175"/>
      <c r="AN1673" s="175"/>
      <c r="AO1673" s="175"/>
      <c r="AP1673" s="175"/>
      <c r="AQ1673" s="175"/>
      <c r="AR1673" s="175"/>
    </row>
    <row r="1674" spans="1:44" ht="102" x14ac:dyDescent="0.3">
      <c r="A1674" s="175"/>
      <c r="B1674" s="181" t="s">
        <v>1915</v>
      </c>
      <c r="C1674" s="182" t="s">
        <v>68</v>
      </c>
      <c r="D1674" s="190">
        <v>2997.89</v>
      </c>
      <c r="E1674" s="191">
        <v>2997.89</v>
      </c>
      <c r="F1674" s="185" t="s">
        <v>4637</v>
      </c>
      <c r="G1674" s="186" t="s">
        <v>3156</v>
      </c>
      <c r="H1674" s="187"/>
      <c r="I1674" s="175"/>
      <c r="J1674" s="175"/>
      <c r="K1674" s="175"/>
      <c r="L1674" s="175"/>
      <c r="M1674" s="175"/>
      <c r="N1674" s="175"/>
      <c r="O1674" s="175"/>
      <c r="P1674" s="175"/>
      <c r="Q1674" s="175"/>
      <c r="R1674" s="175"/>
      <c r="S1674" s="175"/>
      <c r="T1674" s="175"/>
      <c r="U1674" s="175"/>
      <c r="V1674" s="175"/>
      <c r="W1674" s="175"/>
      <c r="X1674" s="175"/>
      <c r="Y1674" s="175"/>
      <c r="Z1674" s="175"/>
      <c r="AA1674" s="175"/>
      <c r="AB1674" s="175"/>
      <c r="AC1674" s="175"/>
      <c r="AD1674" s="175"/>
      <c r="AE1674" s="175"/>
      <c r="AF1674" s="175"/>
      <c r="AG1674" s="175"/>
      <c r="AH1674" s="175"/>
      <c r="AI1674" s="175"/>
      <c r="AJ1674" s="175"/>
      <c r="AK1674" s="175"/>
      <c r="AL1674" s="175"/>
      <c r="AM1674" s="175"/>
      <c r="AN1674" s="175"/>
      <c r="AO1674" s="175"/>
      <c r="AP1674" s="175"/>
      <c r="AQ1674" s="175"/>
      <c r="AR1674" s="175"/>
    </row>
    <row r="1675" spans="1:44" ht="102" hidden="1" x14ac:dyDescent="0.3">
      <c r="A1675" s="175"/>
      <c r="B1675" s="185" t="s">
        <v>4637</v>
      </c>
      <c r="C1675" s="182"/>
      <c r="D1675" s="190">
        <v>2997.89</v>
      </c>
      <c r="E1675" s="191">
        <v>2997.89</v>
      </c>
      <c r="F1675" s="186" t="s">
        <v>3156</v>
      </c>
      <c r="G1675" s="181" t="s">
        <v>2503</v>
      </c>
      <c r="H1675" s="182" t="s">
        <v>147</v>
      </c>
      <c r="I1675" s="175"/>
      <c r="J1675" s="175"/>
      <c r="K1675" s="175"/>
      <c r="L1675" s="175"/>
      <c r="M1675" s="175"/>
      <c r="N1675" s="175"/>
      <c r="O1675" s="175"/>
      <c r="P1675" s="175"/>
      <c r="Q1675" s="175"/>
      <c r="R1675" s="175"/>
      <c r="S1675" s="175"/>
      <c r="T1675" s="175"/>
      <c r="U1675" s="175"/>
      <c r="V1675" s="175"/>
      <c r="W1675" s="175"/>
      <c r="X1675" s="175"/>
      <c r="Y1675" s="175"/>
      <c r="Z1675" s="175"/>
      <c r="AA1675" s="175"/>
      <c r="AB1675" s="175"/>
      <c r="AC1675" s="175"/>
      <c r="AD1675" s="175"/>
      <c r="AE1675" s="175"/>
      <c r="AF1675" s="175"/>
      <c r="AG1675" s="175"/>
      <c r="AH1675" s="175"/>
      <c r="AI1675" s="175"/>
      <c r="AJ1675" s="175"/>
      <c r="AK1675" s="175"/>
      <c r="AL1675" s="175"/>
      <c r="AM1675" s="175"/>
      <c r="AN1675" s="175"/>
      <c r="AO1675" s="175"/>
      <c r="AP1675" s="175"/>
      <c r="AQ1675" s="175"/>
      <c r="AR1675" s="175"/>
    </row>
    <row r="1676" spans="1:44" ht="102" hidden="1" x14ac:dyDescent="0.3">
      <c r="A1676" s="175"/>
      <c r="B1676" s="186" t="s">
        <v>3156</v>
      </c>
      <c r="C1676" s="187"/>
      <c r="D1676" s="190">
        <v>2997.89</v>
      </c>
      <c r="E1676" s="191">
        <v>2997.89</v>
      </c>
      <c r="F1676" s="181" t="s">
        <v>2503</v>
      </c>
      <c r="G1676" s="185" t="s">
        <v>4637</v>
      </c>
      <c r="H1676" s="182"/>
      <c r="I1676" s="175"/>
      <c r="J1676" s="175"/>
      <c r="K1676" s="175"/>
      <c r="L1676" s="175"/>
      <c r="M1676" s="175"/>
      <c r="N1676" s="175"/>
      <c r="O1676" s="175"/>
      <c r="P1676" s="175"/>
      <c r="Q1676" s="175"/>
      <c r="R1676" s="175"/>
      <c r="S1676" s="175"/>
      <c r="T1676" s="175"/>
      <c r="U1676" s="175"/>
      <c r="V1676" s="175"/>
      <c r="W1676" s="175"/>
      <c r="X1676" s="175"/>
      <c r="Y1676" s="175"/>
      <c r="Z1676" s="175"/>
      <c r="AA1676" s="175"/>
      <c r="AB1676" s="175"/>
      <c r="AC1676" s="175"/>
      <c r="AD1676" s="175"/>
      <c r="AE1676" s="175"/>
      <c r="AF1676" s="175"/>
      <c r="AG1676" s="175"/>
      <c r="AH1676" s="175"/>
      <c r="AI1676" s="175"/>
      <c r="AJ1676" s="175"/>
      <c r="AK1676" s="175"/>
      <c r="AL1676" s="175"/>
      <c r="AM1676" s="175"/>
      <c r="AN1676" s="175"/>
      <c r="AO1676" s="175"/>
      <c r="AP1676" s="175"/>
      <c r="AQ1676" s="175"/>
      <c r="AR1676" s="175"/>
    </row>
    <row r="1677" spans="1:44" ht="102" x14ac:dyDescent="0.3">
      <c r="A1677" s="175"/>
      <c r="B1677" s="181" t="s">
        <v>2503</v>
      </c>
      <c r="C1677" s="182" t="s">
        <v>147</v>
      </c>
      <c r="D1677" s="190">
        <v>3418.8</v>
      </c>
      <c r="E1677" s="191">
        <v>3418.8</v>
      </c>
      <c r="F1677" s="185" t="s">
        <v>4637</v>
      </c>
      <c r="G1677" s="186" t="s">
        <v>3164</v>
      </c>
      <c r="H1677" s="187"/>
      <c r="I1677" s="175"/>
      <c r="J1677" s="175"/>
      <c r="K1677" s="175"/>
      <c r="L1677" s="175"/>
      <c r="M1677" s="175"/>
      <c r="N1677" s="175"/>
      <c r="O1677" s="175"/>
      <c r="P1677" s="175"/>
      <c r="Q1677" s="175"/>
      <c r="R1677" s="175"/>
      <c r="S1677" s="175"/>
      <c r="T1677" s="175"/>
      <c r="U1677" s="175"/>
      <c r="V1677" s="175"/>
      <c r="W1677" s="175"/>
      <c r="X1677" s="175"/>
      <c r="Y1677" s="175"/>
      <c r="Z1677" s="175"/>
      <c r="AA1677" s="175"/>
      <c r="AB1677" s="175"/>
      <c r="AC1677" s="175"/>
      <c r="AD1677" s="175"/>
      <c r="AE1677" s="175"/>
      <c r="AF1677" s="175"/>
      <c r="AG1677" s="175"/>
      <c r="AH1677" s="175"/>
      <c r="AI1677" s="175"/>
      <c r="AJ1677" s="175"/>
      <c r="AK1677" s="175"/>
      <c r="AL1677" s="175"/>
      <c r="AM1677" s="175"/>
      <c r="AN1677" s="175"/>
      <c r="AO1677" s="175"/>
      <c r="AP1677" s="175"/>
      <c r="AQ1677" s="175"/>
      <c r="AR1677" s="175"/>
    </row>
    <row r="1678" spans="1:44" ht="102" hidden="1" x14ac:dyDescent="0.3">
      <c r="A1678" s="175"/>
      <c r="B1678" s="185" t="s">
        <v>4637</v>
      </c>
      <c r="C1678" s="182"/>
      <c r="D1678" s="190">
        <v>3418.8</v>
      </c>
      <c r="E1678" s="191">
        <v>3418.8</v>
      </c>
      <c r="F1678" s="186" t="s">
        <v>3164</v>
      </c>
      <c r="G1678" s="181" t="s">
        <v>2554</v>
      </c>
      <c r="H1678" s="182" t="s">
        <v>165</v>
      </c>
      <c r="I1678" s="175"/>
      <c r="J1678" s="175"/>
      <c r="K1678" s="175"/>
      <c r="L1678" s="175"/>
      <c r="M1678" s="175"/>
      <c r="N1678" s="175"/>
      <c r="O1678" s="175"/>
      <c r="P1678" s="175"/>
      <c r="Q1678" s="175"/>
      <c r="R1678" s="175"/>
      <c r="S1678" s="175"/>
      <c r="T1678" s="175"/>
      <c r="U1678" s="175"/>
      <c r="V1678" s="175"/>
      <c r="W1678" s="175"/>
      <c r="X1678" s="175"/>
      <c r="Y1678" s="175"/>
      <c r="Z1678" s="175"/>
      <c r="AA1678" s="175"/>
      <c r="AB1678" s="175"/>
      <c r="AC1678" s="175"/>
      <c r="AD1678" s="175"/>
      <c r="AE1678" s="175"/>
      <c r="AF1678" s="175"/>
      <c r="AG1678" s="175"/>
      <c r="AH1678" s="175"/>
      <c r="AI1678" s="175"/>
      <c r="AJ1678" s="175"/>
      <c r="AK1678" s="175"/>
      <c r="AL1678" s="175"/>
      <c r="AM1678" s="175"/>
      <c r="AN1678" s="175"/>
      <c r="AO1678" s="175"/>
      <c r="AP1678" s="175"/>
      <c r="AQ1678" s="175"/>
      <c r="AR1678" s="175"/>
    </row>
    <row r="1679" spans="1:44" ht="102" hidden="1" x14ac:dyDescent="0.3">
      <c r="A1679" s="175"/>
      <c r="B1679" s="186" t="s">
        <v>3164</v>
      </c>
      <c r="C1679" s="187"/>
      <c r="D1679" s="190">
        <v>3418.8</v>
      </c>
      <c r="E1679" s="191">
        <v>3418.8</v>
      </c>
      <c r="F1679" s="181" t="s">
        <v>2554</v>
      </c>
      <c r="G1679" s="185" t="s">
        <v>4637</v>
      </c>
      <c r="H1679" s="182"/>
      <c r="I1679" s="175"/>
      <c r="J1679" s="175"/>
      <c r="K1679" s="175"/>
      <c r="L1679" s="175"/>
      <c r="M1679" s="175"/>
      <c r="N1679" s="175"/>
      <c r="O1679" s="175"/>
      <c r="P1679" s="175"/>
      <c r="Q1679" s="175"/>
      <c r="R1679" s="175"/>
      <c r="S1679" s="175"/>
      <c r="T1679" s="175"/>
      <c r="U1679" s="175"/>
      <c r="V1679" s="175"/>
      <c r="W1679" s="175"/>
      <c r="X1679" s="175"/>
      <c r="Y1679" s="175"/>
      <c r="Z1679" s="175"/>
      <c r="AA1679" s="175"/>
      <c r="AB1679" s="175"/>
      <c r="AC1679" s="175"/>
      <c r="AD1679" s="175"/>
      <c r="AE1679" s="175"/>
      <c r="AF1679" s="175"/>
      <c r="AG1679" s="175"/>
      <c r="AH1679" s="175"/>
      <c r="AI1679" s="175"/>
      <c r="AJ1679" s="175"/>
      <c r="AK1679" s="175"/>
      <c r="AL1679" s="175"/>
      <c r="AM1679" s="175"/>
      <c r="AN1679" s="175"/>
      <c r="AO1679" s="175"/>
      <c r="AP1679" s="175"/>
      <c r="AQ1679" s="175"/>
      <c r="AR1679" s="175"/>
    </row>
    <row r="1680" spans="1:44" ht="102" x14ac:dyDescent="0.3">
      <c r="A1680" s="175"/>
      <c r="B1680" s="181" t="s">
        <v>2554</v>
      </c>
      <c r="C1680" s="182" t="s">
        <v>165</v>
      </c>
      <c r="D1680" s="190">
        <v>1580.55</v>
      </c>
      <c r="E1680" s="191">
        <v>1580.55</v>
      </c>
      <c r="F1680" s="185" t="s">
        <v>4637</v>
      </c>
      <c r="G1680" s="186" t="s">
        <v>3165</v>
      </c>
      <c r="H1680" s="187"/>
      <c r="I1680" s="175"/>
      <c r="J1680" s="175"/>
      <c r="K1680" s="175"/>
      <c r="L1680" s="175"/>
      <c r="M1680" s="175"/>
      <c r="N1680" s="175"/>
      <c r="O1680" s="175"/>
      <c r="P1680" s="175"/>
      <c r="Q1680" s="175"/>
      <c r="R1680" s="175"/>
      <c r="S1680" s="175"/>
      <c r="T1680" s="175"/>
      <c r="U1680" s="175"/>
      <c r="V1680" s="175"/>
      <c r="W1680" s="175"/>
      <c r="X1680" s="175"/>
      <c r="Y1680" s="175"/>
      <c r="Z1680" s="175"/>
      <c r="AA1680" s="175"/>
      <c r="AB1680" s="175"/>
      <c r="AC1680" s="175"/>
      <c r="AD1680" s="175"/>
      <c r="AE1680" s="175"/>
      <c r="AF1680" s="175"/>
      <c r="AG1680" s="175"/>
      <c r="AH1680" s="175"/>
      <c r="AI1680" s="175"/>
      <c r="AJ1680" s="175"/>
      <c r="AK1680" s="175"/>
      <c r="AL1680" s="175"/>
      <c r="AM1680" s="175"/>
      <c r="AN1680" s="175"/>
      <c r="AO1680" s="175"/>
      <c r="AP1680" s="175"/>
      <c r="AQ1680" s="175"/>
      <c r="AR1680" s="175"/>
    </row>
    <row r="1681" spans="1:44" ht="102" hidden="1" x14ac:dyDescent="0.3">
      <c r="A1681" s="175"/>
      <c r="B1681" s="185" t="s">
        <v>4637</v>
      </c>
      <c r="C1681" s="182"/>
      <c r="D1681" s="190">
        <v>1580.55</v>
      </c>
      <c r="E1681" s="191">
        <v>1580.55</v>
      </c>
      <c r="F1681" s="186" t="s">
        <v>3165</v>
      </c>
      <c r="G1681" s="181" t="s">
        <v>833</v>
      </c>
      <c r="H1681" s="182" t="s">
        <v>254</v>
      </c>
      <c r="I1681" s="175"/>
      <c r="J1681" s="175"/>
      <c r="K1681" s="175"/>
      <c r="L1681" s="175"/>
      <c r="M1681" s="175"/>
      <c r="N1681" s="175"/>
      <c r="O1681" s="175"/>
      <c r="P1681" s="175"/>
      <c r="Q1681" s="175"/>
      <c r="R1681" s="175"/>
      <c r="S1681" s="175"/>
      <c r="T1681" s="175"/>
      <c r="U1681" s="175"/>
      <c r="V1681" s="175"/>
      <c r="W1681" s="175"/>
      <c r="X1681" s="175"/>
      <c r="Y1681" s="175"/>
      <c r="Z1681" s="175"/>
      <c r="AA1681" s="175"/>
      <c r="AB1681" s="175"/>
      <c r="AC1681" s="175"/>
      <c r="AD1681" s="175"/>
      <c r="AE1681" s="175"/>
      <c r="AF1681" s="175"/>
      <c r="AG1681" s="175"/>
      <c r="AH1681" s="175"/>
      <c r="AI1681" s="175"/>
      <c r="AJ1681" s="175"/>
      <c r="AK1681" s="175"/>
      <c r="AL1681" s="175"/>
      <c r="AM1681" s="175"/>
      <c r="AN1681" s="175"/>
      <c r="AO1681" s="175"/>
      <c r="AP1681" s="175"/>
      <c r="AQ1681" s="175"/>
      <c r="AR1681" s="175"/>
    </row>
    <row r="1682" spans="1:44" ht="102" hidden="1" x14ac:dyDescent="0.3">
      <c r="A1682" s="175"/>
      <c r="B1682" s="186" t="s">
        <v>3165</v>
      </c>
      <c r="C1682" s="187"/>
      <c r="D1682" s="190">
        <v>1580.55</v>
      </c>
      <c r="E1682" s="191">
        <v>1580.55</v>
      </c>
      <c r="F1682" s="181" t="s">
        <v>833</v>
      </c>
      <c r="G1682" s="185" t="s">
        <v>4637</v>
      </c>
      <c r="H1682" s="182"/>
      <c r="I1682" s="175"/>
      <c r="J1682" s="175"/>
      <c r="K1682" s="175"/>
      <c r="L1682" s="175"/>
      <c r="M1682" s="175"/>
      <c r="N1682" s="175"/>
      <c r="O1682" s="175"/>
      <c r="P1682" s="175"/>
      <c r="Q1682" s="175"/>
      <c r="R1682" s="175"/>
      <c r="S1682" s="175"/>
      <c r="T1682" s="175"/>
      <c r="U1682" s="175"/>
      <c r="V1682" s="175"/>
      <c r="W1682" s="175"/>
      <c r="X1682" s="175"/>
      <c r="Y1682" s="175"/>
      <c r="Z1682" s="175"/>
      <c r="AA1682" s="175"/>
      <c r="AB1682" s="175"/>
      <c r="AC1682" s="175"/>
      <c r="AD1682" s="175"/>
      <c r="AE1682" s="175"/>
      <c r="AF1682" s="175"/>
      <c r="AG1682" s="175"/>
      <c r="AH1682" s="175"/>
      <c r="AI1682" s="175"/>
      <c r="AJ1682" s="175"/>
      <c r="AK1682" s="175"/>
      <c r="AL1682" s="175"/>
      <c r="AM1682" s="175"/>
      <c r="AN1682" s="175"/>
      <c r="AO1682" s="175"/>
      <c r="AP1682" s="175"/>
      <c r="AQ1682" s="175"/>
      <c r="AR1682" s="175"/>
    </row>
    <row r="1683" spans="1:44" ht="102" x14ac:dyDescent="0.3">
      <c r="A1683" s="175"/>
      <c r="B1683" s="181" t="s">
        <v>833</v>
      </c>
      <c r="C1683" s="182" t="s">
        <v>254</v>
      </c>
      <c r="D1683" s="183">
        <v>974.96</v>
      </c>
      <c r="E1683" s="184">
        <v>974.96</v>
      </c>
      <c r="F1683" s="185" t="s">
        <v>4637</v>
      </c>
      <c r="G1683" s="186" t="s">
        <v>3167</v>
      </c>
      <c r="H1683" s="187"/>
      <c r="I1683" s="175"/>
      <c r="J1683" s="175"/>
      <c r="K1683" s="175"/>
      <c r="L1683" s="175"/>
      <c r="M1683" s="175"/>
      <c r="N1683" s="175"/>
      <c r="O1683" s="175"/>
      <c r="P1683" s="175"/>
      <c r="Q1683" s="175"/>
      <c r="R1683" s="175"/>
      <c r="S1683" s="175"/>
      <c r="T1683" s="175"/>
      <c r="U1683" s="175"/>
      <c r="V1683" s="175"/>
      <c r="W1683" s="175"/>
      <c r="X1683" s="175"/>
      <c r="Y1683" s="175"/>
      <c r="Z1683" s="175"/>
      <c r="AA1683" s="175"/>
      <c r="AB1683" s="175"/>
      <c r="AC1683" s="175"/>
      <c r="AD1683" s="175"/>
      <c r="AE1683" s="175"/>
      <c r="AF1683" s="175"/>
      <c r="AG1683" s="175"/>
      <c r="AH1683" s="175"/>
      <c r="AI1683" s="175"/>
      <c r="AJ1683" s="175"/>
      <c r="AK1683" s="175"/>
      <c r="AL1683" s="175"/>
      <c r="AM1683" s="175"/>
      <c r="AN1683" s="175"/>
      <c r="AO1683" s="175"/>
      <c r="AP1683" s="175"/>
      <c r="AQ1683" s="175"/>
      <c r="AR1683" s="175"/>
    </row>
    <row r="1684" spans="1:44" ht="102" hidden="1" x14ac:dyDescent="0.3">
      <c r="A1684" s="175"/>
      <c r="B1684" s="185" t="s">
        <v>4637</v>
      </c>
      <c r="C1684" s="182"/>
      <c r="D1684" s="183">
        <v>974.96</v>
      </c>
      <c r="E1684" s="184">
        <v>974.96</v>
      </c>
      <c r="F1684" s="186" t="s">
        <v>3167</v>
      </c>
      <c r="G1684" s="181" t="s">
        <v>1431</v>
      </c>
      <c r="H1684" s="182" t="s">
        <v>191</v>
      </c>
      <c r="I1684" s="175"/>
      <c r="J1684" s="175"/>
      <c r="K1684" s="175"/>
      <c r="L1684" s="175"/>
      <c r="M1684" s="175"/>
      <c r="N1684" s="175"/>
      <c r="O1684" s="175"/>
      <c r="P1684" s="175"/>
      <c r="Q1684" s="175"/>
      <c r="R1684" s="175"/>
      <c r="S1684" s="175"/>
      <c r="T1684" s="175"/>
      <c r="U1684" s="175"/>
      <c r="V1684" s="175"/>
      <c r="W1684" s="175"/>
      <c r="X1684" s="175"/>
      <c r="Y1684" s="175"/>
      <c r="Z1684" s="175"/>
      <c r="AA1684" s="175"/>
      <c r="AB1684" s="175"/>
      <c r="AC1684" s="175"/>
      <c r="AD1684" s="175"/>
      <c r="AE1684" s="175"/>
      <c r="AF1684" s="175"/>
      <c r="AG1684" s="175"/>
      <c r="AH1684" s="175"/>
      <c r="AI1684" s="175"/>
      <c r="AJ1684" s="175"/>
      <c r="AK1684" s="175"/>
      <c r="AL1684" s="175"/>
      <c r="AM1684" s="175"/>
      <c r="AN1684" s="175"/>
      <c r="AO1684" s="175"/>
      <c r="AP1684" s="175"/>
      <c r="AQ1684" s="175"/>
      <c r="AR1684" s="175"/>
    </row>
    <row r="1685" spans="1:44" ht="102" hidden="1" x14ac:dyDescent="0.3">
      <c r="A1685" s="175"/>
      <c r="B1685" s="186" t="s">
        <v>3167</v>
      </c>
      <c r="C1685" s="187"/>
      <c r="D1685" s="183">
        <v>974.96</v>
      </c>
      <c r="E1685" s="184">
        <v>974.96</v>
      </c>
      <c r="F1685" s="181" t="s">
        <v>1431</v>
      </c>
      <c r="G1685" s="185" t="s">
        <v>4637</v>
      </c>
      <c r="H1685" s="182"/>
      <c r="I1685" s="175"/>
      <c r="J1685" s="175"/>
      <c r="K1685" s="175"/>
      <c r="L1685" s="175"/>
      <c r="M1685" s="175"/>
      <c r="N1685" s="175"/>
      <c r="O1685" s="175"/>
      <c r="P1685" s="175"/>
      <c r="Q1685" s="175"/>
      <c r="R1685" s="175"/>
      <c r="S1685" s="175"/>
      <c r="T1685" s="175"/>
      <c r="U1685" s="175"/>
      <c r="V1685" s="175"/>
      <c r="W1685" s="175"/>
      <c r="X1685" s="175"/>
      <c r="Y1685" s="175"/>
      <c r="Z1685" s="175"/>
      <c r="AA1685" s="175"/>
      <c r="AB1685" s="175"/>
      <c r="AC1685" s="175"/>
      <c r="AD1685" s="175"/>
      <c r="AE1685" s="175"/>
      <c r="AF1685" s="175"/>
      <c r="AG1685" s="175"/>
      <c r="AH1685" s="175"/>
      <c r="AI1685" s="175"/>
      <c r="AJ1685" s="175"/>
      <c r="AK1685" s="175"/>
      <c r="AL1685" s="175"/>
      <c r="AM1685" s="175"/>
      <c r="AN1685" s="175"/>
      <c r="AO1685" s="175"/>
      <c r="AP1685" s="175"/>
      <c r="AQ1685" s="175"/>
      <c r="AR1685" s="175"/>
    </row>
    <row r="1686" spans="1:44" ht="102" x14ac:dyDescent="0.3">
      <c r="A1686" s="175"/>
      <c r="B1686" s="181" t="s">
        <v>1431</v>
      </c>
      <c r="C1686" s="182" t="s">
        <v>191</v>
      </c>
      <c r="D1686" s="190">
        <v>1421.64</v>
      </c>
      <c r="E1686" s="191">
        <v>1421.64</v>
      </c>
      <c r="F1686" s="185" t="s">
        <v>4637</v>
      </c>
      <c r="G1686" s="186" t="s">
        <v>3122</v>
      </c>
      <c r="H1686" s="187"/>
      <c r="I1686" s="175"/>
      <c r="J1686" s="175"/>
      <c r="K1686" s="175"/>
      <c r="L1686" s="175"/>
      <c r="M1686" s="175"/>
      <c r="N1686" s="175"/>
      <c r="O1686" s="175"/>
      <c r="P1686" s="175"/>
      <c r="Q1686" s="175"/>
      <c r="R1686" s="175"/>
      <c r="S1686" s="175"/>
      <c r="T1686" s="175"/>
      <c r="U1686" s="175"/>
      <c r="V1686" s="175"/>
      <c r="W1686" s="175"/>
      <c r="X1686" s="175"/>
      <c r="Y1686" s="175"/>
      <c r="Z1686" s="175"/>
      <c r="AA1686" s="175"/>
      <c r="AB1686" s="175"/>
      <c r="AC1686" s="175"/>
      <c r="AD1686" s="175"/>
      <c r="AE1686" s="175"/>
      <c r="AF1686" s="175"/>
      <c r="AG1686" s="175"/>
      <c r="AH1686" s="175"/>
      <c r="AI1686" s="175"/>
      <c r="AJ1686" s="175"/>
      <c r="AK1686" s="175"/>
      <c r="AL1686" s="175"/>
      <c r="AM1686" s="175"/>
      <c r="AN1686" s="175"/>
      <c r="AO1686" s="175"/>
      <c r="AP1686" s="175"/>
      <c r="AQ1686" s="175"/>
      <c r="AR1686" s="175"/>
    </row>
    <row r="1687" spans="1:44" ht="102" hidden="1" x14ac:dyDescent="0.3">
      <c r="A1687" s="175"/>
      <c r="B1687" s="185" t="s">
        <v>4637</v>
      </c>
      <c r="C1687" s="182"/>
      <c r="D1687" s="190">
        <v>1421.64</v>
      </c>
      <c r="E1687" s="191">
        <v>1421.64</v>
      </c>
      <c r="F1687" s="186" t="s">
        <v>3122</v>
      </c>
      <c r="G1687" s="181" t="s">
        <v>2534</v>
      </c>
      <c r="H1687" s="182" t="s">
        <v>149</v>
      </c>
      <c r="I1687" s="175"/>
      <c r="J1687" s="175"/>
      <c r="K1687" s="175"/>
      <c r="L1687" s="175"/>
      <c r="M1687" s="175"/>
      <c r="N1687" s="175"/>
      <c r="O1687" s="175"/>
      <c r="P1687" s="175"/>
      <c r="Q1687" s="175"/>
      <c r="R1687" s="175"/>
      <c r="S1687" s="175"/>
      <c r="T1687" s="175"/>
      <c r="U1687" s="175"/>
      <c r="V1687" s="175"/>
      <c r="W1687" s="175"/>
      <c r="X1687" s="175"/>
      <c r="Y1687" s="175"/>
      <c r="Z1687" s="175"/>
      <c r="AA1687" s="175"/>
      <c r="AB1687" s="175"/>
      <c r="AC1687" s="175"/>
      <c r="AD1687" s="175"/>
      <c r="AE1687" s="175"/>
      <c r="AF1687" s="175"/>
      <c r="AG1687" s="175"/>
      <c r="AH1687" s="175"/>
      <c r="AI1687" s="175"/>
      <c r="AJ1687" s="175"/>
      <c r="AK1687" s="175"/>
      <c r="AL1687" s="175"/>
      <c r="AM1687" s="175"/>
      <c r="AN1687" s="175"/>
      <c r="AO1687" s="175"/>
      <c r="AP1687" s="175"/>
      <c r="AQ1687" s="175"/>
      <c r="AR1687" s="175"/>
    </row>
    <row r="1688" spans="1:44" ht="102" hidden="1" x14ac:dyDescent="0.3">
      <c r="A1688" s="175"/>
      <c r="B1688" s="186" t="s">
        <v>3122</v>
      </c>
      <c r="C1688" s="187"/>
      <c r="D1688" s="190">
        <v>1421.64</v>
      </c>
      <c r="E1688" s="191">
        <v>1421.64</v>
      </c>
      <c r="F1688" s="181" t="s">
        <v>2534</v>
      </c>
      <c r="G1688" s="185" t="s">
        <v>4637</v>
      </c>
      <c r="H1688" s="182"/>
      <c r="I1688" s="175"/>
      <c r="J1688" s="175"/>
      <c r="K1688" s="175"/>
      <c r="L1688" s="175"/>
      <c r="M1688" s="175"/>
      <c r="N1688" s="175"/>
      <c r="O1688" s="175"/>
      <c r="P1688" s="175"/>
      <c r="Q1688" s="175"/>
      <c r="R1688" s="175"/>
      <c r="S1688" s="175"/>
      <c r="T1688" s="175"/>
      <c r="U1688" s="175"/>
      <c r="V1688" s="175"/>
      <c r="W1688" s="175"/>
      <c r="X1688" s="175"/>
      <c r="Y1688" s="175"/>
      <c r="Z1688" s="175"/>
      <c r="AA1688" s="175"/>
      <c r="AB1688" s="175"/>
      <c r="AC1688" s="175"/>
      <c r="AD1688" s="175"/>
      <c r="AE1688" s="175"/>
      <c r="AF1688" s="175"/>
      <c r="AG1688" s="175"/>
      <c r="AH1688" s="175"/>
      <c r="AI1688" s="175"/>
      <c r="AJ1688" s="175"/>
      <c r="AK1688" s="175"/>
      <c r="AL1688" s="175"/>
      <c r="AM1688" s="175"/>
      <c r="AN1688" s="175"/>
      <c r="AO1688" s="175"/>
      <c r="AP1688" s="175"/>
      <c r="AQ1688" s="175"/>
      <c r="AR1688" s="175"/>
    </row>
    <row r="1689" spans="1:44" ht="102" x14ac:dyDescent="0.3">
      <c r="A1689" s="175"/>
      <c r="B1689" s="181" t="s">
        <v>2534</v>
      </c>
      <c r="C1689" s="182" t="s">
        <v>149</v>
      </c>
      <c r="D1689" s="190">
        <v>1391.57</v>
      </c>
      <c r="E1689" s="191">
        <v>1391.57</v>
      </c>
      <c r="F1689" s="185" t="s">
        <v>4637</v>
      </c>
      <c r="G1689" s="186" t="s">
        <v>3252</v>
      </c>
      <c r="H1689" s="187"/>
      <c r="I1689" s="175"/>
      <c r="J1689" s="175"/>
      <c r="K1689" s="175"/>
      <c r="L1689" s="175"/>
      <c r="M1689" s="175"/>
      <c r="N1689" s="175"/>
      <c r="O1689" s="175"/>
      <c r="P1689" s="175"/>
      <c r="Q1689" s="175"/>
      <c r="R1689" s="175"/>
      <c r="S1689" s="175"/>
      <c r="T1689" s="175"/>
      <c r="U1689" s="175"/>
      <c r="V1689" s="175"/>
      <c r="W1689" s="175"/>
      <c r="X1689" s="175"/>
      <c r="Y1689" s="175"/>
      <c r="Z1689" s="175"/>
      <c r="AA1689" s="175"/>
      <c r="AB1689" s="175"/>
      <c r="AC1689" s="175"/>
      <c r="AD1689" s="175"/>
      <c r="AE1689" s="175"/>
      <c r="AF1689" s="175"/>
      <c r="AG1689" s="175"/>
      <c r="AH1689" s="175"/>
      <c r="AI1689" s="175"/>
      <c r="AJ1689" s="175"/>
      <c r="AK1689" s="175"/>
      <c r="AL1689" s="175"/>
      <c r="AM1689" s="175"/>
      <c r="AN1689" s="175"/>
      <c r="AO1689" s="175"/>
      <c r="AP1689" s="175"/>
      <c r="AQ1689" s="175"/>
      <c r="AR1689" s="175"/>
    </row>
    <row r="1690" spans="1:44" ht="102" hidden="1" x14ac:dyDescent="0.3">
      <c r="A1690" s="175"/>
      <c r="B1690" s="185" t="s">
        <v>4637</v>
      </c>
      <c r="C1690" s="182"/>
      <c r="D1690" s="190">
        <v>1391.57</v>
      </c>
      <c r="E1690" s="191">
        <v>1391.57</v>
      </c>
      <c r="F1690" s="186" t="s">
        <v>3252</v>
      </c>
      <c r="G1690" s="181" t="s">
        <v>1865</v>
      </c>
      <c r="H1690" s="182" t="s">
        <v>234</v>
      </c>
      <c r="I1690" s="175"/>
      <c r="J1690" s="175"/>
      <c r="K1690" s="175"/>
      <c r="L1690" s="175"/>
      <c r="M1690" s="175"/>
      <c r="N1690" s="175"/>
      <c r="O1690" s="175"/>
      <c r="P1690" s="175"/>
      <c r="Q1690" s="175"/>
      <c r="R1690" s="175"/>
      <c r="S1690" s="175"/>
      <c r="T1690" s="175"/>
      <c r="U1690" s="175"/>
      <c r="V1690" s="175"/>
      <c r="W1690" s="175"/>
      <c r="X1690" s="175"/>
      <c r="Y1690" s="175"/>
      <c r="Z1690" s="175"/>
      <c r="AA1690" s="175"/>
      <c r="AB1690" s="175"/>
      <c r="AC1690" s="175"/>
      <c r="AD1690" s="175"/>
      <c r="AE1690" s="175"/>
      <c r="AF1690" s="175"/>
      <c r="AG1690" s="175"/>
      <c r="AH1690" s="175"/>
      <c r="AI1690" s="175"/>
      <c r="AJ1690" s="175"/>
      <c r="AK1690" s="175"/>
      <c r="AL1690" s="175"/>
      <c r="AM1690" s="175"/>
      <c r="AN1690" s="175"/>
      <c r="AO1690" s="175"/>
      <c r="AP1690" s="175"/>
      <c r="AQ1690" s="175"/>
      <c r="AR1690" s="175"/>
    </row>
    <row r="1691" spans="1:44" ht="102" hidden="1" x14ac:dyDescent="0.3">
      <c r="A1691" s="175"/>
      <c r="B1691" s="186" t="s">
        <v>3252</v>
      </c>
      <c r="C1691" s="187"/>
      <c r="D1691" s="190">
        <v>1391.57</v>
      </c>
      <c r="E1691" s="191">
        <v>1391.57</v>
      </c>
      <c r="F1691" s="181" t="s">
        <v>1865</v>
      </c>
      <c r="G1691" s="185" t="s">
        <v>4637</v>
      </c>
      <c r="H1691" s="182"/>
      <c r="I1691" s="175"/>
      <c r="J1691" s="175"/>
      <c r="K1691" s="175"/>
      <c r="L1691" s="175"/>
      <c r="M1691" s="175"/>
      <c r="N1691" s="175"/>
      <c r="O1691" s="175"/>
      <c r="P1691" s="175"/>
      <c r="Q1691" s="175"/>
      <c r="R1691" s="175"/>
      <c r="S1691" s="175"/>
      <c r="T1691" s="175"/>
      <c r="U1691" s="175"/>
      <c r="V1691" s="175"/>
      <c r="W1691" s="175"/>
      <c r="X1691" s="175"/>
      <c r="Y1691" s="175"/>
      <c r="Z1691" s="175"/>
      <c r="AA1691" s="175"/>
      <c r="AB1691" s="175"/>
      <c r="AC1691" s="175"/>
      <c r="AD1691" s="175"/>
      <c r="AE1691" s="175"/>
      <c r="AF1691" s="175"/>
      <c r="AG1691" s="175"/>
      <c r="AH1691" s="175"/>
      <c r="AI1691" s="175"/>
      <c r="AJ1691" s="175"/>
      <c r="AK1691" s="175"/>
      <c r="AL1691" s="175"/>
      <c r="AM1691" s="175"/>
      <c r="AN1691" s="175"/>
      <c r="AO1691" s="175"/>
      <c r="AP1691" s="175"/>
      <c r="AQ1691" s="175"/>
      <c r="AR1691" s="175"/>
    </row>
    <row r="1692" spans="1:44" ht="102" x14ac:dyDescent="0.3">
      <c r="A1692" s="175"/>
      <c r="B1692" s="181" t="s">
        <v>1865</v>
      </c>
      <c r="C1692" s="182" t="s">
        <v>234</v>
      </c>
      <c r="D1692" s="190">
        <v>2516.86</v>
      </c>
      <c r="E1692" s="191">
        <v>2516.86</v>
      </c>
      <c r="F1692" s="185" t="s">
        <v>4637</v>
      </c>
      <c r="G1692" s="186" t="s">
        <v>3168</v>
      </c>
      <c r="H1692" s="187"/>
      <c r="I1692" s="175"/>
      <c r="J1692" s="175"/>
      <c r="K1692" s="175"/>
      <c r="L1692" s="175"/>
      <c r="M1692" s="175"/>
      <c r="N1692" s="175"/>
      <c r="O1692" s="175"/>
      <c r="P1692" s="175"/>
      <c r="Q1692" s="175"/>
      <c r="R1692" s="175"/>
      <c r="S1692" s="175"/>
      <c r="T1692" s="175"/>
      <c r="U1692" s="175"/>
      <c r="V1692" s="175"/>
      <c r="W1692" s="175"/>
      <c r="X1692" s="175"/>
      <c r="Y1692" s="175"/>
      <c r="Z1692" s="175"/>
      <c r="AA1692" s="175"/>
      <c r="AB1692" s="175"/>
      <c r="AC1692" s="175"/>
      <c r="AD1692" s="175"/>
      <c r="AE1692" s="175"/>
      <c r="AF1692" s="175"/>
      <c r="AG1692" s="175"/>
      <c r="AH1692" s="175"/>
      <c r="AI1692" s="175"/>
      <c r="AJ1692" s="175"/>
      <c r="AK1692" s="175"/>
      <c r="AL1692" s="175"/>
      <c r="AM1692" s="175"/>
      <c r="AN1692" s="175"/>
      <c r="AO1692" s="175"/>
      <c r="AP1692" s="175"/>
      <c r="AQ1692" s="175"/>
      <c r="AR1692" s="175"/>
    </row>
    <row r="1693" spans="1:44" ht="102" hidden="1" x14ac:dyDescent="0.3">
      <c r="A1693" s="175"/>
      <c r="B1693" s="185" t="s">
        <v>4637</v>
      </c>
      <c r="C1693" s="182"/>
      <c r="D1693" s="190">
        <v>2516.86</v>
      </c>
      <c r="E1693" s="191">
        <v>2516.86</v>
      </c>
      <c r="F1693" s="186" t="s">
        <v>3168</v>
      </c>
      <c r="G1693" s="181" t="s">
        <v>1150</v>
      </c>
      <c r="H1693" s="182" t="s">
        <v>156</v>
      </c>
      <c r="I1693" s="175"/>
      <c r="J1693" s="175"/>
      <c r="K1693" s="175"/>
      <c r="L1693" s="175"/>
      <c r="M1693" s="175"/>
      <c r="N1693" s="175"/>
      <c r="O1693" s="175"/>
      <c r="P1693" s="175"/>
      <c r="Q1693" s="175"/>
      <c r="R1693" s="175"/>
      <c r="S1693" s="175"/>
      <c r="T1693" s="175"/>
      <c r="U1693" s="175"/>
      <c r="V1693" s="175"/>
      <c r="W1693" s="175"/>
      <c r="X1693" s="175"/>
      <c r="Y1693" s="175"/>
      <c r="Z1693" s="175"/>
      <c r="AA1693" s="175"/>
      <c r="AB1693" s="175"/>
      <c r="AC1693" s="175"/>
      <c r="AD1693" s="175"/>
      <c r="AE1693" s="175"/>
      <c r="AF1693" s="175"/>
      <c r="AG1693" s="175"/>
      <c r="AH1693" s="175"/>
      <c r="AI1693" s="175"/>
      <c r="AJ1693" s="175"/>
      <c r="AK1693" s="175"/>
      <c r="AL1693" s="175"/>
      <c r="AM1693" s="175"/>
      <c r="AN1693" s="175"/>
      <c r="AO1693" s="175"/>
      <c r="AP1693" s="175"/>
      <c r="AQ1693" s="175"/>
      <c r="AR1693" s="175"/>
    </row>
    <row r="1694" spans="1:44" ht="102" hidden="1" x14ac:dyDescent="0.3">
      <c r="A1694" s="175"/>
      <c r="B1694" s="186" t="s">
        <v>3168</v>
      </c>
      <c r="C1694" s="187"/>
      <c r="D1694" s="190">
        <v>2516.86</v>
      </c>
      <c r="E1694" s="191">
        <v>2516.86</v>
      </c>
      <c r="F1694" s="181" t="s">
        <v>1150</v>
      </c>
      <c r="G1694" s="185" t="s">
        <v>4637</v>
      </c>
      <c r="H1694" s="182"/>
      <c r="I1694" s="175"/>
      <c r="J1694" s="175"/>
      <c r="K1694" s="175"/>
      <c r="L1694" s="175"/>
      <c r="M1694" s="175"/>
      <c r="N1694" s="175"/>
      <c r="O1694" s="175"/>
      <c r="P1694" s="175"/>
      <c r="Q1694" s="175"/>
      <c r="R1694" s="175"/>
      <c r="S1694" s="175"/>
      <c r="T1694" s="175"/>
      <c r="U1694" s="175"/>
      <c r="V1694" s="175"/>
      <c r="W1694" s="175"/>
      <c r="X1694" s="175"/>
      <c r="Y1694" s="175"/>
      <c r="Z1694" s="175"/>
      <c r="AA1694" s="175"/>
      <c r="AB1694" s="175"/>
      <c r="AC1694" s="175"/>
      <c r="AD1694" s="175"/>
      <c r="AE1694" s="175"/>
      <c r="AF1694" s="175"/>
      <c r="AG1694" s="175"/>
      <c r="AH1694" s="175"/>
      <c r="AI1694" s="175"/>
      <c r="AJ1694" s="175"/>
      <c r="AK1694" s="175"/>
      <c r="AL1694" s="175"/>
      <c r="AM1694" s="175"/>
      <c r="AN1694" s="175"/>
      <c r="AO1694" s="175"/>
      <c r="AP1694" s="175"/>
      <c r="AQ1694" s="175"/>
      <c r="AR1694" s="175"/>
    </row>
    <row r="1695" spans="1:44" ht="102" x14ac:dyDescent="0.3">
      <c r="A1695" s="175"/>
      <c r="B1695" s="181" t="s">
        <v>1150</v>
      </c>
      <c r="C1695" s="182" t="s">
        <v>156</v>
      </c>
      <c r="D1695" s="190">
        <v>2997.89</v>
      </c>
      <c r="E1695" s="191">
        <v>2997.89</v>
      </c>
      <c r="F1695" s="185" t="s">
        <v>4637</v>
      </c>
      <c r="G1695" s="186" t="s">
        <v>3169</v>
      </c>
      <c r="H1695" s="187"/>
      <c r="I1695" s="175"/>
      <c r="J1695" s="175"/>
      <c r="K1695" s="175"/>
      <c r="L1695" s="175"/>
      <c r="M1695" s="175"/>
      <c r="N1695" s="175"/>
      <c r="O1695" s="175"/>
      <c r="P1695" s="175"/>
      <c r="Q1695" s="175"/>
      <c r="R1695" s="175"/>
      <c r="S1695" s="175"/>
      <c r="T1695" s="175"/>
      <c r="U1695" s="175"/>
      <c r="V1695" s="175"/>
      <c r="W1695" s="175"/>
      <c r="X1695" s="175"/>
      <c r="Y1695" s="175"/>
      <c r="Z1695" s="175"/>
      <c r="AA1695" s="175"/>
      <c r="AB1695" s="175"/>
      <c r="AC1695" s="175"/>
      <c r="AD1695" s="175"/>
      <c r="AE1695" s="175"/>
      <c r="AF1695" s="175"/>
      <c r="AG1695" s="175"/>
      <c r="AH1695" s="175"/>
      <c r="AI1695" s="175"/>
      <c r="AJ1695" s="175"/>
      <c r="AK1695" s="175"/>
      <c r="AL1695" s="175"/>
      <c r="AM1695" s="175"/>
      <c r="AN1695" s="175"/>
      <c r="AO1695" s="175"/>
      <c r="AP1695" s="175"/>
      <c r="AQ1695" s="175"/>
      <c r="AR1695" s="175"/>
    </row>
    <row r="1696" spans="1:44" ht="102" hidden="1" x14ac:dyDescent="0.3">
      <c r="A1696" s="175"/>
      <c r="B1696" s="185" t="s">
        <v>4637</v>
      </c>
      <c r="C1696" s="182"/>
      <c r="D1696" s="190">
        <v>2997.89</v>
      </c>
      <c r="E1696" s="191">
        <v>2997.89</v>
      </c>
      <c r="F1696" s="186" t="s">
        <v>3169</v>
      </c>
      <c r="G1696" s="181" t="s">
        <v>842</v>
      </c>
      <c r="H1696" s="182" t="s">
        <v>32</v>
      </c>
      <c r="I1696" s="175"/>
      <c r="J1696" s="175"/>
      <c r="K1696" s="175"/>
      <c r="L1696" s="175"/>
      <c r="M1696" s="175"/>
      <c r="N1696" s="175"/>
      <c r="O1696" s="175"/>
      <c r="P1696" s="175"/>
      <c r="Q1696" s="175"/>
      <c r="R1696" s="175"/>
      <c r="S1696" s="175"/>
      <c r="T1696" s="175"/>
      <c r="U1696" s="175"/>
      <c r="V1696" s="175"/>
      <c r="W1696" s="175"/>
      <c r="X1696" s="175"/>
      <c r="Y1696" s="175"/>
      <c r="Z1696" s="175"/>
      <c r="AA1696" s="175"/>
      <c r="AB1696" s="175"/>
      <c r="AC1696" s="175"/>
      <c r="AD1696" s="175"/>
      <c r="AE1696" s="175"/>
      <c r="AF1696" s="175"/>
      <c r="AG1696" s="175"/>
      <c r="AH1696" s="175"/>
      <c r="AI1696" s="175"/>
      <c r="AJ1696" s="175"/>
      <c r="AK1696" s="175"/>
      <c r="AL1696" s="175"/>
      <c r="AM1696" s="175"/>
      <c r="AN1696" s="175"/>
      <c r="AO1696" s="175"/>
      <c r="AP1696" s="175"/>
      <c r="AQ1696" s="175"/>
      <c r="AR1696" s="175"/>
    </row>
    <row r="1697" spans="1:44" ht="102" hidden="1" x14ac:dyDescent="0.3">
      <c r="A1697" s="175"/>
      <c r="B1697" s="186" t="s">
        <v>3169</v>
      </c>
      <c r="C1697" s="187"/>
      <c r="D1697" s="190">
        <v>2997.89</v>
      </c>
      <c r="E1697" s="191">
        <v>2997.89</v>
      </c>
      <c r="F1697" s="181" t="s">
        <v>842</v>
      </c>
      <c r="G1697" s="185" t="s">
        <v>4637</v>
      </c>
      <c r="H1697" s="182"/>
      <c r="I1697" s="175"/>
      <c r="J1697" s="175"/>
      <c r="K1697" s="175"/>
      <c r="L1697" s="175"/>
      <c r="M1697" s="175"/>
      <c r="N1697" s="175"/>
      <c r="O1697" s="175"/>
      <c r="P1697" s="175"/>
      <c r="Q1697" s="175"/>
      <c r="R1697" s="175"/>
      <c r="S1697" s="175"/>
      <c r="T1697" s="175"/>
      <c r="U1697" s="175"/>
      <c r="V1697" s="175"/>
      <c r="W1697" s="175"/>
      <c r="X1697" s="175"/>
      <c r="Y1697" s="175"/>
      <c r="Z1697" s="175"/>
      <c r="AA1697" s="175"/>
      <c r="AB1697" s="175"/>
      <c r="AC1697" s="175"/>
      <c r="AD1697" s="175"/>
      <c r="AE1697" s="175"/>
      <c r="AF1697" s="175"/>
      <c r="AG1697" s="175"/>
      <c r="AH1697" s="175"/>
      <c r="AI1697" s="175"/>
      <c r="AJ1697" s="175"/>
      <c r="AK1697" s="175"/>
      <c r="AL1697" s="175"/>
      <c r="AM1697" s="175"/>
      <c r="AN1697" s="175"/>
      <c r="AO1697" s="175"/>
      <c r="AP1697" s="175"/>
      <c r="AQ1697" s="175"/>
      <c r="AR1697" s="175"/>
    </row>
    <row r="1698" spans="1:44" ht="102" x14ac:dyDescent="0.3">
      <c r="A1698" s="175"/>
      <c r="B1698" s="181" t="s">
        <v>842</v>
      </c>
      <c r="C1698" s="182" t="s">
        <v>32</v>
      </c>
      <c r="D1698" s="190">
        <v>3418.8</v>
      </c>
      <c r="E1698" s="191">
        <v>3418.8</v>
      </c>
      <c r="F1698" s="185" t="s">
        <v>4637</v>
      </c>
      <c r="G1698" s="186" t="s">
        <v>3175</v>
      </c>
      <c r="H1698" s="187"/>
      <c r="I1698" s="175"/>
      <c r="J1698" s="175"/>
      <c r="K1698" s="175"/>
      <c r="L1698" s="175"/>
      <c r="M1698" s="175"/>
      <c r="N1698" s="175"/>
      <c r="O1698" s="175"/>
      <c r="P1698" s="175"/>
      <c r="Q1698" s="175"/>
      <c r="R1698" s="175"/>
      <c r="S1698" s="175"/>
      <c r="T1698" s="175"/>
      <c r="U1698" s="175"/>
      <c r="V1698" s="175"/>
      <c r="W1698" s="175"/>
      <c r="X1698" s="175"/>
      <c r="Y1698" s="175"/>
      <c r="Z1698" s="175"/>
      <c r="AA1698" s="175"/>
      <c r="AB1698" s="175"/>
      <c r="AC1698" s="175"/>
      <c r="AD1698" s="175"/>
      <c r="AE1698" s="175"/>
      <c r="AF1698" s="175"/>
      <c r="AG1698" s="175"/>
      <c r="AH1698" s="175"/>
      <c r="AI1698" s="175"/>
      <c r="AJ1698" s="175"/>
      <c r="AK1698" s="175"/>
      <c r="AL1698" s="175"/>
      <c r="AM1698" s="175"/>
      <c r="AN1698" s="175"/>
      <c r="AO1698" s="175"/>
      <c r="AP1698" s="175"/>
      <c r="AQ1698" s="175"/>
      <c r="AR1698" s="175"/>
    </row>
    <row r="1699" spans="1:44" ht="102" hidden="1" x14ac:dyDescent="0.3">
      <c r="A1699" s="175"/>
      <c r="B1699" s="185" t="s">
        <v>4637</v>
      </c>
      <c r="C1699" s="182"/>
      <c r="D1699" s="190">
        <v>3418.8</v>
      </c>
      <c r="E1699" s="191">
        <v>3418.8</v>
      </c>
      <c r="F1699" s="186" t="s">
        <v>3175</v>
      </c>
      <c r="G1699" s="181" t="s">
        <v>1183</v>
      </c>
      <c r="H1699" s="182" t="s">
        <v>132</v>
      </c>
      <c r="I1699" s="175"/>
      <c r="J1699" s="175"/>
      <c r="K1699" s="175"/>
      <c r="L1699" s="175"/>
      <c r="M1699" s="175"/>
      <c r="N1699" s="175"/>
      <c r="O1699" s="175"/>
      <c r="P1699" s="175"/>
      <c r="Q1699" s="175"/>
      <c r="R1699" s="175"/>
      <c r="S1699" s="175"/>
      <c r="T1699" s="175"/>
      <c r="U1699" s="175"/>
      <c r="V1699" s="175"/>
      <c r="W1699" s="175"/>
      <c r="X1699" s="175"/>
      <c r="Y1699" s="175"/>
      <c r="Z1699" s="175"/>
      <c r="AA1699" s="175"/>
      <c r="AB1699" s="175"/>
      <c r="AC1699" s="175"/>
      <c r="AD1699" s="175"/>
      <c r="AE1699" s="175"/>
      <c r="AF1699" s="175"/>
      <c r="AG1699" s="175"/>
      <c r="AH1699" s="175"/>
      <c r="AI1699" s="175"/>
      <c r="AJ1699" s="175"/>
      <c r="AK1699" s="175"/>
      <c r="AL1699" s="175"/>
      <c r="AM1699" s="175"/>
      <c r="AN1699" s="175"/>
      <c r="AO1699" s="175"/>
      <c r="AP1699" s="175"/>
      <c r="AQ1699" s="175"/>
      <c r="AR1699" s="175"/>
    </row>
    <row r="1700" spans="1:44" ht="102" hidden="1" x14ac:dyDescent="0.3">
      <c r="A1700" s="175"/>
      <c r="B1700" s="186" t="s">
        <v>3175</v>
      </c>
      <c r="C1700" s="187"/>
      <c r="D1700" s="190">
        <v>3418.8</v>
      </c>
      <c r="E1700" s="191">
        <v>3418.8</v>
      </c>
      <c r="F1700" s="181" t="s">
        <v>1183</v>
      </c>
      <c r="G1700" s="185" t="s">
        <v>4637</v>
      </c>
      <c r="H1700" s="182"/>
      <c r="I1700" s="175"/>
      <c r="J1700" s="175"/>
      <c r="K1700" s="175"/>
      <c r="L1700" s="175"/>
      <c r="M1700" s="175"/>
      <c r="N1700" s="175"/>
      <c r="O1700" s="175"/>
      <c r="P1700" s="175"/>
      <c r="Q1700" s="175"/>
      <c r="R1700" s="175"/>
      <c r="S1700" s="175"/>
      <c r="T1700" s="175"/>
      <c r="U1700" s="175"/>
      <c r="V1700" s="175"/>
      <c r="W1700" s="175"/>
      <c r="X1700" s="175"/>
      <c r="Y1700" s="175"/>
      <c r="Z1700" s="175"/>
      <c r="AA1700" s="175"/>
      <c r="AB1700" s="175"/>
      <c r="AC1700" s="175"/>
      <c r="AD1700" s="175"/>
      <c r="AE1700" s="175"/>
      <c r="AF1700" s="175"/>
      <c r="AG1700" s="175"/>
      <c r="AH1700" s="175"/>
      <c r="AI1700" s="175"/>
      <c r="AJ1700" s="175"/>
      <c r="AK1700" s="175"/>
      <c r="AL1700" s="175"/>
      <c r="AM1700" s="175"/>
      <c r="AN1700" s="175"/>
      <c r="AO1700" s="175"/>
      <c r="AP1700" s="175"/>
      <c r="AQ1700" s="175"/>
      <c r="AR1700" s="175"/>
    </row>
    <row r="1701" spans="1:44" ht="102" x14ac:dyDescent="0.3">
      <c r="A1701" s="175"/>
      <c r="B1701" s="181" t="s">
        <v>1183</v>
      </c>
      <c r="C1701" s="182" t="s">
        <v>132</v>
      </c>
      <c r="D1701" s="190">
        <v>1580.55</v>
      </c>
      <c r="E1701" s="191">
        <v>1580.55</v>
      </c>
      <c r="F1701" s="185" t="s">
        <v>4637</v>
      </c>
      <c r="G1701" s="186" t="s">
        <v>3177</v>
      </c>
      <c r="H1701" s="187"/>
      <c r="I1701" s="175"/>
      <c r="J1701" s="175"/>
      <c r="K1701" s="175"/>
      <c r="L1701" s="175"/>
      <c r="M1701" s="175"/>
      <c r="N1701" s="175"/>
      <c r="O1701" s="175"/>
      <c r="P1701" s="175"/>
      <c r="Q1701" s="175"/>
      <c r="R1701" s="175"/>
      <c r="S1701" s="175"/>
      <c r="T1701" s="175"/>
      <c r="U1701" s="175"/>
      <c r="V1701" s="175"/>
      <c r="W1701" s="175"/>
      <c r="X1701" s="175"/>
      <c r="Y1701" s="175"/>
      <c r="Z1701" s="175"/>
      <c r="AA1701" s="175"/>
      <c r="AB1701" s="175"/>
      <c r="AC1701" s="175"/>
      <c r="AD1701" s="175"/>
      <c r="AE1701" s="175"/>
      <c r="AF1701" s="175"/>
      <c r="AG1701" s="175"/>
      <c r="AH1701" s="175"/>
      <c r="AI1701" s="175"/>
      <c r="AJ1701" s="175"/>
      <c r="AK1701" s="175"/>
      <c r="AL1701" s="175"/>
      <c r="AM1701" s="175"/>
      <c r="AN1701" s="175"/>
      <c r="AO1701" s="175"/>
      <c r="AP1701" s="175"/>
      <c r="AQ1701" s="175"/>
      <c r="AR1701" s="175"/>
    </row>
    <row r="1702" spans="1:44" ht="102" hidden="1" x14ac:dyDescent="0.3">
      <c r="A1702" s="175"/>
      <c r="B1702" s="185" t="s">
        <v>4637</v>
      </c>
      <c r="C1702" s="182"/>
      <c r="D1702" s="190">
        <v>1580.55</v>
      </c>
      <c r="E1702" s="191">
        <v>1580.55</v>
      </c>
      <c r="F1702" s="186" t="s">
        <v>3177</v>
      </c>
      <c r="G1702" s="181" t="s">
        <v>1100</v>
      </c>
      <c r="H1702" s="182" t="s">
        <v>216</v>
      </c>
      <c r="I1702" s="175"/>
      <c r="J1702" s="175"/>
      <c r="K1702" s="175"/>
      <c r="L1702" s="175"/>
      <c r="M1702" s="175"/>
      <c r="N1702" s="175"/>
      <c r="O1702" s="175"/>
      <c r="P1702" s="175"/>
      <c r="Q1702" s="175"/>
      <c r="R1702" s="175"/>
      <c r="S1702" s="175"/>
      <c r="T1702" s="175"/>
      <c r="U1702" s="175"/>
      <c r="V1702" s="175"/>
      <c r="W1702" s="175"/>
      <c r="X1702" s="175"/>
      <c r="Y1702" s="175"/>
      <c r="Z1702" s="175"/>
      <c r="AA1702" s="175"/>
      <c r="AB1702" s="175"/>
      <c r="AC1702" s="175"/>
      <c r="AD1702" s="175"/>
      <c r="AE1702" s="175"/>
      <c r="AF1702" s="175"/>
      <c r="AG1702" s="175"/>
      <c r="AH1702" s="175"/>
      <c r="AI1702" s="175"/>
      <c r="AJ1702" s="175"/>
      <c r="AK1702" s="175"/>
      <c r="AL1702" s="175"/>
      <c r="AM1702" s="175"/>
      <c r="AN1702" s="175"/>
      <c r="AO1702" s="175"/>
      <c r="AP1702" s="175"/>
      <c r="AQ1702" s="175"/>
      <c r="AR1702" s="175"/>
    </row>
    <row r="1703" spans="1:44" ht="102" hidden="1" x14ac:dyDescent="0.3">
      <c r="A1703" s="175"/>
      <c r="B1703" s="186" t="s">
        <v>3177</v>
      </c>
      <c r="C1703" s="187"/>
      <c r="D1703" s="190">
        <v>1580.55</v>
      </c>
      <c r="E1703" s="191">
        <v>1580.55</v>
      </c>
      <c r="F1703" s="181" t="s">
        <v>1100</v>
      </c>
      <c r="G1703" s="185" t="s">
        <v>4637</v>
      </c>
      <c r="H1703" s="182"/>
      <c r="I1703" s="175"/>
      <c r="J1703" s="175"/>
      <c r="K1703" s="175"/>
      <c r="L1703" s="175"/>
      <c r="M1703" s="175"/>
      <c r="N1703" s="175"/>
      <c r="O1703" s="175"/>
      <c r="P1703" s="175"/>
      <c r="Q1703" s="175"/>
      <c r="R1703" s="175"/>
      <c r="S1703" s="175"/>
      <c r="T1703" s="175"/>
      <c r="U1703" s="175"/>
      <c r="V1703" s="175"/>
      <c r="W1703" s="175"/>
      <c r="X1703" s="175"/>
      <c r="Y1703" s="175"/>
      <c r="Z1703" s="175"/>
      <c r="AA1703" s="175"/>
      <c r="AB1703" s="175"/>
      <c r="AC1703" s="175"/>
      <c r="AD1703" s="175"/>
      <c r="AE1703" s="175"/>
      <c r="AF1703" s="175"/>
      <c r="AG1703" s="175"/>
      <c r="AH1703" s="175"/>
      <c r="AI1703" s="175"/>
      <c r="AJ1703" s="175"/>
      <c r="AK1703" s="175"/>
      <c r="AL1703" s="175"/>
      <c r="AM1703" s="175"/>
      <c r="AN1703" s="175"/>
      <c r="AO1703" s="175"/>
      <c r="AP1703" s="175"/>
      <c r="AQ1703" s="175"/>
      <c r="AR1703" s="175"/>
    </row>
    <row r="1704" spans="1:44" ht="102" x14ac:dyDescent="0.3">
      <c r="A1704" s="175"/>
      <c r="B1704" s="181" t="s">
        <v>1100</v>
      </c>
      <c r="C1704" s="182" t="s">
        <v>216</v>
      </c>
      <c r="D1704" s="183">
        <v>974.96</v>
      </c>
      <c r="E1704" s="184">
        <v>974.96</v>
      </c>
      <c r="F1704" s="185" t="s">
        <v>4637</v>
      </c>
      <c r="G1704" s="186" t="s">
        <v>3178</v>
      </c>
      <c r="H1704" s="187"/>
      <c r="I1704" s="175"/>
      <c r="J1704" s="175"/>
      <c r="K1704" s="175"/>
      <c r="L1704" s="175"/>
      <c r="M1704" s="175"/>
      <c r="N1704" s="175"/>
      <c r="O1704" s="175"/>
      <c r="P1704" s="175"/>
      <c r="Q1704" s="175"/>
      <c r="R1704" s="175"/>
      <c r="S1704" s="175"/>
      <c r="T1704" s="175"/>
      <c r="U1704" s="175"/>
      <c r="V1704" s="175"/>
      <c r="W1704" s="175"/>
      <c r="X1704" s="175"/>
      <c r="Y1704" s="175"/>
      <c r="Z1704" s="175"/>
      <c r="AA1704" s="175"/>
      <c r="AB1704" s="175"/>
      <c r="AC1704" s="175"/>
      <c r="AD1704" s="175"/>
      <c r="AE1704" s="175"/>
      <c r="AF1704" s="175"/>
      <c r="AG1704" s="175"/>
      <c r="AH1704" s="175"/>
      <c r="AI1704" s="175"/>
      <c r="AJ1704" s="175"/>
      <c r="AK1704" s="175"/>
      <c r="AL1704" s="175"/>
      <c r="AM1704" s="175"/>
      <c r="AN1704" s="175"/>
      <c r="AO1704" s="175"/>
      <c r="AP1704" s="175"/>
      <c r="AQ1704" s="175"/>
      <c r="AR1704" s="175"/>
    </row>
    <row r="1705" spans="1:44" ht="102" hidden="1" x14ac:dyDescent="0.3">
      <c r="A1705" s="175"/>
      <c r="B1705" s="185" t="s">
        <v>4637</v>
      </c>
      <c r="C1705" s="182"/>
      <c r="D1705" s="183">
        <v>974.96</v>
      </c>
      <c r="E1705" s="184">
        <v>974.96</v>
      </c>
      <c r="F1705" s="186" t="s">
        <v>3178</v>
      </c>
      <c r="G1705" s="181" t="s">
        <v>1185</v>
      </c>
      <c r="H1705" s="182" t="s">
        <v>86</v>
      </c>
      <c r="I1705" s="175"/>
      <c r="J1705" s="175"/>
      <c r="K1705" s="175"/>
      <c r="L1705" s="175"/>
      <c r="M1705" s="175"/>
      <c r="N1705" s="175"/>
      <c r="O1705" s="175"/>
      <c r="P1705" s="175"/>
      <c r="Q1705" s="175"/>
      <c r="R1705" s="175"/>
      <c r="S1705" s="175"/>
      <c r="T1705" s="175"/>
      <c r="U1705" s="175"/>
      <c r="V1705" s="175"/>
      <c r="W1705" s="175"/>
      <c r="X1705" s="175"/>
      <c r="Y1705" s="175"/>
      <c r="Z1705" s="175"/>
      <c r="AA1705" s="175"/>
      <c r="AB1705" s="175"/>
      <c r="AC1705" s="175"/>
      <c r="AD1705" s="175"/>
      <c r="AE1705" s="175"/>
      <c r="AF1705" s="175"/>
      <c r="AG1705" s="175"/>
      <c r="AH1705" s="175"/>
      <c r="AI1705" s="175"/>
      <c r="AJ1705" s="175"/>
      <c r="AK1705" s="175"/>
      <c r="AL1705" s="175"/>
      <c r="AM1705" s="175"/>
      <c r="AN1705" s="175"/>
      <c r="AO1705" s="175"/>
      <c r="AP1705" s="175"/>
      <c r="AQ1705" s="175"/>
      <c r="AR1705" s="175"/>
    </row>
    <row r="1706" spans="1:44" ht="102" hidden="1" x14ac:dyDescent="0.3">
      <c r="A1706" s="175"/>
      <c r="B1706" s="186" t="s">
        <v>3178</v>
      </c>
      <c r="C1706" s="187"/>
      <c r="D1706" s="183">
        <v>974.96</v>
      </c>
      <c r="E1706" s="184">
        <v>974.96</v>
      </c>
      <c r="F1706" s="181" t="s">
        <v>1185</v>
      </c>
      <c r="G1706" s="185" t="s">
        <v>4637</v>
      </c>
      <c r="H1706" s="182"/>
      <c r="I1706" s="175"/>
      <c r="J1706" s="175"/>
      <c r="K1706" s="175"/>
      <c r="L1706" s="175"/>
      <c r="M1706" s="175"/>
      <c r="N1706" s="175"/>
      <c r="O1706" s="175"/>
      <c r="P1706" s="175"/>
      <c r="Q1706" s="175"/>
      <c r="R1706" s="175"/>
      <c r="S1706" s="175"/>
      <c r="T1706" s="175"/>
      <c r="U1706" s="175"/>
      <c r="V1706" s="175"/>
      <c r="W1706" s="175"/>
      <c r="X1706" s="175"/>
      <c r="Y1706" s="175"/>
      <c r="Z1706" s="175"/>
      <c r="AA1706" s="175"/>
      <c r="AB1706" s="175"/>
      <c r="AC1706" s="175"/>
      <c r="AD1706" s="175"/>
      <c r="AE1706" s="175"/>
      <c r="AF1706" s="175"/>
      <c r="AG1706" s="175"/>
      <c r="AH1706" s="175"/>
      <c r="AI1706" s="175"/>
      <c r="AJ1706" s="175"/>
      <c r="AK1706" s="175"/>
      <c r="AL1706" s="175"/>
      <c r="AM1706" s="175"/>
      <c r="AN1706" s="175"/>
      <c r="AO1706" s="175"/>
      <c r="AP1706" s="175"/>
      <c r="AQ1706" s="175"/>
      <c r="AR1706" s="175"/>
    </row>
    <row r="1707" spans="1:44" ht="102" x14ac:dyDescent="0.3">
      <c r="A1707" s="175"/>
      <c r="B1707" s="181" t="s">
        <v>1185</v>
      </c>
      <c r="C1707" s="182" t="s">
        <v>86</v>
      </c>
      <c r="D1707" s="190">
        <v>1391.57</v>
      </c>
      <c r="E1707" s="191">
        <v>1391.57</v>
      </c>
      <c r="F1707" s="185" t="s">
        <v>4637</v>
      </c>
      <c r="G1707" s="186" t="s">
        <v>3179</v>
      </c>
      <c r="H1707" s="187"/>
      <c r="I1707" s="175"/>
      <c r="J1707" s="175"/>
      <c r="K1707" s="175"/>
      <c r="L1707" s="175"/>
      <c r="M1707" s="175"/>
      <c r="N1707" s="175"/>
      <c r="O1707" s="175"/>
      <c r="P1707" s="175"/>
      <c r="Q1707" s="175"/>
      <c r="R1707" s="175"/>
      <c r="S1707" s="175"/>
      <c r="T1707" s="175"/>
      <c r="U1707" s="175"/>
      <c r="V1707" s="175"/>
      <c r="W1707" s="175"/>
      <c r="X1707" s="175"/>
      <c r="Y1707" s="175"/>
      <c r="Z1707" s="175"/>
      <c r="AA1707" s="175"/>
      <c r="AB1707" s="175"/>
      <c r="AC1707" s="175"/>
      <c r="AD1707" s="175"/>
      <c r="AE1707" s="175"/>
      <c r="AF1707" s="175"/>
      <c r="AG1707" s="175"/>
      <c r="AH1707" s="175"/>
      <c r="AI1707" s="175"/>
      <c r="AJ1707" s="175"/>
      <c r="AK1707" s="175"/>
      <c r="AL1707" s="175"/>
      <c r="AM1707" s="175"/>
      <c r="AN1707" s="175"/>
      <c r="AO1707" s="175"/>
      <c r="AP1707" s="175"/>
      <c r="AQ1707" s="175"/>
      <c r="AR1707" s="175"/>
    </row>
    <row r="1708" spans="1:44" ht="102" hidden="1" x14ac:dyDescent="0.3">
      <c r="A1708" s="175"/>
      <c r="B1708" s="185" t="s">
        <v>4637</v>
      </c>
      <c r="C1708" s="182"/>
      <c r="D1708" s="190">
        <v>1391.57</v>
      </c>
      <c r="E1708" s="191">
        <v>1391.57</v>
      </c>
      <c r="F1708" s="186" t="s">
        <v>3179</v>
      </c>
      <c r="G1708" s="181" t="s">
        <v>2258</v>
      </c>
      <c r="H1708" s="182" t="s">
        <v>96</v>
      </c>
      <c r="I1708" s="175"/>
      <c r="J1708" s="175"/>
      <c r="K1708" s="175"/>
      <c r="L1708" s="175"/>
      <c r="M1708" s="175"/>
      <c r="N1708" s="175"/>
      <c r="O1708" s="175"/>
      <c r="P1708" s="175"/>
      <c r="Q1708" s="175"/>
      <c r="R1708" s="175"/>
      <c r="S1708" s="175"/>
      <c r="T1708" s="175"/>
      <c r="U1708" s="175"/>
      <c r="V1708" s="175"/>
      <c r="W1708" s="175"/>
      <c r="X1708" s="175"/>
      <c r="Y1708" s="175"/>
      <c r="Z1708" s="175"/>
      <c r="AA1708" s="175"/>
      <c r="AB1708" s="175"/>
      <c r="AC1708" s="175"/>
      <c r="AD1708" s="175"/>
      <c r="AE1708" s="175"/>
      <c r="AF1708" s="175"/>
      <c r="AG1708" s="175"/>
      <c r="AH1708" s="175"/>
      <c r="AI1708" s="175"/>
      <c r="AJ1708" s="175"/>
      <c r="AK1708" s="175"/>
      <c r="AL1708" s="175"/>
      <c r="AM1708" s="175"/>
      <c r="AN1708" s="175"/>
      <c r="AO1708" s="175"/>
      <c r="AP1708" s="175"/>
      <c r="AQ1708" s="175"/>
      <c r="AR1708" s="175"/>
    </row>
    <row r="1709" spans="1:44" ht="102" hidden="1" x14ac:dyDescent="0.3">
      <c r="A1709" s="175"/>
      <c r="B1709" s="186" t="s">
        <v>3179</v>
      </c>
      <c r="C1709" s="187"/>
      <c r="D1709" s="190">
        <v>1391.57</v>
      </c>
      <c r="E1709" s="191">
        <v>1391.57</v>
      </c>
      <c r="F1709" s="181" t="s">
        <v>2258</v>
      </c>
      <c r="G1709" s="185" t="s">
        <v>4637</v>
      </c>
      <c r="H1709" s="182"/>
      <c r="I1709" s="175"/>
      <c r="J1709" s="175"/>
      <c r="K1709" s="175"/>
      <c r="L1709" s="175"/>
      <c r="M1709" s="175"/>
      <c r="N1709" s="175"/>
      <c r="O1709" s="175"/>
      <c r="P1709" s="175"/>
      <c r="Q1709" s="175"/>
      <c r="R1709" s="175"/>
      <c r="S1709" s="175"/>
      <c r="T1709" s="175"/>
      <c r="U1709" s="175"/>
      <c r="V1709" s="175"/>
      <c r="W1709" s="175"/>
      <c r="X1709" s="175"/>
      <c r="Y1709" s="175"/>
      <c r="Z1709" s="175"/>
      <c r="AA1709" s="175"/>
      <c r="AB1709" s="175"/>
      <c r="AC1709" s="175"/>
      <c r="AD1709" s="175"/>
      <c r="AE1709" s="175"/>
      <c r="AF1709" s="175"/>
      <c r="AG1709" s="175"/>
      <c r="AH1709" s="175"/>
      <c r="AI1709" s="175"/>
      <c r="AJ1709" s="175"/>
      <c r="AK1709" s="175"/>
      <c r="AL1709" s="175"/>
      <c r="AM1709" s="175"/>
      <c r="AN1709" s="175"/>
      <c r="AO1709" s="175"/>
      <c r="AP1709" s="175"/>
      <c r="AQ1709" s="175"/>
      <c r="AR1709" s="175"/>
    </row>
    <row r="1710" spans="1:44" ht="102" x14ac:dyDescent="0.3">
      <c r="A1710" s="175"/>
      <c r="B1710" s="181" t="s">
        <v>2258</v>
      </c>
      <c r="C1710" s="182" t="s">
        <v>96</v>
      </c>
      <c r="D1710" s="190">
        <v>2516.86</v>
      </c>
      <c r="E1710" s="191">
        <v>2516.86</v>
      </c>
      <c r="F1710" s="185" t="s">
        <v>4637</v>
      </c>
      <c r="G1710" s="186" t="s">
        <v>3180</v>
      </c>
      <c r="H1710" s="187"/>
      <c r="I1710" s="175"/>
      <c r="J1710" s="175"/>
      <c r="K1710" s="175"/>
      <c r="L1710" s="175"/>
      <c r="M1710" s="175"/>
      <c r="N1710" s="175"/>
      <c r="O1710" s="175"/>
      <c r="P1710" s="175"/>
      <c r="Q1710" s="175"/>
      <c r="R1710" s="175"/>
      <c r="S1710" s="175"/>
      <c r="T1710" s="175"/>
      <c r="U1710" s="175"/>
      <c r="V1710" s="175"/>
      <c r="W1710" s="175"/>
      <c r="X1710" s="175"/>
      <c r="Y1710" s="175"/>
      <c r="Z1710" s="175"/>
      <c r="AA1710" s="175"/>
      <c r="AB1710" s="175"/>
      <c r="AC1710" s="175"/>
      <c r="AD1710" s="175"/>
      <c r="AE1710" s="175"/>
      <c r="AF1710" s="175"/>
      <c r="AG1710" s="175"/>
      <c r="AH1710" s="175"/>
      <c r="AI1710" s="175"/>
      <c r="AJ1710" s="175"/>
      <c r="AK1710" s="175"/>
      <c r="AL1710" s="175"/>
      <c r="AM1710" s="175"/>
      <c r="AN1710" s="175"/>
      <c r="AO1710" s="175"/>
      <c r="AP1710" s="175"/>
      <c r="AQ1710" s="175"/>
      <c r="AR1710" s="175"/>
    </row>
    <row r="1711" spans="1:44" ht="102" hidden="1" x14ac:dyDescent="0.3">
      <c r="A1711" s="175"/>
      <c r="B1711" s="185" t="s">
        <v>4637</v>
      </c>
      <c r="C1711" s="182"/>
      <c r="D1711" s="190">
        <v>2516.86</v>
      </c>
      <c r="E1711" s="191">
        <v>2516.86</v>
      </c>
      <c r="F1711" s="186" t="s">
        <v>3180</v>
      </c>
      <c r="G1711" s="181" t="s">
        <v>1456</v>
      </c>
      <c r="H1711" s="182" t="s">
        <v>194</v>
      </c>
      <c r="I1711" s="175"/>
      <c r="J1711" s="175"/>
      <c r="K1711" s="175"/>
      <c r="L1711" s="175"/>
      <c r="M1711" s="175"/>
      <c r="N1711" s="175"/>
      <c r="O1711" s="175"/>
      <c r="P1711" s="175"/>
      <c r="Q1711" s="175"/>
      <c r="R1711" s="175"/>
      <c r="S1711" s="175"/>
      <c r="T1711" s="175"/>
      <c r="U1711" s="175"/>
      <c r="V1711" s="175"/>
      <c r="W1711" s="175"/>
      <c r="X1711" s="175"/>
      <c r="Y1711" s="175"/>
      <c r="Z1711" s="175"/>
      <c r="AA1711" s="175"/>
      <c r="AB1711" s="175"/>
      <c r="AC1711" s="175"/>
      <c r="AD1711" s="175"/>
      <c r="AE1711" s="175"/>
      <c r="AF1711" s="175"/>
      <c r="AG1711" s="175"/>
      <c r="AH1711" s="175"/>
      <c r="AI1711" s="175"/>
      <c r="AJ1711" s="175"/>
      <c r="AK1711" s="175"/>
      <c r="AL1711" s="175"/>
      <c r="AM1711" s="175"/>
      <c r="AN1711" s="175"/>
      <c r="AO1711" s="175"/>
      <c r="AP1711" s="175"/>
      <c r="AQ1711" s="175"/>
      <c r="AR1711" s="175"/>
    </row>
    <row r="1712" spans="1:44" ht="102" hidden="1" x14ac:dyDescent="0.3">
      <c r="A1712" s="175"/>
      <c r="B1712" s="186" t="s">
        <v>3180</v>
      </c>
      <c r="C1712" s="187"/>
      <c r="D1712" s="190">
        <v>2516.86</v>
      </c>
      <c r="E1712" s="191">
        <v>2516.86</v>
      </c>
      <c r="F1712" s="181" t="s">
        <v>1456</v>
      </c>
      <c r="G1712" s="185" t="s">
        <v>4637</v>
      </c>
      <c r="H1712" s="182"/>
      <c r="I1712" s="175"/>
      <c r="J1712" s="175"/>
      <c r="K1712" s="175"/>
      <c r="L1712" s="175"/>
      <c r="M1712" s="175"/>
      <c r="N1712" s="175"/>
      <c r="O1712" s="175"/>
      <c r="P1712" s="175"/>
      <c r="Q1712" s="175"/>
      <c r="R1712" s="175"/>
      <c r="S1712" s="175"/>
      <c r="T1712" s="175"/>
      <c r="U1712" s="175"/>
      <c r="V1712" s="175"/>
      <c r="W1712" s="175"/>
      <c r="X1712" s="175"/>
      <c r="Y1712" s="175"/>
      <c r="Z1712" s="175"/>
      <c r="AA1712" s="175"/>
      <c r="AB1712" s="175"/>
      <c r="AC1712" s="175"/>
      <c r="AD1712" s="175"/>
      <c r="AE1712" s="175"/>
      <c r="AF1712" s="175"/>
      <c r="AG1712" s="175"/>
      <c r="AH1712" s="175"/>
      <c r="AI1712" s="175"/>
      <c r="AJ1712" s="175"/>
      <c r="AK1712" s="175"/>
      <c r="AL1712" s="175"/>
      <c r="AM1712" s="175"/>
      <c r="AN1712" s="175"/>
      <c r="AO1712" s="175"/>
      <c r="AP1712" s="175"/>
      <c r="AQ1712" s="175"/>
      <c r="AR1712" s="175"/>
    </row>
    <row r="1713" spans="1:44" ht="102" x14ac:dyDescent="0.3">
      <c r="A1713" s="175"/>
      <c r="B1713" s="181" t="s">
        <v>1456</v>
      </c>
      <c r="C1713" s="182" t="s">
        <v>194</v>
      </c>
      <c r="D1713" s="190">
        <v>2997.89</v>
      </c>
      <c r="E1713" s="191">
        <v>2997.89</v>
      </c>
      <c r="F1713" s="185" t="s">
        <v>4637</v>
      </c>
      <c r="G1713" s="186" t="s">
        <v>3181</v>
      </c>
      <c r="H1713" s="187"/>
      <c r="I1713" s="175"/>
      <c r="J1713" s="175"/>
      <c r="K1713" s="175"/>
      <c r="L1713" s="175"/>
      <c r="M1713" s="175"/>
      <c r="N1713" s="175"/>
      <c r="O1713" s="175"/>
      <c r="P1713" s="175"/>
      <c r="Q1713" s="175"/>
      <c r="R1713" s="175"/>
      <c r="S1713" s="175"/>
      <c r="T1713" s="175"/>
      <c r="U1713" s="175"/>
      <c r="V1713" s="175"/>
      <c r="W1713" s="175"/>
      <c r="X1713" s="175"/>
      <c r="Y1713" s="175"/>
      <c r="Z1713" s="175"/>
      <c r="AA1713" s="175"/>
      <c r="AB1713" s="175"/>
      <c r="AC1713" s="175"/>
      <c r="AD1713" s="175"/>
      <c r="AE1713" s="175"/>
      <c r="AF1713" s="175"/>
      <c r="AG1713" s="175"/>
      <c r="AH1713" s="175"/>
      <c r="AI1713" s="175"/>
      <c r="AJ1713" s="175"/>
      <c r="AK1713" s="175"/>
      <c r="AL1713" s="175"/>
      <c r="AM1713" s="175"/>
      <c r="AN1713" s="175"/>
      <c r="AO1713" s="175"/>
      <c r="AP1713" s="175"/>
      <c r="AQ1713" s="175"/>
      <c r="AR1713" s="175"/>
    </row>
    <row r="1714" spans="1:44" ht="102" hidden="1" x14ac:dyDescent="0.3">
      <c r="A1714" s="175"/>
      <c r="B1714" s="185" t="s">
        <v>4637</v>
      </c>
      <c r="C1714" s="182"/>
      <c r="D1714" s="190">
        <v>2997.89</v>
      </c>
      <c r="E1714" s="191">
        <v>2997.89</v>
      </c>
      <c r="F1714" s="186" t="s">
        <v>3181</v>
      </c>
      <c r="G1714" s="181" t="s">
        <v>1146</v>
      </c>
      <c r="H1714" s="182" t="s">
        <v>325</v>
      </c>
      <c r="I1714" s="175"/>
      <c r="J1714" s="175"/>
      <c r="K1714" s="175"/>
      <c r="L1714" s="175"/>
      <c r="M1714" s="175"/>
      <c r="N1714" s="175"/>
      <c r="O1714" s="175"/>
      <c r="P1714" s="175"/>
      <c r="Q1714" s="175"/>
      <c r="R1714" s="175"/>
      <c r="S1714" s="175"/>
      <c r="T1714" s="175"/>
      <c r="U1714" s="175"/>
      <c r="V1714" s="175"/>
      <c r="W1714" s="175"/>
      <c r="X1714" s="175"/>
      <c r="Y1714" s="175"/>
      <c r="Z1714" s="175"/>
      <c r="AA1714" s="175"/>
      <c r="AB1714" s="175"/>
      <c r="AC1714" s="175"/>
      <c r="AD1714" s="175"/>
      <c r="AE1714" s="175"/>
      <c r="AF1714" s="175"/>
      <c r="AG1714" s="175"/>
      <c r="AH1714" s="175"/>
      <c r="AI1714" s="175"/>
      <c r="AJ1714" s="175"/>
      <c r="AK1714" s="175"/>
      <c r="AL1714" s="175"/>
      <c r="AM1714" s="175"/>
      <c r="AN1714" s="175"/>
      <c r="AO1714" s="175"/>
      <c r="AP1714" s="175"/>
      <c r="AQ1714" s="175"/>
      <c r="AR1714" s="175"/>
    </row>
    <row r="1715" spans="1:44" ht="102" hidden="1" x14ac:dyDescent="0.3">
      <c r="A1715" s="175"/>
      <c r="B1715" s="186" t="s">
        <v>3181</v>
      </c>
      <c r="C1715" s="187"/>
      <c r="D1715" s="190">
        <v>2997.89</v>
      </c>
      <c r="E1715" s="191">
        <v>2997.89</v>
      </c>
      <c r="F1715" s="181" t="s">
        <v>1146</v>
      </c>
      <c r="G1715" s="185" t="s">
        <v>4637</v>
      </c>
      <c r="H1715" s="182"/>
      <c r="I1715" s="175"/>
      <c r="J1715" s="175"/>
      <c r="K1715" s="175"/>
      <c r="L1715" s="175"/>
      <c r="M1715" s="175"/>
      <c r="N1715" s="175"/>
      <c r="O1715" s="175"/>
      <c r="P1715" s="175"/>
      <c r="Q1715" s="175"/>
      <c r="R1715" s="175"/>
      <c r="S1715" s="175"/>
      <c r="T1715" s="175"/>
      <c r="U1715" s="175"/>
      <c r="V1715" s="175"/>
      <c r="W1715" s="175"/>
      <c r="X1715" s="175"/>
      <c r="Y1715" s="175"/>
      <c r="Z1715" s="175"/>
      <c r="AA1715" s="175"/>
      <c r="AB1715" s="175"/>
      <c r="AC1715" s="175"/>
      <c r="AD1715" s="175"/>
      <c r="AE1715" s="175"/>
      <c r="AF1715" s="175"/>
      <c r="AG1715" s="175"/>
      <c r="AH1715" s="175"/>
      <c r="AI1715" s="175"/>
      <c r="AJ1715" s="175"/>
      <c r="AK1715" s="175"/>
      <c r="AL1715" s="175"/>
      <c r="AM1715" s="175"/>
      <c r="AN1715" s="175"/>
      <c r="AO1715" s="175"/>
      <c r="AP1715" s="175"/>
      <c r="AQ1715" s="175"/>
      <c r="AR1715" s="175"/>
    </row>
    <row r="1716" spans="1:44" ht="102" x14ac:dyDescent="0.3">
      <c r="A1716" s="175"/>
      <c r="B1716" s="181" t="s">
        <v>1146</v>
      </c>
      <c r="C1716" s="182" t="s">
        <v>325</v>
      </c>
      <c r="D1716" s="190">
        <v>3418.8</v>
      </c>
      <c r="E1716" s="191">
        <v>3418.8</v>
      </c>
      <c r="F1716" s="185" t="s">
        <v>4637</v>
      </c>
      <c r="G1716" s="186" t="s">
        <v>3186</v>
      </c>
      <c r="H1716" s="187"/>
      <c r="I1716" s="175"/>
      <c r="J1716" s="175"/>
      <c r="K1716" s="175"/>
      <c r="L1716" s="175"/>
      <c r="M1716" s="175"/>
      <c r="N1716" s="175"/>
      <c r="O1716" s="175"/>
      <c r="P1716" s="175"/>
      <c r="Q1716" s="175"/>
      <c r="R1716" s="175"/>
      <c r="S1716" s="175"/>
      <c r="T1716" s="175"/>
      <c r="U1716" s="175"/>
      <c r="V1716" s="175"/>
      <c r="W1716" s="175"/>
      <c r="X1716" s="175"/>
      <c r="Y1716" s="175"/>
      <c r="Z1716" s="175"/>
      <c r="AA1716" s="175"/>
      <c r="AB1716" s="175"/>
      <c r="AC1716" s="175"/>
      <c r="AD1716" s="175"/>
      <c r="AE1716" s="175"/>
      <c r="AF1716" s="175"/>
      <c r="AG1716" s="175"/>
      <c r="AH1716" s="175"/>
      <c r="AI1716" s="175"/>
      <c r="AJ1716" s="175"/>
      <c r="AK1716" s="175"/>
      <c r="AL1716" s="175"/>
      <c r="AM1716" s="175"/>
      <c r="AN1716" s="175"/>
      <c r="AO1716" s="175"/>
      <c r="AP1716" s="175"/>
      <c r="AQ1716" s="175"/>
      <c r="AR1716" s="175"/>
    </row>
    <row r="1717" spans="1:44" ht="102" hidden="1" x14ac:dyDescent="0.3">
      <c r="A1717" s="175"/>
      <c r="B1717" s="185" t="s">
        <v>4637</v>
      </c>
      <c r="C1717" s="182"/>
      <c r="D1717" s="190">
        <v>3418.8</v>
      </c>
      <c r="E1717" s="191">
        <v>3418.8</v>
      </c>
      <c r="F1717" s="186" t="s">
        <v>3186</v>
      </c>
      <c r="G1717" s="181" t="s">
        <v>1000</v>
      </c>
      <c r="H1717" s="182" t="s">
        <v>196</v>
      </c>
      <c r="I1717" s="175"/>
      <c r="J1717" s="175"/>
      <c r="K1717" s="175"/>
      <c r="L1717" s="175"/>
      <c r="M1717" s="175"/>
      <c r="N1717" s="175"/>
      <c r="O1717" s="175"/>
      <c r="P1717" s="175"/>
      <c r="Q1717" s="175"/>
      <c r="R1717" s="175"/>
      <c r="S1717" s="175"/>
      <c r="T1717" s="175"/>
      <c r="U1717" s="175"/>
      <c r="V1717" s="175"/>
      <c r="W1717" s="175"/>
      <c r="X1717" s="175"/>
      <c r="Y1717" s="175"/>
      <c r="Z1717" s="175"/>
      <c r="AA1717" s="175"/>
      <c r="AB1717" s="175"/>
      <c r="AC1717" s="175"/>
      <c r="AD1717" s="175"/>
      <c r="AE1717" s="175"/>
      <c r="AF1717" s="175"/>
      <c r="AG1717" s="175"/>
      <c r="AH1717" s="175"/>
      <c r="AI1717" s="175"/>
      <c r="AJ1717" s="175"/>
      <c r="AK1717" s="175"/>
      <c r="AL1717" s="175"/>
      <c r="AM1717" s="175"/>
      <c r="AN1717" s="175"/>
      <c r="AO1717" s="175"/>
      <c r="AP1717" s="175"/>
      <c r="AQ1717" s="175"/>
      <c r="AR1717" s="175"/>
    </row>
    <row r="1718" spans="1:44" ht="102" hidden="1" x14ac:dyDescent="0.3">
      <c r="A1718" s="175"/>
      <c r="B1718" s="186" t="s">
        <v>3186</v>
      </c>
      <c r="C1718" s="187"/>
      <c r="D1718" s="190">
        <v>3418.8</v>
      </c>
      <c r="E1718" s="191">
        <v>3418.8</v>
      </c>
      <c r="F1718" s="181" t="s">
        <v>1000</v>
      </c>
      <c r="G1718" s="185" t="s">
        <v>4637</v>
      </c>
      <c r="H1718" s="182"/>
      <c r="I1718" s="175"/>
      <c r="J1718" s="175"/>
      <c r="K1718" s="175"/>
      <c r="L1718" s="175"/>
      <c r="M1718" s="175"/>
      <c r="N1718" s="175"/>
      <c r="O1718" s="175"/>
      <c r="P1718" s="175"/>
      <c r="Q1718" s="175"/>
      <c r="R1718" s="175"/>
      <c r="S1718" s="175"/>
      <c r="T1718" s="175"/>
      <c r="U1718" s="175"/>
      <c r="V1718" s="175"/>
      <c r="W1718" s="175"/>
      <c r="X1718" s="175"/>
      <c r="Y1718" s="175"/>
      <c r="Z1718" s="175"/>
      <c r="AA1718" s="175"/>
      <c r="AB1718" s="175"/>
      <c r="AC1718" s="175"/>
      <c r="AD1718" s="175"/>
      <c r="AE1718" s="175"/>
      <c r="AF1718" s="175"/>
      <c r="AG1718" s="175"/>
      <c r="AH1718" s="175"/>
      <c r="AI1718" s="175"/>
      <c r="AJ1718" s="175"/>
      <c r="AK1718" s="175"/>
      <c r="AL1718" s="175"/>
      <c r="AM1718" s="175"/>
      <c r="AN1718" s="175"/>
      <c r="AO1718" s="175"/>
      <c r="AP1718" s="175"/>
      <c r="AQ1718" s="175"/>
      <c r="AR1718" s="175"/>
    </row>
    <row r="1719" spans="1:44" ht="102" x14ac:dyDescent="0.3">
      <c r="A1719" s="175"/>
      <c r="B1719" s="181" t="s">
        <v>1000</v>
      </c>
      <c r="C1719" s="182" t="s">
        <v>196</v>
      </c>
      <c r="D1719" s="190">
        <v>1576.26</v>
      </c>
      <c r="E1719" s="191">
        <v>1576.26</v>
      </c>
      <c r="F1719" s="185" t="s">
        <v>4637</v>
      </c>
      <c r="G1719" s="186" t="s">
        <v>3124</v>
      </c>
      <c r="H1719" s="187"/>
      <c r="I1719" s="175"/>
      <c r="J1719" s="175"/>
      <c r="K1719" s="175"/>
      <c r="L1719" s="175"/>
      <c r="M1719" s="175"/>
      <c r="N1719" s="175"/>
      <c r="O1719" s="175"/>
      <c r="P1719" s="175"/>
      <c r="Q1719" s="175"/>
      <c r="R1719" s="175"/>
      <c r="S1719" s="175"/>
      <c r="T1719" s="175"/>
      <c r="U1719" s="175"/>
      <c r="V1719" s="175"/>
      <c r="W1719" s="175"/>
      <c r="X1719" s="175"/>
      <c r="Y1719" s="175"/>
      <c r="Z1719" s="175"/>
      <c r="AA1719" s="175"/>
      <c r="AB1719" s="175"/>
      <c r="AC1719" s="175"/>
      <c r="AD1719" s="175"/>
      <c r="AE1719" s="175"/>
      <c r="AF1719" s="175"/>
      <c r="AG1719" s="175"/>
      <c r="AH1719" s="175"/>
      <c r="AI1719" s="175"/>
      <c r="AJ1719" s="175"/>
      <c r="AK1719" s="175"/>
      <c r="AL1719" s="175"/>
      <c r="AM1719" s="175"/>
      <c r="AN1719" s="175"/>
      <c r="AO1719" s="175"/>
      <c r="AP1719" s="175"/>
      <c r="AQ1719" s="175"/>
      <c r="AR1719" s="175"/>
    </row>
    <row r="1720" spans="1:44" ht="102" hidden="1" x14ac:dyDescent="0.3">
      <c r="A1720" s="175"/>
      <c r="B1720" s="185" t="s">
        <v>4637</v>
      </c>
      <c r="C1720" s="182"/>
      <c r="D1720" s="190">
        <v>1576.26</v>
      </c>
      <c r="E1720" s="191">
        <v>1576.26</v>
      </c>
      <c r="F1720" s="186" t="s">
        <v>3124</v>
      </c>
      <c r="G1720" s="181" t="s">
        <v>1457</v>
      </c>
      <c r="H1720" s="182" t="s">
        <v>49</v>
      </c>
      <c r="I1720" s="175"/>
      <c r="J1720" s="175"/>
      <c r="K1720" s="175"/>
      <c r="L1720" s="175"/>
      <c r="M1720" s="175"/>
      <c r="N1720" s="175"/>
      <c r="O1720" s="175"/>
      <c r="P1720" s="175"/>
      <c r="Q1720" s="175"/>
      <c r="R1720" s="175"/>
      <c r="S1720" s="175"/>
      <c r="T1720" s="175"/>
      <c r="U1720" s="175"/>
      <c r="V1720" s="175"/>
      <c r="W1720" s="175"/>
      <c r="X1720" s="175"/>
      <c r="Y1720" s="175"/>
      <c r="Z1720" s="175"/>
      <c r="AA1720" s="175"/>
      <c r="AB1720" s="175"/>
      <c r="AC1720" s="175"/>
      <c r="AD1720" s="175"/>
      <c r="AE1720" s="175"/>
      <c r="AF1720" s="175"/>
      <c r="AG1720" s="175"/>
      <c r="AH1720" s="175"/>
      <c r="AI1720" s="175"/>
      <c r="AJ1720" s="175"/>
      <c r="AK1720" s="175"/>
      <c r="AL1720" s="175"/>
      <c r="AM1720" s="175"/>
      <c r="AN1720" s="175"/>
      <c r="AO1720" s="175"/>
      <c r="AP1720" s="175"/>
      <c r="AQ1720" s="175"/>
      <c r="AR1720" s="175"/>
    </row>
    <row r="1721" spans="1:44" ht="102" hidden="1" x14ac:dyDescent="0.3">
      <c r="A1721" s="175"/>
      <c r="B1721" s="186" t="s">
        <v>3124</v>
      </c>
      <c r="C1721" s="187"/>
      <c r="D1721" s="190">
        <v>1576.26</v>
      </c>
      <c r="E1721" s="191">
        <v>1576.26</v>
      </c>
      <c r="F1721" s="181" t="s">
        <v>1457</v>
      </c>
      <c r="G1721" s="185" t="s">
        <v>4637</v>
      </c>
      <c r="H1721" s="182"/>
      <c r="I1721" s="175"/>
      <c r="J1721" s="175"/>
      <c r="K1721" s="175"/>
      <c r="L1721" s="175"/>
      <c r="M1721" s="175"/>
      <c r="N1721" s="175"/>
      <c r="O1721" s="175"/>
      <c r="P1721" s="175"/>
      <c r="Q1721" s="175"/>
      <c r="R1721" s="175"/>
      <c r="S1721" s="175"/>
      <c r="T1721" s="175"/>
      <c r="U1721" s="175"/>
      <c r="V1721" s="175"/>
      <c r="W1721" s="175"/>
      <c r="X1721" s="175"/>
      <c r="Y1721" s="175"/>
      <c r="Z1721" s="175"/>
      <c r="AA1721" s="175"/>
      <c r="AB1721" s="175"/>
      <c r="AC1721" s="175"/>
      <c r="AD1721" s="175"/>
      <c r="AE1721" s="175"/>
      <c r="AF1721" s="175"/>
      <c r="AG1721" s="175"/>
      <c r="AH1721" s="175"/>
      <c r="AI1721" s="175"/>
      <c r="AJ1721" s="175"/>
      <c r="AK1721" s="175"/>
      <c r="AL1721" s="175"/>
      <c r="AM1721" s="175"/>
      <c r="AN1721" s="175"/>
      <c r="AO1721" s="175"/>
      <c r="AP1721" s="175"/>
      <c r="AQ1721" s="175"/>
      <c r="AR1721" s="175"/>
    </row>
    <row r="1722" spans="1:44" ht="102" x14ac:dyDescent="0.3">
      <c r="A1722" s="175"/>
      <c r="B1722" s="181" t="s">
        <v>1457</v>
      </c>
      <c r="C1722" s="182" t="s">
        <v>49</v>
      </c>
      <c r="D1722" s="190">
        <v>1580.55</v>
      </c>
      <c r="E1722" s="191">
        <v>1580.55</v>
      </c>
      <c r="F1722" s="185" t="s">
        <v>4637</v>
      </c>
      <c r="G1722" s="186" t="s">
        <v>3187</v>
      </c>
      <c r="H1722" s="187"/>
      <c r="I1722" s="175"/>
      <c r="J1722" s="175"/>
      <c r="K1722" s="175"/>
      <c r="L1722" s="175"/>
      <c r="M1722" s="175"/>
      <c r="N1722" s="175"/>
      <c r="O1722" s="175"/>
      <c r="P1722" s="175"/>
      <c r="Q1722" s="175"/>
      <c r="R1722" s="175"/>
      <c r="S1722" s="175"/>
      <c r="T1722" s="175"/>
      <c r="U1722" s="175"/>
      <c r="V1722" s="175"/>
      <c r="W1722" s="175"/>
      <c r="X1722" s="175"/>
      <c r="Y1722" s="175"/>
      <c r="Z1722" s="175"/>
      <c r="AA1722" s="175"/>
      <c r="AB1722" s="175"/>
      <c r="AC1722" s="175"/>
      <c r="AD1722" s="175"/>
      <c r="AE1722" s="175"/>
      <c r="AF1722" s="175"/>
      <c r="AG1722" s="175"/>
      <c r="AH1722" s="175"/>
      <c r="AI1722" s="175"/>
      <c r="AJ1722" s="175"/>
      <c r="AK1722" s="175"/>
      <c r="AL1722" s="175"/>
      <c r="AM1722" s="175"/>
      <c r="AN1722" s="175"/>
      <c r="AO1722" s="175"/>
      <c r="AP1722" s="175"/>
      <c r="AQ1722" s="175"/>
      <c r="AR1722" s="175"/>
    </row>
    <row r="1723" spans="1:44" ht="102" hidden="1" x14ac:dyDescent="0.3">
      <c r="A1723" s="175"/>
      <c r="B1723" s="185" t="s">
        <v>4637</v>
      </c>
      <c r="C1723" s="182"/>
      <c r="D1723" s="190">
        <v>1580.55</v>
      </c>
      <c r="E1723" s="191">
        <v>1580.55</v>
      </c>
      <c r="F1723" s="186" t="s">
        <v>3187</v>
      </c>
      <c r="G1723" s="181" t="s">
        <v>2629</v>
      </c>
      <c r="H1723" s="182" t="s">
        <v>189</v>
      </c>
      <c r="I1723" s="175"/>
      <c r="J1723" s="175"/>
      <c r="K1723" s="175"/>
      <c r="L1723" s="175"/>
      <c r="M1723" s="175"/>
      <c r="N1723" s="175"/>
      <c r="O1723" s="175"/>
      <c r="P1723" s="175"/>
      <c r="Q1723" s="175"/>
      <c r="R1723" s="175"/>
      <c r="S1723" s="175"/>
      <c r="T1723" s="175"/>
      <c r="U1723" s="175"/>
      <c r="V1723" s="175"/>
      <c r="W1723" s="175"/>
      <c r="X1723" s="175"/>
      <c r="Y1723" s="175"/>
      <c r="Z1723" s="175"/>
      <c r="AA1723" s="175"/>
      <c r="AB1723" s="175"/>
      <c r="AC1723" s="175"/>
      <c r="AD1723" s="175"/>
      <c r="AE1723" s="175"/>
      <c r="AF1723" s="175"/>
      <c r="AG1723" s="175"/>
      <c r="AH1723" s="175"/>
      <c r="AI1723" s="175"/>
      <c r="AJ1723" s="175"/>
      <c r="AK1723" s="175"/>
      <c r="AL1723" s="175"/>
      <c r="AM1723" s="175"/>
      <c r="AN1723" s="175"/>
      <c r="AO1723" s="175"/>
      <c r="AP1723" s="175"/>
      <c r="AQ1723" s="175"/>
      <c r="AR1723" s="175"/>
    </row>
    <row r="1724" spans="1:44" ht="102" hidden="1" x14ac:dyDescent="0.3">
      <c r="A1724" s="175"/>
      <c r="B1724" s="186" t="s">
        <v>3187</v>
      </c>
      <c r="C1724" s="187"/>
      <c r="D1724" s="190">
        <v>1580.55</v>
      </c>
      <c r="E1724" s="191">
        <v>1580.55</v>
      </c>
      <c r="F1724" s="181" t="s">
        <v>2629</v>
      </c>
      <c r="G1724" s="185" t="s">
        <v>4637</v>
      </c>
      <c r="H1724" s="182"/>
      <c r="I1724" s="175"/>
      <c r="J1724" s="175"/>
      <c r="K1724" s="175"/>
      <c r="L1724" s="175"/>
      <c r="M1724" s="175"/>
      <c r="N1724" s="175"/>
      <c r="O1724" s="175"/>
      <c r="P1724" s="175"/>
      <c r="Q1724" s="175"/>
      <c r="R1724" s="175"/>
      <c r="S1724" s="175"/>
      <c r="T1724" s="175"/>
      <c r="U1724" s="175"/>
      <c r="V1724" s="175"/>
      <c r="W1724" s="175"/>
      <c r="X1724" s="175"/>
      <c r="Y1724" s="175"/>
      <c r="Z1724" s="175"/>
      <c r="AA1724" s="175"/>
      <c r="AB1724" s="175"/>
      <c r="AC1724" s="175"/>
      <c r="AD1724" s="175"/>
      <c r="AE1724" s="175"/>
      <c r="AF1724" s="175"/>
      <c r="AG1724" s="175"/>
      <c r="AH1724" s="175"/>
      <c r="AI1724" s="175"/>
      <c r="AJ1724" s="175"/>
      <c r="AK1724" s="175"/>
      <c r="AL1724" s="175"/>
      <c r="AM1724" s="175"/>
      <c r="AN1724" s="175"/>
      <c r="AO1724" s="175"/>
      <c r="AP1724" s="175"/>
      <c r="AQ1724" s="175"/>
      <c r="AR1724" s="175"/>
    </row>
    <row r="1725" spans="1:44" ht="102" x14ac:dyDescent="0.3">
      <c r="A1725" s="175"/>
      <c r="B1725" s="181" t="s">
        <v>2629</v>
      </c>
      <c r="C1725" s="182" t="s">
        <v>189</v>
      </c>
      <c r="D1725" s="183">
        <v>974.96</v>
      </c>
      <c r="E1725" s="184">
        <v>974.96</v>
      </c>
      <c r="F1725" s="185" t="s">
        <v>4637</v>
      </c>
      <c r="G1725" s="186" t="s">
        <v>3917</v>
      </c>
      <c r="H1725" s="187"/>
      <c r="I1725" s="175"/>
      <c r="J1725" s="175"/>
      <c r="K1725" s="175"/>
      <c r="L1725" s="175"/>
      <c r="M1725" s="175"/>
      <c r="N1725" s="175"/>
      <c r="O1725" s="175"/>
      <c r="P1725" s="175"/>
      <c r="Q1725" s="175"/>
      <c r="R1725" s="175"/>
      <c r="S1725" s="175"/>
      <c r="T1725" s="175"/>
      <c r="U1725" s="175"/>
      <c r="V1725" s="175"/>
      <c r="W1725" s="175"/>
      <c r="X1725" s="175"/>
      <c r="Y1725" s="175"/>
      <c r="Z1725" s="175"/>
      <c r="AA1725" s="175"/>
      <c r="AB1725" s="175"/>
      <c r="AC1725" s="175"/>
      <c r="AD1725" s="175"/>
      <c r="AE1725" s="175"/>
      <c r="AF1725" s="175"/>
      <c r="AG1725" s="175"/>
      <c r="AH1725" s="175"/>
      <c r="AI1725" s="175"/>
      <c r="AJ1725" s="175"/>
      <c r="AK1725" s="175"/>
      <c r="AL1725" s="175"/>
      <c r="AM1725" s="175"/>
      <c r="AN1725" s="175"/>
      <c r="AO1725" s="175"/>
      <c r="AP1725" s="175"/>
      <c r="AQ1725" s="175"/>
      <c r="AR1725" s="175"/>
    </row>
    <row r="1726" spans="1:44" ht="102" hidden="1" x14ac:dyDescent="0.3">
      <c r="A1726" s="175"/>
      <c r="B1726" s="185" t="s">
        <v>4637</v>
      </c>
      <c r="C1726" s="182"/>
      <c r="D1726" s="183">
        <v>974.96</v>
      </c>
      <c r="E1726" s="184">
        <v>974.96</v>
      </c>
      <c r="F1726" s="186" t="s">
        <v>3917</v>
      </c>
      <c r="G1726" s="181" t="s">
        <v>1251</v>
      </c>
      <c r="H1726" s="182" t="s">
        <v>38</v>
      </c>
      <c r="I1726" s="175"/>
      <c r="J1726" s="175"/>
      <c r="K1726" s="175"/>
      <c r="L1726" s="175"/>
      <c r="M1726" s="175"/>
      <c r="N1726" s="175"/>
      <c r="O1726" s="175"/>
      <c r="P1726" s="175"/>
      <c r="Q1726" s="175"/>
      <c r="R1726" s="175"/>
      <c r="S1726" s="175"/>
      <c r="T1726" s="175"/>
      <c r="U1726" s="175"/>
      <c r="V1726" s="175"/>
      <c r="W1726" s="175"/>
      <c r="X1726" s="175"/>
      <c r="Y1726" s="175"/>
      <c r="Z1726" s="175"/>
      <c r="AA1726" s="175"/>
      <c r="AB1726" s="175"/>
      <c r="AC1726" s="175"/>
      <c r="AD1726" s="175"/>
      <c r="AE1726" s="175"/>
      <c r="AF1726" s="175"/>
      <c r="AG1726" s="175"/>
      <c r="AH1726" s="175"/>
      <c r="AI1726" s="175"/>
      <c r="AJ1726" s="175"/>
      <c r="AK1726" s="175"/>
      <c r="AL1726" s="175"/>
      <c r="AM1726" s="175"/>
      <c r="AN1726" s="175"/>
      <c r="AO1726" s="175"/>
      <c r="AP1726" s="175"/>
      <c r="AQ1726" s="175"/>
      <c r="AR1726" s="175"/>
    </row>
    <row r="1727" spans="1:44" ht="102" hidden="1" x14ac:dyDescent="0.3">
      <c r="A1727" s="175"/>
      <c r="B1727" s="186" t="s">
        <v>3917</v>
      </c>
      <c r="C1727" s="187"/>
      <c r="D1727" s="183">
        <v>974.96</v>
      </c>
      <c r="E1727" s="184">
        <v>974.96</v>
      </c>
      <c r="F1727" s="181" t="s">
        <v>1251</v>
      </c>
      <c r="G1727" s="185" t="s">
        <v>4637</v>
      </c>
      <c r="H1727" s="182"/>
      <c r="I1727" s="175"/>
      <c r="J1727" s="175"/>
      <c r="K1727" s="175"/>
      <c r="L1727" s="175"/>
      <c r="M1727" s="175"/>
      <c r="N1727" s="175"/>
      <c r="O1727" s="175"/>
      <c r="P1727" s="175"/>
      <c r="Q1727" s="175"/>
      <c r="R1727" s="175"/>
      <c r="S1727" s="175"/>
      <c r="T1727" s="175"/>
      <c r="U1727" s="175"/>
      <c r="V1727" s="175"/>
      <c r="W1727" s="175"/>
      <c r="X1727" s="175"/>
      <c r="Y1727" s="175"/>
      <c r="Z1727" s="175"/>
      <c r="AA1727" s="175"/>
      <c r="AB1727" s="175"/>
      <c r="AC1727" s="175"/>
      <c r="AD1727" s="175"/>
      <c r="AE1727" s="175"/>
      <c r="AF1727" s="175"/>
      <c r="AG1727" s="175"/>
      <c r="AH1727" s="175"/>
      <c r="AI1727" s="175"/>
      <c r="AJ1727" s="175"/>
      <c r="AK1727" s="175"/>
      <c r="AL1727" s="175"/>
      <c r="AM1727" s="175"/>
      <c r="AN1727" s="175"/>
      <c r="AO1727" s="175"/>
      <c r="AP1727" s="175"/>
      <c r="AQ1727" s="175"/>
      <c r="AR1727" s="175"/>
    </row>
    <row r="1728" spans="1:44" ht="102" x14ac:dyDescent="0.3">
      <c r="A1728" s="175"/>
      <c r="B1728" s="181" t="s">
        <v>1251</v>
      </c>
      <c r="C1728" s="182" t="s">
        <v>38</v>
      </c>
      <c r="D1728" s="190">
        <v>1391.57</v>
      </c>
      <c r="E1728" s="191">
        <v>1391.57</v>
      </c>
      <c r="F1728" s="185" t="s">
        <v>4637</v>
      </c>
      <c r="G1728" s="186" t="s">
        <v>3188</v>
      </c>
      <c r="H1728" s="187"/>
      <c r="I1728" s="175"/>
      <c r="J1728" s="175"/>
      <c r="K1728" s="175"/>
      <c r="L1728" s="175"/>
      <c r="M1728" s="175"/>
      <c r="N1728" s="175"/>
      <c r="O1728" s="175"/>
      <c r="P1728" s="175"/>
      <c r="Q1728" s="175"/>
      <c r="R1728" s="175"/>
      <c r="S1728" s="175"/>
      <c r="T1728" s="175"/>
      <c r="U1728" s="175"/>
      <c r="V1728" s="175"/>
      <c r="W1728" s="175"/>
      <c r="X1728" s="175"/>
      <c r="Y1728" s="175"/>
      <c r="Z1728" s="175"/>
      <c r="AA1728" s="175"/>
      <c r="AB1728" s="175"/>
      <c r="AC1728" s="175"/>
      <c r="AD1728" s="175"/>
      <c r="AE1728" s="175"/>
      <c r="AF1728" s="175"/>
      <c r="AG1728" s="175"/>
      <c r="AH1728" s="175"/>
      <c r="AI1728" s="175"/>
      <c r="AJ1728" s="175"/>
      <c r="AK1728" s="175"/>
      <c r="AL1728" s="175"/>
      <c r="AM1728" s="175"/>
      <c r="AN1728" s="175"/>
      <c r="AO1728" s="175"/>
      <c r="AP1728" s="175"/>
      <c r="AQ1728" s="175"/>
      <c r="AR1728" s="175"/>
    </row>
    <row r="1729" spans="1:44" ht="102" hidden="1" x14ac:dyDescent="0.3">
      <c r="A1729" s="175"/>
      <c r="B1729" s="185" t="s">
        <v>4637</v>
      </c>
      <c r="C1729" s="182"/>
      <c r="D1729" s="190">
        <v>1391.57</v>
      </c>
      <c r="E1729" s="191">
        <v>1391.57</v>
      </c>
      <c r="F1729" s="186" t="s">
        <v>3188</v>
      </c>
      <c r="G1729" s="181" t="s">
        <v>1246</v>
      </c>
      <c r="H1729" s="182" t="s">
        <v>195</v>
      </c>
      <c r="I1729" s="175"/>
      <c r="J1729" s="175"/>
      <c r="K1729" s="175"/>
      <c r="L1729" s="175"/>
      <c r="M1729" s="175"/>
      <c r="N1729" s="175"/>
      <c r="O1729" s="175"/>
      <c r="P1729" s="175"/>
      <c r="Q1729" s="175"/>
      <c r="R1729" s="175"/>
      <c r="S1729" s="175"/>
      <c r="T1729" s="175"/>
      <c r="U1729" s="175"/>
      <c r="V1729" s="175"/>
      <c r="W1729" s="175"/>
      <c r="X1729" s="175"/>
      <c r="Y1729" s="175"/>
      <c r="Z1729" s="175"/>
      <c r="AA1729" s="175"/>
      <c r="AB1729" s="175"/>
      <c r="AC1729" s="175"/>
      <c r="AD1729" s="175"/>
      <c r="AE1729" s="175"/>
      <c r="AF1729" s="175"/>
      <c r="AG1729" s="175"/>
      <c r="AH1729" s="175"/>
      <c r="AI1729" s="175"/>
      <c r="AJ1729" s="175"/>
      <c r="AK1729" s="175"/>
      <c r="AL1729" s="175"/>
      <c r="AM1729" s="175"/>
      <c r="AN1729" s="175"/>
      <c r="AO1729" s="175"/>
      <c r="AP1729" s="175"/>
      <c r="AQ1729" s="175"/>
      <c r="AR1729" s="175"/>
    </row>
    <row r="1730" spans="1:44" ht="102" hidden="1" x14ac:dyDescent="0.3">
      <c r="A1730" s="175"/>
      <c r="B1730" s="186" t="s">
        <v>3188</v>
      </c>
      <c r="C1730" s="187"/>
      <c r="D1730" s="190">
        <v>1391.57</v>
      </c>
      <c r="E1730" s="191">
        <v>1391.57</v>
      </c>
      <c r="F1730" s="181" t="s">
        <v>1246</v>
      </c>
      <c r="G1730" s="185" t="s">
        <v>4637</v>
      </c>
      <c r="H1730" s="182"/>
      <c r="I1730" s="175"/>
      <c r="J1730" s="175"/>
      <c r="K1730" s="175"/>
      <c r="L1730" s="175"/>
      <c r="M1730" s="175"/>
      <c r="N1730" s="175"/>
      <c r="O1730" s="175"/>
      <c r="P1730" s="175"/>
      <c r="Q1730" s="175"/>
      <c r="R1730" s="175"/>
      <c r="S1730" s="175"/>
      <c r="T1730" s="175"/>
      <c r="U1730" s="175"/>
      <c r="V1730" s="175"/>
      <c r="W1730" s="175"/>
      <c r="X1730" s="175"/>
      <c r="Y1730" s="175"/>
      <c r="Z1730" s="175"/>
      <c r="AA1730" s="175"/>
      <c r="AB1730" s="175"/>
      <c r="AC1730" s="175"/>
      <c r="AD1730" s="175"/>
      <c r="AE1730" s="175"/>
      <c r="AF1730" s="175"/>
      <c r="AG1730" s="175"/>
      <c r="AH1730" s="175"/>
      <c r="AI1730" s="175"/>
      <c r="AJ1730" s="175"/>
      <c r="AK1730" s="175"/>
      <c r="AL1730" s="175"/>
      <c r="AM1730" s="175"/>
      <c r="AN1730" s="175"/>
      <c r="AO1730" s="175"/>
      <c r="AP1730" s="175"/>
      <c r="AQ1730" s="175"/>
      <c r="AR1730" s="175"/>
    </row>
    <row r="1731" spans="1:44" ht="102" x14ac:dyDescent="0.3">
      <c r="A1731" s="175"/>
      <c r="B1731" s="181" t="s">
        <v>1246</v>
      </c>
      <c r="C1731" s="182" t="s">
        <v>195</v>
      </c>
      <c r="D1731" s="190">
        <v>2516.86</v>
      </c>
      <c r="E1731" s="191">
        <v>2516.86</v>
      </c>
      <c r="F1731" s="185" t="s">
        <v>4637</v>
      </c>
      <c r="G1731" s="186" t="s">
        <v>3189</v>
      </c>
      <c r="H1731" s="187"/>
      <c r="I1731" s="175"/>
      <c r="J1731" s="175"/>
      <c r="K1731" s="175"/>
      <c r="L1731" s="175"/>
      <c r="M1731" s="175"/>
      <c r="N1731" s="175"/>
      <c r="O1731" s="175"/>
      <c r="P1731" s="175"/>
      <c r="Q1731" s="175"/>
      <c r="R1731" s="175"/>
      <c r="S1731" s="175"/>
      <c r="T1731" s="175"/>
      <c r="U1731" s="175"/>
      <c r="V1731" s="175"/>
      <c r="W1731" s="175"/>
      <c r="X1731" s="175"/>
      <c r="Y1731" s="175"/>
      <c r="Z1731" s="175"/>
      <c r="AA1731" s="175"/>
      <c r="AB1731" s="175"/>
      <c r="AC1731" s="175"/>
      <c r="AD1731" s="175"/>
      <c r="AE1731" s="175"/>
      <c r="AF1731" s="175"/>
      <c r="AG1731" s="175"/>
      <c r="AH1731" s="175"/>
      <c r="AI1731" s="175"/>
      <c r="AJ1731" s="175"/>
      <c r="AK1731" s="175"/>
      <c r="AL1731" s="175"/>
      <c r="AM1731" s="175"/>
      <c r="AN1731" s="175"/>
      <c r="AO1731" s="175"/>
      <c r="AP1731" s="175"/>
      <c r="AQ1731" s="175"/>
      <c r="AR1731" s="175"/>
    </row>
    <row r="1732" spans="1:44" ht="102" hidden="1" x14ac:dyDescent="0.3">
      <c r="A1732" s="175"/>
      <c r="B1732" s="185" t="s">
        <v>4637</v>
      </c>
      <c r="C1732" s="182"/>
      <c r="D1732" s="190">
        <v>2516.86</v>
      </c>
      <c r="E1732" s="191">
        <v>2516.86</v>
      </c>
      <c r="F1732" s="186" t="s">
        <v>3189</v>
      </c>
      <c r="G1732" s="181" t="s">
        <v>2153</v>
      </c>
      <c r="H1732" s="182" t="s">
        <v>192</v>
      </c>
      <c r="I1732" s="175"/>
      <c r="J1732" s="175"/>
      <c r="K1732" s="175"/>
      <c r="L1732" s="175"/>
      <c r="M1732" s="175"/>
      <c r="N1732" s="175"/>
      <c r="O1732" s="175"/>
      <c r="P1732" s="175"/>
      <c r="Q1732" s="175"/>
      <c r="R1732" s="175"/>
      <c r="S1732" s="175"/>
      <c r="T1732" s="175"/>
      <c r="U1732" s="175"/>
      <c r="V1732" s="175"/>
      <c r="W1732" s="175"/>
      <c r="X1732" s="175"/>
      <c r="Y1732" s="175"/>
      <c r="Z1732" s="175"/>
      <c r="AA1732" s="175"/>
      <c r="AB1732" s="175"/>
      <c r="AC1732" s="175"/>
      <c r="AD1732" s="175"/>
      <c r="AE1732" s="175"/>
      <c r="AF1732" s="175"/>
      <c r="AG1732" s="175"/>
      <c r="AH1732" s="175"/>
      <c r="AI1732" s="175"/>
      <c r="AJ1732" s="175"/>
      <c r="AK1732" s="175"/>
      <c r="AL1732" s="175"/>
      <c r="AM1732" s="175"/>
      <c r="AN1732" s="175"/>
      <c r="AO1732" s="175"/>
      <c r="AP1732" s="175"/>
      <c r="AQ1732" s="175"/>
      <c r="AR1732" s="175"/>
    </row>
    <row r="1733" spans="1:44" ht="102" hidden="1" x14ac:dyDescent="0.3">
      <c r="A1733" s="175"/>
      <c r="B1733" s="186" t="s">
        <v>3189</v>
      </c>
      <c r="C1733" s="187"/>
      <c r="D1733" s="190">
        <v>2516.86</v>
      </c>
      <c r="E1733" s="191">
        <v>2516.86</v>
      </c>
      <c r="F1733" s="181" t="s">
        <v>2153</v>
      </c>
      <c r="G1733" s="185" t="s">
        <v>4637</v>
      </c>
      <c r="H1733" s="182"/>
      <c r="I1733" s="175"/>
      <c r="J1733" s="175"/>
      <c r="K1733" s="175"/>
      <c r="L1733" s="175"/>
      <c r="M1733" s="175"/>
      <c r="N1733" s="175"/>
      <c r="O1733" s="175"/>
      <c r="P1733" s="175"/>
      <c r="Q1733" s="175"/>
      <c r="R1733" s="175"/>
      <c r="S1733" s="175"/>
      <c r="T1733" s="175"/>
      <c r="U1733" s="175"/>
      <c r="V1733" s="175"/>
      <c r="W1733" s="175"/>
      <c r="X1733" s="175"/>
      <c r="Y1733" s="175"/>
      <c r="Z1733" s="175"/>
      <c r="AA1733" s="175"/>
      <c r="AB1733" s="175"/>
      <c r="AC1733" s="175"/>
      <c r="AD1733" s="175"/>
      <c r="AE1733" s="175"/>
      <c r="AF1733" s="175"/>
      <c r="AG1733" s="175"/>
      <c r="AH1733" s="175"/>
      <c r="AI1733" s="175"/>
      <c r="AJ1733" s="175"/>
      <c r="AK1733" s="175"/>
      <c r="AL1733" s="175"/>
      <c r="AM1733" s="175"/>
      <c r="AN1733" s="175"/>
      <c r="AO1733" s="175"/>
      <c r="AP1733" s="175"/>
      <c r="AQ1733" s="175"/>
      <c r="AR1733" s="175"/>
    </row>
    <row r="1734" spans="1:44" ht="102" x14ac:dyDescent="0.3">
      <c r="A1734" s="175"/>
      <c r="B1734" s="181" t="s">
        <v>2153</v>
      </c>
      <c r="C1734" s="182" t="s">
        <v>192</v>
      </c>
      <c r="D1734" s="190">
        <v>2997.89</v>
      </c>
      <c r="E1734" s="191">
        <v>2997.89</v>
      </c>
      <c r="F1734" s="185" t="s">
        <v>4637</v>
      </c>
      <c r="G1734" s="186" t="s">
        <v>3190</v>
      </c>
      <c r="H1734" s="187"/>
      <c r="I1734" s="175"/>
      <c r="J1734" s="175"/>
      <c r="K1734" s="175"/>
      <c r="L1734" s="175"/>
      <c r="M1734" s="175"/>
      <c r="N1734" s="175"/>
      <c r="O1734" s="175"/>
      <c r="P1734" s="175"/>
      <c r="Q1734" s="175"/>
      <c r="R1734" s="175"/>
      <c r="S1734" s="175"/>
      <c r="T1734" s="175"/>
      <c r="U1734" s="175"/>
      <c r="V1734" s="175"/>
      <c r="W1734" s="175"/>
      <c r="X1734" s="175"/>
      <c r="Y1734" s="175"/>
      <c r="Z1734" s="175"/>
      <c r="AA1734" s="175"/>
      <c r="AB1734" s="175"/>
      <c r="AC1734" s="175"/>
      <c r="AD1734" s="175"/>
      <c r="AE1734" s="175"/>
      <c r="AF1734" s="175"/>
      <c r="AG1734" s="175"/>
      <c r="AH1734" s="175"/>
      <c r="AI1734" s="175"/>
      <c r="AJ1734" s="175"/>
      <c r="AK1734" s="175"/>
      <c r="AL1734" s="175"/>
      <c r="AM1734" s="175"/>
      <c r="AN1734" s="175"/>
      <c r="AO1734" s="175"/>
      <c r="AP1734" s="175"/>
      <c r="AQ1734" s="175"/>
      <c r="AR1734" s="175"/>
    </row>
    <row r="1735" spans="1:44" ht="102" hidden="1" x14ac:dyDescent="0.3">
      <c r="A1735" s="175"/>
      <c r="B1735" s="185" t="s">
        <v>4637</v>
      </c>
      <c r="C1735" s="182"/>
      <c r="D1735" s="190">
        <v>2997.89</v>
      </c>
      <c r="E1735" s="191">
        <v>2997.89</v>
      </c>
      <c r="F1735" s="186" t="s">
        <v>3190</v>
      </c>
      <c r="G1735" s="181" t="s">
        <v>2112</v>
      </c>
      <c r="H1735" s="182" t="s">
        <v>87</v>
      </c>
      <c r="I1735" s="175"/>
      <c r="J1735" s="175"/>
      <c r="K1735" s="175"/>
      <c r="L1735" s="175"/>
      <c r="M1735" s="175"/>
      <c r="N1735" s="175"/>
      <c r="O1735" s="175"/>
      <c r="P1735" s="175"/>
      <c r="Q1735" s="175"/>
      <c r="R1735" s="175"/>
      <c r="S1735" s="175"/>
      <c r="T1735" s="175"/>
      <c r="U1735" s="175"/>
      <c r="V1735" s="175"/>
      <c r="W1735" s="175"/>
      <c r="X1735" s="175"/>
      <c r="Y1735" s="175"/>
      <c r="Z1735" s="175"/>
      <c r="AA1735" s="175"/>
      <c r="AB1735" s="175"/>
      <c r="AC1735" s="175"/>
      <c r="AD1735" s="175"/>
      <c r="AE1735" s="175"/>
      <c r="AF1735" s="175"/>
      <c r="AG1735" s="175"/>
      <c r="AH1735" s="175"/>
      <c r="AI1735" s="175"/>
      <c r="AJ1735" s="175"/>
      <c r="AK1735" s="175"/>
      <c r="AL1735" s="175"/>
      <c r="AM1735" s="175"/>
      <c r="AN1735" s="175"/>
      <c r="AO1735" s="175"/>
      <c r="AP1735" s="175"/>
      <c r="AQ1735" s="175"/>
      <c r="AR1735" s="175"/>
    </row>
    <row r="1736" spans="1:44" ht="102" hidden="1" x14ac:dyDescent="0.3">
      <c r="A1736" s="175"/>
      <c r="B1736" s="186" t="s">
        <v>3190</v>
      </c>
      <c r="C1736" s="187"/>
      <c r="D1736" s="190">
        <v>2997.89</v>
      </c>
      <c r="E1736" s="191">
        <v>2997.89</v>
      </c>
      <c r="F1736" s="181" t="s">
        <v>2112</v>
      </c>
      <c r="G1736" s="185" t="s">
        <v>4637</v>
      </c>
      <c r="H1736" s="182"/>
      <c r="I1736" s="175"/>
      <c r="J1736" s="175"/>
      <c r="K1736" s="175"/>
      <c r="L1736" s="175"/>
      <c r="M1736" s="175"/>
      <c r="N1736" s="175"/>
      <c r="O1736" s="175"/>
      <c r="P1736" s="175"/>
      <c r="Q1736" s="175"/>
      <c r="R1736" s="175"/>
      <c r="S1736" s="175"/>
      <c r="T1736" s="175"/>
      <c r="U1736" s="175"/>
      <c r="V1736" s="175"/>
      <c r="W1736" s="175"/>
      <c r="X1736" s="175"/>
      <c r="Y1736" s="175"/>
      <c r="Z1736" s="175"/>
      <c r="AA1736" s="175"/>
      <c r="AB1736" s="175"/>
      <c r="AC1736" s="175"/>
      <c r="AD1736" s="175"/>
      <c r="AE1736" s="175"/>
      <c r="AF1736" s="175"/>
      <c r="AG1736" s="175"/>
      <c r="AH1736" s="175"/>
      <c r="AI1736" s="175"/>
      <c r="AJ1736" s="175"/>
      <c r="AK1736" s="175"/>
      <c r="AL1736" s="175"/>
      <c r="AM1736" s="175"/>
      <c r="AN1736" s="175"/>
      <c r="AO1736" s="175"/>
      <c r="AP1736" s="175"/>
      <c r="AQ1736" s="175"/>
      <c r="AR1736" s="175"/>
    </row>
    <row r="1737" spans="1:44" ht="102" x14ac:dyDescent="0.3">
      <c r="A1737" s="175"/>
      <c r="B1737" s="181" t="s">
        <v>2112</v>
      </c>
      <c r="C1737" s="182" t="s">
        <v>87</v>
      </c>
      <c r="D1737" s="190">
        <v>3418.8</v>
      </c>
      <c r="E1737" s="191">
        <v>3418.8</v>
      </c>
      <c r="F1737" s="185" t="s">
        <v>4637</v>
      </c>
      <c r="G1737" s="186" t="s">
        <v>3263</v>
      </c>
      <c r="H1737" s="187"/>
      <c r="I1737" s="175"/>
      <c r="J1737" s="175"/>
      <c r="K1737" s="175"/>
      <c r="L1737" s="175"/>
      <c r="M1737" s="175"/>
      <c r="N1737" s="175"/>
      <c r="O1737" s="175"/>
      <c r="P1737" s="175"/>
      <c r="Q1737" s="175"/>
      <c r="R1737" s="175"/>
      <c r="S1737" s="175"/>
      <c r="T1737" s="175"/>
      <c r="U1737" s="175"/>
      <c r="V1737" s="175"/>
      <c r="W1737" s="175"/>
      <c r="X1737" s="175"/>
      <c r="Y1737" s="175"/>
      <c r="Z1737" s="175"/>
      <c r="AA1737" s="175"/>
      <c r="AB1737" s="175"/>
      <c r="AC1737" s="175"/>
      <c r="AD1737" s="175"/>
      <c r="AE1737" s="175"/>
      <c r="AF1737" s="175"/>
      <c r="AG1737" s="175"/>
      <c r="AH1737" s="175"/>
      <c r="AI1737" s="175"/>
      <c r="AJ1737" s="175"/>
      <c r="AK1737" s="175"/>
      <c r="AL1737" s="175"/>
      <c r="AM1737" s="175"/>
      <c r="AN1737" s="175"/>
      <c r="AO1737" s="175"/>
      <c r="AP1737" s="175"/>
      <c r="AQ1737" s="175"/>
      <c r="AR1737" s="175"/>
    </row>
    <row r="1738" spans="1:44" ht="102" hidden="1" x14ac:dyDescent="0.3">
      <c r="A1738" s="175"/>
      <c r="B1738" s="185" t="s">
        <v>4637</v>
      </c>
      <c r="C1738" s="182"/>
      <c r="D1738" s="190">
        <v>3418.8</v>
      </c>
      <c r="E1738" s="191">
        <v>3418.8</v>
      </c>
      <c r="F1738" s="186" t="s">
        <v>3263</v>
      </c>
      <c r="G1738" s="181" t="s">
        <v>2090</v>
      </c>
      <c r="H1738" s="182" t="s">
        <v>246</v>
      </c>
      <c r="I1738" s="175"/>
      <c r="J1738" s="175"/>
      <c r="K1738" s="175"/>
      <c r="L1738" s="175"/>
      <c r="M1738" s="175"/>
      <c r="N1738" s="175"/>
      <c r="O1738" s="175"/>
      <c r="P1738" s="175"/>
      <c r="Q1738" s="175"/>
      <c r="R1738" s="175"/>
      <c r="S1738" s="175"/>
      <c r="T1738" s="175"/>
      <c r="U1738" s="175"/>
      <c r="V1738" s="175"/>
      <c r="W1738" s="175"/>
      <c r="X1738" s="175"/>
      <c r="Y1738" s="175"/>
      <c r="Z1738" s="175"/>
      <c r="AA1738" s="175"/>
      <c r="AB1738" s="175"/>
      <c r="AC1738" s="175"/>
      <c r="AD1738" s="175"/>
      <c r="AE1738" s="175"/>
      <c r="AF1738" s="175"/>
      <c r="AG1738" s="175"/>
      <c r="AH1738" s="175"/>
      <c r="AI1738" s="175"/>
      <c r="AJ1738" s="175"/>
      <c r="AK1738" s="175"/>
      <c r="AL1738" s="175"/>
      <c r="AM1738" s="175"/>
      <c r="AN1738" s="175"/>
      <c r="AO1738" s="175"/>
      <c r="AP1738" s="175"/>
      <c r="AQ1738" s="175"/>
      <c r="AR1738" s="175"/>
    </row>
    <row r="1739" spans="1:44" ht="102" hidden="1" x14ac:dyDescent="0.3">
      <c r="A1739" s="175"/>
      <c r="B1739" s="186" t="s">
        <v>3263</v>
      </c>
      <c r="C1739" s="187"/>
      <c r="D1739" s="190">
        <v>3418.8</v>
      </c>
      <c r="E1739" s="191">
        <v>3418.8</v>
      </c>
      <c r="F1739" s="181" t="s">
        <v>2090</v>
      </c>
      <c r="G1739" s="185" t="s">
        <v>4637</v>
      </c>
      <c r="H1739" s="182"/>
      <c r="I1739" s="175"/>
      <c r="J1739" s="175"/>
      <c r="K1739" s="175"/>
      <c r="L1739" s="175"/>
      <c r="M1739" s="175"/>
      <c r="N1739" s="175"/>
      <c r="O1739" s="175"/>
      <c r="P1739" s="175"/>
      <c r="Q1739" s="175"/>
      <c r="R1739" s="175"/>
      <c r="S1739" s="175"/>
      <c r="T1739" s="175"/>
      <c r="U1739" s="175"/>
      <c r="V1739" s="175"/>
      <c r="W1739" s="175"/>
      <c r="X1739" s="175"/>
      <c r="Y1739" s="175"/>
      <c r="Z1739" s="175"/>
      <c r="AA1739" s="175"/>
      <c r="AB1739" s="175"/>
      <c r="AC1739" s="175"/>
      <c r="AD1739" s="175"/>
      <c r="AE1739" s="175"/>
      <c r="AF1739" s="175"/>
      <c r="AG1739" s="175"/>
      <c r="AH1739" s="175"/>
      <c r="AI1739" s="175"/>
      <c r="AJ1739" s="175"/>
      <c r="AK1739" s="175"/>
      <c r="AL1739" s="175"/>
      <c r="AM1739" s="175"/>
      <c r="AN1739" s="175"/>
      <c r="AO1739" s="175"/>
      <c r="AP1739" s="175"/>
      <c r="AQ1739" s="175"/>
      <c r="AR1739" s="175"/>
    </row>
    <row r="1740" spans="1:44" ht="102" x14ac:dyDescent="0.3">
      <c r="A1740" s="175"/>
      <c r="B1740" s="181" t="s">
        <v>2090</v>
      </c>
      <c r="C1740" s="182" t="s">
        <v>246</v>
      </c>
      <c r="D1740" s="190">
        <v>1580.55</v>
      </c>
      <c r="E1740" s="191">
        <v>1580.55</v>
      </c>
      <c r="F1740" s="185" t="s">
        <v>4637</v>
      </c>
      <c r="G1740" s="186" t="s">
        <v>3197</v>
      </c>
      <c r="H1740" s="187"/>
      <c r="I1740" s="175"/>
      <c r="J1740" s="175"/>
      <c r="K1740" s="175"/>
      <c r="L1740" s="175"/>
      <c r="M1740" s="175"/>
      <c r="N1740" s="175"/>
      <c r="O1740" s="175"/>
      <c r="P1740" s="175"/>
      <c r="Q1740" s="175"/>
      <c r="R1740" s="175"/>
      <c r="S1740" s="175"/>
      <c r="T1740" s="175"/>
      <c r="U1740" s="175"/>
      <c r="V1740" s="175"/>
      <c r="W1740" s="175"/>
      <c r="X1740" s="175"/>
      <c r="Y1740" s="175"/>
      <c r="Z1740" s="175"/>
      <c r="AA1740" s="175"/>
      <c r="AB1740" s="175"/>
      <c r="AC1740" s="175"/>
      <c r="AD1740" s="175"/>
      <c r="AE1740" s="175"/>
      <c r="AF1740" s="175"/>
      <c r="AG1740" s="175"/>
      <c r="AH1740" s="175"/>
      <c r="AI1740" s="175"/>
      <c r="AJ1740" s="175"/>
      <c r="AK1740" s="175"/>
      <c r="AL1740" s="175"/>
      <c r="AM1740" s="175"/>
      <c r="AN1740" s="175"/>
      <c r="AO1740" s="175"/>
      <c r="AP1740" s="175"/>
      <c r="AQ1740" s="175"/>
      <c r="AR1740" s="175"/>
    </row>
    <row r="1741" spans="1:44" ht="102" hidden="1" x14ac:dyDescent="0.3">
      <c r="A1741" s="175"/>
      <c r="B1741" s="185" t="s">
        <v>4637</v>
      </c>
      <c r="C1741" s="182"/>
      <c r="D1741" s="190">
        <v>1580.55</v>
      </c>
      <c r="E1741" s="191">
        <v>1580.55</v>
      </c>
      <c r="F1741" s="186" t="s">
        <v>3197</v>
      </c>
      <c r="G1741" s="181" t="s">
        <v>706</v>
      </c>
      <c r="H1741" s="182" t="s">
        <v>151</v>
      </c>
      <c r="I1741" s="175"/>
      <c r="J1741" s="175"/>
      <c r="K1741" s="175"/>
      <c r="L1741" s="175"/>
      <c r="M1741" s="175"/>
      <c r="N1741" s="175"/>
      <c r="O1741" s="175"/>
      <c r="P1741" s="175"/>
      <c r="Q1741" s="175"/>
      <c r="R1741" s="175"/>
      <c r="S1741" s="175"/>
      <c r="T1741" s="175"/>
      <c r="U1741" s="175"/>
      <c r="V1741" s="175"/>
      <c r="W1741" s="175"/>
      <c r="X1741" s="175"/>
      <c r="Y1741" s="175"/>
      <c r="Z1741" s="175"/>
      <c r="AA1741" s="175"/>
      <c r="AB1741" s="175"/>
      <c r="AC1741" s="175"/>
      <c r="AD1741" s="175"/>
      <c r="AE1741" s="175"/>
      <c r="AF1741" s="175"/>
      <c r="AG1741" s="175"/>
      <c r="AH1741" s="175"/>
      <c r="AI1741" s="175"/>
      <c r="AJ1741" s="175"/>
      <c r="AK1741" s="175"/>
      <c r="AL1741" s="175"/>
      <c r="AM1741" s="175"/>
      <c r="AN1741" s="175"/>
      <c r="AO1741" s="175"/>
      <c r="AP1741" s="175"/>
      <c r="AQ1741" s="175"/>
      <c r="AR1741" s="175"/>
    </row>
    <row r="1742" spans="1:44" ht="102" hidden="1" x14ac:dyDescent="0.3">
      <c r="A1742" s="175"/>
      <c r="B1742" s="186" t="s">
        <v>3197</v>
      </c>
      <c r="C1742" s="187"/>
      <c r="D1742" s="190">
        <v>1580.55</v>
      </c>
      <c r="E1742" s="191">
        <v>1580.55</v>
      </c>
      <c r="F1742" s="181" t="s">
        <v>706</v>
      </c>
      <c r="G1742" s="185" t="s">
        <v>4637</v>
      </c>
      <c r="H1742" s="182"/>
      <c r="I1742" s="175"/>
      <c r="J1742" s="175"/>
      <c r="K1742" s="175"/>
      <c r="L1742" s="175"/>
      <c r="M1742" s="175"/>
      <c r="N1742" s="175"/>
      <c r="O1742" s="175"/>
      <c r="P1742" s="175"/>
      <c r="Q1742" s="175"/>
      <c r="R1742" s="175"/>
      <c r="S1742" s="175"/>
      <c r="T1742" s="175"/>
      <c r="U1742" s="175"/>
      <c r="V1742" s="175"/>
      <c r="W1742" s="175"/>
      <c r="X1742" s="175"/>
      <c r="Y1742" s="175"/>
      <c r="Z1742" s="175"/>
      <c r="AA1742" s="175"/>
      <c r="AB1742" s="175"/>
      <c r="AC1742" s="175"/>
      <c r="AD1742" s="175"/>
      <c r="AE1742" s="175"/>
      <c r="AF1742" s="175"/>
      <c r="AG1742" s="175"/>
      <c r="AH1742" s="175"/>
      <c r="AI1742" s="175"/>
      <c r="AJ1742" s="175"/>
      <c r="AK1742" s="175"/>
      <c r="AL1742" s="175"/>
      <c r="AM1742" s="175"/>
      <c r="AN1742" s="175"/>
      <c r="AO1742" s="175"/>
      <c r="AP1742" s="175"/>
      <c r="AQ1742" s="175"/>
      <c r="AR1742" s="175"/>
    </row>
    <row r="1743" spans="1:44" ht="102" x14ac:dyDescent="0.3">
      <c r="A1743" s="175"/>
      <c r="B1743" s="181" t="s">
        <v>706</v>
      </c>
      <c r="C1743" s="182" t="s">
        <v>151</v>
      </c>
      <c r="D1743" s="183">
        <v>974.96</v>
      </c>
      <c r="E1743" s="184">
        <v>974.96</v>
      </c>
      <c r="F1743" s="185" t="s">
        <v>4637</v>
      </c>
      <c r="G1743" s="186" t="s">
        <v>3198</v>
      </c>
      <c r="H1743" s="187"/>
      <c r="I1743" s="175"/>
      <c r="J1743" s="175"/>
      <c r="K1743" s="175"/>
      <c r="L1743" s="175"/>
      <c r="M1743" s="175"/>
      <c r="N1743" s="175"/>
      <c r="O1743" s="175"/>
      <c r="P1743" s="175"/>
      <c r="Q1743" s="175"/>
      <c r="R1743" s="175"/>
      <c r="S1743" s="175"/>
      <c r="T1743" s="175"/>
      <c r="U1743" s="175"/>
      <c r="V1743" s="175"/>
      <c r="W1743" s="175"/>
      <c r="X1743" s="175"/>
      <c r="Y1743" s="175"/>
      <c r="Z1743" s="175"/>
      <c r="AA1743" s="175"/>
      <c r="AB1743" s="175"/>
      <c r="AC1743" s="175"/>
      <c r="AD1743" s="175"/>
      <c r="AE1743" s="175"/>
      <c r="AF1743" s="175"/>
      <c r="AG1743" s="175"/>
      <c r="AH1743" s="175"/>
      <c r="AI1743" s="175"/>
      <c r="AJ1743" s="175"/>
      <c r="AK1743" s="175"/>
      <c r="AL1743" s="175"/>
      <c r="AM1743" s="175"/>
      <c r="AN1743" s="175"/>
      <c r="AO1743" s="175"/>
      <c r="AP1743" s="175"/>
      <c r="AQ1743" s="175"/>
      <c r="AR1743" s="175"/>
    </row>
    <row r="1744" spans="1:44" ht="102" hidden="1" x14ac:dyDescent="0.3">
      <c r="A1744" s="175"/>
      <c r="B1744" s="185" t="s">
        <v>4637</v>
      </c>
      <c r="C1744" s="182"/>
      <c r="D1744" s="183">
        <v>974.96</v>
      </c>
      <c r="E1744" s="184">
        <v>974.96</v>
      </c>
      <c r="F1744" s="186" t="s">
        <v>3198</v>
      </c>
      <c r="G1744" s="181" t="s">
        <v>1848</v>
      </c>
      <c r="H1744" s="182" t="s">
        <v>78</v>
      </c>
      <c r="I1744" s="175"/>
      <c r="J1744" s="175"/>
      <c r="K1744" s="175"/>
      <c r="L1744" s="175"/>
      <c r="M1744" s="175"/>
      <c r="N1744" s="175"/>
      <c r="O1744" s="175"/>
      <c r="P1744" s="175"/>
      <c r="Q1744" s="175"/>
      <c r="R1744" s="175"/>
      <c r="S1744" s="175"/>
      <c r="T1744" s="175"/>
      <c r="U1744" s="175"/>
      <c r="V1744" s="175"/>
      <c r="W1744" s="175"/>
      <c r="X1744" s="175"/>
      <c r="Y1744" s="175"/>
      <c r="Z1744" s="175"/>
      <c r="AA1744" s="175"/>
      <c r="AB1744" s="175"/>
      <c r="AC1744" s="175"/>
      <c r="AD1744" s="175"/>
      <c r="AE1744" s="175"/>
      <c r="AF1744" s="175"/>
      <c r="AG1744" s="175"/>
      <c r="AH1744" s="175"/>
      <c r="AI1744" s="175"/>
      <c r="AJ1744" s="175"/>
      <c r="AK1744" s="175"/>
      <c r="AL1744" s="175"/>
      <c r="AM1744" s="175"/>
      <c r="AN1744" s="175"/>
      <c r="AO1744" s="175"/>
      <c r="AP1744" s="175"/>
      <c r="AQ1744" s="175"/>
      <c r="AR1744" s="175"/>
    </row>
    <row r="1745" spans="1:44" ht="102" hidden="1" x14ac:dyDescent="0.3">
      <c r="A1745" s="175"/>
      <c r="B1745" s="186" t="s">
        <v>3198</v>
      </c>
      <c r="C1745" s="187"/>
      <c r="D1745" s="183">
        <v>974.96</v>
      </c>
      <c r="E1745" s="184">
        <v>974.96</v>
      </c>
      <c r="F1745" s="181" t="s">
        <v>1848</v>
      </c>
      <c r="G1745" s="185" t="s">
        <v>4637</v>
      </c>
      <c r="H1745" s="182"/>
      <c r="I1745" s="175"/>
      <c r="J1745" s="175"/>
      <c r="K1745" s="175"/>
      <c r="L1745" s="175"/>
      <c r="M1745" s="175"/>
      <c r="N1745" s="175"/>
      <c r="O1745" s="175"/>
      <c r="P1745" s="175"/>
      <c r="Q1745" s="175"/>
      <c r="R1745" s="175"/>
      <c r="S1745" s="175"/>
      <c r="T1745" s="175"/>
      <c r="U1745" s="175"/>
      <c r="V1745" s="175"/>
      <c r="W1745" s="175"/>
      <c r="X1745" s="175"/>
      <c r="Y1745" s="175"/>
      <c r="Z1745" s="175"/>
      <c r="AA1745" s="175"/>
      <c r="AB1745" s="175"/>
      <c r="AC1745" s="175"/>
      <c r="AD1745" s="175"/>
      <c r="AE1745" s="175"/>
      <c r="AF1745" s="175"/>
      <c r="AG1745" s="175"/>
      <c r="AH1745" s="175"/>
      <c r="AI1745" s="175"/>
      <c r="AJ1745" s="175"/>
      <c r="AK1745" s="175"/>
      <c r="AL1745" s="175"/>
      <c r="AM1745" s="175"/>
      <c r="AN1745" s="175"/>
      <c r="AO1745" s="175"/>
      <c r="AP1745" s="175"/>
      <c r="AQ1745" s="175"/>
      <c r="AR1745" s="175"/>
    </row>
    <row r="1746" spans="1:44" ht="102" x14ac:dyDescent="0.3">
      <c r="A1746" s="175"/>
      <c r="B1746" s="181" t="s">
        <v>1848</v>
      </c>
      <c r="C1746" s="182" t="s">
        <v>78</v>
      </c>
      <c r="D1746" s="190">
        <v>1391.57</v>
      </c>
      <c r="E1746" s="191">
        <v>1391.57</v>
      </c>
      <c r="F1746" s="185" t="s">
        <v>4637</v>
      </c>
      <c r="G1746" s="186" t="s">
        <v>3200</v>
      </c>
      <c r="H1746" s="187"/>
      <c r="I1746" s="175"/>
      <c r="J1746" s="175"/>
      <c r="K1746" s="175"/>
      <c r="L1746" s="175"/>
      <c r="M1746" s="175"/>
      <c r="N1746" s="175"/>
      <c r="O1746" s="175"/>
      <c r="P1746" s="175"/>
      <c r="Q1746" s="175"/>
      <c r="R1746" s="175"/>
      <c r="S1746" s="175"/>
      <c r="T1746" s="175"/>
      <c r="U1746" s="175"/>
      <c r="V1746" s="175"/>
      <c r="W1746" s="175"/>
      <c r="X1746" s="175"/>
      <c r="Y1746" s="175"/>
      <c r="Z1746" s="175"/>
      <c r="AA1746" s="175"/>
      <c r="AB1746" s="175"/>
      <c r="AC1746" s="175"/>
      <c r="AD1746" s="175"/>
      <c r="AE1746" s="175"/>
      <c r="AF1746" s="175"/>
      <c r="AG1746" s="175"/>
      <c r="AH1746" s="175"/>
      <c r="AI1746" s="175"/>
      <c r="AJ1746" s="175"/>
      <c r="AK1746" s="175"/>
      <c r="AL1746" s="175"/>
      <c r="AM1746" s="175"/>
      <c r="AN1746" s="175"/>
      <c r="AO1746" s="175"/>
      <c r="AP1746" s="175"/>
      <c r="AQ1746" s="175"/>
      <c r="AR1746" s="175"/>
    </row>
    <row r="1747" spans="1:44" ht="102" hidden="1" x14ac:dyDescent="0.3">
      <c r="A1747" s="175"/>
      <c r="B1747" s="185" t="s">
        <v>4637</v>
      </c>
      <c r="C1747" s="182"/>
      <c r="D1747" s="190">
        <v>1391.57</v>
      </c>
      <c r="E1747" s="191">
        <v>1391.57</v>
      </c>
      <c r="F1747" s="186" t="s">
        <v>3200</v>
      </c>
      <c r="G1747" s="181" t="s">
        <v>1537</v>
      </c>
      <c r="H1747" s="182" t="s">
        <v>122</v>
      </c>
      <c r="I1747" s="175"/>
      <c r="J1747" s="175"/>
      <c r="K1747" s="175"/>
      <c r="L1747" s="175"/>
      <c r="M1747" s="175"/>
      <c r="N1747" s="175"/>
      <c r="O1747" s="175"/>
      <c r="P1747" s="175"/>
      <c r="Q1747" s="175"/>
      <c r="R1747" s="175"/>
      <c r="S1747" s="175"/>
      <c r="T1747" s="175"/>
      <c r="U1747" s="175"/>
      <c r="V1747" s="175"/>
      <c r="W1747" s="175"/>
      <c r="X1747" s="175"/>
      <c r="Y1747" s="175"/>
      <c r="Z1747" s="175"/>
      <c r="AA1747" s="175"/>
      <c r="AB1747" s="175"/>
      <c r="AC1747" s="175"/>
      <c r="AD1747" s="175"/>
      <c r="AE1747" s="175"/>
      <c r="AF1747" s="175"/>
      <c r="AG1747" s="175"/>
      <c r="AH1747" s="175"/>
      <c r="AI1747" s="175"/>
      <c r="AJ1747" s="175"/>
      <c r="AK1747" s="175"/>
      <c r="AL1747" s="175"/>
      <c r="AM1747" s="175"/>
      <c r="AN1747" s="175"/>
      <c r="AO1747" s="175"/>
      <c r="AP1747" s="175"/>
      <c r="AQ1747" s="175"/>
      <c r="AR1747" s="175"/>
    </row>
    <row r="1748" spans="1:44" ht="102" hidden="1" x14ac:dyDescent="0.3">
      <c r="A1748" s="175"/>
      <c r="B1748" s="186" t="s">
        <v>3200</v>
      </c>
      <c r="C1748" s="187"/>
      <c r="D1748" s="190">
        <v>1391.57</v>
      </c>
      <c r="E1748" s="191">
        <v>1391.57</v>
      </c>
      <c r="F1748" s="181" t="s">
        <v>1537</v>
      </c>
      <c r="G1748" s="185" t="s">
        <v>4637</v>
      </c>
      <c r="H1748" s="182"/>
      <c r="I1748" s="175"/>
      <c r="J1748" s="175"/>
      <c r="K1748" s="175"/>
      <c r="L1748" s="175"/>
      <c r="M1748" s="175"/>
      <c r="N1748" s="175"/>
      <c r="O1748" s="175"/>
      <c r="P1748" s="175"/>
      <c r="Q1748" s="175"/>
      <c r="R1748" s="175"/>
      <c r="S1748" s="175"/>
      <c r="T1748" s="175"/>
      <c r="U1748" s="175"/>
      <c r="V1748" s="175"/>
      <c r="W1748" s="175"/>
      <c r="X1748" s="175"/>
      <c r="Y1748" s="175"/>
      <c r="Z1748" s="175"/>
      <c r="AA1748" s="175"/>
      <c r="AB1748" s="175"/>
      <c r="AC1748" s="175"/>
      <c r="AD1748" s="175"/>
      <c r="AE1748" s="175"/>
      <c r="AF1748" s="175"/>
      <c r="AG1748" s="175"/>
      <c r="AH1748" s="175"/>
      <c r="AI1748" s="175"/>
      <c r="AJ1748" s="175"/>
      <c r="AK1748" s="175"/>
      <c r="AL1748" s="175"/>
      <c r="AM1748" s="175"/>
      <c r="AN1748" s="175"/>
      <c r="AO1748" s="175"/>
      <c r="AP1748" s="175"/>
      <c r="AQ1748" s="175"/>
      <c r="AR1748" s="175"/>
    </row>
    <row r="1749" spans="1:44" ht="102" x14ac:dyDescent="0.3">
      <c r="A1749" s="175"/>
      <c r="B1749" s="181" t="s">
        <v>1537</v>
      </c>
      <c r="C1749" s="182" t="s">
        <v>122</v>
      </c>
      <c r="D1749" s="190">
        <v>2516.86</v>
      </c>
      <c r="E1749" s="191">
        <v>2516.86</v>
      </c>
      <c r="F1749" s="185" t="s">
        <v>4637</v>
      </c>
      <c r="G1749" s="186" t="s">
        <v>3201</v>
      </c>
      <c r="H1749" s="187"/>
      <c r="I1749" s="175"/>
      <c r="J1749" s="175"/>
      <c r="K1749" s="175"/>
      <c r="L1749" s="175"/>
      <c r="M1749" s="175"/>
      <c r="N1749" s="175"/>
      <c r="O1749" s="175"/>
      <c r="P1749" s="175"/>
      <c r="Q1749" s="175"/>
      <c r="R1749" s="175"/>
      <c r="S1749" s="175"/>
      <c r="T1749" s="175"/>
      <c r="U1749" s="175"/>
      <c r="V1749" s="175"/>
      <c r="W1749" s="175"/>
      <c r="X1749" s="175"/>
      <c r="Y1749" s="175"/>
      <c r="Z1749" s="175"/>
      <c r="AA1749" s="175"/>
      <c r="AB1749" s="175"/>
      <c r="AC1749" s="175"/>
      <c r="AD1749" s="175"/>
      <c r="AE1749" s="175"/>
      <c r="AF1749" s="175"/>
      <c r="AG1749" s="175"/>
      <c r="AH1749" s="175"/>
      <c r="AI1749" s="175"/>
      <c r="AJ1749" s="175"/>
      <c r="AK1749" s="175"/>
      <c r="AL1749" s="175"/>
      <c r="AM1749" s="175"/>
      <c r="AN1749" s="175"/>
      <c r="AO1749" s="175"/>
      <c r="AP1749" s="175"/>
      <c r="AQ1749" s="175"/>
      <c r="AR1749" s="175"/>
    </row>
    <row r="1750" spans="1:44" ht="102" hidden="1" x14ac:dyDescent="0.3">
      <c r="A1750" s="175"/>
      <c r="B1750" s="185" t="s">
        <v>4637</v>
      </c>
      <c r="C1750" s="182"/>
      <c r="D1750" s="190">
        <v>2516.86</v>
      </c>
      <c r="E1750" s="191">
        <v>2516.86</v>
      </c>
      <c r="F1750" s="186" t="s">
        <v>3201</v>
      </c>
      <c r="G1750" s="181" t="s">
        <v>1147</v>
      </c>
      <c r="H1750" s="182" t="s">
        <v>262</v>
      </c>
      <c r="I1750" s="175"/>
      <c r="J1750" s="175"/>
      <c r="K1750" s="175"/>
      <c r="L1750" s="175"/>
      <c r="M1750" s="175"/>
      <c r="N1750" s="175"/>
      <c r="O1750" s="175"/>
      <c r="P1750" s="175"/>
      <c r="Q1750" s="175"/>
      <c r="R1750" s="175"/>
      <c r="S1750" s="175"/>
      <c r="T1750" s="175"/>
      <c r="U1750" s="175"/>
      <c r="V1750" s="175"/>
      <c r="W1750" s="175"/>
      <c r="X1750" s="175"/>
      <c r="Y1750" s="175"/>
      <c r="Z1750" s="175"/>
      <c r="AA1750" s="175"/>
      <c r="AB1750" s="175"/>
      <c r="AC1750" s="175"/>
      <c r="AD1750" s="175"/>
      <c r="AE1750" s="175"/>
      <c r="AF1750" s="175"/>
      <c r="AG1750" s="175"/>
      <c r="AH1750" s="175"/>
      <c r="AI1750" s="175"/>
      <c r="AJ1750" s="175"/>
      <c r="AK1750" s="175"/>
      <c r="AL1750" s="175"/>
      <c r="AM1750" s="175"/>
      <c r="AN1750" s="175"/>
      <c r="AO1750" s="175"/>
      <c r="AP1750" s="175"/>
      <c r="AQ1750" s="175"/>
      <c r="AR1750" s="175"/>
    </row>
    <row r="1751" spans="1:44" ht="102" hidden="1" x14ac:dyDescent="0.3">
      <c r="A1751" s="175"/>
      <c r="B1751" s="186" t="s">
        <v>3201</v>
      </c>
      <c r="C1751" s="187"/>
      <c r="D1751" s="190">
        <v>2516.86</v>
      </c>
      <c r="E1751" s="191">
        <v>2516.86</v>
      </c>
      <c r="F1751" s="181" t="s">
        <v>1147</v>
      </c>
      <c r="G1751" s="185" t="s">
        <v>4637</v>
      </c>
      <c r="H1751" s="182"/>
      <c r="I1751" s="175"/>
      <c r="J1751" s="175"/>
      <c r="K1751" s="175"/>
      <c r="L1751" s="175"/>
      <c r="M1751" s="175"/>
      <c r="N1751" s="175"/>
      <c r="O1751" s="175"/>
      <c r="P1751" s="175"/>
      <c r="Q1751" s="175"/>
      <c r="R1751" s="175"/>
      <c r="S1751" s="175"/>
      <c r="T1751" s="175"/>
      <c r="U1751" s="175"/>
      <c r="V1751" s="175"/>
      <c r="W1751" s="175"/>
      <c r="X1751" s="175"/>
      <c r="Y1751" s="175"/>
      <c r="Z1751" s="175"/>
      <c r="AA1751" s="175"/>
      <c r="AB1751" s="175"/>
      <c r="AC1751" s="175"/>
      <c r="AD1751" s="175"/>
      <c r="AE1751" s="175"/>
      <c r="AF1751" s="175"/>
      <c r="AG1751" s="175"/>
      <c r="AH1751" s="175"/>
      <c r="AI1751" s="175"/>
      <c r="AJ1751" s="175"/>
      <c r="AK1751" s="175"/>
      <c r="AL1751" s="175"/>
      <c r="AM1751" s="175"/>
      <c r="AN1751" s="175"/>
      <c r="AO1751" s="175"/>
      <c r="AP1751" s="175"/>
      <c r="AQ1751" s="175"/>
      <c r="AR1751" s="175"/>
    </row>
    <row r="1752" spans="1:44" ht="102" x14ac:dyDescent="0.3">
      <c r="A1752" s="175"/>
      <c r="B1752" s="181" t="s">
        <v>1147</v>
      </c>
      <c r="C1752" s="182" t="s">
        <v>262</v>
      </c>
      <c r="D1752" s="190">
        <v>3367.26</v>
      </c>
      <c r="E1752" s="191">
        <v>3367.26</v>
      </c>
      <c r="F1752" s="185" t="s">
        <v>4637</v>
      </c>
      <c r="G1752" s="186" t="s">
        <v>3125</v>
      </c>
      <c r="H1752" s="187"/>
      <c r="I1752" s="175"/>
      <c r="J1752" s="175"/>
      <c r="K1752" s="175"/>
      <c r="L1752" s="175"/>
      <c r="M1752" s="175"/>
      <c r="N1752" s="175"/>
      <c r="O1752" s="175"/>
      <c r="P1752" s="175"/>
      <c r="Q1752" s="175"/>
      <c r="R1752" s="175"/>
      <c r="S1752" s="175"/>
      <c r="T1752" s="175"/>
      <c r="U1752" s="175"/>
      <c r="V1752" s="175"/>
      <c r="W1752" s="175"/>
      <c r="X1752" s="175"/>
      <c r="Y1752" s="175"/>
      <c r="Z1752" s="175"/>
      <c r="AA1752" s="175"/>
      <c r="AB1752" s="175"/>
      <c r="AC1752" s="175"/>
      <c r="AD1752" s="175"/>
      <c r="AE1752" s="175"/>
      <c r="AF1752" s="175"/>
      <c r="AG1752" s="175"/>
      <c r="AH1752" s="175"/>
      <c r="AI1752" s="175"/>
      <c r="AJ1752" s="175"/>
      <c r="AK1752" s="175"/>
      <c r="AL1752" s="175"/>
      <c r="AM1752" s="175"/>
      <c r="AN1752" s="175"/>
      <c r="AO1752" s="175"/>
      <c r="AP1752" s="175"/>
      <c r="AQ1752" s="175"/>
      <c r="AR1752" s="175"/>
    </row>
    <row r="1753" spans="1:44" ht="102" hidden="1" x14ac:dyDescent="0.3">
      <c r="A1753" s="175"/>
      <c r="B1753" s="185" t="s">
        <v>4637</v>
      </c>
      <c r="C1753" s="182"/>
      <c r="D1753" s="190">
        <v>3367.26</v>
      </c>
      <c r="E1753" s="191">
        <v>3367.26</v>
      </c>
      <c r="F1753" s="186" t="s">
        <v>3125</v>
      </c>
      <c r="G1753" s="181" t="s">
        <v>2105</v>
      </c>
      <c r="H1753" s="182" t="s">
        <v>45</v>
      </c>
      <c r="I1753" s="175"/>
      <c r="J1753" s="175"/>
      <c r="K1753" s="175"/>
      <c r="L1753" s="175"/>
      <c r="M1753" s="175"/>
      <c r="N1753" s="175"/>
      <c r="O1753" s="175"/>
      <c r="P1753" s="175"/>
      <c r="Q1753" s="175"/>
      <c r="R1753" s="175"/>
      <c r="S1753" s="175"/>
      <c r="T1753" s="175"/>
      <c r="U1753" s="175"/>
      <c r="V1753" s="175"/>
      <c r="W1753" s="175"/>
      <c r="X1753" s="175"/>
      <c r="Y1753" s="175"/>
      <c r="Z1753" s="175"/>
      <c r="AA1753" s="175"/>
      <c r="AB1753" s="175"/>
      <c r="AC1753" s="175"/>
      <c r="AD1753" s="175"/>
      <c r="AE1753" s="175"/>
      <c r="AF1753" s="175"/>
      <c r="AG1753" s="175"/>
      <c r="AH1753" s="175"/>
      <c r="AI1753" s="175"/>
      <c r="AJ1753" s="175"/>
      <c r="AK1753" s="175"/>
      <c r="AL1753" s="175"/>
      <c r="AM1753" s="175"/>
      <c r="AN1753" s="175"/>
      <c r="AO1753" s="175"/>
      <c r="AP1753" s="175"/>
      <c r="AQ1753" s="175"/>
      <c r="AR1753" s="175"/>
    </row>
    <row r="1754" spans="1:44" ht="102" hidden="1" x14ac:dyDescent="0.3">
      <c r="A1754" s="175"/>
      <c r="B1754" s="186" t="s">
        <v>3125</v>
      </c>
      <c r="C1754" s="187"/>
      <c r="D1754" s="190">
        <v>3367.26</v>
      </c>
      <c r="E1754" s="191">
        <v>3367.26</v>
      </c>
      <c r="F1754" s="181" t="s">
        <v>2105</v>
      </c>
      <c r="G1754" s="185" t="s">
        <v>4637</v>
      </c>
      <c r="H1754" s="182"/>
      <c r="I1754" s="175"/>
      <c r="J1754" s="175"/>
      <c r="K1754" s="175"/>
      <c r="L1754" s="175"/>
      <c r="M1754" s="175"/>
      <c r="N1754" s="175"/>
      <c r="O1754" s="175"/>
      <c r="P1754" s="175"/>
      <c r="Q1754" s="175"/>
      <c r="R1754" s="175"/>
      <c r="S1754" s="175"/>
      <c r="T1754" s="175"/>
      <c r="U1754" s="175"/>
      <c r="V1754" s="175"/>
      <c r="W1754" s="175"/>
      <c r="X1754" s="175"/>
      <c r="Y1754" s="175"/>
      <c r="Z1754" s="175"/>
      <c r="AA1754" s="175"/>
      <c r="AB1754" s="175"/>
      <c r="AC1754" s="175"/>
      <c r="AD1754" s="175"/>
      <c r="AE1754" s="175"/>
      <c r="AF1754" s="175"/>
      <c r="AG1754" s="175"/>
      <c r="AH1754" s="175"/>
      <c r="AI1754" s="175"/>
      <c r="AJ1754" s="175"/>
      <c r="AK1754" s="175"/>
      <c r="AL1754" s="175"/>
      <c r="AM1754" s="175"/>
      <c r="AN1754" s="175"/>
      <c r="AO1754" s="175"/>
      <c r="AP1754" s="175"/>
      <c r="AQ1754" s="175"/>
      <c r="AR1754" s="175"/>
    </row>
    <row r="1755" spans="1:44" ht="102" x14ac:dyDescent="0.3">
      <c r="A1755" s="175"/>
      <c r="B1755" s="181" t="s">
        <v>2105</v>
      </c>
      <c r="C1755" s="182" t="s">
        <v>45</v>
      </c>
      <c r="D1755" s="190">
        <v>2997.89</v>
      </c>
      <c r="E1755" s="191">
        <v>2997.89</v>
      </c>
      <c r="F1755" s="185" t="s">
        <v>4637</v>
      </c>
      <c r="G1755" s="186" t="s">
        <v>3203</v>
      </c>
      <c r="H1755" s="187"/>
      <c r="I1755" s="175"/>
      <c r="J1755" s="175"/>
      <c r="K1755" s="175"/>
      <c r="L1755" s="175"/>
      <c r="M1755" s="175"/>
      <c r="N1755" s="175"/>
      <c r="O1755" s="175"/>
      <c r="P1755" s="175"/>
      <c r="Q1755" s="175"/>
      <c r="R1755" s="175"/>
      <c r="S1755" s="175"/>
      <c r="T1755" s="175"/>
      <c r="U1755" s="175"/>
      <c r="V1755" s="175"/>
      <c r="W1755" s="175"/>
      <c r="X1755" s="175"/>
      <c r="Y1755" s="175"/>
      <c r="Z1755" s="175"/>
      <c r="AA1755" s="175"/>
      <c r="AB1755" s="175"/>
      <c r="AC1755" s="175"/>
      <c r="AD1755" s="175"/>
      <c r="AE1755" s="175"/>
      <c r="AF1755" s="175"/>
      <c r="AG1755" s="175"/>
      <c r="AH1755" s="175"/>
      <c r="AI1755" s="175"/>
      <c r="AJ1755" s="175"/>
      <c r="AK1755" s="175"/>
      <c r="AL1755" s="175"/>
      <c r="AM1755" s="175"/>
      <c r="AN1755" s="175"/>
      <c r="AO1755" s="175"/>
      <c r="AP1755" s="175"/>
      <c r="AQ1755" s="175"/>
      <c r="AR1755" s="175"/>
    </row>
    <row r="1756" spans="1:44" ht="102" hidden="1" x14ac:dyDescent="0.3">
      <c r="A1756" s="175"/>
      <c r="B1756" s="185" t="s">
        <v>4637</v>
      </c>
      <c r="C1756" s="182"/>
      <c r="D1756" s="190">
        <v>2997.89</v>
      </c>
      <c r="E1756" s="191">
        <v>2997.89</v>
      </c>
      <c r="F1756" s="186" t="s">
        <v>3203</v>
      </c>
      <c r="G1756" s="181" t="s">
        <v>2596</v>
      </c>
      <c r="H1756" s="182" t="s">
        <v>82</v>
      </c>
      <c r="I1756" s="175"/>
      <c r="J1756" s="175"/>
      <c r="K1756" s="175"/>
      <c r="L1756" s="175"/>
      <c r="M1756" s="175"/>
      <c r="N1756" s="175"/>
      <c r="O1756" s="175"/>
      <c r="P1756" s="175"/>
      <c r="Q1756" s="175"/>
      <c r="R1756" s="175"/>
      <c r="S1756" s="175"/>
      <c r="T1756" s="175"/>
      <c r="U1756" s="175"/>
      <c r="V1756" s="175"/>
      <c r="W1756" s="175"/>
      <c r="X1756" s="175"/>
      <c r="Y1756" s="175"/>
      <c r="Z1756" s="175"/>
      <c r="AA1756" s="175"/>
      <c r="AB1756" s="175"/>
      <c r="AC1756" s="175"/>
      <c r="AD1756" s="175"/>
      <c r="AE1756" s="175"/>
      <c r="AF1756" s="175"/>
      <c r="AG1756" s="175"/>
      <c r="AH1756" s="175"/>
      <c r="AI1756" s="175"/>
      <c r="AJ1756" s="175"/>
      <c r="AK1756" s="175"/>
      <c r="AL1756" s="175"/>
      <c r="AM1756" s="175"/>
      <c r="AN1756" s="175"/>
      <c r="AO1756" s="175"/>
      <c r="AP1756" s="175"/>
      <c r="AQ1756" s="175"/>
      <c r="AR1756" s="175"/>
    </row>
    <row r="1757" spans="1:44" ht="102" hidden="1" x14ac:dyDescent="0.3">
      <c r="A1757" s="175"/>
      <c r="B1757" s="186" t="s">
        <v>3203</v>
      </c>
      <c r="C1757" s="187"/>
      <c r="D1757" s="190">
        <v>2997.89</v>
      </c>
      <c r="E1757" s="191">
        <v>2997.89</v>
      </c>
      <c r="F1757" s="181" t="s">
        <v>2596</v>
      </c>
      <c r="G1757" s="185" t="s">
        <v>4637</v>
      </c>
      <c r="H1757" s="182"/>
      <c r="I1757" s="175"/>
      <c r="J1757" s="175"/>
      <c r="K1757" s="175"/>
      <c r="L1757" s="175"/>
      <c r="M1757" s="175"/>
      <c r="N1757" s="175"/>
      <c r="O1757" s="175"/>
      <c r="P1757" s="175"/>
      <c r="Q1757" s="175"/>
      <c r="R1757" s="175"/>
      <c r="S1757" s="175"/>
      <c r="T1757" s="175"/>
      <c r="U1757" s="175"/>
      <c r="V1757" s="175"/>
      <c r="W1757" s="175"/>
      <c r="X1757" s="175"/>
      <c r="Y1757" s="175"/>
      <c r="Z1757" s="175"/>
      <c r="AA1757" s="175"/>
      <c r="AB1757" s="175"/>
      <c r="AC1757" s="175"/>
      <c r="AD1757" s="175"/>
      <c r="AE1757" s="175"/>
      <c r="AF1757" s="175"/>
      <c r="AG1757" s="175"/>
      <c r="AH1757" s="175"/>
      <c r="AI1757" s="175"/>
      <c r="AJ1757" s="175"/>
      <c r="AK1757" s="175"/>
      <c r="AL1757" s="175"/>
      <c r="AM1757" s="175"/>
      <c r="AN1757" s="175"/>
      <c r="AO1757" s="175"/>
      <c r="AP1757" s="175"/>
      <c r="AQ1757" s="175"/>
      <c r="AR1757" s="175"/>
    </row>
    <row r="1758" spans="1:44" ht="102" x14ac:dyDescent="0.3">
      <c r="A1758" s="175"/>
      <c r="B1758" s="181" t="s">
        <v>2596</v>
      </c>
      <c r="C1758" s="182" t="s">
        <v>82</v>
      </c>
      <c r="D1758" s="190">
        <v>3418.8</v>
      </c>
      <c r="E1758" s="191">
        <v>3418.8</v>
      </c>
      <c r="F1758" s="185" t="s">
        <v>4637</v>
      </c>
      <c r="G1758" s="186" t="s">
        <v>3886</v>
      </c>
      <c r="H1758" s="187"/>
      <c r="I1758" s="175"/>
      <c r="J1758" s="175"/>
      <c r="K1758" s="175"/>
      <c r="L1758" s="175"/>
      <c r="M1758" s="175"/>
      <c r="N1758" s="175"/>
      <c r="O1758" s="175"/>
      <c r="P1758" s="175"/>
      <c r="Q1758" s="175"/>
      <c r="R1758" s="175"/>
      <c r="S1758" s="175"/>
      <c r="T1758" s="175"/>
      <c r="U1758" s="175"/>
      <c r="V1758" s="175"/>
      <c r="W1758" s="175"/>
      <c r="X1758" s="175"/>
      <c r="Y1758" s="175"/>
      <c r="Z1758" s="175"/>
      <c r="AA1758" s="175"/>
      <c r="AB1758" s="175"/>
      <c r="AC1758" s="175"/>
      <c r="AD1758" s="175"/>
      <c r="AE1758" s="175"/>
      <c r="AF1758" s="175"/>
      <c r="AG1758" s="175"/>
      <c r="AH1758" s="175"/>
      <c r="AI1758" s="175"/>
      <c r="AJ1758" s="175"/>
      <c r="AK1758" s="175"/>
      <c r="AL1758" s="175"/>
      <c r="AM1758" s="175"/>
      <c r="AN1758" s="175"/>
      <c r="AO1758" s="175"/>
      <c r="AP1758" s="175"/>
      <c r="AQ1758" s="175"/>
      <c r="AR1758" s="175"/>
    </row>
    <row r="1759" spans="1:44" ht="102" hidden="1" x14ac:dyDescent="0.3">
      <c r="A1759" s="175"/>
      <c r="B1759" s="185" t="s">
        <v>4637</v>
      </c>
      <c r="C1759" s="182"/>
      <c r="D1759" s="190">
        <v>3418.8</v>
      </c>
      <c r="E1759" s="191">
        <v>3418.8</v>
      </c>
      <c r="F1759" s="186" t="s">
        <v>3886</v>
      </c>
      <c r="G1759" s="181" t="s">
        <v>1213</v>
      </c>
      <c r="H1759" s="182" t="s">
        <v>269</v>
      </c>
      <c r="I1759" s="175"/>
      <c r="J1759" s="175"/>
      <c r="K1759" s="175"/>
      <c r="L1759" s="175"/>
      <c r="M1759" s="175"/>
      <c r="N1759" s="175"/>
      <c r="O1759" s="175"/>
      <c r="P1759" s="175"/>
      <c r="Q1759" s="175"/>
      <c r="R1759" s="175"/>
      <c r="S1759" s="175"/>
      <c r="T1759" s="175"/>
      <c r="U1759" s="175"/>
      <c r="V1759" s="175"/>
      <c r="W1759" s="175"/>
      <c r="X1759" s="175"/>
      <c r="Y1759" s="175"/>
      <c r="Z1759" s="175"/>
      <c r="AA1759" s="175"/>
      <c r="AB1759" s="175"/>
      <c r="AC1759" s="175"/>
      <c r="AD1759" s="175"/>
      <c r="AE1759" s="175"/>
      <c r="AF1759" s="175"/>
      <c r="AG1759" s="175"/>
      <c r="AH1759" s="175"/>
      <c r="AI1759" s="175"/>
      <c r="AJ1759" s="175"/>
      <c r="AK1759" s="175"/>
      <c r="AL1759" s="175"/>
      <c r="AM1759" s="175"/>
      <c r="AN1759" s="175"/>
      <c r="AO1759" s="175"/>
      <c r="AP1759" s="175"/>
      <c r="AQ1759" s="175"/>
      <c r="AR1759" s="175"/>
    </row>
    <row r="1760" spans="1:44" ht="102" hidden="1" x14ac:dyDescent="0.3">
      <c r="A1760" s="175"/>
      <c r="B1760" s="186" t="s">
        <v>3886</v>
      </c>
      <c r="C1760" s="187"/>
      <c r="D1760" s="190">
        <v>3418.8</v>
      </c>
      <c r="E1760" s="191">
        <v>3418.8</v>
      </c>
      <c r="F1760" s="181" t="s">
        <v>1213</v>
      </c>
      <c r="G1760" s="185" t="s">
        <v>4637</v>
      </c>
      <c r="H1760" s="182"/>
      <c r="I1760" s="175"/>
      <c r="J1760" s="175"/>
      <c r="K1760" s="175"/>
      <c r="L1760" s="175"/>
      <c r="M1760" s="175"/>
      <c r="N1760" s="175"/>
      <c r="O1760" s="175"/>
      <c r="P1760" s="175"/>
      <c r="Q1760" s="175"/>
      <c r="R1760" s="175"/>
      <c r="S1760" s="175"/>
      <c r="T1760" s="175"/>
      <c r="U1760" s="175"/>
      <c r="V1760" s="175"/>
      <c r="W1760" s="175"/>
      <c r="X1760" s="175"/>
      <c r="Y1760" s="175"/>
      <c r="Z1760" s="175"/>
      <c r="AA1760" s="175"/>
      <c r="AB1760" s="175"/>
      <c r="AC1760" s="175"/>
      <c r="AD1760" s="175"/>
      <c r="AE1760" s="175"/>
      <c r="AF1760" s="175"/>
      <c r="AG1760" s="175"/>
      <c r="AH1760" s="175"/>
      <c r="AI1760" s="175"/>
      <c r="AJ1760" s="175"/>
      <c r="AK1760" s="175"/>
      <c r="AL1760" s="175"/>
      <c r="AM1760" s="175"/>
      <c r="AN1760" s="175"/>
      <c r="AO1760" s="175"/>
      <c r="AP1760" s="175"/>
      <c r="AQ1760" s="175"/>
      <c r="AR1760" s="175"/>
    </row>
    <row r="1761" spans="1:44" ht="102" x14ac:dyDescent="0.3">
      <c r="A1761" s="175"/>
      <c r="B1761" s="181" t="s">
        <v>1213</v>
      </c>
      <c r="C1761" s="182" t="s">
        <v>269</v>
      </c>
      <c r="D1761" s="190">
        <v>1580.55</v>
      </c>
      <c r="E1761" s="191">
        <v>1580.55</v>
      </c>
      <c r="F1761" s="185" t="s">
        <v>4637</v>
      </c>
      <c r="G1761" s="186" t="s">
        <v>3209</v>
      </c>
      <c r="H1761" s="187"/>
      <c r="I1761" s="175"/>
      <c r="J1761" s="175"/>
      <c r="K1761" s="175"/>
      <c r="L1761" s="175"/>
      <c r="M1761" s="175"/>
      <c r="N1761" s="175"/>
      <c r="O1761" s="175"/>
      <c r="P1761" s="175"/>
      <c r="Q1761" s="175"/>
      <c r="R1761" s="175"/>
      <c r="S1761" s="175"/>
      <c r="T1761" s="175"/>
      <c r="U1761" s="175"/>
      <c r="V1761" s="175"/>
      <c r="W1761" s="175"/>
      <c r="X1761" s="175"/>
      <c r="Y1761" s="175"/>
      <c r="Z1761" s="175"/>
      <c r="AA1761" s="175"/>
      <c r="AB1761" s="175"/>
      <c r="AC1761" s="175"/>
      <c r="AD1761" s="175"/>
      <c r="AE1761" s="175"/>
      <c r="AF1761" s="175"/>
      <c r="AG1761" s="175"/>
      <c r="AH1761" s="175"/>
      <c r="AI1761" s="175"/>
      <c r="AJ1761" s="175"/>
      <c r="AK1761" s="175"/>
      <c r="AL1761" s="175"/>
      <c r="AM1761" s="175"/>
      <c r="AN1761" s="175"/>
      <c r="AO1761" s="175"/>
      <c r="AP1761" s="175"/>
      <c r="AQ1761" s="175"/>
      <c r="AR1761" s="175"/>
    </row>
    <row r="1762" spans="1:44" ht="102" hidden="1" x14ac:dyDescent="0.3">
      <c r="A1762" s="175"/>
      <c r="B1762" s="185" t="s">
        <v>4637</v>
      </c>
      <c r="C1762" s="182"/>
      <c r="D1762" s="190">
        <v>1580.55</v>
      </c>
      <c r="E1762" s="191">
        <v>1580.55</v>
      </c>
      <c r="F1762" s="186" t="s">
        <v>3209</v>
      </c>
      <c r="G1762" s="181" t="s">
        <v>1252</v>
      </c>
      <c r="H1762" s="182" t="s">
        <v>238</v>
      </c>
      <c r="I1762" s="175"/>
      <c r="J1762" s="175"/>
      <c r="K1762" s="175"/>
      <c r="L1762" s="175"/>
      <c r="M1762" s="175"/>
      <c r="N1762" s="175"/>
      <c r="O1762" s="175"/>
      <c r="P1762" s="175"/>
      <c r="Q1762" s="175"/>
      <c r="R1762" s="175"/>
      <c r="S1762" s="175"/>
      <c r="T1762" s="175"/>
      <c r="U1762" s="175"/>
      <c r="V1762" s="175"/>
      <c r="W1762" s="175"/>
      <c r="X1762" s="175"/>
      <c r="Y1762" s="175"/>
      <c r="Z1762" s="175"/>
      <c r="AA1762" s="175"/>
      <c r="AB1762" s="175"/>
      <c r="AC1762" s="175"/>
      <c r="AD1762" s="175"/>
      <c r="AE1762" s="175"/>
      <c r="AF1762" s="175"/>
      <c r="AG1762" s="175"/>
      <c r="AH1762" s="175"/>
      <c r="AI1762" s="175"/>
      <c r="AJ1762" s="175"/>
      <c r="AK1762" s="175"/>
      <c r="AL1762" s="175"/>
      <c r="AM1762" s="175"/>
      <c r="AN1762" s="175"/>
      <c r="AO1762" s="175"/>
      <c r="AP1762" s="175"/>
      <c r="AQ1762" s="175"/>
      <c r="AR1762" s="175"/>
    </row>
    <row r="1763" spans="1:44" ht="102" hidden="1" x14ac:dyDescent="0.3">
      <c r="A1763" s="175"/>
      <c r="B1763" s="186" t="s">
        <v>3209</v>
      </c>
      <c r="C1763" s="187"/>
      <c r="D1763" s="190">
        <v>1580.55</v>
      </c>
      <c r="E1763" s="191">
        <v>1580.55</v>
      </c>
      <c r="F1763" s="181" t="s">
        <v>1252</v>
      </c>
      <c r="G1763" s="185" t="s">
        <v>4637</v>
      </c>
      <c r="H1763" s="182"/>
      <c r="I1763" s="175"/>
      <c r="J1763" s="175"/>
      <c r="K1763" s="175"/>
      <c r="L1763" s="175"/>
      <c r="M1763" s="175"/>
      <c r="N1763" s="175"/>
      <c r="O1763" s="175"/>
      <c r="P1763" s="175"/>
      <c r="Q1763" s="175"/>
      <c r="R1763" s="175"/>
      <c r="S1763" s="175"/>
      <c r="T1763" s="175"/>
      <c r="U1763" s="175"/>
      <c r="V1763" s="175"/>
      <c r="W1763" s="175"/>
      <c r="X1763" s="175"/>
      <c r="Y1763" s="175"/>
      <c r="Z1763" s="175"/>
      <c r="AA1763" s="175"/>
      <c r="AB1763" s="175"/>
      <c r="AC1763" s="175"/>
      <c r="AD1763" s="175"/>
      <c r="AE1763" s="175"/>
      <c r="AF1763" s="175"/>
      <c r="AG1763" s="175"/>
      <c r="AH1763" s="175"/>
      <c r="AI1763" s="175"/>
      <c r="AJ1763" s="175"/>
      <c r="AK1763" s="175"/>
      <c r="AL1763" s="175"/>
      <c r="AM1763" s="175"/>
      <c r="AN1763" s="175"/>
      <c r="AO1763" s="175"/>
      <c r="AP1763" s="175"/>
      <c r="AQ1763" s="175"/>
      <c r="AR1763" s="175"/>
    </row>
    <row r="1764" spans="1:44" ht="102" x14ac:dyDescent="0.3">
      <c r="A1764" s="175"/>
      <c r="B1764" s="181" t="s">
        <v>1252</v>
      </c>
      <c r="C1764" s="182" t="s">
        <v>238</v>
      </c>
      <c r="D1764" s="183">
        <v>974.96</v>
      </c>
      <c r="E1764" s="184">
        <v>974.96</v>
      </c>
      <c r="F1764" s="185" t="s">
        <v>4637</v>
      </c>
      <c r="G1764" s="186" t="s">
        <v>3210</v>
      </c>
      <c r="H1764" s="187"/>
      <c r="I1764" s="175"/>
      <c r="J1764" s="175"/>
      <c r="K1764" s="175"/>
      <c r="L1764" s="175"/>
      <c r="M1764" s="175"/>
      <c r="N1764" s="175"/>
      <c r="O1764" s="175"/>
      <c r="P1764" s="175"/>
      <c r="Q1764" s="175"/>
      <c r="R1764" s="175"/>
      <c r="S1764" s="175"/>
      <c r="T1764" s="175"/>
      <c r="U1764" s="175"/>
      <c r="V1764" s="175"/>
      <c r="W1764" s="175"/>
      <c r="X1764" s="175"/>
      <c r="Y1764" s="175"/>
      <c r="Z1764" s="175"/>
      <c r="AA1764" s="175"/>
      <c r="AB1764" s="175"/>
      <c r="AC1764" s="175"/>
      <c r="AD1764" s="175"/>
      <c r="AE1764" s="175"/>
      <c r="AF1764" s="175"/>
      <c r="AG1764" s="175"/>
      <c r="AH1764" s="175"/>
      <c r="AI1764" s="175"/>
      <c r="AJ1764" s="175"/>
      <c r="AK1764" s="175"/>
      <c r="AL1764" s="175"/>
      <c r="AM1764" s="175"/>
      <c r="AN1764" s="175"/>
      <c r="AO1764" s="175"/>
      <c r="AP1764" s="175"/>
      <c r="AQ1764" s="175"/>
      <c r="AR1764" s="175"/>
    </row>
    <row r="1765" spans="1:44" ht="102" hidden="1" x14ac:dyDescent="0.3">
      <c r="A1765" s="175"/>
      <c r="B1765" s="185" t="s">
        <v>4637</v>
      </c>
      <c r="C1765" s="182"/>
      <c r="D1765" s="183">
        <v>974.96</v>
      </c>
      <c r="E1765" s="184">
        <v>974.96</v>
      </c>
      <c r="F1765" s="186" t="s">
        <v>3210</v>
      </c>
      <c r="G1765" s="181" t="s">
        <v>1072</v>
      </c>
      <c r="H1765" s="182" t="s">
        <v>162</v>
      </c>
      <c r="I1765" s="175"/>
      <c r="J1765" s="175"/>
      <c r="K1765" s="175"/>
      <c r="L1765" s="175"/>
      <c r="M1765" s="175"/>
      <c r="N1765" s="175"/>
      <c r="O1765" s="175"/>
      <c r="P1765" s="175"/>
      <c r="Q1765" s="175"/>
      <c r="R1765" s="175"/>
      <c r="S1765" s="175"/>
      <c r="T1765" s="175"/>
      <c r="U1765" s="175"/>
      <c r="V1765" s="175"/>
      <c r="W1765" s="175"/>
      <c r="X1765" s="175"/>
      <c r="Y1765" s="175"/>
      <c r="Z1765" s="175"/>
      <c r="AA1765" s="175"/>
      <c r="AB1765" s="175"/>
      <c r="AC1765" s="175"/>
      <c r="AD1765" s="175"/>
      <c r="AE1765" s="175"/>
      <c r="AF1765" s="175"/>
      <c r="AG1765" s="175"/>
      <c r="AH1765" s="175"/>
      <c r="AI1765" s="175"/>
      <c r="AJ1765" s="175"/>
      <c r="AK1765" s="175"/>
      <c r="AL1765" s="175"/>
      <c r="AM1765" s="175"/>
      <c r="AN1765" s="175"/>
      <c r="AO1765" s="175"/>
      <c r="AP1765" s="175"/>
      <c r="AQ1765" s="175"/>
      <c r="AR1765" s="175"/>
    </row>
    <row r="1766" spans="1:44" ht="102" hidden="1" x14ac:dyDescent="0.3">
      <c r="A1766" s="175"/>
      <c r="B1766" s="186" t="s">
        <v>3210</v>
      </c>
      <c r="C1766" s="187"/>
      <c r="D1766" s="183">
        <v>974.96</v>
      </c>
      <c r="E1766" s="184">
        <v>974.96</v>
      </c>
      <c r="F1766" s="181" t="s">
        <v>1072</v>
      </c>
      <c r="G1766" s="185" t="s">
        <v>4637</v>
      </c>
      <c r="H1766" s="182"/>
      <c r="I1766" s="175"/>
      <c r="J1766" s="175"/>
      <c r="K1766" s="175"/>
      <c r="L1766" s="175"/>
      <c r="M1766" s="175"/>
      <c r="N1766" s="175"/>
      <c r="O1766" s="175"/>
      <c r="P1766" s="175"/>
      <c r="Q1766" s="175"/>
      <c r="R1766" s="175"/>
      <c r="S1766" s="175"/>
      <c r="T1766" s="175"/>
      <c r="U1766" s="175"/>
      <c r="V1766" s="175"/>
      <c r="W1766" s="175"/>
      <c r="X1766" s="175"/>
      <c r="Y1766" s="175"/>
      <c r="Z1766" s="175"/>
      <c r="AA1766" s="175"/>
      <c r="AB1766" s="175"/>
      <c r="AC1766" s="175"/>
      <c r="AD1766" s="175"/>
      <c r="AE1766" s="175"/>
      <c r="AF1766" s="175"/>
      <c r="AG1766" s="175"/>
      <c r="AH1766" s="175"/>
      <c r="AI1766" s="175"/>
      <c r="AJ1766" s="175"/>
      <c r="AK1766" s="175"/>
      <c r="AL1766" s="175"/>
      <c r="AM1766" s="175"/>
      <c r="AN1766" s="175"/>
      <c r="AO1766" s="175"/>
      <c r="AP1766" s="175"/>
      <c r="AQ1766" s="175"/>
      <c r="AR1766" s="175"/>
    </row>
    <row r="1767" spans="1:44" ht="102" x14ac:dyDescent="0.3">
      <c r="A1767" s="175"/>
      <c r="B1767" s="181" t="s">
        <v>1072</v>
      </c>
      <c r="C1767" s="182" t="s">
        <v>162</v>
      </c>
      <c r="D1767" s="190">
        <v>1391.57</v>
      </c>
      <c r="E1767" s="191">
        <v>1391.57</v>
      </c>
      <c r="F1767" s="185" t="s">
        <v>4637</v>
      </c>
      <c r="G1767" s="186" t="s">
        <v>3211</v>
      </c>
      <c r="H1767" s="187"/>
      <c r="I1767" s="175"/>
      <c r="J1767" s="175"/>
      <c r="K1767" s="175"/>
      <c r="L1767" s="175"/>
      <c r="M1767" s="175"/>
      <c r="N1767" s="175"/>
      <c r="O1767" s="175"/>
      <c r="P1767" s="175"/>
      <c r="Q1767" s="175"/>
      <c r="R1767" s="175"/>
      <c r="S1767" s="175"/>
      <c r="T1767" s="175"/>
      <c r="U1767" s="175"/>
      <c r="V1767" s="175"/>
      <c r="W1767" s="175"/>
      <c r="X1767" s="175"/>
      <c r="Y1767" s="175"/>
      <c r="Z1767" s="175"/>
      <c r="AA1767" s="175"/>
      <c r="AB1767" s="175"/>
      <c r="AC1767" s="175"/>
      <c r="AD1767" s="175"/>
      <c r="AE1767" s="175"/>
      <c r="AF1767" s="175"/>
      <c r="AG1767" s="175"/>
      <c r="AH1767" s="175"/>
      <c r="AI1767" s="175"/>
      <c r="AJ1767" s="175"/>
      <c r="AK1767" s="175"/>
      <c r="AL1767" s="175"/>
      <c r="AM1767" s="175"/>
      <c r="AN1767" s="175"/>
      <c r="AO1767" s="175"/>
      <c r="AP1767" s="175"/>
      <c r="AQ1767" s="175"/>
      <c r="AR1767" s="175"/>
    </row>
    <row r="1768" spans="1:44" ht="102" hidden="1" x14ac:dyDescent="0.3">
      <c r="A1768" s="175"/>
      <c r="B1768" s="185" t="s">
        <v>4637</v>
      </c>
      <c r="C1768" s="182"/>
      <c r="D1768" s="190">
        <v>1391.57</v>
      </c>
      <c r="E1768" s="191">
        <v>1391.57</v>
      </c>
      <c r="F1768" s="186" t="s">
        <v>3211</v>
      </c>
      <c r="G1768" s="181" t="s">
        <v>1096</v>
      </c>
      <c r="H1768" s="182" t="s">
        <v>55</v>
      </c>
      <c r="I1768" s="175"/>
      <c r="J1768" s="175"/>
      <c r="K1768" s="175"/>
      <c r="L1768" s="175"/>
      <c r="M1768" s="175"/>
      <c r="N1768" s="175"/>
      <c r="O1768" s="175"/>
      <c r="P1768" s="175"/>
      <c r="Q1768" s="175"/>
      <c r="R1768" s="175"/>
      <c r="S1768" s="175"/>
      <c r="T1768" s="175"/>
      <c r="U1768" s="175"/>
      <c r="V1768" s="175"/>
      <c r="W1768" s="175"/>
      <c r="X1768" s="175"/>
      <c r="Y1768" s="175"/>
      <c r="Z1768" s="175"/>
      <c r="AA1768" s="175"/>
      <c r="AB1768" s="175"/>
      <c r="AC1768" s="175"/>
      <c r="AD1768" s="175"/>
      <c r="AE1768" s="175"/>
      <c r="AF1768" s="175"/>
      <c r="AG1768" s="175"/>
      <c r="AH1768" s="175"/>
      <c r="AI1768" s="175"/>
      <c r="AJ1768" s="175"/>
      <c r="AK1768" s="175"/>
      <c r="AL1768" s="175"/>
      <c r="AM1768" s="175"/>
      <c r="AN1768" s="175"/>
      <c r="AO1768" s="175"/>
      <c r="AP1768" s="175"/>
      <c r="AQ1768" s="175"/>
      <c r="AR1768" s="175"/>
    </row>
    <row r="1769" spans="1:44" ht="102" hidden="1" x14ac:dyDescent="0.3">
      <c r="A1769" s="175"/>
      <c r="B1769" s="186" t="s">
        <v>3211</v>
      </c>
      <c r="C1769" s="187"/>
      <c r="D1769" s="190">
        <v>1391.57</v>
      </c>
      <c r="E1769" s="191">
        <v>1391.57</v>
      </c>
      <c r="F1769" s="181" t="s">
        <v>1096</v>
      </c>
      <c r="G1769" s="185" t="s">
        <v>4637</v>
      </c>
      <c r="H1769" s="182"/>
      <c r="I1769" s="175"/>
      <c r="J1769" s="175"/>
      <c r="K1769" s="175"/>
      <c r="L1769" s="175"/>
      <c r="M1769" s="175"/>
      <c r="N1769" s="175"/>
      <c r="O1769" s="175"/>
      <c r="P1769" s="175"/>
      <c r="Q1769" s="175"/>
      <c r="R1769" s="175"/>
      <c r="S1769" s="175"/>
      <c r="T1769" s="175"/>
      <c r="U1769" s="175"/>
      <c r="V1769" s="175"/>
      <c r="W1769" s="175"/>
      <c r="X1769" s="175"/>
      <c r="Y1769" s="175"/>
      <c r="Z1769" s="175"/>
      <c r="AA1769" s="175"/>
      <c r="AB1769" s="175"/>
      <c r="AC1769" s="175"/>
      <c r="AD1769" s="175"/>
      <c r="AE1769" s="175"/>
      <c r="AF1769" s="175"/>
      <c r="AG1769" s="175"/>
      <c r="AH1769" s="175"/>
      <c r="AI1769" s="175"/>
      <c r="AJ1769" s="175"/>
      <c r="AK1769" s="175"/>
      <c r="AL1769" s="175"/>
      <c r="AM1769" s="175"/>
      <c r="AN1769" s="175"/>
      <c r="AO1769" s="175"/>
      <c r="AP1769" s="175"/>
      <c r="AQ1769" s="175"/>
      <c r="AR1769" s="175"/>
    </row>
    <row r="1770" spans="1:44" ht="102" x14ac:dyDescent="0.3">
      <c r="A1770" s="175"/>
      <c r="B1770" s="181" t="s">
        <v>1096</v>
      </c>
      <c r="C1770" s="182" t="s">
        <v>55</v>
      </c>
      <c r="D1770" s="190">
        <v>2516.86</v>
      </c>
      <c r="E1770" s="191">
        <v>2516.86</v>
      </c>
      <c r="F1770" s="185" t="s">
        <v>4637</v>
      </c>
      <c r="G1770" s="186" t="s">
        <v>3213</v>
      </c>
      <c r="H1770" s="187"/>
      <c r="I1770" s="175"/>
      <c r="J1770" s="175"/>
      <c r="K1770" s="175"/>
      <c r="L1770" s="175"/>
      <c r="M1770" s="175"/>
      <c r="N1770" s="175"/>
      <c r="O1770" s="175"/>
      <c r="P1770" s="175"/>
      <c r="Q1770" s="175"/>
      <c r="R1770" s="175"/>
      <c r="S1770" s="175"/>
      <c r="T1770" s="175"/>
      <c r="U1770" s="175"/>
      <c r="V1770" s="175"/>
      <c r="W1770" s="175"/>
      <c r="X1770" s="175"/>
      <c r="Y1770" s="175"/>
      <c r="Z1770" s="175"/>
      <c r="AA1770" s="175"/>
      <c r="AB1770" s="175"/>
      <c r="AC1770" s="175"/>
      <c r="AD1770" s="175"/>
      <c r="AE1770" s="175"/>
      <c r="AF1770" s="175"/>
      <c r="AG1770" s="175"/>
      <c r="AH1770" s="175"/>
      <c r="AI1770" s="175"/>
      <c r="AJ1770" s="175"/>
      <c r="AK1770" s="175"/>
      <c r="AL1770" s="175"/>
      <c r="AM1770" s="175"/>
      <c r="AN1770" s="175"/>
      <c r="AO1770" s="175"/>
      <c r="AP1770" s="175"/>
      <c r="AQ1770" s="175"/>
      <c r="AR1770" s="175"/>
    </row>
    <row r="1771" spans="1:44" ht="102" hidden="1" x14ac:dyDescent="0.3">
      <c r="A1771" s="175"/>
      <c r="B1771" s="185" t="s">
        <v>4637</v>
      </c>
      <c r="C1771" s="182"/>
      <c r="D1771" s="190">
        <v>2516.86</v>
      </c>
      <c r="E1771" s="191">
        <v>2516.86</v>
      </c>
      <c r="F1771" s="186" t="s">
        <v>3213</v>
      </c>
      <c r="G1771" s="181" t="s">
        <v>1124</v>
      </c>
      <c r="H1771" s="182" t="s">
        <v>231</v>
      </c>
      <c r="I1771" s="175"/>
      <c r="J1771" s="175"/>
      <c r="K1771" s="175"/>
      <c r="L1771" s="175"/>
      <c r="M1771" s="175"/>
      <c r="N1771" s="175"/>
      <c r="O1771" s="175"/>
      <c r="P1771" s="175"/>
      <c r="Q1771" s="175"/>
      <c r="R1771" s="175"/>
      <c r="S1771" s="175"/>
      <c r="T1771" s="175"/>
      <c r="U1771" s="175"/>
      <c r="V1771" s="175"/>
      <c r="W1771" s="175"/>
      <c r="X1771" s="175"/>
      <c r="Y1771" s="175"/>
      <c r="Z1771" s="175"/>
      <c r="AA1771" s="175"/>
      <c r="AB1771" s="175"/>
      <c r="AC1771" s="175"/>
      <c r="AD1771" s="175"/>
      <c r="AE1771" s="175"/>
      <c r="AF1771" s="175"/>
      <c r="AG1771" s="175"/>
      <c r="AH1771" s="175"/>
      <c r="AI1771" s="175"/>
      <c r="AJ1771" s="175"/>
      <c r="AK1771" s="175"/>
      <c r="AL1771" s="175"/>
      <c r="AM1771" s="175"/>
      <c r="AN1771" s="175"/>
      <c r="AO1771" s="175"/>
      <c r="AP1771" s="175"/>
      <c r="AQ1771" s="175"/>
      <c r="AR1771" s="175"/>
    </row>
    <row r="1772" spans="1:44" ht="102" hidden="1" x14ac:dyDescent="0.3">
      <c r="A1772" s="175"/>
      <c r="B1772" s="186" t="s">
        <v>3213</v>
      </c>
      <c r="C1772" s="187"/>
      <c r="D1772" s="190">
        <v>2516.86</v>
      </c>
      <c r="E1772" s="191">
        <v>2516.86</v>
      </c>
      <c r="F1772" s="181" t="s">
        <v>1124</v>
      </c>
      <c r="G1772" s="185" t="s">
        <v>4637</v>
      </c>
      <c r="H1772" s="182"/>
      <c r="I1772" s="175"/>
      <c r="J1772" s="175"/>
      <c r="K1772" s="175"/>
      <c r="L1772" s="175"/>
      <c r="M1772" s="175"/>
      <c r="N1772" s="175"/>
      <c r="O1772" s="175"/>
      <c r="P1772" s="175"/>
      <c r="Q1772" s="175"/>
      <c r="R1772" s="175"/>
      <c r="S1772" s="175"/>
      <c r="T1772" s="175"/>
      <c r="U1772" s="175"/>
      <c r="V1772" s="175"/>
      <c r="W1772" s="175"/>
      <c r="X1772" s="175"/>
      <c r="Y1772" s="175"/>
      <c r="Z1772" s="175"/>
      <c r="AA1772" s="175"/>
      <c r="AB1772" s="175"/>
      <c r="AC1772" s="175"/>
      <c r="AD1772" s="175"/>
      <c r="AE1772" s="175"/>
      <c r="AF1772" s="175"/>
      <c r="AG1772" s="175"/>
      <c r="AH1772" s="175"/>
      <c r="AI1772" s="175"/>
      <c r="AJ1772" s="175"/>
      <c r="AK1772" s="175"/>
      <c r="AL1772" s="175"/>
      <c r="AM1772" s="175"/>
      <c r="AN1772" s="175"/>
      <c r="AO1772" s="175"/>
      <c r="AP1772" s="175"/>
      <c r="AQ1772" s="175"/>
      <c r="AR1772" s="175"/>
    </row>
    <row r="1773" spans="1:44" ht="102" x14ac:dyDescent="0.3">
      <c r="A1773" s="175"/>
      <c r="B1773" s="181" t="s">
        <v>1124</v>
      </c>
      <c r="C1773" s="182" t="s">
        <v>231</v>
      </c>
      <c r="D1773" s="190">
        <v>2997.89</v>
      </c>
      <c r="E1773" s="191">
        <v>2997.89</v>
      </c>
      <c r="F1773" s="185" t="s">
        <v>4637</v>
      </c>
      <c r="G1773" s="186" t="s">
        <v>3214</v>
      </c>
      <c r="H1773" s="187"/>
      <c r="I1773" s="175"/>
      <c r="J1773" s="175"/>
      <c r="K1773" s="175"/>
      <c r="L1773" s="175"/>
      <c r="M1773" s="175"/>
      <c r="N1773" s="175"/>
      <c r="O1773" s="175"/>
      <c r="P1773" s="175"/>
      <c r="Q1773" s="175"/>
      <c r="R1773" s="175"/>
      <c r="S1773" s="175"/>
      <c r="T1773" s="175"/>
      <c r="U1773" s="175"/>
      <c r="V1773" s="175"/>
      <c r="W1773" s="175"/>
      <c r="X1773" s="175"/>
      <c r="Y1773" s="175"/>
      <c r="Z1773" s="175"/>
      <c r="AA1773" s="175"/>
      <c r="AB1773" s="175"/>
      <c r="AC1773" s="175"/>
      <c r="AD1773" s="175"/>
      <c r="AE1773" s="175"/>
      <c r="AF1773" s="175"/>
      <c r="AG1773" s="175"/>
      <c r="AH1773" s="175"/>
      <c r="AI1773" s="175"/>
      <c r="AJ1773" s="175"/>
      <c r="AK1773" s="175"/>
      <c r="AL1773" s="175"/>
      <c r="AM1773" s="175"/>
      <c r="AN1773" s="175"/>
      <c r="AO1773" s="175"/>
      <c r="AP1773" s="175"/>
      <c r="AQ1773" s="175"/>
      <c r="AR1773" s="175"/>
    </row>
    <row r="1774" spans="1:44" ht="102" hidden="1" x14ac:dyDescent="0.3">
      <c r="A1774" s="175"/>
      <c r="B1774" s="185" t="s">
        <v>4637</v>
      </c>
      <c r="C1774" s="182"/>
      <c r="D1774" s="190">
        <v>2997.89</v>
      </c>
      <c r="E1774" s="191">
        <v>2997.89</v>
      </c>
      <c r="F1774" s="186" t="s">
        <v>3214</v>
      </c>
      <c r="G1774" s="181" t="s">
        <v>588</v>
      </c>
      <c r="H1774" s="182" t="s">
        <v>239</v>
      </c>
      <c r="I1774" s="175"/>
      <c r="J1774" s="175"/>
      <c r="K1774" s="175"/>
      <c r="L1774" s="175"/>
      <c r="M1774" s="175"/>
      <c r="N1774" s="175"/>
      <c r="O1774" s="175"/>
      <c r="P1774" s="175"/>
      <c r="Q1774" s="175"/>
      <c r="R1774" s="175"/>
      <c r="S1774" s="175"/>
      <c r="T1774" s="175"/>
      <c r="U1774" s="175"/>
      <c r="V1774" s="175"/>
      <c r="W1774" s="175"/>
      <c r="X1774" s="175"/>
      <c r="Y1774" s="175"/>
      <c r="Z1774" s="175"/>
      <c r="AA1774" s="175"/>
      <c r="AB1774" s="175"/>
      <c r="AC1774" s="175"/>
      <c r="AD1774" s="175"/>
      <c r="AE1774" s="175"/>
      <c r="AF1774" s="175"/>
      <c r="AG1774" s="175"/>
      <c r="AH1774" s="175"/>
      <c r="AI1774" s="175"/>
      <c r="AJ1774" s="175"/>
      <c r="AK1774" s="175"/>
      <c r="AL1774" s="175"/>
      <c r="AM1774" s="175"/>
      <c r="AN1774" s="175"/>
      <c r="AO1774" s="175"/>
      <c r="AP1774" s="175"/>
      <c r="AQ1774" s="175"/>
      <c r="AR1774" s="175"/>
    </row>
    <row r="1775" spans="1:44" ht="102" hidden="1" x14ac:dyDescent="0.3">
      <c r="A1775" s="175"/>
      <c r="B1775" s="186" t="s">
        <v>3214</v>
      </c>
      <c r="C1775" s="187"/>
      <c r="D1775" s="190">
        <v>2997.89</v>
      </c>
      <c r="E1775" s="191">
        <v>2997.89</v>
      </c>
      <c r="F1775" s="181" t="s">
        <v>588</v>
      </c>
      <c r="G1775" s="185" t="s">
        <v>4637</v>
      </c>
      <c r="H1775" s="182"/>
      <c r="I1775" s="175"/>
      <c r="J1775" s="175"/>
      <c r="K1775" s="175"/>
      <c r="L1775" s="175"/>
      <c r="M1775" s="175"/>
      <c r="N1775" s="175"/>
      <c r="O1775" s="175"/>
      <c r="P1775" s="175"/>
      <c r="Q1775" s="175"/>
      <c r="R1775" s="175"/>
      <c r="S1775" s="175"/>
      <c r="T1775" s="175"/>
      <c r="U1775" s="175"/>
      <c r="V1775" s="175"/>
      <c r="W1775" s="175"/>
      <c r="X1775" s="175"/>
      <c r="Y1775" s="175"/>
      <c r="Z1775" s="175"/>
      <c r="AA1775" s="175"/>
      <c r="AB1775" s="175"/>
      <c r="AC1775" s="175"/>
      <c r="AD1775" s="175"/>
      <c r="AE1775" s="175"/>
      <c r="AF1775" s="175"/>
      <c r="AG1775" s="175"/>
      <c r="AH1775" s="175"/>
      <c r="AI1775" s="175"/>
      <c r="AJ1775" s="175"/>
      <c r="AK1775" s="175"/>
      <c r="AL1775" s="175"/>
      <c r="AM1775" s="175"/>
      <c r="AN1775" s="175"/>
      <c r="AO1775" s="175"/>
      <c r="AP1775" s="175"/>
      <c r="AQ1775" s="175"/>
      <c r="AR1775" s="175"/>
    </row>
    <row r="1776" spans="1:44" ht="102" x14ac:dyDescent="0.3">
      <c r="A1776" s="175"/>
      <c r="B1776" s="181" t="s">
        <v>588</v>
      </c>
      <c r="C1776" s="182" t="s">
        <v>239</v>
      </c>
      <c r="D1776" s="190">
        <v>3418.8</v>
      </c>
      <c r="E1776" s="191">
        <v>3418.8</v>
      </c>
      <c r="F1776" s="185" t="s">
        <v>4637</v>
      </c>
      <c r="G1776" s="186" t="s">
        <v>3223</v>
      </c>
      <c r="H1776" s="187"/>
      <c r="I1776" s="175"/>
      <c r="J1776" s="175"/>
      <c r="K1776" s="175"/>
      <c r="L1776" s="175"/>
      <c r="M1776" s="175"/>
      <c r="N1776" s="175"/>
      <c r="O1776" s="175"/>
      <c r="P1776" s="175"/>
      <c r="Q1776" s="175"/>
      <c r="R1776" s="175"/>
      <c r="S1776" s="175"/>
      <c r="T1776" s="175"/>
      <c r="U1776" s="175"/>
      <c r="V1776" s="175"/>
      <c r="W1776" s="175"/>
      <c r="X1776" s="175"/>
      <c r="Y1776" s="175"/>
      <c r="Z1776" s="175"/>
      <c r="AA1776" s="175"/>
      <c r="AB1776" s="175"/>
      <c r="AC1776" s="175"/>
      <c r="AD1776" s="175"/>
      <c r="AE1776" s="175"/>
      <c r="AF1776" s="175"/>
      <c r="AG1776" s="175"/>
      <c r="AH1776" s="175"/>
      <c r="AI1776" s="175"/>
      <c r="AJ1776" s="175"/>
      <c r="AK1776" s="175"/>
      <c r="AL1776" s="175"/>
      <c r="AM1776" s="175"/>
      <c r="AN1776" s="175"/>
      <c r="AO1776" s="175"/>
      <c r="AP1776" s="175"/>
      <c r="AQ1776" s="175"/>
      <c r="AR1776" s="175"/>
    </row>
    <row r="1777" spans="1:44" ht="102" hidden="1" x14ac:dyDescent="0.3">
      <c r="A1777" s="175"/>
      <c r="B1777" s="185" t="s">
        <v>4637</v>
      </c>
      <c r="C1777" s="182"/>
      <c r="D1777" s="190">
        <v>3418.8</v>
      </c>
      <c r="E1777" s="191">
        <v>3418.8</v>
      </c>
      <c r="F1777" s="186" t="s">
        <v>3223</v>
      </c>
      <c r="G1777" s="181" t="s">
        <v>1289</v>
      </c>
      <c r="H1777" s="182" t="s">
        <v>176</v>
      </c>
      <c r="I1777" s="175"/>
      <c r="J1777" s="175"/>
      <c r="K1777" s="175"/>
      <c r="L1777" s="175"/>
      <c r="M1777" s="175"/>
      <c r="N1777" s="175"/>
      <c r="O1777" s="175"/>
      <c r="P1777" s="175"/>
      <c r="Q1777" s="175"/>
      <c r="R1777" s="175"/>
      <c r="S1777" s="175"/>
      <c r="T1777" s="175"/>
      <c r="U1777" s="175"/>
      <c r="V1777" s="175"/>
      <c r="W1777" s="175"/>
      <c r="X1777" s="175"/>
      <c r="Y1777" s="175"/>
      <c r="Z1777" s="175"/>
      <c r="AA1777" s="175"/>
      <c r="AB1777" s="175"/>
      <c r="AC1777" s="175"/>
      <c r="AD1777" s="175"/>
      <c r="AE1777" s="175"/>
      <c r="AF1777" s="175"/>
      <c r="AG1777" s="175"/>
      <c r="AH1777" s="175"/>
      <c r="AI1777" s="175"/>
      <c r="AJ1777" s="175"/>
      <c r="AK1777" s="175"/>
      <c r="AL1777" s="175"/>
      <c r="AM1777" s="175"/>
      <c r="AN1777" s="175"/>
      <c r="AO1777" s="175"/>
      <c r="AP1777" s="175"/>
      <c r="AQ1777" s="175"/>
      <c r="AR1777" s="175"/>
    </row>
    <row r="1778" spans="1:44" ht="102" hidden="1" x14ac:dyDescent="0.3">
      <c r="A1778" s="175"/>
      <c r="B1778" s="186" t="s">
        <v>3223</v>
      </c>
      <c r="C1778" s="187"/>
      <c r="D1778" s="190">
        <v>3418.8</v>
      </c>
      <c r="E1778" s="191">
        <v>3418.8</v>
      </c>
      <c r="F1778" s="181" t="s">
        <v>1289</v>
      </c>
      <c r="G1778" s="185" t="s">
        <v>4637</v>
      </c>
      <c r="H1778" s="182"/>
      <c r="I1778" s="175"/>
      <c r="J1778" s="175"/>
      <c r="K1778" s="175"/>
      <c r="L1778" s="175"/>
      <c r="M1778" s="175"/>
      <c r="N1778" s="175"/>
      <c r="O1778" s="175"/>
      <c r="P1778" s="175"/>
      <c r="Q1778" s="175"/>
      <c r="R1778" s="175"/>
      <c r="S1778" s="175"/>
      <c r="T1778" s="175"/>
      <c r="U1778" s="175"/>
      <c r="V1778" s="175"/>
      <c r="W1778" s="175"/>
      <c r="X1778" s="175"/>
      <c r="Y1778" s="175"/>
      <c r="Z1778" s="175"/>
      <c r="AA1778" s="175"/>
      <c r="AB1778" s="175"/>
      <c r="AC1778" s="175"/>
      <c r="AD1778" s="175"/>
      <c r="AE1778" s="175"/>
      <c r="AF1778" s="175"/>
      <c r="AG1778" s="175"/>
      <c r="AH1778" s="175"/>
      <c r="AI1778" s="175"/>
      <c r="AJ1778" s="175"/>
      <c r="AK1778" s="175"/>
      <c r="AL1778" s="175"/>
      <c r="AM1778" s="175"/>
      <c r="AN1778" s="175"/>
      <c r="AO1778" s="175"/>
      <c r="AP1778" s="175"/>
      <c r="AQ1778" s="175"/>
      <c r="AR1778" s="175"/>
    </row>
    <row r="1779" spans="1:44" ht="102" x14ac:dyDescent="0.3">
      <c r="A1779" s="175"/>
      <c r="B1779" s="181" t="s">
        <v>1289</v>
      </c>
      <c r="C1779" s="182" t="s">
        <v>176</v>
      </c>
      <c r="D1779" s="190">
        <v>1580.55</v>
      </c>
      <c r="E1779" s="191">
        <v>1580.55</v>
      </c>
      <c r="F1779" s="185" t="s">
        <v>4637</v>
      </c>
      <c r="G1779" s="186" t="s">
        <v>3224</v>
      </c>
      <c r="H1779" s="187"/>
      <c r="I1779" s="175"/>
      <c r="J1779" s="175"/>
      <c r="K1779" s="175"/>
      <c r="L1779" s="175"/>
      <c r="M1779" s="175"/>
      <c r="N1779" s="175"/>
      <c r="O1779" s="175"/>
      <c r="P1779" s="175"/>
      <c r="Q1779" s="175"/>
      <c r="R1779" s="175"/>
      <c r="S1779" s="175"/>
      <c r="T1779" s="175"/>
      <c r="U1779" s="175"/>
      <c r="V1779" s="175"/>
      <c r="W1779" s="175"/>
      <c r="X1779" s="175"/>
      <c r="Y1779" s="175"/>
      <c r="Z1779" s="175"/>
      <c r="AA1779" s="175"/>
      <c r="AB1779" s="175"/>
      <c r="AC1779" s="175"/>
      <c r="AD1779" s="175"/>
      <c r="AE1779" s="175"/>
      <c r="AF1779" s="175"/>
      <c r="AG1779" s="175"/>
      <c r="AH1779" s="175"/>
      <c r="AI1779" s="175"/>
      <c r="AJ1779" s="175"/>
      <c r="AK1779" s="175"/>
      <c r="AL1779" s="175"/>
      <c r="AM1779" s="175"/>
      <c r="AN1779" s="175"/>
      <c r="AO1779" s="175"/>
      <c r="AP1779" s="175"/>
      <c r="AQ1779" s="175"/>
      <c r="AR1779" s="175"/>
    </row>
    <row r="1780" spans="1:44" ht="102" hidden="1" x14ac:dyDescent="0.3">
      <c r="A1780" s="175"/>
      <c r="B1780" s="185" t="s">
        <v>4637</v>
      </c>
      <c r="C1780" s="182"/>
      <c r="D1780" s="190">
        <v>1580.55</v>
      </c>
      <c r="E1780" s="191">
        <v>1580.55</v>
      </c>
      <c r="F1780" s="186" t="s">
        <v>3224</v>
      </c>
      <c r="G1780" s="181" t="s">
        <v>639</v>
      </c>
      <c r="H1780" s="182" t="s">
        <v>206</v>
      </c>
      <c r="I1780" s="175"/>
      <c r="J1780" s="175"/>
      <c r="K1780" s="175"/>
      <c r="L1780" s="175"/>
      <c r="M1780" s="175"/>
      <c r="N1780" s="175"/>
      <c r="O1780" s="175"/>
      <c r="P1780" s="175"/>
      <c r="Q1780" s="175"/>
      <c r="R1780" s="175"/>
      <c r="S1780" s="175"/>
      <c r="T1780" s="175"/>
      <c r="U1780" s="175"/>
      <c r="V1780" s="175"/>
      <c r="W1780" s="175"/>
      <c r="X1780" s="175"/>
      <c r="Y1780" s="175"/>
      <c r="Z1780" s="175"/>
      <c r="AA1780" s="175"/>
      <c r="AB1780" s="175"/>
      <c r="AC1780" s="175"/>
      <c r="AD1780" s="175"/>
      <c r="AE1780" s="175"/>
      <c r="AF1780" s="175"/>
      <c r="AG1780" s="175"/>
      <c r="AH1780" s="175"/>
      <c r="AI1780" s="175"/>
      <c r="AJ1780" s="175"/>
      <c r="AK1780" s="175"/>
      <c r="AL1780" s="175"/>
      <c r="AM1780" s="175"/>
      <c r="AN1780" s="175"/>
      <c r="AO1780" s="175"/>
      <c r="AP1780" s="175"/>
      <c r="AQ1780" s="175"/>
      <c r="AR1780" s="175"/>
    </row>
    <row r="1781" spans="1:44" ht="102" hidden="1" x14ac:dyDescent="0.3">
      <c r="A1781" s="175"/>
      <c r="B1781" s="186" t="s">
        <v>3224</v>
      </c>
      <c r="C1781" s="187"/>
      <c r="D1781" s="190">
        <v>1580.55</v>
      </c>
      <c r="E1781" s="191">
        <v>1580.55</v>
      </c>
      <c r="F1781" s="181" t="s">
        <v>639</v>
      </c>
      <c r="G1781" s="185" t="s">
        <v>4637</v>
      </c>
      <c r="H1781" s="182"/>
      <c r="I1781" s="175"/>
      <c r="J1781" s="175"/>
      <c r="K1781" s="175"/>
      <c r="L1781" s="175"/>
      <c r="M1781" s="175"/>
      <c r="N1781" s="175"/>
      <c r="O1781" s="175"/>
      <c r="P1781" s="175"/>
      <c r="Q1781" s="175"/>
      <c r="R1781" s="175"/>
      <c r="S1781" s="175"/>
      <c r="T1781" s="175"/>
      <c r="U1781" s="175"/>
      <c r="V1781" s="175"/>
      <c r="W1781" s="175"/>
      <c r="X1781" s="175"/>
      <c r="Y1781" s="175"/>
      <c r="Z1781" s="175"/>
      <c r="AA1781" s="175"/>
      <c r="AB1781" s="175"/>
      <c r="AC1781" s="175"/>
      <c r="AD1781" s="175"/>
      <c r="AE1781" s="175"/>
      <c r="AF1781" s="175"/>
      <c r="AG1781" s="175"/>
      <c r="AH1781" s="175"/>
      <c r="AI1781" s="175"/>
      <c r="AJ1781" s="175"/>
      <c r="AK1781" s="175"/>
      <c r="AL1781" s="175"/>
      <c r="AM1781" s="175"/>
      <c r="AN1781" s="175"/>
      <c r="AO1781" s="175"/>
      <c r="AP1781" s="175"/>
      <c r="AQ1781" s="175"/>
      <c r="AR1781" s="175"/>
    </row>
    <row r="1782" spans="1:44" ht="102" x14ac:dyDescent="0.3">
      <c r="A1782" s="175"/>
      <c r="B1782" s="181" t="s">
        <v>639</v>
      </c>
      <c r="C1782" s="182" t="s">
        <v>206</v>
      </c>
      <c r="D1782" s="183">
        <v>974.96</v>
      </c>
      <c r="E1782" s="184">
        <v>974.96</v>
      </c>
      <c r="F1782" s="185" t="s">
        <v>4637</v>
      </c>
      <c r="G1782" s="186" t="s">
        <v>3276</v>
      </c>
      <c r="H1782" s="187"/>
      <c r="I1782" s="175"/>
      <c r="J1782" s="175"/>
      <c r="K1782" s="175"/>
      <c r="L1782" s="175"/>
      <c r="M1782" s="175"/>
      <c r="N1782" s="175"/>
      <c r="O1782" s="175"/>
      <c r="P1782" s="175"/>
      <c r="Q1782" s="175"/>
      <c r="R1782" s="175"/>
      <c r="S1782" s="175"/>
      <c r="T1782" s="175"/>
      <c r="U1782" s="175"/>
      <c r="V1782" s="175"/>
      <c r="W1782" s="175"/>
      <c r="X1782" s="175"/>
      <c r="Y1782" s="175"/>
      <c r="Z1782" s="175"/>
      <c r="AA1782" s="175"/>
      <c r="AB1782" s="175"/>
      <c r="AC1782" s="175"/>
      <c r="AD1782" s="175"/>
      <c r="AE1782" s="175"/>
      <c r="AF1782" s="175"/>
      <c r="AG1782" s="175"/>
      <c r="AH1782" s="175"/>
      <c r="AI1782" s="175"/>
      <c r="AJ1782" s="175"/>
      <c r="AK1782" s="175"/>
      <c r="AL1782" s="175"/>
      <c r="AM1782" s="175"/>
      <c r="AN1782" s="175"/>
      <c r="AO1782" s="175"/>
      <c r="AP1782" s="175"/>
      <c r="AQ1782" s="175"/>
      <c r="AR1782" s="175"/>
    </row>
    <row r="1783" spans="1:44" ht="102" hidden="1" x14ac:dyDescent="0.3">
      <c r="A1783" s="175"/>
      <c r="B1783" s="185" t="s">
        <v>4637</v>
      </c>
      <c r="C1783" s="182"/>
      <c r="D1783" s="183">
        <v>974.96</v>
      </c>
      <c r="E1783" s="184">
        <v>974.96</v>
      </c>
      <c r="F1783" s="186" t="s">
        <v>3276</v>
      </c>
      <c r="G1783" s="181" t="s">
        <v>1158</v>
      </c>
      <c r="H1783" s="182" t="s">
        <v>270</v>
      </c>
      <c r="I1783" s="175"/>
      <c r="J1783" s="175"/>
      <c r="K1783" s="175"/>
      <c r="L1783" s="175"/>
      <c r="M1783" s="175"/>
      <c r="N1783" s="175"/>
      <c r="O1783" s="175"/>
      <c r="P1783" s="175"/>
      <c r="Q1783" s="175"/>
      <c r="R1783" s="175"/>
      <c r="S1783" s="175"/>
      <c r="T1783" s="175"/>
      <c r="U1783" s="175"/>
      <c r="V1783" s="175"/>
      <c r="W1783" s="175"/>
      <c r="X1783" s="175"/>
      <c r="Y1783" s="175"/>
      <c r="Z1783" s="175"/>
      <c r="AA1783" s="175"/>
      <c r="AB1783" s="175"/>
      <c r="AC1783" s="175"/>
      <c r="AD1783" s="175"/>
      <c r="AE1783" s="175"/>
      <c r="AF1783" s="175"/>
      <c r="AG1783" s="175"/>
      <c r="AH1783" s="175"/>
      <c r="AI1783" s="175"/>
      <c r="AJ1783" s="175"/>
      <c r="AK1783" s="175"/>
      <c r="AL1783" s="175"/>
      <c r="AM1783" s="175"/>
      <c r="AN1783" s="175"/>
      <c r="AO1783" s="175"/>
      <c r="AP1783" s="175"/>
      <c r="AQ1783" s="175"/>
      <c r="AR1783" s="175"/>
    </row>
    <row r="1784" spans="1:44" ht="102" hidden="1" x14ac:dyDescent="0.3">
      <c r="A1784" s="175"/>
      <c r="B1784" s="186" t="s">
        <v>3276</v>
      </c>
      <c r="C1784" s="187"/>
      <c r="D1784" s="183">
        <v>974.96</v>
      </c>
      <c r="E1784" s="184">
        <v>974.96</v>
      </c>
      <c r="F1784" s="181" t="s">
        <v>1158</v>
      </c>
      <c r="G1784" s="185" t="s">
        <v>4637</v>
      </c>
      <c r="H1784" s="182"/>
      <c r="I1784" s="175"/>
      <c r="J1784" s="175"/>
      <c r="K1784" s="175"/>
      <c r="L1784" s="175"/>
      <c r="M1784" s="175"/>
      <c r="N1784" s="175"/>
      <c r="O1784" s="175"/>
      <c r="P1784" s="175"/>
      <c r="Q1784" s="175"/>
      <c r="R1784" s="175"/>
      <c r="S1784" s="175"/>
      <c r="T1784" s="175"/>
      <c r="U1784" s="175"/>
      <c r="V1784" s="175"/>
      <c r="W1784" s="175"/>
      <c r="X1784" s="175"/>
      <c r="Y1784" s="175"/>
      <c r="Z1784" s="175"/>
      <c r="AA1784" s="175"/>
      <c r="AB1784" s="175"/>
      <c r="AC1784" s="175"/>
      <c r="AD1784" s="175"/>
      <c r="AE1784" s="175"/>
      <c r="AF1784" s="175"/>
      <c r="AG1784" s="175"/>
      <c r="AH1784" s="175"/>
      <c r="AI1784" s="175"/>
      <c r="AJ1784" s="175"/>
      <c r="AK1784" s="175"/>
      <c r="AL1784" s="175"/>
      <c r="AM1784" s="175"/>
      <c r="AN1784" s="175"/>
      <c r="AO1784" s="175"/>
      <c r="AP1784" s="175"/>
      <c r="AQ1784" s="175"/>
      <c r="AR1784" s="175"/>
    </row>
    <row r="1785" spans="1:44" ht="102" x14ac:dyDescent="0.3">
      <c r="A1785" s="175"/>
      <c r="B1785" s="181" t="s">
        <v>1158</v>
      </c>
      <c r="C1785" s="182" t="s">
        <v>270</v>
      </c>
      <c r="D1785" s="190">
        <v>3118.15</v>
      </c>
      <c r="E1785" s="191">
        <v>3118.15</v>
      </c>
      <c r="F1785" s="185" t="s">
        <v>4637</v>
      </c>
      <c r="G1785" s="186" t="s">
        <v>3132</v>
      </c>
      <c r="H1785" s="187"/>
      <c r="I1785" s="175"/>
      <c r="J1785" s="175"/>
      <c r="K1785" s="175"/>
      <c r="L1785" s="175"/>
      <c r="M1785" s="175"/>
      <c r="N1785" s="175"/>
      <c r="O1785" s="175"/>
      <c r="P1785" s="175"/>
      <c r="Q1785" s="175"/>
      <c r="R1785" s="175"/>
      <c r="S1785" s="175"/>
      <c r="T1785" s="175"/>
      <c r="U1785" s="175"/>
      <c r="V1785" s="175"/>
      <c r="W1785" s="175"/>
      <c r="X1785" s="175"/>
      <c r="Y1785" s="175"/>
      <c r="Z1785" s="175"/>
      <c r="AA1785" s="175"/>
      <c r="AB1785" s="175"/>
      <c r="AC1785" s="175"/>
      <c r="AD1785" s="175"/>
      <c r="AE1785" s="175"/>
      <c r="AF1785" s="175"/>
      <c r="AG1785" s="175"/>
      <c r="AH1785" s="175"/>
      <c r="AI1785" s="175"/>
      <c r="AJ1785" s="175"/>
      <c r="AK1785" s="175"/>
      <c r="AL1785" s="175"/>
      <c r="AM1785" s="175"/>
      <c r="AN1785" s="175"/>
      <c r="AO1785" s="175"/>
      <c r="AP1785" s="175"/>
      <c r="AQ1785" s="175"/>
      <c r="AR1785" s="175"/>
    </row>
    <row r="1786" spans="1:44" ht="102" hidden="1" x14ac:dyDescent="0.3">
      <c r="A1786" s="175"/>
      <c r="B1786" s="185" t="s">
        <v>4637</v>
      </c>
      <c r="C1786" s="182"/>
      <c r="D1786" s="190">
        <v>3118.15</v>
      </c>
      <c r="E1786" s="191">
        <v>3118.15</v>
      </c>
      <c r="F1786" s="186" t="s">
        <v>3132</v>
      </c>
      <c r="G1786" s="181" t="s">
        <v>1186</v>
      </c>
      <c r="H1786" s="182" t="s">
        <v>340</v>
      </c>
      <c r="I1786" s="175"/>
      <c r="J1786" s="175"/>
      <c r="K1786" s="175"/>
      <c r="L1786" s="175"/>
      <c r="M1786" s="175"/>
      <c r="N1786" s="175"/>
      <c r="O1786" s="175"/>
      <c r="P1786" s="175"/>
      <c r="Q1786" s="175"/>
      <c r="R1786" s="175"/>
      <c r="S1786" s="175"/>
      <c r="T1786" s="175"/>
      <c r="U1786" s="175"/>
      <c r="V1786" s="175"/>
      <c r="W1786" s="175"/>
      <c r="X1786" s="175"/>
      <c r="Y1786" s="175"/>
      <c r="Z1786" s="175"/>
      <c r="AA1786" s="175"/>
      <c r="AB1786" s="175"/>
      <c r="AC1786" s="175"/>
      <c r="AD1786" s="175"/>
      <c r="AE1786" s="175"/>
      <c r="AF1786" s="175"/>
      <c r="AG1786" s="175"/>
      <c r="AH1786" s="175"/>
      <c r="AI1786" s="175"/>
      <c r="AJ1786" s="175"/>
      <c r="AK1786" s="175"/>
      <c r="AL1786" s="175"/>
      <c r="AM1786" s="175"/>
      <c r="AN1786" s="175"/>
      <c r="AO1786" s="175"/>
      <c r="AP1786" s="175"/>
      <c r="AQ1786" s="175"/>
      <c r="AR1786" s="175"/>
    </row>
    <row r="1787" spans="1:44" ht="102" hidden="1" x14ac:dyDescent="0.3">
      <c r="A1787" s="175"/>
      <c r="B1787" s="186" t="s">
        <v>3132</v>
      </c>
      <c r="C1787" s="187"/>
      <c r="D1787" s="190">
        <v>3118.15</v>
      </c>
      <c r="E1787" s="191">
        <v>3118.15</v>
      </c>
      <c r="F1787" s="181" t="s">
        <v>1186</v>
      </c>
      <c r="G1787" s="185" t="s">
        <v>4637</v>
      </c>
      <c r="H1787" s="182"/>
      <c r="I1787" s="175"/>
      <c r="J1787" s="175"/>
      <c r="K1787" s="175"/>
      <c r="L1787" s="175"/>
      <c r="M1787" s="175"/>
      <c r="N1787" s="175"/>
      <c r="O1787" s="175"/>
      <c r="P1787" s="175"/>
      <c r="Q1787" s="175"/>
      <c r="R1787" s="175"/>
      <c r="S1787" s="175"/>
      <c r="T1787" s="175"/>
      <c r="U1787" s="175"/>
      <c r="V1787" s="175"/>
      <c r="W1787" s="175"/>
      <c r="X1787" s="175"/>
      <c r="Y1787" s="175"/>
      <c r="Z1787" s="175"/>
      <c r="AA1787" s="175"/>
      <c r="AB1787" s="175"/>
      <c r="AC1787" s="175"/>
      <c r="AD1787" s="175"/>
      <c r="AE1787" s="175"/>
      <c r="AF1787" s="175"/>
      <c r="AG1787" s="175"/>
      <c r="AH1787" s="175"/>
      <c r="AI1787" s="175"/>
      <c r="AJ1787" s="175"/>
      <c r="AK1787" s="175"/>
      <c r="AL1787" s="175"/>
      <c r="AM1787" s="175"/>
      <c r="AN1787" s="175"/>
      <c r="AO1787" s="175"/>
      <c r="AP1787" s="175"/>
      <c r="AQ1787" s="175"/>
      <c r="AR1787" s="175"/>
    </row>
    <row r="1788" spans="1:44" ht="102" x14ac:dyDescent="0.3">
      <c r="A1788" s="175"/>
      <c r="B1788" s="181" t="s">
        <v>1186</v>
      </c>
      <c r="C1788" s="182" t="s">
        <v>340</v>
      </c>
      <c r="D1788" s="190">
        <v>1391.57</v>
      </c>
      <c r="E1788" s="191">
        <v>1391.57</v>
      </c>
      <c r="F1788" s="185" t="s">
        <v>4637</v>
      </c>
      <c r="G1788" s="186" t="s">
        <v>3226</v>
      </c>
      <c r="H1788" s="187"/>
      <c r="I1788" s="175"/>
      <c r="J1788" s="175"/>
      <c r="K1788" s="175"/>
      <c r="L1788" s="175"/>
      <c r="M1788" s="175"/>
      <c r="N1788" s="175"/>
      <c r="O1788" s="175"/>
      <c r="P1788" s="175"/>
      <c r="Q1788" s="175"/>
      <c r="R1788" s="175"/>
      <c r="S1788" s="175"/>
      <c r="T1788" s="175"/>
      <c r="U1788" s="175"/>
      <c r="V1788" s="175"/>
      <c r="W1788" s="175"/>
      <c r="X1788" s="175"/>
      <c r="Y1788" s="175"/>
      <c r="Z1788" s="175"/>
      <c r="AA1788" s="175"/>
      <c r="AB1788" s="175"/>
      <c r="AC1788" s="175"/>
      <c r="AD1788" s="175"/>
      <c r="AE1788" s="175"/>
      <c r="AF1788" s="175"/>
      <c r="AG1788" s="175"/>
      <c r="AH1788" s="175"/>
      <c r="AI1788" s="175"/>
      <c r="AJ1788" s="175"/>
      <c r="AK1788" s="175"/>
      <c r="AL1788" s="175"/>
      <c r="AM1788" s="175"/>
      <c r="AN1788" s="175"/>
      <c r="AO1788" s="175"/>
      <c r="AP1788" s="175"/>
      <c r="AQ1788" s="175"/>
      <c r="AR1788" s="175"/>
    </row>
    <row r="1789" spans="1:44" ht="102" hidden="1" x14ac:dyDescent="0.3">
      <c r="A1789" s="175"/>
      <c r="B1789" s="185" t="s">
        <v>4637</v>
      </c>
      <c r="C1789" s="182"/>
      <c r="D1789" s="190">
        <v>1391.57</v>
      </c>
      <c r="E1789" s="191">
        <v>1391.57</v>
      </c>
      <c r="F1789" s="186" t="s">
        <v>3226</v>
      </c>
      <c r="G1789" s="181" t="s">
        <v>2542</v>
      </c>
      <c r="H1789" s="182" t="s">
        <v>74</v>
      </c>
      <c r="I1789" s="175"/>
      <c r="J1789" s="175"/>
      <c r="K1789" s="175"/>
      <c r="L1789" s="175"/>
      <c r="M1789" s="175"/>
      <c r="N1789" s="175"/>
      <c r="O1789" s="175"/>
      <c r="P1789" s="175"/>
      <c r="Q1789" s="175"/>
      <c r="R1789" s="175"/>
      <c r="S1789" s="175"/>
      <c r="T1789" s="175"/>
      <c r="U1789" s="175"/>
      <c r="V1789" s="175"/>
      <c r="W1789" s="175"/>
      <c r="X1789" s="175"/>
      <c r="Y1789" s="175"/>
      <c r="Z1789" s="175"/>
      <c r="AA1789" s="175"/>
      <c r="AB1789" s="175"/>
      <c r="AC1789" s="175"/>
      <c r="AD1789" s="175"/>
      <c r="AE1789" s="175"/>
      <c r="AF1789" s="175"/>
      <c r="AG1789" s="175"/>
      <c r="AH1789" s="175"/>
      <c r="AI1789" s="175"/>
      <c r="AJ1789" s="175"/>
      <c r="AK1789" s="175"/>
      <c r="AL1789" s="175"/>
      <c r="AM1789" s="175"/>
      <c r="AN1789" s="175"/>
      <c r="AO1789" s="175"/>
      <c r="AP1789" s="175"/>
      <c r="AQ1789" s="175"/>
      <c r="AR1789" s="175"/>
    </row>
    <row r="1790" spans="1:44" ht="102" hidden="1" x14ac:dyDescent="0.3">
      <c r="A1790" s="175"/>
      <c r="B1790" s="186" t="s">
        <v>3226</v>
      </c>
      <c r="C1790" s="187"/>
      <c r="D1790" s="190">
        <v>1391.57</v>
      </c>
      <c r="E1790" s="191">
        <v>1391.57</v>
      </c>
      <c r="F1790" s="181" t="s">
        <v>2542</v>
      </c>
      <c r="G1790" s="185" t="s">
        <v>4637</v>
      </c>
      <c r="H1790" s="182"/>
      <c r="I1790" s="175"/>
      <c r="J1790" s="175"/>
      <c r="K1790" s="175"/>
      <c r="L1790" s="175"/>
      <c r="M1790" s="175"/>
      <c r="N1790" s="175"/>
      <c r="O1790" s="175"/>
      <c r="P1790" s="175"/>
      <c r="Q1790" s="175"/>
      <c r="R1790" s="175"/>
      <c r="S1790" s="175"/>
      <c r="T1790" s="175"/>
      <c r="U1790" s="175"/>
      <c r="V1790" s="175"/>
      <c r="W1790" s="175"/>
      <c r="X1790" s="175"/>
      <c r="Y1790" s="175"/>
      <c r="Z1790" s="175"/>
      <c r="AA1790" s="175"/>
      <c r="AB1790" s="175"/>
      <c r="AC1790" s="175"/>
      <c r="AD1790" s="175"/>
      <c r="AE1790" s="175"/>
      <c r="AF1790" s="175"/>
      <c r="AG1790" s="175"/>
      <c r="AH1790" s="175"/>
      <c r="AI1790" s="175"/>
      <c r="AJ1790" s="175"/>
      <c r="AK1790" s="175"/>
      <c r="AL1790" s="175"/>
      <c r="AM1790" s="175"/>
      <c r="AN1790" s="175"/>
      <c r="AO1790" s="175"/>
      <c r="AP1790" s="175"/>
      <c r="AQ1790" s="175"/>
      <c r="AR1790" s="175"/>
    </row>
    <row r="1791" spans="1:44" ht="102" x14ac:dyDescent="0.3">
      <c r="A1791" s="175"/>
      <c r="B1791" s="181" t="s">
        <v>2542</v>
      </c>
      <c r="C1791" s="182" t="s">
        <v>74</v>
      </c>
      <c r="D1791" s="190">
        <v>2516.86</v>
      </c>
      <c r="E1791" s="191">
        <v>2516.86</v>
      </c>
      <c r="F1791" s="185" t="s">
        <v>4637</v>
      </c>
      <c r="G1791" s="186" t="s">
        <v>3227</v>
      </c>
      <c r="H1791" s="187"/>
      <c r="I1791" s="175"/>
      <c r="J1791" s="175"/>
      <c r="K1791" s="175"/>
      <c r="L1791" s="175"/>
      <c r="M1791" s="175"/>
      <c r="N1791" s="175"/>
      <c r="O1791" s="175"/>
      <c r="P1791" s="175"/>
      <c r="Q1791" s="175"/>
      <c r="R1791" s="175"/>
      <c r="S1791" s="175"/>
      <c r="T1791" s="175"/>
      <c r="U1791" s="175"/>
      <c r="V1791" s="175"/>
      <c r="W1791" s="175"/>
      <c r="X1791" s="175"/>
      <c r="Y1791" s="175"/>
      <c r="Z1791" s="175"/>
      <c r="AA1791" s="175"/>
      <c r="AB1791" s="175"/>
      <c r="AC1791" s="175"/>
      <c r="AD1791" s="175"/>
      <c r="AE1791" s="175"/>
      <c r="AF1791" s="175"/>
      <c r="AG1791" s="175"/>
      <c r="AH1791" s="175"/>
      <c r="AI1791" s="175"/>
      <c r="AJ1791" s="175"/>
      <c r="AK1791" s="175"/>
      <c r="AL1791" s="175"/>
      <c r="AM1791" s="175"/>
      <c r="AN1791" s="175"/>
      <c r="AO1791" s="175"/>
      <c r="AP1791" s="175"/>
      <c r="AQ1791" s="175"/>
      <c r="AR1791" s="175"/>
    </row>
    <row r="1792" spans="1:44" ht="102" hidden="1" x14ac:dyDescent="0.3">
      <c r="A1792" s="175"/>
      <c r="B1792" s="185" t="s">
        <v>4637</v>
      </c>
      <c r="C1792" s="182"/>
      <c r="D1792" s="190">
        <v>2516.86</v>
      </c>
      <c r="E1792" s="191">
        <v>2516.86</v>
      </c>
      <c r="F1792" s="186" t="s">
        <v>3227</v>
      </c>
      <c r="G1792" s="181" t="s">
        <v>1125</v>
      </c>
      <c r="H1792" s="182" t="s">
        <v>80</v>
      </c>
      <c r="I1792" s="175"/>
      <c r="J1792" s="175"/>
      <c r="K1792" s="175"/>
      <c r="L1792" s="175"/>
      <c r="M1792" s="175"/>
      <c r="N1792" s="175"/>
      <c r="O1792" s="175"/>
      <c r="P1792" s="175"/>
      <c r="Q1792" s="175"/>
      <c r="R1792" s="175"/>
      <c r="S1792" s="175"/>
      <c r="T1792" s="175"/>
      <c r="U1792" s="175"/>
      <c r="V1792" s="175"/>
      <c r="W1792" s="175"/>
      <c r="X1792" s="175"/>
      <c r="Y1792" s="175"/>
      <c r="Z1792" s="175"/>
      <c r="AA1792" s="175"/>
      <c r="AB1792" s="175"/>
      <c r="AC1792" s="175"/>
      <c r="AD1792" s="175"/>
      <c r="AE1792" s="175"/>
      <c r="AF1792" s="175"/>
      <c r="AG1792" s="175"/>
      <c r="AH1792" s="175"/>
      <c r="AI1792" s="175"/>
      <c r="AJ1792" s="175"/>
      <c r="AK1792" s="175"/>
      <c r="AL1792" s="175"/>
      <c r="AM1792" s="175"/>
      <c r="AN1792" s="175"/>
      <c r="AO1792" s="175"/>
      <c r="AP1792" s="175"/>
      <c r="AQ1792" s="175"/>
      <c r="AR1792" s="175"/>
    </row>
    <row r="1793" spans="1:44" ht="102" hidden="1" x14ac:dyDescent="0.3">
      <c r="A1793" s="175"/>
      <c r="B1793" s="186" t="s">
        <v>3227</v>
      </c>
      <c r="C1793" s="187"/>
      <c r="D1793" s="190">
        <v>2516.86</v>
      </c>
      <c r="E1793" s="191">
        <v>2516.86</v>
      </c>
      <c r="F1793" s="181" t="s">
        <v>1125</v>
      </c>
      <c r="G1793" s="185" t="s">
        <v>4637</v>
      </c>
      <c r="H1793" s="182"/>
      <c r="I1793" s="175"/>
      <c r="J1793" s="175"/>
      <c r="K1793" s="175"/>
      <c r="L1793" s="175"/>
      <c r="M1793" s="175"/>
      <c r="N1793" s="175"/>
      <c r="O1793" s="175"/>
      <c r="P1793" s="175"/>
      <c r="Q1793" s="175"/>
      <c r="R1793" s="175"/>
      <c r="S1793" s="175"/>
      <c r="T1793" s="175"/>
      <c r="U1793" s="175"/>
      <c r="V1793" s="175"/>
      <c r="W1793" s="175"/>
      <c r="X1793" s="175"/>
      <c r="Y1793" s="175"/>
      <c r="Z1793" s="175"/>
      <c r="AA1793" s="175"/>
      <c r="AB1793" s="175"/>
      <c r="AC1793" s="175"/>
      <c r="AD1793" s="175"/>
      <c r="AE1793" s="175"/>
      <c r="AF1793" s="175"/>
      <c r="AG1793" s="175"/>
      <c r="AH1793" s="175"/>
      <c r="AI1793" s="175"/>
      <c r="AJ1793" s="175"/>
      <c r="AK1793" s="175"/>
      <c r="AL1793" s="175"/>
      <c r="AM1793" s="175"/>
      <c r="AN1793" s="175"/>
      <c r="AO1793" s="175"/>
      <c r="AP1793" s="175"/>
      <c r="AQ1793" s="175"/>
      <c r="AR1793" s="175"/>
    </row>
    <row r="1794" spans="1:44" ht="102" x14ac:dyDescent="0.3">
      <c r="A1794" s="175"/>
      <c r="B1794" s="181" t="s">
        <v>1125</v>
      </c>
      <c r="C1794" s="182" t="s">
        <v>80</v>
      </c>
      <c r="D1794" s="190">
        <v>2997.89</v>
      </c>
      <c r="E1794" s="191">
        <v>2997.89</v>
      </c>
      <c r="F1794" s="185" t="s">
        <v>4637</v>
      </c>
      <c r="G1794" s="186" t="s">
        <v>3228</v>
      </c>
      <c r="H1794" s="187"/>
      <c r="I1794" s="175"/>
      <c r="J1794" s="175"/>
      <c r="K1794" s="175"/>
      <c r="L1794" s="175"/>
      <c r="M1794" s="175"/>
      <c r="N1794" s="175"/>
      <c r="O1794" s="175"/>
      <c r="P1794" s="175"/>
      <c r="Q1794" s="175"/>
      <c r="R1794" s="175"/>
      <c r="S1794" s="175"/>
      <c r="T1794" s="175"/>
      <c r="U1794" s="175"/>
      <c r="V1794" s="175"/>
      <c r="W1794" s="175"/>
      <c r="X1794" s="175"/>
      <c r="Y1794" s="175"/>
      <c r="Z1794" s="175"/>
      <c r="AA1794" s="175"/>
      <c r="AB1794" s="175"/>
      <c r="AC1794" s="175"/>
      <c r="AD1794" s="175"/>
      <c r="AE1794" s="175"/>
      <c r="AF1794" s="175"/>
      <c r="AG1794" s="175"/>
      <c r="AH1794" s="175"/>
      <c r="AI1794" s="175"/>
      <c r="AJ1794" s="175"/>
      <c r="AK1794" s="175"/>
      <c r="AL1794" s="175"/>
      <c r="AM1794" s="175"/>
      <c r="AN1794" s="175"/>
      <c r="AO1794" s="175"/>
      <c r="AP1794" s="175"/>
      <c r="AQ1794" s="175"/>
      <c r="AR1794" s="175"/>
    </row>
    <row r="1795" spans="1:44" ht="102" hidden="1" x14ac:dyDescent="0.3">
      <c r="A1795" s="175"/>
      <c r="B1795" s="185" t="s">
        <v>4637</v>
      </c>
      <c r="C1795" s="182"/>
      <c r="D1795" s="190">
        <v>2997.89</v>
      </c>
      <c r="E1795" s="191">
        <v>2997.89</v>
      </c>
      <c r="F1795" s="186" t="s">
        <v>3228</v>
      </c>
      <c r="G1795" s="181" t="s">
        <v>677</v>
      </c>
      <c r="H1795" s="182" t="s">
        <v>60</v>
      </c>
      <c r="I1795" s="175"/>
      <c r="J1795" s="175"/>
      <c r="K1795" s="175"/>
      <c r="L1795" s="175"/>
      <c r="M1795" s="175"/>
      <c r="N1795" s="175"/>
      <c r="O1795" s="175"/>
      <c r="P1795" s="175"/>
      <c r="Q1795" s="175"/>
      <c r="R1795" s="175"/>
      <c r="S1795" s="175"/>
      <c r="T1795" s="175"/>
      <c r="U1795" s="175"/>
      <c r="V1795" s="175"/>
      <c r="W1795" s="175"/>
      <c r="X1795" s="175"/>
      <c r="Y1795" s="175"/>
      <c r="Z1795" s="175"/>
      <c r="AA1795" s="175"/>
      <c r="AB1795" s="175"/>
      <c r="AC1795" s="175"/>
      <c r="AD1795" s="175"/>
      <c r="AE1795" s="175"/>
      <c r="AF1795" s="175"/>
      <c r="AG1795" s="175"/>
      <c r="AH1795" s="175"/>
      <c r="AI1795" s="175"/>
      <c r="AJ1795" s="175"/>
      <c r="AK1795" s="175"/>
      <c r="AL1795" s="175"/>
      <c r="AM1795" s="175"/>
      <c r="AN1795" s="175"/>
      <c r="AO1795" s="175"/>
      <c r="AP1795" s="175"/>
      <c r="AQ1795" s="175"/>
      <c r="AR1795" s="175"/>
    </row>
    <row r="1796" spans="1:44" ht="102" hidden="1" x14ac:dyDescent="0.3">
      <c r="A1796" s="175"/>
      <c r="B1796" s="186" t="s">
        <v>3228</v>
      </c>
      <c r="C1796" s="187"/>
      <c r="D1796" s="190">
        <v>2997.89</v>
      </c>
      <c r="E1796" s="191">
        <v>2997.89</v>
      </c>
      <c r="F1796" s="181" t="s">
        <v>677</v>
      </c>
      <c r="G1796" s="185" t="s">
        <v>4637</v>
      </c>
      <c r="H1796" s="182"/>
      <c r="I1796" s="175"/>
      <c r="J1796" s="175"/>
      <c r="K1796" s="175"/>
      <c r="L1796" s="175"/>
      <c r="M1796" s="175"/>
      <c r="N1796" s="175"/>
      <c r="O1796" s="175"/>
      <c r="P1796" s="175"/>
      <c r="Q1796" s="175"/>
      <c r="R1796" s="175"/>
      <c r="S1796" s="175"/>
      <c r="T1796" s="175"/>
      <c r="U1796" s="175"/>
      <c r="V1796" s="175"/>
      <c r="W1796" s="175"/>
      <c r="X1796" s="175"/>
      <c r="Y1796" s="175"/>
      <c r="Z1796" s="175"/>
      <c r="AA1796" s="175"/>
      <c r="AB1796" s="175"/>
      <c r="AC1796" s="175"/>
      <c r="AD1796" s="175"/>
      <c r="AE1796" s="175"/>
      <c r="AF1796" s="175"/>
      <c r="AG1796" s="175"/>
      <c r="AH1796" s="175"/>
      <c r="AI1796" s="175"/>
      <c r="AJ1796" s="175"/>
      <c r="AK1796" s="175"/>
      <c r="AL1796" s="175"/>
      <c r="AM1796" s="175"/>
      <c r="AN1796" s="175"/>
      <c r="AO1796" s="175"/>
      <c r="AP1796" s="175"/>
      <c r="AQ1796" s="175"/>
      <c r="AR1796" s="175"/>
    </row>
    <row r="1797" spans="1:44" ht="102" x14ac:dyDescent="0.3">
      <c r="A1797" s="175"/>
      <c r="B1797" s="181" t="s">
        <v>677</v>
      </c>
      <c r="C1797" s="182" t="s">
        <v>60</v>
      </c>
      <c r="D1797" s="190">
        <v>3418.8</v>
      </c>
      <c r="E1797" s="191">
        <v>3418.8</v>
      </c>
      <c r="F1797" s="185" t="s">
        <v>4637</v>
      </c>
      <c r="G1797" s="186" t="s">
        <v>3235</v>
      </c>
      <c r="H1797" s="187"/>
      <c r="I1797" s="175"/>
      <c r="J1797" s="175"/>
      <c r="K1797" s="175"/>
      <c r="L1797" s="175"/>
      <c r="M1797" s="175"/>
      <c r="N1797" s="175"/>
      <c r="O1797" s="175"/>
      <c r="P1797" s="175"/>
      <c r="Q1797" s="175"/>
      <c r="R1797" s="175"/>
      <c r="S1797" s="175"/>
      <c r="T1797" s="175"/>
      <c r="U1797" s="175"/>
      <c r="V1797" s="175"/>
      <c r="W1797" s="175"/>
      <c r="X1797" s="175"/>
      <c r="Y1797" s="175"/>
      <c r="Z1797" s="175"/>
      <c r="AA1797" s="175"/>
      <c r="AB1797" s="175"/>
      <c r="AC1797" s="175"/>
      <c r="AD1797" s="175"/>
      <c r="AE1797" s="175"/>
      <c r="AF1797" s="175"/>
      <c r="AG1797" s="175"/>
      <c r="AH1797" s="175"/>
      <c r="AI1797" s="175"/>
      <c r="AJ1797" s="175"/>
      <c r="AK1797" s="175"/>
      <c r="AL1797" s="175"/>
      <c r="AM1797" s="175"/>
      <c r="AN1797" s="175"/>
      <c r="AO1797" s="175"/>
      <c r="AP1797" s="175"/>
      <c r="AQ1797" s="175"/>
      <c r="AR1797" s="175"/>
    </row>
    <row r="1798" spans="1:44" ht="102" hidden="1" x14ac:dyDescent="0.3">
      <c r="A1798" s="175"/>
      <c r="B1798" s="185" t="s">
        <v>4637</v>
      </c>
      <c r="C1798" s="182"/>
      <c r="D1798" s="190">
        <v>3418.8</v>
      </c>
      <c r="E1798" s="191">
        <v>3418.8</v>
      </c>
      <c r="F1798" s="186" t="s">
        <v>3235</v>
      </c>
      <c r="G1798" s="181" t="s">
        <v>1110</v>
      </c>
      <c r="H1798" s="182" t="s">
        <v>315</v>
      </c>
      <c r="I1798" s="175"/>
      <c r="J1798" s="175"/>
      <c r="K1798" s="175"/>
      <c r="L1798" s="175"/>
      <c r="M1798" s="175"/>
      <c r="N1798" s="175"/>
      <c r="O1798" s="175"/>
      <c r="P1798" s="175"/>
      <c r="Q1798" s="175"/>
      <c r="R1798" s="175"/>
      <c r="S1798" s="175"/>
      <c r="T1798" s="175"/>
      <c r="U1798" s="175"/>
      <c r="V1798" s="175"/>
      <c r="W1798" s="175"/>
      <c r="X1798" s="175"/>
      <c r="Y1798" s="175"/>
      <c r="Z1798" s="175"/>
      <c r="AA1798" s="175"/>
      <c r="AB1798" s="175"/>
      <c r="AC1798" s="175"/>
      <c r="AD1798" s="175"/>
      <c r="AE1798" s="175"/>
      <c r="AF1798" s="175"/>
      <c r="AG1798" s="175"/>
      <c r="AH1798" s="175"/>
      <c r="AI1798" s="175"/>
      <c r="AJ1798" s="175"/>
      <c r="AK1798" s="175"/>
      <c r="AL1798" s="175"/>
      <c r="AM1798" s="175"/>
      <c r="AN1798" s="175"/>
      <c r="AO1798" s="175"/>
      <c r="AP1798" s="175"/>
      <c r="AQ1798" s="175"/>
      <c r="AR1798" s="175"/>
    </row>
    <row r="1799" spans="1:44" ht="102" hidden="1" x14ac:dyDescent="0.3">
      <c r="A1799" s="175"/>
      <c r="B1799" s="186" t="s">
        <v>3235</v>
      </c>
      <c r="C1799" s="187"/>
      <c r="D1799" s="190">
        <v>3418.8</v>
      </c>
      <c r="E1799" s="191">
        <v>3418.8</v>
      </c>
      <c r="F1799" s="181" t="s">
        <v>1110</v>
      </c>
      <c r="G1799" s="185" t="s">
        <v>4637</v>
      </c>
      <c r="H1799" s="182"/>
      <c r="I1799" s="175"/>
      <c r="J1799" s="175"/>
      <c r="K1799" s="175"/>
      <c r="L1799" s="175"/>
      <c r="M1799" s="175"/>
      <c r="N1799" s="175"/>
      <c r="O1799" s="175"/>
      <c r="P1799" s="175"/>
      <c r="Q1799" s="175"/>
      <c r="R1799" s="175"/>
      <c r="S1799" s="175"/>
      <c r="T1799" s="175"/>
      <c r="U1799" s="175"/>
      <c r="V1799" s="175"/>
      <c r="W1799" s="175"/>
      <c r="X1799" s="175"/>
      <c r="Y1799" s="175"/>
      <c r="Z1799" s="175"/>
      <c r="AA1799" s="175"/>
      <c r="AB1799" s="175"/>
      <c r="AC1799" s="175"/>
      <c r="AD1799" s="175"/>
      <c r="AE1799" s="175"/>
      <c r="AF1799" s="175"/>
      <c r="AG1799" s="175"/>
      <c r="AH1799" s="175"/>
      <c r="AI1799" s="175"/>
      <c r="AJ1799" s="175"/>
      <c r="AK1799" s="175"/>
      <c r="AL1799" s="175"/>
      <c r="AM1799" s="175"/>
      <c r="AN1799" s="175"/>
      <c r="AO1799" s="175"/>
      <c r="AP1799" s="175"/>
      <c r="AQ1799" s="175"/>
      <c r="AR1799" s="175"/>
    </row>
    <row r="1800" spans="1:44" ht="102" x14ac:dyDescent="0.3">
      <c r="A1800" s="175"/>
      <c r="B1800" s="181" t="s">
        <v>1110</v>
      </c>
      <c r="C1800" s="182" t="s">
        <v>315</v>
      </c>
      <c r="D1800" s="190">
        <v>1580.55</v>
      </c>
      <c r="E1800" s="191">
        <v>1580.55</v>
      </c>
      <c r="F1800" s="185" t="s">
        <v>4637</v>
      </c>
      <c r="G1800" s="186" t="s">
        <v>3236</v>
      </c>
      <c r="H1800" s="187"/>
      <c r="I1800" s="175"/>
      <c r="J1800" s="175"/>
      <c r="K1800" s="175"/>
      <c r="L1800" s="175"/>
      <c r="M1800" s="175"/>
      <c r="N1800" s="175"/>
      <c r="O1800" s="175"/>
      <c r="P1800" s="175"/>
      <c r="Q1800" s="175"/>
      <c r="R1800" s="175"/>
      <c r="S1800" s="175"/>
      <c r="T1800" s="175"/>
      <c r="U1800" s="175"/>
      <c r="V1800" s="175"/>
      <c r="W1800" s="175"/>
      <c r="X1800" s="175"/>
      <c r="Y1800" s="175"/>
      <c r="Z1800" s="175"/>
      <c r="AA1800" s="175"/>
      <c r="AB1800" s="175"/>
      <c r="AC1800" s="175"/>
      <c r="AD1800" s="175"/>
      <c r="AE1800" s="175"/>
      <c r="AF1800" s="175"/>
      <c r="AG1800" s="175"/>
      <c r="AH1800" s="175"/>
      <c r="AI1800" s="175"/>
      <c r="AJ1800" s="175"/>
      <c r="AK1800" s="175"/>
      <c r="AL1800" s="175"/>
      <c r="AM1800" s="175"/>
      <c r="AN1800" s="175"/>
      <c r="AO1800" s="175"/>
      <c r="AP1800" s="175"/>
      <c r="AQ1800" s="175"/>
      <c r="AR1800" s="175"/>
    </row>
    <row r="1801" spans="1:44" ht="102" hidden="1" x14ac:dyDescent="0.3">
      <c r="A1801" s="175"/>
      <c r="B1801" s="185" t="s">
        <v>4637</v>
      </c>
      <c r="C1801" s="182"/>
      <c r="D1801" s="190">
        <v>1580.55</v>
      </c>
      <c r="E1801" s="191">
        <v>1580.55</v>
      </c>
      <c r="F1801" s="186" t="s">
        <v>3236</v>
      </c>
      <c r="G1801" s="181" t="s">
        <v>3931</v>
      </c>
      <c r="H1801" s="182" t="s">
        <v>204</v>
      </c>
      <c r="I1801" s="175"/>
      <c r="J1801" s="175"/>
      <c r="K1801" s="175"/>
      <c r="L1801" s="175"/>
      <c r="M1801" s="175"/>
      <c r="N1801" s="175"/>
      <c r="O1801" s="175"/>
      <c r="P1801" s="175"/>
      <c r="Q1801" s="175"/>
      <c r="R1801" s="175"/>
      <c r="S1801" s="175"/>
      <c r="T1801" s="175"/>
      <c r="U1801" s="175"/>
      <c r="V1801" s="175"/>
      <c r="W1801" s="175"/>
      <c r="X1801" s="175"/>
      <c r="Y1801" s="175"/>
      <c r="Z1801" s="175"/>
      <c r="AA1801" s="175"/>
      <c r="AB1801" s="175"/>
      <c r="AC1801" s="175"/>
      <c r="AD1801" s="175"/>
      <c r="AE1801" s="175"/>
      <c r="AF1801" s="175"/>
      <c r="AG1801" s="175"/>
      <c r="AH1801" s="175"/>
      <c r="AI1801" s="175"/>
      <c r="AJ1801" s="175"/>
      <c r="AK1801" s="175"/>
      <c r="AL1801" s="175"/>
      <c r="AM1801" s="175"/>
      <c r="AN1801" s="175"/>
      <c r="AO1801" s="175"/>
      <c r="AP1801" s="175"/>
      <c r="AQ1801" s="175"/>
      <c r="AR1801" s="175"/>
    </row>
    <row r="1802" spans="1:44" ht="102" hidden="1" x14ac:dyDescent="0.3">
      <c r="A1802" s="175"/>
      <c r="B1802" s="186" t="s">
        <v>3236</v>
      </c>
      <c r="C1802" s="187"/>
      <c r="D1802" s="190">
        <v>1580.55</v>
      </c>
      <c r="E1802" s="191">
        <v>1580.55</v>
      </c>
      <c r="F1802" s="181" t="s">
        <v>3931</v>
      </c>
      <c r="G1802" s="185" t="s">
        <v>4637</v>
      </c>
      <c r="H1802" s="182"/>
      <c r="I1802" s="175"/>
      <c r="J1802" s="175"/>
      <c r="K1802" s="175"/>
      <c r="L1802" s="175"/>
      <c r="M1802" s="175"/>
      <c r="N1802" s="175"/>
      <c r="O1802" s="175"/>
      <c r="P1802" s="175"/>
      <c r="Q1802" s="175"/>
      <c r="R1802" s="175"/>
      <c r="S1802" s="175"/>
      <c r="T1802" s="175"/>
      <c r="U1802" s="175"/>
      <c r="V1802" s="175"/>
      <c r="W1802" s="175"/>
      <c r="X1802" s="175"/>
      <c r="Y1802" s="175"/>
      <c r="Z1802" s="175"/>
      <c r="AA1802" s="175"/>
      <c r="AB1802" s="175"/>
      <c r="AC1802" s="175"/>
      <c r="AD1802" s="175"/>
      <c r="AE1802" s="175"/>
      <c r="AF1802" s="175"/>
      <c r="AG1802" s="175"/>
      <c r="AH1802" s="175"/>
      <c r="AI1802" s="175"/>
      <c r="AJ1802" s="175"/>
      <c r="AK1802" s="175"/>
      <c r="AL1802" s="175"/>
      <c r="AM1802" s="175"/>
      <c r="AN1802" s="175"/>
      <c r="AO1802" s="175"/>
      <c r="AP1802" s="175"/>
      <c r="AQ1802" s="175"/>
      <c r="AR1802" s="175"/>
    </row>
    <row r="1803" spans="1:44" ht="102" x14ac:dyDescent="0.3">
      <c r="A1803" s="175"/>
      <c r="B1803" s="181" t="s">
        <v>3931</v>
      </c>
      <c r="C1803" s="182" t="s">
        <v>204</v>
      </c>
      <c r="D1803" s="183">
        <v>974.96</v>
      </c>
      <c r="E1803" s="184">
        <v>974.96</v>
      </c>
      <c r="F1803" s="185" t="s">
        <v>4637</v>
      </c>
      <c r="G1803" s="186" t="s">
        <v>4617</v>
      </c>
      <c r="H1803" s="187"/>
      <c r="I1803" s="175"/>
      <c r="J1803" s="175"/>
      <c r="K1803" s="175"/>
      <c r="L1803" s="175"/>
      <c r="M1803" s="175"/>
      <c r="N1803" s="175"/>
      <c r="O1803" s="175"/>
      <c r="P1803" s="175"/>
      <c r="Q1803" s="175"/>
      <c r="R1803" s="175"/>
      <c r="S1803" s="175"/>
      <c r="T1803" s="175"/>
      <c r="U1803" s="175"/>
      <c r="V1803" s="175"/>
      <c r="W1803" s="175"/>
      <c r="X1803" s="175"/>
      <c r="Y1803" s="175"/>
      <c r="Z1803" s="175"/>
      <c r="AA1803" s="175"/>
      <c r="AB1803" s="175"/>
      <c r="AC1803" s="175"/>
      <c r="AD1803" s="175"/>
      <c r="AE1803" s="175"/>
      <c r="AF1803" s="175"/>
      <c r="AG1803" s="175"/>
      <c r="AH1803" s="175"/>
      <c r="AI1803" s="175"/>
      <c r="AJ1803" s="175"/>
      <c r="AK1803" s="175"/>
      <c r="AL1803" s="175"/>
      <c r="AM1803" s="175"/>
      <c r="AN1803" s="175"/>
      <c r="AO1803" s="175"/>
      <c r="AP1803" s="175"/>
      <c r="AQ1803" s="175"/>
      <c r="AR1803" s="175"/>
    </row>
    <row r="1804" spans="1:44" ht="102" hidden="1" x14ac:dyDescent="0.3">
      <c r="A1804" s="175"/>
      <c r="B1804" s="185" t="s">
        <v>4637</v>
      </c>
      <c r="C1804" s="182"/>
      <c r="D1804" s="183">
        <v>974.96</v>
      </c>
      <c r="E1804" s="184">
        <v>974.96</v>
      </c>
      <c r="F1804" s="186" t="s">
        <v>4617</v>
      </c>
      <c r="G1804" s="181" t="s">
        <v>1402</v>
      </c>
      <c r="H1804" s="182" t="s">
        <v>97</v>
      </c>
      <c r="I1804" s="175"/>
      <c r="J1804" s="175"/>
      <c r="K1804" s="175"/>
      <c r="L1804" s="175"/>
      <c r="M1804" s="175"/>
      <c r="N1804" s="175"/>
      <c r="O1804" s="175"/>
      <c r="P1804" s="175"/>
      <c r="Q1804" s="175"/>
      <c r="R1804" s="175"/>
      <c r="S1804" s="175"/>
      <c r="T1804" s="175"/>
      <c r="U1804" s="175"/>
      <c r="V1804" s="175"/>
      <c r="W1804" s="175"/>
      <c r="X1804" s="175"/>
      <c r="Y1804" s="175"/>
      <c r="Z1804" s="175"/>
      <c r="AA1804" s="175"/>
      <c r="AB1804" s="175"/>
      <c r="AC1804" s="175"/>
      <c r="AD1804" s="175"/>
      <c r="AE1804" s="175"/>
      <c r="AF1804" s="175"/>
      <c r="AG1804" s="175"/>
      <c r="AH1804" s="175"/>
      <c r="AI1804" s="175"/>
      <c r="AJ1804" s="175"/>
      <c r="AK1804" s="175"/>
      <c r="AL1804" s="175"/>
      <c r="AM1804" s="175"/>
      <c r="AN1804" s="175"/>
      <c r="AO1804" s="175"/>
      <c r="AP1804" s="175"/>
      <c r="AQ1804" s="175"/>
      <c r="AR1804" s="175"/>
    </row>
    <row r="1805" spans="1:44" ht="102" hidden="1" x14ac:dyDescent="0.3">
      <c r="A1805" s="175"/>
      <c r="B1805" s="186" t="s">
        <v>4617</v>
      </c>
      <c r="C1805" s="187"/>
      <c r="D1805" s="183">
        <v>974.96</v>
      </c>
      <c r="E1805" s="184">
        <v>974.96</v>
      </c>
      <c r="F1805" s="181" t="s">
        <v>1402</v>
      </c>
      <c r="G1805" s="185" t="s">
        <v>4637</v>
      </c>
      <c r="H1805" s="182"/>
      <c r="I1805" s="175"/>
      <c r="J1805" s="175"/>
      <c r="K1805" s="175"/>
      <c r="L1805" s="175"/>
      <c r="M1805" s="175"/>
      <c r="N1805" s="175"/>
      <c r="O1805" s="175"/>
      <c r="P1805" s="175"/>
      <c r="Q1805" s="175"/>
      <c r="R1805" s="175"/>
      <c r="S1805" s="175"/>
      <c r="T1805" s="175"/>
      <c r="U1805" s="175"/>
      <c r="V1805" s="175"/>
      <c r="W1805" s="175"/>
      <c r="X1805" s="175"/>
      <c r="Y1805" s="175"/>
      <c r="Z1805" s="175"/>
      <c r="AA1805" s="175"/>
      <c r="AB1805" s="175"/>
      <c r="AC1805" s="175"/>
      <c r="AD1805" s="175"/>
      <c r="AE1805" s="175"/>
      <c r="AF1805" s="175"/>
      <c r="AG1805" s="175"/>
      <c r="AH1805" s="175"/>
      <c r="AI1805" s="175"/>
      <c r="AJ1805" s="175"/>
      <c r="AK1805" s="175"/>
      <c r="AL1805" s="175"/>
      <c r="AM1805" s="175"/>
      <c r="AN1805" s="175"/>
      <c r="AO1805" s="175"/>
      <c r="AP1805" s="175"/>
      <c r="AQ1805" s="175"/>
      <c r="AR1805" s="175"/>
    </row>
    <row r="1806" spans="1:44" ht="102" x14ac:dyDescent="0.3">
      <c r="A1806" s="175"/>
      <c r="B1806" s="181" t="s">
        <v>1402</v>
      </c>
      <c r="C1806" s="182" t="s">
        <v>97</v>
      </c>
      <c r="D1806" s="190">
        <v>1391.57</v>
      </c>
      <c r="E1806" s="191">
        <v>1391.57</v>
      </c>
      <c r="F1806" s="185" t="s">
        <v>4637</v>
      </c>
      <c r="G1806" s="186" t="s">
        <v>3238</v>
      </c>
      <c r="H1806" s="187"/>
      <c r="I1806" s="175"/>
      <c r="J1806" s="175"/>
      <c r="K1806" s="175"/>
      <c r="L1806" s="175"/>
      <c r="M1806" s="175"/>
      <c r="N1806" s="175"/>
      <c r="O1806" s="175"/>
      <c r="P1806" s="175"/>
      <c r="Q1806" s="175"/>
      <c r="R1806" s="175"/>
      <c r="S1806" s="175"/>
      <c r="T1806" s="175"/>
      <c r="U1806" s="175"/>
      <c r="V1806" s="175"/>
      <c r="W1806" s="175"/>
      <c r="X1806" s="175"/>
      <c r="Y1806" s="175"/>
      <c r="Z1806" s="175"/>
      <c r="AA1806" s="175"/>
      <c r="AB1806" s="175"/>
      <c r="AC1806" s="175"/>
      <c r="AD1806" s="175"/>
      <c r="AE1806" s="175"/>
      <c r="AF1806" s="175"/>
      <c r="AG1806" s="175"/>
      <c r="AH1806" s="175"/>
      <c r="AI1806" s="175"/>
      <c r="AJ1806" s="175"/>
      <c r="AK1806" s="175"/>
      <c r="AL1806" s="175"/>
      <c r="AM1806" s="175"/>
      <c r="AN1806" s="175"/>
      <c r="AO1806" s="175"/>
      <c r="AP1806" s="175"/>
      <c r="AQ1806" s="175"/>
      <c r="AR1806" s="175"/>
    </row>
    <row r="1807" spans="1:44" ht="102" hidden="1" x14ac:dyDescent="0.3">
      <c r="A1807" s="175"/>
      <c r="B1807" s="185" t="s">
        <v>4637</v>
      </c>
      <c r="C1807" s="182"/>
      <c r="D1807" s="190">
        <v>1391.57</v>
      </c>
      <c r="E1807" s="191">
        <v>1391.57</v>
      </c>
      <c r="F1807" s="186" t="s">
        <v>3238</v>
      </c>
      <c r="G1807" s="181" t="s">
        <v>1179</v>
      </c>
      <c r="H1807" s="182" t="s">
        <v>109</v>
      </c>
      <c r="I1807" s="175"/>
      <c r="J1807" s="175"/>
      <c r="K1807" s="175"/>
      <c r="L1807" s="175"/>
      <c r="M1807" s="175"/>
      <c r="N1807" s="175"/>
      <c r="O1807" s="175"/>
      <c r="P1807" s="175"/>
      <c r="Q1807" s="175"/>
      <c r="R1807" s="175"/>
      <c r="S1807" s="175"/>
      <c r="T1807" s="175"/>
      <c r="U1807" s="175"/>
      <c r="V1807" s="175"/>
      <c r="W1807" s="175"/>
      <c r="X1807" s="175"/>
      <c r="Y1807" s="175"/>
      <c r="Z1807" s="175"/>
      <c r="AA1807" s="175"/>
      <c r="AB1807" s="175"/>
      <c r="AC1807" s="175"/>
      <c r="AD1807" s="175"/>
      <c r="AE1807" s="175"/>
      <c r="AF1807" s="175"/>
      <c r="AG1807" s="175"/>
      <c r="AH1807" s="175"/>
      <c r="AI1807" s="175"/>
      <c r="AJ1807" s="175"/>
      <c r="AK1807" s="175"/>
      <c r="AL1807" s="175"/>
      <c r="AM1807" s="175"/>
      <c r="AN1807" s="175"/>
      <c r="AO1807" s="175"/>
      <c r="AP1807" s="175"/>
      <c r="AQ1807" s="175"/>
      <c r="AR1807" s="175"/>
    </row>
    <row r="1808" spans="1:44" ht="102" hidden="1" x14ac:dyDescent="0.3">
      <c r="A1808" s="175"/>
      <c r="B1808" s="186" t="s">
        <v>3238</v>
      </c>
      <c r="C1808" s="187"/>
      <c r="D1808" s="190">
        <v>1391.57</v>
      </c>
      <c r="E1808" s="191">
        <v>1391.57</v>
      </c>
      <c r="F1808" s="181" t="s">
        <v>1179</v>
      </c>
      <c r="G1808" s="185" t="s">
        <v>4637</v>
      </c>
      <c r="H1808" s="182"/>
      <c r="I1808" s="175"/>
      <c r="J1808" s="175"/>
      <c r="K1808" s="175"/>
      <c r="L1808" s="175"/>
      <c r="M1808" s="175"/>
      <c r="N1808" s="175"/>
      <c r="O1808" s="175"/>
      <c r="P1808" s="175"/>
      <c r="Q1808" s="175"/>
      <c r="R1808" s="175"/>
      <c r="S1808" s="175"/>
      <c r="T1808" s="175"/>
      <c r="U1808" s="175"/>
      <c r="V1808" s="175"/>
      <c r="W1808" s="175"/>
      <c r="X1808" s="175"/>
      <c r="Y1808" s="175"/>
      <c r="Z1808" s="175"/>
      <c r="AA1808" s="175"/>
      <c r="AB1808" s="175"/>
      <c r="AC1808" s="175"/>
      <c r="AD1808" s="175"/>
      <c r="AE1808" s="175"/>
      <c r="AF1808" s="175"/>
      <c r="AG1808" s="175"/>
      <c r="AH1808" s="175"/>
      <c r="AI1808" s="175"/>
      <c r="AJ1808" s="175"/>
      <c r="AK1808" s="175"/>
      <c r="AL1808" s="175"/>
      <c r="AM1808" s="175"/>
      <c r="AN1808" s="175"/>
      <c r="AO1808" s="175"/>
      <c r="AP1808" s="175"/>
      <c r="AQ1808" s="175"/>
      <c r="AR1808" s="175"/>
    </row>
    <row r="1809" spans="1:44" ht="102" x14ac:dyDescent="0.3">
      <c r="A1809" s="175"/>
      <c r="B1809" s="181" t="s">
        <v>1179</v>
      </c>
      <c r="C1809" s="182" t="s">
        <v>109</v>
      </c>
      <c r="D1809" s="190">
        <v>2516.86</v>
      </c>
      <c r="E1809" s="191">
        <v>2516.86</v>
      </c>
      <c r="F1809" s="185" t="s">
        <v>4637</v>
      </c>
      <c r="G1809" s="186" t="s">
        <v>3285</v>
      </c>
      <c r="H1809" s="187"/>
      <c r="I1809" s="175"/>
      <c r="J1809" s="175"/>
      <c r="K1809" s="175"/>
      <c r="L1809" s="175"/>
      <c r="M1809" s="175"/>
      <c r="N1809" s="175"/>
      <c r="O1809" s="175"/>
      <c r="P1809" s="175"/>
      <c r="Q1809" s="175"/>
      <c r="R1809" s="175"/>
      <c r="S1809" s="175"/>
      <c r="T1809" s="175"/>
      <c r="U1809" s="175"/>
      <c r="V1809" s="175"/>
      <c r="W1809" s="175"/>
      <c r="X1809" s="175"/>
      <c r="Y1809" s="175"/>
      <c r="Z1809" s="175"/>
      <c r="AA1809" s="175"/>
      <c r="AB1809" s="175"/>
      <c r="AC1809" s="175"/>
      <c r="AD1809" s="175"/>
      <c r="AE1809" s="175"/>
      <c r="AF1809" s="175"/>
      <c r="AG1809" s="175"/>
      <c r="AH1809" s="175"/>
      <c r="AI1809" s="175"/>
      <c r="AJ1809" s="175"/>
      <c r="AK1809" s="175"/>
      <c r="AL1809" s="175"/>
      <c r="AM1809" s="175"/>
      <c r="AN1809" s="175"/>
      <c r="AO1809" s="175"/>
      <c r="AP1809" s="175"/>
      <c r="AQ1809" s="175"/>
      <c r="AR1809" s="175"/>
    </row>
    <row r="1810" spans="1:44" ht="102" hidden="1" x14ac:dyDescent="0.3">
      <c r="A1810" s="175"/>
      <c r="B1810" s="185" t="s">
        <v>4637</v>
      </c>
      <c r="C1810" s="182"/>
      <c r="D1810" s="190">
        <v>2516.86</v>
      </c>
      <c r="E1810" s="191">
        <v>2516.86</v>
      </c>
      <c r="F1810" s="186" t="s">
        <v>3285</v>
      </c>
      <c r="G1810" s="181" t="s">
        <v>2091</v>
      </c>
      <c r="H1810" s="182" t="s">
        <v>170</v>
      </c>
      <c r="I1810" s="175"/>
      <c r="J1810" s="175"/>
      <c r="K1810" s="175"/>
      <c r="L1810" s="175"/>
      <c r="M1810" s="175"/>
      <c r="N1810" s="175"/>
      <c r="O1810" s="175"/>
      <c r="P1810" s="175"/>
      <c r="Q1810" s="175"/>
      <c r="R1810" s="175"/>
      <c r="S1810" s="175"/>
      <c r="T1810" s="175"/>
      <c r="U1810" s="175"/>
      <c r="V1810" s="175"/>
      <c r="W1810" s="175"/>
      <c r="X1810" s="175"/>
      <c r="Y1810" s="175"/>
      <c r="Z1810" s="175"/>
      <c r="AA1810" s="175"/>
      <c r="AB1810" s="175"/>
      <c r="AC1810" s="175"/>
      <c r="AD1810" s="175"/>
      <c r="AE1810" s="175"/>
      <c r="AF1810" s="175"/>
      <c r="AG1810" s="175"/>
      <c r="AH1810" s="175"/>
      <c r="AI1810" s="175"/>
      <c r="AJ1810" s="175"/>
      <c r="AK1810" s="175"/>
      <c r="AL1810" s="175"/>
      <c r="AM1810" s="175"/>
      <c r="AN1810" s="175"/>
      <c r="AO1810" s="175"/>
      <c r="AP1810" s="175"/>
      <c r="AQ1810" s="175"/>
      <c r="AR1810" s="175"/>
    </row>
    <row r="1811" spans="1:44" ht="102" hidden="1" x14ac:dyDescent="0.3">
      <c r="A1811" s="175"/>
      <c r="B1811" s="186" t="s">
        <v>3285</v>
      </c>
      <c r="C1811" s="187"/>
      <c r="D1811" s="190">
        <v>2516.86</v>
      </c>
      <c r="E1811" s="191">
        <v>2516.86</v>
      </c>
      <c r="F1811" s="181" t="s">
        <v>2091</v>
      </c>
      <c r="G1811" s="185" t="s">
        <v>4637</v>
      </c>
      <c r="H1811" s="182"/>
      <c r="I1811" s="175"/>
      <c r="J1811" s="175"/>
      <c r="K1811" s="175"/>
      <c r="L1811" s="175"/>
      <c r="M1811" s="175"/>
      <c r="N1811" s="175"/>
      <c r="O1811" s="175"/>
      <c r="P1811" s="175"/>
      <c r="Q1811" s="175"/>
      <c r="R1811" s="175"/>
      <c r="S1811" s="175"/>
      <c r="T1811" s="175"/>
      <c r="U1811" s="175"/>
      <c r="V1811" s="175"/>
      <c r="W1811" s="175"/>
      <c r="X1811" s="175"/>
      <c r="Y1811" s="175"/>
      <c r="Z1811" s="175"/>
      <c r="AA1811" s="175"/>
      <c r="AB1811" s="175"/>
      <c r="AC1811" s="175"/>
      <c r="AD1811" s="175"/>
      <c r="AE1811" s="175"/>
      <c r="AF1811" s="175"/>
      <c r="AG1811" s="175"/>
      <c r="AH1811" s="175"/>
      <c r="AI1811" s="175"/>
      <c r="AJ1811" s="175"/>
      <c r="AK1811" s="175"/>
      <c r="AL1811" s="175"/>
      <c r="AM1811" s="175"/>
      <c r="AN1811" s="175"/>
      <c r="AO1811" s="175"/>
      <c r="AP1811" s="175"/>
      <c r="AQ1811" s="175"/>
      <c r="AR1811" s="175"/>
    </row>
    <row r="1812" spans="1:44" ht="102" x14ac:dyDescent="0.3">
      <c r="A1812" s="175"/>
      <c r="B1812" s="181" t="s">
        <v>2091</v>
      </c>
      <c r="C1812" s="182" t="s">
        <v>170</v>
      </c>
      <c r="D1812" s="190">
        <v>2997.89</v>
      </c>
      <c r="E1812" s="191">
        <v>2997.89</v>
      </c>
      <c r="F1812" s="185" t="s">
        <v>4637</v>
      </c>
      <c r="G1812" s="186" t="s">
        <v>3286</v>
      </c>
      <c r="H1812" s="187"/>
      <c r="I1812" s="175"/>
      <c r="J1812" s="175"/>
      <c r="K1812" s="175"/>
      <c r="L1812" s="175"/>
      <c r="M1812" s="175"/>
      <c r="N1812" s="175"/>
      <c r="O1812" s="175"/>
      <c r="P1812" s="175"/>
      <c r="Q1812" s="175"/>
      <c r="R1812" s="175"/>
      <c r="S1812" s="175"/>
      <c r="T1812" s="175"/>
      <c r="U1812" s="175"/>
      <c r="V1812" s="175"/>
      <c r="W1812" s="175"/>
      <c r="X1812" s="175"/>
      <c r="Y1812" s="175"/>
      <c r="Z1812" s="175"/>
      <c r="AA1812" s="175"/>
      <c r="AB1812" s="175"/>
      <c r="AC1812" s="175"/>
      <c r="AD1812" s="175"/>
      <c r="AE1812" s="175"/>
      <c r="AF1812" s="175"/>
      <c r="AG1812" s="175"/>
      <c r="AH1812" s="175"/>
      <c r="AI1812" s="175"/>
      <c r="AJ1812" s="175"/>
      <c r="AK1812" s="175"/>
      <c r="AL1812" s="175"/>
      <c r="AM1812" s="175"/>
      <c r="AN1812" s="175"/>
      <c r="AO1812" s="175"/>
      <c r="AP1812" s="175"/>
      <c r="AQ1812" s="175"/>
      <c r="AR1812" s="175"/>
    </row>
    <row r="1813" spans="1:44" ht="102" hidden="1" x14ac:dyDescent="0.3">
      <c r="A1813" s="175"/>
      <c r="B1813" s="185" t="s">
        <v>4637</v>
      </c>
      <c r="C1813" s="182"/>
      <c r="D1813" s="190">
        <v>2997.89</v>
      </c>
      <c r="E1813" s="191">
        <v>2997.89</v>
      </c>
      <c r="F1813" s="186" t="s">
        <v>3286</v>
      </c>
      <c r="G1813" s="181" t="s">
        <v>589</v>
      </c>
      <c r="H1813" s="182" t="s">
        <v>257</v>
      </c>
      <c r="I1813" s="175"/>
      <c r="J1813" s="175"/>
      <c r="K1813" s="175"/>
      <c r="L1813" s="175"/>
      <c r="M1813" s="175"/>
      <c r="N1813" s="175"/>
      <c r="O1813" s="175"/>
      <c r="P1813" s="175"/>
      <c r="Q1813" s="175"/>
      <c r="R1813" s="175"/>
      <c r="S1813" s="175"/>
      <c r="T1813" s="175"/>
      <c r="U1813" s="175"/>
      <c r="V1813" s="175"/>
      <c r="W1813" s="175"/>
      <c r="X1813" s="175"/>
      <c r="Y1813" s="175"/>
      <c r="Z1813" s="175"/>
      <c r="AA1813" s="175"/>
      <c r="AB1813" s="175"/>
      <c r="AC1813" s="175"/>
      <c r="AD1813" s="175"/>
      <c r="AE1813" s="175"/>
      <c r="AF1813" s="175"/>
      <c r="AG1813" s="175"/>
      <c r="AH1813" s="175"/>
      <c r="AI1813" s="175"/>
      <c r="AJ1813" s="175"/>
      <c r="AK1813" s="175"/>
      <c r="AL1813" s="175"/>
      <c r="AM1813" s="175"/>
      <c r="AN1813" s="175"/>
      <c r="AO1813" s="175"/>
      <c r="AP1813" s="175"/>
      <c r="AQ1813" s="175"/>
      <c r="AR1813" s="175"/>
    </row>
    <row r="1814" spans="1:44" ht="102" hidden="1" x14ac:dyDescent="0.3">
      <c r="A1814" s="175"/>
      <c r="B1814" s="186" t="s">
        <v>3286</v>
      </c>
      <c r="C1814" s="187"/>
      <c r="D1814" s="190">
        <v>2997.89</v>
      </c>
      <c r="E1814" s="191">
        <v>2997.89</v>
      </c>
      <c r="F1814" s="181" t="s">
        <v>589</v>
      </c>
      <c r="G1814" s="185" t="s">
        <v>4637</v>
      </c>
      <c r="H1814" s="182"/>
      <c r="I1814" s="175"/>
      <c r="J1814" s="175"/>
      <c r="K1814" s="175"/>
      <c r="L1814" s="175"/>
      <c r="M1814" s="175"/>
      <c r="N1814" s="175"/>
      <c r="O1814" s="175"/>
      <c r="P1814" s="175"/>
      <c r="Q1814" s="175"/>
      <c r="R1814" s="175"/>
      <c r="S1814" s="175"/>
      <c r="T1814" s="175"/>
      <c r="U1814" s="175"/>
      <c r="V1814" s="175"/>
      <c r="W1814" s="175"/>
      <c r="X1814" s="175"/>
      <c r="Y1814" s="175"/>
      <c r="Z1814" s="175"/>
      <c r="AA1814" s="175"/>
      <c r="AB1814" s="175"/>
      <c r="AC1814" s="175"/>
      <c r="AD1814" s="175"/>
      <c r="AE1814" s="175"/>
      <c r="AF1814" s="175"/>
      <c r="AG1814" s="175"/>
      <c r="AH1814" s="175"/>
      <c r="AI1814" s="175"/>
      <c r="AJ1814" s="175"/>
      <c r="AK1814" s="175"/>
      <c r="AL1814" s="175"/>
      <c r="AM1814" s="175"/>
      <c r="AN1814" s="175"/>
      <c r="AO1814" s="175"/>
      <c r="AP1814" s="175"/>
      <c r="AQ1814" s="175"/>
      <c r="AR1814" s="175"/>
    </row>
    <row r="1815" spans="1:44" ht="102" x14ac:dyDescent="0.3">
      <c r="A1815" s="175"/>
      <c r="B1815" s="181" t="s">
        <v>589</v>
      </c>
      <c r="C1815" s="182" t="s">
        <v>257</v>
      </c>
      <c r="D1815" s="190">
        <v>3418.8</v>
      </c>
      <c r="E1815" s="191">
        <v>3418.8</v>
      </c>
      <c r="F1815" s="185" t="s">
        <v>4637</v>
      </c>
      <c r="G1815" s="186" t="s">
        <v>3244</v>
      </c>
      <c r="H1815" s="187"/>
      <c r="I1815" s="175"/>
      <c r="J1815" s="175"/>
      <c r="K1815" s="175"/>
      <c r="L1815" s="175"/>
      <c r="M1815" s="175"/>
      <c r="N1815" s="175"/>
      <c r="O1815" s="175"/>
      <c r="P1815" s="175"/>
      <c r="Q1815" s="175"/>
      <c r="R1815" s="175"/>
      <c r="S1815" s="175"/>
      <c r="T1815" s="175"/>
      <c r="U1815" s="175"/>
      <c r="V1815" s="175"/>
      <c r="W1815" s="175"/>
      <c r="X1815" s="175"/>
      <c r="Y1815" s="175"/>
      <c r="Z1815" s="175"/>
      <c r="AA1815" s="175"/>
      <c r="AB1815" s="175"/>
      <c r="AC1815" s="175"/>
      <c r="AD1815" s="175"/>
      <c r="AE1815" s="175"/>
      <c r="AF1815" s="175"/>
      <c r="AG1815" s="175"/>
      <c r="AH1815" s="175"/>
      <c r="AI1815" s="175"/>
      <c r="AJ1815" s="175"/>
      <c r="AK1815" s="175"/>
      <c r="AL1815" s="175"/>
      <c r="AM1815" s="175"/>
      <c r="AN1815" s="175"/>
      <c r="AO1815" s="175"/>
      <c r="AP1815" s="175"/>
      <c r="AQ1815" s="175"/>
      <c r="AR1815" s="175"/>
    </row>
    <row r="1816" spans="1:44" ht="102" hidden="1" x14ac:dyDescent="0.3">
      <c r="A1816" s="175"/>
      <c r="B1816" s="185" t="s">
        <v>4637</v>
      </c>
      <c r="C1816" s="182"/>
      <c r="D1816" s="190">
        <v>3418.8</v>
      </c>
      <c r="E1816" s="191">
        <v>3418.8</v>
      </c>
      <c r="F1816" s="186" t="s">
        <v>3244</v>
      </c>
      <c r="G1816" s="181" t="s">
        <v>1180</v>
      </c>
      <c r="H1816" s="182" t="s">
        <v>57</v>
      </c>
      <c r="I1816" s="175"/>
      <c r="J1816" s="175"/>
      <c r="K1816" s="175"/>
      <c r="L1816" s="175"/>
      <c r="M1816" s="175"/>
      <c r="N1816" s="175"/>
      <c r="O1816" s="175"/>
      <c r="P1816" s="175"/>
      <c r="Q1816" s="175"/>
      <c r="R1816" s="175"/>
      <c r="S1816" s="175"/>
      <c r="T1816" s="175"/>
      <c r="U1816" s="175"/>
      <c r="V1816" s="175"/>
      <c r="W1816" s="175"/>
      <c r="X1816" s="175"/>
      <c r="Y1816" s="175"/>
      <c r="Z1816" s="175"/>
      <c r="AA1816" s="175"/>
      <c r="AB1816" s="175"/>
      <c r="AC1816" s="175"/>
      <c r="AD1816" s="175"/>
      <c r="AE1816" s="175"/>
      <c r="AF1816" s="175"/>
      <c r="AG1816" s="175"/>
      <c r="AH1816" s="175"/>
      <c r="AI1816" s="175"/>
      <c r="AJ1816" s="175"/>
      <c r="AK1816" s="175"/>
      <c r="AL1816" s="175"/>
      <c r="AM1816" s="175"/>
      <c r="AN1816" s="175"/>
      <c r="AO1816" s="175"/>
      <c r="AP1816" s="175"/>
      <c r="AQ1816" s="175"/>
      <c r="AR1816" s="175"/>
    </row>
    <row r="1817" spans="1:44" ht="102" hidden="1" x14ac:dyDescent="0.3">
      <c r="A1817" s="175"/>
      <c r="B1817" s="186" t="s">
        <v>3244</v>
      </c>
      <c r="C1817" s="187"/>
      <c r="D1817" s="190">
        <v>3418.8</v>
      </c>
      <c r="E1817" s="191">
        <v>3418.8</v>
      </c>
      <c r="F1817" s="181" t="s">
        <v>1180</v>
      </c>
      <c r="G1817" s="185" t="s">
        <v>4637</v>
      </c>
      <c r="H1817" s="182"/>
      <c r="I1817" s="175"/>
      <c r="J1817" s="175"/>
      <c r="K1817" s="175"/>
      <c r="L1817" s="175"/>
      <c r="M1817" s="175"/>
      <c r="N1817" s="175"/>
      <c r="O1817" s="175"/>
      <c r="P1817" s="175"/>
      <c r="Q1817" s="175"/>
      <c r="R1817" s="175"/>
      <c r="S1817" s="175"/>
      <c r="T1817" s="175"/>
      <c r="U1817" s="175"/>
      <c r="V1817" s="175"/>
      <c r="W1817" s="175"/>
      <c r="X1817" s="175"/>
      <c r="Y1817" s="175"/>
      <c r="Z1817" s="175"/>
      <c r="AA1817" s="175"/>
      <c r="AB1817" s="175"/>
      <c r="AC1817" s="175"/>
      <c r="AD1817" s="175"/>
      <c r="AE1817" s="175"/>
      <c r="AF1817" s="175"/>
      <c r="AG1817" s="175"/>
      <c r="AH1817" s="175"/>
      <c r="AI1817" s="175"/>
      <c r="AJ1817" s="175"/>
      <c r="AK1817" s="175"/>
      <c r="AL1817" s="175"/>
      <c r="AM1817" s="175"/>
      <c r="AN1817" s="175"/>
      <c r="AO1817" s="175"/>
      <c r="AP1817" s="175"/>
      <c r="AQ1817" s="175"/>
      <c r="AR1817" s="175"/>
    </row>
    <row r="1818" spans="1:44" ht="102" x14ac:dyDescent="0.3">
      <c r="A1818" s="175"/>
      <c r="B1818" s="181" t="s">
        <v>1180</v>
      </c>
      <c r="C1818" s="182" t="s">
        <v>57</v>
      </c>
      <c r="D1818" s="190">
        <v>2495.38</v>
      </c>
      <c r="E1818" s="191">
        <v>2495.38</v>
      </c>
      <c r="F1818" s="185" t="s">
        <v>4637</v>
      </c>
      <c r="G1818" s="186" t="s">
        <v>3099</v>
      </c>
      <c r="H1818" s="187"/>
      <c r="I1818" s="175"/>
      <c r="J1818" s="175"/>
      <c r="K1818" s="175"/>
      <c r="L1818" s="175"/>
      <c r="M1818" s="175"/>
      <c r="N1818" s="175"/>
      <c r="O1818" s="175"/>
      <c r="P1818" s="175"/>
      <c r="Q1818" s="175"/>
      <c r="R1818" s="175"/>
      <c r="S1818" s="175"/>
      <c r="T1818" s="175"/>
      <c r="U1818" s="175"/>
      <c r="V1818" s="175"/>
      <c r="W1818" s="175"/>
      <c r="X1818" s="175"/>
      <c r="Y1818" s="175"/>
      <c r="Z1818" s="175"/>
      <c r="AA1818" s="175"/>
      <c r="AB1818" s="175"/>
      <c r="AC1818" s="175"/>
      <c r="AD1818" s="175"/>
      <c r="AE1818" s="175"/>
      <c r="AF1818" s="175"/>
      <c r="AG1818" s="175"/>
      <c r="AH1818" s="175"/>
      <c r="AI1818" s="175"/>
      <c r="AJ1818" s="175"/>
      <c r="AK1818" s="175"/>
      <c r="AL1818" s="175"/>
      <c r="AM1818" s="175"/>
      <c r="AN1818" s="175"/>
      <c r="AO1818" s="175"/>
      <c r="AP1818" s="175"/>
      <c r="AQ1818" s="175"/>
      <c r="AR1818" s="175"/>
    </row>
    <row r="1819" spans="1:44" ht="102" hidden="1" x14ac:dyDescent="0.3">
      <c r="A1819" s="175"/>
      <c r="B1819" s="185" t="s">
        <v>4637</v>
      </c>
      <c r="C1819" s="182"/>
      <c r="D1819" s="190">
        <v>2495.38</v>
      </c>
      <c r="E1819" s="191">
        <v>2495.38</v>
      </c>
      <c r="F1819" s="186" t="s">
        <v>3099</v>
      </c>
      <c r="G1819" s="181" t="s">
        <v>2590</v>
      </c>
      <c r="H1819" s="182" t="s">
        <v>168</v>
      </c>
      <c r="I1819" s="175"/>
      <c r="J1819" s="175"/>
      <c r="K1819" s="175"/>
      <c r="L1819" s="175"/>
      <c r="M1819" s="175"/>
      <c r="N1819" s="175"/>
      <c r="O1819" s="175"/>
      <c r="P1819" s="175"/>
      <c r="Q1819" s="175"/>
      <c r="R1819" s="175"/>
      <c r="S1819" s="175"/>
      <c r="T1819" s="175"/>
      <c r="U1819" s="175"/>
      <c r="V1819" s="175"/>
      <c r="W1819" s="175"/>
      <c r="X1819" s="175"/>
      <c r="Y1819" s="175"/>
      <c r="Z1819" s="175"/>
      <c r="AA1819" s="175"/>
      <c r="AB1819" s="175"/>
      <c r="AC1819" s="175"/>
      <c r="AD1819" s="175"/>
      <c r="AE1819" s="175"/>
      <c r="AF1819" s="175"/>
      <c r="AG1819" s="175"/>
      <c r="AH1819" s="175"/>
      <c r="AI1819" s="175"/>
      <c r="AJ1819" s="175"/>
      <c r="AK1819" s="175"/>
      <c r="AL1819" s="175"/>
      <c r="AM1819" s="175"/>
      <c r="AN1819" s="175"/>
      <c r="AO1819" s="175"/>
      <c r="AP1819" s="175"/>
      <c r="AQ1819" s="175"/>
      <c r="AR1819" s="175"/>
    </row>
    <row r="1820" spans="1:44" ht="102" hidden="1" x14ac:dyDescent="0.3">
      <c r="A1820" s="175"/>
      <c r="B1820" s="186" t="s">
        <v>3099</v>
      </c>
      <c r="C1820" s="187"/>
      <c r="D1820" s="190">
        <v>2495.38</v>
      </c>
      <c r="E1820" s="191">
        <v>2495.38</v>
      </c>
      <c r="F1820" s="181" t="s">
        <v>2590</v>
      </c>
      <c r="G1820" s="185" t="s">
        <v>4637</v>
      </c>
      <c r="H1820" s="182"/>
      <c r="I1820" s="175"/>
      <c r="J1820" s="175"/>
      <c r="K1820" s="175"/>
      <c r="L1820" s="175"/>
      <c r="M1820" s="175"/>
      <c r="N1820" s="175"/>
      <c r="O1820" s="175"/>
      <c r="P1820" s="175"/>
      <c r="Q1820" s="175"/>
      <c r="R1820" s="175"/>
      <c r="S1820" s="175"/>
      <c r="T1820" s="175"/>
      <c r="U1820" s="175"/>
      <c r="V1820" s="175"/>
      <c r="W1820" s="175"/>
      <c r="X1820" s="175"/>
      <c r="Y1820" s="175"/>
      <c r="Z1820" s="175"/>
      <c r="AA1820" s="175"/>
      <c r="AB1820" s="175"/>
      <c r="AC1820" s="175"/>
      <c r="AD1820" s="175"/>
      <c r="AE1820" s="175"/>
      <c r="AF1820" s="175"/>
      <c r="AG1820" s="175"/>
      <c r="AH1820" s="175"/>
      <c r="AI1820" s="175"/>
      <c r="AJ1820" s="175"/>
      <c r="AK1820" s="175"/>
      <c r="AL1820" s="175"/>
      <c r="AM1820" s="175"/>
      <c r="AN1820" s="175"/>
      <c r="AO1820" s="175"/>
      <c r="AP1820" s="175"/>
      <c r="AQ1820" s="175"/>
      <c r="AR1820" s="175"/>
    </row>
    <row r="1821" spans="1:44" ht="102" x14ac:dyDescent="0.3">
      <c r="A1821" s="175"/>
      <c r="B1821" s="181" t="s">
        <v>2590</v>
      </c>
      <c r="C1821" s="182" t="s">
        <v>168</v>
      </c>
      <c r="D1821" s="190">
        <v>2452.4299999999998</v>
      </c>
      <c r="E1821" s="191">
        <v>2452.4299999999998</v>
      </c>
      <c r="F1821" s="185" t="s">
        <v>4637</v>
      </c>
      <c r="G1821" s="186" t="s">
        <v>3899</v>
      </c>
      <c r="H1821" s="187"/>
      <c r="I1821" s="175"/>
      <c r="J1821" s="175"/>
      <c r="K1821" s="175"/>
      <c r="L1821" s="175"/>
      <c r="M1821" s="175"/>
      <c r="N1821" s="175"/>
      <c r="O1821" s="175"/>
      <c r="P1821" s="175"/>
      <c r="Q1821" s="175"/>
      <c r="R1821" s="175"/>
      <c r="S1821" s="175"/>
      <c r="T1821" s="175"/>
      <c r="U1821" s="175"/>
      <c r="V1821" s="175"/>
      <c r="W1821" s="175"/>
      <c r="X1821" s="175"/>
      <c r="Y1821" s="175"/>
      <c r="Z1821" s="175"/>
      <c r="AA1821" s="175"/>
      <c r="AB1821" s="175"/>
      <c r="AC1821" s="175"/>
      <c r="AD1821" s="175"/>
      <c r="AE1821" s="175"/>
      <c r="AF1821" s="175"/>
      <c r="AG1821" s="175"/>
      <c r="AH1821" s="175"/>
      <c r="AI1821" s="175"/>
      <c r="AJ1821" s="175"/>
      <c r="AK1821" s="175"/>
      <c r="AL1821" s="175"/>
      <c r="AM1821" s="175"/>
      <c r="AN1821" s="175"/>
      <c r="AO1821" s="175"/>
      <c r="AP1821" s="175"/>
      <c r="AQ1821" s="175"/>
      <c r="AR1821" s="175"/>
    </row>
    <row r="1822" spans="1:44" ht="102" hidden="1" x14ac:dyDescent="0.3">
      <c r="A1822" s="175"/>
      <c r="B1822" s="185" t="s">
        <v>4637</v>
      </c>
      <c r="C1822" s="182"/>
      <c r="D1822" s="190">
        <v>2452.4299999999998</v>
      </c>
      <c r="E1822" s="191">
        <v>2452.4299999999998</v>
      </c>
      <c r="F1822" s="186" t="s">
        <v>3899</v>
      </c>
      <c r="G1822" s="181" t="s">
        <v>3933</v>
      </c>
      <c r="H1822" s="182" t="s">
        <v>53</v>
      </c>
      <c r="I1822" s="175"/>
      <c r="J1822" s="175"/>
      <c r="K1822" s="175"/>
      <c r="L1822" s="175"/>
      <c r="M1822" s="175"/>
      <c r="N1822" s="175"/>
      <c r="O1822" s="175"/>
      <c r="P1822" s="175"/>
      <c r="Q1822" s="175"/>
      <c r="R1822" s="175"/>
      <c r="S1822" s="175"/>
      <c r="T1822" s="175"/>
      <c r="U1822" s="175"/>
      <c r="V1822" s="175"/>
      <c r="W1822" s="175"/>
      <c r="X1822" s="175"/>
      <c r="Y1822" s="175"/>
      <c r="Z1822" s="175"/>
      <c r="AA1822" s="175"/>
      <c r="AB1822" s="175"/>
      <c r="AC1822" s="175"/>
      <c r="AD1822" s="175"/>
      <c r="AE1822" s="175"/>
      <c r="AF1822" s="175"/>
      <c r="AG1822" s="175"/>
      <c r="AH1822" s="175"/>
      <c r="AI1822" s="175"/>
      <c r="AJ1822" s="175"/>
      <c r="AK1822" s="175"/>
      <c r="AL1822" s="175"/>
      <c r="AM1822" s="175"/>
      <c r="AN1822" s="175"/>
      <c r="AO1822" s="175"/>
      <c r="AP1822" s="175"/>
      <c r="AQ1822" s="175"/>
      <c r="AR1822" s="175"/>
    </row>
    <row r="1823" spans="1:44" ht="102" hidden="1" x14ac:dyDescent="0.3">
      <c r="A1823" s="175"/>
      <c r="B1823" s="186" t="s">
        <v>3899</v>
      </c>
      <c r="C1823" s="187"/>
      <c r="D1823" s="190">
        <v>2452.4299999999998</v>
      </c>
      <c r="E1823" s="191">
        <v>2452.4299999999998</v>
      </c>
      <c r="F1823" s="181" t="s">
        <v>3933</v>
      </c>
      <c r="G1823" s="185" t="s">
        <v>4637</v>
      </c>
      <c r="H1823" s="182"/>
      <c r="I1823" s="175"/>
      <c r="J1823" s="175"/>
      <c r="K1823" s="175"/>
      <c r="L1823" s="175"/>
      <c r="M1823" s="175"/>
      <c r="N1823" s="175"/>
      <c r="O1823" s="175"/>
      <c r="P1823" s="175"/>
      <c r="Q1823" s="175"/>
      <c r="R1823" s="175"/>
      <c r="S1823" s="175"/>
      <c r="T1823" s="175"/>
      <c r="U1823" s="175"/>
      <c r="V1823" s="175"/>
      <c r="W1823" s="175"/>
      <c r="X1823" s="175"/>
      <c r="Y1823" s="175"/>
      <c r="Z1823" s="175"/>
      <c r="AA1823" s="175"/>
      <c r="AB1823" s="175"/>
      <c r="AC1823" s="175"/>
      <c r="AD1823" s="175"/>
      <c r="AE1823" s="175"/>
      <c r="AF1823" s="175"/>
      <c r="AG1823" s="175"/>
      <c r="AH1823" s="175"/>
      <c r="AI1823" s="175"/>
      <c r="AJ1823" s="175"/>
      <c r="AK1823" s="175"/>
      <c r="AL1823" s="175"/>
      <c r="AM1823" s="175"/>
      <c r="AN1823" s="175"/>
      <c r="AO1823" s="175"/>
      <c r="AP1823" s="175"/>
      <c r="AQ1823" s="175"/>
      <c r="AR1823" s="175"/>
    </row>
    <row r="1824" spans="1:44" ht="102" x14ac:dyDescent="0.3">
      <c r="A1824" s="175"/>
      <c r="B1824" s="181" t="s">
        <v>3933</v>
      </c>
      <c r="C1824" s="182" t="s">
        <v>53</v>
      </c>
      <c r="D1824" s="190">
        <v>1580.55</v>
      </c>
      <c r="E1824" s="191">
        <v>1580.55</v>
      </c>
      <c r="F1824" s="185" t="s">
        <v>4637</v>
      </c>
      <c r="G1824" s="186" t="s">
        <v>4618</v>
      </c>
      <c r="H1824" s="187"/>
      <c r="I1824" s="175"/>
      <c r="J1824" s="175"/>
      <c r="K1824" s="175"/>
      <c r="L1824" s="175"/>
      <c r="M1824" s="175"/>
      <c r="N1824" s="175"/>
      <c r="O1824" s="175"/>
      <c r="P1824" s="175"/>
      <c r="Q1824" s="175"/>
      <c r="R1824" s="175"/>
      <c r="S1824" s="175"/>
      <c r="T1824" s="175"/>
      <c r="U1824" s="175"/>
      <c r="V1824" s="175"/>
      <c r="W1824" s="175"/>
      <c r="X1824" s="175"/>
      <c r="Y1824" s="175"/>
      <c r="Z1824" s="175"/>
      <c r="AA1824" s="175"/>
      <c r="AB1824" s="175"/>
      <c r="AC1824" s="175"/>
      <c r="AD1824" s="175"/>
      <c r="AE1824" s="175"/>
      <c r="AF1824" s="175"/>
      <c r="AG1824" s="175"/>
      <c r="AH1824" s="175"/>
      <c r="AI1824" s="175"/>
      <c r="AJ1824" s="175"/>
      <c r="AK1824" s="175"/>
      <c r="AL1824" s="175"/>
      <c r="AM1824" s="175"/>
      <c r="AN1824" s="175"/>
      <c r="AO1824" s="175"/>
      <c r="AP1824" s="175"/>
      <c r="AQ1824" s="175"/>
      <c r="AR1824" s="175"/>
    </row>
    <row r="1825" spans="1:44" ht="102" hidden="1" x14ac:dyDescent="0.3">
      <c r="A1825" s="175"/>
      <c r="B1825" s="185" t="s">
        <v>4637</v>
      </c>
      <c r="C1825" s="182"/>
      <c r="D1825" s="190">
        <v>1580.55</v>
      </c>
      <c r="E1825" s="191">
        <v>1580.55</v>
      </c>
      <c r="F1825" s="186" t="s">
        <v>4618</v>
      </c>
      <c r="G1825" s="181" t="s">
        <v>1408</v>
      </c>
      <c r="H1825" s="182" t="s">
        <v>289</v>
      </c>
      <c r="I1825" s="175"/>
      <c r="J1825" s="175"/>
      <c r="K1825" s="175"/>
      <c r="L1825" s="175"/>
      <c r="M1825" s="175"/>
      <c r="N1825" s="175"/>
      <c r="O1825" s="175"/>
      <c r="P1825" s="175"/>
      <c r="Q1825" s="175"/>
      <c r="R1825" s="175"/>
      <c r="S1825" s="175"/>
      <c r="T1825" s="175"/>
      <c r="U1825" s="175"/>
      <c r="V1825" s="175"/>
      <c r="W1825" s="175"/>
      <c r="X1825" s="175"/>
      <c r="Y1825" s="175"/>
      <c r="Z1825" s="175"/>
      <c r="AA1825" s="175"/>
      <c r="AB1825" s="175"/>
      <c r="AC1825" s="175"/>
      <c r="AD1825" s="175"/>
      <c r="AE1825" s="175"/>
      <c r="AF1825" s="175"/>
      <c r="AG1825" s="175"/>
      <c r="AH1825" s="175"/>
      <c r="AI1825" s="175"/>
      <c r="AJ1825" s="175"/>
      <c r="AK1825" s="175"/>
      <c r="AL1825" s="175"/>
      <c r="AM1825" s="175"/>
      <c r="AN1825" s="175"/>
      <c r="AO1825" s="175"/>
      <c r="AP1825" s="175"/>
      <c r="AQ1825" s="175"/>
      <c r="AR1825" s="175"/>
    </row>
    <row r="1826" spans="1:44" ht="102" hidden="1" x14ac:dyDescent="0.3">
      <c r="A1826" s="175"/>
      <c r="B1826" s="186" t="s">
        <v>4618</v>
      </c>
      <c r="C1826" s="187"/>
      <c r="D1826" s="190">
        <v>1580.55</v>
      </c>
      <c r="E1826" s="191">
        <v>1580.55</v>
      </c>
      <c r="F1826" s="181" t="s">
        <v>1408</v>
      </c>
      <c r="G1826" s="185" t="s">
        <v>4637</v>
      </c>
      <c r="H1826" s="182"/>
      <c r="I1826" s="175"/>
      <c r="J1826" s="175"/>
      <c r="K1826" s="175"/>
      <c r="L1826" s="175"/>
      <c r="M1826" s="175"/>
      <c r="N1826" s="175"/>
      <c r="O1826" s="175"/>
      <c r="P1826" s="175"/>
      <c r="Q1826" s="175"/>
      <c r="R1826" s="175"/>
      <c r="S1826" s="175"/>
      <c r="T1826" s="175"/>
      <c r="U1826" s="175"/>
      <c r="V1826" s="175"/>
      <c r="W1826" s="175"/>
      <c r="X1826" s="175"/>
      <c r="Y1826" s="175"/>
      <c r="Z1826" s="175"/>
      <c r="AA1826" s="175"/>
      <c r="AB1826" s="175"/>
      <c r="AC1826" s="175"/>
      <c r="AD1826" s="175"/>
      <c r="AE1826" s="175"/>
      <c r="AF1826" s="175"/>
      <c r="AG1826" s="175"/>
      <c r="AH1826" s="175"/>
      <c r="AI1826" s="175"/>
      <c r="AJ1826" s="175"/>
      <c r="AK1826" s="175"/>
      <c r="AL1826" s="175"/>
      <c r="AM1826" s="175"/>
      <c r="AN1826" s="175"/>
      <c r="AO1826" s="175"/>
      <c r="AP1826" s="175"/>
      <c r="AQ1826" s="175"/>
      <c r="AR1826" s="175"/>
    </row>
    <row r="1827" spans="1:44" ht="102" x14ac:dyDescent="0.3">
      <c r="A1827" s="175"/>
      <c r="B1827" s="181" t="s">
        <v>1408</v>
      </c>
      <c r="C1827" s="182" t="s">
        <v>289</v>
      </c>
      <c r="D1827" s="183">
        <v>974.96</v>
      </c>
      <c r="E1827" s="184">
        <v>974.96</v>
      </c>
      <c r="F1827" s="185" t="s">
        <v>4637</v>
      </c>
      <c r="G1827" s="186" t="s">
        <v>3246</v>
      </c>
      <c r="H1827" s="187"/>
      <c r="I1827" s="175"/>
      <c r="J1827" s="175"/>
      <c r="K1827" s="175"/>
      <c r="L1827" s="175"/>
      <c r="M1827" s="175"/>
      <c r="N1827" s="175"/>
      <c r="O1827" s="175"/>
      <c r="P1827" s="175"/>
      <c r="Q1827" s="175"/>
      <c r="R1827" s="175"/>
      <c r="S1827" s="175"/>
      <c r="T1827" s="175"/>
      <c r="U1827" s="175"/>
      <c r="V1827" s="175"/>
      <c r="W1827" s="175"/>
      <c r="X1827" s="175"/>
      <c r="Y1827" s="175"/>
      <c r="Z1827" s="175"/>
      <c r="AA1827" s="175"/>
      <c r="AB1827" s="175"/>
      <c r="AC1827" s="175"/>
      <c r="AD1827" s="175"/>
      <c r="AE1827" s="175"/>
      <c r="AF1827" s="175"/>
      <c r="AG1827" s="175"/>
      <c r="AH1827" s="175"/>
      <c r="AI1827" s="175"/>
      <c r="AJ1827" s="175"/>
      <c r="AK1827" s="175"/>
      <c r="AL1827" s="175"/>
      <c r="AM1827" s="175"/>
      <c r="AN1827" s="175"/>
      <c r="AO1827" s="175"/>
      <c r="AP1827" s="175"/>
      <c r="AQ1827" s="175"/>
      <c r="AR1827" s="175"/>
    </row>
    <row r="1828" spans="1:44" ht="102" hidden="1" x14ac:dyDescent="0.3">
      <c r="A1828" s="175"/>
      <c r="B1828" s="185" t="s">
        <v>4637</v>
      </c>
      <c r="C1828" s="182"/>
      <c r="D1828" s="183">
        <v>974.96</v>
      </c>
      <c r="E1828" s="184">
        <v>974.96</v>
      </c>
      <c r="F1828" s="186" t="s">
        <v>3246</v>
      </c>
      <c r="G1828" s="181" t="s">
        <v>1465</v>
      </c>
      <c r="H1828" s="182" t="s">
        <v>70</v>
      </c>
      <c r="I1828" s="175"/>
      <c r="J1828" s="175"/>
      <c r="K1828" s="175"/>
      <c r="L1828" s="175"/>
      <c r="M1828" s="175"/>
      <c r="N1828" s="175"/>
      <c r="O1828" s="175"/>
      <c r="P1828" s="175"/>
      <c r="Q1828" s="175"/>
      <c r="R1828" s="175"/>
      <c r="S1828" s="175"/>
      <c r="T1828" s="175"/>
      <c r="U1828" s="175"/>
      <c r="V1828" s="175"/>
      <c r="W1828" s="175"/>
      <c r="X1828" s="175"/>
      <c r="Y1828" s="175"/>
      <c r="Z1828" s="175"/>
      <c r="AA1828" s="175"/>
      <c r="AB1828" s="175"/>
      <c r="AC1828" s="175"/>
      <c r="AD1828" s="175"/>
      <c r="AE1828" s="175"/>
      <c r="AF1828" s="175"/>
      <c r="AG1828" s="175"/>
      <c r="AH1828" s="175"/>
      <c r="AI1828" s="175"/>
      <c r="AJ1828" s="175"/>
      <c r="AK1828" s="175"/>
      <c r="AL1828" s="175"/>
      <c r="AM1828" s="175"/>
      <c r="AN1828" s="175"/>
      <c r="AO1828" s="175"/>
      <c r="AP1828" s="175"/>
      <c r="AQ1828" s="175"/>
      <c r="AR1828" s="175"/>
    </row>
    <row r="1829" spans="1:44" ht="102" hidden="1" x14ac:dyDescent="0.3">
      <c r="A1829" s="175"/>
      <c r="B1829" s="186" t="s">
        <v>3246</v>
      </c>
      <c r="C1829" s="187"/>
      <c r="D1829" s="183">
        <v>974.96</v>
      </c>
      <c r="E1829" s="184">
        <v>974.96</v>
      </c>
      <c r="F1829" s="181" t="s">
        <v>1465</v>
      </c>
      <c r="G1829" s="185" t="s">
        <v>4637</v>
      </c>
      <c r="H1829" s="182"/>
      <c r="I1829" s="175"/>
      <c r="J1829" s="175"/>
      <c r="K1829" s="175"/>
      <c r="L1829" s="175"/>
      <c r="M1829" s="175"/>
      <c r="N1829" s="175"/>
      <c r="O1829" s="175"/>
      <c r="P1829" s="175"/>
      <c r="Q1829" s="175"/>
      <c r="R1829" s="175"/>
      <c r="S1829" s="175"/>
      <c r="T1829" s="175"/>
      <c r="U1829" s="175"/>
      <c r="V1829" s="175"/>
      <c r="W1829" s="175"/>
      <c r="X1829" s="175"/>
      <c r="Y1829" s="175"/>
      <c r="Z1829" s="175"/>
      <c r="AA1829" s="175"/>
      <c r="AB1829" s="175"/>
      <c r="AC1829" s="175"/>
      <c r="AD1829" s="175"/>
      <c r="AE1829" s="175"/>
      <c r="AF1829" s="175"/>
      <c r="AG1829" s="175"/>
      <c r="AH1829" s="175"/>
      <c r="AI1829" s="175"/>
      <c r="AJ1829" s="175"/>
      <c r="AK1829" s="175"/>
      <c r="AL1829" s="175"/>
      <c r="AM1829" s="175"/>
      <c r="AN1829" s="175"/>
      <c r="AO1829" s="175"/>
      <c r="AP1829" s="175"/>
      <c r="AQ1829" s="175"/>
      <c r="AR1829" s="175"/>
    </row>
    <row r="1830" spans="1:44" ht="102" x14ac:dyDescent="0.3">
      <c r="A1830" s="175"/>
      <c r="B1830" s="181" t="s">
        <v>1465</v>
      </c>
      <c r="C1830" s="182" t="s">
        <v>70</v>
      </c>
      <c r="D1830" s="190">
        <v>1391.57</v>
      </c>
      <c r="E1830" s="191">
        <v>1391.57</v>
      </c>
      <c r="F1830" s="185" t="s">
        <v>4637</v>
      </c>
      <c r="G1830" s="186" t="s">
        <v>3292</v>
      </c>
      <c r="H1830" s="187"/>
      <c r="I1830" s="175"/>
      <c r="J1830" s="175"/>
      <c r="K1830" s="175"/>
      <c r="L1830" s="175"/>
      <c r="M1830" s="175"/>
      <c r="N1830" s="175"/>
      <c r="O1830" s="175"/>
      <c r="P1830" s="175"/>
      <c r="Q1830" s="175"/>
      <c r="R1830" s="175"/>
      <c r="S1830" s="175"/>
      <c r="T1830" s="175"/>
      <c r="U1830" s="175"/>
      <c r="V1830" s="175"/>
      <c r="W1830" s="175"/>
      <c r="X1830" s="175"/>
      <c r="Y1830" s="175"/>
      <c r="Z1830" s="175"/>
      <c r="AA1830" s="175"/>
      <c r="AB1830" s="175"/>
      <c r="AC1830" s="175"/>
      <c r="AD1830" s="175"/>
      <c r="AE1830" s="175"/>
      <c r="AF1830" s="175"/>
      <c r="AG1830" s="175"/>
      <c r="AH1830" s="175"/>
      <c r="AI1830" s="175"/>
      <c r="AJ1830" s="175"/>
      <c r="AK1830" s="175"/>
      <c r="AL1830" s="175"/>
      <c r="AM1830" s="175"/>
      <c r="AN1830" s="175"/>
      <c r="AO1830" s="175"/>
      <c r="AP1830" s="175"/>
      <c r="AQ1830" s="175"/>
      <c r="AR1830" s="175"/>
    </row>
    <row r="1831" spans="1:44" ht="102" hidden="1" x14ac:dyDescent="0.3">
      <c r="A1831" s="175"/>
      <c r="B1831" s="185" t="s">
        <v>4637</v>
      </c>
      <c r="C1831" s="182"/>
      <c r="D1831" s="190">
        <v>1391.57</v>
      </c>
      <c r="E1831" s="191">
        <v>1391.57</v>
      </c>
      <c r="F1831" s="186" t="s">
        <v>3292</v>
      </c>
      <c r="G1831" s="181" t="s">
        <v>2263</v>
      </c>
      <c r="H1831" s="182" t="s">
        <v>107</v>
      </c>
      <c r="I1831" s="175"/>
      <c r="J1831" s="175"/>
      <c r="K1831" s="175"/>
      <c r="L1831" s="175"/>
      <c r="M1831" s="175"/>
      <c r="N1831" s="175"/>
      <c r="O1831" s="175"/>
      <c r="P1831" s="175"/>
      <c r="Q1831" s="175"/>
      <c r="R1831" s="175"/>
      <c r="S1831" s="175"/>
      <c r="T1831" s="175"/>
      <c r="U1831" s="175"/>
      <c r="V1831" s="175"/>
      <c r="W1831" s="175"/>
      <c r="X1831" s="175"/>
      <c r="Y1831" s="175"/>
      <c r="Z1831" s="175"/>
      <c r="AA1831" s="175"/>
      <c r="AB1831" s="175"/>
      <c r="AC1831" s="175"/>
      <c r="AD1831" s="175"/>
      <c r="AE1831" s="175"/>
      <c r="AF1831" s="175"/>
      <c r="AG1831" s="175"/>
      <c r="AH1831" s="175"/>
      <c r="AI1831" s="175"/>
      <c r="AJ1831" s="175"/>
      <c r="AK1831" s="175"/>
      <c r="AL1831" s="175"/>
      <c r="AM1831" s="175"/>
      <c r="AN1831" s="175"/>
      <c r="AO1831" s="175"/>
      <c r="AP1831" s="175"/>
      <c r="AQ1831" s="175"/>
      <c r="AR1831" s="175"/>
    </row>
    <row r="1832" spans="1:44" ht="102" hidden="1" x14ac:dyDescent="0.3">
      <c r="A1832" s="175"/>
      <c r="B1832" s="186" t="s">
        <v>3292</v>
      </c>
      <c r="C1832" s="187"/>
      <c r="D1832" s="190">
        <v>1391.57</v>
      </c>
      <c r="E1832" s="191">
        <v>1391.57</v>
      </c>
      <c r="F1832" s="181" t="s">
        <v>2263</v>
      </c>
      <c r="G1832" s="185" t="s">
        <v>4637</v>
      </c>
      <c r="H1832" s="182"/>
      <c r="I1832" s="175"/>
      <c r="J1832" s="175"/>
      <c r="K1832" s="175"/>
      <c r="L1832" s="175"/>
      <c r="M1832" s="175"/>
      <c r="N1832" s="175"/>
      <c r="O1832" s="175"/>
      <c r="P1832" s="175"/>
      <c r="Q1832" s="175"/>
      <c r="R1832" s="175"/>
      <c r="S1832" s="175"/>
      <c r="T1832" s="175"/>
      <c r="U1832" s="175"/>
      <c r="V1832" s="175"/>
      <c r="W1832" s="175"/>
      <c r="X1832" s="175"/>
      <c r="Y1832" s="175"/>
      <c r="Z1832" s="175"/>
      <c r="AA1832" s="175"/>
      <c r="AB1832" s="175"/>
      <c r="AC1832" s="175"/>
      <c r="AD1832" s="175"/>
      <c r="AE1832" s="175"/>
      <c r="AF1832" s="175"/>
      <c r="AG1832" s="175"/>
      <c r="AH1832" s="175"/>
      <c r="AI1832" s="175"/>
      <c r="AJ1832" s="175"/>
      <c r="AK1832" s="175"/>
      <c r="AL1832" s="175"/>
      <c r="AM1832" s="175"/>
      <c r="AN1832" s="175"/>
      <c r="AO1832" s="175"/>
      <c r="AP1832" s="175"/>
      <c r="AQ1832" s="175"/>
      <c r="AR1832" s="175"/>
    </row>
    <row r="1833" spans="1:44" ht="102" x14ac:dyDescent="0.3">
      <c r="A1833" s="175"/>
      <c r="B1833" s="181" t="s">
        <v>2263</v>
      </c>
      <c r="C1833" s="182" t="s">
        <v>107</v>
      </c>
      <c r="D1833" s="190">
        <v>2516.86</v>
      </c>
      <c r="E1833" s="191">
        <v>2516.86</v>
      </c>
      <c r="F1833" s="185" t="s">
        <v>4637</v>
      </c>
      <c r="G1833" s="186" t="s">
        <v>3247</v>
      </c>
      <c r="H1833" s="187"/>
      <c r="I1833" s="175"/>
      <c r="J1833" s="175"/>
      <c r="K1833" s="175"/>
      <c r="L1833" s="175"/>
      <c r="M1833" s="175"/>
      <c r="N1833" s="175"/>
      <c r="O1833" s="175"/>
      <c r="P1833" s="175"/>
      <c r="Q1833" s="175"/>
      <c r="R1833" s="175"/>
      <c r="S1833" s="175"/>
      <c r="T1833" s="175"/>
      <c r="U1833" s="175"/>
      <c r="V1833" s="175"/>
      <c r="W1833" s="175"/>
      <c r="X1833" s="175"/>
      <c r="Y1833" s="175"/>
      <c r="Z1833" s="175"/>
      <c r="AA1833" s="175"/>
      <c r="AB1833" s="175"/>
      <c r="AC1833" s="175"/>
      <c r="AD1833" s="175"/>
      <c r="AE1833" s="175"/>
      <c r="AF1833" s="175"/>
      <c r="AG1833" s="175"/>
      <c r="AH1833" s="175"/>
      <c r="AI1833" s="175"/>
      <c r="AJ1833" s="175"/>
      <c r="AK1833" s="175"/>
      <c r="AL1833" s="175"/>
      <c r="AM1833" s="175"/>
      <c r="AN1833" s="175"/>
      <c r="AO1833" s="175"/>
      <c r="AP1833" s="175"/>
      <c r="AQ1833" s="175"/>
      <c r="AR1833" s="175"/>
    </row>
    <row r="1834" spans="1:44" ht="102" hidden="1" x14ac:dyDescent="0.3">
      <c r="A1834" s="175"/>
      <c r="B1834" s="185" t="s">
        <v>4637</v>
      </c>
      <c r="C1834" s="182"/>
      <c r="D1834" s="190">
        <v>2516.86</v>
      </c>
      <c r="E1834" s="191">
        <v>2516.86</v>
      </c>
      <c r="F1834" s="186" t="s">
        <v>3247</v>
      </c>
      <c r="G1834" s="181" t="s">
        <v>1200</v>
      </c>
      <c r="H1834" s="182" t="s">
        <v>108</v>
      </c>
      <c r="I1834" s="175"/>
      <c r="J1834" s="175"/>
      <c r="K1834" s="175"/>
      <c r="L1834" s="175"/>
      <c r="M1834" s="175"/>
      <c r="N1834" s="175"/>
      <c r="O1834" s="175"/>
      <c r="P1834" s="175"/>
      <c r="Q1834" s="175"/>
      <c r="R1834" s="175"/>
      <c r="S1834" s="175"/>
      <c r="T1834" s="175"/>
      <c r="U1834" s="175"/>
      <c r="V1834" s="175"/>
      <c r="W1834" s="175"/>
      <c r="X1834" s="175"/>
      <c r="Y1834" s="175"/>
      <c r="Z1834" s="175"/>
      <c r="AA1834" s="175"/>
      <c r="AB1834" s="175"/>
      <c r="AC1834" s="175"/>
      <c r="AD1834" s="175"/>
      <c r="AE1834" s="175"/>
      <c r="AF1834" s="175"/>
      <c r="AG1834" s="175"/>
      <c r="AH1834" s="175"/>
      <c r="AI1834" s="175"/>
      <c r="AJ1834" s="175"/>
      <c r="AK1834" s="175"/>
      <c r="AL1834" s="175"/>
      <c r="AM1834" s="175"/>
      <c r="AN1834" s="175"/>
      <c r="AO1834" s="175"/>
      <c r="AP1834" s="175"/>
      <c r="AQ1834" s="175"/>
      <c r="AR1834" s="175"/>
    </row>
    <row r="1835" spans="1:44" ht="102" hidden="1" x14ac:dyDescent="0.3">
      <c r="A1835" s="175"/>
      <c r="B1835" s="186" t="s">
        <v>3247</v>
      </c>
      <c r="C1835" s="187"/>
      <c r="D1835" s="190">
        <v>2516.86</v>
      </c>
      <c r="E1835" s="191">
        <v>2516.86</v>
      </c>
      <c r="F1835" s="181" t="s">
        <v>1200</v>
      </c>
      <c r="G1835" s="185" t="s">
        <v>4637</v>
      </c>
      <c r="H1835" s="182"/>
      <c r="I1835" s="175"/>
      <c r="J1835" s="175"/>
      <c r="K1835" s="175"/>
      <c r="L1835" s="175"/>
      <c r="M1835" s="175"/>
      <c r="N1835" s="175"/>
      <c r="O1835" s="175"/>
      <c r="P1835" s="175"/>
      <c r="Q1835" s="175"/>
      <c r="R1835" s="175"/>
      <c r="S1835" s="175"/>
      <c r="T1835" s="175"/>
      <c r="U1835" s="175"/>
      <c r="V1835" s="175"/>
      <c r="W1835" s="175"/>
      <c r="X1835" s="175"/>
      <c r="Y1835" s="175"/>
      <c r="Z1835" s="175"/>
      <c r="AA1835" s="175"/>
      <c r="AB1835" s="175"/>
      <c r="AC1835" s="175"/>
      <c r="AD1835" s="175"/>
      <c r="AE1835" s="175"/>
      <c r="AF1835" s="175"/>
      <c r="AG1835" s="175"/>
      <c r="AH1835" s="175"/>
      <c r="AI1835" s="175"/>
      <c r="AJ1835" s="175"/>
      <c r="AK1835" s="175"/>
      <c r="AL1835" s="175"/>
      <c r="AM1835" s="175"/>
      <c r="AN1835" s="175"/>
      <c r="AO1835" s="175"/>
      <c r="AP1835" s="175"/>
      <c r="AQ1835" s="175"/>
      <c r="AR1835" s="175"/>
    </row>
    <row r="1836" spans="1:44" ht="102" x14ac:dyDescent="0.3">
      <c r="A1836" s="175"/>
      <c r="B1836" s="181" t="s">
        <v>1200</v>
      </c>
      <c r="C1836" s="182" t="s">
        <v>108</v>
      </c>
      <c r="D1836" s="190">
        <v>2997.89</v>
      </c>
      <c r="E1836" s="191">
        <v>2997.89</v>
      </c>
      <c r="F1836" s="185" t="s">
        <v>4637</v>
      </c>
      <c r="G1836" s="186" t="s">
        <v>3248</v>
      </c>
      <c r="H1836" s="187"/>
      <c r="I1836" s="175"/>
      <c r="J1836" s="175"/>
      <c r="K1836" s="175"/>
      <c r="L1836" s="175"/>
      <c r="M1836" s="175"/>
      <c r="N1836" s="175"/>
      <c r="O1836" s="175"/>
      <c r="P1836" s="175"/>
      <c r="Q1836" s="175"/>
      <c r="R1836" s="175"/>
      <c r="S1836" s="175"/>
      <c r="T1836" s="175"/>
      <c r="U1836" s="175"/>
      <c r="V1836" s="175"/>
      <c r="W1836" s="175"/>
      <c r="X1836" s="175"/>
      <c r="Y1836" s="175"/>
      <c r="Z1836" s="175"/>
      <c r="AA1836" s="175"/>
      <c r="AB1836" s="175"/>
      <c r="AC1836" s="175"/>
      <c r="AD1836" s="175"/>
      <c r="AE1836" s="175"/>
      <c r="AF1836" s="175"/>
      <c r="AG1836" s="175"/>
      <c r="AH1836" s="175"/>
      <c r="AI1836" s="175"/>
      <c r="AJ1836" s="175"/>
      <c r="AK1836" s="175"/>
      <c r="AL1836" s="175"/>
      <c r="AM1836" s="175"/>
      <c r="AN1836" s="175"/>
      <c r="AO1836" s="175"/>
      <c r="AP1836" s="175"/>
      <c r="AQ1836" s="175"/>
      <c r="AR1836" s="175"/>
    </row>
    <row r="1837" spans="1:44" ht="102" hidden="1" x14ac:dyDescent="0.3">
      <c r="A1837" s="175"/>
      <c r="B1837" s="185" t="s">
        <v>4637</v>
      </c>
      <c r="C1837" s="182"/>
      <c r="D1837" s="190">
        <v>2997.89</v>
      </c>
      <c r="E1837" s="191">
        <v>2997.89</v>
      </c>
      <c r="F1837" s="186" t="s">
        <v>3248</v>
      </c>
      <c r="G1837" s="181" t="s">
        <v>2174</v>
      </c>
      <c r="H1837" s="182" t="s">
        <v>69</v>
      </c>
      <c r="I1837" s="175"/>
      <c r="J1837" s="175"/>
      <c r="K1837" s="175"/>
      <c r="L1837" s="175"/>
      <c r="M1837" s="175"/>
      <c r="N1837" s="175"/>
      <c r="O1837" s="175"/>
      <c r="P1837" s="175"/>
      <c r="Q1837" s="175"/>
      <c r="R1837" s="175"/>
      <c r="S1837" s="175"/>
      <c r="T1837" s="175"/>
      <c r="U1837" s="175"/>
      <c r="V1837" s="175"/>
      <c r="W1837" s="175"/>
      <c r="X1837" s="175"/>
      <c r="Y1837" s="175"/>
      <c r="Z1837" s="175"/>
      <c r="AA1837" s="175"/>
      <c r="AB1837" s="175"/>
      <c r="AC1837" s="175"/>
      <c r="AD1837" s="175"/>
      <c r="AE1837" s="175"/>
      <c r="AF1837" s="175"/>
      <c r="AG1837" s="175"/>
      <c r="AH1837" s="175"/>
      <c r="AI1837" s="175"/>
      <c r="AJ1837" s="175"/>
      <c r="AK1837" s="175"/>
      <c r="AL1837" s="175"/>
      <c r="AM1837" s="175"/>
      <c r="AN1837" s="175"/>
      <c r="AO1837" s="175"/>
      <c r="AP1837" s="175"/>
      <c r="AQ1837" s="175"/>
      <c r="AR1837" s="175"/>
    </row>
    <row r="1838" spans="1:44" ht="102" hidden="1" x14ac:dyDescent="0.3">
      <c r="A1838" s="175"/>
      <c r="B1838" s="186" t="s">
        <v>3248</v>
      </c>
      <c r="C1838" s="187"/>
      <c r="D1838" s="190">
        <v>2997.89</v>
      </c>
      <c r="E1838" s="191">
        <v>2997.89</v>
      </c>
      <c r="F1838" s="181" t="s">
        <v>2174</v>
      </c>
      <c r="G1838" s="185" t="s">
        <v>4637</v>
      </c>
      <c r="H1838" s="182"/>
      <c r="I1838" s="175"/>
      <c r="J1838" s="175"/>
      <c r="K1838" s="175"/>
      <c r="L1838" s="175"/>
      <c r="M1838" s="175"/>
      <c r="N1838" s="175"/>
      <c r="O1838" s="175"/>
      <c r="P1838" s="175"/>
      <c r="Q1838" s="175"/>
      <c r="R1838" s="175"/>
      <c r="S1838" s="175"/>
      <c r="T1838" s="175"/>
      <c r="U1838" s="175"/>
      <c r="V1838" s="175"/>
      <c r="W1838" s="175"/>
      <c r="X1838" s="175"/>
      <c r="Y1838" s="175"/>
      <c r="Z1838" s="175"/>
      <c r="AA1838" s="175"/>
      <c r="AB1838" s="175"/>
      <c r="AC1838" s="175"/>
      <c r="AD1838" s="175"/>
      <c r="AE1838" s="175"/>
      <c r="AF1838" s="175"/>
      <c r="AG1838" s="175"/>
      <c r="AH1838" s="175"/>
      <c r="AI1838" s="175"/>
      <c r="AJ1838" s="175"/>
      <c r="AK1838" s="175"/>
      <c r="AL1838" s="175"/>
      <c r="AM1838" s="175"/>
      <c r="AN1838" s="175"/>
      <c r="AO1838" s="175"/>
      <c r="AP1838" s="175"/>
      <c r="AQ1838" s="175"/>
      <c r="AR1838" s="175"/>
    </row>
    <row r="1839" spans="1:44" ht="102" x14ac:dyDescent="0.3">
      <c r="A1839" s="175"/>
      <c r="B1839" s="181" t="s">
        <v>2174</v>
      </c>
      <c r="C1839" s="182" t="s">
        <v>69</v>
      </c>
      <c r="D1839" s="190">
        <v>3418.8</v>
      </c>
      <c r="E1839" s="191">
        <v>3418.8</v>
      </c>
      <c r="F1839" s="185" t="s">
        <v>4637</v>
      </c>
      <c r="G1839" s="186" t="s">
        <v>3294</v>
      </c>
      <c r="H1839" s="187"/>
      <c r="I1839" s="175"/>
      <c r="J1839" s="175"/>
      <c r="K1839" s="175"/>
      <c r="L1839" s="175"/>
      <c r="M1839" s="175"/>
      <c r="N1839" s="175"/>
      <c r="O1839" s="175"/>
      <c r="P1839" s="175"/>
      <c r="Q1839" s="175"/>
      <c r="R1839" s="175"/>
      <c r="S1839" s="175"/>
      <c r="T1839" s="175"/>
      <c r="U1839" s="175"/>
      <c r="V1839" s="175"/>
      <c r="W1839" s="175"/>
      <c r="X1839" s="175"/>
      <c r="Y1839" s="175"/>
      <c r="Z1839" s="175"/>
      <c r="AA1839" s="175"/>
      <c r="AB1839" s="175"/>
      <c r="AC1839" s="175"/>
      <c r="AD1839" s="175"/>
      <c r="AE1839" s="175"/>
      <c r="AF1839" s="175"/>
      <c r="AG1839" s="175"/>
      <c r="AH1839" s="175"/>
      <c r="AI1839" s="175"/>
      <c r="AJ1839" s="175"/>
      <c r="AK1839" s="175"/>
      <c r="AL1839" s="175"/>
      <c r="AM1839" s="175"/>
      <c r="AN1839" s="175"/>
      <c r="AO1839" s="175"/>
      <c r="AP1839" s="175"/>
      <c r="AQ1839" s="175"/>
      <c r="AR1839" s="175"/>
    </row>
    <row r="1840" spans="1:44" ht="102" hidden="1" x14ac:dyDescent="0.3">
      <c r="A1840" s="175"/>
      <c r="B1840" s="185" t="s">
        <v>4637</v>
      </c>
      <c r="C1840" s="182"/>
      <c r="D1840" s="190">
        <v>3418.8</v>
      </c>
      <c r="E1840" s="191">
        <v>3418.8</v>
      </c>
      <c r="F1840" s="186" t="s">
        <v>3294</v>
      </c>
      <c r="G1840" s="181" t="s">
        <v>1145</v>
      </c>
      <c r="H1840" s="182" t="s">
        <v>110</v>
      </c>
      <c r="I1840" s="175"/>
      <c r="J1840" s="175"/>
      <c r="K1840" s="175"/>
      <c r="L1840" s="175"/>
      <c r="M1840" s="175"/>
      <c r="N1840" s="175"/>
      <c r="O1840" s="175"/>
      <c r="P1840" s="175"/>
      <c r="Q1840" s="175"/>
      <c r="R1840" s="175"/>
      <c r="S1840" s="175"/>
      <c r="T1840" s="175"/>
      <c r="U1840" s="175"/>
      <c r="V1840" s="175"/>
      <c r="W1840" s="175"/>
      <c r="X1840" s="175"/>
      <c r="Y1840" s="175"/>
      <c r="Z1840" s="175"/>
      <c r="AA1840" s="175"/>
      <c r="AB1840" s="175"/>
      <c r="AC1840" s="175"/>
      <c r="AD1840" s="175"/>
      <c r="AE1840" s="175"/>
      <c r="AF1840" s="175"/>
      <c r="AG1840" s="175"/>
      <c r="AH1840" s="175"/>
      <c r="AI1840" s="175"/>
      <c r="AJ1840" s="175"/>
      <c r="AK1840" s="175"/>
      <c r="AL1840" s="175"/>
      <c r="AM1840" s="175"/>
      <c r="AN1840" s="175"/>
      <c r="AO1840" s="175"/>
      <c r="AP1840" s="175"/>
      <c r="AQ1840" s="175"/>
      <c r="AR1840" s="175"/>
    </row>
    <row r="1841" spans="1:44" ht="102" hidden="1" x14ac:dyDescent="0.3">
      <c r="A1841" s="175"/>
      <c r="B1841" s="186" t="s">
        <v>3294</v>
      </c>
      <c r="C1841" s="187"/>
      <c r="D1841" s="190">
        <v>3418.8</v>
      </c>
      <c r="E1841" s="191">
        <v>3418.8</v>
      </c>
      <c r="F1841" s="181" t="s">
        <v>1145</v>
      </c>
      <c r="G1841" s="185" t="s">
        <v>4637</v>
      </c>
      <c r="H1841" s="182"/>
      <c r="I1841" s="175"/>
      <c r="J1841" s="175"/>
      <c r="K1841" s="175"/>
      <c r="L1841" s="175"/>
      <c r="M1841" s="175"/>
      <c r="N1841" s="175"/>
      <c r="O1841" s="175"/>
      <c r="P1841" s="175"/>
      <c r="Q1841" s="175"/>
      <c r="R1841" s="175"/>
      <c r="S1841" s="175"/>
      <c r="T1841" s="175"/>
      <c r="U1841" s="175"/>
      <c r="V1841" s="175"/>
      <c r="W1841" s="175"/>
      <c r="X1841" s="175"/>
      <c r="Y1841" s="175"/>
      <c r="Z1841" s="175"/>
      <c r="AA1841" s="175"/>
      <c r="AB1841" s="175"/>
      <c r="AC1841" s="175"/>
      <c r="AD1841" s="175"/>
      <c r="AE1841" s="175"/>
      <c r="AF1841" s="175"/>
      <c r="AG1841" s="175"/>
      <c r="AH1841" s="175"/>
      <c r="AI1841" s="175"/>
      <c r="AJ1841" s="175"/>
      <c r="AK1841" s="175"/>
      <c r="AL1841" s="175"/>
      <c r="AM1841" s="175"/>
      <c r="AN1841" s="175"/>
      <c r="AO1841" s="175"/>
      <c r="AP1841" s="175"/>
      <c r="AQ1841" s="175"/>
      <c r="AR1841" s="175"/>
    </row>
    <row r="1842" spans="1:44" ht="102" x14ac:dyDescent="0.3">
      <c r="A1842" s="175"/>
      <c r="B1842" s="181" t="s">
        <v>1145</v>
      </c>
      <c r="C1842" s="182" t="s">
        <v>110</v>
      </c>
      <c r="D1842" s="190">
        <v>1580.55</v>
      </c>
      <c r="E1842" s="191">
        <v>1580.55</v>
      </c>
      <c r="F1842" s="185" t="s">
        <v>4637</v>
      </c>
      <c r="G1842" s="186" t="s">
        <v>3255</v>
      </c>
      <c r="H1842" s="187"/>
      <c r="I1842" s="175"/>
      <c r="J1842" s="175"/>
      <c r="K1842" s="175"/>
      <c r="L1842" s="175"/>
      <c r="M1842" s="175"/>
      <c r="N1842" s="175"/>
      <c r="O1842" s="175"/>
      <c r="P1842" s="175"/>
      <c r="Q1842" s="175"/>
      <c r="R1842" s="175"/>
      <c r="S1842" s="175"/>
      <c r="T1842" s="175"/>
      <c r="U1842" s="175"/>
      <c r="V1842" s="175"/>
      <c r="W1842" s="175"/>
      <c r="X1842" s="175"/>
      <c r="Y1842" s="175"/>
      <c r="Z1842" s="175"/>
      <c r="AA1842" s="175"/>
      <c r="AB1842" s="175"/>
      <c r="AC1842" s="175"/>
      <c r="AD1842" s="175"/>
      <c r="AE1842" s="175"/>
      <c r="AF1842" s="175"/>
      <c r="AG1842" s="175"/>
      <c r="AH1842" s="175"/>
      <c r="AI1842" s="175"/>
      <c r="AJ1842" s="175"/>
      <c r="AK1842" s="175"/>
      <c r="AL1842" s="175"/>
      <c r="AM1842" s="175"/>
      <c r="AN1842" s="175"/>
      <c r="AO1842" s="175"/>
      <c r="AP1842" s="175"/>
      <c r="AQ1842" s="175"/>
      <c r="AR1842" s="175"/>
    </row>
    <row r="1843" spans="1:44" ht="102" hidden="1" x14ac:dyDescent="0.3">
      <c r="A1843" s="175"/>
      <c r="B1843" s="185" t="s">
        <v>4637</v>
      </c>
      <c r="C1843" s="182"/>
      <c r="D1843" s="190">
        <v>1580.55</v>
      </c>
      <c r="E1843" s="191">
        <v>1580.55</v>
      </c>
      <c r="F1843" s="186" t="s">
        <v>3255</v>
      </c>
      <c r="G1843" s="181" t="s">
        <v>1148</v>
      </c>
      <c r="H1843" s="182" t="s">
        <v>95</v>
      </c>
      <c r="I1843" s="175"/>
      <c r="J1843" s="175"/>
      <c r="K1843" s="175"/>
      <c r="L1843" s="175"/>
      <c r="M1843" s="175"/>
      <c r="N1843" s="175"/>
      <c r="O1843" s="175"/>
      <c r="P1843" s="175"/>
      <c r="Q1843" s="175"/>
      <c r="R1843" s="175"/>
      <c r="S1843" s="175"/>
      <c r="T1843" s="175"/>
      <c r="U1843" s="175"/>
      <c r="V1843" s="175"/>
      <c r="W1843" s="175"/>
      <c r="X1843" s="175"/>
      <c r="Y1843" s="175"/>
      <c r="Z1843" s="175"/>
      <c r="AA1843" s="175"/>
      <c r="AB1843" s="175"/>
      <c r="AC1843" s="175"/>
      <c r="AD1843" s="175"/>
      <c r="AE1843" s="175"/>
      <c r="AF1843" s="175"/>
      <c r="AG1843" s="175"/>
      <c r="AH1843" s="175"/>
      <c r="AI1843" s="175"/>
      <c r="AJ1843" s="175"/>
      <c r="AK1843" s="175"/>
      <c r="AL1843" s="175"/>
      <c r="AM1843" s="175"/>
      <c r="AN1843" s="175"/>
      <c r="AO1843" s="175"/>
      <c r="AP1843" s="175"/>
      <c r="AQ1843" s="175"/>
      <c r="AR1843" s="175"/>
    </row>
    <row r="1844" spans="1:44" ht="102" hidden="1" x14ac:dyDescent="0.3">
      <c r="A1844" s="175"/>
      <c r="B1844" s="186" t="s">
        <v>3255</v>
      </c>
      <c r="C1844" s="187"/>
      <c r="D1844" s="190">
        <v>1580.55</v>
      </c>
      <c r="E1844" s="191">
        <v>1580.55</v>
      </c>
      <c r="F1844" s="181" t="s">
        <v>1148</v>
      </c>
      <c r="G1844" s="185" t="s">
        <v>4637</v>
      </c>
      <c r="H1844" s="182"/>
      <c r="I1844" s="175"/>
      <c r="J1844" s="175"/>
      <c r="K1844" s="175"/>
      <c r="L1844" s="175"/>
      <c r="M1844" s="175"/>
      <c r="N1844" s="175"/>
      <c r="O1844" s="175"/>
      <c r="P1844" s="175"/>
      <c r="Q1844" s="175"/>
      <c r="R1844" s="175"/>
      <c r="S1844" s="175"/>
      <c r="T1844" s="175"/>
      <c r="U1844" s="175"/>
      <c r="V1844" s="175"/>
      <c r="W1844" s="175"/>
      <c r="X1844" s="175"/>
      <c r="Y1844" s="175"/>
      <c r="Z1844" s="175"/>
      <c r="AA1844" s="175"/>
      <c r="AB1844" s="175"/>
      <c r="AC1844" s="175"/>
      <c r="AD1844" s="175"/>
      <c r="AE1844" s="175"/>
      <c r="AF1844" s="175"/>
      <c r="AG1844" s="175"/>
      <c r="AH1844" s="175"/>
      <c r="AI1844" s="175"/>
      <c r="AJ1844" s="175"/>
      <c r="AK1844" s="175"/>
      <c r="AL1844" s="175"/>
      <c r="AM1844" s="175"/>
      <c r="AN1844" s="175"/>
      <c r="AO1844" s="175"/>
      <c r="AP1844" s="175"/>
      <c r="AQ1844" s="175"/>
      <c r="AR1844" s="175"/>
    </row>
    <row r="1845" spans="1:44" ht="102" x14ac:dyDescent="0.3">
      <c r="A1845" s="175"/>
      <c r="B1845" s="181" t="s">
        <v>1148</v>
      </c>
      <c r="C1845" s="182" t="s">
        <v>95</v>
      </c>
      <c r="D1845" s="183">
        <v>974.96</v>
      </c>
      <c r="E1845" s="184">
        <v>974.96</v>
      </c>
      <c r="F1845" s="185" t="s">
        <v>4637</v>
      </c>
      <c r="G1845" s="186" t="s">
        <v>3297</v>
      </c>
      <c r="H1845" s="187"/>
      <c r="I1845" s="175"/>
      <c r="J1845" s="175"/>
      <c r="K1845" s="175"/>
      <c r="L1845" s="175"/>
      <c r="M1845" s="175"/>
      <c r="N1845" s="175"/>
      <c r="O1845" s="175"/>
      <c r="P1845" s="175"/>
      <c r="Q1845" s="175"/>
      <c r="R1845" s="175"/>
      <c r="S1845" s="175"/>
      <c r="T1845" s="175"/>
      <c r="U1845" s="175"/>
      <c r="V1845" s="175"/>
      <c r="W1845" s="175"/>
      <c r="X1845" s="175"/>
      <c r="Y1845" s="175"/>
      <c r="Z1845" s="175"/>
      <c r="AA1845" s="175"/>
      <c r="AB1845" s="175"/>
      <c r="AC1845" s="175"/>
      <c r="AD1845" s="175"/>
      <c r="AE1845" s="175"/>
      <c r="AF1845" s="175"/>
      <c r="AG1845" s="175"/>
      <c r="AH1845" s="175"/>
      <c r="AI1845" s="175"/>
      <c r="AJ1845" s="175"/>
      <c r="AK1845" s="175"/>
      <c r="AL1845" s="175"/>
      <c r="AM1845" s="175"/>
      <c r="AN1845" s="175"/>
      <c r="AO1845" s="175"/>
      <c r="AP1845" s="175"/>
      <c r="AQ1845" s="175"/>
      <c r="AR1845" s="175"/>
    </row>
    <row r="1846" spans="1:44" ht="102" hidden="1" x14ac:dyDescent="0.3">
      <c r="A1846" s="175"/>
      <c r="B1846" s="185" t="s">
        <v>4637</v>
      </c>
      <c r="C1846" s="182"/>
      <c r="D1846" s="183">
        <v>974.96</v>
      </c>
      <c r="E1846" s="184">
        <v>974.96</v>
      </c>
      <c r="F1846" s="186" t="s">
        <v>3297</v>
      </c>
      <c r="G1846" s="181" t="s">
        <v>1152</v>
      </c>
      <c r="H1846" s="182" t="s">
        <v>71</v>
      </c>
      <c r="I1846" s="175"/>
      <c r="J1846" s="175"/>
      <c r="K1846" s="175"/>
      <c r="L1846" s="175"/>
      <c r="M1846" s="175"/>
      <c r="N1846" s="175"/>
      <c r="O1846" s="175"/>
      <c r="P1846" s="175"/>
      <c r="Q1846" s="175"/>
      <c r="R1846" s="175"/>
      <c r="S1846" s="175"/>
      <c r="T1846" s="175"/>
      <c r="U1846" s="175"/>
      <c r="V1846" s="175"/>
      <c r="W1846" s="175"/>
      <c r="X1846" s="175"/>
      <c r="Y1846" s="175"/>
      <c r="Z1846" s="175"/>
      <c r="AA1846" s="175"/>
      <c r="AB1846" s="175"/>
      <c r="AC1846" s="175"/>
      <c r="AD1846" s="175"/>
      <c r="AE1846" s="175"/>
      <c r="AF1846" s="175"/>
      <c r="AG1846" s="175"/>
      <c r="AH1846" s="175"/>
      <c r="AI1846" s="175"/>
      <c r="AJ1846" s="175"/>
      <c r="AK1846" s="175"/>
      <c r="AL1846" s="175"/>
      <c r="AM1846" s="175"/>
      <c r="AN1846" s="175"/>
      <c r="AO1846" s="175"/>
      <c r="AP1846" s="175"/>
      <c r="AQ1846" s="175"/>
      <c r="AR1846" s="175"/>
    </row>
    <row r="1847" spans="1:44" ht="102" hidden="1" x14ac:dyDescent="0.3">
      <c r="A1847" s="175"/>
      <c r="B1847" s="186" t="s">
        <v>3297</v>
      </c>
      <c r="C1847" s="187"/>
      <c r="D1847" s="183">
        <v>974.96</v>
      </c>
      <c r="E1847" s="184">
        <v>974.96</v>
      </c>
      <c r="F1847" s="181" t="s">
        <v>1152</v>
      </c>
      <c r="G1847" s="185" t="s">
        <v>4637</v>
      </c>
      <c r="H1847" s="182"/>
      <c r="I1847" s="175"/>
      <c r="J1847" s="175"/>
      <c r="K1847" s="175"/>
      <c r="L1847" s="175"/>
      <c r="M1847" s="175"/>
      <c r="N1847" s="175"/>
      <c r="O1847" s="175"/>
      <c r="P1847" s="175"/>
      <c r="Q1847" s="175"/>
      <c r="R1847" s="175"/>
      <c r="S1847" s="175"/>
      <c r="T1847" s="175"/>
      <c r="U1847" s="175"/>
      <c r="V1847" s="175"/>
      <c r="W1847" s="175"/>
      <c r="X1847" s="175"/>
      <c r="Y1847" s="175"/>
      <c r="Z1847" s="175"/>
      <c r="AA1847" s="175"/>
      <c r="AB1847" s="175"/>
      <c r="AC1847" s="175"/>
      <c r="AD1847" s="175"/>
      <c r="AE1847" s="175"/>
      <c r="AF1847" s="175"/>
      <c r="AG1847" s="175"/>
      <c r="AH1847" s="175"/>
      <c r="AI1847" s="175"/>
      <c r="AJ1847" s="175"/>
      <c r="AK1847" s="175"/>
      <c r="AL1847" s="175"/>
      <c r="AM1847" s="175"/>
      <c r="AN1847" s="175"/>
      <c r="AO1847" s="175"/>
      <c r="AP1847" s="175"/>
      <c r="AQ1847" s="175"/>
      <c r="AR1847" s="175"/>
    </row>
    <row r="1848" spans="1:44" ht="102" x14ac:dyDescent="0.3">
      <c r="A1848" s="175"/>
      <c r="B1848" s="181" t="s">
        <v>1152</v>
      </c>
      <c r="C1848" s="182" t="s">
        <v>71</v>
      </c>
      <c r="D1848" s="190">
        <v>1391.57</v>
      </c>
      <c r="E1848" s="191">
        <v>1391.57</v>
      </c>
      <c r="F1848" s="185" t="s">
        <v>4637</v>
      </c>
      <c r="G1848" s="186" t="s">
        <v>3256</v>
      </c>
      <c r="H1848" s="187"/>
      <c r="I1848" s="175"/>
      <c r="J1848" s="175"/>
      <c r="K1848" s="175"/>
      <c r="L1848" s="175"/>
      <c r="M1848" s="175"/>
      <c r="N1848" s="175"/>
      <c r="O1848" s="175"/>
      <c r="P1848" s="175"/>
      <c r="Q1848" s="175"/>
      <c r="R1848" s="175"/>
      <c r="S1848" s="175"/>
      <c r="T1848" s="175"/>
      <c r="U1848" s="175"/>
      <c r="V1848" s="175"/>
      <c r="W1848" s="175"/>
      <c r="X1848" s="175"/>
      <c r="Y1848" s="175"/>
      <c r="Z1848" s="175"/>
      <c r="AA1848" s="175"/>
      <c r="AB1848" s="175"/>
      <c r="AC1848" s="175"/>
      <c r="AD1848" s="175"/>
      <c r="AE1848" s="175"/>
      <c r="AF1848" s="175"/>
      <c r="AG1848" s="175"/>
      <c r="AH1848" s="175"/>
      <c r="AI1848" s="175"/>
      <c r="AJ1848" s="175"/>
      <c r="AK1848" s="175"/>
      <c r="AL1848" s="175"/>
      <c r="AM1848" s="175"/>
      <c r="AN1848" s="175"/>
      <c r="AO1848" s="175"/>
      <c r="AP1848" s="175"/>
      <c r="AQ1848" s="175"/>
      <c r="AR1848" s="175"/>
    </row>
    <row r="1849" spans="1:44" ht="102" hidden="1" x14ac:dyDescent="0.3">
      <c r="A1849" s="175"/>
      <c r="B1849" s="185" t="s">
        <v>4637</v>
      </c>
      <c r="C1849" s="182"/>
      <c r="D1849" s="190">
        <v>1391.57</v>
      </c>
      <c r="E1849" s="191">
        <v>1391.57</v>
      </c>
      <c r="F1849" s="186" t="s">
        <v>3256</v>
      </c>
      <c r="G1849" s="181" t="s">
        <v>590</v>
      </c>
      <c r="H1849" s="182" t="s">
        <v>224</v>
      </c>
      <c r="I1849" s="175"/>
      <c r="J1849" s="175"/>
      <c r="K1849" s="175"/>
      <c r="L1849" s="175"/>
      <c r="M1849" s="175"/>
      <c r="N1849" s="175"/>
      <c r="O1849" s="175"/>
      <c r="P1849" s="175"/>
      <c r="Q1849" s="175"/>
      <c r="R1849" s="175"/>
      <c r="S1849" s="175"/>
      <c r="T1849" s="175"/>
      <c r="U1849" s="175"/>
      <c r="V1849" s="175"/>
      <c r="W1849" s="175"/>
      <c r="X1849" s="175"/>
      <c r="Y1849" s="175"/>
      <c r="Z1849" s="175"/>
      <c r="AA1849" s="175"/>
      <c r="AB1849" s="175"/>
      <c r="AC1849" s="175"/>
      <c r="AD1849" s="175"/>
      <c r="AE1849" s="175"/>
      <c r="AF1849" s="175"/>
      <c r="AG1849" s="175"/>
      <c r="AH1849" s="175"/>
      <c r="AI1849" s="175"/>
      <c r="AJ1849" s="175"/>
      <c r="AK1849" s="175"/>
      <c r="AL1849" s="175"/>
      <c r="AM1849" s="175"/>
      <c r="AN1849" s="175"/>
      <c r="AO1849" s="175"/>
      <c r="AP1849" s="175"/>
      <c r="AQ1849" s="175"/>
      <c r="AR1849" s="175"/>
    </row>
    <row r="1850" spans="1:44" ht="102" hidden="1" x14ac:dyDescent="0.3">
      <c r="A1850" s="175"/>
      <c r="B1850" s="186" t="s">
        <v>3256</v>
      </c>
      <c r="C1850" s="187"/>
      <c r="D1850" s="190">
        <v>1391.57</v>
      </c>
      <c r="E1850" s="191">
        <v>1391.57</v>
      </c>
      <c r="F1850" s="181" t="s">
        <v>590</v>
      </c>
      <c r="G1850" s="185" t="s">
        <v>4637</v>
      </c>
      <c r="H1850" s="182"/>
      <c r="I1850" s="175"/>
      <c r="J1850" s="175"/>
      <c r="K1850" s="175"/>
      <c r="L1850" s="175"/>
      <c r="M1850" s="175"/>
      <c r="N1850" s="175"/>
      <c r="O1850" s="175"/>
      <c r="P1850" s="175"/>
      <c r="Q1850" s="175"/>
      <c r="R1850" s="175"/>
      <c r="S1850" s="175"/>
      <c r="T1850" s="175"/>
      <c r="U1850" s="175"/>
      <c r="V1850" s="175"/>
      <c r="W1850" s="175"/>
      <c r="X1850" s="175"/>
      <c r="Y1850" s="175"/>
      <c r="Z1850" s="175"/>
      <c r="AA1850" s="175"/>
      <c r="AB1850" s="175"/>
      <c r="AC1850" s="175"/>
      <c r="AD1850" s="175"/>
      <c r="AE1850" s="175"/>
      <c r="AF1850" s="175"/>
      <c r="AG1850" s="175"/>
      <c r="AH1850" s="175"/>
      <c r="AI1850" s="175"/>
      <c r="AJ1850" s="175"/>
      <c r="AK1850" s="175"/>
      <c r="AL1850" s="175"/>
      <c r="AM1850" s="175"/>
      <c r="AN1850" s="175"/>
      <c r="AO1850" s="175"/>
      <c r="AP1850" s="175"/>
      <c r="AQ1850" s="175"/>
      <c r="AR1850" s="175"/>
    </row>
    <row r="1851" spans="1:44" ht="102" x14ac:dyDescent="0.3">
      <c r="A1851" s="175"/>
      <c r="B1851" s="181" t="s">
        <v>590</v>
      </c>
      <c r="C1851" s="182" t="s">
        <v>224</v>
      </c>
      <c r="D1851" s="190">
        <v>2516.86</v>
      </c>
      <c r="E1851" s="191">
        <v>2516.86</v>
      </c>
      <c r="F1851" s="185" t="s">
        <v>4637</v>
      </c>
      <c r="G1851" s="186" t="s">
        <v>3257</v>
      </c>
      <c r="H1851" s="187"/>
      <c r="I1851" s="175"/>
      <c r="J1851" s="175"/>
      <c r="K1851" s="175"/>
      <c r="L1851" s="175"/>
      <c r="M1851" s="175"/>
      <c r="N1851" s="175"/>
      <c r="O1851" s="175"/>
      <c r="P1851" s="175"/>
      <c r="Q1851" s="175"/>
      <c r="R1851" s="175"/>
      <c r="S1851" s="175"/>
      <c r="T1851" s="175"/>
      <c r="U1851" s="175"/>
      <c r="V1851" s="175"/>
      <c r="W1851" s="175"/>
      <c r="X1851" s="175"/>
      <c r="Y1851" s="175"/>
      <c r="Z1851" s="175"/>
      <c r="AA1851" s="175"/>
      <c r="AB1851" s="175"/>
      <c r="AC1851" s="175"/>
      <c r="AD1851" s="175"/>
      <c r="AE1851" s="175"/>
      <c r="AF1851" s="175"/>
      <c r="AG1851" s="175"/>
      <c r="AH1851" s="175"/>
      <c r="AI1851" s="175"/>
      <c r="AJ1851" s="175"/>
      <c r="AK1851" s="175"/>
      <c r="AL1851" s="175"/>
      <c r="AM1851" s="175"/>
      <c r="AN1851" s="175"/>
      <c r="AO1851" s="175"/>
      <c r="AP1851" s="175"/>
      <c r="AQ1851" s="175"/>
      <c r="AR1851" s="175"/>
    </row>
    <row r="1852" spans="1:44" ht="102" hidden="1" x14ac:dyDescent="0.3">
      <c r="A1852" s="175"/>
      <c r="B1852" s="185" t="s">
        <v>4637</v>
      </c>
      <c r="C1852" s="182"/>
      <c r="D1852" s="190">
        <v>2516.86</v>
      </c>
      <c r="E1852" s="191">
        <v>2516.86</v>
      </c>
      <c r="F1852" s="186" t="s">
        <v>3257</v>
      </c>
      <c r="G1852" s="181" t="s">
        <v>1487</v>
      </c>
      <c r="H1852" s="182" t="s">
        <v>63</v>
      </c>
      <c r="I1852" s="175"/>
      <c r="J1852" s="175"/>
      <c r="K1852" s="175"/>
      <c r="L1852" s="175"/>
      <c r="M1852" s="175"/>
      <c r="N1852" s="175"/>
      <c r="O1852" s="175"/>
      <c r="P1852" s="175"/>
      <c r="Q1852" s="175"/>
      <c r="R1852" s="175"/>
      <c r="S1852" s="175"/>
      <c r="T1852" s="175"/>
      <c r="U1852" s="175"/>
      <c r="V1852" s="175"/>
      <c r="W1852" s="175"/>
      <c r="X1852" s="175"/>
      <c r="Y1852" s="175"/>
      <c r="Z1852" s="175"/>
      <c r="AA1852" s="175"/>
      <c r="AB1852" s="175"/>
      <c r="AC1852" s="175"/>
      <c r="AD1852" s="175"/>
      <c r="AE1852" s="175"/>
      <c r="AF1852" s="175"/>
      <c r="AG1852" s="175"/>
      <c r="AH1852" s="175"/>
      <c r="AI1852" s="175"/>
      <c r="AJ1852" s="175"/>
      <c r="AK1852" s="175"/>
      <c r="AL1852" s="175"/>
      <c r="AM1852" s="175"/>
      <c r="AN1852" s="175"/>
      <c r="AO1852" s="175"/>
      <c r="AP1852" s="175"/>
      <c r="AQ1852" s="175"/>
      <c r="AR1852" s="175"/>
    </row>
    <row r="1853" spans="1:44" ht="102" hidden="1" x14ac:dyDescent="0.3">
      <c r="A1853" s="175"/>
      <c r="B1853" s="186" t="s">
        <v>3257</v>
      </c>
      <c r="C1853" s="187"/>
      <c r="D1853" s="190">
        <v>2516.86</v>
      </c>
      <c r="E1853" s="191">
        <v>2516.86</v>
      </c>
      <c r="F1853" s="181" t="s">
        <v>1487</v>
      </c>
      <c r="G1853" s="185" t="s">
        <v>4637</v>
      </c>
      <c r="H1853" s="182"/>
      <c r="I1853" s="175"/>
      <c r="J1853" s="175"/>
      <c r="K1853" s="175"/>
      <c r="L1853" s="175"/>
      <c r="M1853" s="175"/>
      <c r="N1853" s="175"/>
      <c r="O1853" s="175"/>
      <c r="P1853" s="175"/>
      <c r="Q1853" s="175"/>
      <c r="R1853" s="175"/>
      <c r="S1853" s="175"/>
      <c r="T1853" s="175"/>
      <c r="U1853" s="175"/>
      <c r="V1853" s="175"/>
      <c r="W1853" s="175"/>
      <c r="X1853" s="175"/>
      <c r="Y1853" s="175"/>
      <c r="Z1853" s="175"/>
      <c r="AA1853" s="175"/>
      <c r="AB1853" s="175"/>
      <c r="AC1853" s="175"/>
      <c r="AD1853" s="175"/>
      <c r="AE1853" s="175"/>
      <c r="AF1853" s="175"/>
      <c r="AG1853" s="175"/>
      <c r="AH1853" s="175"/>
      <c r="AI1853" s="175"/>
      <c r="AJ1853" s="175"/>
      <c r="AK1853" s="175"/>
      <c r="AL1853" s="175"/>
      <c r="AM1853" s="175"/>
      <c r="AN1853" s="175"/>
      <c r="AO1853" s="175"/>
      <c r="AP1853" s="175"/>
      <c r="AQ1853" s="175"/>
      <c r="AR1853" s="175"/>
    </row>
    <row r="1854" spans="1:44" ht="102" x14ac:dyDescent="0.3">
      <c r="A1854" s="175"/>
      <c r="B1854" s="181" t="s">
        <v>1487</v>
      </c>
      <c r="C1854" s="182" t="s">
        <v>63</v>
      </c>
      <c r="D1854" s="190">
        <v>1421.64</v>
      </c>
      <c r="E1854" s="191">
        <v>1421.64</v>
      </c>
      <c r="F1854" s="185" t="s">
        <v>4637</v>
      </c>
      <c r="G1854" s="186" t="s">
        <v>3134</v>
      </c>
      <c r="H1854" s="187"/>
      <c r="I1854" s="175"/>
      <c r="J1854" s="175"/>
      <c r="K1854" s="175"/>
      <c r="L1854" s="175"/>
      <c r="M1854" s="175"/>
      <c r="N1854" s="175"/>
      <c r="O1854" s="175"/>
      <c r="P1854" s="175"/>
      <c r="Q1854" s="175"/>
      <c r="R1854" s="175"/>
      <c r="S1854" s="175"/>
      <c r="T1854" s="175"/>
      <c r="U1854" s="175"/>
      <c r="V1854" s="175"/>
      <c r="W1854" s="175"/>
      <c r="X1854" s="175"/>
      <c r="Y1854" s="175"/>
      <c r="Z1854" s="175"/>
      <c r="AA1854" s="175"/>
      <c r="AB1854" s="175"/>
      <c r="AC1854" s="175"/>
      <c r="AD1854" s="175"/>
      <c r="AE1854" s="175"/>
      <c r="AF1854" s="175"/>
      <c r="AG1854" s="175"/>
      <c r="AH1854" s="175"/>
      <c r="AI1854" s="175"/>
      <c r="AJ1854" s="175"/>
      <c r="AK1854" s="175"/>
      <c r="AL1854" s="175"/>
      <c r="AM1854" s="175"/>
      <c r="AN1854" s="175"/>
      <c r="AO1854" s="175"/>
      <c r="AP1854" s="175"/>
      <c r="AQ1854" s="175"/>
      <c r="AR1854" s="175"/>
    </row>
    <row r="1855" spans="1:44" ht="102" hidden="1" x14ac:dyDescent="0.3">
      <c r="A1855" s="175"/>
      <c r="B1855" s="185" t="s">
        <v>4637</v>
      </c>
      <c r="C1855" s="182"/>
      <c r="D1855" s="190">
        <v>1421.64</v>
      </c>
      <c r="E1855" s="191">
        <v>1421.64</v>
      </c>
      <c r="F1855" s="186" t="s">
        <v>3134</v>
      </c>
      <c r="G1855" s="181" t="s">
        <v>1937</v>
      </c>
      <c r="H1855" s="182" t="s">
        <v>232</v>
      </c>
      <c r="I1855" s="175"/>
      <c r="J1855" s="175"/>
      <c r="K1855" s="175"/>
      <c r="L1855" s="175"/>
      <c r="M1855" s="175"/>
      <c r="N1855" s="175"/>
      <c r="O1855" s="175"/>
      <c r="P1855" s="175"/>
      <c r="Q1855" s="175"/>
      <c r="R1855" s="175"/>
      <c r="S1855" s="175"/>
      <c r="T1855" s="175"/>
      <c r="U1855" s="175"/>
      <c r="V1855" s="175"/>
      <c r="W1855" s="175"/>
      <c r="X1855" s="175"/>
      <c r="Y1855" s="175"/>
      <c r="Z1855" s="175"/>
      <c r="AA1855" s="175"/>
      <c r="AB1855" s="175"/>
      <c r="AC1855" s="175"/>
      <c r="AD1855" s="175"/>
      <c r="AE1855" s="175"/>
      <c r="AF1855" s="175"/>
      <c r="AG1855" s="175"/>
      <c r="AH1855" s="175"/>
      <c r="AI1855" s="175"/>
      <c r="AJ1855" s="175"/>
      <c r="AK1855" s="175"/>
      <c r="AL1855" s="175"/>
      <c r="AM1855" s="175"/>
      <c r="AN1855" s="175"/>
      <c r="AO1855" s="175"/>
      <c r="AP1855" s="175"/>
      <c r="AQ1855" s="175"/>
      <c r="AR1855" s="175"/>
    </row>
    <row r="1856" spans="1:44" ht="102" hidden="1" x14ac:dyDescent="0.3">
      <c r="A1856" s="175"/>
      <c r="B1856" s="186" t="s">
        <v>3134</v>
      </c>
      <c r="C1856" s="187"/>
      <c r="D1856" s="190">
        <v>1421.64</v>
      </c>
      <c r="E1856" s="191">
        <v>1421.64</v>
      </c>
      <c r="F1856" s="181" t="s">
        <v>1937</v>
      </c>
      <c r="G1856" s="185" t="s">
        <v>4637</v>
      </c>
      <c r="H1856" s="182"/>
      <c r="I1856" s="175"/>
      <c r="J1856" s="175"/>
      <c r="K1856" s="175"/>
      <c r="L1856" s="175"/>
      <c r="M1856" s="175"/>
      <c r="N1856" s="175"/>
      <c r="O1856" s="175"/>
      <c r="P1856" s="175"/>
      <c r="Q1856" s="175"/>
      <c r="R1856" s="175"/>
      <c r="S1856" s="175"/>
      <c r="T1856" s="175"/>
      <c r="U1856" s="175"/>
      <c r="V1856" s="175"/>
      <c r="W1856" s="175"/>
      <c r="X1856" s="175"/>
      <c r="Y1856" s="175"/>
      <c r="Z1856" s="175"/>
      <c r="AA1856" s="175"/>
      <c r="AB1856" s="175"/>
      <c r="AC1856" s="175"/>
      <c r="AD1856" s="175"/>
      <c r="AE1856" s="175"/>
      <c r="AF1856" s="175"/>
      <c r="AG1856" s="175"/>
      <c r="AH1856" s="175"/>
      <c r="AI1856" s="175"/>
      <c r="AJ1856" s="175"/>
      <c r="AK1856" s="175"/>
      <c r="AL1856" s="175"/>
      <c r="AM1856" s="175"/>
      <c r="AN1856" s="175"/>
      <c r="AO1856" s="175"/>
      <c r="AP1856" s="175"/>
      <c r="AQ1856" s="175"/>
      <c r="AR1856" s="175"/>
    </row>
    <row r="1857" spans="1:44" ht="102" x14ac:dyDescent="0.3">
      <c r="A1857" s="175"/>
      <c r="B1857" s="181" t="s">
        <v>1937</v>
      </c>
      <c r="C1857" s="182" t="s">
        <v>232</v>
      </c>
      <c r="D1857" s="190">
        <v>2997.89</v>
      </c>
      <c r="E1857" s="191">
        <v>2997.89</v>
      </c>
      <c r="F1857" s="185" t="s">
        <v>4637</v>
      </c>
      <c r="G1857" s="186" t="s">
        <v>3258</v>
      </c>
      <c r="H1857" s="187"/>
      <c r="I1857" s="175"/>
      <c r="J1857" s="175"/>
      <c r="K1857" s="175"/>
      <c r="L1857" s="175"/>
      <c r="M1857" s="175"/>
      <c r="N1857" s="175"/>
      <c r="O1857" s="175"/>
      <c r="P1857" s="175"/>
      <c r="Q1857" s="175"/>
      <c r="R1857" s="175"/>
      <c r="S1857" s="175"/>
      <c r="T1857" s="175"/>
      <c r="U1857" s="175"/>
      <c r="V1857" s="175"/>
      <c r="W1857" s="175"/>
      <c r="X1857" s="175"/>
      <c r="Y1857" s="175"/>
      <c r="Z1857" s="175"/>
      <c r="AA1857" s="175"/>
      <c r="AB1857" s="175"/>
      <c r="AC1857" s="175"/>
      <c r="AD1857" s="175"/>
      <c r="AE1857" s="175"/>
      <c r="AF1857" s="175"/>
      <c r="AG1857" s="175"/>
      <c r="AH1857" s="175"/>
      <c r="AI1857" s="175"/>
      <c r="AJ1857" s="175"/>
      <c r="AK1857" s="175"/>
      <c r="AL1857" s="175"/>
      <c r="AM1857" s="175"/>
      <c r="AN1857" s="175"/>
      <c r="AO1857" s="175"/>
      <c r="AP1857" s="175"/>
      <c r="AQ1857" s="175"/>
      <c r="AR1857" s="175"/>
    </row>
    <row r="1858" spans="1:44" ht="102" hidden="1" x14ac:dyDescent="0.3">
      <c r="A1858" s="175"/>
      <c r="B1858" s="185" t="s">
        <v>4637</v>
      </c>
      <c r="C1858" s="182"/>
      <c r="D1858" s="190">
        <v>2997.89</v>
      </c>
      <c r="E1858" s="191">
        <v>2997.89</v>
      </c>
      <c r="F1858" s="186" t="s">
        <v>3258</v>
      </c>
      <c r="G1858" s="181" t="s">
        <v>3934</v>
      </c>
      <c r="H1858" s="182" t="s">
        <v>316</v>
      </c>
      <c r="I1858" s="175"/>
      <c r="J1858" s="175"/>
      <c r="K1858" s="175"/>
      <c r="L1858" s="175"/>
      <c r="M1858" s="175"/>
      <c r="N1858" s="175"/>
      <c r="O1858" s="175"/>
      <c r="P1858" s="175"/>
      <c r="Q1858" s="175"/>
      <c r="R1858" s="175"/>
      <c r="S1858" s="175"/>
      <c r="T1858" s="175"/>
      <c r="U1858" s="175"/>
      <c r="V1858" s="175"/>
      <c r="W1858" s="175"/>
      <c r="X1858" s="175"/>
      <c r="Y1858" s="175"/>
      <c r="Z1858" s="175"/>
      <c r="AA1858" s="175"/>
      <c r="AB1858" s="175"/>
      <c r="AC1858" s="175"/>
      <c r="AD1858" s="175"/>
      <c r="AE1858" s="175"/>
      <c r="AF1858" s="175"/>
      <c r="AG1858" s="175"/>
      <c r="AH1858" s="175"/>
      <c r="AI1858" s="175"/>
      <c r="AJ1858" s="175"/>
      <c r="AK1858" s="175"/>
      <c r="AL1858" s="175"/>
      <c r="AM1858" s="175"/>
      <c r="AN1858" s="175"/>
      <c r="AO1858" s="175"/>
      <c r="AP1858" s="175"/>
      <c r="AQ1858" s="175"/>
      <c r="AR1858" s="175"/>
    </row>
    <row r="1859" spans="1:44" ht="102" hidden="1" x14ac:dyDescent="0.3">
      <c r="A1859" s="175"/>
      <c r="B1859" s="186" t="s">
        <v>3258</v>
      </c>
      <c r="C1859" s="187"/>
      <c r="D1859" s="190">
        <v>2997.89</v>
      </c>
      <c r="E1859" s="191">
        <v>2997.89</v>
      </c>
      <c r="F1859" s="181" t="s">
        <v>3934</v>
      </c>
      <c r="G1859" s="185" t="s">
        <v>4637</v>
      </c>
      <c r="H1859" s="182"/>
      <c r="I1859" s="175"/>
      <c r="J1859" s="175"/>
      <c r="K1859" s="175"/>
      <c r="L1859" s="175"/>
      <c r="M1859" s="175"/>
      <c r="N1859" s="175"/>
      <c r="O1859" s="175"/>
      <c r="P1859" s="175"/>
      <c r="Q1859" s="175"/>
      <c r="R1859" s="175"/>
      <c r="S1859" s="175"/>
      <c r="T1859" s="175"/>
      <c r="U1859" s="175"/>
      <c r="V1859" s="175"/>
      <c r="W1859" s="175"/>
      <c r="X1859" s="175"/>
      <c r="Y1859" s="175"/>
      <c r="Z1859" s="175"/>
      <c r="AA1859" s="175"/>
      <c r="AB1859" s="175"/>
      <c r="AC1859" s="175"/>
      <c r="AD1859" s="175"/>
      <c r="AE1859" s="175"/>
      <c r="AF1859" s="175"/>
      <c r="AG1859" s="175"/>
      <c r="AH1859" s="175"/>
      <c r="AI1859" s="175"/>
      <c r="AJ1859" s="175"/>
      <c r="AK1859" s="175"/>
      <c r="AL1859" s="175"/>
      <c r="AM1859" s="175"/>
      <c r="AN1859" s="175"/>
      <c r="AO1859" s="175"/>
      <c r="AP1859" s="175"/>
      <c r="AQ1859" s="175"/>
      <c r="AR1859" s="175"/>
    </row>
    <row r="1860" spans="1:44" ht="102" x14ac:dyDescent="0.3">
      <c r="A1860" s="175"/>
      <c r="B1860" s="181" t="s">
        <v>3934</v>
      </c>
      <c r="C1860" s="182" t="s">
        <v>316</v>
      </c>
      <c r="D1860" s="190">
        <v>3418.8</v>
      </c>
      <c r="E1860" s="191">
        <v>3418.8</v>
      </c>
      <c r="F1860" s="185" t="s">
        <v>4637</v>
      </c>
      <c r="G1860" s="186" t="s">
        <v>4549</v>
      </c>
      <c r="H1860" s="187"/>
      <c r="I1860" s="175"/>
      <c r="J1860" s="175"/>
      <c r="K1860" s="175"/>
      <c r="L1860" s="175"/>
      <c r="M1860" s="175"/>
      <c r="N1860" s="175"/>
      <c r="O1860" s="175"/>
      <c r="P1860" s="175"/>
      <c r="Q1860" s="175"/>
      <c r="R1860" s="175"/>
      <c r="S1860" s="175"/>
      <c r="T1860" s="175"/>
      <c r="U1860" s="175"/>
      <c r="V1860" s="175"/>
      <c r="W1860" s="175"/>
      <c r="X1860" s="175"/>
      <c r="Y1860" s="175"/>
      <c r="Z1860" s="175"/>
      <c r="AA1860" s="175"/>
      <c r="AB1860" s="175"/>
      <c r="AC1860" s="175"/>
      <c r="AD1860" s="175"/>
      <c r="AE1860" s="175"/>
      <c r="AF1860" s="175"/>
      <c r="AG1860" s="175"/>
      <c r="AH1860" s="175"/>
      <c r="AI1860" s="175"/>
      <c r="AJ1860" s="175"/>
      <c r="AK1860" s="175"/>
      <c r="AL1860" s="175"/>
      <c r="AM1860" s="175"/>
      <c r="AN1860" s="175"/>
      <c r="AO1860" s="175"/>
      <c r="AP1860" s="175"/>
      <c r="AQ1860" s="175"/>
      <c r="AR1860" s="175"/>
    </row>
    <row r="1861" spans="1:44" ht="102" hidden="1" x14ac:dyDescent="0.3">
      <c r="A1861" s="175"/>
      <c r="B1861" s="185" t="s">
        <v>4637</v>
      </c>
      <c r="C1861" s="182"/>
      <c r="D1861" s="190">
        <v>3418.8</v>
      </c>
      <c r="E1861" s="191">
        <v>3418.8</v>
      </c>
      <c r="F1861" s="186" t="s">
        <v>4549</v>
      </c>
      <c r="G1861" s="181" t="s">
        <v>2113</v>
      </c>
      <c r="H1861" s="182" t="s">
        <v>167</v>
      </c>
      <c r="I1861" s="175"/>
      <c r="J1861" s="175"/>
      <c r="K1861" s="175"/>
      <c r="L1861" s="175"/>
      <c r="M1861" s="175"/>
      <c r="N1861" s="175"/>
      <c r="O1861" s="175"/>
      <c r="P1861" s="175"/>
      <c r="Q1861" s="175"/>
      <c r="R1861" s="175"/>
      <c r="S1861" s="175"/>
      <c r="T1861" s="175"/>
      <c r="U1861" s="175"/>
      <c r="V1861" s="175"/>
      <c r="W1861" s="175"/>
      <c r="X1861" s="175"/>
      <c r="Y1861" s="175"/>
      <c r="Z1861" s="175"/>
      <c r="AA1861" s="175"/>
      <c r="AB1861" s="175"/>
      <c r="AC1861" s="175"/>
      <c r="AD1861" s="175"/>
      <c r="AE1861" s="175"/>
      <c r="AF1861" s="175"/>
      <c r="AG1861" s="175"/>
      <c r="AH1861" s="175"/>
      <c r="AI1861" s="175"/>
      <c r="AJ1861" s="175"/>
      <c r="AK1861" s="175"/>
      <c r="AL1861" s="175"/>
      <c r="AM1861" s="175"/>
      <c r="AN1861" s="175"/>
      <c r="AO1861" s="175"/>
      <c r="AP1861" s="175"/>
      <c r="AQ1861" s="175"/>
      <c r="AR1861" s="175"/>
    </row>
    <row r="1862" spans="1:44" ht="102" hidden="1" x14ac:dyDescent="0.3">
      <c r="A1862" s="175"/>
      <c r="B1862" s="186" t="s">
        <v>4549</v>
      </c>
      <c r="C1862" s="187"/>
      <c r="D1862" s="190">
        <v>3418.8</v>
      </c>
      <c r="E1862" s="191">
        <v>3418.8</v>
      </c>
      <c r="F1862" s="181" t="s">
        <v>2113</v>
      </c>
      <c r="G1862" s="185" t="s">
        <v>4637</v>
      </c>
      <c r="H1862" s="182"/>
      <c r="I1862" s="175"/>
      <c r="J1862" s="175"/>
      <c r="K1862" s="175"/>
      <c r="L1862" s="175"/>
      <c r="M1862" s="175"/>
      <c r="N1862" s="175"/>
      <c r="O1862" s="175"/>
      <c r="P1862" s="175"/>
      <c r="Q1862" s="175"/>
      <c r="R1862" s="175"/>
      <c r="S1862" s="175"/>
      <c r="T1862" s="175"/>
      <c r="U1862" s="175"/>
      <c r="V1862" s="175"/>
      <c r="W1862" s="175"/>
      <c r="X1862" s="175"/>
      <c r="Y1862" s="175"/>
      <c r="Z1862" s="175"/>
      <c r="AA1862" s="175"/>
      <c r="AB1862" s="175"/>
      <c r="AC1862" s="175"/>
      <c r="AD1862" s="175"/>
      <c r="AE1862" s="175"/>
      <c r="AF1862" s="175"/>
      <c r="AG1862" s="175"/>
      <c r="AH1862" s="175"/>
      <c r="AI1862" s="175"/>
      <c r="AJ1862" s="175"/>
      <c r="AK1862" s="175"/>
      <c r="AL1862" s="175"/>
      <c r="AM1862" s="175"/>
      <c r="AN1862" s="175"/>
      <c r="AO1862" s="175"/>
      <c r="AP1862" s="175"/>
      <c r="AQ1862" s="175"/>
      <c r="AR1862" s="175"/>
    </row>
    <row r="1863" spans="1:44" ht="102" x14ac:dyDescent="0.3">
      <c r="A1863" s="175"/>
      <c r="B1863" s="181" t="s">
        <v>2113</v>
      </c>
      <c r="C1863" s="182" t="s">
        <v>167</v>
      </c>
      <c r="D1863" s="190">
        <v>1580.55</v>
      </c>
      <c r="E1863" s="191">
        <v>1580.55</v>
      </c>
      <c r="F1863" s="185" t="s">
        <v>4637</v>
      </c>
      <c r="G1863" s="186" t="s">
        <v>3265</v>
      </c>
      <c r="H1863" s="187"/>
      <c r="I1863" s="175"/>
      <c r="J1863" s="175"/>
      <c r="K1863" s="175"/>
      <c r="L1863" s="175"/>
      <c r="M1863" s="175"/>
      <c r="N1863" s="175"/>
      <c r="O1863" s="175"/>
      <c r="P1863" s="175"/>
      <c r="Q1863" s="175"/>
      <c r="R1863" s="175"/>
      <c r="S1863" s="175"/>
      <c r="T1863" s="175"/>
      <c r="U1863" s="175"/>
      <c r="V1863" s="175"/>
      <c r="W1863" s="175"/>
      <c r="X1863" s="175"/>
      <c r="Y1863" s="175"/>
      <c r="Z1863" s="175"/>
      <c r="AA1863" s="175"/>
      <c r="AB1863" s="175"/>
      <c r="AC1863" s="175"/>
      <c r="AD1863" s="175"/>
      <c r="AE1863" s="175"/>
      <c r="AF1863" s="175"/>
      <c r="AG1863" s="175"/>
      <c r="AH1863" s="175"/>
      <c r="AI1863" s="175"/>
      <c r="AJ1863" s="175"/>
      <c r="AK1863" s="175"/>
      <c r="AL1863" s="175"/>
      <c r="AM1863" s="175"/>
      <c r="AN1863" s="175"/>
      <c r="AO1863" s="175"/>
      <c r="AP1863" s="175"/>
      <c r="AQ1863" s="175"/>
      <c r="AR1863" s="175"/>
    </row>
    <row r="1864" spans="1:44" ht="102" hidden="1" x14ac:dyDescent="0.3">
      <c r="A1864" s="175"/>
      <c r="B1864" s="185" t="s">
        <v>4637</v>
      </c>
      <c r="C1864" s="182"/>
      <c r="D1864" s="190">
        <v>1580.55</v>
      </c>
      <c r="E1864" s="191">
        <v>1580.55</v>
      </c>
      <c r="F1864" s="186" t="s">
        <v>3265</v>
      </c>
      <c r="G1864" s="181" t="s">
        <v>1458</v>
      </c>
      <c r="H1864" s="182" t="s">
        <v>214</v>
      </c>
      <c r="I1864" s="175"/>
      <c r="J1864" s="175"/>
      <c r="K1864" s="175"/>
      <c r="L1864" s="175"/>
      <c r="M1864" s="175"/>
      <c r="N1864" s="175"/>
      <c r="O1864" s="175"/>
      <c r="P1864" s="175"/>
      <c r="Q1864" s="175"/>
      <c r="R1864" s="175"/>
      <c r="S1864" s="175"/>
      <c r="T1864" s="175"/>
      <c r="U1864" s="175"/>
      <c r="V1864" s="175"/>
      <c r="W1864" s="175"/>
      <c r="X1864" s="175"/>
      <c r="Y1864" s="175"/>
      <c r="Z1864" s="175"/>
      <c r="AA1864" s="175"/>
      <c r="AB1864" s="175"/>
      <c r="AC1864" s="175"/>
      <c r="AD1864" s="175"/>
      <c r="AE1864" s="175"/>
      <c r="AF1864" s="175"/>
      <c r="AG1864" s="175"/>
      <c r="AH1864" s="175"/>
      <c r="AI1864" s="175"/>
      <c r="AJ1864" s="175"/>
      <c r="AK1864" s="175"/>
      <c r="AL1864" s="175"/>
      <c r="AM1864" s="175"/>
      <c r="AN1864" s="175"/>
      <c r="AO1864" s="175"/>
      <c r="AP1864" s="175"/>
      <c r="AQ1864" s="175"/>
      <c r="AR1864" s="175"/>
    </row>
    <row r="1865" spans="1:44" ht="102" hidden="1" x14ac:dyDescent="0.3">
      <c r="A1865" s="175"/>
      <c r="B1865" s="186" t="s">
        <v>3265</v>
      </c>
      <c r="C1865" s="187"/>
      <c r="D1865" s="190">
        <v>1580.55</v>
      </c>
      <c r="E1865" s="191">
        <v>1580.55</v>
      </c>
      <c r="F1865" s="181" t="s">
        <v>1458</v>
      </c>
      <c r="G1865" s="185" t="s">
        <v>4637</v>
      </c>
      <c r="H1865" s="182"/>
      <c r="I1865" s="175"/>
      <c r="J1865" s="175"/>
      <c r="K1865" s="175"/>
      <c r="L1865" s="175"/>
      <c r="M1865" s="175"/>
      <c r="N1865" s="175"/>
      <c r="O1865" s="175"/>
      <c r="P1865" s="175"/>
      <c r="Q1865" s="175"/>
      <c r="R1865" s="175"/>
      <c r="S1865" s="175"/>
      <c r="T1865" s="175"/>
      <c r="U1865" s="175"/>
      <c r="V1865" s="175"/>
      <c r="W1865" s="175"/>
      <c r="X1865" s="175"/>
      <c r="Y1865" s="175"/>
      <c r="Z1865" s="175"/>
      <c r="AA1865" s="175"/>
      <c r="AB1865" s="175"/>
      <c r="AC1865" s="175"/>
      <c r="AD1865" s="175"/>
      <c r="AE1865" s="175"/>
      <c r="AF1865" s="175"/>
      <c r="AG1865" s="175"/>
      <c r="AH1865" s="175"/>
      <c r="AI1865" s="175"/>
      <c r="AJ1865" s="175"/>
      <c r="AK1865" s="175"/>
      <c r="AL1865" s="175"/>
      <c r="AM1865" s="175"/>
      <c r="AN1865" s="175"/>
      <c r="AO1865" s="175"/>
      <c r="AP1865" s="175"/>
      <c r="AQ1865" s="175"/>
      <c r="AR1865" s="175"/>
    </row>
    <row r="1866" spans="1:44" ht="102" x14ac:dyDescent="0.3">
      <c r="A1866" s="175"/>
      <c r="B1866" s="181" t="s">
        <v>1458</v>
      </c>
      <c r="C1866" s="182" t="s">
        <v>214</v>
      </c>
      <c r="D1866" s="183">
        <v>974.96</v>
      </c>
      <c r="E1866" s="184">
        <v>974.96</v>
      </c>
      <c r="F1866" s="185" t="s">
        <v>4637</v>
      </c>
      <c r="G1866" s="186" t="s">
        <v>3266</v>
      </c>
      <c r="H1866" s="187"/>
      <c r="I1866" s="175"/>
      <c r="J1866" s="175"/>
      <c r="K1866" s="175"/>
      <c r="L1866" s="175"/>
      <c r="M1866" s="175"/>
      <c r="N1866" s="175"/>
      <c r="O1866" s="175"/>
      <c r="P1866" s="175"/>
      <c r="Q1866" s="175"/>
      <c r="R1866" s="175"/>
      <c r="S1866" s="175"/>
      <c r="T1866" s="175"/>
      <c r="U1866" s="175"/>
      <c r="V1866" s="175"/>
      <c r="W1866" s="175"/>
      <c r="X1866" s="175"/>
      <c r="Y1866" s="175"/>
      <c r="Z1866" s="175"/>
      <c r="AA1866" s="175"/>
      <c r="AB1866" s="175"/>
      <c r="AC1866" s="175"/>
      <c r="AD1866" s="175"/>
      <c r="AE1866" s="175"/>
      <c r="AF1866" s="175"/>
      <c r="AG1866" s="175"/>
      <c r="AH1866" s="175"/>
      <c r="AI1866" s="175"/>
      <c r="AJ1866" s="175"/>
      <c r="AK1866" s="175"/>
      <c r="AL1866" s="175"/>
      <c r="AM1866" s="175"/>
      <c r="AN1866" s="175"/>
      <c r="AO1866" s="175"/>
      <c r="AP1866" s="175"/>
      <c r="AQ1866" s="175"/>
      <c r="AR1866" s="175"/>
    </row>
    <row r="1867" spans="1:44" ht="102" hidden="1" x14ac:dyDescent="0.3">
      <c r="A1867" s="175"/>
      <c r="B1867" s="185" t="s">
        <v>4637</v>
      </c>
      <c r="C1867" s="182"/>
      <c r="D1867" s="183">
        <v>974.96</v>
      </c>
      <c r="E1867" s="184">
        <v>974.96</v>
      </c>
      <c r="F1867" s="186" t="s">
        <v>3266</v>
      </c>
      <c r="G1867" s="181" t="s">
        <v>1938</v>
      </c>
      <c r="H1867" s="182" t="s">
        <v>171</v>
      </c>
      <c r="I1867" s="175"/>
      <c r="J1867" s="175"/>
      <c r="K1867" s="175"/>
      <c r="L1867" s="175"/>
      <c r="M1867" s="175"/>
      <c r="N1867" s="175"/>
      <c r="O1867" s="175"/>
      <c r="P1867" s="175"/>
      <c r="Q1867" s="175"/>
      <c r="R1867" s="175"/>
      <c r="S1867" s="175"/>
      <c r="T1867" s="175"/>
      <c r="U1867" s="175"/>
      <c r="V1867" s="175"/>
      <c r="W1867" s="175"/>
      <c r="X1867" s="175"/>
      <c r="Y1867" s="175"/>
      <c r="Z1867" s="175"/>
      <c r="AA1867" s="175"/>
      <c r="AB1867" s="175"/>
      <c r="AC1867" s="175"/>
      <c r="AD1867" s="175"/>
      <c r="AE1867" s="175"/>
      <c r="AF1867" s="175"/>
      <c r="AG1867" s="175"/>
      <c r="AH1867" s="175"/>
      <c r="AI1867" s="175"/>
      <c r="AJ1867" s="175"/>
      <c r="AK1867" s="175"/>
      <c r="AL1867" s="175"/>
      <c r="AM1867" s="175"/>
      <c r="AN1867" s="175"/>
      <c r="AO1867" s="175"/>
      <c r="AP1867" s="175"/>
      <c r="AQ1867" s="175"/>
      <c r="AR1867" s="175"/>
    </row>
    <row r="1868" spans="1:44" ht="102" hidden="1" x14ac:dyDescent="0.3">
      <c r="A1868" s="175"/>
      <c r="B1868" s="186" t="s">
        <v>3266</v>
      </c>
      <c r="C1868" s="187"/>
      <c r="D1868" s="183">
        <v>974.96</v>
      </c>
      <c r="E1868" s="184">
        <v>974.96</v>
      </c>
      <c r="F1868" s="181" t="s">
        <v>1938</v>
      </c>
      <c r="G1868" s="185" t="s">
        <v>4637</v>
      </c>
      <c r="H1868" s="182"/>
      <c r="I1868" s="175"/>
      <c r="J1868" s="175"/>
      <c r="K1868" s="175"/>
      <c r="L1868" s="175"/>
      <c r="M1868" s="175"/>
      <c r="N1868" s="175"/>
      <c r="O1868" s="175"/>
      <c r="P1868" s="175"/>
      <c r="Q1868" s="175"/>
      <c r="R1868" s="175"/>
      <c r="S1868" s="175"/>
      <c r="T1868" s="175"/>
      <c r="U1868" s="175"/>
      <c r="V1868" s="175"/>
      <c r="W1868" s="175"/>
      <c r="X1868" s="175"/>
      <c r="Y1868" s="175"/>
      <c r="Z1868" s="175"/>
      <c r="AA1868" s="175"/>
      <c r="AB1868" s="175"/>
      <c r="AC1868" s="175"/>
      <c r="AD1868" s="175"/>
      <c r="AE1868" s="175"/>
      <c r="AF1868" s="175"/>
      <c r="AG1868" s="175"/>
      <c r="AH1868" s="175"/>
      <c r="AI1868" s="175"/>
      <c r="AJ1868" s="175"/>
      <c r="AK1868" s="175"/>
      <c r="AL1868" s="175"/>
      <c r="AM1868" s="175"/>
      <c r="AN1868" s="175"/>
      <c r="AO1868" s="175"/>
      <c r="AP1868" s="175"/>
      <c r="AQ1868" s="175"/>
      <c r="AR1868" s="175"/>
    </row>
    <row r="1869" spans="1:44" ht="102" x14ac:dyDescent="0.3">
      <c r="A1869" s="175"/>
      <c r="B1869" s="181" t="s">
        <v>1938</v>
      </c>
      <c r="C1869" s="182" t="s">
        <v>171</v>
      </c>
      <c r="D1869" s="190">
        <v>1391.57</v>
      </c>
      <c r="E1869" s="191">
        <v>1391.57</v>
      </c>
      <c r="F1869" s="185" t="s">
        <v>4637</v>
      </c>
      <c r="G1869" s="186" t="s">
        <v>3302</v>
      </c>
      <c r="H1869" s="187"/>
      <c r="I1869" s="175"/>
      <c r="J1869" s="175"/>
      <c r="K1869" s="175"/>
      <c r="L1869" s="175"/>
      <c r="M1869" s="175"/>
      <c r="N1869" s="175"/>
      <c r="O1869" s="175"/>
      <c r="P1869" s="175"/>
      <c r="Q1869" s="175"/>
      <c r="R1869" s="175"/>
      <c r="S1869" s="175"/>
      <c r="T1869" s="175"/>
      <c r="U1869" s="175"/>
      <c r="V1869" s="175"/>
      <c r="W1869" s="175"/>
      <c r="X1869" s="175"/>
      <c r="Y1869" s="175"/>
      <c r="Z1869" s="175"/>
      <c r="AA1869" s="175"/>
      <c r="AB1869" s="175"/>
      <c r="AC1869" s="175"/>
      <c r="AD1869" s="175"/>
      <c r="AE1869" s="175"/>
      <c r="AF1869" s="175"/>
      <c r="AG1869" s="175"/>
      <c r="AH1869" s="175"/>
      <c r="AI1869" s="175"/>
      <c r="AJ1869" s="175"/>
      <c r="AK1869" s="175"/>
      <c r="AL1869" s="175"/>
      <c r="AM1869" s="175"/>
      <c r="AN1869" s="175"/>
      <c r="AO1869" s="175"/>
      <c r="AP1869" s="175"/>
      <c r="AQ1869" s="175"/>
      <c r="AR1869" s="175"/>
    </row>
    <row r="1870" spans="1:44" ht="102" hidden="1" x14ac:dyDescent="0.3">
      <c r="A1870" s="175"/>
      <c r="B1870" s="185" t="s">
        <v>4637</v>
      </c>
      <c r="C1870" s="182"/>
      <c r="D1870" s="190">
        <v>1391.57</v>
      </c>
      <c r="E1870" s="191">
        <v>1391.57</v>
      </c>
      <c r="F1870" s="186" t="s">
        <v>3302</v>
      </c>
      <c r="G1870" s="181" t="s">
        <v>1101</v>
      </c>
      <c r="H1870" s="182" t="s">
        <v>33</v>
      </c>
      <c r="I1870" s="175"/>
      <c r="J1870" s="175"/>
      <c r="K1870" s="175"/>
      <c r="L1870" s="175"/>
      <c r="M1870" s="175"/>
      <c r="N1870" s="175"/>
      <c r="O1870" s="175"/>
      <c r="P1870" s="175"/>
      <c r="Q1870" s="175"/>
      <c r="R1870" s="175"/>
      <c r="S1870" s="175"/>
      <c r="T1870" s="175"/>
      <c r="U1870" s="175"/>
      <c r="V1870" s="175"/>
      <c r="W1870" s="175"/>
      <c r="X1870" s="175"/>
      <c r="Y1870" s="175"/>
      <c r="Z1870" s="175"/>
      <c r="AA1870" s="175"/>
      <c r="AB1870" s="175"/>
      <c r="AC1870" s="175"/>
      <c r="AD1870" s="175"/>
      <c r="AE1870" s="175"/>
      <c r="AF1870" s="175"/>
      <c r="AG1870" s="175"/>
      <c r="AH1870" s="175"/>
      <c r="AI1870" s="175"/>
      <c r="AJ1870" s="175"/>
      <c r="AK1870" s="175"/>
      <c r="AL1870" s="175"/>
      <c r="AM1870" s="175"/>
      <c r="AN1870" s="175"/>
      <c r="AO1870" s="175"/>
      <c r="AP1870" s="175"/>
      <c r="AQ1870" s="175"/>
      <c r="AR1870" s="175"/>
    </row>
    <row r="1871" spans="1:44" ht="102" hidden="1" x14ac:dyDescent="0.3">
      <c r="A1871" s="175"/>
      <c r="B1871" s="186" t="s">
        <v>3302</v>
      </c>
      <c r="C1871" s="187"/>
      <c r="D1871" s="190">
        <v>1391.57</v>
      </c>
      <c r="E1871" s="191">
        <v>1391.57</v>
      </c>
      <c r="F1871" s="181" t="s">
        <v>1101</v>
      </c>
      <c r="G1871" s="185" t="s">
        <v>4637</v>
      </c>
      <c r="H1871" s="182"/>
      <c r="I1871" s="175"/>
      <c r="J1871" s="175"/>
      <c r="K1871" s="175"/>
      <c r="L1871" s="175"/>
      <c r="M1871" s="175"/>
      <c r="N1871" s="175"/>
      <c r="O1871" s="175"/>
      <c r="P1871" s="175"/>
      <c r="Q1871" s="175"/>
      <c r="R1871" s="175"/>
      <c r="S1871" s="175"/>
      <c r="T1871" s="175"/>
      <c r="U1871" s="175"/>
      <c r="V1871" s="175"/>
      <c r="W1871" s="175"/>
      <c r="X1871" s="175"/>
      <c r="Y1871" s="175"/>
      <c r="Z1871" s="175"/>
      <c r="AA1871" s="175"/>
      <c r="AB1871" s="175"/>
      <c r="AC1871" s="175"/>
      <c r="AD1871" s="175"/>
      <c r="AE1871" s="175"/>
      <c r="AF1871" s="175"/>
      <c r="AG1871" s="175"/>
      <c r="AH1871" s="175"/>
      <c r="AI1871" s="175"/>
      <c r="AJ1871" s="175"/>
      <c r="AK1871" s="175"/>
      <c r="AL1871" s="175"/>
      <c r="AM1871" s="175"/>
      <c r="AN1871" s="175"/>
      <c r="AO1871" s="175"/>
      <c r="AP1871" s="175"/>
      <c r="AQ1871" s="175"/>
      <c r="AR1871" s="175"/>
    </row>
    <row r="1872" spans="1:44" ht="102" x14ac:dyDescent="0.3">
      <c r="A1872" s="175"/>
      <c r="B1872" s="181" t="s">
        <v>1101</v>
      </c>
      <c r="C1872" s="182" t="s">
        <v>33</v>
      </c>
      <c r="D1872" s="190">
        <v>2516.86</v>
      </c>
      <c r="E1872" s="191">
        <v>2516.86</v>
      </c>
      <c r="F1872" s="185" t="s">
        <v>4637</v>
      </c>
      <c r="G1872" s="186" t="s">
        <v>3267</v>
      </c>
      <c r="H1872" s="187"/>
      <c r="I1872" s="175"/>
      <c r="J1872" s="175"/>
      <c r="K1872" s="175"/>
      <c r="L1872" s="175"/>
      <c r="M1872" s="175"/>
      <c r="N1872" s="175"/>
      <c r="O1872" s="175"/>
      <c r="P1872" s="175"/>
      <c r="Q1872" s="175"/>
      <c r="R1872" s="175"/>
      <c r="S1872" s="175"/>
      <c r="T1872" s="175"/>
      <c r="U1872" s="175"/>
      <c r="V1872" s="175"/>
      <c r="W1872" s="175"/>
      <c r="X1872" s="175"/>
      <c r="Y1872" s="175"/>
      <c r="Z1872" s="175"/>
      <c r="AA1872" s="175"/>
      <c r="AB1872" s="175"/>
      <c r="AC1872" s="175"/>
      <c r="AD1872" s="175"/>
      <c r="AE1872" s="175"/>
      <c r="AF1872" s="175"/>
      <c r="AG1872" s="175"/>
      <c r="AH1872" s="175"/>
      <c r="AI1872" s="175"/>
      <c r="AJ1872" s="175"/>
      <c r="AK1872" s="175"/>
      <c r="AL1872" s="175"/>
      <c r="AM1872" s="175"/>
      <c r="AN1872" s="175"/>
      <c r="AO1872" s="175"/>
      <c r="AP1872" s="175"/>
      <c r="AQ1872" s="175"/>
      <c r="AR1872" s="175"/>
    </row>
    <row r="1873" spans="1:44" ht="102" hidden="1" x14ac:dyDescent="0.3">
      <c r="A1873" s="175"/>
      <c r="B1873" s="185" t="s">
        <v>4637</v>
      </c>
      <c r="C1873" s="182"/>
      <c r="D1873" s="190">
        <v>2516.86</v>
      </c>
      <c r="E1873" s="191">
        <v>2516.86</v>
      </c>
      <c r="F1873" s="186" t="s">
        <v>3267</v>
      </c>
      <c r="G1873" s="181" t="s">
        <v>1333</v>
      </c>
      <c r="H1873" s="182" t="s">
        <v>83</v>
      </c>
      <c r="I1873" s="175"/>
      <c r="J1873" s="175"/>
      <c r="K1873" s="175"/>
      <c r="L1873" s="175"/>
      <c r="M1873" s="175"/>
      <c r="N1873" s="175"/>
      <c r="O1873" s="175"/>
      <c r="P1873" s="175"/>
      <c r="Q1873" s="175"/>
      <c r="R1873" s="175"/>
      <c r="S1873" s="175"/>
      <c r="T1873" s="175"/>
      <c r="U1873" s="175"/>
      <c r="V1873" s="175"/>
      <c r="W1873" s="175"/>
      <c r="X1873" s="175"/>
      <c r="Y1873" s="175"/>
      <c r="Z1873" s="175"/>
      <c r="AA1873" s="175"/>
      <c r="AB1873" s="175"/>
      <c r="AC1873" s="175"/>
      <c r="AD1873" s="175"/>
      <c r="AE1873" s="175"/>
      <c r="AF1873" s="175"/>
      <c r="AG1873" s="175"/>
      <c r="AH1873" s="175"/>
      <c r="AI1873" s="175"/>
      <c r="AJ1873" s="175"/>
      <c r="AK1873" s="175"/>
      <c r="AL1873" s="175"/>
      <c r="AM1873" s="175"/>
      <c r="AN1873" s="175"/>
      <c r="AO1873" s="175"/>
      <c r="AP1873" s="175"/>
      <c r="AQ1873" s="175"/>
      <c r="AR1873" s="175"/>
    </row>
    <row r="1874" spans="1:44" ht="102" hidden="1" x14ac:dyDescent="0.3">
      <c r="A1874" s="175"/>
      <c r="B1874" s="186" t="s">
        <v>3267</v>
      </c>
      <c r="C1874" s="187"/>
      <c r="D1874" s="190">
        <v>2516.86</v>
      </c>
      <c r="E1874" s="191">
        <v>2516.86</v>
      </c>
      <c r="F1874" s="181" t="s">
        <v>1333</v>
      </c>
      <c r="G1874" s="185" t="s">
        <v>4637</v>
      </c>
      <c r="H1874" s="182"/>
      <c r="I1874" s="175"/>
      <c r="J1874" s="175"/>
      <c r="K1874" s="175"/>
      <c r="L1874" s="175"/>
      <c r="M1874" s="175"/>
      <c r="N1874" s="175"/>
      <c r="O1874" s="175"/>
      <c r="P1874" s="175"/>
      <c r="Q1874" s="175"/>
      <c r="R1874" s="175"/>
      <c r="S1874" s="175"/>
      <c r="T1874" s="175"/>
      <c r="U1874" s="175"/>
      <c r="V1874" s="175"/>
      <c r="W1874" s="175"/>
      <c r="X1874" s="175"/>
      <c r="Y1874" s="175"/>
      <c r="Z1874" s="175"/>
      <c r="AA1874" s="175"/>
      <c r="AB1874" s="175"/>
      <c r="AC1874" s="175"/>
      <c r="AD1874" s="175"/>
      <c r="AE1874" s="175"/>
      <c r="AF1874" s="175"/>
      <c r="AG1874" s="175"/>
      <c r="AH1874" s="175"/>
      <c r="AI1874" s="175"/>
      <c r="AJ1874" s="175"/>
      <c r="AK1874" s="175"/>
      <c r="AL1874" s="175"/>
      <c r="AM1874" s="175"/>
      <c r="AN1874" s="175"/>
      <c r="AO1874" s="175"/>
      <c r="AP1874" s="175"/>
      <c r="AQ1874" s="175"/>
      <c r="AR1874" s="175"/>
    </row>
    <row r="1875" spans="1:44" ht="102" x14ac:dyDescent="0.3">
      <c r="A1875" s="175"/>
      <c r="B1875" s="181" t="s">
        <v>1333</v>
      </c>
      <c r="C1875" s="182" t="s">
        <v>83</v>
      </c>
      <c r="D1875" s="190">
        <v>2997.89</v>
      </c>
      <c r="E1875" s="191">
        <v>2997.89</v>
      </c>
      <c r="F1875" s="185" t="s">
        <v>4637</v>
      </c>
      <c r="G1875" s="186" t="s">
        <v>3305</v>
      </c>
      <c r="H1875" s="187"/>
      <c r="I1875" s="175"/>
      <c r="J1875" s="175"/>
      <c r="K1875" s="175"/>
      <c r="L1875" s="175"/>
      <c r="M1875" s="175"/>
      <c r="N1875" s="175"/>
      <c r="O1875" s="175"/>
      <c r="P1875" s="175"/>
      <c r="Q1875" s="175"/>
      <c r="R1875" s="175"/>
      <c r="S1875" s="175"/>
      <c r="T1875" s="175"/>
      <c r="U1875" s="175"/>
      <c r="V1875" s="175"/>
      <c r="W1875" s="175"/>
      <c r="X1875" s="175"/>
      <c r="Y1875" s="175"/>
      <c r="Z1875" s="175"/>
      <c r="AA1875" s="175"/>
      <c r="AB1875" s="175"/>
      <c r="AC1875" s="175"/>
      <c r="AD1875" s="175"/>
      <c r="AE1875" s="175"/>
      <c r="AF1875" s="175"/>
      <c r="AG1875" s="175"/>
      <c r="AH1875" s="175"/>
      <c r="AI1875" s="175"/>
      <c r="AJ1875" s="175"/>
      <c r="AK1875" s="175"/>
      <c r="AL1875" s="175"/>
      <c r="AM1875" s="175"/>
      <c r="AN1875" s="175"/>
      <c r="AO1875" s="175"/>
      <c r="AP1875" s="175"/>
      <c r="AQ1875" s="175"/>
      <c r="AR1875" s="175"/>
    </row>
    <row r="1876" spans="1:44" ht="102" hidden="1" x14ac:dyDescent="0.3">
      <c r="A1876" s="175"/>
      <c r="B1876" s="185" t="s">
        <v>4637</v>
      </c>
      <c r="C1876" s="182"/>
      <c r="D1876" s="190">
        <v>2997.89</v>
      </c>
      <c r="E1876" s="191">
        <v>2997.89</v>
      </c>
      <c r="F1876" s="186" t="s">
        <v>3305</v>
      </c>
      <c r="G1876" s="181" t="s">
        <v>1111</v>
      </c>
      <c r="H1876" s="182" t="s">
        <v>61</v>
      </c>
      <c r="I1876" s="175"/>
      <c r="J1876" s="175"/>
      <c r="K1876" s="175"/>
      <c r="L1876" s="175"/>
      <c r="M1876" s="175"/>
      <c r="N1876" s="175"/>
      <c r="O1876" s="175"/>
      <c r="P1876" s="175"/>
      <c r="Q1876" s="175"/>
      <c r="R1876" s="175"/>
      <c r="S1876" s="175"/>
      <c r="T1876" s="175"/>
      <c r="U1876" s="175"/>
      <c r="V1876" s="175"/>
      <c r="W1876" s="175"/>
      <c r="X1876" s="175"/>
      <c r="Y1876" s="175"/>
      <c r="Z1876" s="175"/>
      <c r="AA1876" s="175"/>
      <c r="AB1876" s="175"/>
      <c r="AC1876" s="175"/>
      <c r="AD1876" s="175"/>
      <c r="AE1876" s="175"/>
      <c r="AF1876" s="175"/>
      <c r="AG1876" s="175"/>
      <c r="AH1876" s="175"/>
      <c r="AI1876" s="175"/>
      <c r="AJ1876" s="175"/>
      <c r="AK1876" s="175"/>
      <c r="AL1876" s="175"/>
      <c r="AM1876" s="175"/>
      <c r="AN1876" s="175"/>
      <c r="AO1876" s="175"/>
      <c r="AP1876" s="175"/>
      <c r="AQ1876" s="175"/>
      <c r="AR1876" s="175"/>
    </row>
    <row r="1877" spans="1:44" ht="102" hidden="1" x14ac:dyDescent="0.3">
      <c r="A1877" s="175"/>
      <c r="B1877" s="186" t="s">
        <v>3305</v>
      </c>
      <c r="C1877" s="187"/>
      <c r="D1877" s="190">
        <v>2997.89</v>
      </c>
      <c r="E1877" s="191">
        <v>2997.89</v>
      </c>
      <c r="F1877" s="181" t="s">
        <v>1111</v>
      </c>
      <c r="G1877" s="185" t="s">
        <v>4637</v>
      </c>
      <c r="H1877" s="182"/>
      <c r="I1877" s="175"/>
      <c r="J1877" s="175"/>
      <c r="K1877" s="175"/>
      <c r="L1877" s="175"/>
      <c r="M1877" s="175"/>
      <c r="N1877" s="175"/>
      <c r="O1877" s="175"/>
      <c r="P1877" s="175"/>
      <c r="Q1877" s="175"/>
      <c r="R1877" s="175"/>
      <c r="S1877" s="175"/>
      <c r="T1877" s="175"/>
      <c r="U1877" s="175"/>
      <c r="V1877" s="175"/>
      <c r="W1877" s="175"/>
      <c r="X1877" s="175"/>
      <c r="Y1877" s="175"/>
      <c r="Z1877" s="175"/>
      <c r="AA1877" s="175"/>
      <c r="AB1877" s="175"/>
      <c r="AC1877" s="175"/>
      <c r="AD1877" s="175"/>
      <c r="AE1877" s="175"/>
      <c r="AF1877" s="175"/>
      <c r="AG1877" s="175"/>
      <c r="AH1877" s="175"/>
      <c r="AI1877" s="175"/>
      <c r="AJ1877" s="175"/>
      <c r="AK1877" s="175"/>
      <c r="AL1877" s="175"/>
      <c r="AM1877" s="175"/>
      <c r="AN1877" s="175"/>
      <c r="AO1877" s="175"/>
      <c r="AP1877" s="175"/>
      <c r="AQ1877" s="175"/>
      <c r="AR1877" s="175"/>
    </row>
    <row r="1878" spans="1:44" ht="102" x14ac:dyDescent="0.3">
      <c r="A1878" s="175"/>
      <c r="B1878" s="181" t="s">
        <v>1111</v>
      </c>
      <c r="C1878" s="182" t="s">
        <v>61</v>
      </c>
      <c r="D1878" s="190">
        <v>3418.8</v>
      </c>
      <c r="E1878" s="191">
        <v>3418.8</v>
      </c>
      <c r="F1878" s="185" t="s">
        <v>4637</v>
      </c>
      <c r="G1878" s="186" t="s">
        <v>3307</v>
      </c>
      <c r="H1878" s="187"/>
      <c r="I1878" s="175"/>
      <c r="J1878" s="175"/>
      <c r="K1878" s="175"/>
      <c r="L1878" s="175"/>
      <c r="M1878" s="175"/>
      <c r="N1878" s="175"/>
      <c r="O1878" s="175"/>
      <c r="P1878" s="175"/>
      <c r="Q1878" s="175"/>
      <c r="R1878" s="175"/>
      <c r="S1878" s="175"/>
      <c r="T1878" s="175"/>
      <c r="U1878" s="175"/>
      <c r="V1878" s="175"/>
      <c r="W1878" s="175"/>
      <c r="X1878" s="175"/>
      <c r="Y1878" s="175"/>
      <c r="Z1878" s="175"/>
      <c r="AA1878" s="175"/>
      <c r="AB1878" s="175"/>
      <c r="AC1878" s="175"/>
      <c r="AD1878" s="175"/>
      <c r="AE1878" s="175"/>
      <c r="AF1878" s="175"/>
      <c r="AG1878" s="175"/>
      <c r="AH1878" s="175"/>
      <c r="AI1878" s="175"/>
      <c r="AJ1878" s="175"/>
      <c r="AK1878" s="175"/>
      <c r="AL1878" s="175"/>
      <c r="AM1878" s="175"/>
      <c r="AN1878" s="175"/>
      <c r="AO1878" s="175"/>
      <c r="AP1878" s="175"/>
      <c r="AQ1878" s="175"/>
      <c r="AR1878" s="175"/>
    </row>
    <row r="1879" spans="1:44" ht="102" hidden="1" x14ac:dyDescent="0.3">
      <c r="A1879" s="175"/>
      <c r="B1879" s="185" t="s">
        <v>4637</v>
      </c>
      <c r="C1879" s="182"/>
      <c r="D1879" s="190">
        <v>3418.8</v>
      </c>
      <c r="E1879" s="191">
        <v>3418.8</v>
      </c>
      <c r="F1879" s="186" t="s">
        <v>3307</v>
      </c>
      <c r="G1879" s="181" t="s">
        <v>1089</v>
      </c>
      <c r="H1879" s="182" t="s">
        <v>102</v>
      </c>
      <c r="I1879" s="175"/>
      <c r="J1879" s="175"/>
      <c r="K1879" s="175"/>
      <c r="L1879" s="175"/>
      <c r="M1879" s="175"/>
      <c r="N1879" s="175"/>
      <c r="O1879" s="175"/>
      <c r="P1879" s="175"/>
      <c r="Q1879" s="175"/>
      <c r="R1879" s="175"/>
      <c r="S1879" s="175"/>
      <c r="T1879" s="175"/>
      <c r="U1879" s="175"/>
      <c r="V1879" s="175"/>
      <c r="W1879" s="175"/>
      <c r="X1879" s="175"/>
      <c r="Y1879" s="175"/>
      <c r="Z1879" s="175"/>
      <c r="AA1879" s="175"/>
      <c r="AB1879" s="175"/>
      <c r="AC1879" s="175"/>
      <c r="AD1879" s="175"/>
      <c r="AE1879" s="175"/>
      <c r="AF1879" s="175"/>
      <c r="AG1879" s="175"/>
      <c r="AH1879" s="175"/>
      <c r="AI1879" s="175"/>
      <c r="AJ1879" s="175"/>
      <c r="AK1879" s="175"/>
      <c r="AL1879" s="175"/>
      <c r="AM1879" s="175"/>
      <c r="AN1879" s="175"/>
      <c r="AO1879" s="175"/>
      <c r="AP1879" s="175"/>
      <c r="AQ1879" s="175"/>
      <c r="AR1879" s="175"/>
    </row>
    <row r="1880" spans="1:44" ht="102" hidden="1" x14ac:dyDescent="0.3">
      <c r="A1880" s="175"/>
      <c r="B1880" s="186" t="s">
        <v>3307</v>
      </c>
      <c r="C1880" s="187"/>
      <c r="D1880" s="190">
        <v>3418.8</v>
      </c>
      <c r="E1880" s="191">
        <v>3418.8</v>
      </c>
      <c r="F1880" s="181" t="s">
        <v>1089</v>
      </c>
      <c r="G1880" s="185" t="s">
        <v>4637</v>
      </c>
      <c r="H1880" s="182"/>
      <c r="I1880" s="175"/>
      <c r="J1880" s="175"/>
      <c r="K1880" s="175"/>
      <c r="L1880" s="175"/>
      <c r="M1880" s="175"/>
      <c r="N1880" s="175"/>
      <c r="O1880" s="175"/>
      <c r="P1880" s="175"/>
      <c r="Q1880" s="175"/>
      <c r="R1880" s="175"/>
      <c r="S1880" s="175"/>
      <c r="T1880" s="175"/>
      <c r="U1880" s="175"/>
      <c r="V1880" s="175"/>
      <c r="W1880" s="175"/>
      <c r="X1880" s="175"/>
      <c r="Y1880" s="175"/>
      <c r="Z1880" s="175"/>
      <c r="AA1880" s="175"/>
      <c r="AB1880" s="175"/>
      <c r="AC1880" s="175"/>
      <c r="AD1880" s="175"/>
      <c r="AE1880" s="175"/>
      <c r="AF1880" s="175"/>
      <c r="AG1880" s="175"/>
      <c r="AH1880" s="175"/>
      <c r="AI1880" s="175"/>
      <c r="AJ1880" s="175"/>
      <c r="AK1880" s="175"/>
      <c r="AL1880" s="175"/>
      <c r="AM1880" s="175"/>
      <c r="AN1880" s="175"/>
      <c r="AO1880" s="175"/>
      <c r="AP1880" s="175"/>
      <c r="AQ1880" s="175"/>
      <c r="AR1880" s="175"/>
    </row>
    <row r="1881" spans="1:44" ht="102" x14ac:dyDescent="0.3">
      <c r="A1881" s="175"/>
      <c r="B1881" s="181" t="s">
        <v>1089</v>
      </c>
      <c r="C1881" s="182" t="s">
        <v>102</v>
      </c>
      <c r="D1881" s="190">
        <v>1580.55</v>
      </c>
      <c r="E1881" s="191">
        <v>1580.55</v>
      </c>
      <c r="F1881" s="185" t="s">
        <v>4637</v>
      </c>
      <c r="G1881" s="186" t="s">
        <v>3274</v>
      </c>
      <c r="H1881" s="187"/>
      <c r="I1881" s="175"/>
      <c r="J1881" s="175"/>
      <c r="K1881" s="175"/>
      <c r="L1881" s="175"/>
      <c r="M1881" s="175"/>
      <c r="N1881" s="175"/>
      <c r="O1881" s="175"/>
      <c r="P1881" s="175"/>
      <c r="Q1881" s="175"/>
      <c r="R1881" s="175"/>
      <c r="S1881" s="175"/>
      <c r="T1881" s="175"/>
      <c r="U1881" s="175"/>
      <c r="V1881" s="175"/>
      <c r="W1881" s="175"/>
      <c r="X1881" s="175"/>
      <c r="Y1881" s="175"/>
      <c r="Z1881" s="175"/>
      <c r="AA1881" s="175"/>
      <c r="AB1881" s="175"/>
      <c r="AC1881" s="175"/>
      <c r="AD1881" s="175"/>
      <c r="AE1881" s="175"/>
      <c r="AF1881" s="175"/>
      <c r="AG1881" s="175"/>
      <c r="AH1881" s="175"/>
      <c r="AI1881" s="175"/>
      <c r="AJ1881" s="175"/>
      <c r="AK1881" s="175"/>
      <c r="AL1881" s="175"/>
      <c r="AM1881" s="175"/>
      <c r="AN1881" s="175"/>
      <c r="AO1881" s="175"/>
      <c r="AP1881" s="175"/>
      <c r="AQ1881" s="175"/>
      <c r="AR1881" s="175"/>
    </row>
    <row r="1882" spans="1:44" ht="102" hidden="1" x14ac:dyDescent="0.3">
      <c r="A1882" s="175"/>
      <c r="B1882" s="185" t="s">
        <v>4637</v>
      </c>
      <c r="C1882" s="182"/>
      <c r="D1882" s="190">
        <v>1580.55</v>
      </c>
      <c r="E1882" s="191">
        <v>1580.55</v>
      </c>
      <c r="F1882" s="186" t="s">
        <v>3274</v>
      </c>
      <c r="G1882" s="181" t="s">
        <v>1189</v>
      </c>
      <c r="H1882" s="182" t="s">
        <v>99</v>
      </c>
      <c r="I1882" s="175"/>
      <c r="J1882" s="175"/>
      <c r="K1882" s="175"/>
      <c r="L1882" s="175"/>
      <c r="M1882" s="175"/>
      <c r="N1882" s="175"/>
      <c r="O1882" s="175"/>
      <c r="P1882" s="175"/>
      <c r="Q1882" s="175"/>
      <c r="R1882" s="175"/>
      <c r="S1882" s="175"/>
      <c r="T1882" s="175"/>
      <c r="U1882" s="175"/>
      <c r="V1882" s="175"/>
      <c r="W1882" s="175"/>
      <c r="X1882" s="175"/>
      <c r="Y1882" s="175"/>
      <c r="Z1882" s="175"/>
      <c r="AA1882" s="175"/>
      <c r="AB1882" s="175"/>
      <c r="AC1882" s="175"/>
      <c r="AD1882" s="175"/>
      <c r="AE1882" s="175"/>
      <c r="AF1882" s="175"/>
      <c r="AG1882" s="175"/>
      <c r="AH1882" s="175"/>
      <c r="AI1882" s="175"/>
      <c r="AJ1882" s="175"/>
      <c r="AK1882" s="175"/>
      <c r="AL1882" s="175"/>
      <c r="AM1882" s="175"/>
      <c r="AN1882" s="175"/>
      <c r="AO1882" s="175"/>
      <c r="AP1882" s="175"/>
      <c r="AQ1882" s="175"/>
      <c r="AR1882" s="175"/>
    </row>
    <row r="1883" spans="1:44" ht="102" hidden="1" x14ac:dyDescent="0.3">
      <c r="A1883" s="175"/>
      <c r="B1883" s="186" t="s">
        <v>3274</v>
      </c>
      <c r="C1883" s="187"/>
      <c r="D1883" s="190">
        <v>1580.55</v>
      </c>
      <c r="E1883" s="191">
        <v>1580.55</v>
      </c>
      <c r="F1883" s="181" t="s">
        <v>1189</v>
      </c>
      <c r="G1883" s="185" t="s">
        <v>4637</v>
      </c>
      <c r="H1883" s="182"/>
      <c r="I1883" s="175"/>
      <c r="J1883" s="175"/>
      <c r="K1883" s="175"/>
      <c r="L1883" s="175"/>
      <c r="M1883" s="175"/>
      <c r="N1883" s="175"/>
      <c r="O1883" s="175"/>
      <c r="P1883" s="175"/>
      <c r="Q1883" s="175"/>
      <c r="R1883" s="175"/>
      <c r="S1883" s="175"/>
      <c r="T1883" s="175"/>
      <c r="U1883" s="175"/>
      <c r="V1883" s="175"/>
      <c r="W1883" s="175"/>
      <c r="X1883" s="175"/>
      <c r="Y1883" s="175"/>
      <c r="Z1883" s="175"/>
      <c r="AA1883" s="175"/>
      <c r="AB1883" s="175"/>
      <c r="AC1883" s="175"/>
      <c r="AD1883" s="175"/>
      <c r="AE1883" s="175"/>
      <c r="AF1883" s="175"/>
      <c r="AG1883" s="175"/>
      <c r="AH1883" s="175"/>
      <c r="AI1883" s="175"/>
      <c r="AJ1883" s="175"/>
      <c r="AK1883" s="175"/>
      <c r="AL1883" s="175"/>
      <c r="AM1883" s="175"/>
      <c r="AN1883" s="175"/>
      <c r="AO1883" s="175"/>
      <c r="AP1883" s="175"/>
      <c r="AQ1883" s="175"/>
      <c r="AR1883" s="175"/>
    </row>
    <row r="1884" spans="1:44" ht="102" x14ac:dyDescent="0.3">
      <c r="A1884" s="175"/>
      <c r="B1884" s="181" t="s">
        <v>1189</v>
      </c>
      <c r="C1884" s="182" t="s">
        <v>99</v>
      </c>
      <c r="D1884" s="183">
        <v>974.96</v>
      </c>
      <c r="E1884" s="184">
        <v>974.96</v>
      </c>
      <c r="F1884" s="185" t="s">
        <v>4637</v>
      </c>
      <c r="G1884" s="186" t="s">
        <v>3275</v>
      </c>
      <c r="H1884" s="187"/>
      <c r="I1884" s="175"/>
      <c r="J1884" s="175"/>
      <c r="K1884" s="175"/>
      <c r="L1884" s="175"/>
      <c r="M1884" s="175"/>
      <c r="N1884" s="175"/>
      <c r="O1884" s="175"/>
      <c r="P1884" s="175"/>
      <c r="Q1884" s="175"/>
      <c r="R1884" s="175"/>
      <c r="S1884" s="175"/>
      <c r="T1884" s="175"/>
      <c r="U1884" s="175"/>
      <c r="V1884" s="175"/>
      <c r="W1884" s="175"/>
      <c r="X1884" s="175"/>
      <c r="Y1884" s="175"/>
      <c r="Z1884" s="175"/>
      <c r="AA1884" s="175"/>
      <c r="AB1884" s="175"/>
      <c r="AC1884" s="175"/>
      <c r="AD1884" s="175"/>
      <c r="AE1884" s="175"/>
      <c r="AF1884" s="175"/>
      <c r="AG1884" s="175"/>
      <c r="AH1884" s="175"/>
      <c r="AI1884" s="175"/>
      <c r="AJ1884" s="175"/>
      <c r="AK1884" s="175"/>
      <c r="AL1884" s="175"/>
      <c r="AM1884" s="175"/>
      <c r="AN1884" s="175"/>
      <c r="AO1884" s="175"/>
      <c r="AP1884" s="175"/>
      <c r="AQ1884" s="175"/>
      <c r="AR1884" s="175"/>
    </row>
    <row r="1885" spans="1:44" ht="102" hidden="1" x14ac:dyDescent="0.3">
      <c r="A1885" s="175"/>
      <c r="B1885" s="185" t="s">
        <v>4637</v>
      </c>
      <c r="C1885" s="182"/>
      <c r="D1885" s="183">
        <v>974.96</v>
      </c>
      <c r="E1885" s="184">
        <v>974.96</v>
      </c>
      <c r="F1885" s="186" t="s">
        <v>3275</v>
      </c>
      <c r="G1885" s="181" t="s">
        <v>700</v>
      </c>
      <c r="H1885" s="182" t="s">
        <v>259</v>
      </c>
      <c r="I1885" s="175"/>
      <c r="J1885" s="175"/>
      <c r="K1885" s="175"/>
      <c r="L1885" s="175"/>
      <c r="M1885" s="175"/>
      <c r="N1885" s="175"/>
      <c r="O1885" s="175"/>
      <c r="P1885" s="175"/>
      <c r="Q1885" s="175"/>
      <c r="R1885" s="175"/>
      <c r="S1885" s="175"/>
      <c r="T1885" s="175"/>
      <c r="U1885" s="175"/>
      <c r="V1885" s="175"/>
      <c r="W1885" s="175"/>
      <c r="X1885" s="175"/>
      <c r="Y1885" s="175"/>
      <c r="Z1885" s="175"/>
      <c r="AA1885" s="175"/>
      <c r="AB1885" s="175"/>
      <c r="AC1885" s="175"/>
      <c r="AD1885" s="175"/>
      <c r="AE1885" s="175"/>
      <c r="AF1885" s="175"/>
      <c r="AG1885" s="175"/>
      <c r="AH1885" s="175"/>
      <c r="AI1885" s="175"/>
      <c r="AJ1885" s="175"/>
      <c r="AK1885" s="175"/>
      <c r="AL1885" s="175"/>
      <c r="AM1885" s="175"/>
      <c r="AN1885" s="175"/>
      <c r="AO1885" s="175"/>
      <c r="AP1885" s="175"/>
      <c r="AQ1885" s="175"/>
      <c r="AR1885" s="175"/>
    </row>
    <row r="1886" spans="1:44" ht="102" hidden="1" x14ac:dyDescent="0.3">
      <c r="A1886" s="175"/>
      <c r="B1886" s="186" t="s">
        <v>3275</v>
      </c>
      <c r="C1886" s="187"/>
      <c r="D1886" s="183">
        <v>974.96</v>
      </c>
      <c r="E1886" s="184">
        <v>974.96</v>
      </c>
      <c r="F1886" s="181" t="s">
        <v>700</v>
      </c>
      <c r="G1886" s="185" t="s">
        <v>4637</v>
      </c>
      <c r="H1886" s="182"/>
      <c r="I1886" s="175"/>
      <c r="J1886" s="175"/>
      <c r="K1886" s="175"/>
      <c r="L1886" s="175"/>
      <c r="M1886" s="175"/>
      <c r="N1886" s="175"/>
      <c r="O1886" s="175"/>
      <c r="P1886" s="175"/>
      <c r="Q1886" s="175"/>
      <c r="R1886" s="175"/>
      <c r="S1886" s="175"/>
      <c r="T1886" s="175"/>
      <c r="U1886" s="175"/>
      <c r="V1886" s="175"/>
      <c r="W1886" s="175"/>
      <c r="X1886" s="175"/>
      <c r="Y1886" s="175"/>
      <c r="Z1886" s="175"/>
      <c r="AA1886" s="175"/>
      <c r="AB1886" s="175"/>
      <c r="AC1886" s="175"/>
      <c r="AD1886" s="175"/>
      <c r="AE1886" s="175"/>
      <c r="AF1886" s="175"/>
      <c r="AG1886" s="175"/>
      <c r="AH1886" s="175"/>
      <c r="AI1886" s="175"/>
      <c r="AJ1886" s="175"/>
      <c r="AK1886" s="175"/>
      <c r="AL1886" s="175"/>
      <c r="AM1886" s="175"/>
      <c r="AN1886" s="175"/>
      <c r="AO1886" s="175"/>
      <c r="AP1886" s="175"/>
      <c r="AQ1886" s="175"/>
      <c r="AR1886" s="175"/>
    </row>
    <row r="1887" spans="1:44" ht="102" x14ac:dyDescent="0.3">
      <c r="A1887" s="175"/>
      <c r="B1887" s="181" t="s">
        <v>700</v>
      </c>
      <c r="C1887" s="182" t="s">
        <v>259</v>
      </c>
      <c r="D1887" s="190">
        <v>1421.64</v>
      </c>
      <c r="E1887" s="191">
        <v>1421.64</v>
      </c>
      <c r="F1887" s="185" t="s">
        <v>4637</v>
      </c>
      <c r="G1887" s="186" t="s">
        <v>3135</v>
      </c>
      <c r="H1887" s="187"/>
      <c r="I1887" s="175"/>
      <c r="J1887" s="175"/>
      <c r="K1887" s="175"/>
      <c r="L1887" s="175"/>
      <c r="M1887" s="175"/>
      <c r="N1887" s="175"/>
      <c r="O1887" s="175"/>
      <c r="P1887" s="175"/>
      <c r="Q1887" s="175"/>
      <c r="R1887" s="175"/>
      <c r="S1887" s="175"/>
      <c r="T1887" s="175"/>
      <c r="U1887" s="175"/>
      <c r="V1887" s="175"/>
      <c r="W1887" s="175"/>
      <c r="X1887" s="175"/>
      <c r="Y1887" s="175"/>
      <c r="Z1887" s="175"/>
      <c r="AA1887" s="175"/>
      <c r="AB1887" s="175"/>
      <c r="AC1887" s="175"/>
      <c r="AD1887" s="175"/>
      <c r="AE1887" s="175"/>
      <c r="AF1887" s="175"/>
      <c r="AG1887" s="175"/>
      <c r="AH1887" s="175"/>
      <c r="AI1887" s="175"/>
      <c r="AJ1887" s="175"/>
      <c r="AK1887" s="175"/>
      <c r="AL1887" s="175"/>
      <c r="AM1887" s="175"/>
      <c r="AN1887" s="175"/>
      <c r="AO1887" s="175"/>
      <c r="AP1887" s="175"/>
      <c r="AQ1887" s="175"/>
      <c r="AR1887" s="175"/>
    </row>
    <row r="1888" spans="1:44" ht="102" hidden="1" x14ac:dyDescent="0.3">
      <c r="A1888" s="175"/>
      <c r="B1888" s="185" t="s">
        <v>4637</v>
      </c>
      <c r="C1888" s="182"/>
      <c r="D1888" s="190">
        <v>1421.64</v>
      </c>
      <c r="E1888" s="191">
        <v>1421.64</v>
      </c>
      <c r="F1888" s="186" t="s">
        <v>3135</v>
      </c>
      <c r="G1888" s="181" t="s">
        <v>1098</v>
      </c>
      <c r="H1888" s="182" t="s">
        <v>298</v>
      </c>
      <c r="I1888" s="175"/>
      <c r="J1888" s="175"/>
      <c r="K1888" s="175"/>
      <c r="L1888" s="175"/>
      <c r="M1888" s="175"/>
      <c r="N1888" s="175"/>
      <c r="O1888" s="175"/>
      <c r="P1888" s="175"/>
      <c r="Q1888" s="175"/>
      <c r="R1888" s="175"/>
      <c r="S1888" s="175"/>
      <c r="T1888" s="175"/>
      <c r="U1888" s="175"/>
      <c r="V1888" s="175"/>
      <c r="W1888" s="175"/>
      <c r="X1888" s="175"/>
      <c r="Y1888" s="175"/>
      <c r="Z1888" s="175"/>
      <c r="AA1888" s="175"/>
      <c r="AB1888" s="175"/>
      <c r="AC1888" s="175"/>
      <c r="AD1888" s="175"/>
      <c r="AE1888" s="175"/>
      <c r="AF1888" s="175"/>
      <c r="AG1888" s="175"/>
      <c r="AH1888" s="175"/>
      <c r="AI1888" s="175"/>
      <c r="AJ1888" s="175"/>
      <c r="AK1888" s="175"/>
      <c r="AL1888" s="175"/>
      <c r="AM1888" s="175"/>
      <c r="AN1888" s="175"/>
      <c r="AO1888" s="175"/>
      <c r="AP1888" s="175"/>
      <c r="AQ1888" s="175"/>
      <c r="AR1888" s="175"/>
    </row>
    <row r="1889" spans="1:44" ht="102" hidden="1" x14ac:dyDescent="0.3">
      <c r="A1889" s="175"/>
      <c r="B1889" s="186" t="s">
        <v>3135</v>
      </c>
      <c r="C1889" s="187"/>
      <c r="D1889" s="190">
        <v>1421.64</v>
      </c>
      <c r="E1889" s="191">
        <v>1421.64</v>
      </c>
      <c r="F1889" s="181" t="s">
        <v>1098</v>
      </c>
      <c r="G1889" s="185" t="s">
        <v>4637</v>
      </c>
      <c r="H1889" s="182"/>
      <c r="I1889" s="175"/>
      <c r="J1889" s="175"/>
      <c r="K1889" s="175"/>
      <c r="L1889" s="175"/>
      <c r="M1889" s="175"/>
      <c r="N1889" s="175"/>
      <c r="O1889" s="175"/>
      <c r="P1889" s="175"/>
      <c r="Q1889" s="175"/>
      <c r="R1889" s="175"/>
      <c r="S1889" s="175"/>
      <c r="T1889" s="175"/>
      <c r="U1889" s="175"/>
      <c r="V1889" s="175"/>
      <c r="W1889" s="175"/>
      <c r="X1889" s="175"/>
      <c r="Y1889" s="175"/>
      <c r="Z1889" s="175"/>
      <c r="AA1889" s="175"/>
      <c r="AB1889" s="175"/>
      <c r="AC1889" s="175"/>
      <c r="AD1889" s="175"/>
      <c r="AE1889" s="175"/>
      <c r="AF1889" s="175"/>
      <c r="AG1889" s="175"/>
      <c r="AH1889" s="175"/>
      <c r="AI1889" s="175"/>
      <c r="AJ1889" s="175"/>
      <c r="AK1889" s="175"/>
      <c r="AL1889" s="175"/>
      <c r="AM1889" s="175"/>
      <c r="AN1889" s="175"/>
      <c r="AO1889" s="175"/>
      <c r="AP1889" s="175"/>
      <c r="AQ1889" s="175"/>
      <c r="AR1889" s="175"/>
    </row>
    <row r="1890" spans="1:44" ht="102" x14ac:dyDescent="0.3">
      <c r="A1890" s="175"/>
      <c r="B1890" s="181" t="s">
        <v>1098</v>
      </c>
      <c r="C1890" s="182" t="s">
        <v>298</v>
      </c>
      <c r="D1890" s="190">
        <v>1391.57</v>
      </c>
      <c r="E1890" s="191">
        <v>1391.57</v>
      </c>
      <c r="F1890" s="185" t="s">
        <v>4637</v>
      </c>
      <c r="G1890" s="186" t="s">
        <v>3277</v>
      </c>
      <c r="H1890" s="187"/>
      <c r="I1890" s="175"/>
      <c r="J1890" s="175"/>
      <c r="K1890" s="175"/>
      <c r="L1890" s="175"/>
      <c r="M1890" s="175"/>
      <c r="N1890" s="175"/>
      <c r="O1890" s="175"/>
      <c r="P1890" s="175"/>
      <c r="Q1890" s="175"/>
      <c r="R1890" s="175"/>
      <c r="S1890" s="175"/>
      <c r="T1890" s="175"/>
      <c r="U1890" s="175"/>
      <c r="V1890" s="175"/>
      <c r="W1890" s="175"/>
      <c r="X1890" s="175"/>
      <c r="Y1890" s="175"/>
      <c r="Z1890" s="175"/>
      <c r="AA1890" s="175"/>
      <c r="AB1890" s="175"/>
      <c r="AC1890" s="175"/>
      <c r="AD1890" s="175"/>
      <c r="AE1890" s="175"/>
      <c r="AF1890" s="175"/>
      <c r="AG1890" s="175"/>
      <c r="AH1890" s="175"/>
      <c r="AI1890" s="175"/>
      <c r="AJ1890" s="175"/>
      <c r="AK1890" s="175"/>
      <c r="AL1890" s="175"/>
      <c r="AM1890" s="175"/>
      <c r="AN1890" s="175"/>
      <c r="AO1890" s="175"/>
      <c r="AP1890" s="175"/>
      <c r="AQ1890" s="175"/>
      <c r="AR1890" s="175"/>
    </row>
    <row r="1891" spans="1:44" ht="102" hidden="1" x14ac:dyDescent="0.3">
      <c r="A1891" s="175"/>
      <c r="B1891" s="185" t="s">
        <v>4637</v>
      </c>
      <c r="C1891" s="182"/>
      <c r="D1891" s="190">
        <v>1391.57</v>
      </c>
      <c r="E1891" s="191">
        <v>1391.57</v>
      </c>
      <c r="F1891" s="186" t="s">
        <v>3277</v>
      </c>
      <c r="G1891" s="181" t="s">
        <v>1849</v>
      </c>
      <c r="H1891" s="182" t="s">
        <v>179</v>
      </c>
      <c r="I1891" s="175"/>
      <c r="J1891" s="175"/>
      <c r="K1891" s="175"/>
      <c r="L1891" s="175"/>
      <c r="M1891" s="175"/>
      <c r="N1891" s="175"/>
      <c r="O1891" s="175"/>
      <c r="P1891" s="175"/>
      <c r="Q1891" s="175"/>
      <c r="R1891" s="175"/>
      <c r="S1891" s="175"/>
      <c r="T1891" s="175"/>
      <c r="U1891" s="175"/>
      <c r="V1891" s="175"/>
      <c r="W1891" s="175"/>
      <c r="X1891" s="175"/>
      <c r="Y1891" s="175"/>
      <c r="Z1891" s="175"/>
      <c r="AA1891" s="175"/>
      <c r="AB1891" s="175"/>
      <c r="AC1891" s="175"/>
      <c r="AD1891" s="175"/>
      <c r="AE1891" s="175"/>
      <c r="AF1891" s="175"/>
      <c r="AG1891" s="175"/>
      <c r="AH1891" s="175"/>
      <c r="AI1891" s="175"/>
      <c r="AJ1891" s="175"/>
      <c r="AK1891" s="175"/>
      <c r="AL1891" s="175"/>
      <c r="AM1891" s="175"/>
      <c r="AN1891" s="175"/>
      <c r="AO1891" s="175"/>
      <c r="AP1891" s="175"/>
      <c r="AQ1891" s="175"/>
      <c r="AR1891" s="175"/>
    </row>
    <row r="1892" spans="1:44" ht="102" hidden="1" x14ac:dyDescent="0.3">
      <c r="A1892" s="175"/>
      <c r="B1892" s="186" t="s">
        <v>3277</v>
      </c>
      <c r="C1892" s="187"/>
      <c r="D1892" s="190">
        <v>1391.57</v>
      </c>
      <c r="E1892" s="191">
        <v>1391.57</v>
      </c>
      <c r="F1892" s="181" t="s">
        <v>1849</v>
      </c>
      <c r="G1892" s="185" t="s">
        <v>4637</v>
      </c>
      <c r="H1892" s="182"/>
      <c r="I1892" s="175"/>
      <c r="J1892" s="175"/>
      <c r="K1892" s="175"/>
      <c r="L1892" s="175"/>
      <c r="M1892" s="175"/>
      <c r="N1892" s="175"/>
      <c r="O1892" s="175"/>
      <c r="P1892" s="175"/>
      <c r="Q1892" s="175"/>
      <c r="R1892" s="175"/>
      <c r="S1892" s="175"/>
      <c r="T1892" s="175"/>
      <c r="U1892" s="175"/>
      <c r="V1892" s="175"/>
      <c r="W1892" s="175"/>
      <c r="X1892" s="175"/>
      <c r="Y1892" s="175"/>
      <c r="Z1892" s="175"/>
      <c r="AA1892" s="175"/>
      <c r="AB1892" s="175"/>
      <c r="AC1892" s="175"/>
      <c r="AD1892" s="175"/>
      <c r="AE1892" s="175"/>
      <c r="AF1892" s="175"/>
      <c r="AG1892" s="175"/>
      <c r="AH1892" s="175"/>
      <c r="AI1892" s="175"/>
      <c r="AJ1892" s="175"/>
      <c r="AK1892" s="175"/>
      <c r="AL1892" s="175"/>
      <c r="AM1892" s="175"/>
      <c r="AN1892" s="175"/>
      <c r="AO1892" s="175"/>
      <c r="AP1892" s="175"/>
      <c r="AQ1892" s="175"/>
      <c r="AR1892" s="175"/>
    </row>
    <row r="1893" spans="1:44" ht="102" x14ac:dyDescent="0.3">
      <c r="A1893" s="175"/>
      <c r="B1893" s="181" t="s">
        <v>1849</v>
      </c>
      <c r="C1893" s="182" t="s">
        <v>179</v>
      </c>
      <c r="D1893" s="190">
        <v>2516.86</v>
      </c>
      <c r="E1893" s="191">
        <v>2516.86</v>
      </c>
      <c r="F1893" s="185" t="s">
        <v>4637</v>
      </c>
      <c r="G1893" s="186" t="s">
        <v>3278</v>
      </c>
      <c r="H1893" s="187"/>
      <c r="I1893" s="175"/>
      <c r="J1893" s="175"/>
      <c r="K1893" s="175"/>
      <c r="L1893" s="175"/>
      <c r="M1893" s="175"/>
      <c r="N1893" s="175"/>
      <c r="O1893" s="175"/>
      <c r="P1893" s="175"/>
      <c r="Q1893" s="175"/>
      <c r="R1893" s="175"/>
      <c r="S1893" s="175"/>
      <c r="T1893" s="175"/>
      <c r="U1893" s="175"/>
      <c r="V1893" s="175"/>
      <c r="W1893" s="175"/>
      <c r="X1893" s="175"/>
      <c r="Y1893" s="175"/>
      <c r="Z1893" s="175"/>
      <c r="AA1893" s="175"/>
      <c r="AB1893" s="175"/>
      <c r="AC1893" s="175"/>
      <c r="AD1893" s="175"/>
      <c r="AE1893" s="175"/>
      <c r="AF1893" s="175"/>
      <c r="AG1893" s="175"/>
      <c r="AH1893" s="175"/>
      <c r="AI1893" s="175"/>
      <c r="AJ1893" s="175"/>
      <c r="AK1893" s="175"/>
      <c r="AL1893" s="175"/>
      <c r="AM1893" s="175"/>
      <c r="AN1893" s="175"/>
      <c r="AO1893" s="175"/>
      <c r="AP1893" s="175"/>
      <c r="AQ1893" s="175"/>
      <c r="AR1893" s="175"/>
    </row>
    <row r="1894" spans="1:44" ht="102" hidden="1" x14ac:dyDescent="0.3">
      <c r="A1894" s="175"/>
      <c r="B1894" s="185" t="s">
        <v>4637</v>
      </c>
      <c r="C1894" s="182"/>
      <c r="D1894" s="190">
        <v>2516.86</v>
      </c>
      <c r="E1894" s="191">
        <v>2516.86</v>
      </c>
      <c r="F1894" s="186" t="s">
        <v>3278</v>
      </c>
      <c r="G1894" s="181" t="s">
        <v>1440</v>
      </c>
      <c r="H1894" s="182" t="s">
        <v>142</v>
      </c>
      <c r="I1894" s="175"/>
      <c r="J1894" s="175"/>
      <c r="K1894" s="175"/>
      <c r="L1894" s="175"/>
      <c r="M1894" s="175"/>
      <c r="N1894" s="175"/>
      <c r="O1894" s="175"/>
      <c r="P1894" s="175"/>
      <c r="Q1894" s="175"/>
      <c r="R1894" s="175"/>
      <c r="S1894" s="175"/>
      <c r="T1894" s="175"/>
      <c r="U1894" s="175"/>
      <c r="V1894" s="175"/>
      <c r="W1894" s="175"/>
      <c r="X1894" s="175"/>
      <c r="Y1894" s="175"/>
      <c r="Z1894" s="175"/>
      <c r="AA1894" s="175"/>
      <c r="AB1894" s="175"/>
      <c r="AC1894" s="175"/>
      <c r="AD1894" s="175"/>
      <c r="AE1894" s="175"/>
      <c r="AF1894" s="175"/>
      <c r="AG1894" s="175"/>
      <c r="AH1894" s="175"/>
      <c r="AI1894" s="175"/>
      <c r="AJ1894" s="175"/>
      <c r="AK1894" s="175"/>
      <c r="AL1894" s="175"/>
      <c r="AM1894" s="175"/>
      <c r="AN1894" s="175"/>
      <c r="AO1894" s="175"/>
      <c r="AP1894" s="175"/>
      <c r="AQ1894" s="175"/>
      <c r="AR1894" s="175"/>
    </row>
    <row r="1895" spans="1:44" ht="102" hidden="1" x14ac:dyDescent="0.3">
      <c r="A1895" s="175"/>
      <c r="B1895" s="186" t="s">
        <v>3278</v>
      </c>
      <c r="C1895" s="187"/>
      <c r="D1895" s="190">
        <v>2516.86</v>
      </c>
      <c r="E1895" s="191">
        <v>2516.86</v>
      </c>
      <c r="F1895" s="181" t="s">
        <v>1440</v>
      </c>
      <c r="G1895" s="185" t="s">
        <v>4637</v>
      </c>
      <c r="H1895" s="182"/>
      <c r="I1895" s="175"/>
      <c r="J1895" s="175"/>
      <c r="K1895" s="175"/>
      <c r="L1895" s="175"/>
      <c r="M1895" s="175"/>
      <c r="N1895" s="175"/>
      <c r="O1895" s="175"/>
      <c r="P1895" s="175"/>
      <c r="Q1895" s="175"/>
      <c r="R1895" s="175"/>
      <c r="S1895" s="175"/>
      <c r="T1895" s="175"/>
      <c r="U1895" s="175"/>
      <c r="V1895" s="175"/>
      <c r="W1895" s="175"/>
      <c r="X1895" s="175"/>
      <c r="Y1895" s="175"/>
      <c r="Z1895" s="175"/>
      <c r="AA1895" s="175"/>
      <c r="AB1895" s="175"/>
      <c r="AC1895" s="175"/>
      <c r="AD1895" s="175"/>
      <c r="AE1895" s="175"/>
      <c r="AF1895" s="175"/>
      <c r="AG1895" s="175"/>
      <c r="AH1895" s="175"/>
      <c r="AI1895" s="175"/>
      <c r="AJ1895" s="175"/>
      <c r="AK1895" s="175"/>
      <c r="AL1895" s="175"/>
      <c r="AM1895" s="175"/>
      <c r="AN1895" s="175"/>
      <c r="AO1895" s="175"/>
      <c r="AP1895" s="175"/>
      <c r="AQ1895" s="175"/>
      <c r="AR1895" s="175"/>
    </row>
    <row r="1896" spans="1:44" ht="102" x14ac:dyDescent="0.3">
      <c r="A1896" s="175"/>
      <c r="B1896" s="181" t="s">
        <v>1440</v>
      </c>
      <c r="C1896" s="182" t="s">
        <v>142</v>
      </c>
      <c r="D1896" s="190">
        <v>2997.89</v>
      </c>
      <c r="E1896" s="191">
        <v>2997.89</v>
      </c>
      <c r="F1896" s="185" t="s">
        <v>4637</v>
      </c>
      <c r="G1896" s="186" t="s">
        <v>3279</v>
      </c>
      <c r="H1896" s="187"/>
      <c r="I1896" s="175"/>
      <c r="J1896" s="175"/>
      <c r="K1896" s="175"/>
      <c r="L1896" s="175"/>
      <c r="M1896" s="175"/>
      <c r="N1896" s="175"/>
      <c r="O1896" s="175"/>
      <c r="P1896" s="175"/>
      <c r="Q1896" s="175"/>
      <c r="R1896" s="175"/>
      <c r="S1896" s="175"/>
      <c r="T1896" s="175"/>
      <c r="U1896" s="175"/>
      <c r="V1896" s="175"/>
      <c r="W1896" s="175"/>
      <c r="X1896" s="175"/>
      <c r="Y1896" s="175"/>
      <c r="Z1896" s="175"/>
      <c r="AA1896" s="175"/>
      <c r="AB1896" s="175"/>
      <c r="AC1896" s="175"/>
      <c r="AD1896" s="175"/>
      <c r="AE1896" s="175"/>
      <c r="AF1896" s="175"/>
      <c r="AG1896" s="175"/>
      <c r="AH1896" s="175"/>
      <c r="AI1896" s="175"/>
      <c r="AJ1896" s="175"/>
      <c r="AK1896" s="175"/>
      <c r="AL1896" s="175"/>
      <c r="AM1896" s="175"/>
      <c r="AN1896" s="175"/>
      <c r="AO1896" s="175"/>
      <c r="AP1896" s="175"/>
      <c r="AQ1896" s="175"/>
      <c r="AR1896" s="175"/>
    </row>
    <row r="1897" spans="1:44" ht="102" hidden="1" x14ac:dyDescent="0.3">
      <c r="A1897" s="175"/>
      <c r="B1897" s="185" t="s">
        <v>4637</v>
      </c>
      <c r="C1897" s="182"/>
      <c r="D1897" s="190">
        <v>2997.89</v>
      </c>
      <c r="E1897" s="191">
        <v>2997.89</v>
      </c>
      <c r="F1897" s="186" t="s">
        <v>3279</v>
      </c>
      <c r="G1897" s="181" t="s">
        <v>1159</v>
      </c>
      <c r="H1897" s="182" t="s">
        <v>105</v>
      </c>
      <c r="I1897" s="175"/>
      <c r="J1897" s="175"/>
      <c r="K1897" s="175"/>
      <c r="L1897" s="175"/>
      <c r="M1897" s="175"/>
      <c r="N1897" s="175"/>
      <c r="O1897" s="175"/>
      <c r="P1897" s="175"/>
      <c r="Q1897" s="175"/>
      <c r="R1897" s="175"/>
      <c r="S1897" s="175"/>
      <c r="T1897" s="175"/>
      <c r="U1897" s="175"/>
      <c r="V1897" s="175"/>
      <c r="W1897" s="175"/>
      <c r="X1897" s="175"/>
      <c r="Y1897" s="175"/>
      <c r="Z1897" s="175"/>
      <c r="AA1897" s="175"/>
      <c r="AB1897" s="175"/>
      <c r="AC1897" s="175"/>
      <c r="AD1897" s="175"/>
      <c r="AE1897" s="175"/>
      <c r="AF1897" s="175"/>
      <c r="AG1897" s="175"/>
      <c r="AH1897" s="175"/>
      <c r="AI1897" s="175"/>
      <c r="AJ1897" s="175"/>
      <c r="AK1897" s="175"/>
      <c r="AL1897" s="175"/>
      <c r="AM1897" s="175"/>
      <c r="AN1897" s="175"/>
      <c r="AO1897" s="175"/>
      <c r="AP1897" s="175"/>
      <c r="AQ1897" s="175"/>
      <c r="AR1897" s="175"/>
    </row>
    <row r="1898" spans="1:44" ht="102" hidden="1" x14ac:dyDescent="0.3">
      <c r="A1898" s="175"/>
      <c r="B1898" s="186" t="s">
        <v>3279</v>
      </c>
      <c r="C1898" s="187"/>
      <c r="D1898" s="190">
        <v>2997.89</v>
      </c>
      <c r="E1898" s="191">
        <v>2997.89</v>
      </c>
      <c r="F1898" s="181" t="s">
        <v>1159</v>
      </c>
      <c r="G1898" s="185" t="s">
        <v>4637</v>
      </c>
      <c r="H1898" s="182"/>
      <c r="I1898" s="175"/>
      <c r="J1898" s="175"/>
      <c r="K1898" s="175"/>
      <c r="L1898" s="175"/>
      <c r="M1898" s="175"/>
      <c r="N1898" s="175"/>
      <c r="O1898" s="175"/>
      <c r="P1898" s="175"/>
      <c r="Q1898" s="175"/>
      <c r="R1898" s="175"/>
      <c r="S1898" s="175"/>
      <c r="T1898" s="175"/>
      <c r="U1898" s="175"/>
      <c r="V1898" s="175"/>
      <c r="W1898" s="175"/>
      <c r="X1898" s="175"/>
      <c r="Y1898" s="175"/>
      <c r="Z1898" s="175"/>
      <c r="AA1898" s="175"/>
      <c r="AB1898" s="175"/>
      <c r="AC1898" s="175"/>
      <c r="AD1898" s="175"/>
      <c r="AE1898" s="175"/>
      <c r="AF1898" s="175"/>
      <c r="AG1898" s="175"/>
      <c r="AH1898" s="175"/>
      <c r="AI1898" s="175"/>
      <c r="AJ1898" s="175"/>
      <c r="AK1898" s="175"/>
      <c r="AL1898" s="175"/>
      <c r="AM1898" s="175"/>
      <c r="AN1898" s="175"/>
      <c r="AO1898" s="175"/>
      <c r="AP1898" s="175"/>
      <c r="AQ1898" s="175"/>
      <c r="AR1898" s="175"/>
    </row>
    <row r="1899" spans="1:44" ht="102" x14ac:dyDescent="0.3">
      <c r="A1899" s="175"/>
      <c r="B1899" s="181" t="s">
        <v>1159</v>
      </c>
      <c r="C1899" s="182" t="s">
        <v>105</v>
      </c>
      <c r="D1899" s="190">
        <v>3418.8</v>
      </c>
      <c r="E1899" s="191">
        <v>3418.8</v>
      </c>
      <c r="F1899" s="185" t="s">
        <v>4637</v>
      </c>
      <c r="G1899" s="186" t="s">
        <v>3288</v>
      </c>
      <c r="H1899" s="187"/>
      <c r="I1899" s="175"/>
      <c r="J1899" s="175"/>
      <c r="K1899" s="175"/>
      <c r="L1899" s="175"/>
      <c r="M1899" s="175"/>
      <c r="N1899" s="175"/>
      <c r="O1899" s="175"/>
      <c r="P1899" s="175"/>
      <c r="Q1899" s="175"/>
      <c r="R1899" s="175"/>
      <c r="S1899" s="175"/>
      <c r="T1899" s="175"/>
      <c r="U1899" s="175"/>
      <c r="V1899" s="175"/>
      <c r="W1899" s="175"/>
      <c r="X1899" s="175"/>
      <c r="Y1899" s="175"/>
      <c r="Z1899" s="175"/>
      <c r="AA1899" s="175"/>
      <c r="AB1899" s="175"/>
      <c r="AC1899" s="175"/>
      <c r="AD1899" s="175"/>
      <c r="AE1899" s="175"/>
      <c r="AF1899" s="175"/>
      <c r="AG1899" s="175"/>
      <c r="AH1899" s="175"/>
      <c r="AI1899" s="175"/>
      <c r="AJ1899" s="175"/>
      <c r="AK1899" s="175"/>
      <c r="AL1899" s="175"/>
      <c r="AM1899" s="175"/>
      <c r="AN1899" s="175"/>
      <c r="AO1899" s="175"/>
      <c r="AP1899" s="175"/>
      <c r="AQ1899" s="175"/>
      <c r="AR1899" s="175"/>
    </row>
    <row r="1900" spans="1:44" ht="102" hidden="1" x14ac:dyDescent="0.3">
      <c r="A1900" s="175"/>
      <c r="B1900" s="185" t="s">
        <v>4637</v>
      </c>
      <c r="C1900" s="182"/>
      <c r="D1900" s="190">
        <v>3418.8</v>
      </c>
      <c r="E1900" s="191">
        <v>3418.8</v>
      </c>
      <c r="F1900" s="186" t="s">
        <v>3288</v>
      </c>
      <c r="G1900" s="181" t="s">
        <v>707</v>
      </c>
      <c r="H1900" s="182" t="s">
        <v>273</v>
      </c>
      <c r="I1900" s="175"/>
      <c r="J1900" s="175"/>
      <c r="K1900" s="175"/>
      <c r="L1900" s="175"/>
      <c r="M1900" s="175"/>
      <c r="N1900" s="175"/>
      <c r="O1900" s="175"/>
      <c r="P1900" s="175"/>
      <c r="Q1900" s="175"/>
      <c r="R1900" s="175"/>
      <c r="S1900" s="175"/>
      <c r="T1900" s="175"/>
      <c r="U1900" s="175"/>
      <c r="V1900" s="175"/>
      <c r="W1900" s="175"/>
      <c r="X1900" s="175"/>
      <c r="Y1900" s="175"/>
      <c r="Z1900" s="175"/>
      <c r="AA1900" s="175"/>
      <c r="AB1900" s="175"/>
      <c r="AC1900" s="175"/>
      <c r="AD1900" s="175"/>
      <c r="AE1900" s="175"/>
      <c r="AF1900" s="175"/>
      <c r="AG1900" s="175"/>
      <c r="AH1900" s="175"/>
      <c r="AI1900" s="175"/>
      <c r="AJ1900" s="175"/>
      <c r="AK1900" s="175"/>
      <c r="AL1900" s="175"/>
      <c r="AM1900" s="175"/>
      <c r="AN1900" s="175"/>
      <c r="AO1900" s="175"/>
      <c r="AP1900" s="175"/>
      <c r="AQ1900" s="175"/>
      <c r="AR1900" s="175"/>
    </row>
    <row r="1901" spans="1:44" ht="102" hidden="1" x14ac:dyDescent="0.3">
      <c r="A1901" s="175"/>
      <c r="B1901" s="186" t="s">
        <v>3288</v>
      </c>
      <c r="C1901" s="187"/>
      <c r="D1901" s="190">
        <v>3418.8</v>
      </c>
      <c r="E1901" s="191">
        <v>3418.8</v>
      </c>
      <c r="F1901" s="181" t="s">
        <v>707</v>
      </c>
      <c r="G1901" s="185" t="s">
        <v>4637</v>
      </c>
      <c r="H1901" s="182"/>
      <c r="I1901" s="175"/>
      <c r="J1901" s="175"/>
      <c r="K1901" s="175"/>
      <c r="L1901" s="175"/>
      <c r="M1901" s="175"/>
      <c r="N1901" s="175"/>
      <c r="O1901" s="175"/>
      <c r="P1901" s="175"/>
      <c r="Q1901" s="175"/>
      <c r="R1901" s="175"/>
      <c r="S1901" s="175"/>
      <c r="T1901" s="175"/>
      <c r="U1901" s="175"/>
      <c r="V1901" s="175"/>
      <c r="W1901" s="175"/>
      <c r="X1901" s="175"/>
      <c r="Y1901" s="175"/>
      <c r="Z1901" s="175"/>
      <c r="AA1901" s="175"/>
      <c r="AB1901" s="175"/>
      <c r="AC1901" s="175"/>
      <c r="AD1901" s="175"/>
      <c r="AE1901" s="175"/>
      <c r="AF1901" s="175"/>
      <c r="AG1901" s="175"/>
      <c r="AH1901" s="175"/>
      <c r="AI1901" s="175"/>
      <c r="AJ1901" s="175"/>
      <c r="AK1901" s="175"/>
      <c r="AL1901" s="175"/>
      <c r="AM1901" s="175"/>
      <c r="AN1901" s="175"/>
      <c r="AO1901" s="175"/>
      <c r="AP1901" s="175"/>
      <c r="AQ1901" s="175"/>
      <c r="AR1901" s="175"/>
    </row>
    <row r="1902" spans="1:44" ht="102" x14ac:dyDescent="0.3">
      <c r="A1902" s="175"/>
      <c r="B1902" s="181" t="s">
        <v>707</v>
      </c>
      <c r="C1902" s="182" t="s">
        <v>273</v>
      </c>
      <c r="D1902" s="190">
        <v>1580.55</v>
      </c>
      <c r="E1902" s="191">
        <v>1580.55</v>
      </c>
      <c r="F1902" s="185" t="s">
        <v>4637</v>
      </c>
      <c r="G1902" s="186" t="s">
        <v>3289</v>
      </c>
      <c r="H1902" s="187"/>
      <c r="I1902" s="175"/>
      <c r="J1902" s="175"/>
      <c r="K1902" s="175"/>
      <c r="L1902" s="175"/>
      <c r="M1902" s="175"/>
      <c r="N1902" s="175"/>
      <c r="O1902" s="175"/>
      <c r="P1902" s="175"/>
      <c r="Q1902" s="175"/>
      <c r="R1902" s="175"/>
      <c r="S1902" s="175"/>
      <c r="T1902" s="175"/>
      <c r="U1902" s="175"/>
      <c r="V1902" s="175"/>
      <c r="W1902" s="175"/>
      <c r="X1902" s="175"/>
      <c r="Y1902" s="175"/>
      <c r="Z1902" s="175"/>
      <c r="AA1902" s="175"/>
      <c r="AB1902" s="175"/>
      <c r="AC1902" s="175"/>
      <c r="AD1902" s="175"/>
      <c r="AE1902" s="175"/>
      <c r="AF1902" s="175"/>
      <c r="AG1902" s="175"/>
      <c r="AH1902" s="175"/>
      <c r="AI1902" s="175"/>
      <c r="AJ1902" s="175"/>
      <c r="AK1902" s="175"/>
      <c r="AL1902" s="175"/>
      <c r="AM1902" s="175"/>
      <c r="AN1902" s="175"/>
      <c r="AO1902" s="175"/>
      <c r="AP1902" s="175"/>
      <c r="AQ1902" s="175"/>
      <c r="AR1902" s="175"/>
    </row>
    <row r="1903" spans="1:44" ht="102" hidden="1" x14ac:dyDescent="0.3">
      <c r="A1903" s="175"/>
      <c r="B1903" s="185" t="s">
        <v>4637</v>
      </c>
      <c r="C1903" s="182"/>
      <c r="D1903" s="190">
        <v>1580.55</v>
      </c>
      <c r="E1903" s="191">
        <v>1580.55</v>
      </c>
      <c r="F1903" s="186" t="s">
        <v>3289</v>
      </c>
      <c r="G1903" s="181" t="s">
        <v>1181</v>
      </c>
      <c r="H1903" s="182" t="s">
        <v>299</v>
      </c>
      <c r="I1903" s="175"/>
      <c r="J1903" s="175"/>
      <c r="K1903" s="175"/>
      <c r="L1903" s="175"/>
      <c r="M1903" s="175"/>
      <c r="N1903" s="175"/>
      <c r="O1903" s="175"/>
      <c r="P1903" s="175"/>
      <c r="Q1903" s="175"/>
      <c r="R1903" s="175"/>
      <c r="S1903" s="175"/>
      <c r="T1903" s="175"/>
      <c r="U1903" s="175"/>
      <c r="V1903" s="175"/>
      <c r="W1903" s="175"/>
      <c r="X1903" s="175"/>
      <c r="Y1903" s="175"/>
      <c r="Z1903" s="175"/>
      <c r="AA1903" s="175"/>
      <c r="AB1903" s="175"/>
      <c r="AC1903" s="175"/>
      <c r="AD1903" s="175"/>
      <c r="AE1903" s="175"/>
      <c r="AF1903" s="175"/>
      <c r="AG1903" s="175"/>
      <c r="AH1903" s="175"/>
      <c r="AI1903" s="175"/>
      <c r="AJ1903" s="175"/>
      <c r="AK1903" s="175"/>
      <c r="AL1903" s="175"/>
      <c r="AM1903" s="175"/>
      <c r="AN1903" s="175"/>
      <c r="AO1903" s="175"/>
      <c r="AP1903" s="175"/>
      <c r="AQ1903" s="175"/>
      <c r="AR1903" s="175"/>
    </row>
    <row r="1904" spans="1:44" ht="102" hidden="1" x14ac:dyDescent="0.3">
      <c r="A1904" s="175"/>
      <c r="B1904" s="186" t="s">
        <v>3289</v>
      </c>
      <c r="C1904" s="187"/>
      <c r="D1904" s="190">
        <v>1580.55</v>
      </c>
      <c r="E1904" s="191">
        <v>1580.55</v>
      </c>
      <c r="F1904" s="181" t="s">
        <v>1181</v>
      </c>
      <c r="G1904" s="185" t="s">
        <v>4637</v>
      </c>
      <c r="H1904" s="182"/>
      <c r="I1904" s="175"/>
      <c r="J1904" s="175"/>
      <c r="K1904" s="175"/>
      <c r="L1904" s="175"/>
      <c r="M1904" s="175"/>
      <c r="N1904" s="175"/>
      <c r="O1904" s="175"/>
      <c r="P1904" s="175"/>
      <c r="Q1904" s="175"/>
      <c r="R1904" s="175"/>
      <c r="S1904" s="175"/>
      <c r="T1904" s="175"/>
      <c r="U1904" s="175"/>
      <c r="V1904" s="175"/>
      <c r="W1904" s="175"/>
      <c r="X1904" s="175"/>
      <c r="Y1904" s="175"/>
      <c r="Z1904" s="175"/>
      <c r="AA1904" s="175"/>
      <c r="AB1904" s="175"/>
      <c r="AC1904" s="175"/>
      <c r="AD1904" s="175"/>
      <c r="AE1904" s="175"/>
      <c r="AF1904" s="175"/>
      <c r="AG1904" s="175"/>
      <c r="AH1904" s="175"/>
      <c r="AI1904" s="175"/>
      <c r="AJ1904" s="175"/>
      <c r="AK1904" s="175"/>
      <c r="AL1904" s="175"/>
      <c r="AM1904" s="175"/>
      <c r="AN1904" s="175"/>
      <c r="AO1904" s="175"/>
      <c r="AP1904" s="175"/>
      <c r="AQ1904" s="175"/>
      <c r="AR1904" s="175"/>
    </row>
    <row r="1905" spans="1:44" ht="102" x14ac:dyDescent="0.3">
      <c r="A1905" s="175"/>
      <c r="B1905" s="181" t="s">
        <v>1181</v>
      </c>
      <c r="C1905" s="182" t="s">
        <v>299</v>
      </c>
      <c r="D1905" s="183">
        <v>974.96</v>
      </c>
      <c r="E1905" s="184">
        <v>974.96</v>
      </c>
      <c r="F1905" s="185" t="s">
        <v>4637</v>
      </c>
      <c r="G1905" s="186" t="s">
        <v>3290</v>
      </c>
      <c r="H1905" s="187"/>
      <c r="I1905" s="175"/>
      <c r="J1905" s="175"/>
      <c r="K1905" s="175"/>
      <c r="L1905" s="175"/>
      <c r="M1905" s="175"/>
      <c r="N1905" s="175"/>
      <c r="O1905" s="175"/>
      <c r="P1905" s="175"/>
      <c r="Q1905" s="175"/>
      <c r="R1905" s="175"/>
      <c r="S1905" s="175"/>
      <c r="T1905" s="175"/>
      <c r="U1905" s="175"/>
      <c r="V1905" s="175"/>
      <c r="W1905" s="175"/>
      <c r="X1905" s="175"/>
      <c r="Y1905" s="175"/>
      <c r="Z1905" s="175"/>
      <c r="AA1905" s="175"/>
      <c r="AB1905" s="175"/>
      <c r="AC1905" s="175"/>
      <c r="AD1905" s="175"/>
      <c r="AE1905" s="175"/>
      <c r="AF1905" s="175"/>
      <c r="AG1905" s="175"/>
      <c r="AH1905" s="175"/>
      <c r="AI1905" s="175"/>
      <c r="AJ1905" s="175"/>
      <c r="AK1905" s="175"/>
      <c r="AL1905" s="175"/>
      <c r="AM1905" s="175"/>
      <c r="AN1905" s="175"/>
      <c r="AO1905" s="175"/>
      <c r="AP1905" s="175"/>
      <c r="AQ1905" s="175"/>
      <c r="AR1905" s="175"/>
    </row>
    <row r="1906" spans="1:44" ht="102" hidden="1" x14ac:dyDescent="0.3">
      <c r="A1906" s="175"/>
      <c r="B1906" s="185" t="s">
        <v>4637</v>
      </c>
      <c r="C1906" s="182"/>
      <c r="D1906" s="183">
        <v>974.96</v>
      </c>
      <c r="E1906" s="184">
        <v>974.96</v>
      </c>
      <c r="F1906" s="186" t="s">
        <v>3290</v>
      </c>
      <c r="G1906" s="181" t="s">
        <v>1242</v>
      </c>
      <c r="H1906" s="182" t="s">
        <v>226</v>
      </c>
      <c r="I1906" s="175"/>
      <c r="J1906" s="175"/>
      <c r="K1906" s="175"/>
      <c r="L1906" s="175"/>
      <c r="M1906" s="175"/>
      <c r="N1906" s="175"/>
      <c r="O1906" s="175"/>
      <c r="P1906" s="175"/>
      <c r="Q1906" s="175"/>
      <c r="R1906" s="175"/>
      <c r="S1906" s="175"/>
      <c r="T1906" s="175"/>
      <c r="U1906" s="175"/>
      <c r="V1906" s="175"/>
      <c r="W1906" s="175"/>
      <c r="X1906" s="175"/>
      <c r="Y1906" s="175"/>
      <c r="Z1906" s="175"/>
      <c r="AA1906" s="175"/>
      <c r="AB1906" s="175"/>
      <c r="AC1906" s="175"/>
      <c r="AD1906" s="175"/>
      <c r="AE1906" s="175"/>
      <c r="AF1906" s="175"/>
      <c r="AG1906" s="175"/>
      <c r="AH1906" s="175"/>
      <c r="AI1906" s="175"/>
      <c r="AJ1906" s="175"/>
      <c r="AK1906" s="175"/>
      <c r="AL1906" s="175"/>
      <c r="AM1906" s="175"/>
      <c r="AN1906" s="175"/>
      <c r="AO1906" s="175"/>
      <c r="AP1906" s="175"/>
      <c r="AQ1906" s="175"/>
      <c r="AR1906" s="175"/>
    </row>
    <row r="1907" spans="1:44" ht="102" hidden="1" x14ac:dyDescent="0.3">
      <c r="A1907" s="175"/>
      <c r="B1907" s="186" t="s">
        <v>3290</v>
      </c>
      <c r="C1907" s="187"/>
      <c r="D1907" s="183">
        <v>974.96</v>
      </c>
      <c r="E1907" s="184">
        <v>974.96</v>
      </c>
      <c r="F1907" s="181" t="s">
        <v>1242</v>
      </c>
      <c r="G1907" s="185" t="s">
        <v>4637</v>
      </c>
      <c r="H1907" s="182"/>
      <c r="I1907" s="175"/>
      <c r="J1907" s="175"/>
      <c r="K1907" s="175"/>
      <c r="L1907" s="175"/>
      <c r="M1907" s="175"/>
      <c r="N1907" s="175"/>
      <c r="O1907" s="175"/>
      <c r="P1907" s="175"/>
      <c r="Q1907" s="175"/>
      <c r="R1907" s="175"/>
      <c r="S1907" s="175"/>
      <c r="T1907" s="175"/>
      <c r="U1907" s="175"/>
      <c r="V1907" s="175"/>
      <c r="W1907" s="175"/>
      <c r="X1907" s="175"/>
      <c r="Y1907" s="175"/>
      <c r="Z1907" s="175"/>
      <c r="AA1907" s="175"/>
      <c r="AB1907" s="175"/>
      <c r="AC1907" s="175"/>
      <c r="AD1907" s="175"/>
      <c r="AE1907" s="175"/>
      <c r="AF1907" s="175"/>
      <c r="AG1907" s="175"/>
      <c r="AH1907" s="175"/>
      <c r="AI1907" s="175"/>
      <c r="AJ1907" s="175"/>
      <c r="AK1907" s="175"/>
      <c r="AL1907" s="175"/>
      <c r="AM1907" s="175"/>
      <c r="AN1907" s="175"/>
      <c r="AO1907" s="175"/>
      <c r="AP1907" s="175"/>
      <c r="AQ1907" s="175"/>
      <c r="AR1907" s="175"/>
    </row>
    <row r="1908" spans="1:44" ht="102" x14ac:dyDescent="0.3">
      <c r="A1908" s="175"/>
      <c r="B1908" s="181" t="s">
        <v>1242</v>
      </c>
      <c r="C1908" s="182" t="s">
        <v>226</v>
      </c>
      <c r="D1908" s="190">
        <v>1391.57</v>
      </c>
      <c r="E1908" s="191">
        <v>1391.57</v>
      </c>
      <c r="F1908" s="185" t="s">
        <v>4637</v>
      </c>
      <c r="G1908" s="186" t="s">
        <v>3291</v>
      </c>
      <c r="H1908" s="187"/>
      <c r="I1908" s="175"/>
      <c r="J1908" s="175"/>
      <c r="K1908" s="175"/>
      <c r="L1908" s="175"/>
      <c r="M1908" s="175"/>
      <c r="N1908" s="175"/>
      <c r="O1908" s="175"/>
      <c r="P1908" s="175"/>
      <c r="Q1908" s="175"/>
      <c r="R1908" s="175"/>
      <c r="S1908" s="175"/>
      <c r="T1908" s="175"/>
      <c r="U1908" s="175"/>
      <c r="V1908" s="175"/>
      <c r="W1908" s="175"/>
      <c r="X1908" s="175"/>
      <c r="Y1908" s="175"/>
      <c r="Z1908" s="175"/>
      <c r="AA1908" s="175"/>
      <c r="AB1908" s="175"/>
      <c r="AC1908" s="175"/>
      <c r="AD1908" s="175"/>
      <c r="AE1908" s="175"/>
      <c r="AF1908" s="175"/>
      <c r="AG1908" s="175"/>
      <c r="AH1908" s="175"/>
      <c r="AI1908" s="175"/>
      <c r="AJ1908" s="175"/>
      <c r="AK1908" s="175"/>
      <c r="AL1908" s="175"/>
      <c r="AM1908" s="175"/>
      <c r="AN1908" s="175"/>
      <c r="AO1908" s="175"/>
      <c r="AP1908" s="175"/>
      <c r="AQ1908" s="175"/>
      <c r="AR1908" s="175"/>
    </row>
    <row r="1909" spans="1:44" ht="102" hidden="1" x14ac:dyDescent="0.3">
      <c r="A1909" s="175"/>
      <c r="B1909" s="185" t="s">
        <v>4637</v>
      </c>
      <c r="C1909" s="182"/>
      <c r="D1909" s="190">
        <v>1391.57</v>
      </c>
      <c r="E1909" s="191">
        <v>1391.57</v>
      </c>
      <c r="F1909" s="186" t="s">
        <v>3291</v>
      </c>
      <c r="G1909" s="181" t="s">
        <v>1226</v>
      </c>
      <c r="H1909" s="182" t="s">
        <v>227</v>
      </c>
      <c r="I1909" s="175"/>
      <c r="J1909" s="175"/>
      <c r="K1909" s="175"/>
      <c r="L1909" s="175"/>
      <c r="M1909" s="175"/>
      <c r="N1909" s="175"/>
      <c r="O1909" s="175"/>
      <c r="P1909" s="175"/>
      <c r="Q1909" s="175"/>
      <c r="R1909" s="175"/>
      <c r="S1909" s="175"/>
      <c r="T1909" s="175"/>
      <c r="U1909" s="175"/>
      <c r="V1909" s="175"/>
      <c r="W1909" s="175"/>
      <c r="X1909" s="175"/>
      <c r="Y1909" s="175"/>
      <c r="Z1909" s="175"/>
      <c r="AA1909" s="175"/>
      <c r="AB1909" s="175"/>
      <c r="AC1909" s="175"/>
      <c r="AD1909" s="175"/>
      <c r="AE1909" s="175"/>
      <c r="AF1909" s="175"/>
      <c r="AG1909" s="175"/>
      <c r="AH1909" s="175"/>
      <c r="AI1909" s="175"/>
      <c r="AJ1909" s="175"/>
      <c r="AK1909" s="175"/>
      <c r="AL1909" s="175"/>
      <c r="AM1909" s="175"/>
      <c r="AN1909" s="175"/>
      <c r="AO1909" s="175"/>
      <c r="AP1909" s="175"/>
      <c r="AQ1909" s="175"/>
      <c r="AR1909" s="175"/>
    </row>
    <row r="1910" spans="1:44" ht="102" hidden="1" x14ac:dyDescent="0.3">
      <c r="A1910" s="175"/>
      <c r="B1910" s="186" t="s">
        <v>3291</v>
      </c>
      <c r="C1910" s="187"/>
      <c r="D1910" s="190">
        <v>1391.57</v>
      </c>
      <c r="E1910" s="191">
        <v>1391.57</v>
      </c>
      <c r="F1910" s="181" t="s">
        <v>1226</v>
      </c>
      <c r="G1910" s="185" t="s">
        <v>4637</v>
      </c>
      <c r="H1910" s="182"/>
      <c r="I1910" s="175"/>
      <c r="J1910" s="175"/>
      <c r="K1910" s="175"/>
      <c r="L1910" s="175"/>
      <c r="M1910" s="175"/>
      <c r="N1910" s="175"/>
      <c r="O1910" s="175"/>
      <c r="P1910" s="175"/>
      <c r="Q1910" s="175"/>
      <c r="R1910" s="175"/>
      <c r="S1910" s="175"/>
      <c r="T1910" s="175"/>
      <c r="U1910" s="175"/>
      <c r="V1910" s="175"/>
      <c r="W1910" s="175"/>
      <c r="X1910" s="175"/>
      <c r="Y1910" s="175"/>
      <c r="Z1910" s="175"/>
      <c r="AA1910" s="175"/>
      <c r="AB1910" s="175"/>
      <c r="AC1910" s="175"/>
      <c r="AD1910" s="175"/>
      <c r="AE1910" s="175"/>
      <c r="AF1910" s="175"/>
      <c r="AG1910" s="175"/>
      <c r="AH1910" s="175"/>
      <c r="AI1910" s="175"/>
      <c r="AJ1910" s="175"/>
      <c r="AK1910" s="175"/>
      <c r="AL1910" s="175"/>
      <c r="AM1910" s="175"/>
      <c r="AN1910" s="175"/>
      <c r="AO1910" s="175"/>
      <c r="AP1910" s="175"/>
      <c r="AQ1910" s="175"/>
      <c r="AR1910" s="175"/>
    </row>
    <row r="1911" spans="1:44" ht="102" x14ac:dyDescent="0.3">
      <c r="A1911" s="175"/>
      <c r="B1911" s="181" t="s">
        <v>1226</v>
      </c>
      <c r="C1911" s="182" t="s">
        <v>227</v>
      </c>
      <c r="D1911" s="190">
        <v>2516.86</v>
      </c>
      <c r="E1911" s="191">
        <v>2516.86</v>
      </c>
      <c r="F1911" s="185" t="s">
        <v>4637</v>
      </c>
      <c r="G1911" s="186" t="s">
        <v>3317</v>
      </c>
      <c r="H1911" s="187"/>
      <c r="I1911" s="175"/>
      <c r="J1911" s="175"/>
      <c r="K1911" s="175"/>
      <c r="L1911" s="175"/>
      <c r="M1911" s="175"/>
      <c r="N1911" s="175"/>
      <c r="O1911" s="175"/>
      <c r="P1911" s="175"/>
      <c r="Q1911" s="175"/>
      <c r="R1911" s="175"/>
      <c r="S1911" s="175"/>
      <c r="T1911" s="175"/>
      <c r="U1911" s="175"/>
      <c r="V1911" s="175"/>
      <c r="W1911" s="175"/>
      <c r="X1911" s="175"/>
      <c r="Y1911" s="175"/>
      <c r="Z1911" s="175"/>
      <c r="AA1911" s="175"/>
      <c r="AB1911" s="175"/>
      <c r="AC1911" s="175"/>
      <c r="AD1911" s="175"/>
      <c r="AE1911" s="175"/>
      <c r="AF1911" s="175"/>
      <c r="AG1911" s="175"/>
      <c r="AH1911" s="175"/>
      <c r="AI1911" s="175"/>
      <c r="AJ1911" s="175"/>
      <c r="AK1911" s="175"/>
      <c r="AL1911" s="175"/>
      <c r="AM1911" s="175"/>
      <c r="AN1911" s="175"/>
      <c r="AO1911" s="175"/>
      <c r="AP1911" s="175"/>
      <c r="AQ1911" s="175"/>
      <c r="AR1911" s="175"/>
    </row>
    <row r="1912" spans="1:44" ht="102" hidden="1" x14ac:dyDescent="0.3">
      <c r="A1912" s="175"/>
      <c r="B1912" s="185" t="s">
        <v>4637</v>
      </c>
      <c r="C1912" s="182"/>
      <c r="D1912" s="190">
        <v>2516.86</v>
      </c>
      <c r="E1912" s="191">
        <v>2516.86</v>
      </c>
      <c r="F1912" s="186" t="s">
        <v>3317</v>
      </c>
      <c r="G1912" s="181" t="s">
        <v>1417</v>
      </c>
      <c r="H1912" s="182" t="s">
        <v>84</v>
      </c>
      <c r="I1912" s="175"/>
      <c r="J1912" s="175"/>
      <c r="K1912" s="175"/>
      <c r="L1912" s="175"/>
      <c r="M1912" s="175"/>
      <c r="N1912" s="175"/>
      <c r="O1912" s="175"/>
      <c r="P1912" s="175"/>
      <c r="Q1912" s="175"/>
      <c r="R1912" s="175"/>
      <c r="S1912" s="175"/>
      <c r="T1912" s="175"/>
      <c r="U1912" s="175"/>
      <c r="V1912" s="175"/>
      <c r="W1912" s="175"/>
      <c r="X1912" s="175"/>
      <c r="Y1912" s="175"/>
      <c r="Z1912" s="175"/>
      <c r="AA1912" s="175"/>
      <c r="AB1912" s="175"/>
      <c r="AC1912" s="175"/>
      <c r="AD1912" s="175"/>
      <c r="AE1912" s="175"/>
      <c r="AF1912" s="175"/>
      <c r="AG1912" s="175"/>
      <c r="AH1912" s="175"/>
      <c r="AI1912" s="175"/>
      <c r="AJ1912" s="175"/>
      <c r="AK1912" s="175"/>
      <c r="AL1912" s="175"/>
      <c r="AM1912" s="175"/>
      <c r="AN1912" s="175"/>
      <c r="AO1912" s="175"/>
      <c r="AP1912" s="175"/>
      <c r="AQ1912" s="175"/>
      <c r="AR1912" s="175"/>
    </row>
    <row r="1913" spans="1:44" ht="102" hidden="1" x14ac:dyDescent="0.3">
      <c r="A1913" s="175"/>
      <c r="B1913" s="186" t="s">
        <v>3317</v>
      </c>
      <c r="C1913" s="187"/>
      <c r="D1913" s="190">
        <v>2516.86</v>
      </c>
      <c r="E1913" s="191">
        <v>2516.86</v>
      </c>
      <c r="F1913" s="181" t="s">
        <v>1417</v>
      </c>
      <c r="G1913" s="185" t="s">
        <v>4637</v>
      </c>
      <c r="H1913" s="182"/>
      <c r="I1913" s="175"/>
      <c r="J1913" s="175"/>
      <c r="K1913" s="175"/>
      <c r="L1913" s="175"/>
      <c r="M1913" s="175"/>
      <c r="N1913" s="175"/>
      <c r="O1913" s="175"/>
      <c r="P1913" s="175"/>
      <c r="Q1913" s="175"/>
      <c r="R1913" s="175"/>
      <c r="S1913" s="175"/>
      <c r="T1913" s="175"/>
      <c r="U1913" s="175"/>
      <c r="V1913" s="175"/>
      <c r="W1913" s="175"/>
      <c r="X1913" s="175"/>
      <c r="Y1913" s="175"/>
      <c r="Z1913" s="175"/>
      <c r="AA1913" s="175"/>
      <c r="AB1913" s="175"/>
      <c r="AC1913" s="175"/>
      <c r="AD1913" s="175"/>
      <c r="AE1913" s="175"/>
      <c r="AF1913" s="175"/>
      <c r="AG1913" s="175"/>
      <c r="AH1913" s="175"/>
      <c r="AI1913" s="175"/>
      <c r="AJ1913" s="175"/>
      <c r="AK1913" s="175"/>
      <c r="AL1913" s="175"/>
      <c r="AM1913" s="175"/>
      <c r="AN1913" s="175"/>
      <c r="AO1913" s="175"/>
      <c r="AP1913" s="175"/>
      <c r="AQ1913" s="175"/>
      <c r="AR1913" s="175"/>
    </row>
    <row r="1914" spans="1:44" ht="102" x14ac:dyDescent="0.3">
      <c r="A1914" s="175"/>
      <c r="B1914" s="181" t="s">
        <v>1417</v>
      </c>
      <c r="C1914" s="182" t="s">
        <v>84</v>
      </c>
      <c r="D1914" s="190">
        <v>2997.89</v>
      </c>
      <c r="E1914" s="191">
        <v>2997.89</v>
      </c>
      <c r="F1914" s="185" t="s">
        <v>4637</v>
      </c>
      <c r="G1914" s="186" t="s">
        <v>3293</v>
      </c>
      <c r="H1914" s="187"/>
      <c r="I1914" s="175"/>
      <c r="J1914" s="175"/>
      <c r="K1914" s="175"/>
      <c r="L1914" s="175"/>
      <c r="M1914" s="175"/>
      <c r="N1914" s="175"/>
      <c r="O1914" s="175"/>
      <c r="P1914" s="175"/>
      <c r="Q1914" s="175"/>
      <c r="R1914" s="175"/>
      <c r="S1914" s="175"/>
      <c r="T1914" s="175"/>
      <c r="U1914" s="175"/>
      <c r="V1914" s="175"/>
      <c r="W1914" s="175"/>
      <c r="X1914" s="175"/>
      <c r="Y1914" s="175"/>
      <c r="Z1914" s="175"/>
      <c r="AA1914" s="175"/>
      <c r="AB1914" s="175"/>
      <c r="AC1914" s="175"/>
      <c r="AD1914" s="175"/>
      <c r="AE1914" s="175"/>
      <c r="AF1914" s="175"/>
      <c r="AG1914" s="175"/>
      <c r="AH1914" s="175"/>
      <c r="AI1914" s="175"/>
      <c r="AJ1914" s="175"/>
      <c r="AK1914" s="175"/>
      <c r="AL1914" s="175"/>
      <c r="AM1914" s="175"/>
      <c r="AN1914" s="175"/>
      <c r="AO1914" s="175"/>
      <c r="AP1914" s="175"/>
      <c r="AQ1914" s="175"/>
      <c r="AR1914" s="175"/>
    </row>
    <row r="1915" spans="1:44" ht="102" hidden="1" x14ac:dyDescent="0.3">
      <c r="A1915" s="175"/>
      <c r="B1915" s="185" t="s">
        <v>4637</v>
      </c>
      <c r="C1915" s="182"/>
      <c r="D1915" s="190">
        <v>2997.89</v>
      </c>
      <c r="E1915" s="191">
        <v>2997.89</v>
      </c>
      <c r="F1915" s="186" t="s">
        <v>3293</v>
      </c>
      <c r="G1915" s="181" t="s">
        <v>2577</v>
      </c>
      <c r="H1915" s="182" t="s">
        <v>90</v>
      </c>
      <c r="I1915" s="175"/>
      <c r="J1915" s="175"/>
      <c r="K1915" s="175"/>
      <c r="L1915" s="175"/>
      <c r="M1915" s="175"/>
      <c r="N1915" s="175"/>
      <c r="O1915" s="175"/>
      <c r="P1915" s="175"/>
      <c r="Q1915" s="175"/>
      <c r="R1915" s="175"/>
      <c r="S1915" s="175"/>
      <c r="T1915" s="175"/>
      <c r="U1915" s="175"/>
      <c r="V1915" s="175"/>
      <c r="W1915" s="175"/>
      <c r="X1915" s="175"/>
      <c r="Y1915" s="175"/>
      <c r="Z1915" s="175"/>
      <c r="AA1915" s="175"/>
      <c r="AB1915" s="175"/>
      <c r="AC1915" s="175"/>
      <c r="AD1915" s="175"/>
      <c r="AE1915" s="175"/>
      <c r="AF1915" s="175"/>
      <c r="AG1915" s="175"/>
      <c r="AH1915" s="175"/>
      <c r="AI1915" s="175"/>
      <c r="AJ1915" s="175"/>
      <c r="AK1915" s="175"/>
      <c r="AL1915" s="175"/>
      <c r="AM1915" s="175"/>
      <c r="AN1915" s="175"/>
      <c r="AO1915" s="175"/>
      <c r="AP1915" s="175"/>
      <c r="AQ1915" s="175"/>
      <c r="AR1915" s="175"/>
    </row>
    <row r="1916" spans="1:44" ht="102" hidden="1" x14ac:dyDescent="0.3">
      <c r="A1916" s="175"/>
      <c r="B1916" s="186" t="s">
        <v>3293</v>
      </c>
      <c r="C1916" s="187"/>
      <c r="D1916" s="190">
        <v>2997.89</v>
      </c>
      <c r="E1916" s="191">
        <v>2997.89</v>
      </c>
      <c r="F1916" s="181" t="s">
        <v>2577</v>
      </c>
      <c r="G1916" s="185" t="s">
        <v>4637</v>
      </c>
      <c r="H1916" s="182"/>
      <c r="I1916" s="175"/>
      <c r="J1916" s="175"/>
      <c r="K1916" s="175"/>
      <c r="L1916" s="175"/>
      <c r="M1916" s="175"/>
      <c r="N1916" s="175"/>
      <c r="O1916" s="175"/>
      <c r="P1916" s="175"/>
      <c r="Q1916" s="175"/>
      <c r="R1916" s="175"/>
      <c r="S1916" s="175"/>
      <c r="T1916" s="175"/>
      <c r="U1916" s="175"/>
      <c r="V1916" s="175"/>
      <c r="W1916" s="175"/>
      <c r="X1916" s="175"/>
      <c r="Y1916" s="175"/>
      <c r="Z1916" s="175"/>
      <c r="AA1916" s="175"/>
      <c r="AB1916" s="175"/>
      <c r="AC1916" s="175"/>
      <c r="AD1916" s="175"/>
      <c r="AE1916" s="175"/>
      <c r="AF1916" s="175"/>
      <c r="AG1916" s="175"/>
      <c r="AH1916" s="175"/>
      <c r="AI1916" s="175"/>
      <c r="AJ1916" s="175"/>
      <c r="AK1916" s="175"/>
      <c r="AL1916" s="175"/>
      <c r="AM1916" s="175"/>
      <c r="AN1916" s="175"/>
      <c r="AO1916" s="175"/>
      <c r="AP1916" s="175"/>
      <c r="AQ1916" s="175"/>
      <c r="AR1916" s="175"/>
    </row>
    <row r="1917" spans="1:44" ht="102" x14ac:dyDescent="0.3">
      <c r="A1917" s="175"/>
      <c r="B1917" s="181" t="s">
        <v>2577</v>
      </c>
      <c r="C1917" s="182" t="s">
        <v>90</v>
      </c>
      <c r="D1917" s="190">
        <v>3418.8</v>
      </c>
      <c r="E1917" s="191">
        <v>3418.8</v>
      </c>
      <c r="F1917" s="185" t="s">
        <v>4637</v>
      </c>
      <c r="G1917" s="186" t="s">
        <v>3887</v>
      </c>
      <c r="H1917" s="187"/>
      <c r="I1917" s="175"/>
      <c r="J1917" s="175"/>
      <c r="K1917" s="175"/>
      <c r="L1917" s="175"/>
      <c r="M1917" s="175"/>
      <c r="N1917" s="175"/>
      <c r="O1917" s="175"/>
      <c r="P1917" s="175"/>
      <c r="Q1917" s="175"/>
      <c r="R1917" s="175"/>
      <c r="S1917" s="175"/>
      <c r="T1917" s="175"/>
      <c r="U1917" s="175"/>
      <c r="V1917" s="175"/>
      <c r="W1917" s="175"/>
      <c r="X1917" s="175"/>
      <c r="Y1917" s="175"/>
      <c r="Z1917" s="175"/>
      <c r="AA1917" s="175"/>
      <c r="AB1917" s="175"/>
      <c r="AC1917" s="175"/>
      <c r="AD1917" s="175"/>
      <c r="AE1917" s="175"/>
      <c r="AF1917" s="175"/>
      <c r="AG1917" s="175"/>
      <c r="AH1917" s="175"/>
      <c r="AI1917" s="175"/>
      <c r="AJ1917" s="175"/>
      <c r="AK1917" s="175"/>
      <c r="AL1917" s="175"/>
      <c r="AM1917" s="175"/>
      <c r="AN1917" s="175"/>
      <c r="AO1917" s="175"/>
      <c r="AP1917" s="175"/>
      <c r="AQ1917" s="175"/>
      <c r="AR1917" s="175"/>
    </row>
    <row r="1918" spans="1:44" ht="102" hidden="1" x14ac:dyDescent="0.3">
      <c r="A1918" s="175"/>
      <c r="B1918" s="185" t="s">
        <v>4637</v>
      </c>
      <c r="C1918" s="182"/>
      <c r="D1918" s="190">
        <v>3418.8</v>
      </c>
      <c r="E1918" s="191">
        <v>3418.8</v>
      </c>
      <c r="F1918" s="186" t="s">
        <v>3887</v>
      </c>
      <c r="G1918" s="181" t="s">
        <v>1276</v>
      </c>
      <c r="H1918" s="182" t="s">
        <v>186</v>
      </c>
      <c r="I1918" s="175"/>
      <c r="J1918" s="175"/>
      <c r="K1918" s="175"/>
      <c r="L1918" s="175"/>
      <c r="M1918" s="175"/>
      <c r="N1918" s="175"/>
      <c r="O1918" s="175"/>
      <c r="P1918" s="175"/>
      <c r="Q1918" s="175"/>
      <c r="R1918" s="175"/>
      <c r="S1918" s="175"/>
      <c r="T1918" s="175"/>
      <c r="U1918" s="175"/>
      <c r="V1918" s="175"/>
      <c r="W1918" s="175"/>
      <c r="X1918" s="175"/>
      <c r="Y1918" s="175"/>
      <c r="Z1918" s="175"/>
      <c r="AA1918" s="175"/>
      <c r="AB1918" s="175"/>
      <c r="AC1918" s="175"/>
      <c r="AD1918" s="175"/>
      <c r="AE1918" s="175"/>
      <c r="AF1918" s="175"/>
      <c r="AG1918" s="175"/>
      <c r="AH1918" s="175"/>
      <c r="AI1918" s="175"/>
      <c r="AJ1918" s="175"/>
      <c r="AK1918" s="175"/>
      <c r="AL1918" s="175"/>
      <c r="AM1918" s="175"/>
      <c r="AN1918" s="175"/>
      <c r="AO1918" s="175"/>
      <c r="AP1918" s="175"/>
      <c r="AQ1918" s="175"/>
      <c r="AR1918" s="175"/>
    </row>
    <row r="1919" spans="1:44" ht="102" hidden="1" x14ac:dyDescent="0.3">
      <c r="A1919" s="175"/>
      <c r="B1919" s="186" t="s">
        <v>3887</v>
      </c>
      <c r="C1919" s="187"/>
      <c r="D1919" s="190">
        <v>3418.8</v>
      </c>
      <c r="E1919" s="191">
        <v>3418.8</v>
      </c>
      <c r="F1919" s="181" t="s">
        <v>1276</v>
      </c>
      <c r="G1919" s="185" t="s">
        <v>4637</v>
      </c>
      <c r="H1919" s="182"/>
      <c r="I1919" s="175"/>
      <c r="J1919" s="175"/>
      <c r="K1919" s="175"/>
      <c r="L1919" s="175"/>
      <c r="M1919" s="175"/>
      <c r="N1919" s="175"/>
      <c r="O1919" s="175"/>
      <c r="P1919" s="175"/>
      <c r="Q1919" s="175"/>
      <c r="R1919" s="175"/>
      <c r="S1919" s="175"/>
      <c r="T1919" s="175"/>
      <c r="U1919" s="175"/>
      <c r="V1919" s="175"/>
      <c r="W1919" s="175"/>
      <c r="X1919" s="175"/>
      <c r="Y1919" s="175"/>
      <c r="Z1919" s="175"/>
      <c r="AA1919" s="175"/>
      <c r="AB1919" s="175"/>
      <c r="AC1919" s="175"/>
      <c r="AD1919" s="175"/>
      <c r="AE1919" s="175"/>
      <c r="AF1919" s="175"/>
      <c r="AG1919" s="175"/>
      <c r="AH1919" s="175"/>
      <c r="AI1919" s="175"/>
      <c r="AJ1919" s="175"/>
      <c r="AK1919" s="175"/>
      <c r="AL1919" s="175"/>
      <c r="AM1919" s="175"/>
      <c r="AN1919" s="175"/>
      <c r="AO1919" s="175"/>
      <c r="AP1919" s="175"/>
      <c r="AQ1919" s="175"/>
      <c r="AR1919" s="175"/>
    </row>
    <row r="1920" spans="1:44" ht="102" x14ac:dyDescent="0.3">
      <c r="A1920" s="175"/>
      <c r="B1920" s="181" t="s">
        <v>1276</v>
      </c>
      <c r="C1920" s="182" t="s">
        <v>186</v>
      </c>
      <c r="D1920" s="190">
        <v>1576.26</v>
      </c>
      <c r="E1920" s="191">
        <v>1576.26</v>
      </c>
      <c r="F1920" s="185" t="s">
        <v>4637</v>
      </c>
      <c r="G1920" s="186" t="s">
        <v>3136</v>
      </c>
      <c r="H1920" s="187"/>
      <c r="I1920" s="175"/>
      <c r="J1920" s="175"/>
      <c r="K1920" s="175"/>
      <c r="L1920" s="175"/>
      <c r="M1920" s="175"/>
      <c r="N1920" s="175"/>
      <c r="O1920" s="175"/>
      <c r="P1920" s="175"/>
      <c r="Q1920" s="175"/>
      <c r="R1920" s="175"/>
      <c r="S1920" s="175"/>
      <c r="T1920" s="175"/>
      <c r="U1920" s="175"/>
      <c r="V1920" s="175"/>
      <c r="W1920" s="175"/>
      <c r="X1920" s="175"/>
      <c r="Y1920" s="175"/>
      <c r="Z1920" s="175"/>
      <c r="AA1920" s="175"/>
      <c r="AB1920" s="175"/>
      <c r="AC1920" s="175"/>
      <c r="AD1920" s="175"/>
      <c r="AE1920" s="175"/>
      <c r="AF1920" s="175"/>
      <c r="AG1920" s="175"/>
      <c r="AH1920" s="175"/>
      <c r="AI1920" s="175"/>
      <c r="AJ1920" s="175"/>
      <c r="AK1920" s="175"/>
      <c r="AL1920" s="175"/>
      <c r="AM1920" s="175"/>
      <c r="AN1920" s="175"/>
      <c r="AO1920" s="175"/>
      <c r="AP1920" s="175"/>
      <c r="AQ1920" s="175"/>
      <c r="AR1920" s="175"/>
    </row>
    <row r="1921" spans="1:44" ht="102" hidden="1" x14ac:dyDescent="0.3">
      <c r="A1921" s="175"/>
      <c r="B1921" s="185" t="s">
        <v>4637</v>
      </c>
      <c r="C1921" s="182"/>
      <c r="D1921" s="190">
        <v>1576.26</v>
      </c>
      <c r="E1921" s="191">
        <v>1576.26</v>
      </c>
      <c r="F1921" s="186" t="s">
        <v>3136</v>
      </c>
      <c r="G1921" s="181" t="s">
        <v>1105</v>
      </c>
      <c r="H1921" s="182" t="s">
        <v>279</v>
      </c>
      <c r="I1921" s="175"/>
      <c r="J1921" s="175"/>
      <c r="K1921" s="175"/>
      <c r="L1921" s="175"/>
      <c r="M1921" s="175"/>
      <c r="N1921" s="175"/>
      <c r="O1921" s="175"/>
      <c r="P1921" s="175"/>
      <c r="Q1921" s="175"/>
      <c r="R1921" s="175"/>
      <c r="S1921" s="175"/>
      <c r="T1921" s="175"/>
      <c r="U1921" s="175"/>
      <c r="V1921" s="175"/>
      <c r="W1921" s="175"/>
      <c r="X1921" s="175"/>
      <c r="Y1921" s="175"/>
      <c r="Z1921" s="175"/>
      <c r="AA1921" s="175"/>
      <c r="AB1921" s="175"/>
      <c r="AC1921" s="175"/>
      <c r="AD1921" s="175"/>
      <c r="AE1921" s="175"/>
      <c r="AF1921" s="175"/>
      <c r="AG1921" s="175"/>
      <c r="AH1921" s="175"/>
      <c r="AI1921" s="175"/>
      <c r="AJ1921" s="175"/>
      <c r="AK1921" s="175"/>
      <c r="AL1921" s="175"/>
      <c r="AM1921" s="175"/>
      <c r="AN1921" s="175"/>
      <c r="AO1921" s="175"/>
      <c r="AP1921" s="175"/>
      <c r="AQ1921" s="175"/>
      <c r="AR1921" s="175"/>
    </row>
    <row r="1922" spans="1:44" ht="102" hidden="1" x14ac:dyDescent="0.3">
      <c r="A1922" s="175"/>
      <c r="B1922" s="186" t="s">
        <v>3136</v>
      </c>
      <c r="C1922" s="187"/>
      <c r="D1922" s="190">
        <v>1576.26</v>
      </c>
      <c r="E1922" s="191">
        <v>1576.26</v>
      </c>
      <c r="F1922" s="181" t="s">
        <v>1105</v>
      </c>
      <c r="G1922" s="185" t="s">
        <v>4637</v>
      </c>
      <c r="H1922" s="182"/>
      <c r="I1922" s="175"/>
      <c r="J1922" s="175"/>
      <c r="K1922" s="175"/>
      <c r="L1922" s="175"/>
      <c r="M1922" s="175"/>
      <c r="N1922" s="175"/>
      <c r="O1922" s="175"/>
      <c r="P1922" s="175"/>
      <c r="Q1922" s="175"/>
      <c r="R1922" s="175"/>
      <c r="S1922" s="175"/>
      <c r="T1922" s="175"/>
      <c r="U1922" s="175"/>
      <c r="V1922" s="175"/>
      <c r="W1922" s="175"/>
      <c r="X1922" s="175"/>
      <c r="Y1922" s="175"/>
      <c r="Z1922" s="175"/>
      <c r="AA1922" s="175"/>
      <c r="AB1922" s="175"/>
      <c r="AC1922" s="175"/>
      <c r="AD1922" s="175"/>
      <c r="AE1922" s="175"/>
      <c r="AF1922" s="175"/>
      <c r="AG1922" s="175"/>
      <c r="AH1922" s="175"/>
      <c r="AI1922" s="175"/>
      <c r="AJ1922" s="175"/>
      <c r="AK1922" s="175"/>
      <c r="AL1922" s="175"/>
      <c r="AM1922" s="175"/>
      <c r="AN1922" s="175"/>
      <c r="AO1922" s="175"/>
      <c r="AP1922" s="175"/>
      <c r="AQ1922" s="175"/>
      <c r="AR1922" s="175"/>
    </row>
    <row r="1923" spans="1:44" ht="102" x14ac:dyDescent="0.3">
      <c r="A1923" s="175"/>
      <c r="B1923" s="181" t="s">
        <v>1105</v>
      </c>
      <c r="C1923" s="182" t="s">
        <v>279</v>
      </c>
      <c r="D1923" s="190">
        <v>1580.55</v>
      </c>
      <c r="E1923" s="191">
        <v>1580.55</v>
      </c>
      <c r="F1923" s="185" t="s">
        <v>4637</v>
      </c>
      <c r="G1923" s="186" t="s">
        <v>3300</v>
      </c>
      <c r="H1923" s="187"/>
      <c r="I1923" s="175"/>
      <c r="J1923" s="175"/>
      <c r="K1923" s="175"/>
      <c r="L1923" s="175"/>
      <c r="M1923" s="175"/>
      <c r="N1923" s="175"/>
      <c r="O1923" s="175"/>
      <c r="P1923" s="175"/>
      <c r="Q1923" s="175"/>
      <c r="R1923" s="175"/>
      <c r="S1923" s="175"/>
      <c r="T1923" s="175"/>
      <c r="U1923" s="175"/>
      <c r="V1923" s="175"/>
      <c r="W1923" s="175"/>
      <c r="X1923" s="175"/>
      <c r="Y1923" s="175"/>
      <c r="Z1923" s="175"/>
      <c r="AA1923" s="175"/>
      <c r="AB1923" s="175"/>
      <c r="AC1923" s="175"/>
      <c r="AD1923" s="175"/>
      <c r="AE1923" s="175"/>
      <c r="AF1923" s="175"/>
      <c r="AG1923" s="175"/>
      <c r="AH1923" s="175"/>
      <c r="AI1923" s="175"/>
      <c r="AJ1923" s="175"/>
      <c r="AK1923" s="175"/>
      <c r="AL1923" s="175"/>
      <c r="AM1923" s="175"/>
      <c r="AN1923" s="175"/>
      <c r="AO1923" s="175"/>
      <c r="AP1923" s="175"/>
      <c r="AQ1923" s="175"/>
      <c r="AR1923" s="175"/>
    </row>
    <row r="1924" spans="1:44" ht="102" hidden="1" x14ac:dyDescent="0.3">
      <c r="A1924" s="175"/>
      <c r="B1924" s="185" t="s">
        <v>4637</v>
      </c>
      <c r="C1924" s="182"/>
      <c r="D1924" s="190">
        <v>1580.55</v>
      </c>
      <c r="E1924" s="191">
        <v>1580.55</v>
      </c>
      <c r="F1924" s="186" t="s">
        <v>3300</v>
      </c>
      <c r="G1924" s="181" t="s">
        <v>690</v>
      </c>
      <c r="H1924" s="182" t="s">
        <v>106</v>
      </c>
      <c r="I1924" s="175"/>
      <c r="J1924" s="175"/>
      <c r="K1924" s="175"/>
      <c r="L1924" s="175"/>
      <c r="M1924" s="175"/>
      <c r="N1924" s="175"/>
      <c r="O1924" s="175"/>
      <c r="P1924" s="175"/>
      <c r="Q1924" s="175"/>
      <c r="R1924" s="175"/>
      <c r="S1924" s="175"/>
      <c r="T1924" s="175"/>
      <c r="U1924" s="175"/>
      <c r="V1924" s="175"/>
      <c r="W1924" s="175"/>
      <c r="X1924" s="175"/>
      <c r="Y1924" s="175"/>
      <c r="Z1924" s="175"/>
      <c r="AA1924" s="175"/>
      <c r="AB1924" s="175"/>
      <c r="AC1924" s="175"/>
      <c r="AD1924" s="175"/>
      <c r="AE1924" s="175"/>
      <c r="AF1924" s="175"/>
      <c r="AG1924" s="175"/>
      <c r="AH1924" s="175"/>
      <c r="AI1924" s="175"/>
      <c r="AJ1924" s="175"/>
      <c r="AK1924" s="175"/>
      <c r="AL1924" s="175"/>
      <c r="AM1924" s="175"/>
      <c r="AN1924" s="175"/>
      <c r="AO1924" s="175"/>
      <c r="AP1924" s="175"/>
      <c r="AQ1924" s="175"/>
      <c r="AR1924" s="175"/>
    </row>
    <row r="1925" spans="1:44" ht="102" hidden="1" x14ac:dyDescent="0.3">
      <c r="A1925" s="175"/>
      <c r="B1925" s="186" t="s">
        <v>3300</v>
      </c>
      <c r="C1925" s="187"/>
      <c r="D1925" s="190">
        <v>1580.55</v>
      </c>
      <c r="E1925" s="191">
        <v>1580.55</v>
      </c>
      <c r="F1925" s="181" t="s">
        <v>690</v>
      </c>
      <c r="G1925" s="185" t="s">
        <v>4637</v>
      </c>
      <c r="H1925" s="182"/>
      <c r="I1925" s="175"/>
      <c r="J1925" s="175"/>
      <c r="K1925" s="175"/>
      <c r="L1925" s="175"/>
      <c r="M1925" s="175"/>
      <c r="N1925" s="175"/>
      <c r="O1925" s="175"/>
      <c r="P1925" s="175"/>
      <c r="Q1925" s="175"/>
      <c r="R1925" s="175"/>
      <c r="S1925" s="175"/>
      <c r="T1925" s="175"/>
      <c r="U1925" s="175"/>
      <c r="V1925" s="175"/>
      <c r="W1925" s="175"/>
      <c r="X1925" s="175"/>
      <c r="Y1925" s="175"/>
      <c r="Z1925" s="175"/>
      <c r="AA1925" s="175"/>
      <c r="AB1925" s="175"/>
      <c r="AC1925" s="175"/>
      <c r="AD1925" s="175"/>
      <c r="AE1925" s="175"/>
      <c r="AF1925" s="175"/>
      <c r="AG1925" s="175"/>
      <c r="AH1925" s="175"/>
      <c r="AI1925" s="175"/>
      <c r="AJ1925" s="175"/>
      <c r="AK1925" s="175"/>
      <c r="AL1925" s="175"/>
      <c r="AM1925" s="175"/>
      <c r="AN1925" s="175"/>
      <c r="AO1925" s="175"/>
      <c r="AP1925" s="175"/>
      <c r="AQ1925" s="175"/>
      <c r="AR1925" s="175"/>
    </row>
    <row r="1926" spans="1:44" ht="102" x14ac:dyDescent="0.3">
      <c r="A1926" s="175"/>
      <c r="B1926" s="181" t="s">
        <v>690</v>
      </c>
      <c r="C1926" s="182" t="s">
        <v>106</v>
      </c>
      <c r="D1926" s="183">
        <v>974.96</v>
      </c>
      <c r="E1926" s="184">
        <v>974.96</v>
      </c>
      <c r="F1926" s="185" t="s">
        <v>4637</v>
      </c>
      <c r="G1926" s="186" t="s">
        <v>3301</v>
      </c>
      <c r="H1926" s="187"/>
      <c r="I1926" s="175"/>
      <c r="J1926" s="175"/>
      <c r="K1926" s="175"/>
      <c r="L1926" s="175"/>
      <c r="M1926" s="175"/>
      <c r="N1926" s="175"/>
      <c r="O1926" s="175"/>
      <c r="P1926" s="175"/>
      <c r="Q1926" s="175"/>
      <c r="R1926" s="175"/>
      <c r="S1926" s="175"/>
      <c r="T1926" s="175"/>
      <c r="U1926" s="175"/>
      <c r="V1926" s="175"/>
      <c r="W1926" s="175"/>
      <c r="X1926" s="175"/>
      <c r="Y1926" s="175"/>
      <c r="Z1926" s="175"/>
      <c r="AA1926" s="175"/>
      <c r="AB1926" s="175"/>
      <c r="AC1926" s="175"/>
      <c r="AD1926" s="175"/>
      <c r="AE1926" s="175"/>
      <c r="AF1926" s="175"/>
      <c r="AG1926" s="175"/>
      <c r="AH1926" s="175"/>
      <c r="AI1926" s="175"/>
      <c r="AJ1926" s="175"/>
      <c r="AK1926" s="175"/>
      <c r="AL1926" s="175"/>
      <c r="AM1926" s="175"/>
      <c r="AN1926" s="175"/>
      <c r="AO1926" s="175"/>
      <c r="AP1926" s="175"/>
      <c r="AQ1926" s="175"/>
      <c r="AR1926" s="175"/>
    </row>
    <row r="1927" spans="1:44" ht="102" hidden="1" x14ac:dyDescent="0.3">
      <c r="A1927" s="175"/>
      <c r="B1927" s="185" t="s">
        <v>4637</v>
      </c>
      <c r="C1927" s="182"/>
      <c r="D1927" s="183">
        <v>974.96</v>
      </c>
      <c r="E1927" s="184">
        <v>974.96</v>
      </c>
      <c r="F1927" s="186" t="s">
        <v>3301</v>
      </c>
      <c r="G1927" s="181" t="s">
        <v>678</v>
      </c>
      <c r="H1927" s="182" t="s">
        <v>197</v>
      </c>
      <c r="I1927" s="175"/>
      <c r="J1927" s="175"/>
      <c r="K1927" s="175"/>
      <c r="L1927" s="175"/>
      <c r="M1927" s="175"/>
      <c r="N1927" s="175"/>
      <c r="O1927" s="175"/>
      <c r="P1927" s="175"/>
      <c r="Q1927" s="175"/>
      <c r="R1927" s="175"/>
      <c r="S1927" s="175"/>
      <c r="T1927" s="175"/>
      <c r="U1927" s="175"/>
      <c r="V1927" s="175"/>
      <c r="W1927" s="175"/>
      <c r="X1927" s="175"/>
      <c r="Y1927" s="175"/>
      <c r="Z1927" s="175"/>
      <c r="AA1927" s="175"/>
      <c r="AB1927" s="175"/>
      <c r="AC1927" s="175"/>
      <c r="AD1927" s="175"/>
      <c r="AE1927" s="175"/>
      <c r="AF1927" s="175"/>
      <c r="AG1927" s="175"/>
      <c r="AH1927" s="175"/>
      <c r="AI1927" s="175"/>
      <c r="AJ1927" s="175"/>
      <c r="AK1927" s="175"/>
      <c r="AL1927" s="175"/>
      <c r="AM1927" s="175"/>
      <c r="AN1927" s="175"/>
      <c r="AO1927" s="175"/>
      <c r="AP1927" s="175"/>
      <c r="AQ1927" s="175"/>
      <c r="AR1927" s="175"/>
    </row>
    <row r="1928" spans="1:44" ht="102" hidden="1" x14ac:dyDescent="0.3">
      <c r="A1928" s="175"/>
      <c r="B1928" s="186" t="s">
        <v>3301</v>
      </c>
      <c r="C1928" s="187"/>
      <c r="D1928" s="183">
        <v>974.96</v>
      </c>
      <c r="E1928" s="184">
        <v>974.96</v>
      </c>
      <c r="F1928" s="181" t="s">
        <v>678</v>
      </c>
      <c r="G1928" s="185" t="s">
        <v>4637</v>
      </c>
      <c r="H1928" s="182"/>
      <c r="I1928" s="175"/>
      <c r="J1928" s="175"/>
      <c r="K1928" s="175"/>
      <c r="L1928" s="175"/>
      <c r="M1928" s="175"/>
      <c r="N1928" s="175"/>
      <c r="O1928" s="175"/>
      <c r="P1928" s="175"/>
      <c r="Q1928" s="175"/>
      <c r="R1928" s="175"/>
      <c r="S1928" s="175"/>
      <c r="T1928" s="175"/>
      <c r="U1928" s="175"/>
      <c r="V1928" s="175"/>
      <c r="W1928" s="175"/>
      <c r="X1928" s="175"/>
      <c r="Y1928" s="175"/>
      <c r="Z1928" s="175"/>
      <c r="AA1928" s="175"/>
      <c r="AB1928" s="175"/>
      <c r="AC1928" s="175"/>
      <c r="AD1928" s="175"/>
      <c r="AE1928" s="175"/>
      <c r="AF1928" s="175"/>
      <c r="AG1928" s="175"/>
      <c r="AH1928" s="175"/>
      <c r="AI1928" s="175"/>
      <c r="AJ1928" s="175"/>
      <c r="AK1928" s="175"/>
      <c r="AL1928" s="175"/>
      <c r="AM1928" s="175"/>
      <c r="AN1928" s="175"/>
      <c r="AO1928" s="175"/>
      <c r="AP1928" s="175"/>
      <c r="AQ1928" s="175"/>
      <c r="AR1928" s="175"/>
    </row>
    <row r="1929" spans="1:44" ht="102" x14ac:dyDescent="0.3">
      <c r="A1929" s="175"/>
      <c r="B1929" s="181" t="s">
        <v>678</v>
      </c>
      <c r="C1929" s="182" t="s">
        <v>197</v>
      </c>
      <c r="D1929" s="190">
        <v>1391.57</v>
      </c>
      <c r="E1929" s="191">
        <v>1391.57</v>
      </c>
      <c r="F1929" s="185" t="s">
        <v>4637</v>
      </c>
      <c r="G1929" s="186" t="s">
        <v>3303</v>
      </c>
      <c r="H1929" s="187"/>
      <c r="I1929" s="175"/>
      <c r="J1929" s="175"/>
      <c r="K1929" s="175"/>
      <c r="L1929" s="175"/>
      <c r="M1929" s="175"/>
      <c r="N1929" s="175"/>
      <c r="O1929" s="175"/>
      <c r="P1929" s="175"/>
      <c r="Q1929" s="175"/>
      <c r="R1929" s="175"/>
      <c r="S1929" s="175"/>
      <c r="T1929" s="175"/>
      <c r="U1929" s="175"/>
      <c r="V1929" s="175"/>
      <c r="W1929" s="175"/>
      <c r="X1929" s="175"/>
      <c r="Y1929" s="175"/>
      <c r="Z1929" s="175"/>
      <c r="AA1929" s="175"/>
      <c r="AB1929" s="175"/>
      <c r="AC1929" s="175"/>
      <c r="AD1929" s="175"/>
      <c r="AE1929" s="175"/>
      <c r="AF1929" s="175"/>
      <c r="AG1929" s="175"/>
      <c r="AH1929" s="175"/>
      <c r="AI1929" s="175"/>
      <c r="AJ1929" s="175"/>
      <c r="AK1929" s="175"/>
      <c r="AL1929" s="175"/>
      <c r="AM1929" s="175"/>
      <c r="AN1929" s="175"/>
      <c r="AO1929" s="175"/>
      <c r="AP1929" s="175"/>
      <c r="AQ1929" s="175"/>
      <c r="AR1929" s="175"/>
    </row>
    <row r="1930" spans="1:44" ht="102" hidden="1" x14ac:dyDescent="0.3">
      <c r="A1930" s="175"/>
      <c r="B1930" s="185" t="s">
        <v>4637</v>
      </c>
      <c r="C1930" s="182"/>
      <c r="D1930" s="190">
        <v>1391.57</v>
      </c>
      <c r="E1930" s="191">
        <v>1391.57</v>
      </c>
      <c r="F1930" s="186" t="s">
        <v>3303</v>
      </c>
      <c r="G1930" s="181" t="s">
        <v>1520</v>
      </c>
      <c r="H1930" s="182" t="s">
        <v>175</v>
      </c>
      <c r="I1930" s="175"/>
      <c r="J1930" s="175"/>
      <c r="K1930" s="175"/>
      <c r="L1930" s="175"/>
      <c r="M1930" s="175"/>
      <c r="N1930" s="175"/>
      <c r="O1930" s="175"/>
      <c r="P1930" s="175"/>
      <c r="Q1930" s="175"/>
      <c r="R1930" s="175"/>
      <c r="S1930" s="175"/>
      <c r="T1930" s="175"/>
      <c r="U1930" s="175"/>
      <c r="V1930" s="175"/>
      <c r="W1930" s="175"/>
      <c r="X1930" s="175"/>
      <c r="Y1930" s="175"/>
      <c r="Z1930" s="175"/>
      <c r="AA1930" s="175"/>
      <c r="AB1930" s="175"/>
      <c r="AC1930" s="175"/>
      <c r="AD1930" s="175"/>
      <c r="AE1930" s="175"/>
      <c r="AF1930" s="175"/>
      <c r="AG1930" s="175"/>
      <c r="AH1930" s="175"/>
      <c r="AI1930" s="175"/>
      <c r="AJ1930" s="175"/>
      <c r="AK1930" s="175"/>
      <c r="AL1930" s="175"/>
      <c r="AM1930" s="175"/>
      <c r="AN1930" s="175"/>
      <c r="AO1930" s="175"/>
      <c r="AP1930" s="175"/>
      <c r="AQ1930" s="175"/>
      <c r="AR1930" s="175"/>
    </row>
    <row r="1931" spans="1:44" ht="102" hidden="1" x14ac:dyDescent="0.3">
      <c r="A1931" s="175"/>
      <c r="B1931" s="186" t="s">
        <v>3303</v>
      </c>
      <c r="C1931" s="187"/>
      <c r="D1931" s="190">
        <v>1391.57</v>
      </c>
      <c r="E1931" s="191">
        <v>1391.57</v>
      </c>
      <c r="F1931" s="181" t="s">
        <v>1520</v>
      </c>
      <c r="G1931" s="185" t="s">
        <v>4637</v>
      </c>
      <c r="H1931" s="182"/>
      <c r="I1931" s="175"/>
      <c r="J1931" s="175"/>
      <c r="K1931" s="175"/>
      <c r="L1931" s="175"/>
      <c r="M1931" s="175"/>
      <c r="N1931" s="175"/>
      <c r="O1931" s="175"/>
      <c r="P1931" s="175"/>
      <c r="Q1931" s="175"/>
      <c r="R1931" s="175"/>
      <c r="S1931" s="175"/>
      <c r="T1931" s="175"/>
      <c r="U1931" s="175"/>
      <c r="V1931" s="175"/>
      <c r="W1931" s="175"/>
      <c r="X1931" s="175"/>
      <c r="Y1931" s="175"/>
      <c r="Z1931" s="175"/>
      <c r="AA1931" s="175"/>
      <c r="AB1931" s="175"/>
      <c r="AC1931" s="175"/>
      <c r="AD1931" s="175"/>
      <c r="AE1931" s="175"/>
      <c r="AF1931" s="175"/>
      <c r="AG1931" s="175"/>
      <c r="AH1931" s="175"/>
      <c r="AI1931" s="175"/>
      <c r="AJ1931" s="175"/>
      <c r="AK1931" s="175"/>
      <c r="AL1931" s="175"/>
      <c r="AM1931" s="175"/>
      <c r="AN1931" s="175"/>
      <c r="AO1931" s="175"/>
      <c r="AP1931" s="175"/>
      <c r="AQ1931" s="175"/>
      <c r="AR1931" s="175"/>
    </row>
    <row r="1932" spans="1:44" ht="102" x14ac:dyDescent="0.3">
      <c r="A1932" s="175"/>
      <c r="B1932" s="181" t="s">
        <v>1520</v>
      </c>
      <c r="C1932" s="182" t="s">
        <v>175</v>
      </c>
      <c r="D1932" s="190">
        <v>2516.86</v>
      </c>
      <c r="E1932" s="191">
        <v>2516.86</v>
      </c>
      <c r="F1932" s="185" t="s">
        <v>4637</v>
      </c>
      <c r="G1932" s="186" t="s">
        <v>3304</v>
      </c>
      <c r="H1932" s="187"/>
      <c r="I1932" s="175"/>
      <c r="J1932" s="175"/>
      <c r="K1932" s="175"/>
      <c r="L1932" s="175"/>
      <c r="M1932" s="175"/>
      <c r="N1932" s="175"/>
      <c r="O1932" s="175"/>
      <c r="P1932" s="175"/>
      <c r="Q1932" s="175"/>
      <c r="R1932" s="175"/>
      <c r="S1932" s="175"/>
      <c r="T1932" s="175"/>
      <c r="U1932" s="175"/>
      <c r="V1932" s="175"/>
      <c r="W1932" s="175"/>
      <c r="X1932" s="175"/>
      <c r="Y1932" s="175"/>
      <c r="Z1932" s="175"/>
      <c r="AA1932" s="175"/>
      <c r="AB1932" s="175"/>
      <c r="AC1932" s="175"/>
      <c r="AD1932" s="175"/>
      <c r="AE1932" s="175"/>
      <c r="AF1932" s="175"/>
      <c r="AG1932" s="175"/>
      <c r="AH1932" s="175"/>
      <c r="AI1932" s="175"/>
      <c r="AJ1932" s="175"/>
      <c r="AK1932" s="175"/>
      <c r="AL1932" s="175"/>
      <c r="AM1932" s="175"/>
      <c r="AN1932" s="175"/>
      <c r="AO1932" s="175"/>
      <c r="AP1932" s="175"/>
      <c r="AQ1932" s="175"/>
      <c r="AR1932" s="175"/>
    </row>
    <row r="1933" spans="1:44" ht="102" hidden="1" x14ac:dyDescent="0.3">
      <c r="A1933" s="175"/>
      <c r="B1933" s="185" t="s">
        <v>4637</v>
      </c>
      <c r="C1933" s="182"/>
      <c r="D1933" s="190">
        <v>2516.86</v>
      </c>
      <c r="E1933" s="191">
        <v>2516.86</v>
      </c>
      <c r="F1933" s="186" t="s">
        <v>3304</v>
      </c>
      <c r="G1933" s="181" t="s">
        <v>1099</v>
      </c>
      <c r="H1933" s="182" t="s">
        <v>283</v>
      </c>
      <c r="I1933" s="175"/>
      <c r="J1933" s="175"/>
      <c r="K1933" s="175"/>
      <c r="L1933" s="175"/>
      <c r="M1933" s="175"/>
      <c r="N1933" s="175"/>
      <c r="O1933" s="175"/>
      <c r="P1933" s="175"/>
      <c r="Q1933" s="175"/>
      <c r="R1933" s="175"/>
      <c r="S1933" s="175"/>
      <c r="T1933" s="175"/>
      <c r="U1933" s="175"/>
      <c r="V1933" s="175"/>
      <c r="W1933" s="175"/>
      <c r="X1933" s="175"/>
      <c r="Y1933" s="175"/>
      <c r="Z1933" s="175"/>
      <c r="AA1933" s="175"/>
      <c r="AB1933" s="175"/>
      <c r="AC1933" s="175"/>
      <c r="AD1933" s="175"/>
      <c r="AE1933" s="175"/>
      <c r="AF1933" s="175"/>
      <c r="AG1933" s="175"/>
      <c r="AH1933" s="175"/>
      <c r="AI1933" s="175"/>
      <c r="AJ1933" s="175"/>
      <c r="AK1933" s="175"/>
      <c r="AL1933" s="175"/>
      <c r="AM1933" s="175"/>
      <c r="AN1933" s="175"/>
      <c r="AO1933" s="175"/>
      <c r="AP1933" s="175"/>
      <c r="AQ1933" s="175"/>
      <c r="AR1933" s="175"/>
    </row>
    <row r="1934" spans="1:44" ht="102" hidden="1" x14ac:dyDescent="0.3">
      <c r="A1934" s="175"/>
      <c r="B1934" s="186" t="s">
        <v>3304</v>
      </c>
      <c r="C1934" s="187"/>
      <c r="D1934" s="190">
        <v>2516.86</v>
      </c>
      <c r="E1934" s="191">
        <v>2516.86</v>
      </c>
      <c r="F1934" s="181" t="s">
        <v>1099</v>
      </c>
      <c r="G1934" s="185" t="s">
        <v>4637</v>
      </c>
      <c r="H1934" s="182"/>
      <c r="I1934" s="175"/>
      <c r="J1934" s="175"/>
      <c r="K1934" s="175"/>
      <c r="L1934" s="175"/>
      <c r="M1934" s="175"/>
      <c r="N1934" s="175"/>
      <c r="O1934" s="175"/>
      <c r="P1934" s="175"/>
      <c r="Q1934" s="175"/>
      <c r="R1934" s="175"/>
      <c r="S1934" s="175"/>
      <c r="T1934" s="175"/>
      <c r="U1934" s="175"/>
      <c r="V1934" s="175"/>
      <c r="W1934" s="175"/>
      <c r="X1934" s="175"/>
      <c r="Y1934" s="175"/>
      <c r="Z1934" s="175"/>
      <c r="AA1934" s="175"/>
      <c r="AB1934" s="175"/>
      <c r="AC1934" s="175"/>
      <c r="AD1934" s="175"/>
      <c r="AE1934" s="175"/>
      <c r="AF1934" s="175"/>
      <c r="AG1934" s="175"/>
      <c r="AH1934" s="175"/>
      <c r="AI1934" s="175"/>
      <c r="AJ1934" s="175"/>
      <c r="AK1934" s="175"/>
      <c r="AL1934" s="175"/>
      <c r="AM1934" s="175"/>
      <c r="AN1934" s="175"/>
      <c r="AO1934" s="175"/>
      <c r="AP1934" s="175"/>
      <c r="AQ1934" s="175"/>
      <c r="AR1934" s="175"/>
    </row>
    <row r="1935" spans="1:44" ht="102" x14ac:dyDescent="0.3">
      <c r="A1935" s="175"/>
      <c r="B1935" s="181" t="s">
        <v>1099</v>
      </c>
      <c r="C1935" s="182" t="s">
        <v>283</v>
      </c>
      <c r="D1935" s="190">
        <v>2997.89</v>
      </c>
      <c r="E1935" s="191">
        <v>2997.89</v>
      </c>
      <c r="F1935" s="185" t="s">
        <v>4637</v>
      </c>
      <c r="G1935" s="186" t="s">
        <v>3306</v>
      </c>
      <c r="H1935" s="187"/>
      <c r="I1935" s="175"/>
      <c r="J1935" s="175"/>
      <c r="K1935" s="175"/>
      <c r="L1935" s="175"/>
      <c r="M1935" s="175"/>
      <c r="N1935" s="175"/>
      <c r="O1935" s="175"/>
      <c r="P1935" s="175"/>
      <c r="Q1935" s="175"/>
      <c r="R1935" s="175"/>
      <c r="S1935" s="175"/>
      <c r="T1935" s="175"/>
      <c r="U1935" s="175"/>
      <c r="V1935" s="175"/>
      <c r="W1935" s="175"/>
      <c r="X1935" s="175"/>
      <c r="Y1935" s="175"/>
      <c r="Z1935" s="175"/>
      <c r="AA1935" s="175"/>
      <c r="AB1935" s="175"/>
      <c r="AC1935" s="175"/>
      <c r="AD1935" s="175"/>
      <c r="AE1935" s="175"/>
      <c r="AF1935" s="175"/>
      <c r="AG1935" s="175"/>
      <c r="AH1935" s="175"/>
      <c r="AI1935" s="175"/>
      <c r="AJ1935" s="175"/>
      <c r="AK1935" s="175"/>
      <c r="AL1935" s="175"/>
      <c r="AM1935" s="175"/>
      <c r="AN1935" s="175"/>
      <c r="AO1935" s="175"/>
      <c r="AP1935" s="175"/>
      <c r="AQ1935" s="175"/>
      <c r="AR1935" s="175"/>
    </row>
    <row r="1936" spans="1:44" ht="102" hidden="1" x14ac:dyDescent="0.3">
      <c r="A1936" s="175"/>
      <c r="B1936" s="185" t="s">
        <v>4637</v>
      </c>
      <c r="C1936" s="182"/>
      <c r="D1936" s="190">
        <v>2997.89</v>
      </c>
      <c r="E1936" s="191">
        <v>2997.89</v>
      </c>
      <c r="F1936" s="186" t="s">
        <v>3306</v>
      </c>
      <c r="G1936" s="181" t="s">
        <v>1438</v>
      </c>
      <c r="H1936" s="182" t="s">
        <v>341</v>
      </c>
      <c r="I1936" s="175"/>
      <c r="J1936" s="175"/>
      <c r="K1936" s="175"/>
      <c r="L1936" s="175"/>
      <c r="M1936" s="175"/>
      <c r="N1936" s="175"/>
      <c r="O1936" s="175"/>
      <c r="P1936" s="175"/>
      <c r="Q1936" s="175"/>
      <c r="R1936" s="175"/>
      <c r="S1936" s="175"/>
      <c r="T1936" s="175"/>
      <c r="U1936" s="175"/>
      <c r="V1936" s="175"/>
      <c r="W1936" s="175"/>
      <c r="X1936" s="175"/>
      <c r="Y1936" s="175"/>
      <c r="Z1936" s="175"/>
      <c r="AA1936" s="175"/>
      <c r="AB1936" s="175"/>
      <c r="AC1936" s="175"/>
      <c r="AD1936" s="175"/>
      <c r="AE1936" s="175"/>
      <c r="AF1936" s="175"/>
      <c r="AG1936" s="175"/>
      <c r="AH1936" s="175"/>
      <c r="AI1936" s="175"/>
      <c r="AJ1936" s="175"/>
      <c r="AK1936" s="175"/>
      <c r="AL1936" s="175"/>
      <c r="AM1936" s="175"/>
      <c r="AN1936" s="175"/>
      <c r="AO1936" s="175"/>
      <c r="AP1936" s="175"/>
      <c r="AQ1936" s="175"/>
      <c r="AR1936" s="175"/>
    </row>
    <row r="1937" spans="1:44" ht="102" hidden="1" x14ac:dyDescent="0.3">
      <c r="A1937" s="175"/>
      <c r="B1937" s="186" t="s">
        <v>3306</v>
      </c>
      <c r="C1937" s="187"/>
      <c r="D1937" s="190">
        <v>2997.89</v>
      </c>
      <c r="E1937" s="191">
        <v>2997.89</v>
      </c>
      <c r="F1937" s="181" t="s">
        <v>1438</v>
      </c>
      <c r="G1937" s="185" t="s">
        <v>4637</v>
      </c>
      <c r="H1937" s="182"/>
      <c r="I1937" s="175"/>
      <c r="J1937" s="175"/>
      <c r="K1937" s="175"/>
      <c r="L1937" s="175"/>
      <c r="M1937" s="175"/>
      <c r="N1937" s="175"/>
      <c r="O1937" s="175"/>
      <c r="P1937" s="175"/>
      <c r="Q1937" s="175"/>
      <c r="R1937" s="175"/>
      <c r="S1937" s="175"/>
      <c r="T1937" s="175"/>
      <c r="U1937" s="175"/>
      <c r="V1937" s="175"/>
      <c r="W1937" s="175"/>
      <c r="X1937" s="175"/>
      <c r="Y1937" s="175"/>
      <c r="Z1937" s="175"/>
      <c r="AA1937" s="175"/>
      <c r="AB1937" s="175"/>
      <c r="AC1937" s="175"/>
      <c r="AD1937" s="175"/>
      <c r="AE1937" s="175"/>
      <c r="AF1937" s="175"/>
      <c r="AG1937" s="175"/>
      <c r="AH1937" s="175"/>
      <c r="AI1937" s="175"/>
      <c r="AJ1937" s="175"/>
      <c r="AK1937" s="175"/>
      <c r="AL1937" s="175"/>
      <c r="AM1937" s="175"/>
      <c r="AN1937" s="175"/>
      <c r="AO1937" s="175"/>
      <c r="AP1937" s="175"/>
      <c r="AQ1937" s="175"/>
      <c r="AR1937" s="175"/>
    </row>
    <row r="1938" spans="1:44" ht="102" x14ac:dyDescent="0.3">
      <c r="A1938" s="175"/>
      <c r="B1938" s="181" t="s">
        <v>1438</v>
      </c>
      <c r="C1938" s="182" t="s">
        <v>341</v>
      </c>
      <c r="D1938" s="190">
        <v>3418.8</v>
      </c>
      <c r="E1938" s="191">
        <v>3418.8</v>
      </c>
      <c r="F1938" s="185" t="s">
        <v>4637</v>
      </c>
      <c r="G1938" s="186" t="s">
        <v>3324</v>
      </c>
      <c r="H1938" s="187"/>
      <c r="I1938" s="175"/>
      <c r="J1938" s="175"/>
      <c r="K1938" s="175"/>
      <c r="L1938" s="175"/>
      <c r="M1938" s="175"/>
      <c r="N1938" s="175"/>
      <c r="O1938" s="175"/>
      <c r="P1938" s="175"/>
      <c r="Q1938" s="175"/>
      <c r="R1938" s="175"/>
      <c r="S1938" s="175"/>
      <c r="T1938" s="175"/>
      <c r="U1938" s="175"/>
      <c r="V1938" s="175"/>
      <c r="W1938" s="175"/>
      <c r="X1938" s="175"/>
      <c r="Y1938" s="175"/>
      <c r="Z1938" s="175"/>
      <c r="AA1938" s="175"/>
      <c r="AB1938" s="175"/>
      <c r="AC1938" s="175"/>
      <c r="AD1938" s="175"/>
      <c r="AE1938" s="175"/>
      <c r="AF1938" s="175"/>
      <c r="AG1938" s="175"/>
      <c r="AH1938" s="175"/>
      <c r="AI1938" s="175"/>
      <c r="AJ1938" s="175"/>
      <c r="AK1938" s="175"/>
      <c r="AL1938" s="175"/>
      <c r="AM1938" s="175"/>
      <c r="AN1938" s="175"/>
      <c r="AO1938" s="175"/>
      <c r="AP1938" s="175"/>
      <c r="AQ1938" s="175"/>
      <c r="AR1938" s="175"/>
    </row>
    <row r="1939" spans="1:44" ht="102" hidden="1" x14ac:dyDescent="0.3">
      <c r="A1939" s="175"/>
      <c r="B1939" s="185" t="s">
        <v>4637</v>
      </c>
      <c r="C1939" s="182"/>
      <c r="D1939" s="190">
        <v>3418.8</v>
      </c>
      <c r="E1939" s="191">
        <v>3418.8</v>
      </c>
      <c r="F1939" s="186" t="s">
        <v>3324</v>
      </c>
      <c r="G1939" s="181" t="s">
        <v>1253</v>
      </c>
      <c r="H1939" s="182" t="s">
        <v>50</v>
      </c>
      <c r="I1939" s="175"/>
      <c r="J1939" s="175"/>
      <c r="K1939" s="175"/>
      <c r="L1939" s="175"/>
      <c r="M1939" s="175"/>
      <c r="N1939" s="175"/>
      <c r="O1939" s="175"/>
      <c r="P1939" s="175"/>
      <c r="Q1939" s="175"/>
      <c r="R1939" s="175"/>
      <c r="S1939" s="175"/>
      <c r="T1939" s="175"/>
      <c r="U1939" s="175"/>
      <c r="V1939" s="175"/>
      <c r="W1939" s="175"/>
      <c r="X1939" s="175"/>
      <c r="Y1939" s="175"/>
      <c r="Z1939" s="175"/>
      <c r="AA1939" s="175"/>
      <c r="AB1939" s="175"/>
      <c r="AC1939" s="175"/>
      <c r="AD1939" s="175"/>
      <c r="AE1939" s="175"/>
      <c r="AF1939" s="175"/>
      <c r="AG1939" s="175"/>
      <c r="AH1939" s="175"/>
      <c r="AI1939" s="175"/>
      <c r="AJ1939" s="175"/>
      <c r="AK1939" s="175"/>
      <c r="AL1939" s="175"/>
      <c r="AM1939" s="175"/>
      <c r="AN1939" s="175"/>
      <c r="AO1939" s="175"/>
      <c r="AP1939" s="175"/>
      <c r="AQ1939" s="175"/>
      <c r="AR1939" s="175"/>
    </row>
    <row r="1940" spans="1:44" ht="102" hidden="1" x14ac:dyDescent="0.3">
      <c r="A1940" s="175"/>
      <c r="B1940" s="186" t="s">
        <v>3324</v>
      </c>
      <c r="C1940" s="187"/>
      <c r="D1940" s="190">
        <v>3418.8</v>
      </c>
      <c r="E1940" s="191">
        <v>3418.8</v>
      </c>
      <c r="F1940" s="181" t="s">
        <v>1253</v>
      </c>
      <c r="G1940" s="185" t="s">
        <v>4637</v>
      </c>
      <c r="H1940" s="182"/>
      <c r="I1940" s="175"/>
      <c r="J1940" s="175"/>
      <c r="K1940" s="175"/>
      <c r="L1940" s="175"/>
      <c r="M1940" s="175"/>
      <c r="N1940" s="175"/>
      <c r="O1940" s="175"/>
      <c r="P1940" s="175"/>
      <c r="Q1940" s="175"/>
      <c r="R1940" s="175"/>
      <c r="S1940" s="175"/>
      <c r="T1940" s="175"/>
      <c r="U1940" s="175"/>
      <c r="V1940" s="175"/>
      <c r="W1940" s="175"/>
      <c r="X1940" s="175"/>
      <c r="Y1940" s="175"/>
      <c r="Z1940" s="175"/>
      <c r="AA1940" s="175"/>
      <c r="AB1940" s="175"/>
      <c r="AC1940" s="175"/>
      <c r="AD1940" s="175"/>
      <c r="AE1940" s="175"/>
      <c r="AF1940" s="175"/>
      <c r="AG1940" s="175"/>
      <c r="AH1940" s="175"/>
      <c r="AI1940" s="175"/>
      <c r="AJ1940" s="175"/>
      <c r="AK1940" s="175"/>
      <c r="AL1940" s="175"/>
      <c r="AM1940" s="175"/>
      <c r="AN1940" s="175"/>
      <c r="AO1940" s="175"/>
      <c r="AP1940" s="175"/>
      <c r="AQ1940" s="175"/>
      <c r="AR1940" s="175"/>
    </row>
    <row r="1941" spans="1:44" ht="102" x14ac:dyDescent="0.3">
      <c r="A1941" s="175"/>
      <c r="B1941" s="181" t="s">
        <v>1253</v>
      </c>
      <c r="C1941" s="182" t="s">
        <v>50</v>
      </c>
      <c r="D1941" s="190">
        <v>1580.55</v>
      </c>
      <c r="E1941" s="191">
        <v>1580.55</v>
      </c>
      <c r="F1941" s="185" t="s">
        <v>4637</v>
      </c>
      <c r="G1941" s="186" t="s">
        <v>3314</v>
      </c>
      <c r="H1941" s="187"/>
      <c r="I1941" s="175"/>
      <c r="J1941" s="175"/>
      <c r="K1941" s="175"/>
      <c r="L1941" s="175"/>
      <c r="M1941" s="175"/>
      <c r="N1941" s="175"/>
      <c r="O1941" s="175"/>
      <c r="P1941" s="175"/>
      <c r="Q1941" s="175"/>
      <c r="R1941" s="175"/>
      <c r="S1941" s="175"/>
      <c r="T1941" s="175"/>
      <c r="U1941" s="175"/>
      <c r="V1941" s="175"/>
      <c r="W1941" s="175"/>
      <c r="X1941" s="175"/>
      <c r="Y1941" s="175"/>
      <c r="Z1941" s="175"/>
      <c r="AA1941" s="175"/>
      <c r="AB1941" s="175"/>
      <c r="AC1941" s="175"/>
      <c r="AD1941" s="175"/>
      <c r="AE1941" s="175"/>
      <c r="AF1941" s="175"/>
      <c r="AG1941" s="175"/>
      <c r="AH1941" s="175"/>
      <c r="AI1941" s="175"/>
      <c r="AJ1941" s="175"/>
      <c r="AK1941" s="175"/>
      <c r="AL1941" s="175"/>
      <c r="AM1941" s="175"/>
      <c r="AN1941" s="175"/>
      <c r="AO1941" s="175"/>
      <c r="AP1941" s="175"/>
      <c r="AQ1941" s="175"/>
      <c r="AR1941" s="175"/>
    </row>
    <row r="1942" spans="1:44" ht="102" hidden="1" x14ac:dyDescent="0.3">
      <c r="A1942" s="175"/>
      <c r="B1942" s="185" t="s">
        <v>4637</v>
      </c>
      <c r="C1942" s="182"/>
      <c r="D1942" s="190">
        <v>1580.55</v>
      </c>
      <c r="E1942" s="191">
        <v>1580.55</v>
      </c>
      <c r="F1942" s="186" t="s">
        <v>3314</v>
      </c>
      <c r="G1942" s="181" t="s">
        <v>1939</v>
      </c>
      <c r="H1942" s="182" t="s">
        <v>198</v>
      </c>
      <c r="I1942" s="175"/>
      <c r="J1942" s="175"/>
      <c r="K1942" s="175"/>
      <c r="L1942" s="175"/>
      <c r="M1942" s="175"/>
      <c r="N1942" s="175"/>
      <c r="O1942" s="175"/>
      <c r="P1942" s="175"/>
      <c r="Q1942" s="175"/>
      <c r="R1942" s="175"/>
      <c r="S1942" s="175"/>
      <c r="T1942" s="175"/>
      <c r="U1942" s="175"/>
      <c r="V1942" s="175"/>
      <c r="W1942" s="175"/>
      <c r="X1942" s="175"/>
      <c r="Y1942" s="175"/>
      <c r="Z1942" s="175"/>
      <c r="AA1942" s="175"/>
      <c r="AB1942" s="175"/>
      <c r="AC1942" s="175"/>
      <c r="AD1942" s="175"/>
      <c r="AE1942" s="175"/>
      <c r="AF1942" s="175"/>
      <c r="AG1942" s="175"/>
      <c r="AH1942" s="175"/>
      <c r="AI1942" s="175"/>
      <c r="AJ1942" s="175"/>
      <c r="AK1942" s="175"/>
      <c r="AL1942" s="175"/>
      <c r="AM1942" s="175"/>
      <c r="AN1942" s="175"/>
      <c r="AO1942" s="175"/>
      <c r="AP1942" s="175"/>
      <c r="AQ1942" s="175"/>
      <c r="AR1942" s="175"/>
    </row>
    <row r="1943" spans="1:44" ht="102" hidden="1" x14ac:dyDescent="0.3">
      <c r="A1943" s="175"/>
      <c r="B1943" s="186" t="s">
        <v>3314</v>
      </c>
      <c r="C1943" s="187"/>
      <c r="D1943" s="190">
        <v>1580.55</v>
      </c>
      <c r="E1943" s="191">
        <v>1580.55</v>
      </c>
      <c r="F1943" s="181" t="s">
        <v>1939</v>
      </c>
      <c r="G1943" s="185" t="s">
        <v>4637</v>
      </c>
      <c r="H1943" s="182"/>
      <c r="I1943" s="175"/>
      <c r="J1943" s="175"/>
      <c r="K1943" s="175"/>
      <c r="L1943" s="175"/>
      <c r="M1943" s="175"/>
      <c r="N1943" s="175"/>
      <c r="O1943" s="175"/>
      <c r="P1943" s="175"/>
      <c r="Q1943" s="175"/>
      <c r="R1943" s="175"/>
      <c r="S1943" s="175"/>
      <c r="T1943" s="175"/>
      <c r="U1943" s="175"/>
      <c r="V1943" s="175"/>
      <c r="W1943" s="175"/>
      <c r="X1943" s="175"/>
      <c r="Y1943" s="175"/>
      <c r="Z1943" s="175"/>
      <c r="AA1943" s="175"/>
      <c r="AB1943" s="175"/>
      <c r="AC1943" s="175"/>
      <c r="AD1943" s="175"/>
      <c r="AE1943" s="175"/>
      <c r="AF1943" s="175"/>
      <c r="AG1943" s="175"/>
      <c r="AH1943" s="175"/>
      <c r="AI1943" s="175"/>
      <c r="AJ1943" s="175"/>
      <c r="AK1943" s="175"/>
      <c r="AL1943" s="175"/>
      <c r="AM1943" s="175"/>
      <c r="AN1943" s="175"/>
      <c r="AO1943" s="175"/>
      <c r="AP1943" s="175"/>
      <c r="AQ1943" s="175"/>
      <c r="AR1943" s="175"/>
    </row>
    <row r="1944" spans="1:44" ht="102" x14ac:dyDescent="0.3">
      <c r="A1944" s="175"/>
      <c r="B1944" s="181" t="s">
        <v>1939</v>
      </c>
      <c r="C1944" s="182" t="s">
        <v>198</v>
      </c>
      <c r="D1944" s="183">
        <v>974.96</v>
      </c>
      <c r="E1944" s="184">
        <v>974.96</v>
      </c>
      <c r="F1944" s="185" t="s">
        <v>4637</v>
      </c>
      <c r="G1944" s="186" t="s">
        <v>3315</v>
      </c>
      <c r="H1944" s="187"/>
      <c r="I1944" s="175"/>
      <c r="J1944" s="175"/>
      <c r="K1944" s="175"/>
      <c r="L1944" s="175"/>
      <c r="M1944" s="175"/>
      <c r="N1944" s="175"/>
      <c r="O1944" s="175"/>
      <c r="P1944" s="175"/>
      <c r="Q1944" s="175"/>
      <c r="R1944" s="175"/>
      <c r="S1944" s="175"/>
      <c r="T1944" s="175"/>
      <c r="U1944" s="175"/>
      <c r="V1944" s="175"/>
      <c r="W1944" s="175"/>
      <c r="X1944" s="175"/>
      <c r="Y1944" s="175"/>
      <c r="Z1944" s="175"/>
      <c r="AA1944" s="175"/>
      <c r="AB1944" s="175"/>
      <c r="AC1944" s="175"/>
      <c r="AD1944" s="175"/>
      <c r="AE1944" s="175"/>
      <c r="AF1944" s="175"/>
      <c r="AG1944" s="175"/>
      <c r="AH1944" s="175"/>
      <c r="AI1944" s="175"/>
      <c r="AJ1944" s="175"/>
      <c r="AK1944" s="175"/>
      <c r="AL1944" s="175"/>
      <c r="AM1944" s="175"/>
      <c r="AN1944" s="175"/>
      <c r="AO1944" s="175"/>
      <c r="AP1944" s="175"/>
      <c r="AQ1944" s="175"/>
      <c r="AR1944" s="175"/>
    </row>
    <row r="1945" spans="1:44" ht="102" hidden="1" x14ac:dyDescent="0.3">
      <c r="A1945" s="175"/>
      <c r="B1945" s="185" t="s">
        <v>4637</v>
      </c>
      <c r="C1945" s="182"/>
      <c r="D1945" s="183">
        <v>974.96</v>
      </c>
      <c r="E1945" s="184">
        <v>974.96</v>
      </c>
      <c r="F1945" s="186" t="s">
        <v>3315</v>
      </c>
      <c r="G1945" s="181" t="s">
        <v>1511</v>
      </c>
      <c r="H1945" s="182" t="s">
        <v>104</v>
      </c>
      <c r="I1945" s="175"/>
      <c r="J1945" s="175"/>
      <c r="K1945" s="175"/>
      <c r="L1945" s="175"/>
      <c r="M1945" s="175"/>
      <c r="N1945" s="175"/>
      <c r="O1945" s="175"/>
      <c r="P1945" s="175"/>
      <c r="Q1945" s="175"/>
      <c r="R1945" s="175"/>
      <c r="S1945" s="175"/>
      <c r="T1945" s="175"/>
      <c r="U1945" s="175"/>
      <c r="V1945" s="175"/>
      <c r="W1945" s="175"/>
      <c r="X1945" s="175"/>
      <c r="Y1945" s="175"/>
      <c r="Z1945" s="175"/>
      <c r="AA1945" s="175"/>
      <c r="AB1945" s="175"/>
      <c r="AC1945" s="175"/>
      <c r="AD1945" s="175"/>
      <c r="AE1945" s="175"/>
      <c r="AF1945" s="175"/>
      <c r="AG1945" s="175"/>
      <c r="AH1945" s="175"/>
      <c r="AI1945" s="175"/>
      <c r="AJ1945" s="175"/>
      <c r="AK1945" s="175"/>
      <c r="AL1945" s="175"/>
      <c r="AM1945" s="175"/>
      <c r="AN1945" s="175"/>
      <c r="AO1945" s="175"/>
      <c r="AP1945" s="175"/>
      <c r="AQ1945" s="175"/>
      <c r="AR1945" s="175"/>
    </row>
    <row r="1946" spans="1:44" ht="102" hidden="1" x14ac:dyDescent="0.3">
      <c r="A1946" s="175"/>
      <c r="B1946" s="186" t="s">
        <v>3315</v>
      </c>
      <c r="C1946" s="187"/>
      <c r="D1946" s="183">
        <v>974.96</v>
      </c>
      <c r="E1946" s="184">
        <v>974.96</v>
      </c>
      <c r="F1946" s="181" t="s">
        <v>1511</v>
      </c>
      <c r="G1946" s="185" t="s">
        <v>4637</v>
      </c>
      <c r="H1946" s="182"/>
      <c r="I1946" s="175"/>
      <c r="J1946" s="175"/>
      <c r="K1946" s="175"/>
      <c r="L1946" s="175"/>
      <c r="M1946" s="175"/>
      <c r="N1946" s="175"/>
      <c r="O1946" s="175"/>
      <c r="P1946" s="175"/>
      <c r="Q1946" s="175"/>
      <c r="R1946" s="175"/>
      <c r="S1946" s="175"/>
      <c r="T1946" s="175"/>
      <c r="U1946" s="175"/>
      <c r="V1946" s="175"/>
      <c r="W1946" s="175"/>
      <c r="X1946" s="175"/>
      <c r="Y1946" s="175"/>
      <c r="Z1946" s="175"/>
      <c r="AA1946" s="175"/>
      <c r="AB1946" s="175"/>
      <c r="AC1946" s="175"/>
      <c r="AD1946" s="175"/>
      <c r="AE1946" s="175"/>
      <c r="AF1946" s="175"/>
      <c r="AG1946" s="175"/>
      <c r="AH1946" s="175"/>
      <c r="AI1946" s="175"/>
      <c r="AJ1946" s="175"/>
      <c r="AK1946" s="175"/>
      <c r="AL1946" s="175"/>
      <c r="AM1946" s="175"/>
      <c r="AN1946" s="175"/>
      <c r="AO1946" s="175"/>
      <c r="AP1946" s="175"/>
      <c r="AQ1946" s="175"/>
      <c r="AR1946" s="175"/>
    </row>
    <row r="1947" spans="1:44" ht="102" x14ac:dyDescent="0.3">
      <c r="A1947" s="175"/>
      <c r="B1947" s="181" t="s">
        <v>1511</v>
      </c>
      <c r="C1947" s="182" t="s">
        <v>104</v>
      </c>
      <c r="D1947" s="190">
        <v>1391.57</v>
      </c>
      <c r="E1947" s="191">
        <v>1391.57</v>
      </c>
      <c r="F1947" s="185" t="s">
        <v>4637</v>
      </c>
      <c r="G1947" s="186" t="s">
        <v>3329</v>
      </c>
      <c r="H1947" s="187"/>
      <c r="I1947" s="175"/>
      <c r="J1947" s="175"/>
      <c r="K1947" s="175"/>
      <c r="L1947" s="175"/>
      <c r="M1947" s="175"/>
      <c r="N1947" s="175"/>
      <c r="O1947" s="175"/>
      <c r="P1947" s="175"/>
      <c r="Q1947" s="175"/>
      <c r="R1947" s="175"/>
      <c r="S1947" s="175"/>
      <c r="T1947" s="175"/>
      <c r="U1947" s="175"/>
      <c r="V1947" s="175"/>
      <c r="W1947" s="175"/>
      <c r="X1947" s="175"/>
      <c r="Y1947" s="175"/>
      <c r="Z1947" s="175"/>
      <c r="AA1947" s="175"/>
      <c r="AB1947" s="175"/>
      <c r="AC1947" s="175"/>
      <c r="AD1947" s="175"/>
      <c r="AE1947" s="175"/>
      <c r="AF1947" s="175"/>
      <c r="AG1947" s="175"/>
      <c r="AH1947" s="175"/>
      <c r="AI1947" s="175"/>
      <c r="AJ1947" s="175"/>
      <c r="AK1947" s="175"/>
      <c r="AL1947" s="175"/>
      <c r="AM1947" s="175"/>
      <c r="AN1947" s="175"/>
      <c r="AO1947" s="175"/>
      <c r="AP1947" s="175"/>
      <c r="AQ1947" s="175"/>
      <c r="AR1947" s="175"/>
    </row>
    <row r="1948" spans="1:44" ht="102" hidden="1" x14ac:dyDescent="0.3">
      <c r="A1948" s="175"/>
      <c r="B1948" s="185" t="s">
        <v>4637</v>
      </c>
      <c r="C1948" s="182"/>
      <c r="D1948" s="190">
        <v>1391.57</v>
      </c>
      <c r="E1948" s="191">
        <v>1391.57</v>
      </c>
      <c r="F1948" s="186" t="s">
        <v>3329</v>
      </c>
      <c r="G1948" s="181" t="s">
        <v>1538</v>
      </c>
      <c r="H1948" s="182" t="s">
        <v>163</v>
      </c>
      <c r="I1948" s="175"/>
      <c r="J1948" s="175"/>
      <c r="K1948" s="175"/>
      <c r="L1948" s="175"/>
      <c r="M1948" s="175"/>
      <c r="N1948" s="175"/>
      <c r="O1948" s="175"/>
      <c r="P1948" s="175"/>
      <c r="Q1948" s="175"/>
      <c r="R1948" s="175"/>
      <c r="S1948" s="175"/>
      <c r="T1948" s="175"/>
      <c r="U1948" s="175"/>
      <c r="V1948" s="175"/>
      <c r="W1948" s="175"/>
      <c r="X1948" s="175"/>
      <c r="Y1948" s="175"/>
      <c r="Z1948" s="175"/>
      <c r="AA1948" s="175"/>
      <c r="AB1948" s="175"/>
      <c r="AC1948" s="175"/>
      <c r="AD1948" s="175"/>
      <c r="AE1948" s="175"/>
      <c r="AF1948" s="175"/>
      <c r="AG1948" s="175"/>
      <c r="AH1948" s="175"/>
      <c r="AI1948" s="175"/>
      <c r="AJ1948" s="175"/>
      <c r="AK1948" s="175"/>
      <c r="AL1948" s="175"/>
      <c r="AM1948" s="175"/>
      <c r="AN1948" s="175"/>
      <c r="AO1948" s="175"/>
      <c r="AP1948" s="175"/>
      <c r="AQ1948" s="175"/>
      <c r="AR1948" s="175"/>
    </row>
    <row r="1949" spans="1:44" ht="102" hidden="1" x14ac:dyDescent="0.3">
      <c r="A1949" s="175"/>
      <c r="B1949" s="186" t="s">
        <v>3329</v>
      </c>
      <c r="C1949" s="187"/>
      <c r="D1949" s="190">
        <v>1391.57</v>
      </c>
      <c r="E1949" s="191">
        <v>1391.57</v>
      </c>
      <c r="F1949" s="181" t="s">
        <v>1538</v>
      </c>
      <c r="G1949" s="185" t="s">
        <v>4637</v>
      </c>
      <c r="H1949" s="182"/>
      <c r="I1949" s="175"/>
      <c r="J1949" s="175"/>
      <c r="K1949" s="175"/>
      <c r="L1949" s="175"/>
      <c r="M1949" s="175"/>
      <c r="N1949" s="175"/>
      <c r="O1949" s="175"/>
      <c r="P1949" s="175"/>
      <c r="Q1949" s="175"/>
      <c r="R1949" s="175"/>
      <c r="S1949" s="175"/>
      <c r="T1949" s="175"/>
      <c r="U1949" s="175"/>
      <c r="V1949" s="175"/>
      <c r="W1949" s="175"/>
      <c r="X1949" s="175"/>
      <c r="Y1949" s="175"/>
      <c r="Z1949" s="175"/>
      <c r="AA1949" s="175"/>
      <c r="AB1949" s="175"/>
      <c r="AC1949" s="175"/>
      <c r="AD1949" s="175"/>
      <c r="AE1949" s="175"/>
      <c r="AF1949" s="175"/>
      <c r="AG1949" s="175"/>
      <c r="AH1949" s="175"/>
      <c r="AI1949" s="175"/>
      <c r="AJ1949" s="175"/>
      <c r="AK1949" s="175"/>
      <c r="AL1949" s="175"/>
      <c r="AM1949" s="175"/>
      <c r="AN1949" s="175"/>
      <c r="AO1949" s="175"/>
      <c r="AP1949" s="175"/>
      <c r="AQ1949" s="175"/>
      <c r="AR1949" s="175"/>
    </row>
    <row r="1950" spans="1:44" ht="102" x14ac:dyDescent="0.3">
      <c r="A1950" s="175"/>
      <c r="B1950" s="181" t="s">
        <v>1538</v>
      </c>
      <c r="C1950" s="182" t="s">
        <v>163</v>
      </c>
      <c r="D1950" s="190">
        <v>2516.86</v>
      </c>
      <c r="E1950" s="191">
        <v>2516.86</v>
      </c>
      <c r="F1950" s="185" t="s">
        <v>4637</v>
      </c>
      <c r="G1950" s="186" t="s">
        <v>3316</v>
      </c>
      <c r="H1950" s="187"/>
      <c r="I1950" s="175"/>
      <c r="J1950" s="175"/>
      <c r="K1950" s="175"/>
      <c r="L1950" s="175"/>
      <c r="M1950" s="175"/>
      <c r="N1950" s="175"/>
      <c r="O1950" s="175"/>
      <c r="P1950" s="175"/>
      <c r="Q1950" s="175"/>
      <c r="R1950" s="175"/>
      <c r="S1950" s="175"/>
      <c r="T1950" s="175"/>
      <c r="U1950" s="175"/>
      <c r="V1950" s="175"/>
      <c r="W1950" s="175"/>
      <c r="X1950" s="175"/>
      <c r="Y1950" s="175"/>
      <c r="Z1950" s="175"/>
      <c r="AA1950" s="175"/>
      <c r="AB1950" s="175"/>
      <c r="AC1950" s="175"/>
      <c r="AD1950" s="175"/>
      <c r="AE1950" s="175"/>
      <c r="AF1950" s="175"/>
      <c r="AG1950" s="175"/>
      <c r="AH1950" s="175"/>
      <c r="AI1950" s="175"/>
      <c r="AJ1950" s="175"/>
      <c r="AK1950" s="175"/>
      <c r="AL1950" s="175"/>
      <c r="AM1950" s="175"/>
      <c r="AN1950" s="175"/>
      <c r="AO1950" s="175"/>
      <c r="AP1950" s="175"/>
      <c r="AQ1950" s="175"/>
      <c r="AR1950" s="175"/>
    </row>
    <row r="1951" spans="1:44" ht="102" hidden="1" x14ac:dyDescent="0.3">
      <c r="A1951" s="175"/>
      <c r="B1951" s="185" t="s">
        <v>4637</v>
      </c>
      <c r="C1951" s="182"/>
      <c r="D1951" s="190">
        <v>2516.86</v>
      </c>
      <c r="E1951" s="191">
        <v>2516.86</v>
      </c>
      <c r="F1951" s="186" t="s">
        <v>3316</v>
      </c>
      <c r="G1951" s="181" t="s">
        <v>834</v>
      </c>
      <c r="H1951" s="182" t="s">
        <v>177</v>
      </c>
      <c r="I1951" s="175"/>
      <c r="J1951" s="175"/>
      <c r="K1951" s="175"/>
      <c r="L1951" s="175"/>
      <c r="M1951" s="175"/>
      <c r="N1951" s="175"/>
      <c r="O1951" s="175"/>
      <c r="P1951" s="175"/>
      <c r="Q1951" s="175"/>
      <c r="R1951" s="175"/>
      <c r="S1951" s="175"/>
      <c r="T1951" s="175"/>
      <c r="U1951" s="175"/>
      <c r="V1951" s="175"/>
      <c r="W1951" s="175"/>
      <c r="X1951" s="175"/>
      <c r="Y1951" s="175"/>
      <c r="Z1951" s="175"/>
      <c r="AA1951" s="175"/>
      <c r="AB1951" s="175"/>
      <c r="AC1951" s="175"/>
      <c r="AD1951" s="175"/>
      <c r="AE1951" s="175"/>
      <c r="AF1951" s="175"/>
      <c r="AG1951" s="175"/>
      <c r="AH1951" s="175"/>
      <c r="AI1951" s="175"/>
      <c r="AJ1951" s="175"/>
      <c r="AK1951" s="175"/>
      <c r="AL1951" s="175"/>
      <c r="AM1951" s="175"/>
      <c r="AN1951" s="175"/>
      <c r="AO1951" s="175"/>
      <c r="AP1951" s="175"/>
      <c r="AQ1951" s="175"/>
      <c r="AR1951" s="175"/>
    </row>
    <row r="1952" spans="1:44" ht="102" hidden="1" x14ac:dyDescent="0.3">
      <c r="A1952" s="175"/>
      <c r="B1952" s="186" t="s">
        <v>3316</v>
      </c>
      <c r="C1952" s="187"/>
      <c r="D1952" s="190">
        <v>2516.86</v>
      </c>
      <c r="E1952" s="191">
        <v>2516.86</v>
      </c>
      <c r="F1952" s="181" t="s">
        <v>834</v>
      </c>
      <c r="G1952" s="185" t="s">
        <v>4637</v>
      </c>
      <c r="H1952" s="182"/>
      <c r="I1952" s="175"/>
      <c r="J1952" s="175"/>
      <c r="K1952" s="175"/>
      <c r="L1952" s="175"/>
      <c r="M1952" s="175"/>
      <c r="N1952" s="175"/>
      <c r="O1952" s="175"/>
      <c r="P1952" s="175"/>
      <c r="Q1952" s="175"/>
      <c r="R1952" s="175"/>
      <c r="S1952" s="175"/>
      <c r="T1952" s="175"/>
      <c r="U1952" s="175"/>
      <c r="V1952" s="175"/>
      <c r="W1952" s="175"/>
      <c r="X1952" s="175"/>
      <c r="Y1952" s="175"/>
      <c r="Z1952" s="175"/>
      <c r="AA1952" s="175"/>
      <c r="AB1952" s="175"/>
      <c r="AC1952" s="175"/>
      <c r="AD1952" s="175"/>
      <c r="AE1952" s="175"/>
      <c r="AF1952" s="175"/>
      <c r="AG1952" s="175"/>
      <c r="AH1952" s="175"/>
      <c r="AI1952" s="175"/>
      <c r="AJ1952" s="175"/>
      <c r="AK1952" s="175"/>
      <c r="AL1952" s="175"/>
      <c r="AM1952" s="175"/>
      <c r="AN1952" s="175"/>
      <c r="AO1952" s="175"/>
      <c r="AP1952" s="175"/>
      <c r="AQ1952" s="175"/>
      <c r="AR1952" s="175"/>
    </row>
    <row r="1953" spans="1:44" ht="102" x14ac:dyDescent="0.3">
      <c r="A1953" s="175"/>
      <c r="B1953" s="181" t="s">
        <v>834</v>
      </c>
      <c r="C1953" s="182" t="s">
        <v>177</v>
      </c>
      <c r="D1953" s="190">
        <v>3367.26</v>
      </c>
      <c r="E1953" s="191">
        <v>3367.26</v>
      </c>
      <c r="F1953" s="185" t="s">
        <v>4637</v>
      </c>
      <c r="G1953" s="186" t="s">
        <v>3138</v>
      </c>
      <c r="H1953" s="187"/>
      <c r="I1953" s="175"/>
      <c r="J1953" s="175"/>
      <c r="K1953" s="175"/>
      <c r="L1953" s="175"/>
      <c r="M1953" s="175"/>
      <c r="N1953" s="175"/>
      <c r="O1953" s="175"/>
      <c r="P1953" s="175"/>
      <c r="Q1953" s="175"/>
      <c r="R1953" s="175"/>
      <c r="S1953" s="175"/>
      <c r="T1953" s="175"/>
      <c r="U1953" s="175"/>
      <c r="V1953" s="175"/>
      <c r="W1953" s="175"/>
      <c r="X1953" s="175"/>
      <c r="Y1953" s="175"/>
      <c r="Z1953" s="175"/>
      <c r="AA1953" s="175"/>
      <c r="AB1953" s="175"/>
      <c r="AC1953" s="175"/>
      <c r="AD1953" s="175"/>
      <c r="AE1953" s="175"/>
      <c r="AF1953" s="175"/>
      <c r="AG1953" s="175"/>
      <c r="AH1953" s="175"/>
      <c r="AI1953" s="175"/>
      <c r="AJ1953" s="175"/>
      <c r="AK1953" s="175"/>
      <c r="AL1953" s="175"/>
      <c r="AM1953" s="175"/>
      <c r="AN1953" s="175"/>
      <c r="AO1953" s="175"/>
      <c r="AP1953" s="175"/>
      <c r="AQ1953" s="175"/>
      <c r="AR1953" s="175"/>
    </row>
    <row r="1954" spans="1:44" ht="102" hidden="1" x14ac:dyDescent="0.3">
      <c r="A1954" s="175"/>
      <c r="B1954" s="185" t="s">
        <v>4637</v>
      </c>
      <c r="C1954" s="182"/>
      <c r="D1954" s="190">
        <v>3367.26</v>
      </c>
      <c r="E1954" s="191">
        <v>3367.26</v>
      </c>
      <c r="F1954" s="186" t="s">
        <v>3138</v>
      </c>
      <c r="G1954" s="181" t="s">
        <v>1153</v>
      </c>
      <c r="H1954" s="182" t="s">
        <v>121</v>
      </c>
      <c r="I1954" s="175"/>
      <c r="J1954" s="175"/>
      <c r="K1954" s="175"/>
      <c r="L1954" s="175"/>
      <c r="M1954" s="175"/>
      <c r="N1954" s="175"/>
      <c r="O1954" s="175"/>
      <c r="P1954" s="175"/>
      <c r="Q1954" s="175"/>
      <c r="R1954" s="175"/>
      <c r="S1954" s="175"/>
      <c r="T1954" s="175"/>
      <c r="U1954" s="175"/>
      <c r="V1954" s="175"/>
      <c r="W1954" s="175"/>
      <c r="X1954" s="175"/>
      <c r="Y1954" s="175"/>
      <c r="Z1954" s="175"/>
      <c r="AA1954" s="175"/>
      <c r="AB1954" s="175"/>
      <c r="AC1954" s="175"/>
      <c r="AD1954" s="175"/>
      <c r="AE1954" s="175"/>
      <c r="AF1954" s="175"/>
      <c r="AG1954" s="175"/>
      <c r="AH1954" s="175"/>
      <c r="AI1954" s="175"/>
      <c r="AJ1954" s="175"/>
      <c r="AK1954" s="175"/>
      <c r="AL1954" s="175"/>
      <c r="AM1954" s="175"/>
      <c r="AN1954" s="175"/>
      <c r="AO1954" s="175"/>
      <c r="AP1954" s="175"/>
      <c r="AQ1954" s="175"/>
      <c r="AR1954" s="175"/>
    </row>
    <row r="1955" spans="1:44" ht="102" hidden="1" x14ac:dyDescent="0.3">
      <c r="A1955" s="175"/>
      <c r="B1955" s="186" t="s">
        <v>3138</v>
      </c>
      <c r="C1955" s="187"/>
      <c r="D1955" s="190">
        <v>3367.26</v>
      </c>
      <c r="E1955" s="191">
        <v>3367.26</v>
      </c>
      <c r="F1955" s="181" t="s">
        <v>1153</v>
      </c>
      <c r="G1955" s="185" t="s">
        <v>4637</v>
      </c>
      <c r="H1955" s="182"/>
      <c r="I1955" s="175"/>
      <c r="J1955" s="175"/>
      <c r="K1955" s="175"/>
      <c r="L1955" s="175"/>
      <c r="M1955" s="175"/>
      <c r="N1955" s="175"/>
      <c r="O1955" s="175"/>
      <c r="P1955" s="175"/>
      <c r="Q1955" s="175"/>
      <c r="R1955" s="175"/>
      <c r="S1955" s="175"/>
      <c r="T1955" s="175"/>
      <c r="U1955" s="175"/>
      <c r="V1955" s="175"/>
      <c r="W1955" s="175"/>
      <c r="X1955" s="175"/>
      <c r="Y1955" s="175"/>
      <c r="Z1955" s="175"/>
      <c r="AA1955" s="175"/>
      <c r="AB1955" s="175"/>
      <c r="AC1955" s="175"/>
      <c r="AD1955" s="175"/>
      <c r="AE1955" s="175"/>
      <c r="AF1955" s="175"/>
      <c r="AG1955" s="175"/>
      <c r="AH1955" s="175"/>
      <c r="AI1955" s="175"/>
      <c r="AJ1955" s="175"/>
      <c r="AK1955" s="175"/>
      <c r="AL1955" s="175"/>
      <c r="AM1955" s="175"/>
      <c r="AN1955" s="175"/>
      <c r="AO1955" s="175"/>
      <c r="AP1955" s="175"/>
      <c r="AQ1955" s="175"/>
      <c r="AR1955" s="175"/>
    </row>
    <row r="1956" spans="1:44" ht="102" x14ac:dyDescent="0.3">
      <c r="A1956" s="175"/>
      <c r="B1956" s="181" t="s">
        <v>1153</v>
      </c>
      <c r="C1956" s="182" t="s">
        <v>121</v>
      </c>
      <c r="D1956" s="190">
        <v>2997.89</v>
      </c>
      <c r="E1956" s="191">
        <v>2997.89</v>
      </c>
      <c r="F1956" s="185" t="s">
        <v>4637</v>
      </c>
      <c r="G1956" s="186" t="s">
        <v>3318</v>
      </c>
      <c r="H1956" s="187"/>
      <c r="I1956" s="175"/>
      <c r="J1956" s="175"/>
      <c r="K1956" s="175"/>
      <c r="L1956" s="175"/>
      <c r="M1956" s="175"/>
      <c r="N1956" s="175"/>
      <c r="O1956" s="175"/>
      <c r="P1956" s="175"/>
      <c r="Q1956" s="175"/>
      <c r="R1956" s="175"/>
      <c r="S1956" s="175"/>
      <c r="T1956" s="175"/>
      <c r="U1956" s="175"/>
      <c r="V1956" s="175"/>
      <c r="W1956" s="175"/>
      <c r="X1956" s="175"/>
      <c r="Y1956" s="175"/>
      <c r="Z1956" s="175"/>
      <c r="AA1956" s="175"/>
      <c r="AB1956" s="175"/>
      <c r="AC1956" s="175"/>
      <c r="AD1956" s="175"/>
      <c r="AE1956" s="175"/>
      <c r="AF1956" s="175"/>
      <c r="AG1956" s="175"/>
      <c r="AH1956" s="175"/>
      <c r="AI1956" s="175"/>
      <c r="AJ1956" s="175"/>
      <c r="AK1956" s="175"/>
      <c r="AL1956" s="175"/>
      <c r="AM1956" s="175"/>
      <c r="AN1956" s="175"/>
      <c r="AO1956" s="175"/>
      <c r="AP1956" s="175"/>
      <c r="AQ1956" s="175"/>
      <c r="AR1956" s="175"/>
    </row>
    <row r="1957" spans="1:44" ht="102" hidden="1" x14ac:dyDescent="0.3">
      <c r="A1957" s="175"/>
      <c r="B1957" s="185" t="s">
        <v>4637</v>
      </c>
      <c r="C1957" s="182"/>
      <c r="D1957" s="190">
        <v>2997.89</v>
      </c>
      <c r="E1957" s="191">
        <v>2997.89</v>
      </c>
      <c r="F1957" s="186" t="s">
        <v>3318</v>
      </c>
      <c r="G1957" s="181" t="s">
        <v>1914</v>
      </c>
      <c r="H1957" s="182" t="s">
        <v>207</v>
      </c>
      <c r="I1957" s="175"/>
      <c r="J1957" s="175"/>
      <c r="K1957" s="175"/>
      <c r="L1957" s="175"/>
      <c r="M1957" s="175"/>
      <c r="N1957" s="175"/>
      <c r="O1957" s="175"/>
      <c r="P1957" s="175"/>
      <c r="Q1957" s="175"/>
      <c r="R1957" s="175"/>
      <c r="S1957" s="175"/>
      <c r="T1957" s="175"/>
      <c r="U1957" s="175"/>
      <c r="V1957" s="175"/>
      <c r="W1957" s="175"/>
      <c r="X1957" s="175"/>
      <c r="Y1957" s="175"/>
      <c r="Z1957" s="175"/>
      <c r="AA1957" s="175"/>
      <c r="AB1957" s="175"/>
      <c r="AC1957" s="175"/>
      <c r="AD1957" s="175"/>
      <c r="AE1957" s="175"/>
      <c r="AF1957" s="175"/>
      <c r="AG1957" s="175"/>
      <c r="AH1957" s="175"/>
      <c r="AI1957" s="175"/>
      <c r="AJ1957" s="175"/>
      <c r="AK1957" s="175"/>
      <c r="AL1957" s="175"/>
      <c r="AM1957" s="175"/>
      <c r="AN1957" s="175"/>
      <c r="AO1957" s="175"/>
      <c r="AP1957" s="175"/>
      <c r="AQ1957" s="175"/>
      <c r="AR1957" s="175"/>
    </row>
    <row r="1958" spans="1:44" ht="102" hidden="1" x14ac:dyDescent="0.3">
      <c r="A1958" s="175"/>
      <c r="B1958" s="186" t="s">
        <v>3318</v>
      </c>
      <c r="C1958" s="187"/>
      <c r="D1958" s="190">
        <v>2997.89</v>
      </c>
      <c r="E1958" s="191">
        <v>2997.89</v>
      </c>
      <c r="F1958" s="181" t="s">
        <v>1914</v>
      </c>
      <c r="G1958" s="185" t="s">
        <v>4637</v>
      </c>
      <c r="H1958" s="182"/>
      <c r="I1958" s="175"/>
      <c r="J1958" s="175"/>
      <c r="K1958" s="175"/>
      <c r="L1958" s="175"/>
      <c r="M1958" s="175"/>
      <c r="N1958" s="175"/>
      <c r="O1958" s="175"/>
      <c r="P1958" s="175"/>
      <c r="Q1958" s="175"/>
      <c r="R1958" s="175"/>
      <c r="S1958" s="175"/>
      <c r="T1958" s="175"/>
      <c r="U1958" s="175"/>
      <c r="V1958" s="175"/>
      <c r="W1958" s="175"/>
      <c r="X1958" s="175"/>
      <c r="Y1958" s="175"/>
      <c r="Z1958" s="175"/>
      <c r="AA1958" s="175"/>
      <c r="AB1958" s="175"/>
      <c r="AC1958" s="175"/>
      <c r="AD1958" s="175"/>
      <c r="AE1958" s="175"/>
      <c r="AF1958" s="175"/>
      <c r="AG1958" s="175"/>
      <c r="AH1958" s="175"/>
      <c r="AI1958" s="175"/>
      <c r="AJ1958" s="175"/>
      <c r="AK1958" s="175"/>
      <c r="AL1958" s="175"/>
      <c r="AM1958" s="175"/>
      <c r="AN1958" s="175"/>
      <c r="AO1958" s="175"/>
      <c r="AP1958" s="175"/>
      <c r="AQ1958" s="175"/>
      <c r="AR1958" s="175"/>
    </row>
    <row r="1959" spans="1:44" ht="102" x14ac:dyDescent="0.3">
      <c r="A1959" s="175"/>
      <c r="B1959" s="181" t="s">
        <v>1914</v>
      </c>
      <c r="C1959" s="182" t="s">
        <v>207</v>
      </c>
      <c r="D1959" s="190">
        <v>3418.8</v>
      </c>
      <c r="E1959" s="191">
        <v>3418.8</v>
      </c>
      <c r="F1959" s="185" t="s">
        <v>4637</v>
      </c>
      <c r="G1959" s="186" t="s">
        <v>3325</v>
      </c>
      <c r="H1959" s="187"/>
      <c r="I1959" s="175"/>
      <c r="J1959" s="175"/>
      <c r="K1959" s="175"/>
      <c r="L1959" s="175"/>
      <c r="M1959" s="175"/>
      <c r="N1959" s="175"/>
      <c r="O1959" s="175"/>
      <c r="P1959" s="175"/>
      <c r="Q1959" s="175"/>
      <c r="R1959" s="175"/>
      <c r="S1959" s="175"/>
      <c r="T1959" s="175"/>
      <c r="U1959" s="175"/>
      <c r="V1959" s="175"/>
      <c r="W1959" s="175"/>
      <c r="X1959" s="175"/>
      <c r="Y1959" s="175"/>
      <c r="Z1959" s="175"/>
      <c r="AA1959" s="175"/>
      <c r="AB1959" s="175"/>
      <c r="AC1959" s="175"/>
      <c r="AD1959" s="175"/>
      <c r="AE1959" s="175"/>
      <c r="AF1959" s="175"/>
      <c r="AG1959" s="175"/>
      <c r="AH1959" s="175"/>
      <c r="AI1959" s="175"/>
      <c r="AJ1959" s="175"/>
      <c r="AK1959" s="175"/>
      <c r="AL1959" s="175"/>
      <c r="AM1959" s="175"/>
      <c r="AN1959" s="175"/>
      <c r="AO1959" s="175"/>
      <c r="AP1959" s="175"/>
      <c r="AQ1959" s="175"/>
      <c r="AR1959" s="175"/>
    </row>
    <row r="1960" spans="1:44" ht="102" hidden="1" x14ac:dyDescent="0.3">
      <c r="A1960" s="175"/>
      <c r="B1960" s="185" t="s">
        <v>4637</v>
      </c>
      <c r="C1960" s="182"/>
      <c r="D1960" s="190">
        <v>3418.8</v>
      </c>
      <c r="E1960" s="191">
        <v>3418.8</v>
      </c>
      <c r="F1960" s="186" t="s">
        <v>3325</v>
      </c>
      <c r="G1960" s="181" t="s">
        <v>1442</v>
      </c>
      <c r="H1960" s="182" t="s">
        <v>54</v>
      </c>
      <c r="I1960" s="175"/>
      <c r="J1960" s="175"/>
      <c r="K1960" s="175"/>
      <c r="L1960" s="175"/>
      <c r="M1960" s="175"/>
      <c r="N1960" s="175"/>
      <c r="O1960" s="175"/>
      <c r="P1960" s="175"/>
      <c r="Q1960" s="175"/>
      <c r="R1960" s="175"/>
      <c r="S1960" s="175"/>
      <c r="T1960" s="175"/>
      <c r="U1960" s="175"/>
      <c r="V1960" s="175"/>
      <c r="W1960" s="175"/>
      <c r="X1960" s="175"/>
      <c r="Y1960" s="175"/>
      <c r="Z1960" s="175"/>
      <c r="AA1960" s="175"/>
      <c r="AB1960" s="175"/>
      <c r="AC1960" s="175"/>
      <c r="AD1960" s="175"/>
      <c r="AE1960" s="175"/>
      <c r="AF1960" s="175"/>
      <c r="AG1960" s="175"/>
      <c r="AH1960" s="175"/>
      <c r="AI1960" s="175"/>
      <c r="AJ1960" s="175"/>
      <c r="AK1960" s="175"/>
      <c r="AL1960" s="175"/>
      <c r="AM1960" s="175"/>
      <c r="AN1960" s="175"/>
      <c r="AO1960" s="175"/>
      <c r="AP1960" s="175"/>
      <c r="AQ1960" s="175"/>
      <c r="AR1960" s="175"/>
    </row>
    <row r="1961" spans="1:44" ht="102" hidden="1" x14ac:dyDescent="0.3">
      <c r="A1961" s="175"/>
      <c r="B1961" s="186" t="s">
        <v>3325</v>
      </c>
      <c r="C1961" s="187"/>
      <c r="D1961" s="190">
        <v>3418.8</v>
      </c>
      <c r="E1961" s="191">
        <v>3418.8</v>
      </c>
      <c r="F1961" s="181" t="s">
        <v>1442</v>
      </c>
      <c r="G1961" s="185" t="s">
        <v>4637</v>
      </c>
      <c r="H1961" s="182"/>
      <c r="I1961" s="175"/>
      <c r="J1961" s="175"/>
      <c r="K1961" s="175"/>
      <c r="L1961" s="175"/>
      <c r="M1961" s="175"/>
      <c r="N1961" s="175"/>
      <c r="O1961" s="175"/>
      <c r="P1961" s="175"/>
      <c r="Q1961" s="175"/>
      <c r="R1961" s="175"/>
      <c r="S1961" s="175"/>
      <c r="T1961" s="175"/>
      <c r="U1961" s="175"/>
      <c r="V1961" s="175"/>
      <c r="W1961" s="175"/>
      <c r="X1961" s="175"/>
      <c r="Y1961" s="175"/>
      <c r="Z1961" s="175"/>
      <c r="AA1961" s="175"/>
      <c r="AB1961" s="175"/>
      <c r="AC1961" s="175"/>
      <c r="AD1961" s="175"/>
      <c r="AE1961" s="175"/>
      <c r="AF1961" s="175"/>
      <c r="AG1961" s="175"/>
      <c r="AH1961" s="175"/>
      <c r="AI1961" s="175"/>
      <c r="AJ1961" s="175"/>
      <c r="AK1961" s="175"/>
      <c r="AL1961" s="175"/>
      <c r="AM1961" s="175"/>
      <c r="AN1961" s="175"/>
      <c r="AO1961" s="175"/>
      <c r="AP1961" s="175"/>
      <c r="AQ1961" s="175"/>
      <c r="AR1961" s="175"/>
    </row>
    <row r="1962" spans="1:44" ht="102" x14ac:dyDescent="0.3">
      <c r="A1962" s="175"/>
      <c r="B1962" s="181" t="s">
        <v>1442</v>
      </c>
      <c r="C1962" s="182" t="s">
        <v>54</v>
      </c>
      <c r="D1962" s="190">
        <v>1580.55</v>
      </c>
      <c r="E1962" s="191">
        <v>1580.55</v>
      </c>
      <c r="F1962" s="185" t="s">
        <v>4637</v>
      </c>
      <c r="G1962" s="186" t="s">
        <v>3326</v>
      </c>
      <c r="H1962" s="187"/>
      <c r="I1962" s="175"/>
      <c r="J1962" s="175"/>
      <c r="K1962" s="175"/>
      <c r="L1962" s="175"/>
      <c r="M1962" s="175"/>
      <c r="N1962" s="175"/>
      <c r="O1962" s="175"/>
      <c r="P1962" s="175"/>
      <c r="Q1962" s="175"/>
      <c r="R1962" s="175"/>
      <c r="S1962" s="175"/>
      <c r="T1962" s="175"/>
      <c r="U1962" s="175"/>
      <c r="V1962" s="175"/>
      <c r="W1962" s="175"/>
      <c r="X1962" s="175"/>
      <c r="Y1962" s="175"/>
      <c r="Z1962" s="175"/>
      <c r="AA1962" s="175"/>
      <c r="AB1962" s="175"/>
      <c r="AC1962" s="175"/>
      <c r="AD1962" s="175"/>
      <c r="AE1962" s="175"/>
      <c r="AF1962" s="175"/>
      <c r="AG1962" s="175"/>
      <c r="AH1962" s="175"/>
      <c r="AI1962" s="175"/>
      <c r="AJ1962" s="175"/>
      <c r="AK1962" s="175"/>
      <c r="AL1962" s="175"/>
      <c r="AM1962" s="175"/>
      <c r="AN1962" s="175"/>
      <c r="AO1962" s="175"/>
      <c r="AP1962" s="175"/>
      <c r="AQ1962" s="175"/>
      <c r="AR1962" s="175"/>
    </row>
    <row r="1963" spans="1:44" ht="102" hidden="1" x14ac:dyDescent="0.3">
      <c r="A1963" s="175"/>
      <c r="B1963" s="185" t="s">
        <v>4637</v>
      </c>
      <c r="C1963" s="182"/>
      <c r="D1963" s="190">
        <v>1580.55</v>
      </c>
      <c r="E1963" s="191">
        <v>1580.55</v>
      </c>
      <c r="F1963" s="186" t="s">
        <v>3326</v>
      </c>
      <c r="G1963" s="181" t="s">
        <v>1488</v>
      </c>
      <c r="H1963" s="182" t="s">
        <v>280</v>
      </c>
      <c r="I1963" s="175"/>
      <c r="J1963" s="175"/>
      <c r="K1963" s="175"/>
      <c r="L1963" s="175"/>
      <c r="M1963" s="175"/>
      <c r="N1963" s="175"/>
      <c r="O1963" s="175"/>
      <c r="P1963" s="175"/>
      <c r="Q1963" s="175"/>
      <c r="R1963" s="175"/>
      <c r="S1963" s="175"/>
      <c r="T1963" s="175"/>
      <c r="U1963" s="175"/>
      <c r="V1963" s="175"/>
      <c r="W1963" s="175"/>
      <c r="X1963" s="175"/>
      <c r="Y1963" s="175"/>
      <c r="Z1963" s="175"/>
      <c r="AA1963" s="175"/>
      <c r="AB1963" s="175"/>
      <c r="AC1963" s="175"/>
      <c r="AD1963" s="175"/>
      <c r="AE1963" s="175"/>
      <c r="AF1963" s="175"/>
      <c r="AG1963" s="175"/>
      <c r="AH1963" s="175"/>
      <c r="AI1963" s="175"/>
      <c r="AJ1963" s="175"/>
      <c r="AK1963" s="175"/>
      <c r="AL1963" s="175"/>
      <c r="AM1963" s="175"/>
      <c r="AN1963" s="175"/>
      <c r="AO1963" s="175"/>
      <c r="AP1963" s="175"/>
      <c r="AQ1963" s="175"/>
      <c r="AR1963" s="175"/>
    </row>
    <row r="1964" spans="1:44" ht="102" hidden="1" x14ac:dyDescent="0.3">
      <c r="A1964" s="175"/>
      <c r="B1964" s="186" t="s">
        <v>3326</v>
      </c>
      <c r="C1964" s="187"/>
      <c r="D1964" s="190">
        <v>1580.55</v>
      </c>
      <c r="E1964" s="191">
        <v>1580.55</v>
      </c>
      <c r="F1964" s="181" t="s">
        <v>1488</v>
      </c>
      <c r="G1964" s="185" t="s">
        <v>4637</v>
      </c>
      <c r="H1964" s="182"/>
      <c r="I1964" s="175"/>
      <c r="J1964" s="175"/>
      <c r="K1964" s="175"/>
      <c r="L1964" s="175"/>
      <c r="M1964" s="175"/>
      <c r="N1964" s="175"/>
      <c r="O1964" s="175"/>
      <c r="P1964" s="175"/>
      <c r="Q1964" s="175"/>
      <c r="R1964" s="175"/>
      <c r="S1964" s="175"/>
      <c r="T1964" s="175"/>
      <c r="U1964" s="175"/>
      <c r="V1964" s="175"/>
      <c r="W1964" s="175"/>
      <c r="X1964" s="175"/>
      <c r="Y1964" s="175"/>
      <c r="Z1964" s="175"/>
      <c r="AA1964" s="175"/>
      <c r="AB1964" s="175"/>
      <c r="AC1964" s="175"/>
      <c r="AD1964" s="175"/>
      <c r="AE1964" s="175"/>
      <c r="AF1964" s="175"/>
      <c r="AG1964" s="175"/>
      <c r="AH1964" s="175"/>
      <c r="AI1964" s="175"/>
      <c r="AJ1964" s="175"/>
      <c r="AK1964" s="175"/>
      <c r="AL1964" s="175"/>
      <c r="AM1964" s="175"/>
      <c r="AN1964" s="175"/>
      <c r="AO1964" s="175"/>
      <c r="AP1964" s="175"/>
      <c r="AQ1964" s="175"/>
      <c r="AR1964" s="175"/>
    </row>
    <row r="1965" spans="1:44" ht="102" x14ac:dyDescent="0.3">
      <c r="A1965" s="175"/>
      <c r="B1965" s="181" t="s">
        <v>1488</v>
      </c>
      <c r="C1965" s="182" t="s">
        <v>280</v>
      </c>
      <c r="D1965" s="183">
        <v>974.96</v>
      </c>
      <c r="E1965" s="184">
        <v>974.96</v>
      </c>
      <c r="F1965" s="185" t="s">
        <v>4637</v>
      </c>
      <c r="G1965" s="186" t="s">
        <v>3327</v>
      </c>
      <c r="H1965" s="187"/>
      <c r="I1965" s="175"/>
      <c r="J1965" s="175"/>
      <c r="K1965" s="175"/>
      <c r="L1965" s="175"/>
      <c r="M1965" s="175"/>
      <c r="N1965" s="175"/>
      <c r="O1965" s="175"/>
      <c r="P1965" s="175"/>
      <c r="Q1965" s="175"/>
      <c r="R1965" s="175"/>
      <c r="S1965" s="175"/>
      <c r="T1965" s="175"/>
      <c r="U1965" s="175"/>
      <c r="V1965" s="175"/>
      <c r="W1965" s="175"/>
      <c r="X1965" s="175"/>
      <c r="Y1965" s="175"/>
      <c r="Z1965" s="175"/>
      <c r="AA1965" s="175"/>
      <c r="AB1965" s="175"/>
      <c r="AC1965" s="175"/>
      <c r="AD1965" s="175"/>
      <c r="AE1965" s="175"/>
      <c r="AF1965" s="175"/>
      <c r="AG1965" s="175"/>
      <c r="AH1965" s="175"/>
      <c r="AI1965" s="175"/>
      <c r="AJ1965" s="175"/>
      <c r="AK1965" s="175"/>
      <c r="AL1965" s="175"/>
      <c r="AM1965" s="175"/>
      <c r="AN1965" s="175"/>
      <c r="AO1965" s="175"/>
      <c r="AP1965" s="175"/>
      <c r="AQ1965" s="175"/>
      <c r="AR1965" s="175"/>
    </row>
    <row r="1966" spans="1:44" ht="102" hidden="1" x14ac:dyDescent="0.3">
      <c r="A1966" s="175"/>
      <c r="B1966" s="185" t="s">
        <v>4637</v>
      </c>
      <c r="C1966" s="182"/>
      <c r="D1966" s="183">
        <v>974.96</v>
      </c>
      <c r="E1966" s="184">
        <v>974.96</v>
      </c>
      <c r="F1966" s="186" t="s">
        <v>3327</v>
      </c>
      <c r="G1966" s="181" t="s">
        <v>1334</v>
      </c>
      <c r="H1966" s="182" t="s">
        <v>65</v>
      </c>
      <c r="I1966" s="175"/>
      <c r="J1966" s="175"/>
      <c r="K1966" s="175"/>
      <c r="L1966" s="175"/>
      <c r="M1966" s="175"/>
      <c r="N1966" s="175"/>
      <c r="O1966" s="175"/>
      <c r="P1966" s="175"/>
      <c r="Q1966" s="175"/>
      <c r="R1966" s="175"/>
      <c r="S1966" s="175"/>
      <c r="T1966" s="175"/>
      <c r="U1966" s="175"/>
      <c r="V1966" s="175"/>
      <c r="W1966" s="175"/>
      <c r="X1966" s="175"/>
      <c r="Y1966" s="175"/>
      <c r="Z1966" s="175"/>
      <c r="AA1966" s="175"/>
      <c r="AB1966" s="175"/>
      <c r="AC1966" s="175"/>
      <c r="AD1966" s="175"/>
      <c r="AE1966" s="175"/>
      <c r="AF1966" s="175"/>
      <c r="AG1966" s="175"/>
      <c r="AH1966" s="175"/>
      <c r="AI1966" s="175"/>
      <c r="AJ1966" s="175"/>
      <c r="AK1966" s="175"/>
      <c r="AL1966" s="175"/>
      <c r="AM1966" s="175"/>
      <c r="AN1966" s="175"/>
      <c r="AO1966" s="175"/>
      <c r="AP1966" s="175"/>
      <c r="AQ1966" s="175"/>
      <c r="AR1966" s="175"/>
    </row>
    <row r="1967" spans="1:44" ht="102" hidden="1" x14ac:dyDescent="0.3">
      <c r="A1967" s="175"/>
      <c r="B1967" s="186" t="s">
        <v>3327</v>
      </c>
      <c r="C1967" s="187"/>
      <c r="D1967" s="183">
        <v>974.96</v>
      </c>
      <c r="E1967" s="184">
        <v>974.96</v>
      </c>
      <c r="F1967" s="181" t="s">
        <v>1334</v>
      </c>
      <c r="G1967" s="185" t="s">
        <v>4637</v>
      </c>
      <c r="H1967" s="182"/>
      <c r="I1967" s="175"/>
      <c r="J1967" s="175"/>
      <c r="K1967" s="175"/>
      <c r="L1967" s="175"/>
      <c r="M1967" s="175"/>
      <c r="N1967" s="175"/>
      <c r="O1967" s="175"/>
      <c r="P1967" s="175"/>
      <c r="Q1967" s="175"/>
      <c r="R1967" s="175"/>
      <c r="S1967" s="175"/>
      <c r="T1967" s="175"/>
      <c r="U1967" s="175"/>
      <c r="V1967" s="175"/>
      <c r="W1967" s="175"/>
      <c r="X1967" s="175"/>
      <c r="Y1967" s="175"/>
      <c r="Z1967" s="175"/>
      <c r="AA1967" s="175"/>
      <c r="AB1967" s="175"/>
      <c r="AC1967" s="175"/>
      <c r="AD1967" s="175"/>
      <c r="AE1967" s="175"/>
      <c r="AF1967" s="175"/>
      <c r="AG1967" s="175"/>
      <c r="AH1967" s="175"/>
      <c r="AI1967" s="175"/>
      <c r="AJ1967" s="175"/>
      <c r="AK1967" s="175"/>
      <c r="AL1967" s="175"/>
      <c r="AM1967" s="175"/>
      <c r="AN1967" s="175"/>
      <c r="AO1967" s="175"/>
      <c r="AP1967" s="175"/>
      <c r="AQ1967" s="175"/>
      <c r="AR1967" s="175"/>
    </row>
    <row r="1968" spans="1:44" ht="102" x14ac:dyDescent="0.3">
      <c r="A1968" s="175"/>
      <c r="B1968" s="181" t="s">
        <v>1334</v>
      </c>
      <c r="C1968" s="182" t="s">
        <v>65</v>
      </c>
      <c r="D1968" s="190">
        <v>1391.57</v>
      </c>
      <c r="E1968" s="191">
        <v>1391.57</v>
      </c>
      <c r="F1968" s="185" t="s">
        <v>4637</v>
      </c>
      <c r="G1968" s="186" t="s">
        <v>3328</v>
      </c>
      <c r="H1968" s="187"/>
      <c r="I1968" s="175"/>
      <c r="J1968" s="175"/>
      <c r="K1968" s="175"/>
      <c r="L1968" s="175"/>
      <c r="M1968" s="175"/>
      <c r="N1968" s="175"/>
      <c r="O1968" s="175"/>
      <c r="P1968" s="175"/>
      <c r="Q1968" s="175"/>
      <c r="R1968" s="175"/>
      <c r="S1968" s="175"/>
      <c r="T1968" s="175"/>
      <c r="U1968" s="175"/>
      <c r="V1968" s="175"/>
      <c r="W1968" s="175"/>
      <c r="X1968" s="175"/>
      <c r="Y1968" s="175"/>
      <c r="Z1968" s="175"/>
      <c r="AA1968" s="175"/>
      <c r="AB1968" s="175"/>
      <c r="AC1968" s="175"/>
      <c r="AD1968" s="175"/>
      <c r="AE1968" s="175"/>
      <c r="AF1968" s="175"/>
      <c r="AG1968" s="175"/>
      <c r="AH1968" s="175"/>
      <c r="AI1968" s="175"/>
      <c r="AJ1968" s="175"/>
      <c r="AK1968" s="175"/>
      <c r="AL1968" s="175"/>
      <c r="AM1968" s="175"/>
      <c r="AN1968" s="175"/>
      <c r="AO1968" s="175"/>
      <c r="AP1968" s="175"/>
      <c r="AQ1968" s="175"/>
      <c r="AR1968" s="175"/>
    </row>
    <row r="1969" spans="1:44" ht="102" hidden="1" x14ac:dyDescent="0.3">
      <c r="A1969" s="175"/>
      <c r="B1969" s="185" t="s">
        <v>4637</v>
      </c>
      <c r="C1969" s="182"/>
      <c r="D1969" s="190">
        <v>1391.57</v>
      </c>
      <c r="E1969" s="191">
        <v>1391.57</v>
      </c>
      <c r="F1969" s="186" t="s">
        <v>3328</v>
      </c>
      <c r="G1969" s="181" t="s">
        <v>1278</v>
      </c>
      <c r="H1969" s="182" t="s">
        <v>260</v>
      </c>
      <c r="I1969" s="175"/>
      <c r="J1969" s="175"/>
      <c r="K1969" s="175"/>
      <c r="L1969" s="175"/>
      <c r="M1969" s="175"/>
      <c r="N1969" s="175"/>
      <c r="O1969" s="175"/>
      <c r="P1969" s="175"/>
      <c r="Q1969" s="175"/>
      <c r="R1969" s="175"/>
      <c r="S1969" s="175"/>
      <c r="T1969" s="175"/>
      <c r="U1969" s="175"/>
      <c r="V1969" s="175"/>
      <c r="W1969" s="175"/>
      <c r="X1969" s="175"/>
      <c r="Y1969" s="175"/>
      <c r="Z1969" s="175"/>
      <c r="AA1969" s="175"/>
      <c r="AB1969" s="175"/>
      <c r="AC1969" s="175"/>
      <c r="AD1969" s="175"/>
      <c r="AE1969" s="175"/>
      <c r="AF1969" s="175"/>
      <c r="AG1969" s="175"/>
      <c r="AH1969" s="175"/>
      <c r="AI1969" s="175"/>
      <c r="AJ1969" s="175"/>
      <c r="AK1969" s="175"/>
      <c r="AL1969" s="175"/>
      <c r="AM1969" s="175"/>
      <c r="AN1969" s="175"/>
      <c r="AO1969" s="175"/>
      <c r="AP1969" s="175"/>
      <c r="AQ1969" s="175"/>
      <c r="AR1969" s="175"/>
    </row>
    <row r="1970" spans="1:44" ht="102" hidden="1" x14ac:dyDescent="0.3">
      <c r="A1970" s="175"/>
      <c r="B1970" s="186" t="s">
        <v>3328</v>
      </c>
      <c r="C1970" s="187"/>
      <c r="D1970" s="190">
        <v>1391.57</v>
      </c>
      <c r="E1970" s="191">
        <v>1391.57</v>
      </c>
      <c r="F1970" s="181" t="s">
        <v>1278</v>
      </c>
      <c r="G1970" s="185" t="s">
        <v>4637</v>
      </c>
      <c r="H1970" s="182"/>
      <c r="I1970" s="175"/>
      <c r="J1970" s="175"/>
      <c r="K1970" s="175"/>
      <c r="L1970" s="175"/>
      <c r="M1970" s="175"/>
      <c r="N1970" s="175"/>
      <c r="O1970" s="175"/>
      <c r="P1970" s="175"/>
      <c r="Q1970" s="175"/>
      <c r="R1970" s="175"/>
      <c r="S1970" s="175"/>
      <c r="T1970" s="175"/>
      <c r="U1970" s="175"/>
      <c r="V1970" s="175"/>
      <c r="W1970" s="175"/>
      <c r="X1970" s="175"/>
      <c r="Y1970" s="175"/>
      <c r="Z1970" s="175"/>
      <c r="AA1970" s="175"/>
      <c r="AB1970" s="175"/>
      <c r="AC1970" s="175"/>
      <c r="AD1970" s="175"/>
      <c r="AE1970" s="175"/>
      <c r="AF1970" s="175"/>
      <c r="AG1970" s="175"/>
      <c r="AH1970" s="175"/>
      <c r="AI1970" s="175"/>
      <c r="AJ1970" s="175"/>
      <c r="AK1970" s="175"/>
      <c r="AL1970" s="175"/>
      <c r="AM1970" s="175"/>
      <c r="AN1970" s="175"/>
      <c r="AO1970" s="175"/>
      <c r="AP1970" s="175"/>
      <c r="AQ1970" s="175"/>
      <c r="AR1970" s="175"/>
    </row>
    <row r="1971" spans="1:44" ht="102" x14ac:dyDescent="0.3">
      <c r="A1971" s="175"/>
      <c r="B1971" s="181" t="s">
        <v>1278</v>
      </c>
      <c r="C1971" s="182" t="s">
        <v>260</v>
      </c>
      <c r="D1971" s="190">
        <v>2516.86</v>
      </c>
      <c r="E1971" s="191">
        <v>2516.86</v>
      </c>
      <c r="F1971" s="185" t="s">
        <v>4637</v>
      </c>
      <c r="G1971" s="186" t="s">
        <v>3330</v>
      </c>
      <c r="H1971" s="187"/>
      <c r="I1971" s="175"/>
      <c r="J1971" s="175"/>
      <c r="K1971" s="175"/>
      <c r="L1971" s="175"/>
      <c r="M1971" s="175"/>
      <c r="N1971" s="175"/>
      <c r="O1971" s="175"/>
      <c r="P1971" s="175"/>
      <c r="Q1971" s="175"/>
      <c r="R1971" s="175"/>
      <c r="S1971" s="175"/>
      <c r="T1971" s="175"/>
      <c r="U1971" s="175"/>
      <c r="V1971" s="175"/>
      <c r="W1971" s="175"/>
      <c r="X1971" s="175"/>
      <c r="Y1971" s="175"/>
      <c r="Z1971" s="175"/>
      <c r="AA1971" s="175"/>
      <c r="AB1971" s="175"/>
      <c r="AC1971" s="175"/>
      <c r="AD1971" s="175"/>
      <c r="AE1971" s="175"/>
      <c r="AF1971" s="175"/>
      <c r="AG1971" s="175"/>
      <c r="AH1971" s="175"/>
      <c r="AI1971" s="175"/>
      <c r="AJ1971" s="175"/>
      <c r="AK1971" s="175"/>
      <c r="AL1971" s="175"/>
      <c r="AM1971" s="175"/>
      <c r="AN1971" s="175"/>
      <c r="AO1971" s="175"/>
      <c r="AP1971" s="175"/>
      <c r="AQ1971" s="175"/>
      <c r="AR1971" s="175"/>
    </row>
    <row r="1972" spans="1:44" ht="102" hidden="1" x14ac:dyDescent="0.3">
      <c r="A1972" s="175"/>
      <c r="B1972" s="185" t="s">
        <v>4637</v>
      </c>
      <c r="C1972" s="182"/>
      <c r="D1972" s="190">
        <v>2516.86</v>
      </c>
      <c r="E1972" s="191">
        <v>2516.86</v>
      </c>
      <c r="F1972" s="186" t="s">
        <v>3330</v>
      </c>
      <c r="G1972" s="181" t="s">
        <v>1525</v>
      </c>
      <c r="H1972" s="182" t="s">
        <v>94</v>
      </c>
      <c r="I1972" s="175"/>
      <c r="J1972" s="175"/>
      <c r="K1972" s="175"/>
      <c r="L1972" s="175"/>
      <c r="M1972" s="175"/>
      <c r="N1972" s="175"/>
      <c r="O1972" s="175"/>
      <c r="P1972" s="175"/>
      <c r="Q1972" s="175"/>
      <c r="R1972" s="175"/>
      <c r="S1972" s="175"/>
      <c r="T1972" s="175"/>
      <c r="U1972" s="175"/>
      <c r="V1972" s="175"/>
      <c r="W1972" s="175"/>
      <c r="X1972" s="175"/>
      <c r="Y1972" s="175"/>
      <c r="Z1972" s="175"/>
      <c r="AA1972" s="175"/>
      <c r="AB1972" s="175"/>
      <c r="AC1972" s="175"/>
      <c r="AD1972" s="175"/>
      <c r="AE1972" s="175"/>
      <c r="AF1972" s="175"/>
      <c r="AG1972" s="175"/>
      <c r="AH1972" s="175"/>
      <c r="AI1972" s="175"/>
      <c r="AJ1972" s="175"/>
      <c r="AK1972" s="175"/>
      <c r="AL1972" s="175"/>
      <c r="AM1972" s="175"/>
      <c r="AN1972" s="175"/>
      <c r="AO1972" s="175"/>
      <c r="AP1972" s="175"/>
      <c r="AQ1972" s="175"/>
      <c r="AR1972" s="175"/>
    </row>
    <row r="1973" spans="1:44" ht="102" hidden="1" x14ac:dyDescent="0.3">
      <c r="A1973" s="175"/>
      <c r="B1973" s="186" t="s">
        <v>3330</v>
      </c>
      <c r="C1973" s="187"/>
      <c r="D1973" s="190">
        <v>2516.86</v>
      </c>
      <c r="E1973" s="191">
        <v>2516.86</v>
      </c>
      <c r="F1973" s="181" t="s">
        <v>1525</v>
      </c>
      <c r="G1973" s="185" t="s">
        <v>4637</v>
      </c>
      <c r="H1973" s="182"/>
      <c r="I1973" s="175"/>
      <c r="J1973" s="175"/>
      <c r="K1973" s="175"/>
      <c r="L1973" s="175"/>
      <c r="M1973" s="175"/>
      <c r="N1973" s="175"/>
      <c r="O1973" s="175"/>
      <c r="P1973" s="175"/>
      <c r="Q1973" s="175"/>
      <c r="R1973" s="175"/>
      <c r="S1973" s="175"/>
      <c r="T1973" s="175"/>
      <c r="U1973" s="175"/>
      <c r="V1973" s="175"/>
      <c r="W1973" s="175"/>
      <c r="X1973" s="175"/>
      <c r="Y1973" s="175"/>
      <c r="Z1973" s="175"/>
      <c r="AA1973" s="175"/>
      <c r="AB1973" s="175"/>
      <c r="AC1973" s="175"/>
      <c r="AD1973" s="175"/>
      <c r="AE1973" s="175"/>
      <c r="AF1973" s="175"/>
      <c r="AG1973" s="175"/>
      <c r="AH1973" s="175"/>
      <c r="AI1973" s="175"/>
      <c r="AJ1973" s="175"/>
      <c r="AK1973" s="175"/>
      <c r="AL1973" s="175"/>
      <c r="AM1973" s="175"/>
      <c r="AN1973" s="175"/>
      <c r="AO1973" s="175"/>
      <c r="AP1973" s="175"/>
      <c r="AQ1973" s="175"/>
      <c r="AR1973" s="175"/>
    </row>
    <row r="1974" spans="1:44" ht="102" x14ac:dyDescent="0.3">
      <c r="A1974" s="175"/>
      <c r="B1974" s="181" t="s">
        <v>1525</v>
      </c>
      <c r="C1974" s="182" t="s">
        <v>94</v>
      </c>
      <c r="D1974" s="190">
        <v>2997.89</v>
      </c>
      <c r="E1974" s="191">
        <v>2997.89</v>
      </c>
      <c r="F1974" s="185" t="s">
        <v>4637</v>
      </c>
      <c r="G1974" s="186" t="s">
        <v>3331</v>
      </c>
      <c r="H1974" s="187"/>
      <c r="I1974" s="175"/>
      <c r="J1974" s="175"/>
      <c r="K1974" s="175"/>
      <c r="L1974" s="175"/>
      <c r="M1974" s="175"/>
      <c r="N1974" s="175"/>
      <c r="O1974" s="175"/>
      <c r="P1974" s="175"/>
      <c r="Q1974" s="175"/>
      <c r="R1974" s="175"/>
      <c r="S1974" s="175"/>
      <c r="T1974" s="175"/>
      <c r="U1974" s="175"/>
      <c r="V1974" s="175"/>
      <c r="W1974" s="175"/>
      <c r="X1974" s="175"/>
      <c r="Y1974" s="175"/>
      <c r="Z1974" s="175"/>
      <c r="AA1974" s="175"/>
      <c r="AB1974" s="175"/>
      <c r="AC1974" s="175"/>
      <c r="AD1974" s="175"/>
      <c r="AE1974" s="175"/>
      <c r="AF1974" s="175"/>
      <c r="AG1974" s="175"/>
      <c r="AH1974" s="175"/>
      <c r="AI1974" s="175"/>
      <c r="AJ1974" s="175"/>
      <c r="AK1974" s="175"/>
      <c r="AL1974" s="175"/>
      <c r="AM1974" s="175"/>
      <c r="AN1974" s="175"/>
      <c r="AO1974" s="175"/>
      <c r="AP1974" s="175"/>
      <c r="AQ1974" s="175"/>
      <c r="AR1974" s="175"/>
    </row>
    <row r="1975" spans="1:44" ht="102" hidden="1" x14ac:dyDescent="0.3">
      <c r="A1975" s="175"/>
      <c r="B1975" s="185" t="s">
        <v>4637</v>
      </c>
      <c r="C1975" s="182"/>
      <c r="D1975" s="190">
        <v>2997.89</v>
      </c>
      <c r="E1975" s="191">
        <v>2997.89</v>
      </c>
      <c r="F1975" s="186" t="s">
        <v>3331</v>
      </c>
      <c r="G1975" s="181" t="s">
        <v>1421</v>
      </c>
      <c r="H1975" s="182" t="s">
        <v>217</v>
      </c>
      <c r="I1975" s="175"/>
      <c r="J1975" s="175"/>
      <c r="K1975" s="175"/>
      <c r="L1975" s="175"/>
      <c r="M1975" s="175"/>
      <c r="N1975" s="175"/>
      <c r="O1975" s="175"/>
      <c r="P1975" s="175"/>
      <c r="Q1975" s="175"/>
      <c r="R1975" s="175"/>
      <c r="S1975" s="175"/>
      <c r="T1975" s="175"/>
      <c r="U1975" s="175"/>
      <c r="V1975" s="175"/>
      <c r="W1975" s="175"/>
      <c r="X1975" s="175"/>
      <c r="Y1975" s="175"/>
      <c r="Z1975" s="175"/>
      <c r="AA1975" s="175"/>
      <c r="AB1975" s="175"/>
      <c r="AC1975" s="175"/>
      <c r="AD1975" s="175"/>
      <c r="AE1975" s="175"/>
      <c r="AF1975" s="175"/>
      <c r="AG1975" s="175"/>
      <c r="AH1975" s="175"/>
      <c r="AI1975" s="175"/>
      <c r="AJ1975" s="175"/>
      <c r="AK1975" s="175"/>
      <c r="AL1975" s="175"/>
      <c r="AM1975" s="175"/>
      <c r="AN1975" s="175"/>
      <c r="AO1975" s="175"/>
      <c r="AP1975" s="175"/>
      <c r="AQ1975" s="175"/>
      <c r="AR1975" s="175"/>
    </row>
    <row r="1976" spans="1:44" ht="102" hidden="1" x14ac:dyDescent="0.3">
      <c r="A1976" s="175"/>
      <c r="B1976" s="186" t="s">
        <v>3331</v>
      </c>
      <c r="C1976" s="187"/>
      <c r="D1976" s="190">
        <v>2997.89</v>
      </c>
      <c r="E1976" s="191">
        <v>2997.89</v>
      </c>
      <c r="F1976" s="181" t="s">
        <v>1421</v>
      </c>
      <c r="G1976" s="185" t="s">
        <v>4637</v>
      </c>
      <c r="H1976" s="182"/>
      <c r="I1976" s="175"/>
      <c r="J1976" s="175"/>
      <c r="K1976" s="175"/>
      <c r="L1976" s="175"/>
      <c r="M1976" s="175"/>
      <c r="N1976" s="175"/>
      <c r="O1976" s="175"/>
      <c r="P1976" s="175"/>
      <c r="Q1976" s="175"/>
      <c r="R1976" s="175"/>
      <c r="S1976" s="175"/>
      <c r="T1976" s="175"/>
      <c r="U1976" s="175"/>
      <c r="V1976" s="175"/>
      <c r="W1976" s="175"/>
      <c r="X1976" s="175"/>
      <c r="Y1976" s="175"/>
      <c r="Z1976" s="175"/>
      <c r="AA1976" s="175"/>
      <c r="AB1976" s="175"/>
      <c r="AC1976" s="175"/>
      <c r="AD1976" s="175"/>
      <c r="AE1976" s="175"/>
      <c r="AF1976" s="175"/>
      <c r="AG1976" s="175"/>
      <c r="AH1976" s="175"/>
      <c r="AI1976" s="175"/>
      <c r="AJ1976" s="175"/>
      <c r="AK1976" s="175"/>
      <c r="AL1976" s="175"/>
      <c r="AM1976" s="175"/>
      <c r="AN1976" s="175"/>
      <c r="AO1976" s="175"/>
      <c r="AP1976" s="175"/>
      <c r="AQ1976" s="175"/>
      <c r="AR1976" s="175"/>
    </row>
    <row r="1977" spans="1:44" ht="102" x14ac:dyDescent="0.3">
      <c r="A1977" s="175"/>
      <c r="B1977" s="181" t="s">
        <v>1421</v>
      </c>
      <c r="C1977" s="182" t="s">
        <v>217</v>
      </c>
      <c r="D1977" s="190">
        <v>4797.49</v>
      </c>
      <c r="E1977" s="191">
        <v>4797.49</v>
      </c>
      <c r="F1977" s="185" t="s">
        <v>4637</v>
      </c>
      <c r="G1977" s="186" t="s">
        <v>3334</v>
      </c>
      <c r="H1977" s="187"/>
      <c r="I1977" s="175"/>
      <c r="J1977" s="175"/>
      <c r="K1977" s="175"/>
      <c r="L1977" s="175"/>
      <c r="M1977" s="175"/>
      <c r="N1977" s="175"/>
      <c r="O1977" s="175"/>
      <c r="P1977" s="175"/>
      <c r="Q1977" s="175"/>
      <c r="R1977" s="175"/>
      <c r="S1977" s="175"/>
      <c r="T1977" s="175"/>
      <c r="U1977" s="175"/>
      <c r="V1977" s="175"/>
      <c r="W1977" s="175"/>
      <c r="X1977" s="175"/>
      <c r="Y1977" s="175"/>
      <c r="Z1977" s="175"/>
      <c r="AA1977" s="175"/>
      <c r="AB1977" s="175"/>
      <c r="AC1977" s="175"/>
      <c r="AD1977" s="175"/>
      <c r="AE1977" s="175"/>
      <c r="AF1977" s="175"/>
      <c r="AG1977" s="175"/>
      <c r="AH1977" s="175"/>
      <c r="AI1977" s="175"/>
      <c r="AJ1977" s="175"/>
      <c r="AK1977" s="175"/>
      <c r="AL1977" s="175"/>
      <c r="AM1977" s="175"/>
      <c r="AN1977" s="175"/>
      <c r="AO1977" s="175"/>
      <c r="AP1977" s="175"/>
      <c r="AQ1977" s="175"/>
      <c r="AR1977" s="175"/>
    </row>
    <row r="1978" spans="1:44" ht="102" hidden="1" x14ac:dyDescent="0.3">
      <c r="A1978" s="175"/>
      <c r="B1978" s="185" t="s">
        <v>4637</v>
      </c>
      <c r="C1978" s="182"/>
      <c r="D1978" s="190">
        <v>4797.49</v>
      </c>
      <c r="E1978" s="191">
        <v>4797.49</v>
      </c>
      <c r="F1978" s="186" t="s">
        <v>3334</v>
      </c>
      <c r="G1978" s="181" t="s">
        <v>1309</v>
      </c>
      <c r="H1978" s="182" t="s">
        <v>295</v>
      </c>
      <c r="I1978" s="175"/>
      <c r="J1978" s="175"/>
      <c r="K1978" s="175"/>
      <c r="L1978" s="175"/>
      <c r="M1978" s="175"/>
      <c r="N1978" s="175"/>
      <c r="O1978" s="175"/>
      <c r="P1978" s="175"/>
      <c r="Q1978" s="175"/>
      <c r="R1978" s="175"/>
      <c r="S1978" s="175"/>
      <c r="T1978" s="175"/>
      <c r="U1978" s="175"/>
      <c r="V1978" s="175"/>
      <c r="W1978" s="175"/>
      <c r="X1978" s="175"/>
      <c r="Y1978" s="175"/>
      <c r="Z1978" s="175"/>
      <c r="AA1978" s="175"/>
      <c r="AB1978" s="175"/>
      <c r="AC1978" s="175"/>
      <c r="AD1978" s="175"/>
      <c r="AE1978" s="175"/>
      <c r="AF1978" s="175"/>
      <c r="AG1978" s="175"/>
      <c r="AH1978" s="175"/>
      <c r="AI1978" s="175"/>
      <c r="AJ1978" s="175"/>
      <c r="AK1978" s="175"/>
      <c r="AL1978" s="175"/>
      <c r="AM1978" s="175"/>
      <c r="AN1978" s="175"/>
      <c r="AO1978" s="175"/>
      <c r="AP1978" s="175"/>
      <c r="AQ1978" s="175"/>
      <c r="AR1978" s="175"/>
    </row>
    <row r="1979" spans="1:44" ht="102" hidden="1" x14ac:dyDescent="0.3">
      <c r="A1979" s="175"/>
      <c r="B1979" s="186" t="s">
        <v>3334</v>
      </c>
      <c r="C1979" s="187"/>
      <c r="D1979" s="190">
        <v>4797.49</v>
      </c>
      <c r="E1979" s="191">
        <v>4797.49</v>
      </c>
      <c r="F1979" s="181" t="s">
        <v>1309</v>
      </c>
      <c r="G1979" s="185" t="s">
        <v>4637</v>
      </c>
      <c r="H1979" s="182"/>
      <c r="I1979" s="175"/>
      <c r="J1979" s="175"/>
      <c r="K1979" s="175"/>
      <c r="L1979" s="175"/>
      <c r="M1979" s="175"/>
      <c r="N1979" s="175"/>
      <c r="O1979" s="175"/>
      <c r="P1979" s="175"/>
      <c r="Q1979" s="175"/>
      <c r="R1979" s="175"/>
      <c r="S1979" s="175"/>
      <c r="T1979" s="175"/>
      <c r="U1979" s="175"/>
      <c r="V1979" s="175"/>
      <c r="W1979" s="175"/>
      <c r="X1979" s="175"/>
      <c r="Y1979" s="175"/>
      <c r="Z1979" s="175"/>
      <c r="AA1979" s="175"/>
      <c r="AB1979" s="175"/>
      <c r="AC1979" s="175"/>
      <c r="AD1979" s="175"/>
      <c r="AE1979" s="175"/>
      <c r="AF1979" s="175"/>
      <c r="AG1979" s="175"/>
      <c r="AH1979" s="175"/>
      <c r="AI1979" s="175"/>
      <c r="AJ1979" s="175"/>
      <c r="AK1979" s="175"/>
      <c r="AL1979" s="175"/>
      <c r="AM1979" s="175"/>
      <c r="AN1979" s="175"/>
      <c r="AO1979" s="175"/>
      <c r="AP1979" s="175"/>
      <c r="AQ1979" s="175"/>
      <c r="AR1979" s="175"/>
    </row>
    <row r="1980" spans="1:44" ht="102" x14ac:dyDescent="0.3">
      <c r="A1980" s="175"/>
      <c r="B1980" s="181" t="s">
        <v>1309</v>
      </c>
      <c r="C1980" s="182" t="s">
        <v>295</v>
      </c>
      <c r="D1980" s="190">
        <v>2190.44</v>
      </c>
      <c r="E1980" s="191">
        <v>2190.44</v>
      </c>
      <c r="F1980" s="185" t="s">
        <v>4637</v>
      </c>
      <c r="G1980" s="186" t="s">
        <v>3335</v>
      </c>
      <c r="H1980" s="187"/>
      <c r="I1980" s="175"/>
      <c r="J1980" s="175"/>
      <c r="K1980" s="175"/>
      <c r="L1980" s="175"/>
      <c r="M1980" s="175"/>
      <c r="N1980" s="175"/>
      <c r="O1980" s="175"/>
      <c r="P1980" s="175"/>
      <c r="Q1980" s="175"/>
      <c r="R1980" s="175"/>
      <c r="S1980" s="175"/>
      <c r="T1980" s="175"/>
      <c r="U1980" s="175"/>
      <c r="V1980" s="175"/>
      <c r="W1980" s="175"/>
      <c r="X1980" s="175"/>
      <c r="Y1980" s="175"/>
      <c r="Z1980" s="175"/>
      <c r="AA1980" s="175"/>
      <c r="AB1980" s="175"/>
      <c r="AC1980" s="175"/>
      <c r="AD1980" s="175"/>
      <c r="AE1980" s="175"/>
      <c r="AF1980" s="175"/>
      <c r="AG1980" s="175"/>
      <c r="AH1980" s="175"/>
      <c r="AI1980" s="175"/>
      <c r="AJ1980" s="175"/>
      <c r="AK1980" s="175"/>
      <c r="AL1980" s="175"/>
      <c r="AM1980" s="175"/>
      <c r="AN1980" s="175"/>
      <c r="AO1980" s="175"/>
      <c r="AP1980" s="175"/>
      <c r="AQ1980" s="175"/>
      <c r="AR1980" s="175"/>
    </row>
    <row r="1981" spans="1:44" ht="102" hidden="1" x14ac:dyDescent="0.3">
      <c r="A1981" s="175"/>
      <c r="B1981" s="185" t="s">
        <v>4637</v>
      </c>
      <c r="C1981" s="182"/>
      <c r="D1981" s="190">
        <v>2190.44</v>
      </c>
      <c r="E1981" s="191">
        <v>2190.44</v>
      </c>
      <c r="F1981" s="186" t="s">
        <v>3335</v>
      </c>
      <c r="G1981" s="181" t="s">
        <v>2609</v>
      </c>
      <c r="H1981" s="182" t="s">
        <v>303</v>
      </c>
      <c r="I1981" s="175"/>
      <c r="J1981" s="175"/>
      <c r="K1981" s="175"/>
      <c r="L1981" s="175"/>
      <c r="M1981" s="175"/>
      <c r="N1981" s="175"/>
      <c r="O1981" s="175"/>
      <c r="P1981" s="175"/>
      <c r="Q1981" s="175"/>
      <c r="R1981" s="175"/>
      <c r="S1981" s="175"/>
      <c r="T1981" s="175"/>
      <c r="U1981" s="175"/>
      <c r="V1981" s="175"/>
      <c r="W1981" s="175"/>
      <c r="X1981" s="175"/>
      <c r="Y1981" s="175"/>
      <c r="Z1981" s="175"/>
      <c r="AA1981" s="175"/>
      <c r="AB1981" s="175"/>
      <c r="AC1981" s="175"/>
      <c r="AD1981" s="175"/>
      <c r="AE1981" s="175"/>
      <c r="AF1981" s="175"/>
      <c r="AG1981" s="175"/>
      <c r="AH1981" s="175"/>
      <c r="AI1981" s="175"/>
      <c r="AJ1981" s="175"/>
      <c r="AK1981" s="175"/>
      <c r="AL1981" s="175"/>
      <c r="AM1981" s="175"/>
      <c r="AN1981" s="175"/>
      <c r="AO1981" s="175"/>
      <c r="AP1981" s="175"/>
      <c r="AQ1981" s="175"/>
      <c r="AR1981" s="175"/>
    </row>
    <row r="1982" spans="1:44" ht="102" hidden="1" x14ac:dyDescent="0.3">
      <c r="A1982" s="175"/>
      <c r="B1982" s="186" t="s">
        <v>3335</v>
      </c>
      <c r="C1982" s="187"/>
      <c r="D1982" s="190">
        <v>2190.44</v>
      </c>
      <c r="E1982" s="191">
        <v>2190.44</v>
      </c>
      <c r="F1982" s="181" t="s">
        <v>2609</v>
      </c>
      <c r="G1982" s="185" t="s">
        <v>4637</v>
      </c>
      <c r="H1982" s="182"/>
      <c r="I1982" s="175"/>
      <c r="J1982" s="175"/>
      <c r="K1982" s="175"/>
      <c r="L1982" s="175"/>
      <c r="M1982" s="175"/>
      <c r="N1982" s="175"/>
      <c r="O1982" s="175"/>
      <c r="P1982" s="175"/>
      <c r="Q1982" s="175"/>
      <c r="R1982" s="175"/>
      <c r="S1982" s="175"/>
      <c r="T1982" s="175"/>
      <c r="U1982" s="175"/>
      <c r="V1982" s="175"/>
      <c r="W1982" s="175"/>
      <c r="X1982" s="175"/>
      <c r="Y1982" s="175"/>
      <c r="Z1982" s="175"/>
      <c r="AA1982" s="175"/>
      <c r="AB1982" s="175"/>
      <c r="AC1982" s="175"/>
      <c r="AD1982" s="175"/>
      <c r="AE1982" s="175"/>
      <c r="AF1982" s="175"/>
      <c r="AG1982" s="175"/>
      <c r="AH1982" s="175"/>
      <c r="AI1982" s="175"/>
      <c r="AJ1982" s="175"/>
      <c r="AK1982" s="175"/>
      <c r="AL1982" s="175"/>
      <c r="AM1982" s="175"/>
      <c r="AN1982" s="175"/>
      <c r="AO1982" s="175"/>
      <c r="AP1982" s="175"/>
      <c r="AQ1982" s="175"/>
      <c r="AR1982" s="175"/>
    </row>
    <row r="1983" spans="1:44" ht="102" x14ac:dyDescent="0.3">
      <c r="A1983" s="175"/>
      <c r="B1983" s="181" t="s">
        <v>2609</v>
      </c>
      <c r="C1983" s="182" t="s">
        <v>303</v>
      </c>
      <c r="D1983" s="190">
        <v>1348.62</v>
      </c>
      <c r="E1983" s="191">
        <v>1348.62</v>
      </c>
      <c r="F1983" s="185" t="s">
        <v>4637</v>
      </c>
      <c r="G1983" s="186" t="s">
        <v>3915</v>
      </c>
      <c r="H1983" s="187"/>
      <c r="I1983" s="175"/>
      <c r="J1983" s="175"/>
      <c r="K1983" s="175"/>
      <c r="L1983" s="175"/>
      <c r="M1983" s="175"/>
      <c r="N1983" s="175"/>
      <c r="O1983" s="175"/>
      <c r="P1983" s="175"/>
      <c r="Q1983" s="175"/>
      <c r="R1983" s="175"/>
      <c r="S1983" s="175"/>
      <c r="T1983" s="175"/>
      <c r="U1983" s="175"/>
      <c r="V1983" s="175"/>
      <c r="W1983" s="175"/>
      <c r="X1983" s="175"/>
      <c r="Y1983" s="175"/>
      <c r="Z1983" s="175"/>
      <c r="AA1983" s="175"/>
      <c r="AB1983" s="175"/>
      <c r="AC1983" s="175"/>
      <c r="AD1983" s="175"/>
      <c r="AE1983" s="175"/>
      <c r="AF1983" s="175"/>
      <c r="AG1983" s="175"/>
      <c r="AH1983" s="175"/>
      <c r="AI1983" s="175"/>
      <c r="AJ1983" s="175"/>
      <c r="AK1983" s="175"/>
      <c r="AL1983" s="175"/>
      <c r="AM1983" s="175"/>
      <c r="AN1983" s="175"/>
      <c r="AO1983" s="175"/>
      <c r="AP1983" s="175"/>
      <c r="AQ1983" s="175"/>
      <c r="AR1983" s="175"/>
    </row>
    <row r="1984" spans="1:44" ht="102" hidden="1" x14ac:dyDescent="0.3">
      <c r="A1984" s="175"/>
      <c r="B1984" s="185" t="s">
        <v>4637</v>
      </c>
      <c r="C1984" s="182"/>
      <c r="D1984" s="190">
        <v>1348.62</v>
      </c>
      <c r="E1984" s="191">
        <v>1348.62</v>
      </c>
      <c r="F1984" s="186" t="s">
        <v>3915</v>
      </c>
      <c r="G1984" s="181" t="s">
        <v>1154</v>
      </c>
      <c r="H1984" s="182" t="s">
        <v>131</v>
      </c>
      <c r="I1984" s="175"/>
      <c r="J1984" s="175"/>
      <c r="K1984" s="175"/>
      <c r="L1984" s="175"/>
      <c r="M1984" s="175"/>
      <c r="N1984" s="175"/>
      <c r="O1984" s="175"/>
      <c r="P1984" s="175"/>
      <c r="Q1984" s="175"/>
      <c r="R1984" s="175"/>
      <c r="S1984" s="175"/>
      <c r="T1984" s="175"/>
      <c r="U1984" s="175"/>
      <c r="V1984" s="175"/>
      <c r="W1984" s="175"/>
      <c r="X1984" s="175"/>
      <c r="Y1984" s="175"/>
      <c r="Z1984" s="175"/>
      <c r="AA1984" s="175"/>
      <c r="AB1984" s="175"/>
      <c r="AC1984" s="175"/>
      <c r="AD1984" s="175"/>
      <c r="AE1984" s="175"/>
      <c r="AF1984" s="175"/>
      <c r="AG1984" s="175"/>
      <c r="AH1984" s="175"/>
      <c r="AI1984" s="175"/>
      <c r="AJ1984" s="175"/>
      <c r="AK1984" s="175"/>
      <c r="AL1984" s="175"/>
      <c r="AM1984" s="175"/>
      <c r="AN1984" s="175"/>
      <c r="AO1984" s="175"/>
      <c r="AP1984" s="175"/>
      <c r="AQ1984" s="175"/>
      <c r="AR1984" s="175"/>
    </row>
    <row r="1985" spans="1:44" ht="102" hidden="1" x14ac:dyDescent="0.3">
      <c r="A1985" s="175"/>
      <c r="B1985" s="186" t="s">
        <v>3915</v>
      </c>
      <c r="C1985" s="187"/>
      <c r="D1985" s="190">
        <v>1348.62</v>
      </c>
      <c r="E1985" s="191">
        <v>1348.62</v>
      </c>
      <c r="F1985" s="181" t="s">
        <v>1154</v>
      </c>
      <c r="G1985" s="185" t="s">
        <v>4637</v>
      </c>
      <c r="H1985" s="182"/>
      <c r="I1985" s="175"/>
      <c r="J1985" s="175"/>
      <c r="K1985" s="175"/>
      <c r="L1985" s="175"/>
      <c r="M1985" s="175"/>
      <c r="N1985" s="175"/>
      <c r="O1985" s="175"/>
      <c r="P1985" s="175"/>
      <c r="Q1985" s="175"/>
      <c r="R1985" s="175"/>
      <c r="S1985" s="175"/>
      <c r="T1985" s="175"/>
      <c r="U1985" s="175"/>
      <c r="V1985" s="175"/>
      <c r="W1985" s="175"/>
      <c r="X1985" s="175"/>
      <c r="Y1985" s="175"/>
      <c r="Z1985" s="175"/>
      <c r="AA1985" s="175"/>
      <c r="AB1985" s="175"/>
      <c r="AC1985" s="175"/>
      <c r="AD1985" s="175"/>
      <c r="AE1985" s="175"/>
      <c r="AF1985" s="175"/>
      <c r="AG1985" s="175"/>
      <c r="AH1985" s="175"/>
      <c r="AI1985" s="175"/>
      <c r="AJ1985" s="175"/>
      <c r="AK1985" s="175"/>
      <c r="AL1985" s="175"/>
      <c r="AM1985" s="175"/>
      <c r="AN1985" s="175"/>
      <c r="AO1985" s="175"/>
      <c r="AP1985" s="175"/>
      <c r="AQ1985" s="175"/>
      <c r="AR1985" s="175"/>
    </row>
    <row r="1986" spans="1:44" ht="102" x14ac:dyDescent="0.3">
      <c r="A1986" s="175"/>
      <c r="B1986" s="181" t="s">
        <v>1154</v>
      </c>
      <c r="C1986" s="182" t="s">
        <v>131</v>
      </c>
      <c r="D1986" s="190">
        <v>3118.15</v>
      </c>
      <c r="E1986" s="191">
        <v>3118.15</v>
      </c>
      <c r="F1986" s="185" t="s">
        <v>4637</v>
      </c>
      <c r="G1986" s="186" t="s">
        <v>3147</v>
      </c>
      <c r="H1986" s="187"/>
      <c r="I1986" s="175"/>
      <c r="J1986" s="175"/>
      <c r="K1986" s="175"/>
      <c r="L1986" s="175"/>
      <c r="M1986" s="175"/>
      <c r="N1986" s="175"/>
      <c r="O1986" s="175"/>
      <c r="P1986" s="175"/>
      <c r="Q1986" s="175"/>
      <c r="R1986" s="175"/>
      <c r="S1986" s="175"/>
      <c r="T1986" s="175"/>
      <c r="U1986" s="175"/>
      <c r="V1986" s="175"/>
      <c r="W1986" s="175"/>
      <c r="X1986" s="175"/>
      <c r="Y1986" s="175"/>
      <c r="Z1986" s="175"/>
      <c r="AA1986" s="175"/>
      <c r="AB1986" s="175"/>
      <c r="AC1986" s="175"/>
      <c r="AD1986" s="175"/>
      <c r="AE1986" s="175"/>
      <c r="AF1986" s="175"/>
      <c r="AG1986" s="175"/>
      <c r="AH1986" s="175"/>
      <c r="AI1986" s="175"/>
      <c r="AJ1986" s="175"/>
      <c r="AK1986" s="175"/>
      <c r="AL1986" s="175"/>
      <c r="AM1986" s="175"/>
      <c r="AN1986" s="175"/>
      <c r="AO1986" s="175"/>
      <c r="AP1986" s="175"/>
      <c r="AQ1986" s="175"/>
      <c r="AR1986" s="175"/>
    </row>
    <row r="1987" spans="1:44" ht="102" hidden="1" x14ac:dyDescent="0.3">
      <c r="A1987" s="175"/>
      <c r="B1987" s="185" t="s">
        <v>4637</v>
      </c>
      <c r="C1987" s="182"/>
      <c r="D1987" s="190">
        <v>3118.15</v>
      </c>
      <c r="E1987" s="191">
        <v>3118.15</v>
      </c>
      <c r="F1987" s="186" t="s">
        <v>3147</v>
      </c>
      <c r="G1987" s="181" t="s">
        <v>1176</v>
      </c>
      <c r="H1987" s="182" t="s">
        <v>190</v>
      </c>
      <c r="I1987" s="175"/>
      <c r="J1987" s="175"/>
      <c r="K1987" s="175"/>
      <c r="L1987" s="175"/>
      <c r="M1987" s="175"/>
      <c r="N1987" s="175"/>
      <c r="O1987" s="175"/>
      <c r="P1987" s="175"/>
      <c r="Q1987" s="175"/>
      <c r="R1987" s="175"/>
      <c r="S1987" s="175"/>
      <c r="T1987" s="175"/>
      <c r="U1987" s="175"/>
      <c r="V1987" s="175"/>
      <c r="W1987" s="175"/>
      <c r="X1987" s="175"/>
      <c r="Y1987" s="175"/>
      <c r="Z1987" s="175"/>
      <c r="AA1987" s="175"/>
      <c r="AB1987" s="175"/>
      <c r="AC1987" s="175"/>
      <c r="AD1987" s="175"/>
      <c r="AE1987" s="175"/>
      <c r="AF1987" s="175"/>
      <c r="AG1987" s="175"/>
      <c r="AH1987" s="175"/>
      <c r="AI1987" s="175"/>
      <c r="AJ1987" s="175"/>
      <c r="AK1987" s="175"/>
      <c r="AL1987" s="175"/>
      <c r="AM1987" s="175"/>
      <c r="AN1987" s="175"/>
      <c r="AO1987" s="175"/>
      <c r="AP1987" s="175"/>
      <c r="AQ1987" s="175"/>
      <c r="AR1987" s="175"/>
    </row>
    <row r="1988" spans="1:44" ht="102" hidden="1" x14ac:dyDescent="0.3">
      <c r="A1988" s="175"/>
      <c r="B1988" s="186" t="s">
        <v>3147</v>
      </c>
      <c r="C1988" s="187"/>
      <c r="D1988" s="190">
        <v>3118.15</v>
      </c>
      <c r="E1988" s="191">
        <v>3118.15</v>
      </c>
      <c r="F1988" s="181" t="s">
        <v>1176</v>
      </c>
      <c r="G1988" s="185" t="s">
        <v>4637</v>
      </c>
      <c r="H1988" s="182"/>
      <c r="I1988" s="175"/>
      <c r="J1988" s="175"/>
      <c r="K1988" s="175"/>
      <c r="L1988" s="175"/>
      <c r="M1988" s="175"/>
      <c r="N1988" s="175"/>
      <c r="O1988" s="175"/>
      <c r="P1988" s="175"/>
      <c r="Q1988" s="175"/>
      <c r="R1988" s="175"/>
      <c r="S1988" s="175"/>
      <c r="T1988" s="175"/>
      <c r="U1988" s="175"/>
      <c r="V1988" s="175"/>
      <c r="W1988" s="175"/>
      <c r="X1988" s="175"/>
      <c r="Y1988" s="175"/>
      <c r="Z1988" s="175"/>
      <c r="AA1988" s="175"/>
      <c r="AB1988" s="175"/>
      <c r="AC1988" s="175"/>
      <c r="AD1988" s="175"/>
      <c r="AE1988" s="175"/>
      <c r="AF1988" s="175"/>
      <c r="AG1988" s="175"/>
      <c r="AH1988" s="175"/>
      <c r="AI1988" s="175"/>
      <c r="AJ1988" s="175"/>
      <c r="AK1988" s="175"/>
      <c r="AL1988" s="175"/>
      <c r="AM1988" s="175"/>
      <c r="AN1988" s="175"/>
      <c r="AO1988" s="175"/>
      <c r="AP1988" s="175"/>
      <c r="AQ1988" s="175"/>
      <c r="AR1988" s="175"/>
    </row>
    <row r="1989" spans="1:44" ht="102" x14ac:dyDescent="0.3">
      <c r="A1989" s="175"/>
      <c r="B1989" s="181" t="s">
        <v>1176</v>
      </c>
      <c r="C1989" s="182" t="s">
        <v>190</v>
      </c>
      <c r="D1989" s="190">
        <v>1967.1</v>
      </c>
      <c r="E1989" s="191">
        <v>1967.1</v>
      </c>
      <c r="F1989" s="185" t="s">
        <v>4637</v>
      </c>
      <c r="G1989" s="186" t="s">
        <v>3336</v>
      </c>
      <c r="H1989" s="187"/>
      <c r="I1989" s="175"/>
      <c r="J1989" s="175"/>
      <c r="K1989" s="175"/>
      <c r="L1989" s="175"/>
      <c r="M1989" s="175"/>
      <c r="N1989" s="175"/>
      <c r="O1989" s="175"/>
      <c r="P1989" s="175"/>
      <c r="Q1989" s="175"/>
      <c r="R1989" s="175"/>
      <c r="S1989" s="175"/>
      <c r="T1989" s="175"/>
      <c r="U1989" s="175"/>
      <c r="V1989" s="175"/>
      <c r="W1989" s="175"/>
      <c r="X1989" s="175"/>
      <c r="Y1989" s="175"/>
      <c r="Z1989" s="175"/>
      <c r="AA1989" s="175"/>
      <c r="AB1989" s="175"/>
      <c r="AC1989" s="175"/>
      <c r="AD1989" s="175"/>
      <c r="AE1989" s="175"/>
      <c r="AF1989" s="175"/>
      <c r="AG1989" s="175"/>
      <c r="AH1989" s="175"/>
      <c r="AI1989" s="175"/>
      <c r="AJ1989" s="175"/>
      <c r="AK1989" s="175"/>
      <c r="AL1989" s="175"/>
      <c r="AM1989" s="175"/>
      <c r="AN1989" s="175"/>
      <c r="AO1989" s="175"/>
      <c r="AP1989" s="175"/>
      <c r="AQ1989" s="175"/>
      <c r="AR1989" s="175"/>
    </row>
    <row r="1990" spans="1:44" ht="102" hidden="1" x14ac:dyDescent="0.3">
      <c r="A1990" s="175"/>
      <c r="B1990" s="185" t="s">
        <v>4637</v>
      </c>
      <c r="C1990" s="182"/>
      <c r="D1990" s="190">
        <v>1967.1</v>
      </c>
      <c r="E1990" s="191">
        <v>1967.1</v>
      </c>
      <c r="F1990" s="186" t="s">
        <v>3336</v>
      </c>
      <c r="G1990" s="181" t="s">
        <v>1526</v>
      </c>
      <c r="H1990" s="182" t="s">
        <v>43</v>
      </c>
      <c r="I1990" s="175"/>
      <c r="J1990" s="175"/>
      <c r="K1990" s="175"/>
      <c r="L1990" s="175"/>
      <c r="M1990" s="175"/>
      <c r="N1990" s="175"/>
      <c r="O1990" s="175"/>
      <c r="P1990" s="175"/>
      <c r="Q1990" s="175"/>
      <c r="R1990" s="175"/>
      <c r="S1990" s="175"/>
      <c r="T1990" s="175"/>
      <c r="U1990" s="175"/>
      <c r="V1990" s="175"/>
      <c r="W1990" s="175"/>
      <c r="X1990" s="175"/>
      <c r="Y1990" s="175"/>
      <c r="Z1990" s="175"/>
      <c r="AA1990" s="175"/>
      <c r="AB1990" s="175"/>
      <c r="AC1990" s="175"/>
      <c r="AD1990" s="175"/>
      <c r="AE1990" s="175"/>
      <c r="AF1990" s="175"/>
      <c r="AG1990" s="175"/>
      <c r="AH1990" s="175"/>
      <c r="AI1990" s="175"/>
      <c r="AJ1990" s="175"/>
      <c r="AK1990" s="175"/>
      <c r="AL1990" s="175"/>
      <c r="AM1990" s="175"/>
      <c r="AN1990" s="175"/>
      <c r="AO1990" s="175"/>
      <c r="AP1990" s="175"/>
      <c r="AQ1990" s="175"/>
      <c r="AR1990" s="175"/>
    </row>
    <row r="1991" spans="1:44" ht="102" hidden="1" x14ac:dyDescent="0.3">
      <c r="A1991" s="175"/>
      <c r="B1991" s="186" t="s">
        <v>3336</v>
      </c>
      <c r="C1991" s="187"/>
      <c r="D1991" s="190">
        <v>1967.1</v>
      </c>
      <c r="E1991" s="191">
        <v>1967.1</v>
      </c>
      <c r="F1991" s="181" t="s">
        <v>1526</v>
      </c>
      <c r="G1991" s="185" t="s">
        <v>4637</v>
      </c>
      <c r="H1991" s="182"/>
      <c r="I1991" s="175"/>
      <c r="J1991" s="175"/>
      <c r="K1991" s="175"/>
      <c r="L1991" s="175"/>
      <c r="M1991" s="175"/>
      <c r="N1991" s="175"/>
      <c r="O1991" s="175"/>
      <c r="P1991" s="175"/>
      <c r="Q1991" s="175"/>
      <c r="R1991" s="175"/>
      <c r="S1991" s="175"/>
      <c r="T1991" s="175"/>
      <c r="U1991" s="175"/>
      <c r="V1991" s="175"/>
      <c r="W1991" s="175"/>
      <c r="X1991" s="175"/>
      <c r="Y1991" s="175"/>
      <c r="Z1991" s="175"/>
      <c r="AA1991" s="175"/>
      <c r="AB1991" s="175"/>
      <c r="AC1991" s="175"/>
      <c r="AD1991" s="175"/>
      <c r="AE1991" s="175"/>
      <c r="AF1991" s="175"/>
      <c r="AG1991" s="175"/>
      <c r="AH1991" s="175"/>
      <c r="AI1991" s="175"/>
      <c r="AJ1991" s="175"/>
      <c r="AK1991" s="175"/>
      <c r="AL1991" s="175"/>
      <c r="AM1991" s="175"/>
      <c r="AN1991" s="175"/>
      <c r="AO1991" s="175"/>
      <c r="AP1991" s="175"/>
      <c r="AQ1991" s="175"/>
      <c r="AR1991" s="175"/>
    </row>
    <row r="1992" spans="1:44" ht="102" x14ac:dyDescent="0.3">
      <c r="A1992" s="175"/>
      <c r="B1992" s="181" t="s">
        <v>1526</v>
      </c>
      <c r="C1992" s="182" t="s">
        <v>43</v>
      </c>
      <c r="D1992" s="190">
        <v>3521.88</v>
      </c>
      <c r="E1992" s="191">
        <v>3521.88</v>
      </c>
      <c r="F1992" s="185" t="s">
        <v>4637</v>
      </c>
      <c r="G1992" s="186" t="s">
        <v>3337</v>
      </c>
      <c r="H1992" s="187"/>
      <c r="I1992" s="175"/>
      <c r="J1992" s="175"/>
      <c r="K1992" s="175"/>
      <c r="L1992" s="175"/>
      <c r="M1992" s="175"/>
      <c r="N1992" s="175"/>
      <c r="O1992" s="175"/>
      <c r="P1992" s="175"/>
      <c r="Q1992" s="175"/>
      <c r="R1992" s="175"/>
      <c r="S1992" s="175"/>
      <c r="T1992" s="175"/>
      <c r="U1992" s="175"/>
      <c r="V1992" s="175"/>
      <c r="W1992" s="175"/>
      <c r="X1992" s="175"/>
      <c r="Y1992" s="175"/>
      <c r="Z1992" s="175"/>
      <c r="AA1992" s="175"/>
      <c r="AB1992" s="175"/>
      <c r="AC1992" s="175"/>
      <c r="AD1992" s="175"/>
      <c r="AE1992" s="175"/>
      <c r="AF1992" s="175"/>
      <c r="AG1992" s="175"/>
      <c r="AH1992" s="175"/>
      <c r="AI1992" s="175"/>
      <c r="AJ1992" s="175"/>
      <c r="AK1992" s="175"/>
      <c r="AL1992" s="175"/>
      <c r="AM1992" s="175"/>
      <c r="AN1992" s="175"/>
      <c r="AO1992" s="175"/>
      <c r="AP1992" s="175"/>
      <c r="AQ1992" s="175"/>
      <c r="AR1992" s="175"/>
    </row>
    <row r="1993" spans="1:44" ht="102" hidden="1" x14ac:dyDescent="0.3">
      <c r="A1993" s="175"/>
      <c r="B1993" s="185" t="s">
        <v>4637</v>
      </c>
      <c r="C1993" s="182"/>
      <c r="D1993" s="190">
        <v>3521.88</v>
      </c>
      <c r="E1993" s="191">
        <v>3521.88</v>
      </c>
      <c r="F1993" s="186" t="s">
        <v>3337</v>
      </c>
      <c r="G1993" s="181" t="s">
        <v>1243</v>
      </c>
      <c r="H1993" s="182" t="s">
        <v>103</v>
      </c>
      <c r="I1993" s="175"/>
      <c r="J1993" s="175"/>
      <c r="K1993" s="175"/>
      <c r="L1993" s="175"/>
      <c r="M1993" s="175"/>
      <c r="N1993" s="175"/>
      <c r="O1993" s="175"/>
      <c r="P1993" s="175"/>
      <c r="Q1993" s="175"/>
      <c r="R1993" s="175"/>
      <c r="S1993" s="175"/>
      <c r="T1993" s="175"/>
      <c r="U1993" s="175"/>
      <c r="V1993" s="175"/>
      <c r="W1993" s="175"/>
      <c r="X1993" s="175"/>
      <c r="Y1993" s="175"/>
      <c r="Z1993" s="175"/>
      <c r="AA1993" s="175"/>
      <c r="AB1993" s="175"/>
      <c r="AC1993" s="175"/>
      <c r="AD1993" s="175"/>
      <c r="AE1993" s="175"/>
      <c r="AF1993" s="175"/>
      <c r="AG1993" s="175"/>
      <c r="AH1993" s="175"/>
      <c r="AI1993" s="175"/>
      <c r="AJ1993" s="175"/>
      <c r="AK1993" s="175"/>
      <c r="AL1993" s="175"/>
      <c r="AM1993" s="175"/>
      <c r="AN1993" s="175"/>
      <c r="AO1993" s="175"/>
      <c r="AP1993" s="175"/>
      <c r="AQ1993" s="175"/>
      <c r="AR1993" s="175"/>
    </row>
    <row r="1994" spans="1:44" ht="102" hidden="1" x14ac:dyDescent="0.3">
      <c r="A1994" s="175"/>
      <c r="B1994" s="186" t="s">
        <v>3337</v>
      </c>
      <c r="C1994" s="187"/>
      <c r="D1994" s="190">
        <v>3521.88</v>
      </c>
      <c r="E1994" s="191">
        <v>3521.88</v>
      </c>
      <c r="F1994" s="181" t="s">
        <v>1243</v>
      </c>
      <c r="G1994" s="185" t="s">
        <v>4637</v>
      </c>
      <c r="H1994" s="182"/>
      <c r="I1994" s="175"/>
      <c r="J1994" s="175"/>
      <c r="K1994" s="175"/>
      <c r="L1994" s="175"/>
      <c r="M1994" s="175"/>
      <c r="N1994" s="175"/>
      <c r="O1994" s="175"/>
      <c r="P1994" s="175"/>
      <c r="Q1994" s="175"/>
      <c r="R1994" s="175"/>
      <c r="S1994" s="175"/>
      <c r="T1994" s="175"/>
      <c r="U1994" s="175"/>
      <c r="V1994" s="175"/>
      <c r="W1994" s="175"/>
      <c r="X1994" s="175"/>
      <c r="Y1994" s="175"/>
      <c r="Z1994" s="175"/>
      <c r="AA1994" s="175"/>
      <c r="AB1994" s="175"/>
      <c r="AC1994" s="175"/>
      <c r="AD1994" s="175"/>
      <c r="AE1994" s="175"/>
      <c r="AF1994" s="175"/>
      <c r="AG1994" s="175"/>
      <c r="AH1994" s="175"/>
      <c r="AI1994" s="175"/>
      <c r="AJ1994" s="175"/>
      <c r="AK1994" s="175"/>
      <c r="AL1994" s="175"/>
      <c r="AM1994" s="175"/>
      <c r="AN1994" s="175"/>
      <c r="AO1994" s="175"/>
      <c r="AP1994" s="175"/>
      <c r="AQ1994" s="175"/>
      <c r="AR1994" s="175"/>
    </row>
    <row r="1995" spans="1:44" ht="102" x14ac:dyDescent="0.3">
      <c r="A1995" s="175"/>
      <c r="B1995" s="181" t="s">
        <v>1243</v>
      </c>
      <c r="C1995" s="182" t="s">
        <v>103</v>
      </c>
      <c r="D1995" s="190">
        <v>4213.37</v>
      </c>
      <c r="E1995" s="191">
        <v>4213.37</v>
      </c>
      <c r="F1995" s="185" t="s">
        <v>4637</v>
      </c>
      <c r="G1995" s="186" t="s">
        <v>3338</v>
      </c>
      <c r="H1995" s="187"/>
      <c r="I1995" s="175"/>
      <c r="J1995" s="175"/>
      <c r="K1995" s="175"/>
      <c r="L1995" s="175"/>
      <c r="M1995" s="175"/>
      <c r="N1995" s="175"/>
      <c r="O1995" s="175"/>
      <c r="P1995" s="175"/>
      <c r="Q1995" s="175"/>
      <c r="R1995" s="175"/>
      <c r="S1995" s="175"/>
      <c r="T1995" s="175"/>
      <c r="U1995" s="175"/>
      <c r="V1995" s="175"/>
      <c r="W1995" s="175"/>
      <c r="X1995" s="175"/>
      <c r="Y1995" s="175"/>
      <c r="Z1995" s="175"/>
      <c r="AA1995" s="175"/>
      <c r="AB1995" s="175"/>
      <c r="AC1995" s="175"/>
      <c r="AD1995" s="175"/>
      <c r="AE1995" s="175"/>
      <c r="AF1995" s="175"/>
      <c r="AG1995" s="175"/>
      <c r="AH1995" s="175"/>
      <c r="AI1995" s="175"/>
      <c r="AJ1995" s="175"/>
      <c r="AK1995" s="175"/>
      <c r="AL1995" s="175"/>
      <c r="AM1995" s="175"/>
      <c r="AN1995" s="175"/>
      <c r="AO1995" s="175"/>
      <c r="AP1995" s="175"/>
      <c r="AQ1995" s="175"/>
      <c r="AR1995" s="175"/>
    </row>
    <row r="1996" spans="1:44" ht="102" hidden="1" x14ac:dyDescent="0.3">
      <c r="A1996" s="175"/>
      <c r="B1996" s="185" t="s">
        <v>4637</v>
      </c>
      <c r="C1996" s="182"/>
      <c r="D1996" s="190">
        <v>4213.37</v>
      </c>
      <c r="E1996" s="191">
        <v>4213.37</v>
      </c>
      <c r="F1996" s="186" t="s">
        <v>3338</v>
      </c>
      <c r="G1996" s="181" t="s">
        <v>2574</v>
      </c>
      <c r="H1996" s="182" t="s">
        <v>326</v>
      </c>
      <c r="I1996" s="175"/>
      <c r="J1996" s="175"/>
      <c r="K1996" s="175"/>
      <c r="L1996" s="175"/>
      <c r="M1996" s="175"/>
      <c r="N1996" s="175"/>
      <c r="O1996" s="175"/>
      <c r="P1996" s="175"/>
      <c r="Q1996" s="175"/>
      <c r="R1996" s="175"/>
      <c r="S1996" s="175"/>
      <c r="T1996" s="175"/>
      <c r="U1996" s="175"/>
      <c r="V1996" s="175"/>
      <c r="W1996" s="175"/>
      <c r="X1996" s="175"/>
      <c r="Y1996" s="175"/>
      <c r="Z1996" s="175"/>
      <c r="AA1996" s="175"/>
      <c r="AB1996" s="175"/>
      <c r="AC1996" s="175"/>
      <c r="AD1996" s="175"/>
      <c r="AE1996" s="175"/>
      <c r="AF1996" s="175"/>
      <c r="AG1996" s="175"/>
      <c r="AH1996" s="175"/>
      <c r="AI1996" s="175"/>
      <c r="AJ1996" s="175"/>
      <c r="AK1996" s="175"/>
      <c r="AL1996" s="175"/>
      <c r="AM1996" s="175"/>
      <c r="AN1996" s="175"/>
      <c r="AO1996" s="175"/>
      <c r="AP1996" s="175"/>
      <c r="AQ1996" s="175"/>
      <c r="AR1996" s="175"/>
    </row>
    <row r="1997" spans="1:44" ht="102" hidden="1" x14ac:dyDescent="0.3">
      <c r="A1997" s="175"/>
      <c r="B1997" s="186" t="s">
        <v>3338</v>
      </c>
      <c r="C1997" s="187"/>
      <c r="D1997" s="190">
        <v>4213.37</v>
      </c>
      <c r="E1997" s="191">
        <v>4213.37</v>
      </c>
      <c r="F1997" s="181" t="s">
        <v>2574</v>
      </c>
      <c r="G1997" s="185" t="s">
        <v>4637</v>
      </c>
      <c r="H1997" s="182"/>
      <c r="I1997" s="175"/>
      <c r="J1997" s="175"/>
      <c r="K1997" s="175"/>
      <c r="L1997" s="175"/>
      <c r="M1997" s="175"/>
      <c r="N1997" s="175"/>
      <c r="O1997" s="175"/>
      <c r="P1997" s="175"/>
      <c r="Q1997" s="175"/>
      <c r="R1997" s="175"/>
      <c r="S1997" s="175"/>
      <c r="T1997" s="175"/>
      <c r="U1997" s="175"/>
      <c r="V1997" s="175"/>
      <c r="W1997" s="175"/>
      <c r="X1997" s="175"/>
      <c r="Y1997" s="175"/>
      <c r="Z1997" s="175"/>
      <c r="AA1997" s="175"/>
      <c r="AB1997" s="175"/>
      <c r="AC1997" s="175"/>
      <c r="AD1997" s="175"/>
      <c r="AE1997" s="175"/>
      <c r="AF1997" s="175"/>
      <c r="AG1997" s="175"/>
      <c r="AH1997" s="175"/>
      <c r="AI1997" s="175"/>
      <c r="AJ1997" s="175"/>
      <c r="AK1997" s="175"/>
      <c r="AL1997" s="175"/>
      <c r="AM1997" s="175"/>
      <c r="AN1997" s="175"/>
      <c r="AO1997" s="175"/>
      <c r="AP1997" s="175"/>
      <c r="AQ1997" s="175"/>
      <c r="AR1997" s="175"/>
    </row>
    <row r="1998" spans="1:44" ht="102" x14ac:dyDescent="0.3">
      <c r="A1998" s="175"/>
      <c r="B1998" s="181" t="s">
        <v>2574</v>
      </c>
      <c r="C1998" s="182" t="s">
        <v>326</v>
      </c>
      <c r="D1998" s="190">
        <v>3453.16</v>
      </c>
      <c r="E1998" s="191">
        <v>3453.16</v>
      </c>
      <c r="F1998" s="185" t="s">
        <v>4637</v>
      </c>
      <c r="G1998" s="186" t="s">
        <v>3885</v>
      </c>
      <c r="H1998" s="187"/>
      <c r="I1998" s="175"/>
      <c r="J1998" s="175"/>
      <c r="K1998" s="175"/>
      <c r="L1998" s="175"/>
      <c r="M1998" s="175"/>
      <c r="N1998" s="175"/>
      <c r="O1998" s="175"/>
      <c r="P1998" s="175"/>
      <c r="Q1998" s="175"/>
      <c r="R1998" s="175"/>
      <c r="S1998" s="175"/>
      <c r="T1998" s="175"/>
      <c r="U1998" s="175"/>
      <c r="V1998" s="175"/>
      <c r="W1998" s="175"/>
      <c r="X1998" s="175"/>
      <c r="Y1998" s="175"/>
      <c r="Z1998" s="175"/>
      <c r="AA1998" s="175"/>
      <c r="AB1998" s="175"/>
      <c r="AC1998" s="175"/>
      <c r="AD1998" s="175"/>
      <c r="AE1998" s="175"/>
      <c r="AF1998" s="175"/>
      <c r="AG1998" s="175"/>
      <c r="AH1998" s="175"/>
      <c r="AI1998" s="175"/>
      <c r="AJ1998" s="175"/>
      <c r="AK1998" s="175"/>
      <c r="AL1998" s="175"/>
      <c r="AM1998" s="175"/>
      <c r="AN1998" s="175"/>
      <c r="AO1998" s="175"/>
      <c r="AP1998" s="175"/>
      <c r="AQ1998" s="175"/>
      <c r="AR1998" s="175"/>
    </row>
    <row r="1999" spans="1:44" ht="102" hidden="1" x14ac:dyDescent="0.3">
      <c r="A1999" s="175"/>
      <c r="B1999" s="185" t="s">
        <v>4637</v>
      </c>
      <c r="C1999" s="182"/>
      <c r="D1999" s="190">
        <v>3453.16</v>
      </c>
      <c r="E1999" s="191">
        <v>3453.16</v>
      </c>
      <c r="F1999" s="186" t="s">
        <v>3885</v>
      </c>
      <c r="G1999" s="181" t="s">
        <v>1512</v>
      </c>
      <c r="H1999" s="182" t="s">
        <v>256</v>
      </c>
      <c r="I1999" s="175"/>
      <c r="J1999" s="175"/>
      <c r="K1999" s="175"/>
      <c r="L1999" s="175"/>
      <c r="M1999" s="175"/>
      <c r="N1999" s="175"/>
      <c r="O1999" s="175"/>
      <c r="P1999" s="175"/>
      <c r="Q1999" s="175"/>
      <c r="R1999" s="175"/>
      <c r="S1999" s="175"/>
      <c r="T1999" s="175"/>
      <c r="U1999" s="175"/>
      <c r="V1999" s="175"/>
      <c r="W1999" s="175"/>
      <c r="X1999" s="175"/>
      <c r="Y1999" s="175"/>
      <c r="Z1999" s="175"/>
      <c r="AA1999" s="175"/>
      <c r="AB1999" s="175"/>
      <c r="AC1999" s="175"/>
      <c r="AD1999" s="175"/>
      <c r="AE1999" s="175"/>
      <c r="AF1999" s="175"/>
      <c r="AG1999" s="175"/>
      <c r="AH1999" s="175"/>
      <c r="AI1999" s="175"/>
      <c r="AJ1999" s="175"/>
      <c r="AK1999" s="175"/>
      <c r="AL1999" s="175"/>
      <c r="AM1999" s="175"/>
      <c r="AN1999" s="175"/>
      <c r="AO1999" s="175"/>
      <c r="AP1999" s="175"/>
      <c r="AQ1999" s="175"/>
      <c r="AR1999" s="175"/>
    </row>
    <row r="2000" spans="1:44" ht="102" hidden="1" x14ac:dyDescent="0.3">
      <c r="A2000" s="175"/>
      <c r="B2000" s="186" t="s">
        <v>3885</v>
      </c>
      <c r="C2000" s="187"/>
      <c r="D2000" s="190">
        <v>3453.16</v>
      </c>
      <c r="E2000" s="191">
        <v>3453.16</v>
      </c>
      <c r="F2000" s="181" t="s">
        <v>1512</v>
      </c>
      <c r="G2000" s="185" t="s">
        <v>4637</v>
      </c>
      <c r="H2000" s="182"/>
      <c r="I2000" s="175"/>
      <c r="J2000" s="175"/>
      <c r="K2000" s="175"/>
      <c r="L2000" s="175"/>
      <c r="M2000" s="175"/>
      <c r="N2000" s="175"/>
      <c r="O2000" s="175"/>
      <c r="P2000" s="175"/>
      <c r="Q2000" s="175"/>
      <c r="R2000" s="175"/>
      <c r="S2000" s="175"/>
      <c r="T2000" s="175"/>
      <c r="U2000" s="175"/>
      <c r="V2000" s="175"/>
      <c r="W2000" s="175"/>
      <c r="X2000" s="175"/>
      <c r="Y2000" s="175"/>
      <c r="Z2000" s="175"/>
      <c r="AA2000" s="175"/>
      <c r="AB2000" s="175"/>
      <c r="AC2000" s="175"/>
      <c r="AD2000" s="175"/>
      <c r="AE2000" s="175"/>
      <c r="AF2000" s="175"/>
      <c r="AG2000" s="175"/>
      <c r="AH2000" s="175"/>
      <c r="AI2000" s="175"/>
      <c r="AJ2000" s="175"/>
      <c r="AK2000" s="175"/>
      <c r="AL2000" s="175"/>
      <c r="AM2000" s="175"/>
      <c r="AN2000" s="175"/>
      <c r="AO2000" s="175"/>
      <c r="AP2000" s="175"/>
      <c r="AQ2000" s="175"/>
      <c r="AR2000" s="175"/>
    </row>
    <row r="2001" spans="1:44" ht="102" x14ac:dyDescent="0.3">
      <c r="A2001" s="175"/>
      <c r="B2001" s="181" t="s">
        <v>1512</v>
      </c>
      <c r="C2001" s="182" t="s">
        <v>256</v>
      </c>
      <c r="D2001" s="190">
        <v>2199.0300000000002</v>
      </c>
      <c r="E2001" s="191">
        <v>2199.0300000000002</v>
      </c>
      <c r="F2001" s="185" t="s">
        <v>4637</v>
      </c>
      <c r="G2001" s="186" t="s">
        <v>3339</v>
      </c>
      <c r="H2001" s="187"/>
      <c r="I2001" s="175"/>
      <c r="J2001" s="175"/>
      <c r="K2001" s="175"/>
      <c r="L2001" s="175"/>
      <c r="M2001" s="175"/>
      <c r="N2001" s="175"/>
      <c r="O2001" s="175"/>
      <c r="P2001" s="175"/>
      <c r="Q2001" s="175"/>
      <c r="R2001" s="175"/>
      <c r="S2001" s="175"/>
      <c r="T2001" s="175"/>
      <c r="U2001" s="175"/>
      <c r="V2001" s="175"/>
      <c r="W2001" s="175"/>
      <c r="X2001" s="175"/>
      <c r="Y2001" s="175"/>
      <c r="Z2001" s="175"/>
      <c r="AA2001" s="175"/>
      <c r="AB2001" s="175"/>
      <c r="AC2001" s="175"/>
      <c r="AD2001" s="175"/>
      <c r="AE2001" s="175"/>
      <c r="AF2001" s="175"/>
      <c r="AG2001" s="175"/>
      <c r="AH2001" s="175"/>
      <c r="AI2001" s="175"/>
      <c r="AJ2001" s="175"/>
      <c r="AK2001" s="175"/>
      <c r="AL2001" s="175"/>
      <c r="AM2001" s="175"/>
      <c r="AN2001" s="175"/>
      <c r="AO2001" s="175"/>
      <c r="AP2001" s="175"/>
      <c r="AQ2001" s="175"/>
      <c r="AR2001" s="175"/>
    </row>
    <row r="2002" spans="1:44" ht="102" hidden="1" x14ac:dyDescent="0.3">
      <c r="A2002" s="175"/>
      <c r="B2002" s="185" t="s">
        <v>4637</v>
      </c>
      <c r="C2002" s="182"/>
      <c r="D2002" s="190">
        <v>2199.0300000000002</v>
      </c>
      <c r="E2002" s="191">
        <v>2199.0300000000002</v>
      </c>
      <c r="F2002" s="186" t="s">
        <v>3339</v>
      </c>
      <c r="G2002" s="181" t="s">
        <v>1187</v>
      </c>
      <c r="H2002" s="182" t="s">
        <v>64</v>
      </c>
      <c r="I2002" s="175"/>
      <c r="J2002" s="175"/>
      <c r="K2002" s="175"/>
      <c r="L2002" s="175"/>
      <c r="M2002" s="175"/>
      <c r="N2002" s="175"/>
      <c r="O2002" s="175"/>
      <c r="P2002" s="175"/>
      <c r="Q2002" s="175"/>
      <c r="R2002" s="175"/>
      <c r="S2002" s="175"/>
      <c r="T2002" s="175"/>
      <c r="U2002" s="175"/>
      <c r="V2002" s="175"/>
      <c r="W2002" s="175"/>
      <c r="X2002" s="175"/>
      <c r="Y2002" s="175"/>
      <c r="Z2002" s="175"/>
      <c r="AA2002" s="175"/>
      <c r="AB2002" s="175"/>
      <c r="AC2002" s="175"/>
      <c r="AD2002" s="175"/>
      <c r="AE2002" s="175"/>
      <c r="AF2002" s="175"/>
      <c r="AG2002" s="175"/>
      <c r="AH2002" s="175"/>
      <c r="AI2002" s="175"/>
      <c r="AJ2002" s="175"/>
      <c r="AK2002" s="175"/>
      <c r="AL2002" s="175"/>
      <c r="AM2002" s="175"/>
      <c r="AN2002" s="175"/>
      <c r="AO2002" s="175"/>
      <c r="AP2002" s="175"/>
      <c r="AQ2002" s="175"/>
      <c r="AR2002" s="175"/>
    </row>
    <row r="2003" spans="1:44" ht="102" hidden="1" x14ac:dyDescent="0.3">
      <c r="A2003" s="175"/>
      <c r="B2003" s="186" t="s">
        <v>3339</v>
      </c>
      <c r="C2003" s="187"/>
      <c r="D2003" s="190">
        <v>2199.0300000000002</v>
      </c>
      <c r="E2003" s="191">
        <v>2199.0300000000002</v>
      </c>
      <c r="F2003" s="181" t="s">
        <v>1187</v>
      </c>
      <c r="G2003" s="185" t="s">
        <v>4637</v>
      </c>
      <c r="H2003" s="182"/>
      <c r="I2003" s="175"/>
      <c r="J2003" s="175"/>
      <c r="K2003" s="175"/>
      <c r="L2003" s="175"/>
      <c r="M2003" s="175"/>
      <c r="N2003" s="175"/>
      <c r="O2003" s="175"/>
      <c r="P2003" s="175"/>
      <c r="Q2003" s="175"/>
      <c r="R2003" s="175"/>
      <c r="S2003" s="175"/>
      <c r="T2003" s="175"/>
      <c r="U2003" s="175"/>
      <c r="V2003" s="175"/>
      <c r="W2003" s="175"/>
      <c r="X2003" s="175"/>
      <c r="Y2003" s="175"/>
      <c r="Z2003" s="175"/>
      <c r="AA2003" s="175"/>
      <c r="AB2003" s="175"/>
      <c r="AC2003" s="175"/>
      <c r="AD2003" s="175"/>
      <c r="AE2003" s="175"/>
      <c r="AF2003" s="175"/>
      <c r="AG2003" s="175"/>
      <c r="AH2003" s="175"/>
      <c r="AI2003" s="175"/>
      <c r="AJ2003" s="175"/>
      <c r="AK2003" s="175"/>
      <c r="AL2003" s="175"/>
      <c r="AM2003" s="175"/>
      <c r="AN2003" s="175"/>
      <c r="AO2003" s="175"/>
      <c r="AP2003" s="175"/>
      <c r="AQ2003" s="175"/>
      <c r="AR2003" s="175"/>
    </row>
    <row r="2004" spans="1:44" ht="102" x14ac:dyDescent="0.3">
      <c r="A2004" s="175"/>
      <c r="B2004" s="181" t="s">
        <v>1187</v>
      </c>
      <c r="C2004" s="182" t="s">
        <v>64</v>
      </c>
      <c r="D2004" s="190">
        <v>2186.14</v>
      </c>
      <c r="E2004" s="191">
        <v>2186.14</v>
      </c>
      <c r="F2004" s="185" t="s">
        <v>4637</v>
      </c>
      <c r="G2004" s="186" t="s">
        <v>3340</v>
      </c>
      <c r="H2004" s="187"/>
      <c r="I2004" s="175"/>
      <c r="J2004" s="175"/>
      <c r="K2004" s="175"/>
      <c r="L2004" s="175"/>
      <c r="M2004" s="175"/>
      <c r="N2004" s="175"/>
      <c r="O2004" s="175"/>
      <c r="P2004" s="175"/>
      <c r="Q2004" s="175"/>
      <c r="R2004" s="175"/>
      <c r="S2004" s="175"/>
      <c r="T2004" s="175"/>
      <c r="U2004" s="175"/>
      <c r="V2004" s="175"/>
      <c r="W2004" s="175"/>
      <c r="X2004" s="175"/>
      <c r="Y2004" s="175"/>
      <c r="Z2004" s="175"/>
      <c r="AA2004" s="175"/>
      <c r="AB2004" s="175"/>
      <c r="AC2004" s="175"/>
      <c r="AD2004" s="175"/>
      <c r="AE2004" s="175"/>
      <c r="AF2004" s="175"/>
      <c r="AG2004" s="175"/>
      <c r="AH2004" s="175"/>
      <c r="AI2004" s="175"/>
      <c r="AJ2004" s="175"/>
      <c r="AK2004" s="175"/>
      <c r="AL2004" s="175"/>
      <c r="AM2004" s="175"/>
      <c r="AN2004" s="175"/>
      <c r="AO2004" s="175"/>
      <c r="AP2004" s="175"/>
      <c r="AQ2004" s="175"/>
      <c r="AR2004" s="175"/>
    </row>
    <row r="2005" spans="1:44" ht="102" hidden="1" x14ac:dyDescent="0.3">
      <c r="A2005" s="175"/>
      <c r="B2005" s="185" t="s">
        <v>4637</v>
      </c>
      <c r="C2005" s="182"/>
      <c r="D2005" s="190">
        <v>2186.14</v>
      </c>
      <c r="E2005" s="191">
        <v>2186.14</v>
      </c>
      <c r="F2005" s="186" t="s">
        <v>3340</v>
      </c>
      <c r="G2005" s="181" t="s">
        <v>1102</v>
      </c>
      <c r="H2005" s="182" t="s">
        <v>66</v>
      </c>
      <c r="I2005" s="175"/>
      <c r="J2005" s="175"/>
      <c r="K2005" s="175"/>
      <c r="L2005" s="175"/>
      <c r="M2005" s="175"/>
      <c r="N2005" s="175"/>
      <c r="O2005" s="175"/>
      <c r="P2005" s="175"/>
      <c r="Q2005" s="175"/>
      <c r="R2005" s="175"/>
      <c r="S2005" s="175"/>
      <c r="T2005" s="175"/>
      <c r="U2005" s="175"/>
      <c r="V2005" s="175"/>
      <c r="W2005" s="175"/>
      <c r="X2005" s="175"/>
      <c r="Y2005" s="175"/>
      <c r="Z2005" s="175"/>
      <c r="AA2005" s="175"/>
      <c r="AB2005" s="175"/>
      <c r="AC2005" s="175"/>
      <c r="AD2005" s="175"/>
      <c r="AE2005" s="175"/>
      <c r="AF2005" s="175"/>
      <c r="AG2005" s="175"/>
      <c r="AH2005" s="175"/>
      <c r="AI2005" s="175"/>
      <c r="AJ2005" s="175"/>
      <c r="AK2005" s="175"/>
      <c r="AL2005" s="175"/>
      <c r="AM2005" s="175"/>
      <c r="AN2005" s="175"/>
      <c r="AO2005" s="175"/>
      <c r="AP2005" s="175"/>
      <c r="AQ2005" s="175"/>
      <c r="AR2005" s="175"/>
    </row>
    <row r="2006" spans="1:44" ht="102" hidden="1" x14ac:dyDescent="0.3">
      <c r="A2006" s="175"/>
      <c r="B2006" s="186" t="s">
        <v>3340</v>
      </c>
      <c r="C2006" s="187"/>
      <c r="D2006" s="190">
        <v>2186.14</v>
      </c>
      <c r="E2006" s="191">
        <v>2186.14</v>
      </c>
      <c r="F2006" s="181" t="s">
        <v>1102</v>
      </c>
      <c r="G2006" s="185" t="s">
        <v>4637</v>
      </c>
      <c r="H2006" s="182"/>
      <c r="I2006" s="175"/>
      <c r="J2006" s="175"/>
      <c r="K2006" s="175"/>
      <c r="L2006" s="175"/>
      <c r="M2006" s="175"/>
      <c r="N2006" s="175"/>
      <c r="O2006" s="175"/>
      <c r="P2006" s="175"/>
      <c r="Q2006" s="175"/>
      <c r="R2006" s="175"/>
      <c r="S2006" s="175"/>
      <c r="T2006" s="175"/>
      <c r="U2006" s="175"/>
      <c r="V2006" s="175"/>
      <c r="W2006" s="175"/>
      <c r="X2006" s="175"/>
      <c r="Y2006" s="175"/>
      <c r="Z2006" s="175"/>
      <c r="AA2006" s="175"/>
      <c r="AB2006" s="175"/>
      <c r="AC2006" s="175"/>
      <c r="AD2006" s="175"/>
      <c r="AE2006" s="175"/>
      <c r="AF2006" s="175"/>
      <c r="AG2006" s="175"/>
      <c r="AH2006" s="175"/>
      <c r="AI2006" s="175"/>
      <c r="AJ2006" s="175"/>
      <c r="AK2006" s="175"/>
      <c r="AL2006" s="175"/>
      <c r="AM2006" s="175"/>
      <c r="AN2006" s="175"/>
      <c r="AO2006" s="175"/>
      <c r="AP2006" s="175"/>
      <c r="AQ2006" s="175"/>
      <c r="AR2006" s="175"/>
    </row>
    <row r="2007" spans="1:44" ht="102" x14ac:dyDescent="0.3">
      <c r="A2007" s="175"/>
      <c r="B2007" s="181" t="s">
        <v>1102</v>
      </c>
      <c r="C2007" s="182" t="s">
        <v>66</v>
      </c>
      <c r="D2007" s="190">
        <v>3165.4</v>
      </c>
      <c r="E2007" s="191">
        <v>3165.4</v>
      </c>
      <c r="F2007" s="185" t="s">
        <v>4637</v>
      </c>
      <c r="G2007" s="186" t="s">
        <v>3341</v>
      </c>
      <c r="H2007" s="187"/>
      <c r="I2007" s="175"/>
      <c r="J2007" s="175"/>
      <c r="K2007" s="175"/>
      <c r="L2007" s="175"/>
      <c r="M2007" s="175"/>
      <c r="N2007" s="175"/>
      <c r="O2007" s="175"/>
      <c r="P2007" s="175"/>
      <c r="Q2007" s="175"/>
      <c r="R2007" s="175"/>
      <c r="S2007" s="175"/>
      <c r="T2007" s="175"/>
      <c r="U2007" s="175"/>
      <c r="V2007" s="175"/>
      <c r="W2007" s="175"/>
      <c r="X2007" s="175"/>
      <c r="Y2007" s="175"/>
      <c r="Z2007" s="175"/>
      <c r="AA2007" s="175"/>
      <c r="AB2007" s="175"/>
      <c r="AC2007" s="175"/>
      <c r="AD2007" s="175"/>
      <c r="AE2007" s="175"/>
      <c r="AF2007" s="175"/>
      <c r="AG2007" s="175"/>
      <c r="AH2007" s="175"/>
      <c r="AI2007" s="175"/>
      <c r="AJ2007" s="175"/>
      <c r="AK2007" s="175"/>
      <c r="AL2007" s="175"/>
      <c r="AM2007" s="175"/>
      <c r="AN2007" s="175"/>
      <c r="AO2007" s="175"/>
      <c r="AP2007" s="175"/>
      <c r="AQ2007" s="175"/>
      <c r="AR2007" s="175"/>
    </row>
    <row r="2008" spans="1:44" ht="102" hidden="1" x14ac:dyDescent="0.3">
      <c r="A2008" s="175"/>
      <c r="B2008" s="185" t="s">
        <v>4637</v>
      </c>
      <c r="C2008" s="182"/>
      <c r="D2008" s="190">
        <v>3165.4</v>
      </c>
      <c r="E2008" s="191">
        <v>3165.4</v>
      </c>
      <c r="F2008" s="186" t="s">
        <v>3341</v>
      </c>
      <c r="G2008" s="181" t="s">
        <v>2198</v>
      </c>
      <c r="H2008" s="182" t="s">
        <v>210</v>
      </c>
      <c r="I2008" s="175"/>
      <c r="J2008" s="175"/>
      <c r="K2008" s="175"/>
      <c r="L2008" s="175"/>
      <c r="M2008" s="175"/>
      <c r="N2008" s="175"/>
      <c r="O2008" s="175"/>
      <c r="P2008" s="175"/>
      <c r="Q2008" s="175"/>
      <c r="R2008" s="175"/>
      <c r="S2008" s="175"/>
      <c r="T2008" s="175"/>
      <c r="U2008" s="175"/>
      <c r="V2008" s="175"/>
      <c r="W2008" s="175"/>
      <c r="X2008" s="175"/>
      <c r="Y2008" s="175"/>
      <c r="Z2008" s="175"/>
      <c r="AA2008" s="175"/>
      <c r="AB2008" s="175"/>
      <c r="AC2008" s="175"/>
      <c r="AD2008" s="175"/>
      <c r="AE2008" s="175"/>
      <c r="AF2008" s="175"/>
      <c r="AG2008" s="175"/>
      <c r="AH2008" s="175"/>
      <c r="AI2008" s="175"/>
      <c r="AJ2008" s="175"/>
      <c r="AK2008" s="175"/>
      <c r="AL2008" s="175"/>
      <c r="AM2008" s="175"/>
      <c r="AN2008" s="175"/>
      <c r="AO2008" s="175"/>
      <c r="AP2008" s="175"/>
      <c r="AQ2008" s="175"/>
      <c r="AR2008" s="175"/>
    </row>
    <row r="2009" spans="1:44" ht="102" hidden="1" x14ac:dyDescent="0.3">
      <c r="A2009" s="175"/>
      <c r="B2009" s="186" t="s">
        <v>3341</v>
      </c>
      <c r="C2009" s="187"/>
      <c r="D2009" s="190">
        <v>3165.4</v>
      </c>
      <c r="E2009" s="191">
        <v>3165.4</v>
      </c>
      <c r="F2009" s="181" t="s">
        <v>2198</v>
      </c>
      <c r="G2009" s="185" t="s">
        <v>4637</v>
      </c>
      <c r="H2009" s="182"/>
      <c r="I2009" s="175"/>
      <c r="J2009" s="175"/>
      <c r="K2009" s="175"/>
      <c r="L2009" s="175"/>
      <c r="M2009" s="175"/>
      <c r="N2009" s="175"/>
      <c r="O2009" s="175"/>
      <c r="P2009" s="175"/>
      <c r="Q2009" s="175"/>
      <c r="R2009" s="175"/>
      <c r="S2009" s="175"/>
      <c r="T2009" s="175"/>
      <c r="U2009" s="175"/>
      <c r="V2009" s="175"/>
      <c r="W2009" s="175"/>
      <c r="X2009" s="175"/>
      <c r="Y2009" s="175"/>
      <c r="Z2009" s="175"/>
      <c r="AA2009" s="175"/>
      <c r="AB2009" s="175"/>
      <c r="AC2009" s="175"/>
      <c r="AD2009" s="175"/>
      <c r="AE2009" s="175"/>
      <c r="AF2009" s="175"/>
      <c r="AG2009" s="175"/>
      <c r="AH2009" s="175"/>
      <c r="AI2009" s="175"/>
      <c r="AJ2009" s="175"/>
      <c r="AK2009" s="175"/>
      <c r="AL2009" s="175"/>
      <c r="AM2009" s="175"/>
      <c r="AN2009" s="175"/>
      <c r="AO2009" s="175"/>
      <c r="AP2009" s="175"/>
      <c r="AQ2009" s="175"/>
      <c r="AR2009" s="175"/>
    </row>
    <row r="2010" spans="1:44" ht="102" x14ac:dyDescent="0.3">
      <c r="A2010" s="175"/>
      <c r="B2010" s="181" t="s">
        <v>2198</v>
      </c>
      <c r="C2010" s="182" t="s">
        <v>210</v>
      </c>
      <c r="D2010" s="190">
        <v>3393.03</v>
      </c>
      <c r="E2010" s="191">
        <v>3393.03</v>
      </c>
      <c r="F2010" s="185" t="s">
        <v>4637</v>
      </c>
      <c r="G2010" s="186" t="s">
        <v>3342</v>
      </c>
      <c r="H2010" s="187"/>
      <c r="I2010" s="175"/>
      <c r="J2010" s="175"/>
      <c r="K2010" s="175"/>
      <c r="L2010" s="175"/>
      <c r="M2010" s="175"/>
      <c r="N2010" s="175"/>
      <c r="O2010" s="175"/>
      <c r="P2010" s="175"/>
      <c r="Q2010" s="175"/>
      <c r="R2010" s="175"/>
      <c r="S2010" s="175"/>
      <c r="T2010" s="175"/>
      <c r="U2010" s="175"/>
      <c r="V2010" s="175"/>
      <c r="W2010" s="175"/>
      <c r="X2010" s="175"/>
      <c r="Y2010" s="175"/>
      <c r="Z2010" s="175"/>
      <c r="AA2010" s="175"/>
      <c r="AB2010" s="175"/>
      <c r="AC2010" s="175"/>
      <c r="AD2010" s="175"/>
      <c r="AE2010" s="175"/>
      <c r="AF2010" s="175"/>
      <c r="AG2010" s="175"/>
      <c r="AH2010" s="175"/>
      <c r="AI2010" s="175"/>
      <c r="AJ2010" s="175"/>
      <c r="AK2010" s="175"/>
      <c r="AL2010" s="175"/>
      <c r="AM2010" s="175"/>
      <c r="AN2010" s="175"/>
      <c r="AO2010" s="175"/>
      <c r="AP2010" s="175"/>
      <c r="AQ2010" s="175"/>
      <c r="AR2010" s="175"/>
    </row>
    <row r="2011" spans="1:44" ht="102" hidden="1" x14ac:dyDescent="0.3">
      <c r="A2011" s="175"/>
      <c r="B2011" s="185" t="s">
        <v>4637</v>
      </c>
      <c r="C2011" s="182"/>
      <c r="D2011" s="190">
        <v>3393.03</v>
      </c>
      <c r="E2011" s="191">
        <v>3393.03</v>
      </c>
      <c r="F2011" s="186" t="s">
        <v>3342</v>
      </c>
      <c r="G2011" s="181" t="s">
        <v>1441</v>
      </c>
      <c r="H2011" s="182" t="s">
        <v>305</v>
      </c>
      <c r="I2011" s="175"/>
      <c r="J2011" s="175"/>
      <c r="K2011" s="175"/>
      <c r="L2011" s="175"/>
      <c r="M2011" s="175"/>
      <c r="N2011" s="175"/>
      <c r="O2011" s="175"/>
      <c r="P2011" s="175"/>
      <c r="Q2011" s="175"/>
      <c r="R2011" s="175"/>
      <c r="S2011" s="175"/>
      <c r="T2011" s="175"/>
      <c r="U2011" s="175"/>
      <c r="V2011" s="175"/>
      <c r="W2011" s="175"/>
      <c r="X2011" s="175"/>
      <c r="Y2011" s="175"/>
      <c r="Z2011" s="175"/>
      <c r="AA2011" s="175"/>
      <c r="AB2011" s="175"/>
      <c r="AC2011" s="175"/>
      <c r="AD2011" s="175"/>
      <c r="AE2011" s="175"/>
      <c r="AF2011" s="175"/>
      <c r="AG2011" s="175"/>
      <c r="AH2011" s="175"/>
      <c r="AI2011" s="175"/>
      <c r="AJ2011" s="175"/>
      <c r="AK2011" s="175"/>
      <c r="AL2011" s="175"/>
      <c r="AM2011" s="175"/>
      <c r="AN2011" s="175"/>
      <c r="AO2011" s="175"/>
      <c r="AP2011" s="175"/>
      <c r="AQ2011" s="175"/>
      <c r="AR2011" s="175"/>
    </row>
    <row r="2012" spans="1:44" ht="102" hidden="1" x14ac:dyDescent="0.3">
      <c r="A2012" s="175"/>
      <c r="B2012" s="186" t="s">
        <v>3342</v>
      </c>
      <c r="C2012" s="187"/>
      <c r="D2012" s="190">
        <v>3393.03</v>
      </c>
      <c r="E2012" s="191">
        <v>3393.03</v>
      </c>
      <c r="F2012" s="181" t="s">
        <v>1441</v>
      </c>
      <c r="G2012" s="185" t="s">
        <v>4637</v>
      </c>
      <c r="H2012" s="182"/>
      <c r="I2012" s="175"/>
      <c r="J2012" s="175"/>
      <c r="K2012" s="175"/>
      <c r="L2012" s="175"/>
      <c r="M2012" s="175"/>
      <c r="N2012" s="175"/>
      <c r="O2012" s="175"/>
      <c r="P2012" s="175"/>
      <c r="Q2012" s="175"/>
      <c r="R2012" s="175"/>
      <c r="S2012" s="175"/>
      <c r="T2012" s="175"/>
      <c r="U2012" s="175"/>
      <c r="V2012" s="175"/>
      <c r="W2012" s="175"/>
      <c r="X2012" s="175"/>
      <c r="Y2012" s="175"/>
      <c r="Z2012" s="175"/>
      <c r="AA2012" s="175"/>
      <c r="AB2012" s="175"/>
      <c r="AC2012" s="175"/>
      <c r="AD2012" s="175"/>
      <c r="AE2012" s="175"/>
      <c r="AF2012" s="175"/>
      <c r="AG2012" s="175"/>
      <c r="AH2012" s="175"/>
      <c r="AI2012" s="175"/>
      <c r="AJ2012" s="175"/>
      <c r="AK2012" s="175"/>
      <c r="AL2012" s="175"/>
      <c r="AM2012" s="175"/>
      <c r="AN2012" s="175"/>
      <c r="AO2012" s="175"/>
      <c r="AP2012" s="175"/>
      <c r="AQ2012" s="175"/>
      <c r="AR2012" s="175"/>
    </row>
    <row r="2013" spans="1:44" ht="102" x14ac:dyDescent="0.3">
      <c r="A2013" s="175"/>
      <c r="B2013" s="181" t="s">
        <v>1441</v>
      </c>
      <c r="C2013" s="182" t="s">
        <v>305</v>
      </c>
      <c r="D2013" s="190">
        <v>2151.7800000000002</v>
      </c>
      <c r="E2013" s="191">
        <v>2151.7800000000002</v>
      </c>
      <c r="F2013" s="185" t="s">
        <v>4637</v>
      </c>
      <c r="G2013" s="186" t="s">
        <v>3359</v>
      </c>
      <c r="H2013" s="187"/>
      <c r="I2013" s="175"/>
      <c r="J2013" s="175"/>
      <c r="K2013" s="175"/>
      <c r="L2013" s="175"/>
      <c r="M2013" s="175"/>
      <c r="N2013" s="175"/>
      <c r="O2013" s="175"/>
      <c r="P2013" s="175"/>
      <c r="Q2013" s="175"/>
      <c r="R2013" s="175"/>
      <c r="S2013" s="175"/>
      <c r="T2013" s="175"/>
      <c r="U2013" s="175"/>
      <c r="V2013" s="175"/>
      <c r="W2013" s="175"/>
      <c r="X2013" s="175"/>
      <c r="Y2013" s="175"/>
      <c r="Z2013" s="175"/>
      <c r="AA2013" s="175"/>
      <c r="AB2013" s="175"/>
      <c r="AC2013" s="175"/>
      <c r="AD2013" s="175"/>
      <c r="AE2013" s="175"/>
      <c r="AF2013" s="175"/>
      <c r="AG2013" s="175"/>
      <c r="AH2013" s="175"/>
      <c r="AI2013" s="175"/>
      <c r="AJ2013" s="175"/>
      <c r="AK2013" s="175"/>
      <c r="AL2013" s="175"/>
      <c r="AM2013" s="175"/>
      <c r="AN2013" s="175"/>
      <c r="AO2013" s="175"/>
      <c r="AP2013" s="175"/>
      <c r="AQ2013" s="175"/>
      <c r="AR2013" s="175"/>
    </row>
    <row r="2014" spans="1:44" ht="102" hidden="1" x14ac:dyDescent="0.3">
      <c r="A2014" s="175"/>
      <c r="B2014" s="185" t="s">
        <v>4637</v>
      </c>
      <c r="C2014" s="182"/>
      <c r="D2014" s="190">
        <v>2151.7800000000002</v>
      </c>
      <c r="E2014" s="191">
        <v>2151.7800000000002</v>
      </c>
      <c r="F2014" s="186" t="s">
        <v>3359</v>
      </c>
      <c r="G2014" s="181" t="s">
        <v>1090</v>
      </c>
      <c r="H2014" s="182" t="s">
        <v>174</v>
      </c>
      <c r="I2014" s="175"/>
      <c r="J2014" s="175"/>
      <c r="K2014" s="175"/>
      <c r="L2014" s="175"/>
      <c r="M2014" s="175"/>
      <c r="N2014" s="175"/>
      <c r="O2014" s="175"/>
      <c r="P2014" s="175"/>
      <c r="Q2014" s="175"/>
      <c r="R2014" s="175"/>
      <c r="S2014" s="175"/>
      <c r="T2014" s="175"/>
      <c r="U2014" s="175"/>
      <c r="V2014" s="175"/>
      <c r="W2014" s="175"/>
      <c r="X2014" s="175"/>
      <c r="Y2014" s="175"/>
      <c r="Z2014" s="175"/>
      <c r="AA2014" s="175"/>
      <c r="AB2014" s="175"/>
      <c r="AC2014" s="175"/>
      <c r="AD2014" s="175"/>
      <c r="AE2014" s="175"/>
      <c r="AF2014" s="175"/>
      <c r="AG2014" s="175"/>
      <c r="AH2014" s="175"/>
      <c r="AI2014" s="175"/>
      <c r="AJ2014" s="175"/>
      <c r="AK2014" s="175"/>
      <c r="AL2014" s="175"/>
      <c r="AM2014" s="175"/>
      <c r="AN2014" s="175"/>
      <c r="AO2014" s="175"/>
      <c r="AP2014" s="175"/>
      <c r="AQ2014" s="175"/>
      <c r="AR2014" s="175"/>
    </row>
    <row r="2015" spans="1:44" ht="102" hidden="1" x14ac:dyDescent="0.3">
      <c r="A2015" s="175"/>
      <c r="B2015" s="186" t="s">
        <v>3359</v>
      </c>
      <c r="C2015" s="187"/>
      <c r="D2015" s="190">
        <v>2151.7800000000002</v>
      </c>
      <c r="E2015" s="191">
        <v>2151.7800000000002</v>
      </c>
      <c r="F2015" s="181" t="s">
        <v>1090</v>
      </c>
      <c r="G2015" s="185" t="s">
        <v>4637</v>
      </c>
      <c r="H2015" s="182"/>
      <c r="I2015" s="175"/>
      <c r="J2015" s="175"/>
      <c r="K2015" s="175"/>
      <c r="L2015" s="175"/>
      <c r="M2015" s="175"/>
      <c r="N2015" s="175"/>
      <c r="O2015" s="175"/>
      <c r="P2015" s="175"/>
      <c r="Q2015" s="175"/>
      <c r="R2015" s="175"/>
      <c r="S2015" s="175"/>
      <c r="T2015" s="175"/>
      <c r="U2015" s="175"/>
      <c r="V2015" s="175"/>
      <c r="W2015" s="175"/>
      <c r="X2015" s="175"/>
      <c r="Y2015" s="175"/>
      <c r="Z2015" s="175"/>
      <c r="AA2015" s="175"/>
      <c r="AB2015" s="175"/>
      <c r="AC2015" s="175"/>
      <c r="AD2015" s="175"/>
      <c r="AE2015" s="175"/>
      <c r="AF2015" s="175"/>
      <c r="AG2015" s="175"/>
      <c r="AH2015" s="175"/>
      <c r="AI2015" s="175"/>
      <c r="AJ2015" s="175"/>
      <c r="AK2015" s="175"/>
      <c r="AL2015" s="175"/>
      <c r="AM2015" s="175"/>
      <c r="AN2015" s="175"/>
      <c r="AO2015" s="175"/>
      <c r="AP2015" s="175"/>
      <c r="AQ2015" s="175"/>
      <c r="AR2015" s="175"/>
    </row>
    <row r="2016" spans="1:44" ht="102" x14ac:dyDescent="0.3">
      <c r="A2016" s="175"/>
      <c r="B2016" s="181" t="s">
        <v>1090</v>
      </c>
      <c r="C2016" s="182" t="s">
        <v>174</v>
      </c>
      <c r="D2016" s="190">
        <v>2138.9</v>
      </c>
      <c r="E2016" s="191">
        <v>2138.9</v>
      </c>
      <c r="F2016" s="185" t="s">
        <v>4637</v>
      </c>
      <c r="G2016" s="186" t="s">
        <v>3360</v>
      </c>
      <c r="H2016" s="187"/>
      <c r="I2016" s="175"/>
      <c r="J2016" s="175"/>
      <c r="K2016" s="175"/>
      <c r="L2016" s="175"/>
      <c r="M2016" s="175"/>
      <c r="N2016" s="175"/>
      <c r="O2016" s="175"/>
      <c r="P2016" s="175"/>
      <c r="Q2016" s="175"/>
      <c r="R2016" s="175"/>
      <c r="S2016" s="175"/>
      <c r="T2016" s="175"/>
      <c r="U2016" s="175"/>
      <c r="V2016" s="175"/>
      <c r="W2016" s="175"/>
      <c r="X2016" s="175"/>
      <c r="Y2016" s="175"/>
      <c r="Z2016" s="175"/>
      <c r="AA2016" s="175"/>
      <c r="AB2016" s="175"/>
      <c r="AC2016" s="175"/>
      <c r="AD2016" s="175"/>
      <c r="AE2016" s="175"/>
      <c r="AF2016" s="175"/>
      <c r="AG2016" s="175"/>
      <c r="AH2016" s="175"/>
      <c r="AI2016" s="175"/>
      <c r="AJ2016" s="175"/>
      <c r="AK2016" s="175"/>
      <c r="AL2016" s="175"/>
      <c r="AM2016" s="175"/>
      <c r="AN2016" s="175"/>
      <c r="AO2016" s="175"/>
      <c r="AP2016" s="175"/>
      <c r="AQ2016" s="175"/>
      <c r="AR2016" s="175"/>
    </row>
    <row r="2017" spans="1:44" ht="102" hidden="1" x14ac:dyDescent="0.3">
      <c r="A2017" s="175"/>
      <c r="B2017" s="185" t="s">
        <v>4637</v>
      </c>
      <c r="C2017" s="182"/>
      <c r="D2017" s="190">
        <v>2138.9</v>
      </c>
      <c r="E2017" s="191">
        <v>2138.9</v>
      </c>
      <c r="F2017" s="186" t="s">
        <v>3360</v>
      </c>
      <c r="G2017" s="181" t="s">
        <v>1182</v>
      </c>
      <c r="H2017" s="182" t="s">
        <v>228</v>
      </c>
      <c r="I2017" s="175"/>
      <c r="J2017" s="175"/>
      <c r="K2017" s="175"/>
      <c r="L2017" s="175"/>
      <c r="M2017" s="175"/>
      <c r="N2017" s="175"/>
      <c r="O2017" s="175"/>
      <c r="P2017" s="175"/>
      <c r="Q2017" s="175"/>
      <c r="R2017" s="175"/>
      <c r="S2017" s="175"/>
      <c r="T2017" s="175"/>
      <c r="U2017" s="175"/>
      <c r="V2017" s="175"/>
      <c r="W2017" s="175"/>
      <c r="X2017" s="175"/>
      <c r="Y2017" s="175"/>
      <c r="Z2017" s="175"/>
      <c r="AA2017" s="175"/>
      <c r="AB2017" s="175"/>
      <c r="AC2017" s="175"/>
      <c r="AD2017" s="175"/>
      <c r="AE2017" s="175"/>
      <c r="AF2017" s="175"/>
      <c r="AG2017" s="175"/>
      <c r="AH2017" s="175"/>
      <c r="AI2017" s="175"/>
      <c r="AJ2017" s="175"/>
      <c r="AK2017" s="175"/>
      <c r="AL2017" s="175"/>
      <c r="AM2017" s="175"/>
      <c r="AN2017" s="175"/>
      <c r="AO2017" s="175"/>
      <c r="AP2017" s="175"/>
      <c r="AQ2017" s="175"/>
      <c r="AR2017" s="175"/>
    </row>
    <row r="2018" spans="1:44" ht="102" hidden="1" x14ac:dyDescent="0.3">
      <c r="A2018" s="175"/>
      <c r="B2018" s="186" t="s">
        <v>3360</v>
      </c>
      <c r="C2018" s="187"/>
      <c r="D2018" s="190">
        <v>2138.9</v>
      </c>
      <c r="E2018" s="191">
        <v>2138.9</v>
      </c>
      <c r="F2018" s="181" t="s">
        <v>1182</v>
      </c>
      <c r="G2018" s="185" t="s">
        <v>4637</v>
      </c>
      <c r="H2018" s="182"/>
      <c r="I2018" s="175"/>
      <c r="J2018" s="175"/>
      <c r="K2018" s="175"/>
      <c r="L2018" s="175"/>
      <c r="M2018" s="175"/>
      <c r="N2018" s="175"/>
      <c r="O2018" s="175"/>
      <c r="P2018" s="175"/>
      <c r="Q2018" s="175"/>
      <c r="R2018" s="175"/>
      <c r="S2018" s="175"/>
      <c r="T2018" s="175"/>
      <c r="U2018" s="175"/>
      <c r="V2018" s="175"/>
      <c r="W2018" s="175"/>
      <c r="X2018" s="175"/>
      <c r="Y2018" s="175"/>
      <c r="Z2018" s="175"/>
      <c r="AA2018" s="175"/>
      <c r="AB2018" s="175"/>
      <c r="AC2018" s="175"/>
      <c r="AD2018" s="175"/>
      <c r="AE2018" s="175"/>
      <c r="AF2018" s="175"/>
      <c r="AG2018" s="175"/>
      <c r="AH2018" s="175"/>
      <c r="AI2018" s="175"/>
      <c r="AJ2018" s="175"/>
      <c r="AK2018" s="175"/>
      <c r="AL2018" s="175"/>
      <c r="AM2018" s="175"/>
      <c r="AN2018" s="175"/>
      <c r="AO2018" s="175"/>
      <c r="AP2018" s="175"/>
      <c r="AQ2018" s="175"/>
      <c r="AR2018" s="175"/>
    </row>
    <row r="2019" spans="1:44" ht="102" x14ac:dyDescent="0.3">
      <c r="A2019" s="175"/>
      <c r="B2019" s="181" t="s">
        <v>1182</v>
      </c>
      <c r="C2019" s="182" t="s">
        <v>228</v>
      </c>
      <c r="D2019" s="190">
        <v>2452.4299999999998</v>
      </c>
      <c r="E2019" s="191">
        <v>2452.4299999999998</v>
      </c>
      <c r="F2019" s="185" t="s">
        <v>4637</v>
      </c>
      <c r="G2019" s="186" t="s">
        <v>3148</v>
      </c>
      <c r="H2019" s="187"/>
      <c r="I2019" s="175"/>
      <c r="J2019" s="175"/>
      <c r="K2019" s="175"/>
      <c r="L2019" s="175"/>
      <c r="M2019" s="175"/>
      <c r="N2019" s="175"/>
      <c r="O2019" s="175"/>
      <c r="P2019" s="175"/>
      <c r="Q2019" s="175"/>
      <c r="R2019" s="175"/>
      <c r="S2019" s="175"/>
      <c r="T2019" s="175"/>
      <c r="U2019" s="175"/>
      <c r="V2019" s="175"/>
      <c r="W2019" s="175"/>
      <c r="X2019" s="175"/>
      <c r="Y2019" s="175"/>
      <c r="Z2019" s="175"/>
      <c r="AA2019" s="175"/>
      <c r="AB2019" s="175"/>
      <c r="AC2019" s="175"/>
      <c r="AD2019" s="175"/>
      <c r="AE2019" s="175"/>
      <c r="AF2019" s="175"/>
      <c r="AG2019" s="175"/>
      <c r="AH2019" s="175"/>
      <c r="AI2019" s="175"/>
      <c r="AJ2019" s="175"/>
      <c r="AK2019" s="175"/>
      <c r="AL2019" s="175"/>
      <c r="AM2019" s="175"/>
      <c r="AN2019" s="175"/>
      <c r="AO2019" s="175"/>
      <c r="AP2019" s="175"/>
      <c r="AQ2019" s="175"/>
      <c r="AR2019" s="175"/>
    </row>
    <row r="2020" spans="1:44" ht="102" hidden="1" x14ac:dyDescent="0.3">
      <c r="A2020" s="175"/>
      <c r="B2020" s="185" t="s">
        <v>4637</v>
      </c>
      <c r="C2020" s="182"/>
      <c r="D2020" s="190">
        <v>2452.4299999999998</v>
      </c>
      <c r="E2020" s="191">
        <v>2452.4299999999998</v>
      </c>
      <c r="F2020" s="186" t="s">
        <v>3148</v>
      </c>
      <c r="G2020" s="181" t="s">
        <v>3936</v>
      </c>
      <c r="H2020" s="182" t="s">
        <v>101</v>
      </c>
      <c r="I2020" s="175"/>
      <c r="J2020" s="175"/>
      <c r="K2020" s="175"/>
      <c r="L2020" s="175"/>
      <c r="M2020" s="175"/>
      <c r="N2020" s="175"/>
      <c r="O2020" s="175"/>
      <c r="P2020" s="175"/>
      <c r="Q2020" s="175"/>
      <c r="R2020" s="175"/>
      <c r="S2020" s="175"/>
      <c r="T2020" s="175"/>
      <c r="U2020" s="175"/>
      <c r="V2020" s="175"/>
      <c r="W2020" s="175"/>
      <c r="X2020" s="175"/>
      <c r="Y2020" s="175"/>
      <c r="Z2020" s="175"/>
      <c r="AA2020" s="175"/>
      <c r="AB2020" s="175"/>
      <c r="AC2020" s="175"/>
      <c r="AD2020" s="175"/>
      <c r="AE2020" s="175"/>
      <c r="AF2020" s="175"/>
      <c r="AG2020" s="175"/>
      <c r="AH2020" s="175"/>
      <c r="AI2020" s="175"/>
      <c r="AJ2020" s="175"/>
      <c r="AK2020" s="175"/>
      <c r="AL2020" s="175"/>
      <c r="AM2020" s="175"/>
      <c r="AN2020" s="175"/>
      <c r="AO2020" s="175"/>
      <c r="AP2020" s="175"/>
      <c r="AQ2020" s="175"/>
      <c r="AR2020" s="175"/>
    </row>
    <row r="2021" spans="1:44" ht="102" hidden="1" x14ac:dyDescent="0.3">
      <c r="A2021" s="175"/>
      <c r="B2021" s="186" t="s">
        <v>3148</v>
      </c>
      <c r="C2021" s="187"/>
      <c r="D2021" s="190">
        <v>2452.4299999999998</v>
      </c>
      <c r="E2021" s="191">
        <v>2452.4299999999998</v>
      </c>
      <c r="F2021" s="181" t="s">
        <v>3936</v>
      </c>
      <c r="G2021" s="185" t="s">
        <v>4637</v>
      </c>
      <c r="H2021" s="182"/>
      <c r="I2021" s="175"/>
      <c r="J2021" s="175"/>
      <c r="K2021" s="175"/>
      <c r="L2021" s="175"/>
      <c r="M2021" s="175"/>
      <c r="N2021" s="175"/>
      <c r="O2021" s="175"/>
      <c r="P2021" s="175"/>
      <c r="Q2021" s="175"/>
      <c r="R2021" s="175"/>
      <c r="S2021" s="175"/>
      <c r="T2021" s="175"/>
      <c r="U2021" s="175"/>
      <c r="V2021" s="175"/>
      <c r="W2021" s="175"/>
      <c r="X2021" s="175"/>
      <c r="Y2021" s="175"/>
      <c r="Z2021" s="175"/>
      <c r="AA2021" s="175"/>
      <c r="AB2021" s="175"/>
      <c r="AC2021" s="175"/>
      <c r="AD2021" s="175"/>
      <c r="AE2021" s="175"/>
      <c r="AF2021" s="175"/>
      <c r="AG2021" s="175"/>
      <c r="AH2021" s="175"/>
      <c r="AI2021" s="175"/>
      <c r="AJ2021" s="175"/>
      <c r="AK2021" s="175"/>
      <c r="AL2021" s="175"/>
      <c r="AM2021" s="175"/>
      <c r="AN2021" s="175"/>
      <c r="AO2021" s="175"/>
      <c r="AP2021" s="175"/>
      <c r="AQ2021" s="175"/>
      <c r="AR2021" s="175"/>
    </row>
    <row r="2022" spans="1:44" ht="102" x14ac:dyDescent="0.3">
      <c r="A2022" s="175"/>
      <c r="B2022" s="181" t="s">
        <v>3936</v>
      </c>
      <c r="C2022" s="182" t="s">
        <v>101</v>
      </c>
      <c r="D2022" s="190">
        <v>3109.56</v>
      </c>
      <c r="E2022" s="191">
        <v>3109.56</v>
      </c>
      <c r="F2022" s="185" t="s">
        <v>4637</v>
      </c>
      <c r="G2022" s="186" t="s">
        <v>4619</v>
      </c>
      <c r="H2022" s="187"/>
      <c r="I2022" s="175"/>
      <c r="J2022" s="175"/>
      <c r="K2022" s="175"/>
      <c r="L2022" s="175"/>
      <c r="M2022" s="175"/>
      <c r="N2022" s="175"/>
      <c r="O2022" s="175"/>
      <c r="P2022" s="175"/>
      <c r="Q2022" s="175"/>
      <c r="R2022" s="175"/>
      <c r="S2022" s="175"/>
      <c r="T2022" s="175"/>
      <c r="U2022" s="175"/>
      <c r="V2022" s="175"/>
      <c r="W2022" s="175"/>
      <c r="X2022" s="175"/>
      <c r="Y2022" s="175"/>
      <c r="Z2022" s="175"/>
      <c r="AA2022" s="175"/>
      <c r="AB2022" s="175"/>
      <c r="AC2022" s="175"/>
      <c r="AD2022" s="175"/>
      <c r="AE2022" s="175"/>
      <c r="AF2022" s="175"/>
      <c r="AG2022" s="175"/>
      <c r="AH2022" s="175"/>
      <c r="AI2022" s="175"/>
      <c r="AJ2022" s="175"/>
      <c r="AK2022" s="175"/>
      <c r="AL2022" s="175"/>
      <c r="AM2022" s="175"/>
      <c r="AN2022" s="175"/>
      <c r="AO2022" s="175"/>
      <c r="AP2022" s="175"/>
      <c r="AQ2022" s="175"/>
      <c r="AR2022" s="175"/>
    </row>
    <row r="2023" spans="1:44" ht="102" hidden="1" x14ac:dyDescent="0.3">
      <c r="A2023" s="175"/>
      <c r="B2023" s="185" t="s">
        <v>4637</v>
      </c>
      <c r="C2023" s="182"/>
      <c r="D2023" s="190">
        <v>3109.56</v>
      </c>
      <c r="E2023" s="191">
        <v>3109.56</v>
      </c>
      <c r="F2023" s="186" t="s">
        <v>4619</v>
      </c>
      <c r="G2023" s="181" t="s">
        <v>2118</v>
      </c>
      <c r="H2023" s="182" t="s">
        <v>114</v>
      </c>
      <c r="I2023" s="175"/>
      <c r="J2023" s="175"/>
      <c r="K2023" s="175"/>
      <c r="L2023" s="175"/>
      <c r="M2023" s="175"/>
      <c r="N2023" s="175"/>
      <c r="O2023" s="175"/>
      <c r="P2023" s="175"/>
      <c r="Q2023" s="175"/>
      <c r="R2023" s="175"/>
      <c r="S2023" s="175"/>
      <c r="T2023" s="175"/>
      <c r="U2023" s="175"/>
      <c r="V2023" s="175"/>
      <c r="W2023" s="175"/>
      <c r="X2023" s="175"/>
      <c r="Y2023" s="175"/>
      <c r="Z2023" s="175"/>
      <c r="AA2023" s="175"/>
      <c r="AB2023" s="175"/>
      <c r="AC2023" s="175"/>
      <c r="AD2023" s="175"/>
      <c r="AE2023" s="175"/>
      <c r="AF2023" s="175"/>
      <c r="AG2023" s="175"/>
      <c r="AH2023" s="175"/>
      <c r="AI2023" s="175"/>
      <c r="AJ2023" s="175"/>
      <c r="AK2023" s="175"/>
      <c r="AL2023" s="175"/>
      <c r="AM2023" s="175"/>
      <c r="AN2023" s="175"/>
      <c r="AO2023" s="175"/>
      <c r="AP2023" s="175"/>
      <c r="AQ2023" s="175"/>
      <c r="AR2023" s="175"/>
    </row>
    <row r="2024" spans="1:44" ht="102" hidden="1" x14ac:dyDescent="0.3">
      <c r="A2024" s="175"/>
      <c r="B2024" s="186" t="s">
        <v>4619</v>
      </c>
      <c r="C2024" s="187"/>
      <c r="D2024" s="190">
        <v>3109.56</v>
      </c>
      <c r="E2024" s="191">
        <v>3109.56</v>
      </c>
      <c r="F2024" s="181" t="s">
        <v>2118</v>
      </c>
      <c r="G2024" s="185" t="s">
        <v>4637</v>
      </c>
      <c r="H2024" s="182"/>
      <c r="I2024" s="175"/>
      <c r="J2024" s="175"/>
      <c r="K2024" s="175"/>
      <c r="L2024" s="175"/>
      <c r="M2024" s="175"/>
      <c r="N2024" s="175"/>
      <c r="O2024" s="175"/>
      <c r="P2024" s="175"/>
      <c r="Q2024" s="175"/>
      <c r="R2024" s="175"/>
      <c r="S2024" s="175"/>
      <c r="T2024" s="175"/>
      <c r="U2024" s="175"/>
      <c r="V2024" s="175"/>
      <c r="W2024" s="175"/>
      <c r="X2024" s="175"/>
      <c r="Y2024" s="175"/>
      <c r="Z2024" s="175"/>
      <c r="AA2024" s="175"/>
      <c r="AB2024" s="175"/>
      <c r="AC2024" s="175"/>
      <c r="AD2024" s="175"/>
      <c r="AE2024" s="175"/>
      <c r="AF2024" s="175"/>
      <c r="AG2024" s="175"/>
      <c r="AH2024" s="175"/>
      <c r="AI2024" s="175"/>
      <c r="AJ2024" s="175"/>
      <c r="AK2024" s="175"/>
      <c r="AL2024" s="175"/>
      <c r="AM2024" s="175"/>
      <c r="AN2024" s="175"/>
      <c r="AO2024" s="175"/>
      <c r="AP2024" s="175"/>
      <c r="AQ2024" s="175"/>
      <c r="AR2024" s="175"/>
    </row>
    <row r="2025" spans="1:44" ht="102" x14ac:dyDescent="0.3">
      <c r="A2025" s="175"/>
      <c r="B2025" s="181" t="s">
        <v>2118</v>
      </c>
      <c r="C2025" s="182" t="s">
        <v>114</v>
      </c>
      <c r="D2025" s="190">
        <v>3393.03</v>
      </c>
      <c r="E2025" s="191">
        <v>3393.03</v>
      </c>
      <c r="F2025" s="185" t="s">
        <v>4637</v>
      </c>
      <c r="G2025" s="186" t="s">
        <v>3376</v>
      </c>
      <c r="H2025" s="187"/>
      <c r="I2025" s="175"/>
      <c r="J2025" s="175"/>
      <c r="K2025" s="175"/>
      <c r="L2025" s="175"/>
      <c r="M2025" s="175"/>
      <c r="N2025" s="175"/>
      <c r="O2025" s="175"/>
      <c r="P2025" s="175"/>
      <c r="Q2025" s="175"/>
      <c r="R2025" s="175"/>
      <c r="S2025" s="175"/>
      <c r="T2025" s="175"/>
      <c r="U2025" s="175"/>
      <c r="V2025" s="175"/>
      <c r="W2025" s="175"/>
      <c r="X2025" s="175"/>
      <c r="Y2025" s="175"/>
      <c r="Z2025" s="175"/>
      <c r="AA2025" s="175"/>
      <c r="AB2025" s="175"/>
      <c r="AC2025" s="175"/>
      <c r="AD2025" s="175"/>
      <c r="AE2025" s="175"/>
      <c r="AF2025" s="175"/>
      <c r="AG2025" s="175"/>
      <c r="AH2025" s="175"/>
      <c r="AI2025" s="175"/>
      <c r="AJ2025" s="175"/>
      <c r="AK2025" s="175"/>
      <c r="AL2025" s="175"/>
      <c r="AM2025" s="175"/>
      <c r="AN2025" s="175"/>
      <c r="AO2025" s="175"/>
      <c r="AP2025" s="175"/>
      <c r="AQ2025" s="175"/>
      <c r="AR2025" s="175"/>
    </row>
    <row r="2026" spans="1:44" ht="102" hidden="1" x14ac:dyDescent="0.3">
      <c r="A2026" s="175"/>
      <c r="B2026" s="185" t="s">
        <v>4637</v>
      </c>
      <c r="C2026" s="182"/>
      <c r="D2026" s="190">
        <v>3393.03</v>
      </c>
      <c r="E2026" s="191">
        <v>3393.03</v>
      </c>
      <c r="F2026" s="186" t="s">
        <v>3376</v>
      </c>
      <c r="G2026" s="181" t="s">
        <v>3937</v>
      </c>
      <c r="H2026" s="182" t="s">
        <v>111</v>
      </c>
      <c r="I2026" s="175"/>
      <c r="J2026" s="175"/>
      <c r="K2026" s="175"/>
      <c r="L2026" s="175"/>
      <c r="M2026" s="175"/>
      <c r="N2026" s="175"/>
      <c r="O2026" s="175"/>
      <c r="P2026" s="175"/>
      <c r="Q2026" s="175"/>
      <c r="R2026" s="175"/>
      <c r="S2026" s="175"/>
      <c r="T2026" s="175"/>
      <c r="U2026" s="175"/>
      <c r="V2026" s="175"/>
      <c r="W2026" s="175"/>
      <c r="X2026" s="175"/>
      <c r="Y2026" s="175"/>
      <c r="Z2026" s="175"/>
      <c r="AA2026" s="175"/>
      <c r="AB2026" s="175"/>
      <c r="AC2026" s="175"/>
      <c r="AD2026" s="175"/>
      <c r="AE2026" s="175"/>
      <c r="AF2026" s="175"/>
      <c r="AG2026" s="175"/>
      <c r="AH2026" s="175"/>
      <c r="AI2026" s="175"/>
      <c r="AJ2026" s="175"/>
      <c r="AK2026" s="175"/>
      <c r="AL2026" s="175"/>
      <c r="AM2026" s="175"/>
      <c r="AN2026" s="175"/>
      <c r="AO2026" s="175"/>
      <c r="AP2026" s="175"/>
      <c r="AQ2026" s="175"/>
      <c r="AR2026" s="175"/>
    </row>
    <row r="2027" spans="1:44" ht="102" hidden="1" x14ac:dyDescent="0.3">
      <c r="A2027" s="175"/>
      <c r="B2027" s="186" t="s">
        <v>3376</v>
      </c>
      <c r="C2027" s="187"/>
      <c r="D2027" s="190">
        <v>3393.03</v>
      </c>
      <c r="E2027" s="191">
        <v>3393.03</v>
      </c>
      <c r="F2027" s="181" t="s">
        <v>3937</v>
      </c>
      <c r="G2027" s="185" t="s">
        <v>4637</v>
      </c>
      <c r="H2027" s="182"/>
      <c r="I2027" s="175"/>
      <c r="J2027" s="175"/>
      <c r="K2027" s="175"/>
      <c r="L2027" s="175"/>
      <c r="M2027" s="175"/>
      <c r="N2027" s="175"/>
      <c r="O2027" s="175"/>
      <c r="P2027" s="175"/>
      <c r="Q2027" s="175"/>
      <c r="R2027" s="175"/>
      <c r="S2027" s="175"/>
      <c r="T2027" s="175"/>
      <c r="U2027" s="175"/>
      <c r="V2027" s="175"/>
      <c r="W2027" s="175"/>
      <c r="X2027" s="175"/>
      <c r="Y2027" s="175"/>
      <c r="Z2027" s="175"/>
      <c r="AA2027" s="175"/>
      <c r="AB2027" s="175"/>
      <c r="AC2027" s="175"/>
      <c r="AD2027" s="175"/>
      <c r="AE2027" s="175"/>
      <c r="AF2027" s="175"/>
      <c r="AG2027" s="175"/>
      <c r="AH2027" s="175"/>
      <c r="AI2027" s="175"/>
      <c r="AJ2027" s="175"/>
      <c r="AK2027" s="175"/>
      <c r="AL2027" s="175"/>
      <c r="AM2027" s="175"/>
      <c r="AN2027" s="175"/>
      <c r="AO2027" s="175"/>
      <c r="AP2027" s="175"/>
      <c r="AQ2027" s="175"/>
      <c r="AR2027" s="175"/>
    </row>
    <row r="2028" spans="1:44" ht="102" x14ac:dyDescent="0.3">
      <c r="A2028" s="175"/>
      <c r="B2028" s="181" t="s">
        <v>3937</v>
      </c>
      <c r="C2028" s="182" t="s">
        <v>111</v>
      </c>
      <c r="D2028" s="190">
        <v>2151.7800000000002</v>
      </c>
      <c r="E2028" s="191">
        <v>2151.7800000000002</v>
      </c>
      <c r="F2028" s="185" t="s">
        <v>4637</v>
      </c>
      <c r="G2028" s="186" t="s">
        <v>4620</v>
      </c>
      <c r="H2028" s="187"/>
      <c r="I2028" s="175"/>
      <c r="J2028" s="175"/>
      <c r="K2028" s="175"/>
      <c r="L2028" s="175"/>
      <c r="M2028" s="175"/>
      <c r="N2028" s="175"/>
      <c r="O2028" s="175"/>
      <c r="P2028" s="175"/>
      <c r="Q2028" s="175"/>
      <c r="R2028" s="175"/>
      <c r="S2028" s="175"/>
      <c r="T2028" s="175"/>
      <c r="U2028" s="175"/>
      <c r="V2028" s="175"/>
      <c r="W2028" s="175"/>
      <c r="X2028" s="175"/>
      <c r="Y2028" s="175"/>
      <c r="Z2028" s="175"/>
      <c r="AA2028" s="175"/>
      <c r="AB2028" s="175"/>
      <c r="AC2028" s="175"/>
      <c r="AD2028" s="175"/>
      <c r="AE2028" s="175"/>
      <c r="AF2028" s="175"/>
      <c r="AG2028" s="175"/>
      <c r="AH2028" s="175"/>
      <c r="AI2028" s="175"/>
      <c r="AJ2028" s="175"/>
      <c r="AK2028" s="175"/>
      <c r="AL2028" s="175"/>
      <c r="AM2028" s="175"/>
      <c r="AN2028" s="175"/>
      <c r="AO2028" s="175"/>
      <c r="AP2028" s="175"/>
      <c r="AQ2028" s="175"/>
      <c r="AR2028" s="175"/>
    </row>
    <row r="2029" spans="1:44" ht="102" hidden="1" x14ac:dyDescent="0.3">
      <c r="A2029" s="175"/>
      <c r="B2029" s="185" t="s">
        <v>4637</v>
      </c>
      <c r="C2029" s="182"/>
      <c r="D2029" s="190">
        <v>2151.7800000000002</v>
      </c>
      <c r="E2029" s="191">
        <v>2151.7800000000002</v>
      </c>
      <c r="F2029" s="186" t="s">
        <v>4620</v>
      </c>
      <c r="G2029" s="181" t="s">
        <v>1160</v>
      </c>
      <c r="H2029" s="182" t="s">
        <v>173</v>
      </c>
      <c r="I2029" s="175"/>
      <c r="J2029" s="175"/>
      <c r="K2029" s="175"/>
      <c r="L2029" s="175"/>
      <c r="M2029" s="175"/>
      <c r="N2029" s="175"/>
      <c r="O2029" s="175"/>
      <c r="P2029" s="175"/>
      <c r="Q2029" s="175"/>
      <c r="R2029" s="175"/>
      <c r="S2029" s="175"/>
      <c r="T2029" s="175"/>
      <c r="U2029" s="175"/>
      <c r="V2029" s="175"/>
      <c r="W2029" s="175"/>
      <c r="X2029" s="175"/>
      <c r="Y2029" s="175"/>
      <c r="Z2029" s="175"/>
      <c r="AA2029" s="175"/>
      <c r="AB2029" s="175"/>
      <c r="AC2029" s="175"/>
      <c r="AD2029" s="175"/>
      <c r="AE2029" s="175"/>
      <c r="AF2029" s="175"/>
      <c r="AG2029" s="175"/>
      <c r="AH2029" s="175"/>
      <c r="AI2029" s="175"/>
      <c r="AJ2029" s="175"/>
      <c r="AK2029" s="175"/>
      <c r="AL2029" s="175"/>
      <c r="AM2029" s="175"/>
      <c r="AN2029" s="175"/>
      <c r="AO2029" s="175"/>
      <c r="AP2029" s="175"/>
      <c r="AQ2029" s="175"/>
      <c r="AR2029" s="175"/>
    </row>
    <row r="2030" spans="1:44" ht="102" hidden="1" x14ac:dyDescent="0.3">
      <c r="A2030" s="175"/>
      <c r="B2030" s="186" t="s">
        <v>4620</v>
      </c>
      <c r="C2030" s="187"/>
      <c r="D2030" s="190">
        <v>2151.7800000000002</v>
      </c>
      <c r="E2030" s="191">
        <v>2151.7800000000002</v>
      </c>
      <c r="F2030" s="181" t="s">
        <v>1160</v>
      </c>
      <c r="G2030" s="185" t="s">
        <v>4637</v>
      </c>
      <c r="H2030" s="182"/>
      <c r="I2030" s="175"/>
      <c r="J2030" s="175"/>
      <c r="K2030" s="175"/>
      <c r="L2030" s="175"/>
      <c r="M2030" s="175"/>
      <c r="N2030" s="175"/>
      <c r="O2030" s="175"/>
      <c r="P2030" s="175"/>
      <c r="Q2030" s="175"/>
      <c r="R2030" s="175"/>
      <c r="S2030" s="175"/>
      <c r="T2030" s="175"/>
      <c r="U2030" s="175"/>
      <c r="V2030" s="175"/>
      <c r="W2030" s="175"/>
      <c r="X2030" s="175"/>
      <c r="Y2030" s="175"/>
      <c r="Z2030" s="175"/>
      <c r="AA2030" s="175"/>
      <c r="AB2030" s="175"/>
      <c r="AC2030" s="175"/>
      <c r="AD2030" s="175"/>
      <c r="AE2030" s="175"/>
      <c r="AF2030" s="175"/>
      <c r="AG2030" s="175"/>
      <c r="AH2030" s="175"/>
      <c r="AI2030" s="175"/>
      <c r="AJ2030" s="175"/>
      <c r="AK2030" s="175"/>
      <c r="AL2030" s="175"/>
      <c r="AM2030" s="175"/>
      <c r="AN2030" s="175"/>
      <c r="AO2030" s="175"/>
      <c r="AP2030" s="175"/>
      <c r="AQ2030" s="175"/>
      <c r="AR2030" s="175"/>
    </row>
    <row r="2031" spans="1:44" ht="102" x14ac:dyDescent="0.3">
      <c r="A2031" s="175"/>
      <c r="B2031" s="181" t="s">
        <v>1160</v>
      </c>
      <c r="C2031" s="182" t="s">
        <v>173</v>
      </c>
      <c r="D2031" s="190">
        <v>2138.9</v>
      </c>
      <c r="E2031" s="191">
        <v>2138.9</v>
      </c>
      <c r="F2031" s="185" t="s">
        <v>4637</v>
      </c>
      <c r="G2031" s="186" t="s">
        <v>3378</v>
      </c>
      <c r="H2031" s="187"/>
      <c r="I2031" s="175"/>
      <c r="J2031" s="175"/>
      <c r="K2031" s="175"/>
      <c r="L2031" s="175"/>
      <c r="M2031" s="175"/>
      <c r="N2031" s="175"/>
      <c r="O2031" s="175"/>
      <c r="P2031" s="175"/>
      <c r="Q2031" s="175"/>
      <c r="R2031" s="175"/>
      <c r="S2031" s="175"/>
      <c r="T2031" s="175"/>
      <c r="U2031" s="175"/>
      <c r="V2031" s="175"/>
      <c r="W2031" s="175"/>
      <c r="X2031" s="175"/>
      <c r="Y2031" s="175"/>
      <c r="Z2031" s="175"/>
      <c r="AA2031" s="175"/>
      <c r="AB2031" s="175"/>
      <c r="AC2031" s="175"/>
      <c r="AD2031" s="175"/>
      <c r="AE2031" s="175"/>
      <c r="AF2031" s="175"/>
      <c r="AG2031" s="175"/>
      <c r="AH2031" s="175"/>
      <c r="AI2031" s="175"/>
      <c r="AJ2031" s="175"/>
      <c r="AK2031" s="175"/>
      <c r="AL2031" s="175"/>
      <c r="AM2031" s="175"/>
      <c r="AN2031" s="175"/>
      <c r="AO2031" s="175"/>
      <c r="AP2031" s="175"/>
      <c r="AQ2031" s="175"/>
      <c r="AR2031" s="175"/>
    </row>
    <row r="2032" spans="1:44" ht="102" hidden="1" x14ac:dyDescent="0.3">
      <c r="A2032" s="175"/>
      <c r="B2032" s="185" t="s">
        <v>4637</v>
      </c>
      <c r="C2032" s="182"/>
      <c r="D2032" s="190">
        <v>2138.9</v>
      </c>
      <c r="E2032" s="191">
        <v>2138.9</v>
      </c>
      <c r="F2032" s="186" t="s">
        <v>3378</v>
      </c>
      <c r="G2032" s="181" t="s">
        <v>1439</v>
      </c>
      <c r="H2032" s="182" t="s">
        <v>338</v>
      </c>
      <c r="I2032" s="175"/>
      <c r="J2032" s="175"/>
      <c r="K2032" s="175"/>
      <c r="L2032" s="175"/>
      <c r="M2032" s="175"/>
      <c r="N2032" s="175"/>
      <c r="O2032" s="175"/>
      <c r="P2032" s="175"/>
      <c r="Q2032" s="175"/>
      <c r="R2032" s="175"/>
      <c r="S2032" s="175"/>
      <c r="T2032" s="175"/>
      <c r="U2032" s="175"/>
      <c r="V2032" s="175"/>
      <c r="W2032" s="175"/>
      <c r="X2032" s="175"/>
      <c r="Y2032" s="175"/>
      <c r="Z2032" s="175"/>
      <c r="AA2032" s="175"/>
      <c r="AB2032" s="175"/>
      <c r="AC2032" s="175"/>
      <c r="AD2032" s="175"/>
      <c r="AE2032" s="175"/>
      <c r="AF2032" s="175"/>
      <c r="AG2032" s="175"/>
      <c r="AH2032" s="175"/>
      <c r="AI2032" s="175"/>
      <c r="AJ2032" s="175"/>
      <c r="AK2032" s="175"/>
      <c r="AL2032" s="175"/>
      <c r="AM2032" s="175"/>
      <c r="AN2032" s="175"/>
      <c r="AO2032" s="175"/>
      <c r="AP2032" s="175"/>
      <c r="AQ2032" s="175"/>
      <c r="AR2032" s="175"/>
    </row>
    <row r="2033" spans="1:44" ht="102" hidden="1" x14ac:dyDescent="0.3">
      <c r="A2033" s="175"/>
      <c r="B2033" s="186" t="s">
        <v>3378</v>
      </c>
      <c r="C2033" s="187"/>
      <c r="D2033" s="190">
        <v>2138.9</v>
      </c>
      <c r="E2033" s="191">
        <v>2138.9</v>
      </c>
      <c r="F2033" s="181" t="s">
        <v>1439</v>
      </c>
      <c r="G2033" s="185" t="s">
        <v>4637</v>
      </c>
      <c r="H2033" s="182"/>
      <c r="I2033" s="175"/>
      <c r="J2033" s="175"/>
      <c r="K2033" s="175"/>
      <c r="L2033" s="175"/>
      <c r="M2033" s="175"/>
      <c r="N2033" s="175"/>
      <c r="O2033" s="175"/>
      <c r="P2033" s="175"/>
      <c r="Q2033" s="175"/>
      <c r="R2033" s="175"/>
      <c r="S2033" s="175"/>
      <c r="T2033" s="175"/>
      <c r="U2033" s="175"/>
      <c r="V2033" s="175"/>
      <c r="W2033" s="175"/>
      <c r="X2033" s="175"/>
      <c r="Y2033" s="175"/>
      <c r="Z2033" s="175"/>
      <c r="AA2033" s="175"/>
      <c r="AB2033" s="175"/>
      <c r="AC2033" s="175"/>
      <c r="AD2033" s="175"/>
      <c r="AE2033" s="175"/>
      <c r="AF2033" s="175"/>
      <c r="AG2033" s="175"/>
      <c r="AH2033" s="175"/>
      <c r="AI2033" s="175"/>
      <c r="AJ2033" s="175"/>
      <c r="AK2033" s="175"/>
      <c r="AL2033" s="175"/>
      <c r="AM2033" s="175"/>
      <c r="AN2033" s="175"/>
      <c r="AO2033" s="175"/>
      <c r="AP2033" s="175"/>
      <c r="AQ2033" s="175"/>
      <c r="AR2033" s="175"/>
    </row>
    <row r="2034" spans="1:44" ht="102" x14ac:dyDescent="0.3">
      <c r="A2034" s="175"/>
      <c r="B2034" s="181" t="s">
        <v>1439</v>
      </c>
      <c r="C2034" s="182" t="s">
        <v>338</v>
      </c>
      <c r="D2034" s="190">
        <v>3109.56</v>
      </c>
      <c r="E2034" s="191">
        <v>3109.56</v>
      </c>
      <c r="F2034" s="185" t="s">
        <v>4637</v>
      </c>
      <c r="G2034" s="186" t="s">
        <v>3379</v>
      </c>
      <c r="H2034" s="187"/>
      <c r="I2034" s="175"/>
      <c r="J2034" s="175"/>
      <c r="K2034" s="175"/>
      <c r="L2034" s="175"/>
      <c r="M2034" s="175"/>
      <c r="N2034" s="175"/>
      <c r="O2034" s="175"/>
      <c r="P2034" s="175"/>
      <c r="Q2034" s="175"/>
      <c r="R2034" s="175"/>
      <c r="S2034" s="175"/>
      <c r="T2034" s="175"/>
      <c r="U2034" s="175"/>
      <c r="V2034" s="175"/>
      <c r="W2034" s="175"/>
      <c r="X2034" s="175"/>
      <c r="Y2034" s="175"/>
      <c r="Z2034" s="175"/>
      <c r="AA2034" s="175"/>
      <c r="AB2034" s="175"/>
      <c r="AC2034" s="175"/>
      <c r="AD2034" s="175"/>
      <c r="AE2034" s="175"/>
      <c r="AF2034" s="175"/>
      <c r="AG2034" s="175"/>
      <c r="AH2034" s="175"/>
      <c r="AI2034" s="175"/>
      <c r="AJ2034" s="175"/>
      <c r="AK2034" s="175"/>
      <c r="AL2034" s="175"/>
      <c r="AM2034" s="175"/>
      <c r="AN2034" s="175"/>
      <c r="AO2034" s="175"/>
      <c r="AP2034" s="175"/>
      <c r="AQ2034" s="175"/>
      <c r="AR2034" s="175"/>
    </row>
    <row r="2035" spans="1:44" ht="102" hidden="1" x14ac:dyDescent="0.3">
      <c r="A2035" s="175"/>
      <c r="B2035" s="185" t="s">
        <v>4637</v>
      </c>
      <c r="C2035" s="182"/>
      <c r="D2035" s="190">
        <v>3109.56</v>
      </c>
      <c r="E2035" s="191">
        <v>3109.56</v>
      </c>
      <c r="F2035" s="186" t="s">
        <v>3379</v>
      </c>
      <c r="G2035" s="181" t="s">
        <v>591</v>
      </c>
      <c r="H2035" s="182" t="s">
        <v>166</v>
      </c>
      <c r="I2035" s="175"/>
      <c r="J2035" s="175"/>
      <c r="K2035" s="175"/>
      <c r="L2035" s="175"/>
      <c r="M2035" s="175"/>
      <c r="N2035" s="175"/>
      <c r="O2035" s="175"/>
      <c r="P2035" s="175"/>
      <c r="Q2035" s="175"/>
      <c r="R2035" s="175"/>
      <c r="S2035" s="175"/>
      <c r="T2035" s="175"/>
      <c r="U2035" s="175"/>
      <c r="V2035" s="175"/>
      <c r="W2035" s="175"/>
      <c r="X2035" s="175"/>
      <c r="Y2035" s="175"/>
      <c r="Z2035" s="175"/>
      <c r="AA2035" s="175"/>
      <c r="AB2035" s="175"/>
      <c r="AC2035" s="175"/>
      <c r="AD2035" s="175"/>
      <c r="AE2035" s="175"/>
      <c r="AF2035" s="175"/>
      <c r="AG2035" s="175"/>
      <c r="AH2035" s="175"/>
      <c r="AI2035" s="175"/>
      <c r="AJ2035" s="175"/>
      <c r="AK2035" s="175"/>
      <c r="AL2035" s="175"/>
      <c r="AM2035" s="175"/>
      <c r="AN2035" s="175"/>
      <c r="AO2035" s="175"/>
      <c r="AP2035" s="175"/>
      <c r="AQ2035" s="175"/>
      <c r="AR2035" s="175"/>
    </row>
    <row r="2036" spans="1:44" ht="102" hidden="1" x14ac:dyDescent="0.3">
      <c r="A2036" s="175"/>
      <c r="B2036" s="186" t="s">
        <v>3379</v>
      </c>
      <c r="C2036" s="187"/>
      <c r="D2036" s="190">
        <v>3109.56</v>
      </c>
      <c r="E2036" s="191">
        <v>3109.56</v>
      </c>
      <c r="F2036" s="181" t="s">
        <v>591</v>
      </c>
      <c r="G2036" s="185" t="s">
        <v>4637</v>
      </c>
      <c r="H2036" s="182"/>
      <c r="I2036" s="175"/>
      <c r="J2036" s="175"/>
      <c r="K2036" s="175"/>
      <c r="L2036" s="175"/>
      <c r="M2036" s="175"/>
      <c r="N2036" s="175"/>
      <c r="O2036" s="175"/>
      <c r="P2036" s="175"/>
      <c r="Q2036" s="175"/>
      <c r="R2036" s="175"/>
      <c r="S2036" s="175"/>
      <c r="T2036" s="175"/>
      <c r="U2036" s="175"/>
      <c r="V2036" s="175"/>
      <c r="W2036" s="175"/>
      <c r="X2036" s="175"/>
      <c r="Y2036" s="175"/>
      <c r="Z2036" s="175"/>
      <c r="AA2036" s="175"/>
      <c r="AB2036" s="175"/>
      <c r="AC2036" s="175"/>
      <c r="AD2036" s="175"/>
      <c r="AE2036" s="175"/>
      <c r="AF2036" s="175"/>
      <c r="AG2036" s="175"/>
      <c r="AH2036" s="175"/>
      <c r="AI2036" s="175"/>
      <c r="AJ2036" s="175"/>
      <c r="AK2036" s="175"/>
      <c r="AL2036" s="175"/>
      <c r="AM2036" s="175"/>
      <c r="AN2036" s="175"/>
      <c r="AO2036" s="175"/>
      <c r="AP2036" s="175"/>
      <c r="AQ2036" s="175"/>
      <c r="AR2036" s="175"/>
    </row>
    <row r="2037" spans="1:44" ht="102" x14ac:dyDescent="0.3">
      <c r="A2037" s="175"/>
      <c r="B2037" s="181" t="s">
        <v>591</v>
      </c>
      <c r="C2037" s="182" t="s">
        <v>166</v>
      </c>
      <c r="D2037" s="190">
        <v>3393.03</v>
      </c>
      <c r="E2037" s="191">
        <v>3393.03</v>
      </c>
      <c r="F2037" s="185" t="s">
        <v>4637</v>
      </c>
      <c r="G2037" s="186" t="s">
        <v>3351</v>
      </c>
      <c r="H2037" s="187"/>
      <c r="I2037" s="175"/>
      <c r="J2037" s="175"/>
      <c r="K2037" s="175"/>
      <c r="L2037" s="175"/>
      <c r="M2037" s="175"/>
      <c r="N2037" s="175"/>
      <c r="O2037" s="175"/>
      <c r="P2037" s="175"/>
      <c r="Q2037" s="175"/>
      <c r="R2037" s="175"/>
      <c r="S2037" s="175"/>
      <c r="T2037" s="175"/>
      <c r="U2037" s="175"/>
      <c r="V2037" s="175"/>
      <c r="W2037" s="175"/>
      <c r="X2037" s="175"/>
      <c r="Y2037" s="175"/>
      <c r="Z2037" s="175"/>
      <c r="AA2037" s="175"/>
      <c r="AB2037" s="175"/>
      <c r="AC2037" s="175"/>
      <c r="AD2037" s="175"/>
      <c r="AE2037" s="175"/>
      <c r="AF2037" s="175"/>
      <c r="AG2037" s="175"/>
      <c r="AH2037" s="175"/>
      <c r="AI2037" s="175"/>
      <c r="AJ2037" s="175"/>
      <c r="AK2037" s="175"/>
      <c r="AL2037" s="175"/>
      <c r="AM2037" s="175"/>
      <c r="AN2037" s="175"/>
      <c r="AO2037" s="175"/>
      <c r="AP2037" s="175"/>
      <c r="AQ2037" s="175"/>
      <c r="AR2037" s="175"/>
    </row>
    <row r="2038" spans="1:44" ht="102" hidden="1" x14ac:dyDescent="0.3">
      <c r="A2038" s="175"/>
      <c r="B2038" s="185" t="s">
        <v>4637</v>
      </c>
      <c r="C2038" s="182"/>
      <c r="D2038" s="190">
        <v>3393.03</v>
      </c>
      <c r="E2038" s="191">
        <v>3393.03</v>
      </c>
      <c r="F2038" s="186" t="s">
        <v>3351</v>
      </c>
      <c r="G2038" s="181" t="s">
        <v>1254</v>
      </c>
      <c r="H2038" s="182" t="s">
        <v>255</v>
      </c>
      <c r="I2038" s="175"/>
      <c r="J2038" s="175"/>
      <c r="K2038" s="175"/>
      <c r="L2038" s="175"/>
      <c r="M2038" s="175"/>
      <c r="N2038" s="175"/>
      <c r="O2038" s="175"/>
      <c r="P2038" s="175"/>
      <c r="Q2038" s="175"/>
      <c r="R2038" s="175"/>
      <c r="S2038" s="175"/>
      <c r="T2038" s="175"/>
      <c r="U2038" s="175"/>
      <c r="V2038" s="175"/>
      <c r="W2038" s="175"/>
      <c r="X2038" s="175"/>
      <c r="Y2038" s="175"/>
      <c r="Z2038" s="175"/>
      <c r="AA2038" s="175"/>
      <c r="AB2038" s="175"/>
      <c r="AC2038" s="175"/>
      <c r="AD2038" s="175"/>
      <c r="AE2038" s="175"/>
      <c r="AF2038" s="175"/>
      <c r="AG2038" s="175"/>
      <c r="AH2038" s="175"/>
      <c r="AI2038" s="175"/>
      <c r="AJ2038" s="175"/>
      <c r="AK2038" s="175"/>
      <c r="AL2038" s="175"/>
      <c r="AM2038" s="175"/>
      <c r="AN2038" s="175"/>
      <c r="AO2038" s="175"/>
      <c r="AP2038" s="175"/>
      <c r="AQ2038" s="175"/>
      <c r="AR2038" s="175"/>
    </row>
    <row r="2039" spans="1:44" ht="102" hidden="1" x14ac:dyDescent="0.3">
      <c r="A2039" s="175"/>
      <c r="B2039" s="186" t="s">
        <v>3351</v>
      </c>
      <c r="C2039" s="187"/>
      <c r="D2039" s="190">
        <v>3393.03</v>
      </c>
      <c r="E2039" s="191">
        <v>3393.03</v>
      </c>
      <c r="F2039" s="181" t="s">
        <v>1254</v>
      </c>
      <c r="G2039" s="185" t="s">
        <v>4637</v>
      </c>
      <c r="H2039" s="182"/>
      <c r="I2039" s="175"/>
      <c r="J2039" s="175"/>
      <c r="K2039" s="175"/>
      <c r="L2039" s="175"/>
      <c r="M2039" s="175"/>
      <c r="N2039" s="175"/>
      <c r="O2039" s="175"/>
      <c r="P2039" s="175"/>
      <c r="Q2039" s="175"/>
      <c r="R2039" s="175"/>
      <c r="S2039" s="175"/>
      <c r="T2039" s="175"/>
      <c r="U2039" s="175"/>
      <c r="V2039" s="175"/>
      <c r="W2039" s="175"/>
      <c r="X2039" s="175"/>
      <c r="Y2039" s="175"/>
      <c r="Z2039" s="175"/>
      <c r="AA2039" s="175"/>
      <c r="AB2039" s="175"/>
      <c r="AC2039" s="175"/>
      <c r="AD2039" s="175"/>
      <c r="AE2039" s="175"/>
      <c r="AF2039" s="175"/>
      <c r="AG2039" s="175"/>
      <c r="AH2039" s="175"/>
      <c r="AI2039" s="175"/>
      <c r="AJ2039" s="175"/>
      <c r="AK2039" s="175"/>
      <c r="AL2039" s="175"/>
      <c r="AM2039" s="175"/>
      <c r="AN2039" s="175"/>
      <c r="AO2039" s="175"/>
      <c r="AP2039" s="175"/>
      <c r="AQ2039" s="175"/>
      <c r="AR2039" s="175"/>
    </row>
    <row r="2040" spans="1:44" ht="102" x14ac:dyDescent="0.3">
      <c r="A2040" s="175"/>
      <c r="B2040" s="181" t="s">
        <v>1254</v>
      </c>
      <c r="C2040" s="182" t="s">
        <v>255</v>
      </c>
      <c r="D2040" s="190">
        <v>2151.7800000000002</v>
      </c>
      <c r="E2040" s="191">
        <v>2151.7800000000002</v>
      </c>
      <c r="F2040" s="185" t="s">
        <v>4637</v>
      </c>
      <c r="G2040" s="186" t="s">
        <v>3396</v>
      </c>
      <c r="H2040" s="187"/>
      <c r="I2040" s="175"/>
      <c r="J2040" s="175"/>
      <c r="K2040" s="175"/>
      <c r="L2040" s="175"/>
      <c r="M2040" s="175"/>
      <c r="N2040" s="175"/>
      <c r="O2040" s="175"/>
      <c r="P2040" s="175"/>
      <c r="Q2040" s="175"/>
      <c r="R2040" s="175"/>
      <c r="S2040" s="175"/>
      <c r="T2040" s="175"/>
      <c r="U2040" s="175"/>
      <c r="V2040" s="175"/>
      <c r="W2040" s="175"/>
      <c r="X2040" s="175"/>
      <c r="Y2040" s="175"/>
      <c r="Z2040" s="175"/>
      <c r="AA2040" s="175"/>
      <c r="AB2040" s="175"/>
      <c r="AC2040" s="175"/>
      <c r="AD2040" s="175"/>
      <c r="AE2040" s="175"/>
      <c r="AF2040" s="175"/>
      <c r="AG2040" s="175"/>
      <c r="AH2040" s="175"/>
      <c r="AI2040" s="175"/>
      <c r="AJ2040" s="175"/>
      <c r="AK2040" s="175"/>
      <c r="AL2040" s="175"/>
      <c r="AM2040" s="175"/>
      <c r="AN2040" s="175"/>
      <c r="AO2040" s="175"/>
      <c r="AP2040" s="175"/>
      <c r="AQ2040" s="175"/>
      <c r="AR2040" s="175"/>
    </row>
    <row r="2041" spans="1:44" ht="102" hidden="1" x14ac:dyDescent="0.3">
      <c r="A2041" s="175"/>
      <c r="B2041" s="185" t="s">
        <v>4637</v>
      </c>
      <c r="C2041" s="182"/>
      <c r="D2041" s="190">
        <v>2151.7800000000002</v>
      </c>
      <c r="E2041" s="191">
        <v>2151.7800000000002</v>
      </c>
      <c r="F2041" s="186" t="s">
        <v>3396</v>
      </c>
      <c r="G2041" s="181" t="s">
        <v>1106</v>
      </c>
      <c r="H2041" s="182" t="s">
        <v>221</v>
      </c>
      <c r="I2041" s="175"/>
      <c r="J2041" s="175"/>
      <c r="K2041" s="175"/>
      <c r="L2041" s="175"/>
      <c r="M2041" s="175"/>
      <c r="N2041" s="175"/>
      <c r="O2041" s="175"/>
      <c r="P2041" s="175"/>
      <c r="Q2041" s="175"/>
      <c r="R2041" s="175"/>
      <c r="S2041" s="175"/>
      <c r="T2041" s="175"/>
      <c r="U2041" s="175"/>
      <c r="V2041" s="175"/>
      <c r="W2041" s="175"/>
      <c r="X2041" s="175"/>
      <c r="Y2041" s="175"/>
      <c r="Z2041" s="175"/>
      <c r="AA2041" s="175"/>
      <c r="AB2041" s="175"/>
      <c r="AC2041" s="175"/>
      <c r="AD2041" s="175"/>
      <c r="AE2041" s="175"/>
      <c r="AF2041" s="175"/>
      <c r="AG2041" s="175"/>
      <c r="AH2041" s="175"/>
      <c r="AI2041" s="175"/>
      <c r="AJ2041" s="175"/>
      <c r="AK2041" s="175"/>
      <c r="AL2041" s="175"/>
      <c r="AM2041" s="175"/>
      <c r="AN2041" s="175"/>
      <c r="AO2041" s="175"/>
      <c r="AP2041" s="175"/>
      <c r="AQ2041" s="175"/>
      <c r="AR2041" s="175"/>
    </row>
    <row r="2042" spans="1:44" ht="102" hidden="1" x14ac:dyDescent="0.3">
      <c r="A2042" s="175"/>
      <c r="B2042" s="186" t="s">
        <v>3396</v>
      </c>
      <c r="C2042" s="187"/>
      <c r="D2042" s="190">
        <v>2151.7800000000002</v>
      </c>
      <c r="E2042" s="191">
        <v>2151.7800000000002</v>
      </c>
      <c r="F2042" s="181" t="s">
        <v>1106</v>
      </c>
      <c r="G2042" s="185" t="s">
        <v>4637</v>
      </c>
      <c r="H2042" s="182"/>
      <c r="I2042" s="175"/>
      <c r="J2042" s="175"/>
      <c r="K2042" s="175"/>
      <c r="L2042" s="175"/>
      <c r="M2042" s="175"/>
      <c r="N2042" s="175"/>
      <c r="O2042" s="175"/>
      <c r="P2042" s="175"/>
      <c r="Q2042" s="175"/>
      <c r="R2042" s="175"/>
      <c r="S2042" s="175"/>
      <c r="T2042" s="175"/>
      <c r="U2042" s="175"/>
      <c r="V2042" s="175"/>
      <c r="W2042" s="175"/>
      <c r="X2042" s="175"/>
      <c r="Y2042" s="175"/>
      <c r="Z2042" s="175"/>
      <c r="AA2042" s="175"/>
      <c r="AB2042" s="175"/>
      <c r="AC2042" s="175"/>
      <c r="AD2042" s="175"/>
      <c r="AE2042" s="175"/>
      <c r="AF2042" s="175"/>
      <c r="AG2042" s="175"/>
      <c r="AH2042" s="175"/>
      <c r="AI2042" s="175"/>
      <c r="AJ2042" s="175"/>
      <c r="AK2042" s="175"/>
      <c r="AL2042" s="175"/>
      <c r="AM2042" s="175"/>
      <c r="AN2042" s="175"/>
      <c r="AO2042" s="175"/>
      <c r="AP2042" s="175"/>
      <c r="AQ2042" s="175"/>
      <c r="AR2042" s="175"/>
    </row>
    <row r="2043" spans="1:44" ht="102" x14ac:dyDescent="0.3">
      <c r="A2043" s="175"/>
      <c r="B2043" s="181" t="s">
        <v>1106</v>
      </c>
      <c r="C2043" s="182" t="s">
        <v>221</v>
      </c>
      <c r="D2043" s="190">
        <v>2138.9</v>
      </c>
      <c r="E2043" s="191">
        <v>2138.9</v>
      </c>
      <c r="F2043" s="185" t="s">
        <v>4637</v>
      </c>
      <c r="G2043" s="186" t="s">
        <v>3397</v>
      </c>
      <c r="H2043" s="187"/>
      <c r="I2043" s="175"/>
      <c r="J2043" s="175"/>
      <c r="K2043" s="175"/>
      <c r="L2043" s="175"/>
      <c r="M2043" s="175"/>
      <c r="N2043" s="175"/>
      <c r="O2043" s="175"/>
      <c r="P2043" s="175"/>
      <c r="Q2043" s="175"/>
      <c r="R2043" s="175"/>
      <c r="S2043" s="175"/>
      <c r="T2043" s="175"/>
      <c r="U2043" s="175"/>
      <c r="V2043" s="175"/>
      <c r="W2043" s="175"/>
      <c r="X2043" s="175"/>
      <c r="Y2043" s="175"/>
      <c r="Z2043" s="175"/>
      <c r="AA2043" s="175"/>
      <c r="AB2043" s="175"/>
      <c r="AC2043" s="175"/>
      <c r="AD2043" s="175"/>
      <c r="AE2043" s="175"/>
      <c r="AF2043" s="175"/>
      <c r="AG2043" s="175"/>
      <c r="AH2043" s="175"/>
      <c r="AI2043" s="175"/>
      <c r="AJ2043" s="175"/>
      <c r="AK2043" s="175"/>
      <c r="AL2043" s="175"/>
      <c r="AM2043" s="175"/>
      <c r="AN2043" s="175"/>
      <c r="AO2043" s="175"/>
      <c r="AP2043" s="175"/>
      <c r="AQ2043" s="175"/>
      <c r="AR2043" s="175"/>
    </row>
    <row r="2044" spans="1:44" ht="102" hidden="1" x14ac:dyDescent="0.3">
      <c r="A2044" s="175"/>
      <c r="B2044" s="185" t="s">
        <v>4637</v>
      </c>
      <c r="C2044" s="182"/>
      <c r="D2044" s="190">
        <v>2138.9</v>
      </c>
      <c r="E2044" s="191">
        <v>2138.9</v>
      </c>
      <c r="F2044" s="186" t="s">
        <v>3397</v>
      </c>
      <c r="G2044" s="181" t="s">
        <v>1459</v>
      </c>
      <c r="H2044" s="182" t="s">
        <v>243</v>
      </c>
      <c r="I2044" s="175"/>
      <c r="J2044" s="175"/>
      <c r="K2044" s="175"/>
      <c r="L2044" s="175"/>
      <c r="M2044" s="175"/>
      <c r="N2044" s="175"/>
      <c r="O2044" s="175"/>
      <c r="P2044" s="175"/>
      <c r="Q2044" s="175"/>
      <c r="R2044" s="175"/>
      <c r="S2044" s="175"/>
      <c r="T2044" s="175"/>
      <c r="U2044" s="175"/>
      <c r="V2044" s="175"/>
      <c r="W2044" s="175"/>
      <c r="X2044" s="175"/>
      <c r="Y2044" s="175"/>
      <c r="Z2044" s="175"/>
      <c r="AA2044" s="175"/>
      <c r="AB2044" s="175"/>
      <c r="AC2044" s="175"/>
      <c r="AD2044" s="175"/>
      <c r="AE2044" s="175"/>
      <c r="AF2044" s="175"/>
      <c r="AG2044" s="175"/>
      <c r="AH2044" s="175"/>
      <c r="AI2044" s="175"/>
      <c r="AJ2044" s="175"/>
      <c r="AK2044" s="175"/>
      <c r="AL2044" s="175"/>
      <c r="AM2044" s="175"/>
      <c r="AN2044" s="175"/>
      <c r="AO2044" s="175"/>
      <c r="AP2044" s="175"/>
      <c r="AQ2044" s="175"/>
      <c r="AR2044" s="175"/>
    </row>
    <row r="2045" spans="1:44" ht="102" hidden="1" x14ac:dyDescent="0.3">
      <c r="A2045" s="175"/>
      <c r="B2045" s="186" t="s">
        <v>3397</v>
      </c>
      <c r="C2045" s="187"/>
      <c r="D2045" s="190">
        <v>2138.9</v>
      </c>
      <c r="E2045" s="191">
        <v>2138.9</v>
      </c>
      <c r="F2045" s="181" t="s">
        <v>1459</v>
      </c>
      <c r="G2045" s="185" t="s">
        <v>4637</v>
      </c>
      <c r="H2045" s="182"/>
      <c r="I2045" s="175"/>
      <c r="J2045" s="175"/>
      <c r="K2045" s="175"/>
      <c r="L2045" s="175"/>
      <c r="M2045" s="175"/>
      <c r="N2045" s="175"/>
      <c r="O2045" s="175"/>
      <c r="P2045" s="175"/>
      <c r="Q2045" s="175"/>
      <c r="R2045" s="175"/>
      <c r="S2045" s="175"/>
      <c r="T2045" s="175"/>
      <c r="U2045" s="175"/>
      <c r="V2045" s="175"/>
      <c r="W2045" s="175"/>
      <c r="X2045" s="175"/>
      <c r="Y2045" s="175"/>
      <c r="Z2045" s="175"/>
      <c r="AA2045" s="175"/>
      <c r="AB2045" s="175"/>
      <c r="AC2045" s="175"/>
      <c r="AD2045" s="175"/>
      <c r="AE2045" s="175"/>
      <c r="AF2045" s="175"/>
      <c r="AG2045" s="175"/>
      <c r="AH2045" s="175"/>
      <c r="AI2045" s="175"/>
      <c r="AJ2045" s="175"/>
      <c r="AK2045" s="175"/>
      <c r="AL2045" s="175"/>
      <c r="AM2045" s="175"/>
      <c r="AN2045" s="175"/>
      <c r="AO2045" s="175"/>
      <c r="AP2045" s="175"/>
      <c r="AQ2045" s="175"/>
      <c r="AR2045" s="175"/>
    </row>
    <row r="2046" spans="1:44" ht="102" x14ac:dyDescent="0.3">
      <c r="A2046" s="175"/>
      <c r="B2046" s="181" t="s">
        <v>1459</v>
      </c>
      <c r="C2046" s="182" t="s">
        <v>243</v>
      </c>
      <c r="D2046" s="190">
        <v>3109.56</v>
      </c>
      <c r="E2046" s="191">
        <v>3109.56</v>
      </c>
      <c r="F2046" s="185" t="s">
        <v>4637</v>
      </c>
      <c r="G2046" s="186" t="s">
        <v>3398</v>
      </c>
      <c r="H2046" s="187"/>
      <c r="I2046" s="175"/>
      <c r="J2046" s="175"/>
      <c r="K2046" s="175"/>
      <c r="L2046" s="175"/>
      <c r="M2046" s="175"/>
      <c r="N2046" s="175"/>
      <c r="O2046" s="175"/>
      <c r="P2046" s="175"/>
      <c r="Q2046" s="175"/>
      <c r="R2046" s="175"/>
      <c r="S2046" s="175"/>
      <c r="T2046" s="175"/>
      <c r="U2046" s="175"/>
      <c r="V2046" s="175"/>
      <c r="W2046" s="175"/>
      <c r="X2046" s="175"/>
      <c r="Y2046" s="175"/>
      <c r="Z2046" s="175"/>
      <c r="AA2046" s="175"/>
      <c r="AB2046" s="175"/>
      <c r="AC2046" s="175"/>
      <c r="AD2046" s="175"/>
      <c r="AE2046" s="175"/>
      <c r="AF2046" s="175"/>
      <c r="AG2046" s="175"/>
      <c r="AH2046" s="175"/>
      <c r="AI2046" s="175"/>
      <c r="AJ2046" s="175"/>
      <c r="AK2046" s="175"/>
      <c r="AL2046" s="175"/>
      <c r="AM2046" s="175"/>
      <c r="AN2046" s="175"/>
      <c r="AO2046" s="175"/>
      <c r="AP2046" s="175"/>
      <c r="AQ2046" s="175"/>
      <c r="AR2046" s="175"/>
    </row>
    <row r="2047" spans="1:44" ht="102" hidden="1" x14ac:dyDescent="0.3">
      <c r="A2047" s="175"/>
      <c r="B2047" s="185" t="s">
        <v>4637</v>
      </c>
      <c r="C2047" s="182"/>
      <c r="D2047" s="190">
        <v>3109.56</v>
      </c>
      <c r="E2047" s="191">
        <v>3109.56</v>
      </c>
      <c r="F2047" s="186" t="s">
        <v>3398</v>
      </c>
      <c r="G2047" s="181" t="s">
        <v>1283</v>
      </c>
      <c r="H2047" s="182" t="s">
        <v>317</v>
      </c>
      <c r="I2047" s="175"/>
      <c r="J2047" s="175"/>
      <c r="K2047" s="175"/>
      <c r="L2047" s="175"/>
      <c r="M2047" s="175"/>
      <c r="N2047" s="175"/>
      <c r="O2047" s="175"/>
      <c r="P2047" s="175"/>
      <c r="Q2047" s="175"/>
      <c r="R2047" s="175"/>
      <c r="S2047" s="175"/>
      <c r="T2047" s="175"/>
      <c r="U2047" s="175"/>
      <c r="V2047" s="175"/>
      <c r="W2047" s="175"/>
      <c r="X2047" s="175"/>
      <c r="Y2047" s="175"/>
      <c r="Z2047" s="175"/>
      <c r="AA2047" s="175"/>
      <c r="AB2047" s="175"/>
      <c r="AC2047" s="175"/>
      <c r="AD2047" s="175"/>
      <c r="AE2047" s="175"/>
      <c r="AF2047" s="175"/>
      <c r="AG2047" s="175"/>
      <c r="AH2047" s="175"/>
      <c r="AI2047" s="175"/>
      <c r="AJ2047" s="175"/>
      <c r="AK2047" s="175"/>
      <c r="AL2047" s="175"/>
      <c r="AM2047" s="175"/>
      <c r="AN2047" s="175"/>
      <c r="AO2047" s="175"/>
      <c r="AP2047" s="175"/>
      <c r="AQ2047" s="175"/>
      <c r="AR2047" s="175"/>
    </row>
    <row r="2048" spans="1:44" ht="102" hidden="1" x14ac:dyDescent="0.3">
      <c r="A2048" s="175"/>
      <c r="B2048" s="186" t="s">
        <v>3398</v>
      </c>
      <c r="C2048" s="187"/>
      <c r="D2048" s="190">
        <v>3109.56</v>
      </c>
      <c r="E2048" s="191">
        <v>3109.56</v>
      </c>
      <c r="F2048" s="181" t="s">
        <v>1283</v>
      </c>
      <c r="G2048" s="185" t="s">
        <v>4637</v>
      </c>
      <c r="H2048" s="182"/>
      <c r="I2048" s="175"/>
      <c r="J2048" s="175"/>
      <c r="K2048" s="175"/>
      <c r="L2048" s="175"/>
      <c r="M2048" s="175"/>
      <c r="N2048" s="175"/>
      <c r="O2048" s="175"/>
      <c r="P2048" s="175"/>
      <c r="Q2048" s="175"/>
      <c r="R2048" s="175"/>
      <c r="S2048" s="175"/>
      <c r="T2048" s="175"/>
      <c r="U2048" s="175"/>
      <c r="V2048" s="175"/>
      <c r="W2048" s="175"/>
      <c r="X2048" s="175"/>
      <c r="Y2048" s="175"/>
      <c r="Z2048" s="175"/>
      <c r="AA2048" s="175"/>
      <c r="AB2048" s="175"/>
      <c r="AC2048" s="175"/>
      <c r="AD2048" s="175"/>
      <c r="AE2048" s="175"/>
      <c r="AF2048" s="175"/>
      <c r="AG2048" s="175"/>
      <c r="AH2048" s="175"/>
      <c r="AI2048" s="175"/>
      <c r="AJ2048" s="175"/>
      <c r="AK2048" s="175"/>
      <c r="AL2048" s="175"/>
      <c r="AM2048" s="175"/>
      <c r="AN2048" s="175"/>
      <c r="AO2048" s="175"/>
      <c r="AP2048" s="175"/>
      <c r="AQ2048" s="175"/>
      <c r="AR2048" s="175"/>
    </row>
    <row r="2049" spans="1:44" ht="102" x14ac:dyDescent="0.3">
      <c r="A2049" s="175"/>
      <c r="B2049" s="181" t="s">
        <v>1283</v>
      </c>
      <c r="C2049" s="182" t="s">
        <v>317</v>
      </c>
      <c r="D2049" s="190">
        <v>3393.03</v>
      </c>
      <c r="E2049" s="191">
        <v>3393.03</v>
      </c>
      <c r="F2049" s="185" t="s">
        <v>4637</v>
      </c>
      <c r="G2049" s="186" t="s">
        <v>3418</v>
      </c>
      <c r="H2049" s="187"/>
      <c r="I2049" s="175"/>
      <c r="J2049" s="175"/>
      <c r="K2049" s="175"/>
      <c r="L2049" s="175"/>
      <c r="M2049" s="175"/>
      <c r="N2049" s="175"/>
      <c r="O2049" s="175"/>
      <c r="P2049" s="175"/>
      <c r="Q2049" s="175"/>
      <c r="R2049" s="175"/>
      <c r="S2049" s="175"/>
      <c r="T2049" s="175"/>
      <c r="U2049" s="175"/>
      <c r="V2049" s="175"/>
      <c r="W2049" s="175"/>
      <c r="X2049" s="175"/>
      <c r="Y2049" s="175"/>
      <c r="Z2049" s="175"/>
      <c r="AA2049" s="175"/>
      <c r="AB2049" s="175"/>
      <c r="AC2049" s="175"/>
      <c r="AD2049" s="175"/>
      <c r="AE2049" s="175"/>
      <c r="AF2049" s="175"/>
      <c r="AG2049" s="175"/>
      <c r="AH2049" s="175"/>
      <c r="AI2049" s="175"/>
      <c r="AJ2049" s="175"/>
      <c r="AK2049" s="175"/>
      <c r="AL2049" s="175"/>
      <c r="AM2049" s="175"/>
      <c r="AN2049" s="175"/>
      <c r="AO2049" s="175"/>
      <c r="AP2049" s="175"/>
      <c r="AQ2049" s="175"/>
      <c r="AR2049" s="175"/>
    </row>
    <row r="2050" spans="1:44" ht="102" hidden="1" x14ac:dyDescent="0.3">
      <c r="A2050" s="175"/>
      <c r="B2050" s="185" t="s">
        <v>4637</v>
      </c>
      <c r="C2050" s="182"/>
      <c r="D2050" s="190">
        <v>3393.03</v>
      </c>
      <c r="E2050" s="191">
        <v>3393.03</v>
      </c>
      <c r="F2050" s="186" t="s">
        <v>3418</v>
      </c>
      <c r="G2050" s="181" t="s">
        <v>1255</v>
      </c>
      <c r="H2050" s="182" t="s">
        <v>324</v>
      </c>
      <c r="I2050" s="175"/>
      <c r="J2050" s="175"/>
      <c r="K2050" s="175"/>
      <c r="L2050" s="175"/>
      <c r="M2050" s="175"/>
      <c r="N2050" s="175"/>
      <c r="O2050" s="175"/>
      <c r="P2050" s="175"/>
      <c r="Q2050" s="175"/>
      <c r="R2050" s="175"/>
      <c r="S2050" s="175"/>
      <c r="T2050" s="175"/>
      <c r="U2050" s="175"/>
      <c r="V2050" s="175"/>
      <c r="W2050" s="175"/>
      <c r="X2050" s="175"/>
      <c r="Y2050" s="175"/>
      <c r="Z2050" s="175"/>
      <c r="AA2050" s="175"/>
      <c r="AB2050" s="175"/>
      <c r="AC2050" s="175"/>
      <c r="AD2050" s="175"/>
      <c r="AE2050" s="175"/>
      <c r="AF2050" s="175"/>
      <c r="AG2050" s="175"/>
      <c r="AH2050" s="175"/>
      <c r="AI2050" s="175"/>
      <c r="AJ2050" s="175"/>
      <c r="AK2050" s="175"/>
      <c r="AL2050" s="175"/>
      <c r="AM2050" s="175"/>
      <c r="AN2050" s="175"/>
      <c r="AO2050" s="175"/>
      <c r="AP2050" s="175"/>
      <c r="AQ2050" s="175"/>
      <c r="AR2050" s="175"/>
    </row>
    <row r="2051" spans="1:44" ht="102" hidden="1" x14ac:dyDescent="0.3">
      <c r="A2051" s="175"/>
      <c r="B2051" s="186" t="s">
        <v>3418</v>
      </c>
      <c r="C2051" s="187"/>
      <c r="D2051" s="190">
        <v>3393.03</v>
      </c>
      <c r="E2051" s="191">
        <v>3393.03</v>
      </c>
      <c r="F2051" s="181" t="s">
        <v>1255</v>
      </c>
      <c r="G2051" s="185" t="s">
        <v>4637</v>
      </c>
      <c r="H2051" s="182"/>
      <c r="I2051" s="175"/>
      <c r="J2051" s="175"/>
      <c r="K2051" s="175"/>
      <c r="L2051" s="175"/>
      <c r="M2051" s="175"/>
      <c r="N2051" s="175"/>
      <c r="O2051" s="175"/>
      <c r="P2051" s="175"/>
      <c r="Q2051" s="175"/>
      <c r="R2051" s="175"/>
      <c r="S2051" s="175"/>
      <c r="T2051" s="175"/>
      <c r="U2051" s="175"/>
      <c r="V2051" s="175"/>
      <c r="W2051" s="175"/>
      <c r="X2051" s="175"/>
      <c r="Y2051" s="175"/>
      <c r="Z2051" s="175"/>
      <c r="AA2051" s="175"/>
      <c r="AB2051" s="175"/>
      <c r="AC2051" s="175"/>
      <c r="AD2051" s="175"/>
      <c r="AE2051" s="175"/>
      <c r="AF2051" s="175"/>
      <c r="AG2051" s="175"/>
      <c r="AH2051" s="175"/>
      <c r="AI2051" s="175"/>
      <c r="AJ2051" s="175"/>
      <c r="AK2051" s="175"/>
      <c r="AL2051" s="175"/>
      <c r="AM2051" s="175"/>
      <c r="AN2051" s="175"/>
      <c r="AO2051" s="175"/>
      <c r="AP2051" s="175"/>
      <c r="AQ2051" s="175"/>
      <c r="AR2051" s="175"/>
    </row>
    <row r="2052" spans="1:44" ht="102" x14ac:dyDescent="0.3">
      <c r="A2052" s="175"/>
      <c r="B2052" s="181" t="s">
        <v>1255</v>
      </c>
      <c r="C2052" s="182" t="s">
        <v>324</v>
      </c>
      <c r="D2052" s="190">
        <v>1421.64</v>
      </c>
      <c r="E2052" s="191">
        <v>1421.64</v>
      </c>
      <c r="F2052" s="185" t="s">
        <v>4637</v>
      </c>
      <c r="G2052" s="186" t="s">
        <v>3149</v>
      </c>
      <c r="H2052" s="187"/>
      <c r="I2052" s="175"/>
      <c r="J2052" s="175"/>
      <c r="K2052" s="175"/>
      <c r="L2052" s="175"/>
      <c r="M2052" s="175"/>
      <c r="N2052" s="175"/>
      <c r="O2052" s="175"/>
      <c r="P2052" s="175"/>
      <c r="Q2052" s="175"/>
      <c r="R2052" s="175"/>
      <c r="S2052" s="175"/>
      <c r="T2052" s="175"/>
      <c r="U2052" s="175"/>
      <c r="V2052" s="175"/>
      <c r="W2052" s="175"/>
      <c r="X2052" s="175"/>
      <c r="Y2052" s="175"/>
      <c r="Z2052" s="175"/>
      <c r="AA2052" s="175"/>
      <c r="AB2052" s="175"/>
      <c r="AC2052" s="175"/>
      <c r="AD2052" s="175"/>
      <c r="AE2052" s="175"/>
      <c r="AF2052" s="175"/>
      <c r="AG2052" s="175"/>
      <c r="AH2052" s="175"/>
      <c r="AI2052" s="175"/>
      <c r="AJ2052" s="175"/>
      <c r="AK2052" s="175"/>
      <c r="AL2052" s="175"/>
      <c r="AM2052" s="175"/>
      <c r="AN2052" s="175"/>
      <c r="AO2052" s="175"/>
      <c r="AP2052" s="175"/>
      <c r="AQ2052" s="175"/>
      <c r="AR2052" s="175"/>
    </row>
    <row r="2053" spans="1:44" ht="102" hidden="1" x14ac:dyDescent="0.3">
      <c r="A2053" s="175"/>
      <c r="B2053" s="185" t="s">
        <v>4637</v>
      </c>
      <c r="C2053" s="182"/>
      <c r="D2053" s="190">
        <v>1421.64</v>
      </c>
      <c r="E2053" s="191">
        <v>1421.64</v>
      </c>
      <c r="F2053" s="186" t="s">
        <v>3149</v>
      </c>
      <c r="G2053" s="181" t="s">
        <v>1489</v>
      </c>
      <c r="H2053" s="182" t="s">
        <v>72</v>
      </c>
      <c r="I2053" s="175"/>
      <c r="J2053" s="175"/>
      <c r="K2053" s="175"/>
      <c r="L2053" s="175"/>
      <c r="M2053" s="175"/>
      <c r="N2053" s="175"/>
      <c r="O2053" s="175"/>
      <c r="P2053" s="175"/>
      <c r="Q2053" s="175"/>
      <c r="R2053" s="175"/>
      <c r="S2053" s="175"/>
      <c r="T2053" s="175"/>
      <c r="U2053" s="175"/>
      <c r="V2053" s="175"/>
      <c r="W2053" s="175"/>
      <c r="X2053" s="175"/>
      <c r="Y2053" s="175"/>
      <c r="Z2053" s="175"/>
      <c r="AA2053" s="175"/>
      <c r="AB2053" s="175"/>
      <c r="AC2053" s="175"/>
      <c r="AD2053" s="175"/>
      <c r="AE2053" s="175"/>
      <c r="AF2053" s="175"/>
      <c r="AG2053" s="175"/>
      <c r="AH2053" s="175"/>
      <c r="AI2053" s="175"/>
      <c r="AJ2053" s="175"/>
      <c r="AK2053" s="175"/>
      <c r="AL2053" s="175"/>
      <c r="AM2053" s="175"/>
      <c r="AN2053" s="175"/>
      <c r="AO2053" s="175"/>
      <c r="AP2053" s="175"/>
      <c r="AQ2053" s="175"/>
      <c r="AR2053" s="175"/>
    </row>
    <row r="2054" spans="1:44" ht="102" hidden="1" x14ac:dyDescent="0.3">
      <c r="A2054" s="175"/>
      <c r="B2054" s="186" t="s">
        <v>3149</v>
      </c>
      <c r="C2054" s="187"/>
      <c r="D2054" s="190">
        <v>1421.64</v>
      </c>
      <c r="E2054" s="191">
        <v>1421.64</v>
      </c>
      <c r="F2054" s="181" t="s">
        <v>1489</v>
      </c>
      <c r="G2054" s="185" t="s">
        <v>4637</v>
      </c>
      <c r="H2054" s="182"/>
      <c r="I2054" s="175"/>
      <c r="J2054" s="175"/>
      <c r="K2054" s="175"/>
      <c r="L2054" s="175"/>
      <c r="M2054" s="175"/>
      <c r="N2054" s="175"/>
      <c r="O2054" s="175"/>
      <c r="P2054" s="175"/>
      <c r="Q2054" s="175"/>
      <c r="R2054" s="175"/>
      <c r="S2054" s="175"/>
      <c r="T2054" s="175"/>
      <c r="U2054" s="175"/>
      <c r="V2054" s="175"/>
      <c r="W2054" s="175"/>
      <c r="X2054" s="175"/>
      <c r="Y2054" s="175"/>
      <c r="Z2054" s="175"/>
      <c r="AA2054" s="175"/>
      <c r="AB2054" s="175"/>
      <c r="AC2054" s="175"/>
      <c r="AD2054" s="175"/>
      <c r="AE2054" s="175"/>
      <c r="AF2054" s="175"/>
      <c r="AG2054" s="175"/>
      <c r="AH2054" s="175"/>
      <c r="AI2054" s="175"/>
      <c r="AJ2054" s="175"/>
      <c r="AK2054" s="175"/>
      <c r="AL2054" s="175"/>
      <c r="AM2054" s="175"/>
      <c r="AN2054" s="175"/>
      <c r="AO2054" s="175"/>
      <c r="AP2054" s="175"/>
      <c r="AQ2054" s="175"/>
      <c r="AR2054" s="175"/>
    </row>
    <row r="2055" spans="1:44" ht="102" x14ac:dyDescent="0.3">
      <c r="A2055" s="175"/>
      <c r="B2055" s="181" t="s">
        <v>1489</v>
      </c>
      <c r="C2055" s="182" t="s">
        <v>72</v>
      </c>
      <c r="D2055" s="190">
        <v>2151.7800000000002</v>
      </c>
      <c r="E2055" s="191">
        <v>2151.7800000000002</v>
      </c>
      <c r="F2055" s="185" t="s">
        <v>4637</v>
      </c>
      <c r="G2055" s="186" t="s">
        <v>3419</v>
      </c>
      <c r="H2055" s="187"/>
      <c r="I2055" s="175"/>
      <c r="J2055" s="175"/>
      <c r="K2055" s="175"/>
      <c r="L2055" s="175"/>
      <c r="M2055" s="175"/>
      <c r="N2055" s="175"/>
      <c r="O2055" s="175"/>
      <c r="P2055" s="175"/>
      <c r="Q2055" s="175"/>
      <c r="R2055" s="175"/>
      <c r="S2055" s="175"/>
      <c r="T2055" s="175"/>
      <c r="U2055" s="175"/>
      <c r="V2055" s="175"/>
      <c r="W2055" s="175"/>
      <c r="X2055" s="175"/>
      <c r="Y2055" s="175"/>
      <c r="Z2055" s="175"/>
      <c r="AA2055" s="175"/>
      <c r="AB2055" s="175"/>
      <c r="AC2055" s="175"/>
      <c r="AD2055" s="175"/>
      <c r="AE2055" s="175"/>
      <c r="AF2055" s="175"/>
      <c r="AG2055" s="175"/>
      <c r="AH2055" s="175"/>
      <c r="AI2055" s="175"/>
      <c r="AJ2055" s="175"/>
      <c r="AK2055" s="175"/>
      <c r="AL2055" s="175"/>
      <c r="AM2055" s="175"/>
      <c r="AN2055" s="175"/>
      <c r="AO2055" s="175"/>
      <c r="AP2055" s="175"/>
      <c r="AQ2055" s="175"/>
      <c r="AR2055" s="175"/>
    </row>
    <row r="2056" spans="1:44" ht="102" hidden="1" x14ac:dyDescent="0.3">
      <c r="A2056" s="175"/>
      <c r="B2056" s="185" t="s">
        <v>4637</v>
      </c>
      <c r="C2056" s="182"/>
      <c r="D2056" s="190">
        <v>2151.7800000000002</v>
      </c>
      <c r="E2056" s="191">
        <v>2151.7800000000002</v>
      </c>
      <c r="F2056" s="186" t="s">
        <v>3419</v>
      </c>
      <c r="G2056" s="181" t="s">
        <v>1161</v>
      </c>
      <c r="H2056" s="182" t="s">
        <v>187</v>
      </c>
      <c r="I2056" s="175"/>
      <c r="J2056" s="175"/>
      <c r="K2056" s="175"/>
      <c r="L2056" s="175"/>
      <c r="M2056" s="175"/>
      <c r="N2056" s="175"/>
      <c r="O2056" s="175"/>
      <c r="P2056" s="175"/>
      <c r="Q2056" s="175"/>
      <c r="R2056" s="175"/>
      <c r="S2056" s="175"/>
      <c r="T2056" s="175"/>
      <c r="U2056" s="175"/>
      <c r="V2056" s="175"/>
      <c r="W2056" s="175"/>
      <c r="X2056" s="175"/>
      <c r="Y2056" s="175"/>
      <c r="Z2056" s="175"/>
      <c r="AA2056" s="175"/>
      <c r="AB2056" s="175"/>
      <c r="AC2056" s="175"/>
      <c r="AD2056" s="175"/>
      <c r="AE2056" s="175"/>
      <c r="AF2056" s="175"/>
      <c r="AG2056" s="175"/>
      <c r="AH2056" s="175"/>
      <c r="AI2056" s="175"/>
      <c r="AJ2056" s="175"/>
      <c r="AK2056" s="175"/>
      <c r="AL2056" s="175"/>
      <c r="AM2056" s="175"/>
      <c r="AN2056" s="175"/>
      <c r="AO2056" s="175"/>
      <c r="AP2056" s="175"/>
      <c r="AQ2056" s="175"/>
      <c r="AR2056" s="175"/>
    </row>
    <row r="2057" spans="1:44" ht="102" hidden="1" x14ac:dyDescent="0.3">
      <c r="A2057" s="175"/>
      <c r="B2057" s="186" t="s">
        <v>3419</v>
      </c>
      <c r="C2057" s="187"/>
      <c r="D2057" s="190">
        <v>2151.7800000000002</v>
      </c>
      <c r="E2057" s="191">
        <v>2151.7800000000002</v>
      </c>
      <c r="F2057" s="181" t="s">
        <v>1161</v>
      </c>
      <c r="G2057" s="185" t="s">
        <v>4637</v>
      </c>
      <c r="H2057" s="182"/>
      <c r="I2057" s="175"/>
      <c r="J2057" s="175"/>
      <c r="K2057" s="175"/>
      <c r="L2057" s="175"/>
      <c r="M2057" s="175"/>
      <c r="N2057" s="175"/>
      <c r="O2057" s="175"/>
      <c r="P2057" s="175"/>
      <c r="Q2057" s="175"/>
      <c r="R2057" s="175"/>
      <c r="S2057" s="175"/>
      <c r="T2057" s="175"/>
      <c r="U2057" s="175"/>
      <c r="V2057" s="175"/>
      <c r="W2057" s="175"/>
      <c r="X2057" s="175"/>
      <c r="Y2057" s="175"/>
      <c r="Z2057" s="175"/>
      <c r="AA2057" s="175"/>
      <c r="AB2057" s="175"/>
      <c r="AC2057" s="175"/>
      <c r="AD2057" s="175"/>
      <c r="AE2057" s="175"/>
      <c r="AF2057" s="175"/>
      <c r="AG2057" s="175"/>
      <c r="AH2057" s="175"/>
      <c r="AI2057" s="175"/>
      <c r="AJ2057" s="175"/>
      <c r="AK2057" s="175"/>
      <c r="AL2057" s="175"/>
      <c r="AM2057" s="175"/>
      <c r="AN2057" s="175"/>
      <c r="AO2057" s="175"/>
      <c r="AP2057" s="175"/>
      <c r="AQ2057" s="175"/>
      <c r="AR2057" s="175"/>
    </row>
    <row r="2058" spans="1:44" ht="102" x14ac:dyDescent="0.3">
      <c r="A2058" s="175"/>
      <c r="B2058" s="181" t="s">
        <v>1161</v>
      </c>
      <c r="C2058" s="182" t="s">
        <v>187</v>
      </c>
      <c r="D2058" s="190">
        <v>2138.9</v>
      </c>
      <c r="E2058" s="191">
        <v>2138.9</v>
      </c>
      <c r="F2058" s="185" t="s">
        <v>4637</v>
      </c>
      <c r="G2058" s="186" t="s">
        <v>3421</v>
      </c>
      <c r="H2058" s="187"/>
      <c r="I2058" s="175"/>
      <c r="J2058" s="175"/>
      <c r="K2058" s="175"/>
      <c r="L2058" s="175"/>
      <c r="M2058" s="175"/>
      <c r="N2058" s="175"/>
      <c r="O2058" s="175"/>
      <c r="P2058" s="175"/>
      <c r="Q2058" s="175"/>
      <c r="R2058" s="175"/>
      <c r="S2058" s="175"/>
      <c r="T2058" s="175"/>
      <c r="U2058" s="175"/>
      <c r="V2058" s="175"/>
      <c r="W2058" s="175"/>
      <c r="X2058" s="175"/>
      <c r="Y2058" s="175"/>
      <c r="Z2058" s="175"/>
      <c r="AA2058" s="175"/>
      <c r="AB2058" s="175"/>
      <c r="AC2058" s="175"/>
      <c r="AD2058" s="175"/>
      <c r="AE2058" s="175"/>
      <c r="AF2058" s="175"/>
      <c r="AG2058" s="175"/>
      <c r="AH2058" s="175"/>
      <c r="AI2058" s="175"/>
      <c r="AJ2058" s="175"/>
      <c r="AK2058" s="175"/>
      <c r="AL2058" s="175"/>
      <c r="AM2058" s="175"/>
      <c r="AN2058" s="175"/>
      <c r="AO2058" s="175"/>
      <c r="AP2058" s="175"/>
      <c r="AQ2058" s="175"/>
      <c r="AR2058" s="175"/>
    </row>
    <row r="2059" spans="1:44" ht="102" hidden="1" x14ac:dyDescent="0.3">
      <c r="A2059" s="175"/>
      <c r="B2059" s="185" t="s">
        <v>4637</v>
      </c>
      <c r="C2059" s="182"/>
      <c r="D2059" s="190">
        <v>2138.9</v>
      </c>
      <c r="E2059" s="191">
        <v>2138.9</v>
      </c>
      <c r="F2059" s="186" t="s">
        <v>3421</v>
      </c>
      <c r="G2059" s="181" t="s">
        <v>1201</v>
      </c>
      <c r="H2059" s="182" t="s">
        <v>93</v>
      </c>
      <c r="I2059" s="175"/>
      <c r="J2059" s="175"/>
      <c r="K2059" s="175"/>
      <c r="L2059" s="175"/>
      <c r="M2059" s="175"/>
      <c r="N2059" s="175"/>
      <c r="O2059" s="175"/>
      <c r="P2059" s="175"/>
      <c r="Q2059" s="175"/>
      <c r="R2059" s="175"/>
      <c r="S2059" s="175"/>
      <c r="T2059" s="175"/>
      <c r="U2059" s="175"/>
      <c r="V2059" s="175"/>
      <c r="W2059" s="175"/>
      <c r="X2059" s="175"/>
      <c r="Y2059" s="175"/>
      <c r="Z2059" s="175"/>
      <c r="AA2059" s="175"/>
      <c r="AB2059" s="175"/>
      <c r="AC2059" s="175"/>
      <c r="AD2059" s="175"/>
      <c r="AE2059" s="175"/>
      <c r="AF2059" s="175"/>
      <c r="AG2059" s="175"/>
      <c r="AH2059" s="175"/>
      <c r="AI2059" s="175"/>
      <c r="AJ2059" s="175"/>
      <c r="AK2059" s="175"/>
      <c r="AL2059" s="175"/>
      <c r="AM2059" s="175"/>
      <c r="AN2059" s="175"/>
      <c r="AO2059" s="175"/>
      <c r="AP2059" s="175"/>
      <c r="AQ2059" s="175"/>
      <c r="AR2059" s="175"/>
    </row>
    <row r="2060" spans="1:44" ht="102" hidden="1" x14ac:dyDescent="0.3">
      <c r="A2060" s="175"/>
      <c r="B2060" s="186" t="s">
        <v>3421</v>
      </c>
      <c r="C2060" s="187"/>
      <c r="D2060" s="190">
        <v>2138.9</v>
      </c>
      <c r="E2060" s="191">
        <v>2138.9</v>
      </c>
      <c r="F2060" s="181" t="s">
        <v>1201</v>
      </c>
      <c r="G2060" s="185" t="s">
        <v>4637</v>
      </c>
      <c r="H2060" s="182"/>
      <c r="I2060" s="175"/>
      <c r="J2060" s="175"/>
      <c r="K2060" s="175"/>
      <c r="L2060" s="175"/>
      <c r="M2060" s="175"/>
      <c r="N2060" s="175"/>
      <c r="O2060" s="175"/>
      <c r="P2060" s="175"/>
      <c r="Q2060" s="175"/>
      <c r="R2060" s="175"/>
      <c r="S2060" s="175"/>
      <c r="T2060" s="175"/>
      <c r="U2060" s="175"/>
      <c r="V2060" s="175"/>
      <c r="W2060" s="175"/>
      <c r="X2060" s="175"/>
      <c r="Y2060" s="175"/>
      <c r="Z2060" s="175"/>
      <c r="AA2060" s="175"/>
      <c r="AB2060" s="175"/>
      <c r="AC2060" s="175"/>
      <c r="AD2060" s="175"/>
      <c r="AE2060" s="175"/>
      <c r="AF2060" s="175"/>
      <c r="AG2060" s="175"/>
      <c r="AH2060" s="175"/>
      <c r="AI2060" s="175"/>
      <c r="AJ2060" s="175"/>
      <c r="AK2060" s="175"/>
      <c r="AL2060" s="175"/>
      <c r="AM2060" s="175"/>
      <c r="AN2060" s="175"/>
      <c r="AO2060" s="175"/>
      <c r="AP2060" s="175"/>
      <c r="AQ2060" s="175"/>
      <c r="AR2060" s="175"/>
    </row>
    <row r="2061" spans="1:44" ht="102" x14ac:dyDescent="0.3">
      <c r="A2061" s="175"/>
      <c r="B2061" s="181" t="s">
        <v>1201</v>
      </c>
      <c r="C2061" s="182" t="s">
        <v>93</v>
      </c>
      <c r="D2061" s="190">
        <v>3109.56</v>
      </c>
      <c r="E2061" s="191">
        <v>3109.56</v>
      </c>
      <c r="F2061" s="185" t="s">
        <v>4637</v>
      </c>
      <c r="G2061" s="186" t="s">
        <v>3422</v>
      </c>
      <c r="H2061" s="187"/>
      <c r="I2061" s="175"/>
      <c r="J2061" s="175"/>
      <c r="K2061" s="175"/>
      <c r="L2061" s="175"/>
      <c r="M2061" s="175"/>
      <c r="N2061" s="175"/>
      <c r="O2061" s="175"/>
      <c r="P2061" s="175"/>
      <c r="Q2061" s="175"/>
      <c r="R2061" s="175"/>
      <c r="S2061" s="175"/>
      <c r="T2061" s="175"/>
      <c r="U2061" s="175"/>
      <c r="V2061" s="175"/>
      <c r="W2061" s="175"/>
      <c r="X2061" s="175"/>
      <c r="Y2061" s="175"/>
      <c r="Z2061" s="175"/>
      <c r="AA2061" s="175"/>
      <c r="AB2061" s="175"/>
      <c r="AC2061" s="175"/>
      <c r="AD2061" s="175"/>
      <c r="AE2061" s="175"/>
      <c r="AF2061" s="175"/>
      <c r="AG2061" s="175"/>
      <c r="AH2061" s="175"/>
      <c r="AI2061" s="175"/>
      <c r="AJ2061" s="175"/>
      <c r="AK2061" s="175"/>
      <c r="AL2061" s="175"/>
      <c r="AM2061" s="175"/>
      <c r="AN2061" s="175"/>
      <c r="AO2061" s="175"/>
      <c r="AP2061" s="175"/>
      <c r="AQ2061" s="175"/>
      <c r="AR2061" s="175"/>
    </row>
    <row r="2062" spans="1:44" ht="102" hidden="1" x14ac:dyDescent="0.3">
      <c r="A2062" s="175"/>
      <c r="B2062" s="185" t="s">
        <v>4637</v>
      </c>
      <c r="C2062" s="182"/>
      <c r="D2062" s="190">
        <v>3109.56</v>
      </c>
      <c r="E2062" s="191">
        <v>3109.56</v>
      </c>
      <c r="F2062" s="186" t="s">
        <v>3422</v>
      </c>
      <c r="G2062" s="181" t="s">
        <v>2496</v>
      </c>
      <c r="H2062" s="182" t="s">
        <v>290</v>
      </c>
      <c r="I2062" s="175"/>
      <c r="J2062" s="175"/>
      <c r="K2062" s="175"/>
      <c r="L2062" s="175"/>
      <c r="M2062" s="175"/>
      <c r="N2062" s="175"/>
      <c r="O2062" s="175"/>
      <c r="P2062" s="175"/>
      <c r="Q2062" s="175"/>
      <c r="R2062" s="175"/>
      <c r="S2062" s="175"/>
      <c r="T2062" s="175"/>
      <c r="U2062" s="175"/>
      <c r="V2062" s="175"/>
      <c r="W2062" s="175"/>
      <c r="X2062" s="175"/>
      <c r="Y2062" s="175"/>
      <c r="Z2062" s="175"/>
      <c r="AA2062" s="175"/>
      <c r="AB2062" s="175"/>
      <c r="AC2062" s="175"/>
      <c r="AD2062" s="175"/>
      <c r="AE2062" s="175"/>
      <c r="AF2062" s="175"/>
      <c r="AG2062" s="175"/>
      <c r="AH2062" s="175"/>
      <c r="AI2062" s="175"/>
      <c r="AJ2062" s="175"/>
      <c r="AK2062" s="175"/>
      <c r="AL2062" s="175"/>
      <c r="AM2062" s="175"/>
      <c r="AN2062" s="175"/>
      <c r="AO2062" s="175"/>
      <c r="AP2062" s="175"/>
      <c r="AQ2062" s="175"/>
      <c r="AR2062" s="175"/>
    </row>
    <row r="2063" spans="1:44" ht="102" hidden="1" x14ac:dyDescent="0.3">
      <c r="A2063" s="175"/>
      <c r="B2063" s="186" t="s">
        <v>3422</v>
      </c>
      <c r="C2063" s="187"/>
      <c r="D2063" s="190">
        <v>3109.56</v>
      </c>
      <c r="E2063" s="191">
        <v>3109.56</v>
      </c>
      <c r="F2063" s="181" t="s">
        <v>2496</v>
      </c>
      <c r="G2063" s="185" t="s">
        <v>4637</v>
      </c>
      <c r="H2063" s="182"/>
      <c r="I2063" s="175"/>
      <c r="J2063" s="175"/>
      <c r="K2063" s="175"/>
      <c r="L2063" s="175"/>
      <c r="M2063" s="175"/>
      <c r="N2063" s="175"/>
      <c r="O2063" s="175"/>
      <c r="P2063" s="175"/>
      <c r="Q2063" s="175"/>
      <c r="R2063" s="175"/>
      <c r="S2063" s="175"/>
      <c r="T2063" s="175"/>
      <c r="U2063" s="175"/>
      <c r="V2063" s="175"/>
      <c r="W2063" s="175"/>
      <c r="X2063" s="175"/>
      <c r="Y2063" s="175"/>
      <c r="Z2063" s="175"/>
      <c r="AA2063" s="175"/>
      <c r="AB2063" s="175"/>
      <c r="AC2063" s="175"/>
      <c r="AD2063" s="175"/>
      <c r="AE2063" s="175"/>
      <c r="AF2063" s="175"/>
      <c r="AG2063" s="175"/>
      <c r="AH2063" s="175"/>
      <c r="AI2063" s="175"/>
      <c r="AJ2063" s="175"/>
      <c r="AK2063" s="175"/>
      <c r="AL2063" s="175"/>
      <c r="AM2063" s="175"/>
      <c r="AN2063" s="175"/>
      <c r="AO2063" s="175"/>
      <c r="AP2063" s="175"/>
      <c r="AQ2063" s="175"/>
      <c r="AR2063" s="175"/>
    </row>
    <row r="2064" spans="1:44" ht="102" x14ac:dyDescent="0.3">
      <c r="A2064" s="175"/>
      <c r="B2064" s="181" t="s">
        <v>2496</v>
      </c>
      <c r="C2064" s="182" t="s">
        <v>290</v>
      </c>
      <c r="D2064" s="190">
        <v>3393.03</v>
      </c>
      <c r="E2064" s="191">
        <v>3393.03</v>
      </c>
      <c r="F2064" s="185" t="s">
        <v>4637</v>
      </c>
      <c r="G2064" s="186" t="s">
        <v>3443</v>
      </c>
      <c r="H2064" s="187"/>
      <c r="I2064" s="175"/>
      <c r="J2064" s="175"/>
      <c r="K2064" s="175"/>
      <c r="L2064" s="175"/>
      <c r="M2064" s="175"/>
      <c r="N2064" s="175"/>
      <c r="O2064" s="175"/>
      <c r="P2064" s="175"/>
      <c r="Q2064" s="175"/>
      <c r="R2064" s="175"/>
      <c r="S2064" s="175"/>
      <c r="T2064" s="175"/>
      <c r="U2064" s="175"/>
      <c r="V2064" s="175"/>
      <c r="W2064" s="175"/>
      <c r="X2064" s="175"/>
      <c r="Y2064" s="175"/>
      <c r="Z2064" s="175"/>
      <c r="AA2064" s="175"/>
      <c r="AB2064" s="175"/>
      <c r="AC2064" s="175"/>
      <c r="AD2064" s="175"/>
      <c r="AE2064" s="175"/>
      <c r="AF2064" s="175"/>
      <c r="AG2064" s="175"/>
      <c r="AH2064" s="175"/>
      <c r="AI2064" s="175"/>
      <c r="AJ2064" s="175"/>
      <c r="AK2064" s="175"/>
      <c r="AL2064" s="175"/>
      <c r="AM2064" s="175"/>
      <c r="AN2064" s="175"/>
      <c r="AO2064" s="175"/>
      <c r="AP2064" s="175"/>
      <c r="AQ2064" s="175"/>
      <c r="AR2064" s="175"/>
    </row>
    <row r="2065" spans="1:44" ht="102" hidden="1" x14ac:dyDescent="0.3">
      <c r="A2065" s="175"/>
      <c r="B2065" s="185" t="s">
        <v>4637</v>
      </c>
      <c r="C2065" s="182"/>
      <c r="D2065" s="190">
        <v>3393.03</v>
      </c>
      <c r="E2065" s="191">
        <v>3393.03</v>
      </c>
      <c r="F2065" s="186" t="s">
        <v>3443</v>
      </c>
      <c r="G2065" s="181" t="s">
        <v>825</v>
      </c>
      <c r="H2065" s="182" t="s">
        <v>169</v>
      </c>
      <c r="I2065" s="175"/>
      <c r="J2065" s="175"/>
      <c r="K2065" s="175"/>
      <c r="L2065" s="175"/>
      <c r="M2065" s="175"/>
      <c r="N2065" s="175"/>
      <c r="O2065" s="175"/>
      <c r="P2065" s="175"/>
      <c r="Q2065" s="175"/>
      <c r="R2065" s="175"/>
      <c r="S2065" s="175"/>
      <c r="T2065" s="175"/>
      <c r="U2065" s="175"/>
      <c r="V2065" s="175"/>
      <c r="W2065" s="175"/>
      <c r="X2065" s="175"/>
      <c r="Y2065" s="175"/>
      <c r="Z2065" s="175"/>
      <c r="AA2065" s="175"/>
      <c r="AB2065" s="175"/>
      <c r="AC2065" s="175"/>
      <c r="AD2065" s="175"/>
      <c r="AE2065" s="175"/>
      <c r="AF2065" s="175"/>
      <c r="AG2065" s="175"/>
      <c r="AH2065" s="175"/>
      <c r="AI2065" s="175"/>
      <c r="AJ2065" s="175"/>
      <c r="AK2065" s="175"/>
      <c r="AL2065" s="175"/>
      <c r="AM2065" s="175"/>
      <c r="AN2065" s="175"/>
      <c r="AO2065" s="175"/>
      <c r="AP2065" s="175"/>
      <c r="AQ2065" s="175"/>
      <c r="AR2065" s="175"/>
    </row>
    <row r="2066" spans="1:44" ht="102" hidden="1" x14ac:dyDescent="0.3">
      <c r="A2066" s="175"/>
      <c r="B2066" s="186" t="s">
        <v>3443</v>
      </c>
      <c r="C2066" s="187"/>
      <c r="D2066" s="190">
        <v>3393.03</v>
      </c>
      <c r="E2066" s="191">
        <v>3393.03</v>
      </c>
      <c r="F2066" s="181" t="s">
        <v>825</v>
      </c>
      <c r="G2066" s="185" t="s">
        <v>4637</v>
      </c>
      <c r="H2066" s="182"/>
      <c r="I2066" s="175"/>
      <c r="J2066" s="175"/>
      <c r="K2066" s="175"/>
      <c r="L2066" s="175"/>
      <c r="M2066" s="175"/>
      <c r="N2066" s="175"/>
      <c r="O2066" s="175"/>
      <c r="P2066" s="175"/>
      <c r="Q2066" s="175"/>
      <c r="R2066" s="175"/>
      <c r="S2066" s="175"/>
      <c r="T2066" s="175"/>
      <c r="U2066" s="175"/>
      <c r="V2066" s="175"/>
      <c r="W2066" s="175"/>
      <c r="X2066" s="175"/>
      <c r="Y2066" s="175"/>
      <c r="Z2066" s="175"/>
      <c r="AA2066" s="175"/>
      <c r="AB2066" s="175"/>
      <c r="AC2066" s="175"/>
      <c r="AD2066" s="175"/>
      <c r="AE2066" s="175"/>
      <c r="AF2066" s="175"/>
      <c r="AG2066" s="175"/>
      <c r="AH2066" s="175"/>
      <c r="AI2066" s="175"/>
      <c r="AJ2066" s="175"/>
      <c r="AK2066" s="175"/>
      <c r="AL2066" s="175"/>
      <c r="AM2066" s="175"/>
      <c r="AN2066" s="175"/>
      <c r="AO2066" s="175"/>
      <c r="AP2066" s="175"/>
      <c r="AQ2066" s="175"/>
      <c r="AR2066" s="175"/>
    </row>
    <row r="2067" spans="1:44" ht="102" x14ac:dyDescent="0.3">
      <c r="A2067" s="175"/>
      <c r="B2067" s="181" t="s">
        <v>825</v>
      </c>
      <c r="C2067" s="182" t="s">
        <v>169</v>
      </c>
      <c r="D2067" s="190">
        <v>2151.7800000000002</v>
      </c>
      <c r="E2067" s="191">
        <v>2151.7800000000002</v>
      </c>
      <c r="F2067" s="185" t="s">
        <v>4637</v>
      </c>
      <c r="G2067" s="186" t="s">
        <v>3444</v>
      </c>
      <c r="H2067" s="187"/>
      <c r="I2067" s="175"/>
      <c r="J2067" s="175"/>
      <c r="K2067" s="175"/>
      <c r="L2067" s="175"/>
      <c r="M2067" s="175"/>
      <c r="N2067" s="175"/>
      <c r="O2067" s="175"/>
      <c r="P2067" s="175"/>
      <c r="Q2067" s="175"/>
      <c r="R2067" s="175"/>
      <c r="S2067" s="175"/>
      <c r="T2067" s="175"/>
      <c r="U2067" s="175"/>
      <c r="V2067" s="175"/>
      <c r="W2067" s="175"/>
      <c r="X2067" s="175"/>
      <c r="Y2067" s="175"/>
      <c r="Z2067" s="175"/>
      <c r="AA2067" s="175"/>
      <c r="AB2067" s="175"/>
      <c r="AC2067" s="175"/>
      <c r="AD2067" s="175"/>
      <c r="AE2067" s="175"/>
      <c r="AF2067" s="175"/>
      <c r="AG2067" s="175"/>
      <c r="AH2067" s="175"/>
      <c r="AI2067" s="175"/>
      <c r="AJ2067" s="175"/>
      <c r="AK2067" s="175"/>
      <c r="AL2067" s="175"/>
      <c r="AM2067" s="175"/>
      <c r="AN2067" s="175"/>
      <c r="AO2067" s="175"/>
      <c r="AP2067" s="175"/>
      <c r="AQ2067" s="175"/>
      <c r="AR2067" s="175"/>
    </row>
    <row r="2068" spans="1:44" ht="102" hidden="1" x14ac:dyDescent="0.3">
      <c r="A2068" s="175"/>
      <c r="B2068" s="185" t="s">
        <v>4637</v>
      </c>
      <c r="C2068" s="182"/>
      <c r="D2068" s="190">
        <v>2151.7800000000002</v>
      </c>
      <c r="E2068" s="191">
        <v>2151.7800000000002</v>
      </c>
      <c r="F2068" s="186" t="s">
        <v>3444</v>
      </c>
      <c r="G2068" s="181" t="s">
        <v>560</v>
      </c>
      <c r="H2068" s="182" t="s">
        <v>230</v>
      </c>
      <c r="I2068" s="175"/>
      <c r="J2068" s="175"/>
      <c r="K2068" s="175"/>
      <c r="L2068" s="175"/>
      <c r="M2068" s="175"/>
      <c r="N2068" s="175"/>
      <c r="O2068" s="175"/>
      <c r="P2068" s="175"/>
      <c r="Q2068" s="175"/>
      <c r="R2068" s="175"/>
      <c r="S2068" s="175"/>
      <c r="T2068" s="175"/>
      <c r="U2068" s="175"/>
      <c r="V2068" s="175"/>
      <c r="W2068" s="175"/>
      <c r="X2068" s="175"/>
      <c r="Y2068" s="175"/>
      <c r="Z2068" s="175"/>
      <c r="AA2068" s="175"/>
      <c r="AB2068" s="175"/>
      <c r="AC2068" s="175"/>
      <c r="AD2068" s="175"/>
      <c r="AE2068" s="175"/>
      <c r="AF2068" s="175"/>
      <c r="AG2068" s="175"/>
      <c r="AH2068" s="175"/>
      <c r="AI2068" s="175"/>
      <c r="AJ2068" s="175"/>
      <c r="AK2068" s="175"/>
      <c r="AL2068" s="175"/>
      <c r="AM2068" s="175"/>
      <c r="AN2068" s="175"/>
      <c r="AO2068" s="175"/>
      <c r="AP2068" s="175"/>
      <c r="AQ2068" s="175"/>
      <c r="AR2068" s="175"/>
    </row>
    <row r="2069" spans="1:44" ht="102" hidden="1" x14ac:dyDescent="0.3">
      <c r="A2069" s="175"/>
      <c r="B2069" s="186" t="s">
        <v>3444</v>
      </c>
      <c r="C2069" s="187"/>
      <c r="D2069" s="190">
        <v>2151.7800000000002</v>
      </c>
      <c r="E2069" s="191">
        <v>2151.7800000000002</v>
      </c>
      <c r="F2069" s="181" t="s">
        <v>560</v>
      </c>
      <c r="G2069" s="185" t="s">
        <v>4637</v>
      </c>
      <c r="H2069" s="182"/>
      <c r="I2069" s="175"/>
      <c r="J2069" s="175"/>
      <c r="K2069" s="175"/>
      <c r="L2069" s="175"/>
      <c r="M2069" s="175"/>
      <c r="N2069" s="175"/>
      <c r="O2069" s="175"/>
      <c r="P2069" s="175"/>
      <c r="Q2069" s="175"/>
      <c r="R2069" s="175"/>
      <c r="S2069" s="175"/>
      <c r="T2069" s="175"/>
      <c r="U2069" s="175"/>
      <c r="V2069" s="175"/>
      <c r="W2069" s="175"/>
      <c r="X2069" s="175"/>
      <c r="Y2069" s="175"/>
      <c r="Z2069" s="175"/>
      <c r="AA2069" s="175"/>
      <c r="AB2069" s="175"/>
      <c r="AC2069" s="175"/>
      <c r="AD2069" s="175"/>
      <c r="AE2069" s="175"/>
      <c r="AF2069" s="175"/>
      <c r="AG2069" s="175"/>
      <c r="AH2069" s="175"/>
      <c r="AI2069" s="175"/>
      <c r="AJ2069" s="175"/>
      <c r="AK2069" s="175"/>
      <c r="AL2069" s="175"/>
      <c r="AM2069" s="175"/>
      <c r="AN2069" s="175"/>
      <c r="AO2069" s="175"/>
      <c r="AP2069" s="175"/>
      <c r="AQ2069" s="175"/>
      <c r="AR2069" s="175"/>
    </row>
    <row r="2070" spans="1:44" ht="102" x14ac:dyDescent="0.3">
      <c r="A2070" s="175"/>
      <c r="B2070" s="181" t="s">
        <v>560</v>
      </c>
      <c r="C2070" s="182" t="s">
        <v>230</v>
      </c>
      <c r="D2070" s="190">
        <v>2138.9</v>
      </c>
      <c r="E2070" s="191">
        <v>2138.9</v>
      </c>
      <c r="F2070" s="185" t="s">
        <v>4637</v>
      </c>
      <c r="G2070" s="186" t="s">
        <v>3446</v>
      </c>
      <c r="H2070" s="187"/>
      <c r="I2070" s="175"/>
      <c r="J2070" s="175"/>
      <c r="K2070" s="175"/>
      <c r="L2070" s="175"/>
      <c r="M2070" s="175"/>
      <c r="N2070" s="175"/>
      <c r="O2070" s="175"/>
      <c r="P2070" s="175"/>
      <c r="Q2070" s="175"/>
      <c r="R2070" s="175"/>
      <c r="S2070" s="175"/>
      <c r="T2070" s="175"/>
      <c r="U2070" s="175"/>
      <c r="V2070" s="175"/>
      <c r="W2070" s="175"/>
      <c r="X2070" s="175"/>
      <c r="Y2070" s="175"/>
      <c r="Z2070" s="175"/>
      <c r="AA2070" s="175"/>
      <c r="AB2070" s="175"/>
      <c r="AC2070" s="175"/>
      <c r="AD2070" s="175"/>
      <c r="AE2070" s="175"/>
      <c r="AF2070" s="175"/>
      <c r="AG2070" s="175"/>
      <c r="AH2070" s="175"/>
      <c r="AI2070" s="175"/>
      <c r="AJ2070" s="175"/>
      <c r="AK2070" s="175"/>
      <c r="AL2070" s="175"/>
      <c r="AM2070" s="175"/>
      <c r="AN2070" s="175"/>
      <c r="AO2070" s="175"/>
      <c r="AP2070" s="175"/>
      <c r="AQ2070" s="175"/>
      <c r="AR2070" s="175"/>
    </row>
    <row r="2071" spans="1:44" ht="102" hidden="1" x14ac:dyDescent="0.3">
      <c r="A2071" s="175"/>
      <c r="B2071" s="185" t="s">
        <v>4637</v>
      </c>
      <c r="C2071" s="182"/>
      <c r="D2071" s="190">
        <v>2138.9</v>
      </c>
      <c r="E2071" s="191">
        <v>2138.9</v>
      </c>
      <c r="F2071" s="186" t="s">
        <v>3446</v>
      </c>
      <c r="G2071" s="181" t="s">
        <v>580</v>
      </c>
      <c r="H2071" s="182" t="s">
        <v>229</v>
      </c>
      <c r="I2071" s="175"/>
      <c r="J2071" s="175"/>
      <c r="K2071" s="175"/>
      <c r="L2071" s="175"/>
      <c r="M2071" s="175"/>
      <c r="N2071" s="175"/>
      <c r="O2071" s="175"/>
      <c r="P2071" s="175"/>
      <c r="Q2071" s="175"/>
      <c r="R2071" s="175"/>
      <c r="S2071" s="175"/>
      <c r="T2071" s="175"/>
      <c r="U2071" s="175"/>
      <c r="V2071" s="175"/>
      <c r="W2071" s="175"/>
      <c r="X2071" s="175"/>
      <c r="Y2071" s="175"/>
      <c r="Z2071" s="175"/>
      <c r="AA2071" s="175"/>
      <c r="AB2071" s="175"/>
      <c r="AC2071" s="175"/>
      <c r="AD2071" s="175"/>
      <c r="AE2071" s="175"/>
      <c r="AF2071" s="175"/>
      <c r="AG2071" s="175"/>
      <c r="AH2071" s="175"/>
      <c r="AI2071" s="175"/>
      <c r="AJ2071" s="175"/>
      <c r="AK2071" s="175"/>
      <c r="AL2071" s="175"/>
      <c r="AM2071" s="175"/>
      <c r="AN2071" s="175"/>
      <c r="AO2071" s="175"/>
      <c r="AP2071" s="175"/>
      <c r="AQ2071" s="175"/>
      <c r="AR2071" s="175"/>
    </row>
    <row r="2072" spans="1:44" ht="102" hidden="1" x14ac:dyDescent="0.3">
      <c r="A2072" s="175"/>
      <c r="B2072" s="186" t="s">
        <v>3446</v>
      </c>
      <c r="C2072" s="187"/>
      <c r="D2072" s="190">
        <v>2138.9</v>
      </c>
      <c r="E2072" s="191">
        <v>2138.9</v>
      </c>
      <c r="F2072" s="181" t="s">
        <v>580</v>
      </c>
      <c r="G2072" s="185" t="s">
        <v>4637</v>
      </c>
      <c r="H2072" s="182"/>
      <c r="I2072" s="175"/>
      <c r="J2072" s="175"/>
      <c r="K2072" s="175"/>
      <c r="L2072" s="175"/>
      <c r="M2072" s="175"/>
      <c r="N2072" s="175"/>
      <c r="O2072" s="175"/>
      <c r="P2072" s="175"/>
      <c r="Q2072" s="175"/>
      <c r="R2072" s="175"/>
      <c r="S2072" s="175"/>
      <c r="T2072" s="175"/>
      <c r="U2072" s="175"/>
      <c r="V2072" s="175"/>
      <c r="W2072" s="175"/>
      <c r="X2072" s="175"/>
      <c r="Y2072" s="175"/>
      <c r="Z2072" s="175"/>
      <c r="AA2072" s="175"/>
      <c r="AB2072" s="175"/>
      <c r="AC2072" s="175"/>
      <c r="AD2072" s="175"/>
      <c r="AE2072" s="175"/>
      <c r="AF2072" s="175"/>
      <c r="AG2072" s="175"/>
      <c r="AH2072" s="175"/>
      <c r="AI2072" s="175"/>
      <c r="AJ2072" s="175"/>
      <c r="AK2072" s="175"/>
      <c r="AL2072" s="175"/>
      <c r="AM2072" s="175"/>
      <c r="AN2072" s="175"/>
      <c r="AO2072" s="175"/>
      <c r="AP2072" s="175"/>
      <c r="AQ2072" s="175"/>
      <c r="AR2072" s="175"/>
    </row>
    <row r="2073" spans="1:44" ht="102" x14ac:dyDescent="0.3">
      <c r="A2073" s="175"/>
      <c r="B2073" s="181" t="s">
        <v>580</v>
      </c>
      <c r="C2073" s="182" t="s">
        <v>229</v>
      </c>
      <c r="D2073" s="190">
        <v>3109.56</v>
      </c>
      <c r="E2073" s="191">
        <v>3109.56</v>
      </c>
      <c r="F2073" s="185" t="s">
        <v>4637</v>
      </c>
      <c r="G2073" s="186" t="s">
        <v>3447</v>
      </c>
      <c r="H2073" s="187"/>
      <c r="I2073" s="175"/>
      <c r="J2073" s="175"/>
      <c r="K2073" s="175"/>
      <c r="L2073" s="175"/>
      <c r="M2073" s="175"/>
      <c r="N2073" s="175"/>
      <c r="O2073" s="175"/>
      <c r="P2073" s="175"/>
      <c r="Q2073" s="175"/>
      <c r="R2073" s="175"/>
      <c r="S2073" s="175"/>
      <c r="T2073" s="175"/>
      <c r="U2073" s="175"/>
      <c r="V2073" s="175"/>
      <c r="W2073" s="175"/>
      <c r="X2073" s="175"/>
      <c r="Y2073" s="175"/>
      <c r="Z2073" s="175"/>
      <c r="AA2073" s="175"/>
      <c r="AB2073" s="175"/>
      <c r="AC2073" s="175"/>
      <c r="AD2073" s="175"/>
      <c r="AE2073" s="175"/>
      <c r="AF2073" s="175"/>
      <c r="AG2073" s="175"/>
      <c r="AH2073" s="175"/>
      <c r="AI2073" s="175"/>
      <c r="AJ2073" s="175"/>
      <c r="AK2073" s="175"/>
      <c r="AL2073" s="175"/>
      <c r="AM2073" s="175"/>
      <c r="AN2073" s="175"/>
      <c r="AO2073" s="175"/>
      <c r="AP2073" s="175"/>
      <c r="AQ2073" s="175"/>
      <c r="AR2073" s="175"/>
    </row>
    <row r="2074" spans="1:44" ht="102" hidden="1" x14ac:dyDescent="0.3">
      <c r="A2074" s="175"/>
      <c r="B2074" s="185" t="s">
        <v>4637</v>
      </c>
      <c r="C2074" s="182"/>
      <c r="D2074" s="190">
        <v>3109.56</v>
      </c>
      <c r="E2074" s="191">
        <v>3109.56</v>
      </c>
      <c r="F2074" s="186" t="s">
        <v>3447</v>
      </c>
      <c r="G2074" s="181" t="s">
        <v>597</v>
      </c>
      <c r="H2074" s="182" t="s">
        <v>306</v>
      </c>
      <c r="I2074" s="175"/>
      <c r="J2074" s="175"/>
      <c r="K2074" s="175"/>
      <c r="L2074" s="175"/>
      <c r="M2074" s="175"/>
      <c r="N2074" s="175"/>
      <c r="O2074" s="175"/>
      <c r="P2074" s="175"/>
      <c r="Q2074" s="175"/>
      <c r="R2074" s="175"/>
      <c r="S2074" s="175"/>
      <c r="T2074" s="175"/>
      <c r="U2074" s="175"/>
      <c r="V2074" s="175"/>
      <c r="W2074" s="175"/>
      <c r="X2074" s="175"/>
      <c r="Y2074" s="175"/>
      <c r="Z2074" s="175"/>
      <c r="AA2074" s="175"/>
      <c r="AB2074" s="175"/>
      <c r="AC2074" s="175"/>
      <c r="AD2074" s="175"/>
      <c r="AE2074" s="175"/>
      <c r="AF2074" s="175"/>
      <c r="AG2074" s="175"/>
      <c r="AH2074" s="175"/>
      <c r="AI2074" s="175"/>
      <c r="AJ2074" s="175"/>
      <c r="AK2074" s="175"/>
      <c r="AL2074" s="175"/>
      <c r="AM2074" s="175"/>
      <c r="AN2074" s="175"/>
      <c r="AO2074" s="175"/>
      <c r="AP2074" s="175"/>
      <c r="AQ2074" s="175"/>
      <c r="AR2074" s="175"/>
    </row>
    <row r="2075" spans="1:44" ht="102" hidden="1" x14ac:dyDescent="0.3">
      <c r="A2075" s="175"/>
      <c r="B2075" s="186" t="s">
        <v>3447</v>
      </c>
      <c r="C2075" s="187"/>
      <c r="D2075" s="190">
        <v>3109.56</v>
      </c>
      <c r="E2075" s="191">
        <v>3109.56</v>
      </c>
      <c r="F2075" s="181" t="s">
        <v>597</v>
      </c>
      <c r="G2075" s="185" t="s">
        <v>4637</v>
      </c>
      <c r="H2075" s="182"/>
      <c r="I2075" s="175"/>
      <c r="J2075" s="175"/>
      <c r="K2075" s="175"/>
      <c r="L2075" s="175"/>
      <c r="M2075" s="175"/>
      <c r="N2075" s="175"/>
      <c r="O2075" s="175"/>
      <c r="P2075" s="175"/>
      <c r="Q2075" s="175"/>
      <c r="R2075" s="175"/>
      <c r="S2075" s="175"/>
      <c r="T2075" s="175"/>
      <c r="U2075" s="175"/>
      <c r="V2075" s="175"/>
      <c r="W2075" s="175"/>
      <c r="X2075" s="175"/>
      <c r="Y2075" s="175"/>
      <c r="Z2075" s="175"/>
      <c r="AA2075" s="175"/>
      <c r="AB2075" s="175"/>
      <c r="AC2075" s="175"/>
      <c r="AD2075" s="175"/>
      <c r="AE2075" s="175"/>
      <c r="AF2075" s="175"/>
      <c r="AG2075" s="175"/>
      <c r="AH2075" s="175"/>
      <c r="AI2075" s="175"/>
      <c r="AJ2075" s="175"/>
      <c r="AK2075" s="175"/>
      <c r="AL2075" s="175"/>
      <c r="AM2075" s="175"/>
      <c r="AN2075" s="175"/>
      <c r="AO2075" s="175"/>
      <c r="AP2075" s="175"/>
      <c r="AQ2075" s="175"/>
      <c r="AR2075" s="175"/>
    </row>
    <row r="2076" spans="1:44" ht="102" x14ac:dyDescent="0.3">
      <c r="A2076" s="175"/>
      <c r="B2076" s="181" t="s">
        <v>597</v>
      </c>
      <c r="C2076" s="182" t="s">
        <v>306</v>
      </c>
      <c r="D2076" s="190">
        <v>3393.03</v>
      </c>
      <c r="E2076" s="191">
        <v>3393.03</v>
      </c>
      <c r="F2076" s="185" t="s">
        <v>4637</v>
      </c>
      <c r="G2076" s="186" t="s">
        <v>3469</v>
      </c>
      <c r="H2076" s="187"/>
      <c r="I2076" s="175"/>
      <c r="J2076" s="175"/>
      <c r="K2076" s="175"/>
      <c r="L2076" s="175"/>
      <c r="M2076" s="175"/>
      <c r="N2076" s="175"/>
      <c r="O2076" s="175"/>
      <c r="P2076" s="175"/>
      <c r="Q2076" s="175"/>
      <c r="R2076" s="175"/>
      <c r="S2076" s="175"/>
      <c r="T2076" s="175"/>
      <c r="U2076" s="175"/>
      <c r="V2076" s="175"/>
      <c r="W2076" s="175"/>
      <c r="X2076" s="175"/>
      <c r="Y2076" s="175"/>
      <c r="Z2076" s="175"/>
      <c r="AA2076" s="175"/>
      <c r="AB2076" s="175"/>
      <c r="AC2076" s="175"/>
      <c r="AD2076" s="175"/>
      <c r="AE2076" s="175"/>
      <c r="AF2076" s="175"/>
      <c r="AG2076" s="175"/>
      <c r="AH2076" s="175"/>
      <c r="AI2076" s="175"/>
      <c r="AJ2076" s="175"/>
      <c r="AK2076" s="175"/>
      <c r="AL2076" s="175"/>
      <c r="AM2076" s="175"/>
      <c r="AN2076" s="175"/>
      <c r="AO2076" s="175"/>
      <c r="AP2076" s="175"/>
      <c r="AQ2076" s="175"/>
      <c r="AR2076" s="175"/>
    </row>
    <row r="2077" spans="1:44" ht="102" hidden="1" x14ac:dyDescent="0.3">
      <c r="A2077" s="175"/>
      <c r="B2077" s="185" t="s">
        <v>4637</v>
      </c>
      <c r="C2077" s="182"/>
      <c r="D2077" s="190">
        <v>3393.03</v>
      </c>
      <c r="E2077" s="191">
        <v>3393.03</v>
      </c>
      <c r="F2077" s="186" t="s">
        <v>3469</v>
      </c>
      <c r="G2077" s="181" t="s">
        <v>2250</v>
      </c>
      <c r="H2077" s="182" t="s">
        <v>116</v>
      </c>
      <c r="I2077" s="175"/>
      <c r="J2077" s="175"/>
      <c r="K2077" s="175"/>
      <c r="L2077" s="175"/>
      <c r="M2077" s="175"/>
      <c r="N2077" s="175"/>
      <c r="O2077" s="175"/>
      <c r="P2077" s="175"/>
      <c r="Q2077" s="175"/>
      <c r="R2077" s="175"/>
      <c r="S2077" s="175"/>
      <c r="T2077" s="175"/>
      <c r="U2077" s="175"/>
      <c r="V2077" s="175"/>
      <c r="W2077" s="175"/>
      <c r="X2077" s="175"/>
      <c r="Y2077" s="175"/>
      <c r="Z2077" s="175"/>
      <c r="AA2077" s="175"/>
      <c r="AB2077" s="175"/>
      <c r="AC2077" s="175"/>
      <c r="AD2077" s="175"/>
      <c r="AE2077" s="175"/>
      <c r="AF2077" s="175"/>
      <c r="AG2077" s="175"/>
      <c r="AH2077" s="175"/>
      <c r="AI2077" s="175"/>
      <c r="AJ2077" s="175"/>
      <c r="AK2077" s="175"/>
      <c r="AL2077" s="175"/>
      <c r="AM2077" s="175"/>
      <c r="AN2077" s="175"/>
      <c r="AO2077" s="175"/>
      <c r="AP2077" s="175"/>
      <c r="AQ2077" s="175"/>
      <c r="AR2077" s="175"/>
    </row>
    <row r="2078" spans="1:44" ht="102" hidden="1" x14ac:dyDescent="0.3">
      <c r="A2078" s="175"/>
      <c r="B2078" s="186" t="s">
        <v>3469</v>
      </c>
      <c r="C2078" s="187"/>
      <c r="D2078" s="190">
        <v>3393.03</v>
      </c>
      <c r="E2078" s="191">
        <v>3393.03</v>
      </c>
      <c r="F2078" s="181" t="s">
        <v>2250</v>
      </c>
      <c r="G2078" s="185" t="s">
        <v>4637</v>
      </c>
      <c r="H2078" s="182"/>
      <c r="I2078" s="175"/>
      <c r="J2078" s="175"/>
      <c r="K2078" s="175"/>
      <c r="L2078" s="175"/>
      <c r="M2078" s="175"/>
      <c r="N2078" s="175"/>
      <c r="O2078" s="175"/>
      <c r="P2078" s="175"/>
      <c r="Q2078" s="175"/>
      <c r="R2078" s="175"/>
      <c r="S2078" s="175"/>
      <c r="T2078" s="175"/>
      <c r="U2078" s="175"/>
      <c r="V2078" s="175"/>
      <c r="W2078" s="175"/>
      <c r="X2078" s="175"/>
      <c r="Y2078" s="175"/>
      <c r="Z2078" s="175"/>
      <c r="AA2078" s="175"/>
      <c r="AB2078" s="175"/>
      <c r="AC2078" s="175"/>
      <c r="AD2078" s="175"/>
      <c r="AE2078" s="175"/>
      <c r="AF2078" s="175"/>
      <c r="AG2078" s="175"/>
      <c r="AH2078" s="175"/>
      <c r="AI2078" s="175"/>
      <c r="AJ2078" s="175"/>
      <c r="AK2078" s="175"/>
      <c r="AL2078" s="175"/>
      <c r="AM2078" s="175"/>
      <c r="AN2078" s="175"/>
      <c r="AO2078" s="175"/>
      <c r="AP2078" s="175"/>
      <c r="AQ2078" s="175"/>
      <c r="AR2078" s="175"/>
    </row>
    <row r="2079" spans="1:44" ht="102" x14ac:dyDescent="0.3">
      <c r="A2079" s="175"/>
      <c r="B2079" s="181" t="s">
        <v>2250</v>
      </c>
      <c r="C2079" s="182" t="s">
        <v>116</v>
      </c>
      <c r="D2079" s="190">
        <v>2151.7800000000002</v>
      </c>
      <c r="E2079" s="191">
        <v>2151.7800000000002</v>
      </c>
      <c r="F2079" s="185" t="s">
        <v>4637</v>
      </c>
      <c r="G2079" s="186" t="s">
        <v>3471</v>
      </c>
      <c r="H2079" s="187"/>
      <c r="I2079" s="175"/>
      <c r="J2079" s="175"/>
      <c r="K2079" s="175"/>
      <c r="L2079" s="175"/>
      <c r="M2079" s="175"/>
      <c r="N2079" s="175"/>
      <c r="O2079" s="175"/>
      <c r="P2079" s="175"/>
      <c r="Q2079" s="175"/>
      <c r="R2079" s="175"/>
      <c r="S2079" s="175"/>
      <c r="T2079" s="175"/>
      <c r="U2079" s="175"/>
      <c r="V2079" s="175"/>
      <c r="W2079" s="175"/>
      <c r="X2079" s="175"/>
      <c r="Y2079" s="175"/>
      <c r="Z2079" s="175"/>
      <c r="AA2079" s="175"/>
      <c r="AB2079" s="175"/>
      <c r="AC2079" s="175"/>
      <c r="AD2079" s="175"/>
      <c r="AE2079" s="175"/>
      <c r="AF2079" s="175"/>
      <c r="AG2079" s="175"/>
      <c r="AH2079" s="175"/>
      <c r="AI2079" s="175"/>
      <c r="AJ2079" s="175"/>
      <c r="AK2079" s="175"/>
      <c r="AL2079" s="175"/>
      <c r="AM2079" s="175"/>
      <c r="AN2079" s="175"/>
      <c r="AO2079" s="175"/>
      <c r="AP2079" s="175"/>
      <c r="AQ2079" s="175"/>
      <c r="AR2079" s="175"/>
    </row>
    <row r="2080" spans="1:44" ht="102" hidden="1" x14ac:dyDescent="0.3">
      <c r="A2080" s="175"/>
      <c r="B2080" s="185" t="s">
        <v>4637</v>
      </c>
      <c r="C2080" s="182"/>
      <c r="D2080" s="190">
        <v>2151.7800000000002</v>
      </c>
      <c r="E2080" s="191">
        <v>2151.7800000000002</v>
      </c>
      <c r="F2080" s="186" t="s">
        <v>3471</v>
      </c>
      <c r="G2080" s="181" t="s">
        <v>1095</v>
      </c>
      <c r="H2080" s="182" t="s">
        <v>117</v>
      </c>
      <c r="I2080" s="175"/>
      <c r="J2080" s="175"/>
      <c r="K2080" s="175"/>
      <c r="L2080" s="175"/>
      <c r="M2080" s="175"/>
      <c r="N2080" s="175"/>
      <c r="O2080" s="175"/>
      <c r="P2080" s="175"/>
      <c r="Q2080" s="175"/>
      <c r="R2080" s="175"/>
      <c r="S2080" s="175"/>
      <c r="T2080" s="175"/>
      <c r="U2080" s="175"/>
      <c r="V2080" s="175"/>
      <c r="W2080" s="175"/>
      <c r="X2080" s="175"/>
      <c r="Y2080" s="175"/>
      <c r="Z2080" s="175"/>
      <c r="AA2080" s="175"/>
      <c r="AB2080" s="175"/>
      <c r="AC2080" s="175"/>
      <c r="AD2080" s="175"/>
      <c r="AE2080" s="175"/>
      <c r="AF2080" s="175"/>
      <c r="AG2080" s="175"/>
      <c r="AH2080" s="175"/>
      <c r="AI2080" s="175"/>
      <c r="AJ2080" s="175"/>
      <c r="AK2080" s="175"/>
      <c r="AL2080" s="175"/>
      <c r="AM2080" s="175"/>
      <c r="AN2080" s="175"/>
      <c r="AO2080" s="175"/>
      <c r="AP2080" s="175"/>
      <c r="AQ2080" s="175"/>
      <c r="AR2080" s="175"/>
    </row>
    <row r="2081" spans="1:44" ht="102" hidden="1" x14ac:dyDescent="0.3">
      <c r="A2081" s="175"/>
      <c r="B2081" s="186" t="s">
        <v>3471</v>
      </c>
      <c r="C2081" s="187"/>
      <c r="D2081" s="190">
        <v>2151.7800000000002</v>
      </c>
      <c r="E2081" s="191">
        <v>2151.7800000000002</v>
      </c>
      <c r="F2081" s="181" t="s">
        <v>1095</v>
      </c>
      <c r="G2081" s="185" t="s">
        <v>4637</v>
      </c>
      <c r="H2081" s="182"/>
      <c r="I2081" s="175"/>
      <c r="J2081" s="175"/>
      <c r="K2081" s="175"/>
      <c r="L2081" s="175"/>
      <c r="M2081" s="175"/>
      <c r="N2081" s="175"/>
      <c r="O2081" s="175"/>
      <c r="P2081" s="175"/>
      <c r="Q2081" s="175"/>
      <c r="R2081" s="175"/>
      <c r="S2081" s="175"/>
      <c r="T2081" s="175"/>
      <c r="U2081" s="175"/>
      <c r="V2081" s="175"/>
      <c r="W2081" s="175"/>
      <c r="X2081" s="175"/>
      <c r="Y2081" s="175"/>
      <c r="Z2081" s="175"/>
      <c r="AA2081" s="175"/>
      <c r="AB2081" s="175"/>
      <c r="AC2081" s="175"/>
      <c r="AD2081" s="175"/>
      <c r="AE2081" s="175"/>
      <c r="AF2081" s="175"/>
      <c r="AG2081" s="175"/>
      <c r="AH2081" s="175"/>
      <c r="AI2081" s="175"/>
      <c r="AJ2081" s="175"/>
      <c r="AK2081" s="175"/>
      <c r="AL2081" s="175"/>
      <c r="AM2081" s="175"/>
      <c r="AN2081" s="175"/>
      <c r="AO2081" s="175"/>
      <c r="AP2081" s="175"/>
      <c r="AQ2081" s="175"/>
      <c r="AR2081" s="175"/>
    </row>
    <row r="2082" spans="1:44" ht="102" x14ac:dyDescent="0.3">
      <c r="A2082" s="175"/>
      <c r="B2082" s="181" t="s">
        <v>1095</v>
      </c>
      <c r="C2082" s="182" t="s">
        <v>117</v>
      </c>
      <c r="D2082" s="190">
        <v>2138.9</v>
      </c>
      <c r="E2082" s="191">
        <v>2138.9</v>
      </c>
      <c r="F2082" s="185" t="s">
        <v>4637</v>
      </c>
      <c r="G2082" s="186" t="s">
        <v>3472</v>
      </c>
      <c r="H2082" s="187"/>
      <c r="I2082" s="175"/>
      <c r="J2082" s="175"/>
      <c r="K2082" s="175"/>
      <c r="L2082" s="175"/>
      <c r="M2082" s="175"/>
      <c r="N2082" s="175"/>
      <c r="O2082" s="175"/>
      <c r="P2082" s="175"/>
      <c r="Q2082" s="175"/>
      <c r="R2082" s="175"/>
      <c r="S2082" s="175"/>
      <c r="T2082" s="175"/>
      <c r="U2082" s="175"/>
      <c r="V2082" s="175"/>
      <c r="W2082" s="175"/>
      <c r="X2082" s="175"/>
      <c r="Y2082" s="175"/>
      <c r="Z2082" s="175"/>
      <c r="AA2082" s="175"/>
      <c r="AB2082" s="175"/>
      <c r="AC2082" s="175"/>
      <c r="AD2082" s="175"/>
      <c r="AE2082" s="175"/>
      <c r="AF2082" s="175"/>
      <c r="AG2082" s="175"/>
      <c r="AH2082" s="175"/>
      <c r="AI2082" s="175"/>
      <c r="AJ2082" s="175"/>
      <c r="AK2082" s="175"/>
      <c r="AL2082" s="175"/>
      <c r="AM2082" s="175"/>
      <c r="AN2082" s="175"/>
      <c r="AO2082" s="175"/>
      <c r="AP2082" s="175"/>
      <c r="AQ2082" s="175"/>
      <c r="AR2082" s="175"/>
    </row>
    <row r="2083" spans="1:44" ht="102" hidden="1" x14ac:dyDescent="0.3">
      <c r="A2083" s="175"/>
      <c r="B2083" s="185" t="s">
        <v>4637</v>
      </c>
      <c r="C2083" s="182"/>
      <c r="D2083" s="190">
        <v>2138.9</v>
      </c>
      <c r="E2083" s="191">
        <v>2138.9</v>
      </c>
      <c r="F2083" s="186" t="s">
        <v>3472</v>
      </c>
      <c r="G2083" s="181" t="s">
        <v>688</v>
      </c>
      <c r="H2083" s="182" t="s">
        <v>344</v>
      </c>
      <c r="I2083" s="175"/>
      <c r="J2083" s="175"/>
      <c r="K2083" s="175"/>
      <c r="L2083" s="175"/>
      <c r="M2083" s="175"/>
      <c r="N2083" s="175"/>
      <c r="O2083" s="175"/>
      <c r="P2083" s="175"/>
      <c r="Q2083" s="175"/>
      <c r="R2083" s="175"/>
      <c r="S2083" s="175"/>
      <c r="T2083" s="175"/>
      <c r="U2083" s="175"/>
      <c r="V2083" s="175"/>
      <c r="W2083" s="175"/>
      <c r="X2083" s="175"/>
      <c r="Y2083" s="175"/>
      <c r="Z2083" s="175"/>
      <c r="AA2083" s="175"/>
      <c r="AB2083" s="175"/>
      <c r="AC2083" s="175"/>
      <c r="AD2083" s="175"/>
      <c r="AE2083" s="175"/>
      <c r="AF2083" s="175"/>
      <c r="AG2083" s="175"/>
      <c r="AH2083" s="175"/>
      <c r="AI2083" s="175"/>
      <c r="AJ2083" s="175"/>
      <c r="AK2083" s="175"/>
      <c r="AL2083" s="175"/>
      <c r="AM2083" s="175"/>
      <c r="AN2083" s="175"/>
      <c r="AO2083" s="175"/>
      <c r="AP2083" s="175"/>
      <c r="AQ2083" s="175"/>
      <c r="AR2083" s="175"/>
    </row>
    <row r="2084" spans="1:44" ht="102" hidden="1" x14ac:dyDescent="0.3">
      <c r="A2084" s="175"/>
      <c r="B2084" s="186" t="s">
        <v>3472</v>
      </c>
      <c r="C2084" s="187"/>
      <c r="D2084" s="190">
        <v>2138.9</v>
      </c>
      <c r="E2084" s="191">
        <v>2138.9</v>
      </c>
      <c r="F2084" s="181" t="s">
        <v>688</v>
      </c>
      <c r="G2084" s="185" t="s">
        <v>4637</v>
      </c>
      <c r="H2084" s="182"/>
      <c r="I2084" s="175"/>
      <c r="J2084" s="175"/>
      <c r="K2084" s="175"/>
      <c r="L2084" s="175"/>
      <c r="M2084" s="175"/>
      <c r="N2084" s="175"/>
      <c r="O2084" s="175"/>
      <c r="P2084" s="175"/>
      <c r="Q2084" s="175"/>
      <c r="R2084" s="175"/>
      <c r="S2084" s="175"/>
      <c r="T2084" s="175"/>
      <c r="U2084" s="175"/>
      <c r="V2084" s="175"/>
      <c r="W2084" s="175"/>
      <c r="X2084" s="175"/>
      <c r="Y2084" s="175"/>
      <c r="Z2084" s="175"/>
      <c r="AA2084" s="175"/>
      <c r="AB2084" s="175"/>
      <c r="AC2084" s="175"/>
      <c r="AD2084" s="175"/>
      <c r="AE2084" s="175"/>
      <c r="AF2084" s="175"/>
      <c r="AG2084" s="175"/>
      <c r="AH2084" s="175"/>
      <c r="AI2084" s="175"/>
      <c r="AJ2084" s="175"/>
      <c r="AK2084" s="175"/>
      <c r="AL2084" s="175"/>
      <c r="AM2084" s="175"/>
      <c r="AN2084" s="175"/>
      <c r="AO2084" s="175"/>
      <c r="AP2084" s="175"/>
      <c r="AQ2084" s="175"/>
      <c r="AR2084" s="175"/>
    </row>
    <row r="2085" spans="1:44" ht="102" x14ac:dyDescent="0.3">
      <c r="A2085" s="175"/>
      <c r="B2085" s="181" t="s">
        <v>688</v>
      </c>
      <c r="C2085" s="182" t="s">
        <v>344</v>
      </c>
      <c r="D2085" s="190">
        <v>1421.64</v>
      </c>
      <c r="E2085" s="191">
        <v>1421.64</v>
      </c>
      <c r="F2085" s="185" t="s">
        <v>4637</v>
      </c>
      <c r="G2085" s="186" t="s">
        <v>3123</v>
      </c>
      <c r="H2085" s="187"/>
      <c r="I2085" s="175"/>
      <c r="J2085" s="175"/>
      <c r="K2085" s="175"/>
      <c r="L2085" s="175"/>
      <c r="M2085" s="175"/>
      <c r="N2085" s="175"/>
      <c r="O2085" s="175"/>
      <c r="P2085" s="175"/>
      <c r="Q2085" s="175"/>
      <c r="R2085" s="175"/>
      <c r="S2085" s="175"/>
      <c r="T2085" s="175"/>
      <c r="U2085" s="175"/>
      <c r="V2085" s="175"/>
      <c r="W2085" s="175"/>
      <c r="X2085" s="175"/>
      <c r="Y2085" s="175"/>
      <c r="Z2085" s="175"/>
      <c r="AA2085" s="175"/>
      <c r="AB2085" s="175"/>
      <c r="AC2085" s="175"/>
      <c r="AD2085" s="175"/>
      <c r="AE2085" s="175"/>
      <c r="AF2085" s="175"/>
      <c r="AG2085" s="175"/>
      <c r="AH2085" s="175"/>
      <c r="AI2085" s="175"/>
      <c r="AJ2085" s="175"/>
      <c r="AK2085" s="175"/>
      <c r="AL2085" s="175"/>
      <c r="AM2085" s="175"/>
      <c r="AN2085" s="175"/>
      <c r="AO2085" s="175"/>
      <c r="AP2085" s="175"/>
      <c r="AQ2085" s="175"/>
      <c r="AR2085" s="175"/>
    </row>
    <row r="2086" spans="1:44" ht="102" hidden="1" x14ac:dyDescent="0.3">
      <c r="A2086" s="175"/>
      <c r="B2086" s="185" t="s">
        <v>4637</v>
      </c>
      <c r="C2086" s="182"/>
      <c r="D2086" s="190">
        <v>1421.64</v>
      </c>
      <c r="E2086" s="191">
        <v>1421.64</v>
      </c>
      <c r="F2086" s="186" t="s">
        <v>3123</v>
      </c>
      <c r="G2086" s="181" t="s">
        <v>581</v>
      </c>
      <c r="H2086" s="182" t="s">
        <v>318</v>
      </c>
      <c r="I2086" s="175"/>
      <c r="J2086" s="175"/>
      <c r="K2086" s="175"/>
      <c r="L2086" s="175"/>
      <c r="M2086" s="175"/>
      <c r="N2086" s="175"/>
      <c r="O2086" s="175"/>
      <c r="P2086" s="175"/>
      <c r="Q2086" s="175"/>
      <c r="R2086" s="175"/>
      <c r="S2086" s="175"/>
      <c r="T2086" s="175"/>
      <c r="U2086" s="175"/>
      <c r="V2086" s="175"/>
      <c r="W2086" s="175"/>
      <c r="X2086" s="175"/>
      <c r="Y2086" s="175"/>
      <c r="Z2086" s="175"/>
      <c r="AA2086" s="175"/>
      <c r="AB2086" s="175"/>
      <c r="AC2086" s="175"/>
      <c r="AD2086" s="175"/>
      <c r="AE2086" s="175"/>
      <c r="AF2086" s="175"/>
      <c r="AG2086" s="175"/>
      <c r="AH2086" s="175"/>
      <c r="AI2086" s="175"/>
      <c r="AJ2086" s="175"/>
      <c r="AK2086" s="175"/>
      <c r="AL2086" s="175"/>
      <c r="AM2086" s="175"/>
      <c r="AN2086" s="175"/>
      <c r="AO2086" s="175"/>
      <c r="AP2086" s="175"/>
      <c r="AQ2086" s="175"/>
      <c r="AR2086" s="175"/>
    </row>
    <row r="2087" spans="1:44" ht="102" hidden="1" x14ac:dyDescent="0.3">
      <c r="A2087" s="175"/>
      <c r="B2087" s="186" t="s">
        <v>3123</v>
      </c>
      <c r="C2087" s="187"/>
      <c r="D2087" s="190">
        <v>1421.64</v>
      </c>
      <c r="E2087" s="191">
        <v>1421.64</v>
      </c>
      <c r="F2087" s="181" t="s">
        <v>581</v>
      </c>
      <c r="G2087" s="185" t="s">
        <v>4637</v>
      </c>
      <c r="H2087" s="182"/>
      <c r="I2087" s="175"/>
      <c r="J2087" s="175"/>
      <c r="K2087" s="175"/>
      <c r="L2087" s="175"/>
      <c r="M2087" s="175"/>
      <c r="N2087" s="175"/>
      <c r="O2087" s="175"/>
      <c r="P2087" s="175"/>
      <c r="Q2087" s="175"/>
      <c r="R2087" s="175"/>
      <c r="S2087" s="175"/>
      <c r="T2087" s="175"/>
      <c r="U2087" s="175"/>
      <c r="V2087" s="175"/>
      <c r="W2087" s="175"/>
      <c r="X2087" s="175"/>
      <c r="Y2087" s="175"/>
      <c r="Z2087" s="175"/>
      <c r="AA2087" s="175"/>
      <c r="AB2087" s="175"/>
      <c r="AC2087" s="175"/>
      <c r="AD2087" s="175"/>
      <c r="AE2087" s="175"/>
      <c r="AF2087" s="175"/>
      <c r="AG2087" s="175"/>
      <c r="AH2087" s="175"/>
      <c r="AI2087" s="175"/>
      <c r="AJ2087" s="175"/>
      <c r="AK2087" s="175"/>
      <c r="AL2087" s="175"/>
      <c r="AM2087" s="175"/>
      <c r="AN2087" s="175"/>
      <c r="AO2087" s="175"/>
      <c r="AP2087" s="175"/>
      <c r="AQ2087" s="175"/>
      <c r="AR2087" s="175"/>
    </row>
    <row r="2088" spans="1:44" ht="102" x14ac:dyDescent="0.3">
      <c r="A2088" s="175"/>
      <c r="B2088" s="181" t="s">
        <v>581</v>
      </c>
      <c r="C2088" s="182" t="s">
        <v>318</v>
      </c>
      <c r="D2088" s="190">
        <v>3109.56</v>
      </c>
      <c r="E2088" s="191">
        <v>3109.56</v>
      </c>
      <c r="F2088" s="185" t="s">
        <v>4637</v>
      </c>
      <c r="G2088" s="186" t="s">
        <v>3473</v>
      </c>
      <c r="H2088" s="187"/>
      <c r="I2088" s="175"/>
      <c r="J2088" s="175"/>
      <c r="K2088" s="175"/>
      <c r="L2088" s="175"/>
      <c r="M2088" s="175"/>
      <c r="N2088" s="175"/>
      <c r="O2088" s="175"/>
      <c r="P2088" s="175"/>
      <c r="Q2088" s="175"/>
      <c r="R2088" s="175"/>
      <c r="S2088" s="175"/>
      <c r="T2088" s="175"/>
      <c r="U2088" s="175"/>
      <c r="V2088" s="175"/>
      <c r="W2088" s="175"/>
      <c r="X2088" s="175"/>
      <c r="Y2088" s="175"/>
      <c r="Z2088" s="175"/>
      <c r="AA2088" s="175"/>
      <c r="AB2088" s="175"/>
      <c r="AC2088" s="175"/>
      <c r="AD2088" s="175"/>
      <c r="AE2088" s="175"/>
      <c r="AF2088" s="175"/>
      <c r="AG2088" s="175"/>
      <c r="AH2088" s="175"/>
      <c r="AI2088" s="175"/>
      <c r="AJ2088" s="175"/>
      <c r="AK2088" s="175"/>
      <c r="AL2088" s="175"/>
      <c r="AM2088" s="175"/>
      <c r="AN2088" s="175"/>
      <c r="AO2088" s="175"/>
      <c r="AP2088" s="175"/>
      <c r="AQ2088" s="175"/>
      <c r="AR2088" s="175"/>
    </row>
    <row r="2089" spans="1:44" ht="102" hidden="1" x14ac:dyDescent="0.3">
      <c r="A2089" s="175"/>
      <c r="B2089" s="185" t="s">
        <v>4637</v>
      </c>
      <c r="C2089" s="182"/>
      <c r="D2089" s="190">
        <v>3109.56</v>
      </c>
      <c r="E2089" s="191">
        <v>3109.56</v>
      </c>
      <c r="F2089" s="186" t="s">
        <v>3473</v>
      </c>
      <c r="G2089" s="181" t="s">
        <v>2456</v>
      </c>
      <c r="H2089" s="182" t="s">
        <v>291</v>
      </c>
      <c r="I2089" s="175"/>
      <c r="J2089" s="175"/>
      <c r="K2089" s="175"/>
      <c r="L2089" s="175"/>
      <c r="M2089" s="175"/>
      <c r="N2089" s="175"/>
      <c r="O2089" s="175"/>
      <c r="P2089" s="175"/>
      <c r="Q2089" s="175"/>
      <c r="R2089" s="175"/>
      <c r="S2089" s="175"/>
      <c r="T2089" s="175"/>
      <c r="U2089" s="175"/>
      <c r="V2089" s="175"/>
      <c r="W2089" s="175"/>
      <c r="X2089" s="175"/>
      <c r="Y2089" s="175"/>
      <c r="Z2089" s="175"/>
      <c r="AA2089" s="175"/>
      <c r="AB2089" s="175"/>
      <c r="AC2089" s="175"/>
      <c r="AD2089" s="175"/>
      <c r="AE2089" s="175"/>
      <c r="AF2089" s="175"/>
      <c r="AG2089" s="175"/>
      <c r="AH2089" s="175"/>
      <c r="AI2089" s="175"/>
      <c r="AJ2089" s="175"/>
      <c r="AK2089" s="175"/>
      <c r="AL2089" s="175"/>
      <c r="AM2089" s="175"/>
      <c r="AN2089" s="175"/>
      <c r="AO2089" s="175"/>
      <c r="AP2089" s="175"/>
      <c r="AQ2089" s="175"/>
      <c r="AR2089" s="175"/>
    </row>
    <row r="2090" spans="1:44" ht="102" hidden="1" x14ac:dyDescent="0.3">
      <c r="A2090" s="175"/>
      <c r="B2090" s="186" t="s">
        <v>3473</v>
      </c>
      <c r="C2090" s="187"/>
      <c r="D2090" s="190">
        <v>3109.56</v>
      </c>
      <c r="E2090" s="191">
        <v>3109.56</v>
      </c>
      <c r="F2090" s="181" t="s">
        <v>2456</v>
      </c>
      <c r="G2090" s="185" t="s">
        <v>4637</v>
      </c>
      <c r="H2090" s="182"/>
      <c r="I2090" s="175"/>
      <c r="J2090" s="175"/>
      <c r="K2090" s="175"/>
      <c r="L2090" s="175"/>
      <c r="M2090" s="175"/>
      <c r="N2090" s="175"/>
      <c r="O2090" s="175"/>
      <c r="P2090" s="175"/>
      <c r="Q2090" s="175"/>
      <c r="R2090" s="175"/>
      <c r="S2090" s="175"/>
      <c r="T2090" s="175"/>
      <c r="U2090" s="175"/>
      <c r="V2090" s="175"/>
      <c r="W2090" s="175"/>
      <c r="X2090" s="175"/>
      <c r="Y2090" s="175"/>
      <c r="Z2090" s="175"/>
      <c r="AA2090" s="175"/>
      <c r="AB2090" s="175"/>
      <c r="AC2090" s="175"/>
      <c r="AD2090" s="175"/>
      <c r="AE2090" s="175"/>
      <c r="AF2090" s="175"/>
      <c r="AG2090" s="175"/>
      <c r="AH2090" s="175"/>
      <c r="AI2090" s="175"/>
      <c r="AJ2090" s="175"/>
      <c r="AK2090" s="175"/>
      <c r="AL2090" s="175"/>
      <c r="AM2090" s="175"/>
      <c r="AN2090" s="175"/>
      <c r="AO2090" s="175"/>
      <c r="AP2090" s="175"/>
      <c r="AQ2090" s="175"/>
      <c r="AR2090" s="175"/>
    </row>
    <row r="2091" spans="1:44" ht="102" x14ac:dyDescent="0.3">
      <c r="A2091" s="175"/>
      <c r="B2091" s="181" t="s">
        <v>2456</v>
      </c>
      <c r="C2091" s="182" t="s">
        <v>291</v>
      </c>
      <c r="D2091" s="190">
        <v>3393.03</v>
      </c>
      <c r="E2091" s="191">
        <v>3393.03</v>
      </c>
      <c r="F2091" s="185" t="s">
        <v>4637</v>
      </c>
      <c r="G2091" s="186" t="s">
        <v>3496</v>
      </c>
      <c r="H2091" s="187"/>
      <c r="I2091" s="175"/>
      <c r="J2091" s="175"/>
      <c r="K2091" s="175"/>
      <c r="L2091" s="175"/>
      <c r="M2091" s="175"/>
      <c r="N2091" s="175"/>
      <c r="O2091" s="175"/>
      <c r="P2091" s="175"/>
      <c r="Q2091" s="175"/>
      <c r="R2091" s="175"/>
      <c r="S2091" s="175"/>
      <c r="T2091" s="175"/>
      <c r="U2091" s="175"/>
      <c r="V2091" s="175"/>
      <c r="W2091" s="175"/>
      <c r="X2091" s="175"/>
      <c r="Y2091" s="175"/>
      <c r="Z2091" s="175"/>
      <c r="AA2091" s="175"/>
      <c r="AB2091" s="175"/>
      <c r="AC2091" s="175"/>
      <c r="AD2091" s="175"/>
      <c r="AE2091" s="175"/>
      <c r="AF2091" s="175"/>
      <c r="AG2091" s="175"/>
      <c r="AH2091" s="175"/>
      <c r="AI2091" s="175"/>
      <c r="AJ2091" s="175"/>
      <c r="AK2091" s="175"/>
      <c r="AL2091" s="175"/>
      <c r="AM2091" s="175"/>
      <c r="AN2091" s="175"/>
      <c r="AO2091" s="175"/>
      <c r="AP2091" s="175"/>
      <c r="AQ2091" s="175"/>
      <c r="AR2091" s="175"/>
    </row>
    <row r="2092" spans="1:44" ht="102" hidden="1" x14ac:dyDescent="0.3">
      <c r="A2092" s="175"/>
      <c r="B2092" s="185" t="s">
        <v>4637</v>
      </c>
      <c r="C2092" s="182"/>
      <c r="D2092" s="190">
        <v>3393.03</v>
      </c>
      <c r="E2092" s="191">
        <v>3393.03</v>
      </c>
      <c r="F2092" s="186" t="s">
        <v>3496</v>
      </c>
      <c r="G2092" s="181" t="s">
        <v>1922</v>
      </c>
      <c r="H2092" s="182" t="s">
        <v>346</v>
      </c>
      <c r="I2092" s="175"/>
      <c r="J2092" s="175"/>
      <c r="K2092" s="175"/>
      <c r="L2092" s="175"/>
      <c r="M2092" s="175"/>
      <c r="N2092" s="175"/>
      <c r="O2092" s="175"/>
      <c r="P2092" s="175"/>
      <c r="Q2092" s="175"/>
      <c r="R2092" s="175"/>
      <c r="S2092" s="175"/>
      <c r="T2092" s="175"/>
      <c r="U2092" s="175"/>
      <c r="V2092" s="175"/>
      <c r="W2092" s="175"/>
      <c r="X2092" s="175"/>
      <c r="Y2092" s="175"/>
      <c r="Z2092" s="175"/>
      <c r="AA2092" s="175"/>
      <c r="AB2092" s="175"/>
      <c r="AC2092" s="175"/>
      <c r="AD2092" s="175"/>
      <c r="AE2092" s="175"/>
      <c r="AF2092" s="175"/>
      <c r="AG2092" s="175"/>
      <c r="AH2092" s="175"/>
      <c r="AI2092" s="175"/>
      <c r="AJ2092" s="175"/>
      <c r="AK2092" s="175"/>
      <c r="AL2092" s="175"/>
      <c r="AM2092" s="175"/>
      <c r="AN2092" s="175"/>
      <c r="AO2092" s="175"/>
      <c r="AP2092" s="175"/>
      <c r="AQ2092" s="175"/>
      <c r="AR2092" s="175"/>
    </row>
    <row r="2093" spans="1:44" ht="102" hidden="1" x14ac:dyDescent="0.3">
      <c r="A2093" s="175"/>
      <c r="B2093" s="186" t="s">
        <v>3496</v>
      </c>
      <c r="C2093" s="187"/>
      <c r="D2093" s="190">
        <v>3393.03</v>
      </c>
      <c r="E2093" s="191">
        <v>3393.03</v>
      </c>
      <c r="F2093" s="181" t="s">
        <v>1922</v>
      </c>
      <c r="G2093" s="185" t="s">
        <v>4637</v>
      </c>
      <c r="H2093" s="182"/>
      <c r="I2093" s="175"/>
      <c r="J2093" s="175"/>
      <c r="K2093" s="175"/>
      <c r="L2093" s="175"/>
      <c r="M2093" s="175"/>
      <c r="N2093" s="175"/>
      <c r="O2093" s="175"/>
      <c r="P2093" s="175"/>
      <c r="Q2093" s="175"/>
      <c r="R2093" s="175"/>
      <c r="S2093" s="175"/>
      <c r="T2093" s="175"/>
      <c r="U2093" s="175"/>
      <c r="V2093" s="175"/>
      <c r="W2093" s="175"/>
      <c r="X2093" s="175"/>
      <c r="Y2093" s="175"/>
      <c r="Z2093" s="175"/>
      <c r="AA2093" s="175"/>
      <c r="AB2093" s="175"/>
      <c r="AC2093" s="175"/>
      <c r="AD2093" s="175"/>
      <c r="AE2093" s="175"/>
      <c r="AF2093" s="175"/>
      <c r="AG2093" s="175"/>
      <c r="AH2093" s="175"/>
      <c r="AI2093" s="175"/>
      <c r="AJ2093" s="175"/>
      <c r="AK2093" s="175"/>
      <c r="AL2093" s="175"/>
      <c r="AM2093" s="175"/>
      <c r="AN2093" s="175"/>
      <c r="AO2093" s="175"/>
      <c r="AP2093" s="175"/>
      <c r="AQ2093" s="175"/>
      <c r="AR2093" s="175"/>
    </row>
    <row r="2094" spans="1:44" ht="102" x14ac:dyDescent="0.3">
      <c r="A2094" s="175"/>
      <c r="B2094" s="181" t="s">
        <v>1922</v>
      </c>
      <c r="C2094" s="182" t="s">
        <v>346</v>
      </c>
      <c r="D2094" s="190">
        <v>2151.7800000000002</v>
      </c>
      <c r="E2094" s="191">
        <v>2151.7800000000002</v>
      </c>
      <c r="F2094" s="185" t="s">
        <v>4637</v>
      </c>
      <c r="G2094" s="186" t="s">
        <v>3498</v>
      </c>
      <c r="H2094" s="187"/>
      <c r="I2094" s="175"/>
      <c r="J2094" s="175"/>
      <c r="K2094" s="175"/>
      <c r="L2094" s="175"/>
      <c r="M2094" s="175"/>
      <c r="N2094" s="175"/>
      <c r="O2094" s="175"/>
      <c r="P2094" s="175"/>
      <c r="Q2094" s="175"/>
      <c r="R2094" s="175"/>
      <c r="S2094" s="175"/>
      <c r="T2094" s="175"/>
      <c r="U2094" s="175"/>
      <c r="V2094" s="175"/>
      <c r="W2094" s="175"/>
      <c r="X2094" s="175"/>
      <c r="Y2094" s="175"/>
      <c r="Z2094" s="175"/>
      <c r="AA2094" s="175"/>
      <c r="AB2094" s="175"/>
      <c r="AC2094" s="175"/>
      <c r="AD2094" s="175"/>
      <c r="AE2094" s="175"/>
      <c r="AF2094" s="175"/>
      <c r="AG2094" s="175"/>
      <c r="AH2094" s="175"/>
      <c r="AI2094" s="175"/>
      <c r="AJ2094" s="175"/>
      <c r="AK2094" s="175"/>
      <c r="AL2094" s="175"/>
      <c r="AM2094" s="175"/>
      <c r="AN2094" s="175"/>
      <c r="AO2094" s="175"/>
      <c r="AP2094" s="175"/>
      <c r="AQ2094" s="175"/>
      <c r="AR2094" s="175"/>
    </row>
    <row r="2095" spans="1:44" ht="102" hidden="1" x14ac:dyDescent="0.3">
      <c r="A2095" s="175"/>
      <c r="B2095" s="185" t="s">
        <v>4637</v>
      </c>
      <c r="C2095" s="182"/>
      <c r="D2095" s="190">
        <v>2151.7800000000002</v>
      </c>
      <c r="E2095" s="191">
        <v>2151.7800000000002</v>
      </c>
      <c r="F2095" s="186" t="s">
        <v>3498</v>
      </c>
      <c r="G2095" s="181" t="s">
        <v>2189</v>
      </c>
      <c r="H2095" s="182" t="s">
        <v>100</v>
      </c>
      <c r="I2095" s="175"/>
      <c r="J2095" s="175"/>
      <c r="K2095" s="175"/>
      <c r="L2095" s="175"/>
      <c r="M2095" s="175"/>
      <c r="N2095" s="175"/>
      <c r="O2095" s="175"/>
      <c r="P2095" s="175"/>
      <c r="Q2095" s="175"/>
      <c r="R2095" s="175"/>
      <c r="S2095" s="175"/>
      <c r="T2095" s="175"/>
      <c r="U2095" s="175"/>
      <c r="V2095" s="175"/>
      <c r="W2095" s="175"/>
      <c r="X2095" s="175"/>
      <c r="Y2095" s="175"/>
      <c r="Z2095" s="175"/>
      <c r="AA2095" s="175"/>
      <c r="AB2095" s="175"/>
      <c r="AC2095" s="175"/>
      <c r="AD2095" s="175"/>
      <c r="AE2095" s="175"/>
      <c r="AF2095" s="175"/>
      <c r="AG2095" s="175"/>
      <c r="AH2095" s="175"/>
      <c r="AI2095" s="175"/>
      <c r="AJ2095" s="175"/>
      <c r="AK2095" s="175"/>
      <c r="AL2095" s="175"/>
      <c r="AM2095" s="175"/>
      <c r="AN2095" s="175"/>
      <c r="AO2095" s="175"/>
      <c r="AP2095" s="175"/>
      <c r="AQ2095" s="175"/>
      <c r="AR2095" s="175"/>
    </row>
    <row r="2096" spans="1:44" ht="102" hidden="1" x14ac:dyDescent="0.3">
      <c r="A2096" s="175"/>
      <c r="B2096" s="186" t="s">
        <v>3498</v>
      </c>
      <c r="C2096" s="187"/>
      <c r="D2096" s="190">
        <v>2151.7800000000002</v>
      </c>
      <c r="E2096" s="191">
        <v>2151.7800000000002</v>
      </c>
      <c r="F2096" s="181" t="s">
        <v>2189</v>
      </c>
      <c r="G2096" s="185" t="s">
        <v>4637</v>
      </c>
      <c r="H2096" s="182"/>
      <c r="I2096" s="175"/>
      <c r="J2096" s="175"/>
      <c r="K2096" s="175"/>
      <c r="L2096" s="175"/>
      <c r="M2096" s="175"/>
      <c r="N2096" s="175"/>
      <c r="O2096" s="175"/>
      <c r="P2096" s="175"/>
      <c r="Q2096" s="175"/>
      <c r="R2096" s="175"/>
      <c r="S2096" s="175"/>
      <c r="T2096" s="175"/>
      <c r="U2096" s="175"/>
      <c r="V2096" s="175"/>
      <c r="W2096" s="175"/>
      <c r="X2096" s="175"/>
      <c r="Y2096" s="175"/>
      <c r="Z2096" s="175"/>
      <c r="AA2096" s="175"/>
      <c r="AB2096" s="175"/>
      <c r="AC2096" s="175"/>
      <c r="AD2096" s="175"/>
      <c r="AE2096" s="175"/>
      <c r="AF2096" s="175"/>
      <c r="AG2096" s="175"/>
      <c r="AH2096" s="175"/>
      <c r="AI2096" s="175"/>
      <c r="AJ2096" s="175"/>
      <c r="AK2096" s="175"/>
      <c r="AL2096" s="175"/>
      <c r="AM2096" s="175"/>
      <c r="AN2096" s="175"/>
      <c r="AO2096" s="175"/>
      <c r="AP2096" s="175"/>
      <c r="AQ2096" s="175"/>
      <c r="AR2096" s="175"/>
    </row>
    <row r="2097" spans="1:44" ht="102" x14ac:dyDescent="0.3">
      <c r="A2097" s="175"/>
      <c r="B2097" s="181" t="s">
        <v>2189</v>
      </c>
      <c r="C2097" s="182" t="s">
        <v>100</v>
      </c>
      <c r="D2097" s="190">
        <v>2138.9</v>
      </c>
      <c r="E2097" s="191">
        <v>2138.9</v>
      </c>
      <c r="F2097" s="185" t="s">
        <v>4637</v>
      </c>
      <c r="G2097" s="186" t="s">
        <v>3499</v>
      </c>
      <c r="H2097" s="187"/>
      <c r="I2097" s="175"/>
      <c r="J2097" s="175"/>
      <c r="K2097" s="175"/>
      <c r="L2097" s="175"/>
      <c r="M2097" s="175"/>
      <c r="N2097" s="175"/>
      <c r="O2097" s="175"/>
      <c r="P2097" s="175"/>
      <c r="Q2097" s="175"/>
      <c r="R2097" s="175"/>
      <c r="S2097" s="175"/>
      <c r="T2097" s="175"/>
      <c r="U2097" s="175"/>
      <c r="V2097" s="175"/>
      <c r="W2097" s="175"/>
      <c r="X2097" s="175"/>
      <c r="Y2097" s="175"/>
      <c r="Z2097" s="175"/>
      <c r="AA2097" s="175"/>
      <c r="AB2097" s="175"/>
      <c r="AC2097" s="175"/>
      <c r="AD2097" s="175"/>
      <c r="AE2097" s="175"/>
      <c r="AF2097" s="175"/>
      <c r="AG2097" s="175"/>
      <c r="AH2097" s="175"/>
      <c r="AI2097" s="175"/>
      <c r="AJ2097" s="175"/>
      <c r="AK2097" s="175"/>
      <c r="AL2097" s="175"/>
      <c r="AM2097" s="175"/>
      <c r="AN2097" s="175"/>
      <c r="AO2097" s="175"/>
      <c r="AP2097" s="175"/>
      <c r="AQ2097" s="175"/>
      <c r="AR2097" s="175"/>
    </row>
    <row r="2098" spans="1:44" ht="102" hidden="1" x14ac:dyDescent="0.3">
      <c r="A2098" s="175"/>
      <c r="B2098" s="185" t="s">
        <v>4637</v>
      </c>
      <c r="C2098" s="182"/>
      <c r="D2098" s="190">
        <v>2138.9</v>
      </c>
      <c r="E2098" s="191">
        <v>2138.9</v>
      </c>
      <c r="F2098" s="186" t="s">
        <v>3499</v>
      </c>
      <c r="G2098" s="181" t="s">
        <v>652</v>
      </c>
      <c r="H2098" s="182" t="s">
        <v>157</v>
      </c>
      <c r="I2098" s="175"/>
      <c r="J2098" s="175"/>
      <c r="K2098" s="175"/>
      <c r="L2098" s="175"/>
      <c r="M2098" s="175"/>
      <c r="N2098" s="175"/>
      <c r="O2098" s="175"/>
      <c r="P2098" s="175"/>
      <c r="Q2098" s="175"/>
      <c r="R2098" s="175"/>
      <c r="S2098" s="175"/>
      <c r="T2098" s="175"/>
      <c r="U2098" s="175"/>
      <c r="V2098" s="175"/>
      <c r="W2098" s="175"/>
      <c r="X2098" s="175"/>
      <c r="Y2098" s="175"/>
      <c r="Z2098" s="175"/>
      <c r="AA2098" s="175"/>
      <c r="AB2098" s="175"/>
      <c r="AC2098" s="175"/>
      <c r="AD2098" s="175"/>
      <c r="AE2098" s="175"/>
      <c r="AF2098" s="175"/>
      <c r="AG2098" s="175"/>
      <c r="AH2098" s="175"/>
      <c r="AI2098" s="175"/>
      <c r="AJ2098" s="175"/>
      <c r="AK2098" s="175"/>
      <c r="AL2098" s="175"/>
      <c r="AM2098" s="175"/>
      <c r="AN2098" s="175"/>
      <c r="AO2098" s="175"/>
      <c r="AP2098" s="175"/>
      <c r="AQ2098" s="175"/>
      <c r="AR2098" s="175"/>
    </row>
    <row r="2099" spans="1:44" ht="102" hidden="1" x14ac:dyDescent="0.3">
      <c r="A2099" s="175"/>
      <c r="B2099" s="186" t="s">
        <v>3499</v>
      </c>
      <c r="C2099" s="187"/>
      <c r="D2099" s="190">
        <v>2138.9</v>
      </c>
      <c r="E2099" s="191">
        <v>2138.9</v>
      </c>
      <c r="F2099" s="181" t="s">
        <v>652</v>
      </c>
      <c r="G2099" s="185" t="s">
        <v>4637</v>
      </c>
      <c r="H2099" s="182"/>
      <c r="I2099" s="175"/>
      <c r="J2099" s="175"/>
      <c r="K2099" s="175"/>
      <c r="L2099" s="175"/>
      <c r="M2099" s="175"/>
      <c r="N2099" s="175"/>
      <c r="O2099" s="175"/>
      <c r="P2099" s="175"/>
      <c r="Q2099" s="175"/>
      <c r="R2099" s="175"/>
      <c r="S2099" s="175"/>
      <c r="T2099" s="175"/>
      <c r="U2099" s="175"/>
      <c r="V2099" s="175"/>
      <c r="W2099" s="175"/>
      <c r="X2099" s="175"/>
      <c r="Y2099" s="175"/>
      <c r="Z2099" s="175"/>
      <c r="AA2099" s="175"/>
      <c r="AB2099" s="175"/>
      <c r="AC2099" s="175"/>
      <c r="AD2099" s="175"/>
      <c r="AE2099" s="175"/>
      <c r="AF2099" s="175"/>
      <c r="AG2099" s="175"/>
      <c r="AH2099" s="175"/>
      <c r="AI2099" s="175"/>
      <c r="AJ2099" s="175"/>
      <c r="AK2099" s="175"/>
      <c r="AL2099" s="175"/>
      <c r="AM2099" s="175"/>
      <c r="AN2099" s="175"/>
      <c r="AO2099" s="175"/>
      <c r="AP2099" s="175"/>
      <c r="AQ2099" s="175"/>
      <c r="AR2099" s="175"/>
    </row>
    <row r="2100" spans="1:44" ht="102" x14ac:dyDescent="0.3">
      <c r="A2100" s="175"/>
      <c r="B2100" s="181" t="s">
        <v>652</v>
      </c>
      <c r="C2100" s="182" t="s">
        <v>157</v>
      </c>
      <c r="D2100" s="190">
        <v>3109.56</v>
      </c>
      <c r="E2100" s="191">
        <v>3109.56</v>
      </c>
      <c r="F2100" s="185" t="s">
        <v>4637</v>
      </c>
      <c r="G2100" s="186" t="s">
        <v>3500</v>
      </c>
      <c r="H2100" s="187"/>
      <c r="I2100" s="175"/>
      <c r="J2100" s="175"/>
      <c r="K2100" s="175"/>
      <c r="L2100" s="175"/>
      <c r="M2100" s="175"/>
      <c r="N2100" s="175"/>
      <c r="O2100" s="175"/>
      <c r="P2100" s="175"/>
      <c r="Q2100" s="175"/>
      <c r="R2100" s="175"/>
      <c r="S2100" s="175"/>
      <c r="T2100" s="175"/>
      <c r="U2100" s="175"/>
      <c r="V2100" s="175"/>
      <c r="W2100" s="175"/>
      <c r="X2100" s="175"/>
      <c r="Y2100" s="175"/>
      <c r="Z2100" s="175"/>
      <c r="AA2100" s="175"/>
      <c r="AB2100" s="175"/>
      <c r="AC2100" s="175"/>
      <c r="AD2100" s="175"/>
      <c r="AE2100" s="175"/>
      <c r="AF2100" s="175"/>
      <c r="AG2100" s="175"/>
      <c r="AH2100" s="175"/>
      <c r="AI2100" s="175"/>
      <c r="AJ2100" s="175"/>
      <c r="AK2100" s="175"/>
      <c r="AL2100" s="175"/>
      <c r="AM2100" s="175"/>
      <c r="AN2100" s="175"/>
      <c r="AO2100" s="175"/>
      <c r="AP2100" s="175"/>
      <c r="AQ2100" s="175"/>
      <c r="AR2100" s="175"/>
    </row>
    <row r="2101" spans="1:44" ht="102" hidden="1" x14ac:dyDescent="0.3">
      <c r="A2101" s="175"/>
      <c r="B2101" s="185" t="s">
        <v>4637</v>
      </c>
      <c r="C2101" s="182"/>
      <c r="D2101" s="190">
        <v>3109.56</v>
      </c>
      <c r="E2101" s="191">
        <v>3109.56</v>
      </c>
      <c r="F2101" s="186" t="s">
        <v>3500</v>
      </c>
      <c r="G2101" s="181" t="s">
        <v>586</v>
      </c>
      <c r="H2101" s="182" t="s">
        <v>118</v>
      </c>
      <c r="I2101" s="175"/>
      <c r="J2101" s="175"/>
      <c r="K2101" s="175"/>
      <c r="L2101" s="175"/>
      <c r="M2101" s="175"/>
      <c r="N2101" s="175"/>
      <c r="O2101" s="175"/>
      <c r="P2101" s="175"/>
      <c r="Q2101" s="175"/>
      <c r="R2101" s="175"/>
      <c r="S2101" s="175"/>
      <c r="T2101" s="175"/>
      <c r="U2101" s="175"/>
      <c r="V2101" s="175"/>
      <c r="W2101" s="175"/>
      <c r="X2101" s="175"/>
      <c r="Y2101" s="175"/>
      <c r="Z2101" s="175"/>
      <c r="AA2101" s="175"/>
      <c r="AB2101" s="175"/>
      <c r="AC2101" s="175"/>
      <c r="AD2101" s="175"/>
      <c r="AE2101" s="175"/>
      <c r="AF2101" s="175"/>
      <c r="AG2101" s="175"/>
      <c r="AH2101" s="175"/>
      <c r="AI2101" s="175"/>
      <c r="AJ2101" s="175"/>
      <c r="AK2101" s="175"/>
      <c r="AL2101" s="175"/>
      <c r="AM2101" s="175"/>
      <c r="AN2101" s="175"/>
      <c r="AO2101" s="175"/>
      <c r="AP2101" s="175"/>
      <c r="AQ2101" s="175"/>
      <c r="AR2101" s="175"/>
    </row>
    <row r="2102" spans="1:44" ht="102" hidden="1" x14ac:dyDescent="0.3">
      <c r="A2102" s="175"/>
      <c r="B2102" s="186" t="s">
        <v>3500</v>
      </c>
      <c r="C2102" s="187"/>
      <c r="D2102" s="190">
        <v>3109.56</v>
      </c>
      <c r="E2102" s="191">
        <v>3109.56</v>
      </c>
      <c r="F2102" s="181" t="s">
        <v>586</v>
      </c>
      <c r="G2102" s="185" t="s">
        <v>4637</v>
      </c>
      <c r="H2102" s="182"/>
      <c r="I2102" s="175"/>
      <c r="J2102" s="175"/>
      <c r="K2102" s="175"/>
      <c r="L2102" s="175"/>
      <c r="M2102" s="175"/>
      <c r="N2102" s="175"/>
      <c r="O2102" s="175"/>
      <c r="P2102" s="175"/>
      <c r="Q2102" s="175"/>
      <c r="R2102" s="175"/>
      <c r="S2102" s="175"/>
      <c r="T2102" s="175"/>
      <c r="U2102" s="175"/>
      <c r="V2102" s="175"/>
      <c r="W2102" s="175"/>
      <c r="X2102" s="175"/>
      <c r="Y2102" s="175"/>
      <c r="Z2102" s="175"/>
      <c r="AA2102" s="175"/>
      <c r="AB2102" s="175"/>
      <c r="AC2102" s="175"/>
      <c r="AD2102" s="175"/>
      <c r="AE2102" s="175"/>
      <c r="AF2102" s="175"/>
      <c r="AG2102" s="175"/>
      <c r="AH2102" s="175"/>
      <c r="AI2102" s="175"/>
      <c r="AJ2102" s="175"/>
      <c r="AK2102" s="175"/>
      <c r="AL2102" s="175"/>
      <c r="AM2102" s="175"/>
      <c r="AN2102" s="175"/>
      <c r="AO2102" s="175"/>
      <c r="AP2102" s="175"/>
      <c r="AQ2102" s="175"/>
      <c r="AR2102" s="175"/>
    </row>
    <row r="2103" spans="1:44" ht="102" x14ac:dyDescent="0.3">
      <c r="A2103" s="175"/>
      <c r="B2103" s="181" t="s">
        <v>586</v>
      </c>
      <c r="C2103" s="182" t="s">
        <v>118</v>
      </c>
      <c r="D2103" s="190">
        <v>3393.03</v>
      </c>
      <c r="E2103" s="191">
        <v>3393.03</v>
      </c>
      <c r="F2103" s="185" t="s">
        <v>4637</v>
      </c>
      <c r="G2103" s="186" t="s">
        <v>3520</v>
      </c>
      <c r="H2103" s="187"/>
      <c r="I2103" s="175"/>
      <c r="J2103" s="175"/>
      <c r="K2103" s="175"/>
      <c r="L2103" s="175"/>
      <c r="M2103" s="175"/>
      <c r="N2103" s="175"/>
      <c r="O2103" s="175"/>
      <c r="P2103" s="175"/>
      <c r="Q2103" s="175"/>
      <c r="R2103" s="175"/>
      <c r="S2103" s="175"/>
      <c r="T2103" s="175"/>
      <c r="U2103" s="175"/>
      <c r="V2103" s="175"/>
      <c r="W2103" s="175"/>
      <c r="X2103" s="175"/>
      <c r="Y2103" s="175"/>
      <c r="Z2103" s="175"/>
      <c r="AA2103" s="175"/>
      <c r="AB2103" s="175"/>
      <c r="AC2103" s="175"/>
      <c r="AD2103" s="175"/>
      <c r="AE2103" s="175"/>
      <c r="AF2103" s="175"/>
      <c r="AG2103" s="175"/>
      <c r="AH2103" s="175"/>
      <c r="AI2103" s="175"/>
      <c r="AJ2103" s="175"/>
      <c r="AK2103" s="175"/>
      <c r="AL2103" s="175"/>
      <c r="AM2103" s="175"/>
      <c r="AN2103" s="175"/>
      <c r="AO2103" s="175"/>
      <c r="AP2103" s="175"/>
      <c r="AQ2103" s="175"/>
      <c r="AR2103" s="175"/>
    </row>
    <row r="2104" spans="1:44" ht="102" hidden="1" x14ac:dyDescent="0.3">
      <c r="A2104" s="175"/>
      <c r="B2104" s="185" t="s">
        <v>4637</v>
      </c>
      <c r="C2104" s="182"/>
      <c r="D2104" s="190">
        <v>3393.03</v>
      </c>
      <c r="E2104" s="191">
        <v>3393.03</v>
      </c>
      <c r="F2104" s="186" t="s">
        <v>3520</v>
      </c>
      <c r="G2104" s="181" t="s">
        <v>633</v>
      </c>
      <c r="H2104" s="182" t="s">
        <v>314</v>
      </c>
      <c r="I2104" s="175"/>
      <c r="J2104" s="175"/>
      <c r="K2104" s="175"/>
      <c r="L2104" s="175"/>
      <c r="M2104" s="175"/>
      <c r="N2104" s="175"/>
      <c r="O2104" s="175"/>
      <c r="P2104" s="175"/>
      <c r="Q2104" s="175"/>
      <c r="R2104" s="175"/>
      <c r="S2104" s="175"/>
      <c r="T2104" s="175"/>
      <c r="U2104" s="175"/>
      <c r="V2104" s="175"/>
      <c r="W2104" s="175"/>
      <c r="X2104" s="175"/>
      <c r="Y2104" s="175"/>
      <c r="Z2104" s="175"/>
      <c r="AA2104" s="175"/>
      <c r="AB2104" s="175"/>
      <c r="AC2104" s="175"/>
      <c r="AD2104" s="175"/>
      <c r="AE2104" s="175"/>
      <c r="AF2104" s="175"/>
      <c r="AG2104" s="175"/>
      <c r="AH2104" s="175"/>
      <c r="AI2104" s="175"/>
      <c r="AJ2104" s="175"/>
      <c r="AK2104" s="175"/>
      <c r="AL2104" s="175"/>
      <c r="AM2104" s="175"/>
      <c r="AN2104" s="175"/>
      <c r="AO2104" s="175"/>
      <c r="AP2104" s="175"/>
      <c r="AQ2104" s="175"/>
      <c r="AR2104" s="175"/>
    </row>
    <row r="2105" spans="1:44" ht="102" hidden="1" x14ac:dyDescent="0.3">
      <c r="A2105" s="175"/>
      <c r="B2105" s="186" t="s">
        <v>3520</v>
      </c>
      <c r="C2105" s="187"/>
      <c r="D2105" s="190">
        <v>3393.03</v>
      </c>
      <c r="E2105" s="191">
        <v>3393.03</v>
      </c>
      <c r="F2105" s="181" t="s">
        <v>633</v>
      </c>
      <c r="G2105" s="185" t="s">
        <v>4637</v>
      </c>
      <c r="H2105" s="182"/>
      <c r="I2105" s="175"/>
      <c r="J2105" s="175"/>
      <c r="K2105" s="175"/>
      <c r="L2105" s="175"/>
      <c r="M2105" s="175"/>
      <c r="N2105" s="175"/>
      <c r="O2105" s="175"/>
      <c r="P2105" s="175"/>
      <c r="Q2105" s="175"/>
      <c r="R2105" s="175"/>
      <c r="S2105" s="175"/>
      <c r="T2105" s="175"/>
      <c r="U2105" s="175"/>
      <c r="V2105" s="175"/>
      <c r="W2105" s="175"/>
      <c r="X2105" s="175"/>
      <c r="Y2105" s="175"/>
      <c r="Z2105" s="175"/>
      <c r="AA2105" s="175"/>
      <c r="AB2105" s="175"/>
      <c r="AC2105" s="175"/>
      <c r="AD2105" s="175"/>
      <c r="AE2105" s="175"/>
      <c r="AF2105" s="175"/>
      <c r="AG2105" s="175"/>
      <c r="AH2105" s="175"/>
      <c r="AI2105" s="175"/>
      <c r="AJ2105" s="175"/>
      <c r="AK2105" s="175"/>
      <c r="AL2105" s="175"/>
      <c r="AM2105" s="175"/>
      <c r="AN2105" s="175"/>
      <c r="AO2105" s="175"/>
      <c r="AP2105" s="175"/>
      <c r="AQ2105" s="175"/>
      <c r="AR2105" s="175"/>
    </row>
    <row r="2106" spans="1:44" ht="102" x14ac:dyDescent="0.3">
      <c r="A2106" s="175"/>
      <c r="B2106" s="181" t="s">
        <v>633</v>
      </c>
      <c r="C2106" s="182" t="s">
        <v>314</v>
      </c>
      <c r="D2106" s="190">
        <v>2151.7800000000002</v>
      </c>
      <c r="E2106" s="191">
        <v>2151.7800000000002</v>
      </c>
      <c r="F2106" s="185" t="s">
        <v>4637</v>
      </c>
      <c r="G2106" s="186" t="s">
        <v>3521</v>
      </c>
      <c r="H2106" s="187"/>
      <c r="I2106" s="175"/>
      <c r="J2106" s="175"/>
      <c r="K2106" s="175"/>
      <c r="L2106" s="175"/>
      <c r="M2106" s="175"/>
      <c r="N2106" s="175"/>
      <c r="O2106" s="175"/>
      <c r="P2106" s="175"/>
      <c r="Q2106" s="175"/>
      <c r="R2106" s="175"/>
      <c r="S2106" s="175"/>
      <c r="T2106" s="175"/>
      <c r="U2106" s="175"/>
      <c r="V2106" s="175"/>
      <c r="W2106" s="175"/>
      <c r="X2106" s="175"/>
      <c r="Y2106" s="175"/>
      <c r="Z2106" s="175"/>
      <c r="AA2106" s="175"/>
      <c r="AB2106" s="175"/>
      <c r="AC2106" s="175"/>
      <c r="AD2106" s="175"/>
      <c r="AE2106" s="175"/>
      <c r="AF2106" s="175"/>
      <c r="AG2106" s="175"/>
      <c r="AH2106" s="175"/>
      <c r="AI2106" s="175"/>
      <c r="AJ2106" s="175"/>
      <c r="AK2106" s="175"/>
      <c r="AL2106" s="175"/>
      <c r="AM2106" s="175"/>
      <c r="AN2106" s="175"/>
      <c r="AO2106" s="175"/>
      <c r="AP2106" s="175"/>
      <c r="AQ2106" s="175"/>
      <c r="AR2106" s="175"/>
    </row>
    <row r="2107" spans="1:44" ht="102" hidden="1" x14ac:dyDescent="0.3">
      <c r="A2107" s="175"/>
      <c r="B2107" s="185" t="s">
        <v>4637</v>
      </c>
      <c r="C2107" s="182"/>
      <c r="D2107" s="190">
        <v>2151.7800000000002</v>
      </c>
      <c r="E2107" s="191">
        <v>2151.7800000000002</v>
      </c>
      <c r="F2107" s="186" t="s">
        <v>3521</v>
      </c>
      <c r="G2107" s="181" t="s">
        <v>1151</v>
      </c>
      <c r="H2107" s="182" t="s">
        <v>208</v>
      </c>
      <c r="I2107" s="175"/>
      <c r="J2107" s="175"/>
      <c r="K2107" s="175"/>
      <c r="L2107" s="175"/>
      <c r="M2107" s="175"/>
      <c r="N2107" s="175"/>
      <c r="O2107" s="175"/>
      <c r="P2107" s="175"/>
      <c r="Q2107" s="175"/>
      <c r="R2107" s="175"/>
      <c r="S2107" s="175"/>
      <c r="T2107" s="175"/>
      <c r="U2107" s="175"/>
      <c r="V2107" s="175"/>
      <c r="W2107" s="175"/>
      <c r="X2107" s="175"/>
      <c r="Y2107" s="175"/>
      <c r="Z2107" s="175"/>
      <c r="AA2107" s="175"/>
      <c r="AB2107" s="175"/>
      <c r="AC2107" s="175"/>
      <c r="AD2107" s="175"/>
      <c r="AE2107" s="175"/>
      <c r="AF2107" s="175"/>
      <c r="AG2107" s="175"/>
      <c r="AH2107" s="175"/>
      <c r="AI2107" s="175"/>
      <c r="AJ2107" s="175"/>
      <c r="AK2107" s="175"/>
      <c r="AL2107" s="175"/>
      <c r="AM2107" s="175"/>
      <c r="AN2107" s="175"/>
      <c r="AO2107" s="175"/>
      <c r="AP2107" s="175"/>
      <c r="AQ2107" s="175"/>
      <c r="AR2107" s="175"/>
    </row>
    <row r="2108" spans="1:44" ht="102" hidden="1" x14ac:dyDescent="0.3">
      <c r="A2108" s="175"/>
      <c r="B2108" s="186" t="s">
        <v>3521</v>
      </c>
      <c r="C2108" s="187"/>
      <c r="D2108" s="190">
        <v>2151.7800000000002</v>
      </c>
      <c r="E2108" s="191">
        <v>2151.7800000000002</v>
      </c>
      <c r="F2108" s="181" t="s">
        <v>1151</v>
      </c>
      <c r="G2108" s="185" t="s">
        <v>4637</v>
      </c>
      <c r="H2108" s="182"/>
      <c r="I2108" s="175"/>
      <c r="J2108" s="175"/>
      <c r="K2108" s="175"/>
      <c r="L2108" s="175"/>
      <c r="M2108" s="175"/>
      <c r="N2108" s="175"/>
      <c r="O2108" s="175"/>
      <c r="P2108" s="175"/>
      <c r="Q2108" s="175"/>
      <c r="R2108" s="175"/>
      <c r="S2108" s="175"/>
      <c r="T2108" s="175"/>
      <c r="U2108" s="175"/>
      <c r="V2108" s="175"/>
      <c r="W2108" s="175"/>
      <c r="X2108" s="175"/>
      <c r="Y2108" s="175"/>
      <c r="Z2108" s="175"/>
      <c r="AA2108" s="175"/>
      <c r="AB2108" s="175"/>
      <c r="AC2108" s="175"/>
      <c r="AD2108" s="175"/>
      <c r="AE2108" s="175"/>
      <c r="AF2108" s="175"/>
      <c r="AG2108" s="175"/>
      <c r="AH2108" s="175"/>
      <c r="AI2108" s="175"/>
      <c r="AJ2108" s="175"/>
      <c r="AK2108" s="175"/>
      <c r="AL2108" s="175"/>
      <c r="AM2108" s="175"/>
      <c r="AN2108" s="175"/>
      <c r="AO2108" s="175"/>
      <c r="AP2108" s="175"/>
      <c r="AQ2108" s="175"/>
      <c r="AR2108" s="175"/>
    </row>
    <row r="2109" spans="1:44" ht="102" x14ac:dyDescent="0.3">
      <c r="A2109" s="175"/>
      <c r="B2109" s="181" t="s">
        <v>1151</v>
      </c>
      <c r="C2109" s="182" t="s">
        <v>208</v>
      </c>
      <c r="D2109" s="190">
        <v>2138.9</v>
      </c>
      <c r="E2109" s="191">
        <v>2138.9</v>
      </c>
      <c r="F2109" s="185" t="s">
        <v>4637</v>
      </c>
      <c r="G2109" s="186" t="s">
        <v>3522</v>
      </c>
      <c r="H2109" s="187"/>
      <c r="I2109" s="175"/>
      <c r="J2109" s="175"/>
      <c r="K2109" s="175"/>
      <c r="L2109" s="175"/>
      <c r="M2109" s="175"/>
      <c r="N2109" s="175"/>
      <c r="O2109" s="175"/>
      <c r="P2109" s="175"/>
      <c r="Q2109" s="175"/>
      <c r="R2109" s="175"/>
      <c r="S2109" s="175"/>
      <c r="T2109" s="175"/>
      <c r="U2109" s="175"/>
      <c r="V2109" s="175"/>
      <c r="W2109" s="175"/>
      <c r="X2109" s="175"/>
      <c r="Y2109" s="175"/>
      <c r="Z2109" s="175"/>
      <c r="AA2109" s="175"/>
      <c r="AB2109" s="175"/>
      <c r="AC2109" s="175"/>
      <c r="AD2109" s="175"/>
      <c r="AE2109" s="175"/>
      <c r="AF2109" s="175"/>
      <c r="AG2109" s="175"/>
      <c r="AH2109" s="175"/>
      <c r="AI2109" s="175"/>
      <c r="AJ2109" s="175"/>
      <c r="AK2109" s="175"/>
      <c r="AL2109" s="175"/>
      <c r="AM2109" s="175"/>
      <c r="AN2109" s="175"/>
      <c r="AO2109" s="175"/>
      <c r="AP2109" s="175"/>
      <c r="AQ2109" s="175"/>
      <c r="AR2109" s="175"/>
    </row>
    <row r="2110" spans="1:44" ht="102" hidden="1" x14ac:dyDescent="0.3">
      <c r="A2110" s="175"/>
      <c r="B2110" s="185" t="s">
        <v>4637</v>
      </c>
      <c r="C2110" s="182"/>
      <c r="D2110" s="190">
        <v>2138.9</v>
      </c>
      <c r="E2110" s="191">
        <v>2138.9</v>
      </c>
      <c r="F2110" s="186" t="s">
        <v>3522</v>
      </c>
      <c r="G2110" s="181" t="s">
        <v>1035</v>
      </c>
      <c r="H2110" s="182" t="s">
        <v>215</v>
      </c>
      <c r="I2110" s="175"/>
      <c r="J2110" s="175"/>
      <c r="K2110" s="175"/>
      <c r="L2110" s="175"/>
      <c r="M2110" s="175"/>
      <c r="N2110" s="175"/>
      <c r="O2110" s="175"/>
      <c r="P2110" s="175"/>
      <c r="Q2110" s="175"/>
      <c r="R2110" s="175"/>
      <c r="S2110" s="175"/>
      <c r="T2110" s="175"/>
      <c r="U2110" s="175"/>
      <c r="V2110" s="175"/>
      <c r="W2110" s="175"/>
      <c r="X2110" s="175"/>
      <c r="Y2110" s="175"/>
      <c r="Z2110" s="175"/>
      <c r="AA2110" s="175"/>
      <c r="AB2110" s="175"/>
      <c r="AC2110" s="175"/>
      <c r="AD2110" s="175"/>
      <c r="AE2110" s="175"/>
      <c r="AF2110" s="175"/>
      <c r="AG2110" s="175"/>
      <c r="AH2110" s="175"/>
      <c r="AI2110" s="175"/>
      <c r="AJ2110" s="175"/>
      <c r="AK2110" s="175"/>
      <c r="AL2110" s="175"/>
      <c r="AM2110" s="175"/>
      <c r="AN2110" s="175"/>
      <c r="AO2110" s="175"/>
      <c r="AP2110" s="175"/>
      <c r="AQ2110" s="175"/>
      <c r="AR2110" s="175"/>
    </row>
    <row r="2111" spans="1:44" ht="102" hidden="1" x14ac:dyDescent="0.3">
      <c r="A2111" s="175"/>
      <c r="B2111" s="186" t="s">
        <v>3522</v>
      </c>
      <c r="C2111" s="187"/>
      <c r="D2111" s="190">
        <v>2138.9</v>
      </c>
      <c r="E2111" s="191">
        <v>2138.9</v>
      </c>
      <c r="F2111" s="181" t="s">
        <v>1035</v>
      </c>
      <c r="G2111" s="185" t="s">
        <v>4637</v>
      </c>
      <c r="H2111" s="182"/>
      <c r="I2111" s="175"/>
      <c r="J2111" s="175"/>
      <c r="K2111" s="175"/>
      <c r="L2111" s="175"/>
      <c r="M2111" s="175"/>
      <c r="N2111" s="175"/>
      <c r="O2111" s="175"/>
      <c r="P2111" s="175"/>
      <c r="Q2111" s="175"/>
      <c r="R2111" s="175"/>
      <c r="S2111" s="175"/>
      <c r="T2111" s="175"/>
      <c r="U2111" s="175"/>
      <c r="V2111" s="175"/>
      <c r="W2111" s="175"/>
      <c r="X2111" s="175"/>
      <c r="Y2111" s="175"/>
      <c r="Z2111" s="175"/>
      <c r="AA2111" s="175"/>
      <c r="AB2111" s="175"/>
      <c r="AC2111" s="175"/>
      <c r="AD2111" s="175"/>
      <c r="AE2111" s="175"/>
      <c r="AF2111" s="175"/>
      <c r="AG2111" s="175"/>
      <c r="AH2111" s="175"/>
      <c r="AI2111" s="175"/>
      <c r="AJ2111" s="175"/>
      <c r="AK2111" s="175"/>
      <c r="AL2111" s="175"/>
      <c r="AM2111" s="175"/>
      <c r="AN2111" s="175"/>
      <c r="AO2111" s="175"/>
      <c r="AP2111" s="175"/>
      <c r="AQ2111" s="175"/>
      <c r="AR2111" s="175"/>
    </row>
    <row r="2112" spans="1:44" ht="102" x14ac:dyDescent="0.3">
      <c r="A2112" s="175"/>
      <c r="B2112" s="181" t="s">
        <v>1035</v>
      </c>
      <c r="C2112" s="182" t="s">
        <v>215</v>
      </c>
      <c r="D2112" s="190">
        <v>3109.56</v>
      </c>
      <c r="E2112" s="191">
        <v>3109.56</v>
      </c>
      <c r="F2112" s="185" t="s">
        <v>4637</v>
      </c>
      <c r="G2112" s="186" t="s">
        <v>3524</v>
      </c>
      <c r="H2112" s="187"/>
      <c r="I2112" s="175"/>
      <c r="J2112" s="175"/>
      <c r="K2112" s="175"/>
      <c r="L2112" s="175"/>
      <c r="M2112" s="175"/>
      <c r="N2112" s="175"/>
      <c r="O2112" s="175"/>
      <c r="P2112" s="175"/>
      <c r="Q2112" s="175"/>
      <c r="R2112" s="175"/>
      <c r="S2112" s="175"/>
      <c r="T2112" s="175"/>
      <c r="U2112" s="175"/>
      <c r="V2112" s="175"/>
      <c r="W2112" s="175"/>
      <c r="X2112" s="175"/>
      <c r="Y2112" s="175"/>
      <c r="Z2112" s="175"/>
      <c r="AA2112" s="175"/>
      <c r="AB2112" s="175"/>
      <c r="AC2112" s="175"/>
      <c r="AD2112" s="175"/>
      <c r="AE2112" s="175"/>
      <c r="AF2112" s="175"/>
      <c r="AG2112" s="175"/>
      <c r="AH2112" s="175"/>
      <c r="AI2112" s="175"/>
      <c r="AJ2112" s="175"/>
      <c r="AK2112" s="175"/>
      <c r="AL2112" s="175"/>
      <c r="AM2112" s="175"/>
      <c r="AN2112" s="175"/>
      <c r="AO2112" s="175"/>
      <c r="AP2112" s="175"/>
      <c r="AQ2112" s="175"/>
      <c r="AR2112" s="175"/>
    </row>
    <row r="2113" spans="1:44" ht="102" hidden="1" x14ac:dyDescent="0.3">
      <c r="A2113" s="175"/>
      <c r="B2113" s="185" t="s">
        <v>4637</v>
      </c>
      <c r="C2113" s="182"/>
      <c r="D2113" s="190">
        <v>3109.56</v>
      </c>
      <c r="E2113" s="191">
        <v>3109.56</v>
      </c>
      <c r="F2113" s="186" t="s">
        <v>3524</v>
      </c>
      <c r="G2113" s="181" t="s">
        <v>3942</v>
      </c>
      <c r="H2113" s="182" t="s">
        <v>284</v>
      </c>
      <c r="I2113" s="175"/>
      <c r="J2113" s="175"/>
      <c r="K2113" s="175"/>
      <c r="L2113" s="175"/>
      <c r="M2113" s="175"/>
      <c r="N2113" s="175"/>
      <c r="O2113" s="175"/>
      <c r="P2113" s="175"/>
      <c r="Q2113" s="175"/>
      <c r="R2113" s="175"/>
      <c r="S2113" s="175"/>
      <c r="T2113" s="175"/>
      <c r="U2113" s="175"/>
      <c r="V2113" s="175"/>
      <c r="W2113" s="175"/>
      <c r="X2113" s="175"/>
      <c r="Y2113" s="175"/>
      <c r="Z2113" s="175"/>
      <c r="AA2113" s="175"/>
      <c r="AB2113" s="175"/>
      <c r="AC2113" s="175"/>
      <c r="AD2113" s="175"/>
      <c r="AE2113" s="175"/>
      <c r="AF2113" s="175"/>
      <c r="AG2113" s="175"/>
      <c r="AH2113" s="175"/>
      <c r="AI2113" s="175"/>
      <c r="AJ2113" s="175"/>
      <c r="AK2113" s="175"/>
      <c r="AL2113" s="175"/>
      <c r="AM2113" s="175"/>
      <c r="AN2113" s="175"/>
      <c r="AO2113" s="175"/>
      <c r="AP2113" s="175"/>
      <c r="AQ2113" s="175"/>
      <c r="AR2113" s="175"/>
    </row>
    <row r="2114" spans="1:44" ht="102" hidden="1" x14ac:dyDescent="0.3">
      <c r="A2114" s="175"/>
      <c r="B2114" s="186" t="s">
        <v>3524</v>
      </c>
      <c r="C2114" s="187"/>
      <c r="D2114" s="190">
        <v>3109.56</v>
      </c>
      <c r="E2114" s="191">
        <v>3109.56</v>
      </c>
      <c r="F2114" s="181" t="s">
        <v>3942</v>
      </c>
      <c r="G2114" s="185" t="s">
        <v>4637</v>
      </c>
      <c r="H2114" s="182"/>
      <c r="I2114" s="175"/>
      <c r="J2114" s="175"/>
      <c r="K2114" s="175"/>
      <c r="L2114" s="175"/>
      <c r="M2114" s="175"/>
      <c r="N2114" s="175"/>
      <c r="O2114" s="175"/>
      <c r="P2114" s="175"/>
      <c r="Q2114" s="175"/>
      <c r="R2114" s="175"/>
      <c r="S2114" s="175"/>
      <c r="T2114" s="175"/>
      <c r="U2114" s="175"/>
      <c r="V2114" s="175"/>
      <c r="W2114" s="175"/>
      <c r="X2114" s="175"/>
      <c r="Y2114" s="175"/>
      <c r="Z2114" s="175"/>
      <c r="AA2114" s="175"/>
      <c r="AB2114" s="175"/>
      <c r="AC2114" s="175"/>
      <c r="AD2114" s="175"/>
      <c r="AE2114" s="175"/>
      <c r="AF2114" s="175"/>
      <c r="AG2114" s="175"/>
      <c r="AH2114" s="175"/>
      <c r="AI2114" s="175"/>
      <c r="AJ2114" s="175"/>
      <c r="AK2114" s="175"/>
      <c r="AL2114" s="175"/>
      <c r="AM2114" s="175"/>
      <c r="AN2114" s="175"/>
      <c r="AO2114" s="175"/>
      <c r="AP2114" s="175"/>
      <c r="AQ2114" s="175"/>
      <c r="AR2114" s="175"/>
    </row>
    <row r="2115" spans="1:44" ht="102" x14ac:dyDescent="0.3">
      <c r="A2115" s="175"/>
      <c r="B2115" s="181" t="s">
        <v>3942</v>
      </c>
      <c r="C2115" s="182" t="s">
        <v>284</v>
      </c>
      <c r="D2115" s="190">
        <v>3393.03</v>
      </c>
      <c r="E2115" s="191">
        <v>3393.03</v>
      </c>
      <c r="F2115" s="185" t="s">
        <v>4637</v>
      </c>
      <c r="G2115" s="186" t="s">
        <v>4551</v>
      </c>
      <c r="H2115" s="187"/>
      <c r="I2115" s="175"/>
      <c r="J2115" s="175"/>
      <c r="K2115" s="175"/>
      <c r="L2115" s="175"/>
      <c r="M2115" s="175"/>
      <c r="N2115" s="175"/>
      <c r="O2115" s="175"/>
      <c r="P2115" s="175"/>
      <c r="Q2115" s="175"/>
      <c r="R2115" s="175"/>
      <c r="S2115" s="175"/>
      <c r="T2115" s="175"/>
      <c r="U2115" s="175"/>
      <c r="V2115" s="175"/>
      <c r="W2115" s="175"/>
      <c r="X2115" s="175"/>
      <c r="Y2115" s="175"/>
      <c r="Z2115" s="175"/>
      <c r="AA2115" s="175"/>
      <c r="AB2115" s="175"/>
      <c r="AC2115" s="175"/>
      <c r="AD2115" s="175"/>
      <c r="AE2115" s="175"/>
      <c r="AF2115" s="175"/>
      <c r="AG2115" s="175"/>
      <c r="AH2115" s="175"/>
      <c r="AI2115" s="175"/>
      <c r="AJ2115" s="175"/>
      <c r="AK2115" s="175"/>
      <c r="AL2115" s="175"/>
      <c r="AM2115" s="175"/>
      <c r="AN2115" s="175"/>
      <c r="AO2115" s="175"/>
      <c r="AP2115" s="175"/>
      <c r="AQ2115" s="175"/>
      <c r="AR2115" s="175"/>
    </row>
    <row r="2116" spans="1:44" ht="102" hidden="1" x14ac:dyDescent="0.3">
      <c r="A2116" s="175"/>
      <c r="B2116" s="185" t="s">
        <v>4637</v>
      </c>
      <c r="C2116" s="182"/>
      <c r="D2116" s="190">
        <v>3393.03</v>
      </c>
      <c r="E2116" s="191">
        <v>3393.03</v>
      </c>
      <c r="F2116" s="186" t="s">
        <v>4551</v>
      </c>
      <c r="G2116" s="181" t="s">
        <v>2251</v>
      </c>
      <c r="H2116" s="182" t="s">
        <v>161</v>
      </c>
      <c r="I2116" s="175"/>
      <c r="J2116" s="175"/>
      <c r="K2116" s="175"/>
      <c r="L2116" s="175"/>
      <c r="M2116" s="175"/>
      <c r="N2116" s="175"/>
      <c r="O2116" s="175"/>
      <c r="P2116" s="175"/>
      <c r="Q2116" s="175"/>
      <c r="R2116" s="175"/>
      <c r="S2116" s="175"/>
      <c r="T2116" s="175"/>
      <c r="U2116" s="175"/>
      <c r="V2116" s="175"/>
      <c r="W2116" s="175"/>
      <c r="X2116" s="175"/>
      <c r="Y2116" s="175"/>
      <c r="Z2116" s="175"/>
      <c r="AA2116" s="175"/>
      <c r="AB2116" s="175"/>
      <c r="AC2116" s="175"/>
      <c r="AD2116" s="175"/>
      <c r="AE2116" s="175"/>
      <c r="AF2116" s="175"/>
      <c r="AG2116" s="175"/>
      <c r="AH2116" s="175"/>
      <c r="AI2116" s="175"/>
      <c r="AJ2116" s="175"/>
      <c r="AK2116" s="175"/>
      <c r="AL2116" s="175"/>
      <c r="AM2116" s="175"/>
      <c r="AN2116" s="175"/>
      <c r="AO2116" s="175"/>
      <c r="AP2116" s="175"/>
      <c r="AQ2116" s="175"/>
      <c r="AR2116" s="175"/>
    </row>
    <row r="2117" spans="1:44" ht="102" hidden="1" x14ac:dyDescent="0.3">
      <c r="A2117" s="175"/>
      <c r="B2117" s="186" t="s">
        <v>4551</v>
      </c>
      <c r="C2117" s="187"/>
      <c r="D2117" s="190">
        <v>3393.03</v>
      </c>
      <c r="E2117" s="191">
        <v>3393.03</v>
      </c>
      <c r="F2117" s="181" t="s">
        <v>2251</v>
      </c>
      <c r="G2117" s="185" t="s">
        <v>4637</v>
      </c>
      <c r="H2117" s="182"/>
      <c r="I2117" s="175"/>
      <c r="J2117" s="175"/>
      <c r="K2117" s="175"/>
      <c r="L2117" s="175"/>
      <c r="M2117" s="175"/>
      <c r="N2117" s="175"/>
      <c r="O2117" s="175"/>
      <c r="P2117" s="175"/>
      <c r="Q2117" s="175"/>
      <c r="R2117" s="175"/>
      <c r="S2117" s="175"/>
      <c r="T2117" s="175"/>
      <c r="U2117" s="175"/>
      <c r="V2117" s="175"/>
      <c r="W2117" s="175"/>
      <c r="X2117" s="175"/>
      <c r="Y2117" s="175"/>
      <c r="Z2117" s="175"/>
      <c r="AA2117" s="175"/>
      <c r="AB2117" s="175"/>
      <c r="AC2117" s="175"/>
      <c r="AD2117" s="175"/>
      <c r="AE2117" s="175"/>
      <c r="AF2117" s="175"/>
      <c r="AG2117" s="175"/>
      <c r="AH2117" s="175"/>
      <c r="AI2117" s="175"/>
      <c r="AJ2117" s="175"/>
      <c r="AK2117" s="175"/>
      <c r="AL2117" s="175"/>
      <c r="AM2117" s="175"/>
      <c r="AN2117" s="175"/>
      <c r="AO2117" s="175"/>
      <c r="AP2117" s="175"/>
      <c r="AQ2117" s="175"/>
      <c r="AR2117" s="175"/>
    </row>
    <row r="2118" spans="1:44" ht="102" x14ac:dyDescent="0.3">
      <c r="A2118" s="175"/>
      <c r="B2118" s="181" t="s">
        <v>2251</v>
      </c>
      <c r="C2118" s="182" t="s">
        <v>161</v>
      </c>
      <c r="D2118" s="190">
        <v>1576.26</v>
      </c>
      <c r="E2118" s="191">
        <v>1576.26</v>
      </c>
      <c r="F2118" s="185" t="s">
        <v>4637</v>
      </c>
      <c r="G2118" s="186" t="s">
        <v>3150</v>
      </c>
      <c r="H2118" s="187"/>
      <c r="I2118" s="175"/>
      <c r="J2118" s="175"/>
      <c r="K2118" s="175"/>
      <c r="L2118" s="175"/>
      <c r="M2118" s="175"/>
      <c r="N2118" s="175"/>
      <c r="O2118" s="175"/>
      <c r="P2118" s="175"/>
      <c r="Q2118" s="175"/>
      <c r="R2118" s="175"/>
      <c r="S2118" s="175"/>
      <c r="T2118" s="175"/>
      <c r="U2118" s="175"/>
      <c r="V2118" s="175"/>
      <c r="W2118" s="175"/>
      <c r="X2118" s="175"/>
      <c r="Y2118" s="175"/>
      <c r="Z2118" s="175"/>
      <c r="AA2118" s="175"/>
      <c r="AB2118" s="175"/>
      <c r="AC2118" s="175"/>
      <c r="AD2118" s="175"/>
      <c r="AE2118" s="175"/>
      <c r="AF2118" s="175"/>
      <c r="AG2118" s="175"/>
      <c r="AH2118" s="175"/>
      <c r="AI2118" s="175"/>
      <c r="AJ2118" s="175"/>
      <c r="AK2118" s="175"/>
      <c r="AL2118" s="175"/>
      <c r="AM2118" s="175"/>
      <c r="AN2118" s="175"/>
      <c r="AO2118" s="175"/>
      <c r="AP2118" s="175"/>
      <c r="AQ2118" s="175"/>
      <c r="AR2118" s="175"/>
    </row>
    <row r="2119" spans="1:44" ht="102" hidden="1" x14ac:dyDescent="0.3">
      <c r="A2119" s="175"/>
      <c r="B2119" s="185" t="s">
        <v>4637</v>
      </c>
      <c r="C2119" s="182"/>
      <c r="D2119" s="190">
        <v>1576.26</v>
      </c>
      <c r="E2119" s="191">
        <v>1576.26</v>
      </c>
      <c r="F2119" s="186" t="s">
        <v>3150</v>
      </c>
      <c r="G2119" s="181" t="s">
        <v>1267</v>
      </c>
      <c r="H2119" s="182" t="s">
        <v>218</v>
      </c>
      <c r="I2119" s="175"/>
      <c r="J2119" s="175"/>
      <c r="K2119" s="175"/>
      <c r="L2119" s="175"/>
      <c r="M2119" s="175"/>
      <c r="N2119" s="175"/>
      <c r="O2119" s="175"/>
      <c r="P2119" s="175"/>
      <c r="Q2119" s="175"/>
      <c r="R2119" s="175"/>
      <c r="S2119" s="175"/>
      <c r="T2119" s="175"/>
      <c r="U2119" s="175"/>
      <c r="V2119" s="175"/>
      <c r="W2119" s="175"/>
      <c r="X2119" s="175"/>
      <c r="Y2119" s="175"/>
      <c r="Z2119" s="175"/>
      <c r="AA2119" s="175"/>
      <c r="AB2119" s="175"/>
      <c r="AC2119" s="175"/>
      <c r="AD2119" s="175"/>
      <c r="AE2119" s="175"/>
      <c r="AF2119" s="175"/>
      <c r="AG2119" s="175"/>
      <c r="AH2119" s="175"/>
      <c r="AI2119" s="175"/>
      <c r="AJ2119" s="175"/>
      <c r="AK2119" s="175"/>
      <c r="AL2119" s="175"/>
      <c r="AM2119" s="175"/>
      <c r="AN2119" s="175"/>
      <c r="AO2119" s="175"/>
      <c r="AP2119" s="175"/>
      <c r="AQ2119" s="175"/>
      <c r="AR2119" s="175"/>
    </row>
    <row r="2120" spans="1:44" ht="102" hidden="1" x14ac:dyDescent="0.3">
      <c r="A2120" s="175"/>
      <c r="B2120" s="186" t="s">
        <v>3150</v>
      </c>
      <c r="C2120" s="187"/>
      <c r="D2120" s="190">
        <v>1576.26</v>
      </c>
      <c r="E2120" s="191">
        <v>1576.26</v>
      </c>
      <c r="F2120" s="181" t="s">
        <v>1267</v>
      </c>
      <c r="G2120" s="185" t="s">
        <v>4637</v>
      </c>
      <c r="H2120" s="182"/>
      <c r="I2120" s="175"/>
      <c r="J2120" s="175"/>
      <c r="K2120" s="175"/>
      <c r="L2120" s="175"/>
      <c r="M2120" s="175"/>
      <c r="N2120" s="175"/>
      <c r="O2120" s="175"/>
      <c r="P2120" s="175"/>
      <c r="Q2120" s="175"/>
      <c r="R2120" s="175"/>
      <c r="S2120" s="175"/>
      <c r="T2120" s="175"/>
      <c r="U2120" s="175"/>
      <c r="V2120" s="175"/>
      <c r="W2120" s="175"/>
      <c r="X2120" s="175"/>
      <c r="Y2120" s="175"/>
      <c r="Z2120" s="175"/>
      <c r="AA2120" s="175"/>
      <c r="AB2120" s="175"/>
      <c r="AC2120" s="175"/>
      <c r="AD2120" s="175"/>
      <c r="AE2120" s="175"/>
      <c r="AF2120" s="175"/>
      <c r="AG2120" s="175"/>
      <c r="AH2120" s="175"/>
      <c r="AI2120" s="175"/>
      <c r="AJ2120" s="175"/>
      <c r="AK2120" s="175"/>
      <c r="AL2120" s="175"/>
      <c r="AM2120" s="175"/>
      <c r="AN2120" s="175"/>
      <c r="AO2120" s="175"/>
      <c r="AP2120" s="175"/>
      <c r="AQ2120" s="175"/>
      <c r="AR2120" s="175"/>
    </row>
    <row r="2121" spans="1:44" ht="102" x14ac:dyDescent="0.3">
      <c r="A2121" s="175"/>
      <c r="B2121" s="181" t="s">
        <v>1267</v>
      </c>
      <c r="C2121" s="182" t="s">
        <v>218</v>
      </c>
      <c r="D2121" s="190">
        <v>2151.7800000000002</v>
      </c>
      <c r="E2121" s="191">
        <v>2151.7800000000002</v>
      </c>
      <c r="F2121" s="185" t="s">
        <v>4637</v>
      </c>
      <c r="G2121" s="186" t="s">
        <v>3548</v>
      </c>
      <c r="H2121" s="187"/>
      <c r="I2121" s="175"/>
      <c r="J2121" s="175"/>
      <c r="K2121" s="175"/>
      <c r="L2121" s="175"/>
      <c r="M2121" s="175"/>
      <c r="N2121" s="175"/>
      <c r="O2121" s="175"/>
      <c r="P2121" s="175"/>
      <c r="Q2121" s="175"/>
      <c r="R2121" s="175"/>
      <c r="S2121" s="175"/>
      <c r="T2121" s="175"/>
      <c r="U2121" s="175"/>
      <c r="V2121" s="175"/>
      <c r="W2121" s="175"/>
      <c r="X2121" s="175"/>
      <c r="Y2121" s="175"/>
      <c r="Z2121" s="175"/>
      <c r="AA2121" s="175"/>
      <c r="AB2121" s="175"/>
      <c r="AC2121" s="175"/>
      <c r="AD2121" s="175"/>
      <c r="AE2121" s="175"/>
      <c r="AF2121" s="175"/>
      <c r="AG2121" s="175"/>
      <c r="AH2121" s="175"/>
      <c r="AI2121" s="175"/>
      <c r="AJ2121" s="175"/>
      <c r="AK2121" s="175"/>
      <c r="AL2121" s="175"/>
      <c r="AM2121" s="175"/>
      <c r="AN2121" s="175"/>
      <c r="AO2121" s="175"/>
      <c r="AP2121" s="175"/>
      <c r="AQ2121" s="175"/>
      <c r="AR2121" s="175"/>
    </row>
    <row r="2122" spans="1:44" ht="102" hidden="1" x14ac:dyDescent="0.3">
      <c r="A2122" s="175"/>
      <c r="B2122" s="185" t="s">
        <v>4637</v>
      </c>
      <c r="C2122" s="182"/>
      <c r="D2122" s="190">
        <v>2151.7800000000002</v>
      </c>
      <c r="E2122" s="191">
        <v>2151.7800000000002</v>
      </c>
      <c r="F2122" s="186" t="s">
        <v>3548</v>
      </c>
      <c r="G2122" s="181" t="s">
        <v>561</v>
      </c>
      <c r="H2122" s="182" t="s">
        <v>266</v>
      </c>
      <c r="I2122" s="175"/>
      <c r="J2122" s="175"/>
      <c r="K2122" s="175"/>
      <c r="L2122" s="175"/>
      <c r="M2122" s="175"/>
      <c r="N2122" s="175"/>
      <c r="O2122" s="175"/>
      <c r="P2122" s="175"/>
      <c r="Q2122" s="175"/>
      <c r="R2122" s="175"/>
      <c r="S2122" s="175"/>
      <c r="T2122" s="175"/>
      <c r="U2122" s="175"/>
      <c r="V2122" s="175"/>
      <c r="W2122" s="175"/>
      <c r="X2122" s="175"/>
      <c r="Y2122" s="175"/>
      <c r="Z2122" s="175"/>
      <c r="AA2122" s="175"/>
      <c r="AB2122" s="175"/>
      <c r="AC2122" s="175"/>
      <c r="AD2122" s="175"/>
      <c r="AE2122" s="175"/>
      <c r="AF2122" s="175"/>
      <c r="AG2122" s="175"/>
      <c r="AH2122" s="175"/>
      <c r="AI2122" s="175"/>
      <c r="AJ2122" s="175"/>
      <c r="AK2122" s="175"/>
      <c r="AL2122" s="175"/>
      <c r="AM2122" s="175"/>
      <c r="AN2122" s="175"/>
      <c r="AO2122" s="175"/>
      <c r="AP2122" s="175"/>
      <c r="AQ2122" s="175"/>
      <c r="AR2122" s="175"/>
    </row>
    <row r="2123" spans="1:44" ht="102" hidden="1" x14ac:dyDescent="0.3">
      <c r="A2123" s="175"/>
      <c r="B2123" s="186" t="s">
        <v>3548</v>
      </c>
      <c r="C2123" s="187"/>
      <c r="D2123" s="190">
        <v>2151.7800000000002</v>
      </c>
      <c r="E2123" s="191">
        <v>2151.7800000000002</v>
      </c>
      <c r="F2123" s="181" t="s">
        <v>561</v>
      </c>
      <c r="G2123" s="185" t="s">
        <v>4637</v>
      </c>
      <c r="H2123" s="182"/>
      <c r="I2123" s="175"/>
      <c r="J2123" s="175"/>
      <c r="K2123" s="175"/>
      <c r="L2123" s="175"/>
      <c r="M2123" s="175"/>
      <c r="N2123" s="175"/>
      <c r="O2123" s="175"/>
      <c r="P2123" s="175"/>
      <c r="Q2123" s="175"/>
      <c r="R2123" s="175"/>
      <c r="S2123" s="175"/>
      <c r="T2123" s="175"/>
      <c r="U2123" s="175"/>
      <c r="V2123" s="175"/>
      <c r="W2123" s="175"/>
      <c r="X2123" s="175"/>
      <c r="Y2123" s="175"/>
      <c r="Z2123" s="175"/>
      <c r="AA2123" s="175"/>
      <c r="AB2123" s="175"/>
      <c r="AC2123" s="175"/>
      <c r="AD2123" s="175"/>
      <c r="AE2123" s="175"/>
      <c r="AF2123" s="175"/>
      <c r="AG2123" s="175"/>
      <c r="AH2123" s="175"/>
      <c r="AI2123" s="175"/>
      <c r="AJ2123" s="175"/>
      <c r="AK2123" s="175"/>
      <c r="AL2123" s="175"/>
      <c r="AM2123" s="175"/>
      <c r="AN2123" s="175"/>
      <c r="AO2123" s="175"/>
      <c r="AP2123" s="175"/>
      <c r="AQ2123" s="175"/>
      <c r="AR2123" s="175"/>
    </row>
    <row r="2124" spans="1:44" ht="102" x14ac:dyDescent="0.3">
      <c r="A2124" s="175"/>
      <c r="B2124" s="181" t="s">
        <v>561</v>
      </c>
      <c r="C2124" s="182" t="s">
        <v>266</v>
      </c>
      <c r="D2124" s="190">
        <v>2138.9</v>
      </c>
      <c r="E2124" s="191">
        <v>2138.9</v>
      </c>
      <c r="F2124" s="185" t="s">
        <v>4637</v>
      </c>
      <c r="G2124" s="186" t="s">
        <v>3549</v>
      </c>
      <c r="H2124" s="187"/>
      <c r="I2124" s="175"/>
      <c r="J2124" s="175"/>
      <c r="K2124" s="175"/>
      <c r="L2124" s="175"/>
      <c r="M2124" s="175"/>
      <c r="N2124" s="175"/>
      <c r="O2124" s="175"/>
      <c r="P2124" s="175"/>
      <c r="Q2124" s="175"/>
      <c r="R2124" s="175"/>
      <c r="S2124" s="175"/>
      <c r="T2124" s="175"/>
      <c r="U2124" s="175"/>
      <c r="V2124" s="175"/>
      <c r="W2124" s="175"/>
      <c r="X2124" s="175"/>
      <c r="Y2124" s="175"/>
      <c r="Z2124" s="175"/>
      <c r="AA2124" s="175"/>
      <c r="AB2124" s="175"/>
      <c r="AC2124" s="175"/>
      <c r="AD2124" s="175"/>
      <c r="AE2124" s="175"/>
      <c r="AF2124" s="175"/>
      <c r="AG2124" s="175"/>
      <c r="AH2124" s="175"/>
      <c r="AI2124" s="175"/>
      <c r="AJ2124" s="175"/>
      <c r="AK2124" s="175"/>
      <c r="AL2124" s="175"/>
      <c r="AM2124" s="175"/>
      <c r="AN2124" s="175"/>
      <c r="AO2124" s="175"/>
      <c r="AP2124" s="175"/>
      <c r="AQ2124" s="175"/>
      <c r="AR2124" s="175"/>
    </row>
    <row r="2125" spans="1:44" ht="102" hidden="1" x14ac:dyDescent="0.3">
      <c r="A2125" s="175"/>
      <c r="B2125" s="185" t="s">
        <v>4637</v>
      </c>
      <c r="C2125" s="182"/>
      <c r="D2125" s="190">
        <v>2138.9</v>
      </c>
      <c r="E2125" s="191">
        <v>2138.9</v>
      </c>
      <c r="F2125" s="186" t="s">
        <v>3549</v>
      </c>
      <c r="G2125" s="181" t="s">
        <v>2134</v>
      </c>
      <c r="H2125" s="182" t="s">
        <v>301</v>
      </c>
      <c r="I2125" s="175"/>
      <c r="J2125" s="175"/>
      <c r="K2125" s="175"/>
      <c r="L2125" s="175"/>
      <c r="M2125" s="175"/>
      <c r="N2125" s="175"/>
      <c r="O2125" s="175"/>
      <c r="P2125" s="175"/>
      <c r="Q2125" s="175"/>
      <c r="R2125" s="175"/>
      <c r="S2125" s="175"/>
      <c r="T2125" s="175"/>
      <c r="U2125" s="175"/>
      <c r="V2125" s="175"/>
      <c r="W2125" s="175"/>
      <c r="X2125" s="175"/>
      <c r="Y2125" s="175"/>
      <c r="Z2125" s="175"/>
      <c r="AA2125" s="175"/>
      <c r="AB2125" s="175"/>
      <c r="AC2125" s="175"/>
      <c r="AD2125" s="175"/>
      <c r="AE2125" s="175"/>
      <c r="AF2125" s="175"/>
      <c r="AG2125" s="175"/>
      <c r="AH2125" s="175"/>
      <c r="AI2125" s="175"/>
      <c r="AJ2125" s="175"/>
      <c r="AK2125" s="175"/>
      <c r="AL2125" s="175"/>
      <c r="AM2125" s="175"/>
      <c r="AN2125" s="175"/>
      <c r="AO2125" s="175"/>
      <c r="AP2125" s="175"/>
      <c r="AQ2125" s="175"/>
      <c r="AR2125" s="175"/>
    </row>
    <row r="2126" spans="1:44" ht="102" hidden="1" x14ac:dyDescent="0.3">
      <c r="A2126" s="175"/>
      <c r="B2126" s="186" t="s">
        <v>3549</v>
      </c>
      <c r="C2126" s="187"/>
      <c r="D2126" s="190">
        <v>2138.9</v>
      </c>
      <c r="E2126" s="191">
        <v>2138.9</v>
      </c>
      <c r="F2126" s="181" t="s">
        <v>2134</v>
      </c>
      <c r="G2126" s="185" t="s">
        <v>4637</v>
      </c>
      <c r="H2126" s="182"/>
      <c r="I2126" s="175"/>
      <c r="J2126" s="175"/>
      <c r="K2126" s="175"/>
      <c r="L2126" s="175"/>
      <c r="M2126" s="175"/>
      <c r="N2126" s="175"/>
      <c r="O2126" s="175"/>
      <c r="P2126" s="175"/>
      <c r="Q2126" s="175"/>
      <c r="R2126" s="175"/>
      <c r="S2126" s="175"/>
      <c r="T2126" s="175"/>
      <c r="U2126" s="175"/>
      <c r="V2126" s="175"/>
      <c r="W2126" s="175"/>
      <c r="X2126" s="175"/>
      <c r="Y2126" s="175"/>
      <c r="Z2126" s="175"/>
      <c r="AA2126" s="175"/>
      <c r="AB2126" s="175"/>
      <c r="AC2126" s="175"/>
      <c r="AD2126" s="175"/>
      <c r="AE2126" s="175"/>
      <c r="AF2126" s="175"/>
      <c r="AG2126" s="175"/>
      <c r="AH2126" s="175"/>
      <c r="AI2126" s="175"/>
      <c r="AJ2126" s="175"/>
      <c r="AK2126" s="175"/>
      <c r="AL2126" s="175"/>
      <c r="AM2126" s="175"/>
      <c r="AN2126" s="175"/>
      <c r="AO2126" s="175"/>
      <c r="AP2126" s="175"/>
      <c r="AQ2126" s="175"/>
      <c r="AR2126" s="175"/>
    </row>
    <row r="2127" spans="1:44" ht="102" x14ac:dyDescent="0.3">
      <c r="A2127" s="175"/>
      <c r="B2127" s="181" t="s">
        <v>2134</v>
      </c>
      <c r="C2127" s="182" t="s">
        <v>301</v>
      </c>
      <c r="D2127" s="190">
        <v>3109.56</v>
      </c>
      <c r="E2127" s="191">
        <v>3109.56</v>
      </c>
      <c r="F2127" s="185" t="s">
        <v>4637</v>
      </c>
      <c r="G2127" s="186" t="s">
        <v>3550</v>
      </c>
      <c r="H2127" s="187"/>
      <c r="I2127" s="175"/>
      <c r="J2127" s="175"/>
      <c r="K2127" s="175"/>
      <c r="L2127" s="175"/>
      <c r="M2127" s="175"/>
      <c r="N2127" s="175"/>
      <c r="O2127" s="175"/>
      <c r="P2127" s="175"/>
      <c r="Q2127" s="175"/>
      <c r="R2127" s="175"/>
      <c r="S2127" s="175"/>
      <c r="T2127" s="175"/>
      <c r="U2127" s="175"/>
      <c r="V2127" s="175"/>
      <c r="W2127" s="175"/>
      <c r="X2127" s="175"/>
      <c r="Y2127" s="175"/>
      <c r="Z2127" s="175"/>
      <c r="AA2127" s="175"/>
      <c r="AB2127" s="175"/>
      <c r="AC2127" s="175"/>
      <c r="AD2127" s="175"/>
      <c r="AE2127" s="175"/>
      <c r="AF2127" s="175"/>
      <c r="AG2127" s="175"/>
      <c r="AH2127" s="175"/>
      <c r="AI2127" s="175"/>
      <c r="AJ2127" s="175"/>
      <c r="AK2127" s="175"/>
      <c r="AL2127" s="175"/>
      <c r="AM2127" s="175"/>
      <c r="AN2127" s="175"/>
      <c r="AO2127" s="175"/>
      <c r="AP2127" s="175"/>
      <c r="AQ2127" s="175"/>
      <c r="AR2127" s="175"/>
    </row>
    <row r="2128" spans="1:44" ht="102" hidden="1" x14ac:dyDescent="0.3">
      <c r="A2128" s="175"/>
      <c r="B2128" s="185" t="s">
        <v>4637</v>
      </c>
      <c r="C2128" s="182"/>
      <c r="D2128" s="190">
        <v>3109.56</v>
      </c>
      <c r="E2128" s="191">
        <v>3109.56</v>
      </c>
      <c r="F2128" s="186" t="s">
        <v>3550</v>
      </c>
      <c r="G2128" s="181" t="s">
        <v>1113</v>
      </c>
      <c r="H2128" s="182" t="s">
        <v>98</v>
      </c>
      <c r="I2128" s="175"/>
      <c r="J2128" s="175"/>
      <c r="K2128" s="175"/>
      <c r="L2128" s="175"/>
      <c r="M2128" s="175"/>
      <c r="N2128" s="175"/>
      <c r="O2128" s="175"/>
      <c r="P2128" s="175"/>
      <c r="Q2128" s="175"/>
      <c r="R2128" s="175"/>
      <c r="S2128" s="175"/>
      <c r="T2128" s="175"/>
      <c r="U2128" s="175"/>
      <c r="V2128" s="175"/>
      <c r="W2128" s="175"/>
      <c r="X2128" s="175"/>
      <c r="Y2128" s="175"/>
      <c r="Z2128" s="175"/>
      <c r="AA2128" s="175"/>
      <c r="AB2128" s="175"/>
      <c r="AC2128" s="175"/>
      <c r="AD2128" s="175"/>
      <c r="AE2128" s="175"/>
      <c r="AF2128" s="175"/>
      <c r="AG2128" s="175"/>
      <c r="AH2128" s="175"/>
      <c r="AI2128" s="175"/>
      <c r="AJ2128" s="175"/>
      <c r="AK2128" s="175"/>
      <c r="AL2128" s="175"/>
      <c r="AM2128" s="175"/>
      <c r="AN2128" s="175"/>
      <c r="AO2128" s="175"/>
      <c r="AP2128" s="175"/>
      <c r="AQ2128" s="175"/>
      <c r="AR2128" s="175"/>
    </row>
    <row r="2129" spans="1:44" ht="102" hidden="1" x14ac:dyDescent="0.3">
      <c r="A2129" s="175"/>
      <c r="B2129" s="186" t="s">
        <v>3550</v>
      </c>
      <c r="C2129" s="187"/>
      <c r="D2129" s="190">
        <v>3109.56</v>
      </c>
      <c r="E2129" s="191">
        <v>3109.56</v>
      </c>
      <c r="F2129" s="181" t="s">
        <v>1113</v>
      </c>
      <c r="G2129" s="185" t="s">
        <v>4637</v>
      </c>
      <c r="H2129" s="182"/>
      <c r="I2129" s="175"/>
      <c r="J2129" s="175"/>
      <c r="K2129" s="175"/>
      <c r="L2129" s="175"/>
      <c r="M2129" s="175"/>
      <c r="N2129" s="175"/>
      <c r="O2129" s="175"/>
      <c r="P2129" s="175"/>
      <c r="Q2129" s="175"/>
      <c r="R2129" s="175"/>
      <c r="S2129" s="175"/>
      <c r="T2129" s="175"/>
      <c r="U2129" s="175"/>
      <c r="V2129" s="175"/>
      <c r="W2129" s="175"/>
      <c r="X2129" s="175"/>
      <c r="Y2129" s="175"/>
      <c r="Z2129" s="175"/>
      <c r="AA2129" s="175"/>
      <c r="AB2129" s="175"/>
      <c r="AC2129" s="175"/>
      <c r="AD2129" s="175"/>
      <c r="AE2129" s="175"/>
      <c r="AF2129" s="175"/>
      <c r="AG2129" s="175"/>
      <c r="AH2129" s="175"/>
      <c r="AI2129" s="175"/>
      <c r="AJ2129" s="175"/>
      <c r="AK2129" s="175"/>
      <c r="AL2129" s="175"/>
      <c r="AM2129" s="175"/>
      <c r="AN2129" s="175"/>
      <c r="AO2129" s="175"/>
      <c r="AP2129" s="175"/>
      <c r="AQ2129" s="175"/>
      <c r="AR2129" s="175"/>
    </row>
    <row r="2130" spans="1:44" ht="102" x14ac:dyDescent="0.3">
      <c r="A2130" s="175"/>
      <c r="B2130" s="181" t="s">
        <v>1113</v>
      </c>
      <c r="C2130" s="182" t="s">
        <v>98</v>
      </c>
      <c r="D2130" s="190">
        <v>3393.03</v>
      </c>
      <c r="E2130" s="191">
        <v>3393.03</v>
      </c>
      <c r="F2130" s="185" t="s">
        <v>4637</v>
      </c>
      <c r="G2130" s="186" t="s">
        <v>3569</v>
      </c>
      <c r="H2130" s="187"/>
      <c r="I2130" s="175"/>
      <c r="J2130" s="175"/>
      <c r="K2130" s="175"/>
      <c r="L2130" s="175"/>
      <c r="M2130" s="175"/>
      <c r="N2130" s="175"/>
      <c r="O2130" s="175"/>
      <c r="P2130" s="175"/>
      <c r="Q2130" s="175"/>
      <c r="R2130" s="175"/>
      <c r="S2130" s="175"/>
      <c r="T2130" s="175"/>
      <c r="U2130" s="175"/>
      <c r="V2130" s="175"/>
      <c r="W2130" s="175"/>
      <c r="X2130" s="175"/>
      <c r="Y2130" s="175"/>
      <c r="Z2130" s="175"/>
      <c r="AA2130" s="175"/>
      <c r="AB2130" s="175"/>
      <c r="AC2130" s="175"/>
      <c r="AD2130" s="175"/>
      <c r="AE2130" s="175"/>
      <c r="AF2130" s="175"/>
      <c r="AG2130" s="175"/>
      <c r="AH2130" s="175"/>
      <c r="AI2130" s="175"/>
      <c r="AJ2130" s="175"/>
      <c r="AK2130" s="175"/>
      <c r="AL2130" s="175"/>
      <c r="AM2130" s="175"/>
      <c r="AN2130" s="175"/>
      <c r="AO2130" s="175"/>
      <c r="AP2130" s="175"/>
      <c r="AQ2130" s="175"/>
      <c r="AR2130" s="175"/>
    </row>
    <row r="2131" spans="1:44" ht="102" hidden="1" x14ac:dyDescent="0.3">
      <c r="A2131" s="175"/>
      <c r="B2131" s="185" t="s">
        <v>4637</v>
      </c>
      <c r="C2131" s="182"/>
      <c r="D2131" s="190">
        <v>3393.03</v>
      </c>
      <c r="E2131" s="191">
        <v>3393.03</v>
      </c>
      <c r="F2131" s="186" t="s">
        <v>3569</v>
      </c>
      <c r="G2131" s="181" t="s">
        <v>1135</v>
      </c>
      <c r="H2131" s="182" t="s">
        <v>263</v>
      </c>
      <c r="I2131" s="175"/>
      <c r="J2131" s="175"/>
      <c r="K2131" s="175"/>
      <c r="L2131" s="175"/>
      <c r="M2131" s="175"/>
      <c r="N2131" s="175"/>
      <c r="O2131" s="175"/>
      <c r="P2131" s="175"/>
      <c r="Q2131" s="175"/>
      <c r="R2131" s="175"/>
      <c r="S2131" s="175"/>
      <c r="T2131" s="175"/>
      <c r="U2131" s="175"/>
      <c r="V2131" s="175"/>
      <c r="W2131" s="175"/>
      <c r="X2131" s="175"/>
      <c r="Y2131" s="175"/>
      <c r="Z2131" s="175"/>
      <c r="AA2131" s="175"/>
      <c r="AB2131" s="175"/>
      <c r="AC2131" s="175"/>
      <c r="AD2131" s="175"/>
      <c r="AE2131" s="175"/>
      <c r="AF2131" s="175"/>
      <c r="AG2131" s="175"/>
      <c r="AH2131" s="175"/>
      <c r="AI2131" s="175"/>
      <c r="AJ2131" s="175"/>
      <c r="AK2131" s="175"/>
      <c r="AL2131" s="175"/>
      <c r="AM2131" s="175"/>
      <c r="AN2131" s="175"/>
      <c r="AO2131" s="175"/>
      <c r="AP2131" s="175"/>
      <c r="AQ2131" s="175"/>
      <c r="AR2131" s="175"/>
    </row>
    <row r="2132" spans="1:44" ht="102" hidden="1" x14ac:dyDescent="0.3">
      <c r="A2132" s="175"/>
      <c r="B2132" s="186" t="s">
        <v>3569</v>
      </c>
      <c r="C2132" s="187"/>
      <c r="D2132" s="190">
        <v>3393.03</v>
      </c>
      <c r="E2132" s="191">
        <v>3393.03</v>
      </c>
      <c r="F2132" s="181" t="s">
        <v>1135</v>
      </c>
      <c r="G2132" s="185" t="s">
        <v>4637</v>
      </c>
      <c r="H2132" s="182"/>
      <c r="I2132" s="175"/>
      <c r="J2132" s="175"/>
      <c r="K2132" s="175"/>
      <c r="L2132" s="175"/>
      <c r="M2132" s="175"/>
      <c r="N2132" s="175"/>
      <c r="O2132" s="175"/>
      <c r="P2132" s="175"/>
      <c r="Q2132" s="175"/>
      <c r="R2132" s="175"/>
      <c r="S2132" s="175"/>
      <c r="T2132" s="175"/>
      <c r="U2132" s="175"/>
      <c r="V2132" s="175"/>
      <c r="W2132" s="175"/>
      <c r="X2132" s="175"/>
      <c r="Y2132" s="175"/>
      <c r="Z2132" s="175"/>
      <c r="AA2132" s="175"/>
      <c r="AB2132" s="175"/>
      <c r="AC2132" s="175"/>
      <c r="AD2132" s="175"/>
      <c r="AE2132" s="175"/>
      <c r="AF2132" s="175"/>
      <c r="AG2132" s="175"/>
      <c r="AH2132" s="175"/>
      <c r="AI2132" s="175"/>
      <c r="AJ2132" s="175"/>
      <c r="AK2132" s="175"/>
      <c r="AL2132" s="175"/>
      <c r="AM2132" s="175"/>
      <c r="AN2132" s="175"/>
      <c r="AO2132" s="175"/>
      <c r="AP2132" s="175"/>
      <c r="AQ2132" s="175"/>
      <c r="AR2132" s="175"/>
    </row>
    <row r="2133" spans="1:44" ht="102" x14ac:dyDescent="0.3">
      <c r="A2133" s="175"/>
      <c r="B2133" s="181" t="s">
        <v>1135</v>
      </c>
      <c r="C2133" s="182" t="s">
        <v>263</v>
      </c>
      <c r="D2133" s="190">
        <v>2151.7800000000002</v>
      </c>
      <c r="E2133" s="191">
        <v>2151.7800000000002</v>
      </c>
      <c r="F2133" s="185" t="s">
        <v>4637</v>
      </c>
      <c r="G2133" s="186" t="s">
        <v>3570</v>
      </c>
      <c r="H2133" s="187"/>
      <c r="I2133" s="175"/>
      <c r="J2133" s="175"/>
      <c r="K2133" s="175"/>
      <c r="L2133" s="175"/>
      <c r="M2133" s="175"/>
      <c r="N2133" s="175"/>
      <c r="O2133" s="175"/>
      <c r="P2133" s="175"/>
      <c r="Q2133" s="175"/>
      <c r="R2133" s="175"/>
      <c r="S2133" s="175"/>
      <c r="T2133" s="175"/>
      <c r="U2133" s="175"/>
      <c r="V2133" s="175"/>
      <c r="W2133" s="175"/>
      <c r="X2133" s="175"/>
      <c r="Y2133" s="175"/>
      <c r="Z2133" s="175"/>
      <c r="AA2133" s="175"/>
      <c r="AB2133" s="175"/>
      <c r="AC2133" s="175"/>
      <c r="AD2133" s="175"/>
      <c r="AE2133" s="175"/>
      <c r="AF2133" s="175"/>
      <c r="AG2133" s="175"/>
      <c r="AH2133" s="175"/>
      <c r="AI2133" s="175"/>
      <c r="AJ2133" s="175"/>
      <c r="AK2133" s="175"/>
      <c r="AL2133" s="175"/>
      <c r="AM2133" s="175"/>
      <c r="AN2133" s="175"/>
      <c r="AO2133" s="175"/>
      <c r="AP2133" s="175"/>
      <c r="AQ2133" s="175"/>
      <c r="AR2133" s="175"/>
    </row>
    <row r="2134" spans="1:44" ht="102" hidden="1" x14ac:dyDescent="0.3">
      <c r="A2134" s="175"/>
      <c r="B2134" s="185" t="s">
        <v>4637</v>
      </c>
      <c r="C2134" s="182"/>
      <c r="D2134" s="190">
        <v>2151.7800000000002</v>
      </c>
      <c r="E2134" s="191">
        <v>2151.7800000000002</v>
      </c>
      <c r="F2134" s="186" t="s">
        <v>3570</v>
      </c>
      <c r="G2134" s="181" t="s">
        <v>1501</v>
      </c>
      <c r="H2134" s="182" t="s">
        <v>307</v>
      </c>
      <c r="I2134" s="175"/>
      <c r="J2134" s="175"/>
      <c r="K2134" s="175"/>
      <c r="L2134" s="175"/>
      <c r="M2134" s="175"/>
      <c r="N2134" s="175"/>
      <c r="O2134" s="175"/>
      <c r="P2134" s="175"/>
      <c r="Q2134" s="175"/>
      <c r="R2134" s="175"/>
      <c r="S2134" s="175"/>
      <c r="T2134" s="175"/>
      <c r="U2134" s="175"/>
      <c r="V2134" s="175"/>
      <c r="W2134" s="175"/>
      <c r="X2134" s="175"/>
      <c r="Y2134" s="175"/>
      <c r="Z2134" s="175"/>
      <c r="AA2134" s="175"/>
      <c r="AB2134" s="175"/>
      <c r="AC2134" s="175"/>
      <c r="AD2134" s="175"/>
      <c r="AE2134" s="175"/>
      <c r="AF2134" s="175"/>
      <c r="AG2134" s="175"/>
      <c r="AH2134" s="175"/>
      <c r="AI2134" s="175"/>
      <c r="AJ2134" s="175"/>
      <c r="AK2134" s="175"/>
      <c r="AL2134" s="175"/>
      <c r="AM2134" s="175"/>
      <c r="AN2134" s="175"/>
      <c r="AO2134" s="175"/>
      <c r="AP2134" s="175"/>
      <c r="AQ2134" s="175"/>
      <c r="AR2134" s="175"/>
    </row>
    <row r="2135" spans="1:44" ht="102" hidden="1" x14ac:dyDescent="0.3">
      <c r="A2135" s="175"/>
      <c r="B2135" s="186" t="s">
        <v>3570</v>
      </c>
      <c r="C2135" s="187"/>
      <c r="D2135" s="190">
        <v>2151.7800000000002</v>
      </c>
      <c r="E2135" s="191">
        <v>2151.7800000000002</v>
      </c>
      <c r="F2135" s="181" t="s">
        <v>1501</v>
      </c>
      <c r="G2135" s="185" t="s">
        <v>4637</v>
      </c>
      <c r="H2135" s="182"/>
      <c r="I2135" s="175"/>
      <c r="J2135" s="175"/>
      <c r="K2135" s="175"/>
      <c r="L2135" s="175"/>
      <c r="M2135" s="175"/>
      <c r="N2135" s="175"/>
      <c r="O2135" s="175"/>
      <c r="P2135" s="175"/>
      <c r="Q2135" s="175"/>
      <c r="R2135" s="175"/>
      <c r="S2135" s="175"/>
      <c r="T2135" s="175"/>
      <c r="U2135" s="175"/>
      <c r="V2135" s="175"/>
      <c r="W2135" s="175"/>
      <c r="X2135" s="175"/>
      <c r="Y2135" s="175"/>
      <c r="Z2135" s="175"/>
      <c r="AA2135" s="175"/>
      <c r="AB2135" s="175"/>
      <c r="AC2135" s="175"/>
      <c r="AD2135" s="175"/>
      <c r="AE2135" s="175"/>
      <c r="AF2135" s="175"/>
      <c r="AG2135" s="175"/>
      <c r="AH2135" s="175"/>
      <c r="AI2135" s="175"/>
      <c r="AJ2135" s="175"/>
      <c r="AK2135" s="175"/>
      <c r="AL2135" s="175"/>
      <c r="AM2135" s="175"/>
      <c r="AN2135" s="175"/>
      <c r="AO2135" s="175"/>
      <c r="AP2135" s="175"/>
      <c r="AQ2135" s="175"/>
      <c r="AR2135" s="175"/>
    </row>
    <row r="2136" spans="1:44" ht="102" x14ac:dyDescent="0.3">
      <c r="A2136" s="175"/>
      <c r="B2136" s="181" t="s">
        <v>1501</v>
      </c>
      <c r="C2136" s="182" t="s">
        <v>307</v>
      </c>
      <c r="D2136" s="190">
        <v>2138.9</v>
      </c>
      <c r="E2136" s="191">
        <v>2138.9</v>
      </c>
      <c r="F2136" s="185" t="s">
        <v>4637</v>
      </c>
      <c r="G2136" s="186" t="s">
        <v>3572</v>
      </c>
      <c r="H2136" s="187"/>
      <c r="I2136" s="175"/>
      <c r="J2136" s="175"/>
      <c r="K2136" s="175"/>
      <c r="L2136" s="175"/>
      <c r="M2136" s="175"/>
      <c r="N2136" s="175"/>
      <c r="O2136" s="175"/>
      <c r="P2136" s="175"/>
      <c r="Q2136" s="175"/>
      <c r="R2136" s="175"/>
      <c r="S2136" s="175"/>
      <c r="T2136" s="175"/>
      <c r="U2136" s="175"/>
      <c r="V2136" s="175"/>
      <c r="W2136" s="175"/>
      <c r="X2136" s="175"/>
      <c r="Y2136" s="175"/>
      <c r="Z2136" s="175"/>
      <c r="AA2136" s="175"/>
      <c r="AB2136" s="175"/>
      <c r="AC2136" s="175"/>
      <c r="AD2136" s="175"/>
      <c r="AE2136" s="175"/>
      <c r="AF2136" s="175"/>
      <c r="AG2136" s="175"/>
      <c r="AH2136" s="175"/>
      <c r="AI2136" s="175"/>
      <c r="AJ2136" s="175"/>
      <c r="AK2136" s="175"/>
      <c r="AL2136" s="175"/>
      <c r="AM2136" s="175"/>
      <c r="AN2136" s="175"/>
      <c r="AO2136" s="175"/>
      <c r="AP2136" s="175"/>
      <c r="AQ2136" s="175"/>
      <c r="AR2136" s="175"/>
    </row>
    <row r="2137" spans="1:44" ht="102" hidden="1" x14ac:dyDescent="0.3">
      <c r="A2137" s="175"/>
      <c r="B2137" s="185" t="s">
        <v>4637</v>
      </c>
      <c r="C2137" s="182"/>
      <c r="D2137" s="190">
        <v>2138.9</v>
      </c>
      <c r="E2137" s="191">
        <v>2138.9</v>
      </c>
      <c r="F2137" s="186" t="s">
        <v>3572</v>
      </c>
      <c r="G2137" s="181" t="s">
        <v>2280</v>
      </c>
      <c r="H2137" s="182" t="s">
        <v>223</v>
      </c>
      <c r="I2137" s="175"/>
      <c r="J2137" s="175"/>
      <c r="K2137" s="175"/>
      <c r="L2137" s="175"/>
      <c r="M2137" s="175"/>
      <c r="N2137" s="175"/>
      <c r="O2137" s="175"/>
      <c r="P2137" s="175"/>
      <c r="Q2137" s="175"/>
      <c r="R2137" s="175"/>
      <c r="S2137" s="175"/>
      <c r="T2137" s="175"/>
      <c r="U2137" s="175"/>
      <c r="V2137" s="175"/>
      <c r="W2137" s="175"/>
      <c r="X2137" s="175"/>
      <c r="Y2137" s="175"/>
      <c r="Z2137" s="175"/>
      <c r="AA2137" s="175"/>
      <c r="AB2137" s="175"/>
      <c r="AC2137" s="175"/>
      <c r="AD2137" s="175"/>
      <c r="AE2137" s="175"/>
      <c r="AF2137" s="175"/>
      <c r="AG2137" s="175"/>
      <c r="AH2137" s="175"/>
      <c r="AI2137" s="175"/>
      <c r="AJ2137" s="175"/>
      <c r="AK2137" s="175"/>
      <c r="AL2137" s="175"/>
      <c r="AM2137" s="175"/>
      <c r="AN2137" s="175"/>
      <c r="AO2137" s="175"/>
      <c r="AP2137" s="175"/>
      <c r="AQ2137" s="175"/>
      <c r="AR2137" s="175"/>
    </row>
    <row r="2138" spans="1:44" ht="102" hidden="1" x14ac:dyDescent="0.3">
      <c r="A2138" s="175"/>
      <c r="B2138" s="186" t="s">
        <v>3572</v>
      </c>
      <c r="C2138" s="187"/>
      <c r="D2138" s="190">
        <v>2138.9</v>
      </c>
      <c r="E2138" s="191">
        <v>2138.9</v>
      </c>
      <c r="F2138" s="181" t="s">
        <v>2280</v>
      </c>
      <c r="G2138" s="185" t="s">
        <v>4637</v>
      </c>
      <c r="H2138" s="182"/>
      <c r="I2138" s="175"/>
      <c r="J2138" s="175"/>
      <c r="K2138" s="175"/>
      <c r="L2138" s="175"/>
      <c r="M2138" s="175"/>
      <c r="N2138" s="175"/>
      <c r="O2138" s="175"/>
      <c r="P2138" s="175"/>
      <c r="Q2138" s="175"/>
      <c r="R2138" s="175"/>
      <c r="S2138" s="175"/>
      <c r="T2138" s="175"/>
      <c r="U2138" s="175"/>
      <c r="V2138" s="175"/>
      <c r="W2138" s="175"/>
      <c r="X2138" s="175"/>
      <c r="Y2138" s="175"/>
      <c r="Z2138" s="175"/>
      <c r="AA2138" s="175"/>
      <c r="AB2138" s="175"/>
      <c r="AC2138" s="175"/>
      <c r="AD2138" s="175"/>
      <c r="AE2138" s="175"/>
      <c r="AF2138" s="175"/>
      <c r="AG2138" s="175"/>
      <c r="AH2138" s="175"/>
      <c r="AI2138" s="175"/>
      <c r="AJ2138" s="175"/>
      <c r="AK2138" s="175"/>
      <c r="AL2138" s="175"/>
      <c r="AM2138" s="175"/>
      <c r="AN2138" s="175"/>
      <c r="AO2138" s="175"/>
      <c r="AP2138" s="175"/>
      <c r="AQ2138" s="175"/>
      <c r="AR2138" s="175"/>
    </row>
    <row r="2139" spans="1:44" ht="102" x14ac:dyDescent="0.3">
      <c r="A2139" s="175"/>
      <c r="B2139" s="181" t="s">
        <v>2280</v>
      </c>
      <c r="C2139" s="182" t="s">
        <v>223</v>
      </c>
      <c r="D2139" s="190">
        <v>3109.56</v>
      </c>
      <c r="E2139" s="191">
        <v>3109.56</v>
      </c>
      <c r="F2139" s="185" t="s">
        <v>4637</v>
      </c>
      <c r="G2139" s="186" t="s">
        <v>3573</v>
      </c>
      <c r="H2139" s="187"/>
      <c r="I2139" s="175"/>
      <c r="J2139" s="175"/>
      <c r="K2139" s="175"/>
      <c r="L2139" s="175"/>
      <c r="M2139" s="175"/>
      <c r="N2139" s="175"/>
      <c r="O2139" s="175"/>
      <c r="P2139" s="175"/>
      <c r="Q2139" s="175"/>
      <c r="R2139" s="175"/>
      <c r="S2139" s="175"/>
      <c r="T2139" s="175"/>
      <c r="U2139" s="175"/>
      <c r="V2139" s="175"/>
      <c r="W2139" s="175"/>
      <c r="X2139" s="175"/>
      <c r="Y2139" s="175"/>
      <c r="Z2139" s="175"/>
      <c r="AA2139" s="175"/>
      <c r="AB2139" s="175"/>
      <c r="AC2139" s="175"/>
      <c r="AD2139" s="175"/>
      <c r="AE2139" s="175"/>
      <c r="AF2139" s="175"/>
      <c r="AG2139" s="175"/>
      <c r="AH2139" s="175"/>
      <c r="AI2139" s="175"/>
      <c r="AJ2139" s="175"/>
      <c r="AK2139" s="175"/>
      <c r="AL2139" s="175"/>
      <c r="AM2139" s="175"/>
      <c r="AN2139" s="175"/>
      <c r="AO2139" s="175"/>
      <c r="AP2139" s="175"/>
      <c r="AQ2139" s="175"/>
      <c r="AR2139" s="175"/>
    </row>
    <row r="2140" spans="1:44" ht="102" hidden="1" x14ac:dyDescent="0.3">
      <c r="A2140" s="175"/>
      <c r="B2140" s="185" t="s">
        <v>4637</v>
      </c>
      <c r="C2140" s="182"/>
      <c r="D2140" s="190">
        <v>3109.56</v>
      </c>
      <c r="E2140" s="191">
        <v>3109.56</v>
      </c>
      <c r="F2140" s="186" t="s">
        <v>3573</v>
      </c>
      <c r="G2140" s="181" t="s">
        <v>1114</v>
      </c>
      <c r="H2140" s="182" t="s">
        <v>158</v>
      </c>
      <c r="I2140" s="175"/>
      <c r="J2140" s="175"/>
      <c r="K2140" s="175"/>
      <c r="L2140" s="175"/>
      <c r="M2140" s="175"/>
      <c r="N2140" s="175"/>
      <c r="O2140" s="175"/>
      <c r="P2140" s="175"/>
      <c r="Q2140" s="175"/>
      <c r="R2140" s="175"/>
      <c r="S2140" s="175"/>
      <c r="T2140" s="175"/>
      <c r="U2140" s="175"/>
      <c r="V2140" s="175"/>
      <c r="W2140" s="175"/>
      <c r="X2140" s="175"/>
      <c r="Y2140" s="175"/>
      <c r="Z2140" s="175"/>
      <c r="AA2140" s="175"/>
      <c r="AB2140" s="175"/>
      <c r="AC2140" s="175"/>
      <c r="AD2140" s="175"/>
      <c r="AE2140" s="175"/>
      <c r="AF2140" s="175"/>
      <c r="AG2140" s="175"/>
      <c r="AH2140" s="175"/>
      <c r="AI2140" s="175"/>
      <c r="AJ2140" s="175"/>
      <c r="AK2140" s="175"/>
      <c r="AL2140" s="175"/>
      <c r="AM2140" s="175"/>
      <c r="AN2140" s="175"/>
      <c r="AO2140" s="175"/>
      <c r="AP2140" s="175"/>
      <c r="AQ2140" s="175"/>
      <c r="AR2140" s="175"/>
    </row>
    <row r="2141" spans="1:44" ht="102" hidden="1" x14ac:dyDescent="0.3">
      <c r="A2141" s="175"/>
      <c r="B2141" s="186" t="s">
        <v>3573</v>
      </c>
      <c r="C2141" s="187"/>
      <c r="D2141" s="190">
        <v>3109.56</v>
      </c>
      <c r="E2141" s="191">
        <v>3109.56</v>
      </c>
      <c r="F2141" s="181" t="s">
        <v>1114</v>
      </c>
      <c r="G2141" s="185" t="s">
        <v>4637</v>
      </c>
      <c r="H2141" s="182"/>
      <c r="I2141" s="175"/>
      <c r="J2141" s="175"/>
      <c r="K2141" s="175"/>
      <c r="L2141" s="175"/>
      <c r="M2141" s="175"/>
      <c r="N2141" s="175"/>
      <c r="O2141" s="175"/>
      <c r="P2141" s="175"/>
      <c r="Q2141" s="175"/>
      <c r="R2141" s="175"/>
      <c r="S2141" s="175"/>
      <c r="T2141" s="175"/>
      <c r="U2141" s="175"/>
      <c r="V2141" s="175"/>
      <c r="W2141" s="175"/>
      <c r="X2141" s="175"/>
      <c r="Y2141" s="175"/>
      <c r="Z2141" s="175"/>
      <c r="AA2141" s="175"/>
      <c r="AB2141" s="175"/>
      <c r="AC2141" s="175"/>
      <c r="AD2141" s="175"/>
      <c r="AE2141" s="175"/>
      <c r="AF2141" s="175"/>
      <c r="AG2141" s="175"/>
      <c r="AH2141" s="175"/>
      <c r="AI2141" s="175"/>
      <c r="AJ2141" s="175"/>
      <c r="AK2141" s="175"/>
      <c r="AL2141" s="175"/>
      <c r="AM2141" s="175"/>
      <c r="AN2141" s="175"/>
      <c r="AO2141" s="175"/>
      <c r="AP2141" s="175"/>
      <c r="AQ2141" s="175"/>
      <c r="AR2141" s="175"/>
    </row>
    <row r="2142" spans="1:44" ht="102" x14ac:dyDescent="0.3">
      <c r="A2142" s="175"/>
      <c r="B2142" s="181" t="s">
        <v>1114</v>
      </c>
      <c r="C2142" s="182" t="s">
        <v>158</v>
      </c>
      <c r="D2142" s="190">
        <v>3393.03</v>
      </c>
      <c r="E2142" s="191">
        <v>3393.03</v>
      </c>
      <c r="F2142" s="185" t="s">
        <v>4637</v>
      </c>
      <c r="G2142" s="186" t="s">
        <v>3595</v>
      </c>
      <c r="H2142" s="187"/>
      <c r="I2142" s="175"/>
      <c r="J2142" s="175"/>
      <c r="K2142" s="175"/>
      <c r="L2142" s="175"/>
      <c r="M2142" s="175"/>
      <c r="N2142" s="175"/>
      <c r="O2142" s="175"/>
      <c r="P2142" s="175"/>
      <c r="Q2142" s="175"/>
      <c r="R2142" s="175"/>
      <c r="S2142" s="175"/>
      <c r="T2142" s="175"/>
      <c r="U2142" s="175"/>
      <c r="V2142" s="175"/>
      <c r="W2142" s="175"/>
      <c r="X2142" s="175"/>
      <c r="Y2142" s="175"/>
      <c r="Z2142" s="175"/>
      <c r="AA2142" s="175"/>
      <c r="AB2142" s="175"/>
      <c r="AC2142" s="175"/>
      <c r="AD2142" s="175"/>
      <c r="AE2142" s="175"/>
      <c r="AF2142" s="175"/>
      <c r="AG2142" s="175"/>
      <c r="AH2142" s="175"/>
      <c r="AI2142" s="175"/>
      <c r="AJ2142" s="175"/>
      <c r="AK2142" s="175"/>
      <c r="AL2142" s="175"/>
      <c r="AM2142" s="175"/>
      <c r="AN2142" s="175"/>
      <c r="AO2142" s="175"/>
      <c r="AP2142" s="175"/>
      <c r="AQ2142" s="175"/>
      <c r="AR2142" s="175"/>
    </row>
    <row r="2143" spans="1:44" ht="102" hidden="1" x14ac:dyDescent="0.3">
      <c r="A2143" s="175"/>
      <c r="B2143" s="185" t="s">
        <v>4637</v>
      </c>
      <c r="C2143" s="182"/>
      <c r="D2143" s="190">
        <v>3393.03</v>
      </c>
      <c r="E2143" s="191">
        <v>3393.03</v>
      </c>
      <c r="F2143" s="186" t="s">
        <v>3595</v>
      </c>
      <c r="G2143" s="181" t="s">
        <v>1036</v>
      </c>
      <c r="H2143" s="182" t="s">
        <v>287</v>
      </c>
      <c r="I2143" s="175"/>
      <c r="J2143" s="175"/>
      <c r="K2143" s="175"/>
      <c r="L2143" s="175"/>
      <c r="M2143" s="175"/>
      <c r="N2143" s="175"/>
      <c r="O2143" s="175"/>
      <c r="P2143" s="175"/>
      <c r="Q2143" s="175"/>
      <c r="R2143" s="175"/>
      <c r="S2143" s="175"/>
      <c r="T2143" s="175"/>
      <c r="U2143" s="175"/>
      <c r="V2143" s="175"/>
      <c r="W2143" s="175"/>
      <c r="X2143" s="175"/>
      <c r="Y2143" s="175"/>
      <c r="Z2143" s="175"/>
      <c r="AA2143" s="175"/>
      <c r="AB2143" s="175"/>
      <c r="AC2143" s="175"/>
      <c r="AD2143" s="175"/>
      <c r="AE2143" s="175"/>
      <c r="AF2143" s="175"/>
      <c r="AG2143" s="175"/>
      <c r="AH2143" s="175"/>
      <c r="AI2143" s="175"/>
      <c r="AJ2143" s="175"/>
      <c r="AK2143" s="175"/>
      <c r="AL2143" s="175"/>
      <c r="AM2143" s="175"/>
      <c r="AN2143" s="175"/>
      <c r="AO2143" s="175"/>
      <c r="AP2143" s="175"/>
      <c r="AQ2143" s="175"/>
      <c r="AR2143" s="175"/>
    </row>
    <row r="2144" spans="1:44" ht="102" hidden="1" x14ac:dyDescent="0.3">
      <c r="A2144" s="175"/>
      <c r="B2144" s="186" t="s">
        <v>3595</v>
      </c>
      <c r="C2144" s="187"/>
      <c r="D2144" s="190">
        <v>3393.03</v>
      </c>
      <c r="E2144" s="191">
        <v>3393.03</v>
      </c>
      <c r="F2144" s="181" t="s">
        <v>1036</v>
      </c>
      <c r="G2144" s="185" t="s">
        <v>4637</v>
      </c>
      <c r="H2144" s="182"/>
      <c r="I2144" s="175"/>
      <c r="J2144" s="175"/>
      <c r="K2144" s="175"/>
      <c r="L2144" s="175"/>
      <c r="M2144" s="175"/>
      <c r="N2144" s="175"/>
      <c r="O2144" s="175"/>
      <c r="P2144" s="175"/>
      <c r="Q2144" s="175"/>
      <c r="R2144" s="175"/>
      <c r="S2144" s="175"/>
      <c r="T2144" s="175"/>
      <c r="U2144" s="175"/>
      <c r="V2144" s="175"/>
      <c r="W2144" s="175"/>
      <c r="X2144" s="175"/>
      <c r="Y2144" s="175"/>
      <c r="Z2144" s="175"/>
      <c r="AA2144" s="175"/>
      <c r="AB2144" s="175"/>
      <c r="AC2144" s="175"/>
      <c r="AD2144" s="175"/>
      <c r="AE2144" s="175"/>
      <c r="AF2144" s="175"/>
      <c r="AG2144" s="175"/>
      <c r="AH2144" s="175"/>
      <c r="AI2144" s="175"/>
      <c r="AJ2144" s="175"/>
      <c r="AK2144" s="175"/>
      <c r="AL2144" s="175"/>
      <c r="AM2144" s="175"/>
      <c r="AN2144" s="175"/>
      <c r="AO2144" s="175"/>
      <c r="AP2144" s="175"/>
      <c r="AQ2144" s="175"/>
      <c r="AR2144" s="175"/>
    </row>
    <row r="2145" spans="1:44" ht="102" x14ac:dyDescent="0.3">
      <c r="A2145" s="175"/>
      <c r="B2145" s="181" t="s">
        <v>1036</v>
      </c>
      <c r="C2145" s="182" t="s">
        <v>287</v>
      </c>
      <c r="D2145" s="190">
        <v>2151.7800000000002</v>
      </c>
      <c r="E2145" s="191">
        <v>2151.7800000000002</v>
      </c>
      <c r="F2145" s="185" t="s">
        <v>4637</v>
      </c>
      <c r="G2145" s="186" t="s">
        <v>3596</v>
      </c>
      <c r="H2145" s="187"/>
      <c r="I2145" s="175"/>
      <c r="J2145" s="175"/>
      <c r="K2145" s="175"/>
      <c r="L2145" s="175"/>
      <c r="M2145" s="175"/>
      <c r="N2145" s="175"/>
      <c r="O2145" s="175"/>
      <c r="P2145" s="175"/>
      <c r="Q2145" s="175"/>
      <c r="R2145" s="175"/>
      <c r="S2145" s="175"/>
      <c r="T2145" s="175"/>
      <c r="U2145" s="175"/>
      <c r="V2145" s="175"/>
      <c r="W2145" s="175"/>
      <c r="X2145" s="175"/>
      <c r="Y2145" s="175"/>
      <c r="Z2145" s="175"/>
      <c r="AA2145" s="175"/>
      <c r="AB2145" s="175"/>
      <c r="AC2145" s="175"/>
      <c r="AD2145" s="175"/>
      <c r="AE2145" s="175"/>
      <c r="AF2145" s="175"/>
      <c r="AG2145" s="175"/>
      <c r="AH2145" s="175"/>
      <c r="AI2145" s="175"/>
      <c r="AJ2145" s="175"/>
      <c r="AK2145" s="175"/>
      <c r="AL2145" s="175"/>
      <c r="AM2145" s="175"/>
      <c r="AN2145" s="175"/>
      <c r="AO2145" s="175"/>
      <c r="AP2145" s="175"/>
      <c r="AQ2145" s="175"/>
      <c r="AR2145" s="175"/>
    </row>
    <row r="2146" spans="1:44" ht="102" hidden="1" x14ac:dyDescent="0.3">
      <c r="A2146" s="175"/>
      <c r="B2146" s="185" t="s">
        <v>4637</v>
      </c>
      <c r="C2146" s="182"/>
      <c r="D2146" s="190">
        <v>2151.7800000000002</v>
      </c>
      <c r="E2146" s="191">
        <v>2151.7800000000002</v>
      </c>
      <c r="F2146" s="186" t="s">
        <v>3596</v>
      </c>
      <c r="G2146" s="181" t="s">
        <v>756</v>
      </c>
      <c r="H2146" s="182" t="s">
        <v>293</v>
      </c>
      <c r="I2146" s="175"/>
      <c r="J2146" s="175"/>
      <c r="K2146" s="175"/>
      <c r="L2146" s="175"/>
      <c r="M2146" s="175"/>
      <c r="N2146" s="175"/>
      <c r="O2146" s="175"/>
      <c r="P2146" s="175"/>
      <c r="Q2146" s="175"/>
      <c r="R2146" s="175"/>
      <c r="S2146" s="175"/>
      <c r="T2146" s="175"/>
      <c r="U2146" s="175"/>
      <c r="V2146" s="175"/>
      <c r="W2146" s="175"/>
      <c r="X2146" s="175"/>
      <c r="Y2146" s="175"/>
      <c r="Z2146" s="175"/>
      <c r="AA2146" s="175"/>
      <c r="AB2146" s="175"/>
      <c r="AC2146" s="175"/>
      <c r="AD2146" s="175"/>
      <c r="AE2146" s="175"/>
      <c r="AF2146" s="175"/>
      <c r="AG2146" s="175"/>
      <c r="AH2146" s="175"/>
      <c r="AI2146" s="175"/>
      <c r="AJ2146" s="175"/>
      <c r="AK2146" s="175"/>
      <c r="AL2146" s="175"/>
      <c r="AM2146" s="175"/>
      <c r="AN2146" s="175"/>
      <c r="AO2146" s="175"/>
      <c r="AP2146" s="175"/>
      <c r="AQ2146" s="175"/>
      <c r="AR2146" s="175"/>
    </row>
    <row r="2147" spans="1:44" ht="102" hidden="1" x14ac:dyDescent="0.3">
      <c r="A2147" s="175"/>
      <c r="B2147" s="186" t="s">
        <v>3596</v>
      </c>
      <c r="C2147" s="187"/>
      <c r="D2147" s="190">
        <v>2151.7800000000002</v>
      </c>
      <c r="E2147" s="191">
        <v>2151.7800000000002</v>
      </c>
      <c r="F2147" s="181" t="s">
        <v>756</v>
      </c>
      <c r="G2147" s="185" t="s">
        <v>4637</v>
      </c>
      <c r="H2147" s="182"/>
      <c r="I2147" s="175"/>
      <c r="J2147" s="175"/>
      <c r="K2147" s="175"/>
      <c r="L2147" s="175"/>
      <c r="M2147" s="175"/>
      <c r="N2147" s="175"/>
      <c r="O2147" s="175"/>
      <c r="P2147" s="175"/>
      <c r="Q2147" s="175"/>
      <c r="R2147" s="175"/>
      <c r="S2147" s="175"/>
      <c r="T2147" s="175"/>
      <c r="U2147" s="175"/>
      <c r="V2147" s="175"/>
      <c r="W2147" s="175"/>
      <c r="X2147" s="175"/>
      <c r="Y2147" s="175"/>
      <c r="Z2147" s="175"/>
      <c r="AA2147" s="175"/>
      <c r="AB2147" s="175"/>
      <c r="AC2147" s="175"/>
      <c r="AD2147" s="175"/>
      <c r="AE2147" s="175"/>
      <c r="AF2147" s="175"/>
      <c r="AG2147" s="175"/>
      <c r="AH2147" s="175"/>
      <c r="AI2147" s="175"/>
      <c r="AJ2147" s="175"/>
      <c r="AK2147" s="175"/>
      <c r="AL2147" s="175"/>
      <c r="AM2147" s="175"/>
      <c r="AN2147" s="175"/>
      <c r="AO2147" s="175"/>
      <c r="AP2147" s="175"/>
      <c r="AQ2147" s="175"/>
      <c r="AR2147" s="175"/>
    </row>
    <row r="2148" spans="1:44" ht="102" x14ac:dyDescent="0.3">
      <c r="A2148" s="175"/>
      <c r="B2148" s="181" t="s">
        <v>756</v>
      </c>
      <c r="C2148" s="182" t="s">
        <v>293</v>
      </c>
      <c r="D2148" s="190">
        <v>2138.9</v>
      </c>
      <c r="E2148" s="191">
        <v>2138.9</v>
      </c>
      <c r="F2148" s="185" t="s">
        <v>4637</v>
      </c>
      <c r="G2148" s="186" t="s">
        <v>3597</v>
      </c>
      <c r="H2148" s="187"/>
      <c r="I2148" s="175"/>
      <c r="J2148" s="175"/>
      <c r="K2148" s="175"/>
      <c r="L2148" s="175"/>
      <c r="M2148" s="175"/>
      <c r="N2148" s="175"/>
      <c r="O2148" s="175"/>
      <c r="P2148" s="175"/>
      <c r="Q2148" s="175"/>
      <c r="R2148" s="175"/>
      <c r="S2148" s="175"/>
      <c r="T2148" s="175"/>
      <c r="U2148" s="175"/>
      <c r="V2148" s="175"/>
      <c r="W2148" s="175"/>
      <c r="X2148" s="175"/>
      <c r="Y2148" s="175"/>
      <c r="Z2148" s="175"/>
      <c r="AA2148" s="175"/>
      <c r="AB2148" s="175"/>
      <c r="AC2148" s="175"/>
      <c r="AD2148" s="175"/>
      <c r="AE2148" s="175"/>
      <c r="AF2148" s="175"/>
      <c r="AG2148" s="175"/>
      <c r="AH2148" s="175"/>
      <c r="AI2148" s="175"/>
      <c r="AJ2148" s="175"/>
      <c r="AK2148" s="175"/>
      <c r="AL2148" s="175"/>
      <c r="AM2148" s="175"/>
      <c r="AN2148" s="175"/>
      <c r="AO2148" s="175"/>
      <c r="AP2148" s="175"/>
      <c r="AQ2148" s="175"/>
      <c r="AR2148" s="175"/>
    </row>
    <row r="2149" spans="1:44" ht="102" hidden="1" x14ac:dyDescent="0.3">
      <c r="A2149" s="175"/>
      <c r="B2149" s="185" t="s">
        <v>4637</v>
      </c>
      <c r="C2149" s="182"/>
      <c r="D2149" s="190">
        <v>2138.9</v>
      </c>
      <c r="E2149" s="191">
        <v>2138.9</v>
      </c>
      <c r="F2149" s="186" t="s">
        <v>3597</v>
      </c>
      <c r="G2149" s="181" t="s">
        <v>1104</v>
      </c>
      <c r="H2149" s="182" t="s">
        <v>91</v>
      </c>
      <c r="I2149" s="175"/>
      <c r="J2149" s="175"/>
      <c r="K2149" s="175"/>
      <c r="L2149" s="175"/>
      <c r="M2149" s="175"/>
      <c r="N2149" s="175"/>
      <c r="O2149" s="175"/>
      <c r="P2149" s="175"/>
      <c r="Q2149" s="175"/>
      <c r="R2149" s="175"/>
      <c r="S2149" s="175"/>
      <c r="T2149" s="175"/>
      <c r="U2149" s="175"/>
      <c r="V2149" s="175"/>
      <c r="W2149" s="175"/>
      <c r="X2149" s="175"/>
      <c r="Y2149" s="175"/>
      <c r="Z2149" s="175"/>
      <c r="AA2149" s="175"/>
      <c r="AB2149" s="175"/>
      <c r="AC2149" s="175"/>
      <c r="AD2149" s="175"/>
      <c r="AE2149" s="175"/>
      <c r="AF2149" s="175"/>
      <c r="AG2149" s="175"/>
      <c r="AH2149" s="175"/>
      <c r="AI2149" s="175"/>
      <c r="AJ2149" s="175"/>
      <c r="AK2149" s="175"/>
      <c r="AL2149" s="175"/>
      <c r="AM2149" s="175"/>
      <c r="AN2149" s="175"/>
      <c r="AO2149" s="175"/>
      <c r="AP2149" s="175"/>
      <c r="AQ2149" s="175"/>
      <c r="AR2149" s="175"/>
    </row>
    <row r="2150" spans="1:44" ht="102" hidden="1" x14ac:dyDescent="0.3">
      <c r="A2150" s="175"/>
      <c r="B2150" s="186" t="s">
        <v>3597</v>
      </c>
      <c r="C2150" s="187"/>
      <c r="D2150" s="190">
        <v>2138.9</v>
      </c>
      <c r="E2150" s="191">
        <v>2138.9</v>
      </c>
      <c r="F2150" s="181" t="s">
        <v>1104</v>
      </c>
      <c r="G2150" s="185" t="s">
        <v>4637</v>
      </c>
      <c r="H2150" s="182"/>
      <c r="I2150" s="175"/>
      <c r="J2150" s="175"/>
      <c r="K2150" s="175"/>
      <c r="L2150" s="175"/>
      <c r="M2150" s="175"/>
      <c r="N2150" s="175"/>
      <c r="O2150" s="175"/>
      <c r="P2150" s="175"/>
      <c r="Q2150" s="175"/>
      <c r="R2150" s="175"/>
      <c r="S2150" s="175"/>
      <c r="T2150" s="175"/>
      <c r="U2150" s="175"/>
      <c r="V2150" s="175"/>
      <c r="W2150" s="175"/>
      <c r="X2150" s="175"/>
      <c r="Y2150" s="175"/>
      <c r="Z2150" s="175"/>
      <c r="AA2150" s="175"/>
      <c r="AB2150" s="175"/>
      <c r="AC2150" s="175"/>
      <c r="AD2150" s="175"/>
      <c r="AE2150" s="175"/>
      <c r="AF2150" s="175"/>
      <c r="AG2150" s="175"/>
      <c r="AH2150" s="175"/>
      <c r="AI2150" s="175"/>
      <c r="AJ2150" s="175"/>
      <c r="AK2150" s="175"/>
      <c r="AL2150" s="175"/>
      <c r="AM2150" s="175"/>
      <c r="AN2150" s="175"/>
      <c r="AO2150" s="175"/>
      <c r="AP2150" s="175"/>
      <c r="AQ2150" s="175"/>
      <c r="AR2150" s="175"/>
    </row>
    <row r="2151" spans="1:44" ht="102" x14ac:dyDescent="0.3">
      <c r="A2151" s="175"/>
      <c r="B2151" s="181" t="s">
        <v>1104</v>
      </c>
      <c r="C2151" s="182" t="s">
        <v>91</v>
      </c>
      <c r="D2151" s="190">
        <v>1464.59</v>
      </c>
      <c r="E2151" s="191">
        <v>1464.59</v>
      </c>
      <c r="F2151" s="185" t="s">
        <v>4637</v>
      </c>
      <c r="G2151" s="186" t="s">
        <v>3100</v>
      </c>
      <c r="H2151" s="187"/>
      <c r="I2151" s="175"/>
      <c r="J2151" s="175"/>
      <c r="K2151" s="175"/>
      <c r="L2151" s="175"/>
      <c r="M2151" s="175"/>
      <c r="N2151" s="175"/>
      <c r="O2151" s="175"/>
      <c r="P2151" s="175"/>
      <c r="Q2151" s="175"/>
      <c r="R2151" s="175"/>
      <c r="S2151" s="175"/>
      <c r="T2151" s="175"/>
      <c r="U2151" s="175"/>
      <c r="V2151" s="175"/>
      <c r="W2151" s="175"/>
      <c r="X2151" s="175"/>
      <c r="Y2151" s="175"/>
      <c r="Z2151" s="175"/>
      <c r="AA2151" s="175"/>
      <c r="AB2151" s="175"/>
      <c r="AC2151" s="175"/>
      <c r="AD2151" s="175"/>
      <c r="AE2151" s="175"/>
      <c r="AF2151" s="175"/>
      <c r="AG2151" s="175"/>
      <c r="AH2151" s="175"/>
      <c r="AI2151" s="175"/>
      <c r="AJ2151" s="175"/>
      <c r="AK2151" s="175"/>
      <c r="AL2151" s="175"/>
      <c r="AM2151" s="175"/>
      <c r="AN2151" s="175"/>
      <c r="AO2151" s="175"/>
      <c r="AP2151" s="175"/>
      <c r="AQ2151" s="175"/>
      <c r="AR2151" s="175"/>
    </row>
    <row r="2152" spans="1:44" ht="102" hidden="1" x14ac:dyDescent="0.3">
      <c r="A2152" s="175"/>
      <c r="B2152" s="185" t="s">
        <v>4637</v>
      </c>
      <c r="C2152" s="182"/>
      <c r="D2152" s="190">
        <v>1464.59</v>
      </c>
      <c r="E2152" s="191">
        <v>1464.59</v>
      </c>
      <c r="F2152" s="186" t="s">
        <v>3100</v>
      </c>
      <c r="G2152" s="181" t="s">
        <v>1530</v>
      </c>
      <c r="H2152" s="182" t="s">
        <v>292</v>
      </c>
      <c r="I2152" s="175"/>
      <c r="J2152" s="175"/>
      <c r="K2152" s="175"/>
      <c r="L2152" s="175"/>
      <c r="M2152" s="175"/>
      <c r="N2152" s="175"/>
      <c r="O2152" s="175"/>
      <c r="P2152" s="175"/>
      <c r="Q2152" s="175"/>
      <c r="R2152" s="175"/>
      <c r="S2152" s="175"/>
      <c r="T2152" s="175"/>
      <c r="U2152" s="175"/>
      <c r="V2152" s="175"/>
      <c r="W2152" s="175"/>
      <c r="X2152" s="175"/>
      <c r="Y2152" s="175"/>
      <c r="Z2152" s="175"/>
      <c r="AA2152" s="175"/>
      <c r="AB2152" s="175"/>
      <c r="AC2152" s="175"/>
      <c r="AD2152" s="175"/>
      <c r="AE2152" s="175"/>
      <c r="AF2152" s="175"/>
      <c r="AG2152" s="175"/>
      <c r="AH2152" s="175"/>
      <c r="AI2152" s="175"/>
      <c r="AJ2152" s="175"/>
      <c r="AK2152" s="175"/>
      <c r="AL2152" s="175"/>
      <c r="AM2152" s="175"/>
      <c r="AN2152" s="175"/>
      <c r="AO2152" s="175"/>
      <c r="AP2152" s="175"/>
      <c r="AQ2152" s="175"/>
      <c r="AR2152" s="175"/>
    </row>
    <row r="2153" spans="1:44" ht="102" hidden="1" x14ac:dyDescent="0.3">
      <c r="A2153" s="175"/>
      <c r="B2153" s="186" t="s">
        <v>3100</v>
      </c>
      <c r="C2153" s="187"/>
      <c r="D2153" s="190">
        <v>1464.59</v>
      </c>
      <c r="E2153" s="191">
        <v>1464.59</v>
      </c>
      <c r="F2153" s="181" t="s">
        <v>1530</v>
      </c>
      <c r="G2153" s="185" t="s">
        <v>4637</v>
      </c>
      <c r="H2153" s="182"/>
      <c r="I2153" s="175"/>
      <c r="J2153" s="175"/>
      <c r="K2153" s="175"/>
      <c r="L2153" s="175"/>
      <c r="M2153" s="175"/>
      <c r="N2153" s="175"/>
      <c r="O2153" s="175"/>
      <c r="P2153" s="175"/>
      <c r="Q2153" s="175"/>
      <c r="R2153" s="175"/>
      <c r="S2153" s="175"/>
      <c r="T2153" s="175"/>
      <c r="U2153" s="175"/>
      <c r="V2153" s="175"/>
      <c r="W2153" s="175"/>
      <c r="X2153" s="175"/>
      <c r="Y2153" s="175"/>
      <c r="Z2153" s="175"/>
      <c r="AA2153" s="175"/>
      <c r="AB2153" s="175"/>
      <c r="AC2153" s="175"/>
      <c r="AD2153" s="175"/>
      <c r="AE2153" s="175"/>
      <c r="AF2153" s="175"/>
      <c r="AG2153" s="175"/>
      <c r="AH2153" s="175"/>
      <c r="AI2153" s="175"/>
      <c r="AJ2153" s="175"/>
      <c r="AK2153" s="175"/>
      <c r="AL2153" s="175"/>
      <c r="AM2153" s="175"/>
      <c r="AN2153" s="175"/>
      <c r="AO2153" s="175"/>
      <c r="AP2153" s="175"/>
      <c r="AQ2153" s="175"/>
      <c r="AR2153" s="175"/>
    </row>
    <row r="2154" spans="1:44" ht="102" x14ac:dyDescent="0.3">
      <c r="A2154" s="175"/>
      <c r="B2154" s="181" t="s">
        <v>1530</v>
      </c>
      <c r="C2154" s="182" t="s">
        <v>292</v>
      </c>
      <c r="D2154" s="190">
        <v>3367.26</v>
      </c>
      <c r="E2154" s="191">
        <v>3367.26</v>
      </c>
      <c r="F2154" s="185" t="s">
        <v>4637</v>
      </c>
      <c r="G2154" s="186" t="s">
        <v>3151</v>
      </c>
      <c r="H2154" s="187"/>
      <c r="I2154" s="175"/>
      <c r="J2154" s="175"/>
      <c r="K2154" s="175"/>
      <c r="L2154" s="175"/>
      <c r="M2154" s="175"/>
      <c r="N2154" s="175"/>
      <c r="O2154" s="175"/>
      <c r="P2154" s="175"/>
      <c r="Q2154" s="175"/>
      <c r="R2154" s="175"/>
      <c r="S2154" s="175"/>
      <c r="T2154" s="175"/>
      <c r="U2154" s="175"/>
      <c r="V2154" s="175"/>
      <c r="W2154" s="175"/>
      <c r="X2154" s="175"/>
      <c r="Y2154" s="175"/>
      <c r="Z2154" s="175"/>
      <c r="AA2154" s="175"/>
      <c r="AB2154" s="175"/>
      <c r="AC2154" s="175"/>
      <c r="AD2154" s="175"/>
      <c r="AE2154" s="175"/>
      <c r="AF2154" s="175"/>
      <c r="AG2154" s="175"/>
      <c r="AH2154" s="175"/>
      <c r="AI2154" s="175"/>
      <c r="AJ2154" s="175"/>
      <c r="AK2154" s="175"/>
      <c r="AL2154" s="175"/>
      <c r="AM2154" s="175"/>
      <c r="AN2154" s="175"/>
      <c r="AO2154" s="175"/>
      <c r="AP2154" s="175"/>
      <c r="AQ2154" s="175"/>
      <c r="AR2154" s="175"/>
    </row>
    <row r="2155" spans="1:44" ht="102" hidden="1" x14ac:dyDescent="0.3">
      <c r="A2155" s="175"/>
      <c r="B2155" s="185" t="s">
        <v>4637</v>
      </c>
      <c r="C2155" s="182"/>
      <c r="D2155" s="190">
        <v>3367.26</v>
      </c>
      <c r="E2155" s="191">
        <v>3367.26</v>
      </c>
      <c r="F2155" s="186" t="s">
        <v>3151</v>
      </c>
      <c r="G2155" s="181" t="s">
        <v>1502</v>
      </c>
      <c r="H2155" s="182" t="s">
        <v>294</v>
      </c>
      <c r="I2155" s="175"/>
      <c r="J2155" s="175"/>
      <c r="K2155" s="175"/>
      <c r="L2155" s="175"/>
      <c r="M2155" s="175"/>
      <c r="N2155" s="175"/>
      <c r="O2155" s="175"/>
      <c r="P2155" s="175"/>
      <c r="Q2155" s="175"/>
      <c r="R2155" s="175"/>
      <c r="S2155" s="175"/>
      <c r="T2155" s="175"/>
      <c r="U2155" s="175"/>
      <c r="V2155" s="175"/>
      <c r="W2155" s="175"/>
      <c r="X2155" s="175"/>
      <c r="Y2155" s="175"/>
      <c r="Z2155" s="175"/>
      <c r="AA2155" s="175"/>
      <c r="AB2155" s="175"/>
      <c r="AC2155" s="175"/>
      <c r="AD2155" s="175"/>
      <c r="AE2155" s="175"/>
      <c r="AF2155" s="175"/>
      <c r="AG2155" s="175"/>
      <c r="AH2155" s="175"/>
      <c r="AI2155" s="175"/>
      <c r="AJ2155" s="175"/>
      <c r="AK2155" s="175"/>
      <c r="AL2155" s="175"/>
      <c r="AM2155" s="175"/>
      <c r="AN2155" s="175"/>
      <c r="AO2155" s="175"/>
      <c r="AP2155" s="175"/>
      <c r="AQ2155" s="175"/>
      <c r="AR2155" s="175"/>
    </row>
    <row r="2156" spans="1:44" ht="102" hidden="1" x14ac:dyDescent="0.3">
      <c r="A2156" s="175"/>
      <c r="B2156" s="186" t="s">
        <v>3151</v>
      </c>
      <c r="C2156" s="187"/>
      <c r="D2156" s="190">
        <v>3367.26</v>
      </c>
      <c r="E2156" s="191">
        <v>3367.26</v>
      </c>
      <c r="F2156" s="181" t="s">
        <v>1502</v>
      </c>
      <c r="G2156" s="185" t="s">
        <v>4637</v>
      </c>
      <c r="H2156" s="182"/>
      <c r="I2156" s="175"/>
      <c r="J2156" s="175"/>
      <c r="K2156" s="175"/>
      <c r="L2156" s="175"/>
      <c r="M2156" s="175"/>
      <c r="N2156" s="175"/>
      <c r="O2156" s="175"/>
      <c r="P2156" s="175"/>
      <c r="Q2156" s="175"/>
      <c r="R2156" s="175"/>
      <c r="S2156" s="175"/>
      <c r="T2156" s="175"/>
      <c r="U2156" s="175"/>
      <c r="V2156" s="175"/>
      <c r="W2156" s="175"/>
      <c r="X2156" s="175"/>
      <c r="Y2156" s="175"/>
      <c r="Z2156" s="175"/>
      <c r="AA2156" s="175"/>
      <c r="AB2156" s="175"/>
      <c r="AC2156" s="175"/>
      <c r="AD2156" s="175"/>
      <c r="AE2156" s="175"/>
      <c r="AF2156" s="175"/>
      <c r="AG2156" s="175"/>
      <c r="AH2156" s="175"/>
      <c r="AI2156" s="175"/>
      <c r="AJ2156" s="175"/>
      <c r="AK2156" s="175"/>
      <c r="AL2156" s="175"/>
      <c r="AM2156" s="175"/>
      <c r="AN2156" s="175"/>
      <c r="AO2156" s="175"/>
      <c r="AP2156" s="175"/>
      <c r="AQ2156" s="175"/>
      <c r="AR2156" s="175"/>
    </row>
    <row r="2157" spans="1:44" ht="102" x14ac:dyDescent="0.3">
      <c r="A2157" s="175"/>
      <c r="B2157" s="181" t="s">
        <v>1502</v>
      </c>
      <c r="C2157" s="182" t="s">
        <v>294</v>
      </c>
      <c r="D2157" s="190">
        <v>3109.56</v>
      </c>
      <c r="E2157" s="191">
        <v>3109.56</v>
      </c>
      <c r="F2157" s="185" t="s">
        <v>4637</v>
      </c>
      <c r="G2157" s="186" t="s">
        <v>3598</v>
      </c>
      <c r="H2157" s="187"/>
      <c r="I2157" s="175"/>
      <c r="J2157" s="175"/>
      <c r="K2157" s="175"/>
      <c r="L2157" s="175"/>
      <c r="M2157" s="175"/>
      <c r="N2157" s="175"/>
      <c r="O2157" s="175"/>
      <c r="P2157" s="175"/>
      <c r="Q2157" s="175"/>
      <c r="R2157" s="175"/>
      <c r="S2157" s="175"/>
      <c r="T2157" s="175"/>
      <c r="U2157" s="175"/>
      <c r="V2157" s="175"/>
      <c r="W2157" s="175"/>
      <c r="X2157" s="175"/>
      <c r="Y2157" s="175"/>
      <c r="Z2157" s="175"/>
      <c r="AA2157" s="175"/>
      <c r="AB2157" s="175"/>
      <c r="AC2157" s="175"/>
      <c r="AD2157" s="175"/>
      <c r="AE2157" s="175"/>
      <c r="AF2157" s="175"/>
      <c r="AG2157" s="175"/>
      <c r="AH2157" s="175"/>
      <c r="AI2157" s="175"/>
      <c r="AJ2157" s="175"/>
      <c r="AK2157" s="175"/>
      <c r="AL2157" s="175"/>
      <c r="AM2157" s="175"/>
      <c r="AN2157" s="175"/>
      <c r="AO2157" s="175"/>
      <c r="AP2157" s="175"/>
      <c r="AQ2157" s="175"/>
      <c r="AR2157" s="175"/>
    </row>
    <row r="2158" spans="1:44" ht="102" hidden="1" x14ac:dyDescent="0.3">
      <c r="A2158" s="175"/>
      <c r="B2158" s="185" t="s">
        <v>4637</v>
      </c>
      <c r="C2158" s="182"/>
      <c r="D2158" s="190">
        <v>3109.56</v>
      </c>
      <c r="E2158" s="191">
        <v>3109.56</v>
      </c>
      <c r="F2158" s="186" t="s">
        <v>3598</v>
      </c>
      <c r="G2158" s="181" t="s">
        <v>2188</v>
      </c>
      <c r="H2158" s="182" t="s">
        <v>278</v>
      </c>
      <c r="I2158" s="175"/>
      <c r="J2158" s="175"/>
      <c r="K2158" s="175"/>
      <c r="L2158" s="175"/>
      <c r="M2158" s="175"/>
      <c r="N2158" s="175"/>
      <c r="O2158" s="175"/>
      <c r="P2158" s="175"/>
      <c r="Q2158" s="175"/>
      <c r="R2158" s="175"/>
      <c r="S2158" s="175"/>
      <c r="T2158" s="175"/>
      <c r="U2158" s="175"/>
      <c r="V2158" s="175"/>
      <c r="W2158" s="175"/>
      <c r="X2158" s="175"/>
      <c r="Y2158" s="175"/>
      <c r="Z2158" s="175"/>
      <c r="AA2158" s="175"/>
      <c r="AB2158" s="175"/>
      <c r="AC2158" s="175"/>
      <c r="AD2158" s="175"/>
      <c r="AE2158" s="175"/>
      <c r="AF2158" s="175"/>
      <c r="AG2158" s="175"/>
      <c r="AH2158" s="175"/>
      <c r="AI2158" s="175"/>
      <c r="AJ2158" s="175"/>
      <c r="AK2158" s="175"/>
      <c r="AL2158" s="175"/>
      <c r="AM2158" s="175"/>
      <c r="AN2158" s="175"/>
      <c r="AO2158" s="175"/>
      <c r="AP2158" s="175"/>
      <c r="AQ2158" s="175"/>
      <c r="AR2158" s="175"/>
    </row>
    <row r="2159" spans="1:44" ht="102" hidden="1" x14ac:dyDescent="0.3">
      <c r="A2159" s="175"/>
      <c r="B2159" s="186" t="s">
        <v>3598</v>
      </c>
      <c r="C2159" s="187"/>
      <c r="D2159" s="190">
        <v>3109.56</v>
      </c>
      <c r="E2159" s="191">
        <v>3109.56</v>
      </c>
      <c r="F2159" s="181" t="s">
        <v>2188</v>
      </c>
      <c r="G2159" s="185" t="s">
        <v>4637</v>
      </c>
      <c r="H2159" s="182"/>
      <c r="I2159" s="175"/>
      <c r="J2159" s="175"/>
      <c r="K2159" s="175"/>
      <c r="L2159" s="175"/>
      <c r="M2159" s="175"/>
      <c r="N2159" s="175"/>
      <c r="O2159" s="175"/>
      <c r="P2159" s="175"/>
      <c r="Q2159" s="175"/>
      <c r="R2159" s="175"/>
      <c r="S2159" s="175"/>
      <c r="T2159" s="175"/>
      <c r="U2159" s="175"/>
      <c r="V2159" s="175"/>
      <c r="W2159" s="175"/>
      <c r="X2159" s="175"/>
      <c r="Y2159" s="175"/>
      <c r="Z2159" s="175"/>
      <c r="AA2159" s="175"/>
      <c r="AB2159" s="175"/>
      <c r="AC2159" s="175"/>
      <c r="AD2159" s="175"/>
      <c r="AE2159" s="175"/>
      <c r="AF2159" s="175"/>
      <c r="AG2159" s="175"/>
      <c r="AH2159" s="175"/>
      <c r="AI2159" s="175"/>
      <c r="AJ2159" s="175"/>
      <c r="AK2159" s="175"/>
      <c r="AL2159" s="175"/>
      <c r="AM2159" s="175"/>
      <c r="AN2159" s="175"/>
      <c r="AO2159" s="175"/>
      <c r="AP2159" s="175"/>
      <c r="AQ2159" s="175"/>
      <c r="AR2159" s="175"/>
    </row>
    <row r="2160" spans="1:44" ht="102" x14ac:dyDescent="0.3">
      <c r="A2160" s="175"/>
      <c r="B2160" s="181" t="s">
        <v>2188</v>
      </c>
      <c r="C2160" s="182" t="s">
        <v>278</v>
      </c>
      <c r="D2160" s="190">
        <v>3393.03</v>
      </c>
      <c r="E2160" s="191">
        <v>3393.03</v>
      </c>
      <c r="F2160" s="185" t="s">
        <v>4637</v>
      </c>
      <c r="G2160" s="186" t="s">
        <v>3618</v>
      </c>
      <c r="H2160" s="187"/>
      <c r="I2160" s="175"/>
      <c r="J2160" s="175"/>
      <c r="K2160" s="175"/>
      <c r="L2160" s="175"/>
      <c r="M2160" s="175"/>
      <c r="N2160" s="175"/>
      <c r="O2160" s="175"/>
      <c r="P2160" s="175"/>
      <c r="Q2160" s="175"/>
      <c r="R2160" s="175"/>
      <c r="S2160" s="175"/>
      <c r="T2160" s="175"/>
      <c r="U2160" s="175"/>
      <c r="V2160" s="175"/>
      <c r="W2160" s="175"/>
      <c r="X2160" s="175"/>
      <c r="Y2160" s="175"/>
      <c r="Z2160" s="175"/>
      <c r="AA2160" s="175"/>
      <c r="AB2160" s="175"/>
      <c r="AC2160" s="175"/>
      <c r="AD2160" s="175"/>
      <c r="AE2160" s="175"/>
      <c r="AF2160" s="175"/>
      <c r="AG2160" s="175"/>
      <c r="AH2160" s="175"/>
      <c r="AI2160" s="175"/>
      <c r="AJ2160" s="175"/>
      <c r="AK2160" s="175"/>
      <c r="AL2160" s="175"/>
      <c r="AM2160" s="175"/>
      <c r="AN2160" s="175"/>
      <c r="AO2160" s="175"/>
      <c r="AP2160" s="175"/>
      <c r="AQ2160" s="175"/>
      <c r="AR2160" s="175"/>
    </row>
    <row r="2161" spans="1:44" ht="102" hidden="1" x14ac:dyDescent="0.3">
      <c r="A2161" s="175"/>
      <c r="B2161" s="185" t="s">
        <v>4637</v>
      </c>
      <c r="C2161" s="182"/>
      <c r="D2161" s="190">
        <v>3393.03</v>
      </c>
      <c r="E2161" s="191">
        <v>3393.03</v>
      </c>
      <c r="F2161" s="186" t="s">
        <v>3618</v>
      </c>
      <c r="G2161" s="181" t="s">
        <v>701</v>
      </c>
      <c r="H2161" s="182" t="s">
        <v>182</v>
      </c>
      <c r="I2161" s="175"/>
      <c r="J2161" s="175"/>
      <c r="K2161" s="175"/>
      <c r="L2161" s="175"/>
      <c r="M2161" s="175"/>
      <c r="N2161" s="175"/>
      <c r="O2161" s="175"/>
      <c r="P2161" s="175"/>
      <c r="Q2161" s="175"/>
      <c r="R2161" s="175"/>
      <c r="S2161" s="175"/>
      <c r="T2161" s="175"/>
      <c r="U2161" s="175"/>
      <c r="V2161" s="175"/>
      <c r="W2161" s="175"/>
      <c r="X2161" s="175"/>
      <c r="Y2161" s="175"/>
      <c r="Z2161" s="175"/>
      <c r="AA2161" s="175"/>
      <c r="AB2161" s="175"/>
      <c r="AC2161" s="175"/>
      <c r="AD2161" s="175"/>
      <c r="AE2161" s="175"/>
      <c r="AF2161" s="175"/>
      <c r="AG2161" s="175"/>
      <c r="AH2161" s="175"/>
      <c r="AI2161" s="175"/>
      <c r="AJ2161" s="175"/>
      <c r="AK2161" s="175"/>
      <c r="AL2161" s="175"/>
      <c r="AM2161" s="175"/>
      <c r="AN2161" s="175"/>
      <c r="AO2161" s="175"/>
      <c r="AP2161" s="175"/>
      <c r="AQ2161" s="175"/>
      <c r="AR2161" s="175"/>
    </row>
    <row r="2162" spans="1:44" ht="102" hidden="1" x14ac:dyDescent="0.3">
      <c r="A2162" s="175"/>
      <c r="B2162" s="186" t="s">
        <v>3618</v>
      </c>
      <c r="C2162" s="187"/>
      <c r="D2162" s="190">
        <v>3393.03</v>
      </c>
      <c r="E2162" s="191">
        <v>3393.03</v>
      </c>
      <c r="F2162" s="181" t="s">
        <v>701</v>
      </c>
      <c r="G2162" s="185" t="s">
        <v>4637</v>
      </c>
      <c r="H2162" s="182"/>
      <c r="I2162" s="175"/>
      <c r="J2162" s="175"/>
      <c r="K2162" s="175"/>
      <c r="L2162" s="175"/>
      <c r="M2162" s="175"/>
      <c r="N2162" s="175"/>
      <c r="O2162" s="175"/>
      <c r="P2162" s="175"/>
      <c r="Q2162" s="175"/>
      <c r="R2162" s="175"/>
      <c r="S2162" s="175"/>
      <c r="T2162" s="175"/>
      <c r="U2162" s="175"/>
      <c r="V2162" s="175"/>
      <c r="W2162" s="175"/>
      <c r="X2162" s="175"/>
      <c r="Y2162" s="175"/>
      <c r="Z2162" s="175"/>
      <c r="AA2162" s="175"/>
      <c r="AB2162" s="175"/>
      <c r="AC2162" s="175"/>
      <c r="AD2162" s="175"/>
      <c r="AE2162" s="175"/>
      <c r="AF2162" s="175"/>
      <c r="AG2162" s="175"/>
      <c r="AH2162" s="175"/>
      <c r="AI2162" s="175"/>
      <c r="AJ2162" s="175"/>
      <c r="AK2162" s="175"/>
      <c r="AL2162" s="175"/>
      <c r="AM2162" s="175"/>
      <c r="AN2162" s="175"/>
      <c r="AO2162" s="175"/>
      <c r="AP2162" s="175"/>
      <c r="AQ2162" s="175"/>
      <c r="AR2162" s="175"/>
    </row>
    <row r="2163" spans="1:44" ht="102" x14ac:dyDescent="0.3">
      <c r="A2163" s="175"/>
      <c r="B2163" s="181" t="s">
        <v>701</v>
      </c>
      <c r="C2163" s="182" t="s">
        <v>182</v>
      </c>
      <c r="D2163" s="190">
        <v>2151.7800000000002</v>
      </c>
      <c r="E2163" s="191">
        <v>2151.7800000000002</v>
      </c>
      <c r="F2163" s="185" t="s">
        <v>4637</v>
      </c>
      <c r="G2163" s="186" t="s">
        <v>3619</v>
      </c>
      <c r="H2163" s="187"/>
      <c r="I2163" s="175"/>
      <c r="J2163" s="175"/>
      <c r="K2163" s="175"/>
      <c r="L2163" s="175"/>
      <c r="M2163" s="175"/>
      <c r="N2163" s="175"/>
      <c r="O2163" s="175"/>
      <c r="P2163" s="175"/>
      <c r="Q2163" s="175"/>
      <c r="R2163" s="175"/>
      <c r="S2163" s="175"/>
      <c r="T2163" s="175"/>
      <c r="U2163" s="175"/>
      <c r="V2163" s="175"/>
      <c r="W2163" s="175"/>
      <c r="X2163" s="175"/>
      <c r="Y2163" s="175"/>
      <c r="Z2163" s="175"/>
      <c r="AA2163" s="175"/>
      <c r="AB2163" s="175"/>
      <c r="AC2163" s="175"/>
      <c r="AD2163" s="175"/>
      <c r="AE2163" s="175"/>
      <c r="AF2163" s="175"/>
      <c r="AG2163" s="175"/>
      <c r="AH2163" s="175"/>
      <c r="AI2163" s="175"/>
      <c r="AJ2163" s="175"/>
      <c r="AK2163" s="175"/>
      <c r="AL2163" s="175"/>
      <c r="AM2163" s="175"/>
      <c r="AN2163" s="175"/>
      <c r="AO2163" s="175"/>
      <c r="AP2163" s="175"/>
      <c r="AQ2163" s="175"/>
      <c r="AR2163" s="175"/>
    </row>
    <row r="2164" spans="1:44" ht="102" hidden="1" x14ac:dyDescent="0.3">
      <c r="A2164" s="175"/>
      <c r="B2164" s="185" t="s">
        <v>4637</v>
      </c>
      <c r="C2164" s="182"/>
      <c r="D2164" s="190">
        <v>2151.7800000000002</v>
      </c>
      <c r="E2164" s="191">
        <v>2151.7800000000002</v>
      </c>
      <c r="F2164" s="186" t="s">
        <v>3619</v>
      </c>
      <c r="G2164" s="181" t="s">
        <v>1919</v>
      </c>
      <c r="H2164" s="182" t="s">
        <v>242</v>
      </c>
      <c r="I2164" s="175"/>
      <c r="J2164" s="175"/>
      <c r="K2164" s="175"/>
      <c r="L2164" s="175"/>
      <c r="M2164" s="175"/>
      <c r="N2164" s="175"/>
      <c r="O2164" s="175"/>
      <c r="P2164" s="175"/>
      <c r="Q2164" s="175"/>
      <c r="R2164" s="175"/>
      <c r="S2164" s="175"/>
      <c r="T2164" s="175"/>
      <c r="U2164" s="175"/>
      <c r="V2164" s="175"/>
      <c r="W2164" s="175"/>
      <c r="X2164" s="175"/>
      <c r="Y2164" s="175"/>
      <c r="Z2164" s="175"/>
      <c r="AA2164" s="175"/>
      <c r="AB2164" s="175"/>
      <c r="AC2164" s="175"/>
      <c r="AD2164" s="175"/>
      <c r="AE2164" s="175"/>
      <c r="AF2164" s="175"/>
      <c r="AG2164" s="175"/>
      <c r="AH2164" s="175"/>
      <c r="AI2164" s="175"/>
      <c r="AJ2164" s="175"/>
      <c r="AK2164" s="175"/>
      <c r="AL2164" s="175"/>
      <c r="AM2164" s="175"/>
      <c r="AN2164" s="175"/>
      <c r="AO2164" s="175"/>
      <c r="AP2164" s="175"/>
      <c r="AQ2164" s="175"/>
      <c r="AR2164" s="175"/>
    </row>
    <row r="2165" spans="1:44" ht="102" hidden="1" x14ac:dyDescent="0.3">
      <c r="A2165" s="175"/>
      <c r="B2165" s="186" t="s">
        <v>3619</v>
      </c>
      <c r="C2165" s="187"/>
      <c r="D2165" s="190">
        <v>2151.7800000000002</v>
      </c>
      <c r="E2165" s="191">
        <v>2151.7800000000002</v>
      </c>
      <c r="F2165" s="181" t="s">
        <v>1919</v>
      </c>
      <c r="G2165" s="185" t="s">
        <v>4637</v>
      </c>
      <c r="H2165" s="182"/>
      <c r="I2165" s="175"/>
      <c r="J2165" s="175"/>
      <c r="K2165" s="175"/>
      <c r="L2165" s="175"/>
      <c r="M2165" s="175"/>
      <c r="N2165" s="175"/>
      <c r="O2165" s="175"/>
      <c r="P2165" s="175"/>
      <c r="Q2165" s="175"/>
      <c r="R2165" s="175"/>
      <c r="S2165" s="175"/>
      <c r="T2165" s="175"/>
      <c r="U2165" s="175"/>
      <c r="V2165" s="175"/>
      <c r="W2165" s="175"/>
      <c r="X2165" s="175"/>
      <c r="Y2165" s="175"/>
      <c r="Z2165" s="175"/>
      <c r="AA2165" s="175"/>
      <c r="AB2165" s="175"/>
      <c r="AC2165" s="175"/>
      <c r="AD2165" s="175"/>
      <c r="AE2165" s="175"/>
      <c r="AF2165" s="175"/>
      <c r="AG2165" s="175"/>
      <c r="AH2165" s="175"/>
      <c r="AI2165" s="175"/>
      <c r="AJ2165" s="175"/>
      <c r="AK2165" s="175"/>
      <c r="AL2165" s="175"/>
      <c r="AM2165" s="175"/>
      <c r="AN2165" s="175"/>
      <c r="AO2165" s="175"/>
      <c r="AP2165" s="175"/>
      <c r="AQ2165" s="175"/>
      <c r="AR2165" s="175"/>
    </row>
    <row r="2166" spans="1:44" ht="102" x14ac:dyDescent="0.3">
      <c r="A2166" s="175"/>
      <c r="B2166" s="181" t="s">
        <v>1919</v>
      </c>
      <c r="C2166" s="182" t="s">
        <v>242</v>
      </c>
      <c r="D2166" s="190">
        <v>2138.9</v>
      </c>
      <c r="E2166" s="191">
        <v>2138.9</v>
      </c>
      <c r="F2166" s="185" t="s">
        <v>4637</v>
      </c>
      <c r="G2166" s="186" t="s">
        <v>3620</v>
      </c>
      <c r="H2166" s="187"/>
      <c r="I2166" s="175"/>
      <c r="J2166" s="175"/>
      <c r="K2166" s="175"/>
      <c r="L2166" s="175"/>
      <c r="M2166" s="175"/>
      <c r="N2166" s="175"/>
      <c r="O2166" s="175"/>
      <c r="P2166" s="175"/>
      <c r="Q2166" s="175"/>
      <c r="R2166" s="175"/>
      <c r="S2166" s="175"/>
      <c r="T2166" s="175"/>
      <c r="U2166" s="175"/>
      <c r="V2166" s="175"/>
      <c r="W2166" s="175"/>
      <c r="X2166" s="175"/>
      <c r="Y2166" s="175"/>
      <c r="Z2166" s="175"/>
      <c r="AA2166" s="175"/>
      <c r="AB2166" s="175"/>
      <c r="AC2166" s="175"/>
      <c r="AD2166" s="175"/>
      <c r="AE2166" s="175"/>
      <c r="AF2166" s="175"/>
      <c r="AG2166" s="175"/>
      <c r="AH2166" s="175"/>
      <c r="AI2166" s="175"/>
      <c r="AJ2166" s="175"/>
      <c r="AK2166" s="175"/>
      <c r="AL2166" s="175"/>
      <c r="AM2166" s="175"/>
      <c r="AN2166" s="175"/>
      <c r="AO2166" s="175"/>
      <c r="AP2166" s="175"/>
      <c r="AQ2166" s="175"/>
      <c r="AR2166" s="175"/>
    </row>
    <row r="2167" spans="1:44" ht="102" hidden="1" x14ac:dyDescent="0.3">
      <c r="A2167" s="175"/>
      <c r="B2167" s="185" t="s">
        <v>4637</v>
      </c>
      <c r="C2167" s="182"/>
      <c r="D2167" s="190">
        <v>2138.9</v>
      </c>
      <c r="E2167" s="191">
        <v>2138.9</v>
      </c>
      <c r="F2167" s="186" t="s">
        <v>3620</v>
      </c>
      <c r="G2167" s="181" t="s">
        <v>638</v>
      </c>
      <c r="H2167" s="182" t="s">
        <v>183</v>
      </c>
      <c r="I2167" s="175"/>
      <c r="J2167" s="175"/>
      <c r="K2167" s="175"/>
      <c r="L2167" s="175"/>
      <c r="M2167" s="175"/>
      <c r="N2167" s="175"/>
      <c r="O2167" s="175"/>
      <c r="P2167" s="175"/>
      <c r="Q2167" s="175"/>
      <c r="R2167" s="175"/>
      <c r="S2167" s="175"/>
      <c r="T2167" s="175"/>
      <c r="U2167" s="175"/>
      <c r="V2167" s="175"/>
      <c r="W2167" s="175"/>
      <c r="X2167" s="175"/>
      <c r="Y2167" s="175"/>
      <c r="Z2167" s="175"/>
      <c r="AA2167" s="175"/>
      <c r="AB2167" s="175"/>
      <c r="AC2167" s="175"/>
      <c r="AD2167" s="175"/>
      <c r="AE2167" s="175"/>
      <c r="AF2167" s="175"/>
      <c r="AG2167" s="175"/>
      <c r="AH2167" s="175"/>
      <c r="AI2167" s="175"/>
      <c r="AJ2167" s="175"/>
      <c r="AK2167" s="175"/>
      <c r="AL2167" s="175"/>
      <c r="AM2167" s="175"/>
      <c r="AN2167" s="175"/>
      <c r="AO2167" s="175"/>
      <c r="AP2167" s="175"/>
      <c r="AQ2167" s="175"/>
      <c r="AR2167" s="175"/>
    </row>
    <row r="2168" spans="1:44" ht="102" hidden="1" x14ac:dyDescent="0.3">
      <c r="A2168" s="175"/>
      <c r="B2168" s="186" t="s">
        <v>3620</v>
      </c>
      <c r="C2168" s="187"/>
      <c r="D2168" s="190">
        <v>2138.9</v>
      </c>
      <c r="E2168" s="191">
        <v>2138.9</v>
      </c>
      <c r="F2168" s="181" t="s">
        <v>638</v>
      </c>
      <c r="G2168" s="185" t="s">
        <v>4637</v>
      </c>
      <c r="H2168" s="182"/>
      <c r="I2168" s="175"/>
      <c r="J2168" s="175"/>
      <c r="K2168" s="175"/>
      <c r="L2168" s="175"/>
      <c r="M2168" s="175"/>
      <c r="N2168" s="175"/>
      <c r="O2168" s="175"/>
      <c r="P2168" s="175"/>
      <c r="Q2168" s="175"/>
      <c r="R2168" s="175"/>
      <c r="S2168" s="175"/>
      <c r="T2168" s="175"/>
      <c r="U2168" s="175"/>
      <c r="V2168" s="175"/>
      <c r="W2168" s="175"/>
      <c r="X2168" s="175"/>
      <c r="Y2168" s="175"/>
      <c r="Z2168" s="175"/>
      <c r="AA2168" s="175"/>
      <c r="AB2168" s="175"/>
      <c r="AC2168" s="175"/>
      <c r="AD2168" s="175"/>
      <c r="AE2168" s="175"/>
      <c r="AF2168" s="175"/>
      <c r="AG2168" s="175"/>
      <c r="AH2168" s="175"/>
      <c r="AI2168" s="175"/>
      <c r="AJ2168" s="175"/>
      <c r="AK2168" s="175"/>
      <c r="AL2168" s="175"/>
      <c r="AM2168" s="175"/>
      <c r="AN2168" s="175"/>
      <c r="AO2168" s="175"/>
      <c r="AP2168" s="175"/>
      <c r="AQ2168" s="175"/>
      <c r="AR2168" s="175"/>
    </row>
    <row r="2169" spans="1:44" ht="102" x14ac:dyDescent="0.3">
      <c r="A2169" s="175"/>
      <c r="B2169" s="181" t="s">
        <v>638</v>
      </c>
      <c r="C2169" s="182" t="s">
        <v>183</v>
      </c>
      <c r="D2169" s="190">
        <v>3109.56</v>
      </c>
      <c r="E2169" s="191">
        <v>3109.56</v>
      </c>
      <c r="F2169" s="185" t="s">
        <v>4637</v>
      </c>
      <c r="G2169" s="186" t="s">
        <v>3621</v>
      </c>
      <c r="H2169" s="187"/>
      <c r="I2169" s="175"/>
      <c r="J2169" s="175"/>
      <c r="K2169" s="175"/>
      <c r="L2169" s="175"/>
      <c r="M2169" s="175"/>
      <c r="N2169" s="175"/>
      <c r="O2169" s="175"/>
      <c r="P2169" s="175"/>
      <c r="Q2169" s="175"/>
      <c r="R2169" s="175"/>
      <c r="S2169" s="175"/>
      <c r="T2169" s="175"/>
      <c r="U2169" s="175"/>
      <c r="V2169" s="175"/>
      <c r="W2169" s="175"/>
      <c r="X2169" s="175"/>
      <c r="Y2169" s="175"/>
      <c r="Z2169" s="175"/>
      <c r="AA2169" s="175"/>
      <c r="AB2169" s="175"/>
      <c r="AC2169" s="175"/>
      <c r="AD2169" s="175"/>
      <c r="AE2169" s="175"/>
      <c r="AF2169" s="175"/>
      <c r="AG2169" s="175"/>
      <c r="AH2169" s="175"/>
      <c r="AI2169" s="175"/>
      <c r="AJ2169" s="175"/>
      <c r="AK2169" s="175"/>
      <c r="AL2169" s="175"/>
      <c r="AM2169" s="175"/>
      <c r="AN2169" s="175"/>
      <c r="AO2169" s="175"/>
      <c r="AP2169" s="175"/>
      <c r="AQ2169" s="175"/>
      <c r="AR2169" s="175"/>
    </row>
    <row r="2170" spans="1:44" ht="102" hidden="1" x14ac:dyDescent="0.3">
      <c r="A2170" s="175"/>
      <c r="B2170" s="185" t="s">
        <v>4637</v>
      </c>
      <c r="C2170" s="182"/>
      <c r="D2170" s="190">
        <v>3109.56</v>
      </c>
      <c r="E2170" s="191">
        <v>3109.56</v>
      </c>
      <c r="F2170" s="186" t="s">
        <v>3621</v>
      </c>
      <c r="G2170" s="181" t="s">
        <v>2589</v>
      </c>
      <c r="H2170" s="182" t="s">
        <v>300</v>
      </c>
      <c r="I2170" s="175"/>
      <c r="J2170" s="175"/>
      <c r="K2170" s="175"/>
      <c r="L2170" s="175"/>
      <c r="M2170" s="175"/>
      <c r="N2170" s="175"/>
      <c r="O2170" s="175"/>
      <c r="P2170" s="175"/>
      <c r="Q2170" s="175"/>
      <c r="R2170" s="175"/>
      <c r="S2170" s="175"/>
      <c r="T2170" s="175"/>
      <c r="U2170" s="175"/>
      <c r="V2170" s="175"/>
      <c r="W2170" s="175"/>
      <c r="X2170" s="175"/>
      <c r="Y2170" s="175"/>
      <c r="Z2170" s="175"/>
      <c r="AA2170" s="175"/>
      <c r="AB2170" s="175"/>
      <c r="AC2170" s="175"/>
      <c r="AD2170" s="175"/>
      <c r="AE2170" s="175"/>
      <c r="AF2170" s="175"/>
      <c r="AG2170" s="175"/>
      <c r="AH2170" s="175"/>
      <c r="AI2170" s="175"/>
      <c r="AJ2170" s="175"/>
      <c r="AK2170" s="175"/>
      <c r="AL2170" s="175"/>
      <c r="AM2170" s="175"/>
      <c r="AN2170" s="175"/>
      <c r="AO2170" s="175"/>
      <c r="AP2170" s="175"/>
      <c r="AQ2170" s="175"/>
      <c r="AR2170" s="175"/>
    </row>
    <row r="2171" spans="1:44" ht="102" hidden="1" x14ac:dyDescent="0.3">
      <c r="A2171" s="175"/>
      <c r="B2171" s="186" t="s">
        <v>3621</v>
      </c>
      <c r="C2171" s="187"/>
      <c r="D2171" s="190">
        <v>3109.56</v>
      </c>
      <c r="E2171" s="191">
        <v>3109.56</v>
      </c>
      <c r="F2171" s="181" t="s">
        <v>2589</v>
      </c>
      <c r="G2171" s="185" t="s">
        <v>4637</v>
      </c>
      <c r="H2171" s="182"/>
      <c r="I2171" s="175"/>
      <c r="J2171" s="175"/>
      <c r="K2171" s="175"/>
      <c r="L2171" s="175"/>
      <c r="M2171" s="175"/>
      <c r="N2171" s="175"/>
      <c r="O2171" s="175"/>
      <c r="P2171" s="175"/>
      <c r="Q2171" s="175"/>
      <c r="R2171" s="175"/>
      <c r="S2171" s="175"/>
      <c r="T2171" s="175"/>
      <c r="U2171" s="175"/>
      <c r="V2171" s="175"/>
      <c r="W2171" s="175"/>
      <c r="X2171" s="175"/>
      <c r="Y2171" s="175"/>
      <c r="Z2171" s="175"/>
      <c r="AA2171" s="175"/>
      <c r="AB2171" s="175"/>
      <c r="AC2171" s="175"/>
      <c r="AD2171" s="175"/>
      <c r="AE2171" s="175"/>
      <c r="AF2171" s="175"/>
      <c r="AG2171" s="175"/>
      <c r="AH2171" s="175"/>
      <c r="AI2171" s="175"/>
      <c r="AJ2171" s="175"/>
      <c r="AK2171" s="175"/>
      <c r="AL2171" s="175"/>
      <c r="AM2171" s="175"/>
      <c r="AN2171" s="175"/>
      <c r="AO2171" s="175"/>
      <c r="AP2171" s="175"/>
      <c r="AQ2171" s="175"/>
      <c r="AR2171" s="175"/>
    </row>
    <row r="2172" spans="1:44" ht="102" x14ac:dyDescent="0.3">
      <c r="A2172" s="175"/>
      <c r="B2172" s="181" t="s">
        <v>2589</v>
      </c>
      <c r="C2172" s="182" t="s">
        <v>300</v>
      </c>
      <c r="D2172" s="190">
        <v>3393.03</v>
      </c>
      <c r="E2172" s="191">
        <v>3393.03</v>
      </c>
      <c r="F2172" s="185" t="s">
        <v>4637</v>
      </c>
      <c r="G2172" s="186" t="s">
        <v>3890</v>
      </c>
      <c r="H2172" s="187"/>
      <c r="I2172" s="175"/>
      <c r="J2172" s="175"/>
      <c r="K2172" s="175"/>
      <c r="L2172" s="175"/>
      <c r="M2172" s="175"/>
      <c r="N2172" s="175"/>
      <c r="O2172" s="175"/>
      <c r="P2172" s="175"/>
      <c r="Q2172" s="175"/>
      <c r="R2172" s="175"/>
      <c r="S2172" s="175"/>
      <c r="T2172" s="175"/>
      <c r="U2172" s="175"/>
      <c r="V2172" s="175"/>
      <c r="W2172" s="175"/>
      <c r="X2172" s="175"/>
      <c r="Y2172" s="175"/>
      <c r="Z2172" s="175"/>
      <c r="AA2172" s="175"/>
      <c r="AB2172" s="175"/>
      <c r="AC2172" s="175"/>
      <c r="AD2172" s="175"/>
      <c r="AE2172" s="175"/>
      <c r="AF2172" s="175"/>
      <c r="AG2172" s="175"/>
      <c r="AH2172" s="175"/>
      <c r="AI2172" s="175"/>
      <c r="AJ2172" s="175"/>
      <c r="AK2172" s="175"/>
      <c r="AL2172" s="175"/>
      <c r="AM2172" s="175"/>
      <c r="AN2172" s="175"/>
      <c r="AO2172" s="175"/>
      <c r="AP2172" s="175"/>
      <c r="AQ2172" s="175"/>
      <c r="AR2172" s="175"/>
    </row>
    <row r="2173" spans="1:44" ht="102" hidden="1" x14ac:dyDescent="0.3">
      <c r="A2173" s="175"/>
      <c r="B2173" s="185" t="s">
        <v>4637</v>
      </c>
      <c r="C2173" s="182"/>
      <c r="D2173" s="190">
        <v>3393.03</v>
      </c>
      <c r="E2173" s="191">
        <v>3393.03</v>
      </c>
      <c r="F2173" s="186" t="s">
        <v>3890</v>
      </c>
      <c r="G2173" s="181" t="s">
        <v>695</v>
      </c>
      <c r="H2173" s="182" t="s">
        <v>258</v>
      </c>
      <c r="I2173" s="175"/>
      <c r="J2173" s="175"/>
      <c r="K2173" s="175"/>
      <c r="L2173" s="175"/>
      <c r="M2173" s="175"/>
      <c r="N2173" s="175"/>
      <c r="O2173" s="175"/>
      <c r="P2173" s="175"/>
      <c r="Q2173" s="175"/>
      <c r="R2173" s="175"/>
      <c r="S2173" s="175"/>
      <c r="T2173" s="175"/>
      <c r="U2173" s="175"/>
      <c r="V2173" s="175"/>
      <c r="W2173" s="175"/>
      <c r="X2173" s="175"/>
      <c r="Y2173" s="175"/>
      <c r="Z2173" s="175"/>
      <c r="AA2173" s="175"/>
      <c r="AB2173" s="175"/>
      <c r="AC2173" s="175"/>
      <c r="AD2173" s="175"/>
      <c r="AE2173" s="175"/>
      <c r="AF2173" s="175"/>
      <c r="AG2173" s="175"/>
      <c r="AH2173" s="175"/>
      <c r="AI2173" s="175"/>
      <c r="AJ2173" s="175"/>
      <c r="AK2173" s="175"/>
      <c r="AL2173" s="175"/>
      <c r="AM2173" s="175"/>
      <c r="AN2173" s="175"/>
      <c r="AO2173" s="175"/>
      <c r="AP2173" s="175"/>
      <c r="AQ2173" s="175"/>
      <c r="AR2173" s="175"/>
    </row>
    <row r="2174" spans="1:44" ht="102" hidden="1" x14ac:dyDescent="0.3">
      <c r="A2174" s="175"/>
      <c r="B2174" s="186" t="s">
        <v>3890</v>
      </c>
      <c r="C2174" s="187"/>
      <c r="D2174" s="190">
        <v>3393.03</v>
      </c>
      <c r="E2174" s="191">
        <v>3393.03</v>
      </c>
      <c r="F2174" s="181" t="s">
        <v>695</v>
      </c>
      <c r="G2174" s="185" t="s">
        <v>4637</v>
      </c>
      <c r="H2174" s="182"/>
      <c r="I2174" s="175"/>
      <c r="J2174" s="175"/>
      <c r="K2174" s="175"/>
      <c r="L2174" s="175"/>
      <c r="M2174" s="175"/>
      <c r="N2174" s="175"/>
      <c r="O2174" s="175"/>
      <c r="P2174" s="175"/>
      <c r="Q2174" s="175"/>
      <c r="R2174" s="175"/>
      <c r="S2174" s="175"/>
      <c r="T2174" s="175"/>
      <c r="U2174" s="175"/>
      <c r="V2174" s="175"/>
      <c r="W2174" s="175"/>
      <c r="X2174" s="175"/>
      <c r="Y2174" s="175"/>
      <c r="Z2174" s="175"/>
      <c r="AA2174" s="175"/>
      <c r="AB2174" s="175"/>
      <c r="AC2174" s="175"/>
      <c r="AD2174" s="175"/>
      <c r="AE2174" s="175"/>
      <c r="AF2174" s="175"/>
      <c r="AG2174" s="175"/>
      <c r="AH2174" s="175"/>
      <c r="AI2174" s="175"/>
      <c r="AJ2174" s="175"/>
      <c r="AK2174" s="175"/>
      <c r="AL2174" s="175"/>
      <c r="AM2174" s="175"/>
      <c r="AN2174" s="175"/>
      <c r="AO2174" s="175"/>
      <c r="AP2174" s="175"/>
      <c r="AQ2174" s="175"/>
      <c r="AR2174" s="175"/>
    </row>
    <row r="2175" spans="1:44" ht="102" x14ac:dyDescent="0.3">
      <c r="A2175" s="175"/>
      <c r="B2175" s="181" t="s">
        <v>695</v>
      </c>
      <c r="C2175" s="182" t="s">
        <v>258</v>
      </c>
      <c r="D2175" s="190">
        <v>2151.7800000000002</v>
      </c>
      <c r="E2175" s="191">
        <v>2151.7800000000002</v>
      </c>
      <c r="F2175" s="185" t="s">
        <v>4637</v>
      </c>
      <c r="G2175" s="186" t="s">
        <v>3646</v>
      </c>
      <c r="H2175" s="187"/>
      <c r="I2175" s="175"/>
      <c r="J2175" s="175"/>
      <c r="K2175" s="175"/>
      <c r="L2175" s="175"/>
      <c r="M2175" s="175"/>
      <c r="N2175" s="175"/>
      <c r="O2175" s="175"/>
      <c r="P2175" s="175"/>
      <c r="Q2175" s="175"/>
      <c r="R2175" s="175"/>
      <c r="S2175" s="175"/>
      <c r="T2175" s="175"/>
      <c r="U2175" s="175"/>
      <c r="V2175" s="175"/>
      <c r="W2175" s="175"/>
      <c r="X2175" s="175"/>
      <c r="Y2175" s="175"/>
      <c r="Z2175" s="175"/>
      <c r="AA2175" s="175"/>
      <c r="AB2175" s="175"/>
      <c r="AC2175" s="175"/>
      <c r="AD2175" s="175"/>
      <c r="AE2175" s="175"/>
      <c r="AF2175" s="175"/>
      <c r="AG2175" s="175"/>
      <c r="AH2175" s="175"/>
      <c r="AI2175" s="175"/>
      <c r="AJ2175" s="175"/>
      <c r="AK2175" s="175"/>
      <c r="AL2175" s="175"/>
      <c r="AM2175" s="175"/>
      <c r="AN2175" s="175"/>
      <c r="AO2175" s="175"/>
      <c r="AP2175" s="175"/>
      <c r="AQ2175" s="175"/>
      <c r="AR2175" s="175"/>
    </row>
    <row r="2176" spans="1:44" ht="102" hidden="1" x14ac:dyDescent="0.3">
      <c r="A2176" s="175"/>
      <c r="B2176" s="185" t="s">
        <v>4637</v>
      </c>
      <c r="C2176" s="182"/>
      <c r="D2176" s="190">
        <v>2151.7800000000002</v>
      </c>
      <c r="E2176" s="191">
        <v>2151.7800000000002</v>
      </c>
      <c r="F2176" s="186" t="s">
        <v>3646</v>
      </c>
      <c r="G2176" s="181" t="s">
        <v>1068</v>
      </c>
      <c r="H2176" s="182" t="s">
        <v>184</v>
      </c>
      <c r="I2176" s="175"/>
      <c r="J2176" s="175"/>
      <c r="K2176" s="175"/>
      <c r="L2176" s="175"/>
      <c r="M2176" s="175"/>
      <c r="N2176" s="175"/>
      <c r="O2176" s="175"/>
      <c r="P2176" s="175"/>
      <c r="Q2176" s="175"/>
      <c r="R2176" s="175"/>
      <c r="S2176" s="175"/>
      <c r="T2176" s="175"/>
      <c r="U2176" s="175"/>
      <c r="V2176" s="175"/>
      <c r="W2176" s="175"/>
      <c r="X2176" s="175"/>
      <c r="Y2176" s="175"/>
      <c r="Z2176" s="175"/>
      <c r="AA2176" s="175"/>
      <c r="AB2176" s="175"/>
      <c r="AC2176" s="175"/>
      <c r="AD2176" s="175"/>
      <c r="AE2176" s="175"/>
      <c r="AF2176" s="175"/>
      <c r="AG2176" s="175"/>
      <c r="AH2176" s="175"/>
      <c r="AI2176" s="175"/>
      <c r="AJ2176" s="175"/>
      <c r="AK2176" s="175"/>
      <c r="AL2176" s="175"/>
      <c r="AM2176" s="175"/>
      <c r="AN2176" s="175"/>
      <c r="AO2176" s="175"/>
      <c r="AP2176" s="175"/>
      <c r="AQ2176" s="175"/>
      <c r="AR2176" s="175"/>
    </row>
    <row r="2177" spans="1:44" ht="102" hidden="1" x14ac:dyDescent="0.3">
      <c r="A2177" s="175"/>
      <c r="B2177" s="186" t="s">
        <v>3646</v>
      </c>
      <c r="C2177" s="187"/>
      <c r="D2177" s="190">
        <v>2151.7800000000002</v>
      </c>
      <c r="E2177" s="191">
        <v>2151.7800000000002</v>
      </c>
      <c r="F2177" s="181" t="s">
        <v>1068</v>
      </c>
      <c r="G2177" s="185" t="s">
        <v>4637</v>
      </c>
      <c r="H2177" s="182"/>
      <c r="I2177" s="175"/>
      <c r="J2177" s="175"/>
      <c r="K2177" s="175"/>
      <c r="L2177" s="175"/>
      <c r="M2177" s="175"/>
      <c r="N2177" s="175"/>
      <c r="O2177" s="175"/>
      <c r="P2177" s="175"/>
      <c r="Q2177" s="175"/>
      <c r="R2177" s="175"/>
      <c r="S2177" s="175"/>
      <c r="T2177" s="175"/>
      <c r="U2177" s="175"/>
      <c r="V2177" s="175"/>
      <c r="W2177" s="175"/>
      <c r="X2177" s="175"/>
      <c r="Y2177" s="175"/>
      <c r="Z2177" s="175"/>
      <c r="AA2177" s="175"/>
      <c r="AB2177" s="175"/>
      <c r="AC2177" s="175"/>
      <c r="AD2177" s="175"/>
      <c r="AE2177" s="175"/>
      <c r="AF2177" s="175"/>
      <c r="AG2177" s="175"/>
      <c r="AH2177" s="175"/>
      <c r="AI2177" s="175"/>
      <c r="AJ2177" s="175"/>
      <c r="AK2177" s="175"/>
      <c r="AL2177" s="175"/>
      <c r="AM2177" s="175"/>
      <c r="AN2177" s="175"/>
      <c r="AO2177" s="175"/>
      <c r="AP2177" s="175"/>
      <c r="AQ2177" s="175"/>
      <c r="AR2177" s="175"/>
    </row>
    <row r="2178" spans="1:44" ht="102" x14ac:dyDescent="0.3">
      <c r="A2178" s="175"/>
      <c r="B2178" s="181" t="s">
        <v>1068</v>
      </c>
      <c r="C2178" s="182" t="s">
        <v>184</v>
      </c>
      <c r="D2178" s="190">
        <v>2138.9</v>
      </c>
      <c r="E2178" s="191">
        <v>2138.9</v>
      </c>
      <c r="F2178" s="185" t="s">
        <v>4637</v>
      </c>
      <c r="G2178" s="186" t="s">
        <v>3647</v>
      </c>
      <c r="H2178" s="187"/>
      <c r="I2178" s="175"/>
      <c r="J2178" s="175"/>
      <c r="K2178" s="175"/>
      <c r="L2178" s="175"/>
      <c r="M2178" s="175"/>
      <c r="N2178" s="175"/>
      <c r="O2178" s="175"/>
      <c r="P2178" s="175"/>
      <c r="Q2178" s="175"/>
      <c r="R2178" s="175"/>
      <c r="S2178" s="175"/>
      <c r="T2178" s="175"/>
      <c r="U2178" s="175"/>
      <c r="V2178" s="175"/>
      <c r="W2178" s="175"/>
      <c r="X2178" s="175"/>
      <c r="Y2178" s="175"/>
      <c r="Z2178" s="175"/>
      <c r="AA2178" s="175"/>
      <c r="AB2178" s="175"/>
      <c r="AC2178" s="175"/>
      <c r="AD2178" s="175"/>
      <c r="AE2178" s="175"/>
      <c r="AF2178" s="175"/>
      <c r="AG2178" s="175"/>
      <c r="AH2178" s="175"/>
      <c r="AI2178" s="175"/>
      <c r="AJ2178" s="175"/>
      <c r="AK2178" s="175"/>
      <c r="AL2178" s="175"/>
      <c r="AM2178" s="175"/>
      <c r="AN2178" s="175"/>
      <c r="AO2178" s="175"/>
      <c r="AP2178" s="175"/>
      <c r="AQ2178" s="175"/>
      <c r="AR2178" s="175"/>
    </row>
    <row r="2179" spans="1:44" ht="102" hidden="1" x14ac:dyDescent="0.3">
      <c r="A2179" s="175"/>
      <c r="B2179" s="185" t="s">
        <v>4637</v>
      </c>
      <c r="C2179" s="182"/>
      <c r="D2179" s="190">
        <v>2138.9</v>
      </c>
      <c r="E2179" s="191">
        <v>2138.9</v>
      </c>
      <c r="F2179" s="186" t="s">
        <v>3647</v>
      </c>
      <c r="G2179" s="181" t="s">
        <v>1433</v>
      </c>
      <c r="H2179" s="182" t="s">
        <v>332</v>
      </c>
      <c r="I2179" s="175"/>
      <c r="J2179" s="175"/>
      <c r="K2179" s="175"/>
      <c r="L2179" s="175"/>
      <c r="M2179" s="175"/>
      <c r="N2179" s="175"/>
      <c r="O2179" s="175"/>
      <c r="P2179" s="175"/>
      <c r="Q2179" s="175"/>
      <c r="R2179" s="175"/>
      <c r="S2179" s="175"/>
      <c r="T2179" s="175"/>
      <c r="U2179" s="175"/>
      <c r="V2179" s="175"/>
      <c r="W2179" s="175"/>
      <c r="X2179" s="175"/>
      <c r="Y2179" s="175"/>
      <c r="Z2179" s="175"/>
      <c r="AA2179" s="175"/>
      <c r="AB2179" s="175"/>
      <c r="AC2179" s="175"/>
      <c r="AD2179" s="175"/>
      <c r="AE2179" s="175"/>
      <c r="AF2179" s="175"/>
      <c r="AG2179" s="175"/>
      <c r="AH2179" s="175"/>
      <c r="AI2179" s="175"/>
      <c r="AJ2179" s="175"/>
      <c r="AK2179" s="175"/>
      <c r="AL2179" s="175"/>
      <c r="AM2179" s="175"/>
      <c r="AN2179" s="175"/>
      <c r="AO2179" s="175"/>
      <c r="AP2179" s="175"/>
      <c r="AQ2179" s="175"/>
      <c r="AR2179" s="175"/>
    </row>
    <row r="2180" spans="1:44" ht="102" hidden="1" x14ac:dyDescent="0.3">
      <c r="A2180" s="175"/>
      <c r="B2180" s="186" t="s">
        <v>3647</v>
      </c>
      <c r="C2180" s="187"/>
      <c r="D2180" s="190">
        <v>2138.9</v>
      </c>
      <c r="E2180" s="191">
        <v>2138.9</v>
      </c>
      <c r="F2180" s="181" t="s">
        <v>1433</v>
      </c>
      <c r="G2180" s="185" t="s">
        <v>4637</v>
      </c>
      <c r="H2180" s="182"/>
      <c r="I2180" s="175"/>
      <c r="J2180" s="175"/>
      <c r="K2180" s="175"/>
      <c r="L2180" s="175"/>
      <c r="M2180" s="175"/>
      <c r="N2180" s="175"/>
      <c r="O2180" s="175"/>
      <c r="P2180" s="175"/>
      <c r="Q2180" s="175"/>
      <c r="R2180" s="175"/>
      <c r="S2180" s="175"/>
      <c r="T2180" s="175"/>
      <c r="U2180" s="175"/>
      <c r="V2180" s="175"/>
      <c r="W2180" s="175"/>
      <c r="X2180" s="175"/>
      <c r="Y2180" s="175"/>
      <c r="Z2180" s="175"/>
      <c r="AA2180" s="175"/>
      <c r="AB2180" s="175"/>
      <c r="AC2180" s="175"/>
      <c r="AD2180" s="175"/>
      <c r="AE2180" s="175"/>
      <c r="AF2180" s="175"/>
      <c r="AG2180" s="175"/>
      <c r="AH2180" s="175"/>
      <c r="AI2180" s="175"/>
      <c r="AJ2180" s="175"/>
      <c r="AK2180" s="175"/>
      <c r="AL2180" s="175"/>
      <c r="AM2180" s="175"/>
      <c r="AN2180" s="175"/>
      <c r="AO2180" s="175"/>
      <c r="AP2180" s="175"/>
      <c r="AQ2180" s="175"/>
      <c r="AR2180" s="175"/>
    </row>
    <row r="2181" spans="1:44" ht="102" x14ac:dyDescent="0.3">
      <c r="A2181" s="175"/>
      <c r="B2181" s="181" t="s">
        <v>1433</v>
      </c>
      <c r="C2181" s="182" t="s">
        <v>332</v>
      </c>
      <c r="D2181" s="190">
        <v>3109.56</v>
      </c>
      <c r="E2181" s="191">
        <v>3109.56</v>
      </c>
      <c r="F2181" s="185" t="s">
        <v>4637</v>
      </c>
      <c r="G2181" s="186" t="s">
        <v>3648</v>
      </c>
      <c r="H2181" s="187"/>
      <c r="I2181" s="175"/>
      <c r="J2181" s="175"/>
      <c r="K2181" s="175"/>
      <c r="L2181" s="175"/>
      <c r="M2181" s="175"/>
      <c r="N2181" s="175"/>
      <c r="O2181" s="175"/>
      <c r="P2181" s="175"/>
      <c r="Q2181" s="175"/>
      <c r="R2181" s="175"/>
      <c r="S2181" s="175"/>
      <c r="T2181" s="175"/>
      <c r="U2181" s="175"/>
      <c r="V2181" s="175"/>
      <c r="W2181" s="175"/>
      <c r="X2181" s="175"/>
      <c r="Y2181" s="175"/>
      <c r="Z2181" s="175"/>
      <c r="AA2181" s="175"/>
      <c r="AB2181" s="175"/>
      <c r="AC2181" s="175"/>
      <c r="AD2181" s="175"/>
      <c r="AE2181" s="175"/>
      <c r="AF2181" s="175"/>
      <c r="AG2181" s="175"/>
      <c r="AH2181" s="175"/>
      <c r="AI2181" s="175"/>
      <c r="AJ2181" s="175"/>
      <c r="AK2181" s="175"/>
      <c r="AL2181" s="175"/>
      <c r="AM2181" s="175"/>
      <c r="AN2181" s="175"/>
      <c r="AO2181" s="175"/>
      <c r="AP2181" s="175"/>
      <c r="AQ2181" s="175"/>
      <c r="AR2181" s="175"/>
    </row>
    <row r="2182" spans="1:44" ht="102" hidden="1" x14ac:dyDescent="0.3">
      <c r="A2182" s="175"/>
      <c r="B2182" s="185" t="s">
        <v>4637</v>
      </c>
      <c r="C2182" s="182"/>
      <c r="D2182" s="190">
        <v>3109.56</v>
      </c>
      <c r="E2182" s="191">
        <v>3109.56</v>
      </c>
      <c r="F2182" s="186" t="s">
        <v>3648</v>
      </c>
      <c r="G2182" s="181" t="s">
        <v>1121</v>
      </c>
      <c r="H2182" s="182" t="s">
        <v>92</v>
      </c>
      <c r="I2182" s="175"/>
      <c r="J2182" s="175"/>
      <c r="K2182" s="175"/>
      <c r="L2182" s="175"/>
      <c r="M2182" s="175"/>
      <c r="N2182" s="175"/>
      <c r="O2182" s="175"/>
      <c r="P2182" s="175"/>
      <c r="Q2182" s="175"/>
      <c r="R2182" s="175"/>
      <c r="S2182" s="175"/>
      <c r="T2182" s="175"/>
      <c r="U2182" s="175"/>
      <c r="V2182" s="175"/>
      <c r="W2182" s="175"/>
      <c r="X2182" s="175"/>
      <c r="Y2182" s="175"/>
      <c r="Z2182" s="175"/>
      <c r="AA2182" s="175"/>
      <c r="AB2182" s="175"/>
      <c r="AC2182" s="175"/>
      <c r="AD2182" s="175"/>
      <c r="AE2182" s="175"/>
      <c r="AF2182" s="175"/>
      <c r="AG2182" s="175"/>
      <c r="AH2182" s="175"/>
      <c r="AI2182" s="175"/>
      <c r="AJ2182" s="175"/>
      <c r="AK2182" s="175"/>
      <c r="AL2182" s="175"/>
      <c r="AM2182" s="175"/>
      <c r="AN2182" s="175"/>
      <c r="AO2182" s="175"/>
      <c r="AP2182" s="175"/>
      <c r="AQ2182" s="175"/>
      <c r="AR2182" s="175"/>
    </row>
    <row r="2183" spans="1:44" ht="102" hidden="1" x14ac:dyDescent="0.3">
      <c r="A2183" s="175"/>
      <c r="B2183" s="186" t="s">
        <v>3648</v>
      </c>
      <c r="C2183" s="187"/>
      <c r="D2183" s="190">
        <v>3109.56</v>
      </c>
      <c r="E2183" s="191">
        <v>3109.56</v>
      </c>
      <c r="F2183" s="181" t="s">
        <v>1121</v>
      </c>
      <c r="G2183" s="185" t="s">
        <v>4637</v>
      </c>
      <c r="H2183" s="182"/>
      <c r="I2183" s="175"/>
      <c r="J2183" s="175"/>
      <c r="K2183" s="175"/>
      <c r="L2183" s="175"/>
      <c r="M2183" s="175"/>
      <c r="N2183" s="175"/>
      <c r="O2183" s="175"/>
      <c r="P2183" s="175"/>
      <c r="Q2183" s="175"/>
      <c r="R2183" s="175"/>
      <c r="S2183" s="175"/>
      <c r="T2183" s="175"/>
      <c r="U2183" s="175"/>
      <c r="V2183" s="175"/>
      <c r="W2183" s="175"/>
      <c r="X2183" s="175"/>
      <c r="Y2183" s="175"/>
      <c r="Z2183" s="175"/>
      <c r="AA2183" s="175"/>
      <c r="AB2183" s="175"/>
      <c r="AC2183" s="175"/>
      <c r="AD2183" s="175"/>
      <c r="AE2183" s="175"/>
      <c r="AF2183" s="175"/>
      <c r="AG2183" s="175"/>
      <c r="AH2183" s="175"/>
      <c r="AI2183" s="175"/>
      <c r="AJ2183" s="175"/>
      <c r="AK2183" s="175"/>
      <c r="AL2183" s="175"/>
      <c r="AM2183" s="175"/>
      <c r="AN2183" s="175"/>
      <c r="AO2183" s="175"/>
      <c r="AP2183" s="175"/>
      <c r="AQ2183" s="175"/>
      <c r="AR2183" s="175"/>
    </row>
    <row r="2184" spans="1:44" ht="102" x14ac:dyDescent="0.3">
      <c r="A2184" s="175"/>
      <c r="B2184" s="181" t="s">
        <v>1121</v>
      </c>
      <c r="C2184" s="182" t="s">
        <v>92</v>
      </c>
      <c r="D2184" s="190">
        <v>3393.03</v>
      </c>
      <c r="E2184" s="191">
        <v>3393.03</v>
      </c>
      <c r="F2184" s="185" t="s">
        <v>4637</v>
      </c>
      <c r="G2184" s="186" t="s">
        <v>3667</v>
      </c>
      <c r="H2184" s="187"/>
      <c r="I2184" s="175"/>
      <c r="J2184" s="175"/>
      <c r="K2184" s="175"/>
      <c r="L2184" s="175"/>
      <c r="M2184" s="175"/>
      <c r="N2184" s="175"/>
      <c r="O2184" s="175"/>
      <c r="P2184" s="175"/>
      <c r="Q2184" s="175"/>
      <c r="R2184" s="175"/>
      <c r="S2184" s="175"/>
      <c r="T2184" s="175"/>
      <c r="U2184" s="175"/>
      <c r="V2184" s="175"/>
      <c r="W2184" s="175"/>
      <c r="X2184" s="175"/>
      <c r="Y2184" s="175"/>
      <c r="Z2184" s="175"/>
      <c r="AA2184" s="175"/>
      <c r="AB2184" s="175"/>
      <c r="AC2184" s="175"/>
      <c r="AD2184" s="175"/>
      <c r="AE2184" s="175"/>
      <c r="AF2184" s="175"/>
      <c r="AG2184" s="175"/>
      <c r="AH2184" s="175"/>
      <c r="AI2184" s="175"/>
      <c r="AJ2184" s="175"/>
      <c r="AK2184" s="175"/>
      <c r="AL2184" s="175"/>
      <c r="AM2184" s="175"/>
      <c r="AN2184" s="175"/>
      <c r="AO2184" s="175"/>
      <c r="AP2184" s="175"/>
      <c r="AQ2184" s="175"/>
      <c r="AR2184" s="175"/>
    </row>
    <row r="2185" spans="1:44" ht="102" hidden="1" x14ac:dyDescent="0.3">
      <c r="A2185" s="175"/>
      <c r="B2185" s="185" t="s">
        <v>4637</v>
      </c>
      <c r="C2185" s="182"/>
      <c r="D2185" s="190">
        <v>3393.03</v>
      </c>
      <c r="E2185" s="191">
        <v>3393.03</v>
      </c>
      <c r="F2185" s="186" t="s">
        <v>3667</v>
      </c>
      <c r="G2185" s="181" t="s">
        <v>1460</v>
      </c>
      <c r="H2185" s="182" t="s">
        <v>347</v>
      </c>
      <c r="I2185" s="175"/>
      <c r="J2185" s="175"/>
      <c r="K2185" s="175"/>
      <c r="L2185" s="175"/>
      <c r="M2185" s="175"/>
      <c r="N2185" s="175"/>
      <c r="O2185" s="175"/>
      <c r="P2185" s="175"/>
      <c r="Q2185" s="175"/>
      <c r="R2185" s="175"/>
      <c r="S2185" s="175"/>
      <c r="T2185" s="175"/>
      <c r="U2185" s="175"/>
      <c r="V2185" s="175"/>
      <c r="W2185" s="175"/>
      <c r="X2185" s="175"/>
      <c r="Y2185" s="175"/>
      <c r="Z2185" s="175"/>
      <c r="AA2185" s="175"/>
      <c r="AB2185" s="175"/>
      <c r="AC2185" s="175"/>
      <c r="AD2185" s="175"/>
      <c r="AE2185" s="175"/>
      <c r="AF2185" s="175"/>
      <c r="AG2185" s="175"/>
      <c r="AH2185" s="175"/>
      <c r="AI2185" s="175"/>
      <c r="AJ2185" s="175"/>
      <c r="AK2185" s="175"/>
      <c r="AL2185" s="175"/>
      <c r="AM2185" s="175"/>
      <c r="AN2185" s="175"/>
      <c r="AO2185" s="175"/>
      <c r="AP2185" s="175"/>
      <c r="AQ2185" s="175"/>
      <c r="AR2185" s="175"/>
    </row>
    <row r="2186" spans="1:44" ht="102" hidden="1" x14ac:dyDescent="0.3">
      <c r="A2186" s="175"/>
      <c r="B2186" s="186" t="s">
        <v>3667</v>
      </c>
      <c r="C2186" s="187"/>
      <c r="D2186" s="190">
        <v>3393.03</v>
      </c>
      <c r="E2186" s="191">
        <v>3393.03</v>
      </c>
      <c r="F2186" s="181" t="s">
        <v>1460</v>
      </c>
      <c r="G2186" s="185" t="s">
        <v>4637</v>
      </c>
      <c r="H2186" s="182"/>
      <c r="I2186" s="175"/>
      <c r="J2186" s="175"/>
      <c r="K2186" s="175"/>
      <c r="L2186" s="175"/>
      <c r="M2186" s="175"/>
      <c r="N2186" s="175"/>
      <c r="O2186" s="175"/>
      <c r="P2186" s="175"/>
      <c r="Q2186" s="175"/>
      <c r="R2186" s="175"/>
      <c r="S2186" s="175"/>
      <c r="T2186" s="175"/>
      <c r="U2186" s="175"/>
      <c r="V2186" s="175"/>
      <c r="W2186" s="175"/>
      <c r="X2186" s="175"/>
      <c r="Y2186" s="175"/>
      <c r="Z2186" s="175"/>
      <c r="AA2186" s="175"/>
      <c r="AB2186" s="175"/>
      <c r="AC2186" s="175"/>
      <c r="AD2186" s="175"/>
      <c r="AE2186" s="175"/>
      <c r="AF2186" s="175"/>
      <c r="AG2186" s="175"/>
      <c r="AH2186" s="175"/>
      <c r="AI2186" s="175"/>
      <c r="AJ2186" s="175"/>
      <c r="AK2186" s="175"/>
      <c r="AL2186" s="175"/>
      <c r="AM2186" s="175"/>
      <c r="AN2186" s="175"/>
      <c r="AO2186" s="175"/>
      <c r="AP2186" s="175"/>
      <c r="AQ2186" s="175"/>
      <c r="AR2186" s="175"/>
    </row>
    <row r="2187" spans="1:44" ht="102" x14ac:dyDescent="0.3">
      <c r="A2187" s="175"/>
      <c r="B2187" s="181" t="s">
        <v>1460</v>
      </c>
      <c r="C2187" s="182" t="s">
        <v>347</v>
      </c>
      <c r="D2187" s="190">
        <v>3118.15</v>
      </c>
      <c r="E2187" s="191">
        <v>3118.15</v>
      </c>
      <c r="F2187" s="185" t="s">
        <v>4637</v>
      </c>
      <c r="G2187" s="186" t="s">
        <v>3158</v>
      </c>
      <c r="H2187" s="187"/>
      <c r="I2187" s="175"/>
      <c r="J2187" s="175"/>
      <c r="K2187" s="175"/>
      <c r="L2187" s="175"/>
      <c r="M2187" s="175"/>
      <c r="N2187" s="175"/>
      <c r="O2187" s="175"/>
      <c r="P2187" s="175"/>
      <c r="Q2187" s="175"/>
      <c r="R2187" s="175"/>
      <c r="S2187" s="175"/>
      <c r="T2187" s="175"/>
      <c r="U2187" s="175"/>
      <c r="V2187" s="175"/>
      <c r="W2187" s="175"/>
      <c r="X2187" s="175"/>
      <c r="Y2187" s="175"/>
      <c r="Z2187" s="175"/>
      <c r="AA2187" s="175"/>
      <c r="AB2187" s="175"/>
      <c r="AC2187" s="175"/>
      <c r="AD2187" s="175"/>
      <c r="AE2187" s="175"/>
      <c r="AF2187" s="175"/>
      <c r="AG2187" s="175"/>
      <c r="AH2187" s="175"/>
      <c r="AI2187" s="175"/>
      <c r="AJ2187" s="175"/>
      <c r="AK2187" s="175"/>
      <c r="AL2187" s="175"/>
      <c r="AM2187" s="175"/>
      <c r="AN2187" s="175"/>
      <c r="AO2187" s="175"/>
      <c r="AP2187" s="175"/>
      <c r="AQ2187" s="175"/>
      <c r="AR2187" s="175"/>
    </row>
    <row r="2188" spans="1:44" ht="102" hidden="1" x14ac:dyDescent="0.3">
      <c r="A2188" s="175"/>
      <c r="B2188" s="185" t="s">
        <v>4637</v>
      </c>
      <c r="C2188" s="182"/>
      <c r="D2188" s="190">
        <v>3118.15</v>
      </c>
      <c r="E2188" s="191">
        <v>3118.15</v>
      </c>
      <c r="F2188" s="186" t="s">
        <v>3158</v>
      </c>
      <c r="G2188" s="181" t="s">
        <v>567</v>
      </c>
      <c r="H2188" s="182" t="s">
        <v>199</v>
      </c>
      <c r="I2188" s="175"/>
      <c r="J2188" s="175"/>
      <c r="K2188" s="175"/>
      <c r="L2188" s="175"/>
      <c r="M2188" s="175"/>
      <c r="N2188" s="175"/>
      <c r="O2188" s="175"/>
      <c r="P2188" s="175"/>
      <c r="Q2188" s="175"/>
      <c r="R2188" s="175"/>
      <c r="S2188" s="175"/>
      <c r="T2188" s="175"/>
      <c r="U2188" s="175"/>
      <c r="V2188" s="175"/>
      <c r="W2188" s="175"/>
      <c r="X2188" s="175"/>
      <c r="Y2188" s="175"/>
      <c r="Z2188" s="175"/>
      <c r="AA2188" s="175"/>
      <c r="AB2188" s="175"/>
      <c r="AC2188" s="175"/>
      <c r="AD2188" s="175"/>
      <c r="AE2188" s="175"/>
      <c r="AF2188" s="175"/>
      <c r="AG2188" s="175"/>
      <c r="AH2188" s="175"/>
      <c r="AI2188" s="175"/>
      <c r="AJ2188" s="175"/>
      <c r="AK2188" s="175"/>
      <c r="AL2188" s="175"/>
      <c r="AM2188" s="175"/>
      <c r="AN2188" s="175"/>
      <c r="AO2188" s="175"/>
      <c r="AP2188" s="175"/>
      <c r="AQ2188" s="175"/>
      <c r="AR2188" s="175"/>
    </row>
    <row r="2189" spans="1:44" ht="102" hidden="1" x14ac:dyDescent="0.3">
      <c r="A2189" s="175"/>
      <c r="B2189" s="186" t="s">
        <v>3158</v>
      </c>
      <c r="C2189" s="187"/>
      <c r="D2189" s="190">
        <v>3118.15</v>
      </c>
      <c r="E2189" s="191">
        <v>3118.15</v>
      </c>
      <c r="F2189" s="181" t="s">
        <v>567</v>
      </c>
      <c r="G2189" s="185" t="s">
        <v>4637</v>
      </c>
      <c r="H2189" s="182"/>
      <c r="I2189" s="175"/>
      <c r="J2189" s="175"/>
      <c r="K2189" s="175"/>
      <c r="L2189" s="175"/>
      <c r="M2189" s="175"/>
      <c r="N2189" s="175"/>
      <c r="O2189" s="175"/>
      <c r="P2189" s="175"/>
      <c r="Q2189" s="175"/>
      <c r="R2189" s="175"/>
      <c r="S2189" s="175"/>
      <c r="T2189" s="175"/>
      <c r="U2189" s="175"/>
      <c r="V2189" s="175"/>
      <c r="W2189" s="175"/>
      <c r="X2189" s="175"/>
      <c r="Y2189" s="175"/>
      <c r="Z2189" s="175"/>
      <c r="AA2189" s="175"/>
      <c r="AB2189" s="175"/>
      <c r="AC2189" s="175"/>
      <c r="AD2189" s="175"/>
      <c r="AE2189" s="175"/>
      <c r="AF2189" s="175"/>
      <c r="AG2189" s="175"/>
      <c r="AH2189" s="175"/>
      <c r="AI2189" s="175"/>
      <c r="AJ2189" s="175"/>
      <c r="AK2189" s="175"/>
      <c r="AL2189" s="175"/>
      <c r="AM2189" s="175"/>
      <c r="AN2189" s="175"/>
      <c r="AO2189" s="175"/>
      <c r="AP2189" s="175"/>
      <c r="AQ2189" s="175"/>
      <c r="AR2189" s="175"/>
    </row>
    <row r="2190" spans="1:44" ht="102" x14ac:dyDescent="0.3">
      <c r="A2190" s="175"/>
      <c r="B2190" s="181" t="s">
        <v>567</v>
      </c>
      <c r="C2190" s="182" t="s">
        <v>199</v>
      </c>
      <c r="D2190" s="190">
        <v>2151.7800000000002</v>
      </c>
      <c r="E2190" s="191">
        <v>2151.7800000000002</v>
      </c>
      <c r="F2190" s="185" t="s">
        <v>4637</v>
      </c>
      <c r="G2190" s="186" t="s">
        <v>3668</v>
      </c>
      <c r="H2190" s="187"/>
      <c r="I2190" s="175"/>
      <c r="J2190" s="175"/>
      <c r="K2190" s="175"/>
      <c r="L2190" s="175"/>
      <c r="M2190" s="175"/>
      <c r="N2190" s="175"/>
      <c r="O2190" s="175"/>
      <c r="P2190" s="175"/>
      <c r="Q2190" s="175"/>
      <c r="R2190" s="175"/>
      <c r="S2190" s="175"/>
      <c r="T2190" s="175"/>
      <c r="U2190" s="175"/>
      <c r="V2190" s="175"/>
      <c r="W2190" s="175"/>
      <c r="X2190" s="175"/>
      <c r="Y2190" s="175"/>
      <c r="Z2190" s="175"/>
      <c r="AA2190" s="175"/>
      <c r="AB2190" s="175"/>
      <c r="AC2190" s="175"/>
      <c r="AD2190" s="175"/>
      <c r="AE2190" s="175"/>
      <c r="AF2190" s="175"/>
      <c r="AG2190" s="175"/>
      <c r="AH2190" s="175"/>
      <c r="AI2190" s="175"/>
      <c r="AJ2190" s="175"/>
      <c r="AK2190" s="175"/>
      <c r="AL2190" s="175"/>
      <c r="AM2190" s="175"/>
      <c r="AN2190" s="175"/>
      <c r="AO2190" s="175"/>
      <c r="AP2190" s="175"/>
      <c r="AQ2190" s="175"/>
      <c r="AR2190" s="175"/>
    </row>
    <row r="2191" spans="1:44" ht="102" hidden="1" x14ac:dyDescent="0.3">
      <c r="A2191" s="175"/>
      <c r="B2191" s="185" t="s">
        <v>4637</v>
      </c>
      <c r="C2191" s="182"/>
      <c r="D2191" s="190">
        <v>2151.7800000000002</v>
      </c>
      <c r="E2191" s="191">
        <v>2151.7800000000002</v>
      </c>
      <c r="F2191" s="186" t="s">
        <v>3668</v>
      </c>
      <c r="G2191" s="181" t="s">
        <v>757</v>
      </c>
      <c r="H2191" s="182" t="s">
        <v>304</v>
      </c>
      <c r="I2191" s="175"/>
      <c r="J2191" s="175"/>
      <c r="K2191" s="175"/>
      <c r="L2191" s="175"/>
      <c r="M2191" s="175"/>
      <c r="N2191" s="175"/>
      <c r="O2191" s="175"/>
      <c r="P2191" s="175"/>
      <c r="Q2191" s="175"/>
      <c r="R2191" s="175"/>
      <c r="S2191" s="175"/>
      <c r="T2191" s="175"/>
      <c r="U2191" s="175"/>
      <c r="V2191" s="175"/>
      <c r="W2191" s="175"/>
      <c r="X2191" s="175"/>
      <c r="Y2191" s="175"/>
      <c r="Z2191" s="175"/>
      <c r="AA2191" s="175"/>
      <c r="AB2191" s="175"/>
      <c r="AC2191" s="175"/>
      <c r="AD2191" s="175"/>
      <c r="AE2191" s="175"/>
      <c r="AF2191" s="175"/>
      <c r="AG2191" s="175"/>
      <c r="AH2191" s="175"/>
      <c r="AI2191" s="175"/>
      <c r="AJ2191" s="175"/>
      <c r="AK2191" s="175"/>
      <c r="AL2191" s="175"/>
      <c r="AM2191" s="175"/>
      <c r="AN2191" s="175"/>
      <c r="AO2191" s="175"/>
      <c r="AP2191" s="175"/>
      <c r="AQ2191" s="175"/>
      <c r="AR2191" s="175"/>
    </row>
    <row r="2192" spans="1:44" ht="102" hidden="1" x14ac:dyDescent="0.3">
      <c r="A2192" s="175"/>
      <c r="B2192" s="186" t="s">
        <v>3668</v>
      </c>
      <c r="C2192" s="187"/>
      <c r="D2192" s="190">
        <v>2151.7800000000002</v>
      </c>
      <c r="E2192" s="191">
        <v>2151.7800000000002</v>
      </c>
      <c r="F2192" s="181" t="s">
        <v>757</v>
      </c>
      <c r="G2192" s="185" t="s">
        <v>4637</v>
      </c>
      <c r="H2192" s="182"/>
      <c r="I2192" s="175"/>
      <c r="J2192" s="175"/>
      <c r="K2192" s="175"/>
      <c r="L2192" s="175"/>
      <c r="M2192" s="175"/>
      <c r="N2192" s="175"/>
      <c r="O2192" s="175"/>
      <c r="P2192" s="175"/>
      <c r="Q2192" s="175"/>
      <c r="R2192" s="175"/>
      <c r="S2192" s="175"/>
      <c r="T2192" s="175"/>
      <c r="U2192" s="175"/>
      <c r="V2192" s="175"/>
      <c r="W2192" s="175"/>
      <c r="X2192" s="175"/>
      <c r="Y2192" s="175"/>
      <c r="Z2192" s="175"/>
      <c r="AA2192" s="175"/>
      <c r="AB2192" s="175"/>
      <c r="AC2192" s="175"/>
      <c r="AD2192" s="175"/>
      <c r="AE2192" s="175"/>
      <c r="AF2192" s="175"/>
      <c r="AG2192" s="175"/>
      <c r="AH2192" s="175"/>
      <c r="AI2192" s="175"/>
      <c r="AJ2192" s="175"/>
      <c r="AK2192" s="175"/>
      <c r="AL2192" s="175"/>
      <c r="AM2192" s="175"/>
      <c r="AN2192" s="175"/>
      <c r="AO2192" s="175"/>
      <c r="AP2192" s="175"/>
      <c r="AQ2192" s="175"/>
      <c r="AR2192" s="175"/>
    </row>
    <row r="2193" spans="1:44" ht="102" x14ac:dyDescent="0.3">
      <c r="A2193" s="175"/>
      <c r="B2193" s="181" t="s">
        <v>757</v>
      </c>
      <c r="C2193" s="182" t="s">
        <v>304</v>
      </c>
      <c r="D2193" s="190">
        <v>2138.9</v>
      </c>
      <c r="E2193" s="191">
        <v>2138.9</v>
      </c>
      <c r="F2193" s="185" t="s">
        <v>4637</v>
      </c>
      <c r="G2193" s="186" t="s">
        <v>3669</v>
      </c>
      <c r="H2193" s="187"/>
      <c r="I2193" s="175"/>
      <c r="J2193" s="175"/>
      <c r="K2193" s="175"/>
      <c r="L2193" s="175"/>
      <c r="M2193" s="175"/>
      <c r="N2193" s="175"/>
      <c r="O2193" s="175"/>
      <c r="P2193" s="175"/>
      <c r="Q2193" s="175"/>
      <c r="R2193" s="175"/>
      <c r="S2193" s="175"/>
      <c r="T2193" s="175"/>
      <c r="U2193" s="175"/>
      <c r="V2193" s="175"/>
      <c r="W2193" s="175"/>
      <c r="X2193" s="175"/>
      <c r="Y2193" s="175"/>
      <c r="Z2193" s="175"/>
      <c r="AA2193" s="175"/>
      <c r="AB2193" s="175"/>
      <c r="AC2193" s="175"/>
      <c r="AD2193" s="175"/>
      <c r="AE2193" s="175"/>
      <c r="AF2193" s="175"/>
      <c r="AG2193" s="175"/>
      <c r="AH2193" s="175"/>
      <c r="AI2193" s="175"/>
      <c r="AJ2193" s="175"/>
      <c r="AK2193" s="175"/>
      <c r="AL2193" s="175"/>
      <c r="AM2193" s="175"/>
      <c r="AN2193" s="175"/>
      <c r="AO2193" s="175"/>
      <c r="AP2193" s="175"/>
      <c r="AQ2193" s="175"/>
      <c r="AR2193" s="175"/>
    </row>
    <row r="2194" spans="1:44" ht="102" hidden="1" x14ac:dyDescent="0.3">
      <c r="A2194" s="175"/>
      <c r="B2194" s="185" t="s">
        <v>4637</v>
      </c>
      <c r="C2194" s="182"/>
      <c r="D2194" s="190">
        <v>2138.9</v>
      </c>
      <c r="E2194" s="191">
        <v>2138.9</v>
      </c>
      <c r="F2194" s="186" t="s">
        <v>3669</v>
      </c>
      <c r="G2194" s="181" t="s">
        <v>2599</v>
      </c>
      <c r="H2194" s="182" t="s">
        <v>268</v>
      </c>
      <c r="I2194" s="175"/>
      <c r="J2194" s="175"/>
      <c r="K2194" s="175"/>
      <c r="L2194" s="175"/>
      <c r="M2194" s="175"/>
      <c r="N2194" s="175"/>
      <c r="O2194" s="175"/>
      <c r="P2194" s="175"/>
      <c r="Q2194" s="175"/>
      <c r="R2194" s="175"/>
      <c r="S2194" s="175"/>
      <c r="T2194" s="175"/>
      <c r="U2194" s="175"/>
      <c r="V2194" s="175"/>
      <c r="W2194" s="175"/>
      <c r="X2194" s="175"/>
      <c r="Y2194" s="175"/>
      <c r="Z2194" s="175"/>
      <c r="AA2194" s="175"/>
      <c r="AB2194" s="175"/>
      <c r="AC2194" s="175"/>
      <c r="AD2194" s="175"/>
      <c r="AE2194" s="175"/>
      <c r="AF2194" s="175"/>
      <c r="AG2194" s="175"/>
      <c r="AH2194" s="175"/>
      <c r="AI2194" s="175"/>
      <c r="AJ2194" s="175"/>
      <c r="AK2194" s="175"/>
      <c r="AL2194" s="175"/>
      <c r="AM2194" s="175"/>
      <c r="AN2194" s="175"/>
      <c r="AO2194" s="175"/>
      <c r="AP2194" s="175"/>
      <c r="AQ2194" s="175"/>
      <c r="AR2194" s="175"/>
    </row>
    <row r="2195" spans="1:44" ht="102" hidden="1" x14ac:dyDescent="0.3">
      <c r="A2195" s="175"/>
      <c r="B2195" s="186" t="s">
        <v>3669</v>
      </c>
      <c r="C2195" s="187"/>
      <c r="D2195" s="190">
        <v>2138.9</v>
      </c>
      <c r="E2195" s="191">
        <v>2138.9</v>
      </c>
      <c r="F2195" s="181" t="s">
        <v>2599</v>
      </c>
      <c r="G2195" s="185" t="s">
        <v>4637</v>
      </c>
      <c r="H2195" s="182"/>
      <c r="I2195" s="175"/>
      <c r="J2195" s="175"/>
      <c r="K2195" s="175"/>
      <c r="L2195" s="175"/>
      <c r="M2195" s="175"/>
      <c r="N2195" s="175"/>
      <c r="O2195" s="175"/>
      <c r="P2195" s="175"/>
      <c r="Q2195" s="175"/>
      <c r="R2195" s="175"/>
      <c r="S2195" s="175"/>
      <c r="T2195" s="175"/>
      <c r="U2195" s="175"/>
      <c r="V2195" s="175"/>
      <c r="W2195" s="175"/>
      <c r="X2195" s="175"/>
      <c r="Y2195" s="175"/>
      <c r="Z2195" s="175"/>
      <c r="AA2195" s="175"/>
      <c r="AB2195" s="175"/>
      <c r="AC2195" s="175"/>
      <c r="AD2195" s="175"/>
      <c r="AE2195" s="175"/>
      <c r="AF2195" s="175"/>
      <c r="AG2195" s="175"/>
      <c r="AH2195" s="175"/>
      <c r="AI2195" s="175"/>
      <c r="AJ2195" s="175"/>
      <c r="AK2195" s="175"/>
      <c r="AL2195" s="175"/>
      <c r="AM2195" s="175"/>
      <c r="AN2195" s="175"/>
      <c r="AO2195" s="175"/>
      <c r="AP2195" s="175"/>
      <c r="AQ2195" s="175"/>
      <c r="AR2195" s="175"/>
    </row>
    <row r="2196" spans="1:44" ht="102" x14ac:dyDescent="0.3">
      <c r="A2196" s="175"/>
      <c r="B2196" s="181" t="s">
        <v>2599</v>
      </c>
      <c r="C2196" s="182" t="s">
        <v>268</v>
      </c>
      <c r="D2196" s="190">
        <v>3109.56</v>
      </c>
      <c r="E2196" s="191">
        <v>3109.56</v>
      </c>
      <c r="F2196" s="185" t="s">
        <v>4637</v>
      </c>
      <c r="G2196" s="186" t="s">
        <v>3894</v>
      </c>
      <c r="H2196" s="187"/>
      <c r="I2196" s="175"/>
      <c r="J2196" s="175"/>
      <c r="K2196" s="175"/>
      <c r="L2196" s="175"/>
      <c r="M2196" s="175"/>
      <c r="N2196" s="175"/>
      <c r="O2196" s="175"/>
      <c r="P2196" s="175"/>
      <c r="Q2196" s="175"/>
      <c r="R2196" s="175"/>
      <c r="S2196" s="175"/>
      <c r="T2196" s="175"/>
      <c r="U2196" s="175"/>
      <c r="V2196" s="175"/>
      <c r="W2196" s="175"/>
      <c r="X2196" s="175"/>
      <c r="Y2196" s="175"/>
      <c r="Z2196" s="175"/>
      <c r="AA2196" s="175"/>
      <c r="AB2196" s="175"/>
      <c r="AC2196" s="175"/>
      <c r="AD2196" s="175"/>
      <c r="AE2196" s="175"/>
      <c r="AF2196" s="175"/>
      <c r="AG2196" s="175"/>
      <c r="AH2196" s="175"/>
      <c r="AI2196" s="175"/>
      <c r="AJ2196" s="175"/>
      <c r="AK2196" s="175"/>
      <c r="AL2196" s="175"/>
      <c r="AM2196" s="175"/>
      <c r="AN2196" s="175"/>
      <c r="AO2196" s="175"/>
      <c r="AP2196" s="175"/>
      <c r="AQ2196" s="175"/>
      <c r="AR2196" s="175"/>
    </row>
    <row r="2197" spans="1:44" ht="102" hidden="1" x14ac:dyDescent="0.3">
      <c r="A2197" s="175"/>
      <c r="B2197" s="185" t="s">
        <v>4637</v>
      </c>
      <c r="C2197" s="182"/>
      <c r="D2197" s="190">
        <v>3109.56</v>
      </c>
      <c r="E2197" s="191">
        <v>3109.56</v>
      </c>
      <c r="F2197" s="186" t="s">
        <v>3894</v>
      </c>
      <c r="G2197" s="181" t="s">
        <v>2621</v>
      </c>
      <c r="H2197" s="182" t="s">
        <v>251</v>
      </c>
      <c r="I2197" s="175"/>
      <c r="J2197" s="175"/>
      <c r="K2197" s="175"/>
      <c r="L2197" s="175"/>
      <c r="M2197" s="175"/>
      <c r="N2197" s="175"/>
      <c r="O2197" s="175"/>
      <c r="P2197" s="175"/>
      <c r="Q2197" s="175"/>
      <c r="R2197" s="175"/>
      <c r="S2197" s="175"/>
      <c r="T2197" s="175"/>
      <c r="U2197" s="175"/>
      <c r="V2197" s="175"/>
      <c r="W2197" s="175"/>
      <c r="X2197" s="175"/>
      <c r="Y2197" s="175"/>
      <c r="Z2197" s="175"/>
      <c r="AA2197" s="175"/>
      <c r="AB2197" s="175"/>
      <c r="AC2197" s="175"/>
      <c r="AD2197" s="175"/>
      <c r="AE2197" s="175"/>
      <c r="AF2197" s="175"/>
      <c r="AG2197" s="175"/>
      <c r="AH2197" s="175"/>
      <c r="AI2197" s="175"/>
      <c r="AJ2197" s="175"/>
      <c r="AK2197" s="175"/>
      <c r="AL2197" s="175"/>
      <c r="AM2197" s="175"/>
      <c r="AN2197" s="175"/>
      <c r="AO2197" s="175"/>
      <c r="AP2197" s="175"/>
      <c r="AQ2197" s="175"/>
      <c r="AR2197" s="175"/>
    </row>
    <row r="2198" spans="1:44" ht="102" hidden="1" x14ac:dyDescent="0.3">
      <c r="A2198" s="175"/>
      <c r="B2198" s="186" t="s">
        <v>3894</v>
      </c>
      <c r="C2198" s="187"/>
      <c r="D2198" s="190">
        <v>3109.56</v>
      </c>
      <c r="E2198" s="191">
        <v>3109.56</v>
      </c>
      <c r="F2198" s="181" t="s">
        <v>2621</v>
      </c>
      <c r="G2198" s="185" t="s">
        <v>4637</v>
      </c>
      <c r="H2198" s="182"/>
      <c r="I2198" s="175"/>
      <c r="J2198" s="175"/>
      <c r="K2198" s="175"/>
      <c r="L2198" s="175"/>
      <c r="M2198" s="175"/>
      <c r="N2198" s="175"/>
      <c r="O2198" s="175"/>
      <c r="P2198" s="175"/>
      <c r="Q2198" s="175"/>
      <c r="R2198" s="175"/>
      <c r="S2198" s="175"/>
      <c r="T2198" s="175"/>
      <c r="U2198" s="175"/>
      <c r="V2198" s="175"/>
      <c r="W2198" s="175"/>
      <c r="X2198" s="175"/>
      <c r="Y2198" s="175"/>
      <c r="Z2198" s="175"/>
      <c r="AA2198" s="175"/>
      <c r="AB2198" s="175"/>
      <c r="AC2198" s="175"/>
      <c r="AD2198" s="175"/>
      <c r="AE2198" s="175"/>
      <c r="AF2198" s="175"/>
      <c r="AG2198" s="175"/>
      <c r="AH2198" s="175"/>
      <c r="AI2198" s="175"/>
      <c r="AJ2198" s="175"/>
      <c r="AK2198" s="175"/>
      <c r="AL2198" s="175"/>
      <c r="AM2198" s="175"/>
      <c r="AN2198" s="175"/>
      <c r="AO2198" s="175"/>
      <c r="AP2198" s="175"/>
      <c r="AQ2198" s="175"/>
      <c r="AR2198" s="175"/>
    </row>
    <row r="2199" spans="1:44" ht="102" x14ac:dyDescent="0.3">
      <c r="A2199" s="175"/>
      <c r="B2199" s="181" t="s">
        <v>2621</v>
      </c>
      <c r="C2199" s="182" t="s">
        <v>251</v>
      </c>
      <c r="D2199" s="190">
        <v>3393.03</v>
      </c>
      <c r="E2199" s="191">
        <v>3393.03</v>
      </c>
      <c r="F2199" s="185" t="s">
        <v>4637</v>
      </c>
      <c r="G2199" s="186" t="s">
        <v>3916</v>
      </c>
      <c r="H2199" s="187"/>
      <c r="I2199" s="175"/>
      <c r="J2199" s="175"/>
      <c r="K2199" s="175"/>
      <c r="L2199" s="175"/>
      <c r="M2199" s="175"/>
      <c r="N2199" s="175"/>
      <c r="O2199" s="175"/>
      <c r="P2199" s="175"/>
      <c r="Q2199" s="175"/>
      <c r="R2199" s="175"/>
      <c r="S2199" s="175"/>
      <c r="T2199" s="175"/>
      <c r="U2199" s="175"/>
      <c r="V2199" s="175"/>
      <c r="W2199" s="175"/>
      <c r="X2199" s="175"/>
      <c r="Y2199" s="175"/>
      <c r="Z2199" s="175"/>
      <c r="AA2199" s="175"/>
      <c r="AB2199" s="175"/>
      <c r="AC2199" s="175"/>
      <c r="AD2199" s="175"/>
      <c r="AE2199" s="175"/>
      <c r="AF2199" s="175"/>
      <c r="AG2199" s="175"/>
      <c r="AH2199" s="175"/>
      <c r="AI2199" s="175"/>
      <c r="AJ2199" s="175"/>
      <c r="AK2199" s="175"/>
      <c r="AL2199" s="175"/>
      <c r="AM2199" s="175"/>
      <c r="AN2199" s="175"/>
      <c r="AO2199" s="175"/>
      <c r="AP2199" s="175"/>
      <c r="AQ2199" s="175"/>
      <c r="AR2199" s="175"/>
    </row>
    <row r="2200" spans="1:44" ht="102" hidden="1" x14ac:dyDescent="0.3">
      <c r="A2200" s="175"/>
      <c r="B2200" s="185" t="s">
        <v>4637</v>
      </c>
      <c r="C2200" s="182"/>
      <c r="D2200" s="190">
        <v>3393.03</v>
      </c>
      <c r="E2200" s="191">
        <v>3393.03</v>
      </c>
      <c r="F2200" s="186" t="s">
        <v>3916</v>
      </c>
      <c r="G2200" s="181" t="s">
        <v>1037</v>
      </c>
      <c r="H2200" s="182" t="s">
        <v>119</v>
      </c>
      <c r="I2200" s="175"/>
      <c r="J2200" s="175"/>
      <c r="K2200" s="175"/>
      <c r="L2200" s="175"/>
      <c r="M2200" s="175"/>
      <c r="N2200" s="175"/>
      <c r="O2200" s="175"/>
      <c r="P2200" s="175"/>
      <c r="Q2200" s="175"/>
      <c r="R2200" s="175"/>
      <c r="S2200" s="175"/>
      <c r="T2200" s="175"/>
      <c r="U2200" s="175"/>
      <c r="V2200" s="175"/>
      <c r="W2200" s="175"/>
      <c r="X2200" s="175"/>
      <c r="Y2200" s="175"/>
      <c r="Z2200" s="175"/>
      <c r="AA2200" s="175"/>
      <c r="AB2200" s="175"/>
      <c r="AC2200" s="175"/>
      <c r="AD2200" s="175"/>
      <c r="AE2200" s="175"/>
      <c r="AF2200" s="175"/>
      <c r="AG2200" s="175"/>
      <c r="AH2200" s="175"/>
      <c r="AI2200" s="175"/>
      <c r="AJ2200" s="175"/>
      <c r="AK2200" s="175"/>
      <c r="AL2200" s="175"/>
      <c r="AM2200" s="175"/>
      <c r="AN2200" s="175"/>
      <c r="AO2200" s="175"/>
      <c r="AP2200" s="175"/>
      <c r="AQ2200" s="175"/>
      <c r="AR2200" s="175"/>
    </row>
    <row r="2201" spans="1:44" ht="102" hidden="1" x14ac:dyDescent="0.3">
      <c r="A2201" s="175"/>
      <c r="B2201" s="186" t="s">
        <v>3916</v>
      </c>
      <c r="C2201" s="187"/>
      <c r="D2201" s="190">
        <v>3393.03</v>
      </c>
      <c r="E2201" s="191">
        <v>3393.03</v>
      </c>
      <c r="F2201" s="181" t="s">
        <v>1037</v>
      </c>
      <c r="G2201" s="185" t="s">
        <v>4637</v>
      </c>
      <c r="H2201" s="182"/>
      <c r="I2201" s="175"/>
      <c r="J2201" s="175"/>
      <c r="K2201" s="175"/>
      <c r="L2201" s="175"/>
      <c r="M2201" s="175"/>
      <c r="N2201" s="175"/>
      <c r="O2201" s="175"/>
      <c r="P2201" s="175"/>
      <c r="Q2201" s="175"/>
      <c r="R2201" s="175"/>
      <c r="S2201" s="175"/>
      <c r="T2201" s="175"/>
      <c r="U2201" s="175"/>
      <c r="V2201" s="175"/>
      <c r="W2201" s="175"/>
      <c r="X2201" s="175"/>
      <c r="Y2201" s="175"/>
      <c r="Z2201" s="175"/>
      <c r="AA2201" s="175"/>
      <c r="AB2201" s="175"/>
      <c r="AC2201" s="175"/>
      <c r="AD2201" s="175"/>
      <c r="AE2201" s="175"/>
      <c r="AF2201" s="175"/>
      <c r="AG2201" s="175"/>
      <c r="AH2201" s="175"/>
      <c r="AI2201" s="175"/>
      <c r="AJ2201" s="175"/>
      <c r="AK2201" s="175"/>
      <c r="AL2201" s="175"/>
      <c r="AM2201" s="175"/>
      <c r="AN2201" s="175"/>
      <c r="AO2201" s="175"/>
      <c r="AP2201" s="175"/>
      <c r="AQ2201" s="175"/>
      <c r="AR2201" s="175"/>
    </row>
    <row r="2202" spans="1:44" ht="102" x14ac:dyDescent="0.3">
      <c r="A2202" s="175"/>
      <c r="B2202" s="181" t="s">
        <v>1037</v>
      </c>
      <c r="C2202" s="182" t="s">
        <v>119</v>
      </c>
      <c r="D2202" s="190">
        <v>2151.7800000000002</v>
      </c>
      <c r="E2202" s="191">
        <v>2151.7800000000002</v>
      </c>
      <c r="F2202" s="185" t="s">
        <v>4637</v>
      </c>
      <c r="G2202" s="186" t="s">
        <v>3696</v>
      </c>
      <c r="H2202" s="187"/>
      <c r="I2202" s="175"/>
      <c r="J2202" s="175"/>
      <c r="K2202" s="175"/>
      <c r="L2202" s="175"/>
      <c r="M2202" s="175"/>
      <c r="N2202" s="175"/>
      <c r="O2202" s="175"/>
      <c r="P2202" s="175"/>
      <c r="Q2202" s="175"/>
      <c r="R2202" s="175"/>
      <c r="S2202" s="175"/>
      <c r="T2202" s="175"/>
      <c r="U2202" s="175"/>
      <c r="V2202" s="175"/>
      <c r="W2202" s="175"/>
      <c r="X2202" s="175"/>
      <c r="Y2202" s="175"/>
      <c r="Z2202" s="175"/>
      <c r="AA2202" s="175"/>
      <c r="AB2202" s="175"/>
      <c r="AC2202" s="175"/>
      <c r="AD2202" s="175"/>
      <c r="AE2202" s="175"/>
      <c r="AF2202" s="175"/>
      <c r="AG2202" s="175"/>
      <c r="AH2202" s="175"/>
      <c r="AI2202" s="175"/>
      <c r="AJ2202" s="175"/>
      <c r="AK2202" s="175"/>
      <c r="AL2202" s="175"/>
      <c r="AM2202" s="175"/>
      <c r="AN2202" s="175"/>
      <c r="AO2202" s="175"/>
      <c r="AP2202" s="175"/>
      <c r="AQ2202" s="175"/>
      <c r="AR2202" s="175"/>
    </row>
    <row r="2203" spans="1:44" ht="102" hidden="1" x14ac:dyDescent="0.3">
      <c r="A2203" s="175"/>
      <c r="B2203" s="185" t="s">
        <v>4637</v>
      </c>
      <c r="C2203" s="182"/>
      <c r="D2203" s="190">
        <v>2151.7800000000002</v>
      </c>
      <c r="E2203" s="191">
        <v>2151.7800000000002</v>
      </c>
      <c r="F2203" s="186" t="s">
        <v>3696</v>
      </c>
      <c r="G2203" s="181" t="s">
        <v>659</v>
      </c>
      <c r="H2203" s="182" t="s">
        <v>85</v>
      </c>
      <c r="I2203" s="175"/>
      <c r="J2203" s="175"/>
      <c r="K2203" s="175"/>
      <c r="L2203" s="175"/>
      <c r="M2203" s="175"/>
      <c r="N2203" s="175"/>
      <c r="O2203" s="175"/>
      <c r="P2203" s="175"/>
      <c r="Q2203" s="175"/>
      <c r="R2203" s="175"/>
      <c r="S2203" s="175"/>
      <c r="T2203" s="175"/>
      <c r="U2203" s="175"/>
      <c r="V2203" s="175"/>
      <c r="W2203" s="175"/>
      <c r="X2203" s="175"/>
      <c r="Y2203" s="175"/>
      <c r="Z2203" s="175"/>
      <c r="AA2203" s="175"/>
      <c r="AB2203" s="175"/>
      <c r="AC2203" s="175"/>
      <c r="AD2203" s="175"/>
      <c r="AE2203" s="175"/>
      <c r="AF2203" s="175"/>
      <c r="AG2203" s="175"/>
      <c r="AH2203" s="175"/>
      <c r="AI2203" s="175"/>
      <c r="AJ2203" s="175"/>
      <c r="AK2203" s="175"/>
      <c r="AL2203" s="175"/>
      <c r="AM2203" s="175"/>
      <c r="AN2203" s="175"/>
      <c r="AO2203" s="175"/>
      <c r="AP2203" s="175"/>
      <c r="AQ2203" s="175"/>
      <c r="AR2203" s="175"/>
    </row>
    <row r="2204" spans="1:44" ht="102" hidden="1" x14ac:dyDescent="0.3">
      <c r="A2204" s="175"/>
      <c r="B2204" s="186" t="s">
        <v>3696</v>
      </c>
      <c r="C2204" s="187"/>
      <c r="D2204" s="190">
        <v>2151.7800000000002</v>
      </c>
      <c r="E2204" s="191">
        <v>2151.7800000000002</v>
      </c>
      <c r="F2204" s="181" t="s">
        <v>659</v>
      </c>
      <c r="G2204" s="185" t="s">
        <v>4637</v>
      </c>
      <c r="H2204" s="182"/>
      <c r="I2204" s="175"/>
      <c r="J2204" s="175"/>
      <c r="K2204" s="175"/>
      <c r="L2204" s="175"/>
      <c r="M2204" s="175"/>
      <c r="N2204" s="175"/>
      <c r="O2204" s="175"/>
      <c r="P2204" s="175"/>
      <c r="Q2204" s="175"/>
      <c r="R2204" s="175"/>
      <c r="S2204" s="175"/>
      <c r="T2204" s="175"/>
      <c r="U2204" s="175"/>
      <c r="V2204" s="175"/>
      <c r="W2204" s="175"/>
      <c r="X2204" s="175"/>
      <c r="Y2204" s="175"/>
      <c r="Z2204" s="175"/>
      <c r="AA2204" s="175"/>
      <c r="AB2204" s="175"/>
      <c r="AC2204" s="175"/>
      <c r="AD2204" s="175"/>
      <c r="AE2204" s="175"/>
      <c r="AF2204" s="175"/>
      <c r="AG2204" s="175"/>
      <c r="AH2204" s="175"/>
      <c r="AI2204" s="175"/>
      <c r="AJ2204" s="175"/>
      <c r="AK2204" s="175"/>
      <c r="AL2204" s="175"/>
      <c r="AM2204" s="175"/>
      <c r="AN2204" s="175"/>
      <c r="AO2204" s="175"/>
      <c r="AP2204" s="175"/>
      <c r="AQ2204" s="175"/>
      <c r="AR2204" s="175"/>
    </row>
    <row r="2205" spans="1:44" ht="102" x14ac:dyDescent="0.3">
      <c r="A2205" s="175"/>
      <c r="B2205" s="181" t="s">
        <v>659</v>
      </c>
      <c r="C2205" s="182" t="s">
        <v>85</v>
      </c>
      <c r="D2205" s="190">
        <v>2138.9</v>
      </c>
      <c r="E2205" s="191">
        <v>2138.9</v>
      </c>
      <c r="F2205" s="185" t="s">
        <v>4637</v>
      </c>
      <c r="G2205" s="186" t="s">
        <v>3697</v>
      </c>
      <c r="H2205" s="187"/>
      <c r="I2205" s="175"/>
      <c r="J2205" s="175"/>
      <c r="K2205" s="175"/>
      <c r="L2205" s="175"/>
      <c r="M2205" s="175"/>
      <c r="N2205" s="175"/>
      <c r="O2205" s="175"/>
      <c r="P2205" s="175"/>
      <c r="Q2205" s="175"/>
      <c r="R2205" s="175"/>
      <c r="S2205" s="175"/>
      <c r="T2205" s="175"/>
      <c r="U2205" s="175"/>
      <c r="V2205" s="175"/>
      <c r="W2205" s="175"/>
      <c r="X2205" s="175"/>
      <c r="Y2205" s="175"/>
      <c r="Z2205" s="175"/>
      <c r="AA2205" s="175"/>
      <c r="AB2205" s="175"/>
      <c r="AC2205" s="175"/>
      <c r="AD2205" s="175"/>
      <c r="AE2205" s="175"/>
      <c r="AF2205" s="175"/>
      <c r="AG2205" s="175"/>
      <c r="AH2205" s="175"/>
      <c r="AI2205" s="175"/>
      <c r="AJ2205" s="175"/>
      <c r="AK2205" s="175"/>
      <c r="AL2205" s="175"/>
      <c r="AM2205" s="175"/>
      <c r="AN2205" s="175"/>
      <c r="AO2205" s="175"/>
      <c r="AP2205" s="175"/>
      <c r="AQ2205" s="175"/>
      <c r="AR2205" s="175"/>
    </row>
    <row r="2206" spans="1:44" ht="102" hidden="1" x14ac:dyDescent="0.3">
      <c r="A2206" s="175"/>
      <c r="B2206" s="185" t="s">
        <v>4637</v>
      </c>
      <c r="C2206" s="182"/>
      <c r="D2206" s="190">
        <v>2138.9</v>
      </c>
      <c r="E2206" s="191">
        <v>2138.9</v>
      </c>
      <c r="F2206" s="186" t="s">
        <v>3697</v>
      </c>
      <c r="G2206" s="181" t="s">
        <v>2190</v>
      </c>
      <c r="H2206" s="182" t="s">
        <v>247</v>
      </c>
      <c r="I2206" s="175"/>
      <c r="J2206" s="175"/>
      <c r="K2206" s="175"/>
      <c r="L2206" s="175"/>
      <c r="M2206" s="175"/>
      <c r="N2206" s="175"/>
      <c r="O2206" s="175"/>
      <c r="P2206" s="175"/>
      <c r="Q2206" s="175"/>
      <c r="R2206" s="175"/>
      <c r="S2206" s="175"/>
      <c r="T2206" s="175"/>
      <c r="U2206" s="175"/>
      <c r="V2206" s="175"/>
      <c r="W2206" s="175"/>
      <c r="X2206" s="175"/>
      <c r="Y2206" s="175"/>
      <c r="Z2206" s="175"/>
      <c r="AA2206" s="175"/>
      <c r="AB2206" s="175"/>
      <c r="AC2206" s="175"/>
      <c r="AD2206" s="175"/>
      <c r="AE2206" s="175"/>
      <c r="AF2206" s="175"/>
      <c r="AG2206" s="175"/>
      <c r="AH2206" s="175"/>
      <c r="AI2206" s="175"/>
      <c r="AJ2206" s="175"/>
      <c r="AK2206" s="175"/>
      <c r="AL2206" s="175"/>
      <c r="AM2206" s="175"/>
      <c r="AN2206" s="175"/>
      <c r="AO2206" s="175"/>
      <c r="AP2206" s="175"/>
      <c r="AQ2206" s="175"/>
      <c r="AR2206" s="175"/>
    </row>
    <row r="2207" spans="1:44" ht="102" hidden="1" x14ac:dyDescent="0.3">
      <c r="A2207" s="175"/>
      <c r="B2207" s="186" t="s">
        <v>3697</v>
      </c>
      <c r="C2207" s="187"/>
      <c r="D2207" s="190">
        <v>2138.9</v>
      </c>
      <c r="E2207" s="191">
        <v>2138.9</v>
      </c>
      <c r="F2207" s="181" t="s">
        <v>2190</v>
      </c>
      <c r="G2207" s="185" t="s">
        <v>4637</v>
      </c>
      <c r="H2207" s="182"/>
      <c r="I2207" s="175"/>
      <c r="J2207" s="175"/>
      <c r="K2207" s="175"/>
      <c r="L2207" s="175"/>
      <c r="M2207" s="175"/>
      <c r="N2207" s="175"/>
      <c r="O2207" s="175"/>
      <c r="P2207" s="175"/>
      <c r="Q2207" s="175"/>
      <c r="R2207" s="175"/>
      <c r="S2207" s="175"/>
      <c r="T2207" s="175"/>
      <c r="U2207" s="175"/>
      <c r="V2207" s="175"/>
      <c r="W2207" s="175"/>
      <c r="X2207" s="175"/>
      <c r="Y2207" s="175"/>
      <c r="Z2207" s="175"/>
      <c r="AA2207" s="175"/>
      <c r="AB2207" s="175"/>
      <c r="AC2207" s="175"/>
      <c r="AD2207" s="175"/>
      <c r="AE2207" s="175"/>
      <c r="AF2207" s="175"/>
      <c r="AG2207" s="175"/>
      <c r="AH2207" s="175"/>
      <c r="AI2207" s="175"/>
      <c r="AJ2207" s="175"/>
      <c r="AK2207" s="175"/>
      <c r="AL2207" s="175"/>
      <c r="AM2207" s="175"/>
      <c r="AN2207" s="175"/>
      <c r="AO2207" s="175"/>
      <c r="AP2207" s="175"/>
      <c r="AQ2207" s="175"/>
      <c r="AR2207" s="175"/>
    </row>
    <row r="2208" spans="1:44" ht="102" x14ac:dyDescent="0.3">
      <c r="A2208" s="175"/>
      <c r="B2208" s="181" t="s">
        <v>2190</v>
      </c>
      <c r="C2208" s="182" t="s">
        <v>247</v>
      </c>
      <c r="D2208" s="190">
        <v>3109.56</v>
      </c>
      <c r="E2208" s="191">
        <v>3109.56</v>
      </c>
      <c r="F2208" s="185" t="s">
        <v>4637</v>
      </c>
      <c r="G2208" s="186" t="s">
        <v>3698</v>
      </c>
      <c r="H2208" s="187"/>
      <c r="I2208" s="175"/>
      <c r="J2208" s="175"/>
      <c r="K2208" s="175"/>
      <c r="L2208" s="175"/>
      <c r="M2208" s="175"/>
      <c r="N2208" s="175"/>
      <c r="O2208" s="175"/>
      <c r="P2208" s="175"/>
      <c r="Q2208" s="175"/>
      <c r="R2208" s="175"/>
      <c r="S2208" s="175"/>
      <c r="T2208" s="175"/>
      <c r="U2208" s="175"/>
      <c r="V2208" s="175"/>
      <c r="W2208" s="175"/>
      <c r="X2208" s="175"/>
      <c r="Y2208" s="175"/>
      <c r="Z2208" s="175"/>
      <c r="AA2208" s="175"/>
      <c r="AB2208" s="175"/>
      <c r="AC2208" s="175"/>
      <c r="AD2208" s="175"/>
      <c r="AE2208" s="175"/>
      <c r="AF2208" s="175"/>
      <c r="AG2208" s="175"/>
      <c r="AH2208" s="175"/>
      <c r="AI2208" s="175"/>
      <c r="AJ2208" s="175"/>
      <c r="AK2208" s="175"/>
      <c r="AL2208" s="175"/>
      <c r="AM2208" s="175"/>
      <c r="AN2208" s="175"/>
      <c r="AO2208" s="175"/>
      <c r="AP2208" s="175"/>
      <c r="AQ2208" s="175"/>
      <c r="AR2208" s="175"/>
    </row>
    <row r="2209" spans="1:44" ht="102" hidden="1" x14ac:dyDescent="0.3">
      <c r="A2209" s="175"/>
      <c r="B2209" s="185" t="s">
        <v>4637</v>
      </c>
      <c r="C2209" s="182"/>
      <c r="D2209" s="190">
        <v>3109.56</v>
      </c>
      <c r="E2209" s="191">
        <v>3109.56</v>
      </c>
      <c r="F2209" s="186" t="s">
        <v>3698</v>
      </c>
      <c r="G2209" s="181" t="s">
        <v>2572</v>
      </c>
      <c r="H2209" s="182" t="s">
        <v>274</v>
      </c>
      <c r="I2209" s="175"/>
      <c r="J2209" s="175"/>
      <c r="K2209" s="175"/>
      <c r="L2209" s="175"/>
      <c r="M2209" s="175"/>
      <c r="N2209" s="175"/>
      <c r="O2209" s="175"/>
      <c r="P2209" s="175"/>
      <c r="Q2209" s="175"/>
      <c r="R2209" s="175"/>
      <c r="S2209" s="175"/>
      <c r="T2209" s="175"/>
      <c r="U2209" s="175"/>
      <c r="V2209" s="175"/>
      <c r="W2209" s="175"/>
      <c r="X2209" s="175"/>
      <c r="Y2209" s="175"/>
      <c r="Z2209" s="175"/>
      <c r="AA2209" s="175"/>
      <c r="AB2209" s="175"/>
      <c r="AC2209" s="175"/>
      <c r="AD2209" s="175"/>
      <c r="AE2209" s="175"/>
      <c r="AF2209" s="175"/>
      <c r="AG2209" s="175"/>
      <c r="AH2209" s="175"/>
      <c r="AI2209" s="175"/>
      <c r="AJ2209" s="175"/>
      <c r="AK2209" s="175"/>
      <c r="AL2209" s="175"/>
      <c r="AM2209" s="175"/>
      <c r="AN2209" s="175"/>
      <c r="AO2209" s="175"/>
      <c r="AP2209" s="175"/>
      <c r="AQ2209" s="175"/>
      <c r="AR2209" s="175"/>
    </row>
    <row r="2210" spans="1:44" ht="102" hidden="1" x14ac:dyDescent="0.3">
      <c r="A2210" s="175"/>
      <c r="B2210" s="186" t="s">
        <v>3698</v>
      </c>
      <c r="C2210" s="187"/>
      <c r="D2210" s="190">
        <v>3109.56</v>
      </c>
      <c r="E2210" s="191">
        <v>3109.56</v>
      </c>
      <c r="F2210" s="181" t="s">
        <v>2572</v>
      </c>
      <c r="G2210" s="185" t="s">
        <v>4637</v>
      </c>
      <c r="H2210" s="182"/>
      <c r="I2210" s="175"/>
      <c r="J2210" s="175"/>
      <c r="K2210" s="175"/>
      <c r="L2210" s="175"/>
      <c r="M2210" s="175"/>
      <c r="N2210" s="175"/>
      <c r="O2210" s="175"/>
      <c r="P2210" s="175"/>
      <c r="Q2210" s="175"/>
      <c r="R2210" s="175"/>
      <c r="S2210" s="175"/>
      <c r="T2210" s="175"/>
      <c r="U2210" s="175"/>
      <c r="V2210" s="175"/>
      <c r="W2210" s="175"/>
      <c r="X2210" s="175"/>
      <c r="Y2210" s="175"/>
      <c r="Z2210" s="175"/>
      <c r="AA2210" s="175"/>
      <c r="AB2210" s="175"/>
      <c r="AC2210" s="175"/>
      <c r="AD2210" s="175"/>
      <c r="AE2210" s="175"/>
      <c r="AF2210" s="175"/>
      <c r="AG2210" s="175"/>
      <c r="AH2210" s="175"/>
      <c r="AI2210" s="175"/>
      <c r="AJ2210" s="175"/>
      <c r="AK2210" s="175"/>
      <c r="AL2210" s="175"/>
      <c r="AM2210" s="175"/>
      <c r="AN2210" s="175"/>
      <c r="AO2210" s="175"/>
      <c r="AP2210" s="175"/>
      <c r="AQ2210" s="175"/>
      <c r="AR2210" s="175"/>
    </row>
    <row r="2211" spans="1:44" ht="102" x14ac:dyDescent="0.3">
      <c r="A2211" s="175"/>
      <c r="B2211" s="181" t="s">
        <v>2572</v>
      </c>
      <c r="C2211" s="182" t="s">
        <v>274</v>
      </c>
      <c r="D2211" s="190">
        <v>3393.03</v>
      </c>
      <c r="E2211" s="191">
        <v>3393.03</v>
      </c>
      <c r="F2211" s="185" t="s">
        <v>4637</v>
      </c>
      <c r="G2211" s="186" t="s">
        <v>3888</v>
      </c>
      <c r="H2211" s="187"/>
      <c r="I2211" s="175"/>
      <c r="J2211" s="175"/>
      <c r="K2211" s="175"/>
      <c r="L2211" s="175"/>
      <c r="M2211" s="175"/>
      <c r="N2211" s="175"/>
      <c r="O2211" s="175"/>
      <c r="P2211" s="175"/>
      <c r="Q2211" s="175"/>
      <c r="R2211" s="175"/>
      <c r="S2211" s="175"/>
      <c r="T2211" s="175"/>
      <c r="U2211" s="175"/>
      <c r="V2211" s="175"/>
      <c r="W2211" s="175"/>
      <c r="X2211" s="175"/>
      <c r="Y2211" s="175"/>
      <c r="Z2211" s="175"/>
      <c r="AA2211" s="175"/>
      <c r="AB2211" s="175"/>
      <c r="AC2211" s="175"/>
      <c r="AD2211" s="175"/>
      <c r="AE2211" s="175"/>
      <c r="AF2211" s="175"/>
      <c r="AG2211" s="175"/>
      <c r="AH2211" s="175"/>
      <c r="AI2211" s="175"/>
      <c r="AJ2211" s="175"/>
      <c r="AK2211" s="175"/>
      <c r="AL2211" s="175"/>
      <c r="AM2211" s="175"/>
      <c r="AN2211" s="175"/>
      <c r="AO2211" s="175"/>
      <c r="AP2211" s="175"/>
      <c r="AQ2211" s="175"/>
      <c r="AR2211" s="175"/>
    </row>
    <row r="2212" spans="1:44" ht="102" hidden="1" x14ac:dyDescent="0.3">
      <c r="A2212" s="175"/>
      <c r="B2212" s="185" t="s">
        <v>4637</v>
      </c>
      <c r="C2212" s="182"/>
      <c r="D2212" s="190">
        <v>3393.03</v>
      </c>
      <c r="E2212" s="191">
        <v>3393.03</v>
      </c>
      <c r="F2212" s="186" t="s">
        <v>3888</v>
      </c>
      <c r="G2212" s="181" t="s">
        <v>1079</v>
      </c>
      <c r="H2212" s="182" t="s">
        <v>185</v>
      </c>
      <c r="I2212" s="175"/>
      <c r="J2212" s="175"/>
      <c r="K2212" s="175"/>
      <c r="L2212" s="175"/>
      <c r="M2212" s="175"/>
      <c r="N2212" s="175"/>
      <c r="O2212" s="175"/>
      <c r="P2212" s="175"/>
      <c r="Q2212" s="175"/>
      <c r="R2212" s="175"/>
      <c r="S2212" s="175"/>
      <c r="T2212" s="175"/>
      <c r="U2212" s="175"/>
      <c r="V2212" s="175"/>
      <c r="W2212" s="175"/>
      <c r="X2212" s="175"/>
      <c r="Y2212" s="175"/>
      <c r="Z2212" s="175"/>
      <c r="AA2212" s="175"/>
      <c r="AB2212" s="175"/>
      <c r="AC2212" s="175"/>
      <c r="AD2212" s="175"/>
      <c r="AE2212" s="175"/>
      <c r="AF2212" s="175"/>
      <c r="AG2212" s="175"/>
      <c r="AH2212" s="175"/>
      <c r="AI2212" s="175"/>
      <c r="AJ2212" s="175"/>
      <c r="AK2212" s="175"/>
      <c r="AL2212" s="175"/>
      <c r="AM2212" s="175"/>
      <c r="AN2212" s="175"/>
      <c r="AO2212" s="175"/>
      <c r="AP2212" s="175"/>
      <c r="AQ2212" s="175"/>
      <c r="AR2212" s="175"/>
    </row>
    <row r="2213" spans="1:44" ht="102" hidden="1" x14ac:dyDescent="0.3">
      <c r="A2213" s="175"/>
      <c r="B2213" s="186" t="s">
        <v>3888</v>
      </c>
      <c r="C2213" s="187"/>
      <c r="D2213" s="190">
        <v>3393.03</v>
      </c>
      <c r="E2213" s="191">
        <v>3393.03</v>
      </c>
      <c r="F2213" s="181" t="s">
        <v>1079</v>
      </c>
      <c r="G2213" s="185" t="s">
        <v>4637</v>
      </c>
      <c r="H2213" s="182"/>
      <c r="I2213" s="175"/>
      <c r="J2213" s="175"/>
      <c r="K2213" s="175"/>
      <c r="L2213" s="175"/>
      <c r="M2213" s="175"/>
      <c r="N2213" s="175"/>
      <c r="O2213" s="175"/>
      <c r="P2213" s="175"/>
      <c r="Q2213" s="175"/>
      <c r="R2213" s="175"/>
      <c r="S2213" s="175"/>
      <c r="T2213" s="175"/>
      <c r="U2213" s="175"/>
      <c r="V2213" s="175"/>
      <c r="W2213" s="175"/>
      <c r="X2213" s="175"/>
      <c r="Y2213" s="175"/>
      <c r="Z2213" s="175"/>
      <c r="AA2213" s="175"/>
      <c r="AB2213" s="175"/>
      <c r="AC2213" s="175"/>
      <c r="AD2213" s="175"/>
      <c r="AE2213" s="175"/>
      <c r="AF2213" s="175"/>
      <c r="AG2213" s="175"/>
      <c r="AH2213" s="175"/>
      <c r="AI2213" s="175"/>
      <c r="AJ2213" s="175"/>
      <c r="AK2213" s="175"/>
      <c r="AL2213" s="175"/>
      <c r="AM2213" s="175"/>
      <c r="AN2213" s="175"/>
      <c r="AO2213" s="175"/>
      <c r="AP2213" s="175"/>
      <c r="AQ2213" s="175"/>
      <c r="AR2213" s="175"/>
    </row>
    <row r="2214" spans="1:44" ht="102" x14ac:dyDescent="0.3">
      <c r="A2214" s="175"/>
      <c r="B2214" s="181" t="s">
        <v>1079</v>
      </c>
      <c r="C2214" s="182" t="s">
        <v>185</v>
      </c>
      <c r="D2214" s="190">
        <v>2151.7800000000002</v>
      </c>
      <c r="E2214" s="191">
        <v>2151.7800000000002</v>
      </c>
      <c r="F2214" s="185" t="s">
        <v>4637</v>
      </c>
      <c r="G2214" s="186" t="s">
        <v>3718</v>
      </c>
      <c r="H2214" s="187"/>
      <c r="I2214" s="175"/>
      <c r="J2214" s="175"/>
      <c r="K2214" s="175"/>
      <c r="L2214" s="175"/>
      <c r="M2214" s="175"/>
      <c r="N2214" s="175"/>
      <c r="O2214" s="175"/>
      <c r="P2214" s="175"/>
      <c r="Q2214" s="175"/>
      <c r="R2214" s="175"/>
      <c r="S2214" s="175"/>
      <c r="T2214" s="175"/>
      <c r="U2214" s="175"/>
      <c r="V2214" s="175"/>
      <c r="W2214" s="175"/>
      <c r="X2214" s="175"/>
      <c r="Y2214" s="175"/>
      <c r="Z2214" s="175"/>
      <c r="AA2214" s="175"/>
      <c r="AB2214" s="175"/>
      <c r="AC2214" s="175"/>
      <c r="AD2214" s="175"/>
      <c r="AE2214" s="175"/>
      <c r="AF2214" s="175"/>
      <c r="AG2214" s="175"/>
      <c r="AH2214" s="175"/>
      <c r="AI2214" s="175"/>
      <c r="AJ2214" s="175"/>
      <c r="AK2214" s="175"/>
      <c r="AL2214" s="175"/>
      <c r="AM2214" s="175"/>
      <c r="AN2214" s="175"/>
      <c r="AO2214" s="175"/>
      <c r="AP2214" s="175"/>
      <c r="AQ2214" s="175"/>
      <c r="AR2214" s="175"/>
    </row>
    <row r="2215" spans="1:44" ht="102" hidden="1" x14ac:dyDescent="0.3">
      <c r="A2215" s="175"/>
      <c r="B2215" s="185" t="s">
        <v>4637</v>
      </c>
      <c r="C2215" s="182"/>
      <c r="D2215" s="190">
        <v>2151.7800000000002</v>
      </c>
      <c r="E2215" s="191">
        <v>2151.7800000000002</v>
      </c>
      <c r="F2215" s="186" t="s">
        <v>3718</v>
      </c>
      <c r="G2215" s="181" t="s">
        <v>1122</v>
      </c>
      <c r="H2215" s="182" t="s">
        <v>212</v>
      </c>
      <c r="I2215" s="175"/>
      <c r="J2215" s="175"/>
      <c r="K2215" s="175"/>
      <c r="L2215" s="175"/>
      <c r="M2215" s="175"/>
      <c r="N2215" s="175"/>
      <c r="O2215" s="175"/>
      <c r="P2215" s="175"/>
      <c r="Q2215" s="175"/>
      <c r="R2215" s="175"/>
      <c r="S2215" s="175"/>
      <c r="T2215" s="175"/>
      <c r="U2215" s="175"/>
      <c r="V2215" s="175"/>
      <c r="W2215" s="175"/>
      <c r="X2215" s="175"/>
      <c r="Y2215" s="175"/>
      <c r="Z2215" s="175"/>
      <c r="AA2215" s="175"/>
      <c r="AB2215" s="175"/>
      <c r="AC2215" s="175"/>
      <c r="AD2215" s="175"/>
      <c r="AE2215" s="175"/>
      <c r="AF2215" s="175"/>
      <c r="AG2215" s="175"/>
      <c r="AH2215" s="175"/>
      <c r="AI2215" s="175"/>
      <c r="AJ2215" s="175"/>
      <c r="AK2215" s="175"/>
      <c r="AL2215" s="175"/>
      <c r="AM2215" s="175"/>
      <c r="AN2215" s="175"/>
      <c r="AO2215" s="175"/>
      <c r="AP2215" s="175"/>
      <c r="AQ2215" s="175"/>
      <c r="AR2215" s="175"/>
    </row>
    <row r="2216" spans="1:44" ht="102" hidden="1" x14ac:dyDescent="0.3">
      <c r="A2216" s="175"/>
      <c r="B2216" s="186" t="s">
        <v>3718</v>
      </c>
      <c r="C2216" s="187"/>
      <c r="D2216" s="190">
        <v>2151.7800000000002</v>
      </c>
      <c r="E2216" s="191">
        <v>2151.7800000000002</v>
      </c>
      <c r="F2216" s="181" t="s">
        <v>1122</v>
      </c>
      <c r="G2216" s="185" t="s">
        <v>4637</v>
      </c>
      <c r="H2216" s="182"/>
      <c r="I2216" s="175"/>
      <c r="J2216" s="175"/>
      <c r="K2216" s="175"/>
      <c r="L2216" s="175"/>
      <c r="M2216" s="175"/>
      <c r="N2216" s="175"/>
      <c r="O2216" s="175"/>
      <c r="P2216" s="175"/>
      <c r="Q2216" s="175"/>
      <c r="R2216" s="175"/>
      <c r="S2216" s="175"/>
      <c r="T2216" s="175"/>
      <c r="U2216" s="175"/>
      <c r="V2216" s="175"/>
      <c r="W2216" s="175"/>
      <c r="X2216" s="175"/>
      <c r="Y2216" s="175"/>
      <c r="Z2216" s="175"/>
      <c r="AA2216" s="175"/>
      <c r="AB2216" s="175"/>
      <c r="AC2216" s="175"/>
      <c r="AD2216" s="175"/>
      <c r="AE2216" s="175"/>
      <c r="AF2216" s="175"/>
      <c r="AG2216" s="175"/>
      <c r="AH2216" s="175"/>
      <c r="AI2216" s="175"/>
      <c r="AJ2216" s="175"/>
      <c r="AK2216" s="175"/>
      <c r="AL2216" s="175"/>
      <c r="AM2216" s="175"/>
      <c r="AN2216" s="175"/>
      <c r="AO2216" s="175"/>
      <c r="AP2216" s="175"/>
      <c r="AQ2216" s="175"/>
      <c r="AR2216" s="175"/>
    </row>
    <row r="2217" spans="1:44" ht="102" x14ac:dyDescent="0.3">
      <c r="A2217" s="175"/>
      <c r="B2217" s="181" t="s">
        <v>1122</v>
      </c>
      <c r="C2217" s="182" t="s">
        <v>212</v>
      </c>
      <c r="D2217" s="190">
        <v>2138.9</v>
      </c>
      <c r="E2217" s="191">
        <v>2138.9</v>
      </c>
      <c r="F2217" s="185" t="s">
        <v>4637</v>
      </c>
      <c r="G2217" s="186" t="s">
        <v>3719</v>
      </c>
      <c r="H2217" s="187"/>
      <c r="I2217" s="175"/>
      <c r="J2217" s="175"/>
      <c r="K2217" s="175"/>
      <c r="L2217" s="175"/>
      <c r="M2217" s="175"/>
      <c r="N2217" s="175"/>
      <c r="O2217" s="175"/>
      <c r="P2217" s="175"/>
      <c r="Q2217" s="175"/>
      <c r="R2217" s="175"/>
      <c r="S2217" s="175"/>
      <c r="T2217" s="175"/>
      <c r="U2217" s="175"/>
      <c r="V2217" s="175"/>
      <c r="W2217" s="175"/>
      <c r="X2217" s="175"/>
      <c r="Y2217" s="175"/>
      <c r="Z2217" s="175"/>
      <c r="AA2217" s="175"/>
      <c r="AB2217" s="175"/>
      <c r="AC2217" s="175"/>
      <c r="AD2217" s="175"/>
      <c r="AE2217" s="175"/>
      <c r="AF2217" s="175"/>
      <c r="AG2217" s="175"/>
      <c r="AH2217" s="175"/>
      <c r="AI2217" s="175"/>
      <c r="AJ2217" s="175"/>
      <c r="AK2217" s="175"/>
      <c r="AL2217" s="175"/>
      <c r="AM2217" s="175"/>
      <c r="AN2217" s="175"/>
      <c r="AO2217" s="175"/>
      <c r="AP2217" s="175"/>
      <c r="AQ2217" s="175"/>
      <c r="AR2217" s="175"/>
    </row>
    <row r="2218" spans="1:44" ht="102" hidden="1" x14ac:dyDescent="0.3">
      <c r="A2218" s="175"/>
      <c r="B2218" s="185" t="s">
        <v>4637</v>
      </c>
      <c r="C2218" s="182"/>
      <c r="D2218" s="190">
        <v>2138.9</v>
      </c>
      <c r="E2218" s="191">
        <v>2138.9</v>
      </c>
      <c r="F2218" s="186" t="s">
        <v>3719</v>
      </c>
      <c r="G2218" s="181" t="s">
        <v>2079</v>
      </c>
      <c r="H2218" s="182" t="s">
        <v>219</v>
      </c>
      <c r="I2218" s="175"/>
      <c r="J2218" s="175"/>
      <c r="K2218" s="175"/>
      <c r="L2218" s="175"/>
      <c r="M2218" s="175"/>
      <c r="N2218" s="175"/>
      <c r="O2218" s="175"/>
      <c r="P2218" s="175"/>
      <c r="Q2218" s="175"/>
      <c r="R2218" s="175"/>
      <c r="S2218" s="175"/>
      <c r="T2218" s="175"/>
      <c r="U2218" s="175"/>
      <c r="V2218" s="175"/>
      <c r="W2218" s="175"/>
      <c r="X2218" s="175"/>
      <c r="Y2218" s="175"/>
      <c r="Z2218" s="175"/>
      <c r="AA2218" s="175"/>
      <c r="AB2218" s="175"/>
      <c r="AC2218" s="175"/>
      <c r="AD2218" s="175"/>
      <c r="AE2218" s="175"/>
      <c r="AF2218" s="175"/>
      <c r="AG2218" s="175"/>
      <c r="AH2218" s="175"/>
      <c r="AI2218" s="175"/>
      <c r="AJ2218" s="175"/>
      <c r="AK2218" s="175"/>
      <c r="AL2218" s="175"/>
      <c r="AM2218" s="175"/>
      <c r="AN2218" s="175"/>
      <c r="AO2218" s="175"/>
      <c r="AP2218" s="175"/>
      <c r="AQ2218" s="175"/>
      <c r="AR2218" s="175"/>
    </row>
    <row r="2219" spans="1:44" ht="102" hidden="1" x14ac:dyDescent="0.3">
      <c r="A2219" s="175"/>
      <c r="B2219" s="186" t="s">
        <v>3719</v>
      </c>
      <c r="C2219" s="187"/>
      <c r="D2219" s="190">
        <v>2138.9</v>
      </c>
      <c r="E2219" s="191">
        <v>2138.9</v>
      </c>
      <c r="F2219" s="181" t="s">
        <v>2079</v>
      </c>
      <c r="G2219" s="185" t="s">
        <v>4637</v>
      </c>
      <c r="H2219" s="182"/>
      <c r="I2219" s="175"/>
      <c r="J2219" s="175"/>
      <c r="K2219" s="175"/>
      <c r="L2219" s="175"/>
      <c r="M2219" s="175"/>
      <c r="N2219" s="175"/>
      <c r="O2219" s="175"/>
      <c r="P2219" s="175"/>
      <c r="Q2219" s="175"/>
      <c r="R2219" s="175"/>
      <c r="S2219" s="175"/>
      <c r="T2219" s="175"/>
      <c r="U2219" s="175"/>
      <c r="V2219" s="175"/>
      <c r="W2219" s="175"/>
      <c r="X2219" s="175"/>
      <c r="Y2219" s="175"/>
      <c r="Z2219" s="175"/>
      <c r="AA2219" s="175"/>
      <c r="AB2219" s="175"/>
      <c r="AC2219" s="175"/>
      <c r="AD2219" s="175"/>
      <c r="AE2219" s="175"/>
      <c r="AF2219" s="175"/>
      <c r="AG2219" s="175"/>
      <c r="AH2219" s="175"/>
      <c r="AI2219" s="175"/>
      <c r="AJ2219" s="175"/>
      <c r="AK2219" s="175"/>
      <c r="AL2219" s="175"/>
      <c r="AM2219" s="175"/>
      <c r="AN2219" s="175"/>
      <c r="AO2219" s="175"/>
      <c r="AP2219" s="175"/>
      <c r="AQ2219" s="175"/>
      <c r="AR2219" s="175"/>
    </row>
    <row r="2220" spans="1:44" ht="102" x14ac:dyDescent="0.3">
      <c r="A2220" s="175"/>
      <c r="B2220" s="181" t="s">
        <v>2079</v>
      </c>
      <c r="C2220" s="182" t="s">
        <v>219</v>
      </c>
      <c r="D2220" s="190">
        <v>2452.4299999999998</v>
      </c>
      <c r="E2220" s="191">
        <v>2452.4299999999998</v>
      </c>
      <c r="F2220" s="185" t="s">
        <v>4637</v>
      </c>
      <c r="G2220" s="186" t="s">
        <v>3159</v>
      </c>
      <c r="H2220" s="187"/>
      <c r="I2220" s="175"/>
      <c r="J2220" s="175"/>
      <c r="K2220" s="175"/>
      <c r="L2220" s="175"/>
      <c r="M2220" s="175"/>
      <c r="N2220" s="175"/>
      <c r="O2220" s="175"/>
      <c r="P2220" s="175"/>
      <c r="Q2220" s="175"/>
      <c r="R2220" s="175"/>
      <c r="S2220" s="175"/>
      <c r="T2220" s="175"/>
      <c r="U2220" s="175"/>
      <c r="V2220" s="175"/>
      <c r="W2220" s="175"/>
      <c r="X2220" s="175"/>
      <c r="Y2220" s="175"/>
      <c r="Z2220" s="175"/>
      <c r="AA2220" s="175"/>
      <c r="AB2220" s="175"/>
      <c r="AC2220" s="175"/>
      <c r="AD2220" s="175"/>
      <c r="AE2220" s="175"/>
      <c r="AF2220" s="175"/>
      <c r="AG2220" s="175"/>
      <c r="AH2220" s="175"/>
      <c r="AI2220" s="175"/>
      <c r="AJ2220" s="175"/>
      <c r="AK2220" s="175"/>
      <c r="AL2220" s="175"/>
      <c r="AM2220" s="175"/>
      <c r="AN2220" s="175"/>
      <c r="AO2220" s="175"/>
      <c r="AP2220" s="175"/>
      <c r="AQ2220" s="175"/>
      <c r="AR2220" s="175"/>
    </row>
    <row r="2221" spans="1:44" ht="102" hidden="1" x14ac:dyDescent="0.3">
      <c r="A2221" s="175"/>
      <c r="B2221" s="185" t="s">
        <v>4637</v>
      </c>
      <c r="C2221" s="182"/>
      <c r="D2221" s="190">
        <v>2452.4299999999998</v>
      </c>
      <c r="E2221" s="191">
        <v>2452.4299999999998</v>
      </c>
      <c r="F2221" s="186" t="s">
        <v>3159</v>
      </c>
      <c r="G2221" s="181" t="s">
        <v>1273</v>
      </c>
      <c r="H2221" s="182" t="s">
        <v>281</v>
      </c>
      <c r="I2221" s="175"/>
      <c r="J2221" s="175"/>
      <c r="K2221" s="175"/>
      <c r="L2221" s="175"/>
      <c r="M2221" s="175"/>
      <c r="N2221" s="175"/>
      <c r="O2221" s="175"/>
      <c r="P2221" s="175"/>
      <c r="Q2221" s="175"/>
      <c r="R2221" s="175"/>
      <c r="S2221" s="175"/>
      <c r="T2221" s="175"/>
      <c r="U2221" s="175"/>
      <c r="V2221" s="175"/>
      <c r="W2221" s="175"/>
      <c r="X2221" s="175"/>
      <c r="Y2221" s="175"/>
      <c r="Z2221" s="175"/>
      <c r="AA2221" s="175"/>
      <c r="AB2221" s="175"/>
      <c r="AC2221" s="175"/>
      <c r="AD2221" s="175"/>
      <c r="AE2221" s="175"/>
      <c r="AF2221" s="175"/>
      <c r="AG2221" s="175"/>
      <c r="AH2221" s="175"/>
      <c r="AI2221" s="175"/>
      <c r="AJ2221" s="175"/>
      <c r="AK2221" s="175"/>
      <c r="AL2221" s="175"/>
      <c r="AM2221" s="175"/>
      <c r="AN2221" s="175"/>
      <c r="AO2221" s="175"/>
      <c r="AP2221" s="175"/>
      <c r="AQ2221" s="175"/>
      <c r="AR2221" s="175"/>
    </row>
    <row r="2222" spans="1:44" ht="102" hidden="1" x14ac:dyDescent="0.3">
      <c r="A2222" s="175"/>
      <c r="B2222" s="186" t="s">
        <v>3159</v>
      </c>
      <c r="C2222" s="187"/>
      <c r="D2222" s="190">
        <v>2452.4299999999998</v>
      </c>
      <c r="E2222" s="191">
        <v>2452.4299999999998</v>
      </c>
      <c r="F2222" s="181" t="s">
        <v>1273</v>
      </c>
      <c r="G2222" s="185" t="s">
        <v>4637</v>
      </c>
      <c r="H2222" s="182"/>
      <c r="I2222" s="175"/>
      <c r="J2222" s="175"/>
      <c r="K2222" s="175"/>
      <c r="L2222" s="175"/>
      <c r="M2222" s="175"/>
      <c r="N2222" s="175"/>
      <c r="O2222" s="175"/>
      <c r="P2222" s="175"/>
      <c r="Q2222" s="175"/>
      <c r="R2222" s="175"/>
      <c r="S2222" s="175"/>
      <c r="T2222" s="175"/>
      <c r="U2222" s="175"/>
      <c r="V2222" s="175"/>
      <c r="W2222" s="175"/>
      <c r="X2222" s="175"/>
      <c r="Y2222" s="175"/>
      <c r="Z2222" s="175"/>
      <c r="AA2222" s="175"/>
      <c r="AB2222" s="175"/>
      <c r="AC2222" s="175"/>
      <c r="AD2222" s="175"/>
      <c r="AE2222" s="175"/>
      <c r="AF2222" s="175"/>
      <c r="AG2222" s="175"/>
      <c r="AH2222" s="175"/>
      <c r="AI2222" s="175"/>
      <c r="AJ2222" s="175"/>
      <c r="AK2222" s="175"/>
      <c r="AL2222" s="175"/>
      <c r="AM2222" s="175"/>
      <c r="AN2222" s="175"/>
      <c r="AO2222" s="175"/>
      <c r="AP2222" s="175"/>
      <c r="AQ2222" s="175"/>
      <c r="AR2222" s="175"/>
    </row>
    <row r="2223" spans="1:44" ht="102" x14ac:dyDescent="0.3">
      <c r="A2223" s="175"/>
      <c r="B2223" s="181" t="s">
        <v>1273</v>
      </c>
      <c r="C2223" s="182" t="s">
        <v>281</v>
      </c>
      <c r="D2223" s="190">
        <v>3109.56</v>
      </c>
      <c r="E2223" s="191">
        <v>3109.56</v>
      </c>
      <c r="F2223" s="185" t="s">
        <v>4637</v>
      </c>
      <c r="G2223" s="186" t="s">
        <v>3720</v>
      </c>
      <c r="H2223" s="187"/>
      <c r="I2223" s="175"/>
      <c r="J2223" s="175"/>
      <c r="K2223" s="175"/>
      <c r="L2223" s="175"/>
      <c r="M2223" s="175"/>
      <c r="N2223" s="175"/>
      <c r="O2223" s="175"/>
      <c r="P2223" s="175"/>
      <c r="Q2223" s="175"/>
      <c r="R2223" s="175"/>
      <c r="S2223" s="175"/>
      <c r="T2223" s="175"/>
      <c r="U2223" s="175"/>
      <c r="V2223" s="175"/>
      <c r="W2223" s="175"/>
      <c r="X2223" s="175"/>
      <c r="Y2223" s="175"/>
      <c r="Z2223" s="175"/>
      <c r="AA2223" s="175"/>
      <c r="AB2223" s="175"/>
      <c r="AC2223" s="175"/>
      <c r="AD2223" s="175"/>
      <c r="AE2223" s="175"/>
      <c r="AF2223" s="175"/>
      <c r="AG2223" s="175"/>
      <c r="AH2223" s="175"/>
      <c r="AI2223" s="175"/>
      <c r="AJ2223" s="175"/>
      <c r="AK2223" s="175"/>
      <c r="AL2223" s="175"/>
      <c r="AM2223" s="175"/>
      <c r="AN2223" s="175"/>
      <c r="AO2223" s="175"/>
      <c r="AP2223" s="175"/>
      <c r="AQ2223" s="175"/>
      <c r="AR2223" s="175"/>
    </row>
    <row r="2224" spans="1:44" ht="102" hidden="1" x14ac:dyDescent="0.3">
      <c r="A2224" s="175"/>
      <c r="B2224" s="185" t="s">
        <v>4637</v>
      </c>
      <c r="C2224" s="182"/>
      <c r="D2224" s="190">
        <v>3109.56</v>
      </c>
      <c r="E2224" s="191">
        <v>3109.56</v>
      </c>
      <c r="F2224" s="186" t="s">
        <v>3720</v>
      </c>
      <c r="G2224" s="181" t="s">
        <v>568</v>
      </c>
      <c r="H2224" s="182" t="s">
        <v>180</v>
      </c>
      <c r="I2224" s="175"/>
      <c r="J2224" s="175"/>
      <c r="K2224" s="175"/>
      <c r="L2224" s="175"/>
      <c r="M2224" s="175"/>
      <c r="N2224" s="175"/>
      <c r="O2224" s="175"/>
      <c r="P2224" s="175"/>
      <c r="Q2224" s="175"/>
      <c r="R2224" s="175"/>
      <c r="S2224" s="175"/>
      <c r="T2224" s="175"/>
      <c r="U2224" s="175"/>
      <c r="V2224" s="175"/>
      <c r="W2224" s="175"/>
      <c r="X2224" s="175"/>
      <c r="Y2224" s="175"/>
      <c r="Z2224" s="175"/>
      <c r="AA2224" s="175"/>
      <c r="AB2224" s="175"/>
      <c r="AC2224" s="175"/>
      <c r="AD2224" s="175"/>
      <c r="AE2224" s="175"/>
      <c r="AF2224" s="175"/>
      <c r="AG2224" s="175"/>
      <c r="AH2224" s="175"/>
      <c r="AI2224" s="175"/>
      <c r="AJ2224" s="175"/>
      <c r="AK2224" s="175"/>
      <c r="AL2224" s="175"/>
      <c r="AM2224" s="175"/>
      <c r="AN2224" s="175"/>
      <c r="AO2224" s="175"/>
      <c r="AP2224" s="175"/>
      <c r="AQ2224" s="175"/>
      <c r="AR2224" s="175"/>
    </row>
    <row r="2225" spans="1:44" ht="102" hidden="1" x14ac:dyDescent="0.3">
      <c r="A2225" s="175"/>
      <c r="B2225" s="186" t="s">
        <v>3720</v>
      </c>
      <c r="C2225" s="187"/>
      <c r="D2225" s="190">
        <v>3109.56</v>
      </c>
      <c r="E2225" s="191">
        <v>3109.56</v>
      </c>
      <c r="F2225" s="181" t="s">
        <v>568</v>
      </c>
      <c r="G2225" s="185" t="s">
        <v>4637</v>
      </c>
      <c r="H2225" s="182"/>
      <c r="I2225" s="175"/>
      <c r="J2225" s="175"/>
      <c r="K2225" s="175"/>
      <c r="L2225" s="175"/>
      <c r="M2225" s="175"/>
      <c r="N2225" s="175"/>
      <c r="O2225" s="175"/>
      <c r="P2225" s="175"/>
      <c r="Q2225" s="175"/>
      <c r="R2225" s="175"/>
      <c r="S2225" s="175"/>
      <c r="T2225" s="175"/>
      <c r="U2225" s="175"/>
      <c r="V2225" s="175"/>
      <c r="W2225" s="175"/>
      <c r="X2225" s="175"/>
      <c r="Y2225" s="175"/>
      <c r="Z2225" s="175"/>
      <c r="AA2225" s="175"/>
      <c r="AB2225" s="175"/>
      <c r="AC2225" s="175"/>
      <c r="AD2225" s="175"/>
      <c r="AE2225" s="175"/>
      <c r="AF2225" s="175"/>
      <c r="AG2225" s="175"/>
      <c r="AH2225" s="175"/>
      <c r="AI2225" s="175"/>
      <c r="AJ2225" s="175"/>
      <c r="AK2225" s="175"/>
      <c r="AL2225" s="175"/>
      <c r="AM2225" s="175"/>
      <c r="AN2225" s="175"/>
      <c r="AO2225" s="175"/>
      <c r="AP2225" s="175"/>
      <c r="AQ2225" s="175"/>
      <c r="AR2225" s="175"/>
    </row>
    <row r="2226" spans="1:44" ht="102" x14ac:dyDescent="0.3">
      <c r="A2226" s="175"/>
      <c r="B2226" s="181" t="s">
        <v>568</v>
      </c>
      <c r="C2226" s="182" t="s">
        <v>180</v>
      </c>
      <c r="D2226" s="190">
        <v>3393.03</v>
      </c>
      <c r="E2226" s="191">
        <v>3393.03</v>
      </c>
      <c r="F2226" s="185" t="s">
        <v>4637</v>
      </c>
      <c r="G2226" s="186" t="s">
        <v>3737</v>
      </c>
      <c r="H2226" s="187"/>
      <c r="I2226" s="175"/>
      <c r="J2226" s="175"/>
      <c r="K2226" s="175"/>
      <c r="L2226" s="175"/>
      <c r="M2226" s="175"/>
      <c r="N2226" s="175"/>
      <c r="O2226" s="175"/>
      <c r="P2226" s="175"/>
      <c r="Q2226" s="175"/>
      <c r="R2226" s="175"/>
      <c r="S2226" s="175"/>
      <c r="T2226" s="175"/>
      <c r="U2226" s="175"/>
      <c r="V2226" s="175"/>
      <c r="W2226" s="175"/>
      <c r="X2226" s="175"/>
      <c r="Y2226" s="175"/>
      <c r="Z2226" s="175"/>
      <c r="AA2226" s="175"/>
      <c r="AB2226" s="175"/>
      <c r="AC2226" s="175"/>
      <c r="AD2226" s="175"/>
      <c r="AE2226" s="175"/>
      <c r="AF2226" s="175"/>
      <c r="AG2226" s="175"/>
      <c r="AH2226" s="175"/>
      <c r="AI2226" s="175"/>
      <c r="AJ2226" s="175"/>
      <c r="AK2226" s="175"/>
      <c r="AL2226" s="175"/>
      <c r="AM2226" s="175"/>
      <c r="AN2226" s="175"/>
      <c r="AO2226" s="175"/>
      <c r="AP2226" s="175"/>
      <c r="AQ2226" s="175"/>
      <c r="AR2226" s="175"/>
    </row>
    <row r="2227" spans="1:44" ht="102" hidden="1" x14ac:dyDescent="0.3">
      <c r="A2227" s="175"/>
      <c r="B2227" s="185" t="s">
        <v>4637</v>
      </c>
      <c r="C2227" s="182"/>
      <c r="D2227" s="190">
        <v>3393.03</v>
      </c>
      <c r="E2227" s="191">
        <v>3393.03</v>
      </c>
      <c r="F2227" s="186" t="s">
        <v>3737</v>
      </c>
      <c r="G2227" s="181" t="s">
        <v>1156</v>
      </c>
      <c r="H2227" s="182" t="s">
        <v>308</v>
      </c>
      <c r="I2227" s="175"/>
      <c r="J2227" s="175"/>
      <c r="K2227" s="175"/>
      <c r="L2227" s="175"/>
      <c r="M2227" s="175"/>
      <c r="N2227" s="175"/>
      <c r="O2227" s="175"/>
      <c r="P2227" s="175"/>
      <c r="Q2227" s="175"/>
      <c r="R2227" s="175"/>
      <c r="S2227" s="175"/>
      <c r="T2227" s="175"/>
      <c r="U2227" s="175"/>
      <c r="V2227" s="175"/>
      <c r="W2227" s="175"/>
      <c r="X2227" s="175"/>
      <c r="Y2227" s="175"/>
      <c r="Z2227" s="175"/>
      <c r="AA2227" s="175"/>
      <c r="AB2227" s="175"/>
      <c r="AC2227" s="175"/>
      <c r="AD2227" s="175"/>
      <c r="AE2227" s="175"/>
      <c r="AF2227" s="175"/>
      <c r="AG2227" s="175"/>
      <c r="AH2227" s="175"/>
      <c r="AI2227" s="175"/>
      <c r="AJ2227" s="175"/>
      <c r="AK2227" s="175"/>
      <c r="AL2227" s="175"/>
      <c r="AM2227" s="175"/>
      <c r="AN2227" s="175"/>
      <c r="AO2227" s="175"/>
      <c r="AP2227" s="175"/>
      <c r="AQ2227" s="175"/>
      <c r="AR2227" s="175"/>
    </row>
    <row r="2228" spans="1:44" ht="102" hidden="1" x14ac:dyDescent="0.3">
      <c r="A2228" s="175"/>
      <c r="B2228" s="186" t="s">
        <v>3737</v>
      </c>
      <c r="C2228" s="187"/>
      <c r="D2228" s="190">
        <v>3393.03</v>
      </c>
      <c r="E2228" s="191">
        <v>3393.03</v>
      </c>
      <c r="F2228" s="181" t="s">
        <v>1156</v>
      </c>
      <c r="G2228" s="185" t="s">
        <v>4637</v>
      </c>
      <c r="H2228" s="182"/>
      <c r="I2228" s="175"/>
      <c r="J2228" s="175"/>
      <c r="K2228" s="175"/>
      <c r="L2228" s="175"/>
      <c r="M2228" s="175"/>
      <c r="N2228" s="175"/>
      <c r="O2228" s="175"/>
      <c r="P2228" s="175"/>
      <c r="Q2228" s="175"/>
      <c r="R2228" s="175"/>
      <c r="S2228" s="175"/>
      <c r="T2228" s="175"/>
      <c r="U2228" s="175"/>
      <c r="V2228" s="175"/>
      <c r="W2228" s="175"/>
      <c r="X2228" s="175"/>
      <c r="Y2228" s="175"/>
      <c r="Z2228" s="175"/>
      <c r="AA2228" s="175"/>
      <c r="AB2228" s="175"/>
      <c r="AC2228" s="175"/>
      <c r="AD2228" s="175"/>
      <c r="AE2228" s="175"/>
      <c r="AF2228" s="175"/>
      <c r="AG2228" s="175"/>
      <c r="AH2228" s="175"/>
      <c r="AI2228" s="175"/>
      <c r="AJ2228" s="175"/>
      <c r="AK2228" s="175"/>
      <c r="AL2228" s="175"/>
      <c r="AM2228" s="175"/>
      <c r="AN2228" s="175"/>
      <c r="AO2228" s="175"/>
      <c r="AP2228" s="175"/>
      <c r="AQ2228" s="175"/>
      <c r="AR2228" s="175"/>
    </row>
    <row r="2229" spans="1:44" ht="102" x14ac:dyDescent="0.3">
      <c r="A2229" s="175"/>
      <c r="B2229" s="181" t="s">
        <v>1156</v>
      </c>
      <c r="C2229" s="182" t="s">
        <v>308</v>
      </c>
      <c r="D2229" s="190">
        <v>2151.7800000000002</v>
      </c>
      <c r="E2229" s="191">
        <v>2151.7800000000002</v>
      </c>
      <c r="F2229" s="185" t="s">
        <v>4637</v>
      </c>
      <c r="G2229" s="186" t="s">
        <v>3738</v>
      </c>
      <c r="H2229" s="187"/>
      <c r="I2229" s="175"/>
      <c r="J2229" s="175"/>
      <c r="K2229" s="175"/>
      <c r="L2229" s="175"/>
      <c r="M2229" s="175"/>
      <c r="N2229" s="175"/>
      <c r="O2229" s="175"/>
      <c r="P2229" s="175"/>
      <c r="Q2229" s="175"/>
      <c r="R2229" s="175"/>
      <c r="S2229" s="175"/>
      <c r="T2229" s="175"/>
      <c r="U2229" s="175"/>
      <c r="V2229" s="175"/>
      <c r="W2229" s="175"/>
      <c r="X2229" s="175"/>
      <c r="Y2229" s="175"/>
      <c r="Z2229" s="175"/>
      <c r="AA2229" s="175"/>
      <c r="AB2229" s="175"/>
      <c r="AC2229" s="175"/>
      <c r="AD2229" s="175"/>
      <c r="AE2229" s="175"/>
      <c r="AF2229" s="175"/>
      <c r="AG2229" s="175"/>
      <c r="AH2229" s="175"/>
      <c r="AI2229" s="175"/>
      <c r="AJ2229" s="175"/>
      <c r="AK2229" s="175"/>
      <c r="AL2229" s="175"/>
      <c r="AM2229" s="175"/>
      <c r="AN2229" s="175"/>
      <c r="AO2229" s="175"/>
      <c r="AP2229" s="175"/>
      <c r="AQ2229" s="175"/>
      <c r="AR2229" s="175"/>
    </row>
    <row r="2230" spans="1:44" ht="102" hidden="1" x14ac:dyDescent="0.3">
      <c r="A2230" s="175"/>
      <c r="B2230" s="185" t="s">
        <v>4637</v>
      </c>
      <c r="C2230" s="182"/>
      <c r="D2230" s="190">
        <v>2151.7800000000002</v>
      </c>
      <c r="E2230" s="191">
        <v>2151.7800000000002</v>
      </c>
      <c r="F2230" s="186" t="s">
        <v>3738</v>
      </c>
      <c r="G2230" s="181" t="s">
        <v>643</v>
      </c>
      <c r="H2230" s="182" t="s">
        <v>448</v>
      </c>
      <c r="I2230" s="175"/>
      <c r="J2230" s="175"/>
      <c r="K2230" s="175"/>
      <c r="L2230" s="175"/>
      <c r="M2230" s="175"/>
      <c r="N2230" s="175"/>
      <c r="O2230" s="175"/>
      <c r="P2230" s="175"/>
      <c r="Q2230" s="175"/>
      <c r="R2230" s="175"/>
      <c r="S2230" s="175"/>
      <c r="T2230" s="175"/>
      <c r="U2230" s="175"/>
      <c r="V2230" s="175"/>
      <c r="W2230" s="175"/>
      <c r="X2230" s="175"/>
      <c r="Y2230" s="175"/>
      <c r="Z2230" s="175"/>
      <c r="AA2230" s="175"/>
      <c r="AB2230" s="175"/>
      <c r="AC2230" s="175"/>
      <c r="AD2230" s="175"/>
      <c r="AE2230" s="175"/>
      <c r="AF2230" s="175"/>
      <c r="AG2230" s="175"/>
      <c r="AH2230" s="175"/>
      <c r="AI2230" s="175"/>
      <c r="AJ2230" s="175"/>
      <c r="AK2230" s="175"/>
      <c r="AL2230" s="175"/>
      <c r="AM2230" s="175"/>
      <c r="AN2230" s="175"/>
      <c r="AO2230" s="175"/>
      <c r="AP2230" s="175"/>
      <c r="AQ2230" s="175"/>
      <c r="AR2230" s="175"/>
    </row>
    <row r="2231" spans="1:44" ht="102" hidden="1" x14ac:dyDescent="0.3">
      <c r="A2231" s="175"/>
      <c r="B2231" s="186" t="s">
        <v>3738</v>
      </c>
      <c r="C2231" s="187"/>
      <c r="D2231" s="190">
        <v>2151.7800000000002</v>
      </c>
      <c r="E2231" s="191">
        <v>2151.7800000000002</v>
      </c>
      <c r="F2231" s="181" t="s">
        <v>643</v>
      </c>
      <c r="G2231" s="185" t="s">
        <v>4637</v>
      </c>
      <c r="H2231" s="182"/>
      <c r="I2231" s="175"/>
      <c r="J2231" s="175"/>
      <c r="K2231" s="175"/>
      <c r="L2231" s="175"/>
      <c r="M2231" s="175"/>
      <c r="N2231" s="175"/>
      <c r="O2231" s="175"/>
      <c r="P2231" s="175"/>
      <c r="Q2231" s="175"/>
      <c r="R2231" s="175"/>
      <c r="S2231" s="175"/>
      <c r="T2231" s="175"/>
      <c r="U2231" s="175"/>
      <c r="V2231" s="175"/>
      <c r="W2231" s="175"/>
      <c r="X2231" s="175"/>
      <c r="Y2231" s="175"/>
      <c r="Z2231" s="175"/>
      <c r="AA2231" s="175"/>
      <c r="AB2231" s="175"/>
      <c r="AC2231" s="175"/>
      <c r="AD2231" s="175"/>
      <c r="AE2231" s="175"/>
      <c r="AF2231" s="175"/>
      <c r="AG2231" s="175"/>
      <c r="AH2231" s="175"/>
      <c r="AI2231" s="175"/>
      <c r="AJ2231" s="175"/>
      <c r="AK2231" s="175"/>
      <c r="AL2231" s="175"/>
      <c r="AM2231" s="175"/>
      <c r="AN2231" s="175"/>
      <c r="AO2231" s="175"/>
      <c r="AP2231" s="175"/>
      <c r="AQ2231" s="175"/>
      <c r="AR2231" s="175"/>
    </row>
    <row r="2232" spans="1:44" ht="102" x14ac:dyDescent="0.3">
      <c r="A2232" s="175"/>
      <c r="B2232" s="181" t="s">
        <v>643</v>
      </c>
      <c r="C2232" s="182" t="s">
        <v>448</v>
      </c>
      <c r="D2232" s="190">
        <v>2138.9</v>
      </c>
      <c r="E2232" s="191">
        <v>2138.9</v>
      </c>
      <c r="F2232" s="185" t="s">
        <v>4637</v>
      </c>
      <c r="G2232" s="186" t="s">
        <v>3740</v>
      </c>
      <c r="H2232" s="187"/>
      <c r="I2232" s="175"/>
      <c r="J2232" s="175"/>
      <c r="K2232" s="175"/>
      <c r="L2232" s="175"/>
      <c r="M2232" s="175"/>
      <c r="N2232" s="175"/>
      <c r="O2232" s="175"/>
      <c r="P2232" s="175"/>
      <c r="Q2232" s="175"/>
      <c r="R2232" s="175"/>
      <c r="S2232" s="175"/>
      <c r="T2232" s="175"/>
      <c r="U2232" s="175"/>
      <c r="V2232" s="175"/>
      <c r="W2232" s="175"/>
      <c r="X2232" s="175"/>
      <c r="Y2232" s="175"/>
      <c r="Z2232" s="175"/>
      <c r="AA2232" s="175"/>
      <c r="AB2232" s="175"/>
      <c r="AC2232" s="175"/>
      <c r="AD2232" s="175"/>
      <c r="AE2232" s="175"/>
      <c r="AF2232" s="175"/>
      <c r="AG2232" s="175"/>
      <c r="AH2232" s="175"/>
      <c r="AI2232" s="175"/>
      <c r="AJ2232" s="175"/>
      <c r="AK2232" s="175"/>
      <c r="AL2232" s="175"/>
      <c r="AM2232" s="175"/>
      <c r="AN2232" s="175"/>
      <c r="AO2232" s="175"/>
      <c r="AP2232" s="175"/>
      <c r="AQ2232" s="175"/>
      <c r="AR2232" s="175"/>
    </row>
    <row r="2233" spans="1:44" ht="102" hidden="1" x14ac:dyDescent="0.3">
      <c r="A2233" s="175"/>
      <c r="B2233" s="185" t="s">
        <v>4637</v>
      </c>
      <c r="C2233" s="182"/>
      <c r="D2233" s="190">
        <v>2138.9</v>
      </c>
      <c r="E2233" s="191">
        <v>2138.9</v>
      </c>
      <c r="F2233" s="186" t="s">
        <v>3740</v>
      </c>
      <c r="G2233" s="181" t="s">
        <v>657</v>
      </c>
      <c r="H2233" s="182" t="s">
        <v>396</v>
      </c>
      <c r="I2233" s="175"/>
      <c r="J2233" s="175"/>
      <c r="K2233" s="175"/>
      <c r="L2233" s="175"/>
      <c r="M2233" s="175"/>
      <c r="N2233" s="175"/>
      <c r="O2233" s="175"/>
      <c r="P2233" s="175"/>
      <c r="Q2233" s="175"/>
      <c r="R2233" s="175"/>
      <c r="S2233" s="175"/>
      <c r="T2233" s="175"/>
      <c r="U2233" s="175"/>
      <c r="V2233" s="175"/>
      <c r="W2233" s="175"/>
      <c r="X2233" s="175"/>
      <c r="Y2233" s="175"/>
      <c r="Z2233" s="175"/>
      <c r="AA2233" s="175"/>
      <c r="AB2233" s="175"/>
      <c r="AC2233" s="175"/>
      <c r="AD2233" s="175"/>
      <c r="AE2233" s="175"/>
      <c r="AF2233" s="175"/>
      <c r="AG2233" s="175"/>
      <c r="AH2233" s="175"/>
      <c r="AI2233" s="175"/>
      <c r="AJ2233" s="175"/>
      <c r="AK2233" s="175"/>
      <c r="AL2233" s="175"/>
      <c r="AM2233" s="175"/>
      <c r="AN2233" s="175"/>
      <c r="AO2233" s="175"/>
      <c r="AP2233" s="175"/>
      <c r="AQ2233" s="175"/>
      <c r="AR2233" s="175"/>
    </row>
    <row r="2234" spans="1:44" ht="102" hidden="1" x14ac:dyDescent="0.3">
      <c r="A2234" s="175"/>
      <c r="B2234" s="186" t="s">
        <v>3740</v>
      </c>
      <c r="C2234" s="187"/>
      <c r="D2234" s="190">
        <v>2138.9</v>
      </c>
      <c r="E2234" s="191">
        <v>2138.9</v>
      </c>
      <c r="F2234" s="181" t="s">
        <v>657</v>
      </c>
      <c r="G2234" s="185" t="s">
        <v>4637</v>
      </c>
      <c r="H2234" s="182"/>
      <c r="I2234" s="175"/>
      <c r="J2234" s="175"/>
      <c r="K2234" s="175"/>
      <c r="L2234" s="175"/>
      <c r="M2234" s="175"/>
      <c r="N2234" s="175"/>
      <c r="O2234" s="175"/>
      <c r="P2234" s="175"/>
      <c r="Q2234" s="175"/>
      <c r="R2234" s="175"/>
      <c r="S2234" s="175"/>
      <c r="T2234" s="175"/>
      <c r="U2234" s="175"/>
      <c r="V2234" s="175"/>
      <c r="W2234" s="175"/>
      <c r="X2234" s="175"/>
      <c r="Y2234" s="175"/>
      <c r="Z2234" s="175"/>
      <c r="AA2234" s="175"/>
      <c r="AB2234" s="175"/>
      <c r="AC2234" s="175"/>
      <c r="AD2234" s="175"/>
      <c r="AE2234" s="175"/>
      <c r="AF2234" s="175"/>
      <c r="AG2234" s="175"/>
      <c r="AH2234" s="175"/>
      <c r="AI2234" s="175"/>
      <c r="AJ2234" s="175"/>
      <c r="AK2234" s="175"/>
      <c r="AL2234" s="175"/>
      <c r="AM2234" s="175"/>
      <c r="AN2234" s="175"/>
      <c r="AO2234" s="175"/>
      <c r="AP2234" s="175"/>
      <c r="AQ2234" s="175"/>
      <c r="AR2234" s="175"/>
    </row>
    <row r="2235" spans="1:44" ht="102" x14ac:dyDescent="0.3">
      <c r="A2235" s="175"/>
      <c r="B2235" s="181" t="s">
        <v>657</v>
      </c>
      <c r="C2235" s="182" t="s">
        <v>396</v>
      </c>
      <c r="D2235" s="190">
        <v>3109.56</v>
      </c>
      <c r="E2235" s="191">
        <v>3109.56</v>
      </c>
      <c r="F2235" s="185" t="s">
        <v>4637</v>
      </c>
      <c r="G2235" s="186" t="s">
        <v>3741</v>
      </c>
      <c r="H2235" s="187"/>
      <c r="I2235" s="175"/>
      <c r="J2235" s="175"/>
      <c r="K2235" s="175"/>
      <c r="L2235" s="175"/>
      <c r="M2235" s="175"/>
      <c r="N2235" s="175"/>
      <c r="O2235" s="175"/>
      <c r="P2235" s="175"/>
      <c r="Q2235" s="175"/>
      <c r="R2235" s="175"/>
      <c r="S2235" s="175"/>
      <c r="T2235" s="175"/>
      <c r="U2235" s="175"/>
      <c r="V2235" s="175"/>
      <c r="W2235" s="175"/>
      <c r="X2235" s="175"/>
      <c r="Y2235" s="175"/>
      <c r="Z2235" s="175"/>
      <c r="AA2235" s="175"/>
      <c r="AB2235" s="175"/>
      <c r="AC2235" s="175"/>
      <c r="AD2235" s="175"/>
      <c r="AE2235" s="175"/>
      <c r="AF2235" s="175"/>
      <c r="AG2235" s="175"/>
      <c r="AH2235" s="175"/>
      <c r="AI2235" s="175"/>
      <c r="AJ2235" s="175"/>
      <c r="AK2235" s="175"/>
      <c r="AL2235" s="175"/>
      <c r="AM2235" s="175"/>
      <c r="AN2235" s="175"/>
      <c r="AO2235" s="175"/>
      <c r="AP2235" s="175"/>
      <c r="AQ2235" s="175"/>
      <c r="AR2235" s="175"/>
    </row>
    <row r="2236" spans="1:44" ht="102" hidden="1" x14ac:dyDescent="0.3">
      <c r="A2236" s="175"/>
      <c r="B2236" s="185" t="s">
        <v>4637</v>
      </c>
      <c r="C2236" s="182"/>
      <c r="D2236" s="190">
        <v>3109.56</v>
      </c>
      <c r="E2236" s="191">
        <v>3109.56</v>
      </c>
      <c r="F2236" s="186" t="s">
        <v>3741</v>
      </c>
      <c r="G2236" s="181" t="s">
        <v>1543</v>
      </c>
      <c r="H2236" s="182" t="s">
        <v>461</v>
      </c>
      <c r="I2236" s="175"/>
      <c r="J2236" s="175"/>
      <c r="K2236" s="175"/>
      <c r="L2236" s="175"/>
      <c r="M2236" s="175"/>
      <c r="N2236" s="175"/>
      <c r="O2236" s="175"/>
      <c r="P2236" s="175"/>
      <c r="Q2236" s="175"/>
      <c r="R2236" s="175"/>
      <c r="S2236" s="175"/>
      <c r="T2236" s="175"/>
      <c r="U2236" s="175"/>
      <c r="V2236" s="175"/>
      <c r="W2236" s="175"/>
      <c r="X2236" s="175"/>
      <c r="Y2236" s="175"/>
      <c r="Z2236" s="175"/>
      <c r="AA2236" s="175"/>
      <c r="AB2236" s="175"/>
      <c r="AC2236" s="175"/>
      <c r="AD2236" s="175"/>
      <c r="AE2236" s="175"/>
      <c r="AF2236" s="175"/>
      <c r="AG2236" s="175"/>
      <c r="AH2236" s="175"/>
      <c r="AI2236" s="175"/>
      <c r="AJ2236" s="175"/>
      <c r="AK2236" s="175"/>
      <c r="AL2236" s="175"/>
      <c r="AM2236" s="175"/>
      <c r="AN2236" s="175"/>
      <c r="AO2236" s="175"/>
      <c r="AP2236" s="175"/>
      <c r="AQ2236" s="175"/>
      <c r="AR2236" s="175"/>
    </row>
    <row r="2237" spans="1:44" ht="102" hidden="1" x14ac:dyDescent="0.3">
      <c r="A2237" s="175"/>
      <c r="B2237" s="186" t="s">
        <v>3741</v>
      </c>
      <c r="C2237" s="187"/>
      <c r="D2237" s="190">
        <v>3109.56</v>
      </c>
      <c r="E2237" s="191">
        <v>3109.56</v>
      </c>
      <c r="F2237" s="181" t="s">
        <v>1543</v>
      </c>
      <c r="G2237" s="185" t="s">
        <v>4637</v>
      </c>
      <c r="H2237" s="182"/>
      <c r="I2237" s="175"/>
      <c r="J2237" s="175"/>
      <c r="K2237" s="175"/>
      <c r="L2237" s="175"/>
      <c r="M2237" s="175"/>
      <c r="N2237" s="175"/>
      <c r="O2237" s="175"/>
      <c r="P2237" s="175"/>
      <c r="Q2237" s="175"/>
      <c r="R2237" s="175"/>
      <c r="S2237" s="175"/>
      <c r="T2237" s="175"/>
      <c r="U2237" s="175"/>
      <c r="V2237" s="175"/>
      <c r="W2237" s="175"/>
      <c r="X2237" s="175"/>
      <c r="Y2237" s="175"/>
      <c r="Z2237" s="175"/>
      <c r="AA2237" s="175"/>
      <c r="AB2237" s="175"/>
      <c r="AC2237" s="175"/>
      <c r="AD2237" s="175"/>
      <c r="AE2237" s="175"/>
      <c r="AF2237" s="175"/>
      <c r="AG2237" s="175"/>
      <c r="AH2237" s="175"/>
      <c r="AI2237" s="175"/>
      <c r="AJ2237" s="175"/>
      <c r="AK2237" s="175"/>
      <c r="AL2237" s="175"/>
      <c r="AM2237" s="175"/>
      <c r="AN2237" s="175"/>
      <c r="AO2237" s="175"/>
      <c r="AP2237" s="175"/>
      <c r="AQ2237" s="175"/>
      <c r="AR2237" s="175"/>
    </row>
    <row r="2238" spans="1:44" ht="102" x14ac:dyDescent="0.3">
      <c r="A2238" s="175"/>
      <c r="B2238" s="181" t="s">
        <v>1543</v>
      </c>
      <c r="C2238" s="182" t="s">
        <v>461</v>
      </c>
      <c r="D2238" s="190">
        <v>3393.03</v>
      </c>
      <c r="E2238" s="191">
        <v>3393.03</v>
      </c>
      <c r="F2238" s="185" t="s">
        <v>4637</v>
      </c>
      <c r="G2238" s="186" t="s">
        <v>3761</v>
      </c>
      <c r="H2238" s="187"/>
      <c r="I2238" s="175"/>
      <c r="J2238" s="175"/>
      <c r="K2238" s="175"/>
      <c r="L2238" s="175"/>
      <c r="M2238" s="175"/>
      <c r="N2238" s="175"/>
      <c r="O2238" s="175"/>
      <c r="P2238" s="175"/>
      <c r="Q2238" s="175"/>
      <c r="R2238" s="175"/>
      <c r="S2238" s="175"/>
      <c r="T2238" s="175"/>
      <c r="U2238" s="175"/>
      <c r="V2238" s="175"/>
      <c r="W2238" s="175"/>
      <c r="X2238" s="175"/>
      <c r="Y2238" s="175"/>
      <c r="Z2238" s="175"/>
      <c r="AA2238" s="175"/>
      <c r="AB2238" s="175"/>
      <c r="AC2238" s="175"/>
      <c r="AD2238" s="175"/>
      <c r="AE2238" s="175"/>
      <c r="AF2238" s="175"/>
      <c r="AG2238" s="175"/>
      <c r="AH2238" s="175"/>
      <c r="AI2238" s="175"/>
      <c r="AJ2238" s="175"/>
      <c r="AK2238" s="175"/>
      <c r="AL2238" s="175"/>
      <c r="AM2238" s="175"/>
      <c r="AN2238" s="175"/>
      <c r="AO2238" s="175"/>
      <c r="AP2238" s="175"/>
      <c r="AQ2238" s="175"/>
      <c r="AR2238" s="175"/>
    </row>
    <row r="2239" spans="1:44" ht="102" hidden="1" x14ac:dyDescent="0.3">
      <c r="A2239" s="175"/>
      <c r="B2239" s="185" t="s">
        <v>4637</v>
      </c>
      <c r="C2239" s="182"/>
      <c r="D2239" s="190">
        <v>3393.03</v>
      </c>
      <c r="E2239" s="191">
        <v>3393.03</v>
      </c>
      <c r="F2239" s="186" t="s">
        <v>3761</v>
      </c>
      <c r="G2239" s="181" t="s">
        <v>1434</v>
      </c>
      <c r="H2239" s="182" t="s">
        <v>407</v>
      </c>
      <c r="I2239" s="175"/>
      <c r="J2239" s="175"/>
      <c r="K2239" s="175"/>
      <c r="L2239" s="175"/>
      <c r="M2239" s="175"/>
      <c r="N2239" s="175"/>
      <c r="O2239" s="175"/>
      <c r="P2239" s="175"/>
      <c r="Q2239" s="175"/>
      <c r="R2239" s="175"/>
      <c r="S2239" s="175"/>
      <c r="T2239" s="175"/>
      <c r="U2239" s="175"/>
      <c r="V2239" s="175"/>
      <c r="W2239" s="175"/>
      <c r="X2239" s="175"/>
      <c r="Y2239" s="175"/>
      <c r="Z2239" s="175"/>
      <c r="AA2239" s="175"/>
      <c r="AB2239" s="175"/>
      <c r="AC2239" s="175"/>
      <c r="AD2239" s="175"/>
      <c r="AE2239" s="175"/>
      <c r="AF2239" s="175"/>
      <c r="AG2239" s="175"/>
      <c r="AH2239" s="175"/>
      <c r="AI2239" s="175"/>
      <c r="AJ2239" s="175"/>
      <c r="AK2239" s="175"/>
      <c r="AL2239" s="175"/>
      <c r="AM2239" s="175"/>
      <c r="AN2239" s="175"/>
      <c r="AO2239" s="175"/>
      <c r="AP2239" s="175"/>
      <c r="AQ2239" s="175"/>
      <c r="AR2239" s="175"/>
    </row>
    <row r="2240" spans="1:44" ht="102" hidden="1" x14ac:dyDescent="0.3">
      <c r="A2240" s="175"/>
      <c r="B2240" s="186" t="s">
        <v>3761</v>
      </c>
      <c r="C2240" s="187"/>
      <c r="D2240" s="190">
        <v>3393.03</v>
      </c>
      <c r="E2240" s="191">
        <v>3393.03</v>
      </c>
      <c r="F2240" s="181" t="s">
        <v>1434</v>
      </c>
      <c r="G2240" s="185" t="s">
        <v>4637</v>
      </c>
      <c r="H2240" s="182"/>
      <c r="I2240" s="175"/>
      <c r="J2240" s="175"/>
      <c r="K2240" s="175"/>
      <c r="L2240" s="175"/>
      <c r="M2240" s="175"/>
      <c r="N2240" s="175"/>
      <c r="O2240" s="175"/>
      <c r="P2240" s="175"/>
      <c r="Q2240" s="175"/>
      <c r="R2240" s="175"/>
      <c r="S2240" s="175"/>
      <c r="T2240" s="175"/>
      <c r="U2240" s="175"/>
      <c r="V2240" s="175"/>
      <c r="W2240" s="175"/>
      <c r="X2240" s="175"/>
      <c r="Y2240" s="175"/>
      <c r="Z2240" s="175"/>
      <c r="AA2240" s="175"/>
      <c r="AB2240" s="175"/>
      <c r="AC2240" s="175"/>
      <c r="AD2240" s="175"/>
      <c r="AE2240" s="175"/>
      <c r="AF2240" s="175"/>
      <c r="AG2240" s="175"/>
      <c r="AH2240" s="175"/>
      <c r="AI2240" s="175"/>
      <c r="AJ2240" s="175"/>
      <c r="AK2240" s="175"/>
      <c r="AL2240" s="175"/>
      <c r="AM2240" s="175"/>
      <c r="AN2240" s="175"/>
      <c r="AO2240" s="175"/>
      <c r="AP2240" s="175"/>
      <c r="AQ2240" s="175"/>
      <c r="AR2240" s="175"/>
    </row>
    <row r="2241" spans="1:44" ht="102" x14ac:dyDescent="0.3">
      <c r="A2241" s="175"/>
      <c r="B2241" s="181" t="s">
        <v>1434</v>
      </c>
      <c r="C2241" s="182" t="s">
        <v>407</v>
      </c>
      <c r="D2241" s="190">
        <v>2151.7800000000002</v>
      </c>
      <c r="E2241" s="191">
        <v>2151.7800000000002</v>
      </c>
      <c r="F2241" s="185" t="s">
        <v>4637</v>
      </c>
      <c r="G2241" s="186" t="s">
        <v>3762</v>
      </c>
      <c r="H2241" s="187"/>
      <c r="I2241" s="175"/>
      <c r="J2241" s="175"/>
      <c r="K2241" s="175"/>
      <c r="L2241" s="175"/>
      <c r="M2241" s="175"/>
      <c r="N2241" s="175"/>
      <c r="O2241" s="175"/>
      <c r="P2241" s="175"/>
      <c r="Q2241" s="175"/>
      <c r="R2241" s="175"/>
      <c r="S2241" s="175"/>
      <c r="T2241" s="175"/>
      <c r="U2241" s="175"/>
      <c r="V2241" s="175"/>
      <c r="W2241" s="175"/>
      <c r="X2241" s="175"/>
      <c r="Y2241" s="175"/>
      <c r="Z2241" s="175"/>
      <c r="AA2241" s="175"/>
      <c r="AB2241" s="175"/>
      <c r="AC2241" s="175"/>
      <c r="AD2241" s="175"/>
      <c r="AE2241" s="175"/>
      <c r="AF2241" s="175"/>
      <c r="AG2241" s="175"/>
      <c r="AH2241" s="175"/>
      <c r="AI2241" s="175"/>
      <c r="AJ2241" s="175"/>
      <c r="AK2241" s="175"/>
      <c r="AL2241" s="175"/>
      <c r="AM2241" s="175"/>
      <c r="AN2241" s="175"/>
      <c r="AO2241" s="175"/>
      <c r="AP2241" s="175"/>
      <c r="AQ2241" s="175"/>
      <c r="AR2241" s="175"/>
    </row>
    <row r="2242" spans="1:44" ht="102" hidden="1" x14ac:dyDescent="0.3">
      <c r="A2242" s="175"/>
      <c r="B2242" s="185" t="s">
        <v>4637</v>
      </c>
      <c r="C2242" s="182"/>
      <c r="D2242" s="190">
        <v>2151.7800000000002</v>
      </c>
      <c r="E2242" s="191">
        <v>2151.7800000000002</v>
      </c>
      <c r="F2242" s="186" t="s">
        <v>3762</v>
      </c>
      <c r="G2242" s="181" t="s">
        <v>2084</v>
      </c>
      <c r="H2242" s="182" t="s">
        <v>466</v>
      </c>
      <c r="I2242" s="175"/>
      <c r="J2242" s="175"/>
      <c r="K2242" s="175"/>
      <c r="L2242" s="175"/>
      <c r="M2242" s="175"/>
      <c r="N2242" s="175"/>
      <c r="O2242" s="175"/>
      <c r="P2242" s="175"/>
      <c r="Q2242" s="175"/>
      <c r="R2242" s="175"/>
      <c r="S2242" s="175"/>
      <c r="T2242" s="175"/>
      <c r="U2242" s="175"/>
      <c r="V2242" s="175"/>
      <c r="W2242" s="175"/>
      <c r="X2242" s="175"/>
      <c r="Y2242" s="175"/>
      <c r="Z2242" s="175"/>
      <c r="AA2242" s="175"/>
      <c r="AB2242" s="175"/>
      <c r="AC2242" s="175"/>
      <c r="AD2242" s="175"/>
      <c r="AE2242" s="175"/>
      <c r="AF2242" s="175"/>
      <c r="AG2242" s="175"/>
      <c r="AH2242" s="175"/>
      <c r="AI2242" s="175"/>
      <c r="AJ2242" s="175"/>
      <c r="AK2242" s="175"/>
      <c r="AL2242" s="175"/>
      <c r="AM2242" s="175"/>
      <c r="AN2242" s="175"/>
      <c r="AO2242" s="175"/>
      <c r="AP2242" s="175"/>
      <c r="AQ2242" s="175"/>
      <c r="AR2242" s="175"/>
    </row>
    <row r="2243" spans="1:44" ht="102" hidden="1" x14ac:dyDescent="0.3">
      <c r="A2243" s="175"/>
      <c r="B2243" s="186" t="s">
        <v>3762</v>
      </c>
      <c r="C2243" s="187"/>
      <c r="D2243" s="190">
        <v>2151.7800000000002</v>
      </c>
      <c r="E2243" s="191">
        <v>2151.7800000000002</v>
      </c>
      <c r="F2243" s="181" t="s">
        <v>2084</v>
      </c>
      <c r="G2243" s="185" t="s">
        <v>4637</v>
      </c>
      <c r="H2243" s="182"/>
      <c r="I2243" s="175"/>
      <c r="J2243" s="175"/>
      <c r="K2243" s="175"/>
      <c r="L2243" s="175"/>
      <c r="M2243" s="175"/>
      <c r="N2243" s="175"/>
      <c r="O2243" s="175"/>
      <c r="P2243" s="175"/>
      <c r="Q2243" s="175"/>
      <c r="R2243" s="175"/>
      <c r="S2243" s="175"/>
      <c r="T2243" s="175"/>
      <c r="U2243" s="175"/>
      <c r="V2243" s="175"/>
      <c r="W2243" s="175"/>
      <c r="X2243" s="175"/>
      <c r="Y2243" s="175"/>
      <c r="Z2243" s="175"/>
      <c r="AA2243" s="175"/>
      <c r="AB2243" s="175"/>
      <c r="AC2243" s="175"/>
      <c r="AD2243" s="175"/>
      <c r="AE2243" s="175"/>
      <c r="AF2243" s="175"/>
      <c r="AG2243" s="175"/>
      <c r="AH2243" s="175"/>
      <c r="AI2243" s="175"/>
      <c r="AJ2243" s="175"/>
      <c r="AK2243" s="175"/>
      <c r="AL2243" s="175"/>
      <c r="AM2243" s="175"/>
      <c r="AN2243" s="175"/>
      <c r="AO2243" s="175"/>
      <c r="AP2243" s="175"/>
      <c r="AQ2243" s="175"/>
      <c r="AR2243" s="175"/>
    </row>
    <row r="2244" spans="1:44" ht="102" x14ac:dyDescent="0.3">
      <c r="A2244" s="175"/>
      <c r="B2244" s="181" t="s">
        <v>2084</v>
      </c>
      <c r="C2244" s="182" t="s">
        <v>466</v>
      </c>
      <c r="D2244" s="190">
        <v>2138.9</v>
      </c>
      <c r="E2244" s="191">
        <v>2138.9</v>
      </c>
      <c r="F2244" s="185" t="s">
        <v>4637</v>
      </c>
      <c r="G2244" s="186" t="s">
        <v>3763</v>
      </c>
      <c r="H2244" s="187"/>
      <c r="I2244" s="175"/>
      <c r="J2244" s="175"/>
      <c r="K2244" s="175"/>
      <c r="L2244" s="175"/>
      <c r="M2244" s="175"/>
      <c r="N2244" s="175"/>
      <c r="O2244" s="175"/>
      <c r="P2244" s="175"/>
      <c r="Q2244" s="175"/>
      <c r="R2244" s="175"/>
      <c r="S2244" s="175"/>
      <c r="T2244" s="175"/>
      <c r="U2244" s="175"/>
      <c r="V2244" s="175"/>
      <c r="W2244" s="175"/>
      <c r="X2244" s="175"/>
      <c r="Y2244" s="175"/>
      <c r="Z2244" s="175"/>
      <c r="AA2244" s="175"/>
      <c r="AB2244" s="175"/>
      <c r="AC2244" s="175"/>
      <c r="AD2244" s="175"/>
      <c r="AE2244" s="175"/>
      <c r="AF2244" s="175"/>
      <c r="AG2244" s="175"/>
      <c r="AH2244" s="175"/>
      <c r="AI2244" s="175"/>
      <c r="AJ2244" s="175"/>
      <c r="AK2244" s="175"/>
      <c r="AL2244" s="175"/>
      <c r="AM2244" s="175"/>
      <c r="AN2244" s="175"/>
      <c r="AO2244" s="175"/>
      <c r="AP2244" s="175"/>
      <c r="AQ2244" s="175"/>
      <c r="AR2244" s="175"/>
    </row>
    <row r="2245" spans="1:44" ht="102" hidden="1" x14ac:dyDescent="0.3">
      <c r="A2245" s="175"/>
      <c r="B2245" s="185" t="s">
        <v>4637</v>
      </c>
      <c r="C2245" s="182"/>
      <c r="D2245" s="190">
        <v>2138.9</v>
      </c>
      <c r="E2245" s="191">
        <v>2138.9</v>
      </c>
      <c r="F2245" s="186" t="s">
        <v>3763</v>
      </c>
      <c r="G2245" s="181" t="s">
        <v>1479</v>
      </c>
      <c r="H2245" s="182" t="s">
        <v>446</v>
      </c>
      <c r="I2245" s="175"/>
      <c r="J2245" s="175"/>
      <c r="K2245" s="175"/>
      <c r="L2245" s="175"/>
      <c r="M2245" s="175"/>
      <c r="N2245" s="175"/>
      <c r="O2245" s="175"/>
      <c r="P2245" s="175"/>
      <c r="Q2245" s="175"/>
      <c r="R2245" s="175"/>
      <c r="S2245" s="175"/>
      <c r="T2245" s="175"/>
      <c r="U2245" s="175"/>
      <c r="V2245" s="175"/>
      <c r="W2245" s="175"/>
      <c r="X2245" s="175"/>
      <c r="Y2245" s="175"/>
      <c r="Z2245" s="175"/>
      <c r="AA2245" s="175"/>
      <c r="AB2245" s="175"/>
      <c r="AC2245" s="175"/>
      <c r="AD2245" s="175"/>
      <c r="AE2245" s="175"/>
      <c r="AF2245" s="175"/>
      <c r="AG2245" s="175"/>
      <c r="AH2245" s="175"/>
      <c r="AI2245" s="175"/>
      <c r="AJ2245" s="175"/>
      <c r="AK2245" s="175"/>
      <c r="AL2245" s="175"/>
      <c r="AM2245" s="175"/>
      <c r="AN2245" s="175"/>
      <c r="AO2245" s="175"/>
      <c r="AP2245" s="175"/>
      <c r="AQ2245" s="175"/>
      <c r="AR2245" s="175"/>
    </row>
    <row r="2246" spans="1:44" ht="102" hidden="1" x14ac:dyDescent="0.3">
      <c r="A2246" s="175"/>
      <c r="B2246" s="186" t="s">
        <v>3763</v>
      </c>
      <c r="C2246" s="187"/>
      <c r="D2246" s="190">
        <v>2138.9</v>
      </c>
      <c r="E2246" s="191">
        <v>2138.9</v>
      </c>
      <c r="F2246" s="181" t="s">
        <v>1479</v>
      </c>
      <c r="G2246" s="185" t="s">
        <v>4637</v>
      </c>
      <c r="H2246" s="182"/>
      <c r="I2246" s="175"/>
      <c r="J2246" s="175"/>
      <c r="K2246" s="175"/>
      <c r="L2246" s="175"/>
      <c r="M2246" s="175"/>
      <c r="N2246" s="175"/>
      <c r="O2246" s="175"/>
      <c r="P2246" s="175"/>
      <c r="Q2246" s="175"/>
      <c r="R2246" s="175"/>
      <c r="S2246" s="175"/>
      <c r="T2246" s="175"/>
      <c r="U2246" s="175"/>
      <c r="V2246" s="175"/>
      <c r="W2246" s="175"/>
      <c r="X2246" s="175"/>
      <c r="Y2246" s="175"/>
      <c r="Z2246" s="175"/>
      <c r="AA2246" s="175"/>
      <c r="AB2246" s="175"/>
      <c r="AC2246" s="175"/>
      <c r="AD2246" s="175"/>
      <c r="AE2246" s="175"/>
      <c r="AF2246" s="175"/>
      <c r="AG2246" s="175"/>
      <c r="AH2246" s="175"/>
      <c r="AI2246" s="175"/>
      <c r="AJ2246" s="175"/>
      <c r="AK2246" s="175"/>
      <c r="AL2246" s="175"/>
      <c r="AM2246" s="175"/>
      <c r="AN2246" s="175"/>
      <c r="AO2246" s="175"/>
      <c r="AP2246" s="175"/>
      <c r="AQ2246" s="175"/>
      <c r="AR2246" s="175"/>
    </row>
    <row r="2247" spans="1:44" ht="102" x14ac:dyDescent="0.3">
      <c r="A2247" s="175"/>
      <c r="B2247" s="181" t="s">
        <v>1479</v>
      </c>
      <c r="C2247" s="182" t="s">
        <v>446</v>
      </c>
      <c r="D2247" s="190">
        <v>3109.56</v>
      </c>
      <c r="E2247" s="191">
        <v>3109.56</v>
      </c>
      <c r="F2247" s="185" t="s">
        <v>4637</v>
      </c>
      <c r="G2247" s="186" t="s">
        <v>3764</v>
      </c>
      <c r="H2247" s="187"/>
      <c r="I2247" s="175"/>
      <c r="J2247" s="175"/>
      <c r="K2247" s="175"/>
      <c r="L2247" s="175"/>
      <c r="M2247" s="175"/>
      <c r="N2247" s="175"/>
      <c r="O2247" s="175"/>
      <c r="P2247" s="175"/>
      <c r="Q2247" s="175"/>
      <c r="R2247" s="175"/>
      <c r="S2247" s="175"/>
      <c r="T2247" s="175"/>
      <c r="U2247" s="175"/>
      <c r="V2247" s="175"/>
      <c r="W2247" s="175"/>
      <c r="X2247" s="175"/>
      <c r="Y2247" s="175"/>
      <c r="Z2247" s="175"/>
      <c r="AA2247" s="175"/>
      <c r="AB2247" s="175"/>
      <c r="AC2247" s="175"/>
      <c r="AD2247" s="175"/>
      <c r="AE2247" s="175"/>
      <c r="AF2247" s="175"/>
      <c r="AG2247" s="175"/>
      <c r="AH2247" s="175"/>
      <c r="AI2247" s="175"/>
      <c r="AJ2247" s="175"/>
      <c r="AK2247" s="175"/>
      <c r="AL2247" s="175"/>
      <c r="AM2247" s="175"/>
      <c r="AN2247" s="175"/>
      <c r="AO2247" s="175"/>
      <c r="AP2247" s="175"/>
      <c r="AQ2247" s="175"/>
      <c r="AR2247" s="175"/>
    </row>
    <row r="2248" spans="1:44" ht="102" hidden="1" x14ac:dyDescent="0.3">
      <c r="A2248" s="175"/>
      <c r="B2248" s="185" t="s">
        <v>4637</v>
      </c>
      <c r="C2248" s="182"/>
      <c r="D2248" s="190">
        <v>3109.56</v>
      </c>
      <c r="E2248" s="191">
        <v>3109.56</v>
      </c>
      <c r="F2248" s="186" t="s">
        <v>3764</v>
      </c>
      <c r="G2248" s="181" t="s">
        <v>2569</v>
      </c>
      <c r="H2248" s="182" t="s">
        <v>406</v>
      </c>
      <c r="I2248" s="175"/>
      <c r="J2248" s="175"/>
      <c r="K2248" s="175"/>
      <c r="L2248" s="175"/>
      <c r="M2248" s="175"/>
      <c r="N2248" s="175"/>
      <c r="O2248" s="175"/>
      <c r="P2248" s="175"/>
      <c r="Q2248" s="175"/>
      <c r="R2248" s="175"/>
      <c r="S2248" s="175"/>
      <c r="T2248" s="175"/>
      <c r="U2248" s="175"/>
      <c r="V2248" s="175"/>
      <c r="W2248" s="175"/>
      <c r="X2248" s="175"/>
      <c r="Y2248" s="175"/>
      <c r="Z2248" s="175"/>
      <c r="AA2248" s="175"/>
      <c r="AB2248" s="175"/>
      <c r="AC2248" s="175"/>
      <c r="AD2248" s="175"/>
      <c r="AE2248" s="175"/>
      <c r="AF2248" s="175"/>
      <c r="AG2248" s="175"/>
      <c r="AH2248" s="175"/>
      <c r="AI2248" s="175"/>
      <c r="AJ2248" s="175"/>
      <c r="AK2248" s="175"/>
      <c r="AL2248" s="175"/>
      <c r="AM2248" s="175"/>
      <c r="AN2248" s="175"/>
      <c r="AO2248" s="175"/>
      <c r="AP2248" s="175"/>
      <c r="AQ2248" s="175"/>
      <c r="AR2248" s="175"/>
    </row>
    <row r="2249" spans="1:44" ht="102" hidden="1" x14ac:dyDescent="0.3">
      <c r="A2249" s="175"/>
      <c r="B2249" s="186" t="s">
        <v>3764</v>
      </c>
      <c r="C2249" s="187"/>
      <c r="D2249" s="190">
        <v>3109.56</v>
      </c>
      <c r="E2249" s="191">
        <v>3109.56</v>
      </c>
      <c r="F2249" s="181" t="s">
        <v>2569</v>
      </c>
      <c r="G2249" s="185" t="s">
        <v>4637</v>
      </c>
      <c r="H2249" s="182"/>
      <c r="I2249" s="175"/>
      <c r="J2249" s="175"/>
      <c r="K2249" s="175"/>
      <c r="L2249" s="175"/>
      <c r="M2249" s="175"/>
      <c r="N2249" s="175"/>
      <c r="O2249" s="175"/>
      <c r="P2249" s="175"/>
      <c r="Q2249" s="175"/>
      <c r="R2249" s="175"/>
      <c r="S2249" s="175"/>
      <c r="T2249" s="175"/>
      <c r="U2249" s="175"/>
      <c r="V2249" s="175"/>
      <c r="W2249" s="175"/>
      <c r="X2249" s="175"/>
      <c r="Y2249" s="175"/>
      <c r="Z2249" s="175"/>
      <c r="AA2249" s="175"/>
      <c r="AB2249" s="175"/>
      <c r="AC2249" s="175"/>
      <c r="AD2249" s="175"/>
      <c r="AE2249" s="175"/>
      <c r="AF2249" s="175"/>
      <c r="AG2249" s="175"/>
      <c r="AH2249" s="175"/>
      <c r="AI2249" s="175"/>
      <c r="AJ2249" s="175"/>
      <c r="AK2249" s="175"/>
      <c r="AL2249" s="175"/>
      <c r="AM2249" s="175"/>
      <c r="AN2249" s="175"/>
      <c r="AO2249" s="175"/>
      <c r="AP2249" s="175"/>
      <c r="AQ2249" s="175"/>
      <c r="AR2249" s="175"/>
    </row>
    <row r="2250" spans="1:44" ht="102" x14ac:dyDescent="0.3">
      <c r="A2250" s="175"/>
      <c r="B2250" s="181" t="s">
        <v>2569</v>
      </c>
      <c r="C2250" s="182" t="s">
        <v>406</v>
      </c>
      <c r="D2250" s="190">
        <v>3393.03</v>
      </c>
      <c r="E2250" s="191">
        <v>3393.03</v>
      </c>
      <c r="F2250" s="185" t="s">
        <v>4637</v>
      </c>
      <c r="G2250" s="186" t="s">
        <v>3889</v>
      </c>
      <c r="H2250" s="187"/>
      <c r="I2250" s="175"/>
      <c r="J2250" s="175"/>
      <c r="K2250" s="175"/>
      <c r="L2250" s="175"/>
      <c r="M2250" s="175"/>
      <c r="N2250" s="175"/>
      <c r="O2250" s="175"/>
      <c r="P2250" s="175"/>
      <c r="Q2250" s="175"/>
      <c r="R2250" s="175"/>
      <c r="S2250" s="175"/>
      <c r="T2250" s="175"/>
      <c r="U2250" s="175"/>
      <c r="V2250" s="175"/>
      <c r="W2250" s="175"/>
      <c r="X2250" s="175"/>
      <c r="Y2250" s="175"/>
      <c r="Z2250" s="175"/>
      <c r="AA2250" s="175"/>
      <c r="AB2250" s="175"/>
      <c r="AC2250" s="175"/>
      <c r="AD2250" s="175"/>
      <c r="AE2250" s="175"/>
      <c r="AF2250" s="175"/>
      <c r="AG2250" s="175"/>
      <c r="AH2250" s="175"/>
      <c r="AI2250" s="175"/>
      <c r="AJ2250" s="175"/>
      <c r="AK2250" s="175"/>
      <c r="AL2250" s="175"/>
      <c r="AM2250" s="175"/>
      <c r="AN2250" s="175"/>
      <c r="AO2250" s="175"/>
      <c r="AP2250" s="175"/>
      <c r="AQ2250" s="175"/>
      <c r="AR2250" s="175"/>
    </row>
    <row r="2251" spans="1:44" ht="102" hidden="1" x14ac:dyDescent="0.3">
      <c r="A2251" s="175"/>
      <c r="B2251" s="185" t="s">
        <v>4637</v>
      </c>
      <c r="C2251" s="182"/>
      <c r="D2251" s="190">
        <v>3393.03</v>
      </c>
      <c r="E2251" s="191">
        <v>3393.03</v>
      </c>
      <c r="F2251" s="186" t="s">
        <v>3889</v>
      </c>
      <c r="G2251" s="181" t="s">
        <v>3929</v>
      </c>
      <c r="H2251" s="182" t="s">
        <v>124</v>
      </c>
      <c r="I2251" s="175"/>
      <c r="J2251" s="175"/>
      <c r="K2251" s="175"/>
      <c r="L2251" s="175"/>
      <c r="M2251" s="175"/>
      <c r="N2251" s="175"/>
      <c r="O2251" s="175"/>
      <c r="P2251" s="175"/>
      <c r="Q2251" s="175"/>
      <c r="R2251" s="175"/>
      <c r="S2251" s="175"/>
      <c r="T2251" s="175"/>
      <c r="U2251" s="175"/>
      <c r="V2251" s="175"/>
      <c r="W2251" s="175"/>
      <c r="X2251" s="175"/>
      <c r="Y2251" s="175"/>
      <c r="Z2251" s="175"/>
      <c r="AA2251" s="175"/>
      <c r="AB2251" s="175"/>
      <c r="AC2251" s="175"/>
      <c r="AD2251" s="175"/>
      <c r="AE2251" s="175"/>
      <c r="AF2251" s="175"/>
      <c r="AG2251" s="175"/>
      <c r="AH2251" s="175"/>
      <c r="AI2251" s="175"/>
      <c r="AJ2251" s="175"/>
      <c r="AK2251" s="175"/>
      <c r="AL2251" s="175"/>
      <c r="AM2251" s="175"/>
      <c r="AN2251" s="175"/>
      <c r="AO2251" s="175"/>
      <c r="AP2251" s="175"/>
      <c r="AQ2251" s="175"/>
      <c r="AR2251" s="175"/>
    </row>
    <row r="2252" spans="1:44" ht="102" hidden="1" x14ac:dyDescent="0.3">
      <c r="A2252" s="175"/>
      <c r="B2252" s="186" t="s">
        <v>3889</v>
      </c>
      <c r="C2252" s="187"/>
      <c r="D2252" s="190">
        <v>3393.03</v>
      </c>
      <c r="E2252" s="191">
        <v>3393.03</v>
      </c>
      <c r="F2252" s="181" t="s">
        <v>3929</v>
      </c>
      <c r="G2252" s="185" t="s">
        <v>4637</v>
      </c>
      <c r="H2252" s="182"/>
      <c r="I2252" s="175"/>
      <c r="J2252" s="175"/>
      <c r="K2252" s="175"/>
      <c r="L2252" s="175"/>
      <c r="M2252" s="175"/>
      <c r="N2252" s="175"/>
      <c r="O2252" s="175"/>
      <c r="P2252" s="175"/>
      <c r="Q2252" s="175"/>
      <c r="R2252" s="175"/>
      <c r="S2252" s="175"/>
      <c r="T2252" s="175"/>
      <c r="U2252" s="175"/>
      <c r="V2252" s="175"/>
      <c r="W2252" s="175"/>
      <c r="X2252" s="175"/>
      <c r="Y2252" s="175"/>
      <c r="Z2252" s="175"/>
      <c r="AA2252" s="175"/>
      <c r="AB2252" s="175"/>
      <c r="AC2252" s="175"/>
      <c r="AD2252" s="175"/>
      <c r="AE2252" s="175"/>
      <c r="AF2252" s="175"/>
      <c r="AG2252" s="175"/>
      <c r="AH2252" s="175"/>
      <c r="AI2252" s="175"/>
      <c r="AJ2252" s="175"/>
      <c r="AK2252" s="175"/>
      <c r="AL2252" s="175"/>
      <c r="AM2252" s="175"/>
      <c r="AN2252" s="175"/>
      <c r="AO2252" s="175"/>
      <c r="AP2252" s="175"/>
      <c r="AQ2252" s="175"/>
      <c r="AR2252" s="175"/>
    </row>
    <row r="2253" spans="1:44" ht="102" x14ac:dyDescent="0.3">
      <c r="A2253" s="175"/>
      <c r="B2253" s="181" t="s">
        <v>3929</v>
      </c>
      <c r="C2253" s="182" t="s">
        <v>124</v>
      </c>
      <c r="D2253" s="190">
        <v>1421.64</v>
      </c>
      <c r="E2253" s="191">
        <v>1421.64</v>
      </c>
      <c r="F2253" s="185" t="s">
        <v>4637</v>
      </c>
      <c r="G2253" s="186" t="s">
        <v>4621</v>
      </c>
      <c r="H2253" s="187"/>
      <c r="I2253" s="175"/>
      <c r="J2253" s="175"/>
      <c r="K2253" s="175"/>
      <c r="L2253" s="175"/>
      <c r="M2253" s="175"/>
      <c r="N2253" s="175"/>
      <c r="O2253" s="175"/>
      <c r="P2253" s="175"/>
      <c r="Q2253" s="175"/>
      <c r="R2253" s="175"/>
      <c r="S2253" s="175"/>
      <c r="T2253" s="175"/>
      <c r="U2253" s="175"/>
      <c r="V2253" s="175"/>
      <c r="W2253" s="175"/>
      <c r="X2253" s="175"/>
      <c r="Y2253" s="175"/>
      <c r="Z2253" s="175"/>
      <c r="AA2253" s="175"/>
      <c r="AB2253" s="175"/>
      <c r="AC2253" s="175"/>
      <c r="AD2253" s="175"/>
      <c r="AE2253" s="175"/>
      <c r="AF2253" s="175"/>
      <c r="AG2253" s="175"/>
      <c r="AH2253" s="175"/>
      <c r="AI2253" s="175"/>
      <c r="AJ2253" s="175"/>
      <c r="AK2253" s="175"/>
      <c r="AL2253" s="175"/>
      <c r="AM2253" s="175"/>
      <c r="AN2253" s="175"/>
      <c r="AO2253" s="175"/>
      <c r="AP2253" s="175"/>
      <c r="AQ2253" s="175"/>
      <c r="AR2253" s="175"/>
    </row>
    <row r="2254" spans="1:44" ht="102" hidden="1" x14ac:dyDescent="0.3">
      <c r="A2254" s="175"/>
      <c r="B2254" s="185" t="s">
        <v>4637</v>
      </c>
      <c r="C2254" s="182"/>
      <c r="D2254" s="190">
        <v>1421.64</v>
      </c>
      <c r="E2254" s="191">
        <v>1421.64</v>
      </c>
      <c r="F2254" s="186" t="s">
        <v>4621</v>
      </c>
      <c r="G2254" s="181" t="s">
        <v>658</v>
      </c>
      <c r="H2254" s="182" t="s">
        <v>434</v>
      </c>
      <c r="I2254" s="175"/>
      <c r="J2254" s="175"/>
      <c r="K2254" s="175"/>
      <c r="L2254" s="175"/>
      <c r="M2254" s="175"/>
      <c r="N2254" s="175"/>
      <c r="O2254" s="175"/>
      <c r="P2254" s="175"/>
      <c r="Q2254" s="175"/>
      <c r="R2254" s="175"/>
      <c r="S2254" s="175"/>
      <c r="T2254" s="175"/>
      <c r="U2254" s="175"/>
      <c r="V2254" s="175"/>
      <c r="W2254" s="175"/>
      <c r="X2254" s="175"/>
      <c r="Y2254" s="175"/>
      <c r="Z2254" s="175"/>
      <c r="AA2254" s="175"/>
      <c r="AB2254" s="175"/>
      <c r="AC2254" s="175"/>
      <c r="AD2254" s="175"/>
      <c r="AE2254" s="175"/>
      <c r="AF2254" s="175"/>
      <c r="AG2254" s="175"/>
      <c r="AH2254" s="175"/>
      <c r="AI2254" s="175"/>
      <c r="AJ2254" s="175"/>
      <c r="AK2254" s="175"/>
      <c r="AL2254" s="175"/>
      <c r="AM2254" s="175"/>
      <c r="AN2254" s="175"/>
      <c r="AO2254" s="175"/>
      <c r="AP2254" s="175"/>
      <c r="AQ2254" s="175"/>
      <c r="AR2254" s="175"/>
    </row>
    <row r="2255" spans="1:44" ht="102" hidden="1" x14ac:dyDescent="0.3">
      <c r="A2255" s="175"/>
      <c r="B2255" s="186" t="s">
        <v>4621</v>
      </c>
      <c r="C2255" s="187"/>
      <c r="D2255" s="190">
        <v>1421.64</v>
      </c>
      <c r="E2255" s="191">
        <v>1421.64</v>
      </c>
      <c r="F2255" s="181" t="s">
        <v>658</v>
      </c>
      <c r="G2255" s="185" t="s">
        <v>4637</v>
      </c>
      <c r="H2255" s="182"/>
      <c r="I2255" s="175"/>
      <c r="J2255" s="175"/>
      <c r="K2255" s="175"/>
      <c r="L2255" s="175"/>
      <c r="M2255" s="175"/>
      <c r="N2255" s="175"/>
      <c r="O2255" s="175"/>
      <c r="P2255" s="175"/>
      <c r="Q2255" s="175"/>
      <c r="R2255" s="175"/>
      <c r="S2255" s="175"/>
      <c r="T2255" s="175"/>
      <c r="U2255" s="175"/>
      <c r="V2255" s="175"/>
      <c r="W2255" s="175"/>
      <c r="X2255" s="175"/>
      <c r="Y2255" s="175"/>
      <c r="Z2255" s="175"/>
      <c r="AA2255" s="175"/>
      <c r="AB2255" s="175"/>
      <c r="AC2255" s="175"/>
      <c r="AD2255" s="175"/>
      <c r="AE2255" s="175"/>
      <c r="AF2255" s="175"/>
      <c r="AG2255" s="175"/>
      <c r="AH2255" s="175"/>
      <c r="AI2255" s="175"/>
      <c r="AJ2255" s="175"/>
      <c r="AK2255" s="175"/>
      <c r="AL2255" s="175"/>
      <c r="AM2255" s="175"/>
      <c r="AN2255" s="175"/>
      <c r="AO2255" s="175"/>
      <c r="AP2255" s="175"/>
      <c r="AQ2255" s="175"/>
      <c r="AR2255" s="175"/>
    </row>
    <row r="2256" spans="1:44" ht="102" x14ac:dyDescent="0.3">
      <c r="A2256" s="175"/>
      <c r="B2256" s="181" t="s">
        <v>658</v>
      </c>
      <c r="C2256" s="182" t="s">
        <v>434</v>
      </c>
      <c r="D2256" s="190">
        <v>2151.7800000000002</v>
      </c>
      <c r="E2256" s="191">
        <v>2151.7800000000002</v>
      </c>
      <c r="F2256" s="185" t="s">
        <v>4637</v>
      </c>
      <c r="G2256" s="186" t="s">
        <v>3788</v>
      </c>
      <c r="H2256" s="187"/>
      <c r="I2256" s="175"/>
      <c r="J2256" s="175"/>
      <c r="K2256" s="175"/>
      <c r="L2256" s="175"/>
      <c r="M2256" s="175"/>
      <c r="N2256" s="175"/>
      <c r="O2256" s="175"/>
      <c r="P2256" s="175"/>
      <c r="Q2256" s="175"/>
      <c r="R2256" s="175"/>
      <c r="S2256" s="175"/>
      <c r="T2256" s="175"/>
      <c r="U2256" s="175"/>
      <c r="V2256" s="175"/>
      <c r="W2256" s="175"/>
      <c r="X2256" s="175"/>
      <c r="Y2256" s="175"/>
      <c r="Z2256" s="175"/>
      <c r="AA2256" s="175"/>
      <c r="AB2256" s="175"/>
      <c r="AC2256" s="175"/>
      <c r="AD2256" s="175"/>
      <c r="AE2256" s="175"/>
      <c r="AF2256" s="175"/>
      <c r="AG2256" s="175"/>
      <c r="AH2256" s="175"/>
      <c r="AI2256" s="175"/>
      <c r="AJ2256" s="175"/>
      <c r="AK2256" s="175"/>
      <c r="AL2256" s="175"/>
      <c r="AM2256" s="175"/>
      <c r="AN2256" s="175"/>
      <c r="AO2256" s="175"/>
      <c r="AP2256" s="175"/>
      <c r="AQ2256" s="175"/>
      <c r="AR2256" s="175"/>
    </row>
    <row r="2257" spans="1:44" ht="102" hidden="1" x14ac:dyDescent="0.3">
      <c r="A2257" s="175"/>
      <c r="B2257" s="185" t="s">
        <v>4637</v>
      </c>
      <c r="C2257" s="182"/>
      <c r="D2257" s="190">
        <v>2151.7800000000002</v>
      </c>
      <c r="E2257" s="191">
        <v>2151.7800000000002</v>
      </c>
      <c r="F2257" s="186" t="s">
        <v>3788</v>
      </c>
      <c r="G2257" s="181" t="s">
        <v>3950</v>
      </c>
      <c r="H2257" s="182" t="s">
        <v>476</v>
      </c>
      <c r="I2257" s="175"/>
      <c r="J2257" s="175"/>
      <c r="K2257" s="175"/>
      <c r="L2257" s="175"/>
      <c r="M2257" s="175"/>
      <c r="N2257" s="175"/>
      <c r="O2257" s="175"/>
      <c r="P2257" s="175"/>
      <c r="Q2257" s="175"/>
      <c r="R2257" s="175"/>
      <c r="S2257" s="175"/>
      <c r="T2257" s="175"/>
      <c r="U2257" s="175"/>
      <c r="V2257" s="175"/>
      <c r="W2257" s="175"/>
      <c r="X2257" s="175"/>
      <c r="Y2257" s="175"/>
      <c r="Z2257" s="175"/>
      <c r="AA2257" s="175"/>
      <c r="AB2257" s="175"/>
      <c r="AC2257" s="175"/>
      <c r="AD2257" s="175"/>
      <c r="AE2257" s="175"/>
      <c r="AF2257" s="175"/>
      <c r="AG2257" s="175"/>
      <c r="AH2257" s="175"/>
      <c r="AI2257" s="175"/>
      <c r="AJ2257" s="175"/>
      <c r="AK2257" s="175"/>
      <c r="AL2257" s="175"/>
      <c r="AM2257" s="175"/>
      <c r="AN2257" s="175"/>
      <c r="AO2257" s="175"/>
      <c r="AP2257" s="175"/>
      <c r="AQ2257" s="175"/>
      <c r="AR2257" s="175"/>
    </row>
    <row r="2258" spans="1:44" ht="102" hidden="1" x14ac:dyDescent="0.3">
      <c r="A2258" s="175"/>
      <c r="B2258" s="186" t="s">
        <v>3788</v>
      </c>
      <c r="C2258" s="187"/>
      <c r="D2258" s="190">
        <v>2151.7800000000002</v>
      </c>
      <c r="E2258" s="191">
        <v>2151.7800000000002</v>
      </c>
      <c r="F2258" s="181" t="s">
        <v>3950</v>
      </c>
      <c r="G2258" s="185" t="s">
        <v>4637</v>
      </c>
      <c r="H2258" s="182"/>
      <c r="I2258" s="175"/>
      <c r="J2258" s="175"/>
      <c r="K2258" s="175"/>
      <c r="L2258" s="175"/>
      <c r="M2258" s="175"/>
      <c r="N2258" s="175"/>
      <c r="O2258" s="175"/>
      <c r="P2258" s="175"/>
      <c r="Q2258" s="175"/>
      <c r="R2258" s="175"/>
      <c r="S2258" s="175"/>
      <c r="T2258" s="175"/>
      <c r="U2258" s="175"/>
      <c r="V2258" s="175"/>
      <c r="W2258" s="175"/>
      <c r="X2258" s="175"/>
      <c r="Y2258" s="175"/>
      <c r="Z2258" s="175"/>
      <c r="AA2258" s="175"/>
      <c r="AB2258" s="175"/>
      <c r="AC2258" s="175"/>
      <c r="AD2258" s="175"/>
      <c r="AE2258" s="175"/>
      <c r="AF2258" s="175"/>
      <c r="AG2258" s="175"/>
      <c r="AH2258" s="175"/>
      <c r="AI2258" s="175"/>
      <c r="AJ2258" s="175"/>
      <c r="AK2258" s="175"/>
      <c r="AL2258" s="175"/>
      <c r="AM2258" s="175"/>
      <c r="AN2258" s="175"/>
      <c r="AO2258" s="175"/>
      <c r="AP2258" s="175"/>
      <c r="AQ2258" s="175"/>
      <c r="AR2258" s="175"/>
    </row>
    <row r="2259" spans="1:44" ht="102" x14ac:dyDescent="0.3">
      <c r="A2259" s="175"/>
      <c r="B2259" s="181" t="s">
        <v>3950</v>
      </c>
      <c r="C2259" s="182" t="s">
        <v>476</v>
      </c>
      <c r="D2259" s="190">
        <v>2138.9</v>
      </c>
      <c r="E2259" s="191">
        <v>2138.9</v>
      </c>
      <c r="F2259" s="185" t="s">
        <v>4637</v>
      </c>
      <c r="G2259" s="186" t="s">
        <v>4622</v>
      </c>
      <c r="H2259" s="187"/>
      <c r="I2259" s="175"/>
      <c r="J2259" s="175"/>
      <c r="K2259" s="175"/>
      <c r="L2259" s="175"/>
      <c r="M2259" s="175"/>
      <c r="N2259" s="175"/>
      <c r="O2259" s="175"/>
      <c r="P2259" s="175"/>
      <c r="Q2259" s="175"/>
      <c r="R2259" s="175"/>
      <c r="S2259" s="175"/>
      <c r="T2259" s="175"/>
      <c r="U2259" s="175"/>
      <c r="V2259" s="175"/>
      <c r="W2259" s="175"/>
      <c r="X2259" s="175"/>
      <c r="Y2259" s="175"/>
      <c r="Z2259" s="175"/>
      <c r="AA2259" s="175"/>
      <c r="AB2259" s="175"/>
      <c r="AC2259" s="175"/>
      <c r="AD2259" s="175"/>
      <c r="AE2259" s="175"/>
      <c r="AF2259" s="175"/>
      <c r="AG2259" s="175"/>
      <c r="AH2259" s="175"/>
      <c r="AI2259" s="175"/>
      <c r="AJ2259" s="175"/>
      <c r="AK2259" s="175"/>
      <c r="AL2259" s="175"/>
      <c r="AM2259" s="175"/>
      <c r="AN2259" s="175"/>
      <c r="AO2259" s="175"/>
      <c r="AP2259" s="175"/>
      <c r="AQ2259" s="175"/>
      <c r="AR2259" s="175"/>
    </row>
    <row r="2260" spans="1:44" ht="102" hidden="1" x14ac:dyDescent="0.3">
      <c r="A2260" s="175"/>
      <c r="B2260" s="185" t="s">
        <v>4637</v>
      </c>
      <c r="C2260" s="182"/>
      <c r="D2260" s="190">
        <v>2138.9</v>
      </c>
      <c r="E2260" s="191">
        <v>2138.9</v>
      </c>
      <c r="F2260" s="186" t="s">
        <v>4622</v>
      </c>
      <c r="G2260" s="181" t="s">
        <v>1268</v>
      </c>
      <c r="H2260" s="182" t="s">
        <v>399</v>
      </c>
      <c r="I2260" s="175"/>
      <c r="J2260" s="175"/>
      <c r="K2260" s="175"/>
      <c r="L2260" s="175"/>
      <c r="M2260" s="175"/>
      <c r="N2260" s="175"/>
      <c r="O2260" s="175"/>
      <c r="P2260" s="175"/>
      <c r="Q2260" s="175"/>
      <c r="R2260" s="175"/>
      <c r="S2260" s="175"/>
      <c r="T2260" s="175"/>
      <c r="U2260" s="175"/>
      <c r="V2260" s="175"/>
      <c r="W2260" s="175"/>
      <c r="X2260" s="175"/>
      <c r="Y2260" s="175"/>
      <c r="Z2260" s="175"/>
      <c r="AA2260" s="175"/>
      <c r="AB2260" s="175"/>
      <c r="AC2260" s="175"/>
      <c r="AD2260" s="175"/>
      <c r="AE2260" s="175"/>
      <c r="AF2260" s="175"/>
      <c r="AG2260" s="175"/>
      <c r="AH2260" s="175"/>
      <c r="AI2260" s="175"/>
      <c r="AJ2260" s="175"/>
      <c r="AK2260" s="175"/>
      <c r="AL2260" s="175"/>
      <c r="AM2260" s="175"/>
      <c r="AN2260" s="175"/>
      <c r="AO2260" s="175"/>
      <c r="AP2260" s="175"/>
      <c r="AQ2260" s="175"/>
      <c r="AR2260" s="175"/>
    </row>
    <row r="2261" spans="1:44" ht="102" hidden="1" x14ac:dyDescent="0.3">
      <c r="A2261" s="175"/>
      <c r="B2261" s="186" t="s">
        <v>4622</v>
      </c>
      <c r="C2261" s="187"/>
      <c r="D2261" s="190">
        <v>2138.9</v>
      </c>
      <c r="E2261" s="191">
        <v>2138.9</v>
      </c>
      <c r="F2261" s="181" t="s">
        <v>1268</v>
      </c>
      <c r="G2261" s="185" t="s">
        <v>4637</v>
      </c>
      <c r="H2261" s="182"/>
      <c r="I2261" s="175"/>
      <c r="J2261" s="175"/>
      <c r="K2261" s="175"/>
      <c r="L2261" s="175"/>
      <c r="M2261" s="175"/>
      <c r="N2261" s="175"/>
      <c r="O2261" s="175"/>
      <c r="P2261" s="175"/>
      <c r="Q2261" s="175"/>
      <c r="R2261" s="175"/>
      <c r="S2261" s="175"/>
      <c r="T2261" s="175"/>
      <c r="U2261" s="175"/>
      <c r="V2261" s="175"/>
      <c r="W2261" s="175"/>
      <c r="X2261" s="175"/>
      <c r="Y2261" s="175"/>
      <c r="Z2261" s="175"/>
      <c r="AA2261" s="175"/>
      <c r="AB2261" s="175"/>
      <c r="AC2261" s="175"/>
      <c r="AD2261" s="175"/>
      <c r="AE2261" s="175"/>
      <c r="AF2261" s="175"/>
      <c r="AG2261" s="175"/>
      <c r="AH2261" s="175"/>
      <c r="AI2261" s="175"/>
      <c r="AJ2261" s="175"/>
      <c r="AK2261" s="175"/>
      <c r="AL2261" s="175"/>
      <c r="AM2261" s="175"/>
      <c r="AN2261" s="175"/>
      <c r="AO2261" s="175"/>
      <c r="AP2261" s="175"/>
      <c r="AQ2261" s="175"/>
      <c r="AR2261" s="175"/>
    </row>
    <row r="2262" spans="1:44" ht="102" x14ac:dyDescent="0.3">
      <c r="A2262" s="175"/>
      <c r="B2262" s="181" t="s">
        <v>1268</v>
      </c>
      <c r="C2262" s="182" t="s">
        <v>399</v>
      </c>
      <c r="D2262" s="190">
        <v>3109.56</v>
      </c>
      <c r="E2262" s="191">
        <v>3109.56</v>
      </c>
      <c r="F2262" s="185" t="s">
        <v>4637</v>
      </c>
      <c r="G2262" s="186" t="s">
        <v>3790</v>
      </c>
      <c r="H2262" s="187"/>
      <c r="I2262" s="175"/>
      <c r="J2262" s="175"/>
      <c r="K2262" s="175"/>
      <c r="L2262" s="175"/>
      <c r="M2262" s="175"/>
      <c r="N2262" s="175"/>
      <c r="O2262" s="175"/>
      <c r="P2262" s="175"/>
      <c r="Q2262" s="175"/>
      <c r="R2262" s="175"/>
      <c r="S2262" s="175"/>
      <c r="T2262" s="175"/>
      <c r="U2262" s="175"/>
      <c r="V2262" s="175"/>
      <c r="W2262" s="175"/>
      <c r="X2262" s="175"/>
      <c r="Y2262" s="175"/>
      <c r="Z2262" s="175"/>
      <c r="AA2262" s="175"/>
      <c r="AB2262" s="175"/>
      <c r="AC2262" s="175"/>
      <c r="AD2262" s="175"/>
      <c r="AE2262" s="175"/>
      <c r="AF2262" s="175"/>
      <c r="AG2262" s="175"/>
      <c r="AH2262" s="175"/>
      <c r="AI2262" s="175"/>
      <c r="AJ2262" s="175"/>
      <c r="AK2262" s="175"/>
      <c r="AL2262" s="175"/>
      <c r="AM2262" s="175"/>
      <c r="AN2262" s="175"/>
      <c r="AO2262" s="175"/>
      <c r="AP2262" s="175"/>
      <c r="AQ2262" s="175"/>
      <c r="AR2262" s="175"/>
    </row>
    <row r="2263" spans="1:44" ht="102" hidden="1" x14ac:dyDescent="0.3">
      <c r="A2263" s="175"/>
      <c r="B2263" s="185" t="s">
        <v>4637</v>
      </c>
      <c r="C2263" s="182"/>
      <c r="D2263" s="190">
        <v>3109.56</v>
      </c>
      <c r="E2263" s="191">
        <v>3109.56</v>
      </c>
      <c r="F2263" s="186" t="s">
        <v>3790</v>
      </c>
      <c r="G2263" s="181" t="s">
        <v>1416</v>
      </c>
      <c r="H2263" s="182" t="s">
        <v>458</v>
      </c>
      <c r="I2263" s="175"/>
      <c r="J2263" s="175"/>
      <c r="K2263" s="175"/>
      <c r="L2263" s="175"/>
      <c r="M2263" s="175"/>
      <c r="N2263" s="175"/>
      <c r="O2263" s="175"/>
      <c r="P2263" s="175"/>
      <c r="Q2263" s="175"/>
      <c r="R2263" s="175"/>
      <c r="S2263" s="175"/>
      <c r="T2263" s="175"/>
      <c r="U2263" s="175"/>
      <c r="V2263" s="175"/>
      <c r="W2263" s="175"/>
      <c r="X2263" s="175"/>
      <c r="Y2263" s="175"/>
      <c r="Z2263" s="175"/>
      <c r="AA2263" s="175"/>
      <c r="AB2263" s="175"/>
      <c r="AC2263" s="175"/>
      <c r="AD2263" s="175"/>
      <c r="AE2263" s="175"/>
      <c r="AF2263" s="175"/>
      <c r="AG2263" s="175"/>
      <c r="AH2263" s="175"/>
      <c r="AI2263" s="175"/>
      <c r="AJ2263" s="175"/>
      <c r="AK2263" s="175"/>
      <c r="AL2263" s="175"/>
      <c r="AM2263" s="175"/>
      <c r="AN2263" s="175"/>
      <c r="AO2263" s="175"/>
      <c r="AP2263" s="175"/>
      <c r="AQ2263" s="175"/>
      <c r="AR2263" s="175"/>
    </row>
    <row r="2264" spans="1:44" ht="102" hidden="1" x14ac:dyDescent="0.3">
      <c r="A2264" s="175"/>
      <c r="B2264" s="186" t="s">
        <v>3790</v>
      </c>
      <c r="C2264" s="187"/>
      <c r="D2264" s="190">
        <v>3109.56</v>
      </c>
      <c r="E2264" s="191">
        <v>3109.56</v>
      </c>
      <c r="F2264" s="181" t="s">
        <v>1416</v>
      </c>
      <c r="G2264" s="185" t="s">
        <v>4637</v>
      </c>
      <c r="H2264" s="182"/>
      <c r="I2264" s="175"/>
      <c r="J2264" s="175"/>
      <c r="K2264" s="175"/>
      <c r="L2264" s="175"/>
      <c r="M2264" s="175"/>
      <c r="N2264" s="175"/>
      <c r="O2264" s="175"/>
      <c r="P2264" s="175"/>
      <c r="Q2264" s="175"/>
      <c r="R2264" s="175"/>
      <c r="S2264" s="175"/>
      <c r="T2264" s="175"/>
      <c r="U2264" s="175"/>
      <c r="V2264" s="175"/>
      <c r="W2264" s="175"/>
      <c r="X2264" s="175"/>
      <c r="Y2264" s="175"/>
      <c r="Z2264" s="175"/>
      <c r="AA2264" s="175"/>
      <c r="AB2264" s="175"/>
      <c r="AC2264" s="175"/>
      <c r="AD2264" s="175"/>
      <c r="AE2264" s="175"/>
      <c r="AF2264" s="175"/>
      <c r="AG2264" s="175"/>
      <c r="AH2264" s="175"/>
      <c r="AI2264" s="175"/>
      <c r="AJ2264" s="175"/>
      <c r="AK2264" s="175"/>
      <c r="AL2264" s="175"/>
      <c r="AM2264" s="175"/>
      <c r="AN2264" s="175"/>
      <c r="AO2264" s="175"/>
      <c r="AP2264" s="175"/>
      <c r="AQ2264" s="175"/>
      <c r="AR2264" s="175"/>
    </row>
    <row r="2265" spans="1:44" ht="102" x14ac:dyDescent="0.3">
      <c r="A2265" s="175"/>
      <c r="B2265" s="181" t="s">
        <v>1416</v>
      </c>
      <c r="C2265" s="182" t="s">
        <v>458</v>
      </c>
      <c r="D2265" s="190">
        <v>4715.88</v>
      </c>
      <c r="E2265" s="191">
        <v>4715.88</v>
      </c>
      <c r="F2265" s="185" t="s">
        <v>4637</v>
      </c>
      <c r="G2265" s="186" t="s">
        <v>3399</v>
      </c>
      <c r="H2265" s="187"/>
      <c r="I2265" s="175"/>
      <c r="J2265" s="175"/>
      <c r="K2265" s="175"/>
      <c r="L2265" s="175"/>
      <c r="M2265" s="175"/>
      <c r="N2265" s="175"/>
      <c r="O2265" s="175"/>
      <c r="P2265" s="175"/>
      <c r="Q2265" s="175"/>
      <c r="R2265" s="175"/>
      <c r="S2265" s="175"/>
      <c r="T2265" s="175"/>
      <c r="U2265" s="175"/>
      <c r="V2265" s="175"/>
      <c r="W2265" s="175"/>
      <c r="X2265" s="175"/>
      <c r="Y2265" s="175"/>
      <c r="Z2265" s="175"/>
      <c r="AA2265" s="175"/>
      <c r="AB2265" s="175"/>
      <c r="AC2265" s="175"/>
      <c r="AD2265" s="175"/>
      <c r="AE2265" s="175"/>
      <c r="AF2265" s="175"/>
      <c r="AG2265" s="175"/>
      <c r="AH2265" s="175"/>
      <c r="AI2265" s="175"/>
      <c r="AJ2265" s="175"/>
      <c r="AK2265" s="175"/>
      <c r="AL2265" s="175"/>
      <c r="AM2265" s="175"/>
      <c r="AN2265" s="175"/>
      <c r="AO2265" s="175"/>
      <c r="AP2265" s="175"/>
      <c r="AQ2265" s="175"/>
      <c r="AR2265" s="175"/>
    </row>
    <row r="2266" spans="1:44" ht="102" hidden="1" x14ac:dyDescent="0.3">
      <c r="A2266" s="175"/>
      <c r="B2266" s="185" t="s">
        <v>4637</v>
      </c>
      <c r="C2266" s="182"/>
      <c r="D2266" s="190">
        <v>4715.88</v>
      </c>
      <c r="E2266" s="191">
        <v>4715.88</v>
      </c>
      <c r="F2266" s="186" t="s">
        <v>3399</v>
      </c>
      <c r="G2266" s="181" t="s">
        <v>1920</v>
      </c>
      <c r="H2266" s="182" t="s">
        <v>444</v>
      </c>
      <c r="I2266" s="175"/>
      <c r="J2266" s="175"/>
      <c r="K2266" s="175"/>
      <c r="L2266" s="175"/>
      <c r="M2266" s="175"/>
      <c r="N2266" s="175"/>
      <c r="O2266" s="175"/>
      <c r="P2266" s="175"/>
      <c r="Q2266" s="175"/>
      <c r="R2266" s="175"/>
      <c r="S2266" s="175"/>
      <c r="T2266" s="175"/>
      <c r="U2266" s="175"/>
      <c r="V2266" s="175"/>
      <c r="W2266" s="175"/>
      <c r="X2266" s="175"/>
      <c r="Y2266" s="175"/>
      <c r="Z2266" s="175"/>
      <c r="AA2266" s="175"/>
      <c r="AB2266" s="175"/>
      <c r="AC2266" s="175"/>
      <c r="AD2266" s="175"/>
      <c r="AE2266" s="175"/>
      <c r="AF2266" s="175"/>
      <c r="AG2266" s="175"/>
      <c r="AH2266" s="175"/>
      <c r="AI2266" s="175"/>
      <c r="AJ2266" s="175"/>
      <c r="AK2266" s="175"/>
      <c r="AL2266" s="175"/>
      <c r="AM2266" s="175"/>
      <c r="AN2266" s="175"/>
      <c r="AO2266" s="175"/>
      <c r="AP2266" s="175"/>
      <c r="AQ2266" s="175"/>
      <c r="AR2266" s="175"/>
    </row>
    <row r="2267" spans="1:44" ht="102" hidden="1" x14ac:dyDescent="0.3">
      <c r="A2267" s="175"/>
      <c r="B2267" s="186" t="s">
        <v>3399</v>
      </c>
      <c r="C2267" s="187"/>
      <c r="D2267" s="190">
        <v>4715.88</v>
      </c>
      <c r="E2267" s="191">
        <v>4715.88</v>
      </c>
      <c r="F2267" s="181" t="s">
        <v>1920</v>
      </c>
      <c r="G2267" s="185" t="s">
        <v>4637</v>
      </c>
      <c r="H2267" s="182"/>
      <c r="I2267" s="175"/>
      <c r="J2267" s="175"/>
      <c r="K2267" s="175"/>
      <c r="L2267" s="175"/>
      <c r="M2267" s="175"/>
      <c r="N2267" s="175"/>
      <c r="O2267" s="175"/>
      <c r="P2267" s="175"/>
      <c r="Q2267" s="175"/>
      <c r="R2267" s="175"/>
      <c r="S2267" s="175"/>
      <c r="T2267" s="175"/>
      <c r="U2267" s="175"/>
      <c r="V2267" s="175"/>
      <c r="W2267" s="175"/>
      <c r="X2267" s="175"/>
      <c r="Y2267" s="175"/>
      <c r="Z2267" s="175"/>
      <c r="AA2267" s="175"/>
      <c r="AB2267" s="175"/>
      <c r="AC2267" s="175"/>
      <c r="AD2267" s="175"/>
      <c r="AE2267" s="175"/>
      <c r="AF2267" s="175"/>
      <c r="AG2267" s="175"/>
      <c r="AH2267" s="175"/>
      <c r="AI2267" s="175"/>
      <c r="AJ2267" s="175"/>
      <c r="AK2267" s="175"/>
      <c r="AL2267" s="175"/>
      <c r="AM2267" s="175"/>
      <c r="AN2267" s="175"/>
      <c r="AO2267" s="175"/>
      <c r="AP2267" s="175"/>
      <c r="AQ2267" s="175"/>
      <c r="AR2267" s="175"/>
    </row>
    <row r="2268" spans="1:44" ht="102" x14ac:dyDescent="0.3">
      <c r="A2268" s="175"/>
      <c r="B2268" s="181" t="s">
        <v>1920</v>
      </c>
      <c r="C2268" s="182" t="s">
        <v>444</v>
      </c>
      <c r="D2268" s="190">
        <v>3019.37</v>
      </c>
      <c r="E2268" s="191">
        <v>3019.37</v>
      </c>
      <c r="F2268" s="185" t="s">
        <v>4637</v>
      </c>
      <c r="G2268" s="186" t="s">
        <v>3811</v>
      </c>
      <c r="H2268" s="187"/>
      <c r="I2268" s="175"/>
      <c r="J2268" s="175"/>
      <c r="K2268" s="175"/>
      <c r="L2268" s="175"/>
      <c r="M2268" s="175"/>
      <c r="N2268" s="175"/>
      <c r="O2268" s="175"/>
      <c r="P2268" s="175"/>
      <c r="Q2268" s="175"/>
      <c r="R2268" s="175"/>
      <c r="S2268" s="175"/>
      <c r="T2268" s="175"/>
      <c r="U2268" s="175"/>
      <c r="V2268" s="175"/>
      <c r="W2268" s="175"/>
      <c r="X2268" s="175"/>
      <c r="Y2268" s="175"/>
      <c r="Z2268" s="175"/>
      <c r="AA2268" s="175"/>
      <c r="AB2268" s="175"/>
      <c r="AC2268" s="175"/>
      <c r="AD2268" s="175"/>
      <c r="AE2268" s="175"/>
      <c r="AF2268" s="175"/>
      <c r="AG2268" s="175"/>
      <c r="AH2268" s="175"/>
      <c r="AI2268" s="175"/>
      <c r="AJ2268" s="175"/>
      <c r="AK2268" s="175"/>
      <c r="AL2268" s="175"/>
      <c r="AM2268" s="175"/>
      <c r="AN2268" s="175"/>
      <c r="AO2268" s="175"/>
      <c r="AP2268" s="175"/>
      <c r="AQ2268" s="175"/>
      <c r="AR2268" s="175"/>
    </row>
    <row r="2269" spans="1:44" ht="102" hidden="1" x14ac:dyDescent="0.3">
      <c r="A2269" s="175"/>
      <c r="B2269" s="185" t="s">
        <v>4637</v>
      </c>
      <c r="C2269" s="182"/>
      <c r="D2269" s="190">
        <v>3019.37</v>
      </c>
      <c r="E2269" s="191">
        <v>3019.37</v>
      </c>
      <c r="F2269" s="186" t="s">
        <v>3811</v>
      </c>
      <c r="G2269" s="181" t="s">
        <v>1274</v>
      </c>
      <c r="H2269" s="182" t="s">
        <v>408</v>
      </c>
      <c r="I2269" s="175"/>
      <c r="J2269" s="175"/>
      <c r="K2269" s="175"/>
      <c r="L2269" s="175"/>
      <c r="M2269" s="175"/>
      <c r="N2269" s="175"/>
      <c r="O2269" s="175"/>
      <c r="P2269" s="175"/>
      <c r="Q2269" s="175"/>
      <c r="R2269" s="175"/>
      <c r="S2269" s="175"/>
      <c r="T2269" s="175"/>
      <c r="U2269" s="175"/>
      <c r="V2269" s="175"/>
      <c r="W2269" s="175"/>
      <c r="X2269" s="175"/>
      <c r="Y2269" s="175"/>
      <c r="Z2269" s="175"/>
      <c r="AA2269" s="175"/>
      <c r="AB2269" s="175"/>
      <c r="AC2269" s="175"/>
      <c r="AD2269" s="175"/>
      <c r="AE2269" s="175"/>
      <c r="AF2269" s="175"/>
      <c r="AG2269" s="175"/>
      <c r="AH2269" s="175"/>
      <c r="AI2269" s="175"/>
      <c r="AJ2269" s="175"/>
      <c r="AK2269" s="175"/>
      <c r="AL2269" s="175"/>
      <c r="AM2269" s="175"/>
      <c r="AN2269" s="175"/>
      <c r="AO2269" s="175"/>
      <c r="AP2269" s="175"/>
      <c r="AQ2269" s="175"/>
      <c r="AR2269" s="175"/>
    </row>
    <row r="2270" spans="1:44" ht="102" hidden="1" x14ac:dyDescent="0.3">
      <c r="A2270" s="175"/>
      <c r="B2270" s="186" t="s">
        <v>3811</v>
      </c>
      <c r="C2270" s="187"/>
      <c r="D2270" s="190">
        <v>3019.37</v>
      </c>
      <c r="E2270" s="191">
        <v>3019.37</v>
      </c>
      <c r="F2270" s="181" t="s">
        <v>1274</v>
      </c>
      <c r="G2270" s="185" t="s">
        <v>4637</v>
      </c>
      <c r="H2270" s="182"/>
      <c r="I2270" s="175"/>
      <c r="J2270" s="175"/>
      <c r="K2270" s="175"/>
      <c r="L2270" s="175"/>
      <c r="M2270" s="175"/>
      <c r="N2270" s="175"/>
      <c r="O2270" s="175"/>
      <c r="P2270" s="175"/>
      <c r="Q2270" s="175"/>
      <c r="R2270" s="175"/>
      <c r="S2270" s="175"/>
      <c r="T2270" s="175"/>
      <c r="U2270" s="175"/>
      <c r="V2270" s="175"/>
      <c r="W2270" s="175"/>
      <c r="X2270" s="175"/>
      <c r="Y2270" s="175"/>
      <c r="Z2270" s="175"/>
      <c r="AA2270" s="175"/>
      <c r="AB2270" s="175"/>
      <c r="AC2270" s="175"/>
      <c r="AD2270" s="175"/>
      <c r="AE2270" s="175"/>
      <c r="AF2270" s="175"/>
      <c r="AG2270" s="175"/>
      <c r="AH2270" s="175"/>
      <c r="AI2270" s="175"/>
      <c r="AJ2270" s="175"/>
      <c r="AK2270" s="175"/>
      <c r="AL2270" s="175"/>
      <c r="AM2270" s="175"/>
      <c r="AN2270" s="175"/>
      <c r="AO2270" s="175"/>
      <c r="AP2270" s="175"/>
      <c r="AQ2270" s="175"/>
      <c r="AR2270" s="175"/>
    </row>
    <row r="2271" spans="1:44" ht="102" x14ac:dyDescent="0.3">
      <c r="A2271" s="175"/>
      <c r="B2271" s="181" t="s">
        <v>1274</v>
      </c>
      <c r="C2271" s="182" t="s">
        <v>408</v>
      </c>
      <c r="D2271" s="190">
        <v>3006.48</v>
      </c>
      <c r="E2271" s="191">
        <v>3006.48</v>
      </c>
      <c r="F2271" s="185" t="s">
        <v>4637</v>
      </c>
      <c r="G2271" s="186" t="s">
        <v>3813</v>
      </c>
      <c r="H2271" s="187"/>
      <c r="I2271" s="175"/>
      <c r="J2271" s="175"/>
      <c r="K2271" s="175"/>
      <c r="L2271" s="175"/>
      <c r="M2271" s="175"/>
      <c r="N2271" s="175"/>
      <c r="O2271" s="175"/>
      <c r="P2271" s="175"/>
      <c r="Q2271" s="175"/>
      <c r="R2271" s="175"/>
      <c r="S2271" s="175"/>
      <c r="T2271" s="175"/>
      <c r="U2271" s="175"/>
      <c r="V2271" s="175"/>
      <c r="W2271" s="175"/>
      <c r="X2271" s="175"/>
      <c r="Y2271" s="175"/>
      <c r="Z2271" s="175"/>
      <c r="AA2271" s="175"/>
      <c r="AB2271" s="175"/>
      <c r="AC2271" s="175"/>
      <c r="AD2271" s="175"/>
      <c r="AE2271" s="175"/>
      <c r="AF2271" s="175"/>
      <c r="AG2271" s="175"/>
      <c r="AH2271" s="175"/>
      <c r="AI2271" s="175"/>
      <c r="AJ2271" s="175"/>
      <c r="AK2271" s="175"/>
      <c r="AL2271" s="175"/>
      <c r="AM2271" s="175"/>
      <c r="AN2271" s="175"/>
      <c r="AO2271" s="175"/>
      <c r="AP2271" s="175"/>
      <c r="AQ2271" s="175"/>
      <c r="AR2271" s="175"/>
    </row>
    <row r="2272" spans="1:44" ht="102" hidden="1" x14ac:dyDescent="0.3">
      <c r="A2272" s="175"/>
      <c r="B2272" s="185" t="s">
        <v>4637</v>
      </c>
      <c r="C2272" s="182"/>
      <c r="D2272" s="190">
        <v>3006.48</v>
      </c>
      <c r="E2272" s="191">
        <v>3006.48</v>
      </c>
      <c r="F2272" s="186" t="s">
        <v>3813</v>
      </c>
      <c r="G2272" s="181" t="s">
        <v>3951</v>
      </c>
      <c r="H2272" s="182" t="s">
        <v>425</v>
      </c>
      <c r="I2272" s="175"/>
      <c r="J2272" s="175"/>
      <c r="K2272" s="175"/>
      <c r="L2272" s="175"/>
      <c r="M2272" s="175"/>
      <c r="N2272" s="175"/>
      <c r="O2272" s="175"/>
      <c r="P2272" s="175"/>
      <c r="Q2272" s="175"/>
      <c r="R2272" s="175"/>
      <c r="S2272" s="175"/>
      <c r="T2272" s="175"/>
      <c r="U2272" s="175"/>
      <c r="V2272" s="175"/>
      <c r="W2272" s="175"/>
      <c r="X2272" s="175"/>
      <c r="Y2272" s="175"/>
      <c r="Z2272" s="175"/>
      <c r="AA2272" s="175"/>
      <c r="AB2272" s="175"/>
      <c r="AC2272" s="175"/>
      <c r="AD2272" s="175"/>
      <c r="AE2272" s="175"/>
      <c r="AF2272" s="175"/>
      <c r="AG2272" s="175"/>
      <c r="AH2272" s="175"/>
      <c r="AI2272" s="175"/>
      <c r="AJ2272" s="175"/>
      <c r="AK2272" s="175"/>
      <c r="AL2272" s="175"/>
      <c r="AM2272" s="175"/>
      <c r="AN2272" s="175"/>
      <c r="AO2272" s="175"/>
      <c r="AP2272" s="175"/>
      <c r="AQ2272" s="175"/>
      <c r="AR2272" s="175"/>
    </row>
    <row r="2273" spans="1:44" ht="102" hidden="1" x14ac:dyDescent="0.3">
      <c r="A2273" s="175"/>
      <c r="B2273" s="186" t="s">
        <v>3813</v>
      </c>
      <c r="C2273" s="187"/>
      <c r="D2273" s="190">
        <v>3006.48</v>
      </c>
      <c r="E2273" s="191">
        <v>3006.48</v>
      </c>
      <c r="F2273" s="181" t="s">
        <v>3951</v>
      </c>
      <c r="G2273" s="185" t="s">
        <v>4637</v>
      </c>
      <c r="H2273" s="182"/>
      <c r="I2273" s="175"/>
      <c r="J2273" s="175"/>
      <c r="K2273" s="175"/>
      <c r="L2273" s="175"/>
      <c r="M2273" s="175"/>
      <c r="N2273" s="175"/>
      <c r="O2273" s="175"/>
      <c r="P2273" s="175"/>
      <c r="Q2273" s="175"/>
      <c r="R2273" s="175"/>
      <c r="S2273" s="175"/>
      <c r="T2273" s="175"/>
      <c r="U2273" s="175"/>
      <c r="V2273" s="175"/>
      <c r="W2273" s="175"/>
      <c r="X2273" s="175"/>
      <c r="Y2273" s="175"/>
      <c r="Z2273" s="175"/>
      <c r="AA2273" s="175"/>
      <c r="AB2273" s="175"/>
      <c r="AC2273" s="175"/>
      <c r="AD2273" s="175"/>
      <c r="AE2273" s="175"/>
      <c r="AF2273" s="175"/>
      <c r="AG2273" s="175"/>
      <c r="AH2273" s="175"/>
      <c r="AI2273" s="175"/>
      <c r="AJ2273" s="175"/>
      <c r="AK2273" s="175"/>
      <c r="AL2273" s="175"/>
      <c r="AM2273" s="175"/>
      <c r="AN2273" s="175"/>
      <c r="AO2273" s="175"/>
      <c r="AP2273" s="175"/>
      <c r="AQ2273" s="175"/>
      <c r="AR2273" s="175"/>
    </row>
    <row r="2274" spans="1:44" ht="102" x14ac:dyDescent="0.3">
      <c r="A2274" s="175"/>
      <c r="B2274" s="181" t="s">
        <v>3951</v>
      </c>
      <c r="C2274" s="182" t="s">
        <v>425</v>
      </c>
      <c r="D2274" s="190">
        <v>4398.0600000000004</v>
      </c>
      <c r="E2274" s="191">
        <v>4398.0600000000004</v>
      </c>
      <c r="F2274" s="185" t="s">
        <v>4637</v>
      </c>
      <c r="G2274" s="186" t="s">
        <v>4553</v>
      </c>
      <c r="H2274" s="187"/>
      <c r="I2274" s="175"/>
      <c r="J2274" s="175"/>
      <c r="K2274" s="175"/>
      <c r="L2274" s="175"/>
      <c r="M2274" s="175"/>
      <c r="N2274" s="175"/>
      <c r="O2274" s="175"/>
      <c r="P2274" s="175"/>
      <c r="Q2274" s="175"/>
      <c r="R2274" s="175"/>
      <c r="S2274" s="175"/>
      <c r="T2274" s="175"/>
      <c r="U2274" s="175"/>
      <c r="V2274" s="175"/>
      <c r="W2274" s="175"/>
      <c r="X2274" s="175"/>
      <c r="Y2274" s="175"/>
      <c r="Z2274" s="175"/>
      <c r="AA2274" s="175"/>
      <c r="AB2274" s="175"/>
      <c r="AC2274" s="175"/>
      <c r="AD2274" s="175"/>
      <c r="AE2274" s="175"/>
      <c r="AF2274" s="175"/>
      <c r="AG2274" s="175"/>
      <c r="AH2274" s="175"/>
      <c r="AI2274" s="175"/>
      <c r="AJ2274" s="175"/>
      <c r="AK2274" s="175"/>
      <c r="AL2274" s="175"/>
      <c r="AM2274" s="175"/>
      <c r="AN2274" s="175"/>
      <c r="AO2274" s="175"/>
      <c r="AP2274" s="175"/>
      <c r="AQ2274" s="175"/>
      <c r="AR2274" s="175"/>
    </row>
    <row r="2275" spans="1:44" ht="102" hidden="1" x14ac:dyDescent="0.3">
      <c r="A2275" s="175"/>
      <c r="B2275" s="185" t="s">
        <v>4637</v>
      </c>
      <c r="C2275" s="182"/>
      <c r="D2275" s="190">
        <v>4398.0600000000004</v>
      </c>
      <c r="E2275" s="191">
        <v>4398.0600000000004</v>
      </c>
      <c r="F2275" s="186" t="s">
        <v>4553</v>
      </c>
      <c r="G2275" s="181" t="s">
        <v>1157</v>
      </c>
      <c r="H2275" s="182" t="s">
        <v>474</v>
      </c>
      <c r="I2275" s="175"/>
      <c r="J2275" s="175"/>
      <c r="K2275" s="175"/>
      <c r="L2275" s="175"/>
      <c r="M2275" s="175"/>
      <c r="N2275" s="175"/>
      <c r="O2275" s="175"/>
      <c r="P2275" s="175"/>
      <c r="Q2275" s="175"/>
      <c r="R2275" s="175"/>
      <c r="S2275" s="175"/>
      <c r="T2275" s="175"/>
      <c r="U2275" s="175"/>
      <c r="V2275" s="175"/>
      <c r="W2275" s="175"/>
      <c r="X2275" s="175"/>
      <c r="Y2275" s="175"/>
      <c r="Z2275" s="175"/>
      <c r="AA2275" s="175"/>
      <c r="AB2275" s="175"/>
      <c r="AC2275" s="175"/>
      <c r="AD2275" s="175"/>
      <c r="AE2275" s="175"/>
      <c r="AF2275" s="175"/>
      <c r="AG2275" s="175"/>
      <c r="AH2275" s="175"/>
      <c r="AI2275" s="175"/>
      <c r="AJ2275" s="175"/>
      <c r="AK2275" s="175"/>
      <c r="AL2275" s="175"/>
      <c r="AM2275" s="175"/>
      <c r="AN2275" s="175"/>
      <c r="AO2275" s="175"/>
      <c r="AP2275" s="175"/>
      <c r="AQ2275" s="175"/>
      <c r="AR2275" s="175"/>
    </row>
    <row r="2276" spans="1:44" ht="102" hidden="1" x14ac:dyDescent="0.3">
      <c r="A2276" s="175"/>
      <c r="B2276" s="186" t="s">
        <v>4553</v>
      </c>
      <c r="C2276" s="187"/>
      <c r="D2276" s="190">
        <v>4398.0600000000004</v>
      </c>
      <c r="E2276" s="191">
        <v>4398.0600000000004</v>
      </c>
      <c r="F2276" s="181" t="s">
        <v>1157</v>
      </c>
      <c r="G2276" s="185" t="s">
        <v>4637</v>
      </c>
      <c r="H2276" s="182"/>
      <c r="I2276" s="175"/>
      <c r="J2276" s="175"/>
      <c r="K2276" s="175"/>
      <c r="L2276" s="175"/>
      <c r="M2276" s="175"/>
      <c r="N2276" s="175"/>
      <c r="O2276" s="175"/>
      <c r="P2276" s="175"/>
      <c r="Q2276" s="175"/>
      <c r="R2276" s="175"/>
      <c r="S2276" s="175"/>
      <c r="T2276" s="175"/>
      <c r="U2276" s="175"/>
      <c r="V2276" s="175"/>
      <c r="W2276" s="175"/>
      <c r="X2276" s="175"/>
      <c r="Y2276" s="175"/>
      <c r="Z2276" s="175"/>
      <c r="AA2276" s="175"/>
      <c r="AB2276" s="175"/>
      <c r="AC2276" s="175"/>
      <c r="AD2276" s="175"/>
      <c r="AE2276" s="175"/>
      <c r="AF2276" s="175"/>
      <c r="AG2276" s="175"/>
      <c r="AH2276" s="175"/>
      <c r="AI2276" s="175"/>
      <c r="AJ2276" s="175"/>
      <c r="AK2276" s="175"/>
      <c r="AL2276" s="175"/>
      <c r="AM2276" s="175"/>
      <c r="AN2276" s="175"/>
      <c r="AO2276" s="175"/>
      <c r="AP2276" s="175"/>
      <c r="AQ2276" s="175"/>
      <c r="AR2276" s="175"/>
    </row>
    <row r="2277" spans="1:44" ht="102" x14ac:dyDescent="0.3">
      <c r="A2277" s="175"/>
      <c r="B2277" s="181" t="s">
        <v>1157</v>
      </c>
      <c r="C2277" s="182" t="s">
        <v>474</v>
      </c>
      <c r="D2277" s="190">
        <v>1486.06</v>
      </c>
      <c r="E2277" s="191">
        <v>1486.06</v>
      </c>
      <c r="F2277" s="185" t="s">
        <v>4637</v>
      </c>
      <c r="G2277" s="186" t="s">
        <v>3343</v>
      </c>
      <c r="H2277" s="187"/>
      <c r="I2277" s="175"/>
      <c r="J2277" s="175"/>
      <c r="K2277" s="175"/>
      <c r="L2277" s="175"/>
      <c r="M2277" s="175"/>
      <c r="N2277" s="175"/>
      <c r="O2277" s="175"/>
      <c r="P2277" s="175"/>
      <c r="Q2277" s="175"/>
      <c r="R2277" s="175"/>
      <c r="S2277" s="175"/>
      <c r="T2277" s="175"/>
      <c r="U2277" s="175"/>
      <c r="V2277" s="175"/>
      <c r="W2277" s="175"/>
      <c r="X2277" s="175"/>
      <c r="Y2277" s="175"/>
      <c r="Z2277" s="175"/>
      <c r="AA2277" s="175"/>
      <c r="AB2277" s="175"/>
      <c r="AC2277" s="175"/>
      <c r="AD2277" s="175"/>
      <c r="AE2277" s="175"/>
      <c r="AF2277" s="175"/>
      <c r="AG2277" s="175"/>
      <c r="AH2277" s="175"/>
      <c r="AI2277" s="175"/>
      <c r="AJ2277" s="175"/>
      <c r="AK2277" s="175"/>
      <c r="AL2277" s="175"/>
      <c r="AM2277" s="175"/>
      <c r="AN2277" s="175"/>
      <c r="AO2277" s="175"/>
      <c r="AP2277" s="175"/>
      <c r="AQ2277" s="175"/>
      <c r="AR2277" s="175"/>
    </row>
    <row r="2278" spans="1:44" ht="102" hidden="1" x14ac:dyDescent="0.3">
      <c r="A2278" s="175"/>
      <c r="B2278" s="185" t="s">
        <v>4637</v>
      </c>
      <c r="C2278" s="182"/>
      <c r="D2278" s="190">
        <v>1486.06</v>
      </c>
      <c r="E2278" s="191">
        <v>1486.06</v>
      </c>
      <c r="F2278" s="186" t="s">
        <v>3343</v>
      </c>
      <c r="G2278" s="181" t="s">
        <v>1136</v>
      </c>
      <c r="H2278" s="182" t="s">
        <v>462</v>
      </c>
      <c r="I2278" s="175"/>
      <c r="J2278" s="175"/>
      <c r="K2278" s="175"/>
      <c r="L2278" s="175"/>
      <c r="M2278" s="175"/>
      <c r="N2278" s="175"/>
      <c r="O2278" s="175"/>
      <c r="P2278" s="175"/>
      <c r="Q2278" s="175"/>
      <c r="R2278" s="175"/>
      <c r="S2278" s="175"/>
      <c r="T2278" s="175"/>
      <c r="U2278" s="175"/>
      <c r="V2278" s="175"/>
      <c r="W2278" s="175"/>
      <c r="X2278" s="175"/>
      <c r="Y2278" s="175"/>
      <c r="Z2278" s="175"/>
      <c r="AA2278" s="175"/>
      <c r="AB2278" s="175"/>
      <c r="AC2278" s="175"/>
      <c r="AD2278" s="175"/>
      <c r="AE2278" s="175"/>
      <c r="AF2278" s="175"/>
      <c r="AG2278" s="175"/>
      <c r="AH2278" s="175"/>
      <c r="AI2278" s="175"/>
      <c r="AJ2278" s="175"/>
      <c r="AK2278" s="175"/>
      <c r="AL2278" s="175"/>
      <c r="AM2278" s="175"/>
      <c r="AN2278" s="175"/>
      <c r="AO2278" s="175"/>
      <c r="AP2278" s="175"/>
      <c r="AQ2278" s="175"/>
      <c r="AR2278" s="175"/>
    </row>
    <row r="2279" spans="1:44" ht="102" hidden="1" x14ac:dyDescent="0.3">
      <c r="A2279" s="175"/>
      <c r="B2279" s="186" t="s">
        <v>3343</v>
      </c>
      <c r="C2279" s="187"/>
      <c r="D2279" s="190">
        <v>1486.06</v>
      </c>
      <c r="E2279" s="191">
        <v>1486.06</v>
      </c>
      <c r="F2279" s="181" t="s">
        <v>1136</v>
      </c>
      <c r="G2279" s="185" t="s">
        <v>4637</v>
      </c>
      <c r="H2279" s="182"/>
      <c r="I2279" s="175"/>
      <c r="J2279" s="175"/>
      <c r="K2279" s="175"/>
      <c r="L2279" s="175"/>
      <c r="M2279" s="175"/>
      <c r="N2279" s="175"/>
      <c r="O2279" s="175"/>
      <c r="P2279" s="175"/>
      <c r="Q2279" s="175"/>
      <c r="R2279" s="175"/>
      <c r="S2279" s="175"/>
      <c r="T2279" s="175"/>
      <c r="U2279" s="175"/>
      <c r="V2279" s="175"/>
      <c r="W2279" s="175"/>
      <c r="X2279" s="175"/>
      <c r="Y2279" s="175"/>
      <c r="Z2279" s="175"/>
      <c r="AA2279" s="175"/>
      <c r="AB2279" s="175"/>
      <c r="AC2279" s="175"/>
      <c r="AD2279" s="175"/>
      <c r="AE2279" s="175"/>
      <c r="AF2279" s="175"/>
      <c r="AG2279" s="175"/>
      <c r="AH2279" s="175"/>
      <c r="AI2279" s="175"/>
      <c r="AJ2279" s="175"/>
      <c r="AK2279" s="175"/>
      <c r="AL2279" s="175"/>
      <c r="AM2279" s="175"/>
      <c r="AN2279" s="175"/>
      <c r="AO2279" s="175"/>
      <c r="AP2279" s="175"/>
      <c r="AQ2279" s="175"/>
      <c r="AR2279" s="175"/>
    </row>
    <row r="2280" spans="1:44" ht="102" x14ac:dyDescent="0.3">
      <c r="A2280" s="175"/>
      <c r="B2280" s="181" t="s">
        <v>1136</v>
      </c>
      <c r="C2280" s="182" t="s">
        <v>462</v>
      </c>
      <c r="D2280" s="190">
        <v>2641.41</v>
      </c>
      <c r="E2280" s="191">
        <v>2641.41</v>
      </c>
      <c r="F2280" s="185" t="s">
        <v>4637</v>
      </c>
      <c r="G2280" s="186" t="s">
        <v>3344</v>
      </c>
      <c r="H2280" s="187"/>
      <c r="I2280" s="175"/>
      <c r="J2280" s="175"/>
      <c r="K2280" s="175"/>
      <c r="L2280" s="175"/>
      <c r="M2280" s="175"/>
      <c r="N2280" s="175"/>
      <c r="O2280" s="175"/>
      <c r="P2280" s="175"/>
      <c r="Q2280" s="175"/>
      <c r="R2280" s="175"/>
      <c r="S2280" s="175"/>
      <c r="T2280" s="175"/>
      <c r="U2280" s="175"/>
      <c r="V2280" s="175"/>
      <c r="W2280" s="175"/>
      <c r="X2280" s="175"/>
      <c r="Y2280" s="175"/>
      <c r="Z2280" s="175"/>
      <c r="AA2280" s="175"/>
      <c r="AB2280" s="175"/>
      <c r="AC2280" s="175"/>
      <c r="AD2280" s="175"/>
      <c r="AE2280" s="175"/>
      <c r="AF2280" s="175"/>
      <c r="AG2280" s="175"/>
      <c r="AH2280" s="175"/>
      <c r="AI2280" s="175"/>
      <c r="AJ2280" s="175"/>
      <c r="AK2280" s="175"/>
      <c r="AL2280" s="175"/>
      <c r="AM2280" s="175"/>
      <c r="AN2280" s="175"/>
      <c r="AO2280" s="175"/>
      <c r="AP2280" s="175"/>
      <c r="AQ2280" s="175"/>
      <c r="AR2280" s="175"/>
    </row>
    <row r="2281" spans="1:44" ht="102" hidden="1" x14ac:dyDescent="0.3">
      <c r="A2281" s="175"/>
      <c r="B2281" s="185" t="s">
        <v>4637</v>
      </c>
      <c r="C2281" s="182"/>
      <c r="D2281" s="190">
        <v>2641.41</v>
      </c>
      <c r="E2281" s="191">
        <v>2641.41</v>
      </c>
      <c r="F2281" s="186" t="s">
        <v>3344</v>
      </c>
      <c r="G2281" s="181" t="s">
        <v>613</v>
      </c>
      <c r="H2281" s="182" t="s">
        <v>432</v>
      </c>
      <c r="I2281" s="175"/>
      <c r="J2281" s="175"/>
      <c r="K2281" s="175"/>
      <c r="L2281" s="175"/>
      <c r="M2281" s="175"/>
      <c r="N2281" s="175"/>
      <c r="O2281" s="175"/>
      <c r="P2281" s="175"/>
      <c r="Q2281" s="175"/>
      <c r="R2281" s="175"/>
      <c r="S2281" s="175"/>
      <c r="T2281" s="175"/>
      <c r="U2281" s="175"/>
      <c r="V2281" s="175"/>
      <c r="W2281" s="175"/>
      <c r="X2281" s="175"/>
      <c r="Y2281" s="175"/>
      <c r="Z2281" s="175"/>
      <c r="AA2281" s="175"/>
      <c r="AB2281" s="175"/>
      <c r="AC2281" s="175"/>
      <c r="AD2281" s="175"/>
      <c r="AE2281" s="175"/>
      <c r="AF2281" s="175"/>
      <c r="AG2281" s="175"/>
      <c r="AH2281" s="175"/>
      <c r="AI2281" s="175"/>
      <c r="AJ2281" s="175"/>
      <c r="AK2281" s="175"/>
      <c r="AL2281" s="175"/>
      <c r="AM2281" s="175"/>
      <c r="AN2281" s="175"/>
      <c r="AO2281" s="175"/>
      <c r="AP2281" s="175"/>
      <c r="AQ2281" s="175"/>
      <c r="AR2281" s="175"/>
    </row>
    <row r="2282" spans="1:44" ht="102" hidden="1" x14ac:dyDescent="0.3">
      <c r="A2282" s="175"/>
      <c r="B2282" s="186" t="s">
        <v>3344</v>
      </c>
      <c r="C2282" s="187"/>
      <c r="D2282" s="190">
        <v>2641.41</v>
      </c>
      <c r="E2282" s="191">
        <v>2641.41</v>
      </c>
      <c r="F2282" s="181" t="s">
        <v>613</v>
      </c>
      <c r="G2282" s="185" t="s">
        <v>4637</v>
      </c>
      <c r="H2282" s="182"/>
      <c r="I2282" s="175"/>
      <c r="J2282" s="175"/>
      <c r="K2282" s="175"/>
      <c r="L2282" s="175"/>
      <c r="M2282" s="175"/>
      <c r="N2282" s="175"/>
      <c r="O2282" s="175"/>
      <c r="P2282" s="175"/>
      <c r="Q2282" s="175"/>
      <c r="R2282" s="175"/>
      <c r="S2282" s="175"/>
      <c r="T2282" s="175"/>
      <c r="U2282" s="175"/>
      <c r="V2282" s="175"/>
      <c r="W2282" s="175"/>
      <c r="X2282" s="175"/>
      <c r="Y2282" s="175"/>
      <c r="Z2282" s="175"/>
      <c r="AA2282" s="175"/>
      <c r="AB2282" s="175"/>
      <c r="AC2282" s="175"/>
      <c r="AD2282" s="175"/>
      <c r="AE2282" s="175"/>
      <c r="AF2282" s="175"/>
      <c r="AG2282" s="175"/>
      <c r="AH2282" s="175"/>
      <c r="AI2282" s="175"/>
      <c r="AJ2282" s="175"/>
      <c r="AK2282" s="175"/>
      <c r="AL2282" s="175"/>
      <c r="AM2282" s="175"/>
      <c r="AN2282" s="175"/>
      <c r="AO2282" s="175"/>
      <c r="AP2282" s="175"/>
      <c r="AQ2282" s="175"/>
      <c r="AR2282" s="175"/>
    </row>
    <row r="2283" spans="1:44" ht="102" x14ac:dyDescent="0.3">
      <c r="A2283" s="175"/>
      <c r="B2283" s="181" t="s">
        <v>613</v>
      </c>
      <c r="C2283" s="182" t="s">
        <v>432</v>
      </c>
      <c r="D2283" s="190">
        <v>1756.65</v>
      </c>
      <c r="E2283" s="191">
        <v>1756.65</v>
      </c>
      <c r="F2283" s="185" t="s">
        <v>4637</v>
      </c>
      <c r="G2283" s="186" t="s">
        <v>3345</v>
      </c>
      <c r="H2283" s="187"/>
      <c r="I2283" s="175"/>
      <c r="J2283" s="175"/>
      <c r="K2283" s="175"/>
      <c r="L2283" s="175"/>
      <c r="M2283" s="175"/>
      <c r="N2283" s="175"/>
      <c r="O2283" s="175"/>
      <c r="P2283" s="175"/>
      <c r="Q2283" s="175"/>
      <c r="R2283" s="175"/>
      <c r="S2283" s="175"/>
      <c r="T2283" s="175"/>
      <c r="U2283" s="175"/>
      <c r="V2283" s="175"/>
      <c r="W2283" s="175"/>
      <c r="X2283" s="175"/>
      <c r="Y2283" s="175"/>
      <c r="Z2283" s="175"/>
      <c r="AA2283" s="175"/>
      <c r="AB2283" s="175"/>
      <c r="AC2283" s="175"/>
      <c r="AD2283" s="175"/>
      <c r="AE2283" s="175"/>
      <c r="AF2283" s="175"/>
      <c r="AG2283" s="175"/>
      <c r="AH2283" s="175"/>
      <c r="AI2283" s="175"/>
      <c r="AJ2283" s="175"/>
      <c r="AK2283" s="175"/>
      <c r="AL2283" s="175"/>
      <c r="AM2283" s="175"/>
      <c r="AN2283" s="175"/>
      <c r="AO2283" s="175"/>
      <c r="AP2283" s="175"/>
      <c r="AQ2283" s="175"/>
      <c r="AR2283" s="175"/>
    </row>
    <row r="2284" spans="1:44" ht="102" hidden="1" x14ac:dyDescent="0.3">
      <c r="A2284" s="175"/>
      <c r="B2284" s="185" t="s">
        <v>4637</v>
      </c>
      <c r="C2284" s="182"/>
      <c r="D2284" s="190">
        <v>1756.65</v>
      </c>
      <c r="E2284" s="191">
        <v>1756.65</v>
      </c>
      <c r="F2284" s="186" t="s">
        <v>3345</v>
      </c>
      <c r="G2284" s="181" t="s">
        <v>1923</v>
      </c>
      <c r="H2284" s="182" t="s">
        <v>115</v>
      </c>
      <c r="I2284" s="175"/>
      <c r="J2284" s="175"/>
      <c r="K2284" s="175"/>
      <c r="L2284" s="175"/>
      <c r="M2284" s="175"/>
      <c r="N2284" s="175"/>
      <c r="O2284" s="175"/>
      <c r="P2284" s="175"/>
      <c r="Q2284" s="175"/>
      <c r="R2284" s="175"/>
      <c r="S2284" s="175"/>
      <c r="T2284" s="175"/>
      <c r="U2284" s="175"/>
      <c r="V2284" s="175"/>
      <c r="W2284" s="175"/>
      <c r="X2284" s="175"/>
      <c r="Y2284" s="175"/>
      <c r="Z2284" s="175"/>
      <c r="AA2284" s="175"/>
      <c r="AB2284" s="175"/>
      <c r="AC2284" s="175"/>
      <c r="AD2284" s="175"/>
      <c r="AE2284" s="175"/>
      <c r="AF2284" s="175"/>
      <c r="AG2284" s="175"/>
      <c r="AH2284" s="175"/>
      <c r="AI2284" s="175"/>
      <c r="AJ2284" s="175"/>
      <c r="AK2284" s="175"/>
      <c r="AL2284" s="175"/>
      <c r="AM2284" s="175"/>
      <c r="AN2284" s="175"/>
      <c r="AO2284" s="175"/>
      <c r="AP2284" s="175"/>
      <c r="AQ2284" s="175"/>
      <c r="AR2284" s="175"/>
    </row>
    <row r="2285" spans="1:44" ht="102" hidden="1" x14ac:dyDescent="0.3">
      <c r="A2285" s="175"/>
      <c r="B2285" s="186" t="s">
        <v>3345</v>
      </c>
      <c r="C2285" s="187"/>
      <c r="D2285" s="190">
        <v>1756.65</v>
      </c>
      <c r="E2285" s="191">
        <v>1756.65</v>
      </c>
      <c r="F2285" s="181" t="s">
        <v>1923</v>
      </c>
      <c r="G2285" s="185" t="s">
        <v>4637</v>
      </c>
      <c r="H2285" s="182"/>
      <c r="I2285" s="175"/>
      <c r="J2285" s="175"/>
      <c r="K2285" s="175"/>
      <c r="L2285" s="175"/>
      <c r="M2285" s="175"/>
      <c r="N2285" s="175"/>
      <c r="O2285" s="175"/>
      <c r="P2285" s="175"/>
      <c r="Q2285" s="175"/>
      <c r="R2285" s="175"/>
      <c r="S2285" s="175"/>
      <c r="T2285" s="175"/>
      <c r="U2285" s="175"/>
      <c r="V2285" s="175"/>
      <c r="W2285" s="175"/>
      <c r="X2285" s="175"/>
      <c r="Y2285" s="175"/>
      <c r="Z2285" s="175"/>
      <c r="AA2285" s="175"/>
      <c r="AB2285" s="175"/>
      <c r="AC2285" s="175"/>
      <c r="AD2285" s="175"/>
      <c r="AE2285" s="175"/>
      <c r="AF2285" s="175"/>
      <c r="AG2285" s="175"/>
      <c r="AH2285" s="175"/>
      <c r="AI2285" s="175"/>
      <c r="AJ2285" s="175"/>
      <c r="AK2285" s="175"/>
      <c r="AL2285" s="175"/>
      <c r="AM2285" s="175"/>
      <c r="AN2285" s="175"/>
      <c r="AO2285" s="175"/>
      <c r="AP2285" s="175"/>
      <c r="AQ2285" s="175"/>
      <c r="AR2285" s="175"/>
    </row>
    <row r="2286" spans="1:44" ht="102" x14ac:dyDescent="0.3">
      <c r="A2286" s="175"/>
      <c r="B2286" s="181" t="s">
        <v>1923</v>
      </c>
      <c r="C2286" s="182" t="s">
        <v>115</v>
      </c>
      <c r="D2286" s="190">
        <v>1421.64</v>
      </c>
      <c r="E2286" s="191">
        <v>1421.64</v>
      </c>
      <c r="F2286" s="185" t="s">
        <v>4637</v>
      </c>
      <c r="G2286" s="186" t="s">
        <v>3161</v>
      </c>
      <c r="H2286" s="187"/>
      <c r="I2286" s="175"/>
      <c r="J2286" s="175"/>
      <c r="K2286" s="175"/>
      <c r="L2286" s="175"/>
      <c r="M2286" s="175"/>
      <c r="N2286" s="175"/>
      <c r="O2286" s="175"/>
      <c r="P2286" s="175"/>
      <c r="Q2286" s="175"/>
      <c r="R2286" s="175"/>
      <c r="S2286" s="175"/>
      <c r="T2286" s="175"/>
      <c r="U2286" s="175"/>
      <c r="V2286" s="175"/>
      <c r="W2286" s="175"/>
      <c r="X2286" s="175"/>
      <c r="Y2286" s="175"/>
      <c r="Z2286" s="175"/>
      <c r="AA2286" s="175"/>
      <c r="AB2286" s="175"/>
      <c r="AC2286" s="175"/>
      <c r="AD2286" s="175"/>
      <c r="AE2286" s="175"/>
      <c r="AF2286" s="175"/>
      <c r="AG2286" s="175"/>
      <c r="AH2286" s="175"/>
      <c r="AI2286" s="175"/>
      <c r="AJ2286" s="175"/>
      <c r="AK2286" s="175"/>
      <c r="AL2286" s="175"/>
      <c r="AM2286" s="175"/>
      <c r="AN2286" s="175"/>
      <c r="AO2286" s="175"/>
      <c r="AP2286" s="175"/>
      <c r="AQ2286" s="175"/>
      <c r="AR2286" s="175"/>
    </row>
    <row r="2287" spans="1:44" ht="102" hidden="1" x14ac:dyDescent="0.3">
      <c r="A2287" s="175"/>
      <c r="B2287" s="185" t="s">
        <v>4637</v>
      </c>
      <c r="C2287" s="182"/>
      <c r="D2287" s="190">
        <v>1421.64</v>
      </c>
      <c r="E2287" s="191">
        <v>1421.64</v>
      </c>
      <c r="F2287" s="186" t="s">
        <v>3161</v>
      </c>
      <c r="G2287" s="181" t="s">
        <v>1995</v>
      </c>
      <c r="H2287" s="182" t="s">
        <v>420</v>
      </c>
      <c r="I2287" s="175"/>
      <c r="J2287" s="175"/>
      <c r="K2287" s="175"/>
      <c r="L2287" s="175"/>
      <c r="M2287" s="175"/>
      <c r="N2287" s="175"/>
      <c r="O2287" s="175"/>
      <c r="P2287" s="175"/>
      <c r="Q2287" s="175"/>
      <c r="R2287" s="175"/>
      <c r="S2287" s="175"/>
      <c r="T2287" s="175"/>
      <c r="U2287" s="175"/>
      <c r="V2287" s="175"/>
      <c r="W2287" s="175"/>
      <c r="X2287" s="175"/>
      <c r="Y2287" s="175"/>
      <c r="Z2287" s="175"/>
      <c r="AA2287" s="175"/>
      <c r="AB2287" s="175"/>
      <c r="AC2287" s="175"/>
      <c r="AD2287" s="175"/>
      <c r="AE2287" s="175"/>
      <c r="AF2287" s="175"/>
      <c r="AG2287" s="175"/>
      <c r="AH2287" s="175"/>
      <c r="AI2287" s="175"/>
      <c r="AJ2287" s="175"/>
      <c r="AK2287" s="175"/>
      <c r="AL2287" s="175"/>
      <c r="AM2287" s="175"/>
      <c r="AN2287" s="175"/>
      <c r="AO2287" s="175"/>
      <c r="AP2287" s="175"/>
      <c r="AQ2287" s="175"/>
      <c r="AR2287" s="175"/>
    </row>
    <row r="2288" spans="1:44" ht="102" hidden="1" x14ac:dyDescent="0.3">
      <c r="A2288" s="175"/>
      <c r="B2288" s="186" t="s">
        <v>3161</v>
      </c>
      <c r="C2288" s="187"/>
      <c r="D2288" s="190">
        <v>1421.64</v>
      </c>
      <c r="E2288" s="191">
        <v>1421.64</v>
      </c>
      <c r="F2288" s="181" t="s">
        <v>1995</v>
      </c>
      <c r="G2288" s="185" t="s">
        <v>4637</v>
      </c>
      <c r="H2288" s="182"/>
      <c r="I2288" s="175"/>
      <c r="J2288" s="175"/>
      <c r="K2288" s="175"/>
      <c r="L2288" s="175"/>
      <c r="M2288" s="175"/>
      <c r="N2288" s="175"/>
      <c r="O2288" s="175"/>
      <c r="P2288" s="175"/>
      <c r="Q2288" s="175"/>
      <c r="R2288" s="175"/>
      <c r="S2288" s="175"/>
      <c r="T2288" s="175"/>
      <c r="U2288" s="175"/>
      <c r="V2288" s="175"/>
      <c r="W2288" s="175"/>
      <c r="X2288" s="175"/>
      <c r="Y2288" s="175"/>
      <c r="Z2288" s="175"/>
      <c r="AA2288" s="175"/>
      <c r="AB2288" s="175"/>
      <c r="AC2288" s="175"/>
      <c r="AD2288" s="175"/>
      <c r="AE2288" s="175"/>
      <c r="AF2288" s="175"/>
      <c r="AG2288" s="175"/>
      <c r="AH2288" s="175"/>
      <c r="AI2288" s="175"/>
      <c r="AJ2288" s="175"/>
      <c r="AK2288" s="175"/>
      <c r="AL2288" s="175"/>
      <c r="AM2288" s="175"/>
      <c r="AN2288" s="175"/>
      <c r="AO2288" s="175"/>
      <c r="AP2288" s="175"/>
      <c r="AQ2288" s="175"/>
      <c r="AR2288" s="175"/>
    </row>
    <row r="2289" spans="1:44" ht="102" x14ac:dyDescent="0.3">
      <c r="A2289" s="175"/>
      <c r="B2289" s="181" t="s">
        <v>1995</v>
      </c>
      <c r="C2289" s="182" t="s">
        <v>420</v>
      </c>
      <c r="D2289" s="190">
        <v>1438.82</v>
      </c>
      <c r="E2289" s="191">
        <v>1438.82</v>
      </c>
      <c r="F2289" s="185" t="s">
        <v>4637</v>
      </c>
      <c r="G2289" s="186" t="s">
        <v>3347</v>
      </c>
      <c r="H2289" s="187"/>
      <c r="I2289" s="175"/>
      <c r="J2289" s="175"/>
      <c r="K2289" s="175"/>
      <c r="L2289" s="175"/>
      <c r="M2289" s="175"/>
      <c r="N2289" s="175"/>
      <c r="O2289" s="175"/>
      <c r="P2289" s="175"/>
      <c r="Q2289" s="175"/>
      <c r="R2289" s="175"/>
      <c r="S2289" s="175"/>
      <c r="T2289" s="175"/>
      <c r="U2289" s="175"/>
      <c r="V2289" s="175"/>
      <c r="W2289" s="175"/>
      <c r="X2289" s="175"/>
      <c r="Y2289" s="175"/>
      <c r="Z2289" s="175"/>
      <c r="AA2289" s="175"/>
      <c r="AB2289" s="175"/>
      <c r="AC2289" s="175"/>
      <c r="AD2289" s="175"/>
      <c r="AE2289" s="175"/>
      <c r="AF2289" s="175"/>
      <c r="AG2289" s="175"/>
      <c r="AH2289" s="175"/>
      <c r="AI2289" s="175"/>
      <c r="AJ2289" s="175"/>
      <c r="AK2289" s="175"/>
      <c r="AL2289" s="175"/>
      <c r="AM2289" s="175"/>
      <c r="AN2289" s="175"/>
      <c r="AO2289" s="175"/>
      <c r="AP2289" s="175"/>
      <c r="AQ2289" s="175"/>
      <c r="AR2289" s="175"/>
    </row>
    <row r="2290" spans="1:44" ht="102" hidden="1" x14ac:dyDescent="0.3">
      <c r="A2290" s="175"/>
      <c r="B2290" s="185" t="s">
        <v>4637</v>
      </c>
      <c r="C2290" s="182"/>
      <c r="D2290" s="190">
        <v>1438.82</v>
      </c>
      <c r="E2290" s="191">
        <v>1438.82</v>
      </c>
      <c r="F2290" s="186" t="s">
        <v>3347</v>
      </c>
      <c r="G2290" s="181" t="s">
        <v>718</v>
      </c>
      <c r="H2290" s="182" t="s">
        <v>409</v>
      </c>
      <c r="I2290" s="175"/>
      <c r="J2290" s="175"/>
      <c r="K2290" s="175"/>
      <c r="L2290" s="175"/>
      <c r="M2290" s="175"/>
      <c r="N2290" s="175"/>
      <c r="O2290" s="175"/>
      <c r="P2290" s="175"/>
      <c r="Q2290" s="175"/>
      <c r="R2290" s="175"/>
      <c r="S2290" s="175"/>
      <c r="T2290" s="175"/>
      <c r="U2290" s="175"/>
      <c r="V2290" s="175"/>
      <c r="W2290" s="175"/>
      <c r="X2290" s="175"/>
      <c r="Y2290" s="175"/>
      <c r="Z2290" s="175"/>
      <c r="AA2290" s="175"/>
      <c r="AB2290" s="175"/>
      <c r="AC2290" s="175"/>
      <c r="AD2290" s="175"/>
      <c r="AE2290" s="175"/>
      <c r="AF2290" s="175"/>
      <c r="AG2290" s="175"/>
      <c r="AH2290" s="175"/>
      <c r="AI2290" s="175"/>
      <c r="AJ2290" s="175"/>
      <c r="AK2290" s="175"/>
      <c r="AL2290" s="175"/>
      <c r="AM2290" s="175"/>
      <c r="AN2290" s="175"/>
      <c r="AO2290" s="175"/>
      <c r="AP2290" s="175"/>
      <c r="AQ2290" s="175"/>
      <c r="AR2290" s="175"/>
    </row>
    <row r="2291" spans="1:44" ht="102" hidden="1" x14ac:dyDescent="0.3">
      <c r="A2291" s="175"/>
      <c r="B2291" s="186" t="s">
        <v>3347</v>
      </c>
      <c r="C2291" s="187"/>
      <c r="D2291" s="190">
        <v>1438.82</v>
      </c>
      <c r="E2291" s="191">
        <v>1438.82</v>
      </c>
      <c r="F2291" s="181" t="s">
        <v>718</v>
      </c>
      <c r="G2291" s="185" t="s">
        <v>4637</v>
      </c>
      <c r="H2291" s="182"/>
      <c r="I2291" s="175"/>
      <c r="J2291" s="175"/>
      <c r="K2291" s="175"/>
      <c r="L2291" s="175"/>
      <c r="M2291" s="175"/>
      <c r="N2291" s="175"/>
      <c r="O2291" s="175"/>
      <c r="P2291" s="175"/>
      <c r="Q2291" s="175"/>
      <c r="R2291" s="175"/>
      <c r="S2291" s="175"/>
      <c r="T2291" s="175"/>
      <c r="U2291" s="175"/>
      <c r="V2291" s="175"/>
      <c r="W2291" s="175"/>
      <c r="X2291" s="175"/>
      <c r="Y2291" s="175"/>
      <c r="Z2291" s="175"/>
      <c r="AA2291" s="175"/>
      <c r="AB2291" s="175"/>
      <c r="AC2291" s="175"/>
      <c r="AD2291" s="175"/>
      <c r="AE2291" s="175"/>
      <c r="AF2291" s="175"/>
      <c r="AG2291" s="175"/>
      <c r="AH2291" s="175"/>
      <c r="AI2291" s="175"/>
      <c r="AJ2291" s="175"/>
      <c r="AK2291" s="175"/>
      <c r="AL2291" s="175"/>
      <c r="AM2291" s="175"/>
      <c r="AN2291" s="175"/>
      <c r="AO2291" s="175"/>
      <c r="AP2291" s="175"/>
      <c r="AQ2291" s="175"/>
      <c r="AR2291" s="175"/>
    </row>
    <row r="2292" spans="1:44" ht="102" x14ac:dyDescent="0.3">
      <c r="A2292" s="175"/>
      <c r="B2292" s="181" t="s">
        <v>718</v>
      </c>
      <c r="C2292" s="182" t="s">
        <v>409</v>
      </c>
      <c r="D2292" s="190">
        <v>1430.23</v>
      </c>
      <c r="E2292" s="191">
        <v>1430.23</v>
      </c>
      <c r="F2292" s="185" t="s">
        <v>4637</v>
      </c>
      <c r="G2292" s="186" t="s">
        <v>3348</v>
      </c>
      <c r="H2292" s="187"/>
      <c r="I2292" s="175"/>
      <c r="J2292" s="175"/>
      <c r="K2292" s="175"/>
      <c r="L2292" s="175"/>
      <c r="M2292" s="175"/>
      <c r="N2292" s="175"/>
      <c r="O2292" s="175"/>
      <c r="P2292" s="175"/>
      <c r="Q2292" s="175"/>
      <c r="R2292" s="175"/>
      <c r="S2292" s="175"/>
      <c r="T2292" s="175"/>
      <c r="U2292" s="175"/>
      <c r="V2292" s="175"/>
      <c r="W2292" s="175"/>
      <c r="X2292" s="175"/>
      <c r="Y2292" s="175"/>
      <c r="Z2292" s="175"/>
      <c r="AA2292" s="175"/>
      <c r="AB2292" s="175"/>
      <c r="AC2292" s="175"/>
      <c r="AD2292" s="175"/>
      <c r="AE2292" s="175"/>
      <c r="AF2292" s="175"/>
      <c r="AG2292" s="175"/>
      <c r="AH2292" s="175"/>
      <c r="AI2292" s="175"/>
      <c r="AJ2292" s="175"/>
      <c r="AK2292" s="175"/>
      <c r="AL2292" s="175"/>
      <c r="AM2292" s="175"/>
      <c r="AN2292" s="175"/>
      <c r="AO2292" s="175"/>
      <c r="AP2292" s="175"/>
      <c r="AQ2292" s="175"/>
      <c r="AR2292" s="175"/>
    </row>
    <row r="2293" spans="1:44" ht="102" hidden="1" x14ac:dyDescent="0.3">
      <c r="A2293" s="175"/>
      <c r="B2293" s="185" t="s">
        <v>4637</v>
      </c>
      <c r="C2293" s="182"/>
      <c r="D2293" s="190">
        <v>1430.23</v>
      </c>
      <c r="E2293" s="191">
        <v>1430.23</v>
      </c>
      <c r="F2293" s="186" t="s">
        <v>3348</v>
      </c>
      <c r="G2293" s="181" t="s">
        <v>723</v>
      </c>
      <c r="H2293" s="182" t="s">
        <v>469</v>
      </c>
      <c r="I2293" s="175"/>
      <c r="J2293" s="175"/>
      <c r="K2293" s="175"/>
      <c r="L2293" s="175"/>
      <c r="M2293" s="175"/>
      <c r="N2293" s="175"/>
      <c r="O2293" s="175"/>
      <c r="P2293" s="175"/>
      <c r="Q2293" s="175"/>
      <c r="R2293" s="175"/>
      <c r="S2293" s="175"/>
      <c r="T2293" s="175"/>
      <c r="U2293" s="175"/>
      <c r="V2293" s="175"/>
      <c r="W2293" s="175"/>
      <c r="X2293" s="175"/>
      <c r="Y2293" s="175"/>
      <c r="Z2293" s="175"/>
      <c r="AA2293" s="175"/>
      <c r="AB2293" s="175"/>
      <c r="AC2293" s="175"/>
      <c r="AD2293" s="175"/>
      <c r="AE2293" s="175"/>
      <c r="AF2293" s="175"/>
      <c r="AG2293" s="175"/>
      <c r="AH2293" s="175"/>
      <c r="AI2293" s="175"/>
      <c r="AJ2293" s="175"/>
      <c r="AK2293" s="175"/>
      <c r="AL2293" s="175"/>
      <c r="AM2293" s="175"/>
      <c r="AN2293" s="175"/>
      <c r="AO2293" s="175"/>
      <c r="AP2293" s="175"/>
      <c r="AQ2293" s="175"/>
      <c r="AR2293" s="175"/>
    </row>
    <row r="2294" spans="1:44" ht="102" hidden="1" x14ac:dyDescent="0.3">
      <c r="A2294" s="175"/>
      <c r="B2294" s="186" t="s">
        <v>3348</v>
      </c>
      <c r="C2294" s="187"/>
      <c r="D2294" s="190">
        <v>1430.23</v>
      </c>
      <c r="E2294" s="191">
        <v>1430.23</v>
      </c>
      <c r="F2294" s="181" t="s">
        <v>723</v>
      </c>
      <c r="G2294" s="185" t="s">
        <v>4637</v>
      </c>
      <c r="H2294" s="182"/>
      <c r="I2294" s="175"/>
      <c r="J2294" s="175"/>
      <c r="K2294" s="175"/>
      <c r="L2294" s="175"/>
      <c r="M2294" s="175"/>
      <c r="N2294" s="175"/>
      <c r="O2294" s="175"/>
      <c r="P2294" s="175"/>
      <c r="Q2294" s="175"/>
      <c r="R2294" s="175"/>
      <c r="S2294" s="175"/>
      <c r="T2294" s="175"/>
      <c r="U2294" s="175"/>
      <c r="V2294" s="175"/>
      <c r="W2294" s="175"/>
      <c r="X2294" s="175"/>
      <c r="Y2294" s="175"/>
      <c r="Z2294" s="175"/>
      <c r="AA2294" s="175"/>
      <c r="AB2294" s="175"/>
      <c r="AC2294" s="175"/>
      <c r="AD2294" s="175"/>
      <c r="AE2294" s="175"/>
      <c r="AF2294" s="175"/>
      <c r="AG2294" s="175"/>
      <c r="AH2294" s="175"/>
      <c r="AI2294" s="175"/>
      <c r="AJ2294" s="175"/>
      <c r="AK2294" s="175"/>
      <c r="AL2294" s="175"/>
      <c r="AM2294" s="175"/>
      <c r="AN2294" s="175"/>
      <c r="AO2294" s="175"/>
      <c r="AP2294" s="175"/>
      <c r="AQ2294" s="175"/>
      <c r="AR2294" s="175"/>
    </row>
    <row r="2295" spans="1:44" ht="102" x14ac:dyDescent="0.3">
      <c r="A2295" s="175"/>
      <c r="B2295" s="181" t="s">
        <v>723</v>
      </c>
      <c r="C2295" s="182" t="s">
        <v>469</v>
      </c>
      <c r="D2295" s="190">
        <v>1752.35</v>
      </c>
      <c r="E2295" s="191">
        <v>1752.35</v>
      </c>
      <c r="F2295" s="185" t="s">
        <v>4637</v>
      </c>
      <c r="G2295" s="186" t="s">
        <v>3349</v>
      </c>
      <c r="H2295" s="187"/>
      <c r="I2295" s="175"/>
      <c r="J2295" s="175"/>
      <c r="K2295" s="175"/>
      <c r="L2295" s="175"/>
      <c r="M2295" s="175"/>
      <c r="N2295" s="175"/>
      <c r="O2295" s="175"/>
      <c r="P2295" s="175"/>
      <c r="Q2295" s="175"/>
      <c r="R2295" s="175"/>
      <c r="S2295" s="175"/>
      <c r="T2295" s="175"/>
      <c r="U2295" s="175"/>
      <c r="V2295" s="175"/>
      <c r="W2295" s="175"/>
      <c r="X2295" s="175"/>
      <c r="Y2295" s="175"/>
      <c r="Z2295" s="175"/>
      <c r="AA2295" s="175"/>
      <c r="AB2295" s="175"/>
      <c r="AC2295" s="175"/>
      <c r="AD2295" s="175"/>
      <c r="AE2295" s="175"/>
      <c r="AF2295" s="175"/>
      <c r="AG2295" s="175"/>
      <c r="AH2295" s="175"/>
      <c r="AI2295" s="175"/>
      <c r="AJ2295" s="175"/>
      <c r="AK2295" s="175"/>
      <c r="AL2295" s="175"/>
      <c r="AM2295" s="175"/>
      <c r="AN2295" s="175"/>
      <c r="AO2295" s="175"/>
      <c r="AP2295" s="175"/>
      <c r="AQ2295" s="175"/>
      <c r="AR2295" s="175"/>
    </row>
    <row r="2296" spans="1:44" ht="102" hidden="1" x14ac:dyDescent="0.3">
      <c r="A2296" s="175"/>
      <c r="B2296" s="185" t="s">
        <v>4637</v>
      </c>
      <c r="C2296" s="182"/>
      <c r="D2296" s="190">
        <v>1752.35</v>
      </c>
      <c r="E2296" s="191">
        <v>1752.35</v>
      </c>
      <c r="F2296" s="186" t="s">
        <v>3349</v>
      </c>
      <c r="G2296" s="181" t="s">
        <v>2018</v>
      </c>
      <c r="H2296" s="182" t="s">
        <v>404</v>
      </c>
      <c r="I2296" s="175"/>
      <c r="J2296" s="175"/>
      <c r="K2296" s="175"/>
      <c r="L2296" s="175"/>
      <c r="M2296" s="175"/>
      <c r="N2296" s="175"/>
      <c r="O2296" s="175"/>
      <c r="P2296" s="175"/>
      <c r="Q2296" s="175"/>
      <c r="R2296" s="175"/>
      <c r="S2296" s="175"/>
      <c r="T2296" s="175"/>
      <c r="U2296" s="175"/>
      <c r="V2296" s="175"/>
      <c r="W2296" s="175"/>
      <c r="X2296" s="175"/>
      <c r="Y2296" s="175"/>
      <c r="Z2296" s="175"/>
      <c r="AA2296" s="175"/>
      <c r="AB2296" s="175"/>
      <c r="AC2296" s="175"/>
      <c r="AD2296" s="175"/>
      <c r="AE2296" s="175"/>
      <c r="AF2296" s="175"/>
      <c r="AG2296" s="175"/>
      <c r="AH2296" s="175"/>
      <c r="AI2296" s="175"/>
      <c r="AJ2296" s="175"/>
      <c r="AK2296" s="175"/>
      <c r="AL2296" s="175"/>
      <c r="AM2296" s="175"/>
      <c r="AN2296" s="175"/>
      <c r="AO2296" s="175"/>
      <c r="AP2296" s="175"/>
      <c r="AQ2296" s="175"/>
      <c r="AR2296" s="175"/>
    </row>
    <row r="2297" spans="1:44" ht="102" hidden="1" x14ac:dyDescent="0.3">
      <c r="A2297" s="175"/>
      <c r="B2297" s="186" t="s">
        <v>3349</v>
      </c>
      <c r="C2297" s="187"/>
      <c r="D2297" s="190">
        <v>1752.35</v>
      </c>
      <c r="E2297" s="191">
        <v>1752.35</v>
      </c>
      <c r="F2297" s="181" t="s">
        <v>2018</v>
      </c>
      <c r="G2297" s="185" t="s">
        <v>4637</v>
      </c>
      <c r="H2297" s="182"/>
      <c r="I2297" s="175"/>
      <c r="J2297" s="175"/>
      <c r="K2297" s="175"/>
      <c r="L2297" s="175"/>
      <c r="M2297" s="175"/>
      <c r="N2297" s="175"/>
      <c r="O2297" s="175"/>
      <c r="P2297" s="175"/>
      <c r="Q2297" s="175"/>
      <c r="R2297" s="175"/>
      <c r="S2297" s="175"/>
      <c r="T2297" s="175"/>
      <c r="U2297" s="175"/>
      <c r="V2297" s="175"/>
      <c r="W2297" s="175"/>
      <c r="X2297" s="175"/>
      <c r="Y2297" s="175"/>
      <c r="Z2297" s="175"/>
      <c r="AA2297" s="175"/>
      <c r="AB2297" s="175"/>
      <c r="AC2297" s="175"/>
      <c r="AD2297" s="175"/>
      <c r="AE2297" s="175"/>
      <c r="AF2297" s="175"/>
      <c r="AG2297" s="175"/>
      <c r="AH2297" s="175"/>
      <c r="AI2297" s="175"/>
      <c r="AJ2297" s="175"/>
      <c r="AK2297" s="175"/>
      <c r="AL2297" s="175"/>
      <c r="AM2297" s="175"/>
      <c r="AN2297" s="175"/>
      <c r="AO2297" s="175"/>
      <c r="AP2297" s="175"/>
      <c r="AQ2297" s="175"/>
      <c r="AR2297" s="175"/>
    </row>
    <row r="2298" spans="1:44" ht="102" x14ac:dyDescent="0.3">
      <c r="A2298" s="175"/>
      <c r="B2298" s="181" t="s">
        <v>2018</v>
      </c>
      <c r="C2298" s="182" t="s">
        <v>404</v>
      </c>
      <c r="D2298" s="190">
        <v>2688.65</v>
      </c>
      <c r="E2298" s="191">
        <v>2688.65</v>
      </c>
      <c r="F2298" s="185" t="s">
        <v>4637</v>
      </c>
      <c r="G2298" s="186" t="s">
        <v>3408</v>
      </c>
      <c r="H2298" s="187"/>
      <c r="I2298" s="175"/>
      <c r="J2298" s="175"/>
      <c r="K2298" s="175"/>
      <c r="L2298" s="175"/>
      <c r="M2298" s="175"/>
      <c r="N2298" s="175"/>
      <c r="O2298" s="175"/>
      <c r="P2298" s="175"/>
      <c r="Q2298" s="175"/>
      <c r="R2298" s="175"/>
      <c r="S2298" s="175"/>
      <c r="T2298" s="175"/>
      <c r="U2298" s="175"/>
      <c r="V2298" s="175"/>
      <c r="W2298" s="175"/>
      <c r="X2298" s="175"/>
      <c r="Y2298" s="175"/>
      <c r="Z2298" s="175"/>
      <c r="AA2298" s="175"/>
      <c r="AB2298" s="175"/>
      <c r="AC2298" s="175"/>
      <c r="AD2298" s="175"/>
      <c r="AE2298" s="175"/>
      <c r="AF2298" s="175"/>
      <c r="AG2298" s="175"/>
      <c r="AH2298" s="175"/>
      <c r="AI2298" s="175"/>
      <c r="AJ2298" s="175"/>
      <c r="AK2298" s="175"/>
      <c r="AL2298" s="175"/>
      <c r="AM2298" s="175"/>
      <c r="AN2298" s="175"/>
      <c r="AO2298" s="175"/>
      <c r="AP2298" s="175"/>
      <c r="AQ2298" s="175"/>
      <c r="AR2298" s="175"/>
    </row>
    <row r="2299" spans="1:44" ht="102" hidden="1" x14ac:dyDescent="0.3">
      <c r="A2299" s="175"/>
      <c r="B2299" s="185" t="s">
        <v>4637</v>
      </c>
      <c r="C2299" s="182"/>
      <c r="D2299" s="190">
        <v>2688.65</v>
      </c>
      <c r="E2299" s="191">
        <v>2688.65</v>
      </c>
      <c r="F2299" s="186" t="s">
        <v>3408</v>
      </c>
      <c r="G2299" s="181" t="s">
        <v>1519</v>
      </c>
      <c r="H2299" s="182" t="s">
        <v>442</v>
      </c>
      <c r="I2299" s="175"/>
      <c r="J2299" s="175"/>
      <c r="K2299" s="175"/>
      <c r="L2299" s="175"/>
      <c r="M2299" s="175"/>
      <c r="N2299" s="175"/>
      <c r="O2299" s="175"/>
      <c r="P2299" s="175"/>
      <c r="Q2299" s="175"/>
      <c r="R2299" s="175"/>
      <c r="S2299" s="175"/>
      <c r="T2299" s="175"/>
      <c r="U2299" s="175"/>
      <c r="V2299" s="175"/>
      <c r="W2299" s="175"/>
      <c r="X2299" s="175"/>
      <c r="Y2299" s="175"/>
      <c r="Z2299" s="175"/>
      <c r="AA2299" s="175"/>
      <c r="AB2299" s="175"/>
      <c r="AC2299" s="175"/>
      <c r="AD2299" s="175"/>
      <c r="AE2299" s="175"/>
      <c r="AF2299" s="175"/>
      <c r="AG2299" s="175"/>
      <c r="AH2299" s="175"/>
      <c r="AI2299" s="175"/>
      <c r="AJ2299" s="175"/>
      <c r="AK2299" s="175"/>
      <c r="AL2299" s="175"/>
      <c r="AM2299" s="175"/>
      <c r="AN2299" s="175"/>
      <c r="AO2299" s="175"/>
      <c r="AP2299" s="175"/>
      <c r="AQ2299" s="175"/>
      <c r="AR2299" s="175"/>
    </row>
    <row r="2300" spans="1:44" ht="102" hidden="1" x14ac:dyDescent="0.3">
      <c r="A2300" s="175"/>
      <c r="B2300" s="186" t="s">
        <v>3408</v>
      </c>
      <c r="C2300" s="187"/>
      <c r="D2300" s="190">
        <v>2688.65</v>
      </c>
      <c r="E2300" s="191">
        <v>2688.65</v>
      </c>
      <c r="F2300" s="181" t="s">
        <v>1519</v>
      </c>
      <c r="G2300" s="185" t="s">
        <v>4637</v>
      </c>
      <c r="H2300" s="182"/>
      <c r="I2300" s="175"/>
      <c r="J2300" s="175"/>
      <c r="K2300" s="175"/>
      <c r="L2300" s="175"/>
      <c r="M2300" s="175"/>
      <c r="N2300" s="175"/>
      <c r="O2300" s="175"/>
      <c r="P2300" s="175"/>
      <c r="Q2300" s="175"/>
      <c r="R2300" s="175"/>
      <c r="S2300" s="175"/>
      <c r="T2300" s="175"/>
      <c r="U2300" s="175"/>
      <c r="V2300" s="175"/>
      <c r="W2300" s="175"/>
      <c r="X2300" s="175"/>
      <c r="Y2300" s="175"/>
      <c r="Z2300" s="175"/>
      <c r="AA2300" s="175"/>
      <c r="AB2300" s="175"/>
      <c r="AC2300" s="175"/>
      <c r="AD2300" s="175"/>
      <c r="AE2300" s="175"/>
      <c r="AF2300" s="175"/>
      <c r="AG2300" s="175"/>
      <c r="AH2300" s="175"/>
      <c r="AI2300" s="175"/>
      <c r="AJ2300" s="175"/>
      <c r="AK2300" s="175"/>
      <c r="AL2300" s="175"/>
      <c r="AM2300" s="175"/>
      <c r="AN2300" s="175"/>
      <c r="AO2300" s="175"/>
      <c r="AP2300" s="175"/>
      <c r="AQ2300" s="175"/>
      <c r="AR2300" s="175"/>
    </row>
    <row r="2301" spans="1:44" ht="102" x14ac:dyDescent="0.3">
      <c r="A2301" s="175"/>
      <c r="B2301" s="181" t="s">
        <v>1519</v>
      </c>
      <c r="C2301" s="182" t="s">
        <v>442</v>
      </c>
      <c r="D2301" s="190">
        <v>1447.41</v>
      </c>
      <c r="E2301" s="191">
        <v>1447.41</v>
      </c>
      <c r="F2301" s="185" t="s">
        <v>4637</v>
      </c>
      <c r="G2301" s="186" t="s">
        <v>3350</v>
      </c>
      <c r="H2301" s="187"/>
      <c r="I2301" s="175"/>
      <c r="J2301" s="175"/>
      <c r="K2301" s="175"/>
      <c r="L2301" s="175"/>
      <c r="M2301" s="175"/>
      <c r="N2301" s="175"/>
      <c r="O2301" s="175"/>
      <c r="P2301" s="175"/>
      <c r="Q2301" s="175"/>
      <c r="R2301" s="175"/>
      <c r="S2301" s="175"/>
      <c r="T2301" s="175"/>
      <c r="U2301" s="175"/>
      <c r="V2301" s="175"/>
      <c r="W2301" s="175"/>
      <c r="X2301" s="175"/>
      <c r="Y2301" s="175"/>
      <c r="Z2301" s="175"/>
      <c r="AA2301" s="175"/>
      <c r="AB2301" s="175"/>
      <c r="AC2301" s="175"/>
      <c r="AD2301" s="175"/>
      <c r="AE2301" s="175"/>
      <c r="AF2301" s="175"/>
      <c r="AG2301" s="175"/>
      <c r="AH2301" s="175"/>
      <c r="AI2301" s="175"/>
      <c r="AJ2301" s="175"/>
      <c r="AK2301" s="175"/>
      <c r="AL2301" s="175"/>
      <c r="AM2301" s="175"/>
      <c r="AN2301" s="175"/>
      <c r="AO2301" s="175"/>
      <c r="AP2301" s="175"/>
      <c r="AQ2301" s="175"/>
      <c r="AR2301" s="175"/>
    </row>
    <row r="2302" spans="1:44" ht="102" hidden="1" x14ac:dyDescent="0.3">
      <c r="A2302" s="175"/>
      <c r="B2302" s="185" t="s">
        <v>4637</v>
      </c>
      <c r="C2302" s="182"/>
      <c r="D2302" s="190">
        <v>1447.41</v>
      </c>
      <c r="E2302" s="191">
        <v>1447.41</v>
      </c>
      <c r="F2302" s="186" t="s">
        <v>3350</v>
      </c>
      <c r="G2302" s="181" t="s">
        <v>1335</v>
      </c>
      <c r="H2302" s="182" t="s">
        <v>398</v>
      </c>
      <c r="I2302" s="175"/>
      <c r="J2302" s="175"/>
      <c r="K2302" s="175"/>
      <c r="L2302" s="175"/>
      <c r="M2302" s="175"/>
      <c r="N2302" s="175"/>
      <c r="O2302" s="175"/>
      <c r="P2302" s="175"/>
      <c r="Q2302" s="175"/>
      <c r="R2302" s="175"/>
      <c r="S2302" s="175"/>
      <c r="T2302" s="175"/>
      <c r="U2302" s="175"/>
      <c r="V2302" s="175"/>
      <c r="W2302" s="175"/>
      <c r="X2302" s="175"/>
      <c r="Y2302" s="175"/>
      <c r="Z2302" s="175"/>
      <c r="AA2302" s="175"/>
      <c r="AB2302" s="175"/>
      <c r="AC2302" s="175"/>
      <c r="AD2302" s="175"/>
      <c r="AE2302" s="175"/>
      <c r="AF2302" s="175"/>
      <c r="AG2302" s="175"/>
      <c r="AH2302" s="175"/>
      <c r="AI2302" s="175"/>
      <c r="AJ2302" s="175"/>
      <c r="AK2302" s="175"/>
      <c r="AL2302" s="175"/>
      <c r="AM2302" s="175"/>
      <c r="AN2302" s="175"/>
      <c r="AO2302" s="175"/>
      <c r="AP2302" s="175"/>
      <c r="AQ2302" s="175"/>
      <c r="AR2302" s="175"/>
    </row>
    <row r="2303" spans="1:44" ht="102" hidden="1" x14ac:dyDescent="0.3">
      <c r="A2303" s="175"/>
      <c r="B2303" s="186" t="s">
        <v>3350</v>
      </c>
      <c r="C2303" s="187"/>
      <c r="D2303" s="190">
        <v>1447.41</v>
      </c>
      <c r="E2303" s="191">
        <v>1447.41</v>
      </c>
      <c r="F2303" s="181" t="s">
        <v>1335</v>
      </c>
      <c r="G2303" s="185" t="s">
        <v>4637</v>
      </c>
      <c r="H2303" s="182"/>
      <c r="I2303" s="175"/>
      <c r="J2303" s="175"/>
      <c r="K2303" s="175"/>
      <c r="L2303" s="175"/>
      <c r="M2303" s="175"/>
      <c r="N2303" s="175"/>
      <c r="O2303" s="175"/>
      <c r="P2303" s="175"/>
      <c r="Q2303" s="175"/>
      <c r="R2303" s="175"/>
      <c r="S2303" s="175"/>
      <c r="T2303" s="175"/>
      <c r="U2303" s="175"/>
      <c r="V2303" s="175"/>
      <c r="W2303" s="175"/>
      <c r="X2303" s="175"/>
      <c r="Y2303" s="175"/>
      <c r="Z2303" s="175"/>
      <c r="AA2303" s="175"/>
      <c r="AB2303" s="175"/>
      <c r="AC2303" s="175"/>
      <c r="AD2303" s="175"/>
      <c r="AE2303" s="175"/>
      <c r="AF2303" s="175"/>
      <c r="AG2303" s="175"/>
      <c r="AH2303" s="175"/>
      <c r="AI2303" s="175"/>
      <c r="AJ2303" s="175"/>
      <c r="AK2303" s="175"/>
      <c r="AL2303" s="175"/>
      <c r="AM2303" s="175"/>
      <c r="AN2303" s="175"/>
      <c r="AO2303" s="175"/>
      <c r="AP2303" s="175"/>
      <c r="AQ2303" s="175"/>
      <c r="AR2303" s="175"/>
    </row>
    <row r="2304" spans="1:44" ht="102" x14ac:dyDescent="0.3">
      <c r="A2304" s="175"/>
      <c r="B2304" s="181" t="s">
        <v>1335</v>
      </c>
      <c r="C2304" s="182" t="s">
        <v>398</v>
      </c>
      <c r="D2304" s="190">
        <v>1443.11</v>
      </c>
      <c r="E2304" s="191">
        <v>1443.11</v>
      </c>
      <c r="F2304" s="185" t="s">
        <v>4637</v>
      </c>
      <c r="G2304" s="186" t="s">
        <v>3361</v>
      </c>
      <c r="H2304" s="187"/>
      <c r="I2304" s="175"/>
      <c r="J2304" s="175"/>
      <c r="K2304" s="175"/>
      <c r="L2304" s="175"/>
      <c r="M2304" s="175"/>
      <c r="N2304" s="175"/>
      <c r="O2304" s="175"/>
      <c r="P2304" s="175"/>
      <c r="Q2304" s="175"/>
      <c r="R2304" s="175"/>
      <c r="S2304" s="175"/>
      <c r="T2304" s="175"/>
      <c r="U2304" s="175"/>
      <c r="V2304" s="175"/>
      <c r="W2304" s="175"/>
      <c r="X2304" s="175"/>
      <c r="Y2304" s="175"/>
      <c r="Z2304" s="175"/>
      <c r="AA2304" s="175"/>
      <c r="AB2304" s="175"/>
      <c r="AC2304" s="175"/>
      <c r="AD2304" s="175"/>
      <c r="AE2304" s="175"/>
      <c r="AF2304" s="175"/>
      <c r="AG2304" s="175"/>
      <c r="AH2304" s="175"/>
      <c r="AI2304" s="175"/>
      <c r="AJ2304" s="175"/>
      <c r="AK2304" s="175"/>
      <c r="AL2304" s="175"/>
      <c r="AM2304" s="175"/>
      <c r="AN2304" s="175"/>
      <c r="AO2304" s="175"/>
      <c r="AP2304" s="175"/>
      <c r="AQ2304" s="175"/>
      <c r="AR2304" s="175"/>
    </row>
    <row r="2305" spans="1:44" ht="102" hidden="1" x14ac:dyDescent="0.3">
      <c r="A2305" s="175"/>
      <c r="B2305" s="185" t="s">
        <v>4637</v>
      </c>
      <c r="C2305" s="182"/>
      <c r="D2305" s="190">
        <v>1443.11</v>
      </c>
      <c r="E2305" s="191">
        <v>1443.11</v>
      </c>
      <c r="F2305" s="186" t="s">
        <v>3361</v>
      </c>
      <c r="G2305" s="181" t="s">
        <v>1461</v>
      </c>
      <c r="H2305" s="182" t="s">
        <v>429</v>
      </c>
      <c r="I2305" s="175"/>
      <c r="J2305" s="175"/>
      <c r="K2305" s="175"/>
      <c r="L2305" s="175"/>
      <c r="M2305" s="175"/>
      <c r="N2305" s="175"/>
      <c r="O2305" s="175"/>
      <c r="P2305" s="175"/>
      <c r="Q2305" s="175"/>
      <c r="R2305" s="175"/>
      <c r="S2305" s="175"/>
      <c r="T2305" s="175"/>
      <c r="U2305" s="175"/>
      <c r="V2305" s="175"/>
      <c r="W2305" s="175"/>
      <c r="X2305" s="175"/>
      <c r="Y2305" s="175"/>
      <c r="Z2305" s="175"/>
      <c r="AA2305" s="175"/>
      <c r="AB2305" s="175"/>
      <c r="AC2305" s="175"/>
      <c r="AD2305" s="175"/>
      <c r="AE2305" s="175"/>
      <c r="AF2305" s="175"/>
      <c r="AG2305" s="175"/>
      <c r="AH2305" s="175"/>
      <c r="AI2305" s="175"/>
      <c r="AJ2305" s="175"/>
      <c r="AK2305" s="175"/>
      <c r="AL2305" s="175"/>
      <c r="AM2305" s="175"/>
      <c r="AN2305" s="175"/>
      <c r="AO2305" s="175"/>
      <c r="AP2305" s="175"/>
      <c r="AQ2305" s="175"/>
      <c r="AR2305" s="175"/>
    </row>
    <row r="2306" spans="1:44" ht="102" hidden="1" x14ac:dyDescent="0.3">
      <c r="A2306" s="175"/>
      <c r="B2306" s="186" t="s">
        <v>3361</v>
      </c>
      <c r="C2306" s="187"/>
      <c r="D2306" s="190">
        <v>1443.11</v>
      </c>
      <c r="E2306" s="191">
        <v>1443.11</v>
      </c>
      <c r="F2306" s="181" t="s">
        <v>1461</v>
      </c>
      <c r="G2306" s="185" t="s">
        <v>4637</v>
      </c>
      <c r="H2306" s="182"/>
      <c r="I2306" s="175"/>
      <c r="J2306" s="175"/>
      <c r="K2306" s="175"/>
      <c r="L2306" s="175"/>
      <c r="M2306" s="175"/>
      <c r="N2306" s="175"/>
      <c r="O2306" s="175"/>
      <c r="P2306" s="175"/>
      <c r="Q2306" s="175"/>
      <c r="R2306" s="175"/>
      <c r="S2306" s="175"/>
      <c r="T2306" s="175"/>
      <c r="U2306" s="175"/>
      <c r="V2306" s="175"/>
      <c r="W2306" s="175"/>
      <c r="X2306" s="175"/>
      <c r="Y2306" s="175"/>
      <c r="Z2306" s="175"/>
      <c r="AA2306" s="175"/>
      <c r="AB2306" s="175"/>
      <c r="AC2306" s="175"/>
      <c r="AD2306" s="175"/>
      <c r="AE2306" s="175"/>
      <c r="AF2306" s="175"/>
      <c r="AG2306" s="175"/>
      <c r="AH2306" s="175"/>
      <c r="AI2306" s="175"/>
      <c r="AJ2306" s="175"/>
      <c r="AK2306" s="175"/>
      <c r="AL2306" s="175"/>
      <c r="AM2306" s="175"/>
      <c r="AN2306" s="175"/>
      <c r="AO2306" s="175"/>
      <c r="AP2306" s="175"/>
      <c r="AQ2306" s="175"/>
      <c r="AR2306" s="175"/>
    </row>
    <row r="2307" spans="1:44" ht="102" x14ac:dyDescent="0.3">
      <c r="A2307" s="175"/>
      <c r="B2307" s="181" t="s">
        <v>1461</v>
      </c>
      <c r="C2307" s="182" t="s">
        <v>429</v>
      </c>
      <c r="D2307" s="190">
        <v>2602.7600000000002</v>
      </c>
      <c r="E2307" s="191">
        <v>2602.7600000000002</v>
      </c>
      <c r="F2307" s="185" t="s">
        <v>4637</v>
      </c>
      <c r="G2307" s="186" t="s">
        <v>3410</v>
      </c>
      <c r="H2307" s="187"/>
      <c r="I2307" s="175"/>
      <c r="J2307" s="175"/>
      <c r="K2307" s="175"/>
      <c r="L2307" s="175"/>
      <c r="M2307" s="175"/>
      <c r="N2307" s="175"/>
      <c r="O2307" s="175"/>
      <c r="P2307" s="175"/>
      <c r="Q2307" s="175"/>
      <c r="R2307" s="175"/>
      <c r="S2307" s="175"/>
      <c r="T2307" s="175"/>
      <c r="U2307" s="175"/>
      <c r="V2307" s="175"/>
      <c r="W2307" s="175"/>
      <c r="X2307" s="175"/>
      <c r="Y2307" s="175"/>
      <c r="Z2307" s="175"/>
      <c r="AA2307" s="175"/>
      <c r="AB2307" s="175"/>
      <c r="AC2307" s="175"/>
      <c r="AD2307" s="175"/>
      <c r="AE2307" s="175"/>
      <c r="AF2307" s="175"/>
      <c r="AG2307" s="175"/>
      <c r="AH2307" s="175"/>
      <c r="AI2307" s="175"/>
      <c r="AJ2307" s="175"/>
      <c r="AK2307" s="175"/>
      <c r="AL2307" s="175"/>
      <c r="AM2307" s="175"/>
      <c r="AN2307" s="175"/>
      <c r="AO2307" s="175"/>
      <c r="AP2307" s="175"/>
      <c r="AQ2307" s="175"/>
      <c r="AR2307" s="175"/>
    </row>
    <row r="2308" spans="1:44" ht="102" hidden="1" x14ac:dyDescent="0.3">
      <c r="A2308" s="175"/>
      <c r="B2308" s="185" t="s">
        <v>4637</v>
      </c>
      <c r="C2308" s="182"/>
      <c r="D2308" s="190">
        <v>2602.7600000000002</v>
      </c>
      <c r="E2308" s="191">
        <v>2602.7600000000002</v>
      </c>
      <c r="F2308" s="186" t="s">
        <v>3410</v>
      </c>
      <c r="G2308" s="181" t="s">
        <v>1826</v>
      </c>
      <c r="H2308" s="182" t="s">
        <v>430</v>
      </c>
      <c r="I2308" s="175"/>
      <c r="J2308" s="175"/>
      <c r="K2308" s="175"/>
      <c r="L2308" s="175"/>
      <c r="M2308" s="175"/>
      <c r="N2308" s="175"/>
      <c r="O2308" s="175"/>
      <c r="P2308" s="175"/>
      <c r="Q2308" s="175"/>
      <c r="R2308" s="175"/>
      <c r="S2308" s="175"/>
      <c r="T2308" s="175"/>
      <c r="U2308" s="175"/>
      <c r="V2308" s="175"/>
      <c r="W2308" s="175"/>
      <c r="X2308" s="175"/>
      <c r="Y2308" s="175"/>
      <c r="Z2308" s="175"/>
      <c r="AA2308" s="175"/>
      <c r="AB2308" s="175"/>
      <c r="AC2308" s="175"/>
      <c r="AD2308" s="175"/>
      <c r="AE2308" s="175"/>
      <c r="AF2308" s="175"/>
      <c r="AG2308" s="175"/>
      <c r="AH2308" s="175"/>
      <c r="AI2308" s="175"/>
      <c r="AJ2308" s="175"/>
      <c r="AK2308" s="175"/>
      <c r="AL2308" s="175"/>
      <c r="AM2308" s="175"/>
      <c r="AN2308" s="175"/>
      <c r="AO2308" s="175"/>
      <c r="AP2308" s="175"/>
      <c r="AQ2308" s="175"/>
      <c r="AR2308" s="175"/>
    </row>
    <row r="2309" spans="1:44" ht="102" hidden="1" x14ac:dyDescent="0.3">
      <c r="A2309" s="175"/>
      <c r="B2309" s="186" t="s">
        <v>3410</v>
      </c>
      <c r="C2309" s="187"/>
      <c r="D2309" s="190">
        <v>2602.7600000000002</v>
      </c>
      <c r="E2309" s="191">
        <v>2602.7600000000002</v>
      </c>
      <c r="F2309" s="181" t="s">
        <v>1826</v>
      </c>
      <c r="G2309" s="185" t="s">
        <v>4637</v>
      </c>
      <c r="H2309" s="182"/>
      <c r="I2309" s="175"/>
      <c r="J2309" s="175"/>
      <c r="K2309" s="175"/>
      <c r="L2309" s="175"/>
      <c r="M2309" s="175"/>
      <c r="N2309" s="175"/>
      <c r="O2309" s="175"/>
      <c r="P2309" s="175"/>
      <c r="Q2309" s="175"/>
      <c r="R2309" s="175"/>
      <c r="S2309" s="175"/>
      <c r="T2309" s="175"/>
      <c r="U2309" s="175"/>
      <c r="V2309" s="175"/>
      <c r="W2309" s="175"/>
      <c r="X2309" s="175"/>
      <c r="Y2309" s="175"/>
      <c r="Z2309" s="175"/>
      <c r="AA2309" s="175"/>
      <c r="AB2309" s="175"/>
      <c r="AC2309" s="175"/>
      <c r="AD2309" s="175"/>
      <c r="AE2309" s="175"/>
      <c r="AF2309" s="175"/>
      <c r="AG2309" s="175"/>
      <c r="AH2309" s="175"/>
      <c r="AI2309" s="175"/>
      <c r="AJ2309" s="175"/>
      <c r="AK2309" s="175"/>
      <c r="AL2309" s="175"/>
      <c r="AM2309" s="175"/>
      <c r="AN2309" s="175"/>
      <c r="AO2309" s="175"/>
      <c r="AP2309" s="175"/>
      <c r="AQ2309" s="175"/>
      <c r="AR2309" s="175"/>
    </row>
    <row r="2310" spans="1:44" ht="102" x14ac:dyDescent="0.3">
      <c r="A2310" s="175"/>
      <c r="B2310" s="181" t="s">
        <v>1826</v>
      </c>
      <c r="C2310" s="182" t="s">
        <v>430</v>
      </c>
      <c r="D2310" s="190">
        <v>1687.93</v>
      </c>
      <c r="E2310" s="191">
        <v>1687.93</v>
      </c>
      <c r="F2310" s="185" t="s">
        <v>4637</v>
      </c>
      <c r="G2310" s="186" t="s">
        <v>3362</v>
      </c>
      <c r="H2310" s="187"/>
      <c r="I2310" s="175"/>
      <c r="J2310" s="175"/>
      <c r="K2310" s="175"/>
      <c r="L2310" s="175"/>
      <c r="M2310" s="175"/>
      <c r="N2310" s="175"/>
      <c r="O2310" s="175"/>
      <c r="P2310" s="175"/>
      <c r="Q2310" s="175"/>
      <c r="R2310" s="175"/>
      <c r="S2310" s="175"/>
      <c r="T2310" s="175"/>
      <c r="U2310" s="175"/>
      <c r="V2310" s="175"/>
      <c r="W2310" s="175"/>
      <c r="X2310" s="175"/>
      <c r="Y2310" s="175"/>
      <c r="Z2310" s="175"/>
      <c r="AA2310" s="175"/>
      <c r="AB2310" s="175"/>
      <c r="AC2310" s="175"/>
      <c r="AD2310" s="175"/>
      <c r="AE2310" s="175"/>
      <c r="AF2310" s="175"/>
      <c r="AG2310" s="175"/>
      <c r="AH2310" s="175"/>
      <c r="AI2310" s="175"/>
      <c r="AJ2310" s="175"/>
      <c r="AK2310" s="175"/>
      <c r="AL2310" s="175"/>
      <c r="AM2310" s="175"/>
      <c r="AN2310" s="175"/>
      <c r="AO2310" s="175"/>
      <c r="AP2310" s="175"/>
      <c r="AQ2310" s="175"/>
      <c r="AR2310" s="175"/>
    </row>
    <row r="2311" spans="1:44" ht="102" hidden="1" x14ac:dyDescent="0.3">
      <c r="A2311" s="175"/>
      <c r="B2311" s="185" t="s">
        <v>4637</v>
      </c>
      <c r="C2311" s="182"/>
      <c r="D2311" s="190">
        <v>1687.93</v>
      </c>
      <c r="E2311" s="191">
        <v>1687.93</v>
      </c>
      <c r="F2311" s="186" t="s">
        <v>3362</v>
      </c>
      <c r="G2311" s="181" t="s">
        <v>1544</v>
      </c>
      <c r="H2311" s="182" t="s">
        <v>411</v>
      </c>
      <c r="I2311" s="175"/>
      <c r="J2311" s="175"/>
      <c r="K2311" s="175"/>
      <c r="L2311" s="175"/>
      <c r="M2311" s="175"/>
      <c r="N2311" s="175"/>
      <c r="O2311" s="175"/>
      <c r="P2311" s="175"/>
      <c r="Q2311" s="175"/>
      <c r="R2311" s="175"/>
      <c r="S2311" s="175"/>
      <c r="T2311" s="175"/>
      <c r="U2311" s="175"/>
      <c r="V2311" s="175"/>
      <c r="W2311" s="175"/>
      <c r="X2311" s="175"/>
      <c r="Y2311" s="175"/>
      <c r="Z2311" s="175"/>
      <c r="AA2311" s="175"/>
      <c r="AB2311" s="175"/>
      <c r="AC2311" s="175"/>
      <c r="AD2311" s="175"/>
      <c r="AE2311" s="175"/>
      <c r="AF2311" s="175"/>
      <c r="AG2311" s="175"/>
      <c r="AH2311" s="175"/>
      <c r="AI2311" s="175"/>
      <c r="AJ2311" s="175"/>
      <c r="AK2311" s="175"/>
      <c r="AL2311" s="175"/>
      <c r="AM2311" s="175"/>
      <c r="AN2311" s="175"/>
      <c r="AO2311" s="175"/>
      <c r="AP2311" s="175"/>
      <c r="AQ2311" s="175"/>
      <c r="AR2311" s="175"/>
    </row>
    <row r="2312" spans="1:44" ht="102" hidden="1" x14ac:dyDescent="0.3">
      <c r="A2312" s="175"/>
      <c r="B2312" s="186" t="s">
        <v>3362</v>
      </c>
      <c r="C2312" s="187"/>
      <c r="D2312" s="190">
        <v>1687.93</v>
      </c>
      <c r="E2312" s="191">
        <v>1687.93</v>
      </c>
      <c r="F2312" s="181" t="s">
        <v>1544</v>
      </c>
      <c r="G2312" s="185" t="s">
        <v>4637</v>
      </c>
      <c r="H2312" s="182"/>
      <c r="I2312" s="175"/>
      <c r="J2312" s="175"/>
      <c r="K2312" s="175"/>
      <c r="L2312" s="175"/>
      <c r="M2312" s="175"/>
      <c r="N2312" s="175"/>
      <c r="O2312" s="175"/>
      <c r="P2312" s="175"/>
      <c r="Q2312" s="175"/>
      <c r="R2312" s="175"/>
      <c r="S2312" s="175"/>
      <c r="T2312" s="175"/>
      <c r="U2312" s="175"/>
      <c r="V2312" s="175"/>
      <c r="W2312" s="175"/>
      <c r="X2312" s="175"/>
      <c r="Y2312" s="175"/>
      <c r="Z2312" s="175"/>
      <c r="AA2312" s="175"/>
      <c r="AB2312" s="175"/>
      <c r="AC2312" s="175"/>
      <c r="AD2312" s="175"/>
      <c r="AE2312" s="175"/>
      <c r="AF2312" s="175"/>
      <c r="AG2312" s="175"/>
      <c r="AH2312" s="175"/>
      <c r="AI2312" s="175"/>
      <c r="AJ2312" s="175"/>
      <c r="AK2312" s="175"/>
      <c r="AL2312" s="175"/>
      <c r="AM2312" s="175"/>
      <c r="AN2312" s="175"/>
      <c r="AO2312" s="175"/>
      <c r="AP2312" s="175"/>
      <c r="AQ2312" s="175"/>
      <c r="AR2312" s="175"/>
    </row>
    <row r="2313" spans="1:44" ht="102" x14ac:dyDescent="0.3">
      <c r="A2313" s="175"/>
      <c r="B2313" s="181" t="s">
        <v>1544</v>
      </c>
      <c r="C2313" s="182" t="s">
        <v>411</v>
      </c>
      <c r="D2313" s="190">
        <v>1374.39</v>
      </c>
      <c r="E2313" s="191">
        <v>1374.39</v>
      </c>
      <c r="F2313" s="185" t="s">
        <v>4637</v>
      </c>
      <c r="G2313" s="186" t="s">
        <v>3412</v>
      </c>
      <c r="H2313" s="187"/>
      <c r="I2313" s="175"/>
      <c r="J2313" s="175"/>
      <c r="K2313" s="175"/>
      <c r="L2313" s="175"/>
      <c r="M2313" s="175"/>
      <c r="N2313" s="175"/>
      <c r="O2313" s="175"/>
      <c r="P2313" s="175"/>
      <c r="Q2313" s="175"/>
      <c r="R2313" s="175"/>
      <c r="S2313" s="175"/>
      <c r="T2313" s="175"/>
      <c r="U2313" s="175"/>
      <c r="V2313" s="175"/>
      <c r="W2313" s="175"/>
      <c r="X2313" s="175"/>
      <c r="Y2313" s="175"/>
      <c r="Z2313" s="175"/>
      <c r="AA2313" s="175"/>
      <c r="AB2313" s="175"/>
      <c r="AC2313" s="175"/>
      <c r="AD2313" s="175"/>
      <c r="AE2313" s="175"/>
      <c r="AF2313" s="175"/>
      <c r="AG2313" s="175"/>
      <c r="AH2313" s="175"/>
      <c r="AI2313" s="175"/>
      <c r="AJ2313" s="175"/>
      <c r="AK2313" s="175"/>
      <c r="AL2313" s="175"/>
      <c r="AM2313" s="175"/>
      <c r="AN2313" s="175"/>
      <c r="AO2313" s="175"/>
      <c r="AP2313" s="175"/>
      <c r="AQ2313" s="175"/>
      <c r="AR2313" s="175"/>
    </row>
    <row r="2314" spans="1:44" ht="102" hidden="1" x14ac:dyDescent="0.3">
      <c r="A2314" s="175"/>
      <c r="B2314" s="185" t="s">
        <v>4637</v>
      </c>
      <c r="C2314" s="182"/>
      <c r="D2314" s="190">
        <v>1374.39</v>
      </c>
      <c r="E2314" s="191">
        <v>1374.39</v>
      </c>
      <c r="F2314" s="186" t="s">
        <v>3412</v>
      </c>
      <c r="G2314" s="181" t="s">
        <v>1177</v>
      </c>
      <c r="H2314" s="182" t="s">
        <v>439</v>
      </c>
      <c r="I2314" s="175"/>
      <c r="J2314" s="175"/>
      <c r="K2314" s="175"/>
      <c r="L2314" s="175"/>
      <c r="M2314" s="175"/>
      <c r="N2314" s="175"/>
      <c r="O2314" s="175"/>
      <c r="P2314" s="175"/>
      <c r="Q2314" s="175"/>
      <c r="R2314" s="175"/>
      <c r="S2314" s="175"/>
      <c r="T2314" s="175"/>
      <c r="U2314" s="175"/>
      <c r="V2314" s="175"/>
      <c r="W2314" s="175"/>
      <c r="X2314" s="175"/>
      <c r="Y2314" s="175"/>
      <c r="Z2314" s="175"/>
      <c r="AA2314" s="175"/>
      <c r="AB2314" s="175"/>
      <c r="AC2314" s="175"/>
      <c r="AD2314" s="175"/>
      <c r="AE2314" s="175"/>
      <c r="AF2314" s="175"/>
      <c r="AG2314" s="175"/>
      <c r="AH2314" s="175"/>
      <c r="AI2314" s="175"/>
      <c r="AJ2314" s="175"/>
      <c r="AK2314" s="175"/>
      <c r="AL2314" s="175"/>
      <c r="AM2314" s="175"/>
      <c r="AN2314" s="175"/>
      <c r="AO2314" s="175"/>
      <c r="AP2314" s="175"/>
      <c r="AQ2314" s="175"/>
      <c r="AR2314" s="175"/>
    </row>
    <row r="2315" spans="1:44" ht="102" hidden="1" x14ac:dyDescent="0.3">
      <c r="A2315" s="175"/>
      <c r="B2315" s="186" t="s">
        <v>3412</v>
      </c>
      <c r="C2315" s="187"/>
      <c r="D2315" s="190">
        <v>1374.39</v>
      </c>
      <c r="E2315" s="191">
        <v>1374.39</v>
      </c>
      <c r="F2315" s="181" t="s">
        <v>1177</v>
      </c>
      <c r="G2315" s="185" t="s">
        <v>4637</v>
      </c>
      <c r="H2315" s="182"/>
      <c r="I2315" s="175"/>
      <c r="J2315" s="175"/>
      <c r="K2315" s="175"/>
      <c r="L2315" s="175"/>
      <c r="M2315" s="175"/>
      <c r="N2315" s="175"/>
      <c r="O2315" s="175"/>
      <c r="P2315" s="175"/>
      <c r="Q2315" s="175"/>
      <c r="R2315" s="175"/>
      <c r="S2315" s="175"/>
      <c r="T2315" s="175"/>
      <c r="U2315" s="175"/>
      <c r="V2315" s="175"/>
      <c r="W2315" s="175"/>
      <c r="X2315" s="175"/>
      <c r="Y2315" s="175"/>
      <c r="Z2315" s="175"/>
      <c r="AA2315" s="175"/>
      <c r="AB2315" s="175"/>
      <c r="AC2315" s="175"/>
      <c r="AD2315" s="175"/>
      <c r="AE2315" s="175"/>
      <c r="AF2315" s="175"/>
      <c r="AG2315" s="175"/>
      <c r="AH2315" s="175"/>
      <c r="AI2315" s="175"/>
      <c r="AJ2315" s="175"/>
      <c r="AK2315" s="175"/>
      <c r="AL2315" s="175"/>
      <c r="AM2315" s="175"/>
      <c r="AN2315" s="175"/>
      <c r="AO2315" s="175"/>
      <c r="AP2315" s="175"/>
      <c r="AQ2315" s="175"/>
      <c r="AR2315" s="175"/>
    </row>
    <row r="2316" spans="1:44" ht="102" x14ac:dyDescent="0.3">
      <c r="A2316" s="175"/>
      <c r="B2316" s="181" t="s">
        <v>1177</v>
      </c>
      <c r="C2316" s="182" t="s">
        <v>439</v>
      </c>
      <c r="D2316" s="190">
        <v>1361.51</v>
      </c>
      <c r="E2316" s="191">
        <v>1361.51</v>
      </c>
      <c r="F2316" s="185" t="s">
        <v>4637</v>
      </c>
      <c r="G2316" s="186" t="s">
        <v>3363</v>
      </c>
      <c r="H2316" s="187"/>
      <c r="I2316" s="175"/>
      <c r="J2316" s="175"/>
      <c r="K2316" s="175"/>
      <c r="L2316" s="175"/>
      <c r="M2316" s="175"/>
      <c r="N2316" s="175"/>
      <c r="O2316" s="175"/>
      <c r="P2316" s="175"/>
      <c r="Q2316" s="175"/>
      <c r="R2316" s="175"/>
      <c r="S2316" s="175"/>
      <c r="T2316" s="175"/>
      <c r="U2316" s="175"/>
      <c r="V2316" s="175"/>
      <c r="W2316" s="175"/>
      <c r="X2316" s="175"/>
      <c r="Y2316" s="175"/>
      <c r="Z2316" s="175"/>
      <c r="AA2316" s="175"/>
      <c r="AB2316" s="175"/>
      <c r="AC2316" s="175"/>
      <c r="AD2316" s="175"/>
      <c r="AE2316" s="175"/>
      <c r="AF2316" s="175"/>
      <c r="AG2316" s="175"/>
      <c r="AH2316" s="175"/>
      <c r="AI2316" s="175"/>
      <c r="AJ2316" s="175"/>
      <c r="AK2316" s="175"/>
      <c r="AL2316" s="175"/>
      <c r="AM2316" s="175"/>
      <c r="AN2316" s="175"/>
      <c r="AO2316" s="175"/>
      <c r="AP2316" s="175"/>
      <c r="AQ2316" s="175"/>
      <c r="AR2316" s="175"/>
    </row>
    <row r="2317" spans="1:44" ht="102" hidden="1" x14ac:dyDescent="0.3">
      <c r="A2317" s="175"/>
      <c r="B2317" s="185" t="s">
        <v>4637</v>
      </c>
      <c r="C2317" s="182"/>
      <c r="D2317" s="190">
        <v>1361.51</v>
      </c>
      <c r="E2317" s="191">
        <v>1361.51</v>
      </c>
      <c r="F2317" s="186" t="s">
        <v>3363</v>
      </c>
      <c r="G2317" s="181" t="s">
        <v>1435</v>
      </c>
      <c r="H2317" s="182" t="s">
        <v>126</v>
      </c>
      <c r="I2317" s="175"/>
      <c r="J2317" s="175"/>
      <c r="K2317" s="175"/>
      <c r="L2317" s="175"/>
      <c r="M2317" s="175"/>
      <c r="N2317" s="175"/>
      <c r="O2317" s="175"/>
      <c r="P2317" s="175"/>
      <c r="Q2317" s="175"/>
      <c r="R2317" s="175"/>
      <c r="S2317" s="175"/>
      <c r="T2317" s="175"/>
      <c r="U2317" s="175"/>
      <c r="V2317" s="175"/>
      <c r="W2317" s="175"/>
      <c r="X2317" s="175"/>
      <c r="Y2317" s="175"/>
      <c r="Z2317" s="175"/>
      <c r="AA2317" s="175"/>
      <c r="AB2317" s="175"/>
      <c r="AC2317" s="175"/>
      <c r="AD2317" s="175"/>
      <c r="AE2317" s="175"/>
      <c r="AF2317" s="175"/>
      <c r="AG2317" s="175"/>
      <c r="AH2317" s="175"/>
      <c r="AI2317" s="175"/>
      <c r="AJ2317" s="175"/>
      <c r="AK2317" s="175"/>
      <c r="AL2317" s="175"/>
      <c r="AM2317" s="175"/>
      <c r="AN2317" s="175"/>
      <c r="AO2317" s="175"/>
      <c r="AP2317" s="175"/>
      <c r="AQ2317" s="175"/>
      <c r="AR2317" s="175"/>
    </row>
    <row r="2318" spans="1:44" ht="102" hidden="1" x14ac:dyDescent="0.3">
      <c r="A2318" s="175"/>
      <c r="B2318" s="186" t="s">
        <v>3363</v>
      </c>
      <c r="C2318" s="187"/>
      <c r="D2318" s="190">
        <v>1361.51</v>
      </c>
      <c r="E2318" s="191">
        <v>1361.51</v>
      </c>
      <c r="F2318" s="181" t="s">
        <v>1435</v>
      </c>
      <c r="G2318" s="185" t="s">
        <v>4637</v>
      </c>
      <c r="H2318" s="182"/>
      <c r="I2318" s="175"/>
      <c r="J2318" s="175"/>
      <c r="K2318" s="175"/>
      <c r="L2318" s="175"/>
      <c r="M2318" s="175"/>
      <c r="N2318" s="175"/>
      <c r="O2318" s="175"/>
      <c r="P2318" s="175"/>
      <c r="Q2318" s="175"/>
      <c r="R2318" s="175"/>
      <c r="S2318" s="175"/>
      <c r="T2318" s="175"/>
      <c r="U2318" s="175"/>
      <c r="V2318" s="175"/>
      <c r="W2318" s="175"/>
      <c r="X2318" s="175"/>
      <c r="Y2318" s="175"/>
      <c r="Z2318" s="175"/>
      <c r="AA2318" s="175"/>
      <c r="AB2318" s="175"/>
      <c r="AC2318" s="175"/>
      <c r="AD2318" s="175"/>
      <c r="AE2318" s="175"/>
      <c r="AF2318" s="175"/>
      <c r="AG2318" s="175"/>
      <c r="AH2318" s="175"/>
      <c r="AI2318" s="175"/>
      <c r="AJ2318" s="175"/>
      <c r="AK2318" s="175"/>
      <c r="AL2318" s="175"/>
      <c r="AM2318" s="175"/>
      <c r="AN2318" s="175"/>
      <c r="AO2318" s="175"/>
      <c r="AP2318" s="175"/>
      <c r="AQ2318" s="175"/>
      <c r="AR2318" s="175"/>
    </row>
    <row r="2319" spans="1:44" ht="102" x14ac:dyDescent="0.3">
      <c r="A2319" s="175"/>
      <c r="B2319" s="181" t="s">
        <v>1435</v>
      </c>
      <c r="C2319" s="182" t="s">
        <v>126</v>
      </c>
      <c r="D2319" s="190">
        <v>1576.26</v>
      </c>
      <c r="E2319" s="191">
        <v>1576.26</v>
      </c>
      <c r="F2319" s="185" t="s">
        <v>4637</v>
      </c>
      <c r="G2319" s="186" t="s">
        <v>3163</v>
      </c>
      <c r="H2319" s="187"/>
      <c r="I2319" s="175"/>
      <c r="J2319" s="175"/>
      <c r="K2319" s="175"/>
      <c r="L2319" s="175"/>
      <c r="M2319" s="175"/>
      <c r="N2319" s="175"/>
      <c r="O2319" s="175"/>
      <c r="P2319" s="175"/>
      <c r="Q2319" s="175"/>
      <c r="R2319" s="175"/>
      <c r="S2319" s="175"/>
      <c r="T2319" s="175"/>
      <c r="U2319" s="175"/>
      <c r="V2319" s="175"/>
      <c r="W2319" s="175"/>
      <c r="X2319" s="175"/>
      <c r="Y2319" s="175"/>
      <c r="Z2319" s="175"/>
      <c r="AA2319" s="175"/>
      <c r="AB2319" s="175"/>
      <c r="AC2319" s="175"/>
      <c r="AD2319" s="175"/>
      <c r="AE2319" s="175"/>
      <c r="AF2319" s="175"/>
      <c r="AG2319" s="175"/>
      <c r="AH2319" s="175"/>
      <c r="AI2319" s="175"/>
      <c r="AJ2319" s="175"/>
      <c r="AK2319" s="175"/>
      <c r="AL2319" s="175"/>
      <c r="AM2319" s="175"/>
      <c r="AN2319" s="175"/>
      <c r="AO2319" s="175"/>
      <c r="AP2319" s="175"/>
      <c r="AQ2319" s="175"/>
      <c r="AR2319" s="175"/>
    </row>
    <row r="2320" spans="1:44" ht="102" hidden="1" x14ac:dyDescent="0.3">
      <c r="A2320" s="175"/>
      <c r="B2320" s="185" t="s">
        <v>4637</v>
      </c>
      <c r="C2320" s="182"/>
      <c r="D2320" s="190">
        <v>1576.26</v>
      </c>
      <c r="E2320" s="191">
        <v>1576.26</v>
      </c>
      <c r="F2320" s="186" t="s">
        <v>3163</v>
      </c>
      <c r="G2320" s="181" t="s">
        <v>1070</v>
      </c>
      <c r="H2320" s="182" t="s">
        <v>451</v>
      </c>
      <c r="I2320" s="175"/>
      <c r="J2320" s="175"/>
      <c r="K2320" s="175"/>
      <c r="L2320" s="175"/>
      <c r="M2320" s="175"/>
      <c r="N2320" s="175"/>
      <c r="O2320" s="175"/>
      <c r="P2320" s="175"/>
      <c r="Q2320" s="175"/>
      <c r="R2320" s="175"/>
      <c r="S2320" s="175"/>
      <c r="T2320" s="175"/>
      <c r="U2320" s="175"/>
      <c r="V2320" s="175"/>
      <c r="W2320" s="175"/>
      <c r="X2320" s="175"/>
      <c r="Y2320" s="175"/>
      <c r="Z2320" s="175"/>
      <c r="AA2320" s="175"/>
      <c r="AB2320" s="175"/>
      <c r="AC2320" s="175"/>
      <c r="AD2320" s="175"/>
      <c r="AE2320" s="175"/>
      <c r="AF2320" s="175"/>
      <c r="AG2320" s="175"/>
      <c r="AH2320" s="175"/>
      <c r="AI2320" s="175"/>
      <c r="AJ2320" s="175"/>
      <c r="AK2320" s="175"/>
      <c r="AL2320" s="175"/>
      <c r="AM2320" s="175"/>
      <c r="AN2320" s="175"/>
      <c r="AO2320" s="175"/>
      <c r="AP2320" s="175"/>
      <c r="AQ2320" s="175"/>
      <c r="AR2320" s="175"/>
    </row>
    <row r="2321" spans="1:44" ht="102" hidden="1" x14ac:dyDescent="0.3">
      <c r="A2321" s="175"/>
      <c r="B2321" s="186" t="s">
        <v>3163</v>
      </c>
      <c r="C2321" s="187"/>
      <c r="D2321" s="190">
        <v>1576.26</v>
      </c>
      <c r="E2321" s="191">
        <v>1576.26</v>
      </c>
      <c r="F2321" s="181" t="s">
        <v>1070</v>
      </c>
      <c r="G2321" s="185" t="s">
        <v>4637</v>
      </c>
      <c r="H2321" s="182"/>
      <c r="I2321" s="175"/>
      <c r="J2321" s="175"/>
      <c r="K2321" s="175"/>
      <c r="L2321" s="175"/>
      <c r="M2321" s="175"/>
      <c r="N2321" s="175"/>
      <c r="O2321" s="175"/>
      <c r="P2321" s="175"/>
      <c r="Q2321" s="175"/>
      <c r="R2321" s="175"/>
      <c r="S2321" s="175"/>
      <c r="T2321" s="175"/>
      <c r="U2321" s="175"/>
      <c r="V2321" s="175"/>
      <c r="W2321" s="175"/>
      <c r="X2321" s="175"/>
      <c r="Y2321" s="175"/>
      <c r="Z2321" s="175"/>
      <c r="AA2321" s="175"/>
      <c r="AB2321" s="175"/>
      <c r="AC2321" s="175"/>
      <c r="AD2321" s="175"/>
      <c r="AE2321" s="175"/>
      <c r="AF2321" s="175"/>
      <c r="AG2321" s="175"/>
      <c r="AH2321" s="175"/>
      <c r="AI2321" s="175"/>
      <c r="AJ2321" s="175"/>
      <c r="AK2321" s="175"/>
      <c r="AL2321" s="175"/>
      <c r="AM2321" s="175"/>
      <c r="AN2321" s="175"/>
      <c r="AO2321" s="175"/>
      <c r="AP2321" s="175"/>
      <c r="AQ2321" s="175"/>
      <c r="AR2321" s="175"/>
    </row>
    <row r="2322" spans="1:44" ht="102" x14ac:dyDescent="0.3">
      <c r="A2322" s="175"/>
      <c r="B2322" s="181" t="s">
        <v>1070</v>
      </c>
      <c r="C2322" s="182" t="s">
        <v>451</v>
      </c>
      <c r="D2322" s="190">
        <v>1679.34</v>
      </c>
      <c r="E2322" s="191">
        <v>1679.34</v>
      </c>
      <c r="F2322" s="185" t="s">
        <v>4637</v>
      </c>
      <c r="G2322" s="186" t="s">
        <v>3415</v>
      </c>
      <c r="H2322" s="187"/>
      <c r="I2322" s="175"/>
      <c r="J2322" s="175"/>
      <c r="K2322" s="175"/>
      <c r="L2322" s="175"/>
      <c r="M2322" s="175"/>
      <c r="N2322" s="175"/>
      <c r="O2322" s="175"/>
      <c r="P2322" s="175"/>
      <c r="Q2322" s="175"/>
      <c r="R2322" s="175"/>
      <c r="S2322" s="175"/>
      <c r="T2322" s="175"/>
      <c r="U2322" s="175"/>
      <c r="V2322" s="175"/>
      <c r="W2322" s="175"/>
      <c r="X2322" s="175"/>
      <c r="Y2322" s="175"/>
      <c r="Z2322" s="175"/>
      <c r="AA2322" s="175"/>
      <c r="AB2322" s="175"/>
      <c r="AC2322" s="175"/>
      <c r="AD2322" s="175"/>
      <c r="AE2322" s="175"/>
      <c r="AF2322" s="175"/>
      <c r="AG2322" s="175"/>
      <c r="AH2322" s="175"/>
      <c r="AI2322" s="175"/>
      <c r="AJ2322" s="175"/>
      <c r="AK2322" s="175"/>
      <c r="AL2322" s="175"/>
      <c r="AM2322" s="175"/>
      <c r="AN2322" s="175"/>
      <c r="AO2322" s="175"/>
      <c r="AP2322" s="175"/>
      <c r="AQ2322" s="175"/>
      <c r="AR2322" s="175"/>
    </row>
    <row r="2323" spans="1:44" ht="102" hidden="1" x14ac:dyDescent="0.3">
      <c r="A2323" s="175"/>
      <c r="B2323" s="185" t="s">
        <v>4637</v>
      </c>
      <c r="C2323" s="182"/>
      <c r="D2323" s="190">
        <v>1679.34</v>
      </c>
      <c r="E2323" s="191">
        <v>1679.34</v>
      </c>
      <c r="F2323" s="186" t="s">
        <v>3415</v>
      </c>
      <c r="G2323" s="181" t="s">
        <v>2227</v>
      </c>
      <c r="H2323" s="182" t="s">
        <v>478</v>
      </c>
      <c r="I2323" s="175"/>
      <c r="J2323" s="175"/>
      <c r="K2323" s="175"/>
      <c r="L2323" s="175"/>
      <c r="M2323" s="175"/>
      <c r="N2323" s="175"/>
      <c r="O2323" s="175"/>
      <c r="P2323" s="175"/>
      <c r="Q2323" s="175"/>
      <c r="R2323" s="175"/>
      <c r="S2323" s="175"/>
      <c r="T2323" s="175"/>
      <c r="U2323" s="175"/>
      <c r="V2323" s="175"/>
      <c r="W2323" s="175"/>
      <c r="X2323" s="175"/>
      <c r="Y2323" s="175"/>
      <c r="Z2323" s="175"/>
      <c r="AA2323" s="175"/>
      <c r="AB2323" s="175"/>
      <c r="AC2323" s="175"/>
      <c r="AD2323" s="175"/>
      <c r="AE2323" s="175"/>
      <c r="AF2323" s="175"/>
      <c r="AG2323" s="175"/>
      <c r="AH2323" s="175"/>
      <c r="AI2323" s="175"/>
      <c r="AJ2323" s="175"/>
      <c r="AK2323" s="175"/>
      <c r="AL2323" s="175"/>
      <c r="AM2323" s="175"/>
      <c r="AN2323" s="175"/>
      <c r="AO2323" s="175"/>
      <c r="AP2323" s="175"/>
      <c r="AQ2323" s="175"/>
      <c r="AR2323" s="175"/>
    </row>
    <row r="2324" spans="1:44" ht="102" hidden="1" x14ac:dyDescent="0.3">
      <c r="A2324" s="175"/>
      <c r="B2324" s="186" t="s">
        <v>3415</v>
      </c>
      <c r="C2324" s="187"/>
      <c r="D2324" s="190">
        <v>1679.34</v>
      </c>
      <c r="E2324" s="191">
        <v>1679.34</v>
      </c>
      <c r="F2324" s="181" t="s">
        <v>2227</v>
      </c>
      <c r="G2324" s="185" t="s">
        <v>4637</v>
      </c>
      <c r="H2324" s="182"/>
      <c r="I2324" s="175"/>
      <c r="J2324" s="175"/>
      <c r="K2324" s="175"/>
      <c r="L2324" s="175"/>
      <c r="M2324" s="175"/>
      <c r="N2324" s="175"/>
      <c r="O2324" s="175"/>
      <c r="P2324" s="175"/>
      <c r="Q2324" s="175"/>
      <c r="R2324" s="175"/>
      <c r="S2324" s="175"/>
      <c r="T2324" s="175"/>
      <c r="U2324" s="175"/>
      <c r="V2324" s="175"/>
      <c r="W2324" s="175"/>
      <c r="X2324" s="175"/>
      <c r="Y2324" s="175"/>
      <c r="Z2324" s="175"/>
      <c r="AA2324" s="175"/>
      <c r="AB2324" s="175"/>
      <c r="AC2324" s="175"/>
      <c r="AD2324" s="175"/>
      <c r="AE2324" s="175"/>
      <c r="AF2324" s="175"/>
      <c r="AG2324" s="175"/>
      <c r="AH2324" s="175"/>
      <c r="AI2324" s="175"/>
      <c r="AJ2324" s="175"/>
      <c r="AK2324" s="175"/>
      <c r="AL2324" s="175"/>
      <c r="AM2324" s="175"/>
      <c r="AN2324" s="175"/>
      <c r="AO2324" s="175"/>
      <c r="AP2324" s="175"/>
      <c r="AQ2324" s="175"/>
      <c r="AR2324" s="175"/>
    </row>
    <row r="2325" spans="1:44" ht="102" x14ac:dyDescent="0.3">
      <c r="A2325" s="175"/>
      <c r="B2325" s="181" t="s">
        <v>2227</v>
      </c>
      <c r="C2325" s="182" t="s">
        <v>478</v>
      </c>
      <c r="D2325" s="190">
        <v>2650</v>
      </c>
      <c r="E2325" s="191">
        <v>2650</v>
      </c>
      <c r="F2325" s="185" t="s">
        <v>4637</v>
      </c>
      <c r="G2325" s="186" t="s">
        <v>3416</v>
      </c>
      <c r="H2325" s="187"/>
      <c r="I2325" s="175"/>
      <c r="J2325" s="175"/>
      <c r="K2325" s="175"/>
      <c r="L2325" s="175"/>
      <c r="M2325" s="175"/>
      <c r="N2325" s="175"/>
      <c r="O2325" s="175"/>
      <c r="P2325" s="175"/>
      <c r="Q2325" s="175"/>
      <c r="R2325" s="175"/>
      <c r="S2325" s="175"/>
      <c r="T2325" s="175"/>
      <c r="U2325" s="175"/>
      <c r="V2325" s="175"/>
      <c r="W2325" s="175"/>
      <c r="X2325" s="175"/>
      <c r="Y2325" s="175"/>
      <c r="Z2325" s="175"/>
      <c r="AA2325" s="175"/>
      <c r="AB2325" s="175"/>
      <c r="AC2325" s="175"/>
      <c r="AD2325" s="175"/>
      <c r="AE2325" s="175"/>
      <c r="AF2325" s="175"/>
      <c r="AG2325" s="175"/>
      <c r="AH2325" s="175"/>
      <c r="AI2325" s="175"/>
      <c r="AJ2325" s="175"/>
      <c r="AK2325" s="175"/>
      <c r="AL2325" s="175"/>
      <c r="AM2325" s="175"/>
      <c r="AN2325" s="175"/>
      <c r="AO2325" s="175"/>
      <c r="AP2325" s="175"/>
      <c r="AQ2325" s="175"/>
      <c r="AR2325" s="175"/>
    </row>
    <row r="2326" spans="1:44" ht="102" hidden="1" x14ac:dyDescent="0.3">
      <c r="A2326" s="175"/>
      <c r="B2326" s="185" t="s">
        <v>4637</v>
      </c>
      <c r="C2326" s="182"/>
      <c r="D2326" s="190">
        <v>2650</v>
      </c>
      <c r="E2326" s="191">
        <v>2650</v>
      </c>
      <c r="F2326" s="186" t="s">
        <v>3416</v>
      </c>
      <c r="G2326" s="181" t="s">
        <v>664</v>
      </c>
      <c r="H2326" s="182" t="s">
        <v>441</v>
      </c>
      <c r="I2326" s="175"/>
      <c r="J2326" s="175"/>
      <c r="K2326" s="175"/>
      <c r="L2326" s="175"/>
      <c r="M2326" s="175"/>
      <c r="N2326" s="175"/>
      <c r="O2326" s="175"/>
      <c r="P2326" s="175"/>
      <c r="Q2326" s="175"/>
      <c r="R2326" s="175"/>
      <c r="S2326" s="175"/>
      <c r="T2326" s="175"/>
      <c r="U2326" s="175"/>
      <c r="V2326" s="175"/>
      <c r="W2326" s="175"/>
      <c r="X2326" s="175"/>
      <c r="Y2326" s="175"/>
      <c r="Z2326" s="175"/>
      <c r="AA2326" s="175"/>
      <c r="AB2326" s="175"/>
      <c r="AC2326" s="175"/>
      <c r="AD2326" s="175"/>
      <c r="AE2326" s="175"/>
      <c r="AF2326" s="175"/>
      <c r="AG2326" s="175"/>
      <c r="AH2326" s="175"/>
      <c r="AI2326" s="175"/>
      <c r="AJ2326" s="175"/>
      <c r="AK2326" s="175"/>
      <c r="AL2326" s="175"/>
      <c r="AM2326" s="175"/>
      <c r="AN2326" s="175"/>
      <c r="AO2326" s="175"/>
      <c r="AP2326" s="175"/>
      <c r="AQ2326" s="175"/>
      <c r="AR2326" s="175"/>
    </row>
    <row r="2327" spans="1:44" ht="102" hidden="1" x14ac:dyDescent="0.3">
      <c r="A2327" s="175"/>
      <c r="B2327" s="186" t="s">
        <v>3416</v>
      </c>
      <c r="C2327" s="187"/>
      <c r="D2327" s="190">
        <v>2650</v>
      </c>
      <c r="E2327" s="191">
        <v>2650</v>
      </c>
      <c r="F2327" s="181" t="s">
        <v>664</v>
      </c>
      <c r="G2327" s="185" t="s">
        <v>4637</v>
      </c>
      <c r="H2327" s="182"/>
      <c r="I2327" s="175"/>
      <c r="J2327" s="175"/>
      <c r="K2327" s="175"/>
      <c r="L2327" s="175"/>
      <c r="M2327" s="175"/>
      <c r="N2327" s="175"/>
      <c r="O2327" s="175"/>
      <c r="P2327" s="175"/>
      <c r="Q2327" s="175"/>
      <c r="R2327" s="175"/>
      <c r="S2327" s="175"/>
      <c r="T2327" s="175"/>
      <c r="U2327" s="175"/>
      <c r="V2327" s="175"/>
      <c r="W2327" s="175"/>
      <c r="X2327" s="175"/>
      <c r="Y2327" s="175"/>
      <c r="Z2327" s="175"/>
      <c r="AA2327" s="175"/>
      <c r="AB2327" s="175"/>
      <c r="AC2327" s="175"/>
      <c r="AD2327" s="175"/>
      <c r="AE2327" s="175"/>
      <c r="AF2327" s="175"/>
      <c r="AG2327" s="175"/>
      <c r="AH2327" s="175"/>
      <c r="AI2327" s="175"/>
      <c r="AJ2327" s="175"/>
      <c r="AK2327" s="175"/>
      <c r="AL2327" s="175"/>
      <c r="AM2327" s="175"/>
      <c r="AN2327" s="175"/>
      <c r="AO2327" s="175"/>
      <c r="AP2327" s="175"/>
      <c r="AQ2327" s="175"/>
      <c r="AR2327" s="175"/>
    </row>
    <row r="2328" spans="1:44" ht="102" x14ac:dyDescent="0.3">
      <c r="A2328" s="175"/>
      <c r="B2328" s="181" t="s">
        <v>664</v>
      </c>
      <c r="C2328" s="182" t="s">
        <v>441</v>
      </c>
      <c r="D2328" s="190">
        <v>1395.87</v>
      </c>
      <c r="E2328" s="191">
        <v>1395.87</v>
      </c>
      <c r="F2328" s="185" t="s">
        <v>4637</v>
      </c>
      <c r="G2328" s="186" t="s">
        <v>3364</v>
      </c>
      <c r="H2328" s="187"/>
      <c r="I2328" s="175"/>
      <c r="J2328" s="175"/>
      <c r="K2328" s="175"/>
      <c r="L2328" s="175"/>
      <c r="M2328" s="175"/>
      <c r="N2328" s="175"/>
      <c r="O2328" s="175"/>
      <c r="P2328" s="175"/>
      <c r="Q2328" s="175"/>
      <c r="R2328" s="175"/>
      <c r="S2328" s="175"/>
      <c r="T2328" s="175"/>
      <c r="U2328" s="175"/>
      <c r="V2328" s="175"/>
      <c r="W2328" s="175"/>
      <c r="X2328" s="175"/>
      <c r="Y2328" s="175"/>
      <c r="Z2328" s="175"/>
      <c r="AA2328" s="175"/>
      <c r="AB2328" s="175"/>
      <c r="AC2328" s="175"/>
      <c r="AD2328" s="175"/>
      <c r="AE2328" s="175"/>
      <c r="AF2328" s="175"/>
      <c r="AG2328" s="175"/>
      <c r="AH2328" s="175"/>
      <c r="AI2328" s="175"/>
      <c r="AJ2328" s="175"/>
      <c r="AK2328" s="175"/>
      <c r="AL2328" s="175"/>
      <c r="AM2328" s="175"/>
      <c r="AN2328" s="175"/>
      <c r="AO2328" s="175"/>
      <c r="AP2328" s="175"/>
      <c r="AQ2328" s="175"/>
      <c r="AR2328" s="175"/>
    </row>
    <row r="2329" spans="1:44" ht="102" hidden="1" x14ac:dyDescent="0.3">
      <c r="A2329" s="175"/>
      <c r="B2329" s="185" t="s">
        <v>4637</v>
      </c>
      <c r="C2329" s="182"/>
      <c r="D2329" s="190">
        <v>1395.87</v>
      </c>
      <c r="E2329" s="191">
        <v>1395.87</v>
      </c>
      <c r="F2329" s="186" t="s">
        <v>3364</v>
      </c>
      <c r="G2329" s="181" t="s">
        <v>1071</v>
      </c>
      <c r="H2329" s="182" t="s">
        <v>427</v>
      </c>
      <c r="I2329" s="175"/>
      <c r="J2329" s="175"/>
      <c r="K2329" s="175"/>
      <c r="L2329" s="175"/>
      <c r="M2329" s="175"/>
      <c r="N2329" s="175"/>
      <c r="O2329" s="175"/>
      <c r="P2329" s="175"/>
      <c r="Q2329" s="175"/>
      <c r="R2329" s="175"/>
      <c r="S2329" s="175"/>
      <c r="T2329" s="175"/>
      <c r="U2329" s="175"/>
      <c r="V2329" s="175"/>
      <c r="W2329" s="175"/>
      <c r="X2329" s="175"/>
      <c r="Y2329" s="175"/>
      <c r="Z2329" s="175"/>
      <c r="AA2329" s="175"/>
      <c r="AB2329" s="175"/>
      <c r="AC2329" s="175"/>
      <c r="AD2329" s="175"/>
      <c r="AE2329" s="175"/>
      <c r="AF2329" s="175"/>
      <c r="AG2329" s="175"/>
      <c r="AH2329" s="175"/>
      <c r="AI2329" s="175"/>
      <c r="AJ2329" s="175"/>
      <c r="AK2329" s="175"/>
      <c r="AL2329" s="175"/>
      <c r="AM2329" s="175"/>
      <c r="AN2329" s="175"/>
      <c r="AO2329" s="175"/>
      <c r="AP2329" s="175"/>
      <c r="AQ2329" s="175"/>
      <c r="AR2329" s="175"/>
    </row>
    <row r="2330" spans="1:44" ht="102" hidden="1" x14ac:dyDescent="0.3">
      <c r="A2330" s="175"/>
      <c r="B2330" s="186" t="s">
        <v>3364</v>
      </c>
      <c r="C2330" s="187"/>
      <c r="D2330" s="190">
        <v>1395.87</v>
      </c>
      <c r="E2330" s="191">
        <v>1395.87</v>
      </c>
      <c r="F2330" s="181" t="s">
        <v>1071</v>
      </c>
      <c r="G2330" s="185" t="s">
        <v>4637</v>
      </c>
      <c r="H2330" s="182"/>
      <c r="I2330" s="175"/>
      <c r="J2330" s="175"/>
      <c r="K2330" s="175"/>
      <c r="L2330" s="175"/>
      <c r="M2330" s="175"/>
      <c r="N2330" s="175"/>
      <c r="O2330" s="175"/>
      <c r="P2330" s="175"/>
      <c r="Q2330" s="175"/>
      <c r="R2330" s="175"/>
      <c r="S2330" s="175"/>
      <c r="T2330" s="175"/>
      <c r="U2330" s="175"/>
      <c r="V2330" s="175"/>
      <c r="W2330" s="175"/>
      <c r="X2330" s="175"/>
      <c r="Y2330" s="175"/>
      <c r="Z2330" s="175"/>
      <c r="AA2330" s="175"/>
      <c r="AB2330" s="175"/>
      <c r="AC2330" s="175"/>
      <c r="AD2330" s="175"/>
      <c r="AE2330" s="175"/>
      <c r="AF2330" s="175"/>
      <c r="AG2330" s="175"/>
      <c r="AH2330" s="175"/>
      <c r="AI2330" s="175"/>
      <c r="AJ2330" s="175"/>
      <c r="AK2330" s="175"/>
      <c r="AL2330" s="175"/>
      <c r="AM2330" s="175"/>
      <c r="AN2330" s="175"/>
      <c r="AO2330" s="175"/>
      <c r="AP2330" s="175"/>
      <c r="AQ2330" s="175"/>
      <c r="AR2330" s="175"/>
    </row>
    <row r="2331" spans="1:44" ht="102" x14ac:dyDescent="0.3">
      <c r="A2331" s="175"/>
      <c r="B2331" s="181" t="s">
        <v>1071</v>
      </c>
      <c r="C2331" s="182" t="s">
        <v>427</v>
      </c>
      <c r="D2331" s="190">
        <v>1443.11</v>
      </c>
      <c r="E2331" s="191">
        <v>1443.11</v>
      </c>
      <c r="F2331" s="185" t="s">
        <v>4637</v>
      </c>
      <c r="G2331" s="186" t="s">
        <v>3380</v>
      </c>
      <c r="H2331" s="187"/>
      <c r="I2331" s="175"/>
      <c r="J2331" s="175"/>
      <c r="K2331" s="175"/>
      <c r="L2331" s="175"/>
      <c r="M2331" s="175"/>
      <c r="N2331" s="175"/>
      <c r="O2331" s="175"/>
      <c r="P2331" s="175"/>
      <c r="Q2331" s="175"/>
      <c r="R2331" s="175"/>
      <c r="S2331" s="175"/>
      <c r="T2331" s="175"/>
      <c r="U2331" s="175"/>
      <c r="V2331" s="175"/>
      <c r="W2331" s="175"/>
      <c r="X2331" s="175"/>
      <c r="Y2331" s="175"/>
      <c r="Z2331" s="175"/>
      <c r="AA2331" s="175"/>
      <c r="AB2331" s="175"/>
      <c r="AC2331" s="175"/>
      <c r="AD2331" s="175"/>
      <c r="AE2331" s="175"/>
      <c r="AF2331" s="175"/>
      <c r="AG2331" s="175"/>
      <c r="AH2331" s="175"/>
      <c r="AI2331" s="175"/>
      <c r="AJ2331" s="175"/>
      <c r="AK2331" s="175"/>
      <c r="AL2331" s="175"/>
      <c r="AM2331" s="175"/>
      <c r="AN2331" s="175"/>
      <c r="AO2331" s="175"/>
      <c r="AP2331" s="175"/>
      <c r="AQ2331" s="175"/>
      <c r="AR2331" s="175"/>
    </row>
    <row r="2332" spans="1:44" ht="102" hidden="1" x14ac:dyDescent="0.3">
      <c r="A2332" s="175"/>
      <c r="B2332" s="185" t="s">
        <v>4637</v>
      </c>
      <c r="C2332" s="182"/>
      <c r="D2332" s="190">
        <v>1443.11</v>
      </c>
      <c r="E2332" s="191">
        <v>1443.11</v>
      </c>
      <c r="F2332" s="186" t="s">
        <v>3380</v>
      </c>
      <c r="G2332" s="181" t="s">
        <v>1924</v>
      </c>
      <c r="H2332" s="182" t="s">
        <v>400</v>
      </c>
      <c r="I2332" s="175"/>
      <c r="J2332" s="175"/>
      <c r="K2332" s="175"/>
      <c r="L2332" s="175"/>
      <c r="M2332" s="175"/>
      <c r="N2332" s="175"/>
      <c r="O2332" s="175"/>
      <c r="P2332" s="175"/>
      <c r="Q2332" s="175"/>
      <c r="R2332" s="175"/>
      <c r="S2332" s="175"/>
      <c r="T2332" s="175"/>
      <c r="U2332" s="175"/>
      <c r="V2332" s="175"/>
      <c r="W2332" s="175"/>
      <c r="X2332" s="175"/>
      <c r="Y2332" s="175"/>
      <c r="Z2332" s="175"/>
      <c r="AA2332" s="175"/>
      <c r="AB2332" s="175"/>
      <c r="AC2332" s="175"/>
      <c r="AD2332" s="175"/>
      <c r="AE2332" s="175"/>
      <c r="AF2332" s="175"/>
      <c r="AG2332" s="175"/>
      <c r="AH2332" s="175"/>
      <c r="AI2332" s="175"/>
      <c r="AJ2332" s="175"/>
      <c r="AK2332" s="175"/>
      <c r="AL2332" s="175"/>
      <c r="AM2332" s="175"/>
      <c r="AN2332" s="175"/>
      <c r="AO2332" s="175"/>
      <c r="AP2332" s="175"/>
      <c r="AQ2332" s="175"/>
      <c r="AR2332" s="175"/>
    </row>
    <row r="2333" spans="1:44" ht="102" hidden="1" x14ac:dyDescent="0.3">
      <c r="A2333" s="175"/>
      <c r="B2333" s="186" t="s">
        <v>3380</v>
      </c>
      <c r="C2333" s="187"/>
      <c r="D2333" s="190">
        <v>1443.11</v>
      </c>
      <c r="E2333" s="191">
        <v>1443.11</v>
      </c>
      <c r="F2333" s="181" t="s">
        <v>1924</v>
      </c>
      <c r="G2333" s="185" t="s">
        <v>4637</v>
      </c>
      <c r="H2333" s="182"/>
      <c r="I2333" s="175"/>
      <c r="J2333" s="175"/>
      <c r="K2333" s="175"/>
      <c r="L2333" s="175"/>
      <c r="M2333" s="175"/>
      <c r="N2333" s="175"/>
      <c r="O2333" s="175"/>
      <c r="P2333" s="175"/>
      <c r="Q2333" s="175"/>
      <c r="R2333" s="175"/>
      <c r="S2333" s="175"/>
      <c r="T2333" s="175"/>
      <c r="U2333" s="175"/>
      <c r="V2333" s="175"/>
      <c r="W2333" s="175"/>
      <c r="X2333" s="175"/>
      <c r="Y2333" s="175"/>
      <c r="Z2333" s="175"/>
      <c r="AA2333" s="175"/>
      <c r="AB2333" s="175"/>
      <c r="AC2333" s="175"/>
      <c r="AD2333" s="175"/>
      <c r="AE2333" s="175"/>
      <c r="AF2333" s="175"/>
      <c r="AG2333" s="175"/>
      <c r="AH2333" s="175"/>
      <c r="AI2333" s="175"/>
      <c r="AJ2333" s="175"/>
      <c r="AK2333" s="175"/>
      <c r="AL2333" s="175"/>
      <c r="AM2333" s="175"/>
      <c r="AN2333" s="175"/>
      <c r="AO2333" s="175"/>
      <c r="AP2333" s="175"/>
      <c r="AQ2333" s="175"/>
      <c r="AR2333" s="175"/>
    </row>
    <row r="2334" spans="1:44" ht="102" x14ac:dyDescent="0.3">
      <c r="A2334" s="175"/>
      <c r="B2334" s="181" t="s">
        <v>1924</v>
      </c>
      <c r="C2334" s="182" t="s">
        <v>400</v>
      </c>
      <c r="D2334" s="190">
        <v>2602.7600000000002</v>
      </c>
      <c r="E2334" s="191">
        <v>2602.7600000000002</v>
      </c>
      <c r="F2334" s="185" t="s">
        <v>4637</v>
      </c>
      <c r="G2334" s="186" t="s">
        <v>3420</v>
      </c>
      <c r="H2334" s="187"/>
      <c r="I2334" s="175"/>
      <c r="J2334" s="175"/>
      <c r="K2334" s="175"/>
      <c r="L2334" s="175"/>
      <c r="M2334" s="175"/>
      <c r="N2334" s="175"/>
      <c r="O2334" s="175"/>
      <c r="P2334" s="175"/>
      <c r="Q2334" s="175"/>
      <c r="R2334" s="175"/>
      <c r="S2334" s="175"/>
      <c r="T2334" s="175"/>
      <c r="U2334" s="175"/>
      <c r="V2334" s="175"/>
      <c r="W2334" s="175"/>
      <c r="X2334" s="175"/>
      <c r="Y2334" s="175"/>
      <c r="Z2334" s="175"/>
      <c r="AA2334" s="175"/>
      <c r="AB2334" s="175"/>
      <c r="AC2334" s="175"/>
      <c r="AD2334" s="175"/>
      <c r="AE2334" s="175"/>
      <c r="AF2334" s="175"/>
      <c r="AG2334" s="175"/>
      <c r="AH2334" s="175"/>
      <c r="AI2334" s="175"/>
      <c r="AJ2334" s="175"/>
      <c r="AK2334" s="175"/>
      <c r="AL2334" s="175"/>
      <c r="AM2334" s="175"/>
      <c r="AN2334" s="175"/>
      <c r="AO2334" s="175"/>
      <c r="AP2334" s="175"/>
      <c r="AQ2334" s="175"/>
      <c r="AR2334" s="175"/>
    </row>
    <row r="2335" spans="1:44" ht="102" hidden="1" x14ac:dyDescent="0.3">
      <c r="A2335" s="175"/>
      <c r="B2335" s="185" t="s">
        <v>4637</v>
      </c>
      <c r="C2335" s="182"/>
      <c r="D2335" s="190">
        <v>2602.7600000000002</v>
      </c>
      <c r="E2335" s="191">
        <v>2602.7600000000002</v>
      </c>
      <c r="F2335" s="186" t="s">
        <v>3420</v>
      </c>
      <c r="G2335" s="181" t="s">
        <v>665</v>
      </c>
      <c r="H2335" s="182" t="s">
        <v>440</v>
      </c>
      <c r="I2335" s="175"/>
      <c r="J2335" s="175"/>
      <c r="K2335" s="175"/>
      <c r="L2335" s="175"/>
      <c r="M2335" s="175"/>
      <c r="N2335" s="175"/>
      <c r="O2335" s="175"/>
      <c r="P2335" s="175"/>
      <c r="Q2335" s="175"/>
      <c r="R2335" s="175"/>
      <c r="S2335" s="175"/>
      <c r="T2335" s="175"/>
      <c r="U2335" s="175"/>
      <c r="V2335" s="175"/>
      <c r="W2335" s="175"/>
      <c r="X2335" s="175"/>
      <c r="Y2335" s="175"/>
      <c r="Z2335" s="175"/>
      <c r="AA2335" s="175"/>
      <c r="AB2335" s="175"/>
      <c r="AC2335" s="175"/>
      <c r="AD2335" s="175"/>
      <c r="AE2335" s="175"/>
      <c r="AF2335" s="175"/>
      <c r="AG2335" s="175"/>
      <c r="AH2335" s="175"/>
      <c r="AI2335" s="175"/>
      <c r="AJ2335" s="175"/>
      <c r="AK2335" s="175"/>
      <c r="AL2335" s="175"/>
      <c r="AM2335" s="175"/>
      <c r="AN2335" s="175"/>
      <c r="AO2335" s="175"/>
      <c r="AP2335" s="175"/>
      <c r="AQ2335" s="175"/>
      <c r="AR2335" s="175"/>
    </row>
    <row r="2336" spans="1:44" ht="102" hidden="1" x14ac:dyDescent="0.3">
      <c r="A2336" s="175"/>
      <c r="B2336" s="186" t="s">
        <v>3420</v>
      </c>
      <c r="C2336" s="187"/>
      <c r="D2336" s="190">
        <v>2602.7600000000002</v>
      </c>
      <c r="E2336" s="191">
        <v>2602.7600000000002</v>
      </c>
      <c r="F2336" s="181" t="s">
        <v>665</v>
      </c>
      <c r="G2336" s="185" t="s">
        <v>4637</v>
      </c>
      <c r="H2336" s="182"/>
      <c r="I2336" s="175"/>
      <c r="J2336" s="175"/>
      <c r="K2336" s="175"/>
      <c r="L2336" s="175"/>
      <c r="M2336" s="175"/>
      <c r="N2336" s="175"/>
      <c r="O2336" s="175"/>
      <c r="P2336" s="175"/>
      <c r="Q2336" s="175"/>
      <c r="R2336" s="175"/>
      <c r="S2336" s="175"/>
      <c r="T2336" s="175"/>
      <c r="U2336" s="175"/>
      <c r="V2336" s="175"/>
      <c r="W2336" s="175"/>
      <c r="X2336" s="175"/>
      <c r="Y2336" s="175"/>
      <c r="Z2336" s="175"/>
      <c r="AA2336" s="175"/>
      <c r="AB2336" s="175"/>
      <c r="AC2336" s="175"/>
      <c r="AD2336" s="175"/>
      <c r="AE2336" s="175"/>
      <c r="AF2336" s="175"/>
      <c r="AG2336" s="175"/>
      <c r="AH2336" s="175"/>
      <c r="AI2336" s="175"/>
      <c r="AJ2336" s="175"/>
      <c r="AK2336" s="175"/>
      <c r="AL2336" s="175"/>
      <c r="AM2336" s="175"/>
      <c r="AN2336" s="175"/>
      <c r="AO2336" s="175"/>
      <c r="AP2336" s="175"/>
      <c r="AQ2336" s="175"/>
      <c r="AR2336" s="175"/>
    </row>
    <row r="2337" spans="1:44" ht="102" x14ac:dyDescent="0.3">
      <c r="A2337" s="175"/>
      <c r="B2337" s="181" t="s">
        <v>665</v>
      </c>
      <c r="C2337" s="182" t="s">
        <v>440</v>
      </c>
      <c r="D2337" s="190">
        <v>1687.93</v>
      </c>
      <c r="E2337" s="191">
        <v>1687.93</v>
      </c>
      <c r="F2337" s="185" t="s">
        <v>4637</v>
      </c>
      <c r="G2337" s="186" t="s">
        <v>3381</v>
      </c>
      <c r="H2337" s="187"/>
      <c r="I2337" s="175"/>
      <c r="J2337" s="175"/>
      <c r="K2337" s="175"/>
      <c r="L2337" s="175"/>
      <c r="M2337" s="175"/>
      <c r="N2337" s="175"/>
      <c r="O2337" s="175"/>
      <c r="P2337" s="175"/>
      <c r="Q2337" s="175"/>
      <c r="R2337" s="175"/>
      <c r="S2337" s="175"/>
      <c r="T2337" s="175"/>
      <c r="U2337" s="175"/>
      <c r="V2337" s="175"/>
      <c r="W2337" s="175"/>
      <c r="X2337" s="175"/>
      <c r="Y2337" s="175"/>
      <c r="Z2337" s="175"/>
      <c r="AA2337" s="175"/>
      <c r="AB2337" s="175"/>
      <c r="AC2337" s="175"/>
      <c r="AD2337" s="175"/>
      <c r="AE2337" s="175"/>
      <c r="AF2337" s="175"/>
      <c r="AG2337" s="175"/>
      <c r="AH2337" s="175"/>
      <c r="AI2337" s="175"/>
      <c r="AJ2337" s="175"/>
      <c r="AK2337" s="175"/>
      <c r="AL2337" s="175"/>
      <c r="AM2337" s="175"/>
      <c r="AN2337" s="175"/>
      <c r="AO2337" s="175"/>
      <c r="AP2337" s="175"/>
      <c r="AQ2337" s="175"/>
      <c r="AR2337" s="175"/>
    </row>
    <row r="2338" spans="1:44" ht="102" hidden="1" x14ac:dyDescent="0.3">
      <c r="A2338" s="175"/>
      <c r="B2338" s="185" t="s">
        <v>4637</v>
      </c>
      <c r="C2338" s="182"/>
      <c r="D2338" s="190">
        <v>1687.93</v>
      </c>
      <c r="E2338" s="191">
        <v>1687.93</v>
      </c>
      <c r="F2338" s="186" t="s">
        <v>3381</v>
      </c>
      <c r="G2338" s="181" t="s">
        <v>569</v>
      </c>
      <c r="H2338" s="182" t="s">
        <v>455</v>
      </c>
      <c r="I2338" s="175"/>
      <c r="J2338" s="175"/>
      <c r="K2338" s="175"/>
      <c r="L2338" s="175"/>
      <c r="M2338" s="175"/>
      <c r="N2338" s="175"/>
      <c r="O2338" s="175"/>
      <c r="P2338" s="175"/>
      <c r="Q2338" s="175"/>
      <c r="R2338" s="175"/>
      <c r="S2338" s="175"/>
      <c r="T2338" s="175"/>
      <c r="U2338" s="175"/>
      <c r="V2338" s="175"/>
      <c r="W2338" s="175"/>
      <c r="X2338" s="175"/>
      <c r="Y2338" s="175"/>
      <c r="Z2338" s="175"/>
      <c r="AA2338" s="175"/>
      <c r="AB2338" s="175"/>
      <c r="AC2338" s="175"/>
      <c r="AD2338" s="175"/>
      <c r="AE2338" s="175"/>
      <c r="AF2338" s="175"/>
      <c r="AG2338" s="175"/>
      <c r="AH2338" s="175"/>
      <c r="AI2338" s="175"/>
      <c r="AJ2338" s="175"/>
      <c r="AK2338" s="175"/>
      <c r="AL2338" s="175"/>
      <c r="AM2338" s="175"/>
      <c r="AN2338" s="175"/>
      <c r="AO2338" s="175"/>
      <c r="AP2338" s="175"/>
      <c r="AQ2338" s="175"/>
      <c r="AR2338" s="175"/>
    </row>
    <row r="2339" spans="1:44" ht="102" hidden="1" x14ac:dyDescent="0.3">
      <c r="A2339" s="175"/>
      <c r="B2339" s="186" t="s">
        <v>3381</v>
      </c>
      <c r="C2339" s="187"/>
      <c r="D2339" s="190">
        <v>1687.93</v>
      </c>
      <c r="E2339" s="191">
        <v>1687.93</v>
      </c>
      <c r="F2339" s="181" t="s">
        <v>569</v>
      </c>
      <c r="G2339" s="185" t="s">
        <v>4637</v>
      </c>
      <c r="H2339" s="182"/>
      <c r="I2339" s="175"/>
      <c r="J2339" s="175"/>
      <c r="K2339" s="175"/>
      <c r="L2339" s="175"/>
      <c r="M2339" s="175"/>
      <c r="N2339" s="175"/>
      <c r="O2339" s="175"/>
      <c r="P2339" s="175"/>
      <c r="Q2339" s="175"/>
      <c r="R2339" s="175"/>
      <c r="S2339" s="175"/>
      <c r="T2339" s="175"/>
      <c r="U2339" s="175"/>
      <c r="V2339" s="175"/>
      <c r="W2339" s="175"/>
      <c r="X2339" s="175"/>
      <c r="Y2339" s="175"/>
      <c r="Z2339" s="175"/>
      <c r="AA2339" s="175"/>
      <c r="AB2339" s="175"/>
      <c r="AC2339" s="175"/>
      <c r="AD2339" s="175"/>
      <c r="AE2339" s="175"/>
      <c r="AF2339" s="175"/>
      <c r="AG2339" s="175"/>
      <c r="AH2339" s="175"/>
      <c r="AI2339" s="175"/>
      <c r="AJ2339" s="175"/>
      <c r="AK2339" s="175"/>
      <c r="AL2339" s="175"/>
      <c r="AM2339" s="175"/>
      <c r="AN2339" s="175"/>
      <c r="AO2339" s="175"/>
      <c r="AP2339" s="175"/>
      <c r="AQ2339" s="175"/>
      <c r="AR2339" s="175"/>
    </row>
    <row r="2340" spans="1:44" ht="102" x14ac:dyDescent="0.3">
      <c r="A2340" s="175"/>
      <c r="B2340" s="181" t="s">
        <v>569</v>
      </c>
      <c r="C2340" s="182" t="s">
        <v>455</v>
      </c>
      <c r="D2340" s="190">
        <v>1374.39</v>
      </c>
      <c r="E2340" s="191">
        <v>1374.39</v>
      </c>
      <c r="F2340" s="185" t="s">
        <v>4637</v>
      </c>
      <c r="G2340" s="186" t="s">
        <v>3382</v>
      </c>
      <c r="H2340" s="187"/>
      <c r="I2340" s="175"/>
      <c r="J2340" s="175"/>
      <c r="K2340" s="175"/>
      <c r="L2340" s="175"/>
      <c r="M2340" s="175"/>
      <c r="N2340" s="175"/>
      <c r="O2340" s="175"/>
      <c r="P2340" s="175"/>
      <c r="Q2340" s="175"/>
      <c r="R2340" s="175"/>
      <c r="S2340" s="175"/>
      <c r="T2340" s="175"/>
      <c r="U2340" s="175"/>
      <c r="V2340" s="175"/>
      <c r="W2340" s="175"/>
      <c r="X2340" s="175"/>
      <c r="Y2340" s="175"/>
      <c r="Z2340" s="175"/>
      <c r="AA2340" s="175"/>
      <c r="AB2340" s="175"/>
      <c r="AC2340" s="175"/>
      <c r="AD2340" s="175"/>
      <c r="AE2340" s="175"/>
      <c r="AF2340" s="175"/>
      <c r="AG2340" s="175"/>
      <c r="AH2340" s="175"/>
      <c r="AI2340" s="175"/>
      <c r="AJ2340" s="175"/>
      <c r="AK2340" s="175"/>
      <c r="AL2340" s="175"/>
      <c r="AM2340" s="175"/>
      <c r="AN2340" s="175"/>
      <c r="AO2340" s="175"/>
      <c r="AP2340" s="175"/>
      <c r="AQ2340" s="175"/>
      <c r="AR2340" s="175"/>
    </row>
    <row r="2341" spans="1:44" ht="102" hidden="1" x14ac:dyDescent="0.3">
      <c r="A2341" s="175"/>
      <c r="B2341" s="185" t="s">
        <v>4637</v>
      </c>
      <c r="C2341" s="182"/>
      <c r="D2341" s="190">
        <v>1374.39</v>
      </c>
      <c r="E2341" s="191">
        <v>1374.39</v>
      </c>
      <c r="F2341" s="186" t="s">
        <v>3382</v>
      </c>
      <c r="G2341" s="181" t="s">
        <v>1462</v>
      </c>
      <c r="H2341" s="182" t="s">
        <v>402</v>
      </c>
      <c r="I2341" s="175"/>
      <c r="J2341" s="175"/>
      <c r="K2341" s="175"/>
      <c r="L2341" s="175"/>
      <c r="M2341" s="175"/>
      <c r="N2341" s="175"/>
      <c r="O2341" s="175"/>
      <c r="P2341" s="175"/>
      <c r="Q2341" s="175"/>
      <c r="R2341" s="175"/>
      <c r="S2341" s="175"/>
      <c r="T2341" s="175"/>
      <c r="U2341" s="175"/>
      <c r="V2341" s="175"/>
      <c r="W2341" s="175"/>
      <c r="X2341" s="175"/>
      <c r="Y2341" s="175"/>
      <c r="Z2341" s="175"/>
      <c r="AA2341" s="175"/>
      <c r="AB2341" s="175"/>
      <c r="AC2341" s="175"/>
      <c r="AD2341" s="175"/>
      <c r="AE2341" s="175"/>
      <c r="AF2341" s="175"/>
      <c r="AG2341" s="175"/>
      <c r="AH2341" s="175"/>
      <c r="AI2341" s="175"/>
      <c r="AJ2341" s="175"/>
      <c r="AK2341" s="175"/>
      <c r="AL2341" s="175"/>
      <c r="AM2341" s="175"/>
      <c r="AN2341" s="175"/>
      <c r="AO2341" s="175"/>
      <c r="AP2341" s="175"/>
      <c r="AQ2341" s="175"/>
      <c r="AR2341" s="175"/>
    </row>
    <row r="2342" spans="1:44" ht="102" hidden="1" x14ac:dyDescent="0.3">
      <c r="A2342" s="175"/>
      <c r="B2342" s="186" t="s">
        <v>3382</v>
      </c>
      <c r="C2342" s="187"/>
      <c r="D2342" s="190">
        <v>1374.39</v>
      </c>
      <c r="E2342" s="191">
        <v>1374.39</v>
      </c>
      <c r="F2342" s="181" t="s">
        <v>1462</v>
      </c>
      <c r="G2342" s="185" t="s">
        <v>4637</v>
      </c>
      <c r="H2342" s="182"/>
      <c r="I2342" s="175"/>
      <c r="J2342" s="175"/>
      <c r="K2342" s="175"/>
      <c r="L2342" s="175"/>
      <c r="M2342" s="175"/>
      <c r="N2342" s="175"/>
      <c r="O2342" s="175"/>
      <c r="P2342" s="175"/>
      <c r="Q2342" s="175"/>
      <c r="R2342" s="175"/>
      <c r="S2342" s="175"/>
      <c r="T2342" s="175"/>
      <c r="U2342" s="175"/>
      <c r="V2342" s="175"/>
      <c r="W2342" s="175"/>
      <c r="X2342" s="175"/>
      <c r="Y2342" s="175"/>
      <c r="Z2342" s="175"/>
      <c r="AA2342" s="175"/>
      <c r="AB2342" s="175"/>
      <c r="AC2342" s="175"/>
      <c r="AD2342" s="175"/>
      <c r="AE2342" s="175"/>
      <c r="AF2342" s="175"/>
      <c r="AG2342" s="175"/>
      <c r="AH2342" s="175"/>
      <c r="AI2342" s="175"/>
      <c r="AJ2342" s="175"/>
      <c r="AK2342" s="175"/>
      <c r="AL2342" s="175"/>
      <c r="AM2342" s="175"/>
      <c r="AN2342" s="175"/>
      <c r="AO2342" s="175"/>
      <c r="AP2342" s="175"/>
      <c r="AQ2342" s="175"/>
      <c r="AR2342" s="175"/>
    </row>
    <row r="2343" spans="1:44" ht="102" x14ac:dyDescent="0.3">
      <c r="A2343" s="175"/>
      <c r="B2343" s="181" t="s">
        <v>1462</v>
      </c>
      <c r="C2343" s="182" t="s">
        <v>402</v>
      </c>
      <c r="D2343" s="190">
        <v>1361.51</v>
      </c>
      <c r="E2343" s="191">
        <v>1361.51</v>
      </c>
      <c r="F2343" s="185" t="s">
        <v>4637</v>
      </c>
      <c r="G2343" s="186" t="s">
        <v>3383</v>
      </c>
      <c r="H2343" s="187"/>
      <c r="I2343" s="175"/>
      <c r="J2343" s="175"/>
      <c r="K2343" s="175"/>
      <c r="L2343" s="175"/>
      <c r="M2343" s="175"/>
      <c r="N2343" s="175"/>
      <c r="O2343" s="175"/>
      <c r="P2343" s="175"/>
      <c r="Q2343" s="175"/>
      <c r="R2343" s="175"/>
      <c r="S2343" s="175"/>
      <c r="T2343" s="175"/>
      <c r="U2343" s="175"/>
      <c r="V2343" s="175"/>
      <c r="W2343" s="175"/>
      <c r="X2343" s="175"/>
      <c r="Y2343" s="175"/>
      <c r="Z2343" s="175"/>
      <c r="AA2343" s="175"/>
      <c r="AB2343" s="175"/>
      <c r="AC2343" s="175"/>
      <c r="AD2343" s="175"/>
      <c r="AE2343" s="175"/>
      <c r="AF2343" s="175"/>
      <c r="AG2343" s="175"/>
      <c r="AH2343" s="175"/>
      <c r="AI2343" s="175"/>
      <c r="AJ2343" s="175"/>
      <c r="AK2343" s="175"/>
      <c r="AL2343" s="175"/>
      <c r="AM2343" s="175"/>
      <c r="AN2343" s="175"/>
      <c r="AO2343" s="175"/>
      <c r="AP2343" s="175"/>
      <c r="AQ2343" s="175"/>
      <c r="AR2343" s="175"/>
    </row>
    <row r="2344" spans="1:44" ht="102" hidden="1" x14ac:dyDescent="0.3">
      <c r="A2344" s="175"/>
      <c r="B2344" s="185" t="s">
        <v>4637</v>
      </c>
      <c r="C2344" s="182"/>
      <c r="D2344" s="190">
        <v>1361.51</v>
      </c>
      <c r="E2344" s="191">
        <v>1361.51</v>
      </c>
      <c r="F2344" s="186" t="s">
        <v>3383</v>
      </c>
      <c r="G2344" s="181" t="s">
        <v>1288</v>
      </c>
      <c r="H2344" s="182" t="s">
        <v>418</v>
      </c>
      <c r="I2344" s="175"/>
      <c r="J2344" s="175"/>
      <c r="K2344" s="175"/>
      <c r="L2344" s="175"/>
      <c r="M2344" s="175"/>
      <c r="N2344" s="175"/>
      <c r="O2344" s="175"/>
      <c r="P2344" s="175"/>
      <c r="Q2344" s="175"/>
      <c r="R2344" s="175"/>
      <c r="S2344" s="175"/>
      <c r="T2344" s="175"/>
      <c r="U2344" s="175"/>
      <c r="V2344" s="175"/>
      <c r="W2344" s="175"/>
      <c r="X2344" s="175"/>
      <c r="Y2344" s="175"/>
      <c r="Z2344" s="175"/>
      <c r="AA2344" s="175"/>
      <c r="AB2344" s="175"/>
      <c r="AC2344" s="175"/>
      <c r="AD2344" s="175"/>
      <c r="AE2344" s="175"/>
      <c r="AF2344" s="175"/>
      <c r="AG2344" s="175"/>
      <c r="AH2344" s="175"/>
      <c r="AI2344" s="175"/>
      <c r="AJ2344" s="175"/>
      <c r="AK2344" s="175"/>
      <c r="AL2344" s="175"/>
      <c r="AM2344" s="175"/>
      <c r="AN2344" s="175"/>
      <c r="AO2344" s="175"/>
      <c r="AP2344" s="175"/>
      <c r="AQ2344" s="175"/>
      <c r="AR2344" s="175"/>
    </row>
    <row r="2345" spans="1:44" ht="102" hidden="1" x14ac:dyDescent="0.3">
      <c r="A2345" s="175"/>
      <c r="B2345" s="186" t="s">
        <v>3383</v>
      </c>
      <c r="C2345" s="187"/>
      <c r="D2345" s="190">
        <v>1361.51</v>
      </c>
      <c r="E2345" s="191">
        <v>1361.51</v>
      </c>
      <c r="F2345" s="181" t="s">
        <v>1288</v>
      </c>
      <c r="G2345" s="185" t="s">
        <v>4637</v>
      </c>
      <c r="H2345" s="182"/>
      <c r="I2345" s="175"/>
      <c r="J2345" s="175"/>
      <c r="K2345" s="175"/>
      <c r="L2345" s="175"/>
      <c r="M2345" s="175"/>
      <c r="N2345" s="175"/>
      <c r="O2345" s="175"/>
      <c r="P2345" s="175"/>
      <c r="Q2345" s="175"/>
      <c r="R2345" s="175"/>
      <c r="S2345" s="175"/>
      <c r="T2345" s="175"/>
      <c r="U2345" s="175"/>
      <c r="V2345" s="175"/>
      <c r="W2345" s="175"/>
      <c r="X2345" s="175"/>
      <c r="Y2345" s="175"/>
      <c r="Z2345" s="175"/>
      <c r="AA2345" s="175"/>
      <c r="AB2345" s="175"/>
      <c r="AC2345" s="175"/>
      <c r="AD2345" s="175"/>
      <c r="AE2345" s="175"/>
      <c r="AF2345" s="175"/>
      <c r="AG2345" s="175"/>
      <c r="AH2345" s="175"/>
      <c r="AI2345" s="175"/>
      <c r="AJ2345" s="175"/>
      <c r="AK2345" s="175"/>
      <c r="AL2345" s="175"/>
      <c r="AM2345" s="175"/>
      <c r="AN2345" s="175"/>
      <c r="AO2345" s="175"/>
      <c r="AP2345" s="175"/>
      <c r="AQ2345" s="175"/>
      <c r="AR2345" s="175"/>
    </row>
    <row r="2346" spans="1:44" ht="102" x14ac:dyDescent="0.3">
      <c r="A2346" s="175"/>
      <c r="B2346" s="181" t="s">
        <v>1288</v>
      </c>
      <c r="C2346" s="182" t="s">
        <v>418</v>
      </c>
      <c r="D2346" s="190">
        <v>1679.34</v>
      </c>
      <c r="E2346" s="191">
        <v>1679.34</v>
      </c>
      <c r="F2346" s="185" t="s">
        <v>4637</v>
      </c>
      <c r="G2346" s="186" t="s">
        <v>3384</v>
      </c>
      <c r="H2346" s="187"/>
      <c r="I2346" s="175"/>
      <c r="J2346" s="175"/>
      <c r="K2346" s="175"/>
      <c r="L2346" s="175"/>
      <c r="M2346" s="175"/>
      <c r="N2346" s="175"/>
      <c r="O2346" s="175"/>
      <c r="P2346" s="175"/>
      <c r="Q2346" s="175"/>
      <c r="R2346" s="175"/>
      <c r="S2346" s="175"/>
      <c r="T2346" s="175"/>
      <c r="U2346" s="175"/>
      <c r="V2346" s="175"/>
      <c r="W2346" s="175"/>
      <c r="X2346" s="175"/>
      <c r="Y2346" s="175"/>
      <c r="Z2346" s="175"/>
      <c r="AA2346" s="175"/>
      <c r="AB2346" s="175"/>
      <c r="AC2346" s="175"/>
      <c r="AD2346" s="175"/>
      <c r="AE2346" s="175"/>
      <c r="AF2346" s="175"/>
      <c r="AG2346" s="175"/>
      <c r="AH2346" s="175"/>
      <c r="AI2346" s="175"/>
      <c r="AJ2346" s="175"/>
      <c r="AK2346" s="175"/>
      <c r="AL2346" s="175"/>
      <c r="AM2346" s="175"/>
      <c r="AN2346" s="175"/>
      <c r="AO2346" s="175"/>
      <c r="AP2346" s="175"/>
      <c r="AQ2346" s="175"/>
      <c r="AR2346" s="175"/>
    </row>
    <row r="2347" spans="1:44" ht="102" hidden="1" x14ac:dyDescent="0.3">
      <c r="A2347" s="175"/>
      <c r="B2347" s="185" t="s">
        <v>4637</v>
      </c>
      <c r="C2347" s="182"/>
      <c r="D2347" s="190">
        <v>1679.34</v>
      </c>
      <c r="E2347" s="191">
        <v>1679.34</v>
      </c>
      <c r="F2347" s="186" t="s">
        <v>3384</v>
      </c>
      <c r="G2347" s="181" t="s">
        <v>1463</v>
      </c>
      <c r="H2347" s="182" t="s">
        <v>447</v>
      </c>
      <c r="I2347" s="175"/>
      <c r="J2347" s="175"/>
      <c r="K2347" s="175"/>
      <c r="L2347" s="175"/>
      <c r="M2347" s="175"/>
      <c r="N2347" s="175"/>
      <c r="O2347" s="175"/>
      <c r="P2347" s="175"/>
      <c r="Q2347" s="175"/>
      <c r="R2347" s="175"/>
      <c r="S2347" s="175"/>
      <c r="T2347" s="175"/>
      <c r="U2347" s="175"/>
      <c r="V2347" s="175"/>
      <c r="W2347" s="175"/>
      <c r="X2347" s="175"/>
      <c r="Y2347" s="175"/>
      <c r="Z2347" s="175"/>
      <c r="AA2347" s="175"/>
      <c r="AB2347" s="175"/>
      <c r="AC2347" s="175"/>
      <c r="AD2347" s="175"/>
      <c r="AE2347" s="175"/>
      <c r="AF2347" s="175"/>
      <c r="AG2347" s="175"/>
      <c r="AH2347" s="175"/>
      <c r="AI2347" s="175"/>
      <c r="AJ2347" s="175"/>
      <c r="AK2347" s="175"/>
      <c r="AL2347" s="175"/>
      <c r="AM2347" s="175"/>
      <c r="AN2347" s="175"/>
      <c r="AO2347" s="175"/>
      <c r="AP2347" s="175"/>
      <c r="AQ2347" s="175"/>
      <c r="AR2347" s="175"/>
    </row>
    <row r="2348" spans="1:44" ht="102" hidden="1" x14ac:dyDescent="0.3">
      <c r="A2348" s="175"/>
      <c r="B2348" s="186" t="s">
        <v>3384</v>
      </c>
      <c r="C2348" s="187"/>
      <c r="D2348" s="190">
        <v>1679.34</v>
      </c>
      <c r="E2348" s="191">
        <v>1679.34</v>
      </c>
      <c r="F2348" s="181" t="s">
        <v>1463</v>
      </c>
      <c r="G2348" s="185" t="s">
        <v>4637</v>
      </c>
      <c r="H2348" s="182"/>
      <c r="I2348" s="175"/>
      <c r="J2348" s="175"/>
      <c r="K2348" s="175"/>
      <c r="L2348" s="175"/>
      <c r="M2348" s="175"/>
      <c r="N2348" s="175"/>
      <c r="O2348" s="175"/>
      <c r="P2348" s="175"/>
      <c r="Q2348" s="175"/>
      <c r="R2348" s="175"/>
      <c r="S2348" s="175"/>
      <c r="T2348" s="175"/>
      <c r="U2348" s="175"/>
      <c r="V2348" s="175"/>
      <c r="W2348" s="175"/>
      <c r="X2348" s="175"/>
      <c r="Y2348" s="175"/>
      <c r="Z2348" s="175"/>
      <c r="AA2348" s="175"/>
      <c r="AB2348" s="175"/>
      <c r="AC2348" s="175"/>
      <c r="AD2348" s="175"/>
      <c r="AE2348" s="175"/>
      <c r="AF2348" s="175"/>
      <c r="AG2348" s="175"/>
      <c r="AH2348" s="175"/>
      <c r="AI2348" s="175"/>
      <c r="AJ2348" s="175"/>
      <c r="AK2348" s="175"/>
      <c r="AL2348" s="175"/>
      <c r="AM2348" s="175"/>
      <c r="AN2348" s="175"/>
      <c r="AO2348" s="175"/>
      <c r="AP2348" s="175"/>
      <c r="AQ2348" s="175"/>
      <c r="AR2348" s="175"/>
    </row>
    <row r="2349" spans="1:44" ht="102" x14ac:dyDescent="0.3">
      <c r="A2349" s="175"/>
      <c r="B2349" s="181" t="s">
        <v>1463</v>
      </c>
      <c r="C2349" s="182" t="s">
        <v>447</v>
      </c>
      <c r="D2349" s="190">
        <v>2650</v>
      </c>
      <c r="E2349" s="191">
        <v>2650</v>
      </c>
      <c r="F2349" s="185" t="s">
        <v>4637</v>
      </c>
      <c r="G2349" s="186" t="s">
        <v>3425</v>
      </c>
      <c r="H2349" s="187"/>
      <c r="I2349" s="175"/>
      <c r="J2349" s="175"/>
      <c r="K2349" s="175"/>
      <c r="L2349" s="175"/>
      <c r="M2349" s="175"/>
      <c r="N2349" s="175"/>
      <c r="O2349" s="175"/>
      <c r="P2349" s="175"/>
      <c r="Q2349" s="175"/>
      <c r="R2349" s="175"/>
      <c r="S2349" s="175"/>
      <c r="T2349" s="175"/>
      <c r="U2349" s="175"/>
      <c r="V2349" s="175"/>
      <c r="W2349" s="175"/>
      <c r="X2349" s="175"/>
      <c r="Y2349" s="175"/>
      <c r="Z2349" s="175"/>
      <c r="AA2349" s="175"/>
      <c r="AB2349" s="175"/>
      <c r="AC2349" s="175"/>
      <c r="AD2349" s="175"/>
      <c r="AE2349" s="175"/>
      <c r="AF2349" s="175"/>
      <c r="AG2349" s="175"/>
      <c r="AH2349" s="175"/>
      <c r="AI2349" s="175"/>
      <c r="AJ2349" s="175"/>
      <c r="AK2349" s="175"/>
      <c r="AL2349" s="175"/>
      <c r="AM2349" s="175"/>
      <c r="AN2349" s="175"/>
      <c r="AO2349" s="175"/>
      <c r="AP2349" s="175"/>
      <c r="AQ2349" s="175"/>
      <c r="AR2349" s="175"/>
    </row>
    <row r="2350" spans="1:44" ht="102" hidden="1" x14ac:dyDescent="0.3">
      <c r="A2350" s="175"/>
      <c r="B2350" s="185" t="s">
        <v>4637</v>
      </c>
      <c r="C2350" s="182"/>
      <c r="D2350" s="190">
        <v>2650</v>
      </c>
      <c r="E2350" s="191">
        <v>2650</v>
      </c>
      <c r="F2350" s="186" t="s">
        <v>3425</v>
      </c>
      <c r="G2350" s="181" t="s">
        <v>2228</v>
      </c>
      <c r="H2350" s="182" t="s">
        <v>235</v>
      </c>
      <c r="I2350" s="175"/>
      <c r="J2350" s="175"/>
      <c r="K2350" s="175"/>
      <c r="L2350" s="175"/>
      <c r="M2350" s="175"/>
      <c r="N2350" s="175"/>
      <c r="O2350" s="175"/>
      <c r="P2350" s="175"/>
      <c r="Q2350" s="175"/>
      <c r="R2350" s="175"/>
      <c r="S2350" s="175"/>
      <c r="T2350" s="175"/>
      <c r="U2350" s="175"/>
      <c r="V2350" s="175"/>
      <c r="W2350" s="175"/>
      <c r="X2350" s="175"/>
      <c r="Y2350" s="175"/>
      <c r="Z2350" s="175"/>
      <c r="AA2350" s="175"/>
      <c r="AB2350" s="175"/>
      <c r="AC2350" s="175"/>
      <c r="AD2350" s="175"/>
      <c r="AE2350" s="175"/>
      <c r="AF2350" s="175"/>
      <c r="AG2350" s="175"/>
      <c r="AH2350" s="175"/>
      <c r="AI2350" s="175"/>
      <c r="AJ2350" s="175"/>
      <c r="AK2350" s="175"/>
      <c r="AL2350" s="175"/>
      <c r="AM2350" s="175"/>
      <c r="AN2350" s="175"/>
      <c r="AO2350" s="175"/>
      <c r="AP2350" s="175"/>
      <c r="AQ2350" s="175"/>
      <c r="AR2350" s="175"/>
    </row>
    <row r="2351" spans="1:44" ht="102" hidden="1" x14ac:dyDescent="0.3">
      <c r="A2351" s="175"/>
      <c r="B2351" s="186" t="s">
        <v>3425</v>
      </c>
      <c r="C2351" s="187"/>
      <c r="D2351" s="190">
        <v>2650</v>
      </c>
      <c r="E2351" s="191">
        <v>2650</v>
      </c>
      <c r="F2351" s="181" t="s">
        <v>2228</v>
      </c>
      <c r="G2351" s="185" t="s">
        <v>4637</v>
      </c>
      <c r="H2351" s="182"/>
      <c r="I2351" s="175"/>
      <c r="J2351" s="175"/>
      <c r="K2351" s="175"/>
      <c r="L2351" s="175"/>
      <c r="M2351" s="175"/>
      <c r="N2351" s="175"/>
      <c r="O2351" s="175"/>
      <c r="P2351" s="175"/>
      <c r="Q2351" s="175"/>
      <c r="R2351" s="175"/>
      <c r="S2351" s="175"/>
      <c r="T2351" s="175"/>
      <c r="U2351" s="175"/>
      <c r="V2351" s="175"/>
      <c r="W2351" s="175"/>
      <c r="X2351" s="175"/>
      <c r="Y2351" s="175"/>
      <c r="Z2351" s="175"/>
      <c r="AA2351" s="175"/>
      <c r="AB2351" s="175"/>
      <c r="AC2351" s="175"/>
      <c r="AD2351" s="175"/>
      <c r="AE2351" s="175"/>
      <c r="AF2351" s="175"/>
      <c r="AG2351" s="175"/>
      <c r="AH2351" s="175"/>
      <c r="AI2351" s="175"/>
      <c r="AJ2351" s="175"/>
      <c r="AK2351" s="175"/>
      <c r="AL2351" s="175"/>
      <c r="AM2351" s="175"/>
      <c r="AN2351" s="175"/>
      <c r="AO2351" s="175"/>
      <c r="AP2351" s="175"/>
      <c r="AQ2351" s="175"/>
      <c r="AR2351" s="175"/>
    </row>
    <row r="2352" spans="1:44" ht="102" x14ac:dyDescent="0.3">
      <c r="A2352" s="175"/>
      <c r="B2352" s="181" t="s">
        <v>2228</v>
      </c>
      <c r="C2352" s="182" t="s">
        <v>235</v>
      </c>
      <c r="D2352" s="190">
        <v>3367.26</v>
      </c>
      <c r="E2352" s="191">
        <v>3367.26</v>
      </c>
      <c r="F2352" s="185" t="s">
        <v>4637</v>
      </c>
      <c r="G2352" s="186" t="s">
        <v>3130</v>
      </c>
      <c r="H2352" s="187"/>
      <c r="I2352" s="175"/>
      <c r="J2352" s="175"/>
      <c r="K2352" s="175"/>
      <c r="L2352" s="175"/>
      <c r="M2352" s="175"/>
      <c r="N2352" s="175"/>
      <c r="O2352" s="175"/>
      <c r="P2352" s="175"/>
      <c r="Q2352" s="175"/>
      <c r="R2352" s="175"/>
      <c r="S2352" s="175"/>
      <c r="T2352" s="175"/>
      <c r="U2352" s="175"/>
      <c r="V2352" s="175"/>
      <c r="W2352" s="175"/>
      <c r="X2352" s="175"/>
      <c r="Y2352" s="175"/>
      <c r="Z2352" s="175"/>
      <c r="AA2352" s="175"/>
      <c r="AB2352" s="175"/>
      <c r="AC2352" s="175"/>
      <c r="AD2352" s="175"/>
      <c r="AE2352" s="175"/>
      <c r="AF2352" s="175"/>
      <c r="AG2352" s="175"/>
      <c r="AH2352" s="175"/>
      <c r="AI2352" s="175"/>
      <c r="AJ2352" s="175"/>
      <c r="AK2352" s="175"/>
      <c r="AL2352" s="175"/>
      <c r="AM2352" s="175"/>
      <c r="AN2352" s="175"/>
      <c r="AO2352" s="175"/>
      <c r="AP2352" s="175"/>
      <c r="AQ2352" s="175"/>
      <c r="AR2352" s="175"/>
    </row>
    <row r="2353" spans="1:44" ht="102" hidden="1" x14ac:dyDescent="0.3">
      <c r="A2353" s="175"/>
      <c r="B2353" s="185" t="s">
        <v>4637</v>
      </c>
      <c r="C2353" s="182"/>
      <c r="D2353" s="190">
        <v>3367.26</v>
      </c>
      <c r="E2353" s="191">
        <v>3367.26</v>
      </c>
      <c r="F2353" s="186" t="s">
        <v>3130</v>
      </c>
      <c r="G2353" s="181" t="s">
        <v>1403</v>
      </c>
      <c r="H2353" s="182" t="s">
        <v>464</v>
      </c>
      <c r="I2353" s="175"/>
      <c r="J2353" s="175"/>
      <c r="K2353" s="175"/>
      <c r="L2353" s="175"/>
      <c r="M2353" s="175"/>
      <c r="N2353" s="175"/>
      <c r="O2353" s="175"/>
      <c r="P2353" s="175"/>
      <c r="Q2353" s="175"/>
      <c r="R2353" s="175"/>
      <c r="S2353" s="175"/>
      <c r="T2353" s="175"/>
      <c r="U2353" s="175"/>
      <c r="V2353" s="175"/>
      <c r="W2353" s="175"/>
      <c r="X2353" s="175"/>
      <c r="Y2353" s="175"/>
      <c r="Z2353" s="175"/>
      <c r="AA2353" s="175"/>
      <c r="AB2353" s="175"/>
      <c r="AC2353" s="175"/>
      <c r="AD2353" s="175"/>
      <c r="AE2353" s="175"/>
      <c r="AF2353" s="175"/>
      <c r="AG2353" s="175"/>
      <c r="AH2353" s="175"/>
      <c r="AI2353" s="175"/>
      <c r="AJ2353" s="175"/>
      <c r="AK2353" s="175"/>
      <c r="AL2353" s="175"/>
      <c r="AM2353" s="175"/>
      <c r="AN2353" s="175"/>
      <c r="AO2353" s="175"/>
      <c r="AP2353" s="175"/>
      <c r="AQ2353" s="175"/>
      <c r="AR2353" s="175"/>
    </row>
    <row r="2354" spans="1:44" ht="102" hidden="1" x14ac:dyDescent="0.3">
      <c r="A2354" s="175"/>
      <c r="B2354" s="186" t="s">
        <v>3130</v>
      </c>
      <c r="C2354" s="187"/>
      <c r="D2354" s="190">
        <v>3367.26</v>
      </c>
      <c r="E2354" s="191">
        <v>3367.26</v>
      </c>
      <c r="F2354" s="181" t="s">
        <v>1403</v>
      </c>
      <c r="G2354" s="185" t="s">
        <v>4637</v>
      </c>
      <c r="H2354" s="182"/>
      <c r="I2354" s="175"/>
      <c r="J2354" s="175"/>
      <c r="K2354" s="175"/>
      <c r="L2354" s="175"/>
      <c r="M2354" s="175"/>
      <c r="N2354" s="175"/>
      <c r="O2354" s="175"/>
      <c r="P2354" s="175"/>
      <c r="Q2354" s="175"/>
      <c r="R2354" s="175"/>
      <c r="S2354" s="175"/>
      <c r="T2354" s="175"/>
      <c r="U2354" s="175"/>
      <c r="V2354" s="175"/>
      <c r="W2354" s="175"/>
      <c r="X2354" s="175"/>
      <c r="Y2354" s="175"/>
      <c r="Z2354" s="175"/>
      <c r="AA2354" s="175"/>
      <c r="AB2354" s="175"/>
      <c r="AC2354" s="175"/>
      <c r="AD2354" s="175"/>
      <c r="AE2354" s="175"/>
      <c r="AF2354" s="175"/>
      <c r="AG2354" s="175"/>
      <c r="AH2354" s="175"/>
      <c r="AI2354" s="175"/>
      <c r="AJ2354" s="175"/>
      <c r="AK2354" s="175"/>
      <c r="AL2354" s="175"/>
      <c r="AM2354" s="175"/>
      <c r="AN2354" s="175"/>
      <c r="AO2354" s="175"/>
      <c r="AP2354" s="175"/>
      <c r="AQ2354" s="175"/>
      <c r="AR2354" s="175"/>
    </row>
    <row r="2355" spans="1:44" ht="102" x14ac:dyDescent="0.3">
      <c r="A2355" s="175"/>
      <c r="B2355" s="181" t="s">
        <v>1403</v>
      </c>
      <c r="C2355" s="182" t="s">
        <v>464</v>
      </c>
      <c r="D2355" s="190">
        <v>1395.87</v>
      </c>
      <c r="E2355" s="191">
        <v>1395.87</v>
      </c>
      <c r="F2355" s="185" t="s">
        <v>4637</v>
      </c>
      <c r="G2355" s="186" t="s">
        <v>3385</v>
      </c>
      <c r="H2355" s="187"/>
      <c r="I2355" s="175"/>
      <c r="J2355" s="175"/>
      <c r="K2355" s="175"/>
      <c r="L2355" s="175"/>
      <c r="M2355" s="175"/>
      <c r="N2355" s="175"/>
      <c r="O2355" s="175"/>
      <c r="P2355" s="175"/>
      <c r="Q2355" s="175"/>
      <c r="R2355" s="175"/>
      <c r="S2355" s="175"/>
      <c r="T2355" s="175"/>
      <c r="U2355" s="175"/>
      <c r="V2355" s="175"/>
      <c r="W2355" s="175"/>
      <c r="X2355" s="175"/>
      <c r="Y2355" s="175"/>
      <c r="Z2355" s="175"/>
      <c r="AA2355" s="175"/>
      <c r="AB2355" s="175"/>
      <c r="AC2355" s="175"/>
      <c r="AD2355" s="175"/>
      <c r="AE2355" s="175"/>
      <c r="AF2355" s="175"/>
      <c r="AG2355" s="175"/>
      <c r="AH2355" s="175"/>
      <c r="AI2355" s="175"/>
      <c r="AJ2355" s="175"/>
      <c r="AK2355" s="175"/>
      <c r="AL2355" s="175"/>
      <c r="AM2355" s="175"/>
      <c r="AN2355" s="175"/>
      <c r="AO2355" s="175"/>
      <c r="AP2355" s="175"/>
      <c r="AQ2355" s="175"/>
      <c r="AR2355" s="175"/>
    </row>
    <row r="2356" spans="1:44" ht="102" hidden="1" x14ac:dyDescent="0.3">
      <c r="A2356" s="175"/>
      <c r="B2356" s="185" t="s">
        <v>4637</v>
      </c>
      <c r="C2356" s="182"/>
      <c r="D2356" s="190">
        <v>1395.87</v>
      </c>
      <c r="E2356" s="191">
        <v>1395.87</v>
      </c>
      <c r="F2356" s="186" t="s">
        <v>3385</v>
      </c>
      <c r="G2356" s="181" t="s">
        <v>2085</v>
      </c>
      <c r="H2356" s="182" t="s">
        <v>452</v>
      </c>
      <c r="I2356" s="175"/>
      <c r="J2356" s="175"/>
      <c r="K2356" s="175"/>
      <c r="L2356" s="175"/>
      <c r="M2356" s="175"/>
      <c r="N2356" s="175"/>
      <c r="O2356" s="175"/>
      <c r="P2356" s="175"/>
      <c r="Q2356" s="175"/>
      <c r="R2356" s="175"/>
      <c r="S2356" s="175"/>
      <c r="T2356" s="175"/>
      <c r="U2356" s="175"/>
      <c r="V2356" s="175"/>
      <c r="W2356" s="175"/>
      <c r="X2356" s="175"/>
      <c r="Y2356" s="175"/>
      <c r="Z2356" s="175"/>
      <c r="AA2356" s="175"/>
      <c r="AB2356" s="175"/>
      <c r="AC2356" s="175"/>
      <c r="AD2356" s="175"/>
      <c r="AE2356" s="175"/>
      <c r="AF2356" s="175"/>
      <c r="AG2356" s="175"/>
      <c r="AH2356" s="175"/>
      <c r="AI2356" s="175"/>
      <c r="AJ2356" s="175"/>
      <c r="AK2356" s="175"/>
      <c r="AL2356" s="175"/>
      <c r="AM2356" s="175"/>
      <c r="AN2356" s="175"/>
      <c r="AO2356" s="175"/>
      <c r="AP2356" s="175"/>
      <c r="AQ2356" s="175"/>
      <c r="AR2356" s="175"/>
    </row>
    <row r="2357" spans="1:44" ht="102" hidden="1" x14ac:dyDescent="0.3">
      <c r="A2357" s="175"/>
      <c r="B2357" s="186" t="s">
        <v>3385</v>
      </c>
      <c r="C2357" s="187"/>
      <c r="D2357" s="190">
        <v>1395.87</v>
      </c>
      <c r="E2357" s="191">
        <v>1395.87</v>
      </c>
      <c r="F2357" s="181" t="s">
        <v>2085</v>
      </c>
      <c r="G2357" s="185" t="s">
        <v>4637</v>
      </c>
      <c r="H2357" s="182"/>
      <c r="I2357" s="175"/>
      <c r="J2357" s="175"/>
      <c r="K2357" s="175"/>
      <c r="L2357" s="175"/>
      <c r="M2357" s="175"/>
      <c r="N2357" s="175"/>
      <c r="O2357" s="175"/>
      <c r="P2357" s="175"/>
      <c r="Q2357" s="175"/>
      <c r="R2357" s="175"/>
      <c r="S2357" s="175"/>
      <c r="T2357" s="175"/>
      <c r="U2357" s="175"/>
      <c r="V2357" s="175"/>
      <c r="W2357" s="175"/>
      <c r="X2357" s="175"/>
      <c r="Y2357" s="175"/>
      <c r="Z2357" s="175"/>
      <c r="AA2357" s="175"/>
      <c r="AB2357" s="175"/>
      <c r="AC2357" s="175"/>
      <c r="AD2357" s="175"/>
      <c r="AE2357" s="175"/>
      <c r="AF2357" s="175"/>
      <c r="AG2357" s="175"/>
      <c r="AH2357" s="175"/>
      <c r="AI2357" s="175"/>
      <c r="AJ2357" s="175"/>
      <c r="AK2357" s="175"/>
      <c r="AL2357" s="175"/>
      <c r="AM2357" s="175"/>
      <c r="AN2357" s="175"/>
      <c r="AO2357" s="175"/>
      <c r="AP2357" s="175"/>
      <c r="AQ2357" s="175"/>
      <c r="AR2357" s="175"/>
    </row>
    <row r="2358" spans="1:44" ht="102" x14ac:dyDescent="0.3">
      <c r="A2358" s="175"/>
      <c r="B2358" s="181" t="s">
        <v>2085</v>
      </c>
      <c r="C2358" s="182" t="s">
        <v>452</v>
      </c>
      <c r="D2358" s="190">
        <v>1443.11</v>
      </c>
      <c r="E2358" s="191">
        <v>1443.11</v>
      </c>
      <c r="F2358" s="185" t="s">
        <v>4637</v>
      </c>
      <c r="G2358" s="186" t="s">
        <v>3429</v>
      </c>
      <c r="H2358" s="187"/>
      <c r="I2358" s="175"/>
      <c r="J2358" s="175"/>
      <c r="K2358" s="175"/>
      <c r="L2358" s="175"/>
      <c r="M2358" s="175"/>
      <c r="N2358" s="175"/>
      <c r="O2358" s="175"/>
      <c r="P2358" s="175"/>
      <c r="Q2358" s="175"/>
      <c r="R2358" s="175"/>
      <c r="S2358" s="175"/>
      <c r="T2358" s="175"/>
      <c r="U2358" s="175"/>
      <c r="V2358" s="175"/>
      <c r="W2358" s="175"/>
      <c r="X2358" s="175"/>
      <c r="Y2358" s="175"/>
      <c r="Z2358" s="175"/>
      <c r="AA2358" s="175"/>
      <c r="AB2358" s="175"/>
      <c r="AC2358" s="175"/>
      <c r="AD2358" s="175"/>
      <c r="AE2358" s="175"/>
      <c r="AF2358" s="175"/>
      <c r="AG2358" s="175"/>
      <c r="AH2358" s="175"/>
      <c r="AI2358" s="175"/>
      <c r="AJ2358" s="175"/>
      <c r="AK2358" s="175"/>
      <c r="AL2358" s="175"/>
      <c r="AM2358" s="175"/>
      <c r="AN2358" s="175"/>
      <c r="AO2358" s="175"/>
      <c r="AP2358" s="175"/>
      <c r="AQ2358" s="175"/>
      <c r="AR2358" s="175"/>
    </row>
    <row r="2359" spans="1:44" ht="102" hidden="1" x14ac:dyDescent="0.3">
      <c r="A2359" s="175"/>
      <c r="B2359" s="185" t="s">
        <v>4637</v>
      </c>
      <c r="C2359" s="182"/>
      <c r="D2359" s="190">
        <v>1443.11</v>
      </c>
      <c r="E2359" s="191">
        <v>1443.11</v>
      </c>
      <c r="F2359" s="186" t="s">
        <v>3429</v>
      </c>
      <c r="G2359" s="181" t="s">
        <v>1436</v>
      </c>
      <c r="H2359" s="182" t="s">
        <v>456</v>
      </c>
      <c r="I2359" s="175"/>
      <c r="J2359" s="175"/>
      <c r="K2359" s="175"/>
      <c r="L2359" s="175"/>
      <c r="M2359" s="175"/>
      <c r="N2359" s="175"/>
      <c r="O2359" s="175"/>
      <c r="P2359" s="175"/>
      <c r="Q2359" s="175"/>
      <c r="R2359" s="175"/>
      <c r="S2359" s="175"/>
      <c r="T2359" s="175"/>
      <c r="U2359" s="175"/>
      <c r="V2359" s="175"/>
      <c r="W2359" s="175"/>
      <c r="X2359" s="175"/>
      <c r="Y2359" s="175"/>
      <c r="Z2359" s="175"/>
      <c r="AA2359" s="175"/>
      <c r="AB2359" s="175"/>
      <c r="AC2359" s="175"/>
      <c r="AD2359" s="175"/>
      <c r="AE2359" s="175"/>
      <c r="AF2359" s="175"/>
      <c r="AG2359" s="175"/>
      <c r="AH2359" s="175"/>
      <c r="AI2359" s="175"/>
      <c r="AJ2359" s="175"/>
      <c r="AK2359" s="175"/>
      <c r="AL2359" s="175"/>
      <c r="AM2359" s="175"/>
      <c r="AN2359" s="175"/>
      <c r="AO2359" s="175"/>
      <c r="AP2359" s="175"/>
      <c r="AQ2359" s="175"/>
      <c r="AR2359" s="175"/>
    </row>
    <row r="2360" spans="1:44" ht="102" hidden="1" x14ac:dyDescent="0.3">
      <c r="A2360" s="175"/>
      <c r="B2360" s="186" t="s">
        <v>3429</v>
      </c>
      <c r="C2360" s="187"/>
      <c r="D2360" s="190">
        <v>1443.11</v>
      </c>
      <c r="E2360" s="191">
        <v>1443.11</v>
      </c>
      <c r="F2360" s="181" t="s">
        <v>1436</v>
      </c>
      <c r="G2360" s="185" t="s">
        <v>4637</v>
      </c>
      <c r="H2360" s="182"/>
      <c r="I2360" s="175"/>
      <c r="J2360" s="175"/>
      <c r="K2360" s="175"/>
      <c r="L2360" s="175"/>
      <c r="M2360" s="175"/>
      <c r="N2360" s="175"/>
      <c r="O2360" s="175"/>
      <c r="P2360" s="175"/>
      <c r="Q2360" s="175"/>
      <c r="R2360" s="175"/>
      <c r="S2360" s="175"/>
      <c r="T2360" s="175"/>
      <c r="U2360" s="175"/>
      <c r="V2360" s="175"/>
      <c r="W2360" s="175"/>
      <c r="X2360" s="175"/>
      <c r="Y2360" s="175"/>
      <c r="Z2360" s="175"/>
      <c r="AA2360" s="175"/>
      <c r="AB2360" s="175"/>
      <c r="AC2360" s="175"/>
      <c r="AD2360" s="175"/>
      <c r="AE2360" s="175"/>
      <c r="AF2360" s="175"/>
      <c r="AG2360" s="175"/>
      <c r="AH2360" s="175"/>
      <c r="AI2360" s="175"/>
      <c r="AJ2360" s="175"/>
      <c r="AK2360" s="175"/>
      <c r="AL2360" s="175"/>
      <c r="AM2360" s="175"/>
      <c r="AN2360" s="175"/>
      <c r="AO2360" s="175"/>
      <c r="AP2360" s="175"/>
      <c r="AQ2360" s="175"/>
      <c r="AR2360" s="175"/>
    </row>
    <row r="2361" spans="1:44" ht="102" x14ac:dyDescent="0.3">
      <c r="A2361" s="175"/>
      <c r="B2361" s="181" t="s">
        <v>1436</v>
      </c>
      <c r="C2361" s="182" t="s">
        <v>456</v>
      </c>
      <c r="D2361" s="190">
        <v>2602.7600000000002</v>
      </c>
      <c r="E2361" s="191">
        <v>2602.7600000000002</v>
      </c>
      <c r="F2361" s="185" t="s">
        <v>4637</v>
      </c>
      <c r="G2361" s="186" t="s">
        <v>3400</v>
      </c>
      <c r="H2361" s="187"/>
      <c r="I2361" s="175"/>
      <c r="J2361" s="175"/>
      <c r="K2361" s="175"/>
      <c r="L2361" s="175"/>
      <c r="M2361" s="175"/>
      <c r="N2361" s="175"/>
      <c r="O2361" s="175"/>
      <c r="P2361" s="175"/>
      <c r="Q2361" s="175"/>
      <c r="R2361" s="175"/>
      <c r="S2361" s="175"/>
      <c r="T2361" s="175"/>
      <c r="U2361" s="175"/>
      <c r="V2361" s="175"/>
      <c r="W2361" s="175"/>
      <c r="X2361" s="175"/>
      <c r="Y2361" s="175"/>
      <c r="Z2361" s="175"/>
      <c r="AA2361" s="175"/>
      <c r="AB2361" s="175"/>
      <c r="AC2361" s="175"/>
      <c r="AD2361" s="175"/>
      <c r="AE2361" s="175"/>
      <c r="AF2361" s="175"/>
      <c r="AG2361" s="175"/>
      <c r="AH2361" s="175"/>
      <c r="AI2361" s="175"/>
      <c r="AJ2361" s="175"/>
      <c r="AK2361" s="175"/>
      <c r="AL2361" s="175"/>
      <c r="AM2361" s="175"/>
      <c r="AN2361" s="175"/>
      <c r="AO2361" s="175"/>
      <c r="AP2361" s="175"/>
      <c r="AQ2361" s="175"/>
      <c r="AR2361" s="175"/>
    </row>
    <row r="2362" spans="1:44" ht="102" hidden="1" x14ac:dyDescent="0.3">
      <c r="A2362" s="175"/>
      <c r="B2362" s="185" t="s">
        <v>4637</v>
      </c>
      <c r="C2362" s="182"/>
      <c r="D2362" s="190">
        <v>2602.7600000000002</v>
      </c>
      <c r="E2362" s="191">
        <v>2602.7600000000002</v>
      </c>
      <c r="F2362" s="186" t="s">
        <v>3400</v>
      </c>
      <c r="G2362" s="181" t="s">
        <v>587</v>
      </c>
      <c r="H2362" s="182" t="s">
        <v>468</v>
      </c>
      <c r="I2362" s="175"/>
      <c r="J2362" s="175"/>
      <c r="K2362" s="175"/>
      <c r="L2362" s="175"/>
      <c r="M2362" s="175"/>
      <c r="N2362" s="175"/>
      <c r="O2362" s="175"/>
      <c r="P2362" s="175"/>
      <c r="Q2362" s="175"/>
      <c r="R2362" s="175"/>
      <c r="S2362" s="175"/>
      <c r="T2362" s="175"/>
      <c r="U2362" s="175"/>
      <c r="V2362" s="175"/>
      <c r="W2362" s="175"/>
      <c r="X2362" s="175"/>
      <c r="Y2362" s="175"/>
      <c r="Z2362" s="175"/>
      <c r="AA2362" s="175"/>
      <c r="AB2362" s="175"/>
      <c r="AC2362" s="175"/>
      <c r="AD2362" s="175"/>
      <c r="AE2362" s="175"/>
      <c r="AF2362" s="175"/>
      <c r="AG2362" s="175"/>
      <c r="AH2362" s="175"/>
      <c r="AI2362" s="175"/>
      <c r="AJ2362" s="175"/>
      <c r="AK2362" s="175"/>
      <c r="AL2362" s="175"/>
      <c r="AM2362" s="175"/>
      <c r="AN2362" s="175"/>
      <c r="AO2362" s="175"/>
      <c r="AP2362" s="175"/>
      <c r="AQ2362" s="175"/>
      <c r="AR2362" s="175"/>
    </row>
    <row r="2363" spans="1:44" ht="102" hidden="1" x14ac:dyDescent="0.3">
      <c r="A2363" s="175"/>
      <c r="B2363" s="186" t="s">
        <v>3400</v>
      </c>
      <c r="C2363" s="187"/>
      <c r="D2363" s="190">
        <v>2602.7600000000002</v>
      </c>
      <c r="E2363" s="191">
        <v>2602.7600000000002</v>
      </c>
      <c r="F2363" s="181" t="s">
        <v>587</v>
      </c>
      <c r="G2363" s="185" t="s">
        <v>4637</v>
      </c>
      <c r="H2363" s="182"/>
      <c r="I2363" s="175"/>
      <c r="J2363" s="175"/>
      <c r="K2363" s="175"/>
      <c r="L2363" s="175"/>
      <c r="M2363" s="175"/>
      <c r="N2363" s="175"/>
      <c r="O2363" s="175"/>
      <c r="P2363" s="175"/>
      <c r="Q2363" s="175"/>
      <c r="R2363" s="175"/>
      <c r="S2363" s="175"/>
      <c r="T2363" s="175"/>
      <c r="U2363" s="175"/>
      <c r="V2363" s="175"/>
      <c r="W2363" s="175"/>
      <c r="X2363" s="175"/>
      <c r="Y2363" s="175"/>
      <c r="Z2363" s="175"/>
      <c r="AA2363" s="175"/>
      <c r="AB2363" s="175"/>
      <c r="AC2363" s="175"/>
      <c r="AD2363" s="175"/>
      <c r="AE2363" s="175"/>
      <c r="AF2363" s="175"/>
      <c r="AG2363" s="175"/>
      <c r="AH2363" s="175"/>
      <c r="AI2363" s="175"/>
      <c r="AJ2363" s="175"/>
      <c r="AK2363" s="175"/>
      <c r="AL2363" s="175"/>
      <c r="AM2363" s="175"/>
      <c r="AN2363" s="175"/>
      <c r="AO2363" s="175"/>
      <c r="AP2363" s="175"/>
      <c r="AQ2363" s="175"/>
      <c r="AR2363" s="175"/>
    </row>
    <row r="2364" spans="1:44" ht="102" x14ac:dyDescent="0.3">
      <c r="A2364" s="175"/>
      <c r="B2364" s="181" t="s">
        <v>587</v>
      </c>
      <c r="C2364" s="182" t="s">
        <v>468</v>
      </c>
      <c r="D2364" s="190">
        <v>1687.93</v>
      </c>
      <c r="E2364" s="191">
        <v>1687.93</v>
      </c>
      <c r="F2364" s="185" t="s">
        <v>4637</v>
      </c>
      <c r="G2364" s="186" t="s">
        <v>3430</v>
      </c>
      <c r="H2364" s="187"/>
      <c r="I2364" s="175"/>
      <c r="J2364" s="175"/>
      <c r="K2364" s="175"/>
      <c r="L2364" s="175"/>
      <c r="M2364" s="175"/>
      <c r="N2364" s="175"/>
      <c r="O2364" s="175"/>
      <c r="P2364" s="175"/>
      <c r="Q2364" s="175"/>
      <c r="R2364" s="175"/>
      <c r="S2364" s="175"/>
      <c r="T2364" s="175"/>
      <c r="U2364" s="175"/>
      <c r="V2364" s="175"/>
      <c r="W2364" s="175"/>
      <c r="X2364" s="175"/>
      <c r="Y2364" s="175"/>
      <c r="Z2364" s="175"/>
      <c r="AA2364" s="175"/>
      <c r="AB2364" s="175"/>
      <c r="AC2364" s="175"/>
      <c r="AD2364" s="175"/>
      <c r="AE2364" s="175"/>
      <c r="AF2364" s="175"/>
      <c r="AG2364" s="175"/>
      <c r="AH2364" s="175"/>
      <c r="AI2364" s="175"/>
      <c r="AJ2364" s="175"/>
      <c r="AK2364" s="175"/>
      <c r="AL2364" s="175"/>
      <c r="AM2364" s="175"/>
      <c r="AN2364" s="175"/>
      <c r="AO2364" s="175"/>
      <c r="AP2364" s="175"/>
      <c r="AQ2364" s="175"/>
      <c r="AR2364" s="175"/>
    </row>
    <row r="2365" spans="1:44" ht="102" hidden="1" x14ac:dyDescent="0.3">
      <c r="A2365" s="175"/>
      <c r="B2365" s="185" t="s">
        <v>4637</v>
      </c>
      <c r="C2365" s="182"/>
      <c r="D2365" s="190">
        <v>1687.93</v>
      </c>
      <c r="E2365" s="191">
        <v>1687.93</v>
      </c>
      <c r="F2365" s="186" t="s">
        <v>3430</v>
      </c>
      <c r="G2365" s="181" t="s">
        <v>1833</v>
      </c>
      <c r="H2365" s="182" t="s">
        <v>480</v>
      </c>
      <c r="I2365" s="175"/>
      <c r="J2365" s="175"/>
      <c r="K2365" s="175"/>
      <c r="L2365" s="175"/>
      <c r="M2365" s="175"/>
      <c r="N2365" s="175"/>
      <c r="O2365" s="175"/>
      <c r="P2365" s="175"/>
      <c r="Q2365" s="175"/>
      <c r="R2365" s="175"/>
      <c r="S2365" s="175"/>
      <c r="T2365" s="175"/>
      <c r="U2365" s="175"/>
      <c r="V2365" s="175"/>
      <c r="W2365" s="175"/>
      <c r="X2365" s="175"/>
      <c r="Y2365" s="175"/>
      <c r="Z2365" s="175"/>
      <c r="AA2365" s="175"/>
      <c r="AB2365" s="175"/>
      <c r="AC2365" s="175"/>
      <c r="AD2365" s="175"/>
      <c r="AE2365" s="175"/>
      <c r="AF2365" s="175"/>
      <c r="AG2365" s="175"/>
      <c r="AH2365" s="175"/>
      <c r="AI2365" s="175"/>
      <c r="AJ2365" s="175"/>
      <c r="AK2365" s="175"/>
      <c r="AL2365" s="175"/>
      <c r="AM2365" s="175"/>
      <c r="AN2365" s="175"/>
      <c r="AO2365" s="175"/>
      <c r="AP2365" s="175"/>
      <c r="AQ2365" s="175"/>
      <c r="AR2365" s="175"/>
    </row>
    <row r="2366" spans="1:44" ht="102" hidden="1" x14ac:dyDescent="0.3">
      <c r="A2366" s="175"/>
      <c r="B2366" s="186" t="s">
        <v>3430</v>
      </c>
      <c r="C2366" s="187"/>
      <c r="D2366" s="190">
        <v>1687.93</v>
      </c>
      <c r="E2366" s="191">
        <v>1687.93</v>
      </c>
      <c r="F2366" s="181" t="s">
        <v>1833</v>
      </c>
      <c r="G2366" s="185" t="s">
        <v>4637</v>
      </c>
      <c r="H2366" s="182"/>
      <c r="I2366" s="175"/>
      <c r="J2366" s="175"/>
      <c r="K2366" s="175"/>
      <c r="L2366" s="175"/>
      <c r="M2366" s="175"/>
      <c r="N2366" s="175"/>
      <c r="O2366" s="175"/>
      <c r="P2366" s="175"/>
      <c r="Q2366" s="175"/>
      <c r="R2366" s="175"/>
      <c r="S2366" s="175"/>
      <c r="T2366" s="175"/>
      <c r="U2366" s="175"/>
      <c r="V2366" s="175"/>
      <c r="W2366" s="175"/>
      <c r="X2366" s="175"/>
      <c r="Y2366" s="175"/>
      <c r="Z2366" s="175"/>
      <c r="AA2366" s="175"/>
      <c r="AB2366" s="175"/>
      <c r="AC2366" s="175"/>
      <c r="AD2366" s="175"/>
      <c r="AE2366" s="175"/>
      <c r="AF2366" s="175"/>
      <c r="AG2366" s="175"/>
      <c r="AH2366" s="175"/>
      <c r="AI2366" s="175"/>
      <c r="AJ2366" s="175"/>
      <c r="AK2366" s="175"/>
      <c r="AL2366" s="175"/>
      <c r="AM2366" s="175"/>
      <c r="AN2366" s="175"/>
      <c r="AO2366" s="175"/>
      <c r="AP2366" s="175"/>
      <c r="AQ2366" s="175"/>
      <c r="AR2366" s="175"/>
    </row>
    <row r="2367" spans="1:44" ht="102" x14ac:dyDescent="0.3">
      <c r="A2367" s="175"/>
      <c r="B2367" s="181" t="s">
        <v>1833</v>
      </c>
      <c r="C2367" s="182" t="s">
        <v>480</v>
      </c>
      <c r="D2367" s="190">
        <v>1374.39</v>
      </c>
      <c r="E2367" s="191">
        <v>1374.39</v>
      </c>
      <c r="F2367" s="185" t="s">
        <v>4637</v>
      </c>
      <c r="G2367" s="186" t="s">
        <v>3401</v>
      </c>
      <c r="H2367" s="187"/>
      <c r="I2367" s="175"/>
      <c r="J2367" s="175"/>
      <c r="K2367" s="175"/>
      <c r="L2367" s="175"/>
      <c r="M2367" s="175"/>
      <c r="N2367" s="175"/>
      <c r="O2367" s="175"/>
      <c r="P2367" s="175"/>
      <c r="Q2367" s="175"/>
      <c r="R2367" s="175"/>
      <c r="S2367" s="175"/>
      <c r="T2367" s="175"/>
      <c r="U2367" s="175"/>
      <c r="V2367" s="175"/>
      <c r="W2367" s="175"/>
      <c r="X2367" s="175"/>
      <c r="Y2367" s="175"/>
      <c r="Z2367" s="175"/>
      <c r="AA2367" s="175"/>
      <c r="AB2367" s="175"/>
      <c r="AC2367" s="175"/>
      <c r="AD2367" s="175"/>
      <c r="AE2367" s="175"/>
      <c r="AF2367" s="175"/>
      <c r="AG2367" s="175"/>
      <c r="AH2367" s="175"/>
      <c r="AI2367" s="175"/>
      <c r="AJ2367" s="175"/>
      <c r="AK2367" s="175"/>
      <c r="AL2367" s="175"/>
      <c r="AM2367" s="175"/>
      <c r="AN2367" s="175"/>
      <c r="AO2367" s="175"/>
      <c r="AP2367" s="175"/>
      <c r="AQ2367" s="175"/>
      <c r="AR2367" s="175"/>
    </row>
    <row r="2368" spans="1:44" ht="102" hidden="1" x14ac:dyDescent="0.3">
      <c r="A2368" s="175"/>
      <c r="B2368" s="185" t="s">
        <v>4637</v>
      </c>
      <c r="C2368" s="182"/>
      <c r="D2368" s="190">
        <v>1374.39</v>
      </c>
      <c r="E2368" s="191">
        <v>1374.39</v>
      </c>
      <c r="F2368" s="186" t="s">
        <v>3401</v>
      </c>
      <c r="G2368" s="181" t="s">
        <v>1336</v>
      </c>
      <c r="H2368" s="182" t="s">
        <v>473</v>
      </c>
      <c r="I2368" s="175"/>
      <c r="J2368" s="175"/>
      <c r="K2368" s="175"/>
      <c r="L2368" s="175"/>
      <c r="M2368" s="175"/>
      <c r="N2368" s="175"/>
      <c r="O2368" s="175"/>
      <c r="P2368" s="175"/>
      <c r="Q2368" s="175"/>
      <c r="R2368" s="175"/>
      <c r="S2368" s="175"/>
      <c r="T2368" s="175"/>
      <c r="U2368" s="175"/>
      <c r="V2368" s="175"/>
      <c r="W2368" s="175"/>
      <c r="X2368" s="175"/>
      <c r="Y2368" s="175"/>
      <c r="Z2368" s="175"/>
      <c r="AA2368" s="175"/>
      <c r="AB2368" s="175"/>
      <c r="AC2368" s="175"/>
      <c r="AD2368" s="175"/>
      <c r="AE2368" s="175"/>
      <c r="AF2368" s="175"/>
      <c r="AG2368" s="175"/>
      <c r="AH2368" s="175"/>
      <c r="AI2368" s="175"/>
      <c r="AJ2368" s="175"/>
      <c r="AK2368" s="175"/>
      <c r="AL2368" s="175"/>
      <c r="AM2368" s="175"/>
      <c r="AN2368" s="175"/>
      <c r="AO2368" s="175"/>
      <c r="AP2368" s="175"/>
      <c r="AQ2368" s="175"/>
      <c r="AR2368" s="175"/>
    </row>
    <row r="2369" spans="1:44" ht="102" hidden="1" x14ac:dyDescent="0.3">
      <c r="A2369" s="175"/>
      <c r="B2369" s="186" t="s">
        <v>3401</v>
      </c>
      <c r="C2369" s="187"/>
      <c r="D2369" s="190">
        <v>1374.39</v>
      </c>
      <c r="E2369" s="191">
        <v>1374.39</v>
      </c>
      <c r="F2369" s="181" t="s">
        <v>1336</v>
      </c>
      <c r="G2369" s="185" t="s">
        <v>4637</v>
      </c>
      <c r="H2369" s="182"/>
      <c r="I2369" s="175"/>
      <c r="J2369" s="175"/>
      <c r="K2369" s="175"/>
      <c r="L2369" s="175"/>
      <c r="M2369" s="175"/>
      <c r="N2369" s="175"/>
      <c r="O2369" s="175"/>
      <c r="P2369" s="175"/>
      <c r="Q2369" s="175"/>
      <c r="R2369" s="175"/>
      <c r="S2369" s="175"/>
      <c r="T2369" s="175"/>
      <c r="U2369" s="175"/>
      <c r="V2369" s="175"/>
      <c r="W2369" s="175"/>
      <c r="X2369" s="175"/>
      <c r="Y2369" s="175"/>
      <c r="Z2369" s="175"/>
      <c r="AA2369" s="175"/>
      <c r="AB2369" s="175"/>
      <c r="AC2369" s="175"/>
      <c r="AD2369" s="175"/>
      <c r="AE2369" s="175"/>
      <c r="AF2369" s="175"/>
      <c r="AG2369" s="175"/>
      <c r="AH2369" s="175"/>
      <c r="AI2369" s="175"/>
      <c r="AJ2369" s="175"/>
      <c r="AK2369" s="175"/>
      <c r="AL2369" s="175"/>
      <c r="AM2369" s="175"/>
      <c r="AN2369" s="175"/>
      <c r="AO2369" s="175"/>
      <c r="AP2369" s="175"/>
      <c r="AQ2369" s="175"/>
      <c r="AR2369" s="175"/>
    </row>
    <row r="2370" spans="1:44" ht="102" x14ac:dyDescent="0.3">
      <c r="A2370" s="175"/>
      <c r="B2370" s="181" t="s">
        <v>1336</v>
      </c>
      <c r="C2370" s="182" t="s">
        <v>473</v>
      </c>
      <c r="D2370" s="190">
        <v>1361.51</v>
      </c>
      <c r="E2370" s="191">
        <v>1361.51</v>
      </c>
      <c r="F2370" s="185" t="s">
        <v>4637</v>
      </c>
      <c r="G2370" s="186" t="s">
        <v>3402</v>
      </c>
      <c r="H2370" s="187"/>
      <c r="I2370" s="175"/>
      <c r="J2370" s="175"/>
      <c r="K2370" s="175"/>
      <c r="L2370" s="175"/>
      <c r="M2370" s="175"/>
      <c r="N2370" s="175"/>
      <c r="O2370" s="175"/>
      <c r="P2370" s="175"/>
      <c r="Q2370" s="175"/>
      <c r="R2370" s="175"/>
      <c r="S2370" s="175"/>
      <c r="T2370" s="175"/>
      <c r="U2370" s="175"/>
      <c r="V2370" s="175"/>
      <c r="W2370" s="175"/>
      <c r="X2370" s="175"/>
      <c r="Y2370" s="175"/>
      <c r="Z2370" s="175"/>
      <c r="AA2370" s="175"/>
      <c r="AB2370" s="175"/>
      <c r="AC2370" s="175"/>
      <c r="AD2370" s="175"/>
      <c r="AE2370" s="175"/>
      <c r="AF2370" s="175"/>
      <c r="AG2370" s="175"/>
      <c r="AH2370" s="175"/>
      <c r="AI2370" s="175"/>
      <c r="AJ2370" s="175"/>
      <c r="AK2370" s="175"/>
      <c r="AL2370" s="175"/>
      <c r="AM2370" s="175"/>
      <c r="AN2370" s="175"/>
      <c r="AO2370" s="175"/>
      <c r="AP2370" s="175"/>
      <c r="AQ2370" s="175"/>
      <c r="AR2370" s="175"/>
    </row>
    <row r="2371" spans="1:44" ht="102" hidden="1" x14ac:dyDescent="0.3">
      <c r="A2371" s="175"/>
      <c r="B2371" s="185" t="s">
        <v>4637</v>
      </c>
      <c r="C2371" s="182"/>
      <c r="D2371" s="190">
        <v>1361.51</v>
      </c>
      <c r="E2371" s="191">
        <v>1361.51</v>
      </c>
      <c r="F2371" s="186" t="s">
        <v>3402</v>
      </c>
      <c r="G2371" s="181" t="s">
        <v>1329</v>
      </c>
      <c r="H2371" s="182" t="s">
        <v>436</v>
      </c>
      <c r="I2371" s="175"/>
      <c r="J2371" s="175"/>
      <c r="K2371" s="175"/>
      <c r="L2371" s="175"/>
      <c r="M2371" s="175"/>
      <c r="N2371" s="175"/>
      <c r="O2371" s="175"/>
      <c r="P2371" s="175"/>
      <c r="Q2371" s="175"/>
      <c r="R2371" s="175"/>
      <c r="S2371" s="175"/>
      <c r="T2371" s="175"/>
      <c r="U2371" s="175"/>
      <c r="V2371" s="175"/>
      <c r="W2371" s="175"/>
      <c r="X2371" s="175"/>
      <c r="Y2371" s="175"/>
      <c r="Z2371" s="175"/>
      <c r="AA2371" s="175"/>
      <c r="AB2371" s="175"/>
      <c r="AC2371" s="175"/>
      <c r="AD2371" s="175"/>
      <c r="AE2371" s="175"/>
      <c r="AF2371" s="175"/>
      <c r="AG2371" s="175"/>
      <c r="AH2371" s="175"/>
      <c r="AI2371" s="175"/>
      <c r="AJ2371" s="175"/>
      <c r="AK2371" s="175"/>
      <c r="AL2371" s="175"/>
      <c r="AM2371" s="175"/>
      <c r="AN2371" s="175"/>
      <c r="AO2371" s="175"/>
      <c r="AP2371" s="175"/>
      <c r="AQ2371" s="175"/>
      <c r="AR2371" s="175"/>
    </row>
    <row r="2372" spans="1:44" ht="102" hidden="1" x14ac:dyDescent="0.3">
      <c r="A2372" s="175"/>
      <c r="B2372" s="186" t="s">
        <v>3402</v>
      </c>
      <c r="C2372" s="187"/>
      <c r="D2372" s="190">
        <v>1361.51</v>
      </c>
      <c r="E2372" s="191">
        <v>1361.51</v>
      </c>
      <c r="F2372" s="181" t="s">
        <v>1329</v>
      </c>
      <c r="G2372" s="185" t="s">
        <v>4637</v>
      </c>
      <c r="H2372" s="182"/>
      <c r="I2372" s="175"/>
      <c r="J2372" s="175"/>
      <c r="K2372" s="175"/>
      <c r="L2372" s="175"/>
      <c r="M2372" s="175"/>
      <c r="N2372" s="175"/>
      <c r="O2372" s="175"/>
      <c r="P2372" s="175"/>
      <c r="Q2372" s="175"/>
      <c r="R2372" s="175"/>
      <c r="S2372" s="175"/>
      <c r="T2372" s="175"/>
      <c r="U2372" s="175"/>
      <c r="V2372" s="175"/>
      <c r="W2372" s="175"/>
      <c r="X2372" s="175"/>
      <c r="Y2372" s="175"/>
      <c r="Z2372" s="175"/>
      <c r="AA2372" s="175"/>
      <c r="AB2372" s="175"/>
      <c r="AC2372" s="175"/>
      <c r="AD2372" s="175"/>
      <c r="AE2372" s="175"/>
      <c r="AF2372" s="175"/>
      <c r="AG2372" s="175"/>
      <c r="AH2372" s="175"/>
      <c r="AI2372" s="175"/>
      <c r="AJ2372" s="175"/>
      <c r="AK2372" s="175"/>
      <c r="AL2372" s="175"/>
      <c r="AM2372" s="175"/>
      <c r="AN2372" s="175"/>
      <c r="AO2372" s="175"/>
      <c r="AP2372" s="175"/>
      <c r="AQ2372" s="175"/>
      <c r="AR2372" s="175"/>
    </row>
    <row r="2373" spans="1:44" ht="102" x14ac:dyDescent="0.3">
      <c r="A2373" s="175"/>
      <c r="B2373" s="181" t="s">
        <v>1329</v>
      </c>
      <c r="C2373" s="182" t="s">
        <v>436</v>
      </c>
      <c r="D2373" s="190">
        <v>1679.34</v>
      </c>
      <c r="E2373" s="191">
        <v>1679.34</v>
      </c>
      <c r="F2373" s="185" t="s">
        <v>4637</v>
      </c>
      <c r="G2373" s="186" t="s">
        <v>3433</v>
      </c>
      <c r="H2373" s="187"/>
      <c r="I2373" s="175"/>
      <c r="J2373" s="175"/>
      <c r="K2373" s="175"/>
      <c r="L2373" s="175"/>
      <c r="M2373" s="175"/>
      <c r="N2373" s="175"/>
      <c r="O2373" s="175"/>
      <c r="P2373" s="175"/>
      <c r="Q2373" s="175"/>
      <c r="R2373" s="175"/>
      <c r="S2373" s="175"/>
      <c r="T2373" s="175"/>
      <c r="U2373" s="175"/>
      <c r="V2373" s="175"/>
      <c r="W2373" s="175"/>
      <c r="X2373" s="175"/>
      <c r="Y2373" s="175"/>
      <c r="Z2373" s="175"/>
      <c r="AA2373" s="175"/>
      <c r="AB2373" s="175"/>
      <c r="AC2373" s="175"/>
      <c r="AD2373" s="175"/>
      <c r="AE2373" s="175"/>
      <c r="AF2373" s="175"/>
      <c r="AG2373" s="175"/>
      <c r="AH2373" s="175"/>
      <c r="AI2373" s="175"/>
      <c r="AJ2373" s="175"/>
      <c r="AK2373" s="175"/>
      <c r="AL2373" s="175"/>
      <c r="AM2373" s="175"/>
      <c r="AN2373" s="175"/>
      <c r="AO2373" s="175"/>
      <c r="AP2373" s="175"/>
      <c r="AQ2373" s="175"/>
      <c r="AR2373" s="175"/>
    </row>
    <row r="2374" spans="1:44" ht="102" hidden="1" x14ac:dyDescent="0.3">
      <c r="A2374" s="175"/>
      <c r="B2374" s="185" t="s">
        <v>4637</v>
      </c>
      <c r="C2374" s="182"/>
      <c r="D2374" s="190">
        <v>1679.34</v>
      </c>
      <c r="E2374" s="191">
        <v>1679.34</v>
      </c>
      <c r="F2374" s="186" t="s">
        <v>3433</v>
      </c>
      <c r="G2374" s="181" t="s">
        <v>977</v>
      </c>
      <c r="H2374" s="182" t="s">
        <v>467</v>
      </c>
      <c r="I2374" s="175"/>
      <c r="J2374" s="175"/>
      <c r="K2374" s="175"/>
      <c r="L2374" s="175"/>
      <c r="M2374" s="175"/>
      <c r="N2374" s="175"/>
      <c r="O2374" s="175"/>
      <c r="P2374" s="175"/>
      <c r="Q2374" s="175"/>
      <c r="R2374" s="175"/>
      <c r="S2374" s="175"/>
      <c r="T2374" s="175"/>
      <c r="U2374" s="175"/>
      <c r="V2374" s="175"/>
      <c r="W2374" s="175"/>
      <c r="X2374" s="175"/>
      <c r="Y2374" s="175"/>
      <c r="Z2374" s="175"/>
      <c r="AA2374" s="175"/>
      <c r="AB2374" s="175"/>
      <c r="AC2374" s="175"/>
      <c r="AD2374" s="175"/>
      <c r="AE2374" s="175"/>
      <c r="AF2374" s="175"/>
      <c r="AG2374" s="175"/>
      <c r="AH2374" s="175"/>
      <c r="AI2374" s="175"/>
      <c r="AJ2374" s="175"/>
      <c r="AK2374" s="175"/>
      <c r="AL2374" s="175"/>
      <c r="AM2374" s="175"/>
      <c r="AN2374" s="175"/>
      <c r="AO2374" s="175"/>
      <c r="AP2374" s="175"/>
      <c r="AQ2374" s="175"/>
      <c r="AR2374" s="175"/>
    </row>
    <row r="2375" spans="1:44" ht="102" hidden="1" x14ac:dyDescent="0.3">
      <c r="A2375" s="175"/>
      <c r="B2375" s="186" t="s">
        <v>3433</v>
      </c>
      <c r="C2375" s="187"/>
      <c r="D2375" s="190">
        <v>1679.34</v>
      </c>
      <c r="E2375" s="191">
        <v>1679.34</v>
      </c>
      <c r="F2375" s="181" t="s">
        <v>977</v>
      </c>
      <c r="G2375" s="185" t="s">
        <v>4637</v>
      </c>
      <c r="H2375" s="182"/>
      <c r="I2375" s="175"/>
      <c r="J2375" s="175"/>
      <c r="K2375" s="175"/>
      <c r="L2375" s="175"/>
      <c r="M2375" s="175"/>
      <c r="N2375" s="175"/>
      <c r="O2375" s="175"/>
      <c r="P2375" s="175"/>
      <c r="Q2375" s="175"/>
      <c r="R2375" s="175"/>
      <c r="S2375" s="175"/>
      <c r="T2375" s="175"/>
      <c r="U2375" s="175"/>
      <c r="V2375" s="175"/>
      <c r="W2375" s="175"/>
      <c r="X2375" s="175"/>
      <c r="Y2375" s="175"/>
      <c r="Z2375" s="175"/>
      <c r="AA2375" s="175"/>
      <c r="AB2375" s="175"/>
      <c r="AC2375" s="175"/>
      <c r="AD2375" s="175"/>
      <c r="AE2375" s="175"/>
      <c r="AF2375" s="175"/>
      <c r="AG2375" s="175"/>
      <c r="AH2375" s="175"/>
      <c r="AI2375" s="175"/>
      <c r="AJ2375" s="175"/>
      <c r="AK2375" s="175"/>
      <c r="AL2375" s="175"/>
      <c r="AM2375" s="175"/>
      <c r="AN2375" s="175"/>
      <c r="AO2375" s="175"/>
      <c r="AP2375" s="175"/>
      <c r="AQ2375" s="175"/>
      <c r="AR2375" s="175"/>
    </row>
    <row r="2376" spans="1:44" ht="102" x14ac:dyDescent="0.3">
      <c r="A2376" s="175"/>
      <c r="B2376" s="181" t="s">
        <v>977</v>
      </c>
      <c r="C2376" s="182" t="s">
        <v>467</v>
      </c>
      <c r="D2376" s="190">
        <v>2650</v>
      </c>
      <c r="E2376" s="191">
        <v>2650</v>
      </c>
      <c r="F2376" s="185" t="s">
        <v>4637</v>
      </c>
      <c r="G2376" s="186" t="s">
        <v>3403</v>
      </c>
      <c r="H2376" s="187"/>
      <c r="I2376" s="175"/>
      <c r="J2376" s="175"/>
      <c r="K2376" s="175"/>
      <c r="L2376" s="175"/>
      <c r="M2376" s="175"/>
      <c r="N2376" s="175"/>
      <c r="O2376" s="175"/>
      <c r="P2376" s="175"/>
      <c r="Q2376" s="175"/>
      <c r="R2376" s="175"/>
      <c r="S2376" s="175"/>
      <c r="T2376" s="175"/>
      <c r="U2376" s="175"/>
      <c r="V2376" s="175"/>
      <c r="W2376" s="175"/>
      <c r="X2376" s="175"/>
      <c r="Y2376" s="175"/>
      <c r="Z2376" s="175"/>
      <c r="AA2376" s="175"/>
      <c r="AB2376" s="175"/>
      <c r="AC2376" s="175"/>
      <c r="AD2376" s="175"/>
      <c r="AE2376" s="175"/>
      <c r="AF2376" s="175"/>
      <c r="AG2376" s="175"/>
      <c r="AH2376" s="175"/>
      <c r="AI2376" s="175"/>
      <c r="AJ2376" s="175"/>
      <c r="AK2376" s="175"/>
      <c r="AL2376" s="175"/>
      <c r="AM2376" s="175"/>
      <c r="AN2376" s="175"/>
      <c r="AO2376" s="175"/>
      <c r="AP2376" s="175"/>
      <c r="AQ2376" s="175"/>
      <c r="AR2376" s="175"/>
    </row>
    <row r="2377" spans="1:44" ht="102" hidden="1" x14ac:dyDescent="0.3">
      <c r="A2377" s="175"/>
      <c r="B2377" s="185" t="s">
        <v>4637</v>
      </c>
      <c r="C2377" s="182"/>
      <c r="D2377" s="190">
        <v>2650</v>
      </c>
      <c r="E2377" s="191">
        <v>2650</v>
      </c>
      <c r="F2377" s="186" t="s">
        <v>3403</v>
      </c>
      <c r="G2377" s="181" t="s">
        <v>1143</v>
      </c>
      <c r="H2377" s="182" t="s">
        <v>426</v>
      </c>
      <c r="I2377" s="175"/>
      <c r="J2377" s="175"/>
      <c r="K2377" s="175"/>
      <c r="L2377" s="175"/>
      <c r="M2377" s="175"/>
      <c r="N2377" s="175"/>
      <c r="O2377" s="175"/>
      <c r="P2377" s="175"/>
      <c r="Q2377" s="175"/>
      <c r="R2377" s="175"/>
      <c r="S2377" s="175"/>
      <c r="T2377" s="175"/>
      <c r="U2377" s="175"/>
      <c r="V2377" s="175"/>
      <c r="W2377" s="175"/>
      <c r="X2377" s="175"/>
      <c r="Y2377" s="175"/>
      <c r="Z2377" s="175"/>
      <c r="AA2377" s="175"/>
      <c r="AB2377" s="175"/>
      <c r="AC2377" s="175"/>
      <c r="AD2377" s="175"/>
      <c r="AE2377" s="175"/>
      <c r="AF2377" s="175"/>
      <c r="AG2377" s="175"/>
      <c r="AH2377" s="175"/>
      <c r="AI2377" s="175"/>
      <c r="AJ2377" s="175"/>
      <c r="AK2377" s="175"/>
      <c r="AL2377" s="175"/>
      <c r="AM2377" s="175"/>
      <c r="AN2377" s="175"/>
      <c r="AO2377" s="175"/>
      <c r="AP2377" s="175"/>
      <c r="AQ2377" s="175"/>
      <c r="AR2377" s="175"/>
    </row>
    <row r="2378" spans="1:44" ht="102" hidden="1" x14ac:dyDescent="0.3">
      <c r="A2378" s="175"/>
      <c r="B2378" s="186" t="s">
        <v>3403</v>
      </c>
      <c r="C2378" s="187"/>
      <c r="D2378" s="190">
        <v>2650</v>
      </c>
      <c r="E2378" s="191">
        <v>2650</v>
      </c>
      <c r="F2378" s="181" t="s">
        <v>1143</v>
      </c>
      <c r="G2378" s="185" t="s">
        <v>4637</v>
      </c>
      <c r="H2378" s="182"/>
      <c r="I2378" s="175"/>
      <c r="J2378" s="175"/>
      <c r="K2378" s="175"/>
      <c r="L2378" s="175"/>
      <c r="M2378" s="175"/>
      <c r="N2378" s="175"/>
      <c r="O2378" s="175"/>
      <c r="P2378" s="175"/>
      <c r="Q2378" s="175"/>
      <c r="R2378" s="175"/>
      <c r="S2378" s="175"/>
      <c r="T2378" s="175"/>
      <c r="U2378" s="175"/>
      <c r="V2378" s="175"/>
      <c r="W2378" s="175"/>
      <c r="X2378" s="175"/>
      <c r="Y2378" s="175"/>
      <c r="Z2378" s="175"/>
      <c r="AA2378" s="175"/>
      <c r="AB2378" s="175"/>
      <c r="AC2378" s="175"/>
      <c r="AD2378" s="175"/>
      <c r="AE2378" s="175"/>
      <c r="AF2378" s="175"/>
      <c r="AG2378" s="175"/>
      <c r="AH2378" s="175"/>
      <c r="AI2378" s="175"/>
      <c r="AJ2378" s="175"/>
      <c r="AK2378" s="175"/>
      <c r="AL2378" s="175"/>
      <c r="AM2378" s="175"/>
      <c r="AN2378" s="175"/>
      <c r="AO2378" s="175"/>
      <c r="AP2378" s="175"/>
      <c r="AQ2378" s="175"/>
      <c r="AR2378" s="175"/>
    </row>
    <row r="2379" spans="1:44" ht="102" x14ac:dyDescent="0.3">
      <c r="A2379" s="175"/>
      <c r="B2379" s="181" t="s">
        <v>1143</v>
      </c>
      <c r="C2379" s="182" t="s">
        <v>426</v>
      </c>
      <c r="D2379" s="190">
        <v>1395.87</v>
      </c>
      <c r="E2379" s="191">
        <v>1395.87</v>
      </c>
      <c r="F2379" s="185" t="s">
        <v>4637</v>
      </c>
      <c r="G2379" s="186" t="s">
        <v>3404</v>
      </c>
      <c r="H2379" s="187"/>
      <c r="I2379" s="175"/>
      <c r="J2379" s="175"/>
      <c r="K2379" s="175"/>
      <c r="L2379" s="175"/>
      <c r="M2379" s="175"/>
      <c r="N2379" s="175"/>
      <c r="O2379" s="175"/>
      <c r="P2379" s="175"/>
      <c r="Q2379" s="175"/>
      <c r="R2379" s="175"/>
      <c r="S2379" s="175"/>
      <c r="T2379" s="175"/>
      <c r="U2379" s="175"/>
      <c r="V2379" s="175"/>
      <c r="W2379" s="175"/>
      <c r="X2379" s="175"/>
      <c r="Y2379" s="175"/>
      <c r="Z2379" s="175"/>
      <c r="AA2379" s="175"/>
      <c r="AB2379" s="175"/>
      <c r="AC2379" s="175"/>
      <c r="AD2379" s="175"/>
      <c r="AE2379" s="175"/>
      <c r="AF2379" s="175"/>
      <c r="AG2379" s="175"/>
      <c r="AH2379" s="175"/>
      <c r="AI2379" s="175"/>
      <c r="AJ2379" s="175"/>
      <c r="AK2379" s="175"/>
      <c r="AL2379" s="175"/>
      <c r="AM2379" s="175"/>
      <c r="AN2379" s="175"/>
      <c r="AO2379" s="175"/>
      <c r="AP2379" s="175"/>
      <c r="AQ2379" s="175"/>
      <c r="AR2379" s="175"/>
    </row>
    <row r="2380" spans="1:44" ht="102" hidden="1" x14ac:dyDescent="0.3">
      <c r="A2380" s="175"/>
      <c r="B2380" s="185" t="s">
        <v>4637</v>
      </c>
      <c r="C2380" s="182"/>
      <c r="D2380" s="190">
        <v>1395.87</v>
      </c>
      <c r="E2380" s="191">
        <v>1395.87</v>
      </c>
      <c r="F2380" s="186" t="s">
        <v>3404</v>
      </c>
      <c r="G2380" s="181" t="s">
        <v>2021</v>
      </c>
      <c r="H2380" s="182" t="s">
        <v>484</v>
      </c>
      <c r="I2380" s="175"/>
      <c r="J2380" s="175"/>
      <c r="K2380" s="175"/>
      <c r="L2380" s="175"/>
      <c r="M2380" s="175"/>
      <c r="N2380" s="175"/>
      <c r="O2380" s="175"/>
      <c r="P2380" s="175"/>
      <c r="Q2380" s="175"/>
      <c r="R2380" s="175"/>
      <c r="S2380" s="175"/>
      <c r="T2380" s="175"/>
      <c r="U2380" s="175"/>
      <c r="V2380" s="175"/>
      <c r="W2380" s="175"/>
      <c r="X2380" s="175"/>
      <c r="Y2380" s="175"/>
      <c r="Z2380" s="175"/>
      <c r="AA2380" s="175"/>
      <c r="AB2380" s="175"/>
      <c r="AC2380" s="175"/>
      <c r="AD2380" s="175"/>
      <c r="AE2380" s="175"/>
      <c r="AF2380" s="175"/>
      <c r="AG2380" s="175"/>
      <c r="AH2380" s="175"/>
      <c r="AI2380" s="175"/>
      <c r="AJ2380" s="175"/>
      <c r="AK2380" s="175"/>
      <c r="AL2380" s="175"/>
      <c r="AM2380" s="175"/>
      <c r="AN2380" s="175"/>
      <c r="AO2380" s="175"/>
      <c r="AP2380" s="175"/>
      <c r="AQ2380" s="175"/>
      <c r="AR2380" s="175"/>
    </row>
    <row r="2381" spans="1:44" ht="102" hidden="1" x14ac:dyDescent="0.3">
      <c r="A2381" s="175"/>
      <c r="B2381" s="186" t="s">
        <v>3404</v>
      </c>
      <c r="C2381" s="187"/>
      <c r="D2381" s="190">
        <v>1395.87</v>
      </c>
      <c r="E2381" s="191">
        <v>1395.87</v>
      </c>
      <c r="F2381" s="181" t="s">
        <v>2021</v>
      </c>
      <c r="G2381" s="185" t="s">
        <v>4637</v>
      </c>
      <c r="H2381" s="182"/>
      <c r="I2381" s="175"/>
      <c r="J2381" s="175"/>
      <c r="K2381" s="175"/>
      <c r="L2381" s="175"/>
      <c r="M2381" s="175"/>
      <c r="N2381" s="175"/>
      <c r="O2381" s="175"/>
      <c r="P2381" s="175"/>
      <c r="Q2381" s="175"/>
      <c r="R2381" s="175"/>
      <c r="S2381" s="175"/>
      <c r="T2381" s="175"/>
      <c r="U2381" s="175"/>
      <c r="V2381" s="175"/>
      <c r="W2381" s="175"/>
      <c r="X2381" s="175"/>
      <c r="Y2381" s="175"/>
      <c r="Z2381" s="175"/>
      <c r="AA2381" s="175"/>
      <c r="AB2381" s="175"/>
      <c r="AC2381" s="175"/>
      <c r="AD2381" s="175"/>
      <c r="AE2381" s="175"/>
      <c r="AF2381" s="175"/>
      <c r="AG2381" s="175"/>
      <c r="AH2381" s="175"/>
      <c r="AI2381" s="175"/>
      <c r="AJ2381" s="175"/>
      <c r="AK2381" s="175"/>
      <c r="AL2381" s="175"/>
      <c r="AM2381" s="175"/>
      <c r="AN2381" s="175"/>
      <c r="AO2381" s="175"/>
      <c r="AP2381" s="175"/>
      <c r="AQ2381" s="175"/>
      <c r="AR2381" s="175"/>
    </row>
    <row r="2382" spans="1:44" ht="102" x14ac:dyDescent="0.3">
      <c r="A2382" s="175"/>
      <c r="B2382" s="181" t="s">
        <v>2021</v>
      </c>
      <c r="C2382" s="182" t="s">
        <v>484</v>
      </c>
      <c r="D2382" s="190">
        <v>1443.11</v>
      </c>
      <c r="E2382" s="191">
        <v>1443.11</v>
      </c>
      <c r="F2382" s="185" t="s">
        <v>4637</v>
      </c>
      <c r="G2382" s="186" t="s">
        <v>3423</v>
      </c>
      <c r="H2382" s="187"/>
      <c r="I2382" s="175"/>
      <c r="J2382" s="175"/>
      <c r="K2382" s="175"/>
      <c r="L2382" s="175"/>
      <c r="M2382" s="175"/>
      <c r="N2382" s="175"/>
      <c r="O2382" s="175"/>
      <c r="P2382" s="175"/>
      <c r="Q2382" s="175"/>
      <c r="R2382" s="175"/>
      <c r="S2382" s="175"/>
      <c r="T2382" s="175"/>
      <c r="U2382" s="175"/>
      <c r="V2382" s="175"/>
      <c r="W2382" s="175"/>
      <c r="X2382" s="175"/>
      <c r="Y2382" s="175"/>
      <c r="Z2382" s="175"/>
      <c r="AA2382" s="175"/>
      <c r="AB2382" s="175"/>
      <c r="AC2382" s="175"/>
      <c r="AD2382" s="175"/>
      <c r="AE2382" s="175"/>
      <c r="AF2382" s="175"/>
      <c r="AG2382" s="175"/>
      <c r="AH2382" s="175"/>
      <c r="AI2382" s="175"/>
      <c r="AJ2382" s="175"/>
      <c r="AK2382" s="175"/>
      <c r="AL2382" s="175"/>
      <c r="AM2382" s="175"/>
      <c r="AN2382" s="175"/>
      <c r="AO2382" s="175"/>
      <c r="AP2382" s="175"/>
      <c r="AQ2382" s="175"/>
      <c r="AR2382" s="175"/>
    </row>
    <row r="2383" spans="1:44" ht="102" hidden="1" x14ac:dyDescent="0.3">
      <c r="A2383" s="175"/>
      <c r="B2383" s="185" t="s">
        <v>4637</v>
      </c>
      <c r="C2383" s="182"/>
      <c r="D2383" s="190">
        <v>1443.11</v>
      </c>
      <c r="E2383" s="191">
        <v>1443.11</v>
      </c>
      <c r="F2383" s="186" t="s">
        <v>3423</v>
      </c>
      <c r="G2383" s="181" t="s">
        <v>1184</v>
      </c>
      <c r="H2383" s="182" t="s">
        <v>252</v>
      </c>
      <c r="I2383" s="175"/>
      <c r="J2383" s="175"/>
      <c r="K2383" s="175"/>
      <c r="L2383" s="175"/>
      <c r="M2383" s="175"/>
      <c r="N2383" s="175"/>
      <c r="O2383" s="175"/>
      <c r="P2383" s="175"/>
      <c r="Q2383" s="175"/>
      <c r="R2383" s="175"/>
      <c r="S2383" s="175"/>
      <c r="T2383" s="175"/>
      <c r="U2383" s="175"/>
      <c r="V2383" s="175"/>
      <c r="W2383" s="175"/>
      <c r="X2383" s="175"/>
      <c r="Y2383" s="175"/>
      <c r="Z2383" s="175"/>
      <c r="AA2383" s="175"/>
      <c r="AB2383" s="175"/>
      <c r="AC2383" s="175"/>
      <c r="AD2383" s="175"/>
      <c r="AE2383" s="175"/>
      <c r="AF2383" s="175"/>
      <c r="AG2383" s="175"/>
      <c r="AH2383" s="175"/>
      <c r="AI2383" s="175"/>
      <c r="AJ2383" s="175"/>
      <c r="AK2383" s="175"/>
      <c r="AL2383" s="175"/>
      <c r="AM2383" s="175"/>
      <c r="AN2383" s="175"/>
      <c r="AO2383" s="175"/>
      <c r="AP2383" s="175"/>
      <c r="AQ2383" s="175"/>
      <c r="AR2383" s="175"/>
    </row>
    <row r="2384" spans="1:44" ht="102" hidden="1" x14ac:dyDescent="0.3">
      <c r="A2384" s="175"/>
      <c r="B2384" s="186" t="s">
        <v>3423</v>
      </c>
      <c r="C2384" s="187"/>
      <c r="D2384" s="190">
        <v>1443.11</v>
      </c>
      <c r="E2384" s="191">
        <v>1443.11</v>
      </c>
      <c r="F2384" s="181" t="s">
        <v>1184</v>
      </c>
      <c r="G2384" s="185" t="s">
        <v>4637</v>
      </c>
      <c r="H2384" s="182"/>
      <c r="I2384" s="175"/>
      <c r="J2384" s="175"/>
      <c r="K2384" s="175"/>
      <c r="L2384" s="175"/>
      <c r="M2384" s="175"/>
      <c r="N2384" s="175"/>
      <c r="O2384" s="175"/>
      <c r="P2384" s="175"/>
      <c r="Q2384" s="175"/>
      <c r="R2384" s="175"/>
      <c r="S2384" s="175"/>
      <c r="T2384" s="175"/>
      <c r="U2384" s="175"/>
      <c r="V2384" s="175"/>
      <c r="W2384" s="175"/>
      <c r="X2384" s="175"/>
      <c r="Y2384" s="175"/>
      <c r="Z2384" s="175"/>
      <c r="AA2384" s="175"/>
      <c r="AB2384" s="175"/>
      <c r="AC2384" s="175"/>
      <c r="AD2384" s="175"/>
      <c r="AE2384" s="175"/>
      <c r="AF2384" s="175"/>
      <c r="AG2384" s="175"/>
      <c r="AH2384" s="175"/>
      <c r="AI2384" s="175"/>
      <c r="AJ2384" s="175"/>
      <c r="AK2384" s="175"/>
      <c r="AL2384" s="175"/>
      <c r="AM2384" s="175"/>
      <c r="AN2384" s="175"/>
      <c r="AO2384" s="175"/>
      <c r="AP2384" s="175"/>
      <c r="AQ2384" s="175"/>
      <c r="AR2384" s="175"/>
    </row>
    <row r="2385" spans="1:44" ht="102" x14ac:dyDescent="0.3">
      <c r="A2385" s="175"/>
      <c r="B2385" s="181" t="s">
        <v>1184</v>
      </c>
      <c r="C2385" s="182" t="s">
        <v>252</v>
      </c>
      <c r="D2385" s="190">
        <v>3118.15</v>
      </c>
      <c r="E2385" s="191">
        <v>3118.15</v>
      </c>
      <c r="F2385" s="185" t="s">
        <v>4637</v>
      </c>
      <c r="G2385" s="186" t="s">
        <v>3170</v>
      </c>
      <c r="H2385" s="187"/>
      <c r="I2385" s="175"/>
      <c r="J2385" s="175"/>
      <c r="K2385" s="175"/>
      <c r="L2385" s="175"/>
      <c r="M2385" s="175"/>
      <c r="N2385" s="175"/>
      <c r="O2385" s="175"/>
      <c r="P2385" s="175"/>
      <c r="Q2385" s="175"/>
      <c r="R2385" s="175"/>
      <c r="S2385" s="175"/>
      <c r="T2385" s="175"/>
      <c r="U2385" s="175"/>
      <c r="V2385" s="175"/>
      <c r="W2385" s="175"/>
      <c r="X2385" s="175"/>
      <c r="Y2385" s="175"/>
      <c r="Z2385" s="175"/>
      <c r="AA2385" s="175"/>
      <c r="AB2385" s="175"/>
      <c r="AC2385" s="175"/>
      <c r="AD2385" s="175"/>
      <c r="AE2385" s="175"/>
      <c r="AF2385" s="175"/>
      <c r="AG2385" s="175"/>
      <c r="AH2385" s="175"/>
      <c r="AI2385" s="175"/>
      <c r="AJ2385" s="175"/>
      <c r="AK2385" s="175"/>
      <c r="AL2385" s="175"/>
      <c r="AM2385" s="175"/>
      <c r="AN2385" s="175"/>
      <c r="AO2385" s="175"/>
      <c r="AP2385" s="175"/>
      <c r="AQ2385" s="175"/>
      <c r="AR2385" s="175"/>
    </row>
    <row r="2386" spans="1:44" ht="102" hidden="1" x14ac:dyDescent="0.3">
      <c r="A2386" s="175"/>
      <c r="B2386" s="185" t="s">
        <v>4637</v>
      </c>
      <c r="C2386" s="182"/>
      <c r="D2386" s="190">
        <v>3118.15</v>
      </c>
      <c r="E2386" s="191">
        <v>3118.15</v>
      </c>
      <c r="F2386" s="186" t="s">
        <v>3170</v>
      </c>
      <c r="G2386" s="181" t="s">
        <v>2022</v>
      </c>
      <c r="H2386" s="182" t="s">
        <v>472</v>
      </c>
      <c r="I2386" s="175"/>
      <c r="J2386" s="175"/>
      <c r="K2386" s="175"/>
      <c r="L2386" s="175"/>
      <c r="M2386" s="175"/>
      <c r="N2386" s="175"/>
      <c r="O2386" s="175"/>
      <c r="P2386" s="175"/>
      <c r="Q2386" s="175"/>
      <c r="R2386" s="175"/>
      <c r="S2386" s="175"/>
      <c r="T2386" s="175"/>
      <c r="U2386" s="175"/>
      <c r="V2386" s="175"/>
      <c r="W2386" s="175"/>
      <c r="X2386" s="175"/>
      <c r="Y2386" s="175"/>
      <c r="Z2386" s="175"/>
      <c r="AA2386" s="175"/>
      <c r="AB2386" s="175"/>
      <c r="AC2386" s="175"/>
      <c r="AD2386" s="175"/>
      <c r="AE2386" s="175"/>
      <c r="AF2386" s="175"/>
      <c r="AG2386" s="175"/>
      <c r="AH2386" s="175"/>
      <c r="AI2386" s="175"/>
      <c r="AJ2386" s="175"/>
      <c r="AK2386" s="175"/>
      <c r="AL2386" s="175"/>
      <c r="AM2386" s="175"/>
      <c r="AN2386" s="175"/>
      <c r="AO2386" s="175"/>
      <c r="AP2386" s="175"/>
      <c r="AQ2386" s="175"/>
      <c r="AR2386" s="175"/>
    </row>
    <row r="2387" spans="1:44" ht="102" hidden="1" x14ac:dyDescent="0.3">
      <c r="A2387" s="175"/>
      <c r="B2387" s="186" t="s">
        <v>3170</v>
      </c>
      <c r="C2387" s="187"/>
      <c r="D2387" s="190">
        <v>3118.15</v>
      </c>
      <c r="E2387" s="191">
        <v>3118.15</v>
      </c>
      <c r="F2387" s="181" t="s">
        <v>2022</v>
      </c>
      <c r="G2387" s="185" t="s">
        <v>4637</v>
      </c>
      <c r="H2387" s="182"/>
      <c r="I2387" s="175"/>
      <c r="J2387" s="175"/>
      <c r="K2387" s="175"/>
      <c r="L2387" s="175"/>
      <c r="M2387" s="175"/>
      <c r="N2387" s="175"/>
      <c r="O2387" s="175"/>
      <c r="P2387" s="175"/>
      <c r="Q2387" s="175"/>
      <c r="R2387" s="175"/>
      <c r="S2387" s="175"/>
      <c r="T2387" s="175"/>
      <c r="U2387" s="175"/>
      <c r="V2387" s="175"/>
      <c r="W2387" s="175"/>
      <c r="X2387" s="175"/>
      <c r="Y2387" s="175"/>
      <c r="Z2387" s="175"/>
      <c r="AA2387" s="175"/>
      <c r="AB2387" s="175"/>
      <c r="AC2387" s="175"/>
      <c r="AD2387" s="175"/>
      <c r="AE2387" s="175"/>
      <c r="AF2387" s="175"/>
      <c r="AG2387" s="175"/>
      <c r="AH2387" s="175"/>
      <c r="AI2387" s="175"/>
      <c r="AJ2387" s="175"/>
      <c r="AK2387" s="175"/>
      <c r="AL2387" s="175"/>
      <c r="AM2387" s="175"/>
      <c r="AN2387" s="175"/>
      <c r="AO2387" s="175"/>
      <c r="AP2387" s="175"/>
      <c r="AQ2387" s="175"/>
      <c r="AR2387" s="175"/>
    </row>
    <row r="2388" spans="1:44" ht="102" x14ac:dyDescent="0.3">
      <c r="A2388" s="175"/>
      <c r="B2388" s="181" t="s">
        <v>2022</v>
      </c>
      <c r="C2388" s="182" t="s">
        <v>472</v>
      </c>
      <c r="D2388" s="190">
        <v>2602.7600000000002</v>
      </c>
      <c r="E2388" s="191">
        <v>2602.7600000000002</v>
      </c>
      <c r="F2388" s="185" t="s">
        <v>4637</v>
      </c>
      <c r="G2388" s="186" t="s">
        <v>3424</v>
      </c>
      <c r="H2388" s="187"/>
      <c r="I2388" s="175"/>
      <c r="J2388" s="175"/>
      <c r="K2388" s="175"/>
      <c r="L2388" s="175"/>
      <c r="M2388" s="175"/>
      <c r="N2388" s="175"/>
      <c r="O2388" s="175"/>
      <c r="P2388" s="175"/>
      <c r="Q2388" s="175"/>
      <c r="R2388" s="175"/>
      <c r="S2388" s="175"/>
      <c r="T2388" s="175"/>
      <c r="U2388" s="175"/>
      <c r="V2388" s="175"/>
      <c r="W2388" s="175"/>
      <c r="X2388" s="175"/>
      <c r="Y2388" s="175"/>
      <c r="Z2388" s="175"/>
      <c r="AA2388" s="175"/>
      <c r="AB2388" s="175"/>
      <c r="AC2388" s="175"/>
      <c r="AD2388" s="175"/>
      <c r="AE2388" s="175"/>
      <c r="AF2388" s="175"/>
      <c r="AG2388" s="175"/>
      <c r="AH2388" s="175"/>
      <c r="AI2388" s="175"/>
      <c r="AJ2388" s="175"/>
      <c r="AK2388" s="175"/>
      <c r="AL2388" s="175"/>
      <c r="AM2388" s="175"/>
      <c r="AN2388" s="175"/>
      <c r="AO2388" s="175"/>
      <c r="AP2388" s="175"/>
      <c r="AQ2388" s="175"/>
      <c r="AR2388" s="175"/>
    </row>
    <row r="2389" spans="1:44" ht="102" hidden="1" x14ac:dyDescent="0.3">
      <c r="A2389" s="175"/>
      <c r="B2389" s="185" t="s">
        <v>4637</v>
      </c>
      <c r="C2389" s="182"/>
      <c r="D2389" s="190">
        <v>2602.7600000000002</v>
      </c>
      <c r="E2389" s="191">
        <v>2602.7600000000002</v>
      </c>
      <c r="F2389" s="186" t="s">
        <v>3424</v>
      </c>
      <c r="G2389" s="181" t="s">
        <v>1834</v>
      </c>
      <c r="H2389" s="182" t="s">
        <v>412</v>
      </c>
      <c r="I2389" s="175"/>
      <c r="J2389" s="175"/>
      <c r="K2389" s="175"/>
      <c r="L2389" s="175"/>
      <c r="M2389" s="175"/>
      <c r="N2389" s="175"/>
      <c r="O2389" s="175"/>
      <c r="P2389" s="175"/>
      <c r="Q2389" s="175"/>
      <c r="R2389" s="175"/>
      <c r="S2389" s="175"/>
      <c r="T2389" s="175"/>
      <c r="U2389" s="175"/>
      <c r="V2389" s="175"/>
      <c r="W2389" s="175"/>
      <c r="X2389" s="175"/>
      <c r="Y2389" s="175"/>
      <c r="Z2389" s="175"/>
      <c r="AA2389" s="175"/>
      <c r="AB2389" s="175"/>
      <c r="AC2389" s="175"/>
      <c r="AD2389" s="175"/>
      <c r="AE2389" s="175"/>
      <c r="AF2389" s="175"/>
      <c r="AG2389" s="175"/>
      <c r="AH2389" s="175"/>
      <c r="AI2389" s="175"/>
      <c r="AJ2389" s="175"/>
      <c r="AK2389" s="175"/>
      <c r="AL2389" s="175"/>
      <c r="AM2389" s="175"/>
      <c r="AN2389" s="175"/>
      <c r="AO2389" s="175"/>
      <c r="AP2389" s="175"/>
      <c r="AQ2389" s="175"/>
      <c r="AR2389" s="175"/>
    </row>
    <row r="2390" spans="1:44" ht="102" hidden="1" x14ac:dyDescent="0.3">
      <c r="A2390" s="175"/>
      <c r="B2390" s="186" t="s">
        <v>3424</v>
      </c>
      <c r="C2390" s="187"/>
      <c r="D2390" s="190">
        <v>2602.7600000000002</v>
      </c>
      <c r="E2390" s="191">
        <v>2602.7600000000002</v>
      </c>
      <c r="F2390" s="181" t="s">
        <v>1834</v>
      </c>
      <c r="G2390" s="185" t="s">
        <v>4637</v>
      </c>
      <c r="H2390" s="182"/>
      <c r="I2390" s="175"/>
      <c r="J2390" s="175"/>
      <c r="K2390" s="175"/>
      <c r="L2390" s="175"/>
      <c r="M2390" s="175"/>
      <c r="N2390" s="175"/>
      <c r="O2390" s="175"/>
      <c r="P2390" s="175"/>
      <c r="Q2390" s="175"/>
      <c r="R2390" s="175"/>
      <c r="S2390" s="175"/>
      <c r="T2390" s="175"/>
      <c r="U2390" s="175"/>
      <c r="V2390" s="175"/>
      <c r="W2390" s="175"/>
      <c r="X2390" s="175"/>
      <c r="Y2390" s="175"/>
      <c r="Z2390" s="175"/>
      <c r="AA2390" s="175"/>
      <c r="AB2390" s="175"/>
      <c r="AC2390" s="175"/>
      <c r="AD2390" s="175"/>
      <c r="AE2390" s="175"/>
      <c r="AF2390" s="175"/>
      <c r="AG2390" s="175"/>
      <c r="AH2390" s="175"/>
      <c r="AI2390" s="175"/>
      <c r="AJ2390" s="175"/>
      <c r="AK2390" s="175"/>
      <c r="AL2390" s="175"/>
      <c r="AM2390" s="175"/>
      <c r="AN2390" s="175"/>
      <c r="AO2390" s="175"/>
      <c r="AP2390" s="175"/>
      <c r="AQ2390" s="175"/>
      <c r="AR2390" s="175"/>
    </row>
    <row r="2391" spans="1:44" ht="102" x14ac:dyDescent="0.3">
      <c r="A2391" s="175"/>
      <c r="B2391" s="181" t="s">
        <v>1834</v>
      </c>
      <c r="C2391" s="182" t="s">
        <v>412</v>
      </c>
      <c r="D2391" s="190">
        <v>1687.93</v>
      </c>
      <c r="E2391" s="191">
        <v>1687.93</v>
      </c>
      <c r="F2391" s="185" t="s">
        <v>4637</v>
      </c>
      <c r="G2391" s="186" t="s">
        <v>3426</v>
      </c>
      <c r="H2391" s="187"/>
      <c r="I2391" s="175"/>
      <c r="J2391" s="175"/>
      <c r="K2391" s="175"/>
      <c r="L2391" s="175"/>
      <c r="M2391" s="175"/>
      <c r="N2391" s="175"/>
      <c r="O2391" s="175"/>
      <c r="P2391" s="175"/>
      <c r="Q2391" s="175"/>
      <c r="R2391" s="175"/>
      <c r="S2391" s="175"/>
      <c r="T2391" s="175"/>
      <c r="U2391" s="175"/>
      <c r="V2391" s="175"/>
      <c r="W2391" s="175"/>
      <c r="X2391" s="175"/>
      <c r="Y2391" s="175"/>
      <c r="Z2391" s="175"/>
      <c r="AA2391" s="175"/>
      <c r="AB2391" s="175"/>
      <c r="AC2391" s="175"/>
      <c r="AD2391" s="175"/>
      <c r="AE2391" s="175"/>
      <c r="AF2391" s="175"/>
      <c r="AG2391" s="175"/>
      <c r="AH2391" s="175"/>
      <c r="AI2391" s="175"/>
      <c r="AJ2391" s="175"/>
      <c r="AK2391" s="175"/>
      <c r="AL2391" s="175"/>
      <c r="AM2391" s="175"/>
      <c r="AN2391" s="175"/>
      <c r="AO2391" s="175"/>
      <c r="AP2391" s="175"/>
      <c r="AQ2391" s="175"/>
      <c r="AR2391" s="175"/>
    </row>
    <row r="2392" spans="1:44" ht="102" hidden="1" x14ac:dyDescent="0.3">
      <c r="A2392" s="175"/>
      <c r="B2392" s="185" t="s">
        <v>4637</v>
      </c>
      <c r="C2392" s="182"/>
      <c r="D2392" s="190">
        <v>1687.93</v>
      </c>
      <c r="E2392" s="191">
        <v>1687.93</v>
      </c>
      <c r="F2392" s="186" t="s">
        <v>3426</v>
      </c>
      <c r="G2392" s="181" t="s">
        <v>1244</v>
      </c>
      <c r="H2392" s="182" t="s">
        <v>475</v>
      </c>
      <c r="I2392" s="175"/>
      <c r="J2392" s="175"/>
      <c r="K2392" s="175"/>
      <c r="L2392" s="175"/>
      <c r="M2392" s="175"/>
      <c r="N2392" s="175"/>
      <c r="O2392" s="175"/>
      <c r="P2392" s="175"/>
      <c r="Q2392" s="175"/>
      <c r="R2392" s="175"/>
      <c r="S2392" s="175"/>
      <c r="T2392" s="175"/>
      <c r="U2392" s="175"/>
      <c r="V2392" s="175"/>
      <c r="W2392" s="175"/>
      <c r="X2392" s="175"/>
      <c r="Y2392" s="175"/>
      <c r="Z2392" s="175"/>
      <c r="AA2392" s="175"/>
      <c r="AB2392" s="175"/>
      <c r="AC2392" s="175"/>
      <c r="AD2392" s="175"/>
      <c r="AE2392" s="175"/>
      <c r="AF2392" s="175"/>
      <c r="AG2392" s="175"/>
      <c r="AH2392" s="175"/>
      <c r="AI2392" s="175"/>
      <c r="AJ2392" s="175"/>
      <c r="AK2392" s="175"/>
      <c r="AL2392" s="175"/>
      <c r="AM2392" s="175"/>
      <c r="AN2392" s="175"/>
      <c r="AO2392" s="175"/>
      <c r="AP2392" s="175"/>
      <c r="AQ2392" s="175"/>
      <c r="AR2392" s="175"/>
    </row>
    <row r="2393" spans="1:44" ht="102" hidden="1" x14ac:dyDescent="0.3">
      <c r="A2393" s="175"/>
      <c r="B2393" s="186" t="s">
        <v>3426</v>
      </c>
      <c r="C2393" s="187"/>
      <c r="D2393" s="190">
        <v>1687.93</v>
      </c>
      <c r="E2393" s="191">
        <v>1687.93</v>
      </c>
      <c r="F2393" s="181" t="s">
        <v>1244</v>
      </c>
      <c r="G2393" s="185" t="s">
        <v>4637</v>
      </c>
      <c r="H2393" s="182"/>
      <c r="I2393" s="175"/>
      <c r="J2393" s="175"/>
      <c r="K2393" s="175"/>
      <c r="L2393" s="175"/>
      <c r="M2393" s="175"/>
      <c r="N2393" s="175"/>
      <c r="O2393" s="175"/>
      <c r="P2393" s="175"/>
      <c r="Q2393" s="175"/>
      <c r="R2393" s="175"/>
      <c r="S2393" s="175"/>
      <c r="T2393" s="175"/>
      <c r="U2393" s="175"/>
      <c r="V2393" s="175"/>
      <c r="W2393" s="175"/>
      <c r="X2393" s="175"/>
      <c r="Y2393" s="175"/>
      <c r="Z2393" s="175"/>
      <c r="AA2393" s="175"/>
      <c r="AB2393" s="175"/>
      <c r="AC2393" s="175"/>
      <c r="AD2393" s="175"/>
      <c r="AE2393" s="175"/>
      <c r="AF2393" s="175"/>
      <c r="AG2393" s="175"/>
      <c r="AH2393" s="175"/>
      <c r="AI2393" s="175"/>
      <c r="AJ2393" s="175"/>
      <c r="AK2393" s="175"/>
      <c r="AL2393" s="175"/>
      <c r="AM2393" s="175"/>
      <c r="AN2393" s="175"/>
      <c r="AO2393" s="175"/>
      <c r="AP2393" s="175"/>
      <c r="AQ2393" s="175"/>
      <c r="AR2393" s="175"/>
    </row>
    <row r="2394" spans="1:44" ht="102" x14ac:dyDescent="0.3">
      <c r="A2394" s="175"/>
      <c r="B2394" s="181" t="s">
        <v>1244</v>
      </c>
      <c r="C2394" s="182" t="s">
        <v>475</v>
      </c>
      <c r="D2394" s="190">
        <v>1374.39</v>
      </c>
      <c r="E2394" s="191">
        <v>1374.39</v>
      </c>
      <c r="F2394" s="185" t="s">
        <v>4637</v>
      </c>
      <c r="G2394" s="186" t="s">
        <v>3427</v>
      </c>
      <c r="H2394" s="187"/>
      <c r="I2394" s="175"/>
      <c r="J2394" s="175"/>
      <c r="K2394" s="175"/>
      <c r="L2394" s="175"/>
      <c r="M2394" s="175"/>
      <c r="N2394" s="175"/>
      <c r="O2394" s="175"/>
      <c r="P2394" s="175"/>
      <c r="Q2394" s="175"/>
      <c r="R2394" s="175"/>
      <c r="S2394" s="175"/>
      <c r="T2394" s="175"/>
      <c r="U2394" s="175"/>
      <c r="V2394" s="175"/>
      <c r="W2394" s="175"/>
      <c r="X2394" s="175"/>
      <c r="Y2394" s="175"/>
      <c r="Z2394" s="175"/>
      <c r="AA2394" s="175"/>
      <c r="AB2394" s="175"/>
      <c r="AC2394" s="175"/>
      <c r="AD2394" s="175"/>
      <c r="AE2394" s="175"/>
      <c r="AF2394" s="175"/>
      <c r="AG2394" s="175"/>
      <c r="AH2394" s="175"/>
      <c r="AI2394" s="175"/>
      <c r="AJ2394" s="175"/>
      <c r="AK2394" s="175"/>
      <c r="AL2394" s="175"/>
      <c r="AM2394" s="175"/>
      <c r="AN2394" s="175"/>
      <c r="AO2394" s="175"/>
      <c r="AP2394" s="175"/>
      <c r="AQ2394" s="175"/>
      <c r="AR2394" s="175"/>
    </row>
    <row r="2395" spans="1:44" ht="102" hidden="1" x14ac:dyDescent="0.3">
      <c r="A2395" s="175"/>
      <c r="B2395" s="185" t="s">
        <v>4637</v>
      </c>
      <c r="C2395" s="182"/>
      <c r="D2395" s="190">
        <v>1374.39</v>
      </c>
      <c r="E2395" s="191">
        <v>1374.39</v>
      </c>
      <c r="F2395" s="186" t="s">
        <v>3427</v>
      </c>
      <c r="G2395" s="181" t="s">
        <v>2104</v>
      </c>
      <c r="H2395" s="182" t="s">
        <v>410</v>
      </c>
      <c r="I2395" s="175"/>
      <c r="J2395" s="175"/>
      <c r="K2395" s="175"/>
      <c r="L2395" s="175"/>
      <c r="M2395" s="175"/>
      <c r="N2395" s="175"/>
      <c r="O2395" s="175"/>
      <c r="P2395" s="175"/>
      <c r="Q2395" s="175"/>
      <c r="R2395" s="175"/>
      <c r="S2395" s="175"/>
      <c r="T2395" s="175"/>
      <c r="U2395" s="175"/>
      <c r="V2395" s="175"/>
      <c r="W2395" s="175"/>
      <c r="X2395" s="175"/>
      <c r="Y2395" s="175"/>
      <c r="Z2395" s="175"/>
      <c r="AA2395" s="175"/>
      <c r="AB2395" s="175"/>
      <c r="AC2395" s="175"/>
      <c r="AD2395" s="175"/>
      <c r="AE2395" s="175"/>
      <c r="AF2395" s="175"/>
      <c r="AG2395" s="175"/>
      <c r="AH2395" s="175"/>
      <c r="AI2395" s="175"/>
      <c r="AJ2395" s="175"/>
      <c r="AK2395" s="175"/>
      <c r="AL2395" s="175"/>
      <c r="AM2395" s="175"/>
      <c r="AN2395" s="175"/>
      <c r="AO2395" s="175"/>
      <c r="AP2395" s="175"/>
      <c r="AQ2395" s="175"/>
      <c r="AR2395" s="175"/>
    </row>
    <row r="2396" spans="1:44" ht="102" hidden="1" x14ac:dyDescent="0.3">
      <c r="A2396" s="175"/>
      <c r="B2396" s="186" t="s">
        <v>3427</v>
      </c>
      <c r="C2396" s="187"/>
      <c r="D2396" s="190">
        <v>1374.39</v>
      </c>
      <c r="E2396" s="191">
        <v>1374.39</v>
      </c>
      <c r="F2396" s="181" t="s">
        <v>2104</v>
      </c>
      <c r="G2396" s="185" t="s">
        <v>4637</v>
      </c>
      <c r="H2396" s="182"/>
      <c r="I2396" s="175"/>
      <c r="J2396" s="175"/>
      <c r="K2396" s="175"/>
      <c r="L2396" s="175"/>
      <c r="M2396" s="175"/>
      <c r="N2396" s="175"/>
      <c r="O2396" s="175"/>
      <c r="P2396" s="175"/>
      <c r="Q2396" s="175"/>
      <c r="R2396" s="175"/>
      <c r="S2396" s="175"/>
      <c r="T2396" s="175"/>
      <c r="U2396" s="175"/>
      <c r="V2396" s="175"/>
      <c r="W2396" s="175"/>
      <c r="X2396" s="175"/>
      <c r="Y2396" s="175"/>
      <c r="Z2396" s="175"/>
      <c r="AA2396" s="175"/>
      <c r="AB2396" s="175"/>
      <c r="AC2396" s="175"/>
      <c r="AD2396" s="175"/>
      <c r="AE2396" s="175"/>
      <c r="AF2396" s="175"/>
      <c r="AG2396" s="175"/>
      <c r="AH2396" s="175"/>
      <c r="AI2396" s="175"/>
      <c r="AJ2396" s="175"/>
      <c r="AK2396" s="175"/>
      <c r="AL2396" s="175"/>
      <c r="AM2396" s="175"/>
      <c r="AN2396" s="175"/>
      <c r="AO2396" s="175"/>
      <c r="AP2396" s="175"/>
      <c r="AQ2396" s="175"/>
      <c r="AR2396" s="175"/>
    </row>
    <row r="2397" spans="1:44" ht="102" x14ac:dyDescent="0.3">
      <c r="A2397" s="175"/>
      <c r="B2397" s="181" t="s">
        <v>2104</v>
      </c>
      <c r="C2397" s="182" t="s">
        <v>410</v>
      </c>
      <c r="D2397" s="190">
        <v>1361.51</v>
      </c>
      <c r="E2397" s="191">
        <v>1361.51</v>
      </c>
      <c r="F2397" s="185" t="s">
        <v>4637</v>
      </c>
      <c r="G2397" s="186" t="s">
        <v>3428</v>
      </c>
      <c r="H2397" s="187"/>
      <c r="I2397" s="175"/>
      <c r="J2397" s="175"/>
      <c r="K2397" s="175"/>
      <c r="L2397" s="175"/>
      <c r="M2397" s="175"/>
      <c r="N2397" s="175"/>
      <c r="O2397" s="175"/>
      <c r="P2397" s="175"/>
      <c r="Q2397" s="175"/>
      <c r="R2397" s="175"/>
      <c r="S2397" s="175"/>
      <c r="T2397" s="175"/>
      <c r="U2397" s="175"/>
      <c r="V2397" s="175"/>
      <c r="W2397" s="175"/>
      <c r="X2397" s="175"/>
      <c r="Y2397" s="175"/>
      <c r="Z2397" s="175"/>
      <c r="AA2397" s="175"/>
      <c r="AB2397" s="175"/>
      <c r="AC2397" s="175"/>
      <c r="AD2397" s="175"/>
      <c r="AE2397" s="175"/>
      <c r="AF2397" s="175"/>
      <c r="AG2397" s="175"/>
      <c r="AH2397" s="175"/>
      <c r="AI2397" s="175"/>
      <c r="AJ2397" s="175"/>
      <c r="AK2397" s="175"/>
      <c r="AL2397" s="175"/>
      <c r="AM2397" s="175"/>
      <c r="AN2397" s="175"/>
      <c r="AO2397" s="175"/>
      <c r="AP2397" s="175"/>
      <c r="AQ2397" s="175"/>
      <c r="AR2397" s="175"/>
    </row>
    <row r="2398" spans="1:44" ht="102" hidden="1" x14ac:dyDescent="0.3">
      <c r="A2398" s="175"/>
      <c r="B2398" s="185" t="s">
        <v>4637</v>
      </c>
      <c r="C2398" s="182"/>
      <c r="D2398" s="190">
        <v>1361.51</v>
      </c>
      <c r="E2398" s="191">
        <v>1361.51</v>
      </c>
      <c r="F2398" s="186" t="s">
        <v>3428</v>
      </c>
      <c r="G2398" s="181" t="s">
        <v>2568</v>
      </c>
      <c r="H2398" s="182" t="s">
        <v>460</v>
      </c>
      <c r="I2398" s="175"/>
      <c r="J2398" s="175"/>
      <c r="K2398" s="175"/>
      <c r="L2398" s="175"/>
      <c r="M2398" s="175"/>
      <c r="N2398" s="175"/>
      <c r="O2398" s="175"/>
      <c r="P2398" s="175"/>
      <c r="Q2398" s="175"/>
      <c r="R2398" s="175"/>
      <c r="S2398" s="175"/>
      <c r="T2398" s="175"/>
      <c r="U2398" s="175"/>
      <c r="V2398" s="175"/>
      <c r="W2398" s="175"/>
      <c r="X2398" s="175"/>
      <c r="Y2398" s="175"/>
      <c r="Z2398" s="175"/>
      <c r="AA2398" s="175"/>
      <c r="AB2398" s="175"/>
      <c r="AC2398" s="175"/>
      <c r="AD2398" s="175"/>
      <c r="AE2398" s="175"/>
      <c r="AF2398" s="175"/>
      <c r="AG2398" s="175"/>
      <c r="AH2398" s="175"/>
      <c r="AI2398" s="175"/>
      <c r="AJ2398" s="175"/>
      <c r="AK2398" s="175"/>
      <c r="AL2398" s="175"/>
      <c r="AM2398" s="175"/>
      <c r="AN2398" s="175"/>
      <c r="AO2398" s="175"/>
      <c r="AP2398" s="175"/>
      <c r="AQ2398" s="175"/>
      <c r="AR2398" s="175"/>
    </row>
    <row r="2399" spans="1:44" ht="102" hidden="1" x14ac:dyDescent="0.3">
      <c r="A2399" s="175"/>
      <c r="B2399" s="186" t="s">
        <v>3428</v>
      </c>
      <c r="C2399" s="187"/>
      <c r="D2399" s="190">
        <v>1361.51</v>
      </c>
      <c r="E2399" s="191">
        <v>1361.51</v>
      </c>
      <c r="F2399" s="181" t="s">
        <v>2568</v>
      </c>
      <c r="G2399" s="185" t="s">
        <v>4637</v>
      </c>
      <c r="H2399" s="182"/>
      <c r="I2399" s="175"/>
      <c r="J2399" s="175"/>
      <c r="K2399" s="175"/>
      <c r="L2399" s="175"/>
      <c r="M2399" s="175"/>
      <c r="N2399" s="175"/>
      <c r="O2399" s="175"/>
      <c r="P2399" s="175"/>
      <c r="Q2399" s="175"/>
      <c r="R2399" s="175"/>
      <c r="S2399" s="175"/>
      <c r="T2399" s="175"/>
      <c r="U2399" s="175"/>
      <c r="V2399" s="175"/>
      <c r="W2399" s="175"/>
      <c r="X2399" s="175"/>
      <c r="Y2399" s="175"/>
      <c r="Z2399" s="175"/>
      <c r="AA2399" s="175"/>
      <c r="AB2399" s="175"/>
      <c r="AC2399" s="175"/>
      <c r="AD2399" s="175"/>
      <c r="AE2399" s="175"/>
      <c r="AF2399" s="175"/>
      <c r="AG2399" s="175"/>
      <c r="AH2399" s="175"/>
      <c r="AI2399" s="175"/>
      <c r="AJ2399" s="175"/>
      <c r="AK2399" s="175"/>
      <c r="AL2399" s="175"/>
      <c r="AM2399" s="175"/>
      <c r="AN2399" s="175"/>
      <c r="AO2399" s="175"/>
      <c r="AP2399" s="175"/>
      <c r="AQ2399" s="175"/>
      <c r="AR2399" s="175"/>
    </row>
    <row r="2400" spans="1:44" ht="102" x14ac:dyDescent="0.3">
      <c r="A2400" s="175"/>
      <c r="B2400" s="181" t="s">
        <v>2568</v>
      </c>
      <c r="C2400" s="182" t="s">
        <v>460</v>
      </c>
      <c r="D2400" s="190">
        <v>1679.34</v>
      </c>
      <c r="E2400" s="191">
        <v>1679.34</v>
      </c>
      <c r="F2400" s="185" t="s">
        <v>4637</v>
      </c>
      <c r="G2400" s="186" t="s">
        <v>3905</v>
      </c>
      <c r="H2400" s="187"/>
      <c r="I2400" s="175"/>
      <c r="J2400" s="175"/>
      <c r="K2400" s="175"/>
      <c r="L2400" s="175"/>
      <c r="M2400" s="175"/>
      <c r="N2400" s="175"/>
      <c r="O2400" s="175"/>
      <c r="P2400" s="175"/>
      <c r="Q2400" s="175"/>
      <c r="R2400" s="175"/>
      <c r="S2400" s="175"/>
      <c r="T2400" s="175"/>
      <c r="U2400" s="175"/>
      <c r="V2400" s="175"/>
      <c r="W2400" s="175"/>
      <c r="X2400" s="175"/>
      <c r="Y2400" s="175"/>
      <c r="Z2400" s="175"/>
      <c r="AA2400" s="175"/>
      <c r="AB2400" s="175"/>
      <c r="AC2400" s="175"/>
      <c r="AD2400" s="175"/>
      <c r="AE2400" s="175"/>
      <c r="AF2400" s="175"/>
      <c r="AG2400" s="175"/>
      <c r="AH2400" s="175"/>
      <c r="AI2400" s="175"/>
      <c r="AJ2400" s="175"/>
      <c r="AK2400" s="175"/>
      <c r="AL2400" s="175"/>
      <c r="AM2400" s="175"/>
      <c r="AN2400" s="175"/>
      <c r="AO2400" s="175"/>
      <c r="AP2400" s="175"/>
      <c r="AQ2400" s="175"/>
      <c r="AR2400" s="175"/>
    </row>
    <row r="2401" spans="1:44" ht="102" hidden="1" x14ac:dyDescent="0.3">
      <c r="A2401" s="175"/>
      <c r="B2401" s="185" t="s">
        <v>4637</v>
      </c>
      <c r="C2401" s="182"/>
      <c r="D2401" s="190">
        <v>1679.34</v>
      </c>
      <c r="E2401" s="191">
        <v>1679.34</v>
      </c>
      <c r="F2401" s="186" t="s">
        <v>3905</v>
      </c>
      <c r="G2401" s="181" t="s">
        <v>2151</v>
      </c>
      <c r="H2401" s="182" t="s">
        <v>477</v>
      </c>
      <c r="I2401" s="175"/>
      <c r="J2401" s="175"/>
      <c r="K2401" s="175"/>
      <c r="L2401" s="175"/>
      <c r="M2401" s="175"/>
      <c r="N2401" s="175"/>
      <c r="O2401" s="175"/>
      <c r="P2401" s="175"/>
      <c r="Q2401" s="175"/>
      <c r="R2401" s="175"/>
      <c r="S2401" s="175"/>
      <c r="T2401" s="175"/>
      <c r="U2401" s="175"/>
      <c r="V2401" s="175"/>
      <c r="W2401" s="175"/>
      <c r="X2401" s="175"/>
      <c r="Y2401" s="175"/>
      <c r="Z2401" s="175"/>
      <c r="AA2401" s="175"/>
      <c r="AB2401" s="175"/>
      <c r="AC2401" s="175"/>
      <c r="AD2401" s="175"/>
      <c r="AE2401" s="175"/>
      <c r="AF2401" s="175"/>
      <c r="AG2401" s="175"/>
      <c r="AH2401" s="175"/>
      <c r="AI2401" s="175"/>
      <c r="AJ2401" s="175"/>
      <c r="AK2401" s="175"/>
      <c r="AL2401" s="175"/>
      <c r="AM2401" s="175"/>
      <c r="AN2401" s="175"/>
      <c r="AO2401" s="175"/>
      <c r="AP2401" s="175"/>
      <c r="AQ2401" s="175"/>
      <c r="AR2401" s="175"/>
    </row>
    <row r="2402" spans="1:44" ht="102" hidden="1" x14ac:dyDescent="0.3">
      <c r="A2402" s="175"/>
      <c r="B2402" s="186" t="s">
        <v>3905</v>
      </c>
      <c r="C2402" s="187"/>
      <c r="D2402" s="190">
        <v>1679.34</v>
      </c>
      <c r="E2402" s="191">
        <v>1679.34</v>
      </c>
      <c r="F2402" s="181" t="s">
        <v>2151</v>
      </c>
      <c r="G2402" s="185" t="s">
        <v>4637</v>
      </c>
      <c r="H2402" s="182"/>
      <c r="I2402" s="175"/>
      <c r="J2402" s="175"/>
      <c r="K2402" s="175"/>
      <c r="L2402" s="175"/>
      <c r="M2402" s="175"/>
      <c r="N2402" s="175"/>
      <c r="O2402" s="175"/>
      <c r="P2402" s="175"/>
      <c r="Q2402" s="175"/>
      <c r="R2402" s="175"/>
      <c r="S2402" s="175"/>
      <c r="T2402" s="175"/>
      <c r="U2402" s="175"/>
      <c r="V2402" s="175"/>
      <c r="W2402" s="175"/>
      <c r="X2402" s="175"/>
      <c r="Y2402" s="175"/>
      <c r="Z2402" s="175"/>
      <c r="AA2402" s="175"/>
      <c r="AB2402" s="175"/>
      <c r="AC2402" s="175"/>
      <c r="AD2402" s="175"/>
      <c r="AE2402" s="175"/>
      <c r="AF2402" s="175"/>
      <c r="AG2402" s="175"/>
      <c r="AH2402" s="175"/>
      <c r="AI2402" s="175"/>
      <c r="AJ2402" s="175"/>
      <c r="AK2402" s="175"/>
      <c r="AL2402" s="175"/>
      <c r="AM2402" s="175"/>
      <c r="AN2402" s="175"/>
      <c r="AO2402" s="175"/>
      <c r="AP2402" s="175"/>
      <c r="AQ2402" s="175"/>
      <c r="AR2402" s="175"/>
    </row>
    <row r="2403" spans="1:44" ht="102" x14ac:dyDescent="0.3">
      <c r="A2403" s="175"/>
      <c r="B2403" s="181" t="s">
        <v>2151</v>
      </c>
      <c r="C2403" s="182" t="s">
        <v>477</v>
      </c>
      <c r="D2403" s="190">
        <v>2650</v>
      </c>
      <c r="E2403" s="191">
        <v>2650</v>
      </c>
      <c r="F2403" s="185" t="s">
        <v>4637</v>
      </c>
      <c r="G2403" s="186" t="s">
        <v>3441</v>
      </c>
      <c r="H2403" s="187"/>
      <c r="I2403" s="175"/>
      <c r="J2403" s="175"/>
      <c r="K2403" s="175"/>
      <c r="L2403" s="175"/>
      <c r="M2403" s="175"/>
      <c r="N2403" s="175"/>
      <c r="O2403" s="175"/>
      <c r="P2403" s="175"/>
      <c r="Q2403" s="175"/>
      <c r="R2403" s="175"/>
      <c r="S2403" s="175"/>
      <c r="T2403" s="175"/>
      <c r="U2403" s="175"/>
      <c r="V2403" s="175"/>
      <c r="W2403" s="175"/>
      <c r="X2403" s="175"/>
      <c r="Y2403" s="175"/>
      <c r="Z2403" s="175"/>
      <c r="AA2403" s="175"/>
      <c r="AB2403" s="175"/>
      <c r="AC2403" s="175"/>
      <c r="AD2403" s="175"/>
      <c r="AE2403" s="175"/>
      <c r="AF2403" s="175"/>
      <c r="AG2403" s="175"/>
      <c r="AH2403" s="175"/>
      <c r="AI2403" s="175"/>
      <c r="AJ2403" s="175"/>
      <c r="AK2403" s="175"/>
      <c r="AL2403" s="175"/>
      <c r="AM2403" s="175"/>
      <c r="AN2403" s="175"/>
      <c r="AO2403" s="175"/>
      <c r="AP2403" s="175"/>
      <c r="AQ2403" s="175"/>
      <c r="AR2403" s="175"/>
    </row>
    <row r="2404" spans="1:44" ht="102" hidden="1" x14ac:dyDescent="0.3">
      <c r="A2404" s="175"/>
      <c r="B2404" s="185" t="s">
        <v>4637</v>
      </c>
      <c r="C2404" s="182"/>
      <c r="D2404" s="190">
        <v>2650</v>
      </c>
      <c r="E2404" s="191">
        <v>2650</v>
      </c>
      <c r="F2404" s="186" t="s">
        <v>3441</v>
      </c>
      <c r="G2404" s="181" t="s">
        <v>1397</v>
      </c>
      <c r="H2404" s="182" t="s">
        <v>433</v>
      </c>
      <c r="I2404" s="175"/>
      <c r="J2404" s="175"/>
      <c r="K2404" s="175"/>
      <c r="L2404" s="175"/>
      <c r="M2404" s="175"/>
      <c r="N2404" s="175"/>
      <c r="O2404" s="175"/>
      <c r="P2404" s="175"/>
      <c r="Q2404" s="175"/>
      <c r="R2404" s="175"/>
      <c r="S2404" s="175"/>
      <c r="T2404" s="175"/>
      <c r="U2404" s="175"/>
      <c r="V2404" s="175"/>
      <c r="W2404" s="175"/>
      <c r="X2404" s="175"/>
      <c r="Y2404" s="175"/>
      <c r="Z2404" s="175"/>
      <c r="AA2404" s="175"/>
      <c r="AB2404" s="175"/>
      <c r="AC2404" s="175"/>
      <c r="AD2404" s="175"/>
      <c r="AE2404" s="175"/>
      <c r="AF2404" s="175"/>
      <c r="AG2404" s="175"/>
      <c r="AH2404" s="175"/>
      <c r="AI2404" s="175"/>
      <c r="AJ2404" s="175"/>
      <c r="AK2404" s="175"/>
      <c r="AL2404" s="175"/>
      <c r="AM2404" s="175"/>
      <c r="AN2404" s="175"/>
      <c r="AO2404" s="175"/>
      <c r="AP2404" s="175"/>
      <c r="AQ2404" s="175"/>
      <c r="AR2404" s="175"/>
    </row>
    <row r="2405" spans="1:44" ht="102" hidden="1" x14ac:dyDescent="0.3">
      <c r="A2405" s="175"/>
      <c r="B2405" s="186" t="s">
        <v>3441</v>
      </c>
      <c r="C2405" s="187"/>
      <c r="D2405" s="190">
        <v>2650</v>
      </c>
      <c r="E2405" s="191">
        <v>2650</v>
      </c>
      <c r="F2405" s="181" t="s">
        <v>1397</v>
      </c>
      <c r="G2405" s="185" t="s">
        <v>4637</v>
      </c>
      <c r="H2405" s="182"/>
      <c r="I2405" s="175"/>
      <c r="J2405" s="175"/>
      <c r="K2405" s="175"/>
      <c r="L2405" s="175"/>
      <c r="M2405" s="175"/>
      <c r="N2405" s="175"/>
      <c r="O2405" s="175"/>
      <c r="P2405" s="175"/>
      <c r="Q2405" s="175"/>
      <c r="R2405" s="175"/>
      <c r="S2405" s="175"/>
      <c r="T2405" s="175"/>
      <c r="U2405" s="175"/>
      <c r="V2405" s="175"/>
      <c r="W2405" s="175"/>
      <c r="X2405" s="175"/>
      <c r="Y2405" s="175"/>
      <c r="Z2405" s="175"/>
      <c r="AA2405" s="175"/>
      <c r="AB2405" s="175"/>
      <c r="AC2405" s="175"/>
      <c r="AD2405" s="175"/>
      <c r="AE2405" s="175"/>
      <c r="AF2405" s="175"/>
      <c r="AG2405" s="175"/>
      <c r="AH2405" s="175"/>
      <c r="AI2405" s="175"/>
      <c r="AJ2405" s="175"/>
      <c r="AK2405" s="175"/>
      <c r="AL2405" s="175"/>
      <c r="AM2405" s="175"/>
      <c r="AN2405" s="175"/>
      <c r="AO2405" s="175"/>
      <c r="AP2405" s="175"/>
      <c r="AQ2405" s="175"/>
      <c r="AR2405" s="175"/>
    </row>
    <row r="2406" spans="1:44" ht="102" x14ac:dyDescent="0.3">
      <c r="A2406" s="175"/>
      <c r="B2406" s="181" t="s">
        <v>1397</v>
      </c>
      <c r="C2406" s="182" t="s">
        <v>433</v>
      </c>
      <c r="D2406" s="190">
        <v>1395.87</v>
      </c>
      <c r="E2406" s="191">
        <v>1395.87</v>
      </c>
      <c r="F2406" s="185" t="s">
        <v>4637</v>
      </c>
      <c r="G2406" s="186" t="s">
        <v>3431</v>
      </c>
      <c r="H2406" s="187"/>
      <c r="I2406" s="175"/>
      <c r="J2406" s="175"/>
      <c r="K2406" s="175"/>
      <c r="L2406" s="175"/>
      <c r="M2406" s="175"/>
      <c r="N2406" s="175"/>
      <c r="O2406" s="175"/>
      <c r="P2406" s="175"/>
      <c r="Q2406" s="175"/>
      <c r="R2406" s="175"/>
      <c r="S2406" s="175"/>
      <c r="T2406" s="175"/>
      <c r="U2406" s="175"/>
      <c r="V2406" s="175"/>
      <c r="W2406" s="175"/>
      <c r="X2406" s="175"/>
      <c r="Y2406" s="175"/>
      <c r="Z2406" s="175"/>
      <c r="AA2406" s="175"/>
      <c r="AB2406" s="175"/>
      <c r="AC2406" s="175"/>
      <c r="AD2406" s="175"/>
      <c r="AE2406" s="175"/>
      <c r="AF2406" s="175"/>
      <c r="AG2406" s="175"/>
      <c r="AH2406" s="175"/>
      <c r="AI2406" s="175"/>
      <c r="AJ2406" s="175"/>
      <c r="AK2406" s="175"/>
      <c r="AL2406" s="175"/>
      <c r="AM2406" s="175"/>
      <c r="AN2406" s="175"/>
      <c r="AO2406" s="175"/>
      <c r="AP2406" s="175"/>
      <c r="AQ2406" s="175"/>
      <c r="AR2406" s="175"/>
    </row>
    <row r="2407" spans="1:44" ht="102" hidden="1" x14ac:dyDescent="0.3">
      <c r="A2407" s="175"/>
      <c r="B2407" s="185" t="s">
        <v>4637</v>
      </c>
      <c r="C2407" s="182"/>
      <c r="D2407" s="190">
        <v>1395.87</v>
      </c>
      <c r="E2407" s="191">
        <v>1395.87</v>
      </c>
      <c r="F2407" s="186" t="s">
        <v>3431</v>
      </c>
      <c r="G2407" s="181" t="s">
        <v>1536</v>
      </c>
      <c r="H2407" s="182" t="s">
        <v>479</v>
      </c>
      <c r="I2407" s="175"/>
      <c r="J2407" s="175"/>
      <c r="K2407" s="175"/>
      <c r="L2407" s="175"/>
      <c r="M2407" s="175"/>
      <c r="N2407" s="175"/>
      <c r="O2407" s="175"/>
      <c r="P2407" s="175"/>
      <c r="Q2407" s="175"/>
      <c r="R2407" s="175"/>
      <c r="S2407" s="175"/>
      <c r="T2407" s="175"/>
      <c r="U2407" s="175"/>
      <c r="V2407" s="175"/>
      <c r="W2407" s="175"/>
      <c r="X2407" s="175"/>
      <c r="Y2407" s="175"/>
      <c r="Z2407" s="175"/>
      <c r="AA2407" s="175"/>
      <c r="AB2407" s="175"/>
      <c r="AC2407" s="175"/>
      <c r="AD2407" s="175"/>
      <c r="AE2407" s="175"/>
      <c r="AF2407" s="175"/>
      <c r="AG2407" s="175"/>
      <c r="AH2407" s="175"/>
      <c r="AI2407" s="175"/>
      <c r="AJ2407" s="175"/>
      <c r="AK2407" s="175"/>
      <c r="AL2407" s="175"/>
      <c r="AM2407" s="175"/>
      <c r="AN2407" s="175"/>
      <c r="AO2407" s="175"/>
      <c r="AP2407" s="175"/>
      <c r="AQ2407" s="175"/>
      <c r="AR2407" s="175"/>
    </row>
    <row r="2408" spans="1:44" ht="102" hidden="1" x14ac:dyDescent="0.3">
      <c r="A2408" s="175"/>
      <c r="B2408" s="186" t="s">
        <v>3431</v>
      </c>
      <c r="C2408" s="187"/>
      <c r="D2408" s="190">
        <v>1395.87</v>
      </c>
      <c r="E2408" s="191">
        <v>1395.87</v>
      </c>
      <c r="F2408" s="181" t="s">
        <v>1536</v>
      </c>
      <c r="G2408" s="185" t="s">
        <v>4637</v>
      </c>
      <c r="H2408" s="182"/>
      <c r="I2408" s="175"/>
      <c r="J2408" s="175"/>
      <c r="K2408" s="175"/>
      <c r="L2408" s="175"/>
      <c r="M2408" s="175"/>
      <c r="N2408" s="175"/>
      <c r="O2408" s="175"/>
      <c r="P2408" s="175"/>
      <c r="Q2408" s="175"/>
      <c r="R2408" s="175"/>
      <c r="S2408" s="175"/>
      <c r="T2408" s="175"/>
      <c r="U2408" s="175"/>
      <c r="V2408" s="175"/>
      <c r="W2408" s="175"/>
      <c r="X2408" s="175"/>
      <c r="Y2408" s="175"/>
      <c r="Z2408" s="175"/>
      <c r="AA2408" s="175"/>
      <c r="AB2408" s="175"/>
      <c r="AC2408" s="175"/>
      <c r="AD2408" s="175"/>
      <c r="AE2408" s="175"/>
      <c r="AF2408" s="175"/>
      <c r="AG2408" s="175"/>
      <c r="AH2408" s="175"/>
      <c r="AI2408" s="175"/>
      <c r="AJ2408" s="175"/>
      <c r="AK2408" s="175"/>
      <c r="AL2408" s="175"/>
      <c r="AM2408" s="175"/>
      <c r="AN2408" s="175"/>
      <c r="AO2408" s="175"/>
      <c r="AP2408" s="175"/>
      <c r="AQ2408" s="175"/>
      <c r="AR2408" s="175"/>
    </row>
    <row r="2409" spans="1:44" ht="102" x14ac:dyDescent="0.3">
      <c r="A2409" s="175"/>
      <c r="B2409" s="181" t="s">
        <v>1536</v>
      </c>
      <c r="C2409" s="182" t="s">
        <v>479</v>
      </c>
      <c r="D2409" s="190">
        <v>1443.11</v>
      </c>
      <c r="E2409" s="191">
        <v>1443.11</v>
      </c>
      <c r="F2409" s="185" t="s">
        <v>4637</v>
      </c>
      <c r="G2409" s="186" t="s">
        <v>3448</v>
      </c>
      <c r="H2409" s="187"/>
      <c r="I2409" s="175"/>
      <c r="J2409" s="175"/>
      <c r="K2409" s="175"/>
      <c r="L2409" s="175"/>
      <c r="M2409" s="175"/>
      <c r="N2409" s="175"/>
      <c r="O2409" s="175"/>
      <c r="P2409" s="175"/>
      <c r="Q2409" s="175"/>
      <c r="R2409" s="175"/>
      <c r="S2409" s="175"/>
      <c r="T2409" s="175"/>
      <c r="U2409" s="175"/>
      <c r="V2409" s="175"/>
      <c r="W2409" s="175"/>
      <c r="X2409" s="175"/>
      <c r="Y2409" s="175"/>
      <c r="Z2409" s="175"/>
      <c r="AA2409" s="175"/>
      <c r="AB2409" s="175"/>
      <c r="AC2409" s="175"/>
      <c r="AD2409" s="175"/>
      <c r="AE2409" s="175"/>
      <c r="AF2409" s="175"/>
      <c r="AG2409" s="175"/>
      <c r="AH2409" s="175"/>
      <c r="AI2409" s="175"/>
      <c r="AJ2409" s="175"/>
      <c r="AK2409" s="175"/>
      <c r="AL2409" s="175"/>
      <c r="AM2409" s="175"/>
      <c r="AN2409" s="175"/>
      <c r="AO2409" s="175"/>
      <c r="AP2409" s="175"/>
      <c r="AQ2409" s="175"/>
      <c r="AR2409" s="175"/>
    </row>
    <row r="2410" spans="1:44" ht="102" hidden="1" x14ac:dyDescent="0.3">
      <c r="A2410" s="175"/>
      <c r="B2410" s="185" t="s">
        <v>4637</v>
      </c>
      <c r="C2410" s="182"/>
      <c r="D2410" s="190">
        <v>1443.11</v>
      </c>
      <c r="E2410" s="191">
        <v>1443.11</v>
      </c>
      <c r="F2410" s="186" t="s">
        <v>3448</v>
      </c>
      <c r="G2410" s="181" t="s">
        <v>1173</v>
      </c>
      <c r="H2410" s="182" t="s">
        <v>482</v>
      </c>
      <c r="I2410" s="175"/>
      <c r="J2410" s="175"/>
      <c r="K2410" s="175"/>
      <c r="L2410" s="175"/>
      <c r="M2410" s="175"/>
      <c r="N2410" s="175"/>
      <c r="O2410" s="175"/>
      <c r="P2410" s="175"/>
      <c r="Q2410" s="175"/>
      <c r="R2410" s="175"/>
      <c r="S2410" s="175"/>
      <c r="T2410" s="175"/>
      <c r="U2410" s="175"/>
      <c r="V2410" s="175"/>
      <c r="W2410" s="175"/>
      <c r="X2410" s="175"/>
      <c r="Y2410" s="175"/>
      <c r="Z2410" s="175"/>
      <c r="AA2410" s="175"/>
      <c r="AB2410" s="175"/>
      <c r="AC2410" s="175"/>
      <c r="AD2410" s="175"/>
      <c r="AE2410" s="175"/>
      <c r="AF2410" s="175"/>
      <c r="AG2410" s="175"/>
      <c r="AH2410" s="175"/>
      <c r="AI2410" s="175"/>
      <c r="AJ2410" s="175"/>
      <c r="AK2410" s="175"/>
      <c r="AL2410" s="175"/>
      <c r="AM2410" s="175"/>
      <c r="AN2410" s="175"/>
      <c r="AO2410" s="175"/>
      <c r="AP2410" s="175"/>
      <c r="AQ2410" s="175"/>
      <c r="AR2410" s="175"/>
    </row>
    <row r="2411" spans="1:44" ht="102" hidden="1" x14ac:dyDescent="0.3">
      <c r="A2411" s="175"/>
      <c r="B2411" s="186" t="s">
        <v>3448</v>
      </c>
      <c r="C2411" s="187"/>
      <c r="D2411" s="190">
        <v>1443.11</v>
      </c>
      <c r="E2411" s="191">
        <v>1443.11</v>
      </c>
      <c r="F2411" s="181" t="s">
        <v>1173</v>
      </c>
      <c r="G2411" s="185" t="s">
        <v>4637</v>
      </c>
      <c r="H2411" s="182"/>
      <c r="I2411" s="175"/>
      <c r="J2411" s="175"/>
      <c r="K2411" s="175"/>
      <c r="L2411" s="175"/>
      <c r="M2411" s="175"/>
      <c r="N2411" s="175"/>
      <c r="O2411" s="175"/>
      <c r="P2411" s="175"/>
      <c r="Q2411" s="175"/>
      <c r="R2411" s="175"/>
      <c r="S2411" s="175"/>
      <c r="T2411" s="175"/>
      <c r="U2411" s="175"/>
      <c r="V2411" s="175"/>
      <c r="W2411" s="175"/>
      <c r="X2411" s="175"/>
      <c r="Y2411" s="175"/>
      <c r="Z2411" s="175"/>
      <c r="AA2411" s="175"/>
      <c r="AB2411" s="175"/>
      <c r="AC2411" s="175"/>
      <c r="AD2411" s="175"/>
      <c r="AE2411" s="175"/>
      <c r="AF2411" s="175"/>
      <c r="AG2411" s="175"/>
      <c r="AH2411" s="175"/>
      <c r="AI2411" s="175"/>
      <c r="AJ2411" s="175"/>
      <c r="AK2411" s="175"/>
      <c r="AL2411" s="175"/>
      <c r="AM2411" s="175"/>
      <c r="AN2411" s="175"/>
      <c r="AO2411" s="175"/>
      <c r="AP2411" s="175"/>
      <c r="AQ2411" s="175"/>
      <c r="AR2411" s="175"/>
    </row>
    <row r="2412" spans="1:44" ht="102" x14ac:dyDescent="0.3">
      <c r="A2412" s="175"/>
      <c r="B2412" s="181" t="s">
        <v>1173</v>
      </c>
      <c r="C2412" s="182" t="s">
        <v>482</v>
      </c>
      <c r="D2412" s="190">
        <v>2602.7600000000002</v>
      </c>
      <c r="E2412" s="191">
        <v>2602.7600000000002</v>
      </c>
      <c r="F2412" s="185" t="s">
        <v>4637</v>
      </c>
      <c r="G2412" s="186" t="s">
        <v>3450</v>
      </c>
      <c r="H2412" s="187"/>
      <c r="I2412" s="175"/>
      <c r="J2412" s="175"/>
      <c r="K2412" s="175"/>
      <c r="L2412" s="175"/>
      <c r="M2412" s="175"/>
      <c r="N2412" s="175"/>
      <c r="O2412" s="175"/>
      <c r="P2412" s="175"/>
      <c r="Q2412" s="175"/>
      <c r="R2412" s="175"/>
      <c r="S2412" s="175"/>
      <c r="T2412" s="175"/>
      <c r="U2412" s="175"/>
      <c r="V2412" s="175"/>
      <c r="W2412" s="175"/>
      <c r="X2412" s="175"/>
      <c r="Y2412" s="175"/>
      <c r="Z2412" s="175"/>
      <c r="AA2412" s="175"/>
      <c r="AB2412" s="175"/>
      <c r="AC2412" s="175"/>
      <c r="AD2412" s="175"/>
      <c r="AE2412" s="175"/>
      <c r="AF2412" s="175"/>
      <c r="AG2412" s="175"/>
      <c r="AH2412" s="175"/>
      <c r="AI2412" s="175"/>
      <c r="AJ2412" s="175"/>
      <c r="AK2412" s="175"/>
      <c r="AL2412" s="175"/>
      <c r="AM2412" s="175"/>
      <c r="AN2412" s="175"/>
      <c r="AO2412" s="175"/>
      <c r="AP2412" s="175"/>
      <c r="AQ2412" s="175"/>
      <c r="AR2412" s="175"/>
    </row>
    <row r="2413" spans="1:44" ht="102" hidden="1" x14ac:dyDescent="0.3">
      <c r="A2413" s="175"/>
      <c r="B2413" s="185" t="s">
        <v>4637</v>
      </c>
      <c r="C2413" s="182"/>
      <c r="D2413" s="190">
        <v>2602.7600000000002</v>
      </c>
      <c r="E2413" s="191">
        <v>2602.7600000000002</v>
      </c>
      <c r="F2413" s="186" t="s">
        <v>3450</v>
      </c>
      <c r="G2413" s="181" t="s">
        <v>1455</v>
      </c>
      <c r="H2413" s="182" t="s">
        <v>414</v>
      </c>
      <c r="I2413" s="175"/>
      <c r="J2413" s="175"/>
      <c r="K2413" s="175"/>
      <c r="L2413" s="175"/>
      <c r="M2413" s="175"/>
      <c r="N2413" s="175"/>
      <c r="O2413" s="175"/>
      <c r="P2413" s="175"/>
      <c r="Q2413" s="175"/>
      <c r="R2413" s="175"/>
      <c r="S2413" s="175"/>
      <c r="T2413" s="175"/>
      <c r="U2413" s="175"/>
      <c r="V2413" s="175"/>
      <c r="W2413" s="175"/>
      <c r="X2413" s="175"/>
      <c r="Y2413" s="175"/>
      <c r="Z2413" s="175"/>
      <c r="AA2413" s="175"/>
      <c r="AB2413" s="175"/>
      <c r="AC2413" s="175"/>
      <c r="AD2413" s="175"/>
      <c r="AE2413" s="175"/>
      <c r="AF2413" s="175"/>
      <c r="AG2413" s="175"/>
      <c r="AH2413" s="175"/>
      <c r="AI2413" s="175"/>
      <c r="AJ2413" s="175"/>
      <c r="AK2413" s="175"/>
      <c r="AL2413" s="175"/>
      <c r="AM2413" s="175"/>
      <c r="AN2413" s="175"/>
      <c r="AO2413" s="175"/>
      <c r="AP2413" s="175"/>
      <c r="AQ2413" s="175"/>
      <c r="AR2413" s="175"/>
    </row>
    <row r="2414" spans="1:44" ht="102" hidden="1" x14ac:dyDescent="0.3">
      <c r="A2414" s="175"/>
      <c r="B2414" s="186" t="s">
        <v>3450</v>
      </c>
      <c r="C2414" s="187"/>
      <c r="D2414" s="190">
        <v>2602.7600000000002</v>
      </c>
      <c r="E2414" s="191">
        <v>2602.7600000000002</v>
      </c>
      <c r="F2414" s="181" t="s">
        <v>1455</v>
      </c>
      <c r="G2414" s="185" t="s">
        <v>4637</v>
      </c>
      <c r="H2414" s="182"/>
      <c r="I2414" s="175"/>
      <c r="J2414" s="175"/>
      <c r="K2414" s="175"/>
      <c r="L2414" s="175"/>
      <c r="M2414" s="175"/>
      <c r="N2414" s="175"/>
      <c r="O2414" s="175"/>
      <c r="P2414" s="175"/>
      <c r="Q2414" s="175"/>
      <c r="R2414" s="175"/>
      <c r="S2414" s="175"/>
      <c r="T2414" s="175"/>
      <c r="U2414" s="175"/>
      <c r="V2414" s="175"/>
      <c r="W2414" s="175"/>
      <c r="X2414" s="175"/>
      <c r="Y2414" s="175"/>
      <c r="Z2414" s="175"/>
      <c r="AA2414" s="175"/>
      <c r="AB2414" s="175"/>
      <c r="AC2414" s="175"/>
      <c r="AD2414" s="175"/>
      <c r="AE2414" s="175"/>
      <c r="AF2414" s="175"/>
      <c r="AG2414" s="175"/>
      <c r="AH2414" s="175"/>
      <c r="AI2414" s="175"/>
      <c r="AJ2414" s="175"/>
      <c r="AK2414" s="175"/>
      <c r="AL2414" s="175"/>
      <c r="AM2414" s="175"/>
      <c r="AN2414" s="175"/>
      <c r="AO2414" s="175"/>
      <c r="AP2414" s="175"/>
      <c r="AQ2414" s="175"/>
      <c r="AR2414" s="175"/>
    </row>
    <row r="2415" spans="1:44" ht="102" x14ac:dyDescent="0.3">
      <c r="A2415" s="175"/>
      <c r="B2415" s="181" t="s">
        <v>1455</v>
      </c>
      <c r="C2415" s="182" t="s">
        <v>414</v>
      </c>
      <c r="D2415" s="190">
        <v>1687.93</v>
      </c>
      <c r="E2415" s="191">
        <v>1687.93</v>
      </c>
      <c r="F2415" s="185" t="s">
        <v>4637</v>
      </c>
      <c r="G2415" s="186" t="s">
        <v>3445</v>
      </c>
      <c r="H2415" s="187"/>
      <c r="I2415" s="175"/>
      <c r="J2415" s="175"/>
      <c r="K2415" s="175"/>
      <c r="L2415" s="175"/>
      <c r="M2415" s="175"/>
      <c r="N2415" s="175"/>
      <c r="O2415" s="175"/>
      <c r="P2415" s="175"/>
      <c r="Q2415" s="175"/>
      <c r="R2415" s="175"/>
      <c r="S2415" s="175"/>
      <c r="T2415" s="175"/>
      <c r="U2415" s="175"/>
      <c r="V2415" s="175"/>
      <c r="W2415" s="175"/>
      <c r="X2415" s="175"/>
      <c r="Y2415" s="175"/>
      <c r="Z2415" s="175"/>
      <c r="AA2415" s="175"/>
      <c r="AB2415" s="175"/>
      <c r="AC2415" s="175"/>
      <c r="AD2415" s="175"/>
      <c r="AE2415" s="175"/>
      <c r="AF2415" s="175"/>
      <c r="AG2415" s="175"/>
      <c r="AH2415" s="175"/>
      <c r="AI2415" s="175"/>
      <c r="AJ2415" s="175"/>
      <c r="AK2415" s="175"/>
      <c r="AL2415" s="175"/>
      <c r="AM2415" s="175"/>
      <c r="AN2415" s="175"/>
      <c r="AO2415" s="175"/>
      <c r="AP2415" s="175"/>
      <c r="AQ2415" s="175"/>
      <c r="AR2415" s="175"/>
    </row>
    <row r="2416" spans="1:44" ht="102" hidden="1" x14ac:dyDescent="0.3">
      <c r="A2416" s="175"/>
      <c r="B2416" s="185" t="s">
        <v>4637</v>
      </c>
      <c r="C2416" s="182"/>
      <c r="D2416" s="190">
        <v>1687.93</v>
      </c>
      <c r="E2416" s="191">
        <v>1687.93</v>
      </c>
      <c r="F2416" s="186" t="s">
        <v>3445</v>
      </c>
      <c r="G2416" s="181" t="s">
        <v>2229</v>
      </c>
      <c r="H2416" s="182" t="s">
        <v>249</v>
      </c>
      <c r="I2416" s="175"/>
      <c r="J2416" s="175"/>
      <c r="K2416" s="175"/>
      <c r="L2416" s="175"/>
      <c r="M2416" s="175"/>
      <c r="N2416" s="175"/>
      <c r="O2416" s="175"/>
      <c r="P2416" s="175"/>
      <c r="Q2416" s="175"/>
      <c r="R2416" s="175"/>
      <c r="S2416" s="175"/>
      <c r="T2416" s="175"/>
      <c r="U2416" s="175"/>
      <c r="V2416" s="175"/>
      <c r="W2416" s="175"/>
      <c r="X2416" s="175"/>
      <c r="Y2416" s="175"/>
      <c r="Z2416" s="175"/>
      <c r="AA2416" s="175"/>
      <c r="AB2416" s="175"/>
      <c r="AC2416" s="175"/>
      <c r="AD2416" s="175"/>
      <c r="AE2416" s="175"/>
      <c r="AF2416" s="175"/>
      <c r="AG2416" s="175"/>
      <c r="AH2416" s="175"/>
      <c r="AI2416" s="175"/>
      <c r="AJ2416" s="175"/>
      <c r="AK2416" s="175"/>
      <c r="AL2416" s="175"/>
      <c r="AM2416" s="175"/>
      <c r="AN2416" s="175"/>
      <c r="AO2416" s="175"/>
      <c r="AP2416" s="175"/>
      <c r="AQ2416" s="175"/>
      <c r="AR2416" s="175"/>
    </row>
    <row r="2417" spans="1:44" ht="102" hidden="1" x14ac:dyDescent="0.3">
      <c r="A2417" s="175"/>
      <c r="B2417" s="186" t="s">
        <v>3445</v>
      </c>
      <c r="C2417" s="187"/>
      <c r="D2417" s="190">
        <v>1687.93</v>
      </c>
      <c r="E2417" s="191">
        <v>1687.93</v>
      </c>
      <c r="F2417" s="181" t="s">
        <v>2229</v>
      </c>
      <c r="G2417" s="185" t="s">
        <v>4637</v>
      </c>
      <c r="H2417" s="182"/>
      <c r="I2417" s="175"/>
      <c r="J2417" s="175"/>
      <c r="K2417" s="175"/>
      <c r="L2417" s="175"/>
      <c r="M2417" s="175"/>
      <c r="N2417" s="175"/>
      <c r="O2417" s="175"/>
      <c r="P2417" s="175"/>
      <c r="Q2417" s="175"/>
      <c r="R2417" s="175"/>
      <c r="S2417" s="175"/>
      <c r="T2417" s="175"/>
      <c r="U2417" s="175"/>
      <c r="V2417" s="175"/>
      <c r="W2417" s="175"/>
      <c r="X2417" s="175"/>
      <c r="Y2417" s="175"/>
      <c r="Z2417" s="175"/>
      <c r="AA2417" s="175"/>
      <c r="AB2417" s="175"/>
      <c r="AC2417" s="175"/>
      <c r="AD2417" s="175"/>
      <c r="AE2417" s="175"/>
      <c r="AF2417" s="175"/>
      <c r="AG2417" s="175"/>
      <c r="AH2417" s="175"/>
      <c r="AI2417" s="175"/>
      <c r="AJ2417" s="175"/>
      <c r="AK2417" s="175"/>
      <c r="AL2417" s="175"/>
      <c r="AM2417" s="175"/>
      <c r="AN2417" s="175"/>
      <c r="AO2417" s="175"/>
      <c r="AP2417" s="175"/>
      <c r="AQ2417" s="175"/>
      <c r="AR2417" s="175"/>
    </row>
    <row r="2418" spans="1:44" ht="102" x14ac:dyDescent="0.3">
      <c r="A2418" s="175"/>
      <c r="B2418" s="181" t="s">
        <v>2229</v>
      </c>
      <c r="C2418" s="182" t="s">
        <v>249</v>
      </c>
      <c r="D2418" s="190">
        <v>2452.4299999999998</v>
      </c>
      <c r="E2418" s="191">
        <v>2452.4299999999998</v>
      </c>
      <c r="F2418" s="185" t="s">
        <v>4637</v>
      </c>
      <c r="G2418" s="186" t="s">
        <v>3133</v>
      </c>
      <c r="H2418" s="187"/>
      <c r="I2418" s="175"/>
      <c r="J2418" s="175"/>
      <c r="K2418" s="175"/>
      <c r="L2418" s="175"/>
      <c r="M2418" s="175"/>
      <c r="N2418" s="175"/>
      <c r="O2418" s="175"/>
      <c r="P2418" s="175"/>
      <c r="Q2418" s="175"/>
      <c r="R2418" s="175"/>
      <c r="S2418" s="175"/>
      <c r="T2418" s="175"/>
      <c r="U2418" s="175"/>
      <c r="V2418" s="175"/>
      <c r="W2418" s="175"/>
      <c r="X2418" s="175"/>
      <c r="Y2418" s="175"/>
      <c r="Z2418" s="175"/>
      <c r="AA2418" s="175"/>
      <c r="AB2418" s="175"/>
      <c r="AC2418" s="175"/>
      <c r="AD2418" s="175"/>
      <c r="AE2418" s="175"/>
      <c r="AF2418" s="175"/>
      <c r="AG2418" s="175"/>
      <c r="AH2418" s="175"/>
      <c r="AI2418" s="175"/>
      <c r="AJ2418" s="175"/>
      <c r="AK2418" s="175"/>
      <c r="AL2418" s="175"/>
      <c r="AM2418" s="175"/>
      <c r="AN2418" s="175"/>
      <c r="AO2418" s="175"/>
      <c r="AP2418" s="175"/>
      <c r="AQ2418" s="175"/>
      <c r="AR2418" s="175"/>
    </row>
    <row r="2419" spans="1:44" ht="102" hidden="1" x14ac:dyDescent="0.3">
      <c r="A2419" s="175"/>
      <c r="B2419" s="185" t="s">
        <v>4637</v>
      </c>
      <c r="C2419" s="182"/>
      <c r="D2419" s="190">
        <v>2452.4299999999998</v>
      </c>
      <c r="E2419" s="191">
        <v>2452.4299999999998</v>
      </c>
      <c r="F2419" s="186" t="s">
        <v>3133</v>
      </c>
      <c r="G2419" s="181" t="s">
        <v>689</v>
      </c>
      <c r="H2419" s="182" t="s">
        <v>417</v>
      </c>
      <c r="I2419" s="175"/>
      <c r="J2419" s="175"/>
      <c r="K2419" s="175"/>
      <c r="L2419" s="175"/>
      <c r="M2419" s="175"/>
      <c r="N2419" s="175"/>
      <c r="O2419" s="175"/>
      <c r="P2419" s="175"/>
      <c r="Q2419" s="175"/>
      <c r="R2419" s="175"/>
      <c r="S2419" s="175"/>
      <c r="T2419" s="175"/>
      <c r="U2419" s="175"/>
      <c r="V2419" s="175"/>
      <c r="W2419" s="175"/>
      <c r="X2419" s="175"/>
      <c r="Y2419" s="175"/>
      <c r="Z2419" s="175"/>
      <c r="AA2419" s="175"/>
      <c r="AB2419" s="175"/>
      <c r="AC2419" s="175"/>
      <c r="AD2419" s="175"/>
      <c r="AE2419" s="175"/>
      <c r="AF2419" s="175"/>
      <c r="AG2419" s="175"/>
      <c r="AH2419" s="175"/>
      <c r="AI2419" s="175"/>
      <c r="AJ2419" s="175"/>
      <c r="AK2419" s="175"/>
      <c r="AL2419" s="175"/>
      <c r="AM2419" s="175"/>
      <c r="AN2419" s="175"/>
      <c r="AO2419" s="175"/>
      <c r="AP2419" s="175"/>
      <c r="AQ2419" s="175"/>
      <c r="AR2419" s="175"/>
    </row>
    <row r="2420" spans="1:44" ht="102" hidden="1" x14ac:dyDescent="0.3">
      <c r="A2420" s="175"/>
      <c r="B2420" s="186" t="s">
        <v>3133</v>
      </c>
      <c r="C2420" s="187"/>
      <c r="D2420" s="190">
        <v>2452.4299999999998</v>
      </c>
      <c r="E2420" s="191">
        <v>2452.4299999999998</v>
      </c>
      <c r="F2420" s="181" t="s">
        <v>689</v>
      </c>
      <c r="G2420" s="185" t="s">
        <v>4637</v>
      </c>
      <c r="H2420" s="182"/>
      <c r="I2420" s="175"/>
      <c r="J2420" s="175"/>
      <c r="K2420" s="175"/>
      <c r="L2420" s="175"/>
      <c r="M2420" s="175"/>
      <c r="N2420" s="175"/>
      <c r="O2420" s="175"/>
      <c r="P2420" s="175"/>
      <c r="Q2420" s="175"/>
      <c r="R2420" s="175"/>
      <c r="S2420" s="175"/>
      <c r="T2420" s="175"/>
      <c r="U2420" s="175"/>
      <c r="V2420" s="175"/>
      <c r="W2420" s="175"/>
      <c r="X2420" s="175"/>
      <c r="Y2420" s="175"/>
      <c r="Z2420" s="175"/>
      <c r="AA2420" s="175"/>
      <c r="AB2420" s="175"/>
      <c r="AC2420" s="175"/>
      <c r="AD2420" s="175"/>
      <c r="AE2420" s="175"/>
      <c r="AF2420" s="175"/>
      <c r="AG2420" s="175"/>
      <c r="AH2420" s="175"/>
      <c r="AI2420" s="175"/>
      <c r="AJ2420" s="175"/>
      <c r="AK2420" s="175"/>
      <c r="AL2420" s="175"/>
      <c r="AM2420" s="175"/>
      <c r="AN2420" s="175"/>
      <c r="AO2420" s="175"/>
      <c r="AP2420" s="175"/>
      <c r="AQ2420" s="175"/>
      <c r="AR2420" s="175"/>
    </row>
    <row r="2421" spans="1:44" ht="102" x14ac:dyDescent="0.3">
      <c r="A2421" s="175"/>
      <c r="B2421" s="181" t="s">
        <v>689</v>
      </c>
      <c r="C2421" s="182" t="s">
        <v>417</v>
      </c>
      <c r="D2421" s="190">
        <v>1374.39</v>
      </c>
      <c r="E2421" s="191">
        <v>1374.39</v>
      </c>
      <c r="F2421" s="185" t="s">
        <v>4637</v>
      </c>
      <c r="G2421" s="186" t="s">
        <v>3452</v>
      </c>
      <c r="H2421" s="187"/>
      <c r="I2421" s="175"/>
      <c r="J2421" s="175"/>
      <c r="K2421" s="175"/>
      <c r="L2421" s="175"/>
      <c r="M2421" s="175"/>
      <c r="N2421" s="175"/>
      <c r="O2421" s="175"/>
      <c r="P2421" s="175"/>
      <c r="Q2421" s="175"/>
      <c r="R2421" s="175"/>
      <c r="S2421" s="175"/>
      <c r="T2421" s="175"/>
      <c r="U2421" s="175"/>
      <c r="V2421" s="175"/>
      <c r="W2421" s="175"/>
      <c r="X2421" s="175"/>
      <c r="Y2421" s="175"/>
      <c r="Z2421" s="175"/>
      <c r="AA2421" s="175"/>
      <c r="AB2421" s="175"/>
      <c r="AC2421" s="175"/>
      <c r="AD2421" s="175"/>
      <c r="AE2421" s="175"/>
      <c r="AF2421" s="175"/>
      <c r="AG2421" s="175"/>
      <c r="AH2421" s="175"/>
      <c r="AI2421" s="175"/>
      <c r="AJ2421" s="175"/>
      <c r="AK2421" s="175"/>
      <c r="AL2421" s="175"/>
      <c r="AM2421" s="175"/>
      <c r="AN2421" s="175"/>
      <c r="AO2421" s="175"/>
      <c r="AP2421" s="175"/>
      <c r="AQ2421" s="175"/>
      <c r="AR2421" s="175"/>
    </row>
    <row r="2422" spans="1:44" ht="102" hidden="1" x14ac:dyDescent="0.3">
      <c r="A2422" s="175"/>
      <c r="B2422" s="185" t="s">
        <v>4637</v>
      </c>
      <c r="C2422" s="182"/>
      <c r="D2422" s="190">
        <v>1374.39</v>
      </c>
      <c r="E2422" s="191">
        <v>1374.39</v>
      </c>
      <c r="F2422" s="186" t="s">
        <v>3452</v>
      </c>
      <c r="G2422" s="181" t="s">
        <v>1464</v>
      </c>
      <c r="H2422" s="182" t="s">
        <v>428</v>
      </c>
      <c r="I2422" s="175"/>
      <c r="J2422" s="175"/>
      <c r="K2422" s="175"/>
      <c r="L2422" s="175"/>
      <c r="M2422" s="175"/>
      <c r="N2422" s="175"/>
      <c r="O2422" s="175"/>
      <c r="P2422" s="175"/>
      <c r="Q2422" s="175"/>
      <c r="R2422" s="175"/>
      <c r="S2422" s="175"/>
      <c r="T2422" s="175"/>
      <c r="U2422" s="175"/>
      <c r="V2422" s="175"/>
      <c r="W2422" s="175"/>
      <c r="X2422" s="175"/>
      <c r="Y2422" s="175"/>
      <c r="Z2422" s="175"/>
      <c r="AA2422" s="175"/>
      <c r="AB2422" s="175"/>
      <c r="AC2422" s="175"/>
      <c r="AD2422" s="175"/>
      <c r="AE2422" s="175"/>
      <c r="AF2422" s="175"/>
      <c r="AG2422" s="175"/>
      <c r="AH2422" s="175"/>
      <c r="AI2422" s="175"/>
      <c r="AJ2422" s="175"/>
      <c r="AK2422" s="175"/>
      <c r="AL2422" s="175"/>
      <c r="AM2422" s="175"/>
      <c r="AN2422" s="175"/>
      <c r="AO2422" s="175"/>
      <c r="AP2422" s="175"/>
      <c r="AQ2422" s="175"/>
      <c r="AR2422" s="175"/>
    </row>
    <row r="2423" spans="1:44" ht="102" hidden="1" x14ac:dyDescent="0.3">
      <c r="A2423" s="175"/>
      <c r="B2423" s="186" t="s">
        <v>3452</v>
      </c>
      <c r="C2423" s="187"/>
      <c r="D2423" s="190">
        <v>1374.39</v>
      </c>
      <c r="E2423" s="191">
        <v>1374.39</v>
      </c>
      <c r="F2423" s="181" t="s">
        <v>1464</v>
      </c>
      <c r="G2423" s="185" t="s">
        <v>4637</v>
      </c>
      <c r="H2423" s="182"/>
      <c r="I2423" s="175"/>
      <c r="J2423" s="175"/>
      <c r="K2423" s="175"/>
      <c r="L2423" s="175"/>
      <c r="M2423" s="175"/>
      <c r="N2423" s="175"/>
      <c r="O2423" s="175"/>
      <c r="P2423" s="175"/>
      <c r="Q2423" s="175"/>
      <c r="R2423" s="175"/>
      <c r="S2423" s="175"/>
      <c r="T2423" s="175"/>
      <c r="U2423" s="175"/>
      <c r="V2423" s="175"/>
      <c r="W2423" s="175"/>
      <c r="X2423" s="175"/>
      <c r="Y2423" s="175"/>
      <c r="Z2423" s="175"/>
      <c r="AA2423" s="175"/>
      <c r="AB2423" s="175"/>
      <c r="AC2423" s="175"/>
      <c r="AD2423" s="175"/>
      <c r="AE2423" s="175"/>
      <c r="AF2423" s="175"/>
      <c r="AG2423" s="175"/>
      <c r="AH2423" s="175"/>
      <c r="AI2423" s="175"/>
      <c r="AJ2423" s="175"/>
      <c r="AK2423" s="175"/>
      <c r="AL2423" s="175"/>
      <c r="AM2423" s="175"/>
      <c r="AN2423" s="175"/>
      <c r="AO2423" s="175"/>
      <c r="AP2423" s="175"/>
      <c r="AQ2423" s="175"/>
      <c r="AR2423" s="175"/>
    </row>
    <row r="2424" spans="1:44" ht="102" x14ac:dyDescent="0.3">
      <c r="A2424" s="175"/>
      <c r="B2424" s="181" t="s">
        <v>1464</v>
      </c>
      <c r="C2424" s="182" t="s">
        <v>428</v>
      </c>
      <c r="D2424" s="190">
        <v>1361.51</v>
      </c>
      <c r="E2424" s="191">
        <v>1361.51</v>
      </c>
      <c r="F2424" s="185" t="s">
        <v>4637</v>
      </c>
      <c r="G2424" s="186" t="s">
        <v>3453</v>
      </c>
      <c r="H2424" s="187"/>
      <c r="I2424" s="175"/>
      <c r="J2424" s="175"/>
      <c r="K2424" s="175"/>
      <c r="L2424" s="175"/>
      <c r="M2424" s="175"/>
      <c r="N2424" s="175"/>
      <c r="O2424" s="175"/>
      <c r="P2424" s="175"/>
      <c r="Q2424" s="175"/>
      <c r="R2424" s="175"/>
      <c r="S2424" s="175"/>
      <c r="T2424" s="175"/>
      <c r="U2424" s="175"/>
      <c r="V2424" s="175"/>
      <c r="W2424" s="175"/>
      <c r="X2424" s="175"/>
      <c r="Y2424" s="175"/>
      <c r="Z2424" s="175"/>
      <c r="AA2424" s="175"/>
      <c r="AB2424" s="175"/>
      <c r="AC2424" s="175"/>
      <c r="AD2424" s="175"/>
      <c r="AE2424" s="175"/>
      <c r="AF2424" s="175"/>
      <c r="AG2424" s="175"/>
      <c r="AH2424" s="175"/>
      <c r="AI2424" s="175"/>
      <c r="AJ2424" s="175"/>
      <c r="AK2424" s="175"/>
      <c r="AL2424" s="175"/>
      <c r="AM2424" s="175"/>
      <c r="AN2424" s="175"/>
      <c r="AO2424" s="175"/>
      <c r="AP2424" s="175"/>
      <c r="AQ2424" s="175"/>
      <c r="AR2424" s="175"/>
    </row>
    <row r="2425" spans="1:44" ht="102" hidden="1" x14ac:dyDescent="0.3">
      <c r="A2425" s="175"/>
      <c r="B2425" s="185" t="s">
        <v>4637</v>
      </c>
      <c r="C2425" s="182"/>
      <c r="D2425" s="190">
        <v>1361.51</v>
      </c>
      <c r="E2425" s="191">
        <v>1361.51</v>
      </c>
      <c r="F2425" s="186" t="s">
        <v>3453</v>
      </c>
      <c r="G2425" s="181" t="s">
        <v>2195</v>
      </c>
      <c r="H2425" s="182" t="s">
        <v>401</v>
      </c>
      <c r="I2425" s="175"/>
      <c r="J2425" s="175"/>
      <c r="K2425" s="175"/>
      <c r="L2425" s="175"/>
      <c r="M2425" s="175"/>
      <c r="N2425" s="175"/>
      <c r="O2425" s="175"/>
      <c r="P2425" s="175"/>
      <c r="Q2425" s="175"/>
      <c r="R2425" s="175"/>
      <c r="S2425" s="175"/>
      <c r="T2425" s="175"/>
      <c r="U2425" s="175"/>
      <c r="V2425" s="175"/>
      <c r="W2425" s="175"/>
      <c r="X2425" s="175"/>
      <c r="Y2425" s="175"/>
      <c r="Z2425" s="175"/>
      <c r="AA2425" s="175"/>
      <c r="AB2425" s="175"/>
      <c r="AC2425" s="175"/>
      <c r="AD2425" s="175"/>
      <c r="AE2425" s="175"/>
      <c r="AF2425" s="175"/>
      <c r="AG2425" s="175"/>
      <c r="AH2425" s="175"/>
      <c r="AI2425" s="175"/>
      <c r="AJ2425" s="175"/>
      <c r="AK2425" s="175"/>
      <c r="AL2425" s="175"/>
      <c r="AM2425" s="175"/>
      <c r="AN2425" s="175"/>
      <c r="AO2425" s="175"/>
      <c r="AP2425" s="175"/>
      <c r="AQ2425" s="175"/>
      <c r="AR2425" s="175"/>
    </row>
    <row r="2426" spans="1:44" ht="102" hidden="1" x14ac:dyDescent="0.3">
      <c r="A2426" s="175"/>
      <c r="B2426" s="186" t="s">
        <v>3453</v>
      </c>
      <c r="C2426" s="187"/>
      <c r="D2426" s="190">
        <v>1361.51</v>
      </c>
      <c r="E2426" s="191">
        <v>1361.51</v>
      </c>
      <c r="F2426" s="181" t="s">
        <v>2195</v>
      </c>
      <c r="G2426" s="185" t="s">
        <v>4637</v>
      </c>
      <c r="H2426" s="182"/>
      <c r="I2426" s="175"/>
      <c r="J2426" s="175"/>
      <c r="K2426" s="175"/>
      <c r="L2426" s="175"/>
      <c r="M2426" s="175"/>
      <c r="N2426" s="175"/>
      <c r="O2426" s="175"/>
      <c r="P2426" s="175"/>
      <c r="Q2426" s="175"/>
      <c r="R2426" s="175"/>
      <c r="S2426" s="175"/>
      <c r="T2426" s="175"/>
      <c r="U2426" s="175"/>
      <c r="V2426" s="175"/>
      <c r="W2426" s="175"/>
      <c r="X2426" s="175"/>
      <c r="Y2426" s="175"/>
      <c r="Z2426" s="175"/>
      <c r="AA2426" s="175"/>
      <c r="AB2426" s="175"/>
      <c r="AC2426" s="175"/>
      <c r="AD2426" s="175"/>
      <c r="AE2426" s="175"/>
      <c r="AF2426" s="175"/>
      <c r="AG2426" s="175"/>
      <c r="AH2426" s="175"/>
      <c r="AI2426" s="175"/>
      <c r="AJ2426" s="175"/>
      <c r="AK2426" s="175"/>
      <c r="AL2426" s="175"/>
      <c r="AM2426" s="175"/>
      <c r="AN2426" s="175"/>
      <c r="AO2426" s="175"/>
      <c r="AP2426" s="175"/>
      <c r="AQ2426" s="175"/>
      <c r="AR2426" s="175"/>
    </row>
    <row r="2427" spans="1:44" ht="102" x14ac:dyDescent="0.3">
      <c r="A2427" s="175"/>
      <c r="B2427" s="181" t="s">
        <v>2195</v>
      </c>
      <c r="C2427" s="182" t="s">
        <v>401</v>
      </c>
      <c r="D2427" s="190">
        <v>1679.34</v>
      </c>
      <c r="E2427" s="191">
        <v>1679.34</v>
      </c>
      <c r="F2427" s="185" t="s">
        <v>4637</v>
      </c>
      <c r="G2427" s="186" t="s">
        <v>3454</v>
      </c>
      <c r="H2427" s="187"/>
      <c r="I2427" s="175"/>
      <c r="J2427" s="175"/>
      <c r="K2427" s="175"/>
      <c r="L2427" s="175"/>
      <c r="M2427" s="175"/>
      <c r="N2427" s="175"/>
      <c r="O2427" s="175"/>
      <c r="P2427" s="175"/>
      <c r="Q2427" s="175"/>
      <c r="R2427" s="175"/>
      <c r="S2427" s="175"/>
      <c r="T2427" s="175"/>
      <c r="U2427" s="175"/>
      <c r="V2427" s="175"/>
      <c r="W2427" s="175"/>
      <c r="X2427" s="175"/>
      <c r="Y2427" s="175"/>
      <c r="Z2427" s="175"/>
      <c r="AA2427" s="175"/>
      <c r="AB2427" s="175"/>
      <c r="AC2427" s="175"/>
      <c r="AD2427" s="175"/>
      <c r="AE2427" s="175"/>
      <c r="AF2427" s="175"/>
      <c r="AG2427" s="175"/>
      <c r="AH2427" s="175"/>
      <c r="AI2427" s="175"/>
      <c r="AJ2427" s="175"/>
      <c r="AK2427" s="175"/>
      <c r="AL2427" s="175"/>
      <c r="AM2427" s="175"/>
      <c r="AN2427" s="175"/>
      <c r="AO2427" s="175"/>
      <c r="AP2427" s="175"/>
      <c r="AQ2427" s="175"/>
      <c r="AR2427" s="175"/>
    </row>
    <row r="2428" spans="1:44" ht="102" hidden="1" x14ac:dyDescent="0.3">
      <c r="A2428" s="175"/>
      <c r="B2428" s="185" t="s">
        <v>4637</v>
      </c>
      <c r="C2428" s="182"/>
      <c r="D2428" s="190">
        <v>1679.34</v>
      </c>
      <c r="E2428" s="191">
        <v>1679.34</v>
      </c>
      <c r="F2428" s="186" t="s">
        <v>3454</v>
      </c>
      <c r="G2428" s="181" t="s">
        <v>724</v>
      </c>
      <c r="H2428" s="182" t="s">
        <v>421</v>
      </c>
      <c r="I2428" s="175"/>
      <c r="J2428" s="175"/>
      <c r="K2428" s="175"/>
      <c r="L2428" s="175"/>
      <c r="M2428" s="175"/>
      <c r="N2428" s="175"/>
      <c r="O2428" s="175"/>
      <c r="P2428" s="175"/>
      <c r="Q2428" s="175"/>
      <c r="R2428" s="175"/>
      <c r="S2428" s="175"/>
      <c r="T2428" s="175"/>
      <c r="U2428" s="175"/>
      <c r="V2428" s="175"/>
      <c r="W2428" s="175"/>
      <c r="X2428" s="175"/>
      <c r="Y2428" s="175"/>
      <c r="Z2428" s="175"/>
      <c r="AA2428" s="175"/>
      <c r="AB2428" s="175"/>
      <c r="AC2428" s="175"/>
      <c r="AD2428" s="175"/>
      <c r="AE2428" s="175"/>
      <c r="AF2428" s="175"/>
      <c r="AG2428" s="175"/>
      <c r="AH2428" s="175"/>
      <c r="AI2428" s="175"/>
      <c r="AJ2428" s="175"/>
      <c r="AK2428" s="175"/>
      <c r="AL2428" s="175"/>
      <c r="AM2428" s="175"/>
      <c r="AN2428" s="175"/>
      <c r="AO2428" s="175"/>
      <c r="AP2428" s="175"/>
      <c r="AQ2428" s="175"/>
      <c r="AR2428" s="175"/>
    </row>
    <row r="2429" spans="1:44" ht="102" hidden="1" x14ac:dyDescent="0.3">
      <c r="A2429" s="175"/>
      <c r="B2429" s="186" t="s">
        <v>3454</v>
      </c>
      <c r="C2429" s="187"/>
      <c r="D2429" s="190">
        <v>1679.34</v>
      </c>
      <c r="E2429" s="191">
        <v>1679.34</v>
      </c>
      <c r="F2429" s="181" t="s">
        <v>724</v>
      </c>
      <c r="G2429" s="185" t="s">
        <v>4637</v>
      </c>
      <c r="H2429" s="182"/>
      <c r="I2429" s="175"/>
      <c r="J2429" s="175"/>
      <c r="K2429" s="175"/>
      <c r="L2429" s="175"/>
      <c r="M2429" s="175"/>
      <c r="N2429" s="175"/>
      <c r="O2429" s="175"/>
      <c r="P2429" s="175"/>
      <c r="Q2429" s="175"/>
      <c r="R2429" s="175"/>
      <c r="S2429" s="175"/>
      <c r="T2429" s="175"/>
      <c r="U2429" s="175"/>
      <c r="V2429" s="175"/>
      <c r="W2429" s="175"/>
      <c r="X2429" s="175"/>
      <c r="Y2429" s="175"/>
      <c r="Z2429" s="175"/>
      <c r="AA2429" s="175"/>
      <c r="AB2429" s="175"/>
      <c r="AC2429" s="175"/>
      <c r="AD2429" s="175"/>
      <c r="AE2429" s="175"/>
      <c r="AF2429" s="175"/>
      <c r="AG2429" s="175"/>
      <c r="AH2429" s="175"/>
      <c r="AI2429" s="175"/>
      <c r="AJ2429" s="175"/>
      <c r="AK2429" s="175"/>
      <c r="AL2429" s="175"/>
      <c r="AM2429" s="175"/>
      <c r="AN2429" s="175"/>
      <c r="AO2429" s="175"/>
      <c r="AP2429" s="175"/>
      <c r="AQ2429" s="175"/>
      <c r="AR2429" s="175"/>
    </row>
    <row r="2430" spans="1:44" ht="102" x14ac:dyDescent="0.3">
      <c r="A2430" s="175"/>
      <c r="B2430" s="181" t="s">
        <v>724</v>
      </c>
      <c r="C2430" s="182" t="s">
        <v>421</v>
      </c>
      <c r="D2430" s="190">
        <v>2650</v>
      </c>
      <c r="E2430" s="191">
        <v>2650</v>
      </c>
      <c r="F2430" s="185" t="s">
        <v>4637</v>
      </c>
      <c r="G2430" s="186" t="s">
        <v>3449</v>
      </c>
      <c r="H2430" s="187"/>
      <c r="I2430" s="175"/>
      <c r="J2430" s="175"/>
      <c r="K2430" s="175"/>
      <c r="L2430" s="175"/>
      <c r="M2430" s="175"/>
      <c r="N2430" s="175"/>
      <c r="O2430" s="175"/>
      <c r="P2430" s="175"/>
      <c r="Q2430" s="175"/>
      <c r="R2430" s="175"/>
      <c r="S2430" s="175"/>
      <c r="T2430" s="175"/>
      <c r="U2430" s="175"/>
      <c r="V2430" s="175"/>
      <c r="W2430" s="175"/>
      <c r="X2430" s="175"/>
      <c r="Y2430" s="175"/>
      <c r="Z2430" s="175"/>
      <c r="AA2430" s="175"/>
      <c r="AB2430" s="175"/>
      <c r="AC2430" s="175"/>
      <c r="AD2430" s="175"/>
      <c r="AE2430" s="175"/>
      <c r="AF2430" s="175"/>
      <c r="AG2430" s="175"/>
      <c r="AH2430" s="175"/>
      <c r="AI2430" s="175"/>
      <c r="AJ2430" s="175"/>
      <c r="AK2430" s="175"/>
      <c r="AL2430" s="175"/>
      <c r="AM2430" s="175"/>
      <c r="AN2430" s="175"/>
      <c r="AO2430" s="175"/>
      <c r="AP2430" s="175"/>
      <c r="AQ2430" s="175"/>
      <c r="AR2430" s="175"/>
    </row>
    <row r="2431" spans="1:44" ht="102" hidden="1" x14ac:dyDescent="0.3">
      <c r="A2431" s="175"/>
      <c r="B2431" s="185" t="s">
        <v>4637</v>
      </c>
      <c r="C2431" s="182"/>
      <c r="D2431" s="190">
        <v>2650</v>
      </c>
      <c r="E2431" s="191">
        <v>2650</v>
      </c>
      <c r="F2431" s="186" t="s">
        <v>3449</v>
      </c>
      <c r="G2431" s="181" t="s">
        <v>2547</v>
      </c>
      <c r="H2431" s="182" t="s">
        <v>424</v>
      </c>
      <c r="I2431" s="175"/>
      <c r="J2431" s="175"/>
      <c r="K2431" s="175"/>
      <c r="L2431" s="175"/>
      <c r="M2431" s="175"/>
      <c r="N2431" s="175"/>
      <c r="O2431" s="175"/>
      <c r="P2431" s="175"/>
      <c r="Q2431" s="175"/>
      <c r="R2431" s="175"/>
      <c r="S2431" s="175"/>
      <c r="T2431" s="175"/>
      <c r="U2431" s="175"/>
      <c r="V2431" s="175"/>
      <c r="W2431" s="175"/>
      <c r="X2431" s="175"/>
      <c r="Y2431" s="175"/>
      <c r="Z2431" s="175"/>
      <c r="AA2431" s="175"/>
      <c r="AB2431" s="175"/>
      <c r="AC2431" s="175"/>
      <c r="AD2431" s="175"/>
      <c r="AE2431" s="175"/>
      <c r="AF2431" s="175"/>
      <c r="AG2431" s="175"/>
      <c r="AH2431" s="175"/>
      <c r="AI2431" s="175"/>
      <c r="AJ2431" s="175"/>
      <c r="AK2431" s="175"/>
      <c r="AL2431" s="175"/>
      <c r="AM2431" s="175"/>
      <c r="AN2431" s="175"/>
      <c r="AO2431" s="175"/>
      <c r="AP2431" s="175"/>
      <c r="AQ2431" s="175"/>
      <c r="AR2431" s="175"/>
    </row>
    <row r="2432" spans="1:44" ht="102" hidden="1" x14ac:dyDescent="0.3">
      <c r="A2432" s="175"/>
      <c r="B2432" s="186" t="s">
        <v>3449</v>
      </c>
      <c r="C2432" s="187"/>
      <c r="D2432" s="190">
        <v>2650</v>
      </c>
      <c r="E2432" s="191">
        <v>2650</v>
      </c>
      <c r="F2432" s="181" t="s">
        <v>2547</v>
      </c>
      <c r="G2432" s="185" t="s">
        <v>4637</v>
      </c>
      <c r="H2432" s="182"/>
      <c r="I2432" s="175"/>
      <c r="J2432" s="175"/>
      <c r="K2432" s="175"/>
      <c r="L2432" s="175"/>
      <c r="M2432" s="175"/>
      <c r="N2432" s="175"/>
      <c r="O2432" s="175"/>
      <c r="P2432" s="175"/>
      <c r="Q2432" s="175"/>
      <c r="R2432" s="175"/>
      <c r="S2432" s="175"/>
      <c r="T2432" s="175"/>
      <c r="U2432" s="175"/>
      <c r="V2432" s="175"/>
      <c r="W2432" s="175"/>
      <c r="X2432" s="175"/>
      <c r="Y2432" s="175"/>
      <c r="Z2432" s="175"/>
      <c r="AA2432" s="175"/>
      <c r="AB2432" s="175"/>
      <c r="AC2432" s="175"/>
      <c r="AD2432" s="175"/>
      <c r="AE2432" s="175"/>
      <c r="AF2432" s="175"/>
      <c r="AG2432" s="175"/>
      <c r="AH2432" s="175"/>
      <c r="AI2432" s="175"/>
      <c r="AJ2432" s="175"/>
      <c r="AK2432" s="175"/>
      <c r="AL2432" s="175"/>
      <c r="AM2432" s="175"/>
      <c r="AN2432" s="175"/>
      <c r="AO2432" s="175"/>
      <c r="AP2432" s="175"/>
      <c r="AQ2432" s="175"/>
      <c r="AR2432" s="175"/>
    </row>
    <row r="2433" spans="1:44" ht="102" x14ac:dyDescent="0.3">
      <c r="A2433" s="175"/>
      <c r="B2433" s="181" t="s">
        <v>2547</v>
      </c>
      <c r="C2433" s="182" t="s">
        <v>424</v>
      </c>
      <c r="D2433" s="190">
        <v>1395.87</v>
      </c>
      <c r="E2433" s="191">
        <v>1395.87</v>
      </c>
      <c r="F2433" s="185" t="s">
        <v>4637</v>
      </c>
      <c r="G2433" s="186" t="s">
        <v>3451</v>
      </c>
      <c r="H2433" s="187"/>
      <c r="I2433" s="175"/>
      <c r="J2433" s="175"/>
      <c r="K2433" s="175"/>
      <c r="L2433" s="175"/>
      <c r="M2433" s="175"/>
      <c r="N2433" s="175"/>
      <c r="O2433" s="175"/>
      <c r="P2433" s="175"/>
      <c r="Q2433" s="175"/>
      <c r="R2433" s="175"/>
      <c r="S2433" s="175"/>
      <c r="T2433" s="175"/>
      <c r="U2433" s="175"/>
      <c r="V2433" s="175"/>
      <c r="W2433" s="175"/>
      <c r="X2433" s="175"/>
      <c r="Y2433" s="175"/>
      <c r="Z2433" s="175"/>
      <c r="AA2433" s="175"/>
      <c r="AB2433" s="175"/>
      <c r="AC2433" s="175"/>
      <c r="AD2433" s="175"/>
      <c r="AE2433" s="175"/>
      <c r="AF2433" s="175"/>
      <c r="AG2433" s="175"/>
      <c r="AH2433" s="175"/>
      <c r="AI2433" s="175"/>
      <c r="AJ2433" s="175"/>
      <c r="AK2433" s="175"/>
      <c r="AL2433" s="175"/>
      <c r="AM2433" s="175"/>
      <c r="AN2433" s="175"/>
      <c r="AO2433" s="175"/>
      <c r="AP2433" s="175"/>
      <c r="AQ2433" s="175"/>
      <c r="AR2433" s="175"/>
    </row>
    <row r="2434" spans="1:44" ht="102" hidden="1" x14ac:dyDescent="0.3">
      <c r="A2434" s="175"/>
      <c r="B2434" s="185" t="s">
        <v>4637</v>
      </c>
      <c r="C2434" s="182"/>
      <c r="D2434" s="190">
        <v>1395.87</v>
      </c>
      <c r="E2434" s="191">
        <v>1395.87</v>
      </c>
      <c r="F2434" s="186" t="s">
        <v>3451</v>
      </c>
      <c r="G2434" s="181" t="s">
        <v>2152</v>
      </c>
      <c r="H2434" s="182" t="s">
        <v>481</v>
      </c>
      <c r="I2434" s="175"/>
      <c r="J2434" s="175"/>
      <c r="K2434" s="175"/>
      <c r="L2434" s="175"/>
      <c r="M2434" s="175"/>
      <c r="N2434" s="175"/>
      <c r="O2434" s="175"/>
      <c r="P2434" s="175"/>
      <c r="Q2434" s="175"/>
      <c r="R2434" s="175"/>
      <c r="S2434" s="175"/>
      <c r="T2434" s="175"/>
      <c r="U2434" s="175"/>
      <c r="V2434" s="175"/>
      <c r="W2434" s="175"/>
      <c r="X2434" s="175"/>
      <c r="Y2434" s="175"/>
      <c r="Z2434" s="175"/>
      <c r="AA2434" s="175"/>
      <c r="AB2434" s="175"/>
      <c r="AC2434" s="175"/>
      <c r="AD2434" s="175"/>
      <c r="AE2434" s="175"/>
      <c r="AF2434" s="175"/>
      <c r="AG2434" s="175"/>
      <c r="AH2434" s="175"/>
      <c r="AI2434" s="175"/>
      <c r="AJ2434" s="175"/>
      <c r="AK2434" s="175"/>
      <c r="AL2434" s="175"/>
      <c r="AM2434" s="175"/>
      <c r="AN2434" s="175"/>
      <c r="AO2434" s="175"/>
      <c r="AP2434" s="175"/>
      <c r="AQ2434" s="175"/>
      <c r="AR2434" s="175"/>
    </row>
    <row r="2435" spans="1:44" ht="102" hidden="1" x14ac:dyDescent="0.3">
      <c r="A2435" s="175"/>
      <c r="B2435" s="186" t="s">
        <v>3451</v>
      </c>
      <c r="C2435" s="187"/>
      <c r="D2435" s="190">
        <v>1395.87</v>
      </c>
      <c r="E2435" s="191">
        <v>1395.87</v>
      </c>
      <c r="F2435" s="181" t="s">
        <v>2152</v>
      </c>
      <c r="G2435" s="185" t="s">
        <v>4637</v>
      </c>
      <c r="H2435" s="182"/>
      <c r="I2435" s="175"/>
      <c r="J2435" s="175"/>
      <c r="K2435" s="175"/>
      <c r="L2435" s="175"/>
      <c r="M2435" s="175"/>
      <c r="N2435" s="175"/>
      <c r="O2435" s="175"/>
      <c r="P2435" s="175"/>
      <c r="Q2435" s="175"/>
      <c r="R2435" s="175"/>
      <c r="S2435" s="175"/>
      <c r="T2435" s="175"/>
      <c r="U2435" s="175"/>
      <c r="V2435" s="175"/>
      <c r="W2435" s="175"/>
      <c r="X2435" s="175"/>
      <c r="Y2435" s="175"/>
      <c r="Z2435" s="175"/>
      <c r="AA2435" s="175"/>
      <c r="AB2435" s="175"/>
      <c r="AC2435" s="175"/>
      <c r="AD2435" s="175"/>
      <c r="AE2435" s="175"/>
      <c r="AF2435" s="175"/>
      <c r="AG2435" s="175"/>
      <c r="AH2435" s="175"/>
      <c r="AI2435" s="175"/>
      <c r="AJ2435" s="175"/>
      <c r="AK2435" s="175"/>
      <c r="AL2435" s="175"/>
      <c r="AM2435" s="175"/>
      <c r="AN2435" s="175"/>
      <c r="AO2435" s="175"/>
      <c r="AP2435" s="175"/>
      <c r="AQ2435" s="175"/>
      <c r="AR2435" s="175"/>
    </row>
    <row r="2436" spans="1:44" ht="102" x14ac:dyDescent="0.3">
      <c r="A2436" s="175"/>
      <c r="B2436" s="181" t="s">
        <v>2152</v>
      </c>
      <c r="C2436" s="182" t="s">
        <v>481</v>
      </c>
      <c r="D2436" s="190">
        <v>1443.11</v>
      </c>
      <c r="E2436" s="191">
        <v>1443.11</v>
      </c>
      <c r="F2436" s="185" t="s">
        <v>4637</v>
      </c>
      <c r="G2436" s="186" t="s">
        <v>3474</v>
      </c>
      <c r="H2436" s="187"/>
      <c r="I2436" s="175"/>
      <c r="J2436" s="175"/>
      <c r="K2436" s="175"/>
      <c r="L2436" s="175"/>
      <c r="M2436" s="175"/>
      <c r="N2436" s="175"/>
      <c r="O2436" s="175"/>
      <c r="P2436" s="175"/>
      <c r="Q2436" s="175"/>
      <c r="R2436" s="175"/>
      <c r="S2436" s="175"/>
      <c r="T2436" s="175"/>
      <c r="U2436" s="175"/>
      <c r="V2436" s="175"/>
      <c r="W2436" s="175"/>
      <c r="X2436" s="175"/>
      <c r="Y2436" s="175"/>
      <c r="Z2436" s="175"/>
      <c r="AA2436" s="175"/>
      <c r="AB2436" s="175"/>
      <c r="AC2436" s="175"/>
      <c r="AD2436" s="175"/>
      <c r="AE2436" s="175"/>
      <c r="AF2436" s="175"/>
      <c r="AG2436" s="175"/>
      <c r="AH2436" s="175"/>
      <c r="AI2436" s="175"/>
      <c r="AJ2436" s="175"/>
      <c r="AK2436" s="175"/>
      <c r="AL2436" s="175"/>
      <c r="AM2436" s="175"/>
      <c r="AN2436" s="175"/>
      <c r="AO2436" s="175"/>
      <c r="AP2436" s="175"/>
      <c r="AQ2436" s="175"/>
      <c r="AR2436" s="175"/>
    </row>
    <row r="2437" spans="1:44" ht="102" hidden="1" x14ac:dyDescent="0.3">
      <c r="A2437" s="175"/>
      <c r="B2437" s="185" t="s">
        <v>4637</v>
      </c>
      <c r="C2437" s="182"/>
      <c r="D2437" s="190">
        <v>1443.11</v>
      </c>
      <c r="E2437" s="191">
        <v>1443.11</v>
      </c>
      <c r="F2437" s="186" t="s">
        <v>3474</v>
      </c>
      <c r="G2437" s="181" t="s">
        <v>1069</v>
      </c>
      <c r="H2437" s="182" t="s">
        <v>403</v>
      </c>
      <c r="I2437" s="175"/>
      <c r="J2437" s="175"/>
      <c r="K2437" s="175"/>
      <c r="L2437" s="175"/>
      <c r="M2437" s="175"/>
      <c r="N2437" s="175"/>
      <c r="O2437" s="175"/>
      <c r="P2437" s="175"/>
      <c r="Q2437" s="175"/>
      <c r="R2437" s="175"/>
      <c r="S2437" s="175"/>
      <c r="T2437" s="175"/>
      <c r="U2437" s="175"/>
      <c r="V2437" s="175"/>
      <c r="W2437" s="175"/>
      <c r="X2437" s="175"/>
      <c r="Y2437" s="175"/>
      <c r="Z2437" s="175"/>
      <c r="AA2437" s="175"/>
      <c r="AB2437" s="175"/>
      <c r="AC2437" s="175"/>
      <c r="AD2437" s="175"/>
      <c r="AE2437" s="175"/>
      <c r="AF2437" s="175"/>
      <c r="AG2437" s="175"/>
      <c r="AH2437" s="175"/>
      <c r="AI2437" s="175"/>
      <c r="AJ2437" s="175"/>
      <c r="AK2437" s="175"/>
      <c r="AL2437" s="175"/>
      <c r="AM2437" s="175"/>
      <c r="AN2437" s="175"/>
      <c r="AO2437" s="175"/>
      <c r="AP2437" s="175"/>
      <c r="AQ2437" s="175"/>
      <c r="AR2437" s="175"/>
    </row>
    <row r="2438" spans="1:44" ht="102" hidden="1" x14ac:dyDescent="0.3">
      <c r="A2438" s="175"/>
      <c r="B2438" s="186" t="s">
        <v>3474</v>
      </c>
      <c r="C2438" s="187"/>
      <c r="D2438" s="190">
        <v>1443.11</v>
      </c>
      <c r="E2438" s="191">
        <v>1443.11</v>
      </c>
      <c r="F2438" s="181" t="s">
        <v>1069</v>
      </c>
      <c r="G2438" s="185" t="s">
        <v>4637</v>
      </c>
      <c r="H2438" s="182"/>
      <c r="I2438" s="175"/>
      <c r="J2438" s="175"/>
      <c r="K2438" s="175"/>
      <c r="L2438" s="175"/>
      <c r="M2438" s="175"/>
      <c r="N2438" s="175"/>
      <c r="O2438" s="175"/>
      <c r="P2438" s="175"/>
      <c r="Q2438" s="175"/>
      <c r="R2438" s="175"/>
      <c r="S2438" s="175"/>
      <c r="T2438" s="175"/>
      <c r="U2438" s="175"/>
      <c r="V2438" s="175"/>
      <c r="W2438" s="175"/>
      <c r="X2438" s="175"/>
      <c r="Y2438" s="175"/>
      <c r="Z2438" s="175"/>
      <c r="AA2438" s="175"/>
      <c r="AB2438" s="175"/>
      <c r="AC2438" s="175"/>
      <c r="AD2438" s="175"/>
      <c r="AE2438" s="175"/>
      <c r="AF2438" s="175"/>
      <c r="AG2438" s="175"/>
      <c r="AH2438" s="175"/>
      <c r="AI2438" s="175"/>
      <c r="AJ2438" s="175"/>
      <c r="AK2438" s="175"/>
      <c r="AL2438" s="175"/>
      <c r="AM2438" s="175"/>
      <c r="AN2438" s="175"/>
      <c r="AO2438" s="175"/>
      <c r="AP2438" s="175"/>
      <c r="AQ2438" s="175"/>
      <c r="AR2438" s="175"/>
    </row>
    <row r="2439" spans="1:44" ht="102" x14ac:dyDescent="0.3">
      <c r="A2439" s="175"/>
      <c r="B2439" s="181" t="s">
        <v>1069</v>
      </c>
      <c r="C2439" s="182" t="s">
        <v>403</v>
      </c>
      <c r="D2439" s="190">
        <v>2602.7600000000002</v>
      </c>
      <c r="E2439" s="191">
        <v>2602.7600000000002</v>
      </c>
      <c r="F2439" s="185" t="s">
        <v>4637</v>
      </c>
      <c r="G2439" s="186" t="s">
        <v>3475</v>
      </c>
      <c r="H2439" s="187"/>
      <c r="I2439" s="175"/>
      <c r="J2439" s="175"/>
      <c r="K2439" s="175"/>
      <c r="L2439" s="175"/>
      <c r="M2439" s="175"/>
      <c r="N2439" s="175"/>
      <c r="O2439" s="175"/>
      <c r="P2439" s="175"/>
      <c r="Q2439" s="175"/>
      <c r="R2439" s="175"/>
      <c r="S2439" s="175"/>
      <c r="T2439" s="175"/>
      <c r="U2439" s="175"/>
      <c r="V2439" s="175"/>
      <c r="W2439" s="175"/>
      <c r="X2439" s="175"/>
      <c r="Y2439" s="175"/>
      <c r="Z2439" s="175"/>
      <c r="AA2439" s="175"/>
      <c r="AB2439" s="175"/>
      <c r="AC2439" s="175"/>
      <c r="AD2439" s="175"/>
      <c r="AE2439" s="175"/>
      <c r="AF2439" s="175"/>
      <c r="AG2439" s="175"/>
      <c r="AH2439" s="175"/>
      <c r="AI2439" s="175"/>
      <c r="AJ2439" s="175"/>
      <c r="AK2439" s="175"/>
      <c r="AL2439" s="175"/>
      <c r="AM2439" s="175"/>
      <c r="AN2439" s="175"/>
      <c r="AO2439" s="175"/>
      <c r="AP2439" s="175"/>
      <c r="AQ2439" s="175"/>
      <c r="AR2439" s="175"/>
    </row>
    <row r="2440" spans="1:44" ht="102" hidden="1" x14ac:dyDescent="0.3">
      <c r="A2440" s="175"/>
      <c r="B2440" s="185" t="s">
        <v>4637</v>
      </c>
      <c r="C2440" s="182"/>
      <c r="D2440" s="190">
        <v>2602.7600000000002</v>
      </c>
      <c r="E2440" s="191">
        <v>2602.7600000000002</v>
      </c>
      <c r="F2440" s="186" t="s">
        <v>3475</v>
      </c>
      <c r="G2440" s="181" t="s">
        <v>1437</v>
      </c>
      <c r="H2440" s="182" t="s">
        <v>431</v>
      </c>
      <c r="I2440" s="175"/>
      <c r="J2440" s="175"/>
      <c r="K2440" s="175"/>
      <c r="L2440" s="175"/>
      <c r="M2440" s="175"/>
      <c r="N2440" s="175"/>
      <c r="O2440" s="175"/>
      <c r="P2440" s="175"/>
      <c r="Q2440" s="175"/>
      <c r="R2440" s="175"/>
      <c r="S2440" s="175"/>
      <c r="T2440" s="175"/>
      <c r="U2440" s="175"/>
      <c r="V2440" s="175"/>
      <c r="W2440" s="175"/>
      <c r="X2440" s="175"/>
      <c r="Y2440" s="175"/>
      <c r="Z2440" s="175"/>
      <c r="AA2440" s="175"/>
      <c r="AB2440" s="175"/>
      <c r="AC2440" s="175"/>
      <c r="AD2440" s="175"/>
      <c r="AE2440" s="175"/>
      <c r="AF2440" s="175"/>
      <c r="AG2440" s="175"/>
      <c r="AH2440" s="175"/>
      <c r="AI2440" s="175"/>
      <c r="AJ2440" s="175"/>
      <c r="AK2440" s="175"/>
      <c r="AL2440" s="175"/>
      <c r="AM2440" s="175"/>
      <c r="AN2440" s="175"/>
      <c r="AO2440" s="175"/>
      <c r="AP2440" s="175"/>
      <c r="AQ2440" s="175"/>
      <c r="AR2440" s="175"/>
    </row>
    <row r="2441" spans="1:44" ht="102" hidden="1" x14ac:dyDescent="0.3">
      <c r="A2441" s="175"/>
      <c r="B2441" s="186" t="s">
        <v>3475</v>
      </c>
      <c r="C2441" s="187"/>
      <c r="D2441" s="190">
        <v>2602.7600000000002</v>
      </c>
      <c r="E2441" s="191">
        <v>2602.7600000000002</v>
      </c>
      <c r="F2441" s="181" t="s">
        <v>1437</v>
      </c>
      <c r="G2441" s="185" t="s">
        <v>4637</v>
      </c>
      <c r="H2441" s="182"/>
      <c r="I2441" s="175"/>
      <c r="J2441" s="175"/>
      <c r="K2441" s="175"/>
      <c r="L2441" s="175"/>
      <c r="M2441" s="175"/>
      <c r="N2441" s="175"/>
      <c r="O2441" s="175"/>
      <c r="P2441" s="175"/>
      <c r="Q2441" s="175"/>
      <c r="R2441" s="175"/>
      <c r="S2441" s="175"/>
      <c r="T2441" s="175"/>
      <c r="U2441" s="175"/>
      <c r="V2441" s="175"/>
      <c r="W2441" s="175"/>
      <c r="X2441" s="175"/>
      <c r="Y2441" s="175"/>
      <c r="Z2441" s="175"/>
      <c r="AA2441" s="175"/>
      <c r="AB2441" s="175"/>
      <c r="AC2441" s="175"/>
      <c r="AD2441" s="175"/>
      <c r="AE2441" s="175"/>
      <c r="AF2441" s="175"/>
      <c r="AG2441" s="175"/>
      <c r="AH2441" s="175"/>
      <c r="AI2441" s="175"/>
      <c r="AJ2441" s="175"/>
      <c r="AK2441" s="175"/>
      <c r="AL2441" s="175"/>
      <c r="AM2441" s="175"/>
      <c r="AN2441" s="175"/>
      <c r="AO2441" s="175"/>
      <c r="AP2441" s="175"/>
      <c r="AQ2441" s="175"/>
      <c r="AR2441" s="175"/>
    </row>
    <row r="2442" spans="1:44" ht="102" x14ac:dyDescent="0.3">
      <c r="A2442" s="175"/>
      <c r="B2442" s="181" t="s">
        <v>1437</v>
      </c>
      <c r="C2442" s="182" t="s">
        <v>431</v>
      </c>
      <c r="D2442" s="190">
        <v>1687.93</v>
      </c>
      <c r="E2442" s="191">
        <v>1687.93</v>
      </c>
      <c r="F2442" s="185" t="s">
        <v>4637</v>
      </c>
      <c r="G2442" s="186" t="s">
        <v>3476</v>
      </c>
      <c r="H2442" s="187"/>
      <c r="I2442" s="175"/>
      <c r="J2442" s="175"/>
      <c r="K2442" s="175"/>
      <c r="L2442" s="175"/>
      <c r="M2442" s="175"/>
      <c r="N2442" s="175"/>
      <c r="O2442" s="175"/>
      <c r="P2442" s="175"/>
      <c r="Q2442" s="175"/>
      <c r="R2442" s="175"/>
      <c r="S2442" s="175"/>
      <c r="T2442" s="175"/>
      <c r="U2442" s="175"/>
      <c r="V2442" s="175"/>
      <c r="W2442" s="175"/>
      <c r="X2442" s="175"/>
      <c r="Y2442" s="175"/>
      <c r="Z2442" s="175"/>
      <c r="AA2442" s="175"/>
      <c r="AB2442" s="175"/>
      <c r="AC2442" s="175"/>
      <c r="AD2442" s="175"/>
      <c r="AE2442" s="175"/>
      <c r="AF2442" s="175"/>
      <c r="AG2442" s="175"/>
      <c r="AH2442" s="175"/>
      <c r="AI2442" s="175"/>
      <c r="AJ2442" s="175"/>
      <c r="AK2442" s="175"/>
      <c r="AL2442" s="175"/>
      <c r="AM2442" s="175"/>
      <c r="AN2442" s="175"/>
      <c r="AO2442" s="175"/>
      <c r="AP2442" s="175"/>
      <c r="AQ2442" s="175"/>
      <c r="AR2442" s="175"/>
    </row>
    <row r="2443" spans="1:44" ht="102" hidden="1" x14ac:dyDescent="0.3">
      <c r="A2443" s="175"/>
      <c r="B2443" s="185" t="s">
        <v>4637</v>
      </c>
      <c r="C2443" s="182"/>
      <c r="D2443" s="190">
        <v>1687.93</v>
      </c>
      <c r="E2443" s="191">
        <v>1687.93</v>
      </c>
      <c r="F2443" s="186" t="s">
        <v>3476</v>
      </c>
      <c r="G2443" s="181" t="s">
        <v>1480</v>
      </c>
      <c r="H2443" s="182" t="s">
        <v>443</v>
      </c>
      <c r="I2443" s="175"/>
      <c r="J2443" s="175"/>
      <c r="K2443" s="175"/>
      <c r="L2443" s="175"/>
      <c r="M2443" s="175"/>
      <c r="N2443" s="175"/>
      <c r="O2443" s="175"/>
      <c r="P2443" s="175"/>
      <c r="Q2443" s="175"/>
      <c r="R2443" s="175"/>
      <c r="S2443" s="175"/>
      <c r="T2443" s="175"/>
      <c r="U2443" s="175"/>
      <c r="V2443" s="175"/>
      <c r="W2443" s="175"/>
      <c r="X2443" s="175"/>
      <c r="Y2443" s="175"/>
      <c r="Z2443" s="175"/>
      <c r="AA2443" s="175"/>
      <c r="AB2443" s="175"/>
      <c r="AC2443" s="175"/>
      <c r="AD2443" s="175"/>
      <c r="AE2443" s="175"/>
      <c r="AF2443" s="175"/>
      <c r="AG2443" s="175"/>
      <c r="AH2443" s="175"/>
      <c r="AI2443" s="175"/>
      <c r="AJ2443" s="175"/>
      <c r="AK2443" s="175"/>
      <c r="AL2443" s="175"/>
      <c r="AM2443" s="175"/>
      <c r="AN2443" s="175"/>
      <c r="AO2443" s="175"/>
      <c r="AP2443" s="175"/>
      <c r="AQ2443" s="175"/>
      <c r="AR2443" s="175"/>
    </row>
    <row r="2444" spans="1:44" ht="102" hidden="1" x14ac:dyDescent="0.3">
      <c r="A2444" s="175"/>
      <c r="B2444" s="186" t="s">
        <v>3476</v>
      </c>
      <c r="C2444" s="187"/>
      <c r="D2444" s="190">
        <v>1687.93</v>
      </c>
      <c r="E2444" s="191">
        <v>1687.93</v>
      </c>
      <c r="F2444" s="181" t="s">
        <v>1480</v>
      </c>
      <c r="G2444" s="185" t="s">
        <v>4637</v>
      </c>
      <c r="H2444" s="182"/>
      <c r="I2444" s="175"/>
      <c r="J2444" s="175"/>
      <c r="K2444" s="175"/>
      <c r="L2444" s="175"/>
      <c r="M2444" s="175"/>
      <c r="N2444" s="175"/>
      <c r="O2444" s="175"/>
      <c r="P2444" s="175"/>
      <c r="Q2444" s="175"/>
      <c r="R2444" s="175"/>
      <c r="S2444" s="175"/>
      <c r="T2444" s="175"/>
      <c r="U2444" s="175"/>
      <c r="V2444" s="175"/>
      <c r="W2444" s="175"/>
      <c r="X2444" s="175"/>
      <c r="Y2444" s="175"/>
      <c r="Z2444" s="175"/>
      <c r="AA2444" s="175"/>
      <c r="AB2444" s="175"/>
      <c r="AC2444" s="175"/>
      <c r="AD2444" s="175"/>
      <c r="AE2444" s="175"/>
      <c r="AF2444" s="175"/>
      <c r="AG2444" s="175"/>
      <c r="AH2444" s="175"/>
      <c r="AI2444" s="175"/>
      <c r="AJ2444" s="175"/>
      <c r="AK2444" s="175"/>
      <c r="AL2444" s="175"/>
      <c r="AM2444" s="175"/>
      <c r="AN2444" s="175"/>
      <c r="AO2444" s="175"/>
      <c r="AP2444" s="175"/>
      <c r="AQ2444" s="175"/>
      <c r="AR2444" s="175"/>
    </row>
    <row r="2445" spans="1:44" ht="102" x14ac:dyDescent="0.3">
      <c r="A2445" s="175"/>
      <c r="B2445" s="181" t="s">
        <v>1480</v>
      </c>
      <c r="C2445" s="182" t="s">
        <v>443</v>
      </c>
      <c r="D2445" s="190">
        <v>1374.39</v>
      </c>
      <c r="E2445" s="191">
        <v>1374.39</v>
      </c>
      <c r="F2445" s="185" t="s">
        <v>4637</v>
      </c>
      <c r="G2445" s="186" t="s">
        <v>3477</v>
      </c>
      <c r="H2445" s="187"/>
      <c r="I2445" s="175"/>
      <c r="J2445" s="175"/>
      <c r="K2445" s="175"/>
      <c r="L2445" s="175"/>
      <c r="M2445" s="175"/>
      <c r="N2445" s="175"/>
      <c r="O2445" s="175"/>
      <c r="P2445" s="175"/>
      <c r="Q2445" s="175"/>
      <c r="R2445" s="175"/>
      <c r="S2445" s="175"/>
      <c r="T2445" s="175"/>
      <c r="U2445" s="175"/>
      <c r="V2445" s="175"/>
      <c r="W2445" s="175"/>
      <c r="X2445" s="175"/>
      <c r="Y2445" s="175"/>
      <c r="Z2445" s="175"/>
      <c r="AA2445" s="175"/>
      <c r="AB2445" s="175"/>
      <c r="AC2445" s="175"/>
      <c r="AD2445" s="175"/>
      <c r="AE2445" s="175"/>
      <c r="AF2445" s="175"/>
      <c r="AG2445" s="175"/>
      <c r="AH2445" s="175"/>
      <c r="AI2445" s="175"/>
      <c r="AJ2445" s="175"/>
      <c r="AK2445" s="175"/>
      <c r="AL2445" s="175"/>
      <c r="AM2445" s="175"/>
      <c r="AN2445" s="175"/>
      <c r="AO2445" s="175"/>
      <c r="AP2445" s="175"/>
      <c r="AQ2445" s="175"/>
      <c r="AR2445" s="175"/>
    </row>
    <row r="2446" spans="1:44" ht="102" hidden="1" x14ac:dyDescent="0.3">
      <c r="A2446" s="175"/>
      <c r="B2446" s="185" t="s">
        <v>4637</v>
      </c>
      <c r="C2446" s="182"/>
      <c r="D2446" s="190">
        <v>1374.39</v>
      </c>
      <c r="E2446" s="191">
        <v>1374.39</v>
      </c>
      <c r="F2446" s="186" t="s">
        <v>3477</v>
      </c>
      <c r="G2446" s="181" t="s">
        <v>1178</v>
      </c>
      <c r="H2446" s="182" t="s">
        <v>454</v>
      </c>
      <c r="I2446" s="175"/>
      <c r="J2446" s="175"/>
      <c r="K2446" s="175"/>
      <c r="L2446" s="175"/>
      <c r="M2446" s="175"/>
      <c r="N2446" s="175"/>
      <c r="O2446" s="175"/>
      <c r="P2446" s="175"/>
      <c r="Q2446" s="175"/>
      <c r="R2446" s="175"/>
      <c r="S2446" s="175"/>
      <c r="T2446" s="175"/>
      <c r="U2446" s="175"/>
      <c r="V2446" s="175"/>
      <c r="W2446" s="175"/>
      <c r="X2446" s="175"/>
      <c r="Y2446" s="175"/>
      <c r="Z2446" s="175"/>
      <c r="AA2446" s="175"/>
      <c r="AB2446" s="175"/>
      <c r="AC2446" s="175"/>
      <c r="AD2446" s="175"/>
      <c r="AE2446" s="175"/>
      <c r="AF2446" s="175"/>
      <c r="AG2446" s="175"/>
      <c r="AH2446" s="175"/>
      <c r="AI2446" s="175"/>
      <c r="AJ2446" s="175"/>
      <c r="AK2446" s="175"/>
      <c r="AL2446" s="175"/>
      <c r="AM2446" s="175"/>
      <c r="AN2446" s="175"/>
      <c r="AO2446" s="175"/>
      <c r="AP2446" s="175"/>
      <c r="AQ2446" s="175"/>
      <c r="AR2446" s="175"/>
    </row>
    <row r="2447" spans="1:44" ht="102" hidden="1" x14ac:dyDescent="0.3">
      <c r="A2447" s="175"/>
      <c r="B2447" s="186" t="s">
        <v>3477</v>
      </c>
      <c r="C2447" s="187"/>
      <c r="D2447" s="190">
        <v>1374.39</v>
      </c>
      <c r="E2447" s="191">
        <v>1374.39</v>
      </c>
      <c r="F2447" s="181" t="s">
        <v>1178</v>
      </c>
      <c r="G2447" s="185" t="s">
        <v>4637</v>
      </c>
      <c r="H2447" s="182"/>
      <c r="I2447" s="175"/>
      <c r="J2447" s="175"/>
      <c r="K2447" s="175"/>
      <c r="L2447" s="175"/>
      <c r="M2447" s="175"/>
      <c r="N2447" s="175"/>
      <c r="O2447" s="175"/>
      <c r="P2447" s="175"/>
      <c r="Q2447" s="175"/>
      <c r="R2447" s="175"/>
      <c r="S2447" s="175"/>
      <c r="T2447" s="175"/>
      <c r="U2447" s="175"/>
      <c r="V2447" s="175"/>
      <c r="W2447" s="175"/>
      <c r="X2447" s="175"/>
      <c r="Y2447" s="175"/>
      <c r="Z2447" s="175"/>
      <c r="AA2447" s="175"/>
      <c r="AB2447" s="175"/>
      <c r="AC2447" s="175"/>
      <c r="AD2447" s="175"/>
      <c r="AE2447" s="175"/>
      <c r="AF2447" s="175"/>
      <c r="AG2447" s="175"/>
      <c r="AH2447" s="175"/>
      <c r="AI2447" s="175"/>
      <c r="AJ2447" s="175"/>
      <c r="AK2447" s="175"/>
      <c r="AL2447" s="175"/>
      <c r="AM2447" s="175"/>
      <c r="AN2447" s="175"/>
      <c r="AO2447" s="175"/>
      <c r="AP2447" s="175"/>
      <c r="AQ2447" s="175"/>
      <c r="AR2447" s="175"/>
    </row>
    <row r="2448" spans="1:44" ht="102" x14ac:dyDescent="0.3">
      <c r="A2448" s="175"/>
      <c r="B2448" s="181" t="s">
        <v>1178</v>
      </c>
      <c r="C2448" s="182" t="s">
        <v>454</v>
      </c>
      <c r="D2448" s="190">
        <v>1361.51</v>
      </c>
      <c r="E2448" s="191">
        <v>1361.51</v>
      </c>
      <c r="F2448" s="185" t="s">
        <v>4637</v>
      </c>
      <c r="G2448" s="186" t="s">
        <v>3478</v>
      </c>
      <c r="H2448" s="187"/>
      <c r="I2448" s="175"/>
      <c r="J2448" s="175"/>
      <c r="K2448" s="175"/>
      <c r="L2448" s="175"/>
      <c r="M2448" s="175"/>
      <c r="N2448" s="175"/>
      <c r="O2448" s="175"/>
      <c r="P2448" s="175"/>
      <c r="Q2448" s="175"/>
      <c r="R2448" s="175"/>
      <c r="S2448" s="175"/>
      <c r="T2448" s="175"/>
      <c r="U2448" s="175"/>
      <c r="V2448" s="175"/>
      <c r="W2448" s="175"/>
      <c r="X2448" s="175"/>
      <c r="Y2448" s="175"/>
      <c r="Z2448" s="175"/>
      <c r="AA2448" s="175"/>
      <c r="AB2448" s="175"/>
      <c r="AC2448" s="175"/>
      <c r="AD2448" s="175"/>
      <c r="AE2448" s="175"/>
      <c r="AF2448" s="175"/>
      <c r="AG2448" s="175"/>
      <c r="AH2448" s="175"/>
      <c r="AI2448" s="175"/>
      <c r="AJ2448" s="175"/>
      <c r="AK2448" s="175"/>
      <c r="AL2448" s="175"/>
      <c r="AM2448" s="175"/>
      <c r="AN2448" s="175"/>
      <c r="AO2448" s="175"/>
      <c r="AP2448" s="175"/>
      <c r="AQ2448" s="175"/>
      <c r="AR2448" s="175"/>
    </row>
    <row r="2449" spans="1:44" ht="102" hidden="1" x14ac:dyDescent="0.3">
      <c r="A2449" s="175"/>
      <c r="B2449" s="185" t="s">
        <v>4637</v>
      </c>
      <c r="C2449" s="182"/>
      <c r="D2449" s="190">
        <v>1361.51</v>
      </c>
      <c r="E2449" s="191">
        <v>1361.51</v>
      </c>
      <c r="F2449" s="186" t="s">
        <v>3478</v>
      </c>
      <c r="G2449" s="181" t="s">
        <v>529</v>
      </c>
      <c r="H2449" s="182" t="s">
        <v>319</v>
      </c>
      <c r="I2449" s="175"/>
      <c r="J2449" s="175"/>
      <c r="K2449" s="175"/>
      <c r="L2449" s="175"/>
      <c r="M2449" s="175"/>
      <c r="N2449" s="175"/>
      <c r="O2449" s="175"/>
      <c r="P2449" s="175"/>
      <c r="Q2449" s="175"/>
      <c r="R2449" s="175"/>
      <c r="S2449" s="175"/>
      <c r="T2449" s="175"/>
      <c r="U2449" s="175"/>
      <c r="V2449" s="175"/>
      <c r="W2449" s="175"/>
      <c r="X2449" s="175"/>
      <c r="Y2449" s="175"/>
      <c r="Z2449" s="175"/>
      <c r="AA2449" s="175"/>
      <c r="AB2449" s="175"/>
      <c r="AC2449" s="175"/>
      <c r="AD2449" s="175"/>
      <c r="AE2449" s="175"/>
      <c r="AF2449" s="175"/>
      <c r="AG2449" s="175"/>
      <c r="AH2449" s="175"/>
      <c r="AI2449" s="175"/>
      <c r="AJ2449" s="175"/>
      <c r="AK2449" s="175"/>
      <c r="AL2449" s="175"/>
      <c r="AM2449" s="175"/>
      <c r="AN2449" s="175"/>
      <c r="AO2449" s="175"/>
      <c r="AP2449" s="175"/>
      <c r="AQ2449" s="175"/>
      <c r="AR2449" s="175"/>
    </row>
    <row r="2450" spans="1:44" ht="102" hidden="1" x14ac:dyDescent="0.3">
      <c r="A2450" s="175"/>
      <c r="B2450" s="186" t="s">
        <v>3478</v>
      </c>
      <c r="C2450" s="187"/>
      <c r="D2450" s="190">
        <v>1361.51</v>
      </c>
      <c r="E2450" s="191">
        <v>1361.51</v>
      </c>
      <c r="F2450" s="181" t="s">
        <v>529</v>
      </c>
      <c r="G2450" s="185" t="s">
        <v>4637</v>
      </c>
      <c r="H2450" s="182"/>
      <c r="I2450" s="175"/>
      <c r="J2450" s="175"/>
      <c r="K2450" s="175"/>
      <c r="L2450" s="175"/>
      <c r="M2450" s="175"/>
      <c r="N2450" s="175"/>
      <c r="O2450" s="175"/>
      <c r="P2450" s="175"/>
      <c r="Q2450" s="175"/>
      <c r="R2450" s="175"/>
      <c r="S2450" s="175"/>
      <c r="T2450" s="175"/>
      <c r="U2450" s="175"/>
      <c r="V2450" s="175"/>
      <c r="W2450" s="175"/>
      <c r="X2450" s="175"/>
      <c r="Y2450" s="175"/>
      <c r="Z2450" s="175"/>
      <c r="AA2450" s="175"/>
      <c r="AB2450" s="175"/>
      <c r="AC2450" s="175"/>
      <c r="AD2450" s="175"/>
      <c r="AE2450" s="175"/>
      <c r="AF2450" s="175"/>
      <c r="AG2450" s="175"/>
      <c r="AH2450" s="175"/>
      <c r="AI2450" s="175"/>
      <c r="AJ2450" s="175"/>
      <c r="AK2450" s="175"/>
      <c r="AL2450" s="175"/>
      <c r="AM2450" s="175"/>
      <c r="AN2450" s="175"/>
      <c r="AO2450" s="175"/>
      <c r="AP2450" s="175"/>
      <c r="AQ2450" s="175"/>
      <c r="AR2450" s="175"/>
    </row>
    <row r="2451" spans="1:44" ht="102" x14ac:dyDescent="0.3">
      <c r="A2451" s="175"/>
      <c r="B2451" s="181" t="s">
        <v>529</v>
      </c>
      <c r="C2451" s="182" t="s">
        <v>319</v>
      </c>
      <c r="D2451" s="190">
        <v>1421.64</v>
      </c>
      <c r="E2451" s="191">
        <v>1421.64</v>
      </c>
      <c r="F2451" s="185" t="s">
        <v>4637</v>
      </c>
      <c r="G2451" s="186" t="s">
        <v>3171</v>
      </c>
      <c r="H2451" s="187"/>
      <c r="I2451" s="175"/>
      <c r="J2451" s="175"/>
      <c r="K2451" s="175"/>
      <c r="L2451" s="175"/>
      <c r="M2451" s="175"/>
      <c r="N2451" s="175"/>
      <c r="O2451" s="175"/>
      <c r="P2451" s="175"/>
      <c r="Q2451" s="175"/>
      <c r="R2451" s="175"/>
      <c r="S2451" s="175"/>
      <c r="T2451" s="175"/>
      <c r="U2451" s="175"/>
      <c r="V2451" s="175"/>
      <c r="W2451" s="175"/>
      <c r="X2451" s="175"/>
      <c r="Y2451" s="175"/>
      <c r="Z2451" s="175"/>
      <c r="AA2451" s="175"/>
      <c r="AB2451" s="175"/>
      <c r="AC2451" s="175"/>
      <c r="AD2451" s="175"/>
      <c r="AE2451" s="175"/>
      <c r="AF2451" s="175"/>
      <c r="AG2451" s="175"/>
      <c r="AH2451" s="175"/>
      <c r="AI2451" s="175"/>
      <c r="AJ2451" s="175"/>
      <c r="AK2451" s="175"/>
      <c r="AL2451" s="175"/>
      <c r="AM2451" s="175"/>
      <c r="AN2451" s="175"/>
      <c r="AO2451" s="175"/>
      <c r="AP2451" s="175"/>
      <c r="AQ2451" s="175"/>
      <c r="AR2451" s="175"/>
    </row>
    <row r="2452" spans="1:44" ht="102" hidden="1" x14ac:dyDescent="0.3">
      <c r="A2452" s="175"/>
      <c r="B2452" s="185" t="s">
        <v>4637</v>
      </c>
      <c r="C2452" s="182"/>
      <c r="D2452" s="190">
        <v>1421.64</v>
      </c>
      <c r="E2452" s="191">
        <v>1421.64</v>
      </c>
      <c r="F2452" s="186" t="s">
        <v>3171</v>
      </c>
      <c r="G2452" s="181" t="s">
        <v>1137</v>
      </c>
      <c r="H2452" s="182" t="s">
        <v>422</v>
      </c>
      <c r="I2452" s="175"/>
      <c r="J2452" s="175"/>
      <c r="K2452" s="175"/>
      <c r="L2452" s="175"/>
      <c r="M2452" s="175"/>
      <c r="N2452" s="175"/>
      <c r="O2452" s="175"/>
      <c r="P2452" s="175"/>
      <c r="Q2452" s="175"/>
      <c r="R2452" s="175"/>
      <c r="S2452" s="175"/>
      <c r="T2452" s="175"/>
      <c r="U2452" s="175"/>
      <c r="V2452" s="175"/>
      <c r="W2452" s="175"/>
      <c r="X2452" s="175"/>
      <c r="Y2452" s="175"/>
      <c r="Z2452" s="175"/>
      <c r="AA2452" s="175"/>
      <c r="AB2452" s="175"/>
      <c r="AC2452" s="175"/>
      <c r="AD2452" s="175"/>
      <c r="AE2452" s="175"/>
      <c r="AF2452" s="175"/>
      <c r="AG2452" s="175"/>
      <c r="AH2452" s="175"/>
      <c r="AI2452" s="175"/>
      <c r="AJ2452" s="175"/>
      <c r="AK2452" s="175"/>
      <c r="AL2452" s="175"/>
      <c r="AM2452" s="175"/>
      <c r="AN2452" s="175"/>
      <c r="AO2452" s="175"/>
      <c r="AP2452" s="175"/>
      <c r="AQ2452" s="175"/>
      <c r="AR2452" s="175"/>
    </row>
    <row r="2453" spans="1:44" ht="102" hidden="1" x14ac:dyDescent="0.3">
      <c r="A2453" s="175"/>
      <c r="B2453" s="186" t="s">
        <v>3171</v>
      </c>
      <c r="C2453" s="187"/>
      <c r="D2453" s="190">
        <v>1421.64</v>
      </c>
      <c r="E2453" s="191">
        <v>1421.64</v>
      </c>
      <c r="F2453" s="181" t="s">
        <v>1137</v>
      </c>
      <c r="G2453" s="185" t="s">
        <v>4637</v>
      </c>
      <c r="H2453" s="182"/>
      <c r="I2453" s="175"/>
      <c r="J2453" s="175"/>
      <c r="K2453" s="175"/>
      <c r="L2453" s="175"/>
      <c r="M2453" s="175"/>
      <c r="N2453" s="175"/>
      <c r="O2453" s="175"/>
      <c r="P2453" s="175"/>
      <c r="Q2453" s="175"/>
      <c r="R2453" s="175"/>
      <c r="S2453" s="175"/>
      <c r="T2453" s="175"/>
      <c r="U2453" s="175"/>
      <c r="V2453" s="175"/>
      <c r="W2453" s="175"/>
      <c r="X2453" s="175"/>
      <c r="Y2453" s="175"/>
      <c r="Z2453" s="175"/>
      <c r="AA2453" s="175"/>
      <c r="AB2453" s="175"/>
      <c r="AC2453" s="175"/>
      <c r="AD2453" s="175"/>
      <c r="AE2453" s="175"/>
      <c r="AF2453" s="175"/>
      <c r="AG2453" s="175"/>
      <c r="AH2453" s="175"/>
      <c r="AI2453" s="175"/>
      <c r="AJ2453" s="175"/>
      <c r="AK2453" s="175"/>
      <c r="AL2453" s="175"/>
      <c r="AM2453" s="175"/>
      <c r="AN2453" s="175"/>
      <c r="AO2453" s="175"/>
      <c r="AP2453" s="175"/>
      <c r="AQ2453" s="175"/>
      <c r="AR2453" s="175"/>
    </row>
    <row r="2454" spans="1:44" ht="102" x14ac:dyDescent="0.3">
      <c r="A2454" s="175"/>
      <c r="B2454" s="181" t="s">
        <v>1137</v>
      </c>
      <c r="C2454" s="182" t="s">
        <v>422</v>
      </c>
      <c r="D2454" s="190">
        <v>1679.34</v>
      </c>
      <c r="E2454" s="191">
        <v>1679.34</v>
      </c>
      <c r="F2454" s="185" t="s">
        <v>4637</v>
      </c>
      <c r="G2454" s="186" t="s">
        <v>3480</v>
      </c>
      <c r="H2454" s="187"/>
      <c r="I2454" s="175"/>
      <c r="J2454" s="175"/>
      <c r="K2454" s="175"/>
      <c r="L2454" s="175"/>
      <c r="M2454" s="175"/>
      <c r="N2454" s="175"/>
      <c r="O2454" s="175"/>
      <c r="P2454" s="175"/>
      <c r="Q2454" s="175"/>
      <c r="R2454" s="175"/>
      <c r="S2454" s="175"/>
      <c r="T2454" s="175"/>
      <c r="U2454" s="175"/>
      <c r="V2454" s="175"/>
      <c r="W2454" s="175"/>
      <c r="X2454" s="175"/>
      <c r="Y2454" s="175"/>
      <c r="Z2454" s="175"/>
      <c r="AA2454" s="175"/>
      <c r="AB2454" s="175"/>
      <c r="AC2454" s="175"/>
      <c r="AD2454" s="175"/>
      <c r="AE2454" s="175"/>
      <c r="AF2454" s="175"/>
      <c r="AG2454" s="175"/>
      <c r="AH2454" s="175"/>
      <c r="AI2454" s="175"/>
      <c r="AJ2454" s="175"/>
      <c r="AK2454" s="175"/>
      <c r="AL2454" s="175"/>
      <c r="AM2454" s="175"/>
      <c r="AN2454" s="175"/>
      <c r="AO2454" s="175"/>
      <c r="AP2454" s="175"/>
      <c r="AQ2454" s="175"/>
      <c r="AR2454" s="175"/>
    </row>
    <row r="2455" spans="1:44" ht="102" hidden="1" x14ac:dyDescent="0.3">
      <c r="A2455" s="175"/>
      <c r="B2455" s="185" t="s">
        <v>4637</v>
      </c>
      <c r="C2455" s="182"/>
      <c r="D2455" s="190">
        <v>1679.34</v>
      </c>
      <c r="E2455" s="191">
        <v>1679.34</v>
      </c>
      <c r="F2455" s="186" t="s">
        <v>3480</v>
      </c>
      <c r="G2455" s="181" t="s">
        <v>644</v>
      </c>
      <c r="H2455" s="182" t="s">
        <v>450</v>
      </c>
      <c r="I2455" s="175"/>
      <c r="J2455" s="175"/>
      <c r="K2455" s="175"/>
      <c r="L2455" s="175"/>
      <c r="M2455" s="175"/>
      <c r="N2455" s="175"/>
      <c r="O2455" s="175"/>
      <c r="P2455" s="175"/>
      <c r="Q2455" s="175"/>
      <c r="R2455" s="175"/>
      <c r="S2455" s="175"/>
      <c r="T2455" s="175"/>
      <c r="U2455" s="175"/>
      <c r="V2455" s="175"/>
      <c r="W2455" s="175"/>
      <c r="X2455" s="175"/>
      <c r="Y2455" s="175"/>
      <c r="Z2455" s="175"/>
      <c r="AA2455" s="175"/>
      <c r="AB2455" s="175"/>
      <c r="AC2455" s="175"/>
      <c r="AD2455" s="175"/>
      <c r="AE2455" s="175"/>
      <c r="AF2455" s="175"/>
      <c r="AG2455" s="175"/>
      <c r="AH2455" s="175"/>
      <c r="AI2455" s="175"/>
      <c r="AJ2455" s="175"/>
      <c r="AK2455" s="175"/>
      <c r="AL2455" s="175"/>
      <c r="AM2455" s="175"/>
      <c r="AN2455" s="175"/>
      <c r="AO2455" s="175"/>
      <c r="AP2455" s="175"/>
      <c r="AQ2455" s="175"/>
      <c r="AR2455" s="175"/>
    </row>
    <row r="2456" spans="1:44" ht="102" hidden="1" x14ac:dyDescent="0.3">
      <c r="A2456" s="175"/>
      <c r="B2456" s="186" t="s">
        <v>3480</v>
      </c>
      <c r="C2456" s="187"/>
      <c r="D2456" s="190">
        <v>1679.34</v>
      </c>
      <c r="E2456" s="191">
        <v>1679.34</v>
      </c>
      <c r="F2456" s="181" t="s">
        <v>644</v>
      </c>
      <c r="G2456" s="185" t="s">
        <v>4637</v>
      </c>
      <c r="H2456" s="182"/>
      <c r="I2456" s="175"/>
      <c r="J2456" s="175"/>
      <c r="K2456" s="175"/>
      <c r="L2456" s="175"/>
      <c r="M2456" s="175"/>
      <c r="N2456" s="175"/>
      <c r="O2456" s="175"/>
      <c r="P2456" s="175"/>
      <c r="Q2456" s="175"/>
      <c r="R2456" s="175"/>
      <c r="S2456" s="175"/>
      <c r="T2456" s="175"/>
      <c r="U2456" s="175"/>
      <c r="V2456" s="175"/>
      <c r="W2456" s="175"/>
      <c r="X2456" s="175"/>
      <c r="Y2456" s="175"/>
      <c r="Z2456" s="175"/>
      <c r="AA2456" s="175"/>
      <c r="AB2456" s="175"/>
      <c r="AC2456" s="175"/>
      <c r="AD2456" s="175"/>
      <c r="AE2456" s="175"/>
      <c r="AF2456" s="175"/>
      <c r="AG2456" s="175"/>
      <c r="AH2456" s="175"/>
      <c r="AI2456" s="175"/>
      <c r="AJ2456" s="175"/>
      <c r="AK2456" s="175"/>
      <c r="AL2456" s="175"/>
      <c r="AM2456" s="175"/>
      <c r="AN2456" s="175"/>
      <c r="AO2456" s="175"/>
      <c r="AP2456" s="175"/>
      <c r="AQ2456" s="175"/>
      <c r="AR2456" s="175"/>
    </row>
    <row r="2457" spans="1:44" ht="102" x14ac:dyDescent="0.3">
      <c r="A2457" s="175"/>
      <c r="B2457" s="181" t="s">
        <v>644</v>
      </c>
      <c r="C2457" s="182" t="s">
        <v>450</v>
      </c>
      <c r="D2457" s="190">
        <v>2650</v>
      </c>
      <c r="E2457" s="191">
        <v>2650</v>
      </c>
      <c r="F2457" s="185" t="s">
        <v>4637</v>
      </c>
      <c r="G2457" s="186" t="s">
        <v>3481</v>
      </c>
      <c r="H2457" s="187"/>
      <c r="I2457" s="175"/>
      <c r="J2457" s="175"/>
      <c r="K2457" s="175"/>
      <c r="L2457" s="175"/>
      <c r="M2457" s="175"/>
      <c r="N2457" s="175"/>
      <c r="O2457" s="175"/>
      <c r="P2457" s="175"/>
      <c r="Q2457" s="175"/>
      <c r="R2457" s="175"/>
      <c r="S2457" s="175"/>
      <c r="T2457" s="175"/>
      <c r="U2457" s="175"/>
      <c r="V2457" s="175"/>
      <c r="W2457" s="175"/>
      <c r="X2457" s="175"/>
      <c r="Y2457" s="175"/>
      <c r="Z2457" s="175"/>
      <c r="AA2457" s="175"/>
      <c r="AB2457" s="175"/>
      <c r="AC2457" s="175"/>
      <c r="AD2457" s="175"/>
      <c r="AE2457" s="175"/>
      <c r="AF2457" s="175"/>
      <c r="AG2457" s="175"/>
      <c r="AH2457" s="175"/>
      <c r="AI2457" s="175"/>
      <c r="AJ2457" s="175"/>
      <c r="AK2457" s="175"/>
      <c r="AL2457" s="175"/>
      <c r="AM2457" s="175"/>
      <c r="AN2457" s="175"/>
      <c r="AO2457" s="175"/>
      <c r="AP2457" s="175"/>
      <c r="AQ2457" s="175"/>
      <c r="AR2457" s="175"/>
    </row>
    <row r="2458" spans="1:44" ht="102" hidden="1" x14ac:dyDescent="0.3">
      <c r="A2458" s="175"/>
      <c r="B2458" s="185" t="s">
        <v>4637</v>
      </c>
      <c r="C2458" s="182"/>
      <c r="D2458" s="190">
        <v>2650</v>
      </c>
      <c r="E2458" s="191">
        <v>2650</v>
      </c>
      <c r="F2458" s="186" t="s">
        <v>3481</v>
      </c>
      <c r="G2458" s="181" t="s">
        <v>2168</v>
      </c>
      <c r="H2458" s="182" t="s">
        <v>419</v>
      </c>
      <c r="I2458" s="175"/>
      <c r="J2458" s="175"/>
      <c r="K2458" s="175"/>
      <c r="L2458" s="175"/>
      <c r="M2458" s="175"/>
      <c r="N2458" s="175"/>
      <c r="O2458" s="175"/>
      <c r="P2458" s="175"/>
      <c r="Q2458" s="175"/>
      <c r="R2458" s="175"/>
      <c r="S2458" s="175"/>
      <c r="T2458" s="175"/>
      <c r="U2458" s="175"/>
      <c r="V2458" s="175"/>
      <c r="W2458" s="175"/>
      <c r="X2458" s="175"/>
      <c r="Y2458" s="175"/>
      <c r="Z2458" s="175"/>
      <c r="AA2458" s="175"/>
      <c r="AB2458" s="175"/>
      <c r="AC2458" s="175"/>
      <c r="AD2458" s="175"/>
      <c r="AE2458" s="175"/>
      <c r="AF2458" s="175"/>
      <c r="AG2458" s="175"/>
      <c r="AH2458" s="175"/>
      <c r="AI2458" s="175"/>
      <c r="AJ2458" s="175"/>
      <c r="AK2458" s="175"/>
      <c r="AL2458" s="175"/>
      <c r="AM2458" s="175"/>
      <c r="AN2458" s="175"/>
      <c r="AO2458" s="175"/>
      <c r="AP2458" s="175"/>
      <c r="AQ2458" s="175"/>
      <c r="AR2458" s="175"/>
    </row>
    <row r="2459" spans="1:44" ht="102" hidden="1" x14ac:dyDescent="0.3">
      <c r="A2459" s="175"/>
      <c r="B2459" s="186" t="s">
        <v>3481</v>
      </c>
      <c r="C2459" s="187"/>
      <c r="D2459" s="190">
        <v>2650</v>
      </c>
      <c r="E2459" s="191">
        <v>2650</v>
      </c>
      <c r="F2459" s="181" t="s">
        <v>2168</v>
      </c>
      <c r="G2459" s="185" t="s">
        <v>4637</v>
      </c>
      <c r="H2459" s="182"/>
      <c r="I2459" s="175"/>
      <c r="J2459" s="175"/>
      <c r="K2459" s="175"/>
      <c r="L2459" s="175"/>
      <c r="M2459" s="175"/>
      <c r="N2459" s="175"/>
      <c r="O2459" s="175"/>
      <c r="P2459" s="175"/>
      <c r="Q2459" s="175"/>
      <c r="R2459" s="175"/>
      <c r="S2459" s="175"/>
      <c r="T2459" s="175"/>
      <c r="U2459" s="175"/>
      <c r="V2459" s="175"/>
      <c r="W2459" s="175"/>
      <c r="X2459" s="175"/>
      <c r="Y2459" s="175"/>
      <c r="Z2459" s="175"/>
      <c r="AA2459" s="175"/>
      <c r="AB2459" s="175"/>
      <c r="AC2459" s="175"/>
      <c r="AD2459" s="175"/>
      <c r="AE2459" s="175"/>
      <c r="AF2459" s="175"/>
      <c r="AG2459" s="175"/>
      <c r="AH2459" s="175"/>
      <c r="AI2459" s="175"/>
      <c r="AJ2459" s="175"/>
      <c r="AK2459" s="175"/>
      <c r="AL2459" s="175"/>
      <c r="AM2459" s="175"/>
      <c r="AN2459" s="175"/>
      <c r="AO2459" s="175"/>
      <c r="AP2459" s="175"/>
      <c r="AQ2459" s="175"/>
      <c r="AR2459" s="175"/>
    </row>
    <row r="2460" spans="1:44" ht="102" x14ac:dyDescent="0.3">
      <c r="A2460" s="175"/>
      <c r="B2460" s="181" t="s">
        <v>2168</v>
      </c>
      <c r="C2460" s="182" t="s">
        <v>419</v>
      </c>
      <c r="D2460" s="190">
        <v>1395.87</v>
      </c>
      <c r="E2460" s="191">
        <v>1395.87</v>
      </c>
      <c r="F2460" s="185" t="s">
        <v>4637</v>
      </c>
      <c r="G2460" s="186" t="s">
        <v>3483</v>
      </c>
      <c r="H2460" s="187"/>
      <c r="I2460" s="175"/>
      <c r="J2460" s="175"/>
      <c r="K2460" s="175"/>
      <c r="L2460" s="175"/>
      <c r="M2460" s="175"/>
      <c r="N2460" s="175"/>
      <c r="O2460" s="175"/>
      <c r="P2460" s="175"/>
      <c r="Q2460" s="175"/>
      <c r="R2460" s="175"/>
      <c r="S2460" s="175"/>
      <c r="T2460" s="175"/>
      <c r="U2460" s="175"/>
      <c r="V2460" s="175"/>
      <c r="W2460" s="175"/>
      <c r="X2460" s="175"/>
      <c r="Y2460" s="175"/>
      <c r="Z2460" s="175"/>
      <c r="AA2460" s="175"/>
      <c r="AB2460" s="175"/>
      <c r="AC2460" s="175"/>
      <c r="AD2460" s="175"/>
      <c r="AE2460" s="175"/>
      <c r="AF2460" s="175"/>
      <c r="AG2460" s="175"/>
      <c r="AH2460" s="175"/>
      <c r="AI2460" s="175"/>
      <c r="AJ2460" s="175"/>
      <c r="AK2460" s="175"/>
      <c r="AL2460" s="175"/>
      <c r="AM2460" s="175"/>
      <c r="AN2460" s="175"/>
      <c r="AO2460" s="175"/>
      <c r="AP2460" s="175"/>
      <c r="AQ2460" s="175"/>
      <c r="AR2460" s="175"/>
    </row>
    <row r="2461" spans="1:44" ht="102" hidden="1" x14ac:dyDescent="0.3">
      <c r="A2461" s="175"/>
      <c r="B2461" s="185" t="s">
        <v>4637</v>
      </c>
      <c r="C2461" s="182"/>
      <c r="D2461" s="190">
        <v>1395.87</v>
      </c>
      <c r="E2461" s="191">
        <v>1395.87</v>
      </c>
      <c r="F2461" s="186" t="s">
        <v>3483</v>
      </c>
      <c r="G2461" s="181" t="s">
        <v>645</v>
      </c>
      <c r="H2461" s="182" t="s">
        <v>435</v>
      </c>
      <c r="I2461" s="175"/>
      <c r="J2461" s="175"/>
      <c r="K2461" s="175"/>
      <c r="L2461" s="175"/>
      <c r="M2461" s="175"/>
      <c r="N2461" s="175"/>
      <c r="O2461" s="175"/>
      <c r="P2461" s="175"/>
      <c r="Q2461" s="175"/>
      <c r="R2461" s="175"/>
      <c r="S2461" s="175"/>
      <c r="T2461" s="175"/>
      <c r="U2461" s="175"/>
      <c r="V2461" s="175"/>
      <c r="W2461" s="175"/>
      <c r="X2461" s="175"/>
      <c r="Y2461" s="175"/>
      <c r="Z2461" s="175"/>
      <c r="AA2461" s="175"/>
      <c r="AB2461" s="175"/>
      <c r="AC2461" s="175"/>
      <c r="AD2461" s="175"/>
      <c r="AE2461" s="175"/>
      <c r="AF2461" s="175"/>
      <c r="AG2461" s="175"/>
      <c r="AH2461" s="175"/>
      <c r="AI2461" s="175"/>
      <c r="AJ2461" s="175"/>
      <c r="AK2461" s="175"/>
      <c r="AL2461" s="175"/>
      <c r="AM2461" s="175"/>
      <c r="AN2461" s="175"/>
      <c r="AO2461" s="175"/>
      <c r="AP2461" s="175"/>
      <c r="AQ2461" s="175"/>
      <c r="AR2461" s="175"/>
    </row>
    <row r="2462" spans="1:44" ht="102" hidden="1" x14ac:dyDescent="0.3">
      <c r="A2462" s="175"/>
      <c r="B2462" s="186" t="s">
        <v>3483</v>
      </c>
      <c r="C2462" s="187"/>
      <c r="D2462" s="190">
        <v>1395.87</v>
      </c>
      <c r="E2462" s="191">
        <v>1395.87</v>
      </c>
      <c r="F2462" s="181" t="s">
        <v>645</v>
      </c>
      <c r="G2462" s="185" t="s">
        <v>4637</v>
      </c>
      <c r="H2462" s="182"/>
      <c r="I2462" s="175"/>
      <c r="J2462" s="175"/>
      <c r="K2462" s="175"/>
      <c r="L2462" s="175"/>
      <c r="M2462" s="175"/>
      <c r="N2462" s="175"/>
      <c r="O2462" s="175"/>
      <c r="P2462" s="175"/>
      <c r="Q2462" s="175"/>
      <c r="R2462" s="175"/>
      <c r="S2462" s="175"/>
      <c r="T2462" s="175"/>
      <c r="U2462" s="175"/>
      <c r="V2462" s="175"/>
      <c r="W2462" s="175"/>
      <c r="X2462" s="175"/>
      <c r="Y2462" s="175"/>
      <c r="Z2462" s="175"/>
      <c r="AA2462" s="175"/>
      <c r="AB2462" s="175"/>
      <c r="AC2462" s="175"/>
      <c r="AD2462" s="175"/>
      <c r="AE2462" s="175"/>
      <c r="AF2462" s="175"/>
      <c r="AG2462" s="175"/>
      <c r="AH2462" s="175"/>
      <c r="AI2462" s="175"/>
      <c r="AJ2462" s="175"/>
      <c r="AK2462" s="175"/>
      <c r="AL2462" s="175"/>
      <c r="AM2462" s="175"/>
      <c r="AN2462" s="175"/>
      <c r="AO2462" s="175"/>
      <c r="AP2462" s="175"/>
      <c r="AQ2462" s="175"/>
      <c r="AR2462" s="175"/>
    </row>
    <row r="2463" spans="1:44" ht="102" x14ac:dyDescent="0.3">
      <c r="A2463" s="175"/>
      <c r="B2463" s="181" t="s">
        <v>645</v>
      </c>
      <c r="C2463" s="182" t="s">
        <v>435</v>
      </c>
      <c r="D2463" s="190">
        <v>1443.11</v>
      </c>
      <c r="E2463" s="191">
        <v>1443.11</v>
      </c>
      <c r="F2463" s="185" t="s">
        <v>4637</v>
      </c>
      <c r="G2463" s="186" t="s">
        <v>3502</v>
      </c>
      <c r="H2463" s="187"/>
      <c r="I2463" s="175"/>
      <c r="J2463" s="175"/>
      <c r="K2463" s="175"/>
      <c r="L2463" s="175"/>
      <c r="M2463" s="175"/>
      <c r="N2463" s="175"/>
      <c r="O2463" s="175"/>
      <c r="P2463" s="175"/>
      <c r="Q2463" s="175"/>
      <c r="R2463" s="175"/>
      <c r="S2463" s="175"/>
      <c r="T2463" s="175"/>
      <c r="U2463" s="175"/>
      <c r="V2463" s="175"/>
      <c r="W2463" s="175"/>
      <c r="X2463" s="175"/>
      <c r="Y2463" s="175"/>
      <c r="Z2463" s="175"/>
      <c r="AA2463" s="175"/>
      <c r="AB2463" s="175"/>
      <c r="AC2463" s="175"/>
      <c r="AD2463" s="175"/>
      <c r="AE2463" s="175"/>
      <c r="AF2463" s="175"/>
      <c r="AG2463" s="175"/>
      <c r="AH2463" s="175"/>
      <c r="AI2463" s="175"/>
      <c r="AJ2463" s="175"/>
      <c r="AK2463" s="175"/>
      <c r="AL2463" s="175"/>
      <c r="AM2463" s="175"/>
      <c r="AN2463" s="175"/>
      <c r="AO2463" s="175"/>
      <c r="AP2463" s="175"/>
      <c r="AQ2463" s="175"/>
      <c r="AR2463" s="175"/>
    </row>
    <row r="2464" spans="1:44" ht="102" hidden="1" x14ac:dyDescent="0.3">
      <c r="A2464" s="175"/>
      <c r="B2464" s="185" t="s">
        <v>4637</v>
      </c>
      <c r="C2464" s="182"/>
      <c r="D2464" s="190">
        <v>1443.11</v>
      </c>
      <c r="E2464" s="191">
        <v>1443.11</v>
      </c>
      <c r="F2464" s="186" t="s">
        <v>3502</v>
      </c>
      <c r="G2464" s="181" t="s">
        <v>999</v>
      </c>
      <c r="H2464" s="182" t="s">
        <v>416</v>
      </c>
      <c r="I2464" s="175"/>
      <c r="J2464" s="175"/>
      <c r="K2464" s="175"/>
      <c r="L2464" s="175"/>
      <c r="M2464" s="175"/>
      <c r="N2464" s="175"/>
      <c r="O2464" s="175"/>
      <c r="P2464" s="175"/>
      <c r="Q2464" s="175"/>
      <c r="R2464" s="175"/>
      <c r="S2464" s="175"/>
      <c r="T2464" s="175"/>
      <c r="U2464" s="175"/>
      <c r="V2464" s="175"/>
      <c r="W2464" s="175"/>
      <c r="X2464" s="175"/>
      <c r="Y2464" s="175"/>
      <c r="Z2464" s="175"/>
      <c r="AA2464" s="175"/>
      <c r="AB2464" s="175"/>
      <c r="AC2464" s="175"/>
      <c r="AD2464" s="175"/>
      <c r="AE2464" s="175"/>
      <c r="AF2464" s="175"/>
      <c r="AG2464" s="175"/>
      <c r="AH2464" s="175"/>
      <c r="AI2464" s="175"/>
      <c r="AJ2464" s="175"/>
      <c r="AK2464" s="175"/>
      <c r="AL2464" s="175"/>
      <c r="AM2464" s="175"/>
      <c r="AN2464" s="175"/>
      <c r="AO2464" s="175"/>
      <c r="AP2464" s="175"/>
      <c r="AQ2464" s="175"/>
      <c r="AR2464" s="175"/>
    </row>
    <row r="2465" spans="1:44" ht="102" hidden="1" x14ac:dyDescent="0.3">
      <c r="A2465" s="175"/>
      <c r="B2465" s="186" t="s">
        <v>3502</v>
      </c>
      <c r="C2465" s="187"/>
      <c r="D2465" s="190">
        <v>1443.11</v>
      </c>
      <c r="E2465" s="191">
        <v>1443.11</v>
      </c>
      <c r="F2465" s="181" t="s">
        <v>999</v>
      </c>
      <c r="G2465" s="185" t="s">
        <v>4637</v>
      </c>
      <c r="H2465" s="182"/>
      <c r="I2465" s="175"/>
      <c r="J2465" s="175"/>
      <c r="K2465" s="175"/>
      <c r="L2465" s="175"/>
      <c r="M2465" s="175"/>
      <c r="N2465" s="175"/>
      <c r="O2465" s="175"/>
      <c r="P2465" s="175"/>
      <c r="Q2465" s="175"/>
      <c r="R2465" s="175"/>
      <c r="S2465" s="175"/>
      <c r="T2465" s="175"/>
      <c r="U2465" s="175"/>
      <c r="V2465" s="175"/>
      <c r="W2465" s="175"/>
      <c r="X2465" s="175"/>
      <c r="Y2465" s="175"/>
      <c r="Z2465" s="175"/>
      <c r="AA2465" s="175"/>
      <c r="AB2465" s="175"/>
      <c r="AC2465" s="175"/>
      <c r="AD2465" s="175"/>
      <c r="AE2465" s="175"/>
      <c r="AF2465" s="175"/>
      <c r="AG2465" s="175"/>
      <c r="AH2465" s="175"/>
      <c r="AI2465" s="175"/>
      <c r="AJ2465" s="175"/>
      <c r="AK2465" s="175"/>
      <c r="AL2465" s="175"/>
      <c r="AM2465" s="175"/>
      <c r="AN2465" s="175"/>
      <c r="AO2465" s="175"/>
      <c r="AP2465" s="175"/>
      <c r="AQ2465" s="175"/>
      <c r="AR2465" s="175"/>
    </row>
    <row r="2466" spans="1:44" ht="102" x14ac:dyDescent="0.3">
      <c r="A2466" s="175"/>
      <c r="B2466" s="181" t="s">
        <v>999</v>
      </c>
      <c r="C2466" s="182" t="s">
        <v>416</v>
      </c>
      <c r="D2466" s="190">
        <v>2602.7600000000002</v>
      </c>
      <c r="E2466" s="191">
        <v>2602.7600000000002</v>
      </c>
      <c r="F2466" s="185" t="s">
        <v>4637</v>
      </c>
      <c r="G2466" s="186" t="s">
        <v>3503</v>
      </c>
      <c r="H2466" s="187"/>
      <c r="I2466" s="175"/>
      <c r="J2466" s="175"/>
      <c r="K2466" s="175"/>
      <c r="L2466" s="175"/>
      <c r="M2466" s="175"/>
      <c r="N2466" s="175"/>
      <c r="O2466" s="175"/>
      <c r="P2466" s="175"/>
      <c r="Q2466" s="175"/>
      <c r="R2466" s="175"/>
      <c r="S2466" s="175"/>
      <c r="T2466" s="175"/>
      <c r="U2466" s="175"/>
      <c r="V2466" s="175"/>
      <c r="W2466" s="175"/>
      <c r="X2466" s="175"/>
      <c r="Y2466" s="175"/>
      <c r="Z2466" s="175"/>
      <c r="AA2466" s="175"/>
      <c r="AB2466" s="175"/>
      <c r="AC2466" s="175"/>
      <c r="AD2466" s="175"/>
      <c r="AE2466" s="175"/>
      <c r="AF2466" s="175"/>
      <c r="AG2466" s="175"/>
      <c r="AH2466" s="175"/>
      <c r="AI2466" s="175"/>
      <c r="AJ2466" s="175"/>
      <c r="AK2466" s="175"/>
      <c r="AL2466" s="175"/>
      <c r="AM2466" s="175"/>
      <c r="AN2466" s="175"/>
      <c r="AO2466" s="175"/>
      <c r="AP2466" s="175"/>
      <c r="AQ2466" s="175"/>
      <c r="AR2466" s="175"/>
    </row>
    <row r="2467" spans="1:44" ht="102" hidden="1" x14ac:dyDescent="0.3">
      <c r="A2467" s="175"/>
      <c r="B2467" s="185" t="s">
        <v>4637</v>
      </c>
      <c r="C2467" s="182"/>
      <c r="D2467" s="190">
        <v>2602.7600000000002</v>
      </c>
      <c r="E2467" s="191">
        <v>2602.7600000000002</v>
      </c>
      <c r="F2467" s="186" t="s">
        <v>3503</v>
      </c>
      <c r="G2467" s="181" t="s">
        <v>1245</v>
      </c>
      <c r="H2467" s="182" t="s">
        <v>415</v>
      </c>
      <c r="I2467" s="175"/>
      <c r="J2467" s="175"/>
      <c r="K2467" s="175"/>
      <c r="L2467" s="175"/>
      <c r="M2467" s="175"/>
      <c r="N2467" s="175"/>
      <c r="O2467" s="175"/>
      <c r="P2467" s="175"/>
      <c r="Q2467" s="175"/>
      <c r="R2467" s="175"/>
      <c r="S2467" s="175"/>
      <c r="T2467" s="175"/>
      <c r="U2467" s="175"/>
      <c r="V2467" s="175"/>
      <c r="W2467" s="175"/>
      <c r="X2467" s="175"/>
      <c r="Y2467" s="175"/>
      <c r="Z2467" s="175"/>
      <c r="AA2467" s="175"/>
      <c r="AB2467" s="175"/>
      <c r="AC2467" s="175"/>
      <c r="AD2467" s="175"/>
      <c r="AE2467" s="175"/>
      <c r="AF2467" s="175"/>
      <c r="AG2467" s="175"/>
      <c r="AH2467" s="175"/>
      <c r="AI2467" s="175"/>
      <c r="AJ2467" s="175"/>
      <c r="AK2467" s="175"/>
      <c r="AL2467" s="175"/>
      <c r="AM2467" s="175"/>
      <c r="AN2467" s="175"/>
      <c r="AO2467" s="175"/>
      <c r="AP2467" s="175"/>
      <c r="AQ2467" s="175"/>
      <c r="AR2467" s="175"/>
    </row>
    <row r="2468" spans="1:44" ht="102" hidden="1" x14ac:dyDescent="0.3">
      <c r="A2468" s="175"/>
      <c r="B2468" s="186" t="s">
        <v>3503</v>
      </c>
      <c r="C2468" s="187"/>
      <c r="D2468" s="190">
        <v>2602.7600000000002</v>
      </c>
      <c r="E2468" s="191">
        <v>2602.7600000000002</v>
      </c>
      <c r="F2468" s="181" t="s">
        <v>1245</v>
      </c>
      <c r="G2468" s="185" t="s">
        <v>4637</v>
      </c>
      <c r="H2468" s="182"/>
      <c r="I2468" s="175"/>
      <c r="J2468" s="175"/>
      <c r="K2468" s="175"/>
      <c r="L2468" s="175"/>
      <c r="M2468" s="175"/>
      <c r="N2468" s="175"/>
      <c r="O2468" s="175"/>
      <c r="P2468" s="175"/>
      <c r="Q2468" s="175"/>
      <c r="R2468" s="175"/>
      <c r="S2468" s="175"/>
      <c r="T2468" s="175"/>
      <c r="U2468" s="175"/>
      <c r="V2468" s="175"/>
      <c r="W2468" s="175"/>
      <c r="X2468" s="175"/>
      <c r="Y2468" s="175"/>
      <c r="Z2468" s="175"/>
      <c r="AA2468" s="175"/>
      <c r="AB2468" s="175"/>
      <c r="AC2468" s="175"/>
      <c r="AD2468" s="175"/>
      <c r="AE2468" s="175"/>
      <c r="AF2468" s="175"/>
      <c r="AG2468" s="175"/>
      <c r="AH2468" s="175"/>
      <c r="AI2468" s="175"/>
      <c r="AJ2468" s="175"/>
      <c r="AK2468" s="175"/>
      <c r="AL2468" s="175"/>
      <c r="AM2468" s="175"/>
      <c r="AN2468" s="175"/>
      <c r="AO2468" s="175"/>
      <c r="AP2468" s="175"/>
      <c r="AQ2468" s="175"/>
      <c r="AR2468" s="175"/>
    </row>
    <row r="2469" spans="1:44" ht="102" x14ac:dyDescent="0.3">
      <c r="A2469" s="175"/>
      <c r="B2469" s="181" t="s">
        <v>1245</v>
      </c>
      <c r="C2469" s="182" t="s">
        <v>415</v>
      </c>
      <c r="D2469" s="190">
        <v>1687.93</v>
      </c>
      <c r="E2469" s="191">
        <v>1687.93</v>
      </c>
      <c r="F2469" s="185" t="s">
        <v>4637</v>
      </c>
      <c r="G2469" s="186" t="s">
        <v>3505</v>
      </c>
      <c r="H2469" s="187"/>
      <c r="I2469" s="175"/>
      <c r="J2469" s="175"/>
      <c r="K2469" s="175"/>
      <c r="L2469" s="175"/>
      <c r="M2469" s="175"/>
      <c r="N2469" s="175"/>
      <c r="O2469" s="175"/>
      <c r="P2469" s="175"/>
      <c r="Q2469" s="175"/>
      <c r="R2469" s="175"/>
      <c r="S2469" s="175"/>
      <c r="T2469" s="175"/>
      <c r="U2469" s="175"/>
      <c r="V2469" s="175"/>
      <c r="W2469" s="175"/>
      <c r="X2469" s="175"/>
      <c r="Y2469" s="175"/>
      <c r="Z2469" s="175"/>
      <c r="AA2469" s="175"/>
      <c r="AB2469" s="175"/>
      <c r="AC2469" s="175"/>
      <c r="AD2469" s="175"/>
      <c r="AE2469" s="175"/>
      <c r="AF2469" s="175"/>
      <c r="AG2469" s="175"/>
      <c r="AH2469" s="175"/>
      <c r="AI2469" s="175"/>
      <c r="AJ2469" s="175"/>
      <c r="AK2469" s="175"/>
      <c r="AL2469" s="175"/>
      <c r="AM2469" s="175"/>
      <c r="AN2469" s="175"/>
      <c r="AO2469" s="175"/>
      <c r="AP2469" s="175"/>
      <c r="AQ2469" s="175"/>
      <c r="AR2469" s="175"/>
    </row>
    <row r="2470" spans="1:44" ht="102" hidden="1" x14ac:dyDescent="0.3">
      <c r="A2470" s="175"/>
      <c r="B2470" s="185" t="s">
        <v>4637</v>
      </c>
      <c r="C2470" s="182"/>
      <c r="D2470" s="190">
        <v>1687.93</v>
      </c>
      <c r="E2470" s="191">
        <v>1687.93</v>
      </c>
      <c r="F2470" s="186" t="s">
        <v>3505</v>
      </c>
      <c r="G2470" s="181" t="s">
        <v>1174</v>
      </c>
      <c r="H2470" s="182" t="s">
        <v>463</v>
      </c>
      <c r="I2470" s="175"/>
      <c r="J2470" s="175"/>
      <c r="K2470" s="175"/>
      <c r="L2470" s="175"/>
      <c r="M2470" s="175"/>
      <c r="N2470" s="175"/>
      <c r="O2470" s="175"/>
      <c r="P2470" s="175"/>
      <c r="Q2470" s="175"/>
      <c r="R2470" s="175"/>
      <c r="S2470" s="175"/>
      <c r="T2470" s="175"/>
      <c r="U2470" s="175"/>
      <c r="V2470" s="175"/>
      <c r="W2470" s="175"/>
      <c r="X2470" s="175"/>
      <c r="Y2470" s="175"/>
      <c r="Z2470" s="175"/>
      <c r="AA2470" s="175"/>
      <c r="AB2470" s="175"/>
      <c r="AC2470" s="175"/>
      <c r="AD2470" s="175"/>
      <c r="AE2470" s="175"/>
      <c r="AF2470" s="175"/>
      <c r="AG2470" s="175"/>
      <c r="AH2470" s="175"/>
      <c r="AI2470" s="175"/>
      <c r="AJ2470" s="175"/>
      <c r="AK2470" s="175"/>
      <c r="AL2470" s="175"/>
      <c r="AM2470" s="175"/>
      <c r="AN2470" s="175"/>
      <c r="AO2470" s="175"/>
      <c r="AP2470" s="175"/>
      <c r="AQ2470" s="175"/>
      <c r="AR2470" s="175"/>
    </row>
    <row r="2471" spans="1:44" ht="102" hidden="1" x14ac:dyDescent="0.3">
      <c r="A2471" s="175"/>
      <c r="B2471" s="186" t="s">
        <v>3505</v>
      </c>
      <c r="C2471" s="187"/>
      <c r="D2471" s="190">
        <v>1687.93</v>
      </c>
      <c r="E2471" s="191">
        <v>1687.93</v>
      </c>
      <c r="F2471" s="181" t="s">
        <v>1174</v>
      </c>
      <c r="G2471" s="185" t="s">
        <v>4637</v>
      </c>
      <c r="H2471" s="182"/>
      <c r="I2471" s="175"/>
      <c r="J2471" s="175"/>
      <c r="K2471" s="175"/>
      <c r="L2471" s="175"/>
      <c r="M2471" s="175"/>
      <c r="N2471" s="175"/>
      <c r="O2471" s="175"/>
      <c r="P2471" s="175"/>
      <c r="Q2471" s="175"/>
      <c r="R2471" s="175"/>
      <c r="S2471" s="175"/>
      <c r="T2471" s="175"/>
      <c r="U2471" s="175"/>
      <c r="V2471" s="175"/>
      <c r="W2471" s="175"/>
      <c r="X2471" s="175"/>
      <c r="Y2471" s="175"/>
      <c r="Z2471" s="175"/>
      <c r="AA2471" s="175"/>
      <c r="AB2471" s="175"/>
      <c r="AC2471" s="175"/>
      <c r="AD2471" s="175"/>
      <c r="AE2471" s="175"/>
      <c r="AF2471" s="175"/>
      <c r="AG2471" s="175"/>
      <c r="AH2471" s="175"/>
      <c r="AI2471" s="175"/>
      <c r="AJ2471" s="175"/>
      <c r="AK2471" s="175"/>
      <c r="AL2471" s="175"/>
      <c r="AM2471" s="175"/>
      <c r="AN2471" s="175"/>
      <c r="AO2471" s="175"/>
      <c r="AP2471" s="175"/>
      <c r="AQ2471" s="175"/>
      <c r="AR2471" s="175"/>
    </row>
    <row r="2472" spans="1:44" ht="102" x14ac:dyDescent="0.3">
      <c r="A2472" s="175"/>
      <c r="B2472" s="181" t="s">
        <v>1174</v>
      </c>
      <c r="C2472" s="182" t="s">
        <v>463</v>
      </c>
      <c r="D2472" s="190">
        <v>1374.39</v>
      </c>
      <c r="E2472" s="191">
        <v>1374.39</v>
      </c>
      <c r="F2472" s="185" t="s">
        <v>4637</v>
      </c>
      <c r="G2472" s="186" t="s">
        <v>3506</v>
      </c>
      <c r="H2472" s="187"/>
      <c r="I2472" s="175"/>
      <c r="J2472" s="175"/>
      <c r="K2472" s="175"/>
      <c r="L2472" s="175"/>
      <c r="M2472" s="175"/>
      <c r="N2472" s="175"/>
      <c r="O2472" s="175"/>
      <c r="P2472" s="175"/>
      <c r="Q2472" s="175"/>
      <c r="R2472" s="175"/>
      <c r="S2472" s="175"/>
      <c r="T2472" s="175"/>
      <c r="U2472" s="175"/>
      <c r="V2472" s="175"/>
      <c r="W2472" s="175"/>
      <c r="X2472" s="175"/>
      <c r="Y2472" s="175"/>
      <c r="Z2472" s="175"/>
      <c r="AA2472" s="175"/>
      <c r="AB2472" s="175"/>
      <c r="AC2472" s="175"/>
      <c r="AD2472" s="175"/>
      <c r="AE2472" s="175"/>
      <c r="AF2472" s="175"/>
      <c r="AG2472" s="175"/>
      <c r="AH2472" s="175"/>
      <c r="AI2472" s="175"/>
      <c r="AJ2472" s="175"/>
      <c r="AK2472" s="175"/>
      <c r="AL2472" s="175"/>
      <c r="AM2472" s="175"/>
      <c r="AN2472" s="175"/>
      <c r="AO2472" s="175"/>
      <c r="AP2472" s="175"/>
      <c r="AQ2472" s="175"/>
      <c r="AR2472" s="175"/>
    </row>
    <row r="2473" spans="1:44" ht="102" hidden="1" x14ac:dyDescent="0.3">
      <c r="A2473" s="175"/>
      <c r="B2473" s="185" t="s">
        <v>4637</v>
      </c>
      <c r="C2473" s="182"/>
      <c r="D2473" s="190">
        <v>1374.39</v>
      </c>
      <c r="E2473" s="191">
        <v>1374.39</v>
      </c>
      <c r="F2473" s="186" t="s">
        <v>3506</v>
      </c>
      <c r="G2473" s="181" t="s">
        <v>2575</v>
      </c>
      <c r="H2473" s="182" t="s">
        <v>465</v>
      </c>
      <c r="I2473" s="175"/>
      <c r="J2473" s="175"/>
      <c r="K2473" s="175"/>
      <c r="L2473" s="175"/>
      <c r="M2473" s="175"/>
      <c r="N2473" s="175"/>
      <c r="O2473" s="175"/>
      <c r="P2473" s="175"/>
      <c r="Q2473" s="175"/>
      <c r="R2473" s="175"/>
      <c r="S2473" s="175"/>
      <c r="T2473" s="175"/>
      <c r="U2473" s="175"/>
      <c r="V2473" s="175"/>
      <c r="W2473" s="175"/>
      <c r="X2473" s="175"/>
      <c r="Y2473" s="175"/>
      <c r="Z2473" s="175"/>
      <c r="AA2473" s="175"/>
      <c r="AB2473" s="175"/>
      <c r="AC2473" s="175"/>
      <c r="AD2473" s="175"/>
      <c r="AE2473" s="175"/>
      <c r="AF2473" s="175"/>
      <c r="AG2473" s="175"/>
      <c r="AH2473" s="175"/>
      <c r="AI2473" s="175"/>
      <c r="AJ2473" s="175"/>
      <c r="AK2473" s="175"/>
      <c r="AL2473" s="175"/>
      <c r="AM2473" s="175"/>
      <c r="AN2473" s="175"/>
      <c r="AO2473" s="175"/>
      <c r="AP2473" s="175"/>
      <c r="AQ2473" s="175"/>
      <c r="AR2473" s="175"/>
    </row>
    <row r="2474" spans="1:44" ht="102" hidden="1" x14ac:dyDescent="0.3">
      <c r="A2474" s="175"/>
      <c r="B2474" s="186" t="s">
        <v>3506</v>
      </c>
      <c r="C2474" s="187"/>
      <c r="D2474" s="190">
        <v>1374.39</v>
      </c>
      <c r="E2474" s="191">
        <v>1374.39</v>
      </c>
      <c r="F2474" s="181" t="s">
        <v>2575</v>
      </c>
      <c r="G2474" s="185" t="s">
        <v>4637</v>
      </c>
      <c r="H2474" s="182"/>
      <c r="I2474" s="175"/>
      <c r="J2474" s="175"/>
      <c r="K2474" s="175"/>
      <c r="L2474" s="175"/>
      <c r="M2474" s="175"/>
      <c r="N2474" s="175"/>
      <c r="O2474" s="175"/>
      <c r="P2474" s="175"/>
      <c r="Q2474" s="175"/>
      <c r="R2474" s="175"/>
      <c r="S2474" s="175"/>
      <c r="T2474" s="175"/>
      <c r="U2474" s="175"/>
      <c r="V2474" s="175"/>
      <c r="W2474" s="175"/>
      <c r="X2474" s="175"/>
      <c r="Y2474" s="175"/>
      <c r="Z2474" s="175"/>
      <c r="AA2474" s="175"/>
      <c r="AB2474" s="175"/>
      <c r="AC2474" s="175"/>
      <c r="AD2474" s="175"/>
      <c r="AE2474" s="175"/>
      <c r="AF2474" s="175"/>
      <c r="AG2474" s="175"/>
      <c r="AH2474" s="175"/>
      <c r="AI2474" s="175"/>
      <c r="AJ2474" s="175"/>
      <c r="AK2474" s="175"/>
      <c r="AL2474" s="175"/>
      <c r="AM2474" s="175"/>
      <c r="AN2474" s="175"/>
      <c r="AO2474" s="175"/>
      <c r="AP2474" s="175"/>
      <c r="AQ2474" s="175"/>
      <c r="AR2474" s="175"/>
    </row>
    <row r="2475" spans="1:44" ht="102" x14ac:dyDescent="0.3">
      <c r="A2475" s="175"/>
      <c r="B2475" s="181" t="s">
        <v>2575</v>
      </c>
      <c r="C2475" s="182" t="s">
        <v>465</v>
      </c>
      <c r="D2475" s="190">
        <v>1361.51</v>
      </c>
      <c r="E2475" s="191">
        <v>1361.51</v>
      </c>
      <c r="F2475" s="185" t="s">
        <v>4637</v>
      </c>
      <c r="G2475" s="186" t="s">
        <v>3913</v>
      </c>
      <c r="H2475" s="187"/>
      <c r="I2475" s="175"/>
      <c r="J2475" s="175"/>
      <c r="K2475" s="175"/>
      <c r="L2475" s="175"/>
      <c r="M2475" s="175"/>
      <c r="N2475" s="175"/>
      <c r="O2475" s="175"/>
      <c r="P2475" s="175"/>
      <c r="Q2475" s="175"/>
      <c r="R2475" s="175"/>
      <c r="S2475" s="175"/>
      <c r="T2475" s="175"/>
      <c r="U2475" s="175"/>
      <c r="V2475" s="175"/>
      <c r="W2475" s="175"/>
      <c r="X2475" s="175"/>
      <c r="Y2475" s="175"/>
      <c r="Z2475" s="175"/>
      <c r="AA2475" s="175"/>
      <c r="AB2475" s="175"/>
      <c r="AC2475" s="175"/>
      <c r="AD2475" s="175"/>
      <c r="AE2475" s="175"/>
      <c r="AF2475" s="175"/>
      <c r="AG2475" s="175"/>
      <c r="AH2475" s="175"/>
      <c r="AI2475" s="175"/>
      <c r="AJ2475" s="175"/>
      <c r="AK2475" s="175"/>
      <c r="AL2475" s="175"/>
      <c r="AM2475" s="175"/>
      <c r="AN2475" s="175"/>
      <c r="AO2475" s="175"/>
      <c r="AP2475" s="175"/>
      <c r="AQ2475" s="175"/>
      <c r="AR2475" s="175"/>
    </row>
    <row r="2476" spans="1:44" ht="102" hidden="1" x14ac:dyDescent="0.3">
      <c r="A2476" s="175"/>
      <c r="B2476" s="185" t="s">
        <v>4637</v>
      </c>
      <c r="C2476" s="182"/>
      <c r="D2476" s="190">
        <v>1361.51</v>
      </c>
      <c r="E2476" s="191">
        <v>1361.51</v>
      </c>
      <c r="F2476" s="186" t="s">
        <v>3913</v>
      </c>
      <c r="G2476" s="181" t="s">
        <v>1208</v>
      </c>
      <c r="H2476" s="182" t="s">
        <v>459</v>
      </c>
      <c r="I2476" s="175"/>
      <c r="J2476" s="175"/>
      <c r="K2476" s="175"/>
      <c r="L2476" s="175"/>
      <c r="M2476" s="175"/>
      <c r="N2476" s="175"/>
      <c r="O2476" s="175"/>
      <c r="P2476" s="175"/>
      <c r="Q2476" s="175"/>
      <c r="R2476" s="175"/>
      <c r="S2476" s="175"/>
      <c r="T2476" s="175"/>
      <c r="U2476" s="175"/>
      <c r="V2476" s="175"/>
      <c r="W2476" s="175"/>
      <c r="X2476" s="175"/>
      <c r="Y2476" s="175"/>
      <c r="Z2476" s="175"/>
      <c r="AA2476" s="175"/>
      <c r="AB2476" s="175"/>
      <c r="AC2476" s="175"/>
      <c r="AD2476" s="175"/>
      <c r="AE2476" s="175"/>
      <c r="AF2476" s="175"/>
      <c r="AG2476" s="175"/>
      <c r="AH2476" s="175"/>
      <c r="AI2476" s="175"/>
      <c r="AJ2476" s="175"/>
      <c r="AK2476" s="175"/>
      <c r="AL2476" s="175"/>
      <c r="AM2476" s="175"/>
      <c r="AN2476" s="175"/>
      <c r="AO2476" s="175"/>
      <c r="AP2476" s="175"/>
      <c r="AQ2476" s="175"/>
      <c r="AR2476" s="175"/>
    </row>
    <row r="2477" spans="1:44" ht="102" hidden="1" x14ac:dyDescent="0.3">
      <c r="A2477" s="175"/>
      <c r="B2477" s="186" t="s">
        <v>3913</v>
      </c>
      <c r="C2477" s="187"/>
      <c r="D2477" s="190">
        <v>1361.51</v>
      </c>
      <c r="E2477" s="191">
        <v>1361.51</v>
      </c>
      <c r="F2477" s="181" t="s">
        <v>1208</v>
      </c>
      <c r="G2477" s="185" t="s">
        <v>4637</v>
      </c>
      <c r="H2477" s="182"/>
      <c r="I2477" s="175"/>
      <c r="J2477" s="175"/>
      <c r="K2477" s="175"/>
      <c r="L2477" s="175"/>
      <c r="M2477" s="175"/>
      <c r="N2477" s="175"/>
      <c r="O2477" s="175"/>
      <c r="P2477" s="175"/>
      <c r="Q2477" s="175"/>
      <c r="R2477" s="175"/>
      <c r="S2477" s="175"/>
      <c r="T2477" s="175"/>
      <c r="U2477" s="175"/>
      <c r="V2477" s="175"/>
      <c r="W2477" s="175"/>
      <c r="X2477" s="175"/>
      <c r="Y2477" s="175"/>
      <c r="Z2477" s="175"/>
      <c r="AA2477" s="175"/>
      <c r="AB2477" s="175"/>
      <c r="AC2477" s="175"/>
      <c r="AD2477" s="175"/>
      <c r="AE2477" s="175"/>
      <c r="AF2477" s="175"/>
      <c r="AG2477" s="175"/>
      <c r="AH2477" s="175"/>
      <c r="AI2477" s="175"/>
      <c r="AJ2477" s="175"/>
      <c r="AK2477" s="175"/>
      <c r="AL2477" s="175"/>
      <c r="AM2477" s="175"/>
      <c r="AN2477" s="175"/>
      <c r="AO2477" s="175"/>
      <c r="AP2477" s="175"/>
      <c r="AQ2477" s="175"/>
      <c r="AR2477" s="175"/>
    </row>
    <row r="2478" spans="1:44" ht="102" x14ac:dyDescent="0.3">
      <c r="A2478" s="175"/>
      <c r="B2478" s="181" t="s">
        <v>1208</v>
      </c>
      <c r="C2478" s="182" t="s">
        <v>459</v>
      </c>
      <c r="D2478" s="190">
        <v>1679.34</v>
      </c>
      <c r="E2478" s="191">
        <v>1679.34</v>
      </c>
      <c r="F2478" s="185" t="s">
        <v>4637</v>
      </c>
      <c r="G2478" s="186" t="s">
        <v>3462</v>
      </c>
      <c r="H2478" s="187"/>
      <c r="I2478" s="175"/>
      <c r="J2478" s="175"/>
      <c r="K2478" s="175"/>
      <c r="L2478" s="175"/>
      <c r="M2478" s="175"/>
      <c r="N2478" s="175"/>
      <c r="O2478" s="175"/>
      <c r="P2478" s="175"/>
      <c r="Q2478" s="175"/>
      <c r="R2478" s="175"/>
      <c r="S2478" s="175"/>
      <c r="T2478" s="175"/>
      <c r="U2478" s="175"/>
      <c r="V2478" s="175"/>
      <c r="W2478" s="175"/>
      <c r="X2478" s="175"/>
      <c r="Y2478" s="175"/>
      <c r="Z2478" s="175"/>
      <c r="AA2478" s="175"/>
      <c r="AB2478" s="175"/>
      <c r="AC2478" s="175"/>
      <c r="AD2478" s="175"/>
      <c r="AE2478" s="175"/>
      <c r="AF2478" s="175"/>
      <c r="AG2478" s="175"/>
      <c r="AH2478" s="175"/>
      <c r="AI2478" s="175"/>
      <c r="AJ2478" s="175"/>
      <c r="AK2478" s="175"/>
      <c r="AL2478" s="175"/>
      <c r="AM2478" s="175"/>
      <c r="AN2478" s="175"/>
      <c r="AO2478" s="175"/>
      <c r="AP2478" s="175"/>
      <c r="AQ2478" s="175"/>
      <c r="AR2478" s="175"/>
    </row>
    <row r="2479" spans="1:44" ht="102" hidden="1" x14ac:dyDescent="0.3">
      <c r="A2479" s="175"/>
      <c r="B2479" s="185" t="s">
        <v>4637</v>
      </c>
      <c r="C2479" s="182"/>
      <c r="D2479" s="190">
        <v>1679.34</v>
      </c>
      <c r="E2479" s="191">
        <v>1679.34</v>
      </c>
      <c r="F2479" s="186" t="s">
        <v>3462</v>
      </c>
      <c r="G2479" s="181" t="s">
        <v>1088</v>
      </c>
      <c r="H2479" s="182" t="s">
        <v>405</v>
      </c>
      <c r="I2479" s="175"/>
      <c r="J2479" s="175"/>
      <c r="K2479" s="175"/>
      <c r="L2479" s="175"/>
      <c r="M2479" s="175"/>
      <c r="N2479" s="175"/>
      <c r="O2479" s="175"/>
      <c r="P2479" s="175"/>
      <c r="Q2479" s="175"/>
      <c r="R2479" s="175"/>
      <c r="S2479" s="175"/>
      <c r="T2479" s="175"/>
      <c r="U2479" s="175"/>
      <c r="V2479" s="175"/>
      <c r="W2479" s="175"/>
      <c r="X2479" s="175"/>
      <c r="Y2479" s="175"/>
      <c r="Z2479" s="175"/>
      <c r="AA2479" s="175"/>
      <c r="AB2479" s="175"/>
      <c r="AC2479" s="175"/>
      <c r="AD2479" s="175"/>
      <c r="AE2479" s="175"/>
      <c r="AF2479" s="175"/>
      <c r="AG2479" s="175"/>
      <c r="AH2479" s="175"/>
      <c r="AI2479" s="175"/>
      <c r="AJ2479" s="175"/>
      <c r="AK2479" s="175"/>
      <c r="AL2479" s="175"/>
      <c r="AM2479" s="175"/>
      <c r="AN2479" s="175"/>
      <c r="AO2479" s="175"/>
      <c r="AP2479" s="175"/>
      <c r="AQ2479" s="175"/>
      <c r="AR2479" s="175"/>
    </row>
    <row r="2480" spans="1:44" ht="102" hidden="1" x14ac:dyDescent="0.3">
      <c r="A2480" s="175"/>
      <c r="B2480" s="186" t="s">
        <v>3462</v>
      </c>
      <c r="C2480" s="187"/>
      <c r="D2480" s="190">
        <v>1679.34</v>
      </c>
      <c r="E2480" s="191">
        <v>1679.34</v>
      </c>
      <c r="F2480" s="181" t="s">
        <v>1088</v>
      </c>
      <c r="G2480" s="185" t="s">
        <v>4637</v>
      </c>
      <c r="H2480" s="182"/>
      <c r="I2480" s="175"/>
      <c r="J2480" s="175"/>
      <c r="K2480" s="175"/>
      <c r="L2480" s="175"/>
      <c r="M2480" s="175"/>
      <c r="N2480" s="175"/>
      <c r="O2480" s="175"/>
      <c r="P2480" s="175"/>
      <c r="Q2480" s="175"/>
      <c r="R2480" s="175"/>
      <c r="S2480" s="175"/>
      <c r="T2480" s="175"/>
      <c r="U2480" s="175"/>
      <c r="V2480" s="175"/>
      <c r="W2480" s="175"/>
      <c r="X2480" s="175"/>
      <c r="Y2480" s="175"/>
      <c r="Z2480" s="175"/>
      <c r="AA2480" s="175"/>
      <c r="AB2480" s="175"/>
      <c r="AC2480" s="175"/>
      <c r="AD2480" s="175"/>
      <c r="AE2480" s="175"/>
      <c r="AF2480" s="175"/>
      <c r="AG2480" s="175"/>
      <c r="AH2480" s="175"/>
      <c r="AI2480" s="175"/>
      <c r="AJ2480" s="175"/>
      <c r="AK2480" s="175"/>
      <c r="AL2480" s="175"/>
      <c r="AM2480" s="175"/>
      <c r="AN2480" s="175"/>
      <c r="AO2480" s="175"/>
      <c r="AP2480" s="175"/>
      <c r="AQ2480" s="175"/>
      <c r="AR2480" s="175"/>
    </row>
    <row r="2481" spans="1:44" ht="102" x14ac:dyDescent="0.3">
      <c r="A2481" s="175"/>
      <c r="B2481" s="181" t="s">
        <v>1088</v>
      </c>
      <c r="C2481" s="182" t="s">
        <v>405</v>
      </c>
      <c r="D2481" s="190">
        <v>2650</v>
      </c>
      <c r="E2481" s="191">
        <v>2650</v>
      </c>
      <c r="F2481" s="185" t="s">
        <v>4637</v>
      </c>
      <c r="G2481" s="186" t="s">
        <v>3464</v>
      </c>
      <c r="H2481" s="187"/>
      <c r="I2481" s="175"/>
      <c r="J2481" s="175"/>
      <c r="K2481" s="175"/>
      <c r="L2481" s="175"/>
      <c r="M2481" s="175"/>
      <c r="N2481" s="175"/>
      <c r="O2481" s="175"/>
      <c r="P2481" s="175"/>
      <c r="Q2481" s="175"/>
      <c r="R2481" s="175"/>
      <c r="S2481" s="175"/>
      <c r="T2481" s="175"/>
      <c r="U2481" s="175"/>
      <c r="V2481" s="175"/>
      <c r="W2481" s="175"/>
      <c r="X2481" s="175"/>
      <c r="Y2481" s="175"/>
      <c r="Z2481" s="175"/>
      <c r="AA2481" s="175"/>
      <c r="AB2481" s="175"/>
      <c r="AC2481" s="175"/>
      <c r="AD2481" s="175"/>
      <c r="AE2481" s="175"/>
      <c r="AF2481" s="175"/>
      <c r="AG2481" s="175"/>
      <c r="AH2481" s="175"/>
      <c r="AI2481" s="175"/>
      <c r="AJ2481" s="175"/>
      <c r="AK2481" s="175"/>
      <c r="AL2481" s="175"/>
      <c r="AM2481" s="175"/>
      <c r="AN2481" s="175"/>
      <c r="AO2481" s="175"/>
      <c r="AP2481" s="175"/>
      <c r="AQ2481" s="175"/>
      <c r="AR2481" s="175"/>
    </row>
    <row r="2482" spans="1:44" ht="102" hidden="1" x14ac:dyDescent="0.3">
      <c r="A2482" s="175"/>
      <c r="B2482" s="185" t="s">
        <v>4637</v>
      </c>
      <c r="C2482" s="182"/>
      <c r="D2482" s="190">
        <v>2650</v>
      </c>
      <c r="E2482" s="191">
        <v>2650</v>
      </c>
      <c r="F2482" s="186" t="s">
        <v>3464</v>
      </c>
      <c r="G2482" s="181" t="s">
        <v>2173</v>
      </c>
      <c r="H2482" s="182" t="s">
        <v>267</v>
      </c>
      <c r="I2482" s="175"/>
      <c r="J2482" s="175"/>
      <c r="K2482" s="175"/>
      <c r="L2482" s="175"/>
      <c r="M2482" s="175"/>
      <c r="N2482" s="175"/>
      <c r="O2482" s="175"/>
      <c r="P2482" s="175"/>
      <c r="Q2482" s="175"/>
      <c r="R2482" s="175"/>
      <c r="S2482" s="175"/>
      <c r="T2482" s="175"/>
      <c r="U2482" s="175"/>
      <c r="V2482" s="175"/>
      <c r="W2482" s="175"/>
      <c r="X2482" s="175"/>
      <c r="Y2482" s="175"/>
      <c r="Z2482" s="175"/>
      <c r="AA2482" s="175"/>
      <c r="AB2482" s="175"/>
      <c r="AC2482" s="175"/>
      <c r="AD2482" s="175"/>
      <c r="AE2482" s="175"/>
      <c r="AF2482" s="175"/>
      <c r="AG2482" s="175"/>
      <c r="AH2482" s="175"/>
      <c r="AI2482" s="175"/>
      <c r="AJ2482" s="175"/>
      <c r="AK2482" s="175"/>
      <c r="AL2482" s="175"/>
      <c r="AM2482" s="175"/>
      <c r="AN2482" s="175"/>
      <c r="AO2482" s="175"/>
      <c r="AP2482" s="175"/>
      <c r="AQ2482" s="175"/>
      <c r="AR2482" s="175"/>
    </row>
    <row r="2483" spans="1:44" ht="102" hidden="1" x14ac:dyDescent="0.3">
      <c r="A2483" s="175"/>
      <c r="B2483" s="186" t="s">
        <v>3464</v>
      </c>
      <c r="C2483" s="187"/>
      <c r="D2483" s="190">
        <v>2650</v>
      </c>
      <c r="E2483" s="191">
        <v>2650</v>
      </c>
      <c r="F2483" s="181" t="s">
        <v>2173</v>
      </c>
      <c r="G2483" s="185" t="s">
        <v>4637</v>
      </c>
      <c r="H2483" s="182"/>
      <c r="I2483" s="175"/>
      <c r="J2483" s="175"/>
      <c r="K2483" s="175"/>
      <c r="L2483" s="175"/>
      <c r="M2483" s="175"/>
      <c r="N2483" s="175"/>
      <c r="O2483" s="175"/>
      <c r="P2483" s="175"/>
      <c r="Q2483" s="175"/>
      <c r="R2483" s="175"/>
      <c r="S2483" s="175"/>
      <c r="T2483" s="175"/>
      <c r="U2483" s="175"/>
      <c r="V2483" s="175"/>
      <c r="W2483" s="175"/>
      <c r="X2483" s="175"/>
      <c r="Y2483" s="175"/>
      <c r="Z2483" s="175"/>
      <c r="AA2483" s="175"/>
      <c r="AB2483" s="175"/>
      <c r="AC2483" s="175"/>
      <c r="AD2483" s="175"/>
      <c r="AE2483" s="175"/>
      <c r="AF2483" s="175"/>
      <c r="AG2483" s="175"/>
      <c r="AH2483" s="175"/>
      <c r="AI2483" s="175"/>
      <c r="AJ2483" s="175"/>
      <c r="AK2483" s="175"/>
      <c r="AL2483" s="175"/>
      <c r="AM2483" s="175"/>
      <c r="AN2483" s="175"/>
      <c r="AO2483" s="175"/>
      <c r="AP2483" s="175"/>
      <c r="AQ2483" s="175"/>
      <c r="AR2483" s="175"/>
    </row>
    <row r="2484" spans="1:44" ht="102" x14ac:dyDescent="0.3">
      <c r="A2484" s="175"/>
      <c r="B2484" s="181" t="s">
        <v>2173</v>
      </c>
      <c r="C2484" s="182" t="s">
        <v>267</v>
      </c>
      <c r="D2484" s="190">
        <v>1464.59</v>
      </c>
      <c r="E2484" s="191">
        <v>1464.59</v>
      </c>
      <c r="F2484" s="185" t="s">
        <v>4637</v>
      </c>
      <c r="G2484" s="186" t="s">
        <v>3101</v>
      </c>
      <c r="H2484" s="187"/>
      <c r="I2484" s="175"/>
      <c r="J2484" s="175"/>
      <c r="K2484" s="175"/>
      <c r="L2484" s="175"/>
      <c r="M2484" s="175"/>
      <c r="N2484" s="175"/>
      <c r="O2484" s="175"/>
      <c r="P2484" s="175"/>
      <c r="Q2484" s="175"/>
      <c r="R2484" s="175"/>
      <c r="S2484" s="175"/>
      <c r="T2484" s="175"/>
      <c r="U2484" s="175"/>
      <c r="V2484" s="175"/>
      <c r="W2484" s="175"/>
      <c r="X2484" s="175"/>
      <c r="Y2484" s="175"/>
      <c r="Z2484" s="175"/>
      <c r="AA2484" s="175"/>
      <c r="AB2484" s="175"/>
      <c r="AC2484" s="175"/>
      <c r="AD2484" s="175"/>
      <c r="AE2484" s="175"/>
      <c r="AF2484" s="175"/>
      <c r="AG2484" s="175"/>
      <c r="AH2484" s="175"/>
      <c r="AI2484" s="175"/>
      <c r="AJ2484" s="175"/>
      <c r="AK2484" s="175"/>
      <c r="AL2484" s="175"/>
      <c r="AM2484" s="175"/>
      <c r="AN2484" s="175"/>
      <c r="AO2484" s="175"/>
      <c r="AP2484" s="175"/>
      <c r="AQ2484" s="175"/>
      <c r="AR2484" s="175"/>
    </row>
    <row r="2485" spans="1:44" ht="102" hidden="1" x14ac:dyDescent="0.3">
      <c r="A2485" s="175"/>
      <c r="B2485" s="185" t="s">
        <v>4637</v>
      </c>
      <c r="C2485" s="182"/>
      <c r="D2485" s="190">
        <v>1464.59</v>
      </c>
      <c r="E2485" s="191">
        <v>1464.59</v>
      </c>
      <c r="F2485" s="186" t="s">
        <v>3101</v>
      </c>
      <c r="G2485" s="181" t="s">
        <v>537</v>
      </c>
      <c r="H2485" s="182" t="s">
        <v>125</v>
      </c>
      <c r="I2485" s="175"/>
      <c r="J2485" s="175"/>
      <c r="K2485" s="175"/>
      <c r="L2485" s="175"/>
      <c r="M2485" s="175"/>
      <c r="N2485" s="175"/>
      <c r="O2485" s="175"/>
      <c r="P2485" s="175"/>
      <c r="Q2485" s="175"/>
      <c r="R2485" s="175"/>
      <c r="S2485" s="175"/>
      <c r="T2485" s="175"/>
      <c r="U2485" s="175"/>
      <c r="V2485" s="175"/>
      <c r="W2485" s="175"/>
      <c r="X2485" s="175"/>
      <c r="Y2485" s="175"/>
      <c r="Z2485" s="175"/>
      <c r="AA2485" s="175"/>
      <c r="AB2485" s="175"/>
      <c r="AC2485" s="175"/>
      <c r="AD2485" s="175"/>
      <c r="AE2485" s="175"/>
      <c r="AF2485" s="175"/>
      <c r="AG2485" s="175"/>
      <c r="AH2485" s="175"/>
      <c r="AI2485" s="175"/>
      <c r="AJ2485" s="175"/>
      <c r="AK2485" s="175"/>
      <c r="AL2485" s="175"/>
      <c r="AM2485" s="175"/>
      <c r="AN2485" s="175"/>
      <c r="AO2485" s="175"/>
      <c r="AP2485" s="175"/>
      <c r="AQ2485" s="175"/>
      <c r="AR2485" s="175"/>
    </row>
    <row r="2486" spans="1:44" ht="102" hidden="1" x14ac:dyDescent="0.3">
      <c r="A2486" s="175"/>
      <c r="B2486" s="186" t="s">
        <v>3101</v>
      </c>
      <c r="C2486" s="187"/>
      <c r="D2486" s="190">
        <v>1464.59</v>
      </c>
      <c r="E2486" s="191">
        <v>1464.59</v>
      </c>
      <c r="F2486" s="181" t="s">
        <v>537</v>
      </c>
      <c r="G2486" s="185" t="s">
        <v>4637</v>
      </c>
      <c r="H2486" s="182"/>
      <c r="I2486" s="175"/>
      <c r="J2486" s="175"/>
      <c r="K2486" s="175"/>
      <c r="L2486" s="175"/>
      <c r="M2486" s="175"/>
      <c r="N2486" s="175"/>
      <c r="O2486" s="175"/>
      <c r="P2486" s="175"/>
      <c r="Q2486" s="175"/>
      <c r="R2486" s="175"/>
      <c r="S2486" s="175"/>
      <c r="T2486" s="175"/>
      <c r="U2486" s="175"/>
      <c r="V2486" s="175"/>
      <c r="W2486" s="175"/>
      <c r="X2486" s="175"/>
      <c r="Y2486" s="175"/>
      <c r="Z2486" s="175"/>
      <c r="AA2486" s="175"/>
      <c r="AB2486" s="175"/>
      <c r="AC2486" s="175"/>
      <c r="AD2486" s="175"/>
      <c r="AE2486" s="175"/>
      <c r="AF2486" s="175"/>
      <c r="AG2486" s="175"/>
      <c r="AH2486" s="175"/>
      <c r="AI2486" s="175"/>
      <c r="AJ2486" s="175"/>
      <c r="AK2486" s="175"/>
      <c r="AL2486" s="175"/>
      <c r="AM2486" s="175"/>
      <c r="AN2486" s="175"/>
      <c r="AO2486" s="175"/>
      <c r="AP2486" s="175"/>
      <c r="AQ2486" s="175"/>
      <c r="AR2486" s="175"/>
    </row>
    <row r="2487" spans="1:44" ht="102" x14ac:dyDescent="0.3">
      <c r="A2487" s="175"/>
      <c r="B2487" s="181" t="s">
        <v>537</v>
      </c>
      <c r="C2487" s="182" t="s">
        <v>125</v>
      </c>
      <c r="D2487" s="190">
        <v>1421.64</v>
      </c>
      <c r="E2487" s="191">
        <v>1421.64</v>
      </c>
      <c r="F2487" s="185" t="s">
        <v>4637</v>
      </c>
      <c r="G2487" s="186" t="s">
        <v>3173</v>
      </c>
      <c r="H2487" s="187"/>
      <c r="I2487" s="175"/>
      <c r="J2487" s="175"/>
      <c r="K2487" s="175"/>
      <c r="L2487" s="175"/>
      <c r="M2487" s="175"/>
      <c r="N2487" s="175"/>
      <c r="O2487" s="175"/>
      <c r="P2487" s="175"/>
      <c r="Q2487" s="175"/>
      <c r="R2487" s="175"/>
      <c r="S2487" s="175"/>
      <c r="T2487" s="175"/>
      <c r="U2487" s="175"/>
      <c r="V2487" s="175"/>
      <c r="W2487" s="175"/>
      <c r="X2487" s="175"/>
      <c r="Y2487" s="175"/>
      <c r="Z2487" s="175"/>
      <c r="AA2487" s="175"/>
      <c r="AB2487" s="175"/>
      <c r="AC2487" s="175"/>
      <c r="AD2487" s="175"/>
      <c r="AE2487" s="175"/>
      <c r="AF2487" s="175"/>
      <c r="AG2487" s="175"/>
      <c r="AH2487" s="175"/>
      <c r="AI2487" s="175"/>
      <c r="AJ2487" s="175"/>
      <c r="AK2487" s="175"/>
      <c r="AL2487" s="175"/>
      <c r="AM2487" s="175"/>
      <c r="AN2487" s="175"/>
      <c r="AO2487" s="175"/>
      <c r="AP2487" s="175"/>
      <c r="AQ2487" s="175"/>
      <c r="AR2487" s="175"/>
    </row>
    <row r="2488" spans="1:44" ht="102" hidden="1" x14ac:dyDescent="0.3">
      <c r="A2488" s="175"/>
      <c r="B2488" s="185" t="s">
        <v>4637</v>
      </c>
      <c r="C2488" s="182"/>
      <c r="D2488" s="190">
        <v>1421.64</v>
      </c>
      <c r="E2488" s="191">
        <v>1421.64</v>
      </c>
      <c r="F2488" s="186" t="s">
        <v>3173</v>
      </c>
      <c r="G2488" s="181" t="s">
        <v>1398</v>
      </c>
      <c r="H2488" s="182" t="s">
        <v>423</v>
      </c>
      <c r="I2488" s="175"/>
      <c r="J2488" s="175"/>
      <c r="K2488" s="175"/>
      <c r="L2488" s="175"/>
      <c r="M2488" s="175"/>
      <c r="N2488" s="175"/>
      <c r="O2488" s="175"/>
      <c r="P2488" s="175"/>
      <c r="Q2488" s="175"/>
      <c r="R2488" s="175"/>
      <c r="S2488" s="175"/>
      <c r="T2488" s="175"/>
      <c r="U2488" s="175"/>
      <c r="V2488" s="175"/>
      <c r="W2488" s="175"/>
      <c r="X2488" s="175"/>
      <c r="Y2488" s="175"/>
      <c r="Z2488" s="175"/>
      <c r="AA2488" s="175"/>
      <c r="AB2488" s="175"/>
      <c r="AC2488" s="175"/>
      <c r="AD2488" s="175"/>
      <c r="AE2488" s="175"/>
      <c r="AF2488" s="175"/>
      <c r="AG2488" s="175"/>
      <c r="AH2488" s="175"/>
      <c r="AI2488" s="175"/>
      <c r="AJ2488" s="175"/>
      <c r="AK2488" s="175"/>
      <c r="AL2488" s="175"/>
      <c r="AM2488" s="175"/>
      <c r="AN2488" s="175"/>
      <c r="AO2488" s="175"/>
      <c r="AP2488" s="175"/>
      <c r="AQ2488" s="175"/>
      <c r="AR2488" s="175"/>
    </row>
    <row r="2489" spans="1:44" ht="102" hidden="1" x14ac:dyDescent="0.3">
      <c r="A2489" s="175"/>
      <c r="B2489" s="186" t="s">
        <v>3173</v>
      </c>
      <c r="C2489" s="187"/>
      <c r="D2489" s="190">
        <v>1421.64</v>
      </c>
      <c r="E2489" s="191">
        <v>1421.64</v>
      </c>
      <c r="F2489" s="181" t="s">
        <v>1398</v>
      </c>
      <c r="G2489" s="185" t="s">
        <v>4637</v>
      </c>
      <c r="H2489" s="182"/>
      <c r="I2489" s="175"/>
      <c r="J2489" s="175"/>
      <c r="K2489" s="175"/>
      <c r="L2489" s="175"/>
      <c r="M2489" s="175"/>
      <c r="N2489" s="175"/>
      <c r="O2489" s="175"/>
      <c r="P2489" s="175"/>
      <c r="Q2489" s="175"/>
      <c r="R2489" s="175"/>
      <c r="S2489" s="175"/>
      <c r="T2489" s="175"/>
      <c r="U2489" s="175"/>
      <c r="V2489" s="175"/>
      <c r="W2489" s="175"/>
      <c r="X2489" s="175"/>
      <c r="Y2489" s="175"/>
      <c r="Z2489" s="175"/>
      <c r="AA2489" s="175"/>
      <c r="AB2489" s="175"/>
      <c r="AC2489" s="175"/>
      <c r="AD2489" s="175"/>
      <c r="AE2489" s="175"/>
      <c r="AF2489" s="175"/>
      <c r="AG2489" s="175"/>
      <c r="AH2489" s="175"/>
      <c r="AI2489" s="175"/>
      <c r="AJ2489" s="175"/>
      <c r="AK2489" s="175"/>
      <c r="AL2489" s="175"/>
      <c r="AM2489" s="175"/>
      <c r="AN2489" s="175"/>
      <c r="AO2489" s="175"/>
      <c r="AP2489" s="175"/>
      <c r="AQ2489" s="175"/>
      <c r="AR2489" s="175"/>
    </row>
    <row r="2490" spans="1:44" ht="102" x14ac:dyDescent="0.3">
      <c r="A2490" s="175"/>
      <c r="B2490" s="181" t="s">
        <v>1398</v>
      </c>
      <c r="C2490" s="182" t="s">
        <v>423</v>
      </c>
      <c r="D2490" s="190">
        <v>1395.87</v>
      </c>
      <c r="E2490" s="191">
        <v>1395.87</v>
      </c>
      <c r="F2490" s="185" t="s">
        <v>4637</v>
      </c>
      <c r="G2490" s="186" t="s">
        <v>3507</v>
      </c>
      <c r="H2490" s="187"/>
      <c r="I2490" s="175"/>
      <c r="J2490" s="175"/>
      <c r="K2490" s="175"/>
      <c r="L2490" s="175"/>
      <c r="M2490" s="175"/>
      <c r="N2490" s="175"/>
      <c r="O2490" s="175"/>
      <c r="P2490" s="175"/>
      <c r="Q2490" s="175"/>
      <c r="R2490" s="175"/>
      <c r="S2490" s="175"/>
      <c r="T2490" s="175"/>
      <c r="U2490" s="175"/>
      <c r="V2490" s="175"/>
      <c r="W2490" s="175"/>
      <c r="X2490" s="175"/>
      <c r="Y2490" s="175"/>
      <c r="Z2490" s="175"/>
      <c r="AA2490" s="175"/>
      <c r="AB2490" s="175"/>
      <c r="AC2490" s="175"/>
      <c r="AD2490" s="175"/>
      <c r="AE2490" s="175"/>
      <c r="AF2490" s="175"/>
      <c r="AG2490" s="175"/>
      <c r="AH2490" s="175"/>
      <c r="AI2490" s="175"/>
      <c r="AJ2490" s="175"/>
      <c r="AK2490" s="175"/>
      <c r="AL2490" s="175"/>
      <c r="AM2490" s="175"/>
      <c r="AN2490" s="175"/>
      <c r="AO2490" s="175"/>
      <c r="AP2490" s="175"/>
      <c r="AQ2490" s="175"/>
      <c r="AR2490" s="175"/>
    </row>
    <row r="2491" spans="1:44" ht="102" hidden="1" x14ac:dyDescent="0.3">
      <c r="A2491" s="175"/>
      <c r="B2491" s="185" t="s">
        <v>4637</v>
      </c>
      <c r="C2491" s="182"/>
      <c r="D2491" s="190">
        <v>1395.87</v>
      </c>
      <c r="E2491" s="191">
        <v>1395.87</v>
      </c>
      <c r="F2491" s="186" t="s">
        <v>3507</v>
      </c>
      <c r="G2491" s="181" t="s">
        <v>1175</v>
      </c>
      <c r="H2491" s="182" t="s">
        <v>483</v>
      </c>
      <c r="I2491" s="175"/>
      <c r="J2491" s="175"/>
      <c r="K2491" s="175"/>
      <c r="L2491" s="175"/>
      <c r="M2491" s="175"/>
      <c r="N2491" s="175"/>
      <c r="O2491" s="175"/>
      <c r="P2491" s="175"/>
      <c r="Q2491" s="175"/>
      <c r="R2491" s="175"/>
      <c r="S2491" s="175"/>
      <c r="T2491" s="175"/>
      <c r="U2491" s="175"/>
      <c r="V2491" s="175"/>
      <c r="W2491" s="175"/>
      <c r="X2491" s="175"/>
      <c r="Y2491" s="175"/>
      <c r="Z2491" s="175"/>
      <c r="AA2491" s="175"/>
      <c r="AB2491" s="175"/>
      <c r="AC2491" s="175"/>
      <c r="AD2491" s="175"/>
      <c r="AE2491" s="175"/>
      <c r="AF2491" s="175"/>
      <c r="AG2491" s="175"/>
      <c r="AH2491" s="175"/>
      <c r="AI2491" s="175"/>
      <c r="AJ2491" s="175"/>
      <c r="AK2491" s="175"/>
      <c r="AL2491" s="175"/>
      <c r="AM2491" s="175"/>
      <c r="AN2491" s="175"/>
      <c r="AO2491" s="175"/>
      <c r="AP2491" s="175"/>
      <c r="AQ2491" s="175"/>
      <c r="AR2491" s="175"/>
    </row>
    <row r="2492" spans="1:44" ht="102" hidden="1" x14ac:dyDescent="0.3">
      <c r="A2492" s="175"/>
      <c r="B2492" s="186" t="s">
        <v>3507</v>
      </c>
      <c r="C2492" s="187"/>
      <c r="D2492" s="190">
        <v>1395.87</v>
      </c>
      <c r="E2492" s="191">
        <v>1395.87</v>
      </c>
      <c r="F2492" s="181" t="s">
        <v>1175</v>
      </c>
      <c r="G2492" s="185" t="s">
        <v>4637</v>
      </c>
      <c r="H2492" s="182"/>
      <c r="I2492" s="175"/>
      <c r="J2492" s="175"/>
      <c r="K2492" s="175"/>
      <c r="L2492" s="175"/>
      <c r="M2492" s="175"/>
      <c r="N2492" s="175"/>
      <c r="O2492" s="175"/>
      <c r="P2492" s="175"/>
      <c r="Q2492" s="175"/>
      <c r="R2492" s="175"/>
      <c r="S2492" s="175"/>
      <c r="T2492" s="175"/>
      <c r="U2492" s="175"/>
      <c r="V2492" s="175"/>
      <c r="W2492" s="175"/>
      <c r="X2492" s="175"/>
      <c r="Y2492" s="175"/>
      <c r="Z2492" s="175"/>
      <c r="AA2492" s="175"/>
      <c r="AB2492" s="175"/>
      <c r="AC2492" s="175"/>
      <c r="AD2492" s="175"/>
      <c r="AE2492" s="175"/>
      <c r="AF2492" s="175"/>
      <c r="AG2492" s="175"/>
      <c r="AH2492" s="175"/>
      <c r="AI2492" s="175"/>
      <c r="AJ2492" s="175"/>
      <c r="AK2492" s="175"/>
      <c r="AL2492" s="175"/>
      <c r="AM2492" s="175"/>
      <c r="AN2492" s="175"/>
      <c r="AO2492" s="175"/>
      <c r="AP2492" s="175"/>
      <c r="AQ2492" s="175"/>
      <c r="AR2492" s="175"/>
    </row>
    <row r="2493" spans="1:44" ht="102" x14ac:dyDescent="0.3">
      <c r="A2493" s="175"/>
      <c r="B2493" s="181" t="s">
        <v>1175</v>
      </c>
      <c r="C2493" s="182" t="s">
        <v>483</v>
      </c>
      <c r="D2493" s="190">
        <v>1443.11</v>
      </c>
      <c r="E2493" s="191">
        <v>1443.11</v>
      </c>
      <c r="F2493" s="185" t="s">
        <v>4637</v>
      </c>
      <c r="G2493" s="186" t="s">
        <v>3525</v>
      </c>
      <c r="H2493" s="187"/>
      <c r="I2493" s="175"/>
      <c r="J2493" s="175"/>
      <c r="K2493" s="175"/>
      <c r="L2493" s="175"/>
      <c r="M2493" s="175"/>
      <c r="N2493" s="175"/>
      <c r="O2493" s="175"/>
      <c r="P2493" s="175"/>
      <c r="Q2493" s="175"/>
      <c r="R2493" s="175"/>
      <c r="S2493" s="175"/>
      <c r="T2493" s="175"/>
      <c r="U2493" s="175"/>
      <c r="V2493" s="175"/>
      <c r="W2493" s="175"/>
      <c r="X2493" s="175"/>
      <c r="Y2493" s="175"/>
      <c r="Z2493" s="175"/>
      <c r="AA2493" s="175"/>
      <c r="AB2493" s="175"/>
      <c r="AC2493" s="175"/>
      <c r="AD2493" s="175"/>
      <c r="AE2493" s="175"/>
      <c r="AF2493" s="175"/>
      <c r="AG2493" s="175"/>
      <c r="AH2493" s="175"/>
      <c r="AI2493" s="175"/>
      <c r="AJ2493" s="175"/>
      <c r="AK2493" s="175"/>
      <c r="AL2493" s="175"/>
      <c r="AM2493" s="175"/>
      <c r="AN2493" s="175"/>
      <c r="AO2493" s="175"/>
      <c r="AP2493" s="175"/>
      <c r="AQ2493" s="175"/>
      <c r="AR2493" s="175"/>
    </row>
    <row r="2494" spans="1:44" ht="102" hidden="1" x14ac:dyDescent="0.3">
      <c r="A2494" s="175"/>
      <c r="B2494" s="185" t="s">
        <v>4637</v>
      </c>
      <c r="C2494" s="182"/>
      <c r="D2494" s="190">
        <v>1443.11</v>
      </c>
      <c r="E2494" s="191">
        <v>1443.11</v>
      </c>
      <c r="F2494" s="186" t="s">
        <v>3525</v>
      </c>
      <c r="G2494" s="181" t="s">
        <v>1275</v>
      </c>
      <c r="H2494" s="182" t="s">
        <v>438</v>
      </c>
      <c r="I2494" s="175"/>
      <c r="J2494" s="175"/>
      <c r="K2494" s="175"/>
      <c r="L2494" s="175"/>
      <c r="M2494" s="175"/>
      <c r="N2494" s="175"/>
      <c r="O2494" s="175"/>
      <c r="P2494" s="175"/>
      <c r="Q2494" s="175"/>
      <c r="R2494" s="175"/>
      <c r="S2494" s="175"/>
      <c r="T2494" s="175"/>
      <c r="U2494" s="175"/>
      <c r="V2494" s="175"/>
      <c r="W2494" s="175"/>
      <c r="X2494" s="175"/>
      <c r="Y2494" s="175"/>
      <c r="Z2494" s="175"/>
      <c r="AA2494" s="175"/>
      <c r="AB2494" s="175"/>
      <c r="AC2494" s="175"/>
      <c r="AD2494" s="175"/>
      <c r="AE2494" s="175"/>
      <c r="AF2494" s="175"/>
      <c r="AG2494" s="175"/>
      <c r="AH2494" s="175"/>
      <c r="AI2494" s="175"/>
      <c r="AJ2494" s="175"/>
      <c r="AK2494" s="175"/>
      <c r="AL2494" s="175"/>
      <c r="AM2494" s="175"/>
      <c r="AN2494" s="175"/>
      <c r="AO2494" s="175"/>
      <c r="AP2494" s="175"/>
      <c r="AQ2494" s="175"/>
      <c r="AR2494" s="175"/>
    </row>
    <row r="2495" spans="1:44" ht="102" hidden="1" x14ac:dyDescent="0.3">
      <c r="A2495" s="175"/>
      <c r="B2495" s="186" t="s">
        <v>3525</v>
      </c>
      <c r="C2495" s="187"/>
      <c r="D2495" s="190">
        <v>1443.11</v>
      </c>
      <c r="E2495" s="191">
        <v>1443.11</v>
      </c>
      <c r="F2495" s="181" t="s">
        <v>1275</v>
      </c>
      <c r="G2495" s="185" t="s">
        <v>4637</v>
      </c>
      <c r="H2495" s="182"/>
      <c r="I2495" s="175"/>
      <c r="J2495" s="175"/>
      <c r="K2495" s="175"/>
      <c r="L2495" s="175"/>
      <c r="M2495" s="175"/>
      <c r="N2495" s="175"/>
      <c r="O2495" s="175"/>
      <c r="P2495" s="175"/>
      <c r="Q2495" s="175"/>
      <c r="R2495" s="175"/>
      <c r="S2495" s="175"/>
      <c r="T2495" s="175"/>
      <c r="U2495" s="175"/>
      <c r="V2495" s="175"/>
      <c r="W2495" s="175"/>
      <c r="X2495" s="175"/>
      <c r="Y2495" s="175"/>
      <c r="Z2495" s="175"/>
      <c r="AA2495" s="175"/>
      <c r="AB2495" s="175"/>
      <c r="AC2495" s="175"/>
      <c r="AD2495" s="175"/>
      <c r="AE2495" s="175"/>
      <c r="AF2495" s="175"/>
      <c r="AG2495" s="175"/>
      <c r="AH2495" s="175"/>
      <c r="AI2495" s="175"/>
      <c r="AJ2495" s="175"/>
      <c r="AK2495" s="175"/>
      <c r="AL2495" s="175"/>
      <c r="AM2495" s="175"/>
      <c r="AN2495" s="175"/>
      <c r="AO2495" s="175"/>
      <c r="AP2495" s="175"/>
      <c r="AQ2495" s="175"/>
      <c r="AR2495" s="175"/>
    </row>
    <row r="2496" spans="1:44" ht="102" x14ac:dyDescent="0.3">
      <c r="A2496" s="175"/>
      <c r="B2496" s="181" t="s">
        <v>1275</v>
      </c>
      <c r="C2496" s="182" t="s">
        <v>438</v>
      </c>
      <c r="D2496" s="190">
        <v>2602.7600000000002</v>
      </c>
      <c r="E2496" s="191">
        <v>2602.7600000000002</v>
      </c>
      <c r="F2496" s="185" t="s">
        <v>4637</v>
      </c>
      <c r="G2496" s="186" t="s">
        <v>3467</v>
      </c>
      <c r="H2496" s="187"/>
      <c r="I2496" s="175"/>
      <c r="J2496" s="175"/>
      <c r="K2496" s="175"/>
      <c r="L2496" s="175"/>
      <c r="M2496" s="175"/>
      <c r="N2496" s="175"/>
      <c r="O2496" s="175"/>
      <c r="P2496" s="175"/>
      <c r="Q2496" s="175"/>
      <c r="R2496" s="175"/>
      <c r="S2496" s="175"/>
      <c r="T2496" s="175"/>
      <c r="U2496" s="175"/>
      <c r="V2496" s="175"/>
      <c r="W2496" s="175"/>
      <c r="X2496" s="175"/>
      <c r="Y2496" s="175"/>
      <c r="Z2496" s="175"/>
      <c r="AA2496" s="175"/>
      <c r="AB2496" s="175"/>
      <c r="AC2496" s="175"/>
      <c r="AD2496" s="175"/>
      <c r="AE2496" s="175"/>
      <c r="AF2496" s="175"/>
      <c r="AG2496" s="175"/>
      <c r="AH2496" s="175"/>
      <c r="AI2496" s="175"/>
      <c r="AJ2496" s="175"/>
      <c r="AK2496" s="175"/>
      <c r="AL2496" s="175"/>
      <c r="AM2496" s="175"/>
      <c r="AN2496" s="175"/>
      <c r="AO2496" s="175"/>
      <c r="AP2496" s="175"/>
      <c r="AQ2496" s="175"/>
      <c r="AR2496" s="175"/>
    </row>
    <row r="2497" spans="1:44" ht="102" hidden="1" x14ac:dyDescent="0.3">
      <c r="A2497" s="175"/>
      <c r="B2497" s="185" t="s">
        <v>4637</v>
      </c>
      <c r="C2497" s="182"/>
      <c r="D2497" s="190">
        <v>2602.7600000000002</v>
      </c>
      <c r="E2497" s="191">
        <v>2602.7600000000002</v>
      </c>
      <c r="F2497" s="186" t="s">
        <v>3467</v>
      </c>
      <c r="G2497" s="181" t="s">
        <v>1188</v>
      </c>
      <c r="H2497" s="182" t="s">
        <v>437</v>
      </c>
      <c r="I2497" s="175"/>
      <c r="J2497" s="175"/>
      <c r="K2497" s="175"/>
      <c r="L2497" s="175"/>
      <c r="M2497" s="175"/>
      <c r="N2497" s="175"/>
      <c r="O2497" s="175"/>
      <c r="P2497" s="175"/>
      <c r="Q2497" s="175"/>
      <c r="R2497" s="175"/>
      <c r="S2497" s="175"/>
      <c r="T2497" s="175"/>
      <c r="U2497" s="175"/>
      <c r="V2497" s="175"/>
      <c r="W2497" s="175"/>
      <c r="X2497" s="175"/>
      <c r="Y2497" s="175"/>
      <c r="Z2497" s="175"/>
      <c r="AA2497" s="175"/>
      <c r="AB2497" s="175"/>
      <c r="AC2497" s="175"/>
      <c r="AD2497" s="175"/>
      <c r="AE2497" s="175"/>
      <c r="AF2497" s="175"/>
      <c r="AG2497" s="175"/>
      <c r="AH2497" s="175"/>
      <c r="AI2497" s="175"/>
      <c r="AJ2497" s="175"/>
      <c r="AK2497" s="175"/>
      <c r="AL2497" s="175"/>
      <c r="AM2497" s="175"/>
      <c r="AN2497" s="175"/>
      <c r="AO2497" s="175"/>
      <c r="AP2497" s="175"/>
      <c r="AQ2497" s="175"/>
      <c r="AR2497" s="175"/>
    </row>
    <row r="2498" spans="1:44" ht="102" hidden="1" x14ac:dyDescent="0.3">
      <c r="A2498" s="175"/>
      <c r="B2498" s="186" t="s">
        <v>3467</v>
      </c>
      <c r="C2498" s="187"/>
      <c r="D2498" s="190">
        <v>2602.7600000000002</v>
      </c>
      <c r="E2498" s="191">
        <v>2602.7600000000002</v>
      </c>
      <c r="F2498" s="181" t="s">
        <v>1188</v>
      </c>
      <c r="G2498" s="185" t="s">
        <v>4637</v>
      </c>
      <c r="H2498" s="182"/>
      <c r="I2498" s="175"/>
      <c r="J2498" s="175"/>
      <c r="K2498" s="175"/>
      <c r="L2498" s="175"/>
      <c r="M2498" s="175"/>
      <c r="N2498" s="175"/>
      <c r="O2498" s="175"/>
      <c r="P2498" s="175"/>
      <c r="Q2498" s="175"/>
      <c r="R2498" s="175"/>
      <c r="S2498" s="175"/>
      <c r="T2498" s="175"/>
      <c r="U2498" s="175"/>
      <c r="V2498" s="175"/>
      <c r="W2498" s="175"/>
      <c r="X2498" s="175"/>
      <c r="Y2498" s="175"/>
      <c r="Z2498" s="175"/>
      <c r="AA2498" s="175"/>
      <c r="AB2498" s="175"/>
      <c r="AC2498" s="175"/>
      <c r="AD2498" s="175"/>
      <c r="AE2498" s="175"/>
      <c r="AF2498" s="175"/>
      <c r="AG2498" s="175"/>
      <c r="AH2498" s="175"/>
      <c r="AI2498" s="175"/>
      <c r="AJ2498" s="175"/>
      <c r="AK2498" s="175"/>
      <c r="AL2498" s="175"/>
      <c r="AM2498" s="175"/>
      <c r="AN2498" s="175"/>
      <c r="AO2498" s="175"/>
      <c r="AP2498" s="175"/>
      <c r="AQ2498" s="175"/>
      <c r="AR2498" s="175"/>
    </row>
    <row r="2499" spans="1:44" ht="102" x14ac:dyDescent="0.3">
      <c r="A2499" s="175"/>
      <c r="B2499" s="181" t="s">
        <v>1188</v>
      </c>
      <c r="C2499" s="182" t="s">
        <v>437</v>
      </c>
      <c r="D2499" s="190">
        <v>1687.93</v>
      </c>
      <c r="E2499" s="191">
        <v>1687.93</v>
      </c>
      <c r="F2499" s="185" t="s">
        <v>4637</v>
      </c>
      <c r="G2499" s="186" t="s">
        <v>3470</v>
      </c>
      <c r="H2499" s="187"/>
      <c r="I2499" s="175"/>
      <c r="J2499" s="175"/>
      <c r="K2499" s="175"/>
      <c r="L2499" s="175"/>
      <c r="M2499" s="175"/>
      <c r="N2499" s="175"/>
      <c r="O2499" s="175"/>
      <c r="P2499" s="175"/>
      <c r="Q2499" s="175"/>
      <c r="R2499" s="175"/>
      <c r="S2499" s="175"/>
      <c r="T2499" s="175"/>
      <c r="U2499" s="175"/>
      <c r="V2499" s="175"/>
      <c r="W2499" s="175"/>
      <c r="X2499" s="175"/>
      <c r="Y2499" s="175"/>
      <c r="Z2499" s="175"/>
      <c r="AA2499" s="175"/>
      <c r="AB2499" s="175"/>
      <c r="AC2499" s="175"/>
      <c r="AD2499" s="175"/>
      <c r="AE2499" s="175"/>
      <c r="AF2499" s="175"/>
      <c r="AG2499" s="175"/>
      <c r="AH2499" s="175"/>
      <c r="AI2499" s="175"/>
      <c r="AJ2499" s="175"/>
      <c r="AK2499" s="175"/>
      <c r="AL2499" s="175"/>
      <c r="AM2499" s="175"/>
      <c r="AN2499" s="175"/>
      <c r="AO2499" s="175"/>
      <c r="AP2499" s="175"/>
      <c r="AQ2499" s="175"/>
      <c r="AR2499" s="175"/>
    </row>
    <row r="2500" spans="1:44" ht="102" hidden="1" x14ac:dyDescent="0.3">
      <c r="A2500" s="175"/>
      <c r="B2500" s="185" t="s">
        <v>4637</v>
      </c>
      <c r="C2500" s="182"/>
      <c r="D2500" s="190">
        <v>1687.93</v>
      </c>
      <c r="E2500" s="191">
        <v>1687.93</v>
      </c>
      <c r="F2500" s="186" t="s">
        <v>3470</v>
      </c>
      <c r="G2500" s="181" t="s">
        <v>1225</v>
      </c>
      <c r="H2500" s="182" t="s">
        <v>470</v>
      </c>
      <c r="I2500" s="175"/>
      <c r="J2500" s="175"/>
      <c r="K2500" s="175"/>
      <c r="L2500" s="175"/>
      <c r="M2500" s="175"/>
      <c r="N2500" s="175"/>
      <c r="O2500" s="175"/>
      <c r="P2500" s="175"/>
      <c r="Q2500" s="175"/>
      <c r="R2500" s="175"/>
      <c r="S2500" s="175"/>
      <c r="T2500" s="175"/>
      <c r="U2500" s="175"/>
      <c r="V2500" s="175"/>
      <c r="W2500" s="175"/>
      <c r="X2500" s="175"/>
      <c r="Y2500" s="175"/>
      <c r="Z2500" s="175"/>
      <c r="AA2500" s="175"/>
      <c r="AB2500" s="175"/>
      <c r="AC2500" s="175"/>
      <c r="AD2500" s="175"/>
      <c r="AE2500" s="175"/>
      <c r="AF2500" s="175"/>
      <c r="AG2500" s="175"/>
      <c r="AH2500" s="175"/>
      <c r="AI2500" s="175"/>
      <c r="AJ2500" s="175"/>
      <c r="AK2500" s="175"/>
      <c r="AL2500" s="175"/>
      <c r="AM2500" s="175"/>
      <c r="AN2500" s="175"/>
      <c r="AO2500" s="175"/>
      <c r="AP2500" s="175"/>
      <c r="AQ2500" s="175"/>
      <c r="AR2500" s="175"/>
    </row>
    <row r="2501" spans="1:44" ht="102" hidden="1" x14ac:dyDescent="0.3">
      <c r="A2501" s="175"/>
      <c r="B2501" s="186" t="s">
        <v>3470</v>
      </c>
      <c r="C2501" s="187"/>
      <c r="D2501" s="190">
        <v>1687.93</v>
      </c>
      <c r="E2501" s="191">
        <v>1687.93</v>
      </c>
      <c r="F2501" s="181" t="s">
        <v>1225</v>
      </c>
      <c r="G2501" s="185" t="s">
        <v>4637</v>
      </c>
      <c r="H2501" s="182"/>
      <c r="I2501" s="175"/>
      <c r="J2501" s="175"/>
      <c r="K2501" s="175"/>
      <c r="L2501" s="175"/>
      <c r="M2501" s="175"/>
      <c r="N2501" s="175"/>
      <c r="O2501" s="175"/>
      <c r="P2501" s="175"/>
      <c r="Q2501" s="175"/>
      <c r="R2501" s="175"/>
      <c r="S2501" s="175"/>
      <c r="T2501" s="175"/>
      <c r="U2501" s="175"/>
      <c r="V2501" s="175"/>
      <c r="W2501" s="175"/>
      <c r="X2501" s="175"/>
      <c r="Y2501" s="175"/>
      <c r="Z2501" s="175"/>
      <c r="AA2501" s="175"/>
      <c r="AB2501" s="175"/>
      <c r="AC2501" s="175"/>
      <c r="AD2501" s="175"/>
      <c r="AE2501" s="175"/>
      <c r="AF2501" s="175"/>
      <c r="AG2501" s="175"/>
      <c r="AH2501" s="175"/>
      <c r="AI2501" s="175"/>
      <c r="AJ2501" s="175"/>
      <c r="AK2501" s="175"/>
      <c r="AL2501" s="175"/>
      <c r="AM2501" s="175"/>
      <c r="AN2501" s="175"/>
      <c r="AO2501" s="175"/>
      <c r="AP2501" s="175"/>
      <c r="AQ2501" s="175"/>
      <c r="AR2501" s="175"/>
    </row>
    <row r="2502" spans="1:44" ht="102" x14ac:dyDescent="0.3">
      <c r="A2502" s="175"/>
      <c r="B2502" s="181" t="s">
        <v>1225</v>
      </c>
      <c r="C2502" s="182" t="s">
        <v>470</v>
      </c>
      <c r="D2502" s="190">
        <v>1374.39</v>
      </c>
      <c r="E2502" s="191">
        <v>1374.39</v>
      </c>
      <c r="F2502" s="185" t="s">
        <v>4637</v>
      </c>
      <c r="G2502" s="186" t="s">
        <v>3526</v>
      </c>
      <c r="H2502" s="187"/>
      <c r="I2502" s="175"/>
      <c r="J2502" s="175"/>
      <c r="K2502" s="175"/>
      <c r="L2502" s="175"/>
      <c r="M2502" s="175"/>
      <c r="N2502" s="175"/>
      <c r="O2502" s="175"/>
      <c r="P2502" s="175"/>
      <c r="Q2502" s="175"/>
      <c r="R2502" s="175"/>
      <c r="S2502" s="175"/>
      <c r="T2502" s="175"/>
      <c r="U2502" s="175"/>
      <c r="V2502" s="175"/>
      <c r="W2502" s="175"/>
      <c r="X2502" s="175"/>
      <c r="Y2502" s="175"/>
      <c r="Z2502" s="175"/>
      <c r="AA2502" s="175"/>
      <c r="AB2502" s="175"/>
      <c r="AC2502" s="175"/>
      <c r="AD2502" s="175"/>
      <c r="AE2502" s="175"/>
      <c r="AF2502" s="175"/>
      <c r="AG2502" s="175"/>
      <c r="AH2502" s="175"/>
      <c r="AI2502" s="175"/>
      <c r="AJ2502" s="175"/>
      <c r="AK2502" s="175"/>
      <c r="AL2502" s="175"/>
      <c r="AM2502" s="175"/>
      <c r="AN2502" s="175"/>
      <c r="AO2502" s="175"/>
      <c r="AP2502" s="175"/>
      <c r="AQ2502" s="175"/>
      <c r="AR2502" s="175"/>
    </row>
    <row r="2503" spans="1:44" ht="102" hidden="1" x14ac:dyDescent="0.3">
      <c r="A2503" s="175"/>
      <c r="B2503" s="185" t="s">
        <v>4637</v>
      </c>
      <c r="C2503" s="182"/>
      <c r="D2503" s="190">
        <v>1374.39</v>
      </c>
      <c r="E2503" s="191">
        <v>1374.39</v>
      </c>
      <c r="F2503" s="186" t="s">
        <v>3526</v>
      </c>
      <c r="G2503" s="181" t="s">
        <v>542</v>
      </c>
      <c r="H2503" s="182" t="s">
        <v>395</v>
      </c>
      <c r="I2503" s="175"/>
      <c r="J2503" s="175"/>
      <c r="K2503" s="175"/>
      <c r="L2503" s="175"/>
      <c r="M2503" s="175"/>
      <c r="N2503" s="175"/>
      <c r="O2503" s="175"/>
      <c r="P2503" s="175"/>
      <c r="Q2503" s="175"/>
      <c r="R2503" s="175"/>
      <c r="S2503" s="175"/>
      <c r="T2503" s="175"/>
      <c r="U2503" s="175"/>
      <c r="V2503" s="175"/>
      <c r="W2503" s="175"/>
      <c r="X2503" s="175"/>
      <c r="Y2503" s="175"/>
      <c r="Z2503" s="175"/>
      <c r="AA2503" s="175"/>
      <c r="AB2503" s="175"/>
      <c r="AC2503" s="175"/>
      <c r="AD2503" s="175"/>
      <c r="AE2503" s="175"/>
      <c r="AF2503" s="175"/>
      <c r="AG2503" s="175"/>
      <c r="AH2503" s="175"/>
      <c r="AI2503" s="175"/>
      <c r="AJ2503" s="175"/>
      <c r="AK2503" s="175"/>
      <c r="AL2503" s="175"/>
      <c r="AM2503" s="175"/>
      <c r="AN2503" s="175"/>
      <c r="AO2503" s="175"/>
      <c r="AP2503" s="175"/>
      <c r="AQ2503" s="175"/>
      <c r="AR2503" s="175"/>
    </row>
    <row r="2504" spans="1:44" ht="102" hidden="1" x14ac:dyDescent="0.3">
      <c r="A2504" s="175"/>
      <c r="B2504" s="186" t="s">
        <v>3526</v>
      </c>
      <c r="C2504" s="187"/>
      <c r="D2504" s="190">
        <v>1374.39</v>
      </c>
      <c r="E2504" s="191">
        <v>1374.39</v>
      </c>
      <c r="F2504" s="181" t="s">
        <v>542</v>
      </c>
      <c r="G2504" s="185" t="s">
        <v>4637</v>
      </c>
      <c r="H2504" s="182"/>
      <c r="I2504" s="175"/>
      <c r="J2504" s="175"/>
      <c r="K2504" s="175"/>
      <c r="L2504" s="175"/>
      <c r="M2504" s="175"/>
      <c r="N2504" s="175"/>
      <c r="O2504" s="175"/>
      <c r="P2504" s="175"/>
      <c r="Q2504" s="175"/>
      <c r="R2504" s="175"/>
      <c r="S2504" s="175"/>
      <c r="T2504" s="175"/>
      <c r="U2504" s="175"/>
      <c r="V2504" s="175"/>
      <c r="W2504" s="175"/>
      <c r="X2504" s="175"/>
      <c r="Y2504" s="175"/>
      <c r="Z2504" s="175"/>
      <c r="AA2504" s="175"/>
      <c r="AB2504" s="175"/>
      <c r="AC2504" s="175"/>
      <c r="AD2504" s="175"/>
      <c r="AE2504" s="175"/>
      <c r="AF2504" s="175"/>
      <c r="AG2504" s="175"/>
      <c r="AH2504" s="175"/>
      <c r="AI2504" s="175"/>
      <c r="AJ2504" s="175"/>
      <c r="AK2504" s="175"/>
      <c r="AL2504" s="175"/>
      <c r="AM2504" s="175"/>
      <c r="AN2504" s="175"/>
      <c r="AO2504" s="175"/>
      <c r="AP2504" s="175"/>
      <c r="AQ2504" s="175"/>
      <c r="AR2504" s="175"/>
    </row>
    <row r="2505" spans="1:44" ht="102" x14ac:dyDescent="0.3">
      <c r="A2505" s="175"/>
      <c r="B2505" s="181" t="s">
        <v>542</v>
      </c>
      <c r="C2505" s="182" t="s">
        <v>395</v>
      </c>
      <c r="D2505" s="190">
        <v>1361.51</v>
      </c>
      <c r="E2505" s="191">
        <v>1361.51</v>
      </c>
      <c r="F2505" s="185" t="s">
        <v>4637</v>
      </c>
      <c r="G2505" s="186" t="s">
        <v>3527</v>
      </c>
      <c r="H2505" s="187"/>
      <c r="I2505" s="175"/>
      <c r="J2505" s="175"/>
      <c r="K2505" s="175"/>
      <c r="L2505" s="175"/>
      <c r="M2505" s="175"/>
      <c r="N2505" s="175"/>
      <c r="O2505" s="175"/>
      <c r="P2505" s="175"/>
      <c r="Q2505" s="175"/>
      <c r="R2505" s="175"/>
      <c r="S2505" s="175"/>
      <c r="T2505" s="175"/>
      <c r="U2505" s="175"/>
      <c r="V2505" s="175"/>
      <c r="W2505" s="175"/>
      <c r="X2505" s="175"/>
      <c r="Y2505" s="175"/>
      <c r="Z2505" s="175"/>
      <c r="AA2505" s="175"/>
      <c r="AB2505" s="175"/>
      <c r="AC2505" s="175"/>
      <c r="AD2505" s="175"/>
      <c r="AE2505" s="175"/>
      <c r="AF2505" s="175"/>
      <c r="AG2505" s="175"/>
      <c r="AH2505" s="175"/>
      <c r="AI2505" s="175"/>
      <c r="AJ2505" s="175"/>
      <c r="AK2505" s="175"/>
      <c r="AL2505" s="175"/>
      <c r="AM2505" s="175"/>
      <c r="AN2505" s="175"/>
      <c r="AO2505" s="175"/>
      <c r="AP2505" s="175"/>
      <c r="AQ2505" s="175"/>
      <c r="AR2505" s="175"/>
    </row>
    <row r="2506" spans="1:44" ht="102" hidden="1" x14ac:dyDescent="0.3">
      <c r="A2506" s="175"/>
      <c r="B2506" s="185" t="s">
        <v>4637</v>
      </c>
      <c r="C2506" s="182"/>
      <c r="D2506" s="190">
        <v>1361.51</v>
      </c>
      <c r="E2506" s="191">
        <v>1361.51</v>
      </c>
      <c r="F2506" s="186" t="s">
        <v>3527</v>
      </c>
      <c r="G2506" s="181" t="s">
        <v>1199</v>
      </c>
      <c r="H2506" s="182" t="s">
        <v>449</v>
      </c>
      <c r="I2506" s="175"/>
      <c r="J2506" s="175"/>
      <c r="K2506" s="175"/>
      <c r="L2506" s="175"/>
      <c r="M2506" s="175"/>
      <c r="N2506" s="175"/>
      <c r="O2506" s="175"/>
      <c r="P2506" s="175"/>
      <c r="Q2506" s="175"/>
      <c r="R2506" s="175"/>
      <c r="S2506" s="175"/>
      <c r="T2506" s="175"/>
      <c r="U2506" s="175"/>
      <c r="V2506" s="175"/>
      <c r="W2506" s="175"/>
      <c r="X2506" s="175"/>
      <c r="Y2506" s="175"/>
      <c r="Z2506" s="175"/>
      <c r="AA2506" s="175"/>
      <c r="AB2506" s="175"/>
      <c r="AC2506" s="175"/>
      <c r="AD2506" s="175"/>
      <c r="AE2506" s="175"/>
      <c r="AF2506" s="175"/>
      <c r="AG2506" s="175"/>
      <c r="AH2506" s="175"/>
      <c r="AI2506" s="175"/>
      <c r="AJ2506" s="175"/>
      <c r="AK2506" s="175"/>
      <c r="AL2506" s="175"/>
      <c r="AM2506" s="175"/>
      <c r="AN2506" s="175"/>
      <c r="AO2506" s="175"/>
      <c r="AP2506" s="175"/>
      <c r="AQ2506" s="175"/>
      <c r="AR2506" s="175"/>
    </row>
    <row r="2507" spans="1:44" ht="102" hidden="1" x14ac:dyDescent="0.3">
      <c r="A2507" s="175"/>
      <c r="B2507" s="186" t="s">
        <v>3527</v>
      </c>
      <c r="C2507" s="187"/>
      <c r="D2507" s="190">
        <v>1361.51</v>
      </c>
      <c r="E2507" s="191">
        <v>1361.51</v>
      </c>
      <c r="F2507" s="181" t="s">
        <v>1199</v>
      </c>
      <c r="G2507" s="185" t="s">
        <v>4637</v>
      </c>
      <c r="H2507" s="182"/>
      <c r="I2507" s="175"/>
      <c r="J2507" s="175"/>
      <c r="K2507" s="175"/>
      <c r="L2507" s="175"/>
      <c r="M2507" s="175"/>
      <c r="N2507" s="175"/>
      <c r="O2507" s="175"/>
      <c r="P2507" s="175"/>
      <c r="Q2507" s="175"/>
      <c r="R2507" s="175"/>
      <c r="S2507" s="175"/>
      <c r="T2507" s="175"/>
      <c r="U2507" s="175"/>
      <c r="V2507" s="175"/>
      <c r="W2507" s="175"/>
      <c r="X2507" s="175"/>
      <c r="Y2507" s="175"/>
      <c r="Z2507" s="175"/>
      <c r="AA2507" s="175"/>
      <c r="AB2507" s="175"/>
      <c r="AC2507" s="175"/>
      <c r="AD2507" s="175"/>
      <c r="AE2507" s="175"/>
      <c r="AF2507" s="175"/>
      <c r="AG2507" s="175"/>
      <c r="AH2507" s="175"/>
      <c r="AI2507" s="175"/>
      <c r="AJ2507" s="175"/>
      <c r="AK2507" s="175"/>
      <c r="AL2507" s="175"/>
      <c r="AM2507" s="175"/>
      <c r="AN2507" s="175"/>
      <c r="AO2507" s="175"/>
      <c r="AP2507" s="175"/>
      <c r="AQ2507" s="175"/>
      <c r="AR2507" s="175"/>
    </row>
    <row r="2508" spans="1:44" ht="102" x14ac:dyDescent="0.3">
      <c r="A2508" s="175"/>
      <c r="B2508" s="181" t="s">
        <v>1199</v>
      </c>
      <c r="C2508" s="182" t="s">
        <v>449</v>
      </c>
      <c r="D2508" s="190">
        <v>1679.34</v>
      </c>
      <c r="E2508" s="191">
        <v>1679.34</v>
      </c>
      <c r="F2508" s="185" t="s">
        <v>4637</v>
      </c>
      <c r="G2508" s="186" t="s">
        <v>3529</v>
      </c>
      <c r="H2508" s="187"/>
      <c r="I2508" s="175"/>
      <c r="J2508" s="175"/>
      <c r="K2508" s="175"/>
      <c r="L2508" s="175"/>
      <c r="M2508" s="175"/>
      <c r="N2508" s="175"/>
      <c r="O2508" s="175"/>
      <c r="P2508" s="175"/>
      <c r="Q2508" s="175"/>
      <c r="R2508" s="175"/>
      <c r="S2508" s="175"/>
      <c r="T2508" s="175"/>
      <c r="U2508" s="175"/>
      <c r="V2508" s="175"/>
      <c r="W2508" s="175"/>
      <c r="X2508" s="175"/>
      <c r="Y2508" s="175"/>
      <c r="Z2508" s="175"/>
      <c r="AA2508" s="175"/>
      <c r="AB2508" s="175"/>
      <c r="AC2508" s="175"/>
      <c r="AD2508" s="175"/>
      <c r="AE2508" s="175"/>
      <c r="AF2508" s="175"/>
      <c r="AG2508" s="175"/>
      <c r="AH2508" s="175"/>
      <c r="AI2508" s="175"/>
      <c r="AJ2508" s="175"/>
      <c r="AK2508" s="175"/>
      <c r="AL2508" s="175"/>
      <c r="AM2508" s="175"/>
      <c r="AN2508" s="175"/>
      <c r="AO2508" s="175"/>
      <c r="AP2508" s="175"/>
      <c r="AQ2508" s="175"/>
      <c r="AR2508" s="175"/>
    </row>
    <row r="2509" spans="1:44" ht="102" hidden="1" x14ac:dyDescent="0.3">
      <c r="A2509" s="175"/>
      <c r="B2509" s="185" t="s">
        <v>4637</v>
      </c>
      <c r="C2509" s="182"/>
      <c r="D2509" s="190">
        <v>1679.34</v>
      </c>
      <c r="E2509" s="191">
        <v>1679.34</v>
      </c>
      <c r="F2509" s="186" t="s">
        <v>3529</v>
      </c>
      <c r="G2509" s="181" t="s">
        <v>1123</v>
      </c>
      <c r="H2509" s="182" t="s">
        <v>457</v>
      </c>
      <c r="I2509" s="175"/>
      <c r="J2509" s="175"/>
      <c r="K2509" s="175"/>
      <c r="L2509" s="175"/>
      <c r="M2509" s="175"/>
      <c r="N2509" s="175"/>
      <c r="O2509" s="175"/>
      <c r="P2509" s="175"/>
      <c r="Q2509" s="175"/>
      <c r="R2509" s="175"/>
      <c r="S2509" s="175"/>
      <c r="T2509" s="175"/>
      <c r="U2509" s="175"/>
      <c r="V2509" s="175"/>
      <c r="W2509" s="175"/>
      <c r="X2509" s="175"/>
      <c r="Y2509" s="175"/>
      <c r="Z2509" s="175"/>
      <c r="AA2509" s="175"/>
      <c r="AB2509" s="175"/>
      <c r="AC2509" s="175"/>
      <c r="AD2509" s="175"/>
      <c r="AE2509" s="175"/>
      <c r="AF2509" s="175"/>
      <c r="AG2509" s="175"/>
      <c r="AH2509" s="175"/>
      <c r="AI2509" s="175"/>
      <c r="AJ2509" s="175"/>
      <c r="AK2509" s="175"/>
      <c r="AL2509" s="175"/>
      <c r="AM2509" s="175"/>
      <c r="AN2509" s="175"/>
      <c r="AO2509" s="175"/>
      <c r="AP2509" s="175"/>
      <c r="AQ2509" s="175"/>
      <c r="AR2509" s="175"/>
    </row>
    <row r="2510" spans="1:44" ht="102" hidden="1" x14ac:dyDescent="0.3">
      <c r="A2510" s="175"/>
      <c r="B2510" s="186" t="s">
        <v>3529</v>
      </c>
      <c r="C2510" s="187"/>
      <c r="D2510" s="190">
        <v>1679.34</v>
      </c>
      <c r="E2510" s="191">
        <v>1679.34</v>
      </c>
      <c r="F2510" s="181" t="s">
        <v>1123</v>
      </c>
      <c r="G2510" s="185" t="s">
        <v>4637</v>
      </c>
      <c r="H2510" s="182"/>
      <c r="I2510" s="175"/>
      <c r="J2510" s="175"/>
      <c r="K2510" s="175"/>
      <c r="L2510" s="175"/>
      <c r="M2510" s="175"/>
      <c r="N2510" s="175"/>
      <c r="O2510" s="175"/>
      <c r="P2510" s="175"/>
      <c r="Q2510" s="175"/>
      <c r="R2510" s="175"/>
      <c r="S2510" s="175"/>
      <c r="T2510" s="175"/>
      <c r="U2510" s="175"/>
      <c r="V2510" s="175"/>
      <c r="W2510" s="175"/>
      <c r="X2510" s="175"/>
      <c r="Y2510" s="175"/>
      <c r="Z2510" s="175"/>
      <c r="AA2510" s="175"/>
      <c r="AB2510" s="175"/>
      <c r="AC2510" s="175"/>
      <c r="AD2510" s="175"/>
      <c r="AE2510" s="175"/>
      <c r="AF2510" s="175"/>
      <c r="AG2510" s="175"/>
      <c r="AH2510" s="175"/>
      <c r="AI2510" s="175"/>
      <c r="AJ2510" s="175"/>
      <c r="AK2510" s="175"/>
      <c r="AL2510" s="175"/>
      <c r="AM2510" s="175"/>
      <c r="AN2510" s="175"/>
      <c r="AO2510" s="175"/>
      <c r="AP2510" s="175"/>
      <c r="AQ2510" s="175"/>
      <c r="AR2510" s="175"/>
    </row>
    <row r="2511" spans="1:44" ht="102" x14ac:dyDescent="0.3">
      <c r="A2511" s="175"/>
      <c r="B2511" s="181" t="s">
        <v>1123</v>
      </c>
      <c r="C2511" s="182" t="s">
        <v>457</v>
      </c>
      <c r="D2511" s="190">
        <v>2650</v>
      </c>
      <c r="E2511" s="191">
        <v>2650</v>
      </c>
      <c r="F2511" s="185" t="s">
        <v>4637</v>
      </c>
      <c r="G2511" s="186" t="s">
        <v>3530</v>
      </c>
      <c r="H2511" s="187"/>
      <c r="I2511" s="175"/>
      <c r="J2511" s="175"/>
      <c r="K2511" s="175"/>
      <c r="L2511" s="175"/>
      <c r="M2511" s="175"/>
      <c r="N2511" s="175"/>
      <c r="O2511" s="175"/>
      <c r="P2511" s="175"/>
      <c r="Q2511" s="175"/>
      <c r="R2511" s="175"/>
      <c r="S2511" s="175"/>
      <c r="T2511" s="175"/>
      <c r="U2511" s="175"/>
      <c r="V2511" s="175"/>
      <c r="W2511" s="175"/>
      <c r="X2511" s="175"/>
      <c r="Y2511" s="175"/>
      <c r="Z2511" s="175"/>
      <c r="AA2511" s="175"/>
      <c r="AB2511" s="175"/>
      <c r="AC2511" s="175"/>
      <c r="AD2511" s="175"/>
      <c r="AE2511" s="175"/>
      <c r="AF2511" s="175"/>
      <c r="AG2511" s="175"/>
      <c r="AH2511" s="175"/>
      <c r="AI2511" s="175"/>
      <c r="AJ2511" s="175"/>
      <c r="AK2511" s="175"/>
      <c r="AL2511" s="175"/>
      <c r="AM2511" s="175"/>
      <c r="AN2511" s="175"/>
      <c r="AO2511" s="175"/>
      <c r="AP2511" s="175"/>
      <c r="AQ2511" s="175"/>
      <c r="AR2511" s="175"/>
    </row>
    <row r="2512" spans="1:44" ht="102" hidden="1" x14ac:dyDescent="0.3">
      <c r="A2512" s="175"/>
      <c r="B2512" s="185" t="s">
        <v>4637</v>
      </c>
      <c r="C2512" s="182"/>
      <c r="D2512" s="190">
        <v>2650</v>
      </c>
      <c r="E2512" s="191">
        <v>2650</v>
      </c>
      <c r="F2512" s="186" t="s">
        <v>3530</v>
      </c>
      <c r="G2512" s="181" t="s">
        <v>922</v>
      </c>
      <c r="H2512" s="182" t="s">
        <v>397</v>
      </c>
      <c r="I2512" s="175"/>
      <c r="J2512" s="175"/>
      <c r="K2512" s="175"/>
      <c r="L2512" s="175"/>
      <c r="M2512" s="175"/>
      <c r="N2512" s="175"/>
      <c r="O2512" s="175"/>
      <c r="P2512" s="175"/>
      <c r="Q2512" s="175"/>
      <c r="R2512" s="175"/>
      <c r="S2512" s="175"/>
      <c r="T2512" s="175"/>
      <c r="U2512" s="175"/>
      <c r="V2512" s="175"/>
      <c r="W2512" s="175"/>
      <c r="X2512" s="175"/>
      <c r="Y2512" s="175"/>
      <c r="Z2512" s="175"/>
      <c r="AA2512" s="175"/>
      <c r="AB2512" s="175"/>
      <c r="AC2512" s="175"/>
      <c r="AD2512" s="175"/>
      <c r="AE2512" s="175"/>
      <c r="AF2512" s="175"/>
      <c r="AG2512" s="175"/>
      <c r="AH2512" s="175"/>
      <c r="AI2512" s="175"/>
      <c r="AJ2512" s="175"/>
      <c r="AK2512" s="175"/>
      <c r="AL2512" s="175"/>
      <c r="AM2512" s="175"/>
      <c r="AN2512" s="175"/>
      <c r="AO2512" s="175"/>
      <c r="AP2512" s="175"/>
      <c r="AQ2512" s="175"/>
      <c r="AR2512" s="175"/>
    </row>
    <row r="2513" spans="1:44" ht="102" hidden="1" x14ac:dyDescent="0.3">
      <c r="A2513" s="175"/>
      <c r="B2513" s="186" t="s">
        <v>3530</v>
      </c>
      <c r="C2513" s="187"/>
      <c r="D2513" s="190">
        <v>2650</v>
      </c>
      <c r="E2513" s="191">
        <v>2650</v>
      </c>
      <c r="F2513" s="181" t="s">
        <v>922</v>
      </c>
      <c r="G2513" s="185" t="s">
        <v>4637</v>
      </c>
      <c r="H2513" s="182"/>
      <c r="I2513" s="175"/>
      <c r="J2513" s="175"/>
      <c r="K2513" s="175"/>
      <c r="L2513" s="175"/>
      <c r="M2513" s="175"/>
      <c r="N2513" s="175"/>
      <c r="O2513" s="175"/>
      <c r="P2513" s="175"/>
      <c r="Q2513" s="175"/>
      <c r="R2513" s="175"/>
      <c r="S2513" s="175"/>
      <c r="T2513" s="175"/>
      <c r="U2513" s="175"/>
      <c r="V2513" s="175"/>
      <c r="W2513" s="175"/>
      <c r="X2513" s="175"/>
      <c r="Y2513" s="175"/>
      <c r="Z2513" s="175"/>
      <c r="AA2513" s="175"/>
      <c r="AB2513" s="175"/>
      <c r="AC2513" s="175"/>
      <c r="AD2513" s="175"/>
      <c r="AE2513" s="175"/>
      <c r="AF2513" s="175"/>
      <c r="AG2513" s="175"/>
      <c r="AH2513" s="175"/>
      <c r="AI2513" s="175"/>
      <c r="AJ2513" s="175"/>
      <c r="AK2513" s="175"/>
      <c r="AL2513" s="175"/>
      <c r="AM2513" s="175"/>
      <c r="AN2513" s="175"/>
      <c r="AO2513" s="175"/>
      <c r="AP2513" s="175"/>
      <c r="AQ2513" s="175"/>
      <c r="AR2513" s="175"/>
    </row>
    <row r="2514" spans="1:44" ht="102" x14ac:dyDescent="0.3">
      <c r="A2514" s="175"/>
      <c r="B2514" s="181" t="s">
        <v>922</v>
      </c>
      <c r="C2514" s="182" t="s">
        <v>397</v>
      </c>
      <c r="D2514" s="190">
        <v>1395.87</v>
      </c>
      <c r="E2514" s="191">
        <v>1395.87</v>
      </c>
      <c r="F2514" s="185" t="s">
        <v>4637</v>
      </c>
      <c r="G2514" s="186" t="s">
        <v>3531</v>
      </c>
      <c r="H2514" s="187"/>
      <c r="I2514" s="175"/>
      <c r="J2514" s="175"/>
      <c r="K2514" s="175"/>
      <c r="L2514" s="175"/>
      <c r="M2514" s="175"/>
      <c r="N2514" s="175"/>
      <c r="O2514" s="175"/>
      <c r="P2514" s="175"/>
      <c r="Q2514" s="175"/>
      <c r="R2514" s="175"/>
      <c r="S2514" s="175"/>
      <c r="T2514" s="175"/>
      <c r="U2514" s="175"/>
      <c r="V2514" s="175"/>
      <c r="W2514" s="175"/>
      <c r="X2514" s="175"/>
      <c r="Y2514" s="175"/>
      <c r="Z2514" s="175"/>
      <c r="AA2514" s="175"/>
      <c r="AB2514" s="175"/>
      <c r="AC2514" s="175"/>
      <c r="AD2514" s="175"/>
      <c r="AE2514" s="175"/>
      <c r="AF2514" s="175"/>
      <c r="AG2514" s="175"/>
      <c r="AH2514" s="175"/>
      <c r="AI2514" s="175"/>
      <c r="AJ2514" s="175"/>
      <c r="AK2514" s="175"/>
      <c r="AL2514" s="175"/>
      <c r="AM2514" s="175"/>
      <c r="AN2514" s="175"/>
      <c r="AO2514" s="175"/>
      <c r="AP2514" s="175"/>
      <c r="AQ2514" s="175"/>
      <c r="AR2514" s="175"/>
    </row>
    <row r="2515" spans="1:44" ht="102" hidden="1" x14ac:dyDescent="0.3">
      <c r="A2515" s="175"/>
      <c r="B2515" s="185" t="s">
        <v>4637</v>
      </c>
      <c r="C2515" s="182"/>
      <c r="D2515" s="190">
        <v>1395.87</v>
      </c>
      <c r="E2515" s="191">
        <v>1395.87</v>
      </c>
      <c r="F2515" s="186" t="s">
        <v>3531</v>
      </c>
      <c r="G2515" s="181" t="s">
        <v>1588</v>
      </c>
      <c r="H2515" s="182" t="s">
        <v>413</v>
      </c>
      <c r="I2515" s="175"/>
      <c r="J2515" s="175"/>
      <c r="K2515" s="175"/>
      <c r="L2515" s="175"/>
      <c r="M2515" s="175"/>
      <c r="N2515" s="175"/>
      <c r="O2515" s="175"/>
      <c r="P2515" s="175"/>
      <c r="Q2515" s="175"/>
      <c r="R2515" s="175"/>
      <c r="S2515" s="175"/>
      <c r="T2515" s="175"/>
      <c r="U2515" s="175"/>
      <c r="V2515" s="175"/>
      <c r="W2515" s="175"/>
      <c r="X2515" s="175"/>
      <c r="Y2515" s="175"/>
      <c r="Z2515" s="175"/>
      <c r="AA2515" s="175"/>
      <c r="AB2515" s="175"/>
      <c r="AC2515" s="175"/>
      <c r="AD2515" s="175"/>
      <c r="AE2515" s="175"/>
      <c r="AF2515" s="175"/>
      <c r="AG2515" s="175"/>
      <c r="AH2515" s="175"/>
      <c r="AI2515" s="175"/>
      <c r="AJ2515" s="175"/>
      <c r="AK2515" s="175"/>
      <c r="AL2515" s="175"/>
      <c r="AM2515" s="175"/>
      <c r="AN2515" s="175"/>
      <c r="AO2515" s="175"/>
      <c r="AP2515" s="175"/>
      <c r="AQ2515" s="175"/>
      <c r="AR2515" s="175"/>
    </row>
    <row r="2516" spans="1:44" ht="102" hidden="1" x14ac:dyDescent="0.3">
      <c r="A2516" s="175"/>
      <c r="B2516" s="186" t="s">
        <v>3531</v>
      </c>
      <c r="C2516" s="187"/>
      <c r="D2516" s="190">
        <v>1395.87</v>
      </c>
      <c r="E2516" s="191">
        <v>1395.87</v>
      </c>
      <c r="F2516" s="181" t="s">
        <v>1588</v>
      </c>
      <c r="G2516" s="185" t="s">
        <v>4637</v>
      </c>
      <c r="H2516" s="182"/>
      <c r="I2516" s="175"/>
      <c r="J2516" s="175"/>
      <c r="K2516" s="175"/>
      <c r="L2516" s="175"/>
      <c r="M2516" s="175"/>
      <c r="N2516" s="175"/>
      <c r="O2516" s="175"/>
      <c r="P2516" s="175"/>
      <c r="Q2516" s="175"/>
      <c r="R2516" s="175"/>
      <c r="S2516" s="175"/>
      <c r="T2516" s="175"/>
      <c r="U2516" s="175"/>
      <c r="V2516" s="175"/>
      <c r="W2516" s="175"/>
      <c r="X2516" s="175"/>
      <c r="Y2516" s="175"/>
      <c r="Z2516" s="175"/>
      <c r="AA2516" s="175"/>
      <c r="AB2516" s="175"/>
      <c r="AC2516" s="175"/>
      <c r="AD2516" s="175"/>
      <c r="AE2516" s="175"/>
      <c r="AF2516" s="175"/>
      <c r="AG2516" s="175"/>
      <c r="AH2516" s="175"/>
      <c r="AI2516" s="175"/>
      <c r="AJ2516" s="175"/>
      <c r="AK2516" s="175"/>
      <c r="AL2516" s="175"/>
      <c r="AM2516" s="175"/>
      <c r="AN2516" s="175"/>
      <c r="AO2516" s="175"/>
      <c r="AP2516" s="175"/>
      <c r="AQ2516" s="175"/>
      <c r="AR2516" s="175"/>
    </row>
    <row r="2517" spans="1:44" ht="102" x14ac:dyDescent="0.3">
      <c r="A2517" s="175"/>
      <c r="B2517" s="181" t="s">
        <v>1588</v>
      </c>
      <c r="C2517" s="182" t="s">
        <v>413</v>
      </c>
      <c r="D2517" s="190">
        <v>1443.11</v>
      </c>
      <c r="E2517" s="191">
        <v>1443.11</v>
      </c>
      <c r="F2517" s="185" t="s">
        <v>4637</v>
      </c>
      <c r="G2517" s="186" t="s">
        <v>3551</v>
      </c>
      <c r="H2517" s="187"/>
      <c r="I2517" s="175"/>
      <c r="J2517" s="175"/>
      <c r="K2517" s="175"/>
      <c r="L2517" s="175"/>
      <c r="M2517" s="175"/>
      <c r="N2517" s="175"/>
      <c r="O2517" s="175"/>
      <c r="P2517" s="175"/>
      <c r="Q2517" s="175"/>
      <c r="R2517" s="175"/>
      <c r="S2517" s="175"/>
      <c r="T2517" s="175"/>
      <c r="U2517" s="175"/>
      <c r="V2517" s="175"/>
      <c r="W2517" s="175"/>
      <c r="X2517" s="175"/>
      <c r="Y2517" s="175"/>
      <c r="Z2517" s="175"/>
      <c r="AA2517" s="175"/>
      <c r="AB2517" s="175"/>
      <c r="AC2517" s="175"/>
      <c r="AD2517" s="175"/>
      <c r="AE2517" s="175"/>
      <c r="AF2517" s="175"/>
      <c r="AG2517" s="175"/>
      <c r="AH2517" s="175"/>
      <c r="AI2517" s="175"/>
      <c r="AJ2517" s="175"/>
      <c r="AK2517" s="175"/>
      <c r="AL2517" s="175"/>
      <c r="AM2517" s="175"/>
      <c r="AN2517" s="175"/>
      <c r="AO2517" s="175"/>
      <c r="AP2517" s="175"/>
      <c r="AQ2517" s="175"/>
      <c r="AR2517" s="175"/>
    </row>
    <row r="2518" spans="1:44" ht="102" hidden="1" x14ac:dyDescent="0.3">
      <c r="A2518" s="175"/>
      <c r="B2518" s="185" t="s">
        <v>4637</v>
      </c>
      <c r="C2518" s="182"/>
      <c r="D2518" s="190">
        <v>1443.11</v>
      </c>
      <c r="E2518" s="191">
        <v>1443.11</v>
      </c>
      <c r="F2518" s="186" t="s">
        <v>3551</v>
      </c>
      <c r="G2518" s="181" t="s">
        <v>1717</v>
      </c>
      <c r="H2518" s="182" t="s">
        <v>320</v>
      </c>
      <c r="I2518" s="175"/>
      <c r="J2518" s="175"/>
      <c r="K2518" s="175"/>
      <c r="L2518" s="175"/>
      <c r="M2518" s="175"/>
      <c r="N2518" s="175"/>
      <c r="O2518" s="175"/>
      <c r="P2518" s="175"/>
      <c r="Q2518" s="175"/>
      <c r="R2518" s="175"/>
      <c r="S2518" s="175"/>
      <c r="T2518" s="175"/>
      <c r="U2518" s="175"/>
      <c r="V2518" s="175"/>
      <c r="W2518" s="175"/>
      <c r="X2518" s="175"/>
      <c r="Y2518" s="175"/>
      <c r="Z2518" s="175"/>
      <c r="AA2518" s="175"/>
      <c r="AB2518" s="175"/>
      <c r="AC2518" s="175"/>
      <c r="AD2518" s="175"/>
      <c r="AE2518" s="175"/>
      <c r="AF2518" s="175"/>
      <c r="AG2518" s="175"/>
      <c r="AH2518" s="175"/>
      <c r="AI2518" s="175"/>
      <c r="AJ2518" s="175"/>
      <c r="AK2518" s="175"/>
      <c r="AL2518" s="175"/>
      <c r="AM2518" s="175"/>
      <c r="AN2518" s="175"/>
      <c r="AO2518" s="175"/>
      <c r="AP2518" s="175"/>
      <c r="AQ2518" s="175"/>
      <c r="AR2518" s="175"/>
    </row>
    <row r="2519" spans="1:44" ht="102" hidden="1" x14ac:dyDescent="0.3">
      <c r="A2519" s="175"/>
      <c r="B2519" s="186" t="s">
        <v>3551</v>
      </c>
      <c r="C2519" s="187"/>
      <c r="D2519" s="190">
        <v>1443.11</v>
      </c>
      <c r="E2519" s="191">
        <v>1443.11</v>
      </c>
      <c r="F2519" s="181" t="s">
        <v>1717</v>
      </c>
      <c r="G2519" s="185" t="s">
        <v>4637</v>
      </c>
      <c r="H2519" s="182"/>
      <c r="I2519" s="175"/>
      <c r="J2519" s="175"/>
      <c r="K2519" s="175"/>
      <c r="L2519" s="175"/>
      <c r="M2519" s="175"/>
      <c r="N2519" s="175"/>
      <c r="O2519" s="175"/>
      <c r="P2519" s="175"/>
      <c r="Q2519" s="175"/>
      <c r="R2519" s="175"/>
      <c r="S2519" s="175"/>
      <c r="T2519" s="175"/>
      <c r="U2519" s="175"/>
      <c r="V2519" s="175"/>
      <c r="W2519" s="175"/>
      <c r="X2519" s="175"/>
      <c r="Y2519" s="175"/>
      <c r="Z2519" s="175"/>
      <c r="AA2519" s="175"/>
      <c r="AB2519" s="175"/>
      <c r="AC2519" s="175"/>
      <c r="AD2519" s="175"/>
      <c r="AE2519" s="175"/>
      <c r="AF2519" s="175"/>
      <c r="AG2519" s="175"/>
      <c r="AH2519" s="175"/>
      <c r="AI2519" s="175"/>
      <c r="AJ2519" s="175"/>
      <c r="AK2519" s="175"/>
      <c r="AL2519" s="175"/>
      <c r="AM2519" s="175"/>
      <c r="AN2519" s="175"/>
      <c r="AO2519" s="175"/>
      <c r="AP2519" s="175"/>
      <c r="AQ2519" s="175"/>
      <c r="AR2519" s="175"/>
    </row>
    <row r="2520" spans="1:44" ht="102" x14ac:dyDescent="0.3">
      <c r="A2520" s="175"/>
      <c r="B2520" s="181" t="s">
        <v>1717</v>
      </c>
      <c r="C2520" s="182" t="s">
        <v>320</v>
      </c>
      <c r="D2520" s="190">
        <v>1576.26</v>
      </c>
      <c r="E2520" s="191">
        <v>1576.26</v>
      </c>
      <c r="F2520" s="185" t="s">
        <v>4637</v>
      </c>
      <c r="G2520" s="186" t="s">
        <v>3174</v>
      </c>
      <c r="H2520" s="187"/>
      <c r="I2520" s="175"/>
      <c r="J2520" s="175"/>
      <c r="K2520" s="175"/>
      <c r="L2520" s="175"/>
      <c r="M2520" s="175"/>
      <c r="N2520" s="175"/>
      <c r="O2520" s="175"/>
      <c r="P2520" s="175"/>
      <c r="Q2520" s="175"/>
      <c r="R2520" s="175"/>
      <c r="S2520" s="175"/>
      <c r="T2520" s="175"/>
      <c r="U2520" s="175"/>
      <c r="V2520" s="175"/>
      <c r="W2520" s="175"/>
      <c r="X2520" s="175"/>
      <c r="Y2520" s="175"/>
      <c r="Z2520" s="175"/>
      <c r="AA2520" s="175"/>
      <c r="AB2520" s="175"/>
      <c r="AC2520" s="175"/>
      <c r="AD2520" s="175"/>
      <c r="AE2520" s="175"/>
      <c r="AF2520" s="175"/>
      <c r="AG2520" s="175"/>
      <c r="AH2520" s="175"/>
      <c r="AI2520" s="175"/>
      <c r="AJ2520" s="175"/>
      <c r="AK2520" s="175"/>
      <c r="AL2520" s="175"/>
      <c r="AM2520" s="175"/>
      <c r="AN2520" s="175"/>
      <c r="AO2520" s="175"/>
      <c r="AP2520" s="175"/>
      <c r="AQ2520" s="175"/>
      <c r="AR2520" s="175"/>
    </row>
    <row r="2521" spans="1:44" ht="102" hidden="1" x14ac:dyDescent="0.3">
      <c r="A2521" s="175"/>
      <c r="B2521" s="185" t="s">
        <v>4637</v>
      </c>
      <c r="C2521" s="182"/>
      <c r="D2521" s="190">
        <v>1576.26</v>
      </c>
      <c r="E2521" s="191">
        <v>1576.26</v>
      </c>
      <c r="F2521" s="186" t="s">
        <v>3174</v>
      </c>
      <c r="G2521" s="181" t="s">
        <v>1094</v>
      </c>
      <c r="H2521" s="182" t="s">
        <v>453</v>
      </c>
      <c r="I2521" s="175"/>
      <c r="J2521" s="175"/>
      <c r="K2521" s="175"/>
      <c r="L2521" s="175"/>
      <c r="M2521" s="175"/>
      <c r="N2521" s="175"/>
      <c r="O2521" s="175"/>
      <c r="P2521" s="175"/>
      <c r="Q2521" s="175"/>
      <c r="R2521" s="175"/>
      <c r="S2521" s="175"/>
      <c r="T2521" s="175"/>
      <c r="U2521" s="175"/>
      <c r="V2521" s="175"/>
      <c r="W2521" s="175"/>
      <c r="X2521" s="175"/>
      <c r="Y2521" s="175"/>
      <c r="Z2521" s="175"/>
      <c r="AA2521" s="175"/>
      <c r="AB2521" s="175"/>
      <c r="AC2521" s="175"/>
      <c r="AD2521" s="175"/>
      <c r="AE2521" s="175"/>
      <c r="AF2521" s="175"/>
      <c r="AG2521" s="175"/>
      <c r="AH2521" s="175"/>
      <c r="AI2521" s="175"/>
      <c r="AJ2521" s="175"/>
      <c r="AK2521" s="175"/>
      <c r="AL2521" s="175"/>
      <c r="AM2521" s="175"/>
      <c r="AN2521" s="175"/>
      <c r="AO2521" s="175"/>
      <c r="AP2521" s="175"/>
      <c r="AQ2521" s="175"/>
      <c r="AR2521" s="175"/>
    </row>
    <row r="2522" spans="1:44" ht="102" hidden="1" x14ac:dyDescent="0.3">
      <c r="A2522" s="175"/>
      <c r="B2522" s="186" t="s">
        <v>3174</v>
      </c>
      <c r="C2522" s="187"/>
      <c r="D2522" s="190">
        <v>1576.26</v>
      </c>
      <c r="E2522" s="191">
        <v>1576.26</v>
      </c>
      <c r="F2522" s="181" t="s">
        <v>1094</v>
      </c>
      <c r="G2522" s="185" t="s">
        <v>4637</v>
      </c>
      <c r="H2522" s="182"/>
      <c r="I2522" s="175"/>
      <c r="J2522" s="175"/>
      <c r="K2522" s="175"/>
      <c r="L2522" s="175"/>
      <c r="M2522" s="175"/>
      <c r="N2522" s="175"/>
      <c r="O2522" s="175"/>
      <c r="P2522" s="175"/>
      <c r="Q2522" s="175"/>
      <c r="R2522" s="175"/>
      <c r="S2522" s="175"/>
      <c r="T2522" s="175"/>
      <c r="U2522" s="175"/>
      <c r="V2522" s="175"/>
      <c r="W2522" s="175"/>
      <c r="X2522" s="175"/>
      <c r="Y2522" s="175"/>
      <c r="Z2522" s="175"/>
      <c r="AA2522" s="175"/>
      <c r="AB2522" s="175"/>
      <c r="AC2522" s="175"/>
      <c r="AD2522" s="175"/>
      <c r="AE2522" s="175"/>
      <c r="AF2522" s="175"/>
      <c r="AG2522" s="175"/>
      <c r="AH2522" s="175"/>
      <c r="AI2522" s="175"/>
      <c r="AJ2522" s="175"/>
      <c r="AK2522" s="175"/>
      <c r="AL2522" s="175"/>
      <c r="AM2522" s="175"/>
      <c r="AN2522" s="175"/>
      <c r="AO2522" s="175"/>
      <c r="AP2522" s="175"/>
      <c r="AQ2522" s="175"/>
      <c r="AR2522" s="175"/>
    </row>
    <row r="2523" spans="1:44" ht="102" x14ac:dyDescent="0.3">
      <c r="A2523" s="175"/>
      <c r="B2523" s="181" t="s">
        <v>1094</v>
      </c>
      <c r="C2523" s="182" t="s">
        <v>453</v>
      </c>
      <c r="D2523" s="190">
        <v>2602.7600000000002</v>
      </c>
      <c r="E2523" s="191">
        <v>2602.7600000000002</v>
      </c>
      <c r="F2523" s="185" t="s">
        <v>4637</v>
      </c>
      <c r="G2523" s="186" t="s">
        <v>3552</v>
      </c>
      <c r="H2523" s="187"/>
      <c r="I2523" s="175"/>
      <c r="J2523" s="175"/>
      <c r="K2523" s="175"/>
      <c r="L2523" s="175"/>
      <c r="M2523" s="175"/>
      <c r="N2523" s="175"/>
      <c r="O2523" s="175"/>
      <c r="P2523" s="175"/>
      <c r="Q2523" s="175"/>
      <c r="R2523" s="175"/>
      <c r="S2523" s="175"/>
      <c r="T2523" s="175"/>
      <c r="U2523" s="175"/>
      <c r="V2523" s="175"/>
      <c r="W2523" s="175"/>
      <c r="X2523" s="175"/>
      <c r="Y2523" s="175"/>
      <c r="Z2523" s="175"/>
      <c r="AA2523" s="175"/>
      <c r="AB2523" s="175"/>
      <c r="AC2523" s="175"/>
      <c r="AD2523" s="175"/>
      <c r="AE2523" s="175"/>
      <c r="AF2523" s="175"/>
      <c r="AG2523" s="175"/>
      <c r="AH2523" s="175"/>
      <c r="AI2523" s="175"/>
      <c r="AJ2523" s="175"/>
      <c r="AK2523" s="175"/>
      <c r="AL2523" s="175"/>
      <c r="AM2523" s="175"/>
      <c r="AN2523" s="175"/>
      <c r="AO2523" s="175"/>
      <c r="AP2523" s="175"/>
      <c r="AQ2523" s="175"/>
      <c r="AR2523" s="175"/>
    </row>
    <row r="2524" spans="1:44" ht="102" hidden="1" x14ac:dyDescent="0.3">
      <c r="A2524" s="175"/>
      <c r="B2524" s="185" t="s">
        <v>4637</v>
      </c>
      <c r="C2524" s="182"/>
      <c r="D2524" s="190">
        <v>2602.7600000000002</v>
      </c>
      <c r="E2524" s="191">
        <v>2602.7600000000002</v>
      </c>
      <c r="F2524" s="186" t="s">
        <v>3552</v>
      </c>
      <c r="G2524" s="181" t="s">
        <v>984</v>
      </c>
      <c r="H2524" s="182" t="s">
        <v>471</v>
      </c>
      <c r="I2524" s="175"/>
      <c r="J2524" s="175"/>
      <c r="K2524" s="175"/>
      <c r="L2524" s="175"/>
      <c r="M2524" s="175"/>
      <c r="N2524" s="175"/>
      <c r="O2524" s="175"/>
      <c r="P2524" s="175"/>
      <c r="Q2524" s="175"/>
      <c r="R2524" s="175"/>
      <c r="S2524" s="175"/>
      <c r="T2524" s="175"/>
      <c r="U2524" s="175"/>
      <c r="V2524" s="175"/>
      <c r="W2524" s="175"/>
      <c r="X2524" s="175"/>
      <c r="Y2524" s="175"/>
      <c r="Z2524" s="175"/>
      <c r="AA2524" s="175"/>
      <c r="AB2524" s="175"/>
      <c r="AC2524" s="175"/>
      <c r="AD2524" s="175"/>
      <c r="AE2524" s="175"/>
      <c r="AF2524" s="175"/>
      <c r="AG2524" s="175"/>
      <c r="AH2524" s="175"/>
      <c r="AI2524" s="175"/>
      <c r="AJ2524" s="175"/>
      <c r="AK2524" s="175"/>
      <c r="AL2524" s="175"/>
      <c r="AM2524" s="175"/>
      <c r="AN2524" s="175"/>
      <c r="AO2524" s="175"/>
      <c r="AP2524" s="175"/>
      <c r="AQ2524" s="175"/>
      <c r="AR2524" s="175"/>
    </row>
    <row r="2525" spans="1:44" ht="102" hidden="1" x14ac:dyDescent="0.3">
      <c r="A2525" s="175"/>
      <c r="B2525" s="186" t="s">
        <v>3552</v>
      </c>
      <c r="C2525" s="187"/>
      <c r="D2525" s="190">
        <v>2602.7600000000002</v>
      </c>
      <c r="E2525" s="191">
        <v>2602.7600000000002</v>
      </c>
      <c r="F2525" s="181" t="s">
        <v>984</v>
      </c>
      <c r="G2525" s="185" t="s">
        <v>4637</v>
      </c>
      <c r="H2525" s="182"/>
      <c r="I2525" s="175"/>
      <c r="J2525" s="175"/>
      <c r="K2525" s="175"/>
      <c r="L2525" s="175"/>
      <c r="M2525" s="175"/>
      <c r="N2525" s="175"/>
      <c r="O2525" s="175"/>
      <c r="P2525" s="175"/>
      <c r="Q2525" s="175"/>
      <c r="R2525" s="175"/>
      <c r="S2525" s="175"/>
      <c r="T2525" s="175"/>
      <c r="U2525" s="175"/>
      <c r="V2525" s="175"/>
      <c r="W2525" s="175"/>
      <c r="X2525" s="175"/>
      <c r="Y2525" s="175"/>
      <c r="Z2525" s="175"/>
      <c r="AA2525" s="175"/>
      <c r="AB2525" s="175"/>
      <c r="AC2525" s="175"/>
      <c r="AD2525" s="175"/>
      <c r="AE2525" s="175"/>
      <c r="AF2525" s="175"/>
      <c r="AG2525" s="175"/>
      <c r="AH2525" s="175"/>
      <c r="AI2525" s="175"/>
      <c r="AJ2525" s="175"/>
      <c r="AK2525" s="175"/>
      <c r="AL2525" s="175"/>
      <c r="AM2525" s="175"/>
      <c r="AN2525" s="175"/>
      <c r="AO2525" s="175"/>
      <c r="AP2525" s="175"/>
      <c r="AQ2525" s="175"/>
      <c r="AR2525" s="175"/>
    </row>
    <row r="2526" spans="1:44" ht="102" x14ac:dyDescent="0.3">
      <c r="A2526" s="175"/>
      <c r="B2526" s="181" t="s">
        <v>984</v>
      </c>
      <c r="C2526" s="182" t="s">
        <v>471</v>
      </c>
      <c r="D2526" s="190">
        <v>1687.93</v>
      </c>
      <c r="E2526" s="191">
        <v>1687.93</v>
      </c>
      <c r="F2526" s="185" t="s">
        <v>4637</v>
      </c>
      <c r="G2526" s="186" t="s">
        <v>3553</v>
      </c>
      <c r="H2526" s="187"/>
      <c r="I2526" s="175"/>
      <c r="J2526" s="175"/>
      <c r="K2526" s="175"/>
      <c r="L2526" s="175"/>
      <c r="M2526" s="175"/>
      <c r="N2526" s="175"/>
      <c r="O2526" s="175"/>
      <c r="P2526" s="175"/>
      <c r="Q2526" s="175"/>
      <c r="R2526" s="175"/>
      <c r="S2526" s="175"/>
      <c r="T2526" s="175"/>
      <c r="U2526" s="175"/>
      <c r="V2526" s="175"/>
      <c r="W2526" s="175"/>
      <c r="X2526" s="175"/>
      <c r="Y2526" s="175"/>
      <c r="Z2526" s="175"/>
      <c r="AA2526" s="175"/>
      <c r="AB2526" s="175"/>
      <c r="AC2526" s="175"/>
      <c r="AD2526" s="175"/>
      <c r="AE2526" s="175"/>
      <c r="AF2526" s="175"/>
      <c r="AG2526" s="175"/>
      <c r="AH2526" s="175"/>
      <c r="AI2526" s="175"/>
      <c r="AJ2526" s="175"/>
      <c r="AK2526" s="175"/>
      <c r="AL2526" s="175"/>
      <c r="AM2526" s="175"/>
      <c r="AN2526" s="175"/>
      <c r="AO2526" s="175"/>
      <c r="AP2526" s="175"/>
      <c r="AQ2526" s="175"/>
      <c r="AR2526" s="175"/>
    </row>
    <row r="2527" spans="1:44" ht="102" hidden="1" x14ac:dyDescent="0.3">
      <c r="A2527" s="175"/>
      <c r="B2527" s="185" t="s">
        <v>4637</v>
      </c>
      <c r="C2527" s="182"/>
      <c r="D2527" s="190">
        <v>1687.93</v>
      </c>
      <c r="E2527" s="191">
        <v>1687.93</v>
      </c>
      <c r="F2527" s="186" t="s">
        <v>3553</v>
      </c>
      <c r="G2527" s="181" t="s">
        <v>679</v>
      </c>
      <c r="H2527" s="182" t="s">
        <v>445</v>
      </c>
      <c r="I2527" s="175"/>
      <c r="J2527" s="175"/>
      <c r="K2527" s="175"/>
      <c r="L2527" s="175"/>
      <c r="M2527" s="175"/>
      <c r="N2527" s="175"/>
      <c r="O2527" s="175"/>
      <c r="P2527" s="175"/>
      <c r="Q2527" s="175"/>
      <c r="R2527" s="175"/>
      <c r="S2527" s="175"/>
      <c r="T2527" s="175"/>
      <c r="U2527" s="175"/>
      <c r="V2527" s="175"/>
      <c r="W2527" s="175"/>
      <c r="X2527" s="175"/>
      <c r="Y2527" s="175"/>
      <c r="Z2527" s="175"/>
      <c r="AA2527" s="175"/>
      <c r="AB2527" s="175"/>
      <c r="AC2527" s="175"/>
      <c r="AD2527" s="175"/>
      <c r="AE2527" s="175"/>
      <c r="AF2527" s="175"/>
      <c r="AG2527" s="175"/>
      <c r="AH2527" s="175"/>
      <c r="AI2527" s="175"/>
      <c r="AJ2527" s="175"/>
      <c r="AK2527" s="175"/>
      <c r="AL2527" s="175"/>
      <c r="AM2527" s="175"/>
      <c r="AN2527" s="175"/>
      <c r="AO2527" s="175"/>
      <c r="AP2527" s="175"/>
      <c r="AQ2527" s="175"/>
      <c r="AR2527" s="175"/>
    </row>
    <row r="2528" spans="1:44" ht="102" hidden="1" x14ac:dyDescent="0.3">
      <c r="A2528" s="175"/>
      <c r="B2528" s="186" t="s">
        <v>3553</v>
      </c>
      <c r="C2528" s="187"/>
      <c r="D2528" s="190">
        <v>1687.93</v>
      </c>
      <c r="E2528" s="191">
        <v>1687.93</v>
      </c>
      <c r="F2528" s="181" t="s">
        <v>679</v>
      </c>
      <c r="G2528" s="185" t="s">
        <v>4637</v>
      </c>
      <c r="H2528" s="182"/>
      <c r="I2528" s="175"/>
      <c r="J2528" s="175"/>
      <c r="K2528" s="175"/>
      <c r="L2528" s="175"/>
      <c r="M2528" s="175"/>
      <c r="N2528" s="175"/>
      <c r="O2528" s="175"/>
      <c r="P2528" s="175"/>
      <c r="Q2528" s="175"/>
      <c r="R2528" s="175"/>
      <c r="S2528" s="175"/>
      <c r="T2528" s="175"/>
      <c r="U2528" s="175"/>
      <c r="V2528" s="175"/>
      <c r="W2528" s="175"/>
      <c r="X2528" s="175"/>
      <c r="Y2528" s="175"/>
      <c r="Z2528" s="175"/>
      <c r="AA2528" s="175"/>
      <c r="AB2528" s="175"/>
      <c r="AC2528" s="175"/>
      <c r="AD2528" s="175"/>
      <c r="AE2528" s="175"/>
      <c r="AF2528" s="175"/>
      <c r="AG2528" s="175"/>
      <c r="AH2528" s="175"/>
      <c r="AI2528" s="175"/>
      <c r="AJ2528" s="175"/>
      <c r="AK2528" s="175"/>
      <c r="AL2528" s="175"/>
      <c r="AM2528" s="175"/>
      <c r="AN2528" s="175"/>
      <c r="AO2528" s="175"/>
      <c r="AP2528" s="175"/>
      <c r="AQ2528" s="175"/>
      <c r="AR2528" s="175"/>
    </row>
    <row r="2529" spans="1:44" ht="102" x14ac:dyDescent="0.3">
      <c r="A2529" s="175"/>
      <c r="B2529" s="181" t="s">
        <v>679</v>
      </c>
      <c r="C2529" s="182" t="s">
        <v>445</v>
      </c>
      <c r="D2529" s="190">
        <v>1374.39</v>
      </c>
      <c r="E2529" s="191">
        <v>1374.39</v>
      </c>
      <c r="F2529" s="185" t="s">
        <v>4637</v>
      </c>
      <c r="G2529" s="186" t="s">
        <v>3479</v>
      </c>
      <c r="H2529" s="187"/>
      <c r="I2529" s="175"/>
      <c r="J2529" s="175"/>
      <c r="K2529" s="175"/>
      <c r="L2529" s="175"/>
      <c r="M2529" s="175"/>
      <c r="N2529" s="175"/>
      <c r="O2529" s="175"/>
      <c r="P2529" s="175"/>
      <c r="Q2529" s="175"/>
      <c r="R2529" s="175"/>
      <c r="S2529" s="175"/>
      <c r="T2529" s="175"/>
      <c r="U2529" s="175"/>
      <c r="V2529" s="175"/>
      <c r="W2529" s="175"/>
      <c r="X2529" s="175"/>
      <c r="Y2529" s="175"/>
      <c r="Z2529" s="175"/>
      <c r="AA2529" s="175"/>
      <c r="AB2529" s="175"/>
      <c r="AC2529" s="175"/>
      <c r="AD2529" s="175"/>
      <c r="AE2529" s="175"/>
      <c r="AF2529" s="175"/>
      <c r="AG2529" s="175"/>
      <c r="AH2529" s="175"/>
      <c r="AI2529" s="175"/>
      <c r="AJ2529" s="175"/>
      <c r="AK2529" s="175"/>
      <c r="AL2529" s="175"/>
      <c r="AM2529" s="175"/>
      <c r="AN2529" s="175"/>
      <c r="AO2529" s="175"/>
      <c r="AP2529" s="175"/>
      <c r="AQ2529" s="175"/>
      <c r="AR2529" s="175"/>
    </row>
    <row r="2530" spans="1:44" ht="102" hidden="1" x14ac:dyDescent="0.3">
      <c r="A2530" s="175"/>
      <c r="B2530" s="185" t="s">
        <v>4637</v>
      </c>
      <c r="C2530" s="182"/>
      <c r="D2530" s="190">
        <v>1374.39</v>
      </c>
      <c r="E2530" s="191">
        <v>1374.39</v>
      </c>
      <c r="F2530" s="186" t="s">
        <v>3479</v>
      </c>
      <c r="G2530" s="181" t="s">
        <v>2499</v>
      </c>
      <c r="H2530" s="182" t="s">
        <v>2500</v>
      </c>
      <c r="I2530" s="175"/>
      <c r="J2530" s="175"/>
      <c r="K2530" s="175"/>
      <c r="L2530" s="175"/>
      <c r="M2530" s="175"/>
      <c r="N2530" s="175"/>
      <c r="O2530" s="175"/>
      <c r="P2530" s="175"/>
      <c r="Q2530" s="175"/>
      <c r="R2530" s="175"/>
      <c r="S2530" s="175"/>
      <c r="T2530" s="175"/>
      <c r="U2530" s="175"/>
      <c r="V2530" s="175"/>
      <c r="W2530" s="175"/>
      <c r="X2530" s="175"/>
      <c r="Y2530" s="175"/>
      <c r="Z2530" s="175"/>
      <c r="AA2530" s="175"/>
      <c r="AB2530" s="175"/>
      <c r="AC2530" s="175"/>
      <c r="AD2530" s="175"/>
      <c r="AE2530" s="175"/>
      <c r="AF2530" s="175"/>
      <c r="AG2530" s="175"/>
      <c r="AH2530" s="175"/>
      <c r="AI2530" s="175"/>
      <c r="AJ2530" s="175"/>
      <c r="AK2530" s="175"/>
      <c r="AL2530" s="175"/>
      <c r="AM2530" s="175"/>
      <c r="AN2530" s="175"/>
      <c r="AO2530" s="175"/>
      <c r="AP2530" s="175"/>
      <c r="AQ2530" s="175"/>
      <c r="AR2530" s="175"/>
    </row>
    <row r="2531" spans="1:44" ht="102" hidden="1" x14ac:dyDescent="0.3">
      <c r="A2531" s="175"/>
      <c r="B2531" s="186" t="s">
        <v>3479</v>
      </c>
      <c r="C2531" s="187"/>
      <c r="D2531" s="190">
        <v>1374.39</v>
      </c>
      <c r="E2531" s="191">
        <v>1374.39</v>
      </c>
      <c r="F2531" s="181" t="s">
        <v>2499</v>
      </c>
      <c r="G2531" s="185" t="s">
        <v>4637</v>
      </c>
      <c r="H2531" s="182"/>
      <c r="I2531" s="175"/>
      <c r="J2531" s="175"/>
      <c r="K2531" s="175"/>
      <c r="L2531" s="175"/>
      <c r="M2531" s="175"/>
      <c r="N2531" s="175"/>
      <c r="O2531" s="175"/>
      <c r="P2531" s="175"/>
      <c r="Q2531" s="175"/>
      <c r="R2531" s="175"/>
      <c r="S2531" s="175"/>
      <c r="T2531" s="175"/>
      <c r="U2531" s="175"/>
      <c r="V2531" s="175"/>
      <c r="W2531" s="175"/>
      <c r="X2531" s="175"/>
      <c r="Y2531" s="175"/>
      <c r="Z2531" s="175"/>
      <c r="AA2531" s="175"/>
      <c r="AB2531" s="175"/>
      <c r="AC2531" s="175"/>
      <c r="AD2531" s="175"/>
      <c r="AE2531" s="175"/>
      <c r="AF2531" s="175"/>
      <c r="AG2531" s="175"/>
      <c r="AH2531" s="175"/>
      <c r="AI2531" s="175"/>
      <c r="AJ2531" s="175"/>
      <c r="AK2531" s="175"/>
      <c r="AL2531" s="175"/>
      <c r="AM2531" s="175"/>
      <c r="AN2531" s="175"/>
      <c r="AO2531" s="175"/>
      <c r="AP2531" s="175"/>
      <c r="AQ2531" s="175"/>
      <c r="AR2531" s="175"/>
    </row>
    <row r="2532" spans="1:44" ht="102" x14ac:dyDescent="0.3">
      <c r="A2532" s="175"/>
      <c r="B2532" s="181" t="s">
        <v>2499</v>
      </c>
      <c r="C2532" s="182" t="s">
        <v>2500</v>
      </c>
      <c r="D2532" s="190">
        <v>1361.51</v>
      </c>
      <c r="E2532" s="191">
        <v>1361.51</v>
      </c>
      <c r="F2532" s="185" t="s">
        <v>4637</v>
      </c>
      <c r="G2532" s="186" t="s">
        <v>3555</v>
      </c>
      <c r="H2532" s="187"/>
      <c r="I2532" s="175"/>
      <c r="J2532" s="175"/>
      <c r="K2532" s="175"/>
      <c r="L2532" s="175"/>
      <c r="M2532" s="175"/>
      <c r="N2532" s="175"/>
      <c r="O2532" s="175"/>
      <c r="P2532" s="175"/>
      <c r="Q2532" s="175"/>
      <c r="R2532" s="175"/>
      <c r="S2532" s="175"/>
      <c r="T2532" s="175"/>
      <c r="U2532" s="175"/>
      <c r="V2532" s="175"/>
      <c r="W2532" s="175"/>
      <c r="X2532" s="175"/>
      <c r="Y2532" s="175"/>
      <c r="Z2532" s="175"/>
      <c r="AA2532" s="175"/>
      <c r="AB2532" s="175"/>
      <c r="AC2532" s="175"/>
      <c r="AD2532" s="175"/>
      <c r="AE2532" s="175"/>
      <c r="AF2532" s="175"/>
      <c r="AG2532" s="175"/>
      <c r="AH2532" s="175"/>
      <c r="AI2532" s="175"/>
      <c r="AJ2532" s="175"/>
      <c r="AK2532" s="175"/>
      <c r="AL2532" s="175"/>
      <c r="AM2532" s="175"/>
      <c r="AN2532" s="175"/>
      <c r="AO2532" s="175"/>
      <c r="AP2532" s="175"/>
      <c r="AQ2532" s="175"/>
      <c r="AR2532" s="175"/>
    </row>
    <row r="2533" spans="1:44" ht="102" hidden="1" x14ac:dyDescent="0.3">
      <c r="A2533" s="175"/>
      <c r="B2533" s="185" t="s">
        <v>4637</v>
      </c>
      <c r="C2533" s="182"/>
      <c r="D2533" s="190">
        <v>1361.51</v>
      </c>
      <c r="E2533" s="191">
        <v>1361.51</v>
      </c>
      <c r="F2533" s="186" t="s">
        <v>3555</v>
      </c>
      <c r="G2533" s="181" t="s">
        <v>923</v>
      </c>
      <c r="H2533" s="182" t="s">
        <v>924</v>
      </c>
      <c r="I2533" s="175"/>
      <c r="J2533" s="175"/>
      <c r="K2533" s="175"/>
      <c r="L2533" s="175"/>
      <c r="M2533" s="175"/>
      <c r="N2533" s="175"/>
      <c r="O2533" s="175"/>
      <c r="P2533" s="175"/>
      <c r="Q2533" s="175"/>
      <c r="R2533" s="175"/>
      <c r="S2533" s="175"/>
      <c r="T2533" s="175"/>
      <c r="U2533" s="175"/>
      <c r="V2533" s="175"/>
      <c r="W2533" s="175"/>
      <c r="X2533" s="175"/>
      <c r="Y2533" s="175"/>
      <c r="Z2533" s="175"/>
      <c r="AA2533" s="175"/>
      <c r="AB2533" s="175"/>
      <c r="AC2533" s="175"/>
      <c r="AD2533" s="175"/>
      <c r="AE2533" s="175"/>
      <c r="AF2533" s="175"/>
      <c r="AG2533" s="175"/>
      <c r="AH2533" s="175"/>
      <c r="AI2533" s="175"/>
      <c r="AJ2533" s="175"/>
      <c r="AK2533" s="175"/>
      <c r="AL2533" s="175"/>
      <c r="AM2533" s="175"/>
      <c r="AN2533" s="175"/>
      <c r="AO2533" s="175"/>
      <c r="AP2533" s="175"/>
      <c r="AQ2533" s="175"/>
      <c r="AR2533" s="175"/>
    </row>
    <row r="2534" spans="1:44" ht="102" hidden="1" x14ac:dyDescent="0.3">
      <c r="A2534" s="175"/>
      <c r="B2534" s="186" t="s">
        <v>3555</v>
      </c>
      <c r="C2534" s="187"/>
      <c r="D2534" s="190">
        <v>1361.51</v>
      </c>
      <c r="E2534" s="191">
        <v>1361.51</v>
      </c>
      <c r="F2534" s="181" t="s">
        <v>923</v>
      </c>
      <c r="G2534" s="185" t="s">
        <v>4637</v>
      </c>
      <c r="H2534" s="182"/>
      <c r="I2534" s="175"/>
      <c r="J2534" s="175"/>
      <c r="K2534" s="175"/>
      <c r="L2534" s="175"/>
      <c r="M2534" s="175"/>
      <c r="N2534" s="175"/>
      <c r="O2534" s="175"/>
      <c r="P2534" s="175"/>
      <c r="Q2534" s="175"/>
      <c r="R2534" s="175"/>
      <c r="S2534" s="175"/>
      <c r="T2534" s="175"/>
      <c r="U2534" s="175"/>
      <c r="V2534" s="175"/>
      <c r="W2534" s="175"/>
      <c r="X2534" s="175"/>
      <c r="Y2534" s="175"/>
      <c r="Z2534" s="175"/>
      <c r="AA2534" s="175"/>
      <c r="AB2534" s="175"/>
      <c r="AC2534" s="175"/>
      <c r="AD2534" s="175"/>
      <c r="AE2534" s="175"/>
      <c r="AF2534" s="175"/>
      <c r="AG2534" s="175"/>
      <c r="AH2534" s="175"/>
      <c r="AI2534" s="175"/>
      <c r="AJ2534" s="175"/>
      <c r="AK2534" s="175"/>
      <c r="AL2534" s="175"/>
      <c r="AM2534" s="175"/>
      <c r="AN2534" s="175"/>
      <c r="AO2534" s="175"/>
      <c r="AP2534" s="175"/>
      <c r="AQ2534" s="175"/>
      <c r="AR2534" s="175"/>
    </row>
    <row r="2535" spans="1:44" ht="102" x14ac:dyDescent="0.3">
      <c r="A2535" s="175"/>
      <c r="B2535" s="181" t="s">
        <v>923</v>
      </c>
      <c r="C2535" s="182" t="s">
        <v>924</v>
      </c>
      <c r="D2535" s="190">
        <v>1679.34</v>
      </c>
      <c r="E2535" s="191">
        <v>1679.34</v>
      </c>
      <c r="F2535" s="185" t="s">
        <v>4637</v>
      </c>
      <c r="G2535" s="186" t="s">
        <v>3482</v>
      </c>
      <c r="H2535" s="187"/>
      <c r="I2535" s="175"/>
      <c r="J2535" s="175"/>
      <c r="K2535" s="175"/>
      <c r="L2535" s="175"/>
      <c r="M2535" s="175"/>
      <c r="N2535" s="175"/>
      <c r="O2535" s="175"/>
      <c r="P2535" s="175"/>
      <c r="Q2535" s="175"/>
      <c r="R2535" s="175"/>
      <c r="S2535" s="175"/>
      <c r="T2535" s="175"/>
      <c r="U2535" s="175"/>
      <c r="V2535" s="175"/>
      <c r="W2535" s="175"/>
      <c r="X2535" s="175"/>
      <c r="Y2535" s="175"/>
      <c r="Z2535" s="175"/>
      <c r="AA2535" s="175"/>
      <c r="AB2535" s="175"/>
      <c r="AC2535" s="175"/>
      <c r="AD2535" s="175"/>
      <c r="AE2535" s="175"/>
      <c r="AF2535" s="175"/>
      <c r="AG2535" s="175"/>
      <c r="AH2535" s="175"/>
      <c r="AI2535" s="175"/>
      <c r="AJ2535" s="175"/>
      <c r="AK2535" s="175"/>
      <c r="AL2535" s="175"/>
      <c r="AM2535" s="175"/>
      <c r="AN2535" s="175"/>
      <c r="AO2535" s="175"/>
      <c r="AP2535" s="175"/>
      <c r="AQ2535" s="175"/>
      <c r="AR2535" s="175"/>
    </row>
    <row r="2536" spans="1:44" ht="102" hidden="1" x14ac:dyDescent="0.3">
      <c r="A2536" s="175"/>
      <c r="B2536" s="185" t="s">
        <v>4637</v>
      </c>
      <c r="C2536" s="182"/>
      <c r="D2536" s="190">
        <v>1679.34</v>
      </c>
      <c r="E2536" s="191">
        <v>1679.34</v>
      </c>
      <c r="F2536" s="186" t="s">
        <v>3482</v>
      </c>
      <c r="G2536" s="181" t="s">
        <v>3943</v>
      </c>
      <c r="H2536" s="182" t="s">
        <v>1443</v>
      </c>
      <c r="I2536" s="175"/>
      <c r="J2536" s="175"/>
      <c r="K2536" s="175"/>
      <c r="L2536" s="175"/>
      <c r="M2536" s="175"/>
      <c r="N2536" s="175"/>
      <c r="O2536" s="175"/>
      <c r="P2536" s="175"/>
      <c r="Q2536" s="175"/>
      <c r="R2536" s="175"/>
      <c r="S2536" s="175"/>
      <c r="T2536" s="175"/>
      <c r="U2536" s="175"/>
      <c r="V2536" s="175"/>
      <c r="W2536" s="175"/>
      <c r="X2536" s="175"/>
      <c r="Y2536" s="175"/>
      <c r="Z2536" s="175"/>
      <c r="AA2536" s="175"/>
      <c r="AB2536" s="175"/>
      <c r="AC2536" s="175"/>
      <c r="AD2536" s="175"/>
      <c r="AE2536" s="175"/>
      <c r="AF2536" s="175"/>
      <c r="AG2536" s="175"/>
      <c r="AH2536" s="175"/>
      <c r="AI2536" s="175"/>
      <c r="AJ2536" s="175"/>
      <c r="AK2536" s="175"/>
      <c r="AL2536" s="175"/>
      <c r="AM2536" s="175"/>
      <c r="AN2536" s="175"/>
      <c r="AO2536" s="175"/>
      <c r="AP2536" s="175"/>
      <c r="AQ2536" s="175"/>
      <c r="AR2536" s="175"/>
    </row>
    <row r="2537" spans="1:44" ht="102" hidden="1" x14ac:dyDescent="0.3">
      <c r="A2537" s="175"/>
      <c r="B2537" s="186" t="s">
        <v>3482</v>
      </c>
      <c r="C2537" s="187"/>
      <c r="D2537" s="190">
        <v>1679.34</v>
      </c>
      <c r="E2537" s="191">
        <v>1679.34</v>
      </c>
      <c r="F2537" s="181" t="s">
        <v>3943</v>
      </c>
      <c r="G2537" s="185" t="s">
        <v>4637</v>
      </c>
      <c r="H2537" s="182"/>
      <c r="I2537" s="175"/>
      <c r="J2537" s="175"/>
      <c r="K2537" s="175"/>
      <c r="L2537" s="175"/>
      <c r="M2537" s="175"/>
      <c r="N2537" s="175"/>
      <c r="O2537" s="175"/>
      <c r="P2537" s="175"/>
      <c r="Q2537" s="175"/>
      <c r="R2537" s="175"/>
      <c r="S2537" s="175"/>
      <c r="T2537" s="175"/>
      <c r="U2537" s="175"/>
      <c r="V2537" s="175"/>
      <c r="W2537" s="175"/>
      <c r="X2537" s="175"/>
      <c r="Y2537" s="175"/>
      <c r="Z2537" s="175"/>
      <c r="AA2537" s="175"/>
      <c r="AB2537" s="175"/>
      <c r="AC2537" s="175"/>
      <c r="AD2537" s="175"/>
      <c r="AE2537" s="175"/>
      <c r="AF2537" s="175"/>
      <c r="AG2537" s="175"/>
      <c r="AH2537" s="175"/>
      <c r="AI2537" s="175"/>
      <c r="AJ2537" s="175"/>
      <c r="AK2537" s="175"/>
      <c r="AL2537" s="175"/>
      <c r="AM2537" s="175"/>
      <c r="AN2537" s="175"/>
      <c r="AO2537" s="175"/>
      <c r="AP2537" s="175"/>
      <c r="AQ2537" s="175"/>
      <c r="AR2537" s="175"/>
    </row>
    <row r="2538" spans="1:44" ht="102" x14ac:dyDescent="0.3">
      <c r="A2538" s="175"/>
      <c r="B2538" s="181" t="s">
        <v>3943</v>
      </c>
      <c r="C2538" s="182" t="s">
        <v>1443</v>
      </c>
      <c r="D2538" s="190">
        <v>2650</v>
      </c>
      <c r="E2538" s="191">
        <v>2650</v>
      </c>
      <c r="F2538" s="185" t="s">
        <v>4637</v>
      </c>
      <c r="G2538" s="186" t="s">
        <v>4554</v>
      </c>
      <c r="H2538" s="187"/>
      <c r="I2538" s="175"/>
      <c r="J2538" s="175"/>
      <c r="K2538" s="175"/>
      <c r="L2538" s="175"/>
      <c r="M2538" s="175"/>
      <c r="N2538" s="175"/>
      <c r="O2538" s="175"/>
      <c r="P2538" s="175"/>
      <c r="Q2538" s="175"/>
      <c r="R2538" s="175"/>
      <c r="S2538" s="175"/>
      <c r="T2538" s="175"/>
      <c r="U2538" s="175"/>
      <c r="V2538" s="175"/>
      <c r="W2538" s="175"/>
      <c r="X2538" s="175"/>
      <c r="Y2538" s="175"/>
      <c r="Z2538" s="175"/>
      <c r="AA2538" s="175"/>
      <c r="AB2538" s="175"/>
      <c r="AC2538" s="175"/>
      <c r="AD2538" s="175"/>
      <c r="AE2538" s="175"/>
      <c r="AF2538" s="175"/>
      <c r="AG2538" s="175"/>
      <c r="AH2538" s="175"/>
      <c r="AI2538" s="175"/>
      <c r="AJ2538" s="175"/>
      <c r="AK2538" s="175"/>
      <c r="AL2538" s="175"/>
      <c r="AM2538" s="175"/>
      <c r="AN2538" s="175"/>
      <c r="AO2538" s="175"/>
      <c r="AP2538" s="175"/>
      <c r="AQ2538" s="175"/>
      <c r="AR2538" s="175"/>
    </row>
    <row r="2539" spans="1:44" ht="102" hidden="1" x14ac:dyDescent="0.3">
      <c r="A2539" s="175"/>
      <c r="B2539" s="185" t="s">
        <v>4637</v>
      </c>
      <c r="C2539" s="182"/>
      <c r="D2539" s="190">
        <v>2650</v>
      </c>
      <c r="E2539" s="191">
        <v>2650</v>
      </c>
      <c r="F2539" s="186" t="s">
        <v>4554</v>
      </c>
      <c r="G2539" s="181" t="s">
        <v>1951</v>
      </c>
      <c r="H2539" s="182" t="s">
        <v>1952</v>
      </c>
      <c r="I2539" s="175"/>
      <c r="J2539" s="175"/>
      <c r="K2539" s="175"/>
      <c r="L2539" s="175"/>
      <c r="M2539" s="175"/>
      <c r="N2539" s="175"/>
      <c r="O2539" s="175"/>
      <c r="P2539" s="175"/>
      <c r="Q2539" s="175"/>
      <c r="R2539" s="175"/>
      <c r="S2539" s="175"/>
      <c r="T2539" s="175"/>
      <c r="U2539" s="175"/>
      <c r="V2539" s="175"/>
      <c r="W2539" s="175"/>
      <c r="X2539" s="175"/>
      <c r="Y2539" s="175"/>
      <c r="Z2539" s="175"/>
      <c r="AA2539" s="175"/>
      <c r="AB2539" s="175"/>
      <c r="AC2539" s="175"/>
      <c r="AD2539" s="175"/>
      <c r="AE2539" s="175"/>
      <c r="AF2539" s="175"/>
      <c r="AG2539" s="175"/>
      <c r="AH2539" s="175"/>
      <c r="AI2539" s="175"/>
      <c r="AJ2539" s="175"/>
      <c r="AK2539" s="175"/>
      <c r="AL2539" s="175"/>
      <c r="AM2539" s="175"/>
      <c r="AN2539" s="175"/>
      <c r="AO2539" s="175"/>
      <c r="AP2539" s="175"/>
      <c r="AQ2539" s="175"/>
      <c r="AR2539" s="175"/>
    </row>
    <row r="2540" spans="1:44" ht="102" hidden="1" x14ac:dyDescent="0.3">
      <c r="A2540" s="175"/>
      <c r="B2540" s="186" t="s">
        <v>4554</v>
      </c>
      <c r="C2540" s="187"/>
      <c r="D2540" s="190">
        <v>2650</v>
      </c>
      <c r="E2540" s="191">
        <v>2650</v>
      </c>
      <c r="F2540" s="181" t="s">
        <v>1951</v>
      </c>
      <c r="G2540" s="185" t="s">
        <v>4637</v>
      </c>
      <c r="H2540" s="182"/>
      <c r="I2540" s="175"/>
      <c r="J2540" s="175"/>
      <c r="K2540" s="175"/>
      <c r="L2540" s="175"/>
      <c r="M2540" s="175"/>
      <c r="N2540" s="175"/>
      <c r="O2540" s="175"/>
      <c r="P2540" s="175"/>
      <c r="Q2540" s="175"/>
      <c r="R2540" s="175"/>
      <c r="S2540" s="175"/>
      <c r="T2540" s="175"/>
      <c r="U2540" s="175"/>
      <c r="V2540" s="175"/>
      <c r="W2540" s="175"/>
      <c r="X2540" s="175"/>
      <c r="Y2540" s="175"/>
      <c r="Z2540" s="175"/>
      <c r="AA2540" s="175"/>
      <c r="AB2540" s="175"/>
      <c r="AC2540" s="175"/>
      <c r="AD2540" s="175"/>
      <c r="AE2540" s="175"/>
      <c r="AF2540" s="175"/>
      <c r="AG2540" s="175"/>
      <c r="AH2540" s="175"/>
      <c r="AI2540" s="175"/>
      <c r="AJ2540" s="175"/>
      <c r="AK2540" s="175"/>
      <c r="AL2540" s="175"/>
      <c r="AM2540" s="175"/>
      <c r="AN2540" s="175"/>
      <c r="AO2540" s="175"/>
      <c r="AP2540" s="175"/>
      <c r="AQ2540" s="175"/>
      <c r="AR2540" s="175"/>
    </row>
    <row r="2541" spans="1:44" ht="102" x14ac:dyDescent="0.3">
      <c r="A2541" s="175"/>
      <c r="B2541" s="181" t="s">
        <v>1951</v>
      </c>
      <c r="C2541" s="182" t="s">
        <v>1952</v>
      </c>
      <c r="D2541" s="190">
        <v>1395.87</v>
      </c>
      <c r="E2541" s="191">
        <v>1395.87</v>
      </c>
      <c r="F2541" s="185" t="s">
        <v>4637</v>
      </c>
      <c r="G2541" s="186" t="s">
        <v>3557</v>
      </c>
      <c r="H2541" s="187"/>
      <c r="I2541" s="175"/>
      <c r="J2541" s="175"/>
      <c r="K2541" s="175"/>
      <c r="L2541" s="175"/>
      <c r="M2541" s="175"/>
      <c r="N2541" s="175"/>
      <c r="O2541" s="175"/>
      <c r="P2541" s="175"/>
      <c r="Q2541" s="175"/>
      <c r="R2541" s="175"/>
      <c r="S2541" s="175"/>
      <c r="T2541" s="175"/>
      <c r="U2541" s="175"/>
      <c r="V2541" s="175"/>
      <c r="W2541" s="175"/>
      <c r="X2541" s="175"/>
      <c r="Y2541" s="175"/>
      <c r="Z2541" s="175"/>
      <c r="AA2541" s="175"/>
      <c r="AB2541" s="175"/>
      <c r="AC2541" s="175"/>
      <c r="AD2541" s="175"/>
      <c r="AE2541" s="175"/>
      <c r="AF2541" s="175"/>
      <c r="AG2541" s="175"/>
      <c r="AH2541" s="175"/>
      <c r="AI2541" s="175"/>
      <c r="AJ2541" s="175"/>
      <c r="AK2541" s="175"/>
      <c r="AL2541" s="175"/>
      <c r="AM2541" s="175"/>
      <c r="AN2541" s="175"/>
      <c r="AO2541" s="175"/>
      <c r="AP2541" s="175"/>
      <c r="AQ2541" s="175"/>
      <c r="AR2541" s="175"/>
    </row>
    <row r="2542" spans="1:44" ht="102" hidden="1" x14ac:dyDescent="0.3">
      <c r="A2542" s="175"/>
      <c r="B2542" s="185" t="s">
        <v>4637</v>
      </c>
      <c r="C2542" s="182"/>
      <c r="D2542" s="190">
        <v>1395.87</v>
      </c>
      <c r="E2542" s="191">
        <v>1395.87</v>
      </c>
      <c r="F2542" s="186" t="s">
        <v>3557</v>
      </c>
      <c r="G2542" s="181" t="s">
        <v>1055</v>
      </c>
      <c r="H2542" s="182" t="s">
        <v>1056</v>
      </c>
      <c r="I2542" s="175"/>
      <c r="J2542" s="175"/>
      <c r="K2542" s="175"/>
      <c r="L2542" s="175"/>
      <c r="M2542" s="175"/>
      <c r="N2542" s="175"/>
      <c r="O2542" s="175"/>
      <c r="P2542" s="175"/>
      <c r="Q2542" s="175"/>
      <c r="R2542" s="175"/>
      <c r="S2542" s="175"/>
      <c r="T2542" s="175"/>
      <c r="U2542" s="175"/>
      <c r="V2542" s="175"/>
      <c r="W2542" s="175"/>
      <c r="X2542" s="175"/>
      <c r="Y2542" s="175"/>
      <c r="Z2542" s="175"/>
      <c r="AA2542" s="175"/>
      <c r="AB2542" s="175"/>
      <c r="AC2542" s="175"/>
      <c r="AD2542" s="175"/>
      <c r="AE2542" s="175"/>
      <c r="AF2542" s="175"/>
      <c r="AG2542" s="175"/>
      <c r="AH2542" s="175"/>
      <c r="AI2542" s="175"/>
      <c r="AJ2542" s="175"/>
      <c r="AK2542" s="175"/>
      <c r="AL2542" s="175"/>
      <c r="AM2542" s="175"/>
      <c r="AN2542" s="175"/>
      <c r="AO2542" s="175"/>
      <c r="AP2542" s="175"/>
      <c r="AQ2542" s="175"/>
      <c r="AR2542" s="175"/>
    </row>
    <row r="2543" spans="1:44" ht="102" hidden="1" x14ac:dyDescent="0.3">
      <c r="A2543" s="175"/>
      <c r="B2543" s="186" t="s">
        <v>3557</v>
      </c>
      <c r="C2543" s="187"/>
      <c r="D2543" s="190">
        <v>1395.87</v>
      </c>
      <c r="E2543" s="191">
        <v>1395.87</v>
      </c>
      <c r="F2543" s="181" t="s">
        <v>1055</v>
      </c>
      <c r="G2543" s="185" t="s">
        <v>4637</v>
      </c>
      <c r="H2543" s="182"/>
      <c r="I2543" s="175"/>
      <c r="J2543" s="175"/>
      <c r="K2543" s="175"/>
      <c r="L2543" s="175"/>
      <c r="M2543" s="175"/>
      <c r="N2543" s="175"/>
      <c r="O2543" s="175"/>
      <c r="P2543" s="175"/>
      <c r="Q2543" s="175"/>
      <c r="R2543" s="175"/>
      <c r="S2543" s="175"/>
      <c r="T2543" s="175"/>
      <c r="U2543" s="175"/>
      <c r="V2543" s="175"/>
      <c r="W2543" s="175"/>
      <c r="X2543" s="175"/>
      <c r="Y2543" s="175"/>
      <c r="Z2543" s="175"/>
      <c r="AA2543" s="175"/>
      <c r="AB2543" s="175"/>
      <c r="AC2543" s="175"/>
      <c r="AD2543" s="175"/>
      <c r="AE2543" s="175"/>
      <c r="AF2543" s="175"/>
      <c r="AG2543" s="175"/>
      <c r="AH2543" s="175"/>
      <c r="AI2543" s="175"/>
      <c r="AJ2543" s="175"/>
      <c r="AK2543" s="175"/>
      <c r="AL2543" s="175"/>
      <c r="AM2543" s="175"/>
      <c r="AN2543" s="175"/>
      <c r="AO2543" s="175"/>
      <c r="AP2543" s="175"/>
      <c r="AQ2543" s="175"/>
      <c r="AR2543" s="175"/>
    </row>
    <row r="2544" spans="1:44" ht="102" x14ac:dyDescent="0.3">
      <c r="A2544" s="175"/>
      <c r="B2544" s="181" t="s">
        <v>1055</v>
      </c>
      <c r="C2544" s="182" t="s">
        <v>1056</v>
      </c>
      <c r="D2544" s="190">
        <v>1443.11</v>
      </c>
      <c r="E2544" s="191">
        <v>1443.11</v>
      </c>
      <c r="F2544" s="185" t="s">
        <v>4637</v>
      </c>
      <c r="G2544" s="186" t="s">
        <v>3486</v>
      </c>
      <c r="H2544" s="187"/>
      <c r="I2544" s="175"/>
      <c r="J2544" s="175"/>
      <c r="K2544" s="175"/>
      <c r="L2544" s="175"/>
      <c r="M2544" s="175"/>
      <c r="N2544" s="175"/>
      <c r="O2544" s="175"/>
      <c r="P2544" s="175"/>
      <c r="Q2544" s="175"/>
      <c r="R2544" s="175"/>
      <c r="S2544" s="175"/>
      <c r="T2544" s="175"/>
      <c r="U2544" s="175"/>
      <c r="V2544" s="175"/>
      <c r="W2544" s="175"/>
      <c r="X2544" s="175"/>
      <c r="Y2544" s="175"/>
      <c r="Z2544" s="175"/>
      <c r="AA2544" s="175"/>
      <c r="AB2544" s="175"/>
      <c r="AC2544" s="175"/>
      <c r="AD2544" s="175"/>
      <c r="AE2544" s="175"/>
      <c r="AF2544" s="175"/>
      <c r="AG2544" s="175"/>
      <c r="AH2544" s="175"/>
      <c r="AI2544" s="175"/>
      <c r="AJ2544" s="175"/>
      <c r="AK2544" s="175"/>
      <c r="AL2544" s="175"/>
      <c r="AM2544" s="175"/>
      <c r="AN2544" s="175"/>
      <c r="AO2544" s="175"/>
      <c r="AP2544" s="175"/>
      <c r="AQ2544" s="175"/>
      <c r="AR2544" s="175"/>
    </row>
    <row r="2545" spans="1:44" ht="102" hidden="1" x14ac:dyDescent="0.3">
      <c r="A2545" s="175"/>
      <c r="B2545" s="185" t="s">
        <v>4637</v>
      </c>
      <c r="C2545" s="182"/>
      <c r="D2545" s="190">
        <v>1443.11</v>
      </c>
      <c r="E2545" s="191">
        <v>1443.11</v>
      </c>
      <c r="F2545" s="186" t="s">
        <v>3486</v>
      </c>
      <c r="G2545" s="181" t="s">
        <v>1050</v>
      </c>
      <c r="H2545" s="182" t="s">
        <v>1051</v>
      </c>
      <c r="I2545" s="175"/>
      <c r="J2545" s="175"/>
      <c r="K2545" s="175"/>
      <c r="L2545" s="175"/>
      <c r="M2545" s="175"/>
      <c r="N2545" s="175"/>
      <c r="O2545" s="175"/>
      <c r="P2545" s="175"/>
      <c r="Q2545" s="175"/>
      <c r="R2545" s="175"/>
      <c r="S2545" s="175"/>
      <c r="T2545" s="175"/>
      <c r="U2545" s="175"/>
      <c r="V2545" s="175"/>
      <c r="W2545" s="175"/>
      <c r="X2545" s="175"/>
      <c r="Y2545" s="175"/>
      <c r="Z2545" s="175"/>
      <c r="AA2545" s="175"/>
      <c r="AB2545" s="175"/>
      <c r="AC2545" s="175"/>
      <c r="AD2545" s="175"/>
      <c r="AE2545" s="175"/>
      <c r="AF2545" s="175"/>
      <c r="AG2545" s="175"/>
      <c r="AH2545" s="175"/>
      <c r="AI2545" s="175"/>
      <c r="AJ2545" s="175"/>
      <c r="AK2545" s="175"/>
      <c r="AL2545" s="175"/>
      <c r="AM2545" s="175"/>
      <c r="AN2545" s="175"/>
      <c r="AO2545" s="175"/>
      <c r="AP2545" s="175"/>
      <c r="AQ2545" s="175"/>
      <c r="AR2545" s="175"/>
    </row>
    <row r="2546" spans="1:44" ht="102" hidden="1" x14ac:dyDescent="0.3">
      <c r="A2546" s="175"/>
      <c r="B2546" s="186" t="s">
        <v>3486</v>
      </c>
      <c r="C2546" s="187"/>
      <c r="D2546" s="190">
        <v>1443.11</v>
      </c>
      <c r="E2546" s="191">
        <v>1443.11</v>
      </c>
      <c r="F2546" s="181" t="s">
        <v>1050</v>
      </c>
      <c r="G2546" s="185" t="s">
        <v>4637</v>
      </c>
      <c r="H2546" s="182"/>
      <c r="I2546" s="175"/>
      <c r="J2546" s="175"/>
      <c r="K2546" s="175"/>
      <c r="L2546" s="175"/>
      <c r="M2546" s="175"/>
      <c r="N2546" s="175"/>
      <c r="O2546" s="175"/>
      <c r="P2546" s="175"/>
      <c r="Q2546" s="175"/>
      <c r="R2546" s="175"/>
      <c r="S2546" s="175"/>
      <c r="T2546" s="175"/>
      <c r="U2546" s="175"/>
      <c r="V2546" s="175"/>
      <c r="W2546" s="175"/>
      <c r="X2546" s="175"/>
      <c r="Y2546" s="175"/>
      <c r="Z2546" s="175"/>
      <c r="AA2546" s="175"/>
      <c r="AB2546" s="175"/>
      <c r="AC2546" s="175"/>
      <c r="AD2546" s="175"/>
      <c r="AE2546" s="175"/>
      <c r="AF2546" s="175"/>
      <c r="AG2546" s="175"/>
      <c r="AH2546" s="175"/>
      <c r="AI2546" s="175"/>
      <c r="AJ2546" s="175"/>
      <c r="AK2546" s="175"/>
      <c r="AL2546" s="175"/>
      <c r="AM2546" s="175"/>
      <c r="AN2546" s="175"/>
      <c r="AO2546" s="175"/>
      <c r="AP2546" s="175"/>
      <c r="AQ2546" s="175"/>
      <c r="AR2546" s="175"/>
    </row>
    <row r="2547" spans="1:44" ht="102" x14ac:dyDescent="0.3">
      <c r="A2547" s="175"/>
      <c r="B2547" s="181" t="s">
        <v>1050</v>
      </c>
      <c r="C2547" s="182" t="s">
        <v>1051</v>
      </c>
      <c r="D2547" s="190">
        <v>2602.7600000000002</v>
      </c>
      <c r="E2547" s="191">
        <v>2602.7600000000002</v>
      </c>
      <c r="F2547" s="185" t="s">
        <v>4637</v>
      </c>
      <c r="G2547" s="186" t="s">
        <v>3575</v>
      </c>
      <c r="H2547" s="187"/>
      <c r="I2547" s="175"/>
      <c r="J2547" s="175"/>
      <c r="K2547" s="175"/>
      <c r="L2547" s="175"/>
      <c r="M2547" s="175"/>
      <c r="N2547" s="175"/>
      <c r="O2547" s="175"/>
      <c r="P2547" s="175"/>
      <c r="Q2547" s="175"/>
      <c r="R2547" s="175"/>
      <c r="S2547" s="175"/>
      <c r="T2547" s="175"/>
      <c r="U2547" s="175"/>
      <c r="V2547" s="175"/>
      <c r="W2547" s="175"/>
      <c r="X2547" s="175"/>
      <c r="Y2547" s="175"/>
      <c r="Z2547" s="175"/>
      <c r="AA2547" s="175"/>
      <c r="AB2547" s="175"/>
      <c r="AC2547" s="175"/>
      <c r="AD2547" s="175"/>
      <c r="AE2547" s="175"/>
      <c r="AF2547" s="175"/>
      <c r="AG2547" s="175"/>
      <c r="AH2547" s="175"/>
      <c r="AI2547" s="175"/>
      <c r="AJ2547" s="175"/>
      <c r="AK2547" s="175"/>
      <c r="AL2547" s="175"/>
      <c r="AM2547" s="175"/>
      <c r="AN2547" s="175"/>
      <c r="AO2547" s="175"/>
      <c r="AP2547" s="175"/>
      <c r="AQ2547" s="175"/>
      <c r="AR2547" s="175"/>
    </row>
    <row r="2548" spans="1:44" ht="102" hidden="1" x14ac:dyDescent="0.3">
      <c r="A2548" s="175"/>
      <c r="B2548" s="185" t="s">
        <v>4637</v>
      </c>
      <c r="C2548" s="182"/>
      <c r="D2548" s="190">
        <v>2602.7600000000002</v>
      </c>
      <c r="E2548" s="191">
        <v>2602.7600000000002</v>
      </c>
      <c r="F2548" s="186" t="s">
        <v>3575</v>
      </c>
      <c r="G2548" s="181" t="s">
        <v>985</v>
      </c>
      <c r="H2548" s="182" t="s">
        <v>986</v>
      </c>
      <c r="I2548" s="175"/>
      <c r="J2548" s="175"/>
      <c r="K2548" s="175"/>
      <c r="L2548" s="175"/>
      <c r="M2548" s="175"/>
      <c r="N2548" s="175"/>
      <c r="O2548" s="175"/>
      <c r="P2548" s="175"/>
      <c r="Q2548" s="175"/>
      <c r="R2548" s="175"/>
      <c r="S2548" s="175"/>
      <c r="T2548" s="175"/>
      <c r="U2548" s="175"/>
      <c r="V2548" s="175"/>
      <c r="W2548" s="175"/>
      <c r="X2548" s="175"/>
      <c r="Y2548" s="175"/>
      <c r="Z2548" s="175"/>
      <c r="AA2548" s="175"/>
      <c r="AB2548" s="175"/>
      <c r="AC2548" s="175"/>
      <c r="AD2548" s="175"/>
      <c r="AE2548" s="175"/>
      <c r="AF2548" s="175"/>
      <c r="AG2548" s="175"/>
      <c r="AH2548" s="175"/>
      <c r="AI2548" s="175"/>
      <c r="AJ2548" s="175"/>
      <c r="AK2548" s="175"/>
      <c r="AL2548" s="175"/>
      <c r="AM2548" s="175"/>
      <c r="AN2548" s="175"/>
      <c r="AO2548" s="175"/>
      <c r="AP2548" s="175"/>
      <c r="AQ2548" s="175"/>
      <c r="AR2548" s="175"/>
    </row>
    <row r="2549" spans="1:44" ht="102" hidden="1" x14ac:dyDescent="0.3">
      <c r="A2549" s="175"/>
      <c r="B2549" s="186" t="s">
        <v>3575</v>
      </c>
      <c r="C2549" s="187"/>
      <c r="D2549" s="190">
        <v>2602.7600000000002</v>
      </c>
      <c r="E2549" s="191">
        <v>2602.7600000000002</v>
      </c>
      <c r="F2549" s="181" t="s">
        <v>985</v>
      </c>
      <c r="G2549" s="185" t="s">
        <v>4637</v>
      </c>
      <c r="H2549" s="182"/>
      <c r="I2549" s="175"/>
      <c r="J2549" s="175"/>
      <c r="K2549" s="175"/>
      <c r="L2549" s="175"/>
      <c r="M2549" s="175"/>
      <c r="N2549" s="175"/>
      <c r="O2549" s="175"/>
      <c r="P2549" s="175"/>
      <c r="Q2549" s="175"/>
      <c r="R2549" s="175"/>
      <c r="S2549" s="175"/>
      <c r="T2549" s="175"/>
      <c r="U2549" s="175"/>
      <c r="V2549" s="175"/>
      <c r="W2549" s="175"/>
      <c r="X2549" s="175"/>
      <c r="Y2549" s="175"/>
      <c r="Z2549" s="175"/>
      <c r="AA2549" s="175"/>
      <c r="AB2549" s="175"/>
      <c r="AC2549" s="175"/>
      <c r="AD2549" s="175"/>
      <c r="AE2549" s="175"/>
      <c r="AF2549" s="175"/>
      <c r="AG2549" s="175"/>
      <c r="AH2549" s="175"/>
      <c r="AI2549" s="175"/>
      <c r="AJ2549" s="175"/>
      <c r="AK2549" s="175"/>
      <c r="AL2549" s="175"/>
      <c r="AM2549" s="175"/>
      <c r="AN2549" s="175"/>
      <c r="AO2549" s="175"/>
      <c r="AP2549" s="175"/>
      <c r="AQ2549" s="175"/>
      <c r="AR2549" s="175"/>
    </row>
    <row r="2550" spans="1:44" ht="102" x14ac:dyDescent="0.3">
      <c r="A2550" s="175"/>
      <c r="B2550" s="181" t="s">
        <v>985</v>
      </c>
      <c r="C2550" s="182" t="s">
        <v>986</v>
      </c>
      <c r="D2550" s="190">
        <v>1687.93</v>
      </c>
      <c r="E2550" s="191">
        <v>1687.93</v>
      </c>
      <c r="F2550" s="185" t="s">
        <v>4637</v>
      </c>
      <c r="G2550" s="186" t="s">
        <v>3576</v>
      </c>
      <c r="H2550" s="187"/>
      <c r="I2550" s="175"/>
      <c r="J2550" s="175"/>
      <c r="K2550" s="175"/>
      <c r="L2550" s="175"/>
      <c r="M2550" s="175"/>
      <c r="N2550" s="175"/>
      <c r="O2550" s="175"/>
      <c r="P2550" s="175"/>
      <c r="Q2550" s="175"/>
      <c r="R2550" s="175"/>
      <c r="S2550" s="175"/>
      <c r="T2550" s="175"/>
      <c r="U2550" s="175"/>
      <c r="V2550" s="175"/>
      <c r="W2550" s="175"/>
      <c r="X2550" s="175"/>
      <c r="Y2550" s="175"/>
      <c r="Z2550" s="175"/>
      <c r="AA2550" s="175"/>
      <c r="AB2550" s="175"/>
      <c r="AC2550" s="175"/>
      <c r="AD2550" s="175"/>
      <c r="AE2550" s="175"/>
      <c r="AF2550" s="175"/>
      <c r="AG2550" s="175"/>
      <c r="AH2550" s="175"/>
      <c r="AI2550" s="175"/>
      <c r="AJ2550" s="175"/>
      <c r="AK2550" s="175"/>
      <c r="AL2550" s="175"/>
      <c r="AM2550" s="175"/>
      <c r="AN2550" s="175"/>
      <c r="AO2550" s="175"/>
      <c r="AP2550" s="175"/>
      <c r="AQ2550" s="175"/>
      <c r="AR2550" s="175"/>
    </row>
    <row r="2551" spans="1:44" ht="102" hidden="1" x14ac:dyDescent="0.3">
      <c r="A2551" s="175"/>
      <c r="B2551" s="185" t="s">
        <v>4637</v>
      </c>
      <c r="C2551" s="182"/>
      <c r="D2551" s="190">
        <v>1687.93</v>
      </c>
      <c r="E2551" s="191">
        <v>1687.93</v>
      </c>
      <c r="F2551" s="186" t="s">
        <v>3576</v>
      </c>
      <c r="G2551" s="181" t="s">
        <v>947</v>
      </c>
      <c r="H2551" s="182" t="s">
        <v>181</v>
      </c>
      <c r="I2551" s="175"/>
      <c r="J2551" s="175"/>
      <c r="K2551" s="175"/>
      <c r="L2551" s="175"/>
      <c r="M2551" s="175"/>
      <c r="N2551" s="175"/>
      <c r="O2551" s="175"/>
      <c r="P2551" s="175"/>
      <c r="Q2551" s="175"/>
      <c r="R2551" s="175"/>
      <c r="S2551" s="175"/>
      <c r="T2551" s="175"/>
      <c r="U2551" s="175"/>
      <c r="V2551" s="175"/>
      <c r="W2551" s="175"/>
      <c r="X2551" s="175"/>
      <c r="Y2551" s="175"/>
      <c r="Z2551" s="175"/>
      <c r="AA2551" s="175"/>
      <c r="AB2551" s="175"/>
      <c r="AC2551" s="175"/>
      <c r="AD2551" s="175"/>
      <c r="AE2551" s="175"/>
      <c r="AF2551" s="175"/>
      <c r="AG2551" s="175"/>
      <c r="AH2551" s="175"/>
      <c r="AI2551" s="175"/>
      <c r="AJ2551" s="175"/>
      <c r="AK2551" s="175"/>
      <c r="AL2551" s="175"/>
      <c r="AM2551" s="175"/>
      <c r="AN2551" s="175"/>
      <c r="AO2551" s="175"/>
      <c r="AP2551" s="175"/>
      <c r="AQ2551" s="175"/>
      <c r="AR2551" s="175"/>
    </row>
    <row r="2552" spans="1:44" ht="102" hidden="1" x14ac:dyDescent="0.3">
      <c r="A2552" s="175"/>
      <c r="B2552" s="186" t="s">
        <v>3576</v>
      </c>
      <c r="C2552" s="187"/>
      <c r="D2552" s="190">
        <v>1687.93</v>
      </c>
      <c r="E2552" s="191">
        <v>1687.93</v>
      </c>
      <c r="F2552" s="181" t="s">
        <v>947</v>
      </c>
      <c r="G2552" s="185" t="s">
        <v>4637</v>
      </c>
      <c r="H2552" s="182"/>
      <c r="I2552" s="175"/>
      <c r="J2552" s="175"/>
      <c r="K2552" s="175"/>
      <c r="L2552" s="175"/>
      <c r="M2552" s="175"/>
      <c r="N2552" s="175"/>
      <c r="O2552" s="175"/>
      <c r="P2552" s="175"/>
      <c r="Q2552" s="175"/>
      <c r="R2552" s="175"/>
      <c r="S2552" s="175"/>
      <c r="T2552" s="175"/>
      <c r="U2552" s="175"/>
      <c r="V2552" s="175"/>
      <c r="W2552" s="175"/>
      <c r="X2552" s="175"/>
      <c r="Y2552" s="175"/>
      <c r="Z2552" s="175"/>
      <c r="AA2552" s="175"/>
      <c r="AB2552" s="175"/>
      <c r="AC2552" s="175"/>
      <c r="AD2552" s="175"/>
      <c r="AE2552" s="175"/>
      <c r="AF2552" s="175"/>
      <c r="AG2552" s="175"/>
      <c r="AH2552" s="175"/>
      <c r="AI2552" s="175"/>
      <c r="AJ2552" s="175"/>
      <c r="AK2552" s="175"/>
      <c r="AL2552" s="175"/>
      <c r="AM2552" s="175"/>
      <c r="AN2552" s="175"/>
      <c r="AO2552" s="175"/>
      <c r="AP2552" s="175"/>
      <c r="AQ2552" s="175"/>
      <c r="AR2552" s="175"/>
    </row>
    <row r="2553" spans="1:44" ht="102" x14ac:dyDescent="0.3">
      <c r="A2553" s="175"/>
      <c r="B2553" s="181" t="s">
        <v>947</v>
      </c>
      <c r="C2553" s="182" t="s">
        <v>181</v>
      </c>
      <c r="D2553" s="190">
        <v>3367.26</v>
      </c>
      <c r="E2553" s="191">
        <v>3367.26</v>
      </c>
      <c r="F2553" s="185" t="s">
        <v>4637</v>
      </c>
      <c r="G2553" s="186" t="s">
        <v>3137</v>
      </c>
      <c r="H2553" s="187"/>
      <c r="I2553" s="175"/>
      <c r="J2553" s="175"/>
      <c r="K2553" s="175"/>
      <c r="L2553" s="175"/>
      <c r="M2553" s="175"/>
      <c r="N2553" s="175"/>
      <c r="O2553" s="175"/>
      <c r="P2553" s="175"/>
      <c r="Q2553" s="175"/>
      <c r="R2553" s="175"/>
      <c r="S2553" s="175"/>
      <c r="T2553" s="175"/>
      <c r="U2553" s="175"/>
      <c r="V2553" s="175"/>
      <c r="W2553" s="175"/>
      <c r="X2553" s="175"/>
      <c r="Y2553" s="175"/>
      <c r="Z2553" s="175"/>
      <c r="AA2553" s="175"/>
      <c r="AB2553" s="175"/>
      <c r="AC2553" s="175"/>
      <c r="AD2553" s="175"/>
      <c r="AE2553" s="175"/>
      <c r="AF2553" s="175"/>
      <c r="AG2553" s="175"/>
      <c r="AH2553" s="175"/>
      <c r="AI2553" s="175"/>
      <c r="AJ2553" s="175"/>
      <c r="AK2553" s="175"/>
      <c r="AL2553" s="175"/>
      <c r="AM2553" s="175"/>
      <c r="AN2553" s="175"/>
      <c r="AO2553" s="175"/>
      <c r="AP2553" s="175"/>
      <c r="AQ2553" s="175"/>
      <c r="AR2553" s="175"/>
    </row>
    <row r="2554" spans="1:44" ht="102" hidden="1" x14ac:dyDescent="0.3">
      <c r="A2554" s="175"/>
      <c r="B2554" s="185" t="s">
        <v>4637</v>
      </c>
      <c r="C2554" s="182"/>
      <c r="D2554" s="190">
        <v>3367.26</v>
      </c>
      <c r="E2554" s="191">
        <v>3367.26</v>
      </c>
      <c r="F2554" s="186" t="s">
        <v>3137</v>
      </c>
      <c r="G2554" s="181" t="s">
        <v>948</v>
      </c>
      <c r="H2554" s="182" t="s">
        <v>949</v>
      </c>
      <c r="I2554" s="175"/>
      <c r="J2554" s="175"/>
      <c r="K2554" s="175"/>
      <c r="L2554" s="175"/>
      <c r="M2554" s="175"/>
      <c r="N2554" s="175"/>
      <c r="O2554" s="175"/>
      <c r="P2554" s="175"/>
      <c r="Q2554" s="175"/>
      <c r="R2554" s="175"/>
      <c r="S2554" s="175"/>
      <c r="T2554" s="175"/>
      <c r="U2554" s="175"/>
      <c r="V2554" s="175"/>
      <c r="W2554" s="175"/>
      <c r="X2554" s="175"/>
      <c r="Y2554" s="175"/>
      <c r="Z2554" s="175"/>
      <c r="AA2554" s="175"/>
      <c r="AB2554" s="175"/>
      <c r="AC2554" s="175"/>
      <c r="AD2554" s="175"/>
      <c r="AE2554" s="175"/>
      <c r="AF2554" s="175"/>
      <c r="AG2554" s="175"/>
      <c r="AH2554" s="175"/>
      <c r="AI2554" s="175"/>
      <c r="AJ2554" s="175"/>
      <c r="AK2554" s="175"/>
      <c r="AL2554" s="175"/>
      <c r="AM2554" s="175"/>
      <c r="AN2554" s="175"/>
      <c r="AO2554" s="175"/>
      <c r="AP2554" s="175"/>
      <c r="AQ2554" s="175"/>
      <c r="AR2554" s="175"/>
    </row>
    <row r="2555" spans="1:44" ht="102" hidden="1" x14ac:dyDescent="0.3">
      <c r="A2555" s="175"/>
      <c r="B2555" s="186" t="s">
        <v>3137</v>
      </c>
      <c r="C2555" s="187"/>
      <c r="D2555" s="190">
        <v>3367.26</v>
      </c>
      <c r="E2555" s="191">
        <v>3367.26</v>
      </c>
      <c r="F2555" s="181" t="s">
        <v>948</v>
      </c>
      <c r="G2555" s="185" t="s">
        <v>4637</v>
      </c>
      <c r="H2555" s="182"/>
      <c r="I2555" s="175"/>
      <c r="J2555" s="175"/>
      <c r="K2555" s="175"/>
      <c r="L2555" s="175"/>
      <c r="M2555" s="175"/>
      <c r="N2555" s="175"/>
      <c r="O2555" s="175"/>
      <c r="P2555" s="175"/>
      <c r="Q2555" s="175"/>
      <c r="R2555" s="175"/>
      <c r="S2555" s="175"/>
      <c r="T2555" s="175"/>
      <c r="U2555" s="175"/>
      <c r="V2555" s="175"/>
      <c r="W2555" s="175"/>
      <c r="X2555" s="175"/>
      <c r="Y2555" s="175"/>
      <c r="Z2555" s="175"/>
      <c r="AA2555" s="175"/>
      <c r="AB2555" s="175"/>
      <c r="AC2555" s="175"/>
      <c r="AD2555" s="175"/>
      <c r="AE2555" s="175"/>
      <c r="AF2555" s="175"/>
      <c r="AG2555" s="175"/>
      <c r="AH2555" s="175"/>
      <c r="AI2555" s="175"/>
      <c r="AJ2555" s="175"/>
      <c r="AK2555" s="175"/>
      <c r="AL2555" s="175"/>
      <c r="AM2555" s="175"/>
      <c r="AN2555" s="175"/>
      <c r="AO2555" s="175"/>
      <c r="AP2555" s="175"/>
      <c r="AQ2555" s="175"/>
      <c r="AR2555" s="175"/>
    </row>
    <row r="2556" spans="1:44" ht="102" x14ac:dyDescent="0.3">
      <c r="A2556" s="175"/>
      <c r="B2556" s="181" t="s">
        <v>948</v>
      </c>
      <c r="C2556" s="182" t="s">
        <v>949</v>
      </c>
      <c r="D2556" s="190">
        <v>1374.39</v>
      </c>
      <c r="E2556" s="191">
        <v>1374.39</v>
      </c>
      <c r="F2556" s="185" t="s">
        <v>4637</v>
      </c>
      <c r="G2556" s="186" t="s">
        <v>3489</v>
      </c>
      <c r="H2556" s="187"/>
      <c r="I2556" s="175"/>
      <c r="J2556" s="175"/>
      <c r="K2556" s="175"/>
      <c r="L2556" s="175"/>
      <c r="M2556" s="175"/>
      <c r="N2556" s="175"/>
      <c r="O2556" s="175"/>
      <c r="P2556" s="175"/>
      <c r="Q2556" s="175"/>
      <c r="R2556" s="175"/>
      <c r="S2556" s="175"/>
      <c r="T2556" s="175"/>
      <c r="U2556" s="175"/>
      <c r="V2556" s="175"/>
      <c r="W2556" s="175"/>
      <c r="X2556" s="175"/>
      <c r="Y2556" s="175"/>
      <c r="Z2556" s="175"/>
      <c r="AA2556" s="175"/>
      <c r="AB2556" s="175"/>
      <c r="AC2556" s="175"/>
      <c r="AD2556" s="175"/>
      <c r="AE2556" s="175"/>
      <c r="AF2556" s="175"/>
      <c r="AG2556" s="175"/>
      <c r="AH2556" s="175"/>
      <c r="AI2556" s="175"/>
      <c r="AJ2556" s="175"/>
      <c r="AK2556" s="175"/>
      <c r="AL2556" s="175"/>
      <c r="AM2556" s="175"/>
      <c r="AN2556" s="175"/>
      <c r="AO2556" s="175"/>
      <c r="AP2556" s="175"/>
      <c r="AQ2556" s="175"/>
      <c r="AR2556" s="175"/>
    </row>
    <row r="2557" spans="1:44" ht="102" hidden="1" x14ac:dyDescent="0.3">
      <c r="A2557" s="175"/>
      <c r="B2557" s="185" t="s">
        <v>4637</v>
      </c>
      <c r="C2557" s="182"/>
      <c r="D2557" s="190">
        <v>1374.39</v>
      </c>
      <c r="E2557" s="191">
        <v>1374.39</v>
      </c>
      <c r="F2557" s="186" t="s">
        <v>3489</v>
      </c>
      <c r="G2557" s="181" t="s">
        <v>2442</v>
      </c>
      <c r="H2557" s="182" t="s">
        <v>2443</v>
      </c>
      <c r="I2557" s="175"/>
      <c r="J2557" s="175"/>
      <c r="K2557" s="175"/>
      <c r="L2557" s="175"/>
      <c r="M2557" s="175"/>
      <c r="N2557" s="175"/>
      <c r="O2557" s="175"/>
      <c r="P2557" s="175"/>
      <c r="Q2557" s="175"/>
      <c r="R2557" s="175"/>
      <c r="S2557" s="175"/>
      <c r="T2557" s="175"/>
      <c r="U2557" s="175"/>
      <c r="V2557" s="175"/>
      <c r="W2557" s="175"/>
      <c r="X2557" s="175"/>
      <c r="Y2557" s="175"/>
      <c r="Z2557" s="175"/>
      <c r="AA2557" s="175"/>
      <c r="AB2557" s="175"/>
      <c r="AC2557" s="175"/>
      <c r="AD2557" s="175"/>
      <c r="AE2557" s="175"/>
      <c r="AF2557" s="175"/>
      <c r="AG2557" s="175"/>
      <c r="AH2557" s="175"/>
      <c r="AI2557" s="175"/>
      <c r="AJ2557" s="175"/>
      <c r="AK2557" s="175"/>
      <c r="AL2557" s="175"/>
      <c r="AM2557" s="175"/>
      <c r="AN2557" s="175"/>
      <c r="AO2557" s="175"/>
      <c r="AP2557" s="175"/>
      <c r="AQ2557" s="175"/>
      <c r="AR2557" s="175"/>
    </row>
    <row r="2558" spans="1:44" ht="102" hidden="1" x14ac:dyDescent="0.3">
      <c r="A2558" s="175"/>
      <c r="B2558" s="186" t="s">
        <v>3489</v>
      </c>
      <c r="C2558" s="187"/>
      <c r="D2558" s="190">
        <v>1374.39</v>
      </c>
      <c r="E2558" s="191">
        <v>1374.39</v>
      </c>
      <c r="F2558" s="181" t="s">
        <v>2442</v>
      </c>
      <c r="G2558" s="185" t="s">
        <v>4637</v>
      </c>
      <c r="H2558" s="182"/>
      <c r="I2558" s="175"/>
      <c r="J2558" s="175"/>
      <c r="K2558" s="175"/>
      <c r="L2558" s="175"/>
      <c r="M2558" s="175"/>
      <c r="N2558" s="175"/>
      <c r="O2558" s="175"/>
      <c r="P2558" s="175"/>
      <c r="Q2558" s="175"/>
      <c r="R2558" s="175"/>
      <c r="S2558" s="175"/>
      <c r="T2558" s="175"/>
      <c r="U2558" s="175"/>
      <c r="V2558" s="175"/>
      <c r="W2558" s="175"/>
      <c r="X2558" s="175"/>
      <c r="Y2558" s="175"/>
      <c r="Z2558" s="175"/>
      <c r="AA2558" s="175"/>
      <c r="AB2558" s="175"/>
      <c r="AC2558" s="175"/>
      <c r="AD2558" s="175"/>
      <c r="AE2558" s="175"/>
      <c r="AF2558" s="175"/>
      <c r="AG2558" s="175"/>
      <c r="AH2558" s="175"/>
      <c r="AI2558" s="175"/>
      <c r="AJ2558" s="175"/>
      <c r="AK2558" s="175"/>
      <c r="AL2558" s="175"/>
      <c r="AM2558" s="175"/>
      <c r="AN2558" s="175"/>
      <c r="AO2558" s="175"/>
      <c r="AP2558" s="175"/>
      <c r="AQ2558" s="175"/>
      <c r="AR2558" s="175"/>
    </row>
    <row r="2559" spans="1:44" ht="102" x14ac:dyDescent="0.3">
      <c r="A2559" s="175"/>
      <c r="B2559" s="181" t="s">
        <v>2442</v>
      </c>
      <c r="C2559" s="182" t="s">
        <v>2443</v>
      </c>
      <c r="D2559" s="190">
        <v>1361.51</v>
      </c>
      <c r="E2559" s="191">
        <v>1361.51</v>
      </c>
      <c r="F2559" s="185" t="s">
        <v>4637</v>
      </c>
      <c r="G2559" s="186" t="s">
        <v>3490</v>
      </c>
      <c r="H2559" s="187"/>
      <c r="I2559" s="175"/>
      <c r="J2559" s="175"/>
      <c r="K2559" s="175"/>
      <c r="L2559" s="175"/>
      <c r="M2559" s="175"/>
      <c r="N2559" s="175"/>
      <c r="O2559" s="175"/>
      <c r="P2559" s="175"/>
      <c r="Q2559" s="175"/>
      <c r="R2559" s="175"/>
      <c r="S2559" s="175"/>
      <c r="T2559" s="175"/>
      <c r="U2559" s="175"/>
      <c r="V2559" s="175"/>
      <c r="W2559" s="175"/>
      <c r="X2559" s="175"/>
      <c r="Y2559" s="175"/>
      <c r="Z2559" s="175"/>
      <c r="AA2559" s="175"/>
      <c r="AB2559" s="175"/>
      <c r="AC2559" s="175"/>
      <c r="AD2559" s="175"/>
      <c r="AE2559" s="175"/>
      <c r="AF2559" s="175"/>
      <c r="AG2559" s="175"/>
      <c r="AH2559" s="175"/>
      <c r="AI2559" s="175"/>
      <c r="AJ2559" s="175"/>
      <c r="AK2559" s="175"/>
      <c r="AL2559" s="175"/>
      <c r="AM2559" s="175"/>
      <c r="AN2559" s="175"/>
      <c r="AO2559" s="175"/>
      <c r="AP2559" s="175"/>
      <c r="AQ2559" s="175"/>
      <c r="AR2559" s="175"/>
    </row>
    <row r="2560" spans="1:44" ht="102" hidden="1" x14ac:dyDescent="0.3">
      <c r="A2560" s="175"/>
      <c r="B2560" s="185" t="s">
        <v>4637</v>
      </c>
      <c r="C2560" s="182"/>
      <c r="D2560" s="190">
        <v>1361.51</v>
      </c>
      <c r="E2560" s="191">
        <v>1361.51</v>
      </c>
      <c r="F2560" s="186" t="s">
        <v>3490</v>
      </c>
      <c r="G2560" s="181" t="s">
        <v>1115</v>
      </c>
      <c r="H2560" s="182" t="s">
        <v>1116</v>
      </c>
      <c r="I2560" s="175"/>
      <c r="J2560" s="175"/>
      <c r="K2560" s="175"/>
      <c r="L2560" s="175"/>
      <c r="M2560" s="175"/>
      <c r="N2560" s="175"/>
      <c r="O2560" s="175"/>
      <c r="P2560" s="175"/>
      <c r="Q2560" s="175"/>
      <c r="R2560" s="175"/>
      <c r="S2560" s="175"/>
      <c r="T2560" s="175"/>
      <c r="U2560" s="175"/>
      <c r="V2560" s="175"/>
      <c r="W2560" s="175"/>
      <c r="X2560" s="175"/>
      <c r="Y2560" s="175"/>
      <c r="Z2560" s="175"/>
      <c r="AA2560" s="175"/>
      <c r="AB2560" s="175"/>
      <c r="AC2560" s="175"/>
      <c r="AD2560" s="175"/>
      <c r="AE2560" s="175"/>
      <c r="AF2560" s="175"/>
      <c r="AG2560" s="175"/>
      <c r="AH2560" s="175"/>
      <c r="AI2560" s="175"/>
      <c r="AJ2560" s="175"/>
      <c r="AK2560" s="175"/>
      <c r="AL2560" s="175"/>
      <c r="AM2560" s="175"/>
      <c r="AN2560" s="175"/>
      <c r="AO2560" s="175"/>
      <c r="AP2560" s="175"/>
      <c r="AQ2560" s="175"/>
      <c r="AR2560" s="175"/>
    </row>
    <row r="2561" spans="1:44" ht="102" hidden="1" x14ac:dyDescent="0.3">
      <c r="A2561" s="175"/>
      <c r="B2561" s="186" t="s">
        <v>3490</v>
      </c>
      <c r="C2561" s="187"/>
      <c r="D2561" s="190">
        <v>1361.51</v>
      </c>
      <c r="E2561" s="191">
        <v>1361.51</v>
      </c>
      <c r="F2561" s="181" t="s">
        <v>1115</v>
      </c>
      <c r="G2561" s="185" t="s">
        <v>4637</v>
      </c>
      <c r="H2561" s="182"/>
      <c r="I2561" s="175"/>
      <c r="J2561" s="175"/>
      <c r="K2561" s="175"/>
      <c r="L2561" s="175"/>
      <c r="M2561" s="175"/>
      <c r="N2561" s="175"/>
      <c r="O2561" s="175"/>
      <c r="P2561" s="175"/>
      <c r="Q2561" s="175"/>
      <c r="R2561" s="175"/>
      <c r="S2561" s="175"/>
      <c r="T2561" s="175"/>
      <c r="U2561" s="175"/>
      <c r="V2561" s="175"/>
      <c r="W2561" s="175"/>
      <c r="X2561" s="175"/>
      <c r="Y2561" s="175"/>
      <c r="Z2561" s="175"/>
      <c r="AA2561" s="175"/>
      <c r="AB2561" s="175"/>
      <c r="AC2561" s="175"/>
      <c r="AD2561" s="175"/>
      <c r="AE2561" s="175"/>
      <c r="AF2561" s="175"/>
      <c r="AG2561" s="175"/>
      <c r="AH2561" s="175"/>
      <c r="AI2561" s="175"/>
      <c r="AJ2561" s="175"/>
      <c r="AK2561" s="175"/>
      <c r="AL2561" s="175"/>
      <c r="AM2561" s="175"/>
      <c r="AN2561" s="175"/>
      <c r="AO2561" s="175"/>
      <c r="AP2561" s="175"/>
      <c r="AQ2561" s="175"/>
      <c r="AR2561" s="175"/>
    </row>
    <row r="2562" spans="1:44" ht="102" x14ac:dyDescent="0.3">
      <c r="A2562" s="175"/>
      <c r="B2562" s="181" t="s">
        <v>1115</v>
      </c>
      <c r="C2562" s="182" t="s">
        <v>1116</v>
      </c>
      <c r="D2562" s="190">
        <v>1679.34</v>
      </c>
      <c r="E2562" s="191">
        <v>1679.34</v>
      </c>
      <c r="F2562" s="185" t="s">
        <v>4637</v>
      </c>
      <c r="G2562" s="186" t="s">
        <v>3577</v>
      </c>
      <c r="H2562" s="187"/>
      <c r="I2562" s="175"/>
      <c r="J2562" s="175"/>
      <c r="K2562" s="175"/>
      <c r="L2562" s="175"/>
      <c r="M2562" s="175"/>
      <c r="N2562" s="175"/>
      <c r="O2562" s="175"/>
      <c r="P2562" s="175"/>
      <c r="Q2562" s="175"/>
      <c r="R2562" s="175"/>
      <c r="S2562" s="175"/>
      <c r="T2562" s="175"/>
      <c r="U2562" s="175"/>
      <c r="V2562" s="175"/>
      <c r="W2562" s="175"/>
      <c r="X2562" s="175"/>
      <c r="Y2562" s="175"/>
      <c r="Z2562" s="175"/>
      <c r="AA2562" s="175"/>
      <c r="AB2562" s="175"/>
      <c r="AC2562" s="175"/>
      <c r="AD2562" s="175"/>
      <c r="AE2562" s="175"/>
      <c r="AF2562" s="175"/>
      <c r="AG2562" s="175"/>
      <c r="AH2562" s="175"/>
      <c r="AI2562" s="175"/>
      <c r="AJ2562" s="175"/>
      <c r="AK2562" s="175"/>
      <c r="AL2562" s="175"/>
      <c r="AM2562" s="175"/>
      <c r="AN2562" s="175"/>
      <c r="AO2562" s="175"/>
      <c r="AP2562" s="175"/>
      <c r="AQ2562" s="175"/>
      <c r="AR2562" s="175"/>
    </row>
    <row r="2563" spans="1:44" ht="102" hidden="1" x14ac:dyDescent="0.3">
      <c r="A2563" s="175"/>
      <c r="B2563" s="185" t="s">
        <v>4637</v>
      </c>
      <c r="C2563" s="182"/>
      <c r="D2563" s="190">
        <v>1679.34</v>
      </c>
      <c r="E2563" s="191">
        <v>1679.34</v>
      </c>
      <c r="F2563" s="186" t="s">
        <v>3577</v>
      </c>
      <c r="G2563" s="181" t="s">
        <v>773</v>
      </c>
      <c r="H2563" s="182" t="s">
        <v>774</v>
      </c>
      <c r="I2563" s="175"/>
      <c r="J2563" s="175"/>
      <c r="K2563" s="175"/>
      <c r="L2563" s="175"/>
      <c r="M2563" s="175"/>
      <c r="N2563" s="175"/>
      <c r="O2563" s="175"/>
      <c r="P2563" s="175"/>
      <c r="Q2563" s="175"/>
      <c r="R2563" s="175"/>
      <c r="S2563" s="175"/>
      <c r="T2563" s="175"/>
      <c r="U2563" s="175"/>
      <c r="V2563" s="175"/>
      <c r="W2563" s="175"/>
      <c r="X2563" s="175"/>
      <c r="Y2563" s="175"/>
      <c r="Z2563" s="175"/>
      <c r="AA2563" s="175"/>
      <c r="AB2563" s="175"/>
      <c r="AC2563" s="175"/>
      <c r="AD2563" s="175"/>
      <c r="AE2563" s="175"/>
      <c r="AF2563" s="175"/>
      <c r="AG2563" s="175"/>
      <c r="AH2563" s="175"/>
      <c r="AI2563" s="175"/>
      <c r="AJ2563" s="175"/>
      <c r="AK2563" s="175"/>
      <c r="AL2563" s="175"/>
      <c r="AM2563" s="175"/>
      <c r="AN2563" s="175"/>
      <c r="AO2563" s="175"/>
      <c r="AP2563" s="175"/>
      <c r="AQ2563" s="175"/>
      <c r="AR2563" s="175"/>
    </row>
    <row r="2564" spans="1:44" ht="102" hidden="1" x14ac:dyDescent="0.3">
      <c r="A2564" s="175"/>
      <c r="B2564" s="186" t="s">
        <v>3577</v>
      </c>
      <c r="C2564" s="187"/>
      <c r="D2564" s="190">
        <v>1679.34</v>
      </c>
      <c r="E2564" s="191">
        <v>1679.34</v>
      </c>
      <c r="F2564" s="181" t="s">
        <v>773</v>
      </c>
      <c r="G2564" s="185" t="s">
        <v>4637</v>
      </c>
      <c r="H2564" s="182"/>
      <c r="I2564" s="175"/>
      <c r="J2564" s="175"/>
      <c r="K2564" s="175"/>
      <c r="L2564" s="175"/>
      <c r="M2564" s="175"/>
      <c r="N2564" s="175"/>
      <c r="O2564" s="175"/>
      <c r="P2564" s="175"/>
      <c r="Q2564" s="175"/>
      <c r="R2564" s="175"/>
      <c r="S2564" s="175"/>
      <c r="T2564" s="175"/>
      <c r="U2564" s="175"/>
      <c r="V2564" s="175"/>
      <c r="W2564" s="175"/>
      <c r="X2564" s="175"/>
      <c r="Y2564" s="175"/>
      <c r="Z2564" s="175"/>
      <c r="AA2564" s="175"/>
      <c r="AB2564" s="175"/>
      <c r="AC2564" s="175"/>
      <c r="AD2564" s="175"/>
      <c r="AE2564" s="175"/>
      <c r="AF2564" s="175"/>
      <c r="AG2564" s="175"/>
      <c r="AH2564" s="175"/>
      <c r="AI2564" s="175"/>
      <c r="AJ2564" s="175"/>
      <c r="AK2564" s="175"/>
      <c r="AL2564" s="175"/>
      <c r="AM2564" s="175"/>
      <c r="AN2564" s="175"/>
      <c r="AO2564" s="175"/>
      <c r="AP2564" s="175"/>
      <c r="AQ2564" s="175"/>
      <c r="AR2564" s="175"/>
    </row>
    <row r="2565" spans="1:44" ht="102" x14ac:dyDescent="0.3">
      <c r="A2565" s="175"/>
      <c r="B2565" s="181" t="s">
        <v>773</v>
      </c>
      <c r="C2565" s="182" t="s">
        <v>774</v>
      </c>
      <c r="D2565" s="190">
        <v>2650</v>
      </c>
      <c r="E2565" s="191">
        <v>2650</v>
      </c>
      <c r="F2565" s="185" t="s">
        <v>4637</v>
      </c>
      <c r="G2565" s="186" t="s">
        <v>3578</v>
      </c>
      <c r="H2565" s="187"/>
      <c r="I2565" s="175"/>
      <c r="J2565" s="175"/>
      <c r="K2565" s="175"/>
      <c r="L2565" s="175"/>
      <c r="M2565" s="175"/>
      <c r="N2565" s="175"/>
      <c r="O2565" s="175"/>
      <c r="P2565" s="175"/>
      <c r="Q2565" s="175"/>
      <c r="R2565" s="175"/>
      <c r="S2565" s="175"/>
      <c r="T2565" s="175"/>
      <c r="U2565" s="175"/>
      <c r="V2565" s="175"/>
      <c r="W2565" s="175"/>
      <c r="X2565" s="175"/>
      <c r="Y2565" s="175"/>
      <c r="Z2565" s="175"/>
      <c r="AA2565" s="175"/>
      <c r="AB2565" s="175"/>
      <c r="AC2565" s="175"/>
      <c r="AD2565" s="175"/>
      <c r="AE2565" s="175"/>
      <c r="AF2565" s="175"/>
      <c r="AG2565" s="175"/>
      <c r="AH2565" s="175"/>
      <c r="AI2565" s="175"/>
      <c r="AJ2565" s="175"/>
      <c r="AK2565" s="175"/>
      <c r="AL2565" s="175"/>
      <c r="AM2565" s="175"/>
      <c r="AN2565" s="175"/>
      <c r="AO2565" s="175"/>
      <c r="AP2565" s="175"/>
      <c r="AQ2565" s="175"/>
      <c r="AR2565" s="175"/>
    </row>
    <row r="2566" spans="1:44" ht="102" hidden="1" x14ac:dyDescent="0.3">
      <c r="A2566" s="175"/>
      <c r="B2566" s="185" t="s">
        <v>4637</v>
      </c>
      <c r="C2566" s="182"/>
      <c r="D2566" s="190">
        <v>2650</v>
      </c>
      <c r="E2566" s="191">
        <v>2650</v>
      </c>
      <c r="F2566" s="186" t="s">
        <v>3578</v>
      </c>
      <c r="G2566" s="181" t="s">
        <v>1888</v>
      </c>
      <c r="H2566" s="182" t="s">
        <v>1889</v>
      </c>
      <c r="I2566" s="175"/>
      <c r="J2566" s="175"/>
      <c r="K2566" s="175"/>
      <c r="L2566" s="175"/>
      <c r="M2566" s="175"/>
      <c r="N2566" s="175"/>
      <c r="O2566" s="175"/>
      <c r="P2566" s="175"/>
      <c r="Q2566" s="175"/>
      <c r="R2566" s="175"/>
      <c r="S2566" s="175"/>
      <c r="T2566" s="175"/>
      <c r="U2566" s="175"/>
      <c r="V2566" s="175"/>
      <c r="W2566" s="175"/>
      <c r="X2566" s="175"/>
      <c r="Y2566" s="175"/>
      <c r="Z2566" s="175"/>
      <c r="AA2566" s="175"/>
      <c r="AB2566" s="175"/>
      <c r="AC2566" s="175"/>
      <c r="AD2566" s="175"/>
      <c r="AE2566" s="175"/>
      <c r="AF2566" s="175"/>
      <c r="AG2566" s="175"/>
      <c r="AH2566" s="175"/>
      <c r="AI2566" s="175"/>
      <c r="AJ2566" s="175"/>
      <c r="AK2566" s="175"/>
      <c r="AL2566" s="175"/>
      <c r="AM2566" s="175"/>
      <c r="AN2566" s="175"/>
      <c r="AO2566" s="175"/>
      <c r="AP2566" s="175"/>
      <c r="AQ2566" s="175"/>
      <c r="AR2566" s="175"/>
    </row>
    <row r="2567" spans="1:44" ht="102" hidden="1" x14ac:dyDescent="0.3">
      <c r="A2567" s="175"/>
      <c r="B2567" s="186" t="s">
        <v>3578</v>
      </c>
      <c r="C2567" s="187"/>
      <c r="D2567" s="190">
        <v>2650</v>
      </c>
      <c r="E2567" s="191">
        <v>2650</v>
      </c>
      <c r="F2567" s="181" t="s">
        <v>1888</v>
      </c>
      <c r="G2567" s="185" t="s">
        <v>4637</v>
      </c>
      <c r="H2567" s="182"/>
      <c r="I2567" s="175"/>
      <c r="J2567" s="175"/>
      <c r="K2567" s="175"/>
      <c r="L2567" s="175"/>
      <c r="M2567" s="175"/>
      <c r="N2567" s="175"/>
      <c r="O2567" s="175"/>
      <c r="P2567" s="175"/>
      <c r="Q2567" s="175"/>
      <c r="R2567" s="175"/>
      <c r="S2567" s="175"/>
      <c r="T2567" s="175"/>
      <c r="U2567" s="175"/>
      <c r="V2567" s="175"/>
      <c r="W2567" s="175"/>
      <c r="X2567" s="175"/>
      <c r="Y2567" s="175"/>
      <c r="Z2567" s="175"/>
      <c r="AA2567" s="175"/>
      <c r="AB2567" s="175"/>
      <c r="AC2567" s="175"/>
      <c r="AD2567" s="175"/>
      <c r="AE2567" s="175"/>
      <c r="AF2567" s="175"/>
      <c r="AG2567" s="175"/>
      <c r="AH2567" s="175"/>
      <c r="AI2567" s="175"/>
      <c r="AJ2567" s="175"/>
      <c r="AK2567" s="175"/>
      <c r="AL2567" s="175"/>
      <c r="AM2567" s="175"/>
      <c r="AN2567" s="175"/>
      <c r="AO2567" s="175"/>
      <c r="AP2567" s="175"/>
      <c r="AQ2567" s="175"/>
      <c r="AR2567" s="175"/>
    </row>
    <row r="2568" spans="1:44" ht="102" x14ac:dyDescent="0.3">
      <c r="A2568" s="175"/>
      <c r="B2568" s="181" t="s">
        <v>1888</v>
      </c>
      <c r="C2568" s="182" t="s">
        <v>1889</v>
      </c>
      <c r="D2568" s="190">
        <v>1395.87</v>
      </c>
      <c r="E2568" s="191">
        <v>1395.87</v>
      </c>
      <c r="F2568" s="185" t="s">
        <v>4637</v>
      </c>
      <c r="G2568" s="186" t="s">
        <v>3580</v>
      </c>
      <c r="H2568" s="187"/>
      <c r="I2568" s="175"/>
      <c r="J2568" s="175"/>
      <c r="K2568" s="175"/>
      <c r="L2568" s="175"/>
      <c r="M2568" s="175"/>
      <c r="N2568" s="175"/>
      <c r="O2568" s="175"/>
      <c r="P2568" s="175"/>
      <c r="Q2568" s="175"/>
      <c r="R2568" s="175"/>
      <c r="S2568" s="175"/>
      <c r="T2568" s="175"/>
      <c r="U2568" s="175"/>
      <c r="V2568" s="175"/>
      <c r="W2568" s="175"/>
      <c r="X2568" s="175"/>
      <c r="Y2568" s="175"/>
      <c r="Z2568" s="175"/>
      <c r="AA2568" s="175"/>
      <c r="AB2568" s="175"/>
      <c r="AC2568" s="175"/>
      <c r="AD2568" s="175"/>
      <c r="AE2568" s="175"/>
      <c r="AF2568" s="175"/>
      <c r="AG2568" s="175"/>
      <c r="AH2568" s="175"/>
      <c r="AI2568" s="175"/>
      <c r="AJ2568" s="175"/>
      <c r="AK2568" s="175"/>
      <c r="AL2568" s="175"/>
      <c r="AM2568" s="175"/>
      <c r="AN2568" s="175"/>
      <c r="AO2568" s="175"/>
      <c r="AP2568" s="175"/>
      <c r="AQ2568" s="175"/>
      <c r="AR2568" s="175"/>
    </row>
    <row r="2569" spans="1:44" ht="102" hidden="1" x14ac:dyDescent="0.3">
      <c r="A2569" s="175"/>
      <c r="B2569" s="185" t="s">
        <v>4637</v>
      </c>
      <c r="C2569" s="182"/>
      <c r="D2569" s="190">
        <v>1395.87</v>
      </c>
      <c r="E2569" s="191">
        <v>1395.87</v>
      </c>
      <c r="F2569" s="186" t="s">
        <v>3580</v>
      </c>
      <c r="G2569" s="181" t="s">
        <v>2317</v>
      </c>
      <c r="H2569" s="182" t="s">
        <v>2318</v>
      </c>
      <c r="I2569" s="175"/>
      <c r="J2569" s="175"/>
      <c r="K2569" s="175"/>
      <c r="L2569" s="175"/>
      <c r="M2569" s="175"/>
      <c r="N2569" s="175"/>
      <c r="O2569" s="175"/>
      <c r="P2569" s="175"/>
      <c r="Q2569" s="175"/>
      <c r="R2569" s="175"/>
      <c r="S2569" s="175"/>
      <c r="T2569" s="175"/>
      <c r="U2569" s="175"/>
      <c r="V2569" s="175"/>
      <c r="W2569" s="175"/>
      <c r="X2569" s="175"/>
      <c r="Y2569" s="175"/>
      <c r="Z2569" s="175"/>
      <c r="AA2569" s="175"/>
      <c r="AB2569" s="175"/>
      <c r="AC2569" s="175"/>
      <c r="AD2569" s="175"/>
      <c r="AE2569" s="175"/>
      <c r="AF2569" s="175"/>
      <c r="AG2569" s="175"/>
      <c r="AH2569" s="175"/>
      <c r="AI2569" s="175"/>
      <c r="AJ2569" s="175"/>
      <c r="AK2569" s="175"/>
      <c r="AL2569" s="175"/>
      <c r="AM2569" s="175"/>
      <c r="AN2569" s="175"/>
      <c r="AO2569" s="175"/>
      <c r="AP2569" s="175"/>
      <c r="AQ2569" s="175"/>
      <c r="AR2569" s="175"/>
    </row>
    <row r="2570" spans="1:44" ht="102" hidden="1" x14ac:dyDescent="0.3">
      <c r="A2570" s="175"/>
      <c r="B2570" s="186" t="s">
        <v>3580</v>
      </c>
      <c r="C2570" s="187"/>
      <c r="D2570" s="190">
        <v>1395.87</v>
      </c>
      <c r="E2570" s="191">
        <v>1395.87</v>
      </c>
      <c r="F2570" s="181" t="s">
        <v>2317</v>
      </c>
      <c r="G2570" s="185" t="s">
        <v>4637</v>
      </c>
      <c r="H2570" s="182"/>
      <c r="I2570" s="175"/>
      <c r="J2570" s="175"/>
      <c r="K2570" s="175"/>
      <c r="L2570" s="175"/>
      <c r="M2570" s="175"/>
      <c r="N2570" s="175"/>
      <c r="O2570" s="175"/>
      <c r="P2570" s="175"/>
      <c r="Q2570" s="175"/>
      <c r="R2570" s="175"/>
      <c r="S2570" s="175"/>
      <c r="T2570" s="175"/>
      <c r="U2570" s="175"/>
      <c r="V2570" s="175"/>
      <c r="W2570" s="175"/>
      <c r="X2570" s="175"/>
      <c r="Y2570" s="175"/>
      <c r="Z2570" s="175"/>
      <c r="AA2570" s="175"/>
      <c r="AB2570" s="175"/>
      <c r="AC2570" s="175"/>
      <c r="AD2570" s="175"/>
      <c r="AE2570" s="175"/>
      <c r="AF2570" s="175"/>
      <c r="AG2570" s="175"/>
      <c r="AH2570" s="175"/>
      <c r="AI2570" s="175"/>
      <c r="AJ2570" s="175"/>
      <c r="AK2570" s="175"/>
      <c r="AL2570" s="175"/>
      <c r="AM2570" s="175"/>
      <c r="AN2570" s="175"/>
      <c r="AO2570" s="175"/>
      <c r="AP2570" s="175"/>
      <c r="AQ2570" s="175"/>
      <c r="AR2570" s="175"/>
    </row>
    <row r="2571" spans="1:44" ht="102" x14ac:dyDescent="0.3">
      <c r="A2571" s="175"/>
      <c r="B2571" s="181" t="s">
        <v>2317</v>
      </c>
      <c r="C2571" s="182" t="s">
        <v>2318</v>
      </c>
      <c r="D2571" s="190">
        <v>1443.11</v>
      </c>
      <c r="E2571" s="191">
        <v>1443.11</v>
      </c>
      <c r="F2571" s="185" t="s">
        <v>4637</v>
      </c>
      <c r="G2571" s="186" t="s">
        <v>3599</v>
      </c>
      <c r="H2571" s="187"/>
      <c r="I2571" s="175"/>
      <c r="J2571" s="175"/>
      <c r="K2571" s="175"/>
      <c r="L2571" s="175"/>
      <c r="M2571" s="175"/>
      <c r="N2571" s="175"/>
      <c r="O2571" s="175"/>
      <c r="P2571" s="175"/>
      <c r="Q2571" s="175"/>
      <c r="R2571" s="175"/>
      <c r="S2571" s="175"/>
      <c r="T2571" s="175"/>
      <c r="U2571" s="175"/>
      <c r="V2571" s="175"/>
      <c r="W2571" s="175"/>
      <c r="X2571" s="175"/>
      <c r="Y2571" s="175"/>
      <c r="Z2571" s="175"/>
      <c r="AA2571" s="175"/>
      <c r="AB2571" s="175"/>
      <c r="AC2571" s="175"/>
      <c r="AD2571" s="175"/>
      <c r="AE2571" s="175"/>
      <c r="AF2571" s="175"/>
      <c r="AG2571" s="175"/>
      <c r="AH2571" s="175"/>
      <c r="AI2571" s="175"/>
      <c r="AJ2571" s="175"/>
      <c r="AK2571" s="175"/>
      <c r="AL2571" s="175"/>
      <c r="AM2571" s="175"/>
      <c r="AN2571" s="175"/>
      <c r="AO2571" s="175"/>
      <c r="AP2571" s="175"/>
      <c r="AQ2571" s="175"/>
      <c r="AR2571" s="175"/>
    </row>
    <row r="2572" spans="1:44" ht="102" hidden="1" x14ac:dyDescent="0.3">
      <c r="A2572" s="175"/>
      <c r="B2572" s="185" t="s">
        <v>4637</v>
      </c>
      <c r="C2572" s="182"/>
      <c r="D2572" s="190">
        <v>1443.11</v>
      </c>
      <c r="E2572" s="191">
        <v>1443.11</v>
      </c>
      <c r="F2572" s="186" t="s">
        <v>3599</v>
      </c>
      <c r="G2572" s="181" t="s">
        <v>1894</v>
      </c>
      <c r="H2572" s="182" t="s">
        <v>1895</v>
      </c>
      <c r="I2572" s="175"/>
      <c r="J2572" s="175"/>
      <c r="K2572" s="175"/>
      <c r="L2572" s="175"/>
      <c r="M2572" s="175"/>
      <c r="N2572" s="175"/>
      <c r="O2572" s="175"/>
      <c r="P2572" s="175"/>
      <c r="Q2572" s="175"/>
      <c r="R2572" s="175"/>
      <c r="S2572" s="175"/>
      <c r="T2572" s="175"/>
      <c r="U2572" s="175"/>
      <c r="V2572" s="175"/>
      <c r="W2572" s="175"/>
      <c r="X2572" s="175"/>
      <c r="Y2572" s="175"/>
      <c r="Z2572" s="175"/>
      <c r="AA2572" s="175"/>
      <c r="AB2572" s="175"/>
      <c r="AC2572" s="175"/>
      <c r="AD2572" s="175"/>
      <c r="AE2572" s="175"/>
      <c r="AF2572" s="175"/>
      <c r="AG2572" s="175"/>
      <c r="AH2572" s="175"/>
      <c r="AI2572" s="175"/>
      <c r="AJ2572" s="175"/>
      <c r="AK2572" s="175"/>
      <c r="AL2572" s="175"/>
      <c r="AM2572" s="175"/>
      <c r="AN2572" s="175"/>
      <c r="AO2572" s="175"/>
      <c r="AP2572" s="175"/>
      <c r="AQ2572" s="175"/>
      <c r="AR2572" s="175"/>
    </row>
    <row r="2573" spans="1:44" ht="102" hidden="1" x14ac:dyDescent="0.3">
      <c r="A2573" s="175"/>
      <c r="B2573" s="186" t="s">
        <v>3599</v>
      </c>
      <c r="C2573" s="187"/>
      <c r="D2573" s="190">
        <v>1443.11</v>
      </c>
      <c r="E2573" s="191">
        <v>1443.11</v>
      </c>
      <c r="F2573" s="181" t="s">
        <v>1894</v>
      </c>
      <c r="G2573" s="185" t="s">
        <v>4637</v>
      </c>
      <c r="H2573" s="182"/>
      <c r="I2573" s="175"/>
      <c r="J2573" s="175"/>
      <c r="K2573" s="175"/>
      <c r="L2573" s="175"/>
      <c r="M2573" s="175"/>
      <c r="N2573" s="175"/>
      <c r="O2573" s="175"/>
      <c r="P2573" s="175"/>
      <c r="Q2573" s="175"/>
      <c r="R2573" s="175"/>
      <c r="S2573" s="175"/>
      <c r="T2573" s="175"/>
      <c r="U2573" s="175"/>
      <c r="V2573" s="175"/>
      <c r="W2573" s="175"/>
      <c r="X2573" s="175"/>
      <c r="Y2573" s="175"/>
      <c r="Z2573" s="175"/>
      <c r="AA2573" s="175"/>
      <c r="AB2573" s="175"/>
      <c r="AC2573" s="175"/>
      <c r="AD2573" s="175"/>
      <c r="AE2573" s="175"/>
      <c r="AF2573" s="175"/>
      <c r="AG2573" s="175"/>
      <c r="AH2573" s="175"/>
      <c r="AI2573" s="175"/>
      <c r="AJ2573" s="175"/>
      <c r="AK2573" s="175"/>
      <c r="AL2573" s="175"/>
      <c r="AM2573" s="175"/>
      <c r="AN2573" s="175"/>
      <c r="AO2573" s="175"/>
      <c r="AP2573" s="175"/>
      <c r="AQ2573" s="175"/>
      <c r="AR2573" s="175"/>
    </row>
    <row r="2574" spans="1:44" ht="102" x14ac:dyDescent="0.3">
      <c r="A2574" s="175"/>
      <c r="B2574" s="181" t="s">
        <v>1894</v>
      </c>
      <c r="C2574" s="182" t="s">
        <v>1895</v>
      </c>
      <c r="D2574" s="190">
        <v>2602.7600000000002</v>
      </c>
      <c r="E2574" s="191">
        <v>2602.7600000000002</v>
      </c>
      <c r="F2574" s="185" t="s">
        <v>4637</v>
      </c>
      <c r="G2574" s="186" t="s">
        <v>3600</v>
      </c>
      <c r="H2574" s="187"/>
      <c r="I2574" s="175"/>
      <c r="J2574" s="175"/>
      <c r="K2574" s="175"/>
      <c r="L2574" s="175"/>
      <c r="M2574" s="175"/>
      <c r="N2574" s="175"/>
      <c r="O2574" s="175"/>
      <c r="P2574" s="175"/>
      <c r="Q2574" s="175"/>
      <c r="R2574" s="175"/>
      <c r="S2574" s="175"/>
      <c r="T2574" s="175"/>
      <c r="U2574" s="175"/>
      <c r="V2574" s="175"/>
      <c r="W2574" s="175"/>
      <c r="X2574" s="175"/>
      <c r="Y2574" s="175"/>
      <c r="Z2574" s="175"/>
      <c r="AA2574" s="175"/>
      <c r="AB2574" s="175"/>
      <c r="AC2574" s="175"/>
      <c r="AD2574" s="175"/>
      <c r="AE2574" s="175"/>
      <c r="AF2574" s="175"/>
      <c r="AG2574" s="175"/>
      <c r="AH2574" s="175"/>
      <c r="AI2574" s="175"/>
      <c r="AJ2574" s="175"/>
      <c r="AK2574" s="175"/>
      <c r="AL2574" s="175"/>
      <c r="AM2574" s="175"/>
      <c r="AN2574" s="175"/>
      <c r="AO2574" s="175"/>
      <c r="AP2574" s="175"/>
      <c r="AQ2574" s="175"/>
      <c r="AR2574" s="175"/>
    </row>
    <row r="2575" spans="1:44" ht="102" hidden="1" x14ac:dyDescent="0.3">
      <c r="A2575" s="175"/>
      <c r="B2575" s="185" t="s">
        <v>4637</v>
      </c>
      <c r="C2575" s="182"/>
      <c r="D2575" s="190">
        <v>2602.7600000000002</v>
      </c>
      <c r="E2575" s="191">
        <v>2602.7600000000002</v>
      </c>
      <c r="F2575" s="186" t="s">
        <v>3600</v>
      </c>
      <c r="G2575" s="181" t="s">
        <v>2492</v>
      </c>
      <c r="H2575" s="182" t="s">
        <v>2493</v>
      </c>
      <c r="I2575" s="175"/>
      <c r="J2575" s="175"/>
      <c r="K2575" s="175"/>
      <c r="L2575" s="175"/>
      <c r="M2575" s="175"/>
      <c r="N2575" s="175"/>
      <c r="O2575" s="175"/>
      <c r="P2575" s="175"/>
      <c r="Q2575" s="175"/>
      <c r="R2575" s="175"/>
      <c r="S2575" s="175"/>
      <c r="T2575" s="175"/>
      <c r="U2575" s="175"/>
      <c r="V2575" s="175"/>
      <c r="W2575" s="175"/>
      <c r="X2575" s="175"/>
      <c r="Y2575" s="175"/>
      <c r="Z2575" s="175"/>
      <c r="AA2575" s="175"/>
      <c r="AB2575" s="175"/>
      <c r="AC2575" s="175"/>
      <c r="AD2575" s="175"/>
      <c r="AE2575" s="175"/>
      <c r="AF2575" s="175"/>
      <c r="AG2575" s="175"/>
      <c r="AH2575" s="175"/>
      <c r="AI2575" s="175"/>
      <c r="AJ2575" s="175"/>
      <c r="AK2575" s="175"/>
      <c r="AL2575" s="175"/>
      <c r="AM2575" s="175"/>
      <c r="AN2575" s="175"/>
      <c r="AO2575" s="175"/>
      <c r="AP2575" s="175"/>
      <c r="AQ2575" s="175"/>
      <c r="AR2575" s="175"/>
    </row>
    <row r="2576" spans="1:44" ht="102" hidden="1" x14ac:dyDescent="0.3">
      <c r="A2576" s="175"/>
      <c r="B2576" s="186" t="s">
        <v>3600</v>
      </c>
      <c r="C2576" s="187"/>
      <c r="D2576" s="190">
        <v>2602.7600000000002</v>
      </c>
      <c r="E2576" s="191">
        <v>2602.7600000000002</v>
      </c>
      <c r="F2576" s="181" t="s">
        <v>2492</v>
      </c>
      <c r="G2576" s="185" t="s">
        <v>4637</v>
      </c>
      <c r="H2576" s="182"/>
      <c r="I2576" s="175"/>
      <c r="J2576" s="175"/>
      <c r="K2576" s="175"/>
      <c r="L2576" s="175"/>
      <c r="M2576" s="175"/>
      <c r="N2576" s="175"/>
      <c r="O2576" s="175"/>
      <c r="P2576" s="175"/>
      <c r="Q2576" s="175"/>
      <c r="R2576" s="175"/>
      <c r="S2576" s="175"/>
      <c r="T2576" s="175"/>
      <c r="U2576" s="175"/>
      <c r="V2576" s="175"/>
      <c r="W2576" s="175"/>
      <c r="X2576" s="175"/>
      <c r="Y2576" s="175"/>
      <c r="Z2576" s="175"/>
      <c r="AA2576" s="175"/>
      <c r="AB2576" s="175"/>
      <c r="AC2576" s="175"/>
      <c r="AD2576" s="175"/>
      <c r="AE2576" s="175"/>
      <c r="AF2576" s="175"/>
      <c r="AG2576" s="175"/>
      <c r="AH2576" s="175"/>
      <c r="AI2576" s="175"/>
      <c r="AJ2576" s="175"/>
      <c r="AK2576" s="175"/>
      <c r="AL2576" s="175"/>
      <c r="AM2576" s="175"/>
      <c r="AN2576" s="175"/>
      <c r="AO2576" s="175"/>
      <c r="AP2576" s="175"/>
      <c r="AQ2576" s="175"/>
      <c r="AR2576" s="175"/>
    </row>
    <row r="2577" spans="1:44" ht="102" x14ac:dyDescent="0.3">
      <c r="A2577" s="175"/>
      <c r="B2577" s="181" t="s">
        <v>2492</v>
      </c>
      <c r="C2577" s="182" t="s">
        <v>2493</v>
      </c>
      <c r="D2577" s="190">
        <v>1687.93</v>
      </c>
      <c r="E2577" s="191">
        <v>1687.93</v>
      </c>
      <c r="F2577" s="185" t="s">
        <v>4637</v>
      </c>
      <c r="G2577" s="186" t="s">
        <v>3495</v>
      </c>
      <c r="H2577" s="187"/>
      <c r="I2577" s="175"/>
      <c r="J2577" s="175"/>
      <c r="K2577" s="175"/>
      <c r="L2577" s="175"/>
      <c r="M2577" s="175"/>
      <c r="N2577" s="175"/>
      <c r="O2577" s="175"/>
      <c r="P2577" s="175"/>
      <c r="Q2577" s="175"/>
      <c r="R2577" s="175"/>
      <c r="S2577" s="175"/>
      <c r="T2577" s="175"/>
      <c r="U2577" s="175"/>
      <c r="V2577" s="175"/>
      <c r="W2577" s="175"/>
      <c r="X2577" s="175"/>
      <c r="Y2577" s="175"/>
      <c r="Z2577" s="175"/>
      <c r="AA2577" s="175"/>
      <c r="AB2577" s="175"/>
      <c r="AC2577" s="175"/>
      <c r="AD2577" s="175"/>
      <c r="AE2577" s="175"/>
      <c r="AF2577" s="175"/>
      <c r="AG2577" s="175"/>
      <c r="AH2577" s="175"/>
      <c r="AI2577" s="175"/>
      <c r="AJ2577" s="175"/>
      <c r="AK2577" s="175"/>
      <c r="AL2577" s="175"/>
      <c r="AM2577" s="175"/>
      <c r="AN2577" s="175"/>
      <c r="AO2577" s="175"/>
      <c r="AP2577" s="175"/>
      <c r="AQ2577" s="175"/>
      <c r="AR2577" s="175"/>
    </row>
    <row r="2578" spans="1:44" ht="102" hidden="1" x14ac:dyDescent="0.3">
      <c r="A2578" s="175"/>
      <c r="B2578" s="185" t="s">
        <v>4637</v>
      </c>
      <c r="C2578" s="182"/>
      <c r="D2578" s="190">
        <v>1687.93</v>
      </c>
      <c r="E2578" s="191">
        <v>1687.93</v>
      </c>
      <c r="F2578" s="186" t="s">
        <v>3495</v>
      </c>
      <c r="G2578" s="181" t="s">
        <v>1974</v>
      </c>
      <c r="H2578" s="182" t="s">
        <v>1975</v>
      </c>
      <c r="I2578" s="175"/>
      <c r="J2578" s="175"/>
      <c r="K2578" s="175"/>
      <c r="L2578" s="175"/>
      <c r="M2578" s="175"/>
      <c r="N2578" s="175"/>
      <c r="O2578" s="175"/>
      <c r="P2578" s="175"/>
      <c r="Q2578" s="175"/>
      <c r="R2578" s="175"/>
      <c r="S2578" s="175"/>
      <c r="T2578" s="175"/>
      <c r="U2578" s="175"/>
      <c r="V2578" s="175"/>
      <c r="W2578" s="175"/>
      <c r="X2578" s="175"/>
      <c r="Y2578" s="175"/>
      <c r="Z2578" s="175"/>
      <c r="AA2578" s="175"/>
      <c r="AB2578" s="175"/>
      <c r="AC2578" s="175"/>
      <c r="AD2578" s="175"/>
      <c r="AE2578" s="175"/>
      <c r="AF2578" s="175"/>
      <c r="AG2578" s="175"/>
      <c r="AH2578" s="175"/>
      <c r="AI2578" s="175"/>
      <c r="AJ2578" s="175"/>
      <c r="AK2578" s="175"/>
      <c r="AL2578" s="175"/>
      <c r="AM2578" s="175"/>
      <c r="AN2578" s="175"/>
      <c r="AO2578" s="175"/>
      <c r="AP2578" s="175"/>
      <c r="AQ2578" s="175"/>
      <c r="AR2578" s="175"/>
    </row>
    <row r="2579" spans="1:44" ht="102" hidden="1" x14ac:dyDescent="0.3">
      <c r="A2579" s="175"/>
      <c r="B2579" s="186" t="s">
        <v>3495</v>
      </c>
      <c r="C2579" s="187"/>
      <c r="D2579" s="190">
        <v>1687.93</v>
      </c>
      <c r="E2579" s="191">
        <v>1687.93</v>
      </c>
      <c r="F2579" s="181" t="s">
        <v>1974</v>
      </c>
      <c r="G2579" s="185" t="s">
        <v>4637</v>
      </c>
      <c r="H2579" s="182"/>
      <c r="I2579" s="175"/>
      <c r="J2579" s="175"/>
      <c r="K2579" s="175"/>
      <c r="L2579" s="175"/>
      <c r="M2579" s="175"/>
      <c r="N2579" s="175"/>
      <c r="O2579" s="175"/>
      <c r="P2579" s="175"/>
      <c r="Q2579" s="175"/>
      <c r="R2579" s="175"/>
      <c r="S2579" s="175"/>
      <c r="T2579" s="175"/>
      <c r="U2579" s="175"/>
      <c r="V2579" s="175"/>
      <c r="W2579" s="175"/>
      <c r="X2579" s="175"/>
      <c r="Y2579" s="175"/>
      <c r="Z2579" s="175"/>
      <c r="AA2579" s="175"/>
      <c r="AB2579" s="175"/>
      <c r="AC2579" s="175"/>
      <c r="AD2579" s="175"/>
      <c r="AE2579" s="175"/>
      <c r="AF2579" s="175"/>
      <c r="AG2579" s="175"/>
      <c r="AH2579" s="175"/>
      <c r="AI2579" s="175"/>
      <c r="AJ2579" s="175"/>
      <c r="AK2579" s="175"/>
      <c r="AL2579" s="175"/>
      <c r="AM2579" s="175"/>
      <c r="AN2579" s="175"/>
      <c r="AO2579" s="175"/>
      <c r="AP2579" s="175"/>
      <c r="AQ2579" s="175"/>
      <c r="AR2579" s="175"/>
    </row>
    <row r="2580" spans="1:44" ht="102" x14ac:dyDescent="0.3">
      <c r="A2580" s="175"/>
      <c r="B2580" s="181" t="s">
        <v>1974</v>
      </c>
      <c r="C2580" s="182" t="s">
        <v>1975</v>
      </c>
      <c r="D2580" s="190">
        <v>1374.39</v>
      </c>
      <c r="E2580" s="191">
        <v>1374.39</v>
      </c>
      <c r="F2580" s="185" t="s">
        <v>4637</v>
      </c>
      <c r="G2580" s="186" t="s">
        <v>3602</v>
      </c>
      <c r="H2580" s="187"/>
      <c r="I2580" s="175"/>
      <c r="J2580" s="175"/>
      <c r="K2580" s="175"/>
      <c r="L2580" s="175"/>
      <c r="M2580" s="175"/>
      <c r="N2580" s="175"/>
      <c r="O2580" s="175"/>
      <c r="P2580" s="175"/>
      <c r="Q2580" s="175"/>
      <c r="R2580" s="175"/>
      <c r="S2580" s="175"/>
      <c r="T2580" s="175"/>
      <c r="U2580" s="175"/>
      <c r="V2580" s="175"/>
      <c r="W2580" s="175"/>
      <c r="X2580" s="175"/>
      <c r="Y2580" s="175"/>
      <c r="Z2580" s="175"/>
      <c r="AA2580" s="175"/>
      <c r="AB2580" s="175"/>
      <c r="AC2580" s="175"/>
      <c r="AD2580" s="175"/>
      <c r="AE2580" s="175"/>
      <c r="AF2580" s="175"/>
      <c r="AG2580" s="175"/>
      <c r="AH2580" s="175"/>
      <c r="AI2580" s="175"/>
      <c r="AJ2580" s="175"/>
      <c r="AK2580" s="175"/>
      <c r="AL2580" s="175"/>
      <c r="AM2580" s="175"/>
      <c r="AN2580" s="175"/>
      <c r="AO2580" s="175"/>
      <c r="AP2580" s="175"/>
      <c r="AQ2580" s="175"/>
      <c r="AR2580" s="175"/>
    </row>
    <row r="2581" spans="1:44" ht="102" hidden="1" x14ac:dyDescent="0.3">
      <c r="A2581" s="175"/>
      <c r="B2581" s="185" t="s">
        <v>4637</v>
      </c>
      <c r="C2581" s="182"/>
      <c r="D2581" s="190">
        <v>1374.39</v>
      </c>
      <c r="E2581" s="191">
        <v>1374.39</v>
      </c>
      <c r="F2581" s="186" t="s">
        <v>3602</v>
      </c>
      <c r="G2581" s="181" t="s">
        <v>1138</v>
      </c>
      <c r="H2581" s="182" t="s">
        <v>1139</v>
      </c>
      <c r="I2581" s="175"/>
      <c r="J2581" s="175"/>
      <c r="K2581" s="175"/>
      <c r="L2581" s="175"/>
      <c r="M2581" s="175"/>
      <c r="N2581" s="175"/>
      <c r="O2581" s="175"/>
      <c r="P2581" s="175"/>
      <c r="Q2581" s="175"/>
      <c r="R2581" s="175"/>
      <c r="S2581" s="175"/>
      <c r="T2581" s="175"/>
      <c r="U2581" s="175"/>
      <c r="V2581" s="175"/>
      <c r="W2581" s="175"/>
      <c r="X2581" s="175"/>
      <c r="Y2581" s="175"/>
      <c r="Z2581" s="175"/>
      <c r="AA2581" s="175"/>
      <c r="AB2581" s="175"/>
      <c r="AC2581" s="175"/>
      <c r="AD2581" s="175"/>
      <c r="AE2581" s="175"/>
      <c r="AF2581" s="175"/>
      <c r="AG2581" s="175"/>
      <c r="AH2581" s="175"/>
      <c r="AI2581" s="175"/>
      <c r="AJ2581" s="175"/>
      <c r="AK2581" s="175"/>
      <c r="AL2581" s="175"/>
      <c r="AM2581" s="175"/>
      <c r="AN2581" s="175"/>
      <c r="AO2581" s="175"/>
      <c r="AP2581" s="175"/>
      <c r="AQ2581" s="175"/>
      <c r="AR2581" s="175"/>
    </row>
    <row r="2582" spans="1:44" ht="102" hidden="1" x14ac:dyDescent="0.3">
      <c r="A2582" s="175"/>
      <c r="B2582" s="186" t="s">
        <v>3602</v>
      </c>
      <c r="C2582" s="187"/>
      <c r="D2582" s="190">
        <v>1374.39</v>
      </c>
      <c r="E2582" s="191">
        <v>1374.39</v>
      </c>
      <c r="F2582" s="181" t="s">
        <v>1138</v>
      </c>
      <c r="G2582" s="185" t="s">
        <v>4637</v>
      </c>
      <c r="H2582" s="182"/>
      <c r="I2582" s="175"/>
      <c r="J2582" s="175"/>
      <c r="K2582" s="175"/>
      <c r="L2582" s="175"/>
      <c r="M2582" s="175"/>
      <c r="N2582" s="175"/>
      <c r="O2582" s="175"/>
      <c r="P2582" s="175"/>
      <c r="Q2582" s="175"/>
      <c r="R2582" s="175"/>
      <c r="S2582" s="175"/>
      <c r="T2582" s="175"/>
      <c r="U2582" s="175"/>
      <c r="V2582" s="175"/>
      <c r="W2582" s="175"/>
      <c r="X2582" s="175"/>
      <c r="Y2582" s="175"/>
      <c r="Z2582" s="175"/>
      <c r="AA2582" s="175"/>
      <c r="AB2582" s="175"/>
      <c r="AC2582" s="175"/>
      <c r="AD2582" s="175"/>
      <c r="AE2582" s="175"/>
      <c r="AF2582" s="175"/>
      <c r="AG2582" s="175"/>
      <c r="AH2582" s="175"/>
      <c r="AI2582" s="175"/>
      <c r="AJ2582" s="175"/>
      <c r="AK2582" s="175"/>
      <c r="AL2582" s="175"/>
      <c r="AM2582" s="175"/>
      <c r="AN2582" s="175"/>
      <c r="AO2582" s="175"/>
      <c r="AP2582" s="175"/>
      <c r="AQ2582" s="175"/>
      <c r="AR2582" s="175"/>
    </row>
    <row r="2583" spans="1:44" ht="102" x14ac:dyDescent="0.3">
      <c r="A2583" s="175"/>
      <c r="B2583" s="181" t="s">
        <v>1138</v>
      </c>
      <c r="C2583" s="182" t="s">
        <v>1139</v>
      </c>
      <c r="D2583" s="190">
        <v>1361.51</v>
      </c>
      <c r="E2583" s="191">
        <v>1361.51</v>
      </c>
      <c r="F2583" s="185" t="s">
        <v>4637</v>
      </c>
      <c r="G2583" s="186" t="s">
        <v>3497</v>
      </c>
      <c r="H2583" s="187"/>
      <c r="I2583" s="175"/>
      <c r="J2583" s="175"/>
      <c r="K2583" s="175"/>
      <c r="L2583" s="175"/>
      <c r="M2583" s="175"/>
      <c r="N2583" s="175"/>
      <c r="O2583" s="175"/>
      <c r="P2583" s="175"/>
      <c r="Q2583" s="175"/>
      <c r="R2583" s="175"/>
      <c r="S2583" s="175"/>
      <c r="T2583" s="175"/>
      <c r="U2583" s="175"/>
      <c r="V2583" s="175"/>
      <c r="W2583" s="175"/>
      <c r="X2583" s="175"/>
      <c r="Y2583" s="175"/>
      <c r="Z2583" s="175"/>
      <c r="AA2583" s="175"/>
      <c r="AB2583" s="175"/>
      <c r="AC2583" s="175"/>
      <c r="AD2583" s="175"/>
      <c r="AE2583" s="175"/>
      <c r="AF2583" s="175"/>
      <c r="AG2583" s="175"/>
      <c r="AH2583" s="175"/>
      <c r="AI2583" s="175"/>
      <c r="AJ2583" s="175"/>
      <c r="AK2583" s="175"/>
      <c r="AL2583" s="175"/>
      <c r="AM2583" s="175"/>
      <c r="AN2583" s="175"/>
      <c r="AO2583" s="175"/>
      <c r="AP2583" s="175"/>
      <c r="AQ2583" s="175"/>
      <c r="AR2583" s="175"/>
    </row>
    <row r="2584" spans="1:44" ht="102" hidden="1" x14ac:dyDescent="0.3">
      <c r="A2584" s="175"/>
      <c r="B2584" s="185" t="s">
        <v>4637</v>
      </c>
      <c r="C2584" s="182"/>
      <c r="D2584" s="190">
        <v>1361.51</v>
      </c>
      <c r="E2584" s="191">
        <v>1361.51</v>
      </c>
      <c r="F2584" s="186" t="s">
        <v>3497</v>
      </c>
      <c r="G2584" s="181" t="s">
        <v>2631</v>
      </c>
      <c r="H2584" s="182" t="s">
        <v>321</v>
      </c>
      <c r="I2584" s="175"/>
      <c r="J2584" s="175"/>
      <c r="K2584" s="175"/>
      <c r="L2584" s="175"/>
      <c r="M2584" s="175"/>
      <c r="N2584" s="175"/>
      <c r="O2584" s="175"/>
      <c r="P2584" s="175"/>
      <c r="Q2584" s="175"/>
      <c r="R2584" s="175"/>
      <c r="S2584" s="175"/>
      <c r="T2584" s="175"/>
      <c r="U2584" s="175"/>
      <c r="V2584" s="175"/>
      <c r="W2584" s="175"/>
      <c r="X2584" s="175"/>
      <c r="Y2584" s="175"/>
      <c r="Z2584" s="175"/>
      <c r="AA2584" s="175"/>
      <c r="AB2584" s="175"/>
      <c r="AC2584" s="175"/>
      <c r="AD2584" s="175"/>
      <c r="AE2584" s="175"/>
      <c r="AF2584" s="175"/>
      <c r="AG2584" s="175"/>
      <c r="AH2584" s="175"/>
      <c r="AI2584" s="175"/>
      <c r="AJ2584" s="175"/>
      <c r="AK2584" s="175"/>
      <c r="AL2584" s="175"/>
      <c r="AM2584" s="175"/>
      <c r="AN2584" s="175"/>
      <c r="AO2584" s="175"/>
      <c r="AP2584" s="175"/>
      <c r="AQ2584" s="175"/>
      <c r="AR2584" s="175"/>
    </row>
    <row r="2585" spans="1:44" ht="102" hidden="1" x14ac:dyDescent="0.3">
      <c r="A2585" s="175"/>
      <c r="B2585" s="186" t="s">
        <v>3497</v>
      </c>
      <c r="C2585" s="187"/>
      <c r="D2585" s="190">
        <v>1361.51</v>
      </c>
      <c r="E2585" s="191">
        <v>1361.51</v>
      </c>
      <c r="F2585" s="181" t="s">
        <v>2631</v>
      </c>
      <c r="G2585" s="185" t="s">
        <v>4637</v>
      </c>
      <c r="H2585" s="182"/>
      <c r="I2585" s="175"/>
      <c r="J2585" s="175"/>
      <c r="K2585" s="175"/>
      <c r="L2585" s="175"/>
      <c r="M2585" s="175"/>
      <c r="N2585" s="175"/>
      <c r="O2585" s="175"/>
      <c r="P2585" s="175"/>
      <c r="Q2585" s="175"/>
      <c r="R2585" s="175"/>
      <c r="S2585" s="175"/>
      <c r="T2585" s="175"/>
      <c r="U2585" s="175"/>
      <c r="V2585" s="175"/>
      <c r="W2585" s="175"/>
      <c r="X2585" s="175"/>
      <c r="Y2585" s="175"/>
      <c r="Z2585" s="175"/>
      <c r="AA2585" s="175"/>
      <c r="AB2585" s="175"/>
      <c r="AC2585" s="175"/>
      <c r="AD2585" s="175"/>
      <c r="AE2585" s="175"/>
      <c r="AF2585" s="175"/>
      <c r="AG2585" s="175"/>
      <c r="AH2585" s="175"/>
      <c r="AI2585" s="175"/>
      <c r="AJ2585" s="175"/>
      <c r="AK2585" s="175"/>
      <c r="AL2585" s="175"/>
      <c r="AM2585" s="175"/>
      <c r="AN2585" s="175"/>
      <c r="AO2585" s="175"/>
      <c r="AP2585" s="175"/>
      <c r="AQ2585" s="175"/>
      <c r="AR2585" s="175"/>
    </row>
    <row r="2586" spans="1:44" ht="102" x14ac:dyDescent="0.3">
      <c r="A2586" s="175"/>
      <c r="B2586" s="181" t="s">
        <v>2631</v>
      </c>
      <c r="C2586" s="182" t="s">
        <v>321</v>
      </c>
      <c r="D2586" s="190">
        <v>3118.15</v>
      </c>
      <c r="E2586" s="191">
        <v>3118.15</v>
      </c>
      <c r="F2586" s="185" t="s">
        <v>4637</v>
      </c>
      <c r="G2586" s="186" t="s">
        <v>3920</v>
      </c>
      <c r="H2586" s="187"/>
      <c r="I2586" s="175"/>
      <c r="J2586" s="175"/>
      <c r="K2586" s="175"/>
      <c r="L2586" s="175"/>
      <c r="M2586" s="175"/>
      <c r="N2586" s="175"/>
      <c r="O2586" s="175"/>
      <c r="P2586" s="175"/>
      <c r="Q2586" s="175"/>
      <c r="R2586" s="175"/>
      <c r="S2586" s="175"/>
      <c r="T2586" s="175"/>
      <c r="U2586" s="175"/>
      <c r="V2586" s="175"/>
      <c r="W2586" s="175"/>
      <c r="X2586" s="175"/>
      <c r="Y2586" s="175"/>
      <c r="Z2586" s="175"/>
      <c r="AA2586" s="175"/>
      <c r="AB2586" s="175"/>
      <c r="AC2586" s="175"/>
      <c r="AD2586" s="175"/>
      <c r="AE2586" s="175"/>
      <c r="AF2586" s="175"/>
      <c r="AG2586" s="175"/>
      <c r="AH2586" s="175"/>
      <c r="AI2586" s="175"/>
      <c r="AJ2586" s="175"/>
      <c r="AK2586" s="175"/>
      <c r="AL2586" s="175"/>
      <c r="AM2586" s="175"/>
      <c r="AN2586" s="175"/>
      <c r="AO2586" s="175"/>
      <c r="AP2586" s="175"/>
      <c r="AQ2586" s="175"/>
      <c r="AR2586" s="175"/>
    </row>
    <row r="2587" spans="1:44" ht="102" hidden="1" x14ac:dyDescent="0.3">
      <c r="A2587" s="175"/>
      <c r="B2587" s="185" t="s">
        <v>4637</v>
      </c>
      <c r="C2587" s="182"/>
      <c r="D2587" s="190">
        <v>3118.15</v>
      </c>
      <c r="E2587" s="191">
        <v>3118.15</v>
      </c>
      <c r="F2587" s="186" t="s">
        <v>3920</v>
      </c>
      <c r="G2587" s="181" t="s">
        <v>525</v>
      </c>
      <c r="H2587" s="182" t="s">
        <v>526</v>
      </c>
      <c r="I2587" s="175"/>
      <c r="J2587" s="175"/>
      <c r="K2587" s="175"/>
      <c r="L2587" s="175"/>
      <c r="M2587" s="175"/>
      <c r="N2587" s="175"/>
      <c r="O2587" s="175"/>
      <c r="P2587" s="175"/>
      <c r="Q2587" s="175"/>
      <c r="R2587" s="175"/>
      <c r="S2587" s="175"/>
      <c r="T2587" s="175"/>
      <c r="U2587" s="175"/>
      <c r="V2587" s="175"/>
      <c r="W2587" s="175"/>
      <c r="X2587" s="175"/>
      <c r="Y2587" s="175"/>
      <c r="Z2587" s="175"/>
      <c r="AA2587" s="175"/>
      <c r="AB2587" s="175"/>
      <c r="AC2587" s="175"/>
      <c r="AD2587" s="175"/>
      <c r="AE2587" s="175"/>
      <c r="AF2587" s="175"/>
      <c r="AG2587" s="175"/>
      <c r="AH2587" s="175"/>
      <c r="AI2587" s="175"/>
      <c r="AJ2587" s="175"/>
      <c r="AK2587" s="175"/>
      <c r="AL2587" s="175"/>
      <c r="AM2587" s="175"/>
      <c r="AN2587" s="175"/>
      <c r="AO2587" s="175"/>
      <c r="AP2587" s="175"/>
      <c r="AQ2587" s="175"/>
      <c r="AR2587" s="175"/>
    </row>
    <row r="2588" spans="1:44" ht="102" hidden="1" x14ac:dyDescent="0.3">
      <c r="A2588" s="175"/>
      <c r="B2588" s="186" t="s">
        <v>3920</v>
      </c>
      <c r="C2588" s="187"/>
      <c r="D2588" s="190">
        <v>3118.15</v>
      </c>
      <c r="E2588" s="191">
        <v>3118.15</v>
      </c>
      <c r="F2588" s="181" t="s">
        <v>525</v>
      </c>
      <c r="G2588" s="185" t="s">
        <v>4637</v>
      </c>
      <c r="H2588" s="182"/>
      <c r="I2588" s="175"/>
      <c r="J2588" s="175"/>
      <c r="K2588" s="175"/>
      <c r="L2588" s="175"/>
      <c r="M2588" s="175"/>
      <c r="N2588" s="175"/>
      <c r="O2588" s="175"/>
      <c r="P2588" s="175"/>
      <c r="Q2588" s="175"/>
      <c r="R2588" s="175"/>
      <c r="S2588" s="175"/>
      <c r="T2588" s="175"/>
      <c r="U2588" s="175"/>
      <c r="V2588" s="175"/>
      <c r="W2588" s="175"/>
      <c r="X2588" s="175"/>
      <c r="Y2588" s="175"/>
      <c r="Z2588" s="175"/>
      <c r="AA2588" s="175"/>
      <c r="AB2588" s="175"/>
      <c r="AC2588" s="175"/>
      <c r="AD2588" s="175"/>
      <c r="AE2588" s="175"/>
      <c r="AF2588" s="175"/>
      <c r="AG2588" s="175"/>
      <c r="AH2588" s="175"/>
      <c r="AI2588" s="175"/>
      <c r="AJ2588" s="175"/>
      <c r="AK2588" s="175"/>
      <c r="AL2588" s="175"/>
      <c r="AM2588" s="175"/>
      <c r="AN2588" s="175"/>
      <c r="AO2588" s="175"/>
      <c r="AP2588" s="175"/>
      <c r="AQ2588" s="175"/>
      <c r="AR2588" s="175"/>
    </row>
    <row r="2589" spans="1:44" ht="102" x14ac:dyDescent="0.3">
      <c r="A2589" s="175"/>
      <c r="B2589" s="181" t="s">
        <v>525</v>
      </c>
      <c r="C2589" s="182" t="s">
        <v>526</v>
      </c>
      <c r="D2589" s="190">
        <v>1679.34</v>
      </c>
      <c r="E2589" s="191">
        <v>1679.34</v>
      </c>
      <c r="F2589" s="185" t="s">
        <v>4637</v>
      </c>
      <c r="G2589" s="186" t="s">
        <v>3603</v>
      </c>
      <c r="H2589" s="187"/>
      <c r="I2589" s="175"/>
      <c r="J2589" s="175"/>
      <c r="K2589" s="175"/>
      <c r="L2589" s="175"/>
      <c r="M2589" s="175"/>
      <c r="N2589" s="175"/>
      <c r="O2589" s="175"/>
      <c r="P2589" s="175"/>
      <c r="Q2589" s="175"/>
      <c r="R2589" s="175"/>
      <c r="S2589" s="175"/>
      <c r="T2589" s="175"/>
      <c r="U2589" s="175"/>
      <c r="V2589" s="175"/>
      <c r="W2589" s="175"/>
      <c r="X2589" s="175"/>
      <c r="Y2589" s="175"/>
      <c r="Z2589" s="175"/>
      <c r="AA2589" s="175"/>
      <c r="AB2589" s="175"/>
      <c r="AC2589" s="175"/>
      <c r="AD2589" s="175"/>
      <c r="AE2589" s="175"/>
      <c r="AF2589" s="175"/>
      <c r="AG2589" s="175"/>
      <c r="AH2589" s="175"/>
      <c r="AI2589" s="175"/>
      <c r="AJ2589" s="175"/>
      <c r="AK2589" s="175"/>
      <c r="AL2589" s="175"/>
      <c r="AM2589" s="175"/>
      <c r="AN2589" s="175"/>
      <c r="AO2589" s="175"/>
      <c r="AP2589" s="175"/>
      <c r="AQ2589" s="175"/>
      <c r="AR2589" s="175"/>
    </row>
    <row r="2590" spans="1:44" ht="102" hidden="1" x14ac:dyDescent="0.3">
      <c r="A2590" s="175"/>
      <c r="B2590" s="185" t="s">
        <v>4637</v>
      </c>
      <c r="C2590" s="182"/>
      <c r="D2590" s="190">
        <v>1679.34</v>
      </c>
      <c r="E2590" s="191">
        <v>1679.34</v>
      </c>
      <c r="F2590" s="186" t="s">
        <v>3603</v>
      </c>
      <c r="G2590" s="181" t="s">
        <v>2399</v>
      </c>
      <c r="H2590" s="182" t="s">
        <v>2400</v>
      </c>
      <c r="I2590" s="175"/>
      <c r="J2590" s="175"/>
      <c r="K2590" s="175"/>
      <c r="L2590" s="175"/>
      <c r="M2590" s="175"/>
      <c r="N2590" s="175"/>
      <c r="O2590" s="175"/>
      <c r="P2590" s="175"/>
      <c r="Q2590" s="175"/>
      <c r="R2590" s="175"/>
      <c r="S2590" s="175"/>
      <c r="T2590" s="175"/>
      <c r="U2590" s="175"/>
      <c r="V2590" s="175"/>
      <c r="W2590" s="175"/>
      <c r="X2590" s="175"/>
      <c r="Y2590" s="175"/>
      <c r="Z2590" s="175"/>
      <c r="AA2590" s="175"/>
      <c r="AB2590" s="175"/>
      <c r="AC2590" s="175"/>
      <c r="AD2590" s="175"/>
      <c r="AE2590" s="175"/>
      <c r="AF2590" s="175"/>
      <c r="AG2590" s="175"/>
      <c r="AH2590" s="175"/>
      <c r="AI2590" s="175"/>
      <c r="AJ2590" s="175"/>
      <c r="AK2590" s="175"/>
      <c r="AL2590" s="175"/>
      <c r="AM2590" s="175"/>
      <c r="AN2590" s="175"/>
      <c r="AO2590" s="175"/>
      <c r="AP2590" s="175"/>
      <c r="AQ2590" s="175"/>
      <c r="AR2590" s="175"/>
    </row>
    <row r="2591" spans="1:44" ht="102" hidden="1" x14ac:dyDescent="0.3">
      <c r="A2591" s="175"/>
      <c r="B2591" s="186" t="s">
        <v>3603</v>
      </c>
      <c r="C2591" s="187"/>
      <c r="D2591" s="190">
        <v>1679.34</v>
      </c>
      <c r="E2591" s="191">
        <v>1679.34</v>
      </c>
      <c r="F2591" s="181" t="s">
        <v>2399</v>
      </c>
      <c r="G2591" s="185" t="s">
        <v>4637</v>
      </c>
      <c r="H2591" s="182"/>
      <c r="I2591" s="175"/>
      <c r="J2591" s="175"/>
      <c r="K2591" s="175"/>
      <c r="L2591" s="175"/>
      <c r="M2591" s="175"/>
      <c r="N2591" s="175"/>
      <c r="O2591" s="175"/>
      <c r="P2591" s="175"/>
      <c r="Q2591" s="175"/>
      <c r="R2591" s="175"/>
      <c r="S2591" s="175"/>
      <c r="T2591" s="175"/>
      <c r="U2591" s="175"/>
      <c r="V2591" s="175"/>
      <c r="W2591" s="175"/>
      <c r="X2591" s="175"/>
      <c r="Y2591" s="175"/>
      <c r="Z2591" s="175"/>
      <c r="AA2591" s="175"/>
      <c r="AB2591" s="175"/>
      <c r="AC2591" s="175"/>
      <c r="AD2591" s="175"/>
      <c r="AE2591" s="175"/>
      <c r="AF2591" s="175"/>
      <c r="AG2591" s="175"/>
      <c r="AH2591" s="175"/>
      <c r="AI2591" s="175"/>
      <c r="AJ2591" s="175"/>
      <c r="AK2591" s="175"/>
      <c r="AL2591" s="175"/>
      <c r="AM2591" s="175"/>
      <c r="AN2591" s="175"/>
      <c r="AO2591" s="175"/>
      <c r="AP2591" s="175"/>
      <c r="AQ2591" s="175"/>
      <c r="AR2591" s="175"/>
    </row>
    <row r="2592" spans="1:44" ht="102" x14ac:dyDescent="0.3">
      <c r="A2592" s="175"/>
      <c r="B2592" s="181" t="s">
        <v>2399</v>
      </c>
      <c r="C2592" s="182" t="s">
        <v>2400</v>
      </c>
      <c r="D2592" s="190">
        <v>2650</v>
      </c>
      <c r="E2592" s="191">
        <v>2650</v>
      </c>
      <c r="F2592" s="185" t="s">
        <v>4637</v>
      </c>
      <c r="G2592" s="186" t="s">
        <v>3501</v>
      </c>
      <c r="H2592" s="187"/>
      <c r="I2592" s="175"/>
      <c r="J2592" s="175"/>
      <c r="K2592" s="175"/>
      <c r="L2592" s="175"/>
      <c r="M2592" s="175"/>
      <c r="N2592" s="175"/>
      <c r="O2592" s="175"/>
      <c r="P2592" s="175"/>
      <c r="Q2592" s="175"/>
      <c r="R2592" s="175"/>
      <c r="S2592" s="175"/>
      <c r="T2592" s="175"/>
      <c r="U2592" s="175"/>
      <c r="V2592" s="175"/>
      <c r="W2592" s="175"/>
      <c r="X2592" s="175"/>
      <c r="Y2592" s="175"/>
      <c r="Z2592" s="175"/>
      <c r="AA2592" s="175"/>
      <c r="AB2592" s="175"/>
      <c r="AC2592" s="175"/>
      <c r="AD2592" s="175"/>
      <c r="AE2592" s="175"/>
      <c r="AF2592" s="175"/>
      <c r="AG2592" s="175"/>
      <c r="AH2592" s="175"/>
      <c r="AI2592" s="175"/>
      <c r="AJ2592" s="175"/>
      <c r="AK2592" s="175"/>
      <c r="AL2592" s="175"/>
      <c r="AM2592" s="175"/>
      <c r="AN2592" s="175"/>
      <c r="AO2592" s="175"/>
      <c r="AP2592" s="175"/>
      <c r="AQ2592" s="175"/>
      <c r="AR2592" s="175"/>
    </row>
    <row r="2593" spans="1:44" ht="102" hidden="1" x14ac:dyDescent="0.3">
      <c r="A2593" s="175"/>
      <c r="B2593" s="185" t="s">
        <v>4637</v>
      </c>
      <c r="C2593" s="182"/>
      <c r="D2593" s="190">
        <v>2650</v>
      </c>
      <c r="E2593" s="191">
        <v>2650</v>
      </c>
      <c r="F2593" s="186" t="s">
        <v>3501</v>
      </c>
      <c r="G2593" s="181" t="s">
        <v>2006</v>
      </c>
      <c r="H2593" s="182" t="s">
        <v>2007</v>
      </c>
      <c r="I2593" s="175"/>
      <c r="J2593" s="175"/>
      <c r="K2593" s="175"/>
      <c r="L2593" s="175"/>
      <c r="M2593" s="175"/>
      <c r="N2593" s="175"/>
      <c r="O2593" s="175"/>
      <c r="P2593" s="175"/>
      <c r="Q2593" s="175"/>
      <c r="R2593" s="175"/>
      <c r="S2593" s="175"/>
      <c r="T2593" s="175"/>
      <c r="U2593" s="175"/>
      <c r="V2593" s="175"/>
      <c r="W2593" s="175"/>
      <c r="X2593" s="175"/>
      <c r="Y2593" s="175"/>
      <c r="Z2593" s="175"/>
      <c r="AA2593" s="175"/>
      <c r="AB2593" s="175"/>
      <c r="AC2593" s="175"/>
      <c r="AD2593" s="175"/>
      <c r="AE2593" s="175"/>
      <c r="AF2593" s="175"/>
      <c r="AG2593" s="175"/>
      <c r="AH2593" s="175"/>
      <c r="AI2593" s="175"/>
      <c r="AJ2593" s="175"/>
      <c r="AK2593" s="175"/>
      <c r="AL2593" s="175"/>
      <c r="AM2593" s="175"/>
      <c r="AN2593" s="175"/>
      <c r="AO2593" s="175"/>
      <c r="AP2593" s="175"/>
      <c r="AQ2593" s="175"/>
      <c r="AR2593" s="175"/>
    </row>
    <row r="2594" spans="1:44" ht="102" hidden="1" x14ac:dyDescent="0.3">
      <c r="A2594" s="175"/>
      <c r="B2594" s="186" t="s">
        <v>3501</v>
      </c>
      <c r="C2594" s="187"/>
      <c r="D2594" s="190">
        <v>2650</v>
      </c>
      <c r="E2594" s="191">
        <v>2650</v>
      </c>
      <c r="F2594" s="181" t="s">
        <v>2006</v>
      </c>
      <c r="G2594" s="185" t="s">
        <v>4637</v>
      </c>
      <c r="H2594" s="182"/>
      <c r="I2594" s="175"/>
      <c r="J2594" s="175"/>
      <c r="K2594" s="175"/>
      <c r="L2594" s="175"/>
      <c r="M2594" s="175"/>
      <c r="N2594" s="175"/>
      <c r="O2594" s="175"/>
      <c r="P2594" s="175"/>
      <c r="Q2594" s="175"/>
      <c r="R2594" s="175"/>
      <c r="S2594" s="175"/>
      <c r="T2594" s="175"/>
      <c r="U2594" s="175"/>
      <c r="V2594" s="175"/>
      <c r="W2594" s="175"/>
      <c r="X2594" s="175"/>
      <c r="Y2594" s="175"/>
      <c r="Z2594" s="175"/>
      <c r="AA2594" s="175"/>
      <c r="AB2594" s="175"/>
      <c r="AC2594" s="175"/>
      <c r="AD2594" s="175"/>
      <c r="AE2594" s="175"/>
      <c r="AF2594" s="175"/>
      <c r="AG2594" s="175"/>
      <c r="AH2594" s="175"/>
      <c r="AI2594" s="175"/>
      <c r="AJ2594" s="175"/>
      <c r="AK2594" s="175"/>
      <c r="AL2594" s="175"/>
      <c r="AM2594" s="175"/>
      <c r="AN2594" s="175"/>
      <c r="AO2594" s="175"/>
      <c r="AP2594" s="175"/>
      <c r="AQ2594" s="175"/>
      <c r="AR2594" s="175"/>
    </row>
    <row r="2595" spans="1:44" ht="102" x14ac:dyDescent="0.3">
      <c r="A2595" s="175"/>
      <c r="B2595" s="181" t="s">
        <v>2006</v>
      </c>
      <c r="C2595" s="182" t="s">
        <v>2007</v>
      </c>
      <c r="D2595" s="190">
        <v>1395.87</v>
      </c>
      <c r="E2595" s="191">
        <v>1395.87</v>
      </c>
      <c r="F2595" s="185" t="s">
        <v>4637</v>
      </c>
      <c r="G2595" s="186" t="s">
        <v>3605</v>
      </c>
      <c r="H2595" s="187"/>
      <c r="I2595" s="175"/>
      <c r="J2595" s="175"/>
      <c r="K2595" s="175"/>
      <c r="L2595" s="175"/>
      <c r="M2595" s="175"/>
      <c r="N2595" s="175"/>
      <c r="O2595" s="175"/>
      <c r="P2595" s="175"/>
      <c r="Q2595" s="175"/>
      <c r="R2595" s="175"/>
      <c r="S2595" s="175"/>
      <c r="T2595" s="175"/>
      <c r="U2595" s="175"/>
      <c r="V2595" s="175"/>
      <c r="W2595" s="175"/>
      <c r="X2595" s="175"/>
      <c r="Y2595" s="175"/>
      <c r="Z2595" s="175"/>
      <c r="AA2595" s="175"/>
      <c r="AB2595" s="175"/>
      <c r="AC2595" s="175"/>
      <c r="AD2595" s="175"/>
      <c r="AE2595" s="175"/>
      <c r="AF2595" s="175"/>
      <c r="AG2595" s="175"/>
      <c r="AH2595" s="175"/>
      <c r="AI2595" s="175"/>
      <c r="AJ2595" s="175"/>
      <c r="AK2595" s="175"/>
      <c r="AL2595" s="175"/>
      <c r="AM2595" s="175"/>
      <c r="AN2595" s="175"/>
      <c r="AO2595" s="175"/>
      <c r="AP2595" s="175"/>
      <c r="AQ2595" s="175"/>
      <c r="AR2595" s="175"/>
    </row>
    <row r="2596" spans="1:44" ht="102" hidden="1" x14ac:dyDescent="0.3">
      <c r="A2596" s="175"/>
      <c r="B2596" s="185" t="s">
        <v>4637</v>
      </c>
      <c r="C2596" s="182"/>
      <c r="D2596" s="190">
        <v>1395.87</v>
      </c>
      <c r="E2596" s="191">
        <v>1395.87</v>
      </c>
      <c r="F2596" s="186" t="s">
        <v>3605</v>
      </c>
      <c r="G2596" s="181" t="s">
        <v>1193</v>
      </c>
      <c r="H2596" s="182" t="s">
        <v>1194</v>
      </c>
      <c r="I2596" s="175"/>
      <c r="J2596" s="175"/>
      <c r="K2596" s="175"/>
      <c r="L2596" s="175"/>
      <c r="M2596" s="175"/>
      <c r="N2596" s="175"/>
      <c r="O2596" s="175"/>
      <c r="P2596" s="175"/>
      <c r="Q2596" s="175"/>
      <c r="R2596" s="175"/>
      <c r="S2596" s="175"/>
      <c r="T2596" s="175"/>
      <c r="U2596" s="175"/>
      <c r="V2596" s="175"/>
      <c r="W2596" s="175"/>
      <c r="X2596" s="175"/>
      <c r="Y2596" s="175"/>
      <c r="Z2596" s="175"/>
      <c r="AA2596" s="175"/>
      <c r="AB2596" s="175"/>
      <c r="AC2596" s="175"/>
      <c r="AD2596" s="175"/>
      <c r="AE2596" s="175"/>
      <c r="AF2596" s="175"/>
      <c r="AG2596" s="175"/>
      <c r="AH2596" s="175"/>
      <c r="AI2596" s="175"/>
      <c r="AJ2596" s="175"/>
      <c r="AK2596" s="175"/>
      <c r="AL2596" s="175"/>
      <c r="AM2596" s="175"/>
      <c r="AN2596" s="175"/>
      <c r="AO2596" s="175"/>
      <c r="AP2596" s="175"/>
      <c r="AQ2596" s="175"/>
      <c r="AR2596" s="175"/>
    </row>
    <row r="2597" spans="1:44" ht="102" hidden="1" x14ac:dyDescent="0.3">
      <c r="A2597" s="175"/>
      <c r="B2597" s="186" t="s">
        <v>3605</v>
      </c>
      <c r="C2597" s="187"/>
      <c r="D2597" s="190">
        <v>1395.87</v>
      </c>
      <c r="E2597" s="191">
        <v>1395.87</v>
      </c>
      <c r="F2597" s="181" t="s">
        <v>1193</v>
      </c>
      <c r="G2597" s="185" t="s">
        <v>4637</v>
      </c>
      <c r="H2597" s="182"/>
      <c r="I2597" s="175"/>
      <c r="J2597" s="175"/>
      <c r="K2597" s="175"/>
      <c r="L2597" s="175"/>
      <c r="M2597" s="175"/>
      <c r="N2597" s="175"/>
      <c r="O2597" s="175"/>
      <c r="P2597" s="175"/>
      <c r="Q2597" s="175"/>
      <c r="R2597" s="175"/>
      <c r="S2597" s="175"/>
      <c r="T2597" s="175"/>
      <c r="U2597" s="175"/>
      <c r="V2597" s="175"/>
      <c r="W2597" s="175"/>
      <c r="X2597" s="175"/>
      <c r="Y2597" s="175"/>
      <c r="Z2597" s="175"/>
      <c r="AA2597" s="175"/>
      <c r="AB2597" s="175"/>
      <c r="AC2597" s="175"/>
      <c r="AD2597" s="175"/>
      <c r="AE2597" s="175"/>
      <c r="AF2597" s="175"/>
      <c r="AG2597" s="175"/>
      <c r="AH2597" s="175"/>
      <c r="AI2597" s="175"/>
      <c r="AJ2597" s="175"/>
      <c r="AK2597" s="175"/>
      <c r="AL2597" s="175"/>
      <c r="AM2597" s="175"/>
      <c r="AN2597" s="175"/>
      <c r="AO2597" s="175"/>
      <c r="AP2597" s="175"/>
      <c r="AQ2597" s="175"/>
      <c r="AR2597" s="175"/>
    </row>
    <row r="2598" spans="1:44" ht="102" x14ac:dyDescent="0.3">
      <c r="A2598" s="175"/>
      <c r="B2598" s="181" t="s">
        <v>1193</v>
      </c>
      <c r="C2598" s="182" t="s">
        <v>1194</v>
      </c>
      <c r="D2598" s="190">
        <v>1443.11</v>
      </c>
      <c r="E2598" s="191">
        <v>1443.11</v>
      </c>
      <c r="F2598" s="185" t="s">
        <v>4637</v>
      </c>
      <c r="G2598" s="186" t="s">
        <v>3623</v>
      </c>
      <c r="H2598" s="187"/>
      <c r="I2598" s="175"/>
      <c r="J2598" s="175"/>
      <c r="K2598" s="175"/>
      <c r="L2598" s="175"/>
      <c r="M2598" s="175"/>
      <c r="N2598" s="175"/>
      <c r="O2598" s="175"/>
      <c r="P2598" s="175"/>
      <c r="Q2598" s="175"/>
      <c r="R2598" s="175"/>
      <c r="S2598" s="175"/>
      <c r="T2598" s="175"/>
      <c r="U2598" s="175"/>
      <c r="V2598" s="175"/>
      <c r="W2598" s="175"/>
      <c r="X2598" s="175"/>
      <c r="Y2598" s="175"/>
      <c r="Z2598" s="175"/>
      <c r="AA2598" s="175"/>
      <c r="AB2598" s="175"/>
      <c r="AC2598" s="175"/>
      <c r="AD2598" s="175"/>
      <c r="AE2598" s="175"/>
      <c r="AF2598" s="175"/>
      <c r="AG2598" s="175"/>
      <c r="AH2598" s="175"/>
      <c r="AI2598" s="175"/>
      <c r="AJ2598" s="175"/>
      <c r="AK2598" s="175"/>
      <c r="AL2598" s="175"/>
      <c r="AM2598" s="175"/>
      <c r="AN2598" s="175"/>
      <c r="AO2598" s="175"/>
      <c r="AP2598" s="175"/>
      <c r="AQ2598" s="175"/>
      <c r="AR2598" s="175"/>
    </row>
    <row r="2599" spans="1:44" ht="102" hidden="1" x14ac:dyDescent="0.3">
      <c r="A2599" s="175"/>
      <c r="B2599" s="185" t="s">
        <v>4637</v>
      </c>
      <c r="C2599" s="182"/>
      <c r="D2599" s="190">
        <v>1443.11</v>
      </c>
      <c r="E2599" s="191">
        <v>1443.11</v>
      </c>
      <c r="F2599" s="186" t="s">
        <v>3623</v>
      </c>
      <c r="G2599" s="181" t="s">
        <v>3940</v>
      </c>
      <c r="H2599" s="182" t="s">
        <v>1812</v>
      </c>
      <c r="I2599" s="175"/>
      <c r="J2599" s="175"/>
      <c r="K2599" s="175"/>
      <c r="L2599" s="175"/>
      <c r="M2599" s="175"/>
      <c r="N2599" s="175"/>
      <c r="O2599" s="175"/>
      <c r="P2599" s="175"/>
      <c r="Q2599" s="175"/>
      <c r="R2599" s="175"/>
      <c r="S2599" s="175"/>
      <c r="T2599" s="175"/>
      <c r="U2599" s="175"/>
      <c r="V2599" s="175"/>
      <c r="W2599" s="175"/>
      <c r="X2599" s="175"/>
      <c r="Y2599" s="175"/>
      <c r="Z2599" s="175"/>
      <c r="AA2599" s="175"/>
      <c r="AB2599" s="175"/>
      <c r="AC2599" s="175"/>
      <c r="AD2599" s="175"/>
      <c r="AE2599" s="175"/>
      <c r="AF2599" s="175"/>
      <c r="AG2599" s="175"/>
      <c r="AH2599" s="175"/>
      <c r="AI2599" s="175"/>
      <c r="AJ2599" s="175"/>
      <c r="AK2599" s="175"/>
      <c r="AL2599" s="175"/>
      <c r="AM2599" s="175"/>
      <c r="AN2599" s="175"/>
      <c r="AO2599" s="175"/>
      <c r="AP2599" s="175"/>
      <c r="AQ2599" s="175"/>
      <c r="AR2599" s="175"/>
    </row>
    <row r="2600" spans="1:44" ht="102" hidden="1" x14ac:dyDescent="0.3">
      <c r="A2600" s="175"/>
      <c r="B2600" s="186" t="s">
        <v>3623</v>
      </c>
      <c r="C2600" s="187"/>
      <c r="D2600" s="190">
        <v>1443.11</v>
      </c>
      <c r="E2600" s="191">
        <v>1443.11</v>
      </c>
      <c r="F2600" s="181" t="s">
        <v>3940</v>
      </c>
      <c r="G2600" s="185" t="s">
        <v>4637</v>
      </c>
      <c r="H2600" s="182"/>
      <c r="I2600" s="175"/>
      <c r="J2600" s="175"/>
      <c r="K2600" s="175"/>
      <c r="L2600" s="175"/>
      <c r="M2600" s="175"/>
      <c r="N2600" s="175"/>
      <c r="O2600" s="175"/>
      <c r="P2600" s="175"/>
      <c r="Q2600" s="175"/>
      <c r="R2600" s="175"/>
      <c r="S2600" s="175"/>
      <c r="T2600" s="175"/>
      <c r="U2600" s="175"/>
      <c r="V2600" s="175"/>
      <c r="W2600" s="175"/>
      <c r="X2600" s="175"/>
      <c r="Y2600" s="175"/>
      <c r="Z2600" s="175"/>
      <c r="AA2600" s="175"/>
      <c r="AB2600" s="175"/>
      <c r="AC2600" s="175"/>
      <c r="AD2600" s="175"/>
      <c r="AE2600" s="175"/>
      <c r="AF2600" s="175"/>
      <c r="AG2600" s="175"/>
      <c r="AH2600" s="175"/>
      <c r="AI2600" s="175"/>
      <c r="AJ2600" s="175"/>
      <c r="AK2600" s="175"/>
      <c r="AL2600" s="175"/>
      <c r="AM2600" s="175"/>
      <c r="AN2600" s="175"/>
      <c r="AO2600" s="175"/>
      <c r="AP2600" s="175"/>
      <c r="AQ2600" s="175"/>
      <c r="AR2600" s="175"/>
    </row>
    <row r="2601" spans="1:44" ht="102" x14ac:dyDescent="0.3">
      <c r="A2601" s="175"/>
      <c r="B2601" s="181" t="s">
        <v>3940</v>
      </c>
      <c r="C2601" s="182" t="s">
        <v>1812</v>
      </c>
      <c r="D2601" s="190">
        <v>2602.7600000000002</v>
      </c>
      <c r="E2601" s="191">
        <v>2602.7600000000002</v>
      </c>
      <c r="F2601" s="185" t="s">
        <v>4637</v>
      </c>
      <c r="G2601" s="186" t="s">
        <v>4623</v>
      </c>
      <c r="H2601" s="187"/>
      <c r="I2601" s="175"/>
      <c r="J2601" s="175"/>
      <c r="K2601" s="175"/>
      <c r="L2601" s="175"/>
      <c r="M2601" s="175"/>
      <c r="N2601" s="175"/>
      <c r="O2601" s="175"/>
      <c r="P2601" s="175"/>
      <c r="Q2601" s="175"/>
      <c r="R2601" s="175"/>
      <c r="S2601" s="175"/>
      <c r="T2601" s="175"/>
      <c r="U2601" s="175"/>
      <c r="V2601" s="175"/>
      <c r="W2601" s="175"/>
      <c r="X2601" s="175"/>
      <c r="Y2601" s="175"/>
      <c r="Z2601" s="175"/>
      <c r="AA2601" s="175"/>
      <c r="AB2601" s="175"/>
      <c r="AC2601" s="175"/>
      <c r="AD2601" s="175"/>
      <c r="AE2601" s="175"/>
      <c r="AF2601" s="175"/>
      <c r="AG2601" s="175"/>
      <c r="AH2601" s="175"/>
      <c r="AI2601" s="175"/>
      <c r="AJ2601" s="175"/>
      <c r="AK2601" s="175"/>
      <c r="AL2601" s="175"/>
      <c r="AM2601" s="175"/>
      <c r="AN2601" s="175"/>
      <c r="AO2601" s="175"/>
      <c r="AP2601" s="175"/>
      <c r="AQ2601" s="175"/>
      <c r="AR2601" s="175"/>
    </row>
    <row r="2602" spans="1:44" ht="102" hidden="1" x14ac:dyDescent="0.3">
      <c r="A2602" s="175"/>
      <c r="B2602" s="185" t="s">
        <v>4637</v>
      </c>
      <c r="C2602" s="182"/>
      <c r="D2602" s="190">
        <v>2602.7600000000002</v>
      </c>
      <c r="E2602" s="191">
        <v>2602.7600000000002</v>
      </c>
      <c r="F2602" s="186" t="s">
        <v>4623</v>
      </c>
      <c r="G2602" s="181" t="s">
        <v>1062</v>
      </c>
      <c r="H2602" s="182" t="s">
        <v>1063</v>
      </c>
      <c r="I2602" s="175"/>
      <c r="J2602" s="175"/>
      <c r="K2602" s="175"/>
      <c r="L2602" s="175"/>
      <c r="M2602" s="175"/>
      <c r="N2602" s="175"/>
      <c r="O2602" s="175"/>
      <c r="P2602" s="175"/>
      <c r="Q2602" s="175"/>
      <c r="R2602" s="175"/>
      <c r="S2602" s="175"/>
      <c r="T2602" s="175"/>
      <c r="U2602" s="175"/>
      <c r="V2602" s="175"/>
      <c r="W2602" s="175"/>
      <c r="X2602" s="175"/>
      <c r="Y2602" s="175"/>
      <c r="Z2602" s="175"/>
      <c r="AA2602" s="175"/>
      <c r="AB2602" s="175"/>
      <c r="AC2602" s="175"/>
      <c r="AD2602" s="175"/>
      <c r="AE2602" s="175"/>
      <c r="AF2602" s="175"/>
      <c r="AG2602" s="175"/>
      <c r="AH2602" s="175"/>
      <c r="AI2602" s="175"/>
      <c r="AJ2602" s="175"/>
      <c r="AK2602" s="175"/>
      <c r="AL2602" s="175"/>
      <c r="AM2602" s="175"/>
      <c r="AN2602" s="175"/>
      <c r="AO2602" s="175"/>
      <c r="AP2602" s="175"/>
      <c r="AQ2602" s="175"/>
      <c r="AR2602" s="175"/>
    </row>
    <row r="2603" spans="1:44" ht="102" hidden="1" x14ac:dyDescent="0.3">
      <c r="A2603" s="175"/>
      <c r="B2603" s="186" t="s">
        <v>4623</v>
      </c>
      <c r="C2603" s="187"/>
      <c r="D2603" s="190">
        <v>2602.7600000000002</v>
      </c>
      <c r="E2603" s="191">
        <v>2602.7600000000002</v>
      </c>
      <c r="F2603" s="181" t="s">
        <v>1062</v>
      </c>
      <c r="G2603" s="185" t="s">
        <v>4637</v>
      </c>
      <c r="H2603" s="182"/>
      <c r="I2603" s="175"/>
      <c r="J2603" s="175"/>
      <c r="K2603" s="175"/>
      <c r="L2603" s="175"/>
      <c r="M2603" s="175"/>
      <c r="N2603" s="175"/>
      <c r="O2603" s="175"/>
      <c r="P2603" s="175"/>
      <c r="Q2603" s="175"/>
      <c r="R2603" s="175"/>
      <c r="S2603" s="175"/>
      <c r="T2603" s="175"/>
      <c r="U2603" s="175"/>
      <c r="V2603" s="175"/>
      <c r="W2603" s="175"/>
      <c r="X2603" s="175"/>
      <c r="Y2603" s="175"/>
      <c r="Z2603" s="175"/>
      <c r="AA2603" s="175"/>
      <c r="AB2603" s="175"/>
      <c r="AC2603" s="175"/>
      <c r="AD2603" s="175"/>
      <c r="AE2603" s="175"/>
      <c r="AF2603" s="175"/>
      <c r="AG2603" s="175"/>
      <c r="AH2603" s="175"/>
      <c r="AI2603" s="175"/>
      <c r="AJ2603" s="175"/>
      <c r="AK2603" s="175"/>
      <c r="AL2603" s="175"/>
      <c r="AM2603" s="175"/>
      <c r="AN2603" s="175"/>
      <c r="AO2603" s="175"/>
      <c r="AP2603" s="175"/>
      <c r="AQ2603" s="175"/>
      <c r="AR2603" s="175"/>
    </row>
    <row r="2604" spans="1:44" ht="102" x14ac:dyDescent="0.3">
      <c r="A2604" s="175"/>
      <c r="B2604" s="181" t="s">
        <v>1062</v>
      </c>
      <c r="C2604" s="182" t="s">
        <v>1063</v>
      </c>
      <c r="D2604" s="190">
        <v>1687.93</v>
      </c>
      <c r="E2604" s="191">
        <v>1687.93</v>
      </c>
      <c r="F2604" s="185" t="s">
        <v>4637</v>
      </c>
      <c r="G2604" s="186" t="s">
        <v>3625</v>
      </c>
      <c r="H2604" s="187"/>
      <c r="I2604" s="175"/>
      <c r="J2604" s="175"/>
      <c r="K2604" s="175"/>
      <c r="L2604" s="175"/>
      <c r="M2604" s="175"/>
      <c r="N2604" s="175"/>
      <c r="O2604" s="175"/>
      <c r="P2604" s="175"/>
      <c r="Q2604" s="175"/>
      <c r="R2604" s="175"/>
      <c r="S2604" s="175"/>
      <c r="T2604" s="175"/>
      <c r="U2604" s="175"/>
      <c r="V2604" s="175"/>
      <c r="W2604" s="175"/>
      <c r="X2604" s="175"/>
      <c r="Y2604" s="175"/>
      <c r="Z2604" s="175"/>
      <c r="AA2604" s="175"/>
      <c r="AB2604" s="175"/>
      <c r="AC2604" s="175"/>
      <c r="AD2604" s="175"/>
      <c r="AE2604" s="175"/>
      <c r="AF2604" s="175"/>
      <c r="AG2604" s="175"/>
      <c r="AH2604" s="175"/>
      <c r="AI2604" s="175"/>
      <c r="AJ2604" s="175"/>
      <c r="AK2604" s="175"/>
      <c r="AL2604" s="175"/>
      <c r="AM2604" s="175"/>
      <c r="AN2604" s="175"/>
      <c r="AO2604" s="175"/>
      <c r="AP2604" s="175"/>
      <c r="AQ2604" s="175"/>
      <c r="AR2604" s="175"/>
    </row>
    <row r="2605" spans="1:44" ht="102" hidden="1" x14ac:dyDescent="0.3">
      <c r="A2605" s="175"/>
      <c r="B2605" s="185" t="s">
        <v>4637</v>
      </c>
      <c r="C2605" s="182"/>
      <c r="D2605" s="190">
        <v>1687.93</v>
      </c>
      <c r="E2605" s="191">
        <v>1687.93</v>
      </c>
      <c r="F2605" s="186" t="s">
        <v>3625</v>
      </c>
      <c r="G2605" s="181" t="s">
        <v>1907</v>
      </c>
      <c r="H2605" s="182" t="s">
        <v>1908</v>
      </c>
      <c r="I2605" s="175"/>
      <c r="J2605" s="175"/>
      <c r="K2605" s="175"/>
      <c r="L2605" s="175"/>
      <c r="M2605" s="175"/>
      <c r="N2605" s="175"/>
      <c r="O2605" s="175"/>
      <c r="P2605" s="175"/>
      <c r="Q2605" s="175"/>
      <c r="R2605" s="175"/>
      <c r="S2605" s="175"/>
      <c r="T2605" s="175"/>
      <c r="U2605" s="175"/>
      <c r="V2605" s="175"/>
      <c r="W2605" s="175"/>
      <c r="X2605" s="175"/>
      <c r="Y2605" s="175"/>
      <c r="Z2605" s="175"/>
      <c r="AA2605" s="175"/>
      <c r="AB2605" s="175"/>
      <c r="AC2605" s="175"/>
      <c r="AD2605" s="175"/>
      <c r="AE2605" s="175"/>
      <c r="AF2605" s="175"/>
      <c r="AG2605" s="175"/>
      <c r="AH2605" s="175"/>
      <c r="AI2605" s="175"/>
      <c r="AJ2605" s="175"/>
      <c r="AK2605" s="175"/>
      <c r="AL2605" s="175"/>
      <c r="AM2605" s="175"/>
      <c r="AN2605" s="175"/>
      <c r="AO2605" s="175"/>
      <c r="AP2605" s="175"/>
      <c r="AQ2605" s="175"/>
      <c r="AR2605" s="175"/>
    </row>
    <row r="2606" spans="1:44" ht="102" hidden="1" x14ac:dyDescent="0.3">
      <c r="A2606" s="175"/>
      <c r="B2606" s="186" t="s">
        <v>3625</v>
      </c>
      <c r="C2606" s="187"/>
      <c r="D2606" s="190">
        <v>1687.93</v>
      </c>
      <c r="E2606" s="191">
        <v>1687.93</v>
      </c>
      <c r="F2606" s="181" t="s">
        <v>1907</v>
      </c>
      <c r="G2606" s="185" t="s">
        <v>4637</v>
      </c>
      <c r="H2606" s="182"/>
      <c r="I2606" s="175"/>
      <c r="J2606" s="175"/>
      <c r="K2606" s="175"/>
      <c r="L2606" s="175"/>
      <c r="M2606" s="175"/>
      <c r="N2606" s="175"/>
      <c r="O2606" s="175"/>
      <c r="P2606" s="175"/>
      <c r="Q2606" s="175"/>
      <c r="R2606" s="175"/>
      <c r="S2606" s="175"/>
      <c r="T2606" s="175"/>
      <c r="U2606" s="175"/>
      <c r="V2606" s="175"/>
      <c r="W2606" s="175"/>
      <c r="X2606" s="175"/>
      <c r="Y2606" s="175"/>
      <c r="Z2606" s="175"/>
      <c r="AA2606" s="175"/>
      <c r="AB2606" s="175"/>
      <c r="AC2606" s="175"/>
      <c r="AD2606" s="175"/>
      <c r="AE2606" s="175"/>
      <c r="AF2606" s="175"/>
      <c r="AG2606" s="175"/>
      <c r="AH2606" s="175"/>
      <c r="AI2606" s="175"/>
      <c r="AJ2606" s="175"/>
      <c r="AK2606" s="175"/>
      <c r="AL2606" s="175"/>
      <c r="AM2606" s="175"/>
      <c r="AN2606" s="175"/>
      <c r="AO2606" s="175"/>
      <c r="AP2606" s="175"/>
      <c r="AQ2606" s="175"/>
      <c r="AR2606" s="175"/>
    </row>
    <row r="2607" spans="1:44" ht="102" x14ac:dyDescent="0.3">
      <c r="A2607" s="175"/>
      <c r="B2607" s="181" t="s">
        <v>1907</v>
      </c>
      <c r="C2607" s="182" t="s">
        <v>1908</v>
      </c>
      <c r="D2607" s="190">
        <v>1374.39</v>
      </c>
      <c r="E2607" s="191">
        <v>1374.39</v>
      </c>
      <c r="F2607" s="185" t="s">
        <v>4637</v>
      </c>
      <c r="G2607" s="186" t="s">
        <v>3626</v>
      </c>
      <c r="H2607" s="187"/>
      <c r="I2607" s="175"/>
      <c r="J2607" s="175"/>
      <c r="K2607" s="175"/>
      <c r="L2607" s="175"/>
      <c r="M2607" s="175"/>
      <c r="N2607" s="175"/>
      <c r="O2607" s="175"/>
      <c r="P2607" s="175"/>
      <c r="Q2607" s="175"/>
      <c r="R2607" s="175"/>
      <c r="S2607" s="175"/>
      <c r="T2607" s="175"/>
      <c r="U2607" s="175"/>
      <c r="V2607" s="175"/>
      <c r="W2607" s="175"/>
      <c r="X2607" s="175"/>
      <c r="Y2607" s="175"/>
      <c r="Z2607" s="175"/>
      <c r="AA2607" s="175"/>
      <c r="AB2607" s="175"/>
      <c r="AC2607" s="175"/>
      <c r="AD2607" s="175"/>
      <c r="AE2607" s="175"/>
      <c r="AF2607" s="175"/>
      <c r="AG2607" s="175"/>
      <c r="AH2607" s="175"/>
      <c r="AI2607" s="175"/>
      <c r="AJ2607" s="175"/>
      <c r="AK2607" s="175"/>
      <c r="AL2607" s="175"/>
      <c r="AM2607" s="175"/>
      <c r="AN2607" s="175"/>
      <c r="AO2607" s="175"/>
      <c r="AP2607" s="175"/>
      <c r="AQ2607" s="175"/>
      <c r="AR2607" s="175"/>
    </row>
    <row r="2608" spans="1:44" ht="102" hidden="1" x14ac:dyDescent="0.3">
      <c r="A2608" s="175"/>
      <c r="B2608" s="185" t="s">
        <v>4637</v>
      </c>
      <c r="C2608" s="182"/>
      <c r="D2608" s="190">
        <v>1374.39</v>
      </c>
      <c r="E2608" s="191">
        <v>1374.39</v>
      </c>
      <c r="F2608" s="186" t="s">
        <v>3626</v>
      </c>
      <c r="G2608" s="181" t="s">
        <v>2011</v>
      </c>
      <c r="H2608" s="182" t="s">
        <v>2012</v>
      </c>
      <c r="I2608" s="175"/>
      <c r="J2608" s="175"/>
      <c r="K2608" s="175"/>
      <c r="L2608" s="175"/>
      <c r="M2608" s="175"/>
      <c r="N2608" s="175"/>
      <c r="O2608" s="175"/>
      <c r="P2608" s="175"/>
      <c r="Q2608" s="175"/>
      <c r="R2608" s="175"/>
      <c r="S2608" s="175"/>
      <c r="T2608" s="175"/>
      <c r="U2608" s="175"/>
      <c r="V2608" s="175"/>
      <c r="W2608" s="175"/>
      <c r="X2608" s="175"/>
      <c r="Y2608" s="175"/>
      <c r="Z2608" s="175"/>
      <c r="AA2608" s="175"/>
      <c r="AB2608" s="175"/>
      <c r="AC2608" s="175"/>
      <c r="AD2608" s="175"/>
      <c r="AE2608" s="175"/>
      <c r="AF2608" s="175"/>
      <c r="AG2608" s="175"/>
      <c r="AH2608" s="175"/>
      <c r="AI2608" s="175"/>
      <c r="AJ2608" s="175"/>
      <c r="AK2608" s="175"/>
      <c r="AL2608" s="175"/>
      <c r="AM2608" s="175"/>
      <c r="AN2608" s="175"/>
      <c r="AO2608" s="175"/>
      <c r="AP2608" s="175"/>
      <c r="AQ2608" s="175"/>
      <c r="AR2608" s="175"/>
    </row>
    <row r="2609" spans="1:44" ht="102" hidden="1" x14ac:dyDescent="0.3">
      <c r="A2609" s="175"/>
      <c r="B2609" s="186" t="s">
        <v>3626</v>
      </c>
      <c r="C2609" s="187"/>
      <c r="D2609" s="190">
        <v>1374.39</v>
      </c>
      <c r="E2609" s="191">
        <v>1374.39</v>
      </c>
      <c r="F2609" s="181" t="s">
        <v>2011</v>
      </c>
      <c r="G2609" s="185" t="s">
        <v>4637</v>
      </c>
      <c r="H2609" s="182"/>
      <c r="I2609" s="175"/>
      <c r="J2609" s="175"/>
      <c r="K2609" s="175"/>
      <c r="L2609" s="175"/>
      <c r="M2609" s="175"/>
      <c r="N2609" s="175"/>
      <c r="O2609" s="175"/>
      <c r="P2609" s="175"/>
      <c r="Q2609" s="175"/>
      <c r="R2609" s="175"/>
      <c r="S2609" s="175"/>
      <c r="T2609" s="175"/>
      <c r="U2609" s="175"/>
      <c r="V2609" s="175"/>
      <c r="W2609" s="175"/>
      <c r="X2609" s="175"/>
      <c r="Y2609" s="175"/>
      <c r="Z2609" s="175"/>
      <c r="AA2609" s="175"/>
      <c r="AB2609" s="175"/>
      <c r="AC2609" s="175"/>
      <c r="AD2609" s="175"/>
      <c r="AE2609" s="175"/>
      <c r="AF2609" s="175"/>
      <c r="AG2609" s="175"/>
      <c r="AH2609" s="175"/>
      <c r="AI2609" s="175"/>
      <c r="AJ2609" s="175"/>
      <c r="AK2609" s="175"/>
      <c r="AL2609" s="175"/>
      <c r="AM2609" s="175"/>
      <c r="AN2609" s="175"/>
      <c r="AO2609" s="175"/>
      <c r="AP2609" s="175"/>
      <c r="AQ2609" s="175"/>
      <c r="AR2609" s="175"/>
    </row>
    <row r="2610" spans="1:44" ht="102" x14ac:dyDescent="0.3">
      <c r="A2610" s="175"/>
      <c r="B2610" s="181" t="s">
        <v>2011</v>
      </c>
      <c r="C2610" s="182" t="s">
        <v>2012</v>
      </c>
      <c r="D2610" s="190">
        <v>1361.51</v>
      </c>
      <c r="E2610" s="191">
        <v>1361.51</v>
      </c>
      <c r="F2610" s="185" t="s">
        <v>4637</v>
      </c>
      <c r="G2610" s="186" t="s">
        <v>3627</v>
      </c>
      <c r="H2610" s="187"/>
      <c r="I2610" s="175"/>
      <c r="J2610" s="175"/>
      <c r="K2610" s="175"/>
      <c r="L2610" s="175"/>
      <c r="M2610" s="175"/>
      <c r="N2610" s="175"/>
      <c r="O2610" s="175"/>
      <c r="P2610" s="175"/>
      <c r="Q2610" s="175"/>
      <c r="R2610" s="175"/>
      <c r="S2610" s="175"/>
      <c r="T2610" s="175"/>
      <c r="U2610" s="175"/>
      <c r="V2610" s="175"/>
      <c r="W2610" s="175"/>
      <c r="X2610" s="175"/>
      <c r="Y2610" s="175"/>
      <c r="Z2610" s="175"/>
      <c r="AA2610" s="175"/>
      <c r="AB2610" s="175"/>
      <c r="AC2610" s="175"/>
      <c r="AD2610" s="175"/>
      <c r="AE2610" s="175"/>
      <c r="AF2610" s="175"/>
      <c r="AG2610" s="175"/>
      <c r="AH2610" s="175"/>
      <c r="AI2610" s="175"/>
      <c r="AJ2610" s="175"/>
      <c r="AK2610" s="175"/>
      <c r="AL2610" s="175"/>
      <c r="AM2610" s="175"/>
      <c r="AN2610" s="175"/>
      <c r="AO2610" s="175"/>
      <c r="AP2610" s="175"/>
      <c r="AQ2610" s="175"/>
      <c r="AR2610" s="175"/>
    </row>
    <row r="2611" spans="1:44" ht="102" hidden="1" x14ac:dyDescent="0.3">
      <c r="A2611" s="175"/>
      <c r="B2611" s="185" t="s">
        <v>4637</v>
      </c>
      <c r="C2611" s="182"/>
      <c r="D2611" s="190">
        <v>1361.51</v>
      </c>
      <c r="E2611" s="191">
        <v>1361.51</v>
      </c>
      <c r="F2611" s="186" t="s">
        <v>3627</v>
      </c>
      <c r="G2611" s="181" t="s">
        <v>1722</v>
      </c>
      <c r="H2611" s="182" t="s">
        <v>1723</v>
      </c>
      <c r="I2611" s="175"/>
      <c r="J2611" s="175"/>
      <c r="K2611" s="175"/>
      <c r="L2611" s="175"/>
      <c r="M2611" s="175"/>
      <c r="N2611" s="175"/>
      <c r="O2611" s="175"/>
      <c r="P2611" s="175"/>
      <c r="Q2611" s="175"/>
      <c r="R2611" s="175"/>
      <c r="S2611" s="175"/>
      <c r="T2611" s="175"/>
      <c r="U2611" s="175"/>
      <c r="V2611" s="175"/>
      <c r="W2611" s="175"/>
      <c r="X2611" s="175"/>
      <c r="Y2611" s="175"/>
      <c r="Z2611" s="175"/>
      <c r="AA2611" s="175"/>
      <c r="AB2611" s="175"/>
      <c r="AC2611" s="175"/>
      <c r="AD2611" s="175"/>
      <c r="AE2611" s="175"/>
      <c r="AF2611" s="175"/>
      <c r="AG2611" s="175"/>
      <c r="AH2611" s="175"/>
      <c r="AI2611" s="175"/>
      <c r="AJ2611" s="175"/>
      <c r="AK2611" s="175"/>
      <c r="AL2611" s="175"/>
      <c r="AM2611" s="175"/>
      <c r="AN2611" s="175"/>
      <c r="AO2611" s="175"/>
      <c r="AP2611" s="175"/>
      <c r="AQ2611" s="175"/>
      <c r="AR2611" s="175"/>
    </row>
    <row r="2612" spans="1:44" ht="102" hidden="1" x14ac:dyDescent="0.3">
      <c r="A2612" s="175"/>
      <c r="B2612" s="186" t="s">
        <v>3627</v>
      </c>
      <c r="C2612" s="187"/>
      <c r="D2612" s="190">
        <v>1361.51</v>
      </c>
      <c r="E2612" s="191">
        <v>1361.51</v>
      </c>
      <c r="F2612" s="181" t="s">
        <v>1722</v>
      </c>
      <c r="G2612" s="185" t="s">
        <v>4637</v>
      </c>
      <c r="H2612" s="182"/>
      <c r="I2612" s="175"/>
      <c r="J2612" s="175"/>
      <c r="K2612" s="175"/>
      <c r="L2612" s="175"/>
      <c r="M2612" s="175"/>
      <c r="N2612" s="175"/>
      <c r="O2612" s="175"/>
      <c r="P2612" s="175"/>
      <c r="Q2612" s="175"/>
      <c r="R2612" s="175"/>
      <c r="S2612" s="175"/>
      <c r="T2612" s="175"/>
      <c r="U2612" s="175"/>
      <c r="V2612" s="175"/>
      <c r="W2612" s="175"/>
      <c r="X2612" s="175"/>
      <c r="Y2612" s="175"/>
      <c r="Z2612" s="175"/>
      <c r="AA2612" s="175"/>
      <c r="AB2612" s="175"/>
      <c r="AC2612" s="175"/>
      <c r="AD2612" s="175"/>
      <c r="AE2612" s="175"/>
      <c r="AF2612" s="175"/>
      <c r="AG2612" s="175"/>
      <c r="AH2612" s="175"/>
      <c r="AI2612" s="175"/>
      <c r="AJ2612" s="175"/>
      <c r="AK2612" s="175"/>
      <c r="AL2612" s="175"/>
      <c r="AM2612" s="175"/>
      <c r="AN2612" s="175"/>
      <c r="AO2612" s="175"/>
      <c r="AP2612" s="175"/>
      <c r="AQ2612" s="175"/>
      <c r="AR2612" s="175"/>
    </row>
    <row r="2613" spans="1:44" ht="102" x14ac:dyDescent="0.3">
      <c r="A2613" s="175"/>
      <c r="B2613" s="181" t="s">
        <v>1722</v>
      </c>
      <c r="C2613" s="182" t="s">
        <v>1723</v>
      </c>
      <c r="D2613" s="190">
        <v>1679.34</v>
      </c>
      <c r="E2613" s="191">
        <v>1679.34</v>
      </c>
      <c r="F2613" s="185" t="s">
        <v>4637</v>
      </c>
      <c r="G2613" s="186" t="s">
        <v>3629</v>
      </c>
      <c r="H2613" s="187"/>
      <c r="I2613" s="175"/>
      <c r="J2613" s="175"/>
      <c r="K2613" s="175"/>
      <c r="L2613" s="175"/>
      <c r="M2613" s="175"/>
      <c r="N2613" s="175"/>
      <c r="O2613" s="175"/>
      <c r="P2613" s="175"/>
      <c r="Q2613" s="175"/>
      <c r="R2613" s="175"/>
      <c r="S2613" s="175"/>
      <c r="T2613" s="175"/>
      <c r="U2613" s="175"/>
      <c r="V2613" s="175"/>
      <c r="W2613" s="175"/>
      <c r="X2613" s="175"/>
      <c r="Y2613" s="175"/>
      <c r="Z2613" s="175"/>
      <c r="AA2613" s="175"/>
      <c r="AB2613" s="175"/>
      <c r="AC2613" s="175"/>
      <c r="AD2613" s="175"/>
      <c r="AE2613" s="175"/>
      <c r="AF2613" s="175"/>
      <c r="AG2613" s="175"/>
      <c r="AH2613" s="175"/>
      <c r="AI2613" s="175"/>
      <c r="AJ2613" s="175"/>
      <c r="AK2613" s="175"/>
      <c r="AL2613" s="175"/>
      <c r="AM2613" s="175"/>
      <c r="AN2613" s="175"/>
      <c r="AO2613" s="175"/>
      <c r="AP2613" s="175"/>
      <c r="AQ2613" s="175"/>
      <c r="AR2613" s="175"/>
    </row>
    <row r="2614" spans="1:44" ht="102" hidden="1" x14ac:dyDescent="0.3">
      <c r="A2614" s="175"/>
      <c r="B2614" s="185" t="s">
        <v>4637</v>
      </c>
      <c r="C2614" s="182"/>
      <c r="D2614" s="190">
        <v>1679.34</v>
      </c>
      <c r="E2614" s="191">
        <v>1679.34</v>
      </c>
      <c r="F2614" s="186" t="s">
        <v>3629</v>
      </c>
      <c r="G2614" s="181" t="s">
        <v>2289</v>
      </c>
      <c r="H2614" s="182" t="s">
        <v>2290</v>
      </c>
      <c r="I2614" s="175"/>
      <c r="J2614" s="175"/>
      <c r="K2614" s="175"/>
      <c r="L2614" s="175"/>
      <c r="M2614" s="175"/>
      <c r="N2614" s="175"/>
      <c r="O2614" s="175"/>
      <c r="P2614" s="175"/>
      <c r="Q2614" s="175"/>
      <c r="R2614" s="175"/>
      <c r="S2614" s="175"/>
      <c r="T2614" s="175"/>
      <c r="U2614" s="175"/>
      <c r="V2614" s="175"/>
      <c r="W2614" s="175"/>
      <c r="X2614" s="175"/>
      <c r="Y2614" s="175"/>
      <c r="Z2614" s="175"/>
      <c r="AA2614" s="175"/>
      <c r="AB2614" s="175"/>
      <c r="AC2614" s="175"/>
      <c r="AD2614" s="175"/>
      <c r="AE2614" s="175"/>
      <c r="AF2614" s="175"/>
      <c r="AG2614" s="175"/>
      <c r="AH2614" s="175"/>
      <c r="AI2614" s="175"/>
      <c r="AJ2614" s="175"/>
      <c r="AK2614" s="175"/>
      <c r="AL2614" s="175"/>
      <c r="AM2614" s="175"/>
      <c r="AN2614" s="175"/>
      <c r="AO2614" s="175"/>
      <c r="AP2614" s="175"/>
      <c r="AQ2614" s="175"/>
      <c r="AR2614" s="175"/>
    </row>
    <row r="2615" spans="1:44" ht="102" hidden="1" x14ac:dyDescent="0.3">
      <c r="A2615" s="175"/>
      <c r="B2615" s="186" t="s">
        <v>3629</v>
      </c>
      <c r="C2615" s="187"/>
      <c r="D2615" s="190">
        <v>1679.34</v>
      </c>
      <c r="E2615" s="191">
        <v>1679.34</v>
      </c>
      <c r="F2615" s="181" t="s">
        <v>2289</v>
      </c>
      <c r="G2615" s="185" t="s">
        <v>4637</v>
      </c>
      <c r="H2615" s="182"/>
      <c r="I2615" s="175"/>
      <c r="J2615" s="175"/>
      <c r="K2615" s="175"/>
      <c r="L2615" s="175"/>
      <c r="M2615" s="175"/>
      <c r="N2615" s="175"/>
      <c r="O2615" s="175"/>
      <c r="P2615" s="175"/>
      <c r="Q2615" s="175"/>
      <c r="R2615" s="175"/>
      <c r="S2615" s="175"/>
      <c r="T2615" s="175"/>
      <c r="U2615" s="175"/>
      <c r="V2615" s="175"/>
      <c r="W2615" s="175"/>
      <c r="X2615" s="175"/>
      <c r="Y2615" s="175"/>
      <c r="Z2615" s="175"/>
      <c r="AA2615" s="175"/>
      <c r="AB2615" s="175"/>
      <c r="AC2615" s="175"/>
      <c r="AD2615" s="175"/>
      <c r="AE2615" s="175"/>
      <c r="AF2615" s="175"/>
      <c r="AG2615" s="175"/>
      <c r="AH2615" s="175"/>
      <c r="AI2615" s="175"/>
      <c r="AJ2615" s="175"/>
      <c r="AK2615" s="175"/>
      <c r="AL2615" s="175"/>
      <c r="AM2615" s="175"/>
      <c r="AN2615" s="175"/>
      <c r="AO2615" s="175"/>
      <c r="AP2615" s="175"/>
      <c r="AQ2615" s="175"/>
      <c r="AR2615" s="175"/>
    </row>
    <row r="2616" spans="1:44" ht="102" x14ac:dyDescent="0.3">
      <c r="A2616" s="175"/>
      <c r="B2616" s="181" t="s">
        <v>2289</v>
      </c>
      <c r="C2616" s="182" t="s">
        <v>2290</v>
      </c>
      <c r="D2616" s="190">
        <v>2650</v>
      </c>
      <c r="E2616" s="191">
        <v>2650</v>
      </c>
      <c r="F2616" s="185" t="s">
        <v>4637</v>
      </c>
      <c r="G2616" s="186" t="s">
        <v>3630</v>
      </c>
      <c r="H2616" s="187"/>
      <c r="I2616" s="175"/>
      <c r="J2616" s="175"/>
      <c r="K2616" s="175"/>
      <c r="L2616" s="175"/>
      <c r="M2616" s="175"/>
      <c r="N2616" s="175"/>
      <c r="O2616" s="175"/>
      <c r="P2616" s="175"/>
      <c r="Q2616" s="175"/>
      <c r="R2616" s="175"/>
      <c r="S2616" s="175"/>
      <c r="T2616" s="175"/>
      <c r="U2616" s="175"/>
      <c r="V2616" s="175"/>
      <c r="W2616" s="175"/>
      <c r="X2616" s="175"/>
      <c r="Y2616" s="175"/>
      <c r="Z2616" s="175"/>
      <c r="AA2616" s="175"/>
      <c r="AB2616" s="175"/>
      <c r="AC2616" s="175"/>
      <c r="AD2616" s="175"/>
      <c r="AE2616" s="175"/>
      <c r="AF2616" s="175"/>
      <c r="AG2616" s="175"/>
      <c r="AH2616" s="175"/>
      <c r="AI2616" s="175"/>
      <c r="AJ2616" s="175"/>
      <c r="AK2616" s="175"/>
      <c r="AL2616" s="175"/>
      <c r="AM2616" s="175"/>
      <c r="AN2616" s="175"/>
      <c r="AO2616" s="175"/>
      <c r="AP2616" s="175"/>
      <c r="AQ2616" s="175"/>
      <c r="AR2616" s="175"/>
    </row>
    <row r="2617" spans="1:44" ht="102" hidden="1" x14ac:dyDescent="0.3">
      <c r="A2617" s="175"/>
      <c r="B2617" s="185" t="s">
        <v>4637</v>
      </c>
      <c r="C2617" s="182"/>
      <c r="D2617" s="190">
        <v>2650</v>
      </c>
      <c r="E2617" s="191">
        <v>2650</v>
      </c>
      <c r="F2617" s="186" t="s">
        <v>3630</v>
      </c>
      <c r="G2617" s="181" t="s">
        <v>1813</v>
      </c>
      <c r="H2617" s="182" t="s">
        <v>213</v>
      </c>
      <c r="I2617" s="175"/>
      <c r="J2617" s="175"/>
      <c r="K2617" s="175"/>
      <c r="L2617" s="175"/>
      <c r="M2617" s="175"/>
      <c r="N2617" s="175"/>
      <c r="O2617" s="175"/>
      <c r="P2617" s="175"/>
      <c r="Q2617" s="175"/>
      <c r="R2617" s="175"/>
      <c r="S2617" s="175"/>
      <c r="T2617" s="175"/>
      <c r="U2617" s="175"/>
      <c r="V2617" s="175"/>
      <c r="W2617" s="175"/>
      <c r="X2617" s="175"/>
      <c r="Y2617" s="175"/>
      <c r="Z2617" s="175"/>
      <c r="AA2617" s="175"/>
      <c r="AB2617" s="175"/>
      <c r="AC2617" s="175"/>
      <c r="AD2617" s="175"/>
      <c r="AE2617" s="175"/>
      <c r="AF2617" s="175"/>
      <c r="AG2617" s="175"/>
      <c r="AH2617" s="175"/>
      <c r="AI2617" s="175"/>
      <c r="AJ2617" s="175"/>
      <c r="AK2617" s="175"/>
      <c r="AL2617" s="175"/>
      <c r="AM2617" s="175"/>
      <c r="AN2617" s="175"/>
      <c r="AO2617" s="175"/>
      <c r="AP2617" s="175"/>
      <c r="AQ2617" s="175"/>
      <c r="AR2617" s="175"/>
    </row>
    <row r="2618" spans="1:44" ht="102" hidden="1" x14ac:dyDescent="0.3">
      <c r="A2618" s="175"/>
      <c r="B2618" s="186" t="s">
        <v>3630</v>
      </c>
      <c r="C2618" s="187"/>
      <c r="D2618" s="190">
        <v>2650</v>
      </c>
      <c r="E2618" s="191">
        <v>2650</v>
      </c>
      <c r="F2618" s="181" t="s">
        <v>1813</v>
      </c>
      <c r="G2618" s="185" t="s">
        <v>4637</v>
      </c>
      <c r="H2618" s="182"/>
      <c r="I2618" s="175"/>
      <c r="J2618" s="175"/>
      <c r="K2618" s="175"/>
      <c r="L2618" s="175"/>
      <c r="M2618" s="175"/>
      <c r="N2618" s="175"/>
      <c r="O2618" s="175"/>
      <c r="P2618" s="175"/>
      <c r="Q2618" s="175"/>
      <c r="R2618" s="175"/>
      <c r="S2618" s="175"/>
      <c r="T2618" s="175"/>
      <c r="U2618" s="175"/>
      <c r="V2618" s="175"/>
      <c r="W2618" s="175"/>
      <c r="X2618" s="175"/>
      <c r="Y2618" s="175"/>
      <c r="Z2618" s="175"/>
      <c r="AA2618" s="175"/>
      <c r="AB2618" s="175"/>
      <c r="AC2618" s="175"/>
      <c r="AD2618" s="175"/>
      <c r="AE2618" s="175"/>
      <c r="AF2618" s="175"/>
      <c r="AG2618" s="175"/>
      <c r="AH2618" s="175"/>
      <c r="AI2618" s="175"/>
      <c r="AJ2618" s="175"/>
      <c r="AK2618" s="175"/>
      <c r="AL2618" s="175"/>
      <c r="AM2618" s="175"/>
      <c r="AN2618" s="175"/>
      <c r="AO2618" s="175"/>
      <c r="AP2618" s="175"/>
      <c r="AQ2618" s="175"/>
      <c r="AR2618" s="175"/>
    </row>
    <row r="2619" spans="1:44" ht="102" x14ac:dyDescent="0.3">
      <c r="A2619" s="175"/>
      <c r="B2619" s="181" t="s">
        <v>1813</v>
      </c>
      <c r="C2619" s="182" t="s">
        <v>213</v>
      </c>
      <c r="D2619" s="190">
        <v>2452.4299999999998</v>
      </c>
      <c r="E2619" s="191">
        <v>2452.4299999999998</v>
      </c>
      <c r="F2619" s="185" t="s">
        <v>4637</v>
      </c>
      <c r="G2619" s="186" t="s">
        <v>3141</v>
      </c>
      <c r="H2619" s="187"/>
      <c r="I2619" s="175"/>
      <c r="J2619" s="175"/>
      <c r="K2619" s="175"/>
      <c r="L2619" s="175"/>
      <c r="M2619" s="175"/>
      <c r="N2619" s="175"/>
      <c r="O2619" s="175"/>
      <c r="P2619" s="175"/>
      <c r="Q2619" s="175"/>
      <c r="R2619" s="175"/>
      <c r="S2619" s="175"/>
      <c r="T2619" s="175"/>
      <c r="U2619" s="175"/>
      <c r="V2619" s="175"/>
      <c r="W2619" s="175"/>
      <c r="X2619" s="175"/>
      <c r="Y2619" s="175"/>
      <c r="Z2619" s="175"/>
      <c r="AA2619" s="175"/>
      <c r="AB2619" s="175"/>
      <c r="AC2619" s="175"/>
      <c r="AD2619" s="175"/>
      <c r="AE2619" s="175"/>
      <c r="AF2619" s="175"/>
      <c r="AG2619" s="175"/>
      <c r="AH2619" s="175"/>
      <c r="AI2619" s="175"/>
      <c r="AJ2619" s="175"/>
      <c r="AK2619" s="175"/>
      <c r="AL2619" s="175"/>
      <c r="AM2619" s="175"/>
      <c r="AN2619" s="175"/>
      <c r="AO2619" s="175"/>
      <c r="AP2619" s="175"/>
      <c r="AQ2619" s="175"/>
      <c r="AR2619" s="175"/>
    </row>
    <row r="2620" spans="1:44" ht="102" hidden="1" x14ac:dyDescent="0.3">
      <c r="A2620" s="175"/>
      <c r="B2620" s="185" t="s">
        <v>4637</v>
      </c>
      <c r="C2620" s="182"/>
      <c r="D2620" s="190">
        <v>2452.4299999999998</v>
      </c>
      <c r="E2620" s="191">
        <v>2452.4299999999998</v>
      </c>
      <c r="F2620" s="186" t="s">
        <v>3141</v>
      </c>
      <c r="G2620" s="181" t="s">
        <v>1057</v>
      </c>
      <c r="H2620" s="182" t="s">
        <v>1058</v>
      </c>
      <c r="I2620" s="175"/>
      <c r="J2620" s="175"/>
      <c r="K2620" s="175"/>
      <c r="L2620" s="175"/>
      <c r="M2620" s="175"/>
      <c r="N2620" s="175"/>
      <c r="O2620" s="175"/>
      <c r="P2620" s="175"/>
      <c r="Q2620" s="175"/>
      <c r="R2620" s="175"/>
      <c r="S2620" s="175"/>
      <c r="T2620" s="175"/>
      <c r="U2620" s="175"/>
      <c r="V2620" s="175"/>
      <c r="W2620" s="175"/>
      <c r="X2620" s="175"/>
      <c r="Y2620" s="175"/>
      <c r="Z2620" s="175"/>
      <c r="AA2620" s="175"/>
      <c r="AB2620" s="175"/>
      <c r="AC2620" s="175"/>
      <c r="AD2620" s="175"/>
      <c r="AE2620" s="175"/>
      <c r="AF2620" s="175"/>
      <c r="AG2620" s="175"/>
      <c r="AH2620" s="175"/>
      <c r="AI2620" s="175"/>
      <c r="AJ2620" s="175"/>
      <c r="AK2620" s="175"/>
      <c r="AL2620" s="175"/>
      <c r="AM2620" s="175"/>
      <c r="AN2620" s="175"/>
      <c r="AO2620" s="175"/>
      <c r="AP2620" s="175"/>
      <c r="AQ2620" s="175"/>
      <c r="AR2620" s="175"/>
    </row>
    <row r="2621" spans="1:44" ht="102" hidden="1" x14ac:dyDescent="0.3">
      <c r="A2621" s="175"/>
      <c r="B2621" s="186" t="s">
        <v>3141</v>
      </c>
      <c r="C2621" s="187"/>
      <c r="D2621" s="190">
        <v>2452.4299999999998</v>
      </c>
      <c r="E2621" s="191">
        <v>2452.4299999999998</v>
      </c>
      <c r="F2621" s="181" t="s">
        <v>1057</v>
      </c>
      <c r="G2621" s="185" t="s">
        <v>4637</v>
      </c>
      <c r="H2621" s="182"/>
      <c r="I2621" s="175"/>
      <c r="J2621" s="175"/>
      <c r="K2621" s="175"/>
      <c r="L2621" s="175"/>
      <c r="M2621" s="175"/>
      <c r="N2621" s="175"/>
      <c r="O2621" s="175"/>
      <c r="P2621" s="175"/>
      <c r="Q2621" s="175"/>
      <c r="R2621" s="175"/>
      <c r="S2621" s="175"/>
      <c r="T2621" s="175"/>
      <c r="U2621" s="175"/>
      <c r="V2621" s="175"/>
      <c r="W2621" s="175"/>
      <c r="X2621" s="175"/>
      <c r="Y2621" s="175"/>
      <c r="Z2621" s="175"/>
      <c r="AA2621" s="175"/>
      <c r="AB2621" s="175"/>
      <c r="AC2621" s="175"/>
      <c r="AD2621" s="175"/>
      <c r="AE2621" s="175"/>
      <c r="AF2621" s="175"/>
      <c r="AG2621" s="175"/>
      <c r="AH2621" s="175"/>
      <c r="AI2621" s="175"/>
      <c r="AJ2621" s="175"/>
      <c r="AK2621" s="175"/>
      <c r="AL2621" s="175"/>
      <c r="AM2621" s="175"/>
      <c r="AN2621" s="175"/>
      <c r="AO2621" s="175"/>
      <c r="AP2621" s="175"/>
      <c r="AQ2621" s="175"/>
      <c r="AR2621" s="175"/>
    </row>
    <row r="2622" spans="1:44" ht="102" x14ac:dyDescent="0.3">
      <c r="A2622" s="175"/>
      <c r="B2622" s="181" t="s">
        <v>1057</v>
      </c>
      <c r="C2622" s="182" t="s">
        <v>1058</v>
      </c>
      <c r="D2622" s="190">
        <v>1395.87</v>
      </c>
      <c r="E2622" s="191">
        <v>1395.87</v>
      </c>
      <c r="F2622" s="185" t="s">
        <v>4637</v>
      </c>
      <c r="G2622" s="186" t="s">
        <v>3631</v>
      </c>
      <c r="H2622" s="187"/>
      <c r="I2622" s="175"/>
      <c r="J2622" s="175"/>
      <c r="K2622" s="175"/>
      <c r="L2622" s="175"/>
      <c r="M2622" s="175"/>
      <c r="N2622" s="175"/>
      <c r="O2622" s="175"/>
      <c r="P2622" s="175"/>
      <c r="Q2622" s="175"/>
      <c r="R2622" s="175"/>
      <c r="S2622" s="175"/>
      <c r="T2622" s="175"/>
      <c r="U2622" s="175"/>
      <c r="V2622" s="175"/>
      <c r="W2622" s="175"/>
      <c r="X2622" s="175"/>
      <c r="Y2622" s="175"/>
      <c r="Z2622" s="175"/>
      <c r="AA2622" s="175"/>
      <c r="AB2622" s="175"/>
      <c r="AC2622" s="175"/>
      <c r="AD2622" s="175"/>
      <c r="AE2622" s="175"/>
      <c r="AF2622" s="175"/>
      <c r="AG2622" s="175"/>
      <c r="AH2622" s="175"/>
      <c r="AI2622" s="175"/>
      <c r="AJ2622" s="175"/>
      <c r="AK2622" s="175"/>
      <c r="AL2622" s="175"/>
      <c r="AM2622" s="175"/>
      <c r="AN2622" s="175"/>
      <c r="AO2622" s="175"/>
      <c r="AP2622" s="175"/>
      <c r="AQ2622" s="175"/>
      <c r="AR2622" s="175"/>
    </row>
    <row r="2623" spans="1:44" ht="102" hidden="1" x14ac:dyDescent="0.3">
      <c r="A2623" s="175"/>
      <c r="B2623" s="185" t="s">
        <v>4637</v>
      </c>
      <c r="C2623" s="182"/>
      <c r="D2623" s="190">
        <v>1395.87</v>
      </c>
      <c r="E2623" s="191">
        <v>1395.87</v>
      </c>
      <c r="F2623" s="186" t="s">
        <v>3631</v>
      </c>
      <c r="G2623" s="181" t="s">
        <v>1872</v>
      </c>
      <c r="H2623" s="182" t="s">
        <v>1873</v>
      </c>
      <c r="I2623" s="175"/>
      <c r="J2623" s="175"/>
      <c r="K2623" s="175"/>
      <c r="L2623" s="175"/>
      <c r="M2623" s="175"/>
      <c r="N2623" s="175"/>
      <c r="O2623" s="175"/>
      <c r="P2623" s="175"/>
      <c r="Q2623" s="175"/>
      <c r="R2623" s="175"/>
      <c r="S2623" s="175"/>
      <c r="T2623" s="175"/>
      <c r="U2623" s="175"/>
      <c r="V2623" s="175"/>
      <c r="W2623" s="175"/>
      <c r="X2623" s="175"/>
      <c r="Y2623" s="175"/>
      <c r="Z2623" s="175"/>
      <c r="AA2623" s="175"/>
      <c r="AB2623" s="175"/>
      <c r="AC2623" s="175"/>
      <c r="AD2623" s="175"/>
      <c r="AE2623" s="175"/>
      <c r="AF2623" s="175"/>
      <c r="AG2623" s="175"/>
      <c r="AH2623" s="175"/>
      <c r="AI2623" s="175"/>
      <c r="AJ2623" s="175"/>
      <c r="AK2623" s="175"/>
      <c r="AL2623" s="175"/>
      <c r="AM2623" s="175"/>
      <c r="AN2623" s="175"/>
      <c r="AO2623" s="175"/>
      <c r="AP2623" s="175"/>
      <c r="AQ2623" s="175"/>
      <c r="AR2623" s="175"/>
    </row>
    <row r="2624" spans="1:44" ht="102" hidden="1" x14ac:dyDescent="0.3">
      <c r="A2624" s="175"/>
      <c r="B2624" s="186" t="s">
        <v>3631</v>
      </c>
      <c r="C2624" s="187"/>
      <c r="D2624" s="190">
        <v>1395.87</v>
      </c>
      <c r="E2624" s="191">
        <v>1395.87</v>
      </c>
      <c r="F2624" s="181" t="s">
        <v>1872</v>
      </c>
      <c r="G2624" s="185" t="s">
        <v>4637</v>
      </c>
      <c r="H2624" s="182"/>
      <c r="I2624" s="175"/>
      <c r="J2624" s="175"/>
      <c r="K2624" s="175"/>
      <c r="L2624" s="175"/>
      <c r="M2624" s="175"/>
      <c r="N2624" s="175"/>
      <c r="O2624" s="175"/>
      <c r="P2624" s="175"/>
      <c r="Q2624" s="175"/>
      <c r="R2624" s="175"/>
      <c r="S2624" s="175"/>
      <c r="T2624" s="175"/>
      <c r="U2624" s="175"/>
      <c r="V2624" s="175"/>
      <c r="W2624" s="175"/>
      <c r="X2624" s="175"/>
      <c r="Y2624" s="175"/>
      <c r="Z2624" s="175"/>
      <c r="AA2624" s="175"/>
      <c r="AB2624" s="175"/>
      <c r="AC2624" s="175"/>
      <c r="AD2624" s="175"/>
      <c r="AE2624" s="175"/>
      <c r="AF2624" s="175"/>
      <c r="AG2624" s="175"/>
      <c r="AH2624" s="175"/>
      <c r="AI2624" s="175"/>
      <c r="AJ2624" s="175"/>
      <c r="AK2624" s="175"/>
      <c r="AL2624" s="175"/>
      <c r="AM2624" s="175"/>
      <c r="AN2624" s="175"/>
      <c r="AO2624" s="175"/>
      <c r="AP2624" s="175"/>
      <c r="AQ2624" s="175"/>
      <c r="AR2624" s="175"/>
    </row>
    <row r="2625" spans="1:44" ht="102" x14ac:dyDescent="0.3">
      <c r="A2625" s="175"/>
      <c r="B2625" s="181" t="s">
        <v>1872</v>
      </c>
      <c r="C2625" s="182" t="s">
        <v>1873</v>
      </c>
      <c r="D2625" s="190">
        <v>1443.11</v>
      </c>
      <c r="E2625" s="191">
        <v>1443.11</v>
      </c>
      <c r="F2625" s="185" t="s">
        <v>4637</v>
      </c>
      <c r="G2625" s="186" t="s">
        <v>3649</v>
      </c>
      <c r="H2625" s="187"/>
      <c r="I2625" s="175"/>
      <c r="J2625" s="175"/>
      <c r="K2625" s="175"/>
      <c r="L2625" s="175"/>
      <c r="M2625" s="175"/>
      <c r="N2625" s="175"/>
      <c r="O2625" s="175"/>
      <c r="P2625" s="175"/>
      <c r="Q2625" s="175"/>
      <c r="R2625" s="175"/>
      <c r="S2625" s="175"/>
      <c r="T2625" s="175"/>
      <c r="U2625" s="175"/>
      <c r="V2625" s="175"/>
      <c r="W2625" s="175"/>
      <c r="X2625" s="175"/>
      <c r="Y2625" s="175"/>
      <c r="Z2625" s="175"/>
      <c r="AA2625" s="175"/>
      <c r="AB2625" s="175"/>
      <c r="AC2625" s="175"/>
      <c r="AD2625" s="175"/>
      <c r="AE2625" s="175"/>
      <c r="AF2625" s="175"/>
      <c r="AG2625" s="175"/>
      <c r="AH2625" s="175"/>
      <c r="AI2625" s="175"/>
      <c r="AJ2625" s="175"/>
      <c r="AK2625" s="175"/>
      <c r="AL2625" s="175"/>
      <c r="AM2625" s="175"/>
      <c r="AN2625" s="175"/>
      <c r="AO2625" s="175"/>
      <c r="AP2625" s="175"/>
      <c r="AQ2625" s="175"/>
      <c r="AR2625" s="175"/>
    </row>
    <row r="2626" spans="1:44" ht="102" hidden="1" x14ac:dyDescent="0.3">
      <c r="A2626" s="175"/>
      <c r="B2626" s="185" t="s">
        <v>4637</v>
      </c>
      <c r="C2626" s="182"/>
      <c r="D2626" s="190">
        <v>1443.11</v>
      </c>
      <c r="E2626" s="191">
        <v>1443.11</v>
      </c>
      <c r="F2626" s="186" t="s">
        <v>3649</v>
      </c>
      <c r="G2626" s="181" t="s">
        <v>1064</v>
      </c>
      <c r="H2626" s="182" t="s">
        <v>1065</v>
      </c>
      <c r="I2626" s="175"/>
      <c r="J2626" s="175"/>
      <c r="K2626" s="175"/>
      <c r="L2626" s="175"/>
      <c r="M2626" s="175"/>
      <c r="N2626" s="175"/>
      <c r="O2626" s="175"/>
      <c r="P2626" s="175"/>
      <c r="Q2626" s="175"/>
      <c r="R2626" s="175"/>
      <c r="S2626" s="175"/>
      <c r="T2626" s="175"/>
      <c r="U2626" s="175"/>
      <c r="V2626" s="175"/>
      <c r="W2626" s="175"/>
      <c r="X2626" s="175"/>
      <c r="Y2626" s="175"/>
      <c r="Z2626" s="175"/>
      <c r="AA2626" s="175"/>
      <c r="AB2626" s="175"/>
      <c r="AC2626" s="175"/>
      <c r="AD2626" s="175"/>
      <c r="AE2626" s="175"/>
      <c r="AF2626" s="175"/>
      <c r="AG2626" s="175"/>
      <c r="AH2626" s="175"/>
      <c r="AI2626" s="175"/>
      <c r="AJ2626" s="175"/>
      <c r="AK2626" s="175"/>
      <c r="AL2626" s="175"/>
      <c r="AM2626" s="175"/>
      <c r="AN2626" s="175"/>
      <c r="AO2626" s="175"/>
      <c r="AP2626" s="175"/>
      <c r="AQ2626" s="175"/>
      <c r="AR2626" s="175"/>
    </row>
    <row r="2627" spans="1:44" ht="102" hidden="1" x14ac:dyDescent="0.3">
      <c r="A2627" s="175"/>
      <c r="B2627" s="186" t="s">
        <v>3649</v>
      </c>
      <c r="C2627" s="187"/>
      <c r="D2627" s="190">
        <v>1443.11</v>
      </c>
      <c r="E2627" s="191">
        <v>1443.11</v>
      </c>
      <c r="F2627" s="181" t="s">
        <v>1064</v>
      </c>
      <c r="G2627" s="185" t="s">
        <v>4637</v>
      </c>
      <c r="H2627" s="182"/>
      <c r="I2627" s="175"/>
      <c r="J2627" s="175"/>
      <c r="K2627" s="175"/>
      <c r="L2627" s="175"/>
      <c r="M2627" s="175"/>
      <c r="N2627" s="175"/>
      <c r="O2627" s="175"/>
      <c r="P2627" s="175"/>
      <c r="Q2627" s="175"/>
      <c r="R2627" s="175"/>
      <c r="S2627" s="175"/>
      <c r="T2627" s="175"/>
      <c r="U2627" s="175"/>
      <c r="V2627" s="175"/>
      <c r="W2627" s="175"/>
      <c r="X2627" s="175"/>
      <c r="Y2627" s="175"/>
      <c r="Z2627" s="175"/>
      <c r="AA2627" s="175"/>
      <c r="AB2627" s="175"/>
      <c r="AC2627" s="175"/>
      <c r="AD2627" s="175"/>
      <c r="AE2627" s="175"/>
      <c r="AF2627" s="175"/>
      <c r="AG2627" s="175"/>
      <c r="AH2627" s="175"/>
      <c r="AI2627" s="175"/>
      <c r="AJ2627" s="175"/>
      <c r="AK2627" s="175"/>
      <c r="AL2627" s="175"/>
      <c r="AM2627" s="175"/>
      <c r="AN2627" s="175"/>
      <c r="AO2627" s="175"/>
      <c r="AP2627" s="175"/>
      <c r="AQ2627" s="175"/>
      <c r="AR2627" s="175"/>
    </row>
    <row r="2628" spans="1:44" ht="102" x14ac:dyDescent="0.3">
      <c r="A2628" s="175"/>
      <c r="B2628" s="181" t="s">
        <v>1064</v>
      </c>
      <c r="C2628" s="182" t="s">
        <v>1065</v>
      </c>
      <c r="D2628" s="190">
        <v>2602.7600000000002</v>
      </c>
      <c r="E2628" s="191">
        <v>2602.7600000000002</v>
      </c>
      <c r="F2628" s="185" t="s">
        <v>4637</v>
      </c>
      <c r="G2628" s="186" t="s">
        <v>3508</v>
      </c>
      <c r="H2628" s="187"/>
      <c r="I2628" s="175"/>
      <c r="J2628" s="175"/>
      <c r="K2628" s="175"/>
      <c r="L2628" s="175"/>
      <c r="M2628" s="175"/>
      <c r="N2628" s="175"/>
      <c r="O2628" s="175"/>
      <c r="P2628" s="175"/>
      <c r="Q2628" s="175"/>
      <c r="R2628" s="175"/>
      <c r="S2628" s="175"/>
      <c r="T2628" s="175"/>
      <c r="U2628" s="175"/>
      <c r="V2628" s="175"/>
      <c r="W2628" s="175"/>
      <c r="X2628" s="175"/>
      <c r="Y2628" s="175"/>
      <c r="Z2628" s="175"/>
      <c r="AA2628" s="175"/>
      <c r="AB2628" s="175"/>
      <c r="AC2628" s="175"/>
      <c r="AD2628" s="175"/>
      <c r="AE2628" s="175"/>
      <c r="AF2628" s="175"/>
      <c r="AG2628" s="175"/>
      <c r="AH2628" s="175"/>
      <c r="AI2628" s="175"/>
      <c r="AJ2628" s="175"/>
      <c r="AK2628" s="175"/>
      <c r="AL2628" s="175"/>
      <c r="AM2628" s="175"/>
      <c r="AN2628" s="175"/>
      <c r="AO2628" s="175"/>
      <c r="AP2628" s="175"/>
      <c r="AQ2628" s="175"/>
      <c r="AR2628" s="175"/>
    </row>
    <row r="2629" spans="1:44" ht="102" hidden="1" x14ac:dyDescent="0.3">
      <c r="A2629" s="175"/>
      <c r="B2629" s="185" t="s">
        <v>4637</v>
      </c>
      <c r="C2629" s="182"/>
      <c r="D2629" s="190">
        <v>2602.7600000000002</v>
      </c>
      <c r="E2629" s="191">
        <v>2602.7600000000002</v>
      </c>
      <c r="F2629" s="186" t="s">
        <v>3508</v>
      </c>
      <c r="G2629" s="181" t="s">
        <v>958</v>
      </c>
      <c r="H2629" s="182" t="s">
        <v>959</v>
      </c>
      <c r="I2629" s="175"/>
      <c r="J2629" s="175"/>
      <c r="K2629" s="175"/>
      <c r="L2629" s="175"/>
      <c r="M2629" s="175"/>
      <c r="N2629" s="175"/>
      <c r="O2629" s="175"/>
      <c r="P2629" s="175"/>
      <c r="Q2629" s="175"/>
      <c r="R2629" s="175"/>
      <c r="S2629" s="175"/>
      <c r="T2629" s="175"/>
      <c r="U2629" s="175"/>
      <c r="V2629" s="175"/>
      <c r="W2629" s="175"/>
      <c r="X2629" s="175"/>
      <c r="Y2629" s="175"/>
      <c r="Z2629" s="175"/>
      <c r="AA2629" s="175"/>
      <c r="AB2629" s="175"/>
      <c r="AC2629" s="175"/>
      <c r="AD2629" s="175"/>
      <c r="AE2629" s="175"/>
      <c r="AF2629" s="175"/>
      <c r="AG2629" s="175"/>
      <c r="AH2629" s="175"/>
      <c r="AI2629" s="175"/>
      <c r="AJ2629" s="175"/>
      <c r="AK2629" s="175"/>
      <c r="AL2629" s="175"/>
      <c r="AM2629" s="175"/>
      <c r="AN2629" s="175"/>
      <c r="AO2629" s="175"/>
      <c r="AP2629" s="175"/>
      <c r="AQ2629" s="175"/>
      <c r="AR2629" s="175"/>
    </row>
    <row r="2630" spans="1:44" ht="102" hidden="1" x14ac:dyDescent="0.3">
      <c r="A2630" s="175"/>
      <c r="B2630" s="186" t="s">
        <v>3508</v>
      </c>
      <c r="C2630" s="187"/>
      <c r="D2630" s="190">
        <v>2602.7600000000002</v>
      </c>
      <c r="E2630" s="191">
        <v>2602.7600000000002</v>
      </c>
      <c r="F2630" s="181" t="s">
        <v>958</v>
      </c>
      <c r="G2630" s="185" t="s">
        <v>4637</v>
      </c>
      <c r="H2630" s="182"/>
      <c r="I2630" s="175"/>
      <c r="J2630" s="175"/>
      <c r="K2630" s="175"/>
      <c r="L2630" s="175"/>
      <c r="M2630" s="175"/>
      <c r="N2630" s="175"/>
      <c r="O2630" s="175"/>
      <c r="P2630" s="175"/>
      <c r="Q2630" s="175"/>
      <c r="R2630" s="175"/>
      <c r="S2630" s="175"/>
      <c r="T2630" s="175"/>
      <c r="U2630" s="175"/>
      <c r="V2630" s="175"/>
      <c r="W2630" s="175"/>
      <c r="X2630" s="175"/>
      <c r="Y2630" s="175"/>
      <c r="Z2630" s="175"/>
      <c r="AA2630" s="175"/>
      <c r="AB2630" s="175"/>
      <c r="AC2630" s="175"/>
      <c r="AD2630" s="175"/>
      <c r="AE2630" s="175"/>
      <c r="AF2630" s="175"/>
      <c r="AG2630" s="175"/>
      <c r="AH2630" s="175"/>
      <c r="AI2630" s="175"/>
      <c r="AJ2630" s="175"/>
      <c r="AK2630" s="175"/>
      <c r="AL2630" s="175"/>
      <c r="AM2630" s="175"/>
      <c r="AN2630" s="175"/>
      <c r="AO2630" s="175"/>
      <c r="AP2630" s="175"/>
      <c r="AQ2630" s="175"/>
      <c r="AR2630" s="175"/>
    </row>
    <row r="2631" spans="1:44" ht="102" x14ac:dyDescent="0.3">
      <c r="A2631" s="175"/>
      <c r="B2631" s="181" t="s">
        <v>958</v>
      </c>
      <c r="C2631" s="182" t="s">
        <v>959</v>
      </c>
      <c r="D2631" s="190">
        <v>1687.93</v>
      </c>
      <c r="E2631" s="191">
        <v>1687.93</v>
      </c>
      <c r="F2631" s="185" t="s">
        <v>4637</v>
      </c>
      <c r="G2631" s="186" t="s">
        <v>3651</v>
      </c>
      <c r="H2631" s="187"/>
      <c r="I2631" s="175"/>
      <c r="J2631" s="175"/>
      <c r="K2631" s="175"/>
      <c r="L2631" s="175"/>
      <c r="M2631" s="175"/>
      <c r="N2631" s="175"/>
      <c r="O2631" s="175"/>
      <c r="P2631" s="175"/>
      <c r="Q2631" s="175"/>
      <c r="R2631" s="175"/>
      <c r="S2631" s="175"/>
      <c r="T2631" s="175"/>
      <c r="U2631" s="175"/>
      <c r="V2631" s="175"/>
      <c r="W2631" s="175"/>
      <c r="X2631" s="175"/>
      <c r="Y2631" s="175"/>
      <c r="Z2631" s="175"/>
      <c r="AA2631" s="175"/>
      <c r="AB2631" s="175"/>
      <c r="AC2631" s="175"/>
      <c r="AD2631" s="175"/>
      <c r="AE2631" s="175"/>
      <c r="AF2631" s="175"/>
      <c r="AG2631" s="175"/>
      <c r="AH2631" s="175"/>
      <c r="AI2631" s="175"/>
      <c r="AJ2631" s="175"/>
      <c r="AK2631" s="175"/>
      <c r="AL2631" s="175"/>
      <c r="AM2631" s="175"/>
      <c r="AN2631" s="175"/>
      <c r="AO2631" s="175"/>
      <c r="AP2631" s="175"/>
      <c r="AQ2631" s="175"/>
      <c r="AR2631" s="175"/>
    </row>
    <row r="2632" spans="1:44" ht="102" hidden="1" x14ac:dyDescent="0.3">
      <c r="A2632" s="175"/>
      <c r="B2632" s="185" t="s">
        <v>4637</v>
      </c>
      <c r="C2632" s="182"/>
      <c r="D2632" s="190">
        <v>1687.93</v>
      </c>
      <c r="E2632" s="191">
        <v>1687.93</v>
      </c>
      <c r="F2632" s="186" t="s">
        <v>3651</v>
      </c>
      <c r="G2632" s="181" t="s">
        <v>1117</v>
      </c>
      <c r="H2632" s="182" t="s">
        <v>1118</v>
      </c>
      <c r="I2632" s="175"/>
      <c r="J2632" s="175"/>
      <c r="K2632" s="175"/>
      <c r="L2632" s="175"/>
      <c r="M2632" s="175"/>
      <c r="N2632" s="175"/>
      <c r="O2632" s="175"/>
      <c r="P2632" s="175"/>
      <c r="Q2632" s="175"/>
      <c r="R2632" s="175"/>
      <c r="S2632" s="175"/>
      <c r="T2632" s="175"/>
      <c r="U2632" s="175"/>
      <c r="V2632" s="175"/>
      <c r="W2632" s="175"/>
      <c r="X2632" s="175"/>
      <c r="Y2632" s="175"/>
      <c r="Z2632" s="175"/>
      <c r="AA2632" s="175"/>
      <c r="AB2632" s="175"/>
      <c r="AC2632" s="175"/>
      <c r="AD2632" s="175"/>
      <c r="AE2632" s="175"/>
      <c r="AF2632" s="175"/>
      <c r="AG2632" s="175"/>
      <c r="AH2632" s="175"/>
      <c r="AI2632" s="175"/>
      <c r="AJ2632" s="175"/>
      <c r="AK2632" s="175"/>
      <c r="AL2632" s="175"/>
      <c r="AM2632" s="175"/>
      <c r="AN2632" s="175"/>
      <c r="AO2632" s="175"/>
      <c r="AP2632" s="175"/>
      <c r="AQ2632" s="175"/>
      <c r="AR2632" s="175"/>
    </row>
    <row r="2633" spans="1:44" ht="102" hidden="1" x14ac:dyDescent="0.3">
      <c r="A2633" s="175"/>
      <c r="B2633" s="186" t="s">
        <v>3651</v>
      </c>
      <c r="C2633" s="187"/>
      <c r="D2633" s="190">
        <v>1687.93</v>
      </c>
      <c r="E2633" s="191">
        <v>1687.93</v>
      </c>
      <c r="F2633" s="181" t="s">
        <v>1117</v>
      </c>
      <c r="G2633" s="185" t="s">
        <v>4637</v>
      </c>
      <c r="H2633" s="182"/>
      <c r="I2633" s="175"/>
      <c r="J2633" s="175"/>
      <c r="K2633" s="175"/>
      <c r="L2633" s="175"/>
      <c r="M2633" s="175"/>
      <c r="N2633" s="175"/>
      <c r="O2633" s="175"/>
      <c r="P2633" s="175"/>
      <c r="Q2633" s="175"/>
      <c r="R2633" s="175"/>
      <c r="S2633" s="175"/>
      <c r="T2633" s="175"/>
      <c r="U2633" s="175"/>
      <c r="V2633" s="175"/>
      <c r="W2633" s="175"/>
      <c r="X2633" s="175"/>
      <c r="Y2633" s="175"/>
      <c r="Z2633" s="175"/>
      <c r="AA2633" s="175"/>
      <c r="AB2633" s="175"/>
      <c r="AC2633" s="175"/>
      <c r="AD2633" s="175"/>
      <c r="AE2633" s="175"/>
      <c r="AF2633" s="175"/>
      <c r="AG2633" s="175"/>
      <c r="AH2633" s="175"/>
      <c r="AI2633" s="175"/>
      <c r="AJ2633" s="175"/>
      <c r="AK2633" s="175"/>
      <c r="AL2633" s="175"/>
      <c r="AM2633" s="175"/>
      <c r="AN2633" s="175"/>
      <c r="AO2633" s="175"/>
      <c r="AP2633" s="175"/>
      <c r="AQ2633" s="175"/>
      <c r="AR2633" s="175"/>
    </row>
    <row r="2634" spans="1:44" ht="102" x14ac:dyDescent="0.3">
      <c r="A2634" s="175"/>
      <c r="B2634" s="181" t="s">
        <v>1117</v>
      </c>
      <c r="C2634" s="182" t="s">
        <v>1118</v>
      </c>
      <c r="D2634" s="190">
        <v>1374.39</v>
      </c>
      <c r="E2634" s="191">
        <v>1374.39</v>
      </c>
      <c r="F2634" s="185" t="s">
        <v>4637</v>
      </c>
      <c r="G2634" s="186" t="s">
        <v>3652</v>
      </c>
      <c r="H2634" s="187"/>
      <c r="I2634" s="175"/>
      <c r="J2634" s="175"/>
      <c r="K2634" s="175"/>
      <c r="L2634" s="175"/>
      <c r="M2634" s="175"/>
      <c r="N2634" s="175"/>
      <c r="O2634" s="175"/>
      <c r="P2634" s="175"/>
      <c r="Q2634" s="175"/>
      <c r="R2634" s="175"/>
      <c r="S2634" s="175"/>
      <c r="T2634" s="175"/>
      <c r="U2634" s="175"/>
      <c r="V2634" s="175"/>
      <c r="W2634" s="175"/>
      <c r="X2634" s="175"/>
      <c r="Y2634" s="175"/>
      <c r="Z2634" s="175"/>
      <c r="AA2634" s="175"/>
      <c r="AB2634" s="175"/>
      <c r="AC2634" s="175"/>
      <c r="AD2634" s="175"/>
      <c r="AE2634" s="175"/>
      <c r="AF2634" s="175"/>
      <c r="AG2634" s="175"/>
      <c r="AH2634" s="175"/>
      <c r="AI2634" s="175"/>
      <c r="AJ2634" s="175"/>
      <c r="AK2634" s="175"/>
      <c r="AL2634" s="175"/>
      <c r="AM2634" s="175"/>
      <c r="AN2634" s="175"/>
      <c r="AO2634" s="175"/>
      <c r="AP2634" s="175"/>
      <c r="AQ2634" s="175"/>
      <c r="AR2634" s="175"/>
    </row>
    <row r="2635" spans="1:44" ht="102" hidden="1" x14ac:dyDescent="0.3">
      <c r="A2635" s="175"/>
      <c r="B2635" s="185" t="s">
        <v>4637</v>
      </c>
      <c r="C2635" s="182"/>
      <c r="D2635" s="190">
        <v>1374.39</v>
      </c>
      <c r="E2635" s="191">
        <v>1374.39</v>
      </c>
      <c r="F2635" s="186" t="s">
        <v>3652</v>
      </c>
      <c r="G2635" s="181" t="s">
        <v>1444</v>
      </c>
      <c r="H2635" s="182" t="s">
        <v>1445</v>
      </c>
      <c r="I2635" s="175"/>
      <c r="J2635" s="175"/>
      <c r="K2635" s="175"/>
      <c r="L2635" s="175"/>
      <c r="M2635" s="175"/>
      <c r="N2635" s="175"/>
      <c r="O2635" s="175"/>
      <c r="P2635" s="175"/>
      <c r="Q2635" s="175"/>
      <c r="R2635" s="175"/>
      <c r="S2635" s="175"/>
      <c r="T2635" s="175"/>
      <c r="U2635" s="175"/>
      <c r="V2635" s="175"/>
      <c r="W2635" s="175"/>
      <c r="X2635" s="175"/>
      <c r="Y2635" s="175"/>
      <c r="Z2635" s="175"/>
      <c r="AA2635" s="175"/>
      <c r="AB2635" s="175"/>
      <c r="AC2635" s="175"/>
      <c r="AD2635" s="175"/>
      <c r="AE2635" s="175"/>
      <c r="AF2635" s="175"/>
      <c r="AG2635" s="175"/>
      <c r="AH2635" s="175"/>
      <c r="AI2635" s="175"/>
      <c r="AJ2635" s="175"/>
      <c r="AK2635" s="175"/>
      <c r="AL2635" s="175"/>
      <c r="AM2635" s="175"/>
      <c r="AN2635" s="175"/>
      <c r="AO2635" s="175"/>
      <c r="AP2635" s="175"/>
      <c r="AQ2635" s="175"/>
      <c r="AR2635" s="175"/>
    </row>
    <row r="2636" spans="1:44" ht="102" hidden="1" x14ac:dyDescent="0.3">
      <c r="A2636" s="175"/>
      <c r="B2636" s="186" t="s">
        <v>3652</v>
      </c>
      <c r="C2636" s="187"/>
      <c r="D2636" s="190">
        <v>1374.39</v>
      </c>
      <c r="E2636" s="191">
        <v>1374.39</v>
      </c>
      <c r="F2636" s="181" t="s">
        <v>1444</v>
      </c>
      <c r="G2636" s="185" t="s">
        <v>4637</v>
      </c>
      <c r="H2636" s="182"/>
      <c r="I2636" s="175"/>
      <c r="J2636" s="175"/>
      <c r="K2636" s="175"/>
      <c r="L2636" s="175"/>
      <c r="M2636" s="175"/>
      <c r="N2636" s="175"/>
      <c r="O2636" s="175"/>
      <c r="P2636" s="175"/>
      <c r="Q2636" s="175"/>
      <c r="R2636" s="175"/>
      <c r="S2636" s="175"/>
      <c r="T2636" s="175"/>
      <c r="U2636" s="175"/>
      <c r="V2636" s="175"/>
      <c r="W2636" s="175"/>
      <c r="X2636" s="175"/>
      <c r="Y2636" s="175"/>
      <c r="Z2636" s="175"/>
      <c r="AA2636" s="175"/>
      <c r="AB2636" s="175"/>
      <c r="AC2636" s="175"/>
      <c r="AD2636" s="175"/>
      <c r="AE2636" s="175"/>
      <c r="AF2636" s="175"/>
      <c r="AG2636" s="175"/>
      <c r="AH2636" s="175"/>
      <c r="AI2636" s="175"/>
      <c r="AJ2636" s="175"/>
      <c r="AK2636" s="175"/>
      <c r="AL2636" s="175"/>
      <c r="AM2636" s="175"/>
      <c r="AN2636" s="175"/>
      <c r="AO2636" s="175"/>
      <c r="AP2636" s="175"/>
      <c r="AQ2636" s="175"/>
      <c r="AR2636" s="175"/>
    </row>
    <row r="2637" spans="1:44" ht="102" x14ac:dyDescent="0.3">
      <c r="A2637" s="175"/>
      <c r="B2637" s="181" t="s">
        <v>1444</v>
      </c>
      <c r="C2637" s="182" t="s">
        <v>1445</v>
      </c>
      <c r="D2637" s="190">
        <v>1361.51</v>
      </c>
      <c r="E2637" s="191">
        <v>1361.51</v>
      </c>
      <c r="F2637" s="185" t="s">
        <v>4637</v>
      </c>
      <c r="G2637" s="186" t="s">
        <v>3511</v>
      </c>
      <c r="H2637" s="187"/>
      <c r="I2637" s="175"/>
      <c r="J2637" s="175"/>
      <c r="K2637" s="175"/>
      <c r="L2637" s="175"/>
      <c r="M2637" s="175"/>
      <c r="N2637" s="175"/>
      <c r="O2637" s="175"/>
      <c r="P2637" s="175"/>
      <c r="Q2637" s="175"/>
      <c r="R2637" s="175"/>
      <c r="S2637" s="175"/>
      <c r="T2637" s="175"/>
      <c r="U2637" s="175"/>
      <c r="V2637" s="175"/>
      <c r="W2637" s="175"/>
      <c r="X2637" s="175"/>
      <c r="Y2637" s="175"/>
      <c r="Z2637" s="175"/>
      <c r="AA2637" s="175"/>
      <c r="AB2637" s="175"/>
      <c r="AC2637" s="175"/>
      <c r="AD2637" s="175"/>
      <c r="AE2637" s="175"/>
      <c r="AF2637" s="175"/>
      <c r="AG2637" s="175"/>
      <c r="AH2637" s="175"/>
      <c r="AI2637" s="175"/>
      <c r="AJ2637" s="175"/>
      <c r="AK2637" s="175"/>
      <c r="AL2637" s="175"/>
      <c r="AM2637" s="175"/>
      <c r="AN2637" s="175"/>
      <c r="AO2637" s="175"/>
      <c r="AP2637" s="175"/>
      <c r="AQ2637" s="175"/>
      <c r="AR2637" s="175"/>
    </row>
    <row r="2638" spans="1:44" ht="102" hidden="1" x14ac:dyDescent="0.3">
      <c r="A2638" s="175"/>
      <c r="B2638" s="185" t="s">
        <v>4637</v>
      </c>
      <c r="C2638" s="182"/>
      <c r="D2638" s="190">
        <v>1361.51</v>
      </c>
      <c r="E2638" s="191">
        <v>1361.51</v>
      </c>
      <c r="F2638" s="186" t="s">
        <v>3511</v>
      </c>
      <c r="G2638" s="181" t="s">
        <v>1386</v>
      </c>
      <c r="H2638" s="182" t="s">
        <v>1387</v>
      </c>
      <c r="I2638" s="175"/>
      <c r="J2638" s="175"/>
      <c r="K2638" s="175"/>
      <c r="L2638" s="175"/>
      <c r="M2638" s="175"/>
      <c r="N2638" s="175"/>
      <c r="O2638" s="175"/>
      <c r="P2638" s="175"/>
      <c r="Q2638" s="175"/>
      <c r="R2638" s="175"/>
      <c r="S2638" s="175"/>
      <c r="T2638" s="175"/>
      <c r="U2638" s="175"/>
      <c r="V2638" s="175"/>
      <c r="W2638" s="175"/>
      <c r="X2638" s="175"/>
      <c r="Y2638" s="175"/>
      <c r="Z2638" s="175"/>
      <c r="AA2638" s="175"/>
      <c r="AB2638" s="175"/>
      <c r="AC2638" s="175"/>
      <c r="AD2638" s="175"/>
      <c r="AE2638" s="175"/>
      <c r="AF2638" s="175"/>
      <c r="AG2638" s="175"/>
      <c r="AH2638" s="175"/>
      <c r="AI2638" s="175"/>
      <c r="AJ2638" s="175"/>
      <c r="AK2638" s="175"/>
      <c r="AL2638" s="175"/>
      <c r="AM2638" s="175"/>
      <c r="AN2638" s="175"/>
      <c r="AO2638" s="175"/>
      <c r="AP2638" s="175"/>
      <c r="AQ2638" s="175"/>
      <c r="AR2638" s="175"/>
    </row>
    <row r="2639" spans="1:44" ht="102" hidden="1" x14ac:dyDescent="0.3">
      <c r="A2639" s="175"/>
      <c r="B2639" s="186" t="s">
        <v>3511</v>
      </c>
      <c r="C2639" s="187"/>
      <c r="D2639" s="190">
        <v>1361.51</v>
      </c>
      <c r="E2639" s="191">
        <v>1361.51</v>
      </c>
      <c r="F2639" s="181" t="s">
        <v>1386</v>
      </c>
      <c r="G2639" s="185" t="s">
        <v>4637</v>
      </c>
      <c r="H2639" s="182"/>
      <c r="I2639" s="175"/>
      <c r="J2639" s="175"/>
      <c r="K2639" s="175"/>
      <c r="L2639" s="175"/>
      <c r="M2639" s="175"/>
      <c r="N2639" s="175"/>
      <c r="O2639" s="175"/>
      <c r="P2639" s="175"/>
      <c r="Q2639" s="175"/>
      <c r="R2639" s="175"/>
      <c r="S2639" s="175"/>
      <c r="T2639" s="175"/>
      <c r="U2639" s="175"/>
      <c r="V2639" s="175"/>
      <c r="W2639" s="175"/>
      <c r="X2639" s="175"/>
      <c r="Y2639" s="175"/>
      <c r="Z2639" s="175"/>
      <c r="AA2639" s="175"/>
      <c r="AB2639" s="175"/>
      <c r="AC2639" s="175"/>
      <c r="AD2639" s="175"/>
      <c r="AE2639" s="175"/>
      <c r="AF2639" s="175"/>
      <c r="AG2639" s="175"/>
      <c r="AH2639" s="175"/>
      <c r="AI2639" s="175"/>
      <c r="AJ2639" s="175"/>
      <c r="AK2639" s="175"/>
      <c r="AL2639" s="175"/>
      <c r="AM2639" s="175"/>
      <c r="AN2639" s="175"/>
      <c r="AO2639" s="175"/>
      <c r="AP2639" s="175"/>
      <c r="AQ2639" s="175"/>
      <c r="AR2639" s="175"/>
    </row>
    <row r="2640" spans="1:44" ht="102" x14ac:dyDescent="0.3">
      <c r="A2640" s="175"/>
      <c r="B2640" s="181" t="s">
        <v>1386</v>
      </c>
      <c r="C2640" s="182" t="s">
        <v>1387</v>
      </c>
      <c r="D2640" s="190">
        <v>1679.34</v>
      </c>
      <c r="E2640" s="191">
        <v>1679.34</v>
      </c>
      <c r="F2640" s="185" t="s">
        <v>4637</v>
      </c>
      <c r="G2640" s="186" t="s">
        <v>3653</v>
      </c>
      <c r="H2640" s="187"/>
      <c r="I2640" s="175"/>
      <c r="J2640" s="175"/>
      <c r="K2640" s="175"/>
      <c r="L2640" s="175"/>
      <c r="M2640" s="175"/>
      <c r="N2640" s="175"/>
      <c r="O2640" s="175"/>
      <c r="P2640" s="175"/>
      <c r="Q2640" s="175"/>
      <c r="R2640" s="175"/>
      <c r="S2640" s="175"/>
      <c r="T2640" s="175"/>
      <c r="U2640" s="175"/>
      <c r="V2640" s="175"/>
      <c r="W2640" s="175"/>
      <c r="X2640" s="175"/>
      <c r="Y2640" s="175"/>
      <c r="Z2640" s="175"/>
      <c r="AA2640" s="175"/>
      <c r="AB2640" s="175"/>
      <c r="AC2640" s="175"/>
      <c r="AD2640" s="175"/>
      <c r="AE2640" s="175"/>
      <c r="AF2640" s="175"/>
      <c r="AG2640" s="175"/>
      <c r="AH2640" s="175"/>
      <c r="AI2640" s="175"/>
      <c r="AJ2640" s="175"/>
      <c r="AK2640" s="175"/>
      <c r="AL2640" s="175"/>
      <c r="AM2640" s="175"/>
      <c r="AN2640" s="175"/>
      <c r="AO2640" s="175"/>
      <c r="AP2640" s="175"/>
      <c r="AQ2640" s="175"/>
      <c r="AR2640" s="175"/>
    </row>
    <row r="2641" spans="1:44" ht="102" hidden="1" x14ac:dyDescent="0.3">
      <c r="A2641" s="175"/>
      <c r="B2641" s="185" t="s">
        <v>4637</v>
      </c>
      <c r="C2641" s="182"/>
      <c r="D2641" s="190">
        <v>1679.34</v>
      </c>
      <c r="E2641" s="191">
        <v>1679.34</v>
      </c>
      <c r="F2641" s="186" t="s">
        <v>3653</v>
      </c>
      <c r="G2641" s="181" t="s">
        <v>2381</v>
      </c>
      <c r="H2641" s="182" t="s">
        <v>2382</v>
      </c>
      <c r="I2641" s="175"/>
      <c r="J2641" s="175"/>
      <c r="K2641" s="175"/>
      <c r="L2641" s="175"/>
      <c r="M2641" s="175"/>
      <c r="N2641" s="175"/>
      <c r="O2641" s="175"/>
      <c r="P2641" s="175"/>
      <c r="Q2641" s="175"/>
      <c r="R2641" s="175"/>
      <c r="S2641" s="175"/>
      <c r="T2641" s="175"/>
      <c r="U2641" s="175"/>
      <c r="V2641" s="175"/>
      <c r="W2641" s="175"/>
      <c r="X2641" s="175"/>
      <c r="Y2641" s="175"/>
      <c r="Z2641" s="175"/>
      <c r="AA2641" s="175"/>
      <c r="AB2641" s="175"/>
      <c r="AC2641" s="175"/>
      <c r="AD2641" s="175"/>
      <c r="AE2641" s="175"/>
      <c r="AF2641" s="175"/>
      <c r="AG2641" s="175"/>
      <c r="AH2641" s="175"/>
      <c r="AI2641" s="175"/>
      <c r="AJ2641" s="175"/>
      <c r="AK2641" s="175"/>
      <c r="AL2641" s="175"/>
      <c r="AM2641" s="175"/>
      <c r="AN2641" s="175"/>
      <c r="AO2641" s="175"/>
      <c r="AP2641" s="175"/>
      <c r="AQ2641" s="175"/>
      <c r="AR2641" s="175"/>
    </row>
    <row r="2642" spans="1:44" ht="102" hidden="1" x14ac:dyDescent="0.3">
      <c r="A2642" s="175"/>
      <c r="B2642" s="186" t="s">
        <v>3653</v>
      </c>
      <c r="C2642" s="187"/>
      <c r="D2642" s="190">
        <v>1679.34</v>
      </c>
      <c r="E2642" s="191">
        <v>1679.34</v>
      </c>
      <c r="F2642" s="181" t="s">
        <v>2381</v>
      </c>
      <c r="G2642" s="185" t="s">
        <v>4637</v>
      </c>
      <c r="H2642" s="182"/>
      <c r="I2642" s="175"/>
      <c r="J2642" s="175"/>
      <c r="K2642" s="175"/>
      <c r="L2642" s="175"/>
      <c r="M2642" s="175"/>
      <c r="N2642" s="175"/>
      <c r="O2642" s="175"/>
      <c r="P2642" s="175"/>
      <c r="Q2642" s="175"/>
      <c r="R2642" s="175"/>
      <c r="S2642" s="175"/>
      <c r="T2642" s="175"/>
      <c r="U2642" s="175"/>
      <c r="V2642" s="175"/>
      <c r="W2642" s="175"/>
      <c r="X2642" s="175"/>
      <c r="Y2642" s="175"/>
      <c r="Z2642" s="175"/>
      <c r="AA2642" s="175"/>
      <c r="AB2642" s="175"/>
      <c r="AC2642" s="175"/>
      <c r="AD2642" s="175"/>
      <c r="AE2642" s="175"/>
      <c r="AF2642" s="175"/>
      <c r="AG2642" s="175"/>
      <c r="AH2642" s="175"/>
      <c r="AI2642" s="175"/>
      <c r="AJ2642" s="175"/>
      <c r="AK2642" s="175"/>
      <c r="AL2642" s="175"/>
      <c r="AM2642" s="175"/>
      <c r="AN2642" s="175"/>
      <c r="AO2642" s="175"/>
      <c r="AP2642" s="175"/>
      <c r="AQ2642" s="175"/>
      <c r="AR2642" s="175"/>
    </row>
    <row r="2643" spans="1:44" ht="102" x14ac:dyDescent="0.3">
      <c r="A2643" s="175"/>
      <c r="B2643" s="181" t="s">
        <v>2381</v>
      </c>
      <c r="C2643" s="182" t="s">
        <v>2382</v>
      </c>
      <c r="D2643" s="190">
        <v>2650</v>
      </c>
      <c r="E2643" s="191">
        <v>2650</v>
      </c>
      <c r="F2643" s="185" t="s">
        <v>4637</v>
      </c>
      <c r="G2643" s="186" t="s">
        <v>3654</v>
      </c>
      <c r="H2643" s="187"/>
      <c r="I2643" s="175"/>
      <c r="J2643" s="175"/>
      <c r="K2643" s="175"/>
      <c r="L2643" s="175"/>
      <c r="M2643" s="175"/>
      <c r="N2643" s="175"/>
      <c r="O2643" s="175"/>
      <c r="P2643" s="175"/>
      <c r="Q2643" s="175"/>
      <c r="R2643" s="175"/>
      <c r="S2643" s="175"/>
      <c r="T2643" s="175"/>
      <c r="U2643" s="175"/>
      <c r="V2643" s="175"/>
      <c r="W2643" s="175"/>
      <c r="X2643" s="175"/>
      <c r="Y2643" s="175"/>
      <c r="Z2643" s="175"/>
      <c r="AA2643" s="175"/>
      <c r="AB2643" s="175"/>
      <c r="AC2643" s="175"/>
      <c r="AD2643" s="175"/>
      <c r="AE2643" s="175"/>
      <c r="AF2643" s="175"/>
      <c r="AG2643" s="175"/>
      <c r="AH2643" s="175"/>
      <c r="AI2643" s="175"/>
      <c r="AJ2643" s="175"/>
      <c r="AK2643" s="175"/>
      <c r="AL2643" s="175"/>
      <c r="AM2643" s="175"/>
      <c r="AN2643" s="175"/>
      <c r="AO2643" s="175"/>
      <c r="AP2643" s="175"/>
      <c r="AQ2643" s="175"/>
      <c r="AR2643" s="175"/>
    </row>
    <row r="2644" spans="1:44" ht="102" hidden="1" x14ac:dyDescent="0.3">
      <c r="A2644" s="175"/>
      <c r="B2644" s="185" t="s">
        <v>4637</v>
      </c>
      <c r="C2644" s="182"/>
      <c r="D2644" s="190">
        <v>2650</v>
      </c>
      <c r="E2644" s="191">
        <v>2650</v>
      </c>
      <c r="F2644" s="186" t="s">
        <v>3654</v>
      </c>
      <c r="G2644" s="181" t="s">
        <v>1026</v>
      </c>
      <c r="H2644" s="182" t="s">
        <v>1027</v>
      </c>
      <c r="I2644" s="175"/>
      <c r="J2644" s="175"/>
      <c r="K2644" s="175"/>
      <c r="L2644" s="175"/>
      <c r="M2644" s="175"/>
      <c r="N2644" s="175"/>
      <c r="O2644" s="175"/>
      <c r="P2644" s="175"/>
      <c r="Q2644" s="175"/>
      <c r="R2644" s="175"/>
      <c r="S2644" s="175"/>
      <c r="T2644" s="175"/>
      <c r="U2644" s="175"/>
      <c r="V2644" s="175"/>
      <c r="W2644" s="175"/>
      <c r="X2644" s="175"/>
      <c r="Y2644" s="175"/>
      <c r="Z2644" s="175"/>
      <c r="AA2644" s="175"/>
      <c r="AB2644" s="175"/>
      <c r="AC2644" s="175"/>
      <c r="AD2644" s="175"/>
      <c r="AE2644" s="175"/>
      <c r="AF2644" s="175"/>
      <c r="AG2644" s="175"/>
      <c r="AH2644" s="175"/>
      <c r="AI2644" s="175"/>
      <c r="AJ2644" s="175"/>
      <c r="AK2644" s="175"/>
      <c r="AL2644" s="175"/>
      <c r="AM2644" s="175"/>
      <c r="AN2644" s="175"/>
      <c r="AO2644" s="175"/>
      <c r="AP2644" s="175"/>
      <c r="AQ2644" s="175"/>
      <c r="AR2644" s="175"/>
    </row>
    <row r="2645" spans="1:44" ht="102" hidden="1" x14ac:dyDescent="0.3">
      <c r="A2645" s="175"/>
      <c r="B2645" s="186" t="s">
        <v>3654</v>
      </c>
      <c r="C2645" s="187"/>
      <c r="D2645" s="190">
        <v>2650</v>
      </c>
      <c r="E2645" s="191">
        <v>2650</v>
      </c>
      <c r="F2645" s="181" t="s">
        <v>1026</v>
      </c>
      <c r="G2645" s="185" t="s">
        <v>4637</v>
      </c>
      <c r="H2645" s="182"/>
      <c r="I2645" s="175"/>
      <c r="J2645" s="175"/>
      <c r="K2645" s="175"/>
      <c r="L2645" s="175"/>
      <c r="M2645" s="175"/>
      <c r="N2645" s="175"/>
      <c r="O2645" s="175"/>
      <c r="P2645" s="175"/>
      <c r="Q2645" s="175"/>
      <c r="R2645" s="175"/>
      <c r="S2645" s="175"/>
      <c r="T2645" s="175"/>
      <c r="U2645" s="175"/>
      <c r="V2645" s="175"/>
      <c r="W2645" s="175"/>
      <c r="X2645" s="175"/>
      <c r="Y2645" s="175"/>
      <c r="Z2645" s="175"/>
      <c r="AA2645" s="175"/>
      <c r="AB2645" s="175"/>
      <c r="AC2645" s="175"/>
      <c r="AD2645" s="175"/>
      <c r="AE2645" s="175"/>
      <c r="AF2645" s="175"/>
      <c r="AG2645" s="175"/>
      <c r="AH2645" s="175"/>
      <c r="AI2645" s="175"/>
      <c r="AJ2645" s="175"/>
      <c r="AK2645" s="175"/>
      <c r="AL2645" s="175"/>
      <c r="AM2645" s="175"/>
      <c r="AN2645" s="175"/>
      <c r="AO2645" s="175"/>
      <c r="AP2645" s="175"/>
      <c r="AQ2645" s="175"/>
      <c r="AR2645" s="175"/>
    </row>
    <row r="2646" spans="1:44" ht="102" x14ac:dyDescent="0.3">
      <c r="A2646" s="175"/>
      <c r="B2646" s="181" t="s">
        <v>1026</v>
      </c>
      <c r="C2646" s="182" t="s">
        <v>1027</v>
      </c>
      <c r="D2646" s="190">
        <v>1395.87</v>
      </c>
      <c r="E2646" s="191">
        <v>1395.87</v>
      </c>
      <c r="F2646" s="185" t="s">
        <v>4637</v>
      </c>
      <c r="G2646" s="186" t="s">
        <v>3655</v>
      </c>
      <c r="H2646" s="187"/>
      <c r="I2646" s="175"/>
      <c r="J2646" s="175"/>
      <c r="K2646" s="175"/>
      <c r="L2646" s="175"/>
      <c r="M2646" s="175"/>
      <c r="N2646" s="175"/>
      <c r="O2646" s="175"/>
      <c r="P2646" s="175"/>
      <c r="Q2646" s="175"/>
      <c r="R2646" s="175"/>
      <c r="S2646" s="175"/>
      <c r="T2646" s="175"/>
      <c r="U2646" s="175"/>
      <c r="V2646" s="175"/>
      <c r="W2646" s="175"/>
      <c r="X2646" s="175"/>
      <c r="Y2646" s="175"/>
      <c r="Z2646" s="175"/>
      <c r="AA2646" s="175"/>
      <c r="AB2646" s="175"/>
      <c r="AC2646" s="175"/>
      <c r="AD2646" s="175"/>
      <c r="AE2646" s="175"/>
      <c r="AF2646" s="175"/>
      <c r="AG2646" s="175"/>
      <c r="AH2646" s="175"/>
      <c r="AI2646" s="175"/>
      <c r="AJ2646" s="175"/>
      <c r="AK2646" s="175"/>
      <c r="AL2646" s="175"/>
      <c r="AM2646" s="175"/>
      <c r="AN2646" s="175"/>
      <c r="AO2646" s="175"/>
      <c r="AP2646" s="175"/>
      <c r="AQ2646" s="175"/>
      <c r="AR2646" s="175"/>
    </row>
    <row r="2647" spans="1:44" ht="102" hidden="1" x14ac:dyDescent="0.3">
      <c r="A2647" s="175"/>
      <c r="B2647" s="185" t="s">
        <v>4637</v>
      </c>
      <c r="C2647" s="182"/>
      <c r="D2647" s="190">
        <v>1395.87</v>
      </c>
      <c r="E2647" s="191">
        <v>1395.87</v>
      </c>
      <c r="F2647" s="186" t="s">
        <v>3655</v>
      </c>
      <c r="G2647" s="181" t="s">
        <v>1979</v>
      </c>
      <c r="H2647" s="182" t="s">
        <v>1980</v>
      </c>
      <c r="I2647" s="175"/>
      <c r="J2647" s="175"/>
      <c r="K2647" s="175"/>
      <c r="L2647" s="175"/>
      <c r="M2647" s="175"/>
      <c r="N2647" s="175"/>
      <c r="O2647" s="175"/>
      <c r="P2647" s="175"/>
      <c r="Q2647" s="175"/>
      <c r="R2647" s="175"/>
      <c r="S2647" s="175"/>
      <c r="T2647" s="175"/>
      <c r="U2647" s="175"/>
      <c r="V2647" s="175"/>
      <c r="W2647" s="175"/>
      <c r="X2647" s="175"/>
      <c r="Y2647" s="175"/>
      <c r="Z2647" s="175"/>
      <c r="AA2647" s="175"/>
      <c r="AB2647" s="175"/>
      <c r="AC2647" s="175"/>
      <c r="AD2647" s="175"/>
      <c r="AE2647" s="175"/>
      <c r="AF2647" s="175"/>
      <c r="AG2647" s="175"/>
      <c r="AH2647" s="175"/>
      <c r="AI2647" s="175"/>
      <c r="AJ2647" s="175"/>
      <c r="AK2647" s="175"/>
      <c r="AL2647" s="175"/>
      <c r="AM2647" s="175"/>
      <c r="AN2647" s="175"/>
      <c r="AO2647" s="175"/>
      <c r="AP2647" s="175"/>
      <c r="AQ2647" s="175"/>
      <c r="AR2647" s="175"/>
    </row>
    <row r="2648" spans="1:44" ht="102" hidden="1" x14ac:dyDescent="0.3">
      <c r="A2648" s="175"/>
      <c r="B2648" s="186" t="s">
        <v>3655</v>
      </c>
      <c r="C2648" s="187"/>
      <c r="D2648" s="190">
        <v>1395.87</v>
      </c>
      <c r="E2648" s="191">
        <v>1395.87</v>
      </c>
      <c r="F2648" s="181" t="s">
        <v>1979</v>
      </c>
      <c r="G2648" s="185" t="s">
        <v>4637</v>
      </c>
      <c r="H2648" s="182"/>
      <c r="I2648" s="175"/>
      <c r="J2648" s="175"/>
      <c r="K2648" s="175"/>
      <c r="L2648" s="175"/>
      <c r="M2648" s="175"/>
      <c r="N2648" s="175"/>
      <c r="O2648" s="175"/>
      <c r="P2648" s="175"/>
      <c r="Q2648" s="175"/>
      <c r="R2648" s="175"/>
      <c r="S2648" s="175"/>
      <c r="T2648" s="175"/>
      <c r="U2648" s="175"/>
      <c r="V2648" s="175"/>
      <c r="W2648" s="175"/>
      <c r="X2648" s="175"/>
      <c r="Y2648" s="175"/>
      <c r="Z2648" s="175"/>
      <c r="AA2648" s="175"/>
      <c r="AB2648" s="175"/>
      <c r="AC2648" s="175"/>
      <c r="AD2648" s="175"/>
      <c r="AE2648" s="175"/>
      <c r="AF2648" s="175"/>
      <c r="AG2648" s="175"/>
      <c r="AH2648" s="175"/>
      <c r="AI2648" s="175"/>
      <c r="AJ2648" s="175"/>
      <c r="AK2648" s="175"/>
      <c r="AL2648" s="175"/>
      <c r="AM2648" s="175"/>
      <c r="AN2648" s="175"/>
      <c r="AO2648" s="175"/>
      <c r="AP2648" s="175"/>
      <c r="AQ2648" s="175"/>
      <c r="AR2648" s="175"/>
    </row>
    <row r="2649" spans="1:44" ht="102" x14ac:dyDescent="0.3">
      <c r="A2649" s="175"/>
      <c r="B2649" s="181" t="s">
        <v>1979</v>
      </c>
      <c r="C2649" s="182" t="s">
        <v>1980</v>
      </c>
      <c r="D2649" s="190">
        <v>1443.11</v>
      </c>
      <c r="E2649" s="191">
        <v>1443.11</v>
      </c>
      <c r="F2649" s="185" t="s">
        <v>4637</v>
      </c>
      <c r="G2649" s="186" t="s">
        <v>3670</v>
      </c>
      <c r="H2649" s="187"/>
      <c r="I2649" s="175"/>
      <c r="J2649" s="175"/>
      <c r="K2649" s="175"/>
      <c r="L2649" s="175"/>
      <c r="M2649" s="175"/>
      <c r="N2649" s="175"/>
      <c r="O2649" s="175"/>
      <c r="P2649" s="175"/>
      <c r="Q2649" s="175"/>
      <c r="R2649" s="175"/>
      <c r="S2649" s="175"/>
      <c r="T2649" s="175"/>
      <c r="U2649" s="175"/>
      <c r="V2649" s="175"/>
      <c r="W2649" s="175"/>
      <c r="X2649" s="175"/>
      <c r="Y2649" s="175"/>
      <c r="Z2649" s="175"/>
      <c r="AA2649" s="175"/>
      <c r="AB2649" s="175"/>
      <c r="AC2649" s="175"/>
      <c r="AD2649" s="175"/>
      <c r="AE2649" s="175"/>
      <c r="AF2649" s="175"/>
      <c r="AG2649" s="175"/>
      <c r="AH2649" s="175"/>
      <c r="AI2649" s="175"/>
      <c r="AJ2649" s="175"/>
      <c r="AK2649" s="175"/>
      <c r="AL2649" s="175"/>
      <c r="AM2649" s="175"/>
      <c r="AN2649" s="175"/>
      <c r="AO2649" s="175"/>
      <c r="AP2649" s="175"/>
      <c r="AQ2649" s="175"/>
      <c r="AR2649" s="175"/>
    </row>
    <row r="2650" spans="1:44" ht="102" hidden="1" x14ac:dyDescent="0.3">
      <c r="A2650" s="175"/>
      <c r="B2650" s="185" t="s">
        <v>4637</v>
      </c>
      <c r="C2650" s="182"/>
      <c r="D2650" s="190">
        <v>1443.11</v>
      </c>
      <c r="E2650" s="191">
        <v>1443.11</v>
      </c>
      <c r="F2650" s="186" t="s">
        <v>3670</v>
      </c>
      <c r="G2650" s="181" t="s">
        <v>1022</v>
      </c>
      <c r="H2650" s="182" t="s">
        <v>282</v>
      </c>
      <c r="I2650" s="175"/>
      <c r="J2650" s="175"/>
      <c r="K2650" s="175"/>
      <c r="L2650" s="175"/>
      <c r="M2650" s="175"/>
      <c r="N2650" s="175"/>
      <c r="O2650" s="175"/>
      <c r="P2650" s="175"/>
      <c r="Q2650" s="175"/>
      <c r="R2650" s="175"/>
      <c r="S2650" s="175"/>
      <c r="T2650" s="175"/>
      <c r="U2650" s="175"/>
      <c r="V2650" s="175"/>
      <c r="W2650" s="175"/>
      <c r="X2650" s="175"/>
      <c r="Y2650" s="175"/>
      <c r="Z2650" s="175"/>
      <c r="AA2650" s="175"/>
      <c r="AB2650" s="175"/>
      <c r="AC2650" s="175"/>
      <c r="AD2650" s="175"/>
      <c r="AE2650" s="175"/>
      <c r="AF2650" s="175"/>
      <c r="AG2650" s="175"/>
      <c r="AH2650" s="175"/>
      <c r="AI2650" s="175"/>
      <c r="AJ2650" s="175"/>
      <c r="AK2650" s="175"/>
      <c r="AL2650" s="175"/>
      <c r="AM2650" s="175"/>
      <c r="AN2650" s="175"/>
      <c r="AO2650" s="175"/>
      <c r="AP2650" s="175"/>
      <c r="AQ2650" s="175"/>
      <c r="AR2650" s="175"/>
    </row>
    <row r="2651" spans="1:44" ht="102" hidden="1" x14ac:dyDescent="0.3">
      <c r="A2651" s="175"/>
      <c r="B2651" s="186" t="s">
        <v>3670</v>
      </c>
      <c r="C2651" s="187"/>
      <c r="D2651" s="190">
        <v>1443.11</v>
      </c>
      <c r="E2651" s="191">
        <v>1443.11</v>
      </c>
      <c r="F2651" s="181" t="s">
        <v>1022</v>
      </c>
      <c r="G2651" s="185" t="s">
        <v>4637</v>
      </c>
      <c r="H2651" s="182"/>
      <c r="I2651" s="175"/>
      <c r="J2651" s="175"/>
      <c r="K2651" s="175"/>
      <c r="L2651" s="175"/>
      <c r="M2651" s="175"/>
      <c r="N2651" s="175"/>
      <c r="O2651" s="175"/>
      <c r="P2651" s="175"/>
      <c r="Q2651" s="175"/>
      <c r="R2651" s="175"/>
      <c r="S2651" s="175"/>
      <c r="T2651" s="175"/>
      <c r="U2651" s="175"/>
      <c r="V2651" s="175"/>
      <c r="W2651" s="175"/>
      <c r="X2651" s="175"/>
      <c r="Y2651" s="175"/>
      <c r="Z2651" s="175"/>
      <c r="AA2651" s="175"/>
      <c r="AB2651" s="175"/>
      <c r="AC2651" s="175"/>
      <c r="AD2651" s="175"/>
      <c r="AE2651" s="175"/>
      <c r="AF2651" s="175"/>
      <c r="AG2651" s="175"/>
      <c r="AH2651" s="175"/>
      <c r="AI2651" s="175"/>
      <c r="AJ2651" s="175"/>
      <c r="AK2651" s="175"/>
      <c r="AL2651" s="175"/>
      <c r="AM2651" s="175"/>
      <c r="AN2651" s="175"/>
      <c r="AO2651" s="175"/>
      <c r="AP2651" s="175"/>
      <c r="AQ2651" s="175"/>
      <c r="AR2651" s="175"/>
    </row>
    <row r="2652" spans="1:44" ht="102" x14ac:dyDescent="0.3">
      <c r="A2652" s="175"/>
      <c r="B2652" s="181" t="s">
        <v>1022</v>
      </c>
      <c r="C2652" s="182" t="s">
        <v>282</v>
      </c>
      <c r="D2652" s="190">
        <v>1421.64</v>
      </c>
      <c r="E2652" s="191">
        <v>1421.64</v>
      </c>
      <c r="F2652" s="185" t="s">
        <v>4637</v>
      </c>
      <c r="G2652" s="186" t="s">
        <v>3143</v>
      </c>
      <c r="H2652" s="187"/>
      <c r="I2652" s="175"/>
      <c r="J2652" s="175"/>
      <c r="K2652" s="175"/>
      <c r="L2652" s="175"/>
      <c r="M2652" s="175"/>
      <c r="N2652" s="175"/>
      <c r="O2652" s="175"/>
      <c r="P2652" s="175"/>
      <c r="Q2652" s="175"/>
      <c r="R2652" s="175"/>
      <c r="S2652" s="175"/>
      <c r="T2652" s="175"/>
      <c r="U2652" s="175"/>
      <c r="V2652" s="175"/>
      <c r="W2652" s="175"/>
      <c r="X2652" s="175"/>
      <c r="Y2652" s="175"/>
      <c r="Z2652" s="175"/>
      <c r="AA2652" s="175"/>
      <c r="AB2652" s="175"/>
      <c r="AC2652" s="175"/>
      <c r="AD2652" s="175"/>
      <c r="AE2652" s="175"/>
      <c r="AF2652" s="175"/>
      <c r="AG2652" s="175"/>
      <c r="AH2652" s="175"/>
      <c r="AI2652" s="175"/>
      <c r="AJ2652" s="175"/>
      <c r="AK2652" s="175"/>
      <c r="AL2652" s="175"/>
      <c r="AM2652" s="175"/>
      <c r="AN2652" s="175"/>
      <c r="AO2652" s="175"/>
      <c r="AP2652" s="175"/>
      <c r="AQ2652" s="175"/>
      <c r="AR2652" s="175"/>
    </row>
    <row r="2653" spans="1:44" ht="102" hidden="1" x14ac:dyDescent="0.3">
      <c r="A2653" s="175"/>
      <c r="B2653" s="185" t="s">
        <v>4637</v>
      </c>
      <c r="C2653" s="182"/>
      <c r="D2653" s="190">
        <v>1421.64</v>
      </c>
      <c r="E2653" s="191">
        <v>1421.64</v>
      </c>
      <c r="F2653" s="186" t="s">
        <v>3143</v>
      </c>
      <c r="G2653" s="181" t="s">
        <v>848</v>
      </c>
      <c r="H2653" s="182" t="s">
        <v>849</v>
      </c>
      <c r="I2653" s="175"/>
      <c r="J2653" s="175"/>
      <c r="K2653" s="175"/>
      <c r="L2653" s="175"/>
      <c r="M2653" s="175"/>
      <c r="N2653" s="175"/>
      <c r="O2653" s="175"/>
      <c r="P2653" s="175"/>
      <c r="Q2653" s="175"/>
      <c r="R2653" s="175"/>
      <c r="S2653" s="175"/>
      <c r="T2653" s="175"/>
      <c r="U2653" s="175"/>
      <c r="V2653" s="175"/>
      <c r="W2653" s="175"/>
      <c r="X2653" s="175"/>
      <c r="Y2653" s="175"/>
      <c r="Z2653" s="175"/>
      <c r="AA2653" s="175"/>
      <c r="AB2653" s="175"/>
      <c r="AC2653" s="175"/>
      <c r="AD2653" s="175"/>
      <c r="AE2653" s="175"/>
      <c r="AF2653" s="175"/>
      <c r="AG2653" s="175"/>
      <c r="AH2653" s="175"/>
      <c r="AI2653" s="175"/>
      <c r="AJ2653" s="175"/>
      <c r="AK2653" s="175"/>
      <c r="AL2653" s="175"/>
      <c r="AM2653" s="175"/>
      <c r="AN2653" s="175"/>
      <c r="AO2653" s="175"/>
      <c r="AP2653" s="175"/>
      <c r="AQ2653" s="175"/>
      <c r="AR2653" s="175"/>
    </row>
    <row r="2654" spans="1:44" ht="102" hidden="1" x14ac:dyDescent="0.3">
      <c r="A2654" s="175"/>
      <c r="B2654" s="186" t="s">
        <v>3143</v>
      </c>
      <c r="C2654" s="187"/>
      <c r="D2654" s="190">
        <v>1421.64</v>
      </c>
      <c r="E2654" s="191">
        <v>1421.64</v>
      </c>
      <c r="F2654" s="181" t="s">
        <v>848</v>
      </c>
      <c r="G2654" s="185" t="s">
        <v>4637</v>
      </c>
      <c r="H2654" s="182"/>
      <c r="I2654" s="175"/>
      <c r="J2654" s="175"/>
      <c r="K2654" s="175"/>
      <c r="L2654" s="175"/>
      <c r="M2654" s="175"/>
      <c r="N2654" s="175"/>
      <c r="O2654" s="175"/>
      <c r="P2654" s="175"/>
      <c r="Q2654" s="175"/>
      <c r="R2654" s="175"/>
      <c r="S2654" s="175"/>
      <c r="T2654" s="175"/>
      <c r="U2654" s="175"/>
      <c r="V2654" s="175"/>
      <c r="W2654" s="175"/>
      <c r="X2654" s="175"/>
      <c r="Y2654" s="175"/>
      <c r="Z2654" s="175"/>
      <c r="AA2654" s="175"/>
      <c r="AB2654" s="175"/>
      <c r="AC2654" s="175"/>
      <c r="AD2654" s="175"/>
      <c r="AE2654" s="175"/>
      <c r="AF2654" s="175"/>
      <c r="AG2654" s="175"/>
      <c r="AH2654" s="175"/>
      <c r="AI2654" s="175"/>
      <c r="AJ2654" s="175"/>
      <c r="AK2654" s="175"/>
      <c r="AL2654" s="175"/>
      <c r="AM2654" s="175"/>
      <c r="AN2654" s="175"/>
      <c r="AO2654" s="175"/>
      <c r="AP2654" s="175"/>
      <c r="AQ2654" s="175"/>
      <c r="AR2654" s="175"/>
    </row>
    <row r="2655" spans="1:44" ht="102" x14ac:dyDescent="0.3">
      <c r="A2655" s="175"/>
      <c r="B2655" s="181" t="s">
        <v>848</v>
      </c>
      <c r="C2655" s="182" t="s">
        <v>849</v>
      </c>
      <c r="D2655" s="190">
        <v>2602.7600000000002</v>
      </c>
      <c r="E2655" s="191">
        <v>2602.7600000000002</v>
      </c>
      <c r="F2655" s="185" t="s">
        <v>4637</v>
      </c>
      <c r="G2655" s="186" t="s">
        <v>3671</v>
      </c>
      <c r="H2655" s="187"/>
      <c r="I2655" s="175"/>
      <c r="J2655" s="175"/>
      <c r="K2655" s="175"/>
      <c r="L2655" s="175"/>
      <c r="M2655" s="175"/>
      <c r="N2655" s="175"/>
      <c r="O2655" s="175"/>
      <c r="P2655" s="175"/>
      <c r="Q2655" s="175"/>
      <c r="R2655" s="175"/>
      <c r="S2655" s="175"/>
      <c r="T2655" s="175"/>
      <c r="U2655" s="175"/>
      <c r="V2655" s="175"/>
      <c r="W2655" s="175"/>
      <c r="X2655" s="175"/>
      <c r="Y2655" s="175"/>
      <c r="Z2655" s="175"/>
      <c r="AA2655" s="175"/>
      <c r="AB2655" s="175"/>
      <c r="AC2655" s="175"/>
      <c r="AD2655" s="175"/>
      <c r="AE2655" s="175"/>
      <c r="AF2655" s="175"/>
      <c r="AG2655" s="175"/>
      <c r="AH2655" s="175"/>
      <c r="AI2655" s="175"/>
      <c r="AJ2655" s="175"/>
      <c r="AK2655" s="175"/>
      <c r="AL2655" s="175"/>
      <c r="AM2655" s="175"/>
      <c r="AN2655" s="175"/>
      <c r="AO2655" s="175"/>
      <c r="AP2655" s="175"/>
      <c r="AQ2655" s="175"/>
      <c r="AR2655" s="175"/>
    </row>
    <row r="2656" spans="1:44" ht="102" hidden="1" x14ac:dyDescent="0.3">
      <c r="A2656" s="175"/>
      <c r="B2656" s="185" t="s">
        <v>4637</v>
      </c>
      <c r="C2656" s="182"/>
      <c r="D2656" s="190">
        <v>2602.7600000000002</v>
      </c>
      <c r="E2656" s="191">
        <v>2602.7600000000002</v>
      </c>
      <c r="F2656" s="186" t="s">
        <v>3671</v>
      </c>
      <c r="G2656" s="181" t="s">
        <v>1066</v>
      </c>
      <c r="H2656" s="182" t="s">
        <v>1067</v>
      </c>
      <c r="I2656" s="175"/>
      <c r="J2656" s="175"/>
      <c r="K2656" s="175"/>
      <c r="L2656" s="175"/>
      <c r="M2656" s="175"/>
      <c r="N2656" s="175"/>
      <c r="O2656" s="175"/>
      <c r="P2656" s="175"/>
      <c r="Q2656" s="175"/>
      <c r="R2656" s="175"/>
      <c r="S2656" s="175"/>
      <c r="T2656" s="175"/>
      <c r="U2656" s="175"/>
      <c r="V2656" s="175"/>
      <c r="W2656" s="175"/>
      <c r="X2656" s="175"/>
      <c r="Y2656" s="175"/>
      <c r="Z2656" s="175"/>
      <c r="AA2656" s="175"/>
      <c r="AB2656" s="175"/>
      <c r="AC2656" s="175"/>
      <c r="AD2656" s="175"/>
      <c r="AE2656" s="175"/>
      <c r="AF2656" s="175"/>
      <c r="AG2656" s="175"/>
      <c r="AH2656" s="175"/>
      <c r="AI2656" s="175"/>
      <c r="AJ2656" s="175"/>
      <c r="AK2656" s="175"/>
      <c r="AL2656" s="175"/>
      <c r="AM2656" s="175"/>
      <c r="AN2656" s="175"/>
      <c r="AO2656" s="175"/>
      <c r="AP2656" s="175"/>
      <c r="AQ2656" s="175"/>
      <c r="AR2656" s="175"/>
    </row>
    <row r="2657" spans="1:44" ht="102" hidden="1" x14ac:dyDescent="0.3">
      <c r="A2657" s="175"/>
      <c r="B2657" s="186" t="s">
        <v>3671</v>
      </c>
      <c r="C2657" s="187"/>
      <c r="D2657" s="190">
        <v>2602.7600000000002</v>
      </c>
      <c r="E2657" s="191">
        <v>2602.7600000000002</v>
      </c>
      <c r="F2657" s="181" t="s">
        <v>1066</v>
      </c>
      <c r="G2657" s="185" t="s">
        <v>4637</v>
      </c>
      <c r="H2657" s="182"/>
      <c r="I2657" s="175"/>
      <c r="J2657" s="175"/>
      <c r="K2657" s="175"/>
      <c r="L2657" s="175"/>
      <c r="M2657" s="175"/>
      <c r="N2657" s="175"/>
      <c r="O2657" s="175"/>
      <c r="P2657" s="175"/>
      <c r="Q2657" s="175"/>
      <c r="R2657" s="175"/>
      <c r="S2657" s="175"/>
      <c r="T2657" s="175"/>
      <c r="U2657" s="175"/>
      <c r="V2657" s="175"/>
      <c r="W2657" s="175"/>
      <c r="X2657" s="175"/>
      <c r="Y2657" s="175"/>
      <c r="Z2657" s="175"/>
      <c r="AA2657" s="175"/>
      <c r="AB2657" s="175"/>
      <c r="AC2657" s="175"/>
      <c r="AD2657" s="175"/>
      <c r="AE2657" s="175"/>
      <c r="AF2657" s="175"/>
      <c r="AG2657" s="175"/>
      <c r="AH2657" s="175"/>
      <c r="AI2657" s="175"/>
      <c r="AJ2657" s="175"/>
      <c r="AK2657" s="175"/>
      <c r="AL2657" s="175"/>
      <c r="AM2657" s="175"/>
      <c r="AN2657" s="175"/>
      <c r="AO2657" s="175"/>
      <c r="AP2657" s="175"/>
      <c r="AQ2657" s="175"/>
      <c r="AR2657" s="175"/>
    </row>
    <row r="2658" spans="1:44" ht="102" x14ac:dyDescent="0.3">
      <c r="A2658" s="175"/>
      <c r="B2658" s="181" t="s">
        <v>1066</v>
      </c>
      <c r="C2658" s="182" t="s">
        <v>1067</v>
      </c>
      <c r="D2658" s="190">
        <v>1687.93</v>
      </c>
      <c r="E2658" s="191">
        <v>1687.93</v>
      </c>
      <c r="F2658" s="185" t="s">
        <v>4637</v>
      </c>
      <c r="G2658" s="186" t="s">
        <v>3673</v>
      </c>
      <c r="H2658" s="187"/>
      <c r="I2658" s="175"/>
      <c r="J2658" s="175"/>
      <c r="K2658" s="175"/>
      <c r="L2658" s="175"/>
      <c r="M2658" s="175"/>
      <c r="N2658" s="175"/>
      <c r="O2658" s="175"/>
      <c r="P2658" s="175"/>
      <c r="Q2658" s="175"/>
      <c r="R2658" s="175"/>
      <c r="S2658" s="175"/>
      <c r="T2658" s="175"/>
      <c r="U2658" s="175"/>
      <c r="V2658" s="175"/>
      <c r="W2658" s="175"/>
      <c r="X2658" s="175"/>
      <c r="Y2658" s="175"/>
      <c r="Z2658" s="175"/>
      <c r="AA2658" s="175"/>
      <c r="AB2658" s="175"/>
      <c r="AC2658" s="175"/>
      <c r="AD2658" s="175"/>
      <c r="AE2658" s="175"/>
      <c r="AF2658" s="175"/>
      <c r="AG2658" s="175"/>
      <c r="AH2658" s="175"/>
      <c r="AI2658" s="175"/>
      <c r="AJ2658" s="175"/>
      <c r="AK2658" s="175"/>
      <c r="AL2658" s="175"/>
      <c r="AM2658" s="175"/>
      <c r="AN2658" s="175"/>
      <c r="AO2658" s="175"/>
      <c r="AP2658" s="175"/>
      <c r="AQ2658" s="175"/>
      <c r="AR2658" s="175"/>
    </row>
    <row r="2659" spans="1:44" ht="102" hidden="1" x14ac:dyDescent="0.3">
      <c r="A2659" s="175"/>
      <c r="B2659" s="185" t="s">
        <v>4637</v>
      </c>
      <c r="C2659" s="182"/>
      <c r="D2659" s="190">
        <v>1687.93</v>
      </c>
      <c r="E2659" s="191">
        <v>1687.93</v>
      </c>
      <c r="F2659" s="186" t="s">
        <v>3673</v>
      </c>
      <c r="G2659" s="181" t="s">
        <v>725</v>
      </c>
      <c r="H2659" s="182" t="s">
        <v>726</v>
      </c>
      <c r="I2659" s="175"/>
      <c r="J2659" s="175"/>
      <c r="K2659" s="175"/>
      <c r="L2659" s="175"/>
      <c r="M2659" s="175"/>
      <c r="N2659" s="175"/>
      <c r="O2659" s="175"/>
      <c r="P2659" s="175"/>
      <c r="Q2659" s="175"/>
      <c r="R2659" s="175"/>
      <c r="S2659" s="175"/>
      <c r="T2659" s="175"/>
      <c r="U2659" s="175"/>
      <c r="V2659" s="175"/>
      <c r="W2659" s="175"/>
      <c r="X2659" s="175"/>
      <c r="Y2659" s="175"/>
      <c r="Z2659" s="175"/>
      <c r="AA2659" s="175"/>
      <c r="AB2659" s="175"/>
      <c r="AC2659" s="175"/>
      <c r="AD2659" s="175"/>
      <c r="AE2659" s="175"/>
      <c r="AF2659" s="175"/>
      <c r="AG2659" s="175"/>
      <c r="AH2659" s="175"/>
      <c r="AI2659" s="175"/>
      <c r="AJ2659" s="175"/>
      <c r="AK2659" s="175"/>
      <c r="AL2659" s="175"/>
      <c r="AM2659" s="175"/>
      <c r="AN2659" s="175"/>
      <c r="AO2659" s="175"/>
      <c r="AP2659" s="175"/>
      <c r="AQ2659" s="175"/>
      <c r="AR2659" s="175"/>
    </row>
    <row r="2660" spans="1:44" ht="102" hidden="1" x14ac:dyDescent="0.3">
      <c r="A2660" s="175"/>
      <c r="B2660" s="186" t="s">
        <v>3673</v>
      </c>
      <c r="C2660" s="187"/>
      <c r="D2660" s="190">
        <v>1687.93</v>
      </c>
      <c r="E2660" s="191">
        <v>1687.93</v>
      </c>
      <c r="F2660" s="181" t="s">
        <v>725</v>
      </c>
      <c r="G2660" s="185" t="s">
        <v>4637</v>
      </c>
      <c r="H2660" s="182"/>
      <c r="I2660" s="175"/>
      <c r="J2660" s="175"/>
      <c r="K2660" s="175"/>
      <c r="L2660" s="175"/>
      <c r="M2660" s="175"/>
      <c r="N2660" s="175"/>
      <c r="O2660" s="175"/>
      <c r="P2660" s="175"/>
      <c r="Q2660" s="175"/>
      <c r="R2660" s="175"/>
      <c r="S2660" s="175"/>
      <c r="T2660" s="175"/>
      <c r="U2660" s="175"/>
      <c r="V2660" s="175"/>
      <c r="W2660" s="175"/>
      <c r="X2660" s="175"/>
      <c r="Y2660" s="175"/>
      <c r="Z2660" s="175"/>
      <c r="AA2660" s="175"/>
      <c r="AB2660" s="175"/>
      <c r="AC2660" s="175"/>
      <c r="AD2660" s="175"/>
      <c r="AE2660" s="175"/>
      <c r="AF2660" s="175"/>
      <c r="AG2660" s="175"/>
      <c r="AH2660" s="175"/>
      <c r="AI2660" s="175"/>
      <c r="AJ2660" s="175"/>
      <c r="AK2660" s="175"/>
      <c r="AL2660" s="175"/>
      <c r="AM2660" s="175"/>
      <c r="AN2660" s="175"/>
      <c r="AO2660" s="175"/>
      <c r="AP2660" s="175"/>
      <c r="AQ2660" s="175"/>
      <c r="AR2660" s="175"/>
    </row>
    <row r="2661" spans="1:44" ht="102" x14ac:dyDescent="0.3">
      <c r="A2661" s="175"/>
      <c r="B2661" s="181" t="s">
        <v>725</v>
      </c>
      <c r="C2661" s="182" t="s">
        <v>726</v>
      </c>
      <c r="D2661" s="190">
        <v>1374.39</v>
      </c>
      <c r="E2661" s="191">
        <v>1374.39</v>
      </c>
      <c r="F2661" s="185" t="s">
        <v>4637</v>
      </c>
      <c r="G2661" s="186" t="s">
        <v>3675</v>
      </c>
      <c r="H2661" s="187"/>
      <c r="I2661" s="175"/>
      <c r="J2661" s="175"/>
      <c r="K2661" s="175"/>
      <c r="L2661" s="175"/>
      <c r="M2661" s="175"/>
      <c r="N2661" s="175"/>
      <c r="O2661" s="175"/>
      <c r="P2661" s="175"/>
      <c r="Q2661" s="175"/>
      <c r="R2661" s="175"/>
      <c r="S2661" s="175"/>
      <c r="T2661" s="175"/>
      <c r="U2661" s="175"/>
      <c r="V2661" s="175"/>
      <c r="W2661" s="175"/>
      <c r="X2661" s="175"/>
      <c r="Y2661" s="175"/>
      <c r="Z2661" s="175"/>
      <c r="AA2661" s="175"/>
      <c r="AB2661" s="175"/>
      <c r="AC2661" s="175"/>
      <c r="AD2661" s="175"/>
      <c r="AE2661" s="175"/>
      <c r="AF2661" s="175"/>
      <c r="AG2661" s="175"/>
      <c r="AH2661" s="175"/>
      <c r="AI2661" s="175"/>
      <c r="AJ2661" s="175"/>
      <c r="AK2661" s="175"/>
      <c r="AL2661" s="175"/>
      <c r="AM2661" s="175"/>
      <c r="AN2661" s="175"/>
      <c r="AO2661" s="175"/>
      <c r="AP2661" s="175"/>
      <c r="AQ2661" s="175"/>
      <c r="AR2661" s="175"/>
    </row>
    <row r="2662" spans="1:44" ht="102" hidden="1" x14ac:dyDescent="0.3">
      <c r="A2662" s="175"/>
      <c r="B2662" s="185" t="s">
        <v>4637</v>
      </c>
      <c r="C2662" s="182"/>
      <c r="D2662" s="190">
        <v>1374.39</v>
      </c>
      <c r="E2662" s="191">
        <v>1374.39</v>
      </c>
      <c r="F2662" s="186" t="s">
        <v>3675</v>
      </c>
      <c r="G2662" s="181" t="s">
        <v>1724</v>
      </c>
      <c r="H2662" s="182" t="s">
        <v>1725</v>
      </c>
      <c r="I2662" s="175"/>
      <c r="J2662" s="175"/>
      <c r="K2662" s="175"/>
      <c r="L2662" s="175"/>
      <c r="M2662" s="175"/>
      <c r="N2662" s="175"/>
      <c r="O2662" s="175"/>
      <c r="P2662" s="175"/>
      <c r="Q2662" s="175"/>
      <c r="R2662" s="175"/>
      <c r="S2662" s="175"/>
      <c r="T2662" s="175"/>
      <c r="U2662" s="175"/>
      <c r="V2662" s="175"/>
      <c r="W2662" s="175"/>
      <c r="X2662" s="175"/>
      <c r="Y2662" s="175"/>
      <c r="Z2662" s="175"/>
      <c r="AA2662" s="175"/>
      <c r="AB2662" s="175"/>
      <c r="AC2662" s="175"/>
      <c r="AD2662" s="175"/>
      <c r="AE2662" s="175"/>
      <c r="AF2662" s="175"/>
      <c r="AG2662" s="175"/>
      <c r="AH2662" s="175"/>
      <c r="AI2662" s="175"/>
      <c r="AJ2662" s="175"/>
      <c r="AK2662" s="175"/>
      <c r="AL2662" s="175"/>
      <c r="AM2662" s="175"/>
      <c r="AN2662" s="175"/>
      <c r="AO2662" s="175"/>
      <c r="AP2662" s="175"/>
      <c r="AQ2662" s="175"/>
      <c r="AR2662" s="175"/>
    </row>
    <row r="2663" spans="1:44" ht="102" hidden="1" x14ac:dyDescent="0.3">
      <c r="A2663" s="175"/>
      <c r="B2663" s="186" t="s">
        <v>3675</v>
      </c>
      <c r="C2663" s="187"/>
      <c r="D2663" s="190">
        <v>1374.39</v>
      </c>
      <c r="E2663" s="191">
        <v>1374.39</v>
      </c>
      <c r="F2663" s="181" t="s">
        <v>1724</v>
      </c>
      <c r="G2663" s="185" t="s">
        <v>4637</v>
      </c>
      <c r="H2663" s="182"/>
      <c r="I2663" s="175"/>
      <c r="J2663" s="175"/>
      <c r="K2663" s="175"/>
      <c r="L2663" s="175"/>
      <c r="M2663" s="175"/>
      <c r="N2663" s="175"/>
      <c r="O2663" s="175"/>
      <c r="P2663" s="175"/>
      <c r="Q2663" s="175"/>
      <c r="R2663" s="175"/>
      <c r="S2663" s="175"/>
      <c r="T2663" s="175"/>
      <c r="U2663" s="175"/>
      <c r="V2663" s="175"/>
      <c r="W2663" s="175"/>
      <c r="X2663" s="175"/>
      <c r="Y2663" s="175"/>
      <c r="Z2663" s="175"/>
      <c r="AA2663" s="175"/>
      <c r="AB2663" s="175"/>
      <c r="AC2663" s="175"/>
      <c r="AD2663" s="175"/>
      <c r="AE2663" s="175"/>
      <c r="AF2663" s="175"/>
      <c r="AG2663" s="175"/>
      <c r="AH2663" s="175"/>
      <c r="AI2663" s="175"/>
      <c r="AJ2663" s="175"/>
      <c r="AK2663" s="175"/>
      <c r="AL2663" s="175"/>
      <c r="AM2663" s="175"/>
      <c r="AN2663" s="175"/>
      <c r="AO2663" s="175"/>
      <c r="AP2663" s="175"/>
      <c r="AQ2663" s="175"/>
      <c r="AR2663" s="175"/>
    </row>
    <row r="2664" spans="1:44" ht="102" x14ac:dyDescent="0.3">
      <c r="A2664" s="175"/>
      <c r="B2664" s="181" t="s">
        <v>1724</v>
      </c>
      <c r="C2664" s="182" t="s">
        <v>1725</v>
      </c>
      <c r="D2664" s="190">
        <v>1361.51</v>
      </c>
      <c r="E2664" s="191">
        <v>1361.51</v>
      </c>
      <c r="F2664" s="185" t="s">
        <v>4637</v>
      </c>
      <c r="G2664" s="186" t="s">
        <v>3676</v>
      </c>
      <c r="H2664" s="187"/>
      <c r="I2664" s="175"/>
      <c r="J2664" s="175"/>
      <c r="K2664" s="175"/>
      <c r="L2664" s="175"/>
      <c r="M2664" s="175"/>
      <c r="N2664" s="175"/>
      <c r="O2664" s="175"/>
      <c r="P2664" s="175"/>
      <c r="Q2664" s="175"/>
      <c r="R2664" s="175"/>
      <c r="S2664" s="175"/>
      <c r="T2664" s="175"/>
      <c r="U2664" s="175"/>
      <c r="V2664" s="175"/>
      <c r="W2664" s="175"/>
      <c r="X2664" s="175"/>
      <c r="Y2664" s="175"/>
      <c r="Z2664" s="175"/>
      <c r="AA2664" s="175"/>
      <c r="AB2664" s="175"/>
      <c r="AC2664" s="175"/>
      <c r="AD2664" s="175"/>
      <c r="AE2664" s="175"/>
      <c r="AF2664" s="175"/>
      <c r="AG2664" s="175"/>
      <c r="AH2664" s="175"/>
      <c r="AI2664" s="175"/>
      <c r="AJ2664" s="175"/>
      <c r="AK2664" s="175"/>
      <c r="AL2664" s="175"/>
      <c r="AM2664" s="175"/>
      <c r="AN2664" s="175"/>
      <c r="AO2664" s="175"/>
      <c r="AP2664" s="175"/>
      <c r="AQ2664" s="175"/>
      <c r="AR2664" s="175"/>
    </row>
    <row r="2665" spans="1:44" ht="102" hidden="1" x14ac:dyDescent="0.3">
      <c r="A2665" s="175"/>
      <c r="B2665" s="185" t="s">
        <v>4637</v>
      </c>
      <c r="C2665" s="182"/>
      <c r="D2665" s="190">
        <v>1361.51</v>
      </c>
      <c r="E2665" s="191">
        <v>1361.51</v>
      </c>
      <c r="F2665" s="186" t="s">
        <v>3676</v>
      </c>
      <c r="G2665" s="181" t="s">
        <v>775</v>
      </c>
      <c r="H2665" s="182" t="s">
        <v>776</v>
      </c>
      <c r="I2665" s="175"/>
      <c r="J2665" s="175"/>
      <c r="K2665" s="175"/>
      <c r="L2665" s="175"/>
      <c r="M2665" s="175"/>
      <c r="N2665" s="175"/>
      <c r="O2665" s="175"/>
      <c r="P2665" s="175"/>
      <c r="Q2665" s="175"/>
      <c r="R2665" s="175"/>
      <c r="S2665" s="175"/>
      <c r="T2665" s="175"/>
      <c r="U2665" s="175"/>
      <c r="V2665" s="175"/>
      <c r="W2665" s="175"/>
      <c r="X2665" s="175"/>
      <c r="Y2665" s="175"/>
      <c r="Z2665" s="175"/>
      <c r="AA2665" s="175"/>
      <c r="AB2665" s="175"/>
      <c r="AC2665" s="175"/>
      <c r="AD2665" s="175"/>
      <c r="AE2665" s="175"/>
      <c r="AF2665" s="175"/>
      <c r="AG2665" s="175"/>
      <c r="AH2665" s="175"/>
      <c r="AI2665" s="175"/>
      <c r="AJ2665" s="175"/>
      <c r="AK2665" s="175"/>
      <c r="AL2665" s="175"/>
      <c r="AM2665" s="175"/>
      <c r="AN2665" s="175"/>
      <c r="AO2665" s="175"/>
      <c r="AP2665" s="175"/>
      <c r="AQ2665" s="175"/>
      <c r="AR2665" s="175"/>
    </row>
    <row r="2666" spans="1:44" ht="102" hidden="1" x14ac:dyDescent="0.3">
      <c r="A2666" s="175"/>
      <c r="B2666" s="186" t="s">
        <v>3676</v>
      </c>
      <c r="C2666" s="187"/>
      <c r="D2666" s="190">
        <v>1361.51</v>
      </c>
      <c r="E2666" s="191">
        <v>1361.51</v>
      </c>
      <c r="F2666" s="181" t="s">
        <v>775</v>
      </c>
      <c r="G2666" s="185" t="s">
        <v>4637</v>
      </c>
      <c r="H2666" s="182"/>
      <c r="I2666" s="175"/>
      <c r="J2666" s="175"/>
      <c r="K2666" s="175"/>
      <c r="L2666" s="175"/>
      <c r="M2666" s="175"/>
      <c r="N2666" s="175"/>
      <c r="O2666" s="175"/>
      <c r="P2666" s="175"/>
      <c r="Q2666" s="175"/>
      <c r="R2666" s="175"/>
      <c r="S2666" s="175"/>
      <c r="T2666" s="175"/>
      <c r="U2666" s="175"/>
      <c r="V2666" s="175"/>
      <c r="W2666" s="175"/>
      <c r="X2666" s="175"/>
      <c r="Y2666" s="175"/>
      <c r="Z2666" s="175"/>
      <c r="AA2666" s="175"/>
      <c r="AB2666" s="175"/>
      <c r="AC2666" s="175"/>
      <c r="AD2666" s="175"/>
      <c r="AE2666" s="175"/>
      <c r="AF2666" s="175"/>
      <c r="AG2666" s="175"/>
      <c r="AH2666" s="175"/>
      <c r="AI2666" s="175"/>
      <c r="AJ2666" s="175"/>
      <c r="AK2666" s="175"/>
      <c r="AL2666" s="175"/>
      <c r="AM2666" s="175"/>
      <c r="AN2666" s="175"/>
      <c r="AO2666" s="175"/>
      <c r="AP2666" s="175"/>
      <c r="AQ2666" s="175"/>
      <c r="AR2666" s="175"/>
    </row>
    <row r="2667" spans="1:44" ht="102" x14ac:dyDescent="0.3">
      <c r="A2667" s="175"/>
      <c r="B2667" s="181" t="s">
        <v>775</v>
      </c>
      <c r="C2667" s="182" t="s">
        <v>776</v>
      </c>
      <c r="D2667" s="190">
        <v>1679.34</v>
      </c>
      <c r="E2667" s="191">
        <v>1679.34</v>
      </c>
      <c r="F2667" s="185" t="s">
        <v>4637</v>
      </c>
      <c r="G2667" s="186" t="s">
        <v>3677</v>
      </c>
      <c r="H2667" s="187"/>
      <c r="I2667" s="175"/>
      <c r="J2667" s="175"/>
      <c r="K2667" s="175"/>
      <c r="L2667" s="175"/>
      <c r="M2667" s="175"/>
      <c r="N2667" s="175"/>
      <c r="O2667" s="175"/>
      <c r="P2667" s="175"/>
      <c r="Q2667" s="175"/>
      <c r="R2667" s="175"/>
      <c r="S2667" s="175"/>
      <c r="T2667" s="175"/>
      <c r="U2667" s="175"/>
      <c r="V2667" s="175"/>
      <c r="W2667" s="175"/>
      <c r="X2667" s="175"/>
      <c r="Y2667" s="175"/>
      <c r="Z2667" s="175"/>
      <c r="AA2667" s="175"/>
      <c r="AB2667" s="175"/>
      <c r="AC2667" s="175"/>
      <c r="AD2667" s="175"/>
      <c r="AE2667" s="175"/>
      <c r="AF2667" s="175"/>
      <c r="AG2667" s="175"/>
      <c r="AH2667" s="175"/>
      <c r="AI2667" s="175"/>
      <c r="AJ2667" s="175"/>
      <c r="AK2667" s="175"/>
      <c r="AL2667" s="175"/>
      <c r="AM2667" s="175"/>
      <c r="AN2667" s="175"/>
      <c r="AO2667" s="175"/>
      <c r="AP2667" s="175"/>
      <c r="AQ2667" s="175"/>
      <c r="AR2667" s="175"/>
    </row>
    <row r="2668" spans="1:44" ht="102" hidden="1" x14ac:dyDescent="0.3">
      <c r="A2668" s="175"/>
      <c r="B2668" s="185" t="s">
        <v>4637</v>
      </c>
      <c r="C2668" s="182"/>
      <c r="D2668" s="190">
        <v>1679.34</v>
      </c>
      <c r="E2668" s="191">
        <v>1679.34</v>
      </c>
      <c r="F2668" s="186" t="s">
        <v>3677</v>
      </c>
      <c r="G2668" s="181" t="s">
        <v>1045</v>
      </c>
      <c r="H2668" s="182" t="s">
        <v>1046</v>
      </c>
      <c r="I2668" s="175"/>
      <c r="J2668" s="175"/>
      <c r="K2668" s="175"/>
      <c r="L2668" s="175"/>
      <c r="M2668" s="175"/>
      <c r="N2668" s="175"/>
      <c r="O2668" s="175"/>
      <c r="P2668" s="175"/>
      <c r="Q2668" s="175"/>
      <c r="R2668" s="175"/>
      <c r="S2668" s="175"/>
      <c r="T2668" s="175"/>
      <c r="U2668" s="175"/>
      <c r="V2668" s="175"/>
      <c r="W2668" s="175"/>
      <c r="X2668" s="175"/>
      <c r="Y2668" s="175"/>
      <c r="Z2668" s="175"/>
      <c r="AA2668" s="175"/>
      <c r="AB2668" s="175"/>
      <c r="AC2668" s="175"/>
      <c r="AD2668" s="175"/>
      <c r="AE2668" s="175"/>
      <c r="AF2668" s="175"/>
      <c r="AG2668" s="175"/>
      <c r="AH2668" s="175"/>
      <c r="AI2668" s="175"/>
      <c r="AJ2668" s="175"/>
      <c r="AK2668" s="175"/>
      <c r="AL2668" s="175"/>
      <c r="AM2668" s="175"/>
      <c r="AN2668" s="175"/>
      <c r="AO2668" s="175"/>
      <c r="AP2668" s="175"/>
      <c r="AQ2668" s="175"/>
      <c r="AR2668" s="175"/>
    </row>
    <row r="2669" spans="1:44" ht="102" hidden="1" x14ac:dyDescent="0.3">
      <c r="A2669" s="175"/>
      <c r="B2669" s="186" t="s">
        <v>3677</v>
      </c>
      <c r="C2669" s="187"/>
      <c r="D2669" s="190">
        <v>1679.34</v>
      </c>
      <c r="E2669" s="191">
        <v>1679.34</v>
      </c>
      <c r="F2669" s="181" t="s">
        <v>1045</v>
      </c>
      <c r="G2669" s="185" t="s">
        <v>4637</v>
      </c>
      <c r="H2669" s="182"/>
      <c r="I2669" s="175"/>
      <c r="J2669" s="175"/>
      <c r="K2669" s="175"/>
      <c r="L2669" s="175"/>
      <c r="M2669" s="175"/>
      <c r="N2669" s="175"/>
      <c r="O2669" s="175"/>
      <c r="P2669" s="175"/>
      <c r="Q2669" s="175"/>
      <c r="R2669" s="175"/>
      <c r="S2669" s="175"/>
      <c r="T2669" s="175"/>
      <c r="U2669" s="175"/>
      <c r="V2669" s="175"/>
      <c r="W2669" s="175"/>
      <c r="X2669" s="175"/>
      <c r="Y2669" s="175"/>
      <c r="Z2669" s="175"/>
      <c r="AA2669" s="175"/>
      <c r="AB2669" s="175"/>
      <c r="AC2669" s="175"/>
      <c r="AD2669" s="175"/>
      <c r="AE2669" s="175"/>
      <c r="AF2669" s="175"/>
      <c r="AG2669" s="175"/>
      <c r="AH2669" s="175"/>
      <c r="AI2669" s="175"/>
      <c r="AJ2669" s="175"/>
      <c r="AK2669" s="175"/>
      <c r="AL2669" s="175"/>
      <c r="AM2669" s="175"/>
      <c r="AN2669" s="175"/>
      <c r="AO2669" s="175"/>
      <c r="AP2669" s="175"/>
      <c r="AQ2669" s="175"/>
      <c r="AR2669" s="175"/>
    </row>
    <row r="2670" spans="1:44" ht="102" x14ac:dyDescent="0.3">
      <c r="A2670" s="175"/>
      <c r="B2670" s="181" t="s">
        <v>1045</v>
      </c>
      <c r="C2670" s="182" t="s">
        <v>1046</v>
      </c>
      <c r="D2670" s="190">
        <v>2650</v>
      </c>
      <c r="E2670" s="191">
        <v>2650</v>
      </c>
      <c r="F2670" s="185" t="s">
        <v>4637</v>
      </c>
      <c r="G2670" s="186" t="s">
        <v>3523</v>
      </c>
      <c r="H2670" s="187"/>
      <c r="I2670" s="175"/>
      <c r="J2670" s="175"/>
      <c r="K2670" s="175"/>
      <c r="L2670" s="175"/>
      <c r="M2670" s="175"/>
      <c r="N2670" s="175"/>
      <c r="O2670" s="175"/>
      <c r="P2670" s="175"/>
      <c r="Q2670" s="175"/>
      <c r="R2670" s="175"/>
      <c r="S2670" s="175"/>
      <c r="T2670" s="175"/>
      <c r="U2670" s="175"/>
      <c r="V2670" s="175"/>
      <c r="W2670" s="175"/>
      <c r="X2670" s="175"/>
      <c r="Y2670" s="175"/>
      <c r="Z2670" s="175"/>
      <c r="AA2670" s="175"/>
      <c r="AB2670" s="175"/>
      <c r="AC2670" s="175"/>
      <c r="AD2670" s="175"/>
      <c r="AE2670" s="175"/>
      <c r="AF2670" s="175"/>
      <c r="AG2670" s="175"/>
      <c r="AH2670" s="175"/>
      <c r="AI2670" s="175"/>
      <c r="AJ2670" s="175"/>
      <c r="AK2670" s="175"/>
      <c r="AL2670" s="175"/>
      <c r="AM2670" s="175"/>
      <c r="AN2670" s="175"/>
      <c r="AO2670" s="175"/>
      <c r="AP2670" s="175"/>
      <c r="AQ2670" s="175"/>
      <c r="AR2670" s="175"/>
    </row>
    <row r="2671" spans="1:44" ht="102" hidden="1" x14ac:dyDescent="0.3">
      <c r="A2671" s="175"/>
      <c r="B2671" s="185" t="s">
        <v>4637</v>
      </c>
      <c r="C2671" s="182"/>
      <c r="D2671" s="190">
        <v>2650</v>
      </c>
      <c r="E2671" s="191">
        <v>2650</v>
      </c>
      <c r="F2671" s="186" t="s">
        <v>3523</v>
      </c>
      <c r="G2671" s="181" t="s">
        <v>2035</v>
      </c>
      <c r="H2671" s="182" t="s">
        <v>2036</v>
      </c>
      <c r="I2671" s="175"/>
      <c r="J2671" s="175"/>
      <c r="K2671" s="175"/>
      <c r="L2671" s="175"/>
      <c r="M2671" s="175"/>
      <c r="N2671" s="175"/>
      <c r="O2671" s="175"/>
      <c r="P2671" s="175"/>
      <c r="Q2671" s="175"/>
      <c r="R2671" s="175"/>
      <c r="S2671" s="175"/>
      <c r="T2671" s="175"/>
      <c r="U2671" s="175"/>
      <c r="V2671" s="175"/>
      <c r="W2671" s="175"/>
      <c r="X2671" s="175"/>
      <c r="Y2671" s="175"/>
      <c r="Z2671" s="175"/>
      <c r="AA2671" s="175"/>
      <c r="AB2671" s="175"/>
      <c r="AC2671" s="175"/>
      <c r="AD2671" s="175"/>
      <c r="AE2671" s="175"/>
      <c r="AF2671" s="175"/>
      <c r="AG2671" s="175"/>
      <c r="AH2671" s="175"/>
      <c r="AI2671" s="175"/>
      <c r="AJ2671" s="175"/>
      <c r="AK2671" s="175"/>
      <c r="AL2671" s="175"/>
      <c r="AM2671" s="175"/>
      <c r="AN2671" s="175"/>
      <c r="AO2671" s="175"/>
      <c r="AP2671" s="175"/>
      <c r="AQ2671" s="175"/>
      <c r="AR2671" s="175"/>
    </row>
    <row r="2672" spans="1:44" ht="102" hidden="1" x14ac:dyDescent="0.3">
      <c r="A2672" s="175"/>
      <c r="B2672" s="186" t="s">
        <v>3523</v>
      </c>
      <c r="C2672" s="187"/>
      <c r="D2672" s="190">
        <v>2650</v>
      </c>
      <c r="E2672" s="191">
        <v>2650</v>
      </c>
      <c r="F2672" s="181" t="s">
        <v>2035</v>
      </c>
      <c r="G2672" s="185" t="s">
        <v>4637</v>
      </c>
      <c r="H2672" s="182"/>
      <c r="I2672" s="175"/>
      <c r="J2672" s="175"/>
      <c r="K2672" s="175"/>
      <c r="L2672" s="175"/>
      <c r="M2672" s="175"/>
      <c r="N2672" s="175"/>
      <c r="O2672" s="175"/>
      <c r="P2672" s="175"/>
      <c r="Q2672" s="175"/>
      <c r="R2672" s="175"/>
      <c r="S2672" s="175"/>
      <c r="T2672" s="175"/>
      <c r="U2672" s="175"/>
      <c r="V2672" s="175"/>
      <c r="W2672" s="175"/>
      <c r="X2672" s="175"/>
      <c r="Y2672" s="175"/>
      <c r="Z2672" s="175"/>
      <c r="AA2672" s="175"/>
      <c r="AB2672" s="175"/>
      <c r="AC2672" s="175"/>
      <c r="AD2672" s="175"/>
      <c r="AE2672" s="175"/>
      <c r="AF2672" s="175"/>
      <c r="AG2672" s="175"/>
      <c r="AH2672" s="175"/>
      <c r="AI2672" s="175"/>
      <c r="AJ2672" s="175"/>
      <c r="AK2672" s="175"/>
      <c r="AL2672" s="175"/>
      <c r="AM2672" s="175"/>
      <c r="AN2672" s="175"/>
      <c r="AO2672" s="175"/>
      <c r="AP2672" s="175"/>
      <c r="AQ2672" s="175"/>
      <c r="AR2672" s="175"/>
    </row>
    <row r="2673" spans="1:44" ht="102" x14ac:dyDescent="0.3">
      <c r="A2673" s="175"/>
      <c r="B2673" s="181" t="s">
        <v>2035</v>
      </c>
      <c r="C2673" s="182" t="s">
        <v>2036</v>
      </c>
      <c r="D2673" s="190">
        <v>1395.87</v>
      </c>
      <c r="E2673" s="191">
        <v>1395.87</v>
      </c>
      <c r="F2673" s="185" t="s">
        <v>4637</v>
      </c>
      <c r="G2673" s="186" t="s">
        <v>3678</v>
      </c>
      <c r="H2673" s="187"/>
      <c r="I2673" s="175"/>
      <c r="J2673" s="175"/>
      <c r="K2673" s="175"/>
      <c r="L2673" s="175"/>
      <c r="M2673" s="175"/>
      <c r="N2673" s="175"/>
      <c r="O2673" s="175"/>
      <c r="P2673" s="175"/>
      <c r="Q2673" s="175"/>
      <c r="R2673" s="175"/>
      <c r="S2673" s="175"/>
      <c r="T2673" s="175"/>
      <c r="U2673" s="175"/>
      <c r="V2673" s="175"/>
      <c r="W2673" s="175"/>
      <c r="X2673" s="175"/>
      <c r="Y2673" s="175"/>
      <c r="Z2673" s="175"/>
      <c r="AA2673" s="175"/>
      <c r="AB2673" s="175"/>
      <c r="AC2673" s="175"/>
      <c r="AD2673" s="175"/>
      <c r="AE2673" s="175"/>
      <c r="AF2673" s="175"/>
      <c r="AG2673" s="175"/>
      <c r="AH2673" s="175"/>
      <c r="AI2673" s="175"/>
      <c r="AJ2673" s="175"/>
      <c r="AK2673" s="175"/>
      <c r="AL2673" s="175"/>
      <c r="AM2673" s="175"/>
      <c r="AN2673" s="175"/>
      <c r="AO2673" s="175"/>
      <c r="AP2673" s="175"/>
      <c r="AQ2673" s="175"/>
      <c r="AR2673" s="175"/>
    </row>
    <row r="2674" spans="1:44" ht="102" hidden="1" x14ac:dyDescent="0.3">
      <c r="A2674" s="175"/>
      <c r="B2674" s="185" t="s">
        <v>4637</v>
      </c>
      <c r="C2674" s="182"/>
      <c r="D2674" s="190">
        <v>1395.87</v>
      </c>
      <c r="E2674" s="191">
        <v>1395.87</v>
      </c>
      <c r="F2674" s="186" t="s">
        <v>3678</v>
      </c>
      <c r="G2674" s="181" t="s">
        <v>680</v>
      </c>
      <c r="H2674" s="182" t="s">
        <v>681</v>
      </c>
      <c r="I2674" s="175"/>
      <c r="J2674" s="175"/>
      <c r="K2674" s="175"/>
      <c r="L2674" s="175"/>
      <c r="M2674" s="175"/>
      <c r="N2674" s="175"/>
      <c r="O2674" s="175"/>
      <c r="P2674" s="175"/>
      <c r="Q2674" s="175"/>
      <c r="R2674" s="175"/>
      <c r="S2674" s="175"/>
      <c r="T2674" s="175"/>
      <c r="U2674" s="175"/>
      <c r="V2674" s="175"/>
      <c r="W2674" s="175"/>
      <c r="X2674" s="175"/>
      <c r="Y2674" s="175"/>
      <c r="Z2674" s="175"/>
      <c r="AA2674" s="175"/>
      <c r="AB2674" s="175"/>
      <c r="AC2674" s="175"/>
      <c r="AD2674" s="175"/>
      <c r="AE2674" s="175"/>
      <c r="AF2674" s="175"/>
      <c r="AG2674" s="175"/>
      <c r="AH2674" s="175"/>
      <c r="AI2674" s="175"/>
      <c r="AJ2674" s="175"/>
      <c r="AK2674" s="175"/>
      <c r="AL2674" s="175"/>
      <c r="AM2674" s="175"/>
      <c r="AN2674" s="175"/>
      <c r="AO2674" s="175"/>
      <c r="AP2674" s="175"/>
      <c r="AQ2674" s="175"/>
      <c r="AR2674" s="175"/>
    </row>
    <row r="2675" spans="1:44" ht="102" hidden="1" x14ac:dyDescent="0.3">
      <c r="A2675" s="175"/>
      <c r="B2675" s="186" t="s">
        <v>3678</v>
      </c>
      <c r="C2675" s="187"/>
      <c r="D2675" s="190">
        <v>1395.87</v>
      </c>
      <c r="E2675" s="191">
        <v>1395.87</v>
      </c>
      <c r="F2675" s="181" t="s">
        <v>680</v>
      </c>
      <c r="G2675" s="185" t="s">
        <v>4637</v>
      </c>
      <c r="H2675" s="182"/>
      <c r="I2675" s="175"/>
      <c r="J2675" s="175"/>
      <c r="K2675" s="175"/>
      <c r="L2675" s="175"/>
      <c r="M2675" s="175"/>
      <c r="N2675" s="175"/>
      <c r="O2675" s="175"/>
      <c r="P2675" s="175"/>
      <c r="Q2675" s="175"/>
      <c r="R2675" s="175"/>
      <c r="S2675" s="175"/>
      <c r="T2675" s="175"/>
      <c r="U2675" s="175"/>
      <c r="V2675" s="175"/>
      <c r="W2675" s="175"/>
      <c r="X2675" s="175"/>
      <c r="Y2675" s="175"/>
      <c r="Z2675" s="175"/>
      <c r="AA2675" s="175"/>
      <c r="AB2675" s="175"/>
      <c r="AC2675" s="175"/>
      <c r="AD2675" s="175"/>
      <c r="AE2675" s="175"/>
      <c r="AF2675" s="175"/>
      <c r="AG2675" s="175"/>
      <c r="AH2675" s="175"/>
      <c r="AI2675" s="175"/>
      <c r="AJ2675" s="175"/>
      <c r="AK2675" s="175"/>
      <c r="AL2675" s="175"/>
      <c r="AM2675" s="175"/>
      <c r="AN2675" s="175"/>
      <c r="AO2675" s="175"/>
      <c r="AP2675" s="175"/>
      <c r="AQ2675" s="175"/>
      <c r="AR2675" s="175"/>
    </row>
    <row r="2676" spans="1:44" ht="102" x14ac:dyDescent="0.3">
      <c r="A2676" s="175"/>
      <c r="B2676" s="181" t="s">
        <v>680</v>
      </c>
      <c r="C2676" s="182" t="s">
        <v>681</v>
      </c>
      <c r="D2676" s="190">
        <v>1443.11</v>
      </c>
      <c r="E2676" s="191">
        <v>1443.11</v>
      </c>
      <c r="F2676" s="185" t="s">
        <v>4637</v>
      </c>
      <c r="G2676" s="186" t="s">
        <v>3699</v>
      </c>
      <c r="H2676" s="187"/>
      <c r="I2676" s="175"/>
      <c r="J2676" s="175"/>
      <c r="K2676" s="175"/>
      <c r="L2676" s="175"/>
      <c r="M2676" s="175"/>
      <c r="N2676" s="175"/>
      <c r="O2676" s="175"/>
      <c r="P2676" s="175"/>
      <c r="Q2676" s="175"/>
      <c r="R2676" s="175"/>
      <c r="S2676" s="175"/>
      <c r="T2676" s="175"/>
      <c r="U2676" s="175"/>
      <c r="V2676" s="175"/>
      <c r="W2676" s="175"/>
      <c r="X2676" s="175"/>
      <c r="Y2676" s="175"/>
      <c r="Z2676" s="175"/>
      <c r="AA2676" s="175"/>
      <c r="AB2676" s="175"/>
      <c r="AC2676" s="175"/>
      <c r="AD2676" s="175"/>
      <c r="AE2676" s="175"/>
      <c r="AF2676" s="175"/>
      <c r="AG2676" s="175"/>
      <c r="AH2676" s="175"/>
      <c r="AI2676" s="175"/>
      <c r="AJ2676" s="175"/>
      <c r="AK2676" s="175"/>
      <c r="AL2676" s="175"/>
      <c r="AM2676" s="175"/>
      <c r="AN2676" s="175"/>
      <c r="AO2676" s="175"/>
      <c r="AP2676" s="175"/>
      <c r="AQ2676" s="175"/>
      <c r="AR2676" s="175"/>
    </row>
    <row r="2677" spans="1:44" ht="102" hidden="1" x14ac:dyDescent="0.3">
      <c r="A2677" s="175"/>
      <c r="B2677" s="185" t="s">
        <v>4637</v>
      </c>
      <c r="C2677" s="182"/>
      <c r="D2677" s="190">
        <v>1443.11</v>
      </c>
      <c r="E2677" s="191">
        <v>1443.11</v>
      </c>
      <c r="F2677" s="186" t="s">
        <v>3699</v>
      </c>
      <c r="G2677" s="181" t="s">
        <v>1229</v>
      </c>
      <c r="H2677" s="182" t="s">
        <v>1230</v>
      </c>
      <c r="I2677" s="175"/>
      <c r="J2677" s="175"/>
      <c r="K2677" s="175"/>
      <c r="L2677" s="175"/>
      <c r="M2677" s="175"/>
      <c r="N2677" s="175"/>
      <c r="O2677" s="175"/>
      <c r="P2677" s="175"/>
      <c r="Q2677" s="175"/>
      <c r="R2677" s="175"/>
      <c r="S2677" s="175"/>
      <c r="T2677" s="175"/>
      <c r="U2677" s="175"/>
      <c r="V2677" s="175"/>
      <c r="W2677" s="175"/>
      <c r="X2677" s="175"/>
      <c r="Y2677" s="175"/>
      <c r="Z2677" s="175"/>
      <c r="AA2677" s="175"/>
      <c r="AB2677" s="175"/>
      <c r="AC2677" s="175"/>
      <c r="AD2677" s="175"/>
      <c r="AE2677" s="175"/>
      <c r="AF2677" s="175"/>
      <c r="AG2677" s="175"/>
      <c r="AH2677" s="175"/>
      <c r="AI2677" s="175"/>
      <c r="AJ2677" s="175"/>
      <c r="AK2677" s="175"/>
      <c r="AL2677" s="175"/>
      <c r="AM2677" s="175"/>
      <c r="AN2677" s="175"/>
      <c r="AO2677" s="175"/>
      <c r="AP2677" s="175"/>
      <c r="AQ2677" s="175"/>
      <c r="AR2677" s="175"/>
    </row>
    <row r="2678" spans="1:44" ht="102" hidden="1" x14ac:dyDescent="0.3">
      <c r="A2678" s="175"/>
      <c r="B2678" s="186" t="s">
        <v>3699</v>
      </c>
      <c r="C2678" s="187"/>
      <c r="D2678" s="190">
        <v>1443.11</v>
      </c>
      <c r="E2678" s="191">
        <v>1443.11</v>
      </c>
      <c r="F2678" s="181" t="s">
        <v>1229</v>
      </c>
      <c r="G2678" s="185" t="s">
        <v>4637</v>
      </c>
      <c r="H2678" s="182"/>
      <c r="I2678" s="175"/>
      <c r="J2678" s="175"/>
      <c r="K2678" s="175"/>
      <c r="L2678" s="175"/>
      <c r="M2678" s="175"/>
      <c r="N2678" s="175"/>
      <c r="O2678" s="175"/>
      <c r="P2678" s="175"/>
      <c r="Q2678" s="175"/>
      <c r="R2678" s="175"/>
      <c r="S2678" s="175"/>
      <c r="T2678" s="175"/>
      <c r="U2678" s="175"/>
      <c r="V2678" s="175"/>
      <c r="W2678" s="175"/>
      <c r="X2678" s="175"/>
      <c r="Y2678" s="175"/>
      <c r="Z2678" s="175"/>
      <c r="AA2678" s="175"/>
      <c r="AB2678" s="175"/>
      <c r="AC2678" s="175"/>
      <c r="AD2678" s="175"/>
      <c r="AE2678" s="175"/>
      <c r="AF2678" s="175"/>
      <c r="AG2678" s="175"/>
      <c r="AH2678" s="175"/>
      <c r="AI2678" s="175"/>
      <c r="AJ2678" s="175"/>
      <c r="AK2678" s="175"/>
      <c r="AL2678" s="175"/>
      <c r="AM2678" s="175"/>
      <c r="AN2678" s="175"/>
      <c r="AO2678" s="175"/>
      <c r="AP2678" s="175"/>
      <c r="AQ2678" s="175"/>
      <c r="AR2678" s="175"/>
    </row>
    <row r="2679" spans="1:44" ht="102" x14ac:dyDescent="0.3">
      <c r="A2679" s="175"/>
      <c r="B2679" s="181" t="s">
        <v>1229</v>
      </c>
      <c r="C2679" s="182" t="s">
        <v>1230</v>
      </c>
      <c r="D2679" s="190">
        <v>2602.7600000000002</v>
      </c>
      <c r="E2679" s="191">
        <v>2602.7600000000002</v>
      </c>
      <c r="F2679" s="185" t="s">
        <v>4637</v>
      </c>
      <c r="G2679" s="186" t="s">
        <v>3700</v>
      </c>
      <c r="H2679" s="187"/>
      <c r="I2679" s="175"/>
      <c r="J2679" s="175"/>
      <c r="K2679" s="175"/>
      <c r="L2679" s="175"/>
      <c r="M2679" s="175"/>
      <c r="N2679" s="175"/>
      <c r="O2679" s="175"/>
      <c r="P2679" s="175"/>
      <c r="Q2679" s="175"/>
      <c r="R2679" s="175"/>
      <c r="S2679" s="175"/>
      <c r="T2679" s="175"/>
      <c r="U2679" s="175"/>
      <c r="V2679" s="175"/>
      <c r="W2679" s="175"/>
      <c r="X2679" s="175"/>
      <c r="Y2679" s="175"/>
      <c r="Z2679" s="175"/>
      <c r="AA2679" s="175"/>
      <c r="AB2679" s="175"/>
      <c r="AC2679" s="175"/>
      <c r="AD2679" s="175"/>
      <c r="AE2679" s="175"/>
      <c r="AF2679" s="175"/>
      <c r="AG2679" s="175"/>
      <c r="AH2679" s="175"/>
      <c r="AI2679" s="175"/>
      <c r="AJ2679" s="175"/>
      <c r="AK2679" s="175"/>
      <c r="AL2679" s="175"/>
      <c r="AM2679" s="175"/>
      <c r="AN2679" s="175"/>
      <c r="AO2679" s="175"/>
      <c r="AP2679" s="175"/>
      <c r="AQ2679" s="175"/>
      <c r="AR2679" s="175"/>
    </row>
    <row r="2680" spans="1:44" ht="102" hidden="1" x14ac:dyDescent="0.3">
      <c r="A2680" s="175"/>
      <c r="B2680" s="185" t="s">
        <v>4637</v>
      </c>
      <c r="C2680" s="182"/>
      <c r="D2680" s="190">
        <v>2602.7600000000002</v>
      </c>
      <c r="E2680" s="191">
        <v>2602.7600000000002</v>
      </c>
      <c r="F2680" s="186" t="s">
        <v>3700</v>
      </c>
      <c r="G2680" s="181" t="s">
        <v>956</v>
      </c>
      <c r="H2680" s="182" t="s">
        <v>957</v>
      </c>
      <c r="I2680" s="175"/>
      <c r="J2680" s="175"/>
      <c r="K2680" s="175"/>
      <c r="L2680" s="175"/>
      <c r="M2680" s="175"/>
      <c r="N2680" s="175"/>
      <c r="O2680" s="175"/>
      <c r="P2680" s="175"/>
      <c r="Q2680" s="175"/>
      <c r="R2680" s="175"/>
      <c r="S2680" s="175"/>
      <c r="T2680" s="175"/>
      <c r="U2680" s="175"/>
      <c r="V2680" s="175"/>
      <c r="W2680" s="175"/>
      <c r="X2680" s="175"/>
      <c r="Y2680" s="175"/>
      <c r="Z2680" s="175"/>
      <c r="AA2680" s="175"/>
      <c r="AB2680" s="175"/>
      <c r="AC2680" s="175"/>
      <c r="AD2680" s="175"/>
      <c r="AE2680" s="175"/>
      <c r="AF2680" s="175"/>
      <c r="AG2680" s="175"/>
      <c r="AH2680" s="175"/>
      <c r="AI2680" s="175"/>
      <c r="AJ2680" s="175"/>
      <c r="AK2680" s="175"/>
      <c r="AL2680" s="175"/>
      <c r="AM2680" s="175"/>
      <c r="AN2680" s="175"/>
      <c r="AO2680" s="175"/>
      <c r="AP2680" s="175"/>
      <c r="AQ2680" s="175"/>
      <c r="AR2680" s="175"/>
    </row>
    <row r="2681" spans="1:44" ht="102" hidden="1" x14ac:dyDescent="0.3">
      <c r="A2681" s="175"/>
      <c r="B2681" s="186" t="s">
        <v>3700</v>
      </c>
      <c r="C2681" s="187"/>
      <c r="D2681" s="190">
        <v>2602.7600000000002</v>
      </c>
      <c r="E2681" s="191">
        <v>2602.7600000000002</v>
      </c>
      <c r="F2681" s="181" t="s">
        <v>956</v>
      </c>
      <c r="G2681" s="185" t="s">
        <v>4637</v>
      </c>
      <c r="H2681" s="182"/>
      <c r="I2681" s="175"/>
      <c r="J2681" s="175"/>
      <c r="K2681" s="175"/>
      <c r="L2681" s="175"/>
      <c r="M2681" s="175"/>
      <c r="N2681" s="175"/>
      <c r="O2681" s="175"/>
      <c r="P2681" s="175"/>
      <c r="Q2681" s="175"/>
      <c r="R2681" s="175"/>
      <c r="S2681" s="175"/>
      <c r="T2681" s="175"/>
      <c r="U2681" s="175"/>
      <c r="V2681" s="175"/>
      <c r="W2681" s="175"/>
      <c r="X2681" s="175"/>
      <c r="Y2681" s="175"/>
      <c r="Z2681" s="175"/>
      <c r="AA2681" s="175"/>
      <c r="AB2681" s="175"/>
      <c r="AC2681" s="175"/>
      <c r="AD2681" s="175"/>
      <c r="AE2681" s="175"/>
      <c r="AF2681" s="175"/>
      <c r="AG2681" s="175"/>
      <c r="AH2681" s="175"/>
      <c r="AI2681" s="175"/>
      <c r="AJ2681" s="175"/>
      <c r="AK2681" s="175"/>
      <c r="AL2681" s="175"/>
      <c r="AM2681" s="175"/>
      <c r="AN2681" s="175"/>
      <c r="AO2681" s="175"/>
      <c r="AP2681" s="175"/>
      <c r="AQ2681" s="175"/>
      <c r="AR2681" s="175"/>
    </row>
    <row r="2682" spans="1:44" ht="102" x14ac:dyDescent="0.3">
      <c r="A2682" s="175"/>
      <c r="B2682" s="181" t="s">
        <v>956</v>
      </c>
      <c r="C2682" s="182" t="s">
        <v>957</v>
      </c>
      <c r="D2682" s="190">
        <v>1687.93</v>
      </c>
      <c r="E2682" s="191">
        <v>1687.93</v>
      </c>
      <c r="F2682" s="185" t="s">
        <v>4637</v>
      </c>
      <c r="G2682" s="186" t="s">
        <v>3701</v>
      </c>
      <c r="H2682" s="187"/>
      <c r="I2682" s="175"/>
      <c r="J2682" s="175"/>
      <c r="K2682" s="175"/>
      <c r="L2682" s="175"/>
      <c r="M2682" s="175"/>
      <c r="N2682" s="175"/>
      <c r="O2682" s="175"/>
      <c r="P2682" s="175"/>
      <c r="Q2682" s="175"/>
      <c r="R2682" s="175"/>
      <c r="S2682" s="175"/>
      <c r="T2682" s="175"/>
      <c r="U2682" s="175"/>
      <c r="V2682" s="175"/>
      <c r="W2682" s="175"/>
      <c r="X2682" s="175"/>
      <c r="Y2682" s="175"/>
      <c r="Z2682" s="175"/>
      <c r="AA2682" s="175"/>
      <c r="AB2682" s="175"/>
      <c r="AC2682" s="175"/>
      <c r="AD2682" s="175"/>
      <c r="AE2682" s="175"/>
      <c r="AF2682" s="175"/>
      <c r="AG2682" s="175"/>
      <c r="AH2682" s="175"/>
      <c r="AI2682" s="175"/>
      <c r="AJ2682" s="175"/>
      <c r="AK2682" s="175"/>
      <c r="AL2682" s="175"/>
      <c r="AM2682" s="175"/>
      <c r="AN2682" s="175"/>
      <c r="AO2682" s="175"/>
      <c r="AP2682" s="175"/>
      <c r="AQ2682" s="175"/>
      <c r="AR2682" s="175"/>
    </row>
    <row r="2683" spans="1:44" ht="102" hidden="1" x14ac:dyDescent="0.3">
      <c r="A2683" s="175"/>
      <c r="B2683" s="185" t="s">
        <v>4637</v>
      </c>
      <c r="C2683" s="182"/>
      <c r="D2683" s="190">
        <v>1687.93</v>
      </c>
      <c r="E2683" s="191">
        <v>1687.93</v>
      </c>
      <c r="F2683" s="186" t="s">
        <v>3701</v>
      </c>
      <c r="G2683" s="181" t="s">
        <v>2615</v>
      </c>
      <c r="H2683" s="182" t="s">
        <v>81</v>
      </c>
      <c r="I2683" s="175"/>
      <c r="J2683" s="175"/>
      <c r="K2683" s="175"/>
      <c r="L2683" s="175"/>
      <c r="M2683" s="175"/>
      <c r="N2683" s="175"/>
      <c r="O2683" s="175"/>
      <c r="P2683" s="175"/>
      <c r="Q2683" s="175"/>
      <c r="R2683" s="175"/>
      <c r="S2683" s="175"/>
      <c r="T2683" s="175"/>
      <c r="U2683" s="175"/>
      <c r="V2683" s="175"/>
      <c r="W2683" s="175"/>
      <c r="X2683" s="175"/>
      <c r="Y2683" s="175"/>
      <c r="Z2683" s="175"/>
      <c r="AA2683" s="175"/>
      <c r="AB2683" s="175"/>
      <c r="AC2683" s="175"/>
      <c r="AD2683" s="175"/>
      <c r="AE2683" s="175"/>
      <c r="AF2683" s="175"/>
      <c r="AG2683" s="175"/>
      <c r="AH2683" s="175"/>
      <c r="AI2683" s="175"/>
      <c r="AJ2683" s="175"/>
      <c r="AK2683" s="175"/>
      <c r="AL2683" s="175"/>
      <c r="AM2683" s="175"/>
      <c r="AN2683" s="175"/>
      <c r="AO2683" s="175"/>
      <c r="AP2683" s="175"/>
      <c r="AQ2683" s="175"/>
      <c r="AR2683" s="175"/>
    </row>
    <row r="2684" spans="1:44" ht="102" hidden="1" x14ac:dyDescent="0.3">
      <c r="A2684" s="175"/>
      <c r="B2684" s="186" t="s">
        <v>3701</v>
      </c>
      <c r="C2684" s="187"/>
      <c r="D2684" s="190">
        <v>1687.93</v>
      </c>
      <c r="E2684" s="191">
        <v>1687.93</v>
      </c>
      <c r="F2684" s="181" t="s">
        <v>2615</v>
      </c>
      <c r="G2684" s="185" t="s">
        <v>4637</v>
      </c>
      <c r="H2684" s="182"/>
      <c r="I2684" s="175"/>
      <c r="J2684" s="175"/>
      <c r="K2684" s="175"/>
      <c r="L2684" s="175"/>
      <c r="M2684" s="175"/>
      <c r="N2684" s="175"/>
      <c r="O2684" s="175"/>
      <c r="P2684" s="175"/>
      <c r="Q2684" s="175"/>
      <c r="R2684" s="175"/>
      <c r="S2684" s="175"/>
      <c r="T2684" s="175"/>
      <c r="U2684" s="175"/>
      <c r="V2684" s="175"/>
      <c r="W2684" s="175"/>
      <c r="X2684" s="175"/>
      <c r="Y2684" s="175"/>
      <c r="Z2684" s="175"/>
      <c r="AA2684" s="175"/>
      <c r="AB2684" s="175"/>
      <c r="AC2684" s="175"/>
      <c r="AD2684" s="175"/>
      <c r="AE2684" s="175"/>
      <c r="AF2684" s="175"/>
      <c r="AG2684" s="175"/>
      <c r="AH2684" s="175"/>
      <c r="AI2684" s="175"/>
      <c r="AJ2684" s="175"/>
      <c r="AK2684" s="175"/>
      <c r="AL2684" s="175"/>
      <c r="AM2684" s="175"/>
      <c r="AN2684" s="175"/>
      <c r="AO2684" s="175"/>
      <c r="AP2684" s="175"/>
      <c r="AQ2684" s="175"/>
      <c r="AR2684" s="175"/>
    </row>
    <row r="2685" spans="1:44" ht="102" x14ac:dyDescent="0.3">
      <c r="A2685" s="175"/>
      <c r="B2685" s="181" t="s">
        <v>2615</v>
      </c>
      <c r="C2685" s="182" t="s">
        <v>81</v>
      </c>
      <c r="D2685" s="190">
        <v>1421.64</v>
      </c>
      <c r="E2685" s="191">
        <v>1421.64</v>
      </c>
      <c r="F2685" s="185" t="s">
        <v>4637</v>
      </c>
      <c r="G2685" s="186" t="s">
        <v>3911</v>
      </c>
      <c r="H2685" s="187"/>
      <c r="I2685" s="175"/>
      <c r="J2685" s="175"/>
      <c r="K2685" s="175"/>
      <c r="L2685" s="175"/>
      <c r="M2685" s="175"/>
      <c r="N2685" s="175"/>
      <c r="O2685" s="175"/>
      <c r="P2685" s="175"/>
      <c r="Q2685" s="175"/>
      <c r="R2685" s="175"/>
      <c r="S2685" s="175"/>
      <c r="T2685" s="175"/>
      <c r="U2685" s="175"/>
      <c r="V2685" s="175"/>
      <c r="W2685" s="175"/>
      <c r="X2685" s="175"/>
      <c r="Y2685" s="175"/>
      <c r="Z2685" s="175"/>
      <c r="AA2685" s="175"/>
      <c r="AB2685" s="175"/>
      <c r="AC2685" s="175"/>
      <c r="AD2685" s="175"/>
      <c r="AE2685" s="175"/>
      <c r="AF2685" s="175"/>
      <c r="AG2685" s="175"/>
      <c r="AH2685" s="175"/>
      <c r="AI2685" s="175"/>
      <c r="AJ2685" s="175"/>
      <c r="AK2685" s="175"/>
      <c r="AL2685" s="175"/>
      <c r="AM2685" s="175"/>
      <c r="AN2685" s="175"/>
      <c r="AO2685" s="175"/>
      <c r="AP2685" s="175"/>
      <c r="AQ2685" s="175"/>
      <c r="AR2685" s="175"/>
    </row>
    <row r="2686" spans="1:44" ht="102" hidden="1" x14ac:dyDescent="0.3">
      <c r="A2686" s="175"/>
      <c r="B2686" s="185" t="s">
        <v>4637</v>
      </c>
      <c r="C2686" s="182"/>
      <c r="D2686" s="190">
        <v>1421.64</v>
      </c>
      <c r="E2686" s="191">
        <v>1421.64</v>
      </c>
      <c r="F2686" s="186" t="s">
        <v>3911</v>
      </c>
      <c r="G2686" s="181" t="s">
        <v>1880</v>
      </c>
      <c r="H2686" s="182" t="s">
        <v>1881</v>
      </c>
      <c r="I2686" s="175"/>
      <c r="J2686" s="175"/>
      <c r="K2686" s="175"/>
      <c r="L2686" s="175"/>
      <c r="M2686" s="175"/>
      <c r="N2686" s="175"/>
      <c r="O2686" s="175"/>
      <c r="P2686" s="175"/>
      <c r="Q2686" s="175"/>
      <c r="R2686" s="175"/>
      <c r="S2686" s="175"/>
      <c r="T2686" s="175"/>
      <c r="U2686" s="175"/>
      <c r="V2686" s="175"/>
      <c r="W2686" s="175"/>
      <c r="X2686" s="175"/>
      <c r="Y2686" s="175"/>
      <c r="Z2686" s="175"/>
      <c r="AA2686" s="175"/>
      <c r="AB2686" s="175"/>
      <c r="AC2686" s="175"/>
      <c r="AD2686" s="175"/>
      <c r="AE2686" s="175"/>
      <c r="AF2686" s="175"/>
      <c r="AG2686" s="175"/>
      <c r="AH2686" s="175"/>
      <c r="AI2686" s="175"/>
      <c r="AJ2686" s="175"/>
      <c r="AK2686" s="175"/>
      <c r="AL2686" s="175"/>
      <c r="AM2686" s="175"/>
      <c r="AN2686" s="175"/>
      <c r="AO2686" s="175"/>
      <c r="AP2686" s="175"/>
      <c r="AQ2686" s="175"/>
      <c r="AR2686" s="175"/>
    </row>
    <row r="2687" spans="1:44" ht="102" hidden="1" x14ac:dyDescent="0.3">
      <c r="A2687" s="175"/>
      <c r="B2687" s="186" t="s">
        <v>3911</v>
      </c>
      <c r="C2687" s="187"/>
      <c r="D2687" s="190">
        <v>1421.64</v>
      </c>
      <c r="E2687" s="191">
        <v>1421.64</v>
      </c>
      <c r="F2687" s="181" t="s">
        <v>1880</v>
      </c>
      <c r="G2687" s="185" t="s">
        <v>4637</v>
      </c>
      <c r="H2687" s="182"/>
      <c r="I2687" s="175"/>
      <c r="J2687" s="175"/>
      <c r="K2687" s="175"/>
      <c r="L2687" s="175"/>
      <c r="M2687" s="175"/>
      <c r="N2687" s="175"/>
      <c r="O2687" s="175"/>
      <c r="P2687" s="175"/>
      <c r="Q2687" s="175"/>
      <c r="R2687" s="175"/>
      <c r="S2687" s="175"/>
      <c r="T2687" s="175"/>
      <c r="U2687" s="175"/>
      <c r="V2687" s="175"/>
      <c r="W2687" s="175"/>
      <c r="X2687" s="175"/>
      <c r="Y2687" s="175"/>
      <c r="Z2687" s="175"/>
      <c r="AA2687" s="175"/>
      <c r="AB2687" s="175"/>
      <c r="AC2687" s="175"/>
      <c r="AD2687" s="175"/>
      <c r="AE2687" s="175"/>
      <c r="AF2687" s="175"/>
      <c r="AG2687" s="175"/>
      <c r="AH2687" s="175"/>
      <c r="AI2687" s="175"/>
      <c r="AJ2687" s="175"/>
      <c r="AK2687" s="175"/>
      <c r="AL2687" s="175"/>
      <c r="AM2687" s="175"/>
      <c r="AN2687" s="175"/>
      <c r="AO2687" s="175"/>
      <c r="AP2687" s="175"/>
      <c r="AQ2687" s="175"/>
      <c r="AR2687" s="175"/>
    </row>
    <row r="2688" spans="1:44" ht="102" x14ac:dyDescent="0.3">
      <c r="A2688" s="175"/>
      <c r="B2688" s="181" t="s">
        <v>1880</v>
      </c>
      <c r="C2688" s="182" t="s">
        <v>1881</v>
      </c>
      <c r="D2688" s="190">
        <v>1374.39</v>
      </c>
      <c r="E2688" s="191">
        <v>1374.39</v>
      </c>
      <c r="F2688" s="185" t="s">
        <v>4637</v>
      </c>
      <c r="G2688" s="186" t="s">
        <v>3702</v>
      </c>
      <c r="H2688" s="187"/>
      <c r="I2688" s="175"/>
      <c r="J2688" s="175"/>
      <c r="K2688" s="175"/>
      <c r="L2688" s="175"/>
      <c r="M2688" s="175"/>
      <c r="N2688" s="175"/>
      <c r="O2688" s="175"/>
      <c r="P2688" s="175"/>
      <c r="Q2688" s="175"/>
      <c r="R2688" s="175"/>
      <c r="S2688" s="175"/>
      <c r="T2688" s="175"/>
      <c r="U2688" s="175"/>
      <c r="V2688" s="175"/>
      <c r="W2688" s="175"/>
      <c r="X2688" s="175"/>
      <c r="Y2688" s="175"/>
      <c r="Z2688" s="175"/>
      <c r="AA2688" s="175"/>
      <c r="AB2688" s="175"/>
      <c r="AC2688" s="175"/>
      <c r="AD2688" s="175"/>
      <c r="AE2688" s="175"/>
      <c r="AF2688" s="175"/>
      <c r="AG2688" s="175"/>
      <c r="AH2688" s="175"/>
      <c r="AI2688" s="175"/>
      <c r="AJ2688" s="175"/>
      <c r="AK2688" s="175"/>
      <c r="AL2688" s="175"/>
      <c r="AM2688" s="175"/>
      <c r="AN2688" s="175"/>
      <c r="AO2688" s="175"/>
      <c r="AP2688" s="175"/>
      <c r="AQ2688" s="175"/>
      <c r="AR2688" s="175"/>
    </row>
    <row r="2689" spans="1:44" ht="102" hidden="1" x14ac:dyDescent="0.3">
      <c r="A2689" s="175"/>
      <c r="B2689" s="185" t="s">
        <v>4637</v>
      </c>
      <c r="C2689" s="182"/>
      <c r="D2689" s="190">
        <v>1374.39</v>
      </c>
      <c r="E2689" s="191">
        <v>1374.39</v>
      </c>
      <c r="F2689" s="186" t="s">
        <v>3702</v>
      </c>
      <c r="G2689" s="181" t="s">
        <v>2581</v>
      </c>
      <c r="H2689" s="182" t="s">
        <v>1978</v>
      </c>
      <c r="I2689" s="175"/>
      <c r="J2689" s="175"/>
      <c r="K2689" s="175"/>
      <c r="L2689" s="175"/>
      <c r="M2689" s="175"/>
      <c r="N2689" s="175"/>
      <c r="O2689" s="175"/>
      <c r="P2689" s="175"/>
      <c r="Q2689" s="175"/>
      <c r="R2689" s="175"/>
      <c r="S2689" s="175"/>
      <c r="T2689" s="175"/>
      <c r="U2689" s="175"/>
      <c r="V2689" s="175"/>
      <c r="W2689" s="175"/>
      <c r="X2689" s="175"/>
      <c r="Y2689" s="175"/>
      <c r="Z2689" s="175"/>
      <c r="AA2689" s="175"/>
      <c r="AB2689" s="175"/>
      <c r="AC2689" s="175"/>
      <c r="AD2689" s="175"/>
      <c r="AE2689" s="175"/>
      <c r="AF2689" s="175"/>
      <c r="AG2689" s="175"/>
      <c r="AH2689" s="175"/>
      <c r="AI2689" s="175"/>
      <c r="AJ2689" s="175"/>
      <c r="AK2689" s="175"/>
      <c r="AL2689" s="175"/>
      <c r="AM2689" s="175"/>
      <c r="AN2689" s="175"/>
      <c r="AO2689" s="175"/>
      <c r="AP2689" s="175"/>
      <c r="AQ2689" s="175"/>
      <c r="AR2689" s="175"/>
    </row>
    <row r="2690" spans="1:44" ht="102" hidden="1" x14ac:dyDescent="0.3">
      <c r="A2690" s="175"/>
      <c r="B2690" s="186" t="s">
        <v>3702</v>
      </c>
      <c r="C2690" s="187"/>
      <c r="D2690" s="190">
        <v>1374.39</v>
      </c>
      <c r="E2690" s="191">
        <v>1374.39</v>
      </c>
      <c r="F2690" s="181" t="s">
        <v>2581</v>
      </c>
      <c r="G2690" s="185" t="s">
        <v>4637</v>
      </c>
      <c r="H2690" s="182"/>
      <c r="I2690" s="175"/>
      <c r="J2690" s="175"/>
      <c r="K2690" s="175"/>
      <c r="L2690" s="175"/>
      <c r="M2690" s="175"/>
      <c r="N2690" s="175"/>
      <c r="O2690" s="175"/>
      <c r="P2690" s="175"/>
      <c r="Q2690" s="175"/>
      <c r="R2690" s="175"/>
      <c r="S2690" s="175"/>
      <c r="T2690" s="175"/>
      <c r="U2690" s="175"/>
      <c r="V2690" s="175"/>
      <c r="W2690" s="175"/>
      <c r="X2690" s="175"/>
      <c r="Y2690" s="175"/>
      <c r="Z2690" s="175"/>
      <c r="AA2690" s="175"/>
      <c r="AB2690" s="175"/>
      <c r="AC2690" s="175"/>
      <c r="AD2690" s="175"/>
      <c r="AE2690" s="175"/>
      <c r="AF2690" s="175"/>
      <c r="AG2690" s="175"/>
      <c r="AH2690" s="175"/>
      <c r="AI2690" s="175"/>
      <c r="AJ2690" s="175"/>
      <c r="AK2690" s="175"/>
      <c r="AL2690" s="175"/>
      <c r="AM2690" s="175"/>
      <c r="AN2690" s="175"/>
      <c r="AO2690" s="175"/>
      <c r="AP2690" s="175"/>
      <c r="AQ2690" s="175"/>
      <c r="AR2690" s="175"/>
    </row>
    <row r="2691" spans="1:44" ht="102" x14ac:dyDescent="0.3">
      <c r="A2691" s="175"/>
      <c r="B2691" s="181" t="s">
        <v>2581</v>
      </c>
      <c r="C2691" s="182" t="s">
        <v>1978</v>
      </c>
      <c r="D2691" s="190">
        <v>1361.51</v>
      </c>
      <c r="E2691" s="191">
        <v>1361.51</v>
      </c>
      <c r="F2691" s="185" t="s">
        <v>4637</v>
      </c>
      <c r="G2691" s="186" t="s">
        <v>3914</v>
      </c>
      <c r="H2691" s="187"/>
      <c r="I2691" s="175"/>
      <c r="J2691" s="175"/>
      <c r="K2691" s="175"/>
      <c r="L2691" s="175"/>
      <c r="M2691" s="175"/>
      <c r="N2691" s="175"/>
      <c r="O2691" s="175"/>
      <c r="P2691" s="175"/>
      <c r="Q2691" s="175"/>
      <c r="R2691" s="175"/>
      <c r="S2691" s="175"/>
      <c r="T2691" s="175"/>
      <c r="U2691" s="175"/>
      <c r="V2691" s="175"/>
      <c r="W2691" s="175"/>
      <c r="X2691" s="175"/>
      <c r="Y2691" s="175"/>
      <c r="Z2691" s="175"/>
      <c r="AA2691" s="175"/>
      <c r="AB2691" s="175"/>
      <c r="AC2691" s="175"/>
      <c r="AD2691" s="175"/>
      <c r="AE2691" s="175"/>
      <c r="AF2691" s="175"/>
      <c r="AG2691" s="175"/>
      <c r="AH2691" s="175"/>
      <c r="AI2691" s="175"/>
      <c r="AJ2691" s="175"/>
      <c r="AK2691" s="175"/>
      <c r="AL2691" s="175"/>
      <c r="AM2691" s="175"/>
      <c r="AN2691" s="175"/>
      <c r="AO2691" s="175"/>
      <c r="AP2691" s="175"/>
      <c r="AQ2691" s="175"/>
      <c r="AR2691" s="175"/>
    </row>
    <row r="2692" spans="1:44" ht="102" hidden="1" x14ac:dyDescent="0.3">
      <c r="A2692" s="175"/>
      <c r="B2692" s="185" t="s">
        <v>4637</v>
      </c>
      <c r="C2692" s="182"/>
      <c r="D2692" s="190">
        <v>1361.51</v>
      </c>
      <c r="E2692" s="191">
        <v>1361.51</v>
      </c>
      <c r="F2692" s="186" t="s">
        <v>3914</v>
      </c>
      <c r="G2692" s="181" t="s">
        <v>801</v>
      </c>
      <c r="H2692" s="182" t="s">
        <v>802</v>
      </c>
      <c r="I2692" s="175"/>
      <c r="J2692" s="175"/>
      <c r="K2692" s="175"/>
      <c r="L2692" s="175"/>
      <c r="M2692" s="175"/>
      <c r="N2692" s="175"/>
      <c r="O2692" s="175"/>
      <c r="P2692" s="175"/>
      <c r="Q2692" s="175"/>
      <c r="R2692" s="175"/>
      <c r="S2692" s="175"/>
      <c r="T2692" s="175"/>
      <c r="U2692" s="175"/>
      <c r="V2692" s="175"/>
      <c r="W2692" s="175"/>
      <c r="X2692" s="175"/>
      <c r="Y2692" s="175"/>
      <c r="Z2692" s="175"/>
      <c r="AA2692" s="175"/>
      <c r="AB2692" s="175"/>
      <c r="AC2692" s="175"/>
      <c r="AD2692" s="175"/>
      <c r="AE2692" s="175"/>
      <c r="AF2692" s="175"/>
      <c r="AG2692" s="175"/>
      <c r="AH2692" s="175"/>
      <c r="AI2692" s="175"/>
      <c r="AJ2692" s="175"/>
      <c r="AK2692" s="175"/>
      <c r="AL2692" s="175"/>
      <c r="AM2692" s="175"/>
      <c r="AN2692" s="175"/>
      <c r="AO2692" s="175"/>
      <c r="AP2692" s="175"/>
      <c r="AQ2692" s="175"/>
      <c r="AR2692" s="175"/>
    </row>
    <row r="2693" spans="1:44" ht="102" hidden="1" x14ac:dyDescent="0.3">
      <c r="A2693" s="175"/>
      <c r="B2693" s="186" t="s">
        <v>3914</v>
      </c>
      <c r="C2693" s="187"/>
      <c r="D2693" s="190">
        <v>1361.51</v>
      </c>
      <c r="E2693" s="191">
        <v>1361.51</v>
      </c>
      <c r="F2693" s="181" t="s">
        <v>801</v>
      </c>
      <c r="G2693" s="185" t="s">
        <v>4637</v>
      </c>
      <c r="H2693" s="182"/>
      <c r="I2693" s="175"/>
      <c r="J2693" s="175"/>
      <c r="K2693" s="175"/>
      <c r="L2693" s="175"/>
      <c r="M2693" s="175"/>
      <c r="N2693" s="175"/>
      <c r="O2693" s="175"/>
      <c r="P2693" s="175"/>
      <c r="Q2693" s="175"/>
      <c r="R2693" s="175"/>
      <c r="S2693" s="175"/>
      <c r="T2693" s="175"/>
      <c r="U2693" s="175"/>
      <c r="V2693" s="175"/>
      <c r="W2693" s="175"/>
      <c r="X2693" s="175"/>
      <c r="Y2693" s="175"/>
      <c r="Z2693" s="175"/>
      <c r="AA2693" s="175"/>
      <c r="AB2693" s="175"/>
      <c r="AC2693" s="175"/>
      <c r="AD2693" s="175"/>
      <c r="AE2693" s="175"/>
      <c r="AF2693" s="175"/>
      <c r="AG2693" s="175"/>
      <c r="AH2693" s="175"/>
      <c r="AI2693" s="175"/>
      <c r="AJ2693" s="175"/>
      <c r="AK2693" s="175"/>
      <c r="AL2693" s="175"/>
      <c r="AM2693" s="175"/>
      <c r="AN2693" s="175"/>
      <c r="AO2693" s="175"/>
      <c r="AP2693" s="175"/>
      <c r="AQ2693" s="175"/>
      <c r="AR2693" s="175"/>
    </row>
    <row r="2694" spans="1:44" ht="102" x14ac:dyDescent="0.3">
      <c r="A2694" s="175"/>
      <c r="B2694" s="181" t="s">
        <v>801</v>
      </c>
      <c r="C2694" s="182" t="s">
        <v>802</v>
      </c>
      <c r="D2694" s="190">
        <v>1679.34</v>
      </c>
      <c r="E2694" s="191">
        <v>1679.34</v>
      </c>
      <c r="F2694" s="185" t="s">
        <v>4637</v>
      </c>
      <c r="G2694" s="186" t="s">
        <v>3528</v>
      </c>
      <c r="H2694" s="187"/>
      <c r="I2694" s="175"/>
      <c r="J2694" s="175"/>
      <c r="K2694" s="175"/>
      <c r="L2694" s="175"/>
      <c r="M2694" s="175"/>
      <c r="N2694" s="175"/>
      <c r="O2694" s="175"/>
      <c r="P2694" s="175"/>
      <c r="Q2694" s="175"/>
      <c r="R2694" s="175"/>
      <c r="S2694" s="175"/>
      <c r="T2694" s="175"/>
      <c r="U2694" s="175"/>
      <c r="V2694" s="175"/>
      <c r="W2694" s="175"/>
      <c r="X2694" s="175"/>
      <c r="Y2694" s="175"/>
      <c r="Z2694" s="175"/>
      <c r="AA2694" s="175"/>
      <c r="AB2694" s="175"/>
      <c r="AC2694" s="175"/>
      <c r="AD2694" s="175"/>
      <c r="AE2694" s="175"/>
      <c r="AF2694" s="175"/>
      <c r="AG2694" s="175"/>
      <c r="AH2694" s="175"/>
      <c r="AI2694" s="175"/>
      <c r="AJ2694" s="175"/>
      <c r="AK2694" s="175"/>
      <c r="AL2694" s="175"/>
      <c r="AM2694" s="175"/>
      <c r="AN2694" s="175"/>
      <c r="AO2694" s="175"/>
      <c r="AP2694" s="175"/>
      <c r="AQ2694" s="175"/>
      <c r="AR2694" s="175"/>
    </row>
    <row r="2695" spans="1:44" ht="102" hidden="1" x14ac:dyDescent="0.3">
      <c r="A2695" s="175"/>
      <c r="B2695" s="185" t="s">
        <v>4637</v>
      </c>
      <c r="C2695" s="182"/>
      <c r="D2695" s="190">
        <v>1679.34</v>
      </c>
      <c r="E2695" s="191">
        <v>1679.34</v>
      </c>
      <c r="F2695" s="186" t="s">
        <v>3528</v>
      </c>
      <c r="G2695" s="181" t="s">
        <v>1961</v>
      </c>
      <c r="H2695" s="182" t="s">
        <v>1962</v>
      </c>
      <c r="I2695" s="175"/>
      <c r="J2695" s="175"/>
      <c r="K2695" s="175"/>
      <c r="L2695" s="175"/>
      <c r="M2695" s="175"/>
      <c r="N2695" s="175"/>
      <c r="O2695" s="175"/>
      <c r="P2695" s="175"/>
      <c r="Q2695" s="175"/>
      <c r="R2695" s="175"/>
      <c r="S2695" s="175"/>
      <c r="T2695" s="175"/>
      <c r="U2695" s="175"/>
      <c r="V2695" s="175"/>
      <c r="W2695" s="175"/>
      <c r="X2695" s="175"/>
      <c r="Y2695" s="175"/>
      <c r="Z2695" s="175"/>
      <c r="AA2695" s="175"/>
      <c r="AB2695" s="175"/>
      <c r="AC2695" s="175"/>
      <c r="AD2695" s="175"/>
      <c r="AE2695" s="175"/>
      <c r="AF2695" s="175"/>
      <c r="AG2695" s="175"/>
      <c r="AH2695" s="175"/>
      <c r="AI2695" s="175"/>
      <c r="AJ2695" s="175"/>
      <c r="AK2695" s="175"/>
      <c r="AL2695" s="175"/>
      <c r="AM2695" s="175"/>
      <c r="AN2695" s="175"/>
      <c r="AO2695" s="175"/>
      <c r="AP2695" s="175"/>
      <c r="AQ2695" s="175"/>
      <c r="AR2695" s="175"/>
    </row>
    <row r="2696" spans="1:44" ht="102" hidden="1" x14ac:dyDescent="0.3">
      <c r="A2696" s="175"/>
      <c r="B2696" s="186" t="s">
        <v>3528</v>
      </c>
      <c r="C2696" s="187"/>
      <c r="D2696" s="190">
        <v>1679.34</v>
      </c>
      <c r="E2696" s="191">
        <v>1679.34</v>
      </c>
      <c r="F2696" s="181" t="s">
        <v>1961</v>
      </c>
      <c r="G2696" s="185" t="s">
        <v>4637</v>
      </c>
      <c r="H2696" s="182"/>
      <c r="I2696" s="175"/>
      <c r="J2696" s="175"/>
      <c r="K2696" s="175"/>
      <c r="L2696" s="175"/>
      <c r="M2696" s="175"/>
      <c r="N2696" s="175"/>
      <c r="O2696" s="175"/>
      <c r="P2696" s="175"/>
      <c r="Q2696" s="175"/>
      <c r="R2696" s="175"/>
      <c r="S2696" s="175"/>
      <c r="T2696" s="175"/>
      <c r="U2696" s="175"/>
      <c r="V2696" s="175"/>
      <c r="W2696" s="175"/>
      <c r="X2696" s="175"/>
      <c r="Y2696" s="175"/>
      <c r="Z2696" s="175"/>
      <c r="AA2696" s="175"/>
      <c r="AB2696" s="175"/>
      <c r="AC2696" s="175"/>
      <c r="AD2696" s="175"/>
      <c r="AE2696" s="175"/>
      <c r="AF2696" s="175"/>
      <c r="AG2696" s="175"/>
      <c r="AH2696" s="175"/>
      <c r="AI2696" s="175"/>
      <c r="AJ2696" s="175"/>
      <c r="AK2696" s="175"/>
      <c r="AL2696" s="175"/>
      <c r="AM2696" s="175"/>
      <c r="AN2696" s="175"/>
      <c r="AO2696" s="175"/>
      <c r="AP2696" s="175"/>
      <c r="AQ2696" s="175"/>
      <c r="AR2696" s="175"/>
    </row>
    <row r="2697" spans="1:44" ht="102" x14ac:dyDescent="0.3">
      <c r="A2697" s="175"/>
      <c r="B2697" s="181" t="s">
        <v>1961</v>
      </c>
      <c r="C2697" s="182" t="s">
        <v>1962</v>
      </c>
      <c r="D2697" s="190">
        <v>2650</v>
      </c>
      <c r="E2697" s="191">
        <v>2650</v>
      </c>
      <c r="F2697" s="185" t="s">
        <v>4637</v>
      </c>
      <c r="G2697" s="186" t="s">
        <v>3703</v>
      </c>
      <c r="H2697" s="187"/>
      <c r="I2697" s="175"/>
      <c r="J2697" s="175"/>
      <c r="K2697" s="175"/>
      <c r="L2697" s="175"/>
      <c r="M2697" s="175"/>
      <c r="N2697" s="175"/>
      <c r="O2697" s="175"/>
      <c r="P2697" s="175"/>
      <c r="Q2697" s="175"/>
      <c r="R2697" s="175"/>
      <c r="S2697" s="175"/>
      <c r="T2697" s="175"/>
      <c r="U2697" s="175"/>
      <c r="V2697" s="175"/>
      <c r="W2697" s="175"/>
      <c r="X2697" s="175"/>
      <c r="Y2697" s="175"/>
      <c r="Z2697" s="175"/>
      <c r="AA2697" s="175"/>
      <c r="AB2697" s="175"/>
      <c r="AC2697" s="175"/>
      <c r="AD2697" s="175"/>
      <c r="AE2697" s="175"/>
      <c r="AF2697" s="175"/>
      <c r="AG2697" s="175"/>
      <c r="AH2697" s="175"/>
      <c r="AI2697" s="175"/>
      <c r="AJ2697" s="175"/>
      <c r="AK2697" s="175"/>
      <c r="AL2697" s="175"/>
      <c r="AM2697" s="175"/>
      <c r="AN2697" s="175"/>
      <c r="AO2697" s="175"/>
      <c r="AP2697" s="175"/>
      <c r="AQ2697" s="175"/>
      <c r="AR2697" s="175"/>
    </row>
    <row r="2698" spans="1:44" ht="102" hidden="1" x14ac:dyDescent="0.3">
      <c r="A2698" s="175"/>
      <c r="B2698" s="185" t="s">
        <v>4637</v>
      </c>
      <c r="C2698" s="182"/>
      <c r="D2698" s="190">
        <v>2650</v>
      </c>
      <c r="E2698" s="191">
        <v>2650</v>
      </c>
      <c r="F2698" s="186" t="s">
        <v>3703</v>
      </c>
      <c r="G2698" s="181" t="s">
        <v>1231</v>
      </c>
      <c r="H2698" s="182" t="s">
        <v>1232</v>
      </c>
      <c r="I2698" s="175"/>
      <c r="J2698" s="175"/>
      <c r="K2698" s="175"/>
      <c r="L2698" s="175"/>
      <c r="M2698" s="175"/>
      <c r="N2698" s="175"/>
      <c r="O2698" s="175"/>
      <c r="P2698" s="175"/>
      <c r="Q2698" s="175"/>
      <c r="R2698" s="175"/>
      <c r="S2698" s="175"/>
      <c r="T2698" s="175"/>
      <c r="U2698" s="175"/>
      <c r="V2698" s="175"/>
      <c r="W2698" s="175"/>
      <c r="X2698" s="175"/>
      <c r="Y2698" s="175"/>
      <c r="Z2698" s="175"/>
      <c r="AA2698" s="175"/>
      <c r="AB2698" s="175"/>
      <c r="AC2698" s="175"/>
      <c r="AD2698" s="175"/>
      <c r="AE2698" s="175"/>
      <c r="AF2698" s="175"/>
      <c r="AG2698" s="175"/>
      <c r="AH2698" s="175"/>
      <c r="AI2698" s="175"/>
      <c r="AJ2698" s="175"/>
      <c r="AK2698" s="175"/>
      <c r="AL2698" s="175"/>
      <c r="AM2698" s="175"/>
      <c r="AN2698" s="175"/>
      <c r="AO2698" s="175"/>
      <c r="AP2698" s="175"/>
      <c r="AQ2698" s="175"/>
      <c r="AR2698" s="175"/>
    </row>
    <row r="2699" spans="1:44" ht="102" hidden="1" x14ac:dyDescent="0.3">
      <c r="A2699" s="175"/>
      <c r="B2699" s="186" t="s">
        <v>3703</v>
      </c>
      <c r="C2699" s="187"/>
      <c r="D2699" s="190">
        <v>2650</v>
      </c>
      <c r="E2699" s="191">
        <v>2650</v>
      </c>
      <c r="F2699" s="181" t="s">
        <v>1231</v>
      </c>
      <c r="G2699" s="185" t="s">
        <v>4637</v>
      </c>
      <c r="H2699" s="182"/>
      <c r="I2699" s="175"/>
      <c r="J2699" s="175"/>
      <c r="K2699" s="175"/>
      <c r="L2699" s="175"/>
      <c r="M2699" s="175"/>
      <c r="N2699" s="175"/>
      <c r="O2699" s="175"/>
      <c r="P2699" s="175"/>
      <c r="Q2699" s="175"/>
      <c r="R2699" s="175"/>
      <c r="S2699" s="175"/>
      <c r="T2699" s="175"/>
      <c r="U2699" s="175"/>
      <c r="V2699" s="175"/>
      <c r="W2699" s="175"/>
      <c r="X2699" s="175"/>
      <c r="Y2699" s="175"/>
      <c r="Z2699" s="175"/>
      <c r="AA2699" s="175"/>
      <c r="AB2699" s="175"/>
      <c r="AC2699" s="175"/>
      <c r="AD2699" s="175"/>
      <c r="AE2699" s="175"/>
      <c r="AF2699" s="175"/>
      <c r="AG2699" s="175"/>
      <c r="AH2699" s="175"/>
      <c r="AI2699" s="175"/>
      <c r="AJ2699" s="175"/>
      <c r="AK2699" s="175"/>
      <c r="AL2699" s="175"/>
      <c r="AM2699" s="175"/>
      <c r="AN2699" s="175"/>
      <c r="AO2699" s="175"/>
      <c r="AP2699" s="175"/>
      <c r="AQ2699" s="175"/>
      <c r="AR2699" s="175"/>
    </row>
    <row r="2700" spans="1:44" ht="102" x14ac:dyDescent="0.3">
      <c r="A2700" s="175"/>
      <c r="B2700" s="181" t="s">
        <v>1231</v>
      </c>
      <c r="C2700" s="182" t="s">
        <v>1232</v>
      </c>
      <c r="D2700" s="190">
        <v>1395.87</v>
      </c>
      <c r="E2700" s="191">
        <v>1395.87</v>
      </c>
      <c r="F2700" s="185" t="s">
        <v>4637</v>
      </c>
      <c r="G2700" s="186" t="s">
        <v>3704</v>
      </c>
      <c r="H2700" s="187"/>
      <c r="I2700" s="175"/>
      <c r="J2700" s="175"/>
      <c r="K2700" s="175"/>
      <c r="L2700" s="175"/>
      <c r="M2700" s="175"/>
      <c r="N2700" s="175"/>
      <c r="O2700" s="175"/>
      <c r="P2700" s="175"/>
      <c r="Q2700" s="175"/>
      <c r="R2700" s="175"/>
      <c r="S2700" s="175"/>
      <c r="T2700" s="175"/>
      <c r="U2700" s="175"/>
      <c r="V2700" s="175"/>
      <c r="W2700" s="175"/>
      <c r="X2700" s="175"/>
      <c r="Y2700" s="175"/>
      <c r="Z2700" s="175"/>
      <c r="AA2700" s="175"/>
      <c r="AB2700" s="175"/>
      <c r="AC2700" s="175"/>
      <c r="AD2700" s="175"/>
      <c r="AE2700" s="175"/>
      <c r="AF2700" s="175"/>
      <c r="AG2700" s="175"/>
      <c r="AH2700" s="175"/>
      <c r="AI2700" s="175"/>
      <c r="AJ2700" s="175"/>
      <c r="AK2700" s="175"/>
      <c r="AL2700" s="175"/>
      <c r="AM2700" s="175"/>
      <c r="AN2700" s="175"/>
      <c r="AO2700" s="175"/>
      <c r="AP2700" s="175"/>
      <c r="AQ2700" s="175"/>
      <c r="AR2700" s="175"/>
    </row>
    <row r="2701" spans="1:44" ht="102" hidden="1" x14ac:dyDescent="0.3">
      <c r="A2701" s="175"/>
      <c r="B2701" s="185" t="s">
        <v>4637</v>
      </c>
      <c r="C2701" s="182"/>
      <c r="D2701" s="190">
        <v>1395.87</v>
      </c>
      <c r="E2701" s="191">
        <v>1395.87</v>
      </c>
      <c r="F2701" s="186" t="s">
        <v>3704</v>
      </c>
      <c r="G2701" s="181" t="s">
        <v>489</v>
      </c>
      <c r="H2701" s="182" t="s">
        <v>490</v>
      </c>
      <c r="I2701" s="175"/>
      <c r="J2701" s="175"/>
      <c r="K2701" s="175"/>
      <c r="L2701" s="175"/>
      <c r="M2701" s="175"/>
      <c r="N2701" s="175"/>
      <c r="O2701" s="175"/>
      <c r="P2701" s="175"/>
      <c r="Q2701" s="175"/>
      <c r="R2701" s="175"/>
      <c r="S2701" s="175"/>
      <c r="T2701" s="175"/>
      <c r="U2701" s="175"/>
      <c r="V2701" s="175"/>
      <c r="W2701" s="175"/>
      <c r="X2701" s="175"/>
      <c r="Y2701" s="175"/>
      <c r="Z2701" s="175"/>
      <c r="AA2701" s="175"/>
      <c r="AB2701" s="175"/>
      <c r="AC2701" s="175"/>
      <c r="AD2701" s="175"/>
      <c r="AE2701" s="175"/>
      <c r="AF2701" s="175"/>
      <c r="AG2701" s="175"/>
      <c r="AH2701" s="175"/>
      <c r="AI2701" s="175"/>
      <c r="AJ2701" s="175"/>
      <c r="AK2701" s="175"/>
      <c r="AL2701" s="175"/>
      <c r="AM2701" s="175"/>
      <c r="AN2701" s="175"/>
      <c r="AO2701" s="175"/>
      <c r="AP2701" s="175"/>
      <c r="AQ2701" s="175"/>
      <c r="AR2701" s="175"/>
    </row>
    <row r="2702" spans="1:44" ht="102" hidden="1" x14ac:dyDescent="0.3">
      <c r="A2702" s="175"/>
      <c r="B2702" s="186" t="s">
        <v>3704</v>
      </c>
      <c r="C2702" s="187"/>
      <c r="D2702" s="190">
        <v>1395.87</v>
      </c>
      <c r="E2702" s="191">
        <v>1395.87</v>
      </c>
      <c r="F2702" s="181" t="s">
        <v>489</v>
      </c>
      <c r="G2702" s="185" t="s">
        <v>4637</v>
      </c>
      <c r="H2702" s="182"/>
      <c r="I2702" s="175"/>
      <c r="J2702" s="175"/>
      <c r="K2702" s="175"/>
      <c r="L2702" s="175"/>
      <c r="M2702" s="175"/>
      <c r="N2702" s="175"/>
      <c r="O2702" s="175"/>
      <c r="P2702" s="175"/>
      <c r="Q2702" s="175"/>
      <c r="R2702" s="175"/>
      <c r="S2702" s="175"/>
      <c r="T2702" s="175"/>
      <c r="U2702" s="175"/>
      <c r="V2702" s="175"/>
      <c r="W2702" s="175"/>
      <c r="X2702" s="175"/>
      <c r="Y2702" s="175"/>
      <c r="Z2702" s="175"/>
      <c r="AA2702" s="175"/>
      <c r="AB2702" s="175"/>
      <c r="AC2702" s="175"/>
      <c r="AD2702" s="175"/>
      <c r="AE2702" s="175"/>
      <c r="AF2702" s="175"/>
      <c r="AG2702" s="175"/>
      <c r="AH2702" s="175"/>
      <c r="AI2702" s="175"/>
      <c r="AJ2702" s="175"/>
      <c r="AK2702" s="175"/>
      <c r="AL2702" s="175"/>
      <c r="AM2702" s="175"/>
      <c r="AN2702" s="175"/>
      <c r="AO2702" s="175"/>
      <c r="AP2702" s="175"/>
      <c r="AQ2702" s="175"/>
      <c r="AR2702" s="175"/>
    </row>
    <row r="2703" spans="1:44" ht="102" x14ac:dyDescent="0.3">
      <c r="A2703" s="175"/>
      <c r="B2703" s="181" t="s">
        <v>489</v>
      </c>
      <c r="C2703" s="182" t="s">
        <v>490</v>
      </c>
      <c r="D2703" s="190">
        <v>1443.11</v>
      </c>
      <c r="E2703" s="191">
        <v>1443.11</v>
      </c>
      <c r="F2703" s="185" t="s">
        <v>4637</v>
      </c>
      <c r="G2703" s="186" t="s">
        <v>3533</v>
      </c>
      <c r="H2703" s="187"/>
      <c r="I2703" s="175"/>
      <c r="J2703" s="175"/>
      <c r="K2703" s="175"/>
      <c r="L2703" s="175"/>
      <c r="M2703" s="175"/>
      <c r="N2703" s="175"/>
      <c r="O2703" s="175"/>
      <c r="P2703" s="175"/>
      <c r="Q2703" s="175"/>
      <c r="R2703" s="175"/>
      <c r="S2703" s="175"/>
      <c r="T2703" s="175"/>
      <c r="U2703" s="175"/>
      <c r="V2703" s="175"/>
      <c r="W2703" s="175"/>
      <c r="X2703" s="175"/>
      <c r="Y2703" s="175"/>
      <c r="Z2703" s="175"/>
      <c r="AA2703" s="175"/>
      <c r="AB2703" s="175"/>
      <c r="AC2703" s="175"/>
      <c r="AD2703" s="175"/>
      <c r="AE2703" s="175"/>
      <c r="AF2703" s="175"/>
      <c r="AG2703" s="175"/>
      <c r="AH2703" s="175"/>
      <c r="AI2703" s="175"/>
      <c r="AJ2703" s="175"/>
      <c r="AK2703" s="175"/>
      <c r="AL2703" s="175"/>
      <c r="AM2703" s="175"/>
      <c r="AN2703" s="175"/>
      <c r="AO2703" s="175"/>
      <c r="AP2703" s="175"/>
      <c r="AQ2703" s="175"/>
      <c r="AR2703" s="175"/>
    </row>
    <row r="2704" spans="1:44" ht="102" hidden="1" x14ac:dyDescent="0.3">
      <c r="A2704" s="175"/>
      <c r="B2704" s="185" t="s">
        <v>4637</v>
      </c>
      <c r="C2704" s="182"/>
      <c r="D2704" s="190">
        <v>1443.11</v>
      </c>
      <c r="E2704" s="191">
        <v>1443.11</v>
      </c>
      <c r="F2704" s="186" t="s">
        <v>3533</v>
      </c>
      <c r="G2704" s="181" t="s">
        <v>1846</v>
      </c>
      <c r="H2704" s="182" t="s">
        <v>1847</v>
      </c>
      <c r="I2704" s="175"/>
      <c r="J2704" s="175"/>
      <c r="K2704" s="175"/>
      <c r="L2704" s="175"/>
      <c r="M2704" s="175"/>
      <c r="N2704" s="175"/>
      <c r="O2704" s="175"/>
      <c r="P2704" s="175"/>
      <c r="Q2704" s="175"/>
      <c r="R2704" s="175"/>
      <c r="S2704" s="175"/>
      <c r="T2704" s="175"/>
      <c r="U2704" s="175"/>
      <c r="V2704" s="175"/>
      <c r="W2704" s="175"/>
      <c r="X2704" s="175"/>
      <c r="Y2704" s="175"/>
      <c r="Z2704" s="175"/>
      <c r="AA2704" s="175"/>
      <c r="AB2704" s="175"/>
      <c r="AC2704" s="175"/>
      <c r="AD2704" s="175"/>
      <c r="AE2704" s="175"/>
      <c r="AF2704" s="175"/>
      <c r="AG2704" s="175"/>
      <c r="AH2704" s="175"/>
      <c r="AI2704" s="175"/>
      <c r="AJ2704" s="175"/>
      <c r="AK2704" s="175"/>
      <c r="AL2704" s="175"/>
      <c r="AM2704" s="175"/>
      <c r="AN2704" s="175"/>
      <c r="AO2704" s="175"/>
      <c r="AP2704" s="175"/>
      <c r="AQ2704" s="175"/>
      <c r="AR2704" s="175"/>
    </row>
    <row r="2705" spans="1:44" ht="102" hidden="1" x14ac:dyDescent="0.3">
      <c r="A2705" s="175"/>
      <c r="B2705" s="186" t="s">
        <v>3533</v>
      </c>
      <c r="C2705" s="187"/>
      <c r="D2705" s="190">
        <v>1443.11</v>
      </c>
      <c r="E2705" s="191">
        <v>1443.11</v>
      </c>
      <c r="F2705" s="181" t="s">
        <v>1846</v>
      </c>
      <c r="G2705" s="185" t="s">
        <v>4637</v>
      </c>
      <c r="H2705" s="182"/>
      <c r="I2705" s="175"/>
      <c r="J2705" s="175"/>
      <c r="K2705" s="175"/>
      <c r="L2705" s="175"/>
      <c r="M2705" s="175"/>
      <c r="N2705" s="175"/>
      <c r="O2705" s="175"/>
      <c r="P2705" s="175"/>
      <c r="Q2705" s="175"/>
      <c r="R2705" s="175"/>
      <c r="S2705" s="175"/>
      <c r="T2705" s="175"/>
      <c r="U2705" s="175"/>
      <c r="V2705" s="175"/>
      <c r="W2705" s="175"/>
      <c r="X2705" s="175"/>
      <c r="Y2705" s="175"/>
      <c r="Z2705" s="175"/>
      <c r="AA2705" s="175"/>
      <c r="AB2705" s="175"/>
      <c r="AC2705" s="175"/>
      <c r="AD2705" s="175"/>
      <c r="AE2705" s="175"/>
      <c r="AF2705" s="175"/>
      <c r="AG2705" s="175"/>
      <c r="AH2705" s="175"/>
      <c r="AI2705" s="175"/>
      <c r="AJ2705" s="175"/>
      <c r="AK2705" s="175"/>
      <c r="AL2705" s="175"/>
      <c r="AM2705" s="175"/>
      <c r="AN2705" s="175"/>
      <c r="AO2705" s="175"/>
      <c r="AP2705" s="175"/>
      <c r="AQ2705" s="175"/>
      <c r="AR2705" s="175"/>
    </row>
    <row r="2706" spans="1:44" ht="102" x14ac:dyDescent="0.3">
      <c r="A2706" s="175"/>
      <c r="B2706" s="181" t="s">
        <v>1846</v>
      </c>
      <c r="C2706" s="182" t="s">
        <v>1847</v>
      </c>
      <c r="D2706" s="190">
        <v>2602.7600000000002</v>
      </c>
      <c r="E2706" s="191">
        <v>2602.7600000000002</v>
      </c>
      <c r="F2706" s="185" t="s">
        <v>4637</v>
      </c>
      <c r="G2706" s="186" t="s">
        <v>3721</v>
      </c>
      <c r="H2706" s="187"/>
      <c r="I2706" s="175"/>
      <c r="J2706" s="175"/>
      <c r="K2706" s="175"/>
      <c r="L2706" s="175"/>
      <c r="M2706" s="175"/>
      <c r="N2706" s="175"/>
      <c r="O2706" s="175"/>
      <c r="P2706" s="175"/>
      <c r="Q2706" s="175"/>
      <c r="R2706" s="175"/>
      <c r="S2706" s="175"/>
      <c r="T2706" s="175"/>
      <c r="U2706" s="175"/>
      <c r="V2706" s="175"/>
      <c r="W2706" s="175"/>
      <c r="X2706" s="175"/>
      <c r="Y2706" s="175"/>
      <c r="Z2706" s="175"/>
      <c r="AA2706" s="175"/>
      <c r="AB2706" s="175"/>
      <c r="AC2706" s="175"/>
      <c r="AD2706" s="175"/>
      <c r="AE2706" s="175"/>
      <c r="AF2706" s="175"/>
      <c r="AG2706" s="175"/>
      <c r="AH2706" s="175"/>
      <c r="AI2706" s="175"/>
      <c r="AJ2706" s="175"/>
      <c r="AK2706" s="175"/>
      <c r="AL2706" s="175"/>
      <c r="AM2706" s="175"/>
      <c r="AN2706" s="175"/>
      <c r="AO2706" s="175"/>
      <c r="AP2706" s="175"/>
      <c r="AQ2706" s="175"/>
      <c r="AR2706" s="175"/>
    </row>
    <row r="2707" spans="1:44" ht="102" hidden="1" x14ac:dyDescent="0.3">
      <c r="A2707" s="175"/>
      <c r="B2707" s="185" t="s">
        <v>4637</v>
      </c>
      <c r="C2707" s="182"/>
      <c r="D2707" s="190">
        <v>2602.7600000000002</v>
      </c>
      <c r="E2707" s="191">
        <v>2602.7600000000002</v>
      </c>
      <c r="F2707" s="186" t="s">
        <v>3721</v>
      </c>
      <c r="G2707" s="181" t="s">
        <v>606</v>
      </c>
      <c r="H2707" s="182" t="s">
        <v>607</v>
      </c>
      <c r="I2707" s="175"/>
      <c r="J2707" s="175"/>
      <c r="K2707" s="175"/>
      <c r="L2707" s="175"/>
      <c r="M2707" s="175"/>
      <c r="N2707" s="175"/>
      <c r="O2707" s="175"/>
      <c r="P2707" s="175"/>
      <c r="Q2707" s="175"/>
      <c r="R2707" s="175"/>
      <c r="S2707" s="175"/>
      <c r="T2707" s="175"/>
      <c r="U2707" s="175"/>
      <c r="V2707" s="175"/>
      <c r="W2707" s="175"/>
      <c r="X2707" s="175"/>
      <c r="Y2707" s="175"/>
      <c r="Z2707" s="175"/>
      <c r="AA2707" s="175"/>
      <c r="AB2707" s="175"/>
      <c r="AC2707" s="175"/>
      <c r="AD2707" s="175"/>
      <c r="AE2707" s="175"/>
      <c r="AF2707" s="175"/>
      <c r="AG2707" s="175"/>
      <c r="AH2707" s="175"/>
      <c r="AI2707" s="175"/>
      <c r="AJ2707" s="175"/>
      <c r="AK2707" s="175"/>
      <c r="AL2707" s="175"/>
      <c r="AM2707" s="175"/>
      <c r="AN2707" s="175"/>
      <c r="AO2707" s="175"/>
      <c r="AP2707" s="175"/>
      <c r="AQ2707" s="175"/>
      <c r="AR2707" s="175"/>
    </row>
    <row r="2708" spans="1:44" ht="102" hidden="1" x14ac:dyDescent="0.3">
      <c r="A2708" s="175"/>
      <c r="B2708" s="186" t="s">
        <v>3721</v>
      </c>
      <c r="C2708" s="187"/>
      <c r="D2708" s="190">
        <v>2602.7600000000002</v>
      </c>
      <c r="E2708" s="191">
        <v>2602.7600000000002</v>
      </c>
      <c r="F2708" s="181" t="s">
        <v>606</v>
      </c>
      <c r="G2708" s="185" t="s">
        <v>4637</v>
      </c>
      <c r="H2708" s="182"/>
      <c r="I2708" s="175"/>
      <c r="J2708" s="175"/>
      <c r="K2708" s="175"/>
      <c r="L2708" s="175"/>
      <c r="M2708" s="175"/>
      <c r="N2708" s="175"/>
      <c r="O2708" s="175"/>
      <c r="P2708" s="175"/>
      <c r="Q2708" s="175"/>
      <c r="R2708" s="175"/>
      <c r="S2708" s="175"/>
      <c r="T2708" s="175"/>
      <c r="U2708" s="175"/>
      <c r="V2708" s="175"/>
      <c r="W2708" s="175"/>
      <c r="X2708" s="175"/>
      <c r="Y2708" s="175"/>
      <c r="Z2708" s="175"/>
      <c r="AA2708" s="175"/>
      <c r="AB2708" s="175"/>
      <c r="AC2708" s="175"/>
      <c r="AD2708" s="175"/>
      <c r="AE2708" s="175"/>
      <c r="AF2708" s="175"/>
      <c r="AG2708" s="175"/>
      <c r="AH2708" s="175"/>
      <c r="AI2708" s="175"/>
      <c r="AJ2708" s="175"/>
      <c r="AK2708" s="175"/>
      <c r="AL2708" s="175"/>
      <c r="AM2708" s="175"/>
      <c r="AN2708" s="175"/>
      <c r="AO2708" s="175"/>
      <c r="AP2708" s="175"/>
      <c r="AQ2708" s="175"/>
      <c r="AR2708" s="175"/>
    </row>
    <row r="2709" spans="1:44" ht="102" x14ac:dyDescent="0.3">
      <c r="A2709" s="175"/>
      <c r="B2709" s="181" t="s">
        <v>606</v>
      </c>
      <c r="C2709" s="182" t="s">
        <v>607</v>
      </c>
      <c r="D2709" s="190">
        <v>1687.93</v>
      </c>
      <c r="E2709" s="191">
        <v>1687.93</v>
      </c>
      <c r="F2709" s="185" t="s">
        <v>4637</v>
      </c>
      <c r="G2709" s="186" t="s">
        <v>3536</v>
      </c>
      <c r="H2709" s="187"/>
      <c r="I2709" s="175"/>
      <c r="J2709" s="175"/>
      <c r="K2709" s="175"/>
      <c r="L2709" s="175"/>
      <c r="M2709" s="175"/>
      <c r="N2709" s="175"/>
      <c r="O2709" s="175"/>
      <c r="P2709" s="175"/>
      <c r="Q2709" s="175"/>
      <c r="R2709" s="175"/>
      <c r="S2709" s="175"/>
      <c r="T2709" s="175"/>
      <c r="U2709" s="175"/>
      <c r="V2709" s="175"/>
      <c r="W2709" s="175"/>
      <c r="X2709" s="175"/>
      <c r="Y2709" s="175"/>
      <c r="Z2709" s="175"/>
      <c r="AA2709" s="175"/>
      <c r="AB2709" s="175"/>
      <c r="AC2709" s="175"/>
      <c r="AD2709" s="175"/>
      <c r="AE2709" s="175"/>
      <c r="AF2709" s="175"/>
      <c r="AG2709" s="175"/>
      <c r="AH2709" s="175"/>
      <c r="AI2709" s="175"/>
      <c r="AJ2709" s="175"/>
      <c r="AK2709" s="175"/>
      <c r="AL2709" s="175"/>
      <c r="AM2709" s="175"/>
      <c r="AN2709" s="175"/>
      <c r="AO2709" s="175"/>
      <c r="AP2709" s="175"/>
      <c r="AQ2709" s="175"/>
      <c r="AR2709" s="175"/>
    </row>
    <row r="2710" spans="1:44" ht="102" hidden="1" x14ac:dyDescent="0.3">
      <c r="A2710" s="175"/>
      <c r="B2710" s="185" t="s">
        <v>4637</v>
      </c>
      <c r="C2710" s="182"/>
      <c r="D2710" s="190">
        <v>1687.93</v>
      </c>
      <c r="E2710" s="191">
        <v>1687.93</v>
      </c>
      <c r="F2710" s="186" t="s">
        <v>3536</v>
      </c>
      <c r="G2710" s="181" t="s">
        <v>2528</v>
      </c>
      <c r="H2710" s="182" t="s">
        <v>2135</v>
      </c>
      <c r="I2710" s="175"/>
      <c r="J2710" s="175"/>
      <c r="K2710" s="175"/>
      <c r="L2710" s="175"/>
      <c r="M2710" s="175"/>
      <c r="N2710" s="175"/>
      <c r="O2710" s="175"/>
      <c r="P2710" s="175"/>
      <c r="Q2710" s="175"/>
      <c r="R2710" s="175"/>
      <c r="S2710" s="175"/>
      <c r="T2710" s="175"/>
      <c r="U2710" s="175"/>
      <c r="V2710" s="175"/>
      <c r="W2710" s="175"/>
      <c r="X2710" s="175"/>
      <c r="Y2710" s="175"/>
      <c r="Z2710" s="175"/>
      <c r="AA2710" s="175"/>
      <c r="AB2710" s="175"/>
      <c r="AC2710" s="175"/>
      <c r="AD2710" s="175"/>
      <c r="AE2710" s="175"/>
      <c r="AF2710" s="175"/>
      <c r="AG2710" s="175"/>
      <c r="AH2710" s="175"/>
      <c r="AI2710" s="175"/>
      <c r="AJ2710" s="175"/>
      <c r="AK2710" s="175"/>
      <c r="AL2710" s="175"/>
      <c r="AM2710" s="175"/>
      <c r="AN2710" s="175"/>
      <c r="AO2710" s="175"/>
      <c r="AP2710" s="175"/>
      <c r="AQ2710" s="175"/>
      <c r="AR2710" s="175"/>
    </row>
    <row r="2711" spans="1:44" ht="102" hidden="1" x14ac:dyDescent="0.3">
      <c r="A2711" s="175"/>
      <c r="B2711" s="186" t="s">
        <v>3536</v>
      </c>
      <c r="C2711" s="187"/>
      <c r="D2711" s="190">
        <v>1687.93</v>
      </c>
      <c r="E2711" s="191">
        <v>1687.93</v>
      </c>
      <c r="F2711" s="181" t="s">
        <v>2528</v>
      </c>
      <c r="G2711" s="185" t="s">
        <v>4637</v>
      </c>
      <c r="H2711" s="182"/>
      <c r="I2711" s="175"/>
      <c r="J2711" s="175"/>
      <c r="K2711" s="175"/>
      <c r="L2711" s="175"/>
      <c r="M2711" s="175"/>
      <c r="N2711" s="175"/>
      <c r="O2711" s="175"/>
      <c r="P2711" s="175"/>
      <c r="Q2711" s="175"/>
      <c r="R2711" s="175"/>
      <c r="S2711" s="175"/>
      <c r="T2711" s="175"/>
      <c r="U2711" s="175"/>
      <c r="V2711" s="175"/>
      <c r="W2711" s="175"/>
      <c r="X2711" s="175"/>
      <c r="Y2711" s="175"/>
      <c r="Z2711" s="175"/>
      <c r="AA2711" s="175"/>
      <c r="AB2711" s="175"/>
      <c r="AC2711" s="175"/>
      <c r="AD2711" s="175"/>
      <c r="AE2711" s="175"/>
      <c r="AF2711" s="175"/>
      <c r="AG2711" s="175"/>
      <c r="AH2711" s="175"/>
      <c r="AI2711" s="175"/>
      <c r="AJ2711" s="175"/>
      <c r="AK2711" s="175"/>
      <c r="AL2711" s="175"/>
      <c r="AM2711" s="175"/>
      <c r="AN2711" s="175"/>
      <c r="AO2711" s="175"/>
      <c r="AP2711" s="175"/>
      <c r="AQ2711" s="175"/>
      <c r="AR2711" s="175"/>
    </row>
    <row r="2712" spans="1:44" ht="102" x14ac:dyDescent="0.3">
      <c r="A2712" s="175"/>
      <c r="B2712" s="181" t="s">
        <v>2528</v>
      </c>
      <c r="C2712" s="182" t="s">
        <v>2135</v>
      </c>
      <c r="D2712" s="190">
        <v>1374.39</v>
      </c>
      <c r="E2712" s="191">
        <v>1374.39</v>
      </c>
      <c r="F2712" s="185" t="s">
        <v>4637</v>
      </c>
      <c r="G2712" s="186" t="s">
        <v>3538</v>
      </c>
      <c r="H2712" s="187"/>
      <c r="I2712" s="175"/>
      <c r="J2712" s="175"/>
      <c r="K2712" s="175"/>
      <c r="L2712" s="175"/>
      <c r="M2712" s="175"/>
      <c r="N2712" s="175"/>
      <c r="O2712" s="175"/>
      <c r="P2712" s="175"/>
      <c r="Q2712" s="175"/>
      <c r="R2712" s="175"/>
      <c r="S2712" s="175"/>
      <c r="T2712" s="175"/>
      <c r="U2712" s="175"/>
      <c r="V2712" s="175"/>
      <c r="W2712" s="175"/>
      <c r="X2712" s="175"/>
      <c r="Y2712" s="175"/>
      <c r="Z2712" s="175"/>
      <c r="AA2712" s="175"/>
      <c r="AB2712" s="175"/>
      <c r="AC2712" s="175"/>
      <c r="AD2712" s="175"/>
      <c r="AE2712" s="175"/>
      <c r="AF2712" s="175"/>
      <c r="AG2712" s="175"/>
      <c r="AH2712" s="175"/>
      <c r="AI2712" s="175"/>
      <c r="AJ2712" s="175"/>
      <c r="AK2712" s="175"/>
      <c r="AL2712" s="175"/>
      <c r="AM2712" s="175"/>
      <c r="AN2712" s="175"/>
      <c r="AO2712" s="175"/>
      <c r="AP2712" s="175"/>
      <c r="AQ2712" s="175"/>
      <c r="AR2712" s="175"/>
    </row>
    <row r="2713" spans="1:44" ht="102" hidden="1" x14ac:dyDescent="0.3">
      <c r="A2713" s="175"/>
      <c r="B2713" s="185" t="s">
        <v>4637</v>
      </c>
      <c r="C2713" s="182"/>
      <c r="D2713" s="190">
        <v>1374.39</v>
      </c>
      <c r="E2713" s="191">
        <v>1374.39</v>
      </c>
      <c r="F2713" s="186" t="s">
        <v>3538</v>
      </c>
      <c r="G2713" s="181" t="s">
        <v>1446</v>
      </c>
      <c r="H2713" s="182" t="s">
        <v>1447</v>
      </c>
      <c r="I2713" s="175"/>
      <c r="J2713" s="175"/>
      <c r="K2713" s="175"/>
      <c r="L2713" s="175"/>
      <c r="M2713" s="175"/>
      <c r="N2713" s="175"/>
      <c r="O2713" s="175"/>
      <c r="P2713" s="175"/>
      <c r="Q2713" s="175"/>
      <c r="R2713" s="175"/>
      <c r="S2713" s="175"/>
      <c r="T2713" s="175"/>
      <c r="U2713" s="175"/>
      <c r="V2713" s="175"/>
      <c r="W2713" s="175"/>
      <c r="X2713" s="175"/>
      <c r="Y2713" s="175"/>
      <c r="Z2713" s="175"/>
      <c r="AA2713" s="175"/>
      <c r="AB2713" s="175"/>
      <c r="AC2713" s="175"/>
      <c r="AD2713" s="175"/>
      <c r="AE2713" s="175"/>
      <c r="AF2713" s="175"/>
      <c r="AG2713" s="175"/>
      <c r="AH2713" s="175"/>
      <c r="AI2713" s="175"/>
      <c r="AJ2713" s="175"/>
      <c r="AK2713" s="175"/>
      <c r="AL2713" s="175"/>
      <c r="AM2713" s="175"/>
      <c r="AN2713" s="175"/>
      <c r="AO2713" s="175"/>
      <c r="AP2713" s="175"/>
      <c r="AQ2713" s="175"/>
      <c r="AR2713" s="175"/>
    </row>
    <row r="2714" spans="1:44" ht="102" hidden="1" x14ac:dyDescent="0.3">
      <c r="A2714" s="175"/>
      <c r="B2714" s="186" t="s">
        <v>3538</v>
      </c>
      <c r="C2714" s="187"/>
      <c r="D2714" s="190">
        <v>1374.39</v>
      </c>
      <c r="E2714" s="191">
        <v>1374.39</v>
      </c>
      <c r="F2714" s="181" t="s">
        <v>1446</v>
      </c>
      <c r="G2714" s="185" t="s">
        <v>4637</v>
      </c>
      <c r="H2714" s="182"/>
      <c r="I2714" s="175"/>
      <c r="J2714" s="175"/>
      <c r="K2714" s="175"/>
      <c r="L2714" s="175"/>
      <c r="M2714" s="175"/>
      <c r="N2714" s="175"/>
      <c r="O2714" s="175"/>
      <c r="P2714" s="175"/>
      <c r="Q2714" s="175"/>
      <c r="R2714" s="175"/>
      <c r="S2714" s="175"/>
      <c r="T2714" s="175"/>
      <c r="U2714" s="175"/>
      <c r="V2714" s="175"/>
      <c r="W2714" s="175"/>
      <c r="X2714" s="175"/>
      <c r="Y2714" s="175"/>
      <c r="Z2714" s="175"/>
      <c r="AA2714" s="175"/>
      <c r="AB2714" s="175"/>
      <c r="AC2714" s="175"/>
      <c r="AD2714" s="175"/>
      <c r="AE2714" s="175"/>
      <c r="AF2714" s="175"/>
      <c r="AG2714" s="175"/>
      <c r="AH2714" s="175"/>
      <c r="AI2714" s="175"/>
      <c r="AJ2714" s="175"/>
      <c r="AK2714" s="175"/>
      <c r="AL2714" s="175"/>
      <c r="AM2714" s="175"/>
      <c r="AN2714" s="175"/>
      <c r="AO2714" s="175"/>
      <c r="AP2714" s="175"/>
      <c r="AQ2714" s="175"/>
      <c r="AR2714" s="175"/>
    </row>
    <row r="2715" spans="1:44" ht="102" x14ac:dyDescent="0.3">
      <c r="A2715" s="175"/>
      <c r="B2715" s="181" t="s">
        <v>1446</v>
      </c>
      <c r="C2715" s="182" t="s">
        <v>1447</v>
      </c>
      <c r="D2715" s="190">
        <v>1361.51</v>
      </c>
      <c r="E2715" s="191">
        <v>1361.51</v>
      </c>
      <c r="F2715" s="185" t="s">
        <v>4637</v>
      </c>
      <c r="G2715" s="186" t="s">
        <v>3539</v>
      </c>
      <c r="H2715" s="187"/>
      <c r="I2715" s="175"/>
      <c r="J2715" s="175"/>
      <c r="K2715" s="175"/>
      <c r="L2715" s="175"/>
      <c r="M2715" s="175"/>
      <c r="N2715" s="175"/>
      <c r="O2715" s="175"/>
      <c r="P2715" s="175"/>
      <c r="Q2715" s="175"/>
      <c r="R2715" s="175"/>
      <c r="S2715" s="175"/>
      <c r="T2715" s="175"/>
      <c r="U2715" s="175"/>
      <c r="V2715" s="175"/>
      <c r="W2715" s="175"/>
      <c r="X2715" s="175"/>
      <c r="Y2715" s="175"/>
      <c r="Z2715" s="175"/>
      <c r="AA2715" s="175"/>
      <c r="AB2715" s="175"/>
      <c r="AC2715" s="175"/>
      <c r="AD2715" s="175"/>
      <c r="AE2715" s="175"/>
      <c r="AF2715" s="175"/>
      <c r="AG2715" s="175"/>
      <c r="AH2715" s="175"/>
      <c r="AI2715" s="175"/>
      <c r="AJ2715" s="175"/>
      <c r="AK2715" s="175"/>
      <c r="AL2715" s="175"/>
      <c r="AM2715" s="175"/>
      <c r="AN2715" s="175"/>
      <c r="AO2715" s="175"/>
      <c r="AP2715" s="175"/>
      <c r="AQ2715" s="175"/>
      <c r="AR2715" s="175"/>
    </row>
    <row r="2716" spans="1:44" ht="102" hidden="1" x14ac:dyDescent="0.3">
      <c r="A2716" s="175"/>
      <c r="B2716" s="185" t="s">
        <v>4637</v>
      </c>
      <c r="C2716" s="182"/>
      <c r="D2716" s="190">
        <v>1361.51</v>
      </c>
      <c r="E2716" s="191">
        <v>1361.51</v>
      </c>
      <c r="F2716" s="186" t="s">
        <v>3539</v>
      </c>
      <c r="G2716" s="181" t="s">
        <v>792</v>
      </c>
      <c r="H2716" s="182" t="s">
        <v>248</v>
      </c>
      <c r="I2716" s="175"/>
      <c r="J2716" s="175"/>
      <c r="K2716" s="175"/>
      <c r="L2716" s="175"/>
      <c r="M2716" s="175"/>
      <c r="N2716" s="175"/>
      <c r="O2716" s="175"/>
      <c r="P2716" s="175"/>
      <c r="Q2716" s="175"/>
      <c r="R2716" s="175"/>
      <c r="S2716" s="175"/>
      <c r="T2716" s="175"/>
      <c r="U2716" s="175"/>
      <c r="V2716" s="175"/>
      <c r="W2716" s="175"/>
      <c r="X2716" s="175"/>
      <c r="Y2716" s="175"/>
      <c r="Z2716" s="175"/>
      <c r="AA2716" s="175"/>
      <c r="AB2716" s="175"/>
      <c r="AC2716" s="175"/>
      <c r="AD2716" s="175"/>
      <c r="AE2716" s="175"/>
      <c r="AF2716" s="175"/>
      <c r="AG2716" s="175"/>
      <c r="AH2716" s="175"/>
      <c r="AI2716" s="175"/>
      <c r="AJ2716" s="175"/>
      <c r="AK2716" s="175"/>
      <c r="AL2716" s="175"/>
      <c r="AM2716" s="175"/>
      <c r="AN2716" s="175"/>
      <c r="AO2716" s="175"/>
      <c r="AP2716" s="175"/>
      <c r="AQ2716" s="175"/>
      <c r="AR2716" s="175"/>
    </row>
    <row r="2717" spans="1:44" ht="102" hidden="1" x14ac:dyDescent="0.3">
      <c r="A2717" s="175"/>
      <c r="B2717" s="186" t="s">
        <v>3539</v>
      </c>
      <c r="C2717" s="187"/>
      <c r="D2717" s="190">
        <v>1361.51</v>
      </c>
      <c r="E2717" s="191">
        <v>1361.51</v>
      </c>
      <c r="F2717" s="181" t="s">
        <v>792</v>
      </c>
      <c r="G2717" s="185" t="s">
        <v>4637</v>
      </c>
      <c r="H2717" s="182"/>
      <c r="I2717" s="175"/>
      <c r="J2717" s="175"/>
      <c r="K2717" s="175"/>
      <c r="L2717" s="175"/>
      <c r="M2717" s="175"/>
      <c r="N2717" s="175"/>
      <c r="O2717" s="175"/>
      <c r="P2717" s="175"/>
      <c r="Q2717" s="175"/>
      <c r="R2717" s="175"/>
      <c r="S2717" s="175"/>
      <c r="T2717" s="175"/>
      <c r="U2717" s="175"/>
      <c r="V2717" s="175"/>
      <c r="W2717" s="175"/>
      <c r="X2717" s="175"/>
      <c r="Y2717" s="175"/>
      <c r="Z2717" s="175"/>
      <c r="AA2717" s="175"/>
      <c r="AB2717" s="175"/>
      <c r="AC2717" s="175"/>
      <c r="AD2717" s="175"/>
      <c r="AE2717" s="175"/>
      <c r="AF2717" s="175"/>
      <c r="AG2717" s="175"/>
      <c r="AH2717" s="175"/>
      <c r="AI2717" s="175"/>
      <c r="AJ2717" s="175"/>
      <c r="AK2717" s="175"/>
      <c r="AL2717" s="175"/>
      <c r="AM2717" s="175"/>
      <c r="AN2717" s="175"/>
      <c r="AO2717" s="175"/>
      <c r="AP2717" s="175"/>
      <c r="AQ2717" s="175"/>
      <c r="AR2717" s="175"/>
    </row>
    <row r="2718" spans="1:44" ht="102" x14ac:dyDescent="0.3">
      <c r="A2718" s="175"/>
      <c r="B2718" s="181" t="s">
        <v>792</v>
      </c>
      <c r="C2718" s="182" t="s">
        <v>248</v>
      </c>
      <c r="D2718" s="190">
        <v>1576.26</v>
      </c>
      <c r="E2718" s="191">
        <v>1576.26</v>
      </c>
      <c r="F2718" s="185" t="s">
        <v>4637</v>
      </c>
      <c r="G2718" s="186" t="s">
        <v>3184</v>
      </c>
      <c r="H2718" s="187"/>
      <c r="I2718" s="175"/>
      <c r="J2718" s="175"/>
      <c r="K2718" s="175"/>
      <c r="L2718" s="175"/>
      <c r="M2718" s="175"/>
      <c r="N2718" s="175"/>
      <c r="O2718" s="175"/>
      <c r="P2718" s="175"/>
      <c r="Q2718" s="175"/>
      <c r="R2718" s="175"/>
      <c r="S2718" s="175"/>
      <c r="T2718" s="175"/>
      <c r="U2718" s="175"/>
      <c r="V2718" s="175"/>
      <c r="W2718" s="175"/>
      <c r="X2718" s="175"/>
      <c r="Y2718" s="175"/>
      <c r="Z2718" s="175"/>
      <c r="AA2718" s="175"/>
      <c r="AB2718" s="175"/>
      <c r="AC2718" s="175"/>
      <c r="AD2718" s="175"/>
      <c r="AE2718" s="175"/>
      <c r="AF2718" s="175"/>
      <c r="AG2718" s="175"/>
      <c r="AH2718" s="175"/>
      <c r="AI2718" s="175"/>
      <c r="AJ2718" s="175"/>
      <c r="AK2718" s="175"/>
      <c r="AL2718" s="175"/>
      <c r="AM2718" s="175"/>
      <c r="AN2718" s="175"/>
      <c r="AO2718" s="175"/>
      <c r="AP2718" s="175"/>
      <c r="AQ2718" s="175"/>
      <c r="AR2718" s="175"/>
    </row>
    <row r="2719" spans="1:44" ht="102" hidden="1" x14ac:dyDescent="0.3">
      <c r="A2719" s="175"/>
      <c r="B2719" s="185" t="s">
        <v>4637</v>
      </c>
      <c r="C2719" s="182"/>
      <c r="D2719" s="190">
        <v>1576.26</v>
      </c>
      <c r="E2719" s="191">
        <v>1576.26</v>
      </c>
      <c r="F2719" s="186" t="s">
        <v>3184</v>
      </c>
      <c r="G2719" s="181" t="s">
        <v>1019</v>
      </c>
      <c r="H2719" s="182" t="s">
        <v>1020</v>
      </c>
      <c r="I2719" s="175"/>
      <c r="J2719" s="175"/>
      <c r="K2719" s="175"/>
      <c r="L2719" s="175"/>
      <c r="M2719" s="175"/>
      <c r="N2719" s="175"/>
      <c r="O2719" s="175"/>
      <c r="P2719" s="175"/>
      <c r="Q2719" s="175"/>
      <c r="R2719" s="175"/>
      <c r="S2719" s="175"/>
      <c r="T2719" s="175"/>
      <c r="U2719" s="175"/>
      <c r="V2719" s="175"/>
      <c r="W2719" s="175"/>
      <c r="X2719" s="175"/>
      <c r="Y2719" s="175"/>
      <c r="Z2719" s="175"/>
      <c r="AA2719" s="175"/>
      <c r="AB2719" s="175"/>
      <c r="AC2719" s="175"/>
      <c r="AD2719" s="175"/>
      <c r="AE2719" s="175"/>
      <c r="AF2719" s="175"/>
      <c r="AG2719" s="175"/>
      <c r="AH2719" s="175"/>
      <c r="AI2719" s="175"/>
      <c r="AJ2719" s="175"/>
      <c r="AK2719" s="175"/>
      <c r="AL2719" s="175"/>
      <c r="AM2719" s="175"/>
      <c r="AN2719" s="175"/>
      <c r="AO2719" s="175"/>
      <c r="AP2719" s="175"/>
      <c r="AQ2719" s="175"/>
      <c r="AR2719" s="175"/>
    </row>
    <row r="2720" spans="1:44" ht="102" hidden="1" x14ac:dyDescent="0.3">
      <c r="A2720" s="175"/>
      <c r="B2720" s="186" t="s">
        <v>3184</v>
      </c>
      <c r="C2720" s="187"/>
      <c r="D2720" s="190">
        <v>1576.26</v>
      </c>
      <c r="E2720" s="191">
        <v>1576.26</v>
      </c>
      <c r="F2720" s="181" t="s">
        <v>1019</v>
      </c>
      <c r="G2720" s="185" t="s">
        <v>4637</v>
      </c>
      <c r="H2720" s="182"/>
      <c r="I2720" s="175"/>
      <c r="J2720" s="175"/>
      <c r="K2720" s="175"/>
      <c r="L2720" s="175"/>
      <c r="M2720" s="175"/>
      <c r="N2720" s="175"/>
      <c r="O2720" s="175"/>
      <c r="P2720" s="175"/>
      <c r="Q2720" s="175"/>
      <c r="R2720" s="175"/>
      <c r="S2720" s="175"/>
      <c r="T2720" s="175"/>
      <c r="U2720" s="175"/>
      <c r="V2720" s="175"/>
      <c r="W2720" s="175"/>
      <c r="X2720" s="175"/>
      <c r="Y2720" s="175"/>
      <c r="Z2720" s="175"/>
      <c r="AA2720" s="175"/>
      <c r="AB2720" s="175"/>
      <c r="AC2720" s="175"/>
      <c r="AD2720" s="175"/>
      <c r="AE2720" s="175"/>
      <c r="AF2720" s="175"/>
      <c r="AG2720" s="175"/>
      <c r="AH2720" s="175"/>
      <c r="AI2720" s="175"/>
      <c r="AJ2720" s="175"/>
      <c r="AK2720" s="175"/>
      <c r="AL2720" s="175"/>
      <c r="AM2720" s="175"/>
      <c r="AN2720" s="175"/>
      <c r="AO2720" s="175"/>
      <c r="AP2720" s="175"/>
      <c r="AQ2720" s="175"/>
      <c r="AR2720" s="175"/>
    </row>
    <row r="2721" spans="1:44" ht="102" x14ac:dyDescent="0.3">
      <c r="A2721" s="175"/>
      <c r="B2721" s="181" t="s">
        <v>1019</v>
      </c>
      <c r="C2721" s="182" t="s">
        <v>1020</v>
      </c>
      <c r="D2721" s="190">
        <v>1679.34</v>
      </c>
      <c r="E2721" s="191">
        <v>1679.34</v>
      </c>
      <c r="F2721" s="185" t="s">
        <v>4637</v>
      </c>
      <c r="G2721" s="186" t="s">
        <v>3722</v>
      </c>
      <c r="H2721" s="187"/>
      <c r="I2721" s="175"/>
      <c r="J2721" s="175"/>
      <c r="K2721" s="175"/>
      <c r="L2721" s="175"/>
      <c r="M2721" s="175"/>
      <c r="N2721" s="175"/>
      <c r="O2721" s="175"/>
      <c r="P2721" s="175"/>
      <c r="Q2721" s="175"/>
      <c r="R2721" s="175"/>
      <c r="S2721" s="175"/>
      <c r="T2721" s="175"/>
      <c r="U2721" s="175"/>
      <c r="V2721" s="175"/>
      <c r="W2721" s="175"/>
      <c r="X2721" s="175"/>
      <c r="Y2721" s="175"/>
      <c r="Z2721" s="175"/>
      <c r="AA2721" s="175"/>
      <c r="AB2721" s="175"/>
      <c r="AC2721" s="175"/>
      <c r="AD2721" s="175"/>
      <c r="AE2721" s="175"/>
      <c r="AF2721" s="175"/>
      <c r="AG2721" s="175"/>
      <c r="AH2721" s="175"/>
      <c r="AI2721" s="175"/>
      <c r="AJ2721" s="175"/>
      <c r="AK2721" s="175"/>
      <c r="AL2721" s="175"/>
      <c r="AM2721" s="175"/>
      <c r="AN2721" s="175"/>
      <c r="AO2721" s="175"/>
      <c r="AP2721" s="175"/>
      <c r="AQ2721" s="175"/>
      <c r="AR2721" s="175"/>
    </row>
    <row r="2722" spans="1:44" ht="102" hidden="1" x14ac:dyDescent="0.3">
      <c r="A2722" s="175"/>
      <c r="B2722" s="185" t="s">
        <v>4637</v>
      </c>
      <c r="C2722" s="182"/>
      <c r="D2722" s="190">
        <v>1679.34</v>
      </c>
      <c r="E2722" s="191">
        <v>1679.34</v>
      </c>
      <c r="F2722" s="186" t="s">
        <v>3722</v>
      </c>
      <c r="G2722" s="181" t="s">
        <v>1238</v>
      </c>
      <c r="H2722" s="182" t="s">
        <v>1239</v>
      </c>
      <c r="I2722" s="175"/>
      <c r="J2722" s="175"/>
      <c r="K2722" s="175"/>
      <c r="L2722" s="175"/>
      <c r="M2722" s="175"/>
      <c r="N2722" s="175"/>
      <c r="O2722" s="175"/>
      <c r="P2722" s="175"/>
      <c r="Q2722" s="175"/>
      <c r="R2722" s="175"/>
      <c r="S2722" s="175"/>
      <c r="T2722" s="175"/>
      <c r="U2722" s="175"/>
      <c r="V2722" s="175"/>
      <c r="W2722" s="175"/>
      <c r="X2722" s="175"/>
      <c r="Y2722" s="175"/>
      <c r="Z2722" s="175"/>
      <c r="AA2722" s="175"/>
      <c r="AB2722" s="175"/>
      <c r="AC2722" s="175"/>
      <c r="AD2722" s="175"/>
      <c r="AE2722" s="175"/>
      <c r="AF2722" s="175"/>
      <c r="AG2722" s="175"/>
      <c r="AH2722" s="175"/>
      <c r="AI2722" s="175"/>
      <c r="AJ2722" s="175"/>
      <c r="AK2722" s="175"/>
      <c r="AL2722" s="175"/>
      <c r="AM2722" s="175"/>
      <c r="AN2722" s="175"/>
      <c r="AO2722" s="175"/>
      <c r="AP2722" s="175"/>
      <c r="AQ2722" s="175"/>
      <c r="AR2722" s="175"/>
    </row>
    <row r="2723" spans="1:44" ht="102" hidden="1" x14ac:dyDescent="0.3">
      <c r="A2723" s="175"/>
      <c r="B2723" s="186" t="s">
        <v>3722</v>
      </c>
      <c r="C2723" s="187"/>
      <c r="D2723" s="190">
        <v>1679.34</v>
      </c>
      <c r="E2723" s="191">
        <v>1679.34</v>
      </c>
      <c r="F2723" s="181" t="s">
        <v>1238</v>
      </c>
      <c r="G2723" s="185" t="s">
        <v>4637</v>
      </c>
      <c r="H2723" s="182"/>
      <c r="I2723" s="175"/>
      <c r="J2723" s="175"/>
      <c r="K2723" s="175"/>
      <c r="L2723" s="175"/>
      <c r="M2723" s="175"/>
      <c r="N2723" s="175"/>
      <c r="O2723" s="175"/>
      <c r="P2723" s="175"/>
      <c r="Q2723" s="175"/>
      <c r="R2723" s="175"/>
      <c r="S2723" s="175"/>
      <c r="T2723" s="175"/>
      <c r="U2723" s="175"/>
      <c r="V2723" s="175"/>
      <c r="W2723" s="175"/>
      <c r="X2723" s="175"/>
      <c r="Y2723" s="175"/>
      <c r="Z2723" s="175"/>
      <c r="AA2723" s="175"/>
      <c r="AB2723" s="175"/>
      <c r="AC2723" s="175"/>
      <c r="AD2723" s="175"/>
      <c r="AE2723" s="175"/>
      <c r="AF2723" s="175"/>
      <c r="AG2723" s="175"/>
      <c r="AH2723" s="175"/>
      <c r="AI2723" s="175"/>
      <c r="AJ2723" s="175"/>
      <c r="AK2723" s="175"/>
      <c r="AL2723" s="175"/>
      <c r="AM2723" s="175"/>
      <c r="AN2723" s="175"/>
      <c r="AO2723" s="175"/>
      <c r="AP2723" s="175"/>
      <c r="AQ2723" s="175"/>
      <c r="AR2723" s="175"/>
    </row>
    <row r="2724" spans="1:44" ht="102" x14ac:dyDescent="0.3">
      <c r="A2724" s="175"/>
      <c r="B2724" s="181" t="s">
        <v>1238</v>
      </c>
      <c r="C2724" s="182" t="s">
        <v>1239</v>
      </c>
      <c r="D2724" s="190">
        <v>2650</v>
      </c>
      <c r="E2724" s="191">
        <v>2650</v>
      </c>
      <c r="F2724" s="185" t="s">
        <v>4637</v>
      </c>
      <c r="G2724" s="186" t="s">
        <v>3542</v>
      </c>
      <c r="H2724" s="187"/>
      <c r="I2724" s="175"/>
      <c r="J2724" s="175"/>
      <c r="K2724" s="175"/>
      <c r="L2724" s="175"/>
      <c r="M2724" s="175"/>
      <c r="N2724" s="175"/>
      <c r="O2724" s="175"/>
      <c r="P2724" s="175"/>
      <c r="Q2724" s="175"/>
      <c r="R2724" s="175"/>
      <c r="S2724" s="175"/>
      <c r="T2724" s="175"/>
      <c r="U2724" s="175"/>
      <c r="V2724" s="175"/>
      <c r="W2724" s="175"/>
      <c r="X2724" s="175"/>
      <c r="Y2724" s="175"/>
      <c r="Z2724" s="175"/>
      <c r="AA2724" s="175"/>
      <c r="AB2724" s="175"/>
      <c r="AC2724" s="175"/>
      <c r="AD2724" s="175"/>
      <c r="AE2724" s="175"/>
      <c r="AF2724" s="175"/>
      <c r="AG2724" s="175"/>
      <c r="AH2724" s="175"/>
      <c r="AI2724" s="175"/>
      <c r="AJ2724" s="175"/>
      <c r="AK2724" s="175"/>
      <c r="AL2724" s="175"/>
      <c r="AM2724" s="175"/>
      <c r="AN2724" s="175"/>
      <c r="AO2724" s="175"/>
      <c r="AP2724" s="175"/>
      <c r="AQ2724" s="175"/>
      <c r="AR2724" s="175"/>
    </row>
    <row r="2725" spans="1:44" ht="102" hidden="1" x14ac:dyDescent="0.3">
      <c r="A2725" s="175"/>
      <c r="B2725" s="185" t="s">
        <v>4637</v>
      </c>
      <c r="C2725" s="182"/>
      <c r="D2725" s="190">
        <v>2650</v>
      </c>
      <c r="E2725" s="191">
        <v>2650</v>
      </c>
      <c r="F2725" s="186" t="s">
        <v>3542</v>
      </c>
      <c r="G2725" s="181" t="s">
        <v>1140</v>
      </c>
      <c r="H2725" s="182" t="s">
        <v>1141</v>
      </c>
      <c r="I2725" s="175"/>
      <c r="J2725" s="175"/>
      <c r="K2725" s="175"/>
      <c r="L2725" s="175"/>
      <c r="M2725" s="175"/>
      <c r="N2725" s="175"/>
      <c r="O2725" s="175"/>
      <c r="P2725" s="175"/>
      <c r="Q2725" s="175"/>
      <c r="R2725" s="175"/>
      <c r="S2725" s="175"/>
      <c r="T2725" s="175"/>
      <c r="U2725" s="175"/>
      <c r="V2725" s="175"/>
      <c r="W2725" s="175"/>
      <c r="X2725" s="175"/>
      <c r="Y2725" s="175"/>
      <c r="Z2725" s="175"/>
      <c r="AA2725" s="175"/>
      <c r="AB2725" s="175"/>
      <c r="AC2725" s="175"/>
      <c r="AD2725" s="175"/>
      <c r="AE2725" s="175"/>
      <c r="AF2725" s="175"/>
      <c r="AG2725" s="175"/>
      <c r="AH2725" s="175"/>
      <c r="AI2725" s="175"/>
      <c r="AJ2725" s="175"/>
      <c r="AK2725" s="175"/>
      <c r="AL2725" s="175"/>
      <c r="AM2725" s="175"/>
      <c r="AN2725" s="175"/>
      <c r="AO2725" s="175"/>
      <c r="AP2725" s="175"/>
      <c r="AQ2725" s="175"/>
      <c r="AR2725" s="175"/>
    </row>
    <row r="2726" spans="1:44" ht="102" hidden="1" x14ac:dyDescent="0.3">
      <c r="A2726" s="175"/>
      <c r="B2726" s="186" t="s">
        <v>3542</v>
      </c>
      <c r="C2726" s="187"/>
      <c r="D2726" s="190">
        <v>2650</v>
      </c>
      <c r="E2726" s="191">
        <v>2650</v>
      </c>
      <c r="F2726" s="181" t="s">
        <v>1140</v>
      </c>
      <c r="G2726" s="185" t="s">
        <v>4637</v>
      </c>
      <c r="H2726" s="182"/>
      <c r="I2726" s="175"/>
      <c r="J2726" s="175"/>
      <c r="K2726" s="175"/>
      <c r="L2726" s="175"/>
      <c r="M2726" s="175"/>
      <c r="N2726" s="175"/>
      <c r="O2726" s="175"/>
      <c r="P2726" s="175"/>
      <c r="Q2726" s="175"/>
      <c r="R2726" s="175"/>
      <c r="S2726" s="175"/>
      <c r="T2726" s="175"/>
      <c r="U2726" s="175"/>
      <c r="V2726" s="175"/>
      <c r="W2726" s="175"/>
      <c r="X2726" s="175"/>
      <c r="Y2726" s="175"/>
      <c r="Z2726" s="175"/>
      <c r="AA2726" s="175"/>
      <c r="AB2726" s="175"/>
      <c r="AC2726" s="175"/>
      <c r="AD2726" s="175"/>
      <c r="AE2726" s="175"/>
      <c r="AF2726" s="175"/>
      <c r="AG2726" s="175"/>
      <c r="AH2726" s="175"/>
      <c r="AI2726" s="175"/>
      <c r="AJ2726" s="175"/>
      <c r="AK2726" s="175"/>
      <c r="AL2726" s="175"/>
      <c r="AM2726" s="175"/>
      <c r="AN2726" s="175"/>
      <c r="AO2726" s="175"/>
      <c r="AP2726" s="175"/>
      <c r="AQ2726" s="175"/>
      <c r="AR2726" s="175"/>
    </row>
    <row r="2727" spans="1:44" ht="102" x14ac:dyDescent="0.3">
      <c r="A2727" s="175"/>
      <c r="B2727" s="181" t="s">
        <v>1140</v>
      </c>
      <c r="C2727" s="182" t="s">
        <v>1141</v>
      </c>
      <c r="D2727" s="190">
        <v>1395.87</v>
      </c>
      <c r="E2727" s="191">
        <v>1395.87</v>
      </c>
      <c r="F2727" s="185" t="s">
        <v>4637</v>
      </c>
      <c r="G2727" s="186" t="s">
        <v>3724</v>
      </c>
      <c r="H2727" s="187"/>
      <c r="I2727" s="175"/>
      <c r="J2727" s="175"/>
      <c r="K2727" s="175"/>
      <c r="L2727" s="175"/>
      <c r="M2727" s="175"/>
      <c r="N2727" s="175"/>
      <c r="O2727" s="175"/>
      <c r="P2727" s="175"/>
      <c r="Q2727" s="175"/>
      <c r="R2727" s="175"/>
      <c r="S2727" s="175"/>
      <c r="T2727" s="175"/>
      <c r="U2727" s="175"/>
      <c r="V2727" s="175"/>
      <c r="W2727" s="175"/>
      <c r="X2727" s="175"/>
      <c r="Y2727" s="175"/>
      <c r="Z2727" s="175"/>
      <c r="AA2727" s="175"/>
      <c r="AB2727" s="175"/>
      <c r="AC2727" s="175"/>
      <c r="AD2727" s="175"/>
      <c r="AE2727" s="175"/>
      <c r="AF2727" s="175"/>
      <c r="AG2727" s="175"/>
      <c r="AH2727" s="175"/>
      <c r="AI2727" s="175"/>
      <c r="AJ2727" s="175"/>
      <c r="AK2727" s="175"/>
      <c r="AL2727" s="175"/>
      <c r="AM2727" s="175"/>
      <c r="AN2727" s="175"/>
      <c r="AO2727" s="175"/>
      <c r="AP2727" s="175"/>
      <c r="AQ2727" s="175"/>
      <c r="AR2727" s="175"/>
    </row>
    <row r="2728" spans="1:44" ht="102" hidden="1" x14ac:dyDescent="0.3">
      <c r="A2728" s="175"/>
      <c r="B2728" s="185" t="s">
        <v>4637</v>
      </c>
      <c r="C2728" s="182"/>
      <c r="D2728" s="190">
        <v>1395.87</v>
      </c>
      <c r="E2728" s="191">
        <v>1395.87</v>
      </c>
      <c r="F2728" s="186" t="s">
        <v>3724</v>
      </c>
      <c r="G2728" s="181" t="s">
        <v>2451</v>
      </c>
      <c r="H2728" s="182" t="s">
        <v>2452</v>
      </c>
      <c r="I2728" s="175"/>
      <c r="J2728" s="175"/>
      <c r="K2728" s="175"/>
      <c r="L2728" s="175"/>
      <c r="M2728" s="175"/>
      <c r="N2728" s="175"/>
      <c r="O2728" s="175"/>
      <c r="P2728" s="175"/>
      <c r="Q2728" s="175"/>
      <c r="R2728" s="175"/>
      <c r="S2728" s="175"/>
      <c r="T2728" s="175"/>
      <c r="U2728" s="175"/>
      <c r="V2728" s="175"/>
      <c r="W2728" s="175"/>
      <c r="X2728" s="175"/>
      <c r="Y2728" s="175"/>
      <c r="Z2728" s="175"/>
      <c r="AA2728" s="175"/>
      <c r="AB2728" s="175"/>
      <c r="AC2728" s="175"/>
      <c r="AD2728" s="175"/>
      <c r="AE2728" s="175"/>
      <c r="AF2728" s="175"/>
      <c r="AG2728" s="175"/>
      <c r="AH2728" s="175"/>
      <c r="AI2728" s="175"/>
      <c r="AJ2728" s="175"/>
      <c r="AK2728" s="175"/>
      <c r="AL2728" s="175"/>
      <c r="AM2728" s="175"/>
      <c r="AN2728" s="175"/>
      <c r="AO2728" s="175"/>
      <c r="AP2728" s="175"/>
      <c r="AQ2728" s="175"/>
      <c r="AR2728" s="175"/>
    </row>
    <row r="2729" spans="1:44" ht="102" hidden="1" x14ac:dyDescent="0.3">
      <c r="A2729" s="175"/>
      <c r="B2729" s="186" t="s">
        <v>3724</v>
      </c>
      <c r="C2729" s="187"/>
      <c r="D2729" s="190">
        <v>1395.87</v>
      </c>
      <c r="E2729" s="191">
        <v>1395.87</v>
      </c>
      <c r="F2729" s="181" t="s">
        <v>2451</v>
      </c>
      <c r="G2729" s="185" t="s">
        <v>4637</v>
      </c>
      <c r="H2729" s="182"/>
      <c r="I2729" s="175"/>
      <c r="J2729" s="175"/>
      <c r="K2729" s="175"/>
      <c r="L2729" s="175"/>
      <c r="M2729" s="175"/>
      <c r="N2729" s="175"/>
      <c r="O2729" s="175"/>
      <c r="P2729" s="175"/>
      <c r="Q2729" s="175"/>
      <c r="R2729" s="175"/>
      <c r="S2729" s="175"/>
      <c r="T2729" s="175"/>
      <c r="U2729" s="175"/>
      <c r="V2729" s="175"/>
      <c r="W2729" s="175"/>
      <c r="X2729" s="175"/>
      <c r="Y2729" s="175"/>
      <c r="Z2729" s="175"/>
      <c r="AA2729" s="175"/>
      <c r="AB2729" s="175"/>
      <c r="AC2729" s="175"/>
      <c r="AD2729" s="175"/>
      <c r="AE2729" s="175"/>
      <c r="AF2729" s="175"/>
      <c r="AG2729" s="175"/>
      <c r="AH2729" s="175"/>
      <c r="AI2729" s="175"/>
      <c r="AJ2729" s="175"/>
      <c r="AK2729" s="175"/>
      <c r="AL2729" s="175"/>
      <c r="AM2729" s="175"/>
      <c r="AN2729" s="175"/>
      <c r="AO2729" s="175"/>
      <c r="AP2729" s="175"/>
      <c r="AQ2729" s="175"/>
      <c r="AR2729" s="175"/>
    </row>
    <row r="2730" spans="1:44" ht="102" x14ac:dyDescent="0.3">
      <c r="A2730" s="175"/>
      <c r="B2730" s="181" t="s">
        <v>2451</v>
      </c>
      <c r="C2730" s="182" t="s">
        <v>2452</v>
      </c>
      <c r="D2730" s="190">
        <v>1443.11</v>
      </c>
      <c r="E2730" s="191">
        <v>1443.11</v>
      </c>
      <c r="F2730" s="185" t="s">
        <v>4637</v>
      </c>
      <c r="G2730" s="186" t="s">
        <v>3742</v>
      </c>
      <c r="H2730" s="187"/>
      <c r="I2730" s="175"/>
      <c r="J2730" s="175"/>
      <c r="K2730" s="175"/>
      <c r="L2730" s="175"/>
      <c r="M2730" s="175"/>
      <c r="N2730" s="175"/>
      <c r="O2730" s="175"/>
      <c r="P2730" s="175"/>
      <c r="Q2730" s="175"/>
      <c r="R2730" s="175"/>
      <c r="S2730" s="175"/>
      <c r="T2730" s="175"/>
      <c r="U2730" s="175"/>
      <c r="V2730" s="175"/>
      <c r="W2730" s="175"/>
      <c r="X2730" s="175"/>
      <c r="Y2730" s="175"/>
      <c r="Z2730" s="175"/>
      <c r="AA2730" s="175"/>
      <c r="AB2730" s="175"/>
      <c r="AC2730" s="175"/>
      <c r="AD2730" s="175"/>
      <c r="AE2730" s="175"/>
      <c r="AF2730" s="175"/>
      <c r="AG2730" s="175"/>
      <c r="AH2730" s="175"/>
      <c r="AI2730" s="175"/>
      <c r="AJ2730" s="175"/>
      <c r="AK2730" s="175"/>
      <c r="AL2730" s="175"/>
      <c r="AM2730" s="175"/>
      <c r="AN2730" s="175"/>
      <c r="AO2730" s="175"/>
      <c r="AP2730" s="175"/>
      <c r="AQ2730" s="175"/>
      <c r="AR2730" s="175"/>
    </row>
    <row r="2731" spans="1:44" ht="102" hidden="1" x14ac:dyDescent="0.3">
      <c r="A2731" s="175"/>
      <c r="B2731" s="185" t="s">
        <v>4637</v>
      </c>
      <c r="C2731" s="182"/>
      <c r="D2731" s="190">
        <v>1443.11</v>
      </c>
      <c r="E2731" s="191">
        <v>1443.11</v>
      </c>
      <c r="F2731" s="186" t="s">
        <v>3742</v>
      </c>
      <c r="G2731" s="181" t="s">
        <v>2508</v>
      </c>
      <c r="H2731" s="182" t="s">
        <v>2509</v>
      </c>
      <c r="I2731" s="175"/>
      <c r="J2731" s="175"/>
      <c r="K2731" s="175"/>
      <c r="L2731" s="175"/>
      <c r="M2731" s="175"/>
      <c r="N2731" s="175"/>
      <c r="O2731" s="175"/>
      <c r="P2731" s="175"/>
      <c r="Q2731" s="175"/>
      <c r="R2731" s="175"/>
      <c r="S2731" s="175"/>
      <c r="T2731" s="175"/>
      <c r="U2731" s="175"/>
      <c r="V2731" s="175"/>
      <c r="W2731" s="175"/>
      <c r="X2731" s="175"/>
      <c r="Y2731" s="175"/>
      <c r="Z2731" s="175"/>
      <c r="AA2731" s="175"/>
      <c r="AB2731" s="175"/>
      <c r="AC2731" s="175"/>
      <c r="AD2731" s="175"/>
      <c r="AE2731" s="175"/>
      <c r="AF2731" s="175"/>
      <c r="AG2731" s="175"/>
      <c r="AH2731" s="175"/>
      <c r="AI2731" s="175"/>
      <c r="AJ2731" s="175"/>
      <c r="AK2731" s="175"/>
      <c r="AL2731" s="175"/>
      <c r="AM2731" s="175"/>
      <c r="AN2731" s="175"/>
      <c r="AO2731" s="175"/>
      <c r="AP2731" s="175"/>
      <c r="AQ2731" s="175"/>
      <c r="AR2731" s="175"/>
    </row>
    <row r="2732" spans="1:44" ht="102" hidden="1" x14ac:dyDescent="0.3">
      <c r="A2732" s="175"/>
      <c r="B2732" s="186" t="s">
        <v>3742</v>
      </c>
      <c r="C2732" s="187"/>
      <c r="D2732" s="190">
        <v>1443.11</v>
      </c>
      <c r="E2732" s="191">
        <v>1443.11</v>
      </c>
      <c r="F2732" s="181" t="s">
        <v>2508</v>
      </c>
      <c r="G2732" s="185" t="s">
        <v>4637</v>
      </c>
      <c r="H2732" s="182"/>
      <c r="I2732" s="175"/>
      <c r="J2732" s="175"/>
      <c r="K2732" s="175"/>
      <c r="L2732" s="175"/>
      <c r="M2732" s="175"/>
      <c r="N2732" s="175"/>
      <c r="O2732" s="175"/>
      <c r="P2732" s="175"/>
      <c r="Q2732" s="175"/>
      <c r="R2732" s="175"/>
      <c r="S2732" s="175"/>
      <c r="T2732" s="175"/>
      <c r="U2732" s="175"/>
      <c r="V2732" s="175"/>
      <c r="W2732" s="175"/>
      <c r="X2732" s="175"/>
      <c r="Y2732" s="175"/>
      <c r="Z2732" s="175"/>
      <c r="AA2732" s="175"/>
      <c r="AB2732" s="175"/>
      <c r="AC2732" s="175"/>
      <c r="AD2732" s="175"/>
      <c r="AE2732" s="175"/>
      <c r="AF2732" s="175"/>
      <c r="AG2732" s="175"/>
      <c r="AH2732" s="175"/>
      <c r="AI2732" s="175"/>
      <c r="AJ2732" s="175"/>
      <c r="AK2732" s="175"/>
      <c r="AL2732" s="175"/>
      <c r="AM2732" s="175"/>
      <c r="AN2732" s="175"/>
      <c r="AO2732" s="175"/>
      <c r="AP2732" s="175"/>
      <c r="AQ2732" s="175"/>
      <c r="AR2732" s="175"/>
    </row>
    <row r="2733" spans="1:44" ht="102" x14ac:dyDescent="0.3">
      <c r="A2733" s="175"/>
      <c r="B2733" s="181" t="s">
        <v>2508</v>
      </c>
      <c r="C2733" s="182" t="s">
        <v>2509</v>
      </c>
      <c r="D2733" s="190">
        <v>2602.7600000000002</v>
      </c>
      <c r="E2733" s="191">
        <v>2602.7600000000002</v>
      </c>
      <c r="F2733" s="185" t="s">
        <v>4637</v>
      </c>
      <c r="G2733" s="186" t="s">
        <v>3743</v>
      </c>
      <c r="H2733" s="187"/>
      <c r="I2733" s="175"/>
      <c r="J2733" s="175"/>
      <c r="K2733" s="175"/>
      <c r="L2733" s="175"/>
      <c r="M2733" s="175"/>
      <c r="N2733" s="175"/>
      <c r="O2733" s="175"/>
      <c r="P2733" s="175"/>
      <c r="Q2733" s="175"/>
      <c r="R2733" s="175"/>
      <c r="S2733" s="175"/>
      <c r="T2733" s="175"/>
      <c r="U2733" s="175"/>
      <c r="V2733" s="175"/>
      <c r="W2733" s="175"/>
      <c r="X2733" s="175"/>
      <c r="Y2733" s="175"/>
      <c r="Z2733" s="175"/>
      <c r="AA2733" s="175"/>
      <c r="AB2733" s="175"/>
      <c r="AC2733" s="175"/>
      <c r="AD2733" s="175"/>
      <c r="AE2733" s="175"/>
      <c r="AF2733" s="175"/>
      <c r="AG2733" s="175"/>
      <c r="AH2733" s="175"/>
      <c r="AI2733" s="175"/>
      <c r="AJ2733" s="175"/>
      <c r="AK2733" s="175"/>
      <c r="AL2733" s="175"/>
      <c r="AM2733" s="175"/>
      <c r="AN2733" s="175"/>
      <c r="AO2733" s="175"/>
      <c r="AP2733" s="175"/>
      <c r="AQ2733" s="175"/>
      <c r="AR2733" s="175"/>
    </row>
    <row r="2734" spans="1:44" ht="102" hidden="1" x14ac:dyDescent="0.3">
      <c r="A2734" s="175"/>
      <c r="B2734" s="185" t="s">
        <v>4637</v>
      </c>
      <c r="C2734" s="182"/>
      <c r="D2734" s="190">
        <v>2602.7600000000002</v>
      </c>
      <c r="E2734" s="191">
        <v>2602.7600000000002</v>
      </c>
      <c r="F2734" s="186" t="s">
        <v>3743</v>
      </c>
      <c r="G2734" s="181" t="s">
        <v>2522</v>
      </c>
      <c r="H2734" s="182" t="s">
        <v>2523</v>
      </c>
      <c r="I2734" s="175"/>
      <c r="J2734" s="175"/>
      <c r="K2734" s="175"/>
      <c r="L2734" s="175"/>
      <c r="M2734" s="175"/>
      <c r="N2734" s="175"/>
      <c r="O2734" s="175"/>
      <c r="P2734" s="175"/>
      <c r="Q2734" s="175"/>
      <c r="R2734" s="175"/>
      <c r="S2734" s="175"/>
      <c r="T2734" s="175"/>
      <c r="U2734" s="175"/>
      <c r="V2734" s="175"/>
      <c r="W2734" s="175"/>
      <c r="X2734" s="175"/>
      <c r="Y2734" s="175"/>
      <c r="Z2734" s="175"/>
      <c r="AA2734" s="175"/>
      <c r="AB2734" s="175"/>
      <c r="AC2734" s="175"/>
      <c r="AD2734" s="175"/>
      <c r="AE2734" s="175"/>
      <c r="AF2734" s="175"/>
      <c r="AG2734" s="175"/>
      <c r="AH2734" s="175"/>
      <c r="AI2734" s="175"/>
      <c r="AJ2734" s="175"/>
      <c r="AK2734" s="175"/>
      <c r="AL2734" s="175"/>
      <c r="AM2734" s="175"/>
      <c r="AN2734" s="175"/>
      <c r="AO2734" s="175"/>
      <c r="AP2734" s="175"/>
      <c r="AQ2734" s="175"/>
      <c r="AR2734" s="175"/>
    </row>
    <row r="2735" spans="1:44" ht="102" hidden="1" x14ac:dyDescent="0.3">
      <c r="A2735" s="175"/>
      <c r="B2735" s="186" t="s">
        <v>3743</v>
      </c>
      <c r="C2735" s="187"/>
      <c r="D2735" s="190">
        <v>2602.7600000000002</v>
      </c>
      <c r="E2735" s="191">
        <v>2602.7600000000002</v>
      </c>
      <c r="F2735" s="181" t="s">
        <v>2522</v>
      </c>
      <c r="G2735" s="185" t="s">
        <v>4637</v>
      </c>
      <c r="H2735" s="182"/>
      <c r="I2735" s="175"/>
      <c r="J2735" s="175"/>
      <c r="K2735" s="175"/>
      <c r="L2735" s="175"/>
      <c r="M2735" s="175"/>
      <c r="N2735" s="175"/>
      <c r="O2735" s="175"/>
      <c r="P2735" s="175"/>
      <c r="Q2735" s="175"/>
      <c r="R2735" s="175"/>
      <c r="S2735" s="175"/>
      <c r="T2735" s="175"/>
      <c r="U2735" s="175"/>
      <c r="V2735" s="175"/>
      <c r="W2735" s="175"/>
      <c r="X2735" s="175"/>
      <c r="Y2735" s="175"/>
      <c r="Z2735" s="175"/>
      <c r="AA2735" s="175"/>
      <c r="AB2735" s="175"/>
      <c r="AC2735" s="175"/>
      <c r="AD2735" s="175"/>
      <c r="AE2735" s="175"/>
      <c r="AF2735" s="175"/>
      <c r="AG2735" s="175"/>
      <c r="AH2735" s="175"/>
      <c r="AI2735" s="175"/>
      <c r="AJ2735" s="175"/>
      <c r="AK2735" s="175"/>
      <c r="AL2735" s="175"/>
      <c r="AM2735" s="175"/>
      <c r="AN2735" s="175"/>
      <c r="AO2735" s="175"/>
      <c r="AP2735" s="175"/>
      <c r="AQ2735" s="175"/>
      <c r="AR2735" s="175"/>
    </row>
    <row r="2736" spans="1:44" ht="102" x14ac:dyDescent="0.3">
      <c r="A2736" s="175"/>
      <c r="B2736" s="181" t="s">
        <v>2522</v>
      </c>
      <c r="C2736" s="182" t="s">
        <v>2523</v>
      </c>
      <c r="D2736" s="190">
        <v>1687.93</v>
      </c>
      <c r="E2736" s="191">
        <v>1687.93</v>
      </c>
      <c r="F2736" s="185" t="s">
        <v>4637</v>
      </c>
      <c r="G2736" s="186" t="s">
        <v>3744</v>
      </c>
      <c r="H2736" s="187"/>
      <c r="I2736" s="175"/>
      <c r="J2736" s="175"/>
      <c r="K2736" s="175"/>
      <c r="L2736" s="175"/>
      <c r="M2736" s="175"/>
      <c r="N2736" s="175"/>
      <c r="O2736" s="175"/>
      <c r="P2736" s="175"/>
      <c r="Q2736" s="175"/>
      <c r="R2736" s="175"/>
      <c r="S2736" s="175"/>
      <c r="T2736" s="175"/>
      <c r="U2736" s="175"/>
      <c r="V2736" s="175"/>
      <c r="W2736" s="175"/>
      <c r="X2736" s="175"/>
      <c r="Y2736" s="175"/>
      <c r="Z2736" s="175"/>
      <c r="AA2736" s="175"/>
      <c r="AB2736" s="175"/>
      <c r="AC2736" s="175"/>
      <c r="AD2736" s="175"/>
      <c r="AE2736" s="175"/>
      <c r="AF2736" s="175"/>
      <c r="AG2736" s="175"/>
      <c r="AH2736" s="175"/>
      <c r="AI2736" s="175"/>
      <c r="AJ2736" s="175"/>
      <c r="AK2736" s="175"/>
      <c r="AL2736" s="175"/>
      <c r="AM2736" s="175"/>
      <c r="AN2736" s="175"/>
      <c r="AO2736" s="175"/>
      <c r="AP2736" s="175"/>
      <c r="AQ2736" s="175"/>
      <c r="AR2736" s="175"/>
    </row>
    <row r="2737" spans="1:44" ht="102" hidden="1" x14ac:dyDescent="0.3">
      <c r="A2737" s="175"/>
      <c r="B2737" s="185" t="s">
        <v>4637</v>
      </c>
      <c r="C2737" s="182"/>
      <c r="D2737" s="190">
        <v>1687.93</v>
      </c>
      <c r="E2737" s="191">
        <v>1687.93</v>
      </c>
      <c r="F2737" s="186" t="s">
        <v>3744</v>
      </c>
      <c r="G2737" s="181" t="s">
        <v>1059</v>
      </c>
      <c r="H2737" s="182" t="s">
        <v>1060</v>
      </c>
      <c r="I2737" s="175"/>
      <c r="J2737" s="175"/>
      <c r="K2737" s="175"/>
      <c r="L2737" s="175"/>
      <c r="M2737" s="175"/>
      <c r="N2737" s="175"/>
      <c r="O2737" s="175"/>
      <c r="P2737" s="175"/>
      <c r="Q2737" s="175"/>
      <c r="R2737" s="175"/>
      <c r="S2737" s="175"/>
      <c r="T2737" s="175"/>
      <c r="U2737" s="175"/>
      <c r="V2737" s="175"/>
      <c r="W2737" s="175"/>
      <c r="X2737" s="175"/>
      <c r="Y2737" s="175"/>
      <c r="Z2737" s="175"/>
      <c r="AA2737" s="175"/>
      <c r="AB2737" s="175"/>
      <c r="AC2737" s="175"/>
      <c r="AD2737" s="175"/>
      <c r="AE2737" s="175"/>
      <c r="AF2737" s="175"/>
      <c r="AG2737" s="175"/>
      <c r="AH2737" s="175"/>
      <c r="AI2737" s="175"/>
      <c r="AJ2737" s="175"/>
      <c r="AK2737" s="175"/>
      <c r="AL2737" s="175"/>
      <c r="AM2737" s="175"/>
      <c r="AN2737" s="175"/>
      <c r="AO2737" s="175"/>
      <c r="AP2737" s="175"/>
      <c r="AQ2737" s="175"/>
      <c r="AR2737" s="175"/>
    </row>
    <row r="2738" spans="1:44" ht="102" hidden="1" x14ac:dyDescent="0.3">
      <c r="A2738" s="175"/>
      <c r="B2738" s="186" t="s">
        <v>3744</v>
      </c>
      <c r="C2738" s="187"/>
      <c r="D2738" s="190">
        <v>1687.93</v>
      </c>
      <c r="E2738" s="191">
        <v>1687.93</v>
      </c>
      <c r="F2738" s="181" t="s">
        <v>1059</v>
      </c>
      <c r="G2738" s="185" t="s">
        <v>4637</v>
      </c>
      <c r="H2738" s="182"/>
      <c r="I2738" s="175"/>
      <c r="J2738" s="175"/>
      <c r="K2738" s="175"/>
      <c r="L2738" s="175"/>
      <c r="M2738" s="175"/>
      <c r="N2738" s="175"/>
      <c r="O2738" s="175"/>
      <c r="P2738" s="175"/>
      <c r="Q2738" s="175"/>
      <c r="R2738" s="175"/>
      <c r="S2738" s="175"/>
      <c r="T2738" s="175"/>
      <c r="U2738" s="175"/>
      <c r="V2738" s="175"/>
      <c r="W2738" s="175"/>
      <c r="X2738" s="175"/>
      <c r="Y2738" s="175"/>
      <c r="Z2738" s="175"/>
      <c r="AA2738" s="175"/>
      <c r="AB2738" s="175"/>
      <c r="AC2738" s="175"/>
      <c r="AD2738" s="175"/>
      <c r="AE2738" s="175"/>
      <c r="AF2738" s="175"/>
      <c r="AG2738" s="175"/>
      <c r="AH2738" s="175"/>
      <c r="AI2738" s="175"/>
      <c r="AJ2738" s="175"/>
      <c r="AK2738" s="175"/>
      <c r="AL2738" s="175"/>
      <c r="AM2738" s="175"/>
      <c r="AN2738" s="175"/>
      <c r="AO2738" s="175"/>
      <c r="AP2738" s="175"/>
      <c r="AQ2738" s="175"/>
      <c r="AR2738" s="175"/>
    </row>
    <row r="2739" spans="1:44" ht="102" x14ac:dyDescent="0.3">
      <c r="A2739" s="175"/>
      <c r="B2739" s="181" t="s">
        <v>1059</v>
      </c>
      <c r="C2739" s="182" t="s">
        <v>1060</v>
      </c>
      <c r="D2739" s="190">
        <v>1374.39</v>
      </c>
      <c r="E2739" s="191">
        <v>1374.39</v>
      </c>
      <c r="F2739" s="185" t="s">
        <v>4637</v>
      </c>
      <c r="G2739" s="186" t="s">
        <v>3745</v>
      </c>
      <c r="H2739" s="187"/>
      <c r="I2739" s="175"/>
      <c r="J2739" s="175"/>
      <c r="K2739" s="175"/>
      <c r="L2739" s="175"/>
      <c r="M2739" s="175"/>
      <c r="N2739" s="175"/>
      <c r="O2739" s="175"/>
      <c r="P2739" s="175"/>
      <c r="Q2739" s="175"/>
      <c r="R2739" s="175"/>
      <c r="S2739" s="175"/>
      <c r="T2739" s="175"/>
      <c r="U2739" s="175"/>
      <c r="V2739" s="175"/>
      <c r="W2739" s="175"/>
      <c r="X2739" s="175"/>
      <c r="Y2739" s="175"/>
      <c r="Z2739" s="175"/>
      <c r="AA2739" s="175"/>
      <c r="AB2739" s="175"/>
      <c r="AC2739" s="175"/>
      <c r="AD2739" s="175"/>
      <c r="AE2739" s="175"/>
      <c r="AF2739" s="175"/>
      <c r="AG2739" s="175"/>
      <c r="AH2739" s="175"/>
      <c r="AI2739" s="175"/>
      <c r="AJ2739" s="175"/>
      <c r="AK2739" s="175"/>
      <c r="AL2739" s="175"/>
      <c r="AM2739" s="175"/>
      <c r="AN2739" s="175"/>
      <c r="AO2739" s="175"/>
      <c r="AP2739" s="175"/>
      <c r="AQ2739" s="175"/>
      <c r="AR2739" s="175"/>
    </row>
    <row r="2740" spans="1:44" ht="102" hidden="1" x14ac:dyDescent="0.3">
      <c r="A2740" s="175"/>
      <c r="B2740" s="185" t="s">
        <v>4637</v>
      </c>
      <c r="C2740" s="182"/>
      <c r="D2740" s="190">
        <v>1374.39</v>
      </c>
      <c r="E2740" s="191">
        <v>1374.39</v>
      </c>
      <c r="F2740" s="186" t="s">
        <v>3745</v>
      </c>
      <c r="G2740" s="181" t="s">
        <v>733</v>
      </c>
      <c r="H2740" s="182" t="s">
        <v>734</v>
      </c>
      <c r="I2740" s="175"/>
      <c r="J2740" s="175"/>
      <c r="K2740" s="175"/>
      <c r="L2740" s="175"/>
      <c r="M2740" s="175"/>
      <c r="N2740" s="175"/>
      <c r="O2740" s="175"/>
      <c r="P2740" s="175"/>
      <c r="Q2740" s="175"/>
      <c r="R2740" s="175"/>
      <c r="S2740" s="175"/>
      <c r="T2740" s="175"/>
      <c r="U2740" s="175"/>
      <c r="V2740" s="175"/>
      <c r="W2740" s="175"/>
      <c r="X2740" s="175"/>
      <c r="Y2740" s="175"/>
      <c r="Z2740" s="175"/>
      <c r="AA2740" s="175"/>
      <c r="AB2740" s="175"/>
      <c r="AC2740" s="175"/>
      <c r="AD2740" s="175"/>
      <c r="AE2740" s="175"/>
      <c r="AF2740" s="175"/>
      <c r="AG2740" s="175"/>
      <c r="AH2740" s="175"/>
      <c r="AI2740" s="175"/>
      <c r="AJ2740" s="175"/>
      <c r="AK2740" s="175"/>
      <c r="AL2740" s="175"/>
      <c r="AM2740" s="175"/>
      <c r="AN2740" s="175"/>
      <c r="AO2740" s="175"/>
      <c r="AP2740" s="175"/>
      <c r="AQ2740" s="175"/>
      <c r="AR2740" s="175"/>
    </row>
    <row r="2741" spans="1:44" ht="102" hidden="1" x14ac:dyDescent="0.3">
      <c r="A2741" s="175"/>
      <c r="B2741" s="186" t="s">
        <v>3745</v>
      </c>
      <c r="C2741" s="187"/>
      <c r="D2741" s="190">
        <v>1374.39</v>
      </c>
      <c r="E2741" s="191">
        <v>1374.39</v>
      </c>
      <c r="F2741" s="181" t="s">
        <v>733</v>
      </c>
      <c r="G2741" s="185" t="s">
        <v>4637</v>
      </c>
      <c r="H2741" s="182"/>
      <c r="I2741" s="175"/>
      <c r="J2741" s="175"/>
      <c r="K2741" s="175"/>
      <c r="L2741" s="175"/>
      <c r="M2741" s="175"/>
      <c r="N2741" s="175"/>
      <c r="O2741" s="175"/>
      <c r="P2741" s="175"/>
      <c r="Q2741" s="175"/>
      <c r="R2741" s="175"/>
      <c r="S2741" s="175"/>
      <c r="T2741" s="175"/>
      <c r="U2741" s="175"/>
      <c r="V2741" s="175"/>
      <c r="W2741" s="175"/>
      <c r="X2741" s="175"/>
      <c r="Y2741" s="175"/>
      <c r="Z2741" s="175"/>
      <c r="AA2741" s="175"/>
      <c r="AB2741" s="175"/>
      <c r="AC2741" s="175"/>
      <c r="AD2741" s="175"/>
      <c r="AE2741" s="175"/>
      <c r="AF2741" s="175"/>
      <c r="AG2741" s="175"/>
      <c r="AH2741" s="175"/>
      <c r="AI2741" s="175"/>
      <c r="AJ2741" s="175"/>
      <c r="AK2741" s="175"/>
      <c r="AL2741" s="175"/>
      <c r="AM2741" s="175"/>
      <c r="AN2741" s="175"/>
      <c r="AO2741" s="175"/>
      <c r="AP2741" s="175"/>
      <c r="AQ2741" s="175"/>
      <c r="AR2741" s="175"/>
    </row>
    <row r="2742" spans="1:44" ht="102" x14ac:dyDescent="0.3">
      <c r="A2742" s="175"/>
      <c r="B2742" s="181" t="s">
        <v>733</v>
      </c>
      <c r="C2742" s="182" t="s">
        <v>734</v>
      </c>
      <c r="D2742" s="190">
        <v>1361.51</v>
      </c>
      <c r="E2742" s="191">
        <v>1361.51</v>
      </c>
      <c r="F2742" s="185" t="s">
        <v>4637</v>
      </c>
      <c r="G2742" s="186" t="s">
        <v>3746</v>
      </c>
      <c r="H2742" s="187"/>
      <c r="I2742" s="175"/>
      <c r="J2742" s="175"/>
      <c r="K2742" s="175"/>
      <c r="L2742" s="175"/>
      <c r="M2742" s="175"/>
      <c r="N2742" s="175"/>
      <c r="O2742" s="175"/>
      <c r="P2742" s="175"/>
      <c r="Q2742" s="175"/>
      <c r="R2742" s="175"/>
      <c r="S2742" s="175"/>
      <c r="T2742" s="175"/>
      <c r="U2742" s="175"/>
      <c r="V2742" s="175"/>
      <c r="W2742" s="175"/>
      <c r="X2742" s="175"/>
      <c r="Y2742" s="175"/>
      <c r="Z2742" s="175"/>
      <c r="AA2742" s="175"/>
      <c r="AB2742" s="175"/>
      <c r="AC2742" s="175"/>
      <c r="AD2742" s="175"/>
      <c r="AE2742" s="175"/>
      <c r="AF2742" s="175"/>
      <c r="AG2742" s="175"/>
      <c r="AH2742" s="175"/>
      <c r="AI2742" s="175"/>
      <c r="AJ2742" s="175"/>
      <c r="AK2742" s="175"/>
      <c r="AL2742" s="175"/>
      <c r="AM2742" s="175"/>
      <c r="AN2742" s="175"/>
      <c r="AO2742" s="175"/>
      <c r="AP2742" s="175"/>
      <c r="AQ2742" s="175"/>
      <c r="AR2742" s="175"/>
    </row>
    <row r="2743" spans="1:44" ht="102" hidden="1" x14ac:dyDescent="0.3">
      <c r="A2743" s="175"/>
      <c r="B2743" s="185" t="s">
        <v>4637</v>
      </c>
      <c r="C2743" s="182"/>
      <c r="D2743" s="190">
        <v>1361.51</v>
      </c>
      <c r="E2743" s="191">
        <v>1361.51</v>
      </c>
      <c r="F2743" s="186" t="s">
        <v>3746</v>
      </c>
      <c r="G2743" s="181" t="s">
        <v>1886</v>
      </c>
      <c r="H2743" s="182" t="s">
        <v>1887</v>
      </c>
      <c r="I2743" s="175"/>
      <c r="J2743" s="175"/>
      <c r="K2743" s="175"/>
      <c r="L2743" s="175"/>
      <c r="M2743" s="175"/>
      <c r="N2743" s="175"/>
      <c r="O2743" s="175"/>
      <c r="P2743" s="175"/>
      <c r="Q2743" s="175"/>
      <c r="R2743" s="175"/>
      <c r="S2743" s="175"/>
      <c r="T2743" s="175"/>
      <c r="U2743" s="175"/>
      <c r="V2743" s="175"/>
      <c r="W2743" s="175"/>
      <c r="X2743" s="175"/>
      <c r="Y2743" s="175"/>
      <c r="Z2743" s="175"/>
      <c r="AA2743" s="175"/>
      <c r="AB2743" s="175"/>
      <c r="AC2743" s="175"/>
      <c r="AD2743" s="175"/>
      <c r="AE2743" s="175"/>
      <c r="AF2743" s="175"/>
      <c r="AG2743" s="175"/>
      <c r="AH2743" s="175"/>
      <c r="AI2743" s="175"/>
      <c r="AJ2743" s="175"/>
      <c r="AK2743" s="175"/>
      <c r="AL2743" s="175"/>
      <c r="AM2743" s="175"/>
      <c r="AN2743" s="175"/>
      <c r="AO2743" s="175"/>
      <c r="AP2743" s="175"/>
      <c r="AQ2743" s="175"/>
      <c r="AR2743" s="175"/>
    </row>
    <row r="2744" spans="1:44" ht="102" hidden="1" x14ac:dyDescent="0.3">
      <c r="A2744" s="175"/>
      <c r="B2744" s="186" t="s">
        <v>3746</v>
      </c>
      <c r="C2744" s="187"/>
      <c r="D2744" s="190">
        <v>1361.51</v>
      </c>
      <c r="E2744" s="191">
        <v>1361.51</v>
      </c>
      <c r="F2744" s="181" t="s">
        <v>1886</v>
      </c>
      <c r="G2744" s="185" t="s">
        <v>4637</v>
      </c>
      <c r="H2744" s="182"/>
      <c r="I2744" s="175"/>
      <c r="J2744" s="175"/>
      <c r="K2744" s="175"/>
      <c r="L2744" s="175"/>
      <c r="M2744" s="175"/>
      <c r="N2744" s="175"/>
      <c r="O2744" s="175"/>
      <c r="P2744" s="175"/>
      <c r="Q2744" s="175"/>
      <c r="R2744" s="175"/>
      <c r="S2744" s="175"/>
      <c r="T2744" s="175"/>
      <c r="U2744" s="175"/>
      <c r="V2744" s="175"/>
      <c r="W2744" s="175"/>
      <c r="X2744" s="175"/>
      <c r="Y2744" s="175"/>
      <c r="Z2744" s="175"/>
      <c r="AA2744" s="175"/>
      <c r="AB2744" s="175"/>
      <c r="AC2744" s="175"/>
      <c r="AD2744" s="175"/>
      <c r="AE2744" s="175"/>
      <c r="AF2744" s="175"/>
      <c r="AG2744" s="175"/>
      <c r="AH2744" s="175"/>
      <c r="AI2744" s="175"/>
      <c r="AJ2744" s="175"/>
      <c r="AK2744" s="175"/>
      <c r="AL2744" s="175"/>
      <c r="AM2744" s="175"/>
      <c r="AN2744" s="175"/>
      <c r="AO2744" s="175"/>
      <c r="AP2744" s="175"/>
      <c r="AQ2744" s="175"/>
      <c r="AR2744" s="175"/>
    </row>
    <row r="2745" spans="1:44" ht="102" x14ac:dyDescent="0.3">
      <c r="A2745" s="175"/>
      <c r="B2745" s="181" t="s">
        <v>1886</v>
      </c>
      <c r="C2745" s="182" t="s">
        <v>1887</v>
      </c>
      <c r="D2745" s="190">
        <v>1679.34</v>
      </c>
      <c r="E2745" s="191">
        <v>1679.34</v>
      </c>
      <c r="F2745" s="185" t="s">
        <v>4637</v>
      </c>
      <c r="G2745" s="186" t="s">
        <v>3547</v>
      </c>
      <c r="H2745" s="187"/>
      <c r="I2745" s="175"/>
      <c r="J2745" s="175"/>
      <c r="K2745" s="175"/>
      <c r="L2745" s="175"/>
      <c r="M2745" s="175"/>
      <c r="N2745" s="175"/>
      <c r="O2745" s="175"/>
      <c r="P2745" s="175"/>
      <c r="Q2745" s="175"/>
      <c r="R2745" s="175"/>
      <c r="S2745" s="175"/>
      <c r="T2745" s="175"/>
      <c r="U2745" s="175"/>
      <c r="V2745" s="175"/>
      <c r="W2745" s="175"/>
      <c r="X2745" s="175"/>
      <c r="Y2745" s="175"/>
      <c r="Z2745" s="175"/>
      <c r="AA2745" s="175"/>
      <c r="AB2745" s="175"/>
      <c r="AC2745" s="175"/>
      <c r="AD2745" s="175"/>
      <c r="AE2745" s="175"/>
      <c r="AF2745" s="175"/>
      <c r="AG2745" s="175"/>
      <c r="AH2745" s="175"/>
      <c r="AI2745" s="175"/>
      <c r="AJ2745" s="175"/>
      <c r="AK2745" s="175"/>
      <c r="AL2745" s="175"/>
      <c r="AM2745" s="175"/>
      <c r="AN2745" s="175"/>
      <c r="AO2745" s="175"/>
      <c r="AP2745" s="175"/>
      <c r="AQ2745" s="175"/>
      <c r="AR2745" s="175"/>
    </row>
    <row r="2746" spans="1:44" ht="102" hidden="1" x14ac:dyDescent="0.3">
      <c r="A2746" s="175"/>
      <c r="B2746" s="185" t="s">
        <v>4637</v>
      </c>
      <c r="C2746" s="182"/>
      <c r="D2746" s="190">
        <v>1679.34</v>
      </c>
      <c r="E2746" s="191">
        <v>1679.34</v>
      </c>
      <c r="F2746" s="186" t="s">
        <v>3547</v>
      </c>
      <c r="G2746" s="181" t="s">
        <v>1377</v>
      </c>
      <c r="H2746" s="182" t="s">
        <v>1378</v>
      </c>
      <c r="I2746" s="175"/>
      <c r="J2746" s="175"/>
      <c r="K2746" s="175"/>
      <c r="L2746" s="175"/>
      <c r="M2746" s="175"/>
      <c r="N2746" s="175"/>
      <c r="O2746" s="175"/>
      <c r="P2746" s="175"/>
      <c r="Q2746" s="175"/>
      <c r="R2746" s="175"/>
      <c r="S2746" s="175"/>
      <c r="T2746" s="175"/>
      <c r="U2746" s="175"/>
      <c r="V2746" s="175"/>
      <c r="W2746" s="175"/>
      <c r="X2746" s="175"/>
      <c r="Y2746" s="175"/>
      <c r="Z2746" s="175"/>
      <c r="AA2746" s="175"/>
      <c r="AB2746" s="175"/>
      <c r="AC2746" s="175"/>
      <c r="AD2746" s="175"/>
      <c r="AE2746" s="175"/>
      <c r="AF2746" s="175"/>
      <c r="AG2746" s="175"/>
      <c r="AH2746" s="175"/>
      <c r="AI2746" s="175"/>
      <c r="AJ2746" s="175"/>
      <c r="AK2746" s="175"/>
      <c r="AL2746" s="175"/>
      <c r="AM2746" s="175"/>
      <c r="AN2746" s="175"/>
      <c r="AO2746" s="175"/>
      <c r="AP2746" s="175"/>
      <c r="AQ2746" s="175"/>
      <c r="AR2746" s="175"/>
    </row>
    <row r="2747" spans="1:44" ht="102" hidden="1" x14ac:dyDescent="0.3">
      <c r="A2747" s="175"/>
      <c r="B2747" s="186" t="s">
        <v>3547</v>
      </c>
      <c r="C2747" s="187"/>
      <c r="D2747" s="190">
        <v>1679.34</v>
      </c>
      <c r="E2747" s="191">
        <v>1679.34</v>
      </c>
      <c r="F2747" s="181" t="s">
        <v>1377</v>
      </c>
      <c r="G2747" s="185" t="s">
        <v>4637</v>
      </c>
      <c r="H2747" s="182"/>
      <c r="I2747" s="175"/>
      <c r="J2747" s="175"/>
      <c r="K2747" s="175"/>
      <c r="L2747" s="175"/>
      <c r="M2747" s="175"/>
      <c r="N2747" s="175"/>
      <c r="O2747" s="175"/>
      <c r="P2747" s="175"/>
      <c r="Q2747" s="175"/>
      <c r="R2747" s="175"/>
      <c r="S2747" s="175"/>
      <c r="T2747" s="175"/>
      <c r="U2747" s="175"/>
      <c r="V2747" s="175"/>
      <c r="W2747" s="175"/>
      <c r="X2747" s="175"/>
      <c r="Y2747" s="175"/>
      <c r="Z2747" s="175"/>
      <c r="AA2747" s="175"/>
      <c r="AB2747" s="175"/>
      <c r="AC2747" s="175"/>
      <c r="AD2747" s="175"/>
      <c r="AE2747" s="175"/>
      <c r="AF2747" s="175"/>
      <c r="AG2747" s="175"/>
      <c r="AH2747" s="175"/>
      <c r="AI2747" s="175"/>
      <c r="AJ2747" s="175"/>
      <c r="AK2747" s="175"/>
      <c r="AL2747" s="175"/>
      <c r="AM2747" s="175"/>
      <c r="AN2747" s="175"/>
      <c r="AO2747" s="175"/>
      <c r="AP2747" s="175"/>
      <c r="AQ2747" s="175"/>
      <c r="AR2747" s="175"/>
    </row>
    <row r="2748" spans="1:44" ht="102" x14ac:dyDescent="0.3">
      <c r="A2748" s="175"/>
      <c r="B2748" s="181" t="s">
        <v>1377</v>
      </c>
      <c r="C2748" s="182" t="s">
        <v>1378</v>
      </c>
      <c r="D2748" s="190">
        <v>2650</v>
      </c>
      <c r="E2748" s="191">
        <v>2650</v>
      </c>
      <c r="F2748" s="185" t="s">
        <v>4637</v>
      </c>
      <c r="G2748" s="186" t="s">
        <v>3747</v>
      </c>
      <c r="H2748" s="187"/>
      <c r="I2748" s="175"/>
      <c r="J2748" s="175"/>
      <c r="K2748" s="175"/>
      <c r="L2748" s="175"/>
      <c r="M2748" s="175"/>
      <c r="N2748" s="175"/>
      <c r="O2748" s="175"/>
      <c r="P2748" s="175"/>
      <c r="Q2748" s="175"/>
      <c r="R2748" s="175"/>
      <c r="S2748" s="175"/>
      <c r="T2748" s="175"/>
      <c r="U2748" s="175"/>
      <c r="V2748" s="175"/>
      <c r="W2748" s="175"/>
      <c r="X2748" s="175"/>
      <c r="Y2748" s="175"/>
      <c r="Z2748" s="175"/>
      <c r="AA2748" s="175"/>
      <c r="AB2748" s="175"/>
      <c r="AC2748" s="175"/>
      <c r="AD2748" s="175"/>
      <c r="AE2748" s="175"/>
      <c r="AF2748" s="175"/>
      <c r="AG2748" s="175"/>
      <c r="AH2748" s="175"/>
      <c r="AI2748" s="175"/>
      <c r="AJ2748" s="175"/>
      <c r="AK2748" s="175"/>
      <c r="AL2748" s="175"/>
      <c r="AM2748" s="175"/>
      <c r="AN2748" s="175"/>
      <c r="AO2748" s="175"/>
      <c r="AP2748" s="175"/>
      <c r="AQ2748" s="175"/>
      <c r="AR2748" s="175"/>
    </row>
    <row r="2749" spans="1:44" ht="102" hidden="1" x14ac:dyDescent="0.3">
      <c r="A2749" s="175"/>
      <c r="B2749" s="185" t="s">
        <v>4637</v>
      </c>
      <c r="C2749" s="182"/>
      <c r="D2749" s="190">
        <v>2650</v>
      </c>
      <c r="E2749" s="191">
        <v>2650</v>
      </c>
      <c r="F2749" s="186" t="s">
        <v>3747</v>
      </c>
      <c r="G2749" s="181" t="s">
        <v>1061</v>
      </c>
      <c r="H2749" s="182" t="s">
        <v>123</v>
      </c>
      <c r="I2749" s="175"/>
      <c r="J2749" s="175"/>
      <c r="K2749" s="175"/>
      <c r="L2749" s="175"/>
      <c r="M2749" s="175"/>
      <c r="N2749" s="175"/>
      <c r="O2749" s="175"/>
      <c r="P2749" s="175"/>
      <c r="Q2749" s="175"/>
      <c r="R2749" s="175"/>
      <c r="S2749" s="175"/>
      <c r="T2749" s="175"/>
      <c r="U2749" s="175"/>
      <c r="V2749" s="175"/>
      <c r="W2749" s="175"/>
      <c r="X2749" s="175"/>
      <c r="Y2749" s="175"/>
      <c r="Z2749" s="175"/>
      <c r="AA2749" s="175"/>
      <c r="AB2749" s="175"/>
      <c r="AC2749" s="175"/>
      <c r="AD2749" s="175"/>
      <c r="AE2749" s="175"/>
      <c r="AF2749" s="175"/>
      <c r="AG2749" s="175"/>
      <c r="AH2749" s="175"/>
      <c r="AI2749" s="175"/>
      <c r="AJ2749" s="175"/>
      <c r="AK2749" s="175"/>
      <c r="AL2749" s="175"/>
      <c r="AM2749" s="175"/>
      <c r="AN2749" s="175"/>
      <c r="AO2749" s="175"/>
      <c r="AP2749" s="175"/>
      <c r="AQ2749" s="175"/>
      <c r="AR2749" s="175"/>
    </row>
    <row r="2750" spans="1:44" ht="102" hidden="1" x14ac:dyDescent="0.3">
      <c r="A2750" s="175"/>
      <c r="B2750" s="186" t="s">
        <v>3747</v>
      </c>
      <c r="C2750" s="187"/>
      <c r="D2750" s="190">
        <v>2650</v>
      </c>
      <c r="E2750" s="191">
        <v>2650</v>
      </c>
      <c r="F2750" s="181" t="s">
        <v>1061</v>
      </c>
      <c r="G2750" s="185" t="s">
        <v>4637</v>
      </c>
      <c r="H2750" s="182"/>
      <c r="I2750" s="175"/>
      <c r="J2750" s="175"/>
      <c r="K2750" s="175"/>
      <c r="L2750" s="175"/>
      <c r="M2750" s="175"/>
      <c r="N2750" s="175"/>
      <c r="O2750" s="175"/>
      <c r="P2750" s="175"/>
      <c r="Q2750" s="175"/>
      <c r="R2750" s="175"/>
      <c r="S2750" s="175"/>
      <c r="T2750" s="175"/>
      <c r="U2750" s="175"/>
      <c r="V2750" s="175"/>
      <c r="W2750" s="175"/>
      <c r="X2750" s="175"/>
      <c r="Y2750" s="175"/>
      <c r="Z2750" s="175"/>
      <c r="AA2750" s="175"/>
      <c r="AB2750" s="175"/>
      <c r="AC2750" s="175"/>
      <c r="AD2750" s="175"/>
      <c r="AE2750" s="175"/>
      <c r="AF2750" s="175"/>
      <c r="AG2750" s="175"/>
      <c r="AH2750" s="175"/>
      <c r="AI2750" s="175"/>
      <c r="AJ2750" s="175"/>
      <c r="AK2750" s="175"/>
      <c r="AL2750" s="175"/>
      <c r="AM2750" s="175"/>
      <c r="AN2750" s="175"/>
      <c r="AO2750" s="175"/>
      <c r="AP2750" s="175"/>
      <c r="AQ2750" s="175"/>
      <c r="AR2750" s="175"/>
    </row>
    <row r="2751" spans="1:44" ht="102" x14ac:dyDescent="0.3">
      <c r="A2751" s="175"/>
      <c r="B2751" s="181" t="s">
        <v>1061</v>
      </c>
      <c r="C2751" s="182" t="s">
        <v>123</v>
      </c>
      <c r="D2751" s="190">
        <v>3367.26</v>
      </c>
      <c r="E2751" s="191">
        <v>3367.26</v>
      </c>
      <c r="F2751" s="185" t="s">
        <v>4637</v>
      </c>
      <c r="G2751" s="186" t="s">
        <v>3185</v>
      </c>
      <c r="H2751" s="187"/>
      <c r="I2751" s="175"/>
      <c r="J2751" s="175"/>
      <c r="K2751" s="175"/>
      <c r="L2751" s="175"/>
      <c r="M2751" s="175"/>
      <c r="N2751" s="175"/>
      <c r="O2751" s="175"/>
      <c r="P2751" s="175"/>
      <c r="Q2751" s="175"/>
      <c r="R2751" s="175"/>
      <c r="S2751" s="175"/>
      <c r="T2751" s="175"/>
      <c r="U2751" s="175"/>
      <c r="V2751" s="175"/>
      <c r="W2751" s="175"/>
      <c r="X2751" s="175"/>
      <c r="Y2751" s="175"/>
      <c r="Z2751" s="175"/>
      <c r="AA2751" s="175"/>
      <c r="AB2751" s="175"/>
      <c r="AC2751" s="175"/>
      <c r="AD2751" s="175"/>
      <c r="AE2751" s="175"/>
      <c r="AF2751" s="175"/>
      <c r="AG2751" s="175"/>
      <c r="AH2751" s="175"/>
      <c r="AI2751" s="175"/>
      <c r="AJ2751" s="175"/>
      <c r="AK2751" s="175"/>
      <c r="AL2751" s="175"/>
      <c r="AM2751" s="175"/>
      <c r="AN2751" s="175"/>
      <c r="AO2751" s="175"/>
      <c r="AP2751" s="175"/>
      <c r="AQ2751" s="175"/>
      <c r="AR2751" s="175"/>
    </row>
    <row r="2752" spans="1:44" ht="102" hidden="1" x14ac:dyDescent="0.3">
      <c r="A2752" s="175"/>
      <c r="B2752" s="185" t="s">
        <v>4637</v>
      </c>
      <c r="C2752" s="182"/>
      <c r="D2752" s="190">
        <v>3367.26</v>
      </c>
      <c r="E2752" s="191">
        <v>3367.26</v>
      </c>
      <c r="F2752" s="186" t="s">
        <v>3185</v>
      </c>
      <c r="G2752" s="181" t="s">
        <v>3947</v>
      </c>
      <c r="H2752" s="182" t="s">
        <v>2024</v>
      </c>
      <c r="I2752" s="175"/>
      <c r="J2752" s="175"/>
      <c r="K2752" s="175"/>
      <c r="L2752" s="175"/>
      <c r="M2752" s="175"/>
      <c r="N2752" s="175"/>
      <c r="O2752" s="175"/>
      <c r="P2752" s="175"/>
      <c r="Q2752" s="175"/>
      <c r="R2752" s="175"/>
      <c r="S2752" s="175"/>
      <c r="T2752" s="175"/>
      <c r="U2752" s="175"/>
      <c r="V2752" s="175"/>
      <c r="W2752" s="175"/>
      <c r="X2752" s="175"/>
      <c r="Y2752" s="175"/>
      <c r="Z2752" s="175"/>
      <c r="AA2752" s="175"/>
      <c r="AB2752" s="175"/>
      <c r="AC2752" s="175"/>
      <c r="AD2752" s="175"/>
      <c r="AE2752" s="175"/>
      <c r="AF2752" s="175"/>
      <c r="AG2752" s="175"/>
      <c r="AH2752" s="175"/>
      <c r="AI2752" s="175"/>
      <c r="AJ2752" s="175"/>
      <c r="AK2752" s="175"/>
      <c r="AL2752" s="175"/>
      <c r="AM2752" s="175"/>
      <c r="AN2752" s="175"/>
      <c r="AO2752" s="175"/>
      <c r="AP2752" s="175"/>
      <c r="AQ2752" s="175"/>
      <c r="AR2752" s="175"/>
    </row>
    <row r="2753" spans="1:44" ht="102" hidden="1" x14ac:dyDescent="0.3">
      <c r="A2753" s="175"/>
      <c r="B2753" s="186" t="s">
        <v>3185</v>
      </c>
      <c r="C2753" s="187"/>
      <c r="D2753" s="190">
        <v>3367.26</v>
      </c>
      <c r="E2753" s="191">
        <v>3367.26</v>
      </c>
      <c r="F2753" s="181" t="s">
        <v>3947</v>
      </c>
      <c r="G2753" s="185" t="s">
        <v>4637</v>
      </c>
      <c r="H2753" s="182"/>
      <c r="I2753" s="175"/>
      <c r="J2753" s="175"/>
      <c r="K2753" s="175"/>
      <c r="L2753" s="175"/>
      <c r="M2753" s="175"/>
      <c r="N2753" s="175"/>
      <c r="O2753" s="175"/>
      <c r="P2753" s="175"/>
      <c r="Q2753" s="175"/>
      <c r="R2753" s="175"/>
      <c r="S2753" s="175"/>
      <c r="T2753" s="175"/>
      <c r="U2753" s="175"/>
      <c r="V2753" s="175"/>
      <c r="W2753" s="175"/>
      <c r="X2753" s="175"/>
      <c r="Y2753" s="175"/>
      <c r="Z2753" s="175"/>
      <c r="AA2753" s="175"/>
      <c r="AB2753" s="175"/>
      <c r="AC2753" s="175"/>
      <c r="AD2753" s="175"/>
      <c r="AE2753" s="175"/>
      <c r="AF2753" s="175"/>
      <c r="AG2753" s="175"/>
      <c r="AH2753" s="175"/>
      <c r="AI2753" s="175"/>
      <c r="AJ2753" s="175"/>
      <c r="AK2753" s="175"/>
      <c r="AL2753" s="175"/>
      <c r="AM2753" s="175"/>
      <c r="AN2753" s="175"/>
      <c r="AO2753" s="175"/>
      <c r="AP2753" s="175"/>
      <c r="AQ2753" s="175"/>
      <c r="AR2753" s="175"/>
    </row>
    <row r="2754" spans="1:44" ht="102" x14ac:dyDescent="0.3">
      <c r="A2754" s="175"/>
      <c r="B2754" s="181" t="s">
        <v>3947</v>
      </c>
      <c r="C2754" s="182" t="s">
        <v>2024</v>
      </c>
      <c r="D2754" s="190">
        <v>1395.87</v>
      </c>
      <c r="E2754" s="191">
        <v>1395.87</v>
      </c>
      <c r="F2754" s="185" t="s">
        <v>4637</v>
      </c>
      <c r="G2754" s="186" t="s">
        <v>4556</v>
      </c>
      <c r="H2754" s="187"/>
      <c r="I2754" s="175"/>
      <c r="J2754" s="175"/>
      <c r="K2754" s="175"/>
      <c r="L2754" s="175"/>
      <c r="M2754" s="175"/>
      <c r="N2754" s="175"/>
      <c r="O2754" s="175"/>
      <c r="P2754" s="175"/>
      <c r="Q2754" s="175"/>
      <c r="R2754" s="175"/>
      <c r="S2754" s="175"/>
      <c r="T2754" s="175"/>
      <c r="U2754" s="175"/>
      <c r="V2754" s="175"/>
      <c r="W2754" s="175"/>
      <c r="X2754" s="175"/>
      <c r="Y2754" s="175"/>
      <c r="Z2754" s="175"/>
      <c r="AA2754" s="175"/>
      <c r="AB2754" s="175"/>
      <c r="AC2754" s="175"/>
      <c r="AD2754" s="175"/>
      <c r="AE2754" s="175"/>
      <c r="AF2754" s="175"/>
      <c r="AG2754" s="175"/>
      <c r="AH2754" s="175"/>
      <c r="AI2754" s="175"/>
      <c r="AJ2754" s="175"/>
      <c r="AK2754" s="175"/>
      <c r="AL2754" s="175"/>
      <c r="AM2754" s="175"/>
      <c r="AN2754" s="175"/>
      <c r="AO2754" s="175"/>
      <c r="AP2754" s="175"/>
      <c r="AQ2754" s="175"/>
      <c r="AR2754" s="175"/>
    </row>
    <row r="2755" spans="1:44" ht="102" hidden="1" x14ac:dyDescent="0.3">
      <c r="A2755" s="175"/>
      <c r="B2755" s="185" t="s">
        <v>4637</v>
      </c>
      <c r="C2755" s="182"/>
      <c r="D2755" s="190">
        <v>1395.87</v>
      </c>
      <c r="E2755" s="191">
        <v>1395.87</v>
      </c>
      <c r="F2755" s="186" t="s">
        <v>4556</v>
      </c>
      <c r="G2755" s="181" t="s">
        <v>491</v>
      </c>
      <c r="H2755" s="182" t="s">
        <v>492</v>
      </c>
      <c r="I2755" s="175"/>
      <c r="J2755" s="175"/>
      <c r="K2755" s="175"/>
      <c r="L2755" s="175"/>
      <c r="M2755" s="175"/>
      <c r="N2755" s="175"/>
      <c r="O2755" s="175"/>
      <c r="P2755" s="175"/>
      <c r="Q2755" s="175"/>
      <c r="R2755" s="175"/>
      <c r="S2755" s="175"/>
      <c r="T2755" s="175"/>
      <c r="U2755" s="175"/>
      <c r="V2755" s="175"/>
      <c r="W2755" s="175"/>
      <c r="X2755" s="175"/>
      <c r="Y2755" s="175"/>
      <c r="Z2755" s="175"/>
      <c r="AA2755" s="175"/>
      <c r="AB2755" s="175"/>
      <c r="AC2755" s="175"/>
      <c r="AD2755" s="175"/>
      <c r="AE2755" s="175"/>
      <c r="AF2755" s="175"/>
      <c r="AG2755" s="175"/>
      <c r="AH2755" s="175"/>
      <c r="AI2755" s="175"/>
      <c r="AJ2755" s="175"/>
      <c r="AK2755" s="175"/>
      <c r="AL2755" s="175"/>
      <c r="AM2755" s="175"/>
      <c r="AN2755" s="175"/>
      <c r="AO2755" s="175"/>
      <c r="AP2755" s="175"/>
      <c r="AQ2755" s="175"/>
      <c r="AR2755" s="175"/>
    </row>
    <row r="2756" spans="1:44" ht="102" hidden="1" x14ac:dyDescent="0.3">
      <c r="A2756" s="175"/>
      <c r="B2756" s="186" t="s">
        <v>4556</v>
      </c>
      <c r="C2756" s="187"/>
      <c r="D2756" s="190">
        <v>1395.87</v>
      </c>
      <c r="E2756" s="191">
        <v>1395.87</v>
      </c>
      <c r="F2756" s="181" t="s">
        <v>491</v>
      </c>
      <c r="G2756" s="185" t="s">
        <v>4637</v>
      </c>
      <c r="H2756" s="182"/>
      <c r="I2756" s="175"/>
      <c r="J2756" s="175"/>
      <c r="K2756" s="175"/>
      <c r="L2756" s="175"/>
      <c r="M2756" s="175"/>
      <c r="N2756" s="175"/>
      <c r="O2756" s="175"/>
      <c r="P2756" s="175"/>
      <c r="Q2756" s="175"/>
      <c r="R2756" s="175"/>
      <c r="S2756" s="175"/>
      <c r="T2756" s="175"/>
      <c r="U2756" s="175"/>
      <c r="V2756" s="175"/>
      <c r="W2756" s="175"/>
      <c r="X2756" s="175"/>
      <c r="Y2756" s="175"/>
      <c r="Z2756" s="175"/>
      <c r="AA2756" s="175"/>
      <c r="AB2756" s="175"/>
      <c r="AC2756" s="175"/>
      <c r="AD2756" s="175"/>
      <c r="AE2756" s="175"/>
      <c r="AF2756" s="175"/>
      <c r="AG2756" s="175"/>
      <c r="AH2756" s="175"/>
      <c r="AI2756" s="175"/>
      <c r="AJ2756" s="175"/>
      <c r="AK2756" s="175"/>
      <c r="AL2756" s="175"/>
      <c r="AM2756" s="175"/>
      <c r="AN2756" s="175"/>
      <c r="AO2756" s="175"/>
      <c r="AP2756" s="175"/>
      <c r="AQ2756" s="175"/>
      <c r="AR2756" s="175"/>
    </row>
    <row r="2757" spans="1:44" ht="102" x14ac:dyDescent="0.3">
      <c r="A2757" s="175"/>
      <c r="B2757" s="181" t="s">
        <v>491</v>
      </c>
      <c r="C2757" s="182" t="s">
        <v>492</v>
      </c>
      <c r="D2757" s="190">
        <v>1443.11</v>
      </c>
      <c r="E2757" s="191">
        <v>1443.11</v>
      </c>
      <c r="F2757" s="185" t="s">
        <v>4637</v>
      </c>
      <c r="G2757" s="186" t="s">
        <v>3765</v>
      </c>
      <c r="H2757" s="187"/>
      <c r="I2757" s="175"/>
      <c r="J2757" s="175"/>
      <c r="K2757" s="175"/>
      <c r="L2757" s="175"/>
      <c r="M2757" s="175"/>
      <c r="N2757" s="175"/>
      <c r="O2757" s="175"/>
      <c r="P2757" s="175"/>
      <c r="Q2757" s="175"/>
      <c r="R2757" s="175"/>
      <c r="S2757" s="175"/>
      <c r="T2757" s="175"/>
      <c r="U2757" s="175"/>
      <c r="V2757" s="175"/>
      <c r="W2757" s="175"/>
      <c r="X2757" s="175"/>
      <c r="Y2757" s="175"/>
      <c r="Z2757" s="175"/>
      <c r="AA2757" s="175"/>
      <c r="AB2757" s="175"/>
      <c r="AC2757" s="175"/>
      <c r="AD2757" s="175"/>
      <c r="AE2757" s="175"/>
      <c r="AF2757" s="175"/>
      <c r="AG2757" s="175"/>
      <c r="AH2757" s="175"/>
      <c r="AI2757" s="175"/>
      <c r="AJ2757" s="175"/>
      <c r="AK2757" s="175"/>
      <c r="AL2757" s="175"/>
      <c r="AM2757" s="175"/>
      <c r="AN2757" s="175"/>
      <c r="AO2757" s="175"/>
      <c r="AP2757" s="175"/>
      <c r="AQ2757" s="175"/>
      <c r="AR2757" s="175"/>
    </row>
    <row r="2758" spans="1:44" ht="102" hidden="1" x14ac:dyDescent="0.3">
      <c r="A2758" s="175"/>
      <c r="B2758" s="185" t="s">
        <v>4637</v>
      </c>
      <c r="C2758" s="182"/>
      <c r="D2758" s="190">
        <v>1443.11</v>
      </c>
      <c r="E2758" s="191">
        <v>1443.11</v>
      </c>
      <c r="F2758" s="186" t="s">
        <v>3765</v>
      </c>
      <c r="G2758" s="181" t="s">
        <v>3949</v>
      </c>
      <c r="H2758" s="182" t="s">
        <v>1389</v>
      </c>
      <c r="I2758" s="175"/>
      <c r="J2758" s="175"/>
      <c r="K2758" s="175"/>
      <c r="L2758" s="175"/>
      <c r="M2758" s="175"/>
      <c r="N2758" s="175"/>
      <c r="O2758" s="175"/>
      <c r="P2758" s="175"/>
      <c r="Q2758" s="175"/>
      <c r="R2758" s="175"/>
      <c r="S2758" s="175"/>
      <c r="T2758" s="175"/>
      <c r="U2758" s="175"/>
      <c r="V2758" s="175"/>
      <c r="W2758" s="175"/>
      <c r="X2758" s="175"/>
      <c r="Y2758" s="175"/>
      <c r="Z2758" s="175"/>
      <c r="AA2758" s="175"/>
      <c r="AB2758" s="175"/>
      <c r="AC2758" s="175"/>
      <c r="AD2758" s="175"/>
      <c r="AE2758" s="175"/>
      <c r="AF2758" s="175"/>
      <c r="AG2758" s="175"/>
      <c r="AH2758" s="175"/>
      <c r="AI2758" s="175"/>
      <c r="AJ2758" s="175"/>
      <c r="AK2758" s="175"/>
      <c r="AL2758" s="175"/>
      <c r="AM2758" s="175"/>
      <c r="AN2758" s="175"/>
      <c r="AO2758" s="175"/>
      <c r="AP2758" s="175"/>
      <c r="AQ2758" s="175"/>
      <c r="AR2758" s="175"/>
    </row>
    <row r="2759" spans="1:44" ht="102" hidden="1" x14ac:dyDescent="0.3">
      <c r="A2759" s="175"/>
      <c r="B2759" s="186" t="s">
        <v>3765</v>
      </c>
      <c r="C2759" s="187"/>
      <c r="D2759" s="190">
        <v>1443.11</v>
      </c>
      <c r="E2759" s="191">
        <v>1443.11</v>
      </c>
      <c r="F2759" s="181" t="s">
        <v>3949</v>
      </c>
      <c r="G2759" s="185" t="s">
        <v>4637</v>
      </c>
      <c r="H2759" s="182"/>
      <c r="I2759" s="175"/>
      <c r="J2759" s="175"/>
      <c r="K2759" s="175"/>
      <c r="L2759" s="175"/>
      <c r="M2759" s="175"/>
      <c r="N2759" s="175"/>
      <c r="O2759" s="175"/>
      <c r="P2759" s="175"/>
      <c r="Q2759" s="175"/>
      <c r="R2759" s="175"/>
      <c r="S2759" s="175"/>
      <c r="T2759" s="175"/>
      <c r="U2759" s="175"/>
      <c r="V2759" s="175"/>
      <c r="W2759" s="175"/>
      <c r="X2759" s="175"/>
      <c r="Y2759" s="175"/>
      <c r="Z2759" s="175"/>
      <c r="AA2759" s="175"/>
      <c r="AB2759" s="175"/>
      <c r="AC2759" s="175"/>
      <c r="AD2759" s="175"/>
      <c r="AE2759" s="175"/>
      <c r="AF2759" s="175"/>
      <c r="AG2759" s="175"/>
      <c r="AH2759" s="175"/>
      <c r="AI2759" s="175"/>
      <c r="AJ2759" s="175"/>
      <c r="AK2759" s="175"/>
      <c r="AL2759" s="175"/>
      <c r="AM2759" s="175"/>
      <c r="AN2759" s="175"/>
      <c r="AO2759" s="175"/>
      <c r="AP2759" s="175"/>
      <c r="AQ2759" s="175"/>
      <c r="AR2759" s="175"/>
    </row>
    <row r="2760" spans="1:44" ht="102" x14ac:dyDescent="0.3">
      <c r="A2760" s="175"/>
      <c r="B2760" s="181" t="s">
        <v>3949</v>
      </c>
      <c r="C2760" s="182" t="s">
        <v>1389</v>
      </c>
      <c r="D2760" s="190">
        <v>2602.7600000000002</v>
      </c>
      <c r="E2760" s="191">
        <v>2602.7600000000002</v>
      </c>
      <c r="F2760" s="185" t="s">
        <v>4637</v>
      </c>
      <c r="G2760" s="186" t="s">
        <v>4624</v>
      </c>
      <c r="H2760" s="187"/>
      <c r="I2760" s="175"/>
      <c r="J2760" s="175"/>
      <c r="K2760" s="175"/>
      <c r="L2760" s="175"/>
      <c r="M2760" s="175"/>
      <c r="N2760" s="175"/>
      <c r="O2760" s="175"/>
      <c r="P2760" s="175"/>
      <c r="Q2760" s="175"/>
      <c r="R2760" s="175"/>
      <c r="S2760" s="175"/>
      <c r="T2760" s="175"/>
      <c r="U2760" s="175"/>
      <c r="V2760" s="175"/>
      <c r="W2760" s="175"/>
      <c r="X2760" s="175"/>
      <c r="Y2760" s="175"/>
      <c r="Z2760" s="175"/>
      <c r="AA2760" s="175"/>
      <c r="AB2760" s="175"/>
      <c r="AC2760" s="175"/>
      <c r="AD2760" s="175"/>
      <c r="AE2760" s="175"/>
      <c r="AF2760" s="175"/>
      <c r="AG2760" s="175"/>
      <c r="AH2760" s="175"/>
      <c r="AI2760" s="175"/>
      <c r="AJ2760" s="175"/>
      <c r="AK2760" s="175"/>
      <c r="AL2760" s="175"/>
      <c r="AM2760" s="175"/>
      <c r="AN2760" s="175"/>
      <c r="AO2760" s="175"/>
      <c r="AP2760" s="175"/>
      <c r="AQ2760" s="175"/>
      <c r="AR2760" s="175"/>
    </row>
    <row r="2761" spans="1:44" ht="102" hidden="1" x14ac:dyDescent="0.3">
      <c r="A2761" s="175"/>
      <c r="B2761" s="185" t="s">
        <v>4637</v>
      </c>
      <c r="C2761" s="182"/>
      <c r="D2761" s="190">
        <v>2602.7600000000002</v>
      </c>
      <c r="E2761" s="191">
        <v>2602.7600000000002</v>
      </c>
      <c r="F2761" s="186" t="s">
        <v>4624</v>
      </c>
      <c r="G2761" s="181" t="s">
        <v>710</v>
      </c>
      <c r="H2761" s="182" t="s">
        <v>711</v>
      </c>
      <c r="I2761" s="175"/>
      <c r="J2761" s="175"/>
      <c r="K2761" s="175"/>
      <c r="L2761" s="175"/>
      <c r="M2761" s="175"/>
      <c r="N2761" s="175"/>
      <c r="O2761" s="175"/>
      <c r="P2761" s="175"/>
      <c r="Q2761" s="175"/>
      <c r="R2761" s="175"/>
      <c r="S2761" s="175"/>
      <c r="T2761" s="175"/>
      <c r="U2761" s="175"/>
      <c r="V2761" s="175"/>
      <c r="W2761" s="175"/>
      <c r="X2761" s="175"/>
      <c r="Y2761" s="175"/>
      <c r="Z2761" s="175"/>
      <c r="AA2761" s="175"/>
      <c r="AB2761" s="175"/>
      <c r="AC2761" s="175"/>
      <c r="AD2761" s="175"/>
      <c r="AE2761" s="175"/>
      <c r="AF2761" s="175"/>
      <c r="AG2761" s="175"/>
      <c r="AH2761" s="175"/>
      <c r="AI2761" s="175"/>
      <c r="AJ2761" s="175"/>
      <c r="AK2761" s="175"/>
      <c r="AL2761" s="175"/>
      <c r="AM2761" s="175"/>
      <c r="AN2761" s="175"/>
      <c r="AO2761" s="175"/>
      <c r="AP2761" s="175"/>
      <c r="AQ2761" s="175"/>
      <c r="AR2761" s="175"/>
    </row>
    <row r="2762" spans="1:44" ht="102" hidden="1" x14ac:dyDescent="0.3">
      <c r="A2762" s="175"/>
      <c r="B2762" s="186" t="s">
        <v>4624</v>
      </c>
      <c r="C2762" s="187"/>
      <c r="D2762" s="190">
        <v>2602.7600000000002</v>
      </c>
      <c r="E2762" s="191">
        <v>2602.7600000000002</v>
      </c>
      <c r="F2762" s="181" t="s">
        <v>710</v>
      </c>
      <c r="G2762" s="185" t="s">
        <v>4637</v>
      </c>
      <c r="H2762" s="182"/>
      <c r="I2762" s="175"/>
      <c r="J2762" s="175"/>
      <c r="K2762" s="175"/>
      <c r="L2762" s="175"/>
      <c r="M2762" s="175"/>
      <c r="N2762" s="175"/>
      <c r="O2762" s="175"/>
      <c r="P2762" s="175"/>
      <c r="Q2762" s="175"/>
      <c r="R2762" s="175"/>
      <c r="S2762" s="175"/>
      <c r="T2762" s="175"/>
      <c r="U2762" s="175"/>
      <c r="V2762" s="175"/>
      <c r="W2762" s="175"/>
      <c r="X2762" s="175"/>
      <c r="Y2762" s="175"/>
      <c r="Z2762" s="175"/>
      <c r="AA2762" s="175"/>
      <c r="AB2762" s="175"/>
      <c r="AC2762" s="175"/>
      <c r="AD2762" s="175"/>
      <c r="AE2762" s="175"/>
      <c r="AF2762" s="175"/>
      <c r="AG2762" s="175"/>
      <c r="AH2762" s="175"/>
      <c r="AI2762" s="175"/>
      <c r="AJ2762" s="175"/>
      <c r="AK2762" s="175"/>
      <c r="AL2762" s="175"/>
      <c r="AM2762" s="175"/>
      <c r="AN2762" s="175"/>
      <c r="AO2762" s="175"/>
      <c r="AP2762" s="175"/>
      <c r="AQ2762" s="175"/>
      <c r="AR2762" s="175"/>
    </row>
    <row r="2763" spans="1:44" ht="102" x14ac:dyDescent="0.3">
      <c r="A2763" s="175"/>
      <c r="B2763" s="181" t="s">
        <v>710</v>
      </c>
      <c r="C2763" s="182" t="s">
        <v>711</v>
      </c>
      <c r="D2763" s="190">
        <v>1687.93</v>
      </c>
      <c r="E2763" s="191">
        <v>1687.93</v>
      </c>
      <c r="F2763" s="185" t="s">
        <v>4637</v>
      </c>
      <c r="G2763" s="186" t="s">
        <v>3767</v>
      </c>
      <c r="H2763" s="187"/>
      <c r="I2763" s="175"/>
      <c r="J2763" s="175"/>
      <c r="K2763" s="175"/>
      <c r="L2763" s="175"/>
      <c r="M2763" s="175"/>
      <c r="N2763" s="175"/>
      <c r="O2763" s="175"/>
      <c r="P2763" s="175"/>
      <c r="Q2763" s="175"/>
      <c r="R2763" s="175"/>
      <c r="S2763" s="175"/>
      <c r="T2763" s="175"/>
      <c r="U2763" s="175"/>
      <c r="V2763" s="175"/>
      <c r="W2763" s="175"/>
      <c r="X2763" s="175"/>
      <c r="Y2763" s="175"/>
      <c r="Z2763" s="175"/>
      <c r="AA2763" s="175"/>
      <c r="AB2763" s="175"/>
      <c r="AC2763" s="175"/>
      <c r="AD2763" s="175"/>
      <c r="AE2763" s="175"/>
      <c r="AF2763" s="175"/>
      <c r="AG2763" s="175"/>
      <c r="AH2763" s="175"/>
      <c r="AI2763" s="175"/>
      <c r="AJ2763" s="175"/>
      <c r="AK2763" s="175"/>
      <c r="AL2763" s="175"/>
      <c r="AM2763" s="175"/>
      <c r="AN2763" s="175"/>
      <c r="AO2763" s="175"/>
      <c r="AP2763" s="175"/>
      <c r="AQ2763" s="175"/>
      <c r="AR2763" s="175"/>
    </row>
    <row r="2764" spans="1:44" ht="102" hidden="1" x14ac:dyDescent="0.3">
      <c r="A2764" s="175"/>
      <c r="B2764" s="185" t="s">
        <v>4637</v>
      </c>
      <c r="C2764" s="182"/>
      <c r="D2764" s="190">
        <v>1687.93</v>
      </c>
      <c r="E2764" s="191">
        <v>1687.93</v>
      </c>
      <c r="F2764" s="186" t="s">
        <v>3767</v>
      </c>
      <c r="G2764" s="181" t="s">
        <v>803</v>
      </c>
      <c r="H2764" s="182" t="s">
        <v>804</v>
      </c>
      <c r="I2764" s="175"/>
      <c r="J2764" s="175"/>
      <c r="K2764" s="175"/>
      <c r="L2764" s="175"/>
      <c r="M2764" s="175"/>
      <c r="N2764" s="175"/>
      <c r="O2764" s="175"/>
      <c r="P2764" s="175"/>
      <c r="Q2764" s="175"/>
      <c r="R2764" s="175"/>
      <c r="S2764" s="175"/>
      <c r="T2764" s="175"/>
      <c r="U2764" s="175"/>
      <c r="V2764" s="175"/>
      <c r="W2764" s="175"/>
      <c r="X2764" s="175"/>
      <c r="Y2764" s="175"/>
      <c r="Z2764" s="175"/>
      <c r="AA2764" s="175"/>
      <c r="AB2764" s="175"/>
      <c r="AC2764" s="175"/>
      <c r="AD2764" s="175"/>
      <c r="AE2764" s="175"/>
      <c r="AF2764" s="175"/>
      <c r="AG2764" s="175"/>
      <c r="AH2764" s="175"/>
      <c r="AI2764" s="175"/>
      <c r="AJ2764" s="175"/>
      <c r="AK2764" s="175"/>
      <c r="AL2764" s="175"/>
      <c r="AM2764" s="175"/>
      <c r="AN2764" s="175"/>
      <c r="AO2764" s="175"/>
      <c r="AP2764" s="175"/>
      <c r="AQ2764" s="175"/>
      <c r="AR2764" s="175"/>
    </row>
    <row r="2765" spans="1:44" ht="102" hidden="1" x14ac:dyDescent="0.3">
      <c r="A2765" s="175"/>
      <c r="B2765" s="186" t="s">
        <v>3767</v>
      </c>
      <c r="C2765" s="187"/>
      <c r="D2765" s="190">
        <v>1687.93</v>
      </c>
      <c r="E2765" s="191">
        <v>1687.93</v>
      </c>
      <c r="F2765" s="181" t="s">
        <v>803</v>
      </c>
      <c r="G2765" s="185" t="s">
        <v>4637</v>
      </c>
      <c r="H2765" s="182"/>
      <c r="I2765" s="175"/>
      <c r="J2765" s="175"/>
      <c r="K2765" s="175"/>
      <c r="L2765" s="175"/>
      <c r="M2765" s="175"/>
      <c r="N2765" s="175"/>
      <c r="O2765" s="175"/>
      <c r="P2765" s="175"/>
      <c r="Q2765" s="175"/>
      <c r="R2765" s="175"/>
      <c r="S2765" s="175"/>
      <c r="T2765" s="175"/>
      <c r="U2765" s="175"/>
      <c r="V2765" s="175"/>
      <c r="W2765" s="175"/>
      <c r="X2765" s="175"/>
      <c r="Y2765" s="175"/>
      <c r="Z2765" s="175"/>
      <c r="AA2765" s="175"/>
      <c r="AB2765" s="175"/>
      <c r="AC2765" s="175"/>
      <c r="AD2765" s="175"/>
      <c r="AE2765" s="175"/>
      <c r="AF2765" s="175"/>
      <c r="AG2765" s="175"/>
      <c r="AH2765" s="175"/>
      <c r="AI2765" s="175"/>
      <c r="AJ2765" s="175"/>
      <c r="AK2765" s="175"/>
      <c r="AL2765" s="175"/>
      <c r="AM2765" s="175"/>
      <c r="AN2765" s="175"/>
      <c r="AO2765" s="175"/>
      <c r="AP2765" s="175"/>
      <c r="AQ2765" s="175"/>
      <c r="AR2765" s="175"/>
    </row>
    <row r="2766" spans="1:44" ht="102" x14ac:dyDescent="0.3">
      <c r="A2766" s="175"/>
      <c r="B2766" s="181" t="s">
        <v>803</v>
      </c>
      <c r="C2766" s="182" t="s">
        <v>804</v>
      </c>
      <c r="D2766" s="190">
        <v>1374.39</v>
      </c>
      <c r="E2766" s="191">
        <v>1374.39</v>
      </c>
      <c r="F2766" s="185" t="s">
        <v>4637</v>
      </c>
      <c r="G2766" s="186" t="s">
        <v>3768</v>
      </c>
      <c r="H2766" s="187"/>
      <c r="I2766" s="175"/>
      <c r="J2766" s="175"/>
      <c r="K2766" s="175"/>
      <c r="L2766" s="175"/>
      <c r="M2766" s="175"/>
      <c r="N2766" s="175"/>
      <c r="O2766" s="175"/>
      <c r="P2766" s="175"/>
      <c r="Q2766" s="175"/>
      <c r="R2766" s="175"/>
      <c r="S2766" s="175"/>
      <c r="T2766" s="175"/>
      <c r="U2766" s="175"/>
      <c r="V2766" s="175"/>
      <c r="W2766" s="175"/>
      <c r="X2766" s="175"/>
      <c r="Y2766" s="175"/>
      <c r="Z2766" s="175"/>
      <c r="AA2766" s="175"/>
      <c r="AB2766" s="175"/>
      <c r="AC2766" s="175"/>
      <c r="AD2766" s="175"/>
      <c r="AE2766" s="175"/>
      <c r="AF2766" s="175"/>
      <c r="AG2766" s="175"/>
      <c r="AH2766" s="175"/>
      <c r="AI2766" s="175"/>
      <c r="AJ2766" s="175"/>
      <c r="AK2766" s="175"/>
      <c r="AL2766" s="175"/>
      <c r="AM2766" s="175"/>
      <c r="AN2766" s="175"/>
      <c r="AO2766" s="175"/>
      <c r="AP2766" s="175"/>
      <c r="AQ2766" s="175"/>
      <c r="AR2766" s="175"/>
    </row>
    <row r="2767" spans="1:44" ht="102" hidden="1" x14ac:dyDescent="0.3">
      <c r="A2767" s="175"/>
      <c r="B2767" s="185" t="s">
        <v>4637</v>
      </c>
      <c r="C2767" s="182"/>
      <c r="D2767" s="190">
        <v>1374.39</v>
      </c>
      <c r="E2767" s="191">
        <v>1374.39</v>
      </c>
      <c r="F2767" s="186" t="s">
        <v>3768</v>
      </c>
      <c r="G2767" s="181" t="s">
        <v>2052</v>
      </c>
      <c r="H2767" s="182" t="s">
        <v>2053</v>
      </c>
      <c r="I2767" s="175"/>
      <c r="J2767" s="175"/>
      <c r="K2767" s="175"/>
      <c r="L2767" s="175"/>
      <c r="M2767" s="175"/>
      <c r="N2767" s="175"/>
      <c r="O2767" s="175"/>
      <c r="P2767" s="175"/>
      <c r="Q2767" s="175"/>
      <c r="R2767" s="175"/>
      <c r="S2767" s="175"/>
      <c r="T2767" s="175"/>
      <c r="U2767" s="175"/>
      <c r="V2767" s="175"/>
      <c r="W2767" s="175"/>
      <c r="X2767" s="175"/>
      <c r="Y2767" s="175"/>
      <c r="Z2767" s="175"/>
      <c r="AA2767" s="175"/>
      <c r="AB2767" s="175"/>
      <c r="AC2767" s="175"/>
      <c r="AD2767" s="175"/>
      <c r="AE2767" s="175"/>
      <c r="AF2767" s="175"/>
      <c r="AG2767" s="175"/>
      <c r="AH2767" s="175"/>
      <c r="AI2767" s="175"/>
      <c r="AJ2767" s="175"/>
      <c r="AK2767" s="175"/>
      <c r="AL2767" s="175"/>
      <c r="AM2767" s="175"/>
      <c r="AN2767" s="175"/>
      <c r="AO2767" s="175"/>
      <c r="AP2767" s="175"/>
      <c r="AQ2767" s="175"/>
      <c r="AR2767" s="175"/>
    </row>
    <row r="2768" spans="1:44" ht="102" hidden="1" x14ac:dyDescent="0.3">
      <c r="A2768" s="175"/>
      <c r="B2768" s="186" t="s">
        <v>3768</v>
      </c>
      <c r="C2768" s="187"/>
      <c r="D2768" s="190">
        <v>1374.39</v>
      </c>
      <c r="E2768" s="191">
        <v>1374.39</v>
      </c>
      <c r="F2768" s="181" t="s">
        <v>2052</v>
      </c>
      <c r="G2768" s="185" t="s">
        <v>4637</v>
      </c>
      <c r="H2768" s="182"/>
      <c r="I2768" s="175"/>
      <c r="J2768" s="175"/>
      <c r="K2768" s="175"/>
      <c r="L2768" s="175"/>
      <c r="M2768" s="175"/>
      <c r="N2768" s="175"/>
      <c r="O2768" s="175"/>
      <c r="P2768" s="175"/>
      <c r="Q2768" s="175"/>
      <c r="R2768" s="175"/>
      <c r="S2768" s="175"/>
      <c r="T2768" s="175"/>
      <c r="U2768" s="175"/>
      <c r="V2768" s="175"/>
      <c r="W2768" s="175"/>
      <c r="X2768" s="175"/>
      <c r="Y2768" s="175"/>
      <c r="Z2768" s="175"/>
      <c r="AA2768" s="175"/>
      <c r="AB2768" s="175"/>
      <c r="AC2768" s="175"/>
      <c r="AD2768" s="175"/>
      <c r="AE2768" s="175"/>
      <c r="AF2768" s="175"/>
      <c r="AG2768" s="175"/>
      <c r="AH2768" s="175"/>
      <c r="AI2768" s="175"/>
      <c r="AJ2768" s="175"/>
      <c r="AK2768" s="175"/>
      <c r="AL2768" s="175"/>
      <c r="AM2768" s="175"/>
      <c r="AN2768" s="175"/>
      <c r="AO2768" s="175"/>
      <c r="AP2768" s="175"/>
      <c r="AQ2768" s="175"/>
      <c r="AR2768" s="175"/>
    </row>
    <row r="2769" spans="1:44" ht="102" x14ac:dyDescent="0.3">
      <c r="A2769" s="175"/>
      <c r="B2769" s="181" t="s">
        <v>2052</v>
      </c>
      <c r="C2769" s="182" t="s">
        <v>2053</v>
      </c>
      <c r="D2769" s="190">
        <v>1361.51</v>
      </c>
      <c r="E2769" s="191">
        <v>1361.51</v>
      </c>
      <c r="F2769" s="185" t="s">
        <v>4637</v>
      </c>
      <c r="G2769" s="186" t="s">
        <v>3554</v>
      </c>
      <c r="H2769" s="187"/>
      <c r="I2769" s="175"/>
      <c r="J2769" s="175"/>
      <c r="K2769" s="175"/>
      <c r="L2769" s="175"/>
      <c r="M2769" s="175"/>
      <c r="N2769" s="175"/>
      <c r="O2769" s="175"/>
      <c r="P2769" s="175"/>
      <c r="Q2769" s="175"/>
      <c r="R2769" s="175"/>
      <c r="S2769" s="175"/>
      <c r="T2769" s="175"/>
      <c r="U2769" s="175"/>
      <c r="V2769" s="175"/>
      <c r="W2769" s="175"/>
      <c r="X2769" s="175"/>
      <c r="Y2769" s="175"/>
      <c r="Z2769" s="175"/>
      <c r="AA2769" s="175"/>
      <c r="AB2769" s="175"/>
      <c r="AC2769" s="175"/>
      <c r="AD2769" s="175"/>
      <c r="AE2769" s="175"/>
      <c r="AF2769" s="175"/>
      <c r="AG2769" s="175"/>
      <c r="AH2769" s="175"/>
      <c r="AI2769" s="175"/>
      <c r="AJ2769" s="175"/>
      <c r="AK2769" s="175"/>
      <c r="AL2769" s="175"/>
      <c r="AM2769" s="175"/>
      <c r="AN2769" s="175"/>
      <c r="AO2769" s="175"/>
      <c r="AP2769" s="175"/>
      <c r="AQ2769" s="175"/>
      <c r="AR2769" s="175"/>
    </row>
    <row r="2770" spans="1:44" ht="102" hidden="1" x14ac:dyDescent="0.3">
      <c r="A2770" s="175"/>
      <c r="B2770" s="185" t="s">
        <v>4637</v>
      </c>
      <c r="C2770" s="182"/>
      <c r="D2770" s="190">
        <v>1361.51</v>
      </c>
      <c r="E2770" s="191">
        <v>1361.51</v>
      </c>
      <c r="F2770" s="186" t="s">
        <v>3554</v>
      </c>
      <c r="G2770" s="181" t="s">
        <v>863</v>
      </c>
      <c r="H2770" s="182" t="s">
        <v>864</v>
      </c>
      <c r="I2770" s="175"/>
      <c r="J2770" s="175"/>
      <c r="K2770" s="175"/>
      <c r="L2770" s="175"/>
      <c r="M2770" s="175"/>
      <c r="N2770" s="175"/>
      <c r="O2770" s="175"/>
      <c r="P2770" s="175"/>
      <c r="Q2770" s="175"/>
      <c r="R2770" s="175"/>
      <c r="S2770" s="175"/>
      <c r="T2770" s="175"/>
      <c r="U2770" s="175"/>
      <c r="V2770" s="175"/>
      <c r="W2770" s="175"/>
      <c r="X2770" s="175"/>
      <c r="Y2770" s="175"/>
      <c r="Z2770" s="175"/>
      <c r="AA2770" s="175"/>
      <c r="AB2770" s="175"/>
      <c r="AC2770" s="175"/>
      <c r="AD2770" s="175"/>
      <c r="AE2770" s="175"/>
      <c r="AF2770" s="175"/>
      <c r="AG2770" s="175"/>
      <c r="AH2770" s="175"/>
      <c r="AI2770" s="175"/>
      <c r="AJ2770" s="175"/>
      <c r="AK2770" s="175"/>
      <c r="AL2770" s="175"/>
      <c r="AM2770" s="175"/>
      <c r="AN2770" s="175"/>
      <c r="AO2770" s="175"/>
      <c r="AP2770" s="175"/>
      <c r="AQ2770" s="175"/>
      <c r="AR2770" s="175"/>
    </row>
    <row r="2771" spans="1:44" ht="102" hidden="1" x14ac:dyDescent="0.3">
      <c r="A2771" s="175"/>
      <c r="B2771" s="186" t="s">
        <v>3554</v>
      </c>
      <c r="C2771" s="187"/>
      <c r="D2771" s="190">
        <v>1361.51</v>
      </c>
      <c r="E2771" s="191">
        <v>1361.51</v>
      </c>
      <c r="F2771" s="181" t="s">
        <v>863</v>
      </c>
      <c r="G2771" s="185" t="s">
        <v>4637</v>
      </c>
      <c r="H2771" s="182"/>
      <c r="I2771" s="175"/>
      <c r="J2771" s="175"/>
      <c r="K2771" s="175"/>
      <c r="L2771" s="175"/>
      <c r="M2771" s="175"/>
      <c r="N2771" s="175"/>
      <c r="O2771" s="175"/>
      <c r="P2771" s="175"/>
      <c r="Q2771" s="175"/>
      <c r="R2771" s="175"/>
      <c r="S2771" s="175"/>
      <c r="T2771" s="175"/>
      <c r="U2771" s="175"/>
      <c r="V2771" s="175"/>
      <c r="W2771" s="175"/>
      <c r="X2771" s="175"/>
      <c r="Y2771" s="175"/>
      <c r="Z2771" s="175"/>
      <c r="AA2771" s="175"/>
      <c r="AB2771" s="175"/>
      <c r="AC2771" s="175"/>
      <c r="AD2771" s="175"/>
      <c r="AE2771" s="175"/>
      <c r="AF2771" s="175"/>
      <c r="AG2771" s="175"/>
      <c r="AH2771" s="175"/>
      <c r="AI2771" s="175"/>
      <c r="AJ2771" s="175"/>
      <c r="AK2771" s="175"/>
      <c r="AL2771" s="175"/>
      <c r="AM2771" s="175"/>
      <c r="AN2771" s="175"/>
      <c r="AO2771" s="175"/>
      <c r="AP2771" s="175"/>
      <c r="AQ2771" s="175"/>
      <c r="AR2771" s="175"/>
    </row>
    <row r="2772" spans="1:44" ht="102" x14ac:dyDescent="0.3">
      <c r="A2772" s="175"/>
      <c r="B2772" s="181" t="s">
        <v>863</v>
      </c>
      <c r="C2772" s="182" t="s">
        <v>864</v>
      </c>
      <c r="D2772" s="190">
        <v>1679.34</v>
      </c>
      <c r="E2772" s="191">
        <v>1679.34</v>
      </c>
      <c r="F2772" s="185" t="s">
        <v>4637</v>
      </c>
      <c r="G2772" s="186" t="s">
        <v>3769</v>
      </c>
      <c r="H2772" s="187"/>
      <c r="I2772" s="175"/>
      <c r="J2772" s="175"/>
      <c r="K2772" s="175"/>
      <c r="L2772" s="175"/>
      <c r="M2772" s="175"/>
      <c r="N2772" s="175"/>
      <c r="O2772" s="175"/>
      <c r="P2772" s="175"/>
      <c r="Q2772" s="175"/>
      <c r="R2772" s="175"/>
      <c r="S2772" s="175"/>
      <c r="T2772" s="175"/>
      <c r="U2772" s="175"/>
      <c r="V2772" s="175"/>
      <c r="W2772" s="175"/>
      <c r="X2772" s="175"/>
      <c r="Y2772" s="175"/>
      <c r="Z2772" s="175"/>
      <c r="AA2772" s="175"/>
      <c r="AB2772" s="175"/>
      <c r="AC2772" s="175"/>
      <c r="AD2772" s="175"/>
      <c r="AE2772" s="175"/>
      <c r="AF2772" s="175"/>
      <c r="AG2772" s="175"/>
      <c r="AH2772" s="175"/>
      <c r="AI2772" s="175"/>
      <c r="AJ2772" s="175"/>
      <c r="AK2772" s="175"/>
      <c r="AL2772" s="175"/>
      <c r="AM2772" s="175"/>
      <c r="AN2772" s="175"/>
      <c r="AO2772" s="175"/>
      <c r="AP2772" s="175"/>
      <c r="AQ2772" s="175"/>
      <c r="AR2772" s="175"/>
    </row>
    <row r="2773" spans="1:44" ht="102" hidden="1" x14ac:dyDescent="0.3">
      <c r="A2773" s="175"/>
      <c r="B2773" s="185" t="s">
        <v>4637</v>
      </c>
      <c r="C2773" s="182"/>
      <c r="D2773" s="190">
        <v>1679.34</v>
      </c>
      <c r="E2773" s="191">
        <v>1679.34</v>
      </c>
      <c r="F2773" s="186" t="s">
        <v>3769</v>
      </c>
      <c r="G2773" s="181" t="s">
        <v>1077</v>
      </c>
      <c r="H2773" s="182" t="s">
        <v>1078</v>
      </c>
      <c r="I2773" s="175"/>
      <c r="J2773" s="175"/>
      <c r="K2773" s="175"/>
      <c r="L2773" s="175"/>
      <c r="M2773" s="175"/>
      <c r="N2773" s="175"/>
      <c r="O2773" s="175"/>
      <c r="P2773" s="175"/>
      <c r="Q2773" s="175"/>
      <c r="R2773" s="175"/>
      <c r="S2773" s="175"/>
      <c r="T2773" s="175"/>
      <c r="U2773" s="175"/>
      <c r="V2773" s="175"/>
      <c r="W2773" s="175"/>
      <c r="X2773" s="175"/>
      <c r="Y2773" s="175"/>
      <c r="Z2773" s="175"/>
      <c r="AA2773" s="175"/>
      <c r="AB2773" s="175"/>
      <c r="AC2773" s="175"/>
      <c r="AD2773" s="175"/>
      <c r="AE2773" s="175"/>
      <c r="AF2773" s="175"/>
      <c r="AG2773" s="175"/>
      <c r="AH2773" s="175"/>
      <c r="AI2773" s="175"/>
      <c r="AJ2773" s="175"/>
      <c r="AK2773" s="175"/>
      <c r="AL2773" s="175"/>
      <c r="AM2773" s="175"/>
      <c r="AN2773" s="175"/>
      <c r="AO2773" s="175"/>
      <c r="AP2773" s="175"/>
      <c r="AQ2773" s="175"/>
      <c r="AR2773" s="175"/>
    </row>
    <row r="2774" spans="1:44" ht="102" hidden="1" x14ac:dyDescent="0.3">
      <c r="A2774" s="175"/>
      <c r="B2774" s="186" t="s">
        <v>3769</v>
      </c>
      <c r="C2774" s="187"/>
      <c r="D2774" s="190">
        <v>1679.34</v>
      </c>
      <c r="E2774" s="191">
        <v>1679.34</v>
      </c>
      <c r="F2774" s="181" t="s">
        <v>1077</v>
      </c>
      <c r="G2774" s="185" t="s">
        <v>4637</v>
      </c>
      <c r="H2774" s="182"/>
      <c r="I2774" s="175"/>
      <c r="J2774" s="175"/>
      <c r="K2774" s="175"/>
      <c r="L2774" s="175"/>
      <c r="M2774" s="175"/>
      <c r="N2774" s="175"/>
      <c r="O2774" s="175"/>
      <c r="P2774" s="175"/>
      <c r="Q2774" s="175"/>
      <c r="R2774" s="175"/>
      <c r="S2774" s="175"/>
      <c r="T2774" s="175"/>
      <c r="U2774" s="175"/>
      <c r="V2774" s="175"/>
      <c r="W2774" s="175"/>
      <c r="X2774" s="175"/>
      <c r="Y2774" s="175"/>
      <c r="Z2774" s="175"/>
      <c r="AA2774" s="175"/>
      <c r="AB2774" s="175"/>
      <c r="AC2774" s="175"/>
      <c r="AD2774" s="175"/>
      <c r="AE2774" s="175"/>
      <c r="AF2774" s="175"/>
      <c r="AG2774" s="175"/>
      <c r="AH2774" s="175"/>
      <c r="AI2774" s="175"/>
      <c r="AJ2774" s="175"/>
      <c r="AK2774" s="175"/>
      <c r="AL2774" s="175"/>
      <c r="AM2774" s="175"/>
      <c r="AN2774" s="175"/>
      <c r="AO2774" s="175"/>
      <c r="AP2774" s="175"/>
      <c r="AQ2774" s="175"/>
      <c r="AR2774" s="175"/>
    </row>
    <row r="2775" spans="1:44" ht="102" x14ac:dyDescent="0.3">
      <c r="A2775" s="175"/>
      <c r="B2775" s="181" t="s">
        <v>1077</v>
      </c>
      <c r="C2775" s="182" t="s">
        <v>1078</v>
      </c>
      <c r="D2775" s="190">
        <v>2650</v>
      </c>
      <c r="E2775" s="191">
        <v>2650</v>
      </c>
      <c r="F2775" s="185" t="s">
        <v>4637</v>
      </c>
      <c r="G2775" s="186" t="s">
        <v>3556</v>
      </c>
      <c r="H2775" s="187"/>
      <c r="I2775" s="175"/>
      <c r="J2775" s="175"/>
      <c r="K2775" s="175"/>
      <c r="L2775" s="175"/>
      <c r="M2775" s="175"/>
      <c r="N2775" s="175"/>
      <c r="O2775" s="175"/>
      <c r="P2775" s="175"/>
      <c r="Q2775" s="175"/>
      <c r="R2775" s="175"/>
      <c r="S2775" s="175"/>
      <c r="T2775" s="175"/>
      <c r="U2775" s="175"/>
      <c r="V2775" s="175"/>
      <c r="W2775" s="175"/>
      <c r="X2775" s="175"/>
      <c r="Y2775" s="175"/>
      <c r="Z2775" s="175"/>
      <c r="AA2775" s="175"/>
      <c r="AB2775" s="175"/>
      <c r="AC2775" s="175"/>
      <c r="AD2775" s="175"/>
      <c r="AE2775" s="175"/>
      <c r="AF2775" s="175"/>
      <c r="AG2775" s="175"/>
      <c r="AH2775" s="175"/>
      <c r="AI2775" s="175"/>
      <c r="AJ2775" s="175"/>
      <c r="AK2775" s="175"/>
      <c r="AL2775" s="175"/>
      <c r="AM2775" s="175"/>
      <c r="AN2775" s="175"/>
      <c r="AO2775" s="175"/>
      <c r="AP2775" s="175"/>
      <c r="AQ2775" s="175"/>
      <c r="AR2775" s="175"/>
    </row>
    <row r="2776" spans="1:44" ht="102" hidden="1" x14ac:dyDescent="0.3">
      <c r="A2776" s="175"/>
      <c r="B2776" s="185" t="s">
        <v>4637</v>
      </c>
      <c r="C2776" s="182"/>
      <c r="D2776" s="190">
        <v>2650</v>
      </c>
      <c r="E2776" s="191">
        <v>2650</v>
      </c>
      <c r="F2776" s="186" t="s">
        <v>3556</v>
      </c>
      <c r="G2776" s="181" t="s">
        <v>960</v>
      </c>
      <c r="H2776" s="182" t="s">
        <v>961</v>
      </c>
      <c r="I2776" s="175"/>
      <c r="J2776" s="175"/>
      <c r="K2776" s="175"/>
      <c r="L2776" s="175"/>
      <c r="M2776" s="175"/>
      <c r="N2776" s="175"/>
      <c r="O2776" s="175"/>
      <c r="P2776" s="175"/>
      <c r="Q2776" s="175"/>
      <c r="R2776" s="175"/>
      <c r="S2776" s="175"/>
      <c r="T2776" s="175"/>
      <c r="U2776" s="175"/>
      <c r="V2776" s="175"/>
      <c r="W2776" s="175"/>
      <c r="X2776" s="175"/>
      <c r="Y2776" s="175"/>
      <c r="Z2776" s="175"/>
      <c r="AA2776" s="175"/>
      <c r="AB2776" s="175"/>
      <c r="AC2776" s="175"/>
      <c r="AD2776" s="175"/>
      <c r="AE2776" s="175"/>
      <c r="AF2776" s="175"/>
      <c r="AG2776" s="175"/>
      <c r="AH2776" s="175"/>
      <c r="AI2776" s="175"/>
      <c r="AJ2776" s="175"/>
      <c r="AK2776" s="175"/>
      <c r="AL2776" s="175"/>
      <c r="AM2776" s="175"/>
      <c r="AN2776" s="175"/>
      <c r="AO2776" s="175"/>
      <c r="AP2776" s="175"/>
      <c r="AQ2776" s="175"/>
      <c r="AR2776" s="175"/>
    </row>
    <row r="2777" spans="1:44" ht="102" hidden="1" x14ac:dyDescent="0.3">
      <c r="A2777" s="175"/>
      <c r="B2777" s="186" t="s">
        <v>3556</v>
      </c>
      <c r="C2777" s="187"/>
      <c r="D2777" s="190">
        <v>2650</v>
      </c>
      <c r="E2777" s="191">
        <v>2650</v>
      </c>
      <c r="F2777" s="181" t="s">
        <v>960</v>
      </c>
      <c r="G2777" s="185" t="s">
        <v>4637</v>
      </c>
      <c r="H2777" s="182"/>
      <c r="I2777" s="175"/>
      <c r="J2777" s="175"/>
      <c r="K2777" s="175"/>
      <c r="L2777" s="175"/>
      <c r="M2777" s="175"/>
      <c r="N2777" s="175"/>
      <c r="O2777" s="175"/>
      <c r="P2777" s="175"/>
      <c r="Q2777" s="175"/>
      <c r="R2777" s="175"/>
      <c r="S2777" s="175"/>
      <c r="T2777" s="175"/>
      <c r="U2777" s="175"/>
      <c r="V2777" s="175"/>
      <c r="W2777" s="175"/>
      <c r="X2777" s="175"/>
      <c r="Y2777" s="175"/>
      <c r="Z2777" s="175"/>
      <c r="AA2777" s="175"/>
      <c r="AB2777" s="175"/>
      <c r="AC2777" s="175"/>
      <c r="AD2777" s="175"/>
      <c r="AE2777" s="175"/>
      <c r="AF2777" s="175"/>
      <c r="AG2777" s="175"/>
      <c r="AH2777" s="175"/>
      <c r="AI2777" s="175"/>
      <c r="AJ2777" s="175"/>
      <c r="AK2777" s="175"/>
      <c r="AL2777" s="175"/>
      <c r="AM2777" s="175"/>
      <c r="AN2777" s="175"/>
      <c r="AO2777" s="175"/>
      <c r="AP2777" s="175"/>
      <c r="AQ2777" s="175"/>
      <c r="AR2777" s="175"/>
    </row>
    <row r="2778" spans="1:44" ht="102" x14ac:dyDescent="0.3">
      <c r="A2778" s="175"/>
      <c r="B2778" s="181" t="s">
        <v>960</v>
      </c>
      <c r="C2778" s="182" t="s">
        <v>961</v>
      </c>
      <c r="D2778" s="190">
        <v>1395.87</v>
      </c>
      <c r="E2778" s="191">
        <v>1395.87</v>
      </c>
      <c r="F2778" s="185" t="s">
        <v>4637</v>
      </c>
      <c r="G2778" s="186" t="s">
        <v>3772</v>
      </c>
      <c r="H2778" s="187"/>
      <c r="I2778" s="175"/>
      <c r="J2778" s="175"/>
      <c r="K2778" s="175"/>
      <c r="L2778" s="175"/>
      <c r="M2778" s="175"/>
      <c r="N2778" s="175"/>
      <c r="O2778" s="175"/>
      <c r="P2778" s="175"/>
      <c r="Q2778" s="175"/>
      <c r="R2778" s="175"/>
      <c r="S2778" s="175"/>
      <c r="T2778" s="175"/>
      <c r="U2778" s="175"/>
      <c r="V2778" s="175"/>
      <c r="W2778" s="175"/>
      <c r="X2778" s="175"/>
      <c r="Y2778" s="175"/>
      <c r="Z2778" s="175"/>
      <c r="AA2778" s="175"/>
      <c r="AB2778" s="175"/>
      <c r="AC2778" s="175"/>
      <c r="AD2778" s="175"/>
      <c r="AE2778" s="175"/>
      <c r="AF2778" s="175"/>
      <c r="AG2778" s="175"/>
      <c r="AH2778" s="175"/>
      <c r="AI2778" s="175"/>
      <c r="AJ2778" s="175"/>
      <c r="AK2778" s="175"/>
      <c r="AL2778" s="175"/>
      <c r="AM2778" s="175"/>
      <c r="AN2778" s="175"/>
      <c r="AO2778" s="175"/>
      <c r="AP2778" s="175"/>
      <c r="AQ2778" s="175"/>
      <c r="AR2778" s="175"/>
    </row>
    <row r="2779" spans="1:44" ht="102" hidden="1" x14ac:dyDescent="0.3">
      <c r="A2779" s="175"/>
      <c r="B2779" s="185" t="s">
        <v>4637</v>
      </c>
      <c r="C2779" s="182"/>
      <c r="D2779" s="190">
        <v>1395.87</v>
      </c>
      <c r="E2779" s="191">
        <v>1395.87</v>
      </c>
      <c r="F2779" s="186" t="s">
        <v>3772</v>
      </c>
      <c r="G2779" s="181" t="s">
        <v>2580</v>
      </c>
      <c r="H2779" s="182" t="s">
        <v>2013</v>
      </c>
      <c r="I2779" s="175"/>
      <c r="J2779" s="175"/>
      <c r="K2779" s="175"/>
      <c r="L2779" s="175"/>
      <c r="M2779" s="175"/>
      <c r="N2779" s="175"/>
      <c r="O2779" s="175"/>
      <c r="P2779" s="175"/>
      <c r="Q2779" s="175"/>
      <c r="R2779" s="175"/>
      <c r="S2779" s="175"/>
      <c r="T2779" s="175"/>
      <c r="U2779" s="175"/>
      <c r="V2779" s="175"/>
      <c r="W2779" s="175"/>
      <c r="X2779" s="175"/>
      <c r="Y2779" s="175"/>
      <c r="Z2779" s="175"/>
      <c r="AA2779" s="175"/>
      <c r="AB2779" s="175"/>
      <c r="AC2779" s="175"/>
      <c r="AD2779" s="175"/>
      <c r="AE2779" s="175"/>
      <c r="AF2779" s="175"/>
      <c r="AG2779" s="175"/>
      <c r="AH2779" s="175"/>
      <c r="AI2779" s="175"/>
      <c r="AJ2779" s="175"/>
      <c r="AK2779" s="175"/>
      <c r="AL2779" s="175"/>
      <c r="AM2779" s="175"/>
      <c r="AN2779" s="175"/>
      <c r="AO2779" s="175"/>
      <c r="AP2779" s="175"/>
      <c r="AQ2779" s="175"/>
      <c r="AR2779" s="175"/>
    </row>
    <row r="2780" spans="1:44" ht="102" hidden="1" x14ac:dyDescent="0.3">
      <c r="A2780" s="175"/>
      <c r="B2780" s="186" t="s">
        <v>3772</v>
      </c>
      <c r="C2780" s="187"/>
      <c r="D2780" s="190">
        <v>1395.87</v>
      </c>
      <c r="E2780" s="191">
        <v>1395.87</v>
      </c>
      <c r="F2780" s="181" t="s">
        <v>2580</v>
      </c>
      <c r="G2780" s="185" t="s">
        <v>4637</v>
      </c>
      <c r="H2780" s="182"/>
      <c r="I2780" s="175"/>
      <c r="J2780" s="175"/>
      <c r="K2780" s="175"/>
      <c r="L2780" s="175"/>
      <c r="M2780" s="175"/>
      <c r="N2780" s="175"/>
      <c r="O2780" s="175"/>
      <c r="P2780" s="175"/>
      <c r="Q2780" s="175"/>
      <c r="R2780" s="175"/>
      <c r="S2780" s="175"/>
      <c r="T2780" s="175"/>
      <c r="U2780" s="175"/>
      <c r="V2780" s="175"/>
      <c r="W2780" s="175"/>
      <c r="X2780" s="175"/>
      <c r="Y2780" s="175"/>
      <c r="Z2780" s="175"/>
      <c r="AA2780" s="175"/>
      <c r="AB2780" s="175"/>
      <c r="AC2780" s="175"/>
      <c r="AD2780" s="175"/>
      <c r="AE2780" s="175"/>
      <c r="AF2780" s="175"/>
      <c r="AG2780" s="175"/>
      <c r="AH2780" s="175"/>
      <c r="AI2780" s="175"/>
      <c r="AJ2780" s="175"/>
      <c r="AK2780" s="175"/>
      <c r="AL2780" s="175"/>
      <c r="AM2780" s="175"/>
      <c r="AN2780" s="175"/>
      <c r="AO2780" s="175"/>
      <c r="AP2780" s="175"/>
      <c r="AQ2780" s="175"/>
      <c r="AR2780" s="175"/>
    </row>
    <row r="2781" spans="1:44" ht="102" x14ac:dyDescent="0.3">
      <c r="A2781" s="175"/>
      <c r="B2781" s="181" t="s">
        <v>2580</v>
      </c>
      <c r="C2781" s="182" t="s">
        <v>2013</v>
      </c>
      <c r="D2781" s="190">
        <v>1443.11</v>
      </c>
      <c r="E2781" s="191">
        <v>1443.11</v>
      </c>
      <c r="F2781" s="185" t="s">
        <v>4637</v>
      </c>
      <c r="G2781" s="186" t="s">
        <v>3910</v>
      </c>
      <c r="H2781" s="187"/>
      <c r="I2781" s="175"/>
      <c r="J2781" s="175"/>
      <c r="K2781" s="175"/>
      <c r="L2781" s="175"/>
      <c r="M2781" s="175"/>
      <c r="N2781" s="175"/>
      <c r="O2781" s="175"/>
      <c r="P2781" s="175"/>
      <c r="Q2781" s="175"/>
      <c r="R2781" s="175"/>
      <c r="S2781" s="175"/>
      <c r="T2781" s="175"/>
      <c r="U2781" s="175"/>
      <c r="V2781" s="175"/>
      <c r="W2781" s="175"/>
      <c r="X2781" s="175"/>
      <c r="Y2781" s="175"/>
      <c r="Z2781" s="175"/>
      <c r="AA2781" s="175"/>
      <c r="AB2781" s="175"/>
      <c r="AC2781" s="175"/>
      <c r="AD2781" s="175"/>
      <c r="AE2781" s="175"/>
      <c r="AF2781" s="175"/>
      <c r="AG2781" s="175"/>
      <c r="AH2781" s="175"/>
      <c r="AI2781" s="175"/>
      <c r="AJ2781" s="175"/>
      <c r="AK2781" s="175"/>
      <c r="AL2781" s="175"/>
      <c r="AM2781" s="175"/>
      <c r="AN2781" s="175"/>
      <c r="AO2781" s="175"/>
      <c r="AP2781" s="175"/>
      <c r="AQ2781" s="175"/>
      <c r="AR2781" s="175"/>
    </row>
    <row r="2782" spans="1:44" ht="102" hidden="1" x14ac:dyDescent="0.3">
      <c r="A2782" s="175"/>
      <c r="B2782" s="185" t="s">
        <v>4637</v>
      </c>
      <c r="C2782" s="182"/>
      <c r="D2782" s="190">
        <v>1443.11</v>
      </c>
      <c r="E2782" s="191">
        <v>1443.11</v>
      </c>
      <c r="F2782" s="186" t="s">
        <v>3910</v>
      </c>
      <c r="G2782" s="181" t="s">
        <v>2444</v>
      </c>
      <c r="H2782" s="182" t="s">
        <v>193</v>
      </c>
      <c r="I2782" s="175"/>
      <c r="J2782" s="175"/>
      <c r="K2782" s="175"/>
      <c r="L2782" s="175"/>
      <c r="M2782" s="175"/>
      <c r="N2782" s="175"/>
      <c r="O2782" s="175"/>
      <c r="P2782" s="175"/>
      <c r="Q2782" s="175"/>
      <c r="R2782" s="175"/>
      <c r="S2782" s="175"/>
      <c r="T2782" s="175"/>
      <c r="U2782" s="175"/>
      <c r="V2782" s="175"/>
      <c r="W2782" s="175"/>
      <c r="X2782" s="175"/>
      <c r="Y2782" s="175"/>
      <c r="Z2782" s="175"/>
      <c r="AA2782" s="175"/>
      <c r="AB2782" s="175"/>
      <c r="AC2782" s="175"/>
      <c r="AD2782" s="175"/>
      <c r="AE2782" s="175"/>
      <c r="AF2782" s="175"/>
      <c r="AG2782" s="175"/>
      <c r="AH2782" s="175"/>
      <c r="AI2782" s="175"/>
      <c r="AJ2782" s="175"/>
      <c r="AK2782" s="175"/>
      <c r="AL2782" s="175"/>
      <c r="AM2782" s="175"/>
      <c r="AN2782" s="175"/>
      <c r="AO2782" s="175"/>
      <c r="AP2782" s="175"/>
      <c r="AQ2782" s="175"/>
      <c r="AR2782" s="175"/>
    </row>
    <row r="2783" spans="1:44" ht="102" hidden="1" x14ac:dyDescent="0.3">
      <c r="A2783" s="175"/>
      <c r="B2783" s="186" t="s">
        <v>3910</v>
      </c>
      <c r="C2783" s="187"/>
      <c r="D2783" s="190">
        <v>1443.11</v>
      </c>
      <c r="E2783" s="191">
        <v>1443.11</v>
      </c>
      <c r="F2783" s="181" t="s">
        <v>2444</v>
      </c>
      <c r="G2783" s="185" t="s">
        <v>4637</v>
      </c>
      <c r="H2783" s="182"/>
      <c r="I2783" s="175"/>
      <c r="J2783" s="175"/>
      <c r="K2783" s="175"/>
      <c r="L2783" s="175"/>
      <c r="M2783" s="175"/>
      <c r="N2783" s="175"/>
      <c r="O2783" s="175"/>
      <c r="P2783" s="175"/>
      <c r="Q2783" s="175"/>
      <c r="R2783" s="175"/>
      <c r="S2783" s="175"/>
      <c r="T2783" s="175"/>
      <c r="U2783" s="175"/>
      <c r="V2783" s="175"/>
      <c r="W2783" s="175"/>
      <c r="X2783" s="175"/>
      <c r="Y2783" s="175"/>
      <c r="Z2783" s="175"/>
      <c r="AA2783" s="175"/>
      <c r="AB2783" s="175"/>
      <c r="AC2783" s="175"/>
      <c r="AD2783" s="175"/>
      <c r="AE2783" s="175"/>
      <c r="AF2783" s="175"/>
      <c r="AG2783" s="175"/>
      <c r="AH2783" s="175"/>
      <c r="AI2783" s="175"/>
      <c r="AJ2783" s="175"/>
      <c r="AK2783" s="175"/>
      <c r="AL2783" s="175"/>
      <c r="AM2783" s="175"/>
      <c r="AN2783" s="175"/>
      <c r="AO2783" s="175"/>
      <c r="AP2783" s="175"/>
      <c r="AQ2783" s="175"/>
      <c r="AR2783" s="175"/>
    </row>
    <row r="2784" spans="1:44" ht="102" x14ac:dyDescent="0.3">
      <c r="A2784" s="175"/>
      <c r="B2784" s="181" t="s">
        <v>2444</v>
      </c>
      <c r="C2784" s="182" t="s">
        <v>193</v>
      </c>
      <c r="D2784" s="190">
        <v>3118.15</v>
      </c>
      <c r="E2784" s="191">
        <v>3118.15</v>
      </c>
      <c r="F2784" s="185" t="s">
        <v>4637</v>
      </c>
      <c r="G2784" s="186" t="s">
        <v>3191</v>
      </c>
      <c r="H2784" s="187"/>
      <c r="I2784" s="175"/>
      <c r="J2784" s="175"/>
      <c r="K2784" s="175"/>
      <c r="L2784" s="175"/>
      <c r="M2784" s="175"/>
      <c r="N2784" s="175"/>
      <c r="O2784" s="175"/>
      <c r="P2784" s="175"/>
      <c r="Q2784" s="175"/>
      <c r="R2784" s="175"/>
      <c r="S2784" s="175"/>
      <c r="T2784" s="175"/>
      <c r="U2784" s="175"/>
      <c r="V2784" s="175"/>
      <c r="W2784" s="175"/>
      <c r="X2784" s="175"/>
      <c r="Y2784" s="175"/>
      <c r="Z2784" s="175"/>
      <c r="AA2784" s="175"/>
      <c r="AB2784" s="175"/>
      <c r="AC2784" s="175"/>
      <c r="AD2784" s="175"/>
      <c r="AE2784" s="175"/>
      <c r="AF2784" s="175"/>
      <c r="AG2784" s="175"/>
      <c r="AH2784" s="175"/>
      <c r="AI2784" s="175"/>
      <c r="AJ2784" s="175"/>
      <c r="AK2784" s="175"/>
      <c r="AL2784" s="175"/>
      <c r="AM2784" s="175"/>
      <c r="AN2784" s="175"/>
      <c r="AO2784" s="175"/>
      <c r="AP2784" s="175"/>
      <c r="AQ2784" s="175"/>
      <c r="AR2784" s="175"/>
    </row>
    <row r="2785" spans="1:44" ht="102" hidden="1" x14ac:dyDescent="0.3">
      <c r="A2785" s="175"/>
      <c r="B2785" s="185" t="s">
        <v>4637</v>
      </c>
      <c r="C2785" s="182"/>
      <c r="D2785" s="190">
        <v>3118.15</v>
      </c>
      <c r="E2785" s="191">
        <v>3118.15</v>
      </c>
      <c r="F2785" s="186" t="s">
        <v>3191</v>
      </c>
      <c r="G2785" s="181" t="s">
        <v>962</v>
      </c>
      <c r="H2785" s="182" t="s">
        <v>963</v>
      </c>
      <c r="I2785" s="175"/>
      <c r="J2785" s="175"/>
      <c r="K2785" s="175"/>
      <c r="L2785" s="175"/>
      <c r="M2785" s="175"/>
      <c r="N2785" s="175"/>
      <c r="O2785" s="175"/>
      <c r="P2785" s="175"/>
      <c r="Q2785" s="175"/>
      <c r="R2785" s="175"/>
      <c r="S2785" s="175"/>
      <c r="T2785" s="175"/>
      <c r="U2785" s="175"/>
      <c r="V2785" s="175"/>
      <c r="W2785" s="175"/>
      <c r="X2785" s="175"/>
      <c r="Y2785" s="175"/>
      <c r="Z2785" s="175"/>
      <c r="AA2785" s="175"/>
      <c r="AB2785" s="175"/>
      <c r="AC2785" s="175"/>
      <c r="AD2785" s="175"/>
      <c r="AE2785" s="175"/>
      <c r="AF2785" s="175"/>
      <c r="AG2785" s="175"/>
      <c r="AH2785" s="175"/>
      <c r="AI2785" s="175"/>
      <c r="AJ2785" s="175"/>
      <c r="AK2785" s="175"/>
      <c r="AL2785" s="175"/>
      <c r="AM2785" s="175"/>
      <c r="AN2785" s="175"/>
      <c r="AO2785" s="175"/>
      <c r="AP2785" s="175"/>
      <c r="AQ2785" s="175"/>
      <c r="AR2785" s="175"/>
    </row>
    <row r="2786" spans="1:44" ht="102" hidden="1" x14ac:dyDescent="0.3">
      <c r="A2786" s="175"/>
      <c r="B2786" s="186" t="s">
        <v>3191</v>
      </c>
      <c r="C2786" s="187"/>
      <c r="D2786" s="190">
        <v>3118.15</v>
      </c>
      <c r="E2786" s="191">
        <v>3118.15</v>
      </c>
      <c r="F2786" s="181" t="s">
        <v>962</v>
      </c>
      <c r="G2786" s="185" t="s">
        <v>4637</v>
      </c>
      <c r="H2786" s="182"/>
      <c r="I2786" s="175"/>
      <c r="J2786" s="175"/>
      <c r="K2786" s="175"/>
      <c r="L2786" s="175"/>
      <c r="M2786" s="175"/>
      <c r="N2786" s="175"/>
      <c r="O2786" s="175"/>
      <c r="P2786" s="175"/>
      <c r="Q2786" s="175"/>
      <c r="R2786" s="175"/>
      <c r="S2786" s="175"/>
      <c r="T2786" s="175"/>
      <c r="U2786" s="175"/>
      <c r="V2786" s="175"/>
      <c r="W2786" s="175"/>
      <c r="X2786" s="175"/>
      <c r="Y2786" s="175"/>
      <c r="Z2786" s="175"/>
      <c r="AA2786" s="175"/>
      <c r="AB2786" s="175"/>
      <c r="AC2786" s="175"/>
      <c r="AD2786" s="175"/>
      <c r="AE2786" s="175"/>
      <c r="AF2786" s="175"/>
      <c r="AG2786" s="175"/>
      <c r="AH2786" s="175"/>
      <c r="AI2786" s="175"/>
      <c r="AJ2786" s="175"/>
      <c r="AK2786" s="175"/>
      <c r="AL2786" s="175"/>
      <c r="AM2786" s="175"/>
      <c r="AN2786" s="175"/>
      <c r="AO2786" s="175"/>
      <c r="AP2786" s="175"/>
      <c r="AQ2786" s="175"/>
      <c r="AR2786" s="175"/>
    </row>
    <row r="2787" spans="1:44" ht="102" x14ac:dyDescent="0.3">
      <c r="A2787" s="175"/>
      <c r="B2787" s="181" t="s">
        <v>962</v>
      </c>
      <c r="C2787" s="182" t="s">
        <v>963</v>
      </c>
      <c r="D2787" s="190">
        <v>2602.7600000000002</v>
      </c>
      <c r="E2787" s="191">
        <v>2602.7600000000002</v>
      </c>
      <c r="F2787" s="185" t="s">
        <v>4637</v>
      </c>
      <c r="G2787" s="186" t="s">
        <v>3792</v>
      </c>
      <c r="H2787" s="187"/>
      <c r="I2787" s="175"/>
      <c r="J2787" s="175"/>
      <c r="K2787" s="175"/>
      <c r="L2787" s="175"/>
      <c r="M2787" s="175"/>
      <c r="N2787" s="175"/>
      <c r="O2787" s="175"/>
      <c r="P2787" s="175"/>
      <c r="Q2787" s="175"/>
      <c r="R2787" s="175"/>
      <c r="S2787" s="175"/>
      <c r="T2787" s="175"/>
      <c r="U2787" s="175"/>
      <c r="V2787" s="175"/>
      <c r="W2787" s="175"/>
      <c r="X2787" s="175"/>
      <c r="Y2787" s="175"/>
      <c r="Z2787" s="175"/>
      <c r="AA2787" s="175"/>
      <c r="AB2787" s="175"/>
      <c r="AC2787" s="175"/>
      <c r="AD2787" s="175"/>
      <c r="AE2787" s="175"/>
      <c r="AF2787" s="175"/>
      <c r="AG2787" s="175"/>
      <c r="AH2787" s="175"/>
      <c r="AI2787" s="175"/>
      <c r="AJ2787" s="175"/>
      <c r="AK2787" s="175"/>
      <c r="AL2787" s="175"/>
      <c r="AM2787" s="175"/>
      <c r="AN2787" s="175"/>
      <c r="AO2787" s="175"/>
      <c r="AP2787" s="175"/>
      <c r="AQ2787" s="175"/>
      <c r="AR2787" s="175"/>
    </row>
    <row r="2788" spans="1:44" ht="102" hidden="1" x14ac:dyDescent="0.3">
      <c r="A2788" s="175"/>
      <c r="B2788" s="185" t="s">
        <v>4637</v>
      </c>
      <c r="C2788" s="182"/>
      <c r="D2788" s="190">
        <v>2602.7600000000002</v>
      </c>
      <c r="E2788" s="191">
        <v>2602.7600000000002</v>
      </c>
      <c r="F2788" s="186" t="s">
        <v>3792</v>
      </c>
      <c r="G2788" s="181" t="s">
        <v>2597</v>
      </c>
      <c r="H2788" s="182" t="s">
        <v>2365</v>
      </c>
      <c r="I2788" s="175"/>
      <c r="J2788" s="175"/>
      <c r="K2788" s="175"/>
      <c r="L2788" s="175"/>
      <c r="M2788" s="175"/>
      <c r="N2788" s="175"/>
      <c r="O2788" s="175"/>
      <c r="P2788" s="175"/>
      <c r="Q2788" s="175"/>
      <c r="R2788" s="175"/>
      <c r="S2788" s="175"/>
      <c r="T2788" s="175"/>
      <c r="U2788" s="175"/>
      <c r="V2788" s="175"/>
      <c r="W2788" s="175"/>
      <c r="X2788" s="175"/>
      <c r="Y2788" s="175"/>
      <c r="Z2788" s="175"/>
      <c r="AA2788" s="175"/>
      <c r="AB2788" s="175"/>
      <c r="AC2788" s="175"/>
      <c r="AD2788" s="175"/>
      <c r="AE2788" s="175"/>
      <c r="AF2788" s="175"/>
      <c r="AG2788" s="175"/>
      <c r="AH2788" s="175"/>
      <c r="AI2788" s="175"/>
      <c r="AJ2788" s="175"/>
      <c r="AK2788" s="175"/>
      <c r="AL2788" s="175"/>
      <c r="AM2788" s="175"/>
      <c r="AN2788" s="175"/>
      <c r="AO2788" s="175"/>
      <c r="AP2788" s="175"/>
      <c r="AQ2788" s="175"/>
      <c r="AR2788" s="175"/>
    </row>
    <row r="2789" spans="1:44" ht="102" hidden="1" x14ac:dyDescent="0.3">
      <c r="A2789" s="175"/>
      <c r="B2789" s="186" t="s">
        <v>3792</v>
      </c>
      <c r="C2789" s="187"/>
      <c r="D2789" s="190">
        <v>2602.7600000000002</v>
      </c>
      <c r="E2789" s="191">
        <v>2602.7600000000002</v>
      </c>
      <c r="F2789" s="181" t="s">
        <v>2597</v>
      </c>
      <c r="G2789" s="185" t="s">
        <v>4637</v>
      </c>
      <c r="H2789" s="182"/>
      <c r="I2789" s="175"/>
      <c r="J2789" s="175"/>
      <c r="K2789" s="175"/>
      <c r="L2789" s="175"/>
      <c r="M2789" s="175"/>
      <c r="N2789" s="175"/>
      <c r="O2789" s="175"/>
      <c r="P2789" s="175"/>
      <c r="Q2789" s="175"/>
      <c r="R2789" s="175"/>
      <c r="S2789" s="175"/>
      <c r="T2789" s="175"/>
      <c r="U2789" s="175"/>
      <c r="V2789" s="175"/>
      <c r="W2789" s="175"/>
      <c r="X2789" s="175"/>
      <c r="Y2789" s="175"/>
      <c r="Z2789" s="175"/>
      <c r="AA2789" s="175"/>
      <c r="AB2789" s="175"/>
      <c r="AC2789" s="175"/>
      <c r="AD2789" s="175"/>
      <c r="AE2789" s="175"/>
      <c r="AF2789" s="175"/>
      <c r="AG2789" s="175"/>
      <c r="AH2789" s="175"/>
      <c r="AI2789" s="175"/>
      <c r="AJ2789" s="175"/>
      <c r="AK2789" s="175"/>
      <c r="AL2789" s="175"/>
      <c r="AM2789" s="175"/>
      <c r="AN2789" s="175"/>
      <c r="AO2789" s="175"/>
      <c r="AP2789" s="175"/>
      <c r="AQ2789" s="175"/>
      <c r="AR2789" s="175"/>
    </row>
    <row r="2790" spans="1:44" ht="102" x14ac:dyDescent="0.3">
      <c r="A2790" s="175"/>
      <c r="B2790" s="181" t="s">
        <v>2597</v>
      </c>
      <c r="C2790" s="182" t="s">
        <v>2365</v>
      </c>
      <c r="D2790" s="190">
        <v>1687.93</v>
      </c>
      <c r="E2790" s="191">
        <v>1687.93</v>
      </c>
      <c r="F2790" s="185" t="s">
        <v>4637</v>
      </c>
      <c r="G2790" s="186" t="s">
        <v>3904</v>
      </c>
      <c r="H2790" s="187"/>
      <c r="I2790" s="175"/>
      <c r="J2790" s="175"/>
      <c r="K2790" s="175"/>
      <c r="L2790" s="175"/>
      <c r="M2790" s="175"/>
      <c r="N2790" s="175"/>
      <c r="O2790" s="175"/>
      <c r="P2790" s="175"/>
      <c r="Q2790" s="175"/>
      <c r="R2790" s="175"/>
      <c r="S2790" s="175"/>
      <c r="T2790" s="175"/>
      <c r="U2790" s="175"/>
      <c r="V2790" s="175"/>
      <c r="W2790" s="175"/>
      <c r="X2790" s="175"/>
      <c r="Y2790" s="175"/>
      <c r="Z2790" s="175"/>
      <c r="AA2790" s="175"/>
      <c r="AB2790" s="175"/>
      <c r="AC2790" s="175"/>
      <c r="AD2790" s="175"/>
      <c r="AE2790" s="175"/>
      <c r="AF2790" s="175"/>
      <c r="AG2790" s="175"/>
      <c r="AH2790" s="175"/>
      <c r="AI2790" s="175"/>
      <c r="AJ2790" s="175"/>
      <c r="AK2790" s="175"/>
      <c r="AL2790" s="175"/>
      <c r="AM2790" s="175"/>
      <c r="AN2790" s="175"/>
      <c r="AO2790" s="175"/>
      <c r="AP2790" s="175"/>
      <c r="AQ2790" s="175"/>
      <c r="AR2790" s="175"/>
    </row>
    <row r="2791" spans="1:44" ht="102" hidden="1" x14ac:dyDescent="0.3">
      <c r="A2791" s="175"/>
      <c r="B2791" s="185" t="s">
        <v>4637</v>
      </c>
      <c r="C2791" s="182"/>
      <c r="D2791" s="190">
        <v>1687.93</v>
      </c>
      <c r="E2791" s="191">
        <v>1687.93</v>
      </c>
      <c r="F2791" s="186" t="s">
        <v>3904</v>
      </c>
      <c r="G2791" s="181" t="s">
        <v>1162</v>
      </c>
      <c r="H2791" s="182" t="s">
        <v>1163</v>
      </c>
      <c r="I2791" s="175"/>
      <c r="J2791" s="175"/>
      <c r="K2791" s="175"/>
      <c r="L2791" s="175"/>
      <c r="M2791" s="175"/>
      <c r="N2791" s="175"/>
      <c r="O2791" s="175"/>
      <c r="P2791" s="175"/>
      <c r="Q2791" s="175"/>
      <c r="R2791" s="175"/>
      <c r="S2791" s="175"/>
      <c r="T2791" s="175"/>
      <c r="U2791" s="175"/>
      <c r="V2791" s="175"/>
      <c r="W2791" s="175"/>
      <c r="X2791" s="175"/>
      <c r="Y2791" s="175"/>
      <c r="Z2791" s="175"/>
      <c r="AA2791" s="175"/>
      <c r="AB2791" s="175"/>
      <c r="AC2791" s="175"/>
      <c r="AD2791" s="175"/>
      <c r="AE2791" s="175"/>
      <c r="AF2791" s="175"/>
      <c r="AG2791" s="175"/>
      <c r="AH2791" s="175"/>
      <c r="AI2791" s="175"/>
      <c r="AJ2791" s="175"/>
      <c r="AK2791" s="175"/>
      <c r="AL2791" s="175"/>
      <c r="AM2791" s="175"/>
      <c r="AN2791" s="175"/>
      <c r="AO2791" s="175"/>
      <c r="AP2791" s="175"/>
      <c r="AQ2791" s="175"/>
      <c r="AR2791" s="175"/>
    </row>
    <row r="2792" spans="1:44" ht="102" hidden="1" x14ac:dyDescent="0.3">
      <c r="A2792" s="175"/>
      <c r="B2792" s="186" t="s">
        <v>3904</v>
      </c>
      <c r="C2792" s="187"/>
      <c r="D2792" s="190">
        <v>1687.93</v>
      </c>
      <c r="E2792" s="191">
        <v>1687.93</v>
      </c>
      <c r="F2792" s="181" t="s">
        <v>1162</v>
      </c>
      <c r="G2792" s="185" t="s">
        <v>4637</v>
      </c>
      <c r="H2792" s="182"/>
      <c r="I2792" s="175"/>
      <c r="J2792" s="175"/>
      <c r="K2792" s="175"/>
      <c r="L2792" s="175"/>
      <c r="M2792" s="175"/>
      <c r="N2792" s="175"/>
      <c r="O2792" s="175"/>
      <c r="P2792" s="175"/>
      <c r="Q2792" s="175"/>
      <c r="R2792" s="175"/>
      <c r="S2792" s="175"/>
      <c r="T2792" s="175"/>
      <c r="U2792" s="175"/>
      <c r="V2792" s="175"/>
      <c r="W2792" s="175"/>
      <c r="X2792" s="175"/>
      <c r="Y2792" s="175"/>
      <c r="Z2792" s="175"/>
      <c r="AA2792" s="175"/>
      <c r="AB2792" s="175"/>
      <c r="AC2792" s="175"/>
      <c r="AD2792" s="175"/>
      <c r="AE2792" s="175"/>
      <c r="AF2792" s="175"/>
      <c r="AG2792" s="175"/>
      <c r="AH2792" s="175"/>
      <c r="AI2792" s="175"/>
      <c r="AJ2792" s="175"/>
      <c r="AK2792" s="175"/>
      <c r="AL2792" s="175"/>
      <c r="AM2792" s="175"/>
      <c r="AN2792" s="175"/>
      <c r="AO2792" s="175"/>
      <c r="AP2792" s="175"/>
      <c r="AQ2792" s="175"/>
      <c r="AR2792" s="175"/>
    </row>
    <row r="2793" spans="1:44" ht="102" x14ac:dyDescent="0.3">
      <c r="A2793" s="175"/>
      <c r="B2793" s="181" t="s">
        <v>1162</v>
      </c>
      <c r="C2793" s="182" t="s">
        <v>1163</v>
      </c>
      <c r="D2793" s="190">
        <v>1374.39</v>
      </c>
      <c r="E2793" s="191">
        <v>1374.39</v>
      </c>
      <c r="F2793" s="185" t="s">
        <v>4637</v>
      </c>
      <c r="G2793" s="186" t="s">
        <v>3793</v>
      </c>
      <c r="H2793" s="187"/>
      <c r="I2793" s="175"/>
      <c r="J2793" s="175"/>
      <c r="K2793" s="175"/>
      <c r="L2793" s="175"/>
      <c r="M2793" s="175"/>
      <c r="N2793" s="175"/>
      <c r="O2793" s="175"/>
      <c r="P2793" s="175"/>
      <c r="Q2793" s="175"/>
      <c r="R2793" s="175"/>
      <c r="S2793" s="175"/>
      <c r="T2793" s="175"/>
      <c r="U2793" s="175"/>
      <c r="V2793" s="175"/>
      <c r="W2793" s="175"/>
      <c r="X2793" s="175"/>
      <c r="Y2793" s="175"/>
      <c r="Z2793" s="175"/>
      <c r="AA2793" s="175"/>
      <c r="AB2793" s="175"/>
      <c r="AC2793" s="175"/>
      <c r="AD2793" s="175"/>
      <c r="AE2793" s="175"/>
      <c r="AF2793" s="175"/>
      <c r="AG2793" s="175"/>
      <c r="AH2793" s="175"/>
      <c r="AI2793" s="175"/>
      <c r="AJ2793" s="175"/>
      <c r="AK2793" s="175"/>
      <c r="AL2793" s="175"/>
      <c r="AM2793" s="175"/>
      <c r="AN2793" s="175"/>
      <c r="AO2793" s="175"/>
      <c r="AP2793" s="175"/>
      <c r="AQ2793" s="175"/>
      <c r="AR2793" s="175"/>
    </row>
    <row r="2794" spans="1:44" ht="102" hidden="1" x14ac:dyDescent="0.3">
      <c r="A2794" s="175"/>
      <c r="B2794" s="185" t="s">
        <v>4637</v>
      </c>
      <c r="C2794" s="182"/>
      <c r="D2794" s="190">
        <v>1374.39</v>
      </c>
      <c r="E2794" s="191">
        <v>1374.39</v>
      </c>
      <c r="F2794" s="186" t="s">
        <v>3793</v>
      </c>
      <c r="G2794" s="181" t="s">
        <v>2154</v>
      </c>
      <c r="H2794" s="182" t="s">
        <v>2155</v>
      </c>
      <c r="I2794" s="175"/>
      <c r="J2794" s="175"/>
      <c r="K2794" s="175"/>
      <c r="L2794" s="175"/>
      <c r="M2794" s="175"/>
      <c r="N2794" s="175"/>
      <c r="O2794" s="175"/>
      <c r="P2794" s="175"/>
      <c r="Q2794" s="175"/>
      <c r="R2794" s="175"/>
      <c r="S2794" s="175"/>
      <c r="T2794" s="175"/>
      <c r="U2794" s="175"/>
      <c r="V2794" s="175"/>
      <c r="W2794" s="175"/>
      <c r="X2794" s="175"/>
      <c r="Y2794" s="175"/>
      <c r="Z2794" s="175"/>
      <c r="AA2794" s="175"/>
      <c r="AB2794" s="175"/>
      <c r="AC2794" s="175"/>
      <c r="AD2794" s="175"/>
      <c r="AE2794" s="175"/>
      <c r="AF2794" s="175"/>
      <c r="AG2794" s="175"/>
      <c r="AH2794" s="175"/>
      <c r="AI2794" s="175"/>
      <c r="AJ2794" s="175"/>
      <c r="AK2794" s="175"/>
      <c r="AL2794" s="175"/>
      <c r="AM2794" s="175"/>
      <c r="AN2794" s="175"/>
      <c r="AO2794" s="175"/>
      <c r="AP2794" s="175"/>
      <c r="AQ2794" s="175"/>
      <c r="AR2794" s="175"/>
    </row>
    <row r="2795" spans="1:44" ht="102" hidden="1" x14ac:dyDescent="0.3">
      <c r="A2795" s="175"/>
      <c r="B2795" s="186" t="s">
        <v>3793</v>
      </c>
      <c r="C2795" s="187"/>
      <c r="D2795" s="190">
        <v>1374.39</v>
      </c>
      <c r="E2795" s="191">
        <v>1374.39</v>
      </c>
      <c r="F2795" s="181" t="s">
        <v>2154</v>
      </c>
      <c r="G2795" s="185" t="s">
        <v>4637</v>
      </c>
      <c r="H2795" s="182"/>
      <c r="I2795" s="175"/>
      <c r="J2795" s="175"/>
      <c r="K2795" s="175"/>
      <c r="L2795" s="175"/>
      <c r="M2795" s="175"/>
      <c r="N2795" s="175"/>
      <c r="O2795" s="175"/>
      <c r="P2795" s="175"/>
      <c r="Q2795" s="175"/>
      <c r="R2795" s="175"/>
      <c r="S2795" s="175"/>
      <c r="T2795" s="175"/>
      <c r="U2795" s="175"/>
      <c r="V2795" s="175"/>
      <c r="W2795" s="175"/>
      <c r="X2795" s="175"/>
      <c r="Y2795" s="175"/>
      <c r="Z2795" s="175"/>
      <c r="AA2795" s="175"/>
      <c r="AB2795" s="175"/>
      <c r="AC2795" s="175"/>
      <c r="AD2795" s="175"/>
      <c r="AE2795" s="175"/>
      <c r="AF2795" s="175"/>
      <c r="AG2795" s="175"/>
      <c r="AH2795" s="175"/>
      <c r="AI2795" s="175"/>
      <c r="AJ2795" s="175"/>
      <c r="AK2795" s="175"/>
      <c r="AL2795" s="175"/>
      <c r="AM2795" s="175"/>
      <c r="AN2795" s="175"/>
      <c r="AO2795" s="175"/>
      <c r="AP2795" s="175"/>
      <c r="AQ2795" s="175"/>
      <c r="AR2795" s="175"/>
    </row>
    <row r="2796" spans="1:44" ht="102" x14ac:dyDescent="0.3">
      <c r="A2796" s="175"/>
      <c r="B2796" s="181" t="s">
        <v>2154</v>
      </c>
      <c r="C2796" s="182" t="s">
        <v>2155</v>
      </c>
      <c r="D2796" s="190">
        <v>1361.51</v>
      </c>
      <c r="E2796" s="191">
        <v>1361.51</v>
      </c>
      <c r="F2796" s="185" t="s">
        <v>4637</v>
      </c>
      <c r="G2796" s="186" t="s">
        <v>3562</v>
      </c>
      <c r="H2796" s="187"/>
      <c r="I2796" s="175"/>
      <c r="J2796" s="175"/>
      <c r="K2796" s="175"/>
      <c r="L2796" s="175"/>
      <c r="M2796" s="175"/>
      <c r="N2796" s="175"/>
      <c r="O2796" s="175"/>
      <c r="P2796" s="175"/>
      <c r="Q2796" s="175"/>
      <c r="R2796" s="175"/>
      <c r="S2796" s="175"/>
      <c r="T2796" s="175"/>
      <c r="U2796" s="175"/>
      <c r="V2796" s="175"/>
      <c r="W2796" s="175"/>
      <c r="X2796" s="175"/>
      <c r="Y2796" s="175"/>
      <c r="Z2796" s="175"/>
      <c r="AA2796" s="175"/>
      <c r="AB2796" s="175"/>
      <c r="AC2796" s="175"/>
      <c r="AD2796" s="175"/>
      <c r="AE2796" s="175"/>
      <c r="AF2796" s="175"/>
      <c r="AG2796" s="175"/>
      <c r="AH2796" s="175"/>
      <c r="AI2796" s="175"/>
      <c r="AJ2796" s="175"/>
      <c r="AK2796" s="175"/>
      <c r="AL2796" s="175"/>
      <c r="AM2796" s="175"/>
      <c r="AN2796" s="175"/>
      <c r="AO2796" s="175"/>
      <c r="AP2796" s="175"/>
      <c r="AQ2796" s="175"/>
      <c r="AR2796" s="175"/>
    </row>
    <row r="2797" spans="1:44" ht="102" hidden="1" x14ac:dyDescent="0.3">
      <c r="A2797" s="175"/>
      <c r="B2797" s="185" t="s">
        <v>4637</v>
      </c>
      <c r="C2797" s="182"/>
      <c r="D2797" s="190">
        <v>1361.51</v>
      </c>
      <c r="E2797" s="191">
        <v>1361.51</v>
      </c>
      <c r="F2797" s="186" t="s">
        <v>3562</v>
      </c>
      <c r="G2797" s="181" t="s">
        <v>735</v>
      </c>
      <c r="H2797" s="182" t="s">
        <v>736</v>
      </c>
      <c r="I2797" s="175"/>
      <c r="J2797" s="175"/>
      <c r="K2797" s="175"/>
      <c r="L2797" s="175"/>
      <c r="M2797" s="175"/>
      <c r="N2797" s="175"/>
      <c r="O2797" s="175"/>
      <c r="P2797" s="175"/>
      <c r="Q2797" s="175"/>
      <c r="R2797" s="175"/>
      <c r="S2797" s="175"/>
      <c r="T2797" s="175"/>
      <c r="U2797" s="175"/>
      <c r="V2797" s="175"/>
      <c r="W2797" s="175"/>
      <c r="X2797" s="175"/>
      <c r="Y2797" s="175"/>
      <c r="Z2797" s="175"/>
      <c r="AA2797" s="175"/>
      <c r="AB2797" s="175"/>
      <c r="AC2797" s="175"/>
      <c r="AD2797" s="175"/>
      <c r="AE2797" s="175"/>
      <c r="AF2797" s="175"/>
      <c r="AG2797" s="175"/>
      <c r="AH2797" s="175"/>
      <c r="AI2797" s="175"/>
      <c r="AJ2797" s="175"/>
      <c r="AK2797" s="175"/>
      <c r="AL2797" s="175"/>
      <c r="AM2797" s="175"/>
      <c r="AN2797" s="175"/>
      <c r="AO2797" s="175"/>
      <c r="AP2797" s="175"/>
      <c r="AQ2797" s="175"/>
      <c r="AR2797" s="175"/>
    </row>
    <row r="2798" spans="1:44" ht="102" hidden="1" x14ac:dyDescent="0.3">
      <c r="A2798" s="175"/>
      <c r="B2798" s="186" t="s">
        <v>3562</v>
      </c>
      <c r="C2798" s="187"/>
      <c r="D2798" s="190">
        <v>1361.51</v>
      </c>
      <c r="E2798" s="191">
        <v>1361.51</v>
      </c>
      <c r="F2798" s="181" t="s">
        <v>735</v>
      </c>
      <c r="G2798" s="185" t="s">
        <v>4637</v>
      </c>
      <c r="H2798" s="182"/>
      <c r="I2798" s="175"/>
      <c r="J2798" s="175"/>
      <c r="K2798" s="175"/>
      <c r="L2798" s="175"/>
      <c r="M2798" s="175"/>
      <c r="N2798" s="175"/>
      <c r="O2798" s="175"/>
      <c r="P2798" s="175"/>
      <c r="Q2798" s="175"/>
      <c r="R2798" s="175"/>
      <c r="S2798" s="175"/>
      <c r="T2798" s="175"/>
      <c r="U2798" s="175"/>
      <c r="V2798" s="175"/>
      <c r="W2798" s="175"/>
      <c r="X2798" s="175"/>
      <c r="Y2798" s="175"/>
      <c r="Z2798" s="175"/>
      <c r="AA2798" s="175"/>
      <c r="AB2798" s="175"/>
      <c r="AC2798" s="175"/>
      <c r="AD2798" s="175"/>
      <c r="AE2798" s="175"/>
      <c r="AF2798" s="175"/>
      <c r="AG2798" s="175"/>
      <c r="AH2798" s="175"/>
      <c r="AI2798" s="175"/>
      <c r="AJ2798" s="175"/>
      <c r="AK2798" s="175"/>
      <c r="AL2798" s="175"/>
      <c r="AM2798" s="175"/>
      <c r="AN2798" s="175"/>
      <c r="AO2798" s="175"/>
      <c r="AP2798" s="175"/>
      <c r="AQ2798" s="175"/>
      <c r="AR2798" s="175"/>
    </row>
    <row r="2799" spans="1:44" ht="102" x14ac:dyDescent="0.3">
      <c r="A2799" s="175"/>
      <c r="B2799" s="181" t="s">
        <v>735</v>
      </c>
      <c r="C2799" s="182" t="s">
        <v>736</v>
      </c>
      <c r="D2799" s="190">
        <v>1679.34</v>
      </c>
      <c r="E2799" s="191">
        <v>1679.34</v>
      </c>
      <c r="F2799" s="185" t="s">
        <v>4637</v>
      </c>
      <c r="G2799" s="186" t="s">
        <v>3794</v>
      </c>
      <c r="H2799" s="187"/>
      <c r="I2799" s="175"/>
      <c r="J2799" s="175"/>
      <c r="K2799" s="175"/>
      <c r="L2799" s="175"/>
      <c r="M2799" s="175"/>
      <c r="N2799" s="175"/>
      <c r="O2799" s="175"/>
      <c r="P2799" s="175"/>
      <c r="Q2799" s="175"/>
      <c r="R2799" s="175"/>
      <c r="S2799" s="175"/>
      <c r="T2799" s="175"/>
      <c r="U2799" s="175"/>
      <c r="V2799" s="175"/>
      <c r="W2799" s="175"/>
      <c r="X2799" s="175"/>
      <c r="Y2799" s="175"/>
      <c r="Z2799" s="175"/>
      <c r="AA2799" s="175"/>
      <c r="AB2799" s="175"/>
      <c r="AC2799" s="175"/>
      <c r="AD2799" s="175"/>
      <c r="AE2799" s="175"/>
      <c r="AF2799" s="175"/>
      <c r="AG2799" s="175"/>
      <c r="AH2799" s="175"/>
      <c r="AI2799" s="175"/>
      <c r="AJ2799" s="175"/>
      <c r="AK2799" s="175"/>
      <c r="AL2799" s="175"/>
      <c r="AM2799" s="175"/>
      <c r="AN2799" s="175"/>
      <c r="AO2799" s="175"/>
      <c r="AP2799" s="175"/>
      <c r="AQ2799" s="175"/>
      <c r="AR2799" s="175"/>
    </row>
    <row r="2800" spans="1:44" ht="102" hidden="1" x14ac:dyDescent="0.3">
      <c r="A2800" s="175"/>
      <c r="B2800" s="185" t="s">
        <v>4637</v>
      </c>
      <c r="C2800" s="182"/>
      <c r="D2800" s="190">
        <v>1679.34</v>
      </c>
      <c r="E2800" s="191">
        <v>1679.34</v>
      </c>
      <c r="F2800" s="186" t="s">
        <v>3794</v>
      </c>
      <c r="G2800" s="181" t="s">
        <v>2214</v>
      </c>
      <c r="H2800" s="182" t="s">
        <v>2215</v>
      </c>
      <c r="I2800" s="175"/>
      <c r="J2800" s="175"/>
      <c r="K2800" s="175"/>
      <c r="L2800" s="175"/>
      <c r="M2800" s="175"/>
      <c r="N2800" s="175"/>
      <c r="O2800" s="175"/>
      <c r="P2800" s="175"/>
      <c r="Q2800" s="175"/>
      <c r="R2800" s="175"/>
      <c r="S2800" s="175"/>
      <c r="T2800" s="175"/>
      <c r="U2800" s="175"/>
      <c r="V2800" s="175"/>
      <c r="W2800" s="175"/>
      <c r="X2800" s="175"/>
      <c r="Y2800" s="175"/>
      <c r="Z2800" s="175"/>
      <c r="AA2800" s="175"/>
      <c r="AB2800" s="175"/>
      <c r="AC2800" s="175"/>
      <c r="AD2800" s="175"/>
      <c r="AE2800" s="175"/>
      <c r="AF2800" s="175"/>
      <c r="AG2800" s="175"/>
      <c r="AH2800" s="175"/>
      <c r="AI2800" s="175"/>
      <c r="AJ2800" s="175"/>
      <c r="AK2800" s="175"/>
      <c r="AL2800" s="175"/>
      <c r="AM2800" s="175"/>
      <c r="AN2800" s="175"/>
      <c r="AO2800" s="175"/>
      <c r="AP2800" s="175"/>
      <c r="AQ2800" s="175"/>
      <c r="AR2800" s="175"/>
    </row>
    <row r="2801" spans="1:44" ht="102" hidden="1" x14ac:dyDescent="0.3">
      <c r="A2801" s="175"/>
      <c r="B2801" s="186" t="s">
        <v>3794</v>
      </c>
      <c r="C2801" s="187"/>
      <c r="D2801" s="190">
        <v>1679.34</v>
      </c>
      <c r="E2801" s="191">
        <v>1679.34</v>
      </c>
      <c r="F2801" s="181" t="s">
        <v>2214</v>
      </c>
      <c r="G2801" s="185" t="s">
        <v>4637</v>
      </c>
      <c r="H2801" s="182"/>
      <c r="I2801" s="175"/>
      <c r="J2801" s="175"/>
      <c r="K2801" s="175"/>
      <c r="L2801" s="175"/>
      <c r="M2801" s="175"/>
      <c r="N2801" s="175"/>
      <c r="O2801" s="175"/>
      <c r="P2801" s="175"/>
      <c r="Q2801" s="175"/>
      <c r="R2801" s="175"/>
      <c r="S2801" s="175"/>
      <c r="T2801" s="175"/>
      <c r="U2801" s="175"/>
      <c r="V2801" s="175"/>
      <c r="W2801" s="175"/>
      <c r="X2801" s="175"/>
      <c r="Y2801" s="175"/>
      <c r="Z2801" s="175"/>
      <c r="AA2801" s="175"/>
      <c r="AB2801" s="175"/>
      <c r="AC2801" s="175"/>
      <c r="AD2801" s="175"/>
      <c r="AE2801" s="175"/>
      <c r="AF2801" s="175"/>
      <c r="AG2801" s="175"/>
      <c r="AH2801" s="175"/>
      <c r="AI2801" s="175"/>
      <c r="AJ2801" s="175"/>
      <c r="AK2801" s="175"/>
      <c r="AL2801" s="175"/>
      <c r="AM2801" s="175"/>
      <c r="AN2801" s="175"/>
      <c r="AO2801" s="175"/>
      <c r="AP2801" s="175"/>
      <c r="AQ2801" s="175"/>
      <c r="AR2801" s="175"/>
    </row>
    <row r="2802" spans="1:44" ht="102" x14ac:dyDescent="0.3">
      <c r="A2802" s="175"/>
      <c r="B2802" s="181" t="s">
        <v>2214</v>
      </c>
      <c r="C2802" s="182" t="s">
        <v>2215</v>
      </c>
      <c r="D2802" s="190">
        <v>2650</v>
      </c>
      <c r="E2802" s="191">
        <v>2650</v>
      </c>
      <c r="F2802" s="185" t="s">
        <v>4637</v>
      </c>
      <c r="G2802" s="186" t="s">
        <v>3795</v>
      </c>
      <c r="H2802" s="187"/>
      <c r="I2802" s="175"/>
      <c r="J2802" s="175"/>
      <c r="K2802" s="175"/>
      <c r="L2802" s="175"/>
      <c r="M2802" s="175"/>
      <c r="N2802" s="175"/>
      <c r="O2802" s="175"/>
      <c r="P2802" s="175"/>
      <c r="Q2802" s="175"/>
      <c r="R2802" s="175"/>
      <c r="S2802" s="175"/>
      <c r="T2802" s="175"/>
      <c r="U2802" s="175"/>
      <c r="V2802" s="175"/>
      <c r="W2802" s="175"/>
      <c r="X2802" s="175"/>
      <c r="Y2802" s="175"/>
      <c r="Z2802" s="175"/>
      <c r="AA2802" s="175"/>
      <c r="AB2802" s="175"/>
      <c r="AC2802" s="175"/>
      <c r="AD2802" s="175"/>
      <c r="AE2802" s="175"/>
      <c r="AF2802" s="175"/>
      <c r="AG2802" s="175"/>
      <c r="AH2802" s="175"/>
      <c r="AI2802" s="175"/>
      <c r="AJ2802" s="175"/>
      <c r="AK2802" s="175"/>
      <c r="AL2802" s="175"/>
      <c r="AM2802" s="175"/>
      <c r="AN2802" s="175"/>
      <c r="AO2802" s="175"/>
      <c r="AP2802" s="175"/>
      <c r="AQ2802" s="175"/>
      <c r="AR2802" s="175"/>
    </row>
    <row r="2803" spans="1:44" ht="102" hidden="1" x14ac:dyDescent="0.3">
      <c r="A2803" s="175"/>
      <c r="B2803" s="185" t="s">
        <v>4637</v>
      </c>
      <c r="C2803" s="182"/>
      <c r="D2803" s="190">
        <v>2650</v>
      </c>
      <c r="E2803" s="191">
        <v>2650</v>
      </c>
      <c r="F2803" s="186" t="s">
        <v>3795</v>
      </c>
      <c r="G2803" s="181" t="s">
        <v>1741</v>
      </c>
      <c r="H2803" s="182" t="s">
        <v>1742</v>
      </c>
      <c r="I2803" s="175"/>
      <c r="J2803" s="175"/>
      <c r="K2803" s="175"/>
      <c r="L2803" s="175"/>
      <c r="M2803" s="175"/>
      <c r="N2803" s="175"/>
      <c r="O2803" s="175"/>
      <c r="P2803" s="175"/>
      <c r="Q2803" s="175"/>
      <c r="R2803" s="175"/>
      <c r="S2803" s="175"/>
      <c r="T2803" s="175"/>
      <c r="U2803" s="175"/>
      <c r="V2803" s="175"/>
      <c r="W2803" s="175"/>
      <c r="X2803" s="175"/>
      <c r="Y2803" s="175"/>
      <c r="Z2803" s="175"/>
      <c r="AA2803" s="175"/>
      <c r="AB2803" s="175"/>
      <c r="AC2803" s="175"/>
      <c r="AD2803" s="175"/>
      <c r="AE2803" s="175"/>
      <c r="AF2803" s="175"/>
      <c r="AG2803" s="175"/>
      <c r="AH2803" s="175"/>
      <c r="AI2803" s="175"/>
      <c r="AJ2803" s="175"/>
      <c r="AK2803" s="175"/>
      <c r="AL2803" s="175"/>
      <c r="AM2803" s="175"/>
      <c r="AN2803" s="175"/>
      <c r="AO2803" s="175"/>
      <c r="AP2803" s="175"/>
      <c r="AQ2803" s="175"/>
      <c r="AR2803" s="175"/>
    </row>
    <row r="2804" spans="1:44" ht="102" hidden="1" x14ac:dyDescent="0.3">
      <c r="A2804" s="175"/>
      <c r="B2804" s="186" t="s">
        <v>3795</v>
      </c>
      <c r="C2804" s="187"/>
      <c r="D2804" s="190">
        <v>2650</v>
      </c>
      <c r="E2804" s="191">
        <v>2650</v>
      </c>
      <c r="F2804" s="181" t="s">
        <v>1741</v>
      </c>
      <c r="G2804" s="185" t="s">
        <v>4637</v>
      </c>
      <c r="H2804" s="182"/>
      <c r="I2804" s="175"/>
      <c r="J2804" s="175"/>
      <c r="K2804" s="175"/>
      <c r="L2804" s="175"/>
      <c r="M2804" s="175"/>
      <c r="N2804" s="175"/>
      <c r="O2804" s="175"/>
      <c r="P2804" s="175"/>
      <c r="Q2804" s="175"/>
      <c r="R2804" s="175"/>
      <c r="S2804" s="175"/>
      <c r="T2804" s="175"/>
      <c r="U2804" s="175"/>
      <c r="V2804" s="175"/>
      <c r="W2804" s="175"/>
      <c r="X2804" s="175"/>
      <c r="Y2804" s="175"/>
      <c r="Z2804" s="175"/>
      <c r="AA2804" s="175"/>
      <c r="AB2804" s="175"/>
      <c r="AC2804" s="175"/>
      <c r="AD2804" s="175"/>
      <c r="AE2804" s="175"/>
      <c r="AF2804" s="175"/>
      <c r="AG2804" s="175"/>
      <c r="AH2804" s="175"/>
      <c r="AI2804" s="175"/>
      <c r="AJ2804" s="175"/>
      <c r="AK2804" s="175"/>
      <c r="AL2804" s="175"/>
      <c r="AM2804" s="175"/>
      <c r="AN2804" s="175"/>
      <c r="AO2804" s="175"/>
      <c r="AP2804" s="175"/>
      <c r="AQ2804" s="175"/>
      <c r="AR2804" s="175"/>
    </row>
    <row r="2805" spans="1:44" ht="102" x14ac:dyDescent="0.3">
      <c r="A2805" s="175"/>
      <c r="B2805" s="181" t="s">
        <v>1741</v>
      </c>
      <c r="C2805" s="182" t="s">
        <v>1742</v>
      </c>
      <c r="D2805" s="190">
        <v>1395.87</v>
      </c>
      <c r="E2805" s="191">
        <v>1395.87</v>
      </c>
      <c r="F2805" s="185" t="s">
        <v>4637</v>
      </c>
      <c r="G2805" s="186" t="s">
        <v>3797</v>
      </c>
      <c r="H2805" s="187"/>
      <c r="I2805" s="175"/>
      <c r="J2805" s="175"/>
      <c r="K2805" s="175"/>
      <c r="L2805" s="175"/>
      <c r="M2805" s="175"/>
      <c r="N2805" s="175"/>
      <c r="O2805" s="175"/>
      <c r="P2805" s="175"/>
      <c r="Q2805" s="175"/>
      <c r="R2805" s="175"/>
      <c r="S2805" s="175"/>
      <c r="T2805" s="175"/>
      <c r="U2805" s="175"/>
      <c r="V2805" s="175"/>
      <c r="W2805" s="175"/>
      <c r="X2805" s="175"/>
      <c r="Y2805" s="175"/>
      <c r="Z2805" s="175"/>
      <c r="AA2805" s="175"/>
      <c r="AB2805" s="175"/>
      <c r="AC2805" s="175"/>
      <c r="AD2805" s="175"/>
      <c r="AE2805" s="175"/>
      <c r="AF2805" s="175"/>
      <c r="AG2805" s="175"/>
      <c r="AH2805" s="175"/>
      <c r="AI2805" s="175"/>
      <c r="AJ2805" s="175"/>
      <c r="AK2805" s="175"/>
      <c r="AL2805" s="175"/>
      <c r="AM2805" s="175"/>
      <c r="AN2805" s="175"/>
      <c r="AO2805" s="175"/>
      <c r="AP2805" s="175"/>
      <c r="AQ2805" s="175"/>
      <c r="AR2805" s="175"/>
    </row>
    <row r="2806" spans="1:44" ht="102" hidden="1" x14ac:dyDescent="0.3">
      <c r="A2806" s="175"/>
      <c r="B2806" s="185" t="s">
        <v>4637</v>
      </c>
      <c r="C2806" s="182"/>
      <c r="D2806" s="190">
        <v>1395.87</v>
      </c>
      <c r="E2806" s="191">
        <v>1395.87</v>
      </c>
      <c r="F2806" s="186" t="s">
        <v>3797</v>
      </c>
      <c r="G2806" s="181" t="s">
        <v>2635</v>
      </c>
      <c r="H2806" s="182" t="s">
        <v>2264</v>
      </c>
      <c r="I2806" s="175"/>
      <c r="J2806" s="175"/>
      <c r="K2806" s="175"/>
      <c r="L2806" s="175"/>
      <c r="M2806" s="175"/>
      <c r="N2806" s="175"/>
      <c r="O2806" s="175"/>
      <c r="P2806" s="175"/>
      <c r="Q2806" s="175"/>
      <c r="R2806" s="175"/>
      <c r="S2806" s="175"/>
      <c r="T2806" s="175"/>
      <c r="U2806" s="175"/>
      <c r="V2806" s="175"/>
      <c r="W2806" s="175"/>
      <c r="X2806" s="175"/>
      <c r="Y2806" s="175"/>
      <c r="Z2806" s="175"/>
      <c r="AA2806" s="175"/>
      <c r="AB2806" s="175"/>
      <c r="AC2806" s="175"/>
      <c r="AD2806" s="175"/>
      <c r="AE2806" s="175"/>
      <c r="AF2806" s="175"/>
      <c r="AG2806" s="175"/>
      <c r="AH2806" s="175"/>
      <c r="AI2806" s="175"/>
      <c r="AJ2806" s="175"/>
      <c r="AK2806" s="175"/>
      <c r="AL2806" s="175"/>
      <c r="AM2806" s="175"/>
      <c r="AN2806" s="175"/>
      <c r="AO2806" s="175"/>
      <c r="AP2806" s="175"/>
      <c r="AQ2806" s="175"/>
      <c r="AR2806" s="175"/>
    </row>
    <row r="2807" spans="1:44" ht="102" hidden="1" x14ac:dyDescent="0.3">
      <c r="A2807" s="175"/>
      <c r="B2807" s="186" t="s">
        <v>3797</v>
      </c>
      <c r="C2807" s="187"/>
      <c r="D2807" s="190">
        <v>1395.87</v>
      </c>
      <c r="E2807" s="191">
        <v>1395.87</v>
      </c>
      <c r="F2807" s="181" t="s">
        <v>2635</v>
      </c>
      <c r="G2807" s="185" t="s">
        <v>4637</v>
      </c>
      <c r="H2807" s="182"/>
      <c r="I2807" s="175"/>
      <c r="J2807" s="175"/>
      <c r="K2807" s="175"/>
      <c r="L2807" s="175"/>
      <c r="M2807" s="175"/>
      <c r="N2807" s="175"/>
      <c r="O2807" s="175"/>
      <c r="P2807" s="175"/>
      <c r="Q2807" s="175"/>
      <c r="R2807" s="175"/>
      <c r="S2807" s="175"/>
      <c r="T2807" s="175"/>
      <c r="U2807" s="175"/>
      <c r="V2807" s="175"/>
      <c r="W2807" s="175"/>
      <c r="X2807" s="175"/>
      <c r="Y2807" s="175"/>
      <c r="Z2807" s="175"/>
      <c r="AA2807" s="175"/>
      <c r="AB2807" s="175"/>
      <c r="AC2807" s="175"/>
      <c r="AD2807" s="175"/>
      <c r="AE2807" s="175"/>
      <c r="AF2807" s="175"/>
      <c r="AG2807" s="175"/>
      <c r="AH2807" s="175"/>
      <c r="AI2807" s="175"/>
      <c r="AJ2807" s="175"/>
      <c r="AK2807" s="175"/>
      <c r="AL2807" s="175"/>
      <c r="AM2807" s="175"/>
      <c r="AN2807" s="175"/>
      <c r="AO2807" s="175"/>
      <c r="AP2807" s="175"/>
      <c r="AQ2807" s="175"/>
      <c r="AR2807" s="175"/>
    </row>
    <row r="2808" spans="1:44" ht="102" x14ac:dyDescent="0.3">
      <c r="A2808" s="175"/>
      <c r="B2808" s="181" t="s">
        <v>2635</v>
      </c>
      <c r="C2808" s="182" t="s">
        <v>2264</v>
      </c>
      <c r="D2808" s="190">
        <v>2044.41</v>
      </c>
      <c r="E2808" s="191">
        <v>2044.41</v>
      </c>
      <c r="F2808" s="185" t="s">
        <v>4637</v>
      </c>
      <c r="G2808" s="186" t="s">
        <v>3919</v>
      </c>
      <c r="H2808" s="187"/>
      <c r="I2808" s="175"/>
      <c r="J2808" s="175"/>
      <c r="K2808" s="175"/>
      <c r="L2808" s="175"/>
      <c r="M2808" s="175"/>
      <c r="N2808" s="175"/>
      <c r="O2808" s="175"/>
      <c r="P2808" s="175"/>
      <c r="Q2808" s="175"/>
      <c r="R2808" s="175"/>
      <c r="S2808" s="175"/>
      <c r="T2808" s="175"/>
      <c r="U2808" s="175"/>
      <c r="V2808" s="175"/>
      <c r="W2808" s="175"/>
      <c r="X2808" s="175"/>
      <c r="Y2808" s="175"/>
      <c r="Z2808" s="175"/>
      <c r="AA2808" s="175"/>
      <c r="AB2808" s="175"/>
      <c r="AC2808" s="175"/>
      <c r="AD2808" s="175"/>
      <c r="AE2808" s="175"/>
      <c r="AF2808" s="175"/>
      <c r="AG2808" s="175"/>
      <c r="AH2808" s="175"/>
      <c r="AI2808" s="175"/>
      <c r="AJ2808" s="175"/>
      <c r="AK2808" s="175"/>
      <c r="AL2808" s="175"/>
      <c r="AM2808" s="175"/>
      <c r="AN2808" s="175"/>
      <c r="AO2808" s="175"/>
      <c r="AP2808" s="175"/>
      <c r="AQ2808" s="175"/>
      <c r="AR2808" s="175"/>
    </row>
    <row r="2809" spans="1:44" ht="102" hidden="1" x14ac:dyDescent="0.3">
      <c r="A2809" s="175"/>
      <c r="B2809" s="185" t="s">
        <v>4637</v>
      </c>
      <c r="C2809" s="182"/>
      <c r="D2809" s="190">
        <v>2044.41</v>
      </c>
      <c r="E2809" s="191">
        <v>2044.41</v>
      </c>
      <c r="F2809" s="186" t="s">
        <v>3919</v>
      </c>
      <c r="G2809" s="181" t="s">
        <v>527</v>
      </c>
      <c r="H2809" s="182" t="s">
        <v>528</v>
      </c>
      <c r="I2809" s="175"/>
      <c r="J2809" s="175"/>
      <c r="K2809" s="175"/>
      <c r="L2809" s="175"/>
      <c r="M2809" s="175"/>
      <c r="N2809" s="175"/>
      <c r="O2809" s="175"/>
      <c r="P2809" s="175"/>
      <c r="Q2809" s="175"/>
      <c r="R2809" s="175"/>
      <c r="S2809" s="175"/>
      <c r="T2809" s="175"/>
      <c r="U2809" s="175"/>
      <c r="V2809" s="175"/>
      <c r="W2809" s="175"/>
      <c r="X2809" s="175"/>
      <c r="Y2809" s="175"/>
      <c r="Z2809" s="175"/>
      <c r="AA2809" s="175"/>
      <c r="AB2809" s="175"/>
      <c r="AC2809" s="175"/>
      <c r="AD2809" s="175"/>
      <c r="AE2809" s="175"/>
      <c r="AF2809" s="175"/>
      <c r="AG2809" s="175"/>
      <c r="AH2809" s="175"/>
      <c r="AI2809" s="175"/>
      <c r="AJ2809" s="175"/>
      <c r="AK2809" s="175"/>
      <c r="AL2809" s="175"/>
      <c r="AM2809" s="175"/>
      <c r="AN2809" s="175"/>
      <c r="AO2809" s="175"/>
      <c r="AP2809" s="175"/>
      <c r="AQ2809" s="175"/>
      <c r="AR2809" s="175"/>
    </row>
    <row r="2810" spans="1:44" ht="102" hidden="1" x14ac:dyDescent="0.3">
      <c r="A2810" s="175"/>
      <c r="B2810" s="186" t="s">
        <v>3919</v>
      </c>
      <c r="C2810" s="187"/>
      <c r="D2810" s="190">
        <v>2044.41</v>
      </c>
      <c r="E2810" s="191">
        <v>2044.41</v>
      </c>
      <c r="F2810" s="181" t="s">
        <v>527</v>
      </c>
      <c r="G2810" s="185" t="s">
        <v>4637</v>
      </c>
      <c r="H2810" s="182"/>
      <c r="I2810" s="175"/>
      <c r="J2810" s="175"/>
      <c r="K2810" s="175"/>
      <c r="L2810" s="175"/>
      <c r="M2810" s="175"/>
      <c r="N2810" s="175"/>
      <c r="O2810" s="175"/>
      <c r="P2810" s="175"/>
      <c r="Q2810" s="175"/>
      <c r="R2810" s="175"/>
      <c r="S2810" s="175"/>
      <c r="T2810" s="175"/>
      <c r="U2810" s="175"/>
      <c r="V2810" s="175"/>
      <c r="W2810" s="175"/>
      <c r="X2810" s="175"/>
      <c r="Y2810" s="175"/>
      <c r="Z2810" s="175"/>
      <c r="AA2810" s="175"/>
      <c r="AB2810" s="175"/>
      <c r="AC2810" s="175"/>
      <c r="AD2810" s="175"/>
      <c r="AE2810" s="175"/>
      <c r="AF2810" s="175"/>
      <c r="AG2810" s="175"/>
      <c r="AH2810" s="175"/>
      <c r="AI2810" s="175"/>
      <c r="AJ2810" s="175"/>
      <c r="AK2810" s="175"/>
      <c r="AL2810" s="175"/>
      <c r="AM2810" s="175"/>
      <c r="AN2810" s="175"/>
      <c r="AO2810" s="175"/>
      <c r="AP2810" s="175"/>
      <c r="AQ2810" s="175"/>
      <c r="AR2810" s="175"/>
    </row>
    <row r="2811" spans="1:44" ht="102" x14ac:dyDescent="0.3">
      <c r="A2811" s="175"/>
      <c r="B2811" s="181" t="s">
        <v>527</v>
      </c>
      <c r="C2811" s="182" t="s">
        <v>528</v>
      </c>
      <c r="D2811" s="190">
        <v>3659.32</v>
      </c>
      <c r="E2811" s="191">
        <v>3659.32</v>
      </c>
      <c r="F2811" s="185" t="s">
        <v>4637</v>
      </c>
      <c r="G2811" s="186" t="s">
        <v>3815</v>
      </c>
      <c r="H2811" s="187"/>
      <c r="I2811" s="175"/>
      <c r="J2811" s="175"/>
      <c r="K2811" s="175"/>
      <c r="L2811" s="175"/>
      <c r="M2811" s="175"/>
      <c r="N2811" s="175"/>
      <c r="O2811" s="175"/>
      <c r="P2811" s="175"/>
      <c r="Q2811" s="175"/>
      <c r="R2811" s="175"/>
      <c r="S2811" s="175"/>
      <c r="T2811" s="175"/>
      <c r="U2811" s="175"/>
      <c r="V2811" s="175"/>
      <c r="W2811" s="175"/>
      <c r="X2811" s="175"/>
      <c r="Y2811" s="175"/>
      <c r="Z2811" s="175"/>
      <c r="AA2811" s="175"/>
      <c r="AB2811" s="175"/>
      <c r="AC2811" s="175"/>
      <c r="AD2811" s="175"/>
      <c r="AE2811" s="175"/>
      <c r="AF2811" s="175"/>
      <c r="AG2811" s="175"/>
      <c r="AH2811" s="175"/>
      <c r="AI2811" s="175"/>
      <c r="AJ2811" s="175"/>
      <c r="AK2811" s="175"/>
      <c r="AL2811" s="175"/>
      <c r="AM2811" s="175"/>
      <c r="AN2811" s="175"/>
      <c r="AO2811" s="175"/>
      <c r="AP2811" s="175"/>
      <c r="AQ2811" s="175"/>
      <c r="AR2811" s="175"/>
    </row>
    <row r="2812" spans="1:44" ht="102" hidden="1" x14ac:dyDescent="0.3">
      <c r="A2812" s="175"/>
      <c r="B2812" s="185" t="s">
        <v>4637</v>
      </c>
      <c r="C2812" s="182"/>
      <c r="D2812" s="190">
        <v>3659.32</v>
      </c>
      <c r="E2812" s="191">
        <v>3659.32</v>
      </c>
      <c r="F2812" s="186" t="s">
        <v>3815</v>
      </c>
      <c r="G2812" s="181" t="s">
        <v>989</v>
      </c>
      <c r="H2812" s="182" t="s">
        <v>990</v>
      </c>
      <c r="I2812" s="175"/>
      <c r="J2812" s="175"/>
      <c r="K2812" s="175"/>
      <c r="L2812" s="175"/>
      <c r="M2812" s="175"/>
      <c r="N2812" s="175"/>
      <c r="O2812" s="175"/>
      <c r="P2812" s="175"/>
      <c r="Q2812" s="175"/>
      <c r="R2812" s="175"/>
      <c r="S2812" s="175"/>
      <c r="T2812" s="175"/>
      <c r="U2812" s="175"/>
      <c r="V2812" s="175"/>
      <c r="W2812" s="175"/>
      <c r="X2812" s="175"/>
      <c r="Y2812" s="175"/>
      <c r="Z2812" s="175"/>
      <c r="AA2812" s="175"/>
      <c r="AB2812" s="175"/>
      <c r="AC2812" s="175"/>
      <c r="AD2812" s="175"/>
      <c r="AE2812" s="175"/>
      <c r="AF2812" s="175"/>
      <c r="AG2812" s="175"/>
      <c r="AH2812" s="175"/>
      <c r="AI2812" s="175"/>
      <c r="AJ2812" s="175"/>
      <c r="AK2812" s="175"/>
      <c r="AL2812" s="175"/>
      <c r="AM2812" s="175"/>
      <c r="AN2812" s="175"/>
      <c r="AO2812" s="175"/>
      <c r="AP2812" s="175"/>
      <c r="AQ2812" s="175"/>
      <c r="AR2812" s="175"/>
    </row>
    <row r="2813" spans="1:44" ht="102" hidden="1" x14ac:dyDescent="0.3">
      <c r="A2813" s="175"/>
      <c r="B2813" s="186" t="s">
        <v>3815</v>
      </c>
      <c r="C2813" s="187"/>
      <c r="D2813" s="190">
        <v>3659.32</v>
      </c>
      <c r="E2813" s="191">
        <v>3659.32</v>
      </c>
      <c r="F2813" s="181" t="s">
        <v>989</v>
      </c>
      <c r="G2813" s="185" t="s">
        <v>4637</v>
      </c>
      <c r="H2813" s="182"/>
      <c r="I2813" s="175"/>
      <c r="J2813" s="175"/>
      <c r="K2813" s="175"/>
      <c r="L2813" s="175"/>
      <c r="M2813" s="175"/>
      <c r="N2813" s="175"/>
      <c r="O2813" s="175"/>
      <c r="P2813" s="175"/>
      <c r="Q2813" s="175"/>
      <c r="R2813" s="175"/>
      <c r="S2813" s="175"/>
      <c r="T2813" s="175"/>
      <c r="U2813" s="175"/>
      <c r="V2813" s="175"/>
      <c r="W2813" s="175"/>
      <c r="X2813" s="175"/>
      <c r="Y2813" s="175"/>
      <c r="Z2813" s="175"/>
      <c r="AA2813" s="175"/>
      <c r="AB2813" s="175"/>
      <c r="AC2813" s="175"/>
      <c r="AD2813" s="175"/>
      <c r="AE2813" s="175"/>
      <c r="AF2813" s="175"/>
      <c r="AG2813" s="175"/>
      <c r="AH2813" s="175"/>
      <c r="AI2813" s="175"/>
      <c r="AJ2813" s="175"/>
      <c r="AK2813" s="175"/>
      <c r="AL2813" s="175"/>
      <c r="AM2813" s="175"/>
      <c r="AN2813" s="175"/>
      <c r="AO2813" s="175"/>
      <c r="AP2813" s="175"/>
      <c r="AQ2813" s="175"/>
      <c r="AR2813" s="175"/>
    </row>
    <row r="2814" spans="1:44" ht="102" x14ac:dyDescent="0.3">
      <c r="A2814" s="175"/>
      <c r="B2814" s="181" t="s">
        <v>989</v>
      </c>
      <c r="C2814" s="182" t="s">
        <v>990</v>
      </c>
      <c r="D2814" s="190">
        <v>2400.89</v>
      </c>
      <c r="E2814" s="191">
        <v>2400.89</v>
      </c>
      <c r="F2814" s="185" t="s">
        <v>4637</v>
      </c>
      <c r="G2814" s="186" t="s">
        <v>3816</v>
      </c>
      <c r="H2814" s="187"/>
      <c r="I2814" s="175"/>
      <c r="J2814" s="175"/>
      <c r="K2814" s="175"/>
      <c r="L2814" s="175"/>
      <c r="M2814" s="175"/>
      <c r="N2814" s="175"/>
      <c r="O2814" s="175"/>
      <c r="P2814" s="175"/>
      <c r="Q2814" s="175"/>
      <c r="R2814" s="175"/>
      <c r="S2814" s="175"/>
      <c r="T2814" s="175"/>
      <c r="U2814" s="175"/>
      <c r="V2814" s="175"/>
      <c r="W2814" s="175"/>
      <c r="X2814" s="175"/>
      <c r="Y2814" s="175"/>
      <c r="Z2814" s="175"/>
      <c r="AA2814" s="175"/>
      <c r="AB2814" s="175"/>
      <c r="AC2814" s="175"/>
      <c r="AD2814" s="175"/>
      <c r="AE2814" s="175"/>
      <c r="AF2814" s="175"/>
      <c r="AG2814" s="175"/>
      <c r="AH2814" s="175"/>
      <c r="AI2814" s="175"/>
      <c r="AJ2814" s="175"/>
      <c r="AK2814" s="175"/>
      <c r="AL2814" s="175"/>
      <c r="AM2814" s="175"/>
      <c r="AN2814" s="175"/>
      <c r="AO2814" s="175"/>
      <c r="AP2814" s="175"/>
      <c r="AQ2814" s="175"/>
      <c r="AR2814" s="175"/>
    </row>
    <row r="2815" spans="1:44" ht="102" hidden="1" x14ac:dyDescent="0.3">
      <c r="A2815" s="175"/>
      <c r="B2815" s="185" t="s">
        <v>4637</v>
      </c>
      <c r="C2815" s="182"/>
      <c r="D2815" s="190">
        <v>2400.89</v>
      </c>
      <c r="E2815" s="191">
        <v>2400.89</v>
      </c>
      <c r="F2815" s="186" t="s">
        <v>3816</v>
      </c>
      <c r="G2815" s="181" t="s">
        <v>1390</v>
      </c>
      <c r="H2815" s="182" t="s">
        <v>311</v>
      </c>
      <c r="I2815" s="175"/>
      <c r="J2815" s="175"/>
      <c r="K2815" s="175"/>
      <c r="L2815" s="175"/>
      <c r="M2815" s="175"/>
      <c r="N2815" s="175"/>
      <c r="O2815" s="175"/>
      <c r="P2815" s="175"/>
      <c r="Q2815" s="175"/>
      <c r="R2815" s="175"/>
      <c r="S2815" s="175"/>
      <c r="T2815" s="175"/>
      <c r="U2815" s="175"/>
      <c r="V2815" s="175"/>
      <c r="W2815" s="175"/>
      <c r="X2815" s="175"/>
      <c r="Y2815" s="175"/>
      <c r="Z2815" s="175"/>
      <c r="AA2815" s="175"/>
      <c r="AB2815" s="175"/>
      <c r="AC2815" s="175"/>
      <c r="AD2815" s="175"/>
      <c r="AE2815" s="175"/>
      <c r="AF2815" s="175"/>
      <c r="AG2815" s="175"/>
      <c r="AH2815" s="175"/>
      <c r="AI2815" s="175"/>
      <c r="AJ2815" s="175"/>
      <c r="AK2815" s="175"/>
      <c r="AL2815" s="175"/>
      <c r="AM2815" s="175"/>
      <c r="AN2815" s="175"/>
      <c r="AO2815" s="175"/>
      <c r="AP2815" s="175"/>
      <c r="AQ2815" s="175"/>
      <c r="AR2815" s="175"/>
    </row>
    <row r="2816" spans="1:44" ht="102" hidden="1" x14ac:dyDescent="0.3">
      <c r="A2816" s="175"/>
      <c r="B2816" s="186" t="s">
        <v>3816</v>
      </c>
      <c r="C2816" s="187"/>
      <c r="D2816" s="190">
        <v>2400.89</v>
      </c>
      <c r="E2816" s="191">
        <v>2400.89</v>
      </c>
      <c r="F2816" s="181" t="s">
        <v>1390</v>
      </c>
      <c r="G2816" s="185" t="s">
        <v>4637</v>
      </c>
      <c r="H2816" s="182"/>
      <c r="I2816" s="175"/>
      <c r="J2816" s="175"/>
      <c r="K2816" s="175"/>
      <c r="L2816" s="175"/>
      <c r="M2816" s="175"/>
      <c r="N2816" s="175"/>
      <c r="O2816" s="175"/>
      <c r="P2816" s="175"/>
      <c r="Q2816" s="175"/>
      <c r="R2816" s="175"/>
      <c r="S2816" s="175"/>
      <c r="T2816" s="175"/>
      <c r="U2816" s="175"/>
      <c r="V2816" s="175"/>
      <c r="W2816" s="175"/>
      <c r="X2816" s="175"/>
      <c r="Y2816" s="175"/>
      <c r="Z2816" s="175"/>
      <c r="AA2816" s="175"/>
      <c r="AB2816" s="175"/>
      <c r="AC2816" s="175"/>
      <c r="AD2816" s="175"/>
      <c r="AE2816" s="175"/>
      <c r="AF2816" s="175"/>
      <c r="AG2816" s="175"/>
      <c r="AH2816" s="175"/>
      <c r="AI2816" s="175"/>
      <c r="AJ2816" s="175"/>
      <c r="AK2816" s="175"/>
      <c r="AL2816" s="175"/>
      <c r="AM2816" s="175"/>
      <c r="AN2816" s="175"/>
      <c r="AO2816" s="175"/>
      <c r="AP2816" s="175"/>
      <c r="AQ2816" s="175"/>
      <c r="AR2816" s="175"/>
    </row>
    <row r="2817" spans="1:44" ht="102" x14ac:dyDescent="0.3">
      <c r="A2817" s="175"/>
      <c r="B2817" s="181" t="s">
        <v>1390</v>
      </c>
      <c r="C2817" s="182" t="s">
        <v>311</v>
      </c>
      <c r="D2817" s="190">
        <v>1644.98</v>
      </c>
      <c r="E2817" s="191">
        <v>1644.98</v>
      </c>
      <c r="F2817" s="185" t="s">
        <v>4637</v>
      </c>
      <c r="G2817" s="186" t="s">
        <v>3102</v>
      </c>
      <c r="H2817" s="187"/>
      <c r="I2817" s="175"/>
      <c r="J2817" s="175"/>
      <c r="K2817" s="175"/>
      <c r="L2817" s="175"/>
      <c r="M2817" s="175"/>
      <c r="N2817" s="175"/>
      <c r="O2817" s="175"/>
      <c r="P2817" s="175"/>
      <c r="Q2817" s="175"/>
      <c r="R2817" s="175"/>
      <c r="S2817" s="175"/>
      <c r="T2817" s="175"/>
      <c r="U2817" s="175"/>
      <c r="V2817" s="175"/>
      <c r="W2817" s="175"/>
      <c r="X2817" s="175"/>
      <c r="Y2817" s="175"/>
      <c r="Z2817" s="175"/>
      <c r="AA2817" s="175"/>
      <c r="AB2817" s="175"/>
      <c r="AC2817" s="175"/>
      <c r="AD2817" s="175"/>
      <c r="AE2817" s="175"/>
      <c r="AF2817" s="175"/>
      <c r="AG2817" s="175"/>
      <c r="AH2817" s="175"/>
      <c r="AI2817" s="175"/>
      <c r="AJ2817" s="175"/>
      <c r="AK2817" s="175"/>
      <c r="AL2817" s="175"/>
      <c r="AM2817" s="175"/>
      <c r="AN2817" s="175"/>
      <c r="AO2817" s="175"/>
      <c r="AP2817" s="175"/>
      <c r="AQ2817" s="175"/>
      <c r="AR2817" s="175"/>
    </row>
    <row r="2818" spans="1:44" ht="102" hidden="1" x14ac:dyDescent="0.3">
      <c r="A2818" s="175"/>
      <c r="B2818" s="185" t="s">
        <v>4637</v>
      </c>
      <c r="C2818" s="182"/>
      <c r="D2818" s="190">
        <v>1644.98</v>
      </c>
      <c r="E2818" s="191">
        <v>1644.98</v>
      </c>
      <c r="F2818" s="186" t="s">
        <v>3102</v>
      </c>
      <c r="G2818" s="181" t="s">
        <v>1896</v>
      </c>
      <c r="H2818" s="182" t="s">
        <v>240</v>
      </c>
      <c r="I2818" s="175"/>
      <c r="J2818" s="175"/>
      <c r="K2818" s="175"/>
      <c r="L2818" s="175"/>
      <c r="M2818" s="175"/>
      <c r="N2818" s="175"/>
      <c r="O2818" s="175"/>
      <c r="P2818" s="175"/>
      <c r="Q2818" s="175"/>
      <c r="R2818" s="175"/>
      <c r="S2818" s="175"/>
      <c r="T2818" s="175"/>
      <c r="U2818" s="175"/>
      <c r="V2818" s="175"/>
      <c r="W2818" s="175"/>
      <c r="X2818" s="175"/>
      <c r="Y2818" s="175"/>
      <c r="Z2818" s="175"/>
      <c r="AA2818" s="175"/>
      <c r="AB2818" s="175"/>
      <c r="AC2818" s="175"/>
      <c r="AD2818" s="175"/>
      <c r="AE2818" s="175"/>
      <c r="AF2818" s="175"/>
      <c r="AG2818" s="175"/>
      <c r="AH2818" s="175"/>
      <c r="AI2818" s="175"/>
      <c r="AJ2818" s="175"/>
      <c r="AK2818" s="175"/>
      <c r="AL2818" s="175"/>
      <c r="AM2818" s="175"/>
      <c r="AN2818" s="175"/>
      <c r="AO2818" s="175"/>
      <c r="AP2818" s="175"/>
      <c r="AQ2818" s="175"/>
      <c r="AR2818" s="175"/>
    </row>
    <row r="2819" spans="1:44" ht="102" hidden="1" x14ac:dyDescent="0.3">
      <c r="A2819" s="175"/>
      <c r="B2819" s="186" t="s">
        <v>3102</v>
      </c>
      <c r="C2819" s="187"/>
      <c r="D2819" s="190">
        <v>1644.98</v>
      </c>
      <c r="E2819" s="191">
        <v>1644.98</v>
      </c>
      <c r="F2819" s="181" t="s">
        <v>1896</v>
      </c>
      <c r="G2819" s="185" t="s">
        <v>4637</v>
      </c>
      <c r="H2819" s="182"/>
      <c r="I2819" s="175"/>
      <c r="J2819" s="175"/>
      <c r="K2819" s="175"/>
      <c r="L2819" s="175"/>
      <c r="M2819" s="175"/>
      <c r="N2819" s="175"/>
      <c r="O2819" s="175"/>
      <c r="P2819" s="175"/>
      <c r="Q2819" s="175"/>
      <c r="R2819" s="175"/>
      <c r="S2819" s="175"/>
      <c r="T2819" s="175"/>
      <c r="U2819" s="175"/>
      <c r="V2819" s="175"/>
      <c r="W2819" s="175"/>
      <c r="X2819" s="175"/>
      <c r="Y2819" s="175"/>
      <c r="Z2819" s="175"/>
      <c r="AA2819" s="175"/>
      <c r="AB2819" s="175"/>
      <c r="AC2819" s="175"/>
      <c r="AD2819" s="175"/>
      <c r="AE2819" s="175"/>
      <c r="AF2819" s="175"/>
      <c r="AG2819" s="175"/>
      <c r="AH2819" s="175"/>
      <c r="AI2819" s="175"/>
      <c r="AJ2819" s="175"/>
      <c r="AK2819" s="175"/>
      <c r="AL2819" s="175"/>
      <c r="AM2819" s="175"/>
      <c r="AN2819" s="175"/>
      <c r="AO2819" s="175"/>
      <c r="AP2819" s="175"/>
      <c r="AQ2819" s="175"/>
      <c r="AR2819" s="175"/>
    </row>
    <row r="2820" spans="1:44" ht="102" x14ac:dyDescent="0.3">
      <c r="A2820" s="175"/>
      <c r="B2820" s="181" t="s">
        <v>1896</v>
      </c>
      <c r="C2820" s="182" t="s">
        <v>240</v>
      </c>
      <c r="D2820" s="190">
        <v>2452.4299999999998</v>
      </c>
      <c r="E2820" s="191">
        <v>2452.4299999999998</v>
      </c>
      <c r="F2820" s="185" t="s">
        <v>4637</v>
      </c>
      <c r="G2820" s="186" t="s">
        <v>3192</v>
      </c>
      <c r="H2820" s="187"/>
      <c r="I2820" s="175"/>
      <c r="J2820" s="175"/>
      <c r="K2820" s="175"/>
      <c r="L2820" s="175"/>
      <c r="M2820" s="175"/>
      <c r="N2820" s="175"/>
      <c r="O2820" s="175"/>
      <c r="P2820" s="175"/>
      <c r="Q2820" s="175"/>
      <c r="R2820" s="175"/>
      <c r="S2820" s="175"/>
      <c r="T2820" s="175"/>
      <c r="U2820" s="175"/>
      <c r="V2820" s="175"/>
      <c r="W2820" s="175"/>
      <c r="X2820" s="175"/>
      <c r="Y2820" s="175"/>
      <c r="Z2820" s="175"/>
      <c r="AA2820" s="175"/>
      <c r="AB2820" s="175"/>
      <c r="AC2820" s="175"/>
      <c r="AD2820" s="175"/>
      <c r="AE2820" s="175"/>
      <c r="AF2820" s="175"/>
      <c r="AG2820" s="175"/>
      <c r="AH2820" s="175"/>
      <c r="AI2820" s="175"/>
      <c r="AJ2820" s="175"/>
      <c r="AK2820" s="175"/>
      <c r="AL2820" s="175"/>
      <c r="AM2820" s="175"/>
      <c r="AN2820" s="175"/>
      <c r="AO2820" s="175"/>
      <c r="AP2820" s="175"/>
      <c r="AQ2820" s="175"/>
      <c r="AR2820" s="175"/>
    </row>
    <row r="2821" spans="1:44" ht="102" hidden="1" x14ac:dyDescent="0.3">
      <c r="A2821" s="175"/>
      <c r="B2821" s="185" t="s">
        <v>4637</v>
      </c>
      <c r="C2821" s="182"/>
      <c r="D2821" s="190">
        <v>2452.4299999999998</v>
      </c>
      <c r="E2821" s="191">
        <v>2452.4299999999998</v>
      </c>
      <c r="F2821" s="186" t="s">
        <v>3192</v>
      </c>
      <c r="G2821" s="181" t="s">
        <v>1743</v>
      </c>
      <c r="H2821" s="182" t="s">
        <v>1744</v>
      </c>
      <c r="I2821" s="175"/>
      <c r="J2821" s="175"/>
      <c r="K2821" s="175"/>
      <c r="L2821" s="175"/>
      <c r="M2821" s="175"/>
      <c r="N2821" s="175"/>
      <c r="O2821" s="175"/>
      <c r="P2821" s="175"/>
      <c r="Q2821" s="175"/>
      <c r="R2821" s="175"/>
      <c r="S2821" s="175"/>
      <c r="T2821" s="175"/>
      <c r="U2821" s="175"/>
      <c r="V2821" s="175"/>
      <c r="W2821" s="175"/>
      <c r="X2821" s="175"/>
      <c r="Y2821" s="175"/>
      <c r="Z2821" s="175"/>
      <c r="AA2821" s="175"/>
      <c r="AB2821" s="175"/>
      <c r="AC2821" s="175"/>
      <c r="AD2821" s="175"/>
      <c r="AE2821" s="175"/>
      <c r="AF2821" s="175"/>
      <c r="AG2821" s="175"/>
      <c r="AH2821" s="175"/>
      <c r="AI2821" s="175"/>
      <c r="AJ2821" s="175"/>
      <c r="AK2821" s="175"/>
      <c r="AL2821" s="175"/>
      <c r="AM2821" s="175"/>
      <c r="AN2821" s="175"/>
      <c r="AO2821" s="175"/>
      <c r="AP2821" s="175"/>
      <c r="AQ2821" s="175"/>
      <c r="AR2821" s="175"/>
    </row>
    <row r="2822" spans="1:44" ht="102" hidden="1" x14ac:dyDescent="0.3">
      <c r="A2822" s="175"/>
      <c r="B2822" s="186" t="s">
        <v>3192</v>
      </c>
      <c r="C2822" s="187"/>
      <c r="D2822" s="190">
        <v>2452.4299999999998</v>
      </c>
      <c r="E2822" s="191">
        <v>2452.4299999999998</v>
      </c>
      <c r="F2822" s="181" t="s">
        <v>1743</v>
      </c>
      <c r="G2822" s="185" t="s">
        <v>4637</v>
      </c>
      <c r="H2822" s="182"/>
      <c r="I2822" s="175"/>
      <c r="J2822" s="175"/>
      <c r="K2822" s="175"/>
      <c r="L2822" s="175"/>
      <c r="M2822" s="175"/>
      <c r="N2822" s="175"/>
      <c r="O2822" s="175"/>
      <c r="P2822" s="175"/>
      <c r="Q2822" s="175"/>
      <c r="R2822" s="175"/>
      <c r="S2822" s="175"/>
      <c r="T2822" s="175"/>
      <c r="U2822" s="175"/>
      <c r="V2822" s="175"/>
      <c r="W2822" s="175"/>
      <c r="X2822" s="175"/>
      <c r="Y2822" s="175"/>
      <c r="Z2822" s="175"/>
      <c r="AA2822" s="175"/>
      <c r="AB2822" s="175"/>
      <c r="AC2822" s="175"/>
      <c r="AD2822" s="175"/>
      <c r="AE2822" s="175"/>
      <c r="AF2822" s="175"/>
      <c r="AG2822" s="175"/>
      <c r="AH2822" s="175"/>
      <c r="AI2822" s="175"/>
      <c r="AJ2822" s="175"/>
      <c r="AK2822" s="175"/>
      <c r="AL2822" s="175"/>
      <c r="AM2822" s="175"/>
      <c r="AN2822" s="175"/>
      <c r="AO2822" s="175"/>
      <c r="AP2822" s="175"/>
      <c r="AQ2822" s="175"/>
      <c r="AR2822" s="175"/>
    </row>
    <row r="2823" spans="1:44" ht="102" x14ac:dyDescent="0.3">
      <c r="A2823" s="175"/>
      <c r="B2823" s="181" t="s">
        <v>1743</v>
      </c>
      <c r="C2823" s="182" t="s">
        <v>1744</v>
      </c>
      <c r="D2823" s="190">
        <v>1967.1</v>
      </c>
      <c r="E2823" s="191">
        <v>1967.1</v>
      </c>
      <c r="F2823" s="185" t="s">
        <v>4637</v>
      </c>
      <c r="G2823" s="186" t="s">
        <v>3817</v>
      </c>
      <c r="H2823" s="187"/>
      <c r="I2823" s="175"/>
      <c r="J2823" s="175"/>
      <c r="K2823" s="175"/>
      <c r="L2823" s="175"/>
      <c r="M2823" s="175"/>
      <c r="N2823" s="175"/>
      <c r="O2823" s="175"/>
      <c r="P2823" s="175"/>
      <c r="Q2823" s="175"/>
      <c r="R2823" s="175"/>
      <c r="S2823" s="175"/>
      <c r="T2823" s="175"/>
      <c r="U2823" s="175"/>
      <c r="V2823" s="175"/>
      <c r="W2823" s="175"/>
      <c r="X2823" s="175"/>
      <c r="Y2823" s="175"/>
      <c r="Z2823" s="175"/>
      <c r="AA2823" s="175"/>
      <c r="AB2823" s="175"/>
      <c r="AC2823" s="175"/>
      <c r="AD2823" s="175"/>
      <c r="AE2823" s="175"/>
      <c r="AF2823" s="175"/>
      <c r="AG2823" s="175"/>
      <c r="AH2823" s="175"/>
      <c r="AI2823" s="175"/>
      <c r="AJ2823" s="175"/>
      <c r="AK2823" s="175"/>
      <c r="AL2823" s="175"/>
      <c r="AM2823" s="175"/>
      <c r="AN2823" s="175"/>
      <c r="AO2823" s="175"/>
      <c r="AP2823" s="175"/>
      <c r="AQ2823" s="175"/>
      <c r="AR2823" s="175"/>
    </row>
    <row r="2824" spans="1:44" ht="102" hidden="1" x14ac:dyDescent="0.3">
      <c r="A2824" s="175"/>
      <c r="B2824" s="185" t="s">
        <v>4637</v>
      </c>
      <c r="C2824" s="182"/>
      <c r="D2824" s="190">
        <v>1967.1</v>
      </c>
      <c r="E2824" s="191">
        <v>1967.1</v>
      </c>
      <c r="F2824" s="186" t="s">
        <v>3817</v>
      </c>
      <c r="G2824" s="181" t="s">
        <v>2371</v>
      </c>
      <c r="H2824" s="182" t="s">
        <v>2372</v>
      </c>
      <c r="I2824" s="175"/>
      <c r="J2824" s="175"/>
      <c r="K2824" s="175"/>
      <c r="L2824" s="175"/>
      <c r="M2824" s="175"/>
      <c r="N2824" s="175"/>
      <c r="O2824" s="175"/>
      <c r="P2824" s="175"/>
      <c r="Q2824" s="175"/>
      <c r="R2824" s="175"/>
      <c r="S2824" s="175"/>
      <c r="T2824" s="175"/>
      <c r="U2824" s="175"/>
      <c r="V2824" s="175"/>
      <c r="W2824" s="175"/>
      <c r="X2824" s="175"/>
      <c r="Y2824" s="175"/>
      <c r="Z2824" s="175"/>
      <c r="AA2824" s="175"/>
      <c r="AB2824" s="175"/>
      <c r="AC2824" s="175"/>
      <c r="AD2824" s="175"/>
      <c r="AE2824" s="175"/>
      <c r="AF2824" s="175"/>
      <c r="AG2824" s="175"/>
      <c r="AH2824" s="175"/>
      <c r="AI2824" s="175"/>
      <c r="AJ2824" s="175"/>
      <c r="AK2824" s="175"/>
      <c r="AL2824" s="175"/>
      <c r="AM2824" s="175"/>
      <c r="AN2824" s="175"/>
      <c r="AO2824" s="175"/>
      <c r="AP2824" s="175"/>
      <c r="AQ2824" s="175"/>
      <c r="AR2824" s="175"/>
    </row>
    <row r="2825" spans="1:44" ht="102" hidden="1" x14ac:dyDescent="0.3">
      <c r="A2825" s="175"/>
      <c r="B2825" s="186" t="s">
        <v>3817</v>
      </c>
      <c r="C2825" s="187"/>
      <c r="D2825" s="190">
        <v>1967.1</v>
      </c>
      <c r="E2825" s="191">
        <v>1967.1</v>
      </c>
      <c r="F2825" s="181" t="s">
        <v>2371</v>
      </c>
      <c r="G2825" s="185" t="s">
        <v>4637</v>
      </c>
      <c r="H2825" s="182"/>
      <c r="I2825" s="175"/>
      <c r="J2825" s="175"/>
      <c r="K2825" s="175"/>
      <c r="L2825" s="175"/>
      <c r="M2825" s="175"/>
      <c r="N2825" s="175"/>
      <c r="O2825" s="175"/>
      <c r="P2825" s="175"/>
      <c r="Q2825" s="175"/>
      <c r="R2825" s="175"/>
      <c r="S2825" s="175"/>
      <c r="T2825" s="175"/>
      <c r="U2825" s="175"/>
      <c r="V2825" s="175"/>
      <c r="W2825" s="175"/>
      <c r="X2825" s="175"/>
      <c r="Y2825" s="175"/>
      <c r="Z2825" s="175"/>
      <c r="AA2825" s="175"/>
      <c r="AB2825" s="175"/>
      <c r="AC2825" s="175"/>
      <c r="AD2825" s="175"/>
      <c r="AE2825" s="175"/>
      <c r="AF2825" s="175"/>
      <c r="AG2825" s="175"/>
      <c r="AH2825" s="175"/>
      <c r="AI2825" s="175"/>
      <c r="AJ2825" s="175"/>
      <c r="AK2825" s="175"/>
      <c r="AL2825" s="175"/>
      <c r="AM2825" s="175"/>
      <c r="AN2825" s="175"/>
      <c r="AO2825" s="175"/>
      <c r="AP2825" s="175"/>
      <c r="AQ2825" s="175"/>
      <c r="AR2825" s="175"/>
    </row>
    <row r="2826" spans="1:44" ht="102" x14ac:dyDescent="0.3">
      <c r="A2826" s="175"/>
      <c r="B2826" s="181" t="s">
        <v>2371</v>
      </c>
      <c r="C2826" s="182" t="s">
        <v>2372</v>
      </c>
      <c r="D2826" s="190">
        <v>1945.62</v>
      </c>
      <c r="E2826" s="191">
        <v>1945.62</v>
      </c>
      <c r="F2826" s="185" t="s">
        <v>4637</v>
      </c>
      <c r="G2826" s="186" t="s">
        <v>3818</v>
      </c>
      <c r="H2826" s="187"/>
      <c r="I2826" s="175"/>
      <c r="J2826" s="175"/>
      <c r="K2826" s="175"/>
      <c r="L2826" s="175"/>
      <c r="M2826" s="175"/>
      <c r="N2826" s="175"/>
      <c r="O2826" s="175"/>
      <c r="P2826" s="175"/>
      <c r="Q2826" s="175"/>
      <c r="R2826" s="175"/>
      <c r="S2826" s="175"/>
      <c r="T2826" s="175"/>
      <c r="U2826" s="175"/>
      <c r="V2826" s="175"/>
      <c r="W2826" s="175"/>
      <c r="X2826" s="175"/>
      <c r="Y2826" s="175"/>
      <c r="Z2826" s="175"/>
      <c r="AA2826" s="175"/>
      <c r="AB2826" s="175"/>
      <c r="AC2826" s="175"/>
      <c r="AD2826" s="175"/>
      <c r="AE2826" s="175"/>
      <c r="AF2826" s="175"/>
      <c r="AG2826" s="175"/>
      <c r="AH2826" s="175"/>
      <c r="AI2826" s="175"/>
      <c r="AJ2826" s="175"/>
      <c r="AK2826" s="175"/>
      <c r="AL2826" s="175"/>
      <c r="AM2826" s="175"/>
      <c r="AN2826" s="175"/>
      <c r="AO2826" s="175"/>
      <c r="AP2826" s="175"/>
      <c r="AQ2826" s="175"/>
      <c r="AR2826" s="175"/>
    </row>
    <row r="2827" spans="1:44" ht="102" hidden="1" x14ac:dyDescent="0.3">
      <c r="A2827" s="175"/>
      <c r="B2827" s="185" t="s">
        <v>4637</v>
      </c>
      <c r="C2827" s="182"/>
      <c r="D2827" s="190">
        <v>1945.62</v>
      </c>
      <c r="E2827" s="191">
        <v>1945.62</v>
      </c>
      <c r="F2827" s="186" t="s">
        <v>3818</v>
      </c>
      <c r="G2827" s="181" t="s">
        <v>2062</v>
      </c>
      <c r="H2827" s="182" t="s">
        <v>2063</v>
      </c>
      <c r="I2827" s="175"/>
      <c r="J2827" s="175"/>
      <c r="K2827" s="175"/>
      <c r="L2827" s="175"/>
      <c r="M2827" s="175"/>
      <c r="N2827" s="175"/>
      <c r="O2827" s="175"/>
      <c r="P2827" s="175"/>
      <c r="Q2827" s="175"/>
      <c r="R2827" s="175"/>
      <c r="S2827" s="175"/>
      <c r="T2827" s="175"/>
      <c r="U2827" s="175"/>
      <c r="V2827" s="175"/>
      <c r="W2827" s="175"/>
      <c r="X2827" s="175"/>
      <c r="Y2827" s="175"/>
      <c r="Z2827" s="175"/>
      <c r="AA2827" s="175"/>
      <c r="AB2827" s="175"/>
      <c r="AC2827" s="175"/>
      <c r="AD2827" s="175"/>
      <c r="AE2827" s="175"/>
      <c r="AF2827" s="175"/>
      <c r="AG2827" s="175"/>
      <c r="AH2827" s="175"/>
      <c r="AI2827" s="175"/>
      <c r="AJ2827" s="175"/>
      <c r="AK2827" s="175"/>
      <c r="AL2827" s="175"/>
      <c r="AM2827" s="175"/>
      <c r="AN2827" s="175"/>
      <c r="AO2827" s="175"/>
      <c r="AP2827" s="175"/>
      <c r="AQ2827" s="175"/>
      <c r="AR2827" s="175"/>
    </row>
    <row r="2828" spans="1:44" ht="102" hidden="1" x14ac:dyDescent="0.3">
      <c r="A2828" s="175"/>
      <c r="B2828" s="186" t="s">
        <v>3818</v>
      </c>
      <c r="C2828" s="187"/>
      <c r="D2828" s="190">
        <v>1945.62</v>
      </c>
      <c r="E2828" s="191">
        <v>1945.62</v>
      </c>
      <c r="F2828" s="181" t="s">
        <v>2062</v>
      </c>
      <c r="G2828" s="185" t="s">
        <v>4637</v>
      </c>
      <c r="H2828" s="182"/>
      <c r="I2828" s="175"/>
      <c r="J2828" s="175"/>
      <c r="K2828" s="175"/>
      <c r="L2828" s="175"/>
      <c r="M2828" s="175"/>
      <c r="N2828" s="175"/>
      <c r="O2828" s="175"/>
      <c r="P2828" s="175"/>
      <c r="Q2828" s="175"/>
      <c r="R2828" s="175"/>
      <c r="S2828" s="175"/>
      <c r="T2828" s="175"/>
      <c r="U2828" s="175"/>
      <c r="V2828" s="175"/>
      <c r="W2828" s="175"/>
      <c r="X2828" s="175"/>
      <c r="Y2828" s="175"/>
      <c r="Z2828" s="175"/>
      <c r="AA2828" s="175"/>
      <c r="AB2828" s="175"/>
      <c r="AC2828" s="175"/>
      <c r="AD2828" s="175"/>
      <c r="AE2828" s="175"/>
      <c r="AF2828" s="175"/>
      <c r="AG2828" s="175"/>
      <c r="AH2828" s="175"/>
      <c r="AI2828" s="175"/>
      <c r="AJ2828" s="175"/>
      <c r="AK2828" s="175"/>
      <c r="AL2828" s="175"/>
      <c r="AM2828" s="175"/>
      <c r="AN2828" s="175"/>
      <c r="AO2828" s="175"/>
      <c r="AP2828" s="175"/>
      <c r="AQ2828" s="175"/>
      <c r="AR2828" s="175"/>
    </row>
    <row r="2829" spans="1:44" ht="102" x14ac:dyDescent="0.3">
      <c r="A2829" s="175"/>
      <c r="B2829" s="181" t="s">
        <v>2062</v>
      </c>
      <c r="C2829" s="182" t="s">
        <v>2063</v>
      </c>
      <c r="D2829" s="190">
        <v>2413.7800000000002</v>
      </c>
      <c r="E2829" s="191">
        <v>2413.7800000000002</v>
      </c>
      <c r="F2829" s="185" t="s">
        <v>4637</v>
      </c>
      <c r="G2829" s="186" t="s">
        <v>3819</v>
      </c>
      <c r="H2829" s="187"/>
      <c r="I2829" s="175"/>
      <c r="J2829" s="175"/>
      <c r="K2829" s="175"/>
      <c r="L2829" s="175"/>
      <c r="M2829" s="175"/>
      <c r="N2829" s="175"/>
      <c r="O2829" s="175"/>
      <c r="P2829" s="175"/>
      <c r="Q2829" s="175"/>
      <c r="R2829" s="175"/>
      <c r="S2829" s="175"/>
      <c r="T2829" s="175"/>
      <c r="U2829" s="175"/>
      <c r="V2829" s="175"/>
      <c r="W2829" s="175"/>
      <c r="X2829" s="175"/>
      <c r="Y2829" s="175"/>
      <c r="Z2829" s="175"/>
      <c r="AA2829" s="175"/>
      <c r="AB2829" s="175"/>
      <c r="AC2829" s="175"/>
      <c r="AD2829" s="175"/>
      <c r="AE2829" s="175"/>
      <c r="AF2829" s="175"/>
      <c r="AG2829" s="175"/>
      <c r="AH2829" s="175"/>
      <c r="AI2829" s="175"/>
      <c r="AJ2829" s="175"/>
      <c r="AK2829" s="175"/>
      <c r="AL2829" s="175"/>
      <c r="AM2829" s="175"/>
      <c r="AN2829" s="175"/>
      <c r="AO2829" s="175"/>
      <c r="AP2829" s="175"/>
      <c r="AQ2829" s="175"/>
      <c r="AR2829" s="175"/>
    </row>
    <row r="2830" spans="1:44" ht="102" hidden="1" x14ac:dyDescent="0.3">
      <c r="A2830" s="175"/>
      <c r="B2830" s="185" t="s">
        <v>4637</v>
      </c>
      <c r="C2830" s="182"/>
      <c r="D2830" s="190">
        <v>2413.7800000000002</v>
      </c>
      <c r="E2830" s="191">
        <v>2413.7800000000002</v>
      </c>
      <c r="F2830" s="186" t="s">
        <v>3819</v>
      </c>
      <c r="G2830" s="181" t="s">
        <v>2216</v>
      </c>
      <c r="H2830" s="182" t="s">
        <v>2217</v>
      </c>
      <c r="I2830" s="175"/>
      <c r="J2830" s="175"/>
      <c r="K2830" s="175"/>
      <c r="L2830" s="175"/>
      <c r="M2830" s="175"/>
      <c r="N2830" s="175"/>
      <c r="O2830" s="175"/>
      <c r="P2830" s="175"/>
      <c r="Q2830" s="175"/>
      <c r="R2830" s="175"/>
      <c r="S2830" s="175"/>
      <c r="T2830" s="175"/>
      <c r="U2830" s="175"/>
      <c r="V2830" s="175"/>
      <c r="W2830" s="175"/>
      <c r="X2830" s="175"/>
      <c r="Y2830" s="175"/>
      <c r="Z2830" s="175"/>
      <c r="AA2830" s="175"/>
      <c r="AB2830" s="175"/>
      <c r="AC2830" s="175"/>
      <c r="AD2830" s="175"/>
      <c r="AE2830" s="175"/>
      <c r="AF2830" s="175"/>
      <c r="AG2830" s="175"/>
      <c r="AH2830" s="175"/>
      <c r="AI2830" s="175"/>
      <c r="AJ2830" s="175"/>
      <c r="AK2830" s="175"/>
      <c r="AL2830" s="175"/>
      <c r="AM2830" s="175"/>
      <c r="AN2830" s="175"/>
      <c r="AO2830" s="175"/>
      <c r="AP2830" s="175"/>
      <c r="AQ2830" s="175"/>
      <c r="AR2830" s="175"/>
    </row>
    <row r="2831" spans="1:44" ht="102" hidden="1" x14ac:dyDescent="0.3">
      <c r="A2831" s="175"/>
      <c r="B2831" s="186" t="s">
        <v>3819</v>
      </c>
      <c r="C2831" s="187"/>
      <c r="D2831" s="190">
        <v>2413.7800000000002</v>
      </c>
      <c r="E2831" s="191">
        <v>2413.7800000000002</v>
      </c>
      <c r="F2831" s="181" t="s">
        <v>2216</v>
      </c>
      <c r="G2831" s="185" t="s">
        <v>4637</v>
      </c>
      <c r="H2831" s="182"/>
      <c r="I2831" s="175"/>
      <c r="J2831" s="175"/>
      <c r="K2831" s="175"/>
      <c r="L2831" s="175"/>
      <c r="M2831" s="175"/>
      <c r="N2831" s="175"/>
      <c r="O2831" s="175"/>
      <c r="P2831" s="175"/>
      <c r="Q2831" s="175"/>
      <c r="R2831" s="175"/>
      <c r="S2831" s="175"/>
      <c r="T2831" s="175"/>
      <c r="U2831" s="175"/>
      <c r="V2831" s="175"/>
      <c r="W2831" s="175"/>
      <c r="X2831" s="175"/>
      <c r="Y2831" s="175"/>
      <c r="Z2831" s="175"/>
      <c r="AA2831" s="175"/>
      <c r="AB2831" s="175"/>
      <c r="AC2831" s="175"/>
      <c r="AD2831" s="175"/>
      <c r="AE2831" s="175"/>
      <c r="AF2831" s="175"/>
      <c r="AG2831" s="175"/>
      <c r="AH2831" s="175"/>
      <c r="AI2831" s="175"/>
      <c r="AJ2831" s="175"/>
      <c r="AK2831" s="175"/>
      <c r="AL2831" s="175"/>
      <c r="AM2831" s="175"/>
      <c r="AN2831" s="175"/>
      <c r="AO2831" s="175"/>
      <c r="AP2831" s="175"/>
      <c r="AQ2831" s="175"/>
      <c r="AR2831" s="175"/>
    </row>
    <row r="2832" spans="1:44" ht="102" x14ac:dyDescent="0.3">
      <c r="A2832" s="175"/>
      <c r="B2832" s="181" t="s">
        <v>2216</v>
      </c>
      <c r="C2832" s="182" t="s">
        <v>2217</v>
      </c>
      <c r="D2832" s="190">
        <v>3706.56</v>
      </c>
      <c r="E2832" s="191">
        <v>3706.56</v>
      </c>
      <c r="F2832" s="185" t="s">
        <v>4637</v>
      </c>
      <c r="G2832" s="186" t="s">
        <v>3821</v>
      </c>
      <c r="H2832" s="187"/>
      <c r="I2832" s="175"/>
      <c r="J2832" s="175"/>
      <c r="K2832" s="175"/>
      <c r="L2832" s="175"/>
      <c r="M2832" s="175"/>
      <c r="N2832" s="175"/>
      <c r="O2832" s="175"/>
      <c r="P2832" s="175"/>
      <c r="Q2832" s="175"/>
      <c r="R2832" s="175"/>
      <c r="S2832" s="175"/>
      <c r="T2832" s="175"/>
      <c r="U2832" s="175"/>
      <c r="V2832" s="175"/>
      <c r="W2832" s="175"/>
      <c r="X2832" s="175"/>
      <c r="Y2832" s="175"/>
      <c r="Z2832" s="175"/>
      <c r="AA2832" s="175"/>
      <c r="AB2832" s="175"/>
      <c r="AC2832" s="175"/>
      <c r="AD2832" s="175"/>
      <c r="AE2832" s="175"/>
      <c r="AF2832" s="175"/>
      <c r="AG2832" s="175"/>
      <c r="AH2832" s="175"/>
      <c r="AI2832" s="175"/>
      <c r="AJ2832" s="175"/>
      <c r="AK2832" s="175"/>
      <c r="AL2832" s="175"/>
      <c r="AM2832" s="175"/>
      <c r="AN2832" s="175"/>
      <c r="AO2832" s="175"/>
      <c r="AP2832" s="175"/>
      <c r="AQ2832" s="175"/>
      <c r="AR2832" s="175"/>
    </row>
    <row r="2833" spans="1:44" ht="102" hidden="1" x14ac:dyDescent="0.3">
      <c r="A2833" s="175"/>
      <c r="B2833" s="185" t="s">
        <v>4637</v>
      </c>
      <c r="C2833" s="182"/>
      <c r="D2833" s="190">
        <v>3706.56</v>
      </c>
      <c r="E2833" s="191">
        <v>3706.56</v>
      </c>
      <c r="F2833" s="186" t="s">
        <v>3821</v>
      </c>
      <c r="G2833" s="181" t="s">
        <v>2265</v>
      </c>
      <c r="H2833" s="182" t="s">
        <v>2266</v>
      </c>
      <c r="I2833" s="175"/>
      <c r="J2833" s="175"/>
      <c r="K2833" s="175"/>
      <c r="L2833" s="175"/>
      <c r="M2833" s="175"/>
      <c r="N2833" s="175"/>
      <c r="O2833" s="175"/>
      <c r="P2833" s="175"/>
      <c r="Q2833" s="175"/>
      <c r="R2833" s="175"/>
      <c r="S2833" s="175"/>
      <c r="T2833" s="175"/>
      <c r="U2833" s="175"/>
      <c r="V2833" s="175"/>
      <c r="W2833" s="175"/>
      <c r="X2833" s="175"/>
      <c r="Y2833" s="175"/>
      <c r="Z2833" s="175"/>
      <c r="AA2833" s="175"/>
      <c r="AB2833" s="175"/>
      <c r="AC2833" s="175"/>
      <c r="AD2833" s="175"/>
      <c r="AE2833" s="175"/>
      <c r="AF2833" s="175"/>
      <c r="AG2833" s="175"/>
      <c r="AH2833" s="175"/>
      <c r="AI2833" s="175"/>
      <c r="AJ2833" s="175"/>
      <c r="AK2833" s="175"/>
      <c r="AL2833" s="175"/>
      <c r="AM2833" s="175"/>
      <c r="AN2833" s="175"/>
      <c r="AO2833" s="175"/>
      <c r="AP2833" s="175"/>
      <c r="AQ2833" s="175"/>
      <c r="AR2833" s="175"/>
    </row>
    <row r="2834" spans="1:44" ht="102" hidden="1" x14ac:dyDescent="0.3">
      <c r="A2834" s="175"/>
      <c r="B2834" s="186" t="s">
        <v>3821</v>
      </c>
      <c r="C2834" s="187"/>
      <c r="D2834" s="190">
        <v>3706.56</v>
      </c>
      <c r="E2834" s="191">
        <v>3706.56</v>
      </c>
      <c r="F2834" s="181" t="s">
        <v>2265</v>
      </c>
      <c r="G2834" s="185" t="s">
        <v>4637</v>
      </c>
      <c r="H2834" s="182"/>
      <c r="I2834" s="175"/>
      <c r="J2834" s="175"/>
      <c r="K2834" s="175"/>
      <c r="L2834" s="175"/>
      <c r="M2834" s="175"/>
      <c r="N2834" s="175"/>
      <c r="O2834" s="175"/>
      <c r="P2834" s="175"/>
      <c r="Q2834" s="175"/>
      <c r="R2834" s="175"/>
      <c r="S2834" s="175"/>
      <c r="T2834" s="175"/>
      <c r="U2834" s="175"/>
      <c r="V2834" s="175"/>
      <c r="W2834" s="175"/>
      <c r="X2834" s="175"/>
      <c r="Y2834" s="175"/>
      <c r="Z2834" s="175"/>
      <c r="AA2834" s="175"/>
      <c r="AB2834" s="175"/>
      <c r="AC2834" s="175"/>
      <c r="AD2834" s="175"/>
      <c r="AE2834" s="175"/>
      <c r="AF2834" s="175"/>
      <c r="AG2834" s="175"/>
      <c r="AH2834" s="175"/>
      <c r="AI2834" s="175"/>
      <c r="AJ2834" s="175"/>
      <c r="AK2834" s="175"/>
      <c r="AL2834" s="175"/>
      <c r="AM2834" s="175"/>
      <c r="AN2834" s="175"/>
      <c r="AO2834" s="175"/>
      <c r="AP2834" s="175"/>
      <c r="AQ2834" s="175"/>
      <c r="AR2834" s="175"/>
    </row>
    <row r="2835" spans="1:44" ht="102" x14ac:dyDescent="0.3">
      <c r="A2835" s="175"/>
      <c r="B2835" s="181" t="s">
        <v>2265</v>
      </c>
      <c r="C2835" s="182" t="s">
        <v>2266</v>
      </c>
      <c r="D2835" s="190">
        <v>1988.57</v>
      </c>
      <c r="E2835" s="191">
        <v>1988.57</v>
      </c>
      <c r="F2835" s="185" t="s">
        <v>4637</v>
      </c>
      <c r="G2835" s="186" t="s">
        <v>3823</v>
      </c>
      <c r="H2835" s="187"/>
      <c r="I2835" s="175"/>
      <c r="J2835" s="175"/>
      <c r="K2835" s="175"/>
      <c r="L2835" s="175"/>
      <c r="M2835" s="175"/>
      <c r="N2835" s="175"/>
      <c r="O2835" s="175"/>
      <c r="P2835" s="175"/>
      <c r="Q2835" s="175"/>
      <c r="R2835" s="175"/>
      <c r="S2835" s="175"/>
      <c r="T2835" s="175"/>
      <c r="U2835" s="175"/>
      <c r="V2835" s="175"/>
      <c r="W2835" s="175"/>
      <c r="X2835" s="175"/>
      <c r="Y2835" s="175"/>
      <c r="Z2835" s="175"/>
      <c r="AA2835" s="175"/>
      <c r="AB2835" s="175"/>
      <c r="AC2835" s="175"/>
      <c r="AD2835" s="175"/>
      <c r="AE2835" s="175"/>
      <c r="AF2835" s="175"/>
      <c r="AG2835" s="175"/>
      <c r="AH2835" s="175"/>
      <c r="AI2835" s="175"/>
      <c r="AJ2835" s="175"/>
      <c r="AK2835" s="175"/>
      <c r="AL2835" s="175"/>
      <c r="AM2835" s="175"/>
      <c r="AN2835" s="175"/>
      <c r="AO2835" s="175"/>
      <c r="AP2835" s="175"/>
      <c r="AQ2835" s="175"/>
      <c r="AR2835" s="175"/>
    </row>
    <row r="2836" spans="1:44" ht="102" hidden="1" x14ac:dyDescent="0.3">
      <c r="A2836" s="175"/>
      <c r="B2836" s="185" t="s">
        <v>4637</v>
      </c>
      <c r="C2836" s="182"/>
      <c r="D2836" s="190">
        <v>1988.57</v>
      </c>
      <c r="E2836" s="191">
        <v>1988.57</v>
      </c>
      <c r="F2836" s="186" t="s">
        <v>3823</v>
      </c>
      <c r="G2836" s="181" t="s">
        <v>2555</v>
      </c>
      <c r="H2836" s="182" t="s">
        <v>2037</v>
      </c>
      <c r="I2836" s="175"/>
      <c r="J2836" s="175"/>
      <c r="K2836" s="175"/>
      <c r="L2836" s="175"/>
      <c r="M2836" s="175"/>
      <c r="N2836" s="175"/>
      <c r="O2836" s="175"/>
      <c r="P2836" s="175"/>
      <c r="Q2836" s="175"/>
      <c r="R2836" s="175"/>
      <c r="S2836" s="175"/>
      <c r="T2836" s="175"/>
      <c r="U2836" s="175"/>
      <c r="V2836" s="175"/>
      <c r="W2836" s="175"/>
      <c r="X2836" s="175"/>
      <c r="Y2836" s="175"/>
      <c r="Z2836" s="175"/>
      <c r="AA2836" s="175"/>
      <c r="AB2836" s="175"/>
      <c r="AC2836" s="175"/>
      <c r="AD2836" s="175"/>
      <c r="AE2836" s="175"/>
      <c r="AF2836" s="175"/>
      <c r="AG2836" s="175"/>
      <c r="AH2836" s="175"/>
      <c r="AI2836" s="175"/>
      <c r="AJ2836" s="175"/>
      <c r="AK2836" s="175"/>
      <c r="AL2836" s="175"/>
      <c r="AM2836" s="175"/>
      <c r="AN2836" s="175"/>
      <c r="AO2836" s="175"/>
      <c r="AP2836" s="175"/>
      <c r="AQ2836" s="175"/>
      <c r="AR2836" s="175"/>
    </row>
    <row r="2837" spans="1:44" ht="102" hidden="1" x14ac:dyDescent="0.3">
      <c r="A2837" s="175"/>
      <c r="B2837" s="186" t="s">
        <v>3823</v>
      </c>
      <c r="C2837" s="187"/>
      <c r="D2837" s="190">
        <v>1988.57</v>
      </c>
      <c r="E2837" s="191">
        <v>1988.57</v>
      </c>
      <c r="F2837" s="181" t="s">
        <v>2555</v>
      </c>
      <c r="G2837" s="185" t="s">
        <v>4637</v>
      </c>
      <c r="H2837" s="182"/>
      <c r="I2837" s="175"/>
      <c r="J2837" s="175"/>
      <c r="K2837" s="175"/>
      <c r="L2837" s="175"/>
      <c r="M2837" s="175"/>
      <c r="N2837" s="175"/>
      <c r="O2837" s="175"/>
      <c r="P2837" s="175"/>
      <c r="Q2837" s="175"/>
      <c r="R2837" s="175"/>
      <c r="S2837" s="175"/>
      <c r="T2837" s="175"/>
      <c r="U2837" s="175"/>
      <c r="V2837" s="175"/>
      <c r="W2837" s="175"/>
      <c r="X2837" s="175"/>
      <c r="Y2837" s="175"/>
      <c r="Z2837" s="175"/>
      <c r="AA2837" s="175"/>
      <c r="AB2837" s="175"/>
      <c r="AC2837" s="175"/>
      <c r="AD2837" s="175"/>
      <c r="AE2837" s="175"/>
      <c r="AF2837" s="175"/>
      <c r="AG2837" s="175"/>
      <c r="AH2837" s="175"/>
      <c r="AI2837" s="175"/>
      <c r="AJ2837" s="175"/>
      <c r="AK2837" s="175"/>
      <c r="AL2837" s="175"/>
      <c r="AM2837" s="175"/>
      <c r="AN2837" s="175"/>
      <c r="AO2837" s="175"/>
      <c r="AP2837" s="175"/>
      <c r="AQ2837" s="175"/>
      <c r="AR2837" s="175"/>
    </row>
    <row r="2838" spans="1:44" ht="102" x14ac:dyDescent="0.3">
      <c r="A2838" s="175"/>
      <c r="B2838" s="181" t="s">
        <v>2555</v>
      </c>
      <c r="C2838" s="182" t="s">
        <v>2037</v>
      </c>
      <c r="D2838" s="190">
        <v>3573.42</v>
      </c>
      <c r="E2838" s="191">
        <v>3573.42</v>
      </c>
      <c r="F2838" s="185" t="s">
        <v>4637</v>
      </c>
      <c r="G2838" s="186" t="s">
        <v>3571</v>
      </c>
      <c r="H2838" s="187"/>
      <c r="I2838" s="175"/>
      <c r="J2838" s="175"/>
      <c r="K2838" s="175"/>
      <c r="L2838" s="175"/>
      <c r="M2838" s="175"/>
      <c r="N2838" s="175"/>
      <c r="O2838" s="175"/>
      <c r="P2838" s="175"/>
      <c r="Q2838" s="175"/>
      <c r="R2838" s="175"/>
      <c r="S2838" s="175"/>
      <c r="T2838" s="175"/>
      <c r="U2838" s="175"/>
      <c r="V2838" s="175"/>
      <c r="W2838" s="175"/>
      <c r="X2838" s="175"/>
      <c r="Y2838" s="175"/>
      <c r="Z2838" s="175"/>
      <c r="AA2838" s="175"/>
      <c r="AB2838" s="175"/>
      <c r="AC2838" s="175"/>
      <c r="AD2838" s="175"/>
      <c r="AE2838" s="175"/>
      <c r="AF2838" s="175"/>
      <c r="AG2838" s="175"/>
      <c r="AH2838" s="175"/>
      <c r="AI2838" s="175"/>
      <c r="AJ2838" s="175"/>
      <c r="AK2838" s="175"/>
      <c r="AL2838" s="175"/>
      <c r="AM2838" s="175"/>
      <c r="AN2838" s="175"/>
      <c r="AO2838" s="175"/>
      <c r="AP2838" s="175"/>
      <c r="AQ2838" s="175"/>
      <c r="AR2838" s="175"/>
    </row>
    <row r="2839" spans="1:44" ht="102" hidden="1" x14ac:dyDescent="0.3">
      <c r="A2839" s="175"/>
      <c r="B2839" s="185" t="s">
        <v>4637</v>
      </c>
      <c r="C2839" s="182"/>
      <c r="D2839" s="190">
        <v>3573.42</v>
      </c>
      <c r="E2839" s="191">
        <v>3573.42</v>
      </c>
      <c r="F2839" s="186" t="s">
        <v>3571</v>
      </c>
      <c r="G2839" s="181" t="s">
        <v>2605</v>
      </c>
      <c r="H2839" s="182" t="s">
        <v>1084</v>
      </c>
      <c r="I2839" s="175"/>
      <c r="J2839" s="175"/>
      <c r="K2839" s="175"/>
      <c r="L2839" s="175"/>
      <c r="M2839" s="175"/>
      <c r="N2839" s="175"/>
      <c r="O2839" s="175"/>
      <c r="P2839" s="175"/>
      <c r="Q2839" s="175"/>
      <c r="R2839" s="175"/>
      <c r="S2839" s="175"/>
      <c r="T2839" s="175"/>
      <c r="U2839" s="175"/>
      <c r="V2839" s="175"/>
      <c r="W2839" s="175"/>
      <c r="X2839" s="175"/>
      <c r="Y2839" s="175"/>
      <c r="Z2839" s="175"/>
      <c r="AA2839" s="175"/>
      <c r="AB2839" s="175"/>
      <c r="AC2839" s="175"/>
      <c r="AD2839" s="175"/>
      <c r="AE2839" s="175"/>
      <c r="AF2839" s="175"/>
      <c r="AG2839" s="175"/>
      <c r="AH2839" s="175"/>
      <c r="AI2839" s="175"/>
      <c r="AJ2839" s="175"/>
      <c r="AK2839" s="175"/>
      <c r="AL2839" s="175"/>
      <c r="AM2839" s="175"/>
      <c r="AN2839" s="175"/>
      <c r="AO2839" s="175"/>
      <c r="AP2839" s="175"/>
      <c r="AQ2839" s="175"/>
      <c r="AR2839" s="175"/>
    </row>
    <row r="2840" spans="1:44" ht="102" hidden="1" x14ac:dyDescent="0.3">
      <c r="A2840" s="175"/>
      <c r="B2840" s="186" t="s">
        <v>3571</v>
      </c>
      <c r="C2840" s="187"/>
      <c r="D2840" s="190">
        <v>3573.42</v>
      </c>
      <c r="E2840" s="191">
        <v>3573.42</v>
      </c>
      <c r="F2840" s="181" t="s">
        <v>2605</v>
      </c>
      <c r="G2840" s="185" t="s">
        <v>4637</v>
      </c>
      <c r="H2840" s="182"/>
      <c r="I2840" s="175"/>
      <c r="J2840" s="175"/>
      <c r="K2840" s="175"/>
      <c r="L2840" s="175"/>
      <c r="M2840" s="175"/>
      <c r="N2840" s="175"/>
      <c r="O2840" s="175"/>
      <c r="P2840" s="175"/>
      <c r="Q2840" s="175"/>
      <c r="R2840" s="175"/>
      <c r="S2840" s="175"/>
      <c r="T2840" s="175"/>
      <c r="U2840" s="175"/>
      <c r="V2840" s="175"/>
      <c r="W2840" s="175"/>
      <c r="X2840" s="175"/>
      <c r="Y2840" s="175"/>
      <c r="Z2840" s="175"/>
      <c r="AA2840" s="175"/>
      <c r="AB2840" s="175"/>
      <c r="AC2840" s="175"/>
      <c r="AD2840" s="175"/>
      <c r="AE2840" s="175"/>
      <c r="AF2840" s="175"/>
      <c r="AG2840" s="175"/>
      <c r="AH2840" s="175"/>
      <c r="AI2840" s="175"/>
      <c r="AJ2840" s="175"/>
      <c r="AK2840" s="175"/>
      <c r="AL2840" s="175"/>
      <c r="AM2840" s="175"/>
      <c r="AN2840" s="175"/>
      <c r="AO2840" s="175"/>
      <c r="AP2840" s="175"/>
      <c r="AQ2840" s="175"/>
      <c r="AR2840" s="175"/>
    </row>
    <row r="2841" spans="1:44" ht="102" x14ac:dyDescent="0.3">
      <c r="A2841" s="175"/>
      <c r="B2841" s="181" t="s">
        <v>2605</v>
      </c>
      <c r="C2841" s="182" t="s">
        <v>1084</v>
      </c>
      <c r="D2841" s="190">
        <v>1533.31</v>
      </c>
      <c r="E2841" s="191">
        <v>1533.31</v>
      </c>
      <c r="F2841" s="185" t="s">
        <v>4637</v>
      </c>
      <c r="G2841" s="186" t="s">
        <v>3906</v>
      </c>
      <c r="H2841" s="187"/>
      <c r="I2841" s="175"/>
      <c r="J2841" s="175"/>
      <c r="K2841" s="175"/>
      <c r="L2841" s="175"/>
      <c r="M2841" s="175"/>
      <c r="N2841" s="175"/>
      <c r="O2841" s="175"/>
      <c r="P2841" s="175"/>
      <c r="Q2841" s="175"/>
      <c r="R2841" s="175"/>
      <c r="S2841" s="175"/>
      <c r="T2841" s="175"/>
      <c r="U2841" s="175"/>
      <c r="V2841" s="175"/>
      <c r="W2841" s="175"/>
      <c r="X2841" s="175"/>
      <c r="Y2841" s="175"/>
      <c r="Z2841" s="175"/>
      <c r="AA2841" s="175"/>
      <c r="AB2841" s="175"/>
      <c r="AC2841" s="175"/>
      <c r="AD2841" s="175"/>
      <c r="AE2841" s="175"/>
      <c r="AF2841" s="175"/>
      <c r="AG2841" s="175"/>
      <c r="AH2841" s="175"/>
      <c r="AI2841" s="175"/>
      <c r="AJ2841" s="175"/>
      <c r="AK2841" s="175"/>
      <c r="AL2841" s="175"/>
      <c r="AM2841" s="175"/>
      <c r="AN2841" s="175"/>
      <c r="AO2841" s="175"/>
      <c r="AP2841" s="175"/>
      <c r="AQ2841" s="175"/>
      <c r="AR2841" s="175"/>
    </row>
    <row r="2842" spans="1:44" ht="102" hidden="1" x14ac:dyDescent="0.3">
      <c r="A2842" s="175"/>
      <c r="B2842" s="185" t="s">
        <v>4637</v>
      </c>
      <c r="C2842" s="182"/>
      <c r="D2842" s="190">
        <v>1533.31</v>
      </c>
      <c r="E2842" s="191">
        <v>1533.31</v>
      </c>
      <c r="F2842" s="186" t="s">
        <v>3906</v>
      </c>
      <c r="G2842" s="181" t="s">
        <v>1119</v>
      </c>
      <c r="H2842" s="182" t="s">
        <v>1120</v>
      </c>
      <c r="I2842" s="175"/>
      <c r="J2842" s="175"/>
      <c r="K2842" s="175"/>
      <c r="L2842" s="175"/>
      <c r="M2842" s="175"/>
      <c r="N2842" s="175"/>
      <c r="O2842" s="175"/>
      <c r="P2842" s="175"/>
      <c r="Q2842" s="175"/>
      <c r="R2842" s="175"/>
      <c r="S2842" s="175"/>
      <c r="T2842" s="175"/>
      <c r="U2842" s="175"/>
      <c r="V2842" s="175"/>
      <c r="W2842" s="175"/>
      <c r="X2842" s="175"/>
      <c r="Y2842" s="175"/>
      <c r="Z2842" s="175"/>
      <c r="AA2842" s="175"/>
      <c r="AB2842" s="175"/>
      <c r="AC2842" s="175"/>
      <c r="AD2842" s="175"/>
      <c r="AE2842" s="175"/>
      <c r="AF2842" s="175"/>
      <c r="AG2842" s="175"/>
      <c r="AH2842" s="175"/>
      <c r="AI2842" s="175"/>
      <c r="AJ2842" s="175"/>
      <c r="AK2842" s="175"/>
      <c r="AL2842" s="175"/>
      <c r="AM2842" s="175"/>
      <c r="AN2842" s="175"/>
      <c r="AO2842" s="175"/>
      <c r="AP2842" s="175"/>
      <c r="AQ2842" s="175"/>
      <c r="AR2842" s="175"/>
    </row>
    <row r="2843" spans="1:44" ht="102" hidden="1" x14ac:dyDescent="0.3">
      <c r="A2843" s="175"/>
      <c r="B2843" s="186" t="s">
        <v>3906</v>
      </c>
      <c r="C2843" s="187"/>
      <c r="D2843" s="190">
        <v>1533.31</v>
      </c>
      <c r="E2843" s="191">
        <v>1533.31</v>
      </c>
      <c r="F2843" s="181" t="s">
        <v>1119</v>
      </c>
      <c r="G2843" s="185" t="s">
        <v>4637</v>
      </c>
      <c r="H2843" s="182"/>
      <c r="I2843" s="175"/>
      <c r="J2843" s="175"/>
      <c r="K2843" s="175"/>
      <c r="L2843" s="175"/>
      <c r="M2843" s="175"/>
      <c r="N2843" s="175"/>
      <c r="O2843" s="175"/>
      <c r="P2843" s="175"/>
      <c r="Q2843" s="175"/>
      <c r="R2843" s="175"/>
      <c r="S2843" s="175"/>
      <c r="T2843" s="175"/>
      <c r="U2843" s="175"/>
      <c r="V2843" s="175"/>
      <c r="W2843" s="175"/>
      <c r="X2843" s="175"/>
      <c r="Y2843" s="175"/>
      <c r="Z2843" s="175"/>
      <c r="AA2843" s="175"/>
      <c r="AB2843" s="175"/>
      <c r="AC2843" s="175"/>
      <c r="AD2843" s="175"/>
      <c r="AE2843" s="175"/>
      <c r="AF2843" s="175"/>
      <c r="AG2843" s="175"/>
      <c r="AH2843" s="175"/>
      <c r="AI2843" s="175"/>
      <c r="AJ2843" s="175"/>
      <c r="AK2843" s="175"/>
      <c r="AL2843" s="175"/>
      <c r="AM2843" s="175"/>
      <c r="AN2843" s="175"/>
      <c r="AO2843" s="175"/>
      <c r="AP2843" s="175"/>
      <c r="AQ2843" s="175"/>
      <c r="AR2843" s="175"/>
    </row>
    <row r="2844" spans="1:44" ht="102" x14ac:dyDescent="0.3">
      <c r="A2844" s="175"/>
      <c r="B2844" s="181" t="s">
        <v>1119</v>
      </c>
      <c r="C2844" s="182" t="s">
        <v>1120</v>
      </c>
      <c r="D2844" s="190">
        <v>1361.51</v>
      </c>
      <c r="E2844" s="191">
        <v>1361.51</v>
      </c>
      <c r="F2844" s="185" t="s">
        <v>4637</v>
      </c>
      <c r="G2844" s="186" t="s">
        <v>3352</v>
      </c>
      <c r="H2844" s="187"/>
      <c r="I2844" s="175"/>
      <c r="J2844" s="175"/>
      <c r="K2844" s="175"/>
      <c r="L2844" s="175"/>
      <c r="M2844" s="175"/>
      <c r="N2844" s="175"/>
      <c r="O2844" s="175"/>
      <c r="P2844" s="175"/>
      <c r="Q2844" s="175"/>
      <c r="R2844" s="175"/>
      <c r="S2844" s="175"/>
      <c r="T2844" s="175"/>
      <c r="U2844" s="175"/>
      <c r="V2844" s="175"/>
      <c r="W2844" s="175"/>
      <c r="X2844" s="175"/>
      <c r="Y2844" s="175"/>
      <c r="Z2844" s="175"/>
      <c r="AA2844" s="175"/>
      <c r="AB2844" s="175"/>
      <c r="AC2844" s="175"/>
      <c r="AD2844" s="175"/>
      <c r="AE2844" s="175"/>
      <c r="AF2844" s="175"/>
      <c r="AG2844" s="175"/>
      <c r="AH2844" s="175"/>
      <c r="AI2844" s="175"/>
      <c r="AJ2844" s="175"/>
      <c r="AK2844" s="175"/>
      <c r="AL2844" s="175"/>
      <c r="AM2844" s="175"/>
      <c r="AN2844" s="175"/>
      <c r="AO2844" s="175"/>
      <c r="AP2844" s="175"/>
      <c r="AQ2844" s="175"/>
      <c r="AR2844" s="175"/>
    </row>
    <row r="2845" spans="1:44" ht="102" hidden="1" x14ac:dyDescent="0.3">
      <c r="A2845" s="175"/>
      <c r="B2845" s="185" t="s">
        <v>4637</v>
      </c>
      <c r="C2845" s="182"/>
      <c r="D2845" s="190">
        <v>1361.51</v>
      </c>
      <c r="E2845" s="191">
        <v>1361.51</v>
      </c>
      <c r="F2845" s="186" t="s">
        <v>3352</v>
      </c>
      <c r="G2845" s="181" t="s">
        <v>2486</v>
      </c>
      <c r="H2845" s="182" t="s">
        <v>2487</v>
      </c>
      <c r="I2845" s="175"/>
      <c r="J2845" s="175"/>
      <c r="K2845" s="175"/>
      <c r="L2845" s="175"/>
      <c r="M2845" s="175"/>
      <c r="N2845" s="175"/>
      <c r="O2845" s="175"/>
      <c r="P2845" s="175"/>
      <c r="Q2845" s="175"/>
      <c r="R2845" s="175"/>
      <c r="S2845" s="175"/>
      <c r="T2845" s="175"/>
      <c r="U2845" s="175"/>
      <c r="V2845" s="175"/>
      <c r="W2845" s="175"/>
      <c r="X2845" s="175"/>
      <c r="Y2845" s="175"/>
      <c r="Z2845" s="175"/>
      <c r="AA2845" s="175"/>
      <c r="AB2845" s="175"/>
      <c r="AC2845" s="175"/>
      <c r="AD2845" s="175"/>
      <c r="AE2845" s="175"/>
      <c r="AF2845" s="175"/>
      <c r="AG2845" s="175"/>
      <c r="AH2845" s="175"/>
      <c r="AI2845" s="175"/>
      <c r="AJ2845" s="175"/>
      <c r="AK2845" s="175"/>
      <c r="AL2845" s="175"/>
      <c r="AM2845" s="175"/>
      <c r="AN2845" s="175"/>
      <c r="AO2845" s="175"/>
      <c r="AP2845" s="175"/>
      <c r="AQ2845" s="175"/>
      <c r="AR2845" s="175"/>
    </row>
    <row r="2846" spans="1:44" ht="102" hidden="1" x14ac:dyDescent="0.3">
      <c r="A2846" s="175"/>
      <c r="B2846" s="186" t="s">
        <v>3352</v>
      </c>
      <c r="C2846" s="187"/>
      <c r="D2846" s="190">
        <v>1361.51</v>
      </c>
      <c r="E2846" s="191">
        <v>1361.51</v>
      </c>
      <c r="F2846" s="181" t="s">
        <v>2486</v>
      </c>
      <c r="G2846" s="185" t="s">
        <v>4637</v>
      </c>
      <c r="H2846" s="182"/>
      <c r="I2846" s="175"/>
      <c r="J2846" s="175"/>
      <c r="K2846" s="175"/>
      <c r="L2846" s="175"/>
      <c r="M2846" s="175"/>
      <c r="N2846" s="175"/>
      <c r="O2846" s="175"/>
      <c r="P2846" s="175"/>
      <c r="Q2846" s="175"/>
      <c r="R2846" s="175"/>
      <c r="S2846" s="175"/>
      <c r="T2846" s="175"/>
      <c r="U2846" s="175"/>
      <c r="V2846" s="175"/>
      <c r="W2846" s="175"/>
      <c r="X2846" s="175"/>
      <c r="Y2846" s="175"/>
      <c r="Z2846" s="175"/>
      <c r="AA2846" s="175"/>
      <c r="AB2846" s="175"/>
      <c r="AC2846" s="175"/>
      <c r="AD2846" s="175"/>
      <c r="AE2846" s="175"/>
      <c r="AF2846" s="175"/>
      <c r="AG2846" s="175"/>
      <c r="AH2846" s="175"/>
      <c r="AI2846" s="175"/>
      <c r="AJ2846" s="175"/>
      <c r="AK2846" s="175"/>
      <c r="AL2846" s="175"/>
      <c r="AM2846" s="175"/>
      <c r="AN2846" s="175"/>
      <c r="AO2846" s="175"/>
      <c r="AP2846" s="175"/>
      <c r="AQ2846" s="175"/>
      <c r="AR2846" s="175"/>
    </row>
    <row r="2847" spans="1:44" ht="102" x14ac:dyDescent="0.3">
      <c r="A2847" s="175"/>
      <c r="B2847" s="181" t="s">
        <v>2486</v>
      </c>
      <c r="C2847" s="182" t="s">
        <v>2487</v>
      </c>
      <c r="D2847" s="190">
        <v>1533.31</v>
      </c>
      <c r="E2847" s="191">
        <v>1533.31</v>
      </c>
      <c r="F2847" s="185" t="s">
        <v>4637</v>
      </c>
      <c r="G2847" s="186" t="s">
        <v>3574</v>
      </c>
      <c r="H2847" s="187"/>
      <c r="I2847" s="175"/>
      <c r="J2847" s="175"/>
      <c r="K2847" s="175"/>
      <c r="L2847" s="175"/>
      <c r="M2847" s="175"/>
      <c r="N2847" s="175"/>
      <c r="O2847" s="175"/>
      <c r="P2847" s="175"/>
      <c r="Q2847" s="175"/>
      <c r="R2847" s="175"/>
      <c r="S2847" s="175"/>
      <c r="T2847" s="175"/>
      <c r="U2847" s="175"/>
      <c r="V2847" s="175"/>
      <c r="W2847" s="175"/>
      <c r="X2847" s="175"/>
      <c r="Y2847" s="175"/>
      <c r="Z2847" s="175"/>
      <c r="AA2847" s="175"/>
      <c r="AB2847" s="175"/>
      <c r="AC2847" s="175"/>
      <c r="AD2847" s="175"/>
      <c r="AE2847" s="175"/>
      <c r="AF2847" s="175"/>
      <c r="AG2847" s="175"/>
      <c r="AH2847" s="175"/>
      <c r="AI2847" s="175"/>
      <c r="AJ2847" s="175"/>
      <c r="AK2847" s="175"/>
      <c r="AL2847" s="175"/>
      <c r="AM2847" s="175"/>
      <c r="AN2847" s="175"/>
      <c r="AO2847" s="175"/>
      <c r="AP2847" s="175"/>
      <c r="AQ2847" s="175"/>
      <c r="AR2847" s="175"/>
    </row>
    <row r="2848" spans="1:44" ht="102" hidden="1" x14ac:dyDescent="0.3">
      <c r="A2848" s="175"/>
      <c r="B2848" s="185" t="s">
        <v>4637</v>
      </c>
      <c r="C2848" s="182"/>
      <c r="D2848" s="190">
        <v>1533.31</v>
      </c>
      <c r="E2848" s="191">
        <v>1533.31</v>
      </c>
      <c r="F2848" s="186" t="s">
        <v>3574</v>
      </c>
      <c r="G2848" s="181" t="s">
        <v>993</v>
      </c>
      <c r="H2848" s="182" t="s">
        <v>994</v>
      </c>
      <c r="I2848" s="175"/>
      <c r="J2848" s="175"/>
      <c r="K2848" s="175"/>
      <c r="L2848" s="175"/>
      <c r="M2848" s="175"/>
      <c r="N2848" s="175"/>
      <c r="O2848" s="175"/>
      <c r="P2848" s="175"/>
      <c r="Q2848" s="175"/>
      <c r="R2848" s="175"/>
      <c r="S2848" s="175"/>
      <c r="T2848" s="175"/>
      <c r="U2848" s="175"/>
      <c r="V2848" s="175"/>
      <c r="W2848" s="175"/>
      <c r="X2848" s="175"/>
      <c r="Y2848" s="175"/>
      <c r="Z2848" s="175"/>
      <c r="AA2848" s="175"/>
      <c r="AB2848" s="175"/>
      <c r="AC2848" s="175"/>
      <c r="AD2848" s="175"/>
      <c r="AE2848" s="175"/>
      <c r="AF2848" s="175"/>
      <c r="AG2848" s="175"/>
      <c r="AH2848" s="175"/>
      <c r="AI2848" s="175"/>
      <c r="AJ2848" s="175"/>
      <c r="AK2848" s="175"/>
      <c r="AL2848" s="175"/>
      <c r="AM2848" s="175"/>
      <c r="AN2848" s="175"/>
      <c r="AO2848" s="175"/>
      <c r="AP2848" s="175"/>
      <c r="AQ2848" s="175"/>
      <c r="AR2848" s="175"/>
    </row>
    <row r="2849" spans="1:44" ht="102" hidden="1" x14ac:dyDescent="0.3">
      <c r="A2849" s="175"/>
      <c r="B2849" s="186" t="s">
        <v>3574</v>
      </c>
      <c r="C2849" s="187"/>
      <c r="D2849" s="190">
        <v>1533.31</v>
      </c>
      <c r="E2849" s="191">
        <v>1533.31</v>
      </c>
      <c r="F2849" s="181" t="s">
        <v>993</v>
      </c>
      <c r="G2849" s="185" t="s">
        <v>4637</v>
      </c>
      <c r="H2849" s="182"/>
      <c r="I2849" s="175"/>
      <c r="J2849" s="175"/>
      <c r="K2849" s="175"/>
      <c r="L2849" s="175"/>
      <c r="M2849" s="175"/>
      <c r="N2849" s="175"/>
      <c r="O2849" s="175"/>
      <c r="P2849" s="175"/>
      <c r="Q2849" s="175"/>
      <c r="R2849" s="175"/>
      <c r="S2849" s="175"/>
      <c r="T2849" s="175"/>
      <c r="U2849" s="175"/>
      <c r="V2849" s="175"/>
      <c r="W2849" s="175"/>
      <c r="X2849" s="175"/>
      <c r="Y2849" s="175"/>
      <c r="Z2849" s="175"/>
      <c r="AA2849" s="175"/>
      <c r="AB2849" s="175"/>
      <c r="AC2849" s="175"/>
      <c r="AD2849" s="175"/>
      <c r="AE2849" s="175"/>
      <c r="AF2849" s="175"/>
      <c r="AG2849" s="175"/>
      <c r="AH2849" s="175"/>
      <c r="AI2849" s="175"/>
      <c r="AJ2849" s="175"/>
      <c r="AK2849" s="175"/>
      <c r="AL2849" s="175"/>
      <c r="AM2849" s="175"/>
      <c r="AN2849" s="175"/>
      <c r="AO2849" s="175"/>
      <c r="AP2849" s="175"/>
      <c r="AQ2849" s="175"/>
      <c r="AR2849" s="175"/>
    </row>
    <row r="2850" spans="1:44" ht="102" x14ac:dyDescent="0.3">
      <c r="A2850" s="175"/>
      <c r="B2850" s="181" t="s">
        <v>993</v>
      </c>
      <c r="C2850" s="182" t="s">
        <v>994</v>
      </c>
      <c r="D2850" s="190">
        <v>3294.25</v>
      </c>
      <c r="E2850" s="191">
        <v>3294.25</v>
      </c>
      <c r="F2850" s="185" t="s">
        <v>4637</v>
      </c>
      <c r="G2850" s="186" t="s">
        <v>3353</v>
      </c>
      <c r="H2850" s="187"/>
      <c r="I2850" s="175"/>
      <c r="J2850" s="175"/>
      <c r="K2850" s="175"/>
      <c r="L2850" s="175"/>
      <c r="M2850" s="175"/>
      <c r="N2850" s="175"/>
      <c r="O2850" s="175"/>
      <c r="P2850" s="175"/>
      <c r="Q2850" s="175"/>
      <c r="R2850" s="175"/>
      <c r="S2850" s="175"/>
      <c r="T2850" s="175"/>
      <c r="U2850" s="175"/>
      <c r="V2850" s="175"/>
      <c r="W2850" s="175"/>
      <c r="X2850" s="175"/>
      <c r="Y2850" s="175"/>
      <c r="Z2850" s="175"/>
      <c r="AA2850" s="175"/>
      <c r="AB2850" s="175"/>
      <c r="AC2850" s="175"/>
      <c r="AD2850" s="175"/>
      <c r="AE2850" s="175"/>
      <c r="AF2850" s="175"/>
      <c r="AG2850" s="175"/>
      <c r="AH2850" s="175"/>
      <c r="AI2850" s="175"/>
      <c r="AJ2850" s="175"/>
      <c r="AK2850" s="175"/>
      <c r="AL2850" s="175"/>
      <c r="AM2850" s="175"/>
      <c r="AN2850" s="175"/>
      <c r="AO2850" s="175"/>
      <c r="AP2850" s="175"/>
      <c r="AQ2850" s="175"/>
      <c r="AR2850" s="175"/>
    </row>
    <row r="2851" spans="1:44" ht="102" hidden="1" x14ac:dyDescent="0.3">
      <c r="A2851" s="175"/>
      <c r="B2851" s="185" t="s">
        <v>4637</v>
      </c>
      <c r="C2851" s="182"/>
      <c r="D2851" s="190">
        <v>3294.25</v>
      </c>
      <c r="E2851" s="191">
        <v>3294.25</v>
      </c>
      <c r="F2851" s="186" t="s">
        <v>3353</v>
      </c>
      <c r="G2851" s="181" t="s">
        <v>2042</v>
      </c>
      <c r="H2851" s="182" t="s">
        <v>275</v>
      </c>
      <c r="I2851" s="175"/>
      <c r="J2851" s="175"/>
      <c r="K2851" s="175"/>
      <c r="L2851" s="175"/>
      <c r="M2851" s="175"/>
      <c r="N2851" s="175"/>
      <c r="O2851" s="175"/>
      <c r="P2851" s="175"/>
      <c r="Q2851" s="175"/>
      <c r="R2851" s="175"/>
      <c r="S2851" s="175"/>
      <c r="T2851" s="175"/>
      <c r="U2851" s="175"/>
      <c r="V2851" s="175"/>
      <c r="W2851" s="175"/>
      <c r="X2851" s="175"/>
      <c r="Y2851" s="175"/>
      <c r="Z2851" s="175"/>
      <c r="AA2851" s="175"/>
      <c r="AB2851" s="175"/>
      <c r="AC2851" s="175"/>
      <c r="AD2851" s="175"/>
      <c r="AE2851" s="175"/>
      <c r="AF2851" s="175"/>
      <c r="AG2851" s="175"/>
      <c r="AH2851" s="175"/>
      <c r="AI2851" s="175"/>
      <c r="AJ2851" s="175"/>
      <c r="AK2851" s="175"/>
      <c r="AL2851" s="175"/>
      <c r="AM2851" s="175"/>
      <c r="AN2851" s="175"/>
      <c r="AO2851" s="175"/>
      <c r="AP2851" s="175"/>
      <c r="AQ2851" s="175"/>
      <c r="AR2851" s="175"/>
    </row>
    <row r="2852" spans="1:44" ht="102" hidden="1" x14ac:dyDescent="0.3">
      <c r="A2852" s="175"/>
      <c r="B2852" s="186" t="s">
        <v>3353</v>
      </c>
      <c r="C2852" s="187"/>
      <c r="D2852" s="190">
        <v>3294.25</v>
      </c>
      <c r="E2852" s="191">
        <v>3294.25</v>
      </c>
      <c r="F2852" s="181" t="s">
        <v>2042</v>
      </c>
      <c r="G2852" s="185" t="s">
        <v>4637</v>
      </c>
      <c r="H2852" s="182"/>
      <c r="I2852" s="175"/>
      <c r="J2852" s="175"/>
      <c r="K2852" s="175"/>
      <c r="L2852" s="175"/>
      <c r="M2852" s="175"/>
      <c r="N2852" s="175"/>
      <c r="O2852" s="175"/>
      <c r="P2852" s="175"/>
      <c r="Q2852" s="175"/>
      <c r="R2852" s="175"/>
      <c r="S2852" s="175"/>
      <c r="T2852" s="175"/>
      <c r="U2852" s="175"/>
      <c r="V2852" s="175"/>
      <c r="W2852" s="175"/>
      <c r="X2852" s="175"/>
      <c r="Y2852" s="175"/>
      <c r="Z2852" s="175"/>
      <c r="AA2852" s="175"/>
      <c r="AB2852" s="175"/>
      <c r="AC2852" s="175"/>
      <c r="AD2852" s="175"/>
      <c r="AE2852" s="175"/>
      <c r="AF2852" s="175"/>
      <c r="AG2852" s="175"/>
      <c r="AH2852" s="175"/>
      <c r="AI2852" s="175"/>
      <c r="AJ2852" s="175"/>
      <c r="AK2852" s="175"/>
      <c r="AL2852" s="175"/>
      <c r="AM2852" s="175"/>
      <c r="AN2852" s="175"/>
      <c r="AO2852" s="175"/>
      <c r="AP2852" s="175"/>
      <c r="AQ2852" s="175"/>
      <c r="AR2852" s="175"/>
    </row>
    <row r="2853" spans="1:44" ht="102" x14ac:dyDescent="0.3">
      <c r="A2853" s="175"/>
      <c r="B2853" s="181" t="s">
        <v>2042</v>
      </c>
      <c r="C2853" s="182" t="s">
        <v>275</v>
      </c>
      <c r="D2853" s="190">
        <v>1421.64</v>
      </c>
      <c r="E2853" s="191">
        <v>1421.64</v>
      </c>
      <c r="F2853" s="185" t="s">
        <v>4637</v>
      </c>
      <c r="G2853" s="186" t="s">
        <v>3193</v>
      </c>
      <c r="H2853" s="187"/>
      <c r="I2853" s="175"/>
      <c r="J2853" s="175"/>
      <c r="K2853" s="175"/>
      <c r="L2853" s="175"/>
      <c r="M2853" s="175"/>
      <c r="N2853" s="175"/>
      <c r="O2853" s="175"/>
      <c r="P2853" s="175"/>
      <c r="Q2853" s="175"/>
      <c r="R2853" s="175"/>
      <c r="S2853" s="175"/>
      <c r="T2853" s="175"/>
      <c r="U2853" s="175"/>
      <c r="V2853" s="175"/>
      <c r="W2853" s="175"/>
      <c r="X2853" s="175"/>
      <c r="Y2853" s="175"/>
      <c r="Z2853" s="175"/>
      <c r="AA2853" s="175"/>
      <c r="AB2853" s="175"/>
      <c r="AC2853" s="175"/>
      <c r="AD2853" s="175"/>
      <c r="AE2853" s="175"/>
      <c r="AF2853" s="175"/>
      <c r="AG2853" s="175"/>
      <c r="AH2853" s="175"/>
      <c r="AI2853" s="175"/>
      <c r="AJ2853" s="175"/>
      <c r="AK2853" s="175"/>
      <c r="AL2853" s="175"/>
      <c r="AM2853" s="175"/>
      <c r="AN2853" s="175"/>
      <c r="AO2853" s="175"/>
      <c r="AP2853" s="175"/>
      <c r="AQ2853" s="175"/>
      <c r="AR2853" s="175"/>
    </row>
    <row r="2854" spans="1:44" ht="102" hidden="1" x14ac:dyDescent="0.3">
      <c r="A2854" s="175"/>
      <c r="B2854" s="185" t="s">
        <v>4637</v>
      </c>
      <c r="C2854" s="182"/>
      <c r="D2854" s="190">
        <v>1421.64</v>
      </c>
      <c r="E2854" s="191">
        <v>1421.64</v>
      </c>
      <c r="F2854" s="186" t="s">
        <v>3193</v>
      </c>
      <c r="G2854" s="181" t="s">
        <v>2604</v>
      </c>
      <c r="H2854" s="182" t="s">
        <v>1963</v>
      </c>
      <c r="I2854" s="175"/>
      <c r="J2854" s="175"/>
      <c r="K2854" s="175"/>
      <c r="L2854" s="175"/>
      <c r="M2854" s="175"/>
      <c r="N2854" s="175"/>
      <c r="O2854" s="175"/>
      <c r="P2854" s="175"/>
      <c r="Q2854" s="175"/>
      <c r="R2854" s="175"/>
      <c r="S2854" s="175"/>
      <c r="T2854" s="175"/>
      <c r="U2854" s="175"/>
      <c r="V2854" s="175"/>
      <c r="W2854" s="175"/>
      <c r="X2854" s="175"/>
      <c r="Y2854" s="175"/>
      <c r="Z2854" s="175"/>
      <c r="AA2854" s="175"/>
      <c r="AB2854" s="175"/>
      <c r="AC2854" s="175"/>
      <c r="AD2854" s="175"/>
      <c r="AE2854" s="175"/>
      <c r="AF2854" s="175"/>
      <c r="AG2854" s="175"/>
      <c r="AH2854" s="175"/>
      <c r="AI2854" s="175"/>
      <c r="AJ2854" s="175"/>
      <c r="AK2854" s="175"/>
      <c r="AL2854" s="175"/>
      <c r="AM2854" s="175"/>
      <c r="AN2854" s="175"/>
      <c r="AO2854" s="175"/>
      <c r="AP2854" s="175"/>
      <c r="AQ2854" s="175"/>
      <c r="AR2854" s="175"/>
    </row>
    <row r="2855" spans="1:44" ht="102" hidden="1" x14ac:dyDescent="0.3">
      <c r="A2855" s="175"/>
      <c r="B2855" s="186" t="s">
        <v>3193</v>
      </c>
      <c r="C2855" s="187"/>
      <c r="D2855" s="190">
        <v>1421.64</v>
      </c>
      <c r="E2855" s="191">
        <v>1421.64</v>
      </c>
      <c r="F2855" s="181" t="s">
        <v>2604</v>
      </c>
      <c r="G2855" s="185" t="s">
        <v>4637</v>
      </c>
      <c r="H2855" s="182"/>
      <c r="I2855" s="175"/>
      <c r="J2855" s="175"/>
      <c r="K2855" s="175"/>
      <c r="L2855" s="175"/>
      <c r="M2855" s="175"/>
      <c r="N2855" s="175"/>
      <c r="O2855" s="175"/>
      <c r="P2855" s="175"/>
      <c r="Q2855" s="175"/>
      <c r="R2855" s="175"/>
      <c r="S2855" s="175"/>
      <c r="T2855" s="175"/>
      <c r="U2855" s="175"/>
      <c r="V2855" s="175"/>
      <c r="W2855" s="175"/>
      <c r="X2855" s="175"/>
      <c r="Y2855" s="175"/>
      <c r="Z2855" s="175"/>
      <c r="AA2855" s="175"/>
      <c r="AB2855" s="175"/>
      <c r="AC2855" s="175"/>
      <c r="AD2855" s="175"/>
      <c r="AE2855" s="175"/>
      <c r="AF2855" s="175"/>
      <c r="AG2855" s="175"/>
      <c r="AH2855" s="175"/>
      <c r="AI2855" s="175"/>
      <c r="AJ2855" s="175"/>
      <c r="AK2855" s="175"/>
      <c r="AL2855" s="175"/>
      <c r="AM2855" s="175"/>
      <c r="AN2855" s="175"/>
      <c r="AO2855" s="175"/>
      <c r="AP2855" s="175"/>
      <c r="AQ2855" s="175"/>
      <c r="AR2855" s="175"/>
    </row>
    <row r="2856" spans="1:44" ht="102" x14ac:dyDescent="0.3">
      <c r="A2856" s="175"/>
      <c r="B2856" s="181" t="s">
        <v>2604</v>
      </c>
      <c r="C2856" s="182" t="s">
        <v>1963</v>
      </c>
      <c r="D2856" s="190">
        <v>3513.29</v>
      </c>
      <c r="E2856" s="191">
        <v>3513.29</v>
      </c>
      <c r="F2856" s="185" t="s">
        <v>4637</v>
      </c>
      <c r="G2856" s="186" t="s">
        <v>3884</v>
      </c>
      <c r="H2856" s="187"/>
      <c r="I2856" s="175"/>
      <c r="J2856" s="175"/>
      <c r="K2856" s="175"/>
      <c r="L2856" s="175"/>
      <c r="M2856" s="175"/>
      <c r="N2856" s="175"/>
      <c r="O2856" s="175"/>
      <c r="P2856" s="175"/>
      <c r="Q2856" s="175"/>
      <c r="R2856" s="175"/>
      <c r="S2856" s="175"/>
      <c r="T2856" s="175"/>
      <c r="U2856" s="175"/>
      <c r="V2856" s="175"/>
      <c r="W2856" s="175"/>
      <c r="X2856" s="175"/>
      <c r="Y2856" s="175"/>
      <c r="Z2856" s="175"/>
      <c r="AA2856" s="175"/>
      <c r="AB2856" s="175"/>
      <c r="AC2856" s="175"/>
      <c r="AD2856" s="175"/>
      <c r="AE2856" s="175"/>
      <c r="AF2856" s="175"/>
      <c r="AG2856" s="175"/>
      <c r="AH2856" s="175"/>
      <c r="AI2856" s="175"/>
      <c r="AJ2856" s="175"/>
      <c r="AK2856" s="175"/>
      <c r="AL2856" s="175"/>
      <c r="AM2856" s="175"/>
      <c r="AN2856" s="175"/>
      <c r="AO2856" s="175"/>
      <c r="AP2856" s="175"/>
      <c r="AQ2856" s="175"/>
      <c r="AR2856" s="175"/>
    </row>
    <row r="2857" spans="1:44" ht="102" hidden="1" x14ac:dyDescent="0.3">
      <c r="A2857" s="175"/>
      <c r="B2857" s="185" t="s">
        <v>4637</v>
      </c>
      <c r="C2857" s="182"/>
      <c r="D2857" s="190">
        <v>3513.29</v>
      </c>
      <c r="E2857" s="191">
        <v>3513.29</v>
      </c>
      <c r="F2857" s="186" t="s">
        <v>3884</v>
      </c>
      <c r="G2857" s="181" t="s">
        <v>1168</v>
      </c>
      <c r="H2857" s="182" t="s">
        <v>1169</v>
      </c>
      <c r="I2857" s="175"/>
      <c r="J2857" s="175"/>
      <c r="K2857" s="175"/>
      <c r="L2857" s="175"/>
      <c r="M2857" s="175"/>
      <c r="N2857" s="175"/>
      <c r="O2857" s="175"/>
      <c r="P2857" s="175"/>
      <c r="Q2857" s="175"/>
      <c r="R2857" s="175"/>
      <c r="S2857" s="175"/>
      <c r="T2857" s="175"/>
      <c r="U2857" s="175"/>
      <c r="V2857" s="175"/>
      <c r="W2857" s="175"/>
      <c r="X2857" s="175"/>
      <c r="Y2857" s="175"/>
      <c r="Z2857" s="175"/>
      <c r="AA2857" s="175"/>
      <c r="AB2857" s="175"/>
      <c r="AC2857" s="175"/>
      <c r="AD2857" s="175"/>
      <c r="AE2857" s="175"/>
      <c r="AF2857" s="175"/>
      <c r="AG2857" s="175"/>
      <c r="AH2857" s="175"/>
      <c r="AI2857" s="175"/>
      <c r="AJ2857" s="175"/>
      <c r="AK2857" s="175"/>
      <c r="AL2857" s="175"/>
      <c r="AM2857" s="175"/>
      <c r="AN2857" s="175"/>
      <c r="AO2857" s="175"/>
      <c r="AP2857" s="175"/>
      <c r="AQ2857" s="175"/>
      <c r="AR2857" s="175"/>
    </row>
    <row r="2858" spans="1:44" ht="102" hidden="1" x14ac:dyDescent="0.3">
      <c r="A2858" s="175"/>
      <c r="B2858" s="186" t="s">
        <v>3884</v>
      </c>
      <c r="C2858" s="187"/>
      <c r="D2858" s="190">
        <v>3513.29</v>
      </c>
      <c r="E2858" s="191">
        <v>3513.29</v>
      </c>
      <c r="F2858" s="181" t="s">
        <v>1168</v>
      </c>
      <c r="G2858" s="185" t="s">
        <v>4637</v>
      </c>
      <c r="H2858" s="182"/>
      <c r="I2858" s="175"/>
      <c r="J2858" s="175"/>
      <c r="K2858" s="175"/>
      <c r="L2858" s="175"/>
      <c r="M2858" s="175"/>
      <c r="N2858" s="175"/>
      <c r="O2858" s="175"/>
      <c r="P2858" s="175"/>
      <c r="Q2858" s="175"/>
      <c r="R2858" s="175"/>
      <c r="S2858" s="175"/>
      <c r="T2858" s="175"/>
      <c r="U2858" s="175"/>
      <c r="V2858" s="175"/>
      <c r="W2858" s="175"/>
      <c r="X2858" s="175"/>
      <c r="Y2858" s="175"/>
      <c r="Z2858" s="175"/>
      <c r="AA2858" s="175"/>
      <c r="AB2858" s="175"/>
      <c r="AC2858" s="175"/>
      <c r="AD2858" s="175"/>
      <c r="AE2858" s="175"/>
      <c r="AF2858" s="175"/>
      <c r="AG2858" s="175"/>
      <c r="AH2858" s="175"/>
      <c r="AI2858" s="175"/>
      <c r="AJ2858" s="175"/>
      <c r="AK2858" s="175"/>
      <c r="AL2858" s="175"/>
      <c r="AM2858" s="175"/>
      <c r="AN2858" s="175"/>
      <c r="AO2858" s="175"/>
      <c r="AP2858" s="175"/>
      <c r="AQ2858" s="175"/>
      <c r="AR2858" s="175"/>
    </row>
    <row r="2859" spans="1:44" ht="102" x14ac:dyDescent="0.3">
      <c r="A2859" s="175"/>
      <c r="B2859" s="181" t="s">
        <v>1168</v>
      </c>
      <c r="C2859" s="182" t="s">
        <v>1169</v>
      </c>
      <c r="D2859" s="190">
        <v>1477.47</v>
      </c>
      <c r="E2859" s="191">
        <v>1477.47</v>
      </c>
      <c r="F2859" s="185" t="s">
        <v>4637</v>
      </c>
      <c r="G2859" s="186" t="s">
        <v>3365</v>
      </c>
      <c r="H2859" s="187"/>
      <c r="I2859" s="175"/>
      <c r="J2859" s="175"/>
      <c r="K2859" s="175"/>
      <c r="L2859" s="175"/>
      <c r="M2859" s="175"/>
      <c r="N2859" s="175"/>
      <c r="O2859" s="175"/>
      <c r="P2859" s="175"/>
      <c r="Q2859" s="175"/>
      <c r="R2859" s="175"/>
      <c r="S2859" s="175"/>
      <c r="T2859" s="175"/>
      <c r="U2859" s="175"/>
      <c r="V2859" s="175"/>
      <c r="W2859" s="175"/>
      <c r="X2859" s="175"/>
      <c r="Y2859" s="175"/>
      <c r="Z2859" s="175"/>
      <c r="AA2859" s="175"/>
      <c r="AB2859" s="175"/>
      <c r="AC2859" s="175"/>
      <c r="AD2859" s="175"/>
      <c r="AE2859" s="175"/>
      <c r="AF2859" s="175"/>
      <c r="AG2859" s="175"/>
      <c r="AH2859" s="175"/>
      <c r="AI2859" s="175"/>
      <c r="AJ2859" s="175"/>
      <c r="AK2859" s="175"/>
      <c r="AL2859" s="175"/>
      <c r="AM2859" s="175"/>
      <c r="AN2859" s="175"/>
      <c r="AO2859" s="175"/>
      <c r="AP2859" s="175"/>
      <c r="AQ2859" s="175"/>
      <c r="AR2859" s="175"/>
    </row>
    <row r="2860" spans="1:44" ht="102" hidden="1" x14ac:dyDescent="0.3">
      <c r="A2860" s="175"/>
      <c r="B2860" s="185" t="s">
        <v>4637</v>
      </c>
      <c r="C2860" s="182"/>
      <c r="D2860" s="190">
        <v>1477.47</v>
      </c>
      <c r="E2860" s="191">
        <v>1477.47</v>
      </c>
      <c r="F2860" s="186" t="s">
        <v>3365</v>
      </c>
      <c r="G2860" s="181" t="s">
        <v>995</v>
      </c>
      <c r="H2860" s="182" t="s">
        <v>996</v>
      </c>
      <c r="I2860" s="175"/>
      <c r="J2860" s="175"/>
      <c r="K2860" s="175"/>
      <c r="L2860" s="175"/>
      <c r="M2860" s="175"/>
      <c r="N2860" s="175"/>
      <c r="O2860" s="175"/>
      <c r="P2860" s="175"/>
      <c r="Q2860" s="175"/>
      <c r="R2860" s="175"/>
      <c r="S2860" s="175"/>
      <c r="T2860" s="175"/>
      <c r="U2860" s="175"/>
      <c r="V2860" s="175"/>
      <c r="W2860" s="175"/>
      <c r="X2860" s="175"/>
      <c r="Y2860" s="175"/>
      <c r="Z2860" s="175"/>
      <c r="AA2860" s="175"/>
      <c r="AB2860" s="175"/>
      <c r="AC2860" s="175"/>
      <c r="AD2860" s="175"/>
      <c r="AE2860" s="175"/>
      <c r="AF2860" s="175"/>
      <c r="AG2860" s="175"/>
      <c r="AH2860" s="175"/>
      <c r="AI2860" s="175"/>
      <c r="AJ2860" s="175"/>
      <c r="AK2860" s="175"/>
      <c r="AL2860" s="175"/>
      <c r="AM2860" s="175"/>
      <c r="AN2860" s="175"/>
      <c r="AO2860" s="175"/>
      <c r="AP2860" s="175"/>
      <c r="AQ2860" s="175"/>
      <c r="AR2860" s="175"/>
    </row>
    <row r="2861" spans="1:44" ht="102" hidden="1" x14ac:dyDescent="0.3">
      <c r="A2861" s="175"/>
      <c r="B2861" s="186" t="s">
        <v>3365</v>
      </c>
      <c r="C2861" s="187"/>
      <c r="D2861" s="190">
        <v>1477.47</v>
      </c>
      <c r="E2861" s="191">
        <v>1477.47</v>
      </c>
      <c r="F2861" s="181" t="s">
        <v>995</v>
      </c>
      <c r="G2861" s="185" t="s">
        <v>4637</v>
      </c>
      <c r="H2861" s="182"/>
      <c r="I2861" s="175"/>
      <c r="J2861" s="175"/>
      <c r="K2861" s="175"/>
      <c r="L2861" s="175"/>
      <c r="M2861" s="175"/>
      <c r="N2861" s="175"/>
      <c r="O2861" s="175"/>
      <c r="P2861" s="175"/>
      <c r="Q2861" s="175"/>
      <c r="R2861" s="175"/>
      <c r="S2861" s="175"/>
      <c r="T2861" s="175"/>
      <c r="U2861" s="175"/>
      <c r="V2861" s="175"/>
      <c r="W2861" s="175"/>
      <c r="X2861" s="175"/>
      <c r="Y2861" s="175"/>
      <c r="Z2861" s="175"/>
      <c r="AA2861" s="175"/>
      <c r="AB2861" s="175"/>
      <c r="AC2861" s="175"/>
      <c r="AD2861" s="175"/>
      <c r="AE2861" s="175"/>
      <c r="AF2861" s="175"/>
      <c r="AG2861" s="175"/>
      <c r="AH2861" s="175"/>
      <c r="AI2861" s="175"/>
      <c r="AJ2861" s="175"/>
      <c r="AK2861" s="175"/>
      <c r="AL2861" s="175"/>
      <c r="AM2861" s="175"/>
      <c r="AN2861" s="175"/>
      <c r="AO2861" s="175"/>
      <c r="AP2861" s="175"/>
      <c r="AQ2861" s="175"/>
      <c r="AR2861" s="175"/>
    </row>
    <row r="2862" spans="1:44" ht="102" x14ac:dyDescent="0.3">
      <c r="A2862" s="175"/>
      <c r="B2862" s="181" t="s">
        <v>995</v>
      </c>
      <c r="C2862" s="182" t="s">
        <v>996</v>
      </c>
      <c r="D2862" s="190">
        <v>1318.56</v>
      </c>
      <c r="E2862" s="191">
        <v>1318.56</v>
      </c>
      <c r="F2862" s="185" t="s">
        <v>4637</v>
      </c>
      <c r="G2862" s="186" t="s">
        <v>3366</v>
      </c>
      <c r="H2862" s="187"/>
      <c r="I2862" s="175"/>
      <c r="J2862" s="175"/>
      <c r="K2862" s="175"/>
      <c r="L2862" s="175"/>
      <c r="M2862" s="175"/>
      <c r="N2862" s="175"/>
      <c r="O2862" s="175"/>
      <c r="P2862" s="175"/>
      <c r="Q2862" s="175"/>
      <c r="R2862" s="175"/>
      <c r="S2862" s="175"/>
      <c r="T2862" s="175"/>
      <c r="U2862" s="175"/>
      <c r="V2862" s="175"/>
      <c r="W2862" s="175"/>
      <c r="X2862" s="175"/>
      <c r="Y2862" s="175"/>
      <c r="Z2862" s="175"/>
      <c r="AA2862" s="175"/>
      <c r="AB2862" s="175"/>
      <c r="AC2862" s="175"/>
      <c r="AD2862" s="175"/>
      <c r="AE2862" s="175"/>
      <c r="AF2862" s="175"/>
      <c r="AG2862" s="175"/>
      <c r="AH2862" s="175"/>
      <c r="AI2862" s="175"/>
      <c r="AJ2862" s="175"/>
      <c r="AK2862" s="175"/>
      <c r="AL2862" s="175"/>
      <c r="AM2862" s="175"/>
      <c r="AN2862" s="175"/>
      <c r="AO2862" s="175"/>
      <c r="AP2862" s="175"/>
      <c r="AQ2862" s="175"/>
      <c r="AR2862" s="175"/>
    </row>
    <row r="2863" spans="1:44" ht="102" hidden="1" x14ac:dyDescent="0.3">
      <c r="A2863" s="175"/>
      <c r="B2863" s="185" t="s">
        <v>4637</v>
      </c>
      <c r="C2863" s="182"/>
      <c r="D2863" s="190">
        <v>1318.56</v>
      </c>
      <c r="E2863" s="191">
        <v>1318.56</v>
      </c>
      <c r="F2863" s="186" t="s">
        <v>3366</v>
      </c>
      <c r="G2863" s="181" t="s">
        <v>2401</v>
      </c>
      <c r="H2863" s="182" t="s">
        <v>2402</v>
      </c>
      <c r="I2863" s="175"/>
      <c r="J2863" s="175"/>
      <c r="K2863" s="175"/>
      <c r="L2863" s="175"/>
      <c r="M2863" s="175"/>
      <c r="N2863" s="175"/>
      <c r="O2863" s="175"/>
      <c r="P2863" s="175"/>
      <c r="Q2863" s="175"/>
      <c r="R2863" s="175"/>
      <c r="S2863" s="175"/>
      <c r="T2863" s="175"/>
      <c r="U2863" s="175"/>
      <c r="V2863" s="175"/>
      <c r="W2863" s="175"/>
      <c r="X2863" s="175"/>
      <c r="Y2863" s="175"/>
      <c r="Z2863" s="175"/>
      <c r="AA2863" s="175"/>
      <c r="AB2863" s="175"/>
      <c r="AC2863" s="175"/>
      <c r="AD2863" s="175"/>
      <c r="AE2863" s="175"/>
      <c r="AF2863" s="175"/>
      <c r="AG2863" s="175"/>
      <c r="AH2863" s="175"/>
      <c r="AI2863" s="175"/>
      <c r="AJ2863" s="175"/>
      <c r="AK2863" s="175"/>
      <c r="AL2863" s="175"/>
      <c r="AM2863" s="175"/>
      <c r="AN2863" s="175"/>
      <c r="AO2863" s="175"/>
      <c r="AP2863" s="175"/>
      <c r="AQ2863" s="175"/>
      <c r="AR2863" s="175"/>
    </row>
    <row r="2864" spans="1:44" ht="102" hidden="1" x14ac:dyDescent="0.3">
      <c r="A2864" s="175"/>
      <c r="B2864" s="186" t="s">
        <v>3366</v>
      </c>
      <c r="C2864" s="187"/>
      <c r="D2864" s="190">
        <v>1318.56</v>
      </c>
      <c r="E2864" s="191">
        <v>1318.56</v>
      </c>
      <c r="F2864" s="181" t="s">
        <v>2401</v>
      </c>
      <c r="G2864" s="185" t="s">
        <v>4637</v>
      </c>
      <c r="H2864" s="182"/>
      <c r="I2864" s="175"/>
      <c r="J2864" s="175"/>
      <c r="K2864" s="175"/>
      <c r="L2864" s="175"/>
      <c r="M2864" s="175"/>
      <c r="N2864" s="175"/>
      <c r="O2864" s="175"/>
      <c r="P2864" s="175"/>
      <c r="Q2864" s="175"/>
      <c r="R2864" s="175"/>
      <c r="S2864" s="175"/>
      <c r="T2864" s="175"/>
      <c r="U2864" s="175"/>
      <c r="V2864" s="175"/>
      <c r="W2864" s="175"/>
      <c r="X2864" s="175"/>
      <c r="Y2864" s="175"/>
      <c r="Z2864" s="175"/>
      <c r="AA2864" s="175"/>
      <c r="AB2864" s="175"/>
      <c r="AC2864" s="175"/>
      <c r="AD2864" s="175"/>
      <c r="AE2864" s="175"/>
      <c r="AF2864" s="175"/>
      <c r="AG2864" s="175"/>
      <c r="AH2864" s="175"/>
      <c r="AI2864" s="175"/>
      <c r="AJ2864" s="175"/>
      <c r="AK2864" s="175"/>
      <c r="AL2864" s="175"/>
      <c r="AM2864" s="175"/>
      <c r="AN2864" s="175"/>
      <c r="AO2864" s="175"/>
      <c r="AP2864" s="175"/>
      <c r="AQ2864" s="175"/>
      <c r="AR2864" s="175"/>
    </row>
    <row r="2865" spans="1:44" ht="102" x14ac:dyDescent="0.3">
      <c r="A2865" s="175"/>
      <c r="B2865" s="181" t="s">
        <v>2401</v>
      </c>
      <c r="C2865" s="182" t="s">
        <v>2402</v>
      </c>
      <c r="D2865" s="190">
        <v>1473.18</v>
      </c>
      <c r="E2865" s="191">
        <v>1473.18</v>
      </c>
      <c r="F2865" s="185" t="s">
        <v>4637</v>
      </c>
      <c r="G2865" s="186" t="s">
        <v>3367</v>
      </c>
      <c r="H2865" s="187"/>
      <c r="I2865" s="175"/>
      <c r="J2865" s="175"/>
      <c r="K2865" s="175"/>
      <c r="L2865" s="175"/>
      <c r="M2865" s="175"/>
      <c r="N2865" s="175"/>
      <c r="O2865" s="175"/>
      <c r="P2865" s="175"/>
      <c r="Q2865" s="175"/>
      <c r="R2865" s="175"/>
      <c r="S2865" s="175"/>
      <c r="T2865" s="175"/>
      <c r="U2865" s="175"/>
      <c r="V2865" s="175"/>
      <c r="W2865" s="175"/>
      <c r="X2865" s="175"/>
      <c r="Y2865" s="175"/>
      <c r="Z2865" s="175"/>
      <c r="AA2865" s="175"/>
      <c r="AB2865" s="175"/>
      <c r="AC2865" s="175"/>
      <c r="AD2865" s="175"/>
      <c r="AE2865" s="175"/>
      <c r="AF2865" s="175"/>
      <c r="AG2865" s="175"/>
      <c r="AH2865" s="175"/>
      <c r="AI2865" s="175"/>
      <c r="AJ2865" s="175"/>
      <c r="AK2865" s="175"/>
      <c r="AL2865" s="175"/>
      <c r="AM2865" s="175"/>
      <c r="AN2865" s="175"/>
      <c r="AO2865" s="175"/>
      <c r="AP2865" s="175"/>
      <c r="AQ2865" s="175"/>
      <c r="AR2865" s="175"/>
    </row>
    <row r="2866" spans="1:44" ht="102" hidden="1" x14ac:dyDescent="0.3">
      <c r="A2866" s="175"/>
      <c r="B2866" s="185" t="s">
        <v>4637</v>
      </c>
      <c r="C2866" s="182"/>
      <c r="D2866" s="190">
        <v>1473.18</v>
      </c>
      <c r="E2866" s="191">
        <v>1473.18</v>
      </c>
      <c r="F2866" s="186" t="s">
        <v>3367</v>
      </c>
      <c r="G2866" s="181" t="s">
        <v>2136</v>
      </c>
      <c r="H2866" s="182" t="s">
        <v>2137</v>
      </c>
      <c r="I2866" s="175"/>
      <c r="J2866" s="175"/>
      <c r="K2866" s="175"/>
      <c r="L2866" s="175"/>
      <c r="M2866" s="175"/>
      <c r="N2866" s="175"/>
      <c r="O2866" s="175"/>
      <c r="P2866" s="175"/>
      <c r="Q2866" s="175"/>
      <c r="R2866" s="175"/>
      <c r="S2866" s="175"/>
      <c r="T2866" s="175"/>
      <c r="U2866" s="175"/>
      <c r="V2866" s="175"/>
      <c r="W2866" s="175"/>
      <c r="X2866" s="175"/>
      <c r="Y2866" s="175"/>
      <c r="Z2866" s="175"/>
      <c r="AA2866" s="175"/>
      <c r="AB2866" s="175"/>
      <c r="AC2866" s="175"/>
      <c r="AD2866" s="175"/>
      <c r="AE2866" s="175"/>
      <c r="AF2866" s="175"/>
      <c r="AG2866" s="175"/>
      <c r="AH2866" s="175"/>
      <c r="AI2866" s="175"/>
      <c r="AJ2866" s="175"/>
      <c r="AK2866" s="175"/>
      <c r="AL2866" s="175"/>
      <c r="AM2866" s="175"/>
      <c r="AN2866" s="175"/>
      <c r="AO2866" s="175"/>
      <c r="AP2866" s="175"/>
      <c r="AQ2866" s="175"/>
      <c r="AR2866" s="175"/>
    </row>
    <row r="2867" spans="1:44" ht="102" hidden="1" x14ac:dyDescent="0.3">
      <c r="A2867" s="175"/>
      <c r="B2867" s="186" t="s">
        <v>3367</v>
      </c>
      <c r="C2867" s="187"/>
      <c r="D2867" s="190">
        <v>1473.18</v>
      </c>
      <c r="E2867" s="191">
        <v>1473.18</v>
      </c>
      <c r="F2867" s="181" t="s">
        <v>2136</v>
      </c>
      <c r="G2867" s="185" t="s">
        <v>4637</v>
      </c>
      <c r="H2867" s="182"/>
      <c r="I2867" s="175"/>
      <c r="J2867" s="175"/>
      <c r="K2867" s="175"/>
      <c r="L2867" s="175"/>
      <c r="M2867" s="175"/>
      <c r="N2867" s="175"/>
      <c r="O2867" s="175"/>
      <c r="P2867" s="175"/>
      <c r="Q2867" s="175"/>
      <c r="R2867" s="175"/>
      <c r="S2867" s="175"/>
      <c r="T2867" s="175"/>
      <c r="U2867" s="175"/>
      <c r="V2867" s="175"/>
      <c r="W2867" s="175"/>
      <c r="X2867" s="175"/>
      <c r="Y2867" s="175"/>
      <c r="Z2867" s="175"/>
      <c r="AA2867" s="175"/>
      <c r="AB2867" s="175"/>
      <c r="AC2867" s="175"/>
      <c r="AD2867" s="175"/>
      <c r="AE2867" s="175"/>
      <c r="AF2867" s="175"/>
      <c r="AG2867" s="175"/>
      <c r="AH2867" s="175"/>
      <c r="AI2867" s="175"/>
      <c r="AJ2867" s="175"/>
      <c r="AK2867" s="175"/>
      <c r="AL2867" s="175"/>
      <c r="AM2867" s="175"/>
      <c r="AN2867" s="175"/>
      <c r="AO2867" s="175"/>
      <c r="AP2867" s="175"/>
      <c r="AQ2867" s="175"/>
      <c r="AR2867" s="175"/>
    </row>
    <row r="2868" spans="1:44" ht="102" x14ac:dyDescent="0.3">
      <c r="A2868" s="175"/>
      <c r="B2868" s="181" t="s">
        <v>2136</v>
      </c>
      <c r="C2868" s="182" t="s">
        <v>2137</v>
      </c>
      <c r="D2868" s="190">
        <v>3251.3</v>
      </c>
      <c r="E2868" s="191">
        <v>3251.3</v>
      </c>
      <c r="F2868" s="185" t="s">
        <v>4637</v>
      </c>
      <c r="G2868" s="186" t="s">
        <v>3579</v>
      </c>
      <c r="H2868" s="187"/>
      <c r="I2868" s="175"/>
      <c r="J2868" s="175"/>
      <c r="K2868" s="175"/>
      <c r="L2868" s="175"/>
      <c r="M2868" s="175"/>
      <c r="N2868" s="175"/>
      <c r="O2868" s="175"/>
      <c r="P2868" s="175"/>
      <c r="Q2868" s="175"/>
      <c r="R2868" s="175"/>
      <c r="S2868" s="175"/>
      <c r="T2868" s="175"/>
      <c r="U2868" s="175"/>
      <c r="V2868" s="175"/>
      <c r="W2868" s="175"/>
      <c r="X2868" s="175"/>
      <c r="Y2868" s="175"/>
      <c r="Z2868" s="175"/>
      <c r="AA2868" s="175"/>
      <c r="AB2868" s="175"/>
      <c r="AC2868" s="175"/>
      <c r="AD2868" s="175"/>
      <c r="AE2868" s="175"/>
      <c r="AF2868" s="175"/>
      <c r="AG2868" s="175"/>
      <c r="AH2868" s="175"/>
      <c r="AI2868" s="175"/>
      <c r="AJ2868" s="175"/>
      <c r="AK2868" s="175"/>
      <c r="AL2868" s="175"/>
      <c r="AM2868" s="175"/>
      <c r="AN2868" s="175"/>
      <c r="AO2868" s="175"/>
      <c r="AP2868" s="175"/>
      <c r="AQ2868" s="175"/>
      <c r="AR2868" s="175"/>
    </row>
    <row r="2869" spans="1:44" ht="102" hidden="1" x14ac:dyDescent="0.3">
      <c r="A2869" s="175"/>
      <c r="B2869" s="185" t="s">
        <v>4637</v>
      </c>
      <c r="C2869" s="182"/>
      <c r="D2869" s="190">
        <v>3251.3</v>
      </c>
      <c r="E2869" s="191">
        <v>3251.3</v>
      </c>
      <c r="F2869" s="186" t="s">
        <v>3579</v>
      </c>
      <c r="G2869" s="181" t="s">
        <v>2296</v>
      </c>
      <c r="H2869" s="182" t="s">
        <v>2297</v>
      </c>
      <c r="I2869" s="175"/>
      <c r="J2869" s="175"/>
      <c r="K2869" s="175"/>
      <c r="L2869" s="175"/>
      <c r="M2869" s="175"/>
      <c r="N2869" s="175"/>
      <c r="O2869" s="175"/>
      <c r="P2869" s="175"/>
      <c r="Q2869" s="175"/>
      <c r="R2869" s="175"/>
      <c r="S2869" s="175"/>
      <c r="T2869" s="175"/>
      <c r="U2869" s="175"/>
      <c r="V2869" s="175"/>
      <c r="W2869" s="175"/>
      <c r="X2869" s="175"/>
      <c r="Y2869" s="175"/>
      <c r="Z2869" s="175"/>
      <c r="AA2869" s="175"/>
      <c r="AB2869" s="175"/>
      <c r="AC2869" s="175"/>
      <c r="AD2869" s="175"/>
      <c r="AE2869" s="175"/>
      <c r="AF2869" s="175"/>
      <c r="AG2869" s="175"/>
      <c r="AH2869" s="175"/>
      <c r="AI2869" s="175"/>
      <c r="AJ2869" s="175"/>
      <c r="AK2869" s="175"/>
      <c r="AL2869" s="175"/>
      <c r="AM2869" s="175"/>
      <c r="AN2869" s="175"/>
      <c r="AO2869" s="175"/>
      <c r="AP2869" s="175"/>
      <c r="AQ2869" s="175"/>
      <c r="AR2869" s="175"/>
    </row>
    <row r="2870" spans="1:44" ht="102" hidden="1" x14ac:dyDescent="0.3">
      <c r="A2870" s="175"/>
      <c r="B2870" s="186" t="s">
        <v>3579</v>
      </c>
      <c r="C2870" s="187"/>
      <c r="D2870" s="190">
        <v>3251.3</v>
      </c>
      <c r="E2870" s="191">
        <v>3251.3</v>
      </c>
      <c r="F2870" s="181" t="s">
        <v>2296</v>
      </c>
      <c r="G2870" s="185" t="s">
        <v>4637</v>
      </c>
      <c r="H2870" s="182"/>
      <c r="I2870" s="175"/>
      <c r="J2870" s="175"/>
      <c r="K2870" s="175"/>
      <c r="L2870" s="175"/>
      <c r="M2870" s="175"/>
      <c r="N2870" s="175"/>
      <c r="O2870" s="175"/>
      <c r="P2870" s="175"/>
      <c r="Q2870" s="175"/>
      <c r="R2870" s="175"/>
      <c r="S2870" s="175"/>
      <c r="T2870" s="175"/>
      <c r="U2870" s="175"/>
      <c r="V2870" s="175"/>
      <c r="W2870" s="175"/>
      <c r="X2870" s="175"/>
      <c r="Y2870" s="175"/>
      <c r="Z2870" s="175"/>
      <c r="AA2870" s="175"/>
      <c r="AB2870" s="175"/>
      <c r="AC2870" s="175"/>
      <c r="AD2870" s="175"/>
      <c r="AE2870" s="175"/>
      <c r="AF2870" s="175"/>
      <c r="AG2870" s="175"/>
      <c r="AH2870" s="175"/>
      <c r="AI2870" s="175"/>
      <c r="AJ2870" s="175"/>
      <c r="AK2870" s="175"/>
      <c r="AL2870" s="175"/>
      <c r="AM2870" s="175"/>
      <c r="AN2870" s="175"/>
      <c r="AO2870" s="175"/>
      <c r="AP2870" s="175"/>
      <c r="AQ2870" s="175"/>
      <c r="AR2870" s="175"/>
    </row>
    <row r="2871" spans="1:44" ht="102" x14ac:dyDescent="0.3">
      <c r="A2871" s="175"/>
      <c r="B2871" s="181" t="s">
        <v>2296</v>
      </c>
      <c r="C2871" s="182" t="s">
        <v>2297</v>
      </c>
      <c r="D2871" s="190">
        <v>3513.29</v>
      </c>
      <c r="E2871" s="191">
        <v>3513.29</v>
      </c>
      <c r="F2871" s="185" t="s">
        <v>4637</v>
      </c>
      <c r="G2871" s="186" t="s">
        <v>3581</v>
      </c>
      <c r="H2871" s="187"/>
      <c r="I2871" s="175"/>
      <c r="J2871" s="175"/>
      <c r="K2871" s="175"/>
      <c r="L2871" s="175"/>
      <c r="M2871" s="175"/>
      <c r="N2871" s="175"/>
      <c r="O2871" s="175"/>
      <c r="P2871" s="175"/>
      <c r="Q2871" s="175"/>
      <c r="R2871" s="175"/>
      <c r="S2871" s="175"/>
      <c r="T2871" s="175"/>
      <c r="U2871" s="175"/>
      <c r="V2871" s="175"/>
      <c r="W2871" s="175"/>
      <c r="X2871" s="175"/>
      <c r="Y2871" s="175"/>
      <c r="Z2871" s="175"/>
      <c r="AA2871" s="175"/>
      <c r="AB2871" s="175"/>
      <c r="AC2871" s="175"/>
      <c r="AD2871" s="175"/>
      <c r="AE2871" s="175"/>
      <c r="AF2871" s="175"/>
      <c r="AG2871" s="175"/>
      <c r="AH2871" s="175"/>
      <c r="AI2871" s="175"/>
      <c r="AJ2871" s="175"/>
      <c r="AK2871" s="175"/>
      <c r="AL2871" s="175"/>
      <c r="AM2871" s="175"/>
      <c r="AN2871" s="175"/>
      <c r="AO2871" s="175"/>
      <c r="AP2871" s="175"/>
      <c r="AQ2871" s="175"/>
      <c r="AR2871" s="175"/>
    </row>
    <row r="2872" spans="1:44" ht="102" hidden="1" x14ac:dyDescent="0.3">
      <c r="A2872" s="175"/>
      <c r="B2872" s="185" t="s">
        <v>4637</v>
      </c>
      <c r="C2872" s="182"/>
      <c r="D2872" s="190">
        <v>3513.29</v>
      </c>
      <c r="E2872" s="191">
        <v>3513.29</v>
      </c>
      <c r="F2872" s="186" t="s">
        <v>3581</v>
      </c>
      <c r="G2872" s="181" t="s">
        <v>493</v>
      </c>
      <c r="H2872" s="182" t="s">
        <v>494</v>
      </c>
      <c r="I2872" s="175"/>
      <c r="J2872" s="175"/>
      <c r="K2872" s="175"/>
      <c r="L2872" s="175"/>
      <c r="M2872" s="175"/>
      <c r="N2872" s="175"/>
      <c r="O2872" s="175"/>
      <c r="P2872" s="175"/>
      <c r="Q2872" s="175"/>
      <c r="R2872" s="175"/>
      <c r="S2872" s="175"/>
      <c r="T2872" s="175"/>
      <c r="U2872" s="175"/>
      <c r="V2872" s="175"/>
      <c r="W2872" s="175"/>
      <c r="X2872" s="175"/>
      <c r="Y2872" s="175"/>
      <c r="Z2872" s="175"/>
      <c r="AA2872" s="175"/>
      <c r="AB2872" s="175"/>
      <c r="AC2872" s="175"/>
      <c r="AD2872" s="175"/>
      <c r="AE2872" s="175"/>
      <c r="AF2872" s="175"/>
      <c r="AG2872" s="175"/>
      <c r="AH2872" s="175"/>
      <c r="AI2872" s="175"/>
      <c r="AJ2872" s="175"/>
      <c r="AK2872" s="175"/>
      <c r="AL2872" s="175"/>
      <c r="AM2872" s="175"/>
      <c r="AN2872" s="175"/>
      <c r="AO2872" s="175"/>
      <c r="AP2872" s="175"/>
      <c r="AQ2872" s="175"/>
      <c r="AR2872" s="175"/>
    </row>
    <row r="2873" spans="1:44" ht="102" hidden="1" x14ac:dyDescent="0.3">
      <c r="A2873" s="175"/>
      <c r="B2873" s="186" t="s">
        <v>3581</v>
      </c>
      <c r="C2873" s="187"/>
      <c r="D2873" s="190">
        <v>3513.29</v>
      </c>
      <c r="E2873" s="191">
        <v>3513.29</v>
      </c>
      <c r="F2873" s="181" t="s">
        <v>493</v>
      </c>
      <c r="G2873" s="185" t="s">
        <v>4637</v>
      </c>
      <c r="H2873" s="182"/>
      <c r="I2873" s="175"/>
      <c r="J2873" s="175"/>
      <c r="K2873" s="175"/>
      <c r="L2873" s="175"/>
      <c r="M2873" s="175"/>
      <c r="N2873" s="175"/>
      <c r="O2873" s="175"/>
      <c r="P2873" s="175"/>
      <c r="Q2873" s="175"/>
      <c r="R2873" s="175"/>
      <c r="S2873" s="175"/>
      <c r="T2873" s="175"/>
      <c r="U2873" s="175"/>
      <c r="V2873" s="175"/>
      <c r="W2873" s="175"/>
      <c r="X2873" s="175"/>
      <c r="Y2873" s="175"/>
      <c r="Z2873" s="175"/>
      <c r="AA2873" s="175"/>
      <c r="AB2873" s="175"/>
      <c r="AC2873" s="175"/>
      <c r="AD2873" s="175"/>
      <c r="AE2873" s="175"/>
      <c r="AF2873" s="175"/>
      <c r="AG2873" s="175"/>
      <c r="AH2873" s="175"/>
      <c r="AI2873" s="175"/>
      <c r="AJ2873" s="175"/>
      <c r="AK2873" s="175"/>
      <c r="AL2873" s="175"/>
      <c r="AM2873" s="175"/>
      <c r="AN2873" s="175"/>
      <c r="AO2873" s="175"/>
      <c r="AP2873" s="175"/>
      <c r="AQ2873" s="175"/>
      <c r="AR2873" s="175"/>
    </row>
    <row r="2874" spans="1:44" ht="102" x14ac:dyDescent="0.3">
      <c r="A2874" s="175"/>
      <c r="B2874" s="181" t="s">
        <v>493</v>
      </c>
      <c r="C2874" s="182" t="s">
        <v>494</v>
      </c>
      <c r="D2874" s="190">
        <v>1477.47</v>
      </c>
      <c r="E2874" s="191">
        <v>1477.47</v>
      </c>
      <c r="F2874" s="185" t="s">
        <v>4637</v>
      </c>
      <c r="G2874" s="186" t="s">
        <v>3582</v>
      </c>
      <c r="H2874" s="187"/>
      <c r="I2874" s="175"/>
      <c r="J2874" s="175"/>
      <c r="K2874" s="175"/>
      <c r="L2874" s="175"/>
      <c r="M2874" s="175"/>
      <c r="N2874" s="175"/>
      <c r="O2874" s="175"/>
      <c r="P2874" s="175"/>
      <c r="Q2874" s="175"/>
      <c r="R2874" s="175"/>
      <c r="S2874" s="175"/>
      <c r="T2874" s="175"/>
      <c r="U2874" s="175"/>
      <c r="V2874" s="175"/>
      <c r="W2874" s="175"/>
      <c r="X2874" s="175"/>
      <c r="Y2874" s="175"/>
      <c r="Z2874" s="175"/>
      <c r="AA2874" s="175"/>
      <c r="AB2874" s="175"/>
      <c r="AC2874" s="175"/>
      <c r="AD2874" s="175"/>
      <c r="AE2874" s="175"/>
      <c r="AF2874" s="175"/>
      <c r="AG2874" s="175"/>
      <c r="AH2874" s="175"/>
      <c r="AI2874" s="175"/>
      <c r="AJ2874" s="175"/>
      <c r="AK2874" s="175"/>
      <c r="AL2874" s="175"/>
      <c r="AM2874" s="175"/>
      <c r="AN2874" s="175"/>
      <c r="AO2874" s="175"/>
      <c r="AP2874" s="175"/>
      <c r="AQ2874" s="175"/>
      <c r="AR2874" s="175"/>
    </row>
    <row r="2875" spans="1:44" ht="102" hidden="1" x14ac:dyDescent="0.3">
      <c r="A2875" s="175"/>
      <c r="B2875" s="185" t="s">
        <v>4637</v>
      </c>
      <c r="C2875" s="182"/>
      <c r="D2875" s="190">
        <v>1477.47</v>
      </c>
      <c r="E2875" s="191">
        <v>1477.47</v>
      </c>
      <c r="F2875" s="186" t="s">
        <v>3582</v>
      </c>
      <c r="G2875" s="181" t="s">
        <v>2205</v>
      </c>
      <c r="H2875" s="182" t="s">
        <v>2206</v>
      </c>
      <c r="I2875" s="175"/>
      <c r="J2875" s="175"/>
      <c r="K2875" s="175"/>
      <c r="L2875" s="175"/>
      <c r="M2875" s="175"/>
      <c r="N2875" s="175"/>
      <c r="O2875" s="175"/>
      <c r="P2875" s="175"/>
      <c r="Q2875" s="175"/>
      <c r="R2875" s="175"/>
      <c r="S2875" s="175"/>
      <c r="T2875" s="175"/>
      <c r="U2875" s="175"/>
      <c r="V2875" s="175"/>
      <c r="W2875" s="175"/>
      <c r="X2875" s="175"/>
      <c r="Y2875" s="175"/>
      <c r="Z2875" s="175"/>
      <c r="AA2875" s="175"/>
      <c r="AB2875" s="175"/>
      <c r="AC2875" s="175"/>
      <c r="AD2875" s="175"/>
      <c r="AE2875" s="175"/>
      <c r="AF2875" s="175"/>
      <c r="AG2875" s="175"/>
      <c r="AH2875" s="175"/>
      <c r="AI2875" s="175"/>
      <c r="AJ2875" s="175"/>
      <c r="AK2875" s="175"/>
      <c r="AL2875" s="175"/>
      <c r="AM2875" s="175"/>
      <c r="AN2875" s="175"/>
      <c r="AO2875" s="175"/>
      <c r="AP2875" s="175"/>
      <c r="AQ2875" s="175"/>
      <c r="AR2875" s="175"/>
    </row>
    <row r="2876" spans="1:44" ht="102" hidden="1" x14ac:dyDescent="0.3">
      <c r="A2876" s="175"/>
      <c r="B2876" s="186" t="s">
        <v>3582</v>
      </c>
      <c r="C2876" s="187"/>
      <c r="D2876" s="190">
        <v>1477.47</v>
      </c>
      <c r="E2876" s="191">
        <v>1477.47</v>
      </c>
      <c r="F2876" s="181" t="s">
        <v>2205</v>
      </c>
      <c r="G2876" s="185" t="s">
        <v>4637</v>
      </c>
      <c r="H2876" s="182"/>
      <c r="I2876" s="175"/>
      <c r="J2876" s="175"/>
      <c r="K2876" s="175"/>
      <c r="L2876" s="175"/>
      <c r="M2876" s="175"/>
      <c r="N2876" s="175"/>
      <c r="O2876" s="175"/>
      <c r="P2876" s="175"/>
      <c r="Q2876" s="175"/>
      <c r="R2876" s="175"/>
      <c r="S2876" s="175"/>
      <c r="T2876" s="175"/>
      <c r="U2876" s="175"/>
      <c r="V2876" s="175"/>
      <c r="W2876" s="175"/>
      <c r="X2876" s="175"/>
      <c r="Y2876" s="175"/>
      <c r="Z2876" s="175"/>
      <c r="AA2876" s="175"/>
      <c r="AB2876" s="175"/>
      <c r="AC2876" s="175"/>
      <c r="AD2876" s="175"/>
      <c r="AE2876" s="175"/>
      <c r="AF2876" s="175"/>
      <c r="AG2876" s="175"/>
      <c r="AH2876" s="175"/>
      <c r="AI2876" s="175"/>
      <c r="AJ2876" s="175"/>
      <c r="AK2876" s="175"/>
      <c r="AL2876" s="175"/>
      <c r="AM2876" s="175"/>
      <c r="AN2876" s="175"/>
      <c r="AO2876" s="175"/>
      <c r="AP2876" s="175"/>
      <c r="AQ2876" s="175"/>
      <c r="AR2876" s="175"/>
    </row>
    <row r="2877" spans="1:44" ht="102" x14ac:dyDescent="0.3">
      <c r="A2877" s="175"/>
      <c r="B2877" s="181" t="s">
        <v>2205</v>
      </c>
      <c r="C2877" s="182" t="s">
        <v>2206</v>
      </c>
      <c r="D2877" s="190">
        <v>1318.56</v>
      </c>
      <c r="E2877" s="191">
        <v>1318.56</v>
      </c>
      <c r="F2877" s="185" t="s">
        <v>4637</v>
      </c>
      <c r="G2877" s="186" t="s">
        <v>3386</v>
      </c>
      <c r="H2877" s="187"/>
      <c r="I2877" s="175"/>
      <c r="J2877" s="175"/>
      <c r="K2877" s="175"/>
      <c r="L2877" s="175"/>
      <c r="M2877" s="175"/>
      <c r="N2877" s="175"/>
      <c r="O2877" s="175"/>
      <c r="P2877" s="175"/>
      <c r="Q2877" s="175"/>
      <c r="R2877" s="175"/>
      <c r="S2877" s="175"/>
      <c r="T2877" s="175"/>
      <c r="U2877" s="175"/>
      <c r="V2877" s="175"/>
      <c r="W2877" s="175"/>
      <c r="X2877" s="175"/>
      <c r="Y2877" s="175"/>
      <c r="Z2877" s="175"/>
      <c r="AA2877" s="175"/>
      <c r="AB2877" s="175"/>
      <c r="AC2877" s="175"/>
      <c r="AD2877" s="175"/>
      <c r="AE2877" s="175"/>
      <c r="AF2877" s="175"/>
      <c r="AG2877" s="175"/>
      <c r="AH2877" s="175"/>
      <c r="AI2877" s="175"/>
      <c r="AJ2877" s="175"/>
      <c r="AK2877" s="175"/>
      <c r="AL2877" s="175"/>
      <c r="AM2877" s="175"/>
      <c r="AN2877" s="175"/>
      <c r="AO2877" s="175"/>
      <c r="AP2877" s="175"/>
      <c r="AQ2877" s="175"/>
      <c r="AR2877" s="175"/>
    </row>
    <row r="2878" spans="1:44" ht="102" hidden="1" x14ac:dyDescent="0.3">
      <c r="A2878" s="175"/>
      <c r="B2878" s="185" t="s">
        <v>4637</v>
      </c>
      <c r="C2878" s="182"/>
      <c r="D2878" s="190">
        <v>1318.56</v>
      </c>
      <c r="E2878" s="191">
        <v>1318.56</v>
      </c>
      <c r="F2878" s="186" t="s">
        <v>3386</v>
      </c>
      <c r="G2878" s="181" t="s">
        <v>608</v>
      </c>
      <c r="H2878" s="182" t="s">
        <v>609</v>
      </c>
      <c r="I2878" s="175"/>
      <c r="J2878" s="175"/>
      <c r="K2878" s="175"/>
      <c r="L2878" s="175"/>
      <c r="M2878" s="175"/>
      <c r="N2878" s="175"/>
      <c r="O2878" s="175"/>
      <c r="P2878" s="175"/>
      <c r="Q2878" s="175"/>
      <c r="R2878" s="175"/>
      <c r="S2878" s="175"/>
      <c r="T2878" s="175"/>
      <c r="U2878" s="175"/>
      <c r="V2878" s="175"/>
      <c r="W2878" s="175"/>
      <c r="X2878" s="175"/>
      <c r="Y2878" s="175"/>
      <c r="Z2878" s="175"/>
      <c r="AA2878" s="175"/>
      <c r="AB2878" s="175"/>
      <c r="AC2878" s="175"/>
      <c r="AD2878" s="175"/>
      <c r="AE2878" s="175"/>
      <c r="AF2878" s="175"/>
      <c r="AG2878" s="175"/>
      <c r="AH2878" s="175"/>
      <c r="AI2878" s="175"/>
      <c r="AJ2878" s="175"/>
      <c r="AK2878" s="175"/>
      <c r="AL2878" s="175"/>
      <c r="AM2878" s="175"/>
      <c r="AN2878" s="175"/>
      <c r="AO2878" s="175"/>
      <c r="AP2878" s="175"/>
      <c r="AQ2878" s="175"/>
      <c r="AR2878" s="175"/>
    </row>
    <row r="2879" spans="1:44" ht="102" hidden="1" x14ac:dyDescent="0.3">
      <c r="A2879" s="175"/>
      <c r="B2879" s="186" t="s">
        <v>3386</v>
      </c>
      <c r="C2879" s="187"/>
      <c r="D2879" s="190">
        <v>1318.56</v>
      </c>
      <c r="E2879" s="191">
        <v>1318.56</v>
      </c>
      <c r="F2879" s="181" t="s">
        <v>608</v>
      </c>
      <c r="G2879" s="185" t="s">
        <v>4637</v>
      </c>
      <c r="H2879" s="182"/>
      <c r="I2879" s="175"/>
      <c r="J2879" s="175"/>
      <c r="K2879" s="175"/>
      <c r="L2879" s="175"/>
      <c r="M2879" s="175"/>
      <c r="N2879" s="175"/>
      <c r="O2879" s="175"/>
      <c r="P2879" s="175"/>
      <c r="Q2879" s="175"/>
      <c r="R2879" s="175"/>
      <c r="S2879" s="175"/>
      <c r="T2879" s="175"/>
      <c r="U2879" s="175"/>
      <c r="V2879" s="175"/>
      <c r="W2879" s="175"/>
      <c r="X2879" s="175"/>
      <c r="Y2879" s="175"/>
      <c r="Z2879" s="175"/>
      <c r="AA2879" s="175"/>
      <c r="AB2879" s="175"/>
      <c r="AC2879" s="175"/>
      <c r="AD2879" s="175"/>
      <c r="AE2879" s="175"/>
      <c r="AF2879" s="175"/>
      <c r="AG2879" s="175"/>
      <c r="AH2879" s="175"/>
      <c r="AI2879" s="175"/>
      <c r="AJ2879" s="175"/>
      <c r="AK2879" s="175"/>
      <c r="AL2879" s="175"/>
      <c r="AM2879" s="175"/>
      <c r="AN2879" s="175"/>
      <c r="AO2879" s="175"/>
      <c r="AP2879" s="175"/>
      <c r="AQ2879" s="175"/>
      <c r="AR2879" s="175"/>
    </row>
    <row r="2880" spans="1:44" ht="102" x14ac:dyDescent="0.3">
      <c r="A2880" s="175"/>
      <c r="B2880" s="181" t="s">
        <v>608</v>
      </c>
      <c r="C2880" s="182" t="s">
        <v>609</v>
      </c>
      <c r="D2880" s="190">
        <v>1473.18</v>
      </c>
      <c r="E2880" s="191">
        <v>1473.18</v>
      </c>
      <c r="F2880" s="185" t="s">
        <v>4637</v>
      </c>
      <c r="G2880" s="186" t="s">
        <v>3387</v>
      </c>
      <c r="H2880" s="187"/>
      <c r="I2880" s="175"/>
      <c r="J2880" s="175"/>
      <c r="K2880" s="175"/>
      <c r="L2880" s="175"/>
      <c r="M2880" s="175"/>
      <c r="N2880" s="175"/>
      <c r="O2880" s="175"/>
      <c r="P2880" s="175"/>
      <c r="Q2880" s="175"/>
      <c r="R2880" s="175"/>
      <c r="S2880" s="175"/>
      <c r="T2880" s="175"/>
      <c r="U2880" s="175"/>
      <c r="V2880" s="175"/>
      <c r="W2880" s="175"/>
      <c r="X2880" s="175"/>
      <c r="Y2880" s="175"/>
      <c r="Z2880" s="175"/>
      <c r="AA2880" s="175"/>
      <c r="AB2880" s="175"/>
      <c r="AC2880" s="175"/>
      <c r="AD2880" s="175"/>
      <c r="AE2880" s="175"/>
      <c r="AF2880" s="175"/>
      <c r="AG2880" s="175"/>
      <c r="AH2880" s="175"/>
      <c r="AI2880" s="175"/>
      <c r="AJ2880" s="175"/>
      <c r="AK2880" s="175"/>
      <c r="AL2880" s="175"/>
      <c r="AM2880" s="175"/>
      <c r="AN2880" s="175"/>
      <c r="AO2880" s="175"/>
      <c r="AP2880" s="175"/>
      <c r="AQ2880" s="175"/>
      <c r="AR2880" s="175"/>
    </row>
    <row r="2881" spans="1:44" ht="102" hidden="1" x14ac:dyDescent="0.3">
      <c r="A2881" s="175"/>
      <c r="B2881" s="185" t="s">
        <v>4637</v>
      </c>
      <c r="C2881" s="182"/>
      <c r="D2881" s="190">
        <v>1473.18</v>
      </c>
      <c r="E2881" s="191">
        <v>1473.18</v>
      </c>
      <c r="F2881" s="186" t="s">
        <v>3387</v>
      </c>
      <c r="G2881" s="181" t="s">
        <v>2271</v>
      </c>
      <c r="H2881" s="182" t="s">
        <v>2272</v>
      </c>
      <c r="I2881" s="175"/>
      <c r="J2881" s="175"/>
      <c r="K2881" s="175"/>
      <c r="L2881" s="175"/>
      <c r="M2881" s="175"/>
      <c r="N2881" s="175"/>
      <c r="O2881" s="175"/>
      <c r="P2881" s="175"/>
      <c r="Q2881" s="175"/>
      <c r="R2881" s="175"/>
      <c r="S2881" s="175"/>
      <c r="T2881" s="175"/>
      <c r="U2881" s="175"/>
      <c r="V2881" s="175"/>
      <c r="W2881" s="175"/>
      <c r="X2881" s="175"/>
      <c r="Y2881" s="175"/>
      <c r="Z2881" s="175"/>
      <c r="AA2881" s="175"/>
      <c r="AB2881" s="175"/>
      <c r="AC2881" s="175"/>
      <c r="AD2881" s="175"/>
      <c r="AE2881" s="175"/>
      <c r="AF2881" s="175"/>
      <c r="AG2881" s="175"/>
      <c r="AH2881" s="175"/>
      <c r="AI2881" s="175"/>
      <c r="AJ2881" s="175"/>
      <c r="AK2881" s="175"/>
      <c r="AL2881" s="175"/>
      <c r="AM2881" s="175"/>
      <c r="AN2881" s="175"/>
      <c r="AO2881" s="175"/>
      <c r="AP2881" s="175"/>
      <c r="AQ2881" s="175"/>
      <c r="AR2881" s="175"/>
    </row>
    <row r="2882" spans="1:44" ht="102" hidden="1" x14ac:dyDescent="0.3">
      <c r="A2882" s="175"/>
      <c r="B2882" s="186" t="s">
        <v>3387</v>
      </c>
      <c r="C2882" s="187"/>
      <c r="D2882" s="190">
        <v>1473.18</v>
      </c>
      <c r="E2882" s="191">
        <v>1473.18</v>
      </c>
      <c r="F2882" s="181" t="s">
        <v>2271</v>
      </c>
      <c r="G2882" s="185" t="s">
        <v>4637</v>
      </c>
      <c r="H2882" s="182"/>
      <c r="I2882" s="175"/>
      <c r="J2882" s="175"/>
      <c r="K2882" s="175"/>
      <c r="L2882" s="175"/>
      <c r="M2882" s="175"/>
      <c r="N2882" s="175"/>
      <c r="O2882" s="175"/>
      <c r="P2882" s="175"/>
      <c r="Q2882" s="175"/>
      <c r="R2882" s="175"/>
      <c r="S2882" s="175"/>
      <c r="T2882" s="175"/>
      <c r="U2882" s="175"/>
      <c r="V2882" s="175"/>
      <c r="W2882" s="175"/>
      <c r="X2882" s="175"/>
      <c r="Y2882" s="175"/>
      <c r="Z2882" s="175"/>
      <c r="AA2882" s="175"/>
      <c r="AB2882" s="175"/>
      <c r="AC2882" s="175"/>
      <c r="AD2882" s="175"/>
      <c r="AE2882" s="175"/>
      <c r="AF2882" s="175"/>
      <c r="AG2882" s="175"/>
      <c r="AH2882" s="175"/>
      <c r="AI2882" s="175"/>
      <c r="AJ2882" s="175"/>
      <c r="AK2882" s="175"/>
      <c r="AL2882" s="175"/>
      <c r="AM2882" s="175"/>
      <c r="AN2882" s="175"/>
      <c r="AO2882" s="175"/>
      <c r="AP2882" s="175"/>
      <c r="AQ2882" s="175"/>
      <c r="AR2882" s="175"/>
    </row>
    <row r="2883" spans="1:44" ht="102" x14ac:dyDescent="0.3">
      <c r="A2883" s="175"/>
      <c r="B2883" s="181" t="s">
        <v>2271</v>
      </c>
      <c r="C2883" s="182" t="s">
        <v>2272</v>
      </c>
      <c r="D2883" s="190">
        <v>3251.3</v>
      </c>
      <c r="E2883" s="191">
        <v>3251.3</v>
      </c>
      <c r="F2883" s="185" t="s">
        <v>4637</v>
      </c>
      <c r="G2883" s="186" t="s">
        <v>3388</v>
      </c>
      <c r="H2883" s="187"/>
      <c r="I2883" s="175"/>
      <c r="J2883" s="175"/>
      <c r="K2883" s="175"/>
      <c r="L2883" s="175"/>
      <c r="M2883" s="175"/>
      <c r="N2883" s="175"/>
      <c r="O2883" s="175"/>
      <c r="P2883" s="175"/>
      <c r="Q2883" s="175"/>
      <c r="R2883" s="175"/>
      <c r="S2883" s="175"/>
      <c r="T2883" s="175"/>
      <c r="U2883" s="175"/>
      <c r="V2883" s="175"/>
      <c r="W2883" s="175"/>
      <c r="X2883" s="175"/>
      <c r="Y2883" s="175"/>
      <c r="Z2883" s="175"/>
      <c r="AA2883" s="175"/>
      <c r="AB2883" s="175"/>
      <c r="AC2883" s="175"/>
      <c r="AD2883" s="175"/>
      <c r="AE2883" s="175"/>
      <c r="AF2883" s="175"/>
      <c r="AG2883" s="175"/>
      <c r="AH2883" s="175"/>
      <c r="AI2883" s="175"/>
      <c r="AJ2883" s="175"/>
      <c r="AK2883" s="175"/>
      <c r="AL2883" s="175"/>
      <c r="AM2883" s="175"/>
      <c r="AN2883" s="175"/>
      <c r="AO2883" s="175"/>
      <c r="AP2883" s="175"/>
      <c r="AQ2883" s="175"/>
      <c r="AR2883" s="175"/>
    </row>
    <row r="2884" spans="1:44" ht="102" hidden="1" x14ac:dyDescent="0.3">
      <c r="A2884" s="175"/>
      <c r="B2884" s="185" t="s">
        <v>4637</v>
      </c>
      <c r="C2884" s="182"/>
      <c r="D2884" s="190">
        <v>3251.3</v>
      </c>
      <c r="E2884" s="191">
        <v>3251.3</v>
      </c>
      <c r="F2884" s="186" t="s">
        <v>3388</v>
      </c>
      <c r="G2884" s="181" t="s">
        <v>3930</v>
      </c>
      <c r="H2884" s="182" t="s">
        <v>205</v>
      </c>
      <c r="I2884" s="175"/>
      <c r="J2884" s="175"/>
      <c r="K2884" s="175"/>
      <c r="L2884" s="175"/>
      <c r="M2884" s="175"/>
      <c r="N2884" s="175"/>
      <c r="O2884" s="175"/>
      <c r="P2884" s="175"/>
      <c r="Q2884" s="175"/>
      <c r="R2884" s="175"/>
      <c r="S2884" s="175"/>
      <c r="T2884" s="175"/>
      <c r="U2884" s="175"/>
      <c r="V2884" s="175"/>
      <c r="W2884" s="175"/>
      <c r="X2884" s="175"/>
      <c r="Y2884" s="175"/>
      <c r="Z2884" s="175"/>
      <c r="AA2884" s="175"/>
      <c r="AB2884" s="175"/>
      <c r="AC2884" s="175"/>
      <c r="AD2884" s="175"/>
      <c r="AE2884" s="175"/>
      <c r="AF2884" s="175"/>
      <c r="AG2884" s="175"/>
      <c r="AH2884" s="175"/>
      <c r="AI2884" s="175"/>
      <c r="AJ2884" s="175"/>
      <c r="AK2884" s="175"/>
      <c r="AL2884" s="175"/>
      <c r="AM2884" s="175"/>
      <c r="AN2884" s="175"/>
      <c r="AO2884" s="175"/>
      <c r="AP2884" s="175"/>
      <c r="AQ2884" s="175"/>
      <c r="AR2884" s="175"/>
    </row>
    <row r="2885" spans="1:44" ht="102" hidden="1" x14ac:dyDescent="0.3">
      <c r="A2885" s="175"/>
      <c r="B2885" s="186" t="s">
        <v>3388</v>
      </c>
      <c r="C2885" s="187"/>
      <c r="D2885" s="190">
        <v>3251.3</v>
      </c>
      <c r="E2885" s="191">
        <v>3251.3</v>
      </c>
      <c r="F2885" s="181" t="s">
        <v>3930</v>
      </c>
      <c r="G2885" s="185" t="s">
        <v>4637</v>
      </c>
      <c r="H2885" s="182"/>
      <c r="I2885" s="175"/>
      <c r="J2885" s="175"/>
      <c r="K2885" s="175"/>
      <c r="L2885" s="175"/>
      <c r="M2885" s="175"/>
      <c r="N2885" s="175"/>
      <c r="O2885" s="175"/>
      <c r="P2885" s="175"/>
      <c r="Q2885" s="175"/>
      <c r="R2885" s="175"/>
      <c r="S2885" s="175"/>
      <c r="T2885" s="175"/>
      <c r="U2885" s="175"/>
      <c r="V2885" s="175"/>
      <c r="W2885" s="175"/>
      <c r="X2885" s="175"/>
      <c r="Y2885" s="175"/>
      <c r="Z2885" s="175"/>
      <c r="AA2885" s="175"/>
      <c r="AB2885" s="175"/>
      <c r="AC2885" s="175"/>
      <c r="AD2885" s="175"/>
      <c r="AE2885" s="175"/>
      <c r="AF2885" s="175"/>
      <c r="AG2885" s="175"/>
      <c r="AH2885" s="175"/>
      <c r="AI2885" s="175"/>
      <c r="AJ2885" s="175"/>
      <c r="AK2885" s="175"/>
      <c r="AL2885" s="175"/>
      <c r="AM2885" s="175"/>
      <c r="AN2885" s="175"/>
      <c r="AO2885" s="175"/>
      <c r="AP2885" s="175"/>
      <c r="AQ2885" s="175"/>
      <c r="AR2885" s="175"/>
    </row>
    <row r="2886" spans="1:44" ht="102" x14ac:dyDescent="0.3">
      <c r="A2886" s="175"/>
      <c r="B2886" s="181" t="s">
        <v>3930</v>
      </c>
      <c r="C2886" s="182" t="s">
        <v>205</v>
      </c>
      <c r="D2886" s="190">
        <v>1421.64</v>
      </c>
      <c r="E2886" s="191">
        <v>1421.64</v>
      </c>
      <c r="F2886" s="185" t="s">
        <v>4637</v>
      </c>
      <c r="G2886" s="186" t="s">
        <v>4625</v>
      </c>
      <c r="H2886" s="187"/>
      <c r="I2886" s="175"/>
      <c r="J2886" s="175"/>
      <c r="K2886" s="175"/>
      <c r="L2886" s="175"/>
      <c r="M2886" s="175"/>
      <c r="N2886" s="175"/>
      <c r="O2886" s="175"/>
      <c r="P2886" s="175"/>
      <c r="Q2886" s="175"/>
      <c r="R2886" s="175"/>
      <c r="S2886" s="175"/>
      <c r="T2886" s="175"/>
      <c r="U2886" s="175"/>
      <c r="V2886" s="175"/>
      <c r="W2886" s="175"/>
      <c r="X2886" s="175"/>
      <c r="Y2886" s="175"/>
      <c r="Z2886" s="175"/>
      <c r="AA2886" s="175"/>
      <c r="AB2886" s="175"/>
      <c r="AC2886" s="175"/>
      <c r="AD2886" s="175"/>
      <c r="AE2886" s="175"/>
      <c r="AF2886" s="175"/>
      <c r="AG2886" s="175"/>
      <c r="AH2886" s="175"/>
      <c r="AI2886" s="175"/>
      <c r="AJ2886" s="175"/>
      <c r="AK2886" s="175"/>
      <c r="AL2886" s="175"/>
      <c r="AM2886" s="175"/>
      <c r="AN2886" s="175"/>
      <c r="AO2886" s="175"/>
      <c r="AP2886" s="175"/>
      <c r="AQ2886" s="175"/>
      <c r="AR2886" s="175"/>
    </row>
    <row r="2887" spans="1:44" ht="102" hidden="1" x14ac:dyDescent="0.3">
      <c r="A2887" s="175"/>
      <c r="B2887" s="185" t="s">
        <v>4637</v>
      </c>
      <c r="C2887" s="182"/>
      <c r="D2887" s="190">
        <v>1421.64</v>
      </c>
      <c r="E2887" s="191">
        <v>1421.64</v>
      </c>
      <c r="F2887" s="186" t="s">
        <v>4625</v>
      </c>
      <c r="G2887" s="181" t="s">
        <v>4508</v>
      </c>
      <c r="H2887" s="182" t="s">
        <v>2428</v>
      </c>
      <c r="I2887" s="175"/>
      <c r="J2887" s="175"/>
      <c r="K2887" s="175"/>
      <c r="L2887" s="175"/>
      <c r="M2887" s="175"/>
      <c r="N2887" s="175"/>
      <c r="O2887" s="175"/>
      <c r="P2887" s="175"/>
      <c r="Q2887" s="175"/>
      <c r="R2887" s="175"/>
      <c r="S2887" s="175"/>
      <c r="T2887" s="175"/>
      <c r="U2887" s="175"/>
      <c r="V2887" s="175"/>
      <c r="W2887" s="175"/>
      <c r="X2887" s="175"/>
      <c r="Y2887" s="175"/>
      <c r="Z2887" s="175"/>
      <c r="AA2887" s="175"/>
      <c r="AB2887" s="175"/>
      <c r="AC2887" s="175"/>
      <c r="AD2887" s="175"/>
      <c r="AE2887" s="175"/>
      <c r="AF2887" s="175"/>
      <c r="AG2887" s="175"/>
      <c r="AH2887" s="175"/>
      <c r="AI2887" s="175"/>
      <c r="AJ2887" s="175"/>
      <c r="AK2887" s="175"/>
      <c r="AL2887" s="175"/>
      <c r="AM2887" s="175"/>
      <c r="AN2887" s="175"/>
      <c r="AO2887" s="175"/>
      <c r="AP2887" s="175"/>
      <c r="AQ2887" s="175"/>
      <c r="AR2887" s="175"/>
    </row>
    <row r="2888" spans="1:44" ht="102" hidden="1" x14ac:dyDescent="0.3">
      <c r="A2888" s="175"/>
      <c r="B2888" s="186" t="s">
        <v>4625</v>
      </c>
      <c r="C2888" s="187"/>
      <c r="D2888" s="190">
        <v>1421.64</v>
      </c>
      <c r="E2888" s="191">
        <v>1421.64</v>
      </c>
      <c r="F2888" s="181" t="s">
        <v>4508</v>
      </c>
      <c r="G2888" s="185" t="s">
        <v>4637</v>
      </c>
      <c r="H2888" s="182"/>
      <c r="I2888" s="175"/>
      <c r="J2888" s="175"/>
      <c r="K2888" s="175"/>
      <c r="L2888" s="175"/>
      <c r="M2888" s="175"/>
      <c r="N2888" s="175"/>
      <c r="O2888" s="175"/>
      <c r="P2888" s="175"/>
      <c r="Q2888" s="175"/>
      <c r="R2888" s="175"/>
      <c r="S2888" s="175"/>
      <c r="T2888" s="175"/>
      <c r="U2888" s="175"/>
      <c r="V2888" s="175"/>
      <c r="W2888" s="175"/>
      <c r="X2888" s="175"/>
      <c r="Y2888" s="175"/>
      <c r="Z2888" s="175"/>
      <c r="AA2888" s="175"/>
      <c r="AB2888" s="175"/>
      <c r="AC2888" s="175"/>
      <c r="AD2888" s="175"/>
      <c r="AE2888" s="175"/>
      <c r="AF2888" s="175"/>
      <c r="AG2888" s="175"/>
      <c r="AH2888" s="175"/>
      <c r="AI2888" s="175"/>
      <c r="AJ2888" s="175"/>
      <c r="AK2888" s="175"/>
      <c r="AL2888" s="175"/>
      <c r="AM2888" s="175"/>
      <c r="AN2888" s="175"/>
      <c r="AO2888" s="175"/>
      <c r="AP2888" s="175"/>
      <c r="AQ2888" s="175"/>
      <c r="AR2888" s="175"/>
    </row>
    <row r="2889" spans="1:44" ht="102" x14ac:dyDescent="0.3">
      <c r="A2889" s="175"/>
      <c r="B2889" s="181" t="s">
        <v>4508</v>
      </c>
      <c r="C2889" s="182" t="s">
        <v>2428</v>
      </c>
      <c r="D2889" s="190">
        <v>3513.29</v>
      </c>
      <c r="E2889" s="191">
        <v>3513.29</v>
      </c>
      <c r="F2889" s="185" t="s">
        <v>4637</v>
      </c>
      <c r="G2889" s="186" t="s">
        <v>4626</v>
      </c>
      <c r="H2889" s="187"/>
      <c r="I2889" s="175"/>
      <c r="J2889" s="175"/>
      <c r="K2889" s="175"/>
      <c r="L2889" s="175"/>
      <c r="M2889" s="175"/>
      <c r="N2889" s="175"/>
      <c r="O2889" s="175"/>
      <c r="P2889" s="175"/>
      <c r="Q2889" s="175"/>
      <c r="R2889" s="175"/>
      <c r="S2889" s="175"/>
      <c r="T2889" s="175"/>
      <c r="U2889" s="175"/>
      <c r="V2889" s="175"/>
      <c r="W2889" s="175"/>
      <c r="X2889" s="175"/>
      <c r="Y2889" s="175"/>
      <c r="Z2889" s="175"/>
      <c r="AA2889" s="175"/>
      <c r="AB2889" s="175"/>
      <c r="AC2889" s="175"/>
      <c r="AD2889" s="175"/>
      <c r="AE2889" s="175"/>
      <c r="AF2889" s="175"/>
      <c r="AG2889" s="175"/>
      <c r="AH2889" s="175"/>
      <c r="AI2889" s="175"/>
      <c r="AJ2889" s="175"/>
      <c r="AK2889" s="175"/>
      <c r="AL2889" s="175"/>
      <c r="AM2889" s="175"/>
      <c r="AN2889" s="175"/>
      <c r="AO2889" s="175"/>
      <c r="AP2889" s="175"/>
      <c r="AQ2889" s="175"/>
      <c r="AR2889" s="175"/>
    </row>
    <row r="2890" spans="1:44" ht="102" hidden="1" x14ac:dyDescent="0.3">
      <c r="A2890" s="175"/>
      <c r="B2890" s="185" t="s">
        <v>4637</v>
      </c>
      <c r="C2890" s="182"/>
      <c r="D2890" s="190">
        <v>3513.29</v>
      </c>
      <c r="E2890" s="191">
        <v>3513.29</v>
      </c>
      <c r="F2890" s="186" t="s">
        <v>4626</v>
      </c>
      <c r="G2890" s="181" t="s">
        <v>2529</v>
      </c>
      <c r="H2890" s="182" t="s">
        <v>2415</v>
      </c>
      <c r="I2890" s="175"/>
      <c r="J2890" s="175"/>
      <c r="K2890" s="175"/>
      <c r="L2890" s="175"/>
      <c r="M2890" s="175"/>
      <c r="N2890" s="175"/>
      <c r="O2890" s="175"/>
      <c r="P2890" s="175"/>
      <c r="Q2890" s="175"/>
      <c r="R2890" s="175"/>
      <c r="S2890" s="175"/>
      <c r="T2890" s="175"/>
      <c r="U2890" s="175"/>
      <c r="V2890" s="175"/>
      <c r="W2890" s="175"/>
      <c r="X2890" s="175"/>
      <c r="Y2890" s="175"/>
      <c r="Z2890" s="175"/>
      <c r="AA2890" s="175"/>
      <c r="AB2890" s="175"/>
      <c r="AC2890" s="175"/>
      <c r="AD2890" s="175"/>
      <c r="AE2890" s="175"/>
      <c r="AF2890" s="175"/>
      <c r="AG2890" s="175"/>
      <c r="AH2890" s="175"/>
      <c r="AI2890" s="175"/>
      <c r="AJ2890" s="175"/>
      <c r="AK2890" s="175"/>
      <c r="AL2890" s="175"/>
      <c r="AM2890" s="175"/>
      <c r="AN2890" s="175"/>
      <c r="AO2890" s="175"/>
      <c r="AP2890" s="175"/>
      <c r="AQ2890" s="175"/>
      <c r="AR2890" s="175"/>
    </row>
    <row r="2891" spans="1:44" ht="102" hidden="1" x14ac:dyDescent="0.3">
      <c r="A2891" s="175"/>
      <c r="B2891" s="186" t="s">
        <v>4626</v>
      </c>
      <c r="C2891" s="187"/>
      <c r="D2891" s="190">
        <v>3513.29</v>
      </c>
      <c r="E2891" s="191">
        <v>3513.29</v>
      </c>
      <c r="F2891" s="181" t="s">
        <v>2529</v>
      </c>
      <c r="G2891" s="185" t="s">
        <v>4637</v>
      </c>
      <c r="H2891" s="182"/>
      <c r="I2891" s="175"/>
      <c r="J2891" s="175"/>
      <c r="K2891" s="175"/>
      <c r="L2891" s="175"/>
      <c r="M2891" s="175"/>
      <c r="N2891" s="175"/>
      <c r="O2891" s="175"/>
      <c r="P2891" s="175"/>
      <c r="Q2891" s="175"/>
      <c r="R2891" s="175"/>
      <c r="S2891" s="175"/>
      <c r="T2891" s="175"/>
      <c r="U2891" s="175"/>
      <c r="V2891" s="175"/>
      <c r="W2891" s="175"/>
      <c r="X2891" s="175"/>
      <c r="Y2891" s="175"/>
      <c r="Z2891" s="175"/>
      <c r="AA2891" s="175"/>
      <c r="AB2891" s="175"/>
      <c r="AC2891" s="175"/>
      <c r="AD2891" s="175"/>
      <c r="AE2891" s="175"/>
      <c r="AF2891" s="175"/>
      <c r="AG2891" s="175"/>
      <c r="AH2891" s="175"/>
      <c r="AI2891" s="175"/>
      <c r="AJ2891" s="175"/>
      <c r="AK2891" s="175"/>
      <c r="AL2891" s="175"/>
      <c r="AM2891" s="175"/>
      <c r="AN2891" s="175"/>
      <c r="AO2891" s="175"/>
      <c r="AP2891" s="175"/>
      <c r="AQ2891" s="175"/>
      <c r="AR2891" s="175"/>
    </row>
    <row r="2892" spans="1:44" ht="102" x14ac:dyDescent="0.3">
      <c r="A2892" s="175"/>
      <c r="B2892" s="181" t="s">
        <v>2529</v>
      </c>
      <c r="C2892" s="182" t="s">
        <v>2415</v>
      </c>
      <c r="D2892" s="190">
        <v>1477.47</v>
      </c>
      <c r="E2892" s="191">
        <v>1477.47</v>
      </c>
      <c r="F2892" s="185" t="s">
        <v>4637</v>
      </c>
      <c r="G2892" s="186" t="s">
        <v>3406</v>
      </c>
      <c r="H2892" s="187"/>
      <c r="I2892" s="175"/>
      <c r="J2892" s="175"/>
      <c r="K2892" s="175"/>
      <c r="L2892" s="175"/>
      <c r="M2892" s="175"/>
      <c r="N2892" s="175"/>
      <c r="O2892" s="175"/>
      <c r="P2892" s="175"/>
      <c r="Q2892" s="175"/>
      <c r="R2892" s="175"/>
      <c r="S2892" s="175"/>
      <c r="T2892" s="175"/>
      <c r="U2892" s="175"/>
      <c r="V2892" s="175"/>
      <c r="W2892" s="175"/>
      <c r="X2892" s="175"/>
      <c r="Y2892" s="175"/>
      <c r="Z2892" s="175"/>
      <c r="AA2892" s="175"/>
      <c r="AB2892" s="175"/>
      <c r="AC2892" s="175"/>
      <c r="AD2892" s="175"/>
      <c r="AE2892" s="175"/>
      <c r="AF2892" s="175"/>
      <c r="AG2892" s="175"/>
      <c r="AH2892" s="175"/>
      <c r="AI2892" s="175"/>
      <c r="AJ2892" s="175"/>
      <c r="AK2892" s="175"/>
      <c r="AL2892" s="175"/>
      <c r="AM2892" s="175"/>
      <c r="AN2892" s="175"/>
      <c r="AO2892" s="175"/>
      <c r="AP2892" s="175"/>
      <c r="AQ2892" s="175"/>
      <c r="AR2892" s="175"/>
    </row>
    <row r="2893" spans="1:44" ht="102" hidden="1" x14ac:dyDescent="0.3">
      <c r="A2893" s="175"/>
      <c r="B2893" s="185" t="s">
        <v>4637</v>
      </c>
      <c r="C2893" s="182"/>
      <c r="D2893" s="190">
        <v>1477.47</v>
      </c>
      <c r="E2893" s="191">
        <v>1477.47</v>
      </c>
      <c r="F2893" s="186" t="s">
        <v>3406</v>
      </c>
      <c r="G2893" s="181" t="s">
        <v>686</v>
      </c>
      <c r="H2893" s="182" t="s">
        <v>687</v>
      </c>
      <c r="I2893" s="175"/>
      <c r="J2893" s="175"/>
      <c r="K2893" s="175"/>
      <c r="L2893" s="175"/>
      <c r="M2893" s="175"/>
      <c r="N2893" s="175"/>
      <c r="O2893" s="175"/>
      <c r="P2893" s="175"/>
      <c r="Q2893" s="175"/>
      <c r="R2893" s="175"/>
      <c r="S2893" s="175"/>
      <c r="T2893" s="175"/>
      <c r="U2893" s="175"/>
      <c r="V2893" s="175"/>
      <c r="W2893" s="175"/>
      <c r="X2893" s="175"/>
      <c r="Y2893" s="175"/>
      <c r="Z2893" s="175"/>
      <c r="AA2893" s="175"/>
      <c r="AB2893" s="175"/>
      <c r="AC2893" s="175"/>
      <c r="AD2893" s="175"/>
      <c r="AE2893" s="175"/>
      <c r="AF2893" s="175"/>
      <c r="AG2893" s="175"/>
      <c r="AH2893" s="175"/>
      <c r="AI2893" s="175"/>
      <c r="AJ2893" s="175"/>
      <c r="AK2893" s="175"/>
      <c r="AL2893" s="175"/>
      <c r="AM2893" s="175"/>
      <c r="AN2893" s="175"/>
      <c r="AO2893" s="175"/>
      <c r="AP2893" s="175"/>
      <c r="AQ2893" s="175"/>
      <c r="AR2893" s="175"/>
    </row>
    <row r="2894" spans="1:44" ht="102" hidden="1" x14ac:dyDescent="0.3">
      <c r="A2894" s="175"/>
      <c r="B2894" s="186" t="s">
        <v>3406</v>
      </c>
      <c r="C2894" s="187"/>
      <c r="D2894" s="190">
        <v>1477.47</v>
      </c>
      <c r="E2894" s="191">
        <v>1477.47</v>
      </c>
      <c r="F2894" s="181" t="s">
        <v>686</v>
      </c>
      <c r="G2894" s="185" t="s">
        <v>4637</v>
      </c>
      <c r="H2894" s="182"/>
      <c r="I2894" s="175"/>
      <c r="J2894" s="175"/>
      <c r="K2894" s="175"/>
      <c r="L2894" s="175"/>
      <c r="M2894" s="175"/>
      <c r="N2894" s="175"/>
      <c r="O2894" s="175"/>
      <c r="P2894" s="175"/>
      <c r="Q2894" s="175"/>
      <c r="R2894" s="175"/>
      <c r="S2894" s="175"/>
      <c r="T2894" s="175"/>
      <c r="U2894" s="175"/>
      <c r="V2894" s="175"/>
      <c r="W2894" s="175"/>
      <c r="X2894" s="175"/>
      <c r="Y2894" s="175"/>
      <c r="Z2894" s="175"/>
      <c r="AA2894" s="175"/>
      <c r="AB2894" s="175"/>
      <c r="AC2894" s="175"/>
      <c r="AD2894" s="175"/>
      <c r="AE2894" s="175"/>
      <c r="AF2894" s="175"/>
      <c r="AG2894" s="175"/>
      <c r="AH2894" s="175"/>
      <c r="AI2894" s="175"/>
      <c r="AJ2894" s="175"/>
      <c r="AK2894" s="175"/>
      <c r="AL2894" s="175"/>
      <c r="AM2894" s="175"/>
      <c r="AN2894" s="175"/>
      <c r="AO2894" s="175"/>
      <c r="AP2894" s="175"/>
      <c r="AQ2894" s="175"/>
      <c r="AR2894" s="175"/>
    </row>
    <row r="2895" spans="1:44" ht="102" x14ac:dyDescent="0.3">
      <c r="A2895" s="175"/>
      <c r="B2895" s="181" t="s">
        <v>686</v>
      </c>
      <c r="C2895" s="182" t="s">
        <v>687</v>
      </c>
      <c r="D2895" s="190">
        <v>1318.56</v>
      </c>
      <c r="E2895" s="191">
        <v>1318.56</v>
      </c>
      <c r="F2895" s="185" t="s">
        <v>4637</v>
      </c>
      <c r="G2895" s="186" t="s">
        <v>3587</v>
      </c>
      <c r="H2895" s="187"/>
      <c r="I2895" s="175"/>
      <c r="J2895" s="175"/>
      <c r="K2895" s="175"/>
      <c r="L2895" s="175"/>
      <c r="M2895" s="175"/>
      <c r="N2895" s="175"/>
      <c r="O2895" s="175"/>
      <c r="P2895" s="175"/>
      <c r="Q2895" s="175"/>
      <c r="R2895" s="175"/>
      <c r="S2895" s="175"/>
      <c r="T2895" s="175"/>
      <c r="U2895" s="175"/>
      <c r="V2895" s="175"/>
      <c r="W2895" s="175"/>
      <c r="X2895" s="175"/>
      <c r="Y2895" s="175"/>
      <c r="Z2895" s="175"/>
      <c r="AA2895" s="175"/>
      <c r="AB2895" s="175"/>
      <c r="AC2895" s="175"/>
      <c r="AD2895" s="175"/>
      <c r="AE2895" s="175"/>
      <c r="AF2895" s="175"/>
      <c r="AG2895" s="175"/>
      <c r="AH2895" s="175"/>
      <c r="AI2895" s="175"/>
      <c r="AJ2895" s="175"/>
      <c r="AK2895" s="175"/>
      <c r="AL2895" s="175"/>
      <c r="AM2895" s="175"/>
      <c r="AN2895" s="175"/>
      <c r="AO2895" s="175"/>
      <c r="AP2895" s="175"/>
      <c r="AQ2895" s="175"/>
      <c r="AR2895" s="175"/>
    </row>
    <row r="2896" spans="1:44" ht="102" hidden="1" x14ac:dyDescent="0.3">
      <c r="A2896" s="175"/>
      <c r="B2896" s="185" t="s">
        <v>4637</v>
      </c>
      <c r="C2896" s="182"/>
      <c r="D2896" s="190">
        <v>1318.56</v>
      </c>
      <c r="E2896" s="191">
        <v>1318.56</v>
      </c>
      <c r="F2896" s="186" t="s">
        <v>3587</v>
      </c>
      <c r="G2896" s="181" t="s">
        <v>2510</v>
      </c>
      <c r="H2896" s="182" t="s">
        <v>2511</v>
      </c>
      <c r="I2896" s="175"/>
      <c r="J2896" s="175"/>
      <c r="K2896" s="175"/>
      <c r="L2896" s="175"/>
      <c r="M2896" s="175"/>
      <c r="N2896" s="175"/>
      <c r="O2896" s="175"/>
      <c r="P2896" s="175"/>
      <c r="Q2896" s="175"/>
      <c r="R2896" s="175"/>
      <c r="S2896" s="175"/>
      <c r="T2896" s="175"/>
      <c r="U2896" s="175"/>
      <c r="V2896" s="175"/>
      <c r="W2896" s="175"/>
      <c r="X2896" s="175"/>
      <c r="Y2896" s="175"/>
      <c r="Z2896" s="175"/>
      <c r="AA2896" s="175"/>
      <c r="AB2896" s="175"/>
      <c r="AC2896" s="175"/>
      <c r="AD2896" s="175"/>
      <c r="AE2896" s="175"/>
      <c r="AF2896" s="175"/>
      <c r="AG2896" s="175"/>
      <c r="AH2896" s="175"/>
      <c r="AI2896" s="175"/>
      <c r="AJ2896" s="175"/>
      <c r="AK2896" s="175"/>
      <c r="AL2896" s="175"/>
      <c r="AM2896" s="175"/>
      <c r="AN2896" s="175"/>
      <c r="AO2896" s="175"/>
      <c r="AP2896" s="175"/>
      <c r="AQ2896" s="175"/>
      <c r="AR2896" s="175"/>
    </row>
    <row r="2897" spans="1:44" ht="102" hidden="1" x14ac:dyDescent="0.3">
      <c r="A2897" s="175"/>
      <c r="B2897" s="186" t="s">
        <v>3587</v>
      </c>
      <c r="C2897" s="187"/>
      <c r="D2897" s="190">
        <v>1318.56</v>
      </c>
      <c r="E2897" s="191">
        <v>1318.56</v>
      </c>
      <c r="F2897" s="181" t="s">
        <v>2510</v>
      </c>
      <c r="G2897" s="185" t="s">
        <v>4637</v>
      </c>
      <c r="H2897" s="182"/>
      <c r="I2897" s="175"/>
      <c r="J2897" s="175"/>
      <c r="K2897" s="175"/>
      <c r="L2897" s="175"/>
      <c r="M2897" s="175"/>
      <c r="N2897" s="175"/>
      <c r="O2897" s="175"/>
      <c r="P2897" s="175"/>
      <c r="Q2897" s="175"/>
      <c r="R2897" s="175"/>
      <c r="S2897" s="175"/>
      <c r="T2897" s="175"/>
      <c r="U2897" s="175"/>
      <c r="V2897" s="175"/>
      <c r="W2897" s="175"/>
      <c r="X2897" s="175"/>
      <c r="Y2897" s="175"/>
      <c r="Z2897" s="175"/>
      <c r="AA2897" s="175"/>
      <c r="AB2897" s="175"/>
      <c r="AC2897" s="175"/>
      <c r="AD2897" s="175"/>
      <c r="AE2897" s="175"/>
      <c r="AF2897" s="175"/>
      <c r="AG2897" s="175"/>
      <c r="AH2897" s="175"/>
      <c r="AI2897" s="175"/>
      <c r="AJ2897" s="175"/>
      <c r="AK2897" s="175"/>
      <c r="AL2897" s="175"/>
      <c r="AM2897" s="175"/>
      <c r="AN2897" s="175"/>
      <c r="AO2897" s="175"/>
      <c r="AP2897" s="175"/>
      <c r="AQ2897" s="175"/>
      <c r="AR2897" s="175"/>
    </row>
    <row r="2898" spans="1:44" ht="102" x14ac:dyDescent="0.3">
      <c r="A2898" s="175"/>
      <c r="B2898" s="181" t="s">
        <v>2510</v>
      </c>
      <c r="C2898" s="182" t="s">
        <v>2511</v>
      </c>
      <c r="D2898" s="190">
        <v>1473.18</v>
      </c>
      <c r="E2898" s="191">
        <v>1473.18</v>
      </c>
      <c r="F2898" s="185" t="s">
        <v>4637</v>
      </c>
      <c r="G2898" s="186" t="s">
        <v>3407</v>
      </c>
      <c r="H2898" s="187"/>
      <c r="I2898" s="175"/>
      <c r="J2898" s="175"/>
      <c r="K2898" s="175"/>
      <c r="L2898" s="175"/>
      <c r="M2898" s="175"/>
      <c r="N2898" s="175"/>
      <c r="O2898" s="175"/>
      <c r="P2898" s="175"/>
      <c r="Q2898" s="175"/>
      <c r="R2898" s="175"/>
      <c r="S2898" s="175"/>
      <c r="T2898" s="175"/>
      <c r="U2898" s="175"/>
      <c r="V2898" s="175"/>
      <c r="W2898" s="175"/>
      <c r="X2898" s="175"/>
      <c r="Y2898" s="175"/>
      <c r="Z2898" s="175"/>
      <c r="AA2898" s="175"/>
      <c r="AB2898" s="175"/>
      <c r="AC2898" s="175"/>
      <c r="AD2898" s="175"/>
      <c r="AE2898" s="175"/>
      <c r="AF2898" s="175"/>
      <c r="AG2898" s="175"/>
      <c r="AH2898" s="175"/>
      <c r="AI2898" s="175"/>
      <c r="AJ2898" s="175"/>
      <c r="AK2898" s="175"/>
      <c r="AL2898" s="175"/>
      <c r="AM2898" s="175"/>
      <c r="AN2898" s="175"/>
      <c r="AO2898" s="175"/>
      <c r="AP2898" s="175"/>
      <c r="AQ2898" s="175"/>
      <c r="AR2898" s="175"/>
    </row>
    <row r="2899" spans="1:44" ht="102" hidden="1" x14ac:dyDescent="0.3">
      <c r="A2899" s="175"/>
      <c r="B2899" s="185" t="s">
        <v>4637</v>
      </c>
      <c r="C2899" s="182"/>
      <c r="D2899" s="190">
        <v>1473.18</v>
      </c>
      <c r="E2899" s="191">
        <v>1473.18</v>
      </c>
      <c r="F2899" s="186" t="s">
        <v>3407</v>
      </c>
      <c r="G2899" s="181" t="s">
        <v>2403</v>
      </c>
      <c r="H2899" s="182" t="s">
        <v>2404</v>
      </c>
      <c r="I2899" s="175"/>
      <c r="J2899" s="175"/>
      <c r="K2899" s="175"/>
      <c r="L2899" s="175"/>
      <c r="M2899" s="175"/>
      <c r="N2899" s="175"/>
      <c r="O2899" s="175"/>
      <c r="P2899" s="175"/>
      <c r="Q2899" s="175"/>
      <c r="R2899" s="175"/>
      <c r="S2899" s="175"/>
      <c r="T2899" s="175"/>
      <c r="U2899" s="175"/>
      <c r="V2899" s="175"/>
      <c r="W2899" s="175"/>
      <c r="X2899" s="175"/>
      <c r="Y2899" s="175"/>
      <c r="Z2899" s="175"/>
      <c r="AA2899" s="175"/>
      <c r="AB2899" s="175"/>
      <c r="AC2899" s="175"/>
      <c r="AD2899" s="175"/>
      <c r="AE2899" s="175"/>
      <c r="AF2899" s="175"/>
      <c r="AG2899" s="175"/>
      <c r="AH2899" s="175"/>
      <c r="AI2899" s="175"/>
      <c r="AJ2899" s="175"/>
      <c r="AK2899" s="175"/>
      <c r="AL2899" s="175"/>
      <c r="AM2899" s="175"/>
      <c r="AN2899" s="175"/>
      <c r="AO2899" s="175"/>
      <c r="AP2899" s="175"/>
      <c r="AQ2899" s="175"/>
      <c r="AR2899" s="175"/>
    </row>
    <row r="2900" spans="1:44" ht="102" hidden="1" x14ac:dyDescent="0.3">
      <c r="A2900" s="175"/>
      <c r="B2900" s="186" t="s">
        <v>3407</v>
      </c>
      <c r="C2900" s="187"/>
      <c r="D2900" s="190">
        <v>1473.18</v>
      </c>
      <c r="E2900" s="191">
        <v>1473.18</v>
      </c>
      <c r="F2900" s="181" t="s">
        <v>2403</v>
      </c>
      <c r="G2900" s="185" t="s">
        <v>4637</v>
      </c>
      <c r="H2900" s="182"/>
      <c r="I2900" s="175"/>
      <c r="J2900" s="175"/>
      <c r="K2900" s="175"/>
      <c r="L2900" s="175"/>
      <c r="M2900" s="175"/>
      <c r="N2900" s="175"/>
      <c r="O2900" s="175"/>
      <c r="P2900" s="175"/>
      <c r="Q2900" s="175"/>
      <c r="R2900" s="175"/>
      <c r="S2900" s="175"/>
      <c r="T2900" s="175"/>
      <c r="U2900" s="175"/>
      <c r="V2900" s="175"/>
      <c r="W2900" s="175"/>
      <c r="X2900" s="175"/>
      <c r="Y2900" s="175"/>
      <c r="Z2900" s="175"/>
      <c r="AA2900" s="175"/>
      <c r="AB2900" s="175"/>
      <c r="AC2900" s="175"/>
      <c r="AD2900" s="175"/>
      <c r="AE2900" s="175"/>
      <c r="AF2900" s="175"/>
      <c r="AG2900" s="175"/>
      <c r="AH2900" s="175"/>
      <c r="AI2900" s="175"/>
      <c r="AJ2900" s="175"/>
      <c r="AK2900" s="175"/>
      <c r="AL2900" s="175"/>
      <c r="AM2900" s="175"/>
      <c r="AN2900" s="175"/>
      <c r="AO2900" s="175"/>
      <c r="AP2900" s="175"/>
      <c r="AQ2900" s="175"/>
      <c r="AR2900" s="175"/>
    </row>
    <row r="2901" spans="1:44" ht="102" x14ac:dyDescent="0.3">
      <c r="A2901" s="175"/>
      <c r="B2901" s="181" t="s">
        <v>2403</v>
      </c>
      <c r="C2901" s="182" t="s">
        <v>2404</v>
      </c>
      <c r="D2901" s="190">
        <v>3251.3</v>
      </c>
      <c r="E2901" s="191">
        <v>3251.3</v>
      </c>
      <c r="F2901" s="185" t="s">
        <v>4637</v>
      </c>
      <c r="G2901" s="186" t="s">
        <v>3589</v>
      </c>
      <c r="H2901" s="187"/>
      <c r="I2901" s="175"/>
      <c r="J2901" s="175"/>
      <c r="K2901" s="175"/>
      <c r="L2901" s="175"/>
      <c r="M2901" s="175"/>
      <c r="N2901" s="175"/>
      <c r="O2901" s="175"/>
      <c r="P2901" s="175"/>
      <c r="Q2901" s="175"/>
      <c r="R2901" s="175"/>
      <c r="S2901" s="175"/>
      <c r="T2901" s="175"/>
      <c r="U2901" s="175"/>
      <c r="V2901" s="175"/>
      <c r="W2901" s="175"/>
      <c r="X2901" s="175"/>
      <c r="Y2901" s="175"/>
      <c r="Z2901" s="175"/>
      <c r="AA2901" s="175"/>
      <c r="AB2901" s="175"/>
      <c r="AC2901" s="175"/>
      <c r="AD2901" s="175"/>
      <c r="AE2901" s="175"/>
      <c r="AF2901" s="175"/>
      <c r="AG2901" s="175"/>
      <c r="AH2901" s="175"/>
      <c r="AI2901" s="175"/>
      <c r="AJ2901" s="175"/>
      <c r="AK2901" s="175"/>
      <c r="AL2901" s="175"/>
      <c r="AM2901" s="175"/>
      <c r="AN2901" s="175"/>
      <c r="AO2901" s="175"/>
      <c r="AP2901" s="175"/>
      <c r="AQ2901" s="175"/>
      <c r="AR2901" s="175"/>
    </row>
    <row r="2902" spans="1:44" ht="102" hidden="1" x14ac:dyDescent="0.3">
      <c r="A2902" s="175"/>
      <c r="B2902" s="185" t="s">
        <v>4637</v>
      </c>
      <c r="C2902" s="182"/>
      <c r="D2902" s="190">
        <v>3251.3</v>
      </c>
      <c r="E2902" s="191">
        <v>3251.3</v>
      </c>
      <c r="F2902" s="186" t="s">
        <v>3589</v>
      </c>
      <c r="G2902" s="181" t="s">
        <v>1314</v>
      </c>
      <c r="H2902" s="182" t="s">
        <v>1315</v>
      </c>
      <c r="I2902" s="175"/>
      <c r="J2902" s="175"/>
      <c r="K2902" s="175"/>
      <c r="L2902" s="175"/>
      <c r="M2902" s="175"/>
      <c r="N2902" s="175"/>
      <c r="O2902" s="175"/>
      <c r="P2902" s="175"/>
      <c r="Q2902" s="175"/>
      <c r="R2902" s="175"/>
      <c r="S2902" s="175"/>
      <c r="T2902" s="175"/>
      <c r="U2902" s="175"/>
      <c r="V2902" s="175"/>
      <c r="W2902" s="175"/>
      <c r="X2902" s="175"/>
      <c r="Y2902" s="175"/>
      <c r="Z2902" s="175"/>
      <c r="AA2902" s="175"/>
      <c r="AB2902" s="175"/>
      <c r="AC2902" s="175"/>
      <c r="AD2902" s="175"/>
      <c r="AE2902" s="175"/>
      <c r="AF2902" s="175"/>
      <c r="AG2902" s="175"/>
      <c r="AH2902" s="175"/>
      <c r="AI2902" s="175"/>
      <c r="AJ2902" s="175"/>
      <c r="AK2902" s="175"/>
      <c r="AL2902" s="175"/>
      <c r="AM2902" s="175"/>
      <c r="AN2902" s="175"/>
      <c r="AO2902" s="175"/>
      <c r="AP2902" s="175"/>
      <c r="AQ2902" s="175"/>
      <c r="AR2902" s="175"/>
    </row>
    <row r="2903" spans="1:44" ht="102" hidden="1" x14ac:dyDescent="0.3">
      <c r="A2903" s="175"/>
      <c r="B2903" s="186" t="s">
        <v>3589</v>
      </c>
      <c r="C2903" s="187"/>
      <c r="D2903" s="190">
        <v>3251.3</v>
      </c>
      <c r="E2903" s="191">
        <v>3251.3</v>
      </c>
      <c r="F2903" s="181" t="s">
        <v>1314</v>
      </c>
      <c r="G2903" s="185" t="s">
        <v>4637</v>
      </c>
      <c r="H2903" s="182"/>
      <c r="I2903" s="175"/>
      <c r="J2903" s="175"/>
      <c r="K2903" s="175"/>
      <c r="L2903" s="175"/>
      <c r="M2903" s="175"/>
      <c r="N2903" s="175"/>
      <c r="O2903" s="175"/>
      <c r="P2903" s="175"/>
      <c r="Q2903" s="175"/>
      <c r="R2903" s="175"/>
      <c r="S2903" s="175"/>
      <c r="T2903" s="175"/>
      <c r="U2903" s="175"/>
      <c r="V2903" s="175"/>
      <c r="W2903" s="175"/>
      <c r="X2903" s="175"/>
      <c r="Y2903" s="175"/>
      <c r="Z2903" s="175"/>
      <c r="AA2903" s="175"/>
      <c r="AB2903" s="175"/>
      <c r="AC2903" s="175"/>
      <c r="AD2903" s="175"/>
      <c r="AE2903" s="175"/>
      <c r="AF2903" s="175"/>
      <c r="AG2903" s="175"/>
      <c r="AH2903" s="175"/>
      <c r="AI2903" s="175"/>
      <c r="AJ2903" s="175"/>
      <c r="AK2903" s="175"/>
      <c r="AL2903" s="175"/>
      <c r="AM2903" s="175"/>
      <c r="AN2903" s="175"/>
      <c r="AO2903" s="175"/>
      <c r="AP2903" s="175"/>
      <c r="AQ2903" s="175"/>
      <c r="AR2903" s="175"/>
    </row>
    <row r="2904" spans="1:44" ht="102" x14ac:dyDescent="0.3">
      <c r="A2904" s="175"/>
      <c r="B2904" s="181" t="s">
        <v>1314</v>
      </c>
      <c r="C2904" s="182" t="s">
        <v>1315</v>
      </c>
      <c r="D2904" s="190">
        <v>3513.29</v>
      </c>
      <c r="E2904" s="191">
        <v>3513.29</v>
      </c>
      <c r="F2904" s="185" t="s">
        <v>4637</v>
      </c>
      <c r="G2904" s="186" t="s">
        <v>3591</v>
      </c>
      <c r="H2904" s="187"/>
      <c r="I2904" s="175"/>
      <c r="J2904" s="175"/>
      <c r="K2904" s="175"/>
      <c r="L2904" s="175"/>
      <c r="M2904" s="175"/>
      <c r="N2904" s="175"/>
      <c r="O2904" s="175"/>
      <c r="P2904" s="175"/>
      <c r="Q2904" s="175"/>
      <c r="R2904" s="175"/>
      <c r="S2904" s="175"/>
      <c r="T2904" s="175"/>
      <c r="U2904" s="175"/>
      <c r="V2904" s="175"/>
      <c r="W2904" s="175"/>
      <c r="X2904" s="175"/>
      <c r="Y2904" s="175"/>
      <c r="Z2904" s="175"/>
      <c r="AA2904" s="175"/>
      <c r="AB2904" s="175"/>
      <c r="AC2904" s="175"/>
      <c r="AD2904" s="175"/>
      <c r="AE2904" s="175"/>
      <c r="AF2904" s="175"/>
      <c r="AG2904" s="175"/>
      <c r="AH2904" s="175"/>
      <c r="AI2904" s="175"/>
      <c r="AJ2904" s="175"/>
      <c r="AK2904" s="175"/>
      <c r="AL2904" s="175"/>
      <c r="AM2904" s="175"/>
      <c r="AN2904" s="175"/>
      <c r="AO2904" s="175"/>
      <c r="AP2904" s="175"/>
      <c r="AQ2904" s="175"/>
      <c r="AR2904" s="175"/>
    </row>
    <row r="2905" spans="1:44" ht="102" hidden="1" x14ac:dyDescent="0.3">
      <c r="A2905" s="175"/>
      <c r="B2905" s="185" t="s">
        <v>4637</v>
      </c>
      <c r="C2905" s="182"/>
      <c r="D2905" s="190">
        <v>3513.29</v>
      </c>
      <c r="E2905" s="191">
        <v>3513.29</v>
      </c>
      <c r="F2905" s="186" t="s">
        <v>3591</v>
      </c>
      <c r="G2905" s="181" t="s">
        <v>495</v>
      </c>
      <c r="H2905" s="182" t="s">
        <v>496</v>
      </c>
      <c r="I2905" s="175"/>
      <c r="J2905" s="175"/>
      <c r="K2905" s="175"/>
      <c r="L2905" s="175"/>
      <c r="M2905" s="175"/>
      <c r="N2905" s="175"/>
      <c r="O2905" s="175"/>
      <c r="P2905" s="175"/>
      <c r="Q2905" s="175"/>
      <c r="R2905" s="175"/>
      <c r="S2905" s="175"/>
      <c r="T2905" s="175"/>
      <c r="U2905" s="175"/>
      <c r="V2905" s="175"/>
      <c r="W2905" s="175"/>
      <c r="X2905" s="175"/>
      <c r="Y2905" s="175"/>
      <c r="Z2905" s="175"/>
      <c r="AA2905" s="175"/>
      <c r="AB2905" s="175"/>
      <c r="AC2905" s="175"/>
      <c r="AD2905" s="175"/>
      <c r="AE2905" s="175"/>
      <c r="AF2905" s="175"/>
      <c r="AG2905" s="175"/>
      <c r="AH2905" s="175"/>
      <c r="AI2905" s="175"/>
      <c r="AJ2905" s="175"/>
      <c r="AK2905" s="175"/>
      <c r="AL2905" s="175"/>
      <c r="AM2905" s="175"/>
      <c r="AN2905" s="175"/>
      <c r="AO2905" s="175"/>
      <c r="AP2905" s="175"/>
      <c r="AQ2905" s="175"/>
      <c r="AR2905" s="175"/>
    </row>
    <row r="2906" spans="1:44" ht="102" hidden="1" x14ac:dyDescent="0.3">
      <c r="A2906" s="175"/>
      <c r="B2906" s="186" t="s">
        <v>3591</v>
      </c>
      <c r="C2906" s="187"/>
      <c r="D2906" s="190">
        <v>3513.29</v>
      </c>
      <c r="E2906" s="191">
        <v>3513.29</v>
      </c>
      <c r="F2906" s="181" t="s">
        <v>495</v>
      </c>
      <c r="G2906" s="185" t="s">
        <v>4637</v>
      </c>
      <c r="H2906" s="182"/>
      <c r="I2906" s="175"/>
      <c r="J2906" s="175"/>
      <c r="K2906" s="175"/>
      <c r="L2906" s="175"/>
      <c r="M2906" s="175"/>
      <c r="N2906" s="175"/>
      <c r="O2906" s="175"/>
      <c r="P2906" s="175"/>
      <c r="Q2906" s="175"/>
      <c r="R2906" s="175"/>
      <c r="S2906" s="175"/>
      <c r="T2906" s="175"/>
      <c r="U2906" s="175"/>
      <c r="V2906" s="175"/>
      <c r="W2906" s="175"/>
      <c r="X2906" s="175"/>
      <c r="Y2906" s="175"/>
      <c r="Z2906" s="175"/>
      <c r="AA2906" s="175"/>
      <c r="AB2906" s="175"/>
      <c r="AC2906" s="175"/>
      <c r="AD2906" s="175"/>
      <c r="AE2906" s="175"/>
      <c r="AF2906" s="175"/>
      <c r="AG2906" s="175"/>
      <c r="AH2906" s="175"/>
      <c r="AI2906" s="175"/>
      <c r="AJ2906" s="175"/>
      <c r="AK2906" s="175"/>
      <c r="AL2906" s="175"/>
      <c r="AM2906" s="175"/>
      <c r="AN2906" s="175"/>
      <c r="AO2906" s="175"/>
      <c r="AP2906" s="175"/>
      <c r="AQ2906" s="175"/>
      <c r="AR2906" s="175"/>
    </row>
    <row r="2907" spans="1:44" ht="102" x14ac:dyDescent="0.3">
      <c r="A2907" s="175"/>
      <c r="B2907" s="181" t="s">
        <v>495</v>
      </c>
      <c r="C2907" s="182" t="s">
        <v>496</v>
      </c>
      <c r="D2907" s="190">
        <v>1477.47</v>
      </c>
      <c r="E2907" s="191">
        <v>1477.47</v>
      </c>
      <c r="F2907" s="185" t="s">
        <v>4637</v>
      </c>
      <c r="G2907" s="186" t="s">
        <v>3432</v>
      </c>
      <c r="H2907" s="187"/>
      <c r="I2907" s="175"/>
      <c r="J2907" s="175"/>
      <c r="K2907" s="175"/>
      <c r="L2907" s="175"/>
      <c r="M2907" s="175"/>
      <c r="N2907" s="175"/>
      <c r="O2907" s="175"/>
      <c r="P2907" s="175"/>
      <c r="Q2907" s="175"/>
      <c r="R2907" s="175"/>
      <c r="S2907" s="175"/>
      <c r="T2907" s="175"/>
      <c r="U2907" s="175"/>
      <c r="V2907" s="175"/>
      <c r="W2907" s="175"/>
      <c r="X2907" s="175"/>
      <c r="Y2907" s="175"/>
      <c r="Z2907" s="175"/>
      <c r="AA2907" s="175"/>
      <c r="AB2907" s="175"/>
      <c r="AC2907" s="175"/>
      <c r="AD2907" s="175"/>
      <c r="AE2907" s="175"/>
      <c r="AF2907" s="175"/>
      <c r="AG2907" s="175"/>
      <c r="AH2907" s="175"/>
      <c r="AI2907" s="175"/>
      <c r="AJ2907" s="175"/>
      <c r="AK2907" s="175"/>
      <c r="AL2907" s="175"/>
      <c r="AM2907" s="175"/>
      <c r="AN2907" s="175"/>
      <c r="AO2907" s="175"/>
      <c r="AP2907" s="175"/>
      <c r="AQ2907" s="175"/>
      <c r="AR2907" s="175"/>
    </row>
    <row r="2908" spans="1:44" ht="102" hidden="1" x14ac:dyDescent="0.3">
      <c r="A2908" s="175"/>
      <c r="B2908" s="185" t="s">
        <v>4637</v>
      </c>
      <c r="C2908" s="182"/>
      <c r="D2908" s="190">
        <v>1477.47</v>
      </c>
      <c r="E2908" s="191">
        <v>1477.47</v>
      </c>
      <c r="F2908" s="186" t="s">
        <v>3432</v>
      </c>
      <c r="G2908" s="181" t="s">
        <v>2423</v>
      </c>
      <c r="H2908" s="182" t="s">
        <v>2424</v>
      </c>
      <c r="I2908" s="175"/>
      <c r="J2908" s="175"/>
      <c r="K2908" s="175"/>
      <c r="L2908" s="175"/>
      <c r="M2908" s="175"/>
      <c r="N2908" s="175"/>
      <c r="O2908" s="175"/>
      <c r="P2908" s="175"/>
      <c r="Q2908" s="175"/>
      <c r="R2908" s="175"/>
      <c r="S2908" s="175"/>
      <c r="T2908" s="175"/>
      <c r="U2908" s="175"/>
      <c r="V2908" s="175"/>
      <c r="W2908" s="175"/>
      <c r="X2908" s="175"/>
      <c r="Y2908" s="175"/>
      <c r="Z2908" s="175"/>
      <c r="AA2908" s="175"/>
      <c r="AB2908" s="175"/>
      <c r="AC2908" s="175"/>
      <c r="AD2908" s="175"/>
      <c r="AE2908" s="175"/>
      <c r="AF2908" s="175"/>
      <c r="AG2908" s="175"/>
      <c r="AH2908" s="175"/>
      <c r="AI2908" s="175"/>
      <c r="AJ2908" s="175"/>
      <c r="AK2908" s="175"/>
      <c r="AL2908" s="175"/>
      <c r="AM2908" s="175"/>
      <c r="AN2908" s="175"/>
      <c r="AO2908" s="175"/>
      <c r="AP2908" s="175"/>
      <c r="AQ2908" s="175"/>
      <c r="AR2908" s="175"/>
    </row>
    <row r="2909" spans="1:44" ht="102" hidden="1" x14ac:dyDescent="0.3">
      <c r="A2909" s="175"/>
      <c r="B2909" s="186" t="s">
        <v>3432</v>
      </c>
      <c r="C2909" s="187"/>
      <c r="D2909" s="190">
        <v>1477.47</v>
      </c>
      <c r="E2909" s="191">
        <v>1477.47</v>
      </c>
      <c r="F2909" s="181" t="s">
        <v>2423</v>
      </c>
      <c r="G2909" s="185" t="s">
        <v>4637</v>
      </c>
      <c r="H2909" s="182"/>
      <c r="I2909" s="175"/>
      <c r="J2909" s="175"/>
      <c r="K2909" s="175"/>
      <c r="L2909" s="175"/>
      <c r="M2909" s="175"/>
      <c r="N2909" s="175"/>
      <c r="O2909" s="175"/>
      <c r="P2909" s="175"/>
      <c r="Q2909" s="175"/>
      <c r="R2909" s="175"/>
      <c r="S2909" s="175"/>
      <c r="T2909" s="175"/>
      <c r="U2909" s="175"/>
      <c r="V2909" s="175"/>
      <c r="W2909" s="175"/>
      <c r="X2909" s="175"/>
      <c r="Y2909" s="175"/>
      <c r="Z2909" s="175"/>
      <c r="AA2909" s="175"/>
      <c r="AB2909" s="175"/>
      <c r="AC2909" s="175"/>
      <c r="AD2909" s="175"/>
      <c r="AE2909" s="175"/>
      <c r="AF2909" s="175"/>
      <c r="AG2909" s="175"/>
      <c r="AH2909" s="175"/>
      <c r="AI2909" s="175"/>
      <c r="AJ2909" s="175"/>
      <c r="AK2909" s="175"/>
      <c r="AL2909" s="175"/>
      <c r="AM2909" s="175"/>
      <c r="AN2909" s="175"/>
      <c r="AO2909" s="175"/>
      <c r="AP2909" s="175"/>
      <c r="AQ2909" s="175"/>
      <c r="AR2909" s="175"/>
    </row>
    <row r="2910" spans="1:44" ht="102" x14ac:dyDescent="0.3">
      <c r="A2910" s="175"/>
      <c r="B2910" s="181" t="s">
        <v>2423</v>
      </c>
      <c r="C2910" s="182" t="s">
        <v>2424</v>
      </c>
      <c r="D2910" s="190">
        <v>1318.56</v>
      </c>
      <c r="E2910" s="191">
        <v>1318.56</v>
      </c>
      <c r="F2910" s="185" t="s">
        <v>4637</v>
      </c>
      <c r="G2910" s="186" t="s">
        <v>3434</v>
      </c>
      <c r="H2910" s="187"/>
      <c r="I2910" s="175"/>
      <c r="J2910" s="175"/>
      <c r="K2910" s="175"/>
      <c r="L2910" s="175"/>
      <c r="M2910" s="175"/>
      <c r="N2910" s="175"/>
      <c r="O2910" s="175"/>
      <c r="P2910" s="175"/>
      <c r="Q2910" s="175"/>
      <c r="R2910" s="175"/>
      <c r="S2910" s="175"/>
      <c r="T2910" s="175"/>
      <c r="U2910" s="175"/>
      <c r="V2910" s="175"/>
      <c r="W2910" s="175"/>
      <c r="X2910" s="175"/>
      <c r="Y2910" s="175"/>
      <c r="Z2910" s="175"/>
      <c r="AA2910" s="175"/>
      <c r="AB2910" s="175"/>
      <c r="AC2910" s="175"/>
      <c r="AD2910" s="175"/>
      <c r="AE2910" s="175"/>
      <c r="AF2910" s="175"/>
      <c r="AG2910" s="175"/>
      <c r="AH2910" s="175"/>
      <c r="AI2910" s="175"/>
      <c r="AJ2910" s="175"/>
      <c r="AK2910" s="175"/>
      <c r="AL2910" s="175"/>
      <c r="AM2910" s="175"/>
      <c r="AN2910" s="175"/>
      <c r="AO2910" s="175"/>
      <c r="AP2910" s="175"/>
      <c r="AQ2910" s="175"/>
      <c r="AR2910" s="175"/>
    </row>
    <row r="2911" spans="1:44" ht="102" hidden="1" x14ac:dyDescent="0.3">
      <c r="A2911" s="175"/>
      <c r="B2911" s="185" t="s">
        <v>4637</v>
      </c>
      <c r="C2911" s="182"/>
      <c r="D2911" s="190">
        <v>1318.56</v>
      </c>
      <c r="E2911" s="191">
        <v>1318.56</v>
      </c>
      <c r="F2911" s="186" t="s">
        <v>3434</v>
      </c>
      <c r="G2911" s="181" t="s">
        <v>2094</v>
      </c>
      <c r="H2911" s="182" t="s">
        <v>2095</v>
      </c>
      <c r="I2911" s="175"/>
      <c r="J2911" s="175"/>
      <c r="K2911" s="175"/>
      <c r="L2911" s="175"/>
      <c r="M2911" s="175"/>
      <c r="N2911" s="175"/>
      <c r="O2911" s="175"/>
      <c r="P2911" s="175"/>
      <c r="Q2911" s="175"/>
      <c r="R2911" s="175"/>
      <c r="S2911" s="175"/>
      <c r="T2911" s="175"/>
      <c r="U2911" s="175"/>
      <c r="V2911" s="175"/>
      <c r="W2911" s="175"/>
      <c r="X2911" s="175"/>
      <c r="Y2911" s="175"/>
      <c r="Z2911" s="175"/>
      <c r="AA2911" s="175"/>
      <c r="AB2911" s="175"/>
      <c r="AC2911" s="175"/>
      <c r="AD2911" s="175"/>
      <c r="AE2911" s="175"/>
      <c r="AF2911" s="175"/>
      <c r="AG2911" s="175"/>
      <c r="AH2911" s="175"/>
      <c r="AI2911" s="175"/>
      <c r="AJ2911" s="175"/>
      <c r="AK2911" s="175"/>
      <c r="AL2911" s="175"/>
      <c r="AM2911" s="175"/>
      <c r="AN2911" s="175"/>
      <c r="AO2911" s="175"/>
      <c r="AP2911" s="175"/>
      <c r="AQ2911" s="175"/>
      <c r="AR2911" s="175"/>
    </row>
    <row r="2912" spans="1:44" ht="102" hidden="1" x14ac:dyDescent="0.3">
      <c r="A2912" s="175"/>
      <c r="B2912" s="186" t="s">
        <v>3434</v>
      </c>
      <c r="C2912" s="187"/>
      <c r="D2912" s="190">
        <v>1318.56</v>
      </c>
      <c r="E2912" s="191">
        <v>1318.56</v>
      </c>
      <c r="F2912" s="181" t="s">
        <v>2094</v>
      </c>
      <c r="G2912" s="185" t="s">
        <v>4637</v>
      </c>
      <c r="H2912" s="182"/>
      <c r="I2912" s="175"/>
      <c r="J2912" s="175"/>
      <c r="K2912" s="175"/>
      <c r="L2912" s="175"/>
      <c r="M2912" s="175"/>
      <c r="N2912" s="175"/>
      <c r="O2912" s="175"/>
      <c r="P2912" s="175"/>
      <c r="Q2912" s="175"/>
      <c r="R2912" s="175"/>
      <c r="S2912" s="175"/>
      <c r="T2912" s="175"/>
      <c r="U2912" s="175"/>
      <c r="V2912" s="175"/>
      <c r="W2912" s="175"/>
      <c r="X2912" s="175"/>
      <c r="Y2912" s="175"/>
      <c r="Z2912" s="175"/>
      <c r="AA2912" s="175"/>
      <c r="AB2912" s="175"/>
      <c r="AC2912" s="175"/>
      <c r="AD2912" s="175"/>
      <c r="AE2912" s="175"/>
      <c r="AF2912" s="175"/>
      <c r="AG2912" s="175"/>
      <c r="AH2912" s="175"/>
      <c r="AI2912" s="175"/>
      <c r="AJ2912" s="175"/>
      <c r="AK2912" s="175"/>
      <c r="AL2912" s="175"/>
      <c r="AM2912" s="175"/>
      <c r="AN2912" s="175"/>
      <c r="AO2912" s="175"/>
      <c r="AP2912" s="175"/>
      <c r="AQ2912" s="175"/>
      <c r="AR2912" s="175"/>
    </row>
    <row r="2913" spans="1:44" ht="102" x14ac:dyDescent="0.3">
      <c r="A2913" s="175"/>
      <c r="B2913" s="181" t="s">
        <v>2094</v>
      </c>
      <c r="C2913" s="182" t="s">
        <v>2095</v>
      </c>
      <c r="D2913" s="190">
        <v>1473.18</v>
      </c>
      <c r="E2913" s="191">
        <v>1473.18</v>
      </c>
      <c r="F2913" s="185" t="s">
        <v>4637</v>
      </c>
      <c r="G2913" s="186" t="s">
        <v>3435</v>
      </c>
      <c r="H2913" s="187"/>
      <c r="I2913" s="175"/>
      <c r="J2913" s="175"/>
      <c r="K2913" s="175"/>
      <c r="L2913" s="175"/>
      <c r="M2913" s="175"/>
      <c r="N2913" s="175"/>
      <c r="O2913" s="175"/>
      <c r="P2913" s="175"/>
      <c r="Q2913" s="175"/>
      <c r="R2913" s="175"/>
      <c r="S2913" s="175"/>
      <c r="T2913" s="175"/>
      <c r="U2913" s="175"/>
      <c r="V2913" s="175"/>
      <c r="W2913" s="175"/>
      <c r="X2913" s="175"/>
      <c r="Y2913" s="175"/>
      <c r="Z2913" s="175"/>
      <c r="AA2913" s="175"/>
      <c r="AB2913" s="175"/>
      <c r="AC2913" s="175"/>
      <c r="AD2913" s="175"/>
      <c r="AE2913" s="175"/>
      <c r="AF2913" s="175"/>
      <c r="AG2913" s="175"/>
      <c r="AH2913" s="175"/>
      <c r="AI2913" s="175"/>
      <c r="AJ2913" s="175"/>
      <c r="AK2913" s="175"/>
      <c r="AL2913" s="175"/>
      <c r="AM2913" s="175"/>
      <c r="AN2913" s="175"/>
      <c r="AO2913" s="175"/>
      <c r="AP2913" s="175"/>
      <c r="AQ2913" s="175"/>
      <c r="AR2913" s="175"/>
    </row>
    <row r="2914" spans="1:44" ht="102" hidden="1" x14ac:dyDescent="0.3">
      <c r="A2914" s="175"/>
      <c r="B2914" s="185" t="s">
        <v>4637</v>
      </c>
      <c r="C2914" s="182"/>
      <c r="D2914" s="190">
        <v>1473.18</v>
      </c>
      <c r="E2914" s="191">
        <v>1473.18</v>
      </c>
      <c r="F2914" s="186" t="s">
        <v>3435</v>
      </c>
      <c r="G2914" s="181" t="s">
        <v>1545</v>
      </c>
      <c r="H2914" s="182" t="s">
        <v>1546</v>
      </c>
      <c r="I2914" s="175"/>
      <c r="J2914" s="175"/>
      <c r="K2914" s="175"/>
      <c r="L2914" s="175"/>
      <c r="M2914" s="175"/>
      <c r="N2914" s="175"/>
      <c r="O2914" s="175"/>
      <c r="P2914" s="175"/>
      <c r="Q2914" s="175"/>
      <c r="R2914" s="175"/>
      <c r="S2914" s="175"/>
      <c r="T2914" s="175"/>
      <c r="U2914" s="175"/>
      <c r="V2914" s="175"/>
      <c r="W2914" s="175"/>
      <c r="X2914" s="175"/>
      <c r="Y2914" s="175"/>
      <c r="Z2914" s="175"/>
      <c r="AA2914" s="175"/>
      <c r="AB2914" s="175"/>
      <c r="AC2914" s="175"/>
      <c r="AD2914" s="175"/>
      <c r="AE2914" s="175"/>
      <c r="AF2914" s="175"/>
      <c r="AG2914" s="175"/>
      <c r="AH2914" s="175"/>
      <c r="AI2914" s="175"/>
      <c r="AJ2914" s="175"/>
      <c r="AK2914" s="175"/>
      <c r="AL2914" s="175"/>
      <c r="AM2914" s="175"/>
      <c r="AN2914" s="175"/>
      <c r="AO2914" s="175"/>
      <c r="AP2914" s="175"/>
      <c r="AQ2914" s="175"/>
      <c r="AR2914" s="175"/>
    </row>
    <row r="2915" spans="1:44" ht="102" hidden="1" x14ac:dyDescent="0.3">
      <c r="A2915" s="175"/>
      <c r="B2915" s="186" t="s">
        <v>3435</v>
      </c>
      <c r="C2915" s="187"/>
      <c r="D2915" s="190">
        <v>1473.18</v>
      </c>
      <c r="E2915" s="191">
        <v>1473.18</v>
      </c>
      <c r="F2915" s="181" t="s">
        <v>1545</v>
      </c>
      <c r="G2915" s="185" t="s">
        <v>4637</v>
      </c>
      <c r="H2915" s="182"/>
      <c r="I2915" s="175"/>
      <c r="J2915" s="175"/>
      <c r="K2915" s="175"/>
      <c r="L2915" s="175"/>
      <c r="M2915" s="175"/>
      <c r="N2915" s="175"/>
      <c r="O2915" s="175"/>
      <c r="P2915" s="175"/>
      <c r="Q2915" s="175"/>
      <c r="R2915" s="175"/>
      <c r="S2915" s="175"/>
      <c r="T2915" s="175"/>
      <c r="U2915" s="175"/>
      <c r="V2915" s="175"/>
      <c r="W2915" s="175"/>
      <c r="X2915" s="175"/>
      <c r="Y2915" s="175"/>
      <c r="Z2915" s="175"/>
      <c r="AA2915" s="175"/>
      <c r="AB2915" s="175"/>
      <c r="AC2915" s="175"/>
      <c r="AD2915" s="175"/>
      <c r="AE2915" s="175"/>
      <c r="AF2915" s="175"/>
      <c r="AG2915" s="175"/>
      <c r="AH2915" s="175"/>
      <c r="AI2915" s="175"/>
      <c r="AJ2915" s="175"/>
      <c r="AK2915" s="175"/>
      <c r="AL2915" s="175"/>
      <c r="AM2915" s="175"/>
      <c r="AN2915" s="175"/>
      <c r="AO2915" s="175"/>
      <c r="AP2915" s="175"/>
      <c r="AQ2915" s="175"/>
      <c r="AR2915" s="175"/>
    </row>
    <row r="2916" spans="1:44" ht="102" x14ac:dyDescent="0.3">
      <c r="A2916" s="175"/>
      <c r="B2916" s="181" t="s">
        <v>1545</v>
      </c>
      <c r="C2916" s="182" t="s">
        <v>1546</v>
      </c>
      <c r="D2916" s="190">
        <v>3251.3</v>
      </c>
      <c r="E2916" s="191">
        <v>3251.3</v>
      </c>
      <c r="F2916" s="185" t="s">
        <v>4637</v>
      </c>
      <c r="G2916" s="186" t="s">
        <v>3436</v>
      </c>
      <c r="H2916" s="187"/>
      <c r="I2916" s="175"/>
      <c r="J2916" s="175"/>
      <c r="K2916" s="175"/>
      <c r="L2916" s="175"/>
      <c r="M2916" s="175"/>
      <c r="N2916" s="175"/>
      <c r="O2916" s="175"/>
      <c r="P2916" s="175"/>
      <c r="Q2916" s="175"/>
      <c r="R2916" s="175"/>
      <c r="S2916" s="175"/>
      <c r="T2916" s="175"/>
      <c r="U2916" s="175"/>
      <c r="V2916" s="175"/>
      <c r="W2916" s="175"/>
      <c r="X2916" s="175"/>
      <c r="Y2916" s="175"/>
      <c r="Z2916" s="175"/>
      <c r="AA2916" s="175"/>
      <c r="AB2916" s="175"/>
      <c r="AC2916" s="175"/>
      <c r="AD2916" s="175"/>
      <c r="AE2916" s="175"/>
      <c r="AF2916" s="175"/>
      <c r="AG2916" s="175"/>
      <c r="AH2916" s="175"/>
      <c r="AI2916" s="175"/>
      <c r="AJ2916" s="175"/>
      <c r="AK2916" s="175"/>
      <c r="AL2916" s="175"/>
      <c r="AM2916" s="175"/>
      <c r="AN2916" s="175"/>
      <c r="AO2916" s="175"/>
      <c r="AP2916" s="175"/>
      <c r="AQ2916" s="175"/>
      <c r="AR2916" s="175"/>
    </row>
    <row r="2917" spans="1:44" ht="102" hidden="1" x14ac:dyDescent="0.3">
      <c r="A2917" s="175"/>
      <c r="B2917" s="185" t="s">
        <v>4637</v>
      </c>
      <c r="C2917" s="182"/>
      <c r="D2917" s="190">
        <v>3251.3</v>
      </c>
      <c r="E2917" s="191">
        <v>3251.3</v>
      </c>
      <c r="F2917" s="186" t="s">
        <v>3436</v>
      </c>
      <c r="G2917" s="181" t="s">
        <v>2142</v>
      </c>
      <c r="H2917" s="182" t="s">
        <v>120</v>
      </c>
      <c r="I2917" s="175"/>
      <c r="J2917" s="175"/>
      <c r="K2917" s="175"/>
      <c r="L2917" s="175"/>
      <c r="M2917" s="175"/>
      <c r="N2917" s="175"/>
      <c r="O2917" s="175"/>
      <c r="P2917" s="175"/>
      <c r="Q2917" s="175"/>
      <c r="R2917" s="175"/>
      <c r="S2917" s="175"/>
      <c r="T2917" s="175"/>
      <c r="U2917" s="175"/>
      <c r="V2917" s="175"/>
      <c r="W2917" s="175"/>
      <c r="X2917" s="175"/>
      <c r="Y2917" s="175"/>
      <c r="Z2917" s="175"/>
      <c r="AA2917" s="175"/>
      <c r="AB2917" s="175"/>
      <c r="AC2917" s="175"/>
      <c r="AD2917" s="175"/>
      <c r="AE2917" s="175"/>
      <c r="AF2917" s="175"/>
      <c r="AG2917" s="175"/>
      <c r="AH2917" s="175"/>
      <c r="AI2917" s="175"/>
      <c r="AJ2917" s="175"/>
      <c r="AK2917" s="175"/>
      <c r="AL2917" s="175"/>
      <c r="AM2917" s="175"/>
      <c r="AN2917" s="175"/>
      <c r="AO2917" s="175"/>
      <c r="AP2917" s="175"/>
      <c r="AQ2917" s="175"/>
      <c r="AR2917" s="175"/>
    </row>
    <row r="2918" spans="1:44" ht="102" hidden="1" x14ac:dyDescent="0.3">
      <c r="A2918" s="175"/>
      <c r="B2918" s="186" t="s">
        <v>3436</v>
      </c>
      <c r="C2918" s="187"/>
      <c r="D2918" s="190">
        <v>3251.3</v>
      </c>
      <c r="E2918" s="191">
        <v>3251.3</v>
      </c>
      <c r="F2918" s="181" t="s">
        <v>2142</v>
      </c>
      <c r="G2918" s="185" t="s">
        <v>4637</v>
      </c>
      <c r="H2918" s="182"/>
      <c r="I2918" s="175"/>
      <c r="J2918" s="175"/>
      <c r="K2918" s="175"/>
      <c r="L2918" s="175"/>
      <c r="M2918" s="175"/>
      <c r="N2918" s="175"/>
      <c r="O2918" s="175"/>
      <c r="P2918" s="175"/>
      <c r="Q2918" s="175"/>
      <c r="R2918" s="175"/>
      <c r="S2918" s="175"/>
      <c r="T2918" s="175"/>
      <c r="U2918" s="175"/>
      <c r="V2918" s="175"/>
      <c r="W2918" s="175"/>
      <c r="X2918" s="175"/>
      <c r="Y2918" s="175"/>
      <c r="Z2918" s="175"/>
      <c r="AA2918" s="175"/>
      <c r="AB2918" s="175"/>
      <c r="AC2918" s="175"/>
      <c r="AD2918" s="175"/>
      <c r="AE2918" s="175"/>
      <c r="AF2918" s="175"/>
      <c r="AG2918" s="175"/>
      <c r="AH2918" s="175"/>
      <c r="AI2918" s="175"/>
      <c r="AJ2918" s="175"/>
      <c r="AK2918" s="175"/>
      <c r="AL2918" s="175"/>
      <c r="AM2918" s="175"/>
      <c r="AN2918" s="175"/>
      <c r="AO2918" s="175"/>
      <c r="AP2918" s="175"/>
      <c r="AQ2918" s="175"/>
      <c r="AR2918" s="175"/>
    </row>
    <row r="2919" spans="1:44" ht="102" x14ac:dyDescent="0.3">
      <c r="A2919" s="175"/>
      <c r="B2919" s="181" t="s">
        <v>2142</v>
      </c>
      <c r="C2919" s="182" t="s">
        <v>120</v>
      </c>
      <c r="D2919" s="190">
        <v>1576.26</v>
      </c>
      <c r="E2919" s="191">
        <v>1576.26</v>
      </c>
      <c r="F2919" s="185" t="s">
        <v>4637</v>
      </c>
      <c r="G2919" s="186" t="s">
        <v>3195</v>
      </c>
      <c r="H2919" s="187"/>
      <c r="I2919" s="175"/>
      <c r="J2919" s="175"/>
      <c r="K2919" s="175"/>
      <c r="L2919" s="175"/>
      <c r="M2919" s="175"/>
      <c r="N2919" s="175"/>
      <c r="O2919" s="175"/>
      <c r="P2919" s="175"/>
      <c r="Q2919" s="175"/>
      <c r="R2919" s="175"/>
      <c r="S2919" s="175"/>
      <c r="T2919" s="175"/>
      <c r="U2919" s="175"/>
      <c r="V2919" s="175"/>
      <c r="W2919" s="175"/>
      <c r="X2919" s="175"/>
      <c r="Y2919" s="175"/>
      <c r="Z2919" s="175"/>
      <c r="AA2919" s="175"/>
      <c r="AB2919" s="175"/>
      <c r="AC2919" s="175"/>
      <c r="AD2919" s="175"/>
      <c r="AE2919" s="175"/>
      <c r="AF2919" s="175"/>
      <c r="AG2919" s="175"/>
      <c r="AH2919" s="175"/>
      <c r="AI2919" s="175"/>
      <c r="AJ2919" s="175"/>
      <c r="AK2919" s="175"/>
      <c r="AL2919" s="175"/>
      <c r="AM2919" s="175"/>
      <c r="AN2919" s="175"/>
      <c r="AO2919" s="175"/>
      <c r="AP2919" s="175"/>
      <c r="AQ2919" s="175"/>
      <c r="AR2919" s="175"/>
    </row>
    <row r="2920" spans="1:44" ht="102" hidden="1" x14ac:dyDescent="0.3">
      <c r="A2920" s="175"/>
      <c r="B2920" s="185" t="s">
        <v>4637</v>
      </c>
      <c r="C2920" s="182"/>
      <c r="D2920" s="190">
        <v>1576.26</v>
      </c>
      <c r="E2920" s="191">
        <v>1576.26</v>
      </c>
      <c r="F2920" s="186" t="s">
        <v>3195</v>
      </c>
      <c r="G2920" s="181" t="s">
        <v>809</v>
      </c>
      <c r="H2920" s="182" t="s">
        <v>810</v>
      </c>
      <c r="I2920" s="175"/>
      <c r="J2920" s="175"/>
      <c r="K2920" s="175"/>
      <c r="L2920" s="175"/>
      <c r="M2920" s="175"/>
      <c r="N2920" s="175"/>
      <c r="O2920" s="175"/>
      <c r="P2920" s="175"/>
      <c r="Q2920" s="175"/>
      <c r="R2920" s="175"/>
      <c r="S2920" s="175"/>
      <c r="T2920" s="175"/>
      <c r="U2920" s="175"/>
      <c r="V2920" s="175"/>
      <c r="W2920" s="175"/>
      <c r="X2920" s="175"/>
      <c r="Y2920" s="175"/>
      <c r="Z2920" s="175"/>
      <c r="AA2920" s="175"/>
      <c r="AB2920" s="175"/>
      <c r="AC2920" s="175"/>
      <c r="AD2920" s="175"/>
      <c r="AE2920" s="175"/>
      <c r="AF2920" s="175"/>
      <c r="AG2920" s="175"/>
      <c r="AH2920" s="175"/>
      <c r="AI2920" s="175"/>
      <c r="AJ2920" s="175"/>
      <c r="AK2920" s="175"/>
      <c r="AL2920" s="175"/>
      <c r="AM2920" s="175"/>
      <c r="AN2920" s="175"/>
      <c r="AO2920" s="175"/>
      <c r="AP2920" s="175"/>
      <c r="AQ2920" s="175"/>
      <c r="AR2920" s="175"/>
    </row>
    <row r="2921" spans="1:44" ht="102" hidden="1" x14ac:dyDescent="0.3">
      <c r="A2921" s="175"/>
      <c r="B2921" s="186" t="s">
        <v>3195</v>
      </c>
      <c r="C2921" s="187"/>
      <c r="D2921" s="190">
        <v>1576.26</v>
      </c>
      <c r="E2921" s="191">
        <v>1576.26</v>
      </c>
      <c r="F2921" s="181" t="s">
        <v>809</v>
      </c>
      <c r="G2921" s="185" t="s">
        <v>4637</v>
      </c>
      <c r="H2921" s="182"/>
      <c r="I2921" s="175"/>
      <c r="J2921" s="175"/>
      <c r="K2921" s="175"/>
      <c r="L2921" s="175"/>
      <c r="M2921" s="175"/>
      <c r="N2921" s="175"/>
      <c r="O2921" s="175"/>
      <c r="P2921" s="175"/>
      <c r="Q2921" s="175"/>
      <c r="R2921" s="175"/>
      <c r="S2921" s="175"/>
      <c r="T2921" s="175"/>
      <c r="U2921" s="175"/>
      <c r="V2921" s="175"/>
      <c r="W2921" s="175"/>
      <c r="X2921" s="175"/>
      <c r="Y2921" s="175"/>
      <c r="Z2921" s="175"/>
      <c r="AA2921" s="175"/>
      <c r="AB2921" s="175"/>
      <c r="AC2921" s="175"/>
      <c r="AD2921" s="175"/>
      <c r="AE2921" s="175"/>
      <c r="AF2921" s="175"/>
      <c r="AG2921" s="175"/>
      <c r="AH2921" s="175"/>
      <c r="AI2921" s="175"/>
      <c r="AJ2921" s="175"/>
      <c r="AK2921" s="175"/>
      <c r="AL2921" s="175"/>
      <c r="AM2921" s="175"/>
      <c r="AN2921" s="175"/>
      <c r="AO2921" s="175"/>
      <c r="AP2921" s="175"/>
      <c r="AQ2921" s="175"/>
      <c r="AR2921" s="175"/>
    </row>
    <row r="2922" spans="1:44" ht="102" x14ac:dyDescent="0.3">
      <c r="A2922" s="175"/>
      <c r="B2922" s="181" t="s">
        <v>809</v>
      </c>
      <c r="C2922" s="182" t="s">
        <v>810</v>
      </c>
      <c r="D2922" s="190">
        <v>3513.29</v>
      </c>
      <c r="E2922" s="191">
        <v>3513.29</v>
      </c>
      <c r="F2922" s="185" t="s">
        <v>4637</v>
      </c>
      <c r="G2922" s="186" t="s">
        <v>3455</v>
      </c>
      <c r="H2922" s="187"/>
      <c r="I2922" s="175"/>
      <c r="J2922" s="175"/>
      <c r="K2922" s="175"/>
      <c r="L2922" s="175"/>
      <c r="M2922" s="175"/>
      <c r="N2922" s="175"/>
      <c r="O2922" s="175"/>
      <c r="P2922" s="175"/>
      <c r="Q2922" s="175"/>
      <c r="R2922" s="175"/>
      <c r="S2922" s="175"/>
      <c r="T2922" s="175"/>
      <c r="U2922" s="175"/>
      <c r="V2922" s="175"/>
      <c r="W2922" s="175"/>
      <c r="X2922" s="175"/>
      <c r="Y2922" s="175"/>
      <c r="Z2922" s="175"/>
      <c r="AA2922" s="175"/>
      <c r="AB2922" s="175"/>
      <c r="AC2922" s="175"/>
      <c r="AD2922" s="175"/>
      <c r="AE2922" s="175"/>
      <c r="AF2922" s="175"/>
      <c r="AG2922" s="175"/>
      <c r="AH2922" s="175"/>
      <c r="AI2922" s="175"/>
      <c r="AJ2922" s="175"/>
      <c r="AK2922" s="175"/>
      <c r="AL2922" s="175"/>
      <c r="AM2922" s="175"/>
      <c r="AN2922" s="175"/>
      <c r="AO2922" s="175"/>
      <c r="AP2922" s="175"/>
      <c r="AQ2922" s="175"/>
      <c r="AR2922" s="175"/>
    </row>
    <row r="2923" spans="1:44" ht="102" hidden="1" x14ac:dyDescent="0.3">
      <c r="A2923" s="175"/>
      <c r="B2923" s="185" t="s">
        <v>4637</v>
      </c>
      <c r="C2923" s="182"/>
      <c r="D2923" s="190">
        <v>3513.29</v>
      </c>
      <c r="E2923" s="191">
        <v>3513.29</v>
      </c>
      <c r="F2923" s="186" t="s">
        <v>3455</v>
      </c>
      <c r="G2923" s="181" t="s">
        <v>2064</v>
      </c>
      <c r="H2923" s="182" t="s">
        <v>2065</v>
      </c>
      <c r="I2923" s="175"/>
      <c r="J2923" s="175"/>
      <c r="K2923" s="175"/>
      <c r="L2923" s="175"/>
      <c r="M2923" s="175"/>
      <c r="N2923" s="175"/>
      <c r="O2923" s="175"/>
      <c r="P2923" s="175"/>
      <c r="Q2923" s="175"/>
      <c r="R2923" s="175"/>
      <c r="S2923" s="175"/>
      <c r="T2923" s="175"/>
      <c r="U2923" s="175"/>
      <c r="V2923" s="175"/>
      <c r="W2923" s="175"/>
      <c r="X2923" s="175"/>
      <c r="Y2923" s="175"/>
      <c r="Z2923" s="175"/>
      <c r="AA2923" s="175"/>
      <c r="AB2923" s="175"/>
      <c r="AC2923" s="175"/>
      <c r="AD2923" s="175"/>
      <c r="AE2923" s="175"/>
      <c r="AF2923" s="175"/>
      <c r="AG2923" s="175"/>
      <c r="AH2923" s="175"/>
      <c r="AI2923" s="175"/>
      <c r="AJ2923" s="175"/>
      <c r="AK2923" s="175"/>
      <c r="AL2923" s="175"/>
      <c r="AM2923" s="175"/>
      <c r="AN2923" s="175"/>
      <c r="AO2923" s="175"/>
      <c r="AP2923" s="175"/>
      <c r="AQ2923" s="175"/>
      <c r="AR2923" s="175"/>
    </row>
    <row r="2924" spans="1:44" ht="102" hidden="1" x14ac:dyDescent="0.3">
      <c r="A2924" s="175"/>
      <c r="B2924" s="186" t="s">
        <v>3455</v>
      </c>
      <c r="C2924" s="187"/>
      <c r="D2924" s="190">
        <v>3513.29</v>
      </c>
      <c r="E2924" s="191">
        <v>3513.29</v>
      </c>
      <c r="F2924" s="181" t="s">
        <v>2064</v>
      </c>
      <c r="G2924" s="185" t="s">
        <v>4637</v>
      </c>
      <c r="H2924" s="182"/>
      <c r="I2924" s="175"/>
      <c r="J2924" s="175"/>
      <c r="K2924" s="175"/>
      <c r="L2924" s="175"/>
      <c r="M2924" s="175"/>
      <c r="N2924" s="175"/>
      <c r="O2924" s="175"/>
      <c r="P2924" s="175"/>
      <c r="Q2924" s="175"/>
      <c r="R2924" s="175"/>
      <c r="S2924" s="175"/>
      <c r="T2924" s="175"/>
      <c r="U2924" s="175"/>
      <c r="V2924" s="175"/>
      <c r="W2924" s="175"/>
      <c r="X2924" s="175"/>
      <c r="Y2924" s="175"/>
      <c r="Z2924" s="175"/>
      <c r="AA2924" s="175"/>
      <c r="AB2924" s="175"/>
      <c r="AC2924" s="175"/>
      <c r="AD2924" s="175"/>
      <c r="AE2924" s="175"/>
      <c r="AF2924" s="175"/>
      <c r="AG2924" s="175"/>
      <c r="AH2924" s="175"/>
      <c r="AI2924" s="175"/>
      <c r="AJ2924" s="175"/>
      <c r="AK2924" s="175"/>
      <c r="AL2924" s="175"/>
      <c r="AM2924" s="175"/>
      <c r="AN2924" s="175"/>
      <c r="AO2924" s="175"/>
      <c r="AP2924" s="175"/>
      <c r="AQ2924" s="175"/>
      <c r="AR2924" s="175"/>
    </row>
    <row r="2925" spans="1:44" ht="102" x14ac:dyDescent="0.3">
      <c r="A2925" s="175"/>
      <c r="B2925" s="181" t="s">
        <v>2064</v>
      </c>
      <c r="C2925" s="182" t="s">
        <v>2065</v>
      </c>
      <c r="D2925" s="190">
        <v>1477.47</v>
      </c>
      <c r="E2925" s="191">
        <v>1477.47</v>
      </c>
      <c r="F2925" s="185" t="s">
        <v>4637</v>
      </c>
      <c r="G2925" s="186" t="s">
        <v>3456</v>
      </c>
      <c r="H2925" s="187"/>
      <c r="I2925" s="175"/>
      <c r="J2925" s="175"/>
      <c r="K2925" s="175"/>
      <c r="L2925" s="175"/>
      <c r="M2925" s="175"/>
      <c r="N2925" s="175"/>
      <c r="O2925" s="175"/>
      <c r="P2925" s="175"/>
      <c r="Q2925" s="175"/>
      <c r="R2925" s="175"/>
      <c r="S2925" s="175"/>
      <c r="T2925" s="175"/>
      <c r="U2925" s="175"/>
      <c r="V2925" s="175"/>
      <c r="W2925" s="175"/>
      <c r="X2925" s="175"/>
      <c r="Y2925" s="175"/>
      <c r="Z2925" s="175"/>
      <c r="AA2925" s="175"/>
      <c r="AB2925" s="175"/>
      <c r="AC2925" s="175"/>
      <c r="AD2925" s="175"/>
      <c r="AE2925" s="175"/>
      <c r="AF2925" s="175"/>
      <c r="AG2925" s="175"/>
      <c r="AH2925" s="175"/>
      <c r="AI2925" s="175"/>
      <c r="AJ2925" s="175"/>
      <c r="AK2925" s="175"/>
      <c r="AL2925" s="175"/>
      <c r="AM2925" s="175"/>
      <c r="AN2925" s="175"/>
      <c r="AO2925" s="175"/>
      <c r="AP2925" s="175"/>
      <c r="AQ2925" s="175"/>
      <c r="AR2925" s="175"/>
    </row>
    <row r="2926" spans="1:44" ht="102" hidden="1" x14ac:dyDescent="0.3">
      <c r="A2926" s="175"/>
      <c r="B2926" s="185" t="s">
        <v>4637</v>
      </c>
      <c r="C2926" s="182"/>
      <c r="D2926" s="190">
        <v>1477.47</v>
      </c>
      <c r="E2926" s="191">
        <v>1477.47</v>
      </c>
      <c r="F2926" s="186" t="s">
        <v>3456</v>
      </c>
      <c r="G2926" s="181" t="s">
        <v>865</v>
      </c>
      <c r="H2926" s="182" t="s">
        <v>866</v>
      </c>
      <c r="I2926" s="175"/>
      <c r="J2926" s="175"/>
      <c r="K2926" s="175"/>
      <c r="L2926" s="175"/>
      <c r="M2926" s="175"/>
      <c r="N2926" s="175"/>
      <c r="O2926" s="175"/>
      <c r="P2926" s="175"/>
      <c r="Q2926" s="175"/>
      <c r="R2926" s="175"/>
      <c r="S2926" s="175"/>
      <c r="T2926" s="175"/>
      <c r="U2926" s="175"/>
      <c r="V2926" s="175"/>
      <c r="W2926" s="175"/>
      <c r="X2926" s="175"/>
      <c r="Y2926" s="175"/>
      <c r="Z2926" s="175"/>
      <c r="AA2926" s="175"/>
      <c r="AB2926" s="175"/>
      <c r="AC2926" s="175"/>
      <c r="AD2926" s="175"/>
      <c r="AE2926" s="175"/>
      <c r="AF2926" s="175"/>
      <c r="AG2926" s="175"/>
      <c r="AH2926" s="175"/>
      <c r="AI2926" s="175"/>
      <c r="AJ2926" s="175"/>
      <c r="AK2926" s="175"/>
      <c r="AL2926" s="175"/>
      <c r="AM2926" s="175"/>
      <c r="AN2926" s="175"/>
      <c r="AO2926" s="175"/>
      <c r="AP2926" s="175"/>
      <c r="AQ2926" s="175"/>
      <c r="AR2926" s="175"/>
    </row>
    <row r="2927" spans="1:44" ht="102" hidden="1" x14ac:dyDescent="0.3">
      <c r="A2927" s="175"/>
      <c r="B2927" s="186" t="s">
        <v>3456</v>
      </c>
      <c r="C2927" s="187"/>
      <c r="D2927" s="190">
        <v>1477.47</v>
      </c>
      <c r="E2927" s="191">
        <v>1477.47</v>
      </c>
      <c r="F2927" s="181" t="s">
        <v>865</v>
      </c>
      <c r="G2927" s="185" t="s">
        <v>4637</v>
      </c>
      <c r="H2927" s="182"/>
      <c r="I2927" s="175"/>
      <c r="J2927" s="175"/>
      <c r="K2927" s="175"/>
      <c r="L2927" s="175"/>
      <c r="M2927" s="175"/>
      <c r="N2927" s="175"/>
      <c r="O2927" s="175"/>
      <c r="P2927" s="175"/>
      <c r="Q2927" s="175"/>
      <c r="R2927" s="175"/>
      <c r="S2927" s="175"/>
      <c r="T2927" s="175"/>
      <c r="U2927" s="175"/>
      <c r="V2927" s="175"/>
      <c r="W2927" s="175"/>
      <c r="X2927" s="175"/>
      <c r="Y2927" s="175"/>
      <c r="Z2927" s="175"/>
      <c r="AA2927" s="175"/>
      <c r="AB2927" s="175"/>
      <c r="AC2927" s="175"/>
      <c r="AD2927" s="175"/>
      <c r="AE2927" s="175"/>
      <c r="AF2927" s="175"/>
      <c r="AG2927" s="175"/>
      <c r="AH2927" s="175"/>
      <c r="AI2927" s="175"/>
      <c r="AJ2927" s="175"/>
      <c r="AK2927" s="175"/>
      <c r="AL2927" s="175"/>
      <c r="AM2927" s="175"/>
      <c r="AN2927" s="175"/>
      <c r="AO2927" s="175"/>
      <c r="AP2927" s="175"/>
      <c r="AQ2927" s="175"/>
      <c r="AR2927" s="175"/>
    </row>
    <row r="2928" spans="1:44" ht="102" x14ac:dyDescent="0.3">
      <c r="A2928" s="175"/>
      <c r="B2928" s="181" t="s">
        <v>865</v>
      </c>
      <c r="C2928" s="182" t="s">
        <v>866</v>
      </c>
      <c r="D2928" s="190">
        <v>1318.56</v>
      </c>
      <c r="E2928" s="191">
        <v>1318.56</v>
      </c>
      <c r="F2928" s="185" t="s">
        <v>4637</v>
      </c>
      <c r="G2928" s="186" t="s">
        <v>3457</v>
      </c>
      <c r="H2928" s="187"/>
      <c r="I2928" s="175"/>
      <c r="J2928" s="175"/>
      <c r="K2928" s="175"/>
      <c r="L2928" s="175"/>
      <c r="M2928" s="175"/>
      <c r="N2928" s="175"/>
      <c r="O2928" s="175"/>
      <c r="P2928" s="175"/>
      <c r="Q2928" s="175"/>
      <c r="R2928" s="175"/>
      <c r="S2928" s="175"/>
      <c r="T2928" s="175"/>
      <c r="U2928" s="175"/>
      <c r="V2928" s="175"/>
      <c r="W2928" s="175"/>
      <c r="X2928" s="175"/>
      <c r="Y2928" s="175"/>
      <c r="Z2928" s="175"/>
      <c r="AA2928" s="175"/>
      <c r="AB2928" s="175"/>
      <c r="AC2928" s="175"/>
      <c r="AD2928" s="175"/>
      <c r="AE2928" s="175"/>
      <c r="AF2928" s="175"/>
      <c r="AG2928" s="175"/>
      <c r="AH2928" s="175"/>
      <c r="AI2928" s="175"/>
      <c r="AJ2928" s="175"/>
      <c r="AK2928" s="175"/>
      <c r="AL2928" s="175"/>
      <c r="AM2928" s="175"/>
      <c r="AN2928" s="175"/>
      <c r="AO2928" s="175"/>
      <c r="AP2928" s="175"/>
      <c r="AQ2928" s="175"/>
      <c r="AR2928" s="175"/>
    </row>
    <row r="2929" spans="1:44" ht="102" hidden="1" x14ac:dyDescent="0.3">
      <c r="A2929" s="175"/>
      <c r="B2929" s="185" t="s">
        <v>4637</v>
      </c>
      <c r="C2929" s="182"/>
      <c r="D2929" s="190">
        <v>1318.56</v>
      </c>
      <c r="E2929" s="191">
        <v>1318.56</v>
      </c>
      <c r="F2929" s="186" t="s">
        <v>3457</v>
      </c>
      <c r="G2929" s="181" t="s">
        <v>2585</v>
      </c>
      <c r="H2929" s="182" t="s">
        <v>2066</v>
      </c>
      <c r="I2929" s="175"/>
      <c r="J2929" s="175"/>
      <c r="K2929" s="175"/>
      <c r="L2929" s="175"/>
      <c r="M2929" s="175"/>
      <c r="N2929" s="175"/>
      <c r="O2929" s="175"/>
      <c r="P2929" s="175"/>
      <c r="Q2929" s="175"/>
      <c r="R2929" s="175"/>
      <c r="S2929" s="175"/>
      <c r="T2929" s="175"/>
      <c r="U2929" s="175"/>
      <c r="V2929" s="175"/>
      <c r="W2929" s="175"/>
      <c r="X2929" s="175"/>
      <c r="Y2929" s="175"/>
      <c r="Z2929" s="175"/>
      <c r="AA2929" s="175"/>
      <c r="AB2929" s="175"/>
      <c r="AC2929" s="175"/>
      <c r="AD2929" s="175"/>
      <c r="AE2929" s="175"/>
      <c r="AF2929" s="175"/>
      <c r="AG2929" s="175"/>
      <c r="AH2929" s="175"/>
      <c r="AI2929" s="175"/>
      <c r="AJ2929" s="175"/>
      <c r="AK2929" s="175"/>
      <c r="AL2929" s="175"/>
      <c r="AM2929" s="175"/>
      <c r="AN2929" s="175"/>
      <c r="AO2929" s="175"/>
      <c r="AP2929" s="175"/>
      <c r="AQ2929" s="175"/>
      <c r="AR2929" s="175"/>
    </row>
    <row r="2930" spans="1:44" ht="102" hidden="1" x14ac:dyDescent="0.3">
      <c r="A2930" s="175"/>
      <c r="B2930" s="186" t="s">
        <v>3457</v>
      </c>
      <c r="C2930" s="187"/>
      <c r="D2930" s="190">
        <v>1318.56</v>
      </c>
      <c r="E2930" s="191">
        <v>1318.56</v>
      </c>
      <c r="F2930" s="181" t="s">
        <v>2585</v>
      </c>
      <c r="G2930" s="185" t="s">
        <v>4637</v>
      </c>
      <c r="H2930" s="182"/>
      <c r="I2930" s="175"/>
      <c r="J2930" s="175"/>
      <c r="K2930" s="175"/>
      <c r="L2930" s="175"/>
      <c r="M2930" s="175"/>
      <c r="N2930" s="175"/>
      <c r="O2930" s="175"/>
      <c r="P2930" s="175"/>
      <c r="Q2930" s="175"/>
      <c r="R2930" s="175"/>
      <c r="S2930" s="175"/>
      <c r="T2930" s="175"/>
      <c r="U2930" s="175"/>
      <c r="V2930" s="175"/>
      <c r="W2930" s="175"/>
      <c r="X2930" s="175"/>
      <c r="Y2930" s="175"/>
      <c r="Z2930" s="175"/>
      <c r="AA2930" s="175"/>
      <c r="AB2930" s="175"/>
      <c r="AC2930" s="175"/>
      <c r="AD2930" s="175"/>
      <c r="AE2930" s="175"/>
      <c r="AF2930" s="175"/>
      <c r="AG2930" s="175"/>
      <c r="AH2930" s="175"/>
      <c r="AI2930" s="175"/>
      <c r="AJ2930" s="175"/>
      <c r="AK2930" s="175"/>
      <c r="AL2930" s="175"/>
      <c r="AM2930" s="175"/>
      <c r="AN2930" s="175"/>
      <c r="AO2930" s="175"/>
      <c r="AP2930" s="175"/>
      <c r="AQ2930" s="175"/>
      <c r="AR2930" s="175"/>
    </row>
    <row r="2931" spans="1:44" ht="102" x14ac:dyDescent="0.3">
      <c r="A2931" s="175"/>
      <c r="B2931" s="181" t="s">
        <v>2585</v>
      </c>
      <c r="C2931" s="182" t="s">
        <v>2066</v>
      </c>
      <c r="D2931" s="190">
        <v>1473.18</v>
      </c>
      <c r="E2931" s="191">
        <v>1473.18</v>
      </c>
      <c r="F2931" s="185" t="s">
        <v>4637</v>
      </c>
      <c r="G2931" s="186" t="s">
        <v>3909</v>
      </c>
      <c r="H2931" s="187"/>
      <c r="I2931" s="175"/>
      <c r="J2931" s="175"/>
      <c r="K2931" s="175"/>
      <c r="L2931" s="175"/>
      <c r="M2931" s="175"/>
      <c r="N2931" s="175"/>
      <c r="O2931" s="175"/>
      <c r="P2931" s="175"/>
      <c r="Q2931" s="175"/>
      <c r="R2931" s="175"/>
      <c r="S2931" s="175"/>
      <c r="T2931" s="175"/>
      <c r="U2931" s="175"/>
      <c r="V2931" s="175"/>
      <c r="W2931" s="175"/>
      <c r="X2931" s="175"/>
      <c r="Y2931" s="175"/>
      <c r="Z2931" s="175"/>
      <c r="AA2931" s="175"/>
      <c r="AB2931" s="175"/>
      <c r="AC2931" s="175"/>
      <c r="AD2931" s="175"/>
      <c r="AE2931" s="175"/>
      <c r="AF2931" s="175"/>
      <c r="AG2931" s="175"/>
      <c r="AH2931" s="175"/>
      <c r="AI2931" s="175"/>
      <c r="AJ2931" s="175"/>
      <c r="AK2931" s="175"/>
      <c r="AL2931" s="175"/>
      <c r="AM2931" s="175"/>
      <c r="AN2931" s="175"/>
      <c r="AO2931" s="175"/>
      <c r="AP2931" s="175"/>
      <c r="AQ2931" s="175"/>
      <c r="AR2931" s="175"/>
    </row>
    <row r="2932" spans="1:44" ht="102" hidden="1" x14ac:dyDescent="0.3">
      <c r="A2932" s="175"/>
      <c r="B2932" s="185" t="s">
        <v>4637</v>
      </c>
      <c r="C2932" s="182"/>
      <c r="D2932" s="190">
        <v>1473.18</v>
      </c>
      <c r="E2932" s="191">
        <v>1473.18</v>
      </c>
      <c r="F2932" s="186" t="s">
        <v>3909</v>
      </c>
      <c r="G2932" s="181" t="s">
        <v>1351</v>
      </c>
      <c r="H2932" s="182" t="s">
        <v>1352</v>
      </c>
      <c r="I2932" s="175"/>
      <c r="J2932" s="175"/>
      <c r="K2932" s="175"/>
      <c r="L2932" s="175"/>
      <c r="M2932" s="175"/>
      <c r="N2932" s="175"/>
      <c r="O2932" s="175"/>
      <c r="P2932" s="175"/>
      <c r="Q2932" s="175"/>
      <c r="R2932" s="175"/>
      <c r="S2932" s="175"/>
      <c r="T2932" s="175"/>
      <c r="U2932" s="175"/>
      <c r="V2932" s="175"/>
      <c r="W2932" s="175"/>
      <c r="X2932" s="175"/>
      <c r="Y2932" s="175"/>
      <c r="Z2932" s="175"/>
      <c r="AA2932" s="175"/>
      <c r="AB2932" s="175"/>
      <c r="AC2932" s="175"/>
      <c r="AD2932" s="175"/>
      <c r="AE2932" s="175"/>
      <c r="AF2932" s="175"/>
      <c r="AG2932" s="175"/>
      <c r="AH2932" s="175"/>
      <c r="AI2932" s="175"/>
      <c r="AJ2932" s="175"/>
      <c r="AK2932" s="175"/>
      <c r="AL2932" s="175"/>
      <c r="AM2932" s="175"/>
      <c r="AN2932" s="175"/>
      <c r="AO2932" s="175"/>
      <c r="AP2932" s="175"/>
      <c r="AQ2932" s="175"/>
      <c r="AR2932" s="175"/>
    </row>
    <row r="2933" spans="1:44" ht="102" hidden="1" x14ac:dyDescent="0.3">
      <c r="A2933" s="175"/>
      <c r="B2933" s="186" t="s">
        <v>3909</v>
      </c>
      <c r="C2933" s="187"/>
      <c r="D2933" s="190">
        <v>1473.18</v>
      </c>
      <c r="E2933" s="191">
        <v>1473.18</v>
      </c>
      <c r="F2933" s="181" t="s">
        <v>1351</v>
      </c>
      <c r="G2933" s="185" t="s">
        <v>4637</v>
      </c>
      <c r="H2933" s="182"/>
      <c r="I2933" s="175"/>
      <c r="J2933" s="175"/>
      <c r="K2933" s="175"/>
      <c r="L2933" s="175"/>
      <c r="M2933" s="175"/>
      <c r="N2933" s="175"/>
      <c r="O2933" s="175"/>
      <c r="P2933" s="175"/>
      <c r="Q2933" s="175"/>
      <c r="R2933" s="175"/>
      <c r="S2933" s="175"/>
      <c r="T2933" s="175"/>
      <c r="U2933" s="175"/>
      <c r="V2933" s="175"/>
      <c r="W2933" s="175"/>
      <c r="X2933" s="175"/>
      <c r="Y2933" s="175"/>
      <c r="Z2933" s="175"/>
      <c r="AA2933" s="175"/>
      <c r="AB2933" s="175"/>
      <c r="AC2933" s="175"/>
      <c r="AD2933" s="175"/>
      <c r="AE2933" s="175"/>
      <c r="AF2933" s="175"/>
      <c r="AG2933" s="175"/>
      <c r="AH2933" s="175"/>
      <c r="AI2933" s="175"/>
      <c r="AJ2933" s="175"/>
      <c r="AK2933" s="175"/>
      <c r="AL2933" s="175"/>
      <c r="AM2933" s="175"/>
      <c r="AN2933" s="175"/>
      <c r="AO2933" s="175"/>
      <c r="AP2933" s="175"/>
      <c r="AQ2933" s="175"/>
      <c r="AR2933" s="175"/>
    </row>
    <row r="2934" spans="1:44" ht="102" x14ac:dyDescent="0.3">
      <c r="A2934" s="175"/>
      <c r="B2934" s="181" t="s">
        <v>1351</v>
      </c>
      <c r="C2934" s="182" t="s">
        <v>1352</v>
      </c>
      <c r="D2934" s="190">
        <v>3251.3</v>
      </c>
      <c r="E2934" s="191">
        <v>3251.3</v>
      </c>
      <c r="F2934" s="185" t="s">
        <v>4637</v>
      </c>
      <c r="G2934" s="186" t="s">
        <v>3458</v>
      </c>
      <c r="H2934" s="187"/>
      <c r="I2934" s="175"/>
      <c r="J2934" s="175"/>
      <c r="K2934" s="175"/>
      <c r="L2934" s="175"/>
      <c r="M2934" s="175"/>
      <c r="N2934" s="175"/>
      <c r="O2934" s="175"/>
      <c r="P2934" s="175"/>
      <c r="Q2934" s="175"/>
      <c r="R2934" s="175"/>
      <c r="S2934" s="175"/>
      <c r="T2934" s="175"/>
      <c r="U2934" s="175"/>
      <c r="V2934" s="175"/>
      <c r="W2934" s="175"/>
      <c r="X2934" s="175"/>
      <c r="Y2934" s="175"/>
      <c r="Z2934" s="175"/>
      <c r="AA2934" s="175"/>
      <c r="AB2934" s="175"/>
      <c r="AC2934" s="175"/>
      <c r="AD2934" s="175"/>
      <c r="AE2934" s="175"/>
      <c r="AF2934" s="175"/>
      <c r="AG2934" s="175"/>
      <c r="AH2934" s="175"/>
      <c r="AI2934" s="175"/>
      <c r="AJ2934" s="175"/>
      <c r="AK2934" s="175"/>
      <c r="AL2934" s="175"/>
      <c r="AM2934" s="175"/>
      <c r="AN2934" s="175"/>
      <c r="AO2934" s="175"/>
      <c r="AP2934" s="175"/>
      <c r="AQ2934" s="175"/>
      <c r="AR2934" s="175"/>
    </row>
    <row r="2935" spans="1:44" ht="102" hidden="1" x14ac:dyDescent="0.3">
      <c r="A2935" s="175"/>
      <c r="B2935" s="185" t="s">
        <v>4637</v>
      </c>
      <c r="C2935" s="182"/>
      <c r="D2935" s="190">
        <v>3251.3</v>
      </c>
      <c r="E2935" s="191">
        <v>3251.3</v>
      </c>
      <c r="F2935" s="186" t="s">
        <v>3458</v>
      </c>
      <c r="G2935" s="181" t="s">
        <v>997</v>
      </c>
      <c r="H2935" s="182" t="s">
        <v>998</v>
      </c>
      <c r="I2935" s="175"/>
      <c r="J2935" s="175"/>
      <c r="K2935" s="175"/>
      <c r="L2935" s="175"/>
      <c r="M2935" s="175"/>
      <c r="N2935" s="175"/>
      <c r="O2935" s="175"/>
      <c r="P2935" s="175"/>
      <c r="Q2935" s="175"/>
      <c r="R2935" s="175"/>
      <c r="S2935" s="175"/>
      <c r="T2935" s="175"/>
      <c r="U2935" s="175"/>
      <c r="V2935" s="175"/>
      <c r="W2935" s="175"/>
      <c r="X2935" s="175"/>
      <c r="Y2935" s="175"/>
      <c r="Z2935" s="175"/>
      <c r="AA2935" s="175"/>
      <c r="AB2935" s="175"/>
      <c r="AC2935" s="175"/>
      <c r="AD2935" s="175"/>
      <c r="AE2935" s="175"/>
      <c r="AF2935" s="175"/>
      <c r="AG2935" s="175"/>
      <c r="AH2935" s="175"/>
      <c r="AI2935" s="175"/>
      <c r="AJ2935" s="175"/>
      <c r="AK2935" s="175"/>
      <c r="AL2935" s="175"/>
      <c r="AM2935" s="175"/>
      <c r="AN2935" s="175"/>
      <c r="AO2935" s="175"/>
      <c r="AP2935" s="175"/>
      <c r="AQ2935" s="175"/>
      <c r="AR2935" s="175"/>
    </row>
    <row r="2936" spans="1:44" ht="102" hidden="1" x14ac:dyDescent="0.3">
      <c r="A2936" s="175"/>
      <c r="B2936" s="186" t="s">
        <v>3458</v>
      </c>
      <c r="C2936" s="187"/>
      <c r="D2936" s="190">
        <v>3251.3</v>
      </c>
      <c r="E2936" s="191">
        <v>3251.3</v>
      </c>
      <c r="F2936" s="181" t="s">
        <v>997</v>
      </c>
      <c r="G2936" s="185" t="s">
        <v>4637</v>
      </c>
      <c r="H2936" s="182"/>
      <c r="I2936" s="175"/>
      <c r="J2936" s="175"/>
      <c r="K2936" s="175"/>
      <c r="L2936" s="175"/>
      <c r="M2936" s="175"/>
      <c r="N2936" s="175"/>
      <c r="O2936" s="175"/>
      <c r="P2936" s="175"/>
      <c r="Q2936" s="175"/>
      <c r="R2936" s="175"/>
      <c r="S2936" s="175"/>
      <c r="T2936" s="175"/>
      <c r="U2936" s="175"/>
      <c r="V2936" s="175"/>
      <c r="W2936" s="175"/>
      <c r="X2936" s="175"/>
      <c r="Y2936" s="175"/>
      <c r="Z2936" s="175"/>
      <c r="AA2936" s="175"/>
      <c r="AB2936" s="175"/>
      <c r="AC2936" s="175"/>
      <c r="AD2936" s="175"/>
      <c r="AE2936" s="175"/>
      <c r="AF2936" s="175"/>
      <c r="AG2936" s="175"/>
      <c r="AH2936" s="175"/>
      <c r="AI2936" s="175"/>
      <c r="AJ2936" s="175"/>
      <c r="AK2936" s="175"/>
      <c r="AL2936" s="175"/>
      <c r="AM2936" s="175"/>
      <c r="AN2936" s="175"/>
      <c r="AO2936" s="175"/>
      <c r="AP2936" s="175"/>
      <c r="AQ2936" s="175"/>
      <c r="AR2936" s="175"/>
    </row>
    <row r="2937" spans="1:44" ht="102" x14ac:dyDescent="0.3">
      <c r="A2937" s="175"/>
      <c r="B2937" s="181" t="s">
        <v>997</v>
      </c>
      <c r="C2937" s="182" t="s">
        <v>998</v>
      </c>
      <c r="D2937" s="190">
        <v>3513.29</v>
      </c>
      <c r="E2937" s="191">
        <v>3513.29</v>
      </c>
      <c r="F2937" s="185" t="s">
        <v>4637</v>
      </c>
      <c r="G2937" s="186" t="s">
        <v>3601</v>
      </c>
      <c r="H2937" s="187"/>
      <c r="I2937" s="175"/>
      <c r="J2937" s="175"/>
      <c r="K2937" s="175"/>
      <c r="L2937" s="175"/>
      <c r="M2937" s="175"/>
      <c r="N2937" s="175"/>
      <c r="O2937" s="175"/>
      <c r="P2937" s="175"/>
      <c r="Q2937" s="175"/>
      <c r="R2937" s="175"/>
      <c r="S2937" s="175"/>
      <c r="T2937" s="175"/>
      <c r="U2937" s="175"/>
      <c r="V2937" s="175"/>
      <c r="W2937" s="175"/>
      <c r="X2937" s="175"/>
      <c r="Y2937" s="175"/>
      <c r="Z2937" s="175"/>
      <c r="AA2937" s="175"/>
      <c r="AB2937" s="175"/>
      <c r="AC2937" s="175"/>
      <c r="AD2937" s="175"/>
      <c r="AE2937" s="175"/>
      <c r="AF2937" s="175"/>
      <c r="AG2937" s="175"/>
      <c r="AH2937" s="175"/>
      <c r="AI2937" s="175"/>
      <c r="AJ2937" s="175"/>
      <c r="AK2937" s="175"/>
      <c r="AL2937" s="175"/>
      <c r="AM2937" s="175"/>
      <c r="AN2937" s="175"/>
      <c r="AO2937" s="175"/>
      <c r="AP2937" s="175"/>
      <c r="AQ2937" s="175"/>
      <c r="AR2937" s="175"/>
    </row>
    <row r="2938" spans="1:44" ht="102" hidden="1" x14ac:dyDescent="0.3">
      <c r="A2938" s="175"/>
      <c r="B2938" s="185" t="s">
        <v>4637</v>
      </c>
      <c r="C2938" s="182"/>
      <c r="D2938" s="190">
        <v>3513.29</v>
      </c>
      <c r="E2938" s="191">
        <v>3513.29</v>
      </c>
      <c r="F2938" s="186" t="s">
        <v>3601</v>
      </c>
      <c r="G2938" s="181" t="s">
        <v>1357</v>
      </c>
      <c r="H2938" s="182" t="s">
        <v>1358</v>
      </c>
      <c r="I2938" s="175"/>
      <c r="J2938" s="175"/>
      <c r="K2938" s="175"/>
      <c r="L2938" s="175"/>
      <c r="M2938" s="175"/>
      <c r="N2938" s="175"/>
      <c r="O2938" s="175"/>
      <c r="P2938" s="175"/>
      <c r="Q2938" s="175"/>
      <c r="R2938" s="175"/>
      <c r="S2938" s="175"/>
      <c r="T2938" s="175"/>
      <c r="U2938" s="175"/>
      <c r="V2938" s="175"/>
      <c r="W2938" s="175"/>
      <c r="X2938" s="175"/>
      <c r="Y2938" s="175"/>
      <c r="Z2938" s="175"/>
      <c r="AA2938" s="175"/>
      <c r="AB2938" s="175"/>
      <c r="AC2938" s="175"/>
      <c r="AD2938" s="175"/>
      <c r="AE2938" s="175"/>
      <c r="AF2938" s="175"/>
      <c r="AG2938" s="175"/>
      <c r="AH2938" s="175"/>
      <c r="AI2938" s="175"/>
      <c r="AJ2938" s="175"/>
      <c r="AK2938" s="175"/>
      <c r="AL2938" s="175"/>
      <c r="AM2938" s="175"/>
      <c r="AN2938" s="175"/>
      <c r="AO2938" s="175"/>
      <c r="AP2938" s="175"/>
      <c r="AQ2938" s="175"/>
      <c r="AR2938" s="175"/>
    </row>
    <row r="2939" spans="1:44" ht="102" hidden="1" x14ac:dyDescent="0.3">
      <c r="A2939" s="175"/>
      <c r="B2939" s="186" t="s">
        <v>3601</v>
      </c>
      <c r="C2939" s="187"/>
      <c r="D2939" s="190">
        <v>3513.29</v>
      </c>
      <c r="E2939" s="191">
        <v>3513.29</v>
      </c>
      <c r="F2939" s="181" t="s">
        <v>1357</v>
      </c>
      <c r="G2939" s="185" t="s">
        <v>4637</v>
      </c>
      <c r="H2939" s="182"/>
      <c r="I2939" s="175"/>
      <c r="J2939" s="175"/>
      <c r="K2939" s="175"/>
      <c r="L2939" s="175"/>
      <c r="M2939" s="175"/>
      <c r="N2939" s="175"/>
      <c r="O2939" s="175"/>
      <c r="P2939" s="175"/>
      <c r="Q2939" s="175"/>
      <c r="R2939" s="175"/>
      <c r="S2939" s="175"/>
      <c r="T2939" s="175"/>
      <c r="U2939" s="175"/>
      <c r="V2939" s="175"/>
      <c r="W2939" s="175"/>
      <c r="X2939" s="175"/>
      <c r="Y2939" s="175"/>
      <c r="Z2939" s="175"/>
      <c r="AA2939" s="175"/>
      <c r="AB2939" s="175"/>
      <c r="AC2939" s="175"/>
      <c r="AD2939" s="175"/>
      <c r="AE2939" s="175"/>
      <c r="AF2939" s="175"/>
      <c r="AG2939" s="175"/>
      <c r="AH2939" s="175"/>
      <c r="AI2939" s="175"/>
      <c r="AJ2939" s="175"/>
      <c r="AK2939" s="175"/>
      <c r="AL2939" s="175"/>
      <c r="AM2939" s="175"/>
      <c r="AN2939" s="175"/>
      <c r="AO2939" s="175"/>
      <c r="AP2939" s="175"/>
      <c r="AQ2939" s="175"/>
      <c r="AR2939" s="175"/>
    </row>
    <row r="2940" spans="1:44" ht="102" x14ac:dyDescent="0.3">
      <c r="A2940" s="175"/>
      <c r="B2940" s="181" t="s">
        <v>1357</v>
      </c>
      <c r="C2940" s="182" t="s">
        <v>1358</v>
      </c>
      <c r="D2940" s="190">
        <v>1477.47</v>
      </c>
      <c r="E2940" s="191">
        <v>1477.47</v>
      </c>
      <c r="F2940" s="185" t="s">
        <v>4637</v>
      </c>
      <c r="G2940" s="186" t="s">
        <v>3484</v>
      </c>
      <c r="H2940" s="187"/>
      <c r="I2940" s="175"/>
      <c r="J2940" s="175"/>
      <c r="K2940" s="175"/>
      <c r="L2940" s="175"/>
      <c r="M2940" s="175"/>
      <c r="N2940" s="175"/>
      <c r="O2940" s="175"/>
      <c r="P2940" s="175"/>
      <c r="Q2940" s="175"/>
      <c r="R2940" s="175"/>
      <c r="S2940" s="175"/>
      <c r="T2940" s="175"/>
      <c r="U2940" s="175"/>
      <c r="V2940" s="175"/>
      <c r="W2940" s="175"/>
      <c r="X2940" s="175"/>
      <c r="Y2940" s="175"/>
      <c r="Z2940" s="175"/>
      <c r="AA2940" s="175"/>
      <c r="AB2940" s="175"/>
      <c r="AC2940" s="175"/>
      <c r="AD2940" s="175"/>
      <c r="AE2940" s="175"/>
      <c r="AF2940" s="175"/>
      <c r="AG2940" s="175"/>
      <c r="AH2940" s="175"/>
      <c r="AI2940" s="175"/>
      <c r="AJ2940" s="175"/>
      <c r="AK2940" s="175"/>
      <c r="AL2940" s="175"/>
      <c r="AM2940" s="175"/>
      <c r="AN2940" s="175"/>
      <c r="AO2940" s="175"/>
      <c r="AP2940" s="175"/>
      <c r="AQ2940" s="175"/>
      <c r="AR2940" s="175"/>
    </row>
    <row r="2941" spans="1:44" ht="102" hidden="1" x14ac:dyDescent="0.3">
      <c r="A2941" s="175"/>
      <c r="B2941" s="185" t="s">
        <v>4637</v>
      </c>
      <c r="C2941" s="182"/>
      <c r="D2941" s="190">
        <v>1477.47</v>
      </c>
      <c r="E2941" s="191">
        <v>1477.47</v>
      </c>
      <c r="F2941" s="186" t="s">
        <v>3484</v>
      </c>
      <c r="G2941" s="181" t="s">
        <v>912</v>
      </c>
      <c r="H2941" s="182" t="s">
        <v>913</v>
      </c>
      <c r="I2941" s="175"/>
      <c r="J2941" s="175"/>
      <c r="K2941" s="175"/>
      <c r="L2941" s="175"/>
      <c r="M2941" s="175"/>
      <c r="N2941" s="175"/>
      <c r="O2941" s="175"/>
      <c r="P2941" s="175"/>
      <c r="Q2941" s="175"/>
      <c r="R2941" s="175"/>
      <c r="S2941" s="175"/>
      <c r="T2941" s="175"/>
      <c r="U2941" s="175"/>
      <c r="V2941" s="175"/>
      <c r="W2941" s="175"/>
      <c r="X2941" s="175"/>
      <c r="Y2941" s="175"/>
      <c r="Z2941" s="175"/>
      <c r="AA2941" s="175"/>
      <c r="AB2941" s="175"/>
      <c r="AC2941" s="175"/>
      <c r="AD2941" s="175"/>
      <c r="AE2941" s="175"/>
      <c r="AF2941" s="175"/>
      <c r="AG2941" s="175"/>
      <c r="AH2941" s="175"/>
      <c r="AI2941" s="175"/>
      <c r="AJ2941" s="175"/>
      <c r="AK2941" s="175"/>
      <c r="AL2941" s="175"/>
      <c r="AM2941" s="175"/>
      <c r="AN2941" s="175"/>
      <c r="AO2941" s="175"/>
      <c r="AP2941" s="175"/>
      <c r="AQ2941" s="175"/>
      <c r="AR2941" s="175"/>
    </row>
    <row r="2942" spans="1:44" ht="102" hidden="1" x14ac:dyDescent="0.3">
      <c r="A2942" s="175"/>
      <c r="B2942" s="186" t="s">
        <v>3484</v>
      </c>
      <c r="C2942" s="187"/>
      <c r="D2942" s="190">
        <v>1477.47</v>
      </c>
      <c r="E2942" s="191">
        <v>1477.47</v>
      </c>
      <c r="F2942" s="181" t="s">
        <v>912</v>
      </c>
      <c r="G2942" s="185" t="s">
        <v>4637</v>
      </c>
      <c r="H2942" s="182"/>
      <c r="I2942" s="175"/>
      <c r="J2942" s="175"/>
      <c r="K2942" s="175"/>
      <c r="L2942" s="175"/>
      <c r="M2942" s="175"/>
      <c r="N2942" s="175"/>
      <c r="O2942" s="175"/>
      <c r="P2942" s="175"/>
      <c r="Q2942" s="175"/>
      <c r="R2942" s="175"/>
      <c r="S2942" s="175"/>
      <c r="T2942" s="175"/>
      <c r="U2942" s="175"/>
      <c r="V2942" s="175"/>
      <c r="W2942" s="175"/>
      <c r="X2942" s="175"/>
      <c r="Y2942" s="175"/>
      <c r="Z2942" s="175"/>
      <c r="AA2942" s="175"/>
      <c r="AB2942" s="175"/>
      <c r="AC2942" s="175"/>
      <c r="AD2942" s="175"/>
      <c r="AE2942" s="175"/>
      <c r="AF2942" s="175"/>
      <c r="AG2942" s="175"/>
      <c r="AH2942" s="175"/>
      <c r="AI2942" s="175"/>
      <c r="AJ2942" s="175"/>
      <c r="AK2942" s="175"/>
      <c r="AL2942" s="175"/>
      <c r="AM2942" s="175"/>
      <c r="AN2942" s="175"/>
      <c r="AO2942" s="175"/>
      <c r="AP2942" s="175"/>
      <c r="AQ2942" s="175"/>
      <c r="AR2942" s="175"/>
    </row>
    <row r="2943" spans="1:44" ht="102" x14ac:dyDescent="0.3">
      <c r="A2943" s="175"/>
      <c r="B2943" s="181" t="s">
        <v>912</v>
      </c>
      <c r="C2943" s="182" t="s">
        <v>913</v>
      </c>
      <c r="D2943" s="190">
        <v>1318.56</v>
      </c>
      <c r="E2943" s="191">
        <v>1318.56</v>
      </c>
      <c r="F2943" s="185" t="s">
        <v>4637</v>
      </c>
      <c r="G2943" s="186" t="s">
        <v>3485</v>
      </c>
      <c r="H2943" s="187"/>
      <c r="I2943" s="175"/>
      <c r="J2943" s="175"/>
      <c r="K2943" s="175"/>
      <c r="L2943" s="175"/>
      <c r="M2943" s="175"/>
      <c r="N2943" s="175"/>
      <c r="O2943" s="175"/>
      <c r="P2943" s="175"/>
      <c r="Q2943" s="175"/>
      <c r="R2943" s="175"/>
      <c r="S2943" s="175"/>
      <c r="T2943" s="175"/>
      <c r="U2943" s="175"/>
      <c r="V2943" s="175"/>
      <c r="W2943" s="175"/>
      <c r="X2943" s="175"/>
      <c r="Y2943" s="175"/>
      <c r="Z2943" s="175"/>
      <c r="AA2943" s="175"/>
      <c r="AB2943" s="175"/>
      <c r="AC2943" s="175"/>
      <c r="AD2943" s="175"/>
      <c r="AE2943" s="175"/>
      <c r="AF2943" s="175"/>
      <c r="AG2943" s="175"/>
      <c r="AH2943" s="175"/>
      <c r="AI2943" s="175"/>
      <c r="AJ2943" s="175"/>
      <c r="AK2943" s="175"/>
      <c r="AL2943" s="175"/>
      <c r="AM2943" s="175"/>
      <c r="AN2943" s="175"/>
      <c r="AO2943" s="175"/>
      <c r="AP2943" s="175"/>
      <c r="AQ2943" s="175"/>
      <c r="AR2943" s="175"/>
    </row>
    <row r="2944" spans="1:44" ht="102" hidden="1" x14ac:dyDescent="0.3">
      <c r="A2944" s="175"/>
      <c r="B2944" s="185" t="s">
        <v>4637</v>
      </c>
      <c r="C2944" s="182"/>
      <c r="D2944" s="190">
        <v>1318.56</v>
      </c>
      <c r="E2944" s="191">
        <v>1318.56</v>
      </c>
      <c r="F2944" s="186" t="s">
        <v>3485</v>
      </c>
      <c r="G2944" s="181" t="s">
        <v>2054</v>
      </c>
      <c r="H2944" s="182" t="s">
        <v>2055</v>
      </c>
      <c r="I2944" s="175"/>
      <c r="J2944" s="175"/>
      <c r="K2944" s="175"/>
      <c r="L2944" s="175"/>
      <c r="M2944" s="175"/>
      <c r="N2944" s="175"/>
      <c r="O2944" s="175"/>
      <c r="P2944" s="175"/>
      <c r="Q2944" s="175"/>
      <c r="R2944" s="175"/>
      <c r="S2944" s="175"/>
      <c r="T2944" s="175"/>
      <c r="U2944" s="175"/>
      <c r="V2944" s="175"/>
      <c r="W2944" s="175"/>
      <c r="X2944" s="175"/>
      <c r="Y2944" s="175"/>
      <c r="Z2944" s="175"/>
      <c r="AA2944" s="175"/>
      <c r="AB2944" s="175"/>
      <c r="AC2944" s="175"/>
      <c r="AD2944" s="175"/>
      <c r="AE2944" s="175"/>
      <c r="AF2944" s="175"/>
      <c r="AG2944" s="175"/>
      <c r="AH2944" s="175"/>
      <c r="AI2944" s="175"/>
      <c r="AJ2944" s="175"/>
      <c r="AK2944" s="175"/>
      <c r="AL2944" s="175"/>
      <c r="AM2944" s="175"/>
      <c r="AN2944" s="175"/>
      <c r="AO2944" s="175"/>
      <c r="AP2944" s="175"/>
      <c r="AQ2944" s="175"/>
      <c r="AR2944" s="175"/>
    </row>
    <row r="2945" spans="1:44" ht="102" hidden="1" x14ac:dyDescent="0.3">
      <c r="A2945" s="175"/>
      <c r="B2945" s="186" t="s">
        <v>3485</v>
      </c>
      <c r="C2945" s="187"/>
      <c r="D2945" s="190">
        <v>1318.56</v>
      </c>
      <c r="E2945" s="191">
        <v>1318.56</v>
      </c>
      <c r="F2945" s="181" t="s">
        <v>2054</v>
      </c>
      <c r="G2945" s="185" t="s">
        <v>4637</v>
      </c>
      <c r="H2945" s="182"/>
      <c r="I2945" s="175"/>
      <c r="J2945" s="175"/>
      <c r="K2945" s="175"/>
      <c r="L2945" s="175"/>
      <c r="M2945" s="175"/>
      <c r="N2945" s="175"/>
      <c r="O2945" s="175"/>
      <c r="P2945" s="175"/>
      <c r="Q2945" s="175"/>
      <c r="R2945" s="175"/>
      <c r="S2945" s="175"/>
      <c r="T2945" s="175"/>
      <c r="U2945" s="175"/>
      <c r="V2945" s="175"/>
      <c r="W2945" s="175"/>
      <c r="X2945" s="175"/>
      <c r="Y2945" s="175"/>
      <c r="Z2945" s="175"/>
      <c r="AA2945" s="175"/>
      <c r="AB2945" s="175"/>
      <c r="AC2945" s="175"/>
      <c r="AD2945" s="175"/>
      <c r="AE2945" s="175"/>
      <c r="AF2945" s="175"/>
      <c r="AG2945" s="175"/>
      <c r="AH2945" s="175"/>
      <c r="AI2945" s="175"/>
      <c r="AJ2945" s="175"/>
      <c r="AK2945" s="175"/>
      <c r="AL2945" s="175"/>
      <c r="AM2945" s="175"/>
      <c r="AN2945" s="175"/>
      <c r="AO2945" s="175"/>
      <c r="AP2945" s="175"/>
      <c r="AQ2945" s="175"/>
      <c r="AR2945" s="175"/>
    </row>
    <row r="2946" spans="1:44" ht="102" x14ac:dyDescent="0.3">
      <c r="A2946" s="175"/>
      <c r="B2946" s="181" t="s">
        <v>2054</v>
      </c>
      <c r="C2946" s="182" t="s">
        <v>2055</v>
      </c>
      <c r="D2946" s="190">
        <v>1473.18</v>
      </c>
      <c r="E2946" s="191">
        <v>1473.18</v>
      </c>
      <c r="F2946" s="185" t="s">
        <v>4637</v>
      </c>
      <c r="G2946" s="186" t="s">
        <v>3487</v>
      </c>
      <c r="H2946" s="187"/>
      <c r="I2946" s="175"/>
      <c r="J2946" s="175"/>
      <c r="K2946" s="175"/>
      <c r="L2946" s="175"/>
      <c r="M2946" s="175"/>
      <c r="N2946" s="175"/>
      <c r="O2946" s="175"/>
      <c r="P2946" s="175"/>
      <c r="Q2946" s="175"/>
      <c r="R2946" s="175"/>
      <c r="S2946" s="175"/>
      <c r="T2946" s="175"/>
      <c r="U2946" s="175"/>
      <c r="V2946" s="175"/>
      <c r="W2946" s="175"/>
      <c r="X2946" s="175"/>
      <c r="Y2946" s="175"/>
      <c r="Z2946" s="175"/>
      <c r="AA2946" s="175"/>
      <c r="AB2946" s="175"/>
      <c r="AC2946" s="175"/>
      <c r="AD2946" s="175"/>
      <c r="AE2946" s="175"/>
      <c r="AF2946" s="175"/>
      <c r="AG2946" s="175"/>
      <c r="AH2946" s="175"/>
      <c r="AI2946" s="175"/>
      <c r="AJ2946" s="175"/>
      <c r="AK2946" s="175"/>
      <c r="AL2946" s="175"/>
      <c r="AM2946" s="175"/>
      <c r="AN2946" s="175"/>
      <c r="AO2946" s="175"/>
      <c r="AP2946" s="175"/>
      <c r="AQ2946" s="175"/>
      <c r="AR2946" s="175"/>
    </row>
    <row r="2947" spans="1:44" ht="102" hidden="1" x14ac:dyDescent="0.3">
      <c r="A2947" s="175"/>
      <c r="B2947" s="185" t="s">
        <v>4637</v>
      </c>
      <c r="C2947" s="182"/>
      <c r="D2947" s="190">
        <v>1473.18</v>
      </c>
      <c r="E2947" s="191">
        <v>1473.18</v>
      </c>
      <c r="F2947" s="186" t="s">
        <v>3487</v>
      </c>
      <c r="G2947" s="181" t="s">
        <v>2429</v>
      </c>
      <c r="H2947" s="182" t="s">
        <v>2430</v>
      </c>
      <c r="I2947" s="175"/>
      <c r="J2947" s="175"/>
      <c r="K2947" s="175"/>
      <c r="L2947" s="175"/>
      <c r="M2947" s="175"/>
      <c r="N2947" s="175"/>
      <c r="O2947" s="175"/>
      <c r="P2947" s="175"/>
      <c r="Q2947" s="175"/>
      <c r="R2947" s="175"/>
      <c r="S2947" s="175"/>
      <c r="T2947" s="175"/>
      <c r="U2947" s="175"/>
      <c r="V2947" s="175"/>
      <c r="W2947" s="175"/>
      <c r="X2947" s="175"/>
      <c r="Y2947" s="175"/>
      <c r="Z2947" s="175"/>
      <c r="AA2947" s="175"/>
      <c r="AB2947" s="175"/>
      <c r="AC2947" s="175"/>
      <c r="AD2947" s="175"/>
      <c r="AE2947" s="175"/>
      <c r="AF2947" s="175"/>
      <c r="AG2947" s="175"/>
      <c r="AH2947" s="175"/>
      <c r="AI2947" s="175"/>
      <c r="AJ2947" s="175"/>
      <c r="AK2947" s="175"/>
      <c r="AL2947" s="175"/>
      <c r="AM2947" s="175"/>
      <c r="AN2947" s="175"/>
      <c r="AO2947" s="175"/>
      <c r="AP2947" s="175"/>
      <c r="AQ2947" s="175"/>
      <c r="AR2947" s="175"/>
    </row>
    <row r="2948" spans="1:44" ht="102" hidden="1" x14ac:dyDescent="0.3">
      <c r="A2948" s="175"/>
      <c r="B2948" s="186" t="s">
        <v>3487</v>
      </c>
      <c r="C2948" s="187"/>
      <c r="D2948" s="190">
        <v>1473.18</v>
      </c>
      <c r="E2948" s="191">
        <v>1473.18</v>
      </c>
      <c r="F2948" s="181" t="s">
        <v>2429</v>
      </c>
      <c r="G2948" s="185" t="s">
        <v>4637</v>
      </c>
      <c r="H2948" s="182"/>
      <c r="I2948" s="175"/>
      <c r="J2948" s="175"/>
      <c r="K2948" s="175"/>
      <c r="L2948" s="175"/>
      <c r="M2948" s="175"/>
      <c r="N2948" s="175"/>
      <c r="O2948" s="175"/>
      <c r="P2948" s="175"/>
      <c r="Q2948" s="175"/>
      <c r="R2948" s="175"/>
      <c r="S2948" s="175"/>
      <c r="T2948" s="175"/>
      <c r="U2948" s="175"/>
      <c r="V2948" s="175"/>
      <c r="W2948" s="175"/>
      <c r="X2948" s="175"/>
      <c r="Y2948" s="175"/>
      <c r="Z2948" s="175"/>
      <c r="AA2948" s="175"/>
      <c r="AB2948" s="175"/>
      <c r="AC2948" s="175"/>
      <c r="AD2948" s="175"/>
      <c r="AE2948" s="175"/>
      <c r="AF2948" s="175"/>
      <c r="AG2948" s="175"/>
      <c r="AH2948" s="175"/>
      <c r="AI2948" s="175"/>
      <c r="AJ2948" s="175"/>
      <c r="AK2948" s="175"/>
      <c r="AL2948" s="175"/>
      <c r="AM2948" s="175"/>
      <c r="AN2948" s="175"/>
      <c r="AO2948" s="175"/>
      <c r="AP2948" s="175"/>
      <c r="AQ2948" s="175"/>
      <c r="AR2948" s="175"/>
    </row>
    <row r="2949" spans="1:44" ht="102" x14ac:dyDescent="0.3">
      <c r="A2949" s="175"/>
      <c r="B2949" s="181" t="s">
        <v>2429</v>
      </c>
      <c r="C2949" s="182" t="s">
        <v>2430</v>
      </c>
      <c r="D2949" s="190">
        <v>3251.3</v>
      </c>
      <c r="E2949" s="191">
        <v>3251.3</v>
      </c>
      <c r="F2949" s="185" t="s">
        <v>4637</v>
      </c>
      <c r="G2949" s="186" t="s">
        <v>3604</v>
      </c>
      <c r="H2949" s="187"/>
      <c r="I2949" s="175"/>
      <c r="J2949" s="175"/>
      <c r="K2949" s="175"/>
      <c r="L2949" s="175"/>
      <c r="M2949" s="175"/>
      <c r="N2949" s="175"/>
      <c r="O2949" s="175"/>
      <c r="P2949" s="175"/>
      <c r="Q2949" s="175"/>
      <c r="R2949" s="175"/>
      <c r="S2949" s="175"/>
      <c r="T2949" s="175"/>
      <c r="U2949" s="175"/>
      <c r="V2949" s="175"/>
      <c r="W2949" s="175"/>
      <c r="X2949" s="175"/>
      <c r="Y2949" s="175"/>
      <c r="Z2949" s="175"/>
      <c r="AA2949" s="175"/>
      <c r="AB2949" s="175"/>
      <c r="AC2949" s="175"/>
      <c r="AD2949" s="175"/>
      <c r="AE2949" s="175"/>
      <c r="AF2949" s="175"/>
      <c r="AG2949" s="175"/>
      <c r="AH2949" s="175"/>
      <c r="AI2949" s="175"/>
      <c r="AJ2949" s="175"/>
      <c r="AK2949" s="175"/>
      <c r="AL2949" s="175"/>
      <c r="AM2949" s="175"/>
      <c r="AN2949" s="175"/>
      <c r="AO2949" s="175"/>
      <c r="AP2949" s="175"/>
      <c r="AQ2949" s="175"/>
      <c r="AR2949" s="175"/>
    </row>
    <row r="2950" spans="1:44" ht="102" hidden="1" x14ac:dyDescent="0.3">
      <c r="A2950" s="175"/>
      <c r="B2950" s="185" t="s">
        <v>4637</v>
      </c>
      <c r="C2950" s="182"/>
      <c r="D2950" s="190">
        <v>3251.3</v>
      </c>
      <c r="E2950" s="191">
        <v>3251.3</v>
      </c>
      <c r="F2950" s="186" t="s">
        <v>3604</v>
      </c>
      <c r="G2950" s="181" t="s">
        <v>896</v>
      </c>
      <c r="H2950" s="182" t="s">
        <v>209</v>
      </c>
      <c r="I2950" s="175"/>
      <c r="J2950" s="175"/>
      <c r="K2950" s="175"/>
      <c r="L2950" s="175"/>
      <c r="M2950" s="175"/>
      <c r="N2950" s="175"/>
      <c r="O2950" s="175"/>
      <c r="P2950" s="175"/>
      <c r="Q2950" s="175"/>
      <c r="R2950" s="175"/>
      <c r="S2950" s="175"/>
      <c r="T2950" s="175"/>
      <c r="U2950" s="175"/>
      <c r="V2950" s="175"/>
      <c r="W2950" s="175"/>
      <c r="X2950" s="175"/>
      <c r="Y2950" s="175"/>
      <c r="Z2950" s="175"/>
      <c r="AA2950" s="175"/>
      <c r="AB2950" s="175"/>
      <c r="AC2950" s="175"/>
      <c r="AD2950" s="175"/>
      <c r="AE2950" s="175"/>
      <c r="AF2950" s="175"/>
      <c r="AG2950" s="175"/>
      <c r="AH2950" s="175"/>
      <c r="AI2950" s="175"/>
      <c r="AJ2950" s="175"/>
      <c r="AK2950" s="175"/>
      <c r="AL2950" s="175"/>
      <c r="AM2950" s="175"/>
      <c r="AN2950" s="175"/>
      <c r="AO2950" s="175"/>
      <c r="AP2950" s="175"/>
      <c r="AQ2950" s="175"/>
      <c r="AR2950" s="175"/>
    </row>
    <row r="2951" spans="1:44" ht="102" hidden="1" x14ac:dyDescent="0.3">
      <c r="A2951" s="175"/>
      <c r="B2951" s="186" t="s">
        <v>3604</v>
      </c>
      <c r="C2951" s="187"/>
      <c r="D2951" s="190">
        <v>3251.3</v>
      </c>
      <c r="E2951" s="191">
        <v>3251.3</v>
      </c>
      <c r="F2951" s="181" t="s">
        <v>896</v>
      </c>
      <c r="G2951" s="185" t="s">
        <v>4637</v>
      </c>
      <c r="H2951" s="182"/>
      <c r="I2951" s="175"/>
      <c r="J2951" s="175"/>
      <c r="K2951" s="175"/>
      <c r="L2951" s="175"/>
      <c r="M2951" s="175"/>
      <c r="N2951" s="175"/>
      <c r="O2951" s="175"/>
      <c r="P2951" s="175"/>
      <c r="Q2951" s="175"/>
      <c r="R2951" s="175"/>
      <c r="S2951" s="175"/>
      <c r="T2951" s="175"/>
      <c r="U2951" s="175"/>
      <c r="V2951" s="175"/>
      <c r="W2951" s="175"/>
      <c r="X2951" s="175"/>
      <c r="Y2951" s="175"/>
      <c r="Z2951" s="175"/>
      <c r="AA2951" s="175"/>
      <c r="AB2951" s="175"/>
      <c r="AC2951" s="175"/>
      <c r="AD2951" s="175"/>
      <c r="AE2951" s="175"/>
      <c r="AF2951" s="175"/>
      <c r="AG2951" s="175"/>
      <c r="AH2951" s="175"/>
      <c r="AI2951" s="175"/>
      <c r="AJ2951" s="175"/>
      <c r="AK2951" s="175"/>
      <c r="AL2951" s="175"/>
      <c r="AM2951" s="175"/>
      <c r="AN2951" s="175"/>
      <c r="AO2951" s="175"/>
      <c r="AP2951" s="175"/>
      <c r="AQ2951" s="175"/>
      <c r="AR2951" s="175"/>
    </row>
    <row r="2952" spans="1:44" ht="102" x14ac:dyDescent="0.3">
      <c r="A2952" s="175"/>
      <c r="B2952" s="181" t="s">
        <v>896</v>
      </c>
      <c r="C2952" s="182" t="s">
        <v>209</v>
      </c>
      <c r="D2952" s="190">
        <v>3367.26</v>
      </c>
      <c r="E2952" s="191">
        <v>3367.26</v>
      </c>
      <c r="F2952" s="185" t="s">
        <v>4637</v>
      </c>
      <c r="G2952" s="186" t="s">
        <v>3196</v>
      </c>
      <c r="H2952" s="187"/>
      <c r="I2952" s="175"/>
      <c r="J2952" s="175"/>
      <c r="K2952" s="175"/>
      <c r="L2952" s="175"/>
      <c r="M2952" s="175"/>
      <c r="N2952" s="175"/>
      <c r="O2952" s="175"/>
      <c r="P2952" s="175"/>
      <c r="Q2952" s="175"/>
      <c r="R2952" s="175"/>
      <c r="S2952" s="175"/>
      <c r="T2952" s="175"/>
      <c r="U2952" s="175"/>
      <c r="V2952" s="175"/>
      <c r="W2952" s="175"/>
      <c r="X2952" s="175"/>
      <c r="Y2952" s="175"/>
      <c r="Z2952" s="175"/>
      <c r="AA2952" s="175"/>
      <c r="AB2952" s="175"/>
      <c r="AC2952" s="175"/>
      <c r="AD2952" s="175"/>
      <c r="AE2952" s="175"/>
      <c r="AF2952" s="175"/>
      <c r="AG2952" s="175"/>
      <c r="AH2952" s="175"/>
      <c r="AI2952" s="175"/>
      <c r="AJ2952" s="175"/>
      <c r="AK2952" s="175"/>
      <c r="AL2952" s="175"/>
      <c r="AM2952" s="175"/>
      <c r="AN2952" s="175"/>
      <c r="AO2952" s="175"/>
      <c r="AP2952" s="175"/>
      <c r="AQ2952" s="175"/>
      <c r="AR2952" s="175"/>
    </row>
    <row r="2953" spans="1:44" ht="102" hidden="1" x14ac:dyDescent="0.3">
      <c r="A2953" s="175"/>
      <c r="B2953" s="185" t="s">
        <v>4637</v>
      </c>
      <c r="C2953" s="182"/>
      <c r="D2953" s="190">
        <v>3367.26</v>
      </c>
      <c r="E2953" s="191">
        <v>3367.26</v>
      </c>
      <c r="F2953" s="186" t="s">
        <v>3196</v>
      </c>
      <c r="G2953" s="181" t="s">
        <v>1686</v>
      </c>
      <c r="H2953" s="182" t="s">
        <v>1687</v>
      </c>
      <c r="I2953" s="175"/>
      <c r="J2953" s="175"/>
      <c r="K2953" s="175"/>
      <c r="L2953" s="175"/>
      <c r="M2953" s="175"/>
      <c r="N2953" s="175"/>
      <c r="O2953" s="175"/>
      <c r="P2953" s="175"/>
      <c r="Q2953" s="175"/>
      <c r="R2953" s="175"/>
      <c r="S2953" s="175"/>
      <c r="T2953" s="175"/>
      <c r="U2953" s="175"/>
      <c r="V2953" s="175"/>
      <c r="W2953" s="175"/>
      <c r="X2953" s="175"/>
      <c r="Y2953" s="175"/>
      <c r="Z2953" s="175"/>
      <c r="AA2953" s="175"/>
      <c r="AB2953" s="175"/>
      <c r="AC2953" s="175"/>
      <c r="AD2953" s="175"/>
      <c r="AE2953" s="175"/>
      <c r="AF2953" s="175"/>
      <c r="AG2953" s="175"/>
      <c r="AH2953" s="175"/>
      <c r="AI2953" s="175"/>
      <c r="AJ2953" s="175"/>
      <c r="AK2953" s="175"/>
      <c r="AL2953" s="175"/>
      <c r="AM2953" s="175"/>
      <c r="AN2953" s="175"/>
      <c r="AO2953" s="175"/>
      <c r="AP2953" s="175"/>
      <c r="AQ2953" s="175"/>
      <c r="AR2953" s="175"/>
    </row>
    <row r="2954" spans="1:44" ht="102" hidden="1" x14ac:dyDescent="0.3">
      <c r="A2954" s="175"/>
      <c r="B2954" s="186" t="s">
        <v>3196</v>
      </c>
      <c r="C2954" s="187"/>
      <c r="D2954" s="190">
        <v>3367.26</v>
      </c>
      <c r="E2954" s="191">
        <v>3367.26</v>
      </c>
      <c r="F2954" s="181" t="s">
        <v>1686</v>
      </c>
      <c r="G2954" s="185" t="s">
        <v>4637</v>
      </c>
      <c r="H2954" s="182"/>
      <c r="I2954" s="175"/>
      <c r="J2954" s="175"/>
      <c r="K2954" s="175"/>
      <c r="L2954" s="175"/>
      <c r="M2954" s="175"/>
      <c r="N2954" s="175"/>
      <c r="O2954" s="175"/>
      <c r="P2954" s="175"/>
      <c r="Q2954" s="175"/>
      <c r="R2954" s="175"/>
      <c r="S2954" s="175"/>
      <c r="T2954" s="175"/>
      <c r="U2954" s="175"/>
      <c r="V2954" s="175"/>
      <c r="W2954" s="175"/>
      <c r="X2954" s="175"/>
      <c r="Y2954" s="175"/>
      <c r="Z2954" s="175"/>
      <c r="AA2954" s="175"/>
      <c r="AB2954" s="175"/>
      <c r="AC2954" s="175"/>
      <c r="AD2954" s="175"/>
      <c r="AE2954" s="175"/>
      <c r="AF2954" s="175"/>
      <c r="AG2954" s="175"/>
      <c r="AH2954" s="175"/>
      <c r="AI2954" s="175"/>
      <c r="AJ2954" s="175"/>
      <c r="AK2954" s="175"/>
      <c r="AL2954" s="175"/>
      <c r="AM2954" s="175"/>
      <c r="AN2954" s="175"/>
      <c r="AO2954" s="175"/>
      <c r="AP2954" s="175"/>
      <c r="AQ2954" s="175"/>
      <c r="AR2954" s="175"/>
    </row>
    <row r="2955" spans="1:44" ht="102" x14ac:dyDescent="0.3">
      <c r="A2955" s="175"/>
      <c r="B2955" s="181" t="s">
        <v>1686</v>
      </c>
      <c r="C2955" s="182" t="s">
        <v>1687</v>
      </c>
      <c r="D2955" s="190">
        <v>3513.29</v>
      </c>
      <c r="E2955" s="191">
        <v>3513.29</v>
      </c>
      <c r="F2955" s="185" t="s">
        <v>4637</v>
      </c>
      <c r="G2955" s="186" t="s">
        <v>3606</v>
      </c>
      <c r="H2955" s="187"/>
      <c r="I2955" s="175"/>
      <c r="J2955" s="175"/>
      <c r="K2955" s="175"/>
      <c r="L2955" s="175"/>
      <c r="M2955" s="175"/>
      <c r="N2955" s="175"/>
      <c r="O2955" s="175"/>
      <c r="P2955" s="175"/>
      <c r="Q2955" s="175"/>
      <c r="R2955" s="175"/>
      <c r="S2955" s="175"/>
      <c r="T2955" s="175"/>
      <c r="U2955" s="175"/>
      <c r="V2955" s="175"/>
      <c r="W2955" s="175"/>
      <c r="X2955" s="175"/>
      <c r="Y2955" s="175"/>
      <c r="Z2955" s="175"/>
      <c r="AA2955" s="175"/>
      <c r="AB2955" s="175"/>
      <c r="AC2955" s="175"/>
      <c r="AD2955" s="175"/>
      <c r="AE2955" s="175"/>
      <c r="AF2955" s="175"/>
      <c r="AG2955" s="175"/>
      <c r="AH2955" s="175"/>
      <c r="AI2955" s="175"/>
      <c r="AJ2955" s="175"/>
      <c r="AK2955" s="175"/>
      <c r="AL2955" s="175"/>
      <c r="AM2955" s="175"/>
      <c r="AN2955" s="175"/>
      <c r="AO2955" s="175"/>
      <c r="AP2955" s="175"/>
      <c r="AQ2955" s="175"/>
      <c r="AR2955" s="175"/>
    </row>
    <row r="2956" spans="1:44" ht="102" hidden="1" x14ac:dyDescent="0.3">
      <c r="A2956" s="175"/>
      <c r="B2956" s="185" t="s">
        <v>4637</v>
      </c>
      <c r="C2956" s="182"/>
      <c r="D2956" s="190">
        <v>3513.29</v>
      </c>
      <c r="E2956" s="191">
        <v>3513.29</v>
      </c>
      <c r="F2956" s="186" t="s">
        <v>3606</v>
      </c>
      <c r="G2956" s="181" t="s">
        <v>2591</v>
      </c>
      <c r="H2956" s="182" t="s">
        <v>1589</v>
      </c>
      <c r="I2956" s="175"/>
      <c r="J2956" s="175"/>
      <c r="K2956" s="175"/>
      <c r="L2956" s="175"/>
      <c r="M2956" s="175"/>
      <c r="N2956" s="175"/>
      <c r="O2956" s="175"/>
      <c r="P2956" s="175"/>
      <c r="Q2956" s="175"/>
      <c r="R2956" s="175"/>
      <c r="S2956" s="175"/>
      <c r="T2956" s="175"/>
      <c r="U2956" s="175"/>
      <c r="V2956" s="175"/>
      <c r="W2956" s="175"/>
      <c r="X2956" s="175"/>
      <c r="Y2956" s="175"/>
      <c r="Z2956" s="175"/>
      <c r="AA2956" s="175"/>
      <c r="AB2956" s="175"/>
      <c r="AC2956" s="175"/>
      <c r="AD2956" s="175"/>
      <c r="AE2956" s="175"/>
      <c r="AF2956" s="175"/>
      <c r="AG2956" s="175"/>
      <c r="AH2956" s="175"/>
      <c r="AI2956" s="175"/>
      <c r="AJ2956" s="175"/>
      <c r="AK2956" s="175"/>
      <c r="AL2956" s="175"/>
      <c r="AM2956" s="175"/>
      <c r="AN2956" s="175"/>
      <c r="AO2956" s="175"/>
      <c r="AP2956" s="175"/>
      <c r="AQ2956" s="175"/>
      <c r="AR2956" s="175"/>
    </row>
    <row r="2957" spans="1:44" ht="102" hidden="1" x14ac:dyDescent="0.3">
      <c r="A2957" s="175"/>
      <c r="B2957" s="186" t="s">
        <v>3606</v>
      </c>
      <c r="C2957" s="187"/>
      <c r="D2957" s="190">
        <v>3513.29</v>
      </c>
      <c r="E2957" s="191">
        <v>3513.29</v>
      </c>
      <c r="F2957" s="181" t="s">
        <v>2591</v>
      </c>
      <c r="G2957" s="185" t="s">
        <v>4637</v>
      </c>
      <c r="H2957" s="182"/>
      <c r="I2957" s="175"/>
      <c r="J2957" s="175"/>
      <c r="K2957" s="175"/>
      <c r="L2957" s="175"/>
      <c r="M2957" s="175"/>
      <c r="N2957" s="175"/>
      <c r="O2957" s="175"/>
      <c r="P2957" s="175"/>
      <c r="Q2957" s="175"/>
      <c r="R2957" s="175"/>
      <c r="S2957" s="175"/>
      <c r="T2957" s="175"/>
      <c r="U2957" s="175"/>
      <c r="V2957" s="175"/>
      <c r="W2957" s="175"/>
      <c r="X2957" s="175"/>
      <c r="Y2957" s="175"/>
      <c r="Z2957" s="175"/>
      <c r="AA2957" s="175"/>
      <c r="AB2957" s="175"/>
      <c r="AC2957" s="175"/>
      <c r="AD2957" s="175"/>
      <c r="AE2957" s="175"/>
      <c r="AF2957" s="175"/>
      <c r="AG2957" s="175"/>
      <c r="AH2957" s="175"/>
      <c r="AI2957" s="175"/>
      <c r="AJ2957" s="175"/>
      <c r="AK2957" s="175"/>
      <c r="AL2957" s="175"/>
      <c r="AM2957" s="175"/>
      <c r="AN2957" s="175"/>
      <c r="AO2957" s="175"/>
      <c r="AP2957" s="175"/>
      <c r="AQ2957" s="175"/>
      <c r="AR2957" s="175"/>
    </row>
    <row r="2958" spans="1:44" ht="102" x14ac:dyDescent="0.3">
      <c r="A2958" s="175"/>
      <c r="B2958" s="181" t="s">
        <v>2591</v>
      </c>
      <c r="C2958" s="182" t="s">
        <v>1589</v>
      </c>
      <c r="D2958" s="190">
        <v>1477.47</v>
      </c>
      <c r="E2958" s="191">
        <v>1477.47</v>
      </c>
      <c r="F2958" s="185" t="s">
        <v>4637</v>
      </c>
      <c r="G2958" s="186" t="s">
        <v>3908</v>
      </c>
      <c r="H2958" s="187"/>
      <c r="I2958" s="175"/>
      <c r="J2958" s="175"/>
      <c r="K2958" s="175"/>
      <c r="L2958" s="175"/>
      <c r="M2958" s="175"/>
      <c r="N2958" s="175"/>
      <c r="O2958" s="175"/>
      <c r="P2958" s="175"/>
      <c r="Q2958" s="175"/>
      <c r="R2958" s="175"/>
      <c r="S2958" s="175"/>
      <c r="T2958" s="175"/>
      <c r="U2958" s="175"/>
      <c r="V2958" s="175"/>
      <c r="W2958" s="175"/>
      <c r="X2958" s="175"/>
      <c r="Y2958" s="175"/>
      <c r="Z2958" s="175"/>
      <c r="AA2958" s="175"/>
      <c r="AB2958" s="175"/>
      <c r="AC2958" s="175"/>
      <c r="AD2958" s="175"/>
      <c r="AE2958" s="175"/>
      <c r="AF2958" s="175"/>
      <c r="AG2958" s="175"/>
      <c r="AH2958" s="175"/>
      <c r="AI2958" s="175"/>
      <c r="AJ2958" s="175"/>
      <c r="AK2958" s="175"/>
      <c r="AL2958" s="175"/>
      <c r="AM2958" s="175"/>
      <c r="AN2958" s="175"/>
      <c r="AO2958" s="175"/>
      <c r="AP2958" s="175"/>
      <c r="AQ2958" s="175"/>
      <c r="AR2958" s="175"/>
    </row>
    <row r="2959" spans="1:44" ht="102" hidden="1" x14ac:dyDescent="0.3">
      <c r="A2959" s="175"/>
      <c r="B2959" s="185" t="s">
        <v>4637</v>
      </c>
      <c r="C2959" s="182"/>
      <c r="D2959" s="190">
        <v>1477.47</v>
      </c>
      <c r="E2959" s="191">
        <v>1477.47</v>
      </c>
      <c r="F2959" s="186" t="s">
        <v>3908</v>
      </c>
      <c r="G2959" s="181" t="s">
        <v>1661</v>
      </c>
      <c r="H2959" s="182" t="s">
        <v>1662</v>
      </c>
      <c r="I2959" s="175"/>
      <c r="J2959" s="175"/>
      <c r="K2959" s="175"/>
      <c r="L2959" s="175"/>
      <c r="M2959" s="175"/>
      <c r="N2959" s="175"/>
      <c r="O2959" s="175"/>
      <c r="P2959" s="175"/>
      <c r="Q2959" s="175"/>
      <c r="R2959" s="175"/>
      <c r="S2959" s="175"/>
      <c r="T2959" s="175"/>
      <c r="U2959" s="175"/>
      <c r="V2959" s="175"/>
      <c r="W2959" s="175"/>
      <c r="X2959" s="175"/>
      <c r="Y2959" s="175"/>
      <c r="Z2959" s="175"/>
      <c r="AA2959" s="175"/>
      <c r="AB2959" s="175"/>
      <c r="AC2959" s="175"/>
      <c r="AD2959" s="175"/>
      <c r="AE2959" s="175"/>
      <c r="AF2959" s="175"/>
      <c r="AG2959" s="175"/>
      <c r="AH2959" s="175"/>
      <c r="AI2959" s="175"/>
      <c r="AJ2959" s="175"/>
      <c r="AK2959" s="175"/>
      <c r="AL2959" s="175"/>
      <c r="AM2959" s="175"/>
      <c r="AN2959" s="175"/>
      <c r="AO2959" s="175"/>
      <c r="AP2959" s="175"/>
      <c r="AQ2959" s="175"/>
      <c r="AR2959" s="175"/>
    </row>
    <row r="2960" spans="1:44" ht="102" hidden="1" x14ac:dyDescent="0.3">
      <c r="A2960" s="175"/>
      <c r="B2960" s="186" t="s">
        <v>3908</v>
      </c>
      <c r="C2960" s="187"/>
      <c r="D2960" s="190">
        <v>1477.47</v>
      </c>
      <c r="E2960" s="191">
        <v>1477.47</v>
      </c>
      <c r="F2960" s="181" t="s">
        <v>1661</v>
      </c>
      <c r="G2960" s="185" t="s">
        <v>4637</v>
      </c>
      <c r="H2960" s="182"/>
      <c r="I2960" s="175"/>
      <c r="J2960" s="175"/>
      <c r="K2960" s="175"/>
      <c r="L2960" s="175"/>
      <c r="M2960" s="175"/>
      <c r="N2960" s="175"/>
      <c r="O2960" s="175"/>
      <c r="P2960" s="175"/>
      <c r="Q2960" s="175"/>
      <c r="R2960" s="175"/>
      <c r="S2960" s="175"/>
      <c r="T2960" s="175"/>
      <c r="U2960" s="175"/>
      <c r="V2960" s="175"/>
      <c r="W2960" s="175"/>
      <c r="X2960" s="175"/>
      <c r="Y2960" s="175"/>
      <c r="Z2960" s="175"/>
      <c r="AA2960" s="175"/>
      <c r="AB2960" s="175"/>
      <c r="AC2960" s="175"/>
      <c r="AD2960" s="175"/>
      <c r="AE2960" s="175"/>
      <c r="AF2960" s="175"/>
      <c r="AG2960" s="175"/>
      <c r="AH2960" s="175"/>
      <c r="AI2960" s="175"/>
      <c r="AJ2960" s="175"/>
      <c r="AK2960" s="175"/>
      <c r="AL2960" s="175"/>
      <c r="AM2960" s="175"/>
      <c r="AN2960" s="175"/>
      <c r="AO2960" s="175"/>
      <c r="AP2960" s="175"/>
      <c r="AQ2960" s="175"/>
      <c r="AR2960" s="175"/>
    </row>
    <row r="2961" spans="1:44" ht="102" x14ac:dyDescent="0.3">
      <c r="A2961" s="175"/>
      <c r="B2961" s="181" t="s">
        <v>1661</v>
      </c>
      <c r="C2961" s="182" t="s">
        <v>1662</v>
      </c>
      <c r="D2961" s="190">
        <v>1318.56</v>
      </c>
      <c r="E2961" s="191">
        <v>1318.56</v>
      </c>
      <c r="F2961" s="185" t="s">
        <v>4637</v>
      </c>
      <c r="G2961" s="186" t="s">
        <v>3609</v>
      </c>
      <c r="H2961" s="187"/>
      <c r="I2961" s="175"/>
      <c r="J2961" s="175"/>
      <c r="K2961" s="175"/>
      <c r="L2961" s="175"/>
      <c r="M2961" s="175"/>
      <c r="N2961" s="175"/>
      <c r="O2961" s="175"/>
      <c r="P2961" s="175"/>
      <c r="Q2961" s="175"/>
      <c r="R2961" s="175"/>
      <c r="S2961" s="175"/>
      <c r="T2961" s="175"/>
      <c r="U2961" s="175"/>
      <c r="V2961" s="175"/>
      <c r="W2961" s="175"/>
      <c r="X2961" s="175"/>
      <c r="Y2961" s="175"/>
      <c r="Z2961" s="175"/>
      <c r="AA2961" s="175"/>
      <c r="AB2961" s="175"/>
      <c r="AC2961" s="175"/>
      <c r="AD2961" s="175"/>
      <c r="AE2961" s="175"/>
      <c r="AF2961" s="175"/>
      <c r="AG2961" s="175"/>
      <c r="AH2961" s="175"/>
      <c r="AI2961" s="175"/>
      <c r="AJ2961" s="175"/>
      <c r="AK2961" s="175"/>
      <c r="AL2961" s="175"/>
      <c r="AM2961" s="175"/>
      <c r="AN2961" s="175"/>
      <c r="AO2961" s="175"/>
      <c r="AP2961" s="175"/>
      <c r="AQ2961" s="175"/>
      <c r="AR2961" s="175"/>
    </row>
    <row r="2962" spans="1:44" ht="102" hidden="1" x14ac:dyDescent="0.3">
      <c r="A2962" s="175"/>
      <c r="B2962" s="185" t="s">
        <v>4637</v>
      </c>
      <c r="C2962" s="182"/>
      <c r="D2962" s="190">
        <v>1318.56</v>
      </c>
      <c r="E2962" s="191">
        <v>1318.56</v>
      </c>
      <c r="F2962" s="186" t="s">
        <v>3609</v>
      </c>
      <c r="G2962" s="181" t="s">
        <v>1751</v>
      </c>
      <c r="H2962" s="182" t="s">
        <v>1752</v>
      </c>
      <c r="I2962" s="175"/>
      <c r="J2962" s="175"/>
      <c r="K2962" s="175"/>
      <c r="L2962" s="175"/>
      <c r="M2962" s="175"/>
      <c r="N2962" s="175"/>
      <c r="O2962" s="175"/>
      <c r="P2962" s="175"/>
      <c r="Q2962" s="175"/>
      <c r="R2962" s="175"/>
      <c r="S2962" s="175"/>
      <c r="T2962" s="175"/>
      <c r="U2962" s="175"/>
      <c r="V2962" s="175"/>
      <c r="W2962" s="175"/>
      <c r="X2962" s="175"/>
      <c r="Y2962" s="175"/>
      <c r="Z2962" s="175"/>
      <c r="AA2962" s="175"/>
      <c r="AB2962" s="175"/>
      <c r="AC2962" s="175"/>
      <c r="AD2962" s="175"/>
      <c r="AE2962" s="175"/>
      <c r="AF2962" s="175"/>
      <c r="AG2962" s="175"/>
      <c r="AH2962" s="175"/>
      <c r="AI2962" s="175"/>
      <c r="AJ2962" s="175"/>
      <c r="AK2962" s="175"/>
      <c r="AL2962" s="175"/>
      <c r="AM2962" s="175"/>
      <c r="AN2962" s="175"/>
      <c r="AO2962" s="175"/>
      <c r="AP2962" s="175"/>
      <c r="AQ2962" s="175"/>
      <c r="AR2962" s="175"/>
    </row>
    <row r="2963" spans="1:44" ht="102" hidden="1" x14ac:dyDescent="0.3">
      <c r="A2963" s="175"/>
      <c r="B2963" s="186" t="s">
        <v>3609</v>
      </c>
      <c r="C2963" s="187"/>
      <c r="D2963" s="190">
        <v>1318.56</v>
      </c>
      <c r="E2963" s="191">
        <v>1318.56</v>
      </c>
      <c r="F2963" s="181" t="s">
        <v>1751</v>
      </c>
      <c r="G2963" s="185" t="s">
        <v>4637</v>
      </c>
      <c r="H2963" s="182"/>
      <c r="I2963" s="175"/>
      <c r="J2963" s="175"/>
      <c r="K2963" s="175"/>
      <c r="L2963" s="175"/>
      <c r="M2963" s="175"/>
      <c r="N2963" s="175"/>
      <c r="O2963" s="175"/>
      <c r="P2963" s="175"/>
      <c r="Q2963" s="175"/>
      <c r="R2963" s="175"/>
      <c r="S2963" s="175"/>
      <c r="T2963" s="175"/>
      <c r="U2963" s="175"/>
      <c r="V2963" s="175"/>
      <c r="W2963" s="175"/>
      <c r="X2963" s="175"/>
      <c r="Y2963" s="175"/>
      <c r="Z2963" s="175"/>
      <c r="AA2963" s="175"/>
      <c r="AB2963" s="175"/>
      <c r="AC2963" s="175"/>
      <c r="AD2963" s="175"/>
      <c r="AE2963" s="175"/>
      <c r="AF2963" s="175"/>
      <c r="AG2963" s="175"/>
      <c r="AH2963" s="175"/>
      <c r="AI2963" s="175"/>
      <c r="AJ2963" s="175"/>
      <c r="AK2963" s="175"/>
      <c r="AL2963" s="175"/>
      <c r="AM2963" s="175"/>
      <c r="AN2963" s="175"/>
      <c r="AO2963" s="175"/>
      <c r="AP2963" s="175"/>
      <c r="AQ2963" s="175"/>
      <c r="AR2963" s="175"/>
    </row>
    <row r="2964" spans="1:44" ht="102" x14ac:dyDescent="0.3">
      <c r="A2964" s="175"/>
      <c r="B2964" s="181" t="s">
        <v>1751</v>
      </c>
      <c r="C2964" s="182" t="s">
        <v>1752</v>
      </c>
      <c r="D2964" s="190">
        <v>1473.18</v>
      </c>
      <c r="E2964" s="191">
        <v>1473.18</v>
      </c>
      <c r="F2964" s="185" t="s">
        <v>4637</v>
      </c>
      <c r="G2964" s="186" t="s">
        <v>3509</v>
      </c>
      <c r="H2964" s="187"/>
      <c r="I2964" s="175"/>
      <c r="J2964" s="175"/>
      <c r="K2964" s="175"/>
      <c r="L2964" s="175"/>
      <c r="M2964" s="175"/>
      <c r="N2964" s="175"/>
      <c r="O2964" s="175"/>
      <c r="P2964" s="175"/>
      <c r="Q2964" s="175"/>
      <c r="R2964" s="175"/>
      <c r="S2964" s="175"/>
      <c r="T2964" s="175"/>
      <c r="U2964" s="175"/>
      <c r="V2964" s="175"/>
      <c r="W2964" s="175"/>
      <c r="X2964" s="175"/>
      <c r="Y2964" s="175"/>
      <c r="Z2964" s="175"/>
      <c r="AA2964" s="175"/>
      <c r="AB2964" s="175"/>
      <c r="AC2964" s="175"/>
      <c r="AD2964" s="175"/>
      <c r="AE2964" s="175"/>
      <c r="AF2964" s="175"/>
      <c r="AG2964" s="175"/>
      <c r="AH2964" s="175"/>
      <c r="AI2964" s="175"/>
      <c r="AJ2964" s="175"/>
      <c r="AK2964" s="175"/>
      <c r="AL2964" s="175"/>
      <c r="AM2964" s="175"/>
      <c r="AN2964" s="175"/>
      <c r="AO2964" s="175"/>
      <c r="AP2964" s="175"/>
      <c r="AQ2964" s="175"/>
      <c r="AR2964" s="175"/>
    </row>
    <row r="2965" spans="1:44" ht="102" hidden="1" x14ac:dyDescent="0.3">
      <c r="A2965" s="175"/>
      <c r="B2965" s="185" t="s">
        <v>4637</v>
      </c>
      <c r="C2965" s="182"/>
      <c r="D2965" s="190">
        <v>1473.18</v>
      </c>
      <c r="E2965" s="191">
        <v>1473.18</v>
      </c>
      <c r="F2965" s="186" t="s">
        <v>3509</v>
      </c>
      <c r="G2965" s="181" t="s">
        <v>928</v>
      </c>
      <c r="H2965" s="182" t="s">
        <v>929</v>
      </c>
      <c r="I2965" s="175"/>
      <c r="J2965" s="175"/>
      <c r="K2965" s="175"/>
      <c r="L2965" s="175"/>
      <c r="M2965" s="175"/>
      <c r="N2965" s="175"/>
      <c r="O2965" s="175"/>
      <c r="P2965" s="175"/>
      <c r="Q2965" s="175"/>
      <c r="R2965" s="175"/>
      <c r="S2965" s="175"/>
      <c r="T2965" s="175"/>
      <c r="U2965" s="175"/>
      <c r="V2965" s="175"/>
      <c r="W2965" s="175"/>
      <c r="X2965" s="175"/>
      <c r="Y2965" s="175"/>
      <c r="Z2965" s="175"/>
      <c r="AA2965" s="175"/>
      <c r="AB2965" s="175"/>
      <c r="AC2965" s="175"/>
      <c r="AD2965" s="175"/>
      <c r="AE2965" s="175"/>
      <c r="AF2965" s="175"/>
      <c r="AG2965" s="175"/>
      <c r="AH2965" s="175"/>
      <c r="AI2965" s="175"/>
      <c r="AJ2965" s="175"/>
      <c r="AK2965" s="175"/>
      <c r="AL2965" s="175"/>
      <c r="AM2965" s="175"/>
      <c r="AN2965" s="175"/>
      <c r="AO2965" s="175"/>
      <c r="AP2965" s="175"/>
      <c r="AQ2965" s="175"/>
      <c r="AR2965" s="175"/>
    </row>
    <row r="2966" spans="1:44" ht="102" hidden="1" x14ac:dyDescent="0.3">
      <c r="A2966" s="175"/>
      <c r="B2966" s="186" t="s">
        <v>3509</v>
      </c>
      <c r="C2966" s="187"/>
      <c r="D2966" s="190">
        <v>1473.18</v>
      </c>
      <c r="E2966" s="191">
        <v>1473.18</v>
      </c>
      <c r="F2966" s="181" t="s">
        <v>928</v>
      </c>
      <c r="G2966" s="185" t="s">
        <v>4637</v>
      </c>
      <c r="H2966" s="182"/>
      <c r="I2966" s="175"/>
      <c r="J2966" s="175"/>
      <c r="K2966" s="175"/>
      <c r="L2966" s="175"/>
      <c r="M2966" s="175"/>
      <c r="N2966" s="175"/>
      <c r="O2966" s="175"/>
      <c r="P2966" s="175"/>
      <c r="Q2966" s="175"/>
      <c r="R2966" s="175"/>
      <c r="S2966" s="175"/>
      <c r="T2966" s="175"/>
      <c r="U2966" s="175"/>
      <c r="V2966" s="175"/>
      <c r="W2966" s="175"/>
      <c r="X2966" s="175"/>
      <c r="Y2966" s="175"/>
      <c r="Z2966" s="175"/>
      <c r="AA2966" s="175"/>
      <c r="AB2966" s="175"/>
      <c r="AC2966" s="175"/>
      <c r="AD2966" s="175"/>
      <c r="AE2966" s="175"/>
      <c r="AF2966" s="175"/>
      <c r="AG2966" s="175"/>
      <c r="AH2966" s="175"/>
      <c r="AI2966" s="175"/>
      <c r="AJ2966" s="175"/>
      <c r="AK2966" s="175"/>
      <c r="AL2966" s="175"/>
      <c r="AM2966" s="175"/>
      <c r="AN2966" s="175"/>
      <c r="AO2966" s="175"/>
      <c r="AP2966" s="175"/>
      <c r="AQ2966" s="175"/>
      <c r="AR2966" s="175"/>
    </row>
    <row r="2967" spans="1:44" ht="102" x14ac:dyDescent="0.3">
      <c r="A2967" s="175"/>
      <c r="B2967" s="181" t="s">
        <v>928</v>
      </c>
      <c r="C2967" s="182" t="s">
        <v>929</v>
      </c>
      <c r="D2967" s="190">
        <v>3251.3</v>
      </c>
      <c r="E2967" s="191">
        <v>3251.3</v>
      </c>
      <c r="F2967" s="185" t="s">
        <v>4637</v>
      </c>
      <c r="G2967" s="186" t="s">
        <v>3510</v>
      </c>
      <c r="H2967" s="187"/>
      <c r="I2967" s="175"/>
      <c r="J2967" s="175"/>
      <c r="K2967" s="175"/>
      <c r="L2967" s="175"/>
      <c r="M2967" s="175"/>
      <c r="N2967" s="175"/>
      <c r="O2967" s="175"/>
      <c r="P2967" s="175"/>
      <c r="Q2967" s="175"/>
      <c r="R2967" s="175"/>
      <c r="S2967" s="175"/>
      <c r="T2967" s="175"/>
      <c r="U2967" s="175"/>
      <c r="V2967" s="175"/>
      <c r="W2967" s="175"/>
      <c r="X2967" s="175"/>
      <c r="Y2967" s="175"/>
      <c r="Z2967" s="175"/>
      <c r="AA2967" s="175"/>
      <c r="AB2967" s="175"/>
      <c r="AC2967" s="175"/>
      <c r="AD2967" s="175"/>
      <c r="AE2967" s="175"/>
      <c r="AF2967" s="175"/>
      <c r="AG2967" s="175"/>
      <c r="AH2967" s="175"/>
      <c r="AI2967" s="175"/>
      <c r="AJ2967" s="175"/>
      <c r="AK2967" s="175"/>
      <c r="AL2967" s="175"/>
      <c r="AM2967" s="175"/>
      <c r="AN2967" s="175"/>
      <c r="AO2967" s="175"/>
      <c r="AP2967" s="175"/>
      <c r="AQ2967" s="175"/>
      <c r="AR2967" s="175"/>
    </row>
    <row r="2968" spans="1:44" ht="102" hidden="1" x14ac:dyDescent="0.3">
      <c r="A2968" s="175"/>
      <c r="B2968" s="185" t="s">
        <v>4637</v>
      </c>
      <c r="C2968" s="182"/>
      <c r="D2968" s="190">
        <v>3251.3</v>
      </c>
      <c r="E2968" s="191">
        <v>3251.3</v>
      </c>
      <c r="F2968" s="186" t="s">
        <v>3510</v>
      </c>
      <c r="G2968" s="181" t="s">
        <v>1667</v>
      </c>
      <c r="H2968" s="182" t="s">
        <v>1668</v>
      </c>
      <c r="I2968" s="175"/>
      <c r="J2968" s="175"/>
      <c r="K2968" s="175"/>
      <c r="L2968" s="175"/>
      <c r="M2968" s="175"/>
      <c r="N2968" s="175"/>
      <c r="O2968" s="175"/>
      <c r="P2968" s="175"/>
      <c r="Q2968" s="175"/>
      <c r="R2968" s="175"/>
      <c r="S2968" s="175"/>
      <c r="T2968" s="175"/>
      <c r="U2968" s="175"/>
      <c r="V2968" s="175"/>
      <c r="W2968" s="175"/>
      <c r="X2968" s="175"/>
      <c r="Y2968" s="175"/>
      <c r="Z2968" s="175"/>
      <c r="AA2968" s="175"/>
      <c r="AB2968" s="175"/>
      <c r="AC2968" s="175"/>
      <c r="AD2968" s="175"/>
      <c r="AE2968" s="175"/>
      <c r="AF2968" s="175"/>
      <c r="AG2968" s="175"/>
      <c r="AH2968" s="175"/>
      <c r="AI2968" s="175"/>
      <c r="AJ2968" s="175"/>
      <c r="AK2968" s="175"/>
      <c r="AL2968" s="175"/>
      <c r="AM2968" s="175"/>
      <c r="AN2968" s="175"/>
      <c r="AO2968" s="175"/>
      <c r="AP2968" s="175"/>
      <c r="AQ2968" s="175"/>
      <c r="AR2968" s="175"/>
    </row>
    <row r="2969" spans="1:44" ht="102" hidden="1" x14ac:dyDescent="0.3">
      <c r="A2969" s="175"/>
      <c r="B2969" s="186" t="s">
        <v>3510</v>
      </c>
      <c r="C2969" s="187"/>
      <c r="D2969" s="190">
        <v>3251.3</v>
      </c>
      <c r="E2969" s="191">
        <v>3251.3</v>
      </c>
      <c r="F2969" s="181" t="s">
        <v>1667</v>
      </c>
      <c r="G2969" s="185" t="s">
        <v>4637</v>
      </c>
      <c r="H2969" s="182"/>
      <c r="I2969" s="175"/>
      <c r="J2969" s="175"/>
      <c r="K2969" s="175"/>
      <c r="L2969" s="175"/>
      <c r="M2969" s="175"/>
      <c r="N2969" s="175"/>
      <c r="O2969" s="175"/>
      <c r="P2969" s="175"/>
      <c r="Q2969" s="175"/>
      <c r="R2969" s="175"/>
      <c r="S2969" s="175"/>
      <c r="T2969" s="175"/>
      <c r="U2969" s="175"/>
      <c r="V2969" s="175"/>
      <c r="W2969" s="175"/>
      <c r="X2969" s="175"/>
      <c r="Y2969" s="175"/>
      <c r="Z2969" s="175"/>
      <c r="AA2969" s="175"/>
      <c r="AB2969" s="175"/>
      <c r="AC2969" s="175"/>
      <c r="AD2969" s="175"/>
      <c r="AE2969" s="175"/>
      <c r="AF2969" s="175"/>
      <c r="AG2969" s="175"/>
      <c r="AH2969" s="175"/>
      <c r="AI2969" s="175"/>
      <c r="AJ2969" s="175"/>
      <c r="AK2969" s="175"/>
      <c r="AL2969" s="175"/>
      <c r="AM2969" s="175"/>
      <c r="AN2969" s="175"/>
      <c r="AO2969" s="175"/>
      <c r="AP2969" s="175"/>
      <c r="AQ2969" s="175"/>
      <c r="AR2969" s="175"/>
    </row>
    <row r="2970" spans="1:44" ht="102" x14ac:dyDescent="0.3">
      <c r="A2970" s="175"/>
      <c r="B2970" s="181" t="s">
        <v>1667</v>
      </c>
      <c r="C2970" s="182" t="s">
        <v>1668</v>
      </c>
      <c r="D2970" s="190">
        <v>3513.29</v>
      </c>
      <c r="E2970" s="191">
        <v>3513.29</v>
      </c>
      <c r="F2970" s="185" t="s">
        <v>4637</v>
      </c>
      <c r="G2970" s="186" t="s">
        <v>3532</v>
      </c>
      <c r="H2970" s="187"/>
      <c r="I2970" s="175"/>
      <c r="J2970" s="175"/>
      <c r="K2970" s="175"/>
      <c r="L2970" s="175"/>
      <c r="M2970" s="175"/>
      <c r="N2970" s="175"/>
      <c r="O2970" s="175"/>
      <c r="P2970" s="175"/>
      <c r="Q2970" s="175"/>
      <c r="R2970" s="175"/>
      <c r="S2970" s="175"/>
      <c r="T2970" s="175"/>
      <c r="U2970" s="175"/>
      <c r="V2970" s="175"/>
      <c r="W2970" s="175"/>
      <c r="X2970" s="175"/>
      <c r="Y2970" s="175"/>
      <c r="Z2970" s="175"/>
      <c r="AA2970" s="175"/>
      <c r="AB2970" s="175"/>
      <c r="AC2970" s="175"/>
      <c r="AD2970" s="175"/>
      <c r="AE2970" s="175"/>
      <c r="AF2970" s="175"/>
      <c r="AG2970" s="175"/>
      <c r="AH2970" s="175"/>
      <c r="AI2970" s="175"/>
      <c r="AJ2970" s="175"/>
      <c r="AK2970" s="175"/>
      <c r="AL2970" s="175"/>
      <c r="AM2970" s="175"/>
      <c r="AN2970" s="175"/>
      <c r="AO2970" s="175"/>
      <c r="AP2970" s="175"/>
      <c r="AQ2970" s="175"/>
      <c r="AR2970" s="175"/>
    </row>
    <row r="2971" spans="1:44" ht="102" hidden="1" x14ac:dyDescent="0.3">
      <c r="A2971" s="175"/>
      <c r="B2971" s="185" t="s">
        <v>4637</v>
      </c>
      <c r="C2971" s="182"/>
      <c r="D2971" s="190">
        <v>3513.29</v>
      </c>
      <c r="E2971" s="191">
        <v>3513.29</v>
      </c>
      <c r="F2971" s="186" t="s">
        <v>3532</v>
      </c>
      <c r="G2971" s="181" t="s">
        <v>3941</v>
      </c>
      <c r="H2971" s="182" t="s">
        <v>887</v>
      </c>
      <c r="I2971" s="175"/>
      <c r="J2971" s="175"/>
      <c r="K2971" s="175"/>
      <c r="L2971" s="175"/>
      <c r="M2971" s="175"/>
      <c r="N2971" s="175"/>
      <c r="O2971" s="175"/>
      <c r="P2971" s="175"/>
      <c r="Q2971" s="175"/>
      <c r="R2971" s="175"/>
      <c r="S2971" s="175"/>
      <c r="T2971" s="175"/>
      <c r="U2971" s="175"/>
      <c r="V2971" s="175"/>
      <c r="W2971" s="175"/>
      <c r="X2971" s="175"/>
      <c r="Y2971" s="175"/>
      <c r="Z2971" s="175"/>
      <c r="AA2971" s="175"/>
      <c r="AB2971" s="175"/>
      <c r="AC2971" s="175"/>
      <c r="AD2971" s="175"/>
      <c r="AE2971" s="175"/>
      <c r="AF2971" s="175"/>
      <c r="AG2971" s="175"/>
      <c r="AH2971" s="175"/>
      <c r="AI2971" s="175"/>
      <c r="AJ2971" s="175"/>
      <c r="AK2971" s="175"/>
      <c r="AL2971" s="175"/>
      <c r="AM2971" s="175"/>
      <c r="AN2971" s="175"/>
      <c r="AO2971" s="175"/>
      <c r="AP2971" s="175"/>
      <c r="AQ2971" s="175"/>
      <c r="AR2971" s="175"/>
    </row>
    <row r="2972" spans="1:44" ht="102" hidden="1" x14ac:dyDescent="0.3">
      <c r="A2972" s="175"/>
      <c r="B2972" s="186" t="s">
        <v>3532</v>
      </c>
      <c r="C2972" s="187"/>
      <c r="D2972" s="190">
        <v>3513.29</v>
      </c>
      <c r="E2972" s="191">
        <v>3513.29</v>
      </c>
      <c r="F2972" s="181" t="s">
        <v>3941</v>
      </c>
      <c r="G2972" s="185" t="s">
        <v>4637</v>
      </c>
      <c r="H2972" s="182"/>
      <c r="I2972" s="175"/>
      <c r="J2972" s="175"/>
      <c r="K2972" s="175"/>
      <c r="L2972" s="175"/>
      <c r="M2972" s="175"/>
      <c r="N2972" s="175"/>
      <c r="O2972" s="175"/>
      <c r="P2972" s="175"/>
      <c r="Q2972" s="175"/>
      <c r="R2972" s="175"/>
      <c r="S2972" s="175"/>
      <c r="T2972" s="175"/>
      <c r="U2972" s="175"/>
      <c r="V2972" s="175"/>
      <c r="W2972" s="175"/>
      <c r="X2972" s="175"/>
      <c r="Y2972" s="175"/>
      <c r="Z2972" s="175"/>
      <c r="AA2972" s="175"/>
      <c r="AB2972" s="175"/>
      <c r="AC2972" s="175"/>
      <c r="AD2972" s="175"/>
      <c r="AE2972" s="175"/>
      <c r="AF2972" s="175"/>
      <c r="AG2972" s="175"/>
      <c r="AH2972" s="175"/>
      <c r="AI2972" s="175"/>
      <c r="AJ2972" s="175"/>
      <c r="AK2972" s="175"/>
      <c r="AL2972" s="175"/>
      <c r="AM2972" s="175"/>
      <c r="AN2972" s="175"/>
      <c r="AO2972" s="175"/>
      <c r="AP2972" s="175"/>
      <c r="AQ2972" s="175"/>
      <c r="AR2972" s="175"/>
    </row>
    <row r="2973" spans="1:44" ht="102" x14ac:dyDescent="0.3">
      <c r="A2973" s="175"/>
      <c r="B2973" s="181" t="s">
        <v>3941</v>
      </c>
      <c r="C2973" s="182" t="s">
        <v>887</v>
      </c>
      <c r="D2973" s="190">
        <v>1477.47</v>
      </c>
      <c r="E2973" s="191">
        <v>1477.47</v>
      </c>
      <c r="F2973" s="185" t="s">
        <v>4637</v>
      </c>
      <c r="G2973" s="186" t="s">
        <v>4627</v>
      </c>
      <c r="H2973" s="187"/>
      <c r="I2973" s="175"/>
      <c r="J2973" s="175"/>
      <c r="K2973" s="175"/>
      <c r="L2973" s="175"/>
      <c r="M2973" s="175"/>
      <c r="N2973" s="175"/>
      <c r="O2973" s="175"/>
      <c r="P2973" s="175"/>
      <c r="Q2973" s="175"/>
      <c r="R2973" s="175"/>
      <c r="S2973" s="175"/>
      <c r="T2973" s="175"/>
      <c r="U2973" s="175"/>
      <c r="V2973" s="175"/>
      <c r="W2973" s="175"/>
      <c r="X2973" s="175"/>
      <c r="Y2973" s="175"/>
      <c r="Z2973" s="175"/>
      <c r="AA2973" s="175"/>
      <c r="AB2973" s="175"/>
      <c r="AC2973" s="175"/>
      <c r="AD2973" s="175"/>
      <c r="AE2973" s="175"/>
      <c r="AF2973" s="175"/>
      <c r="AG2973" s="175"/>
      <c r="AH2973" s="175"/>
      <c r="AI2973" s="175"/>
      <c r="AJ2973" s="175"/>
      <c r="AK2973" s="175"/>
      <c r="AL2973" s="175"/>
      <c r="AM2973" s="175"/>
      <c r="AN2973" s="175"/>
      <c r="AO2973" s="175"/>
      <c r="AP2973" s="175"/>
      <c r="AQ2973" s="175"/>
      <c r="AR2973" s="175"/>
    </row>
    <row r="2974" spans="1:44" ht="102" hidden="1" x14ac:dyDescent="0.3">
      <c r="A2974" s="175"/>
      <c r="B2974" s="185" t="s">
        <v>4637</v>
      </c>
      <c r="C2974" s="182"/>
      <c r="D2974" s="190">
        <v>1477.47</v>
      </c>
      <c r="E2974" s="191">
        <v>1477.47</v>
      </c>
      <c r="F2974" s="186" t="s">
        <v>4627</v>
      </c>
      <c r="G2974" s="181" t="s">
        <v>2481</v>
      </c>
      <c r="H2974" s="182" t="s">
        <v>2482</v>
      </c>
      <c r="I2974" s="175"/>
      <c r="J2974" s="175"/>
      <c r="K2974" s="175"/>
      <c r="L2974" s="175"/>
      <c r="M2974" s="175"/>
      <c r="N2974" s="175"/>
      <c r="O2974" s="175"/>
      <c r="P2974" s="175"/>
      <c r="Q2974" s="175"/>
      <c r="R2974" s="175"/>
      <c r="S2974" s="175"/>
      <c r="T2974" s="175"/>
      <c r="U2974" s="175"/>
      <c r="V2974" s="175"/>
      <c r="W2974" s="175"/>
      <c r="X2974" s="175"/>
      <c r="Y2974" s="175"/>
      <c r="Z2974" s="175"/>
      <c r="AA2974" s="175"/>
      <c r="AB2974" s="175"/>
      <c r="AC2974" s="175"/>
      <c r="AD2974" s="175"/>
      <c r="AE2974" s="175"/>
      <c r="AF2974" s="175"/>
      <c r="AG2974" s="175"/>
      <c r="AH2974" s="175"/>
      <c r="AI2974" s="175"/>
      <c r="AJ2974" s="175"/>
      <c r="AK2974" s="175"/>
      <c r="AL2974" s="175"/>
      <c r="AM2974" s="175"/>
      <c r="AN2974" s="175"/>
      <c r="AO2974" s="175"/>
      <c r="AP2974" s="175"/>
      <c r="AQ2974" s="175"/>
      <c r="AR2974" s="175"/>
    </row>
    <row r="2975" spans="1:44" ht="102" hidden="1" x14ac:dyDescent="0.3">
      <c r="A2975" s="175"/>
      <c r="B2975" s="186" t="s">
        <v>4627</v>
      </c>
      <c r="C2975" s="187"/>
      <c r="D2975" s="190">
        <v>1477.47</v>
      </c>
      <c r="E2975" s="191">
        <v>1477.47</v>
      </c>
      <c r="F2975" s="181" t="s">
        <v>2481</v>
      </c>
      <c r="G2975" s="185" t="s">
        <v>4637</v>
      </c>
      <c r="H2975" s="182"/>
      <c r="I2975" s="175"/>
      <c r="J2975" s="175"/>
      <c r="K2975" s="175"/>
      <c r="L2975" s="175"/>
      <c r="M2975" s="175"/>
      <c r="N2975" s="175"/>
      <c r="O2975" s="175"/>
      <c r="P2975" s="175"/>
      <c r="Q2975" s="175"/>
      <c r="R2975" s="175"/>
      <c r="S2975" s="175"/>
      <c r="T2975" s="175"/>
      <c r="U2975" s="175"/>
      <c r="V2975" s="175"/>
      <c r="W2975" s="175"/>
      <c r="X2975" s="175"/>
      <c r="Y2975" s="175"/>
      <c r="Z2975" s="175"/>
      <c r="AA2975" s="175"/>
      <c r="AB2975" s="175"/>
      <c r="AC2975" s="175"/>
      <c r="AD2975" s="175"/>
      <c r="AE2975" s="175"/>
      <c r="AF2975" s="175"/>
      <c r="AG2975" s="175"/>
      <c r="AH2975" s="175"/>
      <c r="AI2975" s="175"/>
      <c r="AJ2975" s="175"/>
      <c r="AK2975" s="175"/>
      <c r="AL2975" s="175"/>
      <c r="AM2975" s="175"/>
      <c r="AN2975" s="175"/>
      <c r="AO2975" s="175"/>
      <c r="AP2975" s="175"/>
      <c r="AQ2975" s="175"/>
      <c r="AR2975" s="175"/>
    </row>
    <row r="2976" spans="1:44" ht="102" x14ac:dyDescent="0.3">
      <c r="A2976" s="175"/>
      <c r="B2976" s="181" t="s">
        <v>2481</v>
      </c>
      <c r="C2976" s="182" t="s">
        <v>2482</v>
      </c>
      <c r="D2976" s="190">
        <v>1318.56</v>
      </c>
      <c r="E2976" s="191">
        <v>1318.56</v>
      </c>
      <c r="F2976" s="185" t="s">
        <v>4637</v>
      </c>
      <c r="G2976" s="186" t="s">
        <v>3535</v>
      </c>
      <c r="H2976" s="187"/>
      <c r="I2976" s="175"/>
      <c r="J2976" s="175"/>
      <c r="K2976" s="175"/>
      <c r="L2976" s="175"/>
      <c r="M2976" s="175"/>
      <c r="N2976" s="175"/>
      <c r="O2976" s="175"/>
      <c r="P2976" s="175"/>
      <c r="Q2976" s="175"/>
      <c r="R2976" s="175"/>
      <c r="S2976" s="175"/>
      <c r="T2976" s="175"/>
      <c r="U2976" s="175"/>
      <c r="V2976" s="175"/>
      <c r="W2976" s="175"/>
      <c r="X2976" s="175"/>
      <c r="Y2976" s="175"/>
      <c r="Z2976" s="175"/>
      <c r="AA2976" s="175"/>
      <c r="AB2976" s="175"/>
      <c r="AC2976" s="175"/>
      <c r="AD2976" s="175"/>
      <c r="AE2976" s="175"/>
      <c r="AF2976" s="175"/>
      <c r="AG2976" s="175"/>
      <c r="AH2976" s="175"/>
      <c r="AI2976" s="175"/>
      <c r="AJ2976" s="175"/>
      <c r="AK2976" s="175"/>
      <c r="AL2976" s="175"/>
      <c r="AM2976" s="175"/>
      <c r="AN2976" s="175"/>
      <c r="AO2976" s="175"/>
      <c r="AP2976" s="175"/>
      <c r="AQ2976" s="175"/>
      <c r="AR2976" s="175"/>
    </row>
    <row r="2977" spans="1:44" ht="102" hidden="1" x14ac:dyDescent="0.3">
      <c r="A2977" s="175"/>
      <c r="B2977" s="185" t="s">
        <v>4637</v>
      </c>
      <c r="C2977" s="182"/>
      <c r="D2977" s="190">
        <v>1318.56</v>
      </c>
      <c r="E2977" s="191">
        <v>1318.56</v>
      </c>
      <c r="F2977" s="186" t="s">
        <v>3535</v>
      </c>
      <c r="G2977" s="181" t="s">
        <v>2355</v>
      </c>
      <c r="H2977" s="182" t="s">
        <v>2356</v>
      </c>
      <c r="I2977" s="175"/>
      <c r="J2977" s="175"/>
      <c r="K2977" s="175"/>
      <c r="L2977" s="175"/>
      <c r="M2977" s="175"/>
      <c r="N2977" s="175"/>
      <c r="O2977" s="175"/>
      <c r="P2977" s="175"/>
      <c r="Q2977" s="175"/>
      <c r="R2977" s="175"/>
      <c r="S2977" s="175"/>
      <c r="T2977" s="175"/>
      <c r="U2977" s="175"/>
      <c r="V2977" s="175"/>
      <c r="W2977" s="175"/>
      <c r="X2977" s="175"/>
      <c r="Y2977" s="175"/>
      <c r="Z2977" s="175"/>
      <c r="AA2977" s="175"/>
      <c r="AB2977" s="175"/>
      <c r="AC2977" s="175"/>
      <c r="AD2977" s="175"/>
      <c r="AE2977" s="175"/>
      <c r="AF2977" s="175"/>
      <c r="AG2977" s="175"/>
      <c r="AH2977" s="175"/>
      <c r="AI2977" s="175"/>
      <c r="AJ2977" s="175"/>
      <c r="AK2977" s="175"/>
      <c r="AL2977" s="175"/>
      <c r="AM2977" s="175"/>
      <c r="AN2977" s="175"/>
      <c r="AO2977" s="175"/>
      <c r="AP2977" s="175"/>
      <c r="AQ2977" s="175"/>
      <c r="AR2977" s="175"/>
    </row>
    <row r="2978" spans="1:44" ht="102" hidden="1" x14ac:dyDescent="0.3">
      <c r="A2978" s="175"/>
      <c r="B2978" s="186" t="s">
        <v>3535</v>
      </c>
      <c r="C2978" s="187"/>
      <c r="D2978" s="190">
        <v>1318.56</v>
      </c>
      <c r="E2978" s="191">
        <v>1318.56</v>
      </c>
      <c r="F2978" s="181" t="s">
        <v>2355</v>
      </c>
      <c r="G2978" s="185" t="s">
        <v>4637</v>
      </c>
      <c r="H2978" s="182"/>
      <c r="I2978" s="175"/>
      <c r="J2978" s="175"/>
      <c r="K2978" s="175"/>
      <c r="L2978" s="175"/>
      <c r="M2978" s="175"/>
      <c r="N2978" s="175"/>
      <c r="O2978" s="175"/>
      <c r="P2978" s="175"/>
      <c r="Q2978" s="175"/>
      <c r="R2978" s="175"/>
      <c r="S2978" s="175"/>
      <c r="T2978" s="175"/>
      <c r="U2978" s="175"/>
      <c r="V2978" s="175"/>
      <c r="W2978" s="175"/>
      <c r="X2978" s="175"/>
      <c r="Y2978" s="175"/>
      <c r="Z2978" s="175"/>
      <c r="AA2978" s="175"/>
      <c r="AB2978" s="175"/>
      <c r="AC2978" s="175"/>
      <c r="AD2978" s="175"/>
      <c r="AE2978" s="175"/>
      <c r="AF2978" s="175"/>
      <c r="AG2978" s="175"/>
      <c r="AH2978" s="175"/>
      <c r="AI2978" s="175"/>
      <c r="AJ2978" s="175"/>
      <c r="AK2978" s="175"/>
      <c r="AL2978" s="175"/>
      <c r="AM2978" s="175"/>
      <c r="AN2978" s="175"/>
      <c r="AO2978" s="175"/>
      <c r="AP2978" s="175"/>
      <c r="AQ2978" s="175"/>
      <c r="AR2978" s="175"/>
    </row>
    <row r="2979" spans="1:44" ht="102" x14ac:dyDescent="0.3">
      <c r="A2979" s="175"/>
      <c r="B2979" s="181" t="s">
        <v>2355</v>
      </c>
      <c r="C2979" s="182" t="s">
        <v>2356</v>
      </c>
      <c r="D2979" s="190">
        <v>1473.18</v>
      </c>
      <c r="E2979" s="191">
        <v>1473.18</v>
      </c>
      <c r="F2979" s="185" t="s">
        <v>4637</v>
      </c>
      <c r="G2979" s="186" t="s">
        <v>3537</v>
      </c>
      <c r="H2979" s="187"/>
      <c r="I2979" s="175"/>
      <c r="J2979" s="175"/>
      <c r="K2979" s="175"/>
      <c r="L2979" s="175"/>
      <c r="M2979" s="175"/>
      <c r="N2979" s="175"/>
      <c r="O2979" s="175"/>
      <c r="P2979" s="175"/>
      <c r="Q2979" s="175"/>
      <c r="R2979" s="175"/>
      <c r="S2979" s="175"/>
      <c r="T2979" s="175"/>
      <c r="U2979" s="175"/>
      <c r="V2979" s="175"/>
      <c r="W2979" s="175"/>
      <c r="X2979" s="175"/>
      <c r="Y2979" s="175"/>
      <c r="Z2979" s="175"/>
      <c r="AA2979" s="175"/>
      <c r="AB2979" s="175"/>
      <c r="AC2979" s="175"/>
      <c r="AD2979" s="175"/>
      <c r="AE2979" s="175"/>
      <c r="AF2979" s="175"/>
      <c r="AG2979" s="175"/>
      <c r="AH2979" s="175"/>
      <c r="AI2979" s="175"/>
      <c r="AJ2979" s="175"/>
      <c r="AK2979" s="175"/>
      <c r="AL2979" s="175"/>
      <c r="AM2979" s="175"/>
      <c r="AN2979" s="175"/>
      <c r="AO2979" s="175"/>
      <c r="AP2979" s="175"/>
      <c r="AQ2979" s="175"/>
      <c r="AR2979" s="175"/>
    </row>
    <row r="2980" spans="1:44" ht="102" hidden="1" x14ac:dyDescent="0.3">
      <c r="A2980" s="175"/>
      <c r="B2980" s="185" t="s">
        <v>4637</v>
      </c>
      <c r="C2980" s="182"/>
      <c r="D2980" s="190">
        <v>1473.18</v>
      </c>
      <c r="E2980" s="191">
        <v>1473.18</v>
      </c>
      <c r="F2980" s="186" t="s">
        <v>3537</v>
      </c>
      <c r="G2980" s="181" t="s">
        <v>1006</v>
      </c>
      <c r="H2980" s="182" t="s">
        <v>1007</v>
      </c>
      <c r="I2980" s="175"/>
      <c r="J2980" s="175"/>
      <c r="K2980" s="175"/>
      <c r="L2980" s="175"/>
      <c r="M2980" s="175"/>
      <c r="N2980" s="175"/>
      <c r="O2980" s="175"/>
      <c r="P2980" s="175"/>
      <c r="Q2980" s="175"/>
      <c r="R2980" s="175"/>
      <c r="S2980" s="175"/>
      <c r="T2980" s="175"/>
      <c r="U2980" s="175"/>
      <c r="V2980" s="175"/>
      <c r="W2980" s="175"/>
      <c r="X2980" s="175"/>
      <c r="Y2980" s="175"/>
      <c r="Z2980" s="175"/>
      <c r="AA2980" s="175"/>
      <c r="AB2980" s="175"/>
      <c r="AC2980" s="175"/>
      <c r="AD2980" s="175"/>
      <c r="AE2980" s="175"/>
      <c r="AF2980" s="175"/>
      <c r="AG2980" s="175"/>
      <c r="AH2980" s="175"/>
      <c r="AI2980" s="175"/>
      <c r="AJ2980" s="175"/>
      <c r="AK2980" s="175"/>
      <c r="AL2980" s="175"/>
      <c r="AM2980" s="175"/>
      <c r="AN2980" s="175"/>
      <c r="AO2980" s="175"/>
      <c r="AP2980" s="175"/>
      <c r="AQ2980" s="175"/>
      <c r="AR2980" s="175"/>
    </row>
    <row r="2981" spans="1:44" ht="102" hidden="1" x14ac:dyDescent="0.3">
      <c r="A2981" s="175"/>
      <c r="B2981" s="186" t="s">
        <v>3537</v>
      </c>
      <c r="C2981" s="187"/>
      <c r="D2981" s="190">
        <v>1473.18</v>
      </c>
      <c r="E2981" s="191">
        <v>1473.18</v>
      </c>
      <c r="F2981" s="181" t="s">
        <v>1006</v>
      </c>
      <c r="G2981" s="185" t="s">
        <v>4637</v>
      </c>
      <c r="H2981" s="182"/>
      <c r="I2981" s="175"/>
      <c r="J2981" s="175"/>
      <c r="K2981" s="175"/>
      <c r="L2981" s="175"/>
      <c r="M2981" s="175"/>
      <c r="N2981" s="175"/>
      <c r="O2981" s="175"/>
      <c r="P2981" s="175"/>
      <c r="Q2981" s="175"/>
      <c r="R2981" s="175"/>
      <c r="S2981" s="175"/>
      <c r="T2981" s="175"/>
      <c r="U2981" s="175"/>
      <c r="V2981" s="175"/>
      <c r="W2981" s="175"/>
      <c r="X2981" s="175"/>
      <c r="Y2981" s="175"/>
      <c r="Z2981" s="175"/>
      <c r="AA2981" s="175"/>
      <c r="AB2981" s="175"/>
      <c r="AC2981" s="175"/>
      <c r="AD2981" s="175"/>
      <c r="AE2981" s="175"/>
      <c r="AF2981" s="175"/>
      <c r="AG2981" s="175"/>
      <c r="AH2981" s="175"/>
      <c r="AI2981" s="175"/>
      <c r="AJ2981" s="175"/>
      <c r="AK2981" s="175"/>
      <c r="AL2981" s="175"/>
      <c r="AM2981" s="175"/>
      <c r="AN2981" s="175"/>
      <c r="AO2981" s="175"/>
      <c r="AP2981" s="175"/>
      <c r="AQ2981" s="175"/>
      <c r="AR2981" s="175"/>
    </row>
    <row r="2982" spans="1:44" ht="102" x14ac:dyDescent="0.3">
      <c r="A2982" s="175"/>
      <c r="B2982" s="181" t="s">
        <v>1006</v>
      </c>
      <c r="C2982" s="182" t="s">
        <v>1007</v>
      </c>
      <c r="D2982" s="190">
        <v>3251.3</v>
      </c>
      <c r="E2982" s="191">
        <v>3251.3</v>
      </c>
      <c r="F2982" s="185" t="s">
        <v>4637</v>
      </c>
      <c r="G2982" s="186" t="s">
        <v>3540</v>
      </c>
      <c r="H2982" s="187"/>
      <c r="I2982" s="175"/>
      <c r="J2982" s="175"/>
      <c r="K2982" s="175"/>
      <c r="L2982" s="175"/>
      <c r="M2982" s="175"/>
      <c r="N2982" s="175"/>
      <c r="O2982" s="175"/>
      <c r="P2982" s="175"/>
      <c r="Q2982" s="175"/>
      <c r="R2982" s="175"/>
      <c r="S2982" s="175"/>
      <c r="T2982" s="175"/>
      <c r="U2982" s="175"/>
      <c r="V2982" s="175"/>
      <c r="W2982" s="175"/>
      <c r="X2982" s="175"/>
      <c r="Y2982" s="175"/>
      <c r="Z2982" s="175"/>
      <c r="AA2982" s="175"/>
      <c r="AB2982" s="175"/>
      <c r="AC2982" s="175"/>
      <c r="AD2982" s="175"/>
      <c r="AE2982" s="175"/>
      <c r="AF2982" s="175"/>
      <c r="AG2982" s="175"/>
      <c r="AH2982" s="175"/>
      <c r="AI2982" s="175"/>
      <c r="AJ2982" s="175"/>
      <c r="AK2982" s="175"/>
      <c r="AL2982" s="175"/>
      <c r="AM2982" s="175"/>
      <c r="AN2982" s="175"/>
      <c r="AO2982" s="175"/>
      <c r="AP2982" s="175"/>
      <c r="AQ2982" s="175"/>
      <c r="AR2982" s="175"/>
    </row>
    <row r="2983" spans="1:44" ht="102" hidden="1" x14ac:dyDescent="0.3">
      <c r="A2983" s="175"/>
      <c r="B2983" s="185" t="s">
        <v>4637</v>
      </c>
      <c r="C2983" s="182"/>
      <c r="D2983" s="190">
        <v>3251.3</v>
      </c>
      <c r="E2983" s="191">
        <v>3251.3</v>
      </c>
      <c r="F2983" s="186" t="s">
        <v>3540</v>
      </c>
      <c r="G2983" s="181" t="s">
        <v>1600</v>
      </c>
      <c r="H2983" s="182" t="s">
        <v>327</v>
      </c>
      <c r="I2983" s="175"/>
      <c r="J2983" s="175"/>
      <c r="K2983" s="175"/>
      <c r="L2983" s="175"/>
      <c r="M2983" s="175"/>
      <c r="N2983" s="175"/>
      <c r="O2983" s="175"/>
      <c r="P2983" s="175"/>
      <c r="Q2983" s="175"/>
      <c r="R2983" s="175"/>
      <c r="S2983" s="175"/>
      <c r="T2983" s="175"/>
      <c r="U2983" s="175"/>
      <c r="V2983" s="175"/>
      <c r="W2983" s="175"/>
      <c r="X2983" s="175"/>
      <c r="Y2983" s="175"/>
      <c r="Z2983" s="175"/>
      <c r="AA2983" s="175"/>
      <c r="AB2983" s="175"/>
      <c r="AC2983" s="175"/>
      <c r="AD2983" s="175"/>
      <c r="AE2983" s="175"/>
      <c r="AF2983" s="175"/>
      <c r="AG2983" s="175"/>
      <c r="AH2983" s="175"/>
      <c r="AI2983" s="175"/>
      <c r="AJ2983" s="175"/>
      <c r="AK2983" s="175"/>
      <c r="AL2983" s="175"/>
      <c r="AM2983" s="175"/>
      <c r="AN2983" s="175"/>
      <c r="AO2983" s="175"/>
      <c r="AP2983" s="175"/>
      <c r="AQ2983" s="175"/>
      <c r="AR2983" s="175"/>
    </row>
    <row r="2984" spans="1:44" ht="102" hidden="1" x14ac:dyDescent="0.3">
      <c r="A2984" s="175"/>
      <c r="B2984" s="186" t="s">
        <v>3540</v>
      </c>
      <c r="C2984" s="187"/>
      <c r="D2984" s="190">
        <v>3251.3</v>
      </c>
      <c r="E2984" s="191">
        <v>3251.3</v>
      </c>
      <c r="F2984" s="181" t="s">
        <v>1600</v>
      </c>
      <c r="G2984" s="185" t="s">
        <v>4637</v>
      </c>
      <c r="H2984" s="182"/>
      <c r="I2984" s="175"/>
      <c r="J2984" s="175"/>
      <c r="K2984" s="175"/>
      <c r="L2984" s="175"/>
      <c r="M2984" s="175"/>
      <c r="N2984" s="175"/>
      <c r="O2984" s="175"/>
      <c r="P2984" s="175"/>
      <c r="Q2984" s="175"/>
      <c r="R2984" s="175"/>
      <c r="S2984" s="175"/>
      <c r="T2984" s="175"/>
      <c r="U2984" s="175"/>
      <c r="V2984" s="175"/>
      <c r="W2984" s="175"/>
      <c r="X2984" s="175"/>
      <c r="Y2984" s="175"/>
      <c r="Z2984" s="175"/>
      <c r="AA2984" s="175"/>
      <c r="AB2984" s="175"/>
      <c r="AC2984" s="175"/>
      <c r="AD2984" s="175"/>
      <c r="AE2984" s="175"/>
      <c r="AF2984" s="175"/>
      <c r="AG2984" s="175"/>
      <c r="AH2984" s="175"/>
      <c r="AI2984" s="175"/>
      <c r="AJ2984" s="175"/>
      <c r="AK2984" s="175"/>
      <c r="AL2984" s="175"/>
      <c r="AM2984" s="175"/>
      <c r="AN2984" s="175"/>
      <c r="AO2984" s="175"/>
      <c r="AP2984" s="175"/>
      <c r="AQ2984" s="175"/>
      <c r="AR2984" s="175"/>
    </row>
    <row r="2985" spans="1:44" ht="102" x14ac:dyDescent="0.3">
      <c r="A2985" s="175"/>
      <c r="B2985" s="181" t="s">
        <v>1600</v>
      </c>
      <c r="C2985" s="182" t="s">
        <v>327</v>
      </c>
      <c r="D2985" s="190">
        <v>3118.15</v>
      </c>
      <c r="E2985" s="191">
        <v>3118.15</v>
      </c>
      <c r="F2985" s="185" t="s">
        <v>4637</v>
      </c>
      <c r="G2985" s="186" t="s">
        <v>3204</v>
      </c>
      <c r="H2985" s="187"/>
      <c r="I2985" s="175"/>
      <c r="J2985" s="175"/>
      <c r="K2985" s="175"/>
      <c r="L2985" s="175"/>
      <c r="M2985" s="175"/>
      <c r="N2985" s="175"/>
      <c r="O2985" s="175"/>
      <c r="P2985" s="175"/>
      <c r="Q2985" s="175"/>
      <c r="R2985" s="175"/>
      <c r="S2985" s="175"/>
      <c r="T2985" s="175"/>
      <c r="U2985" s="175"/>
      <c r="V2985" s="175"/>
      <c r="W2985" s="175"/>
      <c r="X2985" s="175"/>
      <c r="Y2985" s="175"/>
      <c r="Z2985" s="175"/>
      <c r="AA2985" s="175"/>
      <c r="AB2985" s="175"/>
      <c r="AC2985" s="175"/>
      <c r="AD2985" s="175"/>
      <c r="AE2985" s="175"/>
      <c r="AF2985" s="175"/>
      <c r="AG2985" s="175"/>
      <c r="AH2985" s="175"/>
      <c r="AI2985" s="175"/>
      <c r="AJ2985" s="175"/>
      <c r="AK2985" s="175"/>
      <c r="AL2985" s="175"/>
      <c r="AM2985" s="175"/>
      <c r="AN2985" s="175"/>
      <c r="AO2985" s="175"/>
      <c r="AP2985" s="175"/>
      <c r="AQ2985" s="175"/>
      <c r="AR2985" s="175"/>
    </row>
    <row r="2986" spans="1:44" ht="102" hidden="1" x14ac:dyDescent="0.3">
      <c r="A2986" s="175"/>
      <c r="B2986" s="185" t="s">
        <v>4637</v>
      </c>
      <c r="C2986" s="182"/>
      <c r="D2986" s="190">
        <v>3118.15</v>
      </c>
      <c r="E2986" s="191">
        <v>3118.15</v>
      </c>
      <c r="F2986" s="186" t="s">
        <v>3204</v>
      </c>
      <c r="G2986" s="181" t="s">
        <v>1773</v>
      </c>
      <c r="H2986" s="182" t="s">
        <v>1774</v>
      </c>
      <c r="I2986" s="175"/>
      <c r="J2986" s="175"/>
      <c r="K2986" s="175"/>
      <c r="L2986" s="175"/>
      <c r="M2986" s="175"/>
      <c r="N2986" s="175"/>
      <c r="O2986" s="175"/>
      <c r="P2986" s="175"/>
      <c r="Q2986" s="175"/>
      <c r="R2986" s="175"/>
      <c r="S2986" s="175"/>
      <c r="T2986" s="175"/>
      <c r="U2986" s="175"/>
      <c r="V2986" s="175"/>
      <c r="W2986" s="175"/>
      <c r="X2986" s="175"/>
      <c r="Y2986" s="175"/>
      <c r="Z2986" s="175"/>
      <c r="AA2986" s="175"/>
      <c r="AB2986" s="175"/>
      <c r="AC2986" s="175"/>
      <c r="AD2986" s="175"/>
      <c r="AE2986" s="175"/>
      <c r="AF2986" s="175"/>
      <c r="AG2986" s="175"/>
      <c r="AH2986" s="175"/>
      <c r="AI2986" s="175"/>
      <c r="AJ2986" s="175"/>
      <c r="AK2986" s="175"/>
      <c r="AL2986" s="175"/>
      <c r="AM2986" s="175"/>
      <c r="AN2986" s="175"/>
      <c r="AO2986" s="175"/>
      <c r="AP2986" s="175"/>
      <c r="AQ2986" s="175"/>
      <c r="AR2986" s="175"/>
    </row>
    <row r="2987" spans="1:44" ht="102" hidden="1" x14ac:dyDescent="0.3">
      <c r="A2987" s="175"/>
      <c r="B2987" s="186" t="s">
        <v>3204</v>
      </c>
      <c r="C2987" s="187"/>
      <c r="D2987" s="190">
        <v>3118.15</v>
      </c>
      <c r="E2987" s="191">
        <v>3118.15</v>
      </c>
      <c r="F2987" s="181" t="s">
        <v>1773</v>
      </c>
      <c r="G2987" s="185" t="s">
        <v>4637</v>
      </c>
      <c r="H2987" s="182"/>
      <c r="I2987" s="175"/>
      <c r="J2987" s="175"/>
      <c r="K2987" s="175"/>
      <c r="L2987" s="175"/>
      <c r="M2987" s="175"/>
      <c r="N2987" s="175"/>
      <c r="O2987" s="175"/>
      <c r="P2987" s="175"/>
      <c r="Q2987" s="175"/>
      <c r="R2987" s="175"/>
      <c r="S2987" s="175"/>
      <c r="T2987" s="175"/>
      <c r="U2987" s="175"/>
      <c r="V2987" s="175"/>
      <c r="W2987" s="175"/>
      <c r="X2987" s="175"/>
      <c r="Y2987" s="175"/>
      <c r="Z2987" s="175"/>
      <c r="AA2987" s="175"/>
      <c r="AB2987" s="175"/>
      <c r="AC2987" s="175"/>
      <c r="AD2987" s="175"/>
      <c r="AE2987" s="175"/>
      <c r="AF2987" s="175"/>
      <c r="AG2987" s="175"/>
      <c r="AH2987" s="175"/>
      <c r="AI2987" s="175"/>
      <c r="AJ2987" s="175"/>
      <c r="AK2987" s="175"/>
      <c r="AL2987" s="175"/>
      <c r="AM2987" s="175"/>
      <c r="AN2987" s="175"/>
      <c r="AO2987" s="175"/>
      <c r="AP2987" s="175"/>
      <c r="AQ2987" s="175"/>
      <c r="AR2987" s="175"/>
    </row>
    <row r="2988" spans="1:44" ht="102" x14ac:dyDescent="0.3">
      <c r="A2988" s="175"/>
      <c r="B2988" s="181" t="s">
        <v>1773</v>
      </c>
      <c r="C2988" s="182" t="s">
        <v>1774</v>
      </c>
      <c r="D2988" s="190">
        <v>3513.29</v>
      </c>
      <c r="E2988" s="191">
        <v>3513.29</v>
      </c>
      <c r="F2988" s="185" t="s">
        <v>4637</v>
      </c>
      <c r="G2988" s="186" t="s">
        <v>3558</v>
      </c>
      <c r="H2988" s="187"/>
      <c r="I2988" s="175"/>
      <c r="J2988" s="175"/>
      <c r="K2988" s="175"/>
      <c r="L2988" s="175"/>
      <c r="M2988" s="175"/>
      <c r="N2988" s="175"/>
      <c r="O2988" s="175"/>
      <c r="P2988" s="175"/>
      <c r="Q2988" s="175"/>
      <c r="R2988" s="175"/>
      <c r="S2988" s="175"/>
      <c r="T2988" s="175"/>
      <c r="U2988" s="175"/>
      <c r="V2988" s="175"/>
      <c r="W2988" s="175"/>
      <c r="X2988" s="175"/>
      <c r="Y2988" s="175"/>
      <c r="Z2988" s="175"/>
      <c r="AA2988" s="175"/>
      <c r="AB2988" s="175"/>
      <c r="AC2988" s="175"/>
      <c r="AD2988" s="175"/>
      <c r="AE2988" s="175"/>
      <c r="AF2988" s="175"/>
      <c r="AG2988" s="175"/>
      <c r="AH2988" s="175"/>
      <c r="AI2988" s="175"/>
      <c r="AJ2988" s="175"/>
      <c r="AK2988" s="175"/>
      <c r="AL2988" s="175"/>
      <c r="AM2988" s="175"/>
      <c r="AN2988" s="175"/>
      <c r="AO2988" s="175"/>
      <c r="AP2988" s="175"/>
      <c r="AQ2988" s="175"/>
      <c r="AR2988" s="175"/>
    </row>
    <row r="2989" spans="1:44" ht="102" hidden="1" x14ac:dyDescent="0.3">
      <c r="A2989" s="175"/>
      <c r="B2989" s="185" t="s">
        <v>4637</v>
      </c>
      <c r="C2989" s="182"/>
      <c r="D2989" s="190">
        <v>3513.29</v>
      </c>
      <c r="E2989" s="191">
        <v>3513.29</v>
      </c>
      <c r="F2989" s="186" t="s">
        <v>3558</v>
      </c>
      <c r="G2989" s="181" t="s">
        <v>1688</v>
      </c>
      <c r="H2989" s="182" t="s">
        <v>1689</v>
      </c>
      <c r="I2989" s="175"/>
      <c r="J2989" s="175"/>
      <c r="K2989" s="175"/>
      <c r="L2989" s="175"/>
      <c r="M2989" s="175"/>
      <c r="N2989" s="175"/>
      <c r="O2989" s="175"/>
      <c r="P2989" s="175"/>
      <c r="Q2989" s="175"/>
      <c r="R2989" s="175"/>
      <c r="S2989" s="175"/>
      <c r="T2989" s="175"/>
      <c r="U2989" s="175"/>
      <c r="V2989" s="175"/>
      <c r="W2989" s="175"/>
      <c r="X2989" s="175"/>
      <c r="Y2989" s="175"/>
      <c r="Z2989" s="175"/>
      <c r="AA2989" s="175"/>
      <c r="AB2989" s="175"/>
      <c r="AC2989" s="175"/>
      <c r="AD2989" s="175"/>
      <c r="AE2989" s="175"/>
      <c r="AF2989" s="175"/>
      <c r="AG2989" s="175"/>
      <c r="AH2989" s="175"/>
      <c r="AI2989" s="175"/>
      <c r="AJ2989" s="175"/>
      <c r="AK2989" s="175"/>
      <c r="AL2989" s="175"/>
      <c r="AM2989" s="175"/>
      <c r="AN2989" s="175"/>
      <c r="AO2989" s="175"/>
      <c r="AP2989" s="175"/>
      <c r="AQ2989" s="175"/>
      <c r="AR2989" s="175"/>
    </row>
    <row r="2990" spans="1:44" ht="102" hidden="1" x14ac:dyDescent="0.3">
      <c r="A2990" s="175"/>
      <c r="B2990" s="186" t="s">
        <v>3558</v>
      </c>
      <c r="C2990" s="187"/>
      <c r="D2990" s="190">
        <v>3513.29</v>
      </c>
      <c r="E2990" s="191">
        <v>3513.29</v>
      </c>
      <c r="F2990" s="181" t="s">
        <v>1688</v>
      </c>
      <c r="G2990" s="185" t="s">
        <v>4637</v>
      </c>
      <c r="H2990" s="182"/>
      <c r="I2990" s="175"/>
      <c r="J2990" s="175"/>
      <c r="K2990" s="175"/>
      <c r="L2990" s="175"/>
      <c r="M2990" s="175"/>
      <c r="N2990" s="175"/>
      <c r="O2990" s="175"/>
      <c r="P2990" s="175"/>
      <c r="Q2990" s="175"/>
      <c r="R2990" s="175"/>
      <c r="S2990" s="175"/>
      <c r="T2990" s="175"/>
      <c r="U2990" s="175"/>
      <c r="V2990" s="175"/>
      <c r="W2990" s="175"/>
      <c r="X2990" s="175"/>
      <c r="Y2990" s="175"/>
      <c r="Z2990" s="175"/>
      <c r="AA2990" s="175"/>
      <c r="AB2990" s="175"/>
      <c r="AC2990" s="175"/>
      <c r="AD2990" s="175"/>
      <c r="AE2990" s="175"/>
      <c r="AF2990" s="175"/>
      <c r="AG2990" s="175"/>
      <c r="AH2990" s="175"/>
      <c r="AI2990" s="175"/>
      <c r="AJ2990" s="175"/>
      <c r="AK2990" s="175"/>
      <c r="AL2990" s="175"/>
      <c r="AM2990" s="175"/>
      <c r="AN2990" s="175"/>
      <c r="AO2990" s="175"/>
      <c r="AP2990" s="175"/>
      <c r="AQ2990" s="175"/>
      <c r="AR2990" s="175"/>
    </row>
    <row r="2991" spans="1:44" ht="102" x14ac:dyDescent="0.3">
      <c r="A2991" s="175"/>
      <c r="B2991" s="181" t="s">
        <v>1688</v>
      </c>
      <c r="C2991" s="182" t="s">
        <v>1689</v>
      </c>
      <c r="D2991" s="190">
        <v>1477.47</v>
      </c>
      <c r="E2991" s="191">
        <v>1477.47</v>
      </c>
      <c r="F2991" s="185" t="s">
        <v>4637</v>
      </c>
      <c r="G2991" s="186" t="s">
        <v>3559</v>
      </c>
      <c r="H2991" s="187"/>
      <c r="I2991" s="175"/>
      <c r="J2991" s="175"/>
      <c r="K2991" s="175"/>
      <c r="L2991" s="175"/>
      <c r="M2991" s="175"/>
      <c r="N2991" s="175"/>
      <c r="O2991" s="175"/>
      <c r="P2991" s="175"/>
      <c r="Q2991" s="175"/>
      <c r="R2991" s="175"/>
      <c r="S2991" s="175"/>
      <c r="T2991" s="175"/>
      <c r="U2991" s="175"/>
      <c r="V2991" s="175"/>
      <c r="W2991" s="175"/>
      <c r="X2991" s="175"/>
      <c r="Y2991" s="175"/>
      <c r="Z2991" s="175"/>
      <c r="AA2991" s="175"/>
      <c r="AB2991" s="175"/>
      <c r="AC2991" s="175"/>
      <c r="AD2991" s="175"/>
      <c r="AE2991" s="175"/>
      <c r="AF2991" s="175"/>
      <c r="AG2991" s="175"/>
      <c r="AH2991" s="175"/>
      <c r="AI2991" s="175"/>
      <c r="AJ2991" s="175"/>
      <c r="AK2991" s="175"/>
      <c r="AL2991" s="175"/>
      <c r="AM2991" s="175"/>
      <c r="AN2991" s="175"/>
      <c r="AO2991" s="175"/>
      <c r="AP2991" s="175"/>
      <c r="AQ2991" s="175"/>
      <c r="AR2991" s="175"/>
    </row>
    <row r="2992" spans="1:44" ht="102" hidden="1" x14ac:dyDescent="0.3">
      <c r="A2992" s="175"/>
      <c r="B2992" s="185" t="s">
        <v>4637</v>
      </c>
      <c r="C2992" s="182"/>
      <c r="D2992" s="190">
        <v>1477.47</v>
      </c>
      <c r="E2992" s="191">
        <v>1477.47</v>
      </c>
      <c r="F2992" s="186" t="s">
        <v>3559</v>
      </c>
      <c r="G2992" s="181" t="s">
        <v>3944</v>
      </c>
      <c r="H2992" s="182" t="s">
        <v>1585</v>
      </c>
      <c r="I2992" s="175"/>
      <c r="J2992" s="175"/>
      <c r="K2992" s="175"/>
      <c r="L2992" s="175"/>
      <c r="M2992" s="175"/>
      <c r="N2992" s="175"/>
      <c r="O2992" s="175"/>
      <c r="P2992" s="175"/>
      <c r="Q2992" s="175"/>
      <c r="R2992" s="175"/>
      <c r="S2992" s="175"/>
      <c r="T2992" s="175"/>
      <c r="U2992" s="175"/>
      <c r="V2992" s="175"/>
      <c r="W2992" s="175"/>
      <c r="X2992" s="175"/>
      <c r="Y2992" s="175"/>
      <c r="Z2992" s="175"/>
      <c r="AA2992" s="175"/>
      <c r="AB2992" s="175"/>
      <c r="AC2992" s="175"/>
      <c r="AD2992" s="175"/>
      <c r="AE2992" s="175"/>
      <c r="AF2992" s="175"/>
      <c r="AG2992" s="175"/>
      <c r="AH2992" s="175"/>
      <c r="AI2992" s="175"/>
      <c r="AJ2992" s="175"/>
      <c r="AK2992" s="175"/>
      <c r="AL2992" s="175"/>
      <c r="AM2992" s="175"/>
      <c r="AN2992" s="175"/>
      <c r="AO2992" s="175"/>
      <c r="AP2992" s="175"/>
      <c r="AQ2992" s="175"/>
      <c r="AR2992" s="175"/>
    </row>
    <row r="2993" spans="1:44" ht="102" hidden="1" x14ac:dyDescent="0.3">
      <c r="A2993" s="175"/>
      <c r="B2993" s="186" t="s">
        <v>3559</v>
      </c>
      <c r="C2993" s="187"/>
      <c r="D2993" s="190">
        <v>1477.47</v>
      </c>
      <c r="E2993" s="191">
        <v>1477.47</v>
      </c>
      <c r="F2993" s="181" t="s">
        <v>3944</v>
      </c>
      <c r="G2993" s="185" t="s">
        <v>4637</v>
      </c>
      <c r="H2993" s="182"/>
      <c r="I2993" s="175"/>
      <c r="J2993" s="175"/>
      <c r="K2993" s="175"/>
      <c r="L2993" s="175"/>
      <c r="M2993" s="175"/>
      <c r="N2993" s="175"/>
      <c r="O2993" s="175"/>
      <c r="P2993" s="175"/>
      <c r="Q2993" s="175"/>
      <c r="R2993" s="175"/>
      <c r="S2993" s="175"/>
      <c r="T2993" s="175"/>
      <c r="U2993" s="175"/>
      <c r="V2993" s="175"/>
      <c r="W2993" s="175"/>
      <c r="X2993" s="175"/>
      <c r="Y2993" s="175"/>
      <c r="Z2993" s="175"/>
      <c r="AA2993" s="175"/>
      <c r="AB2993" s="175"/>
      <c r="AC2993" s="175"/>
      <c r="AD2993" s="175"/>
      <c r="AE2993" s="175"/>
      <c r="AF2993" s="175"/>
      <c r="AG2993" s="175"/>
      <c r="AH2993" s="175"/>
      <c r="AI2993" s="175"/>
      <c r="AJ2993" s="175"/>
      <c r="AK2993" s="175"/>
      <c r="AL2993" s="175"/>
      <c r="AM2993" s="175"/>
      <c r="AN2993" s="175"/>
      <c r="AO2993" s="175"/>
      <c r="AP2993" s="175"/>
      <c r="AQ2993" s="175"/>
      <c r="AR2993" s="175"/>
    </row>
    <row r="2994" spans="1:44" ht="102" x14ac:dyDescent="0.3">
      <c r="A2994" s="175"/>
      <c r="B2994" s="181" t="s">
        <v>3944</v>
      </c>
      <c r="C2994" s="182" t="s">
        <v>1585</v>
      </c>
      <c r="D2994" s="190">
        <v>1318.56</v>
      </c>
      <c r="E2994" s="191">
        <v>1318.56</v>
      </c>
      <c r="F2994" s="185" t="s">
        <v>4637</v>
      </c>
      <c r="G2994" s="186" t="s">
        <v>4558</v>
      </c>
      <c r="H2994" s="187"/>
      <c r="I2994" s="175"/>
      <c r="J2994" s="175"/>
      <c r="K2994" s="175"/>
      <c r="L2994" s="175"/>
      <c r="M2994" s="175"/>
      <c r="N2994" s="175"/>
      <c r="O2994" s="175"/>
      <c r="P2994" s="175"/>
      <c r="Q2994" s="175"/>
      <c r="R2994" s="175"/>
      <c r="S2994" s="175"/>
      <c r="T2994" s="175"/>
      <c r="U2994" s="175"/>
      <c r="V2994" s="175"/>
      <c r="W2994" s="175"/>
      <c r="X2994" s="175"/>
      <c r="Y2994" s="175"/>
      <c r="Z2994" s="175"/>
      <c r="AA2994" s="175"/>
      <c r="AB2994" s="175"/>
      <c r="AC2994" s="175"/>
      <c r="AD2994" s="175"/>
      <c r="AE2994" s="175"/>
      <c r="AF2994" s="175"/>
      <c r="AG2994" s="175"/>
      <c r="AH2994" s="175"/>
      <c r="AI2994" s="175"/>
      <c r="AJ2994" s="175"/>
      <c r="AK2994" s="175"/>
      <c r="AL2994" s="175"/>
      <c r="AM2994" s="175"/>
      <c r="AN2994" s="175"/>
      <c r="AO2994" s="175"/>
      <c r="AP2994" s="175"/>
      <c r="AQ2994" s="175"/>
      <c r="AR2994" s="175"/>
    </row>
    <row r="2995" spans="1:44" ht="102" hidden="1" x14ac:dyDescent="0.3">
      <c r="A2995" s="175"/>
      <c r="B2995" s="185" t="s">
        <v>4637</v>
      </c>
      <c r="C2995" s="182"/>
      <c r="D2995" s="190">
        <v>1318.56</v>
      </c>
      <c r="E2995" s="191">
        <v>1318.56</v>
      </c>
      <c r="F2995" s="186" t="s">
        <v>4558</v>
      </c>
      <c r="G2995" s="181" t="s">
        <v>1770</v>
      </c>
      <c r="H2995" s="182" t="s">
        <v>1771</v>
      </c>
      <c r="I2995" s="175"/>
      <c r="J2995" s="175"/>
      <c r="K2995" s="175"/>
      <c r="L2995" s="175"/>
      <c r="M2995" s="175"/>
      <c r="N2995" s="175"/>
      <c r="O2995" s="175"/>
      <c r="P2995" s="175"/>
      <c r="Q2995" s="175"/>
      <c r="R2995" s="175"/>
      <c r="S2995" s="175"/>
      <c r="T2995" s="175"/>
      <c r="U2995" s="175"/>
      <c r="V2995" s="175"/>
      <c r="W2995" s="175"/>
      <c r="X2995" s="175"/>
      <c r="Y2995" s="175"/>
      <c r="Z2995" s="175"/>
      <c r="AA2995" s="175"/>
      <c r="AB2995" s="175"/>
      <c r="AC2995" s="175"/>
      <c r="AD2995" s="175"/>
      <c r="AE2995" s="175"/>
      <c r="AF2995" s="175"/>
      <c r="AG2995" s="175"/>
      <c r="AH2995" s="175"/>
      <c r="AI2995" s="175"/>
      <c r="AJ2995" s="175"/>
      <c r="AK2995" s="175"/>
      <c r="AL2995" s="175"/>
      <c r="AM2995" s="175"/>
      <c r="AN2995" s="175"/>
      <c r="AO2995" s="175"/>
      <c r="AP2995" s="175"/>
      <c r="AQ2995" s="175"/>
      <c r="AR2995" s="175"/>
    </row>
    <row r="2996" spans="1:44" ht="102" hidden="1" x14ac:dyDescent="0.3">
      <c r="A2996" s="175"/>
      <c r="B2996" s="186" t="s">
        <v>4558</v>
      </c>
      <c r="C2996" s="187"/>
      <c r="D2996" s="190">
        <v>1318.56</v>
      </c>
      <c r="E2996" s="191">
        <v>1318.56</v>
      </c>
      <c r="F2996" s="181" t="s">
        <v>1770</v>
      </c>
      <c r="G2996" s="185" t="s">
        <v>4637</v>
      </c>
      <c r="H2996" s="182"/>
      <c r="I2996" s="175"/>
      <c r="J2996" s="175"/>
      <c r="K2996" s="175"/>
      <c r="L2996" s="175"/>
      <c r="M2996" s="175"/>
      <c r="N2996" s="175"/>
      <c r="O2996" s="175"/>
      <c r="P2996" s="175"/>
      <c r="Q2996" s="175"/>
      <c r="R2996" s="175"/>
      <c r="S2996" s="175"/>
      <c r="T2996" s="175"/>
      <c r="U2996" s="175"/>
      <c r="V2996" s="175"/>
      <c r="W2996" s="175"/>
      <c r="X2996" s="175"/>
      <c r="Y2996" s="175"/>
      <c r="Z2996" s="175"/>
      <c r="AA2996" s="175"/>
      <c r="AB2996" s="175"/>
      <c r="AC2996" s="175"/>
      <c r="AD2996" s="175"/>
      <c r="AE2996" s="175"/>
      <c r="AF2996" s="175"/>
      <c r="AG2996" s="175"/>
      <c r="AH2996" s="175"/>
      <c r="AI2996" s="175"/>
      <c r="AJ2996" s="175"/>
      <c r="AK2996" s="175"/>
      <c r="AL2996" s="175"/>
      <c r="AM2996" s="175"/>
      <c r="AN2996" s="175"/>
      <c r="AO2996" s="175"/>
      <c r="AP2996" s="175"/>
      <c r="AQ2996" s="175"/>
      <c r="AR2996" s="175"/>
    </row>
    <row r="2997" spans="1:44" ht="102" x14ac:dyDescent="0.3">
      <c r="A2997" s="175"/>
      <c r="B2997" s="181" t="s">
        <v>1770</v>
      </c>
      <c r="C2997" s="182" t="s">
        <v>1771</v>
      </c>
      <c r="D2997" s="190">
        <v>1473.18</v>
      </c>
      <c r="E2997" s="191">
        <v>1473.18</v>
      </c>
      <c r="F2997" s="185" t="s">
        <v>4637</v>
      </c>
      <c r="G2997" s="186" t="s">
        <v>3561</v>
      </c>
      <c r="H2997" s="187"/>
      <c r="I2997" s="175"/>
      <c r="J2997" s="175"/>
      <c r="K2997" s="175"/>
      <c r="L2997" s="175"/>
      <c r="M2997" s="175"/>
      <c r="N2997" s="175"/>
      <c r="O2997" s="175"/>
      <c r="P2997" s="175"/>
      <c r="Q2997" s="175"/>
      <c r="R2997" s="175"/>
      <c r="S2997" s="175"/>
      <c r="T2997" s="175"/>
      <c r="U2997" s="175"/>
      <c r="V2997" s="175"/>
      <c r="W2997" s="175"/>
      <c r="X2997" s="175"/>
      <c r="Y2997" s="175"/>
      <c r="Z2997" s="175"/>
      <c r="AA2997" s="175"/>
      <c r="AB2997" s="175"/>
      <c r="AC2997" s="175"/>
      <c r="AD2997" s="175"/>
      <c r="AE2997" s="175"/>
      <c r="AF2997" s="175"/>
      <c r="AG2997" s="175"/>
      <c r="AH2997" s="175"/>
      <c r="AI2997" s="175"/>
      <c r="AJ2997" s="175"/>
      <c r="AK2997" s="175"/>
      <c r="AL2997" s="175"/>
      <c r="AM2997" s="175"/>
      <c r="AN2997" s="175"/>
      <c r="AO2997" s="175"/>
      <c r="AP2997" s="175"/>
      <c r="AQ2997" s="175"/>
      <c r="AR2997" s="175"/>
    </row>
    <row r="2998" spans="1:44" ht="102" hidden="1" x14ac:dyDescent="0.3">
      <c r="A2998" s="175"/>
      <c r="B2998" s="185" t="s">
        <v>4637</v>
      </c>
      <c r="C2998" s="182"/>
      <c r="D2998" s="190">
        <v>1473.18</v>
      </c>
      <c r="E2998" s="191">
        <v>1473.18</v>
      </c>
      <c r="F2998" s="186" t="s">
        <v>3561</v>
      </c>
      <c r="G2998" s="181" t="s">
        <v>1784</v>
      </c>
      <c r="H2998" s="182" t="s">
        <v>1785</v>
      </c>
      <c r="I2998" s="175"/>
      <c r="J2998" s="175"/>
      <c r="K2998" s="175"/>
      <c r="L2998" s="175"/>
      <c r="M2998" s="175"/>
      <c r="N2998" s="175"/>
      <c r="O2998" s="175"/>
      <c r="P2998" s="175"/>
      <c r="Q2998" s="175"/>
      <c r="R2998" s="175"/>
      <c r="S2998" s="175"/>
      <c r="T2998" s="175"/>
      <c r="U2998" s="175"/>
      <c r="V2998" s="175"/>
      <c r="W2998" s="175"/>
      <c r="X2998" s="175"/>
      <c r="Y2998" s="175"/>
      <c r="Z2998" s="175"/>
      <c r="AA2998" s="175"/>
      <c r="AB2998" s="175"/>
      <c r="AC2998" s="175"/>
      <c r="AD2998" s="175"/>
      <c r="AE2998" s="175"/>
      <c r="AF2998" s="175"/>
      <c r="AG2998" s="175"/>
      <c r="AH2998" s="175"/>
      <c r="AI2998" s="175"/>
      <c r="AJ2998" s="175"/>
      <c r="AK2998" s="175"/>
      <c r="AL2998" s="175"/>
      <c r="AM2998" s="175"/>
      <c r="AN2998" s="175"/>
      <c r="AO2998" s="175"/>
      <c r="AP2998" s="175"/>
      <c r="AQ2998" s="175"/>
      <c r="AR2998" s="175"/>
    </row>
    <row r="2999" spans="1:44" ht="102" hidden="1" x14ac:dyDescent="0.3">
      <c r="A2999" s="175"/>
      <c r="B2999" s="186" t="s">
        <v>3561</v>
      </c>
      <c r="C2999" s="187"/>
      <c r="D2999" s="190">
        <v>1473.18</v>
      </c>
      <c r="E2999" s="191">
        <v>1473.18</v>
      </c>
      <c r="F2999" s="181" t="s">
        <v>1784</v>
      </c>
      <c r="G2999" s="185" t="s">
        <v>4637</v>
      </c>
      <c r="H2999" s="182"/>
      <c r="I2999" s="175"/>
      <c r="J2999" s="175"/>
      <c r="K2999" s="175"/>
      <c r="L2999" s="175"/>
      <c r="M2999" s="175"/>
      <c r="N2999" s="175"/>
      <c r="O2999" s="175"/>
      <c r="P2999" s="175"/>
      <c r="Q2999" s="175"/>
      <c r="R2999" s="175"/>
      <c r="S2999" s="175"/>
      <c r="T2999" s="175"/>
      <c r="U2999" s="175"/>
      <c r="V2999" s="175"/>
      <c r="W2999" s="175"/>
      <c r="X2999" s="175"/>
      <c r="Y2999" s="175"/>
      <c r="Z2999" s="175"/>
      <c r="AA2999" s="175"/>
      <c r="AB2999" s="175"/>
      <c r="AC2999" s="175"/>
      <c r="AD2999" s="175"/>
      <c r="AE2999" s="175"/>
      <c r="AF2999" s="175"/>
      <c r="AG2999" s="175"/>
      <c r="AH2999" s="175"/>
      <c r="AI2999" s="175"/>
      <c r="AJ2999" s="175"/>
      <c r="AK2999" s="175"/>
      <c r="AL2999" s="175"/>
      <c r="AM2999" s="175"/>
      <c r="AN2999" s="175"/>
      <c r="AO2999" s="175"/>
      <c r="AP2999" s="175"/>
      <c r="AQ2999" s="175"/>
      <c r="AR2999" s="175"/>
    </row>
    <row r="3000" spans="1:44" ht="102" x14ac:dyDescent="0.3">
      <c r="A3000" s="175"/>
      <c r="B3000" s="181" t="s">
        <v>1784</v>
      </c>
      <c r="C3000" s="182" t="s">
        <v>1785</v>
      </c>
      <c r="D3000" s="190">
        <v>3251.3</v>
      </c>
      <c r="E3000" s="191">
        <v>3251.3</v>
      </c>
      <c r="F3000" s="185" t="s">
        <v>4637</v>
      </c>
      <c r="G3000" s="186" t="s">
        <v>3563</v>
      </c>
      <c r="H3000" s="187"/>
      <c r="I3000" s="175"/>
      <c r="J3000" s="175"/>
      <c r="K3000" s="175"/>
      <c r="L3000" s="175"/>
      <c r="M3000" s="175"/>
      <c r="N3000" s="175"/>
      <c r="O3000" s="175"/>
      <c r="P3000" s="175"/>
      <c r="Q3000" s="175"/>
      <c r="R3000" s="175"/>
      <c r="S3000" s="175"/>
      <c r="T3000" s="175"/>
      <c r="U3000" s="175"/>
      <c r="V3000" s="175"/>
      <c r="W3000" s="175"/>
      <c r="X3000" s="175"/>
      <c r="Y3000" s="175"/>
      <c r="Z3000" s="175"/>
      <c r="AA3000" s="175"/>
      <c r="AB3000" s="175"/>
      <c r="AC3000" s="175"/>
      <c r="AD3000" s="175"/>
      <c r="AE3000" s="175"/>
      <c r="AF3000" s="175"/>
      <c r="AG3000" s="175"/>
      <c r="AH3000" s="175"/>
      <c r="AI3000" s="175"/>
      <c r="AJ3000" s="175"/>
      <c r="AK3000" s="175"/>
      <c r="AL3000" s="175"/>
      <c r="AM3000" s="175"/>
      <c r="AN3000" s="175"/>
      <c r="AO3000" s="175"/>
      <c r="AP3000" s="175"/>
      <c r="AQ3000" s="175"/>
      <c r="AR3000" s="175"/>
    </row>
    <row r="3001" spans="1:44" ht="102" hidden="1" x14ac:dyDescent="0.3">
      <c r="A3001" s="175"/>
      <c r="B3001" s="185" t="s">
        <v>4637</v>
      </c>
      <c r="C3001" s="182"/>
      <c r="D3001" s="190">
        <v>3251.3</v>
      </c>
      <c r="E3001" s="191">
        <v>3251.3</v>
      </c>
      <c r="F3001" s="186" t="s">
        <v>3563</v>
      </c>
      <c r="G3001" s="181" t="s">
        <v>3945</v>
      </c>
      <c r="H3001" s="182" t="s">
        <v>1786</v>
      </c>
      <c r="I3001" s="175"/>
      <c r="J3001" s="175"/>
      <c r="K3001" s="175"/>
      <c r="L3001" s="175"/>
      <c r="M3001" s="175"/>
      <c r="N3001" s="175"/>
      <c r="O3001" s="175"/>
      <c r="P3001" s="175"/>
      <c r="Q3001" s="175"/>
      <c r="R3001" s="175"/>
      <c r="S3001" s="175"/>
      <c r="T3001" s="175"/>
      <c r="U3001" s="175"/>
      <c r="V3001" s="175"/>
      <c r="W3001" s="175"/>
      <c r="X3001" s="175"/>
      <c r="Y3001" s="175"/>
      <c r="Z3001" s="175"/>
      <c r="AA3001" s="175"/>
      <c r="AB3001" s="175"/>
      <c r="AC3001" s="175"/>
      <c r="AD3001" s="175"/>
      <c r="AE3001" s="175"/>
      <c r="AF3001" s="175"/>
      <c r="AG3001" s="175"/>
      <c r="AH3001" s="175"/>
      <c r="AI3001" s="175"/>
      <c r="AJ3001" s="175"/>
      <c r="AK3001" s="175"/>
      <c r="AL3001" s="175"/>
      <c r="AM3001" s="175"/>
      <c r="AN3001" s="175"/>
      <c r="AO3001" s="175"/>
      <c r="AP3001" s="175"/>
      <c r="AQ3001" s="175"/>
      <c r="AR3001" s="175"/>
    </row>
    <row r="3002" spans="1:44" ht="102" hidden="1" x14ac:dyDescent="0.3">
      <c r="A3002" s="175"/>
      <c r="B3002" s="186" t="s">
        <v>3563</v>
      </c>
      <c r="C3002" s="187"/>
      <c r="D3002" s="190">
        <v>3251.3</v>
      </c>
      <c r="E3002" s="191">
        <v>3251.3</v>
      </c>
      <c r="F3002" s="181" t="s">
        <v>3945</v>
      </c>
      <c r="G3002" s="185" t="s">
        <v>4637</v>
      </c>
      <c r="H3002" s="182"/>
      <c r="I3002" s="175"/>
      <c r="J3002" s="175"/>
      <c r="K3002" s="175"/>
      <c r="L3002" s="175"/>
      <c r="M3002" s="175"/>
      <c r="N3002" s="175"/>
      <c r="O3002" s="175"/>
      <c r="P3002" s="175"/>
      <c r="Q3002" s="175"/>
      <c r="R3002" s="175"/>
      <c r="S3002" s="175"/>
      <c r="T3002" s="175"/>
      <c r="U3002" s="175"/>
      <c r="V3002" s="175"/>
      <c r="W3002" s="175"/>
      <c r="X3002" s="175"/>
      <c r="Y3002" s="175"/>
      <c r="Z3002" s="175"/>
      <c r="AA3002" s="175"/>
      <c r="AB3002" s="175"/>
      <c r="AC3002" s="175"/>
      <c r="AD3002" s="175"/>
      <c r="AE3002" s="175"/>
      <c r="AF3002" s="175"/>
      <c r="AG3002" s="175"/>
      <c r="AH3002" s="175"/>
      <c r="AI3002" s="175"/>
      <c r="AJ3002" s="175"/>
      <c r="AK3002" s="175"/>
      <c r="AL3002" s="175"/>
      <c r="AM3002" s="175"/>
      <c r="AN3002" s="175"/>
      <c r="AO3002" s="175"/>
      <c r="AP3002" s="175"/>
      <c r="AQ3002" s="175"/>
      <c r="AR3002" s="175"/>
    </row>
    <row r="3003" spans="1:44" ht="102" x14ac:dyDescent="0.3">
      <c r="A3003" s="175"/>
      <c r="B3003" s="181" t="s">
        <v>3945</v>
      </c>
      <c r="C3003" s="182" t="s">
        <v>1786</v>
      </c>
      <c r="D3003" s="190">
        <v>3513.29</v>
      </c>
      <c r="E3003" s="191">
        <v>3513.29</v>
      </c>
      <c r="F3003" s="185" t="s">
        <v>4637</v>
      </c>
      <c r="G3003" s="186" t="s">
        <v>4560</v>
      </c>
      <c r="H3003" s="187"/>
      <c r="I3003" s="175"/>
      <c r="J3003" s="175"/>
      <c r="K3003" s="175"/>
      <c r="L3003" s="175"/>
      <c r="M3003" s="175"/>
      <c r="N3003" s="175"/>
      <c r="O3003" s="175"/>
      <c r="P3003" s="175"/>
      <c r="Q3003" s="175"/>
      <c r="R3003" s="175"/>
      <c r="S3003" s="175"/>
      <c r="T3003" s="175"/>
      <c r="U3003" s="175"/>
      <c r="V3003" s="175"/>
      <c r="W3003" s="175"/>
      <c r="X3003" s="175"/>
      <c r="Y3003" s="175"/>
      <c r="Z3003" s="175"/>
      <c r="AA3003" s="175"/>
      <c r="AB3003" s="175"/>
      <c r="AC3003" s="175"/>
      <c r="AD3003" s="175"/>
      <c r="AE3003" s="175"/>
      <c r="AF3003" s="175"/>
      <c r="AG3003" s="175"/>
      <c r="AH3003" s="175"/>
      <c r="AI3003" s="175"/>
      <c r="AJ3003" s="175"/>
      <c r="AK3003" s="175"/>
      <c r="AL3003" s="175"/>
      <c r="AM3003" s="175"/>
      <c r="AN3003" s="175"/>
      <c r="AO3003" s="175"/>
      <c r="AP3003" s="175"/>
      <c r="AQ3003" s="175"/>
      <c r="AR3003" s="175"/>
    </row>
    <row r="3004" spans="1:44" ht="102" hidden="1" x14ac:dyDescent="0.3">
      <c r="A3004" s="175"/>
      <c r="B3004" s="185" t="s">
        <v>4637</v>
      </c>
      <c r="C3004" s="182"/>
      <c r="D3004" s="190">
        <v>3513.29</v>
      </c>
      <c r="E3004" s="191">
        <v>3513.29</v>
      </c>
      <c r="F3004" s="186" t="s">
        <v>4560</v>
      </c>
      <c r="G3004" s="181" t="s">
        <v>2551</v>
      </c>
      <c r="H3004" s="182" t="s">
        <v>1674</v>
      </c>
      <c r="I3004" s="175"/>
      <c r="J3004" s="175"/>
      <c r="K3004" s="175"/>
      <c r="L3004" s="175"/>
      <c r="M3004" s="175"/>
      <c r="N3004" s="175"/>
      <c r="O3004" s="175"/>
      <c r="P3004" s="175"/>
      <c r="Q3004" s="175"/>
      <c r="R3004" s="175"/>
      <c r="S3004" s="175"/>
      <c r="T3004" s="175"/>
      <c r="U3004" s="175"/>
      <c r="V3004" s="175"/>
      <c r="W3004" s="175"/>
      <c r="X3004" s="175"/>
      <c r="Y3004" s="175"/>
      <c r="Z3004" s="175"/>
      <c r="AA3004" s="175"/>
      <c r="AB3004" s="175"/>
      <c r="AC3004" s="175"/>
      <c r="AD3004" s="175"/>
      <c r="AE3004" s="175"/>
      <c r="AF3004" s="175"/>
      <c r="AG3004" s="175"/>
      <c r="AH3004" s="175"/>
      <c r="AI3004" s="175"/>
      <c r="AJ3004" s="175"/>
      <c r="AK3004" s="175"/>
      <c r="AL3004" s="175"/>
      <c r="AM3004" s="175"/>
      <c r="AN3004" s="175"/>
      <c r="AO3004" s="175"/>
      <c r="AP3004" s="175"/>
      <c r="AQ3004" s="175"/>
      <c r="AR3004" s="175"/>
    </row>
    <row r="3005" spans="1:44" ht="102" hidden="1" x14ac:dyDescent="0.3">
      <c r="A3005" s="175"/>
      <c r="B3005" s="186" t="s">
        <v>4560</v>
      </c>
      <c r="C3005" s="187"/>
      <c r="D3005" s="190">
        <v>3513.29</v>
      </c>
      <c r="E3005" s="191">
        <v>3513.29</v>
      </c>
      <c r="F3005" s="181" t="s">
        <v>2551</v>
      </c>
      <c r="G3005" s="185" t="s">
        <v>4637</v>
      </c>
      <c r="H3005" s="182"/>
      <c r="I3005" s="175"/>
      <c r="J3005" s="175"/>
      <c r="K3005" s="175"/>
      <c r="L3005" s="175"/>
      <c r="M3005" s="175"/>
      <c r="N3005" s="175"/>
      <c r="O3005" s="175"/>
      <c r="P3005" s="175"/>
      <c r="Q3005" s="175"/>
      <c r="R3005" s="175"/>
      <c r="S3005" s="175"/>
      <c r="T3005" s="175"/>
      <c r="U3005" s="175"/>
      <c r="V3005" s="175"/>
      <c r="W3005" s="175"/>
      <c r="X3005" s="175"/>
      <c r="Y3005" s="175"/>
      <c r="Z3005" s="175"/>
      <c r="AA3005" s="175"/>
      <c r="AB3005" s="175"/>
      <c r="AC3005" s="175"/>
      <c r="AD3005" s="175"/>
      <c r="AE3005" s="175"/>
      <c r="AF3005" s="175"/>
      <c r="AG3005" s="175"/>
      <c r="AH3005" s="175"/>
      <c r="AI3005" s="175"/>
      <c r="AJ3005" s="175"/>
      <c r="AK3005" s="175"/>
      <c r="AL3005" s="175"/>
      <c r="AM3005" s="175"/>
      <c r="AN3005" s="175"/>
      <c r="AO3005" s="175"/>
      <c r="AP3005" s="175"/>
      <c r="AQ3005" s="175"/>
      <c r="AR3005" s="175"/>
    </row>
    <row r="3006" spans="1:44" ht="102" x14ac:dyDescent="0.3">
      <c r="A3006" s="175"/>
      <c r="B3006" s="181" t="s">
        <v>2551</v>
      </c>
      <c r="C3006" s="182" t="s">
        <v>1674</v>
      </c>
      <c r="D3006" s="190">
        <v>1477.47</v>
      </c>
      <c r="E3006" s="191">
        <v>1477.47</v>
      </c>
      <c r="F3006" s="185" t="s">
        <v>4637</v>
      </c>
      <c r="G3006" s="186" t="s">
        <v>3622</v>
      </c>
      <c r="H3006" s="187"/>
      <c r="I3006" s="175"/>
      <c r="J3006" s="175"/>
      <c r="K3006" s="175"/>
      <c r="L3006" s="175"/>
      <c r="M3006" s="175"/>
      <c r="N3006" s="175"/>
      <c r="O3006" s="175"/>
      <c r="P3006" s="175"/>
      <c r="Q3006" s="175"/>
      <c r="R3006" s="175"/>
      <c r="S3006" s="175"/>
      <c r="T3006" s="175"/>
      <c r="U3006" s="175"/>
      <c r="V3006" s="175"/>
      <c r="W3006" s="175"/>
      <c r="X3006" s="175"/>
      <c r="Y3006" s="175"/>
      <c r="Z3006" s="175"/>
      <c r="AA3006" s="175"/>
      <c r="AB3006" s="175"/>
      <c r="AC3006" s="175"/>
      <c r="AD3006" s="175"/>
      <c r="AE3006" s="175"/>
      <c r="AF3006" s="175"/>
      <c r="AG3006" s="175"/>
      <c r="AH3006" s="175"/>
      <c r="AI3006" s="175"/>
      <c r="AJ3006" s="175"/>
      <c r="AK3006" s="175"/>
      <c r="AL3006" s="175"/>
      <c r="AM3006" s="175"/>
      <c r="AN3006" s="175"/>
      <c r="AO3006" s="175"/>
      <c r="AP3006" s="175"/>
      <c r="AQ3006" s="175"/>
      <c r="AR3006" s="175"/>
    </row>
    <row r="3007" spans="1:44" ht="102" hidden="1" x14ac:dyDescent="0.3">
      <c r="A3007" s="175"/>
      <c r="B3007" s="185" t="s">
        <v>4637</v>
      </c>
      <c r="C3007" s="182"/>
      <c r="D3007" s="190">
        <v>1477.47</v>
      </c>
      <c r="E3007" s="191">
        <v>1477.47</v>
      </c>
      <c r="F3007" s="186" t="s">
        <v>3622</v>
      </c>
      <c r="G3007" s="181" t="s">
        <v>1700</v>
      </c>
      <c r="H3007" s="182" t="s">
        <v>1701</v>
      </c>
      <c r="I3007" s="175"/>
      <c r="J3007" s="175"/>
      <c r="K3007" s="175"/>
      <c r="L3007" s="175"/>
      <c r="M3007" s="175"/>
      <c r="N3007" s="175"/>
      <c r="O3007" s="175"/>
      <c r="P3007" s="175"/>
      <c r="Q3007" s="175"/>
      <c r="R3007" s="175"/>
      <c r="S3007" s="175"/>
      <c r="T3007" s="175"/>
      <c r="U3007" s="175"/>
      <c r="V3007" s="175"/>
      <c r="W3007" s="175"/>
      <c r="X3007" s="175"/>
      <c r="Y3007" s="175"/>
      <c r="Z3007" s="175"/>
      <c r="AA3007" s="175"/>
      <c r="AB3007" s="175"/>
      <c r="AC3007" s="175"/>
      <c r="AD3007" s="175"/>
      <c r="AE3007" s="175"/>
      <c r="AF3007" s="175"/>
      <c r="AG3007" s="175"/>
      <c r="AH3007" s="175"/>
      <c r="AI3007" s="175"/>
      <c r="AJ3007" s="175"/>
      <c r="AK3007" s="175"/>
      <c r="AL3007" s="175"/>
      <c r="AM3007" s="175"/>
      <c r="AN3007" s="175"/>
      <c r="AO3007" s="175"/>
      <c r="AP3007" s="175"/>
      <c r="AQ3007" s="175"/>
      <c r="AR3007" s="175"/>
    </row>
    <row r="3008" spans="1:44" ht="102" hidden="1" x14ac:dyDescent="0.3">
      <c r="A3008" s="175"/>
      <c r="B3008" s="186" t="s">
        <v>3622</v>
      </c>
      <c r="C3008" s="187"/>
      <c r="D3008" s="190">
        <v>1477.47</v>
      </c>
      <c r="E3008" s="191">
        <v>1477.47</v>
      </c>
      <c r="F3008" s="181" t="s">
        <v>1700</v>
      </c>
      <c r="G3008" s="185" t="s">
        <v>4637</v>
      </c>
      <c r="H3008" s="182"/>
      <c r="I3008" s="175"/>
      <c r="J3008" s="175"/>
      <c r="K3008" s="175"/>
      <c r="L3008" s="175"/>
      <c r="M3008" s="175"/>
      <c r="N3008" s="175"/>
      <c r="O3008" s="175"/>
      <c r="P3008" s="175"/>
      <c r="Q3008" s="175"/>
      <c r="R3008" s="175"/>
      <c r="S3008" s="175"/>
      <c r="T3008" s="175"/>
      <c r="U3008" s="175"/>
      <c r="V3008" s="175"/>
      <c r="W3008" s="175"/>
      <c r="X3008" s="175"/>
      <c r="Y3008" s="175"/>
      <c r="Z3008" s="175"/>
      <c r="AA3008" s="175"/>
      <c r="AB3008" s="175"/>
      <c r="AC3008" s="175"/>
      <c r="AD3008" s="175"/>
      <c r="AE3008" s="175"/>
      <c r="AF3008" s="175"/>
      <c r="AG3008" s="175"/>
      <c r="AH3008" s="175"/>
      <c r="AI3008" s="175"/>
      <c r="AJ3008" s="175"/>
      <c r="AK3008" s="175"/>
      <c r="AL3008" s="175"/>
      <c r="AM3008" s="175"/>
      <c r="AN3008" s="175"/>
      <c r="AO3008" s="175"/>
      <c r="AP3008" s="175"/>
      <c r="AQ3008" s="175"/>
      <c r="AR3008" s="175"/>
    </row>
    <row r="3009" spans="1:44" ht="102" x14ac:dyDescent="0.3">
      <c r="A3009" s="175"/>
      <c r="B3009" s="181" t="s">
        <v>1700</v>
      </c>
      <c r="C3009" s="182" t="s">
        <v>1701</v>
      </c>
      <c r="D3009" s="190">
        <v>1318.56</v>
      </c>
      <c r="E3009" s="191">
        <v>1318.56</v>
      </c>
      <c r="F3009" s="185" t="s">
        <v>4637</v>
      </c>
      <c r="G3009" s="186" t="s">
        <v>3583</v>
      </c>
      <c r="H3009" s="187"/>
      <c r="I3009" s="175"/>
      <c r="J3009" s="175"/>
      <c r="K3009" s="175"/>
      <c r="L3009" s="175"/>
      <c r="M3009" s="175"/>
      <c r="N3009" s="175"/>
      <c r="O3009" s="175"/>
      <c r="P3009" s="175"/>
      <c r="Q3009" s="175"/>
      <c r="R3009" s="175"/>
      <c r="S3009" s="175"/>
      <c r="T3009" s="175"/>
      <c r="U3009" s="175"/>
      <c r="V3009" s="175"/>
      <c r="W3009" s="175"/>
      <c r="X3009" s="175"/>
      <c r="Y3009" s="175"/>
      <c r="Z3009" s="175"/>
      <c r="AA3009" s="175"/>
      <c r="AB3009" s="175"/>
      <c r="AC3009" s="175"/>
      <c r="AD3009" s="175"/>
      <c r="AE3009" s="175"/>
      <c r="AF3009" s="175"/>
      <c r="AG3009" s="175"/>
      <c r="AH3009" s="175"/>
      <c r="AI3009" s="175"/>
      <c r="AJ3009" s="175"/>
      <c r="AK3009" s="175"/>
      <c r="AL3009" s="175"/>
      <c r="AM3009" s="175"/>
      <c r="AN3009" s="175"/>
      <c r="AO3009" s="175"/>
      <c r="AP3009" s="175"/>
      <c r="AQ3009" s="175"/>
      <c r="AR3009" s="175"/>
    </row>
    <row r="3010" spans="1:44" ht="102" hidden="1" x14ac:dyDescent="0.3">
      <c r="A3010" s="175"/>
      <c r="B3010" s="185" t="s">
        <v>4637</v>
      </c>
      <c r="C3010" s="182"/>
      <c r="D3010" s="190">
        <v>1318.56</v>
      </c>
      <c r="E3010" s="191">
        <v>1318.56</v>
      </c>
      <c r="F3010" s="186" t="s">
        <v>3583</v>
      </c>
      <c r="G3010" s="181" t="s">
        <v>1706</v>
      </c>
      <c r="H3010" s="182" t="s">
        <v>1707</v>
      </c>
      <c r="I3010" s="175"/>
      <c r="J3010" s="175"/>
      <c r="K3010" s="175"/>
      <c r="L3010" s="175"/>
      <c r="M3010" s="175"/>
      <c r="N3010" s="175"/>
      <c r="O3010" s="175"/>
      <c r="P3010" s="175"/>
      <c r="Q3010" s="175"/>
      <c r="R3010" s="175"/>
      <c r="S3010" s="175"/>
      <c r="T3010" s="175"/>
      <c r="U3010" s="175"/>
      <c r="V3010" s="175"/>
      <c r="W3010" s="175"/>
      <c r="X3010" s="175"/>
      <c r="Y3010" s="175"/>
      <c r="Z3010" s="175"/>
      <c r="AA3010" s="175"/>
      <c r="AB3010" s="175"/>
      <c r="AC3010" s="175"/>
      <c r="AD3010" s="175"/>
      <c r="AE3010" s="175"/>
      <c r="AF3010" s="175"/>
      <c r="AG3010" s="175"/>
      <c r="AH3010" s="175"/>
      <c r="AI3010" s="175"/>
      <c r="AJ3010" s="175"/>
      <c r="AK3010" s="175"/>
      <c r="AL3010" s="175"/>
      <c r="AM3010" s="175"/>
      <c r="AN3010" s="175"/>
      <c r="AO3010" s="175"/>
      <c r="AP3010" s="175"/>
      <c r="AQ3010" s="175"/>
      <c r="AR3010" s="175"/>
    </row>
    <row r="3011" spans="1:44" ht="102" hidden="1" x14ac:dyDescent="0.3">
      <c r="A3011" s="175"/>
      <c r="B3011" s="186" t="s">
        <v>3583</v>
      </c>
      <c r="C3011" s="187"/>
      <c r="D3011" s="190">
        <v>1318.56</v>
      </c>
      <c r="E3011" s="191">
        <v>1318.56</v>
      </c>
      <c r="F3011" s="181" t="s">
        <v>1706</v>
      </c>
      <c r="G3011" s="185" t="s">
        <v>4637</v>
      </c>
      <c r="H3011" s="182"/>
      <c r="I3011" s="175"/>
      <c r="J3011" s="175"/>
      <c r="K3011" s="175"/>
      <c r="L3011" s="175"/>
      <c r="M3011" s="175"/>
      <c r="N3011" s="175"/>
      <c r="O3011" s="175"/>
      <c r="P3011" s="175"/>
      <c r="Q3011" s="175"/>
      <c r="R3011" s="175"/>
      <c r="S3011" s="175"/>
      <c r="T3011" s="175"/>
      <c r="U3011" s="175"/>
      <c r="V3011" s="175"/>
      <c r="W3011" s="175"/>
      <c r="X3011" s="175"/>
      <c r="Y3011" s="175"/>
      <c r="Z3011" s="175"/>
      <c r="AA3011" s="175"/>
      <c r="AB3011" s="175"/>
      <c r="AC3011" s="175"/>
      <c r="AD3011" s="175"/>
      <c r="AE3011" s="175"/>
      <c r="AF3011" s="175"/>
      <c r="AG3011" s="175"/>
      <c r="AH3011" s="175"/>
      <c r="AI3011" s="175"/>
      <c r="AJ3011" s="175"/>
      <c r="AK3011" s="175"/>
      <c r="AL3011" s="175"/>
      <c r="AM3011" s="175"/>
      <c r="AN3011" s="175"/>
      <c r="AO3011" s="175"/>
      <c r="AP3011" s="175"/>
      <c r="AQ3011" s="175"/>
      <c r="AR3011" s="175"/>
    </row>
    <row r="3012" spans="1:44" ht="102" x14ac:dyDescent="0.3">
      <c r="A3012" s="175"/>
      <c r="B3012" s="181" t="s">
        <v>1706</v>
      </c>
      <c r="C3012" s="182" t="s">
        <v>1707</v>
      </c>
      <c r="D3012" s="190">
        <v>1473.18</v>
      </c>
      <c r="E3012" s="191">
        <v>1473.18</v>
      </c>
      <c r="F3012" s="185" t="s">
        <v>4637</v>
      </c>
      <c r="G3012" s="186" t="s">
        <v>3584</v>
      </c>
      <c r="H3012" s="187"/>
      <c r="I3012" s="175"/>
      <c r="J3012" s="175"/>
      <c r="K3012" s="175"/>
      <c r="L3012" s="175"/>
      <c r="M3012" s="175"/>
      <c r="N3012" s="175"/>
      <c r="O3012" s="175"/>
      <c r="P3012" s="175"/>
      <c r="Q3012" s="175"/>
      <c r="R3012" s="175"/>
      <c r="S3012" s="175"/>
      <c r="T3012" s="175"/>
      <c r="U3012" s="175"/>
      <c r="V3012" s="175"/>
      <c r="W3012" s="175"/>
      <c r="X3012" s="175"/>
      <c r="Y3012" s="175"/>
      <c r="Z3012" s="175"/>
      <c r="AA3012" s="175"/>
      <c r="AB3012" s="175"/>
      <c r="AC3012" s="175"/>
      <c r="AD3012" s="175"/>
      <c r="AE3012" s="175"/>
      <c r="AF3012" s="175"/>
      <c r="AG3012" s="175"/>
      <c r="AH3012" s="175"/>
      <c r="AI3012" s="175"/>
      <c r="AJ3012" s="175"/>
      <c r="AK3012" s="175"/>
      <c r="AL3012" s="175"/>
      <c r="AM3012" s="175"/>
      <c r="AN3012" s="175"/>
      <c r="AO3012" s="175"/>
      <c r="AP3012" s="175"/>
      <c r="AQ3012" s="175"/>
      <c r="AR3012" s="175"/>
    </row>
    <row r="3013" spans="1:44" ht="102" hidden="1" x14ac:dyDescent="0.3">
      <c r="A3013" s="175"/>
      <c r="B3013" s="185" t="s">
        <v>4637</v>
      </c>
      <c r="C3013" s="182"/>
      <c r="D3013" s="190">
        <v>1473.18</v>
      </c>
      <c r="E3013" s="191">
        <v>1473.18</v>
      </c>
      <c r="F3013" s="186" t="s">
        <v>3584</v>
      </c>
      <c r="G3013" s="181" t="s">
        <v>2383</v>
      </c>
      <c r="H3013" s="182" t="s">
        <v>2384</v>
      </c>
      <c r="I3013" s="175"/>
      <c r="J3013" s="175"/>
      <c r="K3013" s="175"/>
      <c r="L3013" s="175"/>
      <c r="M3013" s="175"/>
      <c r="N3013" s="175"/>
      <c r="O3013" s="175"/>
      <c r="P3013" s="175"/>
      <c r="Q3013" s="175"/>
      <c r="R3013" s="175"/>
      <c r="S3013" s="175"/>
      <c r="T3013" s="175"/>
      <c r="U3013" s="175"/>
      <c r="V3013" s="175"/>
      <c r="W3013" s="175"/>
      <c r="X3013" s="175"/>
      <c r="Y3013" s="175"/>
      <c r="Z3013" s="175"/>
      <c r="AA3013" s="175"/>
      <c r="AB3013" s="175"/>
      <c r="AC3013" s="175"/>
      <c r="AD3013" s="175"/>
      <c r="AE3013" s="175"/>
      <c r="AF3013" s="175"/>
      <c r="AG3013" s="175"/>
      <c r="AH3013" s="175"/>
      <c r="AI3013" s="175"/>
      <c r="AJ3013" s="175"/>
      <c r="AK3013" s="175"/>
      <c r="AL3013" s="175"/>
      <c r="AM3013" s="175"/>
      <c r="AN3013" s="175"/>
      <c r="AO3013" s="175"/>
      <c r="AP3013" s="175"/>
      <c r="AQ3013" s="175"/>
      <c r="AR3013" s="175"/>
    </row>
    <row r="3014" spans="1:44" ht="102" hidden="1" x14ac:dyDescent="0.3">
      <c r="A3014" s="175"/>
      <c r="B3014" s="186" t="s">
        <v>3584</v>
      </c>
      <c r="C3014" s="187"/>
      <c r="D3014" s="190">
        <v>1473.18</v>
      </c>
      <c r="E3014" s="191">
        <v>1473.18</v>
      </c>
      <c r="F3014" s="181" t="s">
        <v>2383</v>
      </c>
      <c r="G3014" s="185" t="s">
        <v>4637</v>
      </c>
      <c r="H3014" s="182"/>
      <c r="I3014" s="175"/>
      <c r="J3014" s="175"/>
      <c r="K3014" s="175"/>
      <c r="L3014" s="175"/>
      <c r="M3014" s="175"/>
      <c r="N3014" s="175"/>
      <c r="O3014" s="175"/>
      <c r="P3014" s="175"/>
      <c r="Q3014" s="175"/>
      <c r="R3014" s="175"/>
      <c r="S3014" s="175"/>
      <c r="T3014" s="175"/>
      <c r="U3014" s="175"/>
      <c r="V3014" s="175"/>
      <c r="W3014" s="175"/>
      <c r="X3014" s="175"/>
      <c r="Y3014" s="175"/>
      <c r="Z3014" s="175"/>
      <c r="AA3014" s="175"/>
      <c r="AB3014" s="175"/>
      <c r="AC3014" s="175"/>
      <c r="AD3014" s="175"/>
      <c r="AE3014" s="175"/>
      <c r="AF3014" s="175"/>
      <c r="AG3014" s="175"/>
      <c r="AH3014" s="175"/>
      <c r="AI3014" s="175"/>
      <c r="AJ3014" s="175"/>
      <c r="AK3014" s="175"/>
      <c r="AL3014" s="175"/>
      <c r="AM3014" s="175"/>
      <c r="AN3014" s="175"/>
      <c r="AO3014" s="175"/>
      <c r="AP3014" s="175"/>
      <c r="AQ3014" s="175"/>
      <c r="AR3014" s="175"/>
    </row>
    <row r="3015" spans="1:44" ht="102" x14ac:dyDescent="0.3">
      <c r="A3015" s="175"/>
      <c r="B3015" s="181" t="s">
        <v>2383</v>
      </c>
      <c r="C3015" s="182" t="s">
        <v>2384</v>
      </c>
      <c r="D3015" s="190">
        <v>3251.3</v>
      </c>
      <c r="E3015" s="191">
        <v>3251.3</v>
      </c>
      <c r="F3015" s="185" t="s">
        <v>4637</v>
      </c>
      <c r="G3015" s="186" t="s">
        <v>3624</v>
      </c>
      <c r="H3015" s="187"/>
      <c r="I3015" s="175"/>
      <c r="J3015" s="175"/>
      <c r="K3015" s="175"/>
      <c r="L3015" s="175"/>
      <c r="M3015" s="175"/>
      <c r="N3015" s="175"/>
      <c r="O3015" s="175"/>
      <c r="P3015" s="175"/>
      <c r="Q3015" s="175"/>
      <c r="R3015" s="175"/>
      <c r="S3015" s="175"/>
      <c r="T3015" s="175"/>
      <c r="U3015" s="175"/>
      <c r="V3015" s="175"/>
      <c r="W3015" s="175"/>
      <c r="X3015" s="175"/>
      <c r="Y3015" s="175"/>
      <c r="Z3015" s="175"/>
      <c r="AA3015" s="175"/>
      <c r="AB3015" s="175"/>
      <c r="AC3015" s="175"/>
      <c r="AD3015" s="175"/>
      <c r="AE3015" s="175"/>
      <c r="AF3015" s="175"/>
      <c r="AG3015" s="175"/>
      <c r="AH3015" s="175"/>
      <c r="AI3015" s="175"/>
      <c r="AJ3015" s="175"/>
      <c r="AK3015" s="175"/>
      <c r="AL3015" s="175"/>
      <c r="AM3015" s="175"/>
      <c r="AN3015" s="175"/>
      <c r="AO3015" s="175"/>
      <c r="AP3015" s="175"/>
      <c r="AQ3015" s="175"/>
      <c r="AR3015" s="175"/>
    </row>
    <row r="3016" spans="1:44" ht="102" hidden="1" x14ac:dyDescent="0.3">
      <c r="A3016" s="175"/>
      <c r="B3016" s="185" t="s">
        <v>4637</v>
      </c>
      <c r="C3016" s="182"/>
      <c r="D3016" s="190">
        <v>3251.3</v>
      </c>
      <c r="E3016" s="191">
        <v>3251.3</v>
      </c>
      <c r="F3016" s="186" t="s">
        <v>3624</v>
      </c>
      <c r="G3016" s="181" t="s">
        <v>2565</v>
      </c>
      <c r="H3016" s="182" t="s">
        <v>348</v>
      </c>
      <c r="I3016" s="175"/>
      <c r="J3016" s="175"/>
      <c r="K3016" s="175"/>
      <c r="L3016" s="175"/>
      <c r="M3016" s="175"/>
      <c r="N3016" s="175"/>
      <c r="O3016" s="175"/>
      <c r="P3016" s="175"/>
      <c r="Q3016" s="175"/>
      <c r="R3016" s="175"/>
      <c r="S3016" s="175"/>
      <c r="T3016" s="175"/>
      <c r="U3016" s="175"/>
      <c r="V3016" s="175"/>
      <c r="W3016" s="175"/>
      <c r="X3016" s="175"/>
      <c r="Y3016" s="175"/>
      <c r="Z3016" s="175"/>
      <c r="AA3016" s="175"/>
      <c r="AB3016" s="175"/>
      <c r="AC3016" s="175"/>
      <c r="AD3016" s="175"/>
      <c r="AE3016" s="175"/>
      <c r="AF3016" s="175"/>
      <c r="AG3016" s="175"/>
      <c r="AH3016" s="175"/>
      <c r="AI3016" s="175"/>
      <c r="AJ3016" s="175"/>
      <c r="AK3016" s="175"/>
      <c r="AL3016" s="175"/>
      <c r="AM3016" s="175"/>
      <c r="AN3016" s="175"/>
      <c r="AO3016" s="175"/>
      <c r="AP3016" s="175"/>
      <c r="AQ3016" s="175"/>
      <c r="AR3016" s="175"/>
    </row>
    <row r="3017" spans="1:44" ht="102" hidden="1" x14ac:dyDescent="0.3">
      <c r="A3017" s="175"/>
      <c r="B3017" s="186" t="s">
        <v>3624</v>
      </c>
      <c r="C3017" s="187"/>
      <c r="D3017" s="190">
        <v>3251.3</v>
      </c>
      <c r="E3017" s="191">
        <v>3251.3</v>
      </c>
      <c r="F3017" s="181" t="s">
        <v>2565</v>
      </c>
      <c r="G3017" s="185" t="s">
        <v>4637</v>
      </c>
      <c r="H3017" s="182"/>
      <c r="I3017" s="175"/>
      <c r="J3017" s="175"/>
      <c r="K3017" s="175"/>
      <c r="L3017" s="175"/>
      <c r="M3017" s="175"/>
      <c r="N3017" s="175"/>
      <c r="O3017" s="175"/>
      <c r="P3017" s="175"/>
      <c r="Q3017" s="175"/>
      <c r="R3017" s="175"/>
      <c r="S3017" s="175"/>
      <c r="T3017" s="175"/>
      <c r="U3017" s="175"/>
      <c r="V3017" s="175"/>
      <c r="W3017" s="175"/>
      <c r="X3017" s="175"/>
      <c r="Y3017" s="175"/>
      <c r="Z3017" s="175"/>
      <c r="AA3017" s="175"/>
      <c r="AB3017" s="175"/>
      <c r="AC3017" s="175"/>
      <c r="AD3017" s="175"/>
      <c r="AE3017" s="175"/>
      <c r="AF3017" s="175"/>
      <c r="AG3017" s="175"/>
      <c r="AH3017" s="175"/>
      <c r="AI3017" s="175"/>
      <c r="AJ3017" s="175"/>
      <c r="AK3017" s="175"/>
      <c r="AL3017" s="175"/>
      <c r="AM3017" s="175"/>
      <c r="AN3017" s="175"/>
      <c r="AO3017" s="175"/>
      <c r="AP3017" s="175"/>
      <c r="AQ3017" s="175"/>
      <c r="AR3017" s="175"/>
    </row>
    <row r="3018" spans="1:44" ht="102" x14ac:dyDescent="0.3">
      <c r="A3018" s="175"/>
      <c r="B3018" s="181" t="s">
        <v>2565</v>
      </c>
      <c r="C3018" s="182" t="s">
        <v>348</v>
      </c>
      <c r="D3018" s="190">
        <v>2452.4299999999998</v>
      </c>
      <c r="E3018" s="191">
        <v>2452.4299999999998</v>
      </c>
      <c r="F3018" s="185" t="s">
        <v>4637</v>
      </c>
      <c r="G3018" s="186" t="s">
        <v>3900</v>
      </c>
      <c r="H3018" s="187"/>
      <c r="I3018" s="175"/>
      <c r="J3018" s="175"/>
      <c r="K3018" s="175"/>
      <c r="L3018" s="175"/>
      <c r="M3018" s="175"/>
      <c r="N3018" s="175"/>
      <c r="O3018" s="175"/>
      <c r="P3018" s="175"/>
      <c r="Q3018" s="175"/>
      <c r="R3018" s="175"/>
      <c r="S3018" s="175"/>
      <c r="T3018" s="175"/>
      <c r="U3018" s="175"/>
      <c r="V3018" s="175"/>
      <c r="W3018" s="175"/>
      <c r="X3018" s="175"/>
      <c r="Y3018" s="175"/>
      <c r="Z3018" s="175"/>
      <c r="AA3018" s="175"/>
      <c r="AB3018" s="175"/>
      <c r="AC3018" s="175"/>
      <c r="AD3018" s="175"/>
      <c r="AE3018" s="175"/>
      <c r="AF3018" s="175"/>
      <c r="AG3018" s="175"/>
      <c r="AH3018" s="175"/>
      <c r="AI3018" s="175"/>
      <c r="AJ3018" s="175"/>
      <c r="AK3018" s="175"/>
      <c r="AL3018" s="175"/>
      <c r="AM3018" s="175"/>
      <c r="AN3018" s="175"/>
      <c r="AO3018" s="175"/>
      <c r="AP3018" s="175"/>
      <c r="AQ3018" s="175"/>
      <c r="AR3018" s="175"/>
    </row>
    <row r="3019" spans="1:44" ht="102" hidden="1" x14ac:dyDescent="0.3">
      <c r="A3019" s="175"/>
      <c r="B3019" s="185" t="s">
        <v>4637</v>
      </c>
      <c r="C3019" s="182"/>
      <c r="D3019" s="190">
        <v>2452.4299999999998</v>
      </c>
      <c r="E3019" s="191">
        <v>2452.4299999999998</v>
      </c>
      <c r="F3019" s="186" t="s">
        <v>3900</v>
      </c>
      <c r="G3019" s="181" t="s">
        <v>897</v>
      </c>
      <c r="H3019" s="182" t="s">
        <v>898</v>
      </c>
      <c r="I3019" s="175"/>
      <c r="J3019" s="175"/>
      <c r="K3019" s="175"/>
      <c r="L3019" s="175"/>
      <c r="M3019" s="175"/>
      <c r="N3019" s="175"/>
      <c r="O3019" s="175"/>
      <c r="P3019" s="175"/>
      <c r="Q3019" s="175"/>
      <c r="R3019" s="175"/>
      <c r="S3019" s="175"/>
      <c r="T3019" s="175"/>
      <c r="U3019" s="175"/>
      <c r="V3019" s="175"/>
      <c r="W3019" s="175"/>
      <c r="X3019" s="175"/>
      <c r="Y3019" s="175"/>
      <c r="Z3019" s="175"/>
      <c r="AA3019" s="175"/>
      <c r="AB3019" s="175"/>
      <c r="AC3019" s="175"/>
      <c r="AD3019" s="175"/>
      <c r="AE3019" s="175"/>
      <c r="AF3019" s="175"/>
      <c r="AG3019" s="175"/>
      <c r="AH3019" s="175"/>
      <c r="AI3019" s="175"/>
      <c r="AJ3019" s="175"/>
      <c r="AK3019" s="175"/>
      <c r="AL3019" s="175"/>
      <c r="AM3019" s="175"/>
      <c r="AN3019" s="175"/>
      <c r="AO3019" s="175"/>
      <c r="AP3019" s="175"/>
      <c r="AQ3019" s="175"/>
      <c r="AR3019" s="175"/>
    </row>
    <row r="3020" spans="1:44" ht="102" hidden="1" x14ac:dyDescent="0.3">
      <c r="A3020" s="175"/>
      <c r="B3020" s="186" t="s">
        <v>3900</v>
      </c>
      <c r="C3020" s="187"/>
      <c r="D3020" s="190">
        <v>2452.4299999999998</v>
      </c>
      <c r="E3020" s="191">
        <v>2452.4299999999998</v>
      </c>
      <c r="F3020" s="181" t="s">
        <v>897</v>
      </c>
      <c r="G3020" s="185" t="s">
        <v>4637</v>
      </c>
      <c r="H3020" s="182"/>
      <c r="I3020" s="175"/>
      <c r="J3020" s="175"/>
      <c r="K3020" s="175"/>
      <c r="L3020" s="175"/>
      <c r="M3020" s="175"/>
      <c r="N3020" s="175"/>
      <c r="O3020" s="175"/>
      <c r="P3020" s="175"/>
      <c r="Q3020" s="175"/>
      <c r="R3020" s="175"/>
      <c r="S3020" s="175"/>
      <c r="T3020" s="175"/>
      <c r="U3020" s="175"/>
      <c r="V3020" s="175"/>
      <c r="W3020" s="175"/>
      <c r="X3020" s="175"/>
      <c r="Y3020" s="175"/>
      <c r="Z3020" s="175"/>
      <c r="AA3020" s="175"/>
      <c r="AB3020" s="175"/>
      <c r="AC3020" s="175"/>
      <c r="AD3020" s="175"/>
      <c r="AE3020" s="175"/>
      <c r="AF3020" s="175"/>
      <c r="AG3020" s="175"/>
      <c r="AH3020" s="175"/>
      <c r="AI3020" s="175"/>
      <c r="AJ3020" s="175"/>
      <c r="AK3020" s="175"/>
      <c r="AL3020" s="175"/>
      <c r="AM3020" s="175"/>
      <c r="AN3020" s="175"/>
      <c r="AO3020" s="175"/>
      <c r="AP3020" s="175"/>
      <c r="AQ3020" s="175"/>
      <c r="AR3020" s="175"/>
    </row>
    <row r="3021" spans="1:44" ht="102" x14ac:dyDescent="0.3">
      <c r="A3021" s="175"/>
      <c r="B3021" s="181" t="s">
        <v>897</v>
      </c>
      <c r="C3021" s="182" t="s">
        <v>898</v>
      </c>
      <c r="D3021" s="190">
        <v>3513.29</v>
      </c>
      <c r="E3021" s="191">
        <v>3513.29</v>
      </c>
      <c r="F3021" s="185" t="s">
        <v>4637</v>
      </c>
      <c r="G3021" s="186" t="s">
        <v>3607</v>
      </c>
      <c r="H3021" s="187"/>
      <c r="I3021" s="175"/>
      <c r="J3021" s="175"/>
      <c r="K3021" s="175"/>
      <c r="L3021" s="175"/>
      <c r="M3021" s="175"/>
      <c r="N3021" s="175"/>
      <c r="O3021" s="175"/>
      <c r="P3021" s="175"/>
      <c r="Q3021" s="175"/>
      <c r="R3021" s="175"/>
      <c r="S3021" s="175"/>
      <c r="T3021" s="175"/>
      <c r="U3021" s="175"/>
      <c r="V3021" s="175"/>
      <c r="W3021" s="175"/>
      <c r="X3021" s="175"/>
      <c r="Y3021" s="175"/>
      <c r="Z3021" s="175"/>
      <c r="AA3021" s="175"/>
      <c r="AB3021" s="175"/>
      <c r="AC3021" s="175"/>
      <c r="AD3021" s="175"/>
      <c r="AE3021" s="175"/>
      <c r="AF3021" s="175"/>
      <c r="AG3021" s="175"/>
      <c r="AH3021" s="175"/>
      <c r="AI3021" s="175"/>
      <c r="AJ3021" s="175"/>
      <c r="AK3021" s="175"/>
      <c r="AL3021" s="175"/>
      <c r="AM3021" s="175"/>
      <c r="AN3021" s="175"/>
      <c r="AO3021" s="175"/>
      <c r="AP3021" s="175"/>
      <c r="AQ3021" s="175"/>
      <c r="AR3021" s="175"/>
    </row>
    <row r="3022" spans="1:44" ht="102" hidden="1" x14ac:dyDescent="0.3">
      <c r="A3022" s="175"/>
      <c r="B3022" s="185" t="s">
        <v>4637</v>
      </c>
      <c r="C3022" s="182"/>
      <c r="D3022" s="190">
        <v>3513.29</v>
      </c>
      <c r="E3022" s="191">
        <v>3513.29</v>
      </c>
      <c r="F3022" s="186" t="s">
        <v>3607</v>
      </c>
      <c r="G3022" s="181" t="s">
        <v>2374</v>
      </c>
      <c r="H3022" s="182" t="s">
        <v>2375</v>
      </c>
      <c r="I3022" s="175"/>
      <c r="J3022" s="175"/>
      <c r="K3022" s="175"/>
      <c r="L3022" s="175"/>
      <c r="M3022" s="175"/>
      <c r="N3022" s="175"/>
      <c r="O3022" s="175"/>
      <c r="P3022" s="175"/>
      <c r="Q3022" s="175"/>
      <c r="R3022" s="175"/>
      <c r="S3022" s="175"/>
      <c r="T3022" s="175"/>
      <c r="U3022" s="175"/>
      <c r="V3022" s="175"/>
      <c r="W3022" s="175"/>
      <c r="X3022" s="175"/>
      <c r="Y3022" s="175"/>
      <c r="Z3022" s="175"/>
      <c r="AA3022" s="175"/>
      <c r="AB3022" s="175"/>
      <c r="AC3022" s="175"/>
      <c r="AD3022" s="175"/>
      <c r="AE3022" s="175"/>
      <c r="AF3022" s="175"/>
      <c r="AG3022" s="175"/>
      <c r="AH3022" s="175"/>
      <c r="AI3022" s="175"/>
      <c r="AJ3022" s="175"/>
      <c r="AK3022" s="175"/>
      <c r="AL3022" s="175"/>
      <c r="AM3022" s="175"/>
      <c r="AN3022" s="175"/>
      <c r="AO3022" s="175"/>
      <c r="AP3022" s="175"/>
      <c r="AQ3022" s="175"/>
      <c r="AR3022" s="175"/>
    </row>
    <row r="3023" spans="1:44" ht="102" hidden="1" x14ac:dyDescent="0.3">
      <c r="A3023" s="175"/>
      <c r="B3023" s="186" t="s">
        <v>3607</v>
      </c>
      <c r="C3023" s="187"/>
      <c r="D3023" s="190">
        <v>3513.29</v>
      </c>
      <c r="E3023" s="191">
        <v>3513.29</v>
      </c>
      <c r="F3023" s="181" t="s">
        <v>2374</v>
      </c>
      <c r="G3023" s="185" t="s">
        <v>4637</v>
      </c>
      <c r="H3023" s="182"/>
      <c r="I3023" s="175"/>
      <c r="J3023" s="175"/>
      <c r="K3023" s="175"/>
      <c r="L3023" s="175"/>
      <c r="M3023" s="175"/>
      <c r="N3023" s="175"/>
      <c r="O3023" s="175"/>
      <c r="P3023" s="175"/>
      <c r="Q3023" s="175"/>
      <c r="R3023" s="175"/>
      <c r="S3023" s="175"/>
      <c r="T3023" s="175"/>
      <c r="U3023" s="175"/>
      <c r="V3023" s="175"/>
      <c r="W3023" s="175"/>
      <c r="X3023" s="175"/>
      <c r="Y3023" s="175"/>
      <c r="Z3023" s="175"/>
      <c r="AA3023" s="175"/>
      <c r="AB3023" s="175"/>
      <c r="AC3023" s="175"/>
      <c r="AD3023" s="175"/>
      <c r="AE3023" s="175"/>
      <c r="AF3023" s="175"/>
      <c r="AG3023" s="175"/>
      <c r="AH3023" s="175"/>
      <c r="AI3023" s="175"/>
      <c r="AJ3023" s="175"/>
      <c r="AK3023" s="175"/>
      <c r="AL3023" s="175"/>
      <c r="AM3023" s="175"/>
      <c r="AN3023" s="175"/>
      <c r="AO3023" s="175"/>
      <c r="AP3023" s="175"/>
      <c r="AQ3023" s="175"/>
      <c r="AR3023" s="175"/>
    </row>
    <row r="3024" spans="1:44" ht="102" x14ac:dyDescent="0.3">
      <c r="A3024" s="175"/>
      <c r="B3024" s="181" t="s">
        <v>2374</v>
      </c>
      <c r="C3024" s="182" t="s">
        <v>2375</v>
      </c>
      <c r="D3024" s="190">
        <v>1477.47</v>
      </c>
      <c r="E3024" s="191">
        <v>1477.47</v>
      </c>
      <c r="F3024" s="185" t="s">
        <v>4637</v>
      </c>
      <c r="G3024" s="186" t="s">
        <v>3608</v>
      </c>
      <c r="H3024" s="187"/>
      <c r="I3024" s="175"/>
      <c r="J3024" s="175"/>
      <c r="K3024" s="175"/>
      <c r="L3024" s="175"/>
      <c r="M3024" s="175"/>
      <c r="N3024" s="175"/>
      <c r="O3024" s="175"/>
      <c r="P3024" s="175"/>
      <c r="Q3024" s="175"/>
      <c r="R3024" s="175"/>
      <c r="S3024" s="175"/>
      <c r="T3024" s="175"/>
      <c r="U3024" s="175"/>
      <c r="V3024" s="175"/>
      <c r="W3024" s="175"/>
      <c r="X3024" s="175"/>
      <c r="Y3024" s="175"/>
      <c r="Z3024" s="175"/>
      <c r="AA3024" s="175"/>
      <c r="AB3024" s="175"/>
      <c r="AC3024" s="175"/>
      <c r="AD3024" s="175"/>
      <c r="AE3024" s="175"/>
      <c r="AF3024" s="175"/>
      <c r="AG3024" s="175"/>
      <c r="AH3024" s="175"/>
      <c r="AI3024" s="175"/>
      <c r="AJ3024" s="175"/>
      <c r="AK3024" s="175"/>
      <c r="AL3024" s="175"/>
      <c r="AM3024" s="175"/>
      <c r="AN3024" s="175"/>
      <c r="AO3024" s="175"/>
      <c r="AP3024" s="175"/>
      <c r="AQ3024" s="175"/>
      <c r="AR3024" s="175"/>
    </row>
    <row r="3025" spans="1:44" ht="102" hidden="1" x14ac:dyDescent="0.3">
      <c r="A3025" s="175"/>
      <c r="B3025" s="185" t="s">
        <v>4637</v>
      </c>
      <c r="C3025" s="182"/>
      <c r="D3025" s="190">
        <v>1477.47</v>
      </c>
      <c r="E3025" s="191">
        <v>1477.47</v>
      </c>
      <c r="F3025" s="186" t="s">
        <v>3608</v>
      </c>
      <c r="G3025" s="181" t="s">
        <v>1576</v>
      </c>
      <c r="H3025" s="182" t="s">
        <v>1577</v>
      </c>
      <c r="I3025" s="175"/>
      <c r="J3025" s="175"/>
      <c r="K3025" s="175"/>
      <c r="L3025" s="175"/>
      <c r="M3025" s="175"/>
      <c r="N3025" s="175"/>
      <c r="O3025" s="175"/>
      <c r="P3025" s="175"/>
      <c r="Q3025" s="175"/>
      <c r="R3025" s="175"/>
      <c r="S3025" s="175"/>
      <c r="T3025" s="175"/>
      <c r="U3025" s="175"/>
      <c r="V3025" s="175"/>
      <c r="W3025" s="175"/>
      <c r="X3025" s="175"/>
      <c r="Y3025" s="175"/>
      <c r="Z3025" s="175"/>
      <c r="AA3025" s="175"/>
      <c r="AB3025" s="175"/>
      <c r="AC3025" s="175"/>
      <c r="AD3025" s="175"/>
      <c r="AE3025" s="175"/>
      <c r="AF3025" s="175"/>
      <c r="AG3025" s="175"/>
      <c r="AH3025" s="175"/>
      <c r="AI3025" s="175"/>
      <c r="AJ3025" s="175"/>
      <c r="AK3025" s="175"/>
      <c r="AL3025" s="175"/>
      <c r="AM3025" s="175"/>
      <c r="AN3025" s="175"/>
      <c r="AO3025" s="175"/>
      <c r="AP3025" s="175"/>
      <c r="AQ3025" s="175"/>
      <c r="AR3025" s="175"/>
    </row>
    <row r="3026" spans="1:44" ht="102" hidden="1" x14ac:dyDescent="0.3">
      <c r="A3026" s="175"/>
      <c r="B3026" s="186" t="s">
        <v>3608</v>
      </c>
      <c r="C3026" s="187"/>
      <c r="D3026" s="190">
        <v>1477.47</v>
      </c>
      <c r="E3026" s="191">
        <v>1477.47</v>
      </c>
      <c r="F3026" s="181" t="s">
        <v>1576</v>
      </c>
      <c r="G3026" s="185" t="s">
        <v>4637</v>
      </c>
      <c r="H3026" s="182"/>
      <c r="I3026" s="175"/>
      <c r="J3026" s="175"/>
      <c r="K3026" s="175"/>
      <c r="L3026" s="175"/>
      <c r="M3026" s="175"/>
      <c r="N3026" s="175"/>
      <c r="O3026" s="175"/>
      <c r="P3026" s="175"/>
      <c r="Q3026" s="175"/>
      <c r="R3026" s="175"/>
      <c r="S3026" s="175"/>
      <c r="T3026" s="175"/>
      <c r="U3026" s="175"/>
      <c r="V3026" s="175"/>
      <c r="W3026" s="175"/>
      <c r="X3026" s="175"/>
      <c r="Y3026" s="175"/>
      <c r="Z3026" s="175"/>
      <c r="AA3026" s="175"/>
      <c r="AB3026" s="175"/>
      <c r="AC3026" s="175"/>
      <c r="AD3026" s="175"/>
      <c r="AE3026" s="175"/>
      <c r="AF3026" s="175"/>
      <c r="AG3026" s="175"/>
      <c r="AH3026" s="175"/>
      <c r="AI3026" s="175"/>
      <c r="AJ3026" s="175"/>
      <c r="AK3026" s="175"/>
      <c r="AL3026" s="175"/>
      <c r="AM3026" s="175"/>
      <c r="AN3026" s="175"/>
      <c r="AO3026" s="175"/>
      <c r="AP3026" s="175"/>
      <c r="AQ3026" s="175"/>
      <c r="AR3026" s="175"/>
    </row>
    <row r="3027" spans="1:44" ht="102" x14ac:dyDescent="0.3">
      <c r="A3027" s="175"/>
      <c r="B3027" s="181" t="s">
        <v>1576</v>
      </c>
      <c r="C3027" s="182" t="s">
        <v>1577</v>
      </c>
      <c r="D3027" s="190">
        <v>1318.56</v>
      </c>
      <c r="E3027" s="191">
        <v>1318.56</v>
      </c>
      <c r="F3027" s="185" t="s">
        <v>4637</v>
      </c>
      <c r="G3027" s="186" t="s">
        <v>3628</v>
      </c>
      <c r="H3027" s="187"/>
      <c r="I3027" s="175"/>
      <c r="J3027" s="175"/>
      <c r="K3027" s="175"/>
      <c r="L3027" s="175"/>
      <c r="M3027" s="175"/>
      <c r="N3027" s="175"/>
      <c r="O3027" s="175"/>
      <c r="P3027" s="175"/>
      <c r="Q3027" s="175"/>
      <c r="R3027" s="175"/>
      <c r="S3027" s="175"/>
      <c r="T3027" s="175"/>
      <c r="U3027" s="175"/>
      <c r="V3027" s="175"/>
      <c r="W3027" s="175"/>
      <c r="X3027" s="175"/>
      <c r="Y3027" s="175"/>
      <c r="Z3027" s="175"/>
      <c r="AA3027" s="175"/>
      <c r="AB3027" s="175"/>
      <c r="AC3027" s="175"/>
      <c r="AD3027" s="175"/>
      <c r="AE3027" s="175"/>
      <c r="AF3027" s="175"/>
      <c r="AG3027" s="175"/>
      <c r="AH3027" s="175"/>
      <c r="AI3027" s="175"/>
      <c r="AJ3027" s="175"/>
      <c r="AK3027" s="175"/>
      <c r="AL3027" s="175"/>
      <c r="AM3027" s="175"/>
      <c r="AN3027" s="175"/>
      <c r="AO3027" s="175"/>
      <c r="AP3027" s="175"/>
      <c r="AQ3027" s="175"/>
      <c r="AR3027" s="175"/>
    </row>
    <row r="3028" spans="1:44" ht="102" hidden="1" x14ac:dyDescent="0.3">
      <c r="A3028" s="175"/>
      <c r="B3028" s="185" t="s">
        <v>4637</v>
      </c>
      <c r="C3028" s="182"/>
      <c r="D3028" s="190">
        <v>1318.56</v>
      </c>
      <c r="E3028" s="191">
        <v>1318.56</v>
      </c>
      <c r="F3028" s="186" t="s">
        <v>3628</v>
      </c>
      <c r="G3028" s="181" t="s">
        <v>1996</v>
      </c>
      <c r="H3028" s="182" t="s">
        <v>1997</v>
      </c>
      <c r="I3028" s="175"/>
      <c r="J3028" s="175"/>
      <c r="K3028" s="175"/>
      <c r="L3028" s="175"/>
      <c r="M3028" s="175"/>
      <c r="N3028" s="175"/>
      <c r="O3028" s="175"/>
      <c r="P3028" s="175"/>
      <c r="Q3028" s="175"/>
      <c r="R3028" s="175"/>
      <c r="S3028" s="175"/>
      <c r="T3028" s="175"/>
      <c r="U3028" s="175"/>
      <c r="V3028" s="175"/>
      <c r="W3028" s="175"/>
      <c r="X3028" s="175"/>
      <c r="Y3028" s="175"/>
      <c r="Z3028" s="175"/>
      <c r="AA3028" s="175"/>
      <c r="AB3028" s="175"/>
      <c r="AC3028" s="175"/>
      <c r="AD3028" s="175"/>
      <c r="AE3028" s="175"/>
      <c r="AF3028" s="175"/>
      <c r="AG3028" s="175"/>
      <c r="AH3028" s="175"/>
      <c r="AI3028" s="175"/>
      <c r="AJ3028" s="175"/>
      <c r="AK3028" s="175"/>
      <c r="AL3028" s="175"/>
      <c r="AM3028" s="175"/>
      <c r="AN3028" s="175"/>
      <c r="AO3028" s="175"/>
      <c r="AP3028" s="175"/>
      <c r="AQ3028" s="175"/>
      <c r="AR3028" s="175"/>
    </row>
    <row r="3029" spans="1:44" ht="102" hidden="1" x14ac:dyDescent="0.3">
      <c r="A3029" s="175"/>
      <c r="B3029" s="186" t="s">
        <v>3628</v>
      </c>
      <c r="C3029" s="187"/>
      <c r="D3029" s="190">
        <v>1318.56</v>
      </c>
      <c r="E3029" s="191">
        <v>1318.56</v>
      </c>
      <c r="F3029" s="181" t="s">
        <v>1996</v>
      </c>
      <c r="G3029" s="185" t="s">
        <v>4637</v>
      </c>
      <c r="H3029" s="182"/>
      <c r="I3029" s="175"/>
      <c r="J3029" s="175"/>
      <c r="K3029" s="175"/>
      <c r="L3029" s="175"/>
      <c r="M3029" s="175"/>
      <c r="N3029" s="175"/>
      <c r="O3029" s="175"/>
      <c r="P3029" s="175"/>
      <c r="Q3029" s="175"/>
      <c r="R3029" s="175"/>
      <c r="S3029" s="175"/>
      <c r="T3029" s="175"/>
      <c r="U3029" s="175"/>
      <c r="V3029" s="175"/>
      <c r="W3029" s="175"/>
      <c r="X3029" s="175"/>
      <c r="Y3029" s="175"/>
      <c r="Z3029" s="175"/>
      <c r="AA3029" s="175"/>
      <c r="AB3029" s="175"/>
      <c r="AC3029" s="175"/>
      <c r="AD3029" s="175"/>
      <c r="AE3029" s="175"/>
      <c r="AF3029" s="175"/>
      <c r="AG3029" s="175"/>
      <c r="AH3029" s="175"/>
      <c r="AI3029" s="175"/>
      <c r="AJ3029" s="175"/>
      <c r="AK3029" s="175"/>
      <c r="AL3029" s="175"/>
      <c r="AM3029" s="175"/>
      <c r="AN3029" s="175"/>
      <c r="AO3029" s="175"/>
      <c r="AP3029" s="175"/>
      <c r="AQ3029" s="175"/>
      <c r="AR3029" s="175"/>
    </row>
    <row r="3030" spans="1:44" ht="102" x14ac:dyDescent="0.3">
      <c r="A3030" s="175"/>
      <c r="B3030" s="181" t="s">
        <v>1996</v>
      </c>
      <c r="C3030" s="182" t="s">
        <v>1997</v>
      </c>
      <c r="D3030" s="190">
        <v>1473.18</v>
      </c>
      <c r="E3030" s="191">
        <v>1473.18</v>
      </c>
      <c r="F3030" s="185" t="s">
        <v>4637</v>
      </c>
      <c r="G3030" s="186" t="s">
        <v>3610</v>
      </c>
      <c r="H3030" s="187"/>
      <c r="I3030" s="175"/>
      <c r="J3030" s="175"/>
      <c r="K3030" s="175"/>
      <c r="L3030" s="175"/>
      <c r="M3030" s="175"/>
      <c r="N3030" s="175"/>
      <c r="O3030" s="175"/>
      <c r="P3030" s="175"/>
      <c r="Q3030" s="175"/>
      <c r="R3030" s="175"/>
      <c r="S3030" s="175"/>
      <c r="T3030" s="175"/>
      <c r="U3030" s="175"/>
      <c r="V3030" s="175"/>
      <c r="W3030" s="175"/>
      <c r="X3030" s="175"/>
      <c r="Y3030" s="175"/>
      <c r="Z3030" s="175"/>
      <c r="AA3030" s="175"/>
      <c r="AB3030" s="175"/>
      <c r="AC3030" s="175"/>
      <c r="AD3030" s="175"/>
      <c r="AE3030" s="175"/>
      <c r="AF3030" s="175"/>
      <c r="AG3030" s="175"/>
      <c r="AH3030" s="175"/>
      <c r="AI3030" s="175"/>
      <c r="AJ3030" s="175"/>
      <c r="AK3030" s="175"/>
      <c r="AL3030" s="175"/>
      <c r="AM3030" s="175"/>
      <c r="AN3030" s="175"/>
      <c r="AO3030" s="175"/>
      <c r="AP3030" s="175"/>
      <c r="AQ3030" s="175"/>
      <c r="AR3030" s="175"/>
    </row>
    <row r="3031" spans="1:44" ht="102" hidden="1" x14ac:dyDescent="0.3">
      <c r="A3031" s="175"/>
      <c r="B3031" s="185" t="s">
        <v>4637</v>
      </c>
      <c r="C3031" s="182"/>
      <c r="D3031" s="190">
        <v>1473.18</v>
      </c>
      <c r="E3031" s="191">
        <v>1473.18</v>
      </c>
      <c r="F3031" s="186" t="s">
        <v>3610</v>
      </c>
      <c r="G3031" s="181" t="s">
        <v>3955</v>
      </c>
      <c r="H3031" s="182" t="s">
        <v>1643</v>
      </c>
      <c r="I3031" s="175"/>
      <c r="J3031" s="175"/>
      <c r="K3031" s="175"/>
      <c r="L3031" s="175"/>
      <c r="M3031" s="175"/>
      <c r="N3031" s="175"/>
      <c r="O3031" s="175"/>
      <c r="P3031" s="175"/>
      <c r="Q3031" s="175"/>
      <c r="R3031" s="175"/>
      <c r="S3031" s="175"/>
      <c r="T3031" s="175"/>
      <c r="U3031" s="175"/>
      <c r="V3031" s="175"/>
      <c r="W3031" s="175"/>
      <c r="X3031" s="175"/>
      <c r="Y3031" s="175"/>
      <c r="Z3031" s="175"/>
      <c r="AA3031" s="175"/>
      <c r="AB3031" s="175"/>
      <c r="AC3031" s="175"/>
      <c r="AD3031" s="175"/>
      <c r="AE3031" s="175"/>
      <c r="AF3031" s="175"/>
      <c r="AG3031" s="175"/>
      <c r="AH3031" s="175"/>
      <c r="AI3031" s="175"/>
      <c r="AJ3031" s="175"/>
      <c r="AK3031" s="175"/>
      <c r="AL3031" s="175"/>
      <c r="AM3031" s="175"/>
      <c r="AN3031" s="175"/>
      <c r="AO3031" s="175"/>
      <c r="AP3031" s="175"/>
      <c r="AQ3031" s="175"/>
      <c r="AR3031" s="175"/>
    </row>
    <row r="3032" spans="1:44" ht="102" hidden="1" x14ac:dyDescent="0.3">
      <c r="A3032" s="175"/>
      <c r="B3032" s="186" t="s">
        <v>3610</v>
      </c>
      <c r="C3032" s="187"/>
      <c r="D3032" s="190">
        <v>1473.18</v>
      </c>
      <c r="E3032" s="191">
        <v>1473.18</v>
      </c>
      <c r="F3032" s="181" t="s">
        <v>3955</v>
      </c>
      <c r="G3032" s="185" t="s">
        <v>4637</v>
      </c>
      <c r="H3032" s="182"/>
      <c r="I3032" s="175"/>
      <c r="J3032" s="175"/>
      <c r="K3032" s="175"/>
      <c r="L3032" s="175"/>
      <c r="M3032" s="175"/>
      <c r="N3032" s="175"/>
      <c r="O3032" s="175"/>
      <c r="P3032" s="175"/>
      <c r="Q3032" s="175"/>
      <c r="R3032" s="175"/>
      <c r="S3032" s="175"/>
      <c r="T3032" s="175"/>
      <c r="U3032" s="175"/>
      <c r="V3032" s="175"/>
      <c r="W3032" s="175"/>
      <c r="X3032" s="175"/>
      <c r="Y3032" s="175"/>
      <c r="Z3032" s="175"/>
      <c r="AA3032" s="175"/>
      <c r="AB3032" s="175"/>
      <c r="AC3032" s="175"/>
      <c r="AD3032" s="175"/>
      <c r="AE3032" s="175"/>
      <c r="AF3032" s="175"/>
      <c r="AG3032" s="175"/>
      <c r="AH3032" s="175"/>
      <c r="AI3032" s="175"/>
      <c r="AJ3032" s="175"/>
      <c r="AK3032" s="175"/>
      <c r="AL3032" s="175"/>
      <c r="AM3032" s="175"/>
      <c r="AN3032" s="175"/>
      <c r="AO3032" s="175"/>
      <c r="AP3032" s="175"/>
      <c r="AQ3032" s="175"/>
      <c r="AR3032" s="175"/>
    </row>
    <row r="3033" spans="1:44" ht="102" x14ac:dyDescent="0.3">
      <c r="A3033" s="175"/>
      <c r="B3033" s="181" t="s">
        <v>3955</v>
      </c>
      <c r="C3033" s="182" t="s">
        <v>1643</v>
      </c>
      <c r="D3033" s="190">
        <v>3251.3</v>
      </c>
      <c r="E3033" s="191">
        <v>3251.3</v>
      </c>
      <c r="F3033" s="185" t="s">
        <v>4637</v>
      </c>
      <c r="G3033" s="186" t="s">
        <v>4591</v>
      </c>
      <c r="H3033" s="187"/>
      <c r="I3033" s="175"/>
      <c r="J3033" s="175"/>
      <c r="K3033" s="175"/>
      <c r="L3033" s="175"/>
      <c r="M3033" s="175"/>
      <c r="N3033" s="175"/>
      <c r="O3033" s="175"/>
      <c r="P3033" s="175"/>
      <c r="Q3033" s="175"/>
      <c r="R3033" s="175"/>
      <c r="S3033" s="175"/>
      <c r="T3033" s="175"/>
      <c r="U3033" s="175"/>
      <c r="V3033" s="175"/>
      <c r="W3033" s="175"/>
      <c r="X3033" s="175"/>
      <c r="Y3033" s="175"/>
      <c r="Z3033" s="175"/>
      <c r="AA3033" s="175"/>
      <c r="AB3033" s="175"/>
      <c r="AC3033" s="175"/>
      <c r="AD3033" s="175"/>
      <c r="AE3033" s="175"/>
      <c r="AF3033" s="175"/>
      <c r="AG3033" s="175"/>
      <c r="AH3033" s="175"/>
      <c r="AI3033" s="175"/>
      <c r="AJ3033" s="175"/>
      <c r="AK3033" s="175"/>
      <c r="AL3033" s="175"/>
      <c r="AM3033" s="175"/>
      <c r="AN3033" s="175"/>
      <c r="AO3033" s="175"/>
      <c r="AP3033" s="175"/>
      <c r="AQ3033" s="175"/>
      <c r="AR3033" s="175"/>
    </row>
    <row r="3034" spans="1:44" ht="102" hidden="1" x14ac:dyDescent="0.3">
      <c r="A3034" s="175"/>
      <c r="B3034" s="185" t="s">
        <v>4637</v>
      </c>
      <c r="C3034" s="182"/>
      <c r="D3034" s="190">
        <v>3251.3</v>
      </c>
      <c r="E3034" s="191">
        <v>3251.3</v>
      </c>
      <c r="F3034" s="186" t="s">
        <v>4591</v>
      </c>
      <c r="G3034" s="181" t="s">
        <v>1613</v>
      </c>
      <c r="H3034" s="182" t="s">
        <v>1614</v>
      </c>
      <c r="I3034" s="175"/>
      <c r="J3034" s="175"/>
      <c r="K3034" s="175"/>
      <c r="L3034" s="175"/>
      <c r="M3034" s="175"/>
      <c r="N3034" s="175"/>
      <c r="O3034" s="175"/>
      <c r="P3034" s="175"/>
      <c r="Q3034" s="175"/>
      <c r="R3034" s="175"/>
      <c r="S3034" s="175"/>
      <c r="T3034" s="175"/>
      <c r="U3034" s="175"/>
      <c r="V3034" s="175"/>
      <c r="W3034" s="175"/>
      <c r="X3034" s="175"/>
      <c r="Y3034" s="175"/>
      <c r="Z3034" s="175"/>
      <c r="AA3034" s="175"/>
      <c r="AB3034" s="175"/>
      <c r="AC3034" s="175"/>
      <c r="AD3034" s="175"/>
      <c r="AE3034" s="175"/>
      <c r="AF3034" s="175"/>
      <c r="AG3034" s="175"/>
      <c r="AH3034" s="175"/>
      <c r="AI3034" s="175"/>
      <c r="AJ3034" s="175"/>
      <c r="AK3034" s="175"/>
      <c r="AL3034" s="175"/>
      <c r="AM3034" s="175"/>
      <c r="AN3034" s="175"/>
      <c r="AO3034" s="175"/>
      <c r="AP3034" s="175"/>
      <c r="AQ3034" s="175"/>
      <c r="AR3034" s="175"/>
    </row>
    <row r="3035" spans="1:44" ht="102" hidden="1" x14ac:dyDescent="0.3">
      <c r="A3035" s="175"/>
      <c r="B3035" s="186" t="s">
        <v>4591</v>
      </c>
      <c r="C3035" s="187"/>
      <c r="D3035" s="190">
        <v>3251.3</v>
      </c>
      <c r="E3035" s="191">
        <v>3251.3</v>
      </c>
      <c r="F3035" s="181" t="s">
        <v>1613</v>
      </c>
      <c r="G3035" s="185" t="s">
        <v>4637</v>
      </c>
      <c r="H3035" s="182"/>
      <c r="I3035" s="175"/>
      <c r="J3035" s="175"/>
      <c r="K3035" s="175"/>
      <c r="L3035" s="175"/>
      <c r="M3035" s="175"/>
      <c r="N3035" s="175"/>
      <c r="O3035" s="175"/>
      <c r="P3035" s="175"/>
      <c r="Q3035" s="175"/>
      <c r="R3035" s="175"/>
      <c r="S3035" s="175"/>
      <c r="T3035" s="175"/>
      <c r="U3035" s="175"/>
      <c r="V3035" s="175"/>
      <c r="W3035" s="175"/>
      <c r="X3035" s="175"/>
      <c r="Y3035" s="175"/>
      <c r="Z3035" s="175"/>
      <c r="AA3035" s="175"/>
      <c r="AB3035" s="175"/>
      <c r="AC3035" s="175"/>
      <c r="AD3035" s="175"/>
      <c r="AE3035" s="175"/>
      <c r="AF3035" s="175"/>
      <c r="AG3035" s="175"/>
      <c r="AH3035" s="175"/>
      <c r="AI3035" s="175"/>
      <c r="AJ3035" s="175"/>
      <c r="AK3035" s="175"/>
      <c r="AL3035" s="175"/>
      <c r="AM3035" s="175"/>
      <c r="AN3035" s="175"/>
      <c r="AO3035" s="175"/>
      <c r="AP3035" s="175"/>
      <c r="AQ3035" s="175"/>
      <c r="AR3035" s="175"/>
    </row>
    <row r="3036" spans="1:44" ht="102" x14ac:dyDescent="0.3">
      <c r="A3036" s="175"/>
      <c r="B3036" s="181" t="s">
        <v>1613</v>
      </c>
      <c r="C3036" s="182" t="s">
        <v>1614</v>
      </c>
      <c r="D3036" s="190">
        <v>3513.29</v>
      </c>
      <c r="E3036" s="191">
        <v>3513.29</v>
      </c>
      <c r="F3036" s="185" t="s">
        <v>4637</v>
      </c>
      <c r="G3036" s="186" t="s">
        <v>3633</v>
      </c>
      <c r="H3036" s="187"/>
      <c r="I3036" s="175"/>
      <c r="J3036" s="175"/>
      <c r="K3036" s="175"/>
      <c r="L3036" s="175"/>
      <c r="M3036" s="175"/>
      <c r="N3036" s="175"/>
      <c r="O3036" s="175"/>
      <c r="P3036" s="175"/>
      <c r="Q3036" s="175"/>
      <c r="R3036" s="175"/>
      <c r="S3036" s="175"/>
      <c r="T3036" s="175"/>
      <c r="U3036" s="175"/>
      <c r="V3036" s="175"/>
      <c r="W3036" s="175"/>
      <c r="X3036" s="175"/>
      <c r="Y3036" s="175"/>
      <c r="Z3036" s="175"/>
      <c r="AA3036" s="175"/>
      <c r="AB3036" s="175"/>
      <c r="AC3036" s="175"/>
      <c r="AD3036" s="175"/>
      <c r="AE3036" s="175"/>
      <c r="AF3036" s="175"/>
      <c r="AG3036" s="175"/>
      <c r="AH3036" s="175"/>
      <c r="AI3036" s="175"/>
      <c r="AJ3036" s="175"/>
      <c r="AK3036" s="175"/>
      <c r="AL3036" s="175"/>
      <c r="AM3036" s="175"/>
      <c r="AN3036" s="175"/>
      <c r="AO3036" s="175"/>
      <c r="AP3036" s="175"/>
      <c r="AQ3036" s="175"/>
      <c r="AR3036" s="175"/>
    </row>
    <row r="3037" spans="1:44" ht="102" hidden="1" x14ac:dyDescent="0.3">
      <c r="A3037" s="175"/>
      <c r="B3037" s="185" t="s">
        <v>4637</v>
      </c>
      <c r="C3037" s="182"/>
      <c r="D3037" s="190">
        <v>3513.29</v>
      </c>
      <c r="E3037" s="191">
        <v>3513.29</v>
      </c>
      <c r="F3037" s="186" t="s">
        <v>3633</v>
      </c>
      <c r="G3037" s="181" t="s">
        <v>1623</v>
      </c>
      <c r="H3037" s="182" t="s">
        <v>1624</v>
      </c>
      <c r="I3037" s="175"/>
      <c r="J3037" s="175"/>
      <c r="K3037" s="175"/>
      <c r="L3037" s="175"/>
      <c r="M3037" s="175"/>
      <c r="N3037" s="175"/>
      <c r="O3037" s="175"/>
      <c r="P3037" s="175"/>
      <c r="Q3037" s="175"/>
      <c r="R3037" s="175"/>
      <c r="S3037" s="175"/>
      <c r="T3037" s="175"/>
      <c r="U3037" s="175"/>
      <c r="V3037" s="175"/>
      <c r="W3037" s="175"/>
      <c r="X3037" s="175"/>
      <c r="Y3037" s="175"/>
      <c r="Z3037" s="175"/>
      <c r="AA3037" s="175"/>
      <c r="AB3037" s="175"/>
      <c r="AC3037" s="175"/>
      <c r="AD3037" s="175"/>
      <c r="AE3037" s="175"/>
      <c r="AF3037" s="175"/>
      <c r="AG3037" s="175"/>
      <c r="AH3037" s="175"/>
      <c r="AI3037" s="175"/>
      <c r="AJ3037" s="175"/>
      <c r="AK3037" s="175"/>
      <c r="AL3037" s="175"/>
      <c r="AM3037" s="175"/>
      <c r="AN3037" s="175"/>
      <c r="AO3037" s="175"/>
      <c r="AP3037" s="175"/>
      <c r="AQ3037" s="175"/>
      <c r="AR3037" s="175"/>
    </row>
    <row r="3038" spans="1:44" ht="102" hidden="1" x14ac:dyDescent="0.3">
      <c r="A3038" s="175"/>
      <c r="B3038" s="186" t="s">
        <v>3633</v>
      </c>
      <c r="C3038" s="187"/>
      <c r="D3038" s="190">
        <v>3513.29</v>
      </c>
      <c r="E3038" s="191">
        <v>3513.29</v>
      </c>
      <c r="F3038" s="181" t="s">
        <v>1623</v>
      </c>
      <c r="G3038" s="185" t="s">
        <v>4637</v>
      </c>
      <c r="H3038" s="182"/>
      <c r="I3038" s="175"/>
      <c r="J3038" s="175"/>
      <c r="K3038" s="175"/>
      <c r="L3038" s="175"/>
      <c r="M3038" s="175"/>
      <c r="N3038" s="175"/>
      <c r="O3038" s="175"/>
      <c r="P3038" s="175"/>
      <c r="Q3038" s="175"/>
      <c r="R3038" s="175"/>
      <c r="S3038" s="175"/>
      <c r="T3038" s="175"/>
      <c r="U3038" s="175"/>
      <c r="V3038" s="175"/>
      <c r="W3038" s="175"/>
      <c r="X3038" s="175"/>
      <c r="Y3038" s="175"/>
      <c r="Z3038" s="175"/>
      <c r="AA3038" s="175"/>
      <c r="AB3038" s="175"/>
      <c r="AC3038" s="175"/>
      <c r="AD3038" s="175"/>
      <c r="AE3038" s="175"/>
      <c r="AF3038" s="175"/>
      <c r="AG3038" s="175"/>
      <c r="AH3038" s="175"/>
      <c r="AI3038" s="175"/>
      <c r="AJ3038" s="175"/>
      <c r="AK3038" s="175"/>
      <c r="AL3038" s="175"/>
      <c r="AM3038" s="175"/>
      <c r="AN3038" s="175"/>
      <c r="AO3038" s="175"/>
      <c r="AP3038" s="175"/>
      <c r="AQ3038" s="175"/>
      <c r="AR3038" s="175"/>
    </row>
    <row r="3039" spans="1:44" ht="102" x14ac:dyDescent="0.3">
      <c r="A3039" s="175"/>
      <c r="B3039" s="181" t="s">
        <v>1623</v>
      </c>
      <c r="C3039" s="182" t="s">
        <v>1624</v>
      </c>
      <c r="D3039" s="190">
        <v>1477.47</v>
      </c>
      <c r="E3039" s="191">
        <v>1477.47</v>
      </c>
      <c r="F3039" s="185" t="s">
        <v>4637</v>
      </c>
      <c r="G3039" s="186" t="s">
        <v>3634</v>
      </c>
      <c r="H3039" s="187"/>
      <c r="I3039" s="175"/>
      <c r="J3039" s="175"/>
      <c r="K3039" s="175"/>
      <c r="L3039" s="175"/>
      <c r="M3039" s="175"/>
      <c r="N3039" s="175"/>
      <c r="O3039" s="175"/>
      <c r="P3039" s="175"/>
      <c r="Q3039" s="175"/>
      <c r="R3039" s="175"/>
      <c r="S3039" s="175"/>
      <c r="T3039" s="175"/>
      <c r="U3039" s="175"/>
      <c r="V3039" s="175"/>
      <c r="W3039" s="175"/>
      <c r="X3039" s="175"/>
      <c r="Y3039" s="175"/>
      <c r="Z3039" s="175"/>
      <c r="AA3039" s="175"/>
      <c r="AB3039" s="175"/>
      <c r="AC3039" s="175"/>
      <c r="AD3039" s="175"/>
      <c r="AE3039" s="175"/>
      <c r="AF3039" s="175"/>
      <c r="AG3039" s="175"/>
      <c r="AH3039" s="175"/>
      <c r="AI3039" s="175"/>
      <c r="AJ3039" s="175"/>
      <c r="AK3039" s="175"/>
      <c r="AL3039" s="175"/>
      <c r="AM3039" s="175"/>
      <c r="AN3039" s="175"/>
      <c r="AO3039" s="175"/>
      <c r="AP3039" s="175"/>
      <c r="AQ3039" s="175"/>
      <c r="AR3039" s="175"/>
    </row>
    <row r="3040" spans="1:44" ht="102" hidden="1" x14ac:dyDescent="0.3">
      <c r="A3040" s="175"/>
      <c r="B3040" s="185" t="s">
        <v>4637</v>
      </c>
      <c r="C3040" s="182"/>
      <c r="D3040" s="190">
        <v>1477.47</v>
      </c>
      <c r="E3040" s="191">
        <v>1477.47</v>
      </c>
      <c r="F3040" s="186" t="s">
        <v>3634</v>
      </c>
      <c r="G3040" s="181" t="s">
        <v>2463</v>
      </c>
      <c r="H3040" s="182" t="s">
        <v>2464</v>
      </c>
      <c r="I3040" s="175"/>
      <c r="J3040" s="175"/>
      <c r="K3040" s="175"/>
      <c r="L3040" s="175"/>
      <c r="M3040" s="175"/>
      <c r="N3040" s="175"/>
      <c r="O3040" s="175"/>
      <c r="P3040" s="175"/>
      <c r="Q3040" s="175"/>
      <c r="R3040" s="175"/>
      <c r="S3040" s="175"/>
      <c r="T3040" s="175"/>
      <c r="U3040" s="175"/>
      <c r="V3040" s="175"/>
      <c r="W3040" s="175"/>
      <c r="X3040" s="175"/>
      <c r="Y3040" s="175"/>
      <c r="Z3040" s="175"/>
      <c r="AA3040" s="175"/>
      <c r="AB3040" s="175"/>
      <c r="AC3040" s="175"/>
      <c r="AD3040" s="175"/>
      <c r="AE3040" s="175"/>
      <c r="AF3040" s="175"/>
      <c r="AG3040" s="175"/>
      <c r="AH3040" s="175"/>
      <c r="AI3040" s="175"/>
      <c r="AJ3040" s="175"/>
      <c r="AK3040" s="175"/>
      <c r="AL3040" s="175"/>
      <c r="AM3040" s="175"/>
      <c r="AN3040" s="175"/>
      <c r="AO3040" s="175"/>
      <c r="AP3040" s="175"/>
      <c r="AQ3040" s="175"/>
      <c r="AR3040" s="175"/>
    </row>
    <row r="3041" spans="1:44" ht="102" hidden="1" x14ac:dyDescent="0.3">
      <c r="A3041" s="175"/>
      <c r="B3041" s="186" t="s">
        <v>3634</v>
      </c>
      <c r="C3041" s="187"/>
      <c r="D3041" s="190">
        <v>1477.47</v>
      </c>
      <c r="E3041" s="191">
        <v>1477.47</v>
      </c>
      <c r="F3041" s="181" t="s">
        <v>2463</v>
      </c>
      <c r="G3041" s="185" t="s">
        <v>4637</v>
      </c>
      <c r="H3041" s="182"/>
      <c r="I3041" s="175"/>
      <c r="J3041" s="175"/>
      <c r="K3041" s="175"/>
      <c r="L3041" s="175"/>
      <c r="M3041" s="175"/>
      <c r="N3041" s="175"/>
      <c r="O3041" s="175"/>
      <c r="P3041" s="175"/>
      <c r="Q3041" s="175"/>
      <c r="R3041" s="175"/>
      <c r="S3041" s="175"/>
      <c r="T3041" s="175"/>
      <c r="U3041" s="175"/>
      <c r="V3041" s="175"/>
      <c r="W3041" s="175"/>
      <c r="X3041" s="175"/>
      <c r="Y3041" s="175"/>
      <c r="Z3041" s="175"/>
      <c r="AA3041" s="175"/>
      <c r="AB3041" s="175"/>
      <c r="AC3041" s="175"/>
      <c r="AD3041" s="175"/>
      <c r="AE3041" s="175"/>
      <c r="AF3041" s="175"/>
      <c r="AG3041" s="175"/>
      <c r="AH3041" s="175"/>
      <c r="AI3041" s="175"/>
      <c r="AJ3041" s="175"/>
      <c r="AK3041" s="175"/>
      <c r="AL3041" s="175"/>
      <c r="AM3041" s="175"/>
      <c r="AN3041" s="175"/>
      <c r="AO3041" s="175"/>
      <c r="AP3041" s="175"/>
      <c r="AQ3041" s="175"/>
      <c r="AR3041" s="175"/>
    </row>
    <row r="3042" spans="1:44" ht="102" x14ac:dyDescent="0.3">
      <c r="A3042" s="175"/>
      <c r="B3042" s="181" t="s">
        <v>2463</v>
      </c>
      <c r="C3042" s="182" t="s">
        <v>2464</v>
      </c>
      <c r="D3042" s="190">
        <v>1318.56</v>
      </c>
      <c r="E3042" s="191">
        <v>1318.56</v>
      </c>
      <c r="F3042" s="185" t="s">
        <v>4637</v>
      </c>
      <c r="G3042" s="186" t="s">
        <v>3635</v>
      </c>
      <c r="H3042" s="187"/>
      <c r="I3042" s="175"/>
      <c r="J3042" s="175"/>
      <c r="K3042" s="175"/>
      <c r="L3042" s="175"/>
      <c r="M3042" s="175"/>
      <c r="N3042" s="175"/>
      <c r="O3042" s="175"/>
      <c r="P3042" s="175"/>
      <c r="Q3042" s="175"/>
      <c r="R3042" s="175"/>
      <c r="S3042" s="175"/>
      <c r="T3042" s="175"/>
      <c r="U3042" s="175"/>
      <c r="V3042" s="175"/>
      <c r="W3042" s="175"/>
      <c r="X3042" s="175"/>
      <c r="Y3042" s="175"/>
      <c r="Z3042" s="175"/>
      <c r="AA3042" s="175"/>
      <c r="AB3042" s="175"/>
      <c r="AC3042" s="175"/>
      <c r="AD3042" s="175"/>
      <c r="AE3042" s="175"/>
      <c r="AF3042" s="175"/>
      <c r="AG3042" s="175"/>
      <c r="AH3042" s="175"/>
      <c r="AI3042" s="175"/>
      <c r="AJ3042" s="175"/>
      <c r="AK3042" s="175"/>
      <c r="AL3042" s="175"/>
      <c r="AM3042" s="175"/>
      <c r="AN3042" s="175"/>
      <c r="AO3042" s="175"/>
      <c r="AP3042" s="175"/>
      <c r="AQ3042" s="175"/>
      <c r="AR3042" s="175"/>
    </row>
    <row r="3043" spans="1:44" ht="102" hidden="1" x14ac:dyDescent="0.3">
      <c r="A3043" s="175"/>
      <c r="B3043" s="185" t="s">
        <v>4637</v>
      </c>
      <c r="C3043" s="182"/>
      <c r="D3043" s="190">
        <v>1318.56</v>
      </c>
      <c r="E3043" s="191">
        <v>1318.56</v>
      </c>
      <c r="F3043" s="186" t="s">
        <v>3635</v>
      </c>
      <c r="G3043" s="181" t="s">
        <v>1648</v>
      </c>
      <c r="H3043" s="182" t="s">
        <v>1649</v>
      </c>
      <c r="I3043" s="175"/>
      <c r="J3043" s="175"/>
      <c r="K3043" s="175"/>
      <c r="L3043" s="175"/>
      <c r="M3043" s="175"/>
      <c r="N3043" s="175"/>
      <c r="O3043" s="175"/>
      <c r="P3043" s="175"/>
      <c r="Q3043" s="175"/>
      <c r="R3043" s="175"/>
      <c r="S3043" s="175"/>
      <c r="T3043" s="175"/>
      <c r="U3043" s="175"/>
      <c r="V3043" s="175"/>
      <c r="W3043" s="175"/>
      <c r="X3043" s="175"/>
      <c r="Y3043" s="175"/>
      <c r="Z3043" s="175"/>
      <c r="AA3043" s="175"/>
      <c r="AB3043" s="175"/>
      <c r="AC3043" s="175"/>
      <c r="AD3043" s="175"/>
      <c r="AE3043" s="175"/>
      <c r="AF3043" s="175"/>
      <c r="AG3043" s="175"/>
      <c r="AH3043" s="175"/>
      <c r="AI3043" s="175"/>
      <c r="AJ3043" s="175"/>
      <c r="AK3043" s="175"/>
      <c r="AL3043" s="175"/>
      <c r="AM3043" s="175"/>
      <c r="AN3043" s="175"/>
      <c r="AO3043" s="175"/>
      <c r="AP3043" s="175"/>
      <c r="AQ3043" s="175"/>
      <c r="AR3043" s="175"/>
    </row>
    <row r="3044" spans="1:44" ht="102" hidden="1" x14ac:dyDescent="0.3">
      <c r="A3044" s="175"/>
      <c r="B3044" s="186" t="s">
        <v>3635</v>
      </c>
      <c r="C3044" s="187"/>
      <c r="D3044" s="190">
        <v>1318.56</v>
      </c>
      <c r="E3044" s="191">
        <v>1318.56</v>
      </c>
      <c r="F3044" s="181" t="s">
        <v>1648</v>
      </c>
      <c r="G3044" s="185" t="s">
        <v>4637</v>
      </c>
      <c r="H3044" s="182"/>
      <c r="I3044" s="175"/>
      <c r="J3044" s="175"/>
      <c r="K3044" s="175"/>
      <c r="L3044" s="175"/>
      <c r="M3044" s="175"/>
      <c r="N3044" s="175"/>
      <c r="O3044" s="175"/>
      <c r="P3044" s="175"/>
      <c r="Q3044" s="175"/>
      <c r="R3044" s="175"/>
      <c r="S3044" s="175"/>
      <c r="T3044" s="175"/>
      <c r="U3044" s="175"/>
      <c r="V3044" s="175"/>
      <c r="W3044" s="175"/>
      <c r="X3044" s="175"/>
      <c r="Y3044" s="175"/>
      <c r="Z3044" s="175"/>
      <c r="AA3044" s="175"/>
      <c r="AB3044" s="175"/>
      <c r="AC3044" s="175"/>
      <c r="AD3044" s="175"/>
      <c r="AE3044" s="175"/>
      <c r="AF3044" s="175"/>
      <c r="AG3044" s="175"/>
      <c r="AH3044" s="175"/>
      <c r="AI3044" s="175"/>
      <c r="AJ3044" s="175"/>
      <c r="AK3044" s="175"/>
      <c r="AL3044" s="175"/>
      <c r="AM3044" s="175"/>
      <c r="AN3044" s="175"/>
      <c r="AO3044" s="175"/>
      <c r="AP3044" s="175"/>
      <c r="AQ3044" s="175"/>
      <c r="AR3044" s="175"/>
    </row>
    <row r="3045" spans="1:44" ht="102" x14ac:dyDescent="0.3">
      <c r="A3045" s="175"/>
      <c r="B3045" s="181" t="s">
        <v>1648</v>
      </c>
      <c r="C3045" s="182" t="s">
        <v>1649</v>
      </c>
      <c r="D3045" s="190">
        <v>1473.18</v>
      </c>
      <c r="E3045" s="191">
        <v>1473.18</v>
      </c>
      <c r="F3045" s="185" t="s">
        <v>4637</v>
      </c>
      <c r="G3045" s="186" t="s">
        <v>3636</v>
      </c>
      <c r="H3045" s="187"/>
      <c r="I3045" s="175"/>
      <c r="J3045" s="175"/>
      <c r="K3045" s="175"/>
      <c r="L3045" s="175"/>
      <c r="M3045" s="175"/>
      <c r="N3045" s="175"/>
      <c r="O3045" s="175"/>
      <c r="P3045" s="175"/>
      <c r="Q3045" s="175"/>
      <c r="R3045" s="175"/>
      <c r="S3045" s="175"/>
      <c r="T3045" s="175"/>
      <c r="U3045" s="175"/>
      <c r="V3045" s="175"/>
      <c r="W3045" s="175"/>
      <c r="X3045" s="175"/>
      <c r="Y3045" s="175"/>
      <c r="Z3045" s="175"/>
      <c r="AA3045" s="175"/>
      <c r="AB3045" s="175"/>
      <c r="AC3045" s="175"/>
      <c r="AD3045" s="175"/>
      <c r="AE3045" s="175"/>
      <c r="AF3045" s="175"/>
      <c r="AG3045" s="175"/>
      <c r="AH3045" s="175"/>
      <c r="AI3045" s="175"/>
      <c r="AJ3045" s="175"/>
      <c r="AK3045" s="175"/>
      <c r="AL3045" s="175"/>
      <c r="AM3045" s="175"/>
      <c r="AN3045" s="175"/>
      <c r="AO3045" s="175"/>
      <c r="AP3045" s="175"/>
      <c r="AQ3045" s="175"/>
      <c r="AR3045" s="175"/>
    </row>
    <row r="3046" spans="1:44" ht="102" hidden="1" x14ac:dyDescent="0.3">
      <c r="A3046" s="175"/>
      <c r="B3046" s="185" t="s">
        <v>4637</v>
      </c>
      <c r="C3046" s="182"/>
      <c r="D3046" s="190">
        <v>1473.18</v>
      </c>
      <c r="E3046" s="191">
        <v>1473.18</v>
      </c>
      <c r="F3046" s="186" t="s">
        <v>3636</v>
      </c>
      <c r="G3046" s="181" t="s">
        <v>2347</v>
      </c>
      <c r="H3046" s="182" t="s">
        <v>2348</v>
      </c>
      <c r="I3046" s="175"/>
      <c r="J3046" s="175"/>
      <c r="K3046" s="175"/>
      <c r="L3046" s="175"/>
      <c r="M3046" s="175"/>
      <c r="N3046" s="175"/>
      <c r="O3046" s="175"/>
      <c r="P3046" s="175"/>
      <c r="Q3046" s="175"/>
      <c r="R3046" s="175"/>
      <c r="S3046" s="175"/>
      <c r="T3046" s="175"/>
      <c r="U3046" s="175"/>
      <c r="V3046" s="175"/>
      <c r="W3046" s="175"/>
      <c r="X3046" s="175"/>
      <c r="Y3046" s="175"/>
      <c r="Z3046" s="175"/>
      <c r="AA3046" s="175"/>
      <c r="AB3046" s="175"/>
      <c r="AC3046" s="175"/>
      <c r="AD3046" s="175"/>
      <c r="AE3046" s="175"/>
      <c r="AF3046" s="175"/>
      <c r="AG3046" s="175"/>
      <c r="AH3046" s="175"/>
      <c r="AI3046" s="175"/>
      <c r="AJ3046" s="175"/>
      <c r="AK3046" s="175"/>
      <c r="AL3046" s="175"/>
      <c r="AM3046" s="175"/>
      <c r="AN3046" s="175"/>
      <c r="AO3046" s="175"/>
      <c r="AP3046" s="175"/>
      <c r="AQ3046" s="175"/>
      <c r="AR3046" s="175"/>
    </row>
    <row r="3047" spans="1:44" ht="102" hidden="1" x14ac:dyDescent="0.3">
      <c r="A3047" s="175"/>
      <c r="B3047" s="186" t="s">
        <v>3636</v>
      </c>
      <c r="C3047" s="187"/>
      <c r="D3047" s="190">
        <v>1473.18</v>
      </c>
      <c r="E3047" s="191">
        <v>1473.18</v>
      </c>
      <c r="F3047" s="181" t="s">
        <v>2347</v>
      </c>
      <c r="G3047" s="185" t="s">
        <v>4637</v>
      </c>
      <c r="H3047" s="182"/>
      <c r="I3047" s="175"/>
      <c r="J3047" s="175"/>
      <c r="K3047" s="175"/>
      <c r="L3047" s="175"/>
      <c r="M3047" s="175"/>
      <c r="N3047" s="175"/>
      <c r="O3047" s="175"/>
      <c r="P3047" s="175"/>
      <c r="Q3047" s="175"/>
      <c r="R3047" s="175"/>
      <c r="S3047" s="175"/>
      <c r="T3047" s="175"/>
      <c r="U3047" s="175"/>
      <c r="V3047" s="175"/>
      <c r="W3047" s="175"/>
      <c r="X3047" s="175"/>
      <c r="Y3047" s="175"/>
      <c r="Z3047" s="175"/>
      <c r="AA3047" s="175"/>
      <c r="AB3047" s="175"/>
      <c r="AC3047" s="175"/>
      <c r="AD3047" s="175"/>
      <c r="AE3047" s="175"/>
      <c r="AF3047" s="175"/>
      <c r="AG3047" s="175"/>
      <c r="AH3047" s="175"/>
      <c r="AI3047" s="175"/>
      <c r="AJ3047" s="175"/>
      <c r="AK3047" s="175"/>
      <c r="AL3047" s="175"/>
      <c r="AM3047" s="175"/>
      <c r="AN3047" s="175"/>
      <c r="AO3047" s="175"/>
      <c r="AP3047" s="175"/>
      <c r="AQ3047" s="175"/>
      <c r="AR3047" s="175"/>
    </row>
    <row r="3048" spans="1:44" ht="102" x14ac:dyDescent="0.3">
      <c r="A3048" s="175"/>
      <c r="B3048" s="181" t="s">
        <v>2347</v>
      </c>
      <c r="C3048" s="182" t="s">
        <v>2348</v>
      </c>
      <c r="D3048" s="190">
        <v>3251.3</v>
      </c>
      <c r="E3048" s="191">
        <v>3251.3</v>
      </c>
      <c r="F3048" s="185" t="s">
        <v>4637</v>
      </c>
      <c r="G3048" s="186" t="s">
        <v>3637</v>
      </c>
      <c r="H3048" s="187"/>
      <c r="I3048" s="175"/>
      <c r="J3048" s="175"/>
      <c r="K3048" s="175"/>
      <c r="L3048" s="175"/>
      <c r="M3048" s="175"/>
      <c r="N3048" s="175"/>
      <c r="O3048" s="175"/>
      <c r="P3048" s="175"/>
      <c r="Q3048" s="175"/>
      <c r="R3048" s="175"/>
      <c r="S3048" s="175"/>
      <c r="T3048" s="175"/>
      <c r="U3048" s="175"/>
      <c r="V3048" s="175"/>
      <c r="W3048" s="175"/>
      <c r="X3048" s="175"/>
      <c r="Y3048" s="175"/>
      <c r="Z3048" s="175"/>
      <c r="AA3048" s="175"/>
      <c r="AB3048" s="175"/>
      <c r="AC3048" s="175"/>
      <c r="AD3048" s="175"/>
      <c r="AE3048" s="175"/>
      <c r="AF3048" s="175"/>
      <c r="AG3048" s="175"/>
      <c r="AH3048" s="175"/>
      <c r="AI3048" s="175"/>
      <c r="AJ3048" s="175"/>
      <c r="AK3048" s="175"/>
      <c r="AL3048" s="175"/>
      <c r="AM3048" s="175"/>
      <c r="AN3048" s="175"/>
      <c r="AO3048" s="175"/>
      <c r="AP3048" s="175"/>
      <c r="AQ3048" s="175"/>
      <c r="AR3048" s="175"/>
    </row>
    <row r="3049" spans="1:44" ht="102" hidden="1" x14ac:dyDescent="0.3">
      <c r="A3049" s="175"/>
      <c r="B3049" s="185" t="s">
        <v>4637</v>
      </c>
      <c r="C3049" s="182"/>
      <c r="D3049" s="190">
        <v>3251.3</v>
      </c>
      <c r="E3049" s="191">
        <v>3251.3</v>
      </c>
      <c r="F3049" s="186" t="s">
        <v>3637</v>
      </c>
      <c r="G3049" s="181" t="s">
        <v>1730</v>
      </c>
      <c r="H3049" s="182" t="s">
        <v>272</v>
      </c>
      <c r="I3049" s="175"/>
      <c r="J3049" s="175"/>
      <c r="K3049" s="175"/>
      <c r="L3049" s="175"/>
      <c r="M3049" s="175"/>
      <c r="N3049" s="175"/>
      <c r="O3049" s="175"/>
      <c r="P3049" s="175"/>
      <c r="Q3049" s="175"/>
      <c r="R3049" s="175"/>
      <c r="S3049" s="175"/>
      <c r="T3049" s="175"/>
      <c r="U3049" s="175"/>
      <c r="V3049" s="175"/>
      <c r="W3049" s="175"/>
      <c r="X3049" s="175"/>
      <c r="Y3049" s="175"/>
      <c r="Z3049" s="175"/>
      <c r="AA3049" s="175"/>
      <c r="AB3049" s="175"/>
      <c r="AC3049" s="175"/>
      <c r="AD3049" s="175"/>
      <c r="AE3049" s="175"/>
      <c r="AF3049" s="175"/>
      <c r="AG3049" s="175"/>
      <c r="AH3049" s="175"/>
      <c r="AI3049" s="175"/>
      <c r="AJ3049" s="175"/>
      <c r="AK3049" s="175"/>
      <c r="AL3049" s="175"/>
      <c r="AM3049" s="175"/>
      <c r="AN3049" s="175"/>
      <c r="AO3049" s="175"/>
      <c r="AP3049" s="175"/>
      <c r="AQ3049" s="175"/>
      <c r="AR3049" s="175"/>
    </row>
    <row r="3050" spans="1:44" ht="102" hidden="1" x14ac:dyDescent="0.3">
      <c r="A3050" s="175"/>
      <c r="B3050" s="186" t="s">
        <v>3637</v>
      </c>
      <c r="C3050" s="187"/>
      <c r="D3050" s="190">
        <v>3251.3</v>
      </c>
      <c r="E3050" s="191">
        <v>3251.3</v>
      </c>
      <c r="F3050" s="181" t="s">
        <v>1730</v>
      </c>
      <c r="G3050" s="185" t="s">
        <v>4637</v>
      </c>
      <c r="H3050" s="182"/>
      <c r="I3050" s="175"/>
      <c r="J3050" s="175"/>
      <c r="K3050" s="175"/>
      <c r="L3050" s="175"/>
      <c r="M3050" s="175"/>
      <c r="N3050" s="175"/>
      <c r="O3050" s="175"/>
      <c r="P3050" s="175"/>
      <c r="Q3050" s="175"/>
      <c r="R3050" s="175"/>
      <c r="S3050" s="175"/>
      <c r="T3050" s="175"/>
      <c r="U3050" s="175"/>
      <c r="V3050" s="175"/>
      <c r="W3050" s="175"/>
      <c r="X3050" s="175"/>
      <c r="Y3050" s="175"/>
      <c r="Z3050" s="175"/>
      <c r="AA3050" s="175"/>
      <c r="AB3050" s="175"/>
      <c r="AC3050" s="175"/>
      <c r="AD3050" s="175"/>
      <c r="AE3050" s="175"/>
      <c r="AF3050" s="175"/>
      <c r="AG3050" s="175"/>
      <c r="AH3050" s="175"/>
      <c r="AI3050" s="175"/>
      <c r="AJ3050" s="175"/>
      <c r="AK3050" s="175"/>
      <c r="AL3050" s="175"/>
      <c r="AM3050" s="175"/>
      <c r="AN3050" s="175"/>
      <c r="AO3050" s="175"/>
      <c r="AP3050" s="175"/>
      <c r="AQ3050" s="175"/>
      <c r="AR3050" s="175"/>
    </row>
    <row r="3051" spans="1:44" ht="102" x14ac:dyDescent="0.3">
      <c r="A3051" s="175"/>
      <c r="B3051" s="181" t="s">
        <v>1730</v>
      </c>
      <c r="C3051" s="182" t="s">
        <v>272</v>
      </c>
      <c r="D3051" s="190">
        <v>1421.64</v>
      </c>
      <c r="E3051" s="191">
        <v>1421.64</v>
      </c>
      <c r="F3051" s="185" t="s">
        <v>4637</v>
      </c>
      <c r="G3051" s="186" t="s">
        <v>3205</v>
      </c>
      <c r="H3051" s="187"/>
      <c r="I3051" s="175"/>
      <c r="J3051" s="175"/>
      <c r="K3051" s="175"/>
      <c r="L3051" s="175"/>
      <c r="M3051" s="175"/>
      <c r="N3051" s="175"/>
      <c r="O3051" s="175"/>
      <c r="P3051" s="175"/>
      <c r="Q3051" s="175"/>
      <c r="R3051" s="175"/>
      <c r="S3051" s="175"/>
      <c r="T3051" s="175"/>
      <c r="U3051" s="175"/>
      <c r="V3051" s="175"/>
      <c r="W3051" s="175"/>
      <c r="X3051" s="175"/>
      <c r="Y3051" s="175"/>
      <c r="Z3051" s="175"/>
      <c r="AA3051" s="175"/>
      <c r="AB3051" s="175"/>
      <c r="AC3051" s="175"/>
      <c r="AD3051" s="175"/>
      <c r="AE3051" s="175"/>
      <c r="AF3051" s="175"/>
      <c r="AG3051" s="175"/>
      <c r="AH3051" s="175"/>
      <c r="AI3051" s="175"/>
      <c r="AJ3051" s="175"/>
      <c r="AK3051" s="175"/>
      <c r="AL3051" s="175"/>
      <c r="AM3051" s="175"/>
      <c r="AN3051" s="175"/>
      <c r="AO3051" s="175"/>
      <c r="AP3051" s="175"/>
      <c r="AQ3051" s="175"/>
      <c r="AR3051" s="175"/>
    </row>
    <row r="3052" spans="1:44" ht="102" hidden="1" x14ac:dyDescent="0.3">
      <c r="A3052" s="175"/>
      <c r="B3052" s="185" t="s">
        <v>4637</v>
      </c>
      <c r="C3052" s="182"/>
      <c r="D3052" s="190">
        <v>1421.64</v>
      </c>
      <c r="E3052" s="191">
        <v>1421.64</v>
      </c>
      <c r="F3052" s="186" t="s">
        <v>3205</v>
      </c>
      <c r="G3052" s="181" t="s">
        <v>2636</v>
      </c>
      <c r="H3052" s="182" t="s">
        <v>2334</v>
      </c>
      <c r="I3052" s="175"/>
      <c r="J3052" s="175"/>
      <c r="K3052" s="175"/>
      <c r="L3052" s="175"/>
      <c r="M3052" s="175"/>
      <c r="N3052" s="175"/>
      <c r="O3052" s="175"/>
      <c r="P3052" s="175"/>
      <c r="Q3052" s="175"/>
      <c r="R3052" s="175"/>
      <c r="S3052" s="175"/>
      <c r="T3052" s="175"/>
      <c r="U3052" s="175"/>
      <c r="V3052" s="175"/>
      <c r="W3052" s="175"/>
      <c r="X3052" s="175"/>
      <c r="Y3052" s="175"/>
      <c r="Z3052" s="175"/>
      <c r="AA3052" s="175"/>
      <c r="AB3052" s="175"/>
      <c r="AC3052" s="175"/>
      <c r="AD3052" s="175"/>
      <c r="AE3052" s="175"/>
      <c r="AF3052" s="175"/>
      <c r="AG3052" s="175"/>
      <c r="AH3052" s="175"/>
      <c r="AI3052" s="175"/>
      <c r="AJ3052" s="175"/>
      <c r="AK3052" s="175"/>
      <c r="AL3052" s="175"/>
      <c r="AM3052" s="175"/>
      <c r="AN3052" s="175"/>
      <c r="AO3052" s="175"/>
      <c r="AP3052" s="175"/>
      <c r="AQ3052" s="175"/>
      <c r="AR3052" s="175"/>
    </row>
    <row r="3053" spans="1:44" ht="102" hidden="1" x14ac:dyDescent="0.3">
      <c r="A3053" s="175"/>
      <c r="B3053" s="186" t="s">
        <v>3205</v>
      </c>
      <c r="C3053" s="187"/>
      <c r="D3053" s="190">
        <v>1421.64</v>
      </c>
      <c r="E3053" s="191">
        <v>1421.64</v>
      </c>
      <c r="F3053" s="181" t="s">
        <v>2636</v>
      </c>
      <c r="G3053" s="185" t="s">
        <v>4637</v>
      </c>
      <c r="H3053" s="182"/>
      <c r="I3053" s="175"/>
      <c r="J3053" s="175"/>
      <c r="K3053" s="175"/>
      <c r="L3053" s="175"/>
      <c r="M3053" s="175"/>
      <c r="N3053" s="175"/>
      <c r="O3053" s="175"/>
      <c r="P3053" s="175"/>
      <c r="Q3053" s="175"/>
      <c r="R3053" s="175"/>
      <c r="S3053" s="175"/>
      <c r="T3053" s="175"/>
      <c r="U3053" s="175"/>
      <c r="V3053" s="175"/>
      <c r="W3053" s="175"/>
      <c r="X3053" s="175"/>
      <c r="Y3053" s="175"/>
      <c r="Z3053" s="175"/>
      <c r="AA3053" s="175"/>
      <c r="AB3053" s="175"/>
      <c r="AC3053" s="175"/>
      <c r="AD3053" s="175"/>
      <c r="AE3053" s="175"/>
      <c r="AF3053" s="175"/>
      <c r="AG3053" s="175"/>
      <c r="AH3053" s="175"/>
      <c r="AI3053" s="175"/>
      <c r="AJ3053" s="175"/>
      <c r="AK3053" s="175"/>
      <c r="AL3053" s="175"/>
      <c r="AM3053" s="175"/>
      <c r="AN3053" s="175"/>
      <c r="AO3053" s="175"/>
      <c r="AP3053" s="175"/>
      <c r="AQ3053" s="175"/>
      <c r="AR3053" s="175"/>
    </row>
    <row r="3054" spans="1:44" ht="102" x14ac:dyDescent="0.3">
      <c r="A3054" s="175"/>
      <c r="B3054" s="181" t="s">
        <v>2636</v>
      </c>
      <c r="C3054" s="182" t="s">
        <v>2334</v>
      </c>
      <c r="D3054" s="190">
        <v>3513.29</v>
      </c>
      <c r="E3054" s="191">
        <v>3513.29</v>
      </c>
      <c r="F3054" s="185" t="s">
        <v>4637</v>
      </c>
      <c r="G3054" s="186" t="s">
        <v>3926</v>
      </c>
      <c r="H3054" s="187"/>
      <c r="I3054" s="175"/>
      <c r="J3054" s="175"/>
      <c r="K3054" s="175"/>
      <c r="L3054" s="175"/>
      <c r="M3054" s="175"/>
      <c r="N3054" s="175"/>
      <c r="O3054" s="175"/>
      <c r="P3054" s="175"/>
      <c r="Q3054" s="175"/>
      <c r="R3054" s="175"/>
      <c r="S3054" s="175"/>
      <c r="T3054" s="175"/>
      <c r="U3054" s="175"/>
      <c r="V3054" s="175"/>
      <c r="W3054" s="175"/>
      <c r="X3054" s="175"/>
      <c r="Y3054" s="175"/>
      <c r="Z3054" s="175"/>
      <c r="AA3054" s="175"/>
      <c r="AB3054" s="175"/>
      <c r="AC3054" s="175"/>
      <c r="AD3054" s="175"/>
      <c r="AE3054" s="175"/>
      <c r="AF3054" s="175"/>
      <c r="AG3054" s="175"/>
      <c r="AH3054" s="175"/>
      <c r="AI3054" s="175"/>
      <c r="AJ3054" s="175"/>
      <c r="AK3054" s="175"/>
      <c r="AL3054" s="175"/>
      <c r="AM3054" s="175"/>
      <c r="AN3054" s="175"/>
      <c r="AO3054" s="175"/>
      <c r="AP3054" s="175"/>
      <c r="AQ3054" s="175"/>
      <c r="AR3054" s="175"/>
    </row>
    <row r="3055" spans="1:44" ht="102" hidden="1" x14ac:dyDescent="0.3">
      <c r="A3055" s="175"/>
      <c r="B3055" s="185" t="s">
        <v>4637</v>
      </c>
      <c r="C3055" s="182"/>
      <c r="D3055" s="190">
        <v>3513.29</v>
      </c>
      <c r="E3055" s="191">
        <v>3513.29</v>
      </c>
      <c r="F3055" s="186" t="s">
        <v>3926</v>
      </c>
      <c r="G3055" s="181" t="s">
        <v>2385</v>
      </c>
      <c r="H3055" s="182" t="s">
        <v>2386</v>
      </c>
      <c r="I3055" s="175"/>
      <c r="J3055" s="175"/>
      <c r="K3055" s="175"/>
      <c r="L3055" s="175"/>
      <c r="M3055" s="175"/>
      <c r="N3055" s="175"/>
      <c r="O3055" s="175"/>
      <c r="P3055" s="175"/>
      <c r="Q3055" s="175"/>
      <c r="R3055" s="175"/>
      <c r="S3055" s="175"/>
      <c r="T3055" s="175"/>
      <c r="U3055" s="175"/>
      <c r="V3055" s="175"/>
      <c r="W3055" s="175"/>
      <c r="X3055" s="175"/>
      <c r="Y3055" s="175"/>
      <c r="Z3055" s="175"/>
      <c r="AA3055" s="175"/>
      <c r="AB3055" s="175"/>
      <c r="AC3055" s="175"/>
      <c r="AD3055" s="175"/>
      <c r="AE3055" s="175"/>
      <c r="AF3055" s="175"/>
      <c r="AG3055" s="175"/>
      <c r="AH3055" s="175"/>
      <c r="AI3055" s="175"/>
      <c r="AJ3055" s="175"/>
      <c r="AK3055" s="175"/>
      <c r="AL3055" s="175"/>
      <c r="AM3055" s="175"/>
      <c r="AN3055" s="175"/>
      <c r="AO3055" s="175"/>
      <c r="AP3055" s="175"/>
      <c r="AQ3055" s="175"/>
      <c r="AR3055" s="175"/>
    </row>
    <row r="3056" spans="1:44" ht="102" hidden="1" x14ac:dyDescent="0.3">
      <c r="A3056" s="175"/>
      <c r="B3056" s="186" t="s">
        <v>3926</v>
      </c>
      <c r="C3056" s="187"/>
      <c r="D3056" s="190">
        <v>3513.29</v>
      </c>
      <c r="E3056" s="191">
        <v>3513.29</v>
      </c>
      <c r="F3056" s="181" t="s">
        <v>2385</v>
      </c>
      <c r="G3056" s="185" t="s">
        <v>4637</v>
      </c>
      <c r="H3056" s="182"/>
      <c r="I3056" s="175"/>
      <c r="J3056" s="175"/>
      <c r="K3056" s="175"/>
      <c r="L3056" s="175"/>
      <c r="M3056" s="175"/>
      <c r="N3056" s="175"/>
      <c r="O3056" s="175"/>
      <c r="P3056" s="175"/>
      <c r="Q3056" s="175"/>
      <c r="R3056" s="175"/>
      <c r="S3056" s="175"/>
      <c r="T3056" s="175"/>
      <c r="U3056" s="175"/>
      <c r="V3056" s="175"/>
      <c r="W3056" s="175"/>
      <c r="X3056" s="175"/>
      <c r="Y3056" s="175"/>
      <c r="Z3056" s="175"/>
      <c r="AA3056" s="175"/>
      <c r="AB3056" s="175"/>
      <c r="AC3056" s="175"/>
      <c r="AD3056" s="175"/>
      <c r="AE3056" s="175"/>
      <c r="AF3056" s="175"/>
      <c r="AG3056" s="175"/>
      <c r="AH3056" s="175"/>
      <c r="AI3056" s="175"/>
      <c r="AJ3056" s="175"/>
      <c r="AK3056" s="175"/>
      <c r="AL3056" s="175"/>
      <c r="AM3056" s="175"/>
      <c r="AN3056" s="175"/>
      <c r="AO3056" s="175"/>
      <c r="AP3056" s="175"/>
      <c r="AQ3056" s="175"/>
      <c r="AR3056" s="175"/>
    </row>
    <row r="3057" spans="1:44" ht="102" x14ac:dyDescent="0.3">
      <c r="A3057" s="175"/>
      <c r="B3057" s="181" t="s">
        <v>2385</v>
      </c>
      <c r="C3057" s="182" t="s">
        <v>2386</v>
      </c>
      <c r="D3057" s="190">
        <v>1477.47</v>
      </c>
      <c r="E3057" s="191">
        <v>1477.47</v>
      </c>
      <c r="F3057" s="185" t="s">
        <v>4637</v>
      </c>
      <c r="G3057" s="186" t="s">
        <v>3656</v>
      </c>
      <c r="H3057" s="187"/>
      <c r="I3057" s="175"/>
      <c r="J3057" s="175"/>
      <c r="K3057" s="175"/>
      <c r="L3057" s="175"/>
      <c r="M3057" s="175"/>
      <c r="N3057" s="175"/>
      <c r="O3057" s="175"/>
      <c r="P3057" s="175"/>
      <c r="Q3057" s="175"/>
      <c r="R3057" s="175"/>
      <c r="S3057" s="175"/>
      <c r="T3057" s="175"/>
      <c r="U3057" s="175"/>
      <c r="V3057" s="175"/>
      <c r="W3057" s="175"/>
      <c r="X3057" s="175"/>
      <c r="Y3057" s="175"/>
      <c r="Z3057" s="175"/>
      <c r="AA3057" s="175"/>
      <c r="AB3057" s="175"/>
      <c r="AC3057" s="175"/>
      <c r="AD3057" s="175"/>
      <c r="AE3057" s="175"/>
      <c r="AF3057" s="175"/>
      <c r="AG3057" s="175"/>
      <c r="AH3057" s="175"/>
      <c r="AI3057" s="175"/>
      <c r="AJ3057" s="175"/>
      <c r="AK3057" s="175"/>
      <c r="AL3057" s="175"/>
      <c r="AM3057" s="175"/>
      <c r="AN3057" s="175"/>
      <c r="AO3057" s="175"/>
      <c r="AP3057" s="175"/>
      <c r="AQ3057" s="175"/>
      <c r="AR3057" s="175"/>
    </row>
    <row r="3058" spans="1:44" ht="102" hidden="1" x14ac:dyDescent="0.3">
      <c r="A3058" s="175"/>
      <c r="B3058" s="185" t="s">
        <v>4637</v>
      </c>
      <c r="C3058" s="182"/>
      <c r="D3058" s="190">
        <v>1477.47</v>
      </c>
      <c r="E3058" s="191">
        <v>1477.47</v>
      </c>
      <c r="F3058" s="186" t="s">
        <v>3656</v>
      </c>
      <c r="G3058" s="181" t="s">
        <v>1690</v>
      </c>
      <c r="H3058" s="182" t="s">
        <v>1691</v>
      </c>
      <c r="I3058" s="175"/>
      <c r="J3058" s="175"/>
      <c r="K3058" s="175"/>
      <c r="L3058" s="175"/>
      <c r="M3058" s="175"/>
      <c r="N3058" s="175"/>
      <c r="O3058" s="175"/>
      <c r="P3058" s="175"/>
      <c r="Q3058" s="175"/>
      <c r="R3058" s="175"/>
      <c r="S3058" s="175"/>
      <c r="T3058" s="175"/>
      <c r="U3058" s="175"/>
      <c r="V3058" s="175"/>
      <c r="W3058" s="175"/>
      <c r="X3058" s="175"/>
      <c r="Y3058" s="175"/>
      <c r="Z3058" s="175"/>
      <c r="AA3058" s="175"/>
      <c r="AB3058" s="175"/>
      <c r="AC3058" s="175"/>
      <c r="AD3058" s="175"/>
      <c r="AE3058" s="175"/>
      <c r="AF3058" s="175"/>
      <c r="AG3058" s="175"/>
      <c r="AH3058" s="175"/>
      <c r="AI3058" s="175"/>
      <c r="AJ3058" s="175"/>
      <c r="AK3058" s="175"/>
      <c r="AL3058" s="175"/>
      <c r="AM3058" s="175"/>
      <c r="AN3058" s="175"/>
      <c r="AO3058" s="175"/>
      <c r="AP3058" s="175"/>
      <c r="AQ3058" s="175"/>
      <c r="AR3058" s="175"/>
    </row>
    <row r="3059" spans="1:44" ht="102" hidden="1" x14ac:dyDescent="0.3">
      <c r="A3059" s="175"/>
      <c r="B3059" s="186" t="s">
        <v>3656</v>
      </c>
      <c r="C3059" s="187"/>
      <c r="D3059" s="190">
        <v>1477.47</v>
      </c>
      <c r="E3059" s="191">
        <v>1477.47</v>
      </c>
      <c r="F3059" s="181" t="s">
        <v>1690</v>
      </c>
      <c r="G3059" s="185" t="s">
        <v>4637</v>
      </c>
      <c r="H3059" s="182"/>
      <c r="I3059" s="175"/>
      <c r="J3059" s="175"/>
      <c r="K3059" s="175"/>
      <c r="L3059" s="175"/>
      <c r="M3059" s="175"/>
      <c r="N3059" s="175"/>
      <c r="O3059" s="175"/>
      <c r="P3059" s="175"/>
      <c r="Q3059" s="175"/>
      <c r="R3059" s="175"/>
      <c r="S3059" s="175"/>
      <c r="T3059" s="175"/>
      <c r="U3059" s="175"/>
      <c r="V3059" s="175"/>
      <c r="W3059" s="175"/>
      <c r="X3059" s="175"/>
      <c r="Y3059" s="175"/>
      <c r="Z3059" s="175"/>
      <c r="AA3059" s="175"/>
      <c r="AB3059" s="175"/>
      <c r="AC3059" s="175"/>
      <c r="AD3059" s="175"/>
      <c r="AE3059" s="175"/>
      <c r="AF3059" s="175"/>
      <c r="AG3059" s="175"/>
      <c r="AH3059" s="175"/>
      <c r="AI3059" s="175"/>
      <c r="AJ3059" s="175"/>
      <c r="AK3059" s="175"/>
      <c r="AL3059" s="175"/>
      <c r="AM3059" s="175"/>
      <c r="AN3059" s="175"/>
      <c r="AO3059" s="175"/>
      <c r="AP3059" s="175"/>
      <c r="AQ3059" s="175"/>
      <c r="AR3059" s="175"/>
    </row>
    <row r="3060" spans="1:44" ht="102" x14ac:dyDescent="0.3">
      <c r="A3060" s="175"/>
      <c r="B3060" s="181" t="s">
        <v>1690</v>
      </c>
      <c r="C3060" s="182" t="s">
        <v>1691</v>
      </c>
      <c r="D3060" s="190">
        <v>1318.56</v>
      </c>
      <c r="E3060" s="191">
        <v>1318.56</v>
      </c>
      <c r="F3060" s="185" t="s">
        <v>4637</v>
      </c>
      <c r="G3060" s="186" t="s">
        <v>3657</v>
      </c>
      <c r="H3060" s="187"/>
      <c r="I3060" s="175"/>
      <c r="J3060" s="175"/>
      <c r="K3060" s="175"/>
      <c r="L3060" s="175"/>
      <c r="M3060" s="175"/>
      <c r="N3060" s="175"/>
      <c r="O3060" s="175"/>
      <c r="P3060" s="175"/>
      <c r="Q3060" s="175"/>
      <c r="R3060" s="175"/>
      <c r="S3060" s="175"/>
      <c r="T3060" s="175"/>
      <c r="U3060" s="175"/>
      <c r="V3060" s="175"/>
      <c r="W3060" s="175"/>
      <c r="X3060" s="175"/>
      <c r="Y3060" s="175"/>
      <c r="Z3060" s="175"/>
      <c r="AA3060" s="175"/>
      <c r="AB3060" s="175"/>
      <c r="AC3060" s="175"/>
      <c r="AD3060" s="175"/>
      <c r="AE3060" s="175"/>
      <c r="AF3060" s="175"/>
      <c r="AG3060" s="175"/>
      <c r="AH3060" s="175"/>
      <c r="AI3060" s="175"/>
      <c r="AJ3060" s="175"/>
      <c r="AK3060" s="175"/>
      <c r="AL3060" s="175"/>
      <c r="AM3060" s="175"/>
      <c r="AN3060" s="175"/>
      <c r="AO3060" s="175"/>
      <c r="AP3060" s="175"/>
      <c r="AQ3060" s="175"/>
      <c r="AR3060" s="175"/>
    </row>
    <row r="3061" spans="1:44" ht="102" hidden="1" x14ac:dyDescent="0.3">
      <c r="A3061" s="175"/>
      <c r="B3061" s="185" t="s">
        <v>4637</v>
      </c>
      <c r="C3061" s="182"/>
      <c r="D3061" s="190">
        <v>1318.56</v>
      </c>
      <c r="E3061" s="191">
        <v>1318.56</v>
      </c>
      <c r="F3061" s="186" t="s">
        <v>3657</v>
      </c>
      <c r="G3061" s="181" t="s">
        <v>2465</v>
      </c>
      <c r="H3061" s="182" t="s">
        <v>2466</v>
      </c>
      <c r="I3061" s="175"/>
      <c r="J3061" s="175"/>
      <c r="K3061" s="175"/>
      <c r="L3061" s="175"/>
      <c r="M3061" s="175"/>
      <c r="N3061" s="175"/>
      <c r="O3061" s="175"/>
      <c r="P3061" s="175"/>
      <c r="Q3061" s="175"/>
      <c r="R3061" s="175"/>
      <c r="S3061" s="175"/>
      <c r="T3061" s="175"/>
      <c r="U3061" s="175"/>
      <c r="V3061" s="175"/>
      <c r="W3061" s="175"/>
      <c r="X3061" s="175"/>
      <c r="Y3061" s="175"/>
      <c r="Z3061" s="175"/>
      <c r="AA3061" s="175"/>
      <c r="AB3061" s="175"/>
      <c r="AC3061" s="175"/>
      <c r="AD3061" s="175"/>
      <c r="AE3061" s="175"/>
      <c r="AF3061" s="175"/>
      <c r="AG3061" s="175"/>
      <c r="AH3061" s="175"/>
      <c r="AI3061" s="175"/>
      <c r="AJ3061" s="175"/>
      <c r="AK3061" s="175"/>
      <c r="AL3061" s="175"/>
      <c r="AM3061" s="175"/>
      <c r="AN3061" s="175"/>
      <c r="AO3061" s="175"/>
      <c r="AP3061" s="175"/>
      <c r="AQ3061" s="175"/>
      <c r="AR3061" s="175"/>
    </row>
    <row r="3062" spans="1:44" ht="102" hidden="1" x14ac:dyDescent="0.3">
      <c r="A3062" s="175"/>
      <c r="B3062" s="186" t="s">
        <v>3657</v>
      </c>
      <c r="C3062" s="187"/>
      <c r="D3062" s="190">
        <v>1318.56</v>
      </c>
      <c r="E3062" s="191">
        <v>1318.56</v>
      </c>
      <c r="F3062" s="181" t="s">
        <v>2465</v>
      </c>
      <c r="G3062" s="185" t="s">
        <v>4637</v>
      </c>
      <c r="H3062" s="182"/>
      <c r="I3062" s="175"/>
      <c r="J3062" s="175"/>
      <c r="K3062" s="175"/>
      <c r="L3062" s="175"/>
      <c r="M3062" s="175"/>
      <c r="N3062" s="175"/>
      <c r="O3062" s="175"/>
      <c r="P3062" s="175"/>
      <c r="Q3062" s="175"/>
      <c r="R3062" s="175"/>
      <c r="S3062" s="175"/>
      <c r="T3062" s="175"/>
      <c r="U3062" s="175"/>
      <c r="V3062" s="175"/>
      <c r="W3062" s="175"/>
      <c r="X3062" s="175"/>
      <c r="Y3062" s="175"/>
      <c r="Z3062" s="175"/>
      <c r="AA3062" s="175"/>
      <c r="AB3062" s="175"/>
      <c r="AC3062" s="175"/>
      <c r="AD3062" s="175"/>
      <c r="AE3062" s="175"/>
      <c r="AF3062" s="175"/>
      <c r="AG3062" s="175"/>
      <c r="AH3062" s="175"/>
      <c r="AI3062" s="175"/>
      <c r="AJ3062" s="175"/>
      <c r="AK3062" s="175"/>
      <c r="AL3062" s="175"/>
      <c r="AM3062" s="175"/>
      <c r="AN3062" s="175"/>
      <c r="AO3062" s="175"/>
      <c r="AP3062" s="175"/>
      <c r="AQ3062" s="175"/>
      <c r="AR3062" s="175"/>
    </row>
    <row r="3063" spans="1:44" ht="102" x14ac:dyDescent="0.3">
      <c r="A3063" s="175"/>
      <c r="B3063" s="181" t="s">
        <v>2465</v>
      </c>
      <c r="C3063" s="182" t="s">
        <v>2466</v>
      </c>
      <c r="D3063" s="190">
        <v>1473.18</v>
      </c>
      <c r="E3063" s="191">
        <v>1473.18</v>
      </c>
      <c r="F3063" s="185" t="s">
        <v>4637</v>
      </c>
      <c r="G3063" s="186" t="s">
        <v>3658</v>
      </c>
      <c r="H3063" s="187"/>
      <c r="I3063" s="175"/>
      <c r="J3063" s="175"/>
      <c r="K3063" s="175"/>
      <c r="L3063" s="175"/>
      <c r="M3063" s="175"/>
      <c r="N3063" s="175"/>
      <c r="O3063" s="175"/>
      <c r="P3063" s="175"/>
      <c r="Q3063" s="175"/>
      <c r="R3063" s="175"/>
      <c r="S3063" s="175"/>
      <c r="T3063" s="175"/>
      <c r="U3063" s="175"/>
      <c r="V3063" s="175"/>
      <c r="W3063" s="175"/>
      <c r="X3063" s="175"/>
      <c r="Y3063" s="175"/>
      <c r="Z3063" s="175"/>
      <c r="AA3063" s="175"/>
      <c r="AB3063" s="175"/>
      <c r="AC3063" s="175"/>
      <c r="AD3063" s="175"/>
      <c r="AE3063" s="175"/>
      <c r="AF3063" s="175"/>
      <c r="AG3063" s="175"/>
      <c r="AH3063" s="175"/>
      <c r="AI3063" s="175"/>
      <c r="AJ3063" s="175"/>
      <c r="AK3063" s="175"/>
      <c r="AL3063" s="175"/>
      <c r="AM3063" s="175"/>
      <c r="AN3063" s="175"/>
      <c r="AO3063" s="175"/>
      <c r="AP3063" s="175"/>
      <c r="AQ3063" s="175"/>
      <c r="AR3063" s="175"/>
    </row>
    <row r="3064" spans="1:44" ht="102" hidden="1" x14ac:dyDescent="0.3">
      <c r="A3064" s="175"/>
      <c r="B3064" s="185" t="s">
        <v>4637</v>
      </c>
      <c r="C3064" s="182"/>
      <c r="D3064" s="190">
        <v>1473.18</v>
      </c>
      <c r="E3064" s="191">
        <v>1473.18</v>
      </c>
      <c r="F3064" s="186" t="s">
        <v>3658</v>
      </c>
      <c r="G3064" s="181" t="s">
        <v>2457</v>
      </c>
      <c r="H3064" s="182" t="s">
        <v>2458</v>
      </c>
      <c r="I3064" s="175"/>
      <c r="J3064" s="175"/>
      <c r="K3064" s="175"/>
      <c r="L3064" s="175"/>
      <c r="M3064" s="175"/>
      <c r="N3064" s="175"/>
      <c r="O3064" s="175"/>
      <c r="P3064" s="175"/>
      <c r="Q3064" s="175"/>
      <c r="R3064" s="175"/>
      <c r="S3064" s="175"/>
      <c r="T3064" s="175"/>
      <c r="U3064" s="175"/>
      <c r="V3064" s="175"/>
      <c r="W3064" s="175"/>
      <c r="X3064" s="175"/>
      <c r="Y3064" s="175"/>
      <c r="Z3064" s="175"/>
      <c r="AA3064" s="175"/>
      <c r="AB3064" s="175"/>
      <c r="AC3064" s="175"/>
      <c r="AD3064" s="175"/>
      <c r="AE3064" s="175"/>
      <c r="AF3064" s="175"/>
      <c r="AG3064" s="175"/>
      <c r="AH3064" s="175"/>
      <c r="AI3064" s="175"/>
      <c r="AJ3064" s="175"/>
      <c r="AK3064" s="175"/>
      <c r="AL3064" s="175"/>
      <c r="AM3064" s="175"/>
      <c r="AN3064" s="175"/>
      <c r="AO3064" s="175"/>
      <c r="AP3064" s="175"/>
      <c r="AQ3064" s="175"/>
      <c r="AR3064" s="175"/>
    </row>
    <row r="3065" spans="1:44" ht="102" hidden="1" x14ac:dyDescent="0.3">
      <c r="A3065" s="175"/>
      <c r="B3065" s="186" t="s">
        <v>3658</v>
      </c>
      <c r="C3065" s="187"/>
      <c r="D3065" s="190">
        <v>1473.18</v>
      </c>
      <c r="E3065" s="191">
        <v>1473.18</v>
      </c>
      <c r="F3065" s="181" t="s">
        <v>2457</v>
      </c>
      <c r="G3065" s="185" t="s">
        <v>4637</v>
      </c>
      <c r="H3065" s="182"/>
      <c r="I3065" s="175"/>
      <c r="J3065" s="175"/>
      <c r="K3065" s="175"/>
      <c r="L3065" s="175"/>
      <c r="M3065" s="175"/>
      <c r="N3065" s="175"/>
      <c r="O3065" s="175"/>
      <c r="P3065" s="175"/>
      <c r="Q3065" s="175"/>
      <c r="R3065" s="175"/>
      <c r="S3065" s="175"/>
      <c r="T3065" s="175"/>
      <c r="U3065" s="175"/>
      <c r="V3065" s="175"/>
      <c r="W3065" s="175"/>
      <c r="X3065" s="175"/>
      <c r="Y3065" s="175"/>
      <c r="Z3065" s="175"/>
      <c r="AA3065" s="175"/>
      <c r="AB3065" s="175"/>
      <c r="AC3065" s="175"/>
      <c r="AD3065" s="175"/>
      <c r="AE3065" s="175"/>
      <c r="AF3065" s="175"/>
      <c r="AG3065" s="175"/>
      <c r="AH3065" s="175"/>
      <c r="AI3065" s="175"/>
      <c r="AJ3065" s="175"/>
      <c r="AK3065" s="175"/>
      <c r="AL3065" s="175"/>
      <c r="AM3065" s="175"/>
      <c r="AN3065" s="175"/>
      <c r="AO3065" s="175"/>
      <c r="AP3065" s="175"/>
      <c r="AQ3065" s="175"/>
      <c r="AR3065" s="175"/>
    </row>
    <row r="3066" spans="1:44" ht="102" x14ac:dyDescent="0.3">
      <c r="A3066" s="175"/>
      <c r="B3066" s="181" t="s">
        <v>2457</v>
      </c>
      <c r="C3066" s="182" t="s">
        <v>2458</v>
      </c>
      <c r="D3066" s="190">
        <v>3251.3</v>
      </c>
      <c r="E3066" s="191">
        <v>3251.3</v>
      </c>
      <c r="F3066" s="185" t="s">
        <v>4637</v>
      </c>
      <c r="G3066" s="186" t="s">
        <v>3659</v>
      </c>
      <c r="H3066" s="187"/>
      <c r="I3066" s="175"/>
      <c r="J3066" s="175"/>
      <c r="K3066" s="175"/>
      <c r="L3066" s="175"/>
      <c r="M3066" s="175"/>
      <c r="N3066" s="175"/>
      <c r="O3066" s="175"/>
      <c r="P3066" s="175"/>
      <c r="Q3066" s="175"/>
      <c r="R3066" s="175"/>
      <c r="S3066" s="175"/>
      <c r="T3066" s="175"/>
      <c r="U3066" s="175"/>
      <c r="V3066" s="175"/>
      <c r="W3066" s="175"/>
      <c r="X3066" s="175"/>
      <c r="Y3066" s="175"/>
      <c r="Z3066" s="175"/>
      <c r="AA3066" s="175"/>
      <c r="AB3066" s="175"/>
      <c r="AC3066" s="175"/>
      <c r="AD3066" s="175"/>
      <c r="AE3066" s="175"/>
      <c r="AF3066" s="175"/>
      <c r="AG3066" s="175"/>
      <c r="AH3066" s="175"/>
      <c r="AI3066" s="175"/>
      <c r="AJ3066" s="175"/>
      <c r="AK3066" s="175"/>
      <c r="AL3066" s="175"/>
      <c r="AM3066" s="175"/>
      <c r="AN3066" s="175"/>
      <c r="AO3066" s="175"/>
      <c r="AP3066" s="175"/>
      <c r="AQ3066" s="175"/>
      <c r="AR3066" s="175"/>
    </row>
    <row r="3067" spans="1:44" ht="102" hidden="1" x14ac:dyDescent="0.3">
      <c r="A3067" s="175"/>
      <c r="B3067" s="185" t="s">
        <v>4637</v>
      </c>
      <c r="C3067" s="182"/>
      <c r="D3067" s="190">
        <v>3251.3</v>
      </c>
      <c r="E3067" s="191">
        <v>3251.3</v>
      </c>
      <c r="F3067" s="186" t="s">
        <v>3659</v>
      </c>
      <c r="G3067" s="181" t="s">
        <v>2483</v>
      </c>
      <c r="H3067" s="182" t="s">
        <v>2484</v>
      </c>
      <c r="I3067" s="175"/>
      <c r="J3067" s="175"/>
      <c r="K3067" s="175"/>
      <c r="L3067" s="175"/>
      <c r="M3067" s="175"/>
      <c r="N3067" s="175"/>
      <c r="O3067" s="175"/>
      <c r="P3067" s="175"/>
      <c r="Q3067" s="175"/>
      <c r="R3067" s="175"/>
      <c r="S3067" s="175"/>
      <c r="T3067" s="175"/>
      <c r="U3067" s="175"/>
      <c r="V3067" s="175"/>
      <c r="W3067" s="175"/>
      <c r="X3067" s="175"/>
      <c r="Y3067" s="175"/>
      <c r="Z3067" s="175"/>
      <c r="AA3067" s="175"/>
      <c r="AB3067" s="175"/>
      <c r="AC3067" s="175"/>
      <c r="AD3067" s="175"/>
      <c r="AE3067" s="175"/>
      <c r="AF3067" s="175"/>
      <c r="AG3067" s="175"/>
      <c r="AH3067" s="175"/>
      <c r="AI3067" s="175"/>
      <c r="AJ3067" s="175"/>
      <c r="AK3067" s="175"/>
      <c r="AL3067" s="175"/>
      <c r="AM3067" s="175"/>
      <c r="AN3067" s="175"/>
      <c r="AO3067" s="175"/>
      <c r="AP3067" s="175"/>
      <c r="AQ3067" s="175"/>
      <c r="AR3067" s="175"/>
    </row>
    <row r="3068" spans="1:44" ht="102" hidden="1" x14ac:dyDescent="0.3">
      <c r="A3068" s="175"/>
      <c r="B3068" s="186" t="s">
        <v>3659</v>
      </c>
      <c r="C3068" s="187"/>
      <c r="D3068" s="190">
        <v>3251.3</v>
      </c>
      <c r="E3068" s="191">
        <v>3251.3</v>
      </c>
      <c r="F3068" s="181" t="s">
        <v>2483</v>
      </c>
      <c r="G3068" s="185" t="s">
        <v>4637</v>
      </c>
      <c r="H3068" s="182"/>
      <c r="I3068" s="175"/>
      <c r="J3068" s="175"/>
      <c r="K3068" s="175"/>
      <c r="L3068" s="175"/>
      <c r="M3068" s="175"/>
      <c r="N3068" s="175"/>
      <c r="O3068" s="175"/>
      <c r="P3068" s="175"/>
      <c r="Q3068" s="175"/>
      <c r="R3068" s="175"/>
      <c r="S3068" s="175"/>
      <c r="T3068" s="175"/>
      <c r="U3068" s="175"/>
      <c r="V3068" s="175"/>
      <c r="W3068" s="175"/>
      <c r="X3068" s="175"/>
      <c r="Y3068" s="175"/>
      <c r="Z3068" s="175"/>
      <c r="AA3068" s="175"/>
      <c r="AB3068" s="175"/>
      <c r="AC3068" s="175"/>
      <c r="AD3068" s="175"/>
      <c r="AE3068" s="175"/>
      <c r="AF3068" s="175"/>
      <c r="AG3068" s="175"/>
      <c r="AH3068" s="175"/>
      <c r="AI3068" s="175"/>
      <c r="AJ3068" s="175"/>
      <c r="AK3068" s="175"/>
      <c r="AL3068" s="175"/>
      <c r="AM3068" s="175"/>
      <c r="AN3068" s="175"/>
      <c r="AO3068" s="175"/>
      <c r="AP3068" s="175"/>
      <c r="AQ3068" s="175"/>
      <c r="AR3068" s="175"/>
    </row>
    <row r="3069" spans="1:44" ht="102" x14ac:dyDescent="0.3">
      <c r="A3069" s="175"/>
      <c r="B3069" s="181" t="s">
        <v>2483</v>
      </c>
      <c r="C3069" s="182" t="s">
        <v>2484</v>
      </c>
      <c r="D3069" s="190">
        <v>3513.29</v>
      </c>
      <c r="E3069" s="191">
        <v>3513.29</v>
      </c>
      <c r="F3069" s="185" t="s">
        <v>4637</v>
      </c>
      <c r="G3069" s="186" t="s">
        <v>3679</v>
      </c>
      <c r="H3069" s="187"/>
      <c r="I3069" s="175"/>
      <c r="J3069" s="175"/>
      <c r="K3069" s="175"/>
      <c r="L3069" s="175"/>
      <c r="M3069" s="175"/>
      <c r="N3069" s="175"/>
      <c r="O3069" s="175"/>
      <c r="P3069" s="175"/>
      <c r="Q3069" s="175"/>
      <c r="R3069" s="175"/>
      <c r="S3069" s="175"/>
      <c r="T3069" s="175"/>
      <c r="U3069" s="175"/>
      <c r="V3069" s="175"/>
      <c r="W3069" s="175"/>
      <c r="X3069" s="175"/>
      <c r="Y3069" s="175"/>
      <c r="Z3069" s="175"/>
      <c r="AA3069" s="175"/>
      <c r="AB3069" s="175"/>
      <c r="AC3069" s="175"/>
      <c r="AD3069" s="175"/>
      <c r="AE3069" s="175"/>
      <c r="AF3069" s="175"/>
      <c r="AG3069" s="175"/>
      <c r="AH3069" s="175"/>
      <c r="AI3069" s="175"/>
      <c r="AJ3069" s="175"/>
      <c r="AK3069" s="175"/>
      <c r="AL3069" s="175"/>
      <c r="AM3069" s="175"/>
      <c r="AN3069" s="175"/>
      <c r="AO3069" s="175"/>
      <c r="AP3069" s="175"/>
      <c r="AQ3069" s="175"/>
      <c r="AR3069" s="175"/>
    </row>
    <row r="3070" spans="1:44" ht="102" hidden="1" x14ac:dyDescent="0.3">
      <c r="A3070" s="175"/>
      <c r="B3070" s="185" t="s">
        <v>4637</v>
      </c>
      <c r="C3070" s="182"/>
      <c r="D3070" s="190">
        <v>3513.29</v>
      </c>
      <c r="E3070" s="191">
        <v>3513.29</v>
      </c>
      <c r="F3070" s="186" t="s">
        <v>3679</v>
      </c>
      <c r="G3070" s="181" t="s">
        <v>1696</v>
      </c>
      <c r="H3070" s="182" t="s">
        <v>1697</v>
      </c>
      <c r="I3070" s="175"/>
      <c r="J3070" s="175"/>
      <c r="K3070" s="175"/>
      <c r="L3070" s="175"/>
      <c r="M3070" s="175"/>
      <c r="N3070" s="175"/>
      <c r="O3070" s="175"/>
      <c r="P3070" s="175"/>
      <c r="Q3070" s="175"/>
      <c r="R3070" s="175"/>
      <c r="S3070" s="175"/>
      <c r="T3070" s="175"/>
      <c r="U3070" s="175"/>
      <c r="V3070" s="175"/>
      <c r="W3070" s="175"/>
      <c r="X3070" s="175"/>
      <c r="Y3070" s="175"/>
      <c r="Z3070" s="175"/>
      <c r="AA3070" s="175"/>
      <c r="AB3070" s="175"/>
      <c r="AC3070" s="175"/>
      <c r="AD3070" s="175"/>
      <c r="AE3070" s="175"/>
      <c r="AF3070" s="175"/>
      <c r="AG3070" s="175"/>
      <c r="AH3070" s="175"/>
      <c r="AI3070" s="175"/>
      <c r="AJ3070" s="175"/>
      <c r="AK3070" s="175"/>
      <c r="AL3070" s="175"/>
      <c r="AM3070" s="175"/>
      <c r="AN3070" s="175"/>
      <c r="AO3070" s="175"/>
      <c r="AP3070" s="175"/>
      <c r="AQ3070" s="175"/>
      <c r="AR3070" s="175"/>
    </row>
    <row r="3071" spans="1:44" ht="102" hidden="1" x14ac:dyDescent="0.3">
      <c r="A3071" s="175"/>
      <c r="B3071" s="186" t="s">
        <v>3679</v>
      </c>
      <c r="C3071" s="187"/>
      <c r="D3071" s="190">
        <v>3513.29</v>
      </c>
      <c r="E3071" s="191">
        <v>3513.29</v>
      </c>
      <c r="F3071" s="181" t="s">
        <v>1696</v>
      </c>
      <c r="G3071" s="185" t="s">
        <v>4637</v>
      </c>
      <c r="H3071" s="182"/>
      <c r="I3071" s="175"/>
      <c r="J3071" s="175"/>
      <c r="K3071" s="175"/>
      <c r="L3071" s="175"/>
      <c r="M3071" s="175"/>
      <c r="N3071" s="175"/>
      <c r="O3071" s="175"/>
      <c r="P3071" s="175"/>
      <c r="Q3071" s="175"/>
      <c r="R3071" s="175"/>
      <c r="S3071" s="175"/>
      <c r="T3071" s="175"/>
      <c r="U3071" s="175"/>
      <c r="V3071" s="175"/>
      <c r="W3071" s="175"/>
      <c r="X3071" s="175"/>
      <c r="Y3071" s="175"/>
      <c r="Z3071" s="175"/>
      <c r="AA3071" s="175"/>
      <c r="AB3071" s="175"/>
      <c r="AC3071" s="175"/>
      <c r="AD3071" s="175"/>
      <c r="AE3071" s="175"/>
      <c r="AF3071" s="175"/>
      <c r="AG3071" s="175"/>
      <c r="AH3071" s="175"/>
      <c r="AI3071" s="175"/>
      <c r="AJ3071" s="175"/>
      <c r="AK3071" s="175"/>
      <c r="AL3071" s="175"/>
      <c r="AM3071" s="175"/>
      <c r="AN3071" s="175"/>
      <c r="AO3071" s="175"/>
      <c r="AP3071" s="175"/>
      <c r="AQ3071" s="175"/>
      <c r="AR3071" s="175"/>
    </row>
    <row r="3072" spans="1:44" ht="102" x14ac:dyDescent="0.3">
      <c r="A3072" s="175"/>
      <c r="B3072" s="181" t="s">
        <v>1696</v>
      </c>
      <c r="C3072" s="182" t="s">
        <v>1697</v>
      </c>
      <c r="D3072" s="190">
        <v>1477.47</v>
      </c>
      <c r="E3072" s="191">
        <v>1477.47</v>
      </c>
      <c r="F3072" s="185" t="s">
        <v>4637</v>
      </c>
      <c r="G3072" s="186" t="s">
        <v>3680</v>
      </c>
      <c r="H3072" s="187"/>
      <c r="I3072" s="175"/>
      <c r="J3072" s="175"/>
      <c r="K3072" s="175"/>
      <c r="L3072" s="175"/>
      <c r="M3072" s="175"/>
      <c r="N3072" s="175"/>
      <c r="O3072" s="175"/>
      <c r="P3072" s="175"/>
      <c r="Q3072" s="175"/>
      <c r="R3072" s="175"/>
      <c r="S3072" s="175"/>
      <c r="T3072" s="175"/>
      <c r="U3072" s="175"/>
      <c r="V3072" s="175"/>
      <c r="W3072" s="175"/>
      <c r="X3072" s="175"/>
      <c r="Y3072" s="175"/>
      <c r="Z3072" s="175"/>
      <c r="AA3072" s="175"/>
      <c r="AB3072" s="175"/>
      <c r="AC3072" s="175"/>
      <c r="AD3072" s="175"/>
      <c r="AE3072" s="175"/>
      <c r="AF3072" s="175"/>
      <c r="AG3072" s="175"/>
      <c r="AH3072" s="175"/>
      <c r="AI3072" s="175"/>
      <c r="AJ3072" s="175"/>
      <c r="AK3072" s="175"/>
      <c r="AL3072" s="175"/>
      <c r="AM3072" s="175"/>
      <c r="AN3072" s="175"/>
      <c r="AO3072" s="175"/>
      <c r="AP3072" s="175"/>
      <c r="AQ3072" s="175"/>
      <c r="AR3072" s="175"/>
    </row>
    <row r="3073" spans="1:44" ht="102" hidden="1" x14ac:dyDescent="0.3">
      <c r="A3073" s="175"/>
      <c r="B3073" s="185" t="s">
        <v>4637</v>
      </c>
      <c r="C3073" s="182"/>
      <c r="D3073" s="190">
        <v>1477.47</v>
      </c>
      <c r="E3073" s="191">
        <v>1477.47</v>
      </c>
      <c r="F3073" s="186" t="s">
        <v>3680</v>
      </c>
      <c r="G3073" s="181" t="s">
        <v>2349</v>
      </c>
      <c r="H3073" s="182" t="s">
        <v>2350</v>
      </c>
      <c r="I3073" s="175"/>
      <c r="J3073" s="175"/>
      <c r="K3073" s="175"/>
      <c r="L3073" s="175"/>
      <c r="M3073" s="175"/>
      <c r="N3073" s="175"/>
      <c r="O3073" s="175"/>
      <c r="P3073" s="175"/>
      <c r="Q3073" s="175"/>
      <c r="R3073" s="175"/>
      <c r="S3073" s="175"/>
      <c r="T3073" s="175"/>
      <c r="U3073" s="175"/>
      <c r="V3073" s="175"/>
      <c r="W3073" s="175"/>
      <c r="X3073" s="175"/>
      <c r="Y3073" s="175"/>
      <c r="Z3073" s="175"/>
      <c r="AA3073" s="175"/>
      <c r="AB3073" s="175"/>
      <c r="AC3073" s="175"/>
      <c r="AD3073" s="175"/>
      <c r="AE3073" s="175"/>
      <c r="AF3073" s="175"/>
      <c r="AG3073" s="175"/>
      <c r="AH3073" s="175"/>
      <c r="AI3073" s="175"/>
      <c r="AJ3073" s="175"/>
      <c r="AK3073" s="175"/>
      <c r="AL3073" s="175"/>
      <c r="AM3073" s="175"/>
      <c r="AN3073" s="175"/>
      <c r="AO3073" s="175"/>
      <c r="AP3073" s="175"/>
      <c r="AQ3073" s="175"/>
      <c r="AR3073" s="175"/>
    </row>
    <row r="3074" spans="1:44" ht="102" hidden="1" x14ac:dyDescent="0.3">
      <c r="A3074" s="175"/>
      <c r="B3074" s="186" t="s">
        <v>3680</v>
      </c>
      <c r="C3074" s="187"/>
      <c r="D3074" s="190">
        <v>1477.47</v>
      </c>
      <c r="E3074" s="191">
        <v>1477.47</v>
      </c>
      <c r="F3074" s="181" t="s">
        <v>2349</v>
      </c>
      <c r="G3074" s="185" t="s">
        <v>4637</v>
      </c>
      <c r="H3074" s="182"/>
      <c r="I3074" s="175"/>
      <c r="J3074" s="175"/>
      <c r="K3074" s="175"/>
      <c r="L3074" s="175"/>
      <c r="M3074" s="175"/>
      <c r="N3074" s="175"/>
      <c r="O3074" s="175"/>
      <c r="P3074" s="175"/>
      <c r="Q3074" s="175"/>
      <c r="R3074" s="175"/>
      <c r="S3074" s="175"/>
      <c r="T3074" s="175"/>
      <c r="U3074" s="175"/>
      <c r="V3074" s="175"/>
      <c r="W3074" s="175"/>
      <c r="X3074" s="175"/>
      <c r="Y3074" s="175"/>
      <c r="Z3074" s="175"/>
      <c r="AA3074" s="175"/>
      <c r="AB3074" s="175"/>
      <c r="AC3074" s="175"/>
      <c r="AD3074" s="175"/>
      <c r="AE3074" s="175"/>
      <c r="AF3074" s="175"/>
      <c r="AG3074" s="175"/>
      <c r="AH3074" s="175"/>
      <c r="AI3074" s="175"/>
      <c r="AJ3074" s="175"/>
      <c r="AK3074" s="175"/>
      <c r="AL3074" s="175"/>
      <c r="AM3074" s="175"/>
      <c r="AN3074" s="175"/>
      <c r="AO3074" s="175"/>
      <c r="AP3074" s="175"/>
      <c r="AQ3074" s="175"/>
      <c r="AR3074" s="175"/>
    </row>
    <row r="3075" spans="1:44" ht="102" x14ac:dyDescent="0.3">
      <c r="A3075" s="175"/>
      <c r="B3075" s="181" t="s">
        <v>2349</v>
      </c>
      <c r="C3075" s="182" t="s">
        <v>2350</v>
      </c>
      <c r="D3075" s="190">
        <v>1318.56</v>
      </c>
      <c r="E3075" s="191">
        <v>1318.56</v>
      </c>
      <c r="F3075" s="185" t="s">
        <v>4637</v>
      </c>
      <c r="G3075" s="186" t="s">
        <v>3681</v>
      </c>
      <c r="H3075" s="187"/>
      <c r="I3075" s="175"/>
      <c r="J3075" s="175"/>
      <c r="K3075" s="175"/>
      <c r="L3075" s="175"/>
      <c r="M3075" s="175"/>
      <c r="N3075" s="175"/>
      <c r="O3075" s="175"/>
      <c r="P3075" s="175"/>
      <c r="Q3075" s="175"/>
      <c r="R3075" s="175"/>
      <c r="S3075" s="175"/>
      <c r="T3075" s="175"/>
      <c r="U3075" s="175"/>
      <c r="V3075" s="175"/>
      <c r="W3075" s="175"/>
      <c r="X3075" s="175"/>
      <c r="Y3075" s="175"/>
      <c r="Z3075" s="175"/>
      <c r="AA3075" s="175"/>
      <c r="AB3075" s="175"/>
      <c r="AC3075" s="175"/>
      <c r="AD3075" s="175"/>
      <c r="AE3075" s="175"/>
      <c r="AF3075" s="175"/>
      <c r="AG3075" s="175"/>
      <c r="AH3075" s="175"/>
      <c r="AI3075" s="175"/>
      <c r="AJ3075" s="175"/>
      <c r="AK3075" s="175"/>
      <c r="AL3075" s="175"/>
      <c r="AM3075" s="175"/>
      <c r="AN3075" s="175"/>
      <c r="AO3075" s="175"/>
      <c r="AP3075" s="175"/>
      <c r="AQ3075" s="175"/>
      <c r="AR3075" s="175"/>
    </row>
    <row r="3076" spans="1:44" ht="102" hidden="1" x14ac:dyDescent="0.3">
      <c r="A3076" s="175"/>
      <c r="B3076" s="185" t="s">
        <v>4637</v>
      </c>
      <c r="C3076" s="182"/>
      <c r="D3076" s="190">
        <v>1318.56</v>
      </c>
      <c r="E3076" s="191">
        <v>1318.56</v>
      </c>
      <c r="F3076" s="186" t="s">
        <v>3681</v>
      </c>
      <c r="G3076" s="181" t="s">
        <v>2527</v>
      </c>
      <c r="H3076" s="182" t="s">
        <v>1839</v>
      </c>
      <c r="I3076" s="175"/>
      <c r="J3076" s="175"/>
      <c r="K3076" s="175"/>
      <c r="L3076" s="175"/>
      <c r="M3076" s="175"/>
      <c r="N3076" s="175"/>
      <c r="O3076" s="175"/>
      <c r="P3076" s="175"/>
      <c r="Q3076" s="175"/>
      <c r="R3076" s="175"/>
      <c r="S3076" s="175"/>
      <c r="T3076" s="175"/>
      <c r="U3076" s="175"/>
      <c r="V3076" s="175"/>
      <c r="W3076" s="175"/>
      <c r="X3076" s="175"/>
      <c r="Y3076" s="175"/>
      <c r="Z3076" s="175"/>
      <c r="AA3076" s="175"/>
      <c r="AB3076" s="175"/>
      <c r="AC3076" s="175"/>
      <c r="AD3076" s="175"/>
      <c r="AE3076" s="175"/>
      <c r="AF3076" s="175"/>
      <c r="AG3076" s="175"/>
      <c r="AH3076" s="175"/>
      <c r="AI3076" s="175"/>
      <c r="AJ3076" s="175"/>
      <c r="AK3076" s="175"/>
      <c r="AL3076" s="175"/>
      <c r="AM3076" s="175"/>
      <c r="AN3076" s="175"/>
      <c r="AO3076" s="175"/>
      <c r="AP3076" s="175"/>
      <c r="AQ3076" s="175"/>
      <c r="AR3076" s="175"/>
    </row>
    <row r="3077" spans="1:44" ht="102" hidden="1" x14ac:dyDescent="0.3">
      <c r="A3077" s="175"/>
      <c r="B3077" s="186" t="s">
        <v>3681</v>
      </c>
      <c r="C3077" s="187"/>
      <c r="D3077" s="190">
        <v>1318.56</v>
      </c>
      <c r="E3077" s="191">
        <v>1318.56</v>
      </c>
      <c r="F3077" s="181" t="s">
        <v>2527</v>
      </c>
      <c r="G3077" s="185" t="s">
        <v>4637</v>
      </c>
      <c r="H3077" s="182"/>
      <c r="I3077" s="175"/>
      <c r="J3077" s="175"/>
      <c r="K3077" s="175"/>
      <c r="L3077" s="175"/>
      <c r="M3077" s="175"/>
      <c r="N3077" s="175"/>
      <c r="O3077" s="175"/>
      <c r="P3077" s="175"/>
      <c r="Q3077" s="175"/>
      <c r="R3077" s="175"/>
      <c r="S3077" s="175"/>
      <c r="T3077" s="175"/>
      <c r="U3077" s="175"/>
      <c r="V3077" s="175"/>
      <c r="W3077" s="175"/>
      <c r="X3077" s="175"/>
      <c r="Y3077" s="175"/>
      <c r="Z3077" s="175"/>
      <c r="AA3077" s="175"/>
      <c r="AB3077" s="175"/>
      <c r="AC3077" s="175"/>
      <c r="AD3077" s="175"/>
      <c r="AE3077" s="175"/>
      <c r="AF3077" s="175"/>
      <c r="AG3077" s="175"/>
      <c r="AH3077" s="175"/>
      <c r="AI3077" s="175"/>
      <c r="AJ3077" s="175"/>
      <c r="AK3077" s="175"/>
      <c r="AL3077" s="175"/>
      <c r="AM3077" s="175"/>
      <c r="AN3077" s="175"/>
      <c r="AO3077" s="175"/>
      <c r="AP3077" s="175"/>
      <c r="AQ3077" s="175"/>
      <c r="AR3077" s="175"/>
    </row>
    <row r="3078" spans="1:44" ht="102" x14ac:dyDescent="0.3">
      <c r="A3078" s="175"/>
      <c r="B3078" s="181" t="s">
        <v>2527</v>
      </c>
      <c r="C3078" s="182" t="s">
        <v>1839</v>
      </c>
      <c r="D3078" s="190">
        <v>1473.18</v>
      </c>
      <c r="E3078" s="191">
        <v>1473.18</v>
      </c>
      <c r="F3078" s="185" t="s">
        <v>4637</v>
      </c>
      <c r="G3078" s="186" t="s">
        <v>3682</v>
      </c>
      <c r="H3078" s="187"/>
      <c r="I3078" s="175"/>
      <c r="J3078" s="175"/>
      <c r="K3078" s="175"/>
      <c r="L3078" s="175"/>
      <c r="M3078" s="175"/>
      <c r="N3078" s="175"/>
      <c r="O3078" s="175"/>
      <c r="P3078" s="175"/>
      <c r="Q3078" s="175"/>
      <c r="R3078" s="175"/>
      <c r="S3078" s="175"/>
      <c r="T3078" s="175"/>
      <c r="U3078" s="175"/>
      <c r="V3078" s="175"/>
      <c r="W3078" s="175"/>
      <c r="X3078" s="175"/>
      <c r="Y3078" s="175"/>
      <c r="Z3078" s="175"/>
      <c r="AA3078" s="175"/>
      <c r="AB3078" s="175"/>
      <c r="AC3078" s="175"/>
      <c r="AD3078" s="175"/>
      <c r="AE3078" s="175"/>
      <c r="AF3078" s="175"/>
      <c r="AG3078" s="175"/>
      <c r="AH3078" s="175"/>
      <c r="AI3078" s="175"/>
      <c r="AJ3078" s="175"/>
      <c r="AK3078" s="175"/>
      <c r="AL3078" s="175"/>
      <c r="AM3078" s="175"/>
      <c r="AN3078" s="175"/>
      <c r="AO3078" s="175"/>
      <c r="AP3078" s="175"/>
      <c r="AQ3078" s="175"/>
      <c r="AR3078" s="175"/>
    </row>
    <row r="3079" spans="1:44" ht="102" hidden="1" x14ac:dyDescent="0.3">
      <c r="A3079" s="175"/>
      <c r="B3079" s="185" t="s">
        <v>4637</v>
      </c>
      <c r="C3079" s="182"/>
      <c r="D3079" s="190">
        <v>1473.18</v>
      </c>
      <c r="E3079" s="191">
        <v>1473.18</v>
      </c>
      <c r="F3079" s="186" t="s">
        <v>3682</v>
      </c>
      <c r="G3079" s="181" t="s">
        <v>1562</v>
      </c>
      <c r="H3079" s="182" t="s">
        <v>1563</v>
      </c>
      <c r="I3079" s="175"/>
      <c r="J3079" s="175"/>
      <c r="K3079" s="175"/>
      <c r="L3079" s="175"/>
      <c r="M3079" s="175"/>
      <c r="N3079" s="175"/>
      <c r="O3079" s="175"/>
      <c r="P3079" s="175"/>
      <c r="Q3079" s="175"/>
      <c r="R3079" s="175"/>
      <c r="S3079" s="175"/>
      <c r="T3079" s="175"/>
      <c r="U3079" s="175"/>
      <c r="V3079" s="175"/>
      <c r="W3079" s="175"/>
      <c r="X3079" s="175"/>
      <c r="Y3079" s="175"/>
      <c r="Z3079" s="175"/>
      <c r="AA3079" s="175"/>
      <c r="AB3079" s="175"/>
      <c r="AC3079" s="175"/>
      <c r="AD3079" s="175"/>
      <c r="AE3079" s="175"/>
      <c r="AF3079" s="175"/>
      <c r="AG3079" s="175"/>
      <c r="AH3079" s="175"/>
      <c r="AI3079" s="175"/>
      <c r="AJ3079" s="175"/>
      <c r="AK3079" s="175"/>
      <c r="AL3079" s="175"/>
      <c r="AM3079" s="175"/>
      <c r="AN3079" s="175"/>
      <c r="AO3079" s="175"/>
      <c r="AP3079" s="175"/>
      <c r="AQ3079" s="175"/>
      <c r="AR3079" s="175"/>
    </row>
    <row r="3080" spans="1:44" ht="102" hidden="1" x14ac:dyDescent="0.3">
      <c r="A3080" s="175"/>
      <c r="B3080" s="186" t="s">
        <v>3682</v>
      </c>
      <c r="C3080" s="187"/>
      <c r="D3080" s="190">
        <v>1473.18</v>
      </c>
      <c r="E3080" s="191">
        <v>1473.18</v>
      </c>
      <c r="F3080" s="181" t="s">
        <v>1562</v>
      </c>
      <c r="G3080" s="185" t="s">
        <v>4637</v>
      </c>
      <c r="H3080" s="182"/>
      <c r="I3080" s="175"/>
      <c r="J3080" s="175"/>
      <c r="K3080" s="175"/>
      <c r="L3080" s="175"/>
      <c r="M3080" s="175"/>
      <c r="N3080" s="175"/>
      <c r="O3080" s="175"/>
      <c r="P3080" s="175"/>
      <c r="Q3080" s="175"/>
      <c r="R3080" s="175"/>
      <c r="S3080" s="175"/>
      <c r="T3080" s="175"/>
      <c r="U3080" s="175"/>
      <c r="V3080" s="175"/>
      <c r="W3080" s="175"/>
      <c r="X3080" s="175"/>
      <c r="Y3080" s="175"/>
      <c r="Z3080" s="175"/>
      <c r="AA3080" s="175"/>
      <c r="AB3080" s="175"/>
      <c r="AC3080" s="175"/>
      <c r="AD3080" s="175"/>
      <c r="AE3080" s="175"/>
      <c r="AF3080" s="175"/>
      <c r="AG3080" s="175"/>
      <c r="AH3080" s="175"/>
      <c r="AI3080" s="175"/>
      <c r="AJ3080" s="175"/>
      <c r="AK3080" s="175"/>
      <c r="AL3080" s="175"/>
      <c r="AM3080" s="175"/>
      <c r="AN3080" s="175"/>
      <c r="AO3080" s="175"/>
      <c r="AP3080" s="175"/>
      <c r="AQ3080" s="175"/>
      <c r="AR3080" s="175"/>
    </row>
    <row r="3081" spans="1:44" ht="102" x14ac:dyDescent="0.3">
      <c r="A3081" s="175"/>
      <c r="B3081" s="181" t="s">
        <v>1562</v>
      </c>
      <c r="C3081" s="182" t="s">
        <v>1563</v>
      </c>
      <c r="D3081" s="190">
        <v>3251.3</v>
      </c>
      <c r="E3081" s="191">
        <v>3251.3</v>
      </c>
      <c r="F3081" s="185" t="s">
        <v>4637</v>
      </c>
      <c r="G3081" s="186" t="s">
        <v>3684</v>
      </c>
      <c r="H3081" s="187"/>
      <c r="I3081" s="175"/>
      <c r="J3081" s="175"/>
      <c r="K3081" s="175"/>
      <c r="L3081" s="175"/>
      <c r="M3081" s="175"/>
      <c r="N3081" s="175"/>
      <c r="O3081" s="175"/>
      <c r="P3081" s="175"/>
      <c r="Q3081" s="175"/>
      <c r="R3081" s="175"/>
      <c r="S3081" s="175"/>
      <c r="T3081" s="175"/>
      <c r="U3081" s="175"/>
      <c r="V3081" s="175"/>
      <c r="W3081" s="175"/>
      <c r="X3081" s="175"/>
      <c r="Y3081" s="175"/>
      <c r="Z3081" s="175"/>
      <c r="AA3081" s="175"/>
      <c r="AB3081" s="175"/>
      <c r="AC3081" s="175"/>
      <c r="AD3081" s="175"/>
      <c r="AE3081" s="175"/>
      <c r="AF3081" s="175"/>
      <c r="AG3081" s="175"/>
      <c r="AH3081" s="175"/>
      <c r="AI3081" s="175"/>
      <c r="AJ3081" s="175"/>
      <c r="AK3081" s="175"/>
      <c r="AL3081" s="175"/>
      <c r="AM3081" s="175"/>
      <c r="AN3081" s="175"/>
      <c r="AO3081" s="175"/>
      <c r="AP3081" s="175"/>
      <c r="AQ3081" s="175"/>
      <c r="AR3081" s="175"/>
    </row>
    <row r="3082" spans="1:44" ht="102" hidden="1" x14ac:dyDescent="0.3">
      <c r="A3082" s="175"/>
      <c r="B3082" s="185" t="s">
        <v>4637</v>
      </c>
      <c r="C3082" s="182"/>
      <c r="D3082" s="190">
        <v>3251.3</v>
      </c>
      <c r="E3082" s="191">
        <v>3251.3</v>
      </c>
      <c r="F3082" s="186" t="s">
        <v>3684</v>
      </c>
      <c r="G3082" s="181" t="s">
        <v>2485</v>
      </c>
      <c r="H3082" s="182" t="s">
        <v>322</v>
      </c>
      <c r="I3082" s="175"/>
      <c r="J3082" s="175"/>
      <c r="K3082" s="175"/>
      <c r="L3082" s="175"/>
      <c r="M3082" s="175"/>
      <c r="N3082" s="175"/>
      <c r="O3082" s="175"/>
      <c r="P3082" s="175"/>
      <c r="Q3082" s="175"/>
      <c r="R3082" s="175"/>
      <c r="S3082" s="175"/>
      <c r="T3082" s="175"/>
      <c r="U3082" s="175"/>
      <c r="V3082" s="175"/>
      <c r="W3082" s="175"/>
      <c r="X3082" s="175"/>
      <c r="Y3082" s="175"/>
      <c r="Z3082" s="175"/>
      <c r="AA3082" s="175"/>
      <c r="AB3082" s="175"/>
      <c r="AC3082" s="175"/>
      <c r="AD3082" s="175"/>
      <c r="AE3082" s="175"/>
      <c r="AF3082" s="175"/>
      <c r="AG3082" s="175"/>
      <c r="AH3082" s="175"/>
      <c r="AI3082" s="175"/>
      <c r="AJ3082" s="175"/>
      <c r="AK3082" s="175"/>
      <c r="AL3082" s="175"/>
      <c r="AM3082" s="175"/>
      <c r="AN3082" s="175"/>
      <c r="AO3082" s="175"/>
      <c r="AP3082" s="175"/>
      <c r="AQ3082" s="175"/>
      <c r="AR3082" s="175"/>
    </row>
    <row r="3083" spans="1:44" ht="102" hidden="1" x14ac:dyDescent="0.3">
      <c r="A3083" s="175"/>
      <c r="B3083" s="186" t="s">
        <v>3684</v>
      </c>
      <c r="C3083" s="187"/>
      <c r="D3083" s="190">
        <v>3251.3</v>
      </c>
      <c r="E3083" s="191">
        <v>3251.3</v>
      </c>
      <c r="F3083" s="181" t="s">
        <v>2485</v>
      </c>
      <c r="G3083" s="185" t="s">
        <v>4637</v>
      </c>
      <c r="H3083" s="182"/>
      <c r="I3083" s="175"/>
      <c r="J3083" s="175"/>
      <c r="K3083" s="175"/>
      <c r="L3083" s="175"/>
      <c r="M3083" s="175"/>
      <c r="N3083" s="175"/>
      <c r="O3083" s="175"/>
      <c r="P3083" s="175"/>
      <c r="Q3083" s="175"/>
      <c r="R3083" s="175"/>
      <c r="S3083" s="175"/>
      <c r="T3083" s="175"/>
      <c r="U3083" s="175"/>
      <c r="V3083" s="175"/>
      <c r="W3083" s="175"/>
      <c r="X3083" s="175"/>
      <c r="Y3083" s="175"/>
      <c r="Z3083" s="175"/>
      <c r="AA3083" s="175"/>
      <c r="AB3083" s="175"/>
      <c r="AC3083" s="175"/>
      <c r="AD3083" s="175"/>
      <c r="AE3083" s="175"/>
      <c r="AF3083" s="175"/>
      <c r="AG3083" s="175"/>
      <c r="AH3083" s="175"/>
      <c r="AI3083" s="175"/>
      <c r="AJ3083" s="175"/>
      <c r="AK3083" s="175"/>
      <c r="AL3083" s="175"/>
      <c r="AM3083" s="175"/>
      <c r="AN3083" s="175"/>
      <c r="AO3083" s="175"/>
      <c r="AP3083" s="175"/>
      <c r="AQ3083" s="175"/>
      <c r="AR3083" s="175"/>
    </row>
    <row r="3084" spans="1:44" ht="102" x14ac:dyDescent="0.3">
      <c r="A3084" s="175"/>
      <c r="B3084" s="181" t="s">
        <v>2485</v>
      </c>
      <c r="C3084" s="182" t="s">
        <v>322</v>
      </c>
      <c r="D3084" s="190">
        <v>1421.64</v>
      </c>
      <c r="E3084" s="191">
        <v>1421.64</v>
      </c>
      <c r="F3084" s="185" t="s">
        <v>4637</v>
      </c>
      <c r="G3084" s="186" t="s">
        <v>3206</v>
      </c>
      <c r="H3084" s="187"/>
      <c r="I3084" s="175"/>
      <c r="J3084" s="175"/>
      <c r="K3084" s="175"/>
      <c r="L3084" s="175"/>
      <c r="M3084" s="175"/>
      <c r="N3084" s="175"/>
      <c r="O3084" s="175"/>
      <c r="P3084" s="175"/>
      <c r="Q3084" s="175"/>
      <c r="R3084" s="175"/>
      <c r="S3084" s="175"/>
      <c r="T3084" s="175"/>
      <c r="U3084" s="175"/>
      <c r="V3084" s="175"/>
      <c r="W3084" s="175"/>
      <c r="X3084" s="175"/>
      <c r="Y3084" s="175"/>
      <c r="Z3084" s="175"/>
      <c r="AA3084" s="175"/>
      <c r="AB3084" s="175"/>
      <c r="AC3084" s="175"/>
      <c r="AD3084" s="175"/>
      <c r="AE3084" s="175"/>
      <c r="AF3084" s="175"/>
      <c r="AG3084" s="175"/>
      <c r="AH3084" s="175"/>
      <c r="AI3084" s="175"/>
      <c r="AJ3084" s="175"/>
      <c r="AK3084" s="175"/>
      <c r="AL3084" s="175"/>
      <c r="AM3084" s="175"/>
      <c r="AN3084" s="175"/>
      <c r="AO3084" s="175"/>
      <c r="AP3084" s="175"/>
      <c r="AQ3084" s="175"/>
      <c r="AR3084" s="175"/>
    </row>
    <row r="3085" spans="1:44" ht="102" hidden="1" x14ac:dyDescent="0.3">
      <c r="A3085" s="175"/>
      <c r="B3085" s="185" t="s">
        <v>4637</v>
      </c>
      <c r="C3085" s="182"/>
      <c r="D3085" s="190">
        <v>1421.64</v>
      </c>
      <c r="E3085" s="191">
        <v>1421.64</v>
      </c>
      <c r="F3085" s="186" t="s">
        <v>3206</v>
      </c>
      <c r="G3085" s="181" t="s">
        <v>1653</v>
      </c>
      <c r="H3085" s="182" t="s">
        <v>1654</v>
      </c>
      <c r="I3085" s="175"/>
      <c r="J3085" s="175"/>
      <c r="K3085" s="175"/>
      <c r="L3085" s="175"/>
      <c r="M3085" s="175"/>
      <c r="N3085" s="175"/>
      <c r="O3085" s="175"/>
      <c r="P3085" s="175"/>
      <c r="Q3085" s="175"/>
      <c r="R3085" s="175"/>
      <c r="S3085" s="175"/>
      <c r="T3085" s="175"/>
      <c r="U3085" s="175"/>
      <c r="V3085" s="175"/>
      <c r="W3085" s="175"/>
      <c r="X3085" s="175"/>
      <c r="Y3085" s="175"/>
      <c r="Z3085" s="175"/>
      <c r="AA3085" s="175"/>
      <c r="AB3085" s="175"/>
      <c r="AC3085" s="175"/>
      <c r="AD3085" s="175"/>
      <c r="AE3085" s="175"/>
      <c r="AF3085" s="175"/>
      <c r="AG3085" s="175"/>
      <c r="AH3085" s="175"/>
      <c r="AI3085" s="175"/>
      <c r="AJ3085" s="175"/>
      <c r="AK3085" s="175"/>
      <c r="AL3085" s="175"/>
      <c r="AM3085" s="175"/>
      <c r="AN3085" s="175"/>
      <c r="AO3085" s="175"/>
      <c r="AP3085" s="175"/>
      <c r="AQ3085" s="175"/>
      <c r="AR3085" s="175"/>
    </row>
    <row r="3086" spans="1:44" ht="102" hidden="1" x14ac:dyDescent="0.3">
      <c r="A3086" s="175"/>
      <c r="B3086" s="186" t="s">
        <v>3206</v>
      </c>
      <c r="C3086" s="187"/>
      <c r="D3086" s="190">
        <v>1421.64</v>
      </c>
      <c r="E3086" s="191">
        <v>1421.64</v>
      </c>
      <c r="F3086" s="181" t="s">
        <v>1653</v>
      </c>
      <c r="G3086" s="185" t="s">
        <v>4637</v>
      </c>
      <c r="H3086" s="182"/>
      <c r="I3086" s="175"/>
      <c r="J3086" s="175"/>
      <c r="K3086" s="175"/>
      <c r="L3086" s="175"/>
      <c r="M3086" s="175"/>
      <c r="N3086" s="175"/>
      <c r="O3086" s="175"/>
      <c r="P3086" s="175"/>
      <c r="Q3086" s="175"/>
      <c r="R3086" s="175"/>
      <c r="S3086" s="175"/>
      <c r="T3086" s="175"/>
      <c r="U3086" s="175"/>
      <c r="V3086" s="175"/>
      <c r="W3086" s="175"/>
      <c r="X3086" s="175"/>
      <c r="Y3086" s="175"/>
      <c r="Z3086" s="175"/>
      <c r="AA3086" s="175"/>
      <c r="AB3086" s="175"/>
      <c r="AC3086" s="175"/>
      <c r="AD3086" s="175"/>
      <c r="AE3086" s="175"/>
      <c r="AF3086" s="175"/>
      <c r="AG3086" s="175"/>
      <c r="AH3086" s="175"/>
      <c r="AI3086" s="175"/>
      <c r="AJ3086" s="175"/>
      <c r="AK3086" s="175"/>
      <c r="AL3086" s="175"/>
      <c r="AM3086" s="175"/>
      <c r="AN3086" s="175"/>
      <c r="AO3086" s="175"/>
      <c r="AP3086" s="175"/>
      <c r="AQ3086" s="175"/>
      <c r="AR3086" s="175"/>
    </row>
    <row r="3087" spans="1:44" ht="102" x14ac:dyDescent="0.3">
      <c r="A3087" s="175"/>
      <c r="B3087" s="181" t="s">
        <v>1653</v>
      </c>
      <c r="C3087" s="182" t="s">
        <v>1654</v>
      </c>
      <c r="D3087" s="190">
        <v>3513.29</v>
      </c>
      <c r="E3087" s="191">
        <v>3513.29</v>
      </c>
      <c r="F3087" s="185" t="s">
        <v>4637</v>
      </c>
      <c r="G3087" s="186" t="s">
        <v>3705</v>
      </c>
      <c r="H3087" s="187"/>
      <c r="I3087" s="175"/>
      <c r="J3087" s="175"/>
      <c r="K3087" s="175"/>
      <c r="L3087" s="175"/>
      <c r="M3087" s="175"/>
      <c r="N3087" s="175"/>
      <c r="O3087" s="175"/>
      <c r="P3087" s="175"/>
      <c r="Q3087" s="175"/>
      <c r="R3087" s="175"/>
      <c r="S3087" s="175"/>
      <c r="T3087" s="175"/>
      <c r="U3087" s="175"/>
      <c r="V3087" s="175"/>
      <c r="W3087" s="175"/>
      <c r="X3087" s="175"/>
      <c r="Y3087" s="175"/>
      <c r="Z3087" s="175"/>
      <c r="AA3087" s="175"/>
      <c r="AB3087" s="175"/>
      <c r="AC3087" s="175"/>
      <c r="AD3087" s="175"/>
      <c r="AE3087" s="175"/>
      <c r="AF3087" s="175"/>
      <c r="AG3087" s="175"/>
      <c r="AH3087" s="175"/>
      <c r="AI3087" s="175"/>
      <c r="AJ3087" s="175"/>
      <c r="AK3087" s="175"/>
      <c r="AL3087" s="175"/>
      <c r="AM3087" s="175"/>
      <c r="AN3087" s="175"/>
      <c r="AO3087" s="175"/>
      <c r="AP3087" s="175"/>
      <c r="AQ3087" s="175"/>
      <c r="AR3087" s="175"/>
    </row>
    <row r="3088" spans="1:44" ht="102" hidden="1" x14ac:dyDescent="0.3">
      <c r="A3088" s="175"/>
      <c r="B3088" s="185" t="s">
        <v>4637</v>
      </c>
      <c r="C3088" s="182"/>
      <c r="D3088" s="190">
        <v>3513.29</v>
      </c>
      <c r="E3088" s="191">
        <v>3513.29</v>
      </c>
      <c r="F3088" s="186" t="s">
        <v>3705</v>
      </c>
      <c r="G3088" s="181" t="s">
        <v>1800</v>
      </c>
      <c r="H3088" s="182" t="s">
        <v>1801</v>
      </c>
      <c r="I3088" s="175"/>
      <c r="J3088" s="175"/>
      <c r="K3088" s="175"/>
      <c r="L3088" s="175"/>
      <c r="M3088" s="175"/>
      <c r="N3088" s="175"/>
      <c r="O3088" s="175"/>
      <c r="P3088" s="175"/>
      <c r="Q3088" s="175"/>
      <c r="R3088" s="175"/>
      <c r="S3088" s="175"/>
      <c r="T3088" s="175"/>
      <c r="U3088" s="175"/>
      <c r="V3088" s="175"/>
      <c r="W3088" s="175"/>
      <c r="X3088" s="175"/>
      <c r="Y3088" s="175"/>
      <c r="Z3088" s="175"/>
      <c r="AA3088" s="175"/>
      <c r="AB3088" s="175"/>
      <c r="AC3088" s="175"/>
      <c r="AD3088" s="175"/>
      <c r="AE3088" s="175"/>
      <c r="AF3088" s="175"/>
      <c r="AG3088" s="175"/>
      <c r="AH3088" s="175"/>
      <c r="AI3088" s="175"/>
      <c r="AJ3088" s="175"/>
      <c r="AK3088" s="175"/>
      <c r="AL3088" s="175"/>
      <c r="AM3088" s="175"/>
      <c r="AN3088" s="175"/>
      <c r="AO3088" s="175"/>
      <c r="AP3088" s="175"/>
      <c r="AQ3088" s="175"/>
      <c r="AR3088" s="175"/>
    </row>
    <row r="3089" spans="1:44" ht="102" hidden="1" x14ac:dyDescent="0.3">
      <c r="A3089" s="175"/>
      <c r="B3089" s="186" t="s">
        <v>3705</v>
      </c>
      <c r="C3089" s="187"/>
      <c r="D3089" s="190">
        <v>3513.29</v>
      </c>
      <c r="E3089" s="191">
        <v>3513.29</v>
      </c>
      <c r="F3089" s="181" t="s">
        <v>1800</v>
      </c>
      <c r="G3089" s="185" t="s">
        <v>4637</v>
      </c>
      <c r="H3089" s="182"/>
      <c r="I3089" s="175"/>
      <c r="J3089" s="175"/>
      <c r="K3089" s="175"/>
      <c r="L3089" s="175"/>
      <c r="M3089" s="175"/>
      <c r="N3089" s="175"/>
      <c r="O3089" s="175"/>
      <c r="P3089" s="175"/>
      <c r="Q3089" s="175"/>
      <c r="R3089" s="175"/>
      <c r="S3089" s="175"/>
      <c r="T3089" s="175"/>
      <c r="U3089" s="175"/>
      <c r="V3089" s="175"/>
      <c r="W3089" s="175"/>
      <c r="X3089" s="175"/>
      <c r="Y3089" s="175"/>
      <c r="Z3089" s="175"/>
      <c r="AA3089" s="175"/>
      <c r="AB3089" s="175"/>
      <c r="AC3089" s="175"/>
      <c r="AD3089" s="175"/>
      <c r="AE3089" s="175"/>
      <c r="AF3089" s="175"/>
      <c r="AG3089" s="175"/>
      <c r="AH3089" s="175"/>
      <c r="AI3089" s="175"/>
      <c r="AJ3089" s="175"/>
      <c r="AK3089" s="175"/>
      <c r="AL3089" s="175"/>
      <c r="AM3089" s="175"/>
      <c r="AN3089" s="175"/>
      <c r="AO3089" s="175"/>
      <c r="AP3089" s="175"/>
      <c r="AQ3089" s="175"/>
      <c r="AR3089" s="175"/>
    </row>
    <row r="3090" spans="1:44" ht="102" x14ac:dyDescent="0.3">
      <c r="A3090" s="175"/>
      <c r="B3090" s="181" t="s">
        <v>1800</v>
      </c>
      <c r="C3090" s="182" t="s">
        <v>1801</v>
      </c>
      <c r="D3090" s="190">
        <v>1477.47</v>
      </c>
      <c r="E3090" s="191">
        <v>1477.47</v>
      </c>
      <c r="F3090" s="185" t="s">
        <v>4637</v>
      </c>
      <c r="G3090" s="186" t="s">
        <v>3706</v>
      </c>
      <c r="H3090" s="187"/>
      <c r="I3090" s="175"/>
      <c r="J3090" s="175"/>
      <c r="K3090" s="175"/>
      <c r="L3090" s="175"/>
      <c r="M3090" s="175"/>
      <c r="N3090" s="175"/>
      <c r="O3090" s="175"/>
      <c r="P3090" s="175"/>
      <c r="Q3090" s="175"/>
      <c r="R3090" s="175"/>
      <c r="S3090" s="175"/>
      <c r="T3090" s="175"/>
      <c r="U3090" s="175"/>
      <c r="V3090" s="175"/>
      <c r="W3090" s="175"/>
      <c r="X3090" s="175"/>
      <c r="Y3090" s="175"/>
      <c r="Z3090" s="175"/>
      <c r="AA3090" s="175"/>
      <c r="AB3090" s="175"/>
      <c r="AC3090" s="175"/>
      <c r="AD3090" s="175"/>
      <c r="AE3090" s="175"/>
      <c r="AF3090" s="175"/>
      <c r="AG3090" s="175"/>
      <c r="AH3090" s="175"/>
      <c r="AI3090" s="175"/>
      <c r="AJ3090" s="175"/>
      <c r="AK3090" s="175"/>
      <c r="AL3090" s="175"/>
      <c r="AM3090" s="175"/>
      <c r="AN3090" s="175"/>
      <c r="AO3090" s="175"/>
      <c r="AP3090" s="175"/>
      <c r="AQ3090" s="175"/>
      <c r="AR3090" s="175"/>
    </row>
    <row r="3091" spans="1:44" ht="102" hidden="1" x14ac:dyDescent="0.3">
      <c r="A3091" s="175"/>
      <c r="B3091" s="185" t="s">
        <v>4637</v>
      </c>
      <c r="C3091" s="182"/>
      <c r="D3091" s="190">
        <v>1477.47</v>
      </c>
      <c r="E3091" s="191">
        <v>1477.47</v>
      </c>
      <c r="F3091" s="186" t="s">
        <v>3706</v>
      </c>
      <c r="G3091" s="181" t="s">
        <v>1615</v>
      </c>
      <c r="H3091" s="182" t="s">
        <v>1616</v>
      </c>
      <c r="I3091" s="175"/>
      <c r="J3091" s="175"/>
      <c r="K3091" s="175"/>
      <c r="L3091" s="175"/>
      <c r="M3091" s="175"/>
      <c r="N3091" s="175"/>
      <c r="O3091" s="175"/>
      <c r="P3091" s="175"/>
      <c r="Q3091" s="175"/>
      <c r="R3091" s="175"/>
      <c r="S3091" s="175"/>
      <c r="T3091" s="175"/>
      <c r="U3091" s="175"/>
      <c r="V3091" s="175"/>
      <c r="W3091" s="175"/>
      <c r="X3091" s="175"/>
      <c r="Y3091" s="175"/>
      <c r="Z3091" s="175"/>
      <c r="AA3091" s="175"/>
      <c r="AB3091" s="175"/>
      <c r="AC3091" s="175"/>
      <c r="AD3091" s="175"/>
      <c r="AE3091" s="175"/>
      <c r="AF3091" s="175"/>
      <c r="AG3091" s="175"/>
      <c r="AH3091" s="175"/>
      <c r="AI3091" s="175"/>
      <c r="AJ3091" s="175"/>
      <c r="AK3091" s="175"/>
      <c r="AL3091" s="175"/>
      <c r="AM3091" s="175"/>
      <c r="AN3091" s="175"/>
      <c r="AO3091" s="175"/>
      <c r="AP3091" s="175"/>
      <c r="AQ3091" s="175"/>
      <c r="AR3091" s="175"/>
    </row>
    <row r="3092" spans="1:44" ht="102" hidden="1" x14ac:dyDescent="0.3">
      <c r="A3092" s="175"/>
      <c r="B3092" s="186" t="s">
        <v>3706</v>
      </c>
      <c r="C3092" s="187"/>
      <c r="D3092" s="190">
        <v>1477.47</v>
      </c>
      <c r="E3092" s="191">
        <v>1477.47</v>
      </c>
      <c r="F3092" s="181" t="s">
        <v>1615</v>
      </c>
      <c r="G3092" s="185" t="s">
        <v>4637</v>
      </c>
      <c r="H3092" s="182"/>
      <c r="I3092" s="175"/>
      <c r="J3092" s="175"/>
      <c r="K3092" s="175"/>
      <c r="L3092" s="175"/>
      <c r="M3092" s="175"/>
      <c r="N3092" s="175"/>
      <c r="O3092" s="175"/>
      <c r="P3092" s="175"/>
      <c r="Q3092" s="175"/>
      <c r="R3092" s="175"/>
      <c r="S3092" s="175"/>
      <c r="T3092" s="175"/>
      <c r="U3092" s="175"/>
      <c r="V3092" s="175"/>
      <c r="W3092" s="175"/>
      <c r="X3092" s="175"/>
      <c r="Y3092" s="175"/>
      <c r="Z3092" s="175"/>
      <c r="AA3092" s="175"/>
      <c r="AB3092" s="175"/>
      <c r="AC3092" s="175"/>
      <c r="AD3092" s="175"/>
      <c r="AE3092" s="175"/>
      <c r="AF3092" s="175"/>
      <c r="AG3092" s="175"/>
      <c r="AH3092" s="175"/>
      <c r="AI3092" s="175"/>
      <c r="AJ3092" s="175"/>
      <c r="AK3092" s="175"/>
      <c r="AL3092" s="175"/>
      <c r="AM3092" s="175"/>
      <c r="AN3092" s="175"/>
      <c r="AO3092" s="175"/>
      <c r="AP3092" s="175"/>
      <c r="AQ3092" s="175"/>
      <c r="AR3092" s="175"/>
    </row>
    <row r="3093" spans="1:44" ht="102" x14ac:dyDescent="0.3">
      <c r="A3093" s="175"/>
      <c r="B3093" s="181" t="s">
        <v>1615</v>
      </c>
      <c r="C3093" s="182" t="s">
        <v>1616</v>
      </c>
      <c r="D3093" s="190">
        <v>1318.56</v>
      </c>
      <c r="E3093" s="191">
        <v>1318.56</v>
      </c>
      <c r="F3093" s="185" t="s">
        <v>4637</v>
      </c>
      <c r="G3093" s="186" t="s">
        <v>3650</v>
      </c>
      <c r="H3093" s="187"/>
      <c r="I3093" s="175"/>
      <c r="J3093" s="175"/>
      <c r="K3093" s="175"/>
      <c r="L3093" s="175"/>
      <c r="M3093" s="175"/>
      <c r="N3093" s="175"/>
      <c r="O3093" s="175"/>
      <c r="P3093" s="175"/>
      <c r="Q3093" s="175"/>
      <c r="R3093" s="175"/>
      <c r="S3093" s="175"/>
      <c r="T3093" s="175"/>
      <c r="U3093" s="175"/>
      <c r="V3093" s="175"/>
      <c r="W3093" s="175"/>
      <c r="X3093" s="175"/>
      <c r="Y3093" s="175"/>
      <c r="Z3093" s="175"/>
      <c r="AA3093" s="175"/>
      <c r="AB3093" s="175"/>
      <c r="AC3093" s="175"/>
      <c r="AD3093" s="175"/>
      <c r="AE3093" s="175"/>
      <c r="AF3093" s="175"/>
      <c r="AG3093" s="175"/>
      <c r="AH3093" s="175"/>
      <c r="AI3093" s="175"/>
      <c r="AJ3093" s="175"/>
      <c r="AK3093" s="175"/>
      <c r="AL3093" s="175"/>
      <c r="AM3093" s="175"/>
      <c r="AN3093" s="175"/>
      <c r="AO3093" s="175"/>
      <c r="AP3093" s="175"/>
      <c r="AQ3093" s="175"/>
      <c r="AR3093" s="175"/>
    </row>
    <row r="3094" spans="1:44" ht="102" hidden="1" x14ac:dyDescent="0.3">
      <c r="A3094" s="175"/>
      <c r="B3094" s="185" t="s">
        <v>4637</v>
      </c>
      <c r="C3094" s="182"/>
      <c r="D3094" s="190">
        <v>1318.56</v>
      </c>
      <c r="E3094" s="191">
        <v>1318.56</v>
      </c>
      <c r="F3094" s="186" t="s">
        <v>3650</v>
      </c>
      <c r="G3094" s="181" t="s">
        <v>1663</v>
      </c>
      <c r="H3094" s="182" t="s">
        <v>1664</v>
      </c>
      <c r="I3094" s="175"/>
      <c r="J3094" s="175"/>
      <c r="K3094" s="175"/>
      <c r="L3094" s="175"/>
      <c r="M3094" s="175"/>
      <c r="N3094" s="175"/>
      <c r="O3094" s="175"/>
      <c r="P3094" s="175"/>
      <c r="Q3094" s="175"/>
      <c r="R3094" s="175"/>
      <c r="S3094" s="175"/>
      <c r="T3094" s="175"/>
      <c r="U3094" s="175"/>
      <c r="V3094" s="175"/>
      <c r="W3094" s="175"/>
      <c r="X3094" s="175"/>
      <c r="Y3094" s="175"/>
      <c r="Z3094" s="175"/>
      <c r="AA3094" s="175"/>
      <c r="AB3094" s="175"/>
      <c r="AC3094" s="175"/>
      <c r="AD3094" s="175"/>
      <c r="AE3094" s="175"/>
      <c r="AF3094" s="175"/>
      <c r="AG3094" s="175"/>
      <c r="AH3094" s="175"/>
      <c r="AI3094" s="175"/>
      <c r="AJ3094" s="175"/>
      <c r="AK3094" s="175"/>
      <c r="AL3094" s="175"/>
      <c r="AM3094" s="175"/>
      <c r="AN3094" s="175"/>
      <c r="AO3094" s="175"/>
      <c r="AP3094" s="175"/>
      <c r="AQ3094" s="175"/>
      <c r="AR3094" s="175"/>
    </row>
    <row r="3095" spans="1:44" ht="102" hidden="1" x14ac:dyDescent="0.3">
      <c r="A3095" s="175"/>
      <c r="B3095" s="186" t="s">
        <v>3650</v>
      </c>
      <c r="C3095" s="187"/>
      <c r="D3095" s="190">
        <v>1318.56</v>
      </c>
      <c r="E3095" s="191">
        <v>1318.56</v>
      </c>
      <c r="F3095" s="181" t="s">
        <v>1663</v>
      </c>
      <c r="G3095" s="185" t="s">
        <v>4637</v>
      </c>
      <c r="H3095" s="182"/>
      <c r="I3095" s="175"/>
      <c r="J3095" s="175"/>
      <c r="K3095" s="175"/>
      <c r="L3095" s="175"/>
      <c r="M3095" s="175"/>
      <c r="N3095" s="175"/>
      <c r="O3095" s="175"/>
      <c r="P3095" s="175"/>
      <c r="Q3095" s="175"/>
      <c r="R3095" s="175"/>
      <c r="S3095" s="175"/>
      <c r="T3095" s="175"/>
      <c r="U3095" s="175"/>
      <c r="V3095" s="175"/>
      <c r="W3095" s="175"/>
      <c r="X3095" s="175"/>
      <c r="Y3095" s="175"/>
      <c r="Z3095" s="175"/>
      <c r="AA3095" s="175"/>
      <c r="AB3095" s="175"/>
      <c r="AC3095" s="175"/>
      <c r="AD3095" s="175"/>
      <c r="AE3095" s="175"/>
      <c r="AF3095" s="175"/>
      <c r="AG3095" s="175"/>
      <c r="AH3095" s="175"/>
      <c r="AI3095" s="175"/>
      <c r="AJ3095" s="175"/>
      <c r="AK3095" s="175"/>
      <c r="AL3095" s="175"/>
      <c r="AM3095" s="175"/>
      <c r="AN3095" s="175"/>
      <c r="AO3095" s="175"/>
      <c r="AP3095" s="175"/>
      <c r="AQ3095" s="175"/>
      <c r="AR3095" s="175"/>
    </row>
    <row r="3096" spans="1:44" ht="102" x14ac:dyDescent="0.3">
      <c r="A3096" s="175"/>
      <c r="B3096" s="181" t="s">
        <v>1663</v>
      </c>
      <c r="C3096" s="182" t="s">
        <v>1664</v>
      </c>
      <c r="D3096" s="190">
        <v>1473.18</v>
      </c>
      <c r="E3096" s="191">
        <v>1473.18</v>
      </c>
      <c r="F3096" s="185" t="s">
        <v>4637</v>
      </c>
      <c r="G3096" s="186" t="s">
        <v>3707</v>
      </c>
      <c r="H3096" s="187"/>
      <c r="I3096" s="175"/>
      <c r="J3096" s="175"/>
      <c r="K3096" s="175"/>
      <c r="L3096" s="175"/>
      <c r="M3096" s="175"/>
      <c r="N3096" s="175"/>
      <c r="O3096" s="175"/>
      <c r="P3096" s="175"/>
      <c r="Q3096" s="175"/>
      <c r="R3096" s="175"/>
      <c r="S3096" s="175"/>
      <c r="T3096" s="175"/>
      <c r="U3096" s="175"/>
      <c r="V3096" s="175"/>
      <c r="W3096" s="175"/>
      <c r="X3096" s="175"/>
      <c r="Y3096" s="175"/>
      <c r="Z3096" s="175"/>
      <c r="AA3096" s="175"/>
      <c r="AB3096" s="175"/>
      <c r="AC3096" s="175"/>
      <c r="AD3096" s="175"/>
      <c r="AE3096" s="175"/>
      <c r="AF3096" s="175"/>
      <c r="AG3096" s="175"/>
      <c r="AH3096" s="175"/>
      <c r="AI3096" s="175"/>
      <c r="AJ3096" s="175"/>
      <c r="AK3096" s="175"/>
      <c r="AL3096" s="175"/>
      <c r="AM3096" s="175"/>
      <c r="AN3096" s="175"/>
      <c r="AO3096" s="175"/>
      <c r="AP3096" s="175"/>
      <c r="AQ3096" s="175"/>
      <c r="AR3096" s="175"/>
    </row>
    <row r="3097" spans="1:44" ht="102" hidden="1" x14ac:dyDescent="0.3">
      <c r="A3097" s="175"/>
      <c r="B3097" s="185" t="s">
        <v>4637</v>
      </c>
      <c r="C3097" s="182"/>
      <c r="D3097" s="190">
        <v>1473.18</v>
      </c>
      <c r="E3097" s="191">
        <v>1473.18</v>
      </c>
      <c r="F3097" s="186" t="s">
        <v>3707</v>
      </c>
      <c r="G3097" s="181" t="s">
        <v>1596</v>
      </c>
      <c r="H3097" s="182" t="s">
        <v>1597</v>
      </c>
      <c r="I3097" s="175"/>
      <c r="J3097" s="175"/>
      <c r="K3097" s="175"/>
      <c r="L3097" s="175"/>
      <c r="M3097" s="175"/>
      <c r="N3097" s="175"/>
      <c r="O3097" s="175"/>
      <c r="P3097" s="175"/>
      <c r="Q3097" s="175"/>
      <c r="R3097" s="175"/>
      <c r="S3097" s="175"/>
      <c r="T3097" s="175"/>
      <c r="U3097" s="175"/>
      <c r="V3097" s="175"/>
      <c r="W3097" s="175"/>
      <c r="X3097" s="175"/>
      <c r="Y3097" s="175"/>
      <c r="Z3097" s="175"/>
      <c r="AA3097" s="175"/>
      <c r="AB3097" s="175"/>
      <c r="AC3097" s="175"/>
      <c r="AD3097" s="175"/>
      <c r="AE3097" s="175"/>
      <c r="AF3097" s="175"/>
      <c r="AG3097" s="175"/>
      <c r="AH3097" s="175"/>
      <c r="AI3097" s="175"/>
      <c r="AJ3097" s="175"/>
      <c r="AK3097" s="175"/>
      <c r="AL3097" s="175"/>
      <c r="AM3097" s="175"/>
      <c r="AN3097" s="175"/>
      <c r="AO3097" s="175"/>
      <c r="AP3097" s="175"/>
      <c r="AQ3097" s="175"/>
      <c r="AR3097" s="175"/>
    </row>
    <row r="3098" spans="1:44" ht="102" hidden="1" x14ac:dyDescent="0.3">
      <c r="A3098" s="175"/>
      <c r="B3098" s="186" t="s">
        <v>3707</v>
      </c>
      <c r="C3098" s="187"/>
      <c r="D3098" s="190">
        <v>1473.18</v>
      </c>
      <c r="E3098" s="191">
        <v>1473.18</v>
      </c>
      <c r="F3098" s="181" t="s">
        <v>1596</v>
      </c>
      <c r="G3098" s="185" t="s">
        <v>4637</v>
      </c>
      <c r="H3098" s="182"/>
      <c r="I3098" s="175"/>
      <c r="J3098" s="175"/>
      <c r="K3098" s="175"/>
      <c r="L3098" s="175"/>
      <c r="M3098" s="175"/>
      <c r="N3098" s="175"/>
      <c r="O3098" s="175"/>
      <c r="P3098" s="175"/>
      <c r="Q3098" s="175"/>
      <c r="R3098" s="175"/>
      <c r="S3098" s="175"/>
      <c r="T3098" s="175"/>
      <c r="U3098" s="175"/>
      <c r="V3098" s="175"/>
      <c r="W3098" s="175"/>
      <c r="X3098" s="175"/>
      <c r="Y3098" s="175"/>
      <c r="Z3098" s="175"/>
      <c r="AA3098" s="175"/>
      <c r="AB3098" s="175"/>
      <c r="AC3098" s="175"/>
      <c r="AD3098" s="175"/>
      <c r="AE3098" s="175"/>
      <c r="AF3098" s="175"/>
      <c r="AG3098" s="175"/>
      <c r="AH3098" s="175"/>
      <c r="AI3098" s="175"/>
      <c r="AJ3098" s="175"/>
      <c r="AK3098" s="175"/>
      <c r="AL3098" s="175"/>
      <c r="AM3098" s="175"/>
      <c r="AN3098" s="175"/>
      <c r="AO3098" s="175"/>
      <c r="AP3098" s="175"/>
      <c r="AQ3098" s="175"/>
      <c r="AR3098" s="175"/>
    </row>
    <row r="3099" spans="1:44" ht="102" x14ac:dyDescent="0.3">
      <c r="A3099" s="175"/>
      <c r="B3099" s="181" t="s">
        <v>1596</v>
      </c>
      <c r="C3099" s="182" t="s">
        <v>1597</v>
      </c>
      <c r="D3099" s="190">
        <v>3251.3</v>
      </c>
      <c r="E3099" s="191">
        <v>3251.3</v>
      </c>
      <c r="F3099" s="185" t="s">
        <v>4637</v>
      </c>
      <c r="G3099" s="186" t="s">
        <v>3709</v>
      </c>
      <c r="H3099" s="187"/>
      <c r="I3099" s="175"/>
      <c r="J3099" s="175"/>
      <c r="K3099" s="175"/>
      <c r="L3099" s="175"/>
      <c r="M3099" s="175"/>
      <c r="N3099" s="175"/>
      <c r="O3099" s="175"/>
      <c r="P3099" s="175"/>
      <c r="Q3099" s="175"/>
      <c r="R3099" s="175"/>
      <c r="S3099" s="175"/>
      <c r="T3099" s="175"/>
      <c r="U3099" s="175"/>
      <c r="V3099" s="175"/>
      <c r="W3099" s="175"/>
      <c r="X3099" s="175"/>
      <c r="Y3099" s="175"/>
      <c r="Z3099" s="175"/>
      <c r="AA3099" s="175"/>
      <c r="AB3099" s="175"/>
      <c r="AC3099" s="175"/>
      <c r="AD3099" s="175"/>
      <c r="AE3099" s="175"/>
      <c r="AF3099" s="175"/>
      <c r="AG3099" s="175"/>
      <c r="AH3099" s="175"/>
      <c r="AI3099" s="175"/>
      <c r="AJ3099" s="175"/>
      <c r="AK3099" s="175"/>
      <c r="AL3099" s="175"/>
      <c r="AM3099" s="175"/>
      <c r="AN3099" s="175"/>
      <c r="AO3099" s="175"/>
      <c r="AP3099" s="175"/>
      <c r="AQ3099" s="175"/>
      <c r="AR3099" s="175"/>
    </row>
    <row r="3100" spans="1:44" ht="102" hidden="1" x14ac:dyDescent="0.3">
      <c r="A3100" s="175"/>
      <c r="B3100" s="185" t="s">
        <v>4637</v>
      </c>
      <c r="C3100" s="182"/>
      <c r="D3100" s="190">
        <v>3251.3</v>
      </c>
      <c r="E3100" s="191">
        <v>3251.3</v>
      </c>
      <c r="F3100" s="186" t="s">
        <v>3709</v>
      </c>
      <c r="G3100" s="181" t="s">
        <v>2353</v>
      </c>
      <c r="H3100" s="182" t="s">
        <v>2354</v>
      </c>
      <c r="I3100" s="175"/>
      <c r="J3100" s="175"/>
      <c r="K3100" s="175"/>
      <c r="L3100" s="175"/>
      <c r="M3100" s="175"/>
      <c r="N3100" s="175"/>
      <c r="O3100" s="175"/>
      <c r="P3100" s="175"/>
      <c r="Q3100" s="175"/>
      <c r="R3100" s="175"/>
      <c r="S3100" s="175"/>
      <c r="T3100" s="175"/>
      <c r="U3100" s="175"/>
      <c r="V3100" s="175"/>
      <c r="W3100" s="175"/>
      <c r="X3100" s="175"/>
      <c r="Y3100" s="175"/>
      <c r="Z3100" s="175"/>
      <c r="AA3100" s="175"/>
      <c r="AB3100" s="175"/>
      <c r="AC3100" s="175"/>
      <c r="AD3100" s="175"/>
      <c r="AE3100" s="175"/>
      <c r="AF3100" s="175"/>
      <c r="AG3100" s="175"/>
      <c r="AH3100" s="175"/>
      <c r="AI3100" s="175"/>
      <c r="AJ3100" s="175"/>
      <c r="AK3100" s="175"/>
      <c r="AL3100" s="175"/>
      <c r="AM3100" s="175"/>
      <c r="AN3100" s="175"/>
      <c r="AO3100" s="175"/>
      <c r="AP3100" s="175"/>
      <c r="AQ3100" s="175"/>
      <c r="AR3100" s="175"/>
    </row>
    <row r="3101" spans="1:44" ht="102" hidden="1" x14ac:dyDescent="0.3">
      <c r="A3101" s="175"/>
      <c r="B3101" s="186" t="s">
        <v>3709</v>
      </c>
      <c r="C3101" s="187"/>
      <c r="D3101" s="190">
        <v>3251.3</v>
      </c>
      <c r="E3101" s="191">
        <v>3251.3</v>
      </c>
      <c r="F3101" s="181" t="s">
        <v>2353</v>
      </c>
      <c r="G3101" s="185" t="s">
        <v>4637</v>
      </c>
      <c r="H3101" s="182"/>
      <c r="I3101" s="175"/>
      <c r="J3101" s="175"/>
      <c r="K3101" s="175"/>
      <c r="L3101" s="175"/>
      <c r="M3101" s="175"/>
      <c r="N3101" s="175"/>
      <c r="O3101" s="175"/>
      <c r="P3101" s="175"/>
      <c r="Q3101" s="175"/>
      <c r="R3101" s="175"/>
      <c r="S3101" s="175"/>
      <c r="T3101" s="175"/>
      <c r="U3101" s="175"/>
      <c r="V3101" s="175"/>
      <c r="W3101" s="175"/>
      <c r="X3101" s="175"/>
      <c r="Y3101" s="175"/>
      <c r="Z3101" s="175"/>
      <c r="AA3101" s="175"/>
      <c r="AB3101" s="175"/>
      <c r="AC3101" s="175"/>
      <c r="AD3101" s="175"/>
      <c r="AE3101" s="175"/>
      <c r="AF3101" s="175"/>
      <c r="AG3101" s="175"/>
      <c r="AH3101" s="175"/>
      <c r="AI3101" s="175"/>
      <c r="AJ3101" s="175"/>
      <c r="AK3101" s="175"/>
      <c r="AL3101" s="175"/>
      <c r="AM3101" s="175"/>
      <c r="AN3101" s="175"/>
      <c r="AO3101" s="175"/>
      <c r="AP3101" s="175"/>
      <c r="AQ3101" s="175"/>
      <c r="AR3101" s="175"/>
    </row>
    <row r="3102" spans="1:44" ht="102" x14ac:dyDescent="0.3">
      <c r="A3102" s="175"/>
      <c r="B3102" s="181" t="s">
        <v>2353</v>
      </c>
      <c r="C3102" s="182" t="s">
        <v>2354</v>
      </c>
      <c r="D3102" s="190">
        <v>3513.29</v>
      </c>
      <c r="E3102" s="191">
        <v>3513.29</v>
      </c>
      <c r="F3102" s="185" t="s">
        <v>4637</v>
      </c>
      <c r="G3102" s="186" t="s">
        <v>3725</v>
      </c>
      <c r="H3102" s="187"/>
      <c r="I3102" s="175"/>
      <c r="J3102" s="175"/>
      <c r="K3102" s="175"/>
      <c r="L3102" s="175"/>
      <c r="M3102" s="175"/>
      <c r="N3102" s="175"/>
      <c r="O3102" s="175"/>
      <c r="P3102" s="175"/>
      <c r="Q3102" s="175"/>
      <c r="R3102" s="175"/>
      <c r="S3102" s="175"/>
      <c r="T3102" s="175"/>
      <c r="U3102" s="175"/>
      <c r="V3102" s="175"/>
      <c r="W3102" s="175"/>
      <c r="X3102" s="175"/>
      <c r="Y3102" s="175"/>
      <c r="Z3102" s="175"/>
      <c r="AA3102" s="175"/>
      <c r="AB3102" s="175"/>
      <c r="AC3102" s="175"/>
      <c r="AD3102" s="175"/>
      <c r="AE3102" s="175"/>
      <c r="AF3102" s="175"/>
      <c r="AG3102" s="175"/>
      <c r="AH3102" s="175"/>
      <c r="AI3102" s="175"/>
      <c r="AJ3102" s="175"/>
      <c r="AK3102" s="175"/>
      <c r="AL3102" s="175"/>
      <c r="AM3102" s="175"/>
      <c r="AN3102" s="175"/>
      <c r="AO3102" s="175"/>
      <c r="AP3102" s="175"/>
      <c r="AQ3102" s="175"/>
      <c r="AR3102" s="175"/>
    </row>
    <row r="3103" spans="1:44" ht="102" hidden="1" x14ac:dyDescent="0.3">
      <c r="A3103" s="175"/>
      <c r="B3103" s="185" t="s">
        <v>4637</v>
      </c>
      <c r="C3103" s="182"/>
      <c r="D3103" s="190">
        <v>3513.29</v>
      </c>
      <c r="E3103" s="191">
        <v>3513.29</v>
      </c>
      <c r="F3103" s="186" t="s">
        <v>3725</v>
      </c>
      <c r="G3103" s="181" t="s">
        <v>2587</v>
      </c>
      <c r="H3103" s="182" t="s">
        <v>856</v>
      </c>
      <c r="I3103" s="175"/>
      <c r="J3103" s="175"/>
      <c r="K3103" s="175"/>
      <c r="L3103" s="175"/>
      <c r="M3103" s="175"/>
      <c r="N3103" s="175"/>
      <c r="O3103" s="175"/>
      <c r="P3103" s="175"/>
      <c r="Q3103" s="175"/>
      <c r="R3103" s="175"/>
      <c r="S3103" s="175"/>
      <c r="T3103" s="175"/>
      <c r="U3103" s="175"/>
      <c r="V3103" s="175"/>
      <c r="W3103" s="175"/>
      <c r="X3103" s="175"/>
      <c r="Y3103" s="175"/>
      <c r="Z3103" s="175"/>
      <c r="AA3103" s="175"/>
      <c r="AB3103" s="175"/>
      <c r="AC3103" s="175"/>
      <c r="AD3103" s="175"/>
      <c r="AE3103" s="175"/>
      <c r="AF3103" s="175"/>
      <c r="AG3103" s="175"/>
      <c r="AH3103" s="175"/>
      <c r="AI3103" s="175"/>
      <c r="AJ3103" s="175"/>
      <c r="AK3103" s="175"/>
      <c r="AL3103" s="175"/>
      <c r="AM3103" s="175"/>
      <c r="AN3103" s="175"/>
      <c r="AO3103" s="175"/>
      <c r="AP3103" s="175"/>
      <c r="AQ3103" s="175"/>
      <c r="AR3103" s="175"/>
    </row>
    <row r="3104" spans="1:44" ht="102" hidden="1" x14ac:dyDescent="0.3">
      <c r="A3104" s="175"/>
      <c r="B3104" s="186" t="s">
        <v>3725</v>
      </c>
      <c r="C3104" s="187"/>
      <c r="D3104" s="190">
        <v>3513.29</v>
      </c>
      <c r="E3104" s="191">
        <v>3513.29</v>
      </c>
      <c r="F3104" s="181" t="s">
        <v>2587</v>
      </c>
      <c r="G3104" s="185" t="s">
        <v>4637</v>
      </c>
      <c r="H3104" s="182"/>
      <c r="I3104" s="175"/>
      <c r="J3104" s="175"/>
      <c r="K3104" s="175"/>
      <c r="L3104" s="175"/>
      <c r="M3104" s="175"/>
      <c r="N3104" s="175"/>
      <c r="O3104" s="175"/>
      <c r="P3104" s="175"/>
      <c r="Q3104" s="175"/>
      <c r="R3104" s="175"/>
      <c r="S3104" s="175"/>
      <c r="T3104" s="175"/>
      <c r="U3104" s="175"/>
      <c r="V3104" s="175"/>
      <c r="W3104" s="175"/>
      <c r="X3104" s="175"/>
      <c r="Y3104" s="175"/>
      <c r="Z3104" s="175"/>
      <c r="AA3104" s="175"/>
      <c r="AB3104" s="175"/>
      <c r="AC3104" s="175"/>
      <c r="AD3104" s="175"/>
      <c r="AE3104" s="175"/>
      <c r="AF3104" s="175"/>
      <c r="AG3104" s="175"/>
      <c r="AH3104" s="175"/>
      <c r="AI3104" s="175"/>
      <c r="AJ3104" s="175"/>
      <c r="AK3104" s="175"/>
      <c r="AL3104" s="175"/>
      <c r="AM3104" s="175"/>
      <c r="AN3104" s="175"/>
      <c r="AO3104" s="175"/>
      <c r="AP3104" s="175"/>
      <c r="AQ3104" s="175"/>
      <c r="AR3104" s="175"/>
    </row>
    <row r="3105" spans="1:44" ht="102" x14ac:dyDescent="0.3">
      <c r="A3105" s="175"/>
      <c r="B3105" s="181" t="s">
        <v>2587</v>
      </c>
      <c r="C3105" s="182" t="s">
        <v>856</v>
      </c>
      <c r="D3105" s="190">
        <v>1477.47</v>
      </c>
      <c r="E3105" s="191">
        <v>1477.47</v>
      </c>
      <c r="F3105" s="185" t="s">
        <v>4637</v>
      </c>
      <c r="G3105" s="186" t="s">
        <v>3907</v>
      </c>
      <c r="H3105" s="187"/>
      <c r="I3105" s="175"/>
      <c r="J3105" s="175"/>
      <c r="K3105" s="175"/>
      <c r="L3105" s="175"/>
      <c r="M3105" s="175"/>
      <c r="N3105" s="175"/>
      <c r="O3105" s="175"/>
      <c r="P3105" s="175"/>
      <c r="Q3105" s="175"/>
      <c r="R3105" s="175"/>
      <c r="S3105" s="175"/>
      <c r="T3105" s="175"/>
      <c r="U3105" s="175"/>
      <c r="V3105" s="175"/>
      <c r="W3105" s="175"/>
      <c r="X3105" s="175"/>
      <c r="Y3105" s="175"/>
      <c r="Z3105" s="175"/>
      <c r="AA3105" s="175"/>
      <c r="AB3105" s="175"/>
      <c r="AC3105" s="175"/>
      <c r="AD3105" s="175"/>
      <c r="AE3105" s="175"/>
      <c r="AF3105" s="175"/>
      <c r="AG3105" s="175"/>
      <c r="AH3105" s="175"/>
      <c r="AI3105" s="175"/>
      <c r="AJ3105" s="175"/>
      <c r="AK3105" s="175"/>
      <c r="AL3105" s="175"/>
      <c r="AM3105" s="175"/>
      <c r="AN3105" s="175"/>
      <c r="AO3105" s="175"/>
      <c r="AP3105" s="175"/>
      <c r="AQ3105" s="175"/>
      <c r="AR3105" s="175"/>
    </row>
    <row r="3106" spans="1:44" ht="102" hidden="1" x14ac:dyDescent="0.3">
      <c r="A3106" s="175"/>
      <c r="B3106" s="185" t="s">
        <v>4637</v>
      </c>
      <c r="C3106" s="182"/>
      <c r="D3106" s="190">
        <v>1477.47</v>
      </c>
      <c r="E3106" s="191">
        <v>1477.47</v>
      </c>
      <c r="F3106" s="186" t="s">
        <v>3907</v>
      </c>
      <c r="G3106" s="181" t="s">
        <v>888</v>
      </c>
      <c r="H3106" s="182" t="s">
        <v>889</v>
      </c>
      <c r="I3106" s="175"/>
      <c r="J3106" s="175"/>
      <c r="K3106" s="175"/>
      <c r="L3106" s="175"/>
      <c r="M3106" s="175"/>
      <c r="N3106" s="175"/>
      <c r="O3106" s="175"/>
      <c r="P3106" s="175"/>
      <c r="Q3106" s="175"/>
      <c r="R3106" s="175"/>
      <c r="S3106" s="175"/>
      <c r="T3106" s="175"/>
      <c r="U3106" s="175"/>
      <c r="V3106" s="175"/>
      <c r="W3106" s="175"/>
      <c r="X3106" s="175"/>
      <c r="Y3106" s="175"/>
      <c r="Z3106" s="175"/>
      <c r="AA3106" s="175"/>
      <c r="AB3106" s="175"/>
      <c r="AC3106" s="175"/>
      <c r="AD3106" s="175"/>
      <c r="AE3106" s="175"/>
      <c r="AF3106" s="175"/>
      <c r="AG3106" s="175"/>
      <c r="AH3106" s="175"/>
      <c r="AI3106" s="175"/>
      <c r="AJ3106" s="175"/>
      <c r="AK3106" s="175"/>
      <c r="AL3106" s="175"/>
      <c r="AM3106" s="175"/>
      <c r="AN3106" s="175"/>
      <c r="AO3106" s="175"/>
      <c r="AP3106" s="175"/>
      <c r="AQ3106" s="175"/>
      <c r="AR3106" s="175"/>
    </row>
    <row r="3107" spans="1:44" ht="102" hidden="1" x14ac:dyDescent="0.3">
      <c r="A3107" s="175"/>
      <c r="B3107" s="186" t="s">
        <v>3907</v>
      </c>
      <c r="C3107" s="187"/>
      <c r="D3107" s="190">
        <v>1477.47</v>
      </c>
      <c r="E3107" s="191">
        <v>1477.47</v>
      </c>
      <c r="F3107" s="181" t="s">
        <v>888</v>
      </c>
      <c r="G3107" s="185" t="s">
        <v>4637</v>
      </c>
      <c r="H3107" s="182"/>
      <c r="I3107" s="175"/>
      <c r="J3107" s="175"/>
      <c r="K3107" s="175"/>
      <c r="L3107" s="175"/>
      <c r="M3107" s="175"/>
      <c r="N3107" s="175"/>
      <c r="O3107" s="175"/>
      <c r="P3107" s="175"/>
      <c r="Q3107" s="175"/>
      <c r="R3107" s="175"/>
      <c r="S3107" s="175"/>
      <c r="T3107" s="175"/>
      <c r="U3107" s="175"/>
      <c r="V3107" s="175"/>
      <c r="W3107" s="175"/>
      <c r="X3107" s="175"/>
      <c r="Y3107" s="175"/>
      <c r="Z3107" s="175"/>
      <c r="AA3107" s="175"/>
      <c r="AB3107" s="175"/>
      <c r="AC3107" s="175"/>
      <c r="AD3107" s="175"/>
      <c r="AE3107" s="175"/>
      <c r="AF3107" s="175"/>
      <c r="AG3107" s="175"/>
      <c r="AH3107" s="175"/>
      <c r="AI3107" s="175"/>
      <c r="AJ3107" s="175"/>
      <c r="AK3107" s="175"/>
      <c r="AL3107" s="175"/>
      <c r="AM3107" s="175"/>
      <c r="AN3107" s="175"/>
      <c r="AO3107" s="175"/>
      <c r="AP3107" s="175"/>
      <c r="AQ3107" s="175"/>
      <c r="AR3107" s="175"/>
    </row>
    <row r="3108" spans="1:44" ht="102" x14ac:dyDescent="0.3">
      <c r="A3108" s="175"/>
      <c r="B3108" s="181" t="s">
        <v>888</v>
      </c>
      <c r="C3108" s="182" t="s">
        <v>889</v>
      </c>
      <c r="D3108" s="190">
        <v>1318.56</v>
      </c>
      <c r="E3108" s="191">
        <v>1318.56</v>
      </c>
      <c r="F3108" s="185" t="s">
        <v>4637</v>
      </c>
      <c r="G3108" s="186" t="s">
        <v>3726</v>
      </c>
      <c r="H3108" s="187"/>
      <c r="I3108" s="175"/>
      <c r="J3108" s="175"/>
      <c r="K3108" s="175"/>
      <c r="L3108" s="175"/>
      <c r="M3108" s="175"/>
      <c r="N3108" s="175"/>
      <c r="O3108" s="175"/>
      <c r="P3108" s="175"/>
      <c r="Q3108" s="175"/>
      <c r="R3108" s="175"/>
      <c r="S3108" s="175"/>
      <c r="T3108" s="175"/>
      <c r="U3108" s="175"/>
      <c r="V3108" s="175"/>
      <c r="W3108" s="175"/>
      <c r="X3108" s="175"/>
      <c r="Y3108" s="175"/>
      <c r="Z3108" s="175"/>
      <c r="AA3108" s="175"/>
      <c r="AB3108" s="175"/>
      <c r="AC3108" s="175"/>
      <c r="AD3108" s="175"/>
      <c r="AE3108" s="175"/>
      <c r="AF3108" s="175"/>
      <c r="AG3108" s="175"/>
      <c r="AH3108" s="175"/>
      <c r="AI3108" s="175"/>
      <c r="AJ3108" s="175"/>
      <c r="AK3108" s="175"/>
      <c r="AL3108" s="175"/>
      <c r="AM3108" s="175"/>
      <c r="AN3108" s="175"/>
      <c r="AO3108" s="175"/>
      <c r="AP3108" s="175"/>
      <c r="AQ3108" s="175"/>
      <c r="AR3108" s="175"/>
    </row>
    <row r="3109" spans="1:44" ht="102" hidden="1" x14ac:dyDescent="0.3">
      <c r="A3109" s="175"/>
      <c r="B3109" s="185" t="s">
        <v>4637</v>
      </c>
      <c r="C3109" s="182"/>
      <c r="D3109" s="190">
        <v>1318.56</v>
      </c>
      <c r="E3109" s="191">
        <v>1318.56</v>
      </c>
      <c r="F3109" s="186" t="s">
        <v>3726</v>
      </c>
      <c r="G3109" s="181" t="s">
        <v>1708</v>
      </c>
      <c r="H3109" s="182" t="s">
        <v>1709</v>
      </c>
      <c r="I3109" s="175"/>
      <c r="J3109" s="175"/>
      <c r="K3109" s="175"/>
      <c r="L3109" s="175"/>
      <c r="M3109" s="175"/>
      <c r="N3109" s="175"/>
      <c r="O3109" s="175"/>
      <c r="P3109" s="175"/>
      <c r="Q3109" s="175"/>
      <c r="R3109" s="175"/>
      <c r="S3109" s="175"/>
      <c r="T3109" s="175"/>
      <c r="U3109" s="175"/>
      <c r="V3109" s="175"/>
      <c r="W3109" s="175"/>
      <c r="X3109" s="175"/>
      <c r="Y3109" s="175"/>
      <c r="Z3109" s="175"/>
      <c r="AA3109" s="175"/>
      <c r="AB3109" s="175"/>
      <c r="AC3109" s="175"/>
      <c r="AD3109" s="175"/>
      <c r="AE3109" s="175"/>
      <c r="AF3109" s="175"/>
      <c r="AG3109" s="175"/>
      <c r="AH3109" s="175"/>
      <c r="AI3109" s="175"/>
      <c r="AJ3109" s="175"/>
      <c r="AK3109" s="175"/>
      <c r="AL3109" s="175"/>
      <c r="AM3109" s="175"/>
      <c r="AN3109" s="175"/>
      <c r="AO3109" s="175"/>
      <c r="AP3109" s="175"/>
      <c r="AQ3109" s="175"/>
      <c r="AR3109" s="175"/>
    </row>
    <row r="3110" spans="1:44" ht="102" hidden="1" x14ac:dyDescent="0.3">
      <c r="A3110" s="175"/>
      <c r="B3110" s="186" t="s">
        <v>3726</v>
      </c>
      <c r="C3110" s="187"/>
      <c r="D3110" s="190">
        <v>1318.56</v>
      </c>
      <c r="E3110" s="191">
        <v>1318.56</v>
      </c>
      <c r="F3110" s="181" t="s">
        <v>1708</v>
      </c>
      <c r="G3110" s="185" t="s">
        <v>4637</v>
      </c>
      <c r="H3110" s="182"/>
      <c r="I3110" s="175"/>
      <c r="J3110" s="175"/>
      <c r="K3110" s="175"/>
      <c r="L3110" s="175"/>
      <c r="M3110" s="175"/>
      <c r="N3110" s="175"/>
      <c r="O3110" s="175"/>
      <c r="P3110" s="175"/>
      <c r="Q3110" s="175"/>
      <c r="R3110" s="175"/>
      <c r="S3110" s="175"/>
      <c r="T3110" s="175"/>
      <c r="U3110" s="175"/>
      <c r="V3110" s="175"/>
      <c r="W3110" s="175"/>
      <c r="X3110" s="175"/>
      <c r="Y3110" s="175"/>
      <c r="Z3110" s="175"/>
      <c r="AA3110" s="175"/>
      <c r="AB3110" s="175"/>
      <c r="AC3110" s="175"/>
      <c r="AD3110" s="175"/>
      <c r="AE3110" s="175"/>
      <c r="AF3110" s="175"/>
      <c r="AG3110" s="175"/>
      <c r="AH3110" s="175"/>
      <c r="AI3110" s="175"/>
      <c r="AJ3110" s="175"/>
      <c r="AK3110" s="175"/>
      <c r="AL3110" s="175"/>
      <c r="AM3110" s="175"/>
      <c r="AN3110" s="175"/>
      <c r="AO3110" s="175"/>
      <c r="AP3110" s="175"/>
      <c r="AQ3110" s="175"/>
      <c r="AR3110" s="175"/>
    </row>
    <row r="3111" spans="1:44" ht="102" x14ac:dyDescent="0.3">
      <c r="A3111" s="175"/>
      <c r="B3111" s="181" t="s">
        <v>1708</v>
      </c>
      <c r="C3111" s="182" t="s">
        <v>1709</v>
      </c>
      <c r="D3111" s="190">
        <v>1473.18</v>
      </c>
      <c r="E3111" s="191">
        <v>1473.18</v>
      </c>
      <c r="F3111" s="185" t="s">
        <v>4637</v>
      </c>
      <c r="G3111" s="186" t="s">
        <v>3727</v>
      </c>
      <c r="H3111" s="187"/>
      <c r="I3111" s="175"/>
      <c r="J3111" s="175"/>
      <c r="K3111" s="175"/>
      <c r="L3111" s="175"/>
      <c r="M3111" s="175"/>
      <c r="N3111" s="175"/>
      <c r="O3111" s="175"/>
      <c r="P3111" s="175"/>
      <c r="Q3111" s="175"/>
      <c r="R3111" s="175"/>
      <c r="S3111" s="175"/>
      <c r="T3111" s="175"/>
      <c r="U3111" s="175"/>
      <c r="V3111" s="175"/>
      <c r="W3111" s="175"/>
      <c r="X3111" s="175"/>
      <c r="Y3111" s="175"/>
      <c r="Z3111" s="175"/>
      <c r="AA3111" s="175"/>
      <c r="AB3111" s="175"/>
      <c r="AC3111" s="175"/>
      <c r="AD3111" s="175"/>
      <c r="AE3111" s="175"/>
      <c r="AF3111" s="175"/>
      <c r="AG3111" s="175"/>
      <c r="AH3111" s="175"/>
      <c r="AI3111" s="175"/>
      <c r="AJ3111" s="175"/>
      <c r="AK3111" s="175"/>
      <c r="AL3111" s="175"/>
      <c r="AM3111" s="175"/>
      <c r="AN3111" s="175"/>
      <c r="AO3111" s="175"/>
      <c r="AP3111" s="175"/>
      <c r="AQ3111" s="175"/>
      <c r="AR3111" s="175"/>
    </row>
    <row r="3112" spans="1:44" ht="102" hidden="1" x14ac:dyDescent="0.3">
      <c r="A3112" s="175"/>
      <c r="B3112" s="185" t="s">
        <v>4637</v>
      </c>
      <c r="C3112" s="182"/>
      <c r="D3112" s="190">
        <v>1473.18</v>
      </c>
      <c r="E3112" s="191">
        <v>1473.18</v>
      </c>
      <c r="F3112" s="186" t="s">
        <v>3727</v>
      </c>
      <c r="G3112" s="181" t="s">
        <v>2337</v>
      </c>
      <c r="H3112" s="182" t="s">
        <v>2338</v>
      </c>
      <c r="I3112" s="175"/>
      <c r="J3112" s="175"/>
      <c r="K3112" s="175"/>
      <c r="L3112" s="175"/>
      <c r="M3112" s="175"/>
      <c r="N3112" s="175"/>
      <c r="O3112" s="175"/>
      <c r="P3112" s="175"/>
      <c r="Q3112" s="175"/>
      <c r="R3112" s="175"/>
      <c r="S3112" s="175"/>
      <c r="T3112" s="175"/>
      <c r="U3112" s="175"/>
      <c r="V3112" s="175"/>
      <c r="W3112" s="175"/>
      <c r="X3112" s="175"/>
      <c r="Y3112" s="175"/>
      <c r="Z3112" s="175"/>
      <c r="AA3112" s="175"/>
      <c r="AB3112" s="175"/>
      <c r="AC3112" s="175"/>
      <c r="AD3112" s="175"/>
      <c r="AE3112" s="175"/>
      <c r="AF3112" s="175"/>
      <c r="AG3112" s="175"/>
      <c r="AH3112" s="175"/>
      <c r="AI3112" s="175"/>
      <c r="AJ3112" s="175"/>
      <c r="AK3112" s="175"/>
      <c r="AL3112" s="175"/>
      <c r="AM3112" s="175"/>
      <c r="AN3112" s="175"/>
      <c r="AO3112" s="175"/>
      <c r="AP3112" s="175"/>
      <c r="AQ3112" s="175"/>
      <c r="AR3112" s="175"/>
    </row>
    <row r="3113" spans="1:44" ht="102" hidden="1" x14ac:dyDescent="0.3">
      <c r="A3113" s="175"/>
      <c r="B3113" s="186" t="s">
        <v>3727</v>
      </c>
      <c r="C3113" s="187"/>
      <c r="D3113" s="190">
        <v>1473.18</v>
      </c>
      <c r="E3113" s="191">
        <v>1473.18</v>
      </c>
      <c r="F3113" s="181" t="s">
        <v>2337</v>
      </c>
      <c r="G3113" s="185" t="s">
        <v>4637</v>
      </c>
      <c r="H3113" s="182"/>
      <c r="I3113" s="175"/>
      <c r="J3113" s="175"/>
      <c r="K3113" s="175"/>
      <c r="L3113" s="175"/>
      <c r="M3113" s="175"/>
      <c r="N3113" s="175"/>
      <c r="O3113" s="175"/>
      <c r="P3113" s="175"/>
      <c r="Q3113" s="175"/>
      <c r="R3113" s="175"/>
      <c r="S3113" s="175"/>
      <c r="T3113" s="175"/>
      <c r="U3113" s="175"/>
      <c r="V3113" s="175"/>
      <c r="W3113" s="175"/>
      <c r="X3113" s="175"/>
      <c r="Y3113" s="175"/>
      <c r="Z3113" s="175"/>
      <c r="AA3113" s="175"/>
      <c r="AB3113" s="175"/>
      <c r="AC3113" s="175"/>
      <c r="AD3113" s="175"/>
      <c r="AE3113" s="175"/>
      <c r="AF3113" s="175"/>
      <c r="AG3113" s="175"/>
      <c r="AH3113" s="175"/>
      <c r="AI3113" s="175"/>
      <c r="AJ3113" s="175"/>
      <c r="AK3113" s="175"/>
      <c r="AL3113" s="175"/>
      <c r="AM3113" s="175"/>
      <c r="AN3113" s="175"/>
      <c r="AO3113" s="175"/>
      <c r="AP3113" s="175"/>
      <c r="AQ3113" s="175"/>
      <c r="AR3113" s="175"/>
    </row>
    <row r="3114" spans="1:44" ht="102" x14ac:dyDescent="0.3">
      <c r="A3114" s="175"/>
      <c r="B3114" s="181" t="s">
        <v>2337</v>
      </c>
      <c r="C3114" s="182" t="s">
        <v>2338</v>
      </c>
      <c r="D3114" s="190">
        <v>3251.3</v>
      </c>
      <c r="E3114" s="191">
        <v>3251.3</v>
      </c>
      <c r="F3114" s="185" t="s">
        <v>4637</v>
      </c>
      <c r="G3114" s="186" t="s">
        <v>3728</v>
      </c>
      <c r="H3114" s="187"/>
      <c r="I3114" s="175"/>
      <c r="J3114" s="175"/>
      <c r="K3114" s="175"/>
      <c r="L3114" s="175"/>
      <c r="M3114" s="175"/>
      <c r="N3114" s="175"/>
      <c r="O3114" s="175"/>
      <c r="P3114" s="175"/>
      <c r="Q3114" s="175"/>
      <c r="R3114" s="175"/>
      <c r="S3114" s="175"/>
      <c r="T3114" s="175"/>
      <c r="U3114" s="175"/>
      <c r="V3114" s="175"/>
      <c r="W3114" s="175"/>
      <c r="X3114" s="175"/>
      <c r="Y3114" s="175"/>
      <c r="Z3114" s="175"/>
      <c r="AA3114" s="175"/>
      <c r="AB3114" s="175"/>
      <c r="AC3114" s="175"/>
      <c r="AD3114" s="175"/>
      <c r="AE3114" s="175"/>
      <c r="AF3114" s="175"/>
      <c r="AG3114" s="175"/>
      <c r="AH3114" s="175"/>
      <c r="AI3114" s="175"/>
      <c r="AJ3114" s="175"/>
      <c r="AK3114" s="175"/>
      <c r="AL3114" s="175"/>
      <c r="AM3114" s="175"/>
      <c r="AN3114" s="175"/>
      <c r="AO3114" s="175"/>
      <c r="AP3114" s="175"/>
      <c r="AQ3114" s="175"/>
      <c r="AR3114" s="175"/>
    </row>
    <row r="3115" spans="1:44" ht="102" hidden="1" x14ac:dyDescent="0.3">
      <c r="A3115" s="175"/>
      <c r="B3115" s="185" t="s">
        <v>4637</v>
      </c>
      <c r="C3115" s="182"/>
      <c r="D3115" s="190">
        <v>3251.3</v>
      </c>
      <c r="E3115" s="191">
        <v>3251.3</v>
      </c>
      <c r="F3115" s="186" t="s">
        <v>3728</v>
      </c>
      <c r="G3115" s="181" t="s">
        <v>2376</v>
      </c>
      <c r="H3115" s="182" t="s">
        <v>349</v>
      </c>
      <c r="I3115" s="175"/>
      <c r="J3115" s="175"/>
      <c r="K3115" s="175"/>
      <c r="L3115" s="175"/>
      <c r="M3115" s="175"/>
      <c r="N3115" s="175"/>
      <c r="O3115" s="175"/>
      <c r="P3115" s="175"/>
      <c r="Q3115" s="175"/>
      <c r="R3115" s="175"/>
      <c r="S3115" s="175"/>
      <c r="T3115" s="175"/>
      <c r="U3115" s="175"/>
      <c r="V3115" s="175"/>
      <c r="W3115" s="175"/>
      <c r="X3115" s="175"/>
      <c r="Y3115" s="175"/>
      <c r="Z3115" s="175"/>
      <c r="AA3115" s="175"/>
      <c r="AB3115" s="175"/>
      <c r="AC3115" s="175"/>
      <c r="AD3115" s="175"/>
      <c r="AE3115" s="175"/>
      <c r="AF3115" s="175"/>
      <c r="AG3115" s="175"/>
      <c r="AH3115" s="175"/>
      <c r="AI3115" s="175"/>
      <c r="AJ3115" s="175"/>
      <c r="AK3115" s="175"/>
      <c r="AL3115" s="175"/>
      <c r="AM3115" s="175"/>
      <c r="AN3115" s="175"/>
      <c r="AO3115" s="175"/>
      <c r="AP3115" s="175"/>
      <c r="AQ3115" s="175"/>
      <c r="AR3115" s="175"/>
    </row>
    <row r="3116" spans="1:44" ht="102" hidden="1" x14ac:dyDescent="0.3">
      <c r="A3116" s="175"/>
      <c r="B3116" s="186" t="s">
        <v>3728</v>
      </c>
      <c r="C3116" s="187"/>
      <c r="D3116" s="190">
        <v>3251.3</v>
      </c>
      <c r="E3116" s="191">
        <v>3251.3</v>
      </c>
      <c r="F3116" s="181" t="s">
        <v>2376</v>
      </c>
      <c r="G3116" s="185" t="s">
        <v>4637</v>
      </c>
      <c r="H3116" s="182"/>
      <c r="I3116" s="175"/>
      <c r="J3116" s="175"/>
      <c r="K3116" s="175"/>
      <c r="L3116" s="175"/>
      <c r="M3116" s="175"/>
      <c r="N3116" s="175"/>
      <c r="O3116" s="175"/>
      <c r="P3116" s="175"/>
      <c r="Q3116" s="175"/>
      <c r="R3116" s="175"/>
      <c r="S3116" s="175"/>
      <c r="T3116" s="175"/>
      <c r="U3116" s="175"/>
      <c r="V3116" s="175"/>
      <c r="W3116" s="175"/>
      <c r="X3116" s="175"/>
      <c r="Y3116" s="175"/>
      <c r="Z3116" s="175"/>
      <c r="AA3116" s="175"/>
      <c r="AB3116" s="175"/>
      <c r="AC3116" s="175"/>
      <c r="AD3116" s="175"/>
      <c r="AE3116" s="175"/>
      <c r="AF3116" s="175"/>
      <c r="AG3116" s="175"/>
      <c r="AH3116" s="175"/>
      <c r="AI3116" s="175"/>
      <c r="AJ3116" s="175"/>
      <c r="AK3116" s="175"/>
      <c r="AL3116" s="175"/>
      <c r="AM3116" s="175"/>
      <c r="AN3116" s="175"/>
      <c r="AO3116" s="175"/>
      <c r="AP3116" s="175"/>
      <c r="AQ3116" s="175"/>
      <c r="AR3116" s="175"/>
    </row>
    <row r="3117" spans="1:44" ht="102" x14ac:dyDescent="0.3">
      <c r="A3117" s="175"/>
      <c r="B3117" s="181" t="s">
        <v>2376</v>
      </c>
      <c r="C3117" s="182" t="s">
        <v>349</v>
      </c>
      <c r="D3117" s="190">
        <v>1576.26</v>
      </c>
      <c r="E3117" s="191">
        <v>1576.26</v>
      </c>
      <c r="F3117" s="185" t="s">
        <v>4637</v>
      </c>
      <c r="G3117" s="186" t="s">
        <v>3207</v>
      </c>
      <c r="H3117" s="187"/>
      <c r="I3117" s="175"/>
      <c r="J3117" s="175"/>
      <c r="K3117" s="175"/>
      <c r="L3117" s="175"/>
      <c r="M3117" s="175"/>
      <c r="N3117" s="175"/>
      <c r="O3117" s="175"/>
      <c r="P3117" s="175"/>
      <c r="Q3117" s="175"/>
      <c r="R3117" s="175"/>
      <c r="S3117" s="175"/>
      <c r="T3117" s="175"/>
      <c r="U3117" s="175"/>
      <c r="V3117" s="175"/>
      <c r="W3117" s="175"/>
      <c r="X3117" s="175"/>
      <c r="Y3117" s="175"/>
      <c r="Z3117" s="175"/>
      <c r="AA3117" s="175"/>
      <c r="AB3117" s="175"/>
      <c r="AC3117" s="175"/>
      <c r="AD3117" s="175"/>
      <c r="AE3117" s="175"/>
      <c r="AF3117" s="175"/>
      <c r="AG3117" s="175"/>
      <c r="AH3117" s="175"/>
      <c r="AI3117" s="175"/>
      <c r="AJ3117" s="175"/>
      <c r="AK3117" s="175"/>
      <c r="AL3117" s="175"/>
      <c r="AM3117" s="175"/>
      <c r="AN3117" s="175"/>
      <c r="AO3117" s="175"/>
      <c r="AP3117" s="175"/>
      <c r="AQ3117" s="175"/>
      <c r="AR3117" s="175"/>
    </row>
    <row r="3118" spans="1:44" ht="102" hidden="1" x14ac:dyDescent="0.3">
      <c r="A3118" s="175"/>
      <c r="B3118" s="185" t="s">
        <v>4637</v>
      </c>
      <c r="C3118" s="182"/>
      <c r="D3118" s="190">
        <v>1576.26</v>
      </c>
      <c r="E3118" s="191">
        <v>1576.26</v>
      </c>
      <c r="F3118" s="186" t="s">
        <v>3207</v>
      </c>
      <c r="G3118" s="181" t="s">
        <v>1605</v>
      </c>
      <c r="H3118" s="182" t="s">
        <v>1606</v>
      </c>
      <c r="I3118" s="175"/>
      <c r="J3118" s="175"/>
      <c r="K3118" s="175"/>
      <c r="L3118" s="175"/>
      <c r="M3118" s="175"/>
      <c r="N3118" s="175"/>
      <c r="O3118" s="175"/>
      <c r="P3118" s="175"/>
      <c r="Q3118" s="175"/>
      <c r="R3118" s="175"/>
      <c r="S3118" s="175"/>
      <c r="T3118" s="175"/>
      <c r="U3118" s="175"/>
      <c r="V3118" s="175"/>
      <c r="W3118" s="175"/>
      <c r="X3118" s="175"/>
      <c r="Y3118" s="175"/>
      <c r="Z3118" s="175"/>
      <c r="AA3118" s="175"/>
      <c r="AB3118" s="175"/>
      <c r="AC3118" s="175"/>
      <c r="AD3118" s="175"/>
      <c r="AE3118" s="175"/>
      <c r="AF3118" s="175"/>
      <c r="AG3118" s="175"/>
      <c r="AH3118" s="175"/>
      <c r="AI3118" s="175"/>
      <c r="AJ3118" s="175"/>
      <c r="AK3118" s="175"/>
      <c r="AL3118" s="175"/>
      <c r="AM3118" s="175"/>
      <c r="AN3118" s="175"/>
      <c r="AO3118" s="175"/>
      <c r="AP3118" s="175"/>
      <c r="AQ3118" s="175"/>
      <c r="AR3118" s="175"/>
    </row>
    <row r="3119" spans="1:44" ht="102" hidden="1" x14ac:dyDescent="0.3">
      <c r="A3119" s="175"/>
      <c r="B3119" s="186" t="s">
        <v>3207</v>
      </c>
      <c r="C3119" s="187"/>
      <c r="D3119" s="190">
        <v>1576.26</v>
      </c>
      <c r="E3119" s="191">
        <v>1576.26</v>
      </c>
      <c r="F3119" s="181" t="s">
        <v>1605</v>
      </c>
      <c r="G3119" s="185" t="s">
        <v>4637</v>
      </c>
      <c r="H3119" s="182"/>
      <c r="I3119" s="175"/>
      <c r="J3119" s="175"/>
      <c r="K3119" s="175"/>
      <c r="L3119" s="175"/>
      <c r="M3119" s="175"/>
      <c r="N3119" s="175"/>
      <c r="O3119" s="175"/>
      <c r="P3119" s="175"/>
      <c r="Q3119" s="175"/>
      <c r="R3119" s="175"/>
      <c r="S3119" s="175"/>
      <c r="T3119" s="175"/>
      <c r="U3119" s="175"/>
      <c r="V3119" s="175"/>
      <c r="W3119" s="175"/>
      <c r="X3119" s="175"/>
      <c r="Y3119" s="175"/>
      <c r="Z3119" s="175"/>
      <c r="AA3119" s="175"/>
      <c r="AB3119" s="175"/>
      <c r="AC3119" s="175"/>
      <c r="AD3119" s="175"/>
      <c r="AE3119" s="175"/>
      <c r="AF3119" s="175"/>
      <c r="AG3119" s="175"/>
      <c r="AH3119" s="175"/>
      <c r="AI3119" s="175"/>
      <c r="AJ3119" s="175"/>
      <c r="AK3119" s="175"/>
      <c r="AL3119" s="175"/>
      <c r="AM3119" s="175"/>
      <c r="AN3119" s="175"/>
      <c r="AO3119" s="175"/>
      <c r="AP3119" s="175"/>
      <c r="AQ3119" s="175"/>
      <c r="AR3119" s="175"/>
    </row>
    <row r="3120" spans="1:44" ht="102" x14ac:dyDescent="0.3">
      <c r="A3120" s="175"/>
      <c r="B3120" s="181" t="s">
        <v>1605</v>
      </c>
      <c r="C3120" s="182" t="s">
        <v>1606</v>
      </c>
      <c r="D3120" s="190">
        <v>3513.29</v>
      </c>
      <c r="E3120" s="191">
        <v>3513.29</v>
      </c>
      <c r="F3120" s="185" t="s">
        <v>4637</v>
      </c>
      <c r="G3120" s="186" t="s">
        <v>3749</v>
      </c>
      <c r="H3120" s="187"/>
      <c r="I3120" s="175"/>
      <c r="J3120" s="175"/>
      <c r="K3120" s="175"/>
      <c r="L3120" s="175"/>
      <c r="M3120" s="175"/>
      <c r="N3120" s="175"/>
      <c r="O3120" s="175"/>
      <c r="P3120" s="175"/>
      <c r="Q3120" s="175"/>
      <c r="R3120" s="175"/>
      <c r="S3120" s="175"/>
      <c r="T3120" s="175"/>
      <c r="U3120" s="175"/>
      <c r="V3120" s="175"/>
      <c r="W3120" s="175"/>
      <c r="X3120" s="175"/>
      <c r="Y3120" s="175"/>
      <c r="Z3120" s="175"/>
      <c r="AA3120" s="175"/>
      <c r="AB3120" s="175"/>
      <c r="AC3120" s="175"/>
      <c r="AD3120" s="175"/>
      <c r="AE3120" s="175"/>
      <c r="AF3120" s="175"/>
      <c r="AG3120" s="175"/>
      <c r="AH3120" s="175"/>
      <c r="AI3120" s="175"/>
      <c r="AJ3120" s="175"/>
      <c r="AK3120" s="175"/>
      <c r="AL3120" s="175"/>
      <c r="AM3120" s="175"/>
      <c r="AN3120" s="175"/>
      <c r="AO3120" s="175"/>
      <c r="AP3120" s="175"/>
      <c r="AQ3120" s="175"/>
      <c r="AR3120" s="175"/>
    </row>
    <row r="3121" spans="1:44" ht="102" hidden="1" x14ac:dyDescent="0.3">
      <c r="A3121" s="175"/>
      <c r="B3121" s="185" t="s">
        <v>4637</v>
      </c>
      <c r="C3121" s="182"/>
      <c r="D3121" s="190">
        <v>3513.29</v>
      </c>
      <c r="E3121" s="191">
        <v>3513.29</v>
      </c>
      <c r="F3121" s="186" t="s">
        <v>3749</v>
      </c>
      <c r="G3121" s="181" t="s">
        <v>1029</v>
      </c>
      <c r="H3121" s="182" t="s">
        <v>1030</v>
      </c>
      <c r="I3121" s="175"/>
      <c r="J3121" s="175"/>
      <c r="K3121" s="175"/>
      <c r="L3121" s="175"/>
      <c r="M3121" s="175"/>
      <c r="N3121" s="175"/>
      <c r="O3121" s="175"/>
      <c r="P3121" s="175"/>
      <c r="Q3121" s="175"/>
      <c r="R3121" s="175"/>
      <c r="S3121" s="175"/>
      <c r="T3121" s="175"/>
      <c r="U3121" s="175"/>
      <c r="V3121" s="175"/>
      <c r="W3121" s="175"/>
      <c r="X3121" s="175"/>
      <c r="Y3121" s="175"/>
      <c r="Z3121" s="175"/>
      <c r="AA3121" s="175"/>
      <c r="AB3121" s="175"/>
      <c r="AC3121" s="175"/>
      <c r="AD3121" s="175"/>
      <c r="AE3121" s="175"/>
      <c r="AF3121" s="175"/>
      <c r="AG3121" s="175"/>
      <c r="AH3121" s="175"/>
      <c r="AI3121" s="175"/>
      <c r="AJ3121" s="175"/>
      <c r="AK3121" s="175"/>
      <c r="AL3121" s="175"/>
      <c r="AM3121" s="175"/>
      <c r="AN3121" s="175"/>
      <c r="AO3121" s="175"/>
      <c r="AP3121" s="175"/>
      <c r="AQ3121" s="175"/>
      <c r="AR3121" s="175"/>
    </row>
    <row r="3122" spans="1:44" ht="102" hidden="1" x14ac:dyDescent="0.3">
      <c r="A3122" s="175"/>
      <c r="B3122" s="186" t="s">
        <v>3749</v>
      </c>
      <c r="C3122" s="187"/>
      <c r="D3122" s="190">
        <v>3513.29</v>
      </c>
      <c r="E3122" s="191">
        <v>3513.29</v>
      </c>
      <c r="F3122" s="181" t="s">
        <v>1029</v>
      </c>
      <c r="G3122" s="185" t="s">
        <v>4637</v>
      </c>
      <c r="H3122" s="182"/>
      <c r="I3122" s="175"/>
      <c r="J3122" s="175"/>
      <c r="K3122" s="175"/>
      <c r="L3122" s="175"/>
      <c r="M3122" s="175"/>
      <c r="N3122" s="175"/>
      <c r="O3122" s="175"/>
      <c r="P3122" s="175"/>
      <c r="Q3122" s="175"/>
      <c r="R3122" s="175"/>
      <c r="S3122" s="175"/>
      <c r="T3122" s="175"/>
      <c r="U3122" s="175"/>
      <c r="V3122" s="175"/>
      <c r="W3122" s="175"/>
      <c r="X3122" s="175"/>
      <c r="Y3122" s="175"/>
      <c r="Z3122" s="175"/>
      <c r="AA3122" s="175"/>
      <c r="AB3122" s="175"/>
      <c r="AC3122" s="175"/>
      <c r="AD3122" s="175"/>
      <c r="AE3122" s="175"/>
      <c r="AF3122" s="175"/>
      <c r="AG3122" s="175"/>
      <c r="AH3122" s="175"/>
      <c r="AI3122" s="175"/>
      <c r="AJ3122" s="175"/>
      <c r="AK3122" s="175"/>
      <c r="AL3122" s="175"/>
      <c r="AM3122" s="175"/>
      <c r="AN3122" s="175"/>
      <c r="AO3122" s="175"/>
      <c r="AP3122" s="175"/>
      <c r="AQ3122" s="175"/>
      <c r="AR3122" s="175"/>
    </row>
    <row r="3123" spans="1:44" ht="102" x14ac:dyDescent="0.3">
      <c r="A3123" s="175"/>
      <c r="B3123" s="181" t="s">
        <v>1029</v>
      </c>
      <c r="C3123" s="182" t="s">
        <v>1030</v>
      </c>
      <c r="D3123" s="190">
        <v>1477.47</v>
      </c>
      <c r="E3123" s="191">
        <v>1477.47</v>
      </c>
      <c r="F3123" s="185" t="s">
        <v>4637</v>
      </c>
      <c r="G3123" s="186" t="s">
        <v>3750</v>
      </c>
      <c r="H3123" s="187"/>
      <c r="I3123" s="175"/>
      <c r="J3123" s="175"/>
      <c r="K3123" s="175"/>
      <c r="L3123" s="175"/>
      <c r="M3123" s="175"/>
      <c r="N3123" s="175"/>
      <c r="O3123" s="175"/>
      <c r="P3123" s="175"/>
      <c r="Q3123" s="175"/>
      <c r="R3123" s="175"/>
      <c r="S3123" s="175"/>
      <c r="T3123" s="175"/>
      <c r="U3123" s="175"/>
      <c r="V3123" s="175"/>
      <c r="W3123" s="175"/>
      <c r="X3123" s="175"/>
      <c r="Y3123" s="175"/>
      <c r="Z3123" s="175"/>
      <c r="AA3123" s="175"/>
      <c r="AB3123" s="175"/>
      <c r="AC3123" s="175"/>
      <c r="AD3123" s="175"/>
      <c r="AE3123" s="175"/>
      <c r="AF3123" s="175"/>
      <c r="AG3123" s="175"/>
      <c r="AH3123" s="175"/>
      <c r="AI3123" s="175"/>
      <c r="AJ3123" s="175"/>
      <c r="AK3123" s="175"/>
      <c r="AL3123" s="175"/>
      <c r="AM3123" s="175"/>
      <c r="AN3123" s="175"/>
      <c r="AO3123" s="175"/>
      <c r="AP3123" s="175"/>
      <c r="AQ3123" s="175"/>
      <c r="AR3123" s="175"/>
    </row>
    <row r="3124" spans="1:44" ht="102" hidden="1" x14ac:dyDescent="0.3">
      <c r="A3124" s="175"/>
      <c r="B3124" s="185" t="s">
        <v>4637</v>
      </c>
      <c r="C3124" s="182"/>
      <c r="D3124" s="190">
        <v>1477.47</v>
      </c>
      <c r="E3124" s="191">
        <v>1477.47</v>
      </c>
      <c r="F3124" s="186" t="s">
        <v>3750</v>
      </c>
      <c r="G3124" s="181" t="s">
        <v>1878</v>
      </c>
      <c r="H3124" s="182" t="s">
        <v>1879</v>
      </c>
      <c r="I3124" s="175"/>
      <c r="J3124" s="175"/>
      <c r="K3124" s="175"/>
      <c r="L3124" s="175"/>
      <c r="M3124" s="175"/>
      <c r="N3124" s="175"/>
      <c r="O3124" s="175"/>
      <c r="P3124" s="175"/>
      <c r="Q3124" s="175"/>
      <c r="R3124" s="175"/>
      <c r="S3124" s="175"/>
      <c r="T3124" s="175"/>
      <c r="U3124" s="175"/>
      <c r="V3124" s="175"/>
      <c r="W3124" s="175"/>
      <c r="X3124" s="175"/>
      <c r="Y3124" s="175"/>
      <c r="Z3124" s="175"/>
      <c r="AA3124" s="175"/>
      <c r="AB3124" s="175"/>
      <c r="AC3124" s="175"/>
      <c r="AD3124" s="175"/>
      <c r="AE3124" s="175"/>
      <c r="AF3124" s="175"/>
      <c r="AG3124" s="175"/>
      <c r="AH3124" s="175"/>
      <c r="AI3124" s="175"/>
      <c r="AJ3124" s="175"/>
      <c r="AK3124" s="175"/>
      <c r="AL3124" s="175"/>
      <c r="AM3124" s="175"/>
      <c r="AN3124" s="175"/>
      <c r="AO3124" s="175"/>
      <c r="AP3124" s="175"/>
      <c r="AQ3124" s="175"/>
      <c r="AR3124" s="175"/>
    </row>
    <row r="3125" spans="1:44" ht="102" hidden="1" x14ac:dyDescent="0.3">
      <c r="A3125" s="175"/>
      <c r="B3125" s="186" t="s">
        <v>3750</v>
      </c>
      <c r="C3125" s="187"/>
      <c r="D3125" s="190">
        <v>1477.47</v>
      </c>
      <c r="E3125" s="191">
        <v>1477.47</v>
      </c>
      <c r="F3125" s="181" t="s">
        <v>1878</v>
      </c>
      <c r="G3125" s="185" t="s">
        <v>4637</v>
      </c>
      <c r="H3125" s="182"/>
      <c r="I3125" s="175"/>
      <c r="J3125" s="175"/>
      <c r="K3125" s="175"/>
      <c r="L3125" s="175"/>
      <c r="M3125" s="175"/>
      <c r="N3125" s="175"/>
      <c r="O3125" s="175"/>
      <c r="P3125" s="175"/>
      <c r="Q3125" s="175"/>
      <c r="R3125" s="175"/>
      <c r="S3125" s="175"/>
      <c r="T3125" s="175"/>
      <c r="U3125" s="175"/>
      <c r="V3125" s="175"/>
      <c r="W3125" s="175"/>
      <c r="X3125" s="175"/>
      <c r="Y3125" s="175"/>
      <c r="Z3125" s="175"/>
      <c r="AA3125" s="175"/>
      <c r="AB3125" s="175"/>
      <c r="AC3125" s="175"/>
      <c r="AD3125" s="175"/>
      <c r="AE3125" s="175"/>
      <c r="AF3125" s="175"/>
      <c r="AG3125" s="175"/>
      <c r="AH3125" s="175"/>
      <c r="AI3125" s="175"/>
      <c r="AJ3125" s="175"/>
      <c r="AK3125" s="175"/>
      <c r="AL3125" s="175"/>
      <c r="AM3125" s="175"/>
      <c r="AN3125" s="175"/>
      <c r="AO3125" s="175"/>
      <c r="AP3125" s="175"/>
      <c r="AQ3125" s="175"/>
      <c r="AR3125" s="175"/>
    </row>
    <row r="3126" spans="1:44" ht="102" x14ac:dyDescent="0.3">
      <c r="A3126" s="175"/>
      <c r="B3126" s="181" t="s">
        <v>1878</v>
      </c>
      <c r="C3126" s="182" t="s">
        <v>1879</v>
      </c>
      <c r="D3126" s="190">
        <v>1318.56</v>
      </c>
      <c r="E3126" s="191">
        <v>1318.56</v>
      </c>
      <c r="F3126" s="185" t="s">
        <v>4637</v>
      </c>
      <c r="G3126" s="186" t="s">
        <v>3752</v>
      </c>
      <c r="H3126" s="187"/>
      <c r="I3126" s="175"/>
      <c r="J3126" s="175"/>
      <c r="K3126" s="175"/>
      <c r="L3126" s="175"/>
      <c r="M3126" s="175"/>
      <c r="N3126" s="175"/>
      <c r="O3126" s="175"/>
      <c r="P3126" s="175"/>
      <c r="Q3126" s="175"/>
      <c r="R3126" s="175"/>
      <c r="S3126" s="175"/>
      <c r="T3126" s="175"/>
      <c r="U3126" s="175"/>
      <c r="V3126" s="175"/>
      <c r="W3126" s="175"/>
      <c r="X3126" s="175"/>
      <c r="Y3126" s="175"/>
      <c r="Z3126" s="175"/>
      <c r="AA3126" s="175"/>
      <c r="AB3126" s="175"/>
      <c r="AC3126" s="175"/>
      <c r="AD3126" s="175"/>
      <c r="AE3126" s="175"/>
      <c r="AF3126" s="175"/>
      <c r="AG3126" s="175"/>
      <c r="AH3126" s="175"/>
      <c r="AI3126" s="175"/>
      <c r="AJ3126" s="175"/>
      <c r="AK3126" s="175"/>
      <c r="AL3126" s="175"/>
      <c r="AM3126" s="175"/>
      <c r="AN3126" s="175"/>
      <c r="AO3126" s="175"/>
      <c r="AP3126" s="175"/>
      <c r="AQ3126" s="175"/>
      <c r="AR3126" s="175"/>
    </row>
    <row r="3127" spans="1:44" ht="102" hidden="1" x14ac:dyDescent="0.3">
      <c r="A3127" s="175"/>
      <c r="B3127" s="185" t="s">
        <v>4637</v>
      </c>
      <c r="C3127" s="182"/>
      <c r="D3127" s="190">
        <v>1318.56</v>
      </c>
      <c r="E3127" s="191">
        <v>1318.56</v>
      </c>
      <c r="F3127" s="186" t="s">
        <v>3752</v>
      </c>
      <c r="G3127" s="181" t="s">
        <v>1802</v>
      </c>
      <c r="H3127" s="182" t="s">
        <v>1803</v>
      </c>
      <c r="I3127" s="175"/>
      <c r="J3127" s="175"/>
      <c r="K3127" s="175"/>
      <c r="L3127" s="175"/>
      <c r="M3127" s="175"/>
      <c r="N3127" s="175"/>
      <c r="O3127" s="175"/>
      <c r="P3127" s="175"/>
      <c r="Q3127" s="175"/>
      <c r="R3127" s="175"/>
      <c r="S3127" s="175"/>
      <c r="T3127" s="175"/>
      <c r="U3127" s="175"/>
      <c r="V3127" s="175"/>
      <c r="W3127" s="175"/>
      <c r="X3127" s="175"/>
      <c r="Y3127" s="175"/>
      <c r="Z3127" s="175"/>
      <c r="AA3127" s="175"/>
      <c r="AB3127" s="175"/>
      <c r="AC3127" s="175"/>
      <c r="AD3127" s="175"/>
      <c r="AE3127" s="175"/>
      <c r="AF3127" s="175"/>
      <c r="AG3127" s="175"/>
      <c r="AH3127" s="175"/>
      <c r="AI3127" s="175"/>
      <c r="AJ3127" s="175"/>
      <c r="AK3127" s="175"/>
      <c r="AL3127" s="175"/>
      <c r="AM3127" s="175"/>
      <c r="AN3127" s="175"/>
      <c r="AO3127" s="175"/>
      <c r="AP3127" s="175"/>
      <c r="AQ3127" s="175"/>
      <c r="AR3127" s="175"/>
    </row>
    <row r="3128" spans="1:44" ht="102" hidden="1" x14ac:dyDescent="0.3">
      <c r="A3128" s="175"/>
      <c r="B3128" s="186" t="s">
        <v>3752</v>
      </c>
      <c r="C3128" s="187"/>
      <c r="D3128" s="190">
        <v>1318.56</v>
      </c>
      <c r="E3128" s="191">
        <v>1318.56</v>
      </c>
      <c r="F3128" s="181" t="s">
        <v>1802</v>
      </c>
      <c r="G3128" s="185" t="s">
        <v>4637</v>
      </c>
      <c r="H3128" s="182"/>
      <c r="I3128" s="175"/>
      <c r="J3128" s="175"/>
      <c r="K3128" s="175"/>
      <c r="L3128" s="175"/>
      <c r="M3128" s="175"/>
      <c r="N3128" s="175"/>
      <c r="O3128" s="175"/>
      <c r="P3128" s="175"/>
      <c r="Q3128" s="175"/>
      <c r="R3128" s="175"/>
      <c r="S3128" s="175"/>
      <c r="T3128" s="175"/>
      <c r="U3128" s="175"/>
      <c r="V3128" s="175"/>
      <c r="W3128" s="175"/>
      <c r="X3128" s="175"/>
      <c r="Y3128" s="175"/>
      <c r="Z3128" s="175"/>
      <c r="AA3128" s="175"/>
      <c r="AB3128" s="175"/>
      <c r="AC3128" s="175"/>
      <c r="AD3128" s="175"/>
      <c r="AE3128" s="175"/>
      <c r="AF3128" s="175"/>
      <c r="AG3128" s="175"/>
      <c r="AH3128" s="175"/>
      <c r="AI3128" s="175"/>
      <c r="AJ3128" s="175"/>
      <c r="AK3128" s="175"/>
      <c r="AL3128" s="175"/>
      <c r="AM3128" s="175"/>
      <c r="AN3128" s="175"/>
      <c r="AO3128" s="175"/>
      <c r="AP3128" s="175"/>
      <c r="AQ3128" s="175"/>
      <c r="AR3128" s="175"/>
    </row>
    <row r="3129" spans="1:44" ht="102" x14ac:dyDescent="0.3">
      <c r="A3129" s="175"/>
      <c r="B3129" s="181" t="s">
        <v>1802</v>
      </c>
      <c r="C3129" s="182" t="s">
        <v>1803</v>
      </c>
      <c r="D3129" s="190">
        <v>1473.18</v>
      </c>
      <c r="E3129" s="191">
        <v>1473.18</v>
      </c>
      <c r="F3129" s="185" t="s">
        <v>4637</v>
      </c>
      <c r="G3129" s="186" t="s">
        <v>3753</v>
      </c>
      <c r="H3129" s="187"/>
      <c r="I3129" s="175"/>
      <c r="J3129" s="175"/>
      <c r="K3129" s="175"/>
      <c r="L3129" s="175"/>
      <c r="M3129" s="175"/>
      <c r="N3129" s="175"/>
      <c r="O3129" s="175"/>
      <c r="P3129" s="175"/>
      <c r="Q3129" s="175"/>
      <c r="R3129" s="175"/>
      <c r="S3129" s="175"/>
      <c r="T3129" s="175"/>
      <c r="U3129" s="175"/>
      <c r="V3129" s="175"/>
      <c r="W3129" s="175"/>
      <c r="X3129" s="175"/>
      <c r="Y3129" s="175"/>
      <c r="Z3129" s="175"/>
      <c r="AA3129" s="175"/>
      <c r="AB3129" s="175"/>
      <c r="AC3129" s="175"/>
      <c r="AD3129" s="175"/>
      <c r="AE3129" s="175"/>
      <c r="AF3129" s="175"/>
      <c r="AG3129" s="175"/>
      <c r="AH3129" s="175"/>
      <c r="AI3129" s="175"/>
      <c r="AJ3129" s="175"/>
      <c r="AK3129" s="175"/>
      <c r="AL3129" s="175"/>
      <c r="AM3129" s="175"/>
      <c r="AN3129" s="175"/>
      <c r="AO3129" s="175"/>
      <c r="AP3129" s="175"/>
      <c r="AQ3129" s="175"/>
      <c r="AR3129" s="175"/>
    </row>
    <row r="3130" spans="1:44" ht="102" hidden="1" x14ac:dyDescent="0.3">
      <c r="A3130" s="175"/>
      <c r="B3130" s="185" t="s">
        <v>4637</v>
      </c>
      <c r="C3130" s="182"/>
      <c r="D3130" s="190">
        <v>1473.18</v>
      </c>
      <c r="E3130" s="191">
        <v>1473.18</v>
      </c>
      <c r="F3130" s="186" t="s">
        <v>3753</v>
      </c>
      <c r="G3130" s="181" t="s">
        <v>1564</v>
      </c>
      <c r="H3130" s="182" t="s">
        <v>1565</v>
      </c>
      <c r="I3130" s="175"/>
      <c r="J3130" s="175"/>
      <c r="K3130" s="175"/>
      <c r="L3130" s="175"/>
      <c r="M3130" s="175"/>
      <c r="N3130" s="175"/>
      <c r="O3130" s="175"/>
      <c r="P3130" s="175"/>
      <c r="Q3130" s="175"/>
      <c r="R3130" s="175"/>
      <c r="S3130" s="175"/>
      <c r="T3130" s="175"/>
      <c r="U3130" s="175"/>
      <c r="V3130" s="175"/>
      <c r="W3130" s="175"/>
      <c r="X3130" s="175"/>
      <c r="Y3130" s="175"/>
      <c r="Z3130" s="175"/>
      <c r="AA3130" s="175"/>
      <c r="AB3130" s="175"/>
      <c r="AC3130" s="175"/>
      <c r="AD3130" s="175"/>
      <c r="AE3130" s="175"/>
      <c r="AF3130" s="175"/>
      <c r="AG3130" s="175"/>
      <c r="AH3130" s="175"/>
      <c r="AI3130" s="175"/>
      <c r="AJ3130" s="175"/>
      <c r="AK3130" s="175"/>
      <c r="AL3130" s="175"/>
      <c r="AM3130" s="175"/>
      <c r="AN3130" s="175"/>
      <c r="AO3130" s="175"/>
      <c r="AP3130" s="175"/>
      <c r="AQ3130" s="175"/>
      <c r="AR3130" s="175"/>
    </row>
    <row r="3131" spans="1:44" ht="102" hidden="1" x14ac:dyDescent="0.3">
      <c r="A3131" s="175"/>
      <c r="B3131" s="186" t="s">
        <v>3753</v>
      </c>
      <c r="C3131" s="187"/>
      <c r="D3131" s="190">
        <v>1473.18</v>
      </c>
      <c r="E3131" s="191">
        <v>1473.18</v>
      </c>
      <c r="F3131" s="181" t="s">
        <v>1564</v>
      </c>
      <c r="G3131" s="185" t="s">
        <v>4637</v>
      </c>
      <c r="H3131" s="182"/>
      <c r="I3131" s="175"/>
      <c r="J3131" s="175"/>
      <c r="K3131" s="175"/>
      <c r="L3131" s="175"/>
      <c r="M3131" s="175"/>
      <c r="N3131" s="175"/>
      <c r="O3131" s="175"/>
      <c r="P3131" s="175"/>
      <c r="Q3131" s="175"/>
      <c r="R3131" s="175"/>
      <c r="S3131" s="175"/>
      <c r="T3131" s="175"/>
      <c r="U3131" s="175"/>
      <c r="V3131" s="175"/>
      <c r="W3131" s="175"/>
      <c r="X3131" s="175"/>
      <c r="Y3131" s="175"/>
      <c r="Z3131" s="175"/>
      <c r="AA3131" s="175"/>
      <c r="AB3131" s="175"/>
      <c r="AC3131" s="175"/>
      <c r="AD3131" s="175"/>
      <c r="AE3131" s="175"/>
      <c r="AF3131" s="175"/>
      <c r="AG3131" s="175"/>
      <c r="AH3131" s="175"/>
      <c r="AI3131" s="175"/>
      <c r="AJ3131" s="175"/>
      <c r="AK3131" s="175"/>
      <c r="AL3131" s="175"/>
      <c r="AM3131" s="175"/>
      <c r="AN3131" s="175"/>
      <c r="AO3131" s="175"/>
      <c r="AP3131" s="175"/>
      <c r="AQ3131" s="175"/>
      <c r="AR3131" s="175"/>
    </row>
    <row r="3132" spans="1:44" ht="102" x14ac:dyDescent="0.3">
      <c r="A3132" s="175"/>
      <c r="B3132" s="181" t="s">
        <v>1564</v>
      </c>
      <c r="C3132" s="182" t="s">
        <v>1565</v>
      </c>
      <c r="D3132" s="190">
        <v>3251.3</v>
      </c>
      <c r="E3132" s="191">
        <v>3251.3</v>
      </c>
      <c r="F3132" s="185" t="s">
        <v>4637</v>
      </c>
      <c r="G3132" s="186" t="s">
        <v>3755</v>
      </c>
      <c r="H3132" s="187"/>
      <c r="I3132" s="175"/>
      <c r="J3132" s="175"/>
      <c r="K3132" s="175"/>
      <c r="L3132" s="175"/>
      <c r="M3132" s="175"/>
      <c r="N3132" s="175"/>
      <c r="O3132" s="175"/>
      <c r="P3132" s="175"/>
      <c r="Q3132" s="175"/>
      <c r="R3132" s="175"/>
      <c r="S3132" s="175"/>
      <c r="T3132" s="175"/>
      <c r="U3132" s="175"/>
      <c r="V3132" s="175"/>
      <c r="W3132" s="175"/>
      <c r="X3132" s="175"/>
      <c r="Y3132" s="175"/>
      <c r="Z3132" s="175"/>
      <c r="AA3132" s="175"/>
      <c r="AB3132" s="175"/>
      <c r="AC3132" s="175"/>
      <c r="AD3132" s="175"/>
      <c r="AE3132" s="175"/>
      <c r="AF3132" s="175"/>
      <c r="AG3132" s="175"/>
      <c r="AH3132" s="175"/>
      <c r="AI3132" s="175"/>
      <c r="AJ3132" s="175"/>
      <c r="AK3132" s="175"/>
      <c r="AL3132" s="175"/>
      <c r="AM3132" s="175"/>
      <c r="AN3132" s="175"/>
      <c r="AO3132" s="175"/>
      <c r="AP3132" s="175"/>
      <c r="AQ3132" s="175"/>
      <c r="AR3132" s="175"/>
    </row>
    <row r="3133" spans="1:44" ht="102" hidden="1" x14ac:dyDescent="0.3">
      <c r="A3133" s="175"/>
      <c r="B3133" s="185" t="s">
        <v>4637</v>
      </c>
      <c r="C3133" s="182"/>
      <c r="D3133" s="190">
        <v>3251.3</v>
      </c>
      <c r="E3133" s="191">
        <v>3251.3</v>
      </c>
      <c r="F3133" s="186" t="s">
        <v>3755</v>
      </c>
      <c r="G3133" s="181" t="s">
        <v>1731</v>
      </c>
      <c r="H3133" s="182" t="s">
        <v>1732</v>
      </c>
      <c r="I3133" s="175"/>
      <c r="J3133" s="175"/>
      <c r="K3133" s="175"/>
      <c r="L3133" s="175"/>
      <c r="M3133" s="175"/>
      <c r="N3133" s="175"/>
      <c r="O3133" s="175"/>
      <c r="P3133" s="175"/>
      <c r="Q3133" s="175"/>
      <c r="R3133" s="175"/>
      <c r="S3133" s="175"/>
      <c r="T3133" s="175"/>
      <c r="U3133" s="175"/>
      <c r="V3133" s="175"/>
      <c r="W3133" s="175"/>
      <c r="X3133" s="175"/>
      <c r="Y3133" s="175"/>
      <c r="Z3133" s="175"/>
      <c r="AA3133" s="175"/>
      <c r="AB3133" s="175"/>
      <c r="AC3133" s="175"/>
      <c r="AD3133" s="175"/>
      <c r="AE3133" s="175"/>
      <c r="AF3133" s="175"/>
      <c r="AG3133" s="175"/>
      <c r="AH3133" s="175"/>
      <c r="AI3133" s="175"/>
      <c r="AJ3133" s="175"/>
      <c r="AK3133" s="175"/>
      <c r="AL3133" s="175"/>
      <c r="AM3133" s="175"/>
      <c r="AN3133" s="175"/>
      <c r="AO3133" s="175"/>
      <c r="AP3133" s="175"/>
      <c r="AQ3133" s="175"/>
      <c r="AR3133" s="175"/>
    </row>
    <row r="3134" spans="1:44" ht="102" hidden="1" x14ac:dyDescent="0.3">
      <c r="A3134" s="175"/>
      <c r="B3134" s="186" t="s">
        <v>3755</v>
      </c>
      <c r="C3134" s="187"/>
      <c r="D3134" s="190">
        <v>3251.3</v>
      </c>
      <c r="E3134" s="191">
        <v>3251.3</v>
      </c>
      <c r="F3134" s="181" t="s">
        <v>1731</v>
      </c>
      <c r="G3134" s="185" t="s">
        <v>4637</v>
      </c>
      <c r="H3134" s="182"/>
      <c r="I3134" s="175"/>
      <c r="J3134" s="175"/>
      <c r="K3134" s="175"/>
      <c r="L3134" s="175"/>
      <c r="M3134" s="175"/>
      <c r="N3134" s="175"/>
      <c r="O3134" s="175"/>
      <c r="P3134" s="175"/>
      <c r="Q3134" s="175"/>
      <c r="R3134" s="175"/>
      <c r="S3134" s="175"/>
      <c r="T3134" s="175"/>
      <c r="U3134" s="175"/>
      <c r="V3134" s="175"/>
      <c r="W3134" s="175"/>
      <c r="X3134" s="175"/>
      <c r="Y3134" s="175"/>
      <c r="Z3134" s="175"/>
      <c r="AA3134" s="175"/>
      <c r="AB3134" s="175"/>
      <c r="AC3134" s="175"/>
      <c r="AD3134" s="175"/>
      <c r="AE3134" s="175"/>
      <c r="AF3134" s="175"/>
      <c r="AG3134" s="175"/>
      <c r="AH3134" s="175"/>
      <c r="AI3134" s="175"/>
      <c r="AJ3134" s="175"/>
      <c r="AK3134" s="175"/>
      <c r="AL3134" s="175"/>
      <c r="AM3134" s="175"/>
      <c r="AN3134" s="175"/>
      <c r="AO3134" s="175"/>
      <c r="AP3134" s="175"/>
      <c r="AQ3134" s="175"/>
      <c r="AR3134" s="175"/>
    </row>
    <row r="3135" spans="1:44" ht="102" x14ac:dyDescent="0.3">
      <c r="A3135" s="175"/>
      <c r="B3135" s="181" t="s">
        <v>1731</v>
      </c>
      <c r="C3135" s="182" t="s">
        <v>1732</v>
      </c>
      <c r="D3135" s="190">
        <v>3513.29</v>
      </c>
      <c r="E3135" s="191">
        <v>3513.29</v>
      </c>
      <c r="F3135" s="185" t="s">
        <v>4637</v>
      </c>
      <c r="G3135" s="186" t="s">
        <v>3773</v>
      </c>
      <c r="H3135" s="187"/>
      <c r="I3135" s="175"/>
      <c r="J3135" s="175"/>
      <c r="K3135" s="175"/>
      <c r="L3135" s="175"/>
      <c r="M3135" s="175"/>
      <c r="N3135" s="175"/>
      <c r="O3135" s="175"/>
      <c r="P3135" s="175"/>
      <c r="Q3135" s="175"/>
      <c r="R3135" s="175"/>
      <c r="S3135" s="175"/>
      <c r="T3135" s="175"/>
      <c r="U3135" s="175"/>
      <c r="V3135" s="175"/>
      <c r="W3135" s="175"/>
      <c r="X3135" s="175"/>
      <c r="Y3135" s="175"/>
      <c r="Z3135" s="175"/>
      <c r="AA3135" s="175"/>
      <c r="AB3135" s="175"/>
      <c r="AC3135" s="175"/>
      <c r="AD3135" s="175"/>
      <c r="AE3135" s="175"/>
      <c r="AF3135" s="175"/>
      <c r="AG3135" s="175"/>
      <c r="AH3135" s="175"/>
      <c r="AI3135" s="175"/>
      <c r="AJ3135" s="175"/>
      <c r="AK3135" s="175"/>
      <c r="AL3135" s="175"/>
      <c r="AM3135" s="175"/>
      <c r="AN3135" s="175"/>
      <c r="AO3135" s="175"/>
      <c r="AP3135" s="175"/>
      <c r="AQ3135" s="175"/>
      <c r="AR3135" s="175"/>
    </row>
    <row r="3136" spans="1:44" ht="102" hidden="1" x14ac:dyDescent="0.3">
      <c r="A3136" s="175"/>
      <c r="B3136" s="185" t="s">
        <v>4637</v>
      </c>
      <c r="C3136" s="182"/>
      <c r="D3136" s="190">
        <v>3513.29</v>
      </c>
      <c r="E3136" s="191">
        <v>3513.29</v>
      </c>
      <c r="F3136" s="186" t="s">
        <v>3773</v>
      </c>
      <c r="G3136" s="181" t="s">
        <v>1008</v>
      </c>
      <c r="H3136" s="182" t="s">
        <v>1009</v>
      </c>
      <c r="I3136" s="175"/>
      <c r="J3136" s="175"/>
      <c r="K3136" s="175"/>
      <c r="L3136" s="175"/>
      <c r="M3136" s="175"/>
      <c r="N3136" s="175"/>
      <c r="O3136" s="175"/>
      <c r="P3136" s="175"/>
      <c r="Q3136" s="175"/>
      <c r="R3136" s="175"/>
      <c r="S3136" s="175"/>
      <c r="T3136" s="175"/>
      <c r="U3136" s="175"/>
      <c r="V3136" s="175"/>
      <c r="W3136" s="175"/>
      <c r="X3136" s="175"/>
      <c r="Y3136" s="175"/>
      <c r="Z3136" s="175"/>
      <c r="AA3136" s="175"/>
      <c r="AB3136" s="175"/>
      <c r="AC3136" s="175"/>
      <c r="AD3136" s="175"/>
      <c r="AE3136" s="175"/>
      <c r="AF3136" s="175"/>
      <c r="AG3136" s="175"/>
      <c r="AH3136" s="175"/>
      <c r="AI3136" s="175"/>
      <c r="AJ3136" s="175"/>
      <c r="AK3136" s="175"/>
      <c r="AL3136" s="175"/>
      <c r="AM3136" s="175"/>
      <c r="AN3136" s="175"/>
      <c r="AO3136" s="175"/>
      <c r="AP3136" s="175"/>
      <c r="AQ3136" s="175"/>
      <c r="AR3136" s="175"/>
    </row>
    <row r="3137" spans="1:44" ht="102" hidden="1" x14ac:dyDescent="0.3">
      <c r="A3137" s="175"/>
      <c r="B3137" s="186" t="s">
        <v>3773</v>
      </c>
      <c r="C3137" s="187"/>
      <c r="D3137" s="190">
        <v>3513.29</v>
      </c>
      <c r="E3137" s="191">
        <v>3513.29</v>
      </c>
      <c r="F3137" s="181" t="s">
        <v>1008</v>
      </c>
      <c r="G3137" s="185" t="s">
        <v>4637</v>
      </c>
      <c r="H3137" s="182"/>
      <c r="I3137" s="175"/>
      <c r="J3137" s="175"/>
      <c r="K3137" s="175"/>
      <c r="L3137" s="175"/>
      <c r="M3137" s="175"/>
      <c r="N3137" s="175"/>
      <c r="O3137" s="175"/>
      <c r="P3137" s="175"/>
      <c r="Q3137" s="175"/>
      <c r="R3137" s="175"/>
      <c r="S3137" s="175"/>
      <c r="T3137" s="175"/>
      <c r="U3137" s="175"/>
      <c r="V3137" s="175"/>
      <c r="W3137" s="175"/>
      <c r="X3137" s="175"/>
      <c r="Y3137" s="175"/>
      <c r="Z3137" s="175"/>
      <c r="AA3137" s="175"/>
      <c r="AB3137" s="175"/>
      <c r="AC3137" s="175"/>
      <c r="AD3137" s="175"/>
      <c r="AE3137" s="175"/>
      <c r="AF3137" s="175"/>
      <c r="AG3137" s="175"/>
      <c r="AH3137" s="175"/>
      <c r="AI3137" s="175"/>
      <c r="AJ3137" s="175"/>
      <c r="AK3137" s="175"/>
      <c r="AL3137" s="175"/>
      <c r="AM3137" s="175"/>
      <c r="AN3137" s="175"/>
      <c r="AO3137" s="175"/>
      <c r="AP3137" s="175"/>
      <c r="AQ3137" s="175"/>
      <c r="AR3137" s="175"/>
    </row>
    <row r="3138" spans="1:44" ht="102" x14ac:dyDescent="0.3">
      <c r="A3138" s="175"/>
      <c r="B3138" s="181" t="s">
        <v>1008</v>
      </c>
      <c r="C3138" s="182" t="s">
        <v>1009</v>
      </c>
      <c r="D3138" s="190">
        <v>1477.47</v>
      </c>
      <c r="E3138" s="191">
        <v>1477.47</v>
      </c>
      <c r="F3138" s="185" t="s">
        <v>4637</v>
      </c>
      <c r="G3138" s="186" t="s">
        <v>3774</v>
      </c>
      <c r="H3138" s="187"/>
      <c r="I3138" s="175"/>
      <c r="J3138" s="175"/>
      <c r="K3138" s="175"/>
      <c r="L3138" s="175"/>
      <c r="M3138" s="175"/>
      <c r="N3138" s="175"/>
      <c r="O3138" s="175"/>
      <c r="P3138" s="175"/>
      <c r="Q3138" s="175"/>
      <c r="R3138" s="175"/>
      <c r="S3138" s="175"/>
      <c r="T3138" s="175"/>
      <c r="U3138" s="175"/>
      <c r="V3138" s="175"/>
      <c r="W3138" s="175"/>
      <c r="X3138" s="175"/>
      <c r="Y3138" s="175"/>
      <c r="Z3138" s="175"/>
      <c r="AA3138" s="175"/>
      <c r="AB3138" s="175"/>
      <c r="AC3138" s="175"/>
      <c r="AD3138" s="175"/>
      <c r="AE3138" s="175"/>
      <c r="AF3138" s="175"/>
      <c r="AG3138" s="175"/>
      <c r="AH3138" s="175"/>
      <c r="AI3138" s="175"/>
      <c r="AJ3138" s="175"/>
      <c r="AK3138" s="175"/>
      <c r="AL3138" s="175"/>
      <c r="AM3138" s="175"/>
      <c r="AN3138" s="175"/>
      <c r="AO3138" s="175"/>
      <c r="AP3138" s="175"/>
      <c r="AQ3138" s="175"/>
      <c r="AR3138" s="175"/>
    </row>
    <row r="3139" spans="1:44" ht="102" hidden="1" x14ac:dyDescent="0.3">
      <c r="A3139" s="175"/>
      <c r="B3139" s="185" t="s">
        <v>4637</v>
      </c>
      <c r="C3139" s="182"/>
      <c r="D3139" s="190">
        <v>1477.47</v>
      </c>
      <c r="E3139" s="191">
        <v>1477.47</v>
      </c>
      <c r="F3139" s="186" t="s">
        <v>3774</v>
      </c>
      <c r="G3139" s="181" t="s">
        <v>1598</v>
      </c>
      <c r="H3139" s="182" t="s">
        <v>1599</v>
      </c>
      <c r="I3139" s="175"/>
      <c r="J3139" s="175"/>
      <c r="K3139" s="175"/>
      <c r="L3139" s="175"/>
      <c r="M3139" s="175"/>
      <c r="N3139" s="175"/>
      <c r="O3139" s="175"/>
      <c r="P3139" s="175"/>
      <c r="Q3139" s="175"/>
      <c r="R3139" s="175"/>
      <c r="S3139" s="175"/>
      <c r="T3139" s="175"/>
      <c r="U3139" s="175"/>
      <c r="V3139" s="175"/>
      <c r="W3139" s="175"/>
      <c r="X3139" s="175"/>
      <c r="Y3139" s="175"/>
      <c r="Z3139" s="175"/>
      <c r="AA3139" s="175"/>
      <c r="AB3139" s="175"/>
      <c r="AC3139" s="175"/>
      <c r="AD3139" s="175"/>
      <c r="AE3139" s="175"/>
      <c r="AF3139" s="175"/>
      <c r="AG3139" s="175"/>
      <c r="AH3139" s="175"/>
      <c r="AI3139" s="175"/>
      <c r="AJ3139" s="175"/>
      <c r="AK3139" s="175"/>
      <c r="AL3139" s="175"/>
      <c r="AM3139" s="175"/>
      <c r="AN3139" s="175"/>
      <c r="AO3139" s="175"/>
      <c r="AP3139" s="175"/>
      <c r="AQ3139" s="175"/>
      <c r="AR3139" s="175"/>
    </row>
    <row r="3140" spans="1:44" ht="102" hidden="1" x14ac:dyDescent="0.3">
      <c r="A3140" s="175"/>
      <c r="B3140" s="186" t="s">
        <v>3774</v>
      </c>
      <c r="C3140" s="187"/>
      <c r="D3140" s="190">
        <v>1477.47</v>
      </c>
      <c r="E3140" s="191">
        <v>1477.47</v>
      </c>
      <c r="F3140" s="181" t="s">
        <v>1598</v>
      </c>
      <c r="G3140" s="185" t="s">
        <v>4637</v>
      </c>
      <c r="H3140" s="182"/>
      <c r="I3140" s="175"/>
      <c r="J3140" s="175"/>
      <c r="K3140" s="175"/>
      <c r="L3140" s="175"/>
      <c r="M3140" s="175"/>
      <c r="N3140" s="175"/>
      <c r="O3140" s="175"/>
      <c r="P3140" s="175"/>
      <c r="Q3140" s="175"/>
      <c r="R3140" s="175"/>
      <c r="S3140" s="175"/>
      <c r="T3140" s="175"/>
      <c r="U3140" s="175"/>
      <c r="V3140" s="175"/>
      <c r="W3140" s="175"/>
      <c r="X3140" s="175"/>
      <c r="Y3140" s="175"/>
      <c r="Z3140" s="175"/>
      <c r="AA3140" s="175"/>
      <c r="AB3140" s="175"/>
      <c r="AC3140" s="175"/>
      <c r="AD3140" s="175"/>
      <c r="AE3140" s="175"/>
      <c r="AF3140" s="175"/>
      <c r="AG3140" s="175"/>
      <c r="AH3140" s="175"/>
      <c r="AI3140" s="175"/>
      <c r="AJ3140" s="175"/>
      <c r="AK3140" s="175"/>
      <c r="AL3140" s="175"/>
      <c r="AM3140" s="175"/>
      <c r="AN3140" s="175"/>
      <c r="AO3140" s="175"/>
      <c r="AP3140" s="175"/>
      <c r="AQ3140" s="175"/>
      <c r="AR3140" s="175"/>
    </row>
    <row r="3141" spans="1:44" ht="102" x14ac:dyDescent="0.3">
      <c r="A3141" s="175"/>
      <c r="B3141" s="181" t="s">
        <v>1598</v>
      </c>
      <c r="C3141" s="182" t="s">
        <v>1599</v>
      </c>
      <c r="D3141" s="190">
        <v>1318.56</v>
      </c>
      <c r="E3141" s="191">
        <v>1318.56</v>
      </c>
      <c r="F3141" s="185" t="s">
        <v>4637</v>
      </c>
      <c r="G3141" s="186" t="s">
        <v>3775</v>
      </c>
      <c r="H3141" s="187"/>
      <c r="I3141" s="175"/>
      <c r="J3141" s="175"/>
      <c r="K3141" s="175"/>
      <c r="L3141" s="175"/>
      <c r="M3141" s="175"/>
      <c r="N3141" s="175"/>
      <c r="O3141" s="175"/>
      <c r="P3141" s="175"/>
      <c r="Q3141" s="175"/>
      <c r="R3141" s="175"/>
      <c r="S3141" s="175"/>
      <c r="T3141" s="175"/>
      <c r="U3141" s="175"/>
      <c r="V3141" s="175"/>
      <c r="W3141" s="175"/>
      <c r="X3141" s="175"/>
      <c r="Y3141" s="175"/>
      <c r="Z3141" s="175"/>
      <c r="AA3141" s="175"/>
      <c r="AB3141" s="175"/>
      <c r="AC3141" s="175"/>
      <c r="AD3141" s="175"/>
      <c r="AE3141" s="175"/>
      <c r="AF3141" s="175"/>
      <c r="AG3141" s="175"/>
      <c r="AH3141" s="175"/>
      <c r="AI3141" s="175"/>
      <c r="AJ3141" s="175"/>
      <c r="AK3141" s="175"/>
      <c r="AL3141" s="175"/>
      <c r="AM3141" s="175"/>
      <c r="AN3141" s="175"/>
      <c r="AO3141" s="175"/>
      <c r="AP3141" s="175"/>
      <c r="AQ3141" s="175"/>
      <c r="AR3141" s="175"/>
    </row>
    <row r="3142" spans="1:44" ht="102" hidden="1" x14ac:dyDescent="0.3">
      <c r="A3142" s="175"/>
      <c r="B3142" s="185" t="s">
        <v>4637</v>
      </c>
      <c r="C3142" s="182"/>
      <c r="D3142" s="190">
        <v>1318.56</v>
      </c>
      <c r="E3142" s="191">
        <v>1318.56</v>
      </c>
      <c r="F3142" s="186" t="s">
        <v>3775</v>
      </c>
      <c r="G3142" s="181" t="s">
        <v>1840</v>
      </c>
      <c r="H3142" s="182" t="s">
        <v>1841</v>
      </c>
      <c r="I3142" s="175"/>
      <c r="J3142" s="175"/>
      <c r="K3142" s="175"/>
      <c r="L3142" s="175"/>
      <c r="M3142" s="175"/>
      <c r="N3142" s="175"/>
      <c r="O3142" s="175"/>
      <c r="P3142" s="175"/>
      <c r="Q3142" s="175"/>
      <c r="R3142" s="175"/>
      <c r="S3142" s="175"/>
      <c r="T3142" s="175"/>
      <c r="U3142" s="175"/>
      <c r="V3142" s="175"/>
      <c r="W3142" s="175"/>
      <c r="X3142" s="175"/>
      <c r="Y3142" s="175"/>
      <c r="Z3142" s="175"/>
      <c r="AA3142" s="175"/>
      <c r="AB3142" s="175"/>
      <c r="AC3142" s="175"/>
      <c r="AD3142" s="175"/>
      <c r="AE3142" s="175"/>
      <c r="AF3142" s="175"/>
      <c r="AG3142" s="175"/>
      <c r="AH3142" s="175"/>
      <c r="AI3142" s="175"/>
      <c r="AJ3142" s="175"/>
      <c r="AK3142" s="175"/>
      <c r="AL3142" s="175"/>
      <c r="AM3142" s="175"/>
      <c r="AN3142" s="175"/>
      <c r="AO3142" s="175"/>
      <c r="AP3142" s="175"/>
      <c r="AQ3142" s="175"/>
      <c r="AR3142" s="175"/>
    </row>
    <row r="3143" spans="1:44" ht="102" hidden="1" x14ac:dyDescent="0.3">
      <c r="A3143" s="175"/>
      <c r="B3143" s="186" t="s">
        <v>3775</v>
      </c>
      <c r="C3143" s="187"/>
      <c r="D3143" s="190">
        <v>1318.56</v>
      </c>
      <c r="E3143" s="191">
        <v>1318.56</v>
      </c>
      <c r="F3143" s="181" t="s">
        <v>1840</v>
      </c>
      <c r="G3143" s="185" t="s">
        <v>4637</v>
      </c>
      <c r="H3143" s="182"/>
      <c r="I3143" s="175"/>
      <c r="J3143" s="175"/>
      <c r="K3143" s="175"/>
      <c r="L3143" s="175"/>
      <c r="M3143" s="175"/>
      <c r="N3143" s="175"/>
      <c r="O3143" s="175"/>
      <c r="P3143" s="175"/>
      <c r="Q3143" s="175"/>
      <c r="R3143" s="175"/>
      <c r="S3143" s="175"/>
      <c r="T3143" s="175"/>
      <c r="U3143" s="175"/>
      <c r="V3143" s="175"/>
      <c r="W3143" s="175"/>
      <c r="X3143" s="175"/>
      <c r="Y3143" s="175"/>
      <c r="Z3143" s="175"/>
      <c r="AA3143" s="175"/>
      <c r="AB3143" s="175"/>
      <c r="AC3143" s="175"/>
      <c r="AD3143" s="175"/>
      <c r="AE3143" s="175"/>
      <c r="AF3143" s="175"/>
      <c r="AG3143" s="175"/>
      <c r="AH3143" s="175"/>
      <c r="AI3143" s="175"/>
      <c r="AJ3143" s="175"/>
      <c r="AK3143" s="175"/>
      <c r="AL3143" s="175"/>
      <c r="AM3143" s="175"/>
      <c r="AN3143" s="175"/>
      <c r="AO3143" s="175"/>
      <c r="AP3143" s="175"/>
      <c r="AQ3143" s="175"/>
      <c r="AR3143" s="175"/>
    </row>
    <row r="3144" spans="1:44" ht="102" x14ac:dyDescent="0.3">
      <c r="A3144" s="175"/>
      <c r="B3144" s="181" t="s">
        <v>1840</v>
      </c>
      <c r="C3144" s="182" t="s">
        <v>1841</v>
      </c>
      <c r="D3144" s="190">
        <v>1473.18</v>
      </c>
      <c r="E3144" s="191">
        <v>1473.18</v>
      </c>
      <c r="F3144" s="185" t="s">
        <v>4637</v>
      </c>
      <c r="G3144" s="186" t="s">
        <v>3776</v>
      </c>
      <c r="H3144" s="187"/>
      <c r="I3144" s="175"/>
      <c r="J3144" s="175"/>
      <c r="K3144" s="175"/>
      <c r="L3144" s="175"/>
      <c r="M3144" s="175"/>
      <c r="N3144" s="175"/>
      <c r="O3144" s="175"/>
      <c r="P3144" s="175"/>
      <c r="Q3144" s="175"/>
      <c r="R3144" s="175"/>
      <c r="S3144" s="175"/>
      <c r="T3144" s="175"/>
      <c r="U3144" s="175"/>
      <c r="V3144" s="175"/>
      <c r="W3144" s="175"/>
      <c r="X3144" s="175"/>
      <c r="Y3144" s="175"/>
      <c r="Z3144" s="175"/>
      <c r="AA3144" s="175"/>
      <c r="AB3144" s="175"/>
      <c r="AC3144" s="175"/>
      <c r="AD3144" s="175"/>
      <c r="AE3144" s="175"/>
      <c r="AF3144" s="175"/>
      <c r="AG3144" s="175"/>
      <c r="AH3144" s="175"/>
      <c r="AI3144" s="175"/>
      <c r="AJ3144" s="175"/>
      <c r="AK3144" s="175"/>
      <c r="AL3144" s="175"/>
      <c r="AM3144" s="175"/>
      <c r="AN3144" s="175"/>
      <c r="AO3144" s="175"/>
      <c r="AP3144" s="175"/>
      <c r="AQ3144" s="175"/>
      <c r="AR3144" s="175"/>
    </row>
    <row r="3145" spans="1:44" ht="102" hidden="1" x14ac:dyDescent="0.3">
      <c r="A3145" s="175"/>
      <c r="B3145" s="185" t="s">
        <v>4637</v>
      </c>
      <c r="C3145" s="182"/>
      <c r="D3145" s="190">
        <v>1473.18</v>
      </c>
      <c r="E3145" s="191">
        <v>1473.18</v>
      </c>
      <c r="F3145" s="186" t="s">
        <v>3776</v>
      </c>
      <c r="G3145" s="181" t="s">
        <v>1897</v>
      </c>
      <c r="H3145" s="182" t="s">
        <v>1898</v>
      </c>
      <c r="I3145" s="175"/>
      <c r="J3145" s="175"/>
      <c r="K3145" s="175"/>
      <c r="L3145" s="175"/>
      <c r="M3145" s="175"/>
      <c r="N3145" s="175"/>
      <c r="O3145" s="175"/>
      <c r="P3145" s="175"/>
      <c r="Q3145" s="175"/>
      <c r="R3145" s="175"/>
      <c r="S3145" s="175"/>
      <c r="T3145" s="175"/>
      <c r="U3145" s="175"/>
      <c r="V3145" s="175"/>
      <c r="W3145" s="175"/>
      <c r="X3145" s="175"/>
      <c r="Y3145" s="175"/>
      <c r="Z3145" s="175"/>
      <c r="AA3145" s="175"/>
      <c r="AB3145" s="175"/>
      <c r="AC3145" s="175"/>
      <c r="AD3145" s="175"/>
      <c r="AE3145" s="175"/>
      <c r="AF3145" s="175"/>
      <c r="AG3145" s="175"/>
      <c r="AH3145" s="175"/>
      <c r="AI3145" s="175"/>
      <c r="AJ3145" s="175"/>
      <c r="AK3145" s="175"/>
      <c r="AL3145" s="175"/>
      <c r="AM3145" s="175"/>
      <c r="AN3145" s="175"/>
      <c r="AO3145" s="175"/>
      <c r="AP3145" s="175"/>
      <c r="AQ3145" s="175"/>
      <c r="AR3145" s="175"/>
    </row>
    <row r="3146" spans="1:44" ht="102" hidden="1" x14ac:dyDescent="0.3">
      <c r="A3146" s="175"/>
      <c r="B3146" s="186" t="s">
        <v>3776</v>
      </c>
      <c r="C3146" s="187"/>
      <c r="D3146" s="190">
        <v>1473.18</v>
      </c>
      <c r="E3146" s="191">
        <v>1473.18</v>
      </c>
      <c r="F3146" s="181" t="s">
        <v>1897</v>
      </c>
      <c r="G3146" s="185" t="s">
        <v>4637</v>
      </c>
      <c r="H3146" s="182"/>
      <c r="I3146" s="175"/>
      <c r="J3146" s="175"/>
      <c r="K3146" s="175"/>
      <c r="L3146" s="175"/>
      <c r="M3146" s="175"/>
      <c r="N3146" s="175"/>
      <c r="O3146" s="175"/>
      <c r="P3146" s="175"/>
      <c r="Q3146" s="175"/>
      <c r="R3146" s="175"/>
      <c r="S3146" s="175"/>
      <c r="T3146" s="175"/>
      <c r="U3146" s="175"/>
      <c r="V3146" s="175"/>
      <c r="W3146" s="175"/>
      <c r="X3146" s="175"/>
      <c r="Y3146" s="175"/>
      <c r="Z3146" s="175"/>
      <c r="AA3146" s="175"/>
      <c r="AB3146" s="175"/>
      <c r="AC3146" s="175"/>
      <c r="AD3146" s="175"/>
      <c r="AE3146" s="175"/>
      <c r="AF3146" s="175"/>
      <c r="AG3146" s="175"/>
      <c r="AH3146" s="175"/>
      <c r="AI3146" s="175"/>
      <c r="AJ3146" s="175"/>
      <c r="AK3146" s="175"/>
      <c r="AL3146" s="175"/>
      <c r="AM3146" s="175"/>
      <c r="AN3146" s="175"/>
      <c r="AO3146" s="175"/>
      <c r="AP3146" s="175"/>
      <c r="AQ3146" s="175"/>
      <c r="AR3146" s="175"/>
    </row>
    <row r="3147" spans="1:44" ht="102" x14ac:dyDescent="0.3">
      <c r="A3147" s="175"/>
      <c r="B3147" s="181" t="s">
        <v>1897</v>
      </c>
      <c r="C3147" s="182" t="s">
        <v>1898</v>
      </c>
      <c r="D3147" s="190">
        <v>3251.3</v>
      </c>
      <c r="E3147" s="191">
        <v>3251.3</v>
      </c>
      <c r="F3147" s="185" t="s">
        <v>4637</v>
      </c>
      <c r="G3147" s="186" t="s">
        <v>3778</v>
      </c>
      <c r="H3147" s="187"/>
      <c r="I3147" s="175"/>
      <c r="J3147" s="175"/>
      <c r="K3147" s="175"/>
      <c r="L3147" s="175"/>
      <c r="M3147" s="175"/>
      <c r="N3147" s="175"/>
      <c r="O3147" s="175"/>
      <c r="P3147" s="175"/>
      <c r="Q3147" s="175"/>
      <c r="R3147" s="175"/>
      <c r="S3147" s="175"/>
      <c r="T3147" s="175"/>
      <c r="U3147" s="175"/>
      <c r="V3147" s="175"/>
      <c r="W3147" s="175"/>
      <c r="X3147" s="175"/>
      <c r="Y3147" s="175"/>
      <c r="Z3147" s="175"/>
      <c r="AA3147" s="175"/>
      <c r="AB3147" s="175"/>
      <c r="AC3147" s="175"/>
      <c r="AD3147" s="175"/>
      <c r="AE3147" s="175"/>
      <c r="AF3147" s="175"/>
      <c r="AG3147" s="175"/>
      <c r="AH3147" s="175"/>
      <c r="AI3147" s="175"/>
      <c r="AJ3147" s="175"/>
      <c r="AK3147" s="175"/>
      <c r="AL3147" s="175"/>
      <c r="AM3147" s="175"/>
      <c r="AN3147" s="175"/>
      <c r="AO3147" s="175"/>
      <c r="AP3147" s="175"/>
      <c r="AQ3147" s="175"/>
      <c r="AR3147" s="175"/>
    </row>
    <row r="3148" spans="1:44" ht="102" hidden="1" x14ac:dyDescent="0.3">
      <c r="A3148" s="175"/>
      <c r="B3148" s="185" t="s">
        <v>4637</v>
      </c>
      <c r="C3148" s="182"/>
      <c r="D3148" s="190">
        <v>3251.3</v>
      </c>
      <c r="E3148" s="191">
        <v>3251.3</v>
      </c>
      <c r="F3148" s="186" t="s">
        <v>3778</v>
      </c>
      <c r="G3148" s="181" t="s">
        <v>903</v>
      </c>
      <c r="H3148" s="182" t="s">
        <v>236</v>
      </c>
      <c r="I3148" s="175"/>
      <c r="J3148" s="175"/>
      <c r="K3148" s="175"/>
      <c r="L3148" s="175"/>
      <c r="M3148" s="175"/>
      <c r="N3148" s="175"/>
      <c r="O3148" s="175"/>
      <c r="P3148" s="175"/>
      <c r="Q3148" s="175"/>
      <c r="R3148" s="175"/>
      <c r="S3148" s="175"/>
      <c r="T3148" s="175"/>
      <c r="U3148" s="175"/>
      <c r="V3148" s="175"/>
      <c r="W3148" s="175"/>
      <c r="X3148" s="175"/>
      <c r="Y3148" s="175"/>
      <c r="Z3148" s="175"/>
      <c r="AA3148" s="175"/>
      <c r="AB3148" s="175"/>
      <c r="AC3148" s="175"/>
      <c r="AD3148" s="175"/>
      <c r="AE3148" s="175"/>
      <c r="AF3148" s="175"/>
      <c r="AG3148" s="175"/>
      <c r="AH3148" s="175"/>
      <c r="AI3148" s="175"/>
      <c r="AJ3148" s="175"/>
      <c r="AK3148" s="175"/>
      <c r="AL3148" s="175"/>
      <c r="AM3148" s="175"/>
      <c r="AN3148" s="175"/>
      <c r="AO3148" s="175"/>
      <c r="AP3148" s="175"/>
      <c r="AQ3148" s="175"/>
      <c r="AR3148" s="175"/>
    </row>
    <row r="3149" spans="1:44" ht="102" hidden="1" x14ac:dyDescent="0.3">
      <c r="A3149" s="175"/>
      <c r="B3149" s="186" t="s">
        <v>3778</v>
      </c>
      <c r="C3149" s="187"/>
      <c r="D3149" s="190">
        <v>3251.3</v>
      </c>
      <c r="E3149" s="191">
        <v>3251.3</v>
      </c>
      <c r="F3149" s="181" t="s">
        <v>903</v>
      </c>
      <c r="G3149" s="185" t="s">
        <v>4637</v>
      </c>
      <c r="H3149" s="182"/>
      <c r="I3149" s="175"/>
      <c r="J3149" s="175"/>
      <c r="K3149" s="175"/>
      <c r="L3149" s="175"/>
      <c r="M3149" s="175"/>
      <c r="N3149" s="175"/>
      <c r="O3149" s="175"/>
      <c r="P3149" s="175"/>
      <c r="Q3149" s="175"/>
      <c r="R3149" s="175"/>
      <c r="S3149" s="175"/>
      <c r="T3149" s="175"/>
      <c r="U3149" s="175"/>
      <c r="V3149" s="175"/>
      <c r="W3149" s="175"/>
      <c r="X3149" s="175"/>
      <c r="Y3149" s="175"/>
      <c r="Z3149" s="175"/>
      <c r="AA3149" s="175"/>
      <c r="AB3149" s="175"/>
      <c r="AC3149" s="175"/>
      <c r="AD3149" s="175"/>
      <c r="AE3149" s="175"/>
      <c r="AF3149" s="175"/>
      <c r="AG3149" s="175"/>
      <c r="AH3149" s="175"/>
      <c r="AI3149" s="175"/>
      <c r="AJ3149" s="175"/>
      <c r="AK3149" s="175"/>
      <c r="AL3149" s="175"/>
      <c r="AM3149" s="175"/>
      <c r="AN3149" s="175"/>
      <c r="AO3149" s="175"/>
      <c r="AP3149" s="175"/>
      <c r="AQ3149" s="175"/>
      <c r="AR3149" s="175"/>
    </row>
    <row r="3150" spans="1:44" ht="102" x14ac:dyDescent="0.3">
      <c r="A3150" s="175"/>
      <c r="B3150" s="181" t="s">
        <v>903</v>
      </c>
      <c r="C3150" s="182" t="s">
        <v>236</v>
      </c>
      <c r="D3150" s="190">
        <v>3423.1</v>
      </c>
      <c r="E3150" s="191">
        <v>3423.1</v>
      </c>
      <c r="F3150" s="185" t="s">
        <v>4637</v>
      </c>
      <c r="G3150" s="186" t="s">
        <v>3103</v>
      </c>
      <c r="H3150" s="187"/>
      <c r="I3150" s="175"/>
      <c r="J3150" s="175"/>
      <c r="K3150" s="175"/>
      <c r="L3150" s="175"/>
      <c r="M3150" s="175"/>
      <c r="N3150" s="175"/>
      <c r="O3150" s="175"/>
      <c r="P3150" s="175"/>
      <c r="Q3150" s="175"/>
      <c r="R3150" s="175"/>
      <c r="S3150" s="175"/>
      <c r="T3150" s="175"/>
      <c r="U3150" s="175"/>
      <c r="V3150" s="175"/>
      <c r="W3150" s="175"/>
      <c r="X3150" s="175"/>
      <c r="Y3150" s="175"/>
      <c r="Z3150" s="175"/>
      <c r="AA3150" s="175"/>
      <c r="AB3150" s="175"/>
      <c r="AC3150" s="175"/>
      <c r="AD3150" s="175"/>
      <c r="AE3150" s="175"/>
      <c r="AF3150" s="175"/>
      <c r="AG3150" s="175"/>
      <c r="AH3150" s="175"/>
      <c r="AI3150" s="175"/>
      <c r="AJ3150" s="175"/>
      <c r="AK3150" s="175"/>
      <c r="AL3150" s="175"/>
      <c r="AM3150" s="175"/>
      <c r="AN3150" s="175"/>
      <c r="AO3150" s="175"/>
      <c r="AP3150" s="175"/>
      <c r="AQ3150" s="175"/>
      <c r="AR3150" s="175"/>
    </row>
    <row r="3151" spans="1:44" ht="102" hidden="1" x14ac:dyDescent="0.3">
      <c r="A3151" s="175"/>
      <c r="B3151" s="185" t="s">
        <v>4637</v>
      </c>
      <c r="C3151" s="182"/>
      <c r="D3151" s="190">
        <v>3423.1</v>
      </c>
      <c r="E3151" s="191">
        <v>3423.1</v>
      </c>
      <c r="F3151" s="186" t="s">
        <v>3103</v>
      </c>
      <c r="G3151" s="181" t="s">
        <v>2553</v>
      </c>
      <c r="H3151" s="182" t="s">
        <v>333</v>
      </c>
      <c r="I3151" s="175"/>
      <c r="J3151" s="175"/>
      <c r="K3151" s="175"/>
      <c r="L3151" s="175"/>
      <c r="M3151" s="175"/>
      <c r="N3151" s="175"/>
      <c r="O3151" s="175"/>
      <c r="P3151" s="175"/>
      <c r="Q3151" s="175"/>
      <c r="R3151" s="175"/>
      <c r="S3151" s="175"/>
      <c r="T3151" s="175"/>
      <c r="U3151" s="175"/>
      <c r="V3151" s="175"/>
      <c r="W3151" s="175"/>
      <c r="X3151" s="175"/>
      <c r="Y3151" s="175"/>
      <c r="Z3151" s="175"/>
      <c r="AA3151" s="175"/>
      <c r="AB3151" s="175"/>
      <c r="AC3151" s="175"/>
      <c r="AD3151" s="175"/>
      <c r="AE3151" s="175"/>
      <c r="AF3151" s="175"/>
      <c r="AG3151" s="175"/>
      <c r="AH3151" s="175"/>
      <c r="AI3151" s="175"/>
      <c r="AJ3151" s="175"/>
      <c r="AK3151" s="175"/>
      <c r="AL3151" s="175"/>
      <c r="AM3151" s="175"/>
      <c r="AN3151" s="175"/>
      <c r="AO3151" s="175"/>
      <c r="AP3151" s="175"/>
      <c r="AQ3151" s="175"/>
      <c r="AR3151" s="175"/>
    </row>
    <row r="3152" spans="1:44" ht="102" hidden="1" x14ac:dyDescent="0.3">
      <c r="A3152" s="175"/>
      <c r="B3152" s="186" t="s">
        <v>3103</v>
      </c>
      <c r="C3152" s="187"/>
      <c r="D3152" s="190">
        <v>3423.1</v>
      </c>
      <c r="E3152" s="191">
        <v>3423.1</v>
      </c>
      <c r="F3152" s="181" t="s">
        <v>2553</v>
      </c>
      <c r="G3152" s="185" t="s">
        <v>4637</v>
      </c>
      <c r="H3152" s="182"/>
      <c r="I3152" s="175"/>
      <c r="J3152" s="175"/>
      <c r="K3152" s="175"/>
      <c r="L3152" s="175"/>
      <c r="M3152" s="175"/>
      <c r="N3152" s="175"/>
      <c r="O3152" s="175"/>
      <c r="P3152" s="175"/>
      <c r="Q3152" s="175"/>
      <c r="R3152" s="175"/>
      <c r="S3152" s="175"/>
      <c r="T3152" s="175"/>
      <c r="U3152" s="175"/>
      <c r="V3152" s="175"/>
      <c r="W3152" s="175"/>
      <c r="X3152" s="175"/>
      <c r="Y3152" s="175"/>
      <c r="Z3152" s="175"/>
      <c r="AA3152" s="175"/>
      <c r="AB3152" s="175"/>
      <c r="AC3152" s="175"/>
      <c r="AD3152" s="175"/>
      <c r="AE3152" s="175"/>
      <c r="AF3152" s="175"/>
      <c r="AG3152" s="175"/>
      <c r="AH3152" s="175"/>
      <c r="AI3152" s="175"/>
      <c r="AJ3152" s="175"/>
      <c r="AK3152" s="175"/>
      <c r="AL3152" s="175"/>
      <c r="AM3152" s="175"/>
      <c r="AN3152" s="175"/>
      <c r="AO3152" s="175"/>
      <c r="AP3152" s="175"/>
      <c r="AQ3152" s="175"/>
      <c r="AR3152" s="175"/>
    </row>
    <row r="3153" spans="1:44" ht="102" x14ac:dyDescent="0.3">
      <c r="A3153" s="175"/>
      <c r="B3153" s="181" t="s">
        <v>2553</v>
      </c>
      <c r="C3153" s="182" t="s">
        <v>333</v>
      </c>
      <c r="D3153" s="190">
        <v>3367.26</v>
      </c>
      <c r="E3153" s="191">
        <v>3367.26</v>
      </c>
      <c r="F3153" s="185" t="s">
        <v>4637</v>
      </c>
      <c r="G3153" s="186" t="s">
        <v>3208</v>
      </c>
      <c r="H3153" s="187"/>
      <c r="I3153" s="175"/>
      <c r="J3153" s="175"/>
      <c r="K3153" s="175"/>
      <c r="L3153" s="175"/>
      <c r="M3153" s="175"/>
      <c r="N3153" s="175"/>
      <c r="O3153" s="175"/>
      <c r="P3153" s="175"/>
      <c r="Q3153" s="175"/>
      <c r="R3153" s="175"/>
      <c r="S3153" s="175"/>
      <c r="T3153" s="175"/>
      <c r="U3153" s="175"/>
      <c r="V3153" s="175"/>
      <c r="W3153" s="175"/>
      <c r="X3153" s="175"/>
      <c r="Y3153" s="175"/>
      <c r="Z3153" s="175"/>
      <c r="AA3153" s="175"/>
      <c r="AB3153" s="175"/>
      <c r="AC3153" s="175"/>
      <c r="AD3153" s="175"/>
      <c r="AE3153" s="175"/>
      <c r="AF3153" s="175"/>
      <c r="AG3153" s="175"/>
      <c r="AH3153" s="175"/>
      <c r="AI3153" s="175"/>
      <c r="AJ3153" s="175"/>
      <c r="AK3153" s="175"/>
      <c r="AL3153" s="175"/>
      <c r="AM3153" s="175"/>
      <c r="AN3153" s="175"/>
      <c r="AO3153" s="175"/>
      <c r="AP3153" s="175"/>
      <c r="AQ3153" s="175"/>
      <c r="AR3153" s="175"/>
    </row>
    <row r="3154" spans="1:44" ht="102" hidden="1" x14ac:dyDescent="0.3">
      <c r="A3154" s="175"/>
      <c r="B3154" s="185" t="s">
        <v>4637</v>
      </c>
      <c r="C3154" s="182"/>
      <c r="D3154" s="190">
        <v>3367.26</v>
      </c>
      <c r="E3154" s="191">
        <v>3367.26</v>
      </c>
      <c r="F3154" s="186" t="s">
        <v>3208</v>
      </c>
      <c r="G3154" s="181" t="s">
        <v>1073</v>
      </c>
      <c r="H3154" s="182" t="s">
        <v>1074</v>
      </c>
      <c r="I3154" s="175"/>
      <c r="J3154" s="175"/>
      <c r="K3154" s="175"/>
      <c r="L3154" s="175"/>
      <c r="M3154" s="175"/>
      <c r="N3154" s="175"/>
      <c r="O3154" s="175"/>
      <c r="P3154" s="175"/>
      <c r="Q3154" s="175"/>
      <c r="R3154" s="175"/>
      <c r="S3154" s="175"/>
      <c r="T3154" s="175"/>
      <c r="U3154" s="175"/>
      <c r="V3154" s="175"/>
      <c r="W3154" s="175"/>
      <c r="X3154" s="175"/>
      <c r="Y3154" s="175"/>
      <c r="Z3154" s="175"/>
      <c r="AA3154" s="175"/>
      <c r="AB3154" s="175"/>
      <c r="AC3154" s="175"/>
      <c r="AD3154" s="175"/>
      <c r="AE3154" s="175"/>
      <c r="AF3154" s="175"/>
      <c r="AG3154" s="175"/>
      <c r="AH3154" s="175"/>
      <c r="AI3154" s="175"/>
      <c r="AJ3154" s="175"/>
      <c r="AK3154" s="175"/>
      <c r="AL3154" s="175"/>
      <c r="AM3154" s="175"/>
      <c r="AN3154" s="175"/>
      <c r="AO3154" s="175"/>
      <c r="AP3154" s="175"/>
      <c r="AQ3154" s="175"/>
      <c r="AR3154" s="175"/>
    </row>
    <row r="3155" spans="1:44" ht="102" hidden="1" x14ac:dyDescent="0.3">
      <c r="A3155" s="175"/>
      <c r="B3155" s="186" t="s">
        <v>3208</v>
      </c>
      <c r="C3155" s="187"/>
      <c r="D3155" s="190">
        <v>3367.26</v>
      </c>
      <c r="E3155" s="191">
        <v>3367.26</v>
      </c>
      <c r="F3155" s="181" t="s">
        <v>1073</v>
      </c>
      <c r="G3155" s="185" t="s">
        <v>4637</v>
      </c>
      <c r="H3155" s="182"/>
      <c r="I3155" s="175"/>
      <c r="J3155" s="175"/>
      <c r="K3155" s="175"/>
      <c r="L3155" s="175"/>
      <c r="M3155" s="175"/>
      <c r="N3155" s="175"/>
      <c r="O3155" s="175"/>
      <c r="P3155" s="175"/>
      <c r="Q3155" s="175"/>
      <c r="R3155" s="175"/>
      <c r="S3155" s="175"/>
      <c r="T3155" s="175"/>
      <c r="U3155" s="175"/>
      <c r="V3155" s="175"/>
      <c r="W3155" s="175"/>
      <c r="X3155" s="175"/>
      <c r="Y3155" s="175"/>
      <c r="Z3155" s="175"/>
      <c r="AA3155" s="175"/>
      <c r="AB3155" s="175"/>
      <c r="AC3155" s="175"/>
      <c r="AD3155" s="175"/>
      <c r="AE3155" s="175"/>
      <c r="AF3155" s="175"/>
      <c r="AG3155" s="175"/>
      <c r="AH3155" s="175"/>
      <c r="AI3155" s="175"/>
      <c r="AJ3155" s="175"/>
      <c r="AK3155" s="175"/>
      <c r="AL3155" s="175"/>
      <c r="AM3155" s="175"/>
      <c r="AN3155" s="175"/>
      <c r="AO3155" s="175"/>
      <c r="AP3155" s="175"/>
      <c r="AQ3155" s="175"/>
      <c r="AR3155" s="175"/>
    </row>
    <row r="3156" spans="1:44" ht="102" x14ac:dyDescent="0.3">
      <c r="A3156" s="175"/>
      <c r="B3156" s="181" t="s">
        <v>1073</v>
      </c>
      <c r="C3156" s="182" t="s">
        <v>1074</v>
      </c>
      <c r="D3156" s="190">
        <v>3513.29</v>
      </c>
      <c r="E3156" s="191">
        <v>3513.29</v>
      </c>
      <c r="F3156" s="185" t="s">
        <v>4637</v>
      </c>
      <c r="G3156" s="186" t="s">
        <v>3798</v>
      </c>
      <c r="H3156" s="187"/>
      <c r="I3156" s="175"/>
      <c r="J3156" s="175"/>
      <c r="K3156" s="175"/>
      <c r="L3156" s="175"/>
      <c r="M3156" s="175"/>
      <c r="N3156" s="175"/>
      <c r="O3156" s="175"/>
      <c r="P3156" s="175"/>
      <c r="Q3156" s="175"/>
      <c r="R3156" s="175"/>
      <c r="S3156" s="175"/>
      <c r="T3156" s="175"/>
      <c r="U3156" s="175"/>
      <c r="V3156" s="175"/>
      <c r="W3156" s="175"/>
      <c r="X3156" s="175"/>
      <c r="Y3156" s="175"/>
      <c r="Z3156" s="175"/>
      <c r="AA3156" s="175"/>
      <c r="AB3156" s="175"/>
      <c r="AC3156" s="175"/>
      <c r="AD3156" s="175"/>
      <c r="AE3156" s="175"/>
      <c r="AF3156" s="175"/>
      <c r="AG3156" s="175"/>
      <c r="AH3156" s="175"/>
      <c r="AI3156" s="175"/>
      <c r="AJ3156" s="175"/>
      <c r="AK3156" s="175"/>
      <c r="AL3156" s="175"/>
      <c r="AM3156" s="175"/>
      <c r="AN3156" s="175"/>
      <c r="AO3156" s="175"/>
      <c r="AP3156" s="175"/>
      <c r="AQ3156" s="175"/>
      <c r="AR3156" s="175"/>
    </row>
    <row r="3157" spans="1:44" ht="102" hidden="1" x14ac:dyDescent="0.3">
      <c r="A3157" s="175"/>
      <c r="B3157" s="185" t="s">
        <v>4637</v>
      </c>
      <c r="C3157" s="182"/>
      <c r="D3157" s="190">
        <v>3513.29</v>
      </c>
      <c r="E3157" s="191">
        <v>3513.29</v>
      </c>
      <c r="F3157" s="186" t="s">
        <v>3798</v>
      </c>
      <c r="G3157" s="181" t="s">
        <v>1632</v>
      </c>
      <c r="H3157" s="182" t="s">
        <v>1633</v>
      </c>
      <c r="I3157" s="175"/>
      <c r="J3157" s="175"/>
      <c r="K3157" s="175"/>
      <c r="L3157" s="175"/>
      <c r="M3157" s="175"/>
      <c r="N3157" s="175"/>
      <c r="O3157" s="175"/>
      <c r="P3157" s="175"/>
      <c r="Q3157" s="175"/>
      <c r="R3157" s="175"/>
      <c r="S3157" s="175"/>
      <c r="T3157" s="175"/>
      <c r="U3157" s="175"/>
      <c r="V3157" s="175"/>
      <c r="W3157" s="175"/>
      <c r="X3157" s="175"/>
      <c r="Y3157" s="175"/>
      <c r="Z3157" s="175"/>
      <c r="AA3157" s="175"/>
      <c r="AB3157" s="175"/>
      <c r="AC3157" s="175"/>
      <c r="AD3157" s="175"/>
      <c r="AE3157" s="175"/>
      <c r="AF3157" s="175"/>
      <c r="AG3157" s="175"/>
      <c r="AH3157" s="175"/>
      <c r="AI3157" s="175"/>
      <c r="AJ3157" s="175"/>
      <c r="AK3157" s="175"/>
      <c r="AL3157" s="175"/>
      <c r="AM3157" s="175"/>
      <c r="AN3157" s="175"/>
      <c r="AO3157" s="175"/>
      <c r="AP3157" s="175"/>
      <c r="AQ3157" s="175"/>
      <c r="AR3157" s="175"/>
    </row>
    <row r="3158" spans="1:44" ht="102" hidden="1" x14ac:dyDescent="0.3">
      <c r="A3158" s="175"/>
      <c r="B3158" s="186" t="s">
        <v>3798</v>
      </c>
      <c r="C3158" s="187"/>
      <c r="D3158" s="190">
        <v>3513.29</v>
      </c>
      <c r="E3158" s="191">
        <v>3513.29</v>
      </c>
      <c r="F3158" s="181" t="s">
        <v>1632</v>
      </c>
      <c r="G3158" s="185" t="s">
        <v>4637</v>
      </c>
      <c r="H3158" s="182"/>
      <c r="I3158" s="175"/>
      <c r="J3158" s="175"/>
      <c r="K3158" s="175"/>
      <c r="L3158" s="175"/>
      <c r="M3158" s="175"/>
      <c r="N3158" s="175"/>
      <c r="O3158" s="175"/>
      <c r="P3158" s="175"/>
      <c r="Q3158" s="175"/>
      <c r="R3158" s="175"/>
      <c r="S3158" s="175"/>
      <c r="T3158" s="175"/>
      <c r="U3158" s="175"/>
      <c r="V3158" s="175"/>
      <c r="W3158" s="175"/>
      <c r="X3158" s="175"/>
      <c r="Y3158" s="175"/>
      <c r="Z3158" s="175"/>
      <c r="AA3158" s="175"/>
      <c r="AB3158" s="175"/>
      <c r="AC3158" s="175"/>
      <c r="AD3158" s="175"/>
      <c r="AE3158" s="175"/>
      <c r="AF3158" s="175"/>
      <c r="AG3158" s="175"/>
      <c r="AH3158" s="175"/>
      <c r="AI3158" s="175"/>
      <c r="AJ3158" s="175"/>
      <c r="AK3158" s="175"/>
      <c r="AL3158" s="175"/>
      <c r="AM3158" s="175"/>
      <c r="AN3158" s="175"/>
      <c r="AO3158" s="175"/>
      <c r="AP3158" s="175"/>
      <c r="AQ3158" s="175"/>
      <c r="AR3158" s="175"/>
    </row>
    <row r="3159" spans="1:44" ht="102" x14ac:dyDescent="0.3">
      <c r="A3159" s="175"/>
      <c r="B3159" s="181" t="s">
        <v>1632</v>
      </c>
      <c r="C3159" s="182" t="s">
        <v>1633</v>
      </c>
      <c r="D3159" s="190">
        <v>1477.47</v>
      </c>
      <c r="E3159" s="191">
        <v>1477.47</v>
      </c>
      <c r="F3159" s="185" t="s">
        <v>4637</v>
      </c>
      <c r="G3159" s="186" t="s">
        <v>3799</v>
      </c>
      <c r="H3159" s="187"/>
      <c r="I3159" s="175"/>
      <c r="J3159" s="175"/>
      <c r="K3159" s="175"/>
      <c r="L3159" s="175"/>
      <c r="M3159" s="175"/>
      <c r="N3159" s="175"/>
      <c r="O3159" s="175"/>
      <c r="P3159" s="175"/>
      <c r="Q3159" s="175"/>
      <c r="R3159" s="175"/>
      <c r="S3159" s="175"/>
      <c r="T3159" s="175"/>
      <c r="U3159" s="175"/>
      <c r="V3159" s="175"/>
      <c r="W3159" s="175"/>
      <c r="X3159" s="175"/>
      <c r="Y3159" s="175"/>
      <c r="Z3159" s="175"/>
      <c r="AA3159" s="175"/>
      <c r="AB3159" s="175"/>
      <c r="AC3159" s="175"/>
      <c r="AD3159" s="175"/>
      <c r="AE3159" s="175"/>
      <c r="AF3159" s="175"/>
      <c r="AG3159" s="175"/>
      <c r="AH3159" s="175"/>
      <c r="AI3159" s="175"/>
      <c r="AJ3159" s="175"/>
      <c r="AK3159" s="175"/>
      <c r="AL3159" s="175"/>
      <c r="AM3159" s="175"/>
      <c r="AN3159" s="175"/>
      <c r="AO3159" s="175"/>
      <c r="AP3159" s="175"/>
      <c r="AQ3159" s="175"/>
      <c r="AR3159" s="175"/>
    </row>
    <row r="3160" spans="1:44" ht="102" hidden="1" x14ac:dyDescent="0.3">
      <c r="A3160" s="175"/>
      <c r="B3160" s="185" t="s">
        <v>4637</v>
      </c>
      <c r="C3160" s="182"/>
      <c r="D3160" s="190">
        <v>1477.47</v>
      </c>
      <c r="E3160" s="191">
        <v>1477.47</v>
      </c>
      <c r="F3160" s="186" t="s">
        <v>3799</v>
      </c>
      <c r="G3160" s="181" t="s">
        <v>894</v>
      </c>
      <c r="H3160" s="182" t="s">
        <v>895</v>
      </c>
      <c r="I3160" s="175"/>
      <c r="J3160" s="175"/>
      <c r="K3160" s="175"/>
      <c r="L3160" s="175"/>
      <c r="M3160" s="175"/>
      <c r="N3160" s="175"/>
      <c r="O3160" s="175"/>
      <c r="P3160" s="175"/>
      <c r="Q3160" s="175"/>
      <c r="R3160" s="175"/>
      <c r="S3160" s="175"/>
      <c r="T3160" s="175"/>
      <c r="U3160" s="175"/>
      <c r="V3160" s="175"/>
      <c r="W3160" s="175"/>
      <c r="X3160" s="175"/>
      <c r="Y3160" s="175"/>
      <c r="Z3160" s="175"/>
      <c r="AA3160" s="175"/>
      <c r="AB3160" s="175"/>
      <c r="AC3160" s="175"/>
      <c r="AD3160" s="175"/>
      <c r="AE3160" s="175"/>
      <c r="AF3160" s="175"/>
      <c r="AG3160" s="175"/>
      <c r="AH3160" s="175"/>
      <c r="AI3160" s="175"/>
      <c r="AJ3160" s="175"/>
      <c r="AK3160" s="175"/>
      <c r="AL3160" s="175"/>
      <c r="AM3160" s="175"/>
      <c r="AN3160" s="175"/>
      <c r="AO3160" s="175"/>
      <c r="AP3160" s="175"/>
      <c r="AQ3160" s="175"/>
      <c r="AR3160" s="175"/>
    </row>
    <row r="3161" spans="1:44" ht="102" hidden="1" x14ac:dyDescent="0.3">
      <c r="A3161" s="175"/>
      <c r="B3161" s="186" t="s">
        <v>3799</v>
      </c>
      <c r="C3161" s="187"/>
      <c r="D3161" s="190">
        <v>1477.47</v>
      </c>
      <c r="E3161" s="191">
        <v>1477.47</v>
      </c>
      <c r="F3161" s="181" t="s">
        <v>894</v>
      </c>
      <c r="G3161" s="185" t="s">
        <v>4637</v>
      </c>
      <c r="H3161" s="182"/>
      <c r="I3161" s="175"/>
      <c r="J3161" s="175"/>
      <c r="K3161" s="175"/>
      <c r="L3161" s="175"/>
      <c r="M3161" s="175"/>
      <c r="N3161" s="175"/>
      <c r="O3161" s="175"/>
      <c r="P3161" s="175"/>
      <c r="Q3161" s="175"/>
      <c r="R3161" s="175"/>
      <c r="S3161" s="175"/>
      <c r="T3161" s="175"/>
      <c r="U3161" s="175"/>
      <c r="V3161" s="175"/>
      <c r="W3161" s="175"/>
      <c r="X3161" s="175"/>
      <c r="Y3161" s="175"/>
      <c r="Z3161" s="175"/>
      <c r="AA3161" s="175"/>
      <c r="AB3161" s="175"/>
      <c r="AC3161" s="175"/>
      <c r="AD3161" s="175"/>
      <c r="AE3161" s="175"/>
      <c r="AF3161" s="175"/>
      <c r="AG3161" s="175"/>
      <c r="AH3161" s="175"/>
      <c r="AI3161" s="175"/>
      <c r="AJ3161" s="175"/>
      <c r="AK3161" s="175"/>
      <c r="AL3161" s="175"/>
      <c r="AM3161" s="175"/>
      <c r="AN3161" s="175"/>
      <c r="AO3161" s="175"/>
      <c r="AP3161" s="175"/>
      <c r="AQ3161" s="175"/>
      <c r="AR3161" s="175"/>
    </row>
    <row r="3162" spans="1:44" ht="102" x14ac:dyDescent="0.3">
      <c r="A3162" s="175"/>
      <c r="B3162" s="181" t="s">
        <v>894</v>
      </c>
      <c r="C3162" s="182" t="s">
        <v>895</v>
      </c>
      <c r="D3162" s="190">
        <v>1318.56</v>
      </c>
      <c r="E3162" s="191">
        <v>1318.56</v>
      </c>
      <c r="F3162" s="185" t="s">
        <v>4637</v>
      </c>
      <c r="G3162" s="186" t="s">
        <v>3800</v>
      </c>
      <c r="H3162" s="187"/>
      <c r="I3162" s="175"/>
      <c r="J3162" s="175"/>
      <c r="K3162" s="175"/>
      <c r="L3162" s="175"/>
      <c r="M3162" s="175"/>
      <c r="N3162" s="175"/>
      <c r="O3162" s="175"/>
      <c r="P3162" s="175"/>
      <c r="Q3162" s="175"/>
      <c r="R3162" s="175"/>
      <c r="S3162" s="175"/>
      <c r="T3162" s="175"/>
      <c r="U3162" s="175"/>
      <c r="V3162" s="175"/>
      <c r="W3162" s="175"/>
      <c r="X3162" s="175"/>
      <c r="Y3162" s="175"/>
      <c r="Z3162" s="175"/>
      <c r="AA3162" s="175"/>
      <c r="AB3162" s="175"/>
      <c r="AC3162" s="175"/>
      <c r="AD3162" s="175"/>
      <c r="AE3162" s="175"/>
      <c r="AF3162" s="175"/>
      <c r="AG3162" s="175"/>
      <c r="AH3162" s="175"/>
      <c r="AI3162" s="175"/>
      <c r="AJ3162" s="175"/>
      <c r="AK3162" s="175"/>
      <c r="AL3162" s="175"/>
      <c r="AM3162" s="175"/>
      <c r="AN3162" s="175"/>
      <c r="AO3162" s="175"/>
      <c r="AP3162" s="175"/>
      <c r="AQ3162" s="175"/>
      <c r="AR3162" s="175"/>
    </row>
    <row r="3163" spans="1:44" ht="102" hidden="1" x14ac:dyDescent="0.3">
      <c r="A3163" s="175"/>
      <c r="B3163" s="185" t="s">
        <v>4637</v>
      </c>
      <c r="C3163" s="182"/>
      <c r="D3163" s="190">
        <v>1318.56</v>
      </c>
      <c r="E3163" s="191">
        <v>1318.56</v>
      </c>
      <c r="F3163" s="186" t="s">
        <v>3800</v>
      </c>
      <c r="G3163" s="181" t="s">
        <v>2323</v>
      </c>
      <c r="H3163" s="182" t="s">
        <v>2324</v>
      </c>
      <c r="I3163" s="175"/>
      <c r="J3163" s="175"/>
      <c r="K3163" s="175"/>
      <c r="L3163" s="175"/>
      <c r="M3163" s="175"/>
      <c r="N3163" s="175"/>
      <c r="O3163" s="175"/>
      <c r="P3163" s="175"/>
      <c r="Q3163" s="175"/>
      <c r="R3163" s="175"/>
      <c r="S3163" s="175"/>
      <c r="T3163" s="175"/>
      <c r="U3163" s="175"/>
      <c r="V3163" s="175"/>
      <c r="W3163" s="175"/>
      <c r="X3163" s="175"/>
      <c r="Y3163" s="175"/>
      <c r="Z3163" s="175"/>
      <c r="AA3163" s="175"/>
      <c r="AB3163" s="175"/>
      <c r="AC3163" s="175"/>
      <c r="AD3163" s="175"/>
      <c r="AE3163" s="175"/>
      <c r="AF3163" s="175"/>
      <c r="AG3163" s="175"/>
      <c r="AH3163" s="175"/>
      <c r="AI3163" s="175"/>
      <c r="AJ3163" s="175"/>
      <c r="AK3163" s="175"/>
      <c r="AL3163" s="175"/>
      <c r="AM3163" s="175"/>
      <c r="AN3163" s="175"/>
      <c r="AO3163" s="175"/>
      <c r="AP3163" s="175"/>
      <c r="AQ3163" s="175"/>
      <c r="AR3163" s="175"/>
    </row>
    <row r="3164" spans="1:44" ht="102" hidden="1" x14ac:dyDescent="0.3">
      <c r="A3164" s="175"/>
      <c r="B3164" s="186" t="s">
        <v>3800</v>
      </c>
      <c r="C3164" s="187"/>
      <c r="D3164" s="190">
        <v>1318.56</v>
      </c>
      <c r="E3164" s="191">
        <v>1318.56</v>
      </c>
      <c r="F3164" s="181" t="s">
        <v>2323</v>
      </c>
      <c r="G3164" s="185" t="s">
        <v>4637</v>
      </c>
      <c r="H3164" s="182"/>
      <c r="I3164" s="175"/>
      <c r="J3164" s="175"/>
      <c r="K3164" s="175"/>
      <c r="L3164" s="175"/>
      <c r="M3164" s="175"/>
      <c r="N3164" s="175"/>
      <c r="O3164" s="175"/>
      <c r="P3164" s="175"/>
      <c r="Q3164" s="175"/>
      <c r="R3164" s="175"/>
      <c r="S3164" s="175"/>
      <c r="T3164" s="175"/>
      <c r="U3164" s="175"/>
      <c r="V3164" s="175"/>
      <c r="W3164" s="175"/>
      <c r="X3164" s="175"/>
      <c r="Y3164" s="175"/>
      <c r="Z3164" s="175"/>
      <c r="AA3164" s="175"/>
      <c r="AB3164" s="175"/>
      <c r="AC3164" s="175"/>
      <c r="AD3164" s="175"/>
      <c r="AE3164" s="175"/>
      <c r="AF3164" s="175"/>
      <c r="AG3164" s="175"/>
      <c r="AH3164" s="175"/>
      <c r="AI3164" s="175"/>
      <c r="AJ3164" s="175"/>
      <c r="AK3164" s="175"/>
      <c r="AL3164" s="175"/>
      <c r="AM3164" s="175"/>
      <c r="AN3164" s="175"/>
      <c r="AO3164" s="175"/>
      <c r="AP3164" s="175"/>
      <c r="AQ3164" s="175"/>
      <c r="AR3164" s="175"/>
    </row>
    <row r="3165" spans="1:44" ht="102" x14ac:dyDescent="0.3">
      <c r="A3165" s="175"/>
      <c r="B3165" s="181" t="s">
        <v>2323</v>
      </c>
      <c r="C3165" s="182" t="s">
        <v>2324</v>
      </c>
      <c r="D3165" s="190">
        <v>1473.18</v>
      </c>
      <c r="E3165" s="191">
        <v>1473.18</v>
      </c>
      <c r="F3165" s="185" t="s">
        <v>4637</v>
      </c>
      <c r="G3165" s="186" t="s">
        <v>3801</v>
      </c>
      <c r="H3165" s="187"/>
      <c r="I3165" s="175"/>
      <c r="J3165" s="175"/>
      <c r="K3165" s="175"/>
      <c r="L3165" s="175"/>
      <c r="M3165" s="175"/>
      <c r="N3165" s="175"/>
      <c r="O3165" s="175"/>
      <c r="P3165" s="175"/>
      <c r="Q3165" s="175"/>
      <c r="R3165" s="175"/>
      <c r="S3165" s="175"/>
      <c r="T3165" s="175"/>
      <c r="U3165" s="175"/>
      <c r="V3165" s="175"/>
      <c r="W3165" s="175"/>
      <c r="X3165" s="175"/>
      <c r="Y3165" s="175"/>
      <c r="Z3165" s="175"/>
      <c r="AA3165" s="175"/>
      <c r="AB3165" s="175"/>
      <c r="AC3165" s="175"/>
      <c r="AD3165" s="175"/>
      <c r="AE3165" s="175"/>
      <c r="AF3165" s="175"/>
      <c r="AG3165" s="175"/>
      <c r="AH3165" s="175"/>
      <c r="AI3165" s="175"/>
      <c r="AJ3165" s="175"/>
      <c r="AK3165" s="175"/>
      <c r="AL3165" s="175"/>
      <c r="AM3165" s="175"/>
      <c r="AN3165" s="175"/>
      <c r="AO3165" s="175"/>
      <c r="AP3165" s="175"/>
      <c r="AQ3165" s="175"/>
      <c r="AR3165" s="175"/>
    </row>
    <row r="3166" spans="1:44" ht="102" hidden="1" x14ac:dyDescent="0.3">
      <c r="A3166" s="175"/>
      <c r="B3166" s="185" t="s">
        <v>4637</v>
      </c>
      <c r="C3166" s="182"/>
      <c r="D3166" s="190">
        <v>1473.18</v>
      </c>
      <c r="E3166" s="191">
        <v>1473.18</v>
      </c>
      <c r="F3166" s="186" t="s">
        <v>3801</v>
      </c>
      <c r="G3166" s="181" t="s">
        <v>1765</v>
      </c>
      <c r="H3166" s="182" t="s">
        <v>1766</v>
      </c>
      <c r="I3166" s="175"/>
      <c r="J3166" s="175"/>
      <c r="K3166" s="175"/>
      <c r="L3166" s="175"/>
      <c r="M3166" s="175"/>
      <c r="N3166" s="175"/>
      <c r="O3166" s="175"/>
      <c r="P3166" s="175"/>
      <c r="Q3166" s="175"/>
      <c r="R3166" s="175"/>
      <c r="S3166" s="175"/>
      <c r="T3166" s="175"/>
      <c r="U3166" s="175"/>
      <c r="V3166" s="175"/>
      <c r="W3166" s="175"/>
      <c r="X3166" s="175"/>
      <c r="Y3166" s="175"/>
      <c r="Z3166" s="175"/>
      <c r="AA3166" s="175"/>
      <c r="AB3166" s="175"/>
      <c r="AC3166" s="175"/>
      <c r="AD3166" s="175"/>
      <c r="AE3166" s="175"/>
      <c r="AF3166" s="175"/>
      <c r="AG3166" s="175"/>
      <c r="AH3166" s="175"/>
      <c r="AI3166" s="175"/>
      <c r="AJ3166" s="175"/>
      <c r="AK3166" s="175"/>
      <c r="AL3166" s="175"/>
      <c r="AM3166" s="175"/>
      <c r="AN3166" s="175"/>
      <c r="AO3166" s="175"/>
      <c r="AP3166" s="175"/>
      <c r="AQ3166" s="175"/>
      <c r="AR3166" s="175"/>
    </row>
    <row r="3167" spans="1:44" ht="102" hidden="1" x14ac:dyDescent="0.3">
      <c r="A3167" s="175"/>
      <c r="B3167" s="186" t="s">
        <v>3801</v>
      </c>
      <c r="C3167" s="187"/>
      <c r="D3167" s="190">
        <v>1473.18</v>
      </c>
      <c r="E3167" s="191">
        <v>1473.18</v>
      </c>
      <c r="F3167" s="181" t="s">
        <v>1765</v>
      </c>
      <c r="G3167" s="185" t="s">
        <v>4637</v>
      </c>
      <c r="H3167" s="182"/>
      <c r="I3167" s="175"/>
      <c r="J3167" s="175"/>
      <c r="K3167" s="175"/>
      <c r="L3167" s="175"/>
      <c r="M3167" s="175"/>
      <c r="N3167" s="175"/>
      <c r="O3167" s="175"/>
      <c r="P3167" s="175"/>
      <c r="Q3167" s="175"/>
      <c r="R3167" s="175"/>
      <c r="S3167" s="175"/>
      <c r="T3167" s="175"/>
      <c r="U3167" s="175"/>
      <c r="V3167" s="175"/>
      <c r="W3167" s="175"/>
      <c r="X3167" s="175"/>
      <c r="Y3167" s="175"/>
      <c r="Z3167" s="175"/>
      <c r="AA3167" s="175"/>
      <c r="AB3167" s="175"/>
      <c r="AC3167" s="175"/>
      <c r="AD3167" s="175"/>
      <c r="AE3167" s="175"/>
      <c r="AF3167" s="175"/>
      <c r="AG3167" s="175"/>
      <c r="AH3167" s="175"/>
      <c r="AI3167" s="175"/>
      <c r="AJ3167" s="175"/>
      <c r="AK3167" s="175"/>
      <c r="AL3167" s="175"/>
      <c r="AM3167" s="175"/>
      <c r="AN3167" s="175"/>
      <c r="AO3167" s="175"/>
      <c r="AP3167" s="175"/>
      <c r="AQ3167" s="175"/>
      <c r="AR3167" s="175"/>
    </row>
    <row r="3168" spans="1:44" ht="102" x14ac:dyDescent="0.3">
      <c r="A3168" s="175"/>
      <c r="B3168" s="181" t="s">
        <v>1765</v>
      </c>
      <c r="C3168" s="182" t="s">
        <v>1766</v>
      </c>
      <c r="D3168" s="190">
        <v>3251.3</v>
      </c>
      <c r="E3168" s="191">
        <v>3251.3</v>
      </c>
      <c r="F3168" s="185" t="s">
        <v>4637</v>
      </c>
      <c r="G3168" s="186" t="s">
        <v>3802</v>
      </c>
      <c r="H3168" s="187"/>
      <c r="I3168" s="175"/>
      <c r="J3168" s="175"/>
      <c r="K3168" s="175"/>
      <c r="L3168" s="175"/>
      <c r="M3168" s="175"/>
      <c r="N3168" s="175"/>
      <c r="O3168" s="175"/>
      <c r="P3168" s="175"/>
      <c r="Q3168" s="175"/>
      <c r="R3168" s="175"/>
      <c r="S3168" s="175"/>
      <c r="T3168" s="175"/>
      <c r="U3168" s="175"/>
      <c r="V3168" s="175"/>
      <c r="W3168" s="175"/>
      <c r="X3168" s="175"/>
      <c r="Y3168" s="175"/>
      <c r="Z3168" s="175"/>
      <c r="AA3168" s="175"/>
      <c r="AB3168" s="175"/>
      <c r="AC3168" s="175"/>
      <c r="AD3168" s="175"/>
      <c r="AE3168" s="175"/>
      <c r="AF3168" s="175"/>
      <c r="AG3168" s="175"/>
      <c r="AH3168" s="175"/>
      <c r="AI3168" s="175"/>
      <c r="AJ3168" s="175"/>
      <c r="AK3168" s="175"/>
      <c r="AL3168" s="175"/>
      <c r="AM3168" s="175"/>
      <c r="AN3168" s="175"/>
      <c r="AO3168" s="175"/>
      <c r="AP3168" s="175"/>
      <c r="AQ3168" s="175"/>
      <c r="AR3168" s="175"/>
    </row>
    <row r="3169" spans="1:44" ht="102" hidden="1" x14ac:dyDescent="0.3">
      <c r="A3169" s="175"/>
      <c r="B3169" s="185" t="s">
        <v>4637</v>
      </c>
      <c r="C3169" s="182"/>
      <c r="D3169" s="190">
        <v>3251.3</v>
      </c>
      <c r="E3169" s="191">
        <v>3251.3</v>
      </c>
      <c r="F3169" s="186" t="s">
        <v>3802</v>
      </c>
      <c r="G3169" s="181" t="s">
        <v>2624</v>
      </c>
      <c r="H3169" s="182" t="s">
        <v>1716</v>
      </c>
      <c r="I3169" s="175"/>
      <c r="J3169" s="175"/>
      <c r="K3169" s="175"/>
      <c r="L3169" s="175"/>
      <c r="M3169" s="175"/>
      <c r="N3169" s="175"/>
      <c r="O3169" s="175"/>
      <c r="P3169" s="175"/>
      <c r="Q3169" s="175"/>
      <c r="R3169" s="175"/>
      <c r="S3169" s="175"/>
      <c r="T3169" s="175"/>
      <c r="U3169" s="175"/>
      <c r="V3169" s="175"/>
      <c r="W3169" s="175"/>
      <c r="X3169" s="175"/>
      <c r="Y3169" s="175"/>
      <c r="Z3169" s="175"/>
      <c r="AA3169" s="175"/>
      <c r="AB3169" s="175"/>
      <c r="AC3169" s="175"/>
      <c r="AD3169" s="175"/>
      <c r="AE3169" s="175"/>
      <c r="AF3169" s="175"/>
      <c r="AG3169" s="175"/>
      <c r="AH3169" s="175"/>
      <c r="AI3169" s="175"/>
      <c r="AJ3169" s="175"/>
      <c r="AK3169" s="175"/>
      <c r="AL3169" s="175"/>
      <c r="AM3169" s="175"/>
      <c r="AN3169" s="175"/>
      <c r="AO3169" s="175"/>
      <c r="AP3169" s="175"/>
      <c r="AQ3169" s="175"/>
      <c r="AR3169" s="175"/>
    </row>
    <row r="3170" spans="1:44" ht="102" hidden="1" x14ac:dyDescent="0.3">
      <c r="A3170" s="175"/>
      <c r="B3170" s="186" t="s">
        <v>3802</v>
      </c>
      <c r="C3170" s="187"/>
      <c r="D3170" s="190">
        <v>3251.3</v>
      </c>
      <c r="E3170" s="191">
        <v>3251.3</v>
      </c>
      <c r="F3170" s="181" t="s">
        <v>2624</v>
      </c>
      <c r="G3170" s="185" t="s">
        <v>4637</v>
      </c>
      <c r="H3170" s="182"/>
      <c r="I3170" s="175"/>
      <c r="J3170" s="175"/>
      <c r="K3170" s="175"/>
      <c r="L3170" s="175"/>
      <c r="M3170" s="175"/>
      <c r="N3170" s="175"/>
      <c r="O3170" s="175"/>
      <c r="P3170" s="175"/>
      <c r="Q3170" s="175"/>
      <c r="R3170" s="175"/>
      <c r="S3170" s="175"/>
      <c r="T3170" s="175"/>
      <c r="U3170" s="175"/>
      <c r="V3170" s="175"/>
      <c r="W3170" s="175"/>
      <c r="X3170" s="175"/>
      <c r="Y3170" s="175"/>
      <c r="Z3170" s="175"/>
      <c r="AA3170" s="175"/>
      <c r="AB3170" s="175"/>
      <c r="AC3170" s="175"/>
      <c r="AD3170" s="175"/>
      <c r="AE3170" s="175"/>
      <c r="AF3170" s="175"/>
      <c r="AG3170" s="175"/>
      <c r="AH3170" s="175"/>
      <c r="AI3170" s="175"/>
      <c r="AJ3170" s="175"/>
      <c r="AK3170" s="175"/>
      <c r="AL3170" s="175"/>
      <c r="AM3170" s="175"/>
      <c r="AN3170" s="175"/>
      <c r="AO3170" s="175"/>
      <c r="AP3170" s="175"/>
      <c r="AQ3170" s="175"/>
      <c r="AR3170" s="175"/>
    </row>
    <row r="3171" spans="1:44" ht="102" x14ac:dyDescent="0.3">
      <c r="A3171" s="175"/>
      <c r="B3171" s="181" t="s">
        <v>2624</v>
      </c>
      <c r="C3171" s="182" t="s">
        <v>1716</v>
      </c>
      <c r="D3171" s="190">
        <v>4904.8599999999997</v>
      </c>
      <c r="E3171" s="191">
        <v>4904.8599999999997</v>
      </c>
      <c r="F3171" s="185" t="s">
        <v>4637</v>
      </c>
      <c r="G3171" s="186" t="s">
        <v>3882</v>
      </c>
      <c r="H3171" s="187"/>
      <c r="I3171" s="175"/>
      <c r="J3171" s="175"/>
      <c r="K3171" s="175"/>
      <c r="L3171" s="175"/>
      <c r="M3171" s="175"/>
      <c r="N3171" s="175"/>
      <c r="O3171" s="175"/>
      <c r="P3171" s="175"/>
      <c r="Q3171" s="175"/>
      <c r="R3171" s="175"/>
      <c r="S3171" s="175"/>
      <c r="T3171" s="175"/>
      <c r="U3171" s="175"/>
      <c r="V3171" s="175"/>
      <c r="W3171" s="175"/>
      <c r="X3171" s="175"/>
      <c r="Y3171" s="175"/>
      <c r="Z3171" s="175"/>
      <c r="AA3171" s="175"/>
      <c r="AB3171" s="175"/>
      <c r="AC3171" s="175"/>
      <c r="AD3171" s="175"/>
      <c r="AE3171" s="175"/>
      <c r="AF3171" s="175"/>
      <c r="AG3171" s="175"/>
      <c r="AH3171" s="175"/>
      <c r="AI3171" s="175"/>
      <c r="AJ3171" s="175"/>
      <c r="AK3171" s="175"/>
      <c r="AL3171" s="175"/>
      <c r="AM3171" s="175"/>
      <c r="AN3171" s="175"/>
      <c r="AO3171" s="175"/>
      <c r="AP3171" s="175"/>
      <c r="AQ3171" s="175"/>
      <c r="AR3171" s="175"/>
    </row>
    <row r="3172" spans="1:44" ht="102" hidden="1" x14ac:dyDescent="0.3">
      <c r="A3172" s="175"/>
      <c r="B3172" s="185" t="s">
        <v>4637</v>
      </c>
      <c r="C3172" s="182"/>
      <c r="D3172" s="190">
        <v>4904.8599999999997</v>
      </c>
      <c r="E3172" s="191">
        <v>4904.8599999999997</v>
      </c>
      <c r="F3172" s="186" t="s">
        <v>3882</v>
      </c>
      <c r="G3172" s="181" t="s">
        <v>937</v>
      </c>
      <c r="H3172" s="182" t="s">
        <v>938</v>
      </c>
      <c r="I3172" s="175"/>
      <c r="J3172" s="175"/>
      <c r="K3172" s="175"/>
      <c r="L3172" s="175"/>
      <c r="M3172" s="175"/>
      <c r="N3172" s="175"/>
      <c r="O3172" s="175"/>
      <c r="P3172" s="175"/>
      <c r="Q3172" s="175"/>
      <c r="R3172" s="175"/>
      <c r="S3172" s="175"/>
      <c r="T3172" s="175"/>
      <c r="U3172" s="175"/>
      <c r="V3172" s="175"/>
      <c r="W3172" s="175"/>
      <c r="X3172" s="175"/>
      <c r="Y3172" s="175"/>
      <c r="Z3172" s="175"/>
      <c r="AA3172" s="175"/>
      <c r="AB3172" s="175"/>
      <c r="AC3172" s="175"/>
      <c r="AD3172" s="175"/>
      <c r="AE3172" s="175"/>
      <c r="AF3172" s="175"/>
      <c r="AG3172" s="175"/>
      <c r="AH3172" s="175"/>
      <c r="AI3172" s="175"/>
      <c r="AJ3172" s="175"/>
      <c r="AK3172" s="175"/>
      <c r="AL3172" s="175"/>
      <c r="AM3172" s="175"/>
      <c r="AN3172" s="175"/>
      <c r="AO3172" s="175"/>
      <c r="AP3172" s="175"/>
      <c r="AQ3172" s="175"/>
      <c r="AR3172" s="175"/>
    </row>
    <row r="3173" spans="1:44" ht="102" hidden="1" x14ac:dyDescent="0.3">
      <c r="A3173" s="175"/>
      <c r="B3173" s="186" t="s">
        <v>3882</v>
      </c>
      <c r="C3173" s="187"/>
      <c r="D3173" s="190">
        <v>4904.8599999999997</v>
      </c>
      <c r="E3173" s="191">
        <v>4904.8599999999997</v>
      </c>
      <c r="F3173" s="181" t="s">
        <v>937</v>
      </c>
      <c r="G3173" s="185" t="s">
        <v>4637</v>
      </c>
      <c r="H3173" s="182"/>
      <c r="I3173" s="175"/>
      <c r="J3173" s="175"/>
      <c r="K3173" s="175"/>
      <c r="L3173" s="175"/>
      <c r="M3173" s="175"/>
      <c r="N3173" s="175"/>
      <c r="O3173" s="175"/>
      <c r="P3173" s="175"/>
      <c r="Q3173" s="175"/>
      <c r="R3173" s="175"/>
      <c r="S3173" s="175"/>
      <c r="T3173" s="175"/>
      <c r="U3173" s="175"/>
      <c r="V3173" s="175"/>
      <c r="W3173" s="175"/>
      <c r="X3173" s="175"/>
      <c r="Y3173" s="175"/>
      <c r="Z3173" s="175"/>
      <c r="AA3173" s="175"/>
      <c r="AB3173" s="175"/>
      <c r="AC3173" s="175"/>
      <c r="AD3173" s="175"/>
      <c r="AE3173" s="175"/>
      <c r="AF3173" s="175"/>
      <c r="AG3173" s="175"/>
      <c r="AH3173" s="175"/>
      <c r="AI3173" s="175"/>
      <c r="AJ3173" s="175"/>
      <c r="AK3173" s="175"/>
      <c r="AL3173" s="175"/>
      <c r="AM3173" s="175"/>
      <c r="AN3173" s="175"/>
      <c r="AO3173" s="175"/>
      <c r="AP3173" s="175"/>
      <c r="AQ3173" s="175"/>
      <c r="AR3173" s="175"/>
    </row>
    <row r="3174" spans="1:44" ht="102" x14ac:dyDescent="0.3">
      <c r="A3174" s="175"/>
      <c r="B3174" s="181" t="s">
        <v>937</v>
      </c>
      <c r="C3174" s="182" t="s">
        <v>938</v>
      </c>
      <c r="D3174" s="190">
        <v>2048.6999999999998</v>
      </c>
      <c r="E3174" s="191">
        <v>2048.6999999999998</v>
      </c>
      <c r="F3174" s="185" t="s">
        <v>4637</v>
      </c>
      <c r="G3174" s="186" t="s">
        <v>3824</v>
      </c>
      <c r="H3174" s="187"/>
      <c r="I3174" s="175"/>
      <c r="J3174" s="175"/>
      <c r="K3174" s="175"/>
      <c r="L3174" s="175"/>
      <c r="M3174" s="175"/>
      <c r="N3174" s="175"/>
      <c r="O3174" s="175"/>
      <c r="P3174" s="175"/>
      <c r="Q3174" s="175"/>
      <c r="R3174" s="175"/>
      <c r="S3174" s="175"/>
      <c r="T3174" s="175"/>
      <c r="U3174" s="175"/>
      <c r="V3174" s="175"/>
      <c r="W3174" s="175"/>
      <c r="X3174" s="175"/>
      <c r="Y3174" s="175"/>
      <c r="Z3174" s="175"/>
      <c r="AA3174" s="175"/>
      <c r="AB3174" s="175"/>
      <c r="AC3174" s="175"/>
      <c r="AD3174" s="175"/>
      <c r="AE3174" s="175"/>
      <c r="AF3174" s="175"/>
      <c r="AG3174" s="175"/>
      <c r="AH3174" s="175"/>
      <c r="AI3174" s="175"/>
      <c r="AJ3174" s="175"/>
      <c r="AK3174" s="175"/>
      <c r="AL3174" s="175"/>
      <c r="AM3174" s="175"/>
      <c r="AN3174" s="175"/>
      <c r="AO3174" s="175"/>
      <c r="AP3174" s="175"/>
      <c r="AQ3174" s="175"/>
      <c r="AR3174" s="175"/>
    </row>
    <row r="3175" spans="1:44" ht="102" hidden="1" x14ac:dyDescent="0.3">
      <c r="A3175" s="175"/>
      <c r="B3175" s="185" t="s">
        <v>4637</v>
      </c>
      <c r="C3175" s="182"/>
      <c r="D3175" s="190">
        <v>2048.6999999999998</v>
      </c>
      <c r="E3175" s="191">
        <v>2048.6999999999998</v>
      </c>
      <c r="F3175" s="186" t="s">
        <v>3824</v>
      </c>
      <c r="G3175" s="181" t="s">
        <v>2623</v>
      </c>
      <c r="H3175" s="182" t="s">
        <v>1772</v>
      </c>
      <c r="I3175" s="175"/>
      <c r="J3175" s="175"/>
      <c r="K3175" s="175"/>
      <c r="L3175" s="175"/>
      <c r="M3175" s="175"/>
      <c r="N3175" s="175"/>
      <c r="O3175" s="175"/>
      <c r="P3175" s="175"/>
      <c r="Q3175" s="175"/>
      <c r="R3175" s="175"/>
      <c r="S3175" s="175"/>
      <c r="T3175" s="175"/>
      <c r="U3175" s="175"/>
      <c r="V3175" s="175"/>
      <c r="W3175" s="175"/>
      <c r="X3175" s="175"/>
      <c r="Y3175" s="175"/>
      <c r="Z3175" s="175"/>
      <c r="AA3175" s="175"/>
      <c r="AB3175" s="175"/>
      <c r="AC3175" s="175"/>
      <c r="AD3175" s="175"/>
      <c r="AE3175" s="175"/>
      <c r="AF3175" s="175"/>
      <c r="AG3175" s="175"/>
      <c r="AH3175" s="175"/>
      <c r="AI3175" s="175"/>
      <c r="AJ3175" s="175"/>
      <c r="AK3175" s="175"/>
      <c r="AL3175" s="175"/>
      <c r="AM3175" s="175"/>
      <c r="AN3175" s="175"/>
      <c r="AO3175" s="175"/>
      <c r="AP3175" s="175"/>
      <c r="AQ3175" s="175"/>
      <c r="AR3175" s="175"/>
    </row>
    <row r="3176" spans="1:44" ht="102" hidden="1" x14ac:dyDescent="0.3">
      <c r="A3176" s="175"/>
      <c r="B3176" s="186" t="s">
        <v>3824</v>
      </c>
      <c r="C3176" s="187"/>
      <c r="D3176" s="190">
        <v>2048.6999999999998</v>
      </c>
      <c r="E3176" s="191">
        <v>2048.6999999999998</v>
      </c>
      <c r="F3176" s="181" t="s">
        <v>2623</v>
      </c>
      <c r="G3176" s="185" t="s">
        <v>4637</v>
      </c>
      <c r="H3176" s="182"/>
      <c r="I3176" s="175"/>
      <c r="J3176" s="175"/>
      <c r="K3176" s="175"/>
      <c r="L3176" s="175"/>
      <c r="M3176" s="175"/>
      <c r="N3176" s="175"/>
      <c r="O3176" s="175"/>
      <c r="P3176" s="175"/>
      <c r="Q3176" s="175"/>
      <c r="R3176" s="175"/>
      <c r="S3176" s="175"/>
      <c r="T3176" s="175"/>
      <c r="U3176" s="175"/>
      <c r="V3176" s="175"/>
      <c r="W3176" s="175"/>
      <c r="X3176" s="175"/>
      <c r="Y3176" s="175"/>
      <c r="Z3176" s="175"/>
      <c r="AA3176" s="175"/>
      <c r="AB3176" s="175"/>
      <c r="AC3176" s="175"/>
      <c r="AD3176" s="175"/>
      <c r="AE3176" s="175"/>
      <c r="AF3176" s="175"/>
      <c r="AG3176" s="175"/>
      <c r="AH3176" s="175"/>
      <c r="AI3176" s="175"/>
      <c r="AJ3176" s="175"/>
      <c r="AK3176" s="175"/>
      <c r="AL3176" s="175"/>
      <c r="AM3176" s="175"/>
      <c r="AN3176" s="175"/>
      <c r="AO3176" s="175"/>
      <c r="AP3176" s="175"/>
      <c r="AQ3176" s="175"/>
      <c r="AR3176" s="175"/>
    </row>
    <row r="3177" spans="1:44" ht="102" x14ac:dyDescent="0.3">
      <c r="A3177" s="175"/>
      <c r="B3177" s="181" t="s">
        <v>2623</v>
      </c>
      <c r="C3177" s="182" t="s">
        <v>1772</v>
      </c>
      <c r="D3177" s="190">
        <v>1842.54</v>
      </c>
      <c r="E3177" s="191">
        <v>1842.54</v>
      </c>
      <c r="F3177" s="185" t="s">
        <v>4637</v>
      </c>
      <c r="G3177" s="186" t="s">
        <v>3918</v>
      </c>
      <c r="H3177" s="187"/>
      <c r="I3177" s="175"/>
      <c r="J3177" s="175"/>
      <c r="K3177" s="175"/>
      <c r="L3177" s="175"/>
      <c r="M3177" s="175"/>
      <c r="N3177" s="175"/>
      <c r="O3177" s="175"/>
      <c r="P3177" s="175"/>
      <c r="Q3177" s="175"/>
      <c r="R3177" s="175"/>
      <c r="S3177" s="175"/>
      <c r="T3177" s="175"/>
      <c r="U3177" s="175"/>
      <c r="V3177" s="175"/>
      <c r="W3177" s="175"/>
      <c r="X3177" s="175"/>
      <c r="Y3177" s="175"/>
      <c r="Z3177" s="175"/>
      <c r="AA3177" s="175"/>
      <c r="AB3177" s="175"/>
      <c r="AC3177" s="175"/>
      <c r="AD3177" s="175"/>
      <c r="AE3177" s="175"/>
      <c r="AF3177" s="175"/>
      <c r="AG3177" s="175"/>
      <c r="AH3177" s="175"/>
      <c r="AI3177" s="175"/>
      <c r="AJ3177" s="175"/>
      <c r="AK3177" s="175"/>
      <c r="AL3177" s="175"/>
      <c r="AM3177" s="175"/>
      <c r="AN3177" s="175"/>
      <c r="AO3177" s="175"/>
      <c r="AP3177" s="175"/>
      <c r="AQ3177" s="175"/>
      <c r="AR3177" s="175"/>
    </row>
    <row r="3178" spans="1:44" ht="102" hidden="1" x14ac:dyDescent="0.3">
      <c r="A3178" s="175"/>
      <c r="B3178" s="185" t="s">
        <v>4637</v>
      </c>
      <c r="C3178" s="182"/>
      <c r="D3178" s="190">
        <v>1842.54</v>
      </c>
      <c r="E3178" s="191">
        <v>1842.54</v>
      </c>
      <c r="F3178" s="186" t="s">
        <v>3918</v>
      </c>
      <c r="G3178" s="181" t="s">
        <v>2309</v>
      </c>
      <c r="H3178" s="182" t="s">
        <v>2310</v>
      </c>
      <c r="I3178" s="175"/>
      <c r="J3178" s="175"/>
      <c r="K3178" s="175"/>
      <c r="L3178" s="175"/>
      <c r="M3178" s="175"/>
      <c r="N3178" s="175"/>
      <c r="O3178" s="175"/>
      <c r="P3178" s="175"/>
      <c r="Q3178" s="175"/>
      <c r="R3178" s="175"/>
      <c r="S3178" s="175"/>
      <c r="T3178" s="175"/>
      <c r="U3178" s="175"/>
      <c r="V3178" s="175"/>
      <c r="W3178" s="175"/>
      <c r="X3178" s="175"/>
      <c r="Y3178" s="175"/>
      <c r="Z3178" s="175"/>
      <c r="AA3178" s="175"/>
      <c r="AB3178" s="175"/>
      <c r="AC3178" s="175"/>
      <c r="AD3178" s="175"/>
      <c r="AE3178" s="175"/>
      <c r="AF3178" s="175"/>
      <c r="AG3178" s="175"/>
      <c r="AH3178" s="175"/>
      <c r="AI3178" s="175"/>
      <c r="AJ3178" s="175"/>
      <c r="AK3178" s="175"/>
      <c r="AL3178" s="175"/>
      <c r="AM3178" s="175"/>
      <c r="AN3178" s="175"/>
      <c r="AO3178" s="175"/>
      <c r="AP3178" s="175"/>
      <c r="AQ3178" s="175"/>
      <c r="AR3178" s="175"/>
    </row>
    <row r="3179" spans="1:44" ht="102" hidden="1" x14ac:dyDescent="0.3">
      <c r="A3179" s="175"/>
      <c r="B3179" s="186" t="s">
        <v>3918</v>
      </c>
      <c r="C3179" s="187"/>
      <c r="D3179" s="190">
        <v>1842.54</v>
      </c>
      <c r="E3179" s="191">
        <v>1842.54</v>
      </c>
      <c r="F3179" s="181" t="s">
        <v>2309</v>
      </c>
      <c r="G3179" s="185" t="s">
        <v>4637</v>
      </c>
      <c r="H3179" s="182"/>
      <c r="I3179" s="175"/>
      <c r="J3179" s="175"/>
      <c r="K3179" s="175"/>
      <c r="L3179" s="175"/>
      <c r="M3179" s="175"/>
      <c r="N3179" s="175"/>
      <c r="O3179" s="175"/>
      <c r="P3179" s="175"/>
      <c r="Q3179" s="175"/>
      <c r="R3179" s="175"/>
      <c r="S3179" s="175"/>
      <c r="T3179" s="175"/>
      <c r="U3179" s="175"/>
      <c r="V3179" s="175"/>
      <c r="W3179" s="175"/>
      <c r="X3179" s="175"/>
      <c r="Y3179" s="175"/>
      <c r="Z3179" s="175"/>
      <c r="AA3179" s="175"/>
      <c r="AB3179" s="175"/>
      <c r="AC3179" s="175"/>
      <c r="AD3179" s="175"/>
      <c r="AE3179" s="175"/>
      <c r="AF3179" s="175"/>
      <c r="AG3179" s="175"/>
      <c r="AH3179" s="175"/>
      <c r="AI3179" s="175"/>
      <c r="AJ3179" s="175"/>
      <c r="AK3179" s="175"/>
      <c r="AL3179" s="175"/>
      <c r="AM3179" s="175"/>
      <c r="AN3179" s="175"/>
      <c r="AO3179" s="175"/>
      <c r="AP3179" s="175"/>
      <c r="AQ3179" s="175"/>
      <c r="AR3179" s="175"/>
    </row>
    <row r="3180" spans="1:44" ht="102" x14ac:dyDescent="0.3">
      <c r="A3180" s="175"/>
      <c r="B3180" s="181" t="s">
        <v>2309</v>
      </c>
      <c r="C3180" s="182" t="s">
        <v>2310</v>
      </c>
      <c r="D3180" s="190">
        <v>2040.11</v>
      </c>
      <c r="E3180" s="191">
        <v>2040.11</v>
      </c>
      <c r="F3180" s="185" t="s">
        <v>4637</v>
      </c>
      <c r="G3180" s="186" t="s">
        <v>3825</v>
      </c>
      <c r="H3180" s="187"/>
      <c r="I3180" s="175"/>
      <c r="J3180" s="175"/>
      <c r="K3180" s="175"/>
      <c r="L3180" s="175"/>
      <c r="M3180" s="175"/>
      <c r="N3180" s="175"/>
      <c r="O3180" s="175"/>
      <c r="P3180" s="175"/>
      <c r="Q3180" s="175"/>
      <c r="R3180" s="175"/>
      <c r="S3180" s="175"/>
      <c r="T3180" s="175"/>
      <c r="U3180" s="175"/>
      <c r="V3180" s="175"/>
      <c r="W3180" s="175"/>
      <c r="X3180" s="175"/>
      <c r="Y3180" s="175"/>
      <c r="Z3180" s="175"/>
      <c r="AA3180" s="175"/>
      <c r="AB3180" s="175"/>
      <c r="AC3180" s="175"/>
      <c r="AD3180" s="175"/>
      <c r="AE3180" s="175"/>
      <c r="AF3180" s="175"/>
      <c r="AG3180" s="175"/>
      <c r="AH3180" s="175"/>
      <c r="AI3180" s="175"/>
      <c r="AJ3180" s="175"/>
      <c r="AK3180" s="175"/>
      <c r="AL3180" s="175"/>
      <c r="AM3180" s="175"/>
      <c r="AN3180" s="175"/>
      <c r="AO3180" s="175"/>
      <c r="AP3180" s="175"/>
      <c r="AQ3180" s="175"/>
      <c r="AR3180" s="175"/>
    </row>
    <row r="3181" spans="1:44" ht="102" hidden="1" x14ac:dyDescent="0.3">
      <c r="A3181" s="175"/>
      <c r="B3181" s="185" t="s">
        <v>4637</v>
      </c>
      <c r="C3181" s="182"/>
      <c r="D3181" s="190">
        <v>2040.11</v>
      </c>
      <c r="E3181" s="191">
        <v>2040.11</v>
      </c>
      <c r="F3181" s="186" t="s">
        <v>3825</v>
      </c>
      <c r="G3181" s="181" t="s">
        <v>623</v>
      </c>
      <c r="H3181" s="182" t="s">
        <v>624</v>
      </c>
      <c r="I3181" s="175"/>
      <c r="J3181" s="175"/>
      <c r="K3181" s="175"/>
      <c r="L3181" s="175"/>
      <c r="M3181" s="175"/>
      <c r="N3181" s="175"/>
      <c r="O3181" s="175"/>
      <c r="P3181" s="175"/>
      <c r="Q3181" s="175"/>
      <c r="R3181" s="175"/>
      <c r="S3181" s="175"/>
      <c r="T3181" s="175"/>
      <c r="U3181" s="175"/>
      <c r="V3181" s="175"/>
      <c r="W3181" s="175"/>
      <c r="X3181" s="175"/>
      <c r="Y3181" s="175"/>
      <c r="Z3181" s="175"/>
      <c r="AA3181" s="175"/>
      <c r="AB3181" s="175"/>
      <c r="AC3181" s="175"/>
      <c r="AD3181" s="175"/>
      <c r="AE3181" s="175"/>
      <c r="AF3181" s="175"/>
      <c r="AG3181" s="175"/>
      <c r="AH3181" s="175"/>
      <c r="AI3181" s="175"/>
      <c r="AJ3181" s="175"/>
      <c r="AK3181" s="175"/>
      <c r="AL3181" s="175"/>
      <c r="AM3181" s="175"/>
      <c r="AN3181" s="175"/>
      <c r="AO3181" s="175"/>
      <c r="AP3181" s="175"/>
      <c r="AQ3181" s="175"/>
      <c r="AR3181" s="175"/>
    </row>
    <row r="3182" spans="1:44" ht="102" hidden="1" x14ac:dyDescent="0.3">
      <c r="A3182" s="175"/>
      <c r="B3182" s="186" t="s">
        <v>3825</v>
      </c>
      <c r="C3182" s="187"/>
      <c r="D3182" s="190">
        <v>2040.11</v>
      </c>
      <c r="E3182" s="191">
        <v>2040.11</v>
      </c>
      <c r="F3182" s="181" t="s">
        <v>623</v>
      </c>
      <c r="G3182" s="185" t="s">
        <v>4637</v>
      </c>
      <c r="H3182" s="182"/>
      <c r="I3182" s="175"/>
      <c r="J3182" s="175"/>
      <c r="K3182" s="175"/>
      <c r="L3182" s="175"/>
      <c r="M3182" s="175"/>
      <c r="N3182" s="175"/>
      <c r="O3182" s="175"/>
      <c r="P3182" s="175"/>
      <c r="Q3182" s="175"/>
      <c r="R3182" s="175"/>
      <c r="S3182" s="175"/>
      <c r="T3182" s="175"/>
      <c r="U3182" s="175"/>
      <c r="V3182" s="175"/>
      <c r="W3182" s="175"/>
      <c r="X3182" s="175"/>
      <c r="Y3182" s="175"/>
      <c r="Z3182" s="175"/>
      <c r="AA3182" s="175"/>
      <c r="AB3182" s="175"/>
      <c r="AC3182" s="175"/>
      <c r="AD3182" s="175"/>
      <c r="AE3182" s="175"/>
      <c r="AF3182" s="175"/>
      <c r="AG3182" s="175"/>
      <c r="AH3182" s="175"/>
      <c r="AI3182" s="175"/>
      <c r="AJ3182" s="175"/>
      <c r="AK3182" s="175"/>
      <c r="AL3182" s="175"/>
      <c r="AM3182" s="175"/>
      <c r="AN3182" s="175"/>
      <c r="AO3182" s="175"/>
      <c r="AP3182" s="175"/>
      <c r="AQ3182" s="175"/>
      <c r="AR3182" s="175"/>
    </row>
    <row r="3183" spans="1:44" ht="102" x14ac:dyDescent="0.3">
      <c r="A3183" s="175"/>
      <c r="B3183" s="181" t="s">
        <v>623</v>
      </c>
      <c r="C3183" s="182" t="s">
        <v>624</v>
      </c>
      <c r="D3183" s="190">
        <v>4565.5600000000004</v>
      </c>
      <c r="E3183" s="191">
        <v>4565.5600000000004</v>
      </c>
      <c r="F3183" s="185" t="s">
        <v>4637</v>
      </c>
      <c r="G3183" s="186" t="s">
        <v>3672</v>
      </c>
      <c r="H3183" s="187"/>
      <c r="I3183" s="175"/>
      <c r="J3183" s="175"/>
      <c r="K3183" s="175"/>
      <c r="L3183" s="175"/>
      <c r="M3183" s="175"/>
      <c r="N3183" s="175"/>
      <c r="O3183" s="175"/>
      <c r="P3183" s="175"/>
      <c r="Q3183" s="175"/>
      <c r="R3183" s="175"/>
      <c r="S3183" s="175"/>
      <c r="T3183" s="175"/>
      <c r="U3183" s="175"/>
      <c r="V3183" s="175"/>
      <c r="W3183" s="175"/>
      <c r="X3183" s="175"/>
      <c r="Y3183" s="175"/>
      <c r="Z3183" s="175"/>
      <c r="AA3183" s="175"/>
      <c r="AB3183" s="175"/>
      <c r="AC3183" s="175"/>
      <c r="AD3183" s="175"/>
      <c r="AE3183" s="175"/>
      <c r="AF3183" s="175"/>
      <c r="AG3183" s="175"/>
      <c r="AH3183" s="175"/>
      <c r="AI3183" s="175"/>
      <c r="AJ3183" s="175"/>
      <c r="AK3183" s="175"/>
      <c r="AL3183" s="175"/>
      <c r="AM3183" s="175"/>
      <c r="AN3183" s="175"/>
      <c r="AO3183" s="175"/>
      <c r="AP3183" s="175"/>
      <c r="AQ3183" s="175"/>
      <c r="AR3183" s="175"/>
    </row>
    <row r="3184" spans="1:44" ht="102" hidden="1" x14ac:dyDescent="0.3">
      <c r="A3184" s="175"/>
      <c r="B3184" s="185" t="s">
        <v>4637</v>
      </c>
      <c r="C3184" s="182"/>
      <c r="D3184" s="190">
        <v>4565.5600000000004</v>
      </c>
      <c r="E3184" s="191">
        <v>4565.5600000000004</v>
      </c>
      <c r="F3184" s="186" t="s">
        <v>3672</v>
      </c>
      <c r="G3184" s="181" t="s">
        <v>1767</v>
      </c>
      <c r="H3184" s="182" t="s">
        <v>335</v>
      </c>
      <c r="I3184" s="175"/>
      <c r="J3184" s="175"/>
      <c r="K3184" s="175"/>
      <c r="L3184" s="175"/>
      <c r="M3184" s="175"/>
      <c r="N3184" s="175"/>
      <c r="O3184" s="175"/>
      <c r="P3184" s="175"/>
      <c r="Q3184" s="175"/>
      <c r="R3184" s="175"/>
      <c r="S3184" s="175"/>
      <c r="T3184" s="175"/>
      <c r="U3184" s="175"/>
      <c r="V3184" s="175"/>
      <c r="W3184" s="175"/>
      <c r="X3184" s="175"/>
      <c r="Y3184" s="175"/>
      <c r="Z3184" s="175"/>
      <c r="AA3184" s="175"/>
      <c r="AB3184" s="175"/>
      <c r="AC3184" s="175"/>
      <c r="AD3184" s="175"/>
      <c r="AE3184" s="175"/>
      <c r="AF3184" s="175"/>
      <c r="AG3184" s="175"/>
      <c r="AH3184" s="175"/>
      <c r="AI3184" s="175"/>
      <c r="AJ3184" s="175"/>
      <c r="AK3184" s="175"/>
      <c r="AL3184" s="175"/>
      <c r="AM3184" s="175"/>
      <c r="AN3184" s="175"/>
      <c r="AO3184" s="175"/>
      <c r="AP3184" s="175"/>
      <c r="AQ3184" s="175"/>
      <c r="AR3184" s="175"/>
    </row>
    <row r="3185" spans="1:44" ht="102" hidden="1" x14ac:dyDescent="0.3">
      <c r="A3185" s="175"/>
      <c r="B3185" s="186" t="s">
        <v>3672</v>
      </c>
      <c r="C3185" s="187"/>
      <c r="D3185" s="190">
        <v>4565.5600000000004</v>
      </c>
      <c r="E3185" s="191">
        <v>4565.5600000000004</v>
      </c>
      <c r="F3185" s="181" t="s">
        <v>1767</v>
      </c>
      <c r="G3185" s="185" t="s">
        <v>4637</v>
      </c>
      <c r="H3185" s="182"/>
      <c r="I3185" s="175"/>
      <c r="J3185" s="175"/>
      <c r="K3185" s="175"/>
      <c r="L3185" s="175"/>
      <c r="M3185" s="175"/>
      <c r="N3185" s="175"/>
      <c r="O3185" s="175"/>
      <c r="P3185" s="175"/>
      <c r="Q3185" s="175"/>
      <c r="R3185" s="175"/>
      <c r="S3185" s="175"/>
      <c r="T3185" s="175"/>
      <c r="U3185" s="175"/>
      <c r="V3185" s="175"/>
      <c r="W3185" s="175"/>
      <c r="X3185" s="175"/>
      <c r="Y3185" s="175"/>
      <c r="Z3185" s="175"/>
      <c r="AA3185" s="175"/>
      <c r="AB3185" s="175"/>
      <c r="AC3185" s="175"/>
      <c r="AD3185" s="175"/>
      <c r="AE3185" s="175"/>
      <c r="AF3185" s="175"/>
      <c r="AG3185" s="175"/>
      <c r="AH3185" s="175"/>
      <c r="AI3185" s="175"/>
      <c r="AJ3185" s="175"/>
      <c r="AK3185" s="175"/>
      <c r="AL3185" s="175"/>
      <c r="AM3185" s="175"/>
      <c r="AN3185" s="175"/>
      <c r="AO3185" s="175"/>
      <c r="AP3185" s="175"/>
      <c r="AQ3185" s="175"/>
      <c r="AR3185" s="175"/>
    </row>
    <row r="3186" spans="1:44" ht="102" x14ac:dyDescent="0.3">
      <c r="A3186" s="175"/>
      <c r="B3186" s="181" t="s">
        <v>1767</v>
      </c>
      <c r="C3186" s="182" t="s">
        <v>335</v>
      </c>
      <c r="D3186" s="190">
        <v>3118.15</v>
      </c>
      <c r="E3186" s="191">
        <v>3118.15</v>
      </c>
      <c r="F3186" s="185" t="s">
        <v>4637</v>
      </c>
      <c r="G3186" s="186" t="s">
        <v>3157</v>
      </c>
      <c r="H3186" s="187"/>
      <c r="I3186" s="175"/>
      <c r="J3186" s="175"/>
      <c r="K3186" s="175"/>
      <c r="L3186" s="175"/>
      <c r="M3186" s="175"/>
      <c r="N3186" s="175"/>
      <c r="O3186" s="175"/>
      <c r="P3186" s="175"/>
      <c r="Q3186" s="175"/>
      <c r="R3186" s="175"/>
      <c r="S3186" s="175"/>
      <c r="T3186" s="175"/>
      <c r="U3186" s="175"/>
      <c r="V3186" s="175"/>
      <c r="W3186" s="175"/>
      <c r="X3186" s="175"/>
      <c r="Y3186" s="175"/>
      <c r="Z3186" s="175"/>
      <c r="AA3186" s="175"/>
      <c r="AB3186" s="175"/>
      <c r="AC3186" s="175"/>
      <c r="AD3186" s="175"/>
      <c r="AE3186" s="175"/>
      <c r="AF3186" s="175"/>
      <c r="AG3186" s="175"/>
      <c r="AH3186" s="175"/>
      <c r="AI3186" s="175"/>
      <c r="AJ3186" s="175"/>
      <c r="AK3186" s="175"/>
      <c r="AL3186" s="175"/>
      <c r="AM3186" s="175"/>
      <c r="AN3186" s="175"/>
      <c r="AO3186" s="175"/>
      <c r="AP3186" s="175"/>
      <c r="AQ3186" s="175"/>
      <c r="AR3186" s="175"/>
    </row>
    <row r="3187" spans="1:44" ht="102" hidden="1" x14ac:dyDescent="0.3">
      <c r="A3187" s="175"/>
      <c r="B3187" s="185" t="s">
        <v>4637</v>
      </c>
      <c r="C3187" s="182"/>
      <c r="D3187" s="190">
        <v>3118.15</v>
      </c>
      <c r="E3187" s="191">
        <v>3118.15</v>
      </c>
      <c r="F3187" s="186" t="s">
        <v>3157</v>
      </c>
      <c r="G3187" s="181" t="s">
        <v>2357</v>
      </c>
      <c r="H3187" s="182" t="s">
        <v>2358</v>
      </c>
      <c r="I3187" s="175"/>
      <c r="J3187" s="175"/>
      <c r="K3187" s="175"/>
      <c r="L3187" s="175"/>
      <c r="M3187" s="175"/>
      <c r="N3187" s="175"/>
      <c r="O3187" s="175"/>
      <c r="P3187" s="175"/>
      <c r="Q3187" s="175"/>
      <c r="R3187" s="175"/>
      <c r="S3187" s="175"/>
      <c r="T3187" s="175"/>
      <c r="U3187" s="175"/>
      <c r="V3187" s="175"/>
      <c r="W3187" s="175"/>
      <c r="X3187" s="175"/>
      <c r="Y3187" s="175"/>
      <c r="Z3187" s="175"/>
      <c r="AA3187" s="175"/>
      <c r="AB3187" s="175"/>
      <c r="AC3187" s="175"/>
      <c r="AD3187" s="175"/>
      <c r="AE3187" s="175"/>
      <c r="AF3187" s="175"/>
      <c r="AG3187" s="175"/>
      <c r="AH3187" s="175"/>
      <c r="AI3187" s="175"/>
      <c r="AJ3187" s="175"/>
      <c r="AK3187" s="175"/>
      <c r="AL3187" s="175"/>
      <c r="AM3187" s="175"/>
      <c r="AN3187" s="175"/>
      <c r="AO3187" s="175"/>
      <c r="AP3187" s="175"/>
      <c r="AQ3187" s="175"/>
      <c r="AR3187" s="175"/>
    </row>
    <row r="3188" spans="1:44" ht="102" hidden="1" x14ac:dyDescent="0.3">
      <c r="A3188" s="175"/>
      <c r="B3188" s="186" t="s">
        <v>3157</v>
      </c>
      <c r="C3188" s="187"/>
      <c r="D3188" s="190">
        <v>3118.15</v>
      </c>
      <c r="E3188" s="191">
        <v>3118.15</v>
      </c>
      <c r="F3188" s="181" t="s">
        <v>2357</v>
      </c>
      <c r="G3188" s="185" t="s">
        <v>4637</v>
      </c>
      <c r="H3188" s="182"/>
      <c r="I3188" s="175"/>
      <c r="J3188" s="175"/>
      <c r="K3188" s="175"/>
      <c r="L3188" s="175"/>
      <c r="M3188" s="175"/>
      <c r="N3188" s="175"/>
      <c r="O3188" s="175"/>
      <c r="P3188" s="175"/>
      <c r="Q3188" s="175"/>
      <c r="R3188" s="175"/>
      <c r="S3188" s="175"/>
      <c r="T3188" s="175"/>
      <c r="U3188" s="175"/>
      <c r="V3188" s="175"/>
      <c r="W3188" s="175"/>
      <c r="X3188" s="175"/>
      <c r="Y3188" s="175"/>
      <c r="Z3188" s="175"/>
      <c r="AA3188" s="175"/>
      <c r="AB3188" s="175"/>
      <c r="AC3188" s="175"/>
      <c r="AD3188" s="175"/>
      <c r="AE3188" s="175"/>
      <c r="AF3188" s="175"/>
      <c r="AG3188" s="175"/>
      <c r="AH3188" s="175"/>
      <c r="AI3188" s="175"/>
      <c r="AJ3188" s="175"/>
      <c r="AK3188" s="175"/>
      <c r="AL3188" s="175"/>
      <c r="AM3188" s="175"/>
      <c r="AN3188" s="175"/>
      <c r="AO3188" s="175"/>
      <c r="AP3188" s="175"/>
      <c r="AQ3188" s="175"/>
      <c r="AR3188" s="175"/>
    </row>
    <row r="3189" spans="1:44" ht="102" x14ac:dyDescent="0.3">
      <c r="A3189" s="175"/>
      <c r="B3189" s="181" t="s">
        <v>2357</v>
      </c>
      <c r="C3189" s="182" t="s">
        <v>2358</v>
      </c>
      <c r="D3189" s="190">
        <v>1799.59</v>
      </c>
      <c r="E3189" s="191">
        <v>1799.59</v>
      </c>
      <c r="F3189" s="185" t="s">
        <v>4637</v>
      </c>
      <c r="G3189" s="186" t="s">
        <v>3674</v>
      </c>
      <c r="H3189" s="187"/>
      <c r="I3189" s="175"/>
      <c r="J3189" s="175"/>
      <c r="K3189" s="175"/>
      <c r="L3189" s="175"/>
      <c r="M3189" s="175"/>
      <c r="N3189" s="175"/>
      <c r="O3189" s="175"/>
      <c r="P3189" s="175"/>
      <c r="Q3189" s="175"/>
      <c r="R3189" s="175"/>
      <c r="S3189" s="175"/>
      <c r="T3189" s="175"/>
      <c r="U3189" s="175"/>
      <c r="V3189" s="175"/>
      <c r="W3189" s="175"/>
      <c r="X3189" s="175"/>
      <c r="Y3189" s="175"/>
      <c r="Z3189" s="175"/>
      <c r="AA3189" s="175"/>
      <c r="AB3189" s="175"/>
      <c r="AC3189" s="175"/>
      <c r="AD3189" s="175"/>
      <c r="AE3189" s="175"/>
      <c r="AF3189" s="175"/>
      <c r="AG3189" s="175"/>
      <c r="AH3189" s="175"/>
      <c r="AI3189" s="175"/>
      <c r="AJ3189" s="175"/>
      <c r="AK3189" s="175"/>
      <c r="AL3189" s="175"/>
      <c r="AM3189" s="175"/>
      <c r="AN3189" s="175"/>
      <c r="AO3189" s="175"/>
      <c r="AP3189" s="175"/>
      <c r="AQ3189" s="175"/>
      <c r="AR3189" s="175"/>
    </row>
    <row r="3190" spans="1:44" ht="102" hidden="1" x14ac:dyDescent="0.3">
      <c r="A3190" s="175"/>
      <c r="B3190" s="185" t="s">
        <v>4637</v>
      </c>
      <c r="C3190" s="182"/>
      <c r="D3190" s="190">
        <v>1799.59</v>
      </c>
      <c r="E3190" s="191">
        <v>1799.59</v>
      </c>
      <c r="F3190" s="186" t="s">
        <v>3674</v>
      </c>
      <c r="G3190" s="181" t="s">
        <v>2298</v>
      </c>
      <c r="H3190" s="182" t="s">
        <v>2299</v>
      </c>
      <c r="I3190" s="175"/>
      <c r="J3190" s="175"/>
      <c r="K3190" s="175"/>
      <c r="L3190" s="175"/>
      <c r="M3190" s="175"/>
      <c r="N3190" s="175"/>
      <c r="O3190" s="175"/>
      <c r="P3190" s="175"/>
      <c r="Q3190" s="175"/>
      <c r="R3190" s="175"/>
      <c r="S3190" s="175"/>
      <c r="T3190" s="175"/>
      <c r="U3190" s="175"/>
      <c r="V3190" s="175"/>
      <c r="W3190" s="175"/>
      <c r="X3190" s="175"/>
      <c r="Y3190" s="175"/>
      <c r="Z3190" s="175"/>
      <c r="AA3190" s="175"/>
      <c r="AB3190" s="175"/>
      <c r="AC3190" s="175"/>
      <c r="AD3190" s="175"/>
      <c r="AE3190" s="175"/>
      <c r="AF3190" s="175"/>
      <c r="AG3190" s="175"/>
      <c r="AH3190" s="175"/>
      <c r="AI3190" s="175"/>
      <c r="AJ3190" s="175"/>
      <c r="AK3190" s="175"/>
      <c r="AL3190" s="175"/>
      <c r="AM3190" s="175"/>
      <c r="AN3190" s="175"/>
      <c r="AO3190" s="175"/>
      <c r="AP3190" s="175"/>
      <c r="AQ3190" s="175"/>
      <c r="AR3190" s="175"/>
    </row>
    <row r="3191" spans="1:44" ht="102" hidden="1" x14ac:dyDescent="0.3">
      <c r="A3191" s="175"/>
      <c r="B3191" s="186" t="s">
        <v>3674</v>
      </c>
      <c r="C3191" s="187"/>
      <c r="D3191" s="190">
        <v>1799.59</v>
      </c>
      <c r="E3191" s="191">
        <v>1799.59</v>
      </c>
      <c r="F3191" s="181" t="s">
        <v>2298</v>
      </c>
      <c r="G3191" s="185" t="s">
        <v>4637</v>
      </c>
      <c r="H3191" s="182"/>
      <c r="I3191" s="175"/>
      <c r="J3191" s="175"/>
      <c r="K3191" s="175"/>
      <c r="L3191" s="175"/>
      <c r="M3191" s="175"/>
      <c r="N3191" s="175"/>
      <c r="O3191" s="175"/>
      <c r="P3191" s="175"/>
      <c r="Q3191" s="175"/>
      <c r="R3191" s="175"/>
      <c r="S3191" s="175"/>
      <c r="T3191" s="175"/>
      <c r="U3191" s="175"/>
      <c r="V3191" s="175"/>
      <c r="W3191" s="175"/>
      <c r="X3191" s="175"/>
      <c r="Y3191" s="175"/>
      <c r="Z3191" s="175"/>
      <c r="AA3191" s="175"/>
      <c r="AB3191" s="175"/>
      <c r="AC3191" s="175"/>
      <c r="AD3191" s="175"/>
      <c r="AE3191" s="175"/>
      <c r="AF3191" s="175"/>
      <c r="AG3191" s="175"/>
      <c r="AH3191" s="175"/>
      <c r="AI3191" s="175"/>
      <c r="AJ3191" s="175"/>
      <c r="AK3191" s="175"/>
      <c r="AL3191" s="175"/>
      <c r="AM3191" s="175"/>
      <c r="AN3191" s="175"/>
      <c r="AO3191" s="175"/>
      <c r="AP3191" s="175"/>
      <c r="AQ3191" s="175"/>
      <c r="AR3191" s="175"/>
    </row>
    <row r="3192" spans="1:44" ht="102" x14ac:dyDescent="0.3">
      <c r="A3192" s="175"/>
      <c r="B3192" s="181" t="s">
        <v>2298</v>
      </c>
      <c r="C3192" s="182" t="s">
        <v>2299</v>
      </c>
      <c r="D3192" s="190">
        <v>3466.05</v>
      </c>
      <c r="E3192" s="191">
        <v>3466.05</v>
      </c>
      <c r="F3192" s="185" t="s">
        <v>4637</v>
      </c>
      <c r="G3192" s="186" t="s">
        <v>3354</v>
      </c>
      <c r="H3192" s="187"/>
      <c r="I3192" s="175"/>
      <c r="J3192" s="175"/>
      <c r="K3192" s="175"/>
      <c r="L3192" s="175"/>
      <c r="M3192" s="175"/>
      <c r="N3192" s="175"/>
      <c r="O3192" s="175"/>
      <c r="P3192" s="175"/>
      <c r="Q3192" s="175"/>
      <c r="R3192" s="175"/>
      <c r="S3192" s="175"/>
      <c r="T3192" s="175"/>
      <c r="U3192" s="175"/>
      <c r="V3192" s="175"/>
      <c r="W3192" s="175"/>
      <c r="X3192" s="175"/>
      <c r="Y3192" s="175"/>
      <c r="Z3192" s="175"/>
      <c r="AA3192" s="175"/>
      <c r="AB3192" s="175"/>
      <c r="AC3192" s="175"/>
      <c r="AD3192" s="175"/>
      <c r="AE3192" s="175"/>
      <c r="AF3192" s="175"/>
      <c r="AG3192" s="175"/>
      <c r="AH3192" s="175"/>
      <c r="AI3192" s="175"/>
      <c r="AJ3192" s="175"/>
      <c r="AK3192" s="175"/>
      <c r="AL3192" s="175"/>
      <c r="AM3192" s="175"/>
      <c r="AN3192" s="175"/>
      <c r="AO3192" s="175"/>
      <c r="AP3192" s="175"/>
      <c r="AQ3192" s="175"/>
      <c r="AR3192" s="175"/>
    </row>
    <row r="3193" spans="1:44" ht="102" hidden="1" x14ac:dyDescent="0.3">
      <c r="A3193" s="175"/>
      <c r="B3193" s="185" t="s">
        <v>4637</v>
      </c>
      <c r="C3193" s="182"/>
      <c r="D3193" s="190">
        <v>3466.05</v>
      </c>
      <c r="E3193" s="191">
        <v>3466.05</v>
      </c>
      <c r="F3193" s="186" t="s">
        <v>3354</v>
      </c>
      <c r="G3193" s="181" t="s">
        <v>2325</v>
      </c>
      <c r="H3193" s="182" t="s">
        <v>2326</v>
      </c>
      <c r="I3193" s="175"/>
      <c r="J3193" s="175"/>
      <c r="K3193" s="175"/>
      <c r="L3193" s="175"/>
      <c r="M3193" s="175"/>
      <c r="N3193" s="175"/>
      <c r="O3193" s="175"/>
      <c r="P3193" s="175"/>
      <c r="Q3193" s="175"/>
      <c r="R3193" s="175"/>
      <c r="S3193" s="175"/>
      <c r="T3193" s="175"/>
      <c r="U3193" s="175"/>
      <c r="V3193" s="175"/>
      <c r="W3193" s="175"/>
      <c r="X3193" s="175"/>
      <c r="Y3193" s="175"/>
      <c r="Z3193" s="175"/>
      <c r="AA3193" s="175"/>
      <c r="AB3193" s="175"/>
      <c r="AC3193" s="175"/>
      <c r="AD3193" s="175"/>
      <c r="AE3193" s="175"/>
      <c r="AF3193" s="175"/>
      <c r="AG3193" s="175"/>
      <c r="AH3193" s="175"/>
      <c r="AI3193" s="175"/>
      <c r="AJ3193" s="175"/>
      <c r="AK3193" s="175"/>
      <c r="AL3193" s="175"/>
      <c r="AM3193" s="175"/>
      <c r="AN3193" s="175"/>
      <c r="AO3193" s="175"/>
      <c r="AP3193" s="175"/>
      <c r="AQ3193" s="175"/>
      <c r="AR3193" s="175"/>
    </row>
    <row r="3194" spans="1:44" ht="102" hidden="1" x14ac:dyDescent="0.3">
      <c r="A3194" s="175"/>
      <c r="B3194" s="186" t="s">
        <v>3354</v>
      </c>
      <c r="C3194" s="187"/>
      <c r="D3194" s="190">
        <v>3466.05</v>
      </c>
      <c r="E3194" s="191">
        <v>3466.05</v>
      </c>
      <c r="F3194" s="181" t="s">
        <v>2325</v>
      </c>
      <c r="G3194" s="185" t="s">
        <v>4637</v>
      </c>
      <c r="H3194" s="182"/>
      <c r="I3194" s="175"/>
      <c r="J3194" s="175"/>
      <c r="K3194" s="175"/>
      <c r="L3194" s="175"/>
      <c r="M3194" s="175"/>
      <c r="N3194" s="175"/>
      <c r="O3194" s="175"/>
      <c r="P3194" s="175"/>
      <c r="Q3194" s="175"/>
      <c r="R3194" s="175"/>
      <c r="S3194" s="175"/>
      <c r="T3194" s="175"/>
      <c r="U3194" s="175"/>
      <c r="V3194" s="175"/>
      <c r="W3194" s="175"/>
      <c r="X3194" s="175"/>
      <c r="Y3194" s="175"/>
      <c r="Z3194" s="175"/>
      <c r="AA3194" s="175"/>
      <c r="AB3194" s="175"/>
      <c r="AC3194" s="175"/>
      <c r="AD3194" s="175"/>
      <c r="AE3194" s="175"/>
      <c r="AF3194" s="175"/>
      <c r="AG3194" s="175"/>
      <c r="AH3194" s="175"/>
      <c r="AI3194" s="175"/>
      <c r="AJ3194" s="175"/>
      <c r="AK3194" s="175"/>
      <c r="AL3194" s="175"/>
      <c r="AM3194" s="175"/>
      <c r="AN3194" s="175"/>
      <c r="AO3194" s="175"/>
      <c r="AP3194" s="175"/>
      <c r="AQ3194" s="175"/>
      <c r="AR3194" s="175"/>
    </row>
    <row r="3195" spans="1:44" ht="102" x14ac:dyDescent="0.3">
      <c r="A3195" s="175"/>
      <c r="B3195" s="181" t="s">
        <v>2325</v>
      </c>
      <c r="C3195" s="182" t="s">
        <v>2326</v>
      </c>
      <c r="D3195" s="190">
        <v>2735.9</v>
      </c>
      <c r="E3195" s="191">
        <v>2735.9</v>
      </c>
      <c r="F3195" s="185" t="s">
        <v>4637</v>
      </c>
      <c r="G3195" s="186" t="s">
        <v>3355</v>
      </c>
      <c r="H3195" s="187"/>
      <c r="I3195" s="175"/>
      <c r="J3195" s="175"/>
      <c r="K3195" s="175"/>
      <c r="L3195" s="175"/>
      <c r="M3195" s="175"/>
      <c r="N3195" s="175"/>
      <c r="O3195" s="175"/>
      <c r="P3195" s="175"/>
      <c r="Q3195" s="175"/>
      <c r="R3195" s="175"/>
      <c r="S3195" s="175"/>
      <c r="T3195" s="175"/>
      <c r="U3195" s="175"/>
      <c r="V3195" s="175"/>
      <c r="W3195" s="175"/>
      <c r="X3195" s="175"/>
      <c r="Y3195" s="175"/>
      <c r="Z3195" s="175"/>
      <c r="AA3195" s="175"/>
      <c r="AB3195" s="175"/>
      <c r="AC3195" s="175"/>
      <c r="AD3195" s="175"/>
      <c r="AE3195" s="175"/>
      <c r="AF3195" s="175"/>
      <c r="AG3195" s="175"/>
      <c r="AH3195" s="175"/>
      <c r="AI3195" s="175"/>
      <c r="AJ3195" s="175"/>
      <c r="AK3195" s="175"/>
      <c r="AL3195" s="175"/>
      <c r="AM3195" s="175"/>
      <c r="AN3195" s="175"/>
      <c r="AO3195" s="175"/>
      <c r="AP3195" s="175"/>
      <c r="AQ3195" s="175"/>
      <c r="AR3195" s="175"/>
    </row>
    <row r="3196" spans="1:44" ht="102" hidden="1" x14ac:dyDescent="0.3">
      <c r="A3196" s="175"/>
      <c r="B3196" s="185" t="s">
        <v>4637</v>
      </c>
      <c r="C3196" s="182"/>
      <c r="D3196" s="190">
        <v>2735.9</v>
      </c>
      <c r="E3196" s="191">
        <v>2735.9</v>
      </c>
      <c r="F3196" s="186" t="s">
        <v>3355</v>
      </c>
      <c r="G3196" s="181" t="s">
        <v>1634</v>
      </c>
      <c r="H3196" s="182" t="s">
        <v>1635</v>
      </c>
      <c r="I3196" s="175"/>
      <c r="J3196" s="175"/>
      <c r="K3196" s="175"/>
      <c r="L3196" s="175"/>
      <c r="M3196" s="175"/>
      <c r="N3196" s="175"/>
      <c r="O3196" s="175"/>
      <c r="P3196" s="175"/>
      <c r="Q3196" s="175"/>
      <c r="R3196" s="175"/>
      <c r="S3196" s="175"/>
      <c r="T3196" s="175"/>
      <c r="U3196" s="175"/>
      <c r="V3196" s="175"/>
      <c r="W3196" s="175"/>
      <c r="X3196" s="175"/>
      <c r="Y3196" s="175"/>
      <c r="Z3196" s="175"/>
      <c r="AA3196" s="175"/>
      <c r="AB3196" s="175"/>
      <c r="AC3196" s="175"/>
      <c r="AD3196" s="175"/>
      <c r="AE3196" s="175"/>
      <c r="AF3196" s="175"/>
      <c r="AG3196" s="175"/>
      <c r="AH3196" s="175"/>
      <c r="AI3196" s="175"/>
      <c r="AJ3196" s="175"/>
      <c r="AK3196" s="175"/>
      <c r="AL3196" s="175"/>
      <c r="AM3196" s="175"/>
      <c r="AN3196" s="175"/>
      <c r="AO3196" s="175"/>
      <c r="AP3196" s="175"/>
      <c r="AQ3196" s="175"/>
      <c r="AR3196" s="175"/>
    </row>
    <row r="3197" spans="1:44" ht="102" hidden="1" x14ac:dyDescent="0.3">
      <c r="A3197" s="175"/>
      <c r="B3197" s="186" t="s">
        <v>3355</v>
      </c>
      <c r="C3197" s="187"/>
      <c r="D3197" s="190">
        <v>2735.9</v>
      </c>
      <c r="E3197" s="191">
        <v>2735.9</v>
      </c>
      <c r="F3197" s="181" t="s">
        <v>1634</v>
      </c>
      <c r="G3197" s="185" t="s">
        <v>4637</v>
      </c>
      <c r="H3197" s="182"/>
      <c r="I3197" s="175"/>
      <c r="J3197" s="175"/>
      <c r="K3197" s="175"/>
      <c r="L3197" s="175"/>
      <c r="M3197" s="175"/>
      <c r="N3197" s="175"/>
      <c r="O3197" s="175"/>
      <c r="P3197" s="175"/>
      <c r="Q3197" s="175"/>
      <c r="R3197" s="175"/>
      <c r="S3197" s="175"/>
      <c r="T3197" s="175"/>
      <c r="U3197" s="175"/>
      <c r="V3197" s="175"/>
      <c r="W3197" s="175"/>
      <c r="X3197" s="175"/>
      <c r="Y3197" s="175"/>
      <c r="Z3197" s="175"/>
      <c r="AA3197" s="175"/>
      <c r="AB3197" s="175"/>
      <c r="AC3197" s="175"/>
      <c r="AD3197" s="175"/>
      <c r="AE3197" s="175"/>
      <c r="AF3197" s="175"/>
      <c r="AG3197" s="175"/>
      <c r="AH3197" s="175"/>
      <c r="AI3197" s="175"/>
      <c r="AJ3197" s="175"/>
      <c r="AK3197" s="175"/>
      <c r="AL3197" s="175"/>
      <c r="AM3197" s="175"/>
      <c r="AN3197" s="175"/>
      <c r="AO3197" s="175"/>
      <c r="AP3197" s="175"/>
      <c r="AQ3197" s="175"/>
      <c r="AR3197" s="175"/>
    </row>
    <row r="3198" spans="1:44" ht="102" x14ac:dyDescent="0.3">
      <c r="A3198" s="175"/>
      <c r="B3198" s="181" t="s">
        <v>1634</v>
      </c>
      <c r="C3198" s="182" t="s">
        <v>1635</v>
      </c>
      <c r="D3198" s="190">
        <v>2735.9</v>
      </c>
      <c r="E3198" s="191">
        <v>2735.9</v>
      </c>
      <c r="F3198" s="185" t="s">
        <v>4637</v>
      </c>
      <c r="G3198" s="186" t="s">
        <v>3356</v>
      </c>
      <c r="H3198" s="187"/>
      <c r="I3198" s="175"/>
      <c r="J3198" s="175"/>
      <c r="K3198" s="175"/>
      <c r="L3198" s="175"/>
      <c r="M3198" s="175"/>
      <c r="N3198" s="175"/>
      <c r="O3198" s="175"/>
      <c r="P3198" s="175"/>
      <c r="Q3198" s="175"/>
      <c r="R3198" s="175"/>
      <c r="S3198" s="175"/>
      <c r="T3198" s="175"/>
      <c r="U3198" s="175"/>
      <c r="V3198" s="175"/>
      <c r="W3198" s="175"/>
      <c r="X3198" s="175"/>
      <c r="Y3198" s="175"/>
      <c r="Z3198" s="175"/>
      <c r="AA3198" s="175"/>
      <c r="AB3198" s="175"/>
      <c r="AC3198" s="175"/>
      <c r="AD3198" s="175"/>
      <c r="AE3198" s="175"/>
      <c r="AF3198" s="175"/>
      <c r="AG3198" s="175"/>
      <c r="AH3198" s="175"/>
      <c r="AI3198" s="175"/>
      <c r="AJ3198" s="175"/>
      <c r="AK3198" s="175"/>
      <c r="AL3198" s="175"/>
      <c r="AM3198" s="175"/>
      <c r="AN3198" s="175"/>
      <c r="AO3198" s="175"/>
      <c r="AP3198" s="175"/>
      <c r="AQ3198" s="175"/>
      <c r="AR3198" s="175"/>
    </row>
    <row r="3199" spans="1:44" ht="102" hidden="1" x14ac:dyDescent="0.3">
      <c r="A3199" s="175"/>
      <c r="B3199" s="185" t="s">
        <v>4637</v>
      </c>
      <c r="C3199" s="182"/>
      <c r="D3199" s="190">
        <v>2735.9</v>
      </c>
      <c r="E3199" s="191">
        <v>2735.9</v>
      </c>
      <c r="F3199" s="186" t="s">
        <v>3356</v>
      </c>
      <c r="G3199" s="181" t="s">
        <v>2306</v>
      </c>
      <c r="H3199" s="182" t="s">
        <v>2307</v>
      </c>
      <c r="I3199" s="175"/>
      <c r="J3199" s="175"/>
      <c r="K3199" s="175"/>
      <c r="L3199" s="175"/>
      <c r="M3199" s="175"/>
      <c r="N3199" s="175"/>
      <c r="O3199" s="175"/>
      <c r="P3199" s="175"/>
      <c r="Q3199" s="175"/>
      <c r="R3199" s="175"/>
      <c r="S3199" s="175"/>
      <c r="T3199" s="175"/>
      <c r="U3199" s="175"/>
      <c r="V3199" s="175"/>
      <c r="W3199" s="175"/>
      <c r="X3199" s="175"/>
      <c r="Y3199" s="175"/>
      <c r="Z3199" s="175"/>
      <c r="AA3199" s="175"/>
      <c r="AB3199" s="175"/>
      <c r="AC3199" s="175"/>
      <c r="AD3199" s="175"/>
      <c r="AE3199" s="175"/>
      <c r="AF3199" s="175"/>
      <c r="AG3199" s="175"/>
      <c r="AH3199" s="175"/>
      <c r="AI3199" s="175"/>
      <c r="AJ3199" s="175"/>
      <c r="AK3199" s="175"/>
      <c r="AL3199" s="175"/>
      <c r="AM3199" s="175"/>
      <c r="AN3199" s="175"/>
      <c r="AO3199" s="175"/>
      <c r="AP3199" s="175"/>
      <c r="AQ3199" s="175"/>
      <c r="AR3199" s="175"/>
    </row>
    <row r="3200" spans="1:44" ht="102" hidden="1" x14ac:dyDescent="0.3">
      <c r="A3200" s="175"/>
      <c r="B3200" s="186" t="s">
        <v>3356</v>
      </c>
      <c r="C3200" s="187"/>
      <c r="D3200" s="190">
        <v>2735.9</v>
      </c>
      <c r="E3200" s="191">
        <v>2735.9</v>
      </c>
      <c r="F3200" s="181" t="s">
        <v>2306</v>
      </c>
      <c r="G3200" s="185" t="s">
        <v>4637</v>
      </c>
      <c r="H3200" s="182"/>
      <c r="I3200" s="175"/>
      <c r="J3200" s="175"/>
      <c r="K3200" s="175"/>
      <c r="L3200" s="175"/>
      <c r="M3200" s="175"/>
      <c r="N3200" s="175"/>
      <c r="O3200" s="175"/>
      <c r="P3200" s="175"/>
      <c r="Q3200" s="175"/>
      <c r="R3200" s="175"/>
      <c r="S3200" s="175"/>
      <c r="T3200" s="175"/>
      <c r="U3200" s="175"/>
      <c r="V3200" s="175"/>
      <c r="W3200" s="175"/>
      <c r="X3200" s="175"/>
      <c r="Y3200" s="175"/>
      <c r="Z3200" s="175"/>
      <c r="AA3200" s="175"/>
      <c r="AB3200" s="175"/>
      <c r="AC3200" s="175"/>
      <c r="AD3200" s="175"/>
      <c r="AE3200" s="175"/>
      <c r="AF3200" s="175"/>
      <c r="AG3200" s="175"/>
      <c r="AH3200" s="175"/>
      <c r="AI3200" s="175"/>
      <c r="AJ3200" s="175"/>
      <c r="AK3200" s="175"/>
      <c r="AL3200" s="175"/>
      <c r="AM3200" s="175"/>
      <c r="AN3200" s="175"/>
      <c r="AO3200" s="175"/>
      <c r="AP3200" s="175"/>
      <c r="AQ3200" s="175"/>
      <c r="AR3200" s="175"/>
    </row>
    <row r="3201" spans="1:44" ht="102" x14ac:dyDescent="0.3">
      <c r="A3201" s="175"/>
      <c r="B3201" s="181" t="s">
        <v>2306</v>
      </c>
      <c r="C3201" s="182" t="s">
        <v>2307</v>
      </c>
      <c r="D3201" s="190">
        <v>1748.06</v>
      </c>
      <c r="E3201" s="191">
        <v>1748.06</v>
      </c>
      <c r="F3201" s="185" t="s">
        <v>4637</v>
      </c>
      <c r="G3201" s="186" t="s">
        <v>3368</v>
      </c>
      <c r="H3201" s="187"/>
      <c r="I3201" s="175"/>
      <c r="J3201" s="175"/>
      <c r="K3201" s="175"/>
      <c r="L3201" s="175"/>
      <c r="M3201" s="175"/>
      <c r="N3201" s="175"/>
      <c r="O3201" s="175"/>
      <c r="P3201" s="175"/>
      <c r="Q3201" s="175"/>
      <c r="R3201" s="175"/>
      <c r="S3201" s="175"/>
      <c r="T3201" s="175"/>
      <c r="U3201" s="175"/>
      <c r="V3201" s="175"/>
      <c r="W3201" s="175"/>
      <c r="X3201" s="175"/>
      <c r="Y3201" s="175"/>
      <c r="Z3201" s="175"/>
      <c r="AA3201" s="175"/>
      <c r="AB3201" s="175"/>
      <c r="AC3201" s="175"/>
      <c r="AD3201" s="175"/>
      <c r="AE3201" s="175"/>
      <c r="AF3201" s="175"/>
      <c r="AG3201" s="175"/>
      <c r="AH3201" s="175"/>
      <c r="AI3201" s="175"/>
      <c r="AJ3201" s="175"/>
      <c r="AK3201" s="175"/>
      <c r="AL3201" s="175"/>
      <c r="AM3201" s="175"/>
      <c r="AN3201" s="175"/>
      <c r="AO3201" s="175"/>
      <c r="AP3201" s="175"/>
      <c r="AQ3201" s="175"/>
      <c r="AR3201" s="175"/>
    </row>
    <row r="3202" spans="1:44" ht="102" hidden="1" x14ac:dyDescent="0.3">
      <c r="A3202" s="175"/>
      <c r="B3202" s="185" t="s">
        <v>4637</v>
      </c>
      <c r="C3202" s="182"/>
      <c r="D3202" s="190">
        <v>1748.06</v>
      </c>
      <c r="E3202" s="191">
        <v>1748.06</v>
      </c>
      <c r="F3202" s="186" t="s">
        <v>3368</v>
      </c>
      <c r="G3202" s="181" t="s">
        <v>1640</v>
      </c>
      <c r="H3202" s="182" t="s">
        <v>1641</v>
      </c>
      <c r="I3202" s="175"/>
      <c r="J3202" s="175"/>
      <c r="K3202" s="175"/>
      <c r="L3202" s="175"/>
      <c r="M3202" s="175"/>
      <c r="N3202" s="175"/>
      <c r="O3202" s="175"/>
      <c r="P3202" s="175"/>
      <c r="Q3202" s="175"/>
      <c r="R3202" s="175"/>
      <c r="S3202" s="175"/>
      <c r="T3202" s="175"/>
      <c r="U3202" s="175"/>
      <c r="V3202" s="175"/>
      <c r="W3202" s="175"/>
      <c r="X3202" s="175"/>
      <c r="Y3202" s="175"/>
      <c r="Z3202" s="175"/>
      <c r="AA3202" s="175"/>
      <c r="AB3202" s="175"/>
      <c r="AC3202" s="175"/>
      <c r="AD3202" s="175"/>
      <c r="AE3202" s="175"/>
      <c r="AF3202" s="175"/>
      <c r="AG3202" s="175"/>
      <c r="AH3202" s="175"/>
      <c r="AI3202" s="175"/>
      <c r="AJ3202" s="175"/>
      <c r="AK3202" s="175"/>
      <c r="AL3202" s="175"/>
      <c r="AM3202" s="175"/>
      <c r="AN3202" s="175"/>
      <c r="AO3202" s="175"/>
      <c r="AP3202" s="175"/>
      <c r="AQ3202" s="175"/>
      <c r="AR3202" s="175"/>
    </row>
    <row r="3203" spans="1:44" ht="102" hidden="1" x14ac:dyDescent="0.3">
      <c r="A3203" s="175"/>
      <c r="B3203" s="186" t="s">
        <v>3368</v>
      </c>
      <c r="C3203" s="187"/>
      <c r="D3203" s="190">
        <v>1748.06</v>
      </c>
      <c r="E3203" s="191">
        <v>1748.06</v>
      </c>
      <c r="F3203" s="181" t="s">
        <v>1640</v>
      </c>
      <c r="G3203" s="185" t="s">
        <v>4637</v>
      </c>
      <c r="H3203" s="182"/>
      <c r="I3203" s="175"/>
      <c r="J3203" s="175"/>
      <c r="K3203" s="175"/>
      <c r="L3203" s="175"/>
      <c r="M3203" s="175"/>
      <c r="N3203" s="175"/>
      <c r="O3203" s="175"/>
      <c r="P3203" s="175"/>
      <c r="Q3203" s="175"/>
      <c r="R3203" s="175"/>
      <c r="S3203" s="175"/>
      <c r="T3203" s="175"/>
      <c r="U3203" s="175"/>
      <c r="V3203" s="175"/>
      <c r="W3203" s="175"/>
      <c r="X3203" s="175"/>
      <c r="Y3203" s="175"/>
      <c r="Z3203" s="175"/>
      <c r="AA3203" s="175"/>
      <c r="AB3203" s="175"/>
      <c r="AC3203" s="175"/>
      <c r="AD3203" s="175"/>
      <c r="AE3203" s="175"/>
      <c r="AF3203" s="175"/>
      <c r="AG3203" s="175"/>
      <c r="AH3203" s="175"/>
      <c r="AI3203" s="175"/>
      <c r="AJ3203" s="175"/>
      <c r="AK3203" s="175"/>
      <c r="AL3203" s="175"/>
      <c r="AM3203" s="175"/>
      <c r="AN3203" s="175"/>
      <c r="AO3203" s="175"/>
      <c r="AP3203" s="175"/>
      <c r="AQ3203" s="175"/>
      <c r="AR3203" s="175"/>
    </row>
    <row r="3204" spans="1:44" ht="102" x14ac:dyDescent="0.3">
      <c r="A3204" s="175"/>
      <c r="B3204" s="181" t="s">
        <v>1640</v>
      </c>
      <c r="C3204" s="182" t="s">
        <v>1641</v>
      </c>
      <c r="D3204" s="190">
        <v>3410.21</v>
      </c>
      <c r="E3204" s="191">
        <v>3410.21</v>
      </c>
      <c r="F3204" s="185" t="s">
        <v>4637</v>
      </c>
      <c r="G3204" s="186" t="s">
        <v>3369</v>
      </c>
      <c r="H3204" s="187"/>
      <c r="I3204" s="175"/>
      <c r="J3204" s="175"/>
      <c r="K3204" s="175"/>
      <c r="L3204" s="175"/>
      <c r="M3204" s="175"/>
      <c r="N3204" s="175"/>
      <c r="O3204" s="175"/>
      <c r="P3204" s="175"/>
      <c r="Q3204" s="175"/>
      <c r="R3204" s="175"/>
      <c r="S3204" s="175"/>
      <c r="T3204" s="175"/>
      <c r="U3204" s="175"/>
      <c r="V3204" s="175"/>
      <c r="W3204" s="175"/>
      <c r="X3204" s="175"/>
      <c r="Y3204" s="175"/>
      <c r="Z3204" s="175"/>
      <c r="AA3204" s="175"/>
      <c r="AB3204" s="175"/>
      <c r="AC3204" s="175"/>
      <c r="AD3204" s="175"/>
      <c r="AE3204" s="175"/>
      <c r="AF3204" s="175"/>
      <c r="AG3204" s="175"/>
      <c r="AH3204" s="175"/>
      <c r="AI3204" s="175"/>
      <c r="AJ3204" s="175"/>
      <c r="AK3204" s="175"/>
      <c r="AL3204" s="175"/>
      <c r="AM3204" s="175"/>
      <c r="AN3204" s="175"/>
      <c r="AO3204" s="175"/>
      <c r="AP3204" s="175"/>
      <c r="AQ3204" s="175"/>
      <c r="AR3204" s="175"/>
    </row>
    <row r="3205" spans="1:44" ht="102" hidden="1" x14ac:dyDescent="0.3">
      <c r="A3205" s="175"/>
      <c r="B3205" s="185" t="s">
        <v>4637</v>
      </c>
      <c r="C3205" s="182"/>
      <c r="D3205" s="190">
        <v>3410.21</v>
      </c>
      <c r="E3205" s="191">
        <v>3410.21</v>
      </c>
      <c r="F3205" s="186" t="s">
        <v>3369</v>
      </c>
      <c r="G3205" s="181" t="s">
        <v>2125</v>
      </c>
      <c r="H3205" s="182" t="s">
        <v>2126</v>
      </c>
      <c r="I3205" s="175"/>
      <c r="J3205" s="175"/>
      <c r="K3205" s="175"/>
      <c r="L3205" s="175"/>
      <c r="M3205" s="175"/>
      <c r="N3205" s="175"/>
      <c r="O3205" s="175"/>
      <c r="P3205" s="175"/>
      <c r="Q3205" s="175"/>
      <c r="R3205" s="175"/>
      <c r="S3205" s="175"/>
      <c r="T3205" s="175"/>
      <c r="U3205" s="175"/>
      <c r="V3205" s="175"/>
      <c r="W3205" s="175"/>
      <c r="X3205" s="175"/>
      <c r="Y3205" s="175"/>
      <c r="Z3205" s="175"/>
      <c r="AA3205" s="175"/>
      <c r="AB3205" s="175"/>
      <c r="AC3205" s="175"/>
      <c r="AD3205" s="175"/>
      <c r="AE3205" s="175"/>
      <c r="AF3205" s="175"/>
      <c r="AG3205" s="175"/>
      <c r="AH3205" s="175"/>
      <c r="AI3205" s="175"/>
      <c r="AJ3205" s="175"/>
      <c r="AK3205" s="175"/>
      <c r="AL3205" s="175"/>
      <c r="AM3205" s="175"/>
      <c r="AN3205" s="175"/>
      <c r="AO3205" s="175"/>
      <c r="AP3205" s="175"/>
      <c r="AQ3205" s="175"/>
      <c r="AR3205" s="175"/>
    </row>
    <row r="3206" spans="1:44" ht="102" hidden="1" x14ac:dyDescent="0.3">
      <c r="A3206" s="175"/>
      <c r="B3206" s="186" t="s">
        <v>3369</v>
      </c>
      <c r="C3206" s="187"/>
      <c r="D3206" s="190">
        <v>3410.21</v>
      </c>
      <c r="E3206" s="191">
        <v>3410.21</v>
      </c>
      <c r="F3206" s="181" t="s">
        <v>2125</v>
      </c>
      <c r="G3206" s="185" t="s">
        <v>4637</v>
      </c>
      <c r="H3206" s="182"/>
      <c r="I3206" s="175"/>
      <c r="J3206" s="175"/>
      <c r="K3206" s="175"/>
      <c r="L3206" s="175"/>
      <c r="M3206" s="175"/>
      <c r="N3206" s="175"/>
      <c r="O3206" s="175"/>
      <c r="P3206" s="175"/>
      <c r="Q3206" s="175"/>
      <c r="R3206" s="175"/>
      <c r="S3206" s="175"/>
      <c r="T3206" s="175"/>
      <c r="U3206" s="175"/>
      <c r="V3206" s="175"/>
      <c r="W3206" s="175"/>
      <c r="X3206" s="175"/>
      <c r="Y3206" s="175"/>
      <c r="Z3206" s="175"/>
      <c r="AA3206" s="175"/>
      <c r="AB3206" s="175"/>
      <c r="AC3206" s="175"/>
      <c r="AD3206" s="175"/>
      <c r="AE3206" s="175"/>
      <c r="AF3206" s="175"/>
      <c r="AG3206" s="175"/>
      <c r="AH3206" s="175"/>
      <c r="AI3206" s="175"/>
      <c r="AJ3206" s="175"/>
      <c r="AK3206" s="175"/>
      <c r="AL3206" s="175"/>
      <c r="AM3206" s="175"/>
      <c r="AN3206" s="175"/>
      <c r="AO3206" s="175"/>
      <c r="AP3206" s="175"/>
      <c r="AQ3206" s="175"/>
      <c r="AR3206" s="175"/>
    </row>
    <row r="3207" spans="1:44" ht="102" x14ac:dyDescent="0.3">
      <c r="A3207" s="175"/>
      <c r="B3207" s="181" t="s">
        <v>2125</v>
      </c>
      <c r="C3207" s="182" t="s">
        <v>2126</v>
      </c>
      <c r="D3207" s="190">
        <v>2684.36</v>
      </c>
      <c r="E3207" s="191">
        <v>2684.36</v>
      </c>
      <c r="F3207" s="185" t="s">
        <v>4637</v>
      </c>
      <c r="G3207" s="186" t="s">
        <v>3370</v>
      </c>
      <c r="H3207" s="187"/>
      <c r="I3207" s="175"/>
      <c r="J3207" s="175"/>
      <c r="K3207" s="175"/>
      <c r="L3207" s="175"/>
      <c r="M3207" s="175"/>
      <c r="N3207" s="175"/>
      <c r="O3207" s="175"/>
      <c r="P3207" s="175"/>
      <c r="Q3207" s="175"/>
      <c r="R3207" s="175"/>
      <c r="S3207" s="175"/>
      <c r="T3207" s="175"/>
      <c r="U3207" s="175"/>
      <c r="V3207" s="175"/>
      <c r="W3207" s="175"/>
      <c r="X3207" s="175"/>
      <c r="Y3207" s="175"/>
      <c r="Z3207" s="175"/>
      <c r="AA3207" s="175"/>
      <c r="AB3207" s="175"/>
      <c r="AC3207" s="175"/>
      <c r="AD3207" s="175"/>
      <c r="AE3207" s="175"/>
      <c r="AF3207" s="175"/>
      <c r="AG3207" s="175"/>
      <c r="AH3207" s="175"/>
      <c r="AI3207" s="175"/>
      <c r="AJ3207" s="175"/>
      <c r="AK3207" s="175"/>
      <c r="AL3207" s="175"/>
      <c r="AM3207" s="175"/>
      <c r="AN3207" s="175"/>
      <c r="AO3207" s="175"/>
      <c r="AP3207" s="175"/>
      <c r="AQ3207" s="175"/>
      <c r="AR3207" s="175"/>
    </row>
    <row r="3208" spans="1:44" ht="102" hidden="1" x14ac:dyDescent="0.3">
      <c r="A3208" s="175"/>
      <c r="B3208" s="185" t="s">
        <v>4637</v>
      </c>
      <c r="C3208" s="182"/>
      <c r="D3208" s="190">
        <v>2684.36</v>
      </c>
      <c r="E3208" s="191">
        <v>2684.36</v>
      </c>
      <c r="F3208" s="186" t="s">
        <v>3370</v>
      </c>
      <c r="G3208" s="181" t="s">
        <v>1578</v>
      </c>
      <c r="H3208" s="182" t="s">
        <v>1579</v>
      </c>
      <c r="I3208" s="175"/>
      <c r="J3208" s="175"/>
      <c r="K3208" s="175"/>
      <c r="L3208" s="175"/>
      <c r="M3208" s="175"/>
      <c r="N3208" s="175"/>
      <c r="O3208" s="175"/>
      <c r="P3208" s="175"/>
      <c r="Q3208" s="175"/>
      <c r="R3208" s="175"/>
      <c r="S3208" s="175"/>
      <c r="T3208" s="175"/>
      <c r="U3208" s="175"/>
      <c r="V3208" s="175"/>
      <c r="W3208" s="175"/>
      <c r="X3208" s="175"/>
      <c r="Y3208" s="175"/>
      <c r="Z3208" s="175"/>
      <c r="AA3208" s="175"/>
      <c r="AB3208" s="175"/>
      <c r="AC3208" s="175"/>
      <c r="AD3208" s="175"/>
      <c r="AE3208" s="175"/>
      <c r="AF3208" s="175"/>
      <c r="AG3208" s="175"/>
      <c r="AH3208" s="175"/>
      <c r="AI3208" s="175"/>
      <c r="AJ3208" s="175"/>
      <c r="AK3208" s="175"/>
      <c r="AL3208" s="175"/>
      <c r="AM3208" s="175"/>
      <c r="AN3208" s="175"/>
      <c r="AO3208" s="175"/>
      <c r="AP3208" s="175"/>
      <c r="AQ3208" s="175"/>
      <c r="AR3208" s="175"/>
    </row>
    <row r="3209" spans="1:44" ht="102" hidden="1" x14ac:dyDescent="0.3">
      <c r="A3209" s="175"/>
      <c r="B3209" s="186" t="s">
        <v>3370</v>
      </c>
      <c r="C3209" s="187"/>
      <c r="D3209" s="190">
        <v>2684.36</v>
      </c>
      <c r="E3209" s="191">
        <v>2684.36</v>
      </c>
      <c r="F3209" s="181" t="s">
        <v>1578</v>
      </c>
      <c r="G3209" s="185" t="s">
        <v>4637</v>
      </c>
      <c r="H3209" s="182"/>
      <c r="I3209" s="175"/>
      <c r="J3209" s="175"/>
      <c r="K3209" s="175"/>
      <c r="L3209" s="175"/>
      <c r="M3209" s="175"/>
      <c r="N3209" s="175"/>
      <c r="O3209" s="175"/>
      <c r="P3209" s="175"/>
      <c r="Q3209" s="175"/>
      <c r="R3209" s="175"/>
      <c r="S3209" s="175"/>
      <c r="T3209" s="175"/>
      <c r="U3209" s="175"/>
      <c r="V3209" s="175"/>
      <c r="W3209" s="175"/>
      <c r="X3209" s="175"/>
      <c r="Y3209" s="175"/>
      <c r="Z3209" s="175"/>
      <c r="AA3209" s="175"/>
      <c r="AB3209" s="175"/>
      <c r="AC3209" s="175"/>
      <c r="AD3209" s="175"/>
      <c r="AE3209" s="175"/>
      <c r="AF3209" s="175"/>
      <c r="AG3209" s="175"/>
      <c r="AH3209" s="175"/>
      <c r="AI3209" s="175"/>
      <c r="AJ3209" s="175"/>
      <c r="AK3209" s="175"/>
      <c r="AL3209" s="175"/>
      <c r="AM3209" s="175"/>
      <c r="AN3209" s="175"/>
      <c r="AO3209" s="175"/>
      <c r="AP3209" s="175"/>
      <c r="AQ3209" s="175"/>
      <c r="AR3209" s="175"/>
    </row>
    <row r="3210" spans="1:44" ht="102" x14ac:dyDescent="0.3">
      <c r="A3210" s="175"/>
      <c r="B3210" s="181" t="s">
        <v>1578</v>
      </c>
      <c r="C3210" s="182" t="s">
        <v>1579</v>
      </c>
      <c r="D3210" s="190">
        <v>2688.65</v>
      </c>
      <c r="E3210" s="191">
        <v>2688.65</v>
      </c>
      <c r="F3210" s="185" t="s">
        <v>4637</v>
      </c>
      <c r="G3210" s="186" t="s">
        <v>3371</v>
      </c>
      <c r="H3210" s="187"/>
      <c r="I3210" s="175"/>
      <c r="J3210" s="175"/>
      <c r="K3210" s="175"/>
      <c r="L3210" s="175"/>
      <c r="M3210" s="175"/>
      <c r="N3210" s="175"/>
      <c r="O3210" s="175"/>
      <c r="P3210" s="175"/>
      <c r="Q3210" s="175"/>
      <c r="R3210" s="175"/>
      <c r="S3210" s="175"/>
      <c r="T3210" s="175"/>
      <c r="U3210" s="175"/>
      <c r="V3210" s="175"/>
      <c r="W3210" s="175"/>
      <c r="X3210" s="175"/>
      <c r="Y3210" s="175"/>
      <c r="Z3210" s="175"/>
      <c r="AA3210" s="175"/>
      <c r="AB3210" s="175"/>
      <c r="AC3210" s="175"/>
      <c r="AD3210" s="175"/>
      <c r="AE3210" s="175"/>
      <c r="AF3210" s="175"/>
      <c r="AG3210" s="175"/>
      <c r="AH3210" s="175"/>
      <c r="AI3210" s="175"/>
      <c r="AJ3210" s="175"/>
      <c r="AK3210" s="175"/>
      <c r="AL3210" s="175"/>
      <c r="AM3210" s="175"/>
      <c r="AN3210" s="175"/>
      <c r="AO3210" s="175"/>
      <c r="AP3210" s="175"/>
      <c r="AQ3210" s="175"/>
      <c r="AR3210" s="175"/>
    </row>
    <row r="3211" spans="1:44" ht="102" hidden="1" x14ac:dyDescent="0.3">
      <c r="A3211" s="175"/>
      <c r="B3211" s="185" t="s">
        <v>4637</v>
      </c>
      <c r="C3211" s="182"/>
      <c r="D3211" s="190">
        <v>2688.65</v>
      </c>
      <c r="E3211" s="191">
        <v>2688.65</v>
      </c>
      <c r="F3211" s="186" t="s">
        <v>3371</v>
      </c>
      <c r="G3211" s="181" t="s">
        <v>1943</v>
      </c>
      <c r="H3211" s="182" t="s">
        <v>1944</v>
      </c>
      <c r="I3211" s="175"/>
      <c r="J3211" s="175"/>
      <c r="K3211" s="175"/>
      <c r="L3211" s="175"/>
      <c r="M3211" s="175"/>
      <c r="N3211" s="175"/>
      <c r="O3211" s="175"/>
      <c r="P3211" s="175"/>
      <c r="Q3211" s="175"/>
      <c r="R3211" s="175"/>
      <c r="S3211" s="175"/>
      <c r="T3211" s="175"/>
      <c r="U3211" s="175"/>
      <c r="V3211" s="175"/>
      <c r="W3211" s="175"/>
      <c r="X3211" s="175"/>
      <c r="Y3211" s="175"/>
      <c r="Z3211" s="175"/>
      <c r="AA3211" s="175"/>
      <c r="AB3211" s="175"/>
      <c r="AC3211" s="175"/>
      <c r="AD3211" s="175"/>
      <c r="AE3211" s="175"/>
      <c r="AF3211" s="175"/>
      <c r="AG3211" s="175"/>
      <c r="AH3211" s="175"/>
      <c r="AI3211" s="175"/>
      <c r="AJ3211" s="175"/>
      <c r="AK3211" s="175"/>
      <c r="AL3211" s="175"/>
      <c r="AM3211" s="175"/>
      <c r="AN3211" s="175"/>
      <c r="AO3211" s="175"/>
      <c r="AP3211" s="175"/>
      <c r="AQ3211" s="175"/>
      <c r="AR3211" s="175"/>
    </row>
    <row r="3212" spans="1:44" ht="102" hidden="1" x14ac:dyDescent="0.3">
      <c r="A3212" s="175"/>
      <c r="B3212" s="186" t="s">
        <v>3371</v>
      </c>
      <c r="C3212" s="187"/>
      <c r="D3212" s="190">
        <v>2688.65</v>
      </c>
      <c r="E3212" s="191">
        <v>2688.65</v>
      </c>
      <c r="F3212" s="181" t="s">
        <v>1943</v>
      </c>
      <c r="G3212" s="185" t="s">
        <v>4637</v>
      </c>
      <c r="H3212" s="182"/>
      <c r="I3212" s="175"/>
      <c r="J3212" s="175"/>
      <c r="K3212" s="175"/>
      <c r="L3212" s="175"/>
      <c r="M3212" s="175"/>
      <c r="N3212" s="175"/>
      <c r="O3212" s="175"/>
      <c r="P3212" s="175"/>
      <c r="Q3212" s="175"/>
      <c r="R3212" s="175"/>
      <c r="S3212" s="175"/>
      <c r="T3212" s="175"/>
      <c r="U3212" s="175"/>
      <c r="V3212" s="175"/>
      <c r="W3212" s="175"/>
      <c r="X3212" s="175"/>
      <c r="Y3212" s="175"/>
      <c r="Z3212" s="175"/>
      <c r="AA3212" s="175"/>
      <c r="AB3212" s="175"/>
      <c r="AC3212" s="175"/>
      <c r="AD3212" s="175"/>
      <c r="AE3212" s="175"/>
      <c r="AF3212" s="175"/>
      <c r="AG3212" s="175"/>
      <c r="AH3212" s="175"/>
      <c r="AI3212" s="175"/>
      <c r="AJ3212" s="175"/>
      <c r="AK3212" s="175"/>
      <c r="AL3212" s="175"/>
      <c r="AM3212" s="175"/>
      <c r="AN3212" s="175"/>
      <c r="AO3212" s="175"/>
      <c r="AP3212" s="175"/>
      <c r="AQ3212" s="175"/>
      <c r="AR3212" s="175"/>
    </row>
    <row r="3213" spans="1:44" ht="102" x14ac:dyDescent="0.3">
      <c r="A3213" s="175"/>
      <c r="B3213" s="181" t="s">
        <v>1943</v>
      </c>
      <c r="C3213" s="182" t="s">
        <v>1944</v>
      </c>
      <c r="D3213" s="190">
        <v>1748.06</v>
      </c>
      <c r="E3213" s="191">
        <v>1748.06</v>
      </c>
      <c r="F3213" s="185" t="s">
        <v>4637</v>
      </c>
      <c r="G3213" s="186" t="s">
        <v>3683</v>
      </c>
      <c r="H3213" s="187"/>
      <c r="I3213" s="175"/>
      <c r="J3213" s="175"/>
      <c r="K3213" s="175"/>
      <c r="L3213" s="175"/>
      <c r="M3213" s="175"/>
      <c r="N3213" s="175"/>
      <c r="O3213" s="175"/>
      <c r="P3213" s="175"/>
      <c r="Q3213" s="175"/>
      <c r="R3213" s="175"/>
      <c r="S3213" s="175"/>
      <c r="T3213" s="175"/>
      <c r="U3213" s="175"/>
      <c r="V3213" s="175"/>
      <c r="W3213" s="175"/>
      <c r="X3213" s="175"/>
      <c r="Y3213" s="175"/>
      <c r="Z3213" s="175"/>
      <c r="AA3213" s="175"/>
      <c r="AB3213" s="175"/>
      <c r="AC3213" s="175"/>
      <c r="AD3213" s="175"/>
      <c r="AE3213" s="175"/>
      <c r="AF3213" s="175"/>
      <c r="AG3213" s="175"/>
      <c r="AH3213" s="175"/>
      <c r="AI3213" s="175"/>
      <c r="AJ3213" s="175"/>
      <c r="AK3213" s="175"/>
      <c r="AL3213" s="175"/>
      <c r="AM3213" s="175"/>
      <c r="AN3213" s="175"/>
      <c r="AO3213" s="175"/>
      <c r="AP3213" s="175"/>
      <c r="AQ3213" s="175"/>
      <c r="AR3213" s="175"/>
    </row>
    <row r="3214" spans="1:44" ht="102" hidden="1" x14ac:dyDescent="0.3">
      <c r="A3214" s="175"/>
      <c r="B3214" s="185" t="s">
        <v>4637</v>
      </c>
      <c r="C3214" s="182"/>
      <c r="D3214" s="190">
        <v>1748.06</v>
      </c>
      <c r="E3214" s="191">
        <v>1748.06</v>
      </c>
      <c r="F3214" s="186" t="s">
        <v>3683</v>
      </c>
      <c r="G3214" s="181" t="s">
        <v>1012</v>
      </c>
      <c r="H3214" s="182" t="s">
        <v>1013</v>
      </c>
      <c r="I3214" s="175"/>
      <c r="J3214" s="175"/>
      <c r="K3214" s="175"/>
      <c r="L3214" s="175"/>
      <c r="M3214" s="175"/>
      <c r="N3214" s="175"/>
      <c r="O3214" s="175"/>
      <c r="P3214" s="175"/>
      <c r="Q3214" s="175"/>
      <c r="R3214" s="175"/>
      <c r="S3214" s="175"/>
      <c r="T3214" s="175"/>
      <c r="U3214" s="175"/>
      <c r="V3214" s="175"/>
      <c r="W3214" s="175"/>
      <c r="X3214" s="175"/>
      <c r="Y3214" s="175"/>
      <c r="Z3214" s="175"/>
      <c r="AA3214" s="175"/>
      <c r="AB3214" s="175"/>
      <c r="AC3214" s="175"/>
      <c r="AD3214" s="175"/>
      <c r="AE3214" s="175"/>
      <c r="AF3214" s="175"/>
      <c r="AG3214" s="175"/>
      <c r="AH3214" s="175"/>
      <c r="AI3214" s="175"/>
      <c r="AJ3214" s="175"/>
      <c r="AK3214" s="175"/>
      <c r="AL3214" s="175"/>
      <c r="AM3214" s="175"/>
      <c r="AN3214" s="175"/>
      <c r="AO3214" s="175"/>
      <c r="AP3214" s="175"/>
      <c r="AQ3214" s="175"/>
      <c r="AR3214" s="175"/>
    </row>
    <row r="3215" spans="1:44" ht="102" hidden="1" x14ac:dyDescent="0.3">
      <c r="A3215" s="175"/>
      <c r="B3215" s="186" t="s">
        <v>3683</v>
      </c>
      <c r="C3215" s="187"/>
      <c r="D3215" s="190">
        <v>1748.06</v>
      </c>
      <c r="E3215" s="191">
        <v>1748.06</v>
      </c>
      <c r="F3215" s="181" t="s">
        <v>1012</v>
      </c>
      <c r="G3215" s="185" t="s">
        <v>4637</v>
      </c>
      <c r="H3215" s="182"/>
      <c r="I3215" s="175"/>
      <c r="J3215" s="175"/>
      <c r="K3215" s="175"/>
      <c r="L3215" s="175"/>
      <c r="M3215" s="175"/>
      <c r="N3215" s="175"/>
      <c r="O3215" s="175"/>
      <c r="P3215" s="175"/>
      <c r="Q3215" s="175"/>
      <c r="R3215" s="175"/>
      <c r="S3215" s="175"/>
      <c r="T3215" s="175"/>
      <c r="U3215" s="175"/>
      <c r="V3215" s="175"/>
      <c r="W3215" s="175"/>
      <c r="X3215" s="175"/>
      <c r="Y3215" s="175"/>
      <c r="Z3215" s="175"/>
      <c r="AA3215" s="175"/>
      <c r="AB3215" s="175"/>
      <c r="AC3215" s="175"/>
      <c r="AD3215" s="175"/>
      <c r="AE3215" s="175"/>
      <c r="AF3215" s="175"/>
      <c r="AG3215" s="175"/>
      <c r="AH3215" s="175"/>
      <c r="AI3215" s="175"/>
      <c r="AJ3215" s="175"/>
      <c r="AK3215" s="175"/>
      <c r="AL3215" s="175"/>
      <c r="AM3215" s="175"/>
      <c r="AN3215" s="175"/>
      <c r="AO3215" s="175"/>
      <c r="AP3215" s="175"/>
      <c r="AQ3215" s="175"/>
      <c r="AR3215" s="175"/>
    </row>
    <row r="3216" spans="1:44" ht="102" x14ac:dyDescent="0.3">
      <c r="A3216" s="175"/>
      <c r="B3216" s="181" t="s">
        <v>1012</v>
      </c>
      <c r="C3216" s="182" t="s">
        <v>1013</v>
      </c>
      <c r="D3216" s="190">
        <v>3410.21</v>
      </c>
      <c r="E3216" s="191">
        <v>3410.21</v>
      </c>
      <c r="F3216" s="185" t="s">
        <v>4637</v>
      </c>
      <c r="G3216" s="186" t="s">
        <v>3389</v>
      </c>
      <c r="H3216" s="187"/>
      <c r="I3216" s="175"/>
      <c r="J3216" s="175"/>
      <c r="K3216" s="175"/>
      <c r="L3216" s="175"/>
      <c r="M3216" s="175"/>
      <c r="N3216" s="175"/>
      <c r="O3216" s="175"/>
      <c r="P3216" s="175"/>
      <c r="Q3216" s="175"/>
      <c r="R3216" s="175"/>
      <c r="S3216" s="175"/>
      <c r="T3216" s="175"/>
      <c r="U3216" s="175"/>
      <c r="V3216" s="175"/>
      <c r="W3216" s="175"/>
      <c r="X3216" s="175"/>
      <c r="Y3216" s="175"/>
      <c r="Z3216" s="175"/>
      <c r="AA3216" s="175"/>
      <c r="AB3216" s="175"/>
      <c r="AC3216" s="175"/>
      <c r="AD3216" s="175"/>
      <c r="AE3216" s="175"/>
      <c r="AF3216" s="175"/>
      <c r="AG3216" s="175"/>
      <c r="AH3216" s="175"/>
      <c r="AI3216" s="175"/>
      <c r="AJ3216" s="175"/>
      <c r="AK3216" s="175"/>
      <c r="AL3216" s="175"/>
      <c r="AM3216" s="175"/>
      <c r="AN3216" s="175"/>
      <c r="AO3216" s="175"/>
      <c r="AP3216" s="175"/>
      <c r="AQ3216" s="175"/>
      <c r="AR3216" s="175"/>
    </row>
    <row r="3217" spans="1:44" ht="102" hidden="1" x14ac:dyDescent="0.3">
      <c r="A3217" s="175"/>
      <c r="B3217" s="185" t="s">
        <v>4637</v>
      </c>
      <c r="C3217" s="182"/>
      <c r="D3217" s="190">
        <v>3410.21</v>
      </c>
      <c r="E3217" s="191">
        <v>3410.21</v>
      </c>
      <c r="F3217" s="186" t="s">
        <v>3389</v>
      </c>
      <c r="G3217" s="181" t="s">
        <v>2308</v>
      </c>
      <c r="H3217" s="182" t="s">
        <v>285</v>
      </c>
      <c r="I3217" s="175"/>
      <c r="J3217" s="175"/>
      <c r="K3217" s="175"/>
      <c r="L3217" s="175"/>
      <c r="M3217" s="175"/>
      <c r="N3217" s="175"/>
      <c r="O3217" s="175"/>
      <c r="P3217" s="175"/>
      <c r="Q3217" s="175"/>
      <c r="R3217" s="175"/>
      <c r="S3217" s="175"/>
      <c r="T3217" s="175"/>
      <c r="U3217" s="175"/>
      <c r="V3217" s="175"/>
      <c r="W3217" s="175"/>
      <c r="X3217" s="175"/>
      <c r="Y3217" s="175"/>
      <c r="Z3217" s="175"/>
      <c r="AA3217" s="175"/>
      <c r="AB3217" s="175"/>
      <c r="AC3217" s="175"/>
      <c r="AD3217" s="175"/>
      <c r="AE3217" s="175"/>
      <c r="AF3217" s="175"/>
      <c r="AG3217" s="175"/>
      <c r="AH3217" s="175"/>
      <c r="AI3217" s="175"/>
      <c r="AJ3217" s="175"/>
      <c r="AK3217" s="175"/>
      <c r="AL3217" s="175"/>
      <c r="AM3217" s="175"/>
      <c r="AN3217" s="175"/>
      <c r="AO3217" s="175"/>
      <c r="AP3217" s="175"/>
      <c r="AQ3217" s="175"/>
      <c r="AR3217" s="175"/>
    </row>
    <row r="3218" spans="1:44" ht="102" hidden="1" x14ac:dyDescent="0.3">
      <c r="A3218" s="175"/>
      <c r="B3218" s="186" t="s">
        <v>3389</v>
      </c>
      <c r="C3218" s="187"/>
      <c r="D3218" s="190">
        <v>3410.21</v>
      </c>
      <c r="E3218" s="191">
        <v>3410.21</v>
      </c>
      <c r="F3218" s="181" t="s">
        <v>2308</v>
      </c>
      <c r="G3218" s="185" t="s">
        <v>4637</v>
      </c>
      <c r="H3218" s="182"/>
      <c r="I3218" s="175"/>
      <c r="J3218" s="175"/>
      <c r="K3218" s="175"/>
      <c r="L3218" s="175"/>
      <c r="M3218" s="175"/>
      <c r="N3218" s="175"/>
      <c r="O3218" s="175"/>
      <c r="P3218" s="175"/>
      <c r="Q3218" s="175"/>
      <c r="R3218" s="175"/>
      <c r="S3218" s="175"/>
      <c r="T3218" s="175"/>
      <c r="U3218" s="175"/>
      <c r="V3218" s="175"/>
      <c r="W3218" s="175"/>
      <c r="X3218" s="175"/>
      <c r="Y3218" s="175"/>
      <c r="Z3218" s="175"/>
      <c r="AA3218" s="175"/>
      <c r="AB3218" s="175"/>
      <c r="AC3218" s="175"/>
      <c r="AD3218" s="175"/>
      <c r="AE3218" s="175"/>
      <c r="AF3218" s="175"/>
      <c r="AG3218" s="175"/>
      <c r="AH3218" s="175"/>
      <c r="AI3218" s="175"/>
      <c r="AJ3218" s="175"/>
      <c r="AK3218" s="175"/>
      <c r="AL3218" s="175"/>
      <c r="AM3218" s="175"/>
      <c r="AN3218" s="175"/>
      <c r="AO3218" s="175"/>
      <c r="AP3218" s="175"/>
      <c r="AQ3218" s="175"/>
      <c r="AR3218" s="175"/>
    </row>
    <row r="3219" spans="1:44" ht="102" x14ac:dyDescent="0.3">
      <c r="A3219" s="175"/>
      <c r="B3219" s="181" t="s">
        <v>2308</v>
      </c>
      <c r="C3219" s="182" t="s">
        <v>285</v>
      </c>
      <c r="D3219" s="190">
        <v>2452.4299999999998</v>
      </c>
      <c r="E3219" s="191">
        <v>2452.4299999999998</v>
      </c>
      <c r="F3219" s="185" t="s">
        <v>4637</v>
      </c>
      <c r="G3219" s="186" t="s">
        <v>3217</v>
      </c>
      <c r="H3219" s="187"/>
      <c r="I3219" s="175"/>
      <c r="J3219" s="175"/>
      <c r="K3219" s="175"/>
      <c r="L3219" s="175"/>
      <c r="M3219" s="175"/>
      <c r="N3219" s="175"/>
      <c r="O3219" s="175"/>
      <c r="P3219" s="175"/>
      <c r="Q3219" s="175"/>
      <c r="R3219" s="175"/>
      <c r="S3219" s="175"/>
      <c r="T3219" s="175"/>
      <c r="U3219" s="175"/>
      <c r="V3219" s="175"/>
      <c r="W3219" s="175"/>
      <c r="X3219" s="175"/>
      <c r="Y3219" s="175"/>
      <c r="Z3219" s="175"/>
      <c r="AA3219" s="175"/>
      <c r="AB3219" s="175"/>
      <c r="AC3219" s="175"/>
      <c r="AD3219" s="175"/>
      <c r="AE3219" s="175"/>
      <c r="AF3219" s="175"/>
      <c r="AG3219" s="175"/>
      <c r="AH3219" s="175"/>
      <c r="AI3219" s="175"/>
      <c r="AJ3219" s="175"/>
      <c r="AK3219" s="175"/>
      <c r="AL3219" s="175"/>
      <c r="AM3219" s="175"/>
      <c r="AN3219" s="175"/>
      <c r="AO3219" s="175"/>
      <c r="AP3219" s="175"/>
      <c r="AQ3219" s="175"/>
      <c r="AR3219" s="175"/>
    </row>
    <row r="3220" spans="1:44" ht="102" hidden="1" x14ac:dyDescent="0.3">
      <c r="A3220" s="175"/>
      <c r="B3220" s="185" t="s">
        <v>4637</v>
      </c>
      <c r="C3220" s="182"/>
      <c r="D3220" s="190">
        <v>2452.4299999999998</v>
      </c>
      <c r="E3220" s="191">
        <v>2452.4299999999998</v>
      </c>
      <c r="F3220" s="186" t="s">
        <v>3217</v>
      </c>
      <c r="G3220" s="181" t="s">
        <v>2467</v>
      </c>
      <c r="H3220" s="182" t="s">
        <v>2468</v>
      </c>
      <c r="I3220" s="175"/>
      <c r="J3220" s="175"/>
      <c r="K3220" s="175"/>
      <c r="L3220" s="175"/>
      <c r="M3220" s="175"/>
      <c r="N3220" s="175"/>
      <c r="O3220" s="175"/>
      <c r="P3220" s="175"/>
      <c r="Q3220" s="175"/>
      <c r="R3220" s="175"/>
      <c r="S3220" s="175"/>
      <c r="T3220" s="175"/>
      <c r="U3220" s="175"/>
      <c r="V3220" s="175"/>
      <c r="W3220" s="175"/>
      <c r="X3220" s="175"/>
      <c r="Y3220" s="175"/>
      <c r="Z3220" s="175"/>
      <c r="AA3220" s="175"/>
      <c r="AB3220" s="175"/>
      <c r="AC3220" s="175"/>
      <c r="AD3220" s="175"/>
      <c r="AE3220" s="175"/>
      <c r="AF3220" s="175"/>
      <c r="AG3220" s="175"/>
      <c r="AH3220" s="175"/>
      <c r="AI3220" s="175"/>
      <c r="AJ3220" s="175"/>
      <c r="AK3220" s="175"/>
      <c r="AL3220" s="175"/>
      <c r="AM3220" s="175"/>
      <c r="AN3220" s="175"/>
      <c r="AO3220" s="175"/>
      <c r="AP3220" s="175"/>
      <c r="AQ3220" s="175"/>
      <c r="AR3220" s="175"/>
    </row>
    <row r="3221" spans="1:44" ht="102" hidden="1" x14ac:dyDescent="0.3">
      <c r="A3221" s="175"/>
      <c r="B3221" s="186" t="s">
        <v>3217</v>
      </c>
      <c r="C3221" s="187"/>
      <c r="D3221" s="190">
        <v>2452.4299999999998</v>
      </c>
      <c r="E3221" s="191">
        <v>2452.4299999999998</v>
      </c>
      <c r="F3221" s="181" t="s">
        <v>2467</v>
      </c>
      <c r="G3221" s="185" t="s">
        <v>4637</v>
      </c>
      <c r="H3221" s="182"/>
      <c r="I3221" s="175"/>
      <c r="J3221" s="175"/>
      <c r="K3221" s="175"/>
      <c r="L3221" s="175"/>
      <c r="M3221" s="175"/>
      <c r="N3221" s="175"/>
      <c r="O3221" s="175"/>
      <c r="P3221" s="175"/>
      <c r="Q3221" s="175"/>
      <c r="R3221" s="175"/>
      <c r="S3221" s="175"/>
      <c r="T3221" s="175"/>
      <c r="U3221" s="175"/>
      <c r="V3221" s="175"/>
      <c r="W3221" s="175"/>
      <c r="X3221" s="175"/>
      <c r="Y3221" s="175"/>
      <c r="Z3221" s="175"/>
      <c r="AA3221" s="175"/>
      <c r="AB3221" s="175"/>
      <c r="AC3221" s="175"/>
      <c r="AD3221" s="175"/>
      <c r="AE3221" s="175"/>
      <c r="AF3221" s="175"/>
      <c r="AG3221" s="175"/>
      <c r="AH3221" s="175"/>
      <c r="AI3221" s="175"/>
      <c r="AJ3221" s="175"/>
      <c r="AK3221" s="175"/>
      <c r="AL3221" s="175"/>
      <c r="AM3221" s="175"/>
      <c r="AN3221" s="175"/>
      <c r="AO3221" s="175"/>
      <c r="AP3221" s="175"/>
      <c r="AQ3221" s="175"/>
      <c r="AR3221" s="175"/>
    </row>
    <row r="3222" spans="1:44" ht="102" x14ac:dyDescent="0.3">
      <c r="A3222" s="175"/>
      <c r="B3222" s="181" t="s">
        <v>2467</v>
      </c>
      <c r="C3222" s="182" t="s">
        <v>2468</v>
      </c>
      <c r="D3222" s="190">
        <v>2684.36</v>
      </c>
      <c r="E3222" s="191">
        <v>2684.36</v>
      </c>
      <c r="F3222" s="185" t="s">
        <v>4637</v>
      </c>
      <c r="G3222" s="186" t="s">
        <v>3390</v>
      </c>
      <c r="H3222" s="187"/>
      <c r="I3222" s="175"/>
      <c r="J3222" s="175"/>
      <c r="K3222" s="175"/>
      <c r="L3222" s="175"/>
      <c r="M3222" s="175"/>
      <c r="N3222" s="175"/>
      <c r="O3222" s="175"/>
      <c r="P3222" s="175"/>
      <c r="Q3222" s="175"/>
      <c r="R3222" s="175"/>
      <c r="S3222" s="175"/>
      <c r="T3222" s="175"/>
      <c r="U3222" s="175"/>
      <c r="V3222" s="175"/>
      <c r="W3222" s="175"/>
      <c r="X3222" s="175"/>
      <c r="Y3222" s="175"/>
      <c r="Z3222" s="175"/>
      <c r="AA3222" s="175"/>
      <c r="AB3222" s="175"/>
      <c r="AC3222" s="175"/>
      <c r="AD3222" s="175"/>
      <c r="AE3222" s="175"/>
      <c r="AF3222" s="175"/>
      <c r="AG3222" s="175"/>
      <c r="AH3222" s="175"/>
      <c r="AI3222" s="175"/>
      <c r="AJ3222" s="175"/>
      <c r="AK3222" s="175"/>
      <c r="AL3222" s="175"/>
      <c r="AM3222" s="175"/>
      <c r="AN3222" s="175"/>
      <c r="AO3222" s="175"/>
      <c r="AP3222" s="175"/>
      <c r="AQ3222" s="175"/>
      <c r="AR3222" s="175"/>
    </row>
    <row r="3223" spans="1:44" ht="102" hidden="1" x14ac:dyDescent="0.3">
      <c r="A3223" s="175"/>
      <c r="B3223" s="185" t="s">
        <v>4637</v>
      </c>
      <c r="C3223" s="182"/>
      <c r="D3223" s="190">
        <v>2684.36</v>
      </c>
      <c r="E3223" s="191">
        <v>2684.36</v>
      </c>
      <c r="F3223" s="186" t="s">
        <v>3390</v>
      </c>
      <c r="G3223" s="181" t="s">
        <v>2459</v>
      </c>
      <c r="H3223" s="182" t="s">
        <v>2460</v>
      </c>
      <c r="I3223" s="175"/>
      <c r="J3223" s="175"/>
      <c r="K3223" s="175"/>
      <c r="L3223" s="175"/>
      <c r="M3223" s="175"/>
      <c r="N3223" s="175"/>
      <c r="O3223" s="175"/>
      <c r="P3223" s="175"/>
      <c r="Q3223" s="175"/>
      <c r="R3223" s="175"/>
      <c r="S3223" s="175"/>
      <c r="T3223" s="175"/>
      <c r="U3223" s="175"/>
      <c r="V3223" s="175"/>
      <c r="W3223" s="175"/>
      <c r="X3223" s="175"/>
      <c r="Y3223" s="175"/>
      <c r="Z3223" s="175"/>
      <c r="AA3223" s="175"/>
      <c r="AB3223" s="175"/>
      <c r="AC3223" s="175"/>
      <c r="AD3223" s="175"/>
      <c r="AE3223" s="175"/>
      <c r="AF3223" s="175"/>
      <c r="AG3223" s="175"/>
      <c r="AH3223" s="175"/>
      <c r="AI3223" s="175"/>
      <c r="AJ3223" s="175"/>
      <c r="AK3223" s="175"/>
      <c r="AL3223" s="175"/>
      <c r="AM3223" s="175"/>
      <c r="AN3223" s="175"/>
      <c r="AO3223" s="175"/>
      <c r="AP3223" s="175"/>
      <c r="AQ3223" s="175"/>
      <c r="AR3223" s="175"/>
    </row>
    <row r="3224" spans="1:44" ht="102" hidden="1" x14ac:dyDescent="0.3">
      <c r="A3224" s="175"/>
      <c r="B3224" s="186" t="s">
        <v>3390</v>
      </c>
      <c r="C3224" s="187"/>
      <c r="D3224" s="190">
        <v>2684.36</v>
      </c>
      <c r="E3224" s="191">
        <v>2684.36</v>
      </c>
      <c r="F3224" s="181" t="s">
        <v>2459</v>
      </c>
      <c r="G3224" s="185" t="s">
        <v>4637</v>
      </c>
      <c r="H3224" s="182"/>
      <c r="I3224" s="175"/>
      <c r="J3224" s="175"/>
      <c r="K3224" s="175"/>
      <c r="L3224" s="175"/>
      <c r="M3224" s="175"/>
      <c r="N3224" s="175"/>
      <c r="O3224" s="175"/>
      <c r="P3224" s="175"/>
      <c r="Q3224" s="175"/>
      <c r="R3224" s="175"/>
      <c r="S3224" s="175"/>
      <c r="T3224" s="175"/>
      <c r="U3224" s="175"/>
      <c r="V3224" s="175"/>
      <c r="W3224" s="175"/>
      <c r="X3224" s="175"/>
      <c r="Y3224" s="175"/>
      <c r="Z3224" s="175"/>
      <c r="AA3224" s="175"/>
      <c r="AB3224" s="175"/>
      <c r="AC3224" s="175"/>
      <c r="AD3224" s="175"/>
      <c r="AE3224" s="175"/>
      <c r="AF3224" s="175"/>
      <c r="AG3224" s="175"/>
      <c r="AH3224" s="175"/>
      <c r="AI3224" s="175"/>
      <c r="AJ3224" s="175"/>
      <c r="AK3224" s="175"/>
      <c r="AL3224" s="175"/>
      <c r="AM3224" s="175"/>
      <c r="AN3224" s="175"/>
      <c r="AO3224" s="175"/>
      <c r="AP3224" s="175"/>
      <c r="AQ3224" s="175"/>
      <c r="AR3224" s="175"/>
    </row>
    <row r="3225" spans="1:44" ht="102" x14ac:dyDescent="0.3">
      <c r="A3225" s="175"/>
      <c r="B3225" s="181" t="s">
        <v>2459</v>
      </c>
      <c r="C3225" s="182" t="s">
        <v>2460</v>
      </c>
      <c r="D3225" s="190">
        <v>2688.65</v>
      </c>
      <c r="E3225" s="191">
        <v>2688.65</v>
      </c>
      <c r="F3225" s="185" t="s">
        <v>4637</v>
      </c>
      <c r="G3225" s="186" t="s">
        <v>3391</v>
      </c>
      <c r="H3225" s="187"/>
      <c r="I3225" s="175"/>
      <c r="J3225" s="175"/>
      <c r="K3225" s="175"/>
      <c r="L3225" s="175"/>
      <c r="M3225" s="175"/>
      <c r="N3225" s="175"/>
      <c r="O3225" s="175"/>
      <c r="P3225" s="175"/>
      <c r="Q3225" s="175"/>
      <c r="R3225" s="175"/>
      <c r="S3225" s="175"/>
      <c r="T3225" s="175"/>
      <c r="U3225" s="175"/>
      <c r="V3225" s="175"/>
      <c r="W3225" s="175"/>
      <c r="X3225" s="175"/>
      <c r="Y3225" s="175"/>
      <c r="Z3225" s="175"/>
      <c r="AA3225" s="175"/>
      <c r="AB3225" s="175"/>
      <c r="AC3225" s="175"/>
      <c r="AD3225" s="175"/>
      <c r="AE3225" s="175"/>
      <c r="AF3225" s="175"/>
      <c r="AG3225" s="175"/>
      <c r="AH3225" s="175"/>
      <c r="AI3225" s="175"/>
      <c r="AJ3225" s="175"/>
      <c r="AK3225" s="175"/>
      <c r="AL3225" s="175"/>
      <c r="AM3225" s="175"/>
      <c r="AN3225" s="175"/>
      <c r="AO3225" s="175"/>
      <c r="AP3225" s="175"/>
      <c r="AQ3225" s="175"/>
      <c r="AR3225" s="175"/>
    </row>
    <row r="3226" spans="1:44" ht="102" hidden="1" x14ac:dyDescent="0.3">
      <c r="A3226" s="175"/>
      <c r="B3226" s="185" t="s">
        <v>4637</v>
      </c>
      <c r="C3226" s="182"/>
      <c r="D3226" s="190">
        <v>2688.65</v>
      </c>
      <c r="E3226" s="191">
        <v>2688.65</v>
      </c>
      <c r="F3226" s="186" t="s">
        <v>3391</v>
      </c>
      <c r="G3226" s="181" t="s">
        <v>1031</v>
      </c>
      <c r="H3226" s="182" t="s">
        <v>1032</v>
      </c>
      <c r="I3226" s="175"/>
      <c r="J3226" s="175"/>
      <c r="K3226" s="175"/>
      <c r="L3226" s="175"/>
      <c r="M3226" s="175"/>
      <c r="N3226" s="175"/>
      <c r="O3226" s="175"/>
      <c r="P3226" s="175"/>
      <c r="Q3226" s="175"/>
      <c r="R3226" s="175"/>
      <c r="S3226" s="175"/>
      <c r="T3226" s="175"/>
      <c r="U3226" s="175"/>
      <c r="V3226" s="175"/>
      <c r="W3226" s="175"/>
      <c r="X3226" s="175"/>
      <c r="Y3226" s="175"/>
      <c r="Z3226" s="175"/>
      <c r="AA3226" s="175"/>
      <c r="AB3226" s="175"/>
      <c r="AC3226" s="175"/>
      <c r="AD3226" s="175"/>
      <c r="AE3226" s="175"/>
      <c r="AF3226" s="175"/>
      <c r="AG3226" s="175"/>
      <c r="AH3226" s="175"/>
      <c r="AI3226" s="175"/>
      <c r="AJ3226" s="175"/>
      <c r="AK3226" s="175"/>
      <c r="AL3226" s="175"/>
      <c r="AM3226" s="175"/>
      <c r="AN3226" s="175"/>
      <c r="AO3226" s="175"/>
      <c r="AP3226" s="175"/>
      <c r="AQ3226" s="175"/>
      <c r="AR3226" s="175"/>
    </row>
    <row r="3227" spans="1:44" ht="102" hidden="1" x14ac:dyDescent="0.3">
      <c r="A3227" s="175"/>
      <c r="B3227" s="186" t="s">
        <v>3391</v>
      </c>
      <c r="C3227" s="187"/>
      <c r="D3227" s="190">
        <v>2688.65</v>
      </c>
      <c r="E3227" s="191">
        <v>2688.65</v>
      </c>
      <c r="F3227" s="181" t="s">
        <v>1031</v>
      </c>
      <c r="G3227" s="185" t="s">
        <v>4637</v>
      </c>
      <c r="H3227" s="182"/>
      <c r="I3227" s="175"/>
      <c r="J3227" s="175"/>
      <c r="K3227" s="175"/>
      <c r="L3227" s="175"/>
      <c r="M3227" s="175"/>
      <c r="N3227" s="175"/>
      <c r="O3227" s="175"/>
      <c r="P3227" s="175"/>
      <c r="Q3227" s="175"/>
      <c r="R3227" s="175"/>
      <c r="S3227" s="175"/>
      <c r="T3227" s="175"/>
      <c r="U3227" s="175"/>
      <c r="V3227" s="175"/>
      <c r="W3227" s="175"/>
      <c r="X3227" s="175"/>
      <c r="Y3227" s="175"/>
      <c r="Z3227" s="175"/>
      <c r="AA3227" s="175"/>
      <c r="AB3227" s="175"/>
      <c r="AC3227" s="175"/>
      <c r="AD3227" s="175"/>
      <c r="AE3227" s="175"/>
      <c r="AF3227" s="175"/>
      <c r="AG3227" s="175"/>
      <c r="AH3227" s="175"/>
      <c r="AI3227" s="175"/>
      <c r="AJ3227" s="175"/>
      <c r="AK3227" s="175"/>
      <c r="AL3227" s="175"/>
      <c r="AM3227" s="175"/>
      <c r="AN3227" s="175"/>
      <c r="AO3227" s="175"/>
      <c r="AP3227" s="175"/>
      <c r="AQ3227" s="175"/>
      <c r="AR3227" s="175"/>
    </row>
    <row r="3228" spans="1:44" ht="102" x14ac:dyDescent="0.3">
      <c r="A3228" s="175"/>
      <c r="B3228" s="181" t="s">
        <v>1031</v>
      </c>
      <c r="C3228" s="182" t="s">
        <v>1032</v>
      </c>
      <c r="D3228" s="190">
        <v>1748.06</v>
      </c>
      <c r="E3228" s="191">
        <v>1748.06</v>
      </c>
      <c r="F3228" s="185" t="s">
        <v>4637</v>
      </c>
      <c r="G3228" s="186" t="s">
        <v>3409</v>
      </c>
      <c r="H3228" s="187"/>
      <c r="I3228" s="175"/>
      <c r="J3228" s="175"/>
      <c r="K3228" s="175"/>
      <c r="L3228" s="175"/>
      <c r="M3228" s="175"/>
      <c r="N3228" s="175"/>
      <c r="O3228" s="175"/>
      <c r="P3228" s="175"/>
      <c r="Q3228" s="175"/>
      <c r="R3228" s="175"/>
      <c r="S3228" s="175"/>
      <c r="T3228" s="175"/>
      <c r="U3228" s="175"/>
      <c r="V3228" s="175"/>
      <c r="W3228" s="175"/>
      <c r="X3228" s="175"/>
      <c r="Y3228" s="175"/>
      <c r="Z3228" s="175"/>
      <c r="AA3228" s="175"/>
      <c r="AB3228" s="175"/>
      <c r="AC3228" s="175"/>
      <c r="AD3228" s="175"/>
      <c r="AE3228" s="175"/>
      <c r="AF3228" s="175"/>
      <c r="AG3228" s="175"/>
      <c r="AH3228" s="175"/>
      <c r="AI3228" s="175"/>
      <c r="AJ3228" s="175"/>
      <c r="AK3228" s="175"/>
      <c r="AL3228" s="175"/>
      <c r="AM3228" s="175"/>
      <c r="AN3228" s="175"/>
      <c r="AO3228" s="175"/>
      <c r="AP3228" s="175"/>
      <c r="AQ3228" s="175"/>
      <c r="AR3228" s="175"/>
    </row>
    <row r="3229" spans="1:44" ht="102" hidden="1" x14ac:dyDescent="0.3">
      <c r="A3229" s="175"/>
      <c r="B3229" s="185" t="s">
        <v>4637</v>
      </c>
      <c r="C3229" s="182"/>
      <c r="D3229" s="190">
        <v>1748.06</v>
      </c>
      <c r="E3229" s="191">
        <v>1748.06</v>
      </c>
      <c r="F3229" s="186" t="s">
        <v>3409</v>
      </c>
      <c r="G3229" s="181" t="s">
        <v>2471</v>
      </c>
      <c r="H3229" s="182" t="s">
        <v>2472</v>
      </c>
      <c r="I3229" s="175"/>
      <c r="J3229" s="175"/>
      <c r="K3229" s="175"/>
      <c r="L3229" s="175"/>
      <c r="M3229" s="175"/>
      <c r="N3229" s="175"/>
      <c r="O3229" s="175"/>
      <c r="P3229" s="175"/>
      <c r="Q3229" s="175"/>
      <c r="R3229" s="175"/>
      <c r="S3229" s="175"/>
      <c r="T3229" s="175"/>
      <c r="U3229" s="175"/>
      <c r="V3229" s="175"/>
      <c r="W3229" s="175"/>
      <c r="X3229" s="175"/>
      <c r="Y3229" s="175"/>
      <c r="Z3229" s="175"/>
      <c r="AA3229" s="175"/>
      <c r="AB3229" s="175"/>
      <c r="AC3229" s="175"/>
      <c r="AD3229" s="175"/>
      <c r="AE3229" s="175"/>
      <c r="AF3229" s="175"/>
      <c r="AG3229" s="175"/>
      <c r="AH3229" s="175"/>
      <c r="AI3229" s="175"/>
      <c r="AJ3229" s="175"/>
      <c r="AK3229" s="175"/>
      <c r="AL3229" s="175"/>
      <c r="AM3229" s="175"/>
      <c r="AN3229" s="175"/>
      <c r="AO3229" s="175"/>
      <c r="AP3229" s="175"/>
      <c r="AQ3229" s="175"/>
      <c r="AR3229" s="175"/>
    </row>
    <row r="3230" spans="1:44" ht="102" hidden="1" x14ac:dyDescent="0.3">
      <c r="A3230" s="175"/>
      <c r="B3230" s="186" t="s">
        <v>3409</v>
      </c>
      <c r="C3230" s="187"/>
      <c r="D3230" s="190">
        <v>1748.06</v>
      </c>
      <c r="E3230" s="191">
        <v>1748.06</v>
      </c>
      <c r="F3230" s="181" t="s">
        <v>2471</v>
      </c>
      <c r="G3230" s="185" t="s">
        <v>4637</v>
      </c>
      <c r="H3230" s="182"/>
      <c r="I3230" s="175"/>
      <c r="J3230" s="175"/>
      <c r="K3230" s="175"/>
      <c r="L3230" s="175"/>
      <c r="M3230" s="175"/>
      <c r="N3230" s="175"/>
      <c r="O3230" s="175"/>
      <c r="P3230" s="175"/>
      <c r="Q3230" s="175"/>
      <c r="R3230" s="175"/>
      <c r="S3230" s="175"/>
      <c r="T3230" s="175"/>
      <c r="U3230" s="175"/>
      <c r="V3230" s="175"/>
      <c r="W3230" s="175"/>
      <c r="X3230" s="175"/>
      <c r="Y3230" s="175"/>
      <c r="Z3230" s="175"/>
      <c r="AA3230" s="175"/>
      <c r="AB3230" s="175"/>
      <c r="AC3230" s="175"/>
      <c r="AD3230" s="175"/>
      <c r="AE3230" s="175"/>
      <c r="AF3230" s="175"/>
      <c r="AG3230" s="175"/>
      <c r="AH3230" s="175"/>
      <c r="AI3230" s="175"/>
      <c r="AJ3230" s="175"/>
      <c r="AK3230" s="175"/>
      <c r="AL3230" s="175"/>
      <c r="AM3230" s="175"/>
      <c r="AN3230" s="175"/>
      <c r="AO3230" s="175"/>
      <c r="AP3230" s="175"/>
      <c r="AQ3230" s="175"/>
      <c r="AR3230" s="175"/>
    </row>
    <row r="3231" spans="1:44" ht="102" x14ac:dyDescent="0.3">
      <c r="A3231" s="175"/>
      <c r="B3231" s="181" t="s">
        <v>2471</v>
      </c>
      <c r="C3231" s="182" t="s">
        <v>2472</v>
      </c>
      <c r="D3231" s="190">
        <v>3410.21</v>
      </c>
      <c r="E3231" s="191">
        <v>3410.21</v>
      </c>
      <c r="F3231" s="185" t="s">
        <v>4637</v>
      </c>
      <c r="G3231" s="186" t="s">
        <v>3689</v>
      </c>
      <c r="H3231" s="187"/>
      <c r="I3231" s="175"/>
      <c r="J3231" s="175"/>
      <c r="K3231" s="175"/>
      <c r="L3231" s="175"/>
      <c r="M3231" s="175"/>
      <c r="N3231" s="175"/>
      <c r="O3231" s="175"/>
      <c r="P3231" s="175"/>
      <c r="Q3231" s="175"/>
      <c r="R3231" s="175"/>
      <c r="S3231" s="175"/>
      <c r="T3231" s="175"/>
      <c r="U3231" s="175"/>
      <c r="V3231" s="175"/>
      <c r="W3231" s="175"/>
      <c r="X3231" s="175"/>
      <c r="Y3231" s="175"/>
      <c r="Z3231" s="175"/>
      <c r="AA3231" s="175"/>
      <c r="AB3231" s="175"/>
      <c r="AC3231" s="175"/>
      <c r="AD3231" s="175"/>
      <c r="AE3231" s="175"/>
      <c r="AF3231" s="175"/>
      <c r="AG3231" s="175"/>
      <c r="AH3231" s="175"/>
      <c r="AI3231" s="175"/>
      <c r="AJ3231" s="175"/>
      <c r="AK3231" s="175"/>
      <c r="AL3231" s="175"/>
      <c r="AM3231" s="175"/>
      <c r="AN3231" s="175"/>
      <c r="AO3231" s="175"/>
      <c r="AP3231" s="175"/>
      <c r="AQ3231" s="175"/>
      <c r="AR3231" s="175"/>
    </row>
    <row r="3232" spans="1:44" ht="102" hidden="1" x14ac:dyDescent="0.3">
      <c r="A3232" s="175"/>
      <c r="B3232" s="185" t="s">
        <v>4637</v>
      </c>
      <c r="C3232" s="182"/>
      <c r="D3232" s="190">
        <v>3410.21</v>
      </c>
      <c r="E3232" s="191">
        <v>3410.21</v>
      </c>
      <c r="F3232" s="186" t="s">
        <v>3689</v>
      </c>
      <c r="G3232" s="181" t="s">
        <v>1644</v>
      </c>
      <c r="H3232" s="182" t="s">
        <v>1645</v>
      </c>
      <c r="I3232" s="175"/>
      <c r="J3232" s="175"/>
      <c r="K3232" s="175"/>
      <c r="L3232" s="175"/>
      <c r="M3232" s="175"/>
      <c r="N3232" s="175"/>
      <c r="O3232" s="175"/>
      <c r="P3232" s="175"/>
      <c r="Q3232" s="175"/>
      <c r="R3232" s="175"/>
      <c r="S3232" s="175"/>
      <c r="T3232" s="175"/>
      <c r="U3232" s="175"/>
      <c r="V3232" s="175"/>
      <c r="W3232" s="175"/>
      <c r="X3232" s="175"/>
      <c r="Y3232" s="175"/>
      <c r="Z3232" s="175"/>
      <c r="AA3232" s="175"/>
      <c r="AB3232" s="175"/>
      <c r="AC3232" s="175"/>
      <c r="AD3232" s="175"/>
      <c r="AE3232" s="175"/>
      <c r="AF3232" s="175"/>
      <c r="AG3232" s="175"/>
      <c r="AH3232" s="175"/>
      <c r="AI3232" s="175"/>
      <c r="AJ3232" s="175"/>
      <c r="AK3232" s="175"/>
      <c r="AL3232" s="175"/>
      <c r="AM3232" s="175"/>
      <c r="AN3232" s="175"/>
      <c r="AO3232" s="175"/>
      <c r="AP3232" s="175"/>
      <c r="AQ3232" s="175"/>
      <c r="AR3232" s="175"/>
    </row>
    <row r="3233" spans="1:44" ht="102" hidden="1" x14ac:dyDescent="0.3">
      <c r="A3233" s="175"/>
      <c r="B3233" s="186" t="s">
        <v>3689</v>
      </c>
      <c r="C3233" s="187"/>
      <c r="D3233" s="190">
        <v>3410.21</v>
      </c>
      <c r="E3233" s="191">
        <v>3410.21</v>
      </c>
      <c r="F3233" s="181" t="s">
        <v>1644</v>
      </c>
      <c r="G3233" s="185" t="s">
        <v>4637</v>
      </c>
      <c r="H3233" s="182"/>
      <c r="I3233" s="175"/>
      <c r="J3233" s="175"/>
      <c r="K3233" s="175"/>
      <c r="L3233" s="175"/>
      <c r="M3233" s="175"/>
      <c r="N3233" s="175"/>
      <c r="O3233" s="175"/>
      <c r="P3233" s="175"/>
      <c r="Q3233" s="175"/>
      <c r="R3233" s="175"/>
      <c r="S3233" s="175"/>
      <c r="T3233" s="175"/>
      <c r="U3233" s="175"/>
      <c r="V3233" s="175"/>
      <c r="W3233" s="175"/>
      <c r="X3233" s="175"/>
      <c r="Y3233" s="175"/>
      <c r="Z3233" s="175"/>
      <c r="AA3233" s="175"/>
      <c r="AB3233" s="175"/>
      <c r="AC3233" s="175"/>
      <c r="AD3233" s="175"/>
      <c r="AE3233" s="175"/>
      <c r="AF3233" s="175"/>
      <c r="AG3233" s="175"/>
      <c r="AH3233" s="175"/>
      <c r="AI3233" s="175"/>
      <c r="AJ3233" s="175"/>
      <c r="AK3233" s="175"/>
      <c r="AL3233" s="175"/>
      <c r="AM3233" s="175"/>
      <c r="AN3233" s="175"/>
      <c r="AO3233" s="175"/>
      <c r="AP3233" s="175"/>
      <c r="AQ3233" s="175"/>
      <c r="AR3233" s="175"/>
    </row>
    <row r="3234" spans="1:44" ht="102" x14ac:dyDescent="0.3">
      <c r="A3234" s="175"/>
      <c r="B3234" s="181" t="s">
        <v>1644</v>
      </c>
      <c r="C3234" s="182" t="s">
        <v>1645</v>
      </c>
      <c r="D3234" s="190">
        <v>2684.36</v>
      </c>
      <c r="E3234" s="191">
        <v>2684.36</v>
      </c>
      <c r="F3234" s="185" t="s">
        <v>4637</v>
      </c>
      <c r="G3234" s="186" t="s">
        <v>3411</v>
      </c>
      <c r="H3234" s="187"/>
      <c r="I3234" s="175"/>
      <c r="J3234" s="175"/>
      <c r="K3234" s="175"/>
      <c r="L3234" s="175"/>
      <c r="M3234" s="175"/>
      <c r="N3234" s="175"/>
      <c r="O3234" s="175"/>
      <c r="P3234" s="175"/>
      <c r="Q3234" s="175"/>
      <c r="R3234" s="175"/>
      <c r="S3234" s="175"/>
      <c r="T3234" s="175"/>
      <c r="U3234" s="175"/>
      <c r="V3234" s="175"/>
      <c r="W3234" s="175"/>
      <c r="X3234" s="175"/>
      <c r="Y3234" s="175"/>
      <c r="Z3234" s="175"/>
      <c r="AA3234" s="175"/>
      <c r="AB3234" s="175"/>
      <c r="AC3234" s="175"/>
      <c r="AD3234" s="175"/>
      <c r="AE3234" s="175"/>
      <c r="AF3234" s="175"/>
      <c r="AG3234" s="175"/>
      <c r="AH3234" s="175"/>
      <c r="AI3234" s="175"/>
      <c r="AJ3234" s="175"/>
      <c r="AK3234" s="175"/>
      <c r="AL3234" s="175"/>
      <c r="AM3234" s="175"/>
      <c r="AN3234" s="175"/>
      <c r="AO3234" s="175"/>
      <c r="AP3234" s="175"/>
      <c r="AQ3234" s="175"/>
      <c r="AR3234" s="175"/>
    </row>
    <row r="3235" spans="1:44" ht="102" hidden="1" x14ac:dyDescent="0.3">
      <c r="A3235" s="175"/>
      <c r="B3235" s="185" t="s">
        <v>4637</v>
      </c>
      <c r="C3235" s="182"/>
      <c r="D3235" s="190">
        <v>2684.36</v>
      </c>
      <c r="E3235" s="191">
        <v>2684.36</v>
      </c>
      <c r="F3235" s="186" t="s">
        <v>3411</v>
      </c>
      <c r="G3235" s="181" t="s">
        <v>2393</v>
      </c>
      <c r="H3235" s="182" t="s">
        <v>2394</v>
      </c>
      <c r="I3235" s="175"/>
      <c r="J3235" s="175"/>
      <c r="K3235" s="175"/>
      <c r="L3235" s="175"/>
      <c r="M3235" s="175"/>
      <c r="N3235" s="175"/>
      <c r="O3235" s="175"/>
      <c r="P3235" s="175"/>
      <c r="Q3235" s="175"/>
      <c r="R3235" s="175"/>
      <c r="S3235" s="175"/>
      <c r="T3235" s="175"/>
      <c r="U3235" s="175"/>
      <c r="V3235" s="175"/>
      <c r="W3235" s="175"/>
      <c r="X3235" s="175"/>
      <c r="Y3235" s="175"/>
      <c r="Z3235" s="175"/>
      <c r="AA3235" s="175"/>
      <c r="AB3235" s="175"/>
      <c r="AC3235" s="175"/>
      <c r="AD3235" s="175"/>
      <c r="AE3235" s="175"/>
      <c r="AF3235" s="175"/>
      <c r="AG3235" s="175"/>
      <c r="AH3235" s="175"/>
      <c r="AI3235" s="175"/>
      <c r="AJ3235" s="175"/>
      <c r="AK3235" s="175"/>
      <c r="AL3235" s="175"/>
      <c r="AM3235" s="175"/>
      <c r="AN3235" s="175"/>
      <c r="AO3235" s="175"/>
      <c r="AP3235" s="175"/>
      <c r="AQ3235" s="175"/>
      <c r="AR3235" s="175"/>
    </row>
    <row r="3236" spans="1:44" ht="102" hidden="1" x14ac:dyDescent="0.3">
      <c r="A3236" s="175"/>
      <c r="B3236" s="186" t="s">
        <v>3411</v>
      </c>
      <c r="C3236" s="187"/>
      <c r="D3236" s="190">
        <v>2684.36</v>
      </c>
      <c r="E3236" s="191">
        <v>2684.36</v>
      </c>
      <c r="F3236" s="181" t="s">
        <v>2393</v>
      </c>
      <c r="G3236" s="185" t="s">
        <v>4637</v>
      </c>
      <c r="H3236" s="182"/>
      <c r="I3236" s="175"/>
      <c r="J3236" s="175"/>
      <c r="K3236" s="175"/>
      <c r="L3236" s="175"/>
      <c r="M3236" s="175"/>
      <c r="N3236" s="175"/>
      <c r="O3236" s="175"/>
      <c r="P3236" s="175"/>
      <c r="Q3236" s="175"/>
      <c r="R3236" s="175"/>
      <c r="S3236" s="175"/>
      <c r="T3236" s="175"/>
      <c r="U3236" s="175"/>
      <c r="V3236" s="175"/>
      <c r="W3236" s="175"/>
      <c r="X3236" s="175"/>
      <c r="Y3236" s="175"/>
      <c r="Z3236" s="175"/>
      <c r="AA3236" s="175"/>
      <c r="AB3236" s="175"/>
      <c r="AC3236" s="175"/>
      <c r="AD3236" s="175"/>
      <c r="AE3236" s="175"/>
      <c r="AF3236" s="175"/>
      <c r="AG3236" s="175"/>
      <c r="AH3236" s="175"/>
      <c r="AI3236" s="175"/>
      <c r="AJ3236" s="175"/>
      <c r="AK3236" s="175"/>
      <c r="AL3236" s="175"/>
      <c r="AM3236" s="175"/>
      <c r="AN3236" s="175"/>
      <c r="AO3236" s="175"/>
      <c r="AP3236" s="175"/>
      <c r="AQ3236" s="175"/>
      <c r="AR3236" s="175"/>
    </row>
    <row r="3237" spans="1:44" ht="102" x14ac:dyDescent="0.3">
      <c r="A3237" s="175"/>
      <c r="B3237" s="181" t="s">
        <v>2393</v>
      </c>
      <c r="C3237" s="182" t="s">
        <v>2394</v>
      </c>
      <c r="D3237" s="190">
        <v>2688.65</v>
      </c>
      <c r="E3237" s="191">
        <v>2688.65</v>
      </c>
      <c r="F3237" s="185" t="s">
        <v>4637</v>
      </c>
      <c r="G3237" s="186" t="s">
        <v>3692</v>
      </c>
      <c r="H3237" s="187"/>
      <c r="I3237" s="175"/>
      <c r="J3237" s="175"/>
      <c r="K3237" s="175"/>
      <c r="L3237" s="175"/>
      <c r="M3237" s="175"/>
      <c r="N3237" s="175"/>
      <c r="O3237" s="175"/>
      <c r="P3237" s="175"/>
      <c r="Q3237" s="175"/>
      <c r="R3237" s="175"/>
      <c r="S3237" s="175"/>
      <c r="T3237" s="175"/>
      <c r="U3237" s="175"/>
      <c r="V3237" s="175"/>
      <c r="W3237" s="175"/>
      <c r="X3237" s="175"/>
      <c r="Y3237" s="175"/>
      <c r="Z3237" s="175"/>
      <c r="AA3237" s="175"/>
      <c r="AB3237" s="175"/>
      <c r="AC3237" s="175"/>
      <c r="AD3237" s="175"/>
      <c r="AE3237" s="175"/>
      <c r="AF3237" s="175"/>
      <c r="AG3237" s="175"/>
      <c r="AH3237" s="175"/>
      <c r="AI3237" s="175"/>
      <c r="AJ3237" s="175"/>
      <c r="AK3237" s="175"/>
      <c r="AL3237" s="175"/>
      <c r="AM3237" s="175"/>
      <c r="AN3237" s="175"/>
      <c r="AO3237" s="175"/>
      <c r="AP3237" s="175"/>
      <c r="AQ3237" s="175"/>
      <c r="AR3237" s="175"/>
    </row>
    <row r="3238" spans="1:44" ht="102" hidden="1" x14ac:dyDescent="0.3">
      <c r="A3238" s="175"/>
      <c r="B3238" s="185" t="s">
        <v>4637</v>
      </c>
      <c r="C3238" s="182"/>
      <c r="D3238" s="190">
        <v>2688.65</v>
      </c>
      <c r="E3238" s="191">
        <v>2688.65</v>
      </c>
      <c r="F3238" s="186" t="s">
        <v>3692</v>
      </c>
      <c r="G3238" s="181" t="s">
        <v>4507</v>
      </c>
      <c r="H3238" s="182" t="s">
        <v>2364</v>
      </c>
      <c r="I3238" s="175"/>
      <c r="J3238" s="175"/>
      <c r="K3238" s="175"/>
      <c r="L3238" s="175"/>
      <c r="M3238" s="175"/>
      <c r="N3238" s="175"/>
      <c r="O3238" s="175"/>
      <c r="P3238" s="175"/>
      <c r="Q3238" s="175"/>
      <c r="R3238" s="175"/>
      <c r="S3238" s="175"/>
      <c r="T3238" s="175"/>
      <c r="U3238" s="175"/>
      <c r="V3238" s="175"/>
      <c r="W3238" s="175"/>
      <c r="X3238" s="175"/>
      <c r="Y3238" s="175"/>
      <c r="Z3238" s="175"/>
      <c r="AA3238" s="175"/>
      <c r="AB3238" s="175"/>
      <c r="AC3238" s="175"/>
      <c r="AD3238" s="175"/>
      <c r="AE3238" s="175"/>
      <c r="AF3238" s="175"/>
      <c r="AG3238" s="175"/>
      <c r="AH3238" s="175"/>
      <c r="AI3238" s="175"/>
      <c r="AJ3238" s="175"/>
      <c r="AK3238" s="175"/>
      <c r="AL3238" s="175"/>
      <c r="AM3238" s="175"/>
      <c r="AN3238" s="175"/>
      <c r="AO3238" s="175"/>
      <c r="AP3238" s="175"/>
      <c r="AQ3238" s="175"/>
      <c r="AR3238" s="175"/>
    </row>
    <row r="3239" spans="1:44" ht="102" hidden="1" x14ac:dyDescent="0.3">
      <c r="A3239" s="175"/>
      <c r="B3239" s="186" t="s">
        <v>3692</v>
      </c>
      <c r="C3239" s="187"/>
      <c r="D3239" s="190">
        <v>2688.65</v>
      </c>
      <c r="E3239" s="191">
        <v>2688.65</v>
      </c>
      <c r="F3239" s="181" t="s">
        <v>4507</v>
      </c>
      <c r="G3239" s="185" t="s">
        <v>4637</v>
      </c>
      <c r="H3239" s="182"/>
      <c r="I3239" s="175"/>
      <c r="J3239" s="175"/>
      <c r="K3239" s="175"/>
      <c r="L3239" s="175"/>
      <c r="M3239" s="175"/>
      <c r="N3239" s="175"/>
      <c r="O3239" s="175"/>
      <c r="P3239" s="175"/>
      <c r="Q3239" s="175"/>
      <c r="R3239" s="175"/>
      <c r="S3239" s="175"/>
      <c r="T3239" s="175"/>
      <c r="U3239" s="175"/>
      <c r="V3239" s="175"/>
      <c r="W3239" s="175"/>
      <c r="X3239" s="175"/>
      <c r="Y3239" s="175"/>
      <c r="Z3239" s="175"/>
      <c r="AA3239" s="175"/>
      <c r="AB3239" s="175"/>
      <c r="AC3239" s="175"/>
      <c r="AD3239" s="175"/>
      <c r="AE3239" s="175"/>
      <c r="AF3239" s="175"/>
      <c r="AG3239" s="175"/>
      <c r="AH3239" s="175"/>
      <c r="AI3239" s="175"/>
      <c r="AJ3239" s="175"/>
      <c r="AK3239" s="175"/>
      <c r="AL3239" s="175"/>
      <c r="AM3239" s="175"/>
      <c r="AN3239" s="175"/>
      <c r="AO3239" s="175"/>
      <c r="AP3239" s="175"/>
      <c r="AQ3239" s="175"/>
      <c r="AR3239" s="175"/>
    </row>
    <row r="3240" spans="1:44" ht="102" x14ac:dyDescent="0.3">
      <c r="A3240" s="175"/>
      <c r="B3240" s="181" t="s">
        <v>4507</v>
      </c>
      <c r="C3240" s="182" t="s">
        <v>2364</v>
      </c>
      <c r="D3240" s="190">
        <v>1748.06</v>
      </c>
      <c r="E3240" s="191">
        <v>1748.06</v>
      </c>
      <c r="F3240" s="185" t="s">
        <v>4637</v>
      </c>
      <c r="G3240" s="186" t="s">
        <v>4628</v>
      </c>
      <c r="H3240" s="187"/>
      <c r="I3240" s="175"/>
      <c r="J3240" s="175"/>
      <c r="K3240" s="175"/>
      <c r="L3240" s="175"/>
      <c r="M3240" s="175"/>
      <c r="N3240" s="175"/>
      <c r="O3240" s="175"/>
      <c r="P3240" s="175"/>
      <c r="Q3240" s="175"/>
      <c r="R3240" s="175"/>
      <c r="S3240" s="175"/>
      <c r="T3240" s="175"/>
      <c r="U3240" s="175"/>
      <c r="V3240" s="175"/>
      <c r="W3240" s="175"/>
      <c r="X3240" s="175"/>
      <c r="Y3240" s="175"/>
      <c r="Z3240" s="175"/>
      <c r="AA3240" s="175"/>
      <c r="AB3240" s="175"/>
      <c r="AC3240" s="175"/>
      <c r="AD3240" s="175"/>
      <c r="AE3240" s="175"/>
      <c r="AF3240" s="175"/>
      <c r="AG3240" s="175"/>
      <c r="AH3240" s="175"/>
      <c r="AI3240" s="175"/>
      <c r="AJ3240" s="175"/>
      <c r="AK3240" s="175"/>
      <c r="AL3240" s="175"/>
      <c r="AM3240" s="175"/>
      <c r="AN3240" s="175"/>
      <c r="AO3240" s="175"/>
      <c r="AP3240" s="175"/>
      <c r="AQ3240" s="175"/>
      <c r="AR3240" s="175"/>
    </row>
    <row r="3241" spans="1:44" ht="102" hidden="1" x14ac:dyDescent="0.3">
      <c r="A3241" s="175"/>
      <c r="B3241" s="185" t="s">
        <v>4637</v>
      </c>
      <c r="C3241" s="182"/>
      <c r="D3241" s="190">
        <v>1748.06</v>
      </c>
      <c r="E3241" s="191">
        <v>1748.06</v>
      </c>
      <c r="F3241" s="186" t="s">
        <v>4628</v>
      </c>
      <c r="G3241" s="181" t="s">
        <v>2475</v>
      </c>
      <c r="H3241" s="182" t="s">
        <v>2476</v>
      </c>
      <c r="I3241" s="175"/>
      <c r="J3241" s="175"/>
      <c r="K3241" s="175"/>
      <c r="L3241" s="175"/>
      <c r="M3241" s="175"/>
      <c r="N3241" s="175"/>
      <c r="O3241" s="175"/>
      <c r="P3241" s="175"/>
      <c r="Q3241" s="175"/>
      <c r="R3241" s="175"/>
      <c r="S3241" s="175"/>
      <c r="T3241" s="175"/>
      <c r="U3241" s="175"/>
      <c r="V3241" s="175"/>
      <c r="W3241" s="175"/>
      <c r="X3241" s="175"/>
      <c r="Y3241" s="175"/>
      <c r="Z3241" s="175"/>
      <c r="AA3241" s="175"/>
      <c r="AB3241" s="175"/>
      <c r="AC3241" s="175"/>
      <c r="AD3241" s="175"/>
      <c r="AE3241" s="175"/>
      <c r="AF3241" s="175"/>
      <c r="AG3241" s="175"/>
      <c r="AH3241" s="175"/>
      <c r="AI3241" s="175"/>
      <c r="AJ3241" s="175"/>
      <c r="AK3241" s="175"/>
      <c r="AL3241" s="175"/>
      <c r="AM3241" s="175"/>
      <c r="AN3241" s="175"/>
      <c r="AO3241" s="175"/>
      <c r="AP3241" s="175"/>
      <c r="AQ3241" s="175"/>
      <c r="AR3241" s="175"/>
    </row>
    <row r="3242" spans="1:44" ht="102" hidden="1" x14ac:dyDescent="0.3">
      <c r="A3242" s="175"/>
      <c r="B3242" s="186" t="s">
        <v>4628</v>
      </c>
      <c r="C3242" s="187"/>
      <c r="D3242" s="190">
        <v>1748.06</v>
      </c>
      <c r="E3242" s="191">
        <v>1748.06</v>
      </c>
      <c r="F3242" s="181" t="s">
        <v>2475</v>
      </c>
      <c r="G3242" s="185" t="s">
        <v>4637</v>
      </c>
      <c r="H3242" s="182"/>
      <c r="I3242" s="175"/>
      <c r="J3242" s="175"/>
      <c r="K3242" s="175"/>
      <c r="L3242" s="175"/>
      <c r="M3242" s="175"/>
      <c r="N3242" s="175"/>
      <c r="O3242" s="175"/>
      <c r="P3242" s="175"/>
      <c r="Q3242" s="175"/>
      <c r="R3242" s="175"/>
      <c r="S3242" s="175"/>
      <c r="T3242" s="175"/>
      <c r="U3242" s="175"/>
      <c r="V3242" s="175"/>
      <c r="W3242" s="175"/>
      <c r="X3242" s="175"/>
      <c r="Y3242" s="175"/>
      <c r="Z3242" s="175"/>
      <c r="AA3242" s="175"/>
      <c r="AB3242" s="175"/>
      <c r="AC3242" s="175"/>
      <c r="AD3242" s="175"/>
      <c r="AE3242" s="175"/>
      <c r="AF3242" s="175"/>
      <c r="AG3242" s="175"/>
      <c r="AH3242" s="175"/>
      <c r="AI3242" s="175"/>
      <c r="AJ3242" s="175"/>
      <c r="AK3242" s="175"/>
      <c r="AL3242" s="175"/>
      <c r="AM3242" s="175"/>
      <c r="AN3242" s="175"/>
      <c r="AO3242" s="175"/>
      <c r="AP3242" s="175"/>
      <c r="AQ3242" s="175"/>
      <c r="AR3242" s="175"/>
    </row>
    <row r="3243" spans="1:44" ht="102" x14ac:dyDescent="0.3">
      <c r="A3243" s="175"/>
      <c r="B3243" s="181" t="s">
        <v>2475</v>
      </c>
      <c r="C3243" s="182" t="s">
        <v>2476</v>
      </c>
      <c r="D3243" s="190">
        <v>3410.21</v>
      </c>
      <c r="E3243" s="191">
        <v>3410.21</v>
      </c>
      <c r="F3243" s="185" t="s">
        <v>4637</v>
      </c>
      <c r="G3243" s="186" t="s">
        <v>3437</v>
      </c>
      <c r="H3243" s="187"/>
      <c r="I3243" s="175"/>
      <c r="J3243" s="175"/>
      <c r="K3243" s="175"/>
      <c r="L3243" s="175"/>
      <c r="M3243" s="175"/>
      <c r="N3243" s="175"/>
      <c r="O3243" s="175"/>
      <c r="P3243" s="175"/>
      <c r="Q3243" s="175"/>
      <c r="R3243" s="175"/>
      <c r="S3243" s="175"/>
      <c r="T3243" s="175"/>
      <c r="U3243" s="175"/>
      <c r="V3243" s="175"/>
      <c r="W3243" s="175"/>
      <c r="X3243" s="175"/>
      <c r="Y3243" s="175"/>
      <c r="Z3243" s="175"/>
      <c r="AA3243" s="175"/>
      <c r="AB3243" s="175"/>
      <c r="AC3243" s="175"/>
      <c r="AD3243" s="175"/>
      <c r="AE3243" s="175"/>
      <c r="AF3243" s="175"/>
      <c r="AG3243" s="175"/>
      <c r="AH3243" s="175"/>
      <c r="AI3243" s="175"/>
      <c r="AJ3243" s="175"/>
      <c r="AK3243" s="175"/>
      <c r="AL3243" s="175"/>
      <c r="AM3243" s="175"/>
      <c r="AN3243" s="175"/>
      <c r="AO3243" s="175"/>
      <c r="AP3243" s="175"/>
      <c r="AQ3243" s="175"/>
      <c r="AR3243" s="175"/>
    </row>
    <row r="3244" spans="1:44" ht="102" hidden="1" x14ac:dyDescent="0.3">
      <c r="A3244" s="175"/>
      <c r="B3244" s="185" t="s">
        <v>4637</v>
      </c>
      <c r="C3244" s="182"/>
      <c r="D3244" s="190">
        <v>3410.21</v>
      </c>
      <c r="E3244" s="191">
        <v>3410.21</v>
      </c>
      <c r="F3244" s="186" t="s">
        <v>3437</v>
      </c>
      <c r="G3244" s="181" t="s">
        <v>2537</v>
      </c>
      <c r="H3244" s="182" t="s">
        <v>1660</v>
      </c>
      <c r="I3244" s="175"/>
      <c r="J3244" s="175"/>
      <c r="K3244" s="175"/>
      <c r="L3244" s="175"/>
      <c r="M3244" s="175"/>
      <c r="N3244" s="175"/>
      <c r="O3244" s="175"/>
      <c r="P3244" s="175"/>
      <c r="Q3244" s="175"/>
      <c r="R3244" s="175"/>
      <c r="S3244" s="175"/>
      <c r="T3244" s="175"/>
      <c r="U3244" s="175"/>
      <c r="V3244" s="175"/>
      <c r="W3244" s="175"/>
      <c r="X3244" s="175"/>
      <c r="Y3244" s="175"/>
      <c r="Z3244" s="175"/>
      <c r="AA3244" s="175"/>
      <c r="AB3244" s="175"/>
      <c r="AC3244" s="175"/>
      <c r="AD3244" s="175"/>
      <c r="AE3244" s="175"/>
      <c r="AF3244" s="175"/>
      <c r="AG3244" s="175"/>
      <c r="AH3244" s="175"/>
      <c r="AI3244" s="175"/>
      <c r="AJ3244" s="175"/>
      <c r="AK3244" s="175"/>
      <c r="AL3244" s="175"/>
      <c r="AM3244" s="175"/>
      <c r="AN3244" s="175"/>
      <c r="AO3244" s="175"/>
      <c r="AP3244" s="175"/>
      <c r="AQ3244" s="175"/>
      <c r="AR3244" s="175"/>
    </row>
    <row r="3245" spans="1:44" ht="102" hidden="1" x14ac:dyDescent="0.3">
      <c r="A3245" s="175"/>
      <c r="B3245" s="186" t="s">
        <v>3437</v>
      </c>
      <c r="C3245" s="187"/>
      <c r="D3245" s="190">
        <v>3410.21</v>
      </c>
      <c r="E3245" s="191">
        <v>3410.21</v>
      </c>
      <c r="F3245" s="181" t="s">
        <v>2537</v>
      </c>
      <c r="G3245" s="185" t="s">
        <v>4637</v>
      </c>
      <c r="H3245" s="182"/>
      <c r="I3245" s="175"/>
      <c r="J3245" s="175"/>
      <c r="K3245" s="175"/>
      <c r="L3245" s="175"/>
      <c r="M3245" s="175"/>
      <c r="N3245" s="175"/>
      <c r="O3245" s="175"/>
      <c r="P3245" s="175"/>
      <c r="Q3245" s="175"/>
      <c r="R3245" s="175"/>
      <c r="S3245" s="175"/>
      <c r="T3245" s="175"/>
      <c r="U3245" s="175"/>
      <c r="V3245" s="175"/>
      <c r="W3245" s="175"/>
      <c r="X3245" s="175"/>
      <c r="Y3245" s="175"/>
      <c r="Z3245" s="175"/>
      <c r="AA3245" s="175"/>
      <c r="AB3245" s="175"/>
      <c r="AC3245" s="175"/>
      <c r="AD3245" s="175"/>
      <c r="AE3245" s="175"/>
      <c r="AF3245" s="175"/>
      <c r="AG3245" s="175"/>
      <c r="AH3245" s="175"/>
      <c r="AI3245" s="175"/>
      <c r="AJ3245" s="175"/>
      <c r="AK3245" s="175"/>
      <c r="AL3245" s="175"/>
      <c r="AM3245" s="175"/>
      <c r="AN3245" s="175"/>
      <c r="AO3245" s="175"/>
      <c r="AP3245" s="175"/>
      <c r="AQ3245" s="175"/>
      <c r="AR3245" s="175"/>
    </row>
    <row r="3246" spans="1:44" ht="102" x14ac:dyDescent="0.3">
      <c r="A3246" s="175"/>
      <c r="B3246" s="181" t="s">
        <v>2537</v>
      </c>
      <c r="C3246" s="182" t="s">
        <v>1660</v>
      </c>
      <c r="D3246" s="190">
        <v>2684.36</v>
      </c>
      <c r="E3246" s="191">
        <v>2684.36</v>
      </c>
      <c r="F3246" s="185" t="s">
        <v>4637</v>
      </c>
      <c r="G3246" s="186" t="s">
        <v>3695</v>
      </c>
      <c r="H3246" s="187"/>
      <c r="I3246" s="175"/>
      <c r="J3246" s="175"/>
      <c r="K3246" s="175"/>
      <c r="L3246" s="175"/>
      <c r="M3246" s="175"/>
      <c r="N3246" s="175"/>
      <c r="O3246" s="175"/>
      <c r="P3246" s="175"/>
      <c r="Q3246" s="175"/>
      <c r="R3246" s="175"/>
      <c r="S3246" s="175"/>
      <c r="T3246" s="175"/>
      <c r="U3246" s="175"/>
      <c r="V3246" s="175"/>
      <c r="W3246" s="175"/>
      <c r="X3246" s="175"/>
      <c r="Y3246" s="175"/>
      <c r="Z3246" s="175"/>
      <c r="AA3246" s="175"/>
      <c r="AB3246" s="175"/>
      <c r="AC3246" s="175"/>
      <c r="AD3246" s="175"/>
      <c r="AE3246" s="175"/>
      <c r="AF3246" s="175"/>
      <c r="AG3246" s="175"/>
      <c r="AH3246" s="175"/>
      <c r="AI3246" s="175"/>
      <c r="AJ3246" s="175"/>
      <c r="AK3246" s="175"/>
      <c r="AL3246" s="175"/>
      <c r="AM3246" s="175"/>
      <c r="AN3246" s="175"/>
      <c r="AO3246" s="175"/>
      <c r="AP3246" s="175"/>
      <c r="AQ3246" s="175"/>
      <c r="AR3246" s="175"/>
    </row>
    <row r="3247" spans="1:44" ht="102" hidden="1" x14ac:dyDescent="0.3">
      <c r="A3247" s="175"/>
      <c r="B3247" s="185" t="s">
        <v>4637</v>
      </c>
      <c r="C3247" s="182"/>
      <c r="D3247" s="190">
        <v>2684.36</v>
      </c>
      <c r="E3247" s="191">
        <v>2684.36</v>
      </c>
      <c r="F3247" s="186" t="s">
        <v>3695</v>
      </c>
      <c r="G3247" s="181" t="s">
        <v>1665</v>
      </c>
      <c r="H3247" s="182" t="s">
        <v>1666</v>
      </c>
      <c r="I3247" s="175"/>
      <c r="J3247" s="175"/>
      <c r="K3247" s="175"/>
      <c r="L3247" s="175"/>
      <c r="M3247" s="175"/>
      <c r="N3247" s="175"/>
      <c r="O3247" s="175"/>
      <c r="P3247" s="175"/>
      <c r="Q3247" s="175"/>
      <c r="R3247" s="175"/>
      <c r="S3247" s="175"/>
      <c r="T3247" s="175"/>
      <c r="U3247" s="175"/>
      <c r="V3247" s="175"/>
      <c r="W3247" s="175"/>
      <c r="X3247" s="175"/>
      <c r="Y3247" s="175"/>
      <c r="Z3247" s="175"/>
      <c r="AA3247" s="175"/>
      <c r="AB3247" s="175"/>
      <c r="AC3247" s="175"/>
      <c r="AD3247" s="175"/>
      <c r="AE3247" s="175"/>
      <c r="AF3247" s="175"/>
      <c r="AG3247" s="175"/>
      <c r="AH3247" s="175"/>
      <c r="AI3247" s="175"/>
      <c r="AJ3247" s="175"/>
      <c r="AK3247" s="175"/>
      <c r="AL3247" s="175"/>
      <c r="AM3247" s="175"/>
      <c r="AN3247" s="175"/>
      <c r="AO3247" s="175"/>
      <c r="AP3247" s="175"/>
      <c r="AQ3247" s="175"/>
      <c r="AR3247" s="175"/>
    </row>
    <row r="3248" spans="1:44" ht="102" hidden="1" x14ac:dyDescent="0.3">
      <c r="A3248" s="175"/>
      <c r="B3248" s="186" t="s">
        <v>3695</v>
      </c>
      <c r="C3248" s="187"/>
      <c r="D3248" s="190">
        <v>2684.36</v>
      </c>
      <c r="E3248" s="191">
        <v>2684.36</v>
      </c>
      <c r="F3248" s="181" t="s">
        <v>1665</v>
      </c>
      <c r="G3248" s="185" t="s">
        <v>4637</v>
      </c>
      <c r="H3248" s="182"/>
      <c r="I3248" s="175"/>
      <c r="J3248" s="175"/>
      <c r="K3248" s="175"/>
      <c r="L3248" s="175"/>
      <c r="M3248" s="175"/>
      <c r="N3248" s="175"/>
      <c r="O3248" s="175"/>
      <c r="P3248" s="175"/>
      <c r="Q3248" s="175"/>
      <c r="R3248" s="175"/>
      <c r="S3248" s="175"/>
      <c r="T3248" s="175"/>
      <c r="U3248" s="175"/>
      <c r="V3248" s="175"/>
      <c r="W3248" s="175"/>
      <c r="X3248" s="175"/>
      <c r="Y3248" s="175"/>
      <c r="Z3248" s="175"/>
      <c r="AA3248" s="175"/>
      <c r="AB3248" s="175"/>
      <c r="AC3248" s="175"/>
      <c r="AD3248" s="175"/>
      <c r="AE3248" s="175"/>
      <c r="AF3248" s="175"/>
      <c r="AG3248" s="175"/>
      <c r="AH3248" s="175"/>
      <c r="AI3248" s="175"/>
      <c r="AJ3248" s="175"/>
      <c r="AK3248" s="175"/>
      <c r="AL3248" s="175"/>
      <c r="AM3248" s="175"/>
      <c r="AN3248" s="175"/>
      <c r="AO3248" s="175"/>
      <c r="AP3248" s="175"/>
      <c r="AQ3248" s="175"/>
      <c r="AR3248" s="175"/>
    </row>
    <row r="3249" spans="1:44" ht="102" x14ac:dyDescent="0.3">
      <c r="A3249" s="175"/>
      <c r="B3249" s="181" t="s">
        <v>1665</v>
      </c>
      <c r="C3249" s="182" t="s">
        <v>1666</v>
      </c>
      <c r="D3249" s="190">
        <v>2688.65</v>
      </c>
      <c r="E3249" s="191">
        <v>2688.65</v>
      </c>
      <c r="F3249" s="185" t="s">
        <v>4637</v>
      </c>
      <c r="G3249" s="186" t="s">
        <v>3438</v>
      </c>
      <c r="H3249" s="187"/>
      <c r="I3249" s="175"/>
      <c r="J3249" s="175"/>
      <c r="K3249" s="175"/>
      <c r="L3249" s="175"/>
      <c r="M3249" s="175"/>
      <c r="N3249" s="175"/>
      <c r="O3249" s="175"/>
      <c r="P3249" s="175"/>
      <c r="Q3249" s="175"/>
      <c r="R3249" s="175"/>
      <c r="S3249" s="175"/>
      <c r="T3249" s="175"/>
      <c r="U3249" s="175"/>
      <c r="V3249" s="175"/>
      <c r="W3249" s="175"/>
      <c r="X3249" s="175"/>
      <c r="Y3249" s="175"/>
      <c r="Z3249" s="175"/>
      <c r="AA3249" s="175"/>
      <c r="AB3249" s="175"/>
      <c r="AC3249" s="175"/>
      <c r="AD3249" s="175"/>
      <c r="AE3249" s="175"/>
      <c r="AF3249" s="175"/>
      <c r="AG3249" s="175"/>
      <c r="AH3249" s="175"/>
      <c r="AI3249" s="175"/>
      <c r="AJ3249" s="175"/>
      <c r="AK3249" s="175"/>
      <c r="AL3249" s="175"/>
      <c r="AM3249" s="175"/>
      <c r="AN3249" s="175"/>
      <c r="AO3249" s="175"/>
      <c r="AP3249" s="175"/>
      <c r="AQ3249" s="175"/>
      <c r="AR3249" s="175"/>
    </row>
    <row r="3250" spans="1:44" ht="102" hidden="1" x14ac:dyDescent="0.3">
      <c r="A3250" s="175"/>
      <c r="B3250" s="185" t="s">
        <v>4637</v>
      </c>
      <c r="C3250" s="182"/>
      <c r="D3250" s="190">
        <v>2688.65</v>
      </c>
      <c r="E3250" s="191">
        <v>2688.65</v>
      </c>
      <c r="F3250" s="186" t="s">
        <v>3438</v>
      </c>
      <c r="G3250" s="181" t="s">
        <v>2408</v>
      </c>
      <c r="H3250" s="182" t="s">
        <v>250</v>
      </c>
      <c r="I3250" s="175"/>
      <c r="J3250" s="175"/>
      <c r="K3250" s="175"/>
      <c r="L3250" s="175"/>
      <c r="M3250" s="175"/>
      <c r="N3250" s="175"/>
      <c r="O3250" s="175"/>
      <c r="P3250" s="175"/>
      <c r="Q3250" s="175"/>
      <c r="R3250" s="175"/>
      <c r="S3250" s="175"/>
      <c r="T3250" s="175"/>
      <c r="U3250" s="175"/>
      <c r="V3250" s="175"/>
      <c r="W3250" s="175"/>
      <c r="X3250" s="175"/>
      <c r="Y3250" s="175"/>
      <c r="Z3250" s="175"/>
      <c r="AA3250" s="175"/>
      <c r="AB3250" s="175"/>
      <c r="AC3250" s="175"/>
      <c r="AD3250" s="175"/>
      <c r="AE3250" s="175"/>
      <c r="AF3250" s="175"/>
      <c r="AG3250" s="175"/>
      <c r="AH3250" s="175"/>
      <c r="AI3250" s="175"/>
      <c r="AJ3250" s="175"/>
      <c r="AK3250" s="175"/>
      <c r="AL3250" s="175"/>
      <c r="AM3250" s="175"/>
      <c r="AN3250" s="175"/>
      <c r="AO3250" s="175"/>
      <c r="AP3250" s="175"/>
      <c r="AQ3250" s="175"/>
      <c r="AR3250" s="175"/>
    </row>
    <row r="3251" spans="1:44" ht="102" hidden="1" x14ac:dyDescent="0.3">
      <c r="A3251" s="175"/>
      <c r="B3251" s="186" t="s">
        <v>3438</v>
      </c>
      <c r="C3251" s="187"/>
      <c r="D3251" s="190">
        <v>2688.65</v>
      </c>
      <c r="E3251" s="191">
        <v>2688.65</v>
      </c>
      <c r="F3251" s="181" t="s">
        <v>2408</v>
      </c>
      <c r="G3251" s="185" t="s">
        <v>4637</v>
      </c>
      <c r="H3251" s="182"/>
      <c r="I3251" s="175"/>
      <c r="J3251" s="175"/>
      <c r="K3251" s="175"/>
      <c r="L3251" s="175"/>
      <c r="M3251" s="175"/>
      <c r="N3251" s="175"/>
      <c r="O3251" s="175"/>
      <c r="P3251" s="175"/>
      <c r="Q3251" s="175"/>
      <c r="R3251" s="175"/>
      <c r="S3251" s="175"/>
      <c r="T3251" s="175"/>
      <c r="U3251" s="175"/>
      <c r="V3251" s="175"/>
      <c r="W3251" s="175"/>
      <c r="X3251" s="175"/>
      <c r="Y3251" s="175"/>
      <c r="Z3251" s="175"/>
      <c r="AA3251" s="175"/>
      <c r="AB3251" s="175"/>
      <c r="AC3251" s="175"/>
      <c r="AD3251" s="175"/>
      <c r="AE3251" s="175"/>
      <c r="AF3251" s="175"/>
      <c r="AG3251" s="175"/>
      <c r="AH3251" s="175"/>
      <c r="AI3251" s="175"/>
      <c r="AJ3251" s="175"/>
      <c r="AK3251" s="175"/>
      <c r="AL3251" s="175"/>
      <c r="AM3251" s="175"/>
      <c r="AN3251" s="175"/>
      <c r="AO3251" s="175"/>
      <c r="AP3251" s="175"/>
      <c r="AQ3251" s="175"/>
      <c r="AR3251" s="175"/>
    </row>
    <row r="3252" spans="1:44" ht="102" x14ac:dyDescent="0.3">
      <c r="A3252" s="175"/>
      <c r="B3252" s="181" t="s">
        <v>2408</v>
      </c>
      <c r="C3252" s="182" t="s">
        <v>250</v>
      </c>
      <c r="D3252" s="190">
        <v>1421.64</v>
      </c>
      <c r="E3252" s="191">
        <v>1421.64</v>
      </c>
      <c r="F3252" s="185" t="s">
        <v>4637</v>
      </c>
      <c r="G3252" s="186" t="s">
        <v>3218</v>
      </c>
      <c r="H3252" s="187"/>
      <c r="I3252" s="175"/>
      <c r="J3252" s="175"/>
      <c r="K3252" s="175"/>
      <c r="L3252" s="175"/>
      <c r="M3252" s="175"/>
      <c r="N3252" s="175"/>
      <c r="O3252" s="175"/>
      <c r="P3252" s="175"/>
      <c r="Q3252" s="175"/>
      <c r="R3252" s="175"/>
      <c r="S3252" s="175"/>
      <c r="T3252" s="175"/>
      <c r="U3252" s="175"/>
      <c r="V3252" s="175"/>
      <c r="W3252" s="175"/>
      <c r="X3252" s="175"/>
      <c r="Y3252" s="175"/>
      <c r="Z3252" s="175"/>
      <c r="AA3252" s="175"/>
      <c r="AB3252" s="175"/>
      <c r="AC3252" s="175"/>
      <c r="AD3252" s="175"/>
      <c r="AE3252" s="175"/>
      <c r="AF3252" s="175"/>
      <c r="AG3252" s="175"/>
      <c r="AH3252" s="175"/>
      <c r="AI3252" s="175"/>
      <c r="AJ3252" s="175"/>
      <c r="AK3252" s="175"/>
      <c r="AL3252" s="175"/>
      <c r="AM3252" s="175"/>
      <c r="AN3252" s="175"/>
      <c r="AO3252" s="175"/>
      <c r="AP3252" s="175"/>
      <c r="AQ3252" s="175"/>
      <c r="AR3252" s="175"/>
    </row>
    <row r="3253" spans="1:44" ht="102" hidden="1" x14ac:dyDescent="0.3">
      <c r="A3253" s="175"/>
      <c r="B3253" s="185" t="s">
        <v>4637</v>
      </c>
      <c r="C3253" s="182"/>
      <c r="D3253" s="190">
        <v>1421.64</v>
      </c>
      <c r="E3253" s="191">
        <v>1421.64</v>
      </c>
      <c r="F3253" s="186" t="s">
        <v>3218</v>
      </c>
      <c r="G3253" s="181" t="s">
        <v>2473</v>
      </c>
      <c r="H3253" s="182" t="s">
        <v>2474</v>
      </c>
      <c r="I3253" s="175"/>
      <c r="J3253" s="175"/>
      <c r="K3253" s="175"/>
      <c r="L3253" s="175"/>
      <c r="M3253" s="175"/>
      <c r="N3253" s="175"/>
      <c r="O3253" s="175"/>
      <c r="P3253" s="175"/>
      <c r="Q3253" s="175"/>
      <c r="R3253" s="175"/>
      <c r="S3253" s="175"/>
      <c r="T3253" s="175"/>
      <c r="U3253" s="175"/>
      <c r="V3253" s="175"/>
      <c r="W3253" s="175"/>
      <c r="X3253" s="175"/>
      <c r="Y3253" s="175"/>
      <c r="Z3253" s="175"/>
      <c r="AA3253" s="175"/>
      <c r="AB3253" s="175"/>
      <c r="AC3253" s="175"/>
      <c r="AD3253" s="175"/>
      <c r="AE3253" s="175"/>
      <c r="AF3253" s="175"/>
      <c r="AG3253" s="175"/>
      <c r="AH3253" s="175"/>
      <c r="AI3253" s="175"/>
      <c r="AJ3253" s="175"/>
      <c r="AK3253" s="175"/>
      <c r="AL3253" s="175"/>
      <c r="AM3253" s="175"/>
      <c r="AN3253" s="175"/>
      <c r="AO3253" s="175"/>
      <c r="AP3253" s="175"/>
      <c r="AQ3253" s="175"/>
      <c r="AR3253" s="175"/>
    </row>
    <row r="3254" spans="1:44" ht="102" hidden="1" x14ac:dyDescent="0.3">
      <c r="A3254" s="175"/>
      <c r="B3254" s="186" t="s">
        <v>3218</v>
      </c>
      <c r="C3254" s="187"/>
      <c r="D3254" s="190">
        <v>1421.64</v>
      </c>
      <c r="E3254" s="191">
        <v>1421.64</v>
      </c>
      <c r="F3254" s="181" t="s">
        <v>2473</v>
      </c>
      <c r="G3254" s="185" t="s">
        <v>4637</v>
      </c>
      <c r="H3254" s="182"/>
      <c r="I3254" s="175"/>
      <c r="J3254" s="175"/>
      <c r="K3254" s="175"/>
      <c r="L3254" s="175"/>
      <c r="M3254" s="175"/>
      <c r="N3254" s="175"/>
      <c r="O3254" s="175"/>
      <c r="P3254" s="175"/>
      <c r="Q3254" s="175"/>
      <c r="R3254" s="175"/>
      <c r="S3254" s="175"/>
      <c r="T3254" s="175"/>
      <c r="U3254" s="175"/>
      <c r="V3254" s="175"/>
      <c r="W3254" s="175"/>
      <c r="X3254" s="175"/>
      <c r="Y3254" s="175"/>
      <c r="Z3254" s="175"/>
      <c r="AA3254" s="175"/>
      <c r="AB3254" s="175"/>
      <c r="AC3254" s="175"/>
      <c r="AD3254" s="175"/>
      <c r="AE3254" s="175"/>
      <c r="AF3254" s="175"/>
      <c r="AG3254" s="175"/>
      <c r="AH3254" s="175"/>
      <c r="AI3254" s="175"/>
      <c r="AJ3254" s="175"/>
      <c r="AK3254" s="175"/>
      <c r="AL3254" s="175"/>
      <c r="AM3254" s="175"/>
      <c r="AN3254" s="175"/>
      <c r="AO3254" s="175"/>
      <c r="AP3254" s="175"/>
      <c r="AQ3254" s="175"/>
      <c r="AR3254" s="175"/>
    </row>
    <row r="3255" spans="1:44" ht="102" x14ac:dyDescent="0.3">
      <c r="A3255" s="175"/>
      <c r="B3255" s="181" t="s">
        <v>2473</v>
      </c>
      <c r="C3255" s="182" t="s">
        <v>2474</v>
      </c>
      <c r="D3255" s="190">
        <v>1748.06</v>
      </c>
      <c r="E3255" s="191">
        <v>1748.06</v>
      </c>
      <c r="F3255" s="185" t="s">
        <v>4637</v>
      </c>
      <c r="G3255" s="186" t="s">
        <v>3459</v>
      </c>
      <c r="H3255" s="187"/>
      <c r="I3255" s="175"/>
      <c r="J3255" s="175"/>
      <c r="K3255" s="175"/>
      <c r="L3255" s="175"/>
      <c r="M3255" s="175"/>
      <c r="N3255" s="175"/>
      <c r="O3255" s="175"/>
      <c r="P3255" s="175"/>
      <c r="Q3255" s="175"/>
      <c r="R3255" s="175"/>
      <c r="S3255" s="175"/>
      <c r="T3255" s="175"/>
      <c r="U3255" s="175"/>
      <c r="V3255" s="175"/>
      <c r="W3255" s="175"/>
      <c r="X3255" s="175"/>
      <c r="Y3255" s="175"/>
      <c r="Z3255" s="175"/>
      <c r="AA3255" s="175"/>
      <c r="AB3255" s="175"/>
      <c r="AC3255" s="175"/>
      <c r="AD3255" s="175"/>
      <c r="AE3255" s="175"/>
      <c r="AF3255" s="175"/>
      <c r="AG3255" s="175"/>
      <c r="AH3255" s="175"/>
      <c r="AI3255" s="175"/>
      <c r="AJ3255" s="175"/>
      <c r="AK3255" s="175"/>
      <c r="AL3255" s="175"/>
      <c r="AM3255" s="175"/>
      <c r="AN3255" s="175"/>
      <c r="AO3255" s="175"/>
      <c r="AP3255" s="175"/>
      <c r="AQ3255" s="175"/>
      <c r="AR3255" s="175"/>
    </row>
    <row r="3256" spans="1:44" ht="102" hidden="1" x14ac:dyDescent="0.3">
      <c r="A3256" s="175"/>
      <c r="B3256" s="185" t="s">
        <v>4637</v>
      </c>
      <c r="C3256" s="182"/>
      <c r="D3256" s="190">
        <v>1748.06</v>
      </c>
      <c r="E3256" s="191">
        <v>1748.06</v>
      </c>
      <c r="F3256" s="186" t="s">
        <v>3459</v>
      </c>
      <c r="G3256" s="181" t="s">
        <v>1787</v>
      </c>
      <c r="H3256" s="182" t="s">
        <v>1788</v>
      </c>
      <c r="I3256" s="175"/>
      <c r="J3256" s="175"/>
      <c r="K3256" s="175"/>
      <c r="L3256" s="175"/>
      <c r="M3256" s="175"/>
      <c r="N3256" s="175"/>
      <c r="O3256" s="175"/>
      <c r="P3256" s="175"/>
      <c r="Q3256" s="175"/>
      <c r="R3256" s="175"/>
      <c r="S3256" s="175"/>
      <c r="T3256" s="175"/>
      <c r="U3256" s="175"/>
      <c r="V3256" s="175"/>
      <c r="W3256" s="175"/>
      <c r="X3256" s="175"/>
      <c r="Y3256" s="175"/>
      <c r="Z3256" s="175"/>
      <c r="AA3256" s="175"/>
      <c r="AB3256" s="175"/>
      <c r="AC3256" s="175"/>
      <c r="AD3256" s="175"/>
      <c r="AE3256" s="175"/>
      <c r="AF3256" s="175"/>
      <c r="AG3256" s="175"/>
      <c r="AH3256" s="175"/>
      <c r="AI3256" s="175"/>
      <c r="AJ3256" s="175"/>
      <c r="AK3256" s="175"/>
      <c r="AL3256" s="175"/>
      <c r="AM3256" s="175"/>
      <c r="AN3256" s="175"/>
      <c r="AO3256" s="175"/>
      <c r="AP3256" s="175"/>
      <c r="AQ3256" s="175"/>
      <c r="AR3256" s="175"/>
    </row>
    <row r="3257" spans="1:44" ht="102" hidden="1" x14ac:dyDescent="0.3">
      <c r="A3257" s="175"/>
      <c r="B3257" s="186" t="s">
        <v>3459</v>
      </c>
      <c r="C3257" s="187"/>
      <c r="D3257" s="190">
        <v>1748.06</v>
      </c>
      <c r="E3257" s="191">
        <v>1748.06</v>
      </c>
      <c r="F3257" s="181" t="s">
        <v>1787</v>
      </c>
      <c r="G3257" s="185" t="s">
        <v>4637</v>
      </c>
      <c r="H3257" s="182"/>
      <c r="I3257" s="175"/>
      <c r="J3257" s="175"/>
      <c r="K3257" s="175"/>
      <c r="L3257" s="175"/>
      <c r="M3257" s="175"/>
      <c r="N3257" s="175"/>
      <c r="O3257" s="175"/>
      <c r="P3257" s="175"/>
      <c r="Q3257" s="175"/>
      <c r="R3257" s="175"/>
      <c r="S3257" s="175"/>
      <c r="T3257" s="175"/>
      <c r="U3257" s="175"/>
      <c r="V3257" s="175"/>
      <c r="W3257" s="175"/>
      <c r="X3257" s="175"/>
      <c r="Y3257" s="175"/>
      <c r="Z3257" s="175"/>
      <c r="AA3257" s="175"/>
      <c r="AB3257" s="175"/>
      <c r="AC3257" s="175"/>
      <c r="AD3257" s="175"/>
      <c r="AE3257" s="175"/>
      <c r="AF3257" s="175"/>
      <c r="AG3257" s="175"/>
      <c r="AH3257" s="175"/>
      <c r="AI3257" s="175"/>
      <c r="AJ3257" s="175"/>
      <c r="AK3257" s="175"/>
      <c r="AL3257" s="175"/>
      <c r="AM3257" s="175"/>
      <c r="AN3257" s="175"/>
      <c r="AO3257" s="175"/>
      <c r="AP3257" s="175"/>
      <c r="AQ3257" s="175"/>
      <c r="AR3257" s="175"/>
    </row>
    <row r="3258" spans="1:44" ht="102" x14ac:dyDescent="0.3">
      <c r="A3258" s="175"/>
      <c r="B3258" s="181" t="s">
        <v>1787</v>
      </c>
      <c r="C3258" s="182" t="s">
        <v>1788</v>
      </c>
      <c r="D3258" s="190">
        <v>3410.21</v>
      </c>
      <c r="E3258" s="191">
        <v>3410.21</v>
      </c>
      <c r="F3258" s="185" t="s">
        <v>4637</v>
      </c>
      <c r="G3258" s="186" t="s">
        <v>3460</v>
      </c>
      <c r="H3258" s="187"/>
      <c r="I3258" s="175"/>
      <c r="J3258" s="175"/>
      <c r="K3258" s="175"/>
      <c r="L3258" s="175"/>
      <c r="M3258" s="175"/>
      <c r="N3258" s="175"/>
      <c r="O3258" s="175"/>
      <c r="P3258" s="175"/>
      <c r="Q3258" s="175"/>
      <c r="R3258" s="175"/>
      <c r="S3258" s="175"/>
      <c r="T3258" s="175"/>
      <c r="U3258" s="175"/>
      <c r="V3258" s="175"/>
      <c r="W3258" s="175"/>
      <c r="X3258" s="175"/>
      <c r="Y3258" s="175"/>
      <c r="Z3258" s="175"/>
      <c r="AA3258" s="175"/>
      <c r="AB3258" s="175"/>
      <c r="AC3258" s="175"/>
      <c r="AD3258" s="175"/>
      <c r="AE3258" s="175"/>
      <c r="AF3258" s="175"/>
      <c r="AG3258" s="175"/>
      <c r="AH3258" s="175"/>
      <c r="AI3258" s="175"/>
      <c r="AJ3258" s="175"/>
      <c r="AK3258" s="175"/>
      <c r="AL3258" s="175"/>
      <c r="AM3258" s="175"/>
      <c r="AN3258" s="175"/>
      <c r="AO3258" s="175"/>
      <c r="AP3258" s="175"/>
      <c r="AQ3258" s="175"/>
      <c r="AR3258" s="175"/>
    </row>
    <row r="3259" spans="1:44" ht="102" hidden="1" x14ac:dyDescent="0.3">
      <c r="A3259" s="175"/>
      <c r="B3259" s="185" t="s">
        <v>4637</v>
      </c>
      <c r="C3259" s="182"/>
      <c r="D3259" s="190">
        <v>3410.21</v>
      </c>
      <c r="E3259" s="191">
        <v>3410.21</v>
      </c>
      <c r="F3259" s="186" t="s">
        <v>3460</v>
      </c>
      <c r="G3259" s="181" t="s">
        <v>3938</v>
      </c>
      <c r="H3259" s="182" t="s">
        <v>1738</v>
      </c>
      <c r="I3259" s="175"/>
      <c r="J3259" s="175"/>
      <c r="K3259" s="175"/>
      <c r="L3259" s="175"/>
      <c r="M3259" s="175"/>
      <c r="N3259" s="175"/>
      <c r="O3259" s="175"/>
      <c r="P3259" s="175"/>
      <c r="Q3259" s="175"/>
      <c r="R3259" s="175"/>
      <c r="S3259" s="175"/>
      <c r="T3259" s="175"/>
      <c r="U3259" s="175"/>
      <c r="V3259" s="175"/>
      <c r="W3259" s="175"/>
      <c r="X3259" s="175"/>
      <c r="Y3259" s="175"/>
      <c r="Z3259" s="175"/>
      <c r="AA3259" s="175"/>
      <c r="AB3259" s="175"/>
      <c r="AC3259" s="175"/>
      <c r="AD3259" s="175"/>
      <c r="AE3259" s="175"/>
      <c r="AF3259" s="175"/>
      <c r="AG3259" s="175"/>
      <c r="AH3259" s="175"/>
      <c r="AI3259" s="175"/>
      <c r="AJ3259" s="175"/>
      <c r="AK3259" s="175"/>
      <c r="AL3259" s="175"/>
      <c r="AM3259" s="175"/>
      <c r="AN3259" s="175"/>
      <c r="AO3259" s="175"/>
      <c r="AP3259" s="175"/>
      <c r="AQ3259" s="175"/>
      <c r="AR3259" s="175"/>
    </row>
    <row r="3260" spans="1:44" ht="102" hidden="1" x14ac:dyDescent="0.3">
      <c r="A3260" s="175"/>
      <c r="B3260" s="186" t="s">
        <v>3460</v>
      </c>
      <c r="C3260" s="187"/>
      <c r="D3260" s="190">
        <v>3410.21</v>
      </c>
      <c r="E3260" s="191">
        <v>3410.21</v>
      </c>
      <c r="F3260" s="181" t="s">
        <v>3938</v>
      </c>
      <c r="G3260" s="185" t="s">
        <v>4637</v>
      </c>
      <c r="H3260" s="182"/>
      <c r="I3260" s="175"/>
      <c r="J3260" s="175"/>
      <c r="K3260" s="175"/>
      <c r="L3260" s="175"/>
      <c r="M3260" s="175"/>
      <c r="N3260" s="175"/>
      <c r="O3260" s="175"/>
      <c r="P3260" s="175"/>
      <c r="Q3260" s="175"/>
      <c r="R3260" s="175"/>
      <c r="S3260" s="175"/>
      <c r="T3260" s="175"/>
      <c r="U3260" s="175"/>
      <c r="V3260" s="175"/>
      <c r="W3260" s="175"/>
      <c r="X3260" s="175"/>
      <c r="Y3260" s="175"/>
      <c r="Z3260" s="175"/>
      <c r="AA3260" s="175"/>
      <c r="AB3260" s="175"/>
      <c r="AC3260" s="175"/>
      <c r="AD3260" s="175"/>
      <c r="AE3260" s="175"/>
      <c r="AF3260" s="175"/>
      <c r="AG3260" s="175"/>
      <c r="AH3260" s="175"/>
      <c r="AI3260" s="175"/>
      <c r="AJ3260" s="175"/>
      <c r="AK3260" s="175"/>
      <c r="AL3260" s="175"/>
      <c r="AM3260" s="175"/>
      <c r="AN3260" s="175"/>
      <c r="AO3260" s="175"/>
      <c r="AP3260" s="175"/>
      <c r="AQ3260" s="175"/>
      <c r="AR3260" s="175"/>
    </row>
    <row r="3261" spans="1:44" ht="102" x14ac:dyDescent="0.3">
      <c r="A3261" s="175"/>
      <c r="B3261" s="181" t="s">
        <v>3938</v>
      </c>
      <c r="C3261" s="182" t="s">
        <v>1738</v>
      </c>
      <c r="D3261" s="190">
        <v>2684.36</v>
      </c>
      <c r="E3261" s="191">
        <v>2684.36</v>
      </c>
      <c r="F3261" s="185" t="s">
        <v>4637</v>
      </c>
      <c r="G3261" s="186" t="s">
        <v>4630</v>
      </c>
      <c r="H3261" s="187"/>
      <c r="I3261" s="175"/>
      <c r="J3261" s="175"/>
      <c r="K3261" s="175"/>
      <c r="L3261" s="175"/>
      <c r="M3261" s="175"/>
      <c r="N3261" s="175"/>
      <c r="O3261" s="175"/>
      <c r="P3261" s="175"/>
      <c r="Q3261" s="175"/>
      <c r="R3261" s="175"/>
      <c r="S3261" s="175"/>
      <c r="T3261" s="175"/>
      <c r="U3261" s="175"/>
      <c r="V3261" s="175"/>
      <c r="W3261" s="175"/>
      <c r="X3261" s="175"/>
      <c r="Y3261" s="175"/>
      <c r="Z3261" s="175"/>
      <c r="AA3261" s="175"/>
      <c r="AB3261" s="175"/>
      <c r="AC3261" s="175"/>
      <c r="AD3261" s="175"/>
      <c r="AE3261" s="175"/>
      <c r="AF3261" s="175"/>
      <c r="AG3261" s="175"/>
      <c r="AH3261" s="175"/>
      <c r="AI3261" s="175"/>
      <c r="AJ3261" s="175"/>
      <c r="AK3261" s="175"/>
      <c r="AL3261" s="175"/>
      <c r="AM3261" s="175"/>
      <c r="AN3261" s="175"/>
      <c r="AO3261" s="175"/>
      <c r="AP3261" s="175"/>
      <c r="AQ3261" s="175"/>
      <c r="AR3261" s="175"/>
    </row>
    <row r="3262" spans="1:44" ht="102" hidden="1" x14ac:dyDescent="0.3">
      <c r="A3262" s="175"/>
      <c r="B3262" s="185" t="s">
        <v>4637</v>
      </c>
      <c r="C3262" s="182"/>
      <c r="D3262" s="190">
        <v>2684.36</v>
      </c>
      <c r="E3262" s="191">
        <v>2684.36</v>
      </c>
      <c r="F3262" s="186" t="s">
        <v>4630</v>
      </c>
      <c r="G3262" s="181" t="s">
        <v>1753</v>
      </c>
      <c r="H3262" s="182" t="s">
        <v>1754</v>
      </c>
      <c r="I3262" s="175"/>
      <c r="J3262" s="175"/>
      <c r="K3262" s="175"/>
      <c r="L3262" s="175"/>
      <c r="M3262" s="175"/>
      <c r="N3262" s="175"/>
      <c r="O3262" s="175"/>
      <c r="P3262" s="175"/>
      <c r="Q3262" s="175"/>
      <c r="R3262" s="175"/>
      <c r="S3262" s="175"/>
      <c r="T3262" s="175"/>
      <c r="U3262" s="175"/>
      <c r="V3262" s="175"/>
      <c r="W3262" s="175"/>
      <c r="X3262" s="175"/>
      <c r="Y3262" s="175"/>
      <c r="Z3262" s="175"/>
      <c r="AA3262" s="175"/>
      <c r="AB3262" s="175"/>
      <c r="AC3262" s="175"/>
      <c r="AD3262" s="175"/>
      <c r="AE3262" s="175"/>
      <c r="AF3262" s="175"/>
      <c r="AG3262" s="175"/>
      <c r="AH3262" s="175"/>
      <c r="AI3262" s="175"/>
      <c r="AJ3262" s="175"/>
      <c r="AK3262" s="175"/>
      <c r="AL3262" s="175"/>
      <c r="AM3262" s="175"/>
      <c r="AN3262" s="175"/>
      <c r="AO3262" s="175"/>
      <c r="AP3262" s="175"/>
      <c r="AQ3262" s="175"/>
      <c r="AR3262" s="175"/>
    </row>
    <row r="3263" spans="1:44" ht="102" hidden="1" x14ac:dyDescent="0.3">
      <c r="A3263" s="175"/>
      <c r="B3263" s="186" t="s">
        <v>4630</v>
      </c>
      <c r="C3263" s="187"/>
      <c r="D3263" s="190">
        <v>2684.36</v>
      </c>
      <c r="E3263" s="191">
        <v>2684.36</v>
      </c>
      <c r="F3263" s="181" t="s">
        <v>1753</v>
      </c>
      <c r="G3263" s="185" t="s">
        <v>4637</v>
      </c>
      <c r="H3263" s="182"/>
      <c r="I3263" s="175"/>
      <c r="J3263" s="175"/>
      <c r="K3263" s="175"/>
      <c r="L3263" s="175"/>
      <c r="M3263" s="175"/>
      <c r="N3263" s="175"/>
      <c r="O3263" s="175"/>
      <c r="P3263" s="175"/>
      <c r="Q3263" s="175"/>
      <c r="R3263" s="175"/>
      <c r="S3263" s="175"/>
      <c r="T3263" s="175"/>
      <c r="U3263" s="175"/>
      <c r="V3263" s="175"/>
      <c r="W3263" s="175"/>
      <c r="X3263" s="175"/>
      <c r="Y3263" s="175"/>
      <c r="Z3263" s="175"/>
      <c r="AA3263" s="175"/>
      <c r="AB3263" s="175"/>
      <c r="AC3263" s="175"/>
      <c r="AD3263" s="175"/>
      <c r="AE3263" s="175"/>
      <c r="AF3263" s="175"/>
      <c r="AG3263" s="175"/>
      <c r="AH3263" s="175"/>
      <c r="AI3263" s="175"/>
      <c r="AJ3263" s="175"/>
      <c r="AK3263" s="175"/>
      <c r="AL3263" s="175"/>
      <c r="AM3263" s="175"/>
      <c r="AN3263" s="175"/>
      <c r="AO3263" s="175"/>
      <c r="AP3263" s="175"/>
      <c r="AQ3263" s="175"/>
      <c r="AR3263" s="175"/>
    </row>
    <row r="3264" spans="1:44" ht="102" x14ac:dyDescent="0.3">
      <c r="A3264" s="175"/>
      <c r="B3264" s="181" t="s">
        <v>1753</v>
      </c>
      <c r="C3264" s="182" t="s">
        <v>1754</v>
      </c>
      <c r="D3264" s="190">
        <v>2688.65</v>
      </c>
      <c r="E3264" s="191">
        <v>2688.65</v>
      </c>
      <c r="F3264" s="185" t="s">
        <v>4637</v>
      </c>
      <c r="G3264" s="186" t="s">
        <v>3463</v>
      </c>
      <c r="H3264" s="187"/>
      <c r="I3264" s="175"/>
      <c r="J3264" s="175"/>
      <c r="K3264" s="175"/>
      <c r="L3264" s="175"/>
      <c r="M3264" s="175"/>
      <c r="N3264" s="175"/>
      <c r="O3264" s="175"/>
      <c r="P3264" s="175"/>
      <c r="Q3264" s="175"/>
      <c r="R3264" s="175"/>
      <c r="S3264" s="175"/>
      <c r="T3264" s="175"/>
      <c r="U3264" s="175"/>
      <c r="V3264" s="175"/>
      <c r="W3264" s="175"/>
      <c r="X3264" s="175"/>
      <c r="Y3264" s="175"/>
      <c r="Z3264" s="175"/>
      <c r="AA3264" s="175"/>
      <c r="AB3264" s="175"/>
      <c r="AC3264" s="175"/>
      <c r="AD3264" s="175"/>
      <c r="AE3264" s="175"/>
      <c r="AF3264" s="175"/>
      <c r="AG3264" s="175"/>
      <c r="AH3264" s="175"/>
      <c r="AI3264" s="175"/>
      <c r="AJ3264" s="175"/>
      <c r="AK3264" s="175"/>
      <c r="AL3264" s="175"/>
      <c r="AM3264" s="175"/>
      <c r="AN3264" s="175"/>
      <c r="AO3264" s="175"/>
      <c r="AP3264" s="175"/>
      <c r="AQ3264" s="175"/>
      <c r="AR3264" s="175"/>
    </row>
    <row r="3265" spans="1:44" ht="102" hidden="1" x14ac:dyDescent="0.3">
      <c r="A3265" s="175"/>
      <c r="B3265" s="185" t="s">
        <v>4637</v>
      </c>
      <c r="C3265" s="182"/>
      <c r="D3265" s="190">
        <v>2688.65</v>
      </c>
      <c r="E3265" s="191">
        <v>2688.65</v>
      </c>
      <c r="F3265" s="186" t="s">
        <v>3463</v>
      </c>
      <c r="G3265" s="181" t="s">
        <v>2435</v>
      </c>
      <c r="H3265" s="182" t="s">
        <v>2436</v>
      </c>
      <c r="I3265" s="175"/>
      <c r="J3265" s="175"/>
      <c r="K3265" s="175"/>
      <c r="L3265" s="175"/>
      <c r="M3265" s="175"/>
      <c r="N3265" s="175"/>
      <c r="O3265" s="175"/>
      <c r="P3265" s="175"/>
      <c r="Q3265" s="175"/>
      <c r="R3265" s="175"/>
      <c r="S3265" s="175"/>
      <c r="T3265" s="175"/>
      <c r="U3265" s="175"/>
      <c r="V3265" s="175"/>
      <c r="W3265" s="175"/>
      <c r="X3265" s="175"/>
      <c r="Y3265" s="175"/>
      <c r="Z3265" s="175"/>
      <c r="AA3265" s="175"/>
      <c r="AB3265" s="175"/>
      <c r="AC3265" s="175"/>
      <c r="AD3265" s="175"/>
      <c r="AE3265" s="175"/>
      <c r="AF3265" s="175"/>
      <c r="AG3265" s="175"/>
      <c r="AH3265" s="175"/>
      <c r="AI3265" s="175"/>
      <c r="AJ3265" s="175"/>
      <c r="AK3265" s="175"/>
      <c r="AL3265" s="175"/>
      <c r="AM3265" s="175"/>
      <c r="AN3265" s="175"/>
      <c r="AO3265" s="175"/>
      <c r="AP3265" s="175"/>
      <c r="AQ3265" s="175"/>
      <c r="AR3265" s="175"/>
    </row>
    <row r="3266" spans="1:44" ht="102" hidden="1" x14ac:dyDescent="0.3">
      <c r="A3266" s="175"/>
      <c r="B3266" s="186" t="s">
        <v>3463</v>
      </c>
      <c r="C3266" s="187"/>
      <c r="D3266" s="190">
        <v>2688.65</v>
      </c>
      <c r="E3266" s="191">
        <v>2688.65</v>
      </c>
      <c r="F3266" s="181" t="s">
        <v>2435</v>
      </c>
      <c r="G3266" s="185" t="s">
        <v>4637</v>
      </c>
      <c r="H3266" s="182"/>
      <c r="I3266" s="175"/>
      <c r="J3266" s="175"/>
      <c r="K3266" s="175"/>
      <c r="L3266" s="175"/>
      <c r="M3266" s="175"/>
      <c r="N3266" s="175"/>
      <c r="O3266" s="175"/>
      <c r="P3266" s="175"/>
      <c r="Q3266" s="175"/>
      <c r="R3266" s="175"/>
      <c r="S3266" s="175"/>
      <c r="T3266" s="175"/>
      <c r="U3266" s="175"/>
      <c r="V3266" s="175"/>
      <c r="W3266" s="175"/>
      <c r="X3266" s="175"/>
      <c r="Y3266" s="175"/>
      <c r="Z3266" s="175"/>
      <c r="AA3266" s="175"/>
      <c r="AB3266" s="175"/>
      <c r="AC3266" s="175"/>
      <c r="AD3266" s="175"/>
      <c r="AE3266" s="175"/>
      <c r="AF3266" s="175"/>
      <c r="AG3266" s="175"/>
      <c r="AH3266" s="175"/>
      <c r="AI3266" s="175"/>
      <c r="AJ3266" s="175"/>
      <c r="AK3266" s="175"/>
      <c r="AL3266" s="175"/>
      <c r="AM3266" s="175"/>
      <c r="AN3266" s="175"/>
      <c r="AO3266" s="175"/>
      <c r="AP3266" s="175"/>
      <c r="AQ3266" s="175"/>
      <c r="AR3266" s="175"/>
    </row>
    <row r="3267" spans="1:44" ht="102" x14ac:dyDescent="0.3">
      <c r="A3267" s="175"/>
      <c r="B3267" s="181" t="s">
        <v>2435</v>
      </c>
      <c r="C3267" s="182" t="s">
        <v>2436</v>
      </c>
      <c r="D3267" s="190">
        <v>1748.06</v>
      </c>
      <c r="E3267" s="191">
        <v>1748.06</v>
      </c>
      <c r="F3267" s="185" t="s">
        <v>4637</v>
      </c>
      <c r="G3267" s="186" t="s">
        <v>3488</v>
      </c>
      <c r="H3267" s="187"/>
      <c r="I3267" s="175"/>
      <c r="J3267" s="175"/>
      <c r="K3267" s="175"/>
      <c r="L3267" s="175"/>
      <c r="M3267" s="175"/>
      <c r="N3267" s="175"/>
      <c r="O3267" s="175"/>
      <c r="P3267" s="175"/>
      <c r="Q3267" s="175"/>
      <c r="R3267" s="175"/>
      <c r="S3267" s="175"/>
      <c r="T3267" s="175"/>
      <c r="U3267" s="175"/>
      <c r="V3267" s="175"/>
      <c r="W3267" s="175"/>
      <c r="X3267" s="175"/>
      <c r="Y3267" s="175"/>
      <c r="Z3267" s="175"/>
      <c r="AA3267" s="175"/>
      <c r="AB3267" s="175"/>
      <c r="AC3267" s="175"/>
      <c r="AD3267" s="175"/>
      <c r="AE3267" s="175"/>
      <c r="AF3267" s="175"/>
      <c r="AG3267" s="175"/>
      <c r="AH3267" s="175"/>
      <c r="AI3267" s="175"/>
      <c r="AJ3267" s="175"/>
      <c r="AK3267" s="175"/>
      <c r="AL3267" s="175"/>
      <c r="AM3267" s="175"/>
      <c r="AN3267" s="175"/>
      <c r="AO3267" s="175"/>
      <c r="AP3267" s="175"/>
      <c r="AQ3267" s="175"/>
      <c r="AR3267" s="175"/>
    </row>
    <row r="3268" spans="1:44" ht="102" hidden="1" x14ac:dyDescent="0.3">
      <c r="A3268" s="175"/>
      <c r="B3268" s="185" t="s">
        <v>4637</v>
      </c>
      <c r="C3268" s="182"/>
      <c r="D3268" s="190">
        <v>1748.06</v>
      </c>
      <c r="E3268" s="191">
        <v>1748.06</v>
      </c>
      <c r="F3268" s="186" t="s">
        <v>3488</v>
      </c>
      <c r="G3268" s="181" t="s">
        <v>1945</v>
      </c>
      <c r="H3268" s="182" t="s">
        <v>1946</v>
      </c>
      <c r="I3268" s="175"/>
      <c r="J3268" s="175"/>
      <c r="K3268" s="175"/>
      <c r="L3268" s="175"/>
      <c r="M3268" s="175"/>
      <c r="N3268" s="175"/>
      <c r="O3268" s="175"/>
      <c r="P3268" s="175"/>
      <c r="Q3268" s="175"/>
      <c r="R3268" s="175"/>
      <c r="S3268" s="175"/>
      <c r="T3268" s="175"/>
      <c r="U3268" s="175"/>
      <c r="V3268" s="175"/>
      <c r="W3268" s="175"/>
      <c r="X3268" s="175"/>
      <c r="Y3268" s="175"/>
      <c r="Z3268" s="175"/>
      <c r="AA3268" s="175"/>
      <c r="AB3268" s="175"/>
      <c r="AC3268" s="175"/>
      <c r="AD3268" s="175"/>
      <c r="AE3268" s="175"/>
      <c r="AF3268" s="175"/>
      <c r="AG3268" s="175"/>
      <c r="AH3268" s="175"/>
      <c r="AI3268" s="175"/>
      <c r="AJ3268" s="175"/>
      <c r="AK3268" s="175"/>
      <c r="AL3268" s="175"/>
      <c r="AM3268" s="175"/>
      <c r="AN3268" s="175"/>
      <c r="AO3268" s="175"/>
      <c r="AP3268" s="175"/>
      <c r="AQ3268" s="175"/>
      <c r="AR3268" s="175"/>
    </row>
    <row r="3269" spans="1:44" ht="102" hidden="1" x14ac:dyDescent="0.3">
      <c r="A3269" s="175"/>
      <c r="B3269" s="186" t="s">
        <v>3488</v>
      </c>
      <c r="C3269" s="187"/>
      <c r="D3269" s="190">
        <v>1748.06</v>
      </c>
      <c r="E3269" s="191">
        <v>1748.06</v>
      </c>
      <c r="F3269" s="181" t="s">
        <v>1945</v>
      </c>
      <c r="G3269" s="185" t="s">
        <v>4637</v>
      </c>
      <c r="H3269" s="182"/>
      <c r="I3269" s="175"/>
      <c r="J3269" s="175"/>
      <c r="K3269" s="175"/>
      <c r="L3269" s="175"/>
      <c r="M3269" s="175"/>
      <c r="N3269" s="175"/>
      <c r="O3269" s="175"/>
      <c r="P3269" s="175"/>
      <c r="Q3269" s="175"/>
      <c r="R3269" s="175"/>
      <c r="S3269" s="175"/>
      <c r="T3269" s="175"/>
      <c r="U3269" s="175"/>
      <c r="V3269" s="175"/>
      <c r="W3269" s="175"/>
      <c r="X3269" s="175"/>
      <c r="Y3269" s="175"/>
      <c r="Z3269" s="175"/>
      <c r="AA3269" s="175"/>
      <c r="AB3269" s="175"/>
      <c r="AC3269" s="175"/>
      <c r="AD3269" s="175"/>
      <c r="AE3269" s="175"/>
      <c r="AF3269" s="175"/>
      <c r="AG3269" s="175"/>
      <c r="AH3269" s="175"/>
      <c r="AI3269" s="175"/>
      <c r="AJ3269" s="175"/>
      <c r="AK3269" s="175"/>
      <c r="AL3269" s="175"/>
      <c r="AM3269" s="175"/>
      <c r="AN3269" s="175"/>
      <c r="AO3269" s="175"/>
      <c r="AP3269" s="175"/>
      <c r="AQ3269" s="175"/>
      <c r="AR3269" s="175"/>
    </row>
    <row r="3270" spans="1:44" ht="102" x14ac:dyDescent="0.3">
      <c r="A3270" s="175"/>
      <c r="B3270" s="181" t="s">
        <v>1945</v>
      </c>
      <c r="C3270" s="182" t="s">
        <v>1946</v>
      </c>
      <c r="D3270" s="190">
        <v>3410.21</v>
      </c>
      <c r="E3270" s="191">
        <v>3410.21</v>
      </c>
      <c r="F3270" s="185" t="s">
        <v>4637</v>
      </c>
      <c r="G3270" s="186" t="s">
        <v>3491</v>
      </c>
      <c r="H3270" s="187"/>
      <c r="I3270" s="175"/>
      <c r="J3270" s="175"/>
      <c r="K3270" s="175"/>
      <c r="L3270" s="175"/>
      <c r="M3270" s="175"/>
      <c r="N3270" s="175"/>
      <c r="O3270" s="175"/>
      <c r="P3270" s="175"/>
      <c r="Q3270" s="175"/>
      <c r="R3270" s="175"/>
      <c r="S3270" s="175"/>
      <c r="T3270" s="175"/>
      <c r="U3270" s="175"/>
      <c r="V3270" s="175"/>
      <c r="W3270" s="175"/>
      <c r="X3270" s="175"/>
      <c r="Y3270" s="175"/>
      <c r="Z3270" s="175"/>
      <c r="AA3270" s="175"/>
      <c r="AB3270" s="175"/>
      <c r="AC3270" s="175"/>
      <c r="AD3270" s="175"/>
      <c r="AE3270" s="175"/>
      <c r="AF3270" s="175"/>
      <c r="AG3270" s="175"/>
      <c r="AH3270" s="175"/>
      <c r="AI3270" s="175"/>
      <c r="AJ3270" s="175"/>
      <c r="AK3270" s="175"/>
      <c r="AL3270" s="175"/>
      <c r="AM3270" s="175"/>
      <c r="AN3270" s="175"/>
      <c r="AO3270" s="175"/>
      <c r="AP3270" s="175"/>
      <c r="AQ3270" s="175"/>
      <c r="AR3270" s="175"/>
    </row>
    <row r="3271" spans="1:44" ht="102" hidden="1" x14ac:dyDescent="0.3">
      <c r="A3271" s="175"/>
      <c r="B3271" s="185" t="s">
        <v>4637</v>
      </c>
      <c r="C3271" s="182"/>
      <c r="D3271" s="190">
        <v>3410.21</v>
      </c>
      <c r="E3271" s="191">
        <v>3410.21</v>
      </c>
      <c r="F3271" s="186" t="s">
        <v>3491</v>
      </c>
      <c r="G3271" s="181" t="s">
        <v>3939</v>
      </c>
      <c r="H3271" s="182" t="s">
        <v>1043</v>
      </c>
      <c r="I3271" s="175"/>
      <c r="J3271" s="175"/>
      <c r="K3271" s="175"/>
      <c r="L3271" s="175"/>
      <c r="M3271" s="175"/>
      <c r="N3271" s="175"/>
      <c r="O3271" s="175"/>
      <c r="P3271" s="175"/>
      <c r="Q3271" s="175"/>
      <c r="R3271" s="175"/>
      <c r="S3271" s="175"/>
      <c r="T3271" s="175"/>
      <c r="U3271" s="175"/>
      <c r="V3271" s="175"/>
      <c r="W3271" s="175"/>
      <c r="X3271" s="175"/>
      <c r="Y3271" s="175"/>
      <c r="Z3271" s="175"/>
      <c r="AA3271" s="175"/>
      <c r="AB3271" s="175"/>
      <c r="AC3271" s="175"/>
      <c r="AD3271" s="175"/>
      <c r="AE3271" s="175"/>
      <c r="AF3271" s="175"/>
      <c r="AG3271" s="175"/>
      <c r="AH3271" s="175"/>
      <c r="AI3271" s="175"/>
      <c r="AJ3271" s="175"/>
      <c r="AK3271" s="175"/>
      <c r="AL3271" s="175"/>
      <c r="AM3271" s="175"/>
      <c r="AN3271" s="175"/>
      <c r="AO3271" s="175"/>
      <c r="AP3271" s="175"/>
      <c r="AQ3271" s="175"/>
      <c r="AR3271" s="175"/>
    </row>
    <row r="3272" spans="1:44" ht="102" hidden="1" x14ac:dyDescent="0.3">
      <c r="A3272" s="175"/>
      <c r="B3272" s="186" t="s">
        <v>3491</v>
      </c>
      <c r="C3272" s="187"/>
      <c r="D3272" s="190">
        <v>3410.21</v>
      </c>
      <c r="E3272" s="191">
        <v>3410.21</v>
      </c>
      <c r="F3272" s="181" t="s">
        <v>3939</v>
      </c>
      <c r="G3272" s="185" t="s">
        <v>4637</v>
      </c>
      <c r="H3272" s="182"/>
      <c r="I3272" s="175"/>
      <c r="J3272" s="175"/>
      <c r="K3272" s="175"/>
      <c r="L3272" s="175"/>
      <c r="M3272" s="175"/>
      <c r="N3272" s="175"/>
      <c r="O3272" s="175"/>
      <c r="P3272" s="175"/>
      <c r="Q3272" s="175"/>
      <c r="R3272" s="175"/>
      <c r="S3272" s="175"/>
      <c r="T3272" s="175"/>
      <c r="U3272" s="175"/>
      <c r="V3272" s="175"/>
      <c r="W3272" s="175"/>
      <c r="X3272" s="175"/>
      <c r="Y3272" s="175"/>
      <c r="Z3272" s="175"/>
      <c r="AA3272" s="175"/>
      <c r="AB3272" s="175"/>
      <c r="AC3272" s="175"/>
      <c r="AD3272" s="175"/>
      <c r="AE3272" s="175"/>
      <c r="AF3272" s="175"/>
      <c r="AG3272" s="175"/>
      <c r="AH3272" s="175"/>
      <c r="AI3272" s="175"/>
      <c r="AJ3272" s="175"/>
      <c r="AK3272" s="175"/>
      <c r="AL3272" s="175"/>
      <c r="AM3272" s="175"/>
      <c r="AN3272" s="175"/>
      <c r="AO3272" s="175"/>
      <c r="AP3272" s="175"/>
      <c r="AQ3272" s="175"/>
      <c r="AR3272" s="175"/>
    </row>
    <row r="3273" spans="1:44" ht="102" x14ac:dyDescent="0.3">
      <c r="A3273" s="175"/>
      <c r="B3273" s="181" t="s">
        <v>3939</v>
      </c>
      <c r="C3273" s="182" t="s">
        <v>1043</v>
      </c>
      <c r="D3273" s="190">
        <v>2684.36</v>
      </c>
      <c r="E3273" s="191">
        <v>2684.36</v>
      </c>
      <c r="F3273" s="185" t="s">
        <v>4637</v>
      </c>
      <c r="G3273" s="186" t="s">
        <v>4631</v>
      </c>
      <c r="H3273" s="187"/>
      <c r="I3273" s="175"/>
      <c r="J3273" s="175"/>
      <c r="K3273" s="175"/>
      <c r="L3273" s="175"/>
      <c r="M3273" s="175"/>
      <c r="N3273" s="175"/>
      <c r="O3273" s="175"/>
      <c r="P3273" s="175"/>
      <c r="Q3273" s="175"/>
      <c r="R3273" s="175"/>
      <c r="S3273" s="175"/>
      <c r="T3273" s="175"/>
      <c r="U3273" s="175"/>
      <c r="V3273" s="175"/>
      <c r="W3273" s="175"/>
      <c r="X3273" s="175"/>
      <c r="Y3273" s="175"/>
      <c r="Z3273" s="175"/>
      <c r="AA3273" s="175"/>
      <c r="AB3273" s="175"/>
      <c r="AC3273" s="175"/>
      <c r="AD3273" s="175"/>
      <c r="AE3273" s="175"/>
      <c r="AF3273" s="175"/>
      <c r="AG3273" s="175"/>
      <c r="AH3273" s="175"/>
      <c r="AI3273" s="175"/>
      <c r="AJ3273" s="175"/>
      <c r="AK3273" s="175"/>
      <c r="AL3273" s="175"/>
      <c r="AM3273" s="175"/>
      <c r="AN3273" s="175"/>
      <c r="AO3273" s="175"/>
      <c r="AP3273" s="175"/>
      <c r="AQ3273" s="175"/>
      <c r="AR3273" s="175"/>
    </row>
    <row r="3274" spans="1:44" ht="102" hidden="1" x14ac:dyDescent="0.3">
      <c r="A3274" s="175"/>
      <c r="B3274" s="185" t="s">
        <v>4637</v>
      </c>
      <c r="C3274" s="182"/>
      <c r="D3274" s="190">
        <v>2684.36</v>
      </c>
      <c r="E3274" s="191">
        <v>2684.36</v>
      </c>
      <c r="F3274" s="186" t="s">
        <v>4631</v>
      </c>
      <c r="G3274" s="181" t="s">
        <v>2614</v>
      </c>
      <c r="H3274" s="182" t="s">
        <v>2441</v>
      </c>
      <c r="I3274" s="175"/>
      <c r="J3274" s="175"/>
      <c r="K3274" s="175"/>
      <c r="L3274" s="175"/>
      <c r="M3274" s="175"/>
      <c r="N3274" s="175"/>
      <c r="O3274" s="175"/>
      <c r="P3274" s="175"/>
      <c r="Q3274" s="175"/>
      <c r="R3274" s="175"/>
      <c r="S3274" s="175"/>
      <c r="T3274" s="175"/>
      <c r="U3274" s="175"/>
      <c r="V3274" s="175"/>
      <c r="W3274" s="175"/>
      <c r="X3274" s="175"/>
      <c r="Y3274" s="175"/>
      <c r="Z3274" s="175"/>
      <c r="AA3274" s="175"/>
      <c r="AB3274" s="175"/>
      <c r="AC3274" s="175"/>
      <c r="AD3274" s="175"/>
      <c r="AE3274" s="175"/>
      <c r="AF3274" s="175"/>
      <c r="AG3274" s="175"/>
      <c r="AH3274" s="175"/>
      <c r="AI3274" s="175"/>
      <c r="AJ3274" s="175"/>
      <c r="AK3274" s="175"/>
      <c r="AL3274" s="175"/>
      <c r="AM3274" s="175"/>
      <c r="AN3274" s="175"/>
      <c r="AO3274" s="175"/>
      <c r="AP3274" s="175"/>
      <c r="AQ3274" s="175"/>
      <c r="AR3274" s="175"/>
    </row>
    <row r="3275" spans="1:44" ht="102" hidden="1" x14ac:dyDescent="0.3">
      <c r="A3275" s="175"/>
      <c r="B3275" s="186" t="s">
        <v>4631</v>
      </c>
      <c r="C3275" s="187"/>
      <c r="D3275" s="190">
        <v>2684.36</v>
      </c>
      <c r="E3275" s="191">
        <v>2684.36</v>
      </c>
      <c r="F3275" s="181" t="s">
        <v>2614</v>
      </c>
      <c r="G3275" s="185" t="s">
        <v>4637</v>
      </c>
      <c r="H3275" s="182"/>
      <c r="I3275" s="175"/>
      <c r="J3275" s="175"/>
      <c r="K3275" s="175"/>
      <c r="L3275" s="175"/>
      <c r="M3275" s="175"/>
      <c r="N3275" s="175"/>
      <c r="O3275" s="175"/>
      <c r="P3275" s="175"/>
      <c r="Q3275" s="175"/>
      <c r="R3275" s="175"/>
      <c r="S3275" s="175"/>
      <c r="T3275" s="175"/>
      <c r="U3275" s="175"/>
      <c r="V3275" s="175"/>
      <c r="W3275" s="175"/>
      <c r="X3275" s="175"/>
      <c r="Y3275" s="175"/>
      <c r="Z3275" s="175"/>
      <c r="AA3275" s="175"/>
      <c r="AB3275" s="175"/>
      <c r="AC3275" s="175"/>
      <c r="AD3275" s="175"/>
      <c r="AE3275" s="175"/>
      <c r="AF3275" s="175"/>
      <c r="AG3275" s="175"/>
      <c r="AH3275" s="175"/>
      <c r="AI3275" s="175"/>
      <c r="AJ3275" s="175"/>
      <c r="AK3275" s="175"/>
      <c r="AL3275" s="175"/>
      <c r="AM3275" s="175"/>
      <c r="AN3275" s="175"/>
      <c r="AO3275" s="175"/>
      <c r="AP3275" s="175"/>
      <c r="AQ3275" s="175"/>
      <c r="AR3275" s="175"/>
    </row>
    <row r="3276" spans="1:44" ht="102" x14ac:dyDescent="0.3">
      <c r="A3276" s="175"/>
      <c r="B3276" s="181" t="s">
        <v>2614</v>
      </c>
      <c r="C3276" s="182" t="s">
        <v>2441</v>
      </c>
      <c r="D3276" s="190">
        <v>2688.65</v>
      </c>
      <c r="E3276" s="191">
        <v>2688.65</v>
      </c>
      <c r="F3276" s="185" t="s">
        <v>4637</v>
      </c>
      <c r="G3276" s="186" t="s">
        <v>3895</v>
      </c>
      <c r="H3276" s="187"/>
      <c r="I3276" s="175"/>
      <c r="J3276" s="175"/>
      <c r="K3276" s="175"/>
      <c r="L3276" s="175"/>
      <c r="M3276" s="175"/>
      <c r="N3276" s="175"/>
      <c r="O3276" s="175"/>
      <c r="P3276" s="175"/>
      <c r="Q3276" s="175"/>
      <c r="R3276" s="175"/>
      <c r="S3276" s="175"/>
      <c r="T3276" s="175"/>
      <c r="U3276" s="175"/>
      <c r="V3276" s="175"/>
      <c r="W3276" s="175"/>
      <c r="X3276" s="175"/>
      <c r="Y3276" s="175"/>
      <c r="Z3276" s="175"/>
      <c r="AA3276" s="175"/>
      <c r="AB3276" s="175"/>
      <c r="AC3276" s="175"/>
      <c r="AD3276" s="175"/>
      <c r="AE3276" s="175"/>
      <c r="AF3276" s="175"/>
      <c r="AG3276" s="175"/>
      <c r="AH3276" s="175"/>
      <c r="AI3276" s="175"/>
      <c r="AJ3276" s="175"/>
      <c r="AK3276" s="175"/>
      <c r="AL3276" s="175"/>
      <c r="AM3276" s="175"/>
      <c r="AN3276" s="175"/>
      <c r="AO3276" s="175"/>
      <c r="AP3276" s="175"/>
      <c r="AQ3276" s="175"/>
      <c r="AR3276" s="175"/>
    </row>
    <row r="3277" spans="1:44" ht="102" hidden="1" x14ac:dyDescent="0.3">
      <c r="A3277" s="175"/>
      <c r="B3277" s="185" t="s">
        <v>4637</v>
      </c>
      <c r="C3277" s="182"/>
      <c r="D3277" s="190">
        <v>2688.65</v>
      </c>
      <c r="E3277" s="191">
        <v>2688.65</v>
      </c>
      <c r="F3277" s="186" t="s">
        <v>3895</v>
      </c>
      <c r="G3277" s="181" t="s">
        <v>904</v>
      </c>
      <c r="H3277" s="182" t="s">
        <v>905</v>
      </c>
      <c r="I3277" s="175"/>
      <c r="J3277" s="175"/>
      <c r="K3277" s="175"/>
      <c r="L3277" s="175"/>
      <c r="M3277" s="175"/>
      <c r="N3277" s="175"/>
      <c r="O3277" s="175"/>
      <c r="P3277" s="175"/>
      <c r="Q3277" s="175"/>
      <c r="R3277" s="175"/>
      <c r="S3277" s="175"/>
      <c r="T3277" s="175"/>
      <c r="U3277" s="175"/>
      <c r="V3277" s="175"/>
      <c r="W3277" s="175"/>
      <c r="X3277" s="175"/>
      <c r="Y3277" s="175"/>
      <c r="Z3277" s="175"/>
      <c r="AA3277" s="175"/>
      <c r="AB3277" s="175"/>
      <c r="AC3277" s="175"/>
      <c r="AD3277" s="175"/>
      <c r="AE3277" s="175"/>
      <c r="AF3277" s="175"/>
      <c r="AG3277" s="175"/>
      <c r="AH3277" s="175"/>
      <c r="AI3277" s="175"/>
      <c r="AJ3277" s="175"/>
      <c r="AK3277" s="175"/>
      <c r="AL3277" s="175"/>
      <c r="AM3277" s="175"/>
      <c r="AN3277" s="175"/>
      <c r="AO3277" s="175"/>
      <c r="AP3277" s="175"/>
      <c r="AQ3277" s="175"/>
      <c r="AR3277" s="175"/>
    </row>
    <row r="3278" spans="1:44" ht="102" hidden="1" x14ac:dyDescent="0.3">
      <c r="A3278" s="175"/>
      <c r="B3278" s="186" t="s">
        <v>3895</v>
      </c>
      <c r="C3278" s="187"/>
      <c r="D3278" s="190">
        <v>2688.65</v>
      </c>
      <c r="E3278" s="191">
        <v>2688.65</v>
      </c>
      <c r="F3278" s="181" t="s">
        <v>904</v>
      </c>
      <c r="G3278" s="185" t="s">
        <v>4637</v>
      </c>
      <c r="H3278" s="182"/>
      <c r="I3278" s="175"/>
      <c r="J3278" s="175"/>
      <c r="K3278" s="175"/>
      <c r="L3278" s="175"/>
      <c r="M3278" s="175"/>
      <c r="N3278" s="175"/>
      <c r="O3278" s="175"/>
      <c r="P3278" s="175"/>
      <c r="Q3278" s="175"/>
      <c r="R3278" s="175"/>
      <c r="S3278" s="175"/>
      <c r="T3278" s="175"/>
      <c r="U3278" s="175"/>
      <c r="V3278" s="175"/>
      <c r="W3278" s="175"/>
      <c r="X3278" s="175"/>
      <c r="Y3278" s="175"/>
      <c r="Z3278" s="175"/>
      <c r="AA3278" s="175"/>
      <c r="AB3278" s="175"/>
      <c r="AC3278" s="175"/>
      <c r="AD3278" s="175"/>
      <c r="AE3278" s="175"/>
      <c r="AF3278" s="175"/>
      <c r="AG3278" s="175"/>
      <c r="AH3278" s="175"/>
      <c r="AI3278" s="175"/>
      <c r="AJ3278" s="175"/>
      <c r="AK3278" s="175"/>
      <c r="AL3278" s="175"/>
      <c r="AM3278" s="175"/>
      <c r="AN3278" s="175"/>
      <c r="AO3278" s="175"/>
      <c r="AP3278" s="175"/>
      <c r="AQ3278" s="175"/>
      <c r="AR3278" s="175"/>
    </row>
    <row r="3279" spans="1:44" ht="102" x14ac:dyDescent="0.3">
      <c r="A3279" s="175"/>
      <c r="B3279" s="181" t="s">
        <v>904</v>
      </c>
      <c r="C3279" s="182" t="s">
        <v>905</v>
      </c>
      <c r="D3279" s="190">
        <v>1748.06</v>
      </c>
      <c r="E3279" s="191">
        <v>1748.06</v>
      </c>
      <c r="F3279" s="185" t="s">
        <v>4637</v>
      </c>
      <c r="G3279" s="186" t="s">
        <v>3512</v>
      </c>
      <c r="H3279" s="187"/>
      <c r="I3279" s="175"/>
      <c r="J3279" s="175"/>
      <c r="K3279" s="175"/>
      <c r="L3279" s="175"/>
      <c r="M3279" s="175"/>
      <c r="N3279" s="175"/>
      <c r="O3279" s="175"/>
      <c r="P3279" s="175"/>
      <c r="Q3279" s="175"/>
      <c r="R3279" s="175"/>
      <c r="S3279" s="175"/>
      <c r="T3279" s="175"/>
      <c r="U3279" s="175"/>
      <c r="V3279" s="175"/>
      <c r="W3279" s="175"/>
      <c r="X3279" s="175"/>
      <c r="Y3279" s="175"/>
      <c r="Z3279" s="175"/>
      <c r="AA3279" s="175"/>
      <c r="AB3279" s="175"/>
      <c r="AC3279" s="175"/>
      <c r="AD3279" s="175"/>
      <c r="AE3279" s="175"/>
      <c r="AF3279" s="175"/>
      <c r="AG3279" s="175"/>
      <c r="AH3279" s="175"/>
      <c r="AI3279" s="175"/>
      <c r="AJ3279" s="175"/>
      <c r="AK3279" s="175"/>
      <c r="AL3279" s="175"/>
      <c r="AM3279" s="175"/>
      <c r="AN3279" s="175"/>
      <c r="AO3279" s="175"/>
      <c r="AP3279" s="175"/>
      <c r="AQ3279" s="175"/>
      <c r="AR3279" s="175"/>
    </row>
    <row r="3280" spans="1:44" ht="102" hidden="1" x14ac:dyDescent="0.3">
      <c r="A3280" s="175"/>
      <c r="B3280" s="185" t="s">
        <v>4637</v>
      </c>
      <c r="C3280" s="182"/>
      <c r="D3280" s="190">
        <v>1748.06</v>
      </c>
      <c r="E3280" s="191">
        <v>1748.06</v>
      </c>
      <c r="F3280" s="186" t="s">
        <v>3512</v>
      </c>
      <c r="G3280" s="181" t="s">
        <v>1870</v>
      </c>
      <c r="H3280" s="182" t="s">
        <v>1871</v>
      </c>
      <c r="I3280" s="175"/>
      <c r="J3280" s="175"/>
      <c r="K3280" s="175"/>
      <c r="L3280" s="175"/>
      <c r="M3280" s="175"/>
      <c r="N3280" s="175"/>
      <c r="O3280" s="175"/>
      <c r="P3280" s="175"/>
      <c r="Q3280" s="175"/>
      <c r="R3280" s="175"/>
      <c r="S3280" s="175"/>
      <c r="T3280" s="175"/>
      <c r="U3280" s="175"/>
      <c r="V3280" s="175"/>
      <c r="W3280" s="175"/>
      <c r="X3280" s="175"/>
      <c r="Y3280" s="175"/>
      <c r="Z3280" s="175"/>
      <c r="AA3280" s="175"/>
      <c r="AB3280" s="175"/>
      <c r="AC3280" s="175"/>
      <c r="AD3280" s="175"/>
      <c r="AE3280" s="175"/>
      <c r="AF3280" s="175"/>
      <c r="AG3280" s="175"/>
      <c r="AH3280" s="175"/>
      <c r="AI3280" s="175"/>
      <c r="AJ3280" s="175"/>
      <c r="AK3280" s="175"/>
      <c r="AL3280" s="175"/>
      <c r="AM3280" s="175"/>
      <c r="AN3280" s="175"/>
      <c r="AO3280" s="175"/>
      <c r="AP3280" s="175"/>
      <c r="AQ3280" s="175"/>
      <c r="AR3280" s="175"/>
    </row>
    <row r="3281" spans="1:44" ht="102" hidden="1" x14ac:dyDescent="0.3">
      <c r="A3281" s="175"/>
      <c r="B3281" s="186" t="s">
        <v>3512</v>
      </c>
      <c r="C3281" s="187"/>
      <c r="D3281" s="190">
        <v>1748.06</v>
      </c>
      <c r="E3281" s="191">
        <v>1748.06</v>
      </c>
      <c r="F3281" s="181" t="s">
        <v>1870</v>
      </c>
      <c r="G3281" s="185" t="s">
        <v>4637</v>
      </c>
      <c r="H3281" s="182"/>
      <c r="I3281" s="175"/>
      <c r="J3281" s="175"/>
      <c r="K3281" s="175"/>
      <c r="L3281" s="175"/>
      <c r="M3281" s="175"/>
      <c r="N3281" s="175"/>
      <c r="O3281" s="175"/>
      <c r="P3281" s="175"/>
      <c r="Q3281" s="175"/>
      <c r="R3281" s="175"/>
      <c r="S3281" s="175"/>
      <c r="T3281" s="175"/>
      <c r="U3281" s="175"/>
      <c r="V3281" s="175"/>
      <c r="W3281" s="175"/>
      <c r="X3281" s="175"/>
      <c r="Y3281" s="175"/>
      <c r="Z3281" s="175"/>
      <c r="AA3281" s="175"/>
      <c r="AB3281" s="175"/>
      <c r="AC3281" s="175"/>
      <c r="AD3281" s="175"/>
      <c r="AE3281" s="175"/>
      <c r="AF3281" s="175"/>
      <c r="AG3281" s="175"/>
      <c r="AH3281" s="175"/>
      <c r="AI3281" s="175"/>
      <c r="AJ3281" s="175"/>
      <c r="AK3281" s="175"/>
      <c r="AL3281" s="175"/>
      <c r="AM3281" s="175"/>
      <c r="AN3281" s="175"/>
      <c r="AO3281" s="175"/>
      <c r="AP3281" s="175"/>
      <c r="AQ3281" s="175"/>
      <c r="AR3281" s="175"/>
    </row>
    <row r="3282" spans="1:44" ht="102" x14ac:dyDescent="0.3">
      <c r="A3282" s="175"/>
      <c r="B3282" s="181" t="s">
        <v>1870</v>
      </c>
      <c r="C3282" s="182" t="s">
        <v>1871</v>
      </c>
      <c r="D3282" s="190">
        <v>3410.21</v>
      </c>
      <c r="E3282" s="191">
        <v>3410.21</v>
      </c>
      <c r="F3282" s="185" t="s">
        <v>4637</v>
      </c>
      <c r="G3282" s="186" t="s">
        <v>3513</v>
      </c>
      <c r="H3282" s="187"/>
      <c r="I3282" s="175"/>
      <c r="J3282" s="175"/>
      <c r="K3282" s="175"/>
      <c r="L3282" s="175"/>
      <c r="M3282" s="175"/>
      <c r="N3282" s="175"/>
      <c r="O3282" s="175"/>
      <c r="P3282" s="175"/>
      <c r="Q3282" s="175"/>
      <c r="R3282" s="175"/>
      <c r="S3282" s="175"/>
      <c r="T3282" s="175"/>
      <c r="U3282" s="175"/>
      <c r="V3282" s="175"/>
      <c r="W3282" s="175"/>
      <c r="X3282" s="175"/>
      <c r="Y3282" s="175"/>
      <c r="Z3282" s="175"/>
      <c r="AA3282" s="175"/>
      <c r="AB3282" s="175"/>
      <c r="AC3282" s="175"/>
      <c r="AD3282" s="175"/>
      <c r="AE3282" s="175"/>
      <c r="AF3282" s="175"/>
      <c r="AG3282" s="175"/>
      <c r="AH3282" s="175"/>
      <c r="AI3282" s="175"/>
      <c r="AJ3282" s="175"/>
      <c r="AK3282" s="175"/>
      <c r="AL3282" s="175"/>
      <c r="AM3282" s="175"/>
      <c r="AN3282" s="175"/>
      <c r="AO3282" s="175"/>
      <c r="AP3282" s="175"/>
      <c r="AQ3282" s="175"/>
      <c r="AR3282" s="175"/>
    </row>
    <row r="3283" spans="1:44" ht="102" hidden="1" x14ac:dyDescent="0.3">
      <c r="A3283" s="175"/>
      <c r="B3283" s="185" t="s">
        <v>4637</v>
      </c>
      <c r="C3283" s="182"/>
      <c r="D3283" s="190">
        <v>3410.21</v>
      </c>
      <c r="E3283" s="191">
        <v>3410.21</v>
      </c>
      <c r="F3283" s="186" t="s">
        <v>3513</v>
      </c>
      <c r="G3283" s="181" t="s">
        <v>930</v>
      </c>
      <c r="H3283" s="182" t="s">
        <v>211</v>
      </c>
      <c r="I3283" s="175"/>
      <c r="J3283" s="175"/>
      <c r="K3283" s="175"/>
      <c r="L3283" s="175"/>
      <c r="M3283" s="175"/>
      <c r="N3283" s="175"/>
      <c r="O3283" s="175"/>
      <c r="P3283" s="175"/>
      <c r="Q3283" s="175"/>
      <c r="R3283" s="175"/>
      <c r="S3283" s="175"/>
      <c r="T3283" s="175"/>
      <c r="U3283" s="175"/>
      <c r="V3283" s="175"/>
      <c r="W3283" s="175"/>
      <c r="X3283" s="175"/>
      <c r="Y3283" s="175"/>
      <c r="Z3283" s="175"/>
      <c r="AA3283" s="175"/>
      <c r="AB3283" s="175"/>
      <c r="AC3283" s="175"/>
      <c r="AD3283" s="175"/>
      <c r="AE3283" s="175"/>
      <c r="AF3283" s="175"/>
      <c r="AG3283" s="175"/>
      <c r="AH3283" s="175"/>
      <c r="AI3283" s="175"/>
      <c r="AJ3283" s="175"/>
      <c r="AK3283" s="175"/>
      <c r="AL3283" s="175"/>
      <c r="AM3283" s="175"/>
      <c r="AN3283" s="175"/>
      <c r="AO3283" s="175"/>
      <c r="AP3283" s="175"/>
      <c r="AQ3283" s="175"/>
      <c r="AR3283" s="175"/>
    </row>
    <row r="3284" spans="1:44" ht="102" hidden="1" x14ac:dyDescent="0.3">
      <c r="A3284" s="175"/>
      <c r="B3284" s="186" t="s">
        <v>3513</v>
      </c>
      <c r="C3284" s="187"/>
      <c r="D3284" s="190">
        <v>3410.21</v>
      </c>
      <c r="E3284" s="191">
        <v>3410.21</v>
      </c>
      <c r="F3284" s="181" t="s">
        <v>930</v>
      </c>
      <c r="G3284" s="185" t="s">
        <v>4637</v>
      </c>
      <c r="H3284" s="182"/>
      <c r="I3284" s="175"/>
      <c r="J3284" s="175"/>
      <c r="K3284" s="175"/>
      <c r="L3284" s="175"/>
      <c r="M3284" s="175"/>
      <c r="N3284" s="175"/>
      <c r="O3284" s="175"/>
      <c r="P3284" s="175"/>
      <c r="Q3284" s="175"/>
      <c r="R3284" s="175"/>
      <c r="S3284" s="175"/>
      <c r="T3284" s="175"/>
      <c r="U3284" s="175"/>
      <c r="V3284" s="175"/>
      <c r="W3284" s="175"/>
      <c r="X3284" s="175"/>
      <c r="Y3284" s="175"/>
      <c r="Z3284" s="175"/>
      <c r="AA3284" s="175"/>
      <c r="AB3284" s="175"/>
      <c r="AC3284" s="175"/>
      <c r="AD3284" s="175"/>
      <c r="AE3284" s="175"/>
      <c r="AF3284" s="175"/>
      <c r="AG3284" s="175"/>
      <c r="AH3284" s="175"/>
      <c r="AI3284" s="175"/>
      <c r="AJ3284" s="175"/>
      <c r="AK3284" s="175"/>
      <c r="AL3284" s="175"/>
      <c r="AM3284" s="175"/>
      <c r="AN3284" s="175"/>
      <c r="AO3284" s="175"/>
      <c r="AP3284" s="175"/>
      <c r="AQ3284" s="175"/>
      <c r="AR3284" s="175"/>
    </row>
    <row r="3285" spans="1:44" ht="102" x14ac:dyDescent="0.3">
      <c r="A3285" s="175"/>
      <c r="B3285" s="181" t="s">
        <v>930</v>
      </c>
      <c r="C3285" s="182" t="s">
        <v>211</v>
      </c>
      <c r="D3285" s="190">
        <v>1421.64</v>
      </c>
      <c r="E3285" s="191">
        <v>1421.64</v>
      </c>
      <c r="F3285" s="185" t="s">
        <v>4637</v>
      </c>
      <c r="G3285" s="186" t="s">
        <v>3162</v>
      </c>
      <c r="H3285" s="187"/>
      <c r="I3285" s="175"/>
      <c r="J3285" s="175"/>
      <c r="K3285" s="175"/>
      <c r="L3285" s="175"/>
      <c r="M3285" s="175"/>
      <c r="N3285" s="175"/>
      <c r="O3285" s="175"/>
      <c r="P3285" s="175"/>
      <c r="Q3285" s="175"/>
      <c r="R3285" s="175"/>
      <c r="S3285" s="175"/>
      <c r="T3285" s="175"/>
      <c r="U3285" s="175"/>
      <c r="V3285" s="175"/>
      <c r="W3285" s="175"/>
      <c r="X3285" s="175"/>
      <c r="Y3285" s="175"/>
      <c r="Z3285" s="175"/>
      <c r="AA3285" s="175"/>
      <c r="AB3285" s="175"/>
      <c r="AC3285" s="175"/>
      <c r="AD3285" s="175"/>
      <c r="AE3285" s="175"/>
      <c r="AF3285" s="175"/>
      <c r="AG3285" s="175"/>
      <c r="AH3285" s="175"/>
      <c r="AI3285" s="175"/>
      <c r="AJ3285" s="175"/>
      <c r="AK3285" s="175"/>
      <c r="AL3285" s="175"/>
      <c r="AM3285" s="175"/>
      <c r="AN3285" s="175"/>
      <c r="AO3285" s="175"/>
      <c r="AP3285" s="175"/>
      <c r="AQ3285" s="175"/>
      <c r="AR3285" s="175"/>
    </row>
    <row r="3286" spans="1:44" ht="102" hidden="1" x14ac:dyDescent="0.3">
      <c r="A3286" s="175"/>
      <c r="B3286" s="185" t="s">
        <v>4637</v>
      </c>
      <c r="C3286" s="182"/>
      <c r="D3286" s="190">
        <v>1421.64</v>
      </c>
      <c r="E3286" s="191">
        <v>1421.64</v>
      </c>
      <c r="F3286" s="186" t="s">
        <v>3162</v>
      </c>
      <c r="G3286" s="181" t="s">
        <v>1126</v>
      </c>
      <c r="H3286" s="182" t="s">
        <v>1127</v>
      </c>
      <c r="I3286" s="175"/>
      <c r="J3286" s="175"/>
      <c r="K3286" s="175"/>
      <c r="L3286" s="175"/>
      <c r="M3286" s="175"/>
      <c r="N3286" s="175"/>
      <c r="O3286" s="175"/>
      <c r="P3286" s="175"/>
      <c r="Q3286" s="175"/>
      <c r="R3286" s="175"/>
      <c r="S3286" s="175"/>
      <c r="T3286" s="175"/>
      <c r="U3286" s="175"/>
      <c r="V3286" s="175"/>
      <c r="W3286" s="175"/>
      <c r="X3286" s="175"/>
      <c r="Y3286" s="175"/>
      <c r="Z3286" s="175"/>
      <c r="AA3286" s="175"/>
      <c r="AB3286" s="175"/>
      <c r="AC3286" s="175"/>
      <c r="AD3286" s="175"/>
      <c r="AE3286" s="175"/>
      <c r="AF3286" s="175"/>
      <c r="AG3286" s="175"/>
      <c r="AH3286" s="175"/>
      <c r="AI3286" s="175"/>
      <c r="AJ3286" s="175"/>
      <c r="AK3286" s="175"/>
      <c r="AL3286" s="175"/>
      <c r="AM3286" s="175"/>
      <c r="AN3286" s="175"/>
      <c r="AO3286" s="175"/>
      <c r="AP3286" s="175"/>
      <c r="AQ3286" s="175"/>
      <c r="AR3286" s="175"/>
    </row>
    <row r="3287" spans="1:44" ht="102" hidden="1" x14ac:dyDescent="0.3">
      <c r="A3287" s="175"/>
      <c r="B3287" s="186" t="s">
        <v>3162</v>
      </c>
      <c r="C3287" s="187"/>
      <c r="D3287" s="190">
        <v>1421.64</v>
      </c>
      <c r="E3287" s="191">
        <v>1421.64</v>
      </c>
      <c r="F3287" s="181" t="s">
        <v>1126</v>
      </c>
      <c r="G3287" s="185" t="s">
        <v>4637</v>
      </c>
      <c r="H3287" s="182"/>
      <c r="I3287" s="175"/>
      <c r="J3287" s="175"/>
      <c r="K3287" s="175"/>
      <c r="L3287" s="175"/>
      <c r="M3287" s="175"/>
      <c r="N3287" s="175"/>
      <c r="O3287" s="175"/>
      <c r="P3287" s="175"/>
      <c r="Q3287" s="175"/>
      <c r="R3287" s="175"/>
      <c r="S3287" s="175"/>
      <c r="T3287" s="175"/>
      <c r="U3287" s="175"/>
      <c r="V3287" s="175"/>
      <c r="W3287" s="175"/>
      <c r="X3287" s="175"/>
      <c r="Y3287" s="175"/>
      <c r="Z3287" s="175"/>
      <c r="AA3287" s="175"/>
      <c r="AB3287" s="175"/>
      <c r="AC3287" s="175"/>
      <c r="AD3287" s="175"/>
      <c r="AE3287" s="175"/>
      <c r="AF3287" s="175"/>
      <c r="AG3287" s="175"/>
      <c r="AH3287" s="175"/>
      <c r="AI3287" s="175"/>
      <c r="AJ3287" s="175"/>
      <c r="AK3287" s="175"/>
      <c r="AL3287" s="175"/>
      <c r="AM3287" s="175"/>
      <c r="AN3287" s="175"/>
      <c r="AO3287" s="175"/>
      <c r="AP3287" s="175"/>
      <c r="AQ3287" s="175"/>
      <c r="AR3287" s="175"/>
    </row>
    <row r="3288" spans="1:44" ht="102" x14ac:dyDescent="0.3">
      <c r="A3288" s="175"/>
      <c r="B3288" s="181" t="s">
        <v>1126</v>
      </c>
      <c r="C3288" s="182" t="s">
        <v>1127</v>
      </c>
      <c r="D3288" s="190">
        <v>2684.36</v>
      </c>
      <c r="E3288" s="191">
        <v>2684.36</v>
      </c>
      <c r="F3288" s="185" t="s">
        <v>4637</v>
      </c>
      <c r="G3288" s="186" t="s">
        <v>3514</v>
      </c>
      <c r="H3288" s="187"/>
      <c r="I3288" s="175"/>
      <c r="J3288" s="175"/>
      <c r="K3288" s="175"/>
      <c r="L3288" s="175"/>
      <c r="M3288" s="175"/>
      <c r="N3288" s="175"/>
      <c r="O3288" s="175"/>
      <c r="P3288" s="175"/>
      <c r="Q3288" s="175"/>
      <c r="R3288" s="175"/>
      <c r="S3288" s="175"/>
      <c r="T3288" s="175"/>
      <c r="U3288" s="175"/>
      <c r="V3288" s="175"/>
      <c r="W3288" s="175"/>
      <c r="X3288" s="175"/>
      <c r="Y3288" s="175"/>
      <c r="Z3288" s="175"/>
      <c r="AA3288" s="175"/>
      <c r="AB3288" s="175"/>
      <c r="AC3288" s="175"/>
      <c r="AD3288" s="175"/>
      <c r="AE3288" s="175"/>
      <c r="AF3288" s="175"/>
      <c r="AG3288" s="175"/>
      <c r="AH3288" s="175"/>
      <c r="AI3288" s="175"/>
      <c r="AJ3288" s="175"/>
      <c r="AK3288" s="175"/>
      <c r="AL3288" s="175"/>
      <c r="AM3288" s="175"/>
      <c r="AN3288" s="175"/>
      <c r="AO3288" s="175"/>
      <c r="AP3288" s="175"/>
      <c r="AQ3288" s="175"/>
      <c r="AR3288" s="175"/>
    </row>
    <row r="3289" spans="1:44" ht="102" hidden="1" x14ac:dyDescent="0.3">
      <c r="A3289" s="175"/>
      <c r="B3289" s="185" t="s">
        <v>4637</v>
      </c>
      <c r="C3289" s="182"/>
      <c r="D3289" s="190">
        <v>2684.36</v>
      </c>
      <c r="E3289" s="191">
        <v>2684.36</v>
      </c>
      <c r="F3289" s="186" t="s">
        <v>3514</v>
      </c>
      <c r="G3289" s="181" t="s">
        <v>625</v>
      </c>
      <c r="H3289" s="182" t="s">
        <v>626</v>
      </c>
      <c r="I3289" s="175"/>
      <c r="J3289" s="175"/>
      <c r="K3289" s="175"/>
      <c r="L3289" s="175"/>
      <c r="M3289" s="175"/>
      <c r="N3289" s="175"/>
      <c r="O3289" s="175"/>
      <c r="P3289" s="175"/>
      <c r="Q3289" s="175"/>
      <c r="R3289" s="175"/>
      <c r="S3289" s="175"/>
      <c r="T3289" s="175"/>
      <c r="U3289" s="175"/>
      <c r="V3289" s="175"/>
      <c r="W3289" s="175"/>
      <c r="X3289" s="175"/>
      <c r="Y3289" s="175"/>
      <c r="Z3289" s="175"/>
      <c r="AA3289" s="175"/>
      <c r="AB3289" s="175"/>
      <c r="AC3289" s="175"/>
      <c r="AD3289" s="175"/>
      <c r="AE3289" s="175"/>
      <c r="AF3289" s="175"/>
      <c r="AG3289" s="175"/>
      <c r="AH3289" s="175"/>
      <c r="AI3289" s="175"/>
      <c r="AJ3289" s="175"/>
      <c r="AK3289" s="175"/>
      <c r="AL3289" s="175"/>
      <c r="AM3289" s="175"/>
      <c r="AN3289" s="175"/>
      <c r="AO3289" s="175"/>
      <c r="AP3289" s="175"/>
      <c r="AQ3289" s="175"/>
      <c r="AR3289" s="175"/>
    </row>
    <row r="3290" spans="1:44" ht="102" hidden="1" x14ac:dyDescent="0.3">
      <c r="A3290" s="175"/>
      <c r="B3290" s="186" t="s">
        <v>3514</v>
      </c>
      <c r="C3290" s="187"/>
      <c r="D3290" s="190">
        <v>2684.36</v>
      </c>
      <c r="E3290" s="191">
        <v>2684.36</v>
      </c>
      <c r="F3290" s="181" t="s">
        <v>625</v>
      </c>
      <c r="G3290" s="185" t="s">
        <v>4637</v>
      </c>
      <c r="H3290" s="182"/>
      <c r="I3290" s="175"/>
      <c r="J3290" s="175"/>
      <c r="K3290" s="175"/>
      <c r="L3290" s="175"/>
      <c r="M3290" s="175"/>
      <c r="N3290" s="175"/>
      <c r="O3290" s="175"/>
      <c r="P3290" s="175"/>
      <c r="Q3290" s="175"/>
      <c r="R3290" s="175"/>
      <c r="S3290" s="175"/>
      <c r="T3290" s="175"/>
      <c r="U3290" s="175"/>
      <c r="V3290" s="175"/>
      <c r="W3290" s="175"/>
      <c r="X3290" s="175"/>
      <c r="Y3290" s="175"/>
      <c r="Z3290" s="175"/>
      <c r="AA3290" s="175"/>
      <c r="AB3290" s="175"/>
      <c r="AC3290" s="175"/>
      <c r="AD3290" s="175"/>
      <c r="AE3290" s="175"/>
      <c r="AF3290" s="175"/>
      <c r="AG3290" s="175"/>
      <c r="AH3290" s="175"/>
      <c r="AI3290" s="175"/>
      <c r="AJ3290" s="175"/>
      <c r="AK3290" s="175"/>
      <c r="AL3290" s="175"/>
      <c r="AM3290" s="175"/>
      <c r="AN3290" s="175"/>
      <c r="AO3290" s="175"/>
      <c r="AP3290" s="175"/>
      <c r="AQ3290" s="175"/>
      <c r="AR3290" s="175"/>
    </row>
    <row r="3291" spans="1:44" ht="102" x14ac:dyDescent="0.3">
      <c r="A3291" s="175"/>
      <c r="B3291" s="181" t="s">
        <v>625</v>
      </c>
      <c r="C3291" s="182" t="s">
        <v>626</v>
      </c>
      <c r="D3291" s="190">
        <v>2688.65</v>
      </c>
      <c r="E3291" s="191">
        <v>2688.65</v>
      </c>
      <c r="F3291" s="185" t="s">
        <v>4637</v>
      </c>
      <c r="G3291" s="186" t="s">
        <v>3515</v>
      </c>
      <c r="H3291" s="187"/>
      <c r="I3291" s="175"/>
      <c r="J3291" s="175"/>
      <c r="K3291" s="175"/>
      <c r="L3291" s="175"/>
      <c r="M3291" s="175"/>
      <c r="N3291" s="175"/>
      <c r="O3291" s="175"/>
      <c r="P3291" s="175"/>
      <c r="Q3291" s="175"/>
      <c r="R3291" s="175"/>
      <c r="S3291" s="175"/>
      <c r="T3291" s="175"/>
      <c r="U3291" s="175"/>
      <c r="V3291" s="175"/>
      <c r="W3291" s="175"/>
      <c r="X3291" s="175"/>
      <c r="Y3291" s="175"/>
      <c r="Z3291" s="175"/>
      <c r="AA3291" s="175"/>
      <c r="AB3291" s="175"/>
      <c r="AC3291" s="175"/>
      <c r="AD3291" s="175"/>
      <c r="AE3291" s="175"/>
      <c r="AF3291" s="175"/>
      <c r="AG3291" s="175"/>
      <c r="AH3291" s="175"/>
      <c r="AI3291" s="175"/>
      <c r="AJ3291" s="175"/>
      <c r="AK3291" s="175"/>
      <c r="AL3291" s="175"/>
      <c r="AM3291" s="175"/>
      <c r="AN3291" s="175"/>
      <c r="AO3291" s="175"/>
      <c r="AP3291" s="175"/>
      <c r="AQ3291" s="175"/>
      <c r="AR3291" s="175"/>
    </row>
    <row r="3292" spans="1:44" ht="102" hidden="1" x14ac:dyDescent="0.3">
      <c r="A3292" s="175"/>
      <c r="B3292" s="185" t="s">
        <v>4637</v>
      </c>
      <c r="C3292" s="182"/>
      <c r="D3292" s="190">
        <v>2688.65</v>
      </c>
      <c r="E3292" s="191">
        <v>2688.65</v>
      </c>
      <c r="F3292" s="186" t="s">
        <v>3515</v>
      </c>
      <c r="G3292" s="181" t="s">
        <v>931</v>
      </c>
      <c r="H3292" s="182" t="s">
        <v>932</v>
      </c>
      <c r="I3292" s="175"/>
      <c r="J3292" s="175"/>
      <c r="K3292" s="175"/>
      <c r="L3292" s="175"/>
      <c r="M3292" s="175"/>
      <c r="N3292" s="175"/>
      <c r="O3292" s="175"/>
      <c r="P3292" s="175"/>
      <c r="Q3292" s="175"/>
      <c r="R3292" s="175"/>
      <c r="S3292" s="175"/>
      <c r="T3292" s="175"/>
      <c r="U3292" s="175"/>
      <c r="V3292" s="175"/>
      <c r="W3292" s="175"/>
      <c r="X3292" s="175"/>
      <c r="Y3292" s="175"/>
      <c r="Z3292" s="175"/>
      <c r="AA3292" s="175"/>
      <c r="AB3292" s="175"/>
      <c r="AC3292" s="175"/>
      <c r="AD3292" s="175"/>
      <c r="AE3292" s="175"/>
      <c r="AF3292" s="175"/>
      <c r="AG3292" s="175"/>
      <c r="AH3292" s="175"/>
      <c r="AI3292" s="175"/>
      <c r="AJ3292" s="175"/>
      <c r="AK3292" s="175"/>
      <c r="AL3292" s="175"/>
      <c r="AM3292" s="175"/>
      <c r="AN3292" s="175"/>
      <c r="AO3292" s="175"/>
      <c r="AP3292" s="175"/>
      <c r="AQ3292" s="175"/>
      <c r="AR3292" s="175"/>
    </row>
    <row r="3293" spans="1:44" ht="102" hidden="1" x14ac:dyDescent="0.3">
      <c r="A3293" s="175"/>
      <c r="B3293" s="186" t="s">
        <v>3515</v>
      </c>
      <c r="C3293" s="187"/>
      <c r="D3293" s="190">
        <v>2688.65</v>
      </c>
      <c r="E3293" s="191">
        <v>2688.65</v>
      </c>
      <c r="F3293" s="181" t="s">
        <v>931</v>
      </c>
      <c r="G3293" s="185" t="s">
        <v>4637</v>
      </c>
      <c r="H3293" s="182"/>
      <c r="I3293" s="175"/>
      <c r="J3293" s="175"/>
      <c r="K3293" s="175"/>
      <c r="L3293" s="175"/>
      <c r="M3293" s="175"/>
      <c r="N3293" s="175"/>
      <c r="O3293" s="175"/>
      <c r="P3293" s="175"/>
      <c r="Q3293" s="175"/>
      <c r="R3293" s="175"/>
      <c r="S3293" s="175"/>
      <c r="T3293" s="175"/>
      <c r="U3293" s="175"/>
      <c r="V3293" s="175"/>
      <c r="W3293" s="175"/>
      <c r="X3293" s="175"/>
      <c r="Y3293" s="175"/>
      <c r="Z3293" s="175"/>
      <c r="AA3293" s="175"/>
      <c r="AB3293" s="175"/>
      <c r="AC3293" s="175"/>
      <c r="AD3293" s="175"/>
      <c r="AE3293" s="175"/>
      <c r="AF3293" s="175"/>
      <c r="AG3293" s="175"/>
      <c r="AH3293" s="175"/>
      <c r="AI3293" s="175"/>
      <c r="AJ3293" s="175"/>
      <c r="AK3293" s="175"/>
      <c r="AL3293" s="175"/>
      <c r="AM3293" s="175"/>
      <c r="AN3293" s="175"/>
      <c r="AO3293" s="175"/>
      <c r="AP3293" s="175"/>
      <c r="AQ3293" s="175"/>
      <c r="AR3293" s="175"/>
    </row>
    <row r="3294" spans="1:44" ht="102" x14ac:dyDescent="0.3">
      <c r="A3294" s="175"/>
      <c r="B3294" s="181" t="s">
        <v>931</v>
      </c>
      <c r="C3294" s="182" t="s">
        <v>932</v>
      </c>
      <c r="D3294" s="190">
        <v>1748.06</v>
      </c>
      <c r="E3294" s="191">
        <v>1748.06</v>
      </c>
      <c r="F3294" s="185" t="s">
        <v>4637</v>
      </c>
      <c r="G3294" s="186" t="s">
        <v>3541</v>
      </c>
      <c r="H3294" s="187"/>
      <c r="I3294" s="175"/>
      <c r="J3294" s="175"/>
      <c r="K3294" s="175"/>
      <c r="L3294" s="175"/>
      <c r="M3294" s="175"/>
      <c r="N3294" s="175"/>
      <c r="O3294" s="175"/>
      <c r="P3294" s="175"/>
      <c r="Q3294" s="175"/>
      <c r="R3294" s="175"/>
      <c r="S3294" s="175"/>
      <c r="T3294" s="175"/>
      <c r="U3294" s="175"/>
      <c r="V3294" s="175"/>
      <c r="W3294" s="175"/>
      <c r="X3294" s="175"/>
      <c r="Y3294" s="175"/>
      <c r="Z3294" s="175"/>
      <c r="AA3294" s="175"/>
      <c r="AB3294" s="175"/>
      <c r="AC3294" s="175"/>
      <c r="AD3294" s="175"/>
      <c r="AE3294" s="175"/>
      <c r="AF3294" s="175"/>
      <c r="AG3294" s="175"/>
      <c r="AH3294" s="175"/>
      <c r="AI3294" s="175"/>
      <c r="AJ3294" s="175"/>
      <c r="AK3294" s="175"/>
      <c r="AL3294" s="175"/>
      <c r="AM3294" s="175"/>
      <c r="AN3294" s="175"/>
      <c r="AO3294" s="175"/>
      <c r="AP3294" s="175"/>
      <c r="AQ3294" s="175"/>
      <c r="AR3294" s="175"/>
    </row>
    <row r="3295" spans="1:44" ht="102" hidden="1" x14ac:dyDescent="0.3">
      <c r="A3295" s="175"/>
      <c r="B3295" s="185" t="s">
        <v>4637</v>
      </c>
      <c r="C3295" s="182"/>
      <c r="D3295" s="190">
        <v>1748.06</v>
      </c>
      <c r="E3295" s="191">
        <v>1748.06</v>
      </c>
      <c r="F3295" s="186" t="s">
        <v>3541</v>
      </c>
      <c r="G3295" s="181" t="s">
        <v>1010</v>
      </c>
      <c r="H3295" s="182" t="s">
        <v>1011</v>
      </c>
      <c r="I3295" s="175"/>
      <c r="J3295" s="175"/>
      <c r="K3295" s="175"/>
      <c r="L3295" s="175"/>
      <c r="M3295" s="175"/>
      <c r="N3295" s="175"/>
      <c r="O3295" s="175"/>
      <c r="P3295" s="175"/>
      <c r="Q3295" s="175"/>
      <c r="R3295" s="175"/>
      <c r="S3295" s="175"/>
      <c r="T3295" s="175"/>
      <c r="U3295" s="175"/>
      <c r="V3295" s="175"/>
      <c r="W3295" s="175"/>
      <c r="X3295" s="175"/>
      <c r="Y3295" s="175"/>
      <c r="Z3295" s="175"/>
      <c r="AA3295" s="175"/>
      <c r="AB3295" s="175"/>
      <c r="AC3295" s="175"/>
      <c r="AD3295" s="175"/>
      <c r="AE3295" s="175"/>
      <c r="AF3295" s="175"/>
      <c r="AG3295" s="175"/>
      <c r="AH3295" s="175"/>
      <c r="AI3295" s="175"/>
      <c r="AJ3295" s="175"/>
      <c r="AK3295" s="175"/>
      <c r="AL3295" s="175"/>
      <c r="AM3295" s="175"/>
      <c r="AN3295" s="175"/>
      <c r="AO3295" s="175"/>
      <c r="AP3295" s="175"/>
      <c r="AQ3295" s="175"/>
      <c r="AR3295" s="175"/>
    </row>
    <row r="3296" spans="1:44" ht="102" hidden="1" x14ac:dyDescent="0.3">
      <c r="A3296" s="175"/>
      <c r="B3296" s="186" t="s">
        <v>3541</v>
      </c>
      <c r="C3296" s="187"/>
      <c r="D3296" s="190">
        <v>1748.06</v>
      </c>
      <c r="E3296" s="191">
        <v>1748.06</v>
      </c>
      <c r="F3296" s="181" t="s">
        <v>1010</v>
      </c>
      <c r="G3296" s="185" t="s">
        <v>4637</v>
      </c>
      <c r="H3296" s="182"/>
      <c r="I3296" s="175"/>
      <c r="J3296" s="175"/>
      <c r="K3296" s="175"/>
      <c r="L3296" s="175"/>
      <c r="M3296" s="175"/>
      <c r="N3296" s="175"/>
      <c r="O3296" s="175"/>
      <c r="P3296" s="175"/>
      <c r="Q3296" s="175"/>
      <c r="R3296" s="175"/>
      <c r="S3296" s="175"/>
      <c r="T3296" s="175"/>
      <c r="U3296" s="175"/>
      <c r="V3296" s="175"/>
      <c r="W3296" s="175"/>
      <c r="X3296" s="175"/>
      <c r="Y3296" s="175"/>
      <c r="Z3296" s="175"/>
      <c r="AA3296" s="175"/>
      <c r="AB3296" s="175"/>
      <c r="AC3296" s="175"/>
      <c r="AD3296" s="175"/>
      <c r="AE3296" s="175"/>
      <c r="AF3296" s="175"/>
      <c r="AG3296" s="175"/>
      <c r="AH3296" s="175"/>
      <c r="AI3296" s="175"/>
      <c r="AJ3296" s="175"/>
      <c r="AK3296" s="175"/>
      <c r="AL3296" s="175"/>
      <c r="AM3296" s="175"/>
      <c r="AN3296" s="175"/>
      <c r="AO3296" s="175"/>
      <c r="AP3296" s="175"/>
      <c r="AQ3296" s="175"/>
      <c r="AR3296" s="175"/>
    </row>
    <row r="3297" spans="1:44" ht="102" x14ac:dyDescent="0.3">
      <c r="A3297" s="175"/>
      <c r="B3297" s="181" t="s">
        <v>1010</v>
      </c>
      <c r="C3297" s="182" t="s">
        <v>1011</v>
      </c>
      <c r="D3297" s="190">
        <v>3410.21</v>
      </c>
      <c r="E3297" s="191">
        <v>3410.21</v>
      </c>
      <c r="F3297" s="185" t="s">
        <v>4637</v>
      </c>
      <c r="G3297" s="186" t="s">
        <v>3708</v>
      </c>
      <c r="H3297" s="187"/>
      <c r="I3297" s="175"/>
      <c r="J3297" s="175"/>
      <c r="K3297" s="175"/>
      <c r="L3297" s="175"/>
      <c r="M3297" s="175"/>
      <c r="N3297" s="175"/>
      <c r="O3297" s="175"/>
      <c r="P3297" s="175"/>
      <c r="Q3297" s="175"/>
      <c r="R3297" s="175"/>
      <c r="S3297" s="175"/>
      <c r="T3297" s="175"/>
      <c r="U3297" s="175"/>
      <c r="V3297" s="175"/>
      <c r="W3297" s="175"/>
      <c r="X3297" s="175"/>
      <c r="Y3297" s="175"/>
      <c r="Z3297" s="175"/>
      <c r="AA3297" s="175"/>
      <c r="AB3297" s="175"/>
      <c r="AC3297" s="175"/>
      <c r="AD3297" s="175"/>
      <c r="AE3297" s="175"/>
      <c r="AF3297" s="175"/>
      <c r="AG3297" s="175"/>
      <c r="AH3297" s="175"/>
      <c r="AI3297" s="175"/>
      <c r="AJ3297" s="175"/>
      <c r="AK3297" s="175"/>
      <c r="AL3297" s="175"/>
      <c r="AM3297" s="175"/>
      <c r="AN3297" s="175"/>
      <c r="AO3297" s="175"/>
      <c r="AP3297" s="175"/>
      <c r="AQ3297" s="175"/>
      <c r="AR3297" s="175"/>
    </row>
    <row r="3298" spans="1:44" ht="102" hidden="1" x14ac:dyDescent="0.3">
      <c r="A3298" s="175"/>
      <c r="B3298" s="185" t="s">
        <v>4637</v>
      </c>
      <c r="C3298" s="182"/>
      <c r="D3298" s="190">
        <v>3410.21</v>
      </c>
      <c r="E3298" s="191">
        <v>3410.21</v>
      </c>
      <c r="F3298" s="186" t="s">
        <v>3708</v>
      </c>
      <c r="G3298" s="181" t="s">
        <v>2586</v>
      </c>
      <c r="H3298" s="182" t="s">
        <v>2409</v>
      </c>
      <c r="I3298" s="175"/>
      <c r="J3298" s="175"/>
      <c r="K3298" s="175"/>
      <c r="L3298" s="175"/>
      <c r="M3298" s="175"/>
      <c r="N3298" s="175"/>
      <c r="O3298" s="175"/>
      <c r="P3298" s="175"/>
      <c r="Q3298" s="175"/>
      <c r="R3298" s="175"/>
      <c r="S3298" s="175"/>
      <c r="T3298" s="175"/>
      <c r="U3298" s="175"/>
      <c r="V3298" s="175"/>
      <c r="W3298" s="175"/>
      <c r="X3298" s="175"/>
      <c r="Y3298" s="175"/>
      <c r="Z3298" s="175"/>
      <c r="AA3298" s="175"/>
      <c r="AB3298" s="175"/>
      <c r="AC3298" s="175"/>
      <c r="AD3298" s="175"/>
      <c r="AE3298" s="175"/>
      <c r="AF3298" s="175"/>
      <c r="AG3298" s="175"/>
      <c r="AH3298" s="175"/>
      <c r="AI3298" s="175"/>
      <c r="AJ3298" s="175"/>
      <c r="AK3298" s="175"/>
      <c r="AL3298" s="175"/>
      <c r="AM3298" s="175"/>
      <c r="AN3298" s="175"/>
      <c r="AO3298" s="175"/>
      <c r="AP3298" s="175"/>
      <c r="AQ3298" s="175"/>
      <c r="AR3298" s="175"/>
    </row>
    <row r="3299" spans="1:44" ht="102" hidden="1" x14ac:dyDescent="0.3">
      <c r="A3299" s="175"/>
      <c r="B3299" s="186" t="s">
        <v>3708</v>
      </c>
      <c r="C3299" s="187"/>
      <c r="D3299" s="190">
        <v>3410.21</v>
      </c>
      <c r="E3299" s="191">
        <v>3410.21</v>
      </c>
      <c r="F3299" s="181" t="s">
        <v>2586</v>
      </c>
      <c r="G3299" s="185" t="s">
        <v>4637</v>
      </c>
      <c r="H3299" s="182"/>
      <c r="I3299" s="175"/>
      <c r="J3299" s="175"/>
      <c r="K3299" s="175"/>
      <c r="L3299" s="175"/>
      <c r="M3299" s="175"/>
      <c r="N3299" s="175"/>
      <c r="O3299" s="175"/>
      <c r="P3299" s="175"/>
      <c r="Q3299" s="175"/>
      <c r="R3299" s="175"/>
      <c r="S3299" s="175"/>
      <c r="T3299" s="175"/>
      <c r="U3299" s="175"/>
      <c r="V3299" s="175"/>
      <c r="W3299" s="175"/>
      <c r="X3299" s="175"/>
      <c r="Y3299" s="175"/>
      <c r="Z3299" s="175"/>
      <c r="AA3299" s="175"/>
      <c r="AB3299" s="175"/>
      <c r="AC3299" s="175"/>
      <c r="AD3299" s="175"/>
      <c r="AE3299" s="175"/>
      <c r="AF3299" s="175"/>
      <c r="AG3299" s="175"/>
      <c r="AH3299" s="175"/>
      <c r="AI3299" s="175"/>
      <c r="AJ3299" s="175"/>
      <c r="AK3299" s="175"/>
      <c r="AL3299" s="175"/>
      <c r="AM3299" s="175"/>
      <c r="AN3299" s="175"/>
      <c r="AO3299" s="175"/>
      <c r="AP3299" s="175"/>
      <c r="AQ3299" s="175"/>
      <c r="AR3299" s="175"/>
    </row>
    <row r="3300" spans="1:44" ht="102" x14ac:dyDescent="0.3">
      <c r="A3300" s="175"/>
      <c r="B3300" s="181" t="s">
        <v>2586</v>
      </c>
      <c r="C3300" s="182" t="s">
        <v>2409</v>
      </c>
      <c r="D3300" s="190">
        <v>2684.36</v>
      </c>
      <c r="E3300" s="191">
        <v>2684.36</v>
      </c>
      <c r="F3300" s="185" t="s">
        <v>4637</v>
      </c>
      <c r="G3300" s="186" t="s">
        <v>3896</v>
      </c>
      <c r="H3300" s="187"/>
      <c r="I3300" s="175"/>
      <c r="J3300" s="175"/>
      <c r="K3300" s="175"/>
      <c r="L3300" s="175"/>
      <c r="M3300" s="175"/>
      <c r="N3300" s="175"/>
      <c r="O3300" s="175"/>
      <c r="P3300" s="175"/>
      <c r="Q3300" s="175"/>
      <c r="R3300" s="175"/>
      <c r="S3300" s="175"/>
      <c r="T3300" s="175"/>
      <c r="U3300" s="175"/>
      <c r="V3300" s="175"/>
      <c r="W3300" s="175"/>
      <c r="X3300" s="175"/>
      <c r="Y3300" s="175"/>
      <c r="Z3300" s="175"/>
      <c r="AA3300" s="175"/>
      <c r="AB3300" s="175"/>
      <c r="AC3300" s="175"/>
      <c r="AD3300" s="175"/>
      <c r="AE3300" s="175"/>
      <c r="AF3300" s="175"/>
      <c r="AG3300" s="175"/>
      <c r="AH3300" s="175"/>
      <c r="AI3300" s="175"/>
      <c r="AJ3300" s="175"/>
      <c r="AK3300" s="175"/>
      <c r="AL3300" s="175"/>
      <c r="AM3300" s="175"/>
      <c r="AN3300" s="175"/>
      <c r="AO3300" s="175"/>
      <c r="AP3300" s="175"/>
      <c r="AQ3300" s="175"/>
      <c r="AR3300" s="175"/>
    </row>
    <row r="3301" spans="1:44" ht="102" hidden="1" x14ac:dyDescent="0.3">
      <c r="A3301" s="175"/>
      <c r="B3301" s="185" t="s">
        <v>4637</v>
      </c>
      <c r="C3301" s="182"/>
      <c r="D3301" s="190">
        <v>2684.36</v>
      </c>
      <c r="E3301" s="191">
        <v>2684.36</v>
      </c>
      <c r="F3301" s="186" t="s">
        <v>3896</v>
      </c>
      <c r="G3301" s="181" t="s">
        <v>1789</v>
      </c>
      <c r="H3301" s="182" t="s">
        <v>1790</v>
      </c>
      <c r="I3301" s="175"/>
      <c r="J3301" s="175"/>
      <c r="K3301" s="175"/>
      <c r="L3301" s="175"/>
      <c r="M3301" s="175"/>
      <c r="N3301" s="175"/>
      <c r="O3301" s="175"/>
      <c r="P3301" s="175"/>
      <c r="Q3301" s="175"/>
      <c r="R3301" s="175"/>
      <c r="S3301" s="175"/>
      <c r="T3301" s="175"/>
      <c r="U3301" s="175"/>
      <c r="V3301" s="175"/>
      <c r="W3301" s="175"/>
      <c r="X3301" s="175"/>
      <c r="Y3301" s="175"/>
      <c r="Z3301" s="175"/>
      <c r="AA3301" s="175"/>
      <c r="AB3301" s="175"/>
      <c r="AC3301" s="175"/>
      <c r="AD3301" s="175"/>
      <c r="AE3301" s="175"/>
      <c r="AF3301" s="175"/>
      <c r="AG3301" s="175"/>
      <c r="AH3301" s="175"/>
      <c r="AI3301" s="175"/>
      <c r="AJ3301" s="175"/>
      <c r="AK3301" s="175"/>
      <c r="AL3301" s="175"/>
      <c r="AM3301" s="175"/>
      <c r="AN3301" s="175"/>
      <c r="AO3301" s="175"/>
      <c r="AP3301" s="175"/>
      <c r="AQ3301" s="175"/>
      <c r="AR3301" s="175"/>
    </row>
    <row r="3302" spans="1:44" ht="102" hidden="1" x14ac:dyDescent="0.3">
      <c r="A3302" s="175"/>
      <c r="B3302" s="186" t="s">
        <v>3896</v>
      </c>
      <c r="C3302" s="187"/>
      <c r="D3302" s="190">
        <v>2684.36</v>
      </c>
      <c r="E3302" s="191">
        <v>2684.36</v>
      </c>
      <c r="F3302" s="181" t="s">
        <v>1789</v>
      </c>
      <c r="G3302" s="185" t="s">
        <v>4637</v>
      </c>
      <c r="H3302" s="182"/>
      <c r="I3302" s="175"/>
      <c r="J3302" s="175"/>
      <c r="K3302" s="175"/>
      <c r="L3302" s="175"/>
      <c r="M3302" s="175"/>
      <c r="N3302" s="175"/>
      <c r="O3302" s="175"/>
      <c r="P3302" s="175"/>
      <c r="Q3302" s="175"/>
      <c r="R3302" s="175"/>
      <c r="S3302" s="175"/>
      <c r="T3302" s="175"/>
      <c r="U3302" s="175"/>
      <c r="V3302" s="175"/>
      <c r="W3302" s="175"/>
      <c r="X3302" s="175"/>
      <c r="Y3302" s="175"/>
      <c r="Z3302" s="175"/>
      <c r="AA3302" s="175"/>
      <c r="AB3302" s="175"/>
      <c r="AC3302" s="175"/>
      <c r="AD3302" s="175"/>
      <c r="AE3302" s="175"/>
      <c r="AF3302" s="175"/>
      <c r="AG3302" s="175"/>
      <c r="AH3302" s="175"/>
      <c r="AI3302" s="175"/>
      <c r="AJ3302" s="175"/>
      <c r="AK3302" s="175"/>
      <c r="AL3302" s="175"/>
      <c r="AM3302" s="175"/>
      <c r="AN3302" s="175"/>
      <c r="AO3302" s="175"/>
      <c r="AP3302" s="175"/>
      <c r="AQ3302" s="175"/>
      <c r="AR3302" s="175"/>
    </row>
    <row r="3303" spans="1:44" ht="102" x14ac:dyDescent="0.3">
      <c r="A3303" s="175"/>
      <c r="B3303" s="181" t="s">
        <v>1789</v>
      </c>
      <c r="C3303" s="182" t="s">
        <v>1790</v>
      </c>
      <c r="D3303" s="190">
        <v>2688.65</v>
      </c>
      <c r="E3303" s="191">
        <v>2688.65</v>
      </c>
      <c r="F3303" s="185" t="s">
        <v>4637</v>
      </c>
      <c r="G3303" s="186" t="s">
        <v>3543</v>
      </c>
      <c r="H3303" s="187"/>
      <c r="I3303" s="175"/>
      <c r="J3303" s="175"/>
      <c r="K3303" s="175"/>
      <c r="L3303" s="175"/>
      <c r="M3303" s="175"/>
      <c r="N3303" s="175"/>
      <c r="O3303" s="175"/>
      <c r="P3303" s="175"/>
      <c r="Q3303" s="175"/>
      <c r="R3303" s="175"/>
      <c r="S3303" s="175"/>
      <c r="T3303" s="175"/>
      <c r="U3303" s="175"/>
      <c r="V3303" s="175"/>
      <c r="W3303" s="175"/>
      <c r="X3303" s="175"/>
      <c r="Y3303" s="175"/>
      <c r="Z3303" s="175"/>
      <c r="AA3303" s="175"/>
      <c r="AB3303" s="175"/>
      <c r="AC3303" s="175"/>
      <c r="AD3303" s="175"/>
      <c r="AE3303" s="175"/>
      <c r="AF3303" s="175"/>
      <c r="AG3303" s="175"/>
      <c r="AH3303" s="175"/>
      <c r="AI3303" s="175"/>
      <c r="AJ3303" s="175"/>
      <c r="AK3303" s="175"/>
      <c r="AL3303" s="175"/>
      <c r="AM3303" s="175"/>
      <c r="AN3303" s="175"/>
      <c r="AO3303" s="175"/>
      <c r="AP3303" s="175"/>
      <c r="AQ3303" s="175"/>
      <c r="AR3303" s="175"/>
    </row>
    <row r="3304" spans="1:44" ht="102" hidden="1" x14ac:dyDescent="0.3">
      <c r="A3304" s="175"/>
      <c r="B3304" s="185" t="s">
        <v>4637</v>
      </c>
      <c r="C3304" s="182"/>
      <c r="D3304" s="190">
        <v>2688.65</v>
      </c>
      <c r="E3304" s="191">
        <v>2688.65</v>
      </c>
      <c r="F3304" s="186" t="s">
        <v>3543</v>
      </c>
      <c r="G3304" s="181" t="s">
        <v>1793</v>
      </c>
      <c r="H3304" s="182" t="s">
        <v>1794</v>
      </c>
      <c r="I3304" s="175"/>
      <c r="J3304" s="175"/>
      <c r="K3304" s="175"/>
      <c r="L3304" s="175"/>
      <c r="M3304" s="175"/>
      <c r="N3304" s="175"/>
      <c r="O3304" s="175"/>
      <c r="P3304" s="175"/>
      <c r="Q3304" s="175"/>
      <c r="R3304" s="175"/>
      <c r="S3304" s="175"/>
      <c r="T3304" s="175"/>
      <c r="U3304" s="175"/>
      <c r="V3304" s="175"/>
      <c r="W3304" s="175"/>
      <c r="X3304" s="175"/>
      <c r="Y3304" s="175"/>
      <c r="Z3304" s="175"/>
      <c r="AA3304" s="175"/>
      <c r="AB3304" s="175"/>
      <c r="AC3304" s="175"/>
      <c r="AD3304" s="175"/>
      <c r="AE3304" s="175"/>
      <c r="AF3304" s="175"/>
      <c r="AG3304" s="175"/>
      <c r="AH3304" s="175"/>
      <c r="AI3304" s="175"/>
      <c r="AJ3304" s="175"/>
      <c r="AK3304" s="175"/>
      <c r="AL3304" s="175"/>
      <c r="AM3304" s="175"/>
      <c r="AN3304" s="175"/>
      <c r="AO3304" s="175"/>
      <c r="AP3304" s="175"/>
      <c r="AQ3304" s="175"/>
      <c r="AR3304" s="175"/>
    </row>
    <row r="3305" spans="1:44" ht="102" hidden="1" x14ac:dyDescent="0.3">
      <c r="A3305" s="175"/>
      <c r="B3305" s="186" t="s">
        <v>3543</v>
      </c>
      <c r="C3305" s="187"/>
      <c r="D3305" s="190">
        <v>2688.65</v>
      </c>
      <c r="E3305" s="191">
        <v>2688.65</v>
      </c>
      <c r="F3305" s="181" t="s">
        <v>1793</v>
      </c>
      <c r="G3305" s="185" t="s">
        <v>4637</v>
      </c>
      <c r="H3305" s="182"/>
      <c r="I3305" s="175"/>
      <c r="J3305" s="175"/>
      <c r="K3305" s="175"/>
      <c r="L3305" s="175"/>
      <c r="M3305" s="175"/>
      <c r="N3305" s="175"/>
      <c r="O3305" s="175"/>
      <c r="P3305" s="175"/>
      <c r="Q3305" s="175"/>
      <c r="R3305" s="175"/>
      <c r="S3305" s="175"/>
      <c r="T3305" s="175"/>
      <c r="U3305" s="175"/>
      <c r="V3305" s="175"/>
      <c r="W3305" s="175"/>
      <c r="X3305" s="175"/>
      <c r="Y3305" s="175"/>
      <c r="Z3305" s="175"/>
      <c r="AA3305" s="175"/>
      <c r="AB3305" s="175"/>
      <c r="AC3305" s="175"/>
      <c r="AD3305" s="175"/>
      <c r="AE3305" s="175"/>
      <c r="AF3305" s="175"/>
      <c r="AG3305" s="175"/>
      <c r="AH3305" s="175"/>
      <c r="AI3305" s="175"/>
      <c r="AJ3305" s="175"/>
      <c r="AK3305" s="175"/>
      <c r="AL3305" s="175"/>
      <c r="AM3305" s="175"/>
      <c r="AN3305" s="175"/>
      <c r="AO3305" s="175"/>
      <c r="AP3305" s="175"/>
      <c r="AQ3305" s="175"/>
      <c r="AR3305" s="175"/>
    </row>
    <row r="3306" spans="1:44" ht="102" x14ac:dyDescent="0.3">
      <c r="A3306" s="175"/>
      <c r="B3306" s="181" t="s">
        <v>1793</v>
      </c>
      <c r="C3306" s="182" t="s">
        <v>1794</v>
      </c>
      <c r="D3306" s="190">
        <v>1748.06</v>
      </c>
      <c r="E3306" s="191">
        <v>1748.06</v>
      </c>
      <c r="F3306" s="185" t="s">
        <v>4637</v>
      </c>
      <c r="G3306" s="186" t="s">
        <v>3564</v>
      </c>
      <c r="H3306" s="187"/>
      <c r="I3306" s="175"/>
      <c r="J3306" s="175"/>
      <c r="K3306" s="175"/>
      <c r="L3306" s="175"/>
      <c r="M3306" s="175"/>
      <c r="N3306" s="175"/>
      <c r="O3306" s="175"/>
      <c r="P3306" s="175"/>
      <c r="Q3306" s="175"/>
      <c r="R3306" s="175"/>
      <c r="S3306" s="175"/>
      <c r="T3306" s="175"/>
      <c r="U3306" s="175"/>
      <c r="V3306" s="175"/>
      <c r="W3306" s="175"/>
      <c r="X3306" s="175"/>
      <c r="Y3306" s="175"/>
      <c r="Z3306" s="175"/>
      <c r="AA3306" s="175"/>
      <c r="AB3306" s="175"/>
      <c r="AC3306" s="175"/>
      <c r="AD3306" s="175"/>
      <c r="AE3306" s="175"/>
      <c r="AF3306" s="175"/>
      <c r="AG3306" s="175"/>
      <c r="AH3306" s="175"/>
      <c r="AI3306" s="175"/>
      <c r="AJ3306" s="175"/>
      <c r="AK3306" s="175"/>
      <c r="AL3306" s="175"/>
      <c r="AM3306" s="175"/>
      <c r="AN3306" s="175"/>
      <c r="AO3306" s="175"/>
      <c r="AP3306" s="175"/>
      <c r="AQ3306" s="175"/>
      <c r="AR3306" s="175"/>
    </row>
    <row r="3307" spans="1:44" ht="102" hidden="1" x14ac:dyDescent="0.3">
      <c r="A3307" s="175"/>
      <c r="B3307" s="185" t="s">
        <v>4637</v>
      </c>
      <c r="C3307" s="182"/>
      <c r="D3307" s="190">
        <v>1748.06</v>
      </c>
      <c r="E3307" s="191">
        <v>1748.06</v>
      </c>
      <c r="F3307" s="186" t="s">
        <v>3564</v>
      </c>
      <c r="G3307" s="181" t="s">
        <v>857</v>
      </c>
      <c r="H3307" s="182" t="s">
        <v>858</v>
      </c>
      <c r="I3307" s="175"/>
      <c r="J3307" s="175"/>
      <c r="K3307" s="175"/>
      <c r="L3307" s="175"/>
      <c r="M3307" s="175"/>
      <c r="N3307" s="175"/>
      <c r="O3307" s="175"/>
      <c r="P3307" s="175"/>
      <c r="Q3307" s="175"/>
      <c r="R3307" s="175"/>
      <c r="S3307" s="175"/>
      <c r="T3307" s="175"/>
      <c r="U3307" s="175"/>
      <c r="V3307" s="175"/>
      <c r="W3307" s="175"/>
      <c r="X3307" s="175"/>
      <c r="Y3307" s="175"/>
      <c r="Z3307" s="175"/>
      <c r="AA3307" s="175"/>
      <c r="AB3307" s="175"/>
      <c r="AC3307" s="175"/>
      <c r="AD3307" s="175"/>
      <c r="AE3307" s="175"/>
      <c r="AF3307" s="175"/>
      <c r="AG3307" s="175"/>
      <c r="AH3307" s="175"/>
      <c r="AI3307" s="175"/>
      <c r="AJ3307" s="175"/>
      <c r="AK3307" s="175"/>
      <c r="AL3307" s="175"/>
      <c r="AM3307" s="175"/>
      <c r="AN3307" s="175"/>
      <c r="AO3307" s="175"/>
      <c r="AP3307" s="175"/>
      <c r="AQ3307" s="175"/>
      <c r="AR3307" s="175"/>
    </row>
    <row r="3308" spans="1:44" ht="102" hidden="1" x14ac:dyDescent="0.3">
      <c r="A3308" s="175"/>
      <c r="B3308" s="186" t="s">
        <v>3564</v>
      </c>
      <c r="C3308" s="187"/>
      <c r="D3308" s="190">
        <v>1748.06</v>
      </c>
      <c r="E3308" s="191">
        <v>1748.06</v>
      </c>
      <c r="F3308" s="181" t="s">
        <v>857</v>
      </c>
      <c r="G3308" s="185" t="s">
        <v>4637</v>
      </c>
      <c r="H3308" s="182"/>
      <c r="I3308" s="175"/>
      <c r="J3308" s="175"/>
      <c r="K3308" s="175"/>
      <c r="L3308" s="175"/>
      <c r="M3308" s="175"/>
      <c r="N3308" s="175"/>
      <c r="O3308" s="175"/>
      <c r="P3308" s="175"/>
      <c r="Q3308" s="175"/>
      <c r="R3308" s="175"/>
      <c r="S3308" s="175"/>
      <c r="T3308" s="175"/>
      <c r="U3308" s="175"/>
      <c r="V3308" s="175"/>
      <c r="W3308" s="175"/>
      <c r="X3308" s="175"/>
      <c r="Y3308" s="175"/>
      <c r="Z3308" s="175"/>
      <c r="AA3308" s="175"/>
      <c r="AB3308" s="175"/>
      <c r="AC3308" s="175"/>
      <c r="AD3308" s="175"/>
      <c r="AE3308" s="175"/>
      <c r="AF3308" s="175"/>
      <c r="AG3308" s="175"/>
      <c r="AH3308" s="175"/>
      <c r="AI3308" s="175"/>
      <c r="AJ3308" s="175"/>
      <c r="AK3308" s="175"/>
      <c r="AL3308" s="175"/>
      <c r="AM3308" s="175"/>
      <c r="AN3308" s="175"/>
      <c r="AO3308" s="175"/>
      <c r="AP3308" s="175"/>
      <c r="AQ3308" s="175"/>
      <c r="AR3308" s="175"/>
    </row>
    <row r="3309" spans="1:44" ht="102" x14ac:dyDescent="0.3">
      <c r="A3309" s="175"/>
      <c r="B3309" s="181" t="s">
        <v>857</v>
      </c>
      <c r="C3309" s="182" t="s">
        <v>858</v>
      </c>
      <c r="D3309" s="190">
        <v>3410.21</v>
      </c>
      <c r="E3309" s="191">
        <v>3410.21</v>
      </c>
      <c r="F3309" s="185" t="s">
        <v>4637</v>
      </c>
      <c r="G3309" s="186" t="s">
        <v>3565</v>
      </c>
      <c r="H3309" s="187"/>
      <c r="I3309" s="175"/>
      <c r="J3309" s="175"/>
      <c r="K3309" s="175"/>
      <c r="L3309" s="175"/>
      <c r="M3309" s="175"/>
      <c r="N3309" s="175"/>
      <c r="O3309" s="175"/>
      <c r="P3309" s="175"/>
      <c r="Q3309" s="175"/>
      <c r="R3309" s="175"/>
      <c r="S3309" s="175"/>
      <c r="T3309" s="175"/>
      <c r="U3309" s="175"/>
      <c r="V3309" s="175"/>
      <c r="W3309" s="175"/>
      <c r="X3309" s="175"/>
      <c r="Y3309" s="175"/>
      <c r="Z3309" s="175"/>
      <c r="AA3309" s="175"/>
      <c r="AB3309" s="175"/>
      <c r="AC3309" s="175"/>
      <c r="AD3309" s="175"/>
      <c r="AE3309" s="175"/>
      <c r="AF3309" s="175"/>
      <c r="AG3309" s="175"/>
      <c r="AH3309" s="175"/>
      <c r="AI3309" s="175"/>
      <c r="AJ3309" s="175"/>
      <c r="AK3309" s="175"/>
      <c r="AL3309" s="175"/>
      <c r="AM3309" s="175"/>
      <c r="AN3309" s="175"/>
      <c r="AO3309" s="175"/>
      <c r="AP3309" s="175"/>
      <c r="AQ3309" s="175"/>
      <c r="AR3309" s="175"/>
    </row>
    <row r="3310" spans="1:44" ht="102" hidden="1" x14ac:dyDescent="0.3">
      <c r="A3310" s="175"/>
      <c r="B3310" s="185" t="s">
        <v>4637</v>
      </c>
      <c r="C3310" s="182"/>
      <c r="D3310" s="190">
        <v>3410.21</v>
      </c>
      <c r="E3310" s="191">
        <v>3410.21</v>
      </c>
      <c r="F3310" s="186" t="s">
        <v>3565</v>
      </c>
      <c r="G3310" s="181" t="s">
        <v>2004</v>
      </c>
      <c r="H3310" s="182" t="s">
        <v>2005</v>
      </c>
      <c r="I3310" s="175"/>
      <c r="J3310" s="175"/>
      <c r="K3310" s="175"/>
      <c r="L3310" s="175"/>
      <c r="M3310" s="175"/>
      <c r="N3310" s="175"/>
      <c r="O3310" s="175"/>
      <c r="P3310" s="175"/>
      <c r="Q3310" s="175"/>
      <c r="R3310" s="175"/>
      <c r="S3310" s="175"/>
      <c r="T3310" s="175"/>
      <c r="U3310" s="175"/>
      <c r="V3310" s="175"/>
      <c r="W3310" s="175"/>
      <c r="X3310" s="175"/>
      <c r="Y3310" s="175"/>
      <c r="Z3310" s="175"/>
      <c r="AA3310" s="175"/>
      <c r="AB3310" s="175"/>
      <c r="AC3310" s="175"/>
      <c r="AD3310" s="175"/>
      <c r="AE3310" s="175"/>
      <c r="AF3310" s="175"/>
      <c r="AG3310" s="175"/>
      <c r="AH3310" s="175"/>
      <c r="AI3310" s="175"/>
      <c r="AJ3310" s="175"/>
      <c r="AK3310" s="175"/>
      <c r="AL3310" s="175"/>
      <c r="AM3310" s="175"/>
      <c r="AN3310" s="175"/>
      <c r="AO3310" s="175"/>
      <c r="AP3310" s="175"/>
      <c r="AQ3310" s="175"/>
      <c r="AR3310" s="175"/>
    </row>
    <row r="3311" spans="1:44" ht="102" hidden="1" x14ac:dyDescent="0.3">
      <c r="A3311" s="175"/>
      <c r="B3311" s="186" t="s">
        <v>3565</v>
      </c>
      <c r="C3311" s="187"/>
      <c r="D3311" s="190">
        <v>3410.21</v>
      </c>
      <c r="E3311" s="191">
        <v>3410.21</v>
      </c>
      <c r="F3311" s="181" t="s">
        <v>2004</v>
      </c>
      <c r="G3311" s="185" t="s">
        <v>4637</v>
      </c>
      <c r="H3311" s="182"/>
      <c r="I3311" s="175"/>
      <c r="J3311" s="175"/>
      <c r="K3311" s="175"/>
      <c r="L3311" s="175"/>
      <c r="M3311" s="175"/>
      <c r="N3311" s="175"/>
      <c r="O3311" s="175"/>
      <c r="P3311" s="175"/>
      <c r="Q3311" s="175"/>
      <c r="R3311" s="175"/>
      <c r="S3311" s="175"/>
      <c r="T3311" s="175"/>
      <c r="U3311" s="175"/>
      <c r="V3311" s="175"/>
      <c r="W3311" s="175"/>
      <c r="X3311" s="175"/>
      <c r="Y3311" s="175"/>
      <c r="Z3311" s="175"/>
      <c r="AA3311" s="175"/>
      <c r="AB3311" s="175"/>
      <c r="AC3311" s="175"/>
      <c r="AD3311" s="175"/>
      <c r="AE3311" s="175"/>
      <c r="AF3311" s="175"/>
      <c r="AG3311" s="175"/>
      <c r="AH3311" s="175"/>
      <c r="AI3311" s="175"/>
      <c r="AJ3311" s="175"/>
      <c r="AK3311" s="175"/>
      <c r="AL3311" s="175"/>
      <c r="AM3311" s="175"/>
      <c r="AN3311" s="175"/>
      <c r="AO3311" s="175"/>
      <c r="AP3311" s="175"/>
      <c r="AQ3311" s="175"/>
      <c r="AR3311" s="175"/>
    </row>
    <row r="3312" spans="1:44" ht="102" x14ac:dyDescent="0.3">
      <c r="A3312" s="175"/>
      <c r="B3312" s="181" t="s">
        <v>2004</v>
      </c>
      <c r="C3312" s="182" t="s">
        <v>2005</v>
      </c>
      <c r="D3312" s="190">
        <v>2684.36</v>
      </c>
      <c r="E3312" s="191">
        <v>2684.36</v>
      </c>
      <c r="F3312" s="185" t="s">
        <v>4637</v>
      </c>
      <c r="G3312" s="186" t="s">
        <v>3714</v>
      </c>
      <c r="H3312" s="187"/>
      <c r="I3312" s="175"/>
      <c r="J3312" s="175"/>
      <c r="K3312" s="175"/>
      <c r="L3312" s="175"/>
      <c r="M3312" s="175"/>
      <c r="N3312" s="175"/>
      <c r="O3312" s="175"/>
      <c r="P3312" s="175"/>
      <c r="Q3312" s="175"/>
      <c r="R3312" s="175"/>
      <c r="S3312" s="175"/>
      <c r="T3312" s="175"/>
      <c r="U3312" s="175"/>
      <c r="V3312" s="175"/>
      <c r="W3312" s="175"/>
      <c r="X3312" s="175"/>
      <c r="Y3312" s="175"/>
      <c r="Z3312" s="175"/>
      <c r="AA3312" s="175"/>
      <c r="AB3312" s="175"/>
      <c r="AC3312" s="175"/>
      <c r="AD3312" s="175"/>
      <c r="AE3312" s="175"/>
      <c r="AF3312" s="175"/>
      <c r="AG3312" s="175"/>
      <c r="AH3312" s="175"/>
      <c r="AI3312" s="175"/>
      <c r="AJ3312" s="175"/>
      <c r="AK3312" s="175"/>
      <c r="AL3312" s="175"/>
      <c r="AM3312" s="175"/>
      <c r="AN3312" s="175"/>
      <c r="AO3312" s="175"/>
      <c r="AP3312" s="175"/>
      <c r="AQ3312" s="175"/>
      <c r="AR3312" s="175"/>
    </row>
    <row r="3313" spans="1:44" ht="102" hidden="1" x14ac:dyDescent="0.3">
      <c r="A3313" s="175"/>
      <c r="B3313" s="185" t="s">
        <v>4637</v>
      </c>
      <c r="C3313" s="182"/>
      <c r="D3313" s="190">
        <v>2684.36</v>
      </c>
      <c r="E3313" s="191">
        <v>2684.36</v>
      </c>
      <c r="F3313" s="186" t="s">
        <v>3714</v>
      </c>
      <c r="G3313" s="181" t="s">
        <v>1014</v>
      </c>
      <c r="H3313" s="182" t="s">
        <v>1015</v>
      </c>
      <c r="I3313" s="175"/>
      <c r="J3313" s="175"/>
      <c r="K3313" s="175"/>
      <c r="L3313" s="175"/>
      <c r="M3313" s="175"/>
      <c r="N3313" s="175"/>
      <c r="O3313" s="175"/>
      <c r="P3313" s="175"/>
      <c r="Q3313" s="175"/>
      <c r="R3313" s="175"/>
      <c r="S3313" s="175"/>
      <c r="T3313" s="175"/>
      <c r="U3313" s="175"/>
      <c r="V3313" s="175"/>
      <c r="W3313" s="175"/>
      <c r="X3313" s="175"/>
      <c r="Y3313" s="175"/>
      <c r="Z3313" s="175"/>
      <c r="AA3313" s="175"/>
      <c r="AB3313" s="175"/>
      <c r="AC3313" s="175"/>
      <c r="AD3313" s="175"/>
      <c r="AE3313" s="175"/>
      <c r="AF3313" s="175"/>
      <c r="AG3313" s="175"/>
      <c r="AH3313" s="175"/>
      <c r="AI3313" s="175"/>
      <c r="AJ3313" s="175"/>
      <c r="AK3313" s="175"/>
      <c r="AL3313" s="175"/>
      <c r="AM3313" s="175"/>
      <c r="AN3313" s="175"/>
      <c r="AO3313" s="175"/>
      <c r="AP3313" s="175"/>
      <c r="AQ3313" s="175"/>
      <c r="AR3313" s="175"/>
    </row>
    <row r="3314" spans="1:44" ht="102" hidden="1" x14ac:dyDescent="0.3">
      <c r="A3314" s="175"/>
      <c r="B3314" s="186" t="s">
        <v>3714</v>
      </c>
      <c r="C3314" s="187"/>
      <c r="D3314" s="190">
        <v>2684.36</v>
      </c>
      <c r="E3314" s="191">
        <v>2684.36</v>
      </c>
      <c r="F3314" s="181" t="s">
        <v>1014</v>
      </c>
      <c r="G3314" s="185" t="s">
        <v>4637</v>
      </c>
      <c r="H3314" s="182"/>
      <c r="I3314" s="175"/>
      <c r="J3314" s="175"/>
      <c r="K3314" s="175"/>
      <c r="L3314" s="175"/>
      <c r="M3314" s="175"/>
      <c r="N3314" s="175"/>
      <c r="O3314" s="175"/>
      <c r="P3314" s="175"/>
      <c r="Q3314" s="175"/>
      <c r="R3314" s="175"/>
      <c r="S3314" s="175"/>
      <c r="T3314" s="175"/>
      <c r="U3314" s="175"/>
      <c r="V3314" s="175"/>
      <c r="W3314" s="175"/>
      <c r="X3314" s="175"/>
      <c r="Y3314" s="175"/>
      <c r="Z3314" s="175"/>
      <c r="AA3314" s="175"/>
      <c r="AB3314" s="175"/>
      <c r="AC3314" s="175"/>
      <c r="AD3314" s="175"/>
      <c r="AE3314" s="175"/>
      <c r="AF3314" s="175"/>
      <c r="AG3314" s="175"/>
      <c r="AH3314" s="175"/>
      <c r="AI3314" s="175"/>
      <c r="AJ3314" s="175"/>
      <c r="AK3314" s="175"/>
      <c r="AL3314" s="175"/>
      <c r="AM3314" s="175"/>
      <c r="AN3314" s="175"/>
      <c r="AO3314" s="175"/>
      <c r="AP3314" s="175"/>
      <c r="AQ3314" s="175"/>
      <c r="AR3314" s="175"/>
    </row>
    <row r="3315" spans="1:44" ht="102" x14ac:dyDescent="0.3">
      <c r="A3315" s="175"/>
      <c r="B3315" s="181" t="s">
        <v>1014</v>
      </c>
      <c r="C3315" s="182" t="s">
        <v>1015</v>
      </c>
      <c r="D3315" s="190">
        <v>2688.65</v>
      </c>
      <c r="E3315" s="191">
        <v>2688.65</v>
      </c>
      <c r="F3315" s="185" t="s">
        <v>4637</v>
      </c>
      <c r="G3315" s="186" t="s">
        <v>3566</v>
      </c>
      <c r="H3315" s="187"/>
      <c r="I3315" s="175"/>
      <c r="J3315" s="175"/>
      <c r="K3315" s="175"/>
      <c r="L3315" s="175"/>
      <c r="M3315" s="175"/>
      <c r="N3315" s="175"/>
      <c r="O3315" s="175"/>
      <c r="P3315" s="175"/>
      <c r="Q3315" s="175"/>
      <c r="R3315" s="175"/>
      <c r="S3315" s="175"/>
      <c r="T3315" s="175"/>
      <c r="U3315" s="175"/>
      <c r="V3315" s="175"/>
      <c r="W3315" s="175"/>
      <c r="X3315" s="175"/>
      <c r="Y3315" s="175"/>
      <c r="Z3315" s="175"/>
      <c r="AA3315" s="175"/>
      <c r="AB3315" s="175"/>
      <c r="AC3315" s="175"/>
      <c r="AD3315" s="175"/>
      <c r="AE3315" s="175"/>
      <c r="AF3315" s="175"/>
      <c r="AG3315" s="175"/>
      <c r="AH3315" s="175"/>
      <c r="AI3315" s="175"/>
      <c r="AJ3315" s="175"/>
      <c r="AK3315" s="175"/>
      <c r="AL3315" s="175"/>
      <c r="AM3315" s="175"/>
      <c r="AN3315" s="175"/>
      <c r="AO3315" s="175"/>
      <c r="AP3315" s="175"/>
      <c r="AQ3315" s="175"/>
      <c r="AR3315" s="175"/>
    </row>
    <row r="3316" spans="1:44" ht="102" hidden="1" x14ac:dyDescent="0.3">
      <c r="A3316" s="175"/>
      <c r="B3316" s="185" t="s">
        <v>4637</v>
      </c>
      <c r="C3316" s="182"/>
      <c r="D3316" s="190">
        <v>2688.65</v>
      </c>
      <c r="E3316" s="191">
        <v>2688.65</v>
      </c>
      <c r="F3316" s="186" t="s">
        <v>3566</v>
      </c>
      <c r="G3316" s="181" t="s">
        <v>1810</v>
      </c>
      <c r="H3316" s="182" t="s">
        <v>339</v>
      </c>
      <c r="I3316" s="175"/>
      <c r="J3316" s="175"/>
      <c r="K3316" s="175"/>
      <c r="L3316" s="175"/>
      <c r="M3316" s="175"/>
      <c r="N3316" s="175"/>
      <c r="O3316" s="175"/>
      <c r="P3316" s="175"/>
      <c r="Q3316" s="175"/>
      <c r="R3316" s="175"/>
      <c r="S3316" s="175"/>
      <c r="T3316" s="175"/>
      <c r="U3316" s="175"/>
      <c r="V3316" s="175"/>
      <c r="W3316" s="175"/>
      <c r="X3316" s="175"/>
      <c r="Y3316" s="175"/>
      <c r="Z3316" s="175"/>
      <c r="AA3316" s="175"/>
      <c r="AB3316" s="175"/>
      <c r="AC3316" s="175"/>
      <c r="AD3316" s="175"/>
      <c r="AE3316" s="175"/>
      <c r="AF3316" s="175"/>
      <c r="AG3316" s="175"/>
      <c r="AH3316" s="175"/>
      <c r="AI3316" s="175"/>
      <c r="AJ3316" s="175"/>
      <c r="AK3316" s="175"/>
      <c r="AL3316" s="175"/>
      <c r="AM3316" s="175"/>
      <c r="AN3316" s="175"/>
      <c r="AO3316" s="175"/>
      <c r="AP3316" s="175"/>
      <c r="AQ3316" s="175"/>
      <c r="AR3316" s="175"/>
    </row>
    <row r="3317" spans="1:44" ht="102" hidden="1" x14ac:dyDescent="0.3">
      <c r="A3317" s="175"/>
      <c r="B3317" s="186" t="s">
        <v>3566</v>
      </c>
      <c r="C3317" s="187"/>
      <c r="D3317" s="190">
        <v>2688.65</v>
      </c>
      <c r="E3317" s="191">
        <v>2688.65</v>
      </c>
      <c r="F3317" s="181" t="s">
        <v>1810</v>
      </c>
      <c r="G3317" s="185" t="s">
        <v>4637</v>
      </c>
      <c r="H3317" s="182"/>
      <c r="I3317" s="175"/>
      <c r="J3317" s="175"/>
      <c r="K3317" s="175"/>
      <c r="L3317" s="175"/>
      <c r="M3317" s="175"/>
      <c r="N3317" s="175"/>
      <c r="O3317" s="175"/>
      <c r="P3317" s="175"/>
      <c r="Q3317" s="175"/>
      <c r="R3317" s="175"/>
      <c r="S3317" s="175"/>
      <c r="T3317" s="175"/>
      <c r="U3317" s="175"/>
      <c r="V3317" s="175"/>
      <c r="W3317" s="175"/>
      <c r="X3317" s="175"/>
      <c r="Y3317" s="175"/>
      <c r="Z3317" s="175"/>
      <c r="AA3317" s="175"/>
      <c r="AB3317" s="175"/>
      <c r="AC3317" s="175"/>
      <c r="AD3317" s="175"/>
      <c r="AE3317" s="175"/>
      <c r="AF3317" s="175"/>
      <c r="AG3317" s="175"/>
      <c r="AH3317" s="175"/>
      <c r="AI3317" s="175"/>
      <c r="AJ3317" s="175"/>
      <c r="AK3317" s="175"/>
      <c r="AL3317" s="175"/>
      <c r="AM3317" s="175"/>
      <c r="AN3317" s="175"/>
      <c r="AO3317" s="175"/>
      <c r="AP3317" s="175"/>
      <c r="AQ3317" s="175"/>
      <c r="AR3317" s="175"/>
    </row>
    <row r="3318" spans="1:44" ht="102" x14ac:dyDescent="0.3">
      <c r="A3318" s="175"/>
      <c r="B3318" s="181" t="s">
        <v>1810</v>
      </c>
      <c r="C3318" s="182" t="s">
        <v>339</v>
      </c>
      <c r="D3318" s="190">
        <v>1576.26</v>
      </c>
      <c r="E3318" s="191">
        <v>1576.26</v>
      </c>
      <c r="F3318" s="185" t="s">
        <v>4637</v>
      </c>
      <c r="G3318" s="186" t="s">
        <v>3219</v>
      </c>
      <c r="H3318" s="187"/>
      <c r="I3318" s="175"/>
      <c r="J3318" s="175"/>
      <c r="K3318" s="175"/>
      <c r="L3318" s="175"/>
      <c r="M3318" s="175"/>
      <c r="N3318" s="175"/>
      <c r="O3318" s="175"/>
      <c r="P3318" s="175"/>
      <c r="Q3318" s="175"/>
      <c r="R3318" s="175"/>
      <c r="S3318" s="175"/>
      <c r="T3318" s="175"/>
      <c r="U3318" s="175"/>
      <c r="V3318" s="175"/>
      <c r="W3318" s="175"/>
      <c r="X3318" s="175"/>
      <c r="Y3318" s="175"/>
      <c r="Z3318" s="175"/>
      <c r="AA3318" s="175"/>
      <c r="AB3318" s="175"/>
      <c r="AC3318" s="175"/>
      <c r="AD3318" s="175"/>
      <c r="AE3318" s="175"/>
      <c r="AF3318" s="175"/>
      <c r="AG3318" s="175"/>
      <c r="AH3318" s="175"/>
      <c r="AI3318" s="175"/>
      <c r="AJ3318" s="175"/>
      <c r="AK3318" s="175"/>
      <c r="AL3318" s="175"/>
      <c r="AM3318" s="175"/>
      <c r="AN3318" s="175"/>
      <c r="AO3318" s="175"/>
      <c r="AP3318" s="175"/>
      <c r="AQ3318" s="175"/>
      <c r="AR3318" s="175"/>
    </row>
    <row r="3319" spans="1:44" ht="102" hidden="1" x14ac:dyDescent="0.3">
      <c r="A3319" s="175"/>
      <c r="B3319" s="185" t="s">
        <v>4637</v>
      </c>
      <c r="C3319" s="182"/>
      <c r="D3319" s="190">
        <v>1576.26</v>
      </c>
      <c r="E3319" s="191">
        <v>1576.26</v>
      </c>
      <c r="F3319" s="186" t="s">
        <v>3219</v>
      </c>
      <c r="G3319" s="181" t="s">
        <v>3946</v>
      </c>
      <c r="H3319" s="182" t="s">
        <v>1052</v>
      </c>
      <c r="I3319" s="175"/>
      <c r="J3319" s="175"/>
      <c r="K3319" s="175"/>
      <c r="L3319" s="175"/>
      <c r="M3319" s="175"/>
      <c r="N3319" s="175"/>
      <c r="O3319" s="175"/>
      <c r="P3319" s="175"/>
      <c r="Q3319" s="175"/>
      <c r="R3319" s="175"/>
      <c r="S3319" s="175"/>
      <c r="T3319" s="175"/>
      <c r="U3319" s="175"/>
      <c r="V3319" s="175"/>
      <c r="W3319" s="175"/>
      <c r="X3319" s="175"/>
      <c r="Y3319" s="175"/>
      <c r="Z3319" s="175"/>
      <c r="AA3319" s="175"/>
      <c r="AB3319" s="175"/>
      <c r="AC3319" s="175"/>
      <c r="AD3319" s="175"/>
      <c r="AE3319" s="175"/>
      <c r="AF3319" s="175"/>
      <c r="AG3319" s="175"/>
      <c r="AH3319" s="175"/>
      <c r="AI3319" s="175"/>
      <c r="AJ3319" s="175"/>
      <c r="AK3319" s="175"/>
      <c r="AL3319" s="175"/>
      <c r="AM3319" s="175"/>
      <c r="AN3319" s="175"/>
      <c r="AO3319" s="175"/>
      <c r="AP3319" s="175"/>
      <c r="AQ3319" s="175"/>
      <c r="AR3319" s="175"/>
    </row>
    <row r="3320" spans="1:44" ht="102" hidden="1" x14ac:dyDescent="0.3">
      <c r="A3320" s="175"/>
      <c r="B3320" s="186" t="s">
        <v>3219</v>
      </c>
      <c r="C3320" s="187"/>
      <c r="D3320" s="190">
        <v>1576.26</v>
      </c>
      <c r="E3320" s="191">
        <v>1576.26</v>
      </c>
      <c r="F3320" s="181" t="s">
        <v>3946</v>
      </c>
      <c r="G3320" s="185" t="s">
        <v>4637</v>
      </c>
      <c r="H3320" s="182"/>
      <c r="I3320" s="175"/>
      <c r="J3320" s="175"/>
      <c r="K3320" s="175"/>
      <c r="L3320" s="175"/>
      <c r="M3320" s="175"/>
      <c r="N3320" s="175"/>
      <c r="O3320" s="175"/>
      <c r="P3320" s="175"/>
      <c r="Q3320" s="175"/>
      <c r="R3320" s="175"/>
      <c r="S3320" s="175"/>
      <c r="T3320" s="175"/>
      <c r="U3320" s="175"/>
      <c r="V3320" s="175"/>
      <c r="W3320" s="175"/>
      <c r="X3320" s="175"/>
      <c r="Y3320" s="175"/>
      <c r="Z3320" s="175"/>
      <c r="AA3320" s="175"/>
      <c r="AB3320" s="175"/>
      <c r="AC3320" s="175"/>
      <c r="AD3320" s="175"/>
      <c r="AE3320" s="175"/>
      <c r="AF3320" s="175"/>
      <c r="AG3320" s="175"/>
      <c r="AH3320" s="175"/>
      <c r="AI3320" s="175"/>
      <c r="AJ3320" s="175"/>
      <c r="AK3320" s="175"/>
      <c r="AL3320" s="175"/>
      <c r="AM3320" s="175"/>
      <c r="AN3320" s="175"/>
      <c r="AO3320" s="175"/>
      <c r="AP3320" s="175"/>
      <c r="AQ3320" s="175"/>
      <c r="AR3320" s="175"/>
    </row>
    <row r="3321" spans="1:44" ht="102" x14ac:dyDescent="0.3">
      <c r="A3321" s="175"/>
      <c r="B3321" s="181" t="s">
        <v>3946</v>
      </c>
      <c r="C3321" s="182" t="s">
        <v>1052</v>
      </c>
      <c r="D3321" s="190">
        <v>1748.06</v>
      </c>
      <c r="E3321" s="191">
        <v>1748.06</v>
      </c>
      <c r="F3321" s="185" t="s">
        <v>4637</v>
      </c>
      <c r="G3321" s="186" t="s">
        <v>4632</v>
      </c>
      <c r="H3321" s="187"/>
      <c r="I3321" s="175"/>
      <c r="J3321" s="175"/>
      <c r="K3321" s="175"/>
      <c r="L3321" s="175"/>
      <c r="M3321" s="175"/>
      <c r="N3321" s="175"/>
      <c r="O3321" s="175"/>
      <c r="P3321" s="175"/>
      <c r="Q3321" s="175"/>
      <c r="R3321" s="175"/>
      <c r="S3321" s="175"/>
      <c r="T3321" s="175"/>
      <c r="U3321" s="175"/>
      <c r="V3321" s="175"/>
      <c r="W3321" s="175"/>
      <c r="X3321" s="175"/>
      <c r="Y3321" s="175"/>
      <c r="Z3321" s="175"/>
      <c r="AA3321" s="175"/>
      <c r="AB3321" s="175"/>
      <c r="AC3321" s="175"/>
      <c r="AD3321" s="175"/>
      <c r="AE3321" s="175"/>
      <c r="AF3321" s="175"/>
      <c r="AG3321" s="175"/>
      <c r="AH3321" s="175"/>
      <c r="AI3321" s="175"/>
      <c r="AJ3321" s="175"/>
      <c r="AK3321" s="175"/>
      <c r="AL3321" s="175"/>
      <c r="AM3321" s="175"/>
      <c r="AN3321" s="175"/>
      <c r="AO3321" s="175"/>
      <c r="AP3321" s="175"/>
      <c r="AQ3321" s="175"/>
      <c r="AR3321" s="175"/>
    </row>
    <row r="3322" spans="1:44" ht="102" hidden="1" x14ac:dyDescent="0.3">
      <c r="A3322" s="175"/>
      <c r="B3322" s="185" t="s">
        <v>4637</v>
      </c>
      <c r="C3322" s="182"/>
      <c r="D3322" s="190">
        <v>1748.06</v>
      </c>
      <c r="E3322" s="191">
        <v>1748.06</v>
      </c>
      <c r="F3322" s="186" t="s">
        <v>4632</v>
      </c>
      <c r="G3322" s="181" t="s">
        <v>2461</v>
      </c>
      <c r="H3322" s="182" t="s">
        <v>2462</v>
      </c>
      <c r="I3322" s="175"/>
      <c r="J3322" s="175"/>
      <c r="K3322" s="175"/>
      <c r="L3322" s="175"/>
      <c r="M3322" s="175"/>
      <c r="N3322" s="175"/>
      <c r="O3322" s="175"/>
      <c r="P3322" s="175"/>
      <c r="Q3322" s="175"/>
      <c r="R3322" s="175"/>
      <c r="S3322" s="175"/>
      <c r="T3322" s="175"/>
      <c r="U3322" s="175"/>
      <c r="V3322" s="175"/>
      <c r="W3322" s="175"/>
      <c r="X3322" s="175"/>
      <c r="Y3322" s="175"/>
      <c r="Z3322" s="175"/>
      <c r="AA3322" s="175"/>
      <c r="AB3322" s="175"/>
      <c r="AC3322" s="175"/>
      <c r="AD3322" s="175"/>
      <c r="AE3322" s="175"/>
      <c r="AF3322" s="175"/>
      <c r="AG3322" s="175"/>
      <c r="AH3322" s="175"/>
      <c r="AI3322" s="175"/>
      <c r="AJ3322" s="175"/>
      <c r="AK3322" s="175"/>
      <c r="AL3322" s="175"/>
      <c r="AM3322" s="175"/>
      <c r="AN3322" s="175"/>
      <c r="AO3322" s="175"/>
      <c r="AP3322" s="175"/>
      <c r="AQ3322" s="175"/>
      <c r="AR3322" s="175"/>
    </row>
    <row r="3323" spans="1:44" ht="102" hidden="1" x14ac:dyDescent="0.3">
      <c r="A3323" s="175"/>
      <c r="B3323" s="186" t="s">
        <v>4632</v>
      </c>
      <c r="C3323" s="187"/>
      <c r="D3323" s="190">
        <v>1748.06</v>
      </c>
      <c r="E3323" s="191">
        <v>1748.06</v>
      </c>
      <c r="F3323" s="181" t="s">
        <v>2461</v>
      </c>
      <c r="G3323" s="185" t="s">
        <v>4637</v>
      </c>
      <c r="H3323" s="182"/>
      <c r="I3323" s="175"/>
      <c r="J3323" s="175"/>
      <c r="K3323" s="175"/>
      <c r="L3323" s="175"/>
      <c r="M3323" s="175"/>
      <c r="N3323" s="175"/>
      <c r="O3323" s="175"/>
      <c r="P3323" s="175"/>
      <c r="Q3323" s="175"/>
      <c r="R3323" s="175"/>
      <c r="S3323" s="175"/>
      <c r="T3323" s="175"/>
      <c r="U3323" s="175"/>
      <c r="V3323" s="175"/>
      <c r="W3323" s="175"/>
      <c r="X3323" s="175"/>
      <c r="Y3323" s="175"/>
      <c r="Z3323" s="175"/>
      <c r="AA3323" s="175"/>
      <c r="AB3323" s="175"/>
      <c r="AC3323" s="175"/>
      <c r="AD3323" s="175"/>
      <c r="AE3323" s="175"/>
      <c r="AF3323" s="175"/>
      <c r="AG3323" s="175"/>
      <c r="AH3323" s="175"/>
      <c r="AI3323" s="175"/>
      <c r="AJ3323" s="175"/>
      <c r="AK3323" s="175"/>
      <c r="AL3323" s="175"/>
      <c r="AM3323" s="175"/>
      <c r="AN3323" s="175"/>
      <c r="AO3323" s="175"/>
      <c r="AP3323" s="175"/>
      <c r="AQ3323" s="175"/>
      <c r="AR3323" s="175"/>
    </row>
    <row r="3324" spans="1:44" ht="102" x14ac:dyDescent="0.3">
      <c r="A3324" s="175"/>
      <c r="B3324" s="181" t="s">
        <v>2461</v>
      </c>
      <c r="C3324" s="182" t="s">
        <v>2462</v>
      </c>
      <c r="D3324" s="190">
        <v>3410.21</v>
      </c>
      <c r="E3324" s="191">
        <v>3410.21</v>
      </c>
      <c r="F3324" s="185" t="s">
        <v>4637</v>
      </c>
      <c r="G3324" s="186" t="s">
        <v>3585</v>
      </c>
      <c r="H3324" s="187"/>
      <c r="I3324" s="175"/>
      <c r="J3324" s="175"/>
      <c r="K3324" s="175"/>
      <c r="L3324" s="175"/>
      <c r="M3324" s="175"/>
      <c r="N3324" s="175"/>
      <c r="O3324" s="175"/>
      <c r="P3324" s="175"/>
      <c r="Q3324" s="175"/>
      <c r="R3324" s="175"/>
      <c r="S3324" s="175"/>
      <c r="T3324" s="175"/>
      <c r="U3324" s="175"/>
      <c r="V3324" s="175"/>
      <c r="W3324" s="175"/>
      <c r="X3324" s="175"/>
      <c r="Y3324" s="175"/>
      <c r="Z3324" s="175"/>
      <c r="AA3324" s="175"/>
      <c r="AB3324" s="175"/>
      <c r="AC3324" s="175"/>
      <c r="AD3324" s="175"/>
      <c r="AE3324" s="175"/>
      <c r="AF3324" s="175"/>
      <c r="AG3324" s="175"/>
      <c r="AH3324" s="175"/>
      <c r="AI3324" s="175"/>
      <c r="AJ3324" s="175"/>
      <c r="AK3324" s="175"/>
      <c r="AL3324" s="175"/>
      <c r="AM3324" s="175"/>
      <c r="AN3324" s="175"/>
      <c r="AO3324" s="175"/>
      <c r="AP3324" s="175"/>
      <c r="AQ3324" s="175"/>
      <c r="AR3324" s="175"/>
    </row>
    <row r="3325" spans="1:44" ht="102" hidden="1" x14ac:dyDescent="0.3">
      <c r="A3325" s="175"/>
      <c r="B3325" s="185" t="s">
        <v>4637</v>
      </c>
      <c r="C3325" s="182"/>
      <c r="D3325" s="190">
        <v>3410.21</v>
      </c>
      <c r="E3325" s="191">
        <v>3410.21</v>
      </c>
      <c r="F3325" s="186" t="s">
        <v>3585</v>
      </c>
      <c r="G3325" s="181" t="s">
        <v>1586</v>
      </c>
      <c r="H3325" s="182" t="s">
        <v>1587</v>
      </c>
      <c r="I3325" s="175"/>
      <c r="J3325" s="175"/>
      <c r="K3325" s="175"/>
      <c r="L3325" s="175"/>
      <c r="M3325" s="175"/>
      <c r="N3325" s="175"/>
      <c r="O3325" s="175"/>
      <c r="P3325" s="175"/>
      <c r="Q3325" s="175"/>
      <c r="R3325" s="175"/>
      <c r="S3325" s="175"/>
      <c r="T3325" s="175"/>
      <c r="U3325" s="175"/>
      <c r="V3325" s="175"/>
      <c r="W3325" s="175"/>
      <c r="X3325" s="175"/>
      <c r="Y3325" s="175"/>
      <c r="Z3325" s="175"/>
      <c r="AA3325" s="175"/>
      <c r="AB3325" s="175"/>
      <c r="AC3325" s="175"/>
      <c r="AD3325" s="175"/>
      <c r="AE3325" s="175"/>
      <c r="AF3325" s="175"/>
      <c r="AG3325" s="175"/>
      <c r="AH3325" s="175"/>
      <c r="AI3325" s="175"/>
      <c r="AJ3325" s="175"/>
      <c r="AK3325" s="175"/>
      <c r="AL3325" s="175"/>
      <c r="AM3325" s="175"/>
      <c r="AN3325" s="175"/>
      <c r="AO3325" s="175"/>
      <c r="AP3325" s="175"/>
      <c r="AQ3325" s="175"/>
      <c r="AR3325" s="175"/>
    </row>
    <row r="3326" spans="1:44" ht="102" hidden="1" x14ac:dyDescent="0.3">
      <c r="A3326" s="175"/>
      <c r="B3326" s="186" t="s">
        <v>3585</v>
      </c>
      <c r="C3326" s="187"/>
      <c r="D3326" s="190">
        <v>3410.21</v>
      </c>
      <c r="E3326" s="191">
        <v>3410.21</v>
      </c>
      <c r="F3326" s="181" t="s">
        <v>1586</v>
      </c>
      <c r="G3326" s="185" t="s">
        <v>4637</v>
      </c>
      <c r="H3326" s="182"/>
      <c r="I3326" s="175"/>
      <c r="J3326" s="175"/>
      <c r="K3326" s="175"/>
      <c r="L3326" s="175"/>
      <c r="M3326" s="175"/>
      <c r="N3326" s="175"/>
      <c r="O3326" s="175"/>
      <c r="P3326" s="175"/>
      <c r="Q3326" s="175"/>
      <c r="R3326" s="175"/>
      <c r="S3326" s="175"/>
      <c r="T3326" s="175"/>
      <c r="U3326" s="175"/>
      <c r="V3326" s="175"/>
      <c r="W3326" s="175"/>
      <c r="X3326" s="175"/>
      <c r="Y3326" s="175"/>
      <c r="Z3326" s="175"/>
      <c r="AA3326" s="175"/>
      <c r="AB3326" s="175"/>
      <c r="AC3326" s="175"/>
      <c r="AD3326" s="175"/>
      <c r="AE3326" s="175"/>
      <c r="AF3326" s="175"/>
      <c r="AG3326" s="175"/>
      <c r="AH3326" s="175"/>
      <c r="AI3326" s="175"/>
      <c r="AJ3326" s="175"/>
      <c r="AK3326" s="175"/>
      <c r="AL3326" s="175"/>
      <c r="AM3326" s="175"/>
      <c r="AN3326" s="175"/>
      <c r="AO3326" s="175"/>
      <c r="AP3326" s="175"/>
      <c r="AQ3326" s="175"/>
      <c r="AR3326" s="175"/>
    </row>
    <row r="3327" spans="1:44" ht="102" x14ac:dyDescent="0.3">
      <c r="A3327" s="175"/>
      <c r="B3327" s="181" t="s">
        <v>1586</v>
      </c>
      <c r="C3327" s="182" t="s">
        <v>1587</v>
      </c>
      <c r="D3327" s="190">
        <v>2684.36</v>
      </c>
      <c r="E3327" s="191">
        <v>2684.36</v>
      </c>
      <c r="F3327" s="185" t="s">
        <v>4637</v>
      </c>
      <c r="G3327" s="186" t="s">
        <v>3586</v>
      </c>
      <c r="H3327" s="187"/>
      <c r="I3327" s="175"/>
      <c r="J3327" s="175"/>
      <c r="K3327" s="175"/>
      <c r="L3327" s="175"/>
      <c r="M3327" s="175"/>
      <c r="N3327" s="175"/>
      <c r="O3327" s="175"/>
      <c r="P3327" s="175"/>
      <c r="Q3327" s="175"/>
      <c r="R3327" s="175"/>
      <c r="S3327" s="175"/>
      <c r="T3327" s="175"/>
      <c r="U3327" s="175"/>
      <c r="V3327" s="175"/>
      <c r="W3327" s="175"/>
      <c r="X3327" s="175"/>
      <c r="Y3327" s="175"/>
      <c r="Z3327" s="175"/>
      <c r="AA3327" s="175"/>
      <c r="AB3327" s="175"/>
      <c r="AC3327" s="175"/>
      <c r="AD3327" s="175"/>
      <c r="AE3327" s="175"/>
      <c r="AF3327" s="175"/>
      <c r="AG3327" s="175"/>
      <c r="AH3327" s="175"/>
      <c r="AI3327" s="175"/>
      <c r="AJ3327" s="175"/>
      <c r="AK3327" s="175"/>
      <c r="AL3327" s="175"/>
      <c r="AM3327" s="175"/>
      <c r="AN3327" s="175"/>
      <c r="AO3327" s="175"/>
      <c r="AP3327" s="175"/>
      <c r="AQ3327" s="175"/>
      <c r="AR3327" s="175"/>
    </row>
    <row r="3328" spans="1:44" ht="102" hidden="1" x14ac:dyDescent="0.3">
      <c r="A3328" s="175"/>
      <c r="B3328" s="185" t="s">
        <v>4637</v>
      </c>
      <c r="C3328" s="182"/>
      <c r="D3328" s="190">
        <v>2684.36</v>
      </c>
      <c r="E3328" s="191">
        <v>2684.36</v>
      </c>
      <c r="F3328" s="186" t="s">
        <v>3586</v>
      </c>
      <c r="G3328" s="181" t="s">
        <v>2127</v>
      </c>
      <c r="H3328" s="182" t="s">
        <v>2128</v>
      </c>
      <c r="I3328" s="175"/>
      <c r="J3328" s="175"/>
      <c r="K3328" s="175"/>
      <c r="L3328" s="175"/>
      <c r="M3328" s="175"/>
      <c r="N3328" s="175"/>
      <c r="O3328" s="175"/>
      <c r="P3328" s="175"/>
      <c r="Q3328" s="175"/>
      <c r="R3328" s="175"/>
      <c r="S3328" s="175"/>
      <c r="T3328" s="175"/>
      <c r="U3328" s="175"/>
      <c r="V3328" s="175"/>
      <c r="W3328" s="175"/>
      <c r="X3328" s="175"/>
      <c r="Y3328" s="175"/>
      <c r="Z3328" s="175"/>
      <c r="AA3328" s="175"/>
      <c r="AB3328" s="175"/>
      <c r="AC3328" s="175"/>
      <c r="AD3328" s="175"/>
      <c r="AE3328" s="175"/>
      <c r="AF3328" s="175"/>
      <c r="AG3328" s="175"/>
      <c r="AH3328" s="175"/>
      <c r="AI3328" s="175"/>
      <c r="AJ3328" s="175"/>
      <c r="AK3328" s="175"/>
      <c r="AL3328" s="175"/>
      <c r="AM3328" s="175"/>
      <c r="AN3328" s="175"/>
      <c r="AO3328" s="175"/>
      <c r="AP3328" s="175"/>
      <c r="AQ3328" s="175"/>
      <c r="AR3328" s="175"/>
    </row>
    <row r="3329" spans="1:44" ht="102" hidden="1" x14ac:dyDescent="0.3">
      <c r="A3329" s="175"/>
      <c r="B3329" s="186" t="s">
        <v>3586</v>
      </c>
      <c r="C3329" s="187"/>
      <c r="D3329" s="190">
        <v>2684.36</v>
      </c>
      <c r="E3329" s="191">
        <v>2684.36</v>
      </c>
      <c r="F3329" s="181" t="s">
        <v>2127</v>
      </c>
      <c r="G3329" s="185" t="s">
        <v>4637</v>
      </c>
      <c r="H3329" s="182"/>
      <c r="I3329" s="175"/>
      <c r="J3329" s="175"/>
      <c r="K3329" s="175"/>
      <c r="L3329" s="175"/>
      <c r="M3329" s="175"/>
      <c r="N3329" s="175"/>
      <c r="O3329" s="175"/>
      <c r="P3329" s="175"/>
      <c r="Q3329" s="175"/>
      <c r="R3329" s="175"/>
      <c r="S3329" s="175"/>
      <c r="T3329" s="175"/>
      <c r="U3329" s="175"/>
      <c r="V3329" s="175"/>
      <c r="W3329" s="175"/>
      <c r="X3329" s="175"/>
      <c r="Y3329" s="175"/>
      <c r="Z3329" s="175"/>
      <c r="AA3329" s="175"/>
      <c r="AB3329" s="175"/>
      <c r="AC3329" s="175"/>
      <c r="AD3329" s="175"/>
      <c r="AE3329" s="175"/>
      <c r="AF3329" s="175"/>
      <c r="AG3329" s="175"/>
      <c r="AH3329" s="175"/>
      <c r="AI3329" s="175"/>
      <c r="AJ3329" s="175"/>
      <c r="AK3329" s="175"/>
      <c r="AL3329" s="175"/>
      <c r="AM3329" s="175"/>
      <c r="AN3329" s="175"/>
      <c r="AO3329" s="175"/>
      <c r="AP3329" s="175"/>
      <c r="AQ3329" s="175"/>
      <c r="AR3329" s="175"/>
    </row>
    <row r="3330" spans="1:44" ht="102" x14ac:dyDescent="0.3">
      <c r="A3330" s="175"/>
      <c r="B3330" s="181" t="s">
        <v>2127</v>
      </c>
      <c r="C3330" s="182" t="s">
        <v>2128</v>
      </c>
      <c r="D3330" s="190">
        <v>2688.65</v>
      </c>
      <c r="E3330" s="191">
        <v>2688.65</v>
      </c>
      <c r="F3330" s="185" t="s">
        <v>4637</v>
      </c>
      <c r="G3330" s="186" t="s">
        <v>3588</v>
      </c>
      <c r="H3330" s="187"/>
      <c r="I3330" s="175"/>
      <c r="J3330" s="175"/>
      <c r="K3330" s="175"/>
      <c r="L3330" s="175"/>
      <c r="M3330" s="175"/>
      <c r="N3330" s="175"/>
      <c r="O3330" s="175"/>
      <c r="P3330" s="175"/>
      <c r="Q3330" s="175"/>
      <c r="R3330" s="175"/>
      <c r="S3330" s="175"/>
      <c r="T3330" s="175"/>
      <c r="U3330" s="175"/>
      <c r="V3330" s="175"/>
      <c r="W3330" s="175"/>
      <c r="X3330" s="175"/>
      <c r="Y3330" s="175"/>
      <c r="Z3330" s="175"/>
      <c r="AA3330" s="175"/>
      <c r="AB3330" s="175"/>
      <c r="AC3330" s="175"/>
      <c r="AD3330" s="175"/>
      <c r="AE3330" s="175"/>
      <c r="AF3330" s="175"/>
      <c r="AG3330" s="175"/>
      <c r="AH3330" s="175"/>
      <c r="AI3330" s="175"/>
      <c r="AJ3330" s="175"/>
      <c r="AK3330" s="175"/>
      <c r="AL3330" s="175"/>
      <c r="AM3330" s="175"/>
      <c r="AN3330" s="175"/>
      <c r="AO3330" s="175"/>
      <c r="AP3330" s="175"/>
      <c r="AQ3330" s="175"/>
      <c r="AR3330" s="175"/>
    </row>
    <row r="3331" spans="1:44" ht="102" hidden="1" x14ac:dyDescent="0.3">
      <c r="A3331" s="175"/>
      <c r="B3331" s="185" t="s">
        <v>4637</v>
      </c>
      <c r="C3331" s="182"/>
      <c r="D3331" s="190">
        <v>2688.65</v>
      </c>
      <c r="E3331" s="191">
        <v>2688.65</v>
      </c>
      <c r="F3331" s="186" t="s">
        <v>3588</v>
      </c>
      <c r="G3331" s="181" t="s">
        <v>1128</v>
      </c>
      <c r="H3331" s="182" t="s">
        <v>1129</v>
      </c>
      <c r="I3331" s="175"/>
      <c r="J3331" s="175"/>
      <c r="K3331" s="175"/>
      <c r="L3331" s="175"/>
      <c r="M3331" s="175"/>
      <c r="N3331" s="175"/>
      <c r="O3331" s="175"/>
      <c r="P3331" s="175"/>
      <c r="Q3331" s="175"/>
      <c r="R3331" s="175"/>
      <c r="S3331" s="175"/>
      <c r="T3331" s="175"/>
      <c r="U3331" s="175"/>
      <c r="V3331" s="175"/>
      <c r="W3331" s="175"/>
      <c r="X3331" s="175"/>
      <c r="Y3331" s="175"/>
      <c r="Z3331" s="175"/>
      <c r="AA3331" s="175"/>
      <c r="AB3331" s="175"/>
      <c r="AC3331" s="175"/>
      <c r="AD3331" s="175"/>
      <c r="AE3331" s="175"/>
      <c r="AF3331" s="175"/>
      <c r="AG3331" s="175"/>
      <c r="AH3331" s="175"/>
      <c r="AI3331" s="175"/>
      <c r="AJ3331" s="175"/>
      <c r="AK3331" s="175"/>
      <c r="AL3331" s="175"/>
      <c r="AM3331" s="175"/>
      <c r="AN3331" s="175"/>
      <c r="AO3331" s="175"/>
      <c r="AP3331" s="175"/>
      <c r="AQ3331" s="175"/>
      <c r="AR3331" s="175"/>
    </row>
    <row r="3332" spans="1:44" ht="102" hidden="1" x14ac:dyDescent="0.3">
      <c r="A3332" s="175"/>
      <c r="B3332" s="186" t="s">
        <v>3588</v>
      </c>
      <c r="C3332" s="187"/>
      <c r="D3332" s="190">
        <v>2688.65</v>
      </c>
      <c r="E3332" s="191">
        <v>2688.65</v>
      </c>
      <c r="F3332" s="181" t="s">
        <v>1128</v>
      </c>
      <c r="G3332" s="185" t="s">
        <v>4637</v>
      </c>
      <c r="H3332" s="182"/>
      <c r="I3332" s="175"/>
      <c r="J3332" s="175"/>
      <c r="K3332" s="175"/>
      <c r="L3332" s="175"/>
      <c r="M3332" s="175"/>
      <c r="N3332" s="175"/>
      <c r="O3332" s="175"/>
      <c r="P3332" s="175"/>
      <c r="Q3332" s="175"/>
      <c r="R3332" s="175"/>
      <c r="S3332" s="175"/>
      <c r="T3332" s="175"/>
      <c r="U3332" s="175"/>
      <c r="V3332" s="175"/>
      <c r="W3332" s="175"/>
      <c r="X3332" s="175"/>
      <c r="Y3332" s="175"/>
      <c r="Z3332" s="175"/>
      <c r="AA3332" s="175"/>
      <c r="AB3332" s="175"/>
      <c r="AC3332" s="175"/>
      <c r="AD3332" s="175"/>
      <c r="AE3332" s="175"/>
      <c r="AF3332" s="175"/>
      <c r="AG3332" s="175"/>
      <c r="AH3332" s="175"/>
      <c r="AI3332" s="175"/>
      <c r="AJ3332" s="175"/>
      <c r="AK3332" s="175"/>
      <c r="AL3332" s="175"/>
      <c r="AM3332" s="175"/>
      <c r="AN3332" s="175"/>
      <c r="AO3332" s="175"/>
      <c r="AP3332" s="175"/>
      <c r="AQ3332" s="175"/>
      <c r="AR3332" s="175"/>
    </row>
    <row r="3333" spans="1:44" ht="102" x14ac:dyDescent="0.3">
      <c r="A3333" s="175"/>
      <c r="B3333" s="181" t="s">
        <v>1128</v>
      </c>
      <c r="C3333" s="182" t="s">
        <v>1129</v>
      </c>
      <c r="D3333" s="190">
        <v>1748.06</v>
      </c>
      <c r="E3333" s="191">
        <v>1748.06</v>
      </c>
      <c r="F3333" s="185" t="s">
        <v>4637</v>
      </c>
      <c r="G3333" s="186" t="s">
        <v>3611</v>
      </c>
      <c r="H3333" s="187"/>
      <c r="I3333" s="175"/>
      <c r="J3333" s="175"/>
      <c r="K3333" s="175"/>
      <c r="L3333" s="175"/>
      <c r="M3333" s="175"/>
      <c r="N3333" s="175"/>
      <c r="O3333" s="175"/>
      <c r="P3333" s="175"/>
      <c r="Q3333" s="175"/>
      <c r="R3333" s="175"/>
      <c r="S3333" s="175"/>
      <c r="T3333" s="175"/>
      <c r="U3333" s="175"/>
      <c r="V3333" s="175"/>
      <c r="W3333" s="175"/>
      <c r="X3333" s="175"/>
      <c r="Y3333" s="175"/>
      <c r="Z3333" s="175"/>
      <c r="AA3333" s="175"/>
      <c r="AB3333" s="175"/>
      <c r="AC3333" s="175"/>
      <c r="AD3333" s="175"/>
      <c r="AE3333" s="175"/>
      <c r="AF3333" s="175"/>
      <c r="AG3333" s="175"/>
      <c r="AH3333" s="175"/>
      <c r="AI3333" s="175"/>
      <c r="AJ3333" s="175"/>
      <c r="AK3333" s="175"/>
      <c r="AL3333" s="175"/>
      <c r="AM3333" s="175"/>
      <c r="AN3333" s="175"/>
      <c r="AO3333" s="175"/>
      <c r="AP3333" s="175"/>
      <c r="AQ3333" s="175"/>
      <c r="AR3333" s="175"/>
    </row>
    <row r="3334" spans="1:44" ht="102" hidden="1" x14ac:dyDescent="0.3">
      <c r="A3334" s="175"/>
      <c r="B3334" s="185" t="s">
        <v>4637</v>
      </c>
      <c r="C3334" s="182"/>
      <c r="D3334" s="190">
        <v>1748.06</v>
      </c>
      <c r="E3334" s="191">
        <v>1748.06</v>
      </c>
      <c r="F3334" s="186" t="s">
        <v>3611</v>
      </c>
      <c r="G3334" s="181" t="s">
        <v>2497</v>
      </c>
      <c r="H3334" s="182" t="s">
        <v>2498</v>
      </c>
      <c r="I3334" s="175"/>
      <c r="J3334" s="175"/>
      <c r="K3334" s="175"/>
      <c r="L3334" s="175"/>
      <c r="M3334" s="175"/>
      <c r="N3334" s="175"/>
      <c r="O3334" s="175"/>
      <c r="P3334" s="175"/>
      <c r="Q3334" s="175"/>
      <c r="R3334" s="175"/>
      <c r="S3334" s="175"/>
      <c r="T3334" s="175"/>
      <c r="U3334" s="175"/>
      <c r="V3334" s="175"/>
      <c r="W3334" s="175"/>
      <c r="X3334" s="175"/>
      <c r="Y3334" s="175"/>
      <c r="Z3334" s="175"/>
      <c r="AA3334" s="175"/>
      <c r="AB3334" s="175"/>
      <c r="AC3334" s="175"/>
      <c r="AD3334" s="175"/>
      <c r="AE3334" s="175"/>
      <c r="AF3334" s="175"/>
      <c r="AG3334" s="175"/>
      <c r="AH3334" s="175"/>
      <c r="AI3334" s="175"/>
      <c r="AJ3334" s="175"/>
      <c r="AK3334" s="175"/>
      <c r="AL3334" s="175"/>
      <c r="AM3334" s="175"/>
      <c r="AN3334" s="175"/>
      <c r="AO3334" s="175"/>
      <c r="AP3334" s="175"/>
      <c r="AQ3334" s="175"/>
      <c r="AR3334" s="175"/>
    </row>
    <row r="3335" spans="1:44" ht="102" hidden="1" x14ac:dyDescent="0.3">
      <c r="A3335" s="175"/>
      <c r="B3335" s="186" t="s">
        <v>3611</v>
      </c>
      <c r="C3335" s="187"/>
      <c r="D3335" s="190">
        <v>1748.06</v>
      </c>
      <c r="E3335" s="191">
        <v>1748.06</v>
      </c>
      <c r="F3335" s="181" t="s">
        <v>2497</v>
      </c>
      <c r="G3335" s="185" t="s">
        <v>4637</v>
      </c>
      <c r="H3335" s="182"/>
      <c r="I3335" s="175"/>
      <c r="J3335" s="175"/>
      <c r="K3335" s="175"/>
      <c r="L3335" s="175"/>
      <c r="M3335" s="175"/>
      <c r="N3335" s="175"/>
      <c r="O3335" s="175"/>
      <c r="P3335" s="175"/>
      <c r="Q3335" s="175"/>
      <c r="R3335" s="175"/>
      <c r="S3335" s="175"/>
      <c r="T3335" s="175"/>
      <c r="U3335" s="175"/>
      <c r="V3335" s="175"/>
      <c r="W3335" s="175"/>
      <c r="X3335" s="175"/>
      <c r="Y3335" s="175"/>
      <c r="Z3335" s="175"/>
      <c r="AA3335" s="175"/>
      <c r="AB3335" s="175"/>
      <c r="AC3335" s="175"/>
      <c r="AD3335" s="175"/>
      <c r="AE3335" s="175"/>
      <c r="AF3335" s="175"/>
      <c r="AG3335" s="175"/>
      <c r="AH3335" s="175"/>
      <c r="AI3335" s="175"/>
      <c r="AJ3335" s="175"/>
      <c r="AK3335" s="175"/>
      <c r="AL3335" s="175"/>
      <c r="AM3335" s="175"/>
      <c r="AN3335" s="175"/>
      <c r="AO3335" s="175"/>
      <c r="AP3335" s="175"/>
      <c r="AQ3335" s="175"/>
      <c r="AR3335" s="175"/>
    </row>
    <row r="3336" spans="1:44" ht="102" x14ac:dyDescent="0.3">
      <c r="A3336" s="175"/>
      <c r="B3336" s="181" t="s">
        <v>2497</v>
      </c>
      <c r="C3336" s="182" t="s">
        <v>2498</v>
      </c>
      <c r="D3336" s="190">
        <v>3410.21</v>
      </c>
      <c r="E3336" s="191">
        <v>3410.21</v>
      </c>
      <c r="F3336" s="185" t="s">
        <v>4637</v>
      </c>
      <c r="G3336" s="186" t="s">
        <v>3612</v>
      </c>
      <c r="H3336" s="187"/>
      <c r="I3336" s="175"/>
      <c r="J3336" s="175"/>
      <c r="K3336" s="175"/>
      <c r="L3336" s="175"/>
      <c r="M3336" s="175"/>
      <c r="N3336" s="175"/>
      <c r="O3336" s="175"/>
      <c r="P3336" s="175"/>
      <c r="Q3336" s="175"/>
      <c r="R3336" s="175"/>
      <c r="S3336" s="175"/>
      <c r="T3336" s="175"/>
      <c r="U3336" s="175"/>
      <c r="V3336" s="175"/>
      <c r="W3336" s="175"/>
      <c r="X3336" s="175"/>
      <c r="Y3336" s="175"/>
      <c r="Z3336" s="175"/>
      <c r="AA3336" s="175"/>
      <c r="AB3336" s="175"/>
      <c r="AC3336" s="175"/>
      <c r="AD3336" s="175"/>
      <c r="AE3336" s="175"/>
      <c r="AF3336" s="175"/>
      <c r="AG3336" s="175"/>
      <c r="AH3336" s="175"/>
      <c r="AI3336" s="175"/>
      <c r="AJ3336" s="175"/>
      <c r="AK3336" s="175"/>
      <c r="AL3336" s="175"/>
      <c r="AM3336" s="175"/>
      <c r="AN3336" s="175"/>
      <c r="AO3336" s="175"/>
      <c r="AP3336" s="175"/>
      <c r="AQ3336" s="175"/>
      <c r="AR3336" s="175"/>
    </row>
    <row r="3337" spans="1:44" ht="102" hidden="1" x14ac:dyDescent="0.3">
      <c r="A3337" s="175"/>
      <c r="B3337" s="185" t="s">
        <v>4637</v>
      </c>
      <c r="C3337" s="182"/>
      <c r="D3337" s="190">
        <v>3410.21</v>
      </c>
      <c r="E3337" s="191">
        <v>3410.21</v>
      </c>
      <c r="F3337" s="186" t="s">
        <v>3612</v>
      </c>
      <c r="G3337" s="181" t="s">
        <v>1625</v>
      </c>
      <c r="H3337" s="182" t="s">
        <v>1626</v>
      </c>
      <c r="I3337" s="175"/>
      <c r="J3337" s="175"/>
      <c r="K3337" s="175"/>
      <c r="L3337" s="175"/>
      <c r="M3337" s="175"/>
      <c r="N3337" s="175"/>
      <c r="O3337" s="175"/>
      <c r="P3337" s="175"/>
      <c r="Q3337" s="175"/>
      <c r="R3337" s="175"/>
      <c r="S3337" s="175"/>
      <c r="T3337" s="175"/>
      <c r="U3337" s="175"/>
      <c r="V3337" s="175"/>
      <c r="W3337" s="175"/>
      <c r="X3337" s="175"/>
      <c r="Y3337" s="175"/>
      <c r="Z3337" s="175"/>
      <c r="AA3337" s="175"/>
      <c r="AB3337" s="175"/>
      <c r="AC3337" s="175"/>
      <c r="AD3337" s="175"/>
      <c r="AE3337" s="175"/>
      <c r="AF3337" s="175"/>
      <c r="AG3337" s="175"/>
      <c r="AH3337" s="175"/>
      <c r="AI3337" s="175"/>
      <c r="AJ3337" s="175"/>
      <c r="AK3337" s="175"/>
      <c r="AL3337" s="175"/>
      <c r="AM3337" s="175"/>
      <c r="AN3337" s="175"/>
      <c r="AO3337" s="175"/>
      <c r="AP3337" s="175"/>
      <c r="AQ3337" s="175"/>
      <c r="AR3337" s="175"/>
    </row>
    <row r="3338" spans="1:44" ht="102" hidden="1" x14ac:dyDescent="0.3">
      <c r="A3338" s="175"/>
      <c r="B3338" s="186" t="s">
        <v>3612</v>
      </c>
      <c r="C3338" s="187"/>
      <c r="D3338" s="190">
        <v>3410.21</v>
      </c>
      <c r="E3338" s="191">
        <v>3410.21</v>
      </c>
      <c r="F3338" s="181" t="s">
        <v>1625</v>
      </c>
      <c r="G3338" s="185" t="s">
        <v>4637</v>
      </c>
      <c r="H3338" s="182"/>
      <c r="I3338" s="175"/>
      <c r="J3338" s="175"/>
      <c r="K3338" s="175"/>
      <c r="L3338" s="175"/>
      <c r="M3338" s="175"/>
      <c r="N3338" s="175"/>
      <c r="O3338" s="175"/>
      <c r="P3338" s="175"/>
      <c r="Q3338" s="175"/>
      <c r="R3338" s="175"/>
      <c r="S3338" s="175"/>
      <c r="T3338" s="175"/>
      <c r="U3338" s="175"/>
      <c r="V3338" s="175"/>
      <c r="W3338" s="175"/>
      <c r="X3338" s="175"/>
      <c r="Y3338" s="175"/>
      <c r="Z3338" s="175"/>
      <c r="AA3338" s="175"/>
      <c r="AB3338" s="175"/>
      <c r="AC3338" s="175"/>
      <c r="AD3338" s="175"/>
      <c r="AE3338" s="175"/>
      <c r="AF3338" s="175"/>
      <c r="AG3338" s="175"/>
      <c r="AH3338" s="175"/>
      <c r="AI3338" s="175"/>
      <c r="AJ3338" s="175"/>
      <c r="AK3338" s="175"/>
      <c r="AL3338" s="175"/>
      <c r="AM3338" s="175"/>
      <c r="AN3338" s="175"/>
      <c r="AO3338" s="175"/>
      <c r="AP3338" s="175"/>
      <c r="AQ3338" s="175"/>
      <c r="AR3338" s="175"/>
    </row>
    <row r="3339" spans="1:44" ht="102" x14ac:dyDescent="0.3">
      <c r="A3339" s="175"/>
      <c r="B3339" s="181" t="s">
        <v>1625</v>
      </c>
      <c r="C3339" s="182" t="s">
        <v>1626</v>
      </c>
      <c r="D3339" s="190">
        <v>2684.36</v>
      </c>
      <c r="E3339" s="191">
        <v>2684.36</v>
      </c>
      <c r="F3339" s="185" t="s">
        <v>4637</v>
      </c>
      <c r="G3339" s="186" t="s">
        <v>3613</v>
      </c>
      <c r="H3339" s="187"/>
      <c r="I3339" s="175"/>
      <c r="J3339" s="175"/>
      <c r="K3339" s="175"/>
      <c r="L3339" s="175"/>
      <c r="M3339" s="175"/>
      <c r="N3339" s="175"/>
      <c r="O3339" s="175"/>
      <c r="P3339" s="175"/>
      <c r="Q3339" s="175"/>
      <c r="R3339" s="175"/>
      <c r="S3339" s="175"/>
      <c r="T3339" s="175"/>
      <c r="U3339" s="175"/>
      <c r="V3339" s="175"/>
      <c r="W3339" s="175"/>
      <c r="X3339" s="175"/>
      <c r="Y3339" s="175"/>
      <c r="Z3339" s="175"/>
      <c r="AA3339" s="175"/>
      <c r="AB3339" s="175"/>
      <c r="AC3339" s="175"/>
      <c r="AD3339" s="175"/>
      <c r="AE3339" s="175"/>
      <c r="AF3339" s="175"/>
      <c r="AG3339" s="175"/>
      <c r="AH3339" s="175"/>
      <c r="AI3339" s="175"/>
      <c r="AJ3339" s="175"/>
      <c r="AK3339" s="175"/>
      <c r="AL3339" s="175"/>
      <c r="AM3339" s="175"/>
      <c r="AN3339" s="175"/>
      <c r="AO3339" s="175"/>
      <c r="AP3339" s="175"/>
      <c r="AQ3339" s="175"/>
      <c r="AR3339" s="175"/>
    </row>
    <row r="3340" spans="1:44" ht="102" hidden="1" x14ac:dyDescent="0.3">
      <c r="A3340" s="175"/>
      <c r="B3340" s="185" t="s">
        <v>4637</v>
      </c>
      <c r="C3340" s="182"/>
      <c r="D3340" s="190">
        <v>2684.36</v>
      </c>
      <c r="E3340" s="191">
        <v>2684.36</v>
      </c>
      <c r="F3340" s="186" t="s">
        <v>3613</v>
      </c>
      <c r="G3340" s="181" t="s">
        <v>1038</v>
      </c>
      <c r="H3340" s="182" t="s">
        <v>1039</v>
      </c>
      <c r="I3340" s="175"/>
      <c r="J3340" s="175"/>
      <c r="K3340" s="175"/>
      <c r="L3340" s="175"/>
      <c r="M3340" s="175"/>
      <c r="N3340" s="175"/>
      <c r="O3340" s="175"/>
      <c r="P3340" s="175"/>
      <c r="Q3340" s="175"/>
      <c r="R3340" s="175"/>
      <c r="S3340" s="175"/>
      <c r="T3340" s="175"/>
      <c r="U3340" s="175"/>
      <c r="V3340" s="175"/>
      <c r="W3340" s="175"/>
      <c r="X3340" s="175"/>
      <c r="Y3340" s="175"/>
      <c r="Z3340" s="175"/>
      <c r="AA3340" s="175"/>
      <c r="AB3340" s="175"/>
      <c r="AC3340" s="175"/>
      <c r="AD3340" s="175"/>
      <c r="AE3340" s="175"/>
      <c r="AF3340" s="175"/>
      <c r="AG3340" s="175"/>
      <c r="AH3340" s="175"/>
      <c r="AI3340" s="175"/>
      <c r="AJ3340" s="175"/>
      <c r="AK3340" s="175"/>
      <c r="AL3340" s="175"/>
      <c r="AM3340" s="175"/>
      <c r="AN3340" s="175"/>
      <c r="AO3340" s="175"/>
      <c r="AP3340" s="175"/>
      <c r="AQ3340" s="175"/>
      <c r="AR3340" s="175"/>
    </row>
    <row r="3341" spans="1:44" ht="102" hidden="1" x14ac:dyDescent="0.3">
      <c r="A3341" s="175"/>
      <c r="B3341" s="186" t="s">
        <v>3613</v>
      </c>
      <c r="C3341" s="187"/>
      <c r="D3341" s="190">
        <v>2684.36</v>
      </c>
      <c r="E3341" s="191">
        <v>2684.36</v>
      </c>
      <c r="F3341" s="181" t="s">
        <v>1038</v>
      </c>
      <c r="G3341" s="185" t="s">
        <v>4637</v>
      </c>
      <c r="H3341" s="182"/>
      <c r="I3341" s="175"/>
      <c r="J3341" s="175"/>
      <c r="K3341" s="175"/>
      <c r="L3341" s="175"/>
      <c r="M3341" s="175"/>
      <c r="N3341" s="175"/>
      <c r="O3341" s="175"/>
      <c r="P3341" s="175"/>
      <c r="Q3341" s="175"/>
      <c r="R3341" s="175"/>
      <c r="S3341" s="175"/>
      <c r="T3341" s="175"/>
      <c r="U3341" s="175"/>
      <c r="V3341" s="175"/>
      <c r="W3341" s="175"/>
      <c r="X3341" s="175"/>
      <c r="Y3341" s="175"/>
      <c r="Z3341" s="175"/>
      <c r="AA3341" s="175"/>
      <c r="AB3341" s="175"/>
      <c r="AC3341" s="175"/>
      <c r="AD3341" s="175"/>
      <c r="AE3341" s="175"/>
      <c r="AF3341" s="175"/>
      <c r="AG3341" s="175"/>
      <c r="AH3341" s="175"/>
      <c r="AI3341" s="175"/>
      <c r="AJ3341" s="175"/>
      <c r="AK3341" s="175"/>
      <c r="AL3341" s="175"/>
      <c r="AM3341" s="175"/>
      <c r="AN3341" s="175"/>
      <c r="AO3341" s="175"/>
      <c r="AP3341" s="175"/>
      <c r="AQ3341" s="175"/>
      <c r="AR3341" s="175"/>
    </row>
    <row r="3342" spans="1:44" ht="102" x14ac:dyDescent="0.3">
      <c r="A3342" s="175"/>
      <c r="B3342" s="181" t="s">
        <v>1038</v>
      </c>
      <c r="C3342" s="182" t="s">
        <v>1039</v>
      </c>
      <c r="D3342" s="190">
        <v>2688.65</v>
      </c>
      <c r="E3342" s="191">
        <v>2688.65</v>
      </c>
      <c r="F3342" s="185" t="s">
        <v>4637</v>
      </c>
      <c r="G3342" s="186" t="s">
        <v>3614</v>
      </c>
      <c r="H3342" s="187"/>
      <c r="I3342" s="175"/>
      <c r="J3342" s="175"/>
      <c r="K3342" s="175"/>
      <c r="L3342" s="175"/>
      <c r="M3342" s="175"/>
      <c r="N3342" s="175"/>
      <c r="O3342" s="175"/>
      <c r="P3342" s="175"/>
      <c r="Q3342" s="175"/>
      <c r="R3342" s="175"/>
      <c r="S3342" s="175"/>
      <c r="T3342" s="175"/>
      <c r="U3342" s="175"/>
      <c r="V3342" s="175"/>
      <c r="W3342" s="175"/>
      <c r="X3342" s="175"/>
      <c r="Y3342" s="175"/>
      <c r="Z3342" s="175"/>
      <c r="AA3342" s="175"/>
      <c r="AB3342" s="175"/>
      <c r="AC3342" s="175"/>
      <c r="AD3342" s="175"/>
      <c r="AE3342" s="175"/>
      <c r="AF3342" s="175"/>
      <c r="AG3342" s="175"/>
      <c r="AH3342" s="175"/>
      <c r="AI3342" s="175"/>
      <c r="AJ3342" s="175"/>
      <c r="AK3342" s="175"/>
      <c r="AL3342" s="175"/>
      <c r="AM3342" s="175"/>
      <c r="AN3342" s="175"/>
      <c r="AO3342" s="175"/>
      <c r="AP3342" s="175"/>
      <c r="AQ3342" s="175"/>
      <c r="AR3342" s="175"/>
    </row>
    <row r="3343" spans="1:44" ht="102" hidden="1" x14ac:dyDescent="0.3">
      <c r="A3343" s="175"/>
      <c r="B3343" s="185" t="s">
        <v>4637</v>
      </c>
      <c r="C3343" s="182"/>
      <c r="D3343" s="190">
        <v>2688.65</v>
      </c>
      <c r="E3343" s="191">
        <v>2688.65</v>
      </c>
      <c r="F3343" s="186" t="s">
        <v>3614</v>
      </c>
      <c r="G3343" s="181" t="s">
        <v>1970</v>
      </c>
      <c r="H3343" s="182" t="s">
        <v>1971</v>
      </c>
      <c r="I3343" s="175"/>
      <c r="J3343" s="175"/>
      <c r="K3343" s="175"/>
      <c r="L3343" s="175"/>
      <c r="M3343" s="175"/>
      <c r="N3343" s="175"/>
      <c r="O3343" s="175"/>
      <c r="P3343" s="175"/>
      <c r="Q3343" s="175"/>
      <c r="R3343" s="175"/>
      <c r="S3343" s="175"/>
      <c r="T3343" s="175"/>
      <c r="U3343" s="175"/>
      <c r="V3343" s="175"/>
      <c r="W3343" s="175"/>
      <c r="X3343" s="175"/>
      <c r="Y3343" s="175"/>
      <c r="Z3343" s="175"/>
      <c r="AA3343" s="175"/>
      <c r="AB3343" s="175"/>
      <c r="AC3343" s="175"/>
      <c r="AD3343" s="175"/>
      <c r="AE3343" s="175"/>
      <c r="AF3343" s="175"/>
      <c r="AG3343" s="175"/>
      <c r="AH3343" s="175"/>
      <c r="AI3343" s="175"/>
      <c r="AJ3343" s="175"/>
      <c r="AK3343" s="175"/>
      <c r="AL3343" s="175"/>
      <c r="AM3343" s="175"/>
      <c r="AN3343" s="175"/>
      <c r="AO3343" s="175"/>
      <c r="AP3343" s="175"/>
      <c r="AQ3343" s="175"/>
      <c r="AR3343" s="175"/>
    </row>
    <row r="3344" spans="1:44" ht="102" hidden="1" x14ac:dyDescent="0.3">
      <c r="A3344" s="175"/>
      <c r="B3344" s="186" t="s">
        <v>3614</v>
      </c>
      <c r="C3344" s="187"/>
      <c r="D3344" s="190">
        <v>2688.65</v>
      </c>
      <c r="E3344" s="191">
        <v>2688.65</v>
      </c>
      <c r="F3344" s="181" t="s">
        <v>1970</v>
      </c>
      <c r="G3344" s="185" t="s">
        <v>4637</v>
      </c>
      <c r="H3344" s="182"/>
      <c r="I3344" s="175"/>
      <c r="J3344" s="175"/>
      <c r="K3344" s="175"/>
      <c r="L3344" s="175"/>
      <c r="M3344" s="175"/>
      <c r="N3344" s="175"/>
      <c r="O3344" s="175"/>
      <c r="P3344" s="175"/>
      <c r="Q3344" s="175"/>
      <c r="R3344" s="175"/>
      <c r="S3344" s="175"/>
      <c r="T3344" s="175"/>
      <c r="U3344" s="175"/>
      <c r="V3344" s="175"/>
      <c r="W3344" s="175"/>
      <c r="X3344" s="175"/>
      <c r="Y3344" s="175"/>
      <c r="Z3344" s="175"/>
      <c r="AA3344" s="175"/>
      <c r="AB3344" s="175"/>
      <c r="AC3344" s="175"/>
      <c r="AD3344" s="175"/>
      <c r="AE3344" s="175"/>
      <c r="AF3344" s="175"/>
      <c r="AG3344" s="175"/>
      <c r="AH3344" s="175"/>
      <c r="AI3344" s="175"/>
      <c r="AJ3344" s="175"/>
      <c r="AK3344" s="175"/>
      <c r="AL3344" s="175"/>
      <c r="AM3344" s="175"/>
      <c r="AN3344" s="175"/>
      <c r="AO3344" s="175"/>
      <c r="AP3344" s="175"/>
      <c r="AQ3344" s="175"/>
      <c r="AR3344" s="175"/>
    </row>
    <row r="3345" spans="1:44" ht="102" x14ac:dyDescent="0.3">
      <c r="A3345" s="175"/>
      <c r="B3345" s="181" t="s">
        <v>1970</v>
      </c>
      <c r="C3345" s="182" t="s">
        <v>1971</v>
      </c>
      <c r="D3345" s="190">
        <v>1748.06</v>
      </c>
      <c r="E3345" s="191">
        <v>1748.06</v>
      </c>
      <c r="F3345" s="185" t="s">
        <v>4637</v>
      </c>
      <c r="G3345" s="186" t="s">
        <v>3638</v>
      </c>
      <c r="H3345" s="187"/>
      <c r="I3345" s="175"/>
      <c r="J3345" s="175"/>
      <c r="K3345" s="175"/>
      <c r="L3345" s="175"/>
      <c r="M3345" s="175"/>
      <c r="N3345" s="175"/>
      <c r="O3345" s="175"/>
      <c r="P3345" s="175"/>
      <c r="Q3345" s="175"/>
      <c r="R3345" s="175"/>
      <c r="S3345" s="175"/>
      <c r="T3345" s="175"/>
      <c r="U3345" s="175"/>
      <c r="V3345" s="175"/>
      <c r="W3345" s="175"/>
      <c r="X3345" s="175"/>
      <c r="Y3345" s="175"/>
      <c r="Z3345" s="175"/>
      <c r="AA3345" s="175"/>
      <c r="AB3345" s="175"/>
      <c r="AC3345" s="175"/>
      <c r="AD3345" s="175"/>
      <c r="AE3345" s="175"/>
      <c r="AF3345" s="175"/>
      <c r="AG3345" s="175"/>
      <c r="AH3345" s="175"/>
      <c r="AI3345" s="175"/>
      <c r="AJ3345" s="175"/>
      <c r="AK3345" s="175"/>
      <c r="AL3345" s="175"/>
      <c r="AM3345" s="175"/>
      <c r="AN3345" s="175"/>
      <c r="AO3345" s="175"/>
      <c r="AP3345" s="175"/>
      <c r="AQ3345" s="175"/>
      <c r="AR3345" s="175"/>
    </row>
    <row r="3346" spans="1:44" ht="102" hidden="1" x14ac:dyDescent="0.3">
      <c r="A3346" s="175"/>
      <c r="B3346" s="185" t="s">
        <v>4637</v>
      </c>
      <c r="C3346" s="182"/>
      <c r="D3346" s="190">
        <v>1748.06</v>
      </c>
      <c r="E3346" s="191">
        <v>1748.06</v>
      </c>
      <c r="F3346" s="186" t="s">
        <v>3638</v>
      </c>
      <c r="G3346" s="181" t="s">
        <v>872</v>
      </c>
      <c r="H3346" s="182" t="s">
        <v>873</v>
      </c>
      <c r="I3346" s="175"/>
      <c r="J3346" s="175"/>
      <c r="K3346" s="175"/>
      <c r="L3346" s="175"/>
      <c r="M3346" s="175"/>
      <c r="N3346" s="175"/>
      <c r="O3346" s="175"/>
      <c r="P3346" s="175"/>
      <c r="Q3346" s="175"/>
      <c r="R3346" s="175"/>
      <c r="S3346" s="175"/>
      <c r="T3346" s="175"/>
      <c r="U3346" s="175"/>
      <c r="V3346" s="175"/>
      <c r="W3346" s="175"/>
      <c r="X3346" s="175"/>
      <c r="Y3346" s="175"/>
      <c r="Z3346" s="175"/>
      <c r="AA3346" s="175"/>
      <c r="AB3346" s="175"/>
      <c r="AC3346" s="175"/>
      <c r="AD3346" s="175"/>
      <c r="AE3346" s="175"/>
      <c r="AF3346" s="175"/>
      <c r="AG3346" s="175"/>
      <c r="AH3346" s="175"/>
      <c r="AI3346" s="175"/>
      <c r="AJ3346" s="175"/>
      <c r="AK3346" s="175"/>
      <c r="AL3346" s="175"/>
      <c r="AM3346" s="175"/>
      <c r="AN3346" s="175"/>
      <c r="AO3346" s="175"/>
      <c r="AP3346" s="175"/>
      <c r="AQ3346" s="175"/>
      <c r="AR3346" s="175"/>
    </row>
    <row r="3347" spans="1:44" ht="102" hidden="1" x14ac:dyDescent="0.3">
      <c r="A3347" s="175"/>
      <c r="B3347" s="186" t="s">
        <v>3638</v>
      </c>
      <c r="C3347" s="187"/>
      <c r="D3347" s="190">
        <v>1748.06</v>
      </c>
      <c r="E3347" s="191">
        <v>1748.06</v>
      </c>
      <c r="F3347" s="181" t="s">
        <v>872</v>
      </c>
      <c r="G3347" s="185" t="s">
        <v>4637</v>
      </c>
      <c r="H3347" s="182"/>
      <c r="I3347" s="175"/>
      <c r="J3347" s="175"/>
      <c r="K3347" s="175"/>
      <c r="L3347" s="175"/>
      <c r="M3347" s="175"/>
      <c r="N3347" s="175"/>
      <c r="O3347" s="175"/>
      <c r="P3347" s="175"/>
      <c r="Q3347" s="175"/>
      <c r="R3347" s="175"/>
      <c r="S3347" s="175"/>
      <c r="T3347" s="175"/>
      <c r="U3347" s="175"/>
      <c r="V3347" s="175"/>
      <c r="W3347" s="175"/>
      <c r="X3347" s="175"/>
      <c r="Y3347" s="175"/>
      <c r="Z3347" s="175"/>
      <c r="AA3347" s="175"/>
      <c r="AB3347" s="175"/>
      <c r="AC3347" s="175"/>
      <c r="AD3347" s="175"/>
      <c r="AE3347" s="175"/>
      <c r="AF3347" s="175"/>
      <c r="AG3347" s="175"/>
      <c r="AH3347" s="175"/>
      <c r="AI3347" s="175"/>
      <c r="AJ3347" s="175"/>
      <c r="AK3347" s="175"/>
      <c r="AL3347" s="175"/>
      <c r="AM3347" s="175"/>
      <c r="AN3347" s="175"/>
      <c r="AO3347" s="175"/>
      <c r="AP3347" s="175"/>
      <c r="AQ3347" s="175"/>
      <c r="AR3347" s="175"/>
    </row>
    <row r="3348" spans="1:44" ht="102" x14ac:dyDescent="0.3">
      <c r="A3348" s="175"/>
      <c r="B3348" s="181" t="s">
        <v>872</v>
      </c>
      <c r="C3348" s="182" t="s">
        <v>873</v>
      </c>
      <c r="D3348" s="190">
        <v>3410.21</v>
      </c>
      <c r="E3348" s="191">
        <v>3410.21</v>
      </c>
      <c r="F3348" s="185" t="s">
        <v>4637</v>
      </c>
      <c r="G3348" s="186" t="s">
        <v>3639</v>
      </c>
      <c r="H3348" s="187"/>
      <c r="I3348" s="175"/>
      <c r="J3348" s="175"/>
      <c r="K3348" s="175"/>
      <c r="L3348" s="175"/>
      <c r="M3348" s="175"/>
      <c r="N3348" s="175"/>
      <c r="O3348" s="175"/>
      <c r="P3348" s="175"/>
      <c r="Q3348" s="175"/>
      <c r="R3348" s="175"/>
      <c r="S3348" s="175"/>
      <c r="T3348" s="175"/>
      <c r="U3348" s="175"/>
      <c r="V3348" s="175"/>
      <c r="W3348" s="175"/>
      <c r="X3348" s="175"/>
      <c r="Y3348" s="175"/>
      <c r="Z3348" s="175"/>
      <c r="AA3348" s="175"/>
      <c r="AB3348" s="175"/>
      <c r="AC3348" s="175"/>
      <c r="AD3348" s="175"/>
      <c r="AE3348" s="175"/>
      <c r="AF3348" s="175"/>
      <c r="AG3348" s="175"/>
      <c r="AH3348" s="175"/>
      <c r="AI3348" s="175"/>
      <c r="AJ3348" s="175"/>
      <c r="AK3348" s="175"/>
      <c r="AL3348" s="175"/>
      <c r="AM3348" s="175"/>
      <c r="AN3348" s="175"/>
      <c r="AO3348" s="175"/>
      <c r="AP3348" s="175"/>
      <c r="AQ3348" s="175"/>
      <c r="AR3348" s="175"/>
    </row>
    <row r="3349" spans="1:44" ht="102" hidden="1" x14ac:dyDescent="0.3">
      <c r="A3349" s="175"/>
      <c r="B3349" s="185" t="s">
        <v>4637</v>
      </c>
      <c r="C3349" s="182"/>
      <c r="D3349" s="190">
        <v>3410.21</v>
      </c>
      <c r="E3349" s="191">
        <v>3410.21</v>
      </c>
      <c r="F3349" s="186" t="s">
        <v>3639</v>
      </c>
      <c r="G3349" s="181" t="s">
        <v>1025</v>
      </c>
      <c r="H3349" s="182" t="s">
        <v>202</v>
      </c>
      <c r="I3349" s="175"/>
      <c r="J3349" s="175"/>
      <c r="K3349" s="175"/>
      <c r="L3349" s="175"/>
      <c r="M3349" s="175"/>
      <c r="N3349" s="175"/>
      <c r="O3349" s="175"/>
      <c r="P3349" s="175"/>
      <c r="Q3349" s="175"/>
      <c r="R3349" s="175"/>
      <c r="S3349" s="175"/>
      <c r="T3349" s="175"/>
      <c r="U3349" s="175"/>
      <c r="V3349" s="175"/>
      <c r="W3349" s="175"/>
      <c r="X3349" s="175"/>
      <c r="Y3349" s="175"/>
      <c r="Z3349" s="175"/>
      <c r="AA3349" s="175"/>
      <c r="AB3349" s="175"/>
      <c r="AC3349" s="175"/>
      <c r="AD3349" s="175"/>
      <c r="AE3349" s="175"/>
      <c r="AF3349" s="175"/>
      <c r="AG3349" s="175"/>
      <c r="AH3349" s="175"/>
      <c r="AI3349" s="175"/>
      <c r="AJ3349" s="175"/>
      <c r="AK3349" s="175"/>
      <c r="AL3349" s="175"/>
      <c r="AM3349" s="175"/>
      <c r="AN3349" s="175"/>
      <c r="AO3349" s="175"/>
      <c r="AP3349" s="175"/>
      <c r="AQ3349" s="175"/>
      <c r="AR3349" s="175"/>
    </row>
    <row r="3350" spans="1:44" ht="102" hidden="1" x14ac:dyDescent="0.3">
      <c r="A3350" s="175"/>
      <c r="B3350" s="186" t="s">
        <v>3639</v>
      </c>
      <c r="C3350" s="187"/>
      <c r="D3350" s="190">
        <v>3410.21</v>
      </c>
      <c r="E3350" s="191">
        <v>3410.21</v>
      </c>
      <c r="F3350" s="181" t="s">
        <v>1025</v>
      </c>
      <c r="G3350" s="185" t="s">
        <v>4637</v>
      </c>
      <c r="H3350" s="182"/>
      <c r="I3350" s="175"/>
      <c r="J3350" s="175"/>
      <c r="K3350" s="175"/>
      <c r="L3350" s="175"/>
      <c r="M3350" s="175"/>
      <c r="N3350" s="175"/>
      <c r="O3350" s="175"/>
      <c r="P3350" s="175"/>
      <c r="Q3350" s="175"/>
      <c r="R3350" s="175"/>
      <c r="S3350" s="175"/>
      <c r="T3350" s="175"/>
      <c r="U3350" s="175"/>
      <c r="V3350" s="175"/>
      <c r="W3350" s="175"/>
      <c r="X3350" s="175"/>
      <c r="Y3350" s="175"/>
      <c r="Z3350" s="175"/>
      <c r="AA3350" s="175"/>
      <c r="AB3350" s="175"/>
      <c r="AC3350" s="175"/>
      <c r="AD3350" s="175"/>
      <c r="AE3350" s="175"/>
      <c r="AF3350" s="175"/>
      <c r="AG3350" s="175"/>
      <c r="AH3350" s="175"/>
      <c r="AI3350" s="175"/>
      <c r="AJ3350" s="175"/>
      <c r="AK3350" s="175"/>
      <c r="AL3350" s="175"/>
      <c r="AM3350" s="175"/>
      <c r="AN3350" s="175"/>
      <c r="AO3350" s="175"/>
      <c r="AP3350" s="175"/>
      <c r="AQ3350" s="175"/>
      <c r="AR3350" s="175"/>
    </row>
    <row r="3351" spans="1:44" ht="102" x14ac:dyDescent="0.3">
      <c r="A3351" s="175"/>
      <c r="B3351" s="181" t="s">
        <v>1025</v>
      </c>
      <c r="C3351" s="182" t="s">
        <v>202</v>
      </c>
      <c r="D3351" s="190">
        <v>3367.26</v>
      </c>
      <c r="E3351" s="191">
        <v>3367.26</v>
      </c>
      <c r="F3351" s="185" t="s">
        <v>4637</v>
      </c>
      <c r="G3351" s="186" t="s">
        <v>3221</v>
      </c>
      <c r="H3351" s="187"/>
      <c r="I3351" s="175"/>
      <c r="J3351" s="175"/>
      <c r="K3351" s="175"/>
      <c r="L3351" s="175"/>
      <c r="M3351" s="175"/>
      <c r="N3351" s="175"/>
      <c r="O3351" s="175"/>
      <c r="P3351" s="175"/>
      <c r="Q3351" s="175"/>
      <c r="R3351" s="175"/>
      <c r="S3351" s="175"/>
      <c r="T3351" s="175"/>
      <c r="U3351" s="175"/>
      <c r="V3351" s="175"/>
      <c r="W3351" s="175"/>
      <c r="X3351" s="175"/>
      <c r="Y3351" s="175"/>
      <c r="Z3351" s="175"/>
      <c r="AA3351" s="175"/>
      <c r="AB3351" s="175"/>
      <c r="AC3351" s="175"/>
      <c r="AD3351" s="175"/>
      <c r="AE3351" s="175"/>
      <c r="AF3351" s="175"/>
      <c r="AG3351" s="175"/>
      <c r="AH3351" s="175"/>
      <c r="AI3351" s="175"/>
      <c r="AJ3351" s="175"/>
      <c r="AK3351" s="175"/>
      <c r="AL3351" s="175"/>
      <c r="AM3351" s="175"/>
      <c r="AN3351" s="175"/>
      <c r="AO3351" s="175"/>
      <c r="AP3351" s="175"/>
      <c r="AQ3351" s="175"/>
      <c r="AR3351" s="175"/>
    </row>
    <row r="3352" spans="1:44" ht="102" hidden="1" x14ac:dyDescent="0.3">
      <c r="A3352" s="175"/>
      <c r="B3352" s="185" t="s">
        <v>4637</v>
      </c>
      <c r="C3352" s="182"/>
      <c r="D3352" s="190">
        <v>3367.26</v>
      </c>
      <c r="E3352" s="191">
        <v>3367.26</v>
      </c>
      <c r="F3352" s="186" t="s">
        <v>3221</v>
      </c>
      <c r="G3352" s="181" t="s">
        <v>2395</v>
      </c>
      <c r="H3352" s="182" t="s">
        <v>2396</v>
      </c>
      <c r="I3352" s="175"/>
      <c r="J3352" s="175"/>
      <c r="K3352" s="175"/>
      <c r="L3352" s="175"/>
      <c r="M3352" s="175"/>
      <c r="N3352" s="175"/>
      <c r="O3352" s="175"/>
      <c r="P3352" s="175"/>
      <c r="Q3352" s="175"/>
      <c r="R3352" s="175"/>
      <c r="S3352" s="175"/>
      <c r="T3352" s="175"/>
      <c r="U3352" s="175"/>
      <c r="V3352" s="175"/>
      <c r="W3352" s="175"/>
      <c r="X3352" s="175"/>
      <c r="Y3352" s="175"/>
      <c r="Z3352" s="175"/>
      <c r="AA3352" s="175"/>
      <c r="AB3352" s="175"/>
      <c r="AC3352" s="175"/>
      <c r="AD3352" s="175"/>
      <c r="AE3352" s="175"/>
      <c r="AF3352" s="175"/>
      <c r="AG3352" s="175"/>
      <c r="AH3352" s="175"/>
      <c r="AI3352" s="175"/>
      <c r="AJ3352" s="175"/>
      <c r="AK3352" s="175"/>
      <c r="AL3352" s="175"/>
      <c r="AM3352" s="175"/>
      <c r="AN3352" s="175"/>
      <c r="AO3352" s="175"/>
      <c r="AP3352" s="175"/>
      <c r="AQ3352" s="175"/>
      <c r="AR3352" s="175"/>
    </row>
    <row r="3353" spans="1:44" ht="102" hidden="1" x14ac:dyDescent="0.3">
      <c r="A3353" s="175"/>
      <c r="B3353" s="186" t="s">
        <v>3221</v>
      </c>
      <c r="C3353" s="187"/>
      <c r="D3353" s="190">
        <v>3367.26</v>
      </c>
      <c r="E3353" s="191">
        <v>3367.26</v>
      </c>
      <c r="F3353" s="181" t="s">
        <v>2395</v>
      </c>
      <c r="G3353" s="185" t="s">
        <v>4637</v>
      </c>
      <c r="H3353" s="182"/>
      <c r="I3353" s="175"/>
      <c r="J3353" s="175"/>
      <c r="K3353" s="175"/>
      <c r="L3353" s="175"/>
      <c r="M3353" s="175"/>
      <c r="N3353" s="175"/>
      <c r="O3353" s="175"/>
      <c r="P3353" s="175"/>
      <c r="Q3353" s="175"/>
      <c r="R3353" s="175"/>
      <c r="S3353" s="175"/>
      <c r="T3353" s="175"/>
      <c r="U3353" s="175"/>
      <c r="V3353" s="175"/>
      <c r="W3353" s="175"/>
      <c r="X3353" s="175"/>
      <c r="Y3353" s="175"/>
      <c r="Z3353" s="175"/>
      <c r="AA3353" s="175"/>
      <c r="AB3353" s="175"/>
      <c r="AC3353" s="175"/>
      <c r="AD3353" s="175"/>
      <c r="AE3353" s="175"/>
      <c r="AF3353" s="175"/>
      <c r="AG3353" s="175"/>
      <c r="AH3353" s="175"/>
      <c r="AI3353" s="175"/>
      <c r="AJ3353" s="175"/>
      <c r="AK3353" s="175"/>
      <c r="AL3353" s="175"/>
      <c r="AM3353" s="175"/>
      <c r="AN3353" s="175"/>
      <c r="AO3353" s="175"/>
      <c r="AP3353" s="175"/>
      <c r="AQ3353" s="175"/>
      <c r="AR3353" s="175"/>
    </row>
    <row r="3354" spans="1:44" ht="102" x14ac:dyDescent="0.3">
      <c r="A3354" s="175"/>
      <c r="B3354" s="181" t="s">
        <v>2395</v>
      </c>
      <c r="C3354" s="182" t="s">
        <v>2396</v>
      </c>
      <c r="D3354" s="190">
        <v>2684.36</v>
      </c>
      <c r="E3354" s="191">
        <v>2684.36</v>
      </c>
      <c r="F3354" s="185" t="s">
        <v>4637</v>
      </c>
      <c r="G3354" s="186" t="s">
        <v>3640</v>
      </c>
      <c r="H3354" s="187"/>
      <c r="I3354" s="175"/>
      <c r="J3354" s="175"/>
      <c r="K3354" s="175"/>
      <c r="L3354" s="175"/>
      <c r="M3354" s="175"/>
      <c r="N3354" s="175"/>
      <c r="O3354" s="175"/>
      <c r="P3354" s="175"/>
      <c r="Q3354" s="175"/>
      <c r="R3354" s="175"/>
      <c r="S3354" s="175"/>
      <c r="T3354" s="175"/>
      <c r="U3354" s="175"/>
      <c r="V3354" s="175"/>
      <c r="W3354" s="175"/>
      <c r="X3354" s="175"/>
      <c r="Y3354" s="175"/>
      <c r="Z3354" s="175"/>
      <c r="AA3354" s="175"/>
      <c r="AB3354" s="175"/>
      <c r="AC3354" s="175"/>
      <c r="AD3354" s="175"/>
      <c r="AE3354" s="175"/>
      <c r="AF3354" s="175"/>
      <c r="AG3354" s="175"/>
      <c r="AH3354" s="175"/>
      <c r="AI3354" s="175"/>
      <c r="AJ3354" s="175"/>
      <c r="AK3354" s="175"/>
      <c r="AL3354" s="175"/>
      <c r="AM3354" s="175"/>
      <c r="AN3354" s="175"/>
      <c r="AO3354" s="175"/>
      <c r="AP3354" s="175"/>
      <c r="AQ3354" s="175"/>
      <c r="AR3354" s="175"/>
    </row>
    <row r="3355" spans="1:44" ht="102" hidden="1" x14ac:dyDescent="0.3">
      <c r="A3355" s="175"/>
      <c r="B3355" s="185" t="s">
        <v>4637</v>
      </c>
      <c r="C3355" s="182"/>
      <c r="D3355" s="190">
        <v>2684.36</v>
      </c>
      <c r="E3355" s="191">
        <v>2684.36</v>
      </c>
      <c r="F3355" s="186" t="s">
        <v>3640</v>
      </c>
      <c r="G3355" s="181" t="s">
        <v>1091</v>
      </c>
      <c r="H3355" s="182" t="s">
        <v>1092</v>
      </c>
      <c r="I3355" s="175"/>
      <c r="J3355" s="175"/>
      <c r="K3355" s="175"/>
      <c r="L3355" s="175"/>
      <c r="M3355" s="175"/>
      <c r="N3355" s="175"/>
      <c r="O3355" s="175"/>
      <c r="P3355" s="175"/>
      <c r="Q3355" s="175"/>
      <c r="R3355" s="175"/>
      <c r="S3355" s="175"/>
      <c r="T3355" s="175"/>
      <c r="U3355" s="175"/>
      <c r="V3355" s="175"/>
      <c r="W3355" s="175"/>
      <c r="X3355" s="175"/>
      <c r="Y3355" s="175"/>
      <c r="Z3355" s="175"/>
      <c r="AA3355" s="175"/>
      <c r="AB3355" s="175"/>
      <c r="AC3355" s="175"/>
      <c r="AD3355" s="175"/>
      <c r="AE3355" s="175"/>
      <c r="AF3355" s="175"/>
      <c r="AG3355" s="175"/>
      <c r="AH3355" s="175"/>
      <c r="AI3355" s="175"/>
      <c r="AJ3355" s="175"/>
      <c r="AK3355" s="175"/>
      <c r="AL3355" s="175"/>
      <c r="AM3355" s="175"/>
      <c r="AN3355" s="175"/>
      <c r="AO3355" s="175"/>
      <c r="AP3355" s="175"/>
      <c r="AQ3355" s="175"/>
      <c r="AR3355" s="175"/>
    </row>
    <row r="3356" spans="1:44" ht="102" hidden="1" x14ac:dyDescent="0.3">
      <c r="A3356" s="175"/>
      <c r="B3356" s="186" t="s">
        <v>3640</v>
      </c>
      <c r="C3356" s="187"/>
      <c r="D3356" s="190">
        <v>2684.36</v>
      </c>
      <c r="E3356" s="191">
        <v>2684.36</v>
      </c>
      <c r="F3356" s="181" t="s">
        <v>1091</v>
      </c>
      <c r="G3356" s="185" t="s">
        <v>4637</v>
      </c>
      <c r="H3356" s="182"/>
      <c r="I3356" s="175"/>
      <c r="J3356" s="175"/>
      <c r="K3356" s="175"/>
      <c r="L3356" s="175"/>
      <c r="M3356" s="175"/>
      <c r="N3356" s="175"/>
      <c r="O3356" s="175"/>
      <c r="P3356" s="175"/>
      <c r="Q3356" s="175"/>
      <c r="R3356" s="175"/>
      <c r="S3356" s="175"/>
      <c r="T3356" s="175"/>
      <c r="U3356" s="175"/>
      <c r="V3356" s="175"/>
      <c r="W3356" s="175"/>
      <c r="X3356" s="175"/>
      <c r="Y3356" s="175"/>
      <c r="Z3356" s="175"/>
      <c r="AA3356" s="175"/>
      <c r="AB3356" s="175"/>
      <c r="AC3356" s="175"/>
      <c r="AD3356" s="175"/>
      <c r="AE3356" s="175"/>
      <c r="AF3356" s="175"/>
      <c r="AG3356" s="175"/>
      <c r="AH3356" s="175"/>
      <c r="AI3356" s="175"/>
      <c r="AJ3356" s="175"/>
      <c r="AK3356" s="175"/>
      <c r="AL3356" s="175"/>
      <c r="AM3356" s="175"/>
      <c r="AN3356" s="175"/>
      <c r="AO3356" s="175"/>
      <c r="AP3356" s="175"/>
      <c r="AQ3356" s="175"/>
      <c r="AR3356" s="175"/>
    </row>
    <row r="3357" spans="1:44" ht="102" x14ac:dyDescent="0.3">
      <c r="A3357" s="175"/>
      <c r="B3357" s="181" t="s">
        <v>1091</v>
      </c>
      <c r="C3357" s="182" t="s">
        <v>1092</v>
      </c>
      <c r="D3357" s="190">
        <v>2688.65</v>
      </c>
      <c r="E3357" s="191">
        <v>2688.65</v>
      </c>
      <c r="F3357" s="185" t="s">
        <v>4637</v>
      </c>
      <c r="G3357" s="186" t="s">
        <v>3641</v>
      </c>
      <c r="H3357" s="187"/>
      <c r="I3357" s="175"/>
      <c r="J3357" s="175"/>
      <c r="K3357" s="175"/>
      <c r="L3357" s="175"/>
      <c r="M3357" s="175"/>
      <c r="N3357" s="175"/>
      <c r="O3357" s="175"/>
      <c r="P3357" s="175"/>
      <c r="Q3357" s="175"/>
      <c r="R3357" s="175"/>
      <c r="S3357" s="175"/>
      <c r="T3357" s="175"/>
      <c r="U3357" s="175"/>
      <c r="V3357" s="175"/>
      <c r="W3357" s="175"/>
      <c r="X3357" s="175"/>
      <c r="Y3357" s="175"/>
      <c r="Z3357" s="175"/>
      <c r="AA3357" s="175"/>
      <c r="AB3357" s="175"/>
      <c r="AC3357" s="175"/>
      <c r="AD3357" s="175"/>
      <c r="AE3357" s="175"/>
      <c r="AF3357" s="175"/>
      <c r="AG3357" s="175"/>
      <c r="AH3357" s="175"/>
      <c r="AI3357" s="175"/>
      <c r="AJ3357" s="175"/>
      <c r="AK3357" s="175"/>
      <c r="AL3357" s="175"/>
      <c r="AM3357" s="175"/>
      <c r="AN3357" s="175"/>
      <c r="AO3357" s="175"/>
      <c r="AP3357" s="175"/>
      <c r="AQ3357" s="175"/>
      <c r="AR3357" s="175"/>
    </row>
    <row r="3358" spans="1:44" ht="102" hidden="1" x14ac:dyDescent="0.3">
      <c r="A3358" s="175"/>
      <c r="B3358" s="185" t="s">
        <v>4637</v>
      </c>
      <c r="C3358" s="182"/>
      <c r="D3358" s="190">
        <v>2688.65</v>
      </c>
      <c r="E3358" s="191">
        <v>2688.65</v>
      </c>
      <c r="F3358" s="186" t="s">
        <v>3641</v>
      </c>
      <c r="G3358" s="181" t="s">
        <v>1053</v>
      </c>
      <c r="H3358" s="182" t="s">
        <v>1054</v>
      </c>
      <c r="I3358" s="175"/>
      <c r="J3358" s="175"/>
      <c r="K3358" s="175"/>
      <c r="L3358" s="175"/>
      <c r="M3358" s="175"/>
      <c r="N3358" s="175"/>
      <c r="O3358" s="175"/>
      <c r="P3358" s="175"/>
      <c r="Q3358" s="175"/>
      <c r="R3358" s="175"/>
      <c r="S3358" s="175"/>
      <c r="T3358" s="175"/>
      <c r="U3358" s="175"/>
      <c r="V3358" s="175"/>
      <c r="W3358" s="175"/>
      <c r="X3358" s="175"/>
      <c r="Y3358" s="175"/>
      <c r="Z3358" s="175"/>
      <c r="AA3358" s="175"/>
      <c r="AB3358" s="175"/>
      <c r="AC3358" s="175"/>
      <c r="AD3358" s="175"/>
      <c r="AE3358" s="175"/>
      <c r="AF3358" s="175"/>
      <c r="AG3358" s="175"/>
      <c r="AH3358" s="175"/>
      <c r="AI3358" s="175"/>
      <c r="AJ3358" s="175"/>
      <c r="AK3358" s="175"/>
      <c r="AL3358" s="175"/>
      <c r="AM3358" s="175"/>
      <c r="AN3358" s="175"/>
      <c r="AO3358" s="175"/>
      <c r="AP3358" s="175"/>
      <c r="AQ3358" s="175"/>
      <c r="AR3358" s="175"/>
    </row>
    <row r="3359" spans="1:44" ht="102" hidden="1" x14ac:dyDescent="0.3">
      <c r="A3359" s="175"/>
      <c r="B3359" s="186" t="s">
        <v>3641</v>
      </c>
      <c r="C3359" s="187"/>
      <c r="D3359" s="190">
        <v>2688.65</v>
      </c>
      <c r="E3359" s="191">
        <v>2688.65</v>
      </c>
      <c r="F3359" s="181" t="s">
        <v>1053</v>
      </c>
      <c r="G3359" s="185" t="s">
        <v>4637</v>
      </c>
      <c r="H3359" s="182"/>
      <c r="I3359" s="175"/>
      <c r="J3359" s="175"/>
      <c r="K3359" s="175"/>
      <c r="L3359" s="175"/>
      <c r="M3359" s="175"/>
      <c r="N3359" s="175"/>
      <c r="O3359" s="175"/>
      <c r="P3359" s="175"/>
      <c r="Q3359" s="175"/>
      <c r="R3359" s="175"/>
      <c r="S3359" s="175"/>
      <c r="T3359" s="175"/>
      <c r="U3359" s="175"/>
      <c r="V3359" s="175"/>
      <c r="W3359" s="175"/>
      <c r="X3359" s="175"/>
      <c r="Y3359" s="175"/>
      <c r="Z3359" s="175"/>
      <c r="AA3359" s="175"/>
      <c r="AB3359" s="175"/>
      <c r="AC3359" s="175"/>
      <c r="AD3359" s="175"/>
      <c r="AE3359" s="175"/>
      <c r="AF3359" s="175"/>
      <c r="AG3359" s="175"/>
      <c r="AH3359" s="175"/>
      <c r="AI3359" s="175"/>
      <c r="AJ3359" s="175"/>
      <c r="AK3359" s="175"/>
      <c r="AL3359" s="175"/>
      <c r="AM3359" s="175"/>
      <c r="AN3359" s="175"/>
      <c r="AO3359" s="175"/>
      <c r="AP3359" s="175"/>
      <c r="AQ3359" s="175"/>
      <c r="AR3359" s="175"/>
    </row>
    <row r="3360" spans="1:44" ht="102" x14ac:dyDescent="0.3">
      <c r="A3360" s="175"/>
      <c r="B3360" s="181" t="s">
        <v>1053</v>
      </c>
      <c r="C3360" s="182" t="s">
        <v>1054</v>
      </c>
      <c r="D3360" s="190">
        <v>1748.06</v>
      </c>
      <c r="E3360" s="191">
        <v>1748.06</v>
      </c>
      <c r="F3360" s="185" t="s">
        <v>4637</v>
      </c>
      <c r="G3360" s="186" t="s">
        <v>3660</v>
      </c>
      <c r="H3360" s="187"/>
      <c r="I3360" s="175"/>
      <c r="J3360" s="175"/>
      <c r="K3360" s="175"/>
      <c r="L3360" s="175"/>
      <c r="M3360" s="175"/>
      <c r="N3360" s="175"/>
      <c r="O3360" s="175"/>
      <c r="P3360" s="175"/>
      <c r="Q3360" s="175"/>
      <c r="R3360" s="175"/>
      <c r="S3360" s="175"/>
      <c r="T3360" s="175"/>
      <c r="U3360" s="175"/>
      <c r="V3360" s="175"/>
      <c r="W3360" s="175"/>
      <c r="X3360" s="175"/>
      <c r="Y3360" s="175"/>
      <c r="Z3360" s="175"/>
      <c r="AA3360" s="175"/>
      <c r="AB3360" s="175"/>
      <c r="AC3360" s="175"/>
      <c r="AD3360" s="175"/>
      <c r="AE3360" s="175"/>
      <c r="AF3360" s="175"/>
      <c r="AG3360" s="175"/>
      <c r="AH3360" s="175"/>
      <c r="AI3360" s="175"/>
      <c r="AJ3360" s="175"/>
      <c r="AK3360" s="175"/>
      <c r="AL3360" s="175"/>
      <c r="AM3360" s="175"/>
      <c r="AN3360" s="175"/>
      <c r="AO3360" s="175"/>
      <c r="AP3360" s="175"/>
      <c r="AQ3360" s="175"/>
      <c r="AR3360" s="175"/>
    </row>
    <row r="3361" spans="1:44" ht="102" hidden="1" x14ac:dyDescent="0.3">
      <c r="A3361" s="175"/>
      <c r="B3361" s="185" t="s">
        <v>4637</v>
      </c>
      <c r="C3361" s="182"/>
      <c r="D3361" s="190">
        <v>1748.06</v>
      </c>
      <c r="E3361" s="191">
        <v>1748.06</v>
      </c>
      <c r="F3361" s="186" t="s">
        <v>3660</v>
      </c>
      <c r="G3361" s="181" t="s">
        <v>2287</v>
      </c>
      <c r="H3361" s="182" t="s">
        <v>2288</v>
      </c>
      <c r="I3361" s="175"/>
      <c r="J3361" s="175"/>
      <c r="K3361" s="175"/>
      <c r="L3361" s="175"/>
      <c r="M3361" s="175"/>
      <c r="N3361" s="175"/>
      <c r="O3361" s="175"/>
      <c r="P3361" s="175"/>
      <c r="Q3361" s="175"/>
      <c r="R3361" s="175"/>
      <c r="S3361" s="175"/>
      <c r="T3361" s="175"/>
      <c r="U3361" s="175"/>
      <c r="V3361" s="175"/>
      <c r="W3361" s="175"/>
      <c r="X3361" s="175"/>
      <c r="Y3361" s="175"/>
      <c r="Z3361" s="175"/>
      <c r="AA3361" s="175"/>
      <c r="AB3361" s="175"/>
      <c r="AC3361" s="175"/>
      <c r="AD3361" s="175"/>
      <c r="AE3361" s="175"/>
      <c r="AF3361" s="175"/>
      <c r="AG3361" s="175"/>
      <c r="AH3361" s="175"/>
      <c r="AI3361" s="175"/>
      <c r="AJ3361" s="175"/>
      <c r="AK3361" s="175"/>
      <c r="AL3361" s="175"/>
      <c r="AM3361" s="175"/>
      <c r="AN3361" s="175"/>
      <c r="AO3361" s="175"/>
      <c r="AP3361" s="175"/>
      <c r="AQ3361" s="175"/>
      <c r="AR3361" s="175"/>
    </row>
    <row r="3362" spans="1:44" ht="102" hidden="1" x14ac:dyDescent="0.3">
      <c r="A3362" s="175"/>
      <c r="B3362" s="186" t="s">
        <v>3660</v>
      </c>
      <c r="C3362" s="187"/>
      <c r="D3362" s="190">
        <v>1748.06</v>
      </c>
      <c r="E3362" s="191">
        <v>1748.06</v>
      </c>
      <c r="F3362" s="181" t="s">
        <v>2287</v>
      </c>
      <c r="G3362" s="185" t="s">
        <v>4637</v>
      </c>
      <c r="H3362" s="182"/>
      <c r="I3362" s="175"/>
      <c r="J3362" s="175"/>
      <c r="K3362" s="175"/>
      <c r="L3362" s="175"/>
      <c r="M3362" s="175"/>
      <c r="N3362" s="175"/>
      <c r="O3362" s="175"/>
      <c r="P3362" s="175"/>
      <c r="Q3362" s="175"/>
      <c r="R3362" s="175"/>
      <c r="S3362" s="175"/>
      <c r="T3362" s="175"/>
      <c r="U3362" s="175"/>
      <c r="V3362" s="175"/>
      <c r="W3362" s="175"/>
      <c r="X3362" s="175"/>
      <c r="Y3362" s="175"/>
      <c r="Z3362" s="175"/>
      <c r="AA3362" s="175"/>
      <c r="AB3362" s="175"/>
      <c r="AC3362" s="175"/>
      <c r="AD3362" s="175"/>
      <c r="AE3362" s="175"/>
      <c r="AF3362" s="175"/>
      <c r="AG3362" s="175"/>
      <c r="AH3362" s="175"/>
      <c r="AI3362" s="175"/>
      <c r="AJ3362" s="175"/>
      <c r="AK3362" s="175"/>
      <c r="AL3362" s="175"/>
      <c r="AM3362" s="175"/>
      <c r="AN3362" s="175"/>
      <c r="AO3362" s="175"/>
      <c r="AP3362" s="175"/>
      <c r="AQ3362" s="175"/>
      <c r="AR3362" s="175"/>
    </row>
    <row r="3363" spans="1:44" ht="102" x14ac:dyDescent="0.3">
      <c r="A3363" s="175"/>
      <c r="B3363" s="181" t="s">
        <v>2287</v>
      </c>
      <c r="C3363" s="182" t="s">
        <v>2288</v>
      </c>
      <c r="D3363" s="190">
        <v>3410.21</v>
      </c>
      <c r="E3363" s="191">
        <v>3410.21</v>
      </c>
      <c r="F3363" s="185" t="s">
        <v>4637</v>
      </c>
      <c r="G3363" s="186" t="s">
        <v>3723</v>
      </c>
      <c r="H3363" s="187"/>
      <c r="I3363" s="175"/>
      <c r="J3363" s="175"/>
      <c r="K3363" s="175"/>
      <c r="L3363" s="175"/>
      <c r="M3363" s="175"/>
      <c r="N3363" s="175"/>
      <c r="O3363" s="175"/>
      <c r="P3363" s="175"/>
      <c r="Q3363" s="175"/>
      <c r="R3363" s="175"/>
      <c r="S3363" s="175"/>
      <c r="T3363" s="175"/>
      <c r="U3363" s="175"/>
      <c r="V3363" s="175"/>
      <c r="W3363" s="175"/>
      <c r="X3363" s="175"/>
      <c r="Y3363" s="175"/>
      <c r="Z3363" s="175"/>
      <c r="AA3363" s="175"/>
      <c r="AB3363" s="175"/>
      <c r="AC3363" s="175"/>
      <c r="AD3363" s="175"/>
      <c r="AE3363" s="175"/>
      <c r="AF3363" s="175"/>
      <c r="AG3363" s="175"/>
      <c r="AH3363" s="175"/>
      <c r="AI3363" s="175"/>
      <c r="AJ3363" s="175"/>
      <c r="AK3363" s="175"/>
      <c r="AL3363" s="175"/>
      <c r="AM3363" s="175"/>
      <c r="AN3363" s="175"/>
      <c r="AO3363" s="175"/>
      <c r="AP3363" s="175"/>
      <c r="AQ3363" s="175"/>
      <c r="AR3363" s="175"/>
    </row>
    <row r="3364" spans="1:44" ht="102" hidden="1" x14ac:dyDescent="0.3">
      <c r="A3364" s="175"/>
      <c r="B3364" s="185" t="s">
        <v>4637</v>
      </c>
      <c r="C3364" s="182"/>
      <c r="D3364" s="190">
        <v>3410.21</v>
      </c>
      <c r="E3364" s="191">
        <v>3410.21</v>
      </c>
      <c r="F3364" s="186" t="s">
        <v>3723</v>
      </c>
      <c r="G3364" s="181" t="s">
        <v>758</v>
      </c>
      <c r="H3364" s="182" t="s">
        <v>759</v>
      </c>
      <c r="I3364" s="175"/>
      <c r="J3364" s="175"/>
      <c r="K3364" s="175"/>
      <c r="L3364" s="175"/>
      <c r="M3364" s="175"/>
      <c r="N3364" s="175"/>
      <c r="O3364" s="175"/>
      <c r="P3364" s="175"/>
      <c r="Q3364" s="175"/>
      <c r="R3364" s="175"/>
      <c r="S3364" s="175"/>
      <c r="T3364" s="175"/>
      <c r="U3364" s="175"/>
      <c r="V3364" s="175"/>
      <c r="W3364" s="175"/>
      <c r="X3364" s="175"/>
      <c r="Y3364" s="175"/>
      <c r="Z3364" s="175"/>
      <c r="AA3364" s="175"/>
      <c r="AB3364" s="175"/>
      <c r="AC3364" s="175"/>
      <c r="AD3364" s="175"/>
      <c r="AE3364" s="175"/>
      <c r="AF3364" s="175"/>
      <c r="AG3364" s="175"/>
      <c r="AH3364" s="175"/>
      <c r="AI3364" s="175"/>
      <c r="AJ3364" s="175"/>
      <c r="AK3364" s="175"/>
      <c r="AL3364" s="175"/>
      <c r="AM3364" s="175"/>
      <c r="AN3364" s="175"/>
      <c r="AO3364" s="175"/>
      <c r="AP3364" s="175"/>
      <c r="AQ3364" s="175"/>
      <c r="AR3364" s="175"/>
    </row>
    <row r="3365" spans="1:44" ht="102" hidden="1" x14ac:dyDescent="0.3">
      <c r="A3365" s="175"/>
      <c r="B3365" s="186" t="s">
        <v>3723</v>
      </c>
      <c r="C3365" s="187"/>
      <c r="D3365" s="190">
        <v>3410.21</v>
      </c>
      <c r="E3365" s="191">
        <v>3410.21</v>
      </c>
      <c r="F3365" s="181" t="s">
        <v>758</v>
      </c>
      <c r="G3365" s="185" t="s">
        <v>4637</v>
      </c>
      <c r="H3365" s="182"/>
      <c r="I3365" s="175"/>
      <c r="J3365" s="175"/>
      <c r="K3365" s="175"/>
      <c r="L3365" s="175"/>
      <c r="M3365" s="175"/>
      <c r="N3365" s="175"/>
      <c r="O3365" s="175"/>
      <c r="P3365" s="175"/>
      <c r="Q3365" s="175"/>
      <c r="R3365" s="175"/>
      <c r="S3365" s="175"/>
      <c r="T3365" s="175"/>
      <c r="U3365" s="175"/>
      <c r="V3365" s="175"/>
      <c r="W3365" s="175"/>
      <c r="X3365" s="175"/>
      <c r="Y3365" s="175"/>
      <c r="Z3365" s="175"/>
      <c r="AA3365" s="175"/>
      <c r="AB3365" s="175"/>
      <c r="AC3365" s="175"/>
      <c r="AD3365" s="175"/>
      <c r="AE3365" s="175"/>
      <c r="AF3365" s="175"/>
      <c r="AG3365" s="175"/>
      <c r="AH3365" s="175"/>
      <c r="AI3365" s="175"/>
      <c r="AJ3365" s="175"/>
      <c r="AK3365" s="175"/>
      <c r="AL3365" s="175"/>
      <c r="AM3365" s="175"/>
      <c r="AN3365" s="175"/>
      <c r="AO3365" s="175"/>
      <c r="AP3365" s="175"/>
      <c r="AQ3365" s="175"/>
      <c r="AR3365" s="175"/>
    </row>
    <row r="3366" spans="1:44" ht="102" x14ac:dyDescent="0.3">
      <c r="A3366" s="175"/>
      <c r="B3366" s="181" t="s">
        <v>758</v>
      </c>
      <c r="C3366" s="182" t="s">
        <v>759</v>
      </c>
      <c r="D3366" s="190">
        <v>2684.36</v>
      </c>
      <c r="E3366" s="191">
        <v>2684.36</v>
      </c>
      <c r="F3366" s="185" t="s">
        <v>4637</v>
      </c>
      <c r="G3366" s="186" t="s">
        <v>3661</v>
      </c>
      <c r="H3366" s="187"/>
      <c r="I3366" s="175"/>
      <c r="J3366" s="175"/>
      <c r="K3366" s="175"/>
      <c r="L3366" s="175"/>
      <c r="M3366" s="175"/>
      <c r="N3366" s="175"/>
      <c r="O3366" s="175"/>
      <c r="P3366" s="175"/>
      <c r="Q3366" s="175"/>
      <c r="R3366" s="175"/>
      <c r="S3366" s="175"/>
      <c r="T3366" s="175"/>
      <c r="U3366" s="175"/>
      <c r="V3366" s="175"/>
      <c r="W3366" s="175"/>
      <c r="X3366" s="175"/>
      <c r="Y3366" s="175"/>
      <c r="Z3366" s="175"/>
      <c r="AA3366" s="175"/>
      <c r="AB3366" s="175"/>
      <c r="AC3366" s="175"/>
      <c r="AD3366" s="175"/>
      <c r="AE3366" s="175"/>
      <c r="AF3366" s="175"/>
      <c r="AG3366" s="175"/>
      <c r="AH3366" s="175"/>
      <c r="AI3366" s="175"/>
      <c r="AJ3366" s="175"/>
      <c r="AK3366" s="175"/>
      <c r="AL3366" s="175"/>
      <c r="AM3366" s="175"/>
      <c r="AN3366" s="175"/>
      <c r="AO3366" s="175"/>
      <c r="AP3366" s="175"/>
      <c r="AQ3366" s="175"/>
      <c r="AR3366" s="175"/>
    </row>
    <row r="3367" spans="1:44" ht="102" hidden="1" x14ac:dyDescent="0.3">
      <c r="A3367" s="175"/>
      <c r="B3367" s="185" t="s">
        <v>4637</v>
      </c>
      <c r="C3367" s="182"/>
      <c r="D3367" s="190">
        <v>2684.36</v>
      </c>
      <c r="E3367" s="191">
        <v>2684.36</v>
      </c>
      <c r="F3367" s="186" t="s">
        <v>3661</v>
      </c>
      <c r="G3367" s="181" t="s">
        <v>2339</v>
      </c>
      <c r="H3367" s="182" t="s">
        <v>2340</v>
      </c>
      <c r="I3367" s="175"/>
      <c r="J3367" s="175"/>
      <c r="K3367" s="175"/>
      <c r="L3367" s="175"/>
      <c r="M3367" s="175"/>
      <c r="N3367" s="175"/>
      <c r="O3367" s="175"/>
      <c r="P3367" s="175"/>
      <c r="Q3367" s="175"/>
      <c r="R3367" s="175"/>
      <c r="S3367" s="175"/>
      <c r="T3367" s="175"/>
      <c r="U3367" s="175"/>
      <c r="V3367" s="175"/>
      <c r="W3367" s="175"/>
      <c r="X3367" s="175"/>
      <c r="Y3367" s="175"/>
      <c r="Z3367" s="175"/>
      <c r="AA3367" s="175"/>
      <c r="AB3367" s="175"/>
      <c r="AC3367" s="175"/>
      <c r="AD3367" s="175"/>
      <c r="AE3367" s="175"/>
      <c r="AF3367" s="175"/>
      <c r="AG3367" s="175"/>
      <c r="AH3367" s="175"/>
      <c r="AI3367" s="175"/>
      <c r="AJ3367" s="175"/>
      <c r="AK3367" s="175"/>
      <c r="AL3367" s="175"/>
      <c r="AM3367" s="175"/>
      <c r="AN3367" s="175"/>
      <c r="AO3367" s="175"/>
      <c r="AP3367" s="175"/>
      <c r="AQ3367" s="175"/>
      <c r="AR3367" s="175"/>
    </row>
    <row r="3368" spans="1:44" ht="102" hidden="1" x14ac:dyDescent="0.3">
      <c r="A3368" s="175"/>
      <c r="B3368" s="186" t="s">
        <v>3661</v>
      </c>
      <c r="C3368" s="187"/>
      <c r="D3368" s="190">
        <v>2684.36</v>
      </c>
      <c r="E3368" s="191">
        <v>2684.36</v>
      </c>
      <c r="F3368" s="181" t="s">
        <v>2339</v>
      </c>
      <c r="G3368" s="185" t="s">
        <v>4637</v>
      </c>
      <c r="H3368" s="182"/>
      <c r="I3368" s="175"/>
      <c r="J3368" s="175"/>
      <c r="K3368" s="175"/>
      <c r="L3368" s="175"/>
      <c r="M3368" s="175"/>
      <c r="N3368" s="175"/>
      <c r="O3368" s="175"/>
      <c r="P3368" s="175"/>
      <c r="Q3368" s="175"/>
      <c r="R3368" s="175"/>
      <c r="S3368" s="175"/>
      <c r="T3368" s="175"/>
      <c r="U3368" s="175"/>
      <c r="V3368" s="175"/>
      <c r="W3368" s="175"/>
      <c r="X3368" s="175"/>
      <c r="Y3368" s="175"/>
      <c r="Z3368" s="175"/>
      <c r="AA3368" s="175"/>
      <c r="AB3368" s="175"/>
      <c r="AC3368" s="175"/>
      <c r="AD3368" s="175"/>
      <c r="AE3368" s="175"/>
      <c r="AF3368" s="175"/>
      <c r="AG3368" s="175"/>
      <c r="AH3368" s="175"/>
      <c r="AI3368" s="175"/>
      <c r="AJ3368" s="175"/>
      <c r="AK3368" s="175"/>
      <c r="AL3368" s="175"/>
      <c r="AM3368" s="175"/>
      <c r="AN3368" s="175"/>
      <c r="AO3368" s="175"/>
      <c r="AP3368" s="175"/>
      <c r="AQ3368" s="175"/>
      <c r="AR3368" s="175"/>
    </row>
    <row r="3369" spans="1:44" ht="102" x14ac:dyDescent="0.3">
      <c r="A3369" s="175"/>
      <c r="B3369" s="181" t="s">
        <v>2339</v>
      </c>
      <c r="C3369" s="182" t="s">
        <v>2340</v>
      </c>
      <c r="D3369" s="190">
        <v>2688.65</v>
      </c>
      <c r="E3369" s="191">
        <v>2688.65</v>
      </c>
      <c r="F3369" s="185" t="s">
        <v>4637</v>
      </c>
      <c r="G3369" s="186" t="s">
        <v>3662</v>
      </c>
      <c r="H3369" s="187"/>
      <c r="I3369" s="175"/>
      <c r="J3369" s="175"/>
      <c r="K3369" s="175"/>
      <c r="L3369" s="175"/>
      <c r="M3369" s="175"/>
      <c r="N3369" s="175"/>
      <c r="O3369" s="175"/>
      <c r="P3369" s="175"/>
      <c r="Q3369" s="175"/>
      <c r="R3369" s="175"/>
      <c r="S3369" s="175"/>
      <c r="T3369" s="175"/>
      <c r="U3369" s="175"/>
      <c r="V3369" s="175"/>
      <c r="W3369" s="175"/>
      <c r="X3369" s="175"/>
      <c r="Y3369" s="175"/>
      <c r="Z3369" s="175"/>
      <c r="AA3369" s="175"/>
      <c r="AB3369" s="175"/>
      <c r="AC3369" s="175"/>
      <c r="AD3369" s="175"/>
      <c r="AE3369" s="175"/>
      <c r="AF3369" s="175"/>
      <c r="AG3369" s="175"/>
      <c r="AH3369" s="175"/>
      <c r="AI3369" s="175"/>
      <c r="AJ3369" s="175"/>
      <c r="AK3369" s="175"/>
      <c r="AL3369" s="175"/>
      <c r="AM3369" s="175"/>
      <c r="AN3369" s="175"/>
      <c r="AO3369" s="175"/>
      <c r="AP3369" s="175"/>
      <c r="AQ3369" s="175"/>
      <c r="AR3369" s="175"/>
    </row>
    <row r="3370" spans="1:44" ht="102" hidden="1" x14ac:dyDescent="0.3">
      <c r="A3370" s="175"/>
      <c r="B3370" s="185" t="s">
        <v>4637</v>
      </c>
      <c r="C3370" s="182"/>
      <c r="D3370" s="190">
        <v>2688.65</v>
      </c>
      <c r="E3370" s="191">
        <v>2688.65</v>
      </c>
      <c r="F3370" s="186" t="s">
        <v>3662</v>
      </c>
      <c r="G3370" s="181" t="s">
        <v>2449</v>
      </c>
      <c r="H3370" s="182" t="s">
        <v>2450</v>
      </c>
      <c r="I3370" s="175"/>
      <c r="J3370" s="175"/>
      <c r="K3370" s="175"/>
      <c r="L3370" s="175"/>
      <c r="M3370" s="175"/>
      <c r="N3370" s="175"/>
      <c r="O3370" s="175"/>
      <c r="P3370" s="175"/>
      <c r="Q3370" s="175"/>
      <c r="R3370" s="175"/>
      <c r="S3370" s="175"/>
      <c r="T3370" s="175"/>
      <c r="U3370" s="175"/>
      <c r="V3370" s="175"/>
      <c r="W3370" s="175"/>
      <c r="X3370" s="175"/>
      <c r="Y3370" s="175"/>
      <c r="Z3370" s="175"/>
      <c r="AA3370" s="175"/>
      <c r="AB3370" s="175"/>
      <c r="AC3370" s="175"/>
      <c r="AD3370" s="175"/>
      <c r="AE3370" s="175"/>
      <c r="AF3370" s="175"/>
      <c r="AG3370" s="175"/>
      <c r="AH3370" s="175"/>
      <c r="AI3370" s="175"/>
      <c r="AJ3370" s="175"/>
      <c r="AK3370" s="175"/>
      <c r="AL3370" s="175"/>
      <c r="AM3370" s="175"/>
      <c r="AN3370" s="175"/>
      <c r="AO3370" s="175"/>
      <c r="AP3370" s="175"/>
      <c r="AQ3370" s="175"/>
      <c r="AR3370" s="175"/>
    </row>
    <row r="3371" spans="1:44" ht="102" hidden="1" x14ac:dyDescent="0.3">
      <c r="A3371" s="175"/>
      <c r="B3371" s="186" t="s">
        <v>3662</v>
      </c>
      <c r="C3371" s="187"/>
      <c r="D3371" s="190">
        <v>2688.65</v>
      </c>
      <c r="E3371" s="191">
        <v>2688.65</v>
      </c>
      <c r="F3371" s="181" t="s">
        <v>2449</v>
      </c>
      <c r="G3371" s="185" t="s">
        <v>4637</v>
      </c>
      <c r="H3371" s="182"/>
      <c r="I3371" s="175"/>
      <c r="J3371" s="175"/>
      <c r="K3371" s="175"/>
      <c r="L3371" s="175"/>
      <c r="M3371" s="175"/>
      <c r="N3371" s="175"/>
      <c r="O3371" s="175"/>
      <c r="P3371" s="175"/>
      <c r="Q3371" s="175"/>
      <c r="R3371" s="175"/>
      <c r="S3371" s="175"/>
      <c r="T3371" s="175"/>
      <c r="U3371" s="175"/>
      <c r="V3371" s="175"/>
      <c r="W3371" s="175"/>
      <c r="X3371" s="175"/>
      <c r="Y3371" s="175"/>
      <c r="Z3371" s="175"/>
      <c r="AA3371" s="175"/>
      <c r="AB3371" s="175"/>
      <c r="AC3371" s="175"/>
      <c r="AD3371" s="175"/>
      <c r="AE3371" s="175"/>
      <c r="AF3371" s="175"/>
      <c r="AG3371" s="175"/>
      <c r="AH3371" s="175"/>
      <c r="AI3371" s="175"/>
      <c r="AJ3371" s="175"/>
      <c r="AK3371" s="175"/>
      <c r="AL3371" s="175"/>
      <c r="AM3371" s="175"/>
      <c r="AN3371" s="175"/>
      <c r="AO3371" s="175"/>
      <c r="AP3371" s="175"/>
      <c r="AQ3371" s="175"/>
      <c r="AR3371" s="175"/>
    </row>
    <row r="3372" spans="1:44" ht="102" x14ac:dyDescent="0.3">
      <c r="A3372" s="175"/>
      <c r="B3372" s="181" t="s">
        <v>2449</v>
      </c>
      <c r="C3372" s="182" t="s">
        <v>2450</v>
      </c>
      <c r="D3372" s="190">
        <v>1748.06</v>
      </c>
      <c r="E3372" s="191">
        <v>1748.06</v>
      </c>
      <c r="F3372" s="185" t="s">
        <v>4637</v>
      </c>
      <c r="G3372" s="186" t="s">
        <v>3685</v>
      </c>
      <c r="H3372" s="187"/>
      <c r="I3372" s="175"/>
      <c r="J3372" s="175"/>
      <c r="K3372" s="175"/>
      <c r="L3372" s="175"/>
      <c r="M3372" s="175"/>
      <c r="N3372" s="175"/>
      <c r="O3372" s="175"/>
      <c r="P3372" s="175"/>
      <c r="Q3372" s="175"/>
      <c r="R3372" s="175"/>
      <c r="S3372" s="175"/>
      <c r="T3372" s="175"/>
      <c r="U3372" s="175"/>
      <c r="V3372" s="175"/>
      <c r="W3372" s="175"/>
      <c r="X3372" s="175"/>
      <c r="Y3372" s="175"/>
      <c r="Z3372" s="175"/>
      <c r="AA3372" s="175"/>
      <c r="AB3372" s="175"/>
      <c r="AC3372" s="175"/>
      <c r="AD3372" s="175"/>
      <c r="AE3372" s="175"/>
      <c r="AF3372" s="175"/>
      <c r="AG3372" s="175"/>
      <c r="AH3372" s="175"/>
      <c r="AI3372" s="175"/>
      <c r="AJ3372" s="175"/>
      <c r="AK3372" s="175"/>
      <c r="AL3372" s="175"/>
      <c r="AM3372" s="175"/>
      <c r="AN3372" s="175"/>
      <c r="AO3372" s="175"/>
      <c r="AP3372" s="175"/>
      <c r="AQ3372" s="175"/>
      <c r="AR3372" s="175"/>
    </row>
    <row r="3373" spans="1:44" ht="102" hidden="1" x14ac:dyDescent="0.3">
      <c r="A3373" s="175"/>
      <c r="B3373" s="185" t="s">
        <v>4637</v>
      </c>
      <c r="C3373" s="182"/>
      <c r="D3373" s="190">
        <v>1748.06</v>
      </c>
      <c r="E3373" s="191">
        <v>1748.06</v>
      </c>
      <c r="F3373" s="186" t="s">
        <v>3685</v>
      </c>
      <c r="G3373" s="181" t="s">
        <v>1341</v>
      </c>
      <c r="H3373" s="182" t="s">
        <v>1342</v>
      </c>
      <c r="I3373" s="175"/>
      <c r="J3373" s="175"/>
      <c r="K3373" s="175"/>
      <c r="L3373" s="175"/>
      <c r="M3373" s="175"/>
      <c r="N3373" s="175"/>
      <c r="O3373" s="175"/>
      <c r="P3373" s="175"/>
      <c r="Q3373" s="175"/>
      <c r="R3373" s="175"/>
      <c r="S3373" s="175"/>
      <c r="T3373" s="175"/>
      <c r="U3373" s="175"/>
      <c r="V3373" s="175"/>
      <c r="W3373" s="175"/>
      <c r="X3373" s="175"/>
      <c r="Y3373" s="175"/>
      <c r="Z3373" s="175"/>
      <c r="AA3373" s="175"/>
      <c r="AB3373" s="175"/>
      <c r="AC3373" s="175"/>
      <c r="AD3373" s="175"/>
      <c r="AE3373" s="175"/>
      <c r="AF3373" s="175"/>
      <c r="AG3373" s="175"/>
      <c r="AH3373" s="175"/>
      <c r="AI3373" s="175"/>
      <c r="AJ3373" s="175"/>
      <c r="AK3373" s="175"/>
      <c r="AL3373" s="175"/>
      <c r="AM3373" s="175"/>
      <c r="AN3373" s="175"/>
      <c r="AO3373" s="175"/>
      <c r="AP3373" s="175"/>
      <c r="AQ3373" s="175"/>
      <c r="AR3373" s="175"/>
    </row>
    <row r="3374" spans="1:44" ht="102" hidden="1" x14ac:dyDescent="0.3">
      <c r="A3374" s="175"/>
      <c r="B3374" s="186" t="s">
        <v>3685</v>
      </c>
      <c r="C3374" s="187"/>
      <c r="D3374" s="190">
        <v>1748.06</v>
      </c>
      <c r="E3374" s="191">
        <v>1748.06</v>
      </c>
      <c r="F3374" s="181" t="s">
        <v>1341</v>
      </c>
      <c r="G3374" s="185" t="s">
        <v>4637</v>
      </c>
      <c r="H3374" s="182"/>
      <c r="I3374" s="175"/>
      <c r="J3374" s="175"/>
      <c r="K3374" s="175"/>
      <c r="L3374" s="175"/>
      <c r="M3374" s="175"/>
      <c r="N3374" s="175"/>
      <c r="O3374" s="175"/>
      <c r="P3374" s="175"/>
      <c r="Q3374" s="175"/>
      <c r="R3374" s="175"/>
      <c r="S3374" s="175"/>
      <c r="T3374" s="175"/>
      <c r="U3374" s="175"/>
      <c r="V3374" s="175"/>
      <c r="W3374" s="175"/>
      <c r="X3374" s="175"/>
      <c r="Y3374" s="175"/>
      <c r="Z3374" s="175"/>
      <c r="AA3374" s="175"/>
      <c r="AB3374" s="175"/>
      <c r="AC3374" s="175"/>
      <c r="AD3374" s="175"/>
      <c r="AE3374" s="175"/>
      <c r="AF3374" s="175"/>
      <c r="AG3374" s="175"/>
      <c r="AH3374" s="175"/>
      <c r="AI3374" s="175"/>
      <c r="AJ3374" s="175"/>
      <c r="AK3374" s="175"/>
      <c r="AL3374" s="175"/>
      <c r="AM3374" s="175"/>
      <c r="AN3374" s="175"/>
      <c r="AO3374" s="175"/>
      <c r="AP3374" s="175"/>
      <c r="AQ3374" s="175"/>
      <c r="AR3374" s="175"/>
    </row>
    <row r="3375" spans="1:44" ht="102" x14ac:dyDescent="0.3">
      <c r="A3375" s="175"/>
      <c r="B3375" s="181" t="s">
        <v>1341</v>
      </c>
      <c r="C3375" s="182" t="s">
        <v>1342</v>
      </c>
      <c r="D3375" s="190">
        <v>3410.21</v>
      </c>
      <c r="E3375" s="191">
        <v>3410.21</v>
      </c>
      <c r="F3375" s="185" t="s">
        <v>4637</v>
      </c>
      <c r="G3375" s="186" t="s">
        <v>3686</v>
      </c>
      <c r="H3375" s="187"/>
      <c r="I3375" s="175"/>
      <c r="J3375" s="175"/>
      <c r="K3375" s="175"/>
      <c r="L3375" s="175"/>
      <c r="M3375" s="175"/>
      <c r="N3375" s="175"/>
      <c r="O3375" s="175"/>
      <c r="P3375" s="175"/>
      <c r="Q3375" s="175"/>
      <c r="R3375" s="175"/>
      <c r="S3375" s="175"/>
      <c r="T3375" s="175"/>
      <c r="U3375" s="175"/>
      <c r="V3375" s="175"/>
      <c r="W3375" s="175"/>
      <c r="X3375" s="175"/>
      <c r="Y3375" s="175"/>
      <c r="Z3375" s="175"/>
      <c r="AA3375" s="175"/>
      <c r="AB3375" s="175"/>
      <c r="AC3375" s="175"/>
      <c r="AD3375" s="175"/>
      <c r="AE3375" s="175"/>
      <c r="AF3375" s="175"/>
      <c r="AG3375" s="175"/>
      <c r="AH3375" s="175"/>
      <c r="AI3375" s="175"/>
      <c r="AJ3375" s="175"/>
      <c r="AK3375" s="175"/>
      <c r="AL3375" s="175"/>
      <c r="AM3375" s="175"/>
      <c r="AN3375" s="175"/>
      <c r="AO3375" s="175"/>
      <c r="AP3375" s="175"/>
      <c r="AQ3375" s="175"/>
      <c r="AR3375" s="175"/>
    </row>
    <row r="3376" spans="1:44" ht="102" hidden="1" x14ac:dyDescent="0.3">
      <c r="A3376" s="175"/>
      <c r="B3376" s="185" t="s">
        <v>4637</v>
      </c>
      <c r="C3376" s="182"/>
      <c r="D3376" s="190">
        <v>3410.21</v>
      </c>
      <c r="E3376" s="191">
        <v>3410.21</v>
      </c>
      <c r="F3376" s="186" t="s">
        <v>3686</v>
      </c>
      <c r="G3376" s="181" t="s">
        <v>1646</v>
      </c>
      <c r="H3376" s="182" t="s">
        <v>1647</v>
      </c>
      <c r="I3376" s="175"/>
      <c r="J3376" s="175"/>
      <c r="K3376" s="175"/>
      <c r="L3376" s="175"/>
      <c r="M3376" s="175"/>
      <c r="N3376" s="175"/>
      <c r="O3376" s="175"/>
      <c r="P3376" s="175"/>
      <c r="Q3376" s="175"/>
      <c r="R3376" s="175"/>
      <c r="S3376" s="175"/>
      <c r="T3376" s="175"/>
      <c r="U3376" s="175"/>
      <c r="V3376" s="175"/>
      <c r="W3376" s="175"/>
      <c r="X3376" s="175"/>
      <c r="Y3376" s="175"/>
      <c r="Z3376" s="175"/>
      <c r="AA3376" s="175"/>
      <c r="AB3376" s="175"/>
      <c r="AC3376" s="175"/>
      <c r="AD3376" s="175"/>
      <c r="AE3376" s="175"/>
      <c r="AF3376" s="175"/>
      <c r="AG3376" s="175"/>
      <c r="AH3376" s="175"/>
      <c r="AI3376" s="175"/>
      <c r="AJ3376" s="175"/>
      <c r="AK3376" s="175"/>
      <c r="AL3376" s="175"/>
      <c r="AM3376" s="175"/>
      <c r="AN3376" s="175"/>
      <c r="AO3376" s="175"/>
      <c r="AP3376" s="175"/>
      <c r="AQ3376" s="175"/>
      <c r="AR3376" s="175"/>
    </row>
    <row r="3377" spans="1:44" ht="102" hidden="1" x14ac:dyDescent="0.3">
      <c r="A3377" s="175"/>
      <c r="B3377" s="186" t="s">
        <v>3686</v>
      </c>
      <c r="C3377" s="187"/>
      <c r="D3377" s="190">
        <v>3410.21</v>
      </c>
      <c r="E3377" s="191">
        <v>3410.21</v>
      </c>
      <c r="F3377" s="181" t="s">
        <v>1646</v>
      </c>
      <c r="G3377" s="185" t="s">
        <v>4637</v>
      </c>
      <c r="H3377" s="182"/>
      <c r="I3377" s="175"/>
      <c r="J3377" s="175"/>
      <c r="K3377" s="175"/>
      <c r="L3377" s="175"/>
      <c r="M3377" s="175"/>
      <c r="N3377" s="175"/>
      <c r="O3377" s="175"/>
      <c r="P3377" s="175"/>
      <c r="Q3377" s="175"/>
      <c r="R3377" s="175"/>
      <c r="S3377" s="175"/>
      <c r="T3377" s="175"/>
      <c r="U3377" s="175"/>
      <c r="V3377" s="175"/>
      <c r="W3377" s="175"/>
      <c r="X3377" s="175"/>
      <c r="Y3377" s="175"/>
      <c r="Z3377" s="175"/>
      <c r="AA3377" s="175"/>
      <c r="AB3377" s="175"/>
      <c r="AC3377" s="175"/>
      <c r="AD3377" s="175"/>
      <c r="AE3377" s="175"/>
      <c r="AF3377" s="175"/>
      <c r="AG3377" s="175"/>
      <c r="AH3377" s="175"/>
      <c r="AI3377" s="175"/>
      <c r="AJ3377" s="175"/>
      <c r="AK3377" s="175"/>
      <c r="AL3377" s="175"/>
      <c r="AM3377" s="175"/>
      <c r="AN3377" s="175"/>
      <c r="AO3377" s="175"/>
      <c r="AP3377" s="175"/>
      <c r="AQ3377" s="175"/>
      <c r="AR3377" s="175"/>
    </row>
    <row r="3378" spans="1:44" ht="102" x14ac:dyDescent="0.3">
      <c r="A3378" s="175"/>
      <c r="B3378" s="181" t="s">
        <v>1646</v>
      </c>
      <c r="C3378" s="182" t="s">
        <v>1647</v>
      </c>
      <c r="D3378" s="190">
        <v>2684.36</v>
      </c>
      <c r="E3378" s="191">
        <v>2684.36</v>
      </c>
      <c r="F3378" s="185" t="s">
        <v>4637</v>
      </c>
      <c r="G3378" s="186" t="s">
        <v>3687</v>
      </c>
      <c r="H3378" s="187"/>
      <c r="I3378" s="175"/>
      <c r="J3378" s="175"/>
      <c r="K3378" s="175"/>
      <c r="L3378" s="175"/>
      <c r="M3378" s="175"/>
      <c r="N3378" s="175"/>
      <c r="O3378" s="175"/>
      <c r="P3378" s="175"/>
      <c r="Q3378" s="175"/>
      <c r="R3378" s="175"/>
      <c r="S3378" s="175"/>
      <c r="T3378" s="175"/>
      <c r="U3378" s="175"/>
      <c r="V3378" s="175"/>
      <c r="W3378" s="175"/>
      <c r="X3378" s="175"/>
      <c r="Y3378" s="175"/>
      <c r="Z3378" s="175"/>
      <c r="AA3378" s="175"/>
      <c r="AB3378" s="175"/>
      <c r="AC3378" s="175"/>
      <c r="AD3378" s="175"/>
      <c r="AE3378" s="175"/>
      <c r="AF3378" s="175"/>
      <c r="AG3378" s="175"/>
      <c r="AH3378" s="175"/>
      <c r="AI3378" s="175"/>
      <c r="AJ3378" s="175"/>
      <c r="AK3378" s="175"/>
      <c r="AL3378" s="175"/>
      <c r="AM3378" s="175"/>
      <c r="AN3378" s="175"/>
      <c r="AO3378" s="175"/>
      <c r="AP3378" s="175"/>
      <c r="AQ3378" s="175"/>
      <c r="AR3378" s="175"/>
    </row>
    <row r="3379" spans="1:44" ht="102" hidden="1" x14ac:dyDescent="0.3">
      <c r="A3379" s="175"/>
      <c r="B3379" s="185" t="s">
        <v>4637</v>
      </c>
      <c r="C3379" s="182"/>
      <c r="D3379" s="190">
        <v>2684.36</v>
      </c>
      <c r="E3379" s="191">
        <v>2684.36</v>
      </c>
      <c r="F3379" s="186" t="s">
        <v>3687</v>
      </c>
      <c r="G3379" s="181" t="s">
        <v>1739</v>
      </c>
      <c r="H3379" s="182" t="s">
        <v>1740</v>
      </c>
      <c r="I3379" s="175"/>
      <c r="J3379" s="175"/>
      <c r="K3379" s="175"/>
      <c r="L3379" s="175"/>
      <c r="M3379" s="175"/>
      <c r="N3379" s="175"/>
      <c r="O3379" s="175"/>
      <c r="P3379" s="175"/>
      <c r="Q3379" s="175"/>
      <c r="R3379" s="175"/>
      <c r="S3379" s="175"/>
      <c r="T3379" s="175"/>
      <c r="U3379" s="175"/>
      <c r="V3379" s="175"/>
      <c r="W3379" s="175"/>
      <c r="X3379" s="175"/>
      <c r="Y3379" s="175"/>
      <c r="Z3379" s="175"/>
      <c r="AA3379" s="175"/>
      <c r="AB3379" s="175"/>
      <c r="AC3379" s="175"/>
      <c r="AD3379" s="175"/>
      <c r="AE3379" s="175"/>
      <c r="AF3379" s="175"/>
      <c r="AG3379" s="175"/>
      <c r="AH3379" s="175"/>
      <c r="AI3379" s="175"/>
      <c r="AJ3379" s="175"/>
      <c r="AK3379" s="175"/>
      <c r="AL3379" s="175"/>
      <c r="AM3379" s="175"/>
      <c r="AN3379" s="175"/>
      <c r="AO3379" s="175"/>
      <c r="AP3379" s="175"/>
      <c r="AQ3379" s="175"/>
      <c r="AR3379" s="175"/>
    </row>
    <row r="3380" spans="1:44" ht="102" hidden="1" x14ac:dyDescent="0.3">
      <c r="A3380" s="175"/>
      <c r="B3380" s="186" t="s">
        <v>3687</v>
      </c>
      <c r="C3380" s="187"/>
      <c r="D3380" s="190">
        <v>2684.36</v>
      </c>
      <c r="E3380" s="191">
        <v>2684.36</v>
      </c>
      <c r="F3380" s="181" t="s">
        <v>1739</v>
      </c>
      <c r="G3380" s="185" t="s">
        <v>4637</v>
      </c>
      <c r="H3380" s="182"/>
      <c r="I3380" s="175"/>
      <c r="J3380" s="175"/>
      <c r="K3380" s="175"/>
      <c r="L3380" s="175"/>
      <c r="M3380" s="175"/>
      <c r="N3380" s="175"/>
      <c r="O3380" s="175"/>
      <c r="P3380" s="175"/>
      <c r="Q3380" s="175"/>
      <c r="R3380" s="175"/>
      <c r="S3380" s="175"/>
      <c r="T3380" s="175"/>
      <c r="U3380" s="175"/>
      <c r="V3380" s="175"/>
      <c r="W3380" s="175"/>
      <c r="X3380" s="175"/>
      <c r="Y3380" s="175"/>
      <c r="Z3380" s="175"/>
      <c r="AA3380" s="175"/>
      <c r="AB3380" s="175"/>
      <c r="AC3380" s="175"/>
      <c r="AD3380" s="175"/>
      <c r="AE3380" s="175"/>
      <c r="AF3380" s="175"/>
      <c r="AG3380" s="175"/>
      <c r="AH3380" s="175"/>
      <c r="AI3380" s="175"/>
      <c r="AJ3380" s="175"/>
      <c r="AK3380" s="175"/>
      <c r="AL3380" s="175"/>
      <c r="AM3380" s="175"/>
      <c r="AN3380" s="175"/>
      <c r="AO3380" s="175"/>
      <c r="AP3380" s="175"/>
      <c r="AQ3380" s="175"/>
      <c r="AR3380" s="175"/>
    </row>
    <row r="3381" spans="1:44" ht="102" x14ac:dyDescent="0.3">
      <c r="A3381" s="175"/>
      <c r="B3381" s="181" t="s">
        <v>1739</v>
      </c>
      <c r="C3381" s="182" t="s">
        <v>1740</v>
      </c>
      <c r="D3381" s="190">
        <v>2688.65</v>
      </c>
      <c r="E3381" s="191">
        <v>2688.65</v>
      </c>
      <c r="F3381" s="185" t="s">
        <v>4637</v>
      </c>
      <c r="G3381" s="186" t="s">
        <v>3688</v>
      </c>
      <c r="H3381" s="187"/>
      <c r="I3381" s="175"/>
      <c r="J3381" s="175"/>
      <c r="K3381" s="175"/>
      <c r="L3381" s="175"/>
      <c r="M3381" s="175"/>
      <c r="N3381" s="175"/>
      <c r="O3381" s="175"/>
      <c r="P3381" s="175"/>
      <c r="Q3381" s="175"/>
      <c r="R3381" s="175"/>
      <c r="S3381" s="175"/>
      <c r="T3381" s="175"/>
      <c r="U3381" s="175"/>
      <c r="V3381" s="175"/>
      <c r="W3381" s="175"/>
      <c r="X3381" s="175"/>
      <c r="Y3381" s="175"/>
      <c r="Z3381" s="175"/>
      <c r="AA3381" s="175"/>
      <c r="AB3381" s="175"/>
      <c r="AC3381" s="175"/>
      <c r="AD3381" s="175"/>
      <c r="AE3381" s="175"/>
      <c r="AF3381" s="175"/>
      <c r="AG3381" s="175"/>
      <c r="AH3381" s="175"/>
      <c r="AI3381" s="175"/>
      <c r="AJ3381" s="175"/>
      <c r="AK3381" s="175"/>
      <c r="AL3381" s="175"/>
      <c r="AM3381" s="175"/>
      <c r="AN3381" s="175"/>
      <c r="AO3381" s="175"/>
      <c r="AP3381" s="175"/>
      <c r="AQ3381" s="175"/>
      <c r="AR3381" s="175"/>
    </row>
    <row r="3382" spans="1:44" ht="102" hidden="1" x14ac:dyDescent="0.3">
      <c r="A3382" s="175"/>
      <c r="B3382" s="185" t="s">
        <v>4637</v>
      </c>
      <c r="C3382" s="182"/>
      <c r="D3382" s="190">
        <v>2688.65</v>
      </c>
      <c r="E3382" s="191">
        <v>2688.65</v>
      </c>
      <c r="F3382" s="186" t="s">
        <v>3688</v>
      </c>
      <c r="G3382" s="181" t="s">
        <v>1044</v>
      </c>
      <c r="H3382" s="182" t="s">
        <v>244</v>
      </c>
      <c r="I3382" s="175"/>
      <c r="J3382" s="175"/>
      <c r="K3382" s="175"/>
      <c r="L3382" s="175"/>
      <c r="M3382" s="175"/>
      <c r="N3382" s="175"/>
      <c r="O3382" s="175"/>
      <c r="P3382" s="175"/>
      <c r="Q3382" s="175"/>
      <c r="R3382" s="175"/>
      <c r="S3382" s="175"/>
      <c r="T3382" s="175"/>
      <c r="U3382" s="175"/>
      <c r="V3382" s="175"/>
      <c r="W3382" s="175"/>
      <c r="X3382" s="175"/>
      <c r="Y3382" s="175"/>
      <c r="Z3382" s="175"/>
      <c r="AA3382" s="175"/>
      <c r="AB3382" s="175"/>
      <c r="AC3382" s="175"/>
      <c r="AD3382" s="175"/>
      <c r="AE3382" s="175"/>
      <c r="AF3382" s="175"/>
      <c r="AG3382" s="175"/>
      <c r="AH3382" s="175"/>
      <c r="AI3382" s="175"/>
      <c r="AJ3382" s="175"/>
      <c r="AK3382" s="175"/>
      <c r="AL3382" s="175"/>
      <c r="AM3382" s="175"/>
      <c r="AN3382" s="175"/>
      <c r="AO3382" s="175"/>
      <c r="AP3382" s="175"/>
      <c r="AQ3382" s="175"/>
      <c r="AR3382" s="175"/>
    </row>
    <row r="3383" spans="1:44" ht="102" hidden="1" x14ac:dyDescent="0.3">
      <c r="A3383" s="175"/>
      <c r="B3383" s="186" t="s">
        <v>3688</v>
      </c>
      <c r="C3383" s="187"/>
      <c r="D3383" s="190">
        <v>2688.65</v>
      </c>
      <c r="E3383" s="191">
        <v>2688.65</v>
      </c>
      <c r="F3383" s="181" t="s">
        <v>1044</v>
      </c>
      <c r="G3383" s="185" t="s">
        <v>4637</v>
      </c>
      <c r="H3383" s="182"/>
      <c r="I3383" s="175"/>
      <c r="J3383" s="175"/>
      <c r="K3383" s="175"/>
      <c r="L3383" s="175"/>
      <c r="M3383" s="175"/>
      <c r="N3383" s="175"/>
      <c r="O3383" s="175"/>
      <c r="P3383" s="175"/>
      <c r="Q3383" s="175"/>
      <c r="R3383" s="175"/>
      <c r="S3383" s="175"/>
      <c r="T3383" s="175"/>
      <c r="U3383" s="175"/>
      <c r="V3383" s="175"/>
      <c r="W3383" s="175"/>
      <c r="X3383" s="175"/>
      <c r="Y3383" s="175"/>
      <c r="Z3383" s="175"/>
      <c r="AA3383" s="175"/>
      <c r="AB3383" s="175"/>
      <c r="AC3383" s="175"/>
      <c r="AD3383" s="175"/>
      <c r="AE3383" s="175"/>
      <c r="AF3383" s="175"/>
      <c r="AG3383" s="175"/>
      <c r="AH3383" s="175"/>
      <c r="AI3383" s="175"/>
      <c r="AJ3383" s="175"/>
      <c r="AK3383" s="175"/>
      <c r="AL3383" s="175"/>
      <c r="AM3383" s="175"/>
      <c r="AN3383" s="175"/>
      <c r="AO3383" s="175"/>
      <c r="AP3383" s="175"/>
      <c r="AQ3383" s="175"/>
      <c r="AR3383" s="175"/>
    </row>
    <row r="3384" spans="1:44" ht="102" x14ac:dyDescent="0.3">
      <c r="A3384" s="175"/>
      <c r="B3384" s="181" t="s">
        <v>1044</v>
      </c>
      <c r="C3384" s="182" t="s">
        <v>244</v>
      </c>
      <c r="D3384" s="190">
        <v>3118.15</v>
      </c>
      <c r="E3384" s="191">
        <v>3118.15</v>
      </c>
      <c r="F3384" s="185" t="s">
        <v>4637</v>
      </c>
      <c r="G3384" s="186" t="s">
        <v>3229</v>
      </c>
      <c r="H3384" s="187"/>
      <c r="I3384" s="175"/>
      <c r="J3384" s="175"/>
      <c r="K3384" s="175"/>
      <c r="L3384" s="175"/>
      <c r="M3384" s="175"/>
      <c r="N3384" s="175"/>
      <c r="O3384" s="175"/>
      <c r="P3384" s="175"/>
      <c r="Q3384" s="175"/>
      <c r="R3384" s="175"/>
      <c r="S3384" s="175"/>
      <c r="T3384" s="175"/>
      <c r="U3384" s="175"/>
      <c r="V3384" s="175"/>
      <c r="W3384" s="175"/>
      <c r="X3384" s="175"/>
      <c r="Y3384" s="175"/>
      <c r="Z3384" s="175"/>
      <c r="AA3384" s="175"/>
      <c r="AB3384" s="175"/>
      <c r="AC3384" s="175"/>
      <c r="AD3384" s="175"/>
      <c r="AE3384" s="175"/>
      <c r="AF3384" s="175"/>
      <c r="AG3384" s="175"/>
      <c r="AH3384" s="175"/>
      <c r="AI3384" s="175"/>
      <c r="AJ3384" s="175"/>
      <c r="AK3384" s="175"/>
      <c r="AL3384" s="175"/>
      <c r="AM3384" s="175"/>
      <c r="AN3384" s="175"/>
      <c r="AO3384" s="175"/>
      <c r="AP3384" s="175"/>
      <c r="AQ3384" s="175"/>
      <c r="AR3384" s="175"/>
    </row>
    <row r="3385" spans="1:44" ht="102" hidden="1" x14ac:dyDescent="0.3">
      <c r="A3385" s="175"/>
      <c r="B3385" s="185" t="s">
        <v>4637</v>
      </c>
      <c r="C3385" s="182"/>
      <c r="D3385" s="190">
        <v>3118.15</v>
      </c>
      <c r="E3385" s="191">
        <v>3118.15</v>
      </c>
      <c r="F3385" s="186" t="s">
        <v>3229</v>
      </c>
      <c r="G3385" s="181" t="s">
        <v>764</v>
      </c>
      <c r="H3385" s="182" t="s">
        <v>765</v>
      </c>
      <c r="I3385" s="175"/>
      <c r="J3385" s="175"/>
      <c r="K3385" s="175"/>
      <c r="L3385" s="175"/>
      <c r="M3385" s="175"/>
      <c r="N3385" s="175"/>
      <c r="O3385" s="175"/>
      <c r="P3385" s="175"/>
      <c r="Q3385" s="175"/>
      <c r="R3385" s="175"/>
      <c r="S3385" s="175"/>
      <c r="T3385" s="175"/>
      <c r="U3385" s="175"/>
      <c r="V3385" s="175"/>
      <c r="W3385" s="175"/>
      <c r="X3385" s="175"/>
      <c r="Y3385" s="175"/>
      <c r="Z3385" s="175"/>
      <c r="AA3385" s="175"/>
      <c r="AB3385" s="175"/>
      <c r="AC3385" s="175"/>
      <c r="AD3385" s="175"/>
      <c r="AE3385" s="175"/>
      <c r="AF3385" s="175"/>
      <c r="AG3385" s="175"/>
      <c r="AH3385" s="175"/>
      <c r="AI3385" s="175"/>
      <c r="AJ3385" s="175"/>
      <c r="AK3385" s="175"/>
      <c r="AL3385" s="175"/>
      <c r="AM3385" s="175"/>
      <c r="AN3385" s="175"/>
      <c r="AO3385" s="175"/>
      <c r="AP3385" s="175"/>
      <c r="AQ3385" s="175"/>
      <c r="AR3385" s="175"/>
    </row>
    <row r="3386" spans="1:44" ht="102" hidden="1" x14ac:dyDescent="0.3">
      <c r="A3386" s="175"/>
      <c r="B3386" s="186" t="s">
        <v>3229</v>
      </c>
      <c r="C3386" s="187"/>
      <c r="D3386" s="190">
        <v>3118.15</v>
      </c>
      <c r="E3386" s="191">
        <v>3118.15</v>
      </c>
      <c r="F3386" s="181" t="s">
        <v>764</v>
      </c>
      <c r="G3386" s="185" t="s">
        <v>4637</v>
      </c>
      <c r="H3386" s="182"/>
      <c r="I3386" s="175"/>
      <c r="J3386" s="175"/>
      <c r="K3386" s="175"/>
      <c r="L3386" s="175"/>
      <c r="M3386" s="175"/>
      <c r="N3386" s="175"/>
      <c r="O3386" s="175"/>
      <c r="P3386" s="175"/>
      <c r="Q3386" s="175"/>
      <c r="R3386" s="175"/>
      <c r="S3386" s="175"/>
      <c r="T3386" s="175"/>
      <c r="U3386" s="175"/>
      <c r="V3386" s="175"/>
      <c r="W3386" s="175"/>
      <c r="X3386" s="175"/>
      <c r="Y3386" s="175"/>
      <c r="Z3386" s="175"/>
      <c r="AA3386" s="175"/>
      <c r="AB3386" s="175"/>
      <c r="AC3386" s="175"/>
      <c r="AD3386" s="175"/>
      <c r="AE3386" s="175"/>
      <c r="AF3386" s="175"/>
      <c r="AG3386" s="175"/>
      <c r="AH3386" s="175"/>
      <c r="AI3386" s="175"/>
      <c r="AJ3386" s="175"/>
      <c r="AK3386" s="175"/>
      <c r="AL3386" s="175"/>
      <c r="AM3386" s="175"/>
      <c r="AN3386" s="175"/>
      <c r="AO3386" s="175"/>
      <c r="AP3386" s="175"/>
      <c r="AQ3386" s="175"/>
      <c r="AR3386" s="175"/>
    </row>
    <row r="3387" spans="1:44" ht="102" x14ac:dyDescent="0.3">
      <c r="A3387" s="175"/>
      <c r="B3387" s="181" t="s">
        <v>764</v>
      </c>
      <c r="C3387" s="182" t="s">
        <v>765</v>
      </c>
      <c r="D3387" s="190">
        <v>1748.06</v>
      </c>
      <c r="E3387" s="191">
        <v>1748.06</v>
      </c>
      <c r="F3387" s="185" t="s">
        <v>4637</v>
      </c>
      <c r="G3387" s="186" t="s">
        <v>3710</v>
      </c>
      <c r="H3387" s="187"/>
      <c r="I3387" s="175"/>
      <c r="J3387" s="175"/>
      <c r="K3387" s="175"/>
      <c r="L3387" s="175"/>
      <c r="M3387" s="175"/>
      <c r="N3387" s="175"/>
      <c r="O3387" s="175"/>
      <c r="P3387" s="175"/>
      <c r="Q3387" s="175"/>
      <c r="R3387" s="175"/>
      <c r="S3387" s="175"/>
      <c r="T3387" s="175"/>
      <c r="U3387" s="175"/>
      <c r="V3387" s="175"/>
      <c r="W3387" s="175"/>
      <c r="X3387" s="175"/>
      <c r="Y3387" s="175"/>
      <c r="Z3387" s="175"/>
      <c r="AA3387" s="175"/>
      <c r="AB3387" s="175"/>
      <c r="AC3387" s="175"/>
      <c r="AD3387" s="175"/>
      <c r="AE3387" s="175"/>
      <c r="AF3387" s="175"/>
      <c r="AG3387" s="175"/>
      <c r="AH3387" s="175"/>
      <c r="AI3387" s="175"/>
      <c r="AJ3387" s="175"/>
      <c r="AK3387" s="175"/>
      <c r="AL3387" s="175"/>
      <c r="AM3387" s="175"/>
      <c r="AN3387" s="175"/>
      <c r="AO3387" s="175"/>
      <c r="AP3387" s="175"/>
      <c r="AQ3387" s="175"/>
      <c r="AR3387" s="175"/>
    </row>
    <row r="3388" spans="1:44" ht="102" hidden="1" x14ac:dyDescent="0.3">
      <c r="A3388" s="175"/>
      <c r="B3388" s="185" t="s">
        <v>4637</v>
      </c>
      <c r="C3388" s="182"/>
      <c r="D3388" s="190">
        <v>1748.06</v>
      </c>
      <c r="E3388" s="191">
        <v>1748.06</v>
      </c>
      <c r="F3388" s="186" t="s">
        <v>3710</v>
      </c>
      <c r="G3388" s="181" t="s">
        <v>1075</v>
      </c>
      <c r="H3388" s="182" t="s">
        <v>1076</v>
      </c>
      <c r="I3388" s="175"/>
      <c r="J3388" s="175"/>
      <c r="K3388" s="175"/>
      <c r="L3388" s="175"/>
      <c r="M3388" s="175"/>
      <c r="N3388" s="175"/>
      <c r="O3388" s="175"/>
      <c r="P3388" s="175"/>
      <c r="Q3388" s="175"/>
      <c r="R3388" s="175"/>
      <c r="S3388" s="175"/>
      <c r="T3388" s="175"/>
      <c r="U3388" s="175"/>
      <c r="V3388" s="175"/>
      <c r="W3388" s="175"/>
      <c r="X3388" s="175"/>
      <c r="Y3388" s="175"/>
      <c r="Z3388" s="175"/>
      <c r="AA3388" s="175"/>
      <c r="AB3388" s="175"/>
      <c r="AC3388" s="175"/>
      <c r="AD3388" s="175"/>
      <c r="AE3388" s="175"/>
      <c r="AF3388" s="175"/>
      <c r="AG3388" s="175"/>
      <c r="AH3388" s="175"/>
      <c r="AI3388" s="175"/>
      <c r="AJ3388" s="175"/>
      <c r="AK3388" s="175"/>
      <c r="AL3388" s="175"/>
      <c r="AM3388" s="175"/>
      <c r="AN3388" s="175"/>
      <c r="AO3388" s="175"/>
      <c r="AP3388" s="175"/>
      <c r="AQ3388" s="175"/>
      <c r="AR3388" s="175"/>
    </row>
    <row r="3389" spans="1:44" ht="102" hidden="1" x14ac:dyDescent="0.3">
      <c r="A3389" s="175"/>
      <c r="B3389" s="186" t="s">
        <v>3710</v>
      </c>
      <c r="C3389" s="187"/>
      <c r="D3389" s="190">
        <v>1748.06</v>
      </c>
      <c r="E3389" s="191">
        <v>1748.06</v>
      </c>
      <c r="F3389" s="181" t="s">
        <v>1075</v>
      </c>
      <c r="G3389" s="185" t="s">
        <v>4637</v>
      </c>
      <c r="H3389" s="182"/>
      <c r="I3389" s="175"/>
      <c r="J3389" s="175"/>
      <c r="K3389" s="175"/>
      <c r="L3389" s="175"/>
      <c r="M3389" s="175"/>
      <c r="N3389" s="175"/>
      <c r="O3389" s="175"/>
      <c r="P3389" s="175"/>
      <c r="Q3389" s="175"/>
      <c r="R3389" s="175"/>
      <c r="S3389" s="175"/>
      <c r="T3389" s="175"/>
      <c r="U3389" s="175"/>
      <c r="V3389" s="175"/>
      <c r="W3389" s="175"/>
      <c r="X3389" s="175"/>
      <c r="Y3389" s="175"/>
      <c r="Z3389" s="175"/>
      <c r="AA3389" s="175"/>
      <c r="AB3389" s="175"/>
      <c r="AC3389" s="175"/>
      <c r="AD3389" s="175"/>
      <c r="AE3389" s="175"/>
      <c r="AF3389" s="175"/>
      <c r="AG3389" s="175"/>
      <c r="AH3389" s="175"/>
      <c r="AI3389" s="175"/>
      <c r="AJ3389" s="175"/>
      <c r="AK3389" s="175"/>
      <c r="AL3389" s="175"/>
      <c r="AM3389" s="175"/>
      <c r="AN3389" s="175"/>
      <c r="AO3389" s="175"/>
      <c r="AP3389" s="175"/>
      <c r="AQ3389" s="175"/>
      <c r="AR3389" s="175"/>
    </row>
    <row r="3390" spans="1:44" ht="102" x14ac:dyDescent="0.3">
      <c r="A3390" s="175"/>
      <c r="B3390" s="181" t="s">
        <v>1075</v>
      </c>
      <c r="C3390" s="182" t="s">
        <v>1076</v>
      </c>
      <c r="D3390" s="190">
        <v>3410.21</v>
      </c>
      <c r="E3390" s="191">
        <v>3410.21</v>
      </c>
      <c r="F3390" s="185" t="s">
        <v>4637</v>
      </c>
      <c r="G3390" s="186" t="s">
        <v>3711</v>
      </c>
      <c r="H3390" s="187"/>
      <c r="I3390" s="175"/>
      <c r="J3390" s="175"/>
      <c r="K3390" s="175"/>
      <c r="L3390" s="175"/>
      <c r="M3390" s="175"/>
      <c r="N3390" s="175"/>
      <c r="O3390" s="175"/>
      <c r="P3390" s="175"/>
      <c r="Q3390" s="175"/>
      <c r="R3390" s="175"/>
      <c r="S3390" s="175"/>
      <c r="T3390" s="175"/>
      <c r="U3390" s="175"/>
      <c r="V3390" s="175"/>
      <c r="W3390" s="175"/>
      <c r="X3390" s="175"/>
      <c r="Y3390" s="175"/>
      <c r="Z3390" s="175"/>
      <c r="AA3390" s="175"/>
      <c r="AB3390" s="175"/>
      <c r="AC3390" s="175"/>
      <c r="AD3390" s="175"/>
      <c r="AE3390" s="175"/>
      <c r="AF3390" s="175"/>
      <c r="AG3390" s="175"/>
      <c r="AH3390" s="175"/>
      <c r="AI3390" s="175"/>
      <c r="AJ3390" s="175"/>
      <c r="AK3390" s="175"/>
      <c r="AL3390" s="175"/>
      <c r="AM3390" s="175"/>
      <c r="AN3390" s="175"/>
      <c r="AO3390" s="175"/>
      <c r="AP3390" s="175"/>
      <c r="AQ3390" s="175"/>
      <c r="AR3390" s="175"/>
    </row>
    <row r="3391" spans="1:44" ht="102" hidden="1" x14ac:dyDescent="0.3">
      <c r="A3391" s="175"/>
      <c r="B3391" s="185" t="s">
        <v>4637</v>
      </c>
      <c r="C3391" s="182"/>
      <c r="D3391" s="190">
        <v>3410.21</v>
      </c>
      <c r="E3391" s="191">
        <v>3410.21</v>
      </c>
      <c r="F3391" s="186" t="s">
        <v>3711</v>
      </c>
      <c r="G3391" s="181" t="s">
        <v>631</v>
      </c>
      <c r="H3391" s="182" t="s">
        <v>632</v>
      </c>
      <c r="I3391" s="175"/>
      <c r="J3391" s="175"/>
      <c r="K3391" s="175"/>
      <c r="L3391" s="175"/>
      <c r="M3391" s="175"/>
      <c r="N3391" s="175"/>
      <c r="O3391" s="175"/>
      <c r="P3391" s="175"/>
      <c r="Q3391" s="175"/>
      <c r="R3391" s="175"/>
      <c r="S3391" s="175"/>
      <c r="T3391" s="175"/>
      <c r="U3391" s="175"/>
      <c r="V3391" s="175"/>
      <c r="W3391" s="175"/>
      <c r="X3391" s="175"/>
      <c r="Y3391" s="175"/>
      <c r="Z3391" s="175"/>
      <c r="AA3391" s="175"/>
      <c r="AB3391" s="175"/>
      <c r="AC3391" s="175"/>
      <c r="AD3391" s="175"/>
      <c r="AE3391" s="175"/>
      <c r="AF3391" s="175"/>
      <c r="AG3391" s="175"/>
      <c r="AH3391" s="175"/>
      <c r="AI3391" s="175"/>
      <c r="AJ3391" s="175"/>
      <c r="AK3391" s="175"/>
      <c r="AL3391" s="175"/>
      <c r="AM3391" s="175"/>
      <c r="AN3391" s="175"/>
      <c r="AO3391" s="175"/>
      <c r="AP3391" s="175"/>
      <c r="AQ3391" s="175"/>
      <c r="AR3391" s="175"/>
    </row>
    <row r="3392" spans="1:44" ht="102" hidden="1" x14ac:dyDescent="0.3">
      <c r="A3392" s="175"/>
      <c r="B3392" s="186" t="s">
        <v>3711</v>
      </c>
      <c r="C3392" s="187"/>
      <c r="D3392" s="190">
        <v>3410.21</v>
      </c>
      <c r="E3392" s="191">
        <v>3410.21</v>
      </c>
      <c r="F3392" s="181" t="s">
        <v>631</v>
      </c>
      <c r="G3392" s="185" t="s">
        <v>4637</v>
      </c>
      <c r="H3392" s="182"/>
      <c r="I3392" s="175"/>
      <c r="J3392" s="175"/>
      <c r="K3392" s="175"/>
      <c r="L3392" s="175"/>
      <c r="M3392" s="175"/>
      <c r="N3392" s="175"/>
      <c r="O3392" s="175"/>
      <c r="P3392" s="175"/>
      <c r="Q3392" s="175"/>
      <c r="R3392" s="175"/>
      <c r="S3392" s="175"/>
      <c r="T3392" s="175"/>
      <c r="U3392" s="175"/>
      <c r="V3392" s="175"/>
      <c r="W3392" s="175"/>
      <c r="X3392" s="175"/>
      <c r="Y3392" s="175"/>
      <c r="Z3392" s="175"/>
      <c r="AA3392" s="175"/>
      <c r="AB3392" s="175"/>
      <c r="AC3392" s="175"/>
      <c r="AD3392" s="175"/>
      <c r="AE3392" s="175"/>
      <c r="AF3392" s="175"/>
      <c r="AG3392" s="175"/>
      <c r="AH3392" s="175"/>
      <c r="AI3392" s="175"/>
      <c r="AJ3392" s="175"/>
      <c r="AK3392" s="175"/>
      <c r="AL3392" s="175"/>
      <c r="AM3392" s="175"/>
      <c r="AN3392" s="175"/>
      <c r="AO3392" s="175"/>
      <c r="AP3392" s="175"/>
      <c r="AQ3392" s="175"/>
      <c r="AR3392" s="175"/>
    </row>
    <row r="3393" spans="1:44" ht="102" x14ac:dyDescent="0.3">
      <c r="A3393" s="175"/>
      <c r="B3393" s="181" t="s">
        <v>631</v>
      </c>
      <c r="C3393" s="182" t="s">
        <v>632</v>
      </c>
      <c r="D3393" s="190">
        <v>2684.36</v>
      </c>
      <c r="E3393" s="191">
        <v>2684.36</v>
      </c>
      <c r="F3393" s="185" t="s">
        <v>4637</v>
      </c>
      <c r="G3393" s="186" t="s">
        <v>3712</v>
      </c>
      <c r="H3393" s="187"/>
      <c r="I3393" s="175"/>
      <c r="J3393" s="175"/>
      <c r="K3393" s="175"/>
      <c r="L3393" s="175"/>
      <c r="M3393" s="175"/>
      <c r="N3393" s="175"/>
      <c r="O3393" s="175"/>
      <c r="P3393" s="175"/>
      <c r="Q3393" s="175"/>
      <c r="R3393" s="175"/>
      <c r="S3393" s="175"/>
      <c r="T3393" s="175"/>
      <c r="U3393" s="175"/>
      <c r="V3393" s="175"/>
      <c r="W3393" s="175"/>
      <c r="X3393" s="175"/>
      <c r="Y3393" s="175"/>
      <c r="Z3393" s="175"/>
      <c r="AA3393" s="175"/>
      <c r="AB3393" s="175"/>
      <c r="AC3393" s="175"/>
      <c r="AD3393" s="175"/>
      <c r="AE3393" s="175"/>
      <c r="AF3393" s="175"/>
      <c r="AG3393" s="175"/>
      <c r="AH3393" s="175"/>
      <c r="AI3393" s="175"/>
      <c r="AJ3393" s="175"/>
      <c r="AK3393" s="175"/>
      <c r="AL3393" s="175"/>
      <c r="AM3393" s="175"/>
      <c r="AN3393" s="175"/>
      <c r="AO3393" s="175"/>
      <c r="AP3393" s="175"/>
      <c r="AQ3393" s="175"/>
      <c r="AR3393" s="175"/>
    </row>
    <row r="3394" spans="1:44" ht="102" hidden="1" x14ac:dyDescent="0.3">
      <c r="A3394" s="175"/>
      <c r="B3394" s="185" t="s">
        <v>4637</v>
      </c>
      <c r="C3394" s="182"/>
      <c r="D3394" s="190">
        <v>2684.36</v>
      </c>
      <c r="E3394" s="191">
        <v>2684.36</v>
      </c>
      <c r="F3394" s="186" t="s">
        <v>3712</v>
      </c>
      <c r="G3394" s="181" t="s">
        <v>1343</v>
      </c>
      <c r="H3394" s="182" t="s">
        <v>1344</v>
      </c>
      <c r="I3394" s="175"/>
      <c r="J3394" s="175"/>
      <c r="K3394" s="175"/>
      <c r="L3394" s="175"/>
      <c r="M3394" s="175"/>
      <c r="N3394" s="175"/>
      <c r="O3394" s="175"/>
      <c r="P3394" s="175"/>
      <c r="Q3394" s="175"/>
      <c r="R3394" s="175"/>
      <c r="S3394" s="175"/>
      <c r="T3394" s="175"/>
      <c r="U3394" s="175"/>
      <c r="V3394" s="175"/>
      <c r="W3394" s="175"/>
      <c r="X3394" s="175"/>
      <c r="Y3394" s="175"/>
      <c r="Z3394" s="175"/>
      <c r="AA3394" s="175"/>
      <c r="AB3394" s="175"/>
      <c r="AC3394" s="175"/>
      <c r="AD3394" s="175"/>
      <c r="AE3394" s="175"/>
      <c r="AF3394" s="175"/>
      <c r="AG3394" s="175"/>
      <c r="AH3394" s="175"/>
      <c r="AI3394" s="175"/>
      <c r="AJ3394" s="175"/>
      <c r="AK3394" s="175"/>
      <c r="AL3394" s="175"/>
      <c r="AM3394" s="175"/>
      <c r="AN3394" s="175"/>
      <c r="AO3394" s="175"/>
      <c r="AP3394" s="175"/>
      <c r="AQ3394" s="175"/>
      <c r="AR3394" s="175"/>
    </row>
    <row r="3395" spans="1:44" ht="102" hidden="1" x14ac:dyDescent="0.3">
      <c r="A3395" s="175"/>
      <c r="B3395" s="186" t="s">
        <v>3712</v>
      </c>
      <c r="C3395" s="187"/>
      <c r="D3395" s="190">
        <v>2684.36</v>
      </c>
      <c r="E3395" s="191">
        <v>2684.36</v>
      </c>
      <c r="F3395" s="181" t="s">
        <v>1343</v>
      </c>
      <c r="G3395" s="185" t="s">
        <v>4637</v>
      </c>
      <c r="H3395" s="182"/>
      <c r="I3395" s="175"/>
      <c r="J3395" s="175"/>
      <c r="K3395" s="175"/>
      <c r="L3395" s="175"/>
      <c r="M3395" s="175"/>
      <c r="N3395" s="175"/>
      <c r="O3395" s="175"/>
      <c r="P3395" s="175"/>
      <c r="Q3395" s="175"/>
      <c r="R3395" s="175"/>
      <c r="S3395" s="175"/>
      <c r="T3395" s="175"/>
      <c r="U3395" s="175"/>
      <c r="V3395" s="175"/>
      <c r="W3395" s="175"/>
      <c r="X3395" s="175"/>
      <c r="Y3395" s="175"/>
      <c r="Z3395" s="175"/>
      <c r="AA3395" s="175"/>
      <c r="AB3395" s="175"/>
      <c r="AC3395" s="175"/>
      <c r="AD3395" s="175"/>
      <c r="AE3395" s="175"/>
      <c r="AF3395" s="175"/>
      <c r="AG3395" s="175"/>
      <c r="AH3395" s="175"/>
      <c r="AI3395" s="175"/>
      <c r="AJ3395" s="175"/>
      <c r="AK3395" s="175"/>
      <c r="AL3395" s="175"/>
      <c r="AM3395" s="175"/>
      <c r="AN3395" s="175"/>
      <c r="AO3395" s="175"/>
      <c r="AP3395" s="175"/>
      <c r="AQ3395" s="175"/>
      <c r="AR3395" s="175"/>
    </row>
    <row r="3396" spans="1:44" ht="102" x14ac:dyDescent="0.3">
      <c r="A3396" s="175"/>
      <c r="B3396" s="181" t="s">
        <v>1343</v>
      </c>
      <c r="C3396" s="182" t="s">
        <v>1344</v>
      </c>
      <c r="D3396" s="190">
        <v>2688.65</v>
      </c>
      <c r="E3396" s="191">
        <v>2688.65</v>
      </c>
      <c r="F3396" s="185" t="s">
        <v>4637</v>
      </c>
      <c r="G3396" s="186" t="s">
        <v>3713</v>
      </c>
      <c r="H3396" s="187"/>
      <c r="I3396" s="175"/>
      <c r="J3396" s="175"/>
      <c r="K3396" s="175"/>
      <c r="L3396" s="175"/>
      <c r="M3396" s="175"/>
      <c r="N3396" s="175"/>
      <c r="O3396" s="175"/>
      <c r="P3396" s="175"/>
      <c r="Q3396" s="175"/>
      <c r="R3396" s="175"/>
      <c r="S3396" s="175"/>
      <c r="T3396" s="175"/>
      <c r="U3396" s="175"/>
      <c r="V3396" s="175"/>
      <c r="W3396" s="175"/>
      <c r="X3396" s="175"/>
      <c r="Y3396" s="175"/>
      <c r="Z3396" s="175"/>
      <c r="AA3396" s="175"/>
      <c r="AB3396" s="175"/>
      <c r="AC3396" s="175"/>
      <c r="AD3396" s="175"/>
      <c r="AE3396" s="175"/>
      <c r="AF3396" s="175"/>
      <c r="AG3396" s="175"/>
      <c r="AH3396" s="175"/>
      <c r="AI3396" s="175"/>
      <c r="AJ3396" s="175"/>
      <c r="AK3396" s="175"/>
      <c r="AL3396" s="175"/>
      <c r="AM3396" s="175"/>
      <c r="AN3396" s="175"/>
      <c r="AO3396" s="175"/>
      <c r="AP3396" s="175"/>
      <c r="AQ3396" s="175"/>
      <c r="AR3396" s="175"/>
    </row>
    <row r="3397" spans="1:44" ht="102" hidden="1" x14ac:dyDescent="0.3">
      <c r="A3397" s="175"/>
      <c r="B3397" s="185" t="s">
        <v>4637</v>
      </c>
      <c r="C3397" s="182"/>
      <c r="D3397" s="190">
        <v>2688.65</v>
      </c>
      <c r="E3397" s="191">
        <v>2688.65</v>
      </c>
      <c r="F3397" s="186" t="s">
        <v>3713</v>
      </c>
      <c r="G3397" s="181" t="s">
        <v>766</v>
      </c>
      <c r="H3397" s="182" t="s">
        <v>767</v>
      </c>
      <c r="I3397" s="175"/>
      <c r="J3397" s="175"/>
      <c r="K3397" s="175"/>
      <c r="L3397" s="175"/>
      <c r="M3397" s="175"/>
      <c r="N3397" s="175"/>
      <c r="O3397" s="175"/>
      <c r="P3397" s="175"/>
      <c r="Q3397" s="175"/>
      <c r="R3397" s="175"/>
      <c r="S3397" s="175"/>
      <c r="T3397" s="175"/>
      <c r="U3397" s="175"/>
      <c r="V3397" s="175"/>
      <c r="W3397" s="175"/>
      <c r="X3397" s="175"/>
      <c r="Y3397" s="175"/>
      <c r="Z3397" s="175"/>
      <c r="AA3397" s="175"/>
      <c r="AB3397" s="175"/>
      <c r="AC3397" s="175"/>
      <c r="AD3397" s="175"/>
      <c r="AE3397" s="175"/>
      <c r="AF3397" s="175"/>
      <c r="AG3397" s="175"/>
      <c r="AH3397" s="175"/>
      <c r="AI3397" s="175"/>
      <c r="AJ3397" s="175"/>
      <c r="AK3397" s="175"/>
      <c r="AL3397" s="175"/>
      <c r="AM3397" s="175"/>
      <c r="AN3397" s="175"/>
      <c r="AO3397" s="175"/>
      <c r="AP3397" s="175"/>
      <c r="AQ3397" s="175"/>
      <c r="AR3397" s="175"/>
    </row>
    <row r="3398" spans="1:44" ht="102" hidden="1" x14ac:dyDescent="0.3">
      <c r="A3398" s="175"/>
      <c r="B3398" s="186" t="s">
        <v>3713</v>
      </c>
      <c r="C3398" s="187"/>
      <c r="D3398" s="190">
        <v>2688.65</v>
      </c>
      <c r="E3398" s="191">
        <v>2688.65</v>
      </c>
      <c r="F3398" s="181" t="s">
        <v>766</v>
      </c>
      <c r="G3398" s="185" t="s">
        <v>4637</v>
      </c>
      <c r="H3398" s="182"/>
      <c r="I3398" s="175"/>
      <c r="J3398" s="175"/>
      <c r="K3398" s="175"/>
      <c r="L3398" s="175"/>
      <c r="M3398" s="175"/>
      <c r="N3398" s="175"/>
      <c r="O3398" s="175"/>
      <c r="P3398" s="175"/>
      <c r="Q3398" s="175"/>
      <c r="R3398" s="175"/>
      <c r="S3398" s="175"/>
      <c r="T3398" s="175"/>
      <c r="U3398" s="175"/>
      <c r="V3398" s="175"/>
      <c r="W3398" s="175"/>
      <c r="X3398" s="175"/>
      <c r="Y3398" s="175"/>
      <c r="Z3398" s="175"/>
      <c r="AA3398" s="175"/>
      <c r="AB3398" s="175"/>
      <c r="AC3398" s="175"/>
      <c r="AD3398" s="175"/>
      <c r="AE3398" s="175"/>
      <c r="AF3398" s="175"/>
      <c r="AG3398" s="175"/>
      <c r="AH3398" s="175"/>
      <c r="AI3398" s="175"/>
      <c r="AJ3398" s="175"/>
      <c r="AK3398" s="175"/>
      <c r="AL3398" s="175"/>
      <c r="AM3398" s="175"/>
      <c r="AN3398" s="175"/>
      <c r="AO3398" s="175"/>
      <c r="AP3398" s="175"/>
      <c r="AQ3398" s="175"/>
      <c r="AR3398" s="175"/>
    </row>
    <row r="3399" spans="1:44" ht="102" x14ac:dyDescent="0.3">
      <c r="A3399" s="175"/>
      <c r="B3399" s="181" t="s">
        <v>766</v>
      </c>
      <c r="C3399" s="182" t="s">
        <v>767</v>
      </c>
      <c r="D3399" s="190">
        <v>1748.06</v>
      </c>
      <c r="E3399" s="191">
        <v>1748.06</v>
      </c>
      <c r="F3399" s="185" t="s">
        <v>4637</v>
      </c>
      <c r="G3399" s="186" t="s">
        <v>3729</v>
      </c>
      <c r="H3399" s="187"/>
      <c r="I3399" s="175"/>
      <c r="J3399" s="175"/>
      <c r="K3399" s="175"/>
      <c r="L3399" s="175"/>
      <c r="M3399" s="175"/>
      <c r="N3399" s="175"/>
      <c r="O3399" s="175"/>
      <c r="P3399" s="175"/>
      <c r="Q3399" s="175"/>
      <c r="R3399" s="175"/>
      <c r="S3399" s="175"/>
      <c r="T3399" s="175"/>
      <c r="U3399" s="175"/>
      <c r="V3399" s="175"/>
      <c r="W3399" s="175"/>
      <c r="X3399" s="175"/>
      <c r="Y3399" s="175"/>
      <c r="Z3399" s="175"/>
      <c r="AA3399" s="175"/>
      <c r="AB3399" s="175"/>
      <c r="AC3399" s="175"/>
      <c r="AD3399" s="175"/>
      <c r="AE3399" s="175"/>
      <c r="AF3399" s="175"/>
      <c r="AG3399" s="175"/>
      <c r="AH3399" s="175"/>
      <c r="AI3399" s="175"/>
      <c r="AJ3399" s="175"/>
      <c r="AK3399" s="175"/>
      <c r="AL3399" s="175"/>
      <c r="AM3399" s="175"/>
      <c r="AN3399" s="175"/>
      <c r="AO3399" s="175"/>
      <c r="AP3399" s="175"/>
      <c r="AQ3399" s="175"/>
      <c r="AR3399" s="175"/>
    </row>
    <row r="3400" spans="1:44" ht="102" hidden="1" x14ac:dyDescent="0.3">
      <c r="A3400" s="175"/>
      <c r="B3400" s="185" t="s">
        <v>4637</v>
      </c>
      <c r="C3400" s="182"/>
      <c r="D3400" s="190">
        <v>1748.06</v>
      </c>
      <c r="E3400" s="191">
        <v>1748.06</v>
      </c>
      <c r="F3400" s="186" t="s">
        <v>3729</v>
      </c>
      <c r="G3400" s="181" t="s">
        <v>1303</v>
      </c>
      <c r="H3400" s="182" t="s">
        <v>1304</v>
      </c>
      <c r="I3400" s="175"/>
      <c r="J3400" s="175"/>
      <c r="K3400" s="175"/>
      <c r="L3400" s="175"/>
      <c r="M3400" s="175"/>
      <c r="N3400" s="175"/>
      <c r="O3400" s="175"/>
      <c r="P3400" s="175"/>
      <c r="Q3400" s="175"/>
      <c r="R3400" s="175"/>
      <c r="S3400" s="175"/>
      <c r="T3400" s="175"/>
      <c r="U3400" s="175"/>
      <c r="V3400" s="175"/>
      <c r="W3400" s="175"/>
      <c r="X3400" s="175"/>
      <c r="Y3400" s="175"/>
      <c r="Z3400" s="175"/>
      <c r="AA3400" s="175"/>
      <c r="AB3400" s="175"/>
      <c r="AC3400" s="175"/>
      <c r="AD3400" s="175"/>
      <c r="AE3400" s="175"/>
      <c r="AF3400" s="175"/>
      <c r="AG3400" s="175"/>
      <c r="AH3400" s="175"/>
      <c r="AI3400" s="175"/>
      <c r="AJ3400" s="175"/>
      <c r="AK3400" s="175"/>
      <c r="AL3400" s="175"/>
      <c r="AM3400" s="175"/>
      <c r="AN3400" s="175"/>
      <c r="AO3400" s="175"/>
      <c r="AP3400" s="175"/>
      <c r="AQ3400" s="175"/>
      <c r="AR3400" s="175"/>
    </row>
    <row r="3401" spans="1:44" ht="102" hidden="1" x14ac:dyDescent="0.3">
      <c r="A3401" s="175"/>
      <c r="B3401" s="186" t="s">
        <v>3729</v>
      </c>
      <c r="C3401" s="187"/>
      <c r="D3401" s="190">
        <v>1748.06</v>
      </c>
      <c r="E3401" s="191">
        <v>1748.06</v>
      </c>
      <c r="F3401" s="181" t="s">
        <v>1303</v>
      </c>
      <c r="G3401" s="185" t="s">
        <v>4637</v>
      </c>
      <c r="H3401" s="182"/>
      <c r="I3401" s="175"/>
      <c r="J3401" s="175"/>
      <c r="K3401" s="175"/>
      <c r="L3401" s="175"/>
      <c r="M3401" s="175"/>
      <c r="N3401" s="175"/>
      <c r="O3401" s="175"/>
      <c r="P3401" s="175"/>
      <c r="Q3401" s="175"/>
      <c r="R3401" s="175"/>
      <c r="S3401" s="175"/>
      <c r="T3401" s="175"/>
      <c r="U3401" s="175"/>
      <c r="V3401" s="175"/>
      <c r="W3401" s="175"/>
      <c r="X3401" s="175"/>
      <c r="Y3401" s="175"/>
      <c r="Z3401" s="175"/>
      <c r="AA3401" s="175"/>
      <c r="AB3401" s="175"/>
      <c r="AC3401" s="175"/>
      <c r="AD3401" s="175"/>
      <c r="AE3401" s="175"/>
      <c r="AF3401" s="175"/>
      <c r="AG3401" s="175"/>
      <c r="AH3401" s="175"/>
      <c r="AI3401" s="175"/>
      <c r="AJ3401" s="175"/>
      <c r="AK3401" s="175"/>
      <c r="AL3401" s="175"/>
      <c r="AM3401" s="175"/>
      <c r="AN3401" s="175"/>
      <c r="AO3401" s="175"/>
      <c r="AP3401" s="175"/>
      <c r="AQ3401" s="175"/>
      <c r="AR3401" s="175"/>
    </row>
    <row r="3402" spans="1:44" ht="102" x14ac:dyDescent="0.3">
      <c r="A3402" s="175"/>
      <c r="B3402" s="181" t="s">
        <v>1303</v>
      </c>
      <c r="C3402" s="182" t="s">
        <v>1304</v>
      </c>
      <c r="D3402" s="190">
        <v>3410.21</v>
      </c>
      <c r="E3402" s="191">
        <v>3410.21</v>
      </c>
      <c r="F3402" s="185" t="s">
        <v>4637</v>
      </c>
      <c r="G3402" s="186" t="s">
        <v>3730</v>
      </c>
      <c r="H3402" s="187"/>
      <c r="I3402" s="175"/>
      <c r="J3402" s="175"/>
      <c r="K3402" s="175"/>
      <c r="L3402" s="175"/>
      <c r="M3402" s="175"/>
      <c r="N3402" s="175"/>
      <c r="O3402" s="175"/>
      <c r="P3402" s="175"/>
      <c r="Q3402" s="175"/>
      <c r="R3402" s="175"/>
      <c r="S3402" s="175"/>
      <c r="T3402" s="175"/>
      <c r="U3402" s="175"/>
      <c r="V3402" s="175"/>
      <c r="W3402" s="175"/>
      <c r="X3402" s="175"/>
      <c r="Y3402" s="175"/>
      <c r="Z3402" s="175"/>
      <c r="AA3402" s="175"/>
      <c r="AB3402" s="175"/>
      <c r="AC3402" s="175"/>
      <c r="AD3402" s="175"/>
      <c r="AE3402" s="175"/>
      <c r="AF3402" s="175"/>
      <c r="AG3402" s="175"/>
      <c r="AH3402" s="175"/>
      <c r="AI3402" s="175"/>
      <c r="AJ3402" s="175"/>
      <c r="AK3402" s="175"/>
      <c r="AL3402" s="175"/>
      <c r="AM3402" s="175"/>
      <c r="AN3402" s="175"/>
      <c r="AO3402" s="175"/>
      <c r="AP3402" s="175"/>
      <c r="AQ3402" s="175"/>
      <c r="AR3402" s="175"/>
    </row>
    <row r="3403" spans="1:44" ht="102" hidden="1" x14ac:dyDescent="0.3">
      <c r="A3403" s="175"/>
      <c r="B3403" s="185" t="s">
        <v>4637</v>
      </c>
      <c r="C3403" s="182"/>
      <c r="D3403" s="190">
        <v>3410.21</v>
      </c>
      <c r="E3403" s="191">
        <v>3410.21</v>
      </c>
      <c r="F3403" s="186" t="s">
        <v>3730</v>
      </c>
      <c r="G3403" s="181" t="s">
        <v>604</v>
      </c>
      <c r="H3403" s="182" t="s">
        <v>605</v>
      </c>
      <c r="I3403" s="175"/>
      <c r="J3403" s="175"/>
      <c r="K3403" s="175"/>
      <c r="L3403" s="175"/>
      <c r="M3403" s="175"/>
      <c r="N3403" s="175"/>
      <c r="O3403" s="175"/>
      <c r="P3403" s="175"/>
      <c r="Q3403" s="175"/>
      <c r="R3403" s="175"/>
      <c r="S3403" s="175"/>
      <c r="T3403" s="175"/>
      <c r="U3403" s="175"/>
      <c r="V3403" s="175"/>
      <c r="W3403" s="175"/>
      <c r="X3403" s="175"/>
      <c r="Y3403" s="175"/>
      <c r="Z3403" s="175"/>
      <c r="AA3403" s="175"/>
      <c r="AB3403" s="175"/>
      <c r="AC3403" s="175"/>
      <c r="AD3403" s="175"/>
      <c r="AE3403" s="175"/>
      <c r="AF3403" s="175"/>
      <c r="AG3403" s="175"/>
      <c r="AH3403" s="175"/>
      <c r="AI3403" s="175"/>
      <c r="AJ3403" s="175"/>
      <c r="AK3403" s="175"/>
      <c r="AL3403" s="175"/>
      <c r="AM3403" s="175"/>
      <c r="AN3403" s="175"/>
      <c r="AO3403" s="175"/>
      <c r="AP3403" s="175"/>
      <c r="AQ3403" s="175"/>
      <c r="AR3403" s="175"/>
    </row>
    <row r="3404" spans="1:44" ht="102" hidden="1" x14ac:dyDescent="0.3">
      <c r="A3404" s="175"/>
      <c r="B3404" s="186" t="s">
        <v>3730</v>
      </c>
      <c r="C3404" s="187"/>
      <c r="D3404" s="190">
        <v>3410.21</v>
      </c>
      <c r="E3404" s="191">
        <v>3410.21</v>
      </c>
      <c r="F3404" s="181" t="s">
        <v>604</v>
      </c>
      <c r="G3404" s="185" t="s">
        <v>4637</v>
      </c>
      <c r="H3404" s="182"/>
      <c r="I3404" s="175"/>
      <c r="J3404" s="175"/>
      <c r="K3404" s="175"/>
      <c r="L3404" s="175"/>
      <c r="M3404" s="175"/>
      <c r="N3404" s="175"/>
      <c r="O3404" s="175"/>
      <c r="P3404" s="175"/>
      <c r="Q3404" s="175"/>
      <c r="R3404" s="175"/>
      <c r="S3404" s="175"/>
      <c r="T3404" s="175"/>
      <c r="U3404" s="175"/>
      <c r="V3404" s="175"/>
      <c r="W3404" s="175"/>
      <c r="X3404" s="175"/>
      <c r="Y3404" s="175"/>
      <c r="Z3404" s="175"/>
      <c r="AA3404" s="175"/>
      <c r="AB3404" s="175"/>
      <c r="AC3404" s="175"/>
      <c r="AD3404" s="175"/>
      <c r="AE3404" s="175"/>
      <c r="AF3404" s="175"/>
      <c r="AG3404" s="175"/>
      <c r="AH3404" s="175"/>
      <c r="AI3404" s="175"/>
      <c r="AJ3404" s="175"/>
      <c r="AK3404" s="175"/>
      <c r="AL3404" s="175"/>
      <c r="AM3404" s="175"/>
      <c r="AN3404" s="175"/>
      <c r="AO3404" s="175"/>
      <c r="AP3404" s="175"/>
      <c r="AQ3404" s="175"/>
      <c r="AR3404" s="175"/>
    </row>
    <row r="3405" spans="1:44" ht="102" x14ac:dyDescent="0.3">
      <c r="A3405" s="175"/>
      <c r="B3405" s="181" t="s">
        <v>604</v>
      </c>
      <c r="C3405" s="182" t="s">
        <v>605</v>
      </c>
      <c r="D3405" s="190">
        <v>2684.36</v>
      </c>
      <c r="E3405" s="191">
        <v>2684.36</v>
      </c>
      <c r="F3405" s="185" t="s">
        <v>4637</v>
      </c>
      <c r="G3405" s="186" t="s">
        <v>3731</v>
      </c>
      <c r="H3405" s="187"/>
      <c r="I3405" s="175"/>
      <c r="J3405" s="175"/>
      <c r="K3405" s="175"/>
      <c r="L3405" s="175"/>
      <c r="M3405" s="175"/>
      <c r="N3405" s="175"/>
      <c r="O3405" s="175"/>
      <c r="P3405" s="175"/>
      <c r="Q3405" s="175"/>
      <c r="R3405" s="175"/>
      <c r="S3405" s="175"/>
      <c r="T3405" s="175"/>
      <c r="U3405" s="175"/>
      <c r="V3405" s="175"/>
      <c r="W3405" s="175"/>
      <c r="X3405" s="175"/>
      <c r="Y3405" s="175"/>
      <c r="Z3405" s="175"/>
      <c r="AA3405" s="175"/>
      <c r="AB3405" s="175"/>
      <c r="AC3405" s="175"/>
      <c r="AD3405" s="175"/>
      <c r="AE3405" s="175"/>
      <c r="AF3405" s="175"/>
      <c r="AG3405" s="175"/>
      <c r="AH3405" s="175"/>
      <c r="AI3405" s="175"/>
      <c r="AJ3405" s="175"/>
      <c r="AK3405" s="175"/>
      <c r="AL3405" s="175"/>
      <c r="AM3405" s="175"/>
      <c r="AN3405" s="175"/>
      <c r="AO3405" s="175"/>
      <c r="AP3405" s="175"/>
      <c r="AQ3405" s="175"/>
      <c r="AR3405" s="175"/>
    </row>
    <row r="3406" spans="1:44" ht="102" hidden="1" x14ac:dyDescent="0.3">
      <c r="A3406" s="175"/>
      <c r="B3406" s="185" t="s">
        <v>4637</v>
      </c>
      <c r="C3406" s="182"/>
      <c r="D3406" s="190">
        <v>2684.36</v>
      </c>
      <c r="E3406" s="191">
        <v>2684.36</v>
      </c>
      <c r="F3406" s="186" t="s">
        <v>3731</v>
      </c>
      <c r="G3406" s="181" t="s">
        <v>1130</v>
      </c>
      <c r="H3406" s="182" t="s">
        <v>1131</v>
      </c>
      <c r="I3406" s="175"/>
      <c r="J3406" s="175"/>
      <c r="K3406" s="175"/>
      <c r="L3406" s="175"/>
      <c r="M3406" s="175"/>
      <c r="N3406" s="175"/>
      <c r="O3406" s="175"/>
      <c r="P3406" s="175"/>
      <c r="Q3406" s="175"/>
      <c r="R3406" s="175"/>
      <c r="S3406" s="175"/>
      <c r="T3406" s="175"/>
      <c r="U3406" s="175"/>
      <c r="V3406" s="175"/>
      <c r="W3406" s="175"/>
      <c r="X3406" s="175"/>
      <c r="Y3406" s="175"/>
      <c r="Z3406" s="175"/>
      <c r="AA3406" s="175"/>
      <c r="AB3406" s="175"/>
      <c r="AC3406" s="175"/>
      <c r="AD3406" s="175"/>
      <c r="AE3406" s="175"/>
      <c r="AF3406" s="175"/>
      <c r="AG3406" s="175"/>
      <c r="AH3406" s="175"/>
      <c r="AI3406" s="175"/>
      <c r="AJ3406" s="175"/>
      <c r="AK3406" s="175"/>
      <c r="AL3406" s="175"/>
      <c r="AM3406" s="175"/>
      <c r="AN3406" s="175"/>
      <c r="AO3406" s="175"/>
      <c r="AP3406" s="175"/>
      <c r="AQ3406" s="175"/>
      <c r="AR3406" s="175"/>
    </row>
    <row r="3407" spans="1:44" ht="102" hidden="1" x14ac:dyDescent="0.3">
      <c r="A3407" s="175"/>
      <c r="B3407" s="186" t="s">
        <v>3731</v>
      </c>
      <c r="C3407" s="187"/>
      <c r="D3407" s="190">
        <v>2684.36</v>
      </c>
      <c r="E3407" s="191">
        <v>2684.36</v>
      </c>
      <c r="F3407" s="181" t="s">
        <v>1130</v>
      </c>
      <c r="G3407" s="185" t="s">
        <v>4637</v>
      </c>
      <c r="H3407" s="182"/>
      <c r="I3407" s="175"/>
      <c r="J3407" s="175"/>
      <c r="K3407" s="175"/>
      <c r="L3407" s="175"/>
      <c r="M3407" s="175"/>
      <c r="N3407" s="175"/>
      <c r="O3407" s="175"/>
      <c r="P3407" s="175"/>
      <c r="Q3407" s="175"/>
      <c r="R3407" s="175"/>
      <c r="S3407" s="175"/>
      <c r="T3407" s="175"/>
      <c r="U3407" s="175"/>
      <c r="V3407" s="175"/>
      <c r="W3407" s="175"/>
      <c r="X3407" s="175"/>
      <c r="Y3407" s="175"/>
      <c r="Z3407" s="175"/>
      <c r="AA3407" s="175"/>
      <c r="AB3407" s="175"/>
      <c r="AC3407" s="175"/>
      <c r="AD3407" s="175"/>
      <c r="AE3407" s="175"/>
      <c r="AF3407" s="175"/>
      <c r="AG3407" s="175"/>
      <c r="AH3407" s="175"/>
      <c r="AI3407" s="175"/>
      <c r="AJ3407" s="175"/>
      <c r="AK3407" s="175"/>
      <c r="AL3407" s="175"/>
      <c r="AM3407" s="175"/>
      <c r="AN3407" s="175"/>
      <c r="AO3407" s="175"/>
      <c r="AP3407" s="175"/>
      <c r="AQ3407" s="175"/>
      <c r="AR3407" s="175"/>
    </row>
    <row r="3408" spans="1:44" ht="102" x14ac:dyDescent="0.3">
      <c r="A3408" s="175"/>
      <c r="B3408" s="181" t="s">
        <v>1130</v>
      </c>
      <c r="C3408" s="182" t="s">
        <v>1131</v>
      </c>
      <c r="D3408" s="190">
        <v>2688.65</v>
      </c>
      <c r="E3408" s="191">
        <v>2688.65</v>
      </c>
      <c r="F3408" s="185" t="s">
        <v>4637</v>
      </c>
      <c r="G3408" s="186" t="s">
        <v>3732</v>
      </c>
      <c r="H3408" s="187"/>
      <c r="I3408" s="175"/>
      <c r="J3408" s="175"/>
      <c r="K3408" s="175"/>
      <c r="L3408" s="175"/>
      <c r="M3408" s="175"/>
      <c r="N3408" s="175"/>
      <c r="O3408" s="175"/>
      <c r="P3408" s="175"/>
      <c r="Q3408" s="175"/>
      <c r="R3408" s="175"/>
      <c r="S3408" s="175"/>
      <c r="T3408" s="175"/>
      <c r="U3408" s="175"/>
      <c r="V3408" s="175"/>
      <c r="W3408" s="175"/>
      <c r="X3408" s="175"/>
      <c r="Y3408" s="175"/>
      <c r="Z3408" s="175"/>
      <c r="AA3408" s="175"/>
      <c r="AB3408" s="175"/>
      <c r="AC3408" s="175"/>
      <c r="AD3408" s="175"/>
      <c r="AE3408" s="175"/>
      <c r="AF3408" s="175"/>
      <c r="AG3408" s="175"/>
      <c r="AH3408" s="175"/>
      <c r="AI3408" s="175"/>
      <c r="AJ3408" s="175"/>
      <c r="AK3408" s="175"/>
      <c r="AL3408" s="175"/>
      <c r="AM3408" s="175"/>
      <c r="AN3408" s="175"/>
      <c r="AO3408" s="175"/>
      <c r="AP3408" s="175"/>
      <c r="AQ3408" s="175"/>
      <c r="AR3408" s="175"/>
    </row>
    <row r="3409" spans="1:44" ht="102" hidden="1" x14ac:dyDescent="0.3">
      <c r="A3409" s="175"/>
      <c r="B3409" s="185" t="s">
        <v>4637</v>
      </c>
      <c r="C3409" s="182"/>
      <c r="D3409" s="190">
        <v>2688.65</v>
      </c>
      <c r="E3409" s="191">
        <v>2688.65</v>
      </c>
      <c r="F3409" s="186" t="s">
        <v>3732</v>
      </c>
      <c r="G3409" s="181" t="s">
        <v>2332</v>
      </c>
      <c r="H3409" s="182" t="s">
        <v>2333</v>
      </c>
      <c r="I3409" s="175"/>
      <c r="J3409" s="175"/>
      <c r="K3409" s="175"/>
      <c r="L3409" s="175"/>
      <c r="M3409" s="175"/>
      <c r="N3409" s="175"/>
      <c r="O3409" s="175"/>
      <c r="P3409" s="175"/>
      <c r="Q3409" s="175"/>
      <c r="R3409" s="175"/>
      <c r="S3409" s="175"/>
      <c r="T3409" s="175"/>
      <c r="U3409" s="175"/>
      <c r="V3409" s="175"/>
      <c r="W3409" s="175"/>
      <c r="X3409" s="175"/>
      <c r="Y3409" s="175"/>
      <c r="Z3409" s="175"/>
      <c r="AA3409" s="175"/>
      <c r="AB3409" s="175"/>
      <c r="AC3409" s="175"/>
      <c r="AD3409" s="175"/>
      <c r="AE3409" s="175"/>
      <c r="AF3409" s="175"/>
      <c r="AG3409" s="175"/>
      <c r="AH3409" s="175"/>
      <c r="AI3409" s="175"/>
      <c r="AJ3409" s="175"/>
      <c r="AK3409" s="175"/>
      <c r="AL3409" s="175"/>
      <c r="AM3409" s="175"/>
      <c r="AN3409" s="175"/>
      <c r="AO3409" s="175"/>
      <c r="AP3409" s="175"/>
      <c r="AQ3409" s="175"/>
      <c r="AR3409" s="175"/>
    </row>
    <row r="3410" spans="1:44" ht="102" hidden="1" x14ac:dyDescent="0.3">
      <c r="A3410" s="175"/>
      <c r="B3410" s="186" t="s">
        <v>3732</v>
      </c>
      <c r="C3410" s="187"/>
      <c r="D3410" s="190">
        <v>2688.65</v>
      </c>
      <c r="E3410" s="191">
        <v>2688.65</v>
      </c>
      <c r="F3410" s="181" t="s">
        <v>2332</v>
      </c>
      <c r="G3410" s="185" t="s">
        <v>4637</v>
      </c>
      <c r="H3410" s="182"/>
      <c r="I3410" s="175"/>
      <c r="J3410" s="175"/>
      <c r="K3410" s="175"/>
      <c r="L3410" s="175"/>
      <c r="M3410" s="175"/>
      <c r="N3410" s="175"/>
      <c r="O3410" s="175"/>
      <c r="P3410" s="175"/>
      <c r="Q3410" s="175"/>
      <c r="R3410" s="175"/>
      <c r="S3410" s="175"/>
      <c r="T3410" s="175"/>
      <c r="U3410" s="175"/>
      <c r="V3410" s="175"/>
      <c r="W3410" s="175"/>
      <c r="X3410" s="175"/>
      <c r="Y3410" s="175"/>
      <c r="Z3410" s="175"/>
      <c r="AA3410" s="175"/>
      <c r="AB3410" s="175"/>
      <c r="AC3410" s="175"/>
      <c r="AD3410" s="175"/>
      <c r="AE3410" s="175"/>
      <c r="AF3410" s="175"/>
      <c r="AG3410" s="175"/>
      <c r="AH3410" s="175"/>
      <c r="AI3410" s="175"/>
      <c r="AJ3410" s="175"/>
      <c r="AK3410" s="175"/>
      <c r="AL3410" s="175"/>
      <c r="AM3410" s="175"/>
      <c r="AN3410" s="175"/>
      <c r="AO3410" s="175"/>
      <c r="AP3410" s="175"/>
      <c r="AQ3410" s="175"/>
      <c r="AR3410" s="175"/>
    </row>
    <row r="3411" spans="1:44" ht="102" x14ac:dyDescent="0.3">
      <c r="A3411" s="175"/>
      <c r="B3411" s="181" t="s">
        <v>2332</v>
      </c>
      <c r="C3411" s="182" t="s">
        <v>2333</v>
      </c>
      <c r="D3411" s="190">
        <v>1748.06</v>
      </c>
      <c r="E3411" s="191">
        <v>1748.06</v>
      </c>
      <c r="F3411" s="185" t="s">
        <v>4637</v>
      </c>
      <c r="G3411" s="186" t="s">
        <v>3756</v>
      </c>
      <c r="H3411" s="187"/>
      <c r="I3411" s="175"/>
      <c r="J3411" s="175"/>
      <c r="K3411" s="175"/>
      <c r="L3411" s="175"/>
      <c r="M3411" s="175"/>
      <c r="N3411" s="175"/>
      <c r="O3411" s="175"/>
      <c r="P3411" s="175"/>
      <c r="Q3411" s="175"/>
      <c r="R3411" s="175"/>
      <c r="S3411" s="175"/>
      <c r="T3411" s="175"/>
      <c r="U3411" s="175"/>
      <c r="V3411" s="175"/>
      <c r="W3411" s="175"/>
      <c r="X3411" s="175"/>
      <c r="Y3411" s="175"/>
      <c r="Z3411" s="175"/>
      <c r="AA3411" s="175"/>
      <c r="AB3411" s="175"/>
      <c r="AC3411" s="175"/>
      <c r="AD3411" s="175"/>
      <c r="AE3411" s="175"/>
      <c r="AF3411" s="175"/>
      <c r="AG3411" s="175"/>
      <c r="AH3411" s="175"/>
      <c r="AI3411" s="175"/>
      <c r="AJ3411" s="175"/>
      <c r="AK3411" s="175"/>
      <c r="AL3411" s="175"/>
      <c r="AM3411" s="175"/>
      <c r="AN3411" s="175"/>
      <c r="AO3411" s="175"/>
      <c r="AP3411" s="175"/>
      <c r="AQ3411" s="175"/>
      <c r="AR3411" s="175"/>
    </row>
    <row r="3412" spans="1:44" ht="102" hidden="1" x14ac:dyDescent="0.3">
      <c r="A3412" s="175"/>
      <c r="B3412" s="185" t="s">
        <v>4637</v>
      </c>
      <c r="C3412" s="182"/>
      <c r="D3412" s="190">
        <v>1748.06</v>
      </c>
      <c r="E3412" s="191">
        <v>1748.06</v>
      </c>
      <c r="F3412" s="186" t="s">
        <v>3756</v>
      </c>
      <c r="G3412" s="181" t="s">
        <v>878</v>
      </c>
      <c r="H3412" s="182" t="s">
        <v>879</v>
      </c>
      <c r="I3412" s="175"/>
      <c r="J3412" s="175"/>
      <c r="K3412" s="175"/>
      <c r="L3412" s="175"/>
      <c r="M3412" s="175"/>
      <c r="N3412" s="175"/>
      <c r="O3412" s="175"/>
      <c r="P3412" s="175"/>
      <c r="Q3412" s="175"/>
      <c r="R3412" s="175"/>
      <c r="S3412" s="175"/>
      <c r="T3412" s="175"/>
      <c r="U3412" s="175"/>
      <c r="V3412" s="175"/>
      <c r="W3412" s="175"/>
      <c r="X3412" s="175"/>
      <c r="Y3412" s="175"/>
      <c r="Z3412" s="175"/>
      <c r="AA3412" s="175"/>
      <c r="AB3412" s="175"/>
      <c r="AC3412" s="175"/>
      <c r="AD3412" s="175"/>
      <c r="AE3412" s="175"/>
      <c r="AF3412" s="175"/>
      <c r="AG3412" s="175"/>
      <c r="AH3412" s="175"/>
      <c r="AI3412" s="175"/>
      <c r="AJ3412" s="175"/>
      <c r="AK3412" s="175"/>
      <c r="AL3412" s="175"/>
      <c r="AM3412" s="175"/>
      <c r="AN3412" s="175"/>
      <c r="AO3412" s="175"/>
      <c r="AP3412" s="175"/>
      <c r="AQ3412" s="175"/>
      <c r="AR3412" s="175"/>
    </row>
    <row r="3413" spans="1:44" ht="102" hidden="1" x14ac:dyDescent="0.3">
      <c r="A3413" s="175"/>
      <c r="B3413" s="186" t="s">
        <v>3756</v>
      </c>
      <c r="C3413" s="187"/>
      <c r="D3413" s="190">
        <v>1748.06</v>
      </c>
      <c r="E3413" s="191">
        <v>1748.06</v>
      </c>
      <c r="F3413" s="181" t="s">
        <v>878</v>
      </c>
      <c r="G3413" s="185" t="s">
        <v>4637</v>
      </c>
      <c r="H3413" s="182"/>
      <c r="I3413" s="175"/>
      <c r="J3413" s="175"/>
      <c r="K3413" s="175"/>
      <c r="L3413" s="175"/>
      <c r="M3413" s="175"/>
      <c r="N3413" s="175"/>
      <c r="O3413" s="175"/>
      <c r="P3413" s="175"/>
      <c r="Q3413" s="175"/>
      <c r="R3413" s="175"/>
      <c r="S3413" s="175"/>
      <c r="T3413" s="175"/>
      <c r="U3413" s="175"/>
      <c r="V3413" s="175"/>
      <c r="W3413" s="175"/>
      <c r="X3413" s="175"/>
      <c r="Y3413" s="175"/>
      <c r="Z3413" s="175"/>
      <c r="AA3413" s="175"/>
      <c r="AB3413" s="175"/>
      <c r="AC3413" s="175"/>
      <c r="AD3413" s="175"/>
      <c r="AE3413" s="175"/>
      <c r="AF3413" s="175"/>
      <c r="AG3413" s="175"/>
      <c r="AH3413" s="175"/>
      <c r="AI3413" s="175"/>
      <c r="AJ3413" s="175"/>
      <c r="AK3413" s="175"/>
      <c r="AL3413" s="175"/>
      <c r="AM3413" s="175"/>
      <c r="AN3413" s="175"/>
      <c r="AO3413" s="175"/>
      <c r="AP3413" s="175"/>
      <c r="AQ3413" s="175"/>
      <c r="AR3413" s="175"/>
    </row>
    <row r="3414" spans="1:44" ht="102" x14ac:dyDescent="0.3">
      <c r="A3414" s="175"/>
      <c r="B3414" s="181" t="s">
        <v>878</v>
      </c>
      <c r="C3414" s="182" t="s">
        <v>879</v>
      </c>
      <c r="D3414" s="190">
        <v>3410.21</v>
      </c>
      <c r="E3414" s="191">
        <v>3410.21</v>
      </c>
      <c r="F3414" s="185" t="s">
        <v>4637</v>
      </c>
      <c r="G3414" s="186" t="s">
        <v>3739</v>
      </c>
      <c r="H3414" s="187"/>
      <c r="I3414" s="175"/>
      <c r="J3414" s="175"/>
      <c r="K3414" s="175"/>
      <c r="L3414" s="175"/>
      <c r="M3414" s="175"/>
      <c r="N3414" s="175"/>
      <c r="O3414" s="175"/>
      <c r="P3414" s="175"/>
      <c r="Q3414" s="175"/>
      <c r="R3414" s="175"/>
      <c r="S3414" s="175"/>
      <c r="T3414" s="175"/>
      <c r="U3414" s="175"/>
      <c r="V3414" s="175"/>
      <c r="W3414" s="175"/>
      <c r="X3414" s="175"/>
      <c r="Y3414" s="175"/>
      <c r="Z3414" s="175"/>
      <c r="AA3414" s="175"/>
      <c r="AB3414" s="175"/>
      <c r="AC3414" s="175"/>
      <c r="AD3414" s="175"/>
      <c r="AE3414" s="175"/>
      <c r="AF3414" s="175"/>
      <c r="AG3414" s="175"/>
      <c r="AH3414" s="175"/>
      <c r="AI3414" s="175"/>
      <c r="AJ3414" s="175"/>
      <c r="AK3414" s="175"/>
      <c r="AL3414" s="175"/>
      <c r="AM3414" s="175"/>
      <c r="AN3414" s="175"/>
      <c r="AO3414" s="175"/>
      <c r="AP3414" s="175"/>
      <c r="AQ3414" s="175"/>
      <c r="AR3414" s="175"/>
    </row>
    <row r="3415" spans="1:44" ht="102" hidden="1" x14ac:dyDescent="0.3">
      <c r="A3415" s="175"/>
      <c r="B3415" s="185" t="s">
        <v>4637</v>
      </c>
      <c r="C3415" s="182"/>
      <c r="D3415" s="190">
        <v>3410.21</v>
      </c>
      <c r="E3415" s="191">
        <v>3410.21</v>
      </c>
      <c r="F3415" s="186" t="s">
        <v>3739</v>
      </c>
      <c r="G3415" s="181" t="s">
        <v>1016</v>
      </c>
      <c r="H3415" s="182" t="s">
        <v>309</v>
      </c>
      <c r="I3415" s="175"/>
      <c r="J3415" s="175"/>
      <c r="K3415" s="175"/>
      <c r="L3415" s="175"/>
      <c r="M3415" s="175"/>
      <c r="N3415" s="175"/>
      <c r="O3415" s="175"/>
      <c r="P3415" s="175"/>
      <c r="Q3415" s="175"/>
      <c r="R3415" s="175"/>
      <c r="S3415" s="175"/>
      <c r="T3415" s="175"/>
      <c r="U3415" s="175"/>
      <c r="V3415" s="175"/>
      <c r="W3415" s="175"/>
      <c r="X3415" s="175"/>
      <c r="Y3415" s="175"/>
      <c r="Z3415" s="175"/>
      <c r="AA3415" s="175"/>
      <c r="AB3415" s="175"/>
      <c r="AC3415" s="175"/>
      <c r="AD3415" s="175"/>
      <c r="AE3415" s="175"/>
      <c r="AF3415" s="175"/>
      <c r="AG3415" s="175"/>
      <c r="AH3415" s="175"/>
      <c r="AI3415" s="175"/>
      <c r="AJ3415" s="175"/>
      <c r="AK3415" s="175"/>
      <c r="AL3415" s="175"/>
      <c r="AM3415" s="175"/>
      <c r="AN3415" s="175"/>
      <c r="AO3415" s="175"/>
      <c r="AP3415" s="175"/>
      <c r="AQ3415" s="175"/>
      <c r="AR3415" s="175"/>
    </row>
    <row r="3416" spans="1:44" ht="102" hidden="1" x14ac:dyDescent="0.3">
      <c r="A3416" s="175"/>
      <c r="B3416" s="186" t="s">
        <v>3739</v>
      </c>
      <c r="C3416" s="187"/>
      <c r="D3416" s="190">
        <v>3410.21</v>
      </c>
      <c r="E3416" s="191">
        <v>3410.21</v>
      </c>
      <c r="F3416" s="181" t="s">
        <v>1016</v>
      </c>
      <c r="G3416" s="185" t="s">
        <v>4637</v>
      </c>
      <c r="H3416" s="182"/>
      <c r="I3416" s="175"/>
      <c r="J3416" s="175"/>
      <c r="K3416" s="175"/>
      <c r="L3416" s="175"/>
      <c r="M3416" s="175"/>
      <c r="N3416" s="175"/>
      <c r="O3416" s="175"/>
      <c r="P3416" s="175"/>
      <c r="Q3416" s="175"/>
      <c r="R3416" s="175"/>
      <c r="S3416" s="175"/>
      <c r="T3416" s="175"/>
      <c r="U3416" s="175"/>
      <c r="V3416" s="175"/>
      <c r="W3416" s="175"/>
      <c r="X3416" s="175"/>
      <c r="Y3416" s="175"/>
      <c r="Z3416" s="175"/>
      <c r="AA3416" s="175"/>
      <c r="AB3416" s="175"/>
      <c r="AC3416" s="175"/>
      <c r="AD3416" s="175"/>
      <c r="AE3416" s="175"/>
      <c r="AF3416" s="175"/>
      <c r="AG3416" s="175"/>
      <c r="AH3416" s="175"/>
      <c r="AI3416" s="175"/>
      <c r="AJ3416" s="175"/>
      <c r="AK3416" s="175"/>
      <c r="AL3416" s="175"/>
      <c r="AM3416" s="175"/>
      <c r="AN3416" s="175"/>
      <c r="AO3416" s="175"/>
      <c r="AP3416" s="175"/>
      <c r="AQ3416" s="175"/>
      <c r="AR3416" s="175"/>
    </row>
    <row r="3417" spans="1:44" ht="102" x14ac:dyDescent="0.3">
      <c r="A3417" s="175"/>
      <c r="B3417" s="181" t="s">
        <v>1016</v>
      </c>
      <c r="C3417" s="182" t="s">
        <v>309</v>
      </c>
      <c r="D3417" s="190">
        <v>2452.4299999999998</v>
      </c>
      <c r="E3417" s="191">
        <v>2452.4299999999998</v>
      </c>
      <c r="F3417" s="185" t="s">
        <v>4637</v>
      </c>
      <c r="G3417" s="186" t="s">
        <v>3166</v>
      </c>
      <c r="H3417" s="187"/>
      <c r="I3417" s="175"/>
      <c r="J3417" s="175"/>
      <c r="K3417" s="175"/>
      <c r="L3417" s="175"/>
      <c r="M3417" s="175"/>
      <c r="N3417" s="175"/>
      <c r="O3417" s="175"/>
      <c r="P3417" s="175"/>
      <c r="Q3417" s="175"/>
      <c r="R3417" s="175"/>
      <c r="S3417" s="175"/>
      <c r="T3417" s="175"/>
      <c r="U3417" s="175"/>
      <c r="V3417" s="175"/>
      <c r="W3417" s="175"/>
      <c r="X3417" s="175"/>
      <c r="Y3417" s="175"/>
      <c r="Z3417" s="175"/>
      <c r="AA3417" s="175"/>
      <c r="AB3417" s="175"/>
      <c r="AC3417" s="175"/>
      <c r="AD3417" s="175"/>
      <c r="AE3417" s="175"/>
      <c r="AF3417" s="175"/>
      <c r="AG3417" s="175"/>
      <c r="AH3417" s="175"/>
      <c r="AI3417" s="175"/>
      <c r="AJ3417" s="175"/>
      <c r="AK3417" s="175"/>
      <c r="AL3417" s="175"/>
      <c r="AM3417" s="175"/>
      <c r="AN3417" s="175"/>
      <c r="AO3417" s="175"/>
      <c r="AP3417" s="175"/>
      <c r="AQ3417" s="175"/>
      <c r="AR3417" s="175"/>
    </row>
    <row r="3418" spans="1:44" ht="102" hidden="1" x14ac:dyDescent="0.3">
      <c r="A3418" s="175"/>
      <c r="B3418" s="185" t="s">
        <v>4637</v>
      </c>
      <c r="C3418" s="182"/>
      <c r="D3418" s="190">
        <v>2452.4299999999998</v>
      </c>
      <c r="E3418" s="191">
        <v>2452.4299999999998</v>
      </c>
      <c r="F3418" s="186" t="s">
        <v>3166</v>
      </c>
      <c r="G3418" s="181" t="s">
        <v>2560</v>
      </c>
      <c r="H3418" s="182" t="s">
        <v>1305</v>
      </c>
      <c r="I3418" s="175"/>
      <c r="J3418" s="175"/>
      <c r="K3418" s="175"/>
      <c r="L3418" s="175"/>
      <c r="M3418" s="175"/>
      <c r="N3418" s="175"/>
      <c r="O3418" s="175"/>
      <c r="P3418" s="175"/>
      <c r="Q3418" s="175"/>
      <c r="R3418" s="175"/>
      <c r="S3418" s="175"/>
      <c r="T3418" s="175"/>
      <c r="U3418" s="175"/>
      <c r="V3418" s="175"/>
      <c r="W3418" s="175"/>
      <c r="X3418" s="175"/>
      <c r="Y3418" s="175"/>
      <c r="Z3418" s="175"/>
      <c r="AA3418" s="175"/>
      <c r="AB3418" s="175"/>
      <c r="AC3418" s="175"/>
      <c r="AD3418" s="175"/>
      <c r="AE3418" s="175"/>
      <c r="AF3418" s="175"/>
      <c r="AG3418" s="175"/>
      <c r="AH3418" s="175"/>
      <c r="AI3418" s="175"/>
      <c r="AJ3418" s="175"/>
      <c r="AK3418" s="175"/>
      <c r="AL3418" s="175"/>
      <c r="AM3418" s="175"/>
      <c r="AN3418" s="175"/>
      <c r="AO3418" s="175"/>
      <c r="AP3418" s="175"/>
      <c r="AQ3418" s="175"/>
      <c r="AR3418" s="175"/>
    </row>
    <row r="3419" spans="1:44" ht="102" hidden="1" x14ac:dyDescent="0.3">
      <c r="A3419" s="175"/>
      <c r="B3419" s="186" t="s">
        <v>3166</v>
      </c>
      <c r="C3419" s="187"/>
      <c r="D3419" s="190">
        <v>2452.4299999999998</v>
      </c>
      <c r="E3419" s="191">
        <v>2452.4299999999998</v>
      </c>
      <c r="F3419" s="181" t="s">
        <v>2560</v>
      </c>
      <c r="G3419" s="185" t="s">
        <v>4637</v>
      </c>
      <c r="H3419" s="182"/>
      <c r="I3419" s="175"/>
      <c r="J3419" s="175"/>
      <c r="K3419" s="175"/>
      <c r="L3419" s="175"/>
      <c r="M3419" s="175"/>
      <c r="N3419" s="175"/>
      <c r="O3419" s="175"/>
      <c r="P3419" s="175"/>
      <c r="Q3419" s="175"/>
      <c r="R3419" s="175"/>
      <c r="S3419" s="175"/>
      <c r="T3419" s="175"/>
      <c r="U3419" s="175"/>
      <c r="V3419" s="175"/>
      <c r="W3419" s="175"/>
      <c r="X3419" s="175"/>
      <c r="Y3419" s="175"/>
      <c r="Z3419" s="175"/>
      <c r="AA3419" s="175"/>
      <c r="AB3419" s="175"/>
      <c r="AC3419" s="175"/>
      <c r="AD3419" s="175"/>
      <c r="AE3419" s="175"/>
      <c r="AF3419" s="175"/>
      <c r="AG3419" s="175"/>
      <c r="AH3419" s="175"/>
      <c r="AI3419" s="175"/>
      <c r="AJ3419" s="175"/>
      <c r="AK3419" s="175"/>
      <c r="AL3419" s="175"/>
      <c r="AM3419" s="175"/>
      <c r="AN3419" s="175"/>
      <c r="AO3419" s="175"/>
      <c r="AP3419" s="175"/>
      <c r="AQ3419" s="175"/>
      <c r="AR3419" s="175"/>
    </row>
    <row r="3420" spans="1:44" ht="102" x14ac:dyDescent="0.3">
      <c r="A3420" s="175"/>
      <c r="B3420" s="181" t="s">
        <v>2560</v>
      </c>
      <c r="C3420" s="182" t="s">
        <v>1305</v>
      </c>
      <c r="D3420" s="190">
        <v>2684.36</v>
      </c>
      <c r="E3420" s="191">
        <v>2684.36</v>
      </c>
      <c r="F3420" s="185" t="s">
        <v>4637</v>
      </c>
      <c r="G3420" s="186" t="s">
        <v>3897</v>
      </c>
      <c r="H3420" s="187"/>
      <c r="I3420" s="175"/>
      <c r="J3420" s="175"/>
      <c r="K3420" s="175"/>
      <c r="L3420" s="175"/>
      <c r="M3420" s="175"/>
      <c r="N3420" s="175"/>
      <c r="O3420" s="175"/>
      <c r="P3420" s="175"/>
      <c r="Q3420" s="175"/>
      <c r="R3420" s="175"/>
      <c r="S3420" s="175"/>
      <c r="T3420" s="175"/>
      <c r="U3420" s="175"/>
      <c r="V3420" s="175"/>
      <c r="W3420" s="175"/>
      <c r="X3420" s="175"/>
      <c r="Y3420" s="175"/>
      <c r="Z3420" s="175"/>
      <c r="AA3420" s="175"/>
      <c r="AB3420" s="175"/>
      <c r="AC3420" s="175"/>
      <c r="AD3420" s="175"/>
      <c r="AE3420" s="175"/>
      <c r="AF3420" s="175"/>
      <c r="AG3420" s="175"/>
      <c r="AH3420" s="175"/>
      <c r="AI3420" s="175"/>
      <c r="AJ3420" s="175"/>
      <c r="AK3420" s="175"/>
      <c r="AL3420" s="175"/>
      <c r="AM3420" s="175"/>
      <c r="AN3420" s="175"/>
      <c r="AO3420" s="175"/>
      <c r="AP3420" s="175"/>
      <c r="AQ3420" s="175"/>
      <c r="AR3420" s="175"/>
    </row>
    <row r="3421" spans="1:44" ht="102" hidden="1" x14ac:dyDescent="0.3">
      <c r="A3421" s="175"/>
      <c r="B3421" s="185" t="s">
        <v>4637</v>
      </c>
      <c r="C3421" s="182"/>
      <c r="D3421" s="190">
        <v>2684.36</v>
      </c>
      <c r="E3421" s="191">
        <v>2684.36</v>
      </c>
      <c r="F3421" s="186" t="s">
        <v>3897</v>
      </c>
      <c r="G3421" s="181" t="s">
        <v>1047</v>
      </c>
      <c r="H3421" s="182" t="s">
        <v>1048</v>
      </c>
      <c r="I3421" s="175"/>
      <c r="J3421" s="175"/>
      <c r="K3421" s="175"/>
      <c r="L3421" s="175"/>
      <c r="M3421" s="175"/>
      <c r="N3421" s="175"/>
      <c r="O3421" s="175"/>
      <c r="P3421" s="175"/>
      <c r="Q3421" s="175"/>
      <c r="R3421" s="175"/>
      <c r="S3421" s="175"/>
      <c r="T3421" s="175"/>
      <c r="U3421" s="175"/>
      <c r="V3421" s="175"/>
      <c r="W3421" s="175"/>
      <c r="X3421" s="175"/>
      <c r="Y3421" s="175"/>
      <c r="Z3421" s="175"/>
      <c r="AA3421" s="175"/>
      <c r="AB3421" s="175"/>
      <c r="AC3421" s="175"/>
      <c r="AD3421" s="175"/>
      <c r="AE3421" s="175"/>
      <c r="AF3421" s="175"/>
      <c r="AG3421" s="175"/>
      <c r="AH3421" s="175"/>
      <c r="AI3421" s="175"/>
      <c r="AJ3421" s="175"/>
      <c r="AK3421" s="175"/>
      <c r="AL3421" s="175"/>
      <c r="AM3421" s="175"/>
      <c r="AN3421" s="175"/>
      <c r="AO3421" s="175"/>
      <c r="AP3421" s="175"/>
      <c r="AQ3421" s="175"/>
      <c r="AR3421" s="175"/>
    </row>
    <row r="3422" spans="1:44" ht="102" hidden="1" x14ac:dyDescent="0.3">
      <c r="A3422" s="175"/>
      <c r="B3422" s="186" t="s">
        <v>3897</v>
      </c>
      <c r="C3422" s="187"/>
      <c r="D3422" s="190">
        <v>2684.36</v>
      </c>
      <c r="E3422" s="191">
        <v>2684.36</v>
      </c>
      <c r="F3422" s="181" t="s">
        <v>1047</v>
      </c>
      <c r="G3422" s="185" t="s">
        <v>4637</v>
      </c>
      <c r="H3422" s="182"/>
      <c r="I3422" s="175"/>
      <c r="J3422" s="175"/>
      <c r="K3422" s="175"/>
      <c r="L3422" s="175"/>
      <c r="M3422" s="175"/>
      <c r="N3422" s="175"/>
      <c r="O3422" s="175"/>
      <c r="P3422" s="175"/>
      <c r="Q3422" s="175"/>
      <c r="R3422" s="175"/>
      <c r="S3422" s="175"/>
      <c r="T3422" s="175"/>
      <c r="U3422" s="175"/>
      <c r="V3422" s="175"/>
      <c r="W3422" s="175"/>
      <c r="X3422" s="175"/>
      <c r="Y3422" s="175"/>
      <c r="Z3422" s="175"/>
      <c r="AA3422" s="175"/>
      <c r="AB3422" s="175"/>
      <c r="AC3422" s="175"/>
      <c r="AD3422" s="175"/>
      <c r="AE3422" s="175"/>
      <c r="AF3422" s="175"/>
      <c r="AG3422" s="175"/>
      <c r="AH3422" s="175"/>
      <c r="AI3422" s="175"/>
      <c r="AJ3422" s="175"/>
      <c r="AK3422" s="175"/>
      <c r="AL3422" s="175"/>
      <c r="AM3422" s="175"/>
      <c r="AN3422" s="175"/>
      <c r="AO3422" s="175"/>
      <c r="AP3422" s="175"/>
      <c r="AQ3422" s="175"/>
      <c r="AR3422" s="175"/>
    </row>
    <row r="3423" spans="1:44" ht="102" x14ac:dyDescent="0.3">
      <c r="A3423" s="175"/>
      <c r="B3423" s="181" t="s">
        <v>1047</v>
      </c>
      <c r="C3423" s="182" t="s">
        <v>1048</v>
      </c>
      <c r="D3423" s="190">
        <v>2688.65</v>
      </c>
      <c r="E3423" s="191">
        <v>2688.65</v>
      </c>
      <c r="F3423" s="185" t="s">
        <v>4637</v>
      </c>
      <c r="G3423" s="186" t="s">
        <v>3758</v>
      </c>
      <c r="H3423" s="187"/>
      <c r="I3423" s="175"/>
      <c r="J3423" s="175"/>
      <c r="K3423" s="175"/>
      <c r="L3423" s="175"/>
      <c r="M3423" s="175"/>
      <c r="N3423" s="175"/>
      <c r="O3423" s="175"/>
      <c r="P3423" s="175"/>
      <c r="Q3423" s="175"/>
      <c r="R3423" s="175"/>
      <c r="S3423" s="175"/>
      <c r="T3423" s="175"/>
      <c r="U3423" s="175"/>
      <c r="V3423" s="175"/>
      <c r="W3423" s="175"/>
      <c r="X3423" s="175"/>
      <c r="Y3423" s="175"/>
      <c r="Z3423" s="175"/>
      <c r="AA3423" s="175"/>
      <c r="AB3423" s="175"/>
      <c r="AC3423" s="175"/>
      <c r="AD3423" s="175"/>
      <c r="AE3423" s="175"/>
      <c r="AF3423" s="175"/>
      <c r="AG3423" s="175"/>
      <c r="AH3423" s="175"/>
      <c r="AI3423" s="175"/>
      <c r="AJ3423" s="175"/>
      <c r="AK3423" s="175"/>
      <c r="AL3423" s="175"/>
      <c r="AM3423" s="175"/>
      <c r="AN3423" s="175"/>
      <c r="AO3423" s="175"/>
      <c r="AP3423" s="175"/>
      <c r="AQ3423" s="175"/>
      <c r="AR3423" s="175"/>
    </row>
    <row r="3424" spans="1:44" ht="102" hidden="1" x14ac:dyDescent="0.3">
      <c r="A3424" s="175"/>
      <c r="B3424" s="185" t="s">
        <v>4637</v>
      </c>
      <c r="C3424" s="182"/>
      <c r="D3424" s="190">
        <v>2688.65</v>
      </c>
      <c r="E3424" s="191">
        <v>2688.65</v>
      </c>
      <c r="F3424" s="186" t="s">
        <v>3758</v>
      </c>
      <c r="G3424" s="181" t="s">
        <v>1905</v>
      </c>
      <c r="H3424" s="182" t="s">
        <v>1906</v>
      </c>
      <c r="I3424" s="175"/>
      <c r="J3424" s="175"/>
      <c r="K3424" s="175"/>
      <c r="L3424" s="175"/>
      <c r="M3424" s="175"/>
      <c r="N3424" s="175"/>
      <c r="O3424" s="175"/>
      <c r="P3424" s="175"/>
      <c r="Q3424" s="175"/>
      <c r="R3424" s="175"/>
      <c r="S3424" s="175"/>
      <c r="T3424" s="175"/>
      <c r="U3424" s="175"/>
      <c r="V3424" s="175"/>
      <c r="W3424" s="175"/>
      <c r="X3424" s="175"/>
      <c r="Y3424" s="175"/>
      <c r="Z3424" s="175"/>
      <c r="AA3424" s="175"/>
      <c r="AB3424" s="175"/>
      <c r="AC3424" s="175"/>
      <c r="AD3424" s="175"/>
      <c r="AE3424" s="175"/>
      <c r="AF3424" s="175"/>
      <c r="AG3424" s="175"/>
      <c r="AH3424" s="175"/>
      <c r="AI3424" s="175"/>
      <c r="AJ3424" s="175"/>
      <c r="AK3424" s="175"/>
      <c r="AL3424" s="175"/>
      <c r="AM3424" s="175"/>
      <c r="AN3424" s="175"/>
      <c r="AO3424" s="175"/>
      <c r="AP3424" s="175"/>
      <c r="AQ3424" s="175"/>
      <c r="AR3424" s="175"/>
    </row>
    <row r="3425" spans="1:44" ht="102" hidden="1" x14ac:dyDescent="0.3">
      <c r="A3425" s="175"/>
      <c r="B3425" s="186" t="s">
        <v>3758</v>
      </c>
      <c r="C3425" s="187"/>
      <c r="D3425" s="190">
        <v>2688.65</v>
      </c>
      <c r="E3425" s="191">
        <v>2688.65</v>
      </c>
      <c r="F3425" s="181" t="s">
        <v>1905</v>
      </c>
      <c r="G3425" s="185" t="s">
        <v>4637</v>
      </c>
      <c r="H3425" s="182"/>
      <c r="I3425" s="175"/>
      <c r="J3425" s="175"/>
      <c r="K3425" s="175"/>
      <c r="L3425" s="175"/>
      <c r="M3425" s="175"/>
      <c r="N3425" s="175"/>
      <c r="O3425" s="175"/>
      <c r="P3425" s="175"/>
      <c r="Q3425" s="175"/>
      <c r="R3425" s="175"/>
      <c r="S3425" s="175"/>
      <c r="T3425" s="175"/>
      <c r="U3425" s="175"/>
      <c r="V3425" s="175"/>
      <c r="W3425" s="175"/>
      <c r="X3425" s="175"/>
      <c r="Y3425" s="175"/>
      <c r="Z3425" s="175"/>
      <c r="AA3425" s="175"/>
      <c r="AB3425" s="175"/>
      <c r="AC3425" s="175"/>
      <c r="AD3425" s="175"/>
      <c r="AE3425" s="175"/>
      <c r="AF3425" s="175"/>
      <c r="AG3425" s="175"/>
      <c r="AH3425" s="175"/>
      <c r="AI3425" s="175"/>
      <c r="AJ3425" s="175"/>
      <c r="AK3425" s="175"/>
      <c r="AL3425" s="175"/>
      <c r="AM3425" s="175"/>
      <c r="AN3425" s="175"/>
      <c r="AO3425" s="175"/>
      <c r="AP3425" s="175"/>
      <c r="AQ3425" s="175"/>
      <c r="AR3425" s="175"/>
    </row>
    <row r="3426" spans="1:44" ht="102" x14ac:dyDescent="0.3">
      <c r="A3426" s="175"/>
      <c r="B3426" s="181" t="s">
        <v>1905</v>
      </c>
      <c r="C3426" s="182" t="s">
        <v>1906</v>
      </c>
      <c r="D3426" s="190">
        <v>1748.06</v>
      </c>
      <c r="E3426" s="191">
        <v>1748.06</v>
      </c>
      <c r="F3426" s="185" t="s">
        <v>4637</v>
      </c>
      <c r="G3426" s="186" t="s">
        <v>3779</v>
      </c>
      <c r="H3426" s="187"/>
      <c r="I3426" s="175"/>
      <c r="J3426" s="175"/>
      <c r="K3426" s="175"/>
      <c r="L3426" s="175"/>
      <c r="M3426" s="175"/>
      <c r="N3426" s="175"/>
      <c r="O3426" s="175"/>
      <c r="P3426" s="175"/>
      <c r="Q3426" s="175"/>
      <c r="R3426" s="175"/>
      <c r="S3426" s="175"/>
      <c r="T3426" s="175"/>
      <c r="U3426" s="175"/>
      <c r="V3426" s="175"/>
      <c r="W3426" s="175"/>
      <c r="X3426" s="175"/>
      <c r="Y3426" s="175"/>
      <c r="Z3426" s="175"/>
      <c r="AA3426" s="175"/>
      <c r="AB3426" s="175"/>
      <c r="AC3426" s="175"/>
      <c r="AD3426" s="175"/>
      <c r="AE3426" s="175"/>
      <c r="AF3426" s="175"/>
      <c r="AG3426" s="175"/>
      <c r="AH3426" s="175"/>
      <c r="AI3426" s="175"/>
      <c r="AJ3426" s="175"/>
      <c r="AK3426" s="175"/>
      <c r="AL3426" s="175"/>
      <c r="AM3426" s="175"/>
      <c r="AN3426" s="175"/>
      <c r="AO3426" s="175"/>
      <c r="AP3426" s="175"/>
      <c r="AQ3426" s="175"/>
      <c r="AR3426" s="175"/>
    </row>
    <row r="3427" spans="1:44" ht="102" hidden="1" x14ac:dyDescent="0.3">
      <c r="A3427" s="175"/>
      <c r="B3427" s="185" t="s">
        <v>4637</v>
      </c>
      <c r="C3427" s="182"/>
      <c r="D3427" s="190">
        <v>1748.06</v>
      </c>
      <c r="E3427" s="191">
        <v>1748.06</v>
      </c>
      <c r="F3427" s="186" t="s">
        <v>3779</v>
      </c>
      <c r="G3427" s="181" t="s">
        <v>1972</v>
      </c>
      <c r="H3427" s="182" t="s">
        <v>1973</v>
      </c>
      <c r="I3427" s="175"/>
      <c r="J3427" s="175"/>
      <c r="K3427" s="175"/>
      <c r="L3427" s="175"/>
      <c r="M3427" s="175"/>
      <c r="N3427" s="175"/>
      <c r="O3427" s="175"/>
      <c r="P3427" s="175"/>
      <c r="Q3427" s="175"/>
      <c r="R3427" s="175"/>
      <c r="S3427" s="175"/>
      <c r="T3427" s="175"/>
      <c r="U3427" s="175"/>
      <c r="V3427" s="175"/>
      <c r="W3427" s="175"/>
      <c r="X3427" s="175"/>
      <c r="Y3427" s="175"/>
      <c r="Z3427" s="175"/>
      <c r="AA3427" s="175"/>
      <c r="AB3427" s="175"/>
      <c r="AC3427" s="175"/>
      <c r="AD3427" s="175"/>
      <c r="AE3427" s="175"/>
      <c r="AF3427" s="175"/>
      <c r="AG3427" s="175"/>
      <c r="AH3427" s="175"/>
      <c r="AI3427" s="175"/>
      <c r="AJ3427" s="175"/>
      <c r="AK3427" s="175"/>
      <c r="AL3427" s="175"/>
      <c r="AM3427" s="175"/>
      <c r="AN3427" s="175"/>
      <c r="AO3427" s="175"/>
      <c r="AP3427" s="175"/>
      <c r="AQ3427" s="175"/>
      <c r="AR3427" s="175"/>
    </row>
    <row r="3428" spans="1:44" ht="102" hidden="1" x14ac:dyDescent="0.3">
      <c r="A3428" s="175"/>
      <c r="B3428" s="186" t="s">
        <v>3779</v>
      </c>
      <c r="C3428" s="187"/>
      <c r="D3428" s="190">
        <v>1748.06</v>
      </c>
      <c r="E3428" s="191">
        <v>1748.06</v>
      </c>
      <c r="F3428" s="181" t="s">
        <v>1972</v>
      </c>
      <c r="G3428" s="185" t="s">
        <v>4637</v>
      </c>
      <c r="H3428" s="182"/>
      <c r="I3428" s="175"/>
      <c r="J3428" s="175"/>
      <c r="K3428" s="175"/>
      <c r="L3428" s="175"/>
      <c r="M3428" s="175"/>
      <c r="N3428" s="175"/>
      <c r="O3428" s="175"/>
      <c r="P3428" s="175"/>
      <c r="Q3428" s="175"/>
      <c r="R3428" s="175"/>
      <c r="S3428" s="175"/>
      <c r="T3428" s="175"/>
      <c r="U3428" s="175"/>
      <c r="V3428" s="175"/>
      <c r="W3428" s="175"/>
      <c r="X3428" s="175"/>
      <c r="Y3428" s="175"/>
      <c r="Z3428" s="175"/>
      <c r="AA3428" s="175"/>
      <c r="AB3428" s="175"/>
      <c r="AC3428" s="175"/>
      <c r="AD3428" s="175"/>
      <c r="AE3428" s="175"/>
      <c r="AF3428" s="175"/>
      <c r="AG3428" s="175"/>
      <c r="AH3428" s="175"/>
      <c r="AI3428" s="175"/>
      <c r="AJ3428" s="175"/>
      <c r="AK3428" s="175"/>
      <c r="AL3428" s="175"/>
      <c r="AM3428" s="175"/>
      <c r="AN3428" s="175"/>
      <c r="AO3428" s="175"/>
      <c r="AP3428" s="175"/>
      <c r="AQ3428" s="175"/>
      <c r="AR3428" s="175"/>
    </row>
    <row r="3429" spans="1:44" ht="102" x14ac:dyDescent="0.3">
      <c r="A3429" s="175"/>
      <c r="B3429" s="181" t="s">
        <v>1972</v>
      </c>
      <c r="C3429" s="182" t="s">
        <v>1973</v>
      </c>
      <c r="D3429" s="190">
        <v>3410.21</v>
      </c>
      <c r="E3429" s="191">
        <v>3410.21</v>
      </c>
      <c r="F3429" s="185" t="s">
        <v>4637</v>
      </c>
      <c r="G3429" s="186" t="s">
        <v>3780</v>
      </c>
      <c r="H3429" s="187"/>
      <c r="I3429" s="175"/>
      <c r="J3429" s="175"/>
      <c r="K3429" s="175"/>
      <c r="L3429" s="175"/>
      <c r="M3429" s="175"/>
      <c r="N3429" s="175"/>
      <c r="O3429" s="175"/>
      <c r="P3429" s="175"/>
      <c r="Q3429" s="175"/>
      <c r="R3429" s="175"/>
      <c r="S3429" s="175"/>
      <c r="T3429" s="175"/>
      <c r="U3429" s="175"/>
      <c r="V3429" s="175"/>
      <c r="W3429" s="175"/>
      <c r="X3429" s="175"/>
      <c r="Y3429" s="175"/>
      <c r="Z3429" s="175"/>
      <c r="AA3429" s="175"/>
      <c r="AB3429" s="175"/>
      <c r="AC3429" s="175"/>
      <c r="AD3429" s="175"/>
      <c r="AE3429" s="175"/>
      <c r="AF3429" s="175"/>
      <c r="AG3429" s="175"/>
      <c r="AH3429" s="175"/>
      <c r="AI3429" s="175"/>
      <c r="AJ3429" s="175"/>
      <c r="AK3429" s="175"/>
      <c r="AL3429" s="175"/>
      <c r="AM3429" s="175"/>
      <c r="AN3429" s="175"/>
      <c r="AO3429" s="175"/>
      <c r="AP3429" s="175"/>
      <c r="AQ3429" s="175"/>
      <c r="AR3429" s="175"/>
    </row>
    <row r="3430" spans="1:44" ht="102" hidden="1" x14ac:dyDescent="0.3">
      <c r="A3430" s="175"/>
      <c r="B3430" s="185" t="s">
        <v>4637</v>
      </c>
      <c r="C3430" s="182"/>
      <c r="D3430" s="190">
        <v>3410.21</v>
      </c>
      <c r="E3430" s="191">
        <v>3410.21</v>
      </c>
      <c r="F3430" s="186" t="s">
        <v>3780</v>
      </c>
      <c r="G3430" s="181" t="s">
        <v>939</v>
      </c>
      <c r="H3430" s="182" t="s">
        <v>940</v>
      </c>
      <c r="I3430" s="175"/>
      <c r="J3430" s="175"/>
      <c r="K3430" s="175"/>
      <c r="L3430" s="175"/>
      <c r="M3430" s="175"/>
      <c r="N3430" s="175"/>
      <c r="O3430" s="175"/>
      <c r="P3430" s="175"/>
      <c r="Q3430" s="175"/>
      <c r="R3430" s="175"/>
      <c r="S3430" s="175"/>
      <c r="T3430" s="175"/>
      <c r="U3430" s="175"/>
      <c r="V3430" s="175"/>
      <c r="W3430" s="175"/>
      <c r="X3430" s="175"/>
      <c r="Y3430" s="175"/>
      <c r="Z3430" s="175"/>
      <c r="AA3430" s="175"/>
      <c r="AB3430" s="175"/>
      <c r="AC3430" s="175"/>
      <c r="AD3430" s="175"/>
      <c r="AE3430" s="175"/>
      <c r="AF3430" s="175"/>
      <c r="AG3430" s="175"/>
      <c r="AH3430" s="175"/>
      <c r="AI3430" s="175"/>
      <c r="AJ3430" s="175"/>
      <c r="AK3430" s="175"/>
      <c r="AL3430" s="175"/>
      <c r="AM3430" s="175"/>
      <c r="AN3430" s="175"/>
      <c r="AO3430" s="175"/>
      <c r="AP3430" s="175"/>
      <c r="AQ3430" s="175"/>
      <c r="AR3430" s="175"/>
    </row>
    <row r="3431" spans="1:44" ht="102" hidden="1" x14ac:dyDescent="0.3">
      <c r="A3431" s="175"/>
      <c r="B3431" s="186" t="s">
        <v>3780</v>
      </c>
      <c r="C3431" s="187"/>
      <c r="D3431" s="190">
        <v>3410.21</v>
      </c>
      <c r="E3431" s="191">
        <v>3410.21</v>
      </c>
      <c r="F3431" s="181" t="s">
        <v>939</v>
      </c>
      <c r="G3431" s="185" t="s">
        <v>4637</v>
      </c>
      <c r="H3431" s="182"/>
      <c r="I3431" s="175"/>
      <c r="J3431" s="175"/>
      <c r="K3431" s="175"/>
      <c r="L3431" s="175"/>
      <c r="M3431" s="175"/>
      <c r="N3431" s="175"/>
      <c r="O3431" s="175"/>
      <c r="P3431" s="175"/>
      <c r="Q3431" s="175"/>
      <c r="R3431" s="175"/>
      <c r="S3431" s="175"/>
      <c r="T3431" s="175"/>
      <c r="U3431" s="175"/>
      <c r="V3431" s="175"/>
      <c r="W3431" s="175"/>
      <c r="X3431" s="175"/>
      <c r="Y3431" s="175"/>
      <c r="Z3431" s="175"/>
      <c r="AA3431" s="175"/>
      <c r="AB3431" s="175"/>
      <c r="AC3431" s="175"/>
      <c r="AD3431" s="175"/>
      <c r="AE3431" s="175"/>
      <c r="AF3431" s="175"/>
      <c r="AG3431" s="175"/>
      <c r="AH3431" s="175"/>
      <c r="AI3431" s="175"/>
      <c r="AJ3431" s="175"/>
      <c r="AK3431" s="175"/>
      <c r="AL3431" s="175"/>
      <c r="AM3431" s="175"/>
      <c r="AN3431" s="175"/>
      <c r="AO3431" s="175"/>
      <c r="AP3431" s="175"/>
      <c r="AQ3431" s="175"/>
      <c r="AR3431" s="175"/>
    </row>
    <row r="3432" spans="1:44" ht="102" x14ac:dyDescent="0.3">
      <c r="A3432" s="175"/>
      <c r="B3432" s="181" t="s">
        <v>939</v>
      </c>
      <c r="C3432" s="182" t="s">
        <v>940</v>
      </c>
      <c r="D3432" s="190">
        <v>2684.36</v>
      </c>
      <c r="E3432" s="191">
        <v>2684.36</v>
      </c>
      <c r="F3432" s="185" t="s">
        <v>4637</v>
      </c>
      <c r="G3432" s="186" t="s">
        <v>3782</v>
      </c>
      <c r="H3432" s="187"/>
      <c r="I3432" s="175"/>
      <c r="J3432" s="175"/>
      <c r="K3432" s="175"/>
      <c r="L3432" s="175"/>
      <c r="M3432" s="175"/>
      <c r="N3432" s="175"/>
      <c r="O3432" s="175"/>
      <c r="P3432" s="175"/>
      <c r="Q3432" s="175"/>
      <c r="R3432" s="175"/>
      <c r="S3432" s="175"/>
      <c r="T3432" s="175"/>
      <c r="U3432" s="175"/>
      <c r="V3432" s="175"/>
      <c r="W3432" s="175"/>
      <c r="X3432" s="175"/>
      <c r="Y3432" s="175"/>
      <c r="Z3432" s="175"/>
      <c r="AA3432" s="175"/>
      <c r="AB3432" s="175"/>
      <c r="AC3432" s="175"/>
      <c r="AD3432" s="175"/>
      <c r="AE3432" s="175"/>
      <c r="AF3432" s="175"/>
      <c r="AG3432" s="175"/>
      <c r="AH3432" s="175"/>
      <c r="AI3432" s="175"/>
      <c r="AJ3432" s="175"/>
      <c r="AK3432" s="175"/>
      <c r="AL3432" s="175"/>
      <c r="AM3432" s="175"/>
      <c r="AN3432" s="175"/>
      <c r="AO3432" s="175"/>
      <c r="AP3432" s="175"/>
      <c r="AQ3432" s="175"/>
      <c r="AR3432" s="175"/>
    </row>
    <row r="3433" spans="1:44" ht="102" hidden="1" x14ac:dyDescent="0.3">
      <c r="A3433" s="175"/>
      <c r="B3433" s="185" t="s">
        <v>4637</v>
      </c>
      <c r="C3433" s="182"/>
      <c r="D3433" s="190">
        <v>2684.36</v>
      </c>
      <c r="E3433" s="191">
        <v>2684.36</v>
      </c>
      <c r="F3433" s="186" t="s">
        <v>3782</v>
      </c>
      <c r="G3433" s="181" t="s">
        <v>1953</v>
      </c>
      <c r="H3433" s="182" t="s">
        <v>1954</v>
      </c>
      <c r="I3433" s="175"/>
      <c r="J3433" s="175"/>
      <c r="K3433" s="175"/>
      <c r="L3433" s="175"/>
      <c r="M3433" s="175"/>
      <c r="N3433" s="175"/>
      <c r="O3433" s="175"/>
      <c r="P3433" s="175"/>
      <c r="Q3433" s="175"/>
      <c r="R3433" s="175"/>
      <c r="S3433" s="175"/>
      <c r="T3433" s="175"/>
      <c r="U3433" s="175"/>
      <c r="V3433" s="175"/>
      <c r="W3433" s="175"/>
      <c r="X3433" s="175"/>
      <c r="Y3433" s="175"/>
      <c r="Z3433" s="175"/>
      <c r="AA3433" s="175"/>
      <c r="AB3433" s="175"/>
      <c r="AC3433" s="175"/>
      <c r="AD3433" s="175"/>
      <c r="AE3433" s="175"/>
      <c r="AF3433" s="175"/>
      <c r="AG3433" s="175"/>
      <c r="AH3433" s="175"/>
      <c r="AI3433" s="175"/>
      <c r="AJ3433" s="175"/>
      <c r="AK3433" s="175"/>
      <c r="AL3433" s="175"/>
      <c r="AM3433" s="175"/>
      <c r="AN3433" s="175"/>
      <c r="AO3433" s="175"/>
      <c r="AP3433" s="175"/>
      <c r="AQ3433" s="175"/>
      <c r="AR3433" s="175"/>
    </row>
    <row r="3434" spans="1:44" ht="102" hidden="1" x14ac:dyDescent="0.3">
      <c r="A3434" s="175"/>
      <c r="B3434" s="186" t="s">
        <v>3782</v>
      </c>
      <c r="C3434" s="187"/>
      <c r="D3434" s="190">
        <v>2684.36</v>
      </c>
      <c r="E3434" s="191">
        <v>2684.36</v>
      </c>
      <c r="F3434" s="181" t="s">
        <v>1953</v>
      </c>
      <c r="G3434" s="185" t="s">
        <v>4637</v>
      </c>
      <c r="H3434" s="182"/>
      <c r="I3434" s="175"/>
      <c r="J3434" s="175"/>
      <c r="K3434" s="175"/>
      <c r="L3434" s="175"/>
      <c r="M3434" s="175"/>
      <c r="N3434" s="175"/>
      <c r="O3434" s="175"/>
      <c r="P3434" s="175"/>
      <c r="Q3434" s="175"/>
      <c r="R3434" s="175"/>
      <c r="S3434" s="175"/>
      <c r="T3434" s="175"/>
      <c r="U3434" s="175"/>
      <c r="V3434" s="175"/>
      <c r="W3434" s="175"/>
      <c r="X3434" s="175"/>
      <c r="Y3434" s="175"/>
      <c r="Z3434" s="175"/>
      <c r="AA3434" s="175"/>
      <c r="AB3434" s="175"/>
      <c r="AC3434" s="175"/>
      <c r="AD3434" s="175"/>
      <c r="AE3434" s="175"/>
      <c r="AF3434" s="175"/>
      <c r="AG3434" s="175"/>
      <c r="AH3434" s="175"/>
      <c r="AI3434" s="175"/>
      <c r="AJ3434" s="175"/>
      <c r="AK3434" s="175"/>
      <c r="AL3434" s="175"/>
      <c r="AM3434" s="175"/>
      <c r="AN3434" s="175"/>
      <c r="AO3434" s="175"/>
      <c r="AP3434" s="175"/>
      <c r="AQ3434" s="175"/>
      <c r="AR3434" s="175"/>
    </row>
    <row r="3435" spans="1:44" ht="102" x14ac:dyDescent="0.3">
      <c r="A3435" s="175"/>
      <c r="B3435" s="181" t="s">
        <v>1953</v>
      </c>
      <c r="C3435" s="182" t="s">
        <v>1954</v>
      </c>
      <c r="D3435" s="190">
        <v>2688.65</v>
      </c>
      <c r="E3435" s="191">
        <v>2688.65</v>
      </c>
      <c r="F3435" s="185" t="s">
        <v>4637</v>
      </c>
      <c r="G3435" s="186" t="s">
        <v>3783</v>
      </c>
      <c r="H3435" s="187"/>
      <c r="I3435" s="175"/>
      <c r="J3435" s="175"/>
      <c r="K3435" s="175"/>
      <c r="L3435" s="175"/>
      <c r="M3435" s="175"/>
      <c r="N3435" s="175"/>
      <c r="O3435" s="175"/>
      <c r="P3435" s="175"/>
      <c r="Q3435" s="175"/>
      <c r="R3435" s="175"/>
      <c r="S3435" s="175"/>
      <c r="T3435" s="175"/>
      <c r="U3435" s="175"/>
      <c r="V3435" s="175"/>
      <c r="W3435" s="175"/>
      <c r="X3435" s="175"/>
      <c r="Y3435" s="175"/>
      <c r="Z3435" s="175"/>
      <c r="AA3435" s="175"/>
      <c r="AB3435" s="175"/>
      <c r="AC3435" s="175"/>
      <c r="AD3435" s="175"/>
      <c r="AE3435" s="175"/>
      <c r="AF3435" s="175"/>
      <c r="AG3435" s="175"/>
      <c r="AH3435" s="175"/>
      <c r="AI3435" s="175"/>
      <c r="AJ3435" s="175"/>
      <c r="AK3435" s="175"/>
      <c r="AL3435" s="175"/>
      <c r="AM3435" s="175"/>
      <c r="AN3435" s="175"/>
      <c r="AO3435" s="175"/>
      <c r="AP3435" s="175"/>
      <c r="AQ3435" s="175"/>
      <c r="AR3435" s="175"/>
    </row>
    <row r="3436" spans="1:44" ht="102" hidden="1" x14ac:dyDescent="0.3">
      <c r="A3436" s="175"/>
      <c r="B3436" s="185" t="s">
        <v>4637</v>
      </c>
      <c r="C3436" s="182"/>
      <c r="D3436" s="190">
        <v>2688.65</v>
      </c>
      <c r="E3436" s="191">
        <v>2688.65</v>
      </c>
      <c r="F3436" s="186" t="s">
        <v>3783</v>
      </c>
      <c r="G3436" s="181" t="s">
        <v>1017</v>
      </c>
      <c r="H3436" s="182" t="s">
        <v>1018</v>
      </c>
      <c r="I3436" s="175"/>
      <c r="J3436" s="175"/>
      <c r="K3436" s="175"/>
      <c r="L3436" s="175"/>
      <c r="M3436" s="175"/>
      <c r="N3436" s="175"/>
      <c r="O3436" s="175"/>
      <c r="P3436" s="175"/>
      <c r="Q3436" s="175"/>
      <c r="R3436" s="175"/>
      <c r="S3436" s="175"/>
      <c r="T3436" s="175"/>
      <c r="U3436" s="175"/>
      <c r="V3436" s="175"/>
      <c r="W3436" s="175"/>
      <c r="X3436" s="175"/>
      <c r="Y3436" s="175"/>
      <c r="Z3436" s="175"/>
      <c r="AA3436" s="175"/>
      <c r="AB3436" s="175"/>
      <c r="AC3436" s="175"/>
      <c r="AD3436" s="175"/>
      <c r="AE3436" s="175"/>
      <c r="AF3436" s="175"/>
      <c r="AG3436" s="175"/>
      <c r="AH3436" s="175"/>
      <c r="AI3436" s="175"/>
      <c r="AJ3436" s="175"/>
      <c r="AK3436" s="175"/>
      <c r="AL3436" s="175"/>
      <c r="AM3436" s="175"/>
      <c r="AN3436" s="175"/>
      <c r="AO3436" s="175"/>
      <c r="AP3436" s="175"/>
      <c r="AQ3436" s="175"/>
      <c r="AR3436" s="175"/>
    </row>
    <row r="3437" spans="1:44" ht="102" hidden="1" x14ac:dyDescent="0.3">
      <c r="A3437" s="175"/>
      <c r="B3437" s="186" t="s">
        <v>3783</v>
      </c>
      <c r="C3437" s="187"/>
      <c r="D3437" s="190">
        <v>2688.65</v>
      </c>
      <c r="E3437" s="191">
        <v>2688.65</v>
      </c>
      <c r="F3437" s="181" t="s">
        <v>1017</v>
      </c>
      <c r="G3437" s="185" t="s">
        <v>4637</v>
      </c>
      <c r="H3437" s="182"/>
      <c r="I3437" s="175"/>
      <c r="J3437" s="175"/>
      <c r="K3437" s="175"/>
      <c r="L3437" s="175"/>
      <c r="M3437" s="175"/>
      <c r="N3437" s="175"/>
      <c r="O3437" s="175"/>
      <c r="P3437" s="175"/>
      <c r="Q3437" s="175"/>
      <c r="R3437" s="175"/>
      <c r="S3437" s="175"/>
      <c r="T3437" s="175"/>
      <c r="U3437" s="175"/>
      <c r="V3437" s="175"/>
      <c r="W3437" s="175"/>
      <c r="X3437" s="175"/>
      <c r="Y3437" s="175"/>
      <c r="Z3437" s="175"/>
      <c r="AA3437" s="175"/>
      <c r="AB3437" s="175"/>
      <c r="AC3437" s="175"/>
      <c r="AD3437" s="175"/>
      <c r="AE3437" s="175"/>
      <c r="AF3437" s="175"/>
      <c r="AG3437" s="175"/>
      <c r="AH3437" s="175"/>
      <c r="AI3437" s="175"/>
      <c r="AJ3437" s="175"/>
      <c r="AK3437" s="175"/>
      <c r="AL3437" s="175"/>
      <c r="AM3437" s="175"/>
      <c r="AN3437" s="175"/>
      <c r="AO3437" s="175"/>
      <c r="AP3437" s="175"/>
      <c r="AQ3437" s="175"/>
      <c r="AR3437" s="175"/>
    </row>
    <row r="3438" spans="1:44" ht="102" x14ac:dyDescent="0.3">
      <c r="A3438" s="175"/>
      <c r="B3438" s="181" t="s">
        <v>1017</v>
      </c>
      <c r="C3438" s="182" t="s">
        <v>1018</v>
      </c>
      <c r="D3438" s="190">
        <v>1748.06</v>
      </c>
      <c r="E3438" s="191">
        <v>1748.06</v>
      </c>
      <c r="F3438" s="185" t="s">
        <v>4637</v>
      </c>
      <c r="G3438" s="186" t="s">
        <v>3803</v>
      </c>
      <c r="H3438" s="187"/>
      <c r="I3438" s="175"/>
      <c r="J3438" s="175"/>
      <c r="K3438" s="175"/>
      <c r="L3438" s="175"/>
      <c r="M3438" s="175"/>
      <c r="N3438" s="175"/>
      <c r="O3438" s="175"/>
      <c r="P3438" s="175"/>
      <c r="Q3438" s="175"/>
      <c r="R3438" s="175"/>
      <c r="S3438" s="175"/>
      <c r="T3438" s="175"/>
      <c r="U3438" s="175"/>
      <c r="V3438" s="175"/>
      <c r="W3438" s="175"/>
      <c r="X3438" s="175"/>
      <c r="Y3438" s="175"/>
      <c r="Z3438" s="175"/>
      <c r="AA3438" s="175"/>
      <c r="AB3438" s="175"/>
      <c r="AC3438" s="175"/>
      <c r="AD3438" s="175"/>
      <c r="AE3438" s="175"/>
      <c r="AF3438" s="175"/>
      <c r="AG3438" s="175"/>
      <c r="AH3438" s="175"/>
      <c r="AI3438" s="175"/>
      <c r="AJ3438" s="175"/>
      <c r="AK3438" s="175"/>
      <c r="AL3438" s="175"/>
      <c r="AM3438" s="175"/>
      <c r="AN3438" s="175"/>
      <c r="AO3438" s="175"/>
      <c r="AP3438" s="175"/>
      <c r="AQ3438" s="175"/>
      <c r="AR3438" s="175"/>
    </row>
    <row r="3439" spans="1:44" ht="102" hidden="1" x14ac:dyDescent="0.3">
      <c r="A3439" s="175"/>
      <c r="B3439" s="185" t="s">
        <v>4637</v>
      </c>
      <c r="C3439" s="182"/>
      <c r="D3439" s="190">
        <v>1748.06</v>
      </c>
      <c r="E3439" s="191">
        <v>1748.06</v>
      </c>
      <c r="F3439" s="186" t="s">
        <v>3803</v>
      </c>
      <c r="G3439" s="181" t="s">
        <v>2477</v>
      </c>
      <c r="H3439" s="182" t="s">
        <v>2478</v>
      </c>
      <c r="I3439" s="175"/>
      <c r="J3439" s="175"/>
      <c r="K3439" s="175"/>
      <c r="L3439" s="175"/>
      <c r="M3439" s="175"/>
      <c r="N3439" s="175"/>
      <c r="O3439" s="175"/>
      <c r="P3439" s="175"/>
      <c r="Q3439" s="175"/>
      <c r="R3439" s="175"/>
      <c r="S3439" s="175"/>
      <c r="T3439" s="175"/>
      <c r="U3439" s="175"/>
      <c r="V3439" s="175"/>
      <c r="W3439" s="175"/>
      <c r="X3439" s="175"/>
      <c r="Y3439" s="175"/>
      <c r="Z3439" s="175"/>
      <c r="AA3439" s="175"/>
      <c r="AB3439" s="175"/>
      <c r="AC3439" s="175"/>
      <c r="AD3439" s="175"/>
      <c r="AE3439" s="175"/>
      <c r="AF3439" s="175"/>
      <c r="AG3439" s="175"/>
      <c r="AH3439" s="175"/>
      <c r="AI3439" s="175"/>
      <c r="AJ3439" s="175"/>
      <c r="AK3439" s="175"/>
      <c r="AL3439" s="175"/>
      <c r="AM3439" s="175"/>
      <c r="AN3439" s="175"/>
      <c r="AO3439" s="175"/>
      <c r="AP3439" s="175"/>
      <c r="AQ3439" s="175"/>
      <c r="AR3439" s="175"/>
    </row>
    <row r="3440" spans="1:44" ht="102" hidden="1" x14ac:dyDescent="0.3">
      <c r="A3440" s="175"/>
      <c r="B3440" s="186" t="s">
        <v>3803</v>
      </c>
      <c r="C3440" s="187"/>
      <c r="D3440" s="190">
        <v>1748.06</v>
      </c>
      <c r="E3440" s="191">
        <v>1748.06</v>
      </c>
      <c r="F3440" s="181" t="s">
        <v>2477</v>
      </c>
      <c r="G3440" s="185" t="s">
        <v>4637</v>
      </c>
      <c r="H3440" s="182"/>
      <c r="I3440" s="175"/>
      <c r="J3440" s="175"/>
      <c r="K3440" s="175"/>
      <c r="L3440" s="175"/>
      <c r="M3440" s="175"/>
      <c r="N3440" s="175"/>
      <c r="O3440" s="175"/>
      <c r="P3440" s="175"/>
      <c r="Q3440" s="175"/>
      <c r="R3440" s="175"/>
      <c r="S3440" s="175"/>
      <c r="T3440" s="175"/>
      <c r="U3440" s="175"/>
      <c r="V3440" s="175"/>
      <c r="W3440" s="175"/>
      <c r="X3440" s="175"/>
      <c r="Y3440" s="175"/>
      <c r="Z3440" s="175"/>
      <c r="AA3440" s="175"/>
      <c r="AB3440" s="175"/>
      <c r="AC3440" s="175"/>
      <c r="AD3440" s="175"/>
      <c r="AE3440" s="175"/>
      <c r="AF3440" s="175"/>
      <c r="AG3440" s="175"/>
      <c r="AH3440" s="175"/>
      <c r="AI3440" s="175"/>
      <c r="AJ3440" s="175"/>
      <c r="AK3440" s="175"/>
      <c r="AL3440" s="175"/>
      <c r="AM3440" s="175"/>
      <c r="AN3440" s="175"/>
      <c r="AO3440" s="175"/>
      <c r="AP3440" s="175"/>
      <c r="AQ3440" s="175"/>
      <c r="AR3440" s="175"/>
    </row>
    <row r="3441" spans="1:44" ht="102" x14ac:dyDescent="0.3">
      <c r="A3441" s="175"/>
      <c r="B3441" s="181" t="s">
        <v>2477</v>
      </c>
      <c r="C3441" s="182" t="s">
        <v>2478</v>
      </c>
      <c r="D3441" s="190">
        <v>3410.21</v>
      </c>
      <c r="E3441" s="191">
        <v>3410.21</v>
      </c>
      <c r="F3441" s="185" t="s">
        <v>4637</v>
      </c>
      <c r="G3441" s="186" t="s">
        <v>3804</v>
      </c>
      <c r="H3441" s="187"/>
      <c r="I3441" s="175"/>
      <c r="J3441" s="175"/>
      <c r="K3441" s="175"/>
      <c r="L3441" s="175"/>
      <c r="M3441" s="175"/>
      <c r="N3441" s="175"/>
      <c r="O3441" s="175"/>
      <c r="P3441" s="175"/>
      <c r="Q3441" s="175"/>
      <c r="R3441" s="175"/>
      <c r="S3441" s="175"/>
      <c r="T3441" s="175"/>
      <c r="U3441" s="175"/>
      <c r="V3441" s="175"/>
      <c r="W3441" s="175"/>
      <c r="X3441" s="175"/>
      <c r="Y3441" s="175"/>
      <c r="Z3441" s="175"/>
      <c r="AA3441" s="175"/>
      <c r="AB3441" s="175"/>
      <c r="AC3441" s="175"/>
      <c r="AD3441" s="175"/>
      <c r="AE3441" s="175"/>
      <c r="AF3441" s="175"/>
      <c r="AG3441" s="175"/>
      <c r="AH3441" s="175"/>
      <c r="AI3441" s="175"/>
      <c r="AJ3441" s="175"/>
      <c r="AK3441" s="175"/>
      <c r="AL3441" s="175"/>
      <c r="AM3441" s="175"/>
      <c r="AN3441" s="175"/>
      <c r="AO3441" s="175"/>
      <c r="AP3441" s="175"/>
      <c r="AQ3441" s="175"/>
      <c r="AR3441" s="175"/>
    </row>
    <row r="3442" spans="1:44" ht="102" hidden="1" x14ac:dyDescent="0.3">
      <c r="A3442" s="175"/>
      <c r="B3442" s="185" t="s">
        <v>4637</v>
      </c>
      <c r="C3442" s="182"/>
      <c r="D3442" s="190">
        <v>3410.21</v>
      </c>
      <c r="E3442" s="191">
        <v>3410.21</v>
      </c>
      <c r="F3442" s="186" t="s">
        <v>3804</v>
      </c>
      <c r="G3442" s="181" t="s">
        <v>1033</v>
      </c>
      <c r="H3442" s="182" t="s">
        <v>1034</v>
      </c>
      <c r="I3442" s="175"/>
      <c r="J3442" s="175"/>
      <c r="K3442" s="175"/>
      <c r="L3442" s="175"/>
      <c r="M3442" s="175"/>
      <c r="N3442" s="175"/>
      <c r="O3442" s="175"/>
      <c r="P3442" s="175"/>
      <c r="Q3442" s="175"/>
      <c r="R3442" s="175"/>
      <c r="S3442" s="175"/>
      <c r="T3442" s="175"/>
      <c r="U3442" s="175"/>
      <c r="V3442" s="175"/>
      <c r="W3442" s="175"/>
      <c r="X3442" s="175"/>
      <c r="Y3442" s="175"/>
      <c r="Z3442" s="175"/>
      <c r="AA3442" s="175"/>
      <c r="AB3442" s="175"/>
      <c r="AC3442" s="175"/>
      <c r="AD3442" s="175"/>
      <c r="AE3442" s="175"/>
      <c r="AF3442" s="175"/>
      <c r="AG3442" s="175"/>
      <c r="AH3442" s="175"/>
      <c r="AI3442" s="175"/>
      <c r="AJ3442" s="175"/>
      <c r="AK3442" s="175"/>
      <c r="AL3442" s="175"/>
      <c r="AM3442" s="175"/>
      <c r="AN3442" s="175"/>
      <c r="AO3442" s="175"/>
      <c r="AP3442" s="175"/>
      <c r="AQ3442" s="175"/>
      <c r="AR3442" s="175"/>
    </row>
    <row r="3443" spans="1:44" ht="102" hidden="1" x14ac:dyDescent="0.3">
      <c r="A3443" s="175"/>
      <c r="B3443" s="186" t="s">
        <v>3804</v>
      </c>
      <c r="C3443" s="187"/>
      <c r="D3443" s="190">
        <v>3410.21</v>
      </c>
      <c r="E3443" s="191">
        <v>3410.21</v>
      </c>
      <c r="F3443" s="181" t="s">
        <v>1033</v>
      </c>
      <c r="G3443" s="185" t="s">
        <v>4637</v>
      </c>
      <c r="H3443" s="182"/>
      <c r="I3443" s="175"/>
      <c r="J3443" s="175"/>
      <c r="K3443" s="175"/>
      <c r="L3443" s="175"/>
      <c r="M3443" s="175"/>
      <c r="N3443" s="175"/>
      <c r="O3443" s="175"/>
      <c r="P3443" s="175"/>
      <c r="Q3443" s="175"/>
      <c r="R3443" s="175"/>
      <c r="S3443" s="175"/>
      <c r="T3443" s="175"/>
      <c r="U3443" s="175"/>
      <c r="V3443" s="175"/>
      <c r="W3443" s="175"/>
      <c r="X3443" s="175"/>
      <c r="Y3443" s="175"/>
      <c r="Z3443" s="175"/>
      <c r="AA3443" s="175"/>
      <c r="AB3443" s="175"/>
      <c r="AC3443" s="175"/>
      <c r="AD3443" s="175"/>
      <c r="AE3443" s="175"/>
      <c r="AF3443" s="175"/>
      <c r="AG3443" s="175"/>
      <c r="AH3443" s="175"/>
      <c r="AI3443" s="175"/>
      <c r="AJ3443" s="175"/>
      <c r="AK3443" s="175"/>
      <c r="AL3443" s="175"/>
      <c r="AM3443" s="175"/>
      <c r="AN3443" s="175"/>
      <c r="AO3443" s="175"/>
      <c r="AP3443" s="175"/>
      <c r="AQ3443" s="175"/>
      <c r="AR3443" s="175"/>
    </row>
    <row r="3444" spans="1:44" ht="102" x14ac:dyDescent="0.3">
      <c r="A3444" s="175"/>
      <c r="B3444" s="181" t="s">
        <v>1033</v>
      </c>
      <c r="C3444" s="182" t="s">
        <v>1034</v>
      </c>
      <c r="D3444" s="190">
        <v>2684.36</v>
      </c>
      <c r="E3444" s="191">
        <v>2684.36</v>
      </c>
      <c r="F3444" s="185" t="s">
        <v>4637</v>
      </c>
      <c r="G3444" s="186" t="s">
        <v>3805</v>
      </c>
      <c r="H3444" s="187"/>
      <c r="I3444" s="175"/>
      <c r="J3444" s="175"/>
      <c r="K3444" s="175"/>
      <c r="L3444" s="175"/>
      <c r="M3444" s="175"/>
      <c r="N3444" s="175"/>
      <c r="O3444" s="175"/>
      <c r="P3444" s="175"/>
      <c r="Q3444" s="175"/>
      <c r="R3444" s="175"/>
      <c r="S3444" s="175"/>
      <c r="T3444" s="175"/>
      <c r="U3444" s="175"/>
      <c r="V3444" s="175"/>
      <c r="W3444" s="175"/>
      <c r="X3444" s="175"/>
      <c r="Y3444" s="175"/>
      <c r="Z3444" s="175"/>
      <c r="AA3444" s="175"/>
      <c r="AB3444" s="175"/>
      <c r="AC3444" s="175"/>
      <c r="AD3444" s="175"/>
      <c r="AE3444" s="175"/>
      <c r="AF3444" s="175"/>
      <c r="AG3444" s="175"/>
      <c r="AH3444" s="175"/>
      <c r="AI3444" s="175"/>
      <c r="AJ3444" s="175"/>
      <c r="AK3444" s="175"/>
      <c r="AL3444" s="175"/>
      <c r="AM3444" s="175"/>
      <c r="AN3444" s="175"/>
      <c r="AO3444" s="175"/>
      <c r="AP3444" s="175"/>
      <c r="AQ3444" s="175"/>
      <c r="AR3444" s="175"/>
    </row>
    <row r="3445" spans="1:44" ht="102" hidden="1" x14ac:dyDescent="0.3">
      <c r="A3445" s="175"/>
      <c r="B3445" s="185" t="s">
        <v>4637</v>
      </c>
      <c r="C3445" s="182"/>
      <c r="D3445" s="190">
        <v>2684.36</v>
      </c>
      <c r="E3445" s="191">
        <v>2684.36</v>
      </c>
      <c r="F3445" s="186" t="s">
        <v>3805</v>
      </c>
      <c r="G3445" s="181" t="s">
        <v>1040</v>
      </c>
      <c r="H3445" s="182" t="s">
        <v>1041</v>
      </c>
      <c r="I3445" s="175"/>
      <c r="J3445" s="175"/>
      <c r="K3445" s="175"/>
      <c r="L3445" s="175"/>
      <c r="M3445" s="175"/>
      <c r="N3445" s="175"/>
      <c r="O3445" s="175"/>
      <c r="P3445" s="175"/>
      <c r="Q3445" s="175"/>
      <c r="R3445" s="175"/>
      <c r="S3445" s="175"/>
      <c r="T3445" s="175"/>
      <c r="U3445" s="175"/>
      <c r="V3445" s="175"/>
      <c r="W3445" s="175"/>
      <c r="X3445" s="175"/>
      <c r="Y3445" s="175"/>
      <c r="Z3445" s="175"/>
      <c r="AA3445" s="175"/>
      <c r="AB3445" s="175"/>
      <c r="AC3445" s="175"/>
      <c r="AD3445" s="175"/>
      <c r="AE3445" s="175"/>
      <c r="AF3445" s="175"/>
      <c r="AG3445" s="175"/>
      <c r="AH3445" s="175"/>
      <c r="AI3445" s="175"/>
      <c r="AJ3445" s="175"/>
      <c r="AK3445" s="175"/>
      <c r="AL3445" s="175"/>
      <c r="AM3445" s="175"/>
      <c r="AN3445" s="175"/>
      <c r="AO3445" s="175"/>
      <c r="AP3445" s="175"/>
      <c r="AQ3445" s="175"/>
      <c r="AR3445" s="175"/>
    </row>
    <row r="3446" spans="1:44" ht="102" hidden="1" x14ac:dyDescent="0.3">
      <c r="A3446" s="175"/>
      <c r="B3446" s="186" t="s">
        <v>3805</v>
      </c>
      <c r="C3446" s="187"/>
      <c r="D3446" s="190">
        <v>2684.36</v>
      </c>
      <c r="E3446" s="191">
        <v>2684.36</v>
      </c>
      <c r="F3446" s="181" t="s">
        <v>1040</v>
      </c>
      <c r="G3446" s="185" t="s">
        <v>4637</v>
      </c>
      <c r="H3446" s="182"/>
      <c r="I3446" s="175"/>
      <c r="J3446" s="175"/>
      <c r="K3446" s="175"/>
      <c r="L3446" s="175"/>
      <c r="M3446" s="175"/>
      <c r="N3446" s="175"/>
      <c r="O3446" s="175"/>
      <c r="P3446" s="175"/>
      <c r="Q3446" s="175"/>
      <c r="R3446" s="175"/>
      <c r="S3446" s="175"/>
      <c r="T3446" s="175"/>
      <c r="U3446" s="175"/>
      <c r="V3446" s="175"/>
      <c r="W3446" s="175"/>
      <c r="X3446" s="175"/>
      <c r="Y3446" s="175"/>
      <c r="Z3446" s="175"/>
      <c r="AA3446" s="175"/>
      <c r="AB3446" s="175"/>
      <c r="AC3446" s="175"/>
      <c r="AD3446" s="175"/>
      <c r="AE3446" s="175"/>
      <c r="AF3446" s="175"/>
      <c r="AG3446" s="175"/>
      <c r="AH3446" s="175"/>
      <c r="AI3446" s="175"/>
      <c r="AJ3446" s="175"/>
      <c r="AK3446" s="175"/>
      <c r="AL3446" s="175"/>
      <c r="AM3446" s="175"/>
      <c r="AN3446" s="175"/>
      <c r="AO3446" s="175"/>
      <c r="AP3446" s="175"/>
      <c r="AQ3446" s="175"/>
      <c r="AR3446" s="175"/>
    </row>
    <row r="3447" spans="1:44" ht="102" x14ac:dyDescent="0.3">
      <c r="A3447" s="175"/>
      <c r="B3447" s="181" t="s">
        <v>1040</v>
      </c>
      <c r="C3447" s="182" t="s">
        <v>1041</v>
      </c>
      <c r="D3447" s="190">
        <v>2688.65</v>
      </c>
      <c r="E3447" s="191">
        <v>2688.65</v>
      </c>
      <c r="F3447" s="185" t="s">
        <v>4637</v>
      </c>
      <c r="G3447" s="186" t="s">
        <v>3806</v>
      </c>
      <c r="H3447" s="187"/>
      <c r="I3447" s="175"/>
      <c r="J3447" s="175"/>
      <c r="K3447" s="175"/>
      <c r="L3447" s="175"/>
      <c r="M3447" s="175"/>
      <c r="N3447" s="175"/>
      <c r="O3447" s="175"/>
      <c r="P3447" s="175"/>
      <c r="Q3447" s="175"/>
      <c r="R3447" s="175"/>
      <c r="S3447" s="175"/>
      <c r="T3447" s="175"/>
      <c r="U3447" s="175"/>
      <c r="V3447" s="175"/>
      <c r="W3447" s="175"/>
      <c r="X3447" s="175"/>
      <c r="Y3447" s="175"/>
      <c r="Z3447" s="175"/>
      <c r="AA3447" s="175"/>
      <c r="AB3447" s="175"/>
      <c r="AC3447" s="175"/>
      <c r="AD3447" s="175"/>
      <c r="AE3447" s="175"/>
      <c r="AF3447" s="175"/>
      <c r="AG3447" s="175"/>
      <c r="AH3447" s="175"/>
      <c r="AI3447" s="175"/>
      <c r="AJ3447" s="175"/>
      <c r="AK3447" s="175"/>
      <c r="AL3447" s="175"/>
      <c r="AM3447" s="175"/>
      <c r="AN3447" s="175"/>
      <c r="AO3447" s="175"/>
      <c r="AP3447" s="175"/>
      <c r="AQ3447" s="175"/>
      <c r="AR3447" s="175"/>
    </row>
    <row r="3448" spans="1:44" ht="102" hidden="1" x14ac:dyDescent="0.3">
      <c r="A3448" s="175"/>
      <c r="B3448" s="185" t="s">
        <v>4637</v>
      </c>
      <c r="C3448" s="182"/>
      <c r="D3448" s="190">
        <v>2688.65</v>
      </c>
      <c r="E3448" s="191">
        <v>2688.65</v>
      </c>
      <c r="F3448" s="186" t="s">
        <v>3806</v>
      </c>
      <c r="G3448" s="181" t="s">
        <v>1308</v>
      </c>
      <c r="H3448" s="182" t="s">
        <v>351</v>
      </c>
      <c r="I3448" s="175"/>
      <c r="J3448" s="175"/>
      <c r="K3448" s="175"/>
      <c r="L3448" s="175"/>
      <c r="M3448" s="175"/>
      <c r="N3448" s="175"/>
      <c r="O3448" s="175"/>
      <c r="P3448" s="175"/>
      <c r="Q3448" s="175"/>
      <c r="R3448" s="175"/>
      <c r="S3448" s="175"/>
      <c r="T3448" s="175"/>
      <c r="U3448" s="175"/>
      <c r="V3448" s="175"/>
      <c r="W3448" s="175"/>
      <c r="X3448" s="175"/>
      <c r="Y3448" s="175"/>
      <c r="Z3448" s="175"/>
      <c r="AA3448" s="175"/>
      <c r="AB3448" s="175"/>
      <c r="AC3448" s="175"/>
      <c r="AD3448" s="175"/>
      <c r="AE3448" s="175"/>
      <c r="AF3448" s="175"/>
      <c r="AG3448" s="175"/>
      <c r="AH3448" s="175"/>
      <c r="AI3448" s="175"/>
      <c r="AJ3448" s="175"/>
      <c r="AK3448" s="175"/>
      <c r="AL3448" s="175"/>
      <c r="AM3448" s="175"/>
      <c r="AN3448" s="175"/>
      <c r="AO3448" s="175"/>
      <c r="AP3448" s="175"/>
      <c r="AQ3448" s="175"/>
      <c r="AR3448" s="175"/>
    </row>
    <row r="3449" spans="1:44" ht="102" hidden="1" x14ac:dyDescent="0.3">
      <c r="A3449" s="175"/>
      <c r="B3449" s="186" t="s">
        <v>3806</v>
      </c>
      <c r="C3449" s="187"/>
      <c r="D3449" s="190">
        <v>2688.65</v>
      </c>
      <c r="E3449" s="191">
        <v>2688.65</v>
      </c>
      <c r="F3449" s="181" t="s">
        <v>1308</v>
      </c>
      <c r="G3449" s="185" t="s">
        <v>4637</v>
      </c>
      <c r="H3449" s="182"/>
      <c r="I3449" s="175"/>
      <c r="J3449" s="175"/>
      <c r="K3449" s="175"/>
      <c r="L3449" s="175"/>
      <c r="M3449" s="175"/>
      <c r="N3449" s="175"/>
      <c r="O3449" s="175"/>
      <c r="P3449" s="175"/>
      <c r="Q3449" s="175"/>
      <c r="R3449" s="175"/>
      <c r="S3449" s="175"/>
      <c r="T3449" s="175"/>
      <c r="U3449" s="175"/>
      <c r="V3449" s="175"/>
      <c r="W3449" s="175"/>
      <c r="X3449" s="175"/>
      <c r="Y3449" s="175"/>
      <c r="Z3449" s="175"/>
      <c r="AA3449" s="175"/>
      <c r="AB3449" s="175"/>
      <c r="AC3449" s="175"/>
      <c r="AD3449" s="175"/>
      <c r="AE3449" s="175"/>
      <c r="AF3449" s="175"/>
      <c r="AG3449" s="175"/>
      <c r="AH3449" s="175"/>
      <c r="AI3449" s="175"/>
      <c r="AJ3449" s="175"/>
      <c r="AK3449" s="175"/>
      <c r="AL3449" s="175"/>
      <c r="AM3449" s="175"/>
      <c r="AN3449" s="175"/>
      <c r="AO3449" s="175"/>
      <c r="AP3449" s="175"/>
      <c r="AQ3449" s="175"/>
      <c r="AR3449" s="175"/>
    </row>
    <row r="3450" spans="1:44" ht="102" x14ac:dyDescent="0.3">
      <c r="A3450" s="175"/>
      <c r="B3450" s="181" t="s">
        <v>1308</v>
      </c>
      <c r="C3450" s="182" t="s">
        <v>351</v>
      </c>
      <c r="D3450" s="190">
        <v>1421.64</v>
      </c>
      <c r="E3450" s="191">
        <v>1421.64</v>
      </c>
      <c r="F3450" s="185" t="s">
        <v>4637</v>
      </c>
      <c r="G3450" s="186" t="s">
        <v>3230</v>
      </c>
      <c r="H3450" s="187"/>
      <c r="I3450" s="175"/>
      <c r="J3450" s="175"/>
      <c r="K3450" s="175"/>
      <c r="L3450" s="175"/>
      <c r="M3450" s="175"/>
      <c r="N3450" s="175"/>
      <c r="O3450" s="175"/>
      <c r="P3450" s="175"/>
      <c r="Q3450" s="175"/>
      <c r="R3450" s="175"/>
      <c r="S3450" s="175"/>
      <c r="T3450" s="175"/>
      <c r="U3450" s="175"/>
      <c r="V3450" s="175"/>
      <c r="W3450" s="175"/>
      <c r="X3450" s="175"/>
      <c r="Y3450" s="175"/>
      <c r="Z3450" s="175"/>
      <c r="AA3450" s="175"/>
      <c r="AB3450" s="175"/>
      <c r="AC3450" s="175"/>
      <c r="AD3450" s="175"/>
      <c r="AE3450" s="175"/>
      <c r="AF3450" s="175"/>
      <c r="AG3450" s="175"/>
      <c r="AH3450" s="175"/>
      <c r="AI3450" s="175"/>
      <c r="AJ3450" s="175"/>
      <c r="AK3450" s="175"/>
      <c r="AL3450" s="175"/>
      <c r="AM3450" s="175"/>
      <c r="AN3450" s="175"/>
      <c r="AO3450" s="175"/>
      <c r="AP3450" s="175"/>
      <c r="AQ3450" s="175"/>
      <c r="AR3450" s="175"/>
    </row>
    <row r="3451" spans="1:44" ht="102" hidden="1" x14ac:dyDescent="0.3">
      <c r="A3451" s="175"/>
      <c r="B3451" s="185" t="s">
        <v>4637</v>
      </c>
      <c r="C3451" s="182"/>
      <c r="D3451" s="190">
        <v>1421.64</v>
      </c>
      <c r="E3451" s="191">
        <v>1421.64</v>
      </c>
      <c r="F3451" s="186" t="s">
        <v>3230</v>
      </c>
      <c r="G3451" s="181" t="s">
        <v>4506</v>
      </c>
      <c r="H3451" s="182" t="s">
        <v>921</v>
      </c>
      <c r="I3451" s="175"/>
      <c r="J3451" s="175"/>
      <c r="K3451" s="175"/>
      <c r="L3451" s="175"/>
      <c r="M3451" s="175"/>
      <c r="N3451" s="175"/>
      <c r="O3451" s="175"/>
      <c r="P3451" s="175"/>
      <c r="Q3451" s="175"/>
      <c r="R3451" s="175"/>
      <c r="S3451" s="175"/>
      <c r="T3451" s="175"/>
      <c r="U3451" s="175"/>
      <c r="V3451" s="175"/>
      <c r="W3451" s="175"/>
      <c r="X3451" s="175"/>
      <c r="Y3451" s="175"/>
      <c r="Z3451" s="175"/>
      <c r="AA3451" s="175"/>
      <c r="AB3451" s="175"/>
      <c r="AC3451" s="175"/>
      <c r="AD3451" s="175"/>
      <c r="AE3451" s="175"/>
      <c r="AF3451" s="175"/>
      <c r="AG3451" s="175"/>
      <c r="AH3451" s="175"/>
      <c r="AI3451" s="175"/>
      <c r="AJ3451" s="175"/>
      <c r="AK3451" s="175"/>
      <c r="AL3451" s="175"/>
      <c r="AM3451" s="175"/>
      <c r="AN3451" s="175"/>
      <c r="AO3451" s="175"/>
      <c r="AP3451" s="175"/>
      <c r="AQ3451" s="175"/>
      <c r="AR3451" s="175"/>
    </row>
    <row r="3452" spans="1:44" ht="102" hidden="1" x14ac:dyDescent="0.3">
      <c r="A3452" s="175"/>
      <c r="B3452" s="186" t="s">
        <v>3230</v>
      </c>
      <c r="C3452" s="187"/>
      <c r="D3452" s="190">
        <v>1421.64</v>
      </c>
      <c r="E3452" s="191">
        <v>1421.64</v>
      </c>
      <c r="F3452" s="181" t="s">
        <v>4506</v>
      </c>
      <c r="G3452" s="185" t="s">
        <v>4637</v>
      </c>
      <c r="H3452" s="182"/>
      <c r="I3452" s="175"/>
      <c r="J3452" s="175"/>
      <c r="K3452" s="175"/>
      <c r="L3452" s="175"/>
      <c r="M3452" s="175"/>
      <c r="N3452" s="175"/>
      <c r="O3452" s="175"/>
      <c r="P3452" s="175"/>
      <c r="Q3452" s="175"/>
      <c r="R3452" s="175"/>
      <c r="S3452" s="175"/>
      <c r="T3452" s="175"/>
      <c r="U3452" s="175"/>
      <c r="V3452" s="175"/>
      <c r="W3452" s="175"/>
      <c r="X3452" s="175"/>
      <c r="Y3452" s="175"/>
      <c r="Z3452" s="175"/>
      <c r="AA3452" s="175"/>
      <c r="AB3452" s="175"/>
      <c r="AC3452" s="175"/>
      <c r="AD3452" s="175"/>
      <c r="AE3452" s="175"/>
      <c r="AF3452" s="175"/>
      <c r="AG3452" s="175"/>
      <c r="AH3452" s="175"/>
      <c r="AI3452" s="175"/>
      <c r="AJ3452" s="175"/>
      <c r="AK3452" s="175"/>
      <c r="AL3452" s="175"/>
      <c r="AM3452" s="175"/>
      <c r="AN3452" s="175"/>
      <c r="AO3452" s="175"/>
      <c r="AP3452" s="175"/>
      <c r="AQ3452" s="175"/>
      <c r="AR3452" s="175"/>
    </row>
    <row r="3453" spans="1:44" ht="102" x14ac:dyDescent="0.3">
      <c r="A3453" s="175"/>
      <c r="B3453" s="181" t="s">
        <v>4506</v>
      </c>
      <c r="C3453" s="182" t="s">
        <v>921</v>
      </c>
      <c r="D3453" s="190">
        <v>2452.4299999999998</v>
      </c>
      <c r="E3453" s="191">
        <v>2452.4299999999998</v>
      </c>
      <c r="F3453" s="185" t="s">
        <v>4637</v>
      </c>
      <c r="G3453" s="186" t="s">
        <v>4633</v>
      </c>
      <c r="H3453" s="187"/>
      <c r="I3453" s="175"/>
      <c r="J3453" s="175"/>
      <c r="K3453" s="175"/>
      <c r="L3453" s="175"/>
      <c r="M3453" s="175"/>
      <c r="N3453" s="175"/>
      <c r="O3453" s="175"/>
      <c r="P3453" s="175"/>
      <c r="Q3453" s="175"/>
      <c r="R3453" s="175"/>
      <c r="S3453" s="175"/>
      <c r="T3453" s="175"/>
      <c r="U3453" s="175"/>
      <c r="V3453" s="175"/>
      <c r="W3453" s="175"/>
      <c r="X3453" s="175"/>
      <c r="Y3453" s="175"/>
      <c r="Z3453" s="175"/>
      <c r="AA3453" s="175"/>
      <c r="AB3453" s="175"/>
      <c r="AC3453" s="175"/>
      <c r="AD3453" s="175"/>
      <c r="AE3453" s="175"/>
      <c r="AF3453" s="175"/>
      <c r="AG3453" s="175"/>
      <c r="AH3453" s="175"/>
      <c r="AI3453" s="175"/>
      <c r="AJ3453" s="175"/>
      <c r="AK3453" s="175"/>
      <c r="AL3453" s="175"/>
      <c r="AM3453" s="175"/>
      <c r="AN3453" s="175"/>
      <c r="AO3453" s="175"/>
      <c r="AP3453" s="175"/>
      <c r="AQ3453" s="175"/>
      <c r="AR3453" s="175"/>
    </row>
    <row r="3454" spans="1:44" ht="102" hidden="1" x14ac:dyDescent="0.3">
      <c r="A3454" s="175"/>
      <c r="B3454" s="185" t="s">
        <v>4637</v>
      </c>
      <c r="C3454" s="182"/>
      <c r="D3454" s="190">
        <v>2452.4299999999998</v>
      </c>
      <c r="E3454" s="191">
        <v>2452.4299999999998</v>
      </c>
      <c r="F3454" s="186" t="s">
        <v>4633</v>
      </c>
      <c r="G3454" s="181" t="s">
        <v>518</v>
      </c>
      <c r="H3454" s="182" t="s">
        <v>519</v>
      </c>
      <c r="I3454" s="175"/>
      <c r="J3454" s="175"/>
      <c r="K3454" s="175"/>
      <c r="L3454" s="175"/>
      <c r="M3454" s="175"/>
      <c r="N3454" s="175"/>
      <c r="O3454" s="175"/>
      <c r="P3454" s="175"/>
      <c r="Q3454" s="175"/>
      <c r="R3454" s="175"/>
      <c r="S3454" s="175"/>
      <c r="T3454" s="175"/>
      <c r="U3454" s="175"/>
      <c r="V3454" s="175"/>
      <c r="W3454" s="175"/>
      <c r="X3454" s="175"/>
      <c r="Y3454" s="175"/>
      <c r="Z3454" s="175"/>
      <c r="AA3454" s="175"/>
      <c r="AB3454" s="175"/>
      <c r="AC3454" s="175"/>
      <c r="AD3454" s="175"/>
      <c r="AE3454" s="175"/>
      <c r="AF3454" s="175"/>
      <c r="AG3454" s="175"/>
      <c r="AH3454" s="175"/>
      <c r="AI3454" s="175"/>
      <c r="AJ3454" s="175"/>
      <c r="AK3454" s="175"/>
      <c r="AL3454" s="175"/>
      <c r="AM3454" s="175"/>
      <c r="AN3454" s="175"/>
      <c r="AO3454" s="175"/>
      <c r="AP3454" s="175"/>
      <c r="AQ3454" s="175"/>
      <c r="AR3454" s="175"/>
    </row>
    <row r="3455" spans="1:44" ht="102" hidden="1" x14ac:dyDescent="0.3">
      <c r="A3455" s="175"/>
      <c r="B3455" s="186" t="s">
        <v>4633</v>
      </c>
      <c r="C3455" s="187"/>
      <c r="D3455" s="190">
        <v>2452.4299999999998</v>
      </c>
      <c r="E3455" s="191">
        <v>2452.4299999999998</v>
      </c>
      <c r="F3455" s="181" t="s">
        <v>518</v>
      </c>
      <c r="G3455" s="185" t="s">
        <v>4637</v>
      </c>
      <c r="H3455" s="182"/>
      <c r="I3455" s="175"/>
      <c r="J3455" s="175"/>
      <c r="K3455" s="175"/>
      <c r="L3455" s="175"/>
      <c r="M3455" s="175"/>
      <c r="N3455" s="175"/>
      <c r="O3455" s="175"/>
      <c r="P3455" s="175"/>
      <c r="Q3455" s="175"/>
      <c r="R3455" s="175"/>
      <c r="S3455" s="175"/>
      <c r="T3455" s="175"/>
      <c r="U3455" s="175"/>
      <c r="V3455" s="175"/>
      <c r="W3455" s="175"/>
      <c r="X3455" s="175"/>
      <c r="Y3455" s="175"/>
      <c r="Z3455" s="175"/>
      <c r="AA3455" s="175"/>
      <c r="AB3455" s="175"/>
      <c r="AC3455" s="175"/>
      <c r="AD3455" s="175"/>
      <c r="AE3455" s="175"/>
      <c r="AF3455" s="175"/>
      <c r="AG3455" s="175"/>
      <c r="AH3455" s="175"/>
      <c r="AI3455" s="175"/>
      <c r="AJ3455" s="175"/>
      <c r="AK3455" s="175"/>
      <c r="AL3455" s="175"/>
      <c r="AM3455" s="175"/>
      <c r="AN3455" s="175"/>
      <c r="AO3455" s="175"/>
      <c r="AP3455" s="175"/>
      <c r="AQ3455" s="175"/>
      <c r="AR3455" s="175"/>
    </row>
    <row r="3456" spans="1:44" ht="102" x14ac:dyDescent="0.3">
      <c r="A3456" s="175"/>
      <c r="B3456" s="181" t="s">
        <v>518</v>
      </c>
      <c r="C3456" s="182" t="s">
        <v>519</v>
      </c>
      <c r="D3456" s="190">
        <v>4625.6899999999996</v>
      </c>
      <c r="E3456" s="191">
        <v>4625.6899999999996</v>
      </c>
      <c r="F3456" s="185" t="s">
        <v>4637</v>
      </c>
      <c r="G3456" s="186" t="s">
        <v>3751</v>
      </c>
      <c r="H3456" s="187"/>
      <c r="I3456" s="175"/>
      <c r="J3456" s="175"/>
      <c r="K3456" s="175"/>
      <c r="L3456" s="175"/>
      <c r="M3456" s="175"/>
      <c r="N3456" s="175"/>
      <c r="O3456" s="175"/>
      <c r="P3456" s="175"/>
      <c r="Q3456" s="175"/>
      <c r="R3456" s="175"/>
      <c r="S3456" s="175"/>
      <c r="T3456" s="175"/>
      <c r="U3456" s="175"/>
      <c r="V3456" s="175"/>
      <c r="W3456" s="175"/>
      <c r="X3456" s="175"/>
      <c r="Y3456" s="175"/>
      <c r="Z3456" s="175"/>
      <c r="AA3456" s="175"/>
      <c r="AB3456" s="175"/>
      <c r="AC3456" s="175"/>
      <c r="AD3456" s="175"/>
      <c r="AE3456" s="175"/>
      <c r="AF3456" s="175"/>
      <c r="AG3456" s="175"/>
      <c r="AH3456" s="175"/>
      <c r="AI3456" s="175"/>
      <c r="AJ3456" s="175"/>
      <c r="AK3456" s="175"/>
      <c r="AL3456" s="175"/>
      <c r="AM3456" s="175"/>
      <c r="AN3456" s="175"/>
      <c r="AO3456" s="175"/>
      <c r="AP3456" s="175"/>
      <c r="AQ3456" s="175"/>
      <c r="AR3456" s="175"/>
    </row>
    <row r="3457" spans="1:44" ht="102" hidden="1" x14ac:dyDescent="0.3">
      <c r="A3457" s="175"/>
      <c r="B3457" s="185" t="s">
        <v>4637</v>
      </c>
      <c r="C3457" s="182"/>
      <c r="D3457" s="190">
        <v>4625.6899999999996</v>
      </c>
      <c r="E3457" s="191">
        <v>4625.6899999999996</v>
      </c>
      <c r="F3457" s="186" t="s">
        <v>3751</v>
      </c>
      <c r="G3457" s="181" t="s">
        <v>3953</v>
      </c>
      <c r="H3457" s="182" t="s">
        <v>1093</v>
      </c>
      <c r="I3457" s="175"/>
      <c r="J3457" s="175"/>
      <c r="K3457" s="175"/>
      <c r="L3457" s="175"/>
      <c r="M3457" s="175"/>
      <c r="N3457" s="175"/>
      <c r="O3457" s="175"/>
      <c r="P3457" s="175"/>
      <c r="Q3457" s="175"/>
      <c r="R3457" s="175"/>
      <c r="S3457" s="175"/>
      <c r="T3457" s="175"/>
      <c r="U3457" s="175"/>
      <c r="V3457" s="175"/>
      <c r="W3457" s="175"/>
      <c r="X3457" s="175"/>
      <c r="Y3457" s="175"/>
      <c r="Z3457" s="175"/>
      <c r="AA3457" s="175"/>
      <c r="AB3457" s="175"/>
      <c r="AC3457" s="175"/>
      <c r="AD3457" s="175"/>
      <c r="AE3457" s="175"/>
      <c r="AF3457" s="175"/>
      <c r="AG3457" s="175"/>
      <c r="AH3457" s="175"/>
      <c r="AI3457" s="175"/>
      <c r="AJ3457" s="175"/>
      <c r="AK3457" s="175"/>
      <c r="AL3457" s="175"/>
      <c r="AM3457" s="175"/>
      <c r="AN3457" s="175"/>
      <c r="AO3457" s="175"/>
      <c r="AP3457" s="175"/>
      <c r="AQ3457" s="175"/>
      <c r="AR3457" s="175"/>
    </row>
    <row r="3458" spans="1:44" ht="102" hidden="1" x14ac:dyDescent="0.3">
      <c r="A3458" s="175"/>
      <c r="B3458" s="186" t="s">
        <v>3751</v>
      </c>
      <c r="C3458" s="187"/>
      <c r="D3458" s="190">
        <v>4625.6899999999996</v>
      </c>
      <c r="E3458" s="191">
        <v>4625.6899999999996</v>
      </c>
      <c r="F3458" s="181" t="s">
        <v>3953</v>
      </c>
      <c r="G3458" s="185" t="s">
        <v>4637</v>
      </c>
      <c r="H3458" s="182"/>
      <c r="I3458" s="175"/>
      <c r="J3458" s="175"/>
      <c r="K3458" s="175"/>
      <c r="L3458" s="175"/>
      <c r="M3458" s="175"/>
      <c r="N3458" s="175"/>
      <c r="O3458" s="175"/>
      <c r="P3458" s="175"/>
      <c r="Q3458" s="175"/>
      <c r="R3458" s="175"/>
      <c r="S3458" s="175"/>
      <c r="T3458" s="175"/>
      <c r="U3458" s="175"/>
      <c r="V3458" s="175"/>
      <c r="W3458" s="175"/>
      <c r="X3458" s="175"/>
      <c r="Y3458" s="175"/>
      <c r="Z3458" s="175"/>
      <c r="AA3458" s="175"/>
      <c r="AB3458" s="175"/>
      <c r="AC3458" s="175"/>
      <c r="AD3458" s="175"/>
      <c r="AE3458" s="175"/>
      <c r="AF3458" s="175"/>
      <c r="AG3458" s="175"/>
      <c r="AH3458" s="175"/>
      <c r="AI3458" s="175"/>
      <c r="AJ3458" s="175"/>
      <c r="AK3458" s="175"/>
      <c r="AL3458" s="175"/>
      <c r="AM3458" s="175"/>
      <c r="AN3458" s="175"/>
      <c r="AO3458" s="175"/>
      <c r="AP3458" s="175"/>
      <c r="AQ3458" s="175"/>
      <c r="AR3458" s="175"/>
    </row>
    <row r="3459" spans="1:44" ht="102" x14ac:dyDescent="0.3">
      <c r="A3459" s="175"/>
      <c r="B3459" s="181" t="s">
        <v>3953</v>
      </c>
      <c r="C3459" s="182" t="s">
        <v>1093</v>
      </c>
      <c r="D3459" s="190">
        <v>3659.32</v>
      </c>
      <c r="E3459" s="191">
        <v>3659.32</v>
      </c>
      <c r="F3459" s="185" t="s">
        <v>4637</v>
      </c>
      <c r="G3459" s="186" t="s">
        <v>4563</v>
      </c>
      <c r="H3459" s="187"/>
      <c r="I3459" s="175"/>
      <c r="J3459" s="175"/>
      <c r="K3459" s="175"/>
      <c r="L3459" s="175"/>
      <c r="M3459" s="175"/>
      <c r="N3459" s="175"/>
      <c r="O3459" s="175"/>
      <c r="P3459" s="175"/>
      <c r="Q3459" s="175"/>
      <c r="R3459" s="175"/>
      <c r="S3459" s="175"/>
      <c r="T3459" s="175"/>
      <c r="U3459" s="175"/>
      <c r="V3459" s="175"/>
      <c r="W3459" s="175"/>
      <c r="X3459" s="175"/>
      <c r="Y3459" s="175"/>
      <c r="Z3459" s="175"/>
      <c r="AA3459" s="175"/>
      <c r="AB3459" s="175"/>
      <c r="AC3459" s="175"/>
      <c r="AD3459" s="175"/>
      <c r="AE3459" s="175"/>
      <c r="AF3459" s="175"/>
      <c r="AG3459" s="175"/>
      <c r="AH3459" s="175"/>
      <c r="AI3459" s="175"/>
      <c r="AJ3459" s="175"/>
      <c r="AK3459" s="175"/>
      <c r="AL3459" s="175"/>
      <c r="AM3459" s="175"/>
      <c r="AN3459" s="175"/>
      <c r="AO3459" s="175"/>
      <c r="AP3459" s="175"/>
      <c r="AQ3459" s="175"/>
      <c r="AR3459" s="175"/>
    </row>
    <row r="3460" spans="1:44" ht="102" hidden="1" x14ac:dyDescent="0.3">
      <c r="A3460" s="175"/>
      <c r="B3460" s="185" t="s">
        <v>4637</v>
      </c>
      <c r="C3460" s="182"/>
      <c r="D3460" s="190">
        <v>3659.32</v>
      </c>
      <c r="E3460" s="191">
        <v>3659.32</v>
      </c>
      <c r="F3460" s="186" t="s">
        <v>4563</v>
      </c>
      <c r="G3460" s="181" t="s">
        <v>2413</v>
      </c>
      <c r="H3460" s="182" t="s">
        <v>2414</v>
      </c>
      <c r="I3460" s="175"/>
      <c r="J3460" s="175"/>
      <c r="K3460" s="175"/>
      <c r="L3460" s="175"/>
      <c r="M3460" s="175"/>
      <c r="N3460" s="175"/>
      <c r="O3460" s="175"/>
      <c r="P3460" s="175"/>
      <c r="Q3460" s="175"/>
      <c r="R3460" s="175"/>
      <c r="S3460" s="175"/>
      <c r="T3460" s="175"/>
      <c r="U3460" s="175"/>
      <c r="V3460" s="175"/>
      <c r="W3460" s="175"/>
      <c r="X3460" s="175"/>
      <c r="Y3460" s="175"/>
      <c r="Z3460" s="175"/>
      <c r="AA3460" s="175"/>
      <c r="AB3460" s="175"/>
      <c r="AC3460" s="175"/>
      <c r="AD3460" s="175"/>
      <c r="AE3460" s="175"/>
      <c r="AF3460" s="175"/>
      <c r="AG3460" s="175"/>
      <c r="AH3460" s="175"/>
      <c r="AI3460" s="175"/>
      <c r="AJ3460" s="175"/>
      <c r="AK3460" s="175"/>
      <c r="AL3460" s="175"/>
      <c r="AM3460" s="175"/>
      <c r="AN3460" s="175"/>
      <c r="AO3460" s="175"/>
      <c r="AP3460" s="175"/>
      <c r="AQ3460" s="175"/>
      <c r="AR3460" s="175"/>
    </row>
    <row r="3461" spans="1:44" ht="102" hidden="1" x14ac:dyDescent="0.3">
      <c r="A3461" s="175"/>
      <c r="B3461" s="186" t="s">
        <v>4563</v>
      </c>
      <c r="C3461" s="187"/>
      <c r="D3461" s="190">
        <v>3659.32</v>
      </c>
      <c r="E3461" s="191">
        <v>3659.32</v>
      </c>
      <c r="F3461" s="181" t="s">
        <v>2413</v>
      </c>
      <c r="G3461" s="185" t="s">
        <v>4637</v>
      </c>
      <c r="H3461" s="182"/>
      <c r="I3461" s="175"/>
      <c r="J3461" s="175"/>
      <c r="K3461" s="175"/>
      <c r="L3461" s="175"/>
      <c r="M3461" s="175"/>
      <c r="N3461" s="175"/>
      <c r="O3461" s="175"/>
      <c r="P3461" s="175"/>
      <c r="Q3461" s="175"/>
      <c r="R3461" s="175"/>
      <c r="S3461" s="175"/>
      <c r="T3461" s="175"/>
      <c r="U3461" s="175"/>
      <c r="V3461" s="175"/>
      <c r="W3461" s="175"/>
      <c r="X3461" s="175"/>
      <c r="Y3461" s="175"/>
      <c r="Z3461" s="175"/>
      <c r="AA3461" s="175"/>
      <c r="AB3461" s="175"/>
      <c r="AC3461" s="175"/>
      <c r="AD3461" s="175"/>
      <c r="AE3461" s="175"/>
      <c r="AF3461" s="175"/>
      <c r="AG3461" s="175"/>
      <c r="AH3461" s="175"/>
      <c r="AI3461" s="175"/>
      <c r="AJ3461" s="175"/>
      <c r="AK3461" s="175"/>
      <c r="AL3461" s="175"/>
      <c r="AM3461" s="175"/>
      <c r="AN3461" s="175"/>
      <c r="AO3461" s="175"/>
      <c r="AP3461" s="175"/>
      <c r="AQ3461" s="175"/>
      <c r="AR3461" s="175"/>
    </row>
    <row r="3462" spans="1:44" ht="102" x14ac:dyDescent="0.3">
      <c r="A3462" s="175"/>
      <c r="B3462" s="181" t="s">
        <v>2413</v>
      </c>
      <c r="C3462" s="182" t="s">
        <v>2414</v>
      </c>
      <c r="D3462" s="190">
        <v>3715.15</v>
      </c>
      <c r="E3462" s="191">
        <v>3715.15</v>
      </c>
      <c r="F3462" s="185" t="s">
        <v>4637</v>
      </c>
      <c r="G3462" s="186" t="s">
        <v>3827</v>
      </c>
      <c r="H3462" s="187"/>
      <c r="I3462" s="175"/>
      <c r="J3462" s="175"/>
      <c r="K3462" s="175"/>
      <c r="L3462" s="175"/>
      <c r="M3462" s="175"/>
      <c r="N3462" s="175"/>
      <c r="O3462" s="175"/>
      <c r="P3462" s="175"/>
      <c r="Q3462" s="175"/>
      <c r="R3462" s="175"/>
      <c r="S3462" s="175"/>
      <c r="T3462" s="175"/>
      <c r="U3462" s="175"/>
      <c r="V3462" s="175"/>
      <c r="W3462" s="175"/>
      <c r="X3462" s="175"/>
      <c r="Y3462" s="175"/>
      <c r="Z3462" s="175"/>
      <c r="AA3462" s="175"/>
      <c r="AB3462" s="175"/>
      <c r="AC3462" s="175"/>
      <c r="AD3462" s="175"/>
      <c r="AE3462" s="175"/>
      <c r="AF3462" s="175"/>
      <c r="AG3462" s="175"/>
      <c r="AH3462" s="175"/>
      <c r="AI3462" s="175"/>
      <c r="AJ3462" s="175"/>
      <c r="AK3462" s="175"/>
      <c r="AL3462" s="175"/>
      <c r="AM3462" s="175"/>
      <c r="AN3462" s="175"/>
      <c r="AO3462" s="175"/>
      <c r="AP3462" s="175"/>
      <c r="AQ3462" s="175"/>
      <c r="AR3462" s="175"/>
    </row>
    <row r="3463" spans="1:44" ht="102" hidden="1" x14ac:dyDescent="0.3">
      <c r="A3463" s="175"/>
      <c r="B3463" s="185" t="s">
        <v>4637</v>
      </c>
      <c r="C3463" s="182"/>
      <c r="D3463" s="190">
        <v>3715.15</v>
      </c>
      <c r="E3463" s="191">
        <v>3715.15</v>
      </c>
      <c r="F3463" s="186" t="s">
        <v>3827</v>
      </c>
      <c r="G3463" s="181" t="s">
        <v>3956</v>
      </c>
      <c r="H3463" s="182" t="s">
        <v>2316</v>
      </c>
      <c r="I3463" s="175"/>
      <c r="J3463" s="175"/>
      <c r="K3463" s="175"/>
      <c r="L3463" s="175"/>
      <c r="M3463" s="175"/>
      <c r="N3463" s="175"/>
      <c r="O3463" s="175"/>
      <c r="P3463" s="175"/>
      <c r="Q3463" s="175"/>
      <c r="R3463" s="175"/>
      <c r="S3463" s="175"/>
      <c r="T3463" s="175"/>
      <c r="U3463" s="175"/>
      <c r="V3463" s="175"/>
      <c r="W3463" s="175"/>
      <c r="X3463" s="175"/>
      <c r="Y3463" s="175"/>
      <c r="Z3463" s="175"/>
      <c r="AA3463" s="175"/>
      <c r="AB3463" s="175"/>
      <c r="AC3463" s="175"/>
      <c r="AD3463" s="175"/>
      <c r="AE3463" s="175"/>
      <c r="AF3463" s="175"/>
      <c r="AG3463" s="175"/>
      <c r="AH3463" s="175"/>
      <c r="AI3463" s="175"/>
      <c r="AJ3463" s="175"/>
      <c r="AK3463" s="175"/>
      <c r="AL3463" s="175"/>
      <c r="AM3463" s="175"/>
      <c r="AN3463" s="175"/>
      <c r="AO3463" s="175"/>
      <c r="AP3463" s="175"/>
      <c r="AQ3463" s="175"/>
      <c r="AR3463" s="175"/>
    </row>
    <row r="3464" spans="1:44" ht="102" hidden="1" x14ac:dyDescent="0.3">
      <c r="A3464" s="175"/>
      <c r="B3464" s="186" t="s">
        <v>3827</v>
      </c>
      <c r="C3464" s="187"/>
      <c r="D3464" s="190">
        <v>3715.15</v>
      </c>
      <c r="E3464" s="191">
        <v>3715.15</v>
      </c>
      <c r="F3464" s="181" t="s">
        <v>3956</v>
      </c>
      <c r="G3464" s="185" t="s">
        <v>4637</v>
      </c>
      <c r="H3464" s="182"/>
      <c r="I3464" s="175"/>
      <c r="J3464" s="175"/>
      <c r="K3464" s="175"/>
      <c r="L3464" s="175"/>
      <c r="M3464" s="175"/>
      <c r="N3464" s="175"/>
      <c r="O3464" s="175"/>
      <c r="P3464" s="175"/>
      <c r="Q3464" s="175"/>
      <c r="R3464" s="175"/>
      <c r="S3464" s="175"/>
      <c r="T3464" s="175"/>
      <c r="U3464" s="175"/>
      <c r="V3464" s="175"/>
      <c r="W3464" s="175"/>
      <c r="X3464" s="175"/>
      <c r="Y3464" s="175"/>
      <c r="Z3464" s="175"/>
      <c r="AA3464" s="175"/>
      <c r="AB3464" s="175"/>
      <c r="AC3464" s="175"/>
      <c r="AD3464" s="175"/>
      <c r="AE3464" s="175"/>
      <c r="AF3464" s="175"/>
      <c r="AG3464" s="175"/>
      <c r="AH3464" s="175"/>
      <c r="AI3464" s="175"/>
      <c r="AJ3464" s="175"/>
      <c r="AK3464" s="175"/>
      <c r="AL3464" s="175"/>
      <c r="AM3464" s="175"/>
      <c r="AN3464" s="175"/>
      <c r="AO3464" s="175"/>
      <c r="AP3464" s="175"/>
      <c r="AQ3464" s="175"/>
      <c r="AR3464" s="175"/>
    </row>
    <row r="3465" spans="1:44" ht="102" x14ac:dyDescent="0.3">
      <c r="A3465" s="175"/>
      <c r="B3465" s="181" t="s">
        <v>3956</v>
      </c>
      <c r="C3465" s="182" t="s">
        <v>2316</v>
      </c>
      <c r="D3465" s="190">
        <v>3435.98</v>
      </c>
      <c r="E3465" s="191">
        <v>3435.98</v>
      </c>
      <c r="F3465" s="185" t="s">
        <v>4637</v>
      </c>
      <c r="G3465" s="186" t="s">
        <v>4593</v>
      </c>
      <c r="H3465" s="187"/>
      <c r="I3465" s="175"/>
      <c r="J3465" s="175"/>
      <c r="K3465" s="175"/>
      <c r="L3465" s="175"/>
      <c r="M3465" s="175"/>
      <c r="N3465" s="175"/>
      <c r="O3465" s="175"/>
      <c r="P3465" s="175"/>
      <c r="Q3465" s="175"/>
      <c r="R3465" s="175"/>
      <c r="S3465" s="175"/>
      <c r="T3465" s="175"/>
      <c r="U3465" s="175"/>
      <c r="V3465" s="175"/>
      <c r="W3465" s="175"/>
      <c r="X3465" s="175"/>
      <c r="Y3465" s="175"/>
      <c r="Z3465" s="175"/>
      <c r="AA3465" s="175"/>
      <c r="AB3465" s="175"/>
      <c r="AC3465" s="175"/>
      <c r="AD3465" s="175"/>
      <c r="AE3465" s="175"/>
      <c r="AF3465" s="175"/>
      <c r="AG3465" s="175"/>
      <c r="AH3465" s="175"/>
      <c r="AI3465" s="175"/>
      <c r="AJ3465" s="175"/>
      <c r="AK3465" s="175"/>
      <c r="AL3465" s="175"/>
      <c r="AM3465" s="175"/>
      <c r="AN3465" s="175"/>
      <c r="AO3465" s="175"/>
      <c r="AP3465" s="175"/>
      <c r="AQ3465" s="175"/>
      <c r="AR3465" s="175"/>
    </row>
    <row r="3466" spans="1:44" ht="102" hidden="1" x14ac:dyDescent="0.3">
      <c r="A3466" s="175"/>
      <c r="B3466" s="185" t="s">
        <v>4637</v>
      </c>
      <c r="C3466" s="182"/>
      <c r="D3466" s="190">
        <v>3435.98</v>
      </c>
      <c r="E3466" s="191">
        <v>3435.98</v>
      </c>
      <c r="F3466" s="186" t="s">
        <v>4593</v>
      </c>
      <c r="G3466" s="181" t="s">
        <v>1349</v>
      </c>
      <c r="H3466" s="182" t="s">
        <v>1350</v>
      </c>
      <c r="I3466" s="175"/>
      <c r="J3466" s="175"/>
      <c r="K3466" s="175"/>
      <c r="L3466" s="175"/>
      <c r="M3466" s="175"/>
      <c r="N3466" s="175"/>
      <c r="O3466" s="175"/>
      <c r="P3466" s="175"/>
      <c r="Q3466" s="175"/>
      <c r="R3466" s="175"/>
      <c r="S3466" s="175"/>
      <c r="T3466" s="175"/>
      <c r="U3466" s="175"/>
      <c r="V3466" s="175"/>
      <c r="W3466" s="175"/>
      <c r="X3466" s="175"/>
      <c r="Y3466" s="175"/>
      <c r="Z3466" s="175"/>
      <c r="AA3466" s="175"/>
      <c r="AB3466" s="175"/>
      <c r="AC3466" s="175"/>
      <c r="AD3466" s="175"/>
      <c r="AE3466" s="175"/>
      <c r="AF3466" s="175"/>
      <c r="AG3466" s="175"/>
      <c r="AH3466" s="175"/>
      <c r="AI3466" s="175"/>
      <c r="AJ3466" s="175"/>
      <c r="AK3466" s="175"/>
      <c r="AL3466" s="175"/>
      <c r="AM3466" s="175"/>
      <c r="AN3466" s="175"/>
      <c r="AO3466" s="175"/>
      <c r="AP3466" s="175"/>
      <c r="AQ3466" s="175"/>
      <c r="AR3466" s="175"/>
    </row>
    <row r="3467" spans="1:44" ht="102" hidden="1" x14ac:dyDescent="0.3">
      <c r="A3467" s="175"/>
      <c r="B3467" s="186" t="s">
        <v>4593</v>
      </c>
      <c r="C3467" s="187"/>
      <c r="D3467" s="190">
        <v>3435.98</v>
      </c>
      <c r="E3467" s="191">
        <v>3435.98</v>
      </c>
      <c r="F3467" s="181" t="s">
        <v>1349</v>
      </c>
      <c r="G3467" s="185" t="s">
        <v>4637</v>
      </c>
      <c r="H3467" s="182"/>
      <c r="I3467" s="175"/>
      <c r="J3467" s="175"/>
      <c r="K3467" s="175"/>
      <c r="L3467" s="175"/>
      <c r="M3467" s="175"/>
      <c r="N3467" s="175"/>
      <c r="O3467" s="175"/>
      <c r="P3467" s="175"/>
      <c r="Q3467" s="175"/>
      <c r="R3467" s="175"/>
      <c r="S3467" s="175"/>
      <c r="T3467" s="175"/>
      <c r="U3467" s="175"/>
      <c r="V3467" s="175"/>
      <c r="W3467" s="175"/>
      <c r="X3467" s="175"/>
      <c r="Y3467" s="175"/>
      <c r="Z3467" s="175"/>
      <c r="AA3467" s="175"/>
      <c r="AB3467" s="175"/>
      <c r="AC3467" s="175"/>
      <c r="AD3467" s="175"/>
      <c r="AE3467" s="175"/>
      <c r="AF3467" s="175"/>
      <c r="AG3467" s="175"/>
      <c r="AH3467" s="175"/>
      <c r="AI3467" s="175"/>
      <c r="AJ3467" s="175"/>
      <c r="AK3467" s="175"/>
      <c r="AL3467" s="175"/>
      <c r="AM3467" s="175"/>
      <c r="AN3467" s="175"/>
      <c r="AO3467" s="175"/>
      <c r="AP3467" s="175"/>
      <c r="AQ3467" s="175"/>
      <c r="AR3467" s="175"/>
    </row>
    <row r="3468" spans="1:44" ht="102" x14ac:dyDescent="0.3">
      <c r="A3468" s="175"/>
      <c r="B3468" s="181" t="s">
        <v>1349</v>
      </c>
      <c r="C3468" s="182" t="s">
        <v>1350</v>
      </c>
      <c r="D3468" s="190">
        <v>2241.98</v>
      </c>
      <c r="E3468" s="191">
        <v>2241.98</v>
      </c>
      <c r="F3468" s="185" t="s">
        <v>4637</v>
      </c>
      <c r="G3468" s="186" t="s">
        <v>3357</v>
      </c>
      <c r="H3468" s="187"/>
      <c r="I3468" s="175"/>
      <c r="J3468" s="175"/>
      <c r="K3468" s="175"/>
      <c r="L3468" s="175"/>
      <c r="M3468" s="175"/>
      <c r="N3468" s="175"/>
      <c r="O3468" s="175"/>
      <c r="P3468" s="175"/>
      <c r="Q3468" s="175"/>
      <c r="R3468" s="175"/>
      <c r="S3468" s="175"/>
      <c r="T3468" s="175"/>
      <c r="U3468" s="175"/>
      <c r="V3468" s="175"/>
      <c r="W3468" s="175"/>
      <c r="X3468" s="175"/>
      <c r="Y3468" s="175"/>
      <c r="Z3468" s="175"/>
      <c r="AA3468" s="175"/>
      <c r="AB3468" s="175"/>
      <c r="AC3468" s="175"/>
      <c r="AD3468" s="175"/>
      <c r="AE3468" s="175"/>
      <c r="AF3468" s="175"/>
      <c r="AG3468" s="175"/>
      <c r="AH3468" s="175"/>
      <c r="AI3468" s="175"/>
      <c r="AJ3468" s="175"/>
      <c r="AK3468" s="175"/>
      <c r="AL3468" s="175"/>
      <c r="AM3468" s="175"/>
      <c r="AN3468" s="175"/>
      <c r="AO3468" s="175"/>
      <c r="AP3468" s="175"/>
      <c r="AQ3468" s="175"/>
      <c r="AR3468" s="175"/>
    </row>
    <row r="3469" spans="1:44" ht="102" hidden="1" x14ac:dyDescent="0.3">
      <c r="A3469" s="175"/>
      <c r="B3469" s="185" t="s">
        <v>4637</v>
      </c>
      <c r="C3469" s="182"/>
      <c r="D3469" s="190">
        <v>2241.98</v>
      </c>
      <c r="E3469" s="191">
        <v>2241.98</v>
      </c>
      <c r="F3469" s="186" t="s">
        <v>3357</v>
      </c>
      <c r="G3469" s="181" t="s">
        <v>2056</v>
      </c>
      <c r="H3469" s="182" t="s">
        <v>2057</v>
      </c>
      <c r="I3469" s="175"/>
      <c r="J3469" s="175"/>
      <c r="K3469" s="175"/>
      <c r="L3469" s="175"/>
      <c r="M3469" s="175"/>
      <c r="N3469" s="175"/>
      <c r="O3469" s="175"/>
      <c r="P3469" s="175"/>
      <c r="Q3469" s="175"/>
      <c r="R3469" s="175"/>
      <c r="S3469" s="175"/>
      <c r="T3469" s="175"/>
      <c r="U3469" s="175"/>
      <c r="V3469" s="175"/>
      <c r="W3469" s="175"/>
      <c r="X3469" s="175"/>
      <c r="Y3469" s="175"/>
      <c r="Z3469" s="175"/>
      <c r="AA3469" s="175"/>
      <c r="AB3469" s="175"/>
      <c r="AC3469" s="175"/>
      <c r="AD3469" s="175"/>
      <c r="AE3469" s="175"/>
      <c r="AF3469" s="175"/>
      <c r="AG3469" s="175"/>
      <c r="AH3469" s="175"/>
      <c r="AI3469" s="175"/>
      <c r="AJ3469" s="175"/>
      <c r="AK3469" s="175"/>
      <c r="AL3469" s="175"/>
      <c r="AM3469" s="175"/>
      <c r="AN3469" s="175"/>
      <c r="AO3469" s="175"/>
      <c r="AP3469" s="175"/>
      <c r="AQ3469" s="175"/>
      <c r="AR3469" s="175"/>
    </row>
    <row r="3470" spans="1:44" ht="102" hidden="1" x14ac:dyDescent="0.3">
      <c r="A3470" s="175"/>
      <c r="B3470" s="186" t="s">
        <v>3357</v>
      </c>
      <c r="C3470" s="187"/>
      <c r="D3470" s="190">
        <v>2241.98</v>
      </c>
      <c r="E3470" s="191">
        <v>2241.98</v>
      </c>
      <c r="F3470" s="181" t="s">
        <v>2056</v>
      </c>
      <c r="G3470" s="185" t="s">
        <v>4637</v>
      </c>
      <c r="H3470" s="182"/>
      <c r="I3470" s="175"/>
      <c r="J3470" s="175"/>
      <c r="K3470" s="175"/>
      <c r="L3470" s="175"/>
      <c r="M3470" s="175"/>
      <c r="N3470" s="175"/>
      <c r="O3470" s="175"/>
      <c r="P3470" s="175"/>
      <c r="Q3470" s="175"/>
      <c r="R3470" s="175"/>
      <c r="S3470" s="175"/>
      <c r="T3470" s="175"/>
      <c r="U3470" s="175"/>
      <c r="V3470" s="175"/>
      <c r="W3470" s="175"/>
      <c r="X3470" s="175"/>
      <c r="Y3470" s="175"/>
      <c r="Z3470" s="175"/>
      <c r="AA3470" s="175"/>
      <c r="AB3470" s="175"/>
      <c r="AC3470" s="175"/>
      <c r="AD3470" s="175"/>
      <c r="AE3470" s="175"/>
      <c r="AF3470" s="175"/>
      <c r="AG3470" s="175"/>
      <c r="AH3470" s="175"/>
      <c r="AI3470" s="175"/>
      <c r="AJ3470" s="175"/>
      <c r="AK3470" s="175"/>
      <c r="AL3470" s="175"/>
      <c r="AM3470" s="175"/>
      <c r="AN3470" s="175"/>
      <c r="AO3470" s="175"/>
      <c r="AP3470" s="175"/>
      <c r="AQ3470" s="175"/>
      <c r="AR3470" s="175"/>
    </row>
    <row r="3471" spans="1:44" ht="102" x14ac:dyDescent="0.3">
      <c r="A3471" s="175"/>
      <c r="B3471" s="181" t="s">
        <v>2056</v>
      </c>
      <c r="C3471" s="182" t="s">
        <v>2057</v>
      </c>
      <c r="D3471" s="190">
        <v>2229.09</v>
      </c>
      <c r="E3471" s="191">
        <v>2229.09</v>
      </c>
      <c r="F3471" s="185" t="s">
        <v>4637</v>
      </c>
      <c r="G3471" s="186" t="s">
        <v>3358</v>
      </c>
      <c r="H3471" s="187"/>
      <c r="I3471" s="175"/>
      <c r="J3471" s="175"/>
      <c r="K3471" s="175"/>
      <c r="L3471" s="175"/>
      <c r="M3471" s="175"/>
      <c r="N3471" s="175"/>
      <c r="O3471" s="175"/>
      <c r="P3471" s="175"/>
      <c r="Q3471" s="175"/>
      <c r="R3471" s="175"/>
      <c r="S3471" s="175"/>
      <c r="T3471" s="175"/>
      <c r="U3471" s="175"/>
      <c r="V3471" s="175"/>
      <c r="W3471" s="175"/>
      <c r="X3471" s="175"/>
      <c r="Y3471" s="175"/>
      <c r="Z3471" s="175"/>
      <c r="AA3471" s="175"/>
      <c r="AB3471" s="175"/>
      <c r="AC3471" s="175"/>
      <c r="AD3471" s="175"/>
      <c r="AE3471" s="175"/>
      <c r="AF3471" s="175"/>
      <c r="AG3471" s="175"/>
      <c r="AH3471" s="175"/>
      <c r="AI3471" s="175"/>
      <c r="AJ3471" s="175"/>
      <c r="AK3471" s="175"/>
      <c r="AL3471" s="175"/>
      <c r="AM3471" s="175"/>
      <c r="AN3471" s="175"/>
      <c r="AO3471" s="175"/>
      <c r="AP3471" s="175"/>
      <c r="AQ3471" s="175"/>
      <c r="AR3471" s="175"/>
    </row>
    <row r="3472" spans="1:44" ht="102" hidden="1" x14ac:dyDescent="0.3">
      <c r="A3472" s="175"/>
      <c r="B3472" s="185" t="s">
        <v>4637</v>
      </c>
      <c r="C3472" s="182"/>
      <c r="D3472" s="190">
        <v>2229.09</v>
      </c>
      <c r="E3472" s="191">
        <v>2229.09</v>
      </c>
      <c r="F3472" s="186" t="s">
        <v>3358</v>
      </c>
      <c r="G3472" s="181" t="s">
        <v>1023</v>
      </c>
      <c r="H3472" s="182" t="s">
        <v>1024</v>
      </c>
      <c r="I3472" s="175"/>
      <c r="J3472" s="175"/>
      <c r="K3472" s="175"/>
      <c r="L3472" s="175"/>
      <c r="M3472" s="175"/>
      <c r="N3472" s="175"/>
      <c r="O3472" s="175"/>
      <c r="P3472" s="175"/>
      <c r="Q3472" s="175"/>
      <c r="R3472" s="175"/>
      <c r="S3472" s="175"/>
      <c r="T3472" s="175"/>
      <c r="U3472" s="175"/>
      <c r="V3472" s="175"/>
      <c r="W3472" s="175"/>
      <c r="X3472" s="175"/>
      <c r="Y3472" s="175"/>
      <c r="Z3472" s="175"/>
      <c r="AA3472" s="175"/>
      <c r="AB3472" s="175"/>
      <c r="AC3472" s="175"/>
      <c r="AD3472" s="175"/>
      <c r="AE3472" s="175"/>
      <c r="AF3472" s="175"/>
      <c r="AG3472" s="175"/>
      <c r="AH3472" s="175"/>
      <c r="AI3472" s="175"/>
      <c r="AJ3472" s="175"/>
      <c r="AK3472" s="175"/>
      <c r="AL3472" s="175"/>
      <c r="AM3472" s="175"/>
      <c r="AN3472" s="175"/>
      <c r="AO3472" s="175"/>
      <c r="AP3472" s="175"/>
      <c r="AQ3472" s="175"/>
      <c r="AR3472" s="175"/>
    </row>
    <row r="3473" spans="1:44" ht="102" hidden="1" x14ac:dyDescent="0.3">
      <c r="A3473" s="175"/>
      <c r="B3473" s="186" t="s">
        <v>3358</v>
      </c>
      <c r="C3473" s="187"/>
      <c r="D3473" s="190">
        <v>2229.09</v>
      </c>
      <c r="E3473" s="191">
        <v>2229.09</v>
      </c>
      <c r="F3473" s="181" t="s">
        <v>1023</v>
      </c>
      <c r="G3473" s="185" t="s">
        <v>4637</v>
      </c>
      <c r="H3473" s="182"/>
      <c r="I3473" s="175"/>
      <c r="J3473" s="175"/>
      <c r="K3473" s="175"/>
      <c r="L3473" s="175"/>
      <c r="M3473" s="175"/>
      <c r="N3473" s="175"/>
      <c r="O3473" s="175"/>
      <c r="P3473" s="175"/>
      <c r="Q3473" s="175"/>
      <c r="R3473" s="175"/>
      <c r="S3473" s="175"/>
      <c r="T3473" s="175"/>
      <c r="U3473" s="175"/>
      <c r="V3473" s="175"/>
      <c r="W3473" s="175"/>
      <c r="X3473" s="175"/>
      <c r="Y3473" s="175"/>
      <c r="Z3473" s="175"/>
      <c r="AA3473" s="175"/>
      <c r="AB3473" s="175"/>
      <c r="AC3473" s="175"/>
      <c r="AD3473" s="175"/>
      <c r="AE3473" s="175"/>
      <c r="AF3473" s="175"/>
      <c r="AG3473" s="175"/>
      <c r="AH3473" s="175"/>
      <c r="AI3473" s="175"/>
      <c r="AJ3473" s="175"/>
      <c r="AK3473" s="175"/>
      <c r="AL3473" s="175"/>
      <c r="AM3473" s="175"/>
      <c r="AN3473" s="175"/>
      <c r="AO3473" s="175"/>
      <c r="AP3473" s="175"/>
      <c r="AQ3473" s="175"/>
      <c r="AR3473" s="175"/>
    </row>
    <row r="3474" spans="1:44" ht="102" x14ac:dyDescent="0.3">
      <c r="A3474" s="175"/>
      <c r="B3474" s="181" t="s">
        <v>1023</v>
      </c>
      <c r="C3474" s="182" t="s">
        <v>1024</v>
      </c>
      <c r="D3474" s="190">
        <v>3178.28</v>
      </c>
      <c r="E3474" s="191">
        <v>3178.28</v>
      </c>
      <c r="F3474" s="185" t="s">
        <v>4637</v>
      </c>
      <c r="G3474" s="186" t="s">
        <v>3757</v>
      </c>
      <c r="H3474" s="187"/>
      <c r="I3474" s="175"/>
      <c r="J3474" s="175"/>
      <c r="K3474" s="175"/>
      <c r="L3474" s="175"/>
      <c r="M3474" s="175"/>
      <c r="N3474" s="175"/>
      <c r="O3474" s="175"/>
      <c r="P3474" s="175"/>
      <c r="Q3474" s="175"/>
      <c r="R3474" s="175"/>
      <c r="S3474" s="175"/>
      <c r="T3474" s="175"/>
      <c r="U3474" s="175"/>
      <c r="V3474" s="175"/>
      <c r="W3474" s="175"/>
      <c r="X3474" s="175"/>
      <c r="Y3474" s="175"/>
      <c r="Z3474" s="175"/>
      <c r="AA3474" s="175"/>
      <c r="AB3474" s="175"/>
      <c r="AC3474" s="175"/>
      <c r="AD3474" s="175"/>
      <c r="AE3474" s="175"/>
      <c r="AF3474" s="175"/>
      <c r="AG3474" s="175"/>
      <c r="AH3474" s="175"/>
      <c r="AI3474" s="175"/>
      <c r="AJ3474" s="175"/>
      <c r="AK3474" s="175"/>
      <c r="AL3474" s="175"/>
      <c r="AM3474" s="175"/>
      <c r="AN3474" s="175"/>
      <c r="AO3474" s="175"/>
      <c r="AP3474" s="175"/>
      <c r="AQ3474" s="175"/>
      <c r="AR3474" s="175"/>
    </row>
    <row r="3475" spans="1:44" ht="102" hidden="1" x14ac:dyDescent="0.3">
      <c r="A3475" s="175"/>
      <c r="B3475" s="185" t="s">
        <v>4637</v>
      </c>
      <c r="C3475" s="182"/>
      <c r="D3475" s="190">
        <v>3178.28</v>
      </c>
      <c r="E3475" s="191">
        <v>3178.28</v>
      </c>
      <c r="F3475" s="186" t="s">
        <v>3757</v>
      </c>
      <c r="G3475" s="181" t="s">
        <v>2425</v>
      </c>
      <c r="H3475" s="182" t="s">
        <v>2426</v>
      </c>
      <c r="I3475" s="175"/>
      <c r="J3475" s="175"/>
      <c r="K3475" s="175"/>
      <c r="L3475" s="175"/>
      <c r="M3475" s="175"/>
      <c r="N3475" s="175"/>
      <c r="O3475" s="175"/>
      <c r="P3475" s="175"/>
      <c r="Q3475" s="175"/>
      <c r="R3475" s="175"/>
      <c r="S3475" s="175"/>
      <c r="T3475" s="175"/>
      <c r="U3475" s="175"/>
      <c r="V3475" s="175"/>
      <c r="W3475" s="175"/>
      <c r="X3475" s="175"/>
      <c r="Y3475" s="175"/>
      <c r="Z3475" s="175"/>
      <c r="AA3475" s="175"/>
      <c r="AB3475" s="175"/>
      <c r="AC3475" s="175"/>
      <c r="AD3475" s="175"/>
      <c r="AE3475" s="175"/>
      <c r="AF3475" s="175"/>
      <c r="AG3475" s="175"/>
      <c r="AH3475" s="175"/>
      <c r="AI3475" s="175"/>
      <c r="AJ3475" s="175"/>
      <c r="AK3475" s="175"/>
      <c r="AL3475" s="175"/>
      <c r="AM3475" s="175"/>
      <c r="AN3475" s="175"/>
      <c r="AO3475" s="175"/>
      <c r="AP3475" s="175"/>
      <c r="AQ3475" s="175"/>
      <c r="AR3475" s="175"/>
    </row>
    <row r="3476" spans="1:44" ht="102" hidden="1" x14ac:dyDescent="0.3">
      <c r="A3476" s="175"/>
      <c r="B3476" s="186" t="s">
        <v>3757</v>
      </c>
      <c r="C3476" s="187"/>
      <c r="D3476" s="190">
        <v>3178.28</v>
      </c>
      <c r="E3476" s="191">
        <v>3178.28</v>
      </c>
      <c r="F3476" s="181" t="s">
        <v>2425</v>
      </c>
      <c r="G3476" s="185" t="s">
        <v>4637</v>
      </c>
      <c r="H3476" s="182"/>
      <c r="I3476" s="175"/>
      <c r="J3476" s="175"/>
      <c r="K3476" s="175"/>
      <c r="L3476" s="175"/>
      <c r="M3476" s="175"/>
      <c r="N3476" s="175"/>
      <c r="O3476" s="175"/>
      <c r="P3476" s="175"/>
      <c r="Q3476" s="175"/>
      <c r="R3476" s="175"/>
      <c r="S3476" s="175"/>
      <c r="T3476" s="175"/>
      <c r="U3476" s="175"/>
      <c r="V3476" s="175"/>
      <c r="W3476" s="175"/>
      <c r="X3476" s="175"/>
      <c r="Y3476" s="175"/>
      <c r="Z3476" s="175"/>
      <c r="AA3476" s="175"/>
      <c r="AB3476" s="175"/>
      <c r="AC3476" s="175"/>
      <c r="AD3476" s="175"/>
      <c r="AE3476" s="175"/>
      <c r="AF3476" s="175"/>
      <c r="AG3476" s="175"/>
      <c r="AH3476" s="175"/>
      <c r="AI3476" s="175"/>
      <c r="AJ3476" s="175"/>
      <c r="AK3476" s="175"/>
      <c r="AL3476" s="175"/>
      <c r="AM3476" s="175"/>
      <c r="AN3476" s="175"/>
      <c r="AO3476" s="175"/>
      <c r="AP3476" s="175"/>
      <c r="AQ3476" s="175"/>
      <c r="AR3476" s="175"/>
    </row>
    <row r="3477" spans="1:44" ht="102" x14ac:dyDescent="0.3">
      <c r="A3477" s="175"/>
      <c r="B3477" s="181" t="s">
        <v>2425</v>
      </c>
      <c r="C3477" s="182" t="s">
        <v>2426</v>
      </c>
      <c r="D3477" s="190">
        <v>3367.26</v>
      </c>
      <c r="E3477" s="191">
        <v>3367.26</v>
      </c>
      <c r="F3477" s="185" t="s">
        <v>4637</v>
      </c>
      <c r="G3477" s="186" t="s">
        <v>3372</v>
      </c>
      <c r="H3477" s="187"/>
      <c r="I3477" s="175"/>
      <c r="J3477" s="175"/>
      <c r="K3477" s="175"/>
      <c r="L3477" s="175"/>
      <c r="M3477" s="175"/>
      <c r="N3477" s="175"/>
      <c r="O3477" s="175"/>
      <c r="P3477" s="175"/>
      <c r="Q3477" s="175"/>
      <c r="R3477" s="175"/>
      <c r="S3477" s="175"/>
      <c r="T3477" s="175"/>
      <c r="U3477" s="175"/>
      <c r="V3477" s="175"/>
      <c r="W3477" s="175"/>
      <c r="X3477" s="175"/>
      <c r="Y3477" s="175"/>
      <c r="Z3477" s="175"/>
      <c r="AA3477" s="175"/>
      <c r="AB3477" s="175"/>
      <c r="AC3477" s="175"/>
      <c r="AD3477" s="175"/>
      <c r="AE3477" s="175"/>
      <c r="AF3477" s="175"/>
      <c r="AG3477" s="175"/>
      <c r="AH3477" s="175"/>
      <c r="AI3477" s="175"/>
      <c r="AJ3477" s="175"/>
      <c r="AK3477" s="175"/>
      <c r="AL3477" s="175"/>
      <c r="AM3477" s="175"/>
      <c r="AN3477" s="175"/>
      <c r="AO3477" s="175"/>
      <c r="AP3477" s="175"/>
      <c r="AQ3477" s="175"/>
      <c r="AR3477" s="175"/>
    </row>
    <row r="3478" spans="1:44" ht="102" hidden="1" x14ac:dyDescent="0.3">
      <c r="A3478" s="175"/>
      <c r="B3478" s="185" t="s">
        <v>4637</v>
      </c>
      <c r="C3478" s="182"/>
      <c r="D3478" s="190">
        <v>3367.26</v>
      </c>
      <c r="E3478" s="191">
        <v>3367.26</v>
      </c>
      <c r="F3478" s="186" t="s">
        <v>3372</v>
      </c>
      <c r="G3478" s="181" t="s">
        <v>793</v>
      </c>
      <c r="H3478" s="182" t="s">
        <v>794</v>
      </c>
      <c r="I3478" s="175"/>
      <c r="J3478" s="175"/>
      <c r="K3478" s="175"/>
      <c r="L3478" s="175"/>
      <c r="M3478" s="175"/>
      <c r="N3478" s="175"/>
      <c r="O3478" s="175"/>
      <c r="P3478" s="175"/>
      <c r="Q3478" s="175"/>
      <c r="R3478" s="175"/>
      <c r="S3478" s="175"/>
      <c r="T3478" s="175"/>
      <c r="U3478" s="175"/>
      <c r="V3478" s="175"/>
      <c r="W3478" s="175"/>
      <c r="X3478" s="175"/>
      <c r="Y3478" s="175"/>
      <c r="Z3478" s="175"/>
      <c r="AA3478" s="175"/>
      <c r="AB3478" s="175"/>
      <c r="AC3478" s="175"/>
      <c r="AD3478" s="175"/>
      <c r="AE3478" s="175"/>
      <c r="AF3478" s="175"/>
      <c r="AG3478" s="175"/>
      <c r="AH3478" s="175"/>
      <c r="AI3478" s="175"/>
      <c r="AJ3478" s="175"/>
      <c r="AK3478" s="175"/>
      <c r="AL3478" s="175"/>
      <c r="AM3478" s="175"/>
      <c r="AN3478" s="175"/>
      <c r="AO3478" s="175"/>
      <c r="AP3478" s="175"/>
      <c r="AQ3478" s="175"/>
      <c r="AR3478" s="175"/>
    </row>
    <row r="3479" spans="1:44" ht="102" hidden="1" x14ac:dyDescent="0.3">
      <c r="A3479" s="175"/>
      <c r="B3479" s="186" t="s">
        <v>3372</v>
      </c>
      <c r="C3479" s="187"/>
      <c r="D3479" s="190">
        <v>3367.26</v>
      </c>
      <c r="E3479" s="191">
        <v>3367.26</v>
      </c>
      <c r="F3479" s="181" t="s">
        <v>793</v>
      </c>
      <c r="G3479" s="185" t="s">
        <v>4637</v>
      </c>
      <c r="H3479" s="182"/>
      <c r="I3479" s="175"/>
      <c r="J3479" s="175"/>
      <c r="K3479" s="175"/>
      <c r="L3479" s="175"/>
      <c r="M3479" s="175"/>
      <c r="N3479" s="175"/>
      <c r="O3479" s="175"/>
      <c r="P3479" s="175"/>
      <c r="Q3479" s="175"/>
      <c r="R3479" s="175"/>
      <c r="S3479" s="175"/>
      <c r="T3479" s="175"/>
      <c r="U3479" s="175"/>
      <c r="V3479" s="175"/>
      <c r="W3479" s="175"/>
      <c r="X3479" s="175"/>
      <c r="Y3479" s="175"/>
      <c r="Z3479" s="175"/>
      <c r="AA3479" s="175"/>
      <c r="AB3479" s="175"/>
      <c r="AC3479" s="175"/>
      <c r="AD3479" s="175"/>
      <c r="AE3479" s="175"/>
      <c r="AF3479" s="175"/>
      <c r="AG3479" s="175"/>
      <c r="AH3479" s="175"/>
      <c r="AI3479" s="175"/>
      <c r="AJ3479" s="175"/>
      <c r="AK3479" s="175"/>
      <c r="AL3479" s="175"/>
      <c r="AM3479" s="175"/>
      <c r="AN3479" s="175"/>
      <c r="AO3479" s="175"/>
      <c r="AP3479" s="175"/>
      <c r="AQ3479" s="175"/>
      <c r="AR3479" s="175"/>
    </row>
    <row r="3480" spans="1:44" ht="102" x14ac:dyDescent="0.3">
      <c r="A3480" s="175"/>
      <c r="B3480" s="181" t="s">
        <v>793</v>
      </c>
      <c r="C3480" s="182" t="s">
        <v>794</v>
      </c>
      <c r="D3480" s="190">
        <v>2194.73</v>
      </c>
      <c r="E3480" s="191">
        <v>2194.73</v>
      </c>
      <c r="F3480" s="185" t="s">
        <v>4637</v>
      </c>
      <c r="G3480" s="186" t="s">
        <v>3373</v>
      </c>
      <c r="H3480" s="187"/>
      <c r="I3480" s="175"/>
      <c r="J3480" s="175"/>
      <c r="K3480" s="175"/>
      <c r="L3480" s="175"/>
      <c r="M3480" s="175"/>
      <c r="N3480" s="175"/>
      <c r="O3480" s="175"/>
      <c r="P3480" s="175"/>
      <c r="Q3480" s="175"/>
      <c r="R3480" s="175"/>
      <c r="S3480" s="175"/>
      <c r="T3480" s="175"/>
      <c r="U3480" s="175"/>
      <c r="V3480" s="175"/>
      <c r="W3480" s="175"/>
      <c r="X3480" s="175"/>
      <c r="Y3480" s="175"/>
      <c r="Z3480" s="175"/>
      <c r="AA3480" s="175"/>
      <c r="AB3480" s="175"/>
      <c r="AC3480" s="175"/>
      <c r="AD3480" s="175"/>
      <c r="AE3480" s="175"/>
      <c r="AF3480" s="175"/>
      <c r="AG3480" s="175"/>
      <c r="AH3480" s="175"/>
      <c r="AI3480" s="175"/>
      <c r="AJ3480" s="175"/>
      <c r="AK3480" s="175"/>
      <c r="AL3480" s="175"/>
      <c r="AM3480" s="175"/>
      <c r="AN3480" s="175"/>
      <c r="AO3480" s="175"/>
      <c r="AP3480" s="175"/>
      <c r="AQ3480" s="175"/>
      <c r="AR3480" s="175"/>
    </row>
    <row r="3481" spans="1:44" ht="102" hidden="1" x14ac:dyDescent="0.3">
      <c r="A3481" s="175"/>
      <c r="B3481" s="185" t="s">
        <v>4637</v>
      </c>
      <c r="C3481" s="182"/>
      <c r="D3481" s="190">
        <v>2194.73</v>
      </c>
      <c r="E3481" s="191">
        <v>2194.73</v>
      </c>
      <c r="F3481" s="186" t="s">
        <v>3373</v>
      </c>
      <c r="G3481" s="181" t="s">
        <v>2545</v>
      </c>
      <c r="H3481" s="182" t="s">
        <v>245</v>
      </c>
      <c r="I3481" s="175"/>
      <c r="J3481" s="175"/>
      <c r="K3481" s="175"/>
      <c r="L3481" s="175"/>
      <c r="M3481" s="175"/>
      <c r="N3481" s="175"/>
      <c r="O3481" s="175"/>
      <c r="P3481" s="175"/>
      <c r="Q3481" s="175"/>
      <c r="R3481" s="175"/>
      <c r="S3481" s="175"/>
      <c r="T3481" s="175"/>
      <c r="U3481" s="175"/>
      <c r="V3481" s="175"/>
      <c r="W3481" s="175"/>
      <c r="X3481" s="175"/>
      <c r="Y3481" s="175"/>
      <c r="Z3481" s="175"/>
      <c r="AA3481" s="175"/>
      <c r="AB3481" s="175"/>
      <c r="AC3481" s="175"/>
      <c r="AD3481" s="175"/>
      <c r="AE3481" s="175"/>
      <c r="AF3481" s="175"/>
      <c r="AG3481" s="175"/>
      <c r="AH3481" s="175"/>
      <c r="AI3481" s="175"/>
      <c r="AJ3481" s="175"/>
      <c r="AK3481" s="175"/>
      <c r="AL3481" s="175"/>
      <c r="AM3481" s="175"/>
      <c r="AN3481" s="175"/>
      <c r="AO3481" s="175"/>
      <c r="AP3481" s="175"/>
      <c r="AQ3481" s="175"/>
      <c r="AR3481" s="175"/>
    </row>
    <row r="3482" spans="1:44" ht="102" hidden="1" x14ac:dyDescent="0.3">
      <c r="A3482" s="175"/>
      <c r="B3482" s="186" t="s">
        <v>3373</v>
      </c>
      <c r="C3482" s="187"/>
      <c r="D3482" s="190">
        <v>2194.73</v>
      </c>
      <c r="E3482" s="191">
        <v>2194.73</v>
      </c>
      <c r="F3482" s="181" t="s">
        <v>2545</v>
      </c>
      <c r="G3482" s="185" t="s">
        <v>4637</v>
      </c>
      <c r="H3482" s="182"/>
      <c r="I3482" s="175"/>
      <c r="J3482" s="175"/>
      <c r="K3482" s="175"/>
      <c r="L3482" s="175"/>
      <c r="M3482" s="175"/>
      <c r="N3482" s="175"/>
      <c r="O3482" s="175"/>
      <c r="P3482" s="175"/>
      <c r="Q3482" s="175"/>
      <c r="R3482" s="175"/>
      <c r="S3482" s="175"/>
      <c r="T3482" s="175"/>
      <c r="U3482" s="175"/>
      <c r="V3482" s="175"/>
      <c r="W3482" s="175"/>
      <c r="X3482" s="175"/>
      <c r="Y3482" s="175"/>
      <c r="Z3482" s="175"/>
      <c r="AA3482" s="175"/>
      <c r="AB3482" s="175"/>
      <c r="AC3482" s="175"/>
      <c r="AD3482" s="175"/>
      <c r="AE3482" s="175"/>
      <c r="AF3482" s="175"/>
      <c r="AG3482" s="175"/>
      <c r="AH3482" s="175"/>
      <c r="AI3482" s="175"/>
      <c r="AJ3482" s="175"/>
      <c r="AK3482" s="175"/>
      <c r="AL3482" s="175"/>
      <c r="AM3482" s="175"/>
      <c r="AN3482" s="175"/>
      <c r="AO3482" s="175"/>
      <c r="AP3482" s="175"/>
      <c r="AQ3482" s="175"/>
      <c r="AR3482" s="175"/>
    </row>
    <row r="3483" spans="1:44" ht="102" x14ac:dyDescent="0.3">
      <c r="A3483" s="175"/>
      <c r="B3483" s="181" t="s">
        <v>2545</v>
      </c>
      <c r="C3483" s="182" t="s">
        <v>245</v>
      </c>
      <c r="D3483" s="190">
        <v>3118.15</v>
      </c>
      <c r="E3483" s="191">
        <v>3118.15</v>
      </c>
      <c r="F3483" s="185" t="s">
        <v>4637</v>
      </c>
      <c r="G3483" s="186" t="s">
        <v>3110</v>
      </c>
      <c r="H3483" s="187"/>
      <c r="I3483" s="175"/>
      <c r="J3483" s="175"/>
      <c r="K3483" s="175"/>
      <c r="L3483" s="175"/>
      <c r="M3483" s="175"/>
      <c r="N3483" s="175"/>
      <c r="O3483" s="175"/>
      <c r="P3483" s="175"/>
      <c r="Q3483" s="175"/>
      <c r="R3483" s="175"/>
      <c r="S3483" s="175"/>
      <c r="T3483" s="175"/>
      <c r="U3483" s="175"/>
      <c r="V3483" s="175"/>
      <c r="W3483" s="175"/>
      <c r="X3483" s="175"/>
      <c r="Y3483" s="175"/>
      <c r="Z3483" s="175"/>
      <c r="AA3483" s="175"/>
      <c r="AB3483" s="175"/>
      <c r="AC3483" s="175"/>
      <c r="AD3483" s="175"/>
      <c r="AE3483" s="175"/>
      <c r="AF3483" s="175"/>
      <c r="AG3483" s="175"/>
      <c r="AH3483" s="175"/>
      <c r="AI3483" s="175"/>
      <c r="AJ3483" s="175"/>
      <c r="AK3483" s="175"/>
      <c r="AL3483" s="175"/>
      <c r="AM3483" s="175"/>
      <c r="AN3483" s="175"/>
      <c r="AO3483" s="175"/>
      <c r="AP3483" s="175"/>
      <c r="AQ3483" s="175"/>
      <c r="AR3483" s="175"/>
    </row>
    <row r="3484" spans="1:44" ht="102" hidden="1" x14ac:dyDescent="0.3">
      <c r="A3484" s="175"/>
      <c r="B3484" s="185" t="s">
        <v>4637</v>
      </c>
      <c r="C3484" s="182"/>
      <c r="D3484" s="190">
        <v>3118.15</v>
      </c>
      <c r="E3484" s="191">
        <v>3118.15</v>
      </c>
      <c r="F3484" s="186" t="s">
        <v>3110</v>
      </c>
      <c r="G3484" s="181" t="s">
        <v>2070</v>
      </c>
      <c r="H3484" s="182" t="s">
        <v>253</v>
      </c>
      <c r="I3484" s="175"/>
      <c r="J3484" s="175"/>
      <c r="K3484" s="175"/>
      <c r="L3484" s="175"/>
      <c r="M3484" s="175"/>
      <c r="N3484" s="175"/>
      <c r="O3484" s="175"/>
      <c r="P3484" s="175"/>
      <c r="Q3484" s="175"/>
      <c r="R3484" s="175"/>
      <c r="S3484" s="175"/>
      <c r="T3484" s="175"/>
      <c r="U3484" s="175"/>
      <c r="V3484" s="175"/>
      <c r="W3484" s="175"/>
      <c r="X3484" s="175"/>
      <c r="Y3484" s="175"/>
      <c r="Z3484" s="175"/>
      <c r="AA3484" s="175"/>
      <c r="AB3484" s="175"/>
      <c r="AC3484" s="175"/>
      <c r="AD3484" s="175"/>
      <c r="AE3484" s="175"/>
      <c r="AF3484" s="175"/>
      <c r="AG3484" s="175"/>
      <c r="AH3484" s="175"/>
      <c r="AI3484" s="175"/>
      <c r="AJ3484" s="175"/>
      <c r="AK3484" s="175"/>
      <c r="AL3484" s="175"/>
      <c r="AM3484" s="175"/>
      <c r="AN3484" s="175"/>
      <c r="AO3484" s="175"/>
      <c r="AP3484" s="175"/>
      <c r="AQ3484" s="175"/>
      <c r="AR3484" s="175"/>
    </row>
    <row r="3485" spans="1:44" ht="102" hidden="1" x14ac:dyDescent="0.3">
      <c r="A3485" s="175"/>
      <c r="B3485" s="186" t="s">
        <v>3110</v>
      </c>
      <c r="C3485" s="187"/>
      <c r="D3485" s="190">
        <v>3118.15</v>
      </c>
      <c r="E3485" s="191">
        <v>3118.15</v>
      </c>
      <c r="F3485" s="181" t="s">
        <v>2070</v>
      </c>
      <c r="G3485" s="185" t="s">
        <v>4637</v>
      </c>
      <c r="H3485" s="182"/>
      <c r="I3485" s="175"/>
      <c r="J3485" s="175"/>
      <c r="K3485" s="175"/>
      <c r="L3485" s="175"/>
      <c r="M3485" s="175"/>
      <c r="N3485" s="175"/>
      <c r="O3485" s="175"/>
      <c r="P3485" s="175"/>
      <c r="Q3485" s="175"/>
      <c r="R3485" s="175"/>
      <c r="S3485" s="175"/>
      <c r="T3485" s="175"/>
      <c r="U3485" s="175"/>
      <c r="V3485" s="175"/>
      <c r="W3485" s="175"/>
      <c r="X3485" s="175"/>
      <c r="Y3485" s="175"/>
      <c r="Z3485" s="175"/>
      <c r="AA3485" s="175"/>
      <c r="AB3485" s="175"/>
      <c r="AC3485" s="175"/>
      <c r="AD3485" s="175"/>
      <c r="AE3485" s="175"/>
      <c r="AF3485" s="175"/>
      <c r="AG3485" s="175"/>
      <c r="AH3485" s="175"/>
      <c r="AI3485" s="175"/>
      <c r="AJ3485" s="175"/>
      <c r="AK3485" s="175"/>
      <c r="AL3485" s="175"/>
      <c r="AM3485" s="175"/>
      <c r="AN3485" s="175"/>
      <c r="AO3485" s="175"/>
      <c r="AP3485" s="175"/>
      <c r="AQ3485" s="175"/>
      <c r="AR3485" s="175"/>
    </row>
    <row r="3486" spans="1:44" ht="102" x14ac:dyDescent="0.3">
      <c r="A3486" s="175"/>
      <c r="B3486" s="181" t="s">
        <v>2070</v>
      </c>
      <c r="C3486" s="182" t="s">
        <v>253</v>
      </c>
      <c r="D3486" s="190">
        <v>1421.64</v>
      </c>
      <c r="E3486" s="191">
        <v>1421.64</v>
      </c>
      <c r="F3486" s="185" t="s">
        <v>4637</v>
      </c>
      <c r="G3486" s="186" t="s">
        <v>3231</v>
      </c>
      <c r="H3486" s="187"/>
      <c r="I3486" s="175"/>
      <c r="J3486" s="175"/>
      <c r="K3486" s="175"/>
      <c r="L3486" s="175"/>
      <c r="M3486" s="175"/>
      <c r="N3486" s="175"/>
      <c r="O3486" s="175"/>
      <c r="P3486" s="175"/>
      <c r="Q3486" s="175"/>
      <c r="R3486" s="175"/>
      <c r="S3486" s="175"/>
      <c r="T3486" s="175"/>
      <c r="U3486" s="175"/>
      <c r="V3486" s="175"/>
      <c r="W3486" s="175"/>
      <c r="X3486" s="175"/>
      <c r="Y3486" s="175"/>
      <c r="Z3486" s="175"/>
      <c r="AA3486" s="175"/>
      <c r="AB3486" s="175"/>
      <c r="AC3486" s="175"/>
      <c r="AD3486" s="175"/>
      <c r="AE3486" s="175"/>
      <c r="AF3486" s="175"/>
      <c r="AG3486" s="175"/>
      <c r="AH3486" s="175"/>
      <c r="AI3486" s="175"/>
      <c r="AJ3486" s="175"/>
      <c r="AK3486" s="175"/>
      <c r="AL3486" s="175"/>
      <c r="AM3486" s="175"/>
      <c r="AN3486" s="175"/>
      <c r="AO3486" s="175"/>
      <c r="AP3486" s="175"/>
      <c r="AQ3486" s="175"/>
      <c r="AR3486" s="175"/>
    </row>
    <row r="3487" spans="1:44" ht="102" hidden="1" x14ac:dyDescent="0.3">
      <c r="A3487" s="175"/>
      <c r="B3487" s="185" t="s">
        <v>4637</v>
      </c>
      <c r="C3487" s="182"/>
      <c r="D3487" s="190">
        <v>1421.64</v>
      </c>
      <c r="E3487" s="191">
        <v>1421.64</v>
      </c>
      <c r="F3487" s="186" t="s">
        <v>3231</v>
      </c>
      <c r="G3487" s="181" t="s">
        <v>1164</v>
      </c>
      <c r="H3487" s="182" t="s">
        <v>1165</v>
      </c>
      <c r="I3487" s="175"/>
      <c r="J3487" s="175"/>
      <c r="K3487" s="175"/>
      <c r="L3487" s="175"/>
      <c r="M3487" s="175"/>
      <c r="N3487" s="175"/>
      <c r="O3487" s="175"/>
      <c r="P3487" s="175"/>
      <c r="Q3487" s="175"/>
      <c r="R3487" s="175"/>
      <c r="S3487" s="175"/>
      <c r="T3487" s="175"/>
      <c r="U3487" s="175"/>
      <c r="V3487" s="175"/>
      <c r="W3487" s="175"/>
      <c r="X3487" s="175"/>
      <c r="Y3487" s="175"/>
      <c r="Z3487" s="175"/>
      <c r="AA3487" s="175"/>
      <c r="AB3487" s="175"/>
      <c r="AC3487" s="175"/>
      <c r="AD3487" s="175"/>
      <c r="AE3487" s="175"/>
      <c r="AF3487" s="175"/>
      <c r="AG3487" s="175"/>
      <c r="AH3487" s="175"/>
      <c r="AI3487" s="175"/>
      <c r="AJ3487" s="175"/>
      <c r="AK3487" s="175"/>
      <c r="AL3487" s="175"/>
      <c r="AM3487" s="175"/>
      <c r="AN3487" s="175"/>
      <c r="AO3487" s="175"/>
      <c r="AP3487" s="175"/>
      <c r="AQ3487" s="175"/>
      <c r="AR3487" s="175"/>
    </row>
    <row r="3488" spans="1:44" ht="102" hidden="1" x14ac:dyDescent="0.3">
      <c r="A3488" s="175"/>
      <c r="B3488" s="186" t="s">
        <v>3231</v>
      </c>
      <c r="C3488" s="187"/>
      <c r="D3488" s="190">
        <v>1421.64</v>
      </c>
      <c r="E3488" s="191">
        <v>1421.64</v>
      </c>
      <c r="F3488" s="181" t="s">
        <v>1164</v>
      </c>
      <c r="G3488" s="185" t="s">
        <v>4637</v>
      </c>
      <c r="H3488" s="182"/>
      <c r="I3488" s="175"/>
      <c r="J3488" s="175"/>
      <c r="K3488" s="175"/>
      <c r="L3488" s="175"/>
      <c r="M3488" s="175"/>
      <c r="N3488" s="175"/>
      <c r="O3488" s="175"/>
      <c r="P3488" s="175"/>
      <c r="Q3488" s="175"/>
      <c r="R3488" s="175"/>
      <c r="S3488" s="175"/>
      <c r="T3488" s="175"/>
      <c r="U3488" s="175"/>
      <c r="V3488" s="175"/>
      <c r="W3488" s="175"/>
      <c r="X3488" s="175"/>
      <c r="Y3488" s="175"/>
      <c r="Z3488" s="175"/>
      <c r="AA3488" s="175"/>
      <c r="AB3488" s="175"/>
      <c r="AC3488" s="175"/>
      <c r="AD3488" s="175"/>
      <c r="AE3488" s="175"/>
      <c r="AF3488" s="175"/>
      <c r="AG3488" s="175"/>
      <c r="AH3488" s="175"/>
      <c r="AI3488" s="175"/>
      <c r="AJ3488" s="175"/>
      <c r="AK3488" s="175"/>
      <c r="AL3488" s="175"/>
      <c r="AM3488" s="175"/>
      <c r="AN3488" s="175"/>
      <c r="AO3488" s="175"/>
      <c r="AP3488" s="175"/>
      <c r="AQ3488" s="175"/>
      <c r="AR3488" s="175"/>
    </row>
    <row r="3489" spans="1:44" ht="102" x14ac:dyDescent="0.3">
      <c r="A3489" s="175"/>
      <c r="B3489" s="181" t="s">
        <v>1164</v>
      </c>
      <c r="C3489" s="182" t="s">
        <v>1165</v>
      </c>
      <c r="D3489" s="190">
        <v>2181.85</v>
      </c>
      <c r="E3489" s="191">
        <v>2181.85</v>
      </c>
      <c r="F3489" s="185" t="s">
        <v>4637</v>
      </c>
      <c r="G3489" s="186" t="s">
        <v>3374</v>
      </c>
      <c r="H3489" s="187"/>
      <c r="I3489" s="175"/>
      <c r="J3489" s="175"/>
      <c r="K3489" s="175"/>
      <c r="L3489" s="175"/>
      <c r="M3489" s="175"/>
      <c r="N3489" s="175"/>
      <c r="O3489" s="175"/>
      <c r="P3489" s="175"/>
      <c r="Q3489" s="175"/>
      <c r="R3489" s="175"/>
      <c r="S3489" s="175"/>
      <c r="T3489" s="175"/>
      <c r="U3489" s="175"/>
      <c r="V3489" s="175"/>
      <c r="W3489" s="175"/>
      <c r="X3489" s="175"/>
      <c r="Y3489" s="175"/>
      <c r="Z3489" s="175"/>
      <c r="AA3489" s="175"/>
      <c r="AB3489" s="175"/>
      <c r="AC3489" s="175"/>
      <c r="AD3489" s="175"/>
      <c r="AE3489" s="175"/>
      <c r="AF3489" s="175"/>
      <c r="AG3489" s="175"/>
      <c r="AH3489" s="175"/>
      <c r="AI3489" s="175"/>
      <c r="AJ3489" s="175"/>
      <c r="AK3489" s="175"/>
      <c r="AL3489" s="175"/>
      <c r="AM3489" s="175"/>
      <c r="AN3489" s="175"/>
      <c r="AO3489" s="175"/>
      <c r="AP3489" s="175"/>
      <c r="AQ3489" s="175"/>
      <c r="AR3489" s="175"/>
    </row>
    <row r="3490" spans="1:44" ht="102" hidden="1" x14ac:dyDescent="0.3">
      <c r="A3490" s="175"/>
      <c r="B3490" s="185" t="s">
        <v>4637</v>
      </c>
      <c r="C3490" s="182"/>
      <c r="D3490" s="190">
        <v>2181.85</v>
      </c>
      <c r="E3490" s="191">
        <v>2181.85</v>
      </c>
      <c r="F3490" s="186" t="s">
        <v>3374</v>
      </c>
      <c r="G3490" s="181" t="s">
        <v>1929</v>
      </c>
      <c r="H3490" s="182" t="s">
        <v>1930</v>
      </c>
      <c r="I3490" s="175"/>
      <c r="J3490" s="175"/>
      <c r="K3490" s="175"/>
      <c r="L3490" s="175"/>
      <c r="M3490" s="175"/>
      <c r="N3490" s="175"/>
      <c r="O3490" s="175"/>
      <c r="P3490" s="175"/>
      <c r="Q3490" s="175"/>
      <c r="R3490" s="175"/>
      <c r="S3490" s="175"/>
      <c r="T3490" s="175"/>
      <c r="U3490" s="175"/>
      <c r="V3490" s="175"/>
      <c r="W3490" s="175"/>
      <c r="X3490" s="175"/>
      <c r="Y3490" s="175"/>
      <c r="Z3490" s="175"/>
      <c r="AA3490" s="175"/>
      <c r="AB3490" s="175"/>
      <c r="AC3490" s="175"/>
      <c r="AD3490" s="175"/>
      <c r="AE3490" s="175"/>
      <c r="AF3490" s="175"/>
      <c r="AG3490" s="175"/>
      <c r="AH3490" s="175"/>
      <c r="AI3490" s="175"/>
      <c r="AJ3490" s="175"/>
      <c r="AK3490" s="175"/>
      <c r="AL3490" s="175"/>
      <c r="AM3490" s="175"/>
      <c r="AN3490" s="175"/>
      <c r="AO3490" s="175"/>
      <c r="AP3490" s="175"/>
      <c r="AQ3490" s="175"/>
      <c r="AR3490" s="175"/>
    </row>
    <row r="3491" spans="1:44" ht="102" hidden="1" x14ac:dyDescent="0.3">
      <c r="A3491" s="175"/>
      <c r="B3491" s="186" t="s">
        <v>3374</v>
      </c>
      <c r="C3491" s="187"/>
      <c r="D3491" s="190">
        <v>2181.85</v>
      </c>
      <c r="E3491" s="191">
        <v>2181.85</v>
      </c>
      <c r="F3491" s="181" t="s">
        <v>1929</v>
      </c>
      <c r="G3491" s="185" t="s">
        <v>4637</v>
      </c>
      <c r="H3491" s="182"/>
      <c r="I3491" s="175"/>
      <c r="J3491" s="175"/>
      <c r="K3491" s="175"/>
      <c r="L3491" s="175"/>
      <c r="M3491" s="175"/>
      <c r="N3491" s="175"/>
      <c r="O3491" s="175"/>
      <c r="P3491" s="175"/>
      <c r="Q3491" s="175"/>
      <c r="R3491" s="175"/>
      <c r="S3491" s="175"/>
      <c r="T3491" s="175"/>
      <c r="U3491" s="175"/>
      <c r="V3491" s="175"/>
      <c r="W3491" s="175"/>
      <c r="X3491" s="175"/>
      <c r="Y3491" s="175"/>
      <c r="Z3491" s="175"/>
      <c r="AA3491" s="175"/>
      <c r="AB3491" s="175"/>
      <c r="AC3491" s="175"/>
      <c r="AD3491" s="175"/>
      <c r="AE3491" s="175"/>
      <c r="AF3491" s="175"/>
      <c r="AG3491" s="175"/>
      <c r="AH3491" s="175"/>
      <c r="AI3491" s="175"/>
      <c r="AJ3491" s="175"/>
      <c r="AK3491" s="175"/>
      <c r="AL3491" s="175"/>
      <c r="AM3491" s="175"/>
      <c r="AN3491" s="175"/>
      <c r="AO3491" s="175"/>
      <c r="AP3491" s="175"/>
      <c r="AQ3491" s="175"/>
      <c r="AR3491" s="175"/>
    </row>
    <row r="3492" spans="1:44" ht="102" x14ac:dyDescent="0.3">
      <c r="A3492" s="175"/>
      <c r="B3492" s="181" t="s">
        <v>1929</v>
      </c>
      <c r="C3492" s="182" t="s">
        <v>1930</v>
      </c>
      <c r="D3492" s="190">
        <v>3122.45</v>
      </c>
      <c r="E3492" s="191">
        <v>3122.45</v>
      </c>
      <c r="F3492" s="185" t="s">
        <v>4637</v>
      </c>
      <c r="G3492" s="186" t="s">
        <v>3375</v>
      </c>
      <c r="H3492" s="187"/>
      <c r="I3492" s="175"/>
      <c r="J3492" s="175"/>
      <c r="K3492" s="175"/>
      <c r="L3492" s="175"/>
      <c r="M3492" s="175"/>
      <c r="N3492" s="175"/>
      <c r="O3492" s="175"/>
      <c r="P3492" s="175"/>
      <c r="Q3492" s="175"/>
      <c r="R3492" s="175"/>
      <c r="S3492" s="175"/>
      <c r="T3492" s="175"/>
      <c r="U3492" s="175"/>
      <c r="V3492" s="175"/>
      <c r="W3492" s="175"/>
      <c r="X3492" s="175"/>
      <c r="Y3492" s="175"/>
      <c r="Z3492" s="175"/>
      <c r="AA3492" s="175"/>
      <c r="AB3492" s="175"/>
      <c r="AC3492" s="175"/>
      <c r="AD3492" s="175"/>
      <c r="AE3492" s="175"/>
      <c r="AF3492" s="175"/>
      <c r="AG3492" s="175"/>
      <c r="AH3492" s="175"/>
      <c r="AI3492" s="175"/>
      <c r="AJ3492" s="175"/>
      <c r="AK3492" s="175"/>
      <c r="AL3492" s="175"/>
      <c r="AM3492" s="175"/>
      <c r="AN3492" s="175"/>
      <c r="AO3492" s="175"/>
      <c r="AP3492" s="175"/>
      <c r="AQ3492" s="175"/>
      <c r="AR3492" s="175"/>
    </row>
    <row r="3493" spans="1:44" ht="102" hidden="1" x14ac:dyDescent="0.3">
      <c r="A3493" s="175"/>
      <c r="B3493" s="185" t="s">
        <v>4637</v>
      </c>
      <c r="C3493" s="182"/>
      <c r="D3493" s="190">
        <v>3122.45</v>
      </c>
      <c r="E3493" s="191">
        <v>3122.45</v>
      </c>
      <c r="F3493" s="186" t="s">
        <v>3375</v>
      </c>
      <c r="G3493" s="181" t="s">
        <v>2437</v>
      </c>
      <c r="H3493" s="182" t="s">
        <v>2438</v>
      </c>
      <c r="I3493" s="175"/>
      <c r="J3493" s="175"/>
      <c r="K3493" s="175"/>
      <c r="L3493" s="175"/>
      <c r="M3493" s="175"/>
      <c r="N3493" s="175"/>
      <c r="O3493" s="175"/>
      <c r="P3493" s="175"/>
      <c r="Q3493" s="175"/>
      <c r="R3493" s="175"/>
      <c r="S3493" s="175"/>
      <c r="T3493" s="175"/>
      <c r="U3493" s="175"/>
      <c r="V3493" s="175"/>
      <c r="W3493" s="175"/>
      <c r="X3493" s="175"/>
      <c r="Y3493" s="175"/>
      <c r="Z3493" s="175"/>
      <c r="AA3493" s="175"/>
      <c r="AB3493" s="175"/>
      <c r="AC3493" s="175"/>
      <c r="AD3493" s="175"/>
      <c r="AE3493" s="175"/>
      <c r="AF3493" s="175"/>
      <c r="AG3493" s="175"/>
      <c r="AH3493" s="175"/>
      <c r="AI3493" s="175"/>
      <c r="AJ3493" s="175"/>
      <c r="AK3493" s="175"/>
      <c r="AL3493" s="175"/>
      <c r="AM3493" s="175"/>
      <c r="AN3493" s="175"/>
      <c r="AO3493" s="175"/>
      <c r="AP3493" s="175"/>
      <c r="AQ3493" s="175"/>
      <c r="AR3493" s="175"/>
    </row>
    <row r="3494" spans="1:44" ht="102" hidden="1" x14ac:dyDescent="0.3">
      <c r="A3494" s="175"/>
      <c r="B3494" s="186" t="s">
        <v>3375</v>
      </c>
      <c r="C3494" s="187"/>
      <c r="D3494" s="190">
        <v>3122.45</v>
      </c>
      <c r="E3494" s="191">
        <v>3122.45</v>
      </c>
      <c r="F3494" s="181" t="s">
        <v>2437</v>
      </c>
      <c r="G3494" s="185" t="s">
        <v>4637</v>
      </c>
      <c r="H3494" s="182"/>
      <c r="I3494" s="175"/>
      <c r="J3494" s="175"/>
      <c r="K3494" s="175"/>
      <c r="L3494" s="175"/>
      <c r="M3494" s="175"/>
      <c r="N3494" s="175"/>
      <c r="O3494" s="175"/>
      <c r="P3494" s="175"/>
      <c r="Q3494" s="175"/>
      <c r="R3494" s="175"/>
      <c r="S3494" s="175"/>
      <c r="T3494" s="175"/>
      <c r="U3494" s="175"/>
      <c r="V3494" s="175"/>
      <c r="W3494" s="175"/>
      <c r="X3494" s="175"/>
      <c r="Y3494" s="175"/>
      <c r="Z3494" s="175"/>
      <c r="AA3494" s="175"/>
      <c r="AB3494" s="175"/>
      <c r="AC3494" s="175"/>
      <c r="AD3494" s="175"/>
      <c r="AE3494" s="175"/>
      <c r="AF3494" s="175"/>
      <c r="AG3494" s="175"/>
      <c r="AH3494" s="175"/>
      <c r="AI3494" s="175"/>
      <c r="AJ3494" s="175"/>
      <c r="AK3494" s="175"/>
      <c r="AL3494" s="175"/>
      <c r="AM3494" s="175"/>
      <c r="AN3494" s="175"/>
      <c r="AO3494" s="175"/>
      <c r="AP3494" s="175"/>
      <c r="AQ3494" s="175"/>
      <c r="AR3494" s="175"/>
    </row>
    <row r="3495" spans="1:44" ht="102" x14ac:dyDescent="0.3">
      <c r="A3495" s="175"/>
      <c r="B3495" s="181" t="s">
        <v>2437</v>
      </c>
      <c r="C3495" s="182" t="s">
        <v>2438</v>
      </c>
      <c r="D3495" s="190">
        <v>3367.26</v>
      </c>
      <c r="E3495" s="191">
        <v>3367.26</v>
      </c>
      <c r="F3495" s="185" t="s">
        <v>4637</v>
      </c>
      <c r="G3495" s="186" t="s">
        <v>3392</v>
      </c>
      <c r="H3495" s="187"/>
      <c r="I3495" s="175"/>
      <c r="J3495" s="175"/>
      <c r="K3495" s="175"/>
      <c r="L3495" s="175"/>
      <c r="M3495" s="175"/>
      <c r="N3495" s="175"/>
      <c r="O3495" s="175"/>
      <c r="P3495" s="175"/>
      <c r="Q3495" s="175"/>
      <c r="R3495" s="175"/>
      <c r="S3495" s="175"/>
      <c r="T3495" s="175"/>
      <c r="U3495" s="175"/>
      <c r="V3495" s="175"/>
      <c r="W3495" s="175"/>
      <c r="X3495" s="175"/>
      <c r="Y3495" s="175"/>
      <c r="Z3495" s="175"/>
      <c r="AA3495" s="175"/>
      <c r="AB3495" s="175"/>
      <c r="AC3495" s="175"/>
      <c r="AD3495" s="175"/>
      <c r="AE3495" s="175"/>
      <c r="AF3495" s="175"/>
      <c r="AG3495" s="175"/>
      <c r="AH3495" s="175"/>
      <c r="AI3495" s="175"/>
      <c r="AJ3495" s="175"/>
      <c r="AK3495" s="175"/>
      <c r="AL3495" s="175"/>
      <c r="AM3495" s="175"/>
      <c r="AN3495" s="175"/>
      <c r="AO3495" s="175"/>
      <c r="AP3495" s="175"/>
      <c r="AQ3495" s="175"/>
      <c r="AR3495" s="175"/>
    </row>
    <row r="3496" spans="1:44" ht="102" hidden="1" x14ac:dyDescent="0.3">
      <c r="A3496" s="175"/>
      <c r="B3496" s="185" t="s">
        <v>4637</v>
      </c>
      <c r="C3496" s="182"/>
      <c r="D3496" s="190">
        <v>3367.26</v>
      </c>
      <c r="E3496" s="191">
        <v>3367.26</v>
      </c>
      <c r="F3496" s="186" t="s">
        <v>3392</v>
      </c>
      <c r="G3496" s="181" t="s">
        <v>1322</v>
      </c>
      <c r="H3496" s="182" t="s">
        <v>1323</v>
      </c>
      <c r="I3496" s="175"/>
      <c r="J3496" s="175"/>
      <c r="K3496" s="175"/>
      <c r="L3496" s="175"/>
      <c r="M3496" s="175"/>
      <c r="N3496" s="175"/>
      <c r="O3496" s="175"/>
      <c r="P3496" s="175"/>
      <c r="Q3496" s="175"/>
      <c r="R3496" s="175"/>
      <c r="S3496" s="175"/>
      <c r="T3496" s="175"/>
      <c r="U3496" s="175"/>
      <c r="V3496" s="175"/>
      <c r="W3496" s="175"/>
      <c r="X3496" s="175"/>
      <c r="Y3496" s="175"/>
      <c r="Z3496" s="175"/>
      <c r="AA3496" s="175"/>
      <c r="AB3496" s="175"/>
      <c r="AC3496" s="175"/>
      <c r="AD3496" s="175"/>
      <c r="AE3496" s="175"/>
      <c r="AF3496" s="175"/>
      <c r="AG3496" s="175"/>
      <c r="AH3496" s="175"/>
      <c r="AI3496" s="175"/>
      <c r="AJ3496" s="175"/>
      <c r="AK3496" s="175"/>
      <c r="AL3496" s="175"/>
      <c r="AM3496" s="175"/>
      <c r="AN3496" s="175"/>
      <c r="AO3496" s="175"/>
      <c r="AP3496" s="175"/>
      <c r="AQ3496" s="175"/>
      <c r="AR3496" s="175"/>
    </row>
    <row r="3497" spans="1:44" ht="102" hidden="1" x14ac:dyDescent="0.3">
      <c r="A3497" s="175"/>
      <c r="B3497" s="186" t="s">
        <v>3392</v>
      </c>
      <c r="C3497" s="187"/>
      <c r="D3497" s="190">
        <v>3367.26</v>
      </c>
      <c r="E3497" s="191">
        <v>3367.26</v>
      </c>
      <c r="F3497" s="181" t="s">
        <v>1322</v>
      </c>
      <c r="G3497" s="185" t="s">
        <v>4637</v>
      </c>
      <c r="H3497" s="182"/>
      <c r="I3497" s="175"/>
      <c r="J3497" s="175"/>
      <c r="K3497" s="175"/>
      <c r="L3497" s="175"/>
      <c r="M3497" s="175"/>
      <c r="N3497" s="175"/>
      <c r="O3497" s="175"/>
      <c r="P3497" s="175"/>
      <c r="Q3497" s="175"/>
      <c r="R3497" s="175"/>
      <c r="S3497" s="175"/>
      <c r="T3497" s="175"/>
      <c r="U3497" s="175"/>
      <c r="V3497" s="175"/>
      <c r="W3497" s="175"/>
      <c r="X3497" s="175"/>
      <c r="Y3497" s="175"/>
      <c r="Z3497" s="175"/>
      <c r="AA3497" s="175"/>
      <c r="AB3497" s="175"/>
      <c r="AC3497" s="175"/>
      <c r="AD3497" s="175"/>
      <c r="AE3497" s="175"/>
      <c r="AF3497" s="175"/>
      <c r="AG3497" s="175"/>
      <c r="AH3497" s="175"/>
      <c r="AI3497" s="175"/>
      <c r="AJ3497" s="175"/>
      <c r="AK3497" s="175"/>
      <c r="AL3497" s="175"/>
      <c r="AM3497" s="175"/>
      <c r="AN3497" s="175"/>
      <c r="AO3497" s="175"/>
      <c r="AP3497" s="175"/>
      <c r="AQ3497" s="175"/>
      <c r="AR3497" s="175"/>
    </row>
    <row r="3498" spans="1:44" ht="102" x14ac:dyDescent="0.3">
      <c r="A3498" s="175"/>
      <c r="B3498" s="181" t="s">
        <v>1322</v>
      </c>
      <c r="C3498" s="182" t="s">
        <v>1323</v>
      </c>
      <c r="D3498" s="190">
        <v>2194.73</v>
      </c>
      <c r="E3498" s="191">
        <v>2194.73</v>
      </c>
      <c r="F3498" s="185" t="s">
        <v>4637</v>
      </c>
      <c r="G3498" s="186" t="s">
        <v>3393</v>
      </c>
      <c r="H3498" s="187"/>
      <c r="I3498" s="175"/>
      <c r="J3498" s="175"/>
      <c r="K3498" s="175"/>
      <c r="L3498" s="175"/>
      <c r="M3498" s="175"/>
      <c r="N3498" s="175"/>
      <c r="O3498" s="175"/>
      <c r="P3498" s="175"/>
      <c r="Q3498" s="175"/>
      <c r="R3498" s="175"/>
      <c r="S3498" s="175"/>
      <c r="T3498" s="175"/>
      <c r="U3498" s="175"/>
      <c r="V3498" s="175"/>
      <c r="W3498" s="175"/>
      <c r="X3498" s="175"/>
      <c r="Y3498" s="175"/>
      <c r="Z3498" s="175"/>
      <c r="AA3498" s="175"/>
      <c r="AB3498" s="175"/>
      <c r="AC3498" s="175"/>
      <c r="AD3498" s="175"/>
      <c r="AE3498" s="175"/>
      <c r="AF3498" s="175"/>
      <c r="AG3498" s="175"/>
      <c r="AH3498" s="175"/>
      <c r="AI3498" s="175"/>
      <c r="AJ3498" s="175"/>
      <c r="AK3498" s="175"/>
      <c r="AL3498" s="175"/>
      <c r="AM3498" s="175"/>
      <c r="AN3498" s="175"/>
      <c r="AO3498" s="175"/>
      <c r="AP3498" s="175"/>
      <c r="AQ3498" s="175"/>
      <c r="AR3498" s="175"/>
    </row>
    <row r="3499" spans="1:44" ht="102" hidden="1" x14ac:dyDescent="0.3">
      <c r="A3499" s="175"/>
      <c r="B3499" s="185" t="s">
        <v>4637</v>
      </c>
      <c r="C3499" s="182"/>
      <c r="D3499" s="190">
        <v>2194.73</v>
      </c>
      <c r="E3499" s="191">
        <v>2194.73</v>
      </c>
      <c r="F3499" s="186" t="s">
        <v>3393</v>
      </c>
      <c r="G3499" s="181" t="s">
        <v>2431</v>
      </c>
      <c r="H3499" s="182" t="s">
        <v>2432</v>
      </c>
      <c r="I3499" s="175"/>
      <c r="J3499" s="175"/>
      <c r="K3499" s="175"/>
      <c r="L3499" s="175"/>
      <c r="M3499" s="175"/>
      <c r="N3499" s="175"/>
      <c r="O3499" s="175"/>
      <c r="P3499" s="175"/>
      <c r="Q3499" s="175"/>
      <c r="R3499" s="175"/>
      <c r="S3499" s="175"/>
      <c r="T3499" s="175"/>
      <c r="U3499" s="175"/>
      <c r="V3499" s="175"/>
      <c r="W3499" s="175"/>
      <c r="X3499" s="175"/>
      <c r="Y3499" s="175"/>
      <c r="Z3499" s="175"/>
      <c r="AA3499" s="175"/>
      <c r="AB3499" s="175"/>
      <c r="AC3499" s="175"/>
      <c r="AD3499" s="175"/>
      <c r="AE3499" s="175"/>
      <c r="AF3499" s="175"/>
      <c r="AG3499" s="175"/>
      <c r="AH3499" s="175"/>
      <c r="AI3499" s="175"/>
      <c r="AJ3499" s="175"/>
      <c r="AK3499" s="175"/>
      <c r="AL3499" s="175"/>
      <c r="AM3499" s="175"/>
      <c r="AN3499" s="175"/>
      <c r="AO3499" s="175"/>
      <c r="AP3499" s="175"/>
      <c r="AQ3499" s="175"/>
      <c r="AR3499" s="175"/>
    </row>
    <row r="3500" spans="1:44" ht="102" hidden="1" x14ac:dyDescent="0.3">
      <c r="A3500" s="175"/>
      <c r="B3500" s="186" t="s">
        <v>3393</v>
      </c>
      <c r="C3500" s="187"/>
      <c r="D3500" s="190">
        <v>2194.73</v>
      </c>
      <c r="E3500" s="191">
        <v>2194.73</v>
      </c>
      <c r="F3500" s="181" t="s">
        <v>2431</v>
      </c>
      <c r="G3500" s="185" t="s">
        <v>4637</v>
      </c>
      <c r="H3500" s="182"/>
      <c r="I3500" s="175"/>
      <c r="J3500" s="175"/>
      <c r="K3500" s="175"/>
      <c r="L3500" s="175"/>
      <c r="M3500" s="175"/>
      <c r="N3500" s="175"/>
      <c r="O3500" s="175"/>
      <c r="P3500" s="175"/>
      <c r="Q3500" s="175"/>
      <c r="R3500" s="175"/>
      <c r="S3500" s="175"/>
      <c r="T3500" s="175"/>
      <c r="U3500" s="175"/>
      <c r="V3500" s="175"/>
      <c r="W3500" s="175"/>
      <c r="X3500" s="175"/>
      <c r="Y3500" s="175"/>
      <c r="Z3500" s="175"/>
      <c r="AA3500" s="175"/>
      <c r="AB3500" s="175"/>
      <c r="AC3500" s="175"/>
      <c r="AD3500" s="175"/>
      <c r="AE3500" s="175"/>
      <c r="AF3500" s="175"/>
      <c r="AG3500" s="175"/>
      <c r="AH3500" s="175"/>
      <c r="AI3500" s="175"/>
      <c r="AJ3500" s="175"/>
      <c r="AK3500" s="175"/>
      <c r="AL3500" s="175"/>
      <c r="AM3500" s="175"/>
      <c r="AN3500" s="175"/>
      <c r="AO3500" s="175"/>
      <c r="AP3500" s="175"/>
      <c r="AQ3500" s="175"/>
      <c r="AR3500" s="175"/>
    </row>
    <row r="3501" spans="1:44" ht="102" x14ac:dyDescent="0.3">
      <c r="A3501" s="175"/>
      <c r="B3501" s="181" t="s">
        <v>2431</v>
      </c>
      <c r="C3501" s="182" t="s">
        <v>2432</v>
      </c>
      <c r="D3501" s="190">
        <v>2181.85</v>
      </c>
      <c r="E3501" s="191">
        <v>2181.85</v>
      </c>
      <c r="F3501" s="185" t="s">
        <v>4637</v>
      </c>
      <c r="G3501" s="186" t="s">
        <v>3394</v>
      </c>
      <c r="H3501" s="187"/>
      <c r="I3501" s="175"/>
      <c r="J3501" s="175"/>
      <c r="K3501" s="175"/>
      <c r="L3501" s="175"/>
      <c r="M3501" s="175"/>
      <c r="N3501" s="175"/>
      <c r="O3501" s="175"/>
      <c r="P3501" s="175"/>
      <c r="Q3501" s="175"/>
      <c r="R3501" s="175"/>
      <c r="S3501" s="175"/>
      <c r="T3501" s="175"/>
      <c r="U3501" s="175"/>
      <c r="V3501" s="175"/>
      <c r="W3501" s="175"/>
      <c r="X3501" s="175"/>
      <c r="Y3501" s="175"/>
      <c r="Z3501" s="175"/>
      <c r="AA3501" s="175"/>
      <c r="AB3501" s="175"/>
      <c r="AC3501" s="175"/>
      <c r="AD3501" s="175"/>
      <c r="AE3501" s="175"/>
      <c r="AF3501" s="175"/>
      <c r="AG3501" s="175"/>
      <c r="AH3501" s="175"/>
      <c r="AI3501" s="175"/>
      <c r="AJ3501" s="175"/>
      <c r="AK3501" s="175"/>
      <c r="AL3501" s="175"/>
      <c r="AM3501" s="175"/>
      <c r="AN3501" s="175"/>
      <c r="AO3501" s="175"/>
      <c r="AP3501" s="175"/>
      <c r="AQ3501" s="175"/>
      <c r="AR3501" s="175"/>
    </row>
    <row r="3502" spans="1:44" ht="102" hidden="1" x14ac:dyDescent="0.3">
      <c r="A3502" s="175"/>
      <c r="B3502" s="185" t="s">
        <v>4637</v>
      </c>
      <c r="C3502" s="182"/>
      <c r="D3502" s="190">
        <v>2181.85</v>
      </c>
      <c r="E3502" s="191">
        <v>2181.85</v>
      </c>
      <c r="F3502" s="186" t="s">
        <v>3394</v>
      </c>
      <c r="G3502" s="181" t="s">
        <v>2096</v>
      </c>
      <c r="H3502" s="182" t="s">
        <v>2097</v>
      </c>
      <c r="I3502" s="175"/>
      <c r="J3502" s="175"/>
      <c r="K3502" s="175"/>
      <c r="L3502" s="175"/>
      <c r="M3502" s="175"/>
      <c r="N3502" s="175"/>
      <c r="O3502" s="175"/>
      <c r="P3502" s="175"/>
      <c r="Q3502" s="175"/>
      <c r="R3502" s="175"/>
      <c r="S3502" s="175"/>
      <c r="T3502" s="175"/>
      <c r="U3502" s="175"/>
      <c r="V3502" s="175"/>
      <c r="W3502" s="175"/>
      <c r="X3502" s="175"/>
      <c r="Y3502" s="175"/>
      <c r="Z3502" s="175"/>
      <c r="AA3502" s="175"/>
      <c r="AB3502" s="175"/>
      <c r="AC3502" s="175"/>
      <c r="AD3502" s="175"/>
      <c r="AE3502" s="175"/>
      <c r="AF3502" s="175"/>
      <c r="AG3502" s="175"/>
      <c r="AH3502" s="175"/>
      <c r="AI3502" s="175"/>
      <c r="AJ3502" s="175"/>
      <c r="AK3502" s="175"/>
      <c r="AL3502" s="175"/>
      <c r="AM3502" s="175"/>
      <c r="AN3502" s="175"/>
      <c r="AO3502" s="175"/>
      <c r="AP3502" s="175"/>
      <c r="AQ3502" s="175"/>
      <c r="AR3502" s="175"/>
    </row>
    <row r="3503" spans="1:44" ht="102" hidden="1" x14ac:dyDescent="0.3">
      <c r="A3503" s="175"/>
      <c r="B3503" s="186" t="s">
        <v>3394</v>
      </c>
      <c r="C3503" s="187"/>
      <c r="D3503" s="190">
        <v>2181.85</v>
      </c>
      <c r="E3503" s="191">
        <v>2181.85</v>
      </c>
      <c r="F3503" s="181" t="s">
        <v>2096</v>
      </c>
      <c r="G3503" s="185" t="s">
        <v>4637</v>
      </c>
      <c r="H3503" s="182"/>
      <c r="I3503" s="175"/>
      <c r="J3503" s="175"/>
      <c r="K3503" s="175"/>
      <c r="L3503" s="175"/>
      <c r="M3503" s="175"/>
      <c r="N3503" s="175"/>
      <c r="O3503" s="175"/>
      <c r="P3503" s="175"/>
      <c r="Q3503" s="175"/>
      <c r="R3503" s="175"/>
      <c r="S3503" s="175"/>
      <c r="T3503" s="175"/>
      <c r="U3503" s="175"/>
      <c r="V3503" s="175"/>
      <c r="W3503" s="175"/>
      <c r="X3503" s="175"/>
      <c r="Y3503" s="175"/>
      <c r="Z3503" s="175"/>
      <c r="AA3503" s="175"/>
      <c r="AB3503" s="175"/>
      <c r="AC3503" s="175"/>
      <c r="AD3503" s="175"/>
      <c r="AE3503" s="175"/>
      <c r="AF3503" s="175"/>
      <c r="AG3503" s="175"/>
      <c r="AH3503" s="175"/>
      <c r="AI3503" s="175"/>
      <c r="AJ3503" s="175"/>
      <c r="AK3503" s="175"/>
      <c r="AL3503" s="175"/>
      <c r="AM3503" s="175"/>
      <c r="AN3503" s="175"/>
      <c r="AO3503" s="175"/>
      <c r="AP3503" s="175"/>
      <c r="AQ3503" s="175"/>
      <c r="AR3503" s="175"/>
    </row>
    <row r="3504" spans="1:44" ht="102" x14ac:dyDescent="0.3">
      <c r="A3504" s="175"/>
      <c r="B3504" s="181" t="s">
        <v>2096</v>
      </c>
      <c r="C3504" s="182" t="s">
        <v>2097</v>
      </c>
      <c r="D3504" s="190">
        <v>3122.45</v>
      </c>
      <c r="E3504" s="191">
        <v>3122.45</v>
      </c>
      <c r="F3504" s="185" t="s">
        <v>4637</v>
      </c>
      <c r="G3504" s="186" t="s">
        <v>3395</v>
      </c>
      <c r="H3504" s="187"/>
      <c r="I3504" s="175"/>
      <c r="J3504" s="175"/>
      <c r="K3504" s="175"/>
      <c r="L3504" s="175"/>
      <c r="M3504" s="175"/>
      <c r="N3504" s="175"/>
      <c r="O3504" s="175"/>
      <c r="P3504" s="175"/>
      <c r="Q3504" s="175"/>
      <c r="R3504" s="175"/>
      <c r="S3504" s="175"/>
      <c r="T3504" s="175"/>
      <c r="U3504" s="175"/>
      <c r="V3504" s="175"/>
      <c r="W3504" s="175"/>
      <c r="X3504" s="175"/>
      <c r="Y3504" s="175"/>
      <c r="Z3504" s="175"/>
      <c r="AA3504" s="175"/>
      <c r="AB3504" s="175"/>
      <c r="AC3504" s="175"/>
      <c r="AD3504" s="175"/>
      <c r="AE3504" s="175"/>
      <c r="AF3504" s="175"/>
      <c r="AG3504" s="175"/>
      <c r="AH3504" s="175"/>
      <c r="AI3504" s="175"/>
      <c r="AJ3504" s="175"/>
      <c r="AK3504" s="175"/>
      <c r="AL3504" s="175"/>
      <c r="AM3504" s="175"/>
      <c r="AN3504" s="175"/>
      <c r="AO3504" s="175"/>
      <c r="AP3504" s="175"/>
      <c r="AQ3504" s="175"/>
      <c r="AR3504" s="175"/>
    </row>
    <row r="3505" spans="1:44" ht="102" hidden="1" x14ac:dyDescent="0.3">
      <c r="A3505" s="175"/>
      <c r="B3505" s="185" t="s">
        <v>4637</v>
      </c>
      <c r="C3505" s="182"/>
      <c r="D3505" s="190">
        <v>3122.45</v>
      </c>
      <c r="E3505" s="191">
        <v>3122.45</v>
      </c>
      <c r="F3505" s="186" t="s">
        <v>3395</v>
      </c>
      <c r="G3505" s="181" t="s">
        <v>778</v>
      </c>
      <c r="H3505" s="182" t="s">
        <v>779</v>
      </c>
      <c r="I3505" s="175"/>
      <c r="J3505" s="175"/>
      <c r="K3505" s="175"/>
      <c r="L3505" s="175"/>
      <c r="M3505" s="175"/>
      <c r="N3505" s="175"/>
      <c r="O3505" s="175"/>
      <c r="P3505" s="175"/>
      <c r="Q3505" s="175"/>
      <c r="R3505" s="175"/>
      <c r="S3505" s="175"/>
      <c r="T3505" s="175"/>
      <c r="U3505" s="175"/>
      <c r="V3505" s="175"/>
      <c r="W3505" s="175"/>
      <c r="X3505" s="175"/>
      <c r="Y3505" s="175"/>
      <c r="Z3505" s="175"/>
      <c r="AA3505" s="175"/>
      <c r="AB3505" s="175"/>
      <c r="AC3505" s="175"/>
      <c r="AD3505" s="175"/>
      <c r="AE3505" s="175"/>
      <c r="AF3505" s="175"/>
      <c r="AG3505" s="175"/>
      <c r="AH3505" s="175"/>
      <c r="AI3505" s="175"/>
      <c r="AJ3505" s="175"/>
      <c r="AK3505" s="175"/>
      <c r="AL3505" s="175"/>
      <c r="AM3505" s="175"/>
      <c r="AN3505" s="175"/>
      <c r="AO3505" s="175"/>
      <c r="AP3505" s="175"/>
      <c r="AQ3505" s="175"/>
      <c r="AR3505" s="175"/>
    </row>
    <row r="3506" spans="1:44" ht="102" hidden="1" x14ac:dyDescent="0.3">
      <c r="A3506" s="175"/>
      <c r="B3506" s="186" t="s">
        <v>3395</v>
      </c>
      <c r="C3506" s="187"/>
      <c r="D3506" s="190">
        <v>3122.45</v>
      </c>
      <c r="E3506" s="191">
        <v>3122.45</v>
      </c>
      <c r="F3506" s="181" t="s">
        <v>778</v>
      </c>
      <c r="G3506" s="185" t="s">
        <v>4637</v>
      </c>
      <c r="H3506" s="182"/>
      <c r="I3506" s="175"/>
      <c r="J3506" s="175"/>
      <c r="K3506" s="175"/>
      <c r="L3506" s="175"/>
      <c r="M3506" s="175"/>
      <c r="N3506" s="175"/>
      <c r="O3506" s="175"/>
      <c r="P3506" s="175"/>
      <c r="Q3506" s="175"/>
      <c r="R3506" s="175"/>
      <c r="S3506" s="175"/>
      <c r="T3506" s="175"/>
      <c r="U3506" s="175"/>
      <c r="V3506" s="175"/>
      <c r="W3506" s="175"/>
      <c r="X3506" s="175"/>
      <c r="Y3506" s="175"/>
      <c r="Z3506" s="175"/>
      <c r="AA3506" s="175"/>
      <c r="AB3506" s="175"/>
      <c r="AC3506" s="175"/>
      <c r="AD3506" s="175"/>
      <c r="AE3506" s="175"/>
      <c r="AF3506" s="175"/>
      <c r="AG3506" s="175"/>
      <c r="AH3506" s="175"/>
      <c r="AI3506" s="175"/>
      <c r="AJ3506" s="175"/>
      <c r="AK3506" s="175"/>
      <c r="AL3506" s="175"/>
      <c r="AM3506" s="175"/>
      <c r="AN3506" s="175"/>
      <c r="AO3506" s="175"/>
      <c r="AP3506" s="175"/>
      <c r="AQ3506" s="175"/>
      <c r="AR3506" s="175"/>
    </row>
    <row r="3507" spans="1:44" ht="102" x14ac:dyDescent="0.3">
      <c r="A3507" s="175"/>
      <c r="B3507" s="181" t="s">
        <v>778</v>
      </c>
      <c r="C3507" s="182" t="s">
        <v>779</v>
      </c>
      <c r="D3507" s="190">
        <v>3367.26</v>
      </c>
      <c r="E3507" s="191">
        <v>3367.26</v>
      </c>
      <c r="F3507" s="185" t="s">
        <v>4637</v>
      </c>
      <c r="G3507" s="186" t="s">
        <v>3413</v>
      </c>
      <c r="H3507" s="187"/>
      <c r="I3507" s="175"/>
      <c r="J3507" s="175"/>
      <c r="K3507" s="175"/>
      <c r="L3507" s="175"/>
      <c r="M3507" s="175"/>
      <c r="N3507" s="175"/>
      <c r="O3507" s="175"/>
      <c r="P3507" s="175"/>
      <c r="Q3507" s="175"/>
      <c r="R3507" s="175"/>
      <c r="S3507" s="175"/>
      <c r="T3507" s="175"/>
      <c r="U3507" s="175"/>
      <c r="V3507" s="175"/>
      <c r="W3507" s="175"/>
      <c r="X3507" s="175"/>
      <c r="Y3507" s="175"/>
      <c r="Z3507" s="175"/>
      <c r="AA3507" s="175"/>
      <c r="AB3507" s="175"/>
      <c r="AC3507" s="175"/>
      <c r="AD3507" s="175"/>
      <c r="AE3507" s="175"/>
      <c r="AF3507" s="175"/>
      <c r="AG3507" s="175"/>
      <c r="AH3507" s="175"/>
      <c r="AI3507" s="175"/>
      <c r="AJ3507" s="175"/>
      <c r="AK3507" s="175"/>
      <c r="AL3507" s="175"/>
      <c r="AM3507" s="175"/>
      <c r="AN3507" s="175"/>
      <c r="AO3507" s="175"/>
      <c r="AP3507" s="175"/>
      <c r="AQ3507" s="175"/>
      <c r="AR3507" s="175"/>
    </row>
    <row r="3508" spans="1:44" ht="102" hidden="1" x14ac:dyDescent="0.3">
      <c r="A3508" s="175"/>
      <c r="B3508" s="185" t="s">
        <v>4637</v>
      </c>
      <c r="C3508" s="182"/>
      <c r="D3508" s="190">
        <v>3367.26</v>
      </c>
      <c r="E3508" s="191">
        <v>3367.26</v>
      </c>
      <c r="F3508" s="186" t="s">
        <v>3413</v>
      </c>
      <c r="G3508" s="181" t="s">
        <v>2514</v>
      </c>
      <c r="H3508" s="182" t="s">
        <v>2515</v>
      </c>
      <c r="I3508" s="175"/>
      <c r="J3508" s="175"/>
      <c r="K3508" s="175"/>
      <c r="L3508" s="175"/>
      <c r="M3508" s="175"/>
      <c r="N3508" s="175"/>
      <c r="O3508" s="175"/>
      <c r="P3508" s="175"/>
      <c r="Q3508" s="175"/>
      <c r="R3508" s="175"/>
      <c r="S3508" s="175"/>
      <c r="T3508" s="175"/>
      <c r="U3508" s="175"/>
      <c r="V3508" s="175"/>
      <c r="W3508" s="175"/>
      <c r="X3508" s="175"/>
      <c r="Y3508" s="175"/>
      <c r="Z3508" s="175"/>
      <c r="AA3508" s="175"/>
      <c r="AB3508" s="175"/>
      <c r="AC3508" s="175"/>
      <c r="AD3508" s="175"/>
      <c r="AE3508" s="175"/>
      <c r="AF3508" s="175"/>
      <c r="AG3508" s="175"/>
      <c r="AH3508" s="175"/>
      <c r="AI3508" s="175"/>
      <c r="AJ3508" s="175"/>
      <c r="AK3508" s="175"/>
      <c r="AL3508" s="175"/>
      <c r="AM3508" s="175"/>
      <c r="AN3508" s="175"/>
      <c r="AO3508" s="175"/>
      <c r="AP3508" s="175"/>
      <c r="AQ3508" s="175"/>
      <c r="AR3508" s="175"/>
    </row>
    <row r="3509" spans="1:44" ht="102" hidden="1" x14ac:dyDescent="0.3">
      <c r="A3509" s="175"/>
      <c r="B3509" s="186" t="s">
        <v>3413</v>
      </c>
      <c r="C3509" s="187"/>
      <c r="D3509" s="190">
        <v>3367.26</v>
      </c>
      <c r="E3509" s="191">
        <v>3367.26</v>
      </c>
      <c r="F3509" s="181" t="s">
        <v>2514</v>
      </c>
      <c r="G3509" s="185" t="s">
        <v>4637</v>
      </c>
      <c r="H3509" s="182"/>
      <c r="I3509" s="175"/>
      <c r="J3509" s="175"/>
      <c r="K3509" s="175"/>
      <c r="L3509" s="175"/>
      <c r="M3509" s="175"/>
      <c r="N3509" s="175"/>
      <c r="O3509" s="175"/>
      <c r="P3509" s="175"/>
      <c r="Q3509" s="175"/>
      <c r="R3509" s="175"/>
      <c r="S3509" s="175"/>
      <c r="T3509" s="175"/>
      <c r="U3509" s="175"/>
      <c r="V3509" s="175"/>
      <c r="W3509" s="175"/>
      <c r="X3509" s="175"/>
      <c r="Y3509" s="175"/>
      <c r="Z3509" s="175"/>
      <c r="AA3509" s="175"/>
      <c r="AB3509" s="175"/>
      <c r="AC3509" s="175"/>
      <c r="AD3509" s="175"/>
      <c r="AE3509" s="175"/>
      <c r="AF3509" s="175"/>
      <c r="AG3509" s="175"/>
      <c r="AH3509" s="175"/>
      <c r="AI3509" s="175"/>
      <c r="AJ3509" s="175"/>
      <c r="AK3509" s="175"/>
      <c r="AL3509" s="175"/>
      <c r="AM3509" s="175"/>
      <c r="AN3509" s="175"/>
      <c r="AO3509" s="175"/>
      <c r="AP3509" s="175"/>
      <c r="AQ3509" s="175"/>
      <c r="AR3509" s="175"/>
    </row>
    <row r="3510" spans="1:44" ht="102" x14ac:dyDescent="0.3">
      <c r="A3510" s="175"/>
      <c r="B3510" s="181" t="s">
        <v>2514</v>
      </c>
      <c r="C3510" s="182" t="s">
        <v>2515</v>
      </c>
      <c r="D3510" s="190">
        <v>2194.73</v>
      </c>
      <c r="E3510" s="191">
        <v>2194.73</v>
      </c>
      <c r="F3510" s="185" t="s">
        <v>4637</v>
      </c>
      <c r="G3510" s="186" t="s">
        <v>3414</v>
      </c>
      <c r="H3510" s="187"/>
      <c r="I3510" s="175"/>
      <c r="J3510" s="175"/>
      <c r="K3510" s="175"/>
      <c r="L3510" s="175"/>
      <c r="M3510" s="175"/>
      <c r="N3510" s="175"/>
      <c r="O3510" s="175"/>
      <c r="P3510" s="175"/>
      <c r="Q3510" s="175"/>
      <c r="R3510" s="175"/>
      <c r="S3510" s="175"/>
      <c r="T3510" s="175"/>
      <c r="U3510" s="175"/>
      <c r="V3510" s="175"/>
      <c r="W3510" s="175"/>
      <c r="X3510" s="175"/>
      <c r="Y3510" s="175"/>
      <c r="Z3510" s="175"/>
      <c r="AA3510" s="175"/>
      <c r="AB3510" s="175"/>
      <c r="AC3510" s="175"/>
      <c r="AD3510" s="175"/>
      <c r="AE3510" s="175"/>
      <c r="AF3510" s="175"/>
      <c r="AG3510" s="175"/>
      <c r="AH3510" s="175"/>
      <c r="AI3510" s="175"/>
      <c r="AJ3510" s="175"/>
      <c r="AK3510" s="175"/>
      <c r="AL3510" s="175"/>
      <c r="AM3510" s="175"/>
      <c r="AN3510" s="175"/>
      <c r="AO3510" s="175"/>
      <c r="AP3510" s="175"/>
      <c r="AQ3510" s="175"/>
      <c r="AR3510" s="175"/>
    </row>
    <row r="3511" spans="1:44" ht="102" hidden="1" x14ac:dyDescent="0.3">
      <c r="A3511" s="175"/>
      <c r="B3511" s="185" t="s">
        <v>4637</v>
      </c>
      <c r="C3511" s="182"/>
      <c r="D3511" s="190">
        <v>2194.73</v>
      </c>
      <c r="E3511" s="191">
        <v>2194.73</v>
      </c>
      <c r="F3511" s="186" t="s">
        <v>3414</v>
      </c>
      <c r="G3511" s="181" t="s">
        <v>2584</v>
      </c>
      <c r="H3511" s="182" t="s">
        <v>2077</v>
      </c>
      <c r="I3511" s="175"/>
      <c r="J3511" s="175"/>
      <c r="K3511" s="175"/>
      <c r="L3511" s="175"/>
      <c r="M3511" s="175"/>
      <c r="N3511" s="175"/>
      <c r="O3511" s="175"/>
      <c r="P3511" s="175"/>
      <c r="Q3511" s="175"/>
      <c r="R3511" s="175"/>
      <c r="S3511" s="175"/>
      <c r="T3511" s="175"/>
      <c r="U3511" s="175"/>
      <c r="V3511" s="175"/>
      <c r="W3511" s="175"/>
      <c r="X3511" s="175"/>
      <c r="Y3511" s="175"/>
      <c r="Z3511" s="175"/>
      <c r="AA3511" s="175"/>
      <c r="AB3511" s="175"/>
      <c r="AC3511" s="175"/>
      <c r="AD3511" s="175"/>
      <c r="AE3511" s="175"/>
      <c r="AF3511" s="175"/>
      <c r="AG3511" s="175"/>
      <c r="AH3511" s="175"/>
      <c r="AI3511" s="175"/>
      <c r="AJ3511" s="175"/>
      <c r="AK3511" s="175"/>
      <c r="AL3511" s="175"/>
      <c r="AM3511" s="175"/>
      <c r="AN3511" s="175"/>
      <c r="AO3511" s="175"/>
      <c r="AP3511" s="175"/>
      <c r="AQ3511" s="175"/>
      <c r="AR3511" s="175"/>
    </row>
    <row r="3512" spans="1:44" ht="102" hidden="1" x14ac:dyDescent="0.3">
      <c r="A3512" s="175"/>
      <c r="B3512" s="186" t="s">
        <v>3414</v>
      </c>
      <c r="C3512" s="187"/>
      <c r="D3512" s="190">
        <v>2194.73</v>
      </c>
      <c r="E3512" s="191">
        <v>2194.73</v>
      </c>
      <c r="F3512" s="181" t="s">
        <v>2584</v>
      </c>
      <c r="G3512" s="185" t="s">
        <v>4637</v>
      </c>
      <c r="H3512" s="182"/>
      <c r="I3512" s="175"/>
      <c r="J3512" s="175"/>
      <c r="K3512" s="175"/>
      <c r="L3512" s="175"/>
      <c r="M3512" s="175"/>
      <c r="N3512" s="175"/>
      <c r="O3512" s="175"/>
      <c r="P3512" s="175"/>
      <c r="Q3512" s="175"/>
      <c r="R3512" s="175"/>
      <c r="S3512" s="175"/>
      <c r="T3512" s="175"/>
      <c r="U3512" s="175"/>
      <c r="V3512" s="175"/>
      <c r="W3512" s="175"/>
      <c r="X3512" s="175"/>
      <c r="Y3512" s="175"/>
      <c r="Z3512" s="175"/>
      <c r="AA3512" s="175"/>
      <c r="AB3512" s="175"/>
      <c r="AC3512" s="175"/>
      <c r="AD3512" s="175"/>
      <c r="AE3512" s="175"/>
      <c r="AF3512" s="175"/>
      <c r="AG3512" s="175"/>
      <c r="AH3512" s="175"/>
      <c r="AI3512" s="175"/>
      <c r="AJ3512" s="175"/>
      <c r="AK3512" s="175"/>
      <c r="AL3512" s="175"/>
      <c r="AM3512" s="175"/>
      <c r="AN3512" s="175"/>
      <c r="AO3512" s="175"/>
      <c r="AP3512" s="175"/>
      <c r="AQ3512" s="175"/>
      <c r="AR3512" s="175"/>
    </row>
    <row r="3513" spans="1:44" ht="102" x14ac:dyDescent="0.3">
      <c r="A3513" s="175"/>
      <c r="B3513" s="181" t="s">
        <v>2584</v>
      </c>
      <c r="C3513" s="182" t="s">
        <v>2077</v>
      </c>
      <c r="D3513" s="190">
        <v>2181.85</v>
      </c>
      <c r="E3513" s="191">
        <v>2181.85</v>
      </c>
      <c r="F3513" s="185" t="s">
        <v>4637</v>
      </c>
      <c r="G3513" s="186" t="s">
        <v>3901</v>
      </c>
      <c r="H3513" s="187"/>
      <c r="I3513" s="175"/>
      <c r="J3513" s="175"/>
      <c r="K3513" s="175"/>
      <c r="L3513" s="175"/>
      <c r="M3513" s="175"/>
      <c r="N3513" s="175"/>
      <c r="O3513" s="175"/>
      <c r="P3513" s="175"/>
      <c r="Q3513" s="175"/>
      <c r="R3513" s="175"/>
      <c r="S3513" s="175"/>
      <c r="T3513" s="175"/>
      <c r="U3513" s="175"/>
      <c r="V3513" s="175"/>
      <c r="W3513" s="175"/>
      <c r="X3513" s="175"/>
      <c r="Y3513" s="175"/>
      <c r="Z3513" s="175"/>
      <c r="AA3513" s="175"/>
      <c r="AB3513" s="175"/>
      <c r="AC3513" s="175"/>
      <c r="AD3513" s="175"/>
      <c r="AE3513" s="175"/>
      <c r="AF3513" s="175"/>
      <c r="AG3513" s="175"/>
      <c r="AH3513" s="175"/>
      <c r="AI3513" s="175"/>
      <c r="AJ3513" s="175"/>
      <c r="AK3513" s="175"/>
      <c r="AL3513" s="175"/>
      <c r="AM3513" s="175"/>
      <c r="AN3513" s="175"/>
      <c r="AO3513" s="175"/>
      <c r="AP3513" s="175"/>
      <c r="AQ3513" s="175"/>
      <c r="AR3513" s="175"/>
    </row>
    <row r="3514" spans="1:44" ht="102" hidden="1" x14ac:dyDescent="0.3">
      <c r="A3514" s="175"/>
      <c r="B3514" s="185" t="s">
        <v>4637</v>
      </c>
      <c r="C3514" s="182"/>
      <c r="D3514" s="190">
        <v>2181.85</v>
      </c>
      <c r="E3514" s="191">
        <v>2181.85</v>
      </c>
      <c r="F3514" s="186" t="s">
        <v>3901</v>
      </c>
      <c r="G3514" s="181" t="s">
        <v>4509</v>
      </c>
      <c r="H3514" s="182" t="s">
        <v>796</v>
      </c>
      <c r="I3514" s="175"/>
      <c r="J3514" s="175"/>
      <c r="K3514" s="175"/>
      <c r="L3514" s="175"/>
      <c r="M3514" s="175"/>
      <c r="N3514" s="175"/>
      <c r="O3514" s="175"/>
      <c r="P3514" s="175"/>
      <c r="Q3514" s="175"/>
      <c r="R3514" s="175"/>
      <c r="S3514" s="175"/>
      <c r="T3514" s="175"/>
      <c r="U3514" s="175"/>
      <c r="V3514" s="175"/>
      <c r="W3514" s="175"/>
      <c r="X3514" s="175"/>
      <c r="Y3514" s="175"/>
      <c r="Z3514" s="175"/>
      <c r="AA3514" s="175"/>
      <c r="AB3514" s="175"/>
      <c r="AC3514" s="175"/>
      <c r="AD3514" s="175"/>
      <c r="AE3514" s="175"/>
      <c r="AF3514" s="175"/>
      <c r="AG3514" s="175"/>
      <c r="AH3514" s="175"/>
      <c r="AI3514" s="175"/>
      <c r="AJ3514" s="175"/>
      <c r="AK3514" s="175"/>
      <c r="AL3514" s="175"/>
      <c r="AM3514" s="175"/>
      <c r="AN3514" s="175"/>
      <c r="AO3514" s="175"/>
      <c r="AP3514" s="175"/>
      <c r="AQ3514" s="175"/>
      <c r="AR3514" s="175"/>
    </row>
    <row r="3515" spans="1:44" ht="102" hidden="1" x14ac:dyDescent="0.3">
      <c r="A3515" s="175"/>
      <c r="B3515" s="186" t="s">
        <v>3901</v>
      </c>
      <c r="C3515" s="187"/>
      <c r="D3515" s="190">
        <v>2181.85</v>
      </c>
      <c r="E3515" s="191">
        <v>2181.85</v>
      </c>
      <c r="F3515" s="181" t="s">
        <v>4509</v>
      </c>
      <c r="G3515" s="185" t="s">
        <v>4637</v>
      </c>
      <c r="H3515" s="182"/>
      <c r="I3515" s="175"/>
      <c r="J3515" s="175"/>
      <c r="K3515" s="175"/>
      <c r="L3515" s="175"/>
      <c r="M3515" s="175"/>
      <c r="N3515" s="175"/>
      <c r="O3515" s="175"/>
      <c r="P3515" s="175"/>
      <c r="Q3515" s="175"/>
      <c r="R3515" s="175"/>
      <c r="S3515" s="175"/>
      <c r="T3515" s="175"/>
      <c r="U3515" s="175"/>
      <c r="V3515" s="175"/>
      <c r="W3515" s="175"/>
      <c r="X3515" s="175"/>
      <c r="Y3515" s="175"/>
      <c r="Z3515" s="175"/>
      <c r="AA3515" s="175"/>
      <c r="AB3515" s="175"/>
      <c r="AC3515" s="175"/>
      <c r="AD3515" s="175"/>
      <c r="AE3515" s="175"/>
      <c r="AF3515" s="175"/>
      <c r="AG3515" s="175"/>
      <c r="AH3515" s="175"/>
      <c r="AI3515" s="175"/>
      <c r="AJ3515" s="175"/>
      <c r="AK3515" s="175"/>
      <c r="AL3515" s="175"/>
      <c r="AM3515" s="175"/>
      <c r="AN3515" s="175"/>
      <c r="AO3515" s="175"/>
      <c r="AP3515" s="175"/>
      <c r="AQ3515" s="175"/>
      <c r="AR3515" s="175"/>
    </row>
    <row r="3516" spans="1:44" ht="102" x14ac:dyDescent="0.3">
      <c r="A3516" s="175"/>
      <c r="B3516" s="181" t="s">
        <v>4509</v>
      </c>
      <c r="C3516" s="182" t="s">
        <v>796</v>
      </c>
      <c r="D3516" s="190">
        <v>3122.45</v>
      </c>
      <c r="E3516" s="191">
        <v>3122.45</v>
      </c>
      <c r="F3516" s="185" t="s">
        <v>4637</v>
      </c>
      <c r="G3516" s="186" t="s">
        <v>4634</v>
      </c>
      <c r="H3516" s="187"/>
      <c r="I3516" s="175"/>
      <c r="J3516" s="175"/>
      <c r="K3516" s="175"/>
      <c r="L3516" s="175"/>
      <c r="M3516" s="175"/>
      <c r="N3516" s="175"/>
      <c r="O3516" s="175"/>
      <c r="P3516" s="175"/>
      <c r="Q3516" s="175"/>
      <c r="R3516" s="175"/>
      <c r="S3516" s="175"/>
      <c r="T3516" s="175"/>
      <c r="U3516" s="175"/>
      <c r="V3516" s="175"/>
      <c r="W3516" s="175"/>
      <c r="X3516" s="175"/>
      <c r="Y3516" s="175"/>
      <c r="Z3516" s="175"/>
      <c r="AA3516" s="175"/>
      <c r="AB3516" s="175"/>
      <c r="AC3516" s="175"/>
      <c r="AD3516" s="175"/>
      <c r="AE3516" s="175"/>
      <c r="AF3516" s="175"/>
      <c r="AG3516" s="175"/>
      <c r="AH3516" s="175"/>
      <c r="AI3516" s="175"/>
      <c r="AJ3516" s="175"/>
      <c r="AK3516" s="175"/>
      <c r="AL3516" s="175"/>
      <c r="AM3516" s="175"/>
      <c r="AN3516" s="175"/>
      <c r="AO3516" s="175"/>
      <c r="AP3516" s="175"/>
      <c r="AQ3516" s="175"/>
      <c r="AR3516" s="175"/>
    </row>
    <row r="3517" spans="1:44" ht="102" hidden="1" x14ac:dyDescent="0.3">
      <c r="A3517" s="175"/>
      <c r="B3517" s="185" t="s">
        <v>4637</v>
      </c>
      <c r="C3517" s="182"/>
      <c r="D3517" s="190">
        <v>3122.45</v>
      </c>
      <c r="E3517" s="191">
        <v>3122.45</v>
      </c>
      <c r="F3517" s="186" t="s">
        <v>4634</v>
      </c>
      <c r="G3517" s="181" t="s">
        <v>712</v>
      </c>
      <c r="H3517" s="182" t="s">
        <v>310</v>
      </c>
      <c r="I3517" s="175"/>
      <c r="J3517" s="175"/>
      <c r="K3517" s="175"/>
      <c r="L3517" s="175"/>
      <c r="M3517" s="175"/>
      <c r="N3517" s="175"/>
      <c r="O3517" s="175"/>
      <c r="P3517" s="175"/>
      <c r="Q3517" s="175"/>
      <c r="R3517" s="175"/>
      <c r="S3517" s="175"/>
      <c r="T3517" s="175"/>
      <c r="U3517" s="175"/>
      <c r="V3517" s="175"/>
      <c r="W3517" s="175"/>
      <c r="X3517" s="175"/>
      <c r="Y3517" s="175"/>
      <c r="Z3517" s="175"/>
      <c r="AA3517" s="175"/>
      <c r="AB3517" s="175"/>
      <c r="AC3517" s="175"/>
      <c r="AD3517" s="175"/>
      <c r="AE3517" s="175"/>
      <c r="AF3517" s="175"/>
      <c r="AG3517" s="175"/>
      <c r="AH3517" s="175"/>
      <c r="AI3517" s="175"/>
      <c r="AJ3517" s="175"/>
      <c r="AK3517" s="175"/>
      <c r="AL3517" s="175"/>
      <c r="AM3517" s="175"/>
      <c r="AN3517" s="175"/>
      <c r="AO3517" s="175"/>
      <c r="AP3517" s="175"/>
      <c r="AQ3517" s="175"/>
      <c r="AR3517" s="175"/>
    </row>
    <row r="3518" spans="1:44" ht="102" hidden="1" x14ac:dyDescent="0.3">
      <c r="A3518" s="175"/>
      <c r="B3518" s="186" t="s">
        <v>4634</v>
      </c>
      <c r="C3518" s="187"/>
      <c r="D3518" s="190">
        <v>3122.45</v>
      </c>
      <c r="E3518" s="191">
        <v>3122.45</v>
      </c>
      <c r="F3518" s="181" t="s">
        <v>712</v>
      </c>
      <c r="G3518" s="185" t="s">
        <v>4637</v>
      </c>
      <c r="H3518" s="182"/>
      <c r="I3518" s="175"/>
      <c r="J3518" s="175"/>
      <c r="K3518" s="175"/>
      <c r="L3518" s="175"/>
      <c r="M3518" s="175"/>
      <c r="N3518" s="175"/>
      <c r="O3518" s="175"/>
      <c r="P3518" s="175"/>
      <c r="Q3518" s="175"/>
      <c r="R3518" s="175"/>
      <c r="S3518" s="175"/>
      <c r="T3518" s="175"/>
      <c r="U3518" s="175"/>
      <c r="V3518" s="175"/>
      <c r="W3518" s="175"/>
      <c r="X3518" s="175"/>
      <c r="Y3518" s="175"/>
      <c r="Z3518" s="175"/>
      <c r="AA3518" s="175"/>
      <c r="AB3518" s="175"/>
      <c r="AC3518" s="175"/>
      <c r="AD3518" s="175"/>
      <c r="AE3518" s="175"/>
      <c r="AF3518" s="175"/>
      <c r="AG3518" s="175"/>
      <c r="AH3518" s="175"/>
      <c r="AI3518" s="175"/>
      <c r="AJ3518" s="175"/>
      <c r="AK3518" s="175"/>
      <c r="AL3518" s="175"/>
      <c r="AM3518" s="175"/>
      <c r="AN3518" s="175"/>
      <c r="AO3518" s="175"/>
      <c r="AP3518" s="175"/>
      <c r="AQ3518" s="175"/>
      <c r="AR3518" s="175"/>
    </row>
    <row r="3519" spans="1:44" ht="102" x14ac:dyDescent="0.3">
      <c r="A3519" s="175"/>
      <c r="B3519" s="181" t="s">
        <v>712</v>
      </c>
      <c r="C3519" s="182" t="s">
        <v>310</v>
      </c>
      <c r="D3519" s="190">
        <v>1576.26</v>
      </c>
      <c r="E3519" s="191">
        <v>1576.26</v>
      </c>
      <c r="F3519" s="185" t="s">
        <v>4637</v>
      </c>
      <c r="G3519" s="186" t="s">
        <v>3232</v>
      </c>
      <c r="H3519" s="187"/>
      <c r="I3519" s="175"/>
      <c r="J3519" s="175"/>
      <c r="K3519" s="175"/>
      <c r="L3519" s="175"/>
      <c r="M3519" s="175"/>
      <c r="N3519" s="175"/>
      <c r="O3519" s="175"/>
      <c r="P3519" s="175"/>
      <c r="Q3519" s="175"/>
      <c r="R3519" s="175"/>
      <c r="S3519" s="175"/>
      <c r="T3519" s="175"/>
      <c r="U3519" s="175"/>
      <c r="V3519" s="175"/>
      <c r="W3519" s="175"/>
      <c r="X3519" s="175"/>
      <c r="Y3519" s="175"/>
      <c r="Z3519" s="175"/>
      <c r="AA3519" s="175"/>
      <c r="AB3519" s="175"/>
      <c r="AC3519" s="175"/>
      <c r="AD3519" s="175"/>
      <c r="AE3519" s="175"/>
      <c r="AF3519" s="175"/>
      <c r="AG3519" s="175"/>
      <c r="AH3519" s="175"/>
      <c r="AI3519" s="175"/>
      <c r="AJ3519" s="175"/>
      <c r="AK3519" s="175"/>
      <c r="AL3519" s="175"/>
      <c r="AM3519" s="175"/>
      <c r="AN3519" s="175"/>
      <c r="AO3519" s="175"/>
      <c r="AP3519" s="175"/>
      <c r="AQ3519" s="175"/>
      <c r="AR3519" s="175"/>
    </row>
    <row r="3520" spans="1:44" ht="102" hidden="1" x14ac:dyDescent="0.3">
      <c r="A3520" s="175"/>
      <c r="B3520" s="185" t="s">
        <v>4637</v>
      </c>
      <c r="C3520" s="182"/>
      <c r="D3520" s="190">
        <v>1576.26</v>
      </c>
      <c r="E3520" s="191">
        <v>1576.26</v>
      </c>
      <c r="F3520" s="186" t="s">
        <v>3232</v>
      </c>
      <c r="G3520" s="181" t="s">
        <v>991</v>
      </c>
      <c r="H3520" s="182" t="s">
        <v>992</v>
      </c>
      <c r="I3520" s="175"/>
      <c r="J3520" s="175"/>
      <c r="K3520" s="175"/>
      <c r="L3520" s="175"/>
      <c r="M3520" s="175"/>
      <c r="N3520" s="175"/>
      <c r="O3520" s="175"/>
      <c r="P3520" s="175"/>
      <c r="Q3520" s="175"/>
      <c r="R3520" s="175"/>
      <c r="S3520" s="175"/>
      <c r="T3520" s="175"/>
      <c r="U3520" s="175"/>
      <c r="V3520" s="175"/>
      <c r="W3520" s="175"/>
      <c r="X3520" s="175"/>
      <c r="Y3520" s="175"/>
      <c r="Z3520" s="175"/>
      <c r="AA3520" s="175"/>
      <c r="AB3520" s="175"/>
      <c r="AC3520" s="175"/>
      <c r="AD3520" s="175"/>
      <c r="AE3520" s="175"/>
      <c r="AF3520" s="175"/>
      <c r="AG3520" s="175"/>
      <c r="AH3520" s="175"/>
      <c r="AI3520" s="175"/>
      <c r="AJ3520" s="175"/>
      <c r="AK3520" s="175"/>
      <c r="AL3520" s="175"/>
      <c r="AM3520" s="175"/>
      <c r="AN3520" s="175"/>
      <c r="AO3520" s="175"/>
      <c r="AP3520" s="175"/>
      <c r="AQ3520" s="175"/>
      <c r="AR3520" s="175"/>
    </row>
    <row r="3521" spans="1:44" ht="102" hidden="1" x14ac:dyDescent="0.3">
      <c r="A3521" s="175"/>
      <c r="B3521" s="186" t="s">
        <v>3232</v>
      </c>
      <c r="C3521" s="187"/>
      <c r="D3521" s="190">
        <v>1576.26</v>
      </c>
      <c r="E3521" s="191">
        <v>1576.26</v>
      </c>
      <c r="F3521" s="181" t="s">
        <v>991</v>
      </c>
      <c r="G3521" s="185" t="s">
        <v>4637</v>
      </c>
      <c r="H3521" s="182"/>
      <c r="I3521" s="175"/>
      <c r="J3521" s="175"/>
      <c r="K3521" s="175"/>
      <c r="L3521" s="175"/>
      <c r="M3521" s="175"/>
      <c r="N3521" s="175"/>
      <c r="O3521" s="175"/>
      <c r="P3521" s="175"/>
      <c r="Q3521" s="175"/>
      <c r="R3521" s="175"/>
      <c r="S3521" s="175"/>
      <c r="T3521" s="175"/>
      <c r="U3521" s="175"/>
      <c r="V3521" s="175"/>
      <c r="W3521" s="175"/>
      <c r="X3521" s="175"/>
      <c r="Y3521" s="175"/>
      <c r="Z3521" s="175"/>
      <c r="AA3521" s="175"/>
      <c r="AB3521" s="175"/>
      <c r="AC3521" s="175"/>
      <c r="AD3521" s="175"/>
      <c r="AE3521" s="175"/>
      <c r="AF3521" s="175"/>
      <c r="AG3521" s="175"/>
      <c r="AH3521" s="175"/>
      <c r="AI3521" s="175"/>
      <c r="AJ3521" s="175"/>
      <c r="AK3521" s="175"/>
      <c r="AL3521" s="175"/>
      <c r="AM3521" s="175"/>
      <c r="AN3521" s="175"/>
      <c r="AO3521" s="175"/>
      <c r="AP3521" s="175"/>
      <c r="AQ3521" s="175"/>
      <c r="AR3521" s="175"/>
    </row>
    <row r="3522" spans="1:44" ht="102" x14ac:dyDescent="0.3">
      <c r="A3522" s="175"/>
      <c r="B3522" s="181" t="s">
        <v>991</v>
      </c>
      <c r="C3522" s="182" t="s">
        <v>992</v>
      </c>
      <c r="D3522" s="190">
        <v>3367.26</v>
      </c>
      <c r="E3522" s="191">
        <v>3367.26</v>
      </c>
      <c r="F3522" s="185" t="s">
        <v>4637</v>
      </c>
      <c r="G3522" s="186" t="s">
        <v>3439</v>
      </c>
      <c r="H3522" s="187"/>
      <c r="I3522" s="175"/>
      <c r="J3522" s="175"/>
      <c r="K3522" s="175"/>
      <c r="L3522" s="175"/>
      <c r="M3522" s="175"/>
      <c r="N3522" s="175"/>
      <c r="O3522" s="175"/>
      <c r="P3522" s="175"/>
      <c r="Q3522" s="175"/>
      <c r="R3522" s="175"/>
      <c r="S3522" s="175"/>
      <c r="T3522" s="175"/>
      <c r="U3522" s="175"/>
      <c r="V3522" s="175"/>
      <c r="W3522" s="175"/>
      <c r="X3522" s="175"/>
      <c r="Y3522" s="175"/>
      <c r="Z3522" s="175"/>
      <c r="AA3522" s="175"/>
      <c r="AB3522" s="175"/>
      <c r="AC3522" s="175"/>
      <c r="AD3522" s="175"/>
      <c r="AE3522" s="175"/>
      <c r="AF3522" s="175"/>
      <c r="AG3522" s="175"/>
      <c r="AH3522" s="175"/>
      <c r="AI3522" s="175"/>
      <c r="AJ3522" s="175"/>
      <c r="AK3522" s="175"/>
      <c r="AL3522" s="175"/>
      <c r="AM3522" s="175"/>
      <c r="AN3522" s="175"/>
      <c r="AO3522" s="175"/>
      <c r="AP3522" s="175"/>
      <c r="AQ3522" s="175"/>
      <c r="AR3522" s="175"/>
    </row>
    <row r="3523" spans="1:44" ht="102" hidden="1" x14ac:dyDescent="0.3">
      <c r="A3523" s="175"/>
      <c r="B3523" s="185" t="s">
        <v>4637</v>
      </c>
      <c r="C3523" s="182"/>
      <c r="D3523" s="190">
        <v>3367.26</v>
      </c>
      <c r="E3523" s="191">
        <v>3367.26</v>
      </c>
      <c r="F3523" s="186" t="s">
        <v>3439</v>
      </c>
      <c r="G3523" s="181" t="s">
        <v>914</v>
      </c>
      <c r="H3523" s="182" t="s">
        <v>915</v>
      </c>
      <c r="I3523" s="175"/>
      <c r="J3523" s="175"/>
      <c r="K3523" s="175"/>
      <c r="L3523" s="175"/>
      <c r="M3523" s="175"/>
      <c r="N3523" s="175"/>
      <c r="O3523" s="175"/>
      <c r="P3523" s="175"/>
      <c r="Q3523" s="175"/>
      <c r="R3523" s="175"/>
      <c r="S3523" s="175"/>
      <c r="T3523" s="175"/>
      <c r="U3523" s="175"/>
      <c r="V3523" s="175"/>
      <c r="W3523" s="175"/>
      <c r="X3523" s="175"/>
      <c r="Y3523" s="175"/>
      <c r="Z3523" s="175"/>
      <c r="AA3523" s="175"/>
      <c r="AB3523" s="175"/>
      <c r="AC3523" s="175"/>
      <c r="AD3523" s="175"/>
      <c r="AE3523" s="175"/>
      <c r="AF3523" s="175"/>
      <c r="AG3523" s="175"/>
      <c r="AH3523" s="175"/>
      <c r="AI3523" s="175"/>
      <c r="AJ3523" s="175"/>
      <c r="AK3523" s="175"/>
      <c r="AL3523" s="175"/>
      <c r="AM3523" s="175"/>
      <c r="AN3523" s="175"/>
      <c r="AO3523" s="175"/>
      <c r="AP3523" s="175"/>
      <c r="AQ3523" s="175"/>
      <c r="AR3523" s="175"/>
    </row>
    <row r="3524" spans="1:44" ht="102" hidden="1" x14ac:dyDescent="0.3">
      <c r="A3524" s="175"/>
      <c r="B3524" s="186" t="s">
        <v>3439</v>
      </c>
      <c r="C3524" s="187"/>
      <c r="D3524" s="190">
        <v>3367.26</v>
      </c>
      <c r="E3524" s="191">
        <v>3367.26</v>
      </c>
      <c r="F3524" s="181" t="s">
        <v>914</v>
      </c>
      <c r="G3524" s="185" t="s">
        <v>4637</v>
      </c>
      <c r="H3524" s="182"/>
      <c r="I3524" s="175"/>
      <c r="J3524" s="175"/>
      <c r="K3524" s="175"/>
      <c r="L3524" s="175"/>
      <c r="M3524" s="175"/>
      <c r="N3524" s="175"/>
      <c r="O3524" s="175"/>
      <c r="P3524" s="175"/>
      <c r="Q3524" s="175"/>
      <c r="R3524" s="175"/>
      <c r="S3524" s="175"/>
      <c r="T3524" s="175"/>
      <c r="U3524" s="175"/>
      <c r="V3524" s="175"/>
      <c r="W3524" s="175"/>
      <c r="X3524" s="175"/>
      <c r="Y3524" s="175"/>
      <c r="Z3524" s="175"/>
      <c r="AA3524" s="175"/>
      <c r="AB3524" s="175"/>
      <c r="AC3524" s="175"/>
      <c r="AD3524" s="175"/>
      <c r="AE3524" s="175"/>
      <c r="AF3524" s="175"/>
      <c r="AG3524" s="175"/>
      <c r="AH3524" s="175"/>
      <c r="AI3524" s="175"/>
      <c r="AJ3524" s="175"/>
      <c r="AK3524" s="175"/>
      <c r="AL3524" s="175"/>
      <c r="AM3524" s="175"/>
      <c r="AN3524" s="175"/>
      <c r="AO3524" s="175"/>
      <c r="AP3524" s="175"/>
      <c r="AQ3524" s="175"/>
      <c r="AR3524" s="175"/>
    </row>
    <row r="3525" spans="1:44" ht="102" x14ac:dyDescent="0.3">
      <c r="A3525" s="175"/>
      <c r="B3525" s="181" t="s">
        <v>914</v>
      </c>
      <c r="C3525" s="182" t="s">
        <v>915</v>
      </c>
      <c r="D3525" s="190">
        <v>2194.73</v>
      </c>
      <c r="E3525" s="191">
        <v>2194.73</v>
      </c>
      <c r="F3525" s="185" t="s">
        <v>4637</v>
      </c>
      <c r="G3525" s="186" t="s">
        <v>3440</v>
      </c>
      <c r="H3525" s="187"/>
      <c r="I3525" s="175"/>
      <c r="J3525" s="175"/>
      <c r="K3525" s="175"/>
      <c r="L3525" s="175"/>
      <c r="M3525" s="175"/>
      <c r="N3525" s="175"/>
      <c r="O3525" s="175"/>
      <c r="P3525" s="175"/>
      <c r="Q3525" s="175"/>
      <c r="R3525" s="175"/>
      <c r="S3525" s="175"/>
      <c r="T3525" s="175"/>
      <c r="U3525" s="175"/>
      <c r="V3525" s="175"/>
      <c r="W3525" s="175"/>
      <c r="X3525" s="175"/>
      <c r="Y3525" s="175"/>
      <c r="Z3525" s="175"/>
      <c r="AA3525" s="175"/>
      <c r="AB3525" s="175"/>
      <c r="AC3525" s="175"/>
      <c r="AD3525" s="175"/>
      <c r="AE3525" s="175"/>
      <c r="AF3525" s="175"/>
      <c r="AG3525" s="175"/>
      <c r="AH3525" s="175"/>
      <c r="AI3525" s="175"/>
      <c r="AJ3525" s="175"/>
      <c r="AK3525" s="175"/>
      <c r="AL3525" s="175"/>
      <c r="AM3525" s="175"/>
      <c r="AN3525" s="175"/>
      <c r="AO3525" s="175"/>
      <c r="AP3525" s="175"/>
      <c r="AQ3525" s="175"/>
      <c r="AR3525" s="175"/>
    </row>
    <row r="3526" spans="1:44" ht="102" hidden="1" x14ac:dyDescent="0.3">
      <c r="A3526" s="175"/>
      <c r="B3526" s="185" t="s">
        <v>4637</v>
      </c>
      <c r="C3526" s="182"/>
      <c r="D3526" s="190">
        <v>2194.73</v>
      </c>
      <c r="E3526" s="191">
        <v>2194.73</v>
      </c>
      <c r="F3526" s="186" t="s">
        <v>3440</v>
      </c>
      <c r="G3526" s="181" t="s">
        <v>1085</v>
      </c>
      <c r="H3526" s="182" t="s">
        <v>1086</v>
      </c>
      <c r="I3526" s="175"/>
      <c r="J3526" s="175"/>
      <c r="K3526" s="175"/>
      <c r="L3526" s="175"/>
      <c r="M3526" s="175"/>
      <c r="N3526" s="175"/>
      <c r="O3526" s="175"/>
      <c r="P3526" s="175"/>
      <c r="Q3526" s="175"/>
      <c r="R3526" s="175"/>
      <c r="S3526" s="175"/>
      <c r="T3526" s="175"/>
      <c r="U3526" s="175"/>
      <c r="V3526" s="175"/>
      <c r="W3526" s="175"/>
      <c r="X3526" s="175"/>
      <c r="Y3526" s="175"/>
      <c r="Z3526" s="175"/>
      <c r="AA3526" s="175"/>
      <c r="AB3526" s="175"/>
      <c r="AC3526" s="175"/>
      <c r="AD3526" s="175"/>
      <c r="AE3526" s="175"/>
      <c r="AF3526" s="175"/>
      <c r="AG3526" s="175"/>
      <c r="AH3526" s="175"/>
      <c r="AI3526" s="175"/>
      <c r="AJ3526" s="175"/>
      <c r="AK3526" s="175"/>
      <c r="AL3526" s="175"/>
      <c r="AM3526" s="175"/>
      <c r="AN3526" s="175"/>
      <c r="AO3526" s="175"/>
      <c r="AP3526" s="175"/>
      <c r="AQ3526" s="175"/>
      <c r="AR3526" s="175"/>
    </row>
    <row r="3527" spans="1:44" ht="102" hidden="1" x14ac:dyDescent="0.3">
      <c r="A3527" s="175"/>
      <c r="B3527" s="186" t="s">
        <v>3440</v>
      </c>
      <c r="C3527" s="187"/>
      <c r="D3527" s="190">
        <v>2194.73</v>
      </c>
      <c r="E3527" s="191">
        <v>2194.73</v>
      </c>
      <c r="F3527" s="181" t="s">
        <v>1085</v>
      </c>
      <c r="G3527" s="185" t="s">
        <v>4637</v>
      </c>
      <c r="H3527" s="182"/>
      <c r="I3527" s="175"/>
      <c r="J3527" s="175"/>
      <c r="K3527" s="175"/>
      <c r="L3527" s="175"/>
      <c r="M3527" s="175"/>
      <c r="N3527" s="175"/>
      <c r="O3527" s="175"/>
      <c r="P3527" s="175"/>
      <c r="Q3527" s="175"/>
      <c r="R3527" s="175"/>
      <c r="S3527" s="175"/>
      <c r="T3527" s="175"/>
      <c r="U3527" s="175"/>
      <c r="V3527" s="175"/>
      <c r="W3527" s="175"/>
      <c r="X3527" s="175"/>
      <c r="Y3527" s="175"/>
      <c r="Z3527" s="175"/>
      <c r="AA3527" s="175"/>
      <c r="AB3527" s="175"/>
      <c r="AC3527" s="175"/>
      <c r="AD3527" s="175"/>
      <c r="AE3527" s="175"/>
      <c r="AF3527" s="175"/>
      <c r="AG3527" s="175"/>
      <c r="AH3527" s="175"/>
      <c r="AI3527" s="175"/>
      <c r="AJ3527" s="175"/>
      <c r="AK3527" s="175"/>
      <c r="AL3527" s="175"/>
      <c r="AM3527" s="175"/>
      <c r="AN3527" s="175"/>
      <c r="AO3527" s="175"/>
      <c r="AP3527" s="175"/>
      <c r="AQ3527" s="175"/>
      <c r="AR3527" s="175"/>
    </row>
    <row r="3528" spans="1:44" ht="102" x14ac:dyDescent="0.3">
      <c r="A3528" s="175"/>
      <c r="B3528" s="181" t="s">
        <v>1085</v>
      </c>
      <c r="C3528" s="182" t="s">
        <v>1086</v>
      </c>
      <c r="D3528" s="190">
        <v>2181.85</v>
      </c>
      <c r="E3528" s="191">
        <v>2181.85</v>
      </c>
      <c r="F3528" s="185" t="s">
        <v>4637</v>
      </c>
      <c r="G3528" s="186" t="s">
        <v>3442</v>
      </c>
      <c r="H3528" s="187"/>
      <c r="I3528" s="175"/>
      <c r="J3528" s="175"/>
      <c r="K3528" s="175"/>
      <c r="L3528" s="175"/>
      <c r="M3528" s="175"/>
      <c r="N3528" s="175"/>
      <c r="O3528" s="175"/>
      <c r="P3528" s="175"/>
      <c r="Q3528" s="175"/>
      <c r="R3528" s="175"/>
      <c r="S3528" s="175"/>
      <c r="T3528" s="175"/>
      <c r="U3528" s="175"/>
      <c r="V3528" s="175"/>
      <c r="W3528" s="175"/>
      <c r="X3528" s="175"/>
      <c r="Y3528" s="175"/>
      <c r="Z3528" s="175"/>
      <c r="AA3528" s="175"/>
      <c r="AB3528" s="175"/>
      <c r="AC3528" s="175"/>
      <c r="AD3528" s="175"/>
      <c r="AE3528" s="175"/>
      <c r="AF3528" s="175"/>
      <c r="AG3528" s="175"/>
      <c r="AH3528" s="175"/>
      <c r="AI3528" s="175"/>
      <c r="AJ3528" s="175"/>
      <c r="AK3528" s="175"/>
      <c r="AL3528" s="175"/>
      <c r="AM3528" s="175"/>
      <c r="AN3528" s="175"/>
      <c r="AO3528" s="175"/>
      <c r="AP3528" s="175"/>
      <c r="AQ3528" s="175"/>
      <c r="AR3528" s="175"/>
    </row>
    <row r="3529" spans="1:44" ht="102" hidden="1" x14ac:dyDescent="0.3">
      <c r="A3529" s="175"/>
      <c r="B3529" s="185" t="s">
        <v>4637</v>
      </c>
      <c r="C3529" s="182"/>
      <c r="D3529" s="190">
        <v>2181.85</v>
      </c>
      <c r="E3529" s="191">
        <v>2181.85</v>
      </c>
      <c r="F3529" s="186" t="s">
        <v>3442</v>
      </c>
      <c r="G3529" s="181" t="s">
        <v>2207</v>
      </c>
      <c r="H3529" s="182" t="s">
        <v>2208</v>
      </c>
      <c r="I3529" s="175"/>
      <c r="J3529" s="175"/>
      <c r="K3529" s="175"/>
      <c r="L3529" s="175"/>
      <c r="M3529" s="175"/>
      <c r="N3529" s="175"/>
      <c r="O3529" s="175"/>
      <c r="P3529" s="175"/>
      <c r="Q3529" s="175"/>
      <c r="R3529" s="175"/>
      <c r="S3529" s="175"/>
      <c r="T3529" s="175"/>
      <c r="U3529" s="175"/>
      <c r="V3529" s="175"/>
      <c r="W3529" s="175"/>
      <c r="X3529" s="175"/>
      <c r="Y3529" s="175"/>
      <c r="Z3529" s="175"/>
      <c r="AA3529" s="175"/>
      <c r="AB3529" s="175"/>
      <c r="AC3529" s="175"/>
      <c r="AD3529" s="175"/>
      <c r="AE3529" s="175"/>
      <c r="AF3529" s="175"/>
      <c r="AG3529" s="175"/>
      <c r="AH3529" s="175"/>
      <c r="AI3529" s="175"/>
      <c r="AJ3529" s="175"/>
      <c r="AK3529" s="175"/>
      <c r="AL3529" s="175"/>
      <c r="AM3529" s="175"/>
      <c r="AN3529" s="175"/>
      <c r="AO3529" s="175"/>
      <c r="AP3529" s="175"/>
      <c r="AQ3529" s="175"/>
      <c r="AR3529" s="175"/>
    </row>
    <row r="3530" spans="1:44" ht="102" hidden="1" x14ac:dyDescent="0.3">
      <c r="A3530" s="175"/>
      <c r="B3530" s="186" t="s">
        <v>3442</v>
      </c>
      <c r="C3530" s="187"/>
      <c r="D3530" s="190">
        <v>2181.85</v>
      </c>
      <c r="E3530" s="191">
        <v>2181.85</v>
      </c>
      <c r="F3530" s="181" t="s">
        <v>2207</v>
      </c>
      <c r="G3530" s="185" t="s">
        <v>4637</v>
      </c>
      <c r="H3530" s="182"/>
      <c r="I3530" s="175"/>
      <c r="J3530" s="175"/>
      <c r="K3530" s="175"/>
      <c r="L3530" s="175"/>
      <c r="M3530" s="175"/>
      <c r="N3530" s="175"/>
      <c r="O3530" s="175"/>
      <c r="P3530" s="175"/>
      <c r="Q3530" s="175"/>
      <c r="R3530" s="175"/>
      <c r="S3530" s="175"/>
      <c r="T3530" s="175"/>
      <c r="U3530" s="175"/>
      <c r="V3530" s="175"/>
      <c r="W3530" s="175"/>
      <c r="X3530" s="175"/>
      <c r="Y3530" s="175"/>
      <c r="Z3530" s="175"/>
      <c r="AA3530" s="175"/>
      <c r="AB3530" s="175"/>
      <c r="AC3530" s="175"/>
      <c r="AD3530" s="175"/>
      <c r="AE3530" s="175"/>
      <c r="AF3530" s="175"/>
      <c r="AG3530" s="175"/>
      <c r="AH3530" s="175"/>
      <c r="AI3530" s="175"/>
      <c r="AJ3530" s="175"/>
      <c r="AK3530" s="175"/>
      <c r="AL3530" s="175"/>
      <c r="AM3530" s="175"/>
      <c r="AN3530" s="175"/>
      <c r="AO3530" s="175"/>
      <c r="AP3530" s="175"/>
      <c r="AQ3530" s="175"/>
      <c r="AR3530" s="175"/>
    </row>
    <row r="3531" spans="1:44" ht="102" x14ac:dyDescent="0.3">
      <c r="A3531" s="175"/>
      <c r="B3531" s="181" t="s">
        <v>2207</v>
      </c>
      <c r="C3531" s="182" t="s">
        <v>2208</v>
      </c>
      <c r="D3531" s="190">
        <v>3122.45</v>
      </c>
      <c r="E3531" s="191">
        <v>3122.45</v>
      </c>
      <c r="F3531" s="185" t="s">
        <v>4637</v>
      </c>
      <c r="G3531" s="186" t="s">
        <v>3770</v>
      </c>
      <c r="H3531" s="187"/>
      <c r="I3531" s="175"/>
      <c r="J3531" s="175"/>
      <c r="K3531" s="175"/>
      <c r="L3531" s="175"/>
      <c r="M3531" s="175"/>
      <c r="N3531" s="175"/>
      <c r="O3531" s="175"/>
      <c r="P3531" s="175"/>
      <c r="Q3531" s="175"/>
      <c r="R3531" s="175"/>
      <c r="S3531" s="175"/>
      <c r="T3531" s="175"/>
      <c r="U3531" s="175"/>
      <c r="V3531" s="175"/>
      <c r="W3531" s="175"/>
      <c r="X3531" s="175"/>
      <c r="Y3531" s="175"/>
      <c r="Z3531" s="175"/>
      <c r="AA3531" s="175"/>
      <c r="AB3531" s="175"/>
      <c r="AC3531" s="175"/>
      <c r="AD3531" s="175"/>
      <c r="AE3531" s="175"/>
      <c r="AF3531" s="175"/>
      <c r="AG3531" s="175"/>
      <c r="AH3531" s="175"/>
      <c r="AI3531" s="175"/>
      <c r="AJ3531" s="175"/>
      <c r="AK3531" s="175"/>
      <c r="AL3531" s="175"/>
      <c r="AM3531" s="175"/>
      <c r="AN3531" s="175"/>
      <c r="AO3531" s="175"/>
      <c r="AP3531" s="175"/>
      <c r="AQ3531" s="175"/>
      <c r="AR3531" s="175"/>
    </row>
    <row r="3532" spans="1:44" ht="102" hidden="1" x14ac:dyDescent="0.3">
      <c r="A3532" s="175"/>
      <c r="B3532" s="185" t="s">
        <v>4637</v>
      </c>
      <c r="C3532" s="182"/>
      <c r="D3532" s="190">
        <v>3122.45</v>
      </c>
      <c r="E3532" s="191">
        <v>3122.45</v>
      </c>
      <c r="F3532" s="186" t="s">
        <v>3770</v>
      </c>
      <c r="G3532" s="181" t="s">
        <v>1359</v>
      </c>
      <c r="H3532" s="182" t="s">
        <v>1360</v>
      </c>
      <c r="I3532" s="175"/>
      <c r="J3532" s="175"/>
      <c r="K3532" s="175"/>
      <c r="L3532" s="175"/>
      <c r="M3532" s="175"/>
      <c r="N3532" s="175"/>
      <c r="O3532" s="175"/>
      <c r="P3532" s="175"/>
      <c r="Q3532" s="175"/>
      <c r="R3532" s="175"/>
      <c r="S3532" s="175"/>
      <c r="T3532" s="175"/>
      <c r="U3532" s="175"/>
      <c r="V3532" s="175"/>
      <c r="W3532" s="175"/>
      <c r="X3532" s="175"/>
      <c r="Y3532" s="175"/>
      <c r="Z3532" s="175"/>
      <c r="AA3532" s="175"/>
      <c r="AB3532" s="175"/>
      <c r="AC3532" s="175"/>
      <c r="AD3532" s="175"/>
      <c r="AE3532" s="175"/>
      <c r="AF3532" s="175"/>
      <c r="AG3532" s="175"/>
      <c r="AH3532" s="175"/>
      <c r="AI3532" s="175"/>
      <c r="AJ3532" s="175"/>
      <c r="AK3532" s="175"/>
      <c r="AL3532" s="175"/>
      <c r="AM3532" s="175"/>
      <c r="AN3532" s="175"/>
      <c r="AO3532" s="175"/>
      <c r="AP3532" s="175"/>
      <c r="AQ3532" s="175"/>
      <c r="AR3532" s="175"/>
    </row>
    <row r="3533" spans="1:44" ht="102" hidden="1" x14ac:dyDescent="0.3">
      <c r="A3533" s="175"/>
      <c r="B3533" s="186" t="s">
        <v>3770</v>
      </c>
      <c r="C3533" s="187"/>
      <c r="D3533" s="190">
        <v>3122.45</v>
      </c>
      <c r="E3533" s="191">
        <v>3122.45</v>
      </c>
      <c r="F3533" s="181" t="s">
        <v>1359</v>
      </c>
      <c r="G3533" s="185" t="s">
        <v>4637</v>
      </c>
      <c r="H3533" s="182"/>
      <c r="I3533" s="175"/>
      <c r="J3533" s="175"/>
      <c r="K3533" s="175"/>
      <c r="L3533" s="175"/>
      <c r="M3533" s="175"/>
      <c r="N3533" s="175"/>
      <c r="O3533" s="175"/>
      <c r="P3533" s="175"/>
      <c r="Q3533" s="175"/>
      <c r="R3533" s="175"/>
      <c r="S3533" s="175"/>
      <c r="T3533" s="175"/>
      <c r="U3533" s="175"/>
      <c r="V3533" s="175"/>
      <c r="W3533" s="175"/>
      <c r="X3533" s="175"/>
      <c r="Y3533" s="175"/>
      <c r="Z3533" s="175"/>
      <c r="AA3533" s="175"/>
      <c r="AB3533" s="175"/>
      <c r="AC3533" s="175"/>
      <c r="AD3533" s="175"/>
      <c r="AE3533" s="175"/>
      <c r="AF3533" s="175"/>
      <c r="AG3533" s="175"/>
      <c r="AH3533" s="175"/>
      <c r="AI3533" s="175"/>
      <c r="AJ3533" s="175"/>
      <c r="AK3533" s="175"/>
      <c r="AL3533" s="175"/>
      <c r="AM3533" s="175"/>
      <c r="AN3533" s="175"/>
      <c r="AO3533" s="175"/>
      <c r="AP3533" s="175"/>
      <c r="AQ3533" s="175"/>
      <c r="AR3533" s="175"/>
    </row>
    <row r="3534" spans="1:44" ht="102" x14ac:dyDescent="0.3">
      <c r="A3534" s="175"/>
      <c r="B3534" s="181" t="s">
        <v>1359</v>
      </c>
      <c r="C3534" s="182" t="s">
        <v>1360</v>
      </c>
      <c r="D3534" s="190">
        <v>3367.26</v>
      </c>
      <c r="E3534" s="191">
        <v>3367.26</v>
      </c>
      <c r="F3534" s="185" t="s">
        <v>4637</v>
      </c>
      <c r="G3534" s="186" t="s">
        <v>3771</v>
      </c>
      <c r="H3534" s="187"/>
      <c r="I3534" s="175"/>
      <c r="J3534" s="175"/>
      <c r="K3534" s="175"/>
      <c r="L3534" s="175"/>
      <c r="M3534" s="175"/>
      <c r="N3534" s="175"/>
      <c r="O3534" s="175"/>
      <c r="P3534" s="175"/>
      <c r="Q3534" s="175"/>
      <c r="R3534" s="175"/>
      <c r="S3534" s="175"/>
      <c r="T3534" s="175"/>
      <c r="U3534" s="175"/>
      <c r="V3534" s="175"/>
      <c r="W3534" s="175"/>
      <c r="X3534" s="175"/>
      <c r="Y3534" s="175"/>
      <c r="Z3534" s="175"/>
      <c r="AA3534" s="175"/>
      <c r="AB3534" s="175"/>
      <c r="AC3534" s="175"/>
      <c r="AD3534" s="175"/>
      <c r="AE3534" s="175"/>
      <c r="AF3534" s="175"/>
      <c r="AG3534" s="175"/>
      <c r="AH3534" s="175"/>
      <c r="AI3534" s="175"/>
      <c r="AJ3534" s="175"/>
      <c r="AK3534" s="175"/>
      <c r="AL3534" s="175"/>
      <c r="AM3534" s="175"/>
      <c r="AN3534" s="175"/>
      <c r="AO3534" s="175"/>
      <c r="AP3534" s="175"/>
      <c r="AQ3534" s="175"/>
      <c r="AR3534" s="175"/>
    </row>
    <row r="3535" spans="1:44" ht="102" hidden="1" x14ac:dyDescent="0.3">
      <c r="A3535" s="175"/>
      <c r="B3535" s="185" t="s">
        <v>4637</v>
      </c>
      <c r="C3535" s="182"/>
      <c r="D3535" s="190">
        <v>3367.26</v>
      </c>
      <c r="E3535" s="191">
        <v>3367.26</v>
      </c>
      <c r="F3535" s="186" t="s">
        <v>3771</v>
      </c>
      <c r="G3535" s="181" t="s">
        <v>2031</v>
      </c>
      <c r="H3535" s="182" t="s">
        <v>2032</v>
      </c>
      <c r="I3535" s="175"/>
      <c r="J3535" s="175"/>
      <c r="K3535" s="175"/>
      <c r="L3535" s="175"/>
      <c r="M3535" s="175"/>
      <c r="N3535" s="175"/>
      <c r="O3535" s="175"/>
      <c r="P3535" s="175"/>
      <c r="Q3535" s="175"/>
      <c r="R3535" s="175"/>
      <c r="S3535" s="175"/>
      <c r="T3535" s="175"/>
      <c r="U3535" s="175"/>
      <c r="V3535" s="175"/>
      <c r="W3535" s="175"/>
      <c r="X3535" s="175"/>
      <c r="Y3535" s="175"/>
      <c r="Z3535" s="175"/>
      <c r="AA3535" s="175"/>
      <c r="AB3535" s="175"/>
      <c r="AC3535" s="175"/>
      <c r="AD3535" s="175"/>
      <c r="AE3535" s="175"/>
      <c r="AF3535" s="175"/>
      <c r="AG3535" s="175"/>
      <c r="AH3535" s="175"/>
      <c r="AI3535" s="175"/>
      <c r="AJ3535" s="175"/>
      <c r="AK3535" s="175"/>
      <c r="AL3535" s="175"/>
      <c r="AM3535" s="175"/>
      <c r="AN3535" s="175"/>
      <c r="AO3535" s="175"/>
      <c r="AP3535" s="175"/>
      <c r="AQ3535" s="175"/>
      <c r="AR3535" s="175"/>
    </row>
    <row r="3536" spans="1:44" ht="102" hidden="1" x14ac:dyDescent="0.3">
      <c r="A3536" s="175"/>
      <c r="B3536" s="186" t="s">
        <v>3771</v>
      </c>
      <c r="C3536" s="187"/>
      <c r="D3536" s="190">
        <v>3367.26</v>
      </c>
      <c r="E3536" s="191">
        <v>3367.26</v>
      </c>
      <c r="F3536" s="181" t="s">
        <v>2031</v>
      </c>
      <c r="G3536" s="185" t="s">
        <v>4637</v>
      </c>
      <c r="H3536" s="182"/>
      <c r="I3536" s="175"/>
      <c r="J3536" s="175"/>
      <c r="K3536" s="175"/>
      <c r="L3536" s="175"/>
      <c r="M3536" s="175"/>
      <c r="N3536" s="175"/>
      <c r="O3536" s="175"/>
      <c r="P3536" s="175"/>
      <c r="Q3536" s="175"/>
      <c r="R3536" s="175"/>
      <c r="S3536" s="175"/>
      <c r="T3536" s="175"/>
      <c r="U3536" s="175"/>
      <c r="V3536" s="175"/>
      <c r="W3536" s="175"/>
      <c r="X3536" s="175"/>
      <c r="Y3536" s="175"/>
      <c r="Z3536" s="175"/>
      <c r="AA3536" s="175"/>
      <c r="AB3536" s="175"/>
      <c r="AC3536" s="175"/>
      <c r="AD3536" s="175"/>
      <c r="AE3536" s="175"/>
      <c r="AF3536" s="175"/>
      <c r="AG3536" s="175"/>
      <c r="AH3536" s="175"/>
      <c r="AI3536" s="175"/>
      <c r="AJ3536" s="175"/>
      <c r="AK3536" s="175"/>
      <c r="AL3536" s="175"/>
      <c r="AM3536" s="175"/>
      <c r="AN3536" s="175"/>
      <c r="AO3536" s="175"/>
      <c r="AP3536" s="175"/>
      <c r="AQ3536" s="175"/>
      <c r="AR3536" s="175"/>
    </row>
    <row r="3537" spans="1:44" ht="102" x14ac:dyDescent="0.3">
      <c r="A3537" s="175"/>
      <c r="B3537" s="181" t="s">
        <v>2031</v>
      </c>
      <c r="C3537" s="182" t="s">
        <v>2032</v>
      </c>
      <c r="D3537" s="190">
        <v>2194.73</v>
      </c>
      <c r="E3537" s="191">
        <v>2194.73</v>
      </c>
      <c r="F3537" s="185" t="s">
        <v>4637</v>
      </c>
      <c r="G3537" s="186" t="s">
        <v>3465</v>
      </c>
      <c r="H3537" s="187"/>
      <c r="I3537" s="175"/>
      <c r="J3537" s="175"/>
      <c r="K3537" s="175"/>
      <c r="L3537" s="175"/>
      <c r="M3537" s="175"/>
      <c r="N3537" s="175"/>
      <c r="O3537" s="175"/>
      <c r="P3537" s="175"/>
      <c r="Q3537" s="175"/>
      <c r="R3537" s="175"/>
      <c r="S3537" s="175"/>
      <c r="T3537" s="175"/>
      <c r="U3537" s="175"/>
      <c r="V3537" s="175"/>
      <c r="W3537" s="175"/>
      <c r="X3537" s="175"/>
      <c r="Y3537" s="175"/>
      <c r="Z3537" s="175"/>
      <c r="AA3537" s="175"/>
      <c r="AB3537" s="175"/>
      <c r="AC3537" s="175"/>
      <c r="AD3537" s="175"/>
      <c r="AE3537" s="175"/>
      <c r="AF3537" s="175"/>
      <c r="AG3537" s="175"/>
      <c r="AH3537" s="175"/>
      <c r="AI3537" s="175"/>
      <c r="AJ3537" s="175"/>
      <c r="AK3537" s="175"/>
      <c r="AL3537" s="175"/>
      <c r="AM3537" s="175"/>
      <c r="AN3537" s="175"/>
      <c r="AO3537" s="175"/>
      <c r="AP3537" s="175"/>
      <c r="AQ3537" s="175"/>
      <c r="AR3537" s="175"/>
    </row>
    <row r="3538" spans="1:44" ht="102" hidden="1" x14ac:dyDescent="0.3">
      <c r="A3538" s="175"/>
      <c r="B3538" s="185" t="s">
        <v>4637</v>
      </c>
      <c r="C3538" s="182"/>
      <c r="D3538" s="190">
        <v>2194.73</v>
      </c>
      <c r="E3538" s="191">
        <v>2194.73</v>
      </c>
      <c r="F3538" s="186" t="s">
        <v>3465</v>
      </c>
      <c r="G3538" s="181" t="s">
        <v>1448</v>
      </c>
      <c r="H3538" s="182" t="s">
        <v>1449</v>
      </c>
      <c r="I3538" s="175"/>
      <c r="J3538" s="175"/>
      <c r="K3538" s="175"/>
      <c r="L3538" s="175"/>
      <c r="M3538" s="175"/>
      <c r="N3538" s="175"/>
      <c r="O3538" s="175"/>
      <c r="P3538" s="175"/>
      <c r="Q3538" s="175"/>
      <c r="R3538" s="175"/>
      <c r="S3538" s="175"/>
      <c r="T3538" s="175"/>
      <c r="U3538" s="175"/>
      <c r="V3538" s="175"/>
      <c r="W3538" s="175"/>
      <c r="X3538" s="175"/>
      <c r="Y3538" s="175"/>
      <c r="Z3538" s="175"/>
      <c r="AA3538" s="175"/>
      <c r="AB3538" s="175"/>
      <c r="AC3538" s="175"/>
      <c r="AD3538" s="175"/>
      <c r="AE3538" s="175"/>
      <c r="AF3538" s="175"/>
      <c r="AG3538" s="175"/>
      <c r="AH3538" s="175"/>
      <c r="AI3538" s="175"/>
      <c r="AJ3538" s="175"/>
      <c r="AK3538" s="175"/>
      <c r="AL3538" s="175"/>
      <c r="AM3538" s="175"/>
      <c r="AN3538" s="175"/>
      <c r="AO3538" s="175"/>
      <c r="AP3538" s="175"/>
      <c r="AQ3538" s="175"/>
      <c r="AR3538" s="175"/>
    </row>
    <row r="3539" spans="1:44" ht="102" hidden="1" x14ac:dyDescent="0.3">
      <c r="A3539" s="175"/>
      <c r="B3539" s="186" t="s">
        <v>3465</v>
      </c>
      <c r="C3539" s="187"/>
      <c r="D3539" s="190">
        <v>2194.73</v>
      </c>
      <c r="E3539" s="191">
        <v>2194.73</v>
      </c>
      <c r="F3539" s="181" t="s">
        <v>1448</v>
      </c>
      <c r="G3539" s="185" t="s">
        <v>4637</v>
      </c>
      <c r="H3539" s="182"/>
      <c r="I3539" s="175"/>
      <c r="J3539" s="175"/>
      <c r="K3539" s="175"/>
      <c r="L3539" s="175"/>
      <c r="M3539" s="175"/>
      <c r="N3539" s="175"/>
      <c r="O3539" s="175"/>
      <c r="P3539" s="175"/>
      <c r="Q3539" s="175"/>
      <c r="R3539" s="175"/>
      <c r="S3539" s="175"/>
      <c r="T3539" s="175"/>
      <c r="U3539" s="175"/>
      <c r="V3539" s="175"/>
      <c r="W3539" s="175"/>
      <c r="X3539" s="175"/>
      <c r="Y3539" s="175"/>
      <c r="Z3539" s="175"/>
      <c r="AA3539" s="175"/>
      <c r="AB3539" s="175"/>
      <c r="AC3539" s="175"/>
      <c r="AD3539" s="175"/>
      <c r="AE3539" s="175"/>
      <c r="AF3539" s="175"/>
      <c r="AG3539" s="175"/>
      <c r="AH3539" s="175"/>
      <c r="AI3539" s="175"/>
      <c r="AJ3539" s="175"/>
      <c r="AK3539" s="175"/>
      <c r="AL3539" s="175"/>
      <c r="AM3539" s="175"/>
      <c r="AN3539" s="175"/>
      <c r="AO3539" s="175"/>
      <c r="AP3539" s="175"/>
      <c r="AQ3539" s="175"/>
      <c r="AR3539" s="175"/>
    </row>
    <row r="3540" spans="1:44" ht="102" x14ac:dyDescent="0.3">
      <c r="A3540" s="175"/>
      <c r="B3540" s="181" t="s">
        <v>1448</v>
      </c>
      <c r="C3540" s="182" t="s">
        <v>1449</v>
      </c>
      <c r="D3540" s="190">
        <v>2181.85</v>
      </c>
      <c r="E3540" s="191">
        <v>2181.85</v>
      </c>
      <c r="F3540" s="185" t="s">
        <v>4637</v>
      </c>
      <c r="G3540" s="186" t="s">
        <v>3466</v>
      </c>
      <c r="H3540" s="187"/>
      <c r="I3540" s="175"/>
      <c r="J3540" s="175"/>
      <c r="K3540" s="175"/>
      <c r="L3540" s="175"/>
      <c r="M3540" s="175"/>
      <c r="N3540" s="175"/>
      <c r="O3540" s="175"/>
      <c r="P3540" s="175"/>
      <c r="Q3540" s="175"/>
      <c r="R3540" s="175"/>
      <c r="S3540" s="175"/>
      <c r="T3540" s="175"/>
      <c r="U3540" s="175"/>
      <c r="V3540" s="175"/>
      <c r="W3540" s="175"/>
      <c r="X3540" s="175"/>
      <c r="Y3540" s="175"/>
      <c r="Z3540" s="175"/>
      <c r="AA3540" s="175"/>
      <c r="AB3540" s="175"/>
      <c r="AC3540" s="175"/>
      <c r="AD3540" s="175"/>
      <c r="AE3540" s="175"/>
      <c r="AF3540" s="175"/>
      <c r="AG3540" s="175"/>
      <c r="AH3540" s="175"/>
      <c r="AI3540" s="175"/>
      <c r="AJ3540" s="175"/>
      <c r="AK3540" s="175"/>
      <c r="AL3540" s="175"/>
      <c r="AM3540" s="175"/>
      <c r="AN3540" s="175"/>
      <c r="AO3540" s="175"/>
      <c r="AP3540" s="175"/>
      <c r="AQ3540" s="175"/>
      <c r="AR3540" s="175"/>
    </row>
    <row r="3541" spans="1:44" ht="102" hidden="1" x14ac:dyDescent="0.3">
      <c r="A3541" s="175"/>
      <c r="B3541" s="185" t="s">
        <v>4637</v>
      </c>
      <c r="C3541" s="182"/>
      <c r="D3541" s="190">
        <v>2181.85</v>
      </c>
      <c r="E3541" s="191">
        <v>2181.85</v>
      </c>
      <c r="F3541" s="186" t="s">
        <v>3466</v>
      </c>
      <c r="G3541" s="181" t="s">
        <v>1367</v>
      </c>
      <c r="H3541" s="182" t="s">
        <v>1368</v>
      </c>
      <c r="I3541" s="175"/>
      <c r="J3541" s="175"/>
      <c r="K3541" s="175"/>
      <c r="L3541" s="175"/>
      <c r="M3541" s="175"/>
      <c r="N3541" s="175"/>
      <c r="O3541" s="175"/>
      <c r="P3541" s="175"/>
      <c r="Q3541" s="175"/>
      <c r="R3541" s="175"/>
      <c r="S3541" s="175"/>
      <c r="T3541" s="175"/>
      <c r="U3541" s="175"/>
      <c r="V3541" s="175"/>
      <c r="W3541" s="175"/>
      <c r="X3541" s="175"/>
      <c r="Y3541" s="175"/>
      <c r="Z3541" s="175"/>
      <c r="AA3541" s="175"/>
      <c r="AB3541" s="175"/>
      <c r="AC3541" s="175"/>
      <c r="AD3541" s="175"/>
      <c r="AE3541" s="175"/>
      <c r="AF3541" s="175"/>
      <c r="AG3541" s="175"/>
      <c r="AH3541" s="175"/>
      <c r="AI3541" s="175"/>
      <c r="AJ3541" s="175"/>
      <c r="AK3541" s="175"/>
      <c r="AL3541" s="175"/>
      <c r="AM3541" s="175"/>
      <c r="AN3541" s="175"/>
      <c r="AO3541" s="175"/>
      <c r="AP3541" s="175"/>
      <c r="AQ3541" s="175"/>
      <c r="AR3541" s="175"/>
    </row>
    <row r="3542" spans="1:44" ht="102" hidden="1" x14ac:dyDescent="0.3">
      <c r="A3542" s="175"/>
      <c r="B3542" s="186" t="s">
        <v>3466</v>
      </c>
      <c r="C3542" s="187"/>
      <c r="D3542" s="190">
        <v>2181.85</v>
      </c>
      <c r="E3542" s="191">
        <v>2181.85</v>
      </c>
      <c r="F3542" s="181" t="s">
        <v>1367</v>
      </c>
      <c r="G3542" s="185" t="s">
        <v>4637</v>
      </c>
      <c r="H3542" s="182"/>
      <c r="I3542" s="175"/>
      <c r="J3542" s="175"/>
      <c r="K3542" s="175"/>
      <c r="L3542" s="175"/>
      <c r="M3542" s="175"/>
      <c r="N3542" s="175"/>
      <c r="O3542" s="175"/>
      <c r="P3542" s="175"/>
      <c r="Q3542" s="175"/>
      <c r="R3542" s="175"/>
      <c r="S3542" s="175"/>
      <c r="T3542" s="175"/>
      <c r="U3542" s="175"/>
      <c r="V3542" s="175"/>
      <c r="W3542" s="175"/>
      <c r="X3542" s="175"/>
      <c r="Y3542" s="175"/>
      <c r="Z3542" s="175"/>
      <c r="AA3542" s="175"/>
      <c r="AB3542" s="175"/>
      <c r="AC3542" s="175"/>
      <c r="AD3542" s="175"/>
      <c r="AE3542" s="175"/>
      <c r="AF3542" s="175"/>
      <c r="AG3542" s="175"/>
      <c r="AH3542" s="175"/>
      <c r="AI3542" s="175"/>
      <c r="AJ3542" s="175"/>
      <c r="AK3542" s="175"/>
      <c r="AL3542" s="175"/>
      <c r="AM3542" s="175"/>
      <c r="AN3542" s="175"/>
      <c r="AO3542" s="175"/>
      <c r="AP3542" s="175"/>
      <c r="AQ3542" s="175"/>
      <c r="AR3542" s="175"/>
    </row>
    <row r="3543" spans="1:44" ht="102" x14ac:dyDescent="0.3">
      <c r="A3543" s="175"/>
      <c r="B3543" s="181" t="s">
        <v>1367</v>
      </c>
      <c r="C3543" s="182" t="s">
        <v>1368</v>
      </c>
      <c r="D3543" s="190">
        <v>3122.45</v>
      </c>
      <c r="E3543" s="191">
        <v>3122.45</v>
      </c>
      <c r="F3543" s="185" t="s">
        <v>4637</v>
      </c>
      <c r="G3543" s="186" t="s">
        <v>3468</v>
      </c>
      <c r="H3543" s="187"/>
      <c r="I3543" s="175"/>
      <c r="J3543" s="175"/>
      <c r="K3543" s="175"/>
      <c r="L3543" s="175"/>
      <c r="M3543" s="175"/>
      <c r="N3543" s="175"/>
      <c r="O3543" s="175"/>
      <c r="P3543" s="175"/>
      <c r="Q3543" s="175"/>
      <c r="R3543" s="175"/>
      <c r="S3543" s="175"/>
      <c r="T3543" s="175"/>
      <c r="U3543" s="175"/>
      <c r="V3543" s="175"/>
      <c r="W3543" s="175"/>
      <c r="X3543" s="175"/>
      <c r="Y3543" s="175"/>
      <c r="Z3543" s="175"/>
      <c r="AA3543" s="175"/>
      <c r="AB3543" s="175"/>
      <c r="AC3543" s="175"/>
      <c r="AD3543" s="175"/>
      <c r="AE3543" s="175"/>
      <c r="AF3543" s="175"/>
      <c r="AG3543" s="175"/>
      <c r="AH3543" s="175"/>
      <c r="AI3543" s="175"/>
      <c r="AJ3543" s="175"/>
      <c r="AK3543" s="175"/>
      <c r="AL3543" s="175"/>
      <c r="AM3543" s="175"/>
      <c r="AN3543" s="175"/>
      <c r="AO3543" s="175"/>
      <c r="AP3543" s="175"/>
      <c r="AQ3543" s="175"/>
      <c r="AR3543" s="175"/>
    </row>
    <row r="3544" spans="1:44" ht="102" hidden="1" x14ac:dyDescent="0.3">
      <c r="A3544" s="175"/>
      <c r="B3544" s="185" t="s">
        <v>4637</v>
      </c>
      <c r="C3544" s="182"/>
      <c r="D3544" s="190">
        <v>3122.45</v>
      </c>
      <c r="E3544" s="191">
        <v>3122.45</v>
      </c>
      <c r="F3544" s="186" t="s">
        <v>3468</v>
      </c>
      <c r="G3544" s="181" t="s">
        <v>1369</v>
      </c>
      <c r="H3544" s="182" t="s">
        <v>1370</v>
      </c>
      <c r="I3544" s="175"/>
      <c r="J3544" s="175"/>
      <c r="K3544" s="175"/>
      <c r="L3544" s="175"/>
      <c r="M3544" s="175"/>
      <c r="N3544" s="175"/>
      <c r="O3544" s="175"/>
      <c r="P3544" s="175"/>
      <c r="Q3544" s="175"/>
      <c r="R3544" s="175"/>
      <c r="S3544" s="175"/>
      <c r="T3544" s="175"/>
      <c r="U3544" s="175"/>
      <c r="V3544" s="175"/>
      <c r="W3544" s="175"/>
      <c r="X3544" s="175"/>
      <c r="Y3544" s="175"/>
      <c r="Z3544" s="175"/>
      <c r="AA3544" s="175"/>
      <c r="AB3544" s="175"/>
      <c r="AC3544" s="175"/>
      <c r="AD3544" s="175"/>
      <c r="AE3544" s="175"/>
      <c r="AF3544" s="175"/>
      <c r="AG3544" s="175"/>
      <c r="AH3544" s="175"/>
      <c r="AI3544" s="175"/>
      <c r="AJ3544" s="175"/>
      <c r="AK3544" s="175"/>
      <c r="AL3544" s="175"/>
      <c r="AM3544" s="175"/>
      <c r="AN3544" s="175"/>
      <c r="AO3544" s="175"/>
      <c r="AP3544" s="175"/>
      <c r="AQ3544" s="175"/>
      <c r="AR3544" s="175"/>
    </row>
    <row r="3545" spans="1:44" ht="102" hidden="1" x14ac:dyDescent="0.3">
      <c r="A3545" s="175"/>
      <c r="B3545" s="186" t="s">
        <v>3468</v>
      </c>
      <c r="C3545" s="187"/>
      <c r="D3545" s="190">
        <v>3122.45</v>
      </c>
      <c r="E3545" s="191">
        <v>3122.45</v>
      </c>
      <c r="F3545" s="181" t="s">
        <v>1369</v>
      </c>
      <c r="G3545" s="185" t="s">
        <v>4637</v>
      </c>
      <c r="H3545" s="182"/>
      <c r="I3545" s="175"/>
      <c r="J3545" s="175"/>
      <c r="K3545" s="175"/>
      <c r="L3545" s="175"/>
      <c r="M3545" s="175"/>
      <c r="N3545" s="175"/>
      <c r="O3545" s="175"/>
      <c r="P3545" s="175"/>
      <c r="Q3545" s="175"/>
      <c r="R3545" s="175"/>
      <c r="S3545" s="175"/>
      <c r="T3545" s="175"/>
      <c r="U3545" s="175"/>
      <c r="V3545" s="175"/>
      <c r="W3545" s="175"/>
      <c r="X3545" s="175"/>
      <c r="Y3545" s="175"/>
      <c r="Z3545" s="175"/>
      <c r="AA3545" s="175"/>
      <c r="AB3545" s="175"/>
      <c r="AC3545" s="175"/>
      <c r="AD3545" s="175"/>
      <c r="AE3545" s="175"/>
      <c r="AF3545" s="175"/>
      <c r="AG3545" s="175"/>
      <c r="AH3545" s="175"/>
      <c r="AI3545" s="175"/>
      <c r="AJ3545" s="175"/>
      <c r="AK3545" s="175"/>
      <c r="AL3545" s="175"/>
      <c r="AM3545" s="175"/>
      <c r="AN3545" s="175"/>
      <c r="AO3545" s="175"/>
      <c r="AP3545" s="175"/>
      <c r="AQ3545" s="175"/>
      <c r="AR3545" s="175"/>
    </row>
    <row r="3546" spans="1:44" ht="102" x14ac:dyDescent="0.3">
      <c r="A3546" s="175"/>
      <c r="B3546" s="181" t="s">
        <v>1369</v>
      </c>
      <c r="C3546" s="182" t="s">
        <v>1370</v>
      </c>
      <c r="D3546" s="190">
        <v>3367.26</v>
      </c>
      <c r="E3546" s="191">
        <v>3367.26</v>
      </c>
      <c r="F3546" s="185" t="s">
        <v>4637</v>
      </c>
      <c r="G3546" s="186" t="s">
        <v>3777</v>
      </c>
      <c r="H3546" s="187"/>
      <c r="I3546" s="175"/>
      <c r="J3546" s="175"/>
      <c r="K3546" s="175"/>
      <c r="L3546" s="175"/>
      <c r="M3546" s="175"/>
      <c r="N3546" s="175"/>
      <c r="O3546" s="175"/>
      <c r="P3546" s="175"/>
      <c r="Q3546" s="175"/>
      <c r="R3546" s="175"/>
      <c r="S3546" s="175"/>
      <c r="T3546" s="175"/>
      <c r="U3546" s="175"/>
      <c r="V3546" s="175"/>
      <c r="W3546" s="175"/>
      <c r="X3546" s="175"/>
      <c r="Y3546" s="175"/>
      <c r="Z3546" s="175"/>
      <c r="AA3546" s="175"/>
      <c r="AB3546" s="175"/>
      <c r="AC3546" s="175"/>
      <c r="AD3546" s="175"/>
      <c r="AE3546" s="175"/>
      <c r="AF3546" s="175"/>
      <c r="AG3546" s="175"/>
      <c r="AH3546" s="175"/>
      <c r="AI3546" s="175"/>
      <c r="AJ3546" s="175"/>
      <c r="AK3546" s="175"/>
      <c r="AL3546" s="175"/>
      <c r="AM3546" s="175"/>
      <c r="AN3546" s="175"/>
      <c r="AO3546" s="175"/>
      <c r="AP3546" s="175"/>
      <c r="AQ3546" s="175"/>
      <c r="AR3546" s="175"/>
    </row>
    <row r="3547" spans="1:44" ht="102" hidden="1" x14ac:dyDescent="0.3">
      <c r="A3547" s="175"/>
      <c r="B3547" s="185" t="s">
        <v>4637</v>
      </c>
      <c r="C3547" s="182"/>
      <c r="D3547" s="190">
        <v>3367.26</v>
      </c>
      <c r="E3547" s="191">
        <v>3367.26</v>
      </c>
      <c r="F3547" s="186" t="s">
        <v>3777</v>
      </c>
      <c r="G3547" s="181" t="s">
        <v>2439</v>
      </c>
      <c r="H3547" s="182" t="s">
        <v>2440</v>
      </c>
      <c r="I3547" s="175"/>
      <c r="J3547" s="175"/>
      <c r="K3547" s="175"/>
      <c r="L3547" s="175"/>
      <c r="M3547" s="175"/>
      <c r="N3547" s="175"/>
      <c r="O3547" s="175"/>
      <c r="P3547" s="175"/>
      <c r="Q3547" s="175"/>
      <c r="R3547" s="175"/>
      <c r="S3547" s="175"/>
      <c r="T3547" s="175"/>
      <c r="U3547" s="175"/>
      <c r="V3547" s="175"/>
      <c r="W3547" s="175"/>
      <c r="X3547" s="175"/>
      <c r="Y3547" s="175"/>
      <c r="Z3547" s="175"/>
      <c r="AA3547" s="175"/>
      <c r="AB3547" s="175"/>
      <c r="AC3547" s="175"/>
      <c r="AD3547" s="175"/>
      <c r="AE3547" s="175"/>
      <c r="AF3547" s="175"/>
      <c r="AG3547" s="175"/>
      <c r="AH3547" s="175"/>
      <c r="AI3547" s="175"/>
      <c r="AJ3547" s="175"/>
      <c r="AK3547" s="175"/>
      <c r="AL3547" s="175"/>
      <c r="AM3547" s="175"/>
      <c r="AN3547" s="175"/>
      <c r="AO3547" s="175"/>
      <c r="AP3547" s="175"/>
      <c r="AQ3547" s="175"/>
      <c r="AR3547" s="175"/>
    </row>
    <row r="3548" spans="1:44" ht="102" hidden="1" x14ac:dyDescent="0.3">
      <c r="A3548" s="175"/>
      <c r="B3548" s="186" t="s">
        <v>3777</v>
      </c>
      <c r="C3548" s="187"/>
      <c r="D3548" s="190">
        <v>3367.26</v>
      </c>
      <c r="E3548" s="191">
        <v>3367.26</v>
      </c>
      <c r="F3548" s="181" t="s">
        <v>2439</v>
      </c>
      <c r="G3548" s="185" t="s">
        <v>4637</v>
      </c>
      <c r="H3548" s="182"/>
      <c r="I3548" s="175"/>
      <c r="J3548" s="175"/>
      <c r="K3548" s="175"/>
      <c r="L3548" s="175"/>
      <c r="M3548" s="175"/>
      <c r="N3548" s="175"/>
      <c r="O3548" s="175"/>
      <c r="P3548" s="175"/>
      <c r="Q3548" s="175"/>
      <c r="R3548" s="175"/>
      <c r="S3548" s="175"/>
      <c r="T3548" s="175"/>
      <c r="U3548" s="175"/>
      <c r="V3548" s="175"/>
      <c r="W3548" s="175"/>
      <c r="X3548" s="175"/>
      <c r="Y3548" s="175"/>
      <c r="Z3548" s="175"/>
      <c r="AA3548" s="175"/>
      <c r="AB3548" s="175"/>
      <c r="AC3548" s="175"/>
      <c r="AD3548" s="175"/>
      <c r="AE3548" s="175"/>
      <c r="AF3548" s="175"/>
      <c r="AG3548" s="175"/>
      <c r="AH3548" s="175"/>
      <c r="AI3548" s="175"/>
      <c r="AJ3548" s="175"/>
      <c r="AK3548" s="175"/>
      <c r="AL3548" s="175"/>
      <c r="AM3548" s="175"/>
      <c r="AN3548" s="175"/>
      <c r="AO3548" s="175"/>
      <c r="AP3548" s="175"/>
      <c r="AQ3548" s="175"/>
      <c r="AR3548" s="175"/>
    </row>
    <row r="3549" spans="1:44" ht="102" x14ac:dyDescent="0.3">
      <c r="A3549" s="175"/>
      <c r="B3549" s="181" t="s">
        <v>2439</v>
      </c>
      <c r="C3549" s="182" t="s">
        <v>2440</v>
      </c>
      <c r="D3549" s="190">
        <v>2194.73</v>
      </c>
      <c r="E3549" s="191">
        <v>2194.73</v>
      </c>
      <c r="F3549" s="185" t="s">
        <v>4637</v>
      </c>
      <c r="G3549" s="186" t="s">
        <v>3493</v>
      </c>
      <c r="H3549" s="187"/>
      <c r="I3549" s="175"/>
      <c r="J3549" s="175"/>
      <c r="K3549" s="175"/>
      <c r="L3549" s="175"/>
      <c r="M3549" s="175"/>
      <c r="N3549" s="175"/>
      <c r="O3549" s="175"/>
      <c r="P3549" s="175"/>
      <c r="Q3549" s="175"/>
      <c r="R3549" s="175"/>
      <c r="S3549" s="175"/>
      <c r="T3549" s="175"/>
      <c r="U3549" s="175"/>
      <c r="V3549" s="175"/>
      <c r="W3549" s="175"/>
      <c r="X3549" s="175"/>
      <c r="Y3549" s="175"/>
      <c r="Z3549" s="175"/>
      <c r="AA3549" s="175"/>
      <c r="AB3549" s="175"/>
      <c r="AC3549" s="175"/>
      <c r="AD3549" s="175"/>
      <c r="AE3549" s="175"/>
      <c r="AF3549" s="175"/>
      <c r="AG3549" s="175"/>
      <c r="AH3549" s="175"/>
      <c r="AI3549" s="175"/>
      <c r="AJ3549" s="175"/>
      <c r="AK3549" s="175"/>
      <c r="AL3549" s="175"/>
      <c r="AM3549" s="175"/>
      <c r="AN3549" s="175"/>
      <c r="AO3549" s="175"/>
      <c r="AP3549" s="175"/>
      <c r="AQ3549" s="175"/>
      <c r="AR3549" s="175"/>
    </row>
    <row r="3550" spans="1:44" ht="102" hidden="1" x14ac:dyDescent="0.3">
      <c r="A3550" s="175"/>
      <c r="B3550" s="185" t="s">
        <v>4637</v>
      </c>
      <c r="C3550" s="182"/>
      <c r="D3550" s="190">
        <v>2194.73</v>
      </c>
      <c r="E3550" s="191">
        <v>2194.73</v>
      </c>
      <c r="F3550" s="186" t="s">
        <v>3493</v>
      </c>
      <c r="G3550" s="181" t="s">
        <v>2213</v>
      </c>
      <c r="H3550" s="182" t="s">
        <v>225</v>
      </c>
      <c r="I3550" s="175"/>
      <c r="J3550" s="175"/>
      <c r="K3550" s="175"/>
      <c r="L3550" s="175"/>
      <c r="M3550" s="175"/>
      <c r="N3550" s="175"/>
      <c r="O3550" s="175"/>
      <c r="P3550" s="175"/>
      <c r="Q3550" s="175"/>
      <c r="R3550" s="175"/>
      <c r="S3550" s="175"/>
      <c r="T3550" s="175"/>
      <c r="U3550" s="175"/>
      <c r="V3550" s="175"/>
      <c r="W3550" s="175"/>
      <c r="X3550" s="175"/>
      <c r="Y3550" s="175"/>
      <c r="Z3550" s="175"/>
      <c r="AA3550" s="175"/>
      <c r="AB3550" s="175"/>
      <c r="AC3550" s="175"/>
      <c r="AD3550" s="175"/>
      <c r="AE3550" s="175"/>
      <c r="AF3550" s="175"/>
      <c r="AG3550" s="175"/>
      <c r="AH3550" s="175"/>
      <c r="AI3550" s="175"/>
      <c r="AJ3550" s="175"/>
      <c r="AK3550" s="175"/>
      <c r="AL3550" s="175"/>
      <c r="AM3550" s="175"/>
      <c r="AN3550" s="175"/>
      <c r="AO3550" s="175"/>
      <c r="AP3550" s="175"/>
      <c r="AQ3550" s="175"/>
      <c r="AR3550" s="175"/>
    </row>
    <row r="3551" spans="1:44" ht="102" hidden="1" x14ac:dyDescent="0.3">
      <c r="A3551" s="175"/>
      <c r="B3551" s="186" t="s">
        <v>3493</v>
      </c>
      <c r="C3551" s="187"/>
      <c r="D3551" s="190">
        <v>2194.73</v>
      </c>
      <c r="E3551" s="191">
        <v>2194.73</v>
      </c>
      <c r="F3551" s="181" t="s">
        <v>2213</v>
      </c>
      <c r="G3551" s="185" t="s">
        <v>4637</v>
      </c>
      <c r="H3551" s="182"/>
      <c r="I3551" s="175"/>
      <c r="J3551" s="175"/>
      <c r="K3551" s="175"/>
      <c r="L3551" s="175"/>
      <c r="M3551" s="175"/>
      <c r="N3551" s="175"/>
      <c r="O3551" s="175"/>
      <c r="P3551" s="175"/>
      <c r="Q3551" s="175"/>
      <c r="R3551" s="175"/>
      <c r="S3551" s="175"/>
      <c r="T3551" s="175"/>
      <c r="U3551" s="175"/>
      <c r="V3551" s="175"/>
      <c r="W3551" s="175"/>
      <c r="X3551" s="175"/>
      <c r="Y3551" s="175"/>
      <c r="Z3551" s="175"/>
      <c r="AA3551" s="175"/>
      <c r="AB3551" s="175"/>
      <c r="AC3551" s="175"/>
      <c r="AD3551" s="175"/>
      <c r="AE3551" s="175"/>
      <c r="AF3551" s="175"/>
      <c r="AG3551" s="175"/>
      <c r="AH3551" s="175"/>
      <c r="AI3551" s="175"/>
      <c r="AJ3551" s="175"/>
      <c r="AK3551" s="175"/>
      <c r="AL3551" s="175"/>
      <c r="AM3551" s="175"/>
      <c r="AN3551" s="175"/>
      <c r="AO3551" s="175"/>
      <c r="AP3551" s="175"/>
      <c r="AQ3551" s="175"/>
      <c r="AR3551" s="175"/>
    </row>
    <row r="3552" spans="1:44" ht="102" x14ac:dyDescent="0.3">
      <c r="A3552" s="175"/>
      <c r="B3552" s="181" t="s">
        <v>2213</v>
      </c>
      <c r="C3552" s="182" t="s">
        <v>225</v>
      </c>
      <c r="D3552" s="190">
        <v>3367.26</v>
      </c>
      <c r="E3552" s="191">
        <v>3367.26</v>
      </c>
      <c r="F3552" s="185" t="s">
        <v>4637</v>
      </c>
      <c r="G3552" s="186" t="s">
        <v>3234</v>
      </c>
      <c r="H3552" s="187"/>
      <c r="I3552" s="175"/>
      <c r="J3552" s="175"/>
      <c r="K3552" s="175"/>
      <c r="L3552" s="175"/>
      <c r="M3552" s="175"/>
      <c r="N3552" s="175"/>
      <c r="O3552" s="175"/>
      <c r="P3552" s="175"/>
      <c r="Q3552" s="175"/>
      <c r="R3552" s="175"/>
      <c r="S3552" s="175"/>
      <c r="T3552" s="175"/>
      <c r="U3552" s="175"/>
      <c r="V3552" s="175"/>
      <c r="W3552" s="175"/>
      <c r="X3552" s="175"/>
      <c r="Y3552" s="175"/>
      <c r="Z3552" s="175"/>
      <c r="AA3552" s="175"/>
      <c r="AB3552" s="175"/>
      <c r="AC3552" s="175"/>
      <c r="AD3552" s="175"/>
      <c r="AE3552" s="175"/>
      <c r="AF3552" s="175"/>
      <c r="AG3552" s="175"/>
      <c r="AH3552" s="175"/>
      <c r="AI3552" s="175"/>
      <c r="AJ3552" s="175"/>
      <c r="AK3552" s="175"/>
      <c r="AL3552" s="175"/>
      <c r="AM3552" s="175"/>
      <c r="AN3552" s="175"/>
      <c r="AO3552" s="175"/>
      <c r="AP3552" s="175"/>
      <c r="AQ3552" s="175"/>
      <c r="AR3552" s="175"/>
    </row>
    <row r="3553" spans="1:44" ht="102" hidden="1" x14ac:dyDescent="0.3">
      <c r="A3553" s="175"/>
      <c r="B3553" s="185" t="s">
        <v>4637</v>
      </c>
      <c r="C3553" s="182"/>
      <c r="D3553" s="190">
        <v>3367.26</v>
      </c>
      <c r="E3553" s="191">
        <v>3367.26</v>
      </c>
      <c r="F3553" s="186" t="s">
        <v>3234</v>
      </c>
      <c r="G3553" s="181" t="s">
        <v>1422</v>
      </c>
      <c r="H3553" s="182" t="s">
        <v>1423</v>
      </c>
      <c r="I3553" s="175"/>
      <c r="J3553" s="175"/>
      <c r="K3553" s="175"/>
      <c r="L3553" s="175"/>
      <c r="M3553" s="175"/>
      <c r="N3553" s="175"/>
      <c r="O3553" s="175"/>
      <c r="P3553" s="175"/>
      <c r="Q3553" s="175"/>
      <c r="R3553" s="175"/>
      <c r="S3553" s="175"/>
      <c r="T3553" s="175"/>
      <c r="U3553" s="175"/>
      <c r="V3553" s="175"/>
      <c r="W3553" s="175"/>
      <c r="X3553" s="175"/>
      <c r="Y3553" s="175"/>
      <c r="Z3553" s="175"/>
      <c r="AA3553" s="175"/>
      <c r="AB3553" s="175"/>
      <c r="AC3553" s="175"/>
      <c r="AD3553" s="175"/>
      <c r="AE3553" s="175"/>
      <c r="AF3553" s="175"/>
      <c r="AG3553" s="175"/>
      <c r="AH3553" s="175"/>
      <c r="AI3553" s="175"/>
      <c r="AJ3553" s="175"/>
      <c r="AK3553" s="175"/>
      <c r="AL3553" s="175"/>
      <c r="AM3553" s="175"/>
      <c r="AN3553" s="175"/>
      <c r="AO3553" s="175"/>
      <c r="AP3553" s="175"/>
      <c r="AQ3553" s="175"/>
      <c r="AR3553" s="175"/>
    </row>
    <row r="3554" spans="1:44" ht="102" hidden="1" x14ac:dyDescent="0.3">
      <c r="A3554" s="175"/>
      <c r="B3554" s="186" t="s">
        <v>3234</v>
      </c>
      <c r="C3554" s="187"/>
      <c r="D3554" s="190">
        <v>3367.26</v>
      </c>
      <c r="E3554" s="191">
        <v>3367.26</v>
      </c>
      <c r="F3554" s="181" t="s">
        <v>1422</v>
      </c>
      <c r="G3554" s="185" t="s">
        <v>4637</v>
      </c>
      <c r="H3554" s="182"/>
      <c r="I3554" s="175"/>
      <c r="J3554" s="175"/>
      <c r="K3554" s="175"/>
      <c r="L3554" s="175"/>
      <c r="M3554" s="175"/>
      <c r="N3554" s="175"/>
      <c r="O3554" s="175"/>
      <c r="P3554" s="175"/>
      <c r="Q3554" s="175"/>
      <c r="R3554" s="175"/>
      <c r="S3554" s="175"/>
      <c r="T3554" s="175"/>
      <c r="U3554" s="175"/>
      <c r="V3554" s="175"/>
      <c r="W3554" s="175"/>
      <c r="X3554" s="175"/>
      <c r="Y3554" s="175"/>
      <c r="Z3554" s="175"/>
      <c r="AA3554" s="175"/>
      <c r="AB3554" s="175"/>
      <c r="AC3554" s="175"/>
      <c r="AD3554" s="175"/>
      <c r="AE3554" s="175"/>
      <c r="AF3554" s="175"/>
      <c r="AG3554" s="175"/>
      <c r="AH3554" s="175"/>
      <c r="AI3554" s="175"/>
      <c r="AJ3554" s="175"/>
      <c r="AK3554" s="175"/>
      <c r="AL3554" s="175"/>
      <c r="AM3554" s="175"/>
      <c r="AN3554" s="175"/>
      <c r="AO3554" s="175"/>
      <c r="AP3554" s="175"/>
      <c r="AQ3554" s="175"/>
      <c r="AR3554" s="175"/>
    </row>
    <row r="3555" spans="1:44" ht="102" x14ac:dyDescent="0.3">
      <c r="A3555" s="175"/>
      <c r="B3555" s="181" t="s">
        <v>1422</v>
      </c>
      <c r="C3555" s="182" t="s">
        <v>1423</v>
      </c>
      <c r="D3555" s="190">
        <v>2181.85</v>
      </c>
      <c r="E3555" s="191">
        <v>2181.85</v>
      </c>
      <c r="F3555" s="185" t="s">
        <v>4637</v>
      </c>
      <c r="G3555" s="186" t="s">
        <v>3494</v>
      </c>
      <c r="H3555" s="187"/>
      <c r="I3555" s="175"/>
      <c r="J3555" s="175"/>
      <c r="K3555" s="175"/>
      <c r="L3555" s="175"/>
      <c r="M3555" s="175"/>
      <c r="N3555" s="175"/>
      <c r="O3555" s="175"/>
      <c r="P3555" s="175"/>
      <c r="Q3555" s="175"/>
      <c r="R3555" s="175"/>
      <c r="S3555" s="175"/>
      <c r="T3555" s="175"/>
      <c r="U3555" s="175"/>
      <c r="V3555" s="175"/>
      <c r="W3555" s="175"/>
      <c r="X3555" s="175"/>
      <c r="Y3555" s="175"/>
      <c r="Z3555" s="175"/>
      <c r="AA3555" s="175"/>
      <c r="AB3555" s="175"/>
      <c r="AC3555" s="175"/>
      <c r="AD3555" s="175"/>
      <c r="AE3555" s="175"/>
      <c r="AF3555" s="175"/>
      <c r="AG3555" s="175"/>
      <c r="AH3555" s="175"/>
      <c r="AI3555" s="175"/>
      <c r="AJ3555" s="175"/>
      <c r="AK3555" s="175"/>
      <c r="AL3555" s="175"/>
      <c r="AM3555" s="175"/>
      <c r="AN3555" s="175"/>
      <c r="AO3555" s="175"/>
      <c r="AP3555" s="175"/>
      <c r="AQ3555" s="175"/>
      <c r="AR3555" s="175"/>
    </row>
    <row r="3556" spans="1:44" ht="102" hidden="1" x14ac:dyDescent="0.3">
      <c r="A3556" s="175"/>
      <c r="B3556" s="185" t="s">
        <v>4637</v>
      </c>
      <c r="C3556" s="182"/>
      <c r="D3556" s="190">
        <v>2181.85</v>
      </c>
      <c r="E3556" s="191">
        <v>2181.85</v>
      </c>
      <c r="F3556" s="186" t="s">
        <v>3494</v>
      </c>
      <c r="G3556" s="181" t="s">
        <v>513</v>
      </c>
      <c r="H3556" s="182" t="s">
        <v>514</v>
      </c>
      <c r="I3556" s="175"/>
      <c r="J3556" s="175"/>
      <c r="K3556" s="175"/>
      <c r="L3556" s="175"/>
      <c r="M3556" s="175"/>
      <c r="N3556" s="175"/>
      <c r="O3556" s="175"/>
      <c r="P3556" s="175"/>
      <c r="Q3556" s="175"/>
      <c r="R3556" s="175"/>
      <c r="S3556" s="175"/>
      <c r="T3556" s="175"/>
      <c r="U3556" s="175"/>
      <c r="V3556" s="175"/>
      <c r="W3556" s="175"/>
      <c r="X3556" s="175"/>
      <c r="Y3556" s="175"/>
      <c r="Z3556" s="175"/>
      <c r="AA3556" s="175"/>
      <c r="AB3556" s="175"/>
      <c r="AC3556" s="175"/>
      <c r="AD3556" s="175"/>
      <c r="AE3556" s="175"/>
      <c r="AF3556" s="175"/>
      <c r="AG3556" s="175"/>
      <c r="AH3556" s="175"/>
      <c r="AI3556" s="175"/>
      <c r="AJ3556" s="175"/>
      <c r="AK3556" s="175"/>
      <c r="AL3556" s="175"/>
      <c r="AM3556" s="175"/>
      <c r="AN3556" s="175"/>
      <c r="AO3556" s="175"/>
      <c r="AP3556" s="175"/>
      <c r="AQ3556" s="175"/>
      <c r="AR3556" s="175"/>
    </row>
    <row r="3557" spans="1:44" ht="102" hidden="1" x14ac:dyDescent="0.3">
      <c r="A3557" s="175"/>
      <c r="B3557" s="186" t="s">
        <v>3494</v>
      </c>
      <c r="C3557" s="187"/>
      <c r="D3557" s="190">
        <v>2181.85</v>
      </c>
      <c r="E3557" s="191">
        <v>2181.85</v>
      </c>
      <c r="F3557" s="181" t="s">
        <v>513</v>
      </c>
      <c r="G3557" s="185" t="s">
        <v>4637</v>
      </c>
      <c r="H3557" s="182"/>
      <c r="I3557" s="175"/>
      <c r="J3557" s="175"/>
      <c r="K3557" s="175"/>
      <c r="L3557" s="175"/>
      <c r="M3557" s="175"/>
      <c r="N3557" s="175"/>
      <c r="O3557" s="175"/>
      <c r="P3557" s="175"/>
      <c r="Q3557" s="175"/>
      <c r="R3557" s="175"/>
      <c r="S3557" s="175"/>
      <c r="T3557" s="175"/>
      <c r="U3557" s="175"/>
      <c r="V3557" s="175"/>
      <c r="W3557" s="175"/>
      <c r="X3557" s="175"/>
      <c r="Y3557" s="175"/>
      <c r="Z3557" s="175"/>
      <c r="AA3557" s="175"/>
      <c r="AB3557" s="175"/>
      <c r="AC3557" s="175"/>
      <c r="AD3557" s="175"/>
      <c r="AE3557" s="175"/>
      <c r="AF3557" s="175"/>
      <c r="AG3557" s="175"/>
      <c r="AH3557" s="175"/>
      <c r="AI3557" s="175"/>
      <c r="AJ3557" s="175"/>
      <c r="AK3557" s="175"/>
      <c r="AL3557" s="175"/>
      <c r="AM3557" s="175"/>
      <c r="AN3557" s="175"/>
      <c r="AO3557" s="175"/>
      <c r="AP3557" s="175"/>
      <c r="AQ3557" s="175"/>
      <c r="AR3557" s="175"/>
    </row>
    <row r="3558" spans="1:44" ht="102" x14ac:dyDescent="0.3">
      <c r="A3558" s="175"/>
      <c r="B3558" s="181" t="s">
        <v>513</v>
      </c>
      <c r="C3558" s="182" t="s">
        <v>514</v>
      </c>
      <c r="D3558" s="190">
        <v>3122.45</v>
      </c>
      <c r="E3558" s="191">
        <v>3122.45</v>
      </c>
      <c r="F3558" s="185" t="s">
        <v>4637</v>
      </c>
      <c r="G3558" s="186" t="s">
        <v>3781</v>
      </c>
      <c r="H3558" s="187"/>
      <c r="I3558" s="175"/>
      <c r="J3558" s="175"/>
      <c r="K3558" s="175"/>
      <c r="L3558" s="175"/>
      <c r="M3558" s="175"/>
      <c r="N3558" s="175"/>
      <c r="O3558" s="175"/>
      <c r="P3558" s="175"/>
      <c r="Q3558" s="175"/>
      <c r="R3558" s="175"/>
      <c r="S3558" s="175"/>
      <c r="T3558" s="175"/>
      <c r="U3558" s="175"/>
      <c r="V3558" s="175"/>
      <c r="W3558" s="175"/>
      <c r="X3558" s="175"/>
      <c r="Y3558" s="175"/>
      <c r="Z3558" s="175"/>
      <c r="AA3558" s="175"/>
      <c r="AB3558" s="175"/>
      <c r="AC3558" s="175"/>
      <c r="AD3558" s="175"/>
      <c r="AE3558" s="175"/>
      <c r="AF3558" s="175"/>
      <c r="AG3558" s="175"/>
      <c r="AH3558" s="175"/>
      <c r="AI3558" s="175"/>
      <c r="AJ3558" s="175"/>
      <c r="AK3558" s="175"/>
      <c r="AL3558" s="175"/>
      <c r="AM3558" s="175"/>
      <c r="AN3558" s="175"/>
      <c r="AO3558" s="175"/>
      <c r="AP3558" s="175"/>
      <c r="AQ3558" s="175"/>
      <c r="AR3558" s="175"/>
    </row>
    <row r="3559" spans="1:44" ht="102" hidden="1" x14ac:dyDescent="0.3">
      <c r="A3559" s="175"/>
      <c r="B3559" s="185" t="s">
        <v>4637</v>
      </c>
      <c r="C3559" s="182"/>
      <c r="D3559" s="190">
        <v>3122.45</v>
      </c>
      <c r="E3559" s="191">
        <v>3122.45</v>
      </c>
      <c r="F3559" s="186" t="s">
        <v>3781</v>
      </c>
      <c r="G3559" s="181" t="s">
        <v>784</v>
      </c>
      <c r="H3559" s="182" t="s">
        <v>785</v>
      </c>
      <c r="I3559" s="175"/>
      <c r="J3559" s="175"/>
      <c r="K3559" s="175"/>
      <c r="L3559" s="175"/>
      <c r="M3559" s="175"/>
      <c r="N3559" s="175"/>
      <c r="O3559" s="175"/>
      <c r="P3559" s="175"/>
      <c r="Q3559" s="175"/>
      <c r="R3559" s="175"/>
      <c r="S3559" s="175"/>
      <c r="T3559" s="175"/>
      <c r="U3559" s="175"/>
      <c r="V3559" s="175"/>
      <c r="W3559" s="175"/>
      <c r="X3559" s="175"/>
      <c r="Y3559" s="175"/>
      <c r="Z3559" s="175"/>
      <c r="AA3559" s="175"/>
      <c r="AB3559" s="175"/>
      <c r="AC3559" s="175"/>
      <c r="AD3559" s="175"/>
      <c r="AE3559" s="175"/>
      <c r="AF3559" s="175"/>
      <c r="AG3559" s="175"/>
      <c r="AH3559" s="175"/>
      <c r="AI3559" s="175"/>
      <c r="AJ3559" s="175"/>
      <c r="AK3559" s="175"/>
      <c r="AL3559" s="175"/>
      <c r="AM3559" s="175"/>
      <c r="AN3559" s="175"/>
      <c r="AO3559" s="175"/>
      <c r="AP3559" s="175"/>
      <c r="AQ3559" s="175"/>
      <c r="AR3559" s="175"/>
    </row>
    <row r="3560" spans="1:44" ht="102" hidden="1" x14ac:dyDescent="0.3">
      <c r="A3560" s="175"/>
      <c r="B3560" s="186" t="s">
        <v>3781</v>
      </c>
      <c r="C3560" s="187"/>
      <c r="D3560" s="190">
        <v>3122.45</v>
      </c>
      <c r="E3560" s="191">
        <v>3122.45</v>
      </c>
      <c r="F3560" s="181" t="s">
        <v>784</v>
      </c>
      <c r="G3560" s="185" t="s">
        <v>4637</v>
      </c>
      <c r="H3560" s="182"/>
      <c r="I3560" s="175"/>
      <c r="J3560" s="175"/>
      <c r="K3560" s="175"/>
      <c r="L3560" s="175"/>
      <c r="M3560" s="175"/>
      <c r="N3560" s="175"/>
      <c r="O3560" s="175"/>
      <c r="P3560" s="175"/>
      <c r="Q3560" s="175"/>
      <c r="R3560" s="175"/>
      <c r="S3560" s="175"/>
      <c r="T3560" s="175"/>
      <c r="U3560" s="175"/>
      <c r="V3560" s="175"/>
      <c r="W3560" s="175"/>
      <c r="X3560" s="175"/>
      <c r="Y3560" s="175"/>
      <c r="Z3560" s="175"/>
      <c r="AA3560" s="175"/>
      <c r="AB3560" s="175"/>
      <c r="AC3560" s="175"/>
      <c r="AD3560" s="175"/>
      <c r="AE3560" s="175"/>
      <c r="AF3560" s="175"/>
      <c r="AG3560" s="175"/>
      <c r="AH3560" s="175"/>
      <c r="AI3560" s="175"/>
      <c r="AJ3560" s="175"/>
      <c r="AK3560" s="175"/>
      <c r="AL3560" s="175"/>
      <c r="AM3560" s="175"/>
      <c r="AN3560" s="175"/>
      <c r="AO3560" s="175"/>
      <c r="AP3560" s="175"/>
      <c r="AQ3560" s="175"/>
      <c r="AR3560" s="175"/>
    </row>
    <row r="3561" spans="1:44" ht="102" x14ac:dyDescent="0.3">
      <c r="A3561" s="175"/>
      <c r="B3561" s="181" t="s">
        <v>784</v>
      </c>
      <c r="C3561" s="182" t="s">
        <v>785</v>
      </c>
      <c r="D3561" s="190">
        <v>3367.26</v>
      </c>
      <c r="E3561" s="191">
        <v>3367.26</v>
      </c>
      <c r="F3561" s="185" t="s">
        <v>4637</v>
      </c>
      <c r="G3561" s="186" t="s">
        <v>3516</v>
      </c>
      <c r="H3561" s="187"/>
      <c r="I3561" s="175"/>
      <c r="J3561" s="175"/>
      <c r="K3561" s="175"/>
      <c r="L3561" s="175"/>
      <c r="M3561" s="175"/>
      <c r="N3561" s="175"/>
      <c r="O3561" s="175"/>
      <c r="P3561" s="175"/>
      <c r="Q3561" s="175"/>
      <c r="R3561" s="175"/>
      <c r="S3561" s="175"/>
      <c r="T3561" s="175"/>
      <c r="U3561" s="175"/>
      <c r="V3561" s="175"/>
      <c r="W3561" s="175"/>
      <c r="X3561" s="175"/>
      <c r="Y3561" s="175"/>
      <c r="Z3561" s="175"/>
      <c r="AA3561" s="175"/>
      <c r="AB3561" s="175"/>
      <c r="AC3561" s="175"/>
      <c r="AD3561" s="175"/>
      <c r="AE3561" s="175"/>
      <c r="AF3561" s="175"/>
      <c r="AG3561" s="175"/>
      <c r="AH3561" s="175"/>
      <c r="AI3561" s="175"/>
      <c r="AJ3561" s="175"/>
      <c r="AK3561" s="175"/>
      <c r="AL3561" s="175"/>
      <c r="AM3561" s="175"/>
      <c r="AN3561" s="175"/>
      <c r="AO3561" s="175"/>
      <c r="AP3561" s="175"/>
      <c r="AQ3561" s="175"/>
      <c r="AR3561" s="175"/>
    </row>
    <row r="3562" spans="1:44" ht="102" hidden="1" x14ac:dyDescent="0.3">
      <c r="A3562" s="175"/>
      <c r="B3562" s="185" t="s">
        <v>4637</v>
      </c>
      <c r="C3562" s="182"/>
      <c r="D3562" s="190">
        <v>3367.26</v>
      </c>
      <c r="E3562" s="191">
        <v>3367.26</v>
      </c>
      <c r="F3562" s="186" t="s">
        <v>3516</v>
      </c>
      <c r="G3562" s="181" t="s">
        <v>1988</v>
      </c>
      <c r="H3562" s="182" t="s">
        <v>1989</v>
      </c>
      <c r="I3562" s="175"/>
      <c r="J3562" s="175"/>
      <c r="K3562" s="175"/>
      <c r="L3562" s="175"/>
      <c r="M3562" s="175"/>
      <c r="N3562" s="175"/>
      <c r="O3562" s="175"/>
      <c r="P3562" s="175"/>
      <c r="Q3562" s="175"/>
      <c r="R3562" s="175"/>
      <c r="S3562" s="175"/>
      <c r="T3562" s="175"/>
      <c r="U3562" s="175"/>
      <c r="V3562" s="175"/>
      <c r="W3562" s="175"/>
      <c r="X3562" s="175"/>
      <c r="Y3562" s="175"/>
      <c r="Z3562" s="175"/>
      <c r="AA3562" s="175"/>
      <c r="AB3562" s="175"/>
      <c r="AC3562" s="175"/>
      <c r="AD3562" s="175"/>
      <c r="AE3562" s="175"/>
      <c r="AF3562" s="175"/>
      <c r="AG3562" s="175"/>
      <c r="AH3562" s="175"/>
      <c r="AI3562" s="175"/>
      <c r="AJ3562" s="175"/>
      <c r="AK3562" s="175"/>
      <c r="AL3562" s="175"/>
      <c r="AM3562" s="175"/>
      <c r="AN3562" s="175"/>
      <c r="AO3562" s="175"/>
      <c r="AP3562" s="175"/>
      <c r="AQ3562" s="175"/>
      <c r="AR3562" s="175"/>
    </row>
    <row r="3563" spans="1:44" ht="102" hidden="1" x14ac:dyDescent="0.3">
      <c r="A3563" s="175"/>
      <c r="B3563" s="186" t="s">
        <v>3516</v>
      </c>
      <c r="C3563" s="187"/>
      <c r="D3563" s="190">
        <v>3367.26</v>
      </c>
      <c r="E3563" s="191">
        <v>3367.26</v>
      </c>
      <c r="F3563" s="181" t="s">
        <v>1988</v>
      </c>
      <c r="G3563" s="185" t="s">
        <v>4637</v>
      </c>
      <c r="H3563" s="182"/>
      <c r="I3563" s="175"/>
      <c r="J3563" s="175"/>
      <c r="K3563" s="175"/>
      <c r="L3563" s="175"/>
      <c r="M3563" s="175"/>
      <c r="N3563" s="175"/>
      <c r="O3563" s="175"/>
      <c r="P3563" s="175"/>
      <c r="Q3563" s="175"/>
      <c r="R3563" s="175"/>
      <c r="S3563" s="175"/>
      <c r="T3563" s="175"/>
      <c r="U3563" s="175"/>
      <c r="V3563" s="175"/>
      <c r="W3563" s="175"/>
      <c r="X3563" s="175"/>
      <c r="Y3563" s="175"/>
      <c r="Z3563" s="175"/>
      <c r="AA3563" s="175"/>
      <c r="AB3563" s="175"/>
      <c r="AC3563" s="175"/>
      <c r="AD3563" s="175"/>
      <c r="AE3563" s="175"/>
      <c r="AF3563" s="175"/>
      <c r="AG3563" s="175"/>
      <c r="AH3563" s="175"/>
      <c r="AI3563" s="175"/>
      <c r="AJ3563" s="175"/>
      <c r="AK3563" s="175"/>
      <c r="AL3563" s="175"/>
      <c r="AM3563" s="175"/>
      <c r="AN3563" s="175"/>
      <c r="AO3563" s="175"/>
      <c r="AP3563" s="175"/>
      <c r="AQ3563" s="175"/>
      <c r="AR3563" s="175"/>
    </row>
    <row r="3564" spans="1:44" ht="102" x14ac:dyDescent="0.3">
      <c r="A3564" s="175"/>
      <c r="B3564" s="181" t="s">
        <v>1988</v>
      </c>
      <c r="C3564" s="182" t="s">
        <v>1989</v>
      </c>
      <c r="D3564" s="190">
        <v>2194.73</v>
      </c>
      <c r="E3564" s="191">
        <v>2194.73</v>
      </c>
      <c r="F3564" s="185" t="s">
        <v>4637</v>
      </c>
      <c r="G3564" s="186" t="s">
        <v>3517</v>
      </c>
      <c r="H3564" s="187"/>
      <c r="I3564" s="175"/>
      <c r="J3564" s="175"/>
      <c r="K3564" s="175"/>
      <c r="L3564" s="175"/>
      <c r="M3564" s="175"/>
      <c r="N3564" s="175"/>
      <c r="O3564" s="175"/>
      <c r="P3564" s="175"/>
      <c r="Q3564" s="175"/>
      <c r="R3564" s="175"/>
      <c r="S3564" s="175"/>
      <c r="T3564" s="175"/>
      <c r="U3564" s="175"/>
      <c r="V3564" s="175"/>
      <c r="W3564" s="175"/>
      <c r="X3564" s="175"/>
      <c r="Y3564" s="175"/>
      <c r="Z3564" s="175"/>
      <c r="AA3564" s="175"/>
      <c r="AB3564" s="175"/>
      <c r="AC3564" s="175"/>
      <c r="AD3564" s="175"/>
      <c r="AE3564" s="175"/>
      <c r="AF3564" s="175"/>
      <c r="AG3564" s="175"/>
      <c r="AH3564" s="175"/>
      <c r="AI3564" s="175"/>
      <c r="AJ3564" s="175"/>
      <c r="AK3564" s="175"/>
      <c r="AL3564" s="175"/>
      <c r="AM3564" s="175"/>
      <c r="AN3564" s="175"/>
      <c r="AO3564" s="175"/>
      <c r="AP3564" s="175"/>
      <c r="AQ3564" s="175"/>
      <c r="AR3564" s="175"/>
    </row>
    <row r="3565" spans="1:44" ht="102" hidden="1" x14ac:dyDescent="0.3">
      <c r="A3565" s="175"/>
      <c r="B3565" s="185" t="s">
        <v>4637</v>
      </c>
      <c r="C3565" s="182"/>
      <c r="D3565" s="190">
        <v>2194.73</v>
      </c>
      <c r="E3565" s="191">
        <v>2194.73</v>
      </c>
      <c r="F3565" s="186" t="s">
        <v>3517</v>
      </c>
      <c r="G3565" s="181" t="s">
        <v>1858</v>
      </c>
      <c r="H3565" s="182" t="s">
        <v>1859</v>
      </c>
      <c r="I3565" s="175"/>
      <c r="J3565" s="175"/>
      <c r="K3565" s="175"/>
      <c r="L3565" s="175"/>
      <c r="M3565" s="175"/>
      <c r="N3565" s="175"/>
      <c r="O3565" s="175"/>
      <c r="P3565" s="175"/>
      <c r="Q3565" s="175"/>
      <c r="R3565" s="175"/>
      <c r="S3565" s="175"/>
      <c r="T3565" s="175"/>
      <c r="U3565" s="175"/>
      <c r="V3565" s="175"/>
      <c r="W3565" s="175"/>
      <c r="X3565" s="175"/>
      <c r="Y3565" s="175"/>
      <c r="Z3565" s="175"/>
      <c r="AA3565" s="175"/>
      <c r="AB3565" s="175"/>
      <c r="AC3565" s="175"/>
      <c r="AD3565" s="175"/>
      <c r="AE3565" s="175"/>
      <c r="AF3565" s="175"/>
      <c r="AG3565" s="175"/>
      <c r="AH3565" s="175"/>
      <c r="AI3565" s="175"/>
      <c r="AJ3565" s="175"/>
      <c r="AK3565" s="175"/>
      <c r="AL3565" s="175"/>
      <c r="AM3565" s="175"/>
      <c r="AN3565" s="175"/>
      <c r="AO3565" s="175"/>
      <c r="AP3565" s="175"/>
      <c r="AQ3565" s="175"/>
      <c r="AR3565" s="175"/>
    </row>
    <row r="3566" spans="1:44" ht="102" hidden="1" x14ac:dyDescent="0.3">
      <c r="A3566" s="175"/>
      <c r="B3566" s="186" t="s">
        <v>3517</v>
      </c>
      <c r="C3566" s="187"/>
      <c r="D3566" s="190">
        <v>2194.73</v>
      </c>
      <c r="E3566" s="191">
        <v>2194.73</v>
      </c>
      <c r="F3566" s="181" t="s">
        <v>1858</v>
      </c>
      <c r="G3566" s="185" t="s">
        <v>4637</v>
      </c>
      <c r="H3566" s="182"/>
      <c r="I3566" s="175"/>
      <c r="J3566" s="175"/>
      <c r="K3566" s="175"/>
      <c r="L3566" s="175"/>
      <c r="M3566" s="175"/>
      <c r="N3566" s="175"/>
      <c r="O3566" s="175"/>
      <c r="P3566" s="175"/>
      <c r="Q3566" s="175"/>
      <c r="R3566" s="175"/>
      <c r="S3566" s="175"/>
      <c r="T3566" s="175"/>
      <c r="U3566" s="175"/>
      <c r="V3566" s="175"/>
      <c r="W3566" s="175"/>
      <c r="X3566" s="175"/>
      <c r="Y3566" s="175"/>
      <c r="Z3566" s="175"/>
      <c r="AA3566" s="175"/>
      <c r="AB3566" s="175"/>
      <c r="AC3566" s="175"/>
      <c r="AD3566" s="175"/>
      <c r="AE3566" s="175"/>
      <c r="AF3566" s="175"/>
      <c r="AG3566" s="175"/>
      <c r="AH3566" s="175"/>
      <c r="AI3566" s="175"/>
      <c r="AJ3566" s="175"/>
      <c r="AK3566" s="175"/>
      <c r="AL3566" s="175"/>
      <c r="AM3566" s="175"/>
      <c r="AN3566" s="175"/>
      <c r="AO3566" s="175"/>
      <c r="AP3566" s="175"/>
      <c r="AQ3566" s="175"/>
      <c r="AR3566" s="175"/>
    </row>
    <row r="3567" spans="1:44" ht="102" x14ac:dyDescent="0.3">
      <c r="A3567" s="175"/>
      <c r="B3567" s="181" t="s">
        <v>1858</v>
      </c>
      <c r="C3567" s="182" t="s">
        <v>1859</v>
      </c>
      <c r="D3567" s="190">
        <v>2181.85</v>
      </c>
      <c r="E3567" s="191">
        <v>2181.85</v>
      </c>
      <c r="F3567" s="185" t="s">
        <v>4637</v>
      </c>
      <c r="G3567" s="186" t="s">
        <v>3518</v>
      </c>
      <c r="H3567" s="187"/>
      <c r="I3567" s="175"/>
      <c r="J3567" s="175"/>
      <c r="K3567" s="175"/>
      <c r="L3567" s="175"/>
      <c r="M3567" s="175"/>
      <c r="N3567" s="175"/>
      <c r="O3567" s="175"/>
      <c r="P3567" s="175"/>
      <c r="Q3567" s="175"/>
      <c r="R3567" s="175"/>
      <c r="S3567" s="175"/>
      <c r="T3567" s="175"/>
      <c r="U3567" s="175"/>
      <c r="V3567" s="175"/>
      <c r="W3567" s="175"/>
      <c r="X3567" s="175"/>
      <c r="Y3567" s="175"/>
      <c r="Z3567" s="175"/>
      <c r="AA3567" s="175"/>
      <c r="AB3567" s="175"/>
      <c r="AC3567" s="175"/>
      <c r="AD3567" s="175"/>
      <c r="AE3567" s="175"/>
      <c r="AF3567" s="175"/>
      <c r="AG3567" s="175"/>
      <c r="AH3567" s="175"/>
      <c r="AI3567" s="175"/>
      <c r="AJ3567" s="175"/>
      <c r="AK3567" s="175"/>
      <c r="AL3567" s="175"/>
      <c r="AM3567" s="175"/>
      <c r="AN3567" s="175"/>
      <c r="AO3567" s="175"/>
      <c r="AP3567" s="175"/>
      <c r="AQ3567" s="175"/>
      <c r="AR3567" s="175"/>
    </row>
    <row r="3568" spans="1:44" ht="102" hidden="1" x14ac:dyDescent="0.3">
      <c r="A3568" s="175"/>
      <c r="B3568" s="185" t="s">
        <v>4637</v>
      </c>
      <c r="C3568" s="182"/>
      <c r="D3568" s="190">
        <v>2181.85</v>
      </c>
      <c r="E3568" s="191">
        <v>2181.85</v>
      </c>
      <c r="F3568" s="186" t="s">
        <v>3518</v>
      </c>
      <c r="G3568" s="181" t="s">
        <v>2033</v>
      </c>
      <c r="H3568" s="182" t="s">
        <v>2034</v>
      </c>
      <c r="I3568" s="175"/>
      <c r="J3568" s="175"/>
      <c r="K3568" s="175"/>
      <c r="L3568" s="175"/>
      <c r="M3568" s="175"/>
      <c r="N3568" s="175"/>
      <c r="O3568" s="175"/>
      <c r="P3568" s="175"/>
      <c r="Q3568" s="175"/>
      <c r="R3568" s="175"/>
      <c r="S3568" s="175"/>
      <c r="T3568" s="175"/>
      <c r="U3568" s="175"/>
      <c r="V3568" s="175"/>
      <c r="W3568" s="175"/>
      <c r="X3568" s="175"/>
      <c r="Y3568" s="175"/>
      <c r="Z3568" s="175"/>
      <c r="AA3568" s="175"/>
      <c r="AB3568" s="175"/>
      <c r="AC3568" s="175"/>
      <c r="AD3568" s="175"/>
      <c r="AE3568" s="175"/>
      <c r="AF3568" s="175"/>
      <c r="AG3568" s="175"/>
      <c r="AH3568" s="175"/>
      <c r="AI3568" s="175"/>
      <c r="AJ3568" s="175"/>
      <c r="AK3568" s="175"/>
      <c r="AL3568" s="175"/>
      <c r="AM3568" s="175"/>
      <c r="AN3568" s="175"/>
      <c r="AO3568" s="175"/>
      <c r="AP3568" s="175"/>
      <c r="AQ3568" s="175"/>
      <c r="AR3568" s="175"/>
    </row>
    <row r="3569" spans="1:44" ht="102" hidden="1" x14ac:dyDescent="0.3">
      <c r="A3569" s="175"/>
      <c r="B3569" s="186" t="s">
        <v>3518</v>
      </c>
      <c r="C3569" s="187"/>
      <c r="D3569" s="190">
        <v>2181.85</v>
      </c>
      <c r="E3569" s="191">
        <v>2181.85</v>
      </c>
      <c r="F3569" s="181" t="s">
        <v>2033</v>
      </c>
      <c r="G3569" s="185" t="s">
        <v>4637</v>
      </c>
      <c r="H3569" s="182"/>
      <c r="I3569" s="175"/>
      <c r="J3569" s="175"/>
      <c r="K3569" s="175"/>
      <c r="L3569" s="175"/>
      <c r="M3569" s="175"/>
      <c r="N3569" s="175"/>
      <c r="O3569" s="175"/>
      <c r="P3569" s="175"/>
      <c r="Q3569" s="175"/>
      <c r="R3569" s="175"/>
      <c r="S3569" s="175"/>
      <c r="T3569" s="175"/>
      <c r="U3569" s="175"/>
      <c r="V3569" s="175"/>
      <c r="W3569" s="175"/>
      <c r="X3569" s="175"/>
      <c r="Y3569" s="175"/>
      <c r="Z3569" s="175"/>
      <c r="AA3569" s="175"/>
      <c r="AB3569" s="175"/>
      <c r="AC3569" s="175"/>
      <c r="AD3569" s="175"/>
      <c r="AE3569" s="175"/>
      <c r="AF3569" s="175"/>
      <c r="AG3569" s="175"/>
      <c r="AH3569" s="175"/>
      <c r="AI3569" s="175"/>
      <c r="AJ3569" s="175"/>
      <c r="AK3569" s="175"/>
      <c r="AL3569" s="175"/>
      <c r="AM3569" s="175"/>
      <c r="AN3569" s="175"/>
      <c r="AO3569" s="175"/>
      <c r="AP3569" s="175"/>
      <c r="AQ3569" s="175"/>
      <c r="AR3569" s="175"/>
    </row>
    <row r="3570" spans="1:44" ht="102" x14ac:dyDescent="0.3">
      <c r="A3570" s="175"/>
      <c r="B3570" s="181" t="s">
        <v>2033</v>
      </c>
      <c r="C3570" s="182" t="s">
        <v>2034</v>
      </c>
      <c r="D3570" s="190">
        <v>3122.45</v>
      </c>
      <c r="E3570" s="191">
        <v>3122.45</v>
      </c>
      <c r="F3570" s="185" t="s">
        <v>4637</v>
      </c>
      <c r="G3570" s="186" t="s">
        <v>3519</v>
      </c>
      <c r="H3570" s="187"/>
      <c r="I3570" s="175"/>
      <c r="J3570" s="175"/>
      <c r="K3570" s="175"/>
      <c r="L3570" s="175"/>
      <c r="M3570" s="175"/>
      <c r="N3570" s="175"/>
      <c r="O3570" s="175"/>
      <c r="P3570" s="175"/>
      <c r="Q3570" s="175"/>
      <c r="R3570" s="175"/>
      <c r="S3570" s="175"/>
      <c r="T3570" s="175"/>
      <c r="U3570" s="175"/>
      <c r="V3570" s="175"/>
      <c r="W3570" s="175"/>
      <c r="X3570" s="175"/>
      <c r="Y3570" s="175"/>
      <c r="Z3570" s="175"/>
      <c r="AA3570" s="175"/>
      <c r="AB3570" s="175"/>
      <c r="AC3570" s="175"/>
      <c r="AD3570" s="175"/>
      <c r="AE3570" s="175"/>
      <c r="AF3570" s="175"/>
      <c r="AG3570" s="175"/>
      <c r="AH3570" s="175"/>
      <c r="AI3570" s="175"/>
      <c r="AJ3570" s="175"/>
      <c r="AK3570" s="175"/>
      <c r="AL3570" s="175"/>
      <c r="AM3570" s="175"/>
      <c r="AN3570" s="175"/>
      <c r="AO3570" s="175"/>
      <c r="AP3570" s="175"/>
      <c r="AQ3570" s="175"/>
      <c r="AR3570" s="175"/>
    </row>
    <row r="3571" spans="1:44" ht="102" hidden="1" x14ac:dyDescent="0.3">
      <c r="A3571" s="175"/>
      <c r="B3571" s="185" t="s">
        <v>4637</v>
      </c>
      <c r="C3571" s="182"/>
      <c r="D3571" s="190">
        <v>3122.45</v>
      </c>
      <c r="E3571" s="191">
        <v>3122.45</v>
      </c>
      <c r="F3571" s="186" t="s">
        <v>3519</v>
      </c>
      <c r="G3571" s="181" t="s">
        <v>1860</v>
      </c>
      <c r="H3571" s="182" t="s">
        <v>1861</v>
      </c>
      <c r="I3571" s="175"/>
      <c r="J3571" s="175"/>
      <c r="K3571" s="175"/>
      <c r="L3571" s="175"/>
      <c r="M3571" s="175"/>
      <c r="N3571" s="175"/>
      <c r="O3571" s="175"/>
      <c r="P3571" s="175"/>
      <c r="Q3571" s="175"/>
      <c r="R3571" s="175"/>
      <c r="S3571" s="175"/>
      <c r="T3571" s="175"/>
      <c r="U3571" s="175"/>
      <c r="V3571" s="175"/>
      <c r="W3571" s="175"/>
      <c r="X3571" s="175"/>
      <c r="Y3571" s="175"/>
      <c r="Z3571" s="175"/>
      <c r="AA3571" s="175"/>
      <c r="AB3571" s="175"/>
      <c r="AC3571" s="175"/>
      <c r="AD3571" s="175"/>
      <c r="AE3571" s="175"/>
      <c r="AF3571" s="175"/>
      <c r="AG3571" s="175"/>
      <c r="AH3571" s="175"/>
      <c r="AI3571" s="175"/>
      <c r="AJ3571" s="175"/>
      <c r="AK3571" s="175"/>
      <c r="AL3571" s="175"/>
      <c r="AM3571" s="175"/>
      <c r="AN3571" s="175"/>
      <c r="AO3571" s="175"/>
      <c r="AP3571" s="175"/>
      <c r="AQ3571" s="175"/>
      <c r="AR3571" s="175"/>
    </row>
    <row r="3572" spans="1:44" ht="102" hidden="1" x14ac:dyDescent="0.3">
      <c r="A3572" s="175"/>
      <c r="B3572" s="186" t="s">
        <v>3519</v>
      </c>
      <c r="C3572" s="187"/>
      <c r="D3572" s="190">
        <v>3122.45</v>
      </c>
      <c r="E3572" s="191">
        <v>3122.45</v>
      </c>
      <c r="F3572" s="181" t="s">
        <v>1860</v>
      </c>
      <c r="G3572" s="185" t="s">
        <v>4637</v>
      </c>
      <c r="H3572" s="182"/>
      <c r="I3572" s="175"/>
      <c r="J3572" s="175"/>
      <c r="K3572" s="175"/>
      <c r="L3572" s="175"/>
      <c r="M3572" s="175"/>
      <c r="N3572" s="175"/>
      <c r="O3572" s="175"/>
      <c r="P3572" s="175"/>
      <c r="Q3572" s="175"/>
      <c r="R3572" s="175"/>
      <c r="S3572" s="175"/>
      <c r="T3572" s="175"/>
      <c r="U3572" s="175"/>
      <c r="V3572" s="175"/>
      <c r="W3572" s="175"/>
      <c r="X3572" s="175"/>
      <c r="Y3572" s="175"/>
      <c r="Z3572" s="175"/>
      <c r="AA3572" s="175"/>
      <c r="AB3572" s="175"/>
      <c r="AC3572" s="175"/>
      <c r="AD3572" s="175"/>
      <c r="AE3572" s="175"/>
      <c r="AF3572" s="175"/>
      <c r="AG3572" s="175"/>
      <c r="AH3572" s="175"/>
      <c r="AI3572" s="175"/>
      <c r="AJ3572" s="175"/>
      <c r="AK3572" s="175"/>
      <c r="AL3572" s="175"/>
      <c r="AM3572" s="175"/>
      <c r="AN3572" s="175"/>
      <c r="AO3572" s="175"/>
      <c r="AP3572" s="175"/>
      <c r="AQ3572" s="175"/>
      <c r="AR3572" s="175"/>
    </row>
    <row r="3573" spans="1:44" ht="102" x14ac:dyDescent="0.3">
      <c r="A3573" s="175"/>
      <c r="B3573" s="181" t="s">
        <v>1860</v>
      </c>
      <c r="C3573" s="182" t="s">
        <v>1861</v>
      </c>
      <c r="D3573" s="190">
        <v>3367.26</v>
      </c>
      <c r="E3573" s="191">
        <v>3367.26</v>
      </c>
      <c r="F3573" s="185" t="s">
        <v>4637</v>
      </c>
      <c r="G3573" s="186" t="s">
        <v>3544</v>
      </c>
      <c r="H3573" s="187"/>
      <c r="I3573" s="175"/>
      <c r="J3573" s="175"/>
      <c r="K3573" s="175"/>
      <c r="L3573" s="175"/>
      <c r="M3573" s="175"/>
      <c r="N3573" s="175"/>
      <c r="O3573" s="175"/>
      <c r="P3573" s="175"/>
      <c r="Q3573" s="175"/>
      <c r="R3573" s="175"/>
      <c r="S3573" s="175"/>
      <c r="T3573" s="175"/>
      <c r="U3573" s="175"/>
      <c r="V3573" s="175"/>
      <c r="W3573" s="175"/>
      <c r="X3573" s="175"/>
      <c r="Y3573" s="175"/>
      <c r="Z3573" s="175"/>
      <c r="AA3573" s="175"/>
      <c r="AB3573" s="175"/>
      <c r="AC3573" s="175"/>
      <c r="AD3573" s="175"/>
      <c r="AE3573" s="175"/>
      <c r="AF3573" s="175"/>
      <c r="AG3573" s="175"/>
      <c r="AH3573" s="175"/>
      <c r="AI3573" s="175"/>
      <c r="AJ3573" s="175"/>
      <c r="AK3573" s="175"/>
      <c r="AL3573" s="175"/>
      <c r="AM3573" s="175"/>
      <c r="AN3573" s="175"/>
      <c r="AO3573" s="175"/>
      <c r="AP3573" s="175"/>
      <c r="AQ3573" s="175"/>
      <c r="AR3573" s="175"/>
    </row>
    <row r="3574" spans="1:44" ht="102" hidden="1" x14ac:dyDescent="0.3">
      <c r="A3574" s="175"/>
      <c r="B3574" s="185" t="s">
        <v>4637</v>
      </c>
      <c r="C3574" s="182"/>
      <c r="D3574" s="190">
        <v>3367.26</v>
      </c>
      <c r="E3574" s="191">
        <v>3367.26</v>
      </c>
      <c r="F3574" s="186" t="s">
        <v>3544</v>
      </c>
      <c r="G3574" s="181" t="s">
        <v>2273</v>
      </c>
      <c r="H3574" s="182" t="s">
        <v>2274</v>
      </c>
      <c r="I3574" s="175"/>
      <c r="J3574" s="175"/>
      <c r="K3574" s="175"/>
      <c r="L3574" s="175"/>
      <c r="M3574" s="175"/>
      <c r="N3574" s="175"/>
      <c r="O3574" s="175"/>
      <c r="P3574" s="175"/>
      <c r="Q3574" s="175"/>
      <c r="R3574" s="175"/>
      <c r="S3574" s="175"/>
      <c r="T3574" s="175"/>
      <c r="U3574" s="175"/>
      <c r="V3574" s="175"/>
      <c r="W3574" s="175"/>
      <c r="X3574" s="175"/>
      <c r="Y3574" s="175"/>
      <c r="Z3574" s="175"/>
      <c r="AA3574" s="175"/>
      <c r="AB3574" s="175"/>
      <c r="AC3574" s="175"/>
      <c r="AD3574" s="175"/>
      <c r="AE3574" s="175"/>
      <c r="AF3574" s="175"/>
      <c r="AG3574" s="175"/>
      <c r="AH3574" s="175"/>
      <c r="AI3574" s="175"/>
      <c r="AJ3574" s="175"/>
      <c r="AK3574" s="175"/>
      <c r="AL3574" s="175"/>
      <c r="AM3574" s="175"/>
      <c r="AN3574" s="175"/>
      <c r="AO3574" s="175"/>
      <c r="AP3574" s="175"/>
      <c r="AQ3574" s="175"/>
      <c r="AR3574" s="175"/>
    </row>
    <row r="3575" spans="1:44" ht="102" hidden="1" x14ac:dyDescent="0.3">
      <c r="A3575" s="175"/>
      <c r="B3575" s="186" t="s">
        <v>3544</v>
      </c>
      <c r="C3575" s="187"/>
      <c r="D3575" s="190">
        <v>3367.26</v>
      </c>
      <c r="E3575" s="191">
        <v>3367.26</v>
      </c>
      <c r="F3575" s="181" t="s">
        <v>2273</v>
      </c>
      <c r="G3575" s="185" t="s">
        <v>4637</v>
      </c>
      <c r="H3575" s="182"/>
      <c r="I3575" s="175"/>
      <c r="J3575" s="175"/>
      <c r="K3575" s="175"/>
      <c r="L3575" s="175"/>
      <c r="M3575" s="175"/>
      <c r="N3575" s="175"/>
      <c r="O3575" s="175"/>
      <c r="P3575" s="175"/>
      <c r="Q3575" s="175"/>
      <c r="R3575" s="175"/>
      <c r="S3575" s="175"/>
      <c r="T3575" s="175"/>
      <c r="U3575" s="175"/>
      <c r="V3575" s="175"/>
      <c r="W3575" s="175"/>
      <c r="X3575" s="175"/>
      <c r="Y3575" s="175"/>
      <c r="Z3575" s="175"/>
      <c r="AA3575" s="175"/>
      <c r="AB3575" s="175"/>
      <c r="AC3575" s="175"/>
      <c r="AD3575" s="175"/>
      <c r="AE3575" s="175"/>
      <c r="AF3575" s="175"/>
      <c r="AG3575" s="175"/>
      <c r="AH3575" s="175"/>
      <c r="AI3575" s="175"/>
      <c r="AJ3575" s="175"/>
      <c r="AK3575" s="175"/>
      <c r="AL3575" s="175"/>
      <c r="AM3575" s="175"/>
      <c r="AN3575" s="175"/>
      <c r="AO3575" s="175"/>
      <c r="AP3575" s="175"/>
      <c r="AQ3575" s="175"/>
      <c r="AR3575" s="175"/>
    </row>
    <row r="3576" spans="1:44" ht="102" x14ac:dyDescent="0.3">
      <c r="A3576" s="175"/>
      <c r="B3576" s="181" t="s">
        <v>2273</v>
      </c>
      <c r="C3576" s="182" t="s">
        <v>2274</v>
      </c>
      <c r="D3576" s="190">
        <v>2194.73</v>
      </c>
      <c r="E3576" s="191">
        <v>2194.73</v>
      </c>
      <c r="F3576" s="185" t="s">
        <v>4637</v>
      </c>
      <c r="G3576" s="186" t="s">
        <v>3787</v>
      </c>
      <c r="H3576" s="187"/>
      <c r="I3576" s="175"/>
      <c r="J3576" s="175"/>
      <c r="K3576" s="175"/>
      <c r="L3576" s="175"/>
      <c r="M3576" s="175"/>
      <c r="N3576" s="175"/>
      <c r="O3576" s="175"/>
      <c r="P3576" s="175"/>
      <c r="Q3576" s="175"/>
      <c r="R3576" s="175"/>
      <c r="S3576" s="175"/>
      <c r="T3576" s="175"/>
      <c r="U3576" s="175"/>
      <c r="V3576" s="175"/>
      <c r="W3576" s="175"/>
      <c r="X3576" s="175"/>
      <c r="Y3576" s="175"/>
      <c r="Z3576" s="175"/>
      <c r="AA3576" s="175"/>
      <c r="AB3576" s="175"/>
      <c r="AC3576" s="175"/>
      <c r="AD3576" s="175"/>
      <c r="AE3576" s="175"/>
      <c r="AF3576" s="175"/>
      <c r="AG3576" s="175"/>
      <c r="AH3576" s="175"/>
      <c r="AI3576" s="175"/>
      <c r="AJ3576" s="175"/>
      <c r="AK3576" s="175"/>
      <c r="AL3576" s="175"/>
      <c r="AM3576" s="175"/>
      <c r="AN3576" s="175"/>
      <c r="AO3576" s="175"/>
      <c r="AP3576" s="175"/>
      <c r="AQ3576" s="175"/>
      <c r="AR3576" s="175"/>
    </row>
    <row r="3577" spans="1:44" ht="102" hidden="1" x14ac:dyDescent="0.3">
      <c r="A3577" s="175"/>
      <c r="B3577" s="185" t="s">
        <v>4637</v>
      </c>
      <c r="C3577" s="182"/>
      <c r="D3577" s="190">
        <v>2194.73</v>
      </c>
      <c r="E3577" s="191">
        <v>2194.73</v>
      </c>
      <c r="F3577" s="186" t="s">
        <v>3787</v>
      </c>
      <c r="G3577" s="181" t="s">
        <v>543</v>
      </c>
      <c r="H3577" s="182" t="s">
        <v>544</v>
      </c>
      <c r="I3577" s="175"/>
      <c r="J3577" s="175"/>
      <c r="K3577" s="175"/>
      <c r="L3577" s="175"/>
      <c r="M3577" s="175"/>
      <c r="N3577" s="175"/>
      <c r="O3577" s="175"/>
      <c r="P3577" s="175"/>
      <c r="Q3577" s="175"/>
      <c r="R3577" s="175"/>
      <c r="S3577" s="175"/>
      <c r="T3577" s="175"/>
      <c r="U3577" s="175"/>
      <c r="V3577" s="175"/>
      <c r="W3577" s="175"/>
      <c r="X3577" s="175"/>
      <c r="Y3577" s="175"/>
      <c r="Z3577" s="175"/>
      <c r="AA3577" s="175"/>
      <c r="AB3577" s="175"/>
      <c r="AC3577" s="175"/>
      <c r="AD3577" s="175"/>
      <c r="AE3577" s="175"/>
      <c r="AF3577" s="175"/>
      <c r="AG3577" s="175"/>
      <c r="AH3577" s="175"/>
      <c r="AI3577" s="175"/>
      <c r="AJ3577" s="175"/>
      <c r="AK3577" s="175"/>
      <c r="AL3577" s="175"/>
      <c r="AM3577" s="175"/>
      <c r="AN3577" s="175"/>
      <c r="AO3577" s="175"/>
      <c r="AP3577" s="175"/>
      <c r="AQ3577" s="175"/>
      <c r="AR3577" s="175"/>
    </row>
    <row r="3578" spans="1:44" ht="102" hidden="1" x14ac:dyDescent="0.3">
      <c r="A3578" s="175"/>
      <c r="B3578" s="186" t="s">
        <v>3787</v>
      </c>
      <c r="C3578" s="187"/>
      <c r="D3578" s="190">
        <v>2194.73</v>
      </c>
      <c r="E3578" s="191">
        <v>2194.73</v>
      </c>
      <c r="F3578" s="181" t="s">
        <v>543</v>
      </c>
      <c r="G3578" s="185" t="s">
        <v>4637</v>
      </c>
      <c r="H3578" s="182"/>
      <c r="I3578" s="175"/>
      <c r="J3578" s="175"/>
      <c r="K3578" s="175"/>
      <c r="L3578" s="175"/>
      <c r="M3578" s="175"/>
      <c r="N3578" s="175"/>
      <c r="O3578" s="175"/>
      <c r="P3578" s="175"/>
      <c r="Q3578" s="175"/>
      <c r="R3578" s="175"/>
      <c r="S3578" s="175"/>
      <c r="T3578" s="175"/>
      <c r="U3578" s="175"/>
      <c r="V3578" s="175"/>
      <c r="W3578" s="175"/>
      <c r="X3578" s="175"/>
      <c r="Y3578" s="175"/>
      <c r="Z3578" s="175"/>
      <c r="AA3578" s="175"/>
      <c r="AB3578" s="175"/>
      <c r="AC3578" s="175"/>
      <c r="AD3578" s="175"/>
      <c r="AE3578" s="175"/>
      <c r="AF3578" s="175"/>
      <c r="AG3578" s="175"/>
      <c r="AH3578" s="175"/>
      <c r="AI3578" s="175"/>
      <c r="AJ3578" s="175"/>
      <c r="AK3578" s="175"/>
      <c r="AL3578" s="175"/>
      <c r="AM3578" s="175"/>
      <c r="AN3578" s="175"/>
      <c r="AO3578" s="175"/>
      <c r="AP3578" s="175"/>
      <c r="AQ3578" s="175"/>
      <c r="AR3578" s="175"/>
    </row>
    <row r="3579" spans="1:44" ht="102" x14ac:dyDescent="0.3">
      <c r="A3579" s="175"/>
      <c r="B3579" s="181" t="s">
        <v>543</v>
      </c>
      <c r="C3579" s="182" t="s">
        <v>544</v>
      </c>
      <c r="D3579" s="190">
        <v>2181.85</v>
      </c>
      <c r="E3579" s="191">
        <v>2181.85</v>
      </c>
      <c r="F3579" s="185" t="s">
        <v>4637</v>
      </c>
      <c r="G3579" s="186" t="s">
        <v>3545</v>
      </c>
      <c r="H3579" s="187"/>
      <c r="I3579" s="175"/>
      <c r="J3579" s="175"/>
      <c r="K3579" s="175"/>
      <c r="L3579" s="175"/>
      <c r="M3579" s="175"/>
      <c r="N3579" s="175"/>
      <c r="O3579" s="175"/>
      <c r="P3579" s="175"/>
      <c r="Q3579" s="175"/>
      <c r="R3579" s="175"/>
      <c r="S3579" s="175"/>
      <c r="T3579" s="175"/>
      <c r="U3579" s="175"/>
      <c r="V3579" s="175"/>
      <c r="W3579" s="175"/>
      <c r="X3579" s="175"/>
      <c r="Y3579" s="175"/>
      <c r="Z3579" s="175"/>
      <c r="AA3579" s="175"/>
      <c r="AB3579" s="175"/>
      <c r="AC3579" s="175"/>
      <c r="AD3579" s="175"/>
      <c r="AE3579" s="175"/>
      <c r="AF3579" s="175"/>
      <c r="AG3579" s="175"/>
      <c r="AH3579" s="175"/>
      <c r="AI3579" s="175"/>
      <c r="AJ3579" s="175"/>
      <c r="AK3579" s="175"/>
      <c r="AL3579" s="175"/>
      <c r="AM3579" s="175"/>
      <c r="AN3579" s="175"/>
      <c r="AO3579" s="175"/>
      <c r="AP3579" s="175"/>
      <c r="AQ3579" s="175"/>
      <c r="AR3579" s="175"/>
    </row>
    <row r="3580" spans="1:44" ht="102" hidden="1" x14ac:dyDescent="0.3">
      <c r="A3580" s="175"/>
      <c r="B3580" s="185" t="s">
        <v>4637</v>
      </c>
      <c r="C3580" s="182"/>
      <c r="D3580" s="190">
        <v>2181.85</v>
      </c>
      <c r="E3580" s="191">
        <v>2181.85</v>
      </c>
      <c r="F3580" s="186" t="s">
        <v>3545</v>
      </c>
      <c r="G3580" s="181" t="s">
        <v>2606</v>
      </c>
      <c r="H3580" s="182" t="s">
        <v>1107</v>
      </c>
      <c r="I3580" s="175"/>
      <c r="J3580" s="175"/>
      <c r="K3580" s="175"/>
      <c r="L3580" s="175"/>
      <c r="M3580" s="175"/>
      <c r="N3580" s="175"/>
      <c r="O3580" s="175"/>
      <c r="P3580" s="175"/>
      <c r="Q3580" s="175"/>
      <c r="R3580" s="175"/>
      <c r="S3580" s="175"/>
      <c r="T3580" s="175"/>
      <c r="U3580" s="175"/>
      <c r="V3580" s="175"/>
      <c r="W3580" s="175"/>
      <c r="X3580" s="175"/>
      <c r="Y3580" s="175"/>
      <c r="Z3580" s="175"/>
      <c r="AA3580" s="175"/>
      <c r="AB3580" s="175"/>
      <c r="AC3580" s="175"/>
      <c r="AD3580" s="175"/>
      <c r="AE3580" s="175"/>
      <c r="AF3580" s="175"/>
      <c r="AG3580" s="175"/>
      <c r="AH3580" s="175"/>
      <c r="AI3580" s="175"/>
      <c r="AJ3580" s="175"/>
      <c r="AK3580" s="175"/>
      <c r="AL3580" s="175"/>
      <c r="AM3580" s="175"/>
      <c r="AN3580" s="175"/>
      <c r="AO3580" s="175"/>
      <c r="AP3580" s="175"/>
      <c r="AQ3580" s="175"/>
      <c r="AR3580" s="175"/>
    </row>
    <row r="3581" spans="1:44" ht="102" hidden="1" x14ac:dyDescent="0.3">
      <c r="A3581" s="175"/>
      <c r="B3581" s="186" t="s">
        <v>3545</v>
      </c>
      <c r="C3581" s="187"/>
      <c r="D3581" s="190">
        <v>2181.85</v>
      </c>
      <c r="E3581" s="191">
        <v>2181.85</v>
      </c>
      <c r="F3581" s="181" t="s">
        <v>2606</v>
      </c>
      <c r="G3581" s="185" t="s">
        <v>4637</v>
      </c>
      <c r="H3581" s="182"/>
      <c r="I3581" s="175"/>
      <c r="J3581" s="175"/>
      <c r="K3581" s="175"/>
      <c r="L3581" s="175"/>
      <c r="M3581" s="175"/>
      <c r="N3581" s="175"/>
      <c r="O3581" s="175"/>
      <c r="P3581" s="175"/>
      <c r="Q3581" s="175"/>
      <c r="R3581" s="175"/>
      <c r="S3581" s="175"/>
      <c r="T3581" s="175"/>
      <c r="U3581" s="175"/>
      <c r="V3581" s="175"/>
      <c r="W3581" s="175"/>
      <c r="X3581" s="175"/>
      <c r="Y3581" s="175"/>
      <c r="Z3581" s="175"/>
      <c r="AA3581" s="175"/>
      <c r="AB3581" s="175"/>
      <c r="AC3581" s="175"/>
      <c r="AD3581" s="175"/>
      <c r="AE3581" s="175"/>
      <c r="AF3581" s="175"/>
      <c r="AG3581" s="175"/>
      <c r="AH3581" s="175"/>
      <c r="AI3581" s="175"/>
      <c r="AJ3581" s="175"/>
      <c r="AK3581" s="175"/>
      <c r="AL3581" s="175"/>
      <c r="AM3581" s="175"/>
      <c r="AN3581" s="175"/>
      <c r="AO3581" s="175"/>
      <c r="AP3581" s="175"/>
      <c r="AQ3581" s="175"/>
      <c r="AR3581" s="175"/>
    </row>
    <row r="3582" spans="1:44" ht="102" x14ac:dyDescent="0.3">
      <c r="A3582" s="175"/>
      <c r="B3582" s="181" t="s">
        <v>2606</v>
      </c>
      <c r="C3582" s="182" t="s">
        <v>1107</v>
      </c>
      <c r="D3582" s="190">
        <v>3122.45</v>
      </c>
      <c r="E3582" s="191">
        <v>3122.45</v>
      </c>
      <c r="F3582" s="185" t="s">
        <v>4637</v>
      </c>
      <c r="G3582" s="186" t="s">
        <v>3893</v>
      </c>
      <c r="H3582" s="187"/>
      <c r="I3582" s="175"/>
      <c r="J3582" s="175"/>
      <c r="K3582" s="175"/>
      <c r="L3582" s="175"/>
      <c r="M3582" s="175"/>
      <c r="N3582" s="175"/>
      <c r="O3582" s="175"/>
      <c r="P3582" s="175"/>
      <c r="Q3582" s="175"/>
      <c r="R3582" s="175"/>
      <c r="S3582" s="175"/>
      <c r="T3582" s="175"/>
      <c r="U3582" s="175"/>
      <c r="V3582" s="175"/>
      <c r="W3582" s="175"/>
      <c r="X3582" s="175"/>
      <c r="Y3582" s="175"/>
      <c r="Z3582" s="175"/>
      <c r="AA3582" s="175"/>
      <c r="AB3582" s="175"/>
      <c r="AC3582" s="175"/>
      <c r="AD3582" s="175"/>
      <c r="AE3582" s="175"/>
      <c r="AF3582" s="175"/>
      <c r="AG3582" s="175"/>
      <c r="AH3582" s="175"/>
      <c r="AI3582" s="175"/>
      <c r="AJ3582" s="175"/>
      <c r="AK3582" s="175"/>
      <c r="AL3582" s="175"/>
      <c r="AM3582" s="175"/>
      <c r="AN3582" s="175"/>
      <c r="AO3582" s="175"/>
      <c r="AP3582" s="175"/>
      <c r="AQ3582" s="175"/>
      <c r="AR3582" s="175"/>
    </row>
    <row r="3583" spans="1:44" ht="102" hidden="1" x14ac:dyDescent="0.3">
      <c r="A3583" s="175"/>
      <c r="B3583" s="185" t="s">
        <v>4637</v>
      </c>
      <c r="C3583" s="182"/>
      <c r="D3583" s="190">
        <v>3122.45</v>
      </c>
      <c r="E3583" s="191">
        <v>3122.45</v>
      </c>
      <c r="F3583" s="186" t="s">
        <v>3893</v>
      </c>
      <c r="G3583" s="181" t="s">
        <v>1170</v>
      </c>
      <c r="H3583" s="182" t="s">
        <v>297</v>
      </c>
      <c r="I3583" s="175"/>
      <c r="J3583" s="175"/>
      <c r="K3583" s="175"/>
      <c r="L3583" s="175"/>
      <c r="M3583" s="175"/>
      <c r="N3583" s="175"/>
      <c r="O3583" s="175"/>
      <c r="P3583" s="175"/>
      <c r="Q3583" s="175"/>
      <c r="R3583" s="175"/>
      <c r="S3583" s="175"/>
      <c r="T3583" s="175"/>
      <c r="U3583" s="175"/>
      <c r="V3583" s="175"/>
      <c r="W3583" s="175"/>
      <c r="X3583" s="175"/>
      <c r="Y3583" s="175"/>
      <c r="Z3583" s="175"/>
      <c r="AA3583" s="175"/>
      <c r="AB3583" s="175"/>
      <c r="AC3583" s="175"/>
      <c r="AD3583" s="175"/>
      <c r="AE3583" s="175"/>
      <c r="AF3583" s="175"/>
      <c r="AG3583" s="175"/>
      <c r="AH3583" s="175"/>
      <c r="AI3583" s="175"/>
      <c r="AJ3583" s="175"/>
      <c r="AK3583" s="175"/>
      <c r="AL3583" s="175"/>
      <c r="AM3583" s="175"/>
      <c r="AN3583" s="175"/>
      <c r="AO3583" s="175"/>
      <c r="AP3583" s="175"/>
      <c r="AQ3583" s="175"/>
      <c r="AR3583" s="175"/>
    </row>
    <row r="3584" spans="1:44" ht="102" hidden="1" x14ac:dyDescent="0.3">
      <c r="A3584" s="175"/>
      <c r="B3584" s="186" t="s">
        <v>3893</v>
      </c>
      <c r="C3584" s="187"/>
      <c r="D3584" s="190">
        <v>3122.45</v>
      </c>
      <c r="E3584" s="191">
        <v>3122.45</v>
      </c>
      <c r="F3584" s="181" t="s">
        <v>1170</v>
      </c>
      <c r="G3584" s="185" t="s">
        <v>4637</v>
      </c>
      <c r="H3584" s="182"/>
      <c r="I3584" s="175"/>
      <c r="J3584" s="175"/>
      <c r="K3584" s="175"/>
      <c r="L3584" s="175"/>
      <c r="M3584" s="175"/>
      <c r="N3584" s="175"/>
      <c r="O3584" s="175"/>
      <c r="P3584" s="175"/>
      <c r="Q3584" s="175"/>
      <c r="R3584" s="175"/>
      <c r="S3584" s="175"/>
      <c r="T3584" s="175"/>
      <c r="U3584" s="175"/>
      <c r="V3584" s="175"/>
      <c r="W3584" s="175"/>
      <c r="X3584" s="175"/>
      <c r="Y3584" s="175"/>
      <c r="Z3584" s="175"/>
      <c r="AA3584" s="175"/>
      <c r="AB3584" s="175"/>
      <c r="AC3584" s="175"/>
      <c r="AD3584" s="175"/>
      <c r="AE3584" s="175"/>
      <c r="AF3584" s="175"/>
      <c r="AG3584" s="175"/>
      <c r="AH3584" s="175"/>
      <c r="AI3584" s="175"/>
      <c r="AJ3584" s="175"/>
      <c r="AK3584" s="175"/>
      <c r="AL3584" s="175"/>
      <c r="AM3584" s="175"/>
      <c r="AN3584" s="175"/>
      <c r="AO3584" s="175"/>
      <c r="AP3584" s="175"/>
      <c r="AQ3584" s="175"/>
      <c r="AR3584" s="175"/>
    </row>
    <row r="3585" spans="1:44" ht="102" x14ac:dyDescent="0.3">
      <c r="A3585" s="175"/>
      <c r="B3585" s="181" t="s">
        <v>1170</v>
      </c>
      <c r="C3585" s="182" t="s">
        <v>297</v>
      </c>
      <c r="D3585" s="190">
        <v>3118.15</v>
      </c>
      <c r="E3585" s="191">
        <v>3118.15</v>
      </c>
      <c r="F3585" s="185" t="s">
        <v>4637</v>
      </c>
      <c r="G3585" s="186" t="s">
        <v>3239</v>
      </c>
      <c r="H3585" s="187"/>
      <c r="I3585" s="175"/>
      <c r="J3585" s="175"/>
      <c r="K3585" s="175"/>
      <c r="L3585" s="175"/>
      <c r="M3585" s="175"/>
      <c r="N3585" s="175"/>
      <c r="O3585" s="175"/>
      <c r="P3585" s="175"/>
      <c r="Q3585" s="175"/>
      <c r="R3585" s="175"/>
      <c r="S3585" s="175"/>
      <c r="T3585" s="175"/>
      <c r="U3585" s="175"/>
      <c r="V3585" s="175"/>
      <c r="W3585" s="175"/>
      <c r="X3585" s="175"/>
      <c r="Y3585" s="175"/>
      <c r="Z3585" s="175"/>
      <c r="AA3585" s="175"/>
      <c r="AB3585" s="175"/>
      <c r="AC3585" s="175"/>
      <c r="AD3585" s="175"/>
      <c r="AE3585" s="175"/>
      <c r="AF3585" s="175"/>
      <c r="AG3585" s="175"/>
      <c r="AH3585" s="175"/>
      <c r="AI3585" s="175"/>
      <c r="AJ3585" s="175"/>
      <c r="AK3585" s="175"/>
      <c r="AL3585" s="175"/>
      <c r="AM3585" s="175"/>
      <c r="AN3585" s="175"/>
      <c r="AO3585" s="175"/>
      <c r="AP3585" s="175"/>
      <c r="AQ3585" s="175"/>
      <c r="AR3585" s="175"/>
    </row>
    <row r="3586" spans="1:44" ht="102" hidden="1" x14ac:dyDescent="0.3">
      <c r="A3586" s="175"/>
      <c r="B3586" s="185" t="s">
        <v>4637</v>
      </c>
      <c r="C3586" s="182"/>
      <c r="D3586" s="190">
        <v>3118.15</v>
      </c>
      <c r="E3586" s="191">
        <v>3118.15</v>
      </c>
      <c r="F3586" s="186" t="s">
        <v>3239</v>
      </c>
      <c r="G3586" s="181" t="s">
        <v>1817</v>
      </c>
      <c r="H3586" s="182" t="s">
        <v>1818</v>
      </c>
      <c r="I3586" s="175"/>
      <c r="J3586" s="175"/>
      <c r="K3586" s="175"/>
      <c r="L3586" s="175"/>
      <c r="M3586" s="175"/>
      <c r="N3586" s="175"/>
      <c r="O3586" s="175"/>
      <c r="P3586" s="175"/>
      <c r="Q3586" s="175"/>
      <c r="R3586" s="175"/>
      <c r="S3586" s="175"/>
      <c r="T3586" s="175"/>
      <c r="U3586" s="175"/>
      <c r="V3586" s="175"/>
      <c r="W3586" s="175"/>
      <c r="X3586" s="175"/>
      <c r="Y3586" s="175"/>
      <c r="Z3586" s="175"/>
      <c r="AA3586" s="175"/>
      <c r="AB3586" s="175"/>
      <c r="AC3586" s="175"/>
      <c r="AD3586" s="175"/>
      <c r="AE3586" s="175"/>
      <c r="AF3586" s="175"/>
      <c r="AG3586" s="175"/>
      <c r="AH3586" s="175"/>
      <c r="AI3586" s="175"/>
      <c r="AJ3586" s="175"/>
      <c r="AK3586" s="175"/>
      <c r="AL3586" s="175"/>
      <c r="AM3586" s="175"/>
      <c r="AN3586" s="175"/>
      <c r="AO3586" s="175"/>
      <c r="AP3586" s="175"/>
      <c r="AQ3586" s="175"/>
      <c r="AR3586" s="175"/>
    </row>
    <row r="3587" spans="1:44" ht="102" hidden="1" x14ac:dyDescent="0.3">
      <c r="A3587" s="175"/>
      <c r="B3587" s="186" t="s">
        <v>3239</v>
      </c>
      <c r="C3587" s="187"/>
      <c r="D3587" s="190">
        <v>3118.15</v>
      </c>
      <c r="E3587" s="191">
        <v>3118.15</v>
      </c>
      <c r="F3587" s="181" t="s">
        <v>1817</v>
      </c>
      <c r="G3587" s="185" t="s">
        <v>4637</v>
      </c>
      <c r="H3587" s="182"/>
      <c r="I3587" s="175"/>
      <c r="J3587" s="175"/>
      <c r="K3587" s="175"/>
      <c r="L3587" s="175"/>
      <c r="M3587" s="175"/>
      <c r="N3587" s="175"/>
      <c r="O3587" s="175"/>
      <c r="P3587" s="175"/>
      <c r="Q3587" s="175"/>
      <c r="R3587" s="175"/>
      <c r="S3587" s="175"/>
      <c r="T3587" s="175"/>
      <c r="U3587" s="175"/>
      <c r="V3587" s="175"/>
      <c r="W3587" s="175"/>
      <c r="X3587" s="175"/>
      <c r="Y3587" s="175"/>
      <c r="Z3587" s="175"/>
      <c r="AA3587" s="175"/>
      <c r="AB3587" s="175"/>
      <c r="AC3587" s="175"/>
      <c r="AD3587" s="175"/>
      <c r="AE3587" s="175"/>
      <c r="AF3587" s="175"/>
      <c r="AG3587" s="175"/>
      <c r="AH3587" s="175"/>
      <c r="AI3587" s="175"/>
      <c r="AJ3587" s="175"/>
      <c r="AK3587" s="175"/>
      <c r="AL3587" s="175"/>
      <c r="AM3587" s="175"/>
      <c r="AN3587" s="175"/>
      <c r="AO3587" s="175"/>
      <c r="AP3587" s="175"/>
      <c r="AQ3587" s="175"/>
      <c r="AR3587" s="175"/>
    </row>
    <row r="3588" spans="1:44" ht="102" x14ac:dyDescent="0.3">
      <c r="A3588" s="175"/>
      <c r="B3588" s="181" t="s">
        <v>1817</v>
      </c>
      <c r="C3588" s="182" t="s">
        <v>1818</v>
      </c>
      <c r="D3588" s="190">
        <v>3367.26</v>
      </c>
      <c r="E3588" s="191">
        <v>3367.26</v>
      </c>
      <c r="F3588" s="185" t="s">
        <v>4637</v>
      </c>
      <c r="G3588" s="186" t="s">
        <v>3567</v>
      </c>
      <c r="H3588" s="187"/>
      <c r="I3588" s="175"/>
      <c r="J3588" s="175"/>
      <c r="K3588" s="175"/>
      <c r="L3588" s="175"/>
      <c r="M3588" s="175"/>
      <c r="N3588" s="175"/>
      <c r="O3588" s="175"/>
      <c r="P3588" s="175"/>
      <c r="Q3588" s="175"/>
      <c r="R3588" s="175"/>
      <c r="S3588" s="175"/>
      <c r="T3588" s="175"/>
      <c r="U3588" s="175"/>
      <c r="V3588" s="175"/>
      <c r="W3588" s="175"/>
      <c r="X3588" s="175"/>
      <c r="Y3588" s="175"/>
      <c r="Z3588" s="175"/>
      <c r="AA3588" s="175"/>
      <c r="AB3588" s="175"/>
      <c r="AC3588" s="175"/>
      <c r="AD3588" s="175"/>
      <c r="AE3588" s="175"/>
      <c r="AF3588" s="175"/>
      <c r="AG3588" s="175"/>
      <c r="AH3588" s="175"/>
      <c r="AI3588" s="175"/>
      <c r="AJ3588" s="175"/>
      <c r="AK3588" s="175"/>
      <c r="AL3588" s="175"/>
      <c r="AM3588" s="175"/>
      <c r="AN3588" s="175"/>
      <c r="AO3588" s="175"/>
      <c r="AP3588" s="175"/>
      <c r="AQ3588" s="175"/>
      <c r="AR3588" s="175"/>
    </row>
    <row r="3589" spans="1:44" ht="102" hidden="1" x14ac:dyDescent="0.3">
      <c r="A3589" s="175"/>
      <c r="B3589" s="185" t="s">
        <v>4637</v>
      </c>
      <c r="C3589" s="182"/>
      <c r="D3589" s="190">
        <v>3367.26</v>
      </c>
      <c r="E3589" s="191">
        <v>3367.26</v>
      </c>
      <c r="F3589" s="186" t="s">
        <v>3567</v>
      </c>
      <c r="G3589" s="181" t="s">
        <v>786</v>
      </c>
      <c r="H3589" s="182" t="s">
        <v>787</v>
      </c>
      <c r="I3589" s="175"/>
      <c r="J3589" s="175"/>
      <c r="K3589" s="175"/>
      <c r="L3589" s="175"/>
      <c r="M3589" s="175"/>
      <c r="N3589" s="175"/>
      <c r="O3589" s="175"/>
      <c r="P3589" s="175"/>
      <c r="Q3589" s="175"/>
      <c r="R3589" s="175"/>
      <c r="S3589" s="175"/>
      <c r="T3589" s="175"/>
      <c r="U3589" s="175"/>
      <c r="V3589" s="175"/>
      <c r="W3589" s="175"/>
      <c r="X3589" s="175"/>
      <c r="Y3589" s="175"/>
      <c r="Z3589" s="175"/>
      <c r="AA3589" s="175"/>
      <c r="AB3589" s="175"/>
      <c r="AC3589" s="175"/>
      <c r="AD3589" s="175"/>
      <c r="AE3589" s="175"/>
      <c r="AF3589" s="175"/>
      <c r="AG3589" s="175"/>
      <c r="AH3589" s="175"/>
      <c r="AI3589" s="175"/>
      <c r="AJ3589" s="175"/>
      <c r="AK3589" s="175"/>
      <c r="AL3589" s="175"/>
      <c r="AM3589" s="175"/>
      <c r="AN3589" s="175"/>
      <c r="AO3589" s="175"/>
      <c r="AP3589" s="175"/>
      <c r="AQ3589" s="175"/>
      <c r="AR3589" s="175"/>
    </row>
    <row r="3590" spans="1:44" ht="102" hidden="1" x14ac:dyDescent="0.3">
      <c r="A3590" s="175"/>
      <c r="B3590" s="186" t="s">
        <v>3567</v>
      </c>
      <c r="C3590" s="187"/>
      <c r="D3590" s="190">
        <v>3367.26</v>
      </c>
      <c r="E3590" s="191">
        <v>3367.26</v>
      </c>
      <c r="F3590" s="181" t="s">
        <v>786</v>
      </c>
      <c r="G3590" s="185" t="s">
        <v>4637</v>
      </c>
      <c r="H3590" s="182"/>
      <c r="I3590" s="175"/>
      <c r="J3590" s="175"/>
      <c r="K3590" s="175"/>
      <c r="L3590" s="175"/>
      <c r="M3590" s="175"/>
      <c r="N3590" s="175"/>
      <c r="O3590" s="175"/>
      <c r="P3590" s="175"/>
      <c r="Q3590" s="175"/>
      <c r="R3590" s="175"/>
      <c r="S3590" s="175"/>
      <c r="T3590" s="175"/>
      <c r="U3590" s="175"/>
      <c r="V3590" s="175"/>
      <c r="W3590" s="175"/>
      <c r="X3590" s="175"/>
      <c r="Y3590" s="175"/>
      <c r="Z3590" s="175"/>
      <c r="AA3590" s="175"/>
      <c r="AB3590" s="175"/>
      <c r="AC3590" s="175"/>
      <c r="AD3590" s="175"/>
      <c r="AE3590" s="175"/>
      <c r="AF3590" s="175"/>
      <c r="AG3590" s="175"/>
      <c r="AH3590" s="175"/>
      <c r="AI3590" s="175"/>
      <c r="AJ3590" s="175"/>
      <c r="AK3590" s="175"/>
      <c r="AL3590" s="175"/>
      <c r="AM3590" s="175"/>
      <c r="AN3590" s="175"/>
      <c r="AO3590" s="175"/>
      <c r="AP3590" s="175"/>
      <c r="AQ3590" s="175"/>
      <c r="AR3590" s="175"/>
    </row>
    <row r="3591" spans="1:44" ht="102" x14ac:dyDescent="0.3">
      <c r="A3591" s="175"/>
      <c r="B3591" s="181" t="s">
        <v>786</v>
      </c>
      <c r="C3591" s="182" t="s">
        <v>787</v>
      </c>
      <c r="D3591" s="190">
        <v>2194.73</v>
      </c>
      <c r="E3591" s="191">
        <v>2194.73</v>
      </c>
      <c r="F3591" s="185" t="s">
        <v>4637</v>
      </c>
      <c r="G3591" s="186" t="s">
        <v>3791</v>
      </c>
      <c r="H3591" s="187"/>
      <c r="I3591" s="175"/>
      <c r="J3591" s="175"/>
      <c r="K3591" s="175"/>
      <c r="L3591" s="175"/>
      <c r="M3591" s="175"/>
      <c r="N3591" s="175"/>
      <c r="O3591" s="175"/>
      <c r="P3591" s="175"/>
      <c r="Q3591" s="175"/>
      <c r="R3591" s="175"/>
      <c r="S3591" s="175"/>
      <c r="T3591" s="175"/>
      <c r="U3591" s="175"/>
      <c r="V3591" s="175"/>
      <c r="W3591" s="175"/>
      <c r="X3591" s="175"/>
      <c r="Y3591" s="175"/>
      <c r="Z3591" s="175"/>
      <c r="AA3591" s="175"/>
      <c r="AB3591" s="175"/>
      <c r="AC3591" s="175"/>
      <c r="AD3591" s="175"/>
      <c r="AE3591" s="175"/>
      <c r="AF3591" s="175"/>
      <c r="AG3591" s="175"/>
      <c r="AH3591" s="175"/>
      <c r="AI3591" s="175"/>
      <c r="AJ3591" s="175"/>
      <c r="AK3591" s="175"/>
      <c r="AL3591" s="175"/>
      <c r="AM3591" s="175"/>
      <c r="AN3591" s="175"/>
      <c r="AO3591" s="175"/>
      <c r="AP3591" s="175"/>
      <c r="AQ3591" s="175"/>
      <c r="AR3591" s="175"/>
    </row>
    <row r="3592" spans="1:44" ht="102" hidden="1" x14ac:dyDescent="0.3">
      <c r="A3592" s="175"/>
      <c r="B3592" s="185" t="s">
        <v>4637</v>
      </c>
      <c r="C3592" s="182"/>
      <c r="D3592" s="190">
        <v>2194.73</v>
      </c>
      <c r="E3592" s="191">
        <v>2194.73</v>
      </c>
      <c r="F3592" s="186" t="s">
        <v>3791</v>
      </c>
      <c r="G3592" s="181" t="s">
        <v>2433</v>
      </c>
      <c r="H3592" s="182" t="s">
        <v>2434</v>
      </c>
      <c r="I3592" s="175"/>
      <c r="J3592" s="175"/>
      <c r="K3592" s="175"/>
      <c r="L3592" s="175"/>
      <c r="M3592" s="175"/>
      <c r="N3592" s="175"/>
      <c r="O3592" s="175"/>
      <c r="P3592" s="175"/>
      <c r="Q3592" s="175"/>
      <c r="R3592" s="175"/>
      <c r="S3592" s="175"/>
      <c r="T3592" s="175"/>
      <c r="U3592" s="175"/>
      <c r="V3592" s="175"/>
      <c r="W3592" s="175"/>
      <c r="X3592" s="175"/>
      <c r="Y3592" s="175"/>
      <c r="Z3592" s="175"/>
      <c r="AA3592" s="175"/>
      <c r="AB3592" s="175"/>
      <c r="AC3592" s="175"/>
      <c r="AD3592" s="175"/>
      <c r="AE3592" s="175"/>
      <c r="AF3592" s="175"/>
      <c r="AG3592" s="175"/>
      <c r="AH3592" s="175"/>
      <c r="AI3592" s="175"/>
      <c r="AJ3592" s="175"/>
      <c r="AK3592" s="175"/>
      <c r="AL3592" s="175"/>
      <c r="AM3592" s="175"/>
      <c r="AN3592" s="175"/>
      <c r="AO3592" s="175"/>
      <c r="AP3592" s="175"/>
      <c r="AQ3592" s="175"/>
      <c r="AR3592" s="175"/>
    </row>
    <row r="3593" spans="1:44" ht="102" hidden="1" x14ac:dyDescent="0.3">
      <c r="A3593" s="175"/>
      <c r="B3593" s="186" t="s">
        <v>3791</v>
      </c>
      <c r="C3593" s="187"/>
      <c r="D3593" s="190">
        <v>2194.73</v>
      </c>
      <c r="E3593" s="191">
        <v>2194.73</v>
      </c>
      <c r="F3593" s="181" t="s">
        <v>2433</v>
      </c>
      <c r="G3593" s="185" t="s">
        <v>4637</v>
      </c>
      <c r="H3593" s="182"/>
      <c r="I3593" s="175"/>
      <c r="J3593" s="175"/>
      <c r="K3593" s="175"/>
      <c r="L3593" s="175"/>
      <c r="M3593" s="175"/>
      <c r="N3593" s="175"/>
      <c r="O3593" s="175"/>
      <c r="P3593" s="175"/>
      <c r="Q3593" s="175"/>
      <c r="R3593" s="175"/>
      <c r="S3593" s="175"/>
      <c r="T3593" s="175"/>
      <c r="U3593" s="175"/>
      <c r="V3593" s="175"/>
      <c r="W3593" s="175"/>
      <c r="X3593" s="175"/>
      <c r="Y3593" s="175"/>
      <c r="Z3593" s="175"/>
      <c r="AA3593" s="175"/>
      <c r="AB3593" s="175"/>
      <c r="AC3593" s="175"/>
      <c r="AD3593" s="175"/>
      <c r="AE3593" s="175"/>
      <c r="AF3593" s="175"/>
      <c r="AG3593" s="175"/>
      <c r="AH3593" s="175"/>
      <c r="AI3593" s="175"/>
      <c r="AJ3593" s="175"/>
      <c r="AK3593" s="175"/>
      <c r="AL3593" s="175"/>
      <c r="AM3593" s="175"/>
      <c r="AN3593" s="175"/>
      <c r="AO3593" s="175"/>
      <c r="AP3593" s="175"/>
      <c r="AQ3593" s="175"/>
      <c r="AR3593" s="175"/>
    </row>
    <row r="3594" spans="1:44" ht="102" x14ac:dyDescent="0.3">
      <c r="A3594" s="175"/>
      <c r="B3594" s="181" t="s">
        <v>2433</v>
      </c>
      <c r="C3594" s="182" t="s">
        <v>2434</v>
      </c>
      <c r="D3594" s="190">
        <v>2181.85</v>
      </c>
      <c r="E3594" s="191">
        <v>2181.85</v>
      </c>
      <c r="F3594" s="185" t="s">
        <v>4637</v>
      </c>
      <c r="G3594" s="186" t="s">
        <v>3568</v>
      </c>
      <c r="H3594" s="187"/>
      <c r="I3594" s="175"/>
      <c r="J3594" s="175"/>
      <c r="K3594" s="175"/>
      <c r="L3594" s="175"/>
      <c r="M3594" s="175"/>
      <c r="N3594" s="175"/>
      <c r="O3594" s="175"/>
      <c r="P3594" s="175"/>
      <c r="Q3594" s="175"/>
      <c r="R3594" s="175"/>
      <c r="S3594" s="175"/>
      <c r="T3594" s="175"/>
      <c r="U3594" s="175"/>
      <c r="V3594" s="175"/>
      <c r="W3594" s="175"/>
      <c r="X3594" s="175"/>
      <c r="Y3594" s="175"/>
      <c r="Z3594" s="175"/>
      <c r="AA3594" s="175"/>
      <c r="AB3594" s="175"/>
      <c r="AC3594" s="175"/>
      <c r="AD3594" s="175"/>
      <c r="AE3594" s="175"/>
      <c r="AF3594" s="175"/>
      <c r="AG3594" s="175"/>
      <c r="AH3594" s="175"/>
      <c r="AI3594" s="175"/>
      <c r="AJ3594" s="175"/>
      <c r="AK3594" s="175"/>
      <c r="AL3594" s="175"/>
      <c r="AM3594" s="175"/>
      <c r="AN3594" s="175"/>
      <c r="AO3594" s="175"/>
      <c r="AP3594" s="175"/>
      <c r="AQ3594" s="175"/>
      <c r="AR3594" s="175"/>
    </row>
    <row r="3595" spans="1:44" ht="102" hidden="1" x14ac:dyDescent="0.3">
      <c r="A3595" s="175"/>
      <c r="B3595" s="185" t="s">
        <v>4637</v>
      </c>
      <c r="C3595" s="182"/>
      <c r="D3595" s="190">
        <v>2181.85</v>
      </c>
      <c r="E3595" s="191">
        <v>2181.85</v>
      </c>
      <c r="F3595" s="186" t="s">
        <v>3568</v>
      </c>
      <c r="G3595" s="181" t="s">
        <v>2588</v>
      </c>
      <c r="H3595" s="182" t="s">
        <v>1142</v>
      </c>
      <c r="I3595" s="175"/>
      <c r="J3595" s="175"/>
      <c r="K3595" s="175"/>
      <c r="L3595" s="175"/>
      <c r="M3595" s="175"/>
      <c r="N3595" s="175"/>
      <c r="O3595" s="175"/>
      <c r="P3595" s="175"/>
      <c r="Q3595" s="175"/>
      <c r="R3595" s="175"/>
      <c r="S3595" s="175"/>
      <c r="T3595" s="175"/>
      <c r="U3595" s="175"/>
      <c r="V3595" s="175"/>
      <c r="W3595" s="175"/>
      <c r="X3595" s="175"/>
      <c r="Y3595" s="175"/>
      <c r="Z3595" s="175"/>
      <c r="AA3595" s="175"/>
      <c r="AB3595" s="175"/>
      <c r="AC3595" s="175"/>
      <c r="AD3595" s="175"/>
      <c r="AE3595" s="175"/>
      <c r="AF3595" s="175"/>
      <c r="AG3595" s="175"/>
      <c r="AH3595" s="175"/>
      <c r="AI3595" s="175"/>
      <c r="AJ3595" s="175"/>
      <c r="AK3595" s="175"/>
      <c r="AL3595" s="175"/>
      <c r="AM3595" s="175"/>
      <c r="AN3595" s="175"/>
      <c r="AO3595" s="175"/>
      <c r="AP3595" s="175"/>
      <c r="AQ3595" s="175"/>
      <c r="AR3595" s="175"/>
    </row>
    <row r="3596" spans="1:44" ht="102" hidden="1" x14ac:dyDescent="0.3">
      <c r="A3596" s="175"/>
      <c r="B3596" s="186" t="s">
        <v>3568</v>
      </c>
      <c r="C3596" s="187"/>
      <c r="D3596" s="190">
        <v>2181.85</v>
      </c>
      <c r="E3596" s="191">
        <v>2181.85</v>
      </c>
      <c r="F3596" s="181" t="s">
        <v>2588</v>
      </c>
      <c r="G3596" s="185" t="s">
        <v>4637</v>
      </c>
      <c r="H3596" s="182"/>
      <c r="I3596" s="175"/>
      <c r="J3596" s="175"/>
      <c r="K3596" s="175"/>
      <c r="L3596" s="175"/>
      <c r="M3596" s="175"/>
      <c r="N3596" s="175"/>
      <c r="O3596" s="175"/>
      <c r="P3596" s="175"/>
      <c r="Q3596" s="175"/>
      <c r="R3596" s="175"/>
      <c r="S3596" s="175"/>
      <c r="T3596" s="175"/>
      <c r="U3596" s="175"/>
      <c r="V3596" s="175"/>
      <c r="W3596" s="175"/>
      <c r="X3596" s="175"/>
      <c r="Y3596" s="175"/>
      <c r="Z3596" s="175"/>
      <c r="AA3596" s="175"/>
      <c r="AB3596" s="175"/>
      <c r="AC3596" s="175"/>
      <c r="AD3596" s="175"/>
      <c r="AE3596" s="175"/>
      <c r="AF3596" s="175"/>
      <c r="AG3596" s="175"/>
      <c r="AH3596" s="175"/>
      <c r="AI3596" s="175"/>
      <c r="AJ3596" s="175"/>
      <c r="AK3596" s="175"/>
      <c r="AL3596" s="175"/>
      <c r="AM3596" s="175"/>
      <c r="AN3596" s="175"/>
      <c r="AO3596" s="175"/>
      <c r="AP3596" s="175"/>
      <c r="AQ3596" s="175"/>
      <c r="AR3596" s="175"/>
    </row>
    <row r="3597" spans="1:44" ht="102" x14ac:dyDescent="0.3">
      <c r="A3597" s="175"/>
      <c r="B3597" s="181" t="s">
        <v>2588</v>
      </c>
      <c r="C3597" s="182" t="s">
        <v>1142</v>
      </c>
      <c r="D3597" s="190">
        <v>3122.45</v>
      </c>
      <c r="E3597" s="191">
        <v>3122.45</v>
      </c>
      <c r="F3597" s="185" t="s">
        <v>4637</v>
      </c>
      <c r="G3597" s="186" t="s">
        <v>3892</v>
      </c>
      <c r="H3597" s="187"/>
      <c r="I3597" s="175"/>
      <c r="J3597" s="175"/>
      <c r="K3597" s="175"/>
      <c r="L3597" s="175"/>
      <c r="M3597" s="175"/>
      <c r="N3597" s="175"/>
      <c r="O3597" s="175"/>
      <c r="P3597" s="175"/>
      <c r="Q3597" s="175"/>
      <c r="R3597" s="175"/>
      <c r="S3597" s="175"/>
      <c r="T3597" s="175"/>
      <c r="U3597" s="175"/>
      <c r="V3597" s="175"/>
      <c r="W3597" s="175"/>
      <c r="X3597" s="175"/>
      <c r="Y3597" s="175"/>
      <c r="Z3597" s="175"/>
      <c r="AA3597" s="175"/>
      <c r="AB3597" s="175"/>
      <c r="AC3597" s="175"/>
      <c r="AD3597" s="175"/>
      <c r="AE3597" s="175"/>
      <c r="AF3597" s="175"/>
      <c r="AG3597" s="175"/>
      <c r="AH3597" s="175"/>
      <c r="AI3597" s="175"/>
      <c r="AJ3597" s="175"/>
      <c r="AK3597" s="175"/>
      <c r="AL3597" s="175"/>
      <c r="AM3597" s="175"/>
      <c r="AN3597" s="175"/>
      <c r="AO3597" s="175"/>
      <c r="AP3597" s="175"/>
      <c r="AQ3597" s="175"/>
      <c r="AR3597" s="175"/>
    </row>
    <row r="3598" spans="1:44" ht="102" hidden="1" x14ac:dyDescent="0.3">
      <c r="A3598" s="175"/>
      <c r="B3598" s="185" t="s">
        <v>4637</v>
      </c>
      <c r="C3598" s="182"/>
      <c r="D3598" s="190">
        <v>3122.45</v>
      </c>
      <c r="E3598" s="191">
        <v>3122.45</v>
      </c>
      <c r="F3598" s="186" t="s">
        <v>3892</v>
      </c>
      <c r="G3598" s="181" t="s">
        <v>2156</v>
      </c>
      <c r="H3598" s="182" t="s">
        <v>2157</v>
      </c>
      <c r="I3598" s="175"/>
      <c r="J3598" s="175"/>
      <c r="K3598" s="175"/>
      <c r="L3598" s="175"/>
      <c r="M3598" s="175"/>
      <c r="N3598" s="175"/>
      <c r="O3598" s="175"/>
      <c r="P3598" s="175"/>
      <c r="Q3598" s="175"/>
      <c r="R3598" s="175"/>
      <c r="S3598" s="175"/>
      <c r="T3598" s="175"/>
      <c r="U3598" s="175"/>
      <c r="V3598" s="175"/>
      <c r="W3598" s="175"/>
      <c r="X3598" s="175"/>
      <c r="Y3598" s="175"/>
      <c r="Z3598" s="175"/>
      <c r="AA3598" s="175"/>
      <c r="AB3598" s="175"/>
      <c r="AC3598" s="175"/>
      <c r="AD3598" s="175"/>
      <c r="AE3598" s="175"/>
      <c r="AF3598" s="175"/>
      <c r="AG3598" s="175"/>
      <c r="AH3598" s="175"/>
      <c r="AI3598" s="175"/>
      <c r="AJ3598" s="175"/>
      <c r="AK3598" s="175"/>
      <c r="AL3598" s="175"/>
      <c r="AM3598" s="175"/>
      <c r="AN3598" s="175"/>
      <c r="AO3598" s="175"/>
      <c r="AP3598" s="175"/>
      <c r="AQ3598" s="175"/>
      <c r="AR3598" s="175"/>
    </row>
    <row r="3599" spans="1:44" ht="102" hidden="1" x14ac:dyDescent="0.3">
      <c r="A3599" s="175"/>
      <c r="B3599" s="186" t="s">
        <v>3892</v>
      </c>
      <c r="C3599" s="187"/>
      <c r="D3599" s="190">
        <v>3122.45</v>
      </c>
      <c r="E3599" s="191">
        <v>3122.45</v>
      </c>
      <c r="F3599" s="181" t="s">
        <v>2156</v>
      </c>
      <c r="G3599" s="185" t="s">
        <v>4637</v>
      </c>
      <c r="H3599" s="182"/>
      <c r="I3599" s="175"/>
      <c r="J3599" s="175"/>
      <c r="K3599" s="175"/>
      <c r="L3599" s="175"/>
      <c r="M3599" s="175"/>
      <c r="N3599" s="175"/>
      <c r="O3599" s="175"/>
      <c r="P3599" s="175"/>
      <c r="Q3599" s="175"/>
      <c r="R3599" s="175"/>
      <c r="S3599" s="175"/>
      <c r="T3599" s="175"/>
      <c r="U3599" s="175"/>
      <c r="V3599" s="175"/>
      <c r="W3599" s="175"/>
      <c r="X3599" s="175"/>
      <c r="Y3599" s="175"/>
      <c r="Z3599" s="175"/>
      <c r="AA3599" s="175"/>
      <c r="AB3599" s="175"/>
      <c r="AC3599" s="175"/>
      <c r="AD3599" s="175"/>
      <c r="AE3599" s="175"/>
      <c r="AF3599" s="175"/>
      <c r="AG3599" s="175"/>
      <c r="AH3599" s="175"/>
      <c r="AI3599" s="175"/>
      <c r="AJ3599" s="175"/>
      <c r="AK3599" s="175"/>
      <c r="AL3599" s="175"/>
      <c r="AM3599" s="175"/>
      <c r="AN3599" s="175"/>
      <c r="AO3599" s="175"/>
      <c r="AP3599" s="175"/>
      <c r="AQ3599" s="175"/>
      <c r="AR3599" s="175"/>
    </row>
    <row r="3600" spans="1:44" ht="102" x14ac:dyDescent="0.3">
      <c r="A3600" s="175"/>
      <c r="B3600" s="181" t="s">
        <v>2156</v>
      </c>
      <c r="C3600" s="182" t="s">
        <v>2157</v>
      </c>
      <c r="D3600" s="190">
        <v>3367.26</v>
      </c>
      <c r="E3600" s="191">
        <v>3367.26</v>
      </c>
      <c r="F3600" s="185" t="s">
        <v>4637</v>
      </c>
      <c r="G3600" s="186" t="s">
        <v>3590</v>
      </c>
      <c r="H3600" s="187"/>
      <c r="I3600" s="175"/>
      <c r="J3600" s="175"/>
      <c r="K3600" s="175"/>
      <c r="L3600" s="175"/>
      <c r="M3600" s="175"/>
      <c r="N3600" s="175"/>
      <c r="O3600" s="175"/>
      <c r="P3600" s="175"/>
      <c r="Q3600" s="175"/>
      <c r="R3600" s="175"/>
      <c r="S3600" s="175"/>
      <c r="T3600" s="175"/>
      <c r="U3600" s="175"/>
      <c r="V3600" s="175"/>
      <c r="W3600" s="175"/>
      <c r="X3600" s="175"/>
      <c r="Y3600" s="175"/>
      <c r="Z3600" s="175"/>
      <c r="AA3600" s="175"/>
      <c r="AB3600" s="175"/>
      <c r="AC3600" s="175"/>
      <c r="AD3600" s="175"/>
      <c r="AE3600" s="175"/>
      <c r="AF3600" s="175"/>
      <c r="AG3600" s="175"/>
      <c r="AH3600" s="175"/>
      <c r="AI3600" s="175"/>
      <c r="AJ3600" s="175"/>
      <c r="AK3600" s="175"/>
      <c r="AL3600" s="175"/>
      <c r="AM3600" s="175"/>
      <c r="AN3600" s="175"/>
      <c r="AO3600" s="175"/>
      <c r="AP3600" s="175"/>
      <c r="AQ3600" s="175"/>
      <c r="AR3600" s="175"/>
    </row>
    <row r="3601" spans="1:44" ht="102" hidden="1" x14ac:dyDescent="0.3">
      <c r="A3601" s="175"/>
      <c r="B3601" s="185" t="s">
        <v>4637</v>
      </c>
      <c r="C3601" s="182"/>
      <c r="D3601" s="190">
        <v>3367.26</v>
      </c>
      <c r="E3601" s="191">
        <v>3367.26</v>
      </c>
      <c r="F3601" s="186" t="s">
        <v>3590</v>
      </c>
      <c r="G3601" s="181" t="s">
        <v>2501</v>
      </c>
      <c r="H3601" s="182" t="s">
        <v>2502</v>
      </c>
      <c r="I3601" s="175"/>
      <c r="J3601" s="175"/>
      <c r="K3601" s="175"/>
      <c r="L3601" s="175"/>
      <c r="M3601" s="175"/>
      <c r="N3601" s="175"/>
      <c r="O3601" s="175"/>
      <c r="P3601" s="175"/>
      <c r="Q3601" s="175"/>
      <c r="R3601" s="175"/>
      <c r="S3601" s="175"/>
      <c r="T3601" s="175"/>
      <c r="U3601" s="175"/>
      <c r="V3601" s="175"/>
      <c r="W3601" s="175"/>
      <c r="X3601" s="175"/>
      <c r="Y3601" s="175"/>
      <c r="Z3601" s="175"/>
      <c r="AA3601" s="175"/>
      <c r="AB3601" s="175"/>
      <c r="AC3601" s="175"/>
      <c r="AD3601" s="175"/>
      <c r="AE3601" s="175"/>
      <c r="AF3601" s="175"/>
      <c r="AG3601" s="175"/>
      <c r="AH3601" s="175"/>
      <c r="AI3601" s="175"/>
      <c r="AJ3601" s="175"/>
      <c r="AK3601" s="175"/>
      <c r="AL3601" s="175"/>
      <c r="AM3601" s="175"/>
      <c r="AN3601" s="175"/>
      <c r="AO3601" s="175"/>
      <c r="AP3601" s="175"/>
      <c r="AQ3601" s="175"/>
      <c r="AR3601" s="175"/>
    </row>
    <row r="3602" spans="1:44" ht="102" hidden="1" x14ac:dyDescent="0.3">
      <c r="A3602" s="175"/>
      <c r="B3602" s="186" t="s">
        <v>3590</v>
      </c>
      <c r="C3602" s="187"/>
      <c r="D3602" s="190">
        <v>3367.26</v>
      </c>
      <c r="E3602" s="191">
        <v>3367.26</v>
      </c>
      <c r="F3602" s="181" t="s">
        <v>2501</v>
      </c>
      <c r="G3602" s="185" t="s">
        <v>4637</v>
      </c>
      <c r="H3602" s="182"/>
      <c r="I3602" s="175"/>
      <c r="J3602" s="175"/>
      <c r="K3602" s="175"/>
      <c r="L3602" s="175"/>
      <c r="M3602" s="175"/>
      <c r="N3602" s="175"/>
      <c r="O3602" s="175"/>
      <c r="P3602" s="175"/>
      <c r="Q3602" s="175"/>
      <c r="R3602" s="175"/>
      <c r="S3602" s="175"/>
      <c r="T3602" s="175"/>
      <c r="U3602" s="175"/>
      <c r="V3602" s="175"/>
      <c r="W3602" s="175"/>
      <c r="X3602" s="175"/>
      <c r="Y3602" s="175"/>
      <c r="Z3602" s="175"/>
      <c r="AA3602" s="175"/>
      <c r="AB3602" s="175"/>
      <c r="AC3602" s="175"/>
      <c r="AD3602" s="175"/>
      <c r="AE3602" s="175"/>
      <c r="AF3602" s="175"/>
      <c r="AG3602" s="175"/>
      <c r="AH3602" s="175"/>
      <c r="AI3602" s="175"/>
      <c r="AJ3602" s="175"/>
      <c r="AK3602" s="175"/>
      <c r="AL3602" s="175"/>
      <c r="AM3602" s="175"/>
      <c r="AN3602" s="175"/>
      <c r="AO3602" s="175"/>
      <c r="AP3602" s="175"/>
      <c r="AQ3602" s="175"/>
      <c r="AR3602" s="175"/>
    </row>
    <row r="3603" spans="1:44" ht="102" x14ac:dyDescent="0.3">
      <c r="A3603" s="175"/>
      <c r="B3603" s="181" t="s">
        <v>2501</v>
      </c>
      <c r="C3603" s="182" t="s">
        <v>2502</v>
      </c>
      <c r="D3603" s="190">
        <v>2194.73</v>
      </c>
      <c r="E3603" s="191">
        <v>2194.73</v>
      </c>
      <c r="F3603" s="185" t="s">
        <v>4637</v>
      </c>
      <c r="G3603" s="186" t="s">
        <v>3592</v>
      </c>
      <c r="H3603" s="187"/>
      <c r="I3603" s="175"/>
      <c r="J3603" s="175"/>
      <c r="K3603" s="175"/>
      <c r="L3603" s="175"/>
      <c r="M3603" s="175"/>
      <c r="N3603" s="175"/>
      <c r="O3603" s="175"/>
      <c r="P3603" s="175"/>
      <c r="Q3603" s="175"/>
      <c r="R3603" s="175"/>
      <c r="S3603" s="175"/>
      <c r="T3603" s="175"/>
      <c r="U3603" s="175"/>
      <c r="V3603" s="175"/>
      <c r="W3603" s="175"/>
      <c r="X3603" s="175"/>
      <c r="Y3603" s="175"/>
      <c r="Z3603" s="175"/>
      <c r="AA3603" s="175"/>
      <c r="AB3603" s="175"/>
      <c r="AC3603" s="175"/>
      <c r="AD3603" s="175"/>
      <c r="AE3603" s="175"/>
      <c r="AF3603" s="175"/>
      <c r="AG3603" s="175"/>
      <c r="AH3603" s="175"/>
      <c r="AI3603" s="175"/>
      <c r="AJ3603" s="175"/>
      <c r="AK3603" s="175"/>
      <c r="AL3603" s="175"/>
      <c r="AM3603" s="175"/>
      <c r="AN3603" s="175"/>
      <c r="AO3603" s="175"/>
      <c r="AP3603" s="175"/>
      <c r="AQ3603" s="175"/>
      <c r="AR3603" s="175"/>
    </row>
    <row r="3604" spans="1:44" ht="102" hidden="1" x14ac:dyDescent="0.3">
      <c r="A3604" s="175"/>
      <c r="B3604" s="185" t="s">
        <v>4637</v>
      </c>
      <c r="C3604" s="182"/>
      <c r="D3604" s="190">
        <v>2194.73</v>
      </c>
      <c r="E3604" s="191">
        <v>2194.73</v>
      </c>
      <c r="F3604" s="186" t="s">
        <v>3592</v>
      </c>
      <c r="G3604" s="181" t="s">
        <v>2177</v>
      </c>
      <c r="H3604" s="182" t="s">
        <v>2178</v>
      </c>
      <c r="I3604" s="175"/>
      <c r="J3604" s="175"/>
      <c r="K3604" s="175"/>
      <c r="L3604" s="175"/>
      <c r="M3604" s="175"/>
      <c r="N3604" s="175"/>
      <c r="O3604" s="175"/>
      <c r="P3604" s="175"/>
      <c r="Q3604" s="175"/>
      <c r="R3604" s="175"/>
      <c r="S3604" s="175"/>
      <c r="T3604" s="175"/>
      <c r="U3604" s="175"/>
      <c r="V3604" s="175"/>
      <c r="W3604" s="175"/>
      <c r="X3604" s="175"/>
      <c r="Y3604" s="175"/>
      <c r="Z3604" s="175"/>
      <c r="AA3604" s="175"/>
      <c r="AB3604" s="175"/>
      <c r="AC3604" s="175"/>
      <c r="AD3604" s="175"/>
      <c r="AE3604" s="175"/>
      <c r="AF3604" s="175"/>
      <c r="AG3604" s="175"/>
      <c r="AH3604" s="175"/>
      <c r="AI3604" s="175"/>
      <c r="AJ3604" s="175"/>
      <c r="AK3604" s="175"/>
      <c r="AL3604" s="175"/>
      <c r="AM3604" s="175"/>
      <c r="AN3604" s="175"/>
      <c r="AO3604" s="175"/>
      <c r="AP3604" s="175"/>
      <c r="AQ3604" s="175"/>
      <c r="AR3604" s="175"/>
    </row>
    <row r="3605" spans="1:44" ht="102" hidden="1" x14ac:dyDescent="0.3">
      <c r="A3605" s="175"/>
      <c r="B3605" s="186" t="s">
        <v>3592</v>
      </c>
      <c r="C3605" s="187"/>
      <c r="D3605" s="190">
        <v>2194.73</v>
      </c>
      <c r="E3605" s="191">
        <v>2194.73</v>
      </c>
      <c r="F3605" s="181" t="s">
        <v>2177</v>
      </c>
      <c r="G3605" s="185" t="s">
        <v>4637</v>
      </c>
      <c r="H3605" s="182"/>
      <c r="I3605" s="175"/>
      <c r="J3605" s="175"/>
      <c r="K3605" s="175"/>
      <c r="L3605" s="175"/>
      <c r="M3605" s="175"/>
      <c r="N3605" s="175"/>
      <c r="O3605" s="175"/>
      <c r="P3605" s="175"/>
      <c r="Q3605" s="175"/>
      <c r="R3605" s="175"/>
      <c r="S3605" s="175"/>
      <c r="T3605" s="175"/>
      <c r="U3605" s="175"/>
      <c r="V3605" s="175"/>
      <c r="W3605" s="175"/>
      <c r="X3605" s="175"/>
      <c r="Y3605" s="175"/>
      <c r="Z3605" s="175"/>
      <c r="AA3605" s="175"/>
      <c r="AB3605" s="175"/>
      <c r="AC3605" s="175"/>
      <c r="AD3605" s="175"/>
      <c r="AE3605" s="175"/>
      <c r="AF3605" s="175"/>
      <c r="AG3605" s="175"/>
      <c r="AH3605" s="175"/>
      <c r="AI3605" s="175"/>
      <c r="AJ3605" s="175"/>
      <c r="AK3605" s="175"/>
      <c r="AL3605" s="175"/>
      <c r="AM3605" s="175"/>
      <c r="AN3605" s="175"/>
      <c r="AO3605" s="175"/>
      <c r="AP3605" s="175"/>
      <c r="AQ3605" s="175"/>
      <c r="AR3605" s="175"/>
    </row>
    <row r="3606" spans="1:44" ht="102" x14ac:dyDescent="0.3">
      <c r="A3606" s="175"/>
      <c r="B3606" s="181" t="s">
        <v>2177</v>
      </c>
      <c r="C3606" s="182" t="s">
        <v>2178</v>
      </c>
      <c r="D3606" s="190">
        <v>2181.85</v>
      </c>
      <c r="E3606" s="191">
        <v>2181.85</v>
      </c>
      <c r="F3606" s="185" t="s">
        <v>4637</v>
      </c>
      <c r="G3606" s="186" t="s">
        <v>3593</v>
      </c>
      <c r="H3606" s="187"/>
      <c r="I3606" s="175"/>
      <c r="J3606" s="175"/>
      <c r="K3606" s="175"/>
      <c r="L3606" s="175"/>
      <c r="M3606" s="175"/>
      <c r="N3606" s="175"/>
      <c r="O3606" s="175"/>
      <c r="P3606" s="175"/>
      <c r="Q3606" s="175"/>
      <c r="R3606" s="175"/>
      <c r="S3606" s="175"/>
      <c r="T3606" s="175"/>
      <c r="U3606" s="175"/>
      <c r="V3606" s="175"/>
      <c r="W3606" s="175"/>
      <c r="X3606" s="175"/>
      <c r="Y3606" s="175"/>
      <c r="Z3606" s="175"/>
      <c r="AA3606" s="175"/>
      <c r="AB3606" s="175"/>
      <c r="AC3606" s="175"/>
      <c r="AD3606" s="175"/>
      <c r="AE3606" s="175"/>
      <c r="AF3606" s="175"/>
      <c r="AG3606" s="175"/>
      <c r="AH3606" s="175"/>
      <c r="AI3606" s="175"/>
      <c r="AJ3606" s="175"/>
      <c r="AK3606" s="175"/>
      <c r="AL3606" s="175"/>
      <c r="AM3606" s="175"/>
      <c r="AN3606" s="175"/>
      <c r="AO3606" s="175"/>
      <c r="AP3606" s="175"/>
      <c r="AQ3606" s="175"/>
      <c r="AR3606" s="175"/>
    </row>
    <row r="3607" spans="1:44" ht="102" hidden="1" x14ac:dyDescent="0.3">
      <c r="A3607" s="175"/>
      <c r="B3607" s="185" t="s">
        <v>4637</v>
      </c>
      <c r="C3607" s="182"/>
      <c r="D3607" s="190">
        <v>2181.85</v>
      </c>
      <c r="E3607" s="191">
        <v>2181.85</v>
      </c>
      <c r="F3607" s="186" t="s">
        <v>3593</v>
      </c>
      <c r="G3607" s="181" t="s">
        <v>1001</v>
      </c>
      <c r="H3607" s="182" t="s">
        <v>1002</v>
      </c>
      <c r="I3607" s="175"/>
      <c r="J3607" s="175"/>
      <c r="K3607" s="175"/>
      <c r="L3607" s="175"/>
      <c r="M3607" s="175"/>
      <c r="N3607" s="175"/>
      <c r="O3607" s="175"/>
      <c r="P3607" s="175"/>
      <c r="Q3607" s="175"/>
      <c r="R3607" s="175"/>
      <c r="S3607" s="175"/>
      <c r="T3607" s="175"/>
      <c r="U3607" s="175"/>
      <c r="V3607" s="175"/>
      <c r="W3607" s="175"/>
      <c r="X3607" s="175"/>
      <c r="Y3607" s="175"/>
      <c r="Z3607" s="175"/>
      <c r="AA3607" s="175"/>
      <c r="AB3607" s="175"/>
      <c r="AC3607" s="175"/>
      <c r="AD3607" s="175"/>
      <c r="AE3607" s="175"/>
      <c r="AF3607" s="175"/>
      <c r="AG3607" s="175"/>
      <c r="AH3607" s="175"/>
      <c r="AI3607" s="175"/>
      <c r="AJ3607" s="175"/>
      <c r="AK3607" s="175"/>
      <c r="AL3607" s="175"/>
      <c r="AM3607" s="175"/>
      <c r="AN3607" s="175"/>
      <c r="AO3607" s="175"/>
      <c r="AP3607" s="175"/>
      <c r="AQ3607" s="175"/>
      <c r="AR3607" s="175"/>
    </row>
    <row r="3608" spans="1:44" ht="102" hidden="1" x14ac:dyDescent="0.3">
      <c r="A3608" s="175"/>
      <c r="B3608" s="186" t="s">
        <v>3593</v>
      </c>
      <c r="C3608" s="187"/>
      <c r="D3608" s="190">
        <v>2181.85</v>
      </c>
      <c r="E3608" s="191">
        <v>2181.85</v>
      </c>
      <c r="F3608" s="181" t="s">
        <v>1001</v>
      </c>
      <c r="G3608" s="185" t="s">
        <v>4637</v>
      </c>
      <c r="H3608" s="182"/>
      <c r="I3608" s="175"/>
      <c r="J3608" s="175"/>
      <c r="K3608" s="175"/>
      <c r="L3608" s="175"/>
      <c r="M3608" s="175"/>
      <c r="N3608" s="175"/>
      <c r="O3608" s="175"/>
      <c r="P3608" s="175"/>
      <c r="Q3608" s="175"/>
      <c r="R3608" s="175"/>
      <c r="S3608" s="175"/>
      <c r="T3608" s="175"/>
      <c r="U3608" s="175"/>
      <c r="V3608" s="175"/>
      <c r="W3608" s="175"/>
      <c r="X3608" s="175"/>
      <c r="Y3608" s="175"/>
      <c r="Z3608" s="175"/>
      <c r="AA3608" s="175"/>
      <c r="AB3608" s="175"/>
      <c r="AC3608" s="175"/>
      <c r="AD3608" s="175"/>
      <c r="AE3608" s="175"/>
      <c r="AF3608" s="175"/>
      <c r="AG3608" s="175"/>
      <c r="AH3608" s="175"/>
      <c r="AI3608" s="175"/>
      <c r="AJ3608" s="175"/>
      <c r="AK3608" s="175"/>
      <c r="AL3608" s="175"/>
      <c r="AM3608" s="175"/>
      <c r="AN3608" s="175"/>
      <c r="AO3608" s="175"/>
      <c r="AP3608" s="175"/>
      <c r="AQ3608" s="175"/>
      <c r="AR3608" s="175"/>
    </row>
    <row r="3609" spans="1:44" ht="102" x14ac:dyDescent="0.3">
      <c r="A3609" s="175"/>
      <c r="B3609" s="181" t="s">
        <v>1001</v>
      </c>
      <c r="C3609" s="182" t="s">
        <v>1002</v>
      </c>
      <c r="D3609" s="190">
        <v>3122.45</v>
      </c>
      <c r="E3609" s="191">
        <v>3122.45</v>
      </c>
      <c r="F3609" s="185" t="s">
        <v>4637</v>
      </c>
      <c r="G3609" s="186" t="s">
        <v>3594</v>
      </c>
      <c r="H3609" s="187"/>
      <c r="I3609" s="175"/>
      <c r="J3609" s="175"/>
      <c r="K3609" s="175"/>
      <c r="L3609" s="175"/>
      <c r="M3609" s="175"/>
      <c r="N3609" s="175"/>
      <c r="O3609" s="175"/>
      <c r="P3609" s="175"/>
      <c r="Q3609" s="175"/>
      <c r="R3609" s="175"/>
      <c r="S3609" s="175"/>
      <c r="T3609" s="175"/>
      <c r="U3609" s="175"/>
      <c r="V3609" s="175"/>
      <c r="W3609" s="175"/>
      <c r="X3609" s="175"/>
      <c r="Y3609" s="175"/>
      <c r="Z3609" s="175"/>
      <c r="AA3609" s="175"/>
      <c r="AB3609" s="175"/>
      <c r="AC3609" s="175"/>
      <c r="AD3609" s="175"/>
      <c r="AE3609" s="175"/>
      <c r="AF3609" s="175"/>
      <c r="AG3609" s="175"/>
      <c r="AH3609" s="175"/>
      <c r="AI3609" s="175"/>
      <c r="AJ3609" s="175"/>
      <c r="AK3609" s="175"/>
      <c r="AL3609" s="175"/>
      <c r="AM3609" s="175"/>
      <c r="AN3609" s="175"/>
      <c r="AO3609" s="175"/>
      <c r="AP3609" s="175"/>
      <c r="AQ3609" s="175"/>
      <c r="AR3609" s="175"/>
    </row>
    <row r="3610" spans="1:44" ht="102" hidden="1" x14ac:dyDescent="0.3">
      <c r="A3610" s="175"/>
      <c r="B3610" s="185" t="s">
        <v>4637</v>
      </c>
      <c r="C3610" s="182"/>
      <c r="D3610" s="190">
        <v>3122.45</v>
      </c>
      <c r="E3610" s="191">
        <v>3122.45</v>
      </c>
      <c r="F3610" s="186" t="s">
        <v>3594</v>
      </c>
      <c r="G3610" s="181" t="s">
        <v>1427</v>
      </c>
      <c r="H3610" s="182" t="s">
        <v>1428</v>
      </c>
      <c r="I3610" s="175"/>
      <c r="J3610" s="175"/>
      <c r="K3610" s="175"/>
      <c r="L3610" s="175"/>
      <c r="M3610" s="175"/>
      <c r="N3610" s="175"/>
      <c r="O3610" s="175"/>
      <c r="P3610" s="175"/>
      <c r="Q3610" s="175"/>
      <c r="R3610" s="175"/>
      <c r="S3610" s="175"/>
      <c r="T3610" s="175"/>
      <c r="U3610" s="175"/>
      <c r="V3610" s="175"/>
      <c r="W3610" s="175"/>
      <c r="X3610" s="175"/>
      <c r="Y3610" s="175"/>
      <c r="Z3610" s="175"/>
      <c r="AA3610" s="175"/>
      <c r="AB3610" s="175"/>
      <c r="AC3610" s="175"/>
      <c r="AD3610" s="175"/>
      <c r="AE3610" s="175"/>
      <c r="AF3610" s="175"/>
      <c r="AG3610" s="175"/>
      <c r="AH3610" s="175"/>
      <c r="AI3610" s="175"/>
      <c r="AJ3610" s="175"/>
      <c r="AK3610" s="175"/>
      <c r="AL3610" s="175"/>
      <c r="AM3610" s="175"/>
      <c r="AN3610" s="175"/>
      <c r="AO3610" s="175"/>
      <c r="AP3610" s="175"/>
      <c r="AQ3610" s="175"/>
      <c r="AR3610" s="175"/>
    </row>
    <row r="3611" spans="1:44" ht="102" hidden="1" x14ac:dyDescent="0.3">
      <c r="A3611" s="175"/>
      <c r="B3611" s="186" t="s">
        <v>3594</v>
      </c>
      <c r="C3611" s="187"/>
      <c r="D3611" s="190">
        <v>3122.45</v>
      </c>
      <c r="E3611" s="191">
        <v>3122.45</v>
      </c>
      <c r="F3611" s="181" t="s">
        <v>1427</v>
      </c>
      <c r="G3611" s="185" t="s">
        <v>4637</v>
      </c>
      <c r="H3611" s="182"/>
      <c r="I3611" s="175"/>
      <c r="J3611" s="175"/>
      <c r="K3611" s="175"/>
      <c r="L3611" s="175"/>
      <c r="M3611" s="175"/>
      <c r="N3611" s="175"/>
      <c r="O3611" s="175"/>
      <c r="P3611" s="175"/>
      <c r="Q3611" s="175"/>
      <c r="R3611" s="175"/>
      <c r="S3611" s="175"/>
      <c r="T3611" s="175"/>
      <c r="U3611" s="175"/>
      <c r="V3611" s="175"/>
      <c r="W3611" s="175"/>
      <c r="X3611" s="175"/>
      <c r="Y3611" s="175"/>
      <c r="Z3611" s="175"/>
      <c r="AA3611" s="175"/>
      <c r="AB3611" s="175"/>
      <c r="AC3611" s="175"/>
      <c r="AD3611" s="175"/>
      <c r="AE3611" s="175"/>
      <c r="AF3611" s="175"/>
      <c r="AG3611" s="175"/>
      <c r="AH3611" s="175"/>
      <c r="AI3611" s="175"/>
      <c r="AJ3611" s="175"/>
      <c r="AK3611" s="175"/>
      <c r="AL3611" s="175"/>
      <c r="AM3611" s="175"/>
      <c r="AN3611" s="175"/>
      <c r="AO3611" s="175"/>
      <c r="AP3611" s="175"/>
      <c r="AQ3611" s="175"/>
      <c r="AR3611" s="175"/>
    </row>
    <row r="3612" spans="1:44" ht="102" x14ac:dyDescent="0.3">
      <c r="A3612" s="175"/>
      <c r="B3612" s="181" t="s">
        <v>1427</v>
      </c>
      <c r="C3612" s="182" t="s">
        <v>1428</v>
      </c>
      <c r="D3612" s="190">
        <v>3367.26</v>
      </c>
      <c r="E3612" s="191">
        <v>3367.26</v>
      </c>
      <c r="F3612" s="185" t="s">
        <v>4637</v>
      </c>
      <c r="G3612" s="186" t="s">
        <v>3796</v>
      </c>
      <c r="H3612" s="187"/>
      <c r="I3612" s="175"/>
      <c r="J3612" s="175"/>
      <c r="K3612" s="175"/>
      <c r="L3612" s="175"/>
      <c r="M3612" s="175"/>
      <c r="N3612" s="175"/>
      <c r="O3612" s="175"/>
      <c r="P3612" s="175"/>
      <c r="Q3612" s="175"/>
      <c r="R3612" s="175"/>
      <c r="S3612" s="175"/>
      <c r="T3612" s="175"/>
      <c r="U3612" s="175"/>
      <c r="V3612" s="175"/>
      <c r="W3612" s="175"/>
      <c r="X3612" s="175"/>
      <c r="Y3612" s="175"/>
      <c r="Z3612" s="175"/>
      <c r="AA3612" s="175"/>
      <c r="AB3612" s="175"/>
      <c r="AC3612" s="175"/>
      <c r="AD3612" s="175"/>
      <c r="AE3612" s="175"/>
      <c r="AF3612" s="175"/>
      <c r="AG3612" s="175"/>
      <c r="AH3612" s="175"/>
      <c r="AI3612" s="175"/>
      <c r="AJ3612" s="175"/>
      <c r="AK3612" s="175"/>
      <c r="AL3612" s="175"/>
      <c r="AM3612" s="175"/>
      <c r="AN3612" s="175"/>
      <c r="AO3612" s="175"/>
      <c r="AP3612" s="175"/>
      <c r="AQ3612" s="175"/>
      <c r="AR3612" s="175"/>
    </row>
    <row r="3613" spans="1:44" ht="102" hidden="1" x14ac:dyDescent="0.3">
      <c r="A3613" s="175"/>
      <c r="B3613" s="185" t="s">
        <v>4637</v>
      </c>
      <c r="C3613" s="182"/>
      <c r="D3613" s="190">
        <v>3367.26</v>
      </c>
      <c r="E3613" s="191">
        <v>3367.26</v>
      </c>
      <c r="F3613" s="186" t="s">
        <v>3796</v>
      </c>
      <c r="G3613" s="181" t="s">
        <v>2479</v>
      </c>
      <c r="H3613" s="182" t="s">
        <v>2480</v>
      </c>
      <c r="I3613" s="175"/>
      <c r="J3613" s="175"/>
      <c r="K3613" s="175"/>
      <c r="L3613" s="175"/>
      <c r="M3613" s="175"/>
      <c r="N3613" s="175"/>
      <c r="O3613" s="175"/>
      <c r="P3613" s="175"/>
      <c r="Q3613" s="175"/>
      <c r="R3613" s="175"/>
      <c r="S3613" s="175"/>
      <c r="T3613" s="175"/>
      <c r="U3613" s="175"/>
      <c r="V3613" s="175"/>
      <c r="W3613" s="175"/>
      <c r="X3613" s="175"/>
      <c r="Y3613" s="175"/>
      <c r="Z3613" s="175"/>
      <c r="AA3613" s="175"/>
      <c r="AB3613" s="175"/>
      <c r="AC3613" s="175"/>
      <c r="AD3613" s="175"/>
      <c r="AE3613" s="175"/>
      <c r="AF3613" s="175"/>
      <c r="AG3613" s="175"/>
      <c r="AH3613" s="175"/>
      <c r="AI3613" s="175"/>
      <c r="AJ3613" s="175"/>
      <c r="AK3613" s="175"/>
      <c r="AL3613" s="175"/>
      <c r="AM3613" s="175"/>
      <c r="AN3613" s="175"/>
      <c r="AO3613" s="175"/>
      <c r="AP3613" s="175"/>
      <c r="AQ3613" s="175"/>
      <c r="AR3613" s="175"/>
    </row>
    <row r="3614" spans="1:44" ht="102" hidden="1" x14ac:dyDescent="0.3">
      <c r="A3614" s="175"/>
      <c r="B3614" s="186" t="s">
        <v>3796</v>
      </c>
      <c r="C3614" s="187"/>
      <c r="D3614" s="190">
        <v>3367.26</v>
      </c>
      <c r="E3614" s="191">
        <v>3367.26</v>
      </c>
      <c r="F3614" s="181" t="s">
        <v>2479</v>
      </c>
      <c r="G3614" s="185" t="s">
        <v>4637</v>
      </c>
      <c r="H3614" s="182"/>
      <c r="I3614" s="175"/>
      <c r="J3614" s="175"/>
      <c r="K3614" s="175"/>
      <c r="L3614" s="175"/>
      <c r="M3614" s="175"/>
      <c r="N3614" s="175"/>
      <c r="O3614" s="175"/>
      <c r="P3614" s="175"/>
      <c r="Q3614" s="175"/>
      <c r="R3614" s="175"/>
      <c r="S3614" s="175"/>
      <c r="T3614" s="175"/>
      <c r="U3614" s="175"/>
      <c r="V3614" s="175"/>
      <c r="W3614" s="175"/>
      <c r="X3614" s="175"/>
      <c r="Y3614" s="175"/>
      <c r="Z3614" s="175"/>
      <c r="AA3614" s="175"/>
      <c r="AB3614" s="175"/>
      <c r="AC3614" s="175"/>
      <c r="AD3614" s="175"/>
      <c r="AE3614" s="175"/>
      <c r="AF3614" s="175"/>
      <c r="AG3614" s="175"/>
      <c r="AH3614" s="175"/>
      <c r="AI3614" s="175"/>
      <c r="AJ3614" s="175"/>
      <c r="AK3614" s="175"/>
      <c r="AL3614" s="175"/>
      <c r="AM3614" s="175"/>
      <c r="AN3614" s="175"/>
      <c r="AO3614" s="175"/>
      <c r="AP3614" s="175"/>
      <c r="AQ3614" s="175"/>
      <c r="AR3614" s="175"/>
    </row>
    <row r="3615" spans="1:44" ht="102" x14ac:dyDescent="0.3">
      <c r="A3615" s="175"/>
      <c r="B3615" s="181" t="s">
        <v>2479</v>
      </c>
      <c r="C3615" s="182" t="s">
        <v>2480</v>
      </c>
      <c r="D3615" s="190">
        <v>2194.73</v>
      </c>
      <c r="E3615" s="191">
        <v>2194.73</v>
      </c>
      <c r="F3615" s="185" t="s">
        <v>4637</v>
      </c>
      <c r="G3615" s="186" t="s">
        <v>3615</v>
      </c>
      <c r="H3615" s="187"/>
      <c r="I3615" s="175"/>
      <c r="J3615" s="175"/>
      <c r="K3615" s="175"/>
      <c r="L3615" s="175"/>
      <c r="M3615" s="175"/>
      <c r="N3615" s="175"/>
      <c r="O3615" s="175"/>
      <c r="P3615" s="175"/>
      <c r="Q3615" s="175"/>
      <c r="R3615" s="175"/>
      <c r="S3615" s="175"/>
      <c r="T3615" s="175"/>
      <c r="U3615" s="175"/>
      <c r="V3615" s="175"/>
      <c r="W3615" s="175"/>
      <c r="X3615" s="175"/>
      <c r="Y3615" s="175"/>
      <c r="Z3615" s="175"/>
      <c r="AA3615" s="175"/>
      <c r="AB3615" s="175"/>
      <c r="AC3615" s="175"/>
      <c r="AD3615" s="175"/>
      <c r="AE3615" s="175"/>
      <c r="AF3615" s="175"/>
      <c r="AG3615" s="175"/>
      <c r="AH3615" s="175"/>
      <c r="AI3615" s="175"/>
      <c r="AJ3615" s="175"/>
      <c r="AK3615" s="175"/>
      <c r="AL3615" s="175"/>
      <c r="AM3615" s="175"/>
      <c r="AN3615" s="175"/>
      <c r="AO3615" s="175"/>
      <c r="AP3615" s="175"/>
      <c r="AQ3615" s="175"/>
      <c r="AR3615" s="175"/>
    </row>
    <row r="3616" spans="1:44" ht="102" hidden="1" x14ac:dyDescent="0.3">
      <c r="A3616" s="175"/>
      <c r="B3616" s="185" t="s">
        <v>4637</v>
      </c>
      <c r="C3616" s="182"/>
      <c r="D3616" s="190">
        <v>2194.73</v>
      </c>
      <c r="E3616" s="191">
        <v>2194.73</v>
      </c>
      <c r="F3616" s="186" t="s">
        <v>3615</v>
      </c>
      <c r="G3616" s="181" t="s">
        <v>551</v>
      </c>
      <c r="H3616" s="182" t="s">
        <v>352</v>
      </c>
      <c r="I3616" s="175"/>
      <c r="J3616" s="175"/>
      <c r="K3616" s="175"/>
      <c r="L3616" s="175"/>
      <c r="M3616" s="175"/>
      <c r="N3616" s="175"/>
      <c r="O3616" s="175"/>
      <c r="P3616" s="175"/>
      <c r="Q3616" s="175"/>
      <c r="R3616" s="175"/>
      <c r="S3616" s="175"/>
      <c r="T3616" s="175"/>
      <c r="U3616" s="175"/>
      <c r="V3616" s="175"/>
      <c r="W3616" s="175"/>
      <c r="X3616" s="175"/>
      <c r="Y3616" s="175"/>
      <c r="Z3616" s="175"/>
      <c r="AA3616" s="175"/>
      <c r="AB3616" s="175"/>
      <c r="AC3616" s="175"/>
      <c r="AD3616" s="175"/>
      <c r="AE3616" s="175"/>
      <c r="AF3616" s="175"/>
      <c r="AG3616" s="175"/>
      <c r="AH3616" s="175"/>
      <c r="AI3616" s="175"/>
      <c r="AJ3616" s="175"/>
      <c r="AK3616" s="175"/>
      <c r="AL3616" s="175"/>
      <c r="AM3616" s="175"/>
      <c r="AN3616" s="175"/>
      <c r="AO3616" s="175"/>
      <c r="AP3616" s="175"/>
      <c r="AQ3616" s="175"/>
      <c r="AR3616" s="175"/>
    </row>
    <row r="3617" spans="1:44" ht="102" hidden="1" x14ac:dyDescent="0.3">
      <c r="A3617" s="175"/>
      <c r="B3617" s="186" t="s">
        <v>3615</v>
      </c>
      <c r="C3617" s="187"/>
      <c r="D3617" s="190">
        <v>2194.73</v>
      </c>
      <c r="E3617" s="191">
        <v>2194.73</v>
      </c>
      <c r="F3617" s="181" t="s">
        <v>551</v>
      </c>
      <c r="G3617" s="185" t="s">
        <v>4637</v>
      </c>
      <c r="H3617" s="182"/>
      <c r="I3617" s="175"/>
      <c r="J3617" s="175"/>
      <c r="K3617" s="175"/>
      <c r="L3617" s="175"/>
      <c r="M3617" s="175"/>
      <c r="N3617" s="175"/>
      <c r="O3617" s="175"/>
      <c r="P3617" s="175"/>
      <c r="Q3617" s="175"/>
      <c r="R3617" s="175"/>
      <c r="S3617" s="175"/>
      <c r="T3617" s="175"/>
      <c r="U3617" s="175"/>
      <c r="V3617" s="175"/>
      <c r="W3617" s="175"/>
      <c r="X3617" s="175"/>
      <c r="Y3617" s="175"/>
      <c r="Z3617" s="175"/>
      <c r="AA3617" s="175"/>
      <c r="AB3617" s="175"/>
      <c r="AC3617" s="175"/>
      <c r="AD3617" s="175"/>
      <c r="AE3617" s="175"/>
      <c r="AF3617" s="175"/>
      <c r="AG3617" s="175"/>
      <c r="AH3617" s="175"/>
      <c r="AI3617" s="175"/>
      <c r="AJ3617" s="175"/>
      <c r="AK3617" s="175"/>
      <c r="AL3617" s="175"/>
      <c r="AM3617" s="175"/>
      <c r="AN3617" s="175"/>
      <c r="AO3617" s="175"/>
      <c r="AP3617" s="175"/>
      <c r="AQ3617" s="175"/>
      <c r="AR3617" s="175"/>
    </row>
    <row r="3618" spans="1:44" ht="102" x14ac:dyDescent="0.3">
      <c r="A3618" s="175"/>
      <c r="B3618" s="181" t="s">
        <v>551</v>
      </c>
      <c r="C3618" s="182" t="s">
        <v>352</v>
      </c>
      <c r="D3618" s="190">
        <v>2452.4299999999998</v>
      </c>
      <c r="E3618" s="191">
        <v>2452.4299999999998</v>
      </c>
      <c r="F3618" s="185" t="s">
        <v>4637</v>
      </c>
      <c r="G3618" s="186" t="s">
        <v>3240</v>
      </c>
      <c r="H3618" s="187"/>
      <c r="I3618" s="175"/>
      <c r="J3618" s="175"/>
      <c r="K3618" s="175"/>
      <c r="L3618" s="175"/>
      <c r="M3618" s="175"/>
      <c r="N3618" s="175"/>
      <c r="O3618" s="175"/>
      <c r="P3618" s="175"/>
      <c r="Q3618" s="175"/>
      <c r="R3618" s="175"/>
      <c r="S3618" s="175"/>
      <c r="T3618" s="175"/>
      <c r="U3618" s="175"/>
      <c r="V3618" s="175"/>
      <c r="W3618" s="175"/>
      <c r="X3618" s="175"/>
      <c r="Y3618" s="175"/>
      <c r="Z3618" s="175"/>
      <c r="AA3618" s="175"/>
      <c r="AB3618" s="175"/>
      <c r="AC3618" s="175"/>
      <c r="AD3618" s="175"/>
      <c r="AE3618" s="175"/>
      <c r="AF3618" s="175"/>
      <c r="AG3618" s="175"/>
      <c r="AH3618" s="175"/>
      <c r="AI3618" s="175"/>
      <c r="AJ3618" s="175"/>
      <c r="AK3618" s="175"/>
      <c r="AL3618" s="175"/>
      <c r="AM3618" s="175"/>
      <c r="AN3618" s="175"/>
      <c r="AO3618" s="175"/>
      <c r="AP3618" s="175"/>
      <c r="AQ3618" s="175"/>
      <c r="AR3618" s="175"/>
    </row>
    <row r="3619" spans="1:44" ht="102" hidden="1" x14ac:dyDescent="0.3">
      <c r="A3619" s="175"/>
      <c r="B3619" s="185" t="s">
        <v>4637</v>
      </c>
      <c r="C3619" s="182"/>
      <c r="D3619" s="190">
        <v>2452.4299999999998</v>
      </c>
      <c r="E3619" s="191">
        <v>2452.4299999999998</v>
      </c>
      <c r="F3619" s="186" t="s">
        <v>3240</v>
      </c>
      <c r="G3619" s="181" t="s">
        <v>1371</v>
      </c>
      <c r="H3619" s="182" t="s">
        <v>1372</v>
      </c>
      <c r="I3619" s="175"/>
      <c r="J3619" s="175"/>
      <c r="K3619" s="175"/>
      <c r="L3619" s="175"/>
      <c r="M3619" s="175"/>
      <c r="N3619" s="175"/>
      <c r="O3619" s="175"/>
      <c r="P3619" s="175"/>
      <c r="Q3619" s="175"/>
      <c r="R3619" s="175"/>
      <c r="S3619" s="175"/>
      <c r="T3619" s="175"/>
      <c r="U3619" s="175"/>
      <c r="V3619" s="175"/>
      <c r="W3619" s="175"/>
      <c r="X3619" s="175"/>
      <c r="Y3619" s="175"/>
      <c r="Z3619" s="175"/>
      <c r="AA3619" s="175"/>
      <c r="AB3619" s="175"/>
      <c r="AC3619" s="175"/>
      <c r="AD3619" s="175"/>
      <c r="AE3619" s="175"/>
      <c r="AF3619" s="175"/>
      <c r="AG3619" s="175"/>
      <c r="AH3619" s="175"/>
      <c r="AI3619" s="175"/>
      <c r="AJ3619" s="175"/>
      <c r="AK3619" s="175"/>
      <c r="AL3619" s="175"/>
      <c r="AM3619" s="175"/>
      <c r="AN3619" s="175"/>
      <c r="AO3619" s="175"/>
      <c r="AP3619" s="175"/>
      <c r="AQ3619" s="175"/>
      <c r="AR3619" s="175"/>
    </row>
    <row r="3620" spans="1:44" ht="102" hidden="1" x14ac:dyDescent="0.3">
      <c r="A3620" s="175"/>
      <c r="B3620" s="186" t="s">
        <v>3240</v>
      </c>
      <c r="C3620" s="187"/>
      <c r="D3620" s="190">
        <v>2452.4299999999998</v>
      </c>
      <c r="E3620" s="191">
        <v>2452.4299999999998</v>
      </c>
      <c r="F3620" s="181" t="s">
        <v>1371</v>
      </c>
      <c r="G3620" s="185" t="s">
        <v>4637</v>
      </c>
      <c r="H3620" s="182"/>
      <c r="I3620" s="175"/>
      <c r="J3620" s="175"/>
      <c r="K3620" s="175"/>
      <c r="L3620" s="175"/>
      <c r="M3620" s="175"/>
      <c r="N3620" s="175"/>
      <c r="O3620" s="175"/>
      <c r="P3620" s="175"/>
      <c r="Q3620" s="175"/>
      <c r="R3620" s="175"/>
      <c r="S3620" s="175"/>
      <c r="T3620" s="175"/>
      <c r="U3620" s="175"/>
      <c r="V3620" s="175"/>
      <c r="W3620" s="175"/>
      <c r="X3620" s="175"/>
      <c r="Y3620" s="175"/>
      <c r="Z3620" s="175"/>
      <c r="AA3620" s="175"/>
      <c r="AB3620" s="175"/>
      <c r="AC3620" s="175"/>
      <c r="AD3620" s="175"/>
      <c r="AE3620" s="175"/>
      <c r="AF3620" s="175"/>
      <c r="AG3620" s="175"/>
      <c r="AH3620" s="175"/>
      <c r="AI3620" s="175"/>
      <c r="AJ3620" s="175"/>
      <c r="AK3620" s="175"/>
      <c r="AL3620" s="175"/>
      <c r="AM3620" s="175"/>
      <c r="AN3620" s="175"/>
      <c r="AO3620" s="175"/>
      <c r="AP3620" s="175"/>
      <c r="AQ3620" s="175"/>
      <c r="AR3620" s="175"/>
    </row>
    <row r="3621" spans="1:44" ht="102" x14ac:dyDescent="0.3">
      <c r="A3621" s="175"/>
      <c r="B3621" s="181" t="s">
        <v>1371</v>
      </c>
      <c r="C3621" s="182" t="s">
        <v>1372</v>
      </c>
      <c r="D3621" s="190">
        <v>2181.85</v>
      </c>
      <c r="E3621" s="191">
        <v>2181.85</v>
      </c>
      <c r="F3621" s="185" t="s">
        <v>4637</v>
      </c>
      <c r="G3621" s="186" t="s">
        <v>3616</v>
      </c>
      <c r="H3621" s="187"/>
      <c r="I3621" s="175"/>
      <c r="J3621" s="175"/>
      <c r="K3621" s="175"/>
      <c r="L3621" s="175"/>
      <c r="M3621" s="175"/>
      <c r="N3621" s="175"/>
      <c r="O3621" s="175"/>
      <c r="P3621" s="175"/>
      <c r="Q3621" s="175"/>
      <c r="R3621" s="175"/>
      <c r="S3621" s="175"/>
      <c r="T3621" s="175"/>
      <c r="U3621" s="175"/>
      <c r="V3621" s="175"/>
      <c r="W3621" s="175"/>
      <c r="X3621" s="175"/>
      <c r="Y3621" s="175"/>
      <c r="Z3621" s="175"/>
      <c r="AA3621" s="175"/>
      <c r="AB3621" s="175"/>
      <c r="AC3621" s="175"/>
      <c r="AD3621" s="175"/>
      <c r="AE3621" s="175"/>
      <c r="AF3621" s="175"/>
      <c r="AG3621" s="175"/>
      <c r="AH3621" s="175"/>
      <c r="AI3621" s="175"/>
      <c r="AJ3621" s="175"/>
      <c r="AK3621" s="175"/>
      <c r="AL3621" s="175"/>
      <c r="AM3621" s="175"/>
      <c r="AN3621" s="175"/>
      <c r="AO3621" s="175"/>
      <c r="AP3621" s="175"/>
      <c r="AQ3621" s="175"/>
      <c r="AR3621" s="175"/>
    </row>
    <row r="3622" spans="1:44" ht="102" hidden="1" x14ac:dyDescent="0.3">
      <c r="A3622" s="175"/>
      <c r="B3622" s="185" t="s">
        <v>4637</v>
      </c>
      <c r="C3622" s="182"/>
      <c r="D3622" s="190">
        <v>2181.85</v>
      </c>
      <c r="E3622" s="191">
        <v>2181.85</v>
      </c>
      <c r="F3622" s="186" t="s">
        <v>3616</v>
      </c>
      <c r="G3622" s="181" t="s">
        <v>1450</v>
      </c>
      <c r="H3622" s="182" t="s">
        <v>1451</v>
      </c>
      <c r="I3622" s="175"/>
      <c r="J3622" s="175"/>
      <c r="K3622" s="175"/>
      <c r="L3622" s="175"/>
      <c r="M3622" s="175"/>
      <c r="N3622" s="175"/>
      <c r="O3622" s="175"/>
      <c r="P3622" s="175"/>
      <c r="Q3622" s="175"/>
      <c r="R3622" s="175"/>
      <c r="S3622" s="175"/>
      <c r="T3622" s="175"/>
      <c r="U3622" s="175"/>
      <c r="V3622" s="175"/>
      <c r="W3622" s="175"/>
      <c r="X3622" s="175"/>
      <c r="Y3622" s="175"/>
      <c r="Z3622" s="175"/>
      <c r="AA3622" s="175"/>
      <c r="AB3622" s="175"/>
      <c r="AC3622" s="175"/>
      <c r="AD3622" s="175"/>
      <c r="AE3622" s="175"/>
      <c r="AF3622" s="175"/>
      <c r="AG3622" s="175"/>
      <c r="AH3622" s="175"/>
      <c r="AI3622" s="175"/>
      <c r="AJ3622" s="175"/>
      <c r="AK3622" s="175"/>
      <c r="AL3622" s="175"/>
      <c r="AM3622" s="175"/>
      <c r="AN3622" s="175"/>
      <c r="AO3622" s="175"/>
      <c r="AP3622" s="175"/>
      <c r="AQ3622" s="175"/>
      <c r="AR3622" s="175"/>
    </row>
    <row r="3623" spans="1:44" ht="102" hidden="1" x14ac:dyDescent="0.3">
      <c r="A3623" s="175"/>
      <c r="B3623" s="186" t="s">
        <v>3616</v>
      </c>
      <c r="C3623" s="187"/>
      <c r="D3623" s="190">
        <v>2181.85</v>
      </c>
      <c r="E3623" s="191">
        <v>2181.85</v>
      </c>
      <c r="F3623" s="181" t="s">
        <v>1450</v>
      </c>
      <c r="G3623" s="185" t="s">
        <v>4637</v>
      </c>
      <c r="H3623" s="182"/>
      <c r="I3623" s="175"/>
      <c r="J3623" s="175"/>
      <c r="K3623" s="175"/>
      <c r="L3623" s="175"/>
      <c r="M3623" s="175"/>
      <c r="N3623" s="175"/>
      <c r="O3623" s="175"/>
      <c r="P3623" s="175"/>
      <c r="Q3623" s="175"/>
      <c r="R3623" s="175"/>
      <c r="S3623" s="175"/>
      <c r="T3623" s="175"/>
      <c r="U3623" s="175"/>
      <c r="V3623" s="175"/>
      <c r="W3623" s="175"/>
      <c r="X3623" s="175"/>
      <c r="Y3623" s="175"/>
      <c r="Z3623" s="175"/>
      <c r="AA3623" s="175"/>
      <c r="AB3623" s="175"/>
      <c r="AC3623" s="175"/>
      <c r="AD3623" s="175"/>
      <c r="AE3623" s="175"/>
      <c r="AF3623" s="175"/>
      <c r="AG3623" s="175"/>
      <c r="AH3623" s="175"/>
      <c r="AI3623" s="175"/>
      <c r="AJ3623" s="175"/>
      <c r="AK3623" s="175"/>
      <c r="AL3623" s="175"/>
      <c r="AM3623" s="175"/>
      <c r="AN3623" s="175"/>
      <c r="AO3623" s="175"/>
      <c r="AP3623" s="175"/>
      <c r="AQ3623" s="175"/>
      <c r="AR3623" s="175"/>
    </row>
    <row r="3624" spans="1:44" ht="102" x14ac:dyDescent="0.3">
      <c r="A3624" s="175"/>
      <c r="B3624" s="181" t="s">
        <v>1450</v>
      </c>
      <c r="C3624" s="182" t="s">
        <v>1451</v>
      </c>
      <c r="D3624" s="190">
        <v>3122.45</v>
      </c>
      <c r="E3624" s="191">
        <v>3122.45</v>
      </c>
      <c r="F3624" s="185" t="s">
        <v>4637</v>
      </c>
      <c r="G3624" s="186" t="s">
        <v>3617</v>
      </c>
      <c r="H3624" s="187"/>
      <c r="I3624" s="175"/>
      <c r="J3624" s="175"/>
      <c r="K3624" s="175"/>
      <c r="L3624" s="175"/>
      <c r="M3624" s="175"/>
      <c r="N3624" s="175"/>
      <c r="O3624" s="175"/>
      <c r="P3624" s="175"/>
      <c r="Q3624" s="175"/>
      <c r="R3624" s="175"/>
      <c r="S3624" s="175"/>
      <c r="T3624" s="175"/>
      <c r="U3624" s="175"/>
      <c r="V3624" s="175"/>
      <c r="W3624" s="175"/>
      <c r="X3624" s="175"/>
      <c r="Y3624" s="175"/>
      <c r="Z3624" s="175"/>
      <c r="AA3624" s="175"/>
      <c r="AB3624" s="175"/>
      <c r="AC3624" s="175"/>
      <c r="AD3624" s="175"/>
      <c r="AE3624" s="175"/>
      <c r="AF3624" s="175"/>
      <c r="AG3624" s="175"/>
      <c r="AH3624" s="175"/>
      <c r="AI3624" s="175"/>
      <c r="AJ3624" s="175"/>
      <c r="AK3624" s="175"/>
      <c r="AL3624" s="175"/>
      <c r="AM3624" s="175"/>
      <c r="AN3624" s="175"/>
      <c r="AO3624" s="175"/>
      <c r="AP3624" s="175"/>
      <c r="AQ3624" s="175"/>
      <c r="AR3624" s="175"/>
    </row>
    <row r="3625" spans="1:44" ht="102" hidden="1" x14ac:dyDescent="0.3">
      <c r="A3625" s="175"/>
      <c r="B3625" s="185" t="s">
        <v>4637</v>
      </c>
      <c r="C3625" s="182"/>
      <c r="D3625" s="190">
        <v>3122.45</v>
      </c>
      <c r="E3625" s="191">
        <v>3122.45</v>
      </c>
      <c r="F3625" s="186" t="s">
        <v>3617</v>
      </c>
      <c r="G3625" s="181" t="s">
        <v>2175</v>
      </c>
      <c r="H3625" s="182" t="s">
        <v>2176</v>
      </c>
      <c r="I3625" s="175"/>
      <c r="J3625" s="175"/>
      <c r="K3625" s="175"/>
      <c r="L3625" s="175"/>
      <c r="M3625" s="175"/>
      <c r="N3625" s="175"/>
      <c r="O3625" s="175"/>
      <c r="P3625" s="175"/>
      <c r="Q3625" s="175"/>
      <c r="R3625" s="175"/>
      <c r="S3625" s="175"/>
      <c r="T3625" s="175"/>
      <c r="U3625" s="175"/>
      <c r="V3625" s="175"/>
      <c r="W3625" s="175"/>
      <c r="X3625" s="175"/>
      <c r="Y3625" s="175"/>
      <c r="Z3625" s="175"/>
      <c r="AA3625" s="175"/>
      <c r="AB3625" s="175"/>
      <c r="AC3625" s="175"/>
      <c r="AD3625" s="175"/>
      <c r="AE3625" s="175"/>
      <c r="AF3625" s="175"/>
      <c r="AG3625" s="175"/>
      <c r="AH3625" s="175"/>
      <c r="AI3625" s="175"/>
      <c r="AJ3625" s="175"/>
      <c r="AK3625" s="175"/>
      <c r="AL3625" s="175"/>
      <c r="AM3625" s="175"/>
      <c r="AN3625" s="175"/>
      <c r="AO3625" s="175"/>
      <c r="AP3625" s="175"/>
      <c r="AQ3625" s="175"/>
      <c r="AR3625" s="175"/>
    </row>
    <row r="3626" spans="1:44" ht="102" hidden="1" x14ac:dyDescent="0.3">
      <c r="A3626" s="175"/>
      <c r="B3626" s="186" t="s">
        <v>3617</v>
      </c>
      <c r="C3626" s="187"/>
      <c r="D3626" s="190">
        <v>3122.45</v>
      </c>
      <c r="E3626" s="191">
        <v>3122.45</v>
      </c>
      <c r="F3626" s="181" t="s">
        <v>2175</v>
      </c>
      <c r="G3626" s="185" t="s">
        <v>4637</v>
      </c>
      <c r="H3626" s="182"/>
      <c r="I3626" s="175"/>
      <c r="J3626" s="175"/>
      <c r="K3626" s="175"/>
      <c r="L3626" s="175"/>
      <c r="M3626" s="175"/>
      <c r="N3626" s="175"/>
      <c r="O3626" s="175"/>
      <c r="P3626" s="175"/>
      <c r="Q3626" s="175"/>
      <c r="R3626" s="175"/>
      <c r="S3626" s="175"/>
      <c r="T3626" s="175"/>
      <c r="U3626" s="175"/>
      <c r="V3626" s="175"/>
      <c r="W3626" s="175"/>
      <c r="X3626" s="175"/>
      <c r="Y3626" s="175"/>
      <c r="Z3626" s="175"/>
      <c r="AA3626" s="175"/>
      <c r="AB3626" s="175"/>
      <c r="AC3626" s="175"/>
      <c r="AD3626" s="175"/>
      <c r="AE3626" s="175"/>
      <c r="AF3626" s="175"/>
      <c r="AG3626" s="175"/>
      <c r="AH3626" s="175"/>
      <c r="AI3626" s="175"/>
      <c r="AJ3626" s="175"/>
      <c r="AK3626" s="175"/>
      <c r="AL3626" s="175"/>
      <c r="AM3626" s="175"/>
      <c r="AN3626" s="175"/>
      <c r="AO3626" s="175"/>
      <c r="AP3626" s="175"/>
      <c r="AQ3626" s="175"/>
      <c r="AR3626" s="175"/>
    </row>
    <row r="3627" spans="1:44" ht="102" x14ac:dyDescent="0.3">
      <c r="A3627" s="175"/>
      <c r="B3627" s="181" t="s">
        <v>2175</v>
      </c>
      <c r="C3627" s="182" t="s">
        <v>2176</v>
      </c>
      <c r="D3627" s="190">
        <v>3367.26</v>
      </c>
      <c r="E3627" s="191">
        <v>3367.26</v>
      </c>
      <c r="F3627" s="185" t="s">
        <v>4637</v>
      </c>
      <c r="G3627" s="186" t="s">
        <v>3642</v>
      </c>
      <c r="H3627" s="187"/>
      <c r="I3627" s="175"/>
      <c r="J3627" s="175"/>
      <c r="K3627" s="175"/>
      <c r="L3627" s="175"/>
      <c r="M3627" s="175"/>
      <c r="N3627" s="175"/>
      <c r="O3627" s="175"/>
      <c r="P3627" s="175"/>
      <c r="Q3627" s="175"/>
      <c r="R3627" s="175"/>
      <c r="S3627" s="175"/>
      <c r="T3627" s="175"/>
      <c r="U3627" s="175"/>
      <c r="V3627" s="175"/>
      <c r="W3627" s="175"/>
      <c r="X3627" s="175"/>
      <c r="Y3627" s="175"/>
      <c r="Z3627" s="175"/>
      <c r="AA3627" s="175"/>
      <c r="AB3627" s="175"/>
      <c r="AC3627" s="175"/>
      <c r="AD3627" s="175"/>
      <c r="AE3627" s="175"/>
      <c r="AF3627" s="175"/>
      <c r="AG3627" s="175"/>
      <c r="AH3627" s="175"/>
      <c r="AI3627" s="175"/>
      <c r="AJ3627" s="175"/>
      <c r="AK3627" s="175"/>
      <c r="AL3627" s="175"/>
      <c r="AM3627" s="175"/>
      <c r="AN3627" s="175"/>
      <c r="AO3627" s="175"/>
      <c r="AP3627" s="175"/>
      <c r="AQ3627" s="175"/>
      <c r="AR3627" s="175"/>
    </row>
    <row r="3628" spans="1:44" ht="102" hidden="1" x14ac:dyDescent="0.3">
      <c r="A3628" s="175"/>
      <c r="B3628" s="185" t="s">
        <v>4637</v>
      </c>
      <c r="C3628" s="182"/>
      <c r="D3628" s="190">
        <v>3367.26</v>
      </c>
      <c r="E3628" s="191">
        <v>3367.26</v>
      </c>
      <c r="F3628" s="186" t="s">
        <v>3642</v>
      </c>
      <c r="G3628" s="181" t="s">
        <v>1383</v>
      </c>
      <c r="H3628" s="182" t="s">
        <v>1384</v>
      </c>
      <c r="I3628" s="175"/>
      <c r="J3628" s="175"/>
      <c r="K3628" s="175"/>
      <c r="L3628" s="175"/>
      <c r="M3628" s="175"/>
      <c r="N3628" s="175"/>
      <c r="O3628" s="175"/>
      <c r="P3628" s="175"/>
      <c r="Q3628" s="175"/>
      <c r="R3628" s="175"/>
      <c r="S3628" s="175"/>
      <c r="T3628" s="175"/>
      <c r="U3628" s="175"/>
      <c r="V3628" s="175"/>
      <c r="W3628" s="175"/>
      <c r="X3628" s="175"/>
      <c r="Y3628" s="175"/>
      <c r="Z3628" s="175"/>
      <c r="AA3628" s="175"/>
      <c r="AB3628" s="175"/>
      <c r="AC3628" s="175"/>
      <c r="AD3628" s="175"/>
      <c r="AE3628" s="175"/>
      <c r="AF3628" s="175"/>
      <c r="AG3628" s="175"/>
      <c r="AH3628" s="175"/>
      <c r="AI3628" s="175"/>
      <c r="AJ3628" s="175"/>
      <c r="AK3628" s="175"/>
      <c r="AL3628" s="175"/>
      <c r="AM3628" s="175"/>
      <c r="AN3628" s="175"/>
      <c r="AO3628" s="175"/>
      <c r="AP3628" s="175"/>
      <c r="AQ3628" s="175"/>
      <c r="AR3628" s="175"/>
    </row>
    <row r="3629" spans="1:44" ht="102" hidden="1" x14ac:dyDescent="0.3">
      <c r="A3629" s="175"/>
      <c r="B3629" s="186" t="s">
        <v>3642</v>
      </c>
      <c r="C3629" s="187"/>
      <c r="D3629" s="190">
        <v>3367.26</v>
      </c>
      <c r="E3629" s="191">
        <v>3367.26</v>
      </c>
      <c r="F3629" s="181" t="s">
        <v>1383</v>
      </c>
      <c r="G3629" s="185" t="s">
        <v>4637</v>
      </c>
      <c r="H3629" s="182"/>
      <c r="I3629" s="175"/>
      <c r="J3629" s="175"/>
      <c r="K3629" s="175"/>
      <c r="L3629" s="175"/>
      <c r="M3629" s="175"/>
      <c r="N3629" s="175"/>
      <c r="O3629" s="175"/>
      <c r="P3629" s="175"/>
      <c r="Q3629" s="175"/>
      <c r="R3629" s="175"/>
      <c r="S3629" s="175"/>
      <c r="T3629" s="175"/>
      <c r="U3629" s="175"/>
      <c r="V3629" s="175"/>
      <c r="W3629" s="175"/>
      <c r="X3629" s="175"/>
      <c r="Y3629" s="175"/>
      <c r="Z3629" s="175"/>
      <c r="AA3629" s="175"/>
      <c r="AB3629" s="175"/>
      <c r="AC3629" s="175"/>
      <c r="AD3629" s="175"/>
      <c r="AE3629" s="175"/>
      <c r="AF3629" s="175"/>
      <c r="AG3629" s="175"/>
      <c r="AH3629" s="175"/>
      <c r="AI3629" s="175"/>
      <c r="AJ3629" s="175"/>
      <c r="AK3629" s="175"/>
      <c r="AL3629" s="175"/>
      <c r="AM3629" s="175"/>
      <c r="AN3629" s="175"/>
      <c r="AO3629" s="175"/>
      <c r="AP3629" s="175"/>
      <c r="AQ3629" s="175"/>
      <c r="AR3629" s="175"/>
    </row>
    <row r="3630" spans="1:44" ht="102" x14ac:dyDescent="0.3">
      <c r="A3630" s="175"/>
      <c r="B3630" s="181" t="s">
        <v>1383</v>
      </c>
      <c r="C3630" s="182" t="s">
        <v>1384</v>
      </c>
      <c r="D3630" s="190">
        <v>2194.73</v>
      </c>
      <c r="E3630" s="191">
        <v>2194.73</v>
      </c>
      <c r="F3630" s="185" t="s">
        <v>4637</v>
      </c>
      <c r="G3630" s="186" t="s">
        <v>3643</v>
      </c>
      <c r="H3630" s="187"/>
      <c r="I3630" s="175"/>
      <c r="J3630" s="175"/>
      <c r="K3630" s="175"/>
      <c r="L3630" s="175"/>
      <c r="M3630" s="175"/>
      <c r="N3630" s="175"/>
      <c r="O3630" s="175"/>
      <c r="P3630" s="175"/>
      <c r="Q3630" s="175"/>
      <c r="R3630" s="175"/>
      <c r="S3630" s="175"/>
      <c r="T3630" s="175"/>
      <c r="U3630" s="175"/>
      <c r="V3630" s="175"/>
      <c r="W3630" s="175"/>
      <c r="X3630" s="175"/>
      <c r="Y3630" s="175"/>
      <c r="Z3630" s="175"/>
      <c r="AA3630" s="175"/>
      <c r="AB3630" s="175"/>
      <c r="AC3630" s="175"/>
      <c r="AD3630" s="175"/>
      <c r="AE3630" s="175"/>
      <c r="AF3630" s="175"/>
      <c r="AG3630" s="175"/>
      <c r="AH3630" s="175"/>
      <c r="AI3630" s="175"/>
      <c r="AJ3630" s="175"/>
      <c r="AK3630" s="175"/>
      <c r="AL3630" s="175"/>
      <c r="AM3630" s="175"/>
      <c r="AN3630" s="175"/>
      <c r="AO3630" s="175"/>
      <c r="AP3630" s="175"/>
      <c r="AQ3630" s="175"/>
      <c r="AR3630" s="175"/>
    </row>
    <row r="3631" spans="1:44" ht="102" hidden="1" x14ac:dyDescent="0.3">
      <c r="A3631" s="175"/>
      <c r="B3631" s="185" t="s">
        <v>4637</v>
      </c>
      <c r="C3631" s="182"/>
      <c r="D3631" s="190">
        <v>2194.73</v>
      </c>
      <c r="E3631" s="191">
        <v>2194.73</v>
      </c>
      <c r="F3631" s="186" t="s">
        <v>3643</v>
      </c>
      <c r="G3631" s="181" t="s">
        <v>2488</v>
      </c>
      <c r="H3631" s="182" t="s">
        <v>2489</v>
      </c>
      <c r="I3631" s="175"/>
      <c r="J3631" s="175"/>
      <c r="K3631" s="175"/>
      <c r="L3631" s="175"/>
      <c r="M3631" s="175"/>
      <c r="N3631" s="175"/>
      <c r="O3631" s="175"/>
      <c r="P3631" s="175"/>
      <c r="Q3631" s="175"/>
      <c r="R3631" s="175"/>
      <c r="S3631" s="175"/>
      <c r="T3631" s="175"/>
      <c r="U3631" s="175"/>
      <c r="V3631" s="175"/>
      <c r="W3631" s="175"/>
      <c r="X3631" s="175"/>
      <c r="Y3631" s="175"/>
      <c r="Z3631" s="175"/>
      <c r="AA3631" s="175"/>
      <c r="AB3631" s="175"/>
      <c r="AC3631" s="175"/>
      <c r="AD3631" s="175"/>
      <c r="AE3631" s="175"/>
      <c r="AF3631" s="175"/>
      <c r="AG3631" s="175"/>
      <c r="AH3631" s="175"/>
      <c r="AI3631" s="175"/>
      <c r="AJ3631" s="175"/>
      <c r="AK3631" s="175"/>
      <c r="AL3631" s="175"/>
      <c r="AM3631" s="175"/>
      <c r="AN3631" s="175"/>
      <c r="AO3631" s="175"/>
      <c r="AP3631" s="175"/>
      <c r="AQ3631" s="175"/>
      <c r="AR3631" s="175"/>
    </row>
    <row r="3632" spans="1:44" ht="102" hidden="1" x14ac:dyDescent="0.3">
      <c r="A3632" s="175"/>
      <c r="B3632" s="186" t="s">
        <v>3643</v>
      </c>
      <c r="C3632" s="187"/>
      <c r="D3632" s="190">
        <v>2194.73</v>
      </c>
      <c r="E3632" s="191">
        <v>2194.73</v>
      </c>
      <c r="F3632" s="181" t="s">
        <v>2488</v>
      </c>
      <c r="G3632" s="185" t="s">
        <v>4637</v>
      </c>
      <c r="H3632" s="182"/>
      <c r="I3632" s="175"/>
      <c r="J3632" s="175"/>
      <c r="K3632" s="175"/>
      <c r="L3632" s="175"/>
      <c r="M3632" s="175"/>
      <c r="N3632" s="175"/>
      <c r="O3632" s="175"/>
      <c r="P3632" s="175"/>
      <c r="Q3632" s="175"/>
      <c r="R3632" s="175"/>
      <c r="S3632" s="175"/>
      <c r="T3632" s="175"/>
      <c r="U3632" s="175"/>
      <c r="V3632" s="175"/>
      <c r="W3632" s="175"/>
      <c r="X3632" s="175"/>
      <c r="Y3632" s="175"/>
      <c r="Z3632" s="175"/>
      <c r="AA3632" s="175"/>
      <c r="AB3632" s="175"/>
      <c r="AC3632" s="175"/>
      <c r="AD3632" s="175"/>
      <c r="AE3632" s="175"/>
      <c r="AF3632" s="175"/>
      <c r="AG3632" s="175"/>
      <c r="AH3632" s="175"/>
      <c r="AI3632" s="175"/>
      <c r="AJ3632" s="175"/>
      <c r="AK3632" s="175"/>
      <c r="AL3632" s="175"/>
      <c r="AM3632" s="175"/>
      <c r="AN3632" s="175"/>
      <c r="AO3632" s="175"/>
      <c r="AP3632" s="175"/>
      <c r="AQ3632" s="175"/>
      <c r="AR3632" s="175"/>
    </row>
    <row r="3633" spans="1:44" ht="102" x14ac:dyDescent="0.3">
      <c r="A3633" s="175"/>
      <c r="B3633" s="181" t="s">
        <v>2488</v>
      </c>
      <c r="C3633" s="182" t="s">
        <v>2489</v>
      </c>
      <c r="D3633" s="190">
        <v>2181.85</v>
      </c>
      <c r="E3633" s="191">
        <v>2181.85</v>
      </c>
      <c r="F3633" s="185" t="s">
        <v>4637</v>
      </c>
      <c r="G3633" s="186" t="s">
        <v>3644</v>
      </c>
      <c r="H3633" s="187"/>
      <c r="I3633" s="175"/>
      <c r="J3633" s="175"/>
      <c r="K3633" s="175"/>
      <c r="L3633" s="175"/>
      <c r="M3633" s="175"/>
      <c r="N3633" s="175"/>
      <c r="O3633" s="175"/>
      <c r="P3633" s="175"/>
      <c r="Q3633" s="175"/>
      <c r="R3633" s="175"/>
      <c r="S3633" s="175"/>
      <c r="T3633" s="175"/>
      <c r="U3633" s="175"/>
      <c r="V3633" s="175"/>
      <c r="W3633" s="175"/>
      <c r="X3633" s="175"/>
      <c r="Y3633" s="175"/>
      <c r="Z3633" s="175"/>
      <c r="AA3633" s="175"/>
      <c r="AB3633" s="175"/>
      <c r="AC3633" s="175"/>
      <c r="AD3633" s="175"/>
      <c r="AE3633" s="175"/>
      <c r="AF3633" s="175"/>
      <c r="AG3633" s="175"/>
      <c r="AH3633" s="175"/>
      <c r="AI3633" s="175"/>
      <c r="AJ3633" s="175"/>
      <c r="AK3633" s="175"/>
      <c r="AL3633" s="175"/>
      <c r="AM3633" s="175"/>
      <c r="AN3633" s="175"/>
      <c r="AO3633" s="175"/>
      <c r="AP3633" s="175"/>
      <c r="AQ3633" s="175"/>
      <c r="AR3633" s="175"/>
    </row>
    <row r="3634" spans="1:44" ht="102" hidden="1" x14ac:dyDescent="0.3">
      <c r="A3634" s="175"/>
      <c r="B3634" s="185" t="s">
        <v>4637</v>
      </c>
      <c r="C3634" s="182"/>
      <c r="D3634" s="190">
        <v>2181.85</v>
      </c>
      <c r="E3634" s="191">
        <v>2181.85</v>
      </c>
      <c r="F3634" s="186" t="s">
        <v>3644</v>
      </c>
      <c r="G3634" s="181" t="s">
        <v>2536</v>
      </c>
      <c r="H3634" s="182" t="s">
        <v>1466</v>
      </c>
      <c r="I3634" s="175"/>
      <c r="J3634" s="175"/>
      <c r="K3634" s="175"/>
      <c r="L3634" s="175"/>
      <c r="M3634" s="175"/>
      <c r="N3634" s="175"/>
      <c r="O3634" s="175"/>
      <c r="P3634" s="175"/>
      <c r="Q3634" s="175"/>
      <c r="R3634" s="175"/>
      <c r="S3634" s="175"/>
      <c r="T3634" s="175"/>
      <c r="U3634" s="175"/>
      <c r="V3634" s="175"/>
      <c r="W3634" s="175"/>
      <c r="X3634" s="175"/>
      <c r="Y3634" s="175"/>
      <c r="Z3634" s="175"/>
      <c r="AA3634" s="175"/>
      <c r="AB3634" s="175"/>
      <c r="AC3634" s="175"/>
      <c r="AD3634" s="175"/>
      <c r="AE3634" s="175"/>
      <c r="AF3634" s="175"/>
      <c r="AG3634" s="175"/>
      <c r="AH3634" s="175"/>
      <c r="AI3634" s="175"/>
      <c r="AJ3634" s="175"/>
      <c r="AK3634" s="175"/>
      <c r="AL3634" s="175"/>
      <c r="AM3634" s="175"/>
      <c r="AN3634" s="175"/>
      <c r="AO3634" s="175"/>
      <c r="AP3634" s="175"/>
      <c r="AQ3634" s="175"/>
      <c r="AR3634" s="175"/>
    </row>
    <row r="3635" spans="1:44" ht="102" hidden="1" x14ac:dyDescent="0.3">
      <c r="A3635" s="175"/>
      <c r="B3635" s="186" t="s">
        <v>3644</v>
      </c>
      <c r="C3635" s="187"/>
      <c r="D3635" s="190">
        <v>2181.85</v>
      </c>
      <c r="E3635" s="191">
        <v>2181.85</v>
      </c>
      <c r="F3635" s="181" t="s">
        <v>2536</v>
      </c>
      <c r="G3635" s="185" t="s">
        <v>4637</v>
      </c>
      <c r="H3635" s="182"/>
      <c r="I3635" s="175"/>
      <c r="J3635" s="175"/>
      <c r="K3635" s="175"/>
      <c r="L3635" s="175"/>
      <c r="M3635" s="175"/>
      <c r="N3635" s="175"/>
      <c r="O3635" s="175"/>
      <c r="P3635" s="175"/>
      <c r="Q3635" s="175"/>
      <c r="R3635" s="175"/>
      <c r="S3635" s="175"/>
      <c r="T3635" s="175"/>
      <c r="U3635" s="175"/>
      <c r="V3635" s="175"/>
      <c r="W3635" s="175"/>
      <c r="X3635" s="175"/>
      <c r="Y3635" s="175"/>
      <c r="Z3635" s="175"/>
      <c r="AA3635" s="175"/>
      <c r="AB3635" s="175"/>
      <c r="AC3635" s="175"/>
      <c r="AD3635" s="175"/>
      <c r="AE3635" s="175"/>
      <c r="AF3635" s="175"/>
      <c r="AG3635" s="175"/>
      <c r="AH3635" s="175"/>
      <c r="AI3635" s="175"/>
      <c r="AJ3635" s="175"/>
      <c r="AK3635" s="175"/>
      <c r="AL3635" s="175"/>
      <c r="AM3635" s="175"/>
      <c r="AN3635" s="175"/>
      <c r="AO3635" s="175"/>
      <c r="AP3635" s="175"/>
      <c r="AQ3635" s="175"/>
      <c r="AR3635" s="175"/>
    </row>
    <row r="3636" spans="1:44" ht="102" x14ac:dyDescent="0.3">
      <c r="A3636" s="175"/>
      <c r="B3636" s="181" t="s">
        <v>2536</v>
      </c>
      <c r="C3636" s="182" t="s">
        <v>1466</v>
      </c>
      <c r="D3636" s="190">
        <v>3122.45</v>
      </c>
      <c r="E3636" s="191">
        <v>3122.45</v>
      </c>
      <c r="F3636" s="185" t="s">
        <v>4637</v>
      </c>
      <c r="G3636" s="186" t="s">
        <v>3645</v>
      </c>
      <c r="H3636" s="187"/>
      <c r="I3636" s="175"/>
      <c r="J3636" s="175"/>
      <c r="K3636" s="175"/>
      <c r="L3636" s="175"/>
      <c r="M3636" s="175"/>
      <c r="N3636" s="175"/>
      <c r="O3636" s="175"/>
      <c r="P3636" s="175"/>
      <c r="Q3636" s="175"/>
      <c r="R3636" s="175"/>
      <c r="S3636" s="175"/>
      <c r="T3636" s="175"/>
      <c r="U3636" s="175"/>
      <c r="V3636" s="175"/>
      <c r="W3636" s="175"/>
      <c r="X3636" s="175"/>
      <c r="Y3636" s="175"/>
      <c r="Z3636" s="175"/>
      <c r="AA3636" s="175"/>
      <c r="AB3636" s="175"/>
      <c r="AC3636" s="175"/>
      <c r="AD3636" s="175"/>
      <c r="AE3636" s="175"/>
      <c r="AF3636" s="175"/>
      <c r="AG3636" s="175"/>
      <c r="AH3636" s="175"/>
      <c r="AI3636" s="175"/>
      <c r="AJ3636" s="175"/>
      <c r="AK3636" s="175"/>
      <c r="AL3636" s="175"/>
      <c r="AM3636" s="175"/>
      <c r="AN3636" s="175"/>
      <c r="AO3636" s="175"/>
      <c r="AP3636" s="175"/>
      <c r="AQ3636" s="175"/>
      <c r="AR3636" s="175"/>
    </row>
    <row r="3637" spans="1:44" ht="102" hidden="1" x14ac:dyDescent="0.3">
      <c r="A3637" s="175"/>
      <c r="B3637" s="185" t="s">
        <v>4637</v>
      </c>
      <c r="C3637" s="182"/>
      <c r="D3637" s="190">
        <v>3122.45</v>
      </c>
      <c r="E3637" s="191">
        <v>3122.45</v>
      </c>
      <c r="F3637" s="186" t="s">
        <v>3645</v>
      </c>
      <c r="G3637" s="181" t="s">
        <v>1493</v>
      </c>
      <c r="H3637" s="182" t="s">
        <v>1494</v>
      </c>
      <c r="I3637" s="175"/>
      <c r="J3637" s="175"/>
      <c r="K3637" s="175"/>
      <c r="L3637" s="175"/>
      <c r="M3637" s="175"/>
      <c r="N3637" s="175"/>
      <c r="O3637" s="175"/>
      <c r="P3637" s="175"/>
      <c r="Q3637" s="175"/>
      <c r="R3637" s="175"/>
      <c r="S3637" s="175"/>
      <c r="T3637" s="175"/>
      <c r="U3637" s="175"/>
      <c r="V3637" s="175"/>
      <c r="W3637" s="175"/>
      <c r="X3637" s="175"/>
      <c r="Y3637" s="175"/>
      <c r="Z3637" s="175"/>
      <c r="AA3637" s="175"/>
      <c r="AB3637" s="175"/>
      <c r="AC3637" s="175"/>
      <c r="AD3637" s="175"/>
      <c r="AE3637" s="175"/>
      <c r="AF3637" s="175"/>
      <c r="AG3637" s="175"/>
      <c r="AH3637" s="175"/>
      <c r="AI3637" s="175"/>
      <c r="AJ3637" s="175"/>
      <c r="AK3637" s="175"/>
      <c r="AL3637" s="175"/>
      <c r="AM3637" s="175"/>
      <c r="AN3637" s="175"/>
      <c r="AO3637" s="175"/>
      <c r="AP3637" s="175"/>
      <c r="AQ3637" s="175"/>
      <c r="AR3637" s="175"/>
    </row>
    <row r="3638" spans="1:44" ht="102" hidden="1" x14ac:dyDescent="0.3">
      <c r="A3638" s="175"/>
      <c r="B3638" s="186" t="s">
        <v>3645</v>
      </c>
      <c r="C3638" s="187"/>
      <c r="D3638" s="190">
        <v>3122.45</v>
      </c>
      <c r="E3638" s="191">
        <v>3122.45</v>
      </c>
      <c r="F3638" s="181" t="s">
        <v>1493</v>
      </c>
      <c r="G3638" s="185" t="s">
        <v>4637</v>
      </c>
      <c r="H3638" s="182"/>
      <c r="I3638" s="175"/>
      <c r="J3638" s="175"/>
      <c r="K3638" s="175"/>
      <c r="L3638" s="175"/>
      <c r="M3638" s="175"/>
      <c r="N3638" s="175"/>
      <c r="O3638" s="175"/>
      <c r="P3638" s="175"/>
      <c r="Q3638" s="175"/>
      <c r="R3638" s="175"/>
      <c r="S3638" s="175"/>
      <c r="T3638" s="175"/>
      <c r="U3638" s="175"/>
      <c r="V3638" s="175"/>
      <c r="W3638" s="175"/>
      <c r="X3638" s="175"/>
      <c r="Y3638" s="175"/>
      <c r="Z3638" s="175"/>
      <c r="AA3638" s="175"/>
      <c r="AB3638" s="175"/>
      <c r="AC3638" s="175"/>
      <c r="AD3638" s="175"/>
      <c r="AE3638" s="175"/>
      <c r="AF3638" s="175"/>
      <c r="AG3638" s="175"/>
      <c r="AH3638" s="175"/>
      <c r="AI3638" s="175"/>
      <c r="AJ3638" s="175"/>
      <c r="AK3638" s="175"/>
      <c r="AL3638" s="175"/>
      <c r="AM3638" s="175"/>
      <c r="AN3638" s="175"/>
      <c r="AO3638" s="175"/>
      <c r="AP3638" s="175"/>
      <c r="AQ3638" s="175"/>
      <c r="AR3638" s="175"/>
    </row>
    <row r="3639" spans="1:44" ht="102" x14ac:dyDescent="0.3">
      <c r="A3639" s="175"/>
      <c r="B3639" s="181" t="s">
        <v>1493</v>
      </c>
      <c r="C3639" s="182" t="s">
        <v>1494</v>
      </c>
      <c r="D3639" s="190">
        <v>3367.26</v>
      </c>
      <c r="E3639" s="191">
        <v>3367.26</v>
      </c>
      <c r="F3639" s="185" t="s">
        <v>4637</v>
      </c>
      <c r="G3639" s="186" t="s">
        <v>3663</v>
      </c>
      <c r="H3639" s="187"/>
      <c r="I3639" s="175"/>
      <c r="J3639" s="175"/>
      <c r="K3639" s="175"/>
      <c r="L3639" s="175"/>
      <c r="M3639" s="175"/>
      <c r="N3639" s="175"/>
      <c r="O3639" s="175"/>
      <c r="P3639" s="175"/>
      <c r="Q3639" s="175"/>
      <c r="R3639" s="175"/>
      <c r="S3639" s="175"/>
      <c r="T3639" s="175"/>
      <c r="U3639" s="175"/>
      <c r="V3639" s="175"/>
      <c r="W3639" s="175"/>
      <c r="X3639" s="175"/>
      <c r="Y3639" s="175"/>
      <c r="Z3639" s="175"/>
      <c r="AA3639" s="175"/>
      <c r="AB3639" s="175"/>
      <c r="AC3639" s="175"/>
      <c r="AD3639" s="175"/>
      <c r="AE3639" s="175"/>
      <c r="AF3639" s="175"/>
      <c r="AG3639" s="175"/>
      <c r="AH3639" s="175"/>
      <c r="AI3639" s="175"/>
      <c r="AJ3639" s="175"/>
      <c r="AK3639" s="175"/>
      <c r="AL3639" s="175"/>
      <c r="AM3639" s="175"/>
      <c r="AN3639" s="175"/>
      <c r="AO3639" s="175"/>
      <c r="AP3639" s="175"/>
      <c r="AQ3639" s="175"/>
      <c r="AR3639" s="175"/>
    </row>
    <row r="3640" spans="1:44" ht="102" hidden="1" x14ac:dyDescent="0.3">
      <c r="A3640" s="175"/>
      <c r="B3640" s="185" t="s">
        <v>4637</v>
      </c>
      <c r="C3640" s="182"/>
      <c r="D3640" s="190">
        <v>3367.26</v>
      </c>
      <c r="E3640" s="191">
        <v>3367.26</v>
      </c>
      <c r="F3640" s="186" t="s">
        <v>3663</v>
      </c>
      <c r="G3640" s="181" t="s">
        <v>716</v>
      </c>
      <c r="H3640" s="182" t="s">
        <v>717</v>
      </c>
      <c r="I3640" s="175"/>
      <c r="J3640" s="175"/>
      <c r="K3640" s="175"/>
      <c r="L3640" s="175"/>
      <c r="M3640" s="175"/>
      <c r="N3640" s="175"/>
      <c r="O3640" s="175"/>
      <c r="P3640" s="175"/>
      <c r="Q3640" s="175"/>
      <c r="R3640" s="175"/>
      <c r="S3640" s="175"/>
      <c r="T3640" s="175"/>
      <c r="U3640" s="175"/>
      <c r="V3640" s="175"/>
      <c r="W3640" s="175"/>
      <c r="X3640" s="175"/>
      <c r="Y3640" s="175"/>
      <c r="Z3640" s="175"/>
      <c r="AA3640" s="175"/>
      <c r="AB3640" s="175"/>
      <c r="AC3640" s="175"/>
      <c r="AD3640" s="175"/>
      <c r="AE3640" s="175"/>
      <c r="AF3640" s="175"/>
      <c r="AG3640" s="175"/>
      <c r="AH3640" s="175"/>
      <c r="AI3640" s="175"/>
      <c r="AJ3640" s="175"/>
      <c r="AK3640" s="175"/>
      <c r="AL3640" s="175"/>
      <c r="AM3640" s="175"/>
      <c r="AN3640" s="175"/>
      <c r="AO3640" s="175"/>
      <c r="AP3640" s="175"/>
      <c r="AQ3640" s="175"/>
      <c r="AR3640" s="175"/>
    </row>
    <row r="3641" spans="1:44" ht="102" hidden="1" x14ac:dyDescent="0.3">
      <c r="A3641" s="175"/>
      <c r="B3641" s="186" t="s">
        <v>3663</v>
      </c>
      <c r="C3641" s="187"/>
      <c r="D3641" s="190">
        <v>3367.26</v>
      </c>
      <c r="E3641" s="191">
        <v>3367.26</v>
      </c>
      <c r="F3641" s="181" t="s">
        <v>716</v>
      </c>
      <c r="G3641" s="185" t="s">
        <v>4637</v>
      </c>
      <c r="H3641" s="182"/>
      <c r="I3641" s="175"/>
      <c r="J3641" s="175"/>
      <c r="K3641" s="175"/>
      <c r="L3641" s="175"/>
      <c r="M3641" s="175"/>
      <c r="N3641" s="175"/>
      <c r="O3641" s="175"/>
      <c r="P3641" s="175"/>
      <c r="Q3641" s="175"/>
      <c r="R3641" s="175"/>
      <c r="S3641" s="175"/>
      <c r="T3641" s="175"/>
      <c r="U3641" s="175"/>
      <c r="V3641" s="175"/>
      <c r="W3641" s="175"/>
      <c r="X3641" s="175"/>
      <c r="Y3641" s="175"/>
      <c r="Z3641" s="175"/>
      <c r="AA3641" s="175"/>
      <c r="AB3641" s="175"/>
      <c r="AC3641" s="175"/>
      <c r="AD3641" s="175"/>
      <c r="AE3641" s="175"/>
      <c r="AF3641" s="175"/>
      <c r="AG3641" s="175"/>
      <c r="AH3641" s="175"/>
      <c r="AI3641" s="175"/>
      <c r="AJ3641" s="175"/>
      <c r="AK3641" s="175"/>
      <c r="AL3641" s="175"/>
      <c r="AM3641" s="175"/>
      <c r="AN3641" s="175"/>
      <c r="AO3641" s="175"/>
      <c r="AP3641" s="175"/>
      <c r="AQ3641" s="175"/>
      <c r="AR3641" s="175"/>
    </row>
    <row r="3642" spans="1:44" ht="102" x14ac:dyDescent="0.3">
      <c r="A3642" s="175"/>
      <c r="B3642" s="181" t="s">
        <v>716</v>
      </c>
      <c r="C3642" s="182" t="s">
        <v>717</v>
      </c>
      <c r="D3642" s="190">
        <v>2194.73</v>
      </c>
      <c r="E3642" s="191">
        <v>2194.73</v>
      </c>
      <c r="F3642" s="185" t="s">
        <v>4637</v>
      </c>
      <c r="G3642" s="186" t="s">
        <v>3664</v>
      </c>
      <c r="H3642" s="187"/>
      <c r="I3642" s="175"/>
      <c r="J3642" s="175"/>
      <c r="K3642" s="175"/>
      <c r="L3642" s="175"/>
      <c r="M3642" s="175"/>
      <c r="N3642" s="175"/>
      <c r="O3642" s="175"/>
      <c r="P3642" s="175"/>
      <c r="Q3642" s="175"/>
      <c r="R3642" s="175"/>
      <c r="S3642" s="175"/>
      <c r="T3642" s="175"/>
      <c r="U3642" s="175"/>
      <c r="V3642" s="175"/>
      <c r="W3642" s="175"/>
      <c r="X3642" s="175"/>
      <c r="Y3642" s="175"/>
      <c r="Z3642" s="175"/>
      <c r="AA3642" s="175"/>
      <c r="AB3642" s="175"/>
      <c r="AC3642" s="175"/>
      <c r="AD3642" s="175"/>
      <c r="AE3642" s="175"/>
      <c r="AF3642" s="175"/>
      <c r="AG3642" s="175"/>
      <c r="AH3642" s="175"/>
      <c r="AI3642" s="175"/>
      <c r="AJ3642" s="175"/>
      <c r="AK3642" s="175"/>
      <c r="AL3642" s="175"/>
      <c r="AM3642" s="175"/>
      <c r="AN3642" s="175"/>
      <c r="AO3642" s="175"/>
      <c r="AP3642" s="175"/>
      <c r="AQ3642" s="175"/>
      <c r="AR3642" s="175"/>
    </row>
    <row r="3643" spans="1:44" ht="102" hidden="1" x14ac:dyDescent="0.3">
      <c r="A3643" s="175"/>
      <c r="B3643" s="185" t="s">
        <v>4637</v>
      </c>
      <c r="C3643" s="182"/>
      <c r="D3643" s="190">
        <v>2194.73</v>
      </c>
      <c r="E3643" s="191">
        <v>2194.73</v>
      </c>
      <c r="F3643" s="186" t="s">
        <v>3664</v>
      </c>
      <c r="G3643" s="181" t="s">
        <v>2102</v>
      </c>
      <c r="H3643" s="182" t="s">
        <v>2103</v>
      </c>
      <c r="I3643" s="175"/>
      <c r="J3643" s="175"/>
      <c r="K3643" s="175"/>
      <c r="L3643" s="175"/>
      <c r="M3643" s="175"/>
      <c r="N3643" s="175"/>
      <c r="O3643" s="175"/>
      <c r="P3643" s="175"/>
      <c r="Q3643" s="175"/>
      <c r="R3643" s="175"/>
      <c r="S3643" s="175"/>
      <c r="T3643" s="175"/>
      <c r="U3643" s="175"/>
      <c r="V3643" s="175"/>
      <c r="W3643" s="175"/>
      <c r="X3643" s="175"/>
      <c r="Y3643" s="175"/>
      <c r="Z3643" s="175"/>
      <c r="AA3643" s="175"/>
      <c r="AB3643" s="175"/>
      <c r="AC3643" s="175"/>
      <c r="AD3643" s="175"/>
      <c r="AE3643" s="175"/>
      <c r="AF3643" s="175"/>
      <c r="AG3643" s="175"/>
      <c r="AH3643" s="175"/>
      <c r="AI3643" s="175"/>
      <c r="AJ3643" s="175"/>
      <c r="AK3643" s="175"/>
      <c r="AL3643" s="175"/>
      <c r="AM3643" s="175"/>
      <c r="AN3643" s="175"/>
      <c r="AO3643" s="175"/>
      <c r="AP3643" s="175"/>
      <c r="AQ3643" s="175"/>
      <c r="AR3643" s="175"/>
    </row>
    <row r="3644" spans="1:44" ht="102" hidden="1" x14ac:dyDescent="0.3">
      <c r="A3644" s="175"/>
      <c r="B3644" s="186" t="s">
        <v>3664</v>
      </c>
      <c r="C3644" s="187"/>
      <c r="D3644" s="190">
        <v>2194.73</v>
      </c>
      <c r="E3644" s="191">
        <v>2194.73</v>
      </c>
      <c r="F3644" s="181" t="s">
        <v>2102</v>
      </c>
      <c r="G3644" s="185" t="s">
        <v>4637</v>
      </c>
      <c r="H3644" s="182"/>
      <c r="I3644" s="175"/>
      <c r="J3644" s="175"/>
      <c r="K3644" s="175"/>
      <c r="L3644" s="175"/>
      <c r="M3644" s="175"/>
      <c r="N3644" s="175"/>
      <c r="O3644" s="175"/>
      <c r="P3644" s="175"/>
      <c r="Q3644" s="175"/>
      <c r="R3644" s="175"/>
      <c r="S3644" s="175"/>
      <c r="T3644" s="175"/>
      <c r="U3644" s="175"/>
      <c r="V3644" s="175"/>
      <c r="W3644" s="175"/>
      <c r="X3644" s="175"/>
      <c r="Y3644" s="175"/>
      <c r="Z3644" s="175"/>
      <c r="AA3644" s="175"/>
      <c r="AB3644" s="175"/>
      <c r="AC3644" s="175"/>
      <c r="AD3644" s="175"/>
      <c r="AE3644" s="175"/>
      <c r="AF3644" s="175"/>
      <c r="AG3644" s="175"/>
      <c r="AH3644" s="175"/>
      <c r="AI3644" s="175"/>
      <c r="AJ3644" s="175"/>
      <c r="AK3644" s="175"/>
      <c r="AL3644" s="175"/>
      <c r="AM3644" s="175"/>
      <c r="AN3644" s="175"/>
      <c r="AO3644" s="175"/>
      <c r="AP3644" s="175"/>
      <c r="AQ3644" s="175"/>
      <c r="AR3644" s="175"/>
    </row>
    <row r="3645" spans="1:44" ht="102" x14ac:dyDescent="0.3">
      <c r="A3645" s="175"/>
      <c r="B3645" s="181" t="s">
        <v>2102</v>
      </c>
      <c r="C3645" s="182" t="s">
        <v>2103</v>
      </c>
      <c r="D3645" s="190">
        <v>2181.85</v>
      </c>
      <c r="E3645" s="191">
        <v>2181.85</v>
      </c>
      <c r="F3645" s="185" t="s">
        <v>4637</v>
      </c>
      <c r="G3645" s="186" t="s">
        <v>3665</v>
      </c>
      <c r="H3645" s="187"/>
      <c r="I3645" s="175"/>
      <c r="J3645" s="175"/>
      <c r="K3645" s="175"/>
      <c r="L3645" s="175"/>
      <c r="M3645" s="175"/>
      <c r="N3645" s="175"/>
      <c r="O3645" s="175"/>
      <c r="P3645" s="175"/>
      <c r="Q3645" s="175"/>
      <c r="R3645" s="175"/>
      <c r="S3645" s="175"/>
      <c r="T3645" s="175"/>
      <c r="U3645" s="175"/>
      <c r="V3645" s="175"/>
      <c r="W3645" s="175"/>
      <c r="X3645" s="175"/>
      <c r="Y3645" s="175"/>
      <c r="Z3645" s="175"/>
      <c r="AA3645" s="175"/>
      <c r="AB3645" s="175"/>
      <c r="AC3645" s="175"/>
      <c r="AD3645" s="175"/>
      <c r="AE3645" s="175"/>
      <c r="AF3645" s="175"/>
      <c r="AG3645" s="175"/>
      <c r="AH3645" s="175"/>
      <c r="AI3645" s="175"/>
      <c r="AJ3645" s="175"/>
      <c r="AK3645" s="175"/>
      <c r="AL3645" s="175"/>
      <c r="AM3645" s="175"/>
      <c r="AN3645" s="175"/>
      <c r="AO3645" s="175"/>
      <c r="AP3645" s="175"/>
      <c r="AQ3645" s="175"/>
      <c r="AR3645" s="175"/>
    </row>
    <row r="3646" spans="1:44" ht="102" hidden="1" x14ac:dyDescent="0.3">
      <c r="A3646" s="175"/>
      <c r="B3646" s="185" t="s">
        <v>4637</v>
      </c>
      <c r="C3646" s="182"/>
      <c r="D3646" s="190">
        <v>2181.85</v>
      </c>
      <c r="E3646" s="191">
        <v>2181.85</v>
      </c>
      <c r="F3646" s="186" t="s">
        <v>3665</v>
      </c>
      <c r="G3646" s="181" t="s">
        <v>1003</v>
      </c>
      <c r="H3646" s="182" t="s">
        <v>1004</v>
      </c>
      <c r="I3646" s="175"/>
      <c r="J3646" s="175"/>
      <c r="K3646" s="175"/>
      <c r="L3646" s="175"/>
      <c r="M3646" s="175"/>
      <c r="N3646" s="175"/>
      <c r="O3646" s="175"/>
      <c r="P3646" s="175"/>
      <c r="Q3646" s="175"/>
      <c r="R3646" s="175"/>
      <c r="S3646" s="175"/>
      <c r="T3646" s="175"/>
      <c r="U3646" s="175"/>
      <c r="V3646" s="175"/>
      <c r="W3646" s="175"/>
      <c r="X3646" s="175"/>
      <c r="Y3646" s="175"/>
      <c r="Z3646" s="175"/>
      <c r="AA3646" s="175"/>
      <c r="AB3646" s="175"/>
      <c r="AC3646" s="175"/>
      <c r="AD3646" s="175"/>
      <c r="AE3646" s="175"/>
      <c r="AF3646" s="175"/>
      <c r="AG3646" s="175"/>
      <c r="AH3646" s="175"/>
      <c r="AI3646" s="175"/>
      <c r="AJ3646" s="175"/>
      <c r="AK3646" s="175"/>
      <c r="AL3646" s="175"/>
      <c r="AM3646" s="175"/>
      <c r="AN3646" s="175"/>
      <c r="AO3646" s="175"/>
      <c r="AP3646" s="175"/>
      <c r="AQ3646" s="175"/>
      <c r="AR3646" s="175"/>
    </row>
    <row r="3647" spans="1:44" ht="102" hidden="1" x14ac:dyDescent="0.3">
      <c r="A3647" s="175"/>
      <c r="B3647" s="186" t="s">
        <v>3665</v>
      </c>
      <c r="C3647" s="187"/>
      <c r="D3647" s="190">
        <v>2181.85</v>
      </c>
      <c r="E3647" s="191">
        <v>2181.85</v>
      </c>
      <c r="F3647" s="181" t="s">
        <v>1003</v>
      </c>
      <c r="G3647" s="185" t="s">
        <v>4637</v>
      </c>
      <c r="H3647" s="182"/>
      <c r="I3647" s="175"/>
      <c r="J3647" s="175"/>
      <c r="K3647" s="175"/>
      <c r="L3647" s="175"/>
      <c r="M3647" s="175"/>
      <c r="N3647" s="175"/>
      <c r="O3647" s="175"/>
      <c r="P3647" s="175"/>
      <c r="Q3647" s="175"/>
      <c r="R3647" s="175"/>
      <c r="S3647" s="175"/>
      <c r="T3647" s="175"/>
      <c r="U3647" s="175"/>
      <c r="V3647" s="175"/>
      <c r="W3647" s="175"/>
      <c r="X3647" s="175"/>
      <c r="Y3647" s="175"/>
      <c r="Z3647" s="175"/>
      <c r="AA3647" s="175"/>
      <c r="AB3647" s="175"/>
      <c r="AC3647" s="175"/>
      <c r="AD3647" s="175"/>
      <c r="AE3647" s="175"/>
      <c r="AF3647" s="175"/>
      <c r="AG3647" s="175"/>
      <c r="AH3647" s="175"/>
      <c r="AI3647" s="175"/>
      <c r="AJ3647" s="175"/>
      <c r="AK3647" s="175"/>
      <c r="AL3647" s="175"/>
      <c r="AM3647" s="175"/>
      <c r="AN3647" s="175"/>
      <c r="AO3647" s="175"/>
      <c r="AP3647" s="175"/>
      <c r="AQ3647" s="175"/>
      <c r="AR3647" s="175"/>
    </row>
    <row r="3648" spans="1:44" ht="102" x14ac:dyDescent="0.3">
      <c r="A3648" s="175"/>
      <c r="B3648" s="181" t="s">
        <v>1003</v>
      </c>
      <c r="C3648" s="182" t="s">
        <v>1004</v>
      </c>
      <c r="D3648" s="190">
        <v>3122.45</v>
      </c>
      <c r="E3648" s="191">
        <v>3122.45</v>
      </c>
      <c r="F3648" s="185" t="s">
        <v>4637</v>
      </c>
      <c r="G3648" s="186" t="s">
        <v>3666</v>
      </c>
      <c r="H3648" s="187"/>
      <c r="I3648" s="175"/>
      <c r="J3648" s="175"/>
      <c r="K3648" s="175"/>
      <c r="L3648" s="175"/>
      <c r="M3648" s="175"/>
      <c r="N3648" s="175"/>
      <c r="O3648" s="175"/>
      <c r="P3648" s="175"/>
      <c r="Q3648" s="175"/>
      <c r="R3648" s="175"/>
      <c r="S3648" s="175"/>
      <c r="T3648" s="175"/>
      <c r="U3648" s="175"/>
      <c r="V3648" s="175"/>
      <c r="W3648" s="175"/>
      <c r="X3648" s="175"/>
      <c r="Y3648" s="175"/>
      <c r="Z3648" s="175"/>
      <c r="AA3648" s="175"/>
      <c r="AB3648" s="175"/>
      <c r="AC3648" s="175"/>
      <c r="AD3648" s="175"/>
      <c r="AE3648" s="175"/>
      <c r="AF3648" s="175"/>
      <c r="AG3648" s="175"/>
      <c r="AH3648" s="175"/>
      <c r="AI3648" s="175"/>
      <c r="AJ3648" s="175"/>
      <c r="AK3648" s="175"/>
      <c r="AL3648" s="175"/>
      <c r="AM3648" s="175"/>
      <c r="AN3648" s="175"/>
      <c r="AO3648" s="175"/>
      <c r="AP3648" s="175"/>
      <c r="AQ3648" s="175"/>
      <c r="AR3648" s="175"/>
    </row>
    <row r="3649" spans="1:44" ht="102" hidden="1" x14ac:dyDescent="0.3">
      <c r="A3649" s="175"/>
      <c r="B3649" s="185" t="s">
        <v>4637</v>
      </c>
      <c r="C3649" s="182"/>
      <c r="D3649" s="190">
        <v>3122.45</v>
      </c>
      <c r="E3649" s="191">
        <v>3122.45</v>
      </c>
      <c r="F3649" s="186" t="s">
        <v>3666</v>
      </c>
      <c r="G3649" s="181" t="s">
        <v>1452</v>
      </c>
      <c r="H3649" s="182" t="s">
        <v>172</v>
      </c>
      <c r="I3649" s="175"/>
      <c r="J3649" s="175"/>
      <c r="K3649" s="175"/>
      <c r="L3649" s="175"/>
      <c r="M3649" s="175"/>
      <c r="N3649" s="175"/>
      <c r="O3649" s="175"/>
      <c r="P3649" s="175"/>
      <c r="Q3649" s="175"/>
      <c r="R3649" s="175"/>
      <c r="S3649" s="175"/>
      <c r="T3649" s="175"/>
      <c r="U3649" s="175"/>
      <c r="V3649" s="175"/>
      <c r="W3649" s="175"/>
      <c r="X3649" s="175"/>
      <c r="Y3649" s="175"/>
      <c r="Z3649" s="175"/>
      <c r="AA3649" s="175"/>
      <c r="AB3649" s="175"/>
      <c r="AC3649" s="175"/>
      <c r="AD3649" s="175"/>
      <c r="AE3649" s="175"/>
      <c r="AF3649" s="175"/>
      <c r="AG3649" s="175"/>
      <c r="AH3649" s="175"/>
      <c r="AI3649" s="175"/>
      <c r="AJ3649" s="175"/>
      <c r="AK3649" s="175"/>
      <c r="AL3649" s="175"/>
      <c r="AM3649" s="175"/>
      <c r="AN3649" s="175"/>
      <c r="AO3649" s="175"/>
      <c r="AP3649" s="175"/>
      <c r="AQ3649" s="175"/>
      <c r="AR3649" s="175"/>
    </row>
    <row r="3650" spans="1:44" ht="102" hidden="1" x14ac:dyDescent="0.3">
      <c r="A3650" s="175"/>
      <c r="B3650" s="186" t="s">
        <v>3666</v>
      </c>
      <c r="C3650" s="187"/>
      <c r="D3650" s="190">
        <v>3122.45</v>
      </c>
      <c r="E3650" s="191">
        <v>3122.45</v>
      </c>
      <c r="F3650" s="181" t="s">
        <v>1452</v>
      </c>
      <c r="G3650" s="185" t="s">
        <v>4637</v>
      </c>
      <c r="H3650" s="182"/>
      <c r="I3650" s="175"/>
      <c r="J3650" s="175"/>
      <c r="K3650" s="175"/>
      <c r="L3650" s="175"/>
      <c r="M3650" s="175"/>
      <c r="N3650" s="175"/>
      <c r="O3650" s="175"/>
      <c r="P3650" s="175"/>
      <c r="Q3650" s="175"/>
      <c r="R3650" s="175"/>
      <c r="S3650" s="175"/>
      <c r="T3650" s="175"/>
      <c r="U3650" s="175"/>
      <c r="V3650" s="175"/>
      <c r="W3650" s="175"/>
      <c r="X3650" s="175"/>
      <c r="Y3650" s="175"/>
      <c r="Z3650" s="175"/>
      <c r="AA3650" s="175"/>
      <c r="AB3650" s="175"/>
      <c r="AC3650" s="175"/>
      <c r="AD3650" s="175"/>
      <c r="AE3650" s="175"/>
      <c r="AF3650" s="175"/>
      <c r="AG3650" s="175"/>
      <c r="AH3650" s="175"/>
      <c r="AI3650" s="175"/>
      <c r="AJ3650" s="175"/>
      <c r="AK3650" s="175"/>
      <c r="AL3650" s="175"/>
      <c r="AM3650" s="175"/>
      <c r="AN3650" s="175"/>
      <c r="AO3650" s="175"/>
      <c r="AP3650" s="175"/>
      <c r="AQ3650" s="175"/>
      <c r="AR3650" s="175"/>
    </row>
    <row r="3651" spans="1:44" ht="102" x14ac:dyDescent="0.3">
      <c r="A3651" s="175"/>
      <c r="B3651" s="181" t="s">
        <v>1452</v>
      </c>
      <c r="C3651" s="182" t="s">
        <v>172</v>
      </c>
      <c r="D3651" s="190">
        <v>1421.64</v>
      </c>
      <c r="E3651" s="191">
        <v>1421.64</v>
      </c>
      <c r="F3651" s="185" t="s">
        <v>4637</v>
      </c>
      <c r="G3651" s="186" t="s">
        <v>3172</v>
      </c>
      <c r="H3651" s="187"/>
      <c r="I3651" s="175"/>
      <c r="J3651" s="175"/>
      <c r="K3651" s="175"/>
      <c r="L3651" s="175"/>
      <c r="M3651" s="175"/>
      <c r="N3651" s="175"/>
      <c r="O3651" s="175"/>
      <c r="P3651" s="175"/>
      <c r="Q3651" s="175"/>
      <c r="R3651" s="175"/>
      <c r="S3651" s="175"/>
      <c r="T3651" s="175"/>
      <c r="U3651" s="175"/>
      <c r="V3651" s="175"/>
      <c r="W3651" s="175"/>
      <c r="X3651" s="175"/>
      <c r="Y3651" s="175"/>
      <c r="Z3651" s="175"/>
      <c r="AA3651" s="175"/>
      <c r="AB3651" s="175"/>
      <c r="AC3651" s="175"/>
      <c r="AD3651" s="175"/>
      <c r="AE3651" s="175"/>
      <c r="AF3651" s="175"/>
      <c r="AG3651" s="175"/>
      <c r="AH3651" s="175"/>
      <c r="AI3651" s="175"/>
      <c r="AJ3651" s="175"/>
      <c r="AK3651" s="175"/>
      <c r="AL3651" s="175"/>
      <c r="AM3651" s="175"/>
      <c r="AN3651" s="175"/>
      <c r="AO3651" s="175"/>
      <c r="AP3651" s="175"/>
      <c r="AQ3651" s="175"/>
      <c r="AR3651" s="175"/>
    </row>
    <row r="3652" spans="1:44" ht="102" hidden="1" x14ac:dyDescent="0.3">
      <c r="A3652" s="175"/>
      <c r="B3652" s="185" t="s">
        <v>4637</v>
      </c>
      <c r="C3652" s="182"/>
      <c r="D3652" s="190">
        <v>1421.64</v>
      </c>
      <c r="E3652" s="191">
        <v>1421.64</v>
      </c>
      <c r="F3652" s="186" t="s">
        <v>3172</v>
      </c>
      <c r="G3652" s="181" t="s">
        <v>2236</v>
      </c>
      <c r="H3652" s="182" t="s">
        <v>2237</v>
      </c>
      <c r="I3652" s="175"/>
      <c r="J3652" s="175"/>
      <c r="K3652" s="175"/>
      <c r="L3652" s="175"/>
      <c r="M3652" s="175"/>
      <c r="N3652" s="175"/>
      <c r="O3652" s="175"/>
      <c r="P3652" s="175"/>
      <c r="Q3652" s="175"/>
      <c r="R3652" s="175"/>
      <c r="S3652" s="175"/>
      <c r="T3652" s="175"/>
      <c r="U3652" s="175"/>
      <c r="V3652" s="175"/>
      <c r="W3652" s="175"/>
      <c r="X3652" s="175"/>
      <c r="Y3652" s="175"/>
      <c r="Z3652" s="175"/>
      <c r="AA3652" s="175"/>
      <c r="AB3652" s="175"/>
      <c r="AC3652" s="175"/>
      <c r="AD3652" s="175"/>
      <c r="AE3652" s="175"/>
      <c r="AF3652" s="175"/>
      <c r="AG3652" s="175"/>
      <c r="AH3652" s="175"/>
      <c r="AI3652" s="175"/>
      <c r="AJ3652" s="175"/>
      <c r="AK3652" s="175"/>
      <c r="AL3652" s="175"/>
      <c r="AM3652" s="175"/>
      <c r="AN3652" s="175"/>
      <c r="AO3652" s="175"/>
      <c r="AP3652" s="175"/>
      <c r="AQ3652" s="175"/>
      <c r="AR3652" s="175"/>
    </row>
    <row r="3653" spans="1:44" ht="102" hidden="1" x14ac:dyDescent="0.3">
      <c r="A3653" s="175"/>
      <c r="B3653" s="186" t="s">
        <v>3172</v>
      </c>
      <c r="C3653" s="187"/>
      <c r="D3653" s="190">
        <v>1421.64</v>
      </c>
      <c r="E3653" s="191">
        <v>1421.64</v>
      </c>
      <c r="F3653" s="181" t="s">
        <v>2236</v>
      </c>
      <c r="G3653" s="185" t="s">
        <v>4637</v>
      </c>
      <c r="H3653" s="182"/>
      <c r="I3653" s="175"/>
      <c r="J3653" s="175"/>
      <c r="K3653" s="175"/>
      <c r="L3653" s="175"/>
      <c r="M3653" s="175"/>
      <c r="N3653" s="175"/>
      <c r="O3653" s="175"/>
      <c r="P3653" s="175"/>
      <c r="Q3653" s="175"/>
      <c r="R3653" s="175"/>
      <c r="S3653" s="175"/>
      <c r="T3653" s="175"/>
      <c r="U3653" s="175"/>
      <c r="V3653" s="175"/>
      <c r="W3653" s="175"/>
      <c r="X3653" s="175"/>
      <c r="Y3653" s="175"/>
      <c r="Z3653" s="175"/>
      <c r="AA3653" s="175"/>
      <c r="AB3653" s="175"/>
      <c r="AC3653" s="175"/>
      <c r="AD3653" s="175"/>
      <c r="AE3653" s="175"/>
      <c r="AF3653" s="175"/>
      <c r="AG3653" s="175"/>
      <c r="AH3653" s="175"/>
      <c r="AI3653" s="175"/>
      <c r="AJ3653" s="175"/>
      <c r="AK3653" s="175"/>
      <c r="AL3653" s="175"/>
      <c r="AM3653" s="175"/>
      <c r="AN3653" s="175"/>
      <c r="AO3653" s="175"/>
      <c r="AP3653" s="175"/>
      <c r="AQ3653" s="175"/>
      <c r="AR3653" s="175"/>
    </row>
    <row r="3654" spans="1:44" ht="102" x14ac:dyDescent="0.3">
      <c r="A3654" s="175"/>
      <c r="B3654" s="181" t="s">
        <v>2236</v>
      </c>
      <c r="C3654" s="182" t="s">
        <v>2237</v>
      </c>
      <c r="D3654" s="190">
        <v>3367.26</v>
      </c>
      <c r="E3654" s="191">
        <v>3367.26</v>
      </c>
      <c r="F3654" s="185" t="s">
        <v>4637</v>
      </c>
      <c r="G3654" s="186" t="s">
        <v>3690</v>
      </c>
      <c r="H3654" s="187"/>
      <c r="I3654" s="175"/>
      <c r="J3654" s="175"/>
      <c r="K3654" s="175"/>
      <c r="L3654" s="175"/>
      <c r="M3654" s="175"/>
      <c r="N3654" s="175"/>
      <c r="O3654" s="175"/>
      <c r="P3654" s="175"/>
      <c r="Q3654" s="175"/>
      <c r="R3654" s="175"/>
      <c r="S3654" s="175"/>
      <c r="T3654" s="175"/>
      <c r="U3654" s="175"/>
      <c r="V3654" s="175"/>
      <c r="W3654" s="175"/>
      <c r="X3654" s="175"/>
      <c r="Y3654" s="175"/>
      <c r="Z3654" s="175"/>
      <c r="AA3654" s="175"/>
      <c r="AB3654" s="175"/>
      <c r="AC3654" s="175"/>
      <c r="AD3654" s="175"/>
      <c r="AE3654" s="175"/>
      <c r="AF3654" s="175"/>
      <c r="AG3654" s="175"/>
      <c r="AH3654" s="175"/>
      <c r="AI3654" s="175"/>
      <c r="AJ3654" s="175"/>
      <c r="AK3654" s="175"/>
      <c r="AL3654" s="175"/>
      <c r="AM3654" s="175"/>
      <c r="AN3654" s="175"/>
      <c r="AO3654" s="175"/>
      <c r="AP3654" s="175"/>
      <c r="AQ3654" s="175"/>
      <c r="AR3654" s="175"/>
    </row>
    <row r="3655" spans="1:44" ht="102" hidden="1" x14ac:dyDescent="0.3">
      <c r="A3655" s="175"/>
      <c r="B3655" s="185" t="s">
        <v>4637</v>
      </c>
      <c r="C3655" s="182"/>
      <c r="D3655" s="190">
        <v>3367.26</v>
      </c>
      <c r="E3655" s="191">
        <v>3367.26</v>
      </c>
      <c r="F3655" s="186" t="s">
        <v>3690</v>
      </c>
      <c r="G3655" s="181" t="s">
        <v>1171</v>
      </c>
      <c r="H3655" s="182" t="s">
        <v>1172</v>
      </c>
      <c r="I3655" s="175"/>
      <c r="J3655" s="175"/>
      <c r="K3655" s="175"/>
      <c r="L3655" s="175"/>
      <c r="M3655" s="175"/>
      <c r="N3655" s="175"/>
      <c r="O3655" s="175"/>
      <c r="P3655" s="175"/>
      <c r="Q3655" s="175"/>
      <c r="R3655" s="175"/>
      <c r="S3655" s="175"/>
      <c r="T3655" s="175"/>
      <c r="U3655" s="175"/>
      <c r="V3655" s="175"/>
      <c r="W3655" s="175"/>
      <c r="X3655" s="175"/>
      <c r="Y3655" s="175"/>
      <c r="Z3655" s="175"/>
      <c r="AA3655" s="175"/>
      <c r="AB3655" s="175"/>
      <c r="AC3655" s="175"/>
      <c r="AD3655" s="175"/>
      <c r="AE3655" s="175"/>
      <c r="AF3655" s="175"/>
      <c r="AG3655" s="175"/>
      <c r="AH3655" s="175"/>
      <c r="AI3655" s="175"/>
      <c r="AJ3655" s="175"/>
      <c r="AK3655" s="175"/>
      <c r="AL3655" s="175"/>
      <c r="AM3655" s="175"/>
      <c r="AN3655" s="175"/>
      <c r="AO3655" s="175"/>
      <c r="AP3655" s="175"/>
      <c r="AQ3655" s="175"/>
      <c r="AR3655" s="175"/>
    </row>
    <row r="3656" spans="1:44" ht="102" hidden="1" x14ac:dyDescent="0.3">
      <c r="A3656" s="175"/>
      <c r="B3656" s="186" t="s">
        <v>3690</v>
      </c>
      <c r="C3656" s="187"/>
      <c r="D3656" s="190">
        <v>3367.26</v>
      </c>
      <c r="E3656" s="191">
        <v>3367.26</v>
      </c>
      <c r="F3656" s="181" t="s">
        <v>1171</v>
      </c>
      <c r="G3656" s="185" t="s">
        <v>4637</v>
      </c>
      <c r="H3656" s="182"/>
      <c r="I3656" s="175"/>
      <c r="J3656" s="175"/>
      <c r="K3656" s="175"/>
      <c r="L3656" s="175"/>
      <c r="M3656" s="175"/>
      <c r="N3656" s="175"/>
      <c r="O3656" s="175"/>
      <c r="P3656" s="175"/>
      <c r="Q3656" s="175"/>
      <c r="R3656" s="175"/>
      <c r="S3656" s="175"/>
      <c r="T3656" s="175"/>
      <c r="U3656" s="175"/>
      <c r="V3656" s="175"/>
      <c r="W3656" s="175"/>
      <c r="X3656" s="175"/>
      <c r="Y3656" s="175"/>
      <c r="Z3656" s="175"/>
      <c r="AA3656" s="175"/>
      <c r="AB3656" s="175"/>
      <c r="AC3656" s="175"/>
      <c r="AD3656" s="175"/>
      <c r="AE3656" s="175"/>
      <c r="AF3656" s="175"/>
      <c r="AG3656" s="175"/>
      <c r="AH3656" s="175"/>
      <c r="AI3656" s="175"/>
      <c r="AJ3656" s="175"/>
      <c r="AK3656" s="175"/>
      <c r="AL3656" s="175"/>
      <c r="AM3656" s="175"/>
      <c r="AN3656" s="175"/>
      <c r="AO3656" s="175"/>
      <c r="AP3656" s="175"/>
      <c r="AQ3656" s="175"/>
      <c r="AR3656" s="175"/>
    </row>
    <row r="3657" spans="1:44" ht="102" x14ac:dyDescent="0.3">
      <c r="A3657" s="175"/>
      <c r="B3657" s="181" t="s">
        <v>1171</v>
      </c>
      <c r="C3657" s="182" t="s">
        <v>1172</v>
      </c>
      <c r="D3657" s="190">
        <v>2194.73</v>
      </c>
      <c r="E3657" s="191">
        <v>2194.73</v>
      </c>
      <c r="F3657" s="185" t="s">
        <v>4637</v>
      </c>
      <c r="G3657" s="186" t="s">
        <v>3691</v>
      </c>
      <c r="H3657" s="187"/>
      <c r="I3657" s="175"/>
      <c r="J3657" s="175"/>
      <c r="K3657" s="175"/>
      <c r="L3657" s="175"/>
      <c r="M3657" s="175"/>
      <c r="N3657" s="175"/>
      <c r="O3657" s="175"/>
      <c r="P3657" s="175"/>
      <c r="Q3657" s="175"/>
      <c r="R3657" s="175"/>
      <c r="S3657" s="175"/>
      <c r="T3657" s="175"/>
      <c r="U3657" s="175"/>
      <c r="V3657" s="175"/>
      <c r="W3657" s="175"/>
      <c r="X3657" s="175"/>
      <c r="Y3657" s="175"/>
      <c r="Z3657" s="175"/>
      <c r="AA3657" s="175"/>
      <c r="AB3657" s="175"/>
      <c r="AC3657" s="175"/>
      <c r="AD3657" s="175"/>
      <c r="AE3657" s="175"/>
      <c r="AF3657" s="175"/>
      <c r="AG3657" s="175"/>
      <c r="AH3657" s="175"/>
      <c r="AI3657" s="175"/>
      <c r="AJ3657" s="175"/>
      <c r="AK3657" s="175"/>
      <c r="AL3657" s="175"/>
      <c r="AM3657" s="175"/>
      <c r="AN3657" s="175"/>
      <c r="AO3657" s="175"/>
      <c r="AP3657" s="175"/>
      <c r="AQ3657" s="175"/>
      <c r="AR3657" s="175"/>
    </row>
    <row r="3658" spans="1:44" ht="102" hidden="1" x14ac:dyDescent="0.3">
      <c r="A3658" s="175"/>
      <c r="B3658" s="185" t="s">
        <v>4637</v>
      </c>
      <c r="C3658" s="182"/>
      <c r="D3658" s="190">
        <v>2194.73</v>
      </c>
      <c r="E3658" s="191">
        <v>2194.73</v>
      </c>
      <c r="F3658" s="186" t="s">
        <v>3691</v>
      </c>
      <c r="G3658" s="181" t="s">
        <v>1819</v>
      </c>
      <c r="H3658" s="182" t="s">
        <v>1820</v>
      </c>
      <c r="I3658" s="175"/>
      <c r="J3658" s="175"/>
      <c r="K3658" s="175"/>
      <c r="L3658" s="175"/>
      <c r="M3658" s="175"/>
      <c r="N3658" s="175"/>
      <c r="O3658" s="175"/>
      <c r="P3658" s="175"/>
      <c r="Q3658" s="175"/>
      <c r="R3658" s="175"/>
      <c r="S3658" s="175"/>
      <c r="T3658" s="175"/>
      <c r="U3658" s="175"/>
      <c r="V3658" s="175"/>
      <c r="W3658" s="175"/>
      <c r="X3658" s="175"/>
      <c r="Y3658" s="175"/>
      <c r="Z3658" s="175"/>
      <c r="AA3658" s="175"/>
      <c r="AB3658" s="175"/>
      <c r="AC3658" s="175"/>
      <c r="AD3658" s="175"/>
      <c r="AE3658" s="175"/>
      <c r="AF3658" s="175"/>
      <c r="AG3658" s="175"/>
      <c r="AH3658" s="175"/>
      <c r="AI3658" s="175"/>
      <c r="AJ3658" s="175"/>
      <c r="AK3658" s="175"/>
      <c r="AL3658" s="175"/>
      <c r="AM3658" s="175"/>
      <c r="AN3658" s="175"/>
      <c r="AO3658" s="175"/>
      <c r="AP3658" s="175"/>
      <c r="AQ3658" s="175"/>
      <c r="AR3658" s="175"/>
    </row>
    <row r="3659" spans="1:44" ht="102" hidden="1" x14ac:dyDescent="0.3">
      <c r="A3659" s="175"/>
      <c r="B3659" s="186" t="s">
        <v>3691</v>
      </c>
      <c r="C3659" s="187"/>
      <c r="D3659" s="190">
        <v>2194.73</v>
      </c>
      <c r="E3659" s="191">
        <v>2194.73</v>
      </c>
      <c r="F3659" s="181" t="s">
        <v>1819</v>
      </c>
      <c r="G3659" s="185" t="s">
        <v>4637</v>
      </c>
      <c r="H3659" s="182"/>
      <c r="I3659" s="175"/>
      <c r="J3659" s="175"/>
      <c r="K3659" s="175"/>
      <c r="L3659" s="175"/>
      <c r="M3659" s="175"/>
      <c r="N3659" s="175"/>
      <c r="O3659" s="175"/>
      <c r="P3659" s="175"/>
      <c r="Q3659" s="175"/>
      <c r="R3659" s="175"/>
      <c r="S3659" s="175"/>
      <c r="T3659" s="175"/>
      <c r="U3659" s="175"/>
      <c r="V3659" s="175"/>
      <c r="W3659" s="175"/>
      <c r="X3659" s="175"/>
      <c r="Y3659" s="175"/>
      <c r="Z3659" s="175"/>
      <c r="AA3659" s="175"/>
      <c r="AB3659" s="175"/>
      <c r="AC3659" s="175"/>
      <c r="AD3659" s="175"/>
      <c r="AE3659" s="175"/>
      <c r="AF3659" s="175"/>
      <c r="AG3659" s="175"/>
      <c r="AH3659" s="175"/>
      <c r="AI3659" s="175"/>
      <c r="AJ3659" s="175"/>
      <c r="AK3659" s="175"/>
      <c r="AL3659" s="175"/>
      <c r="AM3659" s="175"/>
      <c r="AN3659" s="175"/>
      <c r="AO3659" s="175"/>
      <c r="AP3659" s="175"/>
      <c r="AQ3659" s="175"/>
      <c r="AR3659" s="175"/>
    </row>
    <row r="3660" spans="1:44" ht="102" x14ac:dyDescent="0.3">
      <c r="A3660" s="175"/>
      <c r="B3660" s="181" t="s">
        <v>1819</v>
      </c>
      <c r="C3660" s="182" t="s">
        <v>1820</v>
      </c>
      <c r="D3660" s="190">
        <v>2181.85</v>
      </c>
      <c r="E3660" s="191">
        <v>2181.85</v>
      </c>
      <c r="F3660" s="185" t="s">
        <v>4637</v>
      </c>
      <c r="G3660" s="186" t="s">
        <v>3693</v>
      </c>
      <c r="H3660" s="187"/>
      <c r="I3660" s="175"/>
      <c r="J3660" s="175"/>
      <c r="K3660" s="175"/>
      <c r="L3660" s="175"/>
      <c r="M3660" s="175"/>
      <c r="N3660" s="175"/>
      <c r="O3660" s="175"/>
      <c r="P3660" s="175"/>
      <c r="Q3660" s="175"/>
      <c r="R3660" s="175"/>
      <c r="S3660" s="175"/>
      <c r="T3660" s="175"/>
      <c r="U3660" s="175"/>
      <c r="V3660" s="175"/>
      <c r="W3660" s="175"/>
      <c r="X3660" s="175"/>
      <c r="Y3660" s="175"/>
      <c r="Z3660" s="175"/>
      <c r="AA3660" s="175"/>
      <c r="AB3660" s="175"/>
      <c r="AC3660" s="175"/>
      <c r="AD3660" s="175"/>
      <c r="AE3660" s="175"/>
      <c r="AF3660" s="175"/>
      <c r="AG3660" s="175"/>
      <c r="AH3660" s="175"/>
      <c r="AI3660" s="175"/>
      <c r="AJ3660" s="175"/>
      <c r="AK3660" s="175"/>
      <c r="AL3660" s="175"/>
      <c r="AM3660" s="175"/>
      <c r="AN3660" s="175"/>
      <c r="AO3660" s="175"/>
      <c r="AP3660" s="175"/>
      <c r="AQ3660" s="175"/>
      <c r="AR3660" s="175"/>
    </row>
    <row r="3661" spans="1:44" ht="102" hidden="1" x14ac:dyDescent="0.3">
      <c r="A3661" s="175"/>
      <c r="B3661" s="185" t="s">
        <v>4637</v>
      </c>
      <c r="C3661" s="182"/>
      <c r="D3661" s="190">
        <v>2181.85</v>
      </c>
      <c r="E3661" s="191">
        <v>2181.85</v>
      </c>
      <c r="F3661" s="186" t="s">
        <v>3693</v>
      </c>
      <c r="G3661" s="181" t="s">
        <v>1469</v>
      </c>
      <c r="H3661" s="182" t="s">
        <v>1470</v>
      </c>
      <c r="I3661" s="175"/>
      <c r="J3661" s="175"/>
      <c r="K3661" s="175"/>
      <c r="L3661" s="175"/>
      <c r="M3661" s="175"/>
      <c r="N3661" s="175"/>
      <c r="O3661" s="175"/>
      <c r="P3661" s="175"/>
      <c r="Q3661" s="175"/>
      <c r="R3661" s="175"/>
      <c r="S3661" s="175"/>
      <c r="T3661" s="175"/>
      <c r="U3661" s="175"/>
      <c r="V3661" s="175"/>
      <c r="W3661" s="175"/>
      <c r="X3661" s="175"/>
      <c r="Y3661" s="175"/>
      <c r="Z3661" s="175"/>
      <c r="AA3661" s="175"/>
      <c r="AB3661" s="175"/>
      <c r="AC3661" s="175"/>
      <c r="AD3661" s="175"/>
      <c r="AE3661" s="175"/>
      <c r="AF3661" s="175"/>
      <c r="AG3661" s="175"/>
      <c r="AH3661" s="175"/>
      <c r="AI3661" s="175"/>
      <c r="AJ3661" s="175"/>
      <c r="AK3661" s="175"/>
      <c r="AL3661" s="175"/>
      <c r="AM3661" s="175"/>
      <c r="AN3661" s="175"/>
      <c r="AO3661" s="175"/>
      <c r="AP3661" s="175"/>
      <c r="AQ3661" s="175"/>
      <c r="AR3661" s="175"/>
    </row>
    <row r="3662" spans="1:44" ht="102" hidden="1" x14ac:dyDescent="0.3">
      <c r="A3662" s="175"/>
      <c r="B3662" s="186" t="s">
        <v>3693</v>
      </c>
      <c r="C3662" s="187"/>
      <c r="D3662" s="190">
        <v>2181.85</v>
      </c>
      <c r="E3662" s="191">
        <v>2181.85</v>
      </c>
      <c r="F3662" s="181" t="s">
        <v>1469</v>
      </c>
      <c r="G3662" s="185" t="s">
        <v>4637</v>
      </c>
      <c r="H3662" s="182"/>
      <c r="I3662" s="175"/>
      <c r="J3662" s="175"/>
      <c r="K3662" s="175"/>
      <c r="L3662" s="175"/>
      <c r="M3662" s="175"/>
      <c r="N3662" s="175"/>
      <c r="O3662" s="175"/>
      <c r="P3662" s="175"/>
      <c r="Q3662" s="175"/>
      <c r="R3662" s="175"/>
      <c r="S3662" s="175"/>
      <c r="T3662" s="175"/>
      <c r="U3662" s="175"/>
      <c r="V3662" s="175"/>
      <c r="W3662" s="175"/>
      <c r="X3662" s="175"/>
      <c r="Y3662" s="175"/>
      <c r="Z3662" s="175"/>
      <c r="AA3662" s="175"/>
      <c r="AB3662" s="175"/>
      <c r="AC3662" s="175"/>
      <c r="AD3662" s="175"/>
      <c r="AE3662" s="175"/>
      <c r="AF3662" s="175"/>
      <c r="AG3662" s="175"/>
      <c r="AH3662" s="175"/>
      <c r="AI3662" s="175"/>
      <c r="AJ3662" s="175"/>
      <c r="AK3662" s="175"/>
      <c r="AL3662" s="175"/>
      <c r="AM3662" s="175"/>
      <c r="AN3662" s="175"/>
      <c r="AO3662" s="175"/>
      <c r="AP3662" s="175"/>
      <c r="AQ3662" s="175"/>
      <c r="AR3662" s="175"/>
    </row>
    <row r="3663" spans="1:44" ht="102" x14ac:dyDescent="0.3">
      <c r="A3663" s="175"/>
      <c r="B3663" s="181" t="s">
        <v>1469</v>
      </c>
      <c r="C3663" s="182" t="s">
        <v>1470</v>
      </c>
      <c r="D3663" s="190">
        <v>3122.45</v>
      </c>
      <c r="E3663" s="191">
        <v>3122.45</v>
      </c>
      <c r="F3663" s="185" t="s">
        <v>4637</v>
      </c>
      <c r="G3663" s="186" t="s">
        <v>3810</v>
      </c>
      <c r="H3663" s="187"/>
      <c r="I3663" s="175"/>
      <c r="J3663" s="175"/>
      <c r="K3663" s="175"/>
      <c r="L3663" s="175"/>
      <c r="M3663" s="175"/>
      <c r="N3663" s="175"/>
      <c r="O3663" s="175"/>
      <c r="P3663" s="175"/>
      <c r="Q3663" s="175"/>
      <c r="R3663" s="175"/>
      <c r="S3663" s="175"/>
      <c r="T3663" s="175"/>
      <c r="U3663" s="175"/>
      <c r="V3663" s="175"/>
      <c r="W3663" s="175"/>
      <c r="X3663" s="175"/>
      <c r="Y3663" s="175"/>
      <c r="Z3663" s="175"/>
      <c r="AA3663" s="175"/>
      <c r="AB3663" s="175"/>
      <c r="AC3663" s="175"/>
      <c r="AD3663" s="175"/>
      <c r="AE3663" s="175"/>
      <c r="AF3663" s="175"/>
      <c r="AG3663" s="175"/>
      <c r="AH3663" s="175"/>
      <c r="AI3663" s="175"/>
      <c r="AJ3663" s="175"/>
      <c r="AK3663" s="175"/>
      <c r="AL3663" s="175"/>
      <c r="AM3663" s="175"/>
      <c r="AN3663" s="175"/>
      <c r="AO3663" s="175"/>
      <c r="AP3663" s="175"/>
      <c r="AQ3663" s="175"/>
      <c r="AR3663" s="175"/>
    </row>
    <row r="3664" spans="1:44" ht="102" hidden="1" x14ac:dyDescent="0.3">
      <c r="A3664" s="175"/>
      <c r="B3664" s="185" t="s">
        <v>4637</v>
      </c>
      <c r="C3664" s="182"/>
      <c r="D3664" s="190">
        <v>3122.45</v>
      </c>
      <c r="E3664" s="191">
        <v>3122.45</v>
      </c>
      <c r="F3664" s="186" t="s">
        <v>3810</v>
      </c>
      <c r="G3664" s="181" t="s">
        <v>2494</v>
      </c>
      <c r="H3664" s="182" t="s">
        <v>2495</v>
      </c>
      <c r="I3664" s="175"/>
      <c r="J3664" s="175"/>
      <c r="K3664" s="175"/>
      <c r="L3664" s="175"/>
      <c r="M3664" s="175"/>
      <c r="N3664" s="175"/>
      <c r="O3664" s="175"/>
      <c r="P3664" s="175"/>
      <c r="Q3664" s="175"/>
      <c r="R3664" s="175"/>
      <c r="S3664" s="175"/>
      <c r="T3664" s="175"/>
      <c r="U3664" s="175"/>
      <c r="V3664" s="175"/>
      <c r="W3664" s="175"/>
      <c r="X3664" s="175"/>
      <c r="Y3664" s="175"/>
      <c r="Z3664" s="175"/>
      <c r="AA3664" s="175"/>
      <c r="AB3664" s="175"/>
      <c r="AC3664" s="175"/>
      <c r="AD3664" s="175"/>
      <c r="AE3664" s="175"/>
      <c r="AF3664" s="175"/>
      <c r="AG3664" s="175"/>
      <c r="AH3664" s="175"/>
      <c r="AI3664" s="175"/>
      <c r="AJ3664" s="175"/>
      <c r="AK3664" s="175"/>
      <c r="AL3664" s="175"/>
      <c r="AM3664" s="175"/>
      <c r="AN3664" s="175"/>
      <c r="AO3664" s="175"/>
      <c r="AP3664" s="175"/>
      <c r="AQ3664" s="175"/>
      <c r="AR3664" s="175"/>
    </row>
    <row r="3665" spans="1:44" ht="102" hidden="1" x14ac:dyDescent="0.3">
      <c r="A3665" s="175"/>
      <c r="B3665" s="186" t="s">
        <v>3810</v>
      </c>
      <c r="C3665" s="187"/>
      <c r="D3665" s="190">
        <v>3122.45</v>
      </c>
      <c r="E3665" s="191">
        <v>3122.45</v>
      </c>
      <c r="F3665" s="181" t="s">
        <v>2494</v>
      </c>
      <c r="G3665" s="185" t="s">
        <v>4637</v>
      </c>
      <c r="H3665" s="182"/>
      <c r="I3665" s="175"/>
      <c r="J3665" s="175"/>
      <c r="K3665" s="175"/>
      <c r="L3665" s="175"/>
      <c r="M3665" s="175"/>
      <c r="N3665" s="175"/>
      <c r="O3665" s="175"/>
      <c r="P3665" s="175"/>
      <c r="Q3665" s="175"/>
      <c r="R3665" s="175"/>
      <c r="S3665" s="175"/>
      <c r="T3665" s="175"/>
      <c r="U3665" s="175"/>
      <c r="V3665" s="175"/>
      <c r="W3665" s="175"/>
      <c r="X3665" s="175"/>
      <c r="Y3665" s="175"/>
      <c r="Z3665" s="175"/>
      <c r="AA3665" s="175"/>
      <c r="AB3665" s="175"/>
      <c r="AC3665" s="175"/>
      <c r="AD3665" s="175"/>
      <c r="AE3665" s="175"/>
      <c r="AF3665" s="175"/>
      <c r="AG3665" s="175"/>
      <c r="AH3665" s="175"/>
      <c r="AI3665" s="175"/>
      <c r="AJ3665" s="175"/>
      <c r="AK3665" s="175"/>
      <c r="AL3665" s="175"/>
      <c r="AM3665" s="175"/>
      <c r="AN3665" s="175"/>
      <c r="AO3665" s="175"/>
      <c r="AP3665" s="175"/>
      <c r="AQ3665" s="175"/>
      <c r="AR3665" s="175"/>
    </row>
    <row r="3666" spans="1:44" ht="102" x14ac:dyDescent="0.3">
      <c r="A3666" s="175"/>
      <c r="B3666" s="181" t="s">
        <v>2494</v>
      </c>
      <c r="C3666" s="182" t="s">
        <v>2495</v>
      </c>
      <c r="D3666" s="190">
        <v>3367.26</v>
      </c>
      <c r="E3666" s="191">
        <v>3367.26</v>
      </c>
      <c r="F3666" s="185" t="s">
        <v>4637</v>
      </c>
      <c r="G3666" s="186" t="s">
        <v>3812</v>
      </c>
      <c r="H3666" s="187"/>
      <c r="I3666" s="175"/>
      <c r="J3666" s="175"/>
      <c r="K3666" s="175"/>
      <c r="L3666" s="175"/>
      <c r="M3666" s="175"/>
      <c r="N3666" s="175"/>
      <c r="O3666" s="175"/>
      <c r="P3666" s="175"/>
      <c r="Q3666" s="175"/>
      <c r="R3666" s="175"/>
      <c r="S3666" s="175"/>
      <c r="T3666" s="175"/>
      <c r="U3666" s="175"/>
      <c r="V3666" s="175"/>
      <c r="W3666" s="175"/>
      <c r="X3666" s="175"/>
      <c r="Y3666" s="175"/>
      <c r="Z3666" s="175"/>
      <c r="AA3666" s="175"/>
      <c r="AB3666" s="175"/>
      <c r="AC3666" s="175"/>
      <c r="AD3666" s="175"/>
      <c r="AE3666" s="175"/>
      <c r="AF3666" s="175"/>
      <c r="AG3666" s="175"/>
      <c r="AH3666" s="175"/>
      <c r="AI3666" s="175"/>
      <c r="AJ3666" s="175"/>
      <c r="AK3666" s="175"/>
      <c r="AL3666" s="175"/>
      <c r="AM3666" s="175"/>
      <c r="AN3666" s="175"/>
      <c r="AO3666" s="175"/>
      <c r="AP3666" s="175"/>
      <c r="AQ3666" s="175"/>
      <c r="AR3666" s="175"/>
    </row>
    <row r="3667" spans="1:44" ht="102" hidden="1" x14ac:dyDescent="0.3">
      <c r="A3667" s="175"/>
      <c r="B3667" s="185" t="s">
        <v>4637</v>
      </c>
      <c r="C3667" s="182"/>
      <c r="D3667" s="190">
        <v>3367.26</v>
      </c>
      <c r="E3667" s="191">
        <v>3367.26</v>
      </c>
      <c r="F3667" s="186" t="s">
        <v>3812</v>
      </c>
      <c r="G3667" s="181" t="s">
        <v>1471</v>
      </c>
      <c r="H3667" s="182" t="s">
        <v>1472</v>
      </c>
      <c r="I3667" s="175"/>
      <c r="J3667" s="175"/>
      <c r="K3667" s="175"/>
      <c r="L3667" s="175"/>
      <c r="M3667" s="175"/>
      <c r="N3667" s="175"/>
      <c r="O3667" s="175"/>
      <c r="P3667" s="175"/>
      <c r="Q3667" s="175"/>
      <c r="R3667" s="175"/>
      <c r="S3667" s="175"/>
      <c r="T3667" s="175"/>
      <c r="U3667" s="175"/>
      <c r="V3667" s="175"/>
      <c r="W3667" s="175"/>
      <c r="X3667" s="175"/>
      <c r="Y3667" s="175"/>
      <c r="Z3667" s="175"/>
      <c r="AA3667" s="175"/>
      <c r="AB3667" s="175"/>
      <c r="AC3667" s="175"/>
      <c r="AD3667" s="175"/>
      <c r="AE3667" s="175"/>
      <c r="AF3667" s="175"/>
      <c r="AG3667" s="175"/>
      <c r="AH3667" s="175"/>
      <c r="AI3667" s="175"/>
      <c r="AJ3667" s="175"/>
      <c r="AK3667" s="175"/>
      <c r="AL3667" s="175"/>
      <c r="AM3667" s="175"/>
      <c r="AN3667" s="175"/>
      <c r="AO3667" s="175"/>
      <c r="AP3667" s="175"/>
      <c r="AQ3667" s="175"/>
      <c r="AR3667" s="175"/>
    </row>
    <row r="3668" spans="1:44" ht="102" hidden="1" x14ac:dyDescent="0.3">
      <c r="A3668" s="175"/>
      <c r="B3668" s="186" t="s">
        <v>3812</v>
      </c>
      <c r="C3668" s="187"/>
      <c r="D3668" s="190">
        <v>3367.26</v>
      </c>
      <c r="E3668" s="191">
        <v>3367.26</v>
      </c>
      <c r="F3668" s="181" t="s">
        <v>1471</v>
      </c>
      <c r="G3668" s="185" t="s">
        <v>4637</v>
      </c>
      <c r="H3668" s="182"/>
      <c r="I3668" s="175"/>
      <c r="J3668" s="175"/>
      <c r="K3668" s="175"/>
      <c r="L3668" s="175"/>
      <c r="M3668" s="175"/>
      <c r="N3668" s="175"/>
      <c r="O3668" s="175"/>
      <c r="P3668" s="175"/>
      <c r="Q3668" s="175"/>
      <c r="R3668" s="175"/>
      <c r="S3668" s="175"/>
      <c r="T3668" s="175"/>
      <c r="U3668" s="175"/>
      <c r="V3668" s="175"/>
      <c r="W3668" s="175"/>
      <c r="X3668" s="175"/>
      <c r="Y3668" s="175"/>
      <c r="Z3668" s="175"/>
      <c r="AA3668" s="175"/>
      <c r="AB3668" s="175"/>
      <c r="AC3668" s="175"/>
      <c r="AD3668" s="175"/>
      <c r="AE3668" s="175"/>
      <c r="AF3668" s="175"/>
      <c r="AG3668" s="175"/>
      <c r="AH3668" s="175"/>
      <c r="AI3668" s="175"/>
      <c r="AJ3668" s="175"/>
      <c r="AK3668" s="175"/>
      <c r="AL3668" s="175"/>
      <c r="AM3668" s="175"/>
      <c r="AN3668" s="175"/>
      <c r="AO3668" s="175"/>
      <c r="AP3668" s="175"/>
      <c r="AQ3668" s="175"/>
      <c r="AR3668" s="175"/>
    </row>
    <row r="3669" spans="1:44" ht="102" x14ac:dyDescent="0.3">
      <c r="A3669" s="175"/>
      <c r="B3669" s="181" t="s">
        <v>1471</v>
      </c>
      <c r="C3669" s="182" t="s">
        <v>1472</v>
      </c>
      <c r="D3669" s="190">
        <v>2194.73</v>
      </c>
      <c r="E3669" s="191">
        <v>2194.73</v>
      </c>
      <c r="F3669" s="185" t="s">
        <v>4637</v>
      </c>
      <c r="G3669" s="186" t="s">
        <v>3715</v>
      </c>
      <c r="H3669" s="187"/>
      <c r="I3669" s="175"/>
      <c r="J3669" s="175"/>
      <c r="K3669" s="175"/>
      <c r="L3669" s="175"/>
      <c r="M3669" s="175"/>
      <c r="N3669" s="175"/>
      <c r="O3669" s="175"/>
      <c r="P3669" s="175"/>
      <c r="Q3669" s="175"/>
      <c r="R3669" s="175"/>
      <c r="S3669" s="175"/>
      <c r="T3669" s="175"/>
      <c r="U3669" s="175"/>
      <c r="V3669" s="175"/>
      <c r="W3669" s="175"/>
      <c r="X3669" s="175"/>
      <c r="Y3669" s="175"/>
      <c r="Z3669" s="175"/>
      <c r="AA3669" s="175"/>
      <c r="AB3669" s="175"/>
      <c r="AC3669" s="175"/>
      <c r="AD3669" s="175"/>
      <c r="AE3669" s="175"/>
      <c r="AF3669" s="175"/>
      <c r="AG3669" s="175"/>
      <c r="AH3669" s="175"/>
      <c r="AI3669" s="175"/>
      <c r="AJ3669" s="175"/>
      <c r="AK3669" s="175"/>
      <c r="AL3669" s="175"/>
      <c r="AM3669" s="175"/>
      <c r="AN3669" s="175"/>
      <c r="AO3669" s="175"/>
      <c r="AP3669" s="175"/>
      <c r="AQ3669" s="175"/>
      <c r="AR3669" s="175"/>
    </row>
    <row r="3670" spans="1:44" ht="102" hidden="1" x14ac:dyDescent="0.3">
      <c r="A3670" s="175"/>
      <c r="B3670" s="185" t="s">
        <v>4637</v>
      </c>
      <c r="C3670" s="182"/>
      <c r="D3670" s="190">
        <v>2194.73</v>
      </c>
      <c r="E3670" s="191">
        <v>2194.73</v>
      </c>
      <c r="F3670" s="186" t="s">
        <v>3715</v>
      </c>
      <c r="G3670" s="181" t="s">
        <v>500</v>
      </c>
      <c r="H3670" s="182" t="s">
        <v>501</v>
      </c>
      <c r="I3670" s="175"/>
      <c r="J3670" s="175"/>
      <c r="K3670" s="175"/>
      <c r="L3670" s="175"/>
      <c r="M3670" s="175"/>
      <c r="N3670" s="175"/>
      <c r="O3670" s="175"/>
      <c r="P3670" s="175"/>
      <c r="Q3670" s="175"/>
      <c r="R3670" s="175"/>
      <c r="S3670" s="175"/>
      <c r="T3670" s="175"/>
      <c r="U3670" s="175"/>
      <c r="V3670" s="175"/>
      <c r="W3670" s="175"/>
      <c r="X3670" s="175"/>
      <c r="Y3670" s="175"/>
      <c r="Z3670" s="175"/>
      <c r="AA3670" s="175"/>
      <c r="AB3670" s="175"/>
      <c r="AC3670" s="175"/>
      <c r="AD3670" s="175"/>
      <c r="AE3670" s="175"/>
      <c r="AF3670" s="175"/>
      <c r="AG3670" s="175"/>
      <c r="AH3670" s="175"/>
      <c r="AI3670" s="175"/>
      <c r="AJ3670" s="175"/>
      <c r="AK3670" s="175"/>
      <c r="AL3670" s="175"/>
      <c r="AM3670" s="175"/>
      <c r="AN3670" s="175"/>
      <c r="AO3670" s="175"/>
      <c r="AP3670" s="175"/>
      <c r="AQ3670" s="175"/>
      <c r="AR3670" s="175"/>
    </row>
    <row r="3671" spans="1:44" ht="102" hidden="1" x14ac:dyDescent="0.3">
      <c r="A3671" s="175"/>
      <c r="B3671" s="186" t="s">
        <v>3715</v>
      </c>
      <c r="C3671" s="187"/>
      <c r="D3671" s="190">
        <v>2194.73</v>
      </c>
      <c r="E3671" s="191">
        <v>2194.73</v>
      </c>
      <c r="F3671" s="181" t="s">
        <v>500</v>
      </c>
      <c r="G3671" s="185" t="s">
        <v>4637</v>
      </c>
      <c r="H3671" s="182"/>
      <c r="I3671" s="175"/>
      <c r="J3671" s="175"/>
      <c r="K3671" s="175"/>
      <c r="L3671" s="175"/>
      <c r="M3671" s="175"/>
      <c r="N3671" s="175"/>
      <c r="O3671" s="175"/>
      <c r="P3671" s="175"/>
      <c r="Q3671" s="175"/>
      <c r="R3671" s="175"/>
      <c r="S3671" s="175"/>
      <c r="T3671" s="175"/>
      <c r="U3671" s="175"/>
      <c r="V3671" s="175"/>
      <c r="W3671" s="175"/>
      <c r="X3671" s="175"/>
      <c r="Y3671" s="175"/>
      <c r="Z3671" s="175"/>
      <c r="AA3671" s="175"/>
      <c r="AB3671" s="175"/>
      <c r="AC3671" s="175"/>
      <c r="AD3671" s="175"/>
      <c r="AE3671" s="175"/>
      <c r="AF3671" s="175"/>
      <c r="AG3671" s="175"/>
      <c r="AH3671" s="175"/>
      <c r="AI3671" s="175"/>
      <c r="AJ3671" s="175"/>
      <c r="AK3671" s="175"/>
      <c r="AL3671" s="175"/>
      <c r="AM3671" s="175"/>
      <c r="AN3671" s="175"/>
      <c r="AO3671" s="175"/>
      <c r="AP3671" s="175"/>
      <c r="AQ3671" s="175"/>
      <c r="AR3671" s="175"/>
    </row>
    <row r="3672" spans="1:44" ht="102" x14ac:dyDescent="0.3">
      <c r="A3672" s="175"/>
      <c r="B3672" s="181" t="s">
        <v>500</v>
      </c>
      <c r="C3672" s="182" t="s">
        <v>501</v>
      </c>
      <c r="D3672" s="190">
        <v>2181.85</v>
      </c>
      <c r="E3672" s="191">
        <v>2181.85</v>
      </c>
      <c r="F3672" s="185" t="s">
        <v>4637</v>
      </c>
      <c r="G3672" s="186" t="s">
        <v>3716</v>
      </c>
      <c r="H3672" s="187"/>
      <c r="I3672" s="175"/>
      <c r="J3672" s="175"/>
      <c r="K3672" s="175"/>
      <c r="L3672" s="175"/>
      <c r="M3672" s="175"/>
      <c r="N3672" s="175"/>
      <c r="O3672" s="175"/>
      <c r="P3672" s="175"/>
      <c r="Q3672" s="175"/>
      <c r="R3672" s="175"/>
      <c r="S3672" s="175"/>
      <c r="T3672" s="175"/>
      <c r="U3672" s="175"/>
      <c r="V3672" s="175"/>
      <c r="W3672" s="175"/>
      <c r="X3672" s="175"/>
      <c r="Y3672" s="175"/>
      <c r="Z3672" s="175"/>
      <c r="AA3672" s="175"/>
      <c r="AB3672" s="175"/>
      <c r="AC3672" s="175"/>
      <c r="AD3672" s="175"/>
      <c r="AE3672" s="175"/>
      <c r="AF3672" s="175"/>
      <c r="AG3672" s="175"/>
      <c r="AH3672" s="175"/>
      <c r="AI3672" s="175"/>
      <c r="AJ3672" s="175"/>
      <c r="AK3672" s="175"/>
      <c r="AL3672" s="175"/>
      <c r="AM3672" s="175"/>
      <c r="AN3672" s="175"/>
      <c r="AO3672" s="175"/>
      <c r="AP3672" s="175"/>
      <c r="AQ3672" s="175"/>
      <c r="AR3672" s="175"/>
    </row>
    <row r="3673" spans="1:44" ht="102" hidden="1" x14ac:dyDescent="0.3">
      <c r="A3673" s="175"/>
      <c r="B3673" s="185" t="s">
        <v>4637</v>
      </c>
      <c r="C3673" s="182"/>
      <c r="D3673" s="190">
        <v>2181.85</v>
      </c>
      <c r="E3673" s="191">
        <v>2181.85</v>
      </c>
      <c r="F3673" s="186" t="s">
        <v>3716</v>
      </c>
      <c r="G3673" s="181" t="s">
        <v>1166</v>
      </c>
      <c r="H3673" s="182" t="s">
        <v>1167</v>
      </c>
      <c r="I3673" s="175"/>
      <c r="J3673" s="175"/>
      <c r="K3673" s="175"/>
      <c r="L3673" s="175"/>
      <c r="M3673" s="175"/>
      <c r="N3673" s="175"/>
      <c r="O3673" s="175"/>
      <c r="P3673" s="175"/>
      <c r="Q3673" s="175"/>
      <c r="R3673" s="175"/>
      <c r="S3673" s="175"/>
      <c r="T3673" s="175"/>
      <c r="U3673" s="175"/>
      <c r="V3673" s="175"/>
      <c r="W3673" s="175"/>
      <c r="X3673" s="175"/>
      <c r="Y3673" s="175"/>
      <c r="Z3673" s="175"/>
      <c r="AA3673" s="175"/>
      <c r="AB3673" s="175"/>
      <c r="AC3673" s="175"/>
      <c r="AD3673" s="175"/>
      <c r="AE3673" s="175"/>
      <c r="AF3673" s="175"/>
      <c r="AG3673" s="175"/>
      <c r="AH3673" s="175"/>
      <c r="AI3673" s="175"/>
      <c r="AJ3673" s="175"/>
      <c r="AK3673" s="175"/>
      <c r="AL3673" s="175"/>
      <c r="AM3673" s="175"/>
      <c r="AN3673" s="175"/>
      <c r="AO3673" s="175"/>
      <c r="AP3673" s="175"/>
      <c r="AQ3673" s="175"/>
      <c r="AR3673" s="175"/>
    </row>
    <row r="3674" spans="1:44" ht="102" hidden="1" x14ac:dyDescent="0.3">
      <c r="A3674" s="175"/>
      <c r="B3674" s="186" t="s">
        <v>3716</v>
      </c>
      <c r="C3674" s="187"/>
      <c r="D3674" s="190">
        <v>2181.85</v>
      </c>
      <c r="E3674" s="191">
        <v>2181.85</v>
      </c>
      <c r="F3674" s="181" t="s">
        <v>1166</v>
      </c>
      <c r="G3674" s="185" t="s">
        <v>4637</v>
      </c>
      <c r="H3674" s="182"/>
      <c r="I3674" s="175"/>
      <c r="J3674" s="175"/>
      <c r="K3674" s="175"/>
      <c r="L3674" s="175"/>
      <c r="M3674" s="175"/>
      <c r="N3674" s="175"/>
      <c r="O3674" s="175"/>
      <c r="P3674" s="175"/>
      <c r="Q3674" s="175"/>
      <c r="R3674" s="175"/>
      <c r="S3674" s="175"/>
      <c r="T3674" s="175"/>
      <c r="U3674" s="175"/>
      <c r="V3674" s="175"/>
      <c r="W3674" s="175"/>
      <c r="X3674" s="175"/>
      <c r="Y3674" s="175"/>
      <c r="Z3674" s="175"/>
      <c r="AA3674" s="175"/>
      <c r="AB3674" s="175"/>
      <c r="AC3674" s="175"/>
      <c r="AD3674" s="175"/>
      <c r="AE3674" s="175"/>
      <c r="AF3674" s="175"/>
      <c r="AG3674" s="175"/>
      <c r="AH3674" s="175"/>
      <c r="AI3674" s="175"/>
      <c r="AJ3674" s="175"/>
      <c r="AK3674" s="175"/>
      <c r="AL3674" s="175"/>
      <c r="AM3674" s="175"/>
      <c r="AN3674" s="175"/>
      <c r="AO3674" s="175"/>
      <c r="AP3674" s="175"/>
      <c r="AQ3674" s="175"/>
      <c r="AR3674" s="175"/>
    </row>
    <row r="3675" spans="1:44" ht="102" x14ac:dyDescent="0.3">
      <c r="A3675" s="175"/>
      <c r="B3675" s="181" t="s">
        <v>1166</v>
      </c>
      <c r="C3675" s="182" t="s">
        <v>1167</v>
      </c>
      <c r="D3675" s="190">
        <v>3122.45</v>
      </c>
      <c r="E3675" s="191">
        <v>3122.45</v>
      </c>
      <c r="F3675" s="185" t="s">
        <v>4637</v>
      </c>
      <c r="G3675" s="186" t="s">
        <v>3717</v>
      </c>
      <c r="H3675" s="187"/>
      <c r="I3675" s="175"/>
      <c r="J3675" s="175"/>
      <c r="K3675" s="175"/>
      <c r="L3675" s="175"/>
      <c r="M3675" s="175"/>
      <c r="N3675" s="175"/>
      <c r="O3675" s="175"/>
      <c r="P3675" s="175"/>
      <c r="Q3675" s="175"/>
      <c r="R3675" s="175"/>
      <c r="S3675" s="175"/>
      <c r="T3675" s="175"/>
      <c r="U3675" s="175"/>
      <c r="V3675" s="175"/>
      <c r="W3675" s="175"/>
      <c r="X3675" s="175"/>
      <c r="Y3675" s="175"/>
      <c r="Z3675" s="175"/>
      <c r="AA3675" s="175"/>
      <c r="AB3675" s="175"/>
      <c r="AC3675" s="175"/>
      <c r="AD3675" s="175"/>
      <c r="AE3675" s="175"/>
      <c r="AF3675" s="175"/>
      <c r="AG3675" s="175"/>
      <c r="AH3675" s="175"/>
      <c r="AI3675" s="175"/>
      <c r="AJ3675" s="175"/>
      <c r="AK3675" s="175"/>
      <c r="AL3675" s="175"/>
      <c r="AM3675" s="175"/>
      <c r="AN3675" s="175"/>
      <c r="AO3675" s="175"/>
      <c r="AP3675" s="175"/>
      <c r="AQ3675" s="175"/>
      <c r="AR3675" s="175"/>
    </row>
    <row r="3676" spans="1:44" ht="102" hidden="1" x14ac:dyDescent="0.3">
      <c r="A3676" s="175"/>
      <c r="B3676" s="185" t="s">
        <v>4637</v>
      </c>
      <c r="C3676" s="182"/>
      <c r="D3676" s="190">
        <v>3122.45</v>
      </c>
      <c r="E3676" s="191">
        <v>3122.45</v>
      </c>
      <c r="F3676" s="186" t="s">
        <v>3717</v>
      </c>
      <c r="G3676" s="181" t="s">
        <v>2179</v>
      </c>
      <c r="H3676" s="182" t="s">
        <v>2180</v>
      </c>
      <c r="I3676" s="175"/>
      <c r="J3676" s="175"/>
      <c r="K3676" s="175"/>
      <c r="L3676" s="175"/>
      <c r="M3676" s="175"/>
      <c r="N3676" s="175"/>
      <c r="O3676" s="175"/>
      <c r="P3676" s="175"/>
      <c r="Q3676" s="175"/>
      <c r="R3676" s="175"/>
      <c r="S3676" s="175"/>
      <c r="T3676" s="175"/>
      <c r="U3676" s="175"/>
      <c r="V3676" s="175"/>
      <c r="W3676" s="175"/>
      <c r="X3676" s="175"/>
      <c r="Y3676" s="175"/>
      <c r="Z3676" s="175"/>
      <c r="AA3676" s="175"/>
      <c r="AB3676" s="175"/>
      <c r="AC3676" s="175"/>
      <c r="AD3676" s="175"/>
      <c r="AE3676" s="175"/>
      <c r="AF3676" s="175"/>
      <c r="AG3676" s="175"/>
      <c r="AH3676" s="175"/>
      <c r="AI3676" s="175"/>
      <c r="AJ3676" s="175"/>
      <c r="AK3676" s="175"/>
      <c r="AL3676" s="175"/>
      <c r="AM3676" s="175"/>
      <c r="AN3676" s="175"/>
      <c r="AO3676" s="175"/>
      <c r="AP3676" s="175"/>
      <c r="AQ3676" s="175"/>
      <c r="AR3676" s="175"/>
    </row>
    <row r="3677" spans="1:44" ht="102" hidden="1" x14ac:dyDescent="0.3">
      <c r="A3677" s="175"/>
      <c r="B3677" s="186" t="s">
        <v>3717</v>
      </c>
      <c r="C3677" s="187"/>
      <c r="D3677" s="190">
        <v>3122.45</v>
      </c>
      <c r="E3677" s="191">
        <v>3122.45</v>
      </c>
      <c r="F3677" s="181" t="s">
        <v>2179</v>
      </c>
      <c r="G3677" s="185" t="s">
        <v>4637</v>
      </c>
      <c r="H3677" s="182"/>
      <c r="I3677" s="175"/>
      <c r="J3677" s="175"/>
      <c r="K3677" s="175"/>
      <c r="L3677" s="175"/>
      <c r="M3677" s="175"/>
      <c r="N3677" s="175"/>
      <c r="O3677" s="175"/>
      <c r="P3677" s="175"/>
      <c r="Q3677" s="175"/>
      <c r="R3677" s="175"/>
      <c r="S3677" s="175"/>
      <c r="T3677" s="175"/>
      <c r="U3677" s="175"/>
      <c r="V3677" s="175"/>
      <c r="W3677" s="175"/>
      <c r="X3677" s="175"/>
      <c r="Y3677" s="175"/>
      <c r="Z3677" s="175"/>
      <c r="AA3677" s="175"/>
      <c r="AB3677" s="175"/>
      <c r="AC3677" s="175"/>
      <c r="AD3677" s="175"/>
      <c r="AE3677" s="175"/>
      <c r="AF3677" s="175"/>
      <c r="AG3677" s="175"/>
      <c r="AH3677" s="175"/>
      <c r="AI3677" s="175"/>
      <c r="AJ3677" s="175"/>
      <c r="AK3677" s="175"/>
      <c r="AL3677" s="175"/>
      <c r="AM3677" s="175"/>
      <c r="AN3677" s="175"/>
      <c r="AO3677" s="175"/>
      <c r="AP3677" s="175"/>
      <c r="AQ3677" s="175"/>
      <c r="AR3677" s="175"/>
    </row>
    <row r="3678" spans="1:44" ht="102" x14ac:dyDescent="0.3">
      <c r="A3678" s="175"/>
      <c r="B3678" s="181" t="s">
        <v>2179</v>
      </c>
      <c r="C3678" s="182" t="s">
        <v>2180</v>
      </c>
      <c r="D3678" s="190">
        <v>3367.26</v>
      </c>
      <c r="E3678" s="191">
        <v>3367.26</v>
      </c>
      <c r="F3678" s="185" t="s">
        <v>4637</v>
      </c>
      <c r="G3678" s="186" t="s">
        <v>3733</v>
      </c>
      <c r="H3678" s="187"/>
      <c r="I3678" s="175"/>
      <c r="J3678" s="175"/>
      <c r="K3678" s="175"/>
      <c r="L3678" s="175"/>
      <c r="M3678" s="175"/>
      <c r="N3678" s="175"/>
      <c r="O3678" s="175"/>
      <c r="P3678" s="175"/>
      <c r="Q3678" s="175"/>
      <c r="R3678" s="175"/>
      <c r="S3678" s="175"/>
      <c r="T3678" s="175"/>
      <c r="U3678" s="175"/>
      <c r="V3678" s="175"/>
      <c r="W3678" s="175"/>
      <c r="X3678" s="175"/>
      <c r="Y3678" s="175"/>
      <c r="Z3678" s="175"/>
      <c r="AA3678" s="175"/>
      <c r="AB3678" s="175"/>
      <c r="AC3678" s="175"/>
      <c r="AD3678" s="175"/>
      <c r="AE3678" s="175"/>
      <c r="AF3678" s="175"/>
      <c r="AG3678" s="175"/>
      <c r="AH3678" s="175"/>
      <c r="AI3678" s="175"/>
      <c r="AJ3678" s="175"/>
      <c r="AK3678" s="175"/>
      <c r="AL3678" s="175"/>
      <c r="AM3678" s="175"/>
      <c r="AN3678" s="175"/>
      <c r="AO3678" s="175"/>
      <c r="AP3678" s="175"/>
      <c r="AQ3678" s="175"/>
      <c r="AR3678" s="175"/>
    </row>
    <row r="3679" spans="1:44" ht="102" hidden="1" x14ac:dyDescent="0.3">
      <c r="A3679" s="175"/>
      <c r="B3679" s="185" t="s">
        <v>4637</v>
      </c>
      <c r="C3679" s="182"/>
      <c r="D3679" s="190">
        <v>3367.26</v>
      </c>
      <c r="E3679" s="191">
        <v>3367.26</v>
      </c>
      <c r="F3679" s="186" t="s">
        <v>3733</v>
      </c>
      <c r="G3679" s="181" t="s">
        <v>835</v>
      </c>
      <c r="H3679" s="182" t="s">
        <v>836</v>
      </c>
      <c r="I3679" s="175"/>
      <c r="J3679" s="175"/>
      <c r="K3679" s="175"/>
      <c r="L3679" s="175"/>
      <c r="M3679" s="175"/>
      <c r="N3679" s="175"/>
      <c r="O3679" s="175"/>
      <c r="P3679" s="175"/>
      <c r="Q3679" s="175"/>
      <c r="R3679" s="175"/>
      <c r="S3679" s="175"/>
      <c r="T3679" s="175"/>
      <c r="U3679" s="175"/>
      <c r="V3679" s="175"/>
      <c r="W3679" s="175"/>
      <c r="X3679" s="175"/>
      <c r="Y3679" s="175"/>
      <c r="Z3679" s="175"/>
      <c r="AA3679" s="175"/>
      <c r="AB3679" s="175"/>
      <c r="AC3679" s="175"/>
      <c r="AD3679" s="175"/>
      <c r="AE3679" s="175"/>
      <c r="AF3679" s="175"/>
      <c r="AG3679" s="175"/>
      <c r="AH3679" s="175"/>
      <c r="AI3679" s="175"/>
      <c r="AJ3679" s="175"/>
      <c r="AK3679" s="175"/>
      <c r="AL3679" s="175"/>
      <c r="AM3679" s="175"/>
      <c r="AN3679" s="175"/>
      <c r="AO3679" s="175"/>
      <c r="AP3679" s="175"/>
      <c r="AQ3679" s="175"/>
      <c r="AR3679" s="175"/>
    </row>
    <row r="3680" spans="1:44" ht="102" hidden="1" x14ac:dyDescent="0.3">
      <c r="A3680" s="175"/>
      <c r="B3680" s="186" t="s">
        <v>3733</v>
      </c>
      <c r="C3680" s="187"/>
      <c r="D3680" s="190">
        <v>3367.26</v>
      </c>
      <c r="E3680" s="191">
        <v>3367.26</v>
      </c>
      <c r="F3680" s="181" t="s">
        <v>835</v>
      </c>
      <c r="G3680" s="185" t="s">
        <v>4637</v>
      </c>
      <c r="H3680" s="182"/>
      <c r="I3680" s="175"/>
      <c r="J3680" s="175"/>
      <c r="K3680" s="175"/>
      <c r="L3680" s="175"/>
      <c r="M3680" s="175"/>
      <c r="N3680" s="175"/>
      <c r="O3680" s="175"/>
      <c r="P3680" s="175"/>
      <c r="Q3680" s="175"/>
      <c r="R3680" s="175"/>
      <c r="S3680" s="175"/>
      <c r="T3680" s="175"/>
      <c r="U3680" s="175"/>
      <c r="V3680" s="175"/>
      <c r="W3680" s="175"/>
      <c r="X3680" s="175"/>
      <c r="Y3680" s="175"/>
      <c r="Z3680" s="175"/>
      <c r="AA3680" s="175"/>
      <c r="AB3680" s="175"/>
      <c r="AC3680" s="175"/>
      <c r="AD3680" s="175"/>
      <c r="AE3680" s="175"/>
      <c r="AF3680" s="175"/>
      <c r="AG3680" s="175"/>
      <c r="AH3680" s="175"/>
      <c r="AI3680" s="175"/>
      <c r="AJ3680" s="175"/>
      <c r="AK3680" s="175"/>
      <c r="AL3680" s="175"/>
      <c r="AM3680" s="175"/>
      <c r="AN3680" s="175"/>
      <c r="AO3680" s="175"/>
      <c r="AP3680" s="175"/>
      <c r="AQ3680" s="175"/>
      <c r="AR3680" s="175"/>
    </row>
    <row r="3681" spans="1:44" ht="102" x14ac:dyDescent="0.3">
      <c r="A3681" s="175"/>
      <c r="B3681" s="181" t="s">
        <v>835</v>
      </c>
      <c r="C3681" s="182" t="s">
        <v>836</v>
      </c>
      <c r="D3681" s="190">
        <v>2194.73</v>
      </c>
      <c r="E3681" s="191">
        <v>2194.73</v>
      </c>
      <c r="F3681" s="185" t="s">
        <v>4637</v>
      </c>
      <c r="G3681" s="186" t="s">
        <v>3734</v>
      </c>
      <c r="H3681" s="187"/>
      <c r="I3681" s="175"/>
      <c r="J3681" s="175"/>
      <c r="K3681" s="175"/>
      <c r="L3681" s="175"/>
      <c r="M3681" s="175"/>
      <c r="N3681" s="175"/>
      <c r="O3681" s="175"/>
      <c r="P3681" s="175"/>
      <c r="Q3681" s="175"/>
      <c r="R3681" s="175"/>
      <c r="S3681" s="175"/>
      <c r="T3681" s="175"/>
      <c r="U3681" s="175"/>
      <c r="V3681" s="175"/>
      <c r="W3681" s="175"/>
      <c r="X3681" s="175"/>
      <c r="Y3681" s="175"/>
      <c r="Z3681" s="175"/>
      <c r="AA3681" s="175"/>
      <c r="AB3681" s="175"/>
      <c r="AC3681" s="175"/>
      <c r="AD3681" s="175"/>
      <c r="AE3681" s="175"/>
      <c r="AF3681" s="175"/>
      <c r="AG3681" s="175"/>
      <c r="AH3681" s="175"/>
      <c r="AI3681" s="175"/>
      <c r="AJ3681" s="175"/>
      <c r="AK3681" s="175"/>
      <c r="AL3681" s="175"/>
      <c r="AM3681" s="175"/>
      <c r="AN3681" s="175"/>
      <c r="AO3681" s="175"/>
      <c r="AP3681" s="175"/>
      <c r="AQ3681" s="175"/>
      <c r="AR3681" s="175"/>
    </row>
    <row r="3682" spans="1:44" ht="102" hidden="1" x14ac:dyDescent="0.3">
      <c r="A3682" s="175"/>
      <c r="B3682" s="185" t="s">
        <v>4637</v>
      </c>
      <c r="C3682" s="182"/>
      <c r="D3682" s="190">
        <v>2194.73</v>
      </c>
      <c r="E3682" s="191">
        <v>2194.73</v>
      </c>
      <c r="F3682" s="186" t="s">
        <v>3734</v>
      </c>
      <c r="G3682" s="181" t="s">
        <v>2570</v>
      </c>
      <c r="H3682" s="182" t="s">
        <v>302</v>
      </c>
      <c r="I3682" s="175"/>
      <c r="J3682" s="175"/>
      <c r="K3682" s="175"/>
      <c r="L3682" s="175"/>
      <c r="M3682" s="175"/>
      <c r="N3682" s="175"/>
      <c r="O3682" s="175"/>
      <c r="P3682" s="175"/>
      <c r="Q3682" s="175"/>
      <c r="R3682" s="175"/>
      <c r="S3682" s="175"/>
      <c r="T3682" s="175"/>
      <c r="U3682" s="175"/>
      <c r="V3682" s="175"/>
      <c r="W3682" s="175"/>
      <c r="X3682" s="175"/>
      <c r="Y3682" s="175"/>
      <c r="Z3682" s="175"/>
      <c r="AA3682" s="175"/>
      <c r="AB3682" s="175"/>
      <c r="AC3682" s="175"/>
      <c r="AD3682" s="175"/>
      <c r="AE3682" s="175"/>
      <c r="AF3682" s="175"/>
      <c r="AG3682" s="175"/>
      <c r="AH3682" s="175"/>
      <c r="AI3682" s="175"/>
      <c r="AJ3682" s="175"/>
      <c r="AK3682" s="175"/>
      <c r="AL3682" s="175"/>
      <c r="AM3682" s="175"/>
      <c r="AN3682" s="175"/>
      <c r="AO3682" s="175"/>
      <c r="AP3682" s="175"/>
      <c r="AQ3682" s="175"/>
      <c r="AR3682" s="175"/>
    </row>
    <row r="3683" spans="1:44" ht="102" hidden="1" x14ac:dyDescent="0.3">
      <c r="A3683" s="175"/>
      <c r="B3683" s="186" t="s">
        <v>3734</v>
      </c>
      <c r="C3683" s="187"/>
      <c r="D3683" s="190">
        <v>2194.73</v>
      </c>
      <c r="E3683" s="191">
        <v>2194.73</v>
      </c>
      <c r="F3683" s="181" t="s">
        <v>2570</v>
      </c>
      <c r="G3683" s="185" t="s">
        <v>4637</v>
      </c>
      <c r="H3683" s="182"/>
      <c r="I3683" s="175"/>
      <c r="J3683" s="175"/>
      <c r="K3683" s="175"/>
      <c r="L3683" s="175"/>
      <c r="M3683" s="175"/>
      <c r="N3683" s="175"/>
      <c r="O3683" s="175"/>
      <c r="P3683" s="175"/>
      <c r="Q3683" s="175"/>
      <c r="R3683" s="175"/>
      <c r="S3683" s="175"/>
      <c r="T3683" s="175"/>
      <c r="U3683" s="175"/>
      <c r="V3683" s="175"/>
      <c r="W3683" s="175"/>
      <c r="X3683" s="175"/>
      <c r="Y3683" s="175"/>
      <c r="Z3683" s="175"/>
      <c r="AA3683" s="175"/>
      <c r="AB3683" s="175"/>
      <c r="AC3683" s="175"/>
      <c r="AD3683" s="175"/>
      <c r="AE3683" s="175"/>
      <c r="AF3683" s="175"/>
      <c r="AG3683" s="175"/>
      <c r="AH3683" s="175"/>
      <c r="AI3683" s="175"/>
      <c r="AJ3683" s="175"/>
      <c r="AK3683" s="175"/>
      <c r="AL3683" s="175"/>
      <c r="AM3683" s="175"/>
      <c r="AN3683" s="175"/>
      <c r="AO3683" s="175"/>
      <c r="AP3683" s="175"/>
      <c r="AQ3683" s="175"/>
      <c r="AR3683" s="175"/>
    </row>
    <row r="3684" spans="1:44" ht="102" x14ac:dyDescent="0.3">
      <c r="A3684" s="175"/>
      <c r="B3684" s="181" t="s">
        <v>2570</v>
      </c>
      <c r="C3684" s="182" t="s">
        <v>302</v>
      </c>
      <c r="D3684" s="190">
        <v>1421.64</v>
      </c>
      <c r="E3684" s="191">
        <v>1421.64</v>
      </c>
      <c r="F3684" s="185" t="s">
        <v>4637</v>
      </c>
      <c r="G3684" s="186" t="s">
        <v>3912</v>
      </c>
      <c r="H3684" s="187"/>
      <c r="I3684" s="175"/>
      <c r="J3684" s="175"/>
      <c r="K3684" s="175"/>
      <c r="L3684" s="175"/>
      <c r="M3684" s="175"/>
      <c r="N3684" s="175"/>
      <c r="O3684" s="175"/>
      <c r="P3684" s="175"/>
      <c r="Q3684" s="175"/>
      <c r="R3684" s="175"/>
      <c r="S3684" s="175"/>
      <c r="T3684" s="175"/>
      <c r="U3684" s="175"/>
      <c r="V3684" s="175"/>
      <c r="W3684" s="175"/>
      <c r="X3684" s="175"/>
      <c r="Y3684" s="175"/>
      <c r="Z3684" s="175"/>
      <c r="AA3684" s="175"/>
      <c r="AB3684" s="175"/>
      <c r="AC3684" s="175"/>
      <c r="AD3684" s="175"/>
      <c r="AE3684" s="175"/>
      <c r="AF3684" s="175"/>
      <c r="AG3684" s="175"/>
      <c r="AH3684" s="175"/>
      <c r="AI3684" s="175"/>
      <c r="AJ3684" s="175"/>
      <c r="AK3684" s="175"/>
      <c r="AL3684" s="175"/>
      <c r="AM3684" s="175"/>
      <c r="AN3684" s="175"/>
      <c r="AO3684" s="175"/>
      <c r="AP3684" s="175"/>
      <c r="AQ3684" s="175"/>
      <c r="AR3684" s="175"/>
    </row>
    <row r="3685" spans="1:44" ht="102" hidden="1" x14ac:dyDescent="0.3">
      <c r="A3685" s="175"/>
      <c r="B3685" s="185" t="s">
        <v>4637</v>
      </c>
      <c r="C3685" s="182"/>
      <c r="D3685" s="190">
        <v>1421.64</v>
      </c>
      <c r="E3685" s="191">
        <v>1421.64</v>
      </c>
      <c r="F3685" s="186" t="s">
        <v>3912</v>
      </c>
      <c r="G3685" s="181" t="s">
        <v>2490</v>
      </c>
      <c r="H3685" s="182" t="s">
        <v>2491</v>
      </c>
      <c r="I3685" s="175"/>
      <c r="J3685" s="175"/>
      <c r="K3685" s="175"/>
      <c r="L3685" s="175"/>
      <c r="M3685" s="175"/>
      <c r="N3685" s="175"/>
      <c r="O3685" s="175"/>
      <c r="P3685" s="175"/>
      <c r="Q3685" s="175"/>
      <c r="R3685" s="175"/>
      <c r="S3685" s="175"/>
      <c r="T3685" s="175"/>
      <c r="U3685" s="175"/>
      <c r="V3685" s="175"/>
      <c r="W3685" s="175"/>
      <c r="X3685" s="175"/>
      <c r="Y3685" s="175"/>
      <c r="Z3685" s="175"/>
      <c r="AA3685" s="175"/>
      <c r="AB3685" s="175"/>
      <c r="AC3685" s="175"/>
      <c r="AD3685" s="175"/>
      <c r="AE3685" s="175"/>
      <c r="AF3685" s="175"/>
      <c r="AG3685" s="175"/>
      <c r="AH3685" s="175"/>
      <c r="AI3685" s="175"/>
      <c r="AJ3685" s="175"/>
      <c r="AK3685" s="175"/>
      <c r="AL3685" s="175"/>
      <c r="AM3685" s="175"/>
      <c r="AN3685" s="175"/>
      <c r="AO3685" s="175"/>
      <c r="AP3685" s="175"/>
      <c r="AQ3685" s="175"/>
      <c r="AR3685" s="175"/>
    </row>
    <row r="3686" spans="1:44" ht="102" hidden="1" x14ac:dyDescent="0.3">
      <c r="A3686" s="175"/>
      <c r="B3686" s="186" t="s">
        <v>3912</v>
      </c>
      <c r="C3686" s="187"/>
      <c r="D3686" s="190">
        <v>1421.64</v>
      </c>
      <c r="E3686" s="191">
        <v>1421.64</v>
      </c>
      <c r="F3686" s="181" t="s">
        <v>2490</v>
      </c>
      <c r="G3686" s="185" t="s">
        <v>4637</v>
      </c>
      <c r="H3686" s="182"/>
      <c r="I3686" s="175"/>
      <c r="J3686" s="175"/>
      <c r="K3686" s="175"/>
      <c r="L3686" s="175"/>
      <c r="M3686" s="175"/>
      <c r="N3686" s="175"/>
      <c r="O3686" s="175"/>
      <c r="P3686" s="175"/>
      <c r="Q3686" s="175"/>
      <c r="R3686" s="175"/>
      <c r="S3686" s="175"/>
      <c r="T3686" s="175"/>
      <c r="U3686" s="175"/>
      <c r="V3686" s="175"/>
      <c r="W3686" s="175"/>
      <c r="X3686" s="175"/>
      <c r="Y3686" s="175"/>
      <c r="Z3686" s="175"/>
      <c r="AA3686" s="175"/>
      <c r="AB3686" s="175"/>
      <c r="AC3686" s="175"/>
      <c r="AD3686" s="175"/>
      <c r="AE3686" s="175"/>
      <c r="AF3686" s="175"/>
      <c r="AG3686" s="175"/>
      <c r="AH3686" s="175"/>
      <c r="AI3686" s="175"/>
      <c r="AJ3686" s="175"/>
      <c r="AK3686" s="175"/>
      <c r="AL3686" s="175"/>
      <c r="AM3686" s="175"/>
      <c r="AN3686" s="175"/>
      <c r="AO3686" s="175"/>
      <c r="AP3686" s="175"/>
      <c r="AQ3686" s="175"/>
      <c r="AR3686" s="175"/>
    </row>
    <row r="3687" spans="1:44" ht="102" x14ac:dyDescent="0.3">
      <c r="A3687" s="175"/>
      <c r="B3687" s="181" t="s">
        <v>2490</v>
      </c>
      <c r="C3687" s="182" t="s">
        <v>2491</v>
      </c>
      <c r="D3687" s="190">
        <v>2181.85</v>
      </c>
      <c r="E3687" s="191">
        <v>2181.85</v>
      </c>
      <c r="F3687" s="185" t="s">
        <v>4637</v>
      </c>
      <c r="G3687" s="186" t="s">
        <v>3735</v>
      </c>
      <c r="H3687" s="187"/>
      <c r="I3687" s="175"/>
      <c r="J3687" s="175"/>
      <c r="K3687" s="175"/>
      <c r="L3687" s="175"/>
      <c r="M3687" s="175"/>
      <c r="N3687" s="175"/>
      <c r="O3687" s="175"/>
      <c r="P3687" s="175"/>
      <c r="Q3687" s="175"/>
      <c r="R3687" s="175"/>
      <c r="S3687" s="175"/>
      <c r="T3687" s="175"/>
      <c r="U3687" s="175"/>
      <c r="V3687" s="175"/>
      <c r="W3687" s="175"/>
      <c r="X3687" s="175"/>
      <c r="Y3687" s="175"/>
      <c r="Z3687" s="175"/>
      <c r="AA3687" s="175"/>
      <c r="AB3687" s="175"/>
      <c r="AC3687" s="175"/>
      <c r="AD3687" s="175"/>
      <c r="AE3687" s="175"/>
      <c r="AF3687" s="175"/>
      <c r="AG3687" s="175"/>
      <c r="AH3687" s="175"/>
      <c r="AI3687" s="175"/>
      <c r="AJ3687" s="175"/>
      <c r="AK3687" s="175"/>
      <c r="AL3687" s="175"/>
      <c r="AM3687" s="175"/>
      <c r="AN3687" s="175"/>
      <c r="AO3687" s="175"/>
      <c r="AP3687" s="175"/>
      <c r="AQ3687" s="175"/>
      <c r="AR3687" s="175"/>
    </row>
    <row r="3688" spans="1:44" ht="102" hidden="1" x14ac:dyDescent="0.3">
      <c r="A3688" s="175"/>
      <c r="B3688" s="185" t="s">
        <v>4637</v>
      </c>
      <c r="C3688" s="182"/>
      <c r="D3688" s="190">
        <v>2181.85</v>
      </c>
      <c r="E3688" s="191">
        <v>2181.85</v>
      </c>
      <c r="F3688" s="186" t="s">
        <v>3735</v>
      </c>
      <c r="G3688" s="181" t="s">
        <v>2504</v>
      </c>
      <c r="H3688" s="182" t="s">
        <v>2505</v>
      </c>
      <c r="I3688" s="175"/>
      <c r="J3688" s="175"/>
      <c r="K3688" s="175"/>
      <c r="L3688" s="175"/>
      <c r="M3688" s="175"/>
      <c r="N3688" s="175"/>
      <c r="O3688" s="175"/>
      <c r="P3688" s="175"/>
      <c r="Q3688" s="175"/>
      <c r="R3688" s="175"/>
      <c r="S3688" s="175"/>
      <c r="T3688" s="175"/>
      <c r="U3688" s="175"/>
      <c r="V3688" s="175"/>
      <c r="W3688" s="175"/>
      <c r="X3688" s="175"/>
      <c r="Y3688" s="175"/>
      <c r="Z3688" s="175"/>
      <c r="AA3688" s="175"/>
      <c r="AB3688" s="175"/>
      <c r="AC3688" s="175"/>
      <c r="AD3688" s="175"/>
      <c r="AE3688" s="175"/>
      <c r="AF3688" s="175"/>
      <c r="AG3688" s="175"/>
      <c r="AH3688" s="175"/>
      <c r="AI3688" s="175"/>
      <c r="AJ3688" s="175"/>
      <c r="AK3688" s="175"/>
      <c r="AL3688" s="175"/>
      <c r="AM3688" s="175"/>
      <c r="AN3688" s="175"/>
      <c r="AO3688" s="175"/>
      <c r="AP3688" s="175"/>
      <c r="AQ3688" s="175"/>
      <c r="AR3688" s="175"/>
    </row>
    <row r="3689" spans="1:44" ht="102" hidden="1" x14ac:dyDescent="0.3">
      <c r="A3689" s="175"/>
      <c r="B3689" s="186" t="s">
        <v>3735</v>
      </c>
      <c r="C3689" s="187"/>
      <c r="D3689" s="190">
        <v>2181.85</v>
      </c>
      <c r="E3689" s="191">
        <v>2181.85</v>
      </c>
      <c r="F3689" s="181" t="s">
        <v>2504</v>
      </c>
      <c r="G3689" s="185" t="s">
        <v>4637</v>
      </c>
      <c r="H3689" s="182"/>
      <c r="I3689" s="175"/>
      <c r="J3689" s="175"/>
      <c r="K3689" s="175"/>
      <c r="L3689" s="175"/>
      <c r="M3689" s="175"/>
      <c r="N3689" s="175"/>
      <c r="O3689" s="175"/>
      <c r="P3689" s="175"/>
      <c r="Q3689" s="175"/>
      <c r="R3689" s="175"/>
      <c r="S3689" s="175"/>
      <c r="T3689" s="175"/>
      <c r="U3689" s="175"/>
      <c r="V3689" s="175"/>
      <c r="W3689" s="175"/>
      <c r="X3689" s="175"/>
      <c r="Y3689" s="175"/>
      <c r="Z3689" s="175"/>
      <c r="AA3689" s="175"/>
      <c r="AB3689" s="175"/>
      <c r="AC3689" s="175"/>
      <c r="AD3689" s="175"/>
      <c r="AE3689" s="175"/>
      <c r="AF3689" s="175"/>
      <c r="AG3689" s="175"/>
      <c r="AH3689" s="175"/>
      <c r="AI3689" s="175"/>
      <c r="AJ3689" s="175"/>
      <c r="AK3689" s="175"/>
      <c r="AL3689" s="175"/>
      <c r="AM3689" s="175"/>
      <c r="AN3689" s="175"/>
      <c r="AO3689" s="175"/>
      <c r="AP3689" s="175"/>
      <c r="AQ3689" s="175"/>
      <c r="AR3689" s="175"/>
    </row>
    <row r="3690" spans="1:44" ht="102" x14ac:dyDescent="0.3">
      <c r="A3690" s="175"/>
      <c r="B3690" s="181" t="s">
        <v>2504</v>
      </c>
      <c r="C3690" s="182" t="s">
        <v>2505</v>
      </c>
      <c r="D3690" s="190">
        <v>3122.45</v>
      </c>
      <c r="E3690" s="191">
        <v>3122.45</v>
      </c>
      <c r="F3690" s="185" t="s">
        <v>4637</v>
      </c>
      <c r="G3690" s="186" t="s">
        <v>3736</v>
      </c>
      <c r="H3690" s="187"/>
      <c r="I3690" s="175"/>
      <c r="J3690" s="175"/>
      <c r="K3690" s="175"/>
      <c r="L3690" s="175"/>
      <c r="M3690" s="175"/>
      <c r="N3690" s="175"/>
      <c r="O3690" s="175"/>
      <c r="P3690" s="175"/>
      <c r="Q3690" s="175"/>
      <c r="R3690" s="175"/>
      <c r="S3690" s="175"/>
      <c r="T3690" s="175"/>
      <c r="U3690" s="175"/>
      <c r="V3690" s="175"/>
      <c r="W3690" s="175"/>
      <c r="X3690" s="175"/>
      <c r="Y3690" s="175"/>
      <c r="Z3690" s="175"/>
      <c r="AA3690" s="175"/>
      <c r="AB3690" s="175"/>
      <c r="AC3690" s="175"/>
      <c r="AD3690" s="175"/>
      <c r="AE3690" s="175"/>
      <c r="AF3690" s="175"/>
      <c r="AG3690" s="175"/>
      <c r="AH3690" s="175"/>
      <c r="AI3690" s="175"/>
      <c r="AJ3690" s="175"/>
      <c r="AK3690" s="175"/>
      <c r="AL3690" s="175"/>
      <c r="AM3690" s="175"/>
      <c r="AN3690" s="175"/>
      <c r="AO3690" s="175"/>
      <c r="AP3690" s="175"/>
      <c r="AQ3690" s="175"/>
      <c r="AR3690" s="175"/>
    </row>
    <row r="3691" spans="1:44" ht="102" hidden="1" x14ac:dyDescent="0.3">
      <c r="A3691" s="175"/>
      <c r="B3691" s="185" t="s">
        <v>4637</v>
      </c>
      <c r="C3691" s="182"/>
      <c r="D3691" s="190">
        <v>3122.45</v>
      </c>
      <c r="E3691" s="191">
        <v>3122.45</v>
      </c>
      <c r="F3691" s="186" t="s">
        <v>3736</v>
      </c>
      <c r="G3691" s="181" t="s">
        <v>2244</v>
      </c>
      <c r="H3691" s="182" t="s">
        <v>2245</v>
      </c>
      <c r="I3691" s="175"/>
      <c r="J3691" s="175"/>
      <c r="K3691" s="175"/>
      <c r="L3691" s="175"/>
      <c r="M3691" s="175"/>
      <c r="N3691" s="175"/>
      <c r="O3691" s="175"/>
      <c r="P3691" s="175"/>
      <c r="Q3691" s="175"/>
      <c r="R3691" s="175"/>
      <c r="S3691" s="175"/>
      <c r="T3691" s="175"/>
      <c r="U3691" s="175"/>
      <c r="V3691" s="175"/>
      <c r="W3691" s="175"/>
      <c r="X3691" s="175"/>
      <c r="Y3691" s="175"/>
      <c r="Z3691" s="175"/>
      <c r="AA3691" s="175"/>
      <c r="AB3691" s="175"/>
      <c r="AC3691" s="175"/>
      <c r="AD3691" s="175"/>
      <c r="AE3691" s="175"/>
      <c r="AF3691" s="175"/>
      <c r="AG3691" s="175"/>
      <c r="AH3691" s="175"/>
      <c r="AI3691" s="175"/>
      <c r="AJ3691" s="175"/>
      <c r="AK3691" s="175"/>
      <c r="AL3691" s="175"/>
      <c r="AM3691" s="175"/>
      <c r="AN3691" s="175"/>
      <c r="AO3691" s="175"/>
      <c r="AP3691" s="175"/>
      <c r="AQ3691" s="175"/>
      <c r="AR3691" s="175"/>
    </row>
    <row r="3692" spans="1:44" ht="102" hidden="1" x14ac:dyDescent="0.3">
      <c r="A3692" s="175"/>
      <c r="B3692" s="186" t="s">
        <v>3736</v>
      </c>
      <c r="C3692" s="187"/>
      <c r="D3692" s="190">
        <v>3122.45</v>
      </c>
      <c r="E3692" s="191">
        <v>3122.45</v>
      </c>
      <c r="F3692" s="181" t="s">
        <v>2244</v>
      </c>
      <c r="G3692" s="185" t="s">
        <v>4637</v>
      </c>
      <c r="H3692" s="182"/>
      <c r="I3692" s="175"/>
      <c r="J3692" s="175"/>
      <c r="K3692" s="175"/>
      <c r="L3692" s="175"/>
      <c r="M3692" s="175"/>
      <c r="N3692" s="175"/>
      <c r="O3692" s="175"/>
      <c r="P3692" s="175"/>
      <c r="Q3692" s="175"/>
      <c r="R3692" s="175"/>
      <c r="S3692" s="175"/>
      <c r="T3692" s="175"/>
      <c r="U3692" s="175"/>
      <c r="V3692" s="175"/>
      <c r="W3692" s="175"/>
      <c r="X3692" s="175"/>
      <c r="Y3692" s="175"/>
      <c r="Z3692" s="175"/>
      <c r="AA3692" s="175"/>
      <c r="AB3692" s="175"/>
      <c r="AC3692" s="175"/>
      <c r="AD3692" s="175"/>
      <c r="AE3692" s="175"/>
      <c r="AF3692" s="175"/>
      <c r="AG3692" s="175"/>
      <c r="AH3692" s="175"/>
      <c r="AI3692" s="175"/>
      <c r="AJ3692" s="175"/>
      <c r="AK3692" s="175"/>
      <c r="AL3692" s="175"/>
      <c r="AM3692" s="175"/>
      <c r="AN3692" s="175"/>
      <c r="AO3692" s="175"/>
      <c r="AP3692" s="175"/>
      <c r="AQ3692" s="175"/>
      <c r="AR3692" s="175"/>
    </row>
    <row r="3693" spans="1:44" ht="102" x14ac:dyDescent="0.3">
      <c r="A3693" s="175"/>
      <c r="B3693" s="181" t="s">
        <v>2244</v>
      </c>
      <c r="C3693" s="182" t="s">
        <v>2245</v>
      </c>
      <c r="D3693" s="190">
        <v>3367.26</v>
      </c>
      <c r="E3693" s="191">
        <v>3367.26</v>
      </c>
      <c r="F3693" s="185" t="s">
        <v>4637</v>
      </c>
      <c r="G3693" s="186" t="s">
        <v>3820</v>
      </c>
      <c r="H3693" s="187"/>
      <c r="I3693" s="175"/>
      <c r="J3693" s="175"/>
      <c r="K3693" s="175"/>
      <c r="L3693" s="175"/>
      <c r="M3693" s="175"/>
      <c r="N3693" s="175"/>
      <c r="O3693" s="175"/>
      <c r="P3693" s="175"/>
      <c r="Q3693" s="175"/>
      <c r="R3693" s="175"/>
      <c r="S3693" s="175"/>
      <c r="T3693" s="175"/>
      <c r="U3693" s="175"/>
      <c r="V3693" s="175"/>
      <c r="W3693" s="175"/>
      <c r="X3693" s="175"/>
      <c r="Y3693" s="175"/>
      <c r="Z3693" s="175"/>
      <c r="AA3693" s="175"/>
      <c r="AB3693" s="175"/>
      <c r="AC3693" s="175"/>
      <c r="AD3693" s="175"/>
      <c r="AE3693" s="175"/>
      <c r="AF3693" s="175"/>
      <c r="AG3693" s="175"/>
      <c r="AH3693" s="175"/>
      <c r="AI3693" s="175"/>
      <c r="AJ3693" s="175"/>
      <c r="AK3693" s="175"/>
      <c r="AL3693" s="175"/>
      <c r="AM3693" s="175"/>
      <c r="AN3693" s="175"/>
      <c r="AO3693" s="175"/>
      <c r="AP3693" s="175"/>
      <c r="AQ3693" s="175"/>
      <c r="AR3693" s="175"/>
    </row>
    <row r="3694" spans="1:44" ht="102" hidden="1" x14ac:dyDescent="0.3">
      <c r="A3694" s="175"/>
      <c r="B3694" s="185" t="s">
        <v>4637</v>
      </c>
      <c r="C3694" s="182"/>
      <c r="D3694" s="190">
        <v>3367.26</v>
      </c>
      <c r="E3694" s="191">
        <v>3367.26</v>
      </c>
      <c r="F3694" s="186" t="s">
        <v>3820</v>
      </c>
      <c r="G3694" s="181" t="s">
        <v>811</v>
      </c>
      <c r="H3694" s="182" t="s">
        <v>812</v>
      </c>
      <c r="I3694" s="175"/>
      <c r="J3694" s="175"/>
      <c r="K3694" s="175"/>
      <c r="L3694" s="175"/>
      <c r="M3694" s="175"/>
      <c r="N3694" s="175"/>
      <c r="O3694" s="175"/>
      <c r="P3694" s="175"/>
      <c r="Q3694" s="175"/>
      <c r="R3694" s="175"/>
      <c r="S3694" s="175"/>
      <c r="T3694" s="175"/>
      <c r="U3694" s="175"/>
      <c r="V3694" s="175"/>
      <c r="W3694" s="175"/>
      <c r="X3694" s="175"/>
      <c r="Y3694" s="175"/>
      <c r="Z3694" s="175"/>
      <c r="AA3694" s="175"/>
      <c r="AB3694" s="175"/>
      <c r="AC3694" s="175"/>
      <c r="AD3694" s="175"/>
      <c r="AE3694" s="175"/>
      <c r="AF3694" s="175"/>
      <c r="AG3694" s="175"/>
      <c r="AH3694" s="175"/>
      <c r="AI3694" s="175"/>
      <c r="AJ3694" s="175"/>
      <c r="AK3694" s="175"/>
      <c r="AL3694" s="175"/>
      <c r="AM3694" s="175"/>
      <c r="AN3694" s="175"/>
      <c r="AO3694" s="175"/>
      <c r="AP3694" s="175"/>
      <c r="AQ3694" s="175"/>
      <c r="AR3694" s="175"/>
    </row>
    <row r="3695" spans="1:44" ht="102" hidden="1" x14ac:dyDescent="0.3">
      <c r="A3695" s="175"/>
      <c r="B3695" s="186" t="s">
        <v>3820</v>
      </c>
      <c r="C3695" s="187"/>
      <c r="D3695" s="190">
        <v>3367.26</v>
      </c>
      <c r="E3695" s="191">
        <v>3367.26</v>
      </c>
      <c r="F3695" s="181" t="s">
        <v>811</v>
      </c>
      <c r="G3695" s="185" t="s">
        <v>4637</v>
      </c>
      <c r="H3695" s="182"/>
      <c r="I3695" s="175"/>
      <c r="J3695" s="175"/>
      <c r="K3695" s="175"/>
      <c r="L3695" s="175"/>
      <c r="M3695" s="175"/>
      <c r="N3695" s="175"/>
      <c r="O3695" s="175"/>
      <c r="P3695" s="175"/>
      <c r="Q3695" s="175"/>
      <c r="R3695" s="175"/>
      <c r="S3695" s="175"/>
      <c r="T3695" s="175"/>
      <c r="U3695" s="175"/>
      <c r="V3695" s="175"/>
      <c r="W3695" s="175"/>
      <c r="X3695" s="175"/>
      <c r="Y3695" s="175"/>
      <c r="Z3695" s="175"/>
      <c r="AA3695" s="175"/>
      <c r="AB3695" s="175"/>
      <c r="AC3695" s="175"/>
      <c r="AD3695" s="175"/>
      <c r="AE3695" s="175"/>
      <c r="AF3695" s="175"/>
      <c r="AG3695" s="175"/>
      <c r="AH3695" s="175"/>
      <c r="AI3695" s="175"/>
      <c r="AJ3695" s="175"/>
      <c r="AK3695" s="175"/>
      <c r="AL3695" s="175"/>
      <c r="AM3695" s="175"/>
      <c r="AN3695" s="175"/>
      <c r="AO3695" s="175"/>
      <c r="AP3695" s="175"/>
      <c r="AQ3695" s="175"/>
      <c r="AR3695" s="175"/>
    </row>
    <row r="3696" spans="1:44" ht="102" x14ac:dyDescent="0.3">
      <c r="A3696" s="175"/>
      <c r="B3696" s="181" t="s">
        <v>811</v>
      </c>
      <c r="C3696" s="182" t="s">
        <v>812</v>
      </c>
      <c r="D3696" s="190">
        <v>2194.73</v>
      </c>
      <c r="E3696" s="191">
        <v>2194.73</v>
      </c>
      <c r="F3696" s="185" t="s">
        <v>4637</v>
      </c>
      <c r="G3696" s="186" t="s">
        <v>3822</v>
      </c>
      <c r="H3696" s="187"/>
      <c r="I3696" s="175"/>
      <c r="J3696" s="175"/>
      <c r="K3696" s="175"/>
      <c r="L3696" s="175"/>
      <c r="M3696" s="175"/>
      <c r="N3696" s="175"/>
      <c r="O3696" s="175"/>
      <c r="P3696" s="175"/>
      <c r="Q3696" s="175"/>
      <c r="R3696" s="175"/>
      <c r="S3696" s="175"/>
      <c r="T3696" s="175"/>
      <c r="U3696" s="175"/>
      <c r="V3696" s="175"/>
      <c r="W3696" s="175"/>
      <c r="X3696" s="175"/>
      <c r="Y3696" s="175"/>
      <c r="Z3696" s="175"/>
      <c r="AA3696" s="175"/>
      <c r="AB3696" s="175"/>
      <c r="AC3696" s="175"/>
      <c r="AD3696" s="175"/>
      <c r="AE3696" s="175"/>
      <c r="AF3696" s="175"/>
      <c r="AG3696" s="175"/>
      <c r="AH3696" s="175"/>
      <c r="AI3696" s="175"/>
      <c r="AJ3696" s="175"/>
      <c r="AK3696" s="175"/>
      <c r="AL3696" s="175"/>
      <c r="AM3696" s="175"/>
      <c r="AN3696" s="175"/>
      <c r="AO3696" s="175"/>
      <c r="AP3696" s="175"/>
      <c r="AQ3696" s="175"/>
      <c r="AR3696" s="175"/>
    </row>
    <row r="3697" spans="1:44" ht="102" hidden="1" x14ac:dyDescent="0.3">
      <c r="A3697" s="175"/>
      <c r="B3697" s="185" t="s">
        <v>4637</v>
      </c>
      <c r="C3697" s="182"/>
      <c r="D3697" s="190">
        <v>2194.73</v>
      </c>
      <c r="E3697" s="191">
        <v>2194.73</v>
      </c>
      <c r="F3697" s="186" t="s">
        <v>3822</v>
      </c>
      <c r="G3697" s="181" t="s">
        <v>3948</v>
      </c>
      <c r="H3697" s="182" t="s">
        <v>1474</v>
      </c>
      <c r="I3697" s="175"/>
      <c r="J3697" s="175"/>
      <c r="K3697" s="175"/>
      <c r="L3697" s="175"/>
      <c r="M3697" s="175"/>
      <c r="N3697" s="175"/>
      <c r="O3697" s="175"/>
      <c r="P3697" s="175"/>
      <c r="Q3697" s="175"/>
      <c r="R3697" s="175"/>
      <c r="S3697" s="175"/>
      <c r="T3697" s="175"/>
      <c r="U3697" s="175"/>
      <c r="V3697" s="175"/>
      <c r="W3697" s="175"/>
      <c r="X3697" s="175"/>
      <c r="Y3697" s="175"/>
      <c r="Z3697" s="175"/>
      <c r="AA3697" s="175"/>
      <c r="AB3697" s="175"/>
      <c r="AC3697" s="175"/>
      <c r="AD3697" s="175"/>
      <c r="AE3697" s="175"/>
      <c r="AF3697" s="175"/>
      <c r="AG3697" s="175"/>
      <c r="AH3697" s="175"/>
      <c r="AI3697" s="175"/>
      <c r="AJ3697" s="175"/>
      <c r="AK3697" s="175"/>
      <c r="AL3697" s="175"/>
      <c r="AM3697" s="175"/>
      <c r="AN3697" s="175"/>
      <c r="AO3697" s="175"/>
      <c r="AP3697" s="175"/>
      <c r="AQ3697" s="175"/>
      <c r="AR3697" s="175"/>
    </row>
    <row r="3698" spans="1:44" ht="102" hidden="1" x14ac:dyDescent="0.3">
      <c r="A3698" s="175"/>
      <c r="B3698" s="186" t="s">
        <v>3822</v>
      </c>
      <c r="C3698" s="187"/>
      <c r="D3698" s="190">
        <v>2194.73</v>
      </c>
      <c r="E3698" s="191">
        <v>2194.73</v>
      </c>
      <c r="F3698" s="181" t="s">
        <v>3948</v>
      </c>
      <c r="G3698" s="185" t="s">
        <v>4637</v>
      </c>
      <c r="H3698" s="182"/>
      <c r="I3698" s="175"/>
      <c r="J3698" s="175"/>
      <c r="K3698" s="175"/>
      <c r="L3698" s="175"/>
      <c r="M3698" s="175"/>
      <c r="N3698" s="175"/>
      <c r="O3698" s="175"/>
      <c r="P3698" s="175"/>
      <c r="Q3698" s="175"/>
      <c r="R3698" s="175"/>
      <c r="S3698" s="175"/>
      <c r="T3698" s="175"/>
      <c r="U3698" s="175"/>
      <c r="V3698" s="175"/>
      <c r="W3698" s="175"/>
      <c r="X3698" s="175"/>
      <c r="Y3698" s="175"/>
      <c r="Z3698" s="175"/>
      <c r="AA3698" s="175"/>
      <c r="AB3698" s="175"/>
      <c r="AC3698" s="175"/>
      <c r="AD3698" s="175"/>
      <c r="AE3698" s="175"/>
      <c r="AF3698" s="175"/>
      <c r="AG3698" s="175"/>
      <c r="AH3698" s="175"/>
      <c r="AI3698" s="175"/>
      <c r="AJ3698" s="175"/>
      <c r="AK3698" s="175"/>
      <c r="AL3698" s="175"/>
      <c r="AM3698" s="175"/>
      <c r="AN3698" s="175"/>
      <c r="AO3698" s="175"/>
      <c r="AP3698" s="175"/>
      <c r="AQ3698" s="175"/>
      <c r="AR3698" s="175"/>
    </row>
    <row r="3699" spans="1:44" ht="102" x14ac:dyDescent="0.3">
      <c r="A3699" s="175"/>
      <c r="B3699" s="181" t="s">
        <v>3948</v>
      </c>
      <c r="C3699" s="182" t="s">
        <v>1474</v>
      </c>
      <c r="D3699" s="190">
        <v>2181.85</v>
      </c>
      <c r="E3699" s="191">
        <v>2181.85</v>
      </c>
      <c r="F3699" s="185" t="s">
        <v>4637</v>
      </c>
      <c r="G3699" s="186" t="s">
        <v>4635</v>
      </c>
      <c r="H3699" s="187"/>
      <c r="I3699" s="175"/>
      <c r="J3699" s="175"/>
      <c r="K3699" s="175"/>
      <c r="L3699" s="175"/>
      <c r="M3699" s="175"/>
      <c r="N3699" s="175"/>
      <c r="O3699" s="175"/>
      <c r="P3699" s="175"/>
      <c r="Q3699" s="175"/>
      <c r="R3699" s="175"/>
      <c r="S3699" s="175"/>
      <c r="T3699" s="175"/>
      <c r="U3699" s="175"/>
      <c r="V3699" s="175"/>
      <c r="W3699" s="175"/>
      <c r="X3699" s="175"/>
      <c r="Y3699" s="175"/>
      <c r="Z3699" s="175"/>
      <c r="AA3699" s="175"/>
      <c r="AB3699" s="175"/>
      <c r="AC3699" s="175"/>
      <c r="AD3699" s="175"/>
      <c r="AE3699" s="175"/>
      <c r="AF3699" s="175"/>
      <c r="AG3699" s="175"/>
      <c r="AH3699" s="175"/>
      <c r="AI3699" s="175"/>
      <c r="AJ3699" s="175"/>
      <c r="AK3699" s="175"/>
      <c r="AL3699" s="175"/>
      <c r="AM3699" s="175"/>
      <c r="AN3699" s="175"/>
      <c r="AO3699" s="175"/>
      <c r="AP3699" s="175"/>
      <c r="AQ3699" s="175"/>
      <c r="AR3699" s="175"/>
    </row>
    <row r="3700" spans="1:44" ht="102" hidden="1" x14ac:dyDescent="0.3">
      <c r="A3700" s="175"/>
      <c r="B3700" s="185" t="s">
        <v>4637</v>
      </c>
      <c r="C3700" s="182"/>
      <c r="D3700" s="190">
        <v>2181.85</v>
      </c>
      <c r="E3700" s="191">
        <v>2181.85</v>
      </c>
      <c r="F3700" s="186" t="s">
        <v>4635</v>
      </c>
      <c r="G3700" s="181" t="s">
        <v>1190</v>
      </c>
      <c r="H3700" s="182" t="s">
        <v>1191</v>
      </c>
      <c r="I3700" s="175"/>
      <c r="J3700" s="175"/>
      <c r="K3700" s="175"/>
      <c r="L3700" s="175"/>
      <c r="M3700" s="175"/>
      <c r="N3700" s="175"/>
      <c r="O3700" s="175"/>
      <c r="P3700" s="175"/>
      <c r="Q3700" s="175"/>
      <c r="R3700" s="175"/>
      <c r="S3700" s="175"/>
      <c r="T3700" s="175"/>
      <c r="U3700" s="175"/>
      <c r="V3700" s="175"/>
      <c r="W3700" s="175"/>
      <c r="X3700" s="175"/>
      <c r="Y3700" s="175"/>
      <c r="Z3700" s="175"/>
      <c r="AA3700" s="175"/>
      <c r="AB3700" s="175"/>
      <c r="AC3700" s="175"/>
      <c r="AD3700" s="175"/>
      <c r="AE3700" s="175"/>
      <c r="AF3700" s="175"/>
      <c r="AG3700" s="175"/>
      <c r="AH3700" s="175"/>
      <c r="AI3700" s="175"/>
      <c r="AJ3700" s="175"/>
      <c r="AK3700" s="175"/>
      <c r="AL3700" s="175"/>
      <c r="AM3700" s="175"/>
      <c r="AN3700" s="175"/>
      <c r="AO3700" s="175"/>
      <c r="AP3700" s="175"/>
      <c r="AQ3700" s="175"/>
      <c r="AR3700" s="175"/>
    </row>
    <row r="3701" spans="1:44" ht="102" hidden="1" x14ac:dyDescent="0.3">
      <c r="A3701" s="175"/>
      <c r="B3701" s="186" t="s">
        <v>4635</v>
      </c>
      <c r="C3701" s="187"/>
      <c r="D3701" s="190">
        <v>2181.85</v>
      </c>
      <c r="E3701" s="191">
        <v>2181.85</v>
      </c>
      <c r="F3701" s="181" t="s">
        <v>1190</v>
      </c>
      <c r="G3701" s="185" t="s">
        <v>4637</v>
      </c>
      <c r="H3701" s="182"/>
      <c r="I3701" s="175"/>
      <c r="J3701" s="175"/>
      <c r="K3701" s="175"/>
      <c r="L3701" s="175"/>
      <c r="M3701" s="175"/>
      <c r="N3701" s="175"/>
      <c r="O3701" s="175"/>
      <c r="P3701" s="175"/>
      <c r="Q3701" s="175"/>
      <c r="R3701" s="175"/>
      <c r="S3701" s="175"/>
      <c r="T3701" s="175"/>
      <c r="U3701" s="175"/>
      <c r="V3701" s="175"/>
      <c r="W3701" s="175"/>
      <c r="X3701" s="175"/>
      <c r="Y3701" s="175"/>
      <c r="Z3701" s="175"/>
      <c r="AA3701" s="175"/>
      <c r="AB3701" s="175"/>
      <c r="AC3701" s="175"/>
      <c r="AD3701" s="175"/>
      <c r="AE3701" s="175"/>
      <c r="AF3701" s="175"/>
      <c r="AG3701" s="175"/>
      <c r="AH3701" s="175"/>
      <c r="AI3701" s="175"/>
      <c r="AJ3701" s="175"/>
      <c r="AK3701" s="175"/>
      <c r="AL3701" s="175"/>
      <c r="AM3701" s="175"/>
      <c r="AN3701" s="175"/>
      <c r="AO3701" s="175"/>
      <c r="AP3701" s="175"/>
      <c r="AQ3701" s="175"/>
      <c r="AR3701" s="175"/>
    </row>
    <row r="3702" spans="1:44" ht="102" x14ac:dyDescent="0.3">
      <c r="A3702" s="175"/>
      <c r="B3702" s="181" t="s">
        <v>1190</v>
      </c>
      <c r="C3702" s="182" t="s">
        <v>1191</v>
      </c>
      <c r="D3702" s="190">
        <v>3122.45</v>
      </c>
      <c r="E3702" s="191">
        <v>3122.45</v>
      </c>
      <c r="F3702" s="185" t="s">
        <v>4637</v>
      </c>
      <c r="G3702" s="186" t="s">
        <v>3760</v>
      </c>
      <c r="H3702" s="187"/>
      <c r="I3702" s="175"/>
      <c r="J3702" s="175"/>
      <c r="K3702" s="175"/>
      <c r="L3702" s="175"/>
      <c r="M3702" s="175"/>
      <c r="N3702" s="175"/>
      <c r="O3702" s="175"/>
      <c r="P3702" s="175"/>
      <c r="Q3702" s="175"/>
      <c r="R3702" s="175"/>
      <c r="S3702" s="175"/>
      <c r="T3702" s="175"/>
      <c r="U3702" s="175"/>
      <c r="V3702" s="175"/>
      <c r="W3702" s="175"/>
      <c r="X3702" s="175"/>
      <c r="Y3702" s="175"/>
      <c r="Z3702" s="175"/>
      <c r="AA3702" s="175"/>
      <c r="AB3702" s="175"/>
      <c r="AC3702" s="175"/>
      <c r="AD3702" s="175"/>
      <c r="AE3702" s="175"/>
      <c r="AF3702" s="175"/>
      <c r="AG3702" s="175"/>
      <c r="AH3702" s="175"/>
      <c r="AI3702" s="175"/>
      <c r="AJ3702" s="175"/>
      <c r="AK3702" s="175"/>
      <c r="AL3702" s="175"/>
      <c r="AM3702" s="175"/>
      <c r="AN3702" s="175"/>
      <c r="AO3702" s="175"/>
      <c r="AP3702" s="175"/>
      <c r="AQ3702" s="175"/>
      <c r="AR3702" s="175"/>
    </row>
    <row r="3703" spans="1:44" ht="102" hidden="1" x14ac:dyDescent="0.3">
      <c r="A3703" s="175"/>
      <c r="B3703" s="185" t="s">
        <v>4637</v>
      </c>
      <c r="C3703" s="182"/>
      <c r="D3703" s="190">
        <v>3122.45</v>
      </c>
      <c r="E3703" s="191">
        <v>3122.45</v>
      </c>
      <c r="F3703" s="186" t="s">
        <v>3760</v>
      </c>
      <c r="G3703" s="181" t="s">
        <v>2628</v>
      </c>
      <c r="H3703" s="182" t="s">
        <v>1108</v>
      </c>
      <c r="I3703" s="175"/>
      <c r="J3703" s="175"/>
      <c r="K3703" s="175"/>
      <c r="L3703" s="175"/>
      <c r="M3703" s="175"/>
      <c r="N3703" s="175"/>
      <c r="O3703" s="175"/>
      <c r="P3703" s="175"/>
      <c r="Q3703" s="175"/>
      <c r="R3703" s="175"/>
      <c r="S3703" s="175"/>
      <c r="T3703" s="175"/>
      <c r="U3703" s="175"/>
      <c r="V3703" s="175"/>
      <c r="W3703" s="175"/>
      <c r="X3703" s="175"/>
      <c r="Y3703" s="175"/>
      <c r="Z3703" s="175"/>
      <c r="AA3703" s="175"/>
      <c r="AB3703" s="175"/>
      <c r="AC3703" s="175"/>
      <c r="AD3703" s="175"/>
      <c r="AE3703" s="175"/>
      <c r="AF3703" s="175"/>
      <c r="AG3703" s="175"/>
      <c r="AH3703" s="175"/>
      <c r="AI3703" s="175"/>
      <c r="AJ3703" s="175"/>
      <c r="AK3703" s="175"/>
      <c r="AL3703" s="175"/>
      <c r="AM3703" s="175"/>
      <c r="AN3703" s="175"/>
      <c r="AO3703" s="175"/>
      <c r="AP3703" s="175"/>
      <c r="AQ3703" s="175"/>
      <c r="AR3703" s="175"/>
    </row>
    <row r="3704" spans="1:44" ht="102" hidden="1" x14ac:dyDescent="0.3">
      <c r="A3704" s="175"/>
      <c r="B3704" s="186" t="s">
        <v>3760</v>
      </c>
      <c r="C3704" s="187"/>
      <c r="D3704" s="190">
        <v>3122.45</v>
      </c>
      <c r="E3704" s="191">
        <v>3122.45</v>
      </c>
      <c r="F3704" s="181" t="s">
        <v>2628</v>
      </c>
      <c r="G3704" s="185" t="s">
        <v>4637</v>
      </c>
      <c r="H3704" s="182"/>
      <c r="I3704" s="175"/>
      <c r="J3704" s="175"/>
      <c r="K3704" s="175"/>
      <c r="L3704" s="175"/>
      <c r="M3704" s="175"/>
      <c r="N3704" s="175"/>
      <c r="O3704" s="175"/>
      <c r="P3704" s="175"/>
      <c r="Q3704" s="175"/>
      <c r="R3704" s="175"/>
      <c r="S3704" s="175"/>
      <c r="T3704" s="175"/>
      <c r="U3704" s="175"/>
      <c r="V3704" s="175"/>
      <c r="W3704" s="175"/>
      <c r="X3704" s="175"/>
      <c r="Y3704" s="175"/>
      <c r="Z3704" s="175"/>
      <c r="AA3704" s="175"/>
      <c r="AB3704" s="175"/>
      <c r="AC3704" s="175"/>
      <c r="AD3704" s="175"/>
      <c r="AE3704" s="175"/>
      <c r="AF3704" s="175"/>
      <c r="AG3704" s="175"/>
      <c r="AH3704" s="175"/>
      <c r="AI3704" s="175"/>
      <c r="AJ3704" s="175"/>
      <c r="AK3704" s="175"/>
      <c r="AL3704" s="175"/>
      <c r="AM3704" s="175"/>
      <c r="AN3704" s="175"/>
      <c r="AO3704" s="175"/>
      <c r="AP3704" s="175"/>
      <c r="AQ3704" s="175"/>
      <c r="AR3704" s="175"/>
    </row>
    <row r="3705" spans="1:44" ht="102" x14ac:dyDescent="0.3">
      <c r="A3705" s="175"/>
      <c r="B3705" s="181" t="s">
        <v>2628</v>
      </c>
      <c r="C3705" s="182" t="s">
        <v>1108</v>
      </c>
      <c r="D3705" s="190">
        <v>3367.26</v>
      </c>
      <c r="E3705" s="191">
        <v>3367.26</v>
      </c>
      <c r="F3705" s="185" t="s">
        <v>4637</v>
      </c>
      <c r="G3705" s="186" t="s">
        <v>3921</v>
      </c>
      <c r="H3705" s="187"/>
      <c r="I3705" s="175"/>
      <c r="J3705" s="175"/>
      <c r="K3705" s="175"/>
      <c r="L3705" s="175"/>
      <c r="M3705" s="175"/>
      <c r="N3705" s="175"/>
      <c r="O3705" s="175"/>
      <c r="P3705" s="175"/>
      <c r="Q3705" s="175"/>
      <c r="R3705" s="175"/>
      <c r="S3705" s="175"/>
      <c r="T3705" s="175"/>
      <c r="U3705" s="175"/>
      <c r="V3705" s="175"/>
      <c r="W3705" s="175"/>
      <c r="X3705" s="175"/>
      <c r="Y3705" s="175"/>
      <c r="Z3705" s="175"/>
      <c r="AA3705" s="175"/>
      <c r="AB3705" s="175"/>
      <c r="AC3705" s="175"/>
      <c r="AD3705" s="175"/>
      <c r="AE3705" s="175"/>
      <c r="AF3705" s="175"/>
      <c r="AG3705" s="175"/>
      <c r="AH3705" s="175"/>
      <c r="AI3705" s="175"/>
      <c r="AJ3705" s="175"/>
      <c r="AK3705" s="175"/>
      <c r="AL3705" s="175"/>
      <c r="AM3705" s="175"/>
      <c r="AN3705" s="175"/>
      <c r="AO3705" s="175"/>
      <c r="AP3705" s="175"/>
      <c r="AQ3705" s="175"/>
      <c r="AR3705" s="175"/>
    </row>
    <row r="3706" spans="1:44" ht="102" hidden="1" x14ac:dyDescent="0.3">
      <c r="A3706" s="175"/>
      <c r="B3706" s="185" t="s">
        <v>4637</v>
      </c>
      <c r="C3706" s="182"/>
      <c r="D3706" s="190">
        <v>3367.26</v>
      </c>
      <c r="E3706" s="191">
        <v>3367.26</v>
      </c>
      <c r="F3706" s="186" t="s">
        <v>3921</v>
      </c>
      <c r="G3706" s="181" t="s">
        <v>1862</v>
      </c>
      <c r="H3706" s="182" t="s">
        <v>1863</v>
      </c>
      <c r="I3706" s="175"/>
      <c r="J3706" s="175"/>
      <c r="K3706" s="175"/>
      <c r="L3706" s="175"/>
      <c r="M3706" s="175"/>
      <c r="N3706" s="175"/>
      <c r="O3706" s="175"/>
      <c r="P3706" s="175"/>
      <c r="Q3706" s="175"/>
      <c r="R3706" s="175"/>
      <c r="S3706" s="175"/>
      <c r="T3706" s="175"/>
      <c r="U3706" s="175"/>
      <c r="V3706" s="175"/>
      <c r="W3706" s="175"/>
      <c r="X3706" s="175"/>
      <c r="Y3706" s="175"/>
      <c r="Z3706" s="175"/>
      <c r="AA3706" s="175"/>
      <c r="AB3706" s="175"/>
      <c r="AC3706" s="175"/>
      <c r="AD3706" s="175"/>
      <c r="AE3706" s="175"/>
      <c r="AF3706" s="175"/>
      <c r="AG3706" s="175"/>
      <c r="AH3706" s="175"/>
      <c r="AI3706" s="175"/>
      <c r="AJ3706" s="175"/>
      <c r="AK3706" s="175"/>
      <c r="AL3706" s="175"/>
      <c r="AM3706" s="175"/>
      <c r="AN3706" s="175"/>
      <c r="AO3706" s="175"/>
      <c r="AP3706" s="175"/>
      <c r="AQ3706" s="175"/>
      <c r="AR3706" s="175"/>
    </row>
    <row r="3707" spans="1:44" ht="102" hidden="1" x14ac:dyDescent="0.3">
      <c r="A3707" s="175"/>
      <c r="B3707" s="186" t="s">
        <v>3921</v>
      </c>
      <c r="C3707" s="187"/>
      <c r="D3707" s="190">
        <v>3367.26</v>
      </c>
      <c r="E3707" s="191">
        <v>3367.26</v>
      </c>
      <c r="F3707" s="181" t="s">
        <v>1862</v>
      </c>
      <c r="G3707" s="185" t="s">
        <v>4637</v>
      </c>
      <c r="H3707" s="182"/>
      <c r="I3707" s="175"/>
      <c r="J3707" s="175"/>
      <c r="K3707" s="175"/>
      <c r="L3707" s="175"/>
      <c r="M3707" s="175"/>
      <c r="N3707" s="175"/>
      <c r="O3707" s="175"/>
      <c r="P3707" s="175"/>
      <c r="Q3707" s="175"/>
      <c r="R3707" s="175"/>
      <c r="S3707" s="175"/>
      <c r="T3707" s="175"/>
      <c r="U3707" s="175"/>
      <c r="V3707" s="175"/>
      <c r="W3707" s="175"/>
      <c r="X3707" s="175"/>
      <c r="Y3707" s="175"/>
      <c r="Z3707" s="175"/>
      <c r="AA3707" s="175"/>
      <c r="AB3707" s="175"/>
      <c r="AC3707" s="175"/>
      <c r="AD3707" s="175"/>
      <c r="AE3707" s="175"/>
      <c r="AF3707" s="175"/>
      <c r="AG3707" s="175"/>
      <c r="AH3707" s="175"/>
      <c r="AI3707" s="175"/>
      <c r="AJ3707" s="175"/>
      <c r="AK3707" s="175"/>
      <c r="AL3707" s="175"/>
      <c r="AM3707" s="175"/>
      <c r="AN3707" s="175"/>
      <c r="AO3707" s="175"/>
      <c r="AP3707" s="175"/>
      <c r="AQ3707" s="175"/>
      <c r="AR3707" s="175"/>
    </row>
    <row r="3708" spans="1:44" ht="102" x14ac:dyDescent="0.3">
      <c r="A3708" s="175"/>
      <c r="B3708" s="181" t="s">
        <v>1862</v>
      </c>
      <c r="C3708" s="182" t="s">
        <v>1863</v>
      </c>
      <c r="D3708" s="190">
        <v>2194.73</v>
      </c>
      <c r="E3708" s="191">
        <v>2194.73</v>
      </c>
      <c r="F3708" s="185" t="s">
        <v>4637</v>
      </c>
      <c r="G3708" s="186" t="s">
        <v>3784</v>
      </c>
      <c r="H3708" s="187"/>
      <c r="I3708" s="175"/>
      <c r="J3708" s="175"/>
      <c r="K3708" s="175"/>
      <c r="L3708" s="175"/>
      <c r="M3708" s="175"/>
      <c r="N3708" s="175"/>
      <c r="O3708" s="175"/>
      <c r="P3708" s="175"/>
      <c r="Q3708" s="175"/>
      <c r="R3708" s="175"/>
      <c r="S3708" s="175"/>
      <c r="T3708" s="175"/>
      <c r="U3708" s="175"/>
      <c r="V3708" s="175"/>
      <c r="W3708" s="175"/>
      <c r="X3708" s="175"/>
      <c r="Y3708" s="175"/>
      <c r="Z3708" s="175"/>
      <c r="AA3708" s="175"/>
      <c r="AB3708" s="175"/>
      <c r="AC3708" s="175"/>
      <c r="AD3708" s="175"/>
      <c r="AE3708" s="175"/>
      <c r="AF3708" s="175"/>
      <c r="AG3708" s="175"/>
      <c r="AH3708" s="175"/>
      <c r="AI3708" s="175"/>
      <c r="AJ3708" s="175"/>
      <c r="AK3708" s="175"/>
      <c r="AL3708" s="175"/>
      <c r="AM3708" s="175"/>
      <c r="AN3708" s="175"/>
      <c r="AO3708" s="175"/>
      <c r="AP3708" s="175"/>
      <c r="AQ3708" s="175"/>
      <c r="AR3708" s="175"/>
    </row>
    <row r="3709" spans="1:44" ht="102" hidden="1" x14ac:dyDescent="0.3">
      <c r="A3709" s="175"/>
      <c r="B3709" s="185" t="s">
        <v>4637</v>
      </c>
      <c r="C3709" s="182"/>
      <c r="D3709" s="190">
        <v>2194.73</v>
      </c>
      <c r="E3709" s="191">
        <v>2194.73</v>
      </c>
      <c r="F3709" s="186" t="s">
        <v>3784</v>
      </c>
      <c r="G3709" s="181" t="s">
        <v>507</v>
      </c>
      <c r="H3709" s="182" t="s">
        <v>508</v>
      </c>
      <c r="I3709" s="175"/>
      <c r="J3709" s="175"/>
      <c r="K3709" s="175"/>
      <c r="L3709" s="175"/>
      <c r="M3709" s="175"/>
      <c r="N3709" s="175"/>
      <c r="O3709" s="175"/>
      <c r="P3709" s="175"/>
      <c r="Q3709" s="175"/>
      <c r="R3709" s="175"/>
      <c r="S3709" s="175"/>
      <c r="T3709" s="175"/>
      <c r="U3709" s="175"/>
      <c r="V3709" s="175"/>
      <c r="W3709" s="175"/>
      <c r="X3709" s="175"/>
      <c r="Y3709" s="175"/>
      <c r="Z3709" s="175"/>
      <c r="AA3709" s="175"/>
      <c r="AB3709" s="175"/>
      <c r="AC3709" s="175"/>
      <c r="AD3709" s="175"/>
      <c r="AE3709" s="175"/>
      <c r="AF3709" s="175"/>
      <c r="AG3709" s="175"/>
      <c r="AH3709" s="175"/>
      <c r="AI3709" s="175"/>
      <c r="AJ3709" s="175"/>
      <c r="AK3709" s="175"/>
      <c r="AL3709" s="175"/>
      <c r="AM3709" s="175"/>
      <c r="AN3709" s="175"/>
      <c r="AO3709" s="175"/>
      <c r="AP3709" s="175"/>
      <c r="AQ3709" s="175"/>
      <c r="AR3709" s="175"/>
    </row>
    <row r="3710" spans="1:44" ht="102" hidden="1" x14ac:dyDescent="0.3">
      <c r="A3710" s="175"/>
      <c r="B3710" s="186" t="s">
        <v>3784</v>
      </c>
      <c r="C3710" s="187"/>
      <c r="D3710" s="190">
        <v>2194.73</v>
      </c>
      <c r="E3710" s="191">
        <v>2194.73</v>
      </c>
      <c r="F3710" s="181" t="s">
        <v>507</v>
      </c>
      <c r="G3710" s="185" t="s">
        <v>4637</v>
      </c>
      <c r="H3710" s="182"/>
      <c r="I3710" s="175"/>
      <c r="J3710" s="175"/>
      <c r="K3710" s="175"/>
      <c r="L3710" s="175"/>
      <c r="M3710" s="175"/>
      <c r="N3710" s="175"/>
      <c r="O3710" s="175"/>
      <c r="P3710" s="175"/>
      <c r="Q3710" s="175"/>
      <c r="R3710" s="175"/>
      <c r="S3710" s="175"/>
      <c r="T3710" s="175"/>
      <c r="U3710" s="175"/>
      <c r="V3710" s="175"/>
      <c r="W3710" s="175"/>
      <c r="X3710" s="175"/>
      <c r="Y3710" s="175"/>
      <c r="Z3710" s="175"/>
      <c r="AA3710" s="175"/>
      <c r="AB3710" s="175"/>
      <c r="AC3710" s="175"/>
      <c r="AD3710" s="175"/>
      <c r="AE3710" s="175"/>
      <c r="AF3710" s="175"/>
      <c r="AG3710" s="175"/>
      <c r="AH3710" s="175"/>
      <c r="AI3710" s="175"/>
      <c r="AJ3710" s="175"/>
      <c r="AK3710" s="175"/>
      <c r="AL3710" s="175"/>
      <c r="AM3710" s="175"/>
      <c r="AN3710" s="175"/>
      <c r="AO3710" s="175"/>
      <c r="AP3710" s="175"/>
      <c r="AQ3710" s="175"/>
      <c r="AR3710" s="175"/>
    </row>
    <row r="3711" spans="1:44" ht="102" x14ac:dyDescent="0.3">
      <c r="A3711" s="175"/>
      <c r="B3711" s="181" t="s">
        <v>507</v>
      </c>
      <c r="C3711" s="182" t="s">
        <v>508</v>
      </c>
      <c r="D3711" s="190">
        <v>2181.85</v>
      </c>
      <c r="E3711" s="191">
        <v>2181.85</v>
      </c>
      <c r="F3711" s="185" t="s">
        <v>4637</v>
      </c>
      <c r="G3711" s="186" t="s">
        <v>3785</v>
      </c>
      <c r="H3711" s="187"/>
      <c r="I3711" s="175"/>
      <c r="J3711" s="175"/>
      <c r="K3711" s="175"/>
      <c r="L3711" s="175"/>
      <c r="M3711" s="175"/>
      <c r="N3711" s="175"/>
      <c r="O3711" s="175"/>
      <c r="P3711" s="175"/>
      <c r="Q3711" s="175"/>
      <c r="R3711" s="175"/>
      <c r="S3711" s="175"/>
      <c r="T3711" s="175"/>
      <c r="U3711" s="175"/>
      <c r="V3711" s="175"/>
      <c r="W3711" s="175"/>
      <c r="X3711" s="175"/>
      <c r="Y3711" s="175"/>
      <c r="Z3711" s="175"/>
      <c r="AA3711" s="175"/>
      <c r="AB3711" s="175"/>
      <c r="AC3711" s="175"/>
      <c r="AD3711" s="175"/>
      <c r="AE3711" s="175"/>
      <c r="AF3711" s="175"/>
      <c r="AG3711" s="175"/>
      <c r="AH3711" s="175"/>
      <c r="AI3711" s="175"/>
      <c r="AJ3711" s="175"/>
      <c r="AK3711" s="175"/>
      <c r="AL3711" s="175"/>
      <c r="AM3711" s="175"/>
      <c r="AN3711" s="175"/>
      <c r="AO3711" s="175"/>
      <c r="AP3711" s="175"/>
      <c r="AQ3711" s="175"/>
      <c r="AR3711" s="175"/>
    </row>
    <row r="3712" spans="1:44" ht="102" hidden="1" x14ac:dyDescent="0.3">
      <c r="A3712" s="175"/>
      <c r="B3712" s="185" t="s">
        <v>4637</v>
      </c>
      <c r="C3712" s="182"/>
      <c r="D3712" s="190">
        <v>2181.85</v>
      </c>
      <c r="E3712" s="191">
        <v>2181.85</v>
      </c>
      <c r="F3712" s="186" t="s">
        <v>3785</v>
      </c>
      <c r="G3712" s="181" t="s">
        <v>2512</v>
      </c>
      <c r="H3712" s="182" t="s">
        <v>2513</v>
      </c>
      <c r="I3712" s="175"/>
      <c r="J3712" s="175"/>
      <c r="K3712" s="175"/>
      <c r="L3712" s="175"/>
      <c r="M3712" s="175"/>
      <c r="N3712" s="175"/>
      <c r="O3712" s="175"/>
      <c r="P3712" s="175"/>
      <c r="Q3712" s="175"/>
      <c r="R3712" s="175"/>
      <c r="S3712" s="175"/>
      <c r="T3712" s="175"/>
      <c r="U3712" s="175"/>
      <c r="V3712" s="175"/>
      <c r="W3712" s="175"/>
      <c r="X3712" s="175"/>
      <c r="Y3712" s="175"/>
      <c r="Z3712" s="175"/>
      <c r="AA3712" s="175"/>
      <c r="AB3712" s="175"/>
      <c r="AC3712" s="175"/>
      <c r="AD3712" s="175"/>
      <c r="AE3712" s="175"/>
      <c r="AF3712" s="175"/>
      <c r="AG3712" s="175"/>
      <c r="AH3712" s="175"/>
      <c r="AI3712" s="175"/>
      <c r="AJ3712" s="175"/>
      <c r="AK3712" s="175"/>
      <c r="AL3712" s="175"/>
      <c r="AM3712" s="175"/>
      <c r="AN3712" s="175"/>
      <c r="AO3712" s="175"/>
      <c r="AP3712" s="175"/>
      <c r="AQ3712" s="175"/>
      <c r="AR3712" s="175"/>
    </row>
    <row r="3713" spans="1:44" ht="102" hidden="1" x14ac:dyDescent="0.3">
      <c r="A3713" s="175"/>
      <c r="B3713" s="186" t="s">
        <v>3785</v>
      </c>
      <c r="C3713" s="187"/>
      <c r="D3713" s="190">
        <v>2181.85</v>
      </c>
      <c r="E3713" s="191">
        <v>2181.85</v>
      </c>
      <c r="F3713" s="181" t="s">
        <v>2512</v>
      </c>
      <c r="G3713" s="185" t="s">
        <v>4637</v>
      </c>
      <c r="H3713" s="182"/>
      <c r="I3713" s="175"/>
      <c r="J3713" s="175"/>
      <c r="K3713" s="175"/>
      <c r="L3713" s="175"/>
      <c r="M3713" s="175"/>
      <c r="N3713" s="175"/>
      <c r="O3713" s="175"/>
      <c r="P3713" s="175"/>
      <c r="Q3713" s="175"/>
      <c r="R3713" s="175"/>
      <c r="S3713" s="175"/>
      <c r="T3713" s="175"/>
      <c r="U3713" s="175"/>
      <c r="V3713" s="175"/>
      <c r="W3713" s="175"/>
      <c r="X3713" s="175"/>
      <c r="Y3713" s="175"/>
      <c r="Z3713" s="175"/>
      <c r="AA3713" s="175"/>
      <c r="AB3713" s="175"/>
      <c r="AC3713" s="175"/>
      <c r="AD3713" s="175"/>
      <c r="AE3713" s="175"/>
      <c r="AF3713" s="175"/>
      <c r="AG3713" s="175"/>
      <c r="AH3713" s="175"/>
      <c r="AI3713" s="175"/>
      <c r="AJ3713" s="175"/>
      <c r="AK3713" s="175"/>
      <c r="AL3713" s="175"/>
      <c r="AM3713" s="175"/>
      <c r="AN3713" s="175"/>
      <c r="AO3713" s="175"/>
      <c r="AP3713" s="175"/>
      <c r="AQ3713" s="175"/>
      <c r="AR3713" s="175"/>
    </row>
    <row r="3714" spans="1:44" ht="102" x14ac:dyDescent="0.3">
      <c r="A3714" s="175"/>
      <c r="B3714" s="181" t="s">
        <v>2512</v>
      </c>
      <c r="C3714" s="182" t="s">
        <v>2513</v>
      </c>
      <c r="D3714" s="190">
        <v>3122.45</v>
      </c>
      <c r="E3714" s="191">
        <v>3122.45</v>
      </c>
      <c r="F3714" s="185" t="s">
        <v>4637</v>
      </c>
      <c r="G3714" s="186" t="s">
        <v>3786</v>
      </c>
      <c r="H3714" s="187"/>
      <c r="I3714" s="175"/>
      <c r="J3714" s="175"/>
      <c r="K3714" s="175"/>
      <c r="L3714" s="175"/>
      <c r="M3714" s="175"/>
      <c r="N3714" s="175"/>
      <c r="O3714" s="175"/>
      <c r="P3714" s="175"/>
      <c r="Q3714" s="175"/>
      <c r="R3714" s="175"/>
      <c r="S3714" s="175"/>
      <c r="T3714" s="175"/>
      <c r="U3714" s="175"/>
      <c r="V3714" s="175"/>
      <c r="W3714" s="175"/>
      <c r="X3714" s="175"/>
      <c r="Y3714" s="175"/>
      <c r="Z3714" s="175"/>
      <c r="AA3714" s="175"/>
      <c r="AB3714" s="175"/>
      <c r="AC3714" s="175"/>
      <c r="AD3714" s="175"/>
      <c r="AE3714" s="175"/>
      <c r="AF3714" s="175"/>
      <c r="AG3714" s="175"/>
      <c r="AH3714" s="175"/>
      <c r="AI3714" s="175"/>
      <c r="AJ3714" s="175"/>
      <c r="AK3714" s="175"/>
      <c r="AL3714" s="175"/>
      <c r="AM3714" s="175"/>
      <c r="AN3714" s="175"/>
      <c r="AO3714" s="175"/>
      <c r="AP3714" s="175"/>
      <c r="AQ3714" s="175"/>
      <c r="AR3714" s="175"/>
    </row>
    <row r="3715" spans="1:44" ht="102" hidden="1" x14ac:dyDescent="0.3">
      <c r="A3715" s="175"/>
      <c r="B3715" s="185" t="s">
        <v>4637</v>
      </c>
      <c r="C3715" s="182"/>
      <c r="D3715" s="190">
        <v>3122.45</v>
      </c>
      <c r="E3715" s="191">
        <v>3122.45</v>
      </c>
      <c r="F3715" s="186" t="s">
        <v>3786</v>
      </c>
      <c r="G3715" s="181" t="s">
        <v>817</v>
      </c>
      <c r="H3715" s="182" t="s">
        <v>271</v>
      </c>
      <c r="I3715" s="175"/>
      <c r="J3715" s="175"/>
      <c r="K3715" s="175"/>
      <c r="L3715" s="175"/>
      <c r="M3715" s="175"/>
      <c r="N3715" s="175"/>
      <c r="O3715" s="175"/>
      <c r="P3715" s="175"/>
      <c r="Q3715" s="175"/>
      <c r="R3715" s="175"/>
      <c r="S3715" s="175"/>
      <c r="T3715" s="175"/>
      <c r="U3715" s="175"/>
      <c r="V3715" s="175"/>
      <c r="W3715" s="175"/>
      <c r="X3715" s="175"/>
      <c r="Y3715" s="175"/>
      <c r="Z3715" s="175"/>
      <c r="AA3715" s="175"/>
      <c r="AB3715" s="175"/>
      <c r="AC3715" s="175"/>
      <c r="AD3715" s="175"/>
      <c r="AE3715" s="175"/>
      <c r="AF3715" s="175"/>
      <c r="AG3715" s="175"/>
      <c r="AH3715" s="175"/>
      <c r="AI3715" s="175"/>
      <c r="AJ3715" s="175"/>
      <c r="AK3715" s="175"/>
      <c r="AL3715" s="175"/>
      <c r="AM3715" s="175"/>
      <c r="AN3715" s="175"/>
      <c r="AO3715" s="175"/>
      <c r="AP3715" s="175"/>
      <c r="AQ3715" s="175"/>
      <c r="AR3715" s="175"/>
    </row>
    <row r="3716" spans="1:44" ht="102" hidden="1" x14ac:dyDescent="0.3">
      <c r="A3716" s="175"/>
      <c r="B3716" s="186" t="s">
        <v>3786</v>
      </c>
      <c r="C3716" s="187"/>
      <c r="D3716" s="190">
        <v>3122.45</v>
      </c>
      <c r="E3716" s="191">
        <v>3122.45</v>
      </c>
      <c r="F3716" s="181" t="s">
        <v>817</v>
      </c>
      <c r="G3716" s="185" t="s">
        <v>4637</v>
      </c>
      <c r="H3716" s="182"/>
      <c r="I3716" s="175"/>
      <c r="J3716" s="175"/>
      <c r="K3716" s="175"/>
      <c r="L3716" s="175"/>
      <c r="M3716" s="175"/>
      <c r="N3716" s="175"/>
      <c r="O3716" s="175"/>
      <c r="P3716" s="175"/>
      <c r="Q3716" s="175"/>
      <c r="R3716" s="175"/>
      <c r="S3716" s="175"/>
      <c r="T3716" s="175"/>
      <c r="U3716" s="175"/>
      <c r="V3716" s="175"/>
      <c r="W3716" s="175"/>
      <c r="X3716" s="175"/>
      <c r="Y3716" s="175"/>
      <c r="Z3716" s="175"/>
      <c r="AA3716" s="175"/>
      <c r="AB3716" s="175"/>
      <c r="AC3716" s="175"/>
      <c r="AD3716" s="175"/>
      <c r="AE3716" s="175"/>
      <c r="AF3716" s="175"/>
      <c r="AG3716" s="175"/>
      <c r="AH3716" s="175"/>
      <c r="AI3716" s="175"/>
      <c r="AJ3716" s="175"/>
      <c r="AK3716" s="175"/>
      <c r="AL3716" s="175"/>
      <c r="AM3716" s="175"/>
      <c r="AN3716" s="175"/>
      <c r="AO3716" s="175"/>
      <c r="AP3716" s="175"/>
      <c r="AQ3716" s="175"/>
      <c r="AR3716" s="175"/>
    </row>
    <row r="3717" spans="1:44" ht="102" x14ac:dyDescent="0.3">
      <c r="A3717" s="175"/>
      <c r="B3717" s="181" t="s">
        <v>817</v>
      </c>
      <c r="C3717" s="182" t="s">
        <v>271</v>
      </c>
      <c r="D3717" s="190">
        <v>1576.26</v>
      </c>
      <c r="E3717" s="191">
        <v>1576.26</v>
      </c>
      <c r="F3717" s="185" t="s">
        <v>4637</v>
      </c>
      <c r="G3717" s="186" t="s">
        <v>3241</v>
      </c>
      <c r="H3717" s="187"/>
      <c r="I3717" s="175"/>
      <c r="J3717" s="175"/>
      <c r="K3717" s="175"/>
      <c r="L3717" s="175"/>
      <c r="M3717" s="175"/>
      <c r="N3717" s="175"/>
      <c r="O3717" s="175"/>
      <c r="P3717" s="175"/>
      <c r="Q3717" s="175"/>
      <c r="R3717" s="175"/>
      <c r="S3717" s="175"/>
      <c r="T3717" s="175"/>
      <c r="U3717" s="175"/>
      <c r="V3717" s="175"/>
      <c r="W3717" s="175"/>
      <c r="X3717" s="175"/>
      <c r="Y3717" s="175"/>
      <c r="Z3717" s="175"/>
      <c r="AA3717" s="175"/>
      <c r="AB3717" s="175"/>
      <c r="AC3717" s="175"/>
      <c r="AD3717" s="175"/>
      <c r="AE3717" s="175"/>
      <c r="AF3717" s="175"/>
      <c r="AG3717" s="175"/>
      <c r="AH3717" s="175"/>
      <c r="AI3717" s="175"/>
      <c r="AJ3717" s="175"/>
      <c r="AK3717" s="175"/>
      <c r="AL3717" s="175"/>
      <c r="AM3717" s="175"/>
      <c r="AN3717" s="175"/>
      <c r="AO3717" s="175"/>
      <c r="AP3717" s="175"/>
      <c r="AQ3717" s="175"/>
      <c r="AR3717" s="175"/>
    </row>
    <row r="3718" spans="1:44" ht="102" hidden="1" x14ac:dyDescent="0.3">
      <c r="A3718" s="175"/>
      <c r="B3718" s="185" t="s">
        <v>4637</v>
      </c>
      <c r="C3718" s="182"/>
      <c r="D3718" s="190">
        <v>1576.26</v>
      </c>
      <c r="E3718" s="191">
        <v>1576.26</v>
      </c>
      <c r="F3718" s="186" t="s">
        <v>3241</v>
      </c>
      <c r="G3718" s="181" t="s">
        <v>2516</v>
      </c>
      <c r="H3718" s="182" t="s">
        <v>2517</v>
      </c>
      <c r="I3718" s="175"/>
      <c r="J3718" s="175"/>
      <c r="K3718" s="175"/>
      <c r="L3718" s="175"/>
      <c r="M3718" s="175"/>
      <c r="N3718" s="175"/>
      <c r="O3718" s="175"/>
      <c r="P3718" s="175"/>
      <c r="Q3718" s="175"/>
      <c r="R3718" s="175"/>
      <c r="S3718" s="175"/>
      <c r="T3718" s="175"/>
      <c r="U3718" s="175"/>
      <c r="V3718" s="175"/>
      <c r="W3718" s="175"/>
      <c r="X3718" s="175"/>
      <c r="Y3718" s="175"/>
      <c r="Z3718" s="175"/>
      <c r="AA3718" s="175"/>
      <c r="AB3718" s="175"/>
      <c r="AC3718" s="175"/>
      <c r="AD3718" s="175"/>
      <c r="AE3718" s="175"/>
      <c r="AF3718" s="175"/>
      <c r="AG3718" s="175"/>
      <c r="AH3718" s="175"/>
      <c r="AI3718" s="175"/>
      <c r="AJ3718" s="175"/>
      <c r="AK3718" s="175"/>
      <c r="AL3718" s="175"/>
      <c r="AM3718" s="175"/>
      <c r="AN3718" s="175"/>
      <c r="AO3718" s="175"/>
      <c r="AP3718" s="175"/>
      <c r="AQ3718" s="175"/>
      <c r="AR3718" s="175"/>
    </row>
    <row r="3719" spans="1:44" ht="102" hidden="1" x14ac:dyDescent="0.3">
      <c r="A3719" s="175"/>
      <c r="B3719" s="186" t="s">
        <v>3241</v>
      </c>
      <c r="C3719" s="187"/>
      <c r="D3719" s="190">
        <v>1576.26</v>
      </c>
      <c r="E3719" s="191">
        <v>1576.26</v>
      </c>
      <c r="F3719" s="181" t="s">
        <v>2516</v>
      </c>
      <c r="G3719" s="185" t="s">
        <v>4637</v>
      </c>
      <c r="H3719" s="182"/>
      <c r="I3719" s="175"/>
      <c r="J3719" s="175"/>
      <c r="K3719" s="175"/>
      <c r="L3719" s="175"/>
      <c r="M3719" s="175"/>
      <c r="N3719" s="175"/>
      <c r="O3719" s="175"/>
      <c r="P3719" s="175"/>
      <c r="Q3719" s="175"/>
      <c r="R3719" s="175"/>
      <c r="S3719" s="175"/>
      <c r="T3719" s="175"/>
      <c r="U3719" s="175"/>
      <c r="V3719" s="175"/>
      <c r="W3719" s="175"/>
      <c r="X3719" s="175"/>
      <c r="Y3719" s="175"/>
      <c r="Z3719" s="175"/>
      <c r="AA3719" s="175"/>
      <c r="AB3719" s="175"/>
      <c r="AC3719" s="175"/>
      <c r="AD3719" s="175"/>
      <c r="AE3719" s="175"/>
      <c r="AF3719" s="175"/>
      <c r="AG3719" s="175"/>
      <c r="AH3719" s="175"/>
      <c r="AI3719" s="175"/>
      <c r="AJ3719" s="175"/>
      <c r="AK3719" s="175"/>
      <c r="AL3719" s="175"/>
      <c r="AM3719" s="175"/>
      <c r="AN3719" s="175"/>
      <c r="AO3719" s="175"/>
      <c r="AP3719" s="175"/>
      <c r="AQ3719" s="175"/>
      <c r="AR3719" s="175"/>
    </row>
    <row r="3720" spans="1:44" ht="102" x14ac:dyDescent="0.3">
      <c r="A3720" s="175"/>
      <c r="B3720" s="181" t="s">
        <v>2516</v>
      </c>
      <c r="C3720" s="182" t="s">
        <v>2517</v>
      </c>
      <c r="D3720" s="190">
        <v>3367.26</v>
      </c>
      <c r="E3720" s="191">
        <v>3367.26</v>
      </c>
      <c r="F3720" s="185" t="s">
        <v>4637</v>
      </c>
      <c r="G3720" s="186" t="s">
        <v>3807</v>
      </c>
      <c r="H3720" s="187"/>
      <c r="I3720" s="175"/>
      <c r="J3720" s="175"/>
      <c r="K3720" s="175"/>
      <c r="L3720" s="175"/>
      <c r="M3720" s="175"/>
      <c r="N3720" s="175"/>
      <c r="O3720" s="175"/>
      <c r="P3720" s="175"/>
      <c r="Q3720" s="175"/>
      <c r="R3720" s="175"/>
      <c r="S3720" s="175"/>
      <c r="T3720" s="175"/>
      <c r="U3720" s="175"/>
      <c r="V3720" s="175"/>
      <c r="W3720" s="175"/>
      <c r="X3720" s="175"/>
      <c r="Y3720" s="175"/>
      <c r="Z3720" s="175"/>
      <c r="AA3720" s="175"/>
      <c r="AB3720" s="175"/>
      <c r="AC3720" s="175"/>
      <c r="AD3720" s="175"/>
      <c r="AE3720" s="175"/>
      <c r="AF3720" s="175"/>
      <c r="AG3720" s="175"/>
      <c r="AH3720" s="175"/>
      <c r="AI3720" s="175"/>
      <c r="AJ3720" s="175"/>
      <c r="AK3720" s="175"/>
      <c r="AL3720" s="175"/>
      <c r="AM3720" s="175"/>
      <c r="AN3720" s="175"/>
      <c r="AO3720" s="175"/>
      <c r="AP3720" s="175"/>
      <c r="AQ3720" s="175"/>
      <c r="AR3720" s="175"/>
    </row>
    <row r="3721" spans="1:44" ht="102" hidden="1" x14ac:dyDescent="0.3">
      <c r="A3721" s="175"/>
      <c r="B3721" s="185" t="s">
        <v>4637</v>
      </c>
      <c r="C3721" s="182"/>
      <c r="D3721" s="190">
        <v>3367.26</v>
      </c>
      <c r="E3721" s="191">
        <v>3367.26</v>
      </c>
      <c r="F3721" s="186" t="s">
        <v>3807</v>
      </c>
      <c r="G3721" s="181" t="s">
        <v>1429</v>
      </c>
      <c r="H3721" s="182" t="s">
        <v>1430</v>
      </c>
      <c r="I3721" s="175"/>
      <c r="J3721" s="175"/>
      <c r="K3721" s="175"/>
      <c r="L3721" s="175"/>
      <c r="M3721" s="175"/>
      <c r="N3721" s="175"/>
      <c r="O3721" s="175"/>
      <c r="P3721" s="175"/>
      <c r="Q3721" s="175"/>
      <c r="R3721" s="175"/>
      <c r="S3721" s="175"/>
      <c r="T3721" s="175"/>
      <c r="U3721" s="175"/>
      <c r="V3721" s="175"/>
      <c r="W3721" s="175"/>
      <c r="X3721" s="175"/>
      <c r="Y3721" s="175"/>
      <c r="Z3721" s="175"/>
      <c r="AA3721" s="175"/>
      <c r="AB3721" s="175"/>
      <c r="AC3721" s="175"/>
      <c r="AD3721" s="175"/>
      <c r="AE3721" s="175"/>
      <c r="AF3721" s="175"/>
      <c r="AG3721" s="175"/>
      <c r="AH3721" s="175"/>
      <c r="AI3721" s="175"/>
      <c r="AJ3721" s="175"/>
      <c r="AK3721" s="175"/>
      <c r="AL3721" s="175"/>
      <c r="AM3721" s="175"/>
      <c r="AN3721" s="175"/>
      <c r="AO3721" s="175"/>
      <c r="AP3721" s="175"/>
      <c r="AQ3721" s="175"/>
      <c r="AR3721" s="175"/>
    </row>
    <row r="3722" spans="1:44" ht="102" hidden="1" x14ac:dyDescent="0.3">
      <c r="A3722" s="175"/>
      <c r="B3722" s="186" t="s">
        <v>3807</v>
      </c>
      <c r="C3722" s="187"/>
      <c r="D3722" s="190">
        <v>3367.26</v>
      </c>
      <c r="E3722" s="191">
        <v>3367.26</v>
      </c>
      <c r="F3722" s="181" t="s">
        <v>1429</v>
      </c>
      <c r="G3722" s="185" t="s">
        <v>4637</v>
      </c>
      <c r="H3722" s="182"/>
      <c r="I3722" s="175"/>
      <c r="J3722" s="175"/>
      <c r="K3722" s="175"/>
      <c r="L3722" s="175"/>
      <c r="M3722" s="175"/>
      <c r="N3722" s="175"/>
      <c r="O3722" s="175"/>
      <c r="P3722" s="175"/>
      <c r="Q3722" s="175"/>
      <c r="R3722" s="175"/>
      <c r="S3722" s="175"/>
      <c r="T3722" s="175"/>
      <c r="U3722" s="175"/>
      <c r="V3722" s="175"/>
      <c r="W3722" s="175"/>
      <c r="X3722" s="175"/>
      <c r="Y3722" s="175"/>
      <c r="Z3722" s="175"/>
      <c r="AA3722" s="175"/>
      <c r="AB3722" s="175"/>
      <c r="AC3722" s="175"/>
      <c r="AD3722" s="175"/>
      <c r="AE3722" s="175"/>
      <c r="AF3722" s="175"/>
      <c r="AG3722" s="175"/>
      <c r="AH3722" s="175"/>
      <c r="AI3722" s="175"/>
      <c r="AJ3722" s="175"/>
      <c r="AK3722" s="175"/>
      <c r="AL3722" s="175"/>
      <c r="AM3722" s="175"/>
      <c r="AN3722" s="175"/>
      <c r="AO3722" s="175"/>
      <c r="AP3722" s="175"/>
      <c r="AQ3722" s="175"/>
      <c r="AR3722" s="175"/>
    </row>
    <row r="3723" spans="1:44" ht="102" x14ac:dyDescent="0.3">
      <c r="A3723" s="175"/>
      <c r="B3723" s="181" t="s">
        <v>1429</v>
      </c>
      <c r="C3723" s="182" t="s">
        <v>1430</v>
      </c>
      <c r="D3723" s="190">
        <v>2194.73</v>
      </c>
      <c r="E3723" s="191">
        <v>2194.73</v>
      </c>
      <c r="F3723" s="185" t="s">
        <v>4637</v>
      </c>
      <c r="G3723" s="186" t="s">
        <v>3808</v>
      </c>
      <c r="H3723" s="187"/>
      <c r="I3723" s="175"/>
      <c r="J3723" s="175"/>
      <c r="K3723" s="175"/>
      <c r="L3723" s="175"/>
      <c r="M3723" s="175"/>
      <c r="N3723" s="175"/>
      <c r="O3723" s="175"/>
      <c r="P3723" s="175"/>
      <c r="Q3723" s="175"/>
      <c r="R3723" s="175"/>
      <c r="S3723" s="175"/>
      <c r="T3723" s="175"/>
      <c r="U3723" s="175"/>
      <c r="V3723" s="175"/>
      <c r="W3723" s="175"/>
      <c r="X3723" s="175"/>
      <c r="Y3723" s="175"/>
      <c r="Z3723" s="175"/>
      <c r="AA3723" s="175"/>
      <c r="AB3723" s="175"/>
      <c r="AC3723" s="175"/>
      <c r="AD3723" s="175"/>
      <c r="AE3723" s="175"/>
      <c r="AF3723" s="175"/>
      <c r="AG3723" s="175"/>
      <c r="AH3723" s="175"/>
      <c r="AI3723" s="175"/>
      <c r="AJ3723" s="175"/>
      <c r="AK3723" s="175"/>
      <c r="AL3723" s="175"/>
      <c r="AM3723" s="175"/>
      <c r="AN3723" s="175"/>
      <c r="AO3723" s="175"/>
      <c r="AP3723" s="175"/>
      <c r="AQ3723" s="175"/>
      <c r="AR3723" s="175"/>
    </row>
    <row r="3724" spans="1:44" ht="102" hidden="1" x14ac:dyDescent="0.3">
      <c r="A3724" s="175"/>
      <c r="B3724" s="185" t="s">
        <v>4637</v>
      </c>
      <c r="C3724" s="182"/>
      <c r="D3724" s="190">
        <v>2194.73</v>
      </c>
      <c r="E3724" s="191">
        <v>2194.73</v>
      </c>
      <c r="F3724" s="186" t="s">
        <v>3808</v>
      </c>
      <c r="G3724" s="181" t="s">
        <v>1206</v>
      </c>
      <c r="H3724" s="182" t="s">
        <v>1207</v>
      </c>
      <c r="I3724" s="175"/>
      <c r="J3724" s="175"/>
      <c r="K3724" s="175"/>
      <c r="L3724" s="175"/>
      <c r="M3724" s="175"/>
      <c r="N3724" s="175"/>
      <c r="O3724" s="175"/>
      <c r="P3724" s="175"/>
      <c r="Q3724" s="175"/>
      <c r="R3724" s="175"/>
      <c r="S3724" s="175"/>
      <c r="T3724" s="175"/>
      <c r="U3724" s="175"/>
      <c r="V3724" s="175"/>
      <c r="W3724" s="175"/>
      <c r="X3724" s="175"/>
      <c r="Y3724" s="175"/>
      <c r="Z3724" s="175"/>
      <c r="AA3724" s="175"/>
      <c r="AB3724" s="175"/>
      <c r="AC3724" s="175"/>
      <c r="AD3724" s="175"/>
      <c r="AE3724" s="175"/>
      <c r="AF3724" s="175"/>
      <c r="AG3724" s="175"/>
      <c r="AH3724" s="175"/>
      <c r="AI3724" s="175"/>
      <c r="AJ3724" s="175"/>
      <c r="AK3724" s="175"/>
      <c r="AL3724" s="175"/>
      <c r="AM3724" s="175"/>
      <c r="AN3724" s="175"/>
      <c r="AO3724" s="175"/>
      <c r="AP3724" s="175"/>
      <c r="AQ3724" s="175"/>
      <c r="AR3724" s="175"/>
    </row>
    <row r="3725" spans="1:44" ht="102" hidden="1" x14ac:dyDescent="0.3">
      <c r="A3725" s="175"/>
      <c r="B3725" s="186" t="s">
        <v>3808</v>
      </c>
      <c r="C3725" s="187"/>
      <c r="D3725" s="190">
        <v>2194.73</v>
      </c>
      <c r="E3725" s="191">
        <v>2194.73</v>
      </c>
      <c r="F3725" s="181" t="s">
        <v>1206</v>
      </c>
      <c r="G3725" s="185" t="s">
        <v>4637</v>
      </c>
      <c r="H3725" s="182"/>
      <c r="I3725" s="175"/>
      <c r="J3725" s="175"/>
      <c r="K3725" s="175"/>
      <c r="L3725" s="175"/>
      <c r="M3725" s="175"/>
      <c r="N3725" s="175"/>
      <c r="O3725" s="175"/>
      <c r="P3725" s="175"/>
      <c r="Q3725" s="175"/>
      <c r="R3725" s="175"/>
      <c r="S3725" s="175"/>
      <c r="T3725" s="175"/>
      <c r="U3725" s="175"/>
      <c r="V3725" s="175"/>
      <c r="W3725" s="175"/>
      <c r="X3725" s="175"/>
      <c r="Y3725" s="175"/>
      <c r="Z3725" s="175"/>
      <c r="AA3725" s="175"/>
      <c r="AB3725" s="175"/>
      <c r="AC3725" s="175"/>
      <c r="AD3725" s="175"/>
      <c r="AE3725" s="175"/>
      <c r="AF3725" s="175"/>
      <c r="AG3725" s="175"/>
      <c r="AH3725" s="175"/>
      <c r="AI3725" s="175"/>
      <c r="AJ3725" s="175"/>
      <c r="AK3725" s="175"/>
      <c r="AL3725" s="175"/>
      <c r="AM3725" s="175"/>
      <c r="AN3725" s="175"/>
      <c r="AO3725" s="175"/>
      <c r="AP3725" s="175"/>
      <c r="AQ3725" s="175"/>
      <c r="AR3725" s="175"/>
    </row>
    <row r="3726" spans="1:44" ht="102" x14ac:dyDescent="0.3">
      <c r="A3726" s="175"/>
      <c r="B3726" s="181" t="s">
        <v>1206</v>
      </c>
      <c r="C3726" s="182" t="s">
        <v>1207</v>
      </c>
      <c r="D3726" s="190">
        <v>2181.85</v>
      </c>
      <c r="E3726" s="191">
        <v>2181.85</v>
      </c>
      <c r="F3726" s="185" t="s">
        <v>4637</v>
      </c>
      <c r="G3726" s="186" t="s">
        <v>3809</v>
      </c>
      <c r="H3726" s="187"/>
      <c r="I3726" s="175"/>
      <c r="J3726" s="175"/>
      <c r="K3726" s="175"/>
      <c r="L3726" s="175"/>
      <c r="M3726" s="175"/>
      <c r="N3726" s="175"/>
      <c r="O3726" s="175"/>
      <c r="P3726" s="175"/>
      <c r="Q3726" s="175"/>
      <c r="R3726" s="175"/>
      <c r="S3726" s="175"/>
      <c r="T3726" s="175"/>
      <c r="U3726" s="175"/>
      <c r="V3726" s="175"/>
      <c r="W3726" s="175"/>
      <c r="X3726" s="175"/>
      <c r="Y3726" s="175"/>
      <c r="Z3726" s="175"/>
      <c r="AA3726" s="175"/>
      <c r="AB3726" s="175"/>
      <c r="AC3726" s="175"/>
      <c r="AD3726" s="175"/>
      <c r="AE3726" s="175"/>
      <c r="AF3726" s="175"/>
      <c r="AG3726" s="175"/>
      <c r="AH3726" s="175"/>
      <c r="AI3726" s="175"/>
      <c r="AJ3726" s="175"/>
      <c r="AK3726" s="175"/>
      <c r="AL3726" s="175"/>
      <c r="AM3726" s="175"/>
      <c r="AN3726" s="175"/>
      <c r="AO3726" s="175"/>
      <c r="AP3726" s="175"/>
      <c r="AQ3726" s="175"/>
      <c r="AR3726" s="175"/>
    </row>
    <row r="3727" spans="1:44" ht="102" hidden="1" x14ac:dyDescent="0.3">
      <c r="A3727" s="175"/>
      <c r="B3727" s="185" t="s">
        <v>4637</v>
      </c>
      <c r="C3727" s="182"/>
      <c r="D3727" s="190">
        <v>2181.85</v>
      </c>
      <c r="E3727" s="191">
        <v>2181.85</v>
      </c>
      <c r="F3727" s="186" t="s">
        <v>3809</v>
      </c>
      <c r="G3727" s="181" t="s">
        <v>2611</v>
      </c>
      <c r="H3727" s="182" t="s">
        <v>2222</v>
      </c>
      <c r="I3727" s="175"/>
      <c r="J3727" s="175"/>
      <c r="K3727" s="175"/>
      <c r="L3727" s="175"/>
      <c r="M3727" s="175"/>
      <c r="N3727" s="175"/>
      <c r="O3727" s="175"/>
      <c r="P3727" s="175"/>
      <c r="Q3727" s="175"/>
      <c r="R3727" s="175"/>
      <c r="S3727" s="175"/>
      <c r="T3727" s="175"/>
      <c r="U3727" s="175"/>
      <c r="V3727" s="175"/>
      <c r="W3727" s="175"/>
      <c r="X3727" s="175"/>
      <c r="Y3727" s="175"/>
      <c r="Z3727" s="175"/>
      <c r="AA3727" s="175"/>
      <c r="AB3727" s="175"/>
      <c r="AC3727" s="175"/>
      <c r="AD3727" s="175"/>
      <c r="AE3727" s="175"/>
      <c r="AF3727" s="175"/>
      <c r="AG3727" s="175"/>
      <c r="AH3727" s="175"/>
      <c r="AI3727" s="175"/>
      <c r="AJ3727" s="175"/>
      <c r="AK3727" s="175"/>
      <c r="AL3727" s="175"/>
      <c r="AM3727" s="175"/>
      <c r="AN3727" s="175"/>
      <c r="AO3727" s="175"/>
      <c r="AP3727" s="175"/>
      <c r="AQ3727" s="175"/>
      <c r="AR3727" s="175"/>
    </row>
    <row r="3728" spans="1:44" ht="102" hidden="1" x14ac:dyDescent="0.3">
      <c r="A3728" s="175"/>
      <c r="B3728" s="186" t="s">
        <v>3809</v>
      </c>
      <c r="C3728" s="187"/>
      <c r="D3728" s="190">
        <v>2181.85</v>
      </c>
      <c r="E3728" s="191">
        <v>2181.85</v>
      </c>
      <c r="F3728" s="181" t="s">
        <v>2611</v>
      </c>
      <c r="G3728" s="185" t="s">
        <v>4637</v>
      </c>
      <c r="H3728" s="182"/>
      <c r="I3728" s="175"/>
      <c r="J3728" s="175"/>
      <c r="K3728" s="175"/>
      <c r="L3728" s="175"/>
      <c r="M3728" s="175"/>
      <c r="N3728" s="175"/>
      <c r="O3728" s="175"/>
      <c r="P3728" s="175"/>
      <c r="Q3728" s="175"/>
      <c r="R3728" s="175"/>
      <c r="S3728" s="175"/>
      <c r="T3728" s="175"/>
      <c r="U3728" s="175"/>
      <c r="V3728" s="175"/>
      <c r="W3728" s="175"/>
      <c r="X3728" s="175"/>
      <c r="Y3728" s="175"/>
      <c r="Z3728" s="175"/>
      <c r="AA3728" s="175"/>
      <c r="AB3728" s="175"/>
      <c r="AC3728" s="175"/>
      <c r="AD3728" s="175"/>
      <c r="AE3728" s="175"/>
      <c r="AF3728" s="175"/>
      <c r="AG3728" s="175"/>
      <c r="AH3728" s="175"/>
      <c r="AI3728" s="175"/>
      <c r="AJ3728" s="175"/>
      <c r="AK3728" s="175"/>
      <c r="AL3728" s="175"/>
      <c r="AM3728" s="175"/>
      <c r="AN3728" s="175"/>
      <c r="AO3728" s="175"/>
      <c r="AP3728" s="175"/>
      <c r="AQ3728" s="175"/>
      <c r="AR3728" s="175"/>
    </row>
    <row r="3729" spans="1:44" ht="102" x14ac:dyDescent="0.3">
      <c r="A3729" s="175"/>
      <c r="B3729" s="181" t="s">
        <v>2611</v>
      </c>
      <c r="C3729" s="182" t="s">
        <v>2222</v>
      </c>
      <c r="D3729" s="190">
        <v>3122.45</v>
      </c>
      <c r="E3729" s="191">
        <v>3122.45</v>
      </c>
      <c r="F3729" s="185" t="s">
        <v>4637</v>
      </c>
      <c r="G3729" s="186" t="s">
        <v>3891</v>
      </c>
      <c r="H3729" s="187"/>
      <c r="I3729" s="175"/>
      <c r="J3729" s="175"/>
      <c r="K3729" s="175"/>
      <c r="L3729" s="175"/>
      <c r="M3729" s="175"/>
      <c r="N3729" s="175"/>
      <c r="O3729" s="175"/>
      <c r="P3729" s="175"/>
      <c r="Q3729" s="175"/>
      <c r="R3729" s="175"/>
      <c r="S3729" s="175"/>
      <c r="T3729" s="175"/>
      <c r="U3729" s="175"/>
      <c r="V3729" s="175"/>
      <c r="W3729" s="175"/>
      <c r="X3729" s="175"/>
      <c r="Y3729" s="175"/>
      <c r="Z3729" s="175"/>
      <c r="AA3729" s="175"/>
      <c r="AB3729" s="175"/>
      <c r="AC3729" s="175"/>
      <c r="AD3729" s="175"/>
      <c r="AE3729" s="175"/>
      <c r="AF3729" s="175"/>
      <c r="AG3729" s="175"/>
      <c r="AH3729" s="175"/>
      <c r="AI3729" s="175"/>
      <c r="AJ3729" s="175"/>
      <c r="AK3729" s="175"/>
      <c r="AL3729" s="175"/>
      <c r="AM3729" s="175"/>
      <c r="AN3729" s="175"/>
      <c r="AO3729" s="175"/>
      <c r="AP3729" s="175"/>
      <c r="AQ3729" s="175"/>
      <c r="AR3729" s="175"/>
    </row>
    <row r="3730" spans="1:44" ht="102" hidden="1" x14ac:dyDescent="0.3">
      <c r="A3730" s="175"/>
      <c r="B3730" s="185" t="s">
        <v>4637</v>
      </c>
      <c r="C3730" s="182"/>
      <c r="D3730" s="190">
        <v>3122.45</v>
      </c>
      <c r="E3730" s="191">
        <v>3122.45</v>
      </c>
      <c r="F3730" s="186" t="s">
        <v>3891</v>
      </c>
      <c r="G3730" s="181" t="s">
        <v>515</v>
      </c>
      <c r="H3730" s="182" t="s">
        <v>516</v>
      </c>
      <c r="I3730" s="175"/>
      <c r="J3730" s="175"/>
      <c r="K3730" s="175"/>
      <c r="L3730" s="175"/>
      <c r="M3730" s="175"/>
      <c r="N3730" s="175"/>
      <c r="O3730" s="175"/>
      <c r="P3730" s="175"/>
      <c r="Q3730" s="175"/>
      <c r="R3730" s="175"/>
      <c r="S3730" s="175"/>
      <c r="T3730" s="175"/>
      <c r="U3730" s="175"/>
      <c r="V3730" s="175"/>
      <c r="W3730" s="175"/>
      <c r="X3730" s="175"/>
      <c r="Y3730" s="175"/>
      <c r="Z3730" s="175"/>
      <c r="AA3730" s="175"/>
      <c r="AB3730" s="175"/>
      <c r="AC3730" s="175"/>
      <c r="AD3730" s="175"/>
      <c r="AE3730" s="175"/>
      <c r="AF3730" s="175"/>
      <c r="AG3730" s="175"/>
      <c r="AH3730" s="175"/>
      <c r="AI3730" s="175"/>
      <c r="AJ3730" s="175"/>
      <c r="AK3730" s="175"/>
      <c r="AL3730" s="175"/>
      <c r="AM3730" s="175"/>
      <c r="AN3730" s="175"/>
      <c r="AO3730" s="175"/>
      <c r="AP3730" s="175"/>
      <c r="AQ3730" s="175"/>
      <c r="AR3730" s="175"/>
    </row>
    <row r="3731" spans="1:44" ht="102" hidden="1" x14ac:dyDescent="0.3">
      <c r="A3731" s="175"/>
      <c r="B3731" s="186" t="s">
        <v>3891</v>
      </c>
      <c r="C3731" s="187"/>
      <c r="D3731" s="190">
        <v>3122.45</v>
      </c>
      <c r="E3731" s="191">
        <v>3122.45</v>
      </c>
      <c r="F3731" s="181" t="s">
        <v>515</v>
      </c>
      <c r="G3731" s="185" t="s">
        <v>4637</v>
      </c>
      <c r="H3731" s="182"/>
      <c r="I3731" s="175"/>
      <c r="J3731" s="175"/>
      <c r="K3731" s="175"/>
      <c r="L3731" s="175"/>
      <c r="M3731" s="175"/>
      <c r="N3731" s="175"/>
      <c r="O3731" s="175"/>
      <c r="P3731" s="175"/>
      <c r="Q3731" s="175"/>
      <c r="R3731" s="175"/>
      <c r="S3731" s="175"/>
      <c r="T3731" s="175"/>
      <c r="U3731" s="175"/>
      <c r="V3731" s="175"/>
      <c r="W3731" s="175"/>
      <c r="X3731" s="175"/>
      <c r="Y3731" s="175"/>
      <c r="Z3731" s="175"/>
      <c r="AA3731" s="175"/>
      <c r="AB3731" s="175"/>
      <c r="AC3731" s="175"/>
      <c r="AD3731" s="175"/>
      <c r="AE3731" s="175"/>
      <c r="AF3731" s="175"/>
      <c r="AG3731" s="175"/>
      <c r="AH3731" s="175"/>
      <c r="AI3731" s="175"/>
      <c r="AJ3731" s="175"/>
      <c r="AK3731" s="175"/>
      <c r="AL3731" s="175"/>
      <c r="AM3731" s="175"/>
      <c r="AN3731" s="175"/>
      <c r="AO3731" s="175"/>
      <c r="AP3731" s="175"/>
      <c r="AQ3731" s="175"/>
      <c r="AR3731" s="175"/>
    </row>
    <row r="3732" spans="1:44" ht="102" x14ac:dyDescent="0.3">
      <c r="A3732" s="175"/>
      <c r="B3732" s="181" t="s">
        <v>515</v>
      </c>
      <c r="C3732" s="182" t="s">
        <v>516</v>
      </c>
      <c r="D3732" s="190">
        <v>4660.05</v>
      </c>
      <c r="E3732" s="191">
        <v>4660.05</v>
      </c>
      <c r="F3732" s="185" t="s">
        <v>4637</v>
      </c>
      <c r="G3732" s="186" t="s">
        <v>3828</v>
      </c>
      <c r="H3732" s="187"/>
      <c r="I3732" s="175"/>
      <c r="J3732" s="175"/>
      <c r="K3732" s="175"/>
      <c r="L3732" s="175"/>
      <c r="M3732" s="175"/>
      <c r="N3732" s="175"/>
      <c r="O3732" s="175"/>
      <c r="P3732" s="175"/>
      <c r="Q3732" s="175"/>
      <c r="R3732" s="175"/>
      <c r="S3732" s="175"/>
      <c r="T3732" s="175"/>
      <c r="U3732" s="175"/>
      <c r="V3732" s="175"/>
      <c r="W3732" s="175"/>
      <c r="X3732" s="175"/>
      <c r="Y3732" s="175"/>
      <c r="Z3732" s="175"/>
      <c r="AA3732" s="175"/>
      <c r="AB3732" s="175"/>
      <c r="AC3732" s="175"/>
      <c r="AD3732" s="175"/>
      <c r="AE3732" s="175"/>
      <c r="AF3732" s="175"/>
      <c r="AG3732" s="175"/>
      <c r="AH3732" s="175"/>
      <c r="AI3732" s="175"/>
      <c r="AJ3732" s="175"/>
      <c r="AK3732" s="175"/>
      <c r="AL3732" s="175"/>
      <c r="AM3732" s="175"/>
      <c r="AN3732" s="175"/>
      <c r="AO3732" s="175"/>
      <c r="AP3732" s="175"/>
      <c r="AQ3732" s="175"/>
      <c r="AR3732" s="175"/>
    </row>
    <row r="3733" spans="1:44" ht="102" hidden="1" x14ac:dyDescent="0.3">
      <c r="A3733" s="175"/>
      <c r="B3733" s="185" t="s">
        <v>4637</v>
      </c>
      <c r="C3733" s="182"/>
      <c r="D3733" s="190">
        <v>4660.05</v>
      </c>
      <c r="E3733" s="191">
        <v>4660.05</v>
      </c>
      <c r="F3733" s="186" t="s">
        <v>3828</v>
      </c>
      <c r="G3733" s="181" t="s">
        <v>1080</v>
      </c>
      <c r="H3733" s="182" t="s">
        <v>1081</v>
      </c>
      <c r="I3733" s="175"/>
      <c r="J3733" s="175"/>
      <c r="K3733" s="175"/>
      <c r="L3733" s="175"/>
      <c r="M3733" s="175"/>
      <c r="N3733" s="175"/>
      <c r="O3733" s="175"/>
      <c r="P3733" s="175"/>
      <c r="Q3733" s="175"/>
      <c r="R3733" s="175"/>
      <c r="S3733" s="175"/>
      <c r="T3733" s="175"/>
      <c r="U3733" s="175"/>
      <c r="V3733" s="175"/>
      <c r="W3733" s="175"/>
      <c r="X3733" s="175"/>
      <c r="Y3733" s="175"/>
      <c r="Z3733" s="175"/>
      <c r="AA3733" s="175"/>
      <c r="AB3733" s="175"/>
      <c r="AC3733" s="175"/>
      <c r="AD3733" s="175"/>
      <c r="AE3733" s="175"/>
      <c r="AF3733" s="175"/>
      <c r="AG3733" s="175"/>
      <c r="AH3733" s="175"/>
      <c r="AI3733" s="175"/>
      <c r="AJ3733" s="175"/>
      <c r="AK3733" s="175"/>
      <c r="AL3733" s="175"/>
      <c r="AM3733" s="175"/>
      <c r="AN3733" s="175"/>
      <c r="AO3733" s="175"/>
      <c r="AP3733" s="175"/>
      <c r="AQ3733" s="175"/>
      <c r="AR3733" s="175"/>
    </row>
    <row r="3734" spans="1:44" ht="102" hidden="1" x14ac:dyDescent="0.3">
      <c r="A3734" s="175"/>
      <c r="B3734" s="186" t="s">
        <v>3828</v>
      </c>
      <c r="C3734" s="187"/>
      <c r="D3734" s="190">
        <v>4660.05</v>
      </c>
      <c r="E3734" s="191">
        <v>4660.05</v>
      </c>
      <c r="F3734" s="181" t="s">
        <v>1080</v>
      </c>
      <c r="G3734" s="185" t="s">
        <v>4637</v>
      </c>
      <c r="H3734" s="182"/>
      <c r="I3734" s="175"/>
      <c r="J3734" s="175"/>
      <c r="K3734" s="175"/>
      <c r="L3734" s="175"/>
      <c r="M3734" s="175"/>
      <c r="N3734" s="175"/>
      <c r="O3734" s="175"/>
      <c r="P3734" s="175"/>
      <c r="Q3734" s="175"/>
      <c r="R3734" s="175"/>
      <c r="S3734" s="175"/>
      <c r="T3734" s="175"/>
      <c r="U3734" s="175"/>
      <c r="V3734" s="175"/>
      <c r="W3734" s="175"/>
      <c r="X3734" s="175"/>
      <c r="Y3734" s="175"/>
      <c r="Z3734" s="175"/>
      <c r="AA3734" s="175"/>
      <c r="AB3734" s="175"/>
      <c r="AC3734" s="175"/>
      <c r="AD3734" s="175"/>
      <c r="AE3734" s="175"/>
      <c r="AF3734" s="175"/>
      <c r="AG3734" s="175"/>
      <c r="AH3734" s="175"/>
      <c r="AI3734" s="175"/>
      <c r="AJ3734" s="175"/>
      <c r="AK3734" s="175"/>
      <c r="AL3734" s="175"/>
      <c r="AM3734" s="175"/>
      <c r="AN3734" s="175"/>
      <c r="AO3734" s="175"/>
      <c r="AP3734" s="175"/>
      <c r="AQ3734" s="175"/>
      <c r="AR3734" s="175"/>
    </row>
    <row r="3735" spans="1:44" ht="102" x14ac:dyDescent="0.3">
      <c r="A3735" s="175"/>
      <c r="B3735" s="181" t="s">
        <v>1080</v>
      </c>
      <c r="C3735" s="182" t="s">
        <v>1081</v>
      </c>
      <c r="D3735" s="190">
        <v>3070.91</v>
      </c>
      <c r="E3735" s="191">
        <v>3070.91</v>
      </c>
      <c r="F3735" s="185" t="s">
        <v>4637</v>
      </c>
      <c r="G3735" s="186" t="s">
        <v>3829</v>
      </c>
      <c r="H3735" s="187"/>
      <c r="I3735" s="175"/>
      <c r="J3735" s="175"/>
      <c r="K3735" s="175"/>
      <c r="L3735" s="175"/>
      <c r="M3735" s="175"/>
      <c r="N3735" s="175"/>
      <c r="O3735" s="175"/>
      <c r="P3735" s="175"/>
      <c r="Q3735" s="175"/>
      <c r="R3735" s="175"/>
      <c r="S3735" s="175"/>
      <c r="T3735" s="175"/>
      <c r="U3735" s="175"/>
      <c r="V3735" s="175"/>
      <c r="W3735" s="175"/>
      <c r="X3735" s="175"/>
      <c r="Y3735" s="175"/>
      <c r="Z3735" s="175"/>
      <c r="AA3735" s="175"/>
      <c r="AB3735" s="175"/>
      <c r="AC3735" s="175"/>
      <c r="AD3735" s="175"/>
      <c r="AE3735" s="175"/>
      <c r="AF3735" s="175"/>
      <c r="AG3735" s="175"/>
      <c r="AH3735" s="175"/>
      <c r="AI3735" s="175"/>
      <c r="AJ3735" s="175"/>
      <c r="AK3735" s="175"/>
      <c r="AL3735" s="175"/>
      <c r="AM3735" s="175"/>
      <c r="AN3735" s="175"/>
      <c r="AO3735" s="175"/>
      <c r="AP3735" s="175"/>
      <c r="AQ3735" s="175"/>
      <c r="AR3735" s="175"/>
    </row>
    <row r="3736" spans="1:44" ht="102" hidden="1" x14ac:dyDescent="0.3">
      <c r="A3736" s="175"/>
      <c r="B3736" s="185" t="s">
        <v>4637</v>
      </c>
      <c r="C3736" s="182"/>
      <c r="D3736" s="190">
        <v>3070.91</v>
      </c>
      <c r="E3736" s="191">
        <v>3070.91</v>
      </c>
      <c r="F3736" s="186" t="s">
        <v>3829</v>
      </c>
      <c r="G3736" s="181" t="s">
        <v>2281</v>
      </c>
      <c r="H3736" s="182" t="s">
        <v>2282</v>
      </c>
      <c r="I3736" s="175"/>
      <c r="J3736" s="175"/>
      <c r="K3736" s="175"/>
      <c r="L3736" s="175"/>
      <c r="M3736" s="175"/>
      <c r="N3736" s="175"/>
      <c r="O3736" s="175"/>
      <c r="P3736" s="175"/>
      <c r="Q3736" s="175"/>
      <c r="R3736" s="175"/>
      <c r="S3736" s="175"/>
      <c r="T3736" s="175"/>
      <c r="U3736" s="175"/>
      <c r="V3736" s="175"/>
      <c r="W3736" s="175"/>
      <c r="X3736" s="175"/>
      <c r="Y3736" s="175"/>
      <c r="Z3736" s="175"/>
      <c r="AA3736" s="175"/>
      <c r="AB3736" s="175"/>
      <c r="AC3736" s="175"/>
      <c r="AD3736" s="175"/>
      <c r="AE3736" s="175"/>
      <c r="AF3736" s="175"/>
      <c r="AG3736" s="175"/>
      <c r="AH3736" s="175"/>
      <c r="AI3736" s="175"/>
      <c r="AJ3736" s="175"/>
      <c r="AK3736" s="175"/>
      <c r="AL3736" s="175"/>
      <c r="AM3736" s="175"/>
      <c r="AN3736" s="175"/>
      <c r="AO3736" s="175"/>
      <c r="AP3736" s="175"/>
      <c r="AQ3736" s="175"/>
      <c r="AR3736" s="175"/>
    </row>
    <row r="3737" spans="1:44" ht="102" hidden="1" x14ac:dyDescent="0.3">
      <c r="A3737" s="175"/>
      <c r="B3737" s="186" t="s">
        <v>3829</v>
      </c>
      <c r="C3737" s="187"/>
      <c r="D3737" s="190">
        <v>3070.91</v>
      </c>
      <c r="E3737" s="191">
        <v>3070.91</v>
      </c>
      <c r="F3737" s="181" t="s">
        <v>2281</v>
      </c>
      <c r="G3737" s="185" t="s">
        <v>4637</v>
      </c>
      <c r="H3737" s="182"/>
      <c r="I3737" s="175"/>
      <c r="J3737" s="175"/>
      <c r="K3737" s="175"/>
      <c r="L3737" s="175"/>
      <c r="M3737" s="175"/>
      <c r="N3737" s="175"/>
      <c r="O3737" s="175"/>
      <c r="P3737" s="175"/>
      <c r="Q3737" s="175"/>
      <c r="R3737" s="175"/>
      <c r="S3737" s="175"/>
      <c r="T3737" s="175"/>
      <c r="U3737" s="175"/>
      <c r="V3737" s="175"/>
      <c r="W3737" s="175"/>
      <c r="X3737" s="175"/>
      <c r="Y3737" s="175"/>
      <c r="Z3737" s="175"/>
      <c r="AA3737" s="175"/>
      <c r="AB3737" s="175"/>
      <c r="AC3737" s="175"/>
      <c r="AD3737" s="175"/>
      <c r="AE3737" s="175"/>
      <c r="AF3737" s="175"/>
      <c r="AG3737" s="175"/>
      <c r="AH3737" s="175"/>
      <c r="AI3737" s="175"/>
      <c r="AJ3737" s="175"/>
      <c r="AK3737" s="175"/>
      <c r="AL3737" s="175"/>
      <c r="AM3737" s="175"/>
      <c r="AN3737" s="175"/>
      <c r="AO3737" s="175"/>
      <c r="AP3737" s="175"/>
      <c r="AQ3737" s="175"/>
      <c r="AR3737" s="175"/>
    </row>
    <row r="3738" spans="1:44" ht="102" x14ac:dyDescent="0.3">
      <c r="A3738" s="175"/>
      <c r="B3738" s="181" t="s">
        <v>2281</v>
      </c>
      <c r="C3738" s="182" t="s">
        <v>2282</v>
      </c>
      <c r="D3738" s="190">
        <v>3058.02</v>
      </c>
      <c r="E3738" s="191">
        <v>3058.02</v>
      </c>
      <c r="F3738" s="185" t="s">
        <v>4637</v>
      </c>
      <c r="G3738" s="186" t="s">
        <v>3830</v>
      </c>
      <c r="H3738" s="187"/>
      <c r="I3738" s="175"/>
      <c r="J3738" s="175"/>
      <c r="K3738" s="175"/>
      <c r="L3738" s="175"/>
      <c r="M3738" s="175"/>
      <c r="N3738" s="175"/>
      <c r="O3738" s="175"/>
      <c r="P3738" s="175"/>
      <c r="Q3738" s="175"/>
      <c r="R3738" s="175"/>
      <c r="S3738" s="175"/>
      <c r="T3738" s="175"/>
      <c r="U3738" s="175"/>
      <c r="V3738" s="175"/>
      <c r="W3738" s="175"/>
      <c r="X3738" s="175"/>
      <c r="Y3738" s="175"/>
      <c r="Z3738" s="175"/>
      <c r="AA3738" s="175"/>
      <c r="AB3738" s="175"/>
      <c r="AC3738" s="175"/>
      <c r="AD3738" s="175"/>
      <c r="AE3738" s="175"/>
      <c r="AF3738" s="175"/>
      <c r="AG3738" s="175"/>
      <c r="AH3738" s="175"/>
      <c r="AI3738" s="175"/>
      <c r="AJ3738" s="175"/>
      <c r="AK3738" s="175"/>
      <c r="AL3738" s="175"/>
      <c r="AM3738" s="175"/>
      <c r="AN3738" s="175"/>
      <c r="AO3738" s="175"/>
      <c r="AP3738" s="175"/>
      <c r="AQ3738" s="175"/>
      <c r="AR3738" s="175"/>
    </row>
    <row r="3739" spans="1:44" ht="102" hidden="1" x14ac:dyDescent="0.3">
      <c r="A3739" s="175"/>
      <c r="B3739" s="185" t="s">
        <v>4637</v>
      </c>
      <c r="C3739" s="182"/>
      <c r="D3739" s="190">
        <v>3058.02</v>
      </c>
      <c r="E3739" s="191">
        <v>3058.02</v>
      </c>
      <c r="F3739" s="186" t="s">
        <v>3830</v>
      </c>
      <c r="G3739" s="181" t="s">
        <v>2453</v>
      </c>
      <c r="H3739" s="182" t="s">
        <v>2454</v>
      </c>
      <c r="I3739" s="175"/>
      <c r="J3739" s="175"/>
      <c r="K3739" s="175"/>
      <c r="L3739" s="175"/>
      <c r="M3739" s="175"/>
      <c r="N3739" s="175"/>
      <c r="O3739" s="175"/>
      <c r="P3739" s="175"/>
      <c r="Q3739" s="175"/>
      <c r="R3739" s="175"/>
      <c r="S3739" s="175"/>
      <c r="T3739" s="175"/>
      <c r="U3739" s="175"/>
      <c r="V3739" s="175"/>
      <c r="W3739" s="175"/>
      <c r="X3739" s="175"/>
      <c r="Y3739" s="175"/>
      <c r="Z3739" s="175"/>
      <c r="AA3739" s="175"/>
      <c r="AB3739" s="175"/>
      <c r="AC3739" s="175"/>
      <c r="AD3739" s="175"/>
      <c r="AE3739" s="175"/>
      <c r="AF3739" s="175"/>
      <c r="AG3739" s="175"/>
      <c r="AH3739" s="175"/>
      <c r="AI3739" s="175"/>
      <c r="AJ3739" s="175"/>
      <c r="AK3739" s="175"/>
      <c r="AL3739" s="175"/>
      <c r="AM3739" s="175"/>
      <c r="AN3739" s="175"/>
      <c r="AO3739" s="175"/>
      <c r="AP3739" s="175"/>
      <c r="AQ3739" s="175"/>
      <c r="AR3739" s="175"/>
    </row>
    <row r="3740" spans="1:44" ht="102" hidden="1" x14ac:dyDescent="0.3">
      <c r="A3740" s="175"/>
      <c r="B3740" s="186" t="s">
        <v>3830</v>
      </c>
      <c r="C3740" s="187"/>
      <c r="D3740" s="190">
        <v>3058.02</v>
      </c>
      <c r="E3740" s="191">
        <v>3058.02</v>
      </c>
      <c r="F3740" s="181" t="s">
        <v>2453</v>
      </c>
      <c r="G3740" s="185" t="s">
        <v>4637</v>
      </c>
      <c r="H3740" s="182"/>
      <c r="I3740" s="175"/>
      <c r="J3740" s="175"/>
      <c r="K3740" s="175"/>
      <c r="L3740" s="175"/>
      <c r="M3740" s="175"/>
      <c r="N3740" s="175"/>
      <c r="O3740" s="175"/>
      <c r="P3740" s="175"/>
      <c r="Q3740" s="175"/>
      <c r="R3740" s="175"/>
      <c r="S3740" s="175"/>
      <c r="T3740" s="175"/>
      <c r="U3740" s="175"/>
      <c r="V3740" s="175"/>
      <c r="W3740" s="175"/>
      <c r="X3740" s="175"/>
      <c r="Y3740" s="175"/>
      <c r="Z3740" s="175"/>
      <c r="AA3740" s="175"/>
      <c r="AB3740" s="175"/>
      <c r="AC3740" s="175"/>
      <c r="AD3740" s="175"/>
      <c r="AE3740" s="175"/>
      <c r="AF3740" s="175"/>
      <c r="AG3740" s="175"/>
      <c r="AH3740" s="175"/>
      <c r="AI3740" s="175"/>
      <c r="AJ3740" s="175"/>
      <c r="AK3740" s="175"/>
      <c r="AL3740" s="175"/>
      <c r="AM3740" s="175"/>
      <c r="AN3740" s="175"/>
      <c r="AO3740" s="175"/>
      <c r="AP3740" s="175"/>
      <c r="AQ3740" s="175"/>
      <c r="AR3740" s="175"/>
    </row>
    <row r="3741" spans="1:44" ht="102" x14ac:dyDescent="0.3">
      <c r="A3741" s="175"/>
      <c r="B3741" s="181" t="s">
        <v>2453</v>
      </c>
      <c r="C3741" s="182" t="s">
        <v>2454</v>
      </c>
      <c r="D3741" s="190">
        <v>4415.24</v>
      </c>
      <c r="E3741" s="191">
        <v>4415.24</v>
      </c>
      <c r="F3741" s="185" t="s">
        <v>4637</v>
      </c>
      <c r="G3741" s="186" t="s">
        <v>3831</v>
      </c>
      <c r="H3741" s="187"/>
      <c r="I3741" s="175"/>
      <c r="J3741" s="175"/>
      <c r="K3741" s="175"/>
      <c r="L3741" s="175"/>
      <c r="M3741" s="175"/>
      <c r="N3741" s="175"/>
      <c r="O3741" s="175"/>
      <c r="P3741" s="175"/>
      <c r="Q3741" s="175"/>
      <c r="R3741" s="175"/>
      <c r="S3741" s="175"/>
      <c r="T3741" s="175"/>
      <c r="U3741" s="175"/>
      <c r="V3741" s="175"/>
      <c r="W3741" s="175"/>
      <c r="X3741" s="175"/>
      <c r="Y3741" s="175"/>
      <c r="Z3741" s="175"/>
      <c r="AA3741" s="175"/>
      <c r="AB3741" s="175"/>
      <c r="AC3741" s="175"/>
      <c r="AD3741" s="175"/>
      <c r="AE3741" s="175"/>
      <c r="AF3741" s="175"/>
      <c r="AG3741" s="175"/>
      <c r="AH3741" s="175"/>
      <c r="AI3741" s="175"/>
      <c r="AJ3741" s="175"/>
      <c r="AK3741" s="175"/>
      <c r="AL3741" s="175"/>
      <c r="AM3741" s="175"/>
      <c r="AN3741" s="175"/>
      <c r="AO3741" s="175"/>
      <c r="AP3741" s="175"/>
      <c r="AQ3741" s="175"/>
      <c r="AR3741" s="175"/>
    </row>
    <row r="3742" spans="1:44" ht="102" hidden="1" x14ac:dyDescent="0.3">
      <c r="A3742" s="175"/>
      <c r="B3742" s="185" t="s">
        <v>4637</v>
      </c>
      <c r="C3742" s="182"/>
      <c r="D3742" s="190">
        <v>4415.24</v>
      </c>
      <c r="E3742" s="191">
        <v>4415.24</v>
      </c>
      <c r="F3742" s="186" t="s">
        <v>3831</v>
      </c>
      <c r="G3742" s="181" t="s">
        <v>3932</v>
      </c>
      <c r="H3742" s="182" t="s">
        <v>286</v>
      </c>
      <c r="I3742" s="175"/>
      <c r="J3742" s="175"/>
      <c r="K3742" s="175"/>
      <c r="L3742" s="175"/>
      <c r="M3742" s="175"/>
      <c r="N3742" s="175"/>
      <c r="O3742" s="175"/>
      <c r="P3742" s="175"/>
      <c r="Q3742" s="175"/>
      <c r="R3742" s="175"/>
      <c r="S3742" s="175"/>
      <c r="T3742" s="175"/>
      <c r="U3742" s="175"/>
      <c r="V3742" s="175"/>
      <c r="W3742" s="175"/>
      <c r="X3742" s="175"/>
      <c r="Y3742" s="175"/>
      <c r="Z3742" s="175"/>
      <c r="AA3742" s="175"/>
      <c r="AB3742" s="175"/>
      <c r="AC3742" s="175"/>
      <c r="AD3742" s="175"/>
      <c r="AE3742" s="175"/>
      <c r="AF3742" s="175"/>
      <c r="AG3742" s="175"/>
      <c r="AH3742" s="175"/>
      <c r="AI3742" s="175"/>
      <c r="AJ3742" s="175"/>
      <c r="AK3742" s="175"/>
      <c r="AL3742" s="175"/>
      <c r="AM3742" s="175"/>
      <c r="AN3742" s="175"/>
      <c r="AO3742" s="175"/>
      <c r="AP3742" s="175"/>
      <c r="AQ3742" s="175"/>
      <c r="AR3742" s="175"/>
    </row>
    <row r="3743" spans="1:44" ht="102" hidden="1" x14ac:dyDescent="0.3">
      <c r="A3743" s="175"/>
      <c r="B3743" s="186" t="s">
        <v>3831</v>
      </c>
      <c r="C3743" s="187"/>
      <c r="D3743" s="190">
        <v>4415.24</v>
      </c>
      <c r="E3743" s="191">
        <v>4415.24</v>
      </c>
      <c r="F3743" s="181" t="s">
        <v>3932</v>
      </c>
      <c r="G3743" s="185" t="s">
        <v>4637</v>
      </c>
      <c r="H3743" s="182"/>
      <c r="I3743" s="175"/>
      <c r="J3743" s="175"/>
      <c r="K3743" s="175"/>
      <c r="L3743" s="175"/>
      <c r="M3743" s="175"/>
      <c r="N3743" s="175"/>
      <c r="O3743" s="175"/>
      <c r="P3743" s="175"/>
      <c r="Q3743" s="175"/>
      <c r="R3743" s="175"/>
      <c r="S3743" s="175"/>
      <c r="T3743" s="175"/>
      <c r="U3743" s="175"/>
      <c r="V3743" s="175"/>
      <c r="W3743" s="175"/>
      <c r="X3743" s="175"/>
      <c r="Y3743" s="175"/>
      <c r="Z3743" s="175"/>
      <c r="AA3743" s="175"/>
      <c r="AB3743" s="175"/>
      <c r="AC3743" s="175"/>
      <c r="AD3743" s="175"/>
      <c r="AE3743" s="175"/>
      <c r="AF3743" s="175"/>
      <c r="AG3743" s="175"/>
      <c r="AH3743" s="175"/>
      <c r="AI3743" s="175"/>
      <c r="AJ3743" s="175"/>
      <c r="AK3743" s="175"/>
      <c r="AL3743" s="175"/>
      <c r="AM3743" s="175"/>
      <c r="AN3743" s="175"/>
      <c r="AO3743" s="175"/>
      <c r="AP3743" s="175"/>
      <c r="AQ3743" s="175"/>
      <c r="AR3743" s="175"/>
    </row>
    <row r="3744" spans="1:44" ht="102" x14ac:dyDescent="0.3">
      <c r="A3744" s="175"/>
      <c r="B3744" s="181" t="s">
        <v>3932</v>
      </c>
      <c r="C3744" s="182" t="s">
        <v>286</v>
      </c>
      <c r="D3744" s="190">
        <v>3367.26</v>
      </c>
      <c r="E3744" s="191">
        <v>3367.26</v>
      </c>
      <c r="F3744" s="185" t="s">
        <v>4637</v>
      </c>
      <c r="G3744" s="186" t="s">
        <v>4565</v>
      </c>
      <c r="H3744" s="187"/>
      <c r="I3744" s="175"/>
      <c r="J3744" s="175"/>
      <c r="K3744" s="175"/>
      <c r="L3744" s="175"/>
      <c r="M3744" s="175"/>
      <c r="N3744" s="175"/>
      <c r="O3744" s="175"/>
      <c r="P3744" s="175"/>
      <c r="Q3744" s="175"/>
      <c r="R3744" s="175"/>
      <c r="S3744" s="175"/>
      <c r="T3744" s="175"/>
      <c r="U3744" s="175"/>
      <c r="V3744" s="175"/>
      <c r="W3744" s="175"/>
      <c r="X3744" s="175"/>
      <c r="Y3744" s="175"/>
      <c r="Z3744" s="175"/>
      <c r="AA3744" s="175"/>
      <c r="AB3744" s="175"/>
      <c r="AC3744" s="175"/>
      <c r="AD3744" s="175"/>
      <c r="AE3744" s="175"/>
      <c r="AF3744" s="175"/>
      <c r="AG3744" s="175"/>
      <c r="AH3744" s="175"/>
      <c r="AI3744" s="175"/>
      <c r="AJ3744" s="175"/>
      <c r="AK3744" s="175"/>
      <c r="AL3744" s="175"/>
      <c r="AM3744" s="175"/>
      <c r="AN3744" s="175"/>
      <c r="AO3744" s="175"/>
      <c r="AP3744" s="175"/>
      <c r="AQ3744" s="175"/>
      <c r="AR3744" s="175"/>
    </row>
    <row r="3745" spans="1:44" ht="102" hidden="1" x14ac:dyDescent="0.3">
      <c r="A3745" s="175"/>
      <c r="B3745" s="185" t="s">
        <v>4637</v>
      </c>
      <c r="C3745" s="182"/>
      <c r="D3745" s="190">
        <v>3367.26</v>
      </c>
      <c r="E3745" s="191">
        <v>3367.26</v>
      </c>
      <c r="F3745" s="186" t="s">
        <v>4565</v>
      </c>
      <c r="G3745" s="181" t="s">
        <v>2519</v>
      </c>
      <c r="H3745" s="182" t="s">
        <v>329</v>
      </c>
      <c r="I3745" s="175"/>
      <c r="J3745" s="175"/>
      <c r="K3745" s="175"/>
      <c r="L3745" s="175"/>
      <c r="M3745" s="175"/>
      <c r="N3745" s="175"/>
      <c r="O3745" s="175"/>
      <c r="P3745" s="175"/>
      <c r="Q3745" s="175"/>
      <c r="R3745" s="175"/>
      <c r="S3745" s="175"/>
      <c r="T3745" s="175"/>
      <c r="U3745" s="175"/>
      <c r="V3745" s="175"/>
      <c r="W3745" s="175"/>
      <c r="X3745" s="175"/>
      <c r="Y3745" s="175"/>
      <c r="Z3745" s="175"/>
      <c r="AA3745" s="175"/>
      <c r="AB3745" s="175"/>
      <c r="AC3745" s="175"/>
      <c r="AD3745" s="175"/>
      <c r="AE3745" s="175"/>
      <c r="AF3745" s="175"/>
      <c r="AG3745" s="175"/>
      <c r="AH3745" s="175"/>
      <c r="AI3745" s="175"/>
      <c r="AJ3745" s="175"/>
      <c r="AK3745" s="175"/>
      <c r="AL3745" s="175"/>
      <c r="AM3745" s="175"/>
      <c r="AN3745" s="175"/>
      <c r="AO3745" s="175"/>
      <c r="AP3745" s="175"/>
      <c r="AQ3745" s="175"/>
      <c r="AR3745" s="175"/>
    </row>
    <row r="3746" spans="1:44" ht="102" hidden="1" x14ac:dyDescent="0.3">
      <c r="A3746" s="175"/>
      <c r="B3746" s="186" t="s">
        <v>4565</v>
      </c>
      <c r="C3746" s="187"/>
      <c r="D3746" s="190">
        <v>3367.26</v>
      </c>
      <c r="E3746" s="191">
        <v>3367.26</v>
      </c>
      <c r="F3746" s="181" t="s">
        <v>2519</v>
      </c>
      <c r="G3746" s="185" t="s">
        <v>4637</v>
      </c>
      <c r="H3746" s="182"/>
      <c r="I3746" s="175"/>
      <c r="J3746" s="175"/>
      <c r="K3746" s="175"/>
      <c r="L3746" s="175"/>
      <c r="M3746" s="175"/>
      <c r="N3746" s="175"/>
      <c r="O3746" s="175"/>
      <c r="P3746" s="175"/>
      <c r="Q3746" s="175"/>
      <c r="R3746" s="175"/>
      <c r="S3746" s="175"/>
      <c r="T3746" s="175"/>
      <c r="U3746" s="175"/>
      <c r="V3746" s="175"/>
      <c r="W3746" s="175"/>
      <c r="X3746" s="175"/>
      <c r="Y3746" s="175"/>
      <c r="Z3746" s="175"/>
      <c r="AA3746" s="175"/>
      <c r="AB3746" s="175"/>
      <c r="AC3746" s="175"/>
      <c r="AD3746" s="175"/>
      <c r="AE3746" s="175"/>
      <c r="AF3746" s="175"/>
      <c r="AG3746" s="175"/>
      <c r="AH3746" s="175"/>
      <c r="AI3746" s="175"/>
      <c r="AJ3746" s="175"/>
      <c r="AK3746" s="175"/>
      <c r="AL3746" s="175"/>
      <c r="AM3746" s="175"/>
      <c r="AN3746" s="175"/>
      <c r="AO3746" s="175"/>
      <c r="AP3746" s="175"/>
      <c r="AQ3746" s="175"/>
      <c r="AR3746" s="175"/>
    </row>
    <row r="3747" spans="1:44" ht="102" x14ac:dyDescent="0.3">
      <c r="A3747" s="175"/>
      <c r="B3747" s="181" t="s">
        <v>2519</v>
      </c>
      <c r="C3747" s="182" t="s">
        <v>329</v>
      </c>
      <c r="D3747" s="190">
        <v>3118.15</v>
      </c>
      <c r="E3747" s="191">
        <v>3118.15</v>
      </c>
      <c r="F3747" s="185" t="s">
        <v>4637</v>
      </c>
      <c r="G3747" s="186" t="s">
        <v>3176</v>
      </c>
      <c r="H3747" s="187"/>
      <c r="I3747" s="175"/>
      <c r="J3747" s="175"/>
      <c r="K3747" s="175"/>
      <c r="L3747" s="175"/>
      <c r="M3747" s="175"/>
      <c r="N3747" s="175"/>
      <c r="O3747" s="175"/>
      <c r="P3747" s="175"/>
      <c r="Q3747" s="175"/>
      <c r="R3747" s="175"/>
      <c r="S3747" s="175"/>
      <c r="T3747" s="175"/>
      <c r="U3747" s="175"/>
      <c r="V3747" s="175"/>
      <c r="W3747" s="175"/>
      <c r="X3747" s="175"/>
      <c r="Y3747" s="175"/>
      <c r="Z3747" s="175"/>
      <c r="AA3747" s="175"/>
      <c r="AB3747" s="175"/>
      <c r="AC3747" s="175"/>
      <c r="AD3747" s="175"/>
      <c r="AE3747" s="175"/>
      <c r="AF3747" s="175"/>
      <c r="AG3747" s="175"/>
      <c r="AH3747" s="175"/>
      <c r="AI3747" s="175"/>
      <c r="AJ3747" s="175"/>
      <c r="AK3747" s="175"/>
      <c r="AL3747" s="175"/>
      <c r="AM3747" s="175"/>
      <c r="AN3747" s="175"/>
      <c r="AO3747" s="175"/>
      <c r="AP3747" s="175"/>
      <c r="AQ3747" s="175"/>
      <c r="AR3747" s="175"/>
    </row>
    <row r="3748" spans="1:44" ht="102" hidden="1" x14ac:dyDescent="0.3">
      <c r="A3748" s="175"/>
      <c r="B3748" s="185" t="s">
        <v>4637</v>
      </c>
      <c r="C3748" s="182"/>
      <c r="D3748" s="190">
        <v>3118.15</v>
      </c>
      <c r="E3748" s="191">
        <v>3118.15</v>
      </c>
      <c r="F3748" s="186" t="s">
        <v>3176</v>
      </c>
      <c r="G3748" s="181" t="s">
        <v>2158</v>
      </c>
      <c r="H3748" s="182" t="s">
        <v>323</v>
      </c>
      <c r="I3748" s="175"/>
      <c r="J3748" s="175"/>
      <c r="K3748" s="175"/>
      <c r="L3748" s="175"/>
      <c r="M3748" s="175"/>
      <c r="N3748" s="175"/>
      <c r="O3748" s="175"/>
      <c r="P3748" s="175"/>
      <c r="Q3748" s="175"/>
      <c r="R3748" s="175"/>
      <c r="S3748" s="175"/>
      <c r="T3748" s="175"/>
      <c r="U3748" s="175"/>
      <c r="V3748" s="175"/>
      <c r="W3748" s="175"/>
      <c r="X3748" s="175"/>
      <c r="Y3748" s="175"/>
      <c r="Z3748" s="175"/>
      <c r="AA3748" s="175"/>
      <c r="AB3748" s="175"/>
      <c r="AC3748" s="175"/>
      <c r="AD3748" s="175"/>
      <c r="AE3748" s="175"/>
      <c r="AF3748" s="175"/>
      <c r="AG3748" s="175"/>
      <c r="AH3748" s="175"/>
      <c r="AI3748" s="175"/>
      <c r="AJ3748" s="175"/>
      <c r="AK3748" s="175"/>
      <c r="AL3748" s="175"/>
      <c r="AM3748" s="175"/>
      <c r="AN3748" s="175"/>
      <c r="AO3748" s="175"/>
      <c r="AP3748" s="175"/>
      <c r="AQ3748" s="175"/>
      <c r="AR3748" s="175"/>
    </row>
    <row r="3749" spans="1:44" ht="102" hidden="1" x14ac:dyDescent="0.3">
      <c r="A3749" s="175"/>
      <c r="B3749" s="186" t="s">
        <v>3176</v>
      </c>
      <c r="C3749" s="187"/>
      <c r="D3749" s="190">
        <v>3118.15</v>
      </c>
      <c r="E3749" s="191">
        <v>3118.15</v>
      </c>
      <c r="F3749" s="181" t="s">
        <v>2158</v>
      </c>
      <c r="G3749" s="185" t="s">
        <v>4637</v>
      </c>
      <c r="H3749" s="182"/>
      <c r="I3749" s="175"/>
      <c r="J3749" s="175"/>
      <c r="K3749" s="175"/>
      <c r="L3749" s="175"/>
      <c r="M3749" s="175"/>
      <c r="N3749" s="175"/>
      <c r="O3749" s="175"/>
      <c r="P3749" s="175"/>
      <c r="Q3749" s="175"/>
      <c r="R3749" s="175"/>
      <c r="S3749" s="175"/>
      <c r="T3749" s="175"/>
      <c r="U3749" s="175"/>
      <c r="V3749" s="175"/>
      <c r="W3749" s="175"/>
      <c r="X3749" s="175"/>
      <c r="Y3749" s="175"/>
      <c r="Z3749" s="175"/>
      <c r="AA3749" s="175"/>
      <c r="AB3749" s="175"/>
      <c r="AC3749" s="175"/>
      <c r="AD3749" s="175"/>
      <c r="AE3749" s="175"/>
      <c r="AF3749" s="175"/>
      <c r="AG3749" s="175"/>
      <c r="AH3749" s="175"/>
      <c r="AI3749" s="175"/>
      <c r="AJ3749" s="175"/>
      <c r="AK3749" s="175"/>
      <c r="AL3749" s="175"/>
      <c r="AM3749" s="175"/>
      <c r="AN3749" s="175"/>
      <c r="AO3749" s="175"/>
      <c r="AP3749" s="175"/>
      <c r="AQ3749" s="175"/>
      <c r="AR3749" s="175"/>
    </row>
    <row r="3750" spans="1:44" ht="102" x14ac:dyDescent="0.3">
      <c r="A3750" s="175"/>
      <c r="B3750" s="181" t="s">
        <v>2158</v>
      </c>
      <c r="C3750" s="182" t="s">
        <v>323</v>
      </c>
      <c r="D3750" s="190">
        <v>2452.4299999999998</v>
      </c>
      <c r="E3750" s="191">
        <v>2452.4299999999998</v>
      </c>
      <c r="F3750" s="185" t="s">
        <v>4637</v>
      </c>
      <c r="G3750" s="186" t="s">
        <v>3112</v>
      </c>
      <c r="H3750" s="187"/>
      <c r="I3750" s="175"/>
      <c r="J3750" s="175"/>
      <c r="K3750" s="175"/>
      <c r="L3750" s="175"/>
      <c r="M3750" s="175"/>
      <c r="N3750" s="175"/>
      <c r="O3750" s="175"/>
      <c r="P3750" s="175"/>
      <c r="Q3750" s="175"/>
      <c r="R3750" s="175"/>
      <c r="S3750" s="175"/>
      <c r="T3750" s="175"/>
      <c r="U3750" s="175"/>
      <c r="V3750" s="175"/>
      <c r="W3750" s="175"/>
      <c r="X3750" s="175"/>
      <c r="Y3750" s="175"/>
      <c r="Z3750" s="175"/>
      <c r="AA3750" s="175"/>
      <c r="AB3750" s="175"/>
      <c r="AC3750" s="175"/>
      <c r="AD3750" s="175"/>
      <c r="AE3750" s="175"/>
      <c r="AF3750" s="175"/>
      <c r="AG3750" s="175"/>
      <c r="AH3750" s="175"/>
      <c r="AI3750" s="175"/>
      <c r="AJ3750" s="175"/>
      <c r="AK3750" s="175"/>
      <c r="AL3750" s="175"/>
      <c r="AM3750" s="175"/>
      <c r="AN3750" s="175"/>
      <c r="AO3750" s="175"/>
      <c r="AP3750" s="175"/>
      <c r="AQ3750" s="175"/>
      <c r="AR3750" s="175"/>
    </row>
    <row r="3751" spans="1:44" ht="102" hidden="1" x14ac:dyDescent="0.3">
      <c r="A3751" s="175"/>
      <c r="B3751" s="185" t="s">
        <v>4637</v>
      </c>
      <c r="C3751" s="182"/>
      <c r="D3751" s="190">
        <v>2452.4299999999998</v>
      </c>
      <c r="E3751" s="191">
        <v>2452.4299999999998</v>
      </c>
      <c r="F3751" s="186" t="s">
        <v>3112</v>
      </c>
      <c r="G3751" s="181" t="s">
        <v>1021</v>
      </c>
      <c r="H3751" s="182" t="s">
        <v>200</v>
      </c>
      <c r="I3751" s="175"/>
      <c r="J3751" s="175"/>
      <c r="K3751" s="175"/>
      <c r="L3751" s="175"/>
      <c r="M3751" s="175"/>
      <c r="N3751" s="175"/>
      <c r="O3751" s="175"/>
      <c r="P3751" s="175"/>
      <c r="Q3751" s="175"/>
      <c r="R3751" s="175"/>
      <c r="S3751" s="175"/>
      <c r="T3751" s="175"/>
      <c r="U3751" s="175"/>
      <c r="V3751" s="175"/>
      <c r="W3751" s="175"/>
      <c r="X3751" s="175"/>
      <c r="Y3751" s="175"/>
      <c r="Z3751" s="175"/>
      <c r="AA3751" s="175"/>
      <c r="AB3751" s="175"/>
      <c r="AC3751" s="175"/>
      <c r="AD3751" s="175"/>
      <c r="AE3751" s="175"/>
      <c r="AF3751" s="175"/>
      <c r="AG3751" s="175"/>
      <c r="AH3751" s="175"/>
      <c r="AI3751" s="175"/>
      <c r="AJ3751" s="175"/>
      <c r="AK3751" s="175"/>
      <c r="AL3751" s="175"/>
      <c r="AM3751" s="175"/>
      <c r="AN3751" s="175"/>
      <c r="AO3751" s="175"/>
      <c r="AP3751" s="175"/>
      <c r="AQ3751" s="175"/>
      <c r="AR3751" s="175"/>
    </row>
    <row r="3752" spans="1:44" ht="102" hidden="1" x14ac:dyDescent="0.3">
      <c r="A3752" s="175"/>
      <c r="B3752" s="186" t="s">
        <v>3112</v>
      </c>
      <c r="C3752" s="187"/>
      <c r="D3752" s="190">
        <v>2452.4299999999998</v>
      </c>
      <c r="E3752" s="191">
        <v>2452.4299999999998</v>
      </c>
      <c r="F3752" s="181" t="s">
        <v>1021</v>
      </c>
      <c r="G3752" s="185" t="s">
        <v>4637</v>
      </c>
      <c r="H3752" s="182"/>
      <c r="I3752" s="175"/>
      <c r="J3752" s="175"/>
      <c r="K3752" s="175"/>
      <c r="L3752" s="175"/>
      <c r="M3752" s="175"/>
      <c r="N3752" s="175"/>
      <c r="O3752" s="175"/>
      <c r="P3752" s="175"/>
      <c r="Q3752" s="175"/>
      <c r="R3752" s="175"/>
      <c r="S3752" s="175"/>
      <c r="T3752" s="175"/>
      <c r="U3752" s="175"/>
      <c r="V3752" s="175"/>
      <c r="W3752" s="175"/>
      <c r="X3752" s="175"/>
      <c r="Y3752" s="175"/>
      <c r="Z3752" s="175"/>
      <c r="AA3752" s="175"/>
      <c r="AB3752" s="175"/>
      <c r="AC3752" s="175"/>
      <c r="AD3752" s="175"/>
      <c r="AE3752" s="175"/>
      <c r="AF3752" s="175"/>
      <c r="AG3752" s="175"/>
      <c r="AH3752" s="175"/>
      <c r="AI3752" s="175"/>
      <c r="AJ3752" s="175"/>
      <c r="AK3752" s="175"/>
      <c r="AL3752" s="175"/>
      <c r="AM3752" s="175"/>
      <c r="AN3752" s="175"/>
      <c r="AO3752" s="175"/>
      <c r="AP3752" s="175"/>
      <c r="AQ3752" s="175"/>
      <c r="AR3752" s="175"/>
    </row>
    <row r="3753" spans="1:44" ht="102" x14ac:dyDescent="0.3">
      <c r="A3753" s="175"/>
      <c r="B3753" s="181" t="s">
        <v>1021</v>
      </c>
      <c r="C3753" s="182" t="s">
        <v>200</v>
      </c>
      <c r="D3753" s="190">
        <v>2452.4299999999998</v>
      </c>
      <c r="E3753" s="191">
        <v>2452.4299999999998</v>
      </c>
      <c r="F3753" s="185" t="s">
        <v>4637</v>
      </c>
      <c r="G3753" s="186" t="s">
        <v>3249</v>
      </c>
      <c r="H3753" s="187"/>
      <c r="I3753" s="175"/>
      <c r="J3753" s="175"/>
      <c r="K3753" s="175"/>
      <c r="L3753" s="175"/>
      <c r="M3753" s="175"/>
      <c r="N3753" s="175"/>
      <c r="O3753" s="175"/>
      <c r="P3753" s="175"/>
      <c r="Q3753" s="175"/>
      <c r="R3753" s="175"/>
      <c r="S3753" s="175"/>
      <c r="T3753" s="175"/>
      <c r="U3753" s="175"/>
      <c r="V3753" s="175"/>
      <c r="W3753" s="175"/>
      <c r="X3753" s="175"/>
      <c r="Y3753" s="175"/>
      <c r="Z3753" s="175"/>
      <c r="AA3753" s="175"/>
      <c r="AB3753" s="175"/>
      <c r="AC3753" s="175"/>
      <c r="AD3753" s="175"/>
      <c r="AE3753" s="175"/>
      <c r="AF3753" s="175"/>
      <c r="AG3753" s="175"/>
      <c r="AH3753" s="175"/>
      <c r="AI3753" s="175"/>
      <c r="AJ3753" s="175"/>
      <c r="AK3753" s="175"/>
      <c r="AL3753" s="175"/>
      <c r="AM3753" s="175"/>
      <c r="AN3753" s="175"/>
      <c r="AO3753" s="175"/>
      <c r="AP3753" s="175"/>
      <c r="AQ3753" s="175"/>
      <c r="AR3753" s="175"/>
    </row>
    <row r="3754" spans="1:44" ht="102" hidden="1" x14ac:dyDescent="0.3">
      <c r="A3754" s="175"/>
      <c r="B3754" s="185" t="s">
        <v>4637</v>
      </c>
      <c r="C3754" s="182"/>
      <c r="D3754" s="190">
        <v>2452.4299999999998</v>
      </c>
      <c r="E3754" s="191">
        <v>2452.4299999999998</v>
      </c>
      <c r="F3754" s="186" t="s">
        <v>3249</v>
      </c>
      <c r="G3754" s="181" t="s">
        <v>2181</v>
      </c>
      <c r="H3754" s="182" t="s">
        <v>342</v>
      </c>
      <c r="I3754" s="175"/>
      <c r="J3754" s="175"/>
      <c r="K3754" s="175"/>
      <c r="L3754" s="175"/>
      <c r="M3754" s="175"/>
      <c r="N3754" s="175"/>
      <c r="O3754" s="175"/>
      <c r="P3754" s="175"/>
      <c r="Q3754" s="175"/>
      <c r="R3754" s="175"/>
      <c r="S3754" s="175"/>
      <c r="T3754" s="175"/>
      <c r="U3754" s="175"/>
      <c r="V3754" s="175"/>
      <c r="W3754" s="175"/>
      <c r="X3754" s="175"/>
      <c r="Y3754" s="175"/>
      <c r="Z3754" s="175"/>
      <c r="AA3754" s="175"/>
      <c r="AB3754" s="175"/>
      <c r="AC3754" s="175"/>
      <c r="AD3754" s="175"/>
      <c r="AE3754" s="175"/>
      <c r="AF3754" s="175"/>
      <c r="AG3754" s="175"/>
      <c r="AH3754" s="175"/>
      <c r="AI3754" s="175"/>
      <c r="AJ3754" s="175"/>
      <c r="AK3754" s="175"/>
      <c r="AL3754" s="175"/>
      <c r="AM3754" s="175"/>
      <c r="AN3754" s="175"/>
      <c r="AO3754" s="175"/>
      <c r="AP3754" s="175"/>
      <c r="AQ3754" s="175"/>
      <c r="AR3754" s="175"/>
    </row>
    <row r="3755" spans="1:44" ht="102" hidden="1" x14ac:dyDescent="0.3">
      <c r="A3755" s="175"/>
      <c r="B3755" s="186" t="s">
        <v>3249</v>
      </c>
      <c r="C3755" s="187"/>
      <c r="D3755" s="190">
        <v>2452.4299999999998</v>
      </c>
      <c r="E3755" s="191">
        <v>2452.4299999999998</v>
      </c>
      <c r="F3755" s="181" t="s">
        <v>2181</v>
      </c>
      <c r="G3755" s="185" t="s">
        <v>4637</v>
      </c>
      <c r="H3755" s="182"/>
      <c r="I3755" s="175"/>
      <c r="J3755" s="175"/>
      <c r="K3755" s="175"/>
      <c r="L3755" s="175"/>
      <c r="M3755" s="175"/>
      <c r="N3755" s="175"/>
      <c r="O3755" s="175"/>
      <c r="P3755" s="175"/>
      <c r="Q3755" s="175"/>
      <c r="R3755" s="175"/>
      <c r="S3755" s="175"/>
      <c r="T3755" s="175"/>
      <c r="U3755" s="175"/>
      <c r="V3755" s="175"/>
      <c r="W3755" s="175"/>
      <c r="X3755" s="175"/>
      <c r="Y3755" s="175"/>
      <c r="Z3755" s="175"/>
      <c r="AA3755" s="175"/>
      <c r="AB3755" s="175"/>
      <c r="AC3755" s="175"/>
      <c r="AD3755" s="175"/>
      <c r="AE3755" s="175"/>
      <c r="AF3755" s="175"/>
      <c r="AG3755" s="175"/>
      <c r="AH3755" s="175"/>
      <c r="AI3755" s="175"/>
      <c r="AJ3755" s="175"/>
      <c r="AK3755" s="175"/>
      <c r="AL3755" s="175"/>
      <c r="AM3755" s="175"/>
      <c r="AN3755" s="175"/>
      <c r="AO3755" s="175"/>
      <c r="AP3755" s="175"/>
      <c r="AQ3755" s="175"/>
      <c r="AR3755" s="175"/>
    </row>
    <row r="3756" spans="1:44" ht="102" x14ac:dyDescent="0.3">
      <c r="A3756" s="175"/>
      <c r="B3756" s="181" t="s">
        <v>2181</v>
      </c>
      <c r="C3756" s="182" t="s">
        <v>342</v>
      </c>
      <c r="D3756" s="190">
        <v>1421.64</v>
      </c>
      <c r="E3756" s="191">
        <v>1421.64</v>
      </c>
      <c r="F3756" s="185" t="s">
        <v>4637</v>
      </c>
      <c r="G3756" s="186" t="s">
        <v>3250</v>
      </c>
      <c r="H3756" s="187"/>
      <c r="I3756" s="175"/>
      <c r="J3756" s="175"/>
      <c r="K3756" s="175"/>
      <c r="L3756" s="175"/>
      <c r="M3756" s="175"/>
      <c r="N3756" s="175"/>
      <c r="O3756" s="175"/>
      <c r="P3756" s="175"/>
      <c r="Q3756" s="175"/>
      <c r="R3756" s="175"/>
      <c r="S3756" s="175"/>
      <c r="T3756" s="175"/>
      <c r="U3756" s="175"/>
      <c r="V3756" s="175"/>
      <c r="W3756" s="175"/>
      <c r="X3756" s="175"/>
      <c r="Y3756" s="175"/>
      <c r="Z3756" s="175"/>
      <c r="AA3756" s="175"/>
      <c r="AB3756" s="175"/>
      <c r="AC3756" s="175"/>
      <c r="AD3756" s="175"/>
      <c r="AE3756" s="175"/>
      <c r="AF3756" s="175"/>
      <c r="AG3756" s="175"/>
      <c r="AH3756" s="175"/>
      <c r="AI3756" s="175"/>
      <c r="AJ3756" s="175"/>
      <c r="AK3756" s="175"/>
      <c r="AL3756" s="175"/>
      <c r="AM3756" s="175"/>
      <c r="AN3756" s="175"/>
      <c r="AO3756" s="175"/>
      <c r="AP3756" s="175"/>
      <c r="AQ3756" s="175"/>
      <c r="AR3756" s="175"/>
    </row>
    <row r="3757" spans="1:44" ht="102" hidden="1" x14ac:dyDescent="0.3">
      <c r="A3757" s="175"/>
      <c r="B3757" s="185" t="s">
        <v>4637</v>
      </c>
      <c r="C3757" s="182"/>
      <c r="D3757" s="190">
        <v>1421.64</v>
      </c>
      <c r="E3757" s="191">
        <v>1421.64</v>
      </c>
      <c r="F3757" s="186" t="s">
        <v>3250</v>
      </c>
      <c r="G3757" s="181" t="s">
        <v>708</v>
      </c>
      <c r="H3757" s="182" t="s">
        <v>222</v>
      </c>
      <c r="I3757" s="175"/>
      <c r="J3757" s="175"/>
      <c r="K3757" s="175"/>
      <c r="L3757" s="175"/>
      <c r="M3757" s="175"/>
      <c r="N3757" s="175"/>
      <c r="O3757" s="175"/>
      <c r="P3757" s="175"/>
      <c r="Q3757" s="175"/>
      <c r="R3757" s="175"/>
      <c r="S3757" s="175"/>
      <c r="T3757" s="175"/>
      <c r="U3757" s="175"/>
      <c r="V3757" s="175"/>
      <c r="W3757" s="175"/>
      <c r="X3757" s="175"/>
      <c r="Y3757" s="175"/>
      <c r="Z3757" s="175"/>
      <c r="AA3757" s="175"/>
      <c r="AB3757" s="175"/>
      <c r="AC3757" s="175"/>
      <c r="AD3757" s="175"/>
      <c r="AE3757" s="175"/>
      <c r="AF3757" s="175"/>
      <c r="AG3757" s="175"/>
      <c r="AH3757" s="175"/>
      <c r="AI3757" s="175"/>
      <c r="AJ3757" s="175"/>
      <c r="AK3757" s="175"/>
      <c r="AL3757" s="175"/>
      <c r="AM3757" s="175"/>
      <c r="AN3757" s="175"/>
      <c r="AO3757" s="175"/>
      <c r="AP3757" s="175"/>
      <c r="AQ3757" s="175"/>
      <c r="AR3757" s="175"/>
    </row>
    <row r="3758" spans="1:44" ht="102" hidden="1" x14ac:dyDescent="0.3">
      <c r="A3758" s="175"/>
      <c r="B3758" s="186" t="s">
        <v>3250</v>
      </c>
      <c r="C3758" s="187"/>
      <c r="D3758" s="190">
        <v>1421.64</v>
      </c>
      <c r="E3758" s="191">
        <v>1421.64</v>
      </c>
      <c r="F3758" s="181" t="s">
        <v>708</v>
      </c>
      <c r="G3758" s="185" t="s">
        <v>4637</v>
      </c>
      <c r="H3758" s="182"/>
      <c r="I3758" s="175"/>
      <c r="J3758" s="175"/>
      <c r="K3758" s="175"/>
      <c r="L3758" s="175"/>
      <c r="M3758" s="175"/>
      <c r="N3758" s="175"/>
      <c r="O3758" s="175"/>
      <c r="P3758" s="175"/>
      <c r="Q3758" s="175"/>
      <c r="R3758" s="175"/>
      <c r="S3758" s="175"/>
      <c r="T3758" s="175"/>
      <c r="U3758" s="175"/>
      <c r="V3758" s="175"/>
      <c r="W3758" s="175"/>
      <c r="X3758" s="175"/>
      <c r="Y3758" s="175"/>
      <c r="Z3758" s="175"/>
      <c r="AA3758" s="175"/>
      <c r="AB3758" s="175"/>
      <c r="AC3758" s="175"/>
      <c r="AD3758" s="175"/>
      <c r="AE3758" s="175"/>
      <c r="AF3758" s="175"/>
      <c r="AG3758" s="175"/>
      <c r="AH3758" s="175"/>
      <c r="AI3758" s="175"/>
      <c r="AJ3758" s="175"/>
      <c r="AK3758" s="175"/>
      <c r="AL3758" s="175"/>
      <c r="AM3758" s="175"/>
      <c r="AN3758" s="175"/>
      <c r="AO3758" s="175"/>
      <c r="AP3758" s="175"/>
      <c r="AQ3758" s="175"/>
      <c r="AR3758" s="175"/>
    </row>
    <row r="3759" spans="1:44" ht="102" x14ac:dyDescent="0.3">
      <c r="A3759" s="175"/>
      <c r="B3759" s="181" t="s">
        <v>708</v>
      </c>
      <c r="C3759" s="182" t="s">
        <v>222</v>
      </c>
      <c r="D3759" s="190">
        <v>1421.64</v>
      </c>
      <c r="E3759" s="191">
        <v>1421.64</v>
      </c>
      <c r="F3759" s="185" t="s">
        <v>4637</v>
      </c>
      <c r="G3759" s="186" t="s">
        <v>3251</v>
      </c>
      <c r="H3759" s="187"/>
      <c r="I3759" s="175"/>
      <c r="J3759" s="175"/>
      <c r="K3759" s="175"/>
      <c r="L3759" s="175"/>
      <c r="M3759" s="175"/>
      <c r="N3759" s="175"/>
      <c r="O3759" s="175"/>
      <c r="P3759" s="175"/>
      <c r="Q3759" s="175"/>
      <c r="R3759" s="175"/>
      <c r="S3759" s="175"/>
      <c r="T3759" s="175"/>
      <c r="U3759" s="175"/>
      <c r="V3759" s="175"/>
      <c r="W3759" s="175"/>
      <c r="X3759" s="175"/>
      <c r="Y3759" s="175"/>
      <c r="Z3759" s="175"/>
      <c r="AA3759" s="175"/>
      <c r="AB3759" s="175"/>
      <c r="AC3759" s="175"/>
      <c r="AD3759" s="175"/>
      <c r="AE3759" s="175"/>
      <c r="AF3759" s="175"/>
      <c r="AG3759" s="175"/>
      <c r="AH3759" s="175"/>
      <c r="AI3759" s="175"/>
      <c r="AJ3759" s="175"/>
      <c r="AK3759" s="175"/>
      <c r="AL3759" s="175"/>
      <c r="AM3759" s="175"/>
      <c r="AN3759" s="175"/>
      <c r="AO3759" s="175"/>
      <c r="AP3759" s="175"/>
      <c r="AQ3759" s="175"/>
      <c r="AR3759" s="175"/>
    </row>
    <row r="3760" spans="1:44" ht="102" hidden="1" x14ac:dyDescent="0.3">
      <c r="A3760" s="175"/>
      <c r="B3760" s="185" t="s">
        <v>4637</v>
      </c>
      <c r="C3760" s="182"/>
      <c r="D3760" s="190">
        <v>1421.64</v>
      </c>
      <c r="E3760" s="191">
        <v>1421.64</v>
      </c>
      <c r="F3760" s="186" t="s">
        <v>3251</v>
      </c>
      <c r="G3760" s="181" t="s">
        <v>517</v>
      </c>
      <c r="H3760" s="182" t="s">
        <v>331</v>
      </c>
      <c r="I3760" s="175"/>
      <c r="J3760" s="175"/>
      <c r="K3760" s="175"/>
      <c r="L3760" s="175"/>
      <c r="M3760" s="175"/>
      <c r="N3760" s="175"/>
      <c r="O3760" s="175"/>
      <c r="P3760" s="175"/>
      <c r="Q3760" s="175"/>
      <c r="R3760" s="175"/>
      <c r="S3760" s="175"/>
      <c r="T3760" s="175"/>
      <c r="U3760" s="175"/>
      <c r="V3760" s="175"/>
      <c r="W3760" s="175"/>
      <c r="X3760" s="175"/>
      <c r="Y3760" s="175"/>
      <c r="Z3760" s="175"/>
      <c r="AA3760" s="175"/>
      <c r="AB3760" s="175"/>
      <c r="AC3760" s="175"/>
      <c r="AD3760" s="175"/>
      <c r="AE3760" s="175"/>
      <c r="AF3760" s="175"/>
      <c r="AG3760" s="175"/>
      <c r="AH3760" s="175"/>
      <c r="AI3760" s="175"/>
      <c r="AJ3760" s="175"/>
      <c r="AK3760" s="175"/>
      <c r="AL3760" s="175"/>
      <c r="AM3760" s="175"/>
      <c r="AN3760" s="175"/>
      <c r="AO3760" s="175"/>
      <c r="AP3760" s="175"/>
      <c r="AQ3760" s="175"/>
      <c r="AR3760" s="175"/>
    </row>
    <row r="3761" spans="1:44" ht="102" hidden="1" x14ac:dyDescent="0.3">
      <c r="A3761" s="175"/>
      <c r="B3761" s="186" t="s">
        <v>3251</v>
      </c>
      <c r="C3761" s="187"/>
      <c r="D3761" s="190">
        <v>1421.64</v>
      </c>
      <c r="E3761" s="191">
        <v>1421.64</v>
      </c>
      <c r="F3761" s="181" t="s">
        <v>517</v>
      </c>
      <c r="G3761" s="185" t="s">
        <v>4637</v>
      </c>
      <c r="H3761" s="182"/>
      <c r="I3761" s="175"/>
      <c r="J3761" s="175"/>
      <c r="K3761" s="175"/>
      <c r="L3761" s="175"/>
      <c r="M3761" s="175"/>
      <c r="N3761" s="175"/>
      <c r="O3761" s="175"/>
      <c r="P3761" s="175"/>
      <c r="Q3761" s="175"/>
      <c r="R3761" s="175"/>
      <c r="S3761" s="175"/>
      <c r="T3761" s="175"/>
      <c r="U3761" s="175"/>
      <c r="V3761" s="175"/>
      <c r="W3761" s="175"/>
      <c r="X3761" s="175"/>
      <c r="Y3761" s="175"/>
      <c r="Z3761" s="175"/>
      <c r="AA3761" s="175"/>
      <c r="AB3761" s="175"/>
      <c r="AC3761" s="175"/>
      <c r="AD3761" s="175"/>
      <c r="AE3761" s="175"/>
      <c r="AF3761" s="175"/>
      <c r="AG3761" s="175"/>
      <c r="AH3761" s="175"/>
      <c r="AI3761" s="175"/>
      <c r="AJ3761" s="175"/>
      <c r="AK3761" s="175"/>
      <c r="AL3761" s="175"/>
      <c r="AM3761" s="175"/>
      <c r="AN3761" s="175"/>
      <c r="AO3761" s="175"/>
      <c r="AP3761" s="175"/>
      <c r="AQ3761" s="175"/>
      <c r="AR3761" s="175"/>
    </row>
    <row r="3762" spans="1:44" ht="102" x14ac:dyDescent="0.3">
      <c r="A3762" s="175"/>
      <c r="B3762" s="181" t="s">
        <v>517</v>
      </c>
      <c r="C3762" s="182" t="s">
        <v>331</v>
      </c>
      <c r="D3762" s="190">
        <v>1576.26</v>
      </c>
      <c r="E3762" s="191">
        <v>1576.26</v>
      </c>
      <c r="F3762" s="185" t="s">
        <v>4637</v>
      </c>
      <c r="G3762" s="186" t="s">
        <v>3253</v>
      </c>
      <c r="H3762" s="187"/>
      <c r="I3762" s="175"/>
      <c r="J3762" s="175"/>
      <c r="K3762" s="175"/>
      <c r="L3762" s="175"/>
      <c r="M3762" s="175"/>
      <c r="N3762" s="175"/>
      <c r="O3762" s="175"/>
      <c r="P3762" s="175"/>
      <c r="Q3762" s="175"/>
      <c r="R3762" s="175"/>
      <c r="S3762" s="175"/>
      <c r="T3762" s="175"/>
      <c r="U3762" s="175"/>
      <c r="V3762" s="175"/>
      <c r="W3762" s="175"/>
      <c r="X3762" s="175"/>
      <c r="Y3762" s="175"/>
      <c r="Z3762" s="175"/>
      <c r="AA3762" s="175"/>
      <c r="AB3762" s="175"/>
      <c r="AC3762" s="175"/>
      <c r="AD3762" s="175"/>
      <c r="AE3762" s="175"/>
      <c r="AF3762" s="175"/>
      <c r="AG3762" s="175"/>
      <c r="AH3762" s="175"/>
      <c r="AI3762" s="175"/>
      <c r="AJ3762" s="175"/>
      <c r="AK3762" s="175"/>
      <c r="AL3762" s="175"/>
      <c r="AM3762" s="175"/>
      <c r="AN3762" s="175"/>
      <c r="AO3762" s="175"/>
      <c r="AP3762" s="175"/>
      <c r="AQ3762" s="175"/>
      <c r="AR3762" s="175"/>
    </row>
    <row r="3763" spans="1:44" ht="102" hidden="1" x14ac:dyDescent="0.3">
      <c r="A3763" s="175"/>
      <c r="B3763" s="185" t="s">
        <v>4637</v>
      </c>
      <c r="C3763" s="182"/>
      <c r="D3763" s="190">
        <v>1576.26</v>
      </c>
      <c r="E3763" s="191">
        <v>1576.26</v>
      </c>
      <c r="F3763" s="186" t="s">
        <v>3253</v>
      </c>
      <c r="G3763" s="181" t="s">
        <v>2518</v>
      </c>
      <c r="H3763" s="182" t="s">
        <v>220</v>
      </c>
      <c r="I3763" s="175"/>
      <c r="J3763" s="175"/>
      <c r="K3763" s="175"/>
      <c r="L3763" s="175"/>
      <c r="M3763" s="175"/>
      <c r="N3763" s="175"/>
      <c r="O3763" s="175"/>
      <c r="P3763" s="175"/>
      <c r="Q3763" s="175"/>
      <c r="R3763" s="175"/>
      <c r="S3763" s="175"/>
      <c r="T3763" s="175"/>
      <c r="U3763" s="175"/>
      <c r="V3763" s="175"/>
      <c r="W3763" s="175"/>
      <c r="X3763" s="175"/>
      <c r="Y3763" s="175"/>
      <c r="Z3763" s="175"/>
      <c r="AA3763" s="175"/>
      <c r="AB3763" s="175"/>
      <c r="AC3763" s="175"/>
      <c r="AD3763" s="175"/>
      <c r="AE3763" s="175"/>
      <c r="AF3763" s="175"/>
      <c r="AG3763" s="175"/>
      <c r="AH3763" s="175"/>
      <c r="AI3763" s="175"/>
      <c r="AJ3763" s="175"/>
      <c r="AK3763" s="175"/>
      <c r="AL3763" s="175"/>
      <c r="AM3763" s="175"/>
      <c r="AN3763" s="175"/>
      <c r="AO3763" s="175"/>
      <c r="AP3763" s="175"/>
      <c r="AQ3763" s="175"/>
      <c r="AR3763" s="175"/>
    </row>
    <row r="3764" spans="1:44" ht="102" hidden="1" x14ac:dyDescent="0.3">
      <c r="A3764" s="175"/>
      <c r="B3764" s="186" t="s">
        <v>3253</v>
      </c>
      <c r="C3764" s="187"/>
      <c r="D3764" s="190">
        <v>1576.26</v>
      </c>
      <c r="E3764" s="191">
        <v>1576.26</v>
      </c>
      <c r="F3764" s="181" t="s">
        <v>2518</v>
      </c>
      <c r="G3764" s="185" t="s">
        <v>4637</v>
      </c>
      <c r="H3764" s="182"/>
      <c r="I3764" s="175"/>
      <c r="J3764" s="175"/>
      <c r="K3764" s="175"/>
      <c r="L3764" s="175"/>
      <c r="M3764" s="175"/>
      <c r="N3764" s="175"/>
      <c r="O3764" s="175"/>
      <c r="P3764" s="175"/>
      <c r="Q3764" s="175"/>
      <c r="R3764" s="175"/>
      <c r="S3764" s="175"/>
      <c r="T3764" s="175"/>
      <c r="U3764" s="175"/>
      <c r="V3764" s="175"/>
      <c r="W3764" s="175"/>
      <c r="X3764" s="175"/>
      <c r="Y3764" s="175"/>
      <c r="Z3764" s="175"/>
      <c r="AA3764" s="175"/>
      <c r="AB3764" s="175"/>
      <c r="AC3764" s="175"/>
      <c r="AD3764" s="175"/>
      <c r="AE3764" s="175"/>
      <c r="AF3764" s="175"/>
      <c r="AG3764" s="175"/>
      <c r="AH3764" s="175"/>
      <c r="AI3764" s="175"/>
      <c r="AJ3764" s="175"/>
      <c r="AK3764" s="175"/>
      <c r="AL3764" s="175"/>
      <c r="AM3764" s="175"/>
      <c r="AN3764" s="175"/>
      <c r="AO3764" s="175"/>
      <c r="AP3764" s="175"/>
      <c r="AQ3764" s="175"/>
      <c r="AR3764" s="175"/>
    </row>
    <row r="3765" spans="1:44" ht="102" x14ac:dyDescent="0.3">
      <c r="A3765" s="175"/>
      <c r="B3765" s="181" t="s">
        <v>2518</v>
      </c>
      <c r="C3765" s="182" t="s">
        <v>220</v>
      </c>
      <c r="D3765" s="190">
        <v>3367.26</v>
      </c>
      <c r="E3765" s="191">
        <v>3367.26</v>
      </c>
      <c r="F3765" s="185" t="s">
        <v>4637</v>
      </c>
      <c r="G3765" s="186" t="s">
        <v>3254</v>
      </c>
      <c r="H3765" s="187"/>
      <c r="I3765" s="175"/>
      <c r="J3765" s="175"/>
      <c r="K3765" s="175"/>
      <c r="L3765" s="175"/>
      <c r="M3765" s="175"/>
      <c r="N3765" s="175"/>
      <c r="O3765" s="175"/>
      <c r="P3765" s="175"/>
      <c r="Q3765" s="175"/>
      <c r="R3765" s="175"/>
      <c r="S3765" s="175"/>
      <c r="T3765" s="175"/>
      <c r="U3765" s="175"/>
      <c r="V3765" s="175"/>
      <c r="W3765" s="175"/>
      <c r="X3765" s="175"/>
      <c r="Y3765" s="175"/>
      <c r="Z3765" s="175"/>
      <c r="AA3765" s="175"/>
      <c r="AB3765" s="175"/>
      <c r="AC3765" s="175"/>
      <c r="AD3765" s="175"/>
      <c r="AE3765" s="175"/>
      <c r="AF3765" s="175"/>
      <c r="AG3765" s="175"/>
      <c r="AH3765" s="175"/>
      <c r="AI3765" s="175"/>
      <c r="AJ3765" s="175"/>
      <c r="AK3765" s="175"/>
      <c r="AL3765" s="175"/>
      <c r="AM3765" s="175"/>
      <c r="AN3765" s="175"/>
      <c r="AO3765" s="175"/>
      <c r="AP3765" s="175"/>
      <c r="AQ3765" s="175"/>
      <c r="AR3765" s="175"/>
    </row>
    <row r="3766" spans="1:44" ht="102" hidden="1" x14ac:dyDescent="0.3">
      <c r="A3766" s="175"/>
      <c r="B3766" s="185" t="s">
        <v>4637</v>
      </c>
      <c r="C3766" s="182"/>
      <c r="D3766" s="190">
        <v>3367.26</v>
      </c>
      <c r="E3766" s="191">
        <v>3367.26</v>
      </c>
      <c r="F3766" s="186" t="s">
        <v>3254</v>
      </c>
      <c r="G3766" s="181" t="s">
        <v>672</v>
      </c>
      <c r="H3766" s="182" t="s">
        <v>201</v>
      </c>
      <c r="I3766" s="175"/>
      <c r="J3766" s="175"/>
      <c r="K3766" s="175"/>
      <c r="L3766" s="175"/>
      <c r="M3766" s="175"/>
      <c r="N3766" s="175"/>
      <c r="O3766" s="175"/>
      <c r="P3766" s="175"/>
      <c r="Q3766" s="175"/>
      <c r="R3766" s="175"/>
      <c r="S3766" s="175"/>
      <c r="T3766" s="175"/>
      <c r="U3766" s="175"/>
      <c r="V3766" s="175"/>
      <c r="W3766" s="175"/>
      <c r="X3766" s="175"/>
      <c r="Y3766" s="175"/>
      <c r="Z3766" s="175"/>
      <c r="AA3766" s="175"/>
      <c r="AB3766" s="175"/>
      <c r="AC3766" s="175"/>
      <c r="AD3766" s="175"/>
      <c r="AE3766" s="175"/>
      <c r="AF3766" s="175"/>
      <c r="AG3766" s="175"/>
      <c r="AH3766" s="175"/>
      <c r="AI3766" s="175"/>
      <c r="AJ3766" s="175"/>
      <c r="AK3766" s="175"/>
      <c r="AL3766" s="175"/>
      <c r="AM3766" s="175"/>
      <c r="AN3766" s="175"/>
      <c r="AO3766" s="175"/>
      <c r="AP3766" s="175"/>
      <c r="AQ3766" s="175"/>
      <c r="AR3766" s="175"/>
    </row>
    <row r="3767" spans="1:44" ht="102" hidden="1" x14ac:dyDescent="0.3">
      <c r="A3767" s="175"/>
      <c r="B3767" s="186" t="s">
        <v>3254</v>
      </c>
      <c r="C3767" s="187"/>
      <c r="D3767" s="190">
        <v>3367.26</v>
      </c>
      <c r="E3767" s="191">
        <v>3367.26</v>
      </c>
      <c r="F3767" s="181" t="s">
        <v>672</v>
      </c>
      <c r="G3767" s="185" t="s">
        <v>4637</v>
      </c>
      <c r="H3767" s="182"/>
      <c r="I3767" s="175"/>
      <c r="J3767" s="175"/>
      <c r="K3767" s="175"/>
      <c r="L3767" s="175"/>
      <c r="M3767" s="175"/>
      <c r="N3767" s="175"/>
      <c r="O3767" s="175"/>
      <c r="P3767" s="175"/>
      <c r="Q3767" s="175"/>
      <c r="R3767" s="175"/>
      <c r="S3767" s="175"/>
      <c r="T3767" s="175"/>
      <c r="U3767" s="175"/>
      <c r="V3767" s="175"/>
      <c r="W3767" s="175"/>
      <c r="X3767" s="175"/>
      <c r="Y3767" s="175"/>
      <c r="Z3767" s="175"/>
      <c r="AA3767" s="175"/>
      <c r="AB3767" s="175"/>
      <c r="AC3767" s="175"/>
      <c r="AD3767" s="175"/>
      <c r="AE3767" s="175"/>
      <c r="AF3767" s="175"/>
      <c r="AG3767" s="175"/>
      <c r="AH3767" s="175"/>
      <c r="AI3767" s="175"/>
      <c r="AJ3767" s="175"/>
      <c r="AK3767" s="175"/>
      <c r="AL3767" s="175"/>
      <c r="AM3767" s="175"/>
      <c r="AN3767" s="175"/>
      <c r="AO3767" s="175"/>
      <c r="AP3767" s="175"/>
      <c r="AQ3767" s="175"/>
      <c r="AR3767" s="175"/>
    </row>
    <row r="3768" spans="1:44" ht="102" x14ac:dyDescent="0.3">
      <c r="A3768" s="175"/>
      <c r="B3768" s="181" t="s">
        <v>672</v>
      </c>
      <c r="C3768" s="182" t="s">
        <v>201</v>
      </c>
      <c r="D3768" s="190">
        <v>3118.15</v>
      </c>
      <c r="E3768" s="191">
        <v>3118.15</v>
      </c>
      <c r="F3768" s="185" t="s">
        <v>4637</v>
      </c>
      <c r="G3768" s="186" t="s">
        <v>3259</v>
      </c>
      <c r="H3768" s="187"/>
      <c r="I3768" s="175"/>
      <c r="J3768" s="175"/>
      <c r="K3768" s="175"/>
      <c r="L3768" s="175"/>
      <c r="M3768" s="175"/>
      <c r="N3768" s="175"/>
      <c r="O3768" s="175"/>
      <c r="P3768" s="175"/>
      <c r="Q3768" s="175"/>
      <c r="R3768" s="175"/>
      <c r="S3768" s="175"/>
      <c r="T3768" s="175"/>
      <c r="U3768" s="175"/>
      <c r="V3768" s="175"/>
      <c r="W3768" s="175"/>
      <c r="X3768" s="175"/>
      <c r="Y3768" s="175"/>
      <c r="Z3768" s="175"/>
      <c r="AA3768" s="175"/>
      <c r="AB3768" s="175"/>
      <c r="AC3768" s="175"/>
      <c r="AD3768" s="175"/>
      <c r="AE3768" s="175"/>
      <c r="AF3768" s="175"/>
      <c r="AG3768" s="175"/>
      <c r="AH3768" s="175"/>
      <c r="AI3768" s="175"/>
      <c r="AJ3768" s="175"/>
      <c r="AK3768" s="175"/>
      <c r="AL3768" s="175"/>
      <c r="AM3768" s="175"/>
      <c r="AN3768" s="175"/>
      <c r="AO3768" s="175"/>
      <c r="AP3768" s="175"/>
      <c r="AQ3768" s="175"/>
      <c r="AR3768" s="175"/>
    </row>
    <row r="3769" spans="1:44" ht="102" hidden="1" x14ac:dyDescent="0.3">
      <c r="A3769" s="175"/>
      <c r="B3769" s="185" t="s">
        <v>4637</v>
      </c>
      <c r="C3769" s="182"/>
      <c r="D3769" s="190">
        <v>3118.15</v>
      </c>
      <c r="E3769" s="191">
        <v>3118.15</v>
      </c>
      <c r="F3769" s="186" t="s">
        <v>3259</v>
      </c>
      <c r="G3769" s="181" t="s">
        <v>2252</v>
      </c>
      <c r="H3769" s="182" t="s">
        <v>330</v>
      </c>
      <c r="I3769" s="175"/>
      <c r="J3769" s="175"/>
      <c r="K3769" s="175"/>
      <c r="L3769" s="175"/>
      <c r="M3769" s="175"/>
      <c r="N3769" s="175"/>
      <c r="O3769" s="175"/>
      <c r="P3769" s="175"/>
      <c r="Q3769" s="175"/>
      <c r="R3769" s="175"/>
      <c r="S3769" s="175"/>
      <c r="T3769" s="175"/>
      <c r="U3769" s="175"/>
      <c r="V3769" s="175"/>
      <c r="W3769" s="175"/>
      <c r="X3769" s="175"/>
      <c r="Y3769" s="175"/>
      <c r="Z3769" s="175"/>
      <c r="AA3769" s="175"/>
      <c r="AB3769" s="175"/>
      <c r="AC3769" s="175"/>
      <c r="AD3769" s="175"/>
      <c r="AE3769" s="175"/>
      <c r="AF3769" s="175"/>
      <c r="AG3769" s="175"/>
      <c r="AH3769" s="175"/>
      <c r="AI3769" s="175"/>
      <c r="AJ3769" s="175"/>
      <c r="AK3769" s="175"/>
      <c r="AL3769" s="175"/>
      <c r="AM3769" s="175"/>
      <c r="AN3769" s="175"/>
      <c r="AO3769" s="175"/>
      <c r="AP3769" s="175"/>
      <c r="AQ3769" s="175"/>
      <c r="AR3769" s="175"/>
    </row>
    <row r="3770" spans="1:44" ht="102" hidden="1" x14ac:dyDescent="0.3">
      <c r="A3770" s="175"/>
      <c r="B3770" s="186" t="s">
        <v>3259</v>
      </c>
      <c r="C3770" s="187"/>
      <c r="D3770" s="190">
        <v>3118.15</v>
      </c>
      <c r="E3770" s="191">
        <v>3118.15</v>
      </c>
      <c r="F3770" s="181" t="s">
        <v>2252</v>
      </c>
      <c r="G3770" s="185" t="s">
        <v>4637</v>
      </c>
      <c r="H3770" s="182"/>
      <c r="I3770" s="175"/>
      <c r="J3770" s="175"/>
      <c r="K3770" s="175"/>
      <c r="L3770" s="175"/>
      <c r="M3770" s="175"/>
      <c r="N3770" s="175"/>
      <c r="O3770" s="175"/>
      <c r="P3770" s="175"/>
      <c r="Q3770" s="175"/>
      <c r="R3770" s="175"/>
      <c r="S3770" s="175"/>
      <c r="T3770" s="175"/>
      <c r="U3770" s="175"/>
      <c r="V3770" s="175"/>
      <c r="W3770" s="175"/>
      <c r="X3770" s="175"/>
      <c r="Y3770" s="175"/>
      <c r="Z3770" s="175"/>
      <c r="AA3770" s="175"/>
      <c r="AB3770" s="175"/>
      <c r="AC3770" s="175"/>
      <c r="AD3770" s="175"/>
      <c r="AE3770" s="175"/>
      <c r="AF3770" s="175"/>
      <c r="AG3770" s="175"/>
      <c r="AH3770" s="175"/>
      <c r="AI3770" s="175"/>
      <c r="AJ3770" s="175"/>
      <c r="AK3770" s="175"/>
      <c r="AL3770" s="175"/>
      <c r="AM3770" s="175"/>
      <c r="AN3770" s="175"/>
      <c r="AO3770" s="175"/>
      <c r="AP3770" s="175"/>
      <c r="AQ3770" s="175"/>
      <c r="AR3770" s="175"/>
    </row>
    <row r="3771" spans="1:44" ht="102" x14ac:dyDescent="0.3">
      <c r="A3771" s="175"/>
      <c r="B3771" s="181" t="s">
        <v>2252</v>
      </c>
      <c r="C3771" s="182" t="s">
        <v>330</v>
      </c>
      <c r="D3771" s="190">
        <v>2452.4299999999998</v>
      </c>
      <c r="E3771" s="191">
        <v>2452.4299999999998</v>
      </c>
      <c r="F3771" s="185" t="s">
        <v>4637</v>
      </c>
      <c r="G3771" s="186" t="s">
        <v>3182</v>
      </c>
      <c r="H3771" s="187"/>
      <c r="I3771" s="175"/>
      <c r="J3771" s="175"/>
      <c r="K3771" s="175"/>
      <c r="L3771" s="175"/>
      <c r="M3771" s="175"/>
      <c r="N3771" s="175"/>
      <c r="O3771" s="175"/>
      <c r="P3771" s="175"/>
      <c r="Q3771" s="175"/>
      <c r="R3771" s="175"/>
      <c r="S3771" s="175"/>
      <c r="T3771" s="175"/>
      <c r="U3771" s="175"/>
      <c r="V3771" s="175"/>
      <c r="W3771" s="175"/>
      <c r="X3771" s="175"/>
      <c r="Y3771" s="175"/>
      <c r="Z3771" s="175"/>
      <c r="AA3771" s="175"/>
      <c r="AB3771" s="175"/>
      <c r="AC3771" s="175"/>
      <c r="AD3771" s="175"/>
      <c r="AE3771" s="175"/>
      <c r="AF3771" s="175"/>
      <c r="AG3771" s="175"/>
      <c r="AH3771" s="175"/>
      <c r="AI3771" s="175"/>
      <c r="AJ3771" s="175"/>
      <c r="AK3771" s="175"/>
      <c r="AL3771" s="175"/>
      <c r="AM3771" s="175"/>
      <c r="AN3771" s="175"/>
      <c r="AO3771" s="175"/>
      <c r="AP3771" s="175"/>
      <c r="AQ3771" s="175"/>
      <c r="AR3771" s="175"/>
    </row>
    <row r="3772" spans="1:44" ht="102" hidden="1" x14ac:dyDescent="0.3">
      <c r="A3772" s="175"/>
      <c r="B3772" s="185" t="s">
        <v>4637</v>
      </c>
      <c r="C3772" s="182"/>
      <c r="D3772" s="190">
        <v>2452.4299999999998</v>
      </c>
      <c r="E3772" s="191">
        <v>2452.4299999999998</v>
      </c>
      <c r="F3772" s="186" t="s">
        <v>3182</v>
      </c>
      <c r="G3772" s="181" t="s">
        <v>2238</v>
      </c>
      <c r="H3772" s="182" t="s">
        <v>328</v>
      </c>
      <c r="I3772" s="175"/>
      <c r="J3772" s="175"/>
      <c r="K3772" s="175"/>
      <c r="L3772" s="175"/>
      <c r="M3772" s="175"/>
      <c r="N3772" s="175"/>
      <c r="O3772" s="175"/>
      <c r="P3772" s="175"/>
      <c r="Q3772" s="175"/>
      <c r="R3772" s="175"/>
      <c r="S3772" s="175"/>
      <c r="T3772" s="175"/>
      <c r="U3772" s="175"/>
      <c r="V3772" s="175"/>
      <c r="W3772" s="175"/>
      <c r="X3772" s="175"/>
      <c r="Y3772" s="175"/>
      <c r="Z3772" s="175"/>
      <c r="AA3772" s="175"/>
      <c r="AB3772" s="175"/>
      <c r="AC3772" s="175"/>
      <c r="AD3772" s="175"/>
      <c r="AE3772" s="175"/>
      <c r="AF3772" s="175"/>
      <c r="AG3772" s="175"/>
      <c r="AH3772" s="175"/>
      <c r="AI3772" s="175"/>
      <c r="AJ3772" s="175"/>
      <c r="AK3772" s="175"/>
      <c r="AL3772" s="175"/>
      <c r="AM3772" s="175"/>
      <c r="AN3772" s="175"/>
      <c r="AO3772" s="175"/>
      <c r="AP3772" s="175"/>
      <c r="AQ3772" s="175"/>
      <c r="AR3772" s="175"/>
    </row>
    <row r="3773" spans="1:44" ht="102" hidden="1" x14ac:dyDescent="0.3">
      <c r="A3773" s="175"/>
      <c r="B3773" s="186" t="s">
        <v>3182</v>
      </c>
      <c r="C3773" s="187"/>
      <c r="D3773" s="190">
        <v>2452.4299999999998</v>
      </c>
      <c r="E3773" s="191">
        <v>2452.4299999999998</v>
      </c>
      <c r="F3773" s="181" t="s">
        <v>2238</v>
      </c>
      <c r="G3773" s="185" t="s">
        <v>4637</v>
      </c>
      <c r="H3773" s="182"/>
      <c r="I3773" s="175"/>
      <c r="J3773" s="175"/>
      <c r="K3773" s="175"/>
      <c r="L3773" s="175"/>
      <c r="M3773" s="175"/>
      <c r="N3773" s="175"/>
      <c r="O3773" s="175"/>
      <c r="P3773" s="175"/>
      <c r="Q3773" s="175"/>
      <c r="R3773" s="175"/>
      <c r="S3773" s="175"/>
      <c r="T3773" s="175"/>
      <c r="U3773" s="175"/>
      <c r="V3773" s="175"/>
      <c r="W3773" s="175"/>
      <c r="X3773" s="175"/>
      <c r="Y3773" s="175"/>
      <c r="Z3773" s="175"/>
      <c r="AA3773" s="175"/>
      <c r="AB3773" s="175"/>
      <c r="AC3773" s="175"/>
      <c r="AD3773" s="175"/>
      <c r="AE3773" s="175"/>
      <c r="AF3773" s="175"/>
      <c r="AG3773" s="175"/>
      <c r="AH3773" s="175"/>
      <c r="AI3773" s="175"/>
      <c r="AJ3773" s="175"/>
      <c r="AK3773" s="175"/>
      <c r="AL3773" s="175"/>
      <c r="AM3773" s="175"/>
      <c r="AN3773" s="175"/>
      <c r="AO3773" s="175"/>
      <c r="AP3773" s="175"/>
      <c r="AQ3773" s="175"/>
      <c r="AR3773" s="175"/>
    </row>
    <row r="3774" spans="1:44" ht="102" x14ac:dyDescent="0.3">
      <c r="A3774" s="175"/>
      <c r="B3774" s="181" t="s">
        <v>2238</v>
      </c>
      <c r="C3774" s="182" t="s">
        <v>328</v>
      </c>
      <c r="D3774" s="190">
        <v>1421.64</v>
      </c>
      <c r="E3774" s="191">
        <v>1421.64</v>
      </c>
      <c r="F3774" s="185" t="s">
        <v>4637</v>
      </c>
      <c r="G3774" s="186" t="s">
        <v>3260</v>
      </c>
      <c r="H3774" s="187"/>
      <c r="I3774" s="175"/>
      <c r="J3774" s="175"/>
      <c r="K3774" s="175"/>
      <c r="L3774" s="175"/>
      <c r="M3774" s="175"/>
      <c r="N3774" s="175"/>
      <c r="O3774" s="175"/>
      <c r="P3774" s="175"/>
      <c r="Q3774" s="175"/>
      <c r="R3774" s="175"/>
      <c r="S3774" s="175"/>
      <c r="T3774" s="175"/>
      <c r="U3774" s="175"/>
      <c r="V3774" s="175"/>
      <c r="W3774" s="175"/>
      <c r="X3774" s="175"/>
      <c r="Y3774" s="175"/>
      <c r="Z3774" s="175"/>
      <c r="AA3774" s="175"/>
      <c r="AB3774" s="175"/>
      <c r="AC3774" s="175"/>
      <c r="AD3774" s="175"/>
      <c r="AE3774" s="175"/>
      <c r="AF3774" s="175"/>
      <c r="AG3774" s="175"/>
      <c r="AH3774" s="175"/>
      <c r="AI3774" s="175"/>
      <c r="AJ3774" s="175"/>
      <c r="AK3774" s="175"/>
      <c r="AL3774" s="175"/>
      <c r="AM3774" s="175"/>
      <c r="AN3774" s="175"/>
      <c r="AO3774" s="175"/>
      <c r="AP3774" s="175"/>
      <c r="AQ3774" s="175"/>
      <c r="AR3774" s="175"/>
    </row>
    <row r="3775" spans="1:44" ht="102" hidden="1" x14ac:dyDescent="0.3">
      <c r="A3775" s="175"/>
      <c r="B3775" s="185" t="s">
        <v>4637</v>
      </c>
      <c r="C3775" s="182"/>
      <c r="D3775" s="190">
        <v>1421.64</v>
      </c>
      <c r="E3775" s="191">
        <v>1421.64</v>
      </c>
      <c r="F3775" s="186" t="s">
        <v>3260</v>
      </c>
      <c r="G3775" s="181" t="s">
        <v>777</v>
      </c>
      <c r="H3775" s="182" t="s">
        <v>353</v>
      </c>
      <c r="I3775" s="175"/>
      <c r="J3775" s="175"/>
      <c r="K3775" s="175"/>
      <c r="L3775" s="175"/>
      <c r="M3775" s="175"/>
      <c r="N3775" s="175"/>
      <c r="O3775" s="175"/>
      <c r="P3775" s="175"/>
      <c r="Q3775" s="175"/>
      <c r="R3775" s="175"/>
      <c r="S3775" s="175"/>
      <c r="T3775" s="175"/>
      <c r="U3775" s="175"/>
      <c r="V3775" s="175"/>
      <c r="W3775" s="175"/>
      <c r="X3775" s="175"/>
      <c r="Y3775" s="175"/>
      <c r="Z3775" s="175"/>
      <c r="AA3775" s="175"/>
      <c r="AB3775" s="175"/>
      <c r="AC3775" s="175"/>
      <c r="AD3775" s="175"/>
      <c r="AE3775" s="175"/>
      <c r="AF3775" s="175"/>
      <c r="AG3775" s="175"/>
      <c r="AH3775" s="175"/>
      <c r="AI3775" s="175"/>
      <c r="AJ3775" s="175"/>
      <c r="AK3775" s="175"/>
      <c r="AL3775" s="175"/>
      <c r="AM3775" s="175"/>
      <c r="AN3775" s="175"/>
      <c r="AO3775" s="175"/>
      <c r="AP3775" s="175"/>
      <c r="AQ3775" s="175"/>
      <c r="AR3775" s="175"/>
    </row>
    <row r="3776" spans="1:44" ht="102" hidden="1" x14ac:dyDescent="0.3">
      <c r="A3776" s="175"/>
      <c r="B3776" s="186" t="s">
        <v>3260</v>
      </c>
      <c r="C3776" s="187"/>
      <c r="D3776" s="190">
        <v>1421.64</v>
      </c>
      <c r="E3776" s="191">
        <v>1421.64</v>
      </c>
      <c r="F3776" s="181" t="s">
        <v>777</v>
      </c>
      <c r="G3776" s="185" t="s">
        <v>4637</v>
      </c>
      <c r="H3776" s="182"/>
      <c r="I3776" s="175"/>
      <c r="J3776" s="175"/>
      <c r="K3776" s="175"/>
      <c r="L3776" s="175"/>
      <c r="M3776" s="175"/>
      <c r="N3776" s="175"/>
      <c r="O3776" s="175"/>
      <c r="P3776" s="175"/>
      <c r="Q3776" s="175"/>
      <c r="R3776" s="175"/>
      <c r="S3776" s="175"/>
      <c r="T3776" s="175"/>
      <c r="U3776" s="175"/>
      <c r="V3776" s="175"/>
      <c r="W3776" s="175"/>
      <c r="X3776" s="175"/>
      <c r="Y3776" s="175"/>
      <c r="Z3776" s="175"/>
      <c r="AA3776" s="175"/>
      <c r="AB3776" s="175"/>
      <c r="AC3776" s="175"/>
      <c r="AD3776" s="175"/>
      <c r="AE3776" s="175"/>
      <c r="AF3776" s="175"/>
      <c r="AG3776" s="175"/>
      <c r="AH3776" s="175"/>
      <c r="AI3776" s="175"/>
      <c r="AJ3776" s="175"/>
      <c r="AK3776" s="175"/>
      <c r="AL3776" s="175"/>
      <c r="AM3776" s="175"/>
      <c r="AN3776" s="175"/>
      <c r="AO3776" s="175"/>
      <c r="AP3776" s="175"/>
      <c r="AQ3776" s="175"/>
      <c r="AR3776" s="175"/>
    </row>
    <row r="3777" spans="1:44" ht="102" x14ac:dyDescent="0.3">
      <c r="A3777" s="175"/>
      <c r="B3777" s="181" t="s">
        <v>777</v>
      </c>
      <c r="C3777" s="182" t="s">
        <v>353</v>
      </c>
      <c r="D3777" s="190">
        <v>1421.64</v>
      </c>
      <c r="E3777" s="191">
        <v>1421.64</v>
      </c>
      <c r="F3777" s="185" t="s">
        <v>4637</v>
      </c>
      <c r="G3777" s="186" t="s">
        <v>3183</v>
      </c>
      <c r="H3777" s="187"/>
      <c r="I3777" s="175"/>
      <c r="J3777" s="175"/>
      <c r="K3777" s="175"/>
      <c r="L3777" s="175"/>
      <c r="M3777" s="175"/>
      <c r="N3777" s="175"/>
      <c r="O3777" s="175"/>
      <c r="P3777" s="175"/>
      <c r="Q3777" s="175"/>
      <c r="R3777" s="175"/>
      <c r="S3777" s="175"/>
      <c r="T3777" s="175"/>
      <c r="U3777" s="175"/>
      <c r="V3777" s="175"/>
      <c r="W3777" s="175"/>
      <c r="X3777" s="175"/>
      <c r="Y3777" s="175"/>
      <c r="Z3777" s="175"/>
      <c r="AA3777" s="175"/>
      <c r="AB3777" s="175"/>
      <c r="AC3777" s="175"/>
      <c r="AD3777" s="175"/>
      <c r="AE3777" s="175"/>
      <c r="AF3777" s="175"/>
      <c r="AG3777" s="175"/>
      <c r="AH3777" s="175"/>
      <c r="AI3777" s="175"/>
      <c r="AJ3777" s="175"/>
      <c r="AK3777" s="175"/>
      <c r="AL3777" s="175"/>
      <c r="AM3777" s="175"/>
      <c r="AN3777" s="175"/>
      <c r="AO3777" s="175"/>
      <c r="AP3777" s="175"/>
      <c r="AQ3777" s="175"/>
      <c r="AR3777" s="175"/>
    </row>
    <row r="3778" spans="1:44" ht="102" hidden="1" x14ac:dyDescent="0.3">
      <c r="A3778" s="175"/>
      <c r="B3778" s="185" t="s">
        <v>4637</v>
      </c>
      <c r="C3778" s="182"/>
      <c r="D3778" s="190">
        <v>1421.64</v>
      </c>
      <c r="E3778" s="191">
        <v>1421.64</v>
      </c>
      <c r="F3778" s="186" t="s">
        <v>3183</v>
      </c>
      <c r="G3778" s="181" t="s">
        <v>574</v>
      </c>
      <c r="H3778" s="182" t="s">
        <v>241</v>
      </c>
      <c r="I3778" s="175"/>
      <c r="J3778" s="175"/>
      <c r="K3778" s="175"/>
      <c r="L3778" s="175"/>
      <c r="M3778" s="175"/>
      <c r="N3778" s="175"/>
      <c r="O3778" s="175"/>
      <c r="P3778" s="175"/>
      <c r="Q3778" s="175"/>
      <c r="R3778" s="175"/>
      <c r="S3778" s="175"/>
      <c r="T3778" s="175"/>
      <c r="U3778" s="175"/>
      <c r="V3778" s="175"/>
      <c r="W3778" s="175"/>
      <c r="X3778" s="175"/>
      <c r="Y3778" s="175"/>
      <c r="Z3778" s="175"/>
      <c r="AA3778" s="175"/>
      <c r="AB3778" s="175"/>
      <c r="AC3778" s="175"/>
      <c r="AD3778" s="175"/>
      <c r="AE3778" s="175"/>
      <c r="AF3778" s="175"/>
      <c r="AG3778" s="175"/>
      <c r="AH3778" s="175"/>
      <c r="AI3778" s="175"/>
      <c r="AJ3778" s="175"/>
      <c r="AK3778" s="175"/>
      <c r="AL3778" s="175"/>
      <c r="AM3778" s="175"/>
      <c r="AN3778" s="175"/>
      <c r="AO3778" s="175"/>
      <c r="AP3778" s="175"/>
      <c r="AQ3778" s="175"/>
      <c r="AR3778" s="175"/>
    </row>
    <row r="3779" spans="1:44" ht="102" hidden="1" x14ac:dyDescent="0.3">
      <c r="A3779" s="175"/>
      <c r="B3779" s="186" t="s">
        <v>3183</v>
      </c>
      <c r="C3779" s="187"/>
      <c r="D3779" s="190">
        <v>1421.64</v>
      </c>
      <c r="E3779" s="191">
        <v>1421.64</v>
      </c>
      <c r="F3779" s="181" t="s">
        <v>574</v>
      </c>
      <c r="G3779" s="185" t="s">
        <v>4637</v>
      </c>
      <c r="H3779" s="182"/>
      <c r="I3779" s="175"/>
      <c r="J3779" s="175"/>
      <c r="K3779" s="175"/>
      <c r="L3779" s="175"/>
      <c r="M3779" s="175"/>
      <c r="N3779" s="175"/>
      <c r="O3779" s="175"/>
      <c r="P3779" s="175"/>
      <c r="Q3779" s="175"/>
      <c r="R3779" s="175"/>
      <c r="S3779" s="175"/>
      <c r="T3779" s="175"/>
      <c r="U3779" s="175"/>
      <c r="V3779" s="175"/>
      <c r="W3779" s="175"/>
      <c r="X3779" s="175"/>
      <c r="Y3779" s="175"/>
      <c r="Z3779" s="175"/>
      <c r="AA3779" s="175"/>
      <c r="AB3779" s="175"/>
      <c r="AC3779" s="175"/>
      <c r="AD3779" s="175"/>
      <c r="AE3779" s="175"/>
      <c r="AF3779" s="175"/>
      <c r="AG3779" s="175"/>
      <c r="AH3779" s="175"/>
      <c r="AI3779" s="175"/>
      <c r="AJ3779" s="175"/>
      <c r="AK3779" s="175"/>
      <c r="AL3779" s="175"/>
      <c r="AM3779" s="175"/>
      <c r="AN3779" s="175"/>
      <c r="AO3779" s="175"/>
      <c r="AP3779" s="175"/>
      <c r="AQ3779" s="175"/>
      <c r="AR3779" s="175"/>
    </row>
    <row r="3780" spans="1:44" ht="102" x14ac:dyDescent="0.3">
      <c r="A3780" s="175"/>
      <c r="B3780" s="181" t="s">
        <v>574</v>
      </c>
      <c r="C3780" s="182" t="s">
        <v>241</v>
      </c>
      <c r="D3780" s="190">
        <v>1576.26</v>
      </c>
      <c r="E3780" s="191">
        <v>1576.26</v>
      </c>
      <c r="F3780" s="185" t="s">
        <v>4637</v>
      </c>
      <c r="G3780" s="186" t="s">
        <v>3261</v>
      </c>
      <c r="H3780" s="187"/>
      <c r="I3780" s="175"/>
      <c r="J3780" s="175"/>
      <c r="K3780" s="175"/>
      <c r="L3780" s="175"/>
      <c r="M3780" s="175"/>
      <c r="N3780" s="175"/>
      <c r="O3780" s="175"/>
      <c r="P3780" s="175"/>
      <c r="Q3780" s="175"/>
      <c r="R3780" s="175"/>
      <c r="S3780" s="175"/>
      <c r="T3780" s="175"/>
      <c r="U3780" s="175"/>
      <c r="V3780" s="175"/>
      <c r="W3780" s="175"/>
      <c r="X3780" s="175"/>
      <c r="Y3780" s="175"/>
      <c r="Z3780" s="175"/>
      <c r="AA3780" s="175"/>
      <c r="AB3780" s="175"/>
      <c r="AC3780" s="175"/>
      <c r="AD3780" s="175"/>
      <c r="AE3780" s="175"/>
      <c r="AF3780" s="175"/>
      <c r="AG3780" s="175"/>
      <c r="AH3780" s="175"/>
      <c r="AI3780" s="175"/>
      <c r="AJ3780" s="175"/>
      <c r="AK3780" s="175"/>
      <c r="AL3780" s="175"/>
      <c r="AM3780" s="175"/>
      <c r="AN3780" s="175"/>
      <c r="AO3780" s="175"/>
      <c r="AP3780" s="175"/>
      <c r="AQ3780" s="175"/>
      <c r="AR3780" s="175"/>
    </row>
    <row r="3781" spans="1:44" ht="102" hidden="1" x14ac:dyDescent="0.3">
      <c r="A3781" s="175"/>
      <c r="B3781" s="185" t="s">
        <v>4637</v>
      </c>
      <c r="C3781" s="182"/>
      <c r="D3781" s="190">
        <v>1576.26</v>
      </c>
      <c r="E3781" s="191">
        <v>1576.26</v>
      </c>
      <c r="F3781" s="186" t="s">
        <v>3261</v>
      </c>
      <c r="G3781" s="181" t="s">
        <v>1555</v>
      </c>
      <c r="H3781" s="182" t="s">
        <v>337</v>
      </c>
      <c r="I3781" s="175"/>
      <c r="J3781" s="175"/>
      <c r="K3781" s="175"/>
      <c r="L3781" s="175"/>
      <c r="M3781" s="175"/>
      <c r="N3781" s="175"/>
      <c r="O3781" s="175"/>
      <c r="P3781" s="175"/>
      <c r="Q3781" s="175"/>
      <c r="R3781" s="175"/>
      <c r="S3781" s="175"/>
      <c r="T3781" s="175"/>
      <c r="U3781" s="175"/>
      <c r="V3781" s="175"/>
      <c r="W3781" s="175"/>
      <c r="X3781" s="175"/>
      <c r="Y3781" s="175"/>
      <c r="Z3781" s="175"/>
      <c r="AA3781" s="175"/>
      <c r="AB3781" s="175"/>
      <c r="AC3781" s="175"/>
      <c r="AD3781" s="175"/>
      <c r="AE3781" s="175"/>
      <c r="AF3781" s="175"/>
      <c r="AG3781" s="175"/>
      <c r="AH3781" s="175"/>
      <c r="AI3781" s="175"/>
      <c r="AJ3781" s="175"/>
      <c r="AK3781" s="175"/>
      <c r="AL3781" s="175"/>
      <c r="AM3781" s="175"/>
      <c r="AN3781" s="175"/>
      <c r="AO3781" s="175"/>
      <c r="AP3781" s="175"/>
      <c r="AQ3781" s="175"/>
      <c r="AR3781" s="175"/>
    </row>
    <row r="3782" spans="1:44" ht="102" hidden="1" x14ac:dyDescent="0.3">
      <c r="A3782" s="175"/>
      <c r="B3782" s="186" t="s">
        <v>3261</v>
      </c>
      <c r="C3782" s="187"/>
      <c r="D3782" s="190">
        <v>1576.26</v>
      </c>
      <c r="E3782" s="191">
        <v>1576.26</v>
      </c>
      <c r="F3782" s="181" t="s">
        <v>1555</v>
      </c>
      <c r="G3782" s="185" t="s">
        <v>4637</v>
      </c>
      <c r="H3782" s="182"/>
      <c r="I3782" s="175"/>
      <c r="J3782" s="175"/>
      <c r="K3782" s="175"/>
      <c r="L3782" s="175"/>
      <c r="M3782" s="175"/>
      <c r="N3782" s="175"/>
      <c r="O3782" s="175"/>
      <c r="P3782" s="175"/>
      <c r="Q3782" s="175"/>
      <c r="R3782" s="175"/>
      <c r="S3782" s="175"/>
      <c r="T3782" s="175"/>
      <c r="U3782" s="175"/>
      <c r="V3782" s="175"/>
      <c r="W3782" s="175"/>
      <c r="X3782" s="175"/>
      <c r="Y3782" s="175"/>
      <c r="Z3782" s="175"/>
      <c r="AA3782" s="175"/>
      <c r="AB3782" s="175"/>
      <c r="AC3782" s="175"/>
      <c r="AD3782" s="175"/>
      <c r="AE3782" s="175"/>
      <c r="AF3782" s="175"/>
      <c r="AG3782" s="175"/>
      <c r="AH3782" s="175"/>
      <c r="AI3782" s="175"/>
      <c r="AJ3782" s="175"/>
      <c r="AK3782" s="175"/>
      <c r="AL3782" s="175"/>
      <c r="AM3782" s="175"/>
      <c r="AN3782" s="175"/>
      <c r="AO3782" s="175"/>
      <c r="AP3782" s="175"/>
      <c r="AQ3782" s="175"/>
      <c r="AR3782" s="175"/>
    </row>
    <row r="3783" spans="1:44" ht="102" x14ac:dyDescent="0.3">
      <c r="A3783" s="175"/>
      <c r="B3783" s="181" t="s">
        <v>1555</v>
      </c>
      <c r="C3783" s="182" t="s">
        <v>337</v>
      </c>
      <c r="D3783" s="190">
        <v>1421.64</v>
      </c>
      <c r="E3783" s="191">
        <v>1421.64</v>
      </c>
      <c r="F3783" s="185" t="s">
        <v>4637</v>
      </c>
      <c r="G3783" s="186" t="s">
        <v>3113</v>
      </c>
      <c r="H3783" s="187"/>
      <c r="I3783" s="175"/>
      <c r="J3783" s="175"/>
      <c r="K3783" s="175"/>
      <c r="L3783" s="175"/>
      <c r="M3783" s="175"/>
      <c r="N3783" s="175"/>
      <c r="O3783" s="175"/>
      <c r="P3783" s="175"/>
      <c r="Q3783" s="175"/>
      <c r="R3783" s="175"/>
      <c r="S3783" s="175"/>
      <c r="T3783" s="175"/>
      <c r="U3783" s="175"/>
      <c r="V3783" s="175"/>
      <c r="W3783" s="175"/>
      <c r="X3783" s="175"/>
      <c r="Y3783" s="175"/>
      <c r="Z3783" s="175"/>
      <c r="AA3783" s="175"/>
      <c r="AB3783" s="175"/>
      <c r="AC3783" s="175"/>
      <c r="AD3783" s="175"/>
      <c r="AE3783" s="175"/>
      <c r="AF3783" s="175"/>
      <c r="AG3783" s="175"/>
      <c r="AH3783" s="175"/>
      <c r="AI3783" s="175"/>
      <c r="AJ3783" s="175"/>
      <c r="AK3783" s="175"/>
      <c r="AL3783" s="175"/>
      <c r="AM3783" s="175"/>
      <c r="AN3783" s="175"/>
      <c r="AO3783" s="175"/>
      <c r="AP3783" s="175"/>
      <c r="AQ3783" s="175"/>
      <c r="AR3783" s="175"/>
    </row>
    <row r="3784" spans="1:44" ht="102" hidden="1" x14ac:dyDescent="0.3">
      <c r="A3784" s="175"/>
      <c r="B3784" s="185" t="s">
        <v>4637</v>
      </c>
      <c r="C3784" s="182"/>
      <c r="D3784" s="190">
        <v>1421.64</v>
      </c>
      <c r="E3784" s="191">
        <v>1421.64</v>
      </c>
      <c r="F3784" s="186" t="s">
        <v>3113</v>
      </c>
      <c r="G3784" s="181" t="s">
        <v>1935</v>
      </c>
      <c r="H3784" s="182" t="s">
        <v>237</v>
      </c>
      <c r="I3784" s="175"/>
      <c r="J3784" s="175"/>
      <c r="K3784" s="175"/>
      <c r="L3784" s="175"/>
      <c r="M3784" s="175"/>
      <c r="N3784" s="175"/>
      <c r="O3784" s="175"/>
      <c r="P3784" s="175"/>
      <c r="Q3784" s="175"/>
      <c r="R3784" s="175"/>
      <c r="S3784" s="175"/>
      <c r="T3784" s="175"/>
      <c r="U3784" s="175"/>
      <c r="V3784" s="175"/>
      <c r="W3784" s="175"/>
      <c r="X3784" s="175"/>
      <c r="Y3784" s="175"/>
      <c r="Z3784" s="175"/>
      <c r="AA3784" s="175"/>
      <c r="AB3784" s="175"/>
      <c r="AC3784" s="175"/>
      <c r="AD3784" s="175"/>
      <c r="AE3784" s="175"/>
      <c r="AF3784" s="175"/>
      <c r="AG3784" s="175"/>
      <c r="AH3784" s="175"/>
      <c r="AI3784" s="175"/>
      <c r="AJ3784" s="175"/>
      <c r="AK3784" s="175"/>
      <c r="AL3784" s="175"/>
      <c r="AM3784" s="175"/>
      <c r="AN3784" s="175"/>
      <c r="AO3784" s="175"/>
      <c r="AP3784" s="175"/>
      <c r="AQ3784" s="175"/>
      <c r="AR3784" s="175"/>
    </row>
    <row r="3785" spans="1:44" ht="102" hidden="1" x14ac:dyDescent="0.3">
      <c r="A3785" s="175"/>
      <c r="B3785" s="186" t="s">
        <v>3113</v>
      </c>
      <c r="C3785" s="187"/>
      <c r="D3785" s="190">
        <v>1421.64</v>
      </c>
      <c r="E3785" s="191">
        <v>1421.64</v>
      </c>
      <c r="F3785" s="181" t="s">
        <v>1935</v>
      </c>
      <c r="G3785" s="185" t="s">
        <v>4637</v>
      </c>
      <c r="H3785" s="182"/>
      <c r="I3785" s="175"/>
      <c r="J3785" s="175"/>
      <c r="K3785" s="175"/>
      <c r="L3785" s="175"/>
      <c r="M3785" s="175"/>
      <c r="N3785" s="175"/>
      <c r="O3785" s="175"/>
      <c r="P3785" s="175"/>
      <c r="Q3785" s="175"/>
      <c r="R3785" s="175"/>
      <c r="S3785" s="175"/>
      <c r="T3785" s="175"/>
      <c r="U3785" s="175"/>
      <c r="V3785" s="175"/>
      <c r="W3785" s="175"/>
      <c r="X3785" s="175"/>
      <c r="Y3785" s="175"/>
      <c r="Z3785" s="175"/>
      <c r="AA3785" s="175"/>
      <c r="AB3785" s="175"/>
      <c r="AC3785" s="175"/>
      <c r="AD3785" s="175"/>
      <c r="AE3785" s="175"/>
      <c r="AF3785" s="175"/>
      <c r="AG3785" s="175"/>
      <c r="AH3785" s="175"/>
      <c r="AI3785" s="175"/>
      <c r="AJ3785" s="175"/>
      <c r="AK3785" s="175"/>
      <c r="AL3785" s="175"/>
      <c r="AM3785" s="175"/>
      <c r="AN3785" s="175"/>
      <c r="AO3785" s="175"/>
      <c r="AP3785" s="175"/>
      <c r="AQ3785" s="175"/>
      <c r="AR3785" s="175"/>
    </row>
    <row r="3786" spans="1:44" ht="102" x14ac:dyDescent="0.3">
      <c r="A3786" s="175"/>
      <c r="B3786" s="181" t="s">
        <v>1935</v>
      </c>
      <c r="C3786" s="182" t="s">
        <v>237</v>
      </c>
      <c r="D3786" s="190">
        <v>3367.26</v>
      </c>
      <c r="E3786" s="191">
        <v>3367.26</v>
      </c>
      <c r="F3786" s="185" t="s">
        <v>4637</v>
      </c>
      <c r="G3786" s="186" t="s">
        <v>3262</v>
      </c>
      <c r="H3786" s="187"/>
      <c r="I3786" s="175"/>
      <c r="J3786" s="175"/>
      <c r="K3786" s="175"/>
      <c r="L3786" s="175"/>
      <c r="M3786" s="175"/>
      <c r="N3786" s="175"/>
      <c r="O3786" s="175"/>
      <c r="P3786" s="175"/>
      <c r="Q3786" s="175"/>
      <c r="R3786" s="175"/>
      <c r="S3786" s="175"/>
      <c r="T3786" s="175"/>
      <c r="U3786" s="175"/>
      <c r="V3786" s="175"/>
      <c r="W3786" s="175"/>
      <c r="X3786" s="175"/>
      <c r="Y3786" s="175"/>
      <c r="Z3786" s="175"/>
      <c r="AA3786" s="175"/>
      <c r="AB3786" s="175"/>
      <c r="AC3786" s="175"/>
      <c r="AD3786" s="175"/>
      <c r="AE3786" s="175"/>
      <c r="AF3786" s="175"/>
      <c r="AG3786" s="175"/>
      <c r="AH3786" s="175"/>
      <c r="AI3786" s="175"/>
      <c r="AJ3786" s="175"/>
      <c r="AK3786" s="175"/>
      <c r="AL3786" s="175"/>
      <c r="AM3786" s="175"/>
      <c r="AN3786" s="175"/>
      <c r="AO3786" s="175"/>
      <c r="AP3786" s="175"/>
      <c r="AQ3786" s="175"/>
      <c r="AR3786" s="175"/>
    </row>
    <row r="3787" spans="1:44" ht="102" hidden="1" x14ac:dyDescent="0.3">
      <c r="A3787" s="175"/>
      <c r="B3787" s="185" t="s">
        <v>4637</v>
      </c>
      <c r="C3787" s="182"/>
      <c r="D3787" s="190">
        <v>3367.26</v>
      </c>
      <c r="E3787" s="191">
        <v>3367.26</v>
      </c>
      <c r="F3787" s="186" t="s">
        <v>3262</v>
      </c>
      <c r="G3787" s="181" t="s">
        <v>1294</v>
      </c>
      <c r="H3787" s="182" t="s">
        <v>178</v>
      </c>
      <c r="I3787" s="175"/>
      <c r="J3787" s="175"/>
      <c r="K3787" s="175"/>
      <c r="L3787" s="175"/>
      <c r="M3787" s="175"/>
      <c r="N3787" s="175"/>
      <c r="O3787" s="175"/>
      <c r="P3787" s="175"/>
      <c r="Q3787" s="175"/>
      <c r="R3787" s="175"/>
      <c r="S3787" s="175"/>
      <c r="T3787" s="175"/>
      <c r="U3787" s="175"/>
      <c r="V3787" s="175"/>
      <c r="W3787" s="175"/>
      <c r="X3787" s="175"/>
      <c r="Y3787" s="175"/>
      <c r="Z3787" s="175"/>
      <c r="AA3787" s="175"/>
      <c r="AB3787" s="175"/>
      <c r="AC3787" s="175"/>
      <c r="AD3787" s="175"/>
      <c r="AE3787" s="175"/>
      <c r="AF3787" s="175"/>
      <c r="AG3787" s="175"/>
      <c r="AH3787" s="175"/>
      <c r="AI3787" s="175"/>
      <c r="AJ3787" s="175"/>
      <c r="AK3787" s="175"/>
      <c r="AL3787" s="175"/>
      <c r="AM3787" s="175"/>
      <c r="AN3787" s="175"/>
      <c r="AO3787" s="175"/>
      <c r="AP3787" s="175"/>
      <c r="AQ3787" s="175"/>
      <c r="AR3787" s="175"/>
    </row>
    <row r="3788" spans="1:44" ht="102" hidden="1" x14ac:dyDescent="0.3">
      <c r="A3788" s="175"/>
      <c r="B3788" s="186" t="s">
        <v>3262</v>
      </c>
      <c r="C3788" s="187"/>
      <c r="D3788" s="190">
        <v>3367.26</v>
      </c>
      <c r="E3788" s="191">
        <v>3367.26</v>
      </c>
      <c r="F3788" s="181" t="s">
        <v>1294</v>
      </c>
      <c r="G3788" s="185" t="s">
        <v>4637</v>
      </c>
      <c r="H3788" s="182"/>
      <c r="I3788" s="175"/>
      <c r="J3788" s="175"/>
      <c r="K3788" s="175"/>
      <c r="L3788" s="175"/>
      <c r="M3788" s="175"/>
      <c r="N3788" s="175"/>
      <c r="O3788" s="175"/>
      <c r="P3788" s="175"/>
      <c r="Q3788" s="175"/>
      <c r="R3788" s="175"/>
      <c r="S3788" s="175"/>
      <c r="T3788" s="175"/>
      <c r="U3788" s="175"/>
      <c r="V3788" s="175"/>
      <c r="W3788" s="175"/>
      <c r="X3788" s="175"/>
      <c r="Y3788" s="175"/>
      <c r="Z3788" s="175"/>
      <c r="AA3788" s="175"/>
      <c r="AB3788" s="175"/>
      <c r="AC3788" s="175"/>
      <c r="AD3788" s="175"/>
      <c r="AE3788" s="175"/>
      <c r="AF3788" s="175"/>
      <c r="AG3788" s="175"/>
      <c r="AH3788" s="175"/>
      <c r="AI3788" s="175"/>
      <c r="AJ3788" s="175"/>
      <c r="AK3788" s="175"/>
      <c r="AL3788" s="175"/>
      <c r="AM3788" s="175"/>
      <c r="AN3788" s="175"/>
      <c r="AO3788" s="175"/>
      <c r="AP3788" s="175"/>
      <c r="AQ3788" s="175"/>
      <c r="AR3788" s="175"/>
    </row>
    <row r="3789" spans="1:44" ht="102" x14ac:dyDescent="0.3">
      <c r="A3789" s="175"/>
      <c r="B3789" s="181" t="s">
        <v>1294</v>
      </c>
      <c r="C3789" s="182" t="s">
        <v>178</v>
      </c>
      <c r="D3789" s="190">
        <v>3118.15</v>
      </c>
      <c r="E3789" s="191">
        <v>3118.15</v>
      </c>
      <c r="F3789" s="185" t="s">
        <v>4637</v>
      </c>
      <c r="G3789" s="186" t="s">
        <v>3268</v>
      </c>
      <c r="H3789" s="187"/>
      <c r="I3789" s="175"/>
      <c r="J3789" s="175"/>
      <c r="K3789" s="175"/>
      <c r="L3789" s="175"/>
      <c r="M3789" s="175"/>
      <c r="N3789" s="175"/>
      <c r="O3789" s="175"/>
      <c r="P3789" s="175"/>
      <c r="Q3789" s="175"/>
      <c r="R3789" s="175"/>
      <c r="S3789" s="175"/>
      <c r="T3789" s="175"/>
      <c r="U3789" s="175"/>
      <c r="V3789" s="175"/>
      <c r="W3789" s="175"/>
      <c r="X3789" s="175"/>
      <c r="Y3789" s="175"/>
      <c r="Z3789" s="175"/>
      <c r="AA3789" s="175"/>
      <c r="AB3789" s="175"/>
      <c r="AC3789" s="175"/>
      <c r="AD3789" s="175"/>
      <c r="AE3789" s="175"/>
      <c r="AF3789" s="175"/>
      <c r="AG3789" s="175"/>
      <c r="AH3789" s="175"/>
      <c r="AI3789" s="175"/>
      <c r="AJ3789" s="175"/>
      <c r="AK3789" s="175"/>
      <c r="AL3789" s="175"/>
      <c r="AM3789" s="175"/>
      <c r="AN3789" s="175"/>
      <c r="AO3789" s="175"/>
      <c r="AP3789" s="175"/>
      <c r="AQ3789" s="175"/>
      <c r="AR3789" s="175"/>
    </row>
    <row r="3790" spans="1:44" ht="102" hidden="1" x14ac:dyDescent="0.3">
      <c r="A3790" s="175"/>
      <c r="B3790" s="185" t="s">
        <v>4637</v>
      </c>
      <c r="C3790" s="182"/>
      <c r="D3790" s="190">
        <v>3118.15</v>
      </c>
      <c r="E3790" s="191">
        <v>3118.15</v>
      </c>
      <c r="F3790" s="186" t="s">
        <v>3268</v>
      </c>
      <c r="G3790" s="181" t="s">
        <v>841</v>
      </c>
      <c r="H3790" s="182" t="s">
        <v>265</v>
      </c>
      <c r="I3790" s="175"/>
      <c r="J3790" s="175"/>
      <c r="K3790" s="175"/>
      <c r="L3790" s="175"/>
      <c r="M3790" s="175"/>
      <c r="N3790" s="175"/>
      <c r="O3790" s="175"/>
      <c r="P3790" s="175"/>
      <c r="Q3790" s="175"/>
      <c r="R3790" s="175"/>
      <c r="S3790" s="175"/>
      <c r="T3790" s="175"/>
      <c r="U3790" s="175"/>
      <c r="V3790" s="175"/>
      <c r="W3790" s="175"/>
      <c r="X3790" s="175"/>
      <c r="Y3790" s="175"/>
      <c r="Z3790" s="175"/>
      <c r="AA3790" s="175"/>
      <c r="AB3790" s="175"/>
      <c r="AC3790" s="175"/>
      <c r="AD3790" s="175"/>
      <c r="AE3790" s="175"/>
      <c r="AF3790" s="175"/>
      <c r="AG3790" s="175"/>
      <c r="AH3790" s="175"/>
      <c r="AI3790" s="175"/>
      <c r="AJ3790" s="175"/>
      <c r="AK3790" s="175"/>
      <c r="AL3790" s="175"/>
      <c r="AM3790" s="175"/>
      <c r="AN3790" s="175"/>
      <c r="AO3790" s="175"/>
      <c r="AP3790" s="175"/>
      <c r="AQ3790" s="175"/>
      <c r="AR3790" s="175"/>
    </row>
    <row r="3791" spans="1:44" ht="102" hidden="1" x14ac:dyDescent="0.3">
      <c r="A3791" s="175"/>
      <c r="B3791" s="186" t="s">
        <v>3268</v>
      </c>
      <c r="C3791" s="187"/>
      <c r="D3791" s="190">
        <v>3118.15</v>
      </c>
      <c r="E3791" s="191">
        <v>3118.15</v>
      </c>
      <c r="F3791" s="181" t="s">
        <v>841</v>
      </c>
      <c r="G3791" s="185" t="s">
        <v>4637</v>
      </c>
      <c r="H3791" s="182"/>
      <c r="I3791" s="175"/>
      <c r="J3791" s="175"/>
      <c r="K3791" s="175"/>
      <c r="L3791" s="175"/>
      <c r="M3791" s="175"/>
      <c r="N3791" s="175"/>
      <c r="O3791" s="175"/>
      <c r="P3791" s="175"/>
      <c r="Q3791" s="175"/>
      <c r="R3791" s="175"/>
      <c r="S3791" s="175"/>
      <c r="T3791" s="175"/>
      <c r="U3791" s="175"/>
      <c r="V3791" s="175"/>
      <c r="W3791" s="175"/>
      <c r="X3791" s="175"/>
      <c r="Y3791" s="175"/>
      <c r="Z3791" s="175"/>
      <c r="AA3791" s="175"/>
      <c r="AB3791" s="175"/>
      <c r="AC3791" s="175"/>
      <c r="AD3791" s="175"/>
      <c r="AE3791" s="175"/>
      <c r="AF3791" s="175"/>
      <c r="AG3791" s="175"/>
      <c r="AH3791" s="175"/>
      <c r="AI3791" s="175"/>
      <c r="AJ3791" s="175"/>
      <c r="AK3791" s="175"/>
      <c r="AL3791" s="175"/>
      <c r="AM3791" s="175"/>
      <c r="AN3791" s="175"/>
      <c r="AO3791" s="175"/>
      <c r="AP3791" s="175"/>
      <c r="AQ3791" s="175"/>
      <c r="AR3791" s="175"/>
    </row>
    <row r="3792" spans="1:44" ht="102" x14ac:dyDescent="0.3">
      <c r="A3792" s="175"/>
      <c r="B3792" s="181" t="s">
        <v>841</v>
      </c>
      <c r="C3792" s="182" t="s">
        <v>265</v>
      </c>
      <c r="D3792" s="190">
        <v>2452.4299999999998</v>
      </c>
      <c r="E3792" s="191">
        <v>2452.4299999999998</v>
      </c>
      <c r="F3792" s="185" t="s">
        <v>4637</v>
      </c>
      <c r="G3792" s="186" t="s">
        <v>3269</v>
      </c>
      <c r="H3792" s="187"/>
      <c r="I3792" s="175"/>
      <c r="J3792" s="175"/>
      <c r="K3792" s="175"/>
      <c r="L3792" s="175"/>
      <c r="M3792" s="175"/>
      <c r="N3792" s="175"/>
      <c r="O3792" s="175"/>
      <c r="P3792" s="175"/>
      <c r="Q3792" s="175"/>
      <c r="R3792" s="175"/>
      <c r="S3792" s="175"/>
      <c r="T3792" s="175"/>
      <c r="U3792" s="175"/>
      <c r="V3792" s="175"/>
      <c r="W3792" s="175"/>
      <c r="X3792" s="175"/>
      <c r="Y3792" s="175"/>
      <c r="Z3792" s="175"/>
      <c r="AA3792" s="175"/>
      <c r="AB3792" s="175"/>
      <c r="AC3792" s="175"/>
      <c r="AD3792" s="175"/>
      <c r="AE3792" s="175"/>
      <c r="AF3792" s="175"/>
      <c r="AG3792" s="175"/>
      <c r="AH3792" s="175"/>
      <c r="AI3792" s="175"/>
      <c r="AJ3792" s="175"/>
      <c r="AK3792" s="175"/>
      <c r="AL3792" s="175"/>
      <c r="AM3792" s="175"/>
      <c r="AN3792" s="175"/>
      <c r="AO3792" s="175"/>
      <c r="AP3792" s="175"/>
      <c r="AQ3792" s="175"/>
      <c r="AR3792" s="175"/>
    </row>
    <row r="3793" spans="1:44" ht="102" hidden="1" x14ac:dyDescent="0.3">
      <c r="A3793" s="175"/>
      <c r="B3793" s="185" t="s">
        <v>4637</v>
      </c>
      <c r="C3793" s="182"/>
      <c r="D3793" s="190">
        <v>2452.4299999999998</v>
      </c>
      <c r="E3793" s="191">
        <v>2452.4299999999998</v>
      </c>
      <c r="F3793" s="186" t="s">
        <v>3269</v>
      </c>
      <c r="G3793" s="181" t="s">
        <v>1556</v>
      </c>
      <c r="H3793" s="182" t="s">
        <v>296</v>
      </c>
      <c r="I3793" s="175"/>
      <c r="J3793" s="175"/>
      <c r="K3793" s="175"/>
      <c r="L3793" s="175"/>
      <c r="M3793" s="175"/>
      <c r="N3793" s="175"/>
      <c r="O3793" s="175"/>
      <c r="P3793" s="175"/>
      <c r="Q3793" s="175"/>
      <c r="R3793" s="175"/>
      <c r="S3793" s="175"/>
      <c r="T3793" s="175"/>
      <c r="U3793" s="175"/>
      <c r="V3793" s="175"/>
      <c r="W3793" s="175"/>
      <c r="X3793" s="175"/>
      <c r="Y3793" s="175"/>
      <c r="Z3793" s="175"/>
      <c r="AA3793" s="175"/>
      <c r="AB3793" s="175"/>
      <c r="AC3793" s="175"/>
      <c r="AD3793" s="175"/>
      <c r="AE3793" s="175"/>
      <c r="AF3793" s="175"/>
      <c r="AG3793" s="175"/>
      <c r="AH3793" s="175"/>
      <c r="AI3793" s="175"/>
      <c r="AJ3793" s="175"/>
      <c r="AK3793" s="175"/>
      <c r="AL3793" s="175"/>
      <c r="AM3793" s="175"/>
      <c r="AN3793" s="175"/>
      <c r="AO3793" s="175"/>
      <c r="AP3793" s="175"/>
      <c r="AQ3793" s="175"/>
      <c r="AR3793" s="175"/>
    </row>
    <row r="3794" spans="1:44" ht="102" hidden="1" x14ac:dyDescent="0.3">
      <c r="A3794" s="175"/>
      <c r="B3794" s="186" t="s">
        <v>3269</v>
      </c>
      <c r="C3794" s="187"/>
      <c r="D3794" s="190">
        <v>2452.4299999999998</v>
      </c>
      <c r="E3794" s="191">
        <v>2452.4299999999998</v>
      </c>
      <c r="F3794" s="181" t="s">
        <v>1556</v>
      </c>
      <c r="G3794" s="185" t="s">
        <v>4637</v>
      </c>
      <c r="H3794" s="182"/>
      <c r="I3794" s="175"/>
      <c r="J3794" s="175"/>
      <c r="K3794" s="175"/>
      <c r="L3794" s="175"/>
      <c r="M3794" s="175"/>
      <c r="N3794" s="175"/>
      <c r="O3794" s="175"/>
      <c r="P3794" s="175"/>
      <c r="Q3794" s="175"/>
      <c r="R3794" s="175"/>
      <c r="S3794" s="175"/>
      <c r="T3794" s="175"/>
      <c r="U3794" s="175"/>
      <c r="V3794" s="175"/>
      <c r="W3794" s="175"/>
      <c r="X3794" s="175"/>
      <c r="Y3794" s="175"/>
      <c r="Z3794" s="175"/>
      <c r="AA3794" s="175"/>
      <c r="AB3794" s="175"/>
      <c r="AC3794" s="175"/>
      <c r="AD3794" s="175"/>
      <c r="AE3794" s="175"/>
      <c r="AF3794" s="175"/>
      <c r="AG3794" s="175"/>
      <c r="AH3794" s="175"/>
      <c r="AI3794" s="175"/>
      <c r="AJ3794" s="175"/>
      <c r="AK3794" s="175"/>
      <c r="AL3794" s="175"/>
      <c r="AM3794" s="175"/>
      <c r="AN3794" s="175"/>
      <c r="AO3794" s="175"/>
      <c r="AP3794" s="175"/>
      <c r="AQ3794" s="175"/>
      <c r="AR3794" s="175"/>
    </row>
    <row r="3795" spans="1:44" ht="102" x14ac:dyDescent="0.3">
      <c r="A3795" s="175"/>
      <c r="B3795" s="181" t="s">
        <v>1556</v>
      </c>
      <c r="C3795" s="182" t="s">
        <v>296</v>
      </c>
      <c r="D3795" s="190">
        <v>1421.64</v>
      </c>
      <c r="E3795" s="191">
        <v>1421.64</v>
      </c>
      <c r="F3795" s="185" t="s">
        <v>4637</v>
      </c>
      <c r="G3795" s="186" t="s">
        <v>3270</v>
      </c>
      <c r="H3795" s="187"/>
      <c r="I3795" s="175"/>
      <c r="J3795" s="175"/>
      <c r="K3795" s="175"/>
      <c r="L3795" s="175"/>
      <c r="M3795" s="175"/>
      <c r="N3795" s="175"/>
      <c r="O3795" s="175"/>
      <c r="P3795" s="175"/>
      <c r="Q3795" s="175"/>
      <c r="R3795" s="175"/>
      <c r="S3795" s="175"/>
      <c r="T3795" s="175"/>
      <c r="U3795" s="175"/>
      <c r="V3795" s="175"/>
      <c r="W3795" s="175"/>
      <c r="X3795" s="175"/>
      <c r="Y3795" s="175"/>
      <c r="Z3795" s="175"/>
      <c r="AA3795" s="175"/>
      <c r="AB3795" s="175"/>
      <c r="AC3795" s="175"/>
      <c r="AD3795" s="175"/>
      <c r="AE3795" s="175"/>
      <c r="AF3795" s="175"/>
      <c r="AG3795" s="175"/>
      <c r="AH3795" s="175"/>
      <c r="AI3795" s="175"/>
      <c r="AJ3795" s="175"/>
      <c r="AK3795" s="175"/>
      <c r="AL3795" s="175"/>
      <c r="AM3795" s="175"/>
      <c r="AN3795" s="175"/>
      <c r="AO3795" s="175"/>
      <c r="AP3795" s="175"/>
      <c r="AQ3795" s="175"/>
      <c r="AR3795" s="175"/>
    </row>
    <row r="3796" spans="1:44" ht="102" hidden="1" x14ac:dyDescent="0.3">
      <c r="A3796" s="175"/>
      <c r="B3796" s="185" t="s">
        <v>4637</v>
      </c>
      <c r="C3796" s="182"/>
      <c r="D3796" s="190">
        <v>1421.64</v>
      </c>
      <c r="E3796" s="191">
        <v>1421.64</v>
      </c>
      <c r="F3796" s="186" t="s">
        <v>3270</v>
      </c>
      <c r="G3796" s="181" t="s">
        <v>1825</v>
      </c>
      <c r="H3796" s="182" t="s">
        <v>203</v>
      </c>
      <c r="I3796" s="175"/>
      <c r="J3796" s="175"/>
      <c r="K3796" s="175"/>
      <c r="L3796" s="175"/>
      <c r="M3796" s="175"/>
      <c r="N3796" s="175"/>
      <c r="O3796" s="175"/>
      <c r="P3796" s="175"/>
      <c r="Q3796" s="175"/>
      <c r="R3796" s="175"/>
      <c r="S3796" s="175"/>
      <c r="T3796" s="175"/>
      <c r="U3796" s="175"/>
      <c r="V3796" s="175"/>
      <c r="W3796" s="175"/>
      <c r="X3796" s="175"/>
      <c r="Y3796" s="175"/>
      <c r="Z3796" s="175"/>
      <c r="AA3796" s="175"/>
      <c r="AB3796" s="175"/>
      <c r="AC3796" s="175"/>
      <c r="AD3796" s="175"/>
      <c r="AE3796" s="175"/>
      <c r="AF3796" s="175"/>
      <c r="AG3796" s="175"/>
      <c r="AH3796" s="175"/>
      <c r="AI3796" s="175"/>
      <c r="AJ3796" s="175"/>
      <c r="AK3796" s="175"/>
      <c r="AL3796" s="175"/>
      <c r="AM3796" s="175"/>
      <c r="AN3796" s="175"/>
      <c r="AO3796" s="175"/>
      <c r="AP3796" s="175"/>
      <c r="AQ3796" s="175"/>
      <c r="AR3796" s="175"/>
    </row>
    <row r="3797" spans="1:44" ht="102" hidden="1" x14ac:dyDescent="0.3">
      <c r="A3797" s="175"/>
      <c r="B3797" s="186" t="s">
        <v>3270</v>
      </c>
      <c r="C3797" s="187"/>
      <c r="D3797" s="190">
        <v>1421.64</v>
      </c>
      <c r="E3797" s="191">
        <v>1421.64</v>
      </c>
      <c r="F3797" s="181" t="s">
        <v>1825</v>
      </c>
      <c r="G3797" s="185" t="s">
        <v>4637</v>
      </c>
      <c r="H3797" s="182"/>
      <c r="I3797" s="175"/>
      <c r="J3797" s="175"/>
      <c r="K3797" s="175"/>
      <c r="L3797" s="175"/>
      <c r="M3797" s="175"/>
      <c r="N3797" s="175"/>
      <c r="O3797" s="175"/>
      <c r="P3797" s="175"/>
      <c r="Q3797" s="175"/>
      <c r="R3797" s="175"/>
      <c r="S3797" s="175"/>
      <c r="T3797" s="175"/>
      <c r="U3797" s="175"/>
      <c r="V3797" s="175"/>
      <c r="W3797" s="175"/>
      <c r="X3797" s="175"/>
      <c r="Y3797" s="175"/>
      <c r="Z3797" s="175"/>
      <c r="AA3797" s="175"/>
      <c r="AB3797" s="175"/>
      <c r="AC3797" s="175"/>
      <c r="AD3797" s="175"/>
      <c r="AE3797" s="175"/>
      <c r="AF3797" s="175"/>
      <c r="AG3797" s="175"/>
      <c r="AH3797" s="175"/>
      <c r="AI3797" s="175"/>
      <c r="AJ3797" s="175"/>
      <c r="AK3797" s="175"/>
      <c r="AL3797" s="175"/>
      <c r="AM3797" s="175"/>
      <c r="AN3797" s="175"/>
      <c r="AO3797" s="175"/>
      <c r="AP3797" s="175"/>
      <c r="AQ3797" s="175"/>
      <c r="AR3797" s="175"/>
    </row>
    <row r="3798" spans="1:44" ht="102" x14ac:dyDescent="0.3">
      <c r="A3798" s="175"/>
      <c r="B3798" s="181" t="s">
        <v>1825</v>
      </c>
      <c r="C3798" s="182" t="s">
        <v>203</v>
      </c>
      <c r="D3798" s="190">
        <v>1421.64</v>
      </c>
      <c r="E3798" s="191">
        <v>1421.64</v>
      </c>
      <c r="F3798" s="185" t="s">
        <v>4637</v>
      </c>
      <c r="G3798" s="186" t="s">
        <v>3271</v>
      </c>
      <c r="H3798" s="187"/>
      <c r="I3798" s="175"/>
      <c r="J3798" s="175"/>
      <c r="K3798" s="175"/>
      <c r="L3798" s="175"/>
      <c r="M3798" s="175"/>
      <c r="N3798" s="175"/>
      <c r="O3798" s="175"/>
      <c r="P3798" s="175"/>
      <c r="Q3798" s="175"/>
      <c r="R3798" s="175"/>
      <c r="S3798" s="175"/>
      <c r="T3798" s="175"/>
      <c r="U3798" s="175"/>
      <c r="V3798" s="175"/>
      <c r="W3798" s="175"/>
      <c r="X3798" s="175"/>
      <c r="Y3798" s="175"/>
      <c r="Z3798" s="175"/>
      <c r="AA3798" s="175"/>
      <c r="AB3798" s="175"/>
      <c r="AC3798" s="175"/>
      <c r="AD3798" s="175"/>
      <c r="AE3798" s="175"/>
      <c r="AF3798" s="175"/>
      <c r="AG3798" s="175"/>
      <c r="AH3798" s="175"/>
      <c r="AI3798" s="175"/>
      <c r="AJ3798" s="175"/>
      <c r="AK3798" s="175"/>
      <c r="AL3798" s="175"/>
      <c r="AM3798" s="175"/>
      <c r="AN3798" s="175"/>
      <c r="AO3798" s="175"/>
      <c r="AP3798" s="175"/>
      <c r="AQ3798" s="175"/>
      <c r="AR3798" s="175"/>
    </row>
    <row r="3799" spans="1:44" ht="102" hidden="1" x14ac:dyDescent="0.3">
      <c r="A3799" s="175"/>
      <c r="B3799" s="185" t="s">
        <v>4637</v>
      </c>
      <c r="C3799" s="182"/>
      <c r="D3799" s="190">
        <v>1421.64</v>
      </c>
      <c r="E3799" s="191">
        <v>1421.64</v>
      </c>
      <c r="F3799" s="186" t="s">
        <v>3271</v>
      </c>
      <c r="G3799" s="181" t="s">
        <v>2455</v>
      </c>
      <c r="H3799" s="182" t="s">
        <v>264</v>
      </c>
      <c r="I3799" s="175"/>
      <c r="J3799" s="175"/>
      <c r="K3799" s="175"/>
      <c r="L3799" s="175"/>
      <c r="M3799" s="175"/>
      <c r="N3799" s="175"/>
      <c r="O3799" s="175"/>
      <c r="P3799" s="175"/>
      <c r="Q3799" s="175"/>
      <c r="R3799" s="175"/>
      <c r="S3799" s="175"/>
      <c r="T3799" s="175"/>
      <c r="U3799" s="175"/>
      <c r="V3799" s="175"/>
      <c r="W3799" s="175"/>
      <c r="X3799" s="175"/>
      <c r="Y3799" s="175"/>
      <c r="Z3799" s="175"/>
      <c r="AA3799" s="175"/>
      <c r="AB3799" s="175"/>
      <c r="AC3799" s="175"/>
      <c r="AD3799" s="175"/>
      <c r="AE3799" s="175"/>
      <c r="AF3799" s="175"/>
      <c r="AG3799" s="175"/>
      <c r="AH3799" s="175"/>
      <c r="AI3799" s="175"/>
      <c r="AJ3799" s="175"/>
      <c r="AK3799" s="175"/>
      <c r="AL3799" s="175"/>
      <c r="AM3799" s="175"/>
      <c r="AN3799" s="175"/>
      <c r="AO3799" s="175"/>
      <c r="AP3799" s="175"/>
      <c r="AQ3799" s="175"/>
      <c r="AR3799" s="175"/>
    </row>
    <row r="3800" spans="1:44" ht="102" hidden="1" x14ac:dyDescent="0.3">
      <c r="A3800" s="175"/>
      <c r="B3800" s="186" t="s">
        <v>3271</v>
      </c>
      <c r="C3800" s="187"/>
      <c r="D3800" s="190">
        <v>1421.64</v>
      </c>
      <c r="E3800" s="191">
        <v>1421.64</v>
      </c>
      <c r="F3800" s="181" t="s">
        <v>2455</v>
      </c>
      <c r="G3800" s="185" t="s">
        <v>4637</v>
      </c>
      <c r="H3800" s="182"/>
      <c r="I3800" s="175"/>
      <c r="J3800" s="175"/>
      <c r="K3800" s="175"/>
      <c r="L3800" s="175"/>
      <c r="M3800" s="175"/>
      <c r="N3800" s="175"/>
      <c r="O3800" s="175"/>
      <c r="P3800" s="175"/>
      <c r="Q3800" s="175"/>
      <c r="R3800" s="175"/>
      <c r="S3800" s="175"/>
      <c r="T3800" s="175"/>
      <c r="U3800" s="175"/>
      <c r="V3800" s="175"/>
      <c r="W3800" s="175"/>
      <c r="X3800" s="175"/>
      <c r="Y3800" s="175"/>
      <c r="Z3800" s="175"/>
      <c r="AA3800" s="175"/>
      <c r="AB3800" s="175"/>
      <c r="AC3800" s="175"/>
      <c r="AD3800" s="175"/>
      <c r="AE3800" s="175"/>
      <c r="AF3800" s="175"/>
      <c r="AG3800" s="175"/>
      <c r="AH3800" s="175"/>
      <c r="AI3800" s="175"/>
      <c r="AJ3800" s="175"/>
      <c r="AK3800" s="175"/>
      <c r="AL3800" s="175"/>
      <c r="AM3800" s="175"/>
      <c r="AN3800" s="175"/>
      <c r="AO3800" s="175"/>
      <c r="AP3800" s="175"/>
      <c r="AQ3800" s="175"/>
      <c r="AR3800" s="175"/>
    </row>
    <row r="3801" spans="1:44" ht="102" x14ac:dyDescent="0.3">
      <c r="A3801" s="175"/>
      <c r="B3801" s="181" t="s">
        <v>2455</v>
      </c>
      <c r="C3801" s="182" t="s">
        <v>264</v>
      </c>
      <c r="D3801" s="190">
        <v>1576.26</v>
      </c>
      <c r="E3801" s="191">
        <v>1576.26</v>
      </c>
      <c r="F3801" s="185" t="s">
        <v>4637</v>
      </c>
      <c r="G3801" s="186" t="s">
        <v>3272</v>
      </c>
      <c r="H3801" s="187"/>
      <c r="I3801" s="175"/>
      <c r="J3801" s="175"/>
      <c r="K3801" s="175"/>
      <c r="L3801" s="175"/>
      <c r="M3801" s="175"/>
      <c r="N3801" s="175"/>
      <c r="O3801" s="175"/>
      <c r="P3801" s="175"/>
      <c r="Q3801" s="175"/>
      <c r="R3801" s="175"/>
      <c r="S3801" s="175"/>
      <c r="T3801" s="175"/>
      <c r="U3801" s="175"/>
      <c r="V3801" s="175"/>
      <c r="W3801" s="175"/>
      <c r="X3801" s="175"/>
      <c r="Y3801" s="175"/>
      <c r="Z3801" s="175"/>
      <c r="AA3801" s="175"/>
      <c r="AB3801" s="175"/>
      <c r="AC3801" s="175"/>
      <c r="AD3801" s="175"/>
      <c r="AE3801" s="175"/>
      <c r="AF3801" s="175"/>
      <c r="AG3801" s="175"/>
      <c r="AH3801" s="175"/>
      <c r="AI3801" s="175"/>
      <c r="AJ3801" s="175"/>
      <c r="AK3801" s="175"/>
      <c r="AL3801" s="175"/>
      <c r="AM3801" s="175"/>
      <c r="AN3801" s="175"/>
      <c r="AO3801" s="175"/>
      <c r="AP3801" s="175"/>
      <c r="AQ3801" s="175"/>
      <c r="AR3801" s="175"/>
    </row>
    <row r="3802" spans="1:44" ht="102" hidden="1" x14ac:dyDescent="0.3">
      <c r="A3802" s="175"/>
      <c r="B3802" s="185" t="s">
        <v>4637</v>
      </c>
      <c r="C3802" s="182"/>
      <c r="D3802" s="190">
        <v>1576.26</v>
      </c>
      <c r="E3802" s="191">
        <v>1576.26</v>
      </c>
      <c r="F3802" s="186" t="s">
        <v>3272</v>
      </c>
      <c r="G3802" s="181" t="s">
        <v>1994</v>
      </c>
      <c r="H3802" s="182" t="s">
        <v>345</v>
      </c>
      <c r="I3802" s="175"/>
      <c r="J3802" s="175"/>
      <c r="K3802" s="175"/>
      <c r="L3802" s="175"/>
      <c r="M3802" s="175"/>
      <c r="N3802" s="175"/>
      <c r="O3802" s="175"/>
      <c r="P3802" s="175"/>
      <c r="Q3802" s="175"/>
      <c r="R3802" s="175"/>
      <c r="S3802" s="175"/>
      <c r="T3802" s="175"/>
      <c r="U3802" s="175"/>
      <c r="V3802" s="175"/>
      <c r="W3802" s="175"/>
      <c r="X3802" s="175"/>
      <c r="Y3802" s="175"/>
      <c r="Z3802" s="175"/>
      <c r="AA3802" s="175"/>
      <c r="AB3802" s="175"/>
      <c r="AC3802" s="175"/>
      <c r="AD3802" s="175"/>
      <c r="AE3802" s="175"/>
      <c r="AF3802" s="175"/>
      <c r="AG3802" s="175"/>
      <c r="AH3802" s="175"/>
      <c r="AI3802" s="175"/>
      <c r="AJ3802" s="175"/>
      <c r="AK3802" s="175"/>
      <c r="AL3802" s="175"/>
      <c r="AM3802" s="175"/>
      <c r="AN3802" s="175"/>
      <c r="AO3802" s="175"/>
      <c r="AP3802" s="175"/>
      <c r="AQ3802" s="175"/>
      <c r="AR3802" s="175"/>
    </row>
    <row r="3803" spans="1:44" ht="102" hidden="1" x14ac:dyDescent="0.3">
      <c r="A3803" s="175"/>
      <c r="B3803" s="186" t="s">
        <v>3272</v>
      </c>
      <c r="C3803" s="187"/>
      <c r="D3803" s="190">
        <v>1576.26</v>
      </c>
      <c r="E3803" s="191">
        <v>1576.26</v>
      </c>
      <c r="F3803" s="181" t="s">
        <v>1994</v>
      </c>
      <c r="G3803" s="185" t="s">
        <v>4637</v>
      </c>
      <c r="H3803" s="182"/>
      <c r="I3803" s="175"/>
      <c r="J3803" s="175"/>
      <c r="K3803" s="175"/>
      <c r="L3803" s="175"/>
      <c r="M3803" s="175"/>
      <c r="N3803" s="175"/>
      <c r="O3803" s="175"/>
      <c r="P3803" s="175"/>
      <c r="Q3803" s="175"/>
      <c r="R3803" s="175"/>
      <c r="S3803" s="175"/>
      <c r="T3803" s="175"/>
      <c r="U3803" s="175"/>
      <c r="V3803" s="175"/>
      <c r="W3803" s="175"/>
      <c r="X3803" s="175"/>
      <c r="Y3803" s="175"/>
      <c r="Z3803" s="175"/>
      <c r="AA3803" s="175"/>
      <c r="AB3803" s="175"/>
      <c r="AC3803" s="175"/>
      <c r="AD3803" s="175"/>
      <c r="AE3803" s="175"/>
      <c r="AF3803" s="175"/>
      <c r="AG3803" s="175"/>
      <c r="AH3803" s="175"/>
      <c r="AI3803" s="175"/>
      <c r="AJ3803" s="175"/>
      <c r="AK3803" s="175"/>
      <c r="AL3803" s="175"/>
      <c r="AM3803" s="175"/>
      <c r="AN3803" s="175"/>
      <c r="AO3803" s="175"/>
      <c r="AP3803" s="175"/>
      <c r="AQ3803" s="175"/>
      <c r="AR3803" s="175"/>
    </row>
    <row r="3804" spans="1:44" ht="102" x14ac:dyDescent="0.3">
      <c r="A3804" s="175"/>
      <c r="B3804" s="181" t="s">
        <v>1994</v>
      </c>
      <c r="C3804" s="182" t="s">
        <v>345</v>
      </c>
      <c r="D3804" s="190">
        <v>3367.26</v>
      </c>
      <c r="E3804" s="191">
        <v>3367.26</v>
      </c>
      <c r="F3804" s="185" t="s">
        <v>4637</v>
      </c>
      <c r="G3804" s="186" t="s">
        <v>3273</v>
      </c>
      <c r="H3804" s="187"/>
      <c r="I3804" s="175"/>
      <c r="J3804" s="175"/>
      <c r="K3804" s="175"/>
      <c r="L3804" s="175"/>
      <c r="M3804" s="175"/>
      <c r="N3804" s="175"/>
      <c r="O3804" s="175"/>
      <c r="P3804" s="175"/>
      <c r="Q3804" s="175"/>
      <c r="R3804" s="175"/>
      <c r="S3804" s="175"/>
      <c r="T3804" s="175"/>
      <c r="U3804" s="175"/>
      <c r="V3804" s="175"/>
      <c r="W3804" s="175"/>
      <c r="X3804" s="175"/>
      <c r="Y3804" s="175"/>
      <c r="Z3804" s="175"/>
      <c r="AA3804" s="175"/>
      <c r="AB3804" s="175"/>
      <c r="AC3804" s="175"/>
      <c r="AD3804" s="175"/>
      <c r="AE3804" s="175"/>
      <c r="AF3804" s="175"/>
      <c r="AG3804" s="175"/>
      <c r="AH3804" s="175"/>
      <c r="AI3804" s="175"/>
      <c r="AJ3804" s="175"/>
      <c r="AK3804" s="175"/>
      <c r="AL3804" s="175"/>
      <c r="AM3804" s="175"/>
      <c r="AN3804" s="175"/>
      <c r="AO3804" s="175"/>
      <c r="AP3804" s="175"/>
      <c r="AQ3804" s="175"/>
      <c r="AR3804" s="175"/>
    </row>
    <row r="3805" spans="1:44" ht="102" hidden="1" x14ac:dyDescent="0.3">
      <c r="A3805" s="175"/>
      <c r="B3805" s="185" t="s">
        <v>4637</v>
      </c>
      <c r="C3805" s="182"/>
      <c r="D3805" s="190">
        <v>3367.26</v>
      </c>
      <c r="E3805" s="191">
        <v>3367.26</v>
      </c>
      <c r="F3805" s="186" t="s">
        <v>3273</v>
      </c>
      <c r="G3805" s="181" t="s">
        <v>676</v>
      </c>
      <c r="H3805" s="182" t="s">
        <v>336</v>
      </c>
      <c r="I3805" s="175"/>
      <c r="J3805" s="175"/>
      <c r="K3805" s="175"/>
      <c r="L3805" s="175"/>
      <c r="M3805" s="175"/>
      <c r="N3805" s="175"/>
      <c r="O3805" s="175"/>
      <c r="P3805" s="175"/>
      <c r="Q3805" s="175"/>
      <c r="R3805" s="175"/>
      <c r="S3805" s="175"/>
      <c r="T3805" s="175"/>
      <c r="U3805" s="175"/>
      <c r="V3805" s="175"/>
      <c r="W3805" s="175"/>
      <c r="X3805" s="175"/>
      <c r="Y3805" s="175"/>
      <c r="Z3805" s="175"/>
      <c r="AA3805" s="175"/>
      <c r="AB3805" s="175"/>
      <c r="AC3805" s="175"/>
      <c r="AD3805" s="175"/>
      <c r="AE3805" s="175"/>
      <c r="AF3805" s="175"/>
      <c r="AG3805" s="175"/>
      <c r="AH3805" s="175"/>
      <c r="AI3805" s="175"/>
      <c r="AJ3805" s="175"/>
      <c r="AK3805" s="175"/>
      <c r="AL3805" s="175"/>
      <c r="AM3805" s="175"/>
      <c r="AN3805" s="175"/>
      <c r="AO3805" s="175"/>
      <c r="AP3805" s="175"/>
      <c r="AQ3805" s="175"/>
      <c r="AR3805" s="175"/>
    </row>
    <row r="3806" spans="1:44" ht="102" hidden="1" x14ac:dyDescent="0.3">
      <c r="A3806" s="175"/>
      <c r="B3806" s="186" t="s">
        <v>3273</v>
      </c>
      <c r="C3806" s="187"/>
      <c r="D3806" s="190">
        <v>3367.26</v>
      </c>
      <c r="E3806" s="191">
        <v>3367.26</v>
      </c>
      <c r="F3806" s="181" t="s">
        <v>676</v>
      </c>
      <c r="G3806" s="185" t="s">
        <v>4637</v>
      </c>
      <c r="H3806" s="182"/>
      <c r="I3806" s="175"/>
      <c r="J3806" s="175"/>
      <c r="K3806" s="175"/>
      <c r="L3806" s="175"/>
      <c r="M3806" s="175"/>
      <c r="N3806" s="175"/>
      <c r="O3806" s="175"/>
      <c r="P3806" s="175"/>
      <c r="Q3806" s="175"/>
      <c r="R3806" s="175"/>
      <c r="S3806" s="175"/>
      <c r="T3806" s="175"/>
      <c r="U3806" s="175"/>
      <c r="V3806" s="175"/>
      <c r="W3806" s="175"/>
      <c r="X3806" s="175"/>
      <c r="Y3806" s="175"/>
      <c r="Z3806" s="175"/>
      <c r="AA3806" s="175"/>
      <c r="AB3806" s="175"/>
      <c r="AC3806" s="175"/>
      <c r="AD3806" s="175"/>
      <c r="AE3806" s="175"/>
      <c r="AF3806" s="175"/>
      <c r="AG3806" s="175"/>
      <c r="AH3806" s="175"/>
      <c r="AI3806" s="175"/>
      <c r="AJ3806" s="175"/>
      <c r="AK3806" s="175"/>
      <c r="AL3806" s="175"/>
      <c r="AM3806" s="175"/>
      <c r="AN3806" s="175"/>
      <c r="AO3806" s="175"/>
      <c r="AP3806" s="175"/>
      <c r="AQ3806" s="175"/>
      <c r="AR3806" s="175"/>
    </row>
    <row r="3807" spans="1:44" ht="102" x14ac:dyDescent="0.3">
      <c r="A3807" s="175"/>
      <c r="B3807" s="181" t="s">
        <v>676</v>
      </c>
      <c r="C3807" s="182" t="s">
        <v>336</v>
      </c>
      <c r="D3807" s="190">
        <v>3118.15</v>
      </c>
      <c r="E3807" s="191">
        <v>3118.15</v>
      </c>
      <c r="F3807" s="185" t="s">
        <v>4637</v>
      </c>
      <c r="G3807" s="186" t="s">
        <v>3280</v>
      </c>
      <c r="H3807" s="187"/>
      <c r="I3807" s="175"/>
      <c r="J3807" s="175"/>
      <c r="K3807" s="175"/>
      <c r="L3807" s="175"/>
      <c r="M3807" s="175"/>
      <c r="N3807" s="175"/>
      <c r="O3807" s="175"/>
      <c r="P3807" s="175"/>
      <c r="Q3807" s="175"/>
      <c r="R3807" s="175"/>
      <c r="S3807" s="175"/>
      <c r="T3807" s="175"/>
      <c r="U3807" s="175"/>
      <c r="V3807" s="175"/>
      <c r="W3807" s="175"/>
      <c r="X3807" s="175"/>
      <c r="Y3807" s="175"/>
      <c r="Z3807" s="175"/>
      <c r="AA3807" s="175"/>
      <c r="AB3807" s="175"/>
      <c r="AC3807" s="175"/>
      <c r="AD3807" s="175"/>
      <c r="AE3807" s="175"/>
      <c r="AF3807" s="175"/>
      <c r="AG3807" s="175"/>
      <c r="AH3807" s="175"/>
      <c r="AI3807" s="175"/>
      <c r="AJ3807" s="175"/>
      <c r="AK3807" s="175"/>
      <c r="AL3807" s="175"/>
      <c r="AM3807" s="175"/>
      <c r="AN3807" s="175"/>
      <c r="AO3807" s="175"/>
      <c r="AP3807" s="175"/>
      <c r="AQ3807" s="175"/>
      <c r="AR3807" s="175"/>
    </row>
    <row r="3808" spans="1:44" ht="102" hidden="1" x14ac:dyDescent="0.3">
      <c r="A3808" s="175"/>
      <c r="B3808" s="185" t="s">
        <v>4637</v>
      </c>
      <c r="C3808" s="182"/>
      <c r="D3808" s="190">
        <v>3118.15</v>
      </c>
      <c r="E3808" s="191">
        <v>3118.15</v>
      </c>
      <c r="F3808" s="186" t="s">
        <v>3280</v>
      </c>
      <c r="G3808" s="181" t="s">
        <v>2078</v>
      </c>
      <c r="H3808" s="182" t="s">
        <v>343</v>
      </c>
      <c r="I3808" s="175"/>
      <c r="J3808" s="175"/>
      <c r="K3808" s="175"/>
      <c r="L3808" s="175"/>
      <c r="M3808" s="175"/>
      <c r="N3808" s="175"/>
      <c r="O3808" s="175"/>
      <c r="P3808" s="175"/>
      <c r="Q3808" s="175"/>
      <c r="R3808" s="175"/>
      <c r="S3808" s="175"/>
      <c r="T3808" s="175"/>
      <c r="U3808" s="175"/>
      <c r="V3808" s="175"/>
      <c r="W3808" s="175"/>
      <c r="X3808" s="175"/>
      <c r="Y3808" s="175"/>
      <c r="Z3808" s="175"/>
      <c r="AA3808" s="175"/>
      <c r="AB3808" s="175"/>
      <c r="AC3808" s="175"/>
      <c r="AD3808" s="175"/>
      <c r="AE3808" s="175"/>
      <c r="AF3808" s="175"/>
      <c r="AG3808" s="175"/>
      <c r="AH3808" s="175"/>
      <c r="AI3808" s="175"/>
      <c r="AJ3808" s="175"/>
      <c r="AK3808" s="175"/>
      <c r="AL3808" s="175"/>
      <c r="AM3808" s="175"/>
      <c r="AN3808" s="175"/>
      <c r="AO3808" s="175"/>
      <c r="AP3808" s="175"/>
      <c r="AQ3808" s="175"/>
      <c r="AR3808" s="175"/>
    </row>
    <row r="3809" spans="1:44" ht="102" hidden="1" x14ac:dyDescent="0.3">
      <c r="A3809" s="175"/>
      <c r="B3809" s="186" t="s">
        <v>3280</v>
      </c>
      <c r="C3809" s="187"/>
      <c r="D3809" s="190">
        <v>3118.15</v>
      </c>
      <c r="E3809" s="191">
        <v>3118.15</v>
      </c>
      <c r="F3809" s="181" t="s">
        <v>2078</v>
      </c>
      <c r="G3809" s="185" t="s">
        <v>4637</v>
      </c>
      <c r="H3809" s="182"/>
      <c r="I3809" s="175"/>
      <c r="J3809" s="175"/>
      <c r="K3809" s="175"/>
      <c r="L3809" s="175"/>
      <c r="M3809" s="175"/>
      <c r="N3809" s="175"/>
      <c r="O3809" s="175"/>
      <c r="P3809" s="175"/>
      <c r="Q3809" s="175"/>
      <c r="R3809" s="175"/>
      <c r="S3809" s="175"/>
      <c r="T3809" s="175"/>
      <c r="U3809" s="175"/>
      <c r="V3809" s="175"/>
      <c r="W3809" s="175"/>
      <c r="X3809" s="175"/>
      <c r="Y3809" s="175"/>
      <c r="Z3809" s="175"/>
      <c r="AA3809" s="175"/>
      <c r="AB3809" s="175"/>
      <c r="AC3809" s="175"/>
      <c r="AD3809" s="175"/>
      <c r="AE3809" s="175"/>
      <c r="AF3809" s="175"/>
      <c r="AG3809" s="175"/>
      <c r="AH3809" s="175"/>
      <c r="AI3809" s="175"/>
      <c r="AJ3809" s="175"/>
      <c r="AK3809" s="175"/>
      <c r="AL3809" s="175"/>
      <c r="AM3809" s="175"/>
      <c r="AN3809" s="175"/>
      <c r="AO3809" s="175"/>
      <c r="AP3809" s="175"/>
      <c r="AQ3809" s="175"/>
      <c r="AR3809" s="175"/>
    </row>
    <row r="3810" spans="1:44" ht="102" x14ac:dyDescent="0.3">
      <c r="A3810" s="175"/>
      <c r="B3810" s="181" t="s">
        <v>2078</v>
      </c>
      <c r="C3810" s="182" t="s">
        <v>343</v>
      </c>
      <c r="D3810" s="190">
        <v>2452.4299999999998</v>
      </c>
      <c r="E3810" s="191">
        <v>2452.4299999999998</v>
      </c>
      <c r="F3810" s="185" t="s">
        <v>4637</v>
      </c>
      <c r="G3810" s="186" t="s">
        <v>3281</v>
      </c>
      <c r="H3810" s="187"/>
      <c r="I3810" s="175"/>
      <c r="J3810" s="175"/>
      <c r="K3810" s="175"/>
      <c r="L3810" s="175"/>
      <c r="M3810" s="175"/>
      <c r="N3810" s="175"/>
      <c r="O3810" s="175"/>
      <c r="P3810" s="175"/>
      <c r="Q3810" s="175"/>
      <c r="R3810" s="175"/>
      <c r="S3810" s="175"/>
      <c r="T3810" s="175"/>
      <c r="U3810" s="175"/>
      <c r="V3810" s="175"/>
      <c r="W3810" s="175"/>
      <c r="X3810" s="175"/>
      <c r="Y3810" s="175"/>
      <c r="Z3810" s="175"/>
      <c r="AA3810" s="175"/>
      <c r="AB3810" s="175"/>
      <c r="AC3810" s="175"/>
      <c r="AD3810" s="175"/>
      <c r="AE3810" s="175"/>
      <c r="AF3810" s="175"/>
      <c r="AG3810" s="175"/>
      <c r="AH3810" s="175"/>
      <c r="AI3810" s="175"/>
      <c r="AJ3810" s="175"/>
      <c r="AK3810" s="175"/>
      <c r="AL3810" s="175"/>
      <c r="AM3810" s="175"/>
      <c r="AN3810" s="175"/>
      <c r="AO3810" s="175"/>
      <c r="AP3810" s="175"/>
      <c r="AQ3810" s="175"/>
      <c r="AR3810" s="175"/>
    </row>
    <row r="3811" spans="1:44" ht="102" hidden="1" x14ac:dyDescent="0.3">
      <c r="A3811" s="175"/>
      <c r="B3811" s="185" t="s">
        <v>4637</v>
      </c>
      <c r="C3811" s="182"/>
      <c r="D3811" s="190">
        <v>2452.4299999999998</v>
      </c>
      <c r="E3811" s="191">
        <v>2452.4299999999998</v>
      </c>
      <c r="F3811" s="186" t="s">
        <v>3281</v>
      </c>
      <c r="G3811" s="181" t="s">
        <v>2187</v>
      </c>
      <c r="H3811" s="182" t="s">
        <v>350</v>
      </c>
      <c r="I3811" s="175"/>
      <c r="J3811" s="175"/>
      <c r="K3811" s="175"/>
      <c r="L3811" s="175"/>
      <c r="M3811" s="175"/>
      <c r="N3811" s="175"/>
      <c r="O3811" s="175"/>
      <c r="P3811" s="175"/>
      <c r="Q3811" s="175"/>
      <c r="R3811" s="175"/>
      <c r="S3811" s="175"/>
      <c r="T3811" s="175"/>
      <c r="U3811" s="175"/>
      <c r="V3811" s="175"/>
      <c r="W3811" s="175"/>
      <c r="X3811" s="175"/>
      <c r="Y3811" s="175"/>
      <c r="Z3811" s="175"/>
      <c r="AA3811" s="175"/>
      <c r="AB3811" s="175"/>
      <c r="AC3811" s="175"/>
      <c r="AD3811" s="175"/>
      <c r="AE3811" s="175"/>
      <c r="AF3811" s="175"/>
      <c r="AG3811" s="175"/>
      <c r="AH3811" s="175"/>
      <c r="AI3811" s="175"/>
      <c r="AJ3811" s="175"/>
      <c r="AK3811" s="175"/>
      <c r="AL3811" s="175"/>
      <c r="AM3811" s="175"/>
      <c r="AN3811" s="175"/>
      <c r="AO3811" s="175"/>
      <c r="AP3811" s="175"/>
      <c r="AQ3811" s="175"/>
      <c r="AR3811" s="175"/>
    </row>
    <row r="3812" spans="1:44" ht="102" hidden="1" x14ac:dyDescent="0.3">
      <c r="A3812" s="175"/>
      <c r="B3812" s="186" t="s">
        <v>3281</v>
      </c>
      <c r="C3812" s="187"/>
      <c r="D3812" s="190">
        <v>2452.4299999999998</v>
      </c>
      <c r="E3812" s="191">
        <v>2452.4299999999998</v>
      </c>
      <c r="F3812" s="181" t="s">
        <v>2187</v>
      </c>
      <c r="G3812" s="185" t="s">
        <v>4637</v>
      </c>
      <c r="H3812" s="182"/>
      <c r="I3812" s="175"/>
      <c r="J3812" s="175"/>
      <c r="K3812" s="175"/>
      <c r="L3812" s="175"/>
      <c r="M3812" s="175"/>
      <c r="N3812" s="175"/>
      <c r="O3812" s="175"/>
      <c r="P3812" s="175"/>
      <c r="Q3812" s="175"/>
      <c r="R3812" s="175"/>
      <c r="S3812" s="175"/>
      <c r="T3812" s="175"/>
      <c r="U3812" s="175"/>
      <c r="V3812" s="175"/>
      <c r="W3812" s="175"/>
      <c r="X3812" s="175"/>
      <c r="Y3812" s="175"/>
      <c r="Z3812" s="175"/>
      <c r="AA3812" s="175"/>
      <c r="AB3812" s="175"/>
      <c r="AC3812" s="175"/>
      <c r="AD3812" s="175"/>
      <c r="AE3812" s="175"/>
      <c r="AF3812" s="175"/>
      <c r="AG3812" s="175"/>
      <c r="AH3812" s="175"/>
      <c r="AI3812" s="175"/>
      <c r="AJ3812" s="175"/>
      <c r="AK3812" s="175"/>
      <c r="AL3812" s="175"/>
      <c r="AM3812" s="175"/>
      <c r="AN3812" s="175"/>
      <c r="AO3812" s="175"/>
      <c r="AP3812" s="175"/>
      <c r="AQ3812" s="175"/>
      <c r="AR3812" s="175"/>
    </row>
    <row r="3813" spans="1:44" ht="102" x14ac:dyDescent="0.3">
      <c r="A3813" s="175"/>
      <c r="B3813" s="181" t="s">
        <v>2187</v>
      </c>
      <c r="C3813" s="182" t="s">
        <v>350</v>
      </c>
      <c r="D3813" s="190">
        <v>1421.64</v>
      </c>
      <c r="E3813" s="191">
        <v>1421.64</v>
      </c>
      <c r="F3813" s="185" t="s">
        <v>4637</v>
      </c>
      <c r="G3813" s="186" t="s">
        <v>3282</v>
      </c>
      <c r="H3813" s="187"/>
      <c r="I3813" s="175"/>
      <c r="J3813" s="175"/>
      <c r="K3813" s="175"/>
      <c r="L3813" s="175"/>
      <c r="M3813" s="175"/>
      <c r="N3813" s="175"/>
      <c r="O3813" s="175"/>
      <c r="P3813" s="175"/>
      <c r="Q3813" s="175"/>
      <c r="R3813" s="175"/>
      <c r="S3813" s="175"/>
      <c r="T3813" s="175"/>
      <c r="U3813" s="175"/>
      <c r="V3813" s="175"/>
      <c r="W3813" s="175"/>
      <c r="X3813" s="175"/>
      <c r="Y3813" s="175"/>
      <c r="Z3813" s="175"/>
      <c r="AA3813" s="175"/>
      <c r="AB3813" s="175"/>
      <c r="AC3813" s="175"/>
      <c r="AD3813" s="175"/>
      <c r="AE3813" s="175"/>
      <c r="AF3813" s="175"/>
      <c r="AG3813" s="175"/>
      <c r="AH3813" s="175"/>
      <c r="AI3813" s="175"/>
      <c r="AJ3813" s="175"/>
      <c r="AK3813" s="175"/>
      <c r="AL3813" s="175"/>
      <c r="AM3813" s="175"/>
      <c r="AN3813" s="175"/>
      <c r="AO3813" s="175"/>
      <c r="AP3813" s="175"/>
      <c r="AQ3813" s="175"/>
      <c r="AR3813" s="175"/>
    </row>
    <row r="3814" spans="1:44" ht="102" hidden="1" x14ac:dyDescent="0.3">
      <c r="A3814" s="175"/>
      <c r="B3814" s="185" t="s">
        <v>4637</v>
      </c>
      <c r="C3814" s="182"/>
      <c r="D3814" s="190">
        <v>1421.64</v>
      </c>
      <c r="E3814" s="191">
        <v>1421.64</v>
      </c>
      <c r="F3814" s="186" t="s">
        <v>3282</v>
      </c>
      <c r="G3814" s="181" t="s">
        <v>1679</v>
      </c>
      <c r="H3814" s="182" t="s">
        <v>1680</v>
      </c>
      <c r="I3814" s="175"/>
      <c r="J3814" s="175"/>
      <c r="K3814" s="175"/>
      <c r="L3814" s="175"/>
      <c r="M3814" s="175"/>
      <c r="N3814" s="175"/>
      <c r="O3814" s="175"/>
      <c r="P3814" s="175"/>
      <c r="Q3814" s="175"/>
      <c r="R3814" s="175"/>
      <c r="S3814" s="175"/>
      <c r="T3814" s="175"/>
      <c r="U3814" s="175"/>
      <c r="V3814" s="175"/>
      <c r="W3814" s="175"/>
      <c r="X3814" s="175"/>
      <c r="Y3814" s="175"/>
      <c r="Z3814" s="175"/>
      <c r="AA3814" s="175"/>
      <c r="AB3814" s="175"/>
      <c r="AC3814" s="175"/>
      <c r="AD3814" s="175"/>
      <c r="AE3814" s="175"/>
      <c r="AF3814" s="175"/>
      <c r="AG3814" s="175"/>
      <c r="AH3814" s="175"/>
      <c r="AI3814" s="175"/>
      <c r="AJ3814" s="175"/>
      <c r="AK3814" s="175"/>
      <c r="AL3814" s="175"/>
      <c r="AM3814" s="175"/>
      <c r="AN3814" s="175"/>
      <c r="AO3814" s="175"/>
      <c r="AP3814" s="175"/>
      <c r="AQ3814" s="175"/>
      <c r="AR3814" s="175"/>
    </row>
    <row r="3815" spans="1:44" ht="102" hidden="1" x14ac:dyDescent="0.3">
      <c r="A3815" s="175"/>
      <c r="B3815" s="186" t="s">
        <v>3282</v>
      </c>
      <c r="C3815" s="187"/>
      <c r="D3815" s="190">
        <v>1421.64</v>
      </c>
      <c r="E3815" s="191">
        <v>1421.64</v>
      </c>
      <c r="F3815" s="181" t="s">
        <v>1679</v>
      </c>
      <c r="G3815" s="185" t="s">
        <v>4637</v>
      </c>
      <c r="H3815" s="182"/>
      <c r="I3815" s="175"/>
      <c r="J3815" s="175"/>
      <c r="K3815" s="175"/>
      <c r="L3815" s="175"/>
      <c r="M3815" s="175"/>
      <c r="N3815" s="175"/>
      <c r="O3815" s="175"/>
      <c r="P3815" s="175"/>
      <c r="Q3815" s="175"/>
      <c r="R3815" s="175"/>
      <c r="S3815" s="175"/>
      <c r="T3815" s="175"/>
      <c r="U3815" s="175"/>
      <c r="V3815" s="175"/>
      <c r="W3815" s="175"/>
      <c r="X3815" s="175"/>
      <c r="Y3815" s="175"/>
      <c r="Z3815" s="175"/>
      <c r="AA3815" s="175"/>
      <c r="AB3815" s="175"/>
      <c r="AC3815" s="175"/>
      <c r="AD3815" s="175"/>
      <c r="AE3815" s="175"/>
      <c r="AF3815" s="175"/>
      <c r="AG3815" s="175"/>
      <c r="AH3815" s="175"/>
      <c r="AI3815" s="175"/>
      <c r="AJ3815" s="175"/>
      <c r="AK3815" s="175"/>
      <c r="AL3815" s="175"/>
      <c r="AM3815" s="175"/>
      <c r="AN3815" s="175"/>
      <c r="AO3815" s="175"/>
      <c r="AP3815" s="175"/>
      <c r="AQ3815" s="175"/>
      <c r="AR3815" s="175"/>
    </row>
    <row r="3816" spans="1:44" ht="102" x14ac:dyDescent="0.3">
      <c r="A3816" s="175"/>
      <c r="B3816" s="181" t="s">
        <v>1679</v>
      </c>
      <c r="C3816" s="182" t="s">
        <v>1680</v>
      </c>
      <c r="D3816" s="190">
        <v>4453.8900000000003</v>
      </c>
      <c r="E3816" s="191">
        <v>4453.8900000000003</v>
      </c>
      <c r="F3816" s="185" t="s">
        <v>4637</v>
      </c>
      <c r="G3816" s="186" t="s">
        <v>3832</v>
      </c>
      <c r="H3816" s="187"/>
      <c r="I3816" s="175"/>
      <c r="J3816" s="175"/>
      <c r="K3816" s="175"/>
      <c r="L3816" s="175"/>
      <c r="M3816" s="175"/>
      <c r="N3816" s="175"/>
      <c r="O3816" s="175"/>
      <c r="P3816" s="175"/>
      <c r="Q3816" s="175"/>
      <c r="R3816" s="175"/>
      <c r="S3816" s="175"/>
      <c r="T3816" s="175"/>
      <c r="U3816" s="175"/>
      <c r="V3816" s="175"/>
      <c r="W3816" s="175"/>
      <c r="X3816" s="175"/>
      <c r="Y3816" s="175"/>
      <c r="Z3816" s="175"/>
      <c r="AA3816" s="175"/>
      <c r="AB3816" s="175"/>
      <c r="AC3816" s="175"/>
      <c r="AD3816" s="175"/>
      <c r="AE3816" s="175"/>
      <c r="AF3816" s="175"/>
      <c r="AG3816" s="175"/>
      <c r="AH3816" s="175"/>
      <c r="AI3816" s="175"/>
      <c r="AJ3816" s="175"/>
      <c r="AK3816" s="175"/>
      <c r="AL3816" s="175"/>
      <c r="AM3816" s="175"/>
      <c r="AN3816" s="175"/>
      <c r="AO3816" s="175"/>
      <c r="AP3816" s="175"/>
      <c r="AQ3816" s="175"/>
      <c r="AR3816" s="175"/>
    </row>
    <row r="3817" spans="1:44" ht="102" hidden="1" x14ac:dyDescent="0.3">
      <c r="A3817" s="175"/>
      <c r="B3817" s="185" t="s">
        <v>4637</v>
      </c>
      <c r="C3817" s="182"/>
      <c r="D3817" s="190">
        <v>4453.8900000000003</v>
      </c>
      <c r="E3817" s="191">
        <v>4453.8900000000003</v>
      </c>
      <c r="F3817" s="186" t="s">
        <v>3832</v>
      </c>
      <c r="G3817" s="181" t="s">
        <v>1617</v>
      </c>
      <c r="H3817" s="182" t="s">
        <v>1618</v>
      </c>
      <c r="I3817" s="175"/>
      <c r="J3817" s="175"/>
      <c r="K3817" s="175"/>
      <c r="L3817" s="175"/>
      <c r="M3817" s="175"/>
      <c r="N3817" s="175"/>
      <c r="O3817" s="175"/>
      <c r="P3817" s="175"/>
      <c r="Q3817" s="175"/>
      <c r="R3817" s="175"/>
      <c r="S3817" s="175"/>
      <c r="T3817" s="175"/>
      <c r="U3817" s="175"/>
      <c r="V3817" s="175"/>
      <c r="W3817" s="175"/>
      <c r="X3817" s="175"/>
      <c r="Y3817" s="175"/>
      <c r="Z3817" s="175"/>
      <c r="AA3817" s="175"/>
      <c r="AB3817" s="175"/>
      <c r="AC3817" s="175"/>
      <c r="AD3817" s="175"/>
      <c r="AE3817" s="175"/>
      <c r="AF3817" s="175"/>
      <c r="AG3817" s="175"/>
      <c r="AH3817" s="175"/>
      <c r="AI3817" s="175"/>
      <c r="AJ3817" s="175"/>
      <c r="AK3817" s="175"/>
      <c r="AL3817" s="175"/>
      <c r="AM3817" s="175"/>
      <c r="AN3817" s="175"/>
      <c r="AO3817" s="175"/>
      <c r="AP3817" s="175"/>
      <c r="AQ3817" s="175"/>
      <c r="AR3817" s="175"/>
    </row>
    <row r="3818" spans="1:44" ht="102" hidden="1" x14ac:dyDescent="0.3">
      <c r="A3818" s="175"/>
      <c r="B3818" s="186" t="s">
        <v>3832</v>
      </c>
      <c r="C3818" s="187"/>
      <c r="D3818" s="190">
        <v>4453.8900000000003</v>
      </c>
      <c r="E3818" s="191">
        <v>4453.8900000000003</v>
      </c>
      <c r="F3818" s="181" t="s">
        <v>1617</v>
      </c>
      <c r="G3818" s="185" t="s">
        <v>4637</v>
      </c>
      <c r="H3818" s="182"/>
      <c r="I3818" s="175"/>
      <c r="J3818" s="175"/>
      <c r="K3818" s="175"/>
      <c r="L3818" s="175"/>
      <c r="M3818" s="175"/>
      <c r="N3818" s="175"/>
      <c r="O3818" s="175"/>
      <c r="P3818" s="175"/>
      <c r="Q3818" s="175"/>
      <c r="R3818" s="175"/>
      <c r="S3818" s="175"/>
      <c r="T3818" s="175"/>
      <c r="U3818" s="175"/>
      <c r="V3818" s="175"/>
      <c r="W3818" s="175"/>
      <c r="X3818" s="175"/>
      <c r="Y3818" s="175"/>
      <c r="Z3818" s="175"/>
      <c r="AA3818" s="175"/>
      <c r="AB3818" s="175"/>
      <c r="AC3818" s="175"/>
      <c r="AD3818" s="175"/>
      <c r="AE3818" s="175"/>
      <c r="AF3818" s="175"/>
      <c r="AG3818" s="175"/>
      <c r="AH3818" s="175"/>
      <c r="AI3818" s="175"/>
      <c r="AJ3818" s="175"/>
      <c r="AK3818" s="175"/>
      <c r="AL3818" s="175"/>
      <c r="AM3818" s="175"/>
      <c r="AN3818" s="175"/>
      <c r="AO3818" s="175"/>
      <c r="AP3818" s="175"/>
      <c r="AQ3818" s="175"/>
      <c r="AR3818" s="175"/>
    </row>
    <row r="3819" spans="1:44" ht="102" x14ac:dyDescent="0.3">
      <c r="A3819" s="175"/>
      <c r="B3819" s="181" t="s">
        <v>1617</v>
      </c>
      <c r="C3819" s="182" t="s">
        <v>1618</v>
      </c>
      <c r="D3819" s="190">
        <v>5523.34</v>
      </c>
      <c r="E3819" s="191">
        <v>5523.34</v>
      </c>
      <c r="F3819" s="185" t="s">
        <v>4637</v>
      </c>
      <c r="G3819" s="186" t="s">
        <v>3841</v>
      </c>
      <c r="H3819" s="187"/>
      <c r="I3819" s="175"/>
      <c r="J3819" s="175"/>
      <c r="K3819" s="175"/>
      <c r="L3819" s="175"/>
      <c r="M3819" s="175"/>
      <c r="N3819" s="175"/>
      <c r="O3819" s="175"/>
      <c r="P3819" s="175"/>
      <c r="Q3819" s="175"/>
      <c r="R3819" s="175"/>
      <c r="S3819" s="175"/>
      <c r="T3819" s="175"/>
      <c r="U3819" s="175"/>
      <c r="V3819" s="175"/>
      <c r="W3819" s="175"/>
      <c r="X3819" s="175"/>
      <c r="Y3819" s="175"/>
      <c r="Z3819" s="175"/>
      <c r="AA3819" s="175"/>
      <c r="AB3819" s="175"/>
      <c r="AC3819" s="175"/>
      <c r="AD3819" s="175"/>
      <c r="AE3819" s="175"/>
      <c r="AF3819" s="175"/>
      <c r="AG3819" s="175"/>
      <c r="AH3819" s="175"/>
      <c r="AI3819" s="175"/>
      <c r="AJ3819" s="175"/>
      <c r="AK3819" s="175"/>
      <c r="AL3819" s="175"/>
      <c r="AM3819" s="175"/>
      <c r="AN3819" s="175"/>
      <c r="AO3819" s="175"/>
      <c r="AP3819" s="175"/>
      <c r="AQ3819" s="175"/>
      <c r="AR3819" s="175"/>
    </row>
    <row r="3820" spans="1:44" ht="102" hidden="1" x14ac:dyDescent="0.3">
      <c r="A3820" s="175"/>
      <c r="B3820" s="185" t="s">
        <v>4637</v>
      </c>
      <c r="C3820" s="182"/>
      <c r="D3820" s="190">
        <v>5523.34</v>
      </c>
      <c r="E3820" s="191">
        <v>5523.34</v>
      </c>
      <c r="F3820" s="186" t="s">
        <v>3841</v>
      </c>
      <c r="G3820" s="181" t="s">
        <v>933</v>
      </c>
      <c r="H3820" s="182" t="s">
        <v>934</v>
      </c>
      <c r="I3820" s="175"/>
      <c r="J3820" s="175"/>
      <c r="K3820" s="175"/>
      <c r="L3820" s="175"/>
      <c r="M3820" s="175"/>
      <c r="N3820" s="175"/>
      <c r="O3820" s="175"/>
      <c r="P3820" s="175"/>
      <c r="Q3820" s="175"/>
      <c r="R3820" s="175"/>
      <c r="S3820" s="175"/>
      <c r="T3820" s="175"/>
      <c r="U3820" s="175"/>
      <c r="V3820" s="175"/>
      <c r="W3820" s="175"/>
      <c r="X3820" s="175"/>
      <c r="Y3820" s="175"/>
      <c r="Z3820" s="175"/>
      <c r="AA3820" s="175"/>
      <c r="AB3820" s="175"/>
      <c r="AC3820" s="175"/>
      <c r="AD3820" s="175"/>
      <c r="AE3820" s="175"/>
      <c r="AF3820" s="175"/>
      <c r="AG3820" s="175"/>
      <c r="AH3820" s="175"/>
      <c r="AI3820" s="175"/>
      <c r="AJ3820" s="175"/>
      <c r="AK3820" s="175"/>
      <c r="AL3820" s="175"/>
      <c r="AM3820" s="175"/>
      <c r="AN3820" s="175"/>
      <c r="AO3820" s="175"/>
      <c r="AP3820" s="175"/>
      <c r="AQ3820" s="175"/>
      <c r="AR3820" s="175"/>
    </row>
    <row r="3821" spans="1:44" ht="102" hidden="1" x14ac:dyDescent="0.3">
      <c r="A3821" s="175"/>
      <c r="B3821" s="186" t="s">
        <v>3841</v>
      </c>
      <c r="C3821" s="187"/>
      <c r="D3821" s="190">
        <v>5523.34</v>
      </c>
      <c r="E3821" s="191">
        <v>5523.34</v>
      </c>
      <c r="F3821" s="181" t="s">
        <v>933</v>
      </c>
      <c r="G3821" s="185" t="s">
        <v>4637</v>
      </c>
      <c r="H3821" s="182"/>
      <c r="I3821" s="175"/>
      <c r="J3821" s="175"/>
      <c r="K3821" s="175"/>
      <c r="L3821" s="175"/>
      <c r="M3821" s="175"/>
      <c r="N3821" s="175"/>
      <c r="O3821" s="175"/>
      <c r="P3821" s="175"/>
      <c r="Q3821" s="175"/>
      <c r="R3821" s="175"/>
      <c r="S3821" s="175"/>
      <c r="T3821" s="175"/>
      <c r="U3821" s="175"/>
      <c r="V3821" s="175"/>
      <c r="W3821" s="175"/>
      <c r="X3821" s="175"/>
      <c r="Y3821" s="175"/>
      <c r="Z3821" s="175"/>
      <c r="AA3821" s="175"/>
      <c r="AB3821" s="175"/>
      <c r="AC3821" s="175"/>
      <c r="AD3821" s="175"/>
      <c r="AE3821" s="175"/>
      <c r="AF3821" s="175"/>
      <c r="AG3821" s="175"/>
      <c r="AH3821" s="175"/>
      <c r="AI3821" s="175"/>
      <c r="AJ3821" s="175"/>
      <c r="AK3821" s="175"/>
      <c r="AL3821" s="175"/>
      <c r="AM3821" s="175"/>
      <c r="AN3821" s="175"/>
      <c r="AO3821" s="175"/>
      <c r="AP3821" s="175"/>
      <c r="AQ3821" s="175"/>
      <c r="AR3821" s="175"/>
    </row>
    <row r="3822" spans="1:44" ht="102" x14ac:dyDescent="0.3">
      <c r="A3822" s="175"/>
      <c r="B3822" s="181" t="s">
        <v>933</v>
      </c>
      <c r="C3822" s="182" t="s">
        <v>934</v>
      </c>
      <c r="D3822" s="190">
        <v>7520.5</v>
      </c>
      <c r="E3822" s="191">
        <v>7520.5</v>
      </c>
      <c r="F3822" s="185" t="s">
        <v>4637</v>
      </c>
      <c r="G3822" s="186" t="s">
        <v>3842</v>
      </c>
      <c r="H3822" s="187"/>
      <c r="I3822" s="175"/>
      <c r="J3822" s="175"/>
      <c r="K3822" s="175"/>
      <c r="L3822" s="175"/>
      <c r="M3822" s="175"/>
      <c r="N3822" s="175"/>
      <c r="O3822" s="175"/>
      <c r="P3822" s="175"/>
      <c r="Q3822" s="175"/>
      <c r="R3822" s="175"/>
      <c r="S3822" s="175"/>
      <c r="T3822" s="175"/>
      <c r="U3822" s="175"/>
      <c r="V3822" s="175"/>
      <c r="W3822" s="175"/>
      <c r="X3822" s="175"/>
      <c r="Y3822" s="175"/>
      <c r="Z3822" s="175"/>
      <c r="AA3822" s="175"/>
      <c r="AB3822" s="175"/>
      <c r="AC3822" s="175"/>
      <c r="AD3822" s="175"/>
      <c r="AE3822" s="175"/>
      <c r="AF3822" s="175"/>
      <c r="AG3822" s="175"/>
      <c r="AH3822" s="175"/>
      <c r="AI3822" s="175"/>
      <c r="AJ3822" s="175"/>
      <c r="AK3822" s="175"/>
      <c r="AL3822" s="175"/>
      <c r="AM3822" s="175"/>
      <c r="AN3822" s="175"/>
      <c r="AO3822" s="175"/>
      <c r="AP3822" s="175"/>
      <c r="AQ3822" s="175"/>
      <c r="AR3822" s="175"/>
    </row>
    <row r="3823" spans="1:44" ht="102" hidden="1" x14ac:dyDescent="0.3">
      <c r="A3823" s="175"/>
      <c r="B3823" s="185" t="s">
        <v>4637</v>
      </c>
      <c r="C3823" s="182"/>
      <c r="D3823" s="190">
        <v>7520.5</v>
      </c>
      <c r="E3823" s="191">
        <v>7520.5</v>
      </c>
      <c r="F3823" s="186" t="s">
        <v>3842</v>
      </c>
      <c r="G3823" s="181" t="s">
        <v>2119</v>
      </c>
      <c r="H3823" s="182" t="s">
        <v>2120</v>
      </c>
      <c r="I3823" s="175"/>
      <c r="J3823" s="175"/>
      <c r="K3823" s="175"/>
      <c r="L3823" s="175"/>
      <c r="M3823" s="175"/>
      <c r="N3823" s="175"/>
      <c r="O3823" s="175"/>
      <c r="P3823" s="175"/>
      <c r="Q3823" s="175"/>
      <c r="R3823" s="175"/>
      <c r="S3823" s="175"/>
      <c r="T3823" s="175"/>
      <c r="U3823" s="175"/>
      <c r="V3823" s="175"/>
      <c r="W3823" s="175"/>
      <c r="X3823" s="175"/>
      <c r="Y3823" s="175"/>
      <c r="Z3823" s="175"/>
      <c r="AA3823" s="175"/>
      <c r="AB3823" s="175"/>
      <c r="AC3823" s="175"/>
      <c r="AD3823" s="175"/>
      <c r="AE3823" s="175"/>
      <c r="AF3823" s="175"/>
      <c r="AG3823" s="175"/>
      <c r="AH3823" s="175"/>
      <c r="AI3823" s="175"/>
      <c r="AJ3823" s="175"/>
      <c r="AK3823" s="175"/>
      <c r="AL3823" s="175"/>
      <c r="AM3823" s="175"/>
      <c r="AN3823" s="175"/>
      <c r="AO3823" s="175"/>
      <c r="AP3823" s="175"/>
      <c r="AQ3823" s="175"/>
      <c r="AR3823" s="175"/>
    </row>
    <row r="3824" spans="1:44" ht="102" hidden="1" x14ac:dyDescent="0.3">
      <c r="A3824" s="175"/>
      <c r="B3824" s="186" t="s">
        <v>3842</v>
      </c>
      <c r="C3824" s="187"/>
      <c r="D3824" s="190">
        <v>7520.5</v>
      </c>
      <c r="E3824" s="191">
        <v>7520.5</v>
      </c>
      <c r="F3824" s="181" t="s">
        <v>2119</v>
      </c>
      <c r="G3824" s="185" t="s">
        <v>4637</v>
      </c>
      <c r="H3824" s="182"/>
      <c r="I3824" s="175"/>
      <c r="J3824" s="175"/>
      <c r="K3824" s="175"/>
      <c r="L3824" s="175"/>
      <c r="M3824" s="175"/>
      <c r="N3824" s="175"/>
      <c r="O3824" s="175"/>
      <c r="P3824" s="175"/>
      <c r="Q3824" s="175"/>
      <c r="R3824" s="175"/>
      <c r="S3824" s="175"/>
      <c r="T3824" s="175"/>
      <c r="U3824" s="175"/>
      <c r="V3824" s="175"/>
      <c r="W3824" s="175"/>
      <c r="X3824" s="175"/>
      <c r="Y3824" s="175"/>
      <c r="Z3824" s="175"/>
      <c r="AA3824" s="175"/>
      <c r="AB3824" s="175"/>
      <c r="AC3824" s="175"/>
      <c r="AD3824" s="175"/>
      <c r="AE3824" s="175"/>
      <c r="AF3824" s="175"/>
      <c r="AG3824" s="175"/>
      <c r="AH3824" s="175"/>
      <c r="AI3824" s="175"/>
      <c r="AJ3824" s="175"/>
      <c r="AK3824" s="175"/>
      <c r="AL3824" s="175"/>
      <c r="AM3824" s="175"/>
      <c r="AN3824" s="175"/>
      <c r="AO3824" s="175"/>
      <c r="AP3824" s="175"/>
      <c r="AQ3824" s="175"/>
      <c r="AR3824" s="175"/>
    </row>
    <row r="3825" spans="1:44" ht="102" x14ac:dyDescent="0.3">
      <c r="A3825" s="175"/>
      <c r="B3825" s="181" t="s">
        <v>2119</v>
      </c>
      <c r="C3825" s="182" t="s">
        <v>2120</v>
      </c>
      <c r="D3825" s="190">
        <v>5257.05</v>
      </c>
      <c r="E3825" s="191">
        <v>5257.05</v>
      </c>
      <c r="F3825" s="185" t="s">
        <v>4637</v>
      </c>
      <c r="G3825" s="186" t="s">
        <v>3843</v>
      </c>
      <c r="H3825" s="187"/>
      <c r="I3825" s="175"/>
      <c r="J3825" s="175"/>
      <c r="K3825" s="175"/>
      <c r="L3825" s="175"/>
      <c r="M3825" s="175"/>
      <c r="N3825" s="175"/>
      <c r="O3825" s="175"/>
      <c r="P3825" s="175"/>
      <c r="Q3825" s="175"/>
      <c r="R3825" s="175"/>
      <c r="S3825" s="175"/>
      <c r="T3825" s="175"/>
      <c r="U3825" s="175"/>
      <c r="V3825" s="175"/>
      <c r="W3825" s="175"/>
      <c r="X3825" s="175"/>
      <c r="Y3825" s="175"/>
      <c r="Z3825" s="175"/>
      <c r="AA3825" s="175"/>
      <c r="AB3825" s="175"/>
      <c r="AC3825" s="175"/>
      <c r="AD3825" s="175"/>
      <c r="AE3825" s="175"/>
      <c r="AF3825" s="175"/>
      <c r="AG3825" s="175"/>
      <c r="AH3825" s="175"/>
      <c r="AI3825" s="175"/>
      <c r="AJ3825" s="175"/>
      <c r="AK3825" s="175"/>
      <c r="AL3825" s="175"/>
      <c r="AM3825" s="175"/>
      <c r="AN3825" s="175"/>
      <c r="AO3825" s="175"/>
      <c r="AP3825" s="175"/>
      <c r="AQ3825" s="175"/>
      <c r="AR3825" s="175"/>
    </row>
    <row r="3826" spans="1:44" ht="102" hidden="1" x14ac:dyDescent="0.3">
      <c r="A3826" s="175"/>
      <c r="B3826" s="185" t="s">
        <v>4637</v>
      </c>
      <c r="C3826" s="182"/>
      <c r="D3826" s="190">
        <v>5257.05</v>
      </c>
      <c r="E3826" s="191">
        <v>5257.05</v>
      </c>
      <c r="F3826" s="186" t="s">
        <v>3843</v>
      </c>
      <c r="G3826" s="181" t="s">
        <v>1866</v>
      </c>
      <c r="H3826" s="182" t="s">
        <v>1867</v>
      </c>
      <c r="I3826" s="175"/>
      <c r="J3826" s="175"/>
      <c r="K3826" s="175"/>
      <c r="L3826" s="175"/>
      <c r="M3826" s="175"/>
      <c r="N3826" s="175"/>
      <c r="O3826" s="175"/>
      <c r="P3826" s="175"/>
      <c r="Q3826" s="175"/>
      <c r="R3826" s="175"/>
      <c r="S3826" s="175"/>
      <c r="T3826" s="175"/>
      <c r="U3826" s="175"/>
      <c r="V3826" s="175"/>
      <c r="W3826" s="175"/>
      <c r="X3826" s="175"/>
      <c r="Y3826" s="175"/>
      <c r="Z3826" s="175"/>
      <c r="AA3826" s="175"/>
      <c r="AB3826" s="175"/>
      <c r="AC3826" s="175"/>
      <c r="AD3826" s="175"/>
      <c r="AE3826" s="175"/>
      <c r="AF3826" s="175"/>
      <c r="AG3826" s="175"/>
      <c r="AH3826" s="175"/>
      <c r="AI3826" s="175"/>
      <c r="AJ3826" s="175"/>
      <c r="AK3826" s="175"/>
      <c r="AL3826" s="175"/>
      <c r="AM3826" s="175"/>
      <c r="AN3826" s="175"/>
      <c r="AO3826" s="175"/>
      <c r="AP3826" s="175"/>
      <c r="AQ3826" s="175"/>
      <c r="AR3826" s="175"/>
    </row>
    <row r="3827" spans="1:44" ht="102" hidden="1" x14ac:dyDescent="0.3">
      <c r="A3827" s="175"/>
      <c r="B3827" s="186" t="s">
        <v>3843</v>
      </c>
      <c r="C3827" s="187"/>
      <c r="D3827" s="190">
        <v>5257.05</v>
      </c>
      <c r="E3827" s="191">
        <v>5257.05</v>
      </c>
      <c r="F3827" s="181" t="s">
        <v>1866</v>
      </c>
      <c r="G3827" s="185" t="s">
        <v>4637</v>
      </c>
      <c r="H3827" s="182"/>
      <c r="I3827" s="175"/>
      <c r="J3827" s="175"/>
      <c r="K3827" s="175"/>
      <c r="L3827" s="175"/>
      <c r="M3827" s="175"/>
      <c r="N3827" s="175"/>
      <c r="O3827" s="175"/>
      <c r="P3827" s="175"/>
      <c r="Q3827" s="175"/>
      <c r="R3827" s="175"/>
      <c r="S3827" s="175"/>
      <c r="T3827" s="175"/>
      <c r="U3827" s="175"/>
      <c r="V3827" s="175"/>
      <c r="W3827" s="175"/>
      <c r="X3827" s="175"/>
      <c r="Y3827" s="175"/>
      <c r="Z3827" s="175"/>
      <c r="AA3827" s="175"/>
      <c r="AB3827" s="175"/>
      <c r="AC3827" s="175"/>
      <c r="AD3827" s="175"/>
      <c r="AE3827" s="175"/>
      <c r="AF3827" s="175"/>
      <c r="AG3827" s="175"/>
      <c r="AH3827" s="175"/>
      <c r="AI3827" s="175"/>
      <c r="AJ3827" s="175"/>
      <c r="AK3827" s="175"/>
      <c r="AL3827" s="175"/>
      <c r="AM3827" s="175"/>
      <c r="AN3827" s="175"/>
      <c r="AO3827" s="175"/>
      <c r="AP3827" s="175"/>
      <c r="AQ3827" s="175"/>
      <c r="AR3827" s="175"/>
    </row>
    <row r="3828" spans="1:44" ht="102" x14ac:dyDescent="0.3">
      <c r="A3828" s="175"/>
      <c r="B3828" s="181" t="s">
        <v>1866</v>
      </c>
      <c r="C3828" s="182" t="s">
        <v>1867</v>
      </c>
      <c r="D3828" s="190">
        <v>4565.5600000000004</v>
      </c>
      <c r="E3828" s="191">
        <v>4565.5600000000004</v>
      </c>
      <c r="F3828" s="185" t="s">
        <v>4637</v>
      </c>
      <c r="G3828" s="186" t="s">
        <v>3844</v>
      </c>
      <c r="H3828" s="187"/>
      <c r="I3828" s="175"/>
      <c r="J3828" s="175"/>
      <c r="K3828" s="175"/>
      <c r="L3828" s="175"/>
      <c r="M3828" s="175"/>
      <c r="N3828" s="175"/>
      <c r="O3828" s="175"/>
      <c r="P3828" s="175"/>
      <c r="Q3828" s="175"/>
      <c r="R3828" s="175"/>
      <c r="S3828" s="175"/>
      <c r="T3828" s="175"/>
      <c r="U3828" s="175"/>
      <c r="V3828" s="175"/>
      <c r="W3828" s="175"/>
      <c r="X3828" s="175"/>
      <c r="Y3828" s="175"/>
      <c r="Z3828" s="175"/>
      <c r="AA3828" s="175"/>
      <c r="AB3828" s="175"/>
      <c r="AC3828" s="175"/>
      <c r="AD3828" s="175"/>
      <c r="AE3828" s="175"/>
      <c r="AF3828" s="175"/>
      <c r="AG3828" s="175"/>
      <c r="AH3828" s="175"/>
      <c r="AI3828" s="175"/>
      <c r="AJ3828" s="175"/>
      <c r="AK3828" s="175"/>
      <c r="AL3828" s="175"/>
      <c r="AM3828" s="175"/>
      <c r="AN3828" s="175"/>
      <c r="AO3828" s="175"/>
      <c r="AP3828" s="175"/>
      <c r="AQ3828" s="175"/>
      <c r="AR3828" s="175"/>
    </row>
    <row r="3829" spans="1:44" ht="102" hidden="1" x14ac:dyDescent="0.3">
      <c r="A3829" s="175"/>
      <c r="B3829" s="185" t="s">
        <v>4637</v>
      </c>
      <c r="C3829" s="182"/>
      <c r="D3829" s="190">
        <v>4565.5600000000004</v>
      </c>
      <c r="E3829" s="191">
        <v>4565.5600000000004</v>
      </c>
      <c r="F3829" s="186" t="s">
        <v>3844</v>
      </c>
      <c r="G3829" s="181" t="s">
        <v>1566</v>
      </c>
      <c r="H3829" s="182" t="s">
        <v>1567</v>
      </c>
      <c r="I3829" s="175"/>
      <c r="J3829" s="175"/>
      <c r="K3829" s="175"/>
      <c r="L3829" s="175"/>
      <c r="M3829" s="175"/>
      <c r="N3829" s="175"/>
      <c r="O3829" s="175"/>
      <c r="P3829" s="175"/>
      <c r="Q3829" s="175"/>
      <c r="R3829" s="175"/>
      <c r="S3829" s="175"/>
      <c r="T3829" s="175"/>
      <c r="U3829" s="175"/>
      <c r="V3829" s="175"/>
      <c r="W3829" s="175"/>
      <c r="X3829" s="175"/>
      <c r="Y3829" s="175"/>
      <c r="Z3829" s="175"/>
      <c r="AA3829" s="175"/>
      <c r="AB3829" s="175"/>
      <c r="AC3829" s="175"/>
      <c r="AD3829" s="175"/>
      <c r="AE3829" s="175"/>
      <c r="AF3829" s="175"/>
      <c r="AG3829" s="175"/>
      <c r="AH3829" s="175"/>
      <c r="AI3829" s="175"/>
      <c r="AJ3829" s="175"/>
      <c r="AK3829" s="175"/>
      <c r="AL3829" s="175"/>
      <c r="AM3829" s="175"/>
      <c r="AN3829" s="175"/>
      <c r="AO3829" s="175"/>
      <c r="AP3829" s="175"/>
      <c r="AQ3829" s="175"/>
      <c r="AR3829" s="175"/>
    </row>
    <row r="3830" spans="1:44" ht="102" hidden="1" x14ac:dyDescent="0.3">
      <c r="A3830" s="175"/>
      <c r="B3830" s="186" t="s">
        <v>3844</v>
      </c>
      <c r="C3830" s="187"/>
      <c r="D3830" s="190">
        <v>4565.5600000000004</v>
      </c>
      <c r="E3830" s="191">
        <v>4565.5600000000004</v>
      </c>
      <c r="F3830" s="181" t="s">
        <v>1566</v>
      </c>
      <c r="G3830" s="185" t="s">
        <v>4637</v>
      </c>
      <c r="H3830" s="182"/>
      <c r="I3830" s="175"/>
      <c r="J3830" s="175"/>
      <c r="K3830" s="175"/>
      <c r="L3830" s="175"/>
      <c r="M3830" s="175"/>
      <c r="N3830" s="175"/>
      <c r="O3830" s="175"/>
      <c r="P3830" s="175"/>
      <c r="Q3830" s="175"/>
      <c r="R3830" s="175"/>
      <c r="S3830" s="175"/>
      <c r="T3830" s="175"/>
      <c r="U3830" s="175"/>
      <c r="V3830" s="175"/>
      <c r="W3830" s="175"/>
      <c r="X3830" s="175"/>
      <c r="Y3830" s="175"/>
      <c r="Z3830" s="175"/>
      <c r="AA3830" s="175"/>
      <c r="AB3830" s="175"/>
      <c r="AC3830" s="175"/>
      <c r="AD3830" s="175"/>
      <c r="AE3830" s="175"/>
      <c r="AF3830" s="175"/>
      <c r="AG3830" s="175"/>
      <c r="AH3830" s="175"/>
      <c r="AI3830" s="175"/>
      <c r="AJ3830" s="175"/>
      <c r="AK3830" s="175"/>
      <c r="AL3830" s="175"/>
      <c r="AM3830" s="175"/>
      <c r="AN3830" s="175"/>
      <c r="AO3830" s="175"/>
      <c r="AP3830" s="175"/>
      <c r="AQ3830" s="175"/>
      <c r="AR3830" s="175"/>
    </row>
    <row r="3831" spans="1:44" ht="102" x14ac:dyDescent="0.3">
      <c r="A3831" s="175"/>
      <c r="B3831" s="181" t="s">
        <v>1566</v>
      </c>
      <c r="C3831" s="182" t="s">
        <v>1567</v>
      </c>
      <c r="D3831" s="190">
        <v>2585.58</v>
      </c>
      <c r="E3831" s="191">
        <v>2585.58</v>
      </c>
      <c r="F3831" s="185" t="s">
        <v>4637</v>
      </c>
      <c r="G3831" s="186" t="s">
        <v>3845</v>
      </c>
      <c r="H3831" s="187"/>
      <c r="I3831" s="175"/>
      <c r="J3831" s="175"/>
      <c r="K3831" s="175"/>
      <c r="L3831" s="175"/>
      <c r="M3831" s="175"/>
      <c r="N3831" s="175"/>
      <c r="O3831" s="175"/>
      <c r="P3831" s="175"/>
      <c r="Q3831" s="175"/>
      <c r="R3831" s="175"/>
      <c r="S3831" s="175"/>
      <c r="T3831" s="175"/>
      <c r="U3831" s="175"/>
      <c r="V3831" s="175"/>
      <c r="W3831" s="175"/>
      <c r="X3831" s="175"/>
      <c r="Y3831" s="175"/>
      <c r="Z3831" s="175"/>
      <c r="AA3831" s="175"/>
      <c r="AB3831" s="175"/>
      <c r="AC3831" s="175"/>
      <c r="AD3831" s="175"/>
      <c r="AE3831" s="175"/>
      <c r="AF3831" s="175"/>
      <c r="AG3831" s="175"/>
      <c r="AH3831" s="175"/>
      <c r="AI3831" s="175"/>
      <c r="AJ3831" s="175"/>
      <c r="AK3831" s="175"/>
      <c r="AL3831" s="175"/>
      <c r="AM3831" s="175"/>
      <c r="AN3831" s="175"/>
      <c r="AO3831" s="175"/>
      <c r="AP3831" s="175"/>
      <c r="AQ3831" s="175"/>
      <c r="AR3831" s="175"/>
    </row>
    <row r="3832" spans="1:44" ht="102" hidden="1" x14ac:dyDescent="0.3">
      <c r="A3832" s="175"/>
      <c r="B3832" s="185" t="s">
        <v>4637</v>
      </c>
      <c r="C3832" s="182"/>
      <c r="D3832" s="190">
        <v>2585.58</v>
      </c>
      <c r="E3832" s="191">
        <v>2585.58</v>
      </c>
      <c r="F3832" s="186" t="s">
        <v>3845</v>
      </c>
      <c r="G3832" s="181" t="s">
        <v>1758</v>
      </c>
      <c r="H3832" s="182" t="s">
        <v>1759</v>
      </c>
      <c r="I3832" s="175"/>
      <c r="J3832" s="175"/>
      <c r="K3832" s="175"/>
      <c r="L3832" s="175"/>
      <c r="M3832" s="175"/>
      <c r="N3832" s="175"/>
      <c r="O3832" s="175"/>
      <c r="P3832" s="175"/>
      <c r="Q3832" s="175"/>
      <c r="R3832" s="175"/>
      <c r="S3832" s="175"/>
      <c r="T3832" s="175"/>
      <c r="U3832" s="175"/>
      <c r="V3832" s="175"/>
      <c r="W3832" s="175"/>
      <c r="X3832" s="175"/>
      <c r="Y3832" s="175"/>
      <c r="Z3832" s="175"/>
      <c r="AA3832" s="175"/>
      <c r="AB3832" s="175"/>
      <c r="AC3832" s="175"/>
      <c r="AD3832" s="175"/>
      <c r="AE3832" s="175"/>
      <c r="AF3832" s="175"/>
      <c r="AG3832" s="175"/>
      <c r="AH3832" s="175"/>
      <c r="AI3832" s="175"/>
      <c r="AJ3832" s="175"/>
      <c r="AK3832" s="175"/>
      <c r="AL3832" s="175"/>
      <c r="AM3832" s="175"/>
      <c r="AN3832" s="175"/>
      <c r="AO3832" s="175"/>
      <c r="AP3832" s="175"/>
      <c r="AQ3832" s="175"/>
      <c r="AR3832" s="175"/>
    </row>
    <row r="3833" spans="1:44" ht="102" hidden="1" x14ac:dyDescent="0.3">
      <c r="A3833" s="175"/>
      <c r="B3833" s="186" t="s">
        <v>3845</v>
      </c>
      <c r="C3833" s="187"/>
      <c r="D3833" s="190">
        <v>2585.58</v>
      </c>
      <c r="E3833" s="191">
        <v>2585.58</v>
      </c>
      <c r="F3833" s="181" t="s">
        <v>1758</v>
      </c>
      <c r="G3833" s="185" t="s">
        <v>4637</v>
      </c>
      <c r="H3833" s="182"/>
      <c r="I3833" s="175"/>
      <c r="J3833" s="175"/>
      <c r="K3833" s="175"/>
      <c r="L3833" s="175"/>
      <c r="M3833" s="175"/>
      <c r="N3833" s="175"/>
      <c r="O3833" s="175"/>
      <c r="P3833" s="175"/>
      <c r="Q3833" s="175"/>
      <c r="R3833" s="175"/>
      <c r="S3833" s="175"/>
      <c r="T3833" s="175"/>
      <c r="U3833" s="175"/>
      <c r="V3833" s="175"/>
      <c r="W3833" s="175"/>
      <c r="X3833" s="175"/>
      <c r="Y3833" s="175"/>
      <c r="Z3833" s="175"/>
      <c r="AA3833" s="175"/>
      <c r="AB3833" s="175"/>
      <c r="AC3833" s="175"/>
      <c r="AD3833" s="175"/>
      <c r="AE3833" s="175"/>
      <c r="AF3833" s="175"/>
      <c r="AG3833" s="175"/>
      <c r="AH3833" s="175"/>
      <c r="AI3833" s="175"/>
      <c r="AJ3833" s="175"/>
      <c r="AK3833" s="175"/>
      <c r="AL3833" s="175"/>
      <c r="AM3833" s="175"/>
      <c r="AN3833" s="175"/>
      <c r="AO3833" s="175"/>
      <c r="AP3833" s="175"/>
      <c r="AQ3833" s="175"/>
      <c r="AR3833" s="175"/>
    </row>
    <row r="3834" spans="1:44" ht="102" x14ac:dyDescent="0.3">
      <c r="A3834" s="175"/>
      <c r="B3834" s="181" t="s">
        <v>1758</v>
      </c>
      <c r="C3834" s="182" t="s">
        <v>1759</v>
      </c>
      <c r="D3834" s="190">
        <v>4234.8500000000004</v>
      </c>
      <c r="E3834" s="191">
        <v>4234.8500000000004</v>
      </c>
      <c r="F3834" s="185" t="s">
        <v>4637</v>
      </c>
      <c r="G3834" s="186" t="s">
        <v>3846</v>
      </c>
      <c r="H3834" s="187"/>
      <c r="I3834" s="175"/>
      <c r="J3834" s="175"/>
      <c r="K3834" s="175"/>
      <c r="L3834" s="175"/>
      <c r="M3834" s="175"/>
      <c r="N3834" s="175"/>
      <c r="O3834" s="175"/>
      <c r="P3834" s="175"/>
      <c r="Q3834" s="175"/>
      <c r="R3834" s="175"/>
      <c r="S3834" s="175"/>
      <c r="T3834" s="175"/>
      <c r="U3834" s="175"/>
      <c r="V3834" s="175"/>
      <c r="W3834" s="175"/>
      <c r="X3834" s="175"/>
      <c r="Y3834" s="175"/>
      <c r="Z3834" s="175"/>
      <c r="AA3834" s="175"/>
      <c r="AB3834" s="175"/>
      <c r="AC3834" s="175"/>
      <c r="AD3834" s="175"/>
      <c r="AE3834" s="175"/>
      <c r="AF3834" s="175"/>
      <c r="AG3834" s="175"/>
      <c r="AH3834" s="175"/>
      <c r="AI3834" s="175"/>
      <c r="AJ3834" s="175"/>
      <c r="AK3834" s="175"/>
      <c r="AL3834" s="175"/>
      <c r="AM3834" s="175"/>
      <c r="AN3834" s="175"/>
      <c r="AO3834" s="175"/>
      <c r="AP3834" s="175"/>
      <c r="AQ3834" s="175"/>
      <c r="AR3834" s="175"/>
    </row>
    <row r="3835" spans="1:44" ht="102" hidden="1" x14ac:dyDescent="0.3">
      <c r="A3835" s="175"/>
      <c r="B3835" s="185" t="s">
        <v>4637</v>
      </c>
      <c r="C3835" s="182"/>
      <c r="D3835" s="190">
        <v>4234.8500000000004</v>
      </c>
      <c r="E3835" s="191">
        <v>4234.8500000000004</v>
      </c>
      <c r="F3835" s="186" t="s">
        <v>3846</v>
      </c>
      <c r="G3835" s="181" t="s">
        <v>1698</v>
      </c>
      <c r="H3835" s="182" t="s">
        <v>1699</v>
      </c>
      <c r="I3835" s="175"/>
      <c r="J3835" s="175"/>
      <c r="K3835" s="175"/>
      <c r="L3835" s="175"/>
      <c r="M3835" s="175"/>
      <c r="N3835" s="175"/>
      <c r="O3835" s="175"/>
      <c r="P3835" s="175"/>
      <c r="Q3835" s="175"/>
      <c r="R3835" s="175"/>
      <c r="S3835" s="175"/>
      <c r="T3835" s="175"/>
      <c r="U3835" s="175"/>
      <c r="V3835" s="175"/>
      <c r="W3835" s="175"/>
      <c r="X3835" s="175"/>
      <c r="Y3835" s="175"/>
      <c r="Z3835" s="175"/>
      <c r="AA3835" s="175"/>
      <c r="AB3835" s="175"/>
      <c r="AC3835" s="175"/>
      <c r="AD3835" s="175"/>
      <c r="AE3835" s="175"/>
      <c r="AF3835" s="175"/>
      <c r="AG3835" s="175"/>
      <c r="AH3835" s="175"/>
      <c r="AI3835" s="175"/>
      <c r="AJ3835" s="175"/>
      <c r="AK3835" s="175"/>
      <c r="AL3835" s="175"/>
      <c r="AM3835" s="175"/>
      <c r="AN3835" s="175"/>
      <c r="AO3835" s="175"/>
      <c r="AP3835" s="175"/>
      <c r="AQ3835" s="175"/>
      <c r="AR3835" s="175"/>
    </row>
    <row r="3836" spans="1:44" ht="102" hidden="1" x14ac:dyDescent="0.3">
      <c r="A3836" s="175"/>
      <c r="B3836" s="186" t="s">
        <v>3846</v>
      </c>
      <c r="C3836" s="187"/>
      <c r="D3836" s="190">
        <v>4234.8500000000004</v>
      </c>
      <c r="E3836" s="191">
        <v>4234.8500000000004</v>
      </c>
      <c r="F3836" s="181" t="s">
        <v>1698</v>
      </c>
      <c r="G3836" s="185" t="s">
        <v>4637</v>
      </c>
      <c r="H3836" s="182"/>
      <c r="I3836" s="175"/>
      <c r="J3836" s="175"/>
      <c r="K3836" s="175"/>
      <c r="L3836" s="175"/>
      <c r="M3836" s="175"/>
      <c r="N3836" s="175"/>
      <c r="O3836" s="175"/>
      <c r="P3836" s="175"/>
      <c r="Q3836" s="175"/>
      <c r="R3836" s="175"/>
      <c r="S3836" s="175"/>
      <c r="T3836" s="175"/>
      <c r="U3836" s="175"/>
      <c r="V3836" s="175"/>
      <c r="W3836" s="175"/>
      <c r="X3836" s="175"/>
      <c r="Y3836" s="175"/>
      <c r="Z3836" s="175"/>
      <c r="AA3836" s="175"/>
      <c r="AB3836" s="175"/>
      <c r="AC3836" s="175"/>
      <c r="AD3836" s="175"/>
      <c r="AE3836" s="175"/>
      <c r="AF3836" s="175"/>
      <c r="AG3836" s="175"/>
      <c r="AH3836" s="175"/>
      <c r="AI3836" s="175"/>
      <c r="AJ3836" s="175"/>
      <c r="AK3836" s="175"/>
      <c r="AL3836" s="175"/>
      <c r="AM3836" s="175"/>
      <c r="AN3836" s="175"/>
      <c r="AO3836" s="175"/>
      <c r="AP3836" s="175"/>
      <c r="AQ3836" s="175"/>
      <c r="AR3836" s="175"/>
    </row>
    <row r="3837" spans="1:44" ht="102" x14ac:dyDescent="0.3">
      <c r="A3837" s="175"/>
      <c r="B3837" s="181" t="s">
        <v>1698</v>
      </c>
      <c r="C3837" s="182" t="s">
        <v>1699</v>
      </c>
      <c r="D3837" s="190">
        <v>1516.13</v>
      </c>
      <c r="E3837" s="191">
        <v>1516.13</v>
      </c>
      <c r="F3837" s="185" t="s">
        <v>4637</v>
      </c>
      <c r="G3837" s="186" t="s">
        <v>3847</v>
      </c>
      <c r="H3837" s="187"/>
      <c r="I3837" s="175"/>
      <c r="J3837" s="175"/>
      <c r="K3837" s="175"/>
      <c r="L3837" s="175"/>
      <c r="M3837" s="175"/>
      <c r="N3837" s="175"/>
      <c r="O3837" s="175"/>
      <c r="P3837" s="175"/>
      <c r="Q3837" s="175"/>
      <c r="R3837" s="175"/>
      <c r="S3837" s="175"/>
      <c r="T3837" s="175"/>
      <c r="U3837" s="175"/>
      <c r="V3837" s="175"/>
      <c r="W3837" s="175"/>
      <c r="X3837" s="175"/>
      <c r="Y3837" s="175"/>
      <c r="Z3837" s="175"/>
      <c r="AA3837" s="175"/>
      <c r="AB3837" s="175"/>
      <c r="AC3837" s="175"/>
      <c r="AD3837" s="175"/>
      <c r="AE3837" s="175"/>
      <c r="AF3837" s="175"/>
      <c r="AG3837" s="175"/>
      <c r="AH3837" s="175"/>
      <c r="AI3837" s="175"/>
      <c r="AJ3837" s="175"/>
      <c r="AK3837" s="175"/>
      <c r="AL3837" s="175"/>
      <c r="AM3837" s="175"/>
      <c r="AN3837" s="175"/>
      <c r="AO3837" s="175"/>
      <c r="AP3837" s="175"/>
      <c r="AQ3837" s="175"/>
      <c r="AR3837" s="175"/>
    </row>
    <row r="3838" spans="1:44" ht="102" hidden="1" x14ac:dyDescent="0.3">
      <c r="A3838" s="175"/>
      <c r="B3838" s="185" t="s">
        <v>4637</v>
      </c>
      <c r="C3838" s="182"/>
      <c r="D3838" s="190">
        <v>1516.13</v>
      </c>
      <c r="E3838" s="191">
        <v>1516.13</v>
      </c>
      <c r="F3838" s="186" t="s">
        <v>3847</v>
      </c>
      <c r="G3838" s="181" t="s">
        <v>1768</v>
      </c>
      <c r="H3838" s="182" t="s">
        <v>1769</v>
      </c>
      <c r="I3838" s="175"/>
      <c r="J3838" s="175"/>
      <c r="K3838" s="175"/>
      <c r="L3838" s="175"/>
      <c r="M3838" s="175"/>
      <c r="N3838" s="175"/>
      <c r="O3838" s="175"/>
      <c r="P3838" s="175"/>
      <c r="Q3838" s="175"/>
      <c r="R3838" s="175"/>
      <c r="S3838" s="175"/>
      <c r="T3838" s="175"/>
      <c r="U3838" s="175"/>
      <c r="V3838" s="175"/>
      <c r="W3838" s="175"/>
      <c r="X3838" s="175"/>
      <c r="Y3838" s="175"/>
      <c r="Z3838" s="175"/>
      <c r="AA3838" s="175"/>
      <c r="AB3838" s="175"/>
      <c r="AC3838" s="175"/>
      <c r="AD3838" s="175"/>
      <c r="AE3838" s="175"/>
      <c r="AF3838" s="175"/>
      <c r="AG3838" s="175"/>
      <c r="AH3838" s="175"/>
      <c r="AI3838" s="175"/>
      <c r="AJ3838" s="175"/>
      <c r="AK3838" s="175"/>
      <c r="AL3838" s="175"/>
      <c r="AM3838" s="175"/>
      <c r="AN3838" s="175"/>
      <c r="AO3838" s="175"/>
      <c r="AP3838" s="175"/>
      <c r="AQ3838" s="175"/>
      <c r="AR3838" s="175"/>
    </row>
    <row r="3839" spans="1:44" ht="102" hidden="1" x14ac:dyDescent="0.3">
      <c r="A3839" s="175"/>
      <c r="B3839" s="186" t="s">
        <v>3847</v>
      </c>
      <c r="C3839" s="187"/>
      <c r="D3839" s="190">
        <v>1516.13</v>
      </c>
      <c r="E3839" s="191">
        <v>1516.13</v>
      </c>
      <c r="F3839" s="181" t="s">
        <v>1768</v>
      </c>
      <c r="G3839" s="185" t="s">
        <v>4637</v>
      </c>
      <c r="H3839" s="182"/>
      <c r="I3839" s="175"/>
      <c r="J3839" s="175"/>
      <c r="K3839" s="175"/>
      <c r="L3839" s="175"/>
      <c r="M3839" s="175"/>
      <c r="N3839" s="175"/>
      <c r="O3839" s="175"/>
      <c r="P3839" s="175"/>
      <c r="Q3839" s="175"/>
      <c r="R3839" s="175"/>
      <c r="S3839" s="175"/>
      <c r="T3839" s="175"/>
      <c r="U3839" s="175"/>
      <c r="V3839" s="175"/>
      <c r="W3839" s="175"/>
      <c r="X3839" s="175"/>
      <c r="Y3839" s="175"/>
      <c r="Z3839" s="175"/>
      <c r="AA3839" s="175"/>
      <c r="AB3839" s="175"/>
      <c r="AC3839" s="175"/>
      <c r="AD3839" s="175"/>
      <c r="AE3839" s="175"/>
      <c r="AF3839" s="175"/>
      <c r="AG3839" s="175"/>
      <c r="AH3839" s="175"/>
      <c r="AI3839" s="175"/>
      <c r="AJ3839" s="175"/>
      <c r="AK3839" s="175"/>
      <c r="AL3839" s="175"/>
      <c r="AM3839" s="175"/>
      <c r="AN3839" s="175"/>
      <c r="AO3839" s="175"/>
      <c r="AP3839" s="175"/>
      <c r="AQ3839" s="175"/>
      <c r="AR3839" s="175"/>
    </row>
    <row r="3840" spans="1:44" ht="102" x14ac:dyDescent="0.3">
      <c r="A3840" s="175"/>
      <c r="B3840" s="181" t="s">
        <v>1768</v>
      </c>
      <c r="C3840" s="182" t="s">
        <v>1769</v>
      </c>
      <c r="D3840" s="190">
        <v>2207.62</v>
      </c>
      <c r="E3840" s="191">
        <v>2207.62</v>
      </c>
      <c r="F3840" s="185" t="s">
        <v>4637</v>
      </c>
      <c r="G3840" s="186" t="s">
        <v>3848</v>
      </c>
      <c r="H3840" s="187"/>
      <c r="I3840" s="175"/>
      <c r="J3840" s="175"/>
      <c r="K3840" s="175"/>
      <c r="L3840" s="175"/>
      <c r="M3840" s="175"/>
      <c r="N3840" s="175"/>
      <c r="O3840" s="175"/>
      <c r="P3840" s="175"/>
      <c r="Q3840" s="175"/>
      <c r="R3840" s="175"/>
      <c r="S3840" s="175"/>
      <c r="T3840" s="175"/>
      <c r="U3840" s="175"/>
      <c r="V3840" s="175"/>
      <c r="W3840" s="175"/>
      <c r="X3840" s="175"/>
      <c r="Y3840" s="175"/>
      <c r="Z3840" s="175"/>
      <c r="AA3840" s="175"/>
      <c r="AB3840" s="175"/>
      <c r="AC3840" s="175"/>
      <c r="AD3840" s="175"/>
      <c r="AE3840" s="175"/>
      <c r="AF3840" s="175"/>
      <c r="AG3840" s="175"/>
      <c r="AH3840" s="175"/>
      <c r="AI3840" s="175"/>
      <c r="AJ3840" s="175"/>
      <c r="AK3840" s="175"/>
      <c r="AL3840" s="175"/>
      <c r="AM3840" s="175"/>
      <c r="AN3840" s="175"/>
      <c r="AO3840" s="175"/>
      <c r="AP3840" s="175"/>
      <c r="AQ3840" s="175"/>
      <c r="AR3840" s="175"/>
    </row>
    <row r="3841" spans="1:44" ht="102" hidden="1" x14ac:dyDescent="0.3">
      <c r="A3841" s="175"/>
      <c r="B3841" s="185" t="s">
        <v>4637</v>
      </c>
      <c r="C3841" s="182"/>
      <c r="D3841" s="190">
        <v>2207.62</v>
      </c>
      <c r="E3841" s="191">
        <v>2207.62</v>
      </c>
      <c r="F3841" s="186" t="s">
        <v>3848</v>
      </c>
      <c r="G3841" s="181" t="s">
        <v>1611</v>
      </c>
      <c r="H3841" s="182" t="s">
        <v>1612</v>
      </c>
      <c r="I3841" s="175"/>
      <c r="J3841" s="175"/>
      <c r="K3841" s="175"/>
      <c r="L3841" s="175"/>
      <c r="M3841" s="175"/>
      <c r="N3841" s="175"/>
      <c r="O3841" s="175"/>
      <c r="P3841" s="175"/>
      <c r="Q3841" s="175"/>
      <c r="R3841" s="175"/>
      <c r="S3841" s="175"/>
      <c r="T3841" s="175"/>
      <c r="U3841" s="175"/>
      <c r="V3841" s="175"/>
      <c r="W3841" s="175"/>
      <c r="X3841" s="175"/>
      <c r="Y3841" s="175"/>
      <c r="Z3841" s="175"/>
      <c r="AA3841" s="175"/>
      <c r="AB3841" s="175"/>
      <c r="AC3841" s="175"/>
      <c r="AD3841" s="175"/>
      <c r="AE3841" s="175"/>
      <c r="AF3841" s="175"/>
      <c r="AG3841" s="175"/>
      <c r="AH3841" s="175"/>
      <c r="AI3841" s="175"/>
      <c r="AJ3841" s="175"/>
      <c r="AK3841" s="175"/>
      <c r="AL3841" s="175"/>
      <c r="AM3841" s="175"/>
      <c r="AN3841" s="175"/>
      <c r="AO3841" s="175"/>
      <c r="AP3841" s="175"/>
      <c r="AQ3841" s="175"/>
      <c r="AR3841" s="175"/>
    </row>
    <row r="3842" spans="1:44" ht="102" hidden="1" x14ac:dyDescent="0.3">
      <c r="A3842" s="175"/>
      <c r="B3842" s="186" t="s">
        <v>3848</v>
      </c>
      <c r="C3842" s="187"/>
      <c r="D3842" s="190">
        <v>2207.62</v>
      </c>
      <c r="E3842" s="191">
        <v>2207.62</v>
      </c>
      <c r="F3842" s="181" t="s">
        <v>1611</v>
      </c>
      <c r="G3842" s="185" t="s">
        <v>4637</v>
      </c>
      <c r="H3842" s="182"/>
      <c r="I3842" s="175"/>
      <c r="J3842" s="175"/>
      <c r="K3842" s="175"/>
      <c r="L3842" s="175"/>
      <c r="M3842" s="175"/>
      <c r="N3842" s="175"/>
      <c r="O3842" s="175"/>
      <c r="P3842" s="175"/>
      <c r="Q3842" s="175"/>
      <c r="R3842" s="175"/>
      <c r="S3842" s="175"/>
      <c r="T3842" s="175"/>
      <c r="U3842" s="175"/>
      <c r="V3842" s="175"/>
      <c r="W3842" s="175"/>
      <c r="X3842" s="175"/>
      <c r="Y3842" s="175"/>
      <c r="Z3842" s="175"/>
      <c r="AA3842" s="175"/>
      <c r="AB3842" s="175"/>
      <c r="AC3842" s="175"/>
      <c r="AD3842" s="175"/>
      <c r="AE3842" s="175"/>
      <c r="AF3842" s="175"/>
      <c r="AG3842" s="175"/>
      <c r="AH3842" s="175"/>
      <c r="AI3842" s="175"/>
      <c r="AJ3842" s="175"/>
      <c r="AK3842" s="175"/>
      <c r="AL3842" s="175"/>
      <c r="AM3842" s="175"/>
      <c r="AN3842" s="175"/>
      <c r="AO3842" s="175"/>
      <c r="AP3842" s="175"/>
      <c r="AQ3842" s="175"/>
      <c r="AR3842" s="175"/>
    </row>
    <row r="3843" spans="1:44" ht="102" x14ac:dyDescent="0.3">
      <c r="A3843" s="175"/>
      <c r="B3843" s="181" t="s">
        <v>1611</v>
      </c>
      <c r="C3843" s="182" t="s">
        <v>1612</v>
      </c>
      <c r="D3843" s="190">
        <v>4170.42</v>
      </c>
      <c r="E3843" s="191">
        <v>4170.42</v>
      </c>
      <c r="F3843" s="185" t="s">
        <v>4637</v>
      </c>
      <c r="G3843" s="186" t="s">
        <v>3833</v>
      </c>
      <c r="H3843" s="187"/>
      <c r="I3843" s="175"/>
      <c r="J3843" s="175"/>
      <c r="K3843" s="175"/>
      <c r="L3843" s="175"/>
      <c r="M3843" s="175"/>
      <c r="N3843" s="175"/>
      <c r="O3843" s="175"/>
      <c r="P3843" s="175"/>
      <c r="Q3843" s="175"/>
      <c r="R3843" s="175"/>
      <c r="S3843" s="175"/>
      <c r="T3843" s="175"/>
      <c r="U3843" s="175"/>
      <c r="V3843" s="175"/>
      <c r="W3843" s="175"/>
      <c r="X3843" s="175"/>
      <c r="Y3843" s="175"/>
      <c r="Z3843" s="175"/>
      <c r="AA3843" s="175"/>
      <c r="AB3843" s="175"/>
      <c r="AC3843" s="175"/>
      <c r="AD3843" s="175"/>
      <c r="AE3843" s="175"/>
      <c r="AF3843" s="175"/>
      <c r="AG3843" s="175"/>
      <c r="AH3843" s="175"/>
      <c r="AI3843" s="175"/>
      <c r="AJ3843" s="175"/>
      <c r="AK3843" s="175"/>
      <c r="AL3843" s="175"/>
      <c r="AM3843" s="175"/>
      <c r="AN3843" s="175"/>
      <c r="AO3843" s="175"/>
      <c r="AP3843" s="175"/>
      <c r="AQ3843" s="175"/>
      <c r="AR3843" s="175"/>
    </row>
    <row r="3844" spans="1:44" ht="102" hidden="1" x14ac:dyDescent="0.3">
      <c r="A3844" s="175"/>
      <c r="B3844" s="185" t="s">
        <v>4637</v>
      </c>
      <c r="C3844" s="182"/>
      <c r="D3844" s="190">
        <v>4170.42</v>
      </c>
      <c r="E3844" s="191">
        <v>4170.42</v>
      </c>
      <c r="F3844" s="186" t="s">
        <v>3833</v>
      </c>
      <c r="G3844" s="181" t="s">
        <v>2469</v>
      </c>
      <c r="H3844" s="182" t="s">
        <v>2470</v>
      </c>
      <c r="I3844" s="175"/>
      <c r="J3844" s="175"/>
      <c r="K3844" s="175"/>
      <c r="L3844" s="175"/>
      <c r="M3844" s="175"/>
      <c r="N3844" s="175"/>
      <c r="O3844" s="175"/>
      <c r="P3844" s="175"/>
      <c r="Q3844" s="175"/>
      <c r="R3844" s="175"/>
      <c r="S3844" s="175"/>
      <c r="T3844" s="175"/>
      <c r="U3844" s="175"/>
      <c r="V3844" s="175"/>
      <c r="W3844" s="175"/>
      <c r="X3844" s="175"/>
      <c r="Y3844" s="175"/>
      <c r="Z3844" s="175"/>
      <c r="AA3844" s="175"/>
      <c r="AB3844" s="175"/>
      <c r="AC3844" s="175"/>
      <c r="AD3844" s="175"/>
      <c r="AE3844" s="175"/>
      <c r="AF3844" s="175"/>
      <c r="AG3844" s="175"/>
      <c r="AH3844" s="175"/>
      <c r="AI3844" s="175"/>
      <c r="AJ3844" s="175"/>
      <c r="AK3844" s="175"/>
      <c r="AL3844" s="175"/>
      <c r="AM3844" s="175"/>
      <c r="AN3844" s="175"/>
      <c r="AO3844" s="175"/>
      <c r="AP3844" s="175"/>
      <c r="AQ3844" s="175"/>
      <c r="AR3844" s="175"/>
    </row>
    <row r="3845" spans="1:44" ht="102" hidden="1" x14ac:dyDescent="0.3">
      <c r="A3845" s="175"/>
      <c r="B3845" s="186" t="s">
        <v>3833</v>
      </c>
      <c r="C3845" s="187"/>
      <c r="D3845" s="190">
        <v>4170.42</v>
      </c>
      <c r="E3845" s="191">
        <v>4170.42</v>
      </c>
      <c r="F3845" s="181" t="s">
        <v>2469</v>
      </c>
      <c r="G3845" s="185" t="s">
        <v>4637</v>
      </c>
      <c r="H3845" s="182"/>
      <c r="I3845" s="175"/>
      <c r="J3845" s="175"/>
      <c r="K3845" s="175"/>
      <c r="L3845" s="175"/>
      <c r="M3845" s="175"/>
      <c r="N3845" s="175"/>
      <c r="O3845" s="175"/>
      <c r="P3845" s="175"/>
      <c r="Q3845" s="175"/>
      <c r="R3845" s="175"/>
      <c r="S3845" s="175"/>
      <c r="T3845" s="175"/>
      <c r="U3845" s="175"/>
      <c r="V3845" s="175"/>
      <c r="W3845" s="175"/>
      <c r="X3845" s="175"/>
      <c r="Y3845" s="175"/>
      <c r="Z3845" s="175"/>
      <c r="AA3845" s="175"/>
      <c r="AB3845" s="175"/>
      <c r="AC3845" s="175"/>
      <c r="AD3845" s="175"/>
      <c r="AE3845" s="175"/>
      <c r="AF3845" s="175"/>
      <c r="AG3845" s="175"/>
      <c r="AH3845" s="175"/>
      <c r="AI3845" s="175"/>
      <c r="AJ3845" s="175"/>
      <c r="AK3845" s="175"/>
      <c r="AL3845" s="175"/>
      <c r="AM3845" s="175"/>
      <c r="AN3845" s="175"/>
      <c r="AO3845" s="175"/>
      <c r="AP3845" s="175"/>
      <c r="AQ3845" s="175"/>
      <c r="AR3845" s="175"/>
    </row>
    <row r="3846" spans="1:44" ht="102" x14ac:dyDescent="0.3">
      <c r="A3846" s="175"/>
      <c r="B3846" s="181" t="s">
        <v>2469</v>
      </c>
      <c r="C3846" s="182" t="s">
        <v>2470</v>
      </c>
      <c r="D3846" s="190">
        <v>1979.98</v>
      </c>
      <c r="E3846" s="191">
        <v>1979.98</v>
      </c>
      <c r="F3846" s="185" t="s">
        <v>4637</v>
      </c>
      <c r="G3846" s="186" t="s">
        <v>3834</v>
      </c>
      <c r="H3846" s="187"/>
      <c r="I3846" s="175"/>
      <c r="J3846" s="175"/>
      <c r="K3846" s="175"/>
      <c r="L3846" s="175"/>
      <c r="M3846" s="175"/>
      <c r="N3846" s="175"/>
      <c r="O3846" s="175"/>
      <c r="P3846" s="175"/>
      <c r="Q3846" s="175"/>
      <c r="R3846" s="175"/>
      <c r="S3846" s="175"/>
      <c r="T3846" s="175"/>
      <c r="U3846" s="175"/>
      <c r="V3846" s="175"/>
      <c r="W3846" s="175"/>
      <c r="X3846" s="175"/>
      <c r="Y3846" s="175"/>
      <c r="Z3846" s="175"/>
      <c r="AA3846" s="175"/>
      <c r="AB3846" s="175"/>
      <c r="AC3846" s="175"/>
      <c r="AD3846" s="175"/>
      <c r="AE3846" s="175"/>
      <c r="AF3846" s="175"/>
      <c r="AG3846" s="175"/>
      <c r="AH3846" s="175"/>
      <c r="AI3846" s="175"/>
      <c r="AJ3846" s="175"/>
      <c r="AK3846" s="175"/>
      <c r="AL3846" s="175"/>
      <c r="AM3846" s="175"/>
      <c r="AN3846" s="175"/>
      <c r="AO3846" s="175"/>
      <c r="AP3846" s="175"/>
      <c r="AQ3846" s="175"/>
      <c r="AR3846" s="175"/>
    </row>
    <row r="3847" spans="1:44" ht="102" hidden="1" x14ac:dyDescent="0.3">
      <c r="A3847" s="175"/>
      <c r="B3847" s="185" t="s">
        <v>4637</v>
      </c>
      <c r="C3847" s="182"/>
      <c r="D3847" s="190">
        <v>1979.98</v>
      </c>
      <c r="E3847" s="191">
        <v>1979.98</v>
      </c>
      <c r="F3847" s="186" t="s">
        <v>3834</v>
      </c>
      <c r="G3847" s="181" t="s">
        <v>1681</v>
      </c>
      <c r="H3847" s="182" t="s">
        <v>1682</v>
      </c>
      <c r="I3847" s="175"/>
      <c r="J3847" s="175"/>
      <c r="K3847" s="175"/>
      <c r="L3847" s="175"/>
      <c r="M3847" s="175"/>
      <c r="N3847" s="175"/>
      <c r="O3847" s="175"/>
      <c r="P3847" s="175"/>
      <c r="Q3847" s="175"/>
      <c r="R3847" s="175"/>
      <c r="S3847" s="175"/>
      <c r="T3847" s="175"/>
      <c r="U3847" s="175"/>
      <c r="V3847" s="175"/>
      <c r="W3847" s="175"/>
      <c r="X3847" s="175"/>
      <c r="Y3847" s="175"/>
      <c r="Z3847" s="175"/>
      <c r="AA3847" s="175"/>
      <c r="AB3847" s="175"/>
      <c r="AC3847" s="175"/>
      <c r="AD3847" s="175"/>
      <c r="AE3847" s="175"/>
      <c r="AF3847" s="175"/>
      <c r="AG3847" s="175"/>
      <c r="AH3847" s="175"/>
      <c r="AI3847" s="175"/>
      <c r="AJ3847" s="175"/>
      <c r="AK3847" s="175"/>
      <c r="AL3847" s="175"/>
      <c r="AM3847" s="175"/>
      <c r="AN3847" s="175"/>
      <c r="AO3847" s="175"/>
      <c r="AP3847" s="175"/>
      <c r="AQ3847" s="175"/>
      <c r="AR3847" s="175"/>
    </row>
    <row r="3848" spans="1:44" ht="102" hidden="1" x14ac:dyDescent="0.3">
      <c r="A3848" s="175"/>
      <c r="B3848" s="186" t="s">
        <v>3834</v>
      </c>
      <c r="C3848" s="187"/>
      <c r="D3848" s="190">
        <v>1979.98</v>
      </c>
      <c r="E3848" s="191">
        <v>1979.98</v>
      </c>
      <c r="F3848" s="181" t="s">
        <v>1681</v>
      </c>
      <c r="G3848" s="185" t="s">
        <v>4637</v>
      </c>
      <c r="H3848" s="182"/>
      <c r="I3848" s="175"/>
      <c r="J3848" s="175"/>
      <c r="K3848" s="175"/>
      <c r="L3848" s="175"/>
      <c r="M3848" s="175"/>
      <c r="N3848" s="175"/>
      <c r="O3848" s="175"/>
      <c r="P3848" s="175"/>
      <c r="Q3848" s="175"/>
      <c r="R3848" s="175"/>
      <c r="S3848" s="175"/>
      <c r="T3848" s="175"/>
      <c r="U3848" s="175"/>
      <c r="V3848" s="175"/>
      <c r="W3848" s="175"/>
      <c r="X3848" s="175"/>
      <c r="Y3848" s="175"/>
      <c r="Z3848" s="175"/>
      <c r="AA3848" s="175"/>
      <c r="AB3848" s="175"/>
      <c r="AC3848" s="175"/>
      <c r="AD3848" s="175"/>
      <c r="AE3848" s="175"/>
      <c r="AF3848" s="175"/>
      <c r="AG3848" s="175"/>
      <c r="AH3848" s="175"/>
      <c r="AI3848" s="175"/>
      <c r="AJ3848" s="175"/>
      <c r="AK3848" s="175"/>
      <c r="AL3848" s="175"/>
      <c r="AM3848" s="175"/>
      <c r="AN3848" s="175"/>
      <c r="AO3848" s="175"/>
      <c r="AP3848" s="175"/>
      <c r="AQ3848" s="175"/>
      <c r="AR3848" s="175"/>
    </row>
    <row r="3849" spans="1:44" ht="102" x14ac:dyDescent="0.3">
      <c r="A3849" s="175"/>
      <c r="B3849" s="181" t="s">
        <v>1681</v>
      </c>
      <c r="C3849" s="182" t="s">
        <v>1682</v>
      </c>
      <c r="D3849" s="190">
        <v>23712.560000000001</v>
      </c>
      <c r="E3849" s="191">
        <v>23712.560000000001</v>
      </c>
      <c r="F3849" s="185" t="s">
        <v>4637</v>
      </c>
      <c r="G3849" s="186" t="s">
        <v>3835</v>
      </c>
      <c r="H3849" s="187"/>
      <c r="I3849" s="175"/>
      <c r="J3849" s="175"/>
      <c r="K3849" s="175"/>
      <c r="L3849" s="175"/>
      <c r="M3849" s="175"/>
      <c r="N3849" s="175"/>
      <c r="O3849" s="175"/>
      <c r="P3849" s="175"/>
      <c r="Q3849" s="175"/>
      <c r="R3849" s="175"/>
      <c r="S3849" s="175"/>
      <c r="T3849" s="175"/>
      <c r="U3849" s="175"/>
      <c r="V3849" s="175"/>
      <c r="W3849" s="175"/>
      <c r="X3849" s="175"/>
      <c r="Y3849" s="175"/>
      <c r="Z3849" s="175"/>
      <c r="AA3849" s="175"/>
      <c r="AB3849" s="175"/>
      <c r="AC3849" s="175"/>
      <c r="AD3849" s="175"/>
      <c r="AE3849" s="175"/>
      <c r="AF3849" s="175"/>
      <c r="AG3849" s="175"/>
      <c r="AH3849" s="175"/>
      <c r="AI3849" s="175"/>
      <c r="AJ3849" s="175"/>
      <c r="AK3849" s="175"/>
      <c r="AL3849" s="175"/>
      <c r="AM3849" s="175"/>
      <c r="AN3849" s="175"/>
      <c r="AO3849" s="175"/>
      <c r="AP3849" s="175"/>
      <c r="AQ3849" s="175"/>
      <c r="AR3849" s="175"/>
    </row>
    <row r="3850" spans="1:44" ht="102" hidden="1" x14ac:dyDescent="0.3">
      <c r="A3850" s="175"/>
      <c r="B3850" s="185" t="s">
        <v>4637</v>
      </c>
      <c r="C3850" s="182"/>
      <c r="D3850" s="190">
        <v>23712.560000000001</v>
      </c>
      <c r="E3850" s="191">
        <v>23712.560000000001</v>
      </c>
      <c r="F3850" s="186" t="s">
        <v>3835</v>
      </c>
      <c r="G3850" s="181" t="s">
        <v>3954</v>
      </c>
      <c r="H3850" s="182" t="s">
        <v>1761</v>
      </c>
      <c r="I3850" s="175"/>
      <c r="J3850" s="175"/>
      <c r="K3850" s="175"/>
      <c r="L3850" s="175"/>
      <c r="M3850" s="175"/>
      <c r="N3850" s="175"/>
      <c r="O3850" s="175"/>
      <c r="P3850" s="175"/>
      <c r="Q3850" s="175"/>
      <c r="R3850" s="175"/>
      <c r="S3850" s="175"/>
      <c r="T3850" s="175"/>
      <c r="U3850" s="175"/>
      <c r="V3850" s="175"/>
      <c r="W3850" s="175"/>
      <c r="X3850" s="175"/>
      <c r="Y3850" s="175"/>
      <c r="Z3850" s="175"/>
      <c r="AA3850" s="175"/>
      <c r="AB3850" s="175"/>
      <c r="AC3850" s="175"/>
      <c r="AD3850" s="175"/>
      <c r="AE3850" s="175"/>
      <c r="AF3850" s="175"/>
      <c r="AG3850" s="175"/>
      <c r="AH3850" s="175"/>
      <c r="AI3850" s="175"/>
      <c r="AJ3850" s="175"/>
      <c r="AK3850" s="175"/>
      <c r="AL3850" s="175"/>
      <c r="AM3850" s="175"/>
      <c r="AN3850" s="175"/>
      <c r="AO3850" s="175"/>
      <c r="AP3850" s="175"/>
      <c r="AQ3850" s="175"/>
      <c r="AR3850" s="175"/>
    </row>
    <row r="3851" spans="1:44" ht="102" hidden="1" x14ac:dyDescent="0.3">
      <c r="A3851" s="175"/>
      <c r="B3851" s="186" t="s">
        <v>3835</v>
      </c>
      <c r="C3851" s="187"/>
      <c r="D3851" s="190">
        <v>23712.560000000001</v>
      </c>
      <c r="E3851" s="191">
        <v>23712.560000000001</v>
      </c>
      <c r="F3851" s="181" t="s">
        <v>3954</v>
      </c>
      <c r="G3851" s="185" t="s">
        <v>4637</v>
      </c>
      <c r="H3851" s="182"/>
      <c r="I3851" s="175"/>
      <c r="J3851" s="175"/>
      <c r="K3851" s="175"/>
      <c r="L3851" s="175"/>
      <c r="M3851" s="175"/>
      <c r="N3851" s="175"/>
      <c r="O3851" s="175"/>
      <c r="P3851" s="175"/>
      <c r="Q3851" s="175"/>
      <c r="R3851" s="175"/>
      <c r="S3851" s="175"/>
      <c r="T3851" s="175"/>
      <c r="U3851" s="175"/>
      <c r="V3851" s="175"/>
      <c r="W3851" s="175"/>
      <c r="X3851" s="175"/>
      <c r="Y3851" s="175"/>
      <c r="Z3851" s="175"/>
      <c r="AA3851" s="175"/>
      <c r="AB3851" s="175"/>
      <c r="AC3851" s="175"/>
      <c r="AD3851" s="175"/>
      <c r="AE3851" s="175"/>
      <c r="AF3851" s="175"/>
      <c r="AG3851" s="175"/>
      <c r="AH3851" s="175"/>
      <c r="AI3851" s="175"/>
      <c r="AJ3851" s="175"/>
      <c r="AK3851" s="175"/>
      <c r="AL3851" s="175"/>
      <c r="AM3851" s="175"/>
      <c r="AN3851" s="175"/>
      <c r="AO3851" s="175"/>
      <c r="AP3851" s="175"/>
      <c r="AQ3851" s="175"/>
      <c r="AR3851" s="175"/>
    </row>
    <row r="3852" spans="1:44" ht="102" x14ac:dyDescent="0.3">
      <c r="A3852" s="175"/>
      <c r="B3852" s="181" t="s">
        <v>3954</v>
      </c>
      <c r="C3852" s="182" t="s">
        <v>1761</v>
      </c>
      <c r="D3852" s="190">
        <v>5085.25</v>
      </c>
      <c r="E3852" s="191">
        <v>5085.25</v>
      </c>
      <c r="F3852" s="185" t="s">
        <v>4637</v>
      </c>
      <c r="G3852" s="186" t="s">
        <v>4567</v>
      </c>
      <c r="H3852" s="187"/>
      <c r="I3852" s="175"/>
      <c r="J3852" s="175"/>
      <c r="K3852" s="175"/>
      <c r="L3852" s="175"/>
      <c r="M3852" s="175"/>
      <c r="N3852" s="175"/>
      <c r="O3852" s="175"/>
      <c r="P3852" s="175"/>
      <c r="Q3852" s="175"/>
      <c r="R3852" s="175"/>
      <c r="S3852" s="175"/>
      <c r="T3852" s="175"/>
      <c r="U3852" s="175"/>
      <c r="V3852" s="175"/>
      <c r="W3852" s="175"/>
      <c r="X3852" s="175"/>
      <c r="Y3852" s="175"/>
      <c r="Z3852" s="175"/>
      <c r="AA3852" s="175"/>
      <c r="AB3852" s="175"/>
      <c r="AC3852" s="175"/>
      <c r="AD3852" s="175"/>
      <c r="AE3852" s="175"/>
      <c r="AF3852" s="175"/>
      <c r="AG3852" s="175"/>
      <c r="AH3852" s="175"/>
      <c r="AI3852" s="175"/>
      <c r="AJ3852" s="175"/>
      <c r="AK3852" s="175"/>
      <c r="AL3852" s="175"/>
      <c r="AM3852" s="175"/>
      <c r="AN3852" s="175"/>
      <c r="AO3852" s="175"/>
      <c r="AP3852" s="175"/>
      <c r="AQ3852" s="175"/>
      <c r="AR3852" s="175"/>
    </row>
    <row r="3853" spans="1:44" ht="102" hidden="1" x14ac:dyDescent="0.3">
      <c r="A3853" s="175"/>
      <c r="B3853" s="185" t="s">
        <v>4637</v>
      </c>
      <c r="C3853" s="182"/>
      <c r="D3853" s="190">
        <v>5085.25</v>
      </c>
      <c r="E3853" s="191">
        <v>5085.25</v>
      </c>
      <c r="F3853" s="186" t="s">
        <v>4567</v>
      </c>
      <c r="G3853" s="181" t="s">
        <v>850</v>
      </c>
      <c r="H3853" s="182" t="s">
        <v>851</v>
      </c>
      <c r="I3853" s="175"/>
      <c r="J3853" s="175"/>
      <c r="K3853" s="175"/>
      <c r="L3853" s="175"/>
      <c r="M3853" s="175"/>
      <c r="N3853" s="175"/>
      <c r="O3853" s="175"/>
      <c r="P3853" s="175"/>
      <c r="Q3853" s="175"/>
      <c r="R3853" s="175"/>
      <c r="S3853" s="175"/>
      <c r="T3853" s="175"/>
      <c r="U3853" s="175"/>
      <c r="V3853" s="175"/>
      <c r="W3853" s="175"/>
      <c r="X3853" s="175"/>
      <c r="Y3853" s="175"/>
      <c r="Z3853" s="175"/>
      <c r="AA3853" s="175"/>
      <c r="AB3853" s="175"/>
      <c r="AC3853" s="175"/>
      <c r="AD3853" s="175"/>
      <c r="AE3853" s="175"/>
      <c r="AF3853" s="175"/>
      <c r="AG3853" s="175"/>
      <c r="AH3853" s="175"/>
      <c r="AI3853" s="175"/>
      <c r="AJ3853" s="175"/>
      <c r="AK3853" s="175"/>
      <c r="AL3853" s="175"/>
      <c r="AM3853" s="175"/>
      <c r="AN3853" s="175"/>
      <c r="AO3853" s="175"/>
      <c r="AP3853" s="175"/>
      <c r="AQ3853" s="175"/>
      <c r="AR3853" s="175"/>
    </row>
    <row r="3854" spans="1:44" ht="102" hidden="1" x14ac:dyDescent="0.3">
      <c r="A3854" s="175"/>
      <c r="B3854" s="186" t="s">
        <v>4567</v>
      </c>
      <c r="C3854" s="187"/>
      <c r="D3854" s="190">
        <v>5085.25</v>
      </c>
      <c r="E3854" s="191">
        <v>5085.25</v>
      </c>
      <c r="F3854" s="181" t="s">
        <v>850</v>
      </c>
      <c r="G3854" s="185" t="s">
        <v>4637</v>
      </c>
      <c r="H3854" s="182"/>
      <c r="I3854" s="175"/>
      <c r="J3854" s="175"/>
      <c r="K3854" s="175"/>
      <c r="L3854" s="175"/>
      <c r="M3854" s="175"/>
      <c r="N3854" s="175"/>
      <c r="O3854" s="175"/>
      <c r="P3854" s="175"/>
      <c r="Q3854" s="175"/>
      <c r="R3854" s="175"/>
      <c r="S3854" s="175"/>
      <c r="T3854" s="175"/>
      <c r="U3854" s="175"/>
      <c r="V3854" s="175"/>
      <c r="W3854" s="175"/>
      <c r="X3854" s="175"/>
      <c r="Y3854" s="175"/>
      <c r="Z3854" s="175"/>
      <c r="AA3854" s="175"/>
      <c r="AB3854" s="175"/>
      <c r="AC3854" s="175"/>
      <c r="AD3854" s="175"/>
      <c r="AE3854" s="175"/>
      <c r="AF3854" s="175"/>
      <c r="AG3854" s="175"/>
      <c r="AH3854" s="175"/>
      <c r="AI3854" s="175"/>
      <c r="AJ3854" s="175"/>
      <c r="AK3854" s="175"/>
      <c r="AL3854" s="175"/>
      <c r="AM3854" s="175"/>
      <c r="AN3854" s="175"/>
      <c r="AO3854" s="175"/>
      <c r="AP3854" s="175"/>
      <c r="AQ3854" s="175"/>
      <c r="AR3854" s="175"/>
    </row>
    <row r="3855" spans="1:44" ht="102" x14ac:dyDescent="0.3">
      <c r="A3855" s="175"/>
      <c r="B3855" s="181" t="s">
        <v>850</v>
      </c>
      <c r="C3855" s="182" t="s">
        <v>851</v>
      </c>
      <c r="D3855" s="190">
        <v>1808.18</v>
      </c>
      <c r="E3855" s="191">
        <v>1808.18</v>
      </c>
      <c r="F3855" s="185" t="s">
        <v>4637</v>
      </c>
      <c r="G3855" s="186" t="s">
        <v>3837</v>
      </c>
      <c r="H3855" s="187"/>
      <c r="I3855" s="175"/>
      <c r="J3855" s="175"/>
      <c r="K3855" s="175"/>
      <c r="L3855" s="175"/>
      <c r="M3855" s="175"/>
      <c r="N3855" s="175"/>
      <c r="O3855" s="175"/>
      <c r="P3855" s="175"/>
      <c r="Q3855" s="175"/>
      <c r="R3855" s="175"/>
      <c r="S3855" s="175"/>
      <c r="T3855" s="175"/>
      <c r="U3855" s="175"/>
      <c r="V3855" s="175"/>
      <c r="W3855" s="175"/>
      <c r="X3855" s="175"/>
      <c r="Y3855" s="175"/>
      <c r="Z3855" s="175"/>
      <c r="AA3855" s="175"/>
      <c r="AB3855" s="175"/>
      <c r="AC3855" s="175"/>
      <c r="AD3855" s="175"/>
      <c r="AE3855" s="175"/>
      <c r="AF3855" s="175"/>
      <c r="AG3855" s="175"/>
      <c r="AH3855" s="175"/>
      <c r="AI3855" s="175"/>
      <c r="AJ3855" s="175"/>
      <c r="AK3855" s="175"/>
      <c r="AL3855" s="175"/>
      <c r="AM3855" s="175"/>
      <c r="AN3855" s="175"/>
      <c r="AO3855" s="175"/>
      <c r="AP3855" s="175"/>
      <c r="AQ3855" s="175"/>
      <c r="AR3855" s="175"/>
    </row>
    <row r="3856" spans="1:44" ht="102" hidden="1" x14ac:dyDescent="0.3">
      <c r="A3856" s="175"/>
      <c r="B3856" s="185" t="s">
        <v>4637</v>
      </c>
      <c r="C3856" s="182"/>
      <c r="D3856" s="190">
        <v>1808.18</v>
      </c>
      <c r="E3856" s="191">
        <v>1808.18</v>
      </c>
      <c r="F3856" s="186" t="s">
        <v>3837</v>
      </c>
      <c r="G3856" s="181" t="s">
        <v>1795</v>
      </c>
      <c r="H3856" s="182" t="s">
        <v>1796</v>
      </c>
      <c r="I3856" s="175"/>
      <c r="J3856" s="175"/>
      <c r="K3856" s="175"/>
      <c r="L3856" s="175"/>
      <c r="M3856" s="175"/>
      <c r="N3856" s="175"/>
      <c r="O3856" s="175"/>
      <c r="P3856" s="175"/>
      <c r="Q3856" s="175"/>
      <c r="R3856" s="175"/>
      <c r="S3856" s="175"/>
      <c r="T3856" s="175"/>
      <c r="U3856" s="175"/>
      <c r="V3856" s="175"/>
      <c r="W3856" s="175"/>
      <c r="X3856" s="175"/>
      <c r="Y3856" s="175"/>
      <c r="Z3856" s="175"/>
      <c r="AA3856" s="175"/>
      <c r="AB3856" s="175"/>
      <c r="AC3856" s="175"/>
      <c r="AD3856" s="175"/>
      <c r="AE3856" s="175"/>
      <c r="AF3856" s="175"/>
      <c r="AG3856" s="175"/>
      <c r="AH3856" s="175"/>
      <c r="AI3856" s="175"/>
      <c r="AJ3856" s="175"/>
      <c r="AK3856" s="175"/>
      <c r="AL3856" s="175"/>
      <c r="AM3856" s="175"/>
      <c r="AN3856" s="175"/>
      <c r="AO3856" s="175"/>
      <c r="AP3856" s="175"/>
      <c r="AQ3856" s="175"/>
      <c r="AR3856" s="175"/>
    </row>
    <row r="3857" spans="1:44" ht="102" hidden="1" x14ac:dyDescent="0.3">
      <c r="A3857" s="175"/>
      <c r="B3857" s="186" t="s">
        <v>3837</v>
      </c>
      <c r="C3857" s="187"/>
      <c r="D3857" s="190">
        <v>1808.18</v>
      </c>
      <c r="E3857" s="191">
        <v>1808.18</v>
      </c>
      <c r="F3857" s="181" t="s">
        <v>1795</v>
      </c>
      <c r="G3857" s="185" t="s">
        <v>4637</v>
      </c>
      <c r="H3857" s="182"/>
      <c r="I3857" s="175"/>
      <c r="J3857" s="175"/>
      <c r="K3857" s="175"/>
      <c r="L3857" s="175"/>
      <c r="M3857" s="175"/>
      <c r="N3857" s="175"/>
      <c r="O3857" s="175"/>
      <c r="P3857" s="175"/>
      <c r="Q3857" s="175"/>
      <c r="R3857" s="175"/>
      <c r="S3857" s="175"/>
      <c r="T3857" s="175"/>
      <c r="U3857" s="175"/>
      <c r="V3857" s="175"/>
      <c r="W3857" s="175"/>
      <c r="X3857" s="175"/>
      <c r="Y3857" s="175"/>
      <c r="Z3857" s="175"/>
      <c r="AA3857" s="175"/>
      <c r="AB3857" s="175"/>
      <c r="AC3857" s="175"/>
      <c r="AD3857" s="175"/>
      <c r="AE3857" s="175"/>
      <c r="AF3857" s="175"/>
      <c r="AG3857" s="175"/>
      <c r="AH3857" s="175"/>
      <c r="AI3857" s="175"/>
      <c r="AJ3857" s="175"/>
      <c r="AK3857" s="175"/>
      <c r="AL3857" s="175"/>
      <c r="AM3857" s="175"/>
      <c r="AN3857" s="175"/>
      <c r="AO3857" s="175"/>
      <c r="AP3857" s="175"/>
      <c r="AQ3857" s="175"/>
      <c r="AR3857" s="175"/>
    </row>
    <row r="3858" spans="1:44" ht="102" x14ac:dyDescent="0.3">
      <c r="A3858" s="175"/>
      <c r="B3858" s="181" t="s">
        <v>1795</v>
      </c>
      <c r="C3858" s="182" t="s">
        <v>1796</v>
      </c>
      <c r="D3858" s="190">
        <v>2813.21</v>
      </c>
      <c r="E3858" s="191">
        <v>2813.21</v>
      </c>
      <c r="F3858" s="185" t="s">
        <v>4637</v>
      </c>
      <c r="G3858" s="186" t="s">
        <v>3838</v>
      </c>
      <c r="H3858" s="187"/>
      <c r="I3858" s="175"/>
      <c r="J3858" s="175"/>
      <c r="K3858" s="175"/>
      <c r="L3858" s="175"/>
      <c r="M3858" s="175"/>
      <c r="N3858" s="175"/>
      <c r="O3858" s="175"/>
      <c r="P3858" s="175"/>
      <c r="Q3858" s="175"/>
      <c r="R3858" s="175"/>
      <c r="S3858" s="175"/>
      <c r="T3858" s="175"/>
      <c r="U3858" s="175"/>
      <c r="V3858" s="175"/>
      <c r="W3858" s="175"/>
      <c r="X3858" s="175"/>
      <c r="Y3858" s="175"/>
      <c r="Z3858" s="175"/>
      <c r="AA3858" s="175"/>
      <c r="AB3858" s="175"/>
      <c r="AC3858" s="175"/>
      <c r="AD3858" s="175"/>
      <c r="AE3858" s="175"/>
      <c r="AF3858" s="175"/>
      <c r="AG3858" s="175"/>
      <c r="AH3858" s="175"/>
      <c r="AI3858" s="175"/>
      <c r="AJ3858" s="175"/>
      <c r="AK3858" s="175"/>
      <c r="AL3858" s="175"/>
      <c r="AM3858" s="175"/>
      <c r="AN3858" s="175"/>
      <c r="AO3858" s="175"/>
      <c r="AP3858" s="175"/>
      <c r="AQ3858" s="175"/>
      <c r="AR3858" s="175"/>
    </row>
    <row r="3859" spans="1:44" ht="102" hidden="1" x14ac:dyDescent="0.3">
      <c r="A3859" s="175"/>
      <c r="B3859" s="185" t="s">
        <v>4637</v>
      </c>
      <c r="C3859" s="182"/>
      <c r="D3859" s="190">
        <v>2813.21</v>
      </c>
      <c r="E3859" s="191">
        <v>2813.21</v>
      </c>
      <c r="F3859" s="186" t="s">
        <v>3838</v>
      </c>
      <c r="G3859" s="181" t="s">
        <v>1560</v>
      </c>
      <c r="H3859" s="182" t="s">
        <v>1561</v>
      </c>
      <c r="I3859" s="175"/>
      <c r="J3859" s="175"/>
      <c r="K3859" s="175"/>
      <c r="L3859" s="175"/>
      <c r="M3859" s="175"/>
      <c r="N3859" s="175"/>
      <c r="O3859" s="175"/>
      <c r="P3859" s="175"/>
      <c r="Q3859" s="175"/>
      <c r="R3859" s="175"/>
      <c r="S3859" s="175"/>
      <c r="T3859" s="175"/>
      <c r="U3859" s="175"/>
      <c r="V3859" s="175"/>
      <c r="W3859" s="175"/>
      <c r="X3859" s="175"/>
      <c r="Y3859" s="175"/>
      <c r="Z3859" s="175"/>
      <c r="AA3859" s="175"/>
      <c r="AB3859" s="175"/>
      <c r="AC3859" s="175"/>
      <c r="AD3859" s="175"/>
      <c r="AE3859" s="175"/>
      <c r="AF3859" s="175"/>
      <c r="AG3859" s="175"/>
      <c r="AH3859" s="175"/>
      <c r="AI3859" s="175"/>
      <c r="AJ3859" s="175"/>
      <c r="AK3859" s="175"/>
      <c r="AL3859" s="175"/>
      <c r="AM3859" s="175"/>
      <c r="AN3859" s="175"/>
      <c r="AO3859" s="175"/>
      <c r="AP3859" s="175"/>
      <c r="AQ3859" s="175"/>
      <c r="AR3859" s="175"/>
    </row>
    <row r="3860" spans="1:44" ht="102" hidden="1" x14ac:dyDescent="0.3">
      <c r="A3860" s="175"/>
      <c r="B3860" s="186" t="s">
        <v>3838</v>
      </c>
      <c r="C3860" s="187"/>
      <c r="D3860" s="190">
        <v>2813.21</v>
      </c>
      <c r="E3860" s="191">
        <v>2813.21</v>
      </c>
      <c r="F3860" s="181" t="s">
        <v>1560</v>
      </c>
      <c r="G3860" s="185" t="s">
        <v>4637</v>
      </c>
      <c r="H3860" s="182"/>
      <c r="I3860" s="175"/>
      <c r="J3860" s="175"/>
      <c r="K3860" s="175"/>
      <c r="L3860" s="175"/>
      <c r="M3860" s="175"/>
      <c r="N3860" s="175"/>
      <c r="O3860" s="175"/>
      <c r="P3860" s="175"/>
      <c r="Q3860" s="175"/>
      <c r="R3860" s="175"/>
      <c r="S3860" s="175"/>
      <c r="T3860" s="175"/>
      <c r="U3860" s="175"/>
      <c r="V3860" s="175"/>
      <c r="W3860" s="175"/>
      <c r="X3860" s="175"/>
      <c r="Y3860" s="175"/>
      <c r="Z3860" s="175"/>
      <c r="AA3860" s="175"/>
      <c r="AB3860" s="175"/>
      <c r="AC3860" s="175"/>
      <c r="AD3860" s="175"/>
      <c r="AE3860" s="175"/>
      <c r="AF3860" s="175"/>
      <c r="AG3860" s="175"/>
      <c r="AH3860" s="175"/>
      <c r="AI3860" s="175"/>
      <c r="AJ3860" s="175"/>
      <c r="AK3860" s="175"/>
      <c r="AL3860" s="175"/>
      <c r="AM3860" s="175"/>
      <c r="AN3860" s="175"/>
      <c r="AO3860" s="175"/>
      <c r="AP3860" s="175"/>
      <c r="AQ3860" s="175"/>
      <c r="AR3860" s="175"/>
    </row>
    <row r="3861" spans="1:44" ht="102" x14ac:dyDescent="0.3">
      <c r="A3861" s="175"/>
      <c r="B3861" s="181" t="s">
        <v>1560</v>
      </c>
      <c r="C3861" s="182" t="s">
        <v>1561</v>
      </c>
      <c r="D3861" s="190">
        <v>7537.68</v>
      </c>
      <c r="E3861" s="191">
        <v>7537.68</v>
      </c>
      <c r="F3861" s="185" t="s">
        <v>4637</v>
      </c>
      <c r="G3861" s="186" t="s">
        <v>3839</v>
      </c>
      <c r="H3861" s="187"/>
      <c r="I3861" s="175"/>
      <c r="J3861" s="175"/>
      <c r="K3861" s="175"/>
      <c r="L3861" s="175"/>
      <c r="M3861" s="175"/>
      <c r="N3861" s="175"/>
      <c r="O3861" s="175"/>
      <c r="P3861" s="175"/>
      <c r="Q3861" s="175"/>
      <c r="R3861" s="175"/>
      <c r="S3861" s="175"/>
      <c r="T3861" s="175"/>
      <c r="U3861" s="175"/>
      <c r="V3861" s="175"/>
      <c r="W3861" s="175"/>
      <c r="X3861" s="175"/>
      <c r="Y3861" s="175"/>
      <c r="Z3861" s="175"/>
      <c r="AA3861" s="175"/>
      <c r="AB3861" s="175"/>
      <c r="AC3861" s="175"/>
      <c r="AD3861" s="175"/>
      <c r="AE3861" s="175"/>
      <c r="AF3861" s="175"/>
      <c r="AG3861" s="175"/>
      <c r="AH3861" s="175"/>
      <c r="AI3861" s="175"/>
      <c r="AJ3861" s="175"/>
      <c r="AK3861" s="175"/>
      <c r="AL3861" s="175"/>
      <c r="AM3861" s="175"/>
      <c r="AN3861" s="175"/>
      <c r="AO3861" s="175"/>
      <c r="AP3861" s="175"/>
      <c r="AQ3861" s="175"/>
      <c r="AR3861" s="175"/>
    </row>
    <row r="3862" spans="1:44" ht="102" hidden="1" x14ac:dyDescent="0.3">
      <c r="A3862" s="175"/>
      <c r="B3862" s="185" t="s">
        <v>4637</v>
      </c>
      <c r="C3862" s="182"/>
      <c r="D3862" s="190">
        <v>7537.68</v>
      </c>
      <c r="E3862" s="191">
        <v>7537.68</v>
      </c>
      <c r="F3862" s="186" t="s">
        <v>3839</v>
      </c>
      <c r="G3862" s="181" t="s">
        <v>1745</v>
      </c>
      <c r="H3862" s="182" t="s">
        <v>1746</v>
      </c>
      <c r="I3862" s="175"/>
      <c r="J3862" s="175"/>
      <c r="K3862" s="175"/>
      <c r="L3862" s="175"/>
      <c r="M3862" s="175"/>
      <c r="N3862" s="175"/>
      <c r="O3862" s="175"/>
      <c r="P3862" s="175"/>
      <c r="Q3862" s="175"/>
      <c r="R3862" s="175"/>
      <c r="S3862" s="175"/>
      <c r="T3862" s="175"/>
      <c r="U3862" s="175"/>
      <c r="V3862" s="175"/>
      <c r="W3862" s="175"/>
      <c r="X3862" s="175"/>
      <c r="Y3862" s="175"/>
      <c r="Z3862" s="175"/>
      <c r="AA3862" s="175"/>
      <c r="AB3862" s="175"/>
      <c r="AC3862" s="175"/>
      <c r="AD3862" s="175"/>
      <c r="AE3862" s="175"/>
      <c r="AF3862" s="175"/>
      <c r="AG3862" s="175"/>
      <c r="AH3862" s="175"/>
      <c r="AI3862" s="175"/>
      <c r="AJ3862" s="175"/>
      <c r="AK3862" s="175"/>
      <c r="AL3862" s="175"/>
      <c r="AM3862" s="175"/>
      <c r="AN3862" s="175"/>
      <c r="AO3862" s="175"/>
      <c r="AP3862" s="175"/>
      <c r="AQ3862" s="175"/>
      <c r="AR3862" s="175"/>
    </row>
    <row r="3863" spans="1:44" ht="102" hidden="1" x14ac:dyDescent="0.3">
      <c r="A3863" s="175"/>
      <c r="B3863" s="186" t="s">
        <v>3839</v>
      </c>
      <c r="C3863" s="187"/>
      <c r="D3863" s="190">
        <v>7537.68</v>
      </c>
      <c r="E3863" s="191">
        <v>7537.68</v>
      </c>
      <c r="F3863" s="181" t="s">
        <v>1745</v>
      </c>
      <c r="G3863" s="185" t="s">
        <v>4637</v>
      </c>
      <c r="H3863" s="182"/>
      <c r="I3863" s="175"/>
      <c r="J3863" s="175"/>
      <c r="K3863" s="175"/>
      <c r="L3863" s="175"/>
      <c r="M3863" s="175"/>
      <c r="N3863" s="175"/>
      <c r="O3863" s="175"/>
      <c r="P3863" s="175"/>
      <c r="Q3863" s="175"/>
      <c r="R3863" s="175"/>
      <c r="S3863" s="175"/>
      <c r="T3863" s="175"/>
      <c r="U3863" s="175"/>
      <c r="V3863" s="175"/>
      <c r="W3863" s="175"/>
      <c r="X3863" s="175"/>
      <c r="Y3863" s="175"/>
      <c r="Z3863" s="175"/>
      <c r="AA3863" s="175"/>
      <c r="AB3863" s="175"/>
      <c r="AC3863" s="175"/>
      <c r="AD3863" s="175"/>
      <c r="AE3863" s="175"/>
      <c r="AF3863" s="175"/>
      <c r="AG3863" s="175"/>
      <c r="AH3863" s="175"/>
      <c r="AI3863" s="175"/>
      <c r="AJ3863" s="175"/>
      <c r="AK3863" s="175"/>
      <c r="AL3863" s="175"/>
      <c r="AM3863" s="175"/>
      <c r="AN3863" s="175"/>
      <c r="AO3863" s="175"/>
      <c r="AP3863" s="175"/>
      <c r="AQ3863" s="175"/>
      <c r="AR3863" s="175"/>
    </row>
    <row r="3864" spans="1:44" ht="102" customHeight="1" x14ac:dyDescent="0.3">
      <c r="A3864" s="175"/>
      <c r="B3864" s="181" t="s">
        <v>1745</v>
      </c>
      <c r="C3864" s="182" t="s">
        <v>1746</v>
      </c>
      <c r="D3864" s="190">
        <v>2284.9299999999998</v>
      </c>
      <c r="E3864" s="191">
        <v>2284.9299999999998</v>
      </c>
      <c r="F3864" s="185" t="s">
        <v>4637</v>
      </c>
      <c r="G3864" s="186" t="s">
        <v>3840</v>
      </c>
      <c r="H3864" s="187"/>
      <c r="I3864" s="175"/>
      <c r="J3864" s="175"/>
      <c r="K3864" s="175"/>
      <c r="L3864" s="175"/>
      <c r="M3864" s="175"/>
      <c r="N3864" s="175"/>
      <c r="O3864" s="175"/>
      <c r="P3864" s="175"/>
      <c r="Q3864" s="175"/>
      <c r="R3864" s="175"/>
      <c r="S3864" s="175"/>
      <c r="T3864" s="175"/>
      <c r="U3864" s="175"/>
      <c r="V3864" s="175"/>
      <c r="W3864" s="175"/>
      <c r="X3864" s="175"/>
      <c r="Y3864" s="175"/>
      <c r="Z3864" s="175"/>
      <c r="AA3864" s="175"/>
      <c r="AB3864" s="175"/>
      <c r="AC3864" s="175"/>
      <c r="AD3864" s="175"/>
      <c r="AE3864" s="175"/>
      <c r="AF3864" s="175"/>
      <c r="AG3864" s="175"/>
      <c r="AH3864" s="175"/>
      <c r="AI3864" s="175"/>
      <c r="AJ3864" s="175"/>
      <c r="AK3864" s="175"/>
      <c r="AL3864" s="175"/>
      <c r="AM3864" s="175"/>
      <c r="AN3864" s="175"/>
      <c r="AO3864" s="175"/>
      <c r="AP3864" s="175"/>
      <c r="AQ3864" s="175"/>
      <c r="AR3864" s="175"/>
    </row>
    <row r="3865" spans="1:44" ht="102" hidden="1" customHeight="1" x14ac:dyDescent="0.3">
      <c r="A3865" s="175"/>
      <c r="B3865" s="185" t="s">
        <v>4637</v>
      </c>
      <c r="C3865" s="182"/>
      <c r="D3865" s="190">
        <v>2284.9299999999998</v>
      </c>
      <c r="E3865" s="191">
        <v>2284.9299999999998</v>
      </c>
      <c r="F3865" s="186" t="s">
        <v>3840</v>
      </c>
      <c r="G3865" s="289" t="s">
        <v>394</v>
      </c>
      <c r="H3865" s="289"/>
      <c r="I3865" s="175"/>
      <c r="J3865" s="175"/>
      <c r="K3865" s="175"/>
      <c r="L3865" s="175"/>
      <c r="M3865" s="175"/>
      <c r="N3865" s="175"/>
      <c r="O3865" s="175"/>
      <c r="P3865" s="175"/>
      <c r="Q3865" s="175"/>
      <c r="R3865" s="175"/>
      <c r="S3865" s="175"/>
      <c r="T3865" s="175"/>
      <c r="U3865" s="175"/>
      <c r="V3865" s="175"/>
      <c r="W3865" s="175"/>
      <c r="X3865" s="175"/>
      <c r="Y3865" s="175"/>
      <c r="Z3865" s="175"/>
      <c r="AA3865" s="175"/>
      <c r="AB3865" s="175"/>
      <c r="AC3865" s="175"/>
      <c r="AD3865" s="175"/>
      <c r="AE3865" s="175"/>
      <c r="AF3865" s="175"/>
      <c r="AG3865" s="175"/>
      <c r="AH3865" s="175"/>
      <c r="AI3865" s="175"/>
      <c r="AJ3865" s="175"/>
      <c r="AK3865" s="175"/>
      <c r="AL3865" s="175"/>
      <c r="AM3865" s="175"/>
      <c r="AN3865" s="175"/>
      <c r="AO3865" s="175"/>
      <c r="AP3865" s="175"/>
      <c r="AQ3865" s="175"/>
      <c r="AR3865" s="175"/>
    </row>
    <row r="3866" spans="1:44" ht="14.4" hidden="1" customHeight="1" x14ac:dyDescent="0.3">
      <c r="A3866" s="175"/>
      <c r="B3866" s="186" t="s">
        <v>3840</v>
      </c>
      <c r="C3866" s="187"/>
      <c r="D3866" s="190">
        <v>2284.9299999999998</v>
      </c>
      <c r="E3866" s="191">
        <v>2284.9299999999998</v>
      </c>
      <c r="F3866" s="199" t="s">
        <v>394</v>
      </c>
      <c r="G3866" s="175"/>
      <c r="H3866" s="175"/>
      <c r="I3866" s="175"/>
      <c r="J3866" s="175"/>
      <c r="K3866" s="175"/>
      <c r="L3866" s="175"/>
      <c r="M3866" s="175"/>
      <c r="N3866" s="175"/>
      <c r="O3866" s="175"/>
      <c r="P3866" s="175"/>
      <c r="Q3866" s="175"/>
      <c r="R3866" s="175"/>
      <c r="S3866" s="175"/>
      <c r="T3866" s="175"/>
      <c r="U3866" s="175"/>
      <c r="V3866" s="175"/>
      <c r="W3866" s="175"/>
      <c r="X3866" s="175"/>
      <c r="Y3866" s="175"/>
      <c r="Z3866" s="175"/>
      <c r="AA3866" s="175"/>
      <c r="AB3866" s="175"/>
      <c r="AC3866" s="175"/>
      <c r="AD3866" s="175"/>
      <c r="AE3866" s="175"/>
      <c r="AF3866" s="175"/>
      <c r="AG3866" s="175"/>
      <c r="AH3866" s="175"/>
      <c r="AI3866" s="175"/>
      <c r="AJ3866" s="175"/>
      <c r="AK3866" s="175"/>
      <c r="AL3866" s="175"/>
      <c r="AM3866" s="175"/>
      <c r="AN3866" s="175"/>
      <c r="AO3866" s="175"/>
      <c r="AP3866" s="175"/>
      <c r="AQ3866" s="175"/>
      <c r="AR3866" s="175"/>
    </row>
    <row r="3867" spans="1:44" ht="14.4" hidden="1" customHeight="1" x14ac:dyDescent="0.3">
      <c r="A3867" s="175"/>
      <c r="B3867" s="289" t="s">
        <v>394</v>
      </c>
      <c r="C3867" s="289"/>
      <c r="D3867" s="180">
        <v>2125869.34</v>
      </c>
      <c r="E3867" s="180">
        <v>2125869.34</v>
      </c>
      <c r="F3867" s="175"/>
      <c r="G3867" s="175"/>
      <c r="H3867" s="175"/>
      <c r="I3867" s="175"/>
      <c r="J3867" s="175"/>
      <c r="K3867" s="175"/>
      <c r="L3867" s="175"/>
      <c r="M3867" s="175"/>
      <c r="N3867" s="175"/>
      <c r="O3867" s="175"/>
      <c r="P3867" s="175"/>
      <c r="Q3867" s="175"/>
      <c r="R3867" s="175"/>
      <c r="S3867" s="175"/>
      <c r="T3867" s="175"/>
      <c r="U3867" s="175"/>
      <c r="V3867" s="175"/>
      <c r="W3867" s="175"/>
      <c r="X3867" s="175"/>
      <c r="Y3867" s="175"/>
      <c r="Z3867" s="175"/>
      <c r="AA3867" s="175"/>
      <c r="AB3867" s="175"/>
      <c r="AC3867" s="175"/>
      <c r="AD3867" s="175"/>
      <c r="AE3867" s="175"/>
      <c r="AF3867" s="175"/>
      <c r="AG3867" s="175"/>
      <c r="AH3867" s="175"/>
      <c r="AI3867" s="175"/>
      <c r="AJ3867" s="175"/>
      <c r="AK3867" s="175"/>
      <c r="AL3867" s="175"/>
      <c r="AM3867" s="175"/>
      <c r="AN3867" s="175"/>
      <c r="AO3867" s="175"/>
      <c r="AP3867" s="175"/>
      <c r="AQ3867" s="175"/>
      <c r="AR3867" s="175"/>
    </row>
    <row r="3868" spans="1:44" x14ac:dyDescent="0.3">
      <c r="A3868" s="175"/>
      <c r="B3868" s="175"/>
      <c r="C3868" s="175"/>
      <c r="D3868" s="175"/>
      <c r="E3868" s="175"/>
      <c r="F3868" s="175"/>
      <c r="G3868" s="175"/>
      <c r="H3868" s="175"/>
      <c r="I3868" s="175"/>
      <c r="J3868" s="175"/>
      <c r="K3868" s="175"/>
      <c r="L3868" s="175"/>
      <c r="M3868" s="175"/>
      <c r="N3868" s="175"/>
      <c r="O3868" s="175"/>
      <c r="P3868" s="175"/>
      <c r="Q3868" s="175"/>
      <c r="R3868" s="175"/>
      <c r="S3868" s="175"/>
      <c r="T3868" s="175"/>
      <c r="U3868" s="175"/>
      <c r="V3868" s="175"/>
      <c r="W3868" s="175"/>
      <c r="X3868" s="175"/>
      <c r="Y3868" s="175"/>
      <c r="Z3868" s="175"/>
      <c r="AA3868" s="175"/>
      <c r="AB3868" s="175"/>
      <c r="AC3868" s="175"/>
      <c r="AD3868" s="175"/>
      <c r="AE3868" s="175"/>
      <c r="AF3868" s="175"/>
      <c r="AG3868" s="175"/>
    </row>
    <row r="3869" spans="1:44" x14ac:dyDescent="0.3">
      <c r="A3869" s="175"/>
      <c r="B3869" s="175"/>
      <c r="C3869" s="175"/>
      <c r="D3869" s="175"/>
      <c r="E3869" s="175"/>
      <c r="F3869" s="175"/>
      <c r="G3869" s="175"/>
      <c r="H3869" s="175"/>
      <c r="I3869" s="175"/>
      <c r="J3869" s="175"/>
      <c r="K3869" s="175"/>
      <c r="L3869" s="175"/>
      <c r="M3869" s="175"/>
      <c r="N3869" s="175"/>
      <c r="O3869" s="175"/>
      <c r="P3869" s="175"/>
      <c r="Q3869" s="175"/>
      <c r="R3869" s="175"/>
      <c r="S3869" s="175"/>
      <c r="T3869" s="175"/>
      <c r="U3869" s="175"/>
      <c r="V3869" s="175"/>
      <c r="W3869" s="175"/>
      <c r="X3869" s="175"/>
      <c r="Y3869" s="175"/>
      <c r="Z3869" s="175"/>
      <c r="AA3869" s="175"/>
      <c r="AB3869" s="175"/>
      <c r="AC3869" s="175"/>
      <c r="AD3869" s="175"/>
      <c r="AE3869" s="175"/>
      <c r="AF3869" s="175"/>
      <c r="AG3869" s="175"/>
    </row>
    <row r="3870" spans="1:44" x14ac:dyDescent="0.3">
      <c r="A3870" s="175"/>
      <c r="B3870" s="175"/>
      <c r="C3870" s="175"/>
      <c r="D3870" s="175"/>
      <c r="E3870" s="175"/>
      <c r="F3870" s="175"/>
      <c r="G3870" s="175"/>
      <c r="H3870" s="175"/>
      <c r="I3870" s="175"/>
      <c r="J3870" s="175"/>
      <c r="K3870" s="175"/>
      <c r="L3870" s="175"/>
      <c r="M3870" s="175"/>
      <c r="N3870" s="175"/>
      <c r="O3870" s="175"/>
      <c r="P3870" s="175"/>
      <c r="Q3870" s="175"/>
      <c r="R3870" s="175"/>
      <c r="S3870" s="175"/>
      <c r="T3870" s="175"/>
      <c r="U3870" s="175"/>
      <c r="V3870" s="175"/>
      <c r="W3870" s="175"/>
      <c r="X3870" s="175"/>
      <c r="Y3870" s="175"/>
      <c r="Z3870" s="175"/>
      <c r="AA3870" s="175"/>
      <c r="AB3870" s="175"/>
      <c r="AC3870" s="175"/>
      <c r="AD3870" s="175"/>
      <c r="AE3870" s="175"/>
      <c r="AF3870" s="175"/>
      <c r="AG3870" s="175"/>
    </row>
    <row r="3871" spans="1:44" x14ac:dyDescent="0.3">
      <c r="A3871" s="175"/>
      <c r="B3871" s="175"/>
      <c r="C3871" s="175"/>
      <c r="D3871" s="175"/>
      <c r="E3871" s="175"/>
      <c r="F3871" s="175"/>
      <c r="G3871" s="175"/>
      <c r="H3871" s="175"/>
      <c r="I3871" s="175"/>
      <c r="J3871" s="175"/>
      <c r="K3871" s="175"/>
      <c r="L3871" s="175"/>
      <c r="M3871" s="175"/>
      <c r="N3871" s="175"/>
      <c r="O3871" s="175"/>
      <c r="P3871" s="175"/>
      <c r="Q3871" s="175"/>
      <c r="R3871" s="175"/>
      <c r="S3871" s="175"/>
      <c r="T3871" s="175"/>
      <c r="U3871" s="175"/>
      <c r="V3871" s="175"/>
      <c r="W3871" s="175"/>
      <c r="X3871" s="175"/>
      <c r="Y3871" s="175"/>
      <c r="Z3871" s="175"/>
      <c r="AA3871" s="175"/>
      <c r="AB3871" s="175"/>
      <c r="AC3871" s="175"/>
      <c r="AD3871" s="175"/>
      <c r="AE3871" s="175"/>
      <c r="AF3871" s="175"/>
      <c r="AG3871" s="175"/>
    </row>
    <row r="3872" spans="1:44" x14ac:dyDescent="0.3">
      <c r="A3872" s="175"/>
      <c r="B3872" s="175"/>
      <c r="C3872" s="175"/>
      <c r="D3872" s="175"/>
      <c r="E3872" s="175"/>
      <c r="F3872" s="175"/>
      <c r="G3872" s="175"/>
      <c r="H3872" s="175"/>
      <c r="I3872" s="175"/>
      <c r="J3872" s="175"/>
      <c r="K3872" s="175"/>
      <c r="L3872" s="175"/>
      <c r="M3872" s="175"/>
      <c r="N3872" s="175"/>
      <c r="O3872" s="175"/>
      <c r="P3872" s="175"/>
      <c r="Q3872" s="175"/>
      <c r="R3872" s="175"/>
      <c r="S3872" s="175"/>
      <c r="T3872" s="175"/>
      <c r="U3872" s="175"/>
      <c r="V3872" s="175"/>
      <c r="W3872" s="175"/>
      <c r="X3872" s="175"/>
      <c r="Y3872" s="175"/>
      <c r="Z3872" s="175"/>
      <c r="AA3872" s="175"/>
      <c r="AB3872" s="175"/>
      <c r="AC3872" s="175"/>
      <c r="AD3872" s="175"/>
      <c r="AE3872" s="175"/>
      <c r="AF3872" s="175"/>
      <c r="AG3872" s="175"/>
    </row>
    <row r="3873" spans="1:33" ht="102" customHeight="1" x14ac:dyDescent="0.3">
      <c r="A3873" s="175"/>
      <c r="B3873" s="175"/>
      <c r="C3873" s="175"/>
      <c r="D3873" s="175"/>
      <c r="E3873" s="175"/>
      <c r="F3873" s="175"/>
      <c r="G3873" s="175"/>
      <c r="H3873" s="175"/>
      <c r="I3873" s="175"/>
      <c r="J3873" s="175"/>
      <c r="K3873" s="175"/>
      <c r="L3873" s="175"/>
      <c r="M3873" s="175"/>
      <c r="N3873" s="175"/>
      <c r="O3873" s="175"/>
      <c r="P3873" s="175"/>
      <c r="Q3873" s="175"/>
      <c r="R3873" s="175"/>
      <c r="S3873" s="175"/>
      <c r="T3873" s="175"/>
      <c r="U3873" s="175"/>
      <c r="V3873" s="175"/>
      <c r="W3873" s="175"/>
      <c r="X3873" s="175"/>
      <c r="Y3873" s="175"/>
      <c r="Z3873" s="175"/>
      <c r="AA3873" s="175"/>
      <c r="AB3873" s="175"/>
      <c r="AC3873" s="175"/>
      <c r="AD3873" s="175"/>
      <c r="AE3873" s="175"/>
      <c r="AF3873" s="175"/>
      <c r="AG3873" s="175"/>
    </row>
    <row r="3874" spans="1:33" x14ac:dyDescent="0.3">
      <c r="A3874" s="175"/>
      <c r="B3874" s="175"/>
      <c r="C3874" s="175"/>
      <c r="D3874" s="175"/>
      <c r="E3874" s="175"/>
      <c r="F3874" s="175"/>
      <c r="G3874" s="175"/>
      <c r="H3874" s="175"/>
      <c r="I3874" s="175"/>
      <c r="J3874" s="175"/>
      <c r="K3874" s="175"/>
      <c r="L3874" s="175"/>
      <c r="M3874" s="175"/>
      <c r="N3874" s="175"/>
      <c r="O3874" s="175"/>
      <c r="P3874" s="175"/>
      <c r="Q3874" s="175"/>
      <c r="R3874" s="175"/>
      <c r="S3874" s="175"/>
      <c r="T3874" s="175"/>
      <c r="U3874" s="175"/>
      <c r="V3874" s="175"/>
      <c r="W3874" s="175"/>
      <c r="X3874" s="175"/>
      <c r="Y3874" s="175"/>
      <c r="Z3874" s="175"/>
      <c r="AA3874" s="175"/>
      <c r="AB3874" s="175"/>
      <c r="AC3874" s="175"/>
      <c r="AD3874" s="175"/>
      <c r="AE3874" s="175"/>
      <c r="AF3874" s="175"/>
      <c r="AG3874" s="175"/>
    </row>
    <row r="3875" spans="1:33" ht="14.4" customHeight="1" x14ac:dyDescent="0.3">
      <c r="A3875" s="175"/>
      <c r="B3875" s="175"/>
      <c r="C3875" s="175"/>
      <c r="D3875" s="175"/>
      <c r="E3875" s="175"/>
      <c r="F3875" s="175"/>
      <c r="G3875" s="175"/>
      <c r="H3875" s="175"/>
      <c r="I3875" s="175"/>
      <c r="J3875" s="175"/>
      <c r="K3875" s="175"/>
      <c r="L3875" s="175"/>
      <c r="M3875" s="175"/>
      <c r="N3875" s="175"/>
      <c r="O3875" s="175"/>
      <c r="P3875" s="175"/>
      <c r="Q3875" s="175"/>
      <c r="R3875" s="175"/>
      <c r="S3875" s="175"/>
      <c r="T3875" s="175"/>
      <c r="U3875" s="175"/>
      <c r="V3875" s="175"/>
      <c r="W3875" s="175"/>
      <c r="X3875" s="175"/>
      <c r="Y3875" s="175"/>
      <c r="Z3875" s="175"/>
      <c r="AA3875" s="175"/>
      <c r="AB3875" s="175"/>
      <c r="AC3875" s="175"/>
      <c r="AD3875" s="175"/>
      <c r="AE3875" s="175"/>
      <c r="AF3875" s="175"/>
      <c r="AG3875" s="175"/>
    </row>
    <row r="3876" spans="1:33" x14ac:dyDescent="0.3">
      <c r="A3876" s="175"/>
      <c r="B3876" s="175"/>
      <c r="C3876" s="175"/>
      <c r="D3876" s="175"/>
      <c r="E3876" s="175"/>
      <c r="F3876" s="175"/>
      <c r="G3876" s="175"/>
      <c r="H3876" s="175"/>
      <c r="I3876" s="175"/>
      <c r="J3876" s="175"/>
      <c r="K3876" s="175"/>
      <c r="L3876" s="175"/>
      <c r="M3876" s="175"/>
      <c r="N3876" s="175"/>
      <c r="O3876" s="175"/>
      <c r="P3876" s="175"/>
      <c r="Q3876" s="175"/>
      <c r="R3876" s="175"/>
      <c r="S3876" s="175"/>
      <c r="T3876" s="175"/>
      <c r="U3876" s="175"/>
      <c r="V3876" s="175"/>
      <c r="W3876" s="175"/>
      <c r="X3876" s="175"/>
      <c r="Y3876" s="175"/>
      <c r="Z3876" s="175"/>
      <c r="AA3876" s="175"/>
      <c r="AB3876" s="175"/>
      <c r="AC3876" s="175"/>
      <c r="AD3876" s="175"/>
      <c r="AE3876" s="175"/>
      <c r="AF3876" s="175"/>
      <c r="AG3876" s="175"/>
    </row>
    <row r="3877" spans="1:33" x14ac:dyDescent="0.3">
      <c r="A3877" s="175"/>
      <c r="B3877" s="175"/>
      <c r="C3877" s="175"/>
      <c r="D3877" s="175"/>
      <c r="E3877" s="175"/>
      <c r="F3877" s="175"/>
      <c r="G3877" s="175"/>
      <c r="H3877" s="175"/>
      <c r="I3877" s="175"/>
      <c r="J3877" s="175"/>
      <c r="K3877" s="175"/>
      <c r="L3877" s="175"/>
      <c r="M3877" s="175"/>
      <c r="N3877" s="175"/>
      <c r="O3877" s="175"/>
      <c r="P3877" s="175"/>
      <c r="Q3877" s="175"/>
      <c r="R3877" s="175"/>
      <c r="S3877" s="175"/>
      <c r="T3877" s="175"/>
      <c r="U3877" s="175"/>
      <c r="V3877" s="175"/>
      <c r="W3877" s="175"/>
      <c r="X3877" s="175"/>
      <c r="Y3877" s="175"/>
      <c r="Z3877" s="175"/>
      <c r="AA3877" s="175"/>
      <c r="AB3877" s="175"/>
      <c r="AC3877" s="175"/>
      <c r="AD3877" s="175"/>
      <c r="AE3877" s="175"/>
      <c r="AF3877" s="175"/>
      <c r="AG3877" s="175"/>
    </row>
    <row r="3878" spans="1:33" x14ac:dyDescent="0.3">
      <c r="A3878" s="175"/>
      <c r="B3878" s="175"/>
      <c r="C3878" s="175"/>
      <c r="D3878" s="175"/>
      <c r="E3878" s="175"/>
      <c r="F3878" s="175"/>
      <c r="G3878" s="175"/>
      <c r="H3878" s="175"/>
      <c r="I3878" s="175"/>
      <c r="J3878" s="175"/>
      <c r="K3878" s="175"/>
      <c r="L3878" s="175"/>
      <c r="M3878" s="175"/>
      <c r="N3878" s="175"/>
      <c r="O3878" s="175"/>
      <c r="P3878" s="175"/>
      <c r="Q3878" s="175"/>
      <c r="R3878" s="175"/>
      <c r="S3878" s="175"/>
      <c r="T3878" s="175"/>
      <c r="U3878" s="175"/>
      <c r="V3878" s="175"/>
      <c r="W3878" s="175"/>
      <c r="X3878" s="175"/>
      <c r="Y3878" s="175"/>
      <c r="Z3878" s="175"/>
      <c r="AA3878" s="175"/>
      <c r="AB3878" s="175"/>
      <c r="AC3878" s="175"/>
      <c r="AD3878" s="175"/>
      <c r="AE3878" s="175"/>
      <c r="AF3878" s="175"/>
      <c r="AG3878" s="175"/>
    </row>
    <row r="3879" spans="1:33" x14ac:dyDescent="0.3">
      <c r="A3879" s="175"/>
      <c r="B3879" s="175"/>
      <c r="C3879" s="175"/>
      <c r="D3879" s="175"/>
      <c r="E3879" s="175"/>
      <c r="F3879" s="175"/>
      <c r="G3879" s="175"/>
      <c r="H3879" s="175"/>
      <c r="I3879" s="175"/>
      <c r="J3879" s="175"/>
      <c r="K3879" s="175"/>
      <c r="L3879" s="175"/>
      <c r="M3879" s="175"/>
      <c r="N3879" s="175"/>
      <c r="O3879" s="175"/>
      <c r="P3879" s="175"/>
      <c r="Q3879" s="175"/>
      <c r="R3879" s="175"/>
      <c r="S3879" s="175"/>
      <c r="T3879" s="175"/>
      <c r="U3879" s="175"/>
      <c r="V3879" s="175"/>
      <c r="W3879" s="175"/>
      <c r="X3879" s="175"/>
      <c r="Y3879" s="175"/>
      <c r="Z3879" s="175"/>
      <c r="AA3879" s="175"/>
      <c r="AB3879" s="175"/>
      <c r="AC3879" s="175"/>
      <c r="AD3879" s="175"/>
      <c r="AE3879" s="175"/>
      <c r="AF3879" s="175"/>
      <c r="AG3879" s="175"/>
    </row>
    <row r="3880" spans="1:33" x14ac:dyDescent="0.3">
      <c r="A3880" s="175"/>
      <c r="B3880" s="175"/>
      <c r="C3880" s="175"/>
      <c r="D3880" s="175"/>
      <c r="E3880" s="175"/>
      <c r="F3880" s="175"/>
      <c r="G3880" s="175"/>
      <c r="H3880" s="175"/>
      <c r="I3880" s="175"/>
      <c r="J3880" s="175"/>
      <c r="K3880" s="175"/>
      <c r="L3880" s="175"/>
      <c r="M3880" s="175"/>
      <c r="N3880" s="175"/>
      <c r="O3880" s="175"/>
      <c r="P3880" s="175"/>
      <c r="Q3880" s="175"/>
      <c r="R3880" s="175"/>
      <c r="S3880" s="175"/>
      <c r="T3880" s="175"/>
      <c r="U3880" s="175"/>
      <c r="V3880" s="175"/>
      <c r="W3880" s="175"/>
      <c r="X3880" s="175"/>
      <c r="Y3880" s="175"/>
      <c r="Z3880" s="175"/>
      <c r="AA3880" s="175"/>
      <c r="AB3880" s="175"/>
      <c r="AC3880" s="175"/>
      <c r="AD3880" s="175"/>
      <c r="AE3880" s="175"/>
      <c r="AF3880" s="175"/>
      <c r="AG3880" s="175"/>
    </row>
    <row r="3881" spans="1:33" x14ac:dyDescent="0.3">
      <c r="A3881" s="175"/>
      <c r="B3881" s="175"/>
      <c r="C3881" s="175"/>
      <c r="D3881" s="175"/>
      <c r="E3881" s="175"/>
      <c r="F3881" s="175"/>
      <c r="G3881" s="175"/>
      <c r="H3881" s="175"/>
      <c r="I3881" s="175"/>
      <c r="J3881" s="175"/>
      <c r="K3881" s="175"/>
      <c r="L3881" s="175"/>
      <c r="M3881" s="175"/>
      <c r="N3881" s="175"/>
      <c r="O3881" s="175"/>
      <c r="P3881" s="175"/>
      <c r="Q3881" s="175"/>
      <c r="R3881" s="175"/>
      <c r="S3881" s="175"/>
      <c r="T3881" s="175"/>
      <c r="U3881" s="175"/>
      <c r="V3881" s="175"/>
      <c r="W3881" s="175"/>
      <c r="X3881" s="175"/>
      <c r="Y3881" s="175"/>
      <c r="Z3881" s="175"/>
      <c r="AA3881" s="175"/>
      <c r="AB3881" s="175"/>
      <c r="AC3881" s="175"/>
      <c r="AD3881" s="175"/>
      <c r="AE3881" s="175"/>
      <c r="AF3881" s="175"/>
      <c r="AG3881" s="175"/>
    </row>
    <row r="3882" spans="1:33" ht="102" customHeight="1" x14ac:dyDescent="0.3">
      <c r="A3882" s="175"/>
      <c r="B3882" s="175"/>
      <c r="C3882" s="175"/>
      <c r="D3882" s="175"/>
      <c r="E3882" s="175"/>
      <c r="F3882" s="175"/>
      <c r="G3882" s="175"/>
      <c r="H3882" s="175"/>
      <c r="I3882" s="175"/>
      <c r="J3882" s="175"/>
      <c r="K3882" s="175"/>
      <c r="L3882" s="175"/>
      <c r="M3882" s="175"/>
      <c r="N3882" s="175"/>
      <c r="O3882" s="175"/>
      <c r="P3882" s="175"/>
      <c r="Q3882" s="175"/>
      <c r="R3882" s="175"/>
      <c r="S3882" s="175"/>
      <c r="T3882" s="175"/>
      <c r="U3882" s="175"/>
      <c r="V3882" s="175"/>
      <c r="W3882" s="175"/>
      <c r="X3882" s="175"/>
      <c r="Y3882" s="175"/>
      <c r="Z3882" s="175"/>
      <c r="AA3882" s="175"/>
      <c r="AB3882" s="175"/>
      <c r="AC3882" s="175"/>
      <c r="AD3882" s="175"/>
      <c r="AE3882" s="175"/>
      <c r="AF3882" s="175"/>
      <c r="AG3882" s="175"/>
    </row>
    <row r="3883" spans="1:33" x14ac:dyDescent="0.3">
      <c r="A3883" s="175"/>
      <c r="B3883" s="175"/>
      <c r="C3883" s="175"/>
      <c r="D3883" s="175"/>
      <c r="E3883" s="175"/>
      <c r="F3883" s="175"/>
      <c r="G3883" s="175"/>
      <c r="H3883" s="175"/>
      <c r="I3883" s="175"/>
      <c r="J3883" s="175"/>
      <c r="K3883" s="175"/>
      <c r="L3883" s="175"/>
      <c r="M3883" s="175"/>
      <c r="N3883" s="175"/>
      <c r="O3883" s="175"/>
      <c r="P3883" s="175"/>
      <c r="Q3883" s="175"/>
      <c r="R3883" s="175"/>
      <c r="S3883" s="175"/>
      <c r="T3883" s="175"/>
      <c r="U3883" s="175"/>
      <c r="V3883" s="175"/>
      <c r="W3883" s="175"/>
      <c r="X3883" s="175"/>
      <c r="Y3883" s="175"/>
      <c r="Z3883" s="175"/>
      <c r="AA3883" s="175"/>
      <c r="AB3883" s="175"/>
      <c r="AC3883" s="175"/>
      <c r="AD3883" s="175"/>
      <c r="AE3883" s="175"/>
      <c r="AF3883" s="175"/>
      <c r="AG3883" s="175"/>
    </row>
    <row r="3884" spans="1:33" ht="14.4" customHeight="1" x14ac:dyDescent="0.3">
      <c r="A3884" s="175"/>
      <c r="B3884" s="175"/>
      <c r="C3884" s="175"/>
      <c r="D3884" s="175"/>
      <c r="E3884" s="175"/>
      <c r="F3884" s="175"/>
      <c r="G3884" s="175"/>
      <c r="H3884" s="175"/>
      <c r="I3884" s="175"/>
      <c r="J3884" s="175"/>
      <c r="K3884" s="175"/>
      <c r="L3884" s="175"/>
      <c r="M3884" s="175"/>
      <c r="N3884" s="175"/>
      <c r="O3884" s="175"/>
      <c r="P3884" s="175"/>
      <c r="Q3884" s="175"/>
      <c r="R3884" s="175"/>
      <c r="S3884" s="175"/>
      <c r="T3884" s="175"/>
      <c r="U3884" s="175"/>
      <c r="V3884" s="175"/>
      <c r="W3884" s="175"/>
      <c r="X3884" s="175"/>
      <c r="Y3884" s="175"/>
      <c r="Z3884" s="175"/>
      <c r="AA3884" s="175"/>
      <c r="AB3884" s="175"/>
      <c r="AC3884" s="175"/>
      <c r="AD3884" s="175"/>
      <c r="AE3884" s="175"/>
      <c r="AF3884" s="175"/>
      <c r="AG3884" s="175"/>
    </row>
    <row r="3934" ht="102" customHeight="1" x14ac:dyDescent="0.3"/>
    <row r="3936" ht="14.4" customHeight="1" x14ac:dyDescent="0.3"/>
    <row r="6454" ht="122.4" customHeight="1" x14ac:dyDescent="0.3"/>
    <row r="6456" ht="14.4" customHeight="1" x14ac:dyDescent="0.3"/>
  </sheetData>
  <autoFilter ref="A14:AS3867">
    <filterColumn colId="1">
      <filters>
        <filter val="л/с №3000000137470"/>
        <filter val="л/с №3000000138222"/>
        <filter val="л/с №3000000138327"/>
        <filter val="л/с №3000000138352"/>
        <filter val="л/с №3000000140025"/>
        <filter val="л/с №3000000140026"/>
        <filter val="л/с №3000000140028"/>
        <filter val="л/с №3000000140029"/>
        <filter val="л/с №3000000140035"/>
        <filter val="л/с №3000000140071"/>
        <filter val="л/с №3000000140073"/>
        <filter val="л/с №3000000140074"/>
        <filter val="л/с №3000000140075"/>
        <filter val="л/с №3000000140102"/>
        <filter val="л/с №3000000140141"/>
        <filter val="л/с №3000000140142"/>
        <filter val="л/с №3000000140143"/>
        <filter val="л/с №3000000140145"/>
        <filter val="л/с №3000000140146"/>
        <filter val="л/с №3000000140147"/>
        <filter val="л/с №3000000140179"/>
        <filter val="л/с №3000000140180"/>
        <filter val="л/с №3000000140181"/>
        <filter val="л/с №3000000140182"/>
        <filter val="л/с №3000000140183"/>
        <filter val="л/с №3000000140184"/>
        <filter val="л/с №3000000140185"/>
        <filter val="л/с №3000000140186"/>
        <filter val="л/с №3000000140187"/>
        <filter val="л/с №3000000140189"/>
        <filter val="л/с №3000000140190"/>
        <filter val="л/с №3000000140192"/>
        <filter val="л/с №3000000140220"/>
        <filter val="л/с №3000000140221"/>
        <filter val="л/с №3000000140223"/>
        <filter val="л/с №3000000140224"/>
        <filter val="л/с №3000000140226"/>
        <filter val="л/с №3000000140265"/>
        <filter val="л/с №3000000140266"/>
        <filter val="л/с №3000000140267"/>
        <filter val="л/с №3000000140268"/>
        <filter val="л/с №3000000140271"/>
        <filter val="л/с №3000000140274"/>
        <filter val="л/с №3000000140275"/>
        <filter val="л/с №3000000140277"/>
        <filter val="л/с №3000000140296"/>
        <filter val="л/с №3000000140335"/>
        <filter val="л/с №3000000140337"/>
        <filter val="л/с №3000000140350"/>
        <filter val="л/с №3000000140361"/>
        <filter val="л/с №3000000140362"/>
        <filter val="л/с №3000000140366"/>
        <filter val="л/с №3000000140367"/>
        <filter val="л/с №3000000140368"/>
        <filter val="л/с №3000000140369"/>
        <filter val="л/с №3000000140370"/>
        <filter val="л/с №3000000140371"/>
        <filter val="л/с №3000000140439"/>
        <filter val="л/с №3000000140441"/>
        <filter val="л/с №3000000140442"/>
        <filter val="л/с №3000000140443"/>
        <filter val="л/с №3000000140444"/>
        <filter val="л/с №3000000140447"/>
        <filter val="л/с №3000000140458"/>
        <filter val="л/с №3000000140459"/>
        <filter val="л/с №3000000140460"/>
        <filter val="л/с №3000000140463"/>
        <filter val="л/с №3000000140465"/>
        <filter val="л/с №3000000140467"/>
        <filter val="л/с №3000000140468"/>
        <filter val="л/с №3000000140484"/>
        <filter val="л/с №3000000140485"/>
        <filter val="л/с №3000000140487"/>
        <filter val="л/с №3000000140488"/>
        <filter val="л/с №3000000140490"/>
        <filter val="л/с №3000000140491"/>
        <filter val="л/с №3000000140492"/>
        <filter val="л/с №3000000140494"/>
        <filter val="л/с №3000000140574"/>
        <filter val="л/с №3000000140575"/>
        <filter val="л/с №3000000140576"/>
        <filter val="л/с №3000000140577"/>
        <filter val="л/с №3000000140578"/>
        <filter val="л/с №3000000140579"/>
        <filter val="л/с №3000000140581"/>
        <filter val="л/с №3000000140583"/>
        <filter val="л/с №3000000140585"/>
        <filter val="л/с №3000000140591"/>
        <filter val="л/с №3000000140594"/>
        <filter val="л/с №3000000140599"/>
        <filter val="л/с №3000000140600"/>
        <filter val="л/с №3000000140619"/>
        <filter val="л/с №3000000140620"/>
        <filter val="л/с №3000000140622"/>
        <filter val="л/с №3000000140623"/>
        <filter val="л/с №3000000140647"/>
        <filter val="л/с №3000000140648"/>
        <filter val="л/с №3000000140649"/>
        <filter val="л/с №3000000140691"/>
        <filter val="л/с №3000000140720"/>
        <filter val="л/с №3000000140731"/>
        <filter val="л/с №3000000140732"/>
        <filter val="л/с №3000000140750"/>
        <filter val="л/с №3000000140766"/>
        <filter val="л/с №3000000140767"/>
        <filter val="л/с №3000000140768"/>
        <filter val="л/с №3000000140771"/>
        <filter val="л/с №3000000140773"/>
        <filter val="л/с №3000000140776"/>
        <filter val="л/с №3000000140777"/>
        <filter val="л/с №3000000140778"/>
        <filter val="л/с №3000000140779"/>
        <filter val="л/с №3000000140780"/>
        <filter val="л/с №3000000140782"/>
        <filter val="л/с №3000000140783"/>
        <filter val="л/с №3000000140791"/>
        <filter val="л/с №3000000140796"/>
        <filter val="л/с №3000000140798"/>
        <filter val="л/с №3000000140800"/>
        <filter val="л/с №3000000140801"/>
        <filter val="л/с №3000000140811"/>
        <filter val="л/с №3000000140813"/>
        <filter val="л/с №3000000140815"/>
        <filter val="л/с №3000000140819"/>
        <filter val="л/с №3000000140825"/>
        <filter val="л/с №3000000140826"/>
        <filter val="л/с №3000000140827"/>
        <filter val="л/с №3000000140833"/>
        <filter val="л/с №3000000140835"/>
        <filter val="л/с №3000000140836"/>
        <filter val="л/с №3000000140837"/>
        <filter val="л/с №3000000140840"/>
        <filter val="л/с №3000000140843"/>
        <filter val="л/с №3000000140845"/>
        <filter val="л/с №3000000140846"/>
        <filter val="л/с №3000000140847"/>
        <filter val="л/с №3000000140848"/>
        <filter val="л/с №3000000140852"/>
        <filter val="л/с №3000000140866"/>
        <filter val="л/с №3000000140908"/>
        <filter val="л/с №3000000140910"/>
        <filter val="л/с №3000000140912"/>
        <filter val="л/с №3000000140913"/>
        <filter val="л/с №3000000140915"/>
        <filter val="л/с №3000000140919"/>
        <filter val="л/с №3000000140923"/>
        <filter val="л/с №3000000140929"/>
        <filter val="л/с №3000000140934"/>
        <filter val="л/с №3000000140935"/>
        <filter val="л/с №3000000140936"/>
        <filter val="л/с №3000000140937"/>
        <filter val="л/с №3000000140938"/>
        <filter val="л/с №3000000140940"/>
        <filter val="л/с №3000000140941"/>
        <filter val="л/с №3000000140946"/>
        <filter val="л/с №3000000140990"/>
        <filter val="л/с №3000000140991"/>
        <filter val="л/с №3000000140992"/>
        <filter val="л/с №3000000140993"/>
        <filter val="л/с №3000000140994"/>
        <filter val="л/с №3000000140995"/>
        <filter val="л/с №3000000140997"/>
        <filter val="л/с №3000000141113"/>
        <filter val="л/с №3000000141114"/>
        <filter val="л/с №3000000141115"/>
        <filter val="л/с №3000000141118"/>
        <filter val="л/с №3000000141119"/>
        <filter val="л/с №3000000141121"/>
        <filter val="л/с №3000000141123"/>
        <filter val="л/с №3000000141129"/>
        <filter val="л/с №3000000141130"/>
        <filter val="л/с №3000000141191"/>
        <filter val="л/с №3000000141194"/>
        <filter val="л/с №3000000141196"/>
        <filter val="л/с №3000000141200"/>
        <filter val="л/с №3000000141203"/>
        <filter val="л/с №3000000141204"/>
        <filter val="л/с №3000000141205"/>
        <filter val="л/с №3000000141207"/>
        <filter val="л/с №3000000141208"/>
        <filter val="л/с №3000000141209"/>
        <filter val="л/с №3000000141252"/>
        <filter val="л/с №3000000141254"/>
        <filter val="л/с №3000000141255"/>
        <filter val="л/с №3000000141263"/>
        <filter val="л/с №3000000141266"/>
        <filter val="л/с №3000000141267"/>
        <filter val="л/с №3000000141268"/>
        <filter val="л/с №3000000141272"/>
        <filter val="л/с №3000000141274"/>
        <filter val="л/с №3000000142097"/>
        <filter val="л/с №3000000142098"/>
        <filter val="л/с №3000000142099"/>
        <filter val="л/с №3000000142100"/>
        <filter val="л/с №3000000142102"/>
        <filter val="л/с №3000000142104"/>
        <filter val="л/с №3000000142108"/>
        <filter val="л/с №3000000142231"/>
        <filter val="л/с №3000000142232"/>
        <filter val="л/с №3000000142235"/>
        <filter val="л/с №3000000142236"/>
        <filter val="л/с №3000000142294"/>
        <filter val="л/с №3000000142295"/>
        <filter val="л/с №3000000142296"/>
        <filter val="л/с №3000000142297"/>
        <filter val="л/с №3000000142299"/>
        <filter val="л/с №3000000142356"/>
        <filter val="л/с №3000000142358"/>
        <filter val="л/с №3000000142359"/>
        <filter val="л/с №3000000142360"/>
        <filter val="л/с №3000000142362"/>
        <filter val="л/с №3000000142363"/>
        <filter val="л/с №3000000142367"/>
        <filter val="л/с №3000000142369"/>
        <filter val="л/с №3000000142379"/>
        <filter val="л/с №3000000142387"/>
        <filter val="л/с №3000000142388"/>
        <filter val="л/с №3000000142389"/>
        <filter val="л/с №3000000142394"/>
        <filter val="л/с №3000000142404"/>
        <filter val="л/с №3000000142406"/>
        <filter val="л/с №3000000142408"/>
        <filter val="л/с №3000000142410"/>
        <filter val="л/с №3000000142411"/>
        <filter val="л/с №3000000142412"/>
        <filter val="л/с №3000000142419"/>
        <filter val="л/с №3000000142420"/>
        <filter val="л/с №3000000142421"/>
        <filter val="л/с №3000000142422"/>
        <filter val="л/с №3000000142453"/>
        <filter val="л/с №3000000142454"/>
        <filter val="л/с №3000000142455"/>
        <filter val="л/с №3000000142456"/>
        <filter val="л/с №3000000142462"/>
        <filter val="л/с №3000000142463"/>
        <filter val="л/с №3000000142464"/>
        <filter val="л/с №3000000142496"/>
        <filter val="л/с №3000000142499"/>
        <filter val="л/с №3000000142500"/>
        <filter val="л/с №3000000142505"/>
        <filter val="л/с №3000000142506"/>
        <filter val="л/с №3000000142573"/>
        <filter val="л/с №3000000142574"/>
        <filter val="л/с №3000000142576"/>
        <filter val="л/с №3000000142583"/>
        <filter val="л/с №3000000142584"/>
        <filter val="л/с №3000000142585"/>
        <filter val="л/с №3000000142586"/>
        <filter val="л/с №3000000142587"/>
        <filter val="л/с №3000000142588"/>
        <filter val="л/с №3000000142589"/>
        <filter val="л/с №3000000142611"/>
        <filter val="л/с №3000000142612"/>
        <filter val="л/с №3000000142613"/>
        <filter val="л/с №3000000142614"/>
        <filter val="л/с №3000000142631"/>
        <filter val="л/с №3000000142634"/>
        <filter val="л/с №3000000142652"/>
        <filter val="л/с №3000000142653"/>
        <filter val="л/с №3000000142655"/>
        <filter val="л/с №3000000142705"/>
        <filter val="л/с №3000000142706"/>
        <filter val="л/с №3000000142707"/>
        <filter val="л/с №3000000142709"/>
        <filter val="л/с №3000000142710"/>
        <filter val="л/с №3000000142711"/>
        <filter val="л/с №3000000142722"/>
        <filter val="л/с №3000000142723"/>
        <filter val="л/с №3000000142724"/>
        <filter val="л/с №3000000142725"/>
        <filter val="л/с №3000000142751"/>
        <filter val="л/с №3000000142752"/>
        <filter val="л/с №3000000142753"/>
        <filter val="л/с №3000000142754"/>
        <filter val="л/с №3000000142756"/>
        <filter val="л/с №3000000142757"/>
        <filter val="л/с №3000000142759"/>
        <filter val="л/с №3000000142761"/>
        <filter val="л/с №3000000142762"/>
        <filter val="л/с №3000000142763"/>
        <filter val="л/с №3000000142784"/>
        <filter val="л/с №3000000142804"/>
        <filter val="л/с №3000000142824"/>
        <filter val="л/с №3000000142826"/>
        <filter val="л/с №3000000142850"/>
        <filter val="л/с №3000000142863"/>
        <filter val="л/с №3000000142864"/>
        <filter val="л/с №3000000142868"/>
        <filter val="л/с №3000000142872"/>
        <filter val="л/с №3000000142873"/>
        <filter val="л/с №3000000142874"/>
        <filter val="л/с №3000000142876"/>
        <filter val="л/с №3000000142877"/>
        <filter val="л/с №3000000142878"/>
        <filter val="л/с №3000000142879"/>
        <filter val="л/с №3000000142880"/>
        <filter val="л/с №3000000142881"/>
        <filter val="л/с №3000000142883"/>
        <filter val="л/с №3000000142885"/>
        <filter val="л/с №3000000142886"/>
        <filter val="л/с №3000000142888"/>
        <filter val="л/с №3000000142889"/>
        <filter val="л/с №3000000142891"/>
        <filter val="л/с №3000000142892"/>
        <filter val="л/с №3000000142893"/>
        <filter val="л/с №3000000142894"/>
        <filter val="л/с №3000000142895"/>
        <filter val="л/с №3000000142896"/>
        <filter val="л/с №3000000142897"/>
        <filter val="л/с №3000000142898"/>
        <filter val="л/с №3000000142899"/>
        <filter val="л/с №3000000142900"/>
        <filter val="л/с №3000000142901"/>
        <filter val="л/с №3000000142902"/>
        <filter val="л/с №3000000142903"/>
        <filter val="л/с №3000000142904"/>
        <filter val="л/с №3000000142905"/>
        <filter val="л/с №3000000142906"/>
        <filter val="л/с №3000000142907"/>
        <filter val="л/с №3000000142909"/>
        <filter val="л/с №3000000142910"/>
        <filter val="л/с №3000000142911"/>
        <filter val="л/с №3000000142912"/>
        <filter val="л/с №3000000142929"/>
        <filter val="л/с №3000000142930"/>
        <filter val="л/с №3000000142931"/>
        <filter val="л/с №3000000142932"/>
        <filter val="л/с №3000000142934"/>
        <filter val="л/с №3000000142935"/>
        <filter val="л/с №3000000142937"/>
        <filter val="л/с №3000000142939"/>
        <filter val="л/с №3000000142940"/>
        <filter val="л/с №3000000142941"/>
        <filter val="л/с №3000000142942"/>
        <filter val="л/с №3000000142943"/>
        <filter val="л/с №3000000142944"/>
        <filter val="л/с №3000000142946"/>
        <filter val="л/с №3000000142957"/>
        <filter val="л/с №3000000142958"/>
        <filter val="л/с №3000000142960"/>
        <filter val="л/с №3000000142962"/>
        <filter val="л/с №3000000143003"/>
        <filter val="л/с №3000000143026"/>
        <filter val="л/с №3000000143028"/>
        <filter val="л/с №3000000143038"/>
        <filter val="л/с №3000000143040"/>
        <filter val="л/с №3000000143043"/>
        <filter val="л/с №3000000143045"/>
        <filter val="л/с №3000000143046"/>
        <filter val="л/с №3000000143047"/>
        <filter val="л/с №3000000143056"/>
        <filter val="л/с №3000000143062"/>
        <filter val="л/с №3000000143065"/>
        <filter val="л/с №3000000143067"/>
        <filter val="л/с №3000000143068"/>
        <filter val="л/с №3000000143078"/>
        <filter val="л/с №3000000143079"/>
        <filter val="л/с №3000000143801"/>
        <filter val="л/с №3000000143802"/>
        <filter val="л/с №3000000143803"/>
        <filter val="л/с №3000000143810"/>
        <filter val="л/с №3000000143811"/>
        <filter val="л/с №3000000143812"/>
        <filter val="л/с №3000000143825"/>
        <filter val="л/с №3000000143826"/>
        <filter val="л/с №3000000143827"/>
        <filter val="л/с №3000000143828"/>
        <filter val="л/с №3000000143829"/>
        <filter val="л/с №3000000143832"/>
        <filter val="л/с №3000000145325"/>
        <filter val="л/с №3000000145326"/>
        <filter val="л/с №3000000145327"/>
        <filter val="л/с №3000000145328"/>
        <filter val="л/с №3000000145329"/>
        <filter val="л/с №3000000145335"/>
        <filter val="л/с №3000000145336"/>
        <filter val="л/с №3000000145337"/>
        <filter val="л/с №3000000145354"/>
        <filter val="л/с №3000000145356"/>
        <filter val="л/с №3000000145411"/>
        <filter val="л/с №3000000145414"/>
        <filter val="л/с №3000000145415"/>
        <filter val="л/с №3000000145416"/>
        <filter val="л/с №3000000145417"/>
        <filter val="л/с №3000000145438"/>
        <filter val="л/с №3000000145441"/>
        <filter val="л/с №3000000145443"/>
        <filter val="л/с №3000000145448"/>
        <filter val="л/с №3000000145468"/>
        <filter val="л/с №3000000145471"/>
        <filter val="л/с №3000000145472"/>
        <filter val="л/с №3000000145508"/>
        <filter val="л/с №3000000145509"/>
        <filter val="л/с №3000000145510"/>
        <filter val="л/с №3000000145511"/>
        <filter val="л/с №3000000145513"/>
        <filter val="л/с №3000000145514"/>
        <filter val="л/с №3000000145515"/>
        <filter val="л/с №3000000145516"/>
        <filter val="л/с №3000000145517"/>
        <filter val="л/с №3000000145518"/>
        <filter val="л/с №3000000145520"/>
        <filter val="л/с №3000000145522"/>
        <filter val="л/с №3000000145526"/>
        <filter val="л/с №3000000145530"/>
        <filter val="л/с №3000000145539"/>
        <filter val="л/с №3000000145541"/>
        <filter val="л/с №3000000145566"/>
        <filter val="л/с №3000000145581"/>
        <filter val="л/с №3000000145582"/>
        <filter val="л/с №3000000145583"/>
        <filter val="л/с №3000000145584"/>
        <filter val="л/с №3000000145608"/>
        <filter val="л/с №3000000145610"/>
        <filter val="л/с №3000000145611"/>
        <filter val="л/с №3000000145612"/>
        <filter val="л/с №3000000145614"/>
        <filter val="л/с №3000000145615"/>
        <filter val="л/с №3000000145635"/>
        <filter val="л/с №3000000145642"/>
        <filter val="л/с №3000000145643"/>
        <filter val="л/с №3000000145647"/>
        <filter val="л/с №3000000145651"/>
        <filter val="л/с №3000000145664"/>
        <filter val="л/с №3000000145665"/>
        <filter val="л/с №3000000145666"/>
        <filter val="л/с №3000000145667"/>
        <filter val="л/с №3000000145668"/>
        <filter val="л/с №3000000145687"/>
        <filter val="л/с №3000000145688"/>
        <filter val="л/с №3000000145690"/>
        <filter val="л/с №3000000145691"/>
        <filter val="л/с №3000000145692"/>
        <filter val="л/с №3000000145703"/>
        <filter val="л/с №3000000145704"/>
        <filter val="л/с №3000000145705"/>
        <filter val="л/с №3000000145706"/>
        <filter val="л/с №3000000145707"/>
        <filter val="л/с №3000000145715"/>
        <filter val="л/с №3000000145716"/>
        <filter val="л/с №3000000145717"/>
        <filter val="л/с №3000000145720"/>
        <filter val="л/с №3000000145721"/>
        <filter val="л/с №3000000145723"/>
        <filter val="л/с №3000000145779"/>
        <filter val="л/с №3000000145781"/>
        <filter val="л/с №3000000145816"/>
        <filter val="л/с №3000000145823"/>
        <filter val="л/с №3000000145825"/>
        <filter val="л/с №3000000145863"/>
        <filter val="л/с №3000000145866"/>
        <filter val="л/с №3000000145919"/>
        <filter val="л/с №3000000145991"/>
        <filter val="л/с №3000000145992"/>
        <filter val="л/с №3000000146043"/>
        <filter val="л/с №3000000146044"/>
        <filter val="л/с №3000000146112"/>
        <filter val="л/с №3000000146118"/>
        <filter val="л/с №3000000146120"/>
        <filter val="л/с №3000000146516"/>
        <filter val="л/с №3000000146517"/>
        <filter val="л/с №3000000146518"/>
        <filter val="л/с №3000000146519"/>
        <filter val="л/с №3000000146594"/>
        <filter val="л/с №3000000146611"/>
        <filter val="л/с №3000000146613"/>
        <filter val="л/с №3000000146614"/>
        <filter val="л/с №3000000146617"/>
        <filter val="л/с №3000000146619"/>
        <filter val="л/с №3000000146621"/>
        <filter val="л/с №3000000147136"/>
        <filter val="л/с №3000000147137"/>
        <filter val="л/с №3000000147141"/>
        <filter val="л/с №3000000147150"/>
        <filter val="л/с №3000000147152"/>
        <filter val="л/с №3000000147461"/>
        <filter val="л/с №3000000147465"/>
        <filter val="л/с №3000000147633"/>
        <filter val="л/с №3000000147635"/>
        <filter val="л/с №3000000147637"/>
        <filter val="л/с №3000000147641"/>
        <filter val="л/с №3000000147731"/>
        <filter val="л/с №3000000147737"/>
        <filter val="л/с №3000000147742"/>
        <filter val="л/с №3000000147743"/>
        <filter val="л/с №3000000147745"/>
        <filter val="л/с №3000000147824"/>
        <filter val="л/с №3000000147827"/>
        <filter val="л/с №3000000147830"/>
        <filter val="л/с №3000000147836"/>
        <filter val="л/с №3000000147914"/>
        <filter val="л/с №3000000147916"/>
        <filter val="л/с №3000000147917"/>
        <filter val="л/с №3000000147939"/>
        <filter val="л/с №3000000147940"/>
        <filter val="л/с №3000000147961"/>
        <filter val="л/с №3000000147962"/>
        <filter val="л/с №3000000147963"/>
        <filter val="л/с №3000000147964"/>
        <filter val="л/с №3000000147965"/>
        <filter val="л/с №3000000147966"/>
        <filter val="л/с №3000000147977"/>
        <filter val="л/с №3000000147987"/>
        <filter val="л/с №3000000147989"/>
        <filter val="л/с №3000000147994"/>
        <filter val="л/с №3000000148024"/>
        <filter val="л/с №3000000148025"/>
        <filter val="л/с №3000000148026"/>
        <filter val="л/с №3000000148027"/>
        <filter val="л/с №3000000148028"/>
        <filter val="л/с №3000000148030"/>
        <filter val="л/с №3000000148031"/>
        <filter val="л/с №3000000148035"/>
        <filter val="л/с №3000000148037"/>
        <filter val="л/с №3000000148128"/>
        <filter val="л/с №3000000148129"/>
        <filter val="л/с №3000000148130"/>
        <filter val="л/с №3000000148133"/>
        <filter val="л/с №3000000148137"/>
        <filter val="л/с №3000000148138"/>
        <filter val="л/с №3000000148141"/>
        <filter val="л/с №3000000148143"/>
        <filter val="л/с №3000000148174"/>
        <filter val="л/с №3000000148175"/>
        <filter val="л/с №3000000148177"/>
        <filter val="л/с №3000000148178"/>
        <filter val="л/с №3000000148179"/>
        <filter val="л/с №3000000148180"/>
        <filter val="л/с №3000000148196"/>
        <filter val="л/с №3000000148197"/>
        <filter val="л/с №3000000148198"/>
        <filter val="л/с №3000000148199"/>
        <filter val="л/с №3000000148203"/>
        <filter val="л/с №3000000148205"/>
        <filter val="л/с №3000000148206"/>
        <filter val="л/с №3000000148207"/>
        <filter val="л/с №3000000148208"/>
        <filter val="л/с №3000000148209"/>
        <filter val="л/с №3000000148210"/>
        <filter val="л/с №3000000148212"/>
        <filter val="л/с №3000000148213"/>
        <filter val="л/с №3000000148214"/>
        <filter val="л/с №3000000148215"/>
        <filter val="л/с №3000000148216"/>
        <filter val="л/с №3000000148217"/>
        <filter val="л/с №3000000148218"/>
        <filter val="л/с №3000000148219"/>
        <filter val="л/с №3000000148220"/>
        <filter val="л/с №3000000148221"/>
        <filter val="л/с №3000000148222"/>
        <filter val="л/с №3000000148224"/>
        <filter val="л/с №3000000148225"/>
        <filter val="л/с №3000000148226"/>
        <filter val="л/с №3000000148227"/>
        <filter val="л/с №3000000148228"/>
        <filter val="л/с №3000000148229"/>
        <filter val="л/с №3000000148231"/>
        <filter val="л/с №3000000148233"/>
        <filter val="л/с №3000000148236"/>
        <filter val="л/с №3000000148237"/>
        <filter val="л/с №3000000148269"/>
        <filter val="л/с №3000000148271"/>
        <filter val="л/с №3000000148272"/>
        <filter val="л/с №3000000148274"/>
        <filter val="л/с №3000000148275"/>
        <filter val="л/с №3000000148277"/>
        <filter val="л/с №3000000148289"/>
        <filter val="л/с №3000000148290"/>
        <filter val="л/с №3000000148292"/>
        <filter val="л/с №3000000148322"/>
        <filter val="л/с №3000000148323"/>
        <filter val="л/с №3000000148324"/>
        <filter val="л/с №3000000148325"/>
        <filter val="л/с №3000000148362"/>
        <filter val="л/с №3000000148366"/>
        <filter val="л/с №3000000148370"/>
        <filter val="л/с №3000000148371"/>
        <filter val="л/с №3000000148382"/>
        <filter val="л/с №3000000148383"/>
        <filter val="л/с №3000000148411"/>
        <filter val="л/с №3000000148412"/>
        <filter val="л/с №3000000148415"/>
        <filter val="л/с №3000000148418"/>
        <filter val="л/с №3000000148419"/>
        <filter val="л/с №3000000148421"/>
        <filter val="л/с №3000000148457"/>
        <filter val="л/с №3000000148458"/>
        <filter val="л/с №3000000148493"/>
        <filter val="л/с №3000000148501"/>
        <filter val="л/с №3000000148545"/>
        <filter val="л/с №3000000148554"/>
        <filter val="л/с №3000000148555"/>
        <filter val="л/с №3000000148556"/>
        <filter val="л/с №3000000148558"/>
        <filter val="л/с №3000000148559"/>
        <filter val="л/с №3000000148560"/>
        <filter val="л/с №3000000148599"/>
        <filter val="л/с №3000000148600"/>
        <filter val="л/с №3000000148606"/>
        <filter val="л/с №3000000148612"/>
        <filter val="л/с №3000000148660"/>
        <filter val="л/с №3000000148661"/>
        <filter val="л/с №3000000148662"/>
        <filter val="л/с №3000000148663"/>
        <filter val="л/с №3000000148677"/>
        <filter val="л/с №3000000148678"/>
        <filter val="л/с №3000000148685"/>
        <filter val="л/с №3000000148686"/>
        <filter val="л/с №3000000148707"/>
        <filter val="л/с №3000000148736"/>
        <filter val="л/с №3000000148737"/>
        <filter val="л/с №3000000149255"/>
        <filter val="л/с №3000000149256"/>
        <filter val="л/с №3000000149258"/>
        <filter val="л/с №3000000149260"/>
        <filter val="л/с №3000000149261"/>
        <filter val="л/с №3000000149262"/>
        <filter val="л/с №3000000150461"/>
        <filter val="л/с №3000000150462"/>
        <filter val="л/с №3000000150483"/>
        <filter val="л/с №3000000150487"/>
        <filter val="л/с №3000000150489"/>
        <filter val="л/с №3000000150538"/>
        <filter val="л/с №3000000150539"/>
        <filter val="л/с №3000000150557"/>
        <filter val="л/с №3000000150558"/>
        <filter val="л/с №3000000150574"/>
        <filter val="л/с №3000000150575"/>
        <filter val="л/с №3000000150576"/>
        <filter val="л/с №3000000150577"/>
        <filter val="л/с №3000000150578"/>
        <filter val="л/с №3000000150579"/>
        <filter val="л/с №3000000150580"/>
        <filter val="л/с №3000000150581"/>
        <filter val="л/с №3000000150622"/>
        <filter val="л/с №3000000150662"/>
        <filter val="л/с №3000000150663"/>
        <filter val="л/с №3000000150665"/>
        <filter val="л/с №3000000150666"/>
        <filter val="л/с №3000000150672"/>
        <filter val="л/с №3000000150697"/>
        <filter val="л/с №3000000150701"/>
        <filter val="л/с №3000000150752"/>
        <filter val="л/с №3000000150754"/>
        <filter val="л/с №3000000150837"/>
        <filter val="л/с №3000000151119"/>
        <filter val="л/с №3000000151183"/>
        <filter val="л/с №3000000151185"/>
        <filter val="л/с №3000000151201"/>
        <filter val="л/с №3000000151203"/>
        <filter val="л/с №3000000151289"/>
        <filter val="л/с №3000000151290"/>
        <filter val="л/с №3000000151351"/>
        <filter val="л/с №3000000151352"/>
        <filter val="л/с №3000000151373"/>
        <filter val="л/с №3000000151374"/>
        <filter val="л/с №3000000151394"/>
        <filter val="л/с №3000000151395"/>
        <filter val="л/с №3000000151416"/>
        <filter val="л/с №3000000151438"/>
        <filter val="л/с №3000000151486"/>
        <filter val="л/с №3000000151518"/>
        <filter val="л/с №3000000151601"/>
        <filter val="л/с №3000000151602"/>
        <filter val="л/с №3000000151603"/>
        <filter val="л/с №3000000151605"/>
        <filter val="л/с №3000000151606"/>
        <filter val="л/с №3000000151607"/>
        <filter val="л/с №3000000151643"/>
        <filter val="л/с №3000000151644"/>
        <filter val="л/с №3000000151676"/>
        <filter val="л/с №3000000151678"/>
        <filter val="л/с №3000000151763"/>
        <filter val="л/с №3000000151779"/>
        <filter val="л/с №3000000151784"/>
        <filter val="л/с №3000000151790"/>
        <filter val="л/с №3000000151793"/>
        <filter val="л/с №3000000151795"/>
        <filter val="л/с №3000000151809"/>
        <filter val="л/с №3000000151836"/>
        <filter val="л/с №3000000151838"/>
        <filter val="л/с №3000000151867"/>
        <filter val="л/с №3000000151882"/>
        <filter val="л/с №3000000151940"/>
        <filter val="л/с №3000000151950"/>
        <filter val="л/с №3000000151984"/>
        <filter val="л/с №3000000152000"/>
        <filter val="л/с №3000000152058"/>
        <filter val="л/с №3000000152065"/>
        <filter val="л/с №3000000152066"/>
        <filter val="л/с №3000000152067"/>
        <filter val="л/с №3000000152070"/>
        <filter val="л/с №3000000152071"/>
        <filter val="л/с №3000000152072"/>
        <filter val="л/с №3000000152073"/>
        <filter val="л/с №3000000152086"/>
        <filter val="л/с №3000000152168"/>
        <filter val="л/с №3000000152209"/>
        <filter val="л/с №3000000152227"/>
        <filter val="л/с №3000000152241"/>
        <filter val="л/с №3000000152244"/>
        <filter val="л/с №3000000152246"/>
        <filter val="л/с №3000000152248"/>
        <filter val="л/с №3000000152249"/>
        <filter val="л/с №3000000152325"/>
        <filter val="л/с №3000000152348"/>
        <filter val="л/с №3000000152435"/>
        <filter val="л/с №3000000152468"/>
        <filter val="л/с №3000000152469"/>
        <filter val="л/с №3000000152549"/>
        <filter val="л/с №3000000152605"/>
        <filter val="л/с №3000000152680"/>
        <filter val="л/с №3000000152693"/>
        <filter val="л/с №3000000152721"/>
        <filter val="л/с №3000000152722"/>
        <filter val="л/с №3000000152755"/>
        <filter val="л/с №3000000152774"/>
        <filter val="л/с №3000000152775"/>
        <filter val="л/с №3000000152776"/>
        <filter val="л/с №3000000152777"/>
        <filter val="л/с №3000000152778"/>
        <filter val="л/с №3000000152788"/>
        <filter val="л/с №3000000153010"/>
        <filter val="л/с №3000000153012"/>
        <filter val="л/с №3000000153013"/>
        <filter val="л/с №3000000153016"/>
        <filter val="л/с №3000000153017"/>
        <filter val="л/с №3000000153022"/>
        <filter val="л/с №3000000153023"/>
        <filter val="л/с №3000000153024"/>
        <filter val="л/с №3000000153026"/>
        <filter val="л/с №3000000153027"/>
        <filter val="л/с №3000000153028"/>
        <filter val="л/с №3000000153029"/>
        <filter val="л/с №3000000153030"/>
        <filter val="л/с №3000000153034"/>
        <filter val="л/с №3000000153042"/>
        <filter val="л/с №3000000153045"/>
        <filter val="л/с №3000000153047"/>
        <filter val="л/с №3000000153049"/>
        <filter val="л/с №3000000153050"/>
        <filter val="л/с №3000000153051"/>
        <filter val="л/с №3000000153052"/>
        <filter val="л/с №3000000153053"/>
        <filter val="л/с №3000000153054"/>
        <filter val="л/с №3000000153055"/>
        <filter val="л/с №3000000153056"/>
        <filter val="л/с №3000000153057"/>
        <filter val="л/с №3000000153058"/>
        <filter val="л/с №3000000153059"/>
        <filter val="л/с №3000000153060"/>
        <filter val="л/с №3000000153061"/>
        <filter val="л/с №3000000153062"/>
        <filter val="л/с №3000000153064"/>
        <filter val="л/с №3000000153068"/>
        <filter val="л/с №3000000153070"/>
        <filter val="л/с №3000000153071"/>
        <filter val="л/с №3000000153073"/>
        <filter val="л/с №3000000153074"/>
        <filter val="л/с №3000000153077"/>
        <filter val="л/с №3000000153078"/>
        <filter val="л/с №3000000153081"/>
        <filter val="л/с №3000000153082"/>
        <filter val="л/с №3000000153089"/>
        <filter val="л/с №3000000153171"/>
        <filter val="л/с №3000000153176"/>
        <filter val="л/с №3000000153178"/>
        <filter val="л/с №3000000153179"/>
        <filter val="л/с №3000000153180"/>
        <filter val="л/с №3000000153195"/>
        <filter val="л/с №3000000153225"/>
        <filter val="л/с №3000000153230"/>
        <filter val="л/с №3000000153231"/>
        <filter val="л/с №3000000153233"/>
        <filter val="л/с №3000000153234"/>
        <filter val="л/с №3000000153235"/>
        <filter val="л/с №3000000153237"/>
        <filter val="л/с №3000000153260"/>
        <filter val="л/с №3000000153279"/>
        <filter val="л/с №3000000153280"/>
        <filter val="л/с №3000000153281"/>
        <filter val="л/с №3000000153289"/>
        <filter val="л/с №3000000153291"/>
        <filter val="л/с №3000000153292"/>
        <filter val="л/с №3000000153293"/>
        <filter val="л/с №3000000153307"/>
        <filter val="л/с №3000000153314"/>
        <filter val="л/с №3000000153315"/>
        <filter val="л/с №3000000153331"/>
        <filter val="л/с №3000000153332"/>
        <filter val="л/с №3000000153333"/>
        <filter val="л/с №3000000153334"/>
        <filter val="л/с №3000000153335"/>
        <filter val="л/с №3000000153336"/>
        <filter val="л/с №3000000153337"/>
        <filter val="л/с №3000000153343"/>
        <filter val="л/с №3000000153346"/>
        <filter val="л/с №3000000153347"/>
        <filter val="л/с №3000000153349"/>
        <filter val="л/с №3000000153350"/>
        <filter val="л/с №3000000153351"/>
        <filter val="л/с №3000000153354"/>
        <filter val="л/с №3000000153374"/>
        <filter val="л/с №3000000153375"/>
        <filter val="л/с №3000000153376"/>
        <filter val="л/с №3000000153378"/>
        <filter val="л/с №3000000153379"/>
        <filter val="л/с №3000000153380"/>
        <filter val="л/с №3000000153381"/>
        <filter val="л/с №3000000153385"/>
        <filter val="л/с №3000000153386"/>
        <filter val="л/с №3000000153387"/>
        <filter val="л/с №3000000153392"/>
        <filter val="л/с №3000000153417"/>
        <filter val="л/с №3000000153418"/>
        <filter val="л/с №3000000153441"/>
        <filter val="л/с №3000000153442"/>
        <filter val="л/с №3000000153443"/>
        <filter val="л/с №3000000153444"/>
        <filter val="л/с №3000000153452"/>
        <filter val="л/с №3000000153453"/>
        <filter val="л/с №3000000153460"/>
        <filter val="л/с №3000000153498"/>
        <filter val="л/с №3000000153499"/>
        <filter val="л/с №3000000153500"/>
        <filter val="л/с №3000000153501"/>
        <filter val="л/с №3000000153502"/>
        <filter val="л/с №3000000153503"/>
        <filter val="л/с №3000000153504"/>
        <filter val="л/с №3000000153553"/>
        <filter val="л/с №3000000153585"/>
        <filter val="л/с №3000000153586"/>
        <filter val="л/с №3000000153587"/>
        <filter val="л/с №3000000153588"/>
        <filter val="л/с №3000000153596"/>
        <filter val="л/с №3000000153599"/>
        <filter val="л/с №3000000153600"/>
        <filter val="л/с №3000000153602"/>
        <filter val="л/с №3000000153603"/>
        <filter val="л/с №3000000153631"/>
        <filter val="л/с №3000000153637"/>
        <filter val="л/с №3000000153638"/>
        <filter val="л/с №3000000153641"/>
        <filter val="л/с №3000000153642"/>
        <filter val="л/с №3000000153643"/>
        <filter val="л/с №3000000153644"/>
        <filter val="л/с №3000000153650"/>
        <filter val="л/с №3000000153651"/>
        <filter val="л/с №3000000153652"/>
        <filter val="л/с №3000000153653"/>
        <filter val="л/с №3000000153654"/>
        <filter val="л/с №3000000153655"/>
        <filter val="л/с №3000000153656"/>
        <filter val="л/с №3000000153658"/>
        <filter val="л/с №3000000153659"/>
        <filter val="л/с №3000000153661"/>
        <filter val="л/с №3000000153662"/>
        <filter val="л/с №3000000153663"/>
        <filter val="л/с №3000000153664"/>
        <filter val="л/с №3000000153665"/>
        <filter val="л/с №3000000153666"/>
        <filter val="л/с №3000000153667"/>
        <filter val="л/с №3000000153668"/>
        <filter val="л/с №3000000153670"/>
        <filter val="л/с №3000000153671"/>
        <filter val="л/с №3000000153672"/>
        <filter val="л/с №3000000153673"/>
        <filter val="л/с №3000000153674"/>
        <filter val="л/с №3000000153675"/>
        <filter val="л/с №3000000153676"/>
        <filter val="л/с №3000000153677"/>
        <filter val="л/с №3000000153678"/>
        <filter val="л/с №3000000153679"/>
        <filter val="л/с №3000000153680"/>
        <filter val="л/с №3000000153681"/>
        <filter val="л/с №3000000153682"/>
        <filter val="л/с №3000000153684"/>
        <filter val="л/с №3000000153685"/>
        <filter val="л/с №3000000153686"/>
        <filter val="л/с №3000000153687"/>
        <filter val="л/с №3000000153691"/>
        <filter val="л/с №3000000153695"/>
        <filter val="л/с №3000000153697"/>
        <filter val="л/с №3000000153709"/>
        <filter val="л/с №3000000153711"/>
        <filter val="л/с №3000000153714"/>
        <filter val="л/с №3000000153723"/>
        <filter val="л/с №3000000153726"/>
        <filter val="л/с №3000000153727"/>
        <filter val="л/с №3000000153747"/>
        <filter val="л/с №3000000153748"/>
        <filter val="л/с №3000000153761"/>
        <filter val="л/с №3000000154389"/>
        <filter val="л/с №3000000154390"/>
        <filter val="л/с №3000000154597"/>
        <filter val="л/с №3000000154607"/>
        <filter val="л/с №3000000154642"/>
        <filter val="л/с №3000000154644"/>
        <filter val="л/с №3000000154654"/>
        <filter val="л/с №3000000154663"/>
        <filter val="л/с №3000000154664"/>
        <filter val="л/с №3000000154696"/>
        <filter val="л/с №3000000154717"/>
        <filter val="л/с №3000000154718"/>
        <filter val="л/с №3000000154758"/>
        <filter val="л/с №3000000154759"/>
        <filter val="л/с №3000000154776"/>
        <filter val="л/с №3000000154777"/>
        <filter val="л/с №3000000154790"/>
        <filter val="л/с №3000000154791"/>
        <filter val="л/с №3000000154799"/>
        <filter val="л/с №3000000156556"/>
        <filter val="л/с №3000000156573"/>
        <filter val="л/с №3000000156681"/>
        <filter val="л/с №3000000156683"/>
        <filter val="л/с №3000000156687"/>
        <filter val="л/с №3000000156688"/>
        <filter val="л/с №3000000156690"/>
        <filter val="л/с №3000000156769"/>
        <filter val="л/с №3000000156792"/>
        <filter val="л/с №3000000156822"/>
        <filter val="л/с №3000000156823"/>
        <filter val="л/с №3000000156825"/>
        <filter val="л/с №3000000156827"/>
        <filter val="л/с №3000000156828"/>
        <filter val="л/с №3000000156830"/>
        <filter val="л/с №3000000156831"/>
        <filter val="л/с №3000000156832"/>
        <filter val="л/с №3000000156844"/>
        <filter val="л/с №3000000156875"/>
        <filter val="л/с №3000000156880"/>
        <filter val="л/с №3000000156881"/>
        <filter val="л/с №3000000156882"/>
        <filter val="л/с №3000000156884"/>
        <filter val="л/с №3000000158022"/>
        <filter val="л/с №3000000158024"/>
        <filter val="л/с №3000000158025"/>
        <filter val="л/с №3000000158028"/>
        <filter val="л/с №3000000158031"/>
        <filter val="л/с №3000000158032"/>
        <filter val="л/с №3000000158083"/>
        <filter val="л/с №3000000158117"/>
        <filter val="л/с №3000000158126"/>
        <filter val="л/с №3000000158127"/>
        <filter val="л/с №3000000158128"/>
        <filter val="л/с №3000000159140"/>
        <filter val="л/с №3000000159203"/>
        <filter val="л/с №3000000159230"/>
        <filter val="л/с №3000000159231"/>
        <filter val="л/с №3000000159256"/>
        <filter val="л/с №3000000159259"/>
        <filter val="л/с №3000000159439"/>
        <filter val="л/с №3000000159486"/>
        <filter val="л/с №3000000159505"/>
        <filter val="л/с №3000000159507"/>
        <filter val="л/с №3000000159508"/>
        <filter val="л/с №3000000159509"/>
        <filter val="л/с №3000000159512"/>
        <filter val="л/с №3000000159523"/>
        <filter val="л/с №3000000159524"/>
        <filter val="л/с №3000000159526"/>
        <filter val="л/с №3000000159541"/>
        <filter val="л/с №3000000159544"/>
        <filter val="л/с №3000000159545"/>
        <filter val="л/с №3000000159551"/>
        <filter val="л/с №3000000159553"/>
        <filter val="л/с №3000000159622"/>
        <filter val="л/с №3000000159662"/>
        <filter val="л/с №3000000159710"/>
        <filter val="л/с №3000000159722"/>
        <filter val="л/с №3000000159741"/>
        <filter val="л/с №3000000159742"/>
        <filter val="л/с №3000000160238"/>
        <filter val="л/с №3000000160245"/>
        <filter val="л/с №3000000160246"/>
        <filter val="л/с №3000000160247"/>
        <filter val="л/с №3000000160248"/>
        <filter val="л/с №3000000160249"/>
        <filter val="л/с №3000000160250"/>
        <filter val="л/с №3000000160251"/>
        <filter val="л/с №3000000160252"/>
        <filter val="л/с №3000000160253"/>
        <filter val="л/с №3000000160254"/>
        <filter val="л/с №3000000160255"/>
        <filter val="л/с №3000000160257"/>
        <filter val="л/с №3000000160258"/>
        <filter val="л/с №3000000160259"/>
        <filter val="л/с №3000000160260"/>
        <filter val="л/с №3000000160332"/>
        <filter val="л/с №3000000160335"/>
        <filter val="л/с №3000000160336"/>
        <filter val="л/с №3000000160349"/>
        <filter val="л/с №3000000160387"/>
        <filter val="л/с №3000000160388"/>
        <filter val="л/с №3000000160389"/>
        <filter val="л/с №3000000160433"/>
        <filter val="л/с №3000000160434"/>
        <filter val="л/с №3000000160452"/>
        <filter val="л/с №3000000162169"/>
        <filter val="л/с №3000000162170"/>
        <filter val="л/с №3000000162260"/>
        <filter val="л/с №3000000162262"/>
        <filter val="л/с №3000000162409"/>
        <filter val="л/с №3000000162582"/>
        <filter val="л/с №3000000162612"/>
        <filter val="л/с №3000000162698"/>
        <filter val="л/с №3000000162700"/>
        <filter val="л/с №3000000162701"/>
        <filter val="л/с №3000000162901"/>
        <filter val="л/с №3000000162957"/>
        <filter val="л/с №3000000162959"/>
        <filter val="л/с №3000000162966"/>
        <filter val="л/с №3000000162968"/>
        <filter val="л/с №3000000163171"/>
        <filter val="л/с №3000000163174"/>
        <filter val="л/с №3000000163207"/>
        <filter val="л/с №3000000163209"/>
        <filter val="л/с №3000000163273"/>
        <filter val="л/с №3000000163283"/>
        <filter val="л/с №3000000163285"/>
        <filter val="л/с №3000000163321"/>
        <filter val="л/с №3000000163478"/>
        <filter val="л/с №3000000163552"/>
        <filter val="л/с №3000000163553"/>
        <filter val="л/с №3000000163554"/>
        <filter val="л/с №3000000163555"/>
        <filter val="л/с №3000000163597"/>
        <filter val="л/с №3000000163610"/>
        <filter val="л/с №3000000163683"/>
        <filter val="л/с №3000000164332"/>
        <filter val="л/с №3000000164382"/>
        <filter val="л/с №3000000164400"/>
        <filter val="л/с №3000000164402"/>
        <filter val="л/с №3000000164425"/>
        <filter val="л/с №3000000164468"/>
        <filter val="л/с №3000000164470"/>
        <filter val="л/с №3000000164645"/>
        <filter val="л/с №3000000164683"/>
        <filter val="л/с №3000000164685"/>
        <filter val="л/с №3000000164687"/>
        <filter val="л/с №3000000164688"/>
        <filter val="л/с №3000000164690"/>
        <filter val="л/с №3000000164691"/>
        <filter val="л/с №3000000165149"/>
        <filter val="л/с №3000000166453"/>
        <filter val="л/с №3000000166454"/>
        <filter val="л/с №3000000166455"/>
        <filter val="л/с №3000000166456"/>
        <filter val="л/с №3000000166457"/>
        <filter val="л/с №3000000166459"/>
        <filter val="л/с №3000000166650"/>
        <filter val="л/с №3000000166651"/>
        <filter val="л/с №3000000166652"/>
        <filter val="л/с №3000000166653"/>
        <filter val="л/с №3000000166654"/>
        <filter val="л/с №3000000167238"/>
        <filter val="л/с №3000000167240"/>
        <filter val="л/с №3000000167244"/>
        <filter val="л/с №3000000167569"/>
        <filter val="л/с №3000000168507"/>
        <filter val="л/с №3000000168509"/>
        <filter val="л/с №3000000168605"/>
        <filter val="л/с №3000000168606"/>
        <filter val="л/с №3000000168607"/>
        <filter val="л/с №3000000168677"/>
        <filter val="л/с №3000000168681"/>
        <filter val="л/с №3000000170518"/>
        <filter val="л/с №3000000171246"/>
        <filter val="л/с №3000000171277"/>
        <filter val="л/с №3000000171286"/>
        <filter val="л/с №3000000172805"/>
        <filter val="л/с №3000000172806"/>
        <filter val="л/с №3000000172895"/>
        <filter val="л/с №3000000172992"/>
        <filter val="л/с №3000000173246"/>
        <filter val="л/с №3000000173259"/>
        <filter val="л/с №3000000173280"/>
        <filter val="л/с №3000000173424"/>
        <filter val="л/с №3000000173511"/>
        <filter val="л/с №3000000173531"/>
        <filter val="л/с №3000000173613"/>
        <filter val="л/с №3000000173674"/>
        <filter val="л/с №3000000173683"/>
        <filter val="л/с №3000000173766"/>
        <filter val="л/с №3000000173842"/>
        <filter val="л/с №3000000173850"/>
        <filter val="л/с №3000000173906"/>
        <filter val="л/с №3000000174021"/>
        <filter val="л/с №3000000174038"/>
        <filter val="л/с №3000000174114"/>
        <filter val="л/с №3000000174133"/>
        <filter val="л/с №3000000174159"/>
        <filter val="л/с №3000000174454"/>
        <filter val="л/с №3000000174468"/>
        <filter val="л/с №3000000174547"/>
        <filter val="л/с №3000000174652"/>
        <filter val="л/с №3000000175036"/>
        <filter val="л/с №3000000175399"/>
        <filter val="л/с №3000001174184"/>
        <filter val="л/с №3000001174241"/>
        <filter val="л/с №3000001174467"/>
        <filter val="л/с №3000001174472"/>
        <filter val="л/с №3000001174600"/>
        <filter val="л/с №3000001174706"/>
        <filter val="л/с №3000001174923"/>
        <filter val="л/с №3000001175110"/>
        <filter val="л/с №3000001175247"/>
        <filter val="л/с №3000001175248"/>
        <filter val="л/с №3000001175292"/>
        <filter val="л/с №3000001175294"/>
        <filter val="л/с №3000001175512"/>
        <filter val="л/с №3000001175551"/>
        <filter val="л/с №3000001175583"/>
        <filter val="л/с №3000001175603"/>
        <filter val="л/с №3000001175800"/>
        <filter val="л/с №3000001176168"/>
        <filter val="л/с №3000001176208"/>
        <filter val="л/с №3000001176306"/>
        <filter val="л/с №3000001176343"/>
        <filter val="л/с №3000001176486"/>
        <filter val="л/с №3000001176546"/>
        <filter val="л/с №3000001176602"/>
        <filter val="л/с №3000001176695"/>
        <filter val="л/с №3000001176846"/>
        <filter val="л/с №3000001176895"/>
        <filter val="л/с №3000001176896"/>
        <filter val="л/с №3000001176920"/>
        <filter val="л/с №3000001176949"/>
        <filter val="л/с №3000001176952"/>
        <filter val="л/с №3000001176955"/>
        <filter val="л/с №3000001177017"/>
        <filter val="л/с №3000001177019"/>
        <filter val="л/с №3000001177080"/>
        <filter val="л/с №3000001177221"/>
        <filter val="л/с №3000001177238"/>
        <filter val="л/с №3000001177243"/>
        <filter val="л/с №3000001177251"/>
        <filter val="л/с №3000001177326"/>
        <filter val="л/с №3000001178172"/>
        <filter val="л/с №3000001178189"/>
        <filter val="л/с №3000001178209"/>
        <filter val="л/с №3000001178311"/>
        <filter val="л/с №3000001178396"/>
        <filter val="л/с №3000001178399"/>
        <filter val="л/с №3000001178468"/>
        <filter val="л/с №3000001178558"/>
        <filter val="л/с №3000001178565"/>
        <filter val="л/с №3000001178580"/>
        <filter val="л/с №3000001178891"/>
        <filter val="л/с №3000001178925"/>
        <filter val="л/с №3000001179001"/>
        <filter val="л/с №3000001179204"/>
        <filter val="л/с №3000001179208"/>
        <filter val="л/с №3000001179325"/>
        <filter val="л/с №3000001179396"/>
        <filter val="л/с №3000001179451"/>
        <filter val="л/с №3000001179470"/>
        <filter val="л/с №3000001179472"/>
        <filter val="л/с №3000001180477"/>
        <filter val="л/с №3000001180531"/>
        <filter val="л/с №3000001180552"/>
        <filter val="л/с №3000001180568"/>
        <filter val="л/с №3000001180569"/>
        <filter val="л/с №3000001180658"/>
        <filter val="л/с №3000001180687"/>
        <filter val="л/с №3000001180697"/>
        <filter val="л/с №3000001180703"/>
        <filter val="л/с №3000001180704"/>
        <filter val="л/с №3000001180711"/>
        <filter val="л/с №3000001180786"/>
        <filter val="л/с №3000001180817"/>
        <filter val="л/с №3000001180908"/>
        <filter val="л/с №3000001180910"/>
        <filter val="л/с №3000001180912"/>
        <filter val="л/с №3000001180932"/>
        <filter val="л/с №3000001180947"/>
        <filter val="л/с №3000001180964"/>
        <filter val="л/с №3000001181041"/>
        <filter val="л/с №3000001181044"/>
        <filter val="л/с №3000001181045"/>
        <filter val="л/с №3000001181046"/>
        <filter val="л/с №3000001181047"/>
        <filter val="л/с №3000001181049"/>
        <filter val="л/с №3000001181117"/>
        <filter val="л/с №3000001181145"/>
        <filter val="л/с №3000001181148"/>
        <filter val="л/с №3000001182006"/>
        <filter val="л/с №3000001182948"/>
        <filter val="л/с №3000001182950"/>
        <filter val="л/с №3000001182958"/>
        <filter val="л/с №3000001182959"/>
        <filter val="л/с №3000001182960"/>
        <filter val="л/с №3000001182987"/>
        <filter val="л/с №3000001182998"/>
        <filter val="л/с №3000001183068"/>
        <filter val="л/с №3000001183079"/>
        <filter val="л/с №3000001183157"/>
        <filter val="л/с №3000001183161"/>
        <filter val="л/с №3000001183290"/>
        <filter val="л/с №3000001183344"/>
        <filter val="л/с №3000001183350"/>
        <filter val="л/с №3000001183428"/>
        <filter val="л/с №3000001183515"/>
        <filter val="л/с №3000001183553"/>
        <filter val="л/с №3000001183593"/>
        <filter val="л/с №3000001183614"/>
        <filter val="л/с №3000001183661"/>
        <filter val="л/с №3000001183676"/>
        <filter val="л/с №3000001183678"/>
        <filter val="л/с №3000001183690"/>
        <filter val="л/с №3000001183700"/>
        <filter val="л/с №3000001183767"/>
        <filter val="л/с №3000001183769"/>
        <filter val="л/с №3000001183770"/>
        <filter val="л/с №3000001183772"/>
        <filter val="л/с №3000001183787"/>
        <filter val="л/с №3000001183834"/>
        <filter val="л/с №3000001183843"/>
        <filter val="л/с №3000001183952"/>
        <filter val="л/с №3000001184002"/>
        <filter val="л/с №3000001184026"/>
        <filter val="л/с №3000001184028"/>
        <filter val="л/с №3000001184040"/>
        <filter val="л/с №3000001184045"/>
        <filter val="л/с №3000001184107"/>
        <filter val="л/с №3000001184114"/>
        <filter val="л/с №3000001184115"/>
        <filter val="л/с №3000001184127"/>
        <filter val="л/с №3000001184136"/>
        <filter val="л/с №3000001184137"/>
        <filter val="л/с №3000001184162"/>
        <filter val="л/с №3000001184190"/>
        <filter val="л/с №3000001184200"/>
        <filter val="л/с №3000001184340"/>
        <filter val="л/с №3000001184341"/>
        <filter val="л/с №3000001184361"/>
        <filter val="л/с №3000001184491"/>
        <filter val="л/с №3000001184794"/>
        <filter val="л/с №3000001184810"/>
        <filter val="л/с №3000001184883"/>
        <filter val="л/с №3000001185071"/>
        <filter val="л/с №3000001185072"/>
        <filter val="л/с №3000001185073"/>
        <filter val="л/с №3000001185086"/>
        <filter val="л/с №3000001185137"/>
        <filter val="л/с №3000001185144"/>
        <filter val="л/с №3000001185168"/>
        <filter val="л/с №3000001186042"/>
        <filter val="л/с №3000001186066"/>
        <filter val="л/с №3000001186262"/>
        <filter val="л/с №3000001186272"/>
        <filter val="л/с №3000001186301"/>
        <filter val="л/с №3000001186302"/>
        <filter val="л/с №3000001186352"/>
        <filter val="л/с №3000001186389"/>
        <filter val="л/с №3000001186405"/>
        <filter val="л/с №3000001186444"/>
        <filter val="л/с №3000001186505"/>
        <filter val="л/с №3000001186574"/>
        <filter val="л/с №3000001186668"/>
        <filter val="л/с №3000001186701"/>
        <filter val="л/с №3000001186719"/>
        <filter val="л/с №3000001186720"/>
        <filter val="л/с №3000001186742"/>
        <filter val="л/с №3000001186848"/>
        <filter val="л/с №3000001186883"/>
        <filter val="л/с №3000001187055"/>
        <filter val="л/с №3000001187056"/>
        <filter val="л/с №3000001187140"/>
        <filter val="л/с №3000001187191"/>
        <filter val="л/с №3000001187211"/>
        <filter val="л/с №3000001187212"/>
        <filter val="л/с №3000001187213"/>
        <filter val="л/с №3000001187214"/>
        <filter val="л/с №3000001187215"/>
        <filter val="л/с №3000001187216"/>
        <filter val="л/с №3000001187264"/>
        <filter val="л/с №3000001187281"/>
        <filter val="л/с №3000001187284"/>
        <filter val="л/с №3000001187286"/>
        <filter val="л/с №3000001187291"/>
        <filter val="л/с №3000001187353"/>
        <filter val="л/с №3000001187421"/>
      </filters>
    </filterColumn>
  </autoFilter>
  <mergeCells count="5">
    <mergeCell ref="G3865:H3865"/>
    <mergeCell ref="B6:AR6"/>
    <mergeCell ref="B7:E7"/>
    <mergeCell ref="E10:E12"/>
    <mergeCell ref="B3867:C3867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U30"/>
  <sheetViews>
    <sheetView zoomScale="85" zoomScaleNormal="85" workbookViewId="0">
      <selection activeCell="K15" sqref="K15"/>
    </sheetView>
  </sheetViews>
  <sheetFormatPr defaultRowHeight="14.4" x14ac:dyDescent="0.3"/>
  <cols>
    <col min="1" max="1" width="17.109375" customWidth="1"/>
    <col min="2" max="2" width="12.33203125" customWidth="1"/>
    <col min="3" max="3" width="11.44140625" bestFit="1" customWidth="1"/>
    <col min="4" max="4" width="14.88671875" customWidth="1"/>
    <col min="5" max="5" width="15.44140625" customWidth="1"/>
    <col min="6" max="6" width="10.44140625" bestFit="1" customWidth="1"/>
    <col min="7" max="7" width="10.109375" bestFit="1" customWidth="1"/>
    <col min="8" max="8" width="14" bestFit="1" customWidth="1"/>
    <col min="9" max="9" width="12.88671875" bestFit="1" customWidth="1"/>
    <col min="11" max="12" width="10.44140625" bestFit="1" customWidth="1"/>
    <col min="13" max="13" width="10.44140625" customWidth="1"/>
    <col min="14" max="14" width="9.5546875" bestFit="1" customWidth="1"/>
    <col min="15" max="15" width="10.109375" bestFit="1" customWidth="1"/>
    <col min="16" max="16" width="14.33203125" bestFit="1" customWidth="1"/>
    <col min="18" max="18" width="17" bestFit="1" customWidth="1"/>
    <col min="19" max="19" width="11.88671875" bestFit="1" customWidth="1"/>
    <col min="21" max="21" width="12.5546875" bestFit="1" customWidth="1"/>
    <col min="253" max="253" width="15.33203125" customWidth="1"/>
    <col min="254" max="254" width="10" bestFit="1" customWidth="1"/>
    <col min="257" max="257" width="10.109375" bestFit="1" customWidth="1"/>
    <col min="260" max="260" width="10.109375" bestFit="1" customWidth="1"/>
    <col min="261" max="261" width="12.44140625" bestFit="1" customWidth="1"/>
    <col min="263" max="263" width="9.88671875" customWidth="1"/>
    <col min="264" max="264" width="10.109375" customWidth="1"/>
    <col min="269" max="269" width="10.44140625" customWidth="1"/>
    <col min="509" max="509" width="15.33203125" customWidth="1"/>
    <col min="510" max="510" width="10" bestFit="1" customWidth="1"/>
    <col min="513" max="513" width="10.109375" bestFit="1" customWidth="1"/>
    <col min="516" max="516" width="10.109375" bestFit="1" customWidth="1"/>
    <col min="517" max="517" width="12.44140625" bestFit="1" customWidth="1"/>
    <col min="519" max="519" width="9.88671875" customWidth="1"/>
    <col min="520" max="520" width="10.109375" customWidth="1"/>
    <col min="525" max="525" width="10.44140625" customWidth="1"/>
    <col min="765" max="765" width="15.33203125" customWidth="1"/>
    <col min="766" max="766" width="10" bestFit="1" customWidth="1"/>
    <col min="769" max="769" width="10.109375" bestFit="1" customWidth="1"/>
    <col min="772" max="772" width="10.109375" bestFit="1" customWidth="1"/>
    <col min="773" max="773" width="12.44140625" bestFit="1" customWidth="1"/>
    <col min="775" max="775" width="9.88671875" customWidth="1"/>
    <col min="776" max="776" width="10.109375" customWidth="1"/>
    <col min="781" max="781" width="10.44140625" customWidth="1"/>
    <col min="1021" max="1021" width="15.33203125" customWidth="1"/>
    <col min="1022" max="1022" width="10" bestFit="1" customWidth="1"/>
    <col min="1025" max="1025" width="10.109375" bestFit="1" customWidth="1"/>
    <col min="1028" max="1028" width="10.109375" bestFit="1" customWidth="1"/>
    <col min="1029" max="1029" width="12.44140625" bestFit="1" customWidth="1"/>
    <col min="1031" max="1031" width="9.88671875" customWidth="1"/>
    <col min="1032" max="1032" width="10.109375" customWidth="1"/>
    <col min="1037" max="1037" width="10.44140625" customWidth="1"/>
    <col min="1277" max="1277" width="15.33203125" customWidth="1"/>
    <col min="1278" max="1278" width="10" bestFit="1" customWidth="1"/>
    <col min="1281" max="1281" width="10.109375" bestFit="1" customWidth="1"/>
    <col min="1284" max="1284" width="10.109375" bestFit="1" customWidth="1"/>
    <col min="1285" max="1285" width="12.44140625" bestFit="1" customWidth="1"/>
    <col min="1287" max="1287" width="9.88671875" customWidth="1"/>
    <col min="1288" max="1288" width="10.109375" customWidth="1"/>
    <col min="1293" max="1293" width="10.44140625" customWidth="1"/>
    <col min="1533" max="1533" width="15.33203125" customWidth="1"/>
    <col min="1534" max="1534" width="10" bestFit="1" customWidth="1"/>
    <col min="1537" max="1537" width="10.109375" bestFit="1" customWidth="1"/>
    <col min="1540" max="1540" width="10.109375" bestFit="1" customWidth="1"/>
    <col min="1541" max="1541" width="12.44140625" bestFit="1" customWidth="1"/>
    <col min="1543" max="1543" width="9.88671875" customWidth="1"/>
    <col min="1544" max="1544" width="10.109375" customWidth="1"/>
    <col min="1549" max="1549" width="10.44140625" customWidth="1"/>
    <col min="1789" max="1789" width="15.33203125" customWidth="1"/>
    <col min="1790" max="1790" width="10" bestFit="1" customWidth="1"/>
    <col min="1793" max="1793" width="10.109375" bestFit="1" customWidth="1"/>
    <col min="1796" max="1796" width="10.109375" bestFit="1" customWidth="1"/>
    <col min="1797" max="1797" width="12.44140625" bestFit="1" customWidth="1"/>
    <col min="1799" max="1799" width="9.88671875" customWidth="1"/>
    <col min="1800" max="1800" width="10.109375" customWidth="1"/>
    <col min="1805" max="1805" width="10.44140625" customWidth="1"/>
    <col min="2045" max="2045" width="15.33203125" customWidth="1"/>
    <col min="2046" max="2046" width="10" bestFit="1" customWidth="1"/>
    <col min="2049" max="2049" width="10.109375" bestFit="1" customWidth="1"/>
    <col min="2052" max="2052" width="10.109375" bestFit="1" customWidth="1"/>
    <col min="2053" max="2053" width="12.44140625" bestFit="1" customWidth="1"/>
    <col min="2055" max="2055" width="9.88671875" customWidth="1"/>
    <col min="2056" max="2056" width="10.109375" customWidth="1"/>
    <col min="2061" max="2061" width="10.44140625" customWidth="1"/>
    <col min="2301" max="2301" width="15.33203125" customWidth="1"/>
    <col min="2302" max="2302" width="10" bestFit="1" customWidth="1"/>
    <col min="2305" max="2305" width="10.109375" bestFit="1" customWidth="1"/>
    <col min="2308" max="2308" width="10.109375" bestFit="1" customWidth="1"/>
    <col min="2309" max="2309" width="12.44140625" bestFit="1" customWidth="1"/>
    <col min="2311" max="2311" width="9.88671875" customWidth="1"/>
    <col min="2312" max="2312" width="10.109375" customWidth="1"/>
    <col min="2317" max="2317" width="10.44140625" customWidth="1"/>
    <col min="2557" max="2557" width="15.33203125" customWidth="1"/>
    <col min="2558" max="2558" width="10" bestFit="1" customWidth="1"/>
    <col min="2561" max="2561" width="10.109375" bestFit="1" customWidth="1"/>
    <col min="2564" max="2564" width="10.109375" bestFit="1" customWidth="1"/>
    <col min="2565" max="2565" width="12.44140625" bestFit="1" customWidth="1"/>
    <col min="2567" max="2567" width="9.88671875" customWidth="1"/>
    <col min="2568" max="2568" width="10.109375" customWidth="1"/>
    <col min="2573" max="2573" width="10.44140625" customWidth="1"/>
    <col min="2813" max="2813" width="15.33203125" customWidth="1"/>
    <col min="2814" max="2814" width="10" bestFit="1" customWidth="1"/>
    <col min="2817" max="2817" width="10.109375" bestFit="1" customWidth="1"/>
    <col min="2820" max="2820" width="10.109375" bestFit="1" customWidth="1"/>
    <col min="2821" max="2821" width="12.44140625" bestFit="1" customWidth="1"/>
    <col min="2823" max="2823" width="9.88671875" customWidth="1"/>
    <col min="2824" max="2824" width="10.109375" customWidth="1"/>
    <col min="2829" max="2829" width="10.44140625" customWidth="1"/>
    <col min="3069" max="3069" width="15.33203125" customWidth="1"/>
    <col min="3070" max="3070" width="10" bestFit="1" customWidth="1"/>
    <col min="3073" max="3073" width="10.109375" bestFit="1" customWidth="1"/>
    <col min="3076" max="3076" width="10.109375" bestFit="1" customWidth="1"/>
    <col min="3077" max="3077" width="12.44140625" bestFit="1" customWidth="1"/>
    <col min="3079" max="3079" width="9.88671875" customWidth="1"/>
    <col min="3080" max="3080" width="10.109375" customWidth="1"/>
    <col min="3085" max="3085" width="10.44140625" customWidth="1"/>
    <col min="3325" max="3325" width="15.33203125" customWidth="1"/>
    <col min="3326" max="3326" width="10" bestFit="1" customWidth="1"/>
    <col min="3329" max="3329" width="10.109375" bestFit="1" customWidth="1"/>
    <col min="3332" max="3332" width="10.109375" bestFit="1" customWidth="1"/>
    <col min="3333" max="3333" width="12.44140625" bestFit="1" customWidth="1"/>
    <col min="3335" max="3335" width="9.88671875" customWidth="1"/>
    <col min="3336" max="3336" width="10.109375" customWidth="1"/>
    <col min="3341" max="3341" width="10.44140625" customWidth="1"/>
    <col min="3581" max="3581" width="15.33203125" customWidth="1"/>
    <col min="3582" max="3582" width="10" bestFit="1" customWidth="1"/>
    <col min="3585" max="3585" width="10.109375" bestFit="1" customWidth="1"/>
    <col min="3588" max="3588" width="10.109375" bestFit="1" customWidth="1"/>
    <col min="3589" max="3589" width="12.44140625" bestFit="1" customWidth="1"/>
    <col min="3591" max="3591" width="9.88671875" customWidth="1"/>
    <col min="3592" max="3592" width="10.109375" customWidth="1"/>
    <col min="3597" max="3597" width="10.44140625" customWidth="1"/>
    <col min="3837" max="3837" width="15.33203125" customWidth="1"/>
    <col min="3838" max="3838" width="10" bestFit="1" customWidth="1"/>
    <col min="3841" max="3841" width="10.109375" bestFit="1" customWidth="1"/>
    <col min="3844" max="3844" width="10.109375" bestFit="1" customWidth="1"/>
    <col min="3845" max="3845" width="12.44140625" bestFit="1" customWidth="1"/>
    <col min="3847" max="3847" width="9.88671875" customWidth="1"/>
    <col min="3848" max="3848" width="10.109375" customWidth="1"/>
    <col min="3853" max="3853" width="10.44140625" customWidth="1"/>
    <col min="4093" max="4093" width="15.33203125" customWidth="1"/>
    <col min="4094" max="4094" width="10" bestFit="1" customWidth="1"/>
    <col min="4097" max="4097" width="10.109375" bestFit="1" customWidth="1"/>
    <col min="4100" max="4100" width="10.109375" bestFit="1" customWidth="1"/>
    <col min="4101" max="4101" width="12.44140625" bestFit="1" customWidth="1"/>
    <col min="4103" max="4103" width="9.88671875" customWidth="1"/>
    <col min="4104" max="4104" width="10.109375" customWidth="1"/>
    <col min="4109" max="4109" width="10.44140625" customWidth="1"/>
    <col min="4349" max="4349" width="15.33203125" customWidth="1"/>
    <col min="4350" max="4350" width="10" bestFit="1" customWidth="1"/>
    <col min="4353" max="4353" width="10.109375" bestFit="1" customWidth="1"/>
    <col min="4356" max="4356" width="10.109375" bestFit="1" customWidth="1"/>
    <col min="4357" max="4357" width="12.44140625" bestFit="1" customWidth="1"/>
    <col min="4359" max="4359" width="9.88671875" customWidth="1"/>
    <col min="4360" max="4360" width="10.109375" customWidth="1"/>
    <col min="4365" max="4365" width="10.44140625" customWidth="1"/>
    <col min="4605" max="4605" width="15.33203125" customWidth="1"/>
    <col min="4606" max="4606" width="10" bestFit="1" customWidth="1"/>
    <col min="4609" max="4609" width="10.109375" bestFit="1" customWidth="1"/>
    <col min="4612" max="4612" width="10.109375" bestFit="1" customWidth="1"/>
    <col min="4613" max="4613" width="12.44140625" bestFit="1" customWidth="1"/>
    <col min="4615" max="4615" width="9.88671875" customWidth="1"/>
    <col min="4616" max="4616" width="10.109375" customWidth="1"/>
    <col min="4621" max="4621" width="10.44140625" customWidth="1"/>
    <col min="4861" max="4861" width="15.33203125" customWidth="1"/>
    <col min="4862" max="4862" width="10" bestFit="1" customWidth="1"/>
    <col min="4865" max="4865" width="10.109375" bestFit="1" customWidth="1"/>
    <col min="4868" max="4868" width="10.109375" bestFit="1" customWidth="1"/>
    <col min="4869" max="4869" width="12.44140625" bestFit="1" customWidth="1"/>
    <col min="4871" max="4871" width="9.88671875" customWidth="1"/>
    <col min="4872" max="4872" width="10.109375" customWidth="1"/>
    <col min="4877" max="4877" width="10.44140625" customWidth="1"/>
    <col min="5117" max="5117" width="15.33203125" customWidth="1"/>
    <col min="5118" max="5118" width="10" bestFit="1" customWidth="1"/>
    <col min="5121" max="5121" width="10.109375" bestFit="1" customWidth="1"/>
    <col min="5124" max="5124" width="10.109375" bestFit="1" customWidth="1"/>
    <col min="5125" max="5125" width="12.44140625" bestFit="1" customWidth="1"/>
    <col min="5127" max="5127" width="9.88671875" customWidth="1"/>
    <col min="5128" max="5128" width="10.109375" customWidth="1"/>
    <col min="5133" max="5133" width="10.44140625" customWidth="1"/>
    <col min="5373" max="5373" width="15.33203125" customWidth="1"/>
    <col min="5374" max="5374" width="10" bestFit="1" customWidth="1"/>
    <col min="5377" max="5377" width="10.109375" bestFit="1" customWidth="1"/>
    <col min="5380" max="5380" width="10.109375" bestFit="1" customWidth="1"/>
    <col min="5381" max="5381" width="12.44140625" bestFit="1" customWidth="1"/>
    <col min="5383" max="5383" width="9.88671875" customWidth="1"/>
    <col min="5384" max="5384" width="10.109375" customWidth="1"/>
    <col min="5389" max="5389" width="10.44140625" customWidth="1"/>
    <col min="5629" max="5629" width="15.33203125" customWidth="1"/>
    <col min="5630" max="5630" width="10" bestFit="1" customWidth="1"/>
    <col min="5633" max="5633" width="10.109375" bestFit="1" customWidth="1"/>
    <col min="5636" max="5636" width="10.109375" bestFit="1" customWidth="1"/>
    <col min="5637" max="5637" width="12.44140625" bestFit="1" customWidth="1"/>
    <col min="5639" max="5639" width="9.88671875" customWidth="1"/>
    <col min="5640" max="5640" width="10.109375" customWidth="1"/>
    <col min="5645" max="5645" width="10.44140625" customWidth="1"/>
    <col min="5885" max="5885" width="15.33203125" customWidth="1"/>
    <col min="5886" max="5886" width="10" bestFit="1" customWidth="1"/>
    <col min="5889" max="5889" width="10.109375" bestFit="1" customWidth="1"/>
    <col min="5892" max="5892" width="10.109375" bestFit="1" customWidth="1"/>
    <col min="5893" max="5893" width="12.44140625" bestFit="1" customWidth="1"/>
    <col min="5895" max="5895" width="9.88671875" customWidth="1"/>
    <col min="5896" max="5896" width="10.109375" customWidth="1"/>
    <col min="5901" max="5901" width="10.44140625" customWidth="1"/>
    <col min="6141" max="6141" width="15.33203125" customWidth="1"/>
    <col min="6142" max="6142" width="10" bestFit="1" customWidth="1"/>
    <col min="6145" max="6145" width="10.109375" bestFit="1" customWidth="1"/>
    <col min="6148" max="6148" width="10.109375" bestFit="1" customWidth="1"/>
    <col min="6149" max="6149" width="12.44140625" bestFit="1" customWidth="1"/>
    <col min="6151" max="6151" width="9.88671875" customWidth="1"/>
    <col min="6152" max="6152" width="10.109375" customWidth="1"/>
    <col min="6157" max="6157" width="10.44140625" customWidth="1"/>
    <col min="6397" max="6397" width="15.33203125" customWidth="1"/>
    <col min="6398" max="6398" width="10" bestFit="1" customWidth="1"/>
    <col min="6401" max="6401" width="10.109375" bestFit="1" customWidth="1"/>
    <col min="6404" max="6404" width="10.109375" bestFit="1" customWidth="1"/>
    <col min="6405" max="6405" width="12.44140625" bestFit="1" customWidth="1"/>
    <col min="6407" max="6407" width="9.88671875" customWidth="1"/>
    <col min="6408" max="6408" width="10.109375" customWidth="1"/>
    <col min="6413" max="6413" width="10.44140625" customWidth="1"/>
    <col min="6653" max="6653" width="15.33203125" customWidth="1"/>
    <col min="6654" max="6654" width="10" bestFit="1" customWidth="1"/>
    <col min="6657" max="6657" width="10.109375" bestFit="1" customWidth="1"/>
    <col min="6660" max="6660" width="10.109375" bestFit="1" customWidth="1"/>
    <col min="6661" max="6661" width="12.44140625" bestFit="1" customWidth="1"/>
    <col min="6663" max="6663" width="9.88671875" customWidth="1"/>
    <col min="6664" max="6664" width="10.109375" customWidth="1"/>
    <col min="6669" max="6669" width="10.44140625" customWidth="1"/>
    <col min="6909" max="6909" width="15.33203125" customWidth="1"/>
    <col min="6910" max="6910" width="10" bestFit="1" customWidth="1"/>
    <col min="6913" max="6913" width="10.109375" bestFit="1" customWidth="1"/>
    <col min="6916" max="6916" width="10.109375" bestFit="1" customWidth="1"/>
    <col min="6917" max="6917" width="12.44140625" bestFit="1" customWidth="1"/>
    <col min="6919" max="6919" width="9.88671875" customWidth="1"/>
    <col min="6920" max="6920" width="10.109375" customWidth="1"/>
    <col min="6925" max="6925" width="10.44140625" customWidth="1"/>
    <col min="7165" max="7165" width="15.33203125" customWidth="1"/>
    <col min="7166" max="7166" width="10" bestFit="1" customWidth="1"/>
    <col min="7169" max="7169" width="10.109375" bestFit="1" customWidth="1"/>
    <col min="7172" max="7172" width="10.109375" bestFit="1" customWidth="1"/>
    <col min="7173" max="7173" width="12.44140625" bestFit="1" customWidth="1"/>
    <col min="7175" max="7175" width="9.88671875" customWidth="1"/>
    <col min="7176" max="7176" width="10.109375" customWidth="1"/>
    <col min="7181" max="7181" width="10.44140625" customWidth="1"/>
    <col min="7421" max="7421" width="15.33203125" customWidth="1"/>
    <col min="7422" max="7422" width="10" bestFit="1" customWidth="1"/>
    <col min="7425" max="7425" width="10.109375" bestFit="1" customWidth="1"/>
    <col min="7428" max="7428" width="10.109375" bestFit="1" customWidth="1"/>
    <col min="7429" max="7429" width="12.44140625" bestFit="1" customWidth="1"/>
    <col min="7431" max="7431" width="9.88671875" customWidth="1"/>
    <col min="7432" max="7432" width="10.109375" customWidth="1"/>
    <col min="7437" max="7437" width="10.44140625" customWidth="1"/>
    <col min="7677" max="7677" width="15.33203125" customWidth="1"/>
    <col min="7678" max="7678" width="10" bestFit="1" customWidth="1"/>
    <col min="7681" max="7681" width="10.109375" bestFit="1" customWidth="1"/>
    <col min="7684" max="7684" width="10.109375" bestFit="1" customWidth="1"/>
    <col min="7685" max="7685" width="12.44140625" bestFit="1" customWidth="1"/>
    <col min="7687" max="7687" width="9.88671875" customWidth="1"/>
    <col min="7688" max="7688" width="10.109375" customWidth="1"/>
    <col min="7693" max="7693" width="10.44140625" customWidth="1"/>
    <col min="7933" max="7933" width="15.33203125" customWidth="1"/>
    <col min="7934" max="7934" width="10" bestFit="1" customWidth="1"/>
    <col min="7937" max="7937" width="10.109375" bestFit="1" customWidth="1"/>
    <col min="7940" max="7940" width="10.109375" bestFit="1" customWidth="1"/>
    <col min="7941" max="7941" width="12.44140625" bestFit="1" customWidth="1"/>
    <col min="7943" max="7943" width="9.88671875" customWidth="1"/>
    <col min="7944" max="7944" width="10.109375" customWidth="1"/>
    <col min="7949" max="7949" width="10.44140625" customWidth="1"/>
    <col min="8189" max="8189" width="15.33203125" customWidth="1"/>
    <col min="8190" max="8190" width="10" bestFit="1" customWidth="1"/>
    <col min="8193" max="8193" width="10.109375" bestFit="1" customWidth="1"/>
    <col min="8196" max="8196" width="10.109375" bestFit="1" customWidth="1"/>
    <col min="8197" max="8197" width="12.44140625" bestFit="1" customWidth="1"/>
    <col min="8199" max="8199" width="9.88671875" customWidth="1"/>
    <col min="8200" max="8200" width="10.109375" customWidth="1"/>
    <col min="8205" max="8205" width="10.44140625" customWidth="1"/>
    <col min="8445" max="8445" width="15.33203125" customWidth="1"/>
    <col min="8446" max="8446" width="10" bestFit="1" customWidth="1"/>
    <col min="8449" max="8449" width="10.109375" bestFit="1" customWidth="1"/>
    <col min="8452" max="8452" width="10.109375" bestFit="1" customWidth="1"/>
    <col min="8453" max="8453" width="12.44140625" bestFit="1" customWidth="1"/>
    <col min="8455" max="8455" width="9.88671875" customWidth="1"/>
    <col min="8456" max="8456" width="10.109375" customWidth="1"/>
    <col min="8461" max="8461" width="10.44140625" customWidth="1"/>
    <col min="8701" max="8701" width="15.33203125" customWidth="1"/>
    <col min="8702" max="8702" width="10" bestFit="1" customWidth="1"/>
    <col min="8705" max="8705" width="10.109375" bestFit="1" customWidth="1"/>
    <col min="8708" max="8708" width="10.109375" bestFit="1" customWidth="1"/>
    <col min="8709" max="8709" width="12.44140625" bestFit="1" customWidth="1"/>
    <col min="8711" max="8711" width="9.88671875" customWidth="1"/>
    <col min="8712" max="8712" width="10.109375" customWidth="1"/>
    <col min="8717" max="8717" width="10.44140625" customWidth="1"/>
    <col min="8957" max="8957" width="15.33203125" customWidth="1"/>
    <col min="8958" max="8958" width="10" bestFit="1" customWidth="1"/>
    <col min="8961" max="8961" width="10.109375" bestFit="1" customWidth="1"/>
    <col min="8964" max="8964" width="10.109375" bestFit="1" customWidth="1"/>
    <col min="8965" max="8965" width="12.44140625" bestFit="1" customWidth="1"/>
    <col min="8967" max="8967" width="9.88671875" customWidth="1"/>
    <col min="8968" max="8968" width="10.109375" customWidth="1"/>
    <col min="8973" max="8973" width="10.44140625" customWidth="1"/>
    <col min="9213" max="9213" width="15.33203125" customWidth="1"/>
    <col min="9214" max="9214" width="10" bestFit="1" customWidth="1"/>
    <col min="9217" max="9217" width="10.109375" bestFit="1" customWidth="1"/>
    <col min="9220" max="9220" width="10.109375" bestFit="1" customWidth="1"/>
    <col min="9221" max="9221" width="12.44140625" bestFit="1" customWidth="1"/>
    <col min="9223" max="9223" width="9.88671875" customWidth="1"/>
    <col min="9224" max="9224" width="10.109375" customWidth="1"/>
    <col min="9229" max="9229" width="10.44140625" customWidth="1"/>
    <col min="9469" max="9469" width="15.33203125" customWidth="1"/>
    <col min="9470" max="9470" width="10" bestFit="1" customWidth="1"/>
    <col min="9473" max="9473" width="10.109375" bestFit="1" customWidth="1"/>
    <col min="9476" max="9476" width="10.109375" bestFit="1" customWidth="1"/>
    <col min="9477" max="9477" width="12.44140625" bestFit="1" customWidth="1"/>
    <col min="9479" max="9479" width="9.88671875" customWidth="1"/>
    <col min="9480" max="9480" width="10.109375" customWidth="1"/>
    <col min="9485" max="9485" width="10.44140625" customWidth="1"/>
    <col min="9725" max="9725" width="15.33203125" customWidth="1"/>
    <col min="9726" max="9726" width="10" bestFit="1" customWidth="1"/>
    <col min="9729" max="9729" width="10.109375" bestFit="1" customWidth="1"/>
    <col min="9732" max="9732" width="10.109375" bestFit="1" customWidth="1"/>
    <col min="9733" max="9733" width="12.44140625" bestFit="1" customWidth="1"/>
    <col min="9735" max="9735" width="9.88671875" customWidth="1"/>
    <col min="9736" max="9736" width="10.109375" customWidth="1"/>
    <col min="9741" max="9741" width="10.44140625" customWidth="1"/>
    <col min="9981" max="9981" width="15.33203125" customWidth="1"/>
    <col min="9982" max="9982" width="10" bestFit="1" customWidth="1"/>
    <col min="9985" max="9985" width="10.109375" bestFit="1" customWidth="1"/>
    <col min="9988" max="9988" width="10.109375" bestFit="1" customWidth="1"/>
    <col min="9989" max="9989" width="12.44140625" bestFit="1" customWidth="1"/>
    <col min="9991" max="9991" width="9.88671875" customWidth="1"/>
    <col min="9992" max="9992" width="10.109375" customWidth="1"/>
    <col min="9997" max="9997" width="10.44140625" customWidth="1"/>
    <col min="10237" max="10237" width="15.33203125" customWidth="1"/>
    <col min="10238" max="10238" width="10" bestFit="1" customWidth="1"/>
    <col min="10241" max="10241" width="10.109375" bestFit="1" customWidth="1"/>
    <col min="10244" max="10244" width="10.109375" bestFit="1" customWidth="1"/>
    <col min="10245" max="10245" width="12.44140625" bestFit="1" customWidth="1"/>
    <col min="10247" max="10247" width="9.88671875" customWidth="1"/>
    <col min="10248" max="10248" width="10.109375" customWidth="1"/>
    <col min="10253" max="10253" width="10.44140625" customWidth="1"/>
    <col min="10493" max="10493" width="15.33203125" customWidth="1"/>
    <col min="10494" max="10494" width="10" bestFit="1" customWidth="1"/>
    <col min="10497" max="10497" width="10.109375" bestFit="1" customWidth="1"/>
    <col min="10500" max="10500" width="10.109375" bestFit="1" customWidth="1"/>
    <col min="10501" max="10501" width="12.44140625" bestFit="1" customWidth="1"/>
    <col min="10503" max="10503" width="9.88671875" customWidth="1"/>
    <col min="10504" max="10504" width="10.109375" customWidth="1"/>
    <col min="10509" max="10509" width="10.44140625" customWidth="1"/>
    <col min="10749" max="10749" width="15.33203125" customWidth="1"/>
    <col min="10750" max="10750" width="10" bestFit="1" customWidth="1"/>
    <col min="10753" max="10753" width="10.109375" bestFit="1" customWidth="1"/>
    <col min="10756" max="10756" width="10.109375" bestFit="1" customWidth="1"/>
    <col min="10757" max="10757" width="12.44140625" bestFit="1" customWidth="1"/>
    <col min="10759" max="10759" width="9.88671875" customWidth="1"/>
    <col min="10760" max="10760" width="10.109375" customWidth="1"/>
    <col min="10765" max="10765" width="10.44140625" customWidth="1"/>
    <col min="11005" max="11005" width="15.33203125" customWidth="1"/>
    <col min="11006" max="11006" width="10" bestFit="1" customWidth="1"/>
    <col min="11009" max="11009" width="10.109375" bestFit="1" customWidth="1"/>
    <col min="11012" max="11012" width="10.109375" bestFit="1" customWidth="1"/>
    <col min="11013" max="11013" width="12.44140625" bestFit="1" customWidth="1"/>
    <col min="11015" max="11015" width="9.88671875" customWidth="1"/>
    <col min="11016" max="11016" width="10.109375" customWidth="1"/>
    <col min="11021" max="11021" width="10.44140625" customWidth="1"/>
    <col min="11261" max="11261" width="15.33203125" customWidth="1"/>
    <col min="11262" max="11262" width="10" bestFit="1" customWidth="1"/>
    <col min="11265" max="11265" width="10.109375" bestFit="1" customWidth="1"/>
    <col min="11268" max="11268" width="10.109375" bestFit="1" customWidth="1"/>
    <col min="11269" max="11269" width="12.44140625" bestFit="1" customWidth="1"/>
    <col min="11271" max="11271" width="9.88671875" customWidth="1"/>
    <col min="11272" max="11272" width="10.109375" customWidth="1"/>
    <col min="11277" max="11277" width="10.44140625" customWidth="1"/>
    <col min="11517" max="11517" width="15.33203125" customWidth="1"/>
    <col min="11518" max="11518" width="10" bestFit="1" customWidth="1"/>
    <col min="11521" max="11521" width="10.109375" bestFit="1" customWidth="1"/>
    <col min="11524" max="11524" width="10.109375" bestFit="1" customWidth="1"/>
    <col min="11525" max="11525" width="12.44140625" bestFit="1" customWidth="1"/>
    <col min="11527" max="11527" width="9.88671875" customWidth="1"/>
    <col min="11528" max="11528" width="10.109375" customWidth="1"/>
    <col min="11533" max="11533" width="10.44140625" customWidth="1"/>
    <col min="11773" max="11773" width="15.33203125" customWidth="1"/>
    <col min="11774" max="11774" width="10" bestFit="1" customWidth="1"/>
    <col min="11777" max="11777" width="10.109375" bestFit="1" customWidth="1"/>
    <col min="11780" max="11780" width="10.109375" bestFit="1" customWidth="1"/>
    <col min="11781" max="11781" width="12.44140625" bestFit="1" customWidth="1"/>
    <col min="11783" max="11783" width="9.88671875" customWidth="1"/>
    <col min="11784" max="11784" width="10.109375" customWidth="1"/>
    <col min="11789" max="11789" width="10.44140625" customWidth="1"/>
    <col min="12029" max="12029" width="15.33203125" customWidth="1"/>
    <col min="12030" max="12030" width="10" bestFit="1" customWidth="1"/>
    <col min="12033" max="12033" width="10.109375" bestFit="1" customWidth="1"/>
    <col min="12036" max="12036" width="10.109375" bestFit="1" customWidth="1"/>
    <col min="12037" max="12037" width="12.44140625" bestFit="1" customWidth="1"/>
    <col min="12039" max="12039" width="9.88671875" customWidth="1"/>
    <col min="12040" max="12040" width="10.109375" customWidth="1"/>
    <col min="12045" max="12045" width="10.44140625" customWidth="1"/>
    <col min="12285" max="12285" width="15.33203125" customWidth="1"/>
    <col min="12286" max="12286" width="10" bestFit="1" customWidth="1"/>
    <col min="12289" max="12289" width="10.109375" bestFit="1" customWidth="1"/>
    <col min="12292" max="12292" width="10.109375" bestFit="1" customWidth="1"/>
    <col min="12293" max="12293" width="12.44140625" bestFit="1" customWidth="1"/>
    <col min="12295" max="12295" width="9.88671875" customWidth="1"/>
    <col min="12296" max="12296" width="10.109375" customWidth="1"/>
    <col min="12301" max="12301" width="10.44140625" customWidth="1"/>
    <col min="12541" max="12541" width="15.33203125" customWidth="1"/>
    <col min="12542" max="12542" width="10" bestFit="1" customWidth="1"/>
    <col min="12545" max="12545" width="10.109375" bestFit="1" customWidth="1"/>
    <col min="12548" max="12548" width="10.109375" bestFit="1" customWidth="1"/>
    <col min="12549" max="12549" width="12.44140625" bestFit="1" customWidth="1"/>
    <col min="12551" max="12551" width="9.88671875" customWidth="1"/>
    <col min="12552" max="12552" width="10.109375" customWidth="1"/>
    <col min="12557" max="12557" width="10.44140625" customWidth="1"/>
    <col min="12797" max="12797" width="15.33203125" customWidth="1"/>
    <col min="12798" max="12798" width="10" bestFit="1" customWidth="1"/>
    <col min="12801" max="12801" width="10.109375" bestFit="1" customWidth="1"/>
    <col min="12804" max="12804" width="10.109375" bestFit="1" customWidth="1"/>
    <col min="12805" max="12805" width="12.44140625" bestFit="1" customWidth="1"/>
    <col min="12807" max="12807" width="9.88671875" customWidth="1"/>
    <col min="12808" max="12808" width="10.109375" customWidth="1"/>
    <col min="12813" max="12813" width="10.44140625" customWidth="1"/>
    <col min="13053" max="13053" width="15.33203125" customWidth="1"/>
    <col min="13054" max="13054" width="10" bestFit="1" customWidth="1"/>
    <col min="13057" max="13057" width="10.109375" bestFit="1" customWidth="1"/>
    <col min="13060" max="13060" width="10.109375" bestFit="1" customWidth="1"/>
    <col min="13061" max="13061" width="12.44140625" bestFit="1" customWidth="1"/>
    <col min="13063" max="13063" width="9.88671875" customWidth="1"/>
    <col min="13064" max="13064" width="10.109375" customWidth="1"/>
    <col min="13069" max="13069" width="10.44140625" customWidth="1"/>
    <col min="13309" max="13309" width="15.33203125" customWidth="1"/>
    <col min="13310" max="13310" width="10" bestFit="1" customWidth="1"/>
    <col min="13313" max="13313" width="10.109375" bestFit="1" customWidth="1"/>
    <col min="13316" max="13316" width="10.109375" bestFit="1" customWidth="1"/>
    <col min="13317" max="13317" width="12.44140625" bestFit="1" customWidth="1"/>
    <col min="13319" max="13319" width="9.88671875" customWidth="1"/>
    <col min="13320" max="13320" width="10.109375" customWidth="1"/>
    <col min="13325" max="13325" width="10.44140625" customWidth="1"/>
    <col min="13565" max="13565" width="15.33203125" customWidth="1"/>
    <col min="13566" max="13566" width="10" bestFit="1" customWidth="1"/>
    <col min="13569" max="13569" width="10.109375" bestFit="1" customWidth="1"/>
    <col min="13572" max="13572" width="10.109375" bestFit="1" customWidth="1"/>
    <col min="13573" max="13573" width="12.44140625" bestFit="1" customWidth="1"/>
    <col min="13575" max="13575" width="9.88671875" customWidth="1"/>
    <col min="13576" max="13576" width="10.109375" customWidth="1"/>
    <col min="13581" max="13581" width="10.44140625" customWidth="1"/>
    <col min="13821" max="13821" width="15.33203125" customWidth="1"/>
    <col min="13822" max="13822" width="10" bestFit="1" customWidth="1"/>
    <col min="13825" max="13825" width="10.109375" bestFit="1" customWidth="1"/>
    <col min="13828" max="13828" width="10.109375" bestFit="1" customWidth="1"/>
    <col min="13829" max="13829" width="12.44140625" bestFit="1" customWidth="1"/>
    <col min="13831" max="13831" width="9.88671875" customWidth="1"/>
    <col min="13832" max="13832" width="10.109375" customWidth="1"/>
    <col min="13837" max="13837" width="10.44140625" customWidth="1"/>
    <col min="14077" max="14077" width="15.33203125" customWidth="1"/>
    <col min="14078" max="14078" width="10" bestFit="1" customWidth="1"/>
    <col min="14081" max="14081" width="10.109375" bestFit="1" customWidth="1"/>
    <col min="14084" max="14084" width="10.109375" bestFit="1" customWidth="1"/>
    <col min="14085" max="14085" width="12.44140625" bestFit="1" customWidth="1"/>
    <col min="14087" max="14087" width="9.88671875" customWidth="1"/>
    <col min="14088" max="14088" width="10.109375" customWidth="1"/>
    <col min="14093" max="14093" width="10.44140625" customWidth="1"/>
    <col min="14333" max="14333" width="15.33203125" customWidth="1"/>
    <col min="14334" max="14334" width="10" bestFit="1" customWidth="1"/>
    <col min="14337" max="14337" width="10.109375" bestFit="1" customWidth="1"/>
    <col min="14340" max="14340" width="10.109375" bestFit="1" customWidth="1"/>
    <col min="14341" max="14341" width="12.44140625" bestFit="1" customWidth="1"/>
    <col min="14343" max="14343" width="9.88671875" customWidth="1"/>
    <col min="14344" max="14344" width="10.109375" customWidth="1"/>
    <col min="14349" max="14349" width="10.44140625" customWidth="1"/>
    <col min="14589" max="14589" width="15.33203125" customWidth="1"/>
    <col min="14590" max="14590" width="10" bestFit="1" customWidth="1"/>
    <col min="14593" max="14593" width="10.109375" bestFit="1" customWidth="1"/>
    <col min="14596" max="14596" width="10.109375" bestFit="1" customWidth="1"/>
    <col min="14597" max="14597" width="12.44140625" bestFit="1" customWidth="1"/>
    <col min="14599" max="14599" width="9.88671875" customWidth="1"/>
    <col min="14600" max="14600" width="10.109375" customWidth="1"/>
    <col min="14605" max="14605" width="10.44140625" customWidth="1"/>
    <col min="14845" max="14845" width="15.33203125" customWidth="1"/>
    <col min="14846" max="14846" width="10" bestFit="1" customWidth="1"/>
    <col min="14849" max="14849" width="10.109375" bestFit="1" customWidth="1"/>
    <col min="14852" max="14852" width="10.109375" bestFit="1" customWidth="1"/>
    <col min="14853" max="14853" width="12.44140625" bestFit="1" customWidth="1"/>
    <col min="14855" max="14855" width="9.88671875" customWidth="1"/>
    <col min="14856" max="14856" width="10.109375" customWidth="1"/>
    <col min="14861" max="14861" width="10.44140625" customWidth="1"/>
    <col min="15101" max="15101" width="15.33203125" customWidth="1"/>
    <col min="15102" max="15102" width="10" bestFit="1" customWidth="1"/>
    <col min="15105" max="15105" width="10.109375" bestFit="1" customWidth="1"/>
    <col min="15108" max="15108" width="10.109375" bestFit="1" customWidth="1"/>
    <col min="15109" max="15109" width="12.44140625" bestFit="1" customWidth="1"/>
    <col min="15111" max="15111" width="9.88671875" customWidth="1"/>
    <col min="15112" max="15112" width="10.109375" customWidth="1"/>
    <col min="15117" max="15117" width="10.44140625" customWidth="1"/>
    <col min="15357" max="15357" width="15.33203125" customWidth="1"/>
    <col min="15358" max="15358" width="10" bestFit="1" customWidth="1"/>
    <col min="15361" max="15361" width="10.109375" bestFit="1" customWidth="1"/>
    <col min="15364" max="15364" width="10.109375" bestFit="1" customWidth="1"/>
    <col min="15365" max="15365" width="12.44140625" bestFit="1" customWidth="1"/>
    <col min="15367" max="15367" width="9.88671875" customWidth="1"/>
    <col min="15368" max="15368" width="10.109375" customWidth="1"/>
    <col min="15373" max="15373" width="10.44140625" customWidth="1"/>
    <col min="15613" max="15613" width="15.33203125" customWidth="1"/>
    <col min="15614" max="15614" width="10" bestFit="1" customWidth="1"/>
    <col min="15617" max="15617" width="10.109375" bestFit="1" customWidth="1"/>
    <col min="15620" max="15620" width="10.109375" bestFit="1" customWidth="1"/>
    <col min="15621" max="15621" width="12.44140625" bestFit="1" customWidth="1"/>
    <col min="15623" max="15623" width="9.88671875" customWidth="1"/>
    <col min="15624" max="15624" width="10.109375" customWidth="1"/>
    <col min="15629" max="15629" width="10.44140625" customWidth="1"/>
    <col min="15869" max="15869" width="15.33203125" customWidth="1"/>
    <col min="15870" max="15870" width="10" bestFit="1" customWidth="1"/>
    <col min="15873" max="15873" width="10.109375" bestFit="1" customWidth="1"/>
    <col min="15876" max="15876" width="10.109375" bestFit="1" customWidth="1"/>
    <col min="15877" max="15877" width="12.44140625" bestFit="1" customWidth="1"/>
    <col min="15879" max="15879" width="9.88671875" customWidth="1"/>
    <col min="15880" max="15880" width="10.109375" customWidth="1"/>
    <col min="15885" max="15885" width="10.44140625" customWidth="1"/>
    <col min="16125" max="16125" width="15.33203125" customWidth="1"/>
    <col min="16126" max="16126" width="10" bestFit="1" customWidth="1"/>
    <col min="16129" max="16129" width="10.109375" bestFit="1" customWidth="1"/>
    <col min="16132" max="16132" width="10.109375" bestFit="1" customWidth="1"/>
    <col min="16133" max="16133" width="12.44140625" bestFit="1" customWidth="1"/>
    <col min="16135" max="16135" width="9.88671875" customWidth="1"/>
    <col min="16136" max="16136" width="10.109375" customWidth="1"/>
    <col min="16141" max="16141" width="10.44140625" customWidth="1"/>
  </cols>
  <sheetData>
    <row r="1" spans="1:21" ht="45.6" x14ac:dyDescent="0.3">
      <c r="A1" s="16" t="s">
        <v>2637</v>
      </c>
      <c r="B1" s="17" t="s">
        <v>354</v>
      </c>
      <c r="C1" s="17" t="s">
        <v>355</v>
      </c>
      <c r="D1" s="18" t="s">
        <v>356</v>
      </c>
      <c r="E1" s="17" t="s">
        <v>357</v>
      </c>
      <c r="F1" s="19" t="s">
        <v>358</v>
      </c>
      <c r="G1" s="17" t="s">
        <v>359</v>
      </c>
      <c r="H1" s="17" t="s">
        <v>360</v>
      </c>
      <c r="I1" s="20" t="s">
        <v>361</v>
      </c>
      <c r="J1" s="21"/>
      <c r="K1" s="22" t="s">
        <v>362</v>
      </c>
      <c r="L1" s="22" t="s">
        <v>363</v>
      </c>
      <c r="O1" s="29"/>
      <c r="P1" s="39"/>
    </row>
    <row r="2" spans="1:21" ht="20.399999999999999" x14ac:dyDescent="0.3">
      <c r="A2" s="23" t="s">
        <v>2638</v>
      </c>
      <c r="B2" s="24">
        <v>1</v>
      </c>
      <c r="C2" s="24">
        <v>2</v>
      </c>
      <c r="D2" s="24">
        <v>3</v>
      </c>
      <c r="E2" s="24" t="s">
        <v>2639</v>
      </c>
      <c r="F2" s="24" t="s">
        <v>8</v>
      </c>
      <c r="G2" s="24" t="s">
        <v>2640</v>
      </c>
      <c r="H2" s="24" t="s">
        <v>4484</v>
      </c>
      <c r="I2" s="24">
        <v>8</v>
      </c>
      <c r="J2" s="21"/>
      <c r="O2" s="150" t="s">
        <v>4485</v>
      </c>
      <c r="P2" s="151">
        <v>246639.16</v>
      </c>
      <c r="Q2" s="150" t="s">
        <v>4485</v>
      </c>
      <c r="R2" s="151">
        <v>1879476.01</v>
      </c>
      <c r="S2" s="152">
        <f>P2+R2</f>
        <v>2126115.17</v>
      </c>
      <c r="U2" s="152">
        <f>H3-S2</f>
        <v>1326331.4676400009</v>
      </c>
    </row>
    <row r="3" spans="1:21" ht="20.399999999999999" x14ac:dyDescent="0.3">
      <c r="A3" s="23" t="s">
        <v>364</v>
      </c>
      <c r="B3" s="113">
        <v>49502.400000000001</v>
      </c>
      <c r="C3" s="109">
        <v>2684.36</v>
      </c>
      <c r="D3" s="112">
        <v>1363.6990000000001</v>
      </c>
      <c r="E3" s="115">
        <f>I3/C3</f>
        <v>77.565009909252112</v>
      </c>
      <c r="F3" s="117">
        <f>D3-E3</f>
        <v>1286.1339900907481</v>
      </c>
      <c r="G3" s="118">
        <f>F3/B3</f>
        <v>2.5981245153583424E-2</v>
      </c>
      <c r="H3" s="108">
        <f>F3*C3</f>
        <v>3452446.6376400008</v>
      </c>
      <c r="I3" s="110">
        <v>208212.41</v>
      </c>
      <c r="K3" s="163">
        <f>РАСЧЕТ!U829</f>
        <v>573.87722808254944</v>
      </c>
      <c r="L3" s="137">
        <f>F3-K3</f>
        <v>712.25676200819862</v>
      </c>
      <c r="M3" s="173">
        <f>L3/B3</f>
        <v>1.438832787921795E-2</v>
      </c>
      <c r="N3" s="164">
        <f>D3/D16</f>
        <v>0.41038978782618746</v>
      </c>
      <c r="O3" s="150" t="s">
        <v>4486</v>
      </c>
      <c r="P3" s="151">
        <v>246639.34</v>
      </c>
      <c r="Q3" s="150" t="s">
        <v>4486</v>
      </c>
      <c r="R3" s="151">
        <v>1879477.54</v>
      </c>
      <c r="S3" s="152">
        <f t="shared" ref="S3:S6" si="0">P3+R3</f>
        <v>2126116.88</v>
      </c>
      <c r="U3" s="152">
        <f t="shared" ref="U3:U4" si="1">H4-S3</f>
        <v>-170473.4566799996</v>
      </c>
    </row>
    <row r="4" spans="1:21" ht="20.399999999999999" x14ac:dyDescent="0.3">
      <c r="A4" s="23" t="s">
        <v>365</v>
      </c>
      <c r="B4" s="113">
        <v>49502.400000000001</v>
      </c>
      <c r="C4" s="109">
        <v>2684.36</v>
      </c>
      <c r="D4" s="112">
        <v>1052.9870000000001</v>
      </c>
      <c r="E4" s="115">
        <f>I4/C4</f>
        <v>324.45452919876618</v>
      </c>
      <c r="F4" s="117">
        <f>D4-E4</f>
        <v>728.5324708012339</v>
      </c>
      <c r="G4" s="118">
        <f t="shared" ref="G4:G14" si="2">F4/B4</f>
        <v>1.4717114135905205E-2</v>
      </c>
      <c r="H4" s="108">
        <f t="shared" ref="H4:H5" si="3">F4*C4</f>
        <v>1955643.4233200003</v>
      </c>
      <c r="I4" s="171">
        <v>870952.76</v>
      </c>
      <c r="K4" s="163">
        <f>РАСЧЕТ!V829</f>
        <v>443.12217048407211</v>
      </c>
      <c r="L4" s="137">
        <f>F4-K4</f>
        <v>285.41030031716178</v>
      </c>
      <c r="M4" s="173">
        <f t="shared" ref="M4" si="4">L4/B4</f>
        <v>5.765585109351502E-3</v>
      </c>
      <c r="N4" s="164">
        <f>D4/D16</f>
        <v>0.31688452621416724</v>
      </c>
      <c r="O4" s="150" t="s">
        <v>4487</v>
      </c>
      <c r="P4" s="151">
        <v>246639.05</v>
      </c>
      <c r="Q4" s="150" t="s">
        <v>4487</v>
      </c>
      <c r="R4" s="151">
        <v>1879477.52</v>
      </c>
      <c r="S4" s="152">
        <f t="shared" si="0"/>
        <v>2126116.5699999998</v>
      </c>
      <c r="U4" s="152">
        <f t="shared" si="1"/>
        <v>-10119.699999999721</v>
      </c>
    </row>
    <row r="5" spans="1:21" ht="20.399999999999999" x14ac:dyDescent="0.3">
      <c r="A5" s="23" t="s">
        <v>366</v>
      </c>
      <c r="B5" s="113">
        <v>49502.400000000001</v>
      </c>
      <c r="C5" s="109">
        <v>2684.36</v>
      </c>
      <c r="D5" s="112">
        <v>906.25</v>
      </c>
      <c r="E5" s="115">
        <f t="shared" ref="E5" si="5">I5/C5</f>
        <v>117.98133633342771</v>
      </c>
      <c r="F5" s="117">
        <f t="shared" ref="F5:F13" si="6">D5-E5</f>
        <v>788.26866366657225</v>
      </c>
      <c r="G5" s="118">
        <f t="shared" si="2"/>
        <v>1.5923847402682944E-2</v>
      </c>
      <c r="H5" s="108">
        <f t="shared" si="3"/>
        <v>2115996.87</v>
      </c>
      <c r="I5" s="110">
        <v>316704.38</v>
      </c>
      <c r="K5" s="163">
        <f>РАСЧЕТ!W829</f>
        <v>381.37172348869484</v>
      </c>
      <c r="L5" s="137">
        <f>F5-K5</f>
        <v>406.89694017787741</v>
      </c>
      <c r="M5" s="173">
        <f>L5/B5</f>
        <v>8.2197416726841003E-3</v>
      </c>
      <c r="N5" s="164">
        <f>D5/D16</f>
        <v>0.2727256859596453</v>
      </c>
      <c r="O5" s="150" t="s">
        <v>4488</v>
      </c>
      <c r="P5" s="151">
        <v>246639.33</v>
      </c>
      <c r="Q5" s="150" t="s">
        <v>4488</v>
      </c>
      <c r="R5" s="151">
        <v>1879477.55</v>
      </c>
      <c r="S5" s="152">
        <f t="shared" si="0"/>
        <v>2126116.88</v>
      </c>
      <c r="U5" s="152">
        <f>H13-S5</f>
        <v>-1166411.5353999999</v>
      </c>
    </row>
    <row r="6" spans="1:21" ht="20.399999999999999" x14ac:dyDescent="0.3">
      <c r="A6" s="23" t="s">
        <v>367</v>
      </c>
      <c r="B6" s="113"/>
      <c r="C6" s="109"/>
      <c r="D6" s="113"/>
      <c r="E6" s="115"/>
      <c r="F6" s="117"/>
      <c r="G6" s="118"/>
      <c r="H6" s="108"/>
      <c r="I6" s="110"/>
      <c r="K6" s="25">
        <f>K3+K4+K5</f>
        <v>1398.3711220553164</v>
      </c>
      <c r="L6" s="25">
        <f>SUM(L3:L5)</f>
        <v>1404.5640025032378</v>
      </c>
      <c r="M6" s="167"/>
      <c r="N6" s="165"/>
      <c r="O6" s="150" t="s">
        <v>4489</v>
      </c>
      <c r="P6" s="151">
        <v>246639.34</v>
      </c>
      <c r="Q6" s="150" t="s">
        <v>4489</v>
      </c>
      <c r="R6" s="151">
        <v>1879477.54</v>
      </c>
      <c r="S6" s="152">
        <f t="shared" si="0"/>
        <v>2126116.88</v>
      </c>
      <c r="U6" s="152">
        <f>H14-S6</f>
        <v>441020.7917200001</v>
      </c>
    </row>
    <row r="7" spans="1:21" x14ac:dyDescent="0.3">
      <c r="A7" s="23" t="s">
        <v>368</v>
      </c>
      <c r="B7" s="114"/>
      <c r="C7" s="109"/>
      <c r="D7" s="114"/>
      <c r="E7" s="116"/>
      <c r="F7" s="117"/>
      <c r="G7" s="118"/>
      <c r="H7" s="108"/>
      <c r="I7" s="110"/>
      <c r="M7" s="26"/>
      <c r="N7" s="165"/>
      <c r="O7" s="29"/>
      <c r="P7" s="39">
        <f>SUM(P2:P6)</f>
        <v>1233196.22</v>
      </c>
      <c r="R7" s="152">
        <f>SUM(R2:R6)</f>
        <v>9397386.1600000001</v>
      </c>
      <c r="U7" s="152">
        <f>SUM(U2:U6)</f>
        <v>420347.56728000171</v>
      </c>
    </row>
    <row r="8" spans="1:21" x14ac:dyDescent="0.3">
      <c r="A8" s="23" t="s">
        <v>369</v>
      </c>
      <c r="B8" s="114"/>
      <c r="C8" s="109"/>
      <c r="D8" s="114"/>
      <c r="E8" s="116"/>
      <c r="F8" s="117"/>
      <c r="G8" s="118"/>
      <c r="H8" s="108"/>
      <c r="I8" s="110"/>
      <c r="K8" s="27"/>
      <c r="M8" s="26"/>
      <c r="N8" s="165"/>
      <c r="O8" s="29"/>
      <c r="P8" s="39"/>
      <c r="U8" s="62">
        <f>U7/B4</f>
        <v>8.4914583389896592</v>
      </c>
    </row>
    <row r="9" spans="1:21" x14ac:dyDescent="0.3">
      <c r="A9" s="23" t="s">
        <v>370</v>
      </c>
      <c r="B9" s="114"/>
      <c r="C9" s="109"/>
      <c r="D9" s="114"/>
      <c r="E9" s="116"/>
      <c r="F9" s="117"/>
      <c r="G9" s="118"/>
      <c r="H9" s="108"/>
      <c r="I9" s="110"/>
      <c r="K9" s="27"/>
      <c r="M9" s="26"/>
      <c r="N9" s="165"/>
      <c r="O9" s="30"/>
      <c r="P9" s="39"/>
      <c r="R9" s="172"/>
    </row>
    <row r="10" spans="1:21" x14ac:dyDescent="0.3">
      <c r="A10" s="23" t="s">
        <v>371</v>
      </c>
      <c r="B10" s="114"/>
      <c r="C10" s="109"/>
      <c r="D10" s="114"/>
      <c r="E10" s="116"/>
      <c r="F10" s="117"/>
      <c r="G10" s="118"/>
      <c r="H10" s="108"/>
      <c r="I10" s="110"/>
      <c r="K10" s="27"/>
      <c r="M10" s="26"/>
      <c r="N10" s="165"/>
      <c r="P10" s="41"/>
    </row>
    <row r="11" spans="1:21" x14ac:dyDescent="0.3">
      <c r="A11" s="23" t="s">
        <v>372</v>
      </c>
      <c r="B11" s="114"/>
      <c r="C11" s="109"/>
      <c r="D11" s="114"/>
      <c r="E11" s="116"/>
      <c r="F11" s="117"/>
      <c r="G11" s="118"/>
      <c r="H11" s="108"/>
      <c r="I11" s="110"/>
      <c r="N11" s="165"/>
    </row>
    <row r="12" spans="1:21" x14ac:dyDescent="0.3">
      <c r="A12" s="23" t="s">
        <v>373</v>
      </c>
      <c r="B12" s="114"/>
      <c r="C12" s="109"/>
      <c r="D12" s="114"/>
      <c r="E12" s="116"/>
      <c r="F12" s="117"/>
      <c r="G12" s="118"/>
      <c r="H12" s="108"/>
      <c r="I12" s="111"/>
      <c r="K12" s="25"/>
      <c r="L12" s="25"/>
      <c r="M12" s="26"/>
      <c r="N12" s="165"/>
      <c r="R12" s="172"/>
    </row>
    <row r="13" spans="1:21" x14ac:dyDescent="0.3">
      <c r="A13" s="23" t="s">
        <v>374</v>
      </c>
      <c r="B13" s="114">
        <v>49502.400000000001</v>
      </c>
      <c r="C13" s="109">
        <v>2684.36</v>
      </c>
      <c r="D13" s="109">
        <v>485.48500000000001</v>
      </c>
      <c r="E13" s="116">
        <f t="shared" ref="E13" si="7">I13/C13</f>
        <v>127.96762356762878</v>
      </c>
      <c r="F13" s="117">
        <f t="shared" si="6"/>
        <v>357.51737643237124</v>
      </c>
      <c r="G13" s="118">
        <f t="shared" si="2"/>
        <v>7.2222230928676431E-3</v>
      </c>
      <c r="H13" s="108">
        <f>F13*C13</f>
        <v>959705.34460000007</v>
      </c>
      <c r="I13" s="134">
        <v>343511.17</v>
      </c>
      <c r="K13" s="168">
        <f>РАСЧЕТ!AF829</f>
        <v>191.21770935336752</v>
      </c>
      <c r="L13" s="168">
        <f>F13-K13</f>
        <v>166.29966707900371</v>
      </c>
      <c r="M13" s="173">
        <f>L13/B13</f>
        <v>3.3594263526415631E-3</v>
      </c>
      <c r="N13" s="164">
        <f>D13/D17</f>
        <v>0.31142553267920198</v>
      </c>
    </row>
    <row r="14" spans="1:21" x14ac:dyDescent="0.3">
      <c r="A14" s="23" t="s">
        <v>375</v>
      </c>
      <c r="B14" s="114">
        <v>49502.400000000001</v>
      </c>
      <c r="C14" s="109">
        <v>2684.36</v>
      </c>
      <c r="D14" s="109">
        <v>1073.4269999999999</v>
      </c>
      <c r="E14" s="116">
        <f>I14/C14</f>
        <v>117.09563173344857</v>
      </c>
      <c r="F14" s="117">
        <f>D14-E14</f>
        <v>956.33136826655129</v>
      </c>
      <c r="G14" s="118">
        <f t="shared" si="2"/>
        <v>1.9318888948142945E-2</v>
      </c>
      <c r="H14" s="108">
        <f>F14*C14</f>
        <v>2567137.67172</v>
      </c>
      <c r="I14" s="134">
        <v>314326.83</v>
      </c>
      <c r="K14" s="168">
        <f>РАСЧЕТ!AG829</f>
        <v>422.79010082300567</v>
      </c>
      <c r="L14" s="168">
        <f>F14-K14</f>
        <v>533.54126744354562</v>
      </c>
      <c r="M14" s="173">
        <f>L14/B14</f>
        <v>1.0778088889499209E-2</v>
      </c>
      <c r="N14" s="164">
        <f>D14/D17</f>
        <v>0.68857446732079808</v>
      </c>
    </row>
    <row r="15" spans="1:21" x14ac:dyDescent="0.3">
      <c r="D15" s="39"/>
      <c r="F15" s="39"/>
      <c r="K15" s="28">
        <f>SUM(K13:K14)</f>
        <v>614.00781017637314</v>
      </c>
      <c r="L15" s="28">
        <f>SUM(L13:L14)</f>
        <v>699.84093452254933</v>
      </c>
      <c r="N15" s="166"/>
    </row>
    <row r="16" spans="1:21" x14ac:dyDescent="0.3">
      <c r="C16" t="s">
        <v>2641</v>
      </c>
      <c r="D16" s="119">
        <f>SUM(D3:D5)</f>
        <v>3322.9360000000001</v>
      </c>
      <c r="E16" s="119">
        <f>SUM(E3:E5)</f>
        <v>520.00087544144606</v>
      </c>
      <c r="H16" s="119">
        <f>SUM(H3:H14)</f>
        <v>11050929.947280001</v>
      </c>
      <c r="I16" s="119">
        <f>SUM(I3:I14)</f>
        <v>2053707.5499999998</v>
      </c>
      <c r="R16" s="152"/>
    </row>
    <row r="17" spans="3:8" x14ac:dyDescent="0.3">
      <c r="C17" t="s">
        <v>2642</v>
      </c>
      <c r="D17" s="119">
        <f>SUM(D13:D14)</f>
        <v>1558.9119999999998</v>
      </c>
      <c r="E17" s="119">
        <f>SUM(E13:E14)</f>
        <v>245.06325530107733</v>
      </c>
      <c r="F17" s="29"/>
      <c r="G17" s="39"/>
    </row>
    <row r="18" spans="3:8" x14ac:dyDescent="0.3">
      <c r="F18" s="29"/>
      <c r="G18" s="60"/>
    </row>
    <row r="19" spans="3:8" x14ac:dyDescent="0.3">
      <c r="D19" s="135">
        <f>SUM(D3:D14)</f>
        <v>4881.848</v>
      </c>
      <c r="F19" s="29"/>
      <c r="G19" s="39"/>
    </row>
    <row r="21" spans="3:8" x14ac:dyDescent="0.3">
      <c r="D21" s="29">
        <v>45292</v>
      </c>
      <c r="E21" s="39">
        <f>D3/$D$16</f>
        <v>0.41038978782618746</v>
      </c>
      <c r="H21" s="152">
        <f>I4-18001.3</f>
        <v>852951.46</v>
      </c>
    </row>
    <row r="22" spans="3:8" x14ac:dyDescent="0.3">
      <c r="D22" s="29">
        <v>45323</v>
      </c>
      <c r="E22" s="39">
        <f t="shared" ref="E22:E23" si="8">D4/$D$16</f>
        <v>0.31688452621416724</v>
      </c>
    </row>
    <row r="23" spans="3:8" x14ac:dyDescent="0.3">
      <c r="D23" s="29">
        <v>45352</v>
      </c>
      <c r="E23" s="39">
        <f t="shared" si="8"/>
        <v>0.2727256859596453</v>
      </c>
    </row>
    <row r="24" spans="3:8" x14ac:dyDescent="0.3">
      <c r="D24" s="29">
        <v>45474</v>
      </c>
      <c r="E24" s="39"/>
    </row>
    <row r="25" spans="3:8" x14ac:dyDescent="0.3">
      <c r="D25" s="29">
        <v>45505</v>
      </c>
      <c r="E25" s="39"/>
    </row>
    <row r="26" spans="3:8" x14ac:dyDescent="0.3">
      <c r="D26" s="29">
        <v>45536</v>
      </c>
      <c r="E26" s="39"/>
    </row>
    <row r="27" spans="3:8" x14ac:dyDescent="0.3">
      <c r="D27" s="29">
        <v>45566</v>
      </c>
      <c r="E27" s="39"/>
    </row>
    <row r="28" spans="3:8" x14ac:dyDescent="0.3">
      <c r="D28" s="29">
        <v>45597</v>
      </c>
      <c r="E28" s="39">
        <f>D13/$D$17</f>
        <v>0.31142553267920198</v>
      </c>
    </row>
    <row r="29" spans="3:8" x14ac:dyDescent="0.3">
      <c r="D29" s="30">
        <v>45627</v>
      </c>
      <c r="E29" s="39">
        <f>D14/$D$17</f>
        <v>0.68857446732079808</v>
      </c>
    </row>
    <row r="30" spans="3:8" x14ac:dyDescent="0.3">
      <c r="E30" s="4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I1369"/>
  <sheetViews>
    <sheetView zoomScale="85" zoomScaleNormal="85" workbookViewId="0">
      <pane xSplit="5" ySplit="2" topLeftCell="AH3" activePane="bottomRight" state="frozen"/>
      <selection pane="topRight" activeCell="E1" sqref="E1"/>
      <selection pane="bottomLeft" activeCell="A3" sqref="A3"/>
      <selection pane="bottomRight" activeCell="A3" sqref="A3"/>
    </sheetView>
  </sheetViews>
  <sheetFormatPr defaultRowHeight="14.4" x14ac:dyDescent="0.3"/>
  <cols>
    <col min="1" max="1" width="21.21875" customWidth="1"/>
    <col min="2" max="2" width="6.77734375" customWidth="1"/>
    <col min="3" max="3" width="8.109375" customWidth="1"/>
    <col min="4" max="4" width="7.33203125" customWidth="1"/>
    <col min="5" max="5" width="8.21875" customWidth="1"/>
    <col min="6" max="6" width="7.33203125" customWidth="1"/>
    <col min="7" max="7" width="5.6640625" customWidth="1"/>
    <col min="8" max="8" width="7.33203125" customWidth="1"/>
    <col min="9" max="9" width="9.5546875" customWidth="1"/>
    <col min="10" max="10" width="6.6640625" customWidth="1"/>
    <col min="11" max="11" width="6.21875" customWidth="1"/>
    <col min="12" max="12" width="8.109375" customWidth="1"/>
    <col min="13" max="13" width="5.109375" customWidth="1"/>
    <col min="14" max="14" width="6" customWidth="1"/>
    <col min="15" max="15" width="7" customWidth="1"/>
    <col min="16" max="16" width="7.6640625" customWidth="1"/>
    <col min="17" max="17" width="6.5546875" customWidth="1"/>
    <col min="18" max="18" width="8" customWidth="1"/>
    <col min="19" max="19" width="9.44140625" customWidth="1"/>
    <col min="20" max="20" width="14.5546875" customWidth="1"/>
    <col min="21" max="21" width="9" bestFit="1" customWidth="1"/>
    <col min="22" max="22" width="8.77734375" customWidth="1"/>
    <col min="23" max="23" width="9" bestFit="1" customWidth="1"/>
    <col min="24" max="24" width="11.44140625" customWidth="1"/>
    <col min="25" max="25" width="10.33203125" customWidth="1"/>
    <col min="26" max="26" width="9.5546875" customWidth="1"/>
    <col min="27" max="27" width="11.109375" customWidth="1"/>
    <col min="28" max="28" width="9.109375" customWidth="1"/>
    <col min="29" max="29" width="7.6640625" customWidth="1"/>
    <col min="30" max="30" width="6.77734375" customWidth="1"/>
    <col min="31" max="31" width="9.33203125" customWidth="1"/>
    <col min="32" max="32" width="12" customWidth="1"/>
    <col min="33" max="33" width="11.77734375" customWidth="1"/>
    <col min="34" max="34" width="10" customWidth="1"/>
    <col min="35" max="35" width="9.21875" customWidth="1"/>
    <col min="36" max="36" width="11.77734375" customWidth="1"/>
    <col min="37" max="37" width="11.21875" customWidth="1"/>
    <col min="38" max="38" width="14" customWidth="1"/>
    <col min="39" max="39" width="21.77734375" customWidth="1"/>
    <col min="40" max="40" width="10.6640625" customWidth="1"/>
    <col min="41" max="41" width="14.77734375" customWidth="1"/>
    <col min="42" max="42" width="9" customWidth="1"/>
    <col min="43" max="43" width="12.77734375" customWidth="1"/>
    <col min="44" max="44" width="15.21875" customWidth="1"/>
    <col min="45" max="45" width="7" customWidth="1"/>
    <col min="46" max="46" width="14.44140625" customWidth="1"/>
    <col min="47" max="47" width="12.44140625" customWidth="1"/>
    <col min="49" max="49" width="14.88671875" bestFit="1" customWidth="1"/>
    <col min="50" max="50" width="13.88671875" customWidth="1"/>
    <col min="51" max="51" width="14.88671875" bestFit="1" customWidth="1"/>
    <col min="52" max="52" width="13.88671875" bestFit="1" customWidth="1"/>
    <col min="53" max="57" width="10.109375" customWidth="1"/>
    <col min="58" max="59" width="13.88671875" bestFit="1" customWidth="1"/>
    <col min="60" max="60" width="14.88671875" bestFit="1" customWidth="1"/>
    <col min="61" max="61" width="16" customWidth="1"/>
  </cols>
  <sheetData>
    <row r="1" spans="1:61" x14ac:dyDescent="0.3">
      <c r="A1" s="42"/>
      <c r="B1" s="42"/>
      <c r="F1">
        <v>31</v>
      </c>
      <c r="G1">
        <v>29</v>
      </c>
      <c r="H1">
        <v>31</v>
      </c>
      <c r="I1">
        <v>30</v>
      </c>
      <c r="J1">
        <v>31</v>
      </c>
      <c r="K1">
        <v>30</v>
      </c>
      <c r="L1">
        <v>31</v>
      </c>
      <c r="M1">
        <v>31</v>
      </c>
      <c r="N1">
        <v>30</v>
      </c>
      <c r="O1">
        <v>31</v>
      </c>
      <c r="P1">
        <v>30</v>
      </c>
      <c r="Q1">
        <v>31</v>
      </c>
      <c r="U1" s="39">
        <f>расш!N3</f>
        <v>0.41038978782618746</v>
      </c>
      <c r="V1" s="39">
        <f>расш!N4</f>
        <v>0.31688452621416724</v>
      </c>
      <c r="W1" s="39">
        <f>расш!N5</f>
        <v>0.2727256859596453</v>
      </c>
      <c r="X1" s="39">
        <f>расш!P1</f>
        <v>0</v>
      </c>
      <c r="Y1" s="39"/>
      <c r="Z1" s="58"/>
      <c r="AA1" s="58"/>
      <c r="AB1" s="58"/>
      <c r="AC1" s="58"/>
      <c r="AD1" s="58"/>
      <c r="AE1" s="39">
        <f>расш!P7</f>
        <v>1233196.22</v>
      </c>
      <c r="AF1" s="39">
        <f>расш!N13</f>
        <v>0.31142553267920198</v>
      </c>
      <c r="AG1" s="39">
        <f>расш!N14</f>
        <v>0.68857446732079808</v>
      </c>
      <c r="AH1" s="59">
        <f>SUM(U1:AG1)</f>
        <v>1233198.22</v>
      </c>
      <c r="AJ1" s="39">
        <f>расш!M3</f>
        <v>1.438832787921795E-2</v>
      </c>
      <c r="AK1" s="39">
        <f>расш!M4</f>
        <v>5.765585109351502E-3</v>
      </c>
      <c r="AL1" s="39">
        <f>расш!M5</f>
        <v>8.2197416726841003E-3</v>
      </c>
      <c r="AM1" s="39"/>
      <c r="AS1" s="39">
        <f>расш!M12</f>
        <v>0</v>
      </c>
      <c r="AT1" s="39">
        <f>расш!M13</f>
        <v>3.3594263526415631E-3</v>
      </c>
      <c r="AU1" s="39">
        <f>расш!M14</f>
        <v>1.0778088889499209E-2</v>
      </c>
      <c r="AW1" s="81">
        <f>расш!C14</f>
        <v>2684.36</v>
      </c>
      <c r="AX1" s="81">
        <f>AW1</f>
        <v>2684.36</v>
      </c>
      <c r="AY1" s="81">
        <f t="shared" ref="AY1:BH1" si="0">AX1</f>
        <v>2684.36</v>
      </c>
      <c r="AZ1" s="81">
        <f t="shared" si="0"/>
        <v>2684.36</v>
      </c>
      <c r="BA1" s="81">
        <f t="shared" si="0"/>
        <v>2684.36</v>
      </c>
      <c r="BB1" s="81">
        <f t="shared" si="0"/>
        <v>2684.36</v>
      </c>
      <c r="BC1" s="81">
        <f t="shared" si="0"/>
        <v>2684.36</v>
      </c>
      <c r="BD1" s="81">
        <f t="shared" si="0"/>
        <v>2684.36</v>
      </c>
      <c r="BE1" s="81">
        <f t="shared" si="0"/>
        <v>2684.36</v>
      </c>
      <c r="BF1" s="81">
        <f t="shared" si="0"/>
        <v>2684.36</v>
      </c>
      <c r="BG1" s="81">
        <f>BF1</f>
        <v>2684.36</v>
      </c>
      <c r="BH1" s="81">
        <f t="shared" si="0"/>
        <v>2684.36</v>
      </c>
    </row>
    <row r="2" spans="1:61" s="37" customFormat="1" ht="139.19999999999999" x14ac:dyDescent="0.3">
      <c r="A2" s="54" t="s">
        <v>2645</v>
      </c>
      <c r="B2" s="54"/>
      <c r="C2" s="43" t="s">
        <v>386</v>
      </c>
      <c r="D2" s="43" t="s">
        <v>377</v>
      </c>
      <c r="E2" s="44" t="s">
        <v>387</v>
      </c>
      <c r="F2" s="55">
        <v>1</v>
      </c>
      <c r="G2" s="55">
        <v>2</v>
      </c>
      <c r="H2" s="55">
        <v>3</v>
      </c>
      <c r="I2" s="55">
        <v>4</v>
      </c>
      <c r="J2" s="55">
        <v>5</v>
      </c>
      <c r="K2" s="55">
        <v>6</v>
      </c>
      <c r="L2" s="55">
        <v>7</v>
      </c>
      <c r="M2" s="55">
        <v>8</v>
      </c>
      <c r="N2" s="55">
        <v>9</v>
      </c>
      <c r="O2" s="55">
        <v>10</v>
      </c>
      <c r="P2" s="55">
        <v>11</v>
      </c>
      <c r="Q2" s="55">
        <v>12</v>
      </c>
      <c r="R2" s="55" t="s">
        <v>393</v>
      </c>
      <c r="S2" s="78" t="s">
        <v>2648</v>
      </c>
      <c r="T2" s="78" t="s">
        <v>2649</v>
      </c>
      <c r="U2" s="55">
        <v>1</v>
      </c>
      <c r="V2" s="55">
        <v>2</v>
      </c>
      <c r="W2" s="55">
        <v>3</v>
      </c>
      <c r="X2" s="55">
        <v>4</v>
      </c>
      <c r="Y2" s="45" t="s">
        <v>388</v>
      </c>
      <c r="Z2" s="46">
        <v>5</v>
      </c>
      <c r="AA2" s="46">
        <v>6</v>
      </c>
      <c r="AB2" s="46">
        <v>7</v>
      </c>
      <c r="AC2" s="46">
        <v>8</v>
      </c>
      <c r="AD2" s="46">
        <v>9</v>
      </c>
      <c r="AE2" s="55">
        <v>10</v>
      </c>
      <c r="AF2" s="55">
        <v>11</v>
      </c>
      <c r="AG2" s="55">
        <v>12</v>
      </c>
      <c r="AH2" s="45" t="s">
        <v>389</v>
      </c>
      <c r="AI2" s="47" t="s">
        <v>390</v>
      </c>
      <c r="AJ2" s="48">
        <v>1</v>
      </c>
      <c r="AK2" s="49">
        <v>2</v>
      </c>
      <c r="AL2" s="49">
        <v>3</v>
      </c>
      <c r="AM2" s="49">
        <v>4</v>
      </c>
      <c r="AN2" s="50">
        <v>5</v>
      </c>
      <c r="AO2" s="50">
        <v>6</v>
      </c>
      <c r="AP2" s="50">
        <v>7</v>
      </c>
      <c r="AQ2" s="50">
        <v>8</v>
      </c>
      <c r="AR2" s="50">
        <v>9</v>
      </c>
      <c r="AS2" s="56">
        <v>10</v>
      </c>
      <c r="AT2" s="56">
        <v>11</v>
      </c>
      <c r="AU2" s="56">
        <v>12</v>
      </c>
      <c r="AV2" s="51" t="s">
        <v>391</v>
      </c>
      <c r="AW2" s="52">
        <v>1</v>
      </c>
      <c r="AX2" s="52">
        <v>2</v>
      </c>
      <c r="AY2" s="52">
        <v>3</v>
      </c>
      <c r="AZ2" s="52">
        <v>4</v>
      </c>
      <c r="BA2" s="50">
        <v>5</v>
      </c>
      <c r="BB2" s="50">
        <v>6</v>
      </c>
      <c r="BC2" s="50">
        <v>7</v>
      </c>
      <c r="BD2" s="50">
        <v>8</v>
      </c>
      <c r="BE2" s="50">
        <v>9</v>
      </c>
      <c r="BF2" s="57">
        <v>10</v>
      </c>
      <c r="BG2" s="57">
        <v>11</v>
      </c>
      <c r="BH2" s="57">
        <v>12</v>
      </c>
      <c r="BI2" s="53" t="s">
        <v>392</v>
      </c>
    </row>
    <row r="3" spans="1:61" x14ac:dyDescent="0.3">
      <c r="A3" s="84" t="s">
        <v>1049</v>
      </c>
      <c r="B3" s="84" t="s">
        <v>154</v>
      </c>
      <c r="C3" s="84" t="s">
        <v>154</v>
      </c>
      <c r="D3" s="63">
        <f>VLOOKUP(B3,Площадь!$D$2:$E$795,2,0)</f>
        <v>74.2</v>
      </c>
      <c r="E3" s="72"/>
      <c r="F3" s="87">
        <v>31</v>
      </c>
      <c r="G3" s="87">
        <v>29</v>
      </c>
      <c r="H3" s="87">
        <v>31</v>
      </c>
      <c r="I3" s="87"/>
      <c r="J3" s="88"/>
      <c r="K3" s="88"/>
      <c r="L3" s="88"/>
      <c r="M3" s="88"/>
      <c r="N3" s="88"/>
      <c r="O3" s="88"/>
      <c r="P3" s="88">
        <v>15</v>
      </c>
      <c r="Q3" s="88">
        <v>31</v>
      </c>
      <c r="R3">
        <f t="shared" ref="R3:R66" si="1">SUM(F3:Q3)</f>
        <v>137</v>
      </c>
      <c r="S3" s="162">
        <f>VLOOKUP(C3,'Общие показания'!A:I,9,0)</f>
        <v>2.3750411963317624</v>
      </c>
      <c r="T3" s="73">
        <f>VLOOKUP(B3,'Общие показания'!$A$2:$S$795,19,0)</f>
        <v>1.0443171392079713</v>
      </c>
      <c r="U3" s="39">
        <f>S3*$U$1/31*F3</f>
        <v>0.97469265264104643</v>
      </c>
      <c r="V3" s="39">
        <f>S3*$V$1/29*G3</f>
        <v>0.75261380423871949</v>
      </c>
      <c r="W3" s="39">
        <f>S3*$W$1/31*H3</f>
        <v>0.64773473945199656</v>
      </c>
      <c r="X3" s="39"/>
      <c r="Y3" s="39">
        <f>SUM(U3:W3)-S3</f>
        <v>0</v>
      </c>
      <c r="Z3" s="39"/>
      <c r="AA3" s="39"/>
      <c r="AB3" s="39"/>
      <c r="AC3" s="39"/>
      <c r="AD3" s="39"/>
      <c r="AE3" s="39">
        <f t="shared" ref="AE3:AE66" si="2">(T3*$AE$1)/31*O3</f>
        <v>0</v>
      </c>
      <c r="AF3" s="39">
        <f>(T3*$AF$1)/15*P3</f>
        <v>0.32522702136386278</v>
      </c>
      <c r="AG3" s="39">
        <f>(T3*$AG$1)/31*Q3</f>
        <v>0.71909011784410859</v>
      </c>
      <c r="AH3" s="39">
        <f t="shared" ref="AH3:AH66" si="3">T3-AF3-AG3</f>
        <v>0</v>
      </c>
      <c r="AJ3" s="39">
        <f>(D3*$AJ$1)/31*F3</f>
        <v>1.067613928637972</v>
      </c>
      <c r="AK3" s="39">
        <f t="shared" ref="AK3:AK66" si="4">(D3*$AK$1)/29*G3</f>
        <v>0.42780641511388146</v>
      </c>
      <c r="AL3" s="39">
        <f t="shared" ref="AL3:AL66" si="5">(D3*$AL$1)/31*H3</f>
        <v>0.60990483211316027</v>
      </c>
      <c r="AM3" s="39"/>
      <c r="AS3" s="39"/>
      <c r="AT3" s="39">
        <f>(D3*$AT$1)/15*P3</f>
        <v>0.24926943536600399</v>
      </c>
      <c r="AU3" s="39">
        <f>(D3*$AU$1)/31*Q3</f>
        <v>0.79973419560084136</v>
      </c>
      <c r="AW3" s="38">
        <f>(U3+AJ3)*$AW$1</f>
        <v>5482.2860945221464</v>
      </c>
      <c r="AX3" s="38">
        <f t="shared" ref="AX3:AX14" si="6">(V3+AK3)*$AX$1</f>
        <v>3168.6728200213483</v>
      </c>
      <c r="AY3" s="38">
        <f t="shared" ref="AY3:AY14" si="7">(W3+AL3)*$AY$1</f>
        <v>3375.9573603266444</v>
      </c>
      <c r="AZ3" s="38">
        <f t="shared" ref="AZ3:AZ66" si="8">(X3+AM3)*$AZ$1</f>
        <v>0</v>
      </c>
      <c r="BA3" s="38">
        <f t="shared" ref="BA3:BA66" si="9">(Z3+AN3)*$BA$1</f>
        <v>0</v>
      </c>
      <c r="BB3" s="38">
        <f t="shared" ref="BB3:BB66" si="10">(AA3+AO3)*$BB$1</f>
        <v>0</v>
      </c>
      <c r="BC3" s="38">
        <f t="shared" ref="BC3:BC66" si="11">(AB3+AP3)*$BC$1</f>
        <v>0</v>
      </c>
      <c r="BD3" s="38">
        <f t="shared" ref="BD3:BD66" si="12">(AC3+AQ3)*$BD$1</f>
        <v>0</v>
      </c>
      <c r="BE3" s="38">
        <f t="shared" ref="BE3:BE66" si="13">(AD3+AR3)*$BE$1</f>
        <v>0</v>
      </c>
      <c r="BF3" s="38">
        <f t="shared" ref="BF3:BF66" si="14">(AE3+AS3)*$BF$1</f>
        <v>0</v>
      </c>
      <c r="BG3" s="38">
        <f>(AF3+AT3)*$BG$1</f>
        <v>1542.155308587385</v>
      </c>
      <c r="BH3" s="38">
        <f>(AG3+AU3)*$BH$1</f>
        <v>4077.071234039086</v>
      </c>
      <c r="BI3" s="61">
        <f t="shared" ref="BI3:BI66" si="15">SUM(AW3:BH3)</f>
        <v>17646.142817496609</v>
      </c>
    </row>
    <row r="4" spans="1:61" x14ac:dyDescent="0.3">
      <c r="A4" s="84" t="s">
        <v>1180</v>
      </c>
      <c r="B4" s="84" t="s">
        <v>57</v>
      </c>
      <c r="C4" s="84" t="s">
        <v>57</v>
      </c>
      <c r="D4" s="63">
        <f>VLOOKUP(B4,Площадь!$D$2:$E$795,2,0)</f>
        <v>58.1</v>
      </c>
      <c r="E4" s="72"/>
      <c r="F4" s="87">
        <v>31</v>
      </c>
      <c r="G4" s="87">
        <v>29</v>
      </c>
      <c r="H4" s="87">
        <v>31</v>
      </c>
      <c r="I4" s="87"/>
      <c r="J4" s="88"/>
      <c r="K4" s="88"/>
      <c r="L4" s="88"/>
      <c r="M4" s="88"/>
      <c r="N4" s="88"/>
      <c r="O4" s="88"/>
      <c r="P4" s="88">
        <v>15</v>
      </c>
      <c r="Q4" s="88">
        <v>31</v>
      </c>
      <c r="R4">
        <f t="shared" si="1"/>
        <v>137</v>
      </c>
      <c r="S4" s="162">
        <f>VLOOKUP(C4,'Общие показания'!A:I,9,0)</f>
        <v>4.1199999999999974</v>
      </c>
      <c r="T4" s="73">
        <f>VLOOKUP(B4,'Общие показания'!$A$2:$S$795,19,0)</f>
        <v>1.5410000000000004</v>
      </c>
      <c r="U4" s="39">
        <f t="shared" ref="U4:U67" si="16">S4*$U$1/31*F4</f>
        <v>1.6908059258438912</v>
      </c>
      <c r="V4" s="39">
        <f t="shared" ref="V4:V67" si="17">S4*$V$1/29*G4</f>
        <v>1.3055642480023681</v>
      </c>
      <c r="W4" s="39">
        <f t="shared" ref="W4:W67" si="18">S4*$W$1/31*H4</f>
        <v>1.1236298261537379</v>
      </c>
      <c r="X4" s="39"/>
      <c r="Y4" s="39">
        <f t="shared" ref="Y4:Y67" si="19">SUM(U4:W4)-S4</f>
        <v>0</v>
      </c>
      <c r="Z4" s="39"/>
      <c r="AA4" s="39"/>
      <c r="AB4" s="39"/>
      <c r="AC4" s="39"/>
      <c r="AD4" s="39"/>
      <c r="AE4" s="39">
        <f t="shared" si="2"/>
        <v>0</v>
      </c>
      <c r="AF4" s="39">
        <f t="shared" ref="AF4:AF67" si="20">(T4*$AF$1)/15*P4</f>
        <v>0.47990674585865029</v>
      </c>
      <c r="AG4" s="39">
        <f t="shared" ref="AG4:AG67" si="21">(T4*$AG$1)/31*Q4</f>
        <v>1.06109325414135</v>
      </c>
      <c r="AH4" s="39">
        <f t="shared" si="3"/>
        <v>0</v>
      </c>
      <c r="AJ4" s="39">
        <f t="shared" ref="AJ4:AJ67" si="22">(D4*$AJ$1)/31*F4</f>
        <v>0.83596184978256294</v>
      </c>
      <c r="AK4" s="39">
        <f t="shared" si="4"/>
        <v>0.33498049485332226</v>
      </c>
      <c r="AL4" s="39">
        <f t="shared" si="5"/>
        <v>0.47756699118294627</v>
      </c>
      <c r="AM4" s="39"/>
      <c r="AS4" s="39"/>
      <c r="AT4" s="39">
        <f t="shared" ref="AT4:AT67" si="23">(D4*$AT$1)/15*P4</f>
        <v>0.19518267108847481</v>
      </c>
      <c r="AU4" s="39">
        <f t="shared" ref="AU4:AU67" si="24">(D4*$AU$1)/31*Q4</f>
        <v>0.62620696447990398</v>
      </c>
      <c r="AW4" s="38">
        <f t="shared" ref="AW4:AW67" si="25">(U4+AJ4)*$AW$1</f>
        <v>6782.754346180629</v>
      </c>
      <c r="AX4" s="38">
        <f t="shared" si="6"/>
        <v>4403.8126859321019</v>
      </c>
      <c r="AY4" s="38">
        <f t="shared" si="7"/>
        <v>4298.1886885859021</v>
      </c>
      <c r="AZ4" s="38">
        <f t="shared" si="8"/>
        <v>0</v>
      </c>
      <c r="BA4" s="38">
        <f t="shared" si="9"/>
        <v>0</v>
      </c>
      <c r="BB4" s="38">
        <f t="shared" si="10"/>
        <v>0</v>
      </c>
      <c r="BC4" s="38">
        <f t="shared" si="11"/>
        <v>0</v>
      </c>
      <c r="BD4" s="38">
        <f t="shared" si="12"/>
        <v>0</v>
      </c>
      <c r="BE4" s="38">
        <f t="shared" si="13"/>
        <v>0</v>
      </c>
      <c r="BF4" s="38">
        <f t="shared" si="14"/>
        <v>0</v>
      </c>
      <c r="BG4" s="38">
        <f t="shared" ref="BG4:BG67" si="26">(AF4+AT4)*$BG$1</f>
        <v>1812.1830272761847</v>
      </c>
      <c r="BH4" s="38">
        <f t="shared" ref="BH4:BH67" si="27">(AG4+AU4)*$BH$1</f>
        <v>4529.3212148581497</v>
      </c>
      <c r="BI4" s="61">
        <f t="shared" si="15"/>
        <v>21826.25996283297</v>
      </c>
    </row>
    <row r="5" spans="1:61" x14ac:dyDescent="0.3">
      <c r="A5" s="84" t="s">
        <v>1104</v>
      </c>
      <c r="B5" s="84" t="s">
        <v>91</v>
      </c>
      <c r="C5" s="84" t="s">
        <v>91</v>
      </c>
      <c r="D5" s="63">
        <f>VLOOKUP(B5,Площадь!$D$2:$E$795,2,0)</f>
        <v>34.1</v>
      </c>
      <c r="E5" s="72"/>
      <c r="F5" s="87">
        <v>31</v>
      </c>
      <c r="G5" s="87">
        <v>29</v>
      </c>
      <c r="H5" s="87">
        <v>31</v>
      </c>
      <c r="I5" s="87"/>
      <c r="J5" s="88"/>
      <c r="K5" s="88"/>
      <c r="L5" s="88"/>
      <c r="M5" s="88"/>
      <c r="N5" s="88"/>
      <c r="O5" s="88"/>
      <c r="P5" s="88">
        <v>15</v>
      </c>
      <c r="Q5" s="88">
        <v>31</v>
      </c>
      <c r="R5">
        <f t="shared" si="1"/>
        <v>137</v>
      </c>
      <c r="S5" s="162">
        <f>VLOOKUP(C5,'Общие показания'!A:I,9,0)</f>
        <v>1.0914946737858908</v>
      </c>
      <c r="T5" s="73">
        <f>VLOOKUP(B5,'Общие показания'!$A$2:$S$795,19,0)</f>
        <v>0.9740000000000002</v>
      </c>
      <c r="U5" s="39">
        <f t="shared" si="16"/>
        <v>0.44793826758840544</v>
      </c>
      <c r="V5" s="39">
        <f t="shared" si="17"/>
        <v>0.34587777256792906</v>
      </c>
      <c r="W5" s="39">
        <f t="shared" si="18"/>
        <v>0.29767863362955638</v>
      </c>
      <c r="X5" s="39"/>
      <c r="Y5" s="39">
        <f t="shared" si="19"/>
        <v>0</v>
      </c>
      <c r="Z5" s="39"/>
      <c r="AA5" s="39"/>
      <c r="AB5" s="39"/>
      <c r="AC5" s="39"/>
      <c r="AD5" s="39"/>
      <c r="AE5" s="39">
        <f t="shared" si="2"/>
        <v>0</v>
      </c>
      <c r="AF5" s="39">
        <f t="shared" si="20"/>
        <v>0.30332846882954279</v>
      </c>
      <c r="AG5" s="39">
        <f t="shared" si="21"/>
        <v>0.67067153117045741</v>
      </c>
      <c r="AH5" s="39">
        <f t="shared" si="3"/>
        <v>0</v>
      </c>
      <c r="AJ5" s="39">
        <f t="shared" si="22"/>
        <v>0.49064198068133213</v>
      </c>
      <c r="AK5" s="39">
        <f t="shared" si="4"/>
        <v>0.19660645222888623</v>
      </c>
      <c r="AL5" s="39">
        <f t="shared" si="5"/>
        <v>0.28029319103852784</v>
      </c>
      <c r="AM5" s="39"/>
      <c r="AS5" s="39"/>
      <c r="AT5" s="39">
        <f t="shared" si="23"/>
        <v>0.11455643862507731</v>
      </c>
      <c r="AU5" s="39">
        <f t="shared" si="24"/>
        <v>0.36753283113192303</v>
      </c>
      <c r="AW5" s="38">
        <f t="shared" si="25"/>
        <v>2519.487275245353</v>
      </c>
      <c r="AX5" s="38">
        <f t="shared" si="6"/>
        <v>1456.2229536755792</v>
      </c>
      <c r="AY5" s="38">
        <f t="shared" si="7"/>
        <v>1551.4844472660188</v>
      </c>
      <c r="AZ5" s="38">
        <f t="shared" si="8"/>
        <v>0</v>
      </c>
      <c r="BA5" s="38">
        <f t="shared" si="9"/>
        <v>0</v>
      </c>
      <c r="BB5" s="38">
        <f t="shared" si="10"/>
        <v>0</v>
      </c>
      <c r="BC5" s="38">
        <f t="shared" si="11"/>
        <v>0</v>
      </c>
      <c r="BD5" s="38">
        <f t="shared" si="12"/>
        <v>0</v>
      </c>
      <c r="BE5" s="38">
        <f t="shared" si="13"/>
        <v>0</v>
      </c>
      <c r="BF5" s="38">
        <f t="shared" si="14"/>
        <v>0</v>
      </c>
      <c r="BG5" s="38">
        <f t="shared" si="26"/>
        <v>1121.753530174884</v>
      </c>
      <c r="BH5" s="38">
        <f t="shared" si="27"/>
        <v>2786.9142619900181</v>
      </c>
      <c r="BI5" s="61">
        <f t="shared" si="15"/>
        <v>9435.8624683518537</v>
      </c>
    </row>
    <row r="6" spans="1:61" x14ac:dyDescent="0.3">
      <c r="A6" s="84" t="s">
        <v>2173</v>
      </c>
      <c r="B6" s="84" t="s">
        <v>267</v>
      </c>
      <c r="C6" s="84" t="s">
        <v>267</v>
      </c>
      <c r="D6" s="63">
        <f>VLOOKUP(B6,Площадь!$D$2:$E$795,2,0)</f>
        <v>34.1</v>
      </c>
      <c r="E6" s="72"/>
      <c r="F6" s="87">
        <v>31</v>
      </c>
      <c r="G6" s="87">
        <v>29</v>
      </c>
      <c r="H6" s="87">
        <v>31</v>
      </c>
      <c r="I6" s="87"/>
      <c r="J6" s="88"/>
      <c r="K6" s="88"/>
      <c r="L6" s="88"/>
      <c r="M6" s="88"/>
      <c r="N6" s="88"/>
      <c r="O6" s="88"/>
      <c r="P6" s="88">
        <v>15</v>
      </c>
      <c r="Q6" s="88">
        <v>31</v>
      </c>
      <c r="R6">
        <f t="shared" si="1"/>
        <v>137</v>
      </c>
      <c r="S6" s="162">
        <f>VLOOKUP(C6,'Общие показания'!A:I,9,0)</f>
        <v>1.0914946737858908</v>
      </c>
      <c r="T6" s="73">
        <f>VLOOKUP(B6,'Общие показания'!$A$2:$S$795,19,0)</f>
        <v>0.37399999999999967</v>
      </c>
      <c r="U6" s="39">
        <f t="shared" si="16"/>
        <v>0.44793826758840544</v>
      </c>
      <c r="V6" s="39">
        <f t="shared" si="17"/>
        <v>0.34587777256792906</v>
      </c>
      <c r="W6" s="39">
        <f t="shared" si="18"/>
        <v>0.29767863362955638</v>
      </c>
      <c r="X6" s="39"/>
      <c r="Y6" s="39">
        <f t="shared" si="19"/>
        <v>0</v>
      </c>
      <c r="Z6" s="39"/>
      <c r="AA6" s="39"/>
      <c r="AB6" s="39"/>
      <c r="AC6" s="39"/>
      <c r="AD6" s="39"/>
      <c r="AE6" s="39">
        <f t="shared" si="2"/>
        <v>0</v>
      </c>
      <c r="AF6" s="39">
        <f t="shared" si="20"/>
        <v>0.11647314922202144</v>
      </c>
      <c r="AG6" s="39">
        <f t="shared" si="21"/>
        <v>0.25752685077797827</v>
      </c>
      <c r="AH6" s="39">
        <f t="shared" si="3"/>
        <v>0</v>
      </c>
      <c r="AJ6" s="39">
        <f t="shared" si="22"/>
        <v>0.49064198068133213</v>
      </c>
      <c r="AK6" s="39">
        <f t="shared" si="4"/>
        <v>0.19660645222888623</v>
      </c>
      <c r="AL6" s="39">
        <f t="shared" si="5"/>
        <v>0.28029319103852784</v>
      </c>
      <c r="AM6" s="39"/>
      <c r="AS6" s="39"/>
      <c r="AT6" s="39">
        <f t="shared" si="23"/>
        <v>0.11455643862507731</v>
      </c>
      <c r="AU6" s="39">
        <f t="shared" si="24"/>
        <v>0.36753283113192303</v>
      </c>
      <c r="AW6" s="38">
        <f t="shared" si="25"/>
        <v>2519.487275245353</v>
      </c>
      <c r="AX6" s="38">
        <f t="shared" si="6"/>
        <v>1456.2229536755792</v>
      </c>
      <c r="AY6" s="38">
        <f t="shared" si="7"/>
        <v>1551.4844472660188</v>
      </c>
      <c r="AZ6" s="38">
        <f t="shared" si="8"/>
        <v>0</v>
      </c>
      <c r="BA6" s="38">
        <f t="shared" si="9"/>
        <v>0</v>
      </c>
      <c r="BB6" s="38">
        <f t="shared" si="10"/>
        <v>0</v>
      </c>
      <c r="BC6" s="38">
        <f t="shared" si="11"/>
        <v>0</v>
      </c>
      <c r="BD6" s="38">
        <f t="shared" si="12"/>
        <v>0</v>
      </c>
      <c r="BE6" s="38">
        <f t="shared" si="13"/>
        <v>0</v>
      </c>
      <c r="BF6" s="38">
        <f t="shared" si="14"/>
        <v>0</v>
      </c>
      <c r="BG6" s="38">
        <f t="shared" si="26"/>
        <v>620.16658443323809</v>
      </c>
      <c r="BH6" s="38">
        <f t="shared" si="27"/>
        <v>1677.8852077316626</v>
      </c>
      <c r="BI6" s="61">
        <f t="shared" si="15"/>
        <v>7825.2464683518519</v>
      </c>
    </row>
    <row r="7" spans="1:61" x14ac:dyDescent="0.3">
      <c r="A7" s="84" t="s">
        <v>1390</v>
      </c>
      <c r="B7" s="84" t="s">
        <v>311</v>
      </c>
      <c r="C7" s="84" t="s">
        <v>311</v>
      </c>
      <c r="D7" s="63">
        <f>VLOOKUP(B7,Площадь!$D$2:$E$795,2,0)</f>
        <v>38.299999999999997</v>
      </c>
      <c r="E7" s="72"/>
      <c r="F7" s="87">
        <v>31</v>
      </c>
      <c r="G7" s="87">
        <v>29</v>
      </c>
      <c r="H7" s="87">
        <v>31</v>
      </c>
      <c r="I7" s="87"/>
      <c r="J7" s="88"/>
      <c r="K7" s="88"/>
      <c r="L7" s="88"/>
      <c r="M7" s="88"/>
      <c r="N7" s="88"/>
      <c r="O7" s="88"/>
      <c r="P7" s="88">
        <v>15</v>
      </c>
      <c r="Q7" s="88">
        <v>31</v>
      </c>
      <c r="R7">
        <f t="shared" si="1"/>
        <v>137</v>
      </c>
      <c r="S7" s="162">
        <f>VLOOKUP(C7,'Общие показания'!A:I,9,0)</f>
        <v>1.2259309679178771</v>
      </c>
      <c r="T7" s="73">
        <f>VLOOKUP(B7,'Общие показания'!$A$2:$S$795,19,0)</f>
        <v>0.53100000000000058</v>
      </c>
      <c r="U7" s="39">
        <f t="shared" si="16"/>
        <v>0.50310954981337019</v>
      </c>
      <c r="V7" s="39">
        <f t="shared" si="17"/>
        <v>0.38847855393993197</v>
      </c>
      <c r="W7" s="39">
        <f t="shared" si="18"/>
        <v>0.33434286416457498</v>
      </c>
      <c r="X7" s="39"/>
      <c r="Y7" s="39">
        <f t="shared" si="19"/>
        <v>0</v>
      </c>
      <c r="Z7" s="39"/>
      <c r="AA7" s="39"/>
      <c r="AB7" s="39"/>
      <c r="AC7" s="39"/>
      <c r="AD7" s="39"/>
      <c r="AE7" s="39">
        <f t="shared" si="2"/>
        <v>0</v>
      </c>
      <c r="AF7" s="39">
        <f t="shared" si="20"/>
        <v>0.16536695785265643</v>
      </c>
      <c r="AG7" s="39">
        <f t="shared" si="21"/>
        <v>0.36563304214734416</v>
      </c>
      <c r="AH7" s="39">
        <f t="shared" si="3"/>
        <v>0</v>
      </c>
      <c r="AJ7" s="39">
        <f t="shared" si="22"/>
        <v>0.55107295777404741</v>
      </c>
      <c r="AK7" s="39">
        <f t="shared" si="4"/>
        <v>0.22082190968816251</v>
      </c>
      <c r="AL7" s="39">
        <f t="shared" si="5"/>
        <v>0.314816106063801</v>
      </c>
      <c r="AM7" s="39"/>
      <c r="AS7" s="39"/>
      <c r="AT7" s="39">
        <f t="shared" si="23"/>
        <v>0.12866602930617185</v>
      </c>
      <c r="AU7" s="39">
        <f t="shared" si="24"/>
        <v>0.41280080446781964</v>
      </c>
      <c r="AW7" s="38">
        <f t="shared" si="25"/>
        <v>2829.8053560673607</v>
      </c>
      <c r="AX7" s="38">
        <f t="shared" si="6"/>
        <v>1635.581792544712</v>
      </c>
      <c r="AY7" s="38">
        <f t="shared" si="7"/>
        <v>1742.5763733222434</v>
      </c>
      <c r="AZ7" s="38">
        <f t="shared" si="8"/>
        <v>0</v>
      </c>
      <c r="BA7" s="38">
        <f t="shared" si="9"/>
        <v>0</v>
      </c>
      <c r="BB7" s="38">
        <f t="shared" si="10"/>
        <v>0</v>
      </c>
      <c r="BC7" s="38">
        <f t="shared" si="11"/>
        <v>0</v>
      </c>
      <c r="BD7" s="38">
        <f t="shared" si="12"/>
        <v>0</v>
      </c>
      <c r="BE7" s="38">
        <f t="shared" si="13"/>
        <v>0</v>
      </c>
      <c r="BF7" s="38">
        <f t="shared" si="14"/>
        <v>0</v>
      </c>
      <c r="BG7" s="38">
        <f t="shared" si="26"/>
        <v>789.29038940967234</v>
      </c>
      <c r="BH7" s="38">
        <f t="shared" si="27"/>
        <v>2089.5966804998811</v>
      </c>
      <c r="BI7" s="61">
        <f t="shared" si="15"/>
        <v>9086.8505918438696</v>
      </c>
    </row>
    <row r="8" spans="1:61" x14ac:dyDescent="0.3">
      <c r="A8" s="84" t="s">
        <v>903</v>
      </c>
      <c r="B8" s="84" t="s">
        <v>236</v>
      </c>
      <c r="C8" s="84" t="s">
        <v>236</v>
      </c>
      <c r="D8" s="63">
        <f>VLOOKUP(B8,Площадь!$D$2:$E$795,2,0)</f>
        <v>79.7</v>
      </c>
      <c r="E8" s="72"/>
      <c r="F8" s="87">
        <v>31</v>
      </c>
      <c r="G8" s="87">
        <v>29</v>
      </c>
      <c r="H8" s="87">
        <v>31</v>
      </c>
      <c r="I8" s="87"/>
      <c r="J8" s="88"/>
      <c r="K8" s="88"/>
      <c r="L8" s="88"/>
      <c r="M8" s="88"/>
      <c r="N8" s="88"/>
      <c r="O8" s="88"/>
      <c r="P8" s="88">
        <v>15</v>
      </c>
      <c r="Q8" s="88">
        <v>31</v>
      </c>
      <c r="R8">
        <f t="shared" si="1"/>
        <v>137</v>
      </c>
      <c r="S8" s="162">
        <f>VLOOKUP(C8,'Общие показания'!A:I,9,0)</f>
        <v>2.5510887243617448</v>
      </c>
      <c r="T8" s="73">
        <f>VLOOKUP(B8,'Общие показания'!$A$2:$S$795,19,0)</f>
        <v>2.1599999999999966</v>
      </c>
      <c r="U8" s="39">
        <f t="shared" si="16"/>
        <v>1.0469407603165957</v>
      </c>
      <c r="V8" s="39">
        <f t="shared" si="17"/>
        <v>0.80840054174967579</v>
      </c>
      <c r="W8" s="39">
        <f t="shared" si="18"/>
        <v>0.69574742229547337</v>
      </c>
      <c r="X8" s="39"/>
      <c r="Y8" s="39">
        <f t="shared" si="19"/>
        <v>0</v>
      </c>
      <c r="Z8" s="39"/>
      <c r="AA8" s="39"/>
      <c r="AB8" s="39"/>
      <c r="AC8" s="39"/>
      <c r="AD8" s="39"/>
      <c r="AE8" s="39">
        <f t="shared" si="2"/>
        <v>0</v>
      </c>
      <c r="AF8" s="39">
        <f t="shared" si="20"/>
        <v>0.67267915058707517</v>
      </c>
      <c r="AG8" s="39">
        <f t="shared" si="21"/>
        <v>1.4873208494129215</v>
      </c>
      <c r="AH8" s="39">
        <f t="shared" si="3"/>
        <v>0</v>
      </c>
      <c r="AJ8" s="39">
        <f t="shared" si="22"/>
        <v>1.1467497319736706</v>
      </c>
      <c r="AK8" s="39">
        <f t="shared" si="4"/>
        <v>0.45951713321531473</v>
      </c>
      <c r="AL8" s="39">
        <f t="shared" si="5"/>
        <v>0.65511341131292278</v>
      </c>
      <c r="AM8" s="39"/>
      <c r="AS8" s="39"/>
      <c r="AT8" s="39">
        <f t="shared" si="23"/>
        <v>0.2677462803055326</v>
      </c>
      <c r="AU8" s="39">
        <f t="shared" si="24"/>
        <v>0.8590136844930869</v>
      </c>
      <c r="AW8" s="38">
        <f t="shared" si="25"/>
        <v>5888.6550098842999</v>
      </c>
      <c r="AX8" s="38">
        <f t="shared" si="6"/>
        <v>3403.5474899690221</v>
      </c>
      <c r="AY8" s="38">
        <f t="shared" si="7"/>
        <v>3626.1967873050344</v>
      </c>
      <c r="AZ8" s="38">
        <f t="shared" si="8"/>
        <v>0</v>
      </c>
      <c r="BA8" s="38">
        <f t="shared" si="9"/>
        <v>0</v>
      </c>
      <c r="BB8" s="38">
        <f t="shared" si="10"/>
        <v>0</v>
      </c>
      <c r="BC8" s="38">
        <f t="shared" si="11"/>
        <v>0</v>
      </c>
      <c r="BD8" s="38">
        <f t="shared" si="12"/>
        <v>0</v>
      </c>
      <c r="BE8" s="38">
        <f t="shared" si="13"/>
        <v>0</v>
      </c>
      <c r="BF8" s="38">
        <f t="shared" si="14"/>
        <v>0</v>
      </c>
      <c r="BG8" s="38">
        <f t="shared" si="26"/>
        <v>2524.4404096708809</v>
      </c>
      <c r="BH8" s="38">
        <f t="shared" si="27"/>
        <v>6298.4065694359333</v>
      </c>
      <c r="BI8" s="61">
        <f t="shared" si="15"/>
        <v>21741.246266265171</v>
      </c>
    </row>
    <row r="9" spans="1:61" x14ac:dyDescent="0.3">
      <c r="A9" s="84" t="s">
        <v>976</v>
      </c>
      <c r="B9" s="84" t="s">
        <v>141</v>
      </c>
      <c r="C9" s="84" t="s">
        <v>141</v>
      </c>
      <c r="D9" s="63">
        <f>VLOOKUP(B9,Площадь!$D$2:$E$795,2,0)</f>
        <v>24</v>
      </c>
      <c r="E9" s="72"/>
      <c r="F9" s="87">
        <v>31</v>
      </c>
      <c r="G9" s="87">
        <v>29</v>
      </c>
      <c r="H9" s="87">
        <v>31</v>
      </c>
      <c r="I9" s="87"/>
      <c r="J9" s="88"/>
      <c r="K9" s="88"/>
      <c r="L9" s="88"/>
      <c r="M9" s="88"/>
      <c r="N9" s="88"/>
      <c r="O9" s="88"/>
      <c r="P9" s="88">
        <v>15</v>
      </c>
      <c r="Q9" s="88">
        <v>31</v>
      </c>
      <c r="R9">
        <f t="shared" si="1"/>
        <v>137</v>
      </c>
      <c r="S9" s="162">
        <f>VLOOKUP(C9,'Общие показания'!A:I,9,0)</f>
        <v>0.76820739503992308</v>
      </c>
      <c r="T9" s="73">
        <f>VLOOKUP(B9,'Общие показания'!$A$2:$S$795,19,0)</f>
        <v>0.5649999999999995</v>
      </c>
      <c r="U9" s="39">
        <f t="shared" si="16"/>
        <v>0.31526446985694223</v>
      </c>
      <c r="V9" s="39">
        <f t="shared" si="17"/>
        <v>0.24343303641144567</v>
      </c>
      <c r="W9" s="39">
        <f t="shared" si="18"/>
        <v>0.20950988877153523</v>
      </c>
      <c r="X9" s="39"/>
      <c r="Y9" s="39">
        <f t="shared" si="19"/>
        <v>0</v>
      </c>
      <c r="Z9" s="39"/>
      <c r="AA9" s="39"/>
      <c r="AB9" s="39"/>
      <c r="AC9" s="39"/>
      <c r="AD9" s="39"/>
      <c r="AE9" s="39">
        <f t="shared" si="2"/>
        <v>0</v>
      </c>
      <c r="AF9" s="39">
        <f t="shared" si="20"/>
        <v>0.17595542596374897</v>
      </c>
      <c r="AG9" s="39">
        <f t="shared" si="21"/>
        <v>0.38904457403625059</v>
      </c>
      <c r="AH9" s="39">
        <f t="shared" si="3"/>
        <v>0</v>
      </c>
      <c r="AJ9" s="39">
        <f t="shared" si="22"/>
        <v>0.3453198691012308</v>
      </c>
      <c r="AK9" s="39">
        <f t="shared" si="4"/>
        <v>0.13837404262443603</v>
      </c>
      <c r="AL9" s="39">
        <f t="shared" si="5"/>
        <v>0.19727380014441842</v>
      </c>
      <c r="AM9" s="39"/>
      <c r="AS9" s="39"/>
      <c r="AT9" s="39">
        <f t="shared" si="23"/>
        <v>8.0626232463397507E-2</v>
      </c>
      <c r="AU9" s="39">
        <f t="shared" si="24"/>
        <v>0.25867413334798101</v>
      </c>
      <c r="AW9" s="38">
        <f t="shared" si="25"/>
        <v>1773.2461761257614</v>
      </c>
      <c r="AX9" s="38">
        <f t="shared" si="6"/>
        <v>1024.9076506807596</v>
      </c>
      <c r="AY9" s="38">
        <f t="shared" si="7"/>
        <v>1091.9538631784294</v>
      </c>
      <c r="AZ9" s="38">
        <f t="shared" si="8"/>
        <v>0</v>
      </c>
      <c r="BA9" s="38">
        <f t="shared" si="9"/>
        <v>0</v>
      </c>
      <c r="BB9" s="38">
        <f t="shared" si="10"/>
        <v>0</v>
      </c>
      <c r="BC9" s="38">
        <f t="shared" si="11"/>
        <v>0</v>
      </c>
      <c r="BD9" s="38">
        <f t="shared" si="12"/>
        <v>0</v>
      </c>
      <c r="BE9" s="38">
        <f t="shared" si="13"/>
        <v>0</v>
      </c>
      <c r="BF9" s="38">
        <f t="shared" si="14"/>
        <v>0</v>
      </c>
      <c r="BG9" s="38">
        <f t="shared" si="26"/>
        <v>688.75754061549492</v>
      </c>
      <c r="BH9" s="38">
        <f t="shared" si="27"/>
        <v>1738.7101893539361</v>
      </c>
      <c r="BI9" s="61">
        <f t="shared" si="15"/>
        <v>6317.5754199543808</v>
      </c>
    </row>
    <row r="10" spans="1:61" x14ac:dyDescent="0.3">
      <c r="A10" s="84" t="s">
        <v>1385</v>
      </c>
      <c r="B10" s="84" t="s">
        <v>153</v>
      </c>
      <c r="C10" s="84" t="s">
        <v>153</v>
      </c>
      <c r="D10" s="63">
        <f>VLOOKUP(B10,Площадь!$D$2:$E$795,2,0)</f>
        <v>33.4</v>
      </c>
      <c r="E10" s="72"/>
      <c r="F10" s="87">
        <v>31</v>
      </c>
      <c r="G10" s="87">
        <v>29</v>
      </c>
      <c r="H10" s="87">
        <v>31</v>
      </c>
      <c r="I10" s="87"/>
      <c r="J10" s="88"/>
      <c r="K10" s="88"/>
      <c r="L10" s="88"/>
      <c r="M10" s="88"/>
      <c r="N10" s="88"/>
      <c r="O10" s="88"/>
      <c r="P10" s="88">
        <v>15</v>
      </c>
      <c r="Q10" s="88">
        <v>31</v>
      </c>
      <c r="R10">
        <f t="shared" si="1"/>
        <v>137</v>
      </c>
      <c r="S10" s="162">
        <f>VLOOKUP(C10,'Общие показания'!A:I,9,0)</f>
        <v>1.6140000000000008</v>
      </c>
      <c r="T10" s="73">
        <f>VLOOKUP(B10,'Общие показания'!$A$2:$S$795,19,0)</f>
        <v>0.89499999999999957</v>
      </c>
      <c r="U10" s="39">
        <f t="shared" si="16"/>
        <v>0.66236911755146688</v>
      </c>
      <c r="V10" s="39">
        <f t="shared" si="17"/>
        <v>0.51145162530966615</v>
      </c>
      <c r="W10" s="39">
        <f t="shared" si="18"/>
        <v>0.44017925713886774</v>
      </c>
      <c r="X10" s="39"/>
      <c r="Y10" s="39">
        <f t="shared" si="19"/>
        <v>0</v>
      </c>
      <c r="Z10" s="39"/>
      <c r="AA10" s="39"/>
      <c r="AB10" s="39"/>
      <c r="AC10" s="39"/>
      <c r="AD10" s="39"/>
      <c r="AE10" s="39">
        <f t="shared" si="2"/>
        <v>0</v>
      </c>
      <c r="AF10" s="39">
        <f t="shared" si="20"/>
        <v>0.27872585174788561</v>
      </c>
      <c r="AG10" s="39">
        <f t="shared" si="21"/>
        <v>0.61627414825211402</v>
      </c>
      <c r="AH10" s="39">
        <f t="shared" si="3"/>
        <v>0</v>
      </c>
      <c r="AJ10" s="39">
        <f t="shared" si="22"/>
        <v>0.48057015116587948</v>
      </c>
      <c r="AK10" s="39">
        <f t="shared" si="4"/>
        <v>0.19257054265234017</v>
      </c>
      <c r="AL10" s="39">
        <f t="shared" si="5"/>
        <v>0.27453937186764893</v>
      </c>
      <c r="AM10" s="39"/>
      <c r="AS10" s="39"/>
      <c r="AT10" s="39">
        <f t="shared" si="23"/>
        <v>0.1122048401782282</v>
      </c>
      <c r="AU10" s="39">
        <f t="shared" si="24"/>
        <v>0.35998816890927354</v>
      </c>
      <c r="AW10" s="38">
        <f t="shared" si="25"/>
        <v>3068.0604553740959</v>
      </c>
      <c r="AX10" s="38">
        <f t="shared" si="6"/>
        <v>1889.8489467904915</v>
      </c>
      <c r="AY10" s="38">
        <f t="shared" si="7"/>
        <v>1918.5620989599331</v>
      </c>
      <c r="AZ10" s="38">
        <f t="shared" si="8"/>
        <v>0</v>
      </c>
      <c r="BA10" s="38">
        <f t="shared" si="9"/>
        <v>0</v>
      </c>
      <c r="BB10" s="38">
        <f t="shared" si="10"/>
        <v>0</v>
      </c>
      <c r="BC10" s="38">
        <f t="shared" si="11"/>
        <v>0</v>
      </c>
      <c r="BD10" s="38">
        <f t="shared" si="12"/>
        <v>0</v>
      </c>
      <c r="BE10" s="38">
        <f t="shared" si="13"/>
        <v>0</v>
      </c>
      <c r="BF10" s="38">
        <f t="shared" si="14"/>
        <v>0</v>
      </c>
      <c r="BG10" s="38">
        <f t="shared" si="26"/>
        <v>1049.3987121787829</v>
      </c>
      <c r="BH10" s="38">
        <f t="shared" si="27"/>
        <v>2620.6395136953424</v>
      </c>
      <c r="BI10" s="61">
        <f t="shared" si="15"/>
        <v>10546.509726998645</v>
      </c>
    </row>
    <row r="11" spans="1:61" x14ac:dyDescent="0.3">
      <c r="A11" s="197" t="s">
        <v>1936</v>
      </c>
      <c r="B11" s="85" t="s">
        <v>67</v>
      </c>
      <c r="C11" s="84" t="s">
        <v>67</v>
      </c>
      <c r="D11" s="63">
        <f>VLOOKUP(B11,Площадь!$D$2:$E$795,2,0)</f>
        <v>36.700000000000003</v>
      </c>
      <c r="E11" s="72"/>
      <c r="F11" s="87"/>
      <c r="G11" s="87"/>
      <c r="H11" s="87"/>
      <c r="I11" s="87"/>
      <c r="J11" s="88"/>
      <c r="K11" s="88"/>
      <c r="L11" s="88"/>
      <c r="M11" s="88"/>
      <c r="N11" s="88"/>
      <c r="O11" s="88"/>
      <c r="P11" s="88"/>
      <c r="Q11" s="88"/>
      <c r="R11">
        <f t="shared" si="1"/>
        <v>0</v>
      </c>
      <c r="S11" s="162">
        <f>VLOOKUP(C11,'Общие показания'!A:I,9,0)</f>
        <v>1.1747171415818825</v>
      </c>
      <c r="T11" s="73">
        <f>VLOOKUP(B11,'Общие показания'!$A$2:$S$795,19,0)</f>
        <v>1.0039999999999978</v>
      </c>
      <c r="U11" s="39">
        <f t="shared" si="16"/>
        <v>0</v>
      </c>
      <c r="V11" s="39">
        <f t="shared" si="17"/>
        <v>0</v>
      </c>
      <c r="W11" s="39">
        <f t="shared" si="18"/>
        <v>0</v>
      </c>
      <c r="X11" s="39"/>
      <c r="Y11" s="39">
        <f t="shared" si="19"/>
        <v>-1.1747171415818825</v>
      </c>
      <c r="Z11" s="39"/>
      <c r="AA11" s="39"/>
      <c r="AB11" s="39"/>
      <c r="AC11" s="39"/>
      <c r="AD11" s="39"/>
      <c r="AE11" s="39">
        <f t="shared" si="2"/>
        <v>0</v>
      </c>
      <c r="AF11" s="39">
        <f t="shared" si="20"/>
        <v>0</v>
      </c>
      <c r="AG11" s="39">
        <f t="shared" si="21"/>
        <v>0</v>
      </c>
      <c r="AH11" s="39">
        <f t="shared" si="3"/>
        <v>1.0039999999999978</v>
      </c>
      <c r="AJ11" s="39">
        <f t="shared" si="22"/>
        <v>0</v>
      </c>
      <c r="AK11" s="39">
        <f t="shared" si="4"/>
        <v>0</v>
      </c>
      <c r="AL11" s="39">
        <f t="shared" si="5"/>
        <v>0</v>
      </c>
      <c r="AM11" s="39"/>
      <c r="AS11" s="39"/>
      <c r="AT11" s="39">
        <f t="shared" si="23"/>
        <v>0</v>
      </c>
      <c r="AU11" s="39">
        <f t="shared" si="24"/>
        <v>0</v>
      </c>
      <c r="AW11" s="38">
        <f t="shared" si="25"/>
        <v>0</v>
      </c>
      <c r="AX11" s="38">
        <f t="shared" si="6"/>
        <v>0</v>
      </c>
      <c r="AY11" s="38">
        <f t="shared" si="7"/>
        <v>0</v>
      </c>
      <c r="AZ11" s="38">
        <f t="shared" si="8"/>
        <v>0</v>
      </c>
      <c r="BA11" s="38">
        <f t="shared" si="9"/>
        <v>0</v>
      </c>
      <c r="BB11" s="38">
        <f t="shared" si="10"/>
        <v>0</v>
      </c>
      <c r="BC11" s="38">
        <f t="shared" si="11"/>
        <v>0</v>
      </c>
      <c r="BD11" s="38">
        <f t="shared" si="12"/>
        <v>0</v>
      </c>
      <c r="BE11" s="38">
        <f t="shared" si="13"/>
        <v>0</v>
      </c>
      <c r="BF11" s="38">
        <f t="shared" si="14"/>
        <v>0</v>
      </c>
      <c r="BG11" s="38">
        <f t="shared" si="26"/>
        <v>0</v>
      </c>
      <c r="BH11" s="38">
        <f t="shared" si="27"/>
        <v>0</v>
      </c>
      <c r="BI11" s="61">
        <f t="shared" si="15"/>
        <v>0</v>
      </c>
    </row>
    <row r="12" spans="1:61" x14ac:dyDescent="0.3">
      <c r="A12" s="197" t="s">
        <v>3927</v>
      </c>
      <c r="B12" s="84" t="s">
        <v>67</v>
      </c>
      <c r="C12" s="84" t="s">
        <v>67</v>
      </c>
      <c r="D12" s="63">
        <f>VLOOKUP(B12,Площадь!$D$2:$E$795,2,0)</f>
        <v>36.700000000000003</v>
      </c>
      <c r="E12" s="72"/>
      <c r="F12" s="87">
        <v>31</v>
      </c>
      <c r="G12" s="87">
        <v>29</v>
      </c>
      <c r="H12" s="87">
        <v>31</v>
      </c>
      <c r="I12" s="87"/>
      <c r="J12" s="88"/>
      <c r="K12" s="88"/>
      <c r="L12" s="88"/>
      <c r="M12" s="88"/>
      <c r="N12" s="88"/>
      <c r="O12" s="88"/>
      <c r="P12" s="88">
        <v>15</v>
      </c>
      <c r="Q12" s="88">
        <v>31</v>
      </c>
      <c r="R12">
        <f t="shared" si="1"/>
        <v>137</v>
      </c>
      <c r="S12" s="162">
        <f>VLOOKUP(C12,'Общие показания'!A:I,9,0)</f>
        <v>1.1747171415818825</v>
      </c>
      <c r="T12" s="73">
        <f>VLOOKUP(B12,'Общие показания'!$A$2:$S$795,19,0)</f>
        <v>1.0039999999999978</v>
      </c>
      <c r="U12" s="39">
        <f t="shared" si="16"/>
        <v>0.48209191848957417</v>
      </c>
      <c r="V12" s="39">
        <f t="shared" si="17"/>
        <v>0.37224968484583565</v>
      </c>
      <c r="W12" s="39">
        <f t="shared" si="18"/>
        <v>0.32037553824647264</v>
      </c>
      <c r="X12" s="39"/>
      <c r="Y12" s="39">
        <f t="shared" si="19"/>
        <v>0</v>
      </c>
      <c r="Z12" s="39"/>
      <c r="AA12" s="39"/>
      <c r="AB12" s="39"/>
      <c r="AC12" s="39"/>
      <c r="AD12" s="39"/>
      <c r="AE12" s="39">
        <f t="shared" si="2"/>
        <v>0</v>
      </c>
      <c r="AF12" s="39">
        <f t="shared" si="20"/>
        <v>0.3126712348099181</v>
      </c>
      <c r="AG12" s="39">
        <f t="shared" si="21"/>
        <v>0.6913287651900798</v>
      </c>
      <c r="AH12" s="39">
        <f t="shared" si="3"/>
        <v>0</v>
      </c>
      <c r="AJ12" s="39">
        <f t="shared" si="22"/>
        <v>0.52805163316729875</v>
      </c>
      <c r="AK12" s="39">
        <f t="shared" si="4"/>
        <v>0.21159697351320014</v>
      </c>
      <c r="AL12" s="39">
        <f t="shared" si="5"/>
        <v>0.30166451938750649</v>
      </c>
      <c r="AM12" s="39"/>
      <c r="AS12" s="39"/>
      <c r="AT12" s="39">
        <f t="shared" si="23"/>
        <v>0.12329094714194537</v>
      </c>
      <c r="AU12" s="39">
        <f t="shared" si="24"/>
        <v>0.39555586224462097</v>
      </c>
      <c r="AW12" s="38">
        <f t="shared" si="25"/>
        <v>2711.5889443256433</v>
      </c>
      <c r="AX12" s="38">
        <f t="shared" si="6"/>
        <v>1567.2546158326616</v>
      </c>
      <c r="AY12" s="38">
        <f t="shared" si="7"/>
        <v>1669.7794491103482</v>
      </c>
      <c r="AZ12" s="38">
        <f t="shared" si="8"/>
        <v>0</v>
      </c>
      <c r="BA12" s="38">
        <f t="shared" si="9"/>
        <v>0</v>
      </c>
      <c r="BB12" s="38">
        <f t="shared" si="10"/>
        <v>0</v>
      </c>
      <c r="BC12" s="38">
        <f t="shared" si="11"/>
        <v>0</v>
      </c>
      <c r="BD12" s="38">
        <f t="shared" si="12"/>
        <v>0</v>
      </c>
      <c r="BE12" s="38">
        <f t="shared" si="13"/>
        <v>0</v>
      </c>
      <c r="BF12" s="38">
        <f t="shared" si="14"/>
        <v>0</v>
      </c>
      <c r="BG12" s="38">
        <f t="shared" si="26"/>
        <v>1170.2794427443043</v>
      </c>
      <c r="BH12" s="38">
        <f t="shared" si="27"/>
        <v>2917.5896185006136</v>
      </c>
      <c r="BI12" s="61">
        <f t="shared" si="15"/>
        <v>10036.49207051357</v>
      </c>
    </row>
    <row r="13" spans="1:61" x14ac:dyDescent="0.3">
      <c r="A13" s="84" t="s">
        <v>1149</v>
      </c>
      <c r="B13" s="84" t="s">
        <v>135</v>
      </c>
      <c r="C13" s="84" t="s">
        <v>135</v>
      </c>
      <c r="D13" s="63">
        <f>VLOOKUP(B13,Площадь!$D$2:$E$795,2,0)</f>
        <v>60.2</v>
      </c>
      <c r="E13" s="72"/>
      <c r="F13" s="87">
        <v>31</v>
      </c>
      <c r="G13" s="87">
        <v>29</v>
      </c>
      <c r="H13" s="87">
        <v>31</v>
      </c>
      <c r="I13" s="87"/>
      <c r="J13" s="88"/>
      <c r="K13" s="88"/>
      <c r="L13" s="88"/>
      <c r="M13" s="88"/>
      <c r="N13" s="88"/>
      <c r="O13" s="88"/>
      <c r="P13" s="88">
        <v>15</v>
      </c>
      <c r="Q13" s="88">
        <v>31</v>
      </c>
      <c r="R13">
        <f t="shared" si="1"/>
        <v>137</v>
      </c>
      <c r="S13" s="162">
        <f>VLOOKUP(C13,'Общие показания'!A:I,9,0)</f>
        <v>1.9269202158918071</v>
      </c>
      <c r="T13" s="73">
        <f>VLOOKUP(B13,'Общие показания'!$A$2:$S$795,19,0)</f>
        <v>1.1539999999999999</v>
      </c>
      <c r="U13" s="39">
        <f t="shared" si="16"/>
        <v>0.79078837855783002</v>
      </c>
      <c r="V13" s="39">
        <f t="shared" si="17"/>
        <v>0.61061119966537614</v>
      </c>
      <c r="W13" s="39">
        <f t="shared" si="18"/>
        <v>0.52552063766860091</v>
      </c>
      <c r="X13" s="39"/>
      <c r="Y13" s="39">
        <f t="shared" si="19"/>
        <v>0</v>
      </c>
      <c r="Z13" s="39"/>
      <c r="AA13" s="39"/>
      <c r="AB13" s="39"/>
      <c r="AC13" s="39"/>
      <c r="AD13" s="39"/>
      <c r="AE13" s="39">
        <f t="shared" si="2"/>
        <v>0</v>
      </c>
      <c r="AF13" s="39">
        <f t="shared" si="20"/>
        <v>0.35938506471179904</v>
      </c>
      <c r="AG13" s="39">
        <f t="shared" si="21"/>
        <v>0.79461493528820093</v>
      </c>
      <c r="AH13" s="39">
        <f t="shared" si="3"/>
        <v>0</v>
      </c>
      <c r="AJ13" s="39">
        <f t="shared" si="22"/>
        <v>0.86617733832892063</v>
      </c>
      <c r="AK13" s="39">
        <f t="shared" si="4"/>
        <v>0.34708822358296043</v>
      </c>
      <c r="AL13" s="39">
        <f t="shared" si="5"/>
        <v>0.4948284486955829</v>
      </c>
      <c r="AM13" s="39"/>
      <c r="AS13" s="39"/>
      <c r="AT13" s="39">
        <f t="shared" si="23"/>
        <v>0.2022374664290221</v>
      </c>
      <c r="AU13" s="39">
        <f t="shared" si="24"/>
        <v>0.64884095114785234</v>
      </c>
      <c r="AW13" s="38">
        <f t="shared" si="25"/>
        <v>4447.8924917821178</v>
      </c>
      <c r="AX13" s="38">
        <f t="shared" si="6"/>
        <v>2570.8100237909048</v>
      </c>
      <c r="AY13" s="38">
        <f t="shared" si="7"/>
        <v>2738.9842734725603</v>
      </c>
      <c r="AZ13" s="38">
        <f t="shared" si="8"/>
        <v>0</v>
      </c>
      <c r="BA13" s="38">
        <f t="shared" si="9"/>
        <v>0</v>
      </c>
      <c r="BB13" s="38">
        <f t="shared" si="10"/>
        <v>0</v>
      </c>
      <c r="BC13" s="38">
        <f t="shared" si="11"/>
        <v>0</v>
      </c>
      <c r="BD13" s="38">
        <f t="shared" si="12"/>
        <v>0</v>
      </c>
      <c r="BE13" s="38">
        <f t="shared" si="13"/>
        <v>0</v>
      </c>
      <c r="BF13" s="38">
        <f t="shared" si="14"/>
        <v>0</v>
      </c>
      <c r="BG13" s="38">
        <f t="shared" si="26"/>
        <v>1507.5970576931747</v>
      </c>
      <c r="BH13" s="38">
        <f t="shared" si="27"/>
        <v>3874.7552433134838</v>
      </c>
      <c r="BI13" s="61">
        <f t="shared" si="15"/>
        <v>15140.039090052242</v>
      </c>
    </row>
    <row r="14" spans="1:61" x14ac:dyDescent="0.3">
      <c r="A14" s="84" t="s">
        <v>819</v>
      </c>
      <c r="B14" s="84" t="s">
        <v>128</v>
      </c>
      <c r="C14" s="84" t="s">
        <v>128</v>
      </c>
      <c r="D14" s="63">
        <f>VLOOKUP(B14,Площадь!$D$2:$E$795,2,0)</f>
        <v>71.400000000000006</v>
      </c>
      <c r="E14" s="72"/>
      <c r="F14" s="87">
        <v>31</v>
      </c>
      <c r="G14" s="87">
        <v>29</v>
      </c>
      <c r="H14" s="87">
        <v>31</v>
      </c>
      <c r="I14" s="87"/>
      <c r="J14" s="88"/>
      <c r="K14" s="88"/>
      <c r="L14" s="88"/>
      <c r="M14" s="88"/>
      <c r="N14" s="88"/>
      <c r="O14" s="88"/>
      <c r="P14" s="88">
        <v>15</v>
      </c>
      <c r="Q14" s="88">
        <v>31</v>
      </c>
      <c r="R14">
        <f t="shared" si="1"/>
        <v>137</v>
      </c>
      <c r="S14" s="162">
        <f>VLOOKUP(C14,'Общие показания'!A:I,9,0)</f>
        <v>3.7949999999999982</v>
      </c>
      <c r="T14" s="73">
        <f>VLOOKUP(B14,'Общие показания'!$A$2:$S$795,19,0)</f>
        <v>0.68599999999999994</v>
      </c>
      <c r="U14" s="39">
        <f t="shared" si="16"/>
        <v>1.5574292448003806</v>
      </c>
      <c r="V14" s="39">
        <f t="shared" si="17"/>
        <v>1.202576776982764</v>
      </c>
      <c r="W14" s="39">
        <f t="shared" si="18"/>
        <v>1.0349939782168533</v>
      </c>
      <c r="X14" s="39"/>
      <c r="Y14" s="39">
        <f t="shared" si="19"/>
        <v>0</v>
      </c>
      <c r="Z14" s="39"/>
      <c r="AA14" s="39"/>
      <c r="AB14" s="39"/>
      <c r="AC14" s="39"/>
      <c r="AD14" s="39"/>
      <c r="AE14" s="39">
        <f t="shared" si="2"/>
        <v>0</v>
      </c>
      <c r="AF14" s="39">
        <f t="shared" si="20"/>
        <v>0.21363791541793253</v>
      </c>
      <c r="AG14" s="39">
        <f t="shared" si="21"/>
        <v>0.47236208458206747</v>
      </c>
      <c r="AH14" s="39">
        <f t="shared" si="3"/>
        <v>0</v>
      </c>
      <c r="AJ14" s="39">
        <f t="shared" si="22"/>
        <v>1.0273266105761616</v>
      </c>
      <c r="AK14" s="39">
        <f t="shared" si="4"/>
        <v>0.41166277680769725</v>
      </c>
      <c r="AL14" s="39">
        <f t="shared" si="5"/>
        <v>0.58688955542964483</v>
      </c>
      <c r="AM14" s="39"/>
      <c r="AS14" s="39"/>
      <c r="AT14" s="39">
        <f t="shared" si="23"/>
        <v>0.23986304157860763</v>
      </c>
      <c r="AU14" s="39">
        <f t="shared" si="24"/>
        <v>0.76955554671024351</v>
      </c>
      <c r="AW14" s="38">
        <f t="shared" si="25"/>
        <v>6938.4152279385753</v>
      </c>
      <c r="AX14" s="38">
        <f t="shared" si="6"/>
        <v>4333.2000886129626</v>
      </c>
      <c r="AY14" s="38">
        <f t="shared" si="7"/>
        <v>4353.7192823793139</v>
      </c>
      <c r="AZ14" s="38">
        <f t="shared" si="8"/>
        <v>0</v>
      </c>
      <c r="BA14" s="38">
        <f t="shared" si="9"/>
        <v>0</v>
      </c>
      <c r="BB14" s="38">
        <f t="shared" si="10"/>
        <v>0</v>
      </c>
      <c r="BC14" s="38">
        <f t="shared" si="11"/>
        <v>0</v>
      </c>
      <c r="BD14" s="38">
        <f t="shared" si="12"/>
        <v>0</v>
      </c>
      <c r="BE14" s="38">
        <f t="shared" si="13"/>
        <v>0</v>
      </c>
      <c r="BF14" s="38">
        <f t="shared" si="14"/>
        <v>0</v>
      </c>
      <c r="BG14" s="38">
        <f t="shared" si="26"/>
        <v>1217.3598289232325</v>
      </c>
      <c r="BH14" s="38">
        <f t="shared" si="27"/>
        <v>3333.7540127358284</v>
      </c>
      <c r="BI14" s="61">
        <f t="shared" si="15"/>
        <v>20176.448440589917</v>
      </c>
    </row>
    <row r="15" spans="1:61" x14ac:dyDescent="0.3">
      <c r="A15" s="84" t="s">
        <v>2545</v>
      </c>
      <c r="B15" s="84" t="s">
        <v>245</v>
      </c>
      <c r="C15" s="84" t="s">
        <v>245</v>
      </c>
      <c r="D15" s="63">
        <f>VLOOKUP(B15,Площадь!$D$2:$E$795,2,0)</f>
        <v>72.599999999999994</v>
      </c>
      <c r="E15" s="72"/>
      <c r="F15" s="87">
        <v>31</v>
      </c>
      <c r="G15" s="87">
        <v>29</v>
      </c>
      <c r="H15" s="87">
        <v>31</v>
      </c>
      <c r="I15" s="87"/>
      <c r="J15" s="88"/>
      <c r="K15" s="88"/>
      <c r="L15" s="88"/>
      <c r="M15" s="88"/>
      <c r="N15" s="88"/>
      <c r="O15" s="88"/>
      <c r="P15" s="88">
        <v>15</v>
      </c>
      <c r="Q15" s="88">
        <v>31</v>
      </c>
      <c r="R15">
        <f t="shared" si="1"/>
        <v>137</v>
      </c>
      <c r="S15" s="162">
        <f>VLOOKUP(C15,'Общие показания'!A:I,9,0)</f>
        <v>2.323827369995767</v>
      </c>
      <c r="T15" s="73">
        <f>VLOOKUP(B15,'Общие показания'!$A$2:$S$795,19,0)</f>
        <v>1.0217981712466133</v>
      </c>
      <c r="U15" s="39">
        <f t="shared" si="16"/>
        <v>0.95367502131725002</v>
      </c>
      <c r="V15" s="39">
        <f t="shared" si="17"/>
        <v>0.73638493514462289</v>
      </c>
      <c r="W15" s="39">
        <f t="shared" si="18"/>
        <v>0.63376741353389399</v>
      </c>
      <c r="X15" s="39"/>
      <c r="Y15" s="39">
        <f t="shared" si="19"/>
        <v>0</v>
      </c>
      <c r="Z15" s="39"/>
      <c r="AA15" s="39"/>
      <c r="AB15" s="39"/>
      <c r="AC15" s="39"/>
      <c r="AD15" s="39"/>
      <c r="AE15" s="39">
        <f t="shared" si="2"/>
        <v>0</v>
      </c>
      <c r="AF15" s="39">
        <f t="shared" si="20"/>
        <v>0.31821403977111101</v>
      </c>
      <c r="AG15" s="39">
        <f t="shared" si="21"/>
        <v>0.70358413147550236</v>
      </c>
      <c r="AH15" s="39">
        <f t="shared" si="3"/>
        <v>0</v>
      </c>
      <c r="AJ15" s="39">
        <f t="shared" si="22"/>
        <v>1.044592604031223</v>
      </c>
      <c r="AK15" s="39">
        <f t="shared" si="4"/>
        <v>0.418581478938919</v>
      </c>
      <c r="AL15" s="39">
        <f t="shared" si="5"/>
        <v>0.59675324543686559</v>
      </c>
      <c r="AM15" s="39"/>
      <c r="AS15" s="39"/>
      <c r="AT15" s="39">
        <f t="shared" si="23"/>
        <v>0.24389435320177744</v>
      </c>
      <c r="AU15" s="39">
        <f t="shared" si="24"/>
        <v>0.78248925337764252</v>
      </c>
      <c r="AW15" s="38">
        <f t="shared" si="25"/>
        <v>5364.0696827804277</v>
      </c>
      <c r="AX15" s="38">
        <f t="shared" ref="AX15:AX78" si="28">(V15+AK15)*$AX$1</f>
        <v>3100.3456433092965</v>
      </c>
      <c r="AY15" s="38">
        <f t="shared" ref="AY15:AY78" si="29">(W15+AL15)*$AY$1</f>
        <v>3303.1604361147483</v>
      </c>
      <c r="AZ15" s="38">
        <f t="shared" si="8"/>
        <v>0</v>
      </c>
      <c r="BA15" s="38">
        <f t="shared" si="9"/>
        <v>0</v>
      </c>
      <c r="BB15" s="38">
        <f t="shared" si="10"/>
        <v>0</v>
      </c>
      <c r="BC15" s="38">
        <f t="shared" si="11"/>
        <v>0</v>
      </c>
      <c r="BD15" s="38">
        <f t="shared" si="12"/>
        <v>0</v>
      </c>
      <c r="BE15" s="38">
        <f t="shared" si="13"/>
        <v>0</v>
      </c>
      <c r="BF15" s="38">
        <f t="shared" si="14"/>
        <v>0</v>
      </c>
      <c r="BG15" s="38">
        <f t="shared" si="26"/>
        <v>1508.9012857607031</v>
      </c>
      <c r="BH15" s="38">
        <f t="shared" si="27"/>
        <v>3989.1559513643883</v>
      </c>
      <c r="BI15" s="61">
        <f t="shared" si="15"/>
        <v>17265.632999329566</v>
      </c>
    </row>
    <row r="16" spans="1:61" x14ac:dyDescent="0.3">
      <c r="A16" s="84" t="s">
        <v>1220</v>
      </c>
      <c r="B16" s="84" t="s">
        <v>313</v>
      </c>
      <c r="C16" s="84" t="s">
        <v>313</v>
      </c>
      <c r="D16" s="63">
        <f>VLOOKUP(B16,Площадь!$D$2:$E$795,2,0)</f>
        <v>72.599999999999994</v>
      </c>
      <c r="E16" s="72"/>
      <c r="F16" s="87">
        <v>31</v>
      </c>
      <c r="G16" s="87">
        <v>29</v>
      </c>
      <c r="H16" s="87">
        <v>31</v>
      </c>
      <c r="I16" s="87"/>
      <c r="J16" s="88"/>
      <c r="K16" s="88"/>
      <c r="L16" s="88"/>
      <c r="M16" s="88"/>
      <c r="N16" s="88"/>
      <c r="O16" s="88"/>
      <c r="P16" s="88">
        <v>15</v>
      </c>
      <c r="Q16" s="88">
        <v>31</v>
      </c>
      <c r="R16">
        <f t="shared" si="1"/>
        <v>137</v>
      </c>
      <c r="S16" s="162">
        <f>VLOOKUP(C16,'Общие показания'!A:I,9,0)</f>
        <v>2.5010000000000003</v>
      </c>
      <c r="T16" s="73">
        <f>VLOOKUP(B16,'Общие показания'!$A$2:$S$795,19,0)</f>
        <v>0.68399999999999928</v>
      </c>
      <c r="U16" s="39">
        <f t="shared" si="16"/>
        <v>1.0263848593532949</v>
      </c>
      <c r="V16" s="39">
        <f t="shared" si="17"/>
        <v>0.79252820006163238</v>
      </c>
      <c r="W16" s="39">
        <f t="shared" si="18"/>
        <v>0.68208694058507302</v>
      </c>
      <c r="X16" s="39"/>
      <c r="Y16" s="39">
        <f t="shared" si="19"/>
        <v>0</v>
      </c>
      <c r="Z16" s="39"/>
      <c r="AA16" s="39"/>
      <c r="AB16" s="39"/>
      <c r="AC16" s="39"/>
      <c r="AD16" s="39"/>
      <c r="AE16" s="39">
        <f t="shared" si="2"/>
        <v>0</v>
      </c>
      <c r="AF16" s="39">
        <f t="shared" si="20"/>
        <v>0.21301506435257392</v>
      </c>
      <c r="AG16" s="39">
        <f t="shared" si="21"/>
        <v>0.47098493564742538</v>
      </c>
      <c r="AH16" s="39">
        <f t="shared" si="3"/>
        <v>0</v>
      </c>
      <c r="AJ16" s="39">
        <f t="shared" si="22"/>
        <v>1.044592604031223</v>
      </c>
      <c r="AK16" s="39">
        <f t="shared" si="4"/>
        <v>0.418581478938919</v>
      </c>
      <c r="AL16" s="39">
        <f t="shared" si="5"/>
        <v>0.59675324543686559</v>
      </c>
      <c r="AM16" s="39"/>
      <c r="AS16" s="39"/>
      <c r="AT16" s="39">
        <f t="shared" si="23"/>
        <v>0.24389435320177744</v>
      </c>
      <c r="AU16" s="39">
        <f t="shared" si="24"/>
        <v>0.78248925337764252</v>
      </c>
      <c r="AW16" s="38">
        <f t="shared" si="25"/>
        <v>5559.2490636108651</v>
      </c>
      <c r="AX16" s="38">
        <f t="shared" si="28"/>
        <v>3251.0543779219201</v>
      </c>
      <c r="AY16" s="38">
        <f t="shared" si="29"/>
        <v>3432.867441749851</v>
      </c>
      <c r="AZ16" s="38">
        <f t="shared" si="8"/>
        <v>0</v>
      </c>
      <c r="BA16" s="38">
        <f t="shared" si="9"/>
        <v>0</v>
      </c>
      <c r="BB16" s="38">
        <f t="shared" si="10"/>
        <v>0</v>
      </c>
      <c r="BC16" s="38">
        <f t="shared" si="11"/>
        <v>0</v>
      </c>
      <c r="BD16" s="38">
        <f t="shared" si="12"/>
        <v>0</v>
      </c>
      <c r="BE16" s="38">
        <f t="shared" si="13"/>
        <v>0</v>
      </c>
      <c r="BF16" s="38">
        <f t="shared" si="14"/>
        <v>0</v>
      </c>
      <c r="BG16" s="38">
        <f t="shared" si="26"/>
        <v>1226.5093641061985</v>
      </c>
      <c r="BH16" s="38">
        <f t="shared" si="27"/>
        <v>3364.7759740513311</v>
      </c>
      <c r="BI16" s="61">
        <f t="shared" si="15"/>
        <v>16834.456221440167</v>
      </c>
    </row>
    <row r="17" spans="1:61" x14ac:dyDescent="0.3">
      <c r="A17" s="84" t="s">
        <v>2048</v>
      </c>
      <c r="B17" s="84" t="s">
        <v>75</v>
      </c>
      <c r="C17" s="84" t="s">
        <v>75</v>
      </c>
      <c r="D17" s="63">
        <f>VLOOKUP(B17,Площадь!$D$2:$E$795,2,0)</f>
        <v>57.1</v>
      </c>
      <c r="E17" s="72"/>
      <c r="F17" s="87">
        <v>31</v>
      </c>
      <c r="G17" s="87">
        <v>29</v>
      </c>
      <c r="H17" s="87">
        <v>31</v>
      </c>
      <c r="I17" s="87"/>
      <c r="J17" s="88"/>
      <c r="K17" s="88"/>
      <c r="L17" s="88"/>
      <c r="M17" s="88"/>
      <c r="N17" s="88"/>
      <c r="O17" s="88"/>
      <c r="P17" s="88">
        <v>15</v>
      </c>
      <c r="Q17" s="88">
        <v>31</v>
      </c>
      <c r="R17">
        <f t="shared" si="1"/>
        <v>137</v>
      </c>
      <c r="S17" s="162">
        <f>VLOOKUP(C17,'Общие показания'!A:I,9,0)</f>
        <v>1.827693427365817</v>
      </c>
      <c r="T17" s="73">
        <f>VLOOKUP(B17,'Общие показания'!$A$2:$S$795,19,0)</f>
        <v>1.4130000000000003</v>
      </c>
      <c r="U17" s="39">
        <f t="shared" si="16"/>
        <v>0.75006671786797496</v>
      </c>
      <c r="V17" s="39">
        <f t="shared" si="17"/>
        <v>0.57916776579556439</v>
      </c>
      <c r="W17" s="39">
        <f t="shared" si="18"/>
        <v>0.49845894370227761</v>
      </c>
      <c r="X17" s="39"/>
      <c r="Y17" s="39">
        <f t="shared" si="19"/>
        <v>0</v>
      </c>
      <c r="Z17" s="39"/>
      <c r="AA17" s="39"/>
      <c r="AB17" s="39"/>
      <c r="AC17" s="39"/>
      <c r="AD17" s="39"/>
      <c r="AE17" s="39">
        <f t="shared" si="2"/>
        <v>0</v>
      </c>
      <c r="AF17" s="39">
        <f t="shared" si="20"/>
        <v>0.44004427767571247</v>
      </c>
      <c r="AG17" s="39">
        <f t="shared" si="21"/>
        <v>0.97295572232428784</v>
      </c>
      <c r="AH17" s="39">
        <f t="shared" si="3"/>
        <v>0</v>
      </c>
      <c r="AJ17" s="39">
        <f t="shared" si="22"/>
        <v>0.82157352190334498</v>
      </c>
      <c r="AK17" s="39">
        <f t="shared" si="4"/>
        <v>0.32921490974397077</v>
      </c>
      <c r="AL17" s="39">
        <f t="shared" si="5"/>
        <v>0.46934724951026213</v>
      </c>
      <c r="AM17" s="39"/>
      <c r="AS17" s="39"/>
      <c r="AT17" s="39">
        <f t="shared" si="23"/>
        <v>0.19182324473583326</v>
      </c>
      <c r="AU17" s="39">
        <f t="shared" si="24"/>
        <v>0.61542887559040482</v>
      </c>
      <c r="AW17" s="38">
        <f t="shared" si="25"/>
        <v>4218.848194032541</v>
      </c>
      <c r="AX17" s="38">
        <f t="shared" si="28"/>
        <v>2438.4261189113067</v>
      </c>
      <c r="AY17" s="38">
        <f t="shared" si="29"/>
        <v>2597.9402328120132</v>
      </c>
      <c r="AZ17" s="38">
        <f t="shared" si="8"/>
        <v>0</v>
      </c>
      <c r="BA17" s="38">
        <f t="shared" si="9"/>
        <v>0</v>
      </c>
      <c r="BB17" s="38">
        <f t="shared" si="10"/>
        <v>0</v>
      </c>
      <c r="BC17" s="38">
        <f t="shared" si="11"/>
        <v>0</v>
      </c>
      <c r="BD17" s="38">
        <f t="shared" si="12"/>
        <v>0</v>
      </c>
      <c r="BE17" s="38">
        <f t="shared" si="13"/>
        <v>0</v>
      </c>
      <c r="BF17" s="38">
        <f t="shared" si="14"/>
        <v>0</v>
      </c>
      <c r="BG17" s="38">
        <f t="shared" si="26"/>
        <v>1696.1599024606571</v>
      </c>
      <c r="BH17" s="38">
        <f t="shared" si="27"/>
        <v>4263.7960792582844</v>
      </c>
      <c r="BI17" s="61">
        <f t="shared" si="15"/>
        <v>15215.170527474802</v>
      </c>
    </row>
    <row r="18" spans="1:61" x14ac:dyDescent="0.3">
      <c r="A18" s="84" t="s">
        <v>2158</v>
      </c>
      <c r="B18" s="84" t="s">
        <v>323</v>
      </c>
      <c r="C18" s="84" t="s">
        <v>323</v>
      </c>
      <c r="D18" s="63">
        <f>VLOOKUP(B18,Площадь!$D$2:$E$795,2,0)</f>
        <v>57.1</v>
      </c>
      <c r="E18" s="72"/>
      <c r="F18" s="87">
        <v>31</v>
      </c>
      <c r="G18" s="87">
        <v>29</v>
      </c>
      <c r="H18" s="87">
        <v>31</v>
      </c>
      <c r="I18" s="87"/>
      <c r="J18" s="88"/>
      <c r="K18" s="88"/>
      <c r="L18" s="88"/>
      <c r="M18" s="88"/>
      <c r="N18" s="88"/>
      <c r="O18" s="88"/>
      <c r="P18" s="88">
        <v>15</v>
      </c>
      <c r="Q18" s="88">
        <v>31</v>
      </c>
      <c r="R18">
        <f t="shared" si="1"/>
        <v>137</v>
      </c>
      <c r="S18" s="162">
        <f>VLOOKUP(C18,'Общие показания'!A:I,9,0)</f>
        <v>2.7959999999999994</v>
      </c>
      <c r="T18" s="73">
        <f>VLOOKUP(B18,'Общие показания'!$A$2:$S$795,19,0)</f>
        <v>0.80364566912095903</v>
      </c>
      <c r="U18" s="39">
        <f t="shared" si="16"/>
        <v>1.1474498467620198</v>
      </c>
      <c r="V18" s="39">
        <f t="shared" si="17"/>
        <v>0.8860091352948114</v>
      </c>
      <c r="W18" s="39">
        <f t="shared" si="18"/>
        <v>0.76254101794316809</v>
      </c>
      <c r="X18" s="39"/>
      <c r="Y18" s="39">
        <f t="shared" si="19"/>
        <v>0</v>
      </c>
      <c r="Z18" s="39"/>
      <c r="AA18" s="39"/>
      <c r="AB18" s="39"/>
      <c r="AC18" s="39"/>
      <c r="AD18" s="39"/>
      <c r="AE18" s="39">
        <f t="shared" si="2"/>
        <v>0</v>
      </c>
      <c r="AF18" s="39">
        <f t="shared" si="20"/>
        <v>0.25027578059132838</v>
      </c>
      <c r="AG18" s="39">
        <f t="shared" si="21"/>
        <v>0.55336988852963076</v>
      </c>
      <c r="AH18" s="39">
        <f t="shared" si="3"/>
        <v>0</v>
      </c>
      <c r="AJ18" s="39">
        <f t="shared" si="22"/>
        <v>0.82157352190334498</v>
      </c>
      <c r="AK18" s="39">
        <f t="shared" si="4"/>
        <v>0.32921490974397077</v>
      </c>
      <c r="AL18" s="39">
        <f t="shared" si="5"/>
        <v>0.46934724951026213</v>
      </c>
      <c r="AM18" s="39"/>
      <c r="AS18" s="39"/>
      <c r="AT18" s="39">
        <f t="shared" si="23"/>
        <v>0.19182324473583326</v>
      </c>
      <c r="AU18" s="39">
        <f t="shared" si="24"/>
        <v>0.61542887559040482</v>
      </c>
      <c r="AW18" s="38">
        <f t="shared" si="25"/>
        <v>5285.5675699105595</v>
      </c>
      <c r="AX18" s="38">
        <f t="shared" si="28"/>
        <v>3262.0988175403054</v>
      </c>
      <c r="AY18" s="38">
        <f t="shared" si="29"/>
        <v>3306.8315896212898</v>
      </c>
      <c r="AZ18" s="38">
        <f t="shared" si="8"/>
        <v>0</v>
      </c>
      <c r="BA18" s="38">
        <f t="shared" si="9"/>
        <v>0</v>
      </c>
      <c r="BB18" s="38">
        <f t="shared" si="10"/>
        <v>0</v>
      </c>
      <c r="BC18" s="38">
        <f t="shared" si="11"/>
        <v>0</v>
      </c>
      <c r="BD18" s="38">
        <f t="shared" si="12"/>
        <v>0</v>
      </c>
      <c r="BE18" s="38">
        <f t="shared" si="13"/>
        <v>0</v>
      </c>
      <c r="BF18" s="38">
        <f t="shared" si="14"/>
        <v>0</v>
      </c>
      <c r="BG18" s="38">
        <f t="shared" si="26"/>
        <v>1186.7529396272196</v>
      </c>
      <c r="BH18" s="38">
        <f t="shared" si="27"/>
        <v>3137.4766504532586</v>
      </c>
      <c r="BI18" s="61">
        <f t="shared" si="15"/>
        <v>16178.727567152633</v>
      </c>
    </row>
    <row r="19" spans="1:61" x14ac:dyDescent="0.3">
      <c r="A19" s="84" t="s">
        <v>1555</v>
      </c>
      <c r="B19" s="84" t="s">
        <v>337</v>
      </c>
      <c r="C19" s="84" t="s">
        <v>337</v>
      </c>
      <c r="D19" s="63">
        <f>VLOOKUP(B19,Площадь!$D$2:$E$795,2,0)</f>
        <v>33.1</v>
      </c>
      <c r="E19" s="72"/>
      <c r="F19" s="87">
        <v>31</v>
      </c>
      <c r="G19" s="87">
        <v>29</v>
      </c>
      <c r="H19" s="87">
        <v>31</v>
      </c>
      <c r="I19" s="87"/>
      <c r="J19" s="88"/>
      <c r="K19" s="88"/>
      <c r="L19" s="88"/>
      <c r="M19" s="88"/>
      <c r="N19" s="88"/>
      <c r="O19" s="88"/>
      <c r="P19" s="88">
        <v>15</v>
      </c>
      <c r="Q19" s="88">
        <v>31</v>
      </c>
      <c r="R19">
        <f t="shared" si="1"/>
        <v>137</v>
      </c>
      <c r="S19" s="162">
        <f>VLOOKUP(C19,'Общие показания'!A:I,9,0)</f>
        <v>1.0594860323258939</v>
      </c>
      <c r="T19" s="73">
        <f>VLOOKUP(B19,'Общие показания'!$A$2:$S$795,19,0)</f>
        <v>0.36399999999999899</v>
      </c>
      <c r="U19" s="39">
        <f t="shared" si="16"/>
        <v>0.43480224801103279</v>
      </c>
      <c r="V19" s="39">
        <f t="shared" si="17"/>
        <v>0.33573472938411875</v>
      </c>
      <c r="W19" s="39">
        <f t="shared" si="18"/>
        <v>0.28894905493074236</v>
      </c>
      <c r="X19" s="39"/>
      <c r="Y19" s="39">
        <f t="shared" si="19"/>
        <v>0</v>
      </c>
      <c r="Z19" s="39"/>
      <c r="AA19" s="39"/>
      <c r="AB19" s="39"/>
      <c r="AC19" s="39"/>
      <c r="AD19" s="39"/>
      <c r="AE19" s="39">
        <f t="shared" si="2"/>
        <v>0</v>
      </c>
      <c r="AF19" s="39">
        <f t="shared" si="20"/>
        <v>0.11335889389522921</v>
      </c>
      <c r="AG19" s="39">
        <f t="shared" si="21"/>
        <v>0.25064110610476981</v>
      </c>
      <c r="AH19" s="39">
        <f t="shared" si="3"/>
        <v>0</v>
      </c>
      <c r="AJ19" s="39">
        <f t="shared" si="22"/>
        <v>0.47625365280211412</v>
      </c>
      <c r="AK19" s="39">
        <f t="shared" si="4"/>
        <v>0.19084086711953471</v>
      </c>
      <c r="AL19" s="39">
        <f t="shared" si="5"/>
        <v>0.27207344936584371</v>
      </c>
      <c r="AM19" s="39"/>
      <c r="AS19" s="39"/>
      <c r="AT19" s="39">
        <f t="shared" si="23"/>
        <v>0.11119701227243574</v>
      </c>
      <c r="AU19" s="39">
        <f t="shared" si="24"/>
        <v>0.35675474224242382</v>
      </c>
      <c r="AW19" s="38">
        <f t="shared" si="25"/>
        <v>2445.6020179067791</v>
      </c>
      <c r="AX19" s="38">
        <f t="shared" si="28"/>
        <v>1413.5184682305473</v>
      </c>
      <c r="AY19" s="38">
        <f t="shared" si="29"/>
        <v>1505.9863696335838</v>
      </c>
      <c r="AZ19" s="38">
        <f t="shared" si="8"/>
        <v>0</v>
      </c>
      <c r="BA19" s="38">
        <f t="shared" si="9"/>
        <v>0</v>
      </c>
      <c r="BB19" s="38">
        <f t="shared" si="10"/>
        <v>0</v>
      </c>
      <c r="BC19" s="38">
        <f t="shared" si="11"/>
        <v>0</v>
      </c>
      <c r="BD19" s="38">
        <f t="shared" si="12"/>
        <v>0</v>
      </c>
      <c r="BE19" s="38">
        <f t="shared" si="13"/>
        <v>0</v>
      </c>
      <c r="BF19" s="38">
        <f t="shared" si="14"/>
        <v>0</v>
      </c>
      <c r="BG19" s="38">
        <f t="shared" si="26"/>
        <v>602.7888922802332</v>
      </c>
      <c r="BH19" s="38">
        <f t="shared" si="27"/>
        <v>1630.4691194692728</v>
      </c>
      <c r="BI19" s="61">
        <f t="shared" si="15"/>
        <v>7598.3648675204149</v>
      </c>
    </row>
    <row r="20" spans="1:61" x14ac:dyDescent="0.3">
      <c r="A20" s="84" t="s">
        <v>1134</v>
      </c>
      <c r="B20" s="84" t="s">
        <v>79</v>
      </c>
      <c r="C20" s="84" t="s">
        <v>79</v>
      </c>
      <c r="D20" s="63">
        <f>VLOOKUP(B20,Площадь!$D$2:$E$795,2,0)</f>
        <v>33.1</v>
      </c>
      <c r="E20" s="72"/>
      <c r="F20" s="87">
        <v>31</v>
      </c>
      <c r="G20" s="87">
        <v>29</v>
      </c>
      <c r="H20" s="87">
        <v>31</v>
      </c>
      <c r="I20" s="87"/>
      <c r="J20" s="88"/>
      <c r="K20" s="88"/>
      <c r="L20" s="88"/>
      <c r="M20" s="88"/>
      <c r="N20" s="88"/>
      <c r="O20" s="88"/>
      <c r="P20" s="88">
        <v>15</v>
      </c>
      <c r="Q20" s="88">
        <v>31</v>
      </c>
      <c r="R20">
        <f t="shared" si="1"/>
        <v>137</v>
      </c>
      <c r="S20" s="162">
        <f>VLOOKUP(C20,'Общие показания'!A:I,9,0)</f>
        <v>1.0594860323258939</v>
      </c>
      <c r="T20" s="73">
        <f>VLOOKUP(B20,'Общие показания'!$A$2:$S$795,19,0)</f>
        <v>0.77999999999999936</v>
      </c>
      <c r="U20" s="39">
        <f t="shared" si="16"/>
        <v>0.43480224801103279</v>
      </c>
      <c r="V20" s="39">
        <f t="shared" si="17"/>
        <v>0.33573472938411875</v>
      </c>
      <c r="W20" s="39">
        <f t="shared" si="18"/>
        <v>0.28894905493074236</v>
      </c>
      <c r="X20" s="39"/>
      <c r="Y20" s="39">
        <f t="shared" si="19"/>
        <v>0</v>
      </c>
      <c r="Z20" s="39"/>
      <c r="AA20" s="39"/>
      <c r="AB20" s="39"/>
      <c r="AC20" s="39"/>
      <c r="AD20" s="39"/>
      <c r="AE20" s="39">
        <f t="shared" si="2"/>
        <v>0</v>
      </c>
      <c r="AF20" s="39">
        <f t="shared" si="20"/>
        <v>0.24291191548977731</v>
      </c>
      <c r="AG20" s="39">
        <f t="shared" si="21"/>
        <v>0.53708808451022205</v>
      </c>
      <c r="AH20" s="39">
        <f t="shared" si="3"/>
        <v>0</v>
      </c>
      <c r="AJ20" s="39">
        <f t="shared" si="22"/>
        <v>0.47625365280211412</v>
      </c>
      <c r="AK20" s="39">
        <f t="shared" si="4"/>
        <v>0.19084086711953471</v>
      </c>
      <c r="AL20" s="39">
        <f t="shared" si="5"/>
        <v>0.27207344936584371</v>
      </c>
      <c r="AM20" s="39"/>
      <c r="AS20" s="39"/>
      <c r="AT20" s="39">
        <f t="shared" si="23"/>
        <v>0.11119701227243574</v>
      </c>
      <c r="AU20" s="39">
        <f t="shared" si="24"/>
        <v>0.35675474224242382</v>
      </c>
      <c r="AW20" s="38">
        <f t="shared" si="25"/>
        <v>2445.6020179067791</v>
      </c>
      <c r="AX20" s="38">
        <f t="shared" si="28"/>
        <v>1413.5184682305473</v>
      </c>
      <c r="AY20" s="38">
        <f t="shared" si="29"/>
        <v>1505.9863696335838</v>
      </c>
      <c r="AZ20" s="38">
        <f t="shared" si="8"/>
        <v>0</v>
      </c>
      <c r="BA20" s="38">
        <f t="shared" si="9"/>
        <v>0</v>
      </c>
      <c r="BB20" s="38">
        <f t="shared" si="10"/>
        <v>0</v>
      </c>
      <c r="BC20" s="38">
        <f t="shared" si="11"/>
        <v>0</v>
      </c>
      <c r="BD20" s="38">
        <f t="shared" si="12"/>
        <v>0</v>
      </c>
      <c r="BE20" s="38">
        <f t="shared" si="13"/>
        <v>0</v>
      </c>
      <c r="BF20" s="38">
        <f t="shared" si="14"/>
        <v>0</v>
      </c>
      <c r="BG20" s="38">
        <f t="shared" si="26"/>
        <v>950.55584132777426</v>
      </c>
      <c r="BH20" s="38">
        <f t="shared" si="27"/>
        <v>2399.3959304217328</v>
      </c>
      <c r="BI20" s="61">
        <f t="shared" si="15"/>
        <v>8715.0586275204168</v>
      </c>
    </row>
    <row r="21" spans="1:61" x14ac:dyDescent="0.3">
      <c r="A21" s="84" t="s">
        <v>1495</v>
      </c>
      <c r="B21" s="84" t="s">
        <v>137</v>
      </c>
      <c r="C21" s="84" t="s">
        <v>137</v>
      </c>
      <c r="D21" s="63">
        <f>VLOOKUP(B21,Площадь!$D$2:$E$795,2,0)</f>
        <v>33.1</v>
      </c>
      <c r="E21" s="72"/>
      <c r="F21" s="87">
        <v>31</v>
      </c>
      <c r="G21" s="87">
        <v>29</v>
      </c>
      <c r="H21" s="87">
        <v>31</v>
      </c>
      <c r="I21" s="87"/>
      <c r="J21" s="88"/>
      <c r="K21" s="88"/>
      <c r="L21" s="88"/>
      <c r="M21" s="88"/>
      <c r="N21" s="88"/>
      <c r="O21" s="88"/>
      <c r="P21" s="88">
        <v>15</v>
      </c>
      <c r="Q21" s="88">
        <v>31</v>
      </c>
      <c r="R21">
        <f t="shared" si="1"/>
        <v>137</v>
      </c>
      <c r="S21" s="162">
        <f>VLOOKUP(C21,'Общие показания'!A:I,9,0)</f>
        <v>1.0594860323258939</v>
      </c>
      <c r="T21" s="73">
        <f>VLOOKUP(B21,'Общие показания'!$A$2:$S$795,19,0)</f>
        <v>0.62799999999999834</v>
      </c>
      <c r="U21" s="39">
        <f t="shared" si="16"/>
        <v>0.43480224801103279</v>
      </c>
      <c r="V21" s="39">
        <f t="shared" si="17"/>
        <v>0.33573472938411875</v>
      </c>
      <c r="W21" s="39">
        <f t="shared" si="18"/>
        <v>0.28894905493074236</v>
      </c>
      <c r="X21" s="39"/>
      <c r="Y21" s="39">
        <f t="shared" si="19"/>
        <v>0</v>
      </c>
      <c r="Z21" s="39"/>
      <c r="AA21" s="39"/>
      <c r="AB21" s="39"/>
      <c r="AC21" s="39"/>
      <c r="AD21" s="39"/>
      <c r="AE21" s="39">
        <f t="shared" si="2"/>
        <v>0</v>
      </c>
      <c r="AF21" s="39">
        <f t="shared" si="20"/>
        <v>0.19557523452253833</v>
      </c>
      <c r="AG21" s="39">
        <f t="shared" si="21"/>
        <v>0.43242476547746006</v>
      </c>
      <c r="AH21" s="39">
        <f t="shared" si="3"/>
        <v>0</v>
      </c>
      <c r="AJ21" s="39">
        <f t="shared" si="22"/>
        <v>0.47625365280211412</v>
      </c>
      <c r="AK21" s="39">
        <f t="shared" si="4"/>
        <v>0.19084086711953471</v>
      </c>
      <c r="AL21" s="39">
        <f t="shared" si="5"/>
        <v>0.27207344936584371</v>
      </c>
      <c r="AM21" s="39"/>
      <c r="AS21" s="39"/>
      <c r="AT21" s="39">
        <f t="shared" si="23"/>
        <v>0.11119701227243574</v>
      </c>
      <c r="AU21" s="39">
        <f t="shared" si="24"/>
        <v>0.35675474224242382</v>
      </c>
      <c r="AW21" s="38">
        <f t="shared" si="25"/>
        <v>2445.6020179067791</v>
      </c>
      <c r="AX21" s="38">
        <f t="shared" si="28"/>
        <v>1413.5184682305473</v>
      </c>
      <c r="AY21" s="38">
        <f t="shared" si="29"/>
        <v>1505.9863696335838</v>
      </c>
      <c r="AZ21" s="38">
        <f t="shared" si="8"/>
        <v>0</v>
      </c>
      <c r="BA21" s="38">
        <f t="shared" si="9"/>
        <v>0</v>
      </c>
      <c r="BB21" s="38">
        <f t="shared" si="10"/>
        <v>0</v>
      </c>
      <c r="BC21" s="38">
        <f t="shared" si="11"/>
        <v>0</v>
      </c>
      <c r="BD21" s="38">
        <f t="shared" si="12"/>
        <v>0</v>
      </c>
      <c r="BE21" s="38">
        <f t="shared" si="13"/>
        <v>0</v>
      </c>
      <c r="BF21" s="38">
        <f t="shared" si="14"/>
        <v>0</v>
      </c>
      <c r="BG21" s="38">
        <f t="shared" si="26"/>
        <v>823.48714840655657</v>
      </c>
      <c r="BH21" s="38">
        <f t="shared" si="27"/>
        <v>2118.4419033429476</v>
      </c>
      <c r="BI21" s="61">
        <f t="shared" si="15"/>
        <v>8307.0359075204142</v>
      </c>
    </row>
    <row r="22" spans="1:61" x14ac:dyDescent="0.3">
      <c r="A22" s="84" t="s">
        <v>2243</v>
      </c>
      <c r="B22" s="84" t="s">
        <v>152</v>
      </c>
      <c r="C22" s="84" t="s">
        <v>152</v>
      </c>
      <c r="D22" s="63">
        <f>VLOOKUP(B22,Площадь!$D$2:$E$795,2,0)</f>
        <v>78.400000000000006</v>
      </c>
      <c r="E22" s="72"/>
      <c r="F22" s="87">
        <v>31</v>
      </c>
      <c r="G22" s="87">
        <v>29</v>
      </c>
      <c r="H22" s="87">
        <v>31</v>
      </c>
      <c r="I22" s="87"/>
      <c r="J22" s="88"/>
      <c r="K22" s="88"/>
      <c r="L22" s="88"/>
      <c r="M22" s="88"/>
      <c r="N22" s="88"/>
      <c r="O22" s="88"/>
      <c r="P22" s="88">
        <v>15</v>
      </c>
      <c r="Q22" s="88">
        <v>31</v>
      </c>
      <c r="R22">
        <f t="shared" si="1"/>
        <v>137</v>
      </c>
      <c r="S22" s="162">
        <f>VLOOKUP(C22,'Общие показания'!A:I,9,0)</f>
        <v>2.5199999999999987</v>
      </c>
      <c r="T22" s="73">
        <f>VLOOKUP(B22,'Общие показания'!$A$2:$S$795,19,0)</f>
        <v>0.59299999999999997</v>
      </c>
      <c r="U22" s="39">
        <f t="shared" si="16"/>
        <v>1.0341822653219919</v>
      </c>
      <c r="V22" s="39">
        <f t="shared" si="17"/>
        <v>0.79854900605970103</v>
      </c>
      <c r="W22" s="39">
        <f t="shared" si="18"/>
        <v>0.68726872861830579</v>
      </c>
      <c r="X22" s="39"/>
      <c r="Y22" s="39">
        <f t="shared" si="19"/>
        <v>0</v>
      </c>
      <c r="Z22" s="39"/>
      <c r="AA22" s="39"/>
      <c r="AB22" s="39"/>
      <c r="AC22" s="39"/>
      <c r="AD22" s="39"/>
      <c r="AE22" s="39">
        <f t="shared" si="2"/>
        <v>0</v>
      </c>
      <c r="AF22" s="39">
        <f t="shared" si="20"/>
        <v>0.18467534087876677</v>
      </c>
      <c r="AG22" s="39">
        <f t="shared" si="21"/>
        <v>0.40832465912123322</v>
      </c>
      <c r="AH22" s="39">
        <f t="shared" si="3"/>
        <v>0</v>
      </c>
      <c r="AJ22" s="39">
        <f t="shared" si="22"/>
        <v>1.1280449057306874</v>
      </c>
      <c r="AK22" s="39">
        <f t="shared" si="4"/>
        <v>0.45202187257315779</v>
      </c>
      <c r="AL22" s="39">
        <f t="shared" si="5"/>
        <v>0.64442774713843354</v>
      </c>
      <c r="AM22" s="39"/>
      <c r="AS22" s="39"/>
      <c r="AT22" s="39">
        <f t="shared" si="23"/>
        <v>0.26337902604709856</v>
      </c>
      <c r="AU22" s="39">
        <f t="shared" si="24"/>
        <v>0.84500216893673796</v>
      </c>
      <c r="AW22" s="38">
        <f t="shared" si="25"/>
        <v>5804.1961288869707</v>
      </c>
      <c r="AX22" s="38">
        <f t="shared" si="28"/>
        <v>3356.9824437669013</v>
      </c>
      <c r="AY22" s="38">
        <f t="shared" si="29"/>
        <v>3574.7527516623609</v>
      </c>
      <c r="AZ22" s="38">
        <f t="shared" si="8"/>
        <v>0</v>
      </c>
      <c r="BA22" s="38">
        <f t="shared" si="9"/>
        <v>0</v>
      </c>
      <c r="BB22" s="38">
        <f t="shared" si="10"/>
        <v>0</v>
      </c>
      <c r="BC22" s="38">
        <f t="shared" si="11"/>
        <v>0</v>
      </c>
      <c r="BD22" s="38">
        <f t="shared" si="12"/>
        <v>0</v>
      </c>
      <c r="BE22" s="38">
        <f t="shared" si="13"/>
        <v>0</v>
      </c>
      <c r="BF22" s="38">
        <f t="shared" si="14"/>
        <v>0</v>
      </c>
      <c r="BG22" s="38">
        <f t="shared" si="26"/>
        <v>1202.739220401116</v>
      </c>
      <c r="BH22" s="38">
        <f t="shared" si="27"/>
        <v>3364.3804041656958</v>
      </c>
      <c r="BI22" s="61">
        <f t="shared" si="15"/>
        <v>17303.050948883047</v>
      </c>
    </row>
    <row r="23" spans="1:61" x14ac:dyDescent="0.3">
      <c r="A23" s="84" t="s">
        <v>1087</v>
      </c>
      <c r="B23" s="84" t="s">
        <v>276</v>
      </c>
      <c r="C23" s="84" t="s">
        <v>276</v>
      </c>
      <c r="D23" s="63">
        <f>VLOOKUP(B23,Площадь!$D$2:$E$795,2,0)</f>
        <v>79.599999999999994</v>
      </c>
      <c r="E23" s="72"/>
      <c r="F23" s="87">
        <v>31</v>
      </c>
      <c r="G23" s="87">
        <v>29</v>
      </c>
      <c r="H23" s="87">
        <v>31</v>
      </c>
      <c r="I23" s="87"/>
      <c r="J23" s="88"/>
      <c r="K23" s="88"/>
      <c r="L23" s="88"/>
      <c r="M23" s="88"/>
      <c r="N23" s="88"/>
      <c r="O23" s="88"/>
      <c r="P23" s="88">
        <v>15</v>
      </c>
      <c r="Q23" s="88">
        <v>31</v>
      </c>
      <c r="R23">
        <f t="shared" si="1"/>
        <v>137</v>
      </c>
      <c r="S23" s="162">
        <f>VLOOKUP(C23,'Общие показания'!A:I,9,0)</f>
        <v>1.6089999999999982</v>
      </c>
      <c r="T23" s="73">
        <f>VLOOKUP(B23,'Общие показания'!$A$2:$S$795,19,0)</f>
        <v>1.4130000000000003</v>
      </c>
      <c r="U23" s="39">
        <f t="shared" si="16"/>
        <v>0.66031716861233491</v>
      </c>
      <c r="V23" s="39">
        <f t="shared" si="17"/>
        <v>0.50986720267859453</v>
      </c>
      <c r="W23" s="39">
        <f t="shared" si="18"/>
        <v>0.43881562870906882</v>
      </c>
      <c r="X23" s="39"/>
      <c r="Y23" s="39">
        <f t="shared" si="19"/>
        <v>0</v>
      </c>
      <c r="Z23" s="39"/>
      <c r="AA23" s="39"/>
      <c r="AB23" s="39"/>
      <c r="AC23" s="39"/>
      <c r="AD23" s="39"/>
      <c r="AE23" s="39">
        <f t="shared" si="2"/>
        <v>0</v>
      </c>
      <c r="AF23" s="39">
        <f t="shared" si="20"/>
        <v>0.44004427767571247</v>
      </c>
      <c r="AG23" s="39">
        <f t="shared" si="21"/>
        <v>0.97295572232428784</v>
      </c>
      <c r="AH23" s="39">
        <f t="shared" si="3"/>
        <v>0</v>
      </c>
      <c r="AJ23" s="39">
        <f t="shared" si="22"/>
        <v>1.1453108991857488</v>
      </c>
      <c r="AK23" s="39">
        <f t="shared" si="4"/>
        <v>0.45894057470437949</v>
      </c>
      <c r="AL23" s="39">
        <f t="shared" si="5"/>
        <v>0.6542914371456543</v>
      </c>
      <c r="AM23" s="39"/>
      <c r="AS23" s="39"/>
      <c r="AT23" s="39">
        <f t="shared" si="23"/>
        <v>0.26741033767026839</v>
      </c>
      <c r="AU23" s="39">
        <f t="shared" si="24"/>
        <v>0.85793587560413698</v>
      </c>
      <c r="AW23" s="38">
        <f t="shared" si="25"/>
        <v>4846.9557600744638</v>
      </c>
      <c r="AX23" s="38">
        <f t="shared" si="28"/>
        <v>2600.6288452957601</v>
      </c>
      <c r="AY23" s="38">
        <f t="shared" si="29"/>
        <v>2934.2928832977846</v>
      </c>
      <c r="AZ23" s="38">
        <f t="shared" si="8"/>
        <v>0</v>
      </c>
      <c r="BA23" s="38">
        <f t="shared" si="9"/>
        <v>0</v>
      </c>
      <c r="BB23" s="38">
        <f t="shared" si="10"/>
        <v>0</v>
      </c>
      <c r="BC23" s="38">
        <f t="shared" si="11"/>
        <v>0</v>
      </c>
      <c r="BD23" s="38">
        <f t="shared" si="12"/>
        <v>0</v>
      </c>
      <c r="BE23" s="38">
        <f t="shared" si="13"/>
        <v>0</v>
      </c>
      <c r="BF23" s="38">
        <f t="shared" si="14"/>
        <v>0</v>
      </c>
      <c r="BG23" s="38">
        <f t="shared" si="26"/>
        <v>1899.0628712501373</v>
      </c>
      <c r="BH23" s="38">
        <f t="shared" si="27"/>
        <v>4914.7721698151463</v>
      </c>
      <c r="BI23" s="61">
        <f t="shared" si="15"/>
        <v>17195.712529733293</v>
      </c>
    </row>
    <row r="24" spans="1:61" x14ac:dyDescent="0.3">
      <c r="A24" s="84" t="s">
        <v>2590</v>
      </c>
      <c r="B24" s="84" t="s">
        <v>168</v>
      </c>
      <c r="C24" s="84" t="s">
        <v>168</v>
      </c>
      <c r="D24" s="63">
        <f>VLOOKUP(B24,Площадь!$D$2:$E$795,2,0)</f>
        <v>57.1</v>
      </c>
      <c r="E24" s="72"/>
      <c r="F24" s="87">
        <v>31</v>
      </c>
      <c r="G24" s="87">
        <v>29</v>
      </c>
      <c r="H24" s="87">
        <v>31</v>
      </c>
      <c r="I24" s="87"/>
      <c r="J24" s="88"/>
      <c r="K24" s="88"/>
      <c r="L24" s="88"/>
      <c r="M24" s="88"/>
      <c r="N24" s="88"/>
      <c r="O24" s="88"/>
      <c r="P24" s="88">
        <v>15</v>
      </c>
      <c r="Q24" s="88">
        <v>31</v>
      </c>
      <c r="R24">
        <f t="shared" si="1"/>
        <v>137</v>
      </c>
      <c r="S24" s="162">
        <f>VLOOKUP(C24,'Общие показания'!A:I,9,0)</f>
        <v>0</v>
      </c>
      <c r="T24" s="73">
        <f>VLOOKUP(B24,'Общие показания'!$A$2:$S$795,19,0)</f>
        <v>0</v>
      </c>
      <c r="U24" s="39">
        <f t="shared" si="16"/>
        <v>0</v>
      </c>
      <c r="V24" s="39">
        <f t="shared" si="17"/>
        <v>0</v>
      </c>
      <c r="W24" s="39">
        <f t="shared" si="18"/>
        <v>0</v>
      </c>
      <c r="X24" s="39"/>
      <c r="Y24" s="39">
        <f t="shared" si="19"/>
        <v>0</v>
      </c>
      <c r="Z24" s="39"/>
      <c r="AA24" s="39"/>
      <c r="AB24" s="39"/>
      <c r="AC24" s="39"/>
      <c r="AD24" s="39"/>
      <c r="AE24" s="39">
        <f t="shared" si="2"/>
        <v>0</v>
      </c>
      <c r="AF24" s="39">
        <f t="shared" si="20"/>
        <v>0</v>
      </c>
      <c r="AG24" s="39">
        <f t="shared" si="21"/>
        <v>0</v>
      </c>
      <c r="AH24" s="39">
        <f t="shared" si="3"/>
        <v>0</v>
      </c>
      <c r="AJ24" s="39">
        <f t="shared" si="22"/>
        <v>0.82157352190334498</v>
      </c>
      <c r="AK24" s="39">
        <f t="shared" si="4"/>
        <v>0.32921490974397077</v>
      </c>
      <c r="AL24" s="39">
        <f t="shared" si="5"/>
        <v>0.46934724951026213</v>
      </c>
      <c r="AM24" s="39"/>
      <c r="AS24" s="39"/>
      <c r="AT24" s="39">
        <f t="shared" si="23"/>
        <v>0.19182324473583326</v>
      </c>
      <c r="AU24" s="39">
        <f t="shared" si="24"/>
        <v>0.61542887559040482</v>
      </c>
      <c r="AW24" s="38">
        <f t="shared" si="25"/>
        <v>2205.3990992564632</v>
      </c>
      <c r="AX24" s="38">
        <f t="shared" si="28"/>
        <v>883.73133512032541</v>
      </c>
      <c r="AY24" s="38">
        <f t="shared" si="29"/>
        <v>1259.8969826953673</v>
      </c>
      <c r="AZ24" s="38">
        <f t="shared" si="8"/>
        <v>0</v>
      </c>
      <c r="BA24" s="38">
        <f t="shared" si="9"/>
        <v>0</v>
      </c>
      <c r="BB24" s="38">
        <f t="shared" si="10"/>
        <v>0</v>
      </c>
      <c r="BC24" s="38">
        <f t="shared" si="11"/>
        <v>0</v>
      </c>
      <c r="BD24" s="38">
        <f t="shared" si="12"/>
        <v>0</v>
      </c>
      <c r="BE24" s="38">
        <f t="shared" si="13"/>
        <v>0</v>
      </c>
      <c r="BF24" s="38">
        <f t="shared" si="14"/>
        <v>0</v>
      </c>
      <c r="BG24" s="38">
        <f t="shared" si="26"/>
        <v>514.92264523908136</v>
      </c>
      <c r="BH24" s="38">
        <f t="shared" si="27"/>
        <v>1652.0326564798593</v>
      </c>
      <c r="BI24" s="61">
        <f t="shared" si="15"/>
        <v>6515.982718791096</v>
      </c>
    </row>
    <row r="25" spans="1:61" x14ac:dyDescent="0.3">
      <c r="A25" s="84" t="s">
        <v>2130</v>
      </c>
      <c r="B25" s="84" t="s">
        <v>56</v>
      </c>
      <c r="C25" s="84" t="s">
        <v>56</v>
      </c>
      <c r="D25" s="63">
        <f>VLOOKUP(B25,Площадь!$D$2:$E$795,2,0)</f>
        <v>36.799999999999997</v>
      </c>
      <c r="E25" s="72"/>
      <c r="F25" s="87">
        <v>31</v>
      </c>
      <c r="G25" s="87">
        <v>29</v>
      </c>
      <c r="H25" s="87">
        <v>31</v>
      </c>
      <c r="I25" s="87"/>
      <c r="J25" s="88"/>
      <c r="K25" s="88"/>
      <c r="L25" s="88"/>
      <c r="M25" s="88"/>
      <c r="N25" s="88"/>
      <c r="O25" s="88"/>
      <c r="P25" s="88">
        <v>15</v>
      </c>
      <c r="Q25" s="88">
        <v>31</v>
      </c>
      <c r="R25">
        <f t="shared" si="1"/>
        <v>137</v>
      </c>
      <c r="S25" s="162">
        <f>VLOOKUP(C25,'Общие показания'!A:I,9,0)</f>
        <v>0</v>
      </c>
      <c r="T25" s="73">
        <f>VLOOKUP(B25,'Общие показания'!$A$2:$S$795,19,0)</f>
        <v>0</v>
      </c>
      <c r="U25" s="39">
        <f t="shared" si="16"/>
        <v>0</v>
      </c>
      <c r="V25" s="39">
        <f t="shared" si="17"/>
        <v>0</v>
      </c>
      <c r="W25" s="39">
        <f t="shared" si="18"/>
        <v>0</v>
      </c>
      <c r="X25" s="39"/>
      <c r="Y25" s="39">
        <f t="shared" si="19"/>
        <v>0</v>
      </c>
      <c r="Z25" s="39"/>
      <c r="AA25" s="39"/>
      <c r="AB25" s="39"/>
      <c r="AC25" s="39"/>
      <c r="AD25" s="39"/>
      <c r="AE25" s="39">
        <f t="shared" si="2"/>
        <v>0</v>
      </c>
      <c r="AF25" s="39">
        <f t="shared" si="20"/>
        <v>0</v>
      </c>
      <c r="AG25" s="39">
        <f t="shared" si="21"/>
        <v>0</v>
      </c>
      <c r="AH25" s="39">
        <f t="shared" si="3"/>
        <v>0</v>
      </c>
      <c r="AJ25" s="39">
        <f t="shared" si="22"/>
        <v>0.52949046595522054</v>
      </c>
      <c r="AK25" s="39">
        <f t="shared" si="4"/>
        <v>0.21217353202413525</v>
      </c>
      <c r="AL25" s="39">
        <f t="shared" si="5"/>
        <v>0.30248649355477486</v>
      </c>
      <c r="AM25" s="39"/>
      <c r="AS25" s="39"/>
      <c r="AT25" s="39">
        <f t="shared" si="23"/>
        <v>0.12362688977720951</v>
      </c>
      <c r="AU25" s="39">
        <f t="shared" si="24"/>
        <v>0.39663367113357084</v>
      </c>
      <c r="AW25" s="38">
        <f t="shared" si="25"/>
        <v>1421.3430271915558</v>
      </c>
      <c r="AX25" s="38">
        <f t="shared" si="28"/>
        <v>569.55014242430775</v>
      </c>
      <c r="AY25" s="38">
        <f t="shared" si="29"/>
        <v>811.98264383869548</v>
      </c>
      <c r="AZ25" s="38">
        <f t="shared" si="8"/>
        <v>0</v>
      </c>
      <c r="BA25" s="38">
        <f t="shared" si="9"/>
        <v>0</v>
      </c>
      <c r="BB25" s="38">
        <f t="shared" si="10"/>
        <v>0</v>
      </c>
      <c r="BC25" s="38">
        <f t="shared" si="11"/>
        <v>0</v>
      </c>
      <c r="BD25" s="38">
        <f t="shared" si="12"/>
        <v>0</v>
      </c>
      <c r="BE25" s="38">
        <f t="shared" si="13"/>
        <v>0</v>
      </c>
      <c r="BF25" s="38">
        <f t="shared" si="14"/>
        <v>0</v>
      </c>
      <c r="BG25" s="38">
        <f t="shared" si="26"/>
        <v>331.85907784235013</v>
      </c>
      <c r="BH25" s="38">
        <f t="shared" si="27"/>
        <v>1064.7075614441123</v>
      </c>
      <c r="BI25" s="61">
        <f t="shared" si="15"/>
        <v>4199.442452741021</v>
      </c>
    </row>
    <row r="26" spans="1:61" x14ac:dyDescent="0.3">
      <c r="A26" s="84" t="s">
        <v>1028</v>
      </c>
      <c r="B26" s="84" t="s">
        <v>76</v>
      </c>
      <c r="C26" s="84" t="s">
        <v>76</v>
      </c>
      <c r="D26" s="63">
        <f>VLOOKUP(B26,Площадь!$D$2:$E$795,2,0)</f>
        <v>22.7</v>
      </c>
      <c r="E26" s="72"/>
      <c r="F26" s="87">
        <v>31</v>
      </c>
      <c r="G26" s="87">
        <v>29</v>
      </c>
      <c r="H26" s="87">
        <v>31</v>
      </c>
      <c r="I26" s="87"/>
      <c r="J26" s="88"/>
      <c r="K26" s="88"/>
      <c r="L26" s="88"/>
      <c r="M26" s="88"/>
      <c r="N26" s="88"/>
      <c r="O26" s="88"/>
      <c r="P26" s="88">
        <v>15</v>
      </c>
      <c r="Q26" s="88">
        <v>31</v>
      </c>
      <c r="R26">
        <f t="shared" si="1"/>
        <v>137</v>
      </c>
      <c r="S26" s="162">
        <f>VLOOKUP(C26,'Общие показания'!A:I,9,0)</f>
        <v>1.1559999999999997</v>
      </c>
      <c r="T26" s="73">
        <f>VLOOKUP(B26,'Общие показания'!$A$2:$S$795,19,0)</f>
        <v>0</v>
      </c>
      <c r="U26" s="39">
        <f t="shared" si="16"/>
        <v>0.47441059472707259</v>
      </c>
      <c r="V26" s="39">
        <f t="shared" si="17"/>
        <v>0.36631851230357726</v>
      </c>
      <c r="W26" s="39">
        <f t="shared" si="18"/>
        <v>0.3152708929693499</v>
      </c>
      <c r="X26" s="39"/>
      <c r="Y26" s="39">
        <f t="shared" si="19"/>
        <v>0</v>
      </c>
      <c r="Z26" s="39"/>
      <c r="AA26" s="39"/>
      <c r="AB26" s="39"/>
      <c r="AC26" s="39"/>
      <c r="AD26" s="39"/>
      <c r="AE26" s="39">
        <f t="shared" si="2"/>
        <v>0</v>
      </c>
      <c r="AF26" s="39">
        <f t="shared" si="20"/>
        <v>0</v>
      </c>
      <c r="AG26" s="39">
        <f t="shared" si="21"/>
        <v>0</v>
      </c>
      <c r="AH26" s="39">
        <f t="shared" si="3"/>
        <v>0</v>
      </c>
      <c r="AJ26" s="39">
        <f t="shared" si="22"/>
        <v>0.32661504285824744</v>
      </c>
      <c r="AK26" s="39">
        <f t="shared" si="4"/>
        <v>0.13087878198227909</v>
      </c>
      <c r="AL26" s="39">
        <f t="shared" si="5"/>
        <v>0.18658813596992907</v>
      </c>
      <c r="AM26" s="39"/>
      <c r="AS26" s="39"/>
      <c r="AT26" s="39">
        <f t="shared" si="23"/>
        <v>7.6258978204963482E-2</v>
      </c>
      <c r="AU26" s="39">
        <f t="shared" si="24"/>
        <v>0.24466261779163204</v>
      </c>
      <c r="AW26" s="38">
        <f t="shared" si="25"/>
        <v>2150.2411805085294</v>
      </c>
      <c r="AX26" s="38">
        <f t="shared" si="28"/>
        <v>1334.6565288891813</v>
      </c>
      <c r="AY26" s="38">
        <f t="shared" si="29"/>
        <v>1347.1703029234432</v>
      </c>
      <c r="AZ26" s="38">
        <f t="shared" si="8"/>
        <v>0</v>
      </c>
      <c r="BA26" s="38">
        <f t="shared" si="9"/>
        <v>0</v>
      </c>
      <c r="BB26" s="38">
        <f t="shared" si="10"/>
        <v>0</v>
      </c>
      <c r="BC26" s="38">
        <f t="shared" si="11"/>
        <v>0</v>
      </c>
      <c r="BD26" s="38">
        <f t="shared" si="12"/>
        <v>0</v>
      </c>
      <c r="BE26" s="38">
        <f t="shared" si="13"/>
        <v>0</v>
      </c>
      <c r="BF26" s="38">
        <f t="shared" si="14"/>
        <v>0</v>
      </c>
      <c r="BG26" s="38">
        <f t="shared" si="26"/>
        <v>204.70655073427579</v>
      </c>
      <c r="BH26" s="38">
        <f t="shared" si="27"/>
        <v>656.76254469514538</v>
      </c>
      <c r="BI26" s="61">
        <f t="shared" si="15"/>
        <v>5693.5371077505752</v>
      </c>
    </row>
    <row r="27" spans="1:61" x14ac:dyDescent="0.3">
      <c r="A27" s="84" t="s">
        <v>826</v>
      </c>
      <c r="B27" s="84" t="s">
        <v>113</v>
      </c>
      <c r="C27" s="84" t="s">
        <v>113</v>
      </c>
      <c r="D27" s="63">
        <f>VLOOKUP(B27,Площадь!$D$2:$E$795,2,0)</f>
        <v>32.4</v>
      </c>
      <c r="E27" s="72"/>
      <c r="F27" s="87">
        <v>31</v>
      </c>
      <c r="G27" s="87">
        <v>29</v>
      </c>
      <c r="H27" s="87">
        <v>31</v>
      </c>
      <c r="I27" s="87"/>
      <c r="J27" s="88"/>
      <c r="K27" s="88"/>
      <c r="L27" s="88"/>
      <c r="M27" s="88"/>
      <c r="N27" s="88"/>
      <c r="O27" s="88"/>
      <c r="P27" s="88">
        <v>15</v>
      </c>
      <c r="Q27" s="88">
        <v>31</v>
      </c>
      <c r="R27">
        <f t="shared" si="1"/>
        <v>137</v>
      </c>
      <c r="S27" s="162">
        <f>VLOOKUP(C27,'Общие показания'!A:I,9,0)</f>
        <v>1.0370799833038962</v>
      </c>
      <c r="T27" s="73">
        <f>VLOOKUP(B27,'Общие показания'!$A$2:$S$795,19,0)</f>
        <v>1.0289999999999999</v>
      </c>
      <c r="U27" s="39">
        <f t="shared" si="16"/>
        <v>0.42560703430687197</v>
      </c>
      <c r="V27" s="39">
        <f t="shared" si="17"/>
        <v>0.32863459915545162</v>
      </c>
      <c r="W27" s="39">
        <f t="shared" si="18"/>
        <v>0.28283834984157258</v>
      </c>
      <c r="X27" s="39"/>
      <c r="Y27" s="39">
        <f t="shared" si="19"/>
        <v>0</v>
      </c>
      <c r="Z27" s="39"/>
      <c r="AA27" s="39"/>
      <c r="AB27" s="39"/>
      <c r="AC27" s="39"/>
      <c r="AD27" s="39"/>
      <c r="AE27" s="39">
        <f t="shared" si="2"/>
        <v>0</v>
      </c>
      <c r="AF27" s="39">
        <f t="shared" si="20"/>
        <v>0.3204568731268988</v>
      </c>
      <c r="AG27" s="39">
        <f t="shared" si="21"/>
        <v>0.70854312687310117</v>
      </c>
      <c r="AH27" s="39">
        <f t="shared" si="3"/>
        <v>0</v>
      </c>
      <c r="AJ27" s="39">
        <f t="shared" si="22"/>
        <v>0.46618182328666152</v>
      </c>
      <c r="AK27" s="39">
        <f t="shared" si="4"/>
        <v>0.18680495754298865</v>
      </c>
      <c r="AL27" s="39">
        <f t="shared" si="5"/>
        <v>0.26631963019496485</v>
      </c>
      <c r="AM27" s="39"/>
      <c r="AS27" s="39"/>
      <c r="AT27" s="39">
        <f t="shared" si="23"/>
        <v>0.10884541382558664</v>
      </c>
      <c r="AU27" s="39">
        <f t="shared" si="24"/>
        <v>0.34921008001977433</v>
      </c>
      <c r="AW27" s="38">
        <f t="shared" si="25"/>
        <v>2393.8823377697777</v>
      </c>
      <c r="AX27" s="38">
        <f t="shared" si="28"/>
        <v>1383.625328419025</v>
      </c>
      <c r="AY27" s="38">
        <f t="shared" si="29"/>
        <v>1474.1377152908794</v>
      </c>
      <c r="AZ27" s="38">
        <f t="shared" si="8"/>
        <v>0</v>
      </c>
      <c r="BA27" s="38">
        <f t="shared" si="9"/>
        <v>0</v>
      </c>
      <c r="BB27" s="38">
        <f t="shared" si="10"/>
        <v>0</v>
      </c>
      <c r="BC27" s="38">
        <f t="shared" si="11"/>
        <v>0</v>
      </c>
      <c r="BD27" s="38">
        <f t="shared" si="12"/>
        <v>0</v>
      </c>
      <c r="BE27" s="38">
        <f t="shared" si="13"/>
        <v>0</v>
      </c>
      <c r="BF27" s="38">
        <f t="shared" si="14"/>
        <v>0</v>
      </c>
      <c r="BG27" s="38">
        <f t="shared" si="26"/>
        <v>1152.4018870037739</v>
      </c>
      <c r="BH27" s="38">
        <f t="shared" si="27"/>
        <v>2839.3903984549593</v>
      </c>
      <c r="BI27" s="61">
        <f t="shared" si="15"/>
        <v>9243.4376669384164</v>
      </c>
    </row>
    <row r="28" spans="1:61" x14ac:dyDescent="0.3">
      <c r="A28" s="84" t="s">
        <v>2373</v>
      </c>
      <c r="B28" s="84" t="s">
        <v>160</v>
      </c>
      <c r="C28" s="84" t="s">
        <v>160</v>
      </c>
      <c r="D28" s="63">
        <f>VLOOKUP(B28,Площадь!$D$2:$E$795,2,0)</f>
        <v>69.8</v>
      </c>
      <c r="E28" s="72"/>
      <c r="F28" s="87">
        <v>31</v>
      </c>
      <c r="G28" s="87">
        <v>29</v>
      </c>
      <c r="H28" s="87">
        <v>31</v>
      </c>
      <c r="I28" s="87"/>
      <c r="J28" s="88"/>
      <c r="K28" s="88"/>
      <c r="L28" s="88"/>
      <c r="M28" s="88"/>
      <c r="N28" s="88"/>
      <c r="O28" s="88"/>
      <c r="P28" s="88">
        <v>15</v>
      </c>
      <c r="Q28" s="88">
        <v>31</v>
      </c>
      <c r="R28">
        <f t="shared" si="1"/>
        <v>137</v>
      </c>
      <c r="S28" s="162">
        <f>VLOOKUP(C28,'Общие показания'!A:I,9,0)</f>
        <v>2.2342031739077761</v>
      </c>
      <c r="T28" s="73">
        <f>VLOOKUP(B28,'Общие показания'!$A$2:$S$795,19,0)</f>
        <v>1.892000000000003</v>
      </c>
      <c r="U28" s="39">
        <f t="shared" si="16"/>
        <v>0.91689416650060684</v>
      </c>
      <c r="V28" s="39">
        <f t="shared" si="17"/>
        <v>0.70798441422995428</v>
      </c>
      <c r="W28" s="39">
        <f t="shared" si="18"/>
        <v>0.60932459317721499</v>
      </c>
      <c r="X28" s="39"/>
      <c r="Y28" s="39">
        <f t="shared" si="19"/>
        <v>0</v>
      </c>
      <c r="Z28" s="39"/>
      <c r="AA28" s="39"/>
      <c r="AB28" s="39"/>
      <c r="AC28" s="39"/>
      <c r="AD28" s="39"/>
      <c r="AE28" s="39">
        <f t="shared" si="2"/>
        <v>0</v>
      </c>
      <c r="AF28" s="39">
        <f t="shared" si="20"/>
        <v>0.58921710782905112</v>
      </c>
      <c r="AG28" s="39">
        <f t="shared" si="21"/>
        <v>1.3027828921709521</v>
      </c>
      <c r="AH28" s="39">
        <f t="shared" si="3"/>
        <v>0</v>
      </c>
      <c r="AJ28" s="39">
        <f t="shared" si="22"/>
        <v>1.0043052859694128</v>
      </c>
      <c r="AK28" s="39">
        <f t="shared" si="4"/>
        <v>0.4024378406327348</v>
      </c>
      <c r="AL28" s="39">
        <f t="shared" si="5"/>
        <v>0.57373796875335015</v>
      </c>
      <c r="AM28" s="39"/>
      <c r="AS28" s="39"/>
      <c r="AT28" s="39">
        <f t="shared" si="23"/>
        <v>0.23448795941438108</v>
      </c>
      <c r="AU28" s="39">
        <f t="shared" si="24"/>
        <v>0.75231060448704468</v>
      </c>
      <c r="AW28" s="38">
        <f t="shared" si="25"/>
        <v>5157.1909622324229</v>
      </c>
      <c r="AX28" s="38">
        <f t="shared" si="28"/>
        <v>2980.773084063208</v>
      </c>
      <c r="AY28" s="38">
        <f t="shared" si="29"/>
        <v>3175.7658187439324</v>
      </c>
      <c r="AZ28" s="38">
        <f t="shared" si="8"/>
        <v>0</v>
      </c>
      <c r="BA28" s="38">
        <f t="shared" si="9"/>
        <v>0</v>
      </c>
      <c r="BB28" s="38">
        <f t="shared" si="10"/>
        <v>0</v>
      </c>
      <c r="BC28" s="38">
        <f t="shared" si="11"/>
        <v>0</v>
      </c>
      <c r="BD28" s="38">
        <f t="shared" si="12"/>
        <v>0</v>
      </c>
      <c r="BE28" s="38">
        <f t="shared" si="13"/>
        <v>0</v>
      </c>
      <c r="BF28" s="38">
        <f t="shared" si="14"/>
        <v>0</v>
      </c>
      <c r="BG28" s="38">
        <f t="shared" si="26"/>
        <v>2211.1209343055798</v>
      </c>
      <c r="BH28" s="38">
        <f t="shared" si="27"/>
        <v>5516.6107786888606</v>
      </c>
      <c r="BI28" s="61">
        <f t="shared" si="15"/>
        <v>19041.461578034003</v>
      </c>
    </row>
    <row r="29" spans="1:61" x14ac:dyDescent="0.3">
      <c r="A29" s="84" t="s">
        <v>1431</v>
      </c>
      <c r="B29" s="84" t="s">
        <v>191</v>
      </c>
      <c r="C29" s="84" t="s">
        <v>191</v>
      </c>
      <c r="D29" s="63">
        <f>VLOOKUP(B29,Площадь!$D$2:$E$795,2,0)</f>
        <v>33.1</v>
      </c>
      <c r="E29" s="72"/>
      <c r="F29" s="87">
        <v>31</v>
      </c>
      <c r="G29" s="87">
        <v>29</v>
      </c>
      <c r="H29" s="87">
        <v>31</v>
      </c>
      <c r="I29" s="87"/>
      <c r="J29" s="88"/>
      <c r="K29" s="88"/>
      <c r="L29" s="88"/>
      <c r="M29" s="88"/>
      <c r="N29" s="88"/>
      <c r="O29" s="88"/>
      <c r="P29" s="88">
        <v>15</v>
      </c>
      <c r="Q29" s="88">
        <v>31</v>
      </c>
      <c r="R29">
        <f t="shared" si="1"/>
        <v>137</v>
      </c>
      <c r="S29" s="162">
        <f>VLOOKUP(C29,'Общие показания'!A:I,9,0)</f>
        <v>1.0594860323258939</v>
      </c>
      <c r="T29" s="73">
        <f>VLOOKUP(B29,'Общие показания'!$A$2:$S$795,19,0)</f>
        <v>1.9349999999999996</v>
      </c>
      <c r="U29" s="39">
        <f t="shared" si="16"/>
        <v>0.43480224801103279</v>
      </c>
      <c r="V29" s="39">
        <f t="shared" si="17"/>
        <v>0.33573472938411875</v>
      </c>
      <c r="W29" s="39">
        <f t="shared" si="18"/>
        <v>0.28894905493074236</v>
      </c>
      <c r="X29" s="39"/>
      <c r="Y29" s="39">
        <f t="shared" si="19"/>
        <v>0</v>
      </c>
      <c r="Z29" s="39"/>
      <c r="AA29" s="39"/>
      <c r="AB29" s="39"/>
      <c r="AC29" s="39"/>
      <c r="AD29" s="39"/>
      <c r="AE29" s="39">
        <f t="shared" si="2"/>
        <v>0</v>
      </c>
      <c r="AF29" s="39">
        <f t="shared" si="20"/>
        <v>0.60260840573425567</v>
      </c>
      <c r="AG29" s="39">
        <f t="shared" si="21"/>
        <v>1.3323915942657441</v>
      </c>
      <c r="AH29" s="39">
        <f t="shared" si="3"/>
        <v>0</v>
      </c>
      <c r="AJ29" s="39">
        <f t="shared" si="22"/>
        <v>0.47625365280211412</v>
      </c>
      <c r="AK29" s="39">
        <f t="shared" si="4"/>
        <v>0.19084086711953471</v>
      </c>
      <c r="AL29" s="39">
        <f t="shared" si="5"/>
        <v>0.27207344936584371</v>
      </c>
      <c r="AM29" s="39"/>
      <c r="AS29" s="39"/>
      <c r="AT29" s="39">
        <f t="shared" si="23"/>
        <v>0.11119701227243574</v>
      </c>
      <c r="AU29" s="39">
        <f t="shared" si="24"/>
        <v>0.35675474224242382</v>
      </c>
      <c r="AW29" s="38">
        <f t="shared" si="25"/>
        <v>2445.6020179067791</v>
      </c>
      <c r="AX29" s="38">
        <f t="shared" si="28"/>
        <v>1413.5184682305473</v>
      </c>
      <c r="AY29" s="38">
        <f t="shared" si="29"/>
        <v>1505.9863696335838</v>
      </c>
      <c r="AZ29" s="38">
        <f t="shared" si="8"/>
        <v>0</v>
      </c>
      <c r="BA29" s="38">
        <f t="shared" si="9"/>
        <v>0</v>
      </c>
      <c r="BB29" s="38">
        <f t="shared" si="10"/>
        <v>0</v>
      </c>
      <c r="BC29" s="38">
        <f t="shared" si="11"/>
        <v>0</v>
      </c>
      <c r="BD29" s="38">
        <f t="shared" si="12"/>
        <v>0</v>
      </c>
      <c r="BE29" s="38">
        <f t="shared" si="13"/>
        <v>0</v>
      </c>
      <c r="BF29" s="38">
        <f t="shared" si="14"/>
        <v>0</v>
      </c>
      <c r="BG29" s="38">
        <f t="shared" si="26"/>
        <v>1916.1107118804423</v>
      </c>
      <c r="BH29" s="38">
        <f t="shared" si="27"/>
        <v>4534.2768598690654</v>
      </c>
      <c r="BI29" s="61">
        <f t="shared" si="15"/>
        <v>11815.494427520418</v>
      </c>
    </row>
    <row r="30" spans="1:61" x14ac:dyDescent="0.3">
      <c r="A30" s="84" t="s">
        <v>688</v>
      </c>
      <c r="B30" s="84" t="s">
        <v>344</v>
      </c>
      <c r="C30" s="84" t="s">
        <v>344</v>
      </c>
      <c r="D30" s="63">
        <f>VLOOKUP(B30,Площадь!$D$2:$E$795,2,0)</f>
        <v>33.1</v>
      </c>
      <c r="E30" s="72"/>
      <c r="F30" s="87">
        <v>31</v>
      </c>
      <c r="G30" s="87">
        <v>29</v>
      </c>
      <c r="H30" s="87">
        <v>31</v>
      </c>
      <c r="I30" s="87"/>
      <c r="J30" s="88"/>
      <c r="K30" s="88"/>
      <c r="L30" s="88"/>
      <c r="M30" s="88"/>
      <c r="N30" s="88"/>
      <c r="O30" s="88"/>
      <c r="P30" s="88">
        <v>15</v>
      </c>
      <c r="Q30" s="88">
        <v>31</v>
      </c>
      <c r="R30">
        <f t="shared" si="1"/>
        <v>137</v>
      </c>
      <c r="S30" s="162">
        <f>VLOOKUP(C30,'Общие показания'!A:I,9,0)</f>
        <v>1.0594860323258939</v>
      </c>
      <c r="T30" s="73">
        <f>VLOOKUP(B30,'Общие показания'!$A$2:$S$795,19,0)</f>
        <v>0.52099999999999902</v>
      </c>
      <c r="U30" s="39">
        <f t="shared" si="16"/>
        <v>0.43480224801103279</v>
      </c>
      <c r="V30" s="39">
        <f t="shared" si="17"/>
        <v>0.33573472938411875</v>
      </c>
      <c r="W30" s="39">
        <f t="shared" si="18"/>
        <v>0.28894905493074236</v>
      </c>
      <c r="X30" s="39"/>
      <c r="Y30" s="39">
        <f t="shared" si="19"/>
        <v>0</v>
      </c>
      <c r="Z30" s="39"/>
      <c r="AA30" s="39"/>
      <c r="AB30" s="39"/>
      <c r="AC30" s="39"/>
      <c r="AD30" s="39"/>
      <c r="AE30" s="39">
        <f t="shared" si="2"/>
        <v>0</v>
      </c>
      <c r="AF30" s="39">
        <f t="shared" si="20"/>
        <v>0.16225270252586393</v>
      </c>
      <c r="AG30" s="39">
        <f t="shared" si="21"/>
        <v>0.35874729747413514</v>
      </c>
      <c r="AH30" s="39">
        <f t="shared" si="3"/>
        <v>0</v>
      </c>
      <c r="AJ30" s="39">
        <f t="shared" si="22"/>
        <v>0.47625365280211412</v>
      </c>
      <c r="AK30" s="39">
        <f t="shared" si="4"/>
        <v>0.19084086711953471</v>
      </c>
      <c r="AL30" s="39">
        <f t="shared" si="5"/>
        <v>0.27207344936584371</v>
      </c>
      <c r="AM30" s="39"/>
      <c r="AS30" s="39"/>
      <c r="AT30" s="39">
        <f t="shared" si="23"/>
        <v>0.11119701227243574</v>
      </c>
      <c r="AU30" s="39">
        <f t="shared" si="24"/>
        <v>0.35675474224242382</v>
      </c>
      <c r="AW30" s="38">
        <f t="shared" si="25"/>
        <v>2445.6020179067791</v>
      </c>
      <c r="AX30" s="38">
        <f t="shared" si="28"/>
        <v>1413.5184682305473</v>
      </c>
      <c r="AY30" s="38">
        <f t="shared" si="29"/>
        <v>1505.9863696335838</v>
      </c>
      <c r="AZ30" s="38">
        <f t="shared" si="8"/>
        <v>0</v>
      </c>
      <c r="BA30" s="38">
        <f t="shared" si="9"/>
        <v>0</v>
      </c>
      <c r="BB30" s="38">
        <f t="shared" si="10"/>
        <v>0</v>
      </c>
      <c r="BC30" s="38">
        <f t="shared" si="11"/>
        <v>0</v>
      </c>
      <c r="BD30" s="38">
        <f t="shared" si="12"/>
        <v>0</v>
      </c>
      <c r="BE30" s="38">
        <f t="shared" si="13"/>
        <v>0</v>
      </c>
      <c r="BF30" s="38">
        <f t="shared" si="14"/>
        <v>0</v>
      </c>
      <c r="BG30" s="38">
        <f t="shared" si="26"/>
        <v>734.03747641596374</v>
      </c>
      <c r="BH30" s="38">
        <f t="shared" si="27"/>
        <v>1920.6650553335423</v>
      </c>
      <c r="BI30" s="61">
        <f t="shared" si="15"/>
        <v>8019.8093875204158</v>
      </c>
    </row>
    <row r="31" spans="1:61" x14ac:dyDescent="0.3">
      <c r="A31" s="84" t="s">
        <v>1000</v>
      </c>
      <c r="B31" s="84" t="s">
        <v>196</v>
      </c>
      <c r="C31" s="84" t="s">
        <v>196</v>
      </c>
      <c r="D31" s="63">
        <f>VLOOKUP(B31,Площадь!$D$2:$E$795,2,0)</f>
        <v>36.700000000000003</v>
      </c>
      <c r="E31" s="72"/>
      <c r="F31" s="87">
        <v>31</v>
      </c>
      <c r="G31" s="87">
        <v>29</v>
      </c>
      <c r="H31" s="87">
        <v>31</v>
      </c>
      <c r="I31" s="87"/>
      <c r="J31" s="88"/>
      <c r="K31" s="88"/>
      <c r="L31" s="88"/>
      <c r="M31" s="88"/>
      <c r="N31" s="88"/>
      <c r="O31" s="88"/>
      <c r="P31" s="88">
        <v>15</v>
      </c>
      <c r="Q31" s="88">
        <v>31</v>
      </c>
      <c r="R31">
        <f t="shared" si="1"/>
        <v>137</v>
      </c>
      <c r="S31" s="162">
        <f>VLOOKUP(C31,'Общие показания'!A:I,9,0)</f>
        <v>1.7429999999999994</v>
      </c>
      <c r="T31" s="73">
        <f>VLOOKUP(B31,'Общие показания'!$A$2:$S$795,19,0)</f>
        <v>0</v>
      </c>
      <c r="U31" s="39">
        <f t="shared" si="16"/>
        <v>0.7153094001810445</v>
      </c>
      <c r="V31" s="39">
        <f t="shared" si="17"/>
        <v>0.55232972919129331</v>
      </c>
      <c r="W31" s="39">
        <f t="shared" si="18"/>
        <v>0.47536087062766164</v>
      </c>
      <c r="X31" s="39"/>
      <c r="Y31" s="39">
        <f t="shared" si="19"/>
        <v>0</v>
      </c>
      <c r="Z31" s="39"/>
      <c r="AA31" s="39"/>
      <c r="AB31" s="39"/>
      <c r="AC31" s="39"/>
      <c r="AD31" s="39"/>
      <c r="AE31" s="39">
        <f t="shared" si="2"/>
        <v>0</v>
      </c>
      <c r="AF31" s="39">
        <f t="shared" si="20"/>
        <v>0</v>
      </c>
      <c r="AG31" s="39">
        <f t="shared" si="21"/>
        <v>0</v>
      </c>
      <c r="AH31" s="39">
        <f t="shared" si="3"/>
        <v>0</v>
      </c>
      <c r="AJ31" s="39">
        <f t="shared" si="22"/>
        <v>0.52805163316729875</v>
      </c>
      <c r="AK31" s="39">
        <f t="shared" si="4"/>
        <v>0.21159697351320014</v>
      </c>
      <c r="AL31" s="39">
        <f t="shared" si="5"/>
        <v>0.30166451938750649</v>
      </c>
      <c r="AM31" s="39"/>
      <c r="AS31" s="39"/>
      <c r="AT31" s="39">
        <f t="shared" si="23"/>
        <v>0.12329094714194537</v>
      </c>
      <c r="AU31" s="39">
        <f t="shared" si="24"/>
        <v>0.39555586224462097</v>
      </c>
      <c r="AW31" s="38">
        <f t="shared" si="25"/>
        <v>3337.6286234789591</v>
      </c>
      <c r="AX31" s="38">
        <f t="shared" si="28"/>
        <v>2050.654283671834</v>
      </c>
      <c r="AY31" s="38">
        <f t="shared" si="29"/>
        <v>2085.8158759411167</v>
      </c>
      <c r="AZ31" s="38">
        <f t="shared" si="8"/>
        <v>0</v>
      </c>
      <c r="BA31" s="38">
        <f t="shared" si="9"/>
        <v>0</v>
      </c>
      <c r="BB31" s="38">
        <f t="shared" si="10"/>
        <v>0</v>
      </c>
      <c r="BC31" s="38">
        <f t="shared" si="11"/>
        <v>0</v>
      </c>
      <c r="BD31" s="38">
        <f t="shared" si="12"/>
        <v>0</v>
      </c>
      <c r="BE31" s="38">
        <f t="shared" si="13"/>
        <v>0</v>
      </c>
      <c r="BF31" s="38">
        <f t="shared" si="14"/>
        <v>0</v>
      </c>
      <c r="BG31" s="38">
        <f t="shared" si="26"/>
        <v>330.9572868699525</v>
      </c>
      <c r="BH31" s="38">
        <f t="shared" si="27"/>
        <v>1061.8143343749707</v>
      </c>
      <c r="BI31" s="61">
        <f t="shared" si="15"/>
        <v>8866.8704043368325</v>
      </c>
    </row>
    <row r="32" spans="1:61" x14ac:dyDescent="0.3">
      <c r="A32" s="84" t="s">
        <v>1147</v>
      </c>
      <c r="B32" s="84" t="s">
        <v>262</v>
      </c>
      <c r="C32" s="84" t="s">
        <v>262</v>
      </c>
      <c r="D32" s="63">
        <f>VLOOKUP(B32,Площадь!$D$2:$E$795,2,0)</f>
        <v>78.400000000000006</v>
      </c>
      <c r="E32" s="72"/>
      <c r="F32" s="87">
        <v>31</v>
      </c>
      <c r="G32" s="87">
        <v>29</v>
      </c>
      <c r="H32" s="87">
        <v>31</v>
      </c>
      <c r="I32" s="87"/>
      <c r="J32" s="88"/>
      <c r="K32" s="88"/>
      <c r="L32" s="88"/>
      <c r="M32" s="88"/>
      <c r="N32" s="88"/>
      <c r="O32" s="88"/>
      <c r="P32" s="88">
        <v>15</v>
      </c>
      <c r="Q32" s="88">
        <v>31</v>
      </c>
      <c r="R32">
        <f t="shared" si="1"/>
        <v>137</v>
      </c>
      <c r="S32" s="162">
        <f>VLOOKUP(C32,'Общие показания'!A:I,9,0)</f>
        <v>2.5094774904637491</v>
      </c>
      <c r="T32" s="73">
        <f>VLOOKUP(B32,'Общие показания'!$A$2:$S$795,19,0)</f>
        <v>0.22599999999999909</v>
      </c>
      <c r="U32" s="39">
        <f t="shared" si="16"/>
        <v>1.0298639348660115</v>
      </c>
      <c r="V32" s="39">
        <f t="shared" si="17"/>
        <v>0.79521458561072256</v>
      </c>
      <c r="W32" s="39">
        <f t="shared" si="18"/>
        <v>0.68439896998701522</v>
      </c>
      <c r="X32" s="39"/>
      <c r="Y32" s="39">
        <f t="shared" si="19"/>
        <v>0</v>
      </c>
      <c r="Z32" s="39"/>
      <c r="AA32" s="39"/>
      <c r="AB32" s="39"/>
      <c r="AC32" s="39"/>
      <c r="AD32" s="39"/>
      <c r="AE32" s="39">
        <f t="shared" si="2"/>
        <v>0</v>
      </c>
      <c r="AF32" s="39">
        <f t="shared" si="20"/>
        <v>7.0382170385499362E-2</v>
      </c>
      <c r="AG32" s="39">
        <f t="shared" si="21"/>
        <v>0.15561782961449974</v>
      </c>
      <c r="AH32" s="39">
        <f t="shared" si="3"/>
        <v>0</v>
      </c>
      <c r="AJ32" s="39">
        <f t="shared" si="22"/>
        <v>1.1280449057306874</v>
      </c>
      <c r="AK32" s="39">
        <f t="shared" si="4"/>
        <v>0.45202187257315779</v>
      </c>
      <c r="AL32" s="39">
        <f t="shared" si="5"/>
        <v>0.64442774713843354</v>
      </c>
      <c r="AM32" s="39"/>
      <c r="AS32" s="39"/>
      <c r="AT32" s="39">
        <f t="shared" si="23"/>
        <v>0.26337902604709856</v>
      </c>
      <c r="AU32" s="39">
        <f t="shared" si="24"/>
        <v>0.84500216893673796</v>
      </c>
      <c r="AW32" s="38">
        <f t="shared" si="25"/>
        <v>5792.604175344155</v>
      </c>
      <c r="AX32" s="38">
        <f t="shared" si="28"/>
        <v>3348.0316588904811</v>
      </c>
      <c r="AY32" s="38">
        <f t="shared" si="29"/>
        <v>3567.0492863828695</v>
      </c>
      <c r="AZ32" s="38">
        <f t="shared" si="8"/>
        <v>0</v>
      </c>
      <c r="BA32" s="38">
        <f t="shared" si="9"/>
        <v>0</v>
      </c>
      <c r="BB32" s="38">
        <f t="shared" si="10"/>
        <v>0</v>
      </c>
      <c r="BC32" s="38">
        <f t="shared" si="11"/>
        <v>0</v>
      </c>
      <c r="BD32" s="38">
        <f t="shared" si="12"/>
        <v>0</v>
      </c>
      <c r="BE32" s="38">
        <f t="shared" si="13"/>
        <v>0</v>
      </c>
      <c r="BF32" s="38">
        <f t="shared" si="14"/>
        <v>0</v>
      </c>
      <c r="BG32" s="38">
        <f t="shared" si="26"/>
        <v>895.93520525580868</v>
      </c>
      <c r="BH32" s="38">
        <f t="shared" si="27"/>
        <v>2686.0242993110005</v>
      </c>
      <c r="BI32" s="61">
        <f t="shared" si="15"/>
        <v>16289.644625184314</v>
      </c>
    </row>
    <row r="33" spans="1:61" x14ac:dyDescent="0.3">
      <c r="A33" s="84" t="s">
        <v>820</v>
      </c>
      <c r="B33" s="84" t="s">
        <v>150</v>
      </c>
      <c r="C33" s="84" t="s">
        <v>150</v>
      </c>
      <c r="D33" s="63">
        <f>VLOOKUP(B33,Площадь!$D$2:$E$795,2,0)</f>
        <v>79.599999999999994</v>
      </c>
      <c r="E33" s="72"/>
      <c r="F33" s="87">
        <v>31</v>
      </c>
      <c r="G33" s="87">
        <v>29</v>
      </c>
      <c r="H33" s="87">
        <v>31</v>
      </c>
      <c r="I33" s="87"/>
      <c r="J33" s="88"/>
      <c r="K33" s="88"/>
      <c r="L33" s="88"/>
      <c r="M33" s="88"/>
      <c r="N33" s="88"/>
      <c r="O33" s="88"/>
      <c r="P33" s="88">
        <v>15</v>
      </c>
      <c r="Q33" s="88">
        <v>31</v>
      </c>
      <c r="R33">
        <f t="shared" si="1"/>
        <v>137</v>
      </c>
      <c r="S33" s="162">
        <f>VLOOKUP(C33,'Общие показания'!A:I,9,0)</f>
        <v>5.1009999999999991</v>
      </c>
      <c r="T33" s="73">
        <f>VLOOKUP(B33,'Общие показания'!$A$2:$S$795,19,0)</f>
        <v>1.4559999999999995</v>
      </c>
      <c r="U33" s="39">
        <f t="shared" si="16"/>
        <v>2.0933983077013818</v>
      </c>
      <c r="V33" s="39">
        <f t="shared" si="17"/>
        <v>1.6164279682184668</v>
      </c>
      <c r="W33" s="39">
        <f t="shared" si="18"/>
        <v>1.3911737240801505</v>
      </c>
      <c r="X33" s="39"/>
      <c r="Y33" s="39">
        <f t="shared" si="19"/>
        <v>0</v>
      </c>
      <c r="Z33" s="39"/>
      <c r="AA33" s="39"/>
      <c r="AB33" s="39"/>
      <c r="AC33" s="39"/>
      <c r="AD33" s="39"/>
      <c r="AE33" s="39">
        <f t="shared" si="2"/>
        <v>0</v>
      </c>
      <c r="AF33" s="39">
        <f t="shared" si="20"/>
        <v>0.4534355755809179</v>
      </c>
      <c r="AG33" s="39">
        <f t="shared" si="21"/>
        <v>1.0025644244190817</v>
      </c>
      <c r="AH33" s="39">
        <f t="shared" si="3"/>
        <v>0</v>
      </c>
      <c r="AJ33" s="39">
        <f t="shared" si="22"/>
        <v>1.1453108991857488</v>
      </c>
      <c r="AK33" s="39">
        <f t="shared" si="4"/>
        <v>0.45894057470437949</v>
      </c>
      <c r="AL33" s="39">
        <f t="shared" si="5"/>
        <v>0.6542914371456543</v>
      </c>
      <c r="AM33" s="39"/>
      <c r="AS33" s="39"/>
      <c r="AT33" s="39">
        <f t="shared" si="23"/>
        <v>0.26741033767026839</v>
      </c>
      <c r="AU33" s="39">
        <f t="shared" si="24"/>
        <v>0.85793587560413698</v>
      </c>
      <c r="AW33" s="38">
        <f t="shared" si="25"/>
        <v>8693.8614465995379</v>
      </c>
      <c r="AX33" s="38">
        <f t="shared" si="28"/>
        <v>5571.0363018803719</v>
      </c>
      <c r="AY33" s="38">
        <f t="shared" si="29"/>
        <v>5490.7648601881019</v>
      </c>
      <c r="AZ33" s="38">
        <f t="shared" si="8"/>
        <v>0</v>
      </c>
      <c r="BA33" s="38">
        <f t="shared" si="9"/>
        <v>0</v>
      </c>
      <c r="BB33" s="38">
        <f t="shared" si="10"/>
        <v>0</v>
      </c>
      <c r="BC33" s="38">
        <f t="shared" si="11"/>
        <v>0</v>
      </c>
      <c r="BD33" s="38">
        <f t="shared" si="12"/>
        <v>0</v>
      </c>
      <c r="BE33" s="38">
        <f t="shared" si="13"/>
        <v>0</v>
      </c>
      <c r="BF33" s="38">
        <f t="shared" si="14"/>
        <v>0</v>
      </c>
      <c r="BG33" s="38">
        <f t="shared" si="26"/>
        <v>1935.0099356949545</v>
      </c>
      <c r="BH33" s="38">
        <f t="shared" si="27"/>
        <v>4994.2525853703273</v>
      </c>
      <c r="BI33" s="61">
        <f t="shared" si="15"/>
        <v>26684.925129733292</v>
      </c>
    </row>
    <row r="34" spans="1:61" x14ac:dyDescent="0.3">
      <c r="A34" s="84" t="s">
        <v>612</v>
      </c>
      <c r="B34" s="84" t="s">
        <v>127</v>
      </c>
      <c r="C34" s="84" t="s">
        <v>127</v>
      </c>
      <c r="D34" s="63">
        <f>VLOOKUP(B34,Площадь!$D$2:$E$795,2,0)</f>
        <v>36.799999999999997</v>
      </c>
      <c r="E34" s="72"/>
      <c r="F34" s="87">
        <v>31</v>
      </c>
      <c r="G34" s="87">
        <v>29</v>
      </c>
      <c r="H34" s="87">
        <v>31</v>
      </c>
      <c r="I34" s="87"/>
      <c r="J34" s="88"/>
      <c r="K34" s="88"/>
      <c r="L34" s="88"/>
      <c r="M34" s="88"/>
      <c r="N34" s="88"/>
      <c r="O34" s="88"/>
      <c r="P34" s="88">
        <v>15</v>
      </c>
      <c r="Q34" s="88">
        <v>31</v>
      </c>
      <c r="R34">
        <f t="shared" si="1"/>
        <v>137</v>
      </c>
      <c r="S34" s="162">
        <f>VLOOKUP(C34,'Общие показания'!A:I,9,0)</f>
        <v>1.177918005727882</v>
      </c>
      <c r="T34" s="73">
        <f>VLOOKUP(B34,'Общие показания'!$A$2:$S$795,19,0)</f>
        <v>1.0359999999999978</v>
      </c>
      <c r="U34" s="39">
        <f t="shared" si="16"/>
        <v>0.48340552044731133</v>
      </c>
      <c r="V34" s="39">
        <f t="shared" si="17"/>
        <v>0.3732639891642166</v>
      </c>
      <c r="W34" s="39">
        <f t="shared" si="18"/>
        <v>0.32124849611635403</v>
      </c>
      <c r="X34" s="39"/>
      <c r="Y34" s="39">
        <f t="shared" si="19"/>
        <v>0</v>
      </c>
      <c r="Z34" s="39"/>
      <c r="AA34" s="39"/>
      <c r="AB34" s="39"/>
      <c r="AC34" s="39"/>
      <c r="AD34" s="39"/>
      <c r="AE34" s="39">
        <f t="shared" si="2"/>
        <v>0</v>
      </c>
      <c r="AF34" s="39">
        <f t="shared" si="20"/>
        <v>0.32263685185565255</v>
      </c>
      <c r="AG34" s="39">
        <f t="shared" si="21"/>
        <v>0.71336314814434532</v>
      </c>
      <c r="AH34" s="39">
        <f t="shared" si="3"/>
        <v>0</v>
      </c>
      <c r="AJ34" s="39">
        <f t="shared" si="22"/>
        <v>0.52949046595522054</v>
      </c>
      <c r="AK34" s="39">
        <f t="shared" si="4"/>
        <v>0.21217353202413525</v>
      </c>
      <c r="AL34" s="39">
        <f t="shared" si="5"/>
        <v>0.30248649355477486</v>
      </c>
      <c r="AM34" s="39"/>
      <c r="AS34" s="39"/>
      <c r="AT34" s="39">
        <f t="shared" si="23"/>
        <v>0.12362688977720951</v>
      </c>
      <c r="AU34" s="39">
        <f t="shared" si="24"/>
        <v>0.39663367113357084</v>
      </c>
      <c r="AW34" s="38">
        <f t="shared" si="25"/>
        <v>2718.9774700595008</v>
      </c>
      <c r="AX34" s="38">
        <f t="shared" si="28"/>
        <v>1571.5250643771642</v>
      </c>
      <c r="AY34" s="38">
        <f t="shared" si="29"/>
        <v>1674.3292568735915</v>
      </c>
      <c r="AZ34" s="38">
        <f t="shared" si="8"/>
        <v>0</v>
      </c>
      <c r="BA34" s="38">
        <f t="shared" si="9"/>
        <v>0</v>
      </c>
      <c r="BB34" s="38">
        <f t="shared" si="10"/>
        <v>0</v>
      </c>
      <c r="BC34" s="38">
        <f t="shared" si="11"/>
        <v>0</v>
      </c>
      <c r="BD34" s="38">
        <f t="shared" si="12"/>
        <v>0</v>
      </c>
      <c r="BE34" s="38">
        <f t="shared" si="13"/>
        <v>0</v>
      </c>
      <c r="BF34" s="38">
        <f t="shared" si="14"/>
        <v>0</v>
      </c>
      <c r="BG34" s="38">
        <f t="shared" si="26"/>
        <v>1197.9325374895898</v>
      </c>
      <c r="BH34" s="38">
        <f t="shared" si="27"/>
        <v>2979.631061796867</v>
      </c>
      <c r="BI34" s="61">
        <f t="shared" si="15"/>
        <v>10142.395390596714</v>
      </c>
    </row>
    <row r="35" spans="1:61" x14ac:dyDescent="0.3">
      <c r="A35" s="84" t="s">
        <v>749</v>
      </c>
      <c r="B35" s="84" t="s">
        <v>261</v>
      </c>
      <c r="C35" s="84" t="s">
        <v>261</v>
      </c>
      <c r="D35" s="63">
        <f>VLOOKUP(B35,Площадь!$D$2:$E$795,2,0)</f>
        <v>22.7</v>
      </c>
      <c r="E35" s="72"/>
      <c r="F35" s="87">
        <v>31</v>
      </c>
      <c r="G35" s="87">
        <v>29</v>
      </c>
      <c r="H35" s="87">
        <v>31</v>
      </c>
      <c r="I35" s="87"/>
      <c r="J35" s="88"/>
      <c r="K35" s="88"/>
      <c r="L35" s="88"/>
      <c r="M35" s="88"/>
      <c r="N35" s="88"/>
      <c r="O35" s="88"/>
      <c r="P35" s="88">
        <v>15</v>
      </c>
      <c r="Q35" s="88">
        <v>31</v>
      </c>
      <c r="R35">
        <f t="shared" si="1"/>
        <v>137</v>
      </c>
      <c r="S35" s="162">
        <f>VLOOKUP(C35,'Общие показания'!A:I,9,0)</f>
        <v>0.72659616114192727</v>
      </c>
      <c r="T35" s="73">
        <f>VLOOKUP(B35,'Общие показания'!$A$2:$S$795,19,0)</f>
        <v>0.31948785795176482</v>
      </c>
      <c r="U35" s="39">
        <f t="shared" si="16"/>
        <v>0.29818764440635787</v>
      </c>
      <c r="V35" s="39">
        <f t="shared" si="17"/>
        <v>0.23024708027249235</v>
      </c>
      <c r="W35" s="39">
        <f t="shared" si="18"/>
        <v>0.1981614364630771</v>
      </c>
      <c r="X35" s="39"/>
      <c r="Y35" s="39">
        <f t="shared" si="19"/>
        <v>0</v>
      </c>
      <c r="Z35" s="39"/>
      <c r="AA35" s="39"/>
      <c r="AB35" s="39"/>
      <c r="AC35" s="39"/>
      <c r="AD35" s="39"/>
      <c r="AE35" s="39">
        <f t="shared" si="2"/>
        <v>0</v>
      </c>
      <c r="AF35" s="39">
        <f t="shared" si="20"/>
        <v>9.949667634716558E-2</v>
      </c>
      <c r="AG35" s="39">
        <f t="shared" si="21"/>
        <v>0.21999118160459927</v>
      </c>
      <c r="AH35" s="39">
        <f t="shared" si="3"/>
        <v>0</v>
      </c>
      <c r="AJ35" s="39">
        <f t="shared" si="22"/>
        <v>0.32661504285824744</v>
      </c>
      <c r="AK35" s="39">
        <f t="shared" si="4"/>
        <v>0.13087878198227909</v>
      </c>
      <c r="AL35" s="39">
        <f t="shared" si="5"/>
        <v>0.18658813596992907</v>
      </c>
      <c r="AM35" s="39"/>
      <c r="AS35" s="39"/>
      <c r="AT35" s="39">
        <f t="shared" si="23"/>
        <v>7.6258978204963482E-2</v>
      </c>
      <c r="AU35" s="39">
        <f t="shared" si="24"/>
        <v>0.24466261779163204</v>
      </c>
      <c r="AW35" s="38">
        <f t="shared" si="25"/>
        <v>1677.195341585616</v>
      </c>
      <c r="AX35" s="38">
        <f t="shared" si="28"/>
        <v>969.39181960221833</v>
      </c>
      <c r="AY35" s="38">
        <f t="shared" si="29"/>
        <v>1032.8063622562645</v>
      </c>
      <c r="AZ35" s="38">
        <f t="shared" si="8"/>
        <v>0</v>
      </c>
      <c r="BA35" s="38">
        <f t="shared" si="9"/>
        <v>0</v>
      </c>
      <c r="BB35" s="38">
        <f t="shared" si="10"/>
        <v>0</v>
      </c>
      <c r="BC35" s="38">
        <f t="shared" si="11"/>
        <v>0</v>
      </c>
      <c r="BD35" s="38">
        <f t="shared" si="12"/>
        <v>0</v>
      </c>
      <c r="BE35" s="38">
        <f t="shared" si="13"/>
        <v>0</v>
      </c>
      <c r="BF35" s="38">
        <f t="shared" si="14"/>
        <v>0</v>
      </c>
      <c r="BG35" s="38">
        <f t="shared" si="26"/>
        <v>471.79144885355316</v>
      </c>
      <c r="BH35" s="38">
        <f t="shared" si="27"/>
        <v>1247.2980729472674</v>
      </c>
      <c r="BI35" s="61">
        <f t="shared" si="15"/>
        <v>5398.4830452449196</v>
      </c>
    </row>
    <row r="36" spans="1:61" x14ac:dyDescent="0.3">
      <c r="A36" s="84" t="s">
        <v>1295</v>
      </c>
      <c r="B36" s="84" t="s">
        <v>77</v>
      </c>
      <c r="C36" s="84" t="s">
        <v>77</v>
      </c>
      <c r="D36" s="63">
        <f>VLOOKUP(B36,Площадь!$D$2:$E$795,2,0)</f>
        <v>32.4</v>
      </c>
      <c r="E36" s="72"/>
      <c r="F36" s="87">
        <v>31</v>
      </c>
      <c r="G36" s="87">
        <v>29</v>
      </c>
      <c r="H36" s="87">
        <v>31</v>
      </c>
      <c r="I36" s="87"/>
      <c r="J36" s="88"/>
      <c r="K36" s="88"/>
      <c r="L36" s="88"/>
      <c r="M36" s="88"/>
      <c r="N36" s="88"/>
      <c r="O36" s="88"/>
      <c r="P36" s="88">
        <v>15</v>
      </c>
      <c r="Q36" s="88">
        <v>31</v>
      </c>
      <c r="R36">
        <f t="shared" si="1"/>
        <v>137</v>
      </c>
      <c r="S36" s="162">
        <f>VLOOKUP(C36,'Общие показания'!A:I,9,0)</f>
        <v>1.3439999999999994</v>
      </c>
      <c r="T36" s="73">
        <f>VLOOKUP(B36,'Общие показания'!$A$2:$S$795,19,0)</f>
        <v>3.9999999999995595E-3</v>
      </c>
      <c r="U36" s="39">
        <f t="shared" si="16"/>
        <v>0.55156387483839575</v>
      </c>
      <c r="V36" s="39">
        <f t="shared" si="17"/>
        <v>0.42589280323184059</v>
      </c>
      <c r="W36" s="39">
        <f t="shared" si="18"/>
        <v>0.36654332192976313</v>
      </c>
      <c r="X36" s="39"/>
      <c r="Y36" s="39">
        <f t="shared" si="19"/>
        <v>0</v>
      </c>
      <c r="Z36" s="39"/>
      <c r="AA36" s="39"/>
      <c r="AB36" s="39"/>
      <c r="AC36" s="39"/>
      <c r="AD36" s="39"/>
      <c r="AE36" s="39">
        <f t="shared" si="2"/>
        <v>0</v>
      </c>
      <c r="AF36" s="39">
        <f t="shared" si="20"/>
        <v>1.2457021307166708E-3</v>
      </c>
      <c r="AG36" s="39">
        <f t="shared" si="21"/>
        <v>2.7542978692828889E-3</v>
      </c>
      <c r="AH36" s="39">
        <f t="shared" si="3"/>
        <v>0</v>
      </c>
      <c r="AJ36" s="39">
        <f t="shared" si="22"/>
        <v>0.46618182328666152</v>
      </c>
      <c r="AK36" s="39">
        <f t="shared" si="4"/>
        <v>0.18680495754298865</v>
      </c>
      <c r="AL36" s="39">
        <f t="shared" si="5"/>
        <v>0.26631963019496485</v>
      </c>
      <c r="AM36" s="39"/>
      <c r="AS36" s="39"/>
      <c r="AT36" s="39">
        <f t="shared" si="23"/>
        <v>0.10884541382558664</v>
      </c>
      <c r="AU36" s="39">
        <f t="shared" si="24"/>
        <v>0.34921008001977433</v>
      </c>
      <c r="AW36" s="38">
        <f t="shared" si="25"/>
        <v>2731.9958422189789</v>
      </c>
      <c r="AX36" s="38">
        <f t="shared" si="28"/>
        <v>1644.7013611135205</v>
      </c>
      <c r="AY36" s="38">
        <f t="shared" si="29"/>
        <v>1698.831994165535</v>
      </c>
      <c r="AZ36" s="38">
        <f t="shared" si="8"/>
        <v>0</v>
      </c>
      <c r="BA36" s="38">
        <f t="shared" si="9"/>
        <v>0</v>
      </c>
      <c r="BB36" s="38">
        <f t="shared" si="10"/>
        <v>0</v>
      </c>
      <c r="BC36" s="38">
        <f t="shared" si="11"/>
        <v>0</v>
      </c>
      <c r="BD36" s="38">
        <f t="shared" si="12"/>
        <v>0</v>
      </c>
      <c r="BE36" s="38">
        <f t="shared" si="13"/>
        <v>0</v>
      </c>
      <c r="BF36" s="38">
        <f t="shared" si="14"/>
        <v>0</v>
      </c>
      <c r="BG36" s="38">
        <f t="shared" si="26"/>
        <v>295.52418802846239</v>
      </c>
      <c r="BH36" s="38">
        <f t="shared" si="27"/>
        <v>944.79909743026963</v>
      </c>
      <c r="BI36" s="61">
        <f t="shared" si="15"/>
        <v>7315.852482956765</v>
      </c>
    </row>
    <row r="37" spans="1:61" x14ac:dyDescent="0.3">
      <c r="A37" s="84" t="s">
        <v>2228</v>
      </c>
      <c r="B37" s="84" t="s">
        <v>235</v>
      </c>
      <c r="C37" s="84" t="s">
        <v>235</v>
      </c>
      <c r="D37" s="63">
        <f>VLOOKUP(B37,Площадь!$D$2:$E$795,2,0)</f>
        <v>78.400000000000006</v>
      </c>
      <c r="E37" s="72"/>
      <c r="F37" s="87">
        <v>31</v>
      </c>
      <c r="G37" s="87">
        <v>29</v>
      </c>
      <c r="H37" s="87">
        <v>31</v>
      </c>
      <c r="I37" s="87"/>
      <c r="J37" s="88"/>
      <c r="K37" s="88"/>
      <c r="L37" s="88"/>
      <c r="M37" s="88"/>
      <c r="N37" s="88"/>
      <c r="O37" s="88"/>
      <c r="P37" s="88">
        <v>15</v>
      </c>
      <c r="Q37" s="88">
        <v>31</v>
      </c>
      <c r="R37">
        <f t="shared" si="1"/>
        <v>137</v>
      </c>
      <c r="S37" s="162">
        <f>VLOOKUP(C37,'Общие показания'!A:I,9,0)</f>
        <v>2.5094774904637491</v>
      </c>
      <c r="T37" s="73">
        <f>VLOOKUP(B37,'Общие показания'!$A$2:$S$795,19,0)</f>
        <v>1.4499999999999993</v>
      </c>
      <c r="U37" s="39">
        <f t="shared" si="16"/>
        <v>1.0298639348660115</v>
      </c>
      <c r="V37" s="39">
        <f t="shared" si="17"/>
        <v>0.79521458561072256</v>
      </c>
      <c r="W37" s="39">
        <f t="shared" si="18"/>
        <v>0.68439896998701522</v>
      </c>
      <c r="X37" s="39"/>
      <c r="Y37" s="39">
        <f t="shared" si="19"/>
        <v>0</v>
      </c>
      <c r="Z37" s="39"/>
      <c r="AA37" s="39"/>
      <c r="AB37" s="39"/>
      <c r="AC37" s="39"/>
      <c r="AD37" s="39"/>
      <c r="AE37" s="39">
        <f t="shared" si="2"/>
        <v>0</v>
      </c>
      <c r="AF37" s="39">
        <f t="shared" si="20"/>
        <v>0.45156702238484264</v>
      </c>
      <c r="AG37" s="39">
        <f t="shared" si="21"/>
        <v>0.99843297761515659</v>
      </c>
      <c r="AH37" s="39">
        <f t="shared" si="3"/>
        <v>0</v>
      </c>
      <c r="AJ37" s="39">
        <f t="shared" si="22"/>
        <v>1.1280449057306874</v>
      </c>
      <c r="AK37" s="39">
        <f t="shared" si="4"/>
        <v>0.45202187257315779</v>
      </c>
      <c r="AL37" s="39">
        <f t="shared" si="5"/>
        <v>0.64442774713843354</v>
      </c>
      <c r="AM37" s="39"/>
      <c r="AS37" s="39"/>
      <c r="AT37" s="39">
        <f t="shared" si="23"/>
        <v>0.26337902604709856</v>
      </c>
      <c r="AU37" s="39">
        <f t="shared" si="24"/>
        <v>0.84500216893673796</v>
      </c>
      <c r="AW37" s="38">
        <f t="shared" si="25"/>
        <v>5792.604175344155</v>
      </c>
      <c r="AX37" s="38">
        <f t="shared" si="28"/>
        <v>3348.0316588904811</v>
      </c>
      <c r="AY37" s="38">
        <f t="shared" si="29"/>
        <v>3567.0492863828695</v>
      </c>
      <c r="AZ37" s="38">
        <f t="shared" si="8"/>
        <v>0</v>
      </c>
      <c r="BA37" s="38">
        <f t="shared" si="9"/>
        <v>0</v>
      </c>
      <c r="BB37" s="38">
        <f t="shared" si="10"/>
        <v>0</v>
      </c>
      <c r="BC37" s="38">
        <f t="shared" si="11"/>
        <v>0</v>
      </c>
      <c r="BD37" s="38">
        <f t="shared" si="12"/>
        <v>0</v>
      </c>
      <c r="BE37" s="38">
        <f t="shared" si="13"/>
        <v>0</v>
      </c>
      <c r="BF37" s="38">
        <f t="shared" si="14"/>
        <v>0</v>
      </c>
      <c r="BG37" s="38">
        <f t="shared" si="26"/>
        <v>1919.1725745687659</v>
      </c>
      <c r="BH37" s="38">
        <f t="shared" si="27"/>
        <v>4948.443569998044</v>
      </c>
      <c r="BI37" s="61">
        <f t="shared" si="15"/>
        <v>19575.301265184316</v>
      </c>
    </row>
    <row r="38" spans="1:61" x14ac:dyDescent="0.3">
      <c r="A38" s="84" t="s">
        <v>1864</v>
      </c>
      <c r="B38" s="84" t="s">
        <v>233</v>
      </c>
      <c r="C38" s="84" t="s">
        <v>233</v>
      </c>
      <c r="D38" s="63">
        <f>VLOOKUP(B38,Площадь!$D$2:$E$795,2,0)</f>
        <v>69.8</v>
      </c>
      <c r="E38" s="72"/>
      <c r="F38" s="87">
        <v>31</v>
      </c>
      <c r="G38" s="87">
        <v>29</v>
      </c>
      <c r="H38" s="87">
        <v>31</v>
      </c>
      <c r="I38" s="87"/>
      <c r="J38" s="88"/>
      <c r="K38" s="88"/>
      <c r="L38" s="88"/>
      <c r="M38" s="88"/>
      <c r="N38" s="88"/>
      <c r="O38" s="88"/>
      <c r="P38" s="88">
        <v>15</v>
      </c>
      <c r="Q38" s="88">
        <v>31</v>
      </c>
      <c r="R38">
        <f t="shared" si="1"/>
        <v>137</v>
      </c>
      <c r="S38" s="162">
        <f>VLOOKUP(C38,'Общие показания'!A:I,9,0)</f>
        <v>2.2342031739077761</v>
      </c>
      <c r="T38" s="73">
        <f>VLOOKUP(B38,'Общие показания'!$A$2:$S$795,19,0)</f>
        <v>2.8399999999999963</v>
      </c>
      <c r="U38" s="39">
        <f t="shared" si="16"/>
        <v>0.91689416650060684</v>
      </c>
      <c r="V38" s="39">
        <f t="shared" si="17"/>
        <v>0.70798441422995428</v>
      </c>
      <c r="W38" s="39">
        <f t="shared" si="18"/>
        <v>0.60932459317721499</v>
      </c>
      <c r="X38" s="39"/>
      <c r="Y38" s="39">
        <f t="shared" si="19"/>
        <v>0</v>
      </c>
      <c r="Z38" s="39"/>
      <c r="AA38" s="39"/>
      <c r="AB38" s="39"/>
      <c r="AC38" s="39"/>
      <c r="AD38" s="39"/>
      <c r="AE38" s="39">
        <f t="shared" si="2"/>
        <v>0</v>
      </c>
      <c r="AF38" s="39">
        <f t="shared" si="20"/>
        <v>0.88444851280893244</v>
      </c>
      <c r="AG38" s="39">
        <f t="shared" si="21"/>
        <v>1.9555514871910642</v>
      </c>
      <c r="AH38" s="39">
        <f t="shared" si="3"/>
        <v>0</v>
      </c>
      <c r="AJ38" s="39">
        <f t="shared" si="22"/>
        <v>1.0043052859694128</v>
      </c>
      <c r="AK38" s="39">
        <f t="shared" si="4"/>
        <v>0.4024378406327348</v>
      </c>
      <c r="AL38" s="39">
        <f t="shared" si="5"/>
        <v>0.57373796875335015</v>
      </c>
      <c r="AM38" s="39"/>
      <c r="AS38" s="39"/>
      <c r="AT38" s="39">
        <f t="shared" si="23"/>
        <v>0.23448795941438108</v>
      </c>
      <c r="AU38" s="39">
        <f t="shared" si="24"/>
        <v>0.75231060448704468</v>
      </c>
      <c r="AW38" s="38">
        <f t="shared" si="25"/>
        <v>5157.1909622324229</v>
      </c>
      <c r="AX38" s="38">
        <f t="shared" si="28"/>
        <v>2980.773084063208</v>
      </c>
      <c r="AY38" s="38">
        <f t="shared" si="29"/>
        <v>3175.7658187439324</v>
      </c>
      <c r="AZ38" s="38">
        <f t="shared" si="8"/>
        <v>0</v>
      </c>
      <c r="BA38" s="38">
        <f t="shared" si="9"/>
        <v>0</v>
      </c>
      <c r="BB38" s="38">
        <f t="shared" si="10"/>
        <v>0</v>
      </c>
      <c r="BC38" s="38">
        <f t="shared" si="11"/>
        <v>0</v>
      </c>
      <c r="BD38" s="38">
        <f t="shared" si="12"/>
        <v>0</v>
      </c>
      <c r="BE38" s="38">
        <f t="shared" si="13"/>
        <v>0</v>
      </c>
      <c r="BF38" s="38">
        <f t="shared" si="14"/>
        <v>0</v>
      </c>
      <c r="BG38" s="38">
        <f t="shared" si="26"/>
        <v>3003.6283085773739</v>
      </c>
      <c r="BH38" s="38">
        <f t="shared" si="27"/>
        <v>7268.8766844170495</v>
      </c>
      <c r="BI38" s="61">
        <f t="shared" si="15"/>
        <v>21586.234858033986</v>
      </c>
    </row>
    <row r="39" spans="1:61" x14ac:dyDescent="0.3">
      <c r="A39" s="84" t="s">
        <v>1158</v>
      </c>
      <c r="B39" s="84" t="s">
        <v>270</v>
      </c>
      <c r="C39" s="84" t="s">
        <v>270</v>
      </c>
      <c r="D39" s="63">
        <f>VLOOKUP(B39,Площадь!$D$2:$E$795,2,0)</f>
        <v>72.599999999999994</v>
      </c>
      <c r="E39" s="72"/>
      <c r="F39" s="87">
        <v>31</v>
      </c>
      <c r="G39" s="87">
        <v>29</v>
      </c>
      <c r="H39" s="87">
        <v>31</v>
      </c>
      <c r="I39" s="87"/>
      <c r="J39" s="88"/>
      <c r="K39" s="88"/>
      <c r="L39" s="88"/>
      <c r="M39" s="88"/>
      <c r="N39" s="88"/>
      <c r="O39" s="88"/>
      <c r="P39" s="88">
        <v>15</v>
      </c>
      <c r="Q39" s="88">
        <v>31</v>
      </c>
      <c r="R39">
        <f t="shared" si="1"/>
        <v>137</v>
      </c>
      <c r="S39" s="162">
        <f>VLOOKUP(C39,'Общие показания'!A:I,9,0)</f>
        <v>2.323827369995767</v>
      </c>
      <c r="T39" s="73">
        <f>VLOOKUP(B39,'Общие показания'!$A$2:$S$795,19,0)</f>
        <v>1.8770000000000024</v>
      </c>
      <c r="U39" s="39">
        <f t="shared" si="16"/>
        <v>0.95367502131725002</v>
      </c>
      <c r="V39" s="39">
        <f t="shared" si="17"/>
        <v>0.73638493514462289</v>
      </c>
      <c r="W39" s="39">
        <f t="shared" si="18"/>
        <v>0.63376741353389399</v>
      </c>
      <c r="X39" s="39"/>
      <c r="Y39" s="39">
        <f t="shared" si="19"/>
        <v>0</v>
      </c>
      <c r="Z39" s="39"/>
      <c r="AA39" s="39"/>
      <c r="AB39" s="39"/>
      <c r="AC39" s="39"/>
      <c r="AD39" s="39"/>
      <c r="AE39" s="39">
        <f t="shared" si="2"/>
        <v>0</v>
      </c>
      <c r="AF39" s="39">
        <f t="shared" si="20"/>
        <v>0.58454572483886291</v>
      </c>
      <c r="AG39" s="39">
        <f t="shared" si="21"/>
        <v>1.2924542751611396</v>
      </c>
      <c r="AH39" s="39">
        <f t="shared" si="3"/>
        <v>0</v>
      </c>
      <c r="AJ39" s="39">
        <f t="shared" si="22"/>
        <v>1.044592604031223</v>
      </c>
      <c r="AK39" s="39">
        <f t="shared" si="4"/>
        <v>0.418581478938919</v>
      </c>
      <c r="AL39" s="39">
        <f t="shared" si="5"/>
        <v>0.59675324543686559</v>
      </c>
      <c r="AM39" s="39"/>
      <c r="AS39" s="39"/>
      <c r="AT39" s="39">
        <f t="shared" si="23"/>
        <v>0.24389435320177744</v>
      </c>
      <c r="AU39" s="39">
        <f t="shared" si="24"/>
        <v>0.78248925337764252</v>
      </c>
      <c r="AW39" s="38">
        <f t="shared" si="25"/>
        <v>5364.0696827804277</v>
      </c>
      <c r="AX39" s="38">
        <f t="shared" si="28"/>
        <v>3100.3456433092965</v>
      </c>
      <c r="AY39" s="38">
        <f t="shared" si="29"/>
        <v>3303.1604361147483</v>
      </c>
      <c r="AZ39" s="38">
        <f t="shared" si="8"/>
        <v>0</v>
      </c>
      <c r="BA39" s="38">
        <f t="shared" si="9"/>
        <v>0</v>
      </c>
      <c r="BB39" s="38">
        <f t="shared" si="10"/>
        <v>0</v>
      </c>
      <c r="BC39" s="38">
        <f t="shared" si="11"/>
        <v>0</v>
      </c>
      <c r="BD39" s="38">
        <f t="shared" si="12"/>
        <v>0</v>
      </c>
      <c r="BE39" s="38">
        <f t="shared" si="13"/>
        <v>0</v>
      </c>
      <c r="BF39" s="38">
        <f t="shared" si="14"/>
        <v>0</v>
      </c>
      <c r="BG39" s="38">
        <f t="shared" si="26"/>
        <v>2223.8314078891735</v>
      </c>
      <c r="BH39" s="38">
        <f t="shared" si="27"/>
        <v>5569.8954102683656</v>
      </c>
      <c r="BI39" s="61">
        <f t="shared" si="15"/>
        <v>19561.302580362011</v>
      </c>
    </row>
    <row r="40" spans="1:61" x14ac:dyDescent="0.3">
      <c r="A40" s="84" t="s">
        <v>2229</v>
      </c>
      <c r="B40" s="84" t="s">
        <v>249</v>
      </c>
      <c r="C40" s="84" t="s">
        <v>249</v>
      </c>
      <c r="D40" s="63">
        <f>VLOOKUP(B40,Площадь!$D$2:$E$795,2,0)</f>
        <v>57.1</v>
      </c>
      <c r="E40" s="72"/>
      <c r="F40" s="87">
        <v>31</v>
      </c>
      <c r="G40" s="87">
        <v>29</v>
      </c>
      <c r="H40" s="87">
        <v>31</v>
      </c>
      <c r="I40" s="87"/>
      <c r="J40" s="88"/>
      <c r="K40" s="88"/>
      <c r="L40" s="88"/>
      <c r="M40" s="88"/>
      <c r="N40" s="88"/>
      <c r="O40" s="88"/>
      <c r="P40" s="88">
        <v>15</v>
      </c>
      <c r="Q40" s="88">
        <v>31</v>
      </c>
      <c r="R40">
        <f t="shared" si="1"/>
        <v>137</v>
      </c>
      <c r="S40" s="162">
        <f>VLOOKUP(C40,'Общие показания'!A:I,9,0)</f>
        <v>1.827693427365817</v>
      </c>
      <c r="T40" s="73">
        <f>VLOOKUP(B40,'Общие показания'!$A$2:$S$795,19,0)</f>
        <v>0.80364566912095903</v>
      </c>
      <c r="U40" s="39">
        <f t="shared" si="16"/>
        <v>0.75006671786797496</v>
      </c>
      <c r="V40" s="39">
        <f t="shared" si="17"/>
        <v>0.57916776579556439</v>
      </c>
      <c r="W40" s="39">
        <f t="shared" si="18"/>
        <v>0.49845894370227761</v>
      </c>
      <c r="X40" s="39"/>
      <c r="Y40" s="39">
        <f t="shared" si="19"/>
        <v>0</v>
      </c>
      <c r="Z40" s="39"/>
      <c r="AA40" s="39"/>
      <c r="AB40" s="39"/>
      <c r="AC40" s="39"/>
      <c r="AD40" s="39"/>
      <c r="AE40" s="39">
        <f t="shared" si="2"/>
        <v>0</v>
      </c>
      <c r="AF40" s="39">
        <f t="shared" si="20"/>
        <v>0.25027578059132838</v>
      </c>
      <c r="AG40" s="39">
        <f t="shared" si="21"/>
        <v>0.55336988852963076</v>
      </c>
      <c r="AH40" s="39">
        <f t="shared" si="3"/>
        <v>0</v>
      </c>
      <c r="AJ40" s="39">
        <f t="shared" si="22"/>
        <v>0.82157352190334498</v>
      </c>
      <c r="AK40" s="39">
        <f t="shared" si="4"/>
        <v>0.32921490974397077</v>
      </c>
      <c r="AL40" s="39">
        <f t="shared" si="5"/>
        <v>0.46934724951026213</v>
      </c>
      <c r="AM40" s="39"/>
      <c r="AS40" s="39"/>
      <c r="AT40" s="39">
        <f t="shared" si="23"/>
        <v>0.19182324473583326</v>
      </c>
      <c r="AU40" s="39">
        <f t="shared" si="24"/>
        <v>0.61542887559040482</v>
      </c>
      <c r="AW40" s="38">
        <f t="shared" si="25"/>
        <v>4218.848194032541</v>
      </c>
      <c r="AX40" s="38">
        <f t="shared" si="28"/>
        <v>2438.4261189113067</v>
      </c>
      <c r="AY40" s="38">
        <f t="shared" si="29"/>
        <v>2597.9402328120132</v>
      </c>
      <c r="AZ40" s="38">
        <f t="shared" si="8"/>
        <v>0</v>
      </c>
      <c r="BA40" s="38">
        <f t="shared" si="9"/>
        <v>0</v>
      </c>
      <c r="BB40" s="38">
        <f t="shared" si="10"/>
        <v>0</v>
      </c>
      <c r="BC40" s="38">
        <f t="shared" si="11"/>
        <v>0</v>
      </c>
      <c r="BD40" s="38">
        <f t="shared" si="12"/>
        <v>0</v>
      </c>
      <c r="BE40" s="38">
        <f t="shared" si="13"/>
        <v>0</v>
      </c>
      <c r="BF40" s="38">
        <f t="shared" si="14"/>
        <v>0</v>
      </c>
      <c r="BG40" s="38">
        <f t="shared" si="26"/>
        <v>1186.7529396272196</v>
      </c>
      <c r="BH40" s="38">
        <f t="shared" si="27"/>
        <v>3137.4766504532586</v>
      </c>
      <c r="BI40" s="61">
        <f t="shared" si="15"/>
        <v>13579.44413583634</v>
      </c>
    </row>
    <row r="41" spans="1:61" x14ac:dyDescent="0.3">
      <c r="A41" s="84" t="s">
        <v>1487</v>
      </c>
      <c r="B41" s="84" t="s">
        <v>63</v>
      </c>
      <c r="C41" s="84" t="s">
        <v>63</v>
      </c>
      <c r="D41" s="63">
        <f>VLOOKUP(B41,Площадь!$D$2:$E$795,2,0)</f>
        <v>33.1</v>
      </c>
      <c r="E41" s="72"/>
      <c r="F41" s="87">
        <v>31</v>
      </c>
      <c r="G41" s="87">
        <v>29</v>
      </c>
      <c r="H41" s="87">
        <v>31</v>
      </c>
      <c r="I41" s="87"/>
      <c r="J41" s="88"/>
      <c r="K41" s="88"/>
      <c r="L41" s="88"/>
      <c r="M41" s="88"/>
      <c r="N41" s="88"/>
      <c r="O41" s="88"/>
      <c r="P41" s="88">
        <v>15</v>
      </c>
      <c r="Q41" s="88">
        <v>31</v>
      </c>
      <c r="R41">
        <f t="shared" si="1"/>
        <v>137</v>
      </c>
      <c r="S41" s="162">
        <f>VLOOKUP(C41,'Общие показания'!A:I,9,0)</f>
        <v>0</v>
      </c>
      <c r="T41" s="73">
        <f>VLOOKUP(B41,'Общие показания'!$A$2:$S$795,19,0)</f>
        <v>0</v>
      </c>
      <c r="U41" s="39">
        <f t="shared" si="16"/>
        <v>0</v>
      </c>
      <c r="V41" s="39">
        <f t="shared" si="17"/>
        <v>0</v>
      </c>
      <c r="W41" s="39">
        <f t="shared" si="18"/>
        <v>0</v>
      </c>
      <c r="X41" s="39"/>
      <c r="Y41" s="39">
        <f t="shared" si="19"/>
        <v>0</v>
      </c>
      <c r="Z41" s="39"/>
      <c r="AA41" s="39"/>
      <c r="AB41" s="39"/>
      <c r="AC41" s="39"/>
      <c r="AD41" s="39"/>
      <c r="AE41" s="39">
        <f t="shared" si="2"/>
        <v>0</v>
      </c>
      <c r="AF41" s="39">
        <f t="shared" si="20"/>
        <v>0</v>
      </c>
      <c r="AG41" s="39">
        <f t="shared" si="21"/>
        <v>0</v>
      </c>
      <c r="AH41" s="39">
        <f t="shared" si="3"/>
        <v>0</v>
      </c>
      <c r="AJ41" s="39">
        <f t="shared" si="22"/>
        <v>0.47625365280211412</v>
      </c>
      <c r="AK41" s="39">
        <f t="shared" si="4"/>
        <v>0.19084086711953471</v>
      </c>
      <c r="AL41" s="39">
        <f t="shared" si="5"/>
        <v>0.27207344936584371</v>
      </c>
      <c r="AM41" s="39"/>
      <c r="AS41" s="39"/>
      <c r="AT41" s="39">
        <f t="shared" si="23"/>
        <v>0.11119701227243574</v>
      </c>
      <c r="AU41" s="39">
        <f t="shared" si="24"/>
        <v>0.35675474224242382</v>
      </c>
      <c r="AW41" s="38">
        <f t="shared" si="25"/>
        <v>1278.4362554358831</v>
      </c>
      <c r="AX41" s="38">
        <f t="shared" si="28"/>
        <v>512.2855900609942</v>
      </c>
      <c r="AY41" s="38">
        <f t="shared" si="29"/>
        <v>730.34308453969629</v>
      </c>
      <c r="AZ41" s="38">
        <f t="shared" si="8"/>
        <v>0</v>
      </c>
      <c r="BA41" s="38">
        <f t="shared" si="9"/>
        <v>0</v>
      </c>
      <c r="BB41" s="38">
        <f t="shared" si="10"/>
        <v>0</v>
      </c>
      <c r="BC41" s="38">
        <f t="shared" si="11"/>
        <v>0</v>
      </c>
      <c r="BD41" s="38">
        <f t="shared" si="12"/>
        <v>0</v>
      </c>
      <c r="BE41" s="38">
        <f t="shared" si="13"/>
        <v>0</v>
      </c>
      <c r="BF41" s="38">
        <f t="shared" si="14"/>
        <v>0</v>
      </c>
      <c r="BG41" s="38">
        <f t="shared" si="26"/>
        <v>298.49281186363561</v>
      </c>
      <c r="BH41" s="38">
        <f t="shared" si="27"/>
        <v>957.65815988587281</v>
      </c>
      <c r="BI41" s="61">
        <f t="shared" si="15"/>
        <v>3777.2159017860827</v>
      </c>
    </row>
    <row r="42" spans="1:61" x14ac:dyDescent="0.3">
      <c r="A42" s="84" t="s">
        <v>1276</v>
      </c>
      <c r="B42" s="84" t="s">
        <v>186</v>
      </c>
      <c r="C42" s="84" t="s">
        <v>186</v>
      </c>
      <c r="D42" s="63">
        <f>VLOOKUP(B42,Площадь!$D$2:$E$795,2,0)</f>
        <v>36.700000000000003</v>
      </c>
      <c r="E42" s="72"/>
      <c r="F42" s="87">
        <v>31</v>
      </c>
      <c r="G42" s="87">
        <v>29</v>
      </c>
      <c r="H42" s="87">
        <v>31</v>
      </c>
      <c r="I42" s="87"/>
      <c r="J42" s="88"/>
      <c r="K42" s="88"/>
      <c r="L42" s="88"/>
      <c r="M42" s="88"/>
      <c r="N42" s="88"/>
      <c r="O42" s="88"/>
      <c r="P42" s="88">
        <v>15</v>
      </c>
      <c r="Q42" s="88">
        <v>31</v>
      </c>
      <c r="R42">
        <f t="shared" si="1"/>
        <v>137</v>
      </c>
      <c r="S42" s="162">
        <f>VLOOKUP(C42,'Общие показания'!A:I,9,0)</f>
        <v>1.1747171415818825</v>
      </c>
      <c r="T42" s="73">
        <f>VLOOKUP(B42,'Общие показания'!$A$2:$S$795,19,0)</f>
        <v>0.84800000000000075</v>
      </c>
      <c r="U42" s="39">
        <f t="shared" si="16"/>
        <v>0.48209191848957417</v>
      </c>
      <c r="V42" s="39">
        <f t="shared" si="17"/>
        <v>0.37224968484583565</v>
      </c>
      <c r="W42" s="39">
        <f t="shared" si="18"/>
        <v>0.32037553824647264</v>
      </c>
      <c r="X42" s="39"/>
      <c r="Y42" s="39">
        <f t="shared" si="19"/>
        <v>0</v>
      </c>
      <c r="Z42" s="39"/>
      <c r="AA42" s="39"/>
      <c r="AB42" s="39"/>
      <c r="AC42" s="39"/>
      <c r="AD42" s="39"/>
      <c r="AE42" s="39">
        <f t="shared" si="2"/>
        <v>0</v>
      </c>
      <c r="AF42" s="39">
        <f t="shared" si="20"/>
        <v>0.2640888517119635</v>
      </c>
      <c r="AG42" s="39">
        <f t="shared" si="21"/>
        <v>0.58391114828803725</v>
      </c>
      <c r="AH42" s="39">
        <f t="shared" si="3"/>
        <v>0</v>
      </c>
      <c r="AJ42" s="39">
        <f t="shared" si="22"/>
        <v>0.52805163316729875</v>
      </c>
      <c r="AK42" s="39">
        <f t="shared" si="4"/>
        <v>0.21159697351320014</v>
      </c>
      <c r="AL42" s="39">
        <f t="shared" si="5"/>
        <v>0.30166451938750649</v>
      </c>
      <c r="AM42" s="39"/>
      <c r="AS42" s="39"/>
      <c r="AT42" s="39">
        <f t="shared" si="23"/>
        <v>0.12329094714194537</v>
      </c>
      <c r="AU42" s="39">
        <f t="shared" si="24"/>
        <v>0.39555586224462097</v>
      </c>
      <c r="AW42" s="38">
        <f t="shared" si="25"/>
        <v>2711.5889443256433</v>
      </c>
      <c r="AX42" s="38">
        <f t="shared" si="28"/>
        <v>1567.2546158326616</v>
      </c>
      <c r="AY42" s="38">
        <f t="shared" si="29"/>
        <v>1669.7794491103482</v>
      </c>
      <c r="AZ42" s="38">
        <f t="shared" si="8"/>
        <v>0</v>
      </c>
      <c r="BA42" s="38">
        <f t="shared" si="9"/>
        <v>0</v>
      </c>
      <c r="BB42" s="38">
        <f t="shared" si="10"/>
        <v>0</v>
      </c>
      <c r="BC42" s="38">
        <f t="shared" si="11"/>
        <v>0</v>
      </c>
      <c r="BD42" s="38">
        <f t="shared" si="12"/>
        <v>0</v>
      </c>
      <c r="BE42" s="38">
        <f t="shared" si="13"/>
        <v>0</v>
      </c>
      <c r="BF42" s="38">
        <f t="shared" si="14"/>
        <v>0</v>
      </c>
      <c r="BG42" s="38">
        <f t="shared" si="26"/>
        <v>1039.8668368514789</v>
      </c>
      <c r="BH42" s="38">
        <f t="shared" si="27"/>
        <v>2629.2420643934465</v>
      </c>
      <c r="BI42" s="61">
        <f t="shared" si="15"/>
        <v>9617.7319105135794</v>
      </c>
    </row>
    <row r="43" spans="1:61" x14ac:dyDescent="0.3">
      <c r="A43" s="84" t="s">
        <v>700</v>
      </c>
      <c r="B43" s="84" t="s">
        <v>259</v>
      </c>
      <c r="C43" s="84" t="s">
        <v>259</v>
      </c>
      <c r="D43" s="63">
        <f>VLOOKUP(B43,Площадь!$D$2:$E$795,2,0)</f>
        <v>33.1</v>
      </c>
      <c r="E43" s="72"/>
      <c r="F43" s="87">
        <v>31</v>
      </c>
      <c r="G43" s="87">
        <v>29</v>
      </c>
      <c r="H43" s="87">
        <v>31</v>
      </c>
      <c r="I43" s="87"/>
      <c r="J43" s="88"/>
      <c r="K43" s="88"/>
      <c r="L43" s="88"/>
      <c r="M43" s="88"/>
      <c r="N43" s="88"/>
      <c r="O43" s="88"/>
      <c r="P43" s="88">
        <v>15</v>
      </c>
      <c r="Q43" s="88">
        <v>31</v>
      </c>
      <c r="R43">
        <f t="shared" si="1"/>
        <v>137</v>
      </c>
      <c r="S43" s="162">
        <f>VLOOKUP(C43,'Общие показания'!A:I,9,0)</f>
        <v>1.0594860323258939</v>
      </c>
      <c r="T43" s="73">
        <f>VLOOKUP(B43,'Общие показания'!$A$2:$S$795,19,0)</f>
        <v>0.83900000000000041</v>
      </c>
      <c r="U43" s="39">
        <f t="shared" si="16"/>
        <v>0.43480224801103279</v>
      </c>
      <c r="V43" s="39">
        <f t="shared" si="17"/>
        <v>0.33573472938411875</v>
      </c>
      <c r="W43" s="39">
        <f t="shared" si="18"/>
        <v>0.28894905493074236</v>
      </c>
      <c r="X43" s="39"/>
      <c r="Y43" s="39">
        <f t="shared" si="19"/>
        <v>0</v>
      </c>
      <c r="Z43" s="39"/>
      <c r="AA43" s="39"/>
      <c r="AB43" s="39"/>
      <c r="AC43" s="39"/>
      <c r="AD43" s="39"/>
      <c r="AE43" s="39">
        <f t="shared" si="2"/>
        <v>0</v>
      </c>
      <c r="AF43" s="39">
        <f t="shared" si="20"/>
        <v>0.26128602191785061</v>
      </c>
      <c r="AG43" s="39">
        <f t="shared" si="21"/>
        <v>0.57771397808214986</v>
      </c>
      <c r="AH43" s="39">
        <f t="shared" si="3"/>
        <v>0</v>
      </c>
      <c r="AJ43" s="39">
        <f t="shared" si="22"/>
        <v>0.47625365280211412</v>
      </c>
      <c r="AK43" s="39">
        <f t="shared" si="4"/>
        <v>0.19084086711953471</v>
      </c>
      <c r="AL43" s="39">
        <f t="shared" si="5"/>
        <v>0.27207344936584371</v>
      </c>
      <c r="AM43" s="39"/>
      <c r="AS43" s="39"/>
      <c r="AT43" s="39">
        <f t="shared" si="23"/>
        <v>0.11119701227243574</v>
      </c>
      <c r="AU43" s="39">
        <f t="shared" si="24"/>
        <v>0.35675474224242382</v>
      </c>
      <c r="AW43" s="38">
        <f t="shared" si="25"/>
        <v>2445.6020179067791</v>
      </c>
      <c r="AX43" s="38">
        <f t="shared" si="28"/>
        <v>1413.5184682305473</v>
      </c>
      <c r="AY43" s="38">
        <f t="shared" si="29"/>
        <v>1505.9863696335838</v>
      </c>
      <c r="AZ43" s="38">
        <f t="shared" si="8"/>
        <v>0</v>
      </c>
      <c r="BA43" s="38">
        <f t="shared" si="9"/>
        <v>0</v>
      </c>
      <c r="BB43" s="38">
        <f t="shared" si="10"/>
        <v>0</v>
      </c>
      <c r="BC43" s="38">
        <f t="shared" si="11"/>
        <v>0</v>
      </c>
      <c r="BD43" s="38">
        <f t="shared" si="12"/>
        <v>0</v>
      </c>
      <c r="BE43" s="38">
        <f t="shared" si="13"/>
        <v>0</v>
      </c>
      <c r="BF43" s="38">
        <f t="shared" si="14"/>
        <v>0</v>
      </c>
      <c r="BG43" s="38">
        <f t="shared" si="26"/>
        <v>999.87855765903703</v>
      </c>
      <c r="BH43" s="38">
        <f t="shared" si="27"/>
        <v>2508.4504540904727</v>
      </c>
      <c r="BI43" s="61">
        <f t="shared" si="15"/>
        <v>8873.4358675204203</v>
      </c>
    </row>
    <row r="44" spans="1:61" x14ac:dyDescent="0.3">
      <c r="A44" s="84" t="s">
        <v>947</v>
      </c>
      <c r="B44" s="84" t="s">
        <v>181</v>
      </c>
      <c r="C44" s="84" t="s">
        <v>181</v>
      </c>
      <c r="D44" s="63">
        <f>VLOOKUP(B44,Площадь!$D$2:$E$795,2,0)</f>
        <v>78.400000000000006</v>
      </c>
      <c r="E44" s="72"/>
      <c r="F44" s="87">
        <v>31</v>
      </c>
      <c r="G44" s="87">
        <v>29</v>
      </c>
      <c r="H44" s="87">
        <v>31</v>
      </c>
      <c r="I44" s="87"/>
      <c r="J44" s="88"/>
      <c r="K44" s="88"/>
      <c r="L44" s="88"/>
      <c r="M44" s="88"/>
      <c r="N44" s="88"/>
      <c r="O44" s="88"/>
      <c r="P44" s="88">
        <v>15</v>
      </c>
      <c r="Q44" s="88">
        <v>31</v>
      </c>
      <c r="R44">
        <f t="shared" si="1"/>
        <v>137</v>
      </c>
      <c r="S44" s="162">
        <f>VLOOKUP(C44,'Общие показания'!A:I,9,0)</f>
        <v>2.7690000000000001</v>
      </c>
      <c r="T44" s="73">
        <f>VLOOKUP(B44,'Общие показания'!$A$2:$S$795,19,0)</f>
        <v>0.54400000000000048</v>
      </c>
      <c r="U44" s="39">
        <f t="shared" si="16"/>
        <v>1.1363693224907132</v>
      </c>
      <c r="V44" s="39">
        <f t="shared" si="17"/>
        <v>0.87745325308702915</v>
      </c>
      <c r="W44" s="39">
        <f t="shared" si="18"/>
        <v>0.75517742442225788</v>
      </c>
      <c r="X44" s="39"/>
      <c r="Y44" s="39">
        <f t="shared" si="19"/>
        <v>0</v>
      </c>
      <c r="Z44" s="39"/>
      <c r="AA44" s="39"/>
      <c r="AB44" s="39"/>
      <c r="AC44" s="39"/>
      <c r="AD44" s="39"/>
      <c r="AE44" s="39">
        <f t="shared" si="2"/>
        <v>0</v>
      </c>
      <c r="AF44" s="39">
        <f t="shared" si="20"/>
        <v>0.16941548977748602</v>
      </c>
      <c r="AG44" s="39">
        <f t="shared" si="21"/>
        <v>0.37458451022251449</v>
      </c>
      <c r="AH44" s="39">
        <f t="shared" si="3"/>
        <v>0</v>
      </c>
      <c r="AJ44" s="39">
        <f t="shared" si="22"/>
        <v>1.1280449057306874</v>
      </c>
      <c r="AK44" s="39">
        <f t="shared" si="4"/>
        <v>0.45202187257315779</v>
      </c>
      <c r="AL44" s="39">
        <f t="shared" si="5"/>
        <v>0.64442774713843354</v>
      </c>
      <c r="AM44" s="39"/>
      <c r="AS44" s="39"/>
      <c r="AT44" s="39">
        <f t="shared" si="23"/>
        <v>0.26337902604709856</v>
      </c>
      <c r="AU44" s="39">
        <f t="shared" si="24"/>
        <v>0.84500216893673796</v>
      </c>
      <c r="AW44" s="38">
        <f t="shared" si="25"/>
        <v>6078.5029776683987</v>
      </c>
      <c r="AX44" s="38">
        <f t="shared" si="28"/>
        <v>3568.7898483171793</v>
      </c>
      <c r="AY44" s="38">
        <f t="shared" si="29"/>
        <v>3757.0441383306579</v>
      </c>
      <c r="AZ44" s="38">
        <f t="shared" si="8"/>
        <v>0</v>
      </c>
      <c r="BA44" s="38">
        <f t="shared" si="9"/>
        <v>0</v>
      </c>
      <c r="BB44" s="38">
        <f t="shared" si="10"/>
        <v>0</v>
      </c>
      <c r="BC44" s="38">
        <f t="shared" si="11"/>
        <v>0</v>
      </c>
      <c r="BD44" s="38">
        <f t="shared" si="12"/>
        <v>0</v>
      </c>
      <c r="BE44" s="38">
        <f t="shared" si="13"/>
        <v>0</v>
      </c>
      <c r="BF44" s="38">
        <f t="shared" si="14"/>
        <v>0</v>
      </c>
      <c r="BG44" s="38">
        <f t="shared" si="26"/>
        <v>1161.776286498882</v>
      </c>
      <c r="BH44" s="38">
        <f t="shared" si="27"/>
        <v>3273.8096980679311</v>
      </c>
      <c r="BI44" s="61">
        <f t="shared" si="15"/>
        <v>17839.92294888305</v>
      </c>
    </row>
    <row r="45" spans="1:61" x14ac:dyDescent="0.3">
      <c r="A45" s="84" t="s">
        <v>834</v>
      </c>
      <c r="B45" s="84" t="s">
        <v>177</v>
      </c>
      <c r="C45" s="84" t="s">
        <v>177</v>
      </c>
      <c r="D45" s="63">
        <f>VLOOKUP(B45,Площадь!$D$2:$E$795,2,0)</f>
        <v>78.400000000000006</v>
      </c>
      <c r="E45" s="72"/>
      <c r="F45" s="87">
        <v>31</v>
      </c>
      <c r="G45" s="87">
        <v>29</v>
      </c>
      <c r="H45" s="87">
        <v>31</v>
      </c>
      <c r="I45" s="87"/>
      <c r="J45" s="88"/>
      <c r="K45" s="88"/>
      <c r="L45" s="88"/>
      <c r="M45" s="88"/>
      <c r="N45" s="88"/>
      <c r="O45" s="88"/>
      <c r="P45" s="88">
        <v>15</v>
      </c>
      <c r="Q45" s="88">
        <v>31</v>
      </c>
      <c r="R45">
        <f t="shared" si="1"/>
        <v>137</v>
      </c>
      <c r="S45" s="162">
        <f>VLOOKUP(C45,'Общие показания'!A:I,9,0)</f>
        <v>3.743999999999998</v>
      </c>
      <c r="T45" s="73">
        <f>VLOOKUP(B45,'Общие показания'!$A$2:$S$795,19,0)</f>
        <v>0.52800000000000225</v>
      </c>
      <c r="U45" s="39">
        <f t="shared" si="16"/>
        <v>1.5364993656212451</v>
      </c>
      <c r="V45" s="39">
        <f t="shared" si="17"/>
        <v>1.1864156661458416</v>
      </c>
      <c r="W45" s="39">
        <f t="shared" si="18"/>
        <v>1.0210849682329115</v>
      </c>
      <c r="X45" s="39"/>
      <c r="Y45" s="39">
        <f t="shared" si="19"/>
        <v>0</v>
      </c>
      <c r="Z45" s="39"/>
      <c r="AA45" s="39"/>
      <c r="AB45" s="39"/>
      <c r="AC45" s="39"/>
      <c r="AD45" s="39"/>
      <c r="AE45" s="39">
        <f t="shared" si="2"/>
        <v>0</v>
      </c>
      <c r="AF45" s="39">
        <f t="shared" si="20"/>
        <v>0.16443268125461935</v>
      </c>
      <c r="AG45" s="39">
        <f t="shared" si="21"/>
        <v>0.36356731874538295</v>
      </c>
      <c r="AH45" s="39">
        <f t="shared" si="3"/>
        <v>0</v>
      </c>
      <c r="AJ45" s="39">
        <f t="shared" si="22"/>
        <v>1.1280449057306874</v>
      </c>
      <c r="AK45" s="39">
        <f t="shared" si="4"/>
        <v>0.45202187257315779</v>
      </c>
      <c r="AL45" s="39">
        <f t="shared" si="5"/>
        <v>0.64442774713843354</v>
      </c>
      <c r="AM45" s="39"/>
      <c r="AS45" s="39"/>
      <c r="AT45" s="39">
        <f t="shared" si="23"/>
        <v>0.26337902604709856</v>
      </c>
      <c r="AU45" s="39">
        <f t="shared" si="24"/>
        <v>0.84500216893673796</v>
      </c>
      <c r="AW45" s="38">
        <f t="shared" si="25"/>
        <v>7152.5960602462728</v>
      </c>
      <c r="AX45" s="38">
        <f t="shared" si="28"/>
        <v>4398.1561914357335</v>
      </c>
      <c r="AY45" s="38">
        <f t="shared" si="29"/>
        <v>4470.8357126342235</v>
      </c>
      <c r="AZ45" s="38">
        <f t="shared" si="8"/>
        <v>0</v>
      </c>
      <c r="BA45" s="38">
        <f t="shared" si="9"/>
        <v>0</v>
      </c>
      <c r="BB45" s="38">
        <f t="shared" si="10"/>
        <v>0</v>
      </c>
      <c r="BC45" s="38">
        <f t="shared" si="11"/>
        <v>0</v>
      </c>
      <c r="BD45" s="38">
        <f t="shared" si="12"/>
        <v>0</v>
      </c>
      <c r="BE45" s="38">
        <f t="shared" si="13"/>
        <v>0</v>
      </c>
      <c r="BF45" s="38">
        <f t="shared" si="14"/>
        <v>0</v>
      </c>
      <c r="BG45" s="38">
        <f t="shared" si="26"/>
        <v>1148.4006346124395</v>
      </c>
      <c r="BH45" s="38">
        <f t="shared" si="27"/>
        <v>3244.2355899543782</v>
      </c>
      <c r="BI45" s="61">
        <f t="shared" si="15"/>
        <v>20414.224188883047</v>
      </c>
    </row>
    <row r="46" spans="1:61" x14ac:dyDescent="0.3">
      <c r="A46" s="84" t="s">
        <v>2631</v>
      </c>
      <c r="B46" s="84" t="s">
        <v>321</v>
      </c>
      <c r="C46" s="84" t="s">
        <v>321</v>
      </c>
      <c r="D46" s="63">
        <f>VLOOKUP(B46,Площадь!$D$2:$E$795,2,0)</f>
        <v>72.599999999999994</v>
      </c>
      <c r="E46" s="72"/>
      <c r="F46" s="87">
        <v>31</v>
      </c>
      <c r="G46" s="87">
        <v>29</v>
      </c>
      <c r="H46" s="87">
        <v>31</v>
      </c>
      <c r="I46" s="87"/>
      <c r="J46" s="88"/>
      <c r="K46" s="88"/>
      <c r="L46" s="88"/>
      <c r="M46" s="88"/>
      <c r="N46" s="88"/>
      <c r="O46" s="88"/>
      <c r="P46" s="88">
        <v>15</v>
      </c>
      <c r="Q46" s="88">
        <v>31</v>
      </c>
      <c r="R46">
        <f t="shared" si="1"/>
        <v>137</v>
      </c>
      <c r="S46" s="162">
        <f>VLOOKUP(C46,'Общие показания'!A:I,9,0)</f>
        <v>2.323827369995767</v>
      </c>
      <c r="T46" s="73">
        <f>VLOOKUP(B46,'Общие показания'!$A$2:$S$795,19,0)</f>
        <v>0.90100000000000158</v>
      </c>
      <c r="U46" s="39">
        <f t="shared" si="16"/>
        <v>0.95367502131725002</v>
      </c>
      <c r="V46" s="39">
        <f t="shared" si="17"/>
        <v>0.73638493514462289</v>
      </c>
      <c r="W46" s="39">
        <f t="shared" si="18"/>
        <v>0.63376741353389399</v>
      </c>
      <c r="X46" s="39"/>
      <c r="Y46" s="39">
        <f t="shared" si="19"/>
        <v>0</v>
      </c>
      <c r="Z46" s="39"/>
      <c r="AA46" s="39"/>
      <c r="AB46" s="39"/>
      <c r="AC46" s="39"/>
      <c r="AD46" s="39"/>
      <c r="AE46" s="39">
        <f t="shared" si="2"/>
        <v>0</v>
      </c>
      <c r="AF46" s="39">
        <f t="shared" si="20"/>
        <v>0.28059440494396148</v>
      </c>
      <c r="AG46" s="39">
        <f t="shared" si="21"/>
        <v>0.6204055950560402</v>
      </c>
      <c r="AH46" s="39">
        <f t="shared" si="3"/>
        <v>0</v>
      </c>
      <c r="AJ46" s="39">
        <f t="shared" si="22"/>
        <v>1.044592604031223</v>
      </c>
      <c r="AK46" s="39">
        <f t="shared" si="4"/>
        <v>0.418581478938919</v>
      </c>
      <c r="AL46" s="39">
        <f t="shared" si="5"/>
        <v>0.59675324543686559</v>
      </c>
      <c r="AM46" s="39"/>
      <c r="AS46" s="39"/>
      <c r="AT46" s="39">
        <f t="shared" si="23"/>
        <v>0.24389435320177744</v>
      </c>
      <c r="AU46" s="39">
        <f t="shared" si="24"/>
        <v>0.78248925337764252</v>
      </c>
      <c r="AW46" s="38">
        <f t="shared" si="25"/>
        <v>5364.0696827804277</v>
      </c>
      <c r="AX46" s="38">
        <f t="shared" si="28"/>
        <v>3100.3456433092965</v>
      </c>
      <c r="AY46" s="38">
        <f t="shared" si="29"/>
        <v>3303.1604361147483</v>
      </c>
      <c r="AZ46" s="38">
        <f t="shared" si="8"/>
        <v>0</v>
      </c>
      <c r="BA46" s="38">
        <f t="shared" si="9"/>
        <v>0</v>
      </c>
      <c r="BB46" s="38">
        <f t="shared" si="10"/>
        <v>0</v>
      </c>
      <c r="BC46" s="38">
        <f t="shared" si="11"/>
        <v>0</v>
      </c>
      <c r="BD46" s="38">
        <f t="shared" si="12"/>
        <v>0</v>
      </c>
      <c r="BE46" s="38">
        <f t="shared" si="13"/>
        <v>0</v>
      </c>
      <c r="BF46" s="38">
        <f t="shared" si="14"/>
        <v>0</v>
      </c>
      <c r="BG46" s="38">
        <f t="shared" si="26"/>
        <v>1407.9166428160959</v>
      </c>
      <c r="BH46" s="38">
        <f t="shared" si="27"/>
        <v>3765.8748153414408</v>
      </c>
      <c r="BI46" s="61">
        <f t="shared" si="15"/>
        <v>16941.367220362008</v>
      </c>
    </row>
    <row r="47" spans="1:61" x14ac:dyDescent="0.3">
      <c r="A47" s="84" t="s">
        <v>510</v>
      </c>
      <c r="B47" s="84" t="s">
        <v>48</v>
      </c>
      <c r="C47" s="84" t="s">
        <v>48</v>
      </c>
      <c r="D47" s="63">
        <f>VLOOKUP(B47,Площадь!$D$2:$E$795,2,0)</f>
        <v>79.599999999999994</v>
      </c>
      <c r="E47" s="72"/>
      <c r="F47" s="87">
        <v>31</v>
      </c>
      <c r="G47" s="87">
        <v>29</v>
      </c>
      <c r="H47" s="87">
        <v>31</v>
      </c>
      <c r="I47" s="87"/>
      <c r="J47" s="88"/>
      <c r="K47" s="88"/>
      <c r="L47" s="88"/>
      <c r="M47" s="88"/>
      <c r="N47" s="88"/>
      <c r="O47" s="88"/>
      <c r="P47" s="88">
        <v>15</v>
      </c>
      <c r="Q47" s="88">
        <v>31</v>
      </c>
      <c r="R47">
        <f t="shared" si="1"/>
        <v>137</v>
      </c>
      <c r="S47" s="162">
        <f>VLOOKUP(C47,'Общие показания'!A:I,9,0)</f>
        <v>2.9039999999999999</v>
      </c>
      <c r="T47" s="73">
        <f>VLOOKUP(B47,'Общие показания'!$A$2:$S$795,19,0)</f>
        <v>0.75</v>
      </c>
      <c r="U47" s="39">
        <f t="shared" si="16"/>
        <v>1.1917719438472483</v>
      </c>
      <c r="V47" s="39">
        <f t="shared" si="17"/>
        <v>0.92023266412594162</v>
      </c>
      <c r="W47" s="39">
        <f t="shared" si="18"/>
        <v>0.79199539202680991</v>
      </c>
      <c r="X47" s="39"/>
      <c r="Y47" s="39">
        <f t="shared" si="19"/>
        <v>0</v>
      </c>
      <c r="Z47" s="39"/>
      <c r="AA47" s="39"/>
      <c r="AB47" s="39"/>
      <c r="AC47" s="39"/>
      <c r="AD47" s="39"/>
      <c r="AE47" s="39">
        <f t="shared" si="2"/>
        <v>0</v>
      </c>
      <c r="AF47" s="39">
        <f t="shared" si="20"/>
        <v>0.2335691495094015</v>
      </c>
      <c r="AG47" s="39">
        <f t="shared" si="21"/>
        <v>0.51643085049059856</v>
      </c>
      <c r="AH47" s="39">
        <f t="shared" si="3"/>
        <v>0</v>
      </c>
      <c r="AJ47" s="39">
        <f t="shared" si="22"/>
        <v>1.1453108991857488</v>
      </c>
      <c r="AK47" s="39">
        <f t="shared" si="4"/>
        <v>0.45894057470437949</v>
      </c>
      <c r="AL47" s="39">
        <f t="shared" si="5"/>
        <v>0.6542914371456543</v>
      </c>
      <c r="AM47" s="39"/>
      <c r="AS47" s="39"/>
      <c r="AT47" s="39">
        <f t="shared" si="23"/>
        <v>0.26741033767026839</v>
      </c>
      <c r="AU47" s="39">
        <f t="shared" si="24"/>
        <v>0.85793587560413698</v>
      </c>
      <c r="AW47" s="38">
        <f t="shared" si="25"/>
        <v>6273.5717005240558</v>
      </c>
      <c r="AX47" s="38">
        <f t="shared" si="28"/>
        <v>3702.1974753865607</v>
      </c>
      <c r="AY47" s="38">
        <f t="shared" si="29"/>
        <v>3882.3545127573962</v>
      </c>
      <c r="AZ47" s="38">
        <f t="shared" si="8"/>
        <v>0</v>
      </c>
      <c r="BA47" s="38">
        <f t="shared" si="9"/>
        <v>0</v>
      </c>
      <c r="BB47" s="38">
        <f t="shared" si="10"/>
        <v>0</v>
      </c>
      <c r="BC47" s="38">
        <f t="shared" si="11"/>
        <v>0</v>
      </c>
      <c r="BD47" s="38">
        <f t="shared" si="12"/>
        <v>0</v>
      </c>
      <c r="BE47" s="38">
        <f t="shared" si="13"/>
        <v>0</v>
      </c>
      <c r="BF47" s="38">
        <f t="shared" si="14"/>
        <v>0</v>
      </c>
      <c r="BG47" s="38">
        <f t="shared" si="26"/>
        <v>1344.8092962056187</v>
      </c>
      <c r="BH47" s="38">
        <f t="shared" si="27"/>
        <v>3689.2950648596648</v>
      </c>
      <c r="BI47" s="61">
        <f t="shared" si="15"/>
        <v>18892.228049733294</v>
      </c>
    </row>
    <row r="48" spans="1:61" x14ac:dyDescent="0.3">
      <c r="A48" s="84" t="s">
        <v>553</v>
      </c>
      <c r="B48" s="84" t="s">
        <v>36</v>
      </c>
      <c r="C48" s="84" t="s">
        <v>36</v>
      </c>
      <c r="D48" s="63">
        <f>VLOOKUP(B48,Площадь!$D$2:$E$795,2,0)</f>
        <v>36.799999999999997</v>
      </c>
      <c r="E48" s="72"/>
      <c r="F48" s="87">
        <v>31</v>
      </c>
      <c r="G48" s="87">
        <v>29</v>
      </c>
      <c r="H48" s="87">
        <v>31</v>
      </c>
      <c r="I48" s="87"/>
      <c r="J48" s="88"/>
      <c r="K48" s="88"/>
      <c r="L48" s="88"/>
      <c r="M48" s="88"/>
      <c r="N48" s="88"/>
      <c r="O48" s="88"/>
      <c r="P48" s="88">
        <v>15</v>
      </c>
      <c r="Q48" s="88">
        <v>31</v>
      </c>
      <c r="R48">
        <f t="shared" si="1"/>
        <v>137</v>
      </c>
      <c r="S48" s="162">
        <f>VLOOKUP(C48,'Общие показания'!A:I,9,0)</f>
        <v>1.177918005727882</v>
      </c>
      <c r="T48" s="73">
        <f>VLOOKUP(B48,'Общие показания'!$A$2:$S$795,19,0)</f>
        <v>1.0240000000000009</v>
      </c>
      <c r="U48" s="39">
        <f t="shared" si="16"/>
        <v>0.48340552044731133</v>
      </c>
      <c r="V48" s="39">
        <f t="shared" si="17"/>
        <v>0.3732639891642166</v>
      </c>
      <c r="W48" s="39">
        <f t="shared" si="18"/>
        <v>0.32124849611635403</v>
      </c>
      <c r="X48" s="39"/>
      <c r="Y48" s="39">
        <f t="shared" si="19"/>
        <v>0</v>
      </c>
      <c r="Z48" s="39"/>
      <c r="AA48" s="39"/>
      <c r="AB48" s="39"/>
      <c r="AC48" s="39"/>
      <c r="AD48" s="39"/>
      <c r="AE48" s="39">
        <f t="shared" si="2"/>
        <v>0</v>
      </c>
      <c r="AF48" s="39">
        <f t="shared" si="20"/>
        <v>0.31889974546350308</v>
      </c>
      <c r="AG48" s="39">
        <f t="shared" si="21"/>
        <v>0.70510025453649783</v>
      </c>
      <c r="AH48" s="39">
        <f t="shared" si="3"/>
        <v>0</v>
      </c>
      <c r="AJ48" s="39">
        <f t="shared" si="22"/>
        <v>0.52949046595522054</v>
      </c>
      <c r="AK48" s="39">
        <f t="shared" si="4"/>
        <v>0.21217353202413525</v>
      </c>
      <c r="AL48" s="39">
        <f t="shared" si="5"/>
        <v>0.30248649355477486</v>
      </c>
      <c r="AM48" s="39"/>
      <c r="AS48" s="39"/>
      <c r="AT48" s="39">
        <f t="shared" si="23"/>
        <v>0.12362688977720951</v>
      </c>
      <c r="AU48" s="39">
        <f t="shared" si="24"/>
        <v>0.39663367113357084</v>
      </c>
      <c r="AW48" s="38">
        <f t="shared" si="25"/>
        <v>2718.9774700595008</v>
      </c>
      <c r="AX48" s="38">
        <f t="shared" si="28"/>
        <v>1571.5250643771642</v>
      </c>
      <c r="AY48" s="38">
        <f t="shared" si="29"/>
        <v>1674.3292568735915</v>
      </c>
      <c r="AZ48" s="38">
        <f t="shared" si="8"/>
        <v>0</v>
      </c>
      <c r="BA48" s="38">
        <f t="shared" si="9"/>
        <v>0</v>
      </c>
      <c r="BB48" s="38">
        <f t="shared" si="10"/>
        <v>0</v>
      </c>
      <c r="BC48" s="38">
        <f t="shared" si="11"/>
        <v>0</v>
      </c>
      <c r="BD48" s="38">
        <f t="shared" si="12"/>
        <v>0</v>
      </c>
      <c r="BE48" s="38">
        <f t="shared" si="13"/>
        <v>0</v>
      </c>
      <c r="BF48" s="38">
        <f t="shared" si="14"/>
        <v>0</v>
      </c>
      <c r="BG48" s="38">
        <f t="shared" si="26"/>
        <v>1187.9007985747592</v>
      </c>
      <c r="BH48" s="38">
        <f t="shared" si="27"/>
        <v>2957.4504807117055</v>
      </c>
      <c r="BI48" s="61">
        <f t="shared" si="15"/>
        <v>10110.183070596722</v>
      </c>
    </row>
    <row r="49" spans="1:61" x14ac:dyDescent="0.3">
      <c r="A49" s="84" t="s">
        <v>1813</v>
      </c>
      <c r="B49" s="84" t="s">
        <v>213</v>
      </c>
      <c r="C49" s="84" t="s">
        <v>213</v>
      </c>
      <c r="D49" s="63">
        <f>VLOOKUP(B49,Площадь!$D$2:$E$795,2,0)</f>
        <v>57.1</v>
      </c>
      <c r="E49" s="72"/>
      <c r="F49" s="87">
        <v>31</v>
      </c>
      <c r="G49" s="87">
        <v>29</v>
      </c>
      <c r="H49" s="87">
        <v>31</v>
      </c>
      <c r="I49" s="87"/>
      <c r="J49" s="88"/>
      <c r="K49" s="88"/>
      <c r="L49" s="88"/>
      <c r="M49" s="88"/>
      <c r="N49" s="88"/>
      <c r="O49" s="88"/>
      <c r="P49" s="88">
        <v>15</v>
      </c>
      <c r="Q49" s="88">
        <v>31</v>
      </c>
      <c r="R49">
        <f t="shared" si="1"/>
        <v>137</v>
      </c>
      <c r="S49" s="162">
        <f>VLOOKUP(C49,'Общие показания'!A:I,9,0)</f>
        <v>1.827693427365817</v>
      </c>
      <c r="T49" s="73">
        <f>VLOOKUP(B49,'Общие показания'!$A$2:$S$795,19,0)</f>
        <v>0.68199999999999861</v>
      </c>
      <c r="U49" s="39">
        <f t="shared" si="16"/>
        <v>0.75006671786797496</v>
      </c>
      <c r="V49" s="39">
        <f t="shared" si="17"/>
        <v>0.57916776579556439</v>
      </c>
      <c r="W49" s="39">
        <f t="shared" si="18"/>
        <v>0.49845894370227761</v>
      </c>
      <c r="X49" s="39"/>
      <c r="Y49" s="39">
        <f t="shared" si="19"/>
        <v>0</v>
      </c>
      <c r="Z49" s="39"/>
      <c r="AA49" s="39"/>
      <c r="AB49" s="39"/>
      <c r="AC49" s="39"/>
      <c r="AD49" s="39"/>
      <c r="AE49" s="39">
        <f t="shared" si="2"/>
        <v>0</v>
      </c>
      <c r="AF49" s="39">
        <f t="shared" si="20"/>
        <v>0.2123922132872153</v>
      </c>
      <c r="AG49" s="39">
        <f t="shared" si="21"/>
        <v>0.4696077867127833</v>
      </c>
      <c r="AH49" s="39">
        <f t="shared" si="3"/>
        <v>0</v>
      </c>
      <c r="AJ49" s="39">
        <f t="shared" si="22"/>
        <v>0.82157352190334498</v>
      </c>
      <c r="AK49" s="39">
        <f t="shared" si="4"/>
        <v>0.32921490974397077</v>
      </c>
      <c r="AL49" s="39">
        <f t="shared" si="5"/>
        <v>0.46934724951026213</v>
      </c>
      <c r="AM49" s="39"/>
      <c r="AS49" s="39"/>
      <c r="AT49" s="39">
        <f t="shared" si="23"/>
        <v>0.19182324473583326</v>
      </c>
      <c r="AU49" s="39">
        <f t="shared" si="24"/>
        <v>0.61542887559040482</v>
      </c>
      <c r="AW49" s="38">
        <f t="shared" si="25"/>
        <v>4218.848194032541</v>
      </c>
      <c r="AX49" s="38">
        <f t="shared" si="28"/>
        <v>2438.4261189113067</v>
      </c>
      <c r="AY49" s="38">
        <f t="shared" si="29"/>
        <v>2597.9402328120132</v>
      </c>
      <c r="AZ49" s="38">
        <f t="shared" si="8"/>
        <v>0</v>
      </c>
      <c r="BA49" s="38">
        <f t="shared" si="9"/>
        <v>0</v>
      </c>
      <c r="BB49" s="38">
        <f t="shared" si="10"/>
        <v>0</v>
      </c>
      <c r="BC49" s="38">
        <f t="shared" si="11"/>
        <v>0</v>
      </c>
      <c r="BD49" s="38">
        <f t="shared" si="12"/>
        <v>0</v>
      </c>
      <c r="BE49" s="38">
        <f t="shared" si="13"/>
        <v>0</v>
      </c>
      <c r="BF49" s="38">
        <f t="shared" si="14"/>
        <v>0</v>
      </c>
      <c r="BG49" s="38">
        <f t="shared" si="26"/>
        <v>1085.0598068987508</v>
      </c>
      <c r="BH49" s="38">
        <f t="shared" si="27"/>
        <v>2912.6290148201865</v>
      </c>
      <c r="BI49" s="61">
        <f t="shared" si="15"/>
        <v>13252.903367474799</v>
      </c>
    </row>
    <row r="50" spans="1:61" x14ac:dyDescent="0.3">
      <c r="A50" s="197" t="s">
        <v>3928</v>
      </c>
      <c r="B50" s="84" t="s">
        <v>188</v>
      </c>
      <c r="C50" s="84" t="s">
        <v>188</v>
      </c>
      <c r="D50" s="63">
        <f>VLOOKUP(B50,Площадь!$D$2:$E$795,2,0)</f>
        <v>22.7</v>
      </c>
      <c r="E50" s="72"/>
      <c r="F50" s="87">
        <v>31</v>
      </c>
      <c r="G50" s="87">
        <v>29</v>
      </c>
      <c r="H50" s="87">
        <v>31</v>
      </c>
      <c r="I50" s="87"/>
      <c r="J50" s="88"/>
      <c r="K50" s="88"/>
      <c r="L50" s="88"/>
      <c r="M50" s="88"/>
      <c r="N50" s="88"/>
      <c r="O50" s="88"/>
      <c r="P50" s="88">
        <v>15</v>
      </c>
      <c r="Q50" s="88">
        <v>31</v>
      </c>
      <c r="R50">
        <f t="shared" si="1"/>
        <v>137</v>
      </c>
      <c r="S50" s="162">
        <f>VLOOKUP(C50,'Общие показания'!A:I,9,0)</f>
        <v>0.72659616114192727</v>
      </c>
      <c r="T50" s="73">
        <f>VLOOKUP(B50,'Общие показания'!$A$2:$S$795,19,0)</f>
        <v>0.5860000000000003</v>
      </c>
      <c r="U50" s="39">
        <f t="shared" si="16"/>
        <v>0.29818764440635787</v>
      </c>
      <c r="V50" s="39">
        <f t="shared" si="17"/>
        <v>0.23024708027249235</v>
      </c>
      <c r="W50" s="39">
        <f t="shared" si="18"/>
        <v>0.1981614364630771</v>
      </c>
      <c r="X50" s="39"/>
      <c r="Y50" s="39">
        <f t="shared" si="19"/>
        <v>0</v>
      </c>
      <c r="Z50" s="39"/>
      <c r="AA50" s="39"/>
      <c r="AB50" s="39"/>
      <c r="AC50" s="39"/>
      <c r="AD50" s="39"/>
      <c r="AE50" s="39">
        <f t="shared" si="2"/>
        <v>0</v>
      </c>
      <c r="AF50" s="39">
        <f t="shared" si="20"/>
        <v>0.18249536215001244</v>
      </c>
      <c r="AG50" s="39">
        <f t="shared" si="21"/>
        <v>0.40350463784998786</v>
      </c>
      <c r="AH50" s="39">
        <f t="shared" si="3"/>
        <v>0</v>
      </c>
      <c r="AJ50" s="39">
        <f t="shared" si="22"/>
        <v>0.32661504285824744</v>
      </c>
      <c r="AK50" s="39">
        <f t="shared" si="4"/>
        <v>0.13087878198227909</v>
      </c>
      <c r="AL50" s="39">
        <f t="shared" si="5"/>
        <v>0.18658813596992907</v>
      </c>
      <c r="AM50" s="39"/>
      <c r="AS50" s="39"/>
      <c r="AT50" s="39">
        <f t="shared" si="23"/>
        <v>7.6258978204963482E-2</v>
      </c>
      <c r="AU50" s="39">
        <f t="shared" si="24"/>
        <v>0.24466261779163204</v>
      </c>
      <c r="AW50" s="38">
        <f t="shared" si="25"/>
        <v>1677.195341585616</v>
      </c>
      <c r="AX50" s="38">
        <f t="shared" si="28"/>
        <v>969.39181960221833</v>
      </c>
      <c r="AY50" s="38">
        <f t="shared" si="29"/>
        <v>1032.8063622562645</v>
      </c>
      <c r="AZ50" s="38">
        <f t="shared" si="8"/>
        <v>0</v>
      </c>
      <c r="BA50" s="38">
        <f t="shared" si="9"/>
        <v>0</v>
      </c>
      <c r="BB50" s="38">
        <f t="shared" si="10"/>
        <v>0</v>
      </c>
      <c r="BC50" s="38">
        <f t="shared" si="11"/>
        <v>0</v>
      </c>
      <c r="BD50" s="38">
        <f t="shared" si="12"/>
        <v>0</v>
      </c>
      <c r="BE50" s="38">
        <f t="shared" si="13"/>
        <v>0</v>
      </c>
      <c r="BF50" s="38">
        <f t="shared" si="14"/>
        <v>0</v>
      </c>
      <c r="BG50" s="38">
        <f t="shared" si="26"/>
        <v>694.58980107528316</v>
      </c>
      <c r="BH50" s="38">
        <f t="shared" si="27"/>
        <v>1739.9142543541388</v>
      </c>
      <c r="BI50" s="61">
        <f t="shared" si="15"/>
        <v>6113.8975788735206</v>
      </c>
    </row>
    <row r="51" spans="1:61" x14ac:dyDescent="0.3">
      <c r="A51" s="197" t="s">
        <v>1083</v>
      </c>
      <c r="B51" s="84" t="s">
        <v>188</v>
      </c>
      <c r="C51" s="84" t="s">
        <v>188</v>
      </c>
      <c r="D51" s="63">
        <f>VLOOKUP(B51,Площадь!$D$2:$E$795,2,0)</f>
        <v>22.7</v>
      </c>
      <c r="E51" s="72"/>
      <c r="F51" s="87"/>
      <c r="G51" s="87"/>
      <c r="H51" s="87"/>
      <c r="I51" s="87"/>
      <c r="J51" s="88"/>
      <c r="K51" s="88"/>
      <c r="L51" s="88"/>
      <c r="M51" s="88"/>
      <c r="N51" s="88"/>
      <c r="O51" s="88"/>
      <c r="P51" s="88"/>
      <c r="Q51" s="88"/>
      <c r="R51">
        <f t="shared" si="1"/>
        <v>0</v>
      </c>
      <c r="S51" s="162">
        <f>VLOOKUP(C51,'Общие показания'!A:I,9,0)</f>
        <v>0.72659616114192727</v>
      </c>
      <c r="T51" s="73">
        <f>VLOOKUP(B51,'Общие показания'!$A$2:$S$795,19,0)</f>
        <v>0.5860000000000003</v>
      </c>
      <c r="U51" s="39">
        <f t="shared" si="16"/>
        <v>0</v>
      </c>
      <c r="V51" s="39">
        <f t="shared" si="17"/>
        <v>0</v>
      </c>
      <c r="W51" s="39">
        <f t="shared" si="18"/>
        <v>0</v>
      </c>
      <c r="X51" s="39"/>
      <c r="Y51" s="39">
        <f t="shared" si="19"/>
        <v>-0.72659616114192727</v>
      </c>
      <c r="Z51" s="39"/>
      <c r="AA51" s="39"/>
      <c r="AB51" s="39"/>
      <c r="AC51" s="39"/>
      <c r="AD51" s="39"/>
      <c r="AE51" s="39">
        <f t="shared" si="2"/>
        <v>0</v>
      </c>
      <c r="AF51" s="39">
        <f t="shared" si="20"/>
        <v>0</v>
      </c>
      <c r="AG51" s="39">
        <f t="shared" si="21"/>
        <v>0</v>
      </c>
      <c r="AH51" s="39">
        <f t="shared" si="3"/>
        <v>0.5860000000000003</v>
      </c>
      <c r="AJ51" s="39">
        <f t="shared" si="22"/>
        <v>0</v>
      </c>
      <c r="AK51" s="39">
        <f t="shared" si="4"/>
        <v>0</v>
      </c>
      <c r="AL51" s="39">
        <f t="shared" si="5"/>
        <v>0</v>
      </c>
      <c r="AM51" s="39"/>
      <c r="AS51" s="39"/>
      <c r="AT51" s="39">
        <f t="shared" si="23"/>
        <v>0</v>
      </c>
      <c r="AU51" s="39">
        <f t="shared" si="24"/>
        <v>0</v>
      </c>
      <c r="AW51" s="38">
        <f t="shared" si="25"/>
        <v>0</v>
      </c>
      <c r="AX51" s="38">
        <f t="shared" si="28"/>
        <v>0</v>
      </c>
      <c r="AY51" s="38">
        <f t="shared" si="29"/>
        <v>0</v>
      </c>
      <c r="AZ51" s="38">
        <f t="shared" si="8"/>
        <v>0</v>
      </c>
      <c r="BA51" s="38">
        <f t="shared" si="9"/>
        <v>0</v>
      </c>
      <c r="BB51" s="38">
        <f t="shared" si="10"/>
        <v>0</v>
      </c>
      <c r="BC51" s="38">
        <f t="shared" si="11"/>
        <v>0</v>
      </c>
      <c r="BD51" s="38">
        <f t="shared" si="12"/>
        <v>0</v>
      </c>
      <c r="BE51" s="38">
        <f t="shared" si="13"/>
        <v>0</v>
      </c>
      <c r="BF51" s="38">
        <f t="shared" si="14"/>
        <v>0</v>
      </c>
      <c r="BG51" s="38">
        <f t="shared" si="26"/>
        <v>0</v>
      </c>
      <c r="BH51" s="38">
        <f t="shared" si="27"/>
        <v>0</v>
      </c>
      <c r="BI51" s="61">
        <f t="shared" si="15"/>
        <v>0</v>
      </c>
    </row>
    <row r="52" spans="1:61" x14ac:dyDescent="0.3">
      <c r="A52" s="84" t="s">
        <v>1022</v>
      </c>
      <c r="B52" s="84" t="s">
        <v>282</v>
      </c>
      <c r="C52" s="84" t="s">
        <v>282</v>
      </c>
      <c r="D52" s="63">
        <f>VLOOKUP(B52,Площадь!$D$2:$E$795,2,0)</f>
        <v>33.1</v>
      </c>
      <c r="E52" s="72"/>
      <c r="F52" s="87">
        <v>31</v>
      </c>
      <c r="G52" s="87">
        <v>29</v>
      </c>
      <c r="H52" s="87">
        <v>31</v>
      </c>
      <c r="I52" s="87"/>
      <c r="J52" s="88"/>
      <c r="K52" s="88"/>
      <c r="L52" s="88"/>
      <c r="M52" s="88"/>
      <c r="N52" s="88"/>
      <c r="O52" s="88"/>
      <c r="P52" s="88">
        <v>15</v>
      </c>
      <c r="Q52" s="88">
        <v>31</v>
      </c>
      <c r="R52">
        <f t="shared" si="1"/>
        <v>137</v>
      </c>
      <c r="S52" s="162">
        <f>VLOOKUP(C52,'Общие показания'!A:I,9,0)</f>
        <v>1.0594860323258939</v>
      </c>
      <c r="T52" s="73">
        <f>VLOOKUP(B52,'Общие показания'!$A$2:$S$795,19,0)</f>
        <v>0.50799999999999912</v>
      </c>
      <c r="U52" s="39">
        <f t="shared" si="16"/>
        <v>0.43480224801103279</v>
      </c>
      <c r="V52" s="39">
        <f t="shared" si="17"/>
        <v>0.33573472938411875</v>
      </c>
      <c r="W52" s="39">
        <f t="shared" si="18"/>
        <v>0.28894905493074236</v>
      </c>
      <c r="X52" s="39"/>
      <c r="Y52" s="39">
        <f t="shared" si="19"/>
        <v>0</v>
      </c>
      <c r="Z52" s="39"/>
      <c r="AA52" s="39"/>
      <c r="AB52" s="39"/>
      <c r="AC52" s="39"/>
      <c r="AD52" s="39"/>
      <c r="AE52" s="39">
        <f t="shared" si="2"/>
        <v>0</v>
      </c>
      <c r="AF52" s="39">
        <f t="shared" si="20"/>
        <v>0.15820417060103434</v>
      </c>
      <c r="AG52" s="39">
        <f t="shared" si="21"/>
        <v>0.34979582939896481</v>
      </c>
      <c r="AH52" s="39">
        <f t="shared" si="3"/>
        <v>0</v>
      </c>
      <c r="AJ52" s="39">
        <f t="shared" si="22"/>
        <v>0.47625365280211412</v>
      </c>
      <c r="AK52" s="39">
        <f t="shared" si="4"/>
        <v>0.19084086711953471</v>
      </c>
      <c r="AL52" s="39">
        <f t="shared" si="5"/>
        <v>0.27207344936584371</v>
      </c>
      <c r="AM52" s="39"/>
      <c r="AS52" s="39"/>
      <c r="AT52" s="39">
        <f t="shared" si="23"/>
        <v>0.11119701227243574</v>
      </c>
      <c r="AU52" s="39">
        <f t="shared" si="24"/>
        <v>0.35675474224242382</v>
      </c>
      <c r="AW52" s="38">
        <f t="shared" si="25"/>
        <v>2445.6020179067791</v>
      </c>
      <c r="AX52" s="38">
        <f t="shared" si="28"/>
        <v>1413.5184682305473</v>
      </c>
      <c r="AY52" s="38">
        <f t="shared" si="29"/>
        <v>1505.9863696335838</v>
      </c>
      <c r="AZ52" s="38">
        <f t="shared" si="8"/>
        <v>0</v>
      </c>
      <c r="BA52" s="38">
        <f t="shared" si="9"/>
        <v>0</v>
      </c>
      <c r="BB52" s="38">
        <f t="shared" si="10"/>
        <v>0</v>
      </c>
      <c r="BC52" s="38">
        <f t="shared" si="11"/>
        <v>0</v>
      </c>
      <c r="BD52" s="38">
        <f t="shared" si="12"/>
        <v>0</v>
      </c>
      <c r="BE52" s="38">
        <f t="shared" si="13"/>
        <v>0</v>
      </c>
      <c r="BF52" s="38">
        <f t="shared" si="14"/>
        <v>0</v>
      </c>
      <c r="BG52" s="38">
        <f t="shared" si="26"/>
        <v>723.16975925822817</v>
      </c>
      <c r="BH52" s="38">
        <f t="shared" si="27"/>
        <v>1896.6360924912783</v>
      </c>
      <c r="BI52" s="61">
        <f t="shared" si="15"/>
        <v>7984.912707520416</v>
      </c>
    </row>
    <row r="53" spans="1:61" x14ac:dyDescent="0.3">
      <c r="A53" s="84" t="s">
        <v>1454</v>
      </c>
      <c r="B53" s="84" t="s">
        <v>164</v>
      </c>
      <c r="C53" s="84" t="s">
        <v>164</v>
      </c>
      <c r="D53" s="63">
        <f>VLOOKUP(B53,Площадь!$D$2:$E$795,2,0)</f>
        <v>32.4</v>
      </c>
      <c r="E53" s="72"/>
      <c r="F53" s="87">
        <v>31</v>
      </c>
      <c r="G53" s="87">
        <v>29</v>
      </c>
      <c r="H53" s="87">
        <v>31</v>
      </c>
      <c r="I53" s="87"/>
      <c r="J53" s="88"/>
      <c r="K53" s="88"/>
      <c r="L53" s="88"/>
      <c r="M53" s="88"/>
      <c r="N53" s="88"/>
      <c r="O53" s="88"/>
      <c r="P53" s="88">
        <v>15</v>
      </c>
      <c r="Q53" s="88">
        <v>31</v>
      </c>
      <c r="R53">
        <f t="shared" si="1"/>
        <v>137</v>
      </c>
      <c r="S53" s="162">
        <f>VLOOKUP(C53,'Общие показания'!A:I,9,0)</f>
        <v>1.0370799833038962</v>
      </c>
      <c r="T53" s="73">
        <f>VLOOKUP(B53,'Общие показания'!$A$2:$S$795,19,0)</f>
        <v>0.74300000000000033</v>
      </c>
      <c r="U53" s="39">
        <f t="shared" si="16"/>
        <v>0.42560703430687197</v>
      </c>
      <c r="V53" s="39">
        <f t="shared" si="17"/>
        <v>0.32863459915545162</v>
      </c>
      <c r="W53" s="39">
        <f t="shared" si="18"/>
        <v>0.28283834984157258</v>
      </c>
      <c r="X53" s="39"/>
      <c r="Y53" s="39">
        <f t="shared" si="19"/>
        <v>0</v>
      </c>
      <c r="Z53" s="39"/>
      <c r="AA53" s="39"/>
      <c r="AB53" s="39"/>
      <c r="AC53" s="39"/>
      <c r="AD53" s="39"/>
      <c r="AE53" s="39">
        <f t="shared" si="2"/>
        <v>0</v>
      </c>
      <c r="AF53" s="39">
        <f t="shared" si="20"/>
        <v>0.23138917078064716</v>
      </c>
      <c r="AG53" s="39">
        <f t="shared" si="21"/>
        <v>0.51161082921935319</v>
      </c>
      <c r="AH53" s="39">
        <f t="shared" si="3"/>
        <v>0</v>
      </c>
      <c r="AJ53" s="39">
        <f t="shared" si="22"/>
        <v>0.46618182328666152</v>
      </c>
      <c r="AK53" s="39">
        <f t="shared" si="4"/>
        <v>0.18680495754298865</v>
      </c>
      <c r="AL53" s="39">
        <f t="shared" si="5"/>
        <v>0.26631963019496485</v>
      </c>
      <c r="AM53" s="39"/>
      <c r="AS53" s="39"/>
      <c r="AT53" s="39">
        <f t="shared" si="23"/>
        <v>0.10884541382558664</v>
      </c>
      <c r="AU53" s="39">
        <f t="shared" si="24"/>
        <v>0.34921008001977433</v>
      </c>
      <c r="AW53" s="38">
        <f t="shared" si="25"/>
        <v>2393.8823377697777</v>
      </c>
      <c r="AX53" s="38">
        <f t="shared" si="28"/>
        <v>1383.625328419025</v>
      </c>
      <c r="AY53" s="38">
        <f t="shared" si="29"/>
        <v>1474.1377152908794</v>
      </c>
      <c r="AZ53" s="38">
        <f t="shared" si="8"/>
        <v>0</v>
      </c>
      <c r="BA53" s="38">
        <f t="shared" si="9"/>
        <v>0</v>
      </c>
      <c r="BB53" s="38">
        <f t="shared" si="10"/>
        <v>0</v>
      </c>
      <c r="BC53" s="38">
        <f t="shared" si="11"/>
        <v>0</v>
      </c>
      <c r="BD53" s="38">
        <f t="shared" si="12"/>
        <v>0</v>
      </c>
      <c r="BE53" s="38">
        <f t="shared" si="13"/>
        <v>0</v>
      </c>
      <c r="BF53" s="38">
        <f t="shared" si="14"/>
        <v>0</v>
      </c>
      <c r="BG53" s="38">
        <f t="shared" si="26"/>
        <v>913.31210953358982</v>
      </c>
      <c r="BH53" s="38">
        <f t="shared" si="27"/>
        <v>2310.7532159251441</v>
      </c>
      <c r="BI53" s="61">
        <f t="shared" si="15"/>
        <v>8475.7107069384165</v>
      </c>
    </row>
    <row r="54" spans="1:61" x14ac:dyDescent="0.3">
      <c r="A54" s="84" t="s">
        <v>2521</v>
      </c>
      <c r="B54" s="84" t="s">
        <v>334</v>
      </c>
      <c r="C54" s="84" t="s">
        <v>334</v>
      </c>
      <c r="D54" s="63">
        <f>VLOOKUP(B54,Площадь!$D$2:$E$795,2,0)</f>
        <v>58.6</v>
      </c>
      <c r="E54" s="72"/>
      <c r="F54" s="87">
        <v>31</v>
      </c>
      <c r="G54" s="87">
        <v>29</v>
      </c>
      <c r="H54" s="87">
        <v>31</v>
      </c>
      <c r="I54" s="87"/>
      <c r="J54" s="88"/>
      <c r="K54" s="88"/>
      <c r="L54" s="88"/>
      <c r="M54" s="88"/>
      <c r="N54" s="88"/>
      <c r="O54" s="88"/>
      <c r="P54" s="88">
        <v>15</v>
      </c>
      <c r="Q54" s="88">
        <v>31</v>
      </c>
      <c r="R54">
        <f t="shared" si="1"/>
        <v>137</v>
      </c>
      <c r="S54" s="162">
        <f>VLOOKUP(C54,'Общие показания'!A:I,9,0)</f>
        <v>1.8757063895558121</v>
      </c>
      <c r="T54" s="73">
        <f>VLOOKUP(B54,'Общие показания'!$A$2:$S$795,19,0)</f>
        <v>1.9289999999999949</v>
      </c>
      <c r="U54" s="39">
        <f t="shared" si="16"/>
        <v>0.76977074723403383</v>
      </c>
      <c r="V54" s="39">
        <f t="shared" si="17"/>
        <v>0.59438233057127976</v>
      </c>
      <c r="W54" s="39">
        <f t="shared" si="18"/>
        <v>0.51155331175049856</v>
      </c>
      <c r="X54" s="39"/>
      <c r="Y54" s="39">
        <f t="shared" si="19"/>
        <v>0</v>
      </c>
      <c r="Z54" s="39"/>
      <c r="AA54" s="39"/>
      <c r="AB54" s="39"/>
      <c r="AC54" s="39"/>
      <c r="AD54" s="39"/>
      <c r="AE54" s="39">
        <f t="shared" si="2"/>
        <v>0</v>
      </c>
      <c r="AF54" s="39">
        <f t="shared" si="20"/>
        <v>0.60073985253817908</v>
      </c>
      <c r="AG54" s="39">
        <f t="shared" si="21"/>
        <v>1.3282601474618161</v>
      </c>
      <c r="AH54" s="39">
        <f t="shared" si="3"/>
        <v>0</v>
      </c>
      <c r="AJ54" s="39">
        <f t="shared" si="22"/>
        <v>0.84315601372217186</v>
      </c>
      <c r="AK54" s="39">
        <f t="shared" si="4"/>
        <v>0.33786328740799804</v>
      </c>
      <c r="AL54" s="39">
        <f t="shared" si="5"/>
        <v>0.48167686201928828</v>
      </c>
      <c r="AM54" s="39"/>
      <c r="AS54" s="39"/>
      <c r="AT54" s="39">
        <f t="shared" si="23"/>
        <v>0.1968623842647956</v>
      </c>
      <c r="AU54" s="39">
        <f t="shared" si="24"/>
        <v>0.63159600892465362</v>
      </c>
      <c r="AW54" s="38">
        <f t="shared" si="25"/>
        <v>4329.6760800404008</v>
      </c>
      <c r="AX54" s="38">
        <f t="shared" si="28"/>
        <v>2502.4828470788543</v>
      </c>
      <c r="AY54" s="38">
        <f t="shared" si="29"/>
        <v>2666.1873492606651</v>
      </c>
      <c r="AZ54" s="38">
        <f t="shared" si="8"/>
        <v>0</v>
      </c>
      <c r="BA54" s="38">
        <f t="shared" si="9"/>
        <v>0</v>
      </c>
      <c r="BB54" s="38">
        <f t="shared" si="10"/>
        <v>0</v>
      </c>
      <c r="BC54" s="38">
        <f t="shared" si="11"/>
        <v>0</v>
      </c>
      <c r="BD54" s="38">
        <f t="shared" si="12"/>
        <v>0</v>
      </c>
      <c r="BE54" s="38">
        <f t="shared" si="13"/>
        <v>0</v>
      </c>
      <c r="BF54" s="38">
        <f t="shared" si="14"/>
        <v>0</v>
      </c>
      <c r="BG54" s="38">
        <f t="shared" si="26"/>
        <v>2141.0515403844333</v>
      </c>
      <c r="BH54" s="38">
        <f t="shared" si="27"/>
        <v>5260.9594719575844</v>
      </c>
      <c r="BI54" s="61">
        <f t="shared" si="15"/>
        <v>16900.357288721938</v>
      </c>
    </row>
    <row r="55" spans="1:61" x14ac:dyDescent="0.3">
      <c r="A55" s="84" t="s">
        <v>1529</v>
      </c>
      <c r="B55" s="84" t="s">
        <v>139</v>
      </c>
      <c r="C55" s="84" t="s">
        <v>139</v>
      </c>
      <c r="D55" s="63">
        <f>VLOOKUP(B55,Площадь!$D$2:$E$795,2,0)</f>
        <v>69.8</v>
      </c>
      <c r="E55" s="72"/>
      <c r="F55" s="87">
        <v>31</v>
      </c>
      <c r="G55" s="87">
        <v>29</v>
      </c>
      <c r="H55" s="87">
        <v>31</v>
      </c>
      <c r="I55" s="87"/>
      <c r="J55" s="88"/>
      <c r="K55" s="88"/>
      <c r="L55" s="88"/>
      <c r="M55" s="88"/>
      <c r="N55" s="88"/>
      <c r="O55" s="88"/>
      <c r="P55" s="88">
        <v>15</v>
      </c>
      <c r="Q55" s="88">
        <v>31</v>
      </c>
      <c r="R55">
        <f t="shared" si="1"/>
        <v>137</v>
      </c>
      <c r="S55" s="162">
        <f>VLOOKUP(C55,'Общие показания'!A:I,9,0)</f>
        <v>2.2342031739077761</v>
      </c>
      <c r="T55" s="73">
        <f>VLOOKUP(B55,'Общие показания'!$A$2:$S$795,19,0)</f>
        <v>0.84499999999999886</v>
      </c>
      <c r="U55" s="39">
        <f t="shared" si="16"/>
        <v>0.91689416650060684</v>
      </c>
      <c r="V55" s="39">
        <f t="shared" si="17"/>
        <v>0.70798441422995428</v>
      </c>
      <c r="W55" s="39">
        <f t="shared" si="18"/>
        <v>0.60932459317721499</v>
      </c>
      <c r="X55" s="39"/>
      <c r="Y55" s="39">
        <f t="shared" si="19"/>
        <v>0</v>
      </c>
      <c r="Z55" s="39"/>
      <c r="AA55" s="39"/>
      <c r="AB55" s="39"/>
      <c r="AC55" s="39"/>
      <c r="AD55" s="39"/>
      <c r="AE55" s="39">
        <f t="shared" si="2"/>
        <v>0</v>
      </c>
      <c r="AF55" s="39">
        <f t="shared" si="20"/>
        <v>0.26315457511392532</v>
      </c>
      <c r="AG55" s="39">
        <f t="shared" si="21"/>
        <v>0.5818454248860736</v>
      </c>
      <c r="AH55" s="39">
        <f t="shared" si="3"/>
        <v>0</v>
      </c>
      <c r="AJ55" s="39">
        <f t="shared" si="22"/>
        <v>1.0043052859694128</v>
      </c>
      <c r="AK55" s="39">
        <f t="shared" si="4"/>
        <v>0.4024378406327348</v>
      </c>
      <c r="AL55" s="39">
        <f t="shared" si="5"/>
        <v>0.57373796875335015</v>
      </c>
      <c r="AM55" s="39"/>
      <c r="AS55" s="39"/>
      <c r="AT55" s="39">
        <f t="shared" si="23"/>
        <v>0.23448795941438108</v>
      </c>
      <c r="AU55" s="39">
        <f t="shared" si="24"/>
        <v>0.75231060448704468</v>
      </c>
      <c r="AW55" s="38">
        <f t="shared" si="25"/>
        <v>5157.1909622324229</v>
      </c>
      <c r="AX55" s="38">
        <f t="shared" si="28"/>
        <v>2980.773084063208</v>
      </c>
      <c r="AY55" s="38">
        <f t="shared" si="29"/>
        <v>3175.7658187439324</v>
      </c>
      <c r="AZ55" s="38">
        <f t="shared" si="8"/>
        <v>0</v>
      </c>
      <c r="BA55" s="38">
        <f t="shared" si="9"/>
        <v>0</v>
      </c>
      <c r="BB55" s="38">
        <f t="shared" si="10"/>
        <v>0</v>
      </c>
      <c r="BC55" s="38">
        <f t="shared" si="11"/>
        <v>0</v>
      </c>
      <c r="BD55" s="38">
        <f t="shared" si="12"/>
        <v>0</v>
      </c>
      <c r="BE55" s="38">
        <f t="shared" si="13"/>
        <v>0</v>
      </c>
      <c r="BF55" s="38">
        <f t="shared" si="14"/>
        <v>0</v>
      </c>
      <c r="BG55" s="38">
        <f t="shared" si="26"/>
        <v>1335.8517139864048</v>
      </c>
      <c r="BH55" s="38">
        <f t="shared" si="27"/>
        <v>3581.3550790080239</v>
      </c>
      <c r="BI55" s="61">
        <f t="shared" si="15"/>
        <v>16230.936658033992</v>
      </c>
    </row>
    <row r="56" spans="1:61" x14ac:dyDescent="0.3">
      <c r="A56" s="84" t="s">
        <v>1154</v>
      </c>
      <c r="B56" s="84" t="s">
        <v>131</v>
      </c>
      <c r="C56" s="84" t="s">
        <v>131</v>
      </c>
      <c r="D56" s="63">
        <f>VLOOKUP(B56,Площадь!$D$2:$E$795,2,0)</f>
        <v>72.599999999999994</v>
      </c>
      <c r="E56" s="72"/>
      <c r="F56" s="87">
        <v>31</v>
      </c>
      <c r="G56" s="87">
        <v>29</v>
      </c>
      <c r="H56" s="87">
        <v>31</v>
      </c>
      <c r="I56" s="87"/>
      <c r="J56" s="88"/>
      <c r="K56" s="88"/>
      <c r="L56" s="88"/>
      <c r="M56" s="88"/>
      <c r="N56" s="88"/>
      <c r="O56" s="88"/>
      <c r="P56" s="88">
        <v>15</v>
      </c>
      <c r="Q56" s="88">
        <v>31</v>
      </c>
      <c r="R56">
        <f t="shared" si="1"/>
        <v>137</v>
      </c>
      <c r="S56" s="162">
        <f>VLOOKUP(C56,'Общие показания'!A:I,9,0)</f>
        <v>0</v>
      </c>
      <c r="T56" s="73">
        <f>VLOOKUP(B56,'Общие показания'!$A$2:$S$795,19,0)</f>
        <v>0</v>
      </c>
      <c r="U56" s="39">
        <f t="shared" si="16"/>
        <v>0</v>
      </c>
      <c r="V56" s="39">
        <f t="shared" si="17"/>
        <v>0</v>
      </c>
      <c r="W56" s="39">
        <f t="shared" si="18"/>
        <v>0</v>
      </c>
      <c r="X56" s="39"/>
      <c r="Y56" s="39">
        <f t="shared" si="19"/>
        <v>0</v>
      </c>
      <c r="Z56" s="39"/>
      <c r="AA56" s="39"/>
      <c r="AB56" s="39"/>
      <c r="AC56" s="39"/>
      <c r="AD56" s="39"/>
      <c r="AE56" s="39">
        <f t="shared" si="2"/>
        <v>0</v>
      </c>
      <c r="AF56" s="39">
        <f t="shared" si="20"/>
        <v>0</v>
      </c>
      <c r="AG56" s="39">
        <f t="shared" si="21"/>
        <v>0</v>
      </c>
      <c r="AH56" s="39">
        <f t="shared" si="3"/>
        <v>0</v>
      </c>
      <c r="AJ56" s="39">
        <f t="shared" si="22"/>
        <v>1.044592604031223</v>
      </c>
      <c r="AK56" s="39">
        <f t="shared" si="4"/>
        <v>0.418581478938919</v>
      </c>
      <c r="AL56" s="39">
        <f t="shared" si="5"/>
        <v>0.59675324543686559</v>
      </c>
      <c r="AM56" s="39"/>
      <c r="AS56" s="39"/>
      <c r="AT56" s="39">
        <f t="shared" si="23"/>
        <v>0.24389435320177744</v>
      </c>
      <c r="AU56" s="39">
        <f t="shared" si="24"/>
        <v>0.78248925337764252</v>
      </c>
      <c r="AW56" s="38">
        <f t="shared" si="25"/>
        <v>2804.0626025572537</v>
      </c>
      <c r="AX56" s="38">
        <f t="shared" si="28"/>
        <v>1123.6233788044767</v>
      </c>
      <c r="AY56" s="38">
        <f t="shared" si="29"/>
        <v>1601.9005419209045</v>
      </c>
      <c r="AZ56" s="38">
        <f t="shared" si="8"/>
        <v>0</v>
      </c>
      <c r="BA56" s="38">
        <f t="shared" si="9"/>
        <v>0</v>
      </c>
      <c r="BB56" s="38">
        <f t="shared" si="10"/>
        <v>0</v>
      </c>
      <c r="BC56" s="38">
        <f t="shared" si="11"/>
        <v>0</v>
      </c>
      <c r="BD56" s="38">
        <f t="shared" si="12"/>
        <v>0</v>
      </c>
      <c r="BE56" s="38">
        <f t="shared" si="13"/>
        <v>0</v>
      </c>
      <c r="BF56" s="38">
        <f t="shared" si="14"/>
        <v>0</v>
      </c>
      <c r="BG56" s="38">
        <f t="shared" si="26"/>
        <v>654.70024596072335</v>
      </c>
      <c r="BH56" s="38">
        <f t="shared" si="27"/>
        <v>2100.4828521968084</v>
      </c>
      <c r="BI56" s="61">
        <f t="shared" si="15"/>
        <v>8284.7696214401658</v>
      </c>
    </row>
    <row r="57" spans="1:61" x14ac:dyDescent="0.3">
      <c r="A57" s="84" t="s">
        <v>1182</v>
      </c>
      <c r="B57" s="84" t="s">
        <v>228</v>
      </c>
      <c r="C57" s="84" t="s">
        <v>228</v>
      </c>
      <c r="D57" s="63">
        <f>VLOOKUP(B57,Площадь!$D$2:$E$795,2,0)</f>
        <v>57.1</v>
      </c>
      <c r="E57" s="72"/>
      <c r="F57" s="87">
        <v>31</v>
      </c>
      <c r="G57" s="87">
        <v>29</v>
      </c>
      <c r="H57" s="87">
        <v>31</v>
      </c>
      <c r="I57" s="87"/>
      <c r="J57" s="88"/>
      <c r="K57" s="88"/>
      <c r="L57" s="88"/>
      <c r="M57" s="88"/>
      <c r="N57" s="88"/>
      <c r="O57" s="88"/>
      <c r="P57" s="88">
        <v>15</v>
      </c>
      <c r="Q57" s="88">
        <v>31</v>
      </c>
      <c r="R57">
        <f t="shared" si="1"/>
        <v>137</v>
      </c>
      <c r="S57" s="162">
        <f>VLOOKUP(C57,'Общие показания'!A:I,9,0)</f>
        <v>1.827693427365817</v>
      </c>
      <c r="T57" s="73">
        <f>VLOOKUP(B57,'Общие показания'!$A$2:$S$795,19,0)</f>
        <v>1.6849999999999987</v>
      </c>
      <c r="U57" s="39">
        <f t="shared" si="16"/>
        <v>0.75006671786797496</v>
      </c>
      <c r="V57" s="39">
        <f t="shared" si="17"/>
        <v>0.57916776579556439</v>
      </c>
      <c r="W57" s="39">
        <f t="shared" si="18"/>
        <v>0.49845894370227761</v>
      </c>
      <c r="X57" s="39"/>
      <c r="Y57" s="39">
        <f t="shared" si="19"/>
        <v>0</v>
      </c>
      <c r="Z57" s="39"/>
      <c r="AA57" s="39"/>
      <c r="AB57" s="39"/>
      <c r="AC57" s="39"/>
      <c r="AD57" s="39"/>
      <c r="AE57" s="39">
        <f t="shared" si="2"/>
        <v>0</v>
      </c>
      <c r="AF57" s="39">
        <f t="shared" si="20"/>
        <v>0.52475202256445497</v>
      </c>
      <c r="AG57" s="39">
        <f t="shared" si="21"/>
        <v>1.1602479774355439</v>
      </c>
      <c r="AH57" s="39">
        <f t="shared" si="3"/>
        <v>0</v>
      </c>
      <c r="AJ57" s="39">
        <f t="shared" si="22"/>
        <v>0.82157352190334498</v>
      </c>
      <c r="AK57" s="39">
        <f t="shared" si="4"/>
        <v>0.32921490974397077</v>
      </c>
      <c r="AL57" s="39">
        <f t="shared" si="5"/>
        <v>0.46934724951026213</v>
      </c>
      <c r="AM57" s="39"/>
      <c r="AS57" s="39"/>
      <c r="AT57" s="39">
        <f t="shared" si="23"/>
        <v>0.19182324473583326</v>
      </c>
      <c r="AU57" s="39">
        <f t="shared" si="24"/>
        <v>0.61542887559040482</v>
      </c>
      <c r="AW57" s="38">
        <f t="shared" si="25"/>
        <v>4218.848194032541</v>
      </c>
      <c r="AX57" s="38">
        <f t="shared" si="28"/>
        <v>2438.4261189113067</v>
      </c>
      <c r="AY57" s="38">
        <f t="shared" si="29"/>
        <v>2597.9402328120132</v>
      </c>
      <c r="AZ57" s="38">
        <f t="shared" si="8"/>
        <v>0</v>
      </c>
      <c r="BA57" s="38">
        <f t="shared" si="9"/>
        <v>0</v>
      </c>
      <c r="BB57" s="38">
        <f t="shared" si="10"/>
        <v>0</v>
      </c>
      <c r="BC57" s="38">
        <f t="shared" si="11"/>
        <v>0</v>
      </c>
      <c r="BD57" s="38">
        <f t="shared" si="12"/>
        <v>0</v>
      </c>
      <c r="BE57" s="38">
        <f t="shared" si="13"/>
        <v>0</v>
      </c>
      <c r="BF57" s="38">
        <f t="shared" si="14"/>
        <v>0</v>
      </c>
      <c r="BG57" s="38">
        <f t="shared" si="26"/>
        <v>1923.5459845302016</v>
      </c>
      <c r="BH57" s="38">
        <f t="shared" si="27"/>
        <v>4766.5559171887362</v>
      </c>
      <c r="BI57" s="61">
        <f t="shared" si="15"/>
        <v>15945.316447474799</v>
      </c>
    </row>
    <row r="58" spans="1:61" x14ac:dyDescent="0.3">
      <c r="A58" s="84" t="s">
        <v>1255</v>
      </c>
      <c r="B58" s="84" t="s">
        <v>324</v>
      </c>
      <c r="C58" s="84" t="s">
        <v>324</v>
      </c>
      <c r="D58" s="63">
        <f>VLOOKUP(B58,Площадь!$D$2:$E$795,2,0)</f>
        <v>33.1</v>
      </c>
      <c r="E58" s="72"/>
      <c r="F58" s="87">
        <v>31</v>
      </c>
      <c r="G58" s="87">
        <v>29</v>
      </c>
      <c r="H58" s="87">
        <v>31</v>
      </c>
      <c r="I58" s="87"/>
      <c r="J58" s="88"/>
      <c r="K58" s="88"/>
      <c r="L58" s="88"/>
      <c r="M58" s="88"/>
      <c r="N58" s="88"/>
      <c r="O58" s="88"/>
      <c r="P58" s="88">
        <v>15</v>
      </c>
      <c r="Q58" s="88">
        <v>31</v>
      </c>
      <c r="R58">
        <f t="shared" si="1"/>
        <v>137</v>
      </c>
      <c r="S58" s="162">
        <f>VLOOKUP(C58,'Общие показания'!A:I,9,0)</f>
        <v>1.0594860323258939</v>
      </c>
      <c r="T58" s="73">
        <f>VLOOKUP(B58,'Общие показания'!$A$2:$S$795,19,0)</f>
        <v>0.6039999999999992</v>
      </c>
      <c r="U58" s="39">
        <f t="shared" si="16"/>
        <v>0.43480224801103279</v>
      </c>
      <c r="V58" s="39">
        <f t="shared" si="17"/>
        <v>0.33573472938411875</v>
      </c>
      <c r="W58" s="39">
        <f t="shared" si="18"/>
        <v>0.28894905493074236</v>
      </c>
      <c r="X58" s="39"/>
      <c r="Y58" s="39">
        <f t="shared" si="19"/>
        <v>0</v>
      </c>
      <c r="Z58" s="39"/>
      <c r="AA58" s="39"/>
      <c r="AB58" s="39"/>
      <c r="AC58" s="39"/>
      <c r="AD58" s="39"/>
      <c r="AE58" s="39">
        <f t="shared" si="2"/>
        <v>0</v>
      </c>
      <c r="AF58" s="39">
        <f t="shared" si="20"/>
        <v>0.18810102173823776</v>
      </c>
      <c r="AG58" s="39">
        <f t="shared" si="21"/>
        <v>0.41589897826176148</v>
      </c>
      <c r="AH58" s="39">
        <f t="shared" si="3"/>
        <v>0</v>
      </c>
      <c r="AJ58" s="39">
        <f t="shared" si="22"/>
        <v>0.47625365280211412</v>
      </c>
      <c r="AK58" s="39">
        <f t="shared" si="4"/>
        <v>0.19084086711953471</v>
      </c>
      <c r="AL58" s="39">
        <f t="shared" si="5"/>
        <v>0.27207344936584371</v>
      </c>
      <c r="AM58" s="39"/>
      <c r="AS58" s="39"/>
      <c r="AT58" s="39">
        <f t="shared" si="23"/>
        <v>0.11119701227243574</v>
      </c>
      <c r="AU58" s="39">
        <f t="shared" si="24"/>
        <v>0.35675474224242382</v>
      </c>
      <c r="AW58" s="38">
        <f t="shared" si="25"/>
        <v>2445.6020179067791</v>
      </c>
      <c r="AX58" s="38">
        <f t="shared" si="28"/>
        <v>1413.5184682305473</v>
      </c>
      <c r="AY58" s="38">
        <f t="shared" si="29"/>
        <v>1505.9863696335838</v>
      </c>
      <c r="AZ58" s="38">
        <f t="shared" si="8"/>
        <v>0</v>
      </c>
      <c r="BA58" s="38">
        <f t="shared" si="9"/>
        <v>0</v>
      </c>
      <c r="BB58" s="38">
        <f t="shared" si="10"/>
        <v>0</v>
      </c>
      <c r="BC58" s="38">
        <f t="shared" si="11"/>
        <v>0</v>
      </c>
      <c r="BD58" s="38">
        <f t="shared" si="12"/>
        <v>0</v>
      </c>
      <c r="BE58" s="38">
        <f t="shared" si="13"/>
        <v>0</v>
      </c>
      <c r="BF58" s="38">
        <f t="shared" si="14"/>
        <v>0</v>
      </c>
      <c r="BG58" s="38">
        <f t="shared" si="26"/>
        <v>803.4236705768916</v>
      </c>
      <c r="BH58" s="38">
        <f t="shared" si="27"/>
        <v>2074.0807411726146</v>
      </c>
      <c r="BI58" s="61">
        <f t="shared" si="15"/>
        <v>8242.6112675204167</v>
      </c>
    </row>
    <row r="59" spans="1:61" x14ac:dyDescent="0.3">
      <c r="A59" s="84" t="s">
        <v>1530</v>
      </c>
      <c r="B59" s="84" t="s">
        <v>292</v>
      </c>
      <c r="C59" s="84" t="s">
        <v>292</v>
      </c>
      <c r="D59" s="63">
        <f>VLOOKUP(B59,Площадь!$D$2:$E$795,2,0)</f>
        <v>78.400000000000006</v>
      </c>
      <c r="E59" s="72"/>
      <c r="F59" s="87">
        <v>31</v>
      </c>
      <c r="G59" s="87">
        <v>29</v>
      </c>
      <c r="H59" s="87">
        <v>31</v>
      </c>
      <c r="I59" s="87"/>
      <c r="J59" s="88"/>
      <c r="K59" s="88"/>
      <c r="L59" s="88"/>
      <c r="M59" s="88"/>
      <c r="N59" s="88"/>
      <c r="O59" s="88"/>
      <c r="P59" s="88">
        <v>15</v>
      </c>
      <c r="Q59" s="88">
        <v>31</v>
      </c>
      <c r="R59">
        <f t="shared" si="1"/>
        <v>137</v>
      </c>
      <c r="S59" s="162">
        <f>VLOOKUP(C59,'Общие показания'!A:I,9,0)</f>
        <v>2.5094774904637491</v>
      </c>
      <c r="T59" s="73">
        <f>VLOOKUP(B59,'Общие показания'!$A$2:$S$795,19,0)</f>
        <v>1.1329999999999991</v>
      </c>
      <c r="U59" s="39">
        <f t="shared" si="16"/>
        <v>1.0298639348660115</v>
      </c>
      <c r="V59" s="39">
        <f t="shared" si="17"/>
        <v>0.79521458561072256</v>
      </c>
      <c r="W59" s="39">
        <f t="shared" si="18"/>
        <v>0.68439896998701522</v>
      </c>
      <c r="X59" s="39"/>
      <c r="Y59" s="39">
        <f t="shared" si="19"/>
        <v>0</v>
      </c>
      <c r="Z59" s="39"/>
      <c r="AA59" s="39"/>
      <c r="AB59" s="39"/>
      <c r="AC59" s="39"/>
      <c r="AD59" s="39"/>
      <c r="AE59" s="39">
        <f t="shared" si="2"/>
        <v>0</v>
      </c>
      <c r="AF59" s="39">
        <f t="shared" si="20"/>
        <v>0.35284512852553557</v>
      </c>
      <c r="AG59" s="39">
        <f t="shared" si="21"/>
        <v>0.78015487147446361</v>
      </c>
      <c r="AH59" s="39">
        <f t="shared" si="3"/>
        <v>0</v>
      </c>
      <c r="AJ59" s="39">
        <f t="shared" si="22"/>
        <v>1.1280449057306874</v>
      </c>
      <c r="AK59" s="39">
        <f t="shared" si="4"/>
        <v>0.45202187257315779</v>
      </c>
      <c r="AL59" s="39">
        <f t="shared" si="5"/>
        <v>0.64442774713843354</v>
      </c>
      <c r="AM59" s="39"/>
      <c r="AS59" s="39"/>
      <c r="AT59" s="39">
        <f t="shared" si="23"/>
        <v>0.26337902604709856</v>
      </c>
      <c r="AU59" s="39">
        <f t="shared" si="24"/>
        <v>0.84500216893673796</v>
      </c>
      <c r="AW59" s="38">
        <f t="shared" si="25"/>
        <v>5792.604175344155</v>
      </c>
      <c r="AX59" s="38">
        <f t="shared" si="28"/>
        <v>3348.0316588904811</v>
      </c>
      <c r="AY59" s="38">
        <f t="shared" si="29"/>
        <v>3567.0492863828695</v>
      </c>
      <c r="AZ59" s="38">
        <f t="shared" si="8"/>
        <v>0</v>
      </c>
      <c r="BA59" s="38">
        <f t="shared" si="9"/>
        <v>0</v>
      </c>
      <c r="BB59" s="38">
        <f t="shared" si="10"/>
        <v>0</v>
      </c>
      <c r="BC59" s="38">
        <f t="shared" si="11"/>
        <v>0</v>
      </c>
      <c r="BD59" s="38">
        <f t="shared" si="12"/>
        <v>0</v>
      </c>
      <c r="BE59" s="38">
        <f t="shared" si="13"/>
        <v>0</v>
      </c>
      <c r="BF59" s="38">
        <f t="shared" si="14"/>
        <v>0</v>
      </c>
      <c r="BG59" s="38">
        <f t="shared" si="26"/>
        <v>1654.1674715685963</v>
      </c>
      <c r="BH59" s="38">
        <f t="shared" si="27"/>
        <v>4362.5065529982139</v>
      </c>
      <c r="BI59" s="61">
        <f t="shared" si="15"/>
        <v>18724.359145184317</v>
      </c>
    </row>
    <row r="60" spans="1:61" x14ac:dyDescent="0.3">
      <c r="A60" s="84" t="s">
        <v>2251</v>
      </c>
      <c r="B60" s="84" t="s">
        <v>161</v>
      </c>
      <c r="C60" s="84" t="s">
        <v>161</v>
      </c>
      <c r="D60" s="63">
        <f>VLOOKUP(B60,Площадь!$D$2:$E$795,2,0)</f>
        <v>36.700000000000003</v>
      </c>
      <c r="E60" s="72"/>
      <c r="F60" s="87">
        <v>31</v>
      </c>
      <c r="G60" s="87">
        <v>29</v>
      </c>
      <c r="H60" s="87">
        <v>31</v>
      </c>
      <c r="I60" s="87"/>
      <c r="J60" s="88"/>
      <c r="K60" s="88"/>
      <c r="L60" s="88"/>
      <c r="M60" s="88"/>
      <c r="N60" s="88"/>
      <c r="O60" s="88"/>
      <c r="P60" s="88">
        <v>15</v>
      </c>
      <c r="Q60" s="88">
        <v>31</v>
      </c>
      <c r="R60">
        <f t="shared" si="1"/>
        <v>137</v>
      </c>
      <c r="S60" s="162">
        <f>VLOOKUP(C60,'Общие показания'!A:I,9,0)</f>
        <v>0</v>
      </c>
      <c r="T60" s="73">
        <f>VLOOKUP(B60,'Общие показания'!$A$2:$S$795,19,0)</f>
        <v>0</v>
      </c>
      <c r="U60" s="39">
        <f t="shared" si="16"/>
        <v>0</v>
      </c>
      <c r="V60" s="39">
        <f t="shared" si="17"/>
        <v>0</v>
      </c>
      <c r="W60" s="39">
        <f t="shared" si="18"/>
        <v>0</v>
      </c>
      <c r="X60" s="39"/>
      <c r="Y60" s="39">
        <f t="shared" si="19"/>
        <v>0</v>
      </c>
      <c r="Z60" s="39"/>
      <c r="AA60" s="39"/>
      <c r="AB60" s="39"/>
      <c r="AC60" s="39"/>
      <c r="AD60" s="39"/>
      <c r="AE60" s="39">
        <f t="shared" si="2"/>
        <v>0</v>
      </c>
      <c r="AF60" s="39">
        <f t="shared" si="20"/>
        <v>0</v>
      </c>
      <c r="AG60" s="39">
        <f t="shared" si="21"/>
        <v>0</v>
      </c>
      <c r="AH60" s="39">
        <f t="shared" si="3"/>
        <v>0</v>
      </c>
      <c r="AJ60" s="39">
        <f t="shared" si="22"/>
        <v>0.52805163316729875</v>
      </c>
      <c r="AK60" s="39">
        <f t="shared" si="4"/>
        <v>0.21159697351320014</v>
      </c>
      <c r="AL60" s="39">
        <f t="shared" si="5"/>
        <v>0.30166451938750649</v>
      </c>
      <c r="AM60" s="39"/>
      <c r="AS60" s="39"/>
      <c r="AT60" s="39">
        <f t="shared" si="23"/>
        <v>0.12329094714194537</v>
      </c>
      <c r="AU60" s="39">
        <f t="shared" si="24"/>
        <v>0.39555586224462097</v>
      </c>
      <c r="AW60" s="38">
        <f t="shared" si="25"/>
        <v>1417.4806820089702</v>
      </c>
      <c r="AX60" s="38">
        <f t="shared" si="28"/>
        <v>568.00245181989396</v>
      </c>
      <c r="AY60" s="38">
        <f t="shared" si="29"/>
        <v>809.776169263047</v>
      </c>
      <c r="AZ60" s="38">
        <f t="shared" si="8"/>
        <v>0</v>
      </c>
      <c r="BA60" s="38">
        <f t="shared" si="9"/>
        <v>0</v>
      </c>
      <c r="BB60" s="38">
        <f t="shared" si="10"/>
        <v>0</v>
      </c>
      <c r="BC60" s="38">
        <f t="shared" si="11"/>
        <v>0</v>
      </c>
      <c r="BD60" s="38">
        <f t="shared" si="12"/>
        <v>0</v>
      </c>
      <c r="BE60" s="38">
        <f t="shared" si="13"/>
        <v>0</v>
      </c>
      <c r="BF60" s="38">
        <f t="shared" si="14"/>
        <v>0</v>
      </c>
      <c r="BG60" s="38">
        <f t="shared" si="26"/>
        <v>330.9572868699525</v>
      </c>
      <c r="BH60" s="38">
        <f t="shared" si="27"/>
        <v>1061.8143343749707</v>
      </c>
      <c r="BI60" s="61">
        <f t="shared" si="15"/>
        <v>4188.0309243368338</v>
      </c>
    </row>
    <row r="61" spans="1:61" x14ac:dyDescent="0.3">
      <c r="A61" s="84" t="s">
        <v>2506</v>
      </c>
      <c r="B61" s="84" t="s">
        <v>39</v>
      </c>
      <c r="C61" s="84" t="s">
        <v>39</v>
      </c>
      <c r="D61" s="63">
        <f>VLOOKUP(B61,Площадь!$D$2:$E$795,2,0)</f>
        <v>36.799999999999997</v>
      </c>
      <c r="E61" s="72"/>
      <c r="F61" s="87">
        <v>31</v>
      </c>
      <c r="G61" s="87">
        <v>29</v>
      </c>
      <c r="H61" s="87">
        <v>31</v>
      </c>
      <c r="I61" s="87"/>
      <c r="J61" s="88"/>
      <c r="K61" s="88"/>
      <c r="L61" s="88"/>
      <c r="M61" s="88"/>
      <c r="N61" s="88"/>
      <c r="O61" s="88"/>
      <c r="P61" s="88">
        <v>15</v>
      </c>
      <c r="Q61" s="88">
        <v>31</v>
      </c>
      <c r="R61">
        <f t="shared" si="1"/>
        <v>137</v>
      </c>
      <c r="S61" s="162">
        <f>VLOOKUP(C61,'Общие показания'!A:I,9,0)</f>
        <v>0.90899999999999981</v>
      </c>
      <c r="T61" s="73">
        <f>VLOOKUP(B61,'Общие показания'!$A$2:$S$795,19,0)</f>
        <v>0.3199999999999994</v>
      </c>
      <c r="U61" s="39">
        <f t="shared" si="16"/>
        <v>0.37304431713400432</v>
      </c>
      <c r="V61" s="39">
        <f t="shared" si="17"/>
        <v>0.28804803432867798</v>
      </c>
      <c r="W61" s="39">
        <f t="shared" si="18"/>
        <v>0.24790764853731753</v>
      </c>
      <c r="X61" s="39"/>
      <c r="Y61" s="39">
        <f t="shared" si="19"/>
        <v>0</v>
      </c>
      <c r="Z61" s="39"/>
      <c r="AA61" s="39"/>
      <c r="AB61" s="39"/>
      <c r="AC61" s="39"/>
      <c r="AD61" s="39"/>
      <c r="AE61" s="39">
        <f t="shared" si="2"/>
        <v>0</v>
      </c>
      <c r="AF61" s="39">
        <f t="shared" si="20"/>
        <v>9.9656170457344442E-2</v>
      </c>
      <c r="AG61" s="39">
        <f t="shared" si="21"/>
        <v>0.22034382954265497</v>
      </c>
      <c r="AH61" s="39">
        <f t="shared" si="3"/>
        <v>0</v>
      </c>
      <c r="AJ61" s="39">
        <f t="shared" si="22"/>
        <v>0.52949046595522054</v>
      </c>
      <c r="AK61" s="39">
        <f t="shared" si="4"/>
        <v>0.21217353202413525</v>
      </c>
      <c r="AL61" s="39">
        <f t="shared" si="5"/>
        <v>0.30248649355477486</v>
      </c>
      <c r="AM61" s="39"/>
      <c r="AS61" s="39"/>
      <c r="AT61" s="39">
        <f t="shared" si="23"/>
        <v>0.12362688977720951</v>
      </c>
      <c r="AU61" s="39">
        <f t="shared" si="24"/>
        <v>0.39663367113357084</v>
      </c>
      <c r="AW61" s="38">
        <f t="shared" si="25"/>
        <v>2422.7282703333917</v>
      </c>
      <c r="AX61" s="38">
        <f t="shared" si="28"/>
        <v>1342.7747638548378</v>
      </c>
      <c r="AY61" s="38">
        <f t="shared" si="29"/>
        <v>1477.4560192663291</v>
      </c>
      <c r="AZ61" s="38">
        <f t="shared" si="8"/>
        <v>0</v>
      </c>
      <c r="BA61" s="38">
        <f t="shared" si="9"/>
        <v>0</v>
      </c>
      <c r="BB61" s="38">
        <f t="shared" si="10"/>
        <v>0</v>
      </c>
      <c r="BC61" s="38">
        <f t="shared" si="11"/>
        <v>0</v>
      </c>
      <c r="BD61" s="38">
        <f t="shared" si="12"/>
        <v>0</v>
      </c>
      <c r="BE61" s="38">
        <f t="shared" si="13"/>
        <v>0</v>
      </c>
      <c r="BF61" s="38">
        <f t="shared" si="14"/>
        <v>0</v>
      </c>
      <c r="BG61" s="38">
        <f t="shared" si="26"/>
        <v>599.37211557122725</v>
      </c>
      <c r="BH61" s="38">
        <f t="shared" si="27"/>
        <v>1656.1897237152336</v>
      </c>
      <c r="BI61" s="61">
        <f t="shared" si="15"/>
        <v>7498.5208927410195</v>
      </c>
    </row>
    <row r="62" spans="1:61" x14ac:dyDescent="0.3">
      <c r="A62" s="84" t="s">
        <v>2565</v>
      </c>
      <c r="B62" s="84" t="s">
        <v>348</v>
      </c>
      <c r="C62" s="84" t="s">
        <v>348</v>
      </c>
      <c r="D62" s="63">
        <f>VLOOKUP(B62,Площадь!$D$2:$E$795,2,0)</f>
        <v>57.1</v>
      </c>
      <c r="E62" s="72"/>
      <c r="F62" s="87">
        <v>31</v>
      </c>
      <c r="G62" s="87">
        <v>29</v>
      </c>
      <c r="H62" s="87">
        <v>31</v>
      </c>
      <c r="I62" s="87"/>
      <c r="J62" s="88"/>
      <c r="K62" s="88"/>
      <c r="L62" s="88"/>
      <c r="M62" s="88"/>
      <c r="N62" s="88"/>
      <c r="O62" s="88"/>
      <c r="P62" s="88">
        <v>15</v>
      </c>
      <c r="Q62" s="88">
        <v>31</v>
      </c>
      <c r="R62">
        <f t="shared" si="1"/>
        <v>137</v>
      </c>
      <c r="S62" s="162">
        <f>VLOOKUP(C62,'Общие показания'!A:I,9,0)</f>
        <v>1.827693427365817</v>
      </c>
      <c r="T62" s="73">
        <f>VLOOKUP(B62,'Общие показания'!$A$2:$S$795,19,0)</f>
        <v>0.99599999999999866</v>
      </c>
      <c r="U62" s="39">
        <f t="shared" si="16"/>
        <v>0.75006671786797496</v>
      </c>
      <c r="V62" s="39">
        <f t="shared" si="17"/>
        <v>0.57916776579556439</v>
      </c>
      <c r="W62" s="39">
        <f t="shared" si="18"/>
        <v>0.49845894370227761</v>
      </c>
      <c r="X62" s="39"/>
      <c r="Y62" s="39">
        <f t="shared" si="19"/>
        <v>0</v>
      </c>
      <c r="Z62" s="39"/>
      <c r="AA62" s="39"/>
      <c r="AB62" s="39"/>
      <c r="AC62" s="39"/>
      <c r="AD62" s="39"/>
      <c r="AE62" s="39">
        <f t="shared" si="2"/>
        <v>0</v>
      </c>
      <c r="AF62" s="39">
        <f t="shared" si="20"/>
        <v>0.31017983054848475</v>
      </c>
      <c r="AG62" s="39">
        <f t="shared" si="21"/>
        <v>0.68582016945151392</v>
      </c>
      <c r="AH62" s="39">
        <f t="shared" si="3"/>
        <v>0</v>
      </c>
      <c r="AJ62" s="39">
        <f t="shared" si="22"/>
        <v>0.82157352190334498</v>
      </c>
      <c r="AK62" s="39">
        <f t="shared" si="4"/>
        <v>0.32921490974397077</v>
      </c>
      <c r="AL62" s="39">
        <f t="shared" si="5"/>
        <v>0.46934724951026213</v>
      </c>
      <c r="AM62" s="39"/>
      <c r="AS62" s="39"/>
      <c r="AT62" s="39">
        <f t="shared" si="23"/>
        <v>0.19182324473583326</v>
      </c>
      <c r="AU62" s="39">
        <f t="shared" si="24"/>
        <v>0.61542887559040482</v>
      </c>
      <c r="AW62" s="38">
        <f t="shared" si="25"/>
        <v>4218.848194032541</v>
      </c>
      <c r="AX62" s="38">
        <f t="shared" si="28"/>
        <v>2438.4261189113067</v>
      </c>
      <c r="AY62" s="38">
        <f t="shared" si="29"/>
        <v>2597.9402328120132</v>
      </c>
      <c r="AZ62" s="38">
        <f t="shared" si="8"/>
        <v>0</v>
      </c>
      <c r="BA62" s="38">
        <f t="shared" si="9"/>
        <v>0</v>
      </c>
      <c r="BB62" s="38">
        <f t="shared" si="10"/>
        <v>0</v>
      </c>
      <c r="BC62" s="38">
        <f t="shared" si="11"/>
        <v>0</v>
      </c>
      <c r="BD62" s="38">
        <f t="shared" si="12"/>
        <v>0</v>
      </c>
      <c r="BE62" s="38">
        <f t="shared" si="13"/>
        <v>0</v>
      </c>
      <c r="BF62" s="38">
        <f t="shared" si="14"/>
        <v>0</v>
      </c>
      <c r="BG62" s="38">
        <f t="shared" si="26"/>
        <v>1347.5569751702119</v>
      </c>
      <c r="BH62" s="38">
        <f t="shared" si="27"/>
        <v>3493.0208865487252</v>
      </c>
      <c r="BI62" s="61">
        <f t="shared" si="15"/>
        <v>14095.792407474799</v>
      </c>
    </row>
    <row r="63" spans="1:61" x14ac:dyDescent="0.3">
      <c r="A63" s="84" t="s">
        <v>673</v>
      </c>
      <c r="B63" s="84" t="s">
        <v>277</v>
      </c>
      <c r="C63" s="84" t="s">
        <v>277</v>
      </c>
      <c r="D63" s="63">
        <f>VLOOKUP(B63,Площадь!$D$2:$E$795,2,0)</f>
        <v>22.7</v>
      </c>
      <c r="E63" s="72"/>
      <c r="F63" s="87">
        <v>31</v>
      </c>
      <c r="G63" s="87">
        <v>29</v>
      </c>
      <c r="H63" s="87">
        <v>31</v>
      </c>
      <c r="I63" s="87"/>
      <c r="J63" s="88"/>
      <c r="K63" s="88"/>
      <c r="L63" s="88"/>
      <c r="M63" s="88"/>
      <c r="N63" s="88"/>
      <c r="O63" s="88"/>
      <c r="P63" s="88">
        <v>15</v>
      </c>
      <c r="Q63" s="88">
        <v>31</v>
      </c>
      <c r="R63">
        <f t="shared" si="1"/>
        <v>137</v>
      </c>
      <c r="S63" s="162">
        <f>VLOOKUP(C63,'Общие показания'!A:I,9,0)</f>
        <v>1.0000000000000009E-3</v>
      </c>
      <c r="T63" s="73">
        <f>VLOOKUP(B63,'Общие показания'!$A$2:$S$795,19,0)</f>
        <v>5.3999999999999937E-2</v>
      </c>
      <c r="U63" s="39">
        <f t="shared" si="16"/>
        <v>4.103897878261878E-4</v>
      </c>
      <c r="V63" s="39">
        <f t="shared" si="17"/>
        <v>3.1688452621416753E-4</v>
      </c>
      <c r="W63" s="39">
        <f t="shared" si="18"/>
        <v>2.7272568595964556E-4</v>
      </c>
      <c r="X63" s="39"/>
      <c r="Y63" s="39">
        <f t="shared" si="19"/>
        <v>0</v>
      </c>
      <c r="Z63" s="39"/>
      <c r="AA63" s="39"/>
      <c r="AB63" s="39"/>
      <c r="AC63" s="39"/>
      <c r="AD63" s="39"/>
      <c r="AE63" s="39">
        <f t="shared" si="2"/>
        <v>0</v>
      </c>
      <c r="AF63" s="39">
        <f t="shared" si="20"/>
        <v>1.6816978764676888E-2</v>
      </c>
      <c r="AG63" s="39">
        <f t="shared" si="21"/>
        <v>3.7183021235323049E-2</v>
      </c>
      <c r="AH63" s="39">
        <f t="shared" si="3"/>
        <v>0</v>
      </c>
      <c r="AJ63" s="39">
        <f t="shared" si="22"/>
        <v>0.32661504285824744</v>
      </c>
      <c r="AK63" s="39">
        <f t="shared" si="4"/>
        <v>0.13087878198227909</v>
      </c>
      <c r="AL63" s="39">
        <f t="shared" si="5"/>
        <v>0.18658813596992907</v>
      </c>
      <c r="AM63" s="39"/>
      <c r="AS63" s="39"/>
      <c r="AT63" s="39">
        <f t="shared" si="23"/>
        <v>7.6258978204963482E-2</v>
      </c>
      <c r="AU63" s="39">
        <f t="shared" si="24"/>
        <v>0.24466261779163204</v>
      </c>
      <c r="AW63" s="38">
        <f t="shared" si="25"/>
        <v>877.85399037781428</v>
      </c>
      <c r="AX63" s="38">
        <f t="shared" si="28"/>
        <v>352.17639934873898</v>
      </c>
      <c r="AY63" s="38">
        <f t="shared" si="29"/>
        <v>501.60182259460146</v>
      </c>
      <c r="AZ63" s="38">
        <f t="shared" si="8"/>
        <v>0</v>
      </c>
      <c r="BA63" s="38">
        <f t="shared" si="9"/>
        <v>0</v>
      </c>
      <c r="BB63" s="38">
        <f t="shared" si="10"/>
        <v>0</v>
      </c>
      <c r="BC63" s="38">
        <f t="shared" si="11"/>
        <v>0</v>
      </c>
      <c r="BD63" s="38">
        <f t="shared" si="12"/>
        <v>0</v>
      </c>
      <c r="BE63" s="38">
        <f t="shared" si="13"/>
        <v>0</v>
      </c>
      <c r="BF63" s="38">
        <f t="shared" si="14"/>
        <v>0</v>
      </c>
      <c r="BG63" s="38">
        <f t="shared" si="26"/>
        <v>249.84937585102384</v>
      </c>
      <c r="BH63" s="38">
        <f t="shared" si="27"/>
        <v>756.57515957839723</v>
      </c>
      <c r="BI63" s="61">
        <f t="shared" si="15"/>
        <v>2738.0567477505756</v>
      </c>
    </row>
    <row r="64" spans="1:61" x14ac:dyDescent="0.3">
      <c r="A64" s="84" t="s">
        <v>1112</v>
      </c>
      <c r="B64" s="84" t="s">
        <v>41</v>
      </c>
      <c r="C64" s="84" t="s">
        <v>41</v>
      </c>
      <c r="D64" s="63">
        <f>VLOOKUP(B64,Площадь!$D$2:$E$795,2,0)</f>
        <v>32.4</v>
      </c>
      <c r="E64" s="72"/>
      <c r="F64" s="87">
        <v>31</v>
      </c>
      <c r="G64" s="87">
        <v>29</v>
      </c>
      <c r="H64" s="87">
        <v>31</v>
      </c>
      <c r="I64" s="87"/>
      <c r="J64" s="88"/>
      <c r="K64" s="88"/>
      <c r="L64" s="88"/>
      <c r="M64" s="88"/>
      <c r="N64" s="88"/>
      <c r="O64" s="88"/>
      <c r="P64" s="88">
        <v>15</v>
      </c>
      <c r="Q64" s="88">
        <v>31</v>
      </c>
      <c r="R64">
        <f t="shared" si="1"/>
        <v>137</v>
      </c>
      <c r="S64" s="162">
        <f>VLOOKUP(C64,'Общие показания'!A:I,9,0)</f>
        <v>1.0370799833038962</v>
      </c>
      <c r="T64" s="73">
        <f>VLOOKUP(B64,'Общие показания'!$A$2:$S$795,19,0)</f>
        <v>0.94399999999999906</v>
      </c>
      <c r="U64" s="39">
        <f t="shared" si="16"/>
        <v>0.42560703430687197</v>
      </c>
      <c r="V64" s="39">
        <f t="shared" si="17"/>
        <v>0.32863459915545162</v>
      </c>
      <c r="W64" s="39">
        <f t="shared" si="18"/>
        <v>0.28283834984157258</v>
      </c>
      <c r="X64" s="39"/>
      <c r="Y64" s="39">
        <f t="shared" si="19"/>
        <v>0</v>
      </c>
      <c r="Z64" s="39"/>
      <c r="AA64" s="39"/>
      <c r="AB64" s="39"/>
      <c r="AC64" s="39"/>
      <c r="AD64" s="39"/>
      <c r="AE64" s="39">
        <f t="shared" si="2"/>
        <v>0</v>
      </c>
      <c r="AF64" s="39">
        <f t="shared" si="20"/>
        <v>0.29398570284916636</v>
      </c>
      <c r="AG64" s="39">
        <f t="shared" si="21"/>
        <v>0.6500142971508327</v>
      </c>
      <c r="AH64" s="39">
        <f t="shared" si="3"/>
        <v>0</v>
      </c>
      <c r="AJ64" s="39">
        <f t="shared" si="22"/>
        <v>0.46618182328666152</v>
      </c>
      <c r="AK64" s="39">
        <f t="shared" si="4"/>
        <v>0.18680495754298865</v>
      </c>
      <c r="AL64" s="39">
        <f t="shared" si="5"/>
        <v>0.26631963019496485</v>
      </c>
      <c r="AM64" s="39"/>
      <c r="AS64" s="39"/>
      <c r="AT64" s="39">
        <f t="shared" si="23"/>
        <v>0.10884541382558664</v>
      </c>
      <c r="AU64" s="39">
        <f t="shared" si="24"/>
        <v>0.34921008001977433</v>
      </c>
      <c r="AW64" s="38">
        <f t="shared" si="25"/>
        <v>2393.8823377697777</v>
      </c>
      <c r="AX64" s="38">
        <f t="shared" si="28"/>
        <v>1383.625328419025</v>
      </c>
      <c r="AY64" s="38">
        <f t="shared" si="29"/>
        <v>1474.1377152908794</v>
      </c>
      <c r="AZ64" s="38">
        <f t="shared" si="8"/>
        <v>0</v>
      </c>
      <c r="BA64" s="38">
        <f t="shared" si="9"/>
        <v>0</v>
      </c>
      <c r="BB64" s="38">
        <f t="shared" si="10"/>
        <v>0</v>
      </c>
      <c r="BC64" s="38">
        <f t="shared" si="11"/>
        <v>0</v>
      </c>
      <c r="BD64" s="38">
        <f t="shared" si="12"/>
        <v>0</v>
      </c>
      <c r="BE64" s="38">
        <f t="shared" si="13"/>
        <v>0</v>
      </c>
      <c r="BF64" s="38">
        <f t="shared" si="14"/>
        <v>0</v>
      </c>
      <c r="BG64" s="38">
        <f t="shared" si="26"/>
        <v>1081.3437363570401</v>
      </c>
      <c r="BH64" s="38">
        <f t="shared" si="27"/>
        <v>2682.2779491016909</v>
      </c>
      <c r="BI64" s="61">
        <f t="shared" si="15"/>
        <v>9015.2670669384133</v>
      </c>
    </row>
    <row r="65" spans="1:61" x14ac:dyDescent="0.3">
      <c r="A65" s="84" t="s">
        <v>1302</v>
      </c>
      <c r="B65" s="84" t="s">
        <v>62</v>
      </c>
      <c r="C65" s="84" t="s">
        <v>62</v>
      </c>
      <c r="D65" s="63">
        <f>VLOOKUP(B65,Площадь!$D$2:$E$795,2,0)</f>
        <v>58.6</v>
      </c>
      <c r="E65" s="72"/>
      <c r="F65" s="87">
        <v>31</v>
      </c>
      <c r="G65" s="87">
        <v>29</v>
      </c>
      <c r="H65" s="87">
        <v>31</v>
      </c>
      <c r="I65" s="87"/>
      <c r="J65" s="88"/>
      <c r="K65" s="88"/>
      <c r="L65" s="88"/>
      <c r="M65" s="88"/>
      <c r="N65" s="88"/>
      <c r="O65" s="88"/>
      <c r="P65" s="88">
        <v>15</v>
      </c>
      <c r="Q65" s="88">
        <v>31</v>
      </c>
      <c r="R65">
        <f t="shared" si="1"/>
        <v>137</v>
      </c>
      <c r="S65" s="162">
        <f>VLOOKUP(C65,'Общие показания'!A:I,9,0)</f>
        <v>1.8757063895558121</v>
      </c>
      <c r="T65" s="73">
        <f>VLOOKUP(B65,'Общие показания'!$A$2:$S$795,19,0)</f>
        <v>1.4250000000000007</v>
      </c>
      <c r="U65" s="39">
        <f t="shared" si="16"/>
        <v>0.76977074723403383</v>
      </c>
      <c r="V65" s="39">
        <f t="shared" si="17"/>
        <v>0.59438233057127976</v>
      </c>
      <c r="W65" s="39">
        <f t="shared" si="18"/>
        <v>0.51155331175049856</v>
      </c>
      <c r="X65" s="39"/>
      <c r="Y65" s="39">
        <f t="shared" si="19"/>
        <v>0</v>
      </c>
      <c r="Z65" s="39"/>
      <c r="AA65" s="39"/>
      <c r="AB65" s="39"/>
      <c r="AC65" s="39"/>
      <c r="AD65" s="39"/>
      <c r="AE65" s="39">
        <f t="shared" si="2"/>
        <v>0</v>
      </c>
      <c r="AF65" s="39">
        <f t="shared" si="20"/>
        <v>0.44378138406786305</v>
      </c>
      <c r="AG65" s="39">
        <f t="shared" si="21"/>
        <v>0.98121861593213788</v>
      </c>
      <c r="AH65" s="39">
        <f t="shared" si="3"/>
        <v>0</v>
      </c>
      <c r="AJ65" s="39">
        <f t="shared" si="22"/>
        <v>0.84315601372217186</v>
      </c>
      <c r="AK65" s="39">
        <f t="shared" si="4"/>
        <v>0.33786328740799804</v>
      </c>
      <c r="AL65" s="39">
        <f t="shared" si="5"/>
        <v>0.48167686201928828</v>
      </c>
      <c r="AM65" s="39"/>
      <c r="AS65" s="39"/>
      <c r="AT65" s="39">
        <f t="shared" si="23"/>
        <v>0.1968623842647956</v>
      </c>
      <c r="AU65" s="39">
        <f t="shared" si="24"/>
        <v>0.63159600892465362</v>
      </c>
      <c r="AW65" s="38">
        <f t="shared" si="25"/>
        <v>4329.6760800404008</v>
      </c>
      <c r="AX65" s="38">
        <f t="shared" si="28"/>
        <v>2502.4828470788543</v>
      </c>
      <c r="AY65" s="38">
        <f t="shared" si="29"/>
        <v>2666.1873492606651</v>
      </c>
      <c r="AZ65" s="38">
        <f t="shared" si="8"/>
        <v>0</v>
      </c>
      <c r="BA65" s="38">
        <f t="shared" si="9"/>
        <v>0</v>
      </c>
      <c r="BB65" s="38">
        <f t="shared" si="10"/>
        <v>0</v>
      </c>
      <c r="BC65" s="38">
        <f t="shared" si="11"/>
        <v>0</v>
      </c>
      <c r="BD65" s="38">
        <f t="shared" si="12"/>
        <v>0</v>
      </c>
      <c r="BE65" s="38">
        <f t="shared" si="13"/>
        <v>0</v>
      </c>
      <c r="BF65" s="38">
        <f t="shared" si="14"/>
        <v>0</v>
      </c>
      <c r="BG65" s="38">
        <f t="shared" si="26"/>
        <v>1719.7185059614558</v>
      </c>
      <c r="BH65" s="38">
        <f t="shared" si="27"/>
        <v>4329.3750663805768</v>
      </c>
      <c r="BI65" s="61">
        <f t="shared" si="15"/>
        <v>15547.439848721951</v>
      </c>
    </row>
    <row r="66" spans="1:61" x14ac:dyDescent="0.3">
      <c r="A66" s="84" t="s">
        <v>1915</v>
      </c>
      <c r="B66" s="84" t="s">
        <v>68</v>
      </c>
      <c r="C66" s="84" t="s">
        <v>68</v>
      </c>
      <c r="D66" s="63">
        <f>VLOOKUP(B66,Площадь!$D$2:$E$795,2,0)</f>
        <v>69.8</v>
      </c>
      <c r="E66" s="72"/>
      <c r="F66" s="87">
        <v>31</v>
      </c>
      <c r="G66" s="87">
        <v>29</v>
      </c>
      <c r="H66" s="87">
        <v>31</v>
      </c>
      <c r="I66" s="87"/>
      <c r="J66" s="88"/>
      <c r="K66" s="88"/>
      <c r="L66" s="88"/>
      <c r="M66" s="88"/>
      <c r="N66" s="88"/>
      <c r="O66" s="88"/>
      <c r="P66" s="88">
        <v>15</v>
      </c>
      <c r="Q66" s="88">
        <v>31</v>
      </c>
      <c r="R66">
        <f t="shared" si="1"/>
        <v>137</v>
      </c>
      <c r="S66" s="162">
        <f>VLOOKUP(C66,'Общие показания'!A:I,9,0)</f>
        <v>5.2010000000000005</v>
      </c>
      <c r="T66" s="73">
        <f>VLOOKUP(B66,'Общие показания'!$A$2:$S$795,19,0)</f>
        <v>1.1999999999999993</v>
      </c>
      <c r="U66" s="39">
        <f t="shared" si="16"/>
        <v>2.1344372864840011</v>
      </c>
      <c r="V66" s="39">
        <f t="shared" si="17"/>
        <v>1.648116420839884</v>
      </c>
      <c r="W66" s="39">
        <f t="shared" si="18"/>
        <v>1.4184462926761154</v>
      </c>
      <c r="X66" s="39"/>
      <c r="Y66" s="39">
        <f t="shared" si="19"/>
        <v>0</v>
      </c>
      <c r="Z66" s="39"/>
      <c r="AA66" s="39"/>
      <c r="AB66" s="39"/>
      <c r="AC66" s="39"/>
      <c r="AD66" s="39"/>
      <c r="AE66" s="39">
        <f t="shared" si="2"/>
        <v>0</v>
      </c>
      <c r="AF66" s="39">
        <f t="shared" si="20"/>
        <v>0.37371063921504216</v>
      </c>
      <c r="AG66" s="39">
        <f t="shared" si="21"/>
        <v>0.82628936078495718</v>
      </c>
      <c r="AH66" s="39">
        <f t="shared" si="3"/>
        <v>0</v>
      </c>
      <c r="AJ66" s="39">
        <f t="shared" si="22"/>
        <v>1.0043052859694128</v>
      </c>
      <c r="AK66" s="39">
        <f t="shared" si="4"/>
        <v>0.4024378406327348</v>
      </c>
      <c r="AL66" s="39">
        <f t="shared" si="5"/>
        <v>0.57373796875335015</v>
      </c>
      <c r="AM66" s="39"/>
      <c r="AS66" s="39"/>
      <c r="AT66" s="39">
        <f t="shared" si="23"/>
        <v>0.23448795941438108</v>
      </c>
      <c r="AU66" s="39">
        <f t="shared" si="24"/>
        <v>0.75231060448704468</v>
      </c>
      <c r="AW66" s="38">
        <f t="shared" si="25"/>
        <v>8425.5150117910471</v>
      </c>
      <c r="AX66" s="38">
        <f t="shared" si="28"/>
        <v>5504.4258373266384</v>
      </c>
      <c r="AY66" s="38">
        <f t="shared" si="29"/>
        <v>5347.7397440108007</v>
      </c>
      <c r="AZ66" s="38">
        <f t="shared" si="8"/>
        <v>0</v>
      </c>
      <c r="BA66" s="38">
        <f t="shared" si="9"/>
        <v>0</v>
      </c>
      <c r="BB66" s="38">
        <f t="shared" si="10"/>
        <v>0</v>
      </c>
      <c r="BC66" s="38">
        <f t="shared" si="11"/>
        <v>0</v>
      </c>
      <c r="BD66" s="38">
        <f t="shared" si="12"/>
        <v>0</v>
      </c>
      <c r="BE66" s="38">
        <f t="shared" si="13"/>
        <v>0</v>
      </c>
      <c r="BF66" s="38">
        <f t="shared" si="14"/>
        <v>0</v>
      </c>
      <c r="BG66" s="38">
        <f t="shared" si="26"/>
        <v>1632.6239902168788</v>
      </c>
      <c r="BH66" s="38">
        <f t="shared" si="27"/>
        <v>4237.5306027775514</v>
      </c>
      <c r="BI66" s="61">
        <f t="shared" si="15"/>
        <v>25147.835186122917</v>
      </c>
    </row>
    <row r="67" spans="1:61" x14ac:dyDescent="0.3">
      <c r="A67" s="84" t="s">
        <v>1767</v>
      </c>
      <c r="B67" s="84" t="s">
        <v>335</v>
      </c>
      <c r="C67" s="84" t="s">
        <v>335</v>
      </c>
      <c r="D67" s="63">
        <f>VLOOKUP(B67,Площадь!$D$2:$E$795,2,0)</f>
        <v>72.599999999999994</v>
      </c>
      <c r="E67" s="72"/>
      <c r="F67" s="87">
        <v>31</v>
      </c>
      <c r="G67" s="87">
        <v>29</v>
      </c>
      <c r="H67" s="87">
        <v>31</v>
      </c>
      <c r="I67" s="87"/>
      <c r="J67" s="88"/>
      <c r="K67" s="88"/>
      <c r="L67" s="88"/>
      <c r="M67" s="88"/>
      <c r="N67" s="88"/>
      <c r="O67" s="88"/>
      <c r="P67" s="88">
        <v>15</v>
      </c>
      <c r="Q67" s="88">
        <v>31</v>
      </c>
      <c r="R67">
        <f t="shared" ref="R67:R130" si="30">SUM(F67:Q67)</f>
        <v>137</v>
      </c>
      <c r="S67" s="162">
        <f>VLOOKUP(C67,'Общие показания'!A:I,9,0)</f>
        <v>2.323827369995767</v>
      </c>
      <c r="T67" s="73">
        <f>VLOOKUP(B67,'Общие показания'!$A$2:$S$795,19,0)</f>
        <v>5.2999999999999936E-2</v>
      </c>
      <c r="U67" s="39">
        <f t="shared" si="16"/>
        <v>0.95367502131725002</v>
      </c>
      <c r="V67" s="39">
        <f t="shared" si="17"/>
        <v>0.73638493514462289</v>
      </c>
      <c r="W67" s="39">
        <f t="shared" si="18"/>
        <v>0.63376741353389399</v>
      </c>
      <c r="X67" s="39"/>
      <c r="Y67" s="39">
        <f t="shared" si="19"/>
        <v>0</v>
      </c>
      <c r="Z67" s="39"/>
      <c r="AA67" s="39"/>
      <c r="AB67" s="39"/>
      <c r="AC67" s="39"/>
      <c r="AD67" s="39"/>
      <c r="AE67" s="39">
        <f t="shared" ref="AE67:AE130" si="31">(T67*$AE$1)/31*O67</f>
        <v>0</v>
      </c>
      <c r="AF67" s="39">
        <f t="shared" si="20"/>
        <v>1.6505553231997684E-2</v>
      </c>
      <c r="AG67" s="39">
        <f t="shared" si="21"/>
        <v>3.6494446768002252E-2</v>
      </c>
      <c r="AH67" s="39">
        <f t="shared" ref="AH67:AH130" si="32">T67-AF67-AG67</f>
        <v>0</v>
      </c>
      <c r="AJ67" s="39">
        <f t="shared" si="22"/>
        <v>1.044592604031223</v>
      </c>
      <c r="AK67" s="39">
        <f t="shared" ref="AK67:AK130" si="33">(D67*$AK$1)/29*G67</f>
        <v>0.418581478938919</v>
      </c>
      <c r="AL67" s="39">
        <f t="shared" ref="AL67:AL130" si="34">(D67*$AL$1)/31*H67</f>
        <v>0.59675324543686559</v>
      </c>
      <c r="AM67" s="39"/>
      <c r="AS67" s="39"/>
      <c r="AT67" s="39">
        <f t="shared" si="23"/>
        <v>0.24389435320177744</v>
      </c>
      <c r="AU67" s="39">
        <f t="shared" si="24"/>
        <v>0.78248925337764252</v>
      </c>
      <c r="AW67" s="38">
        <f t="shared" si="25"/>
        <v>5364.0696827804277</v>
      </c>
      <c r="AX67" s="38">
        <f t="shared" si="28"/>
        <v>3100.3456433092965</v>
      </c>
      <c r="AY67" s="38">
        <f t="shared" si="29"/>
        <v>3303.1604361147483</v>
      </c>
      <c r="AZ67" s="38">
        <f t="shared" ref="AZ67:AZ130" si="35">(X67+AM67)*$AZ$1</f>
        <v>0</v>
      </c>
      <c r="BA67" s="38">
        <f t="shared" ref="BA67:BA130" si="36">(Z67+AN67)*$BA$1</f>
        <v>0</v>
      </c>
      <c r="BB67" s="38">
        <f t="shared" ref="BB67:BB130" si="37">(AA67+AO67)*$BB$1</f>
        <v>0</v>
      </c>
      <c r="BC67" s="38">
        <f t="shared" ref="BC67:BC130" si="38">(AB67+AP67)*$BC$1</f>
        <v>0</v>
      </c>
      <c r="BD67" s="38">
        <f t="shared" ref="BD67:BD130" si="39">(AC67+AQ67)*$BD$1</f>
        <v>0</v>
      </c>
      <c r="BE67" s="38">
        <f t="shared" ref="BE67:BE130" si="40">(AD67+AR67)*$BE$1</f>
        <v>0</v>
      </c>
      <c r="BF67" s="38">
        <f t="shared" ref="BF67:BF130" si="41">(AE67+AS67)*$BF$1</f>
        <v>0</v>
      </c>
      <c r="BG67" s="38">
        <f t="shared" si="26"/>
        <v>699.00709283456865</v>
      </c>
      <c r="BH67" s="38">
        <f t="shared" si="27"/>
        <v>2198.4470853229632</v>
      </c>
      <c r="BI67" s="61">
        <f t="shared" ref="BI67:BI130" si="42">SUM(AW67:BH67)</f>
        <v>14665.029940362005</v>
      </c>
    </row>
    <row r="68" spans="1:61" x14ac:dyDescent="0.3">
      <c r="A68" s="84" t="s">
        <v>1460</v>
      </c>
      <c r="B68" s="84" t="s">
        <v>347</v>
      </c>
      <c r="C68" s="84" t="s">
        <v>347</v>
      </c>
      <c r="D68" s="63">
        <f>VLOOKUP(B68,Площадь!$D$2:$E$795,2,0)</f>
        <v>72.599999999999994</v>
      </c>
      <c r="E68" s="72"/>
      <c r="F68" s="87">
        <v>31</v>
      </c>
      <c r="G68" s="87">
        <v>29</v>
      </c>
      <c r="H68" s="87">
        <v>31</v>
      </c>
      <c r="I68" s="87"/>
      <c r="J68" s="88"/>
      <c r="K68" s="88"/>
      <c r="L68" s="88"/>
      <c r="M68" s="88"/>
      <c r="N68" s="88"/>
      <c r="O68" s="88"/>
      <c r="P68" s="88">
        <v>15</v>
      </c>
      <c r="Q68" s="88">
        <v>31</v>
      </c>
      <c r="R68">
        <f t="shared" si="30"/>
        <v>137</v>
      </c>
      <c r="S68" s="162">
        <f>VLOOKUP(C68,'Общие показания'!A:I,9,0)</f>
        <v>2.323827369995767</v>
      </c>
      <c r="T68" s="73">
        <f>VLOOKUP(B68,'Общие показания'!$A$2:$S$795,19,0)</f>
        <v>1.5459999999999994</v>
      </c>
      <c r="U68" s="39">
        <f t="shared" ref="U68:U131" si="43">S68*$U$1/31*F68</f>
        <v>0.95367502131725002</v>
      </c>
      <c r="V68" s="39">
        <f t="shared" ref="V68:V131" si="44">S68*$V$1/29*G68</f>
        <v>0.73638493514462289</v>
      </c>
      <c r="W68" s="39">
        <f t="shared" ref="W68:W131" si="45">S68*$W$1/31*H68</f>
        <v>0.63376741353389399</v>
      </c>
      <c r="X68" s="39"/>
      <c r="Y68" s="39">
        <f t="shared" ref="Y68:Y131" si="46">SUM(U68:W68)-S68</f>
        <v>0</v>
      </c>
      <c r="Z68" s="39"/>
      <c r="AA68" s="39"/>
      <c r="AB68" s="39"/>
      <c r="AC68" s="39"/>
      <c r="AD68" s="39"/>
      <c r="AE68" s="39">
        <f t="shared" si="31"/>
        <v>0</v>
      </c>
      <c r="AF68" s="39">
        <f t="shared" ref="AF68:AF131" si="47">(T68*$AF$1)/15*P68</f>
        <v>0.481463873522046</v>
      </c>
      <c r="AG68" s="39">
        <f t="shared" ref="AG68:AG131" si="48">(T68*$AG$1)/31*Q68</f>
        <v>1.0645361264779534</v>
      </c>
      <c r="AH68" s="39">
        <f t="shared" si="32"/>
        <v>0</v>
      </c>
      <c r="AJ68" s="39">
        <f t="shared" ref="AJ68:AJ131" si="49">(D68*$AJ$1)/31*F68</f>
        <v>1.044592604031223</v>
      </c>
      <c r="AK68" s="39">
        <f t="shared" si="33"/>
        <v>0.418581478938919</v>
      </c>
      <c r="AL68" s="39">
        <f t="shared" si="34"/>
        <v>0.59675324543686559</v>
      </c>
      <c r="AM68" s="39"/>
      <c r="AS68" s="39"/>
      <c r="AT68" s="39">
        <f t="shared" ref="AT68:AT131" si="50">(D68*$AT$1)/15*P68</f>
        <v>0.24389435320177744</v>
      </c>
      <c r="AU68" s="39">
        <f t="shared" ref="AU68:AU131" si="51">(D68*$AU$1)/31*Q68</f>
        <v>0.78248925337764252</v>
      </c>
      <c r="AW68" s="38">
        <f t="shared" ref="AW68:AW131" si="52">(U68+AJ68)*$AW$1</f>
        <v>5364.0696827804277</v>
      </c>
      <c r="AX68" s="38">
        <f t="shared" si="28"/>
        <v>3100.3456433092965</v>
      </c>
      <c r="AY68" s="38">
        <f t="shared" si="29"/>
        <v>3303.1604361147483</v>
      </c>
      <c r="AZ68" s="38">
        <f t="shared" si="35"/>
        <v>0</v>
      </c>
      <c r="BA68" s="38">
        <f t="shared" si="36"/>
        <v>0</v>
      </c>
      <c r="BB68" s="38">
        <f t="shared" si="37"/>
        <v>0</v>
      </c>
      <c r="BC68" s="38">
        <f t="shared" si="38"/>
        <v>0</v>
      </c>
      <c r="BD68" s="38">
        <f t="shared" si="39"/>
        <v>0</v>
      </c>
      <c r="BE68" s="38">
        <f t="shared" si="40"/>
        <v>0</v>
      </c>
      <c r="BF68" s="38">
        <f t="shared" si="41"/>
        <v>0</v>
      </c>
      <c r="BG68" s="38">
        <f t="shared" ref="BG68:BG131" si="53">(AF68+AT68)*$BG$1</f>
        <v>1947.1226094883627</v>
      </c>
      <c r="BH68" s="38">
        <f t="shared" ref="BH68:BH131" si="54">(AG68+AU68)*$BH$1</f>
        <v>4958.0810486691671</v>
      </c>
      <c r="BI68" s="61">
        <f t="shared" si="42"/>
        <v>18672.779420362003</v>
      </c>
    </row>
    <row r="69" spans="1:61" x14ac:dyDescent="0.3">
      <c r="A69" s="84" t="s">
        <v>2079</v>
      </c>
      <c r="B69" s="84" t="s">
        <v>219</v>
      </c>
      <c r="C69" s="84" t="s">
        <v>219</v>
      </c>
      <c r="D69" s="63">
        <f>VLOOKUP(B69,Площадь!$D$2:$E$795,2,0)</f>
        <v>57.1</v>
      </c>
      <c r="E69" s="72"/>
      <c r="F69" s="87">
        <v>31</v>
      </c>
      <c r="G69" s="87">
        <v>29</v>
      </c>
      <c r="H69" s="87">
        <v>31</v>
      </c>
      <c r="I69" s="87"/>
      <c r="J69" s="88"/>
      <c r="K69" s="88"/>
      <c r="L69" s="88"/>
      <c r="M69" s="88"/>
      <c r="N69" s="88"/>
      <c r="O69" s="88"/>
      <c r="P69" s="88">
        <v>15</v>
      </c>
      <c r="Q69" s="88">
        <v>31</v>
      </c>
      <c r="R69">
        <f t="shared" si="30"/>
        <v>137</v>
      </c>
      <c r="S69" s="162">
        <f>VLOOKUP(C69,'Общие показания'!A:I,9,0)</f>
        <v>1.827693427365817</v>
      </c>
      <c r="T69" s="73">
        <f>VLOOKUP(B69,'Общие показания'!$A$2:$S$795,19,0)</f>
        <v>1.3490000000000002</v>
      </c>
      <c r="U69" s="39">
        <f t="shared" si="43"/>
        <v>0.75006671786797496</v>
      </c>
      <c r="V69" s="39">
        <f t="shared" si="44"/>
        <v>0.57916776579556439</v>
      </c>
      <c r="W69" s="39">
        <f t="shared" si="45"/>
        <v>0.49845894370227761</v>
      </c>
      <c r="X69" s="39"/>
      <c r="Y69" s="39">
        <f t="shared" si="46"/>
        <v>0</v>
      </c>
      <c r="Z69" s="39"/>
      <c r="AA69" s="39"/>
      <c r="AB69" s="39"/>
      <c r="AC69" s="39"/>
      <c r="AD69" s="39"/>
      <c r="AE69" s="39">
        <f t="shared" si="31"/>
        <v>0</v>
      </c>
      <c r="AF69" s="39">
        <f t="shared" si="47"/>
        <v>0.42011304358424351</v>
      </c>
      <c r="AG69" s="39">
        <f t="shared" si="48"/>
        <v>0.92888695641575669</v>
      </c>
      <c r="AH69" s="39">
        <f t="shared" si="32"/>
        <v>0</v>
      </c>
      <c r="AJ69" s="39">
        <f t="shared" si="49"/>
        <v>0.82157352190334498</v>
      </c>
      <c r="AK69" s="39">
        <f t="shared" si="33"/>
        <v>0.32921490974397077</v>
      </c>
      <c r="AL69" s="39">
        <f t="shared" si="34"/>
        <v>0.46934724951026213</v>
      </c>
      <c r="AM69" s="39"/>
      <c r="AS69" s="39"/>
      <c r="AT69" s="39">
        <f t="shared" si="50"/>
        <v>0.19182324473583326</v>
      </c>
      <c r="AU69" s="39">
        <f t="shared" si="51"/>
        <v>0.61542887559040482</v>
      </c>
      <c r="AW69" s="38">
        <f t="shared" si="52"/>
        <v>4218.848194032541</v>
      </c>
      <c r="AX69" s="38">
        <f t="shared" si="28"/>
        <v>2438.4261189113067</v>
      </c>
      <c r="AY69" s="38">
        <f t="shared" si="29"/>
        <v>2597.9402328120132</v>
      </c>
      <c r="AZ69" s="38">
        <f t="shared" si="35"/>
        <v>0</v>
      </c>
      <c r="BA69" s="38">
        <f t="shared" si="36"/>
        <v>0</v>
      </c>
      <c r="BB69" s="38">
        <f t="shared" si="37"/>
        <v>0</v>
      </c>
      <c r="BC69" s="38">
        <f t="shared" si="38"/>
        <v>0</v>
      </c>
      <c r="BD69" s="38">
        <f t="shared" si="39"/>
        <v>0</v>
      </c>
      <c r="BE69" s="38">
        <f t="shared" si="40"/>
        <v>0</v>
      </c>
      <c r="BF69" s="38">
        <f t="shared" si="41"/>
        <v>0</v>
      </c>
      <c r="BG69" s="38">
        <f t="shared" si="53"/>
        <v>1642.6572949148813</v>
      </c>
      <c r="BH69" s="38">
        <f t="shared" si="54"/>
        <v>4145.4996468040599</v>
      </c>
      <c r="BI69" s="61">
        <f t="shared" si="42"/>
        <v>15043.371487474804</v>
      </c>
    </row>
    <row r="70" spans="1:61" x14ac:dyDescent="0.3">
      <c r="A70" s="197" t="s">
        <v>2507</v>
      </c>
      <c r="B70" s="84" t="s">
        <v>124</v>
      </c>
      <c r="C70" s="84" t="s">
        <v>124</v>
      </c>
      <c r="D70" s="63">
        <f>VLOOKUP(B70,Площадь!$D$2:$E$795,2,0)</f>
        <v>33.1</v>
      </c>
      <c r="E70" s="72"/>
      <c r="F70" s="87">
        <v>31</v>
      </c>
      <c r="G70" s="87">
        <v>29</v>
      </c>
      <c r="H70" s="87">
        <v>31</v>
      </c>
      <c r="I70" s="87"/>
      <c r="J70" s="88"/>
      <c r="K70" s="88"/>
      <c r="L70" s="88"/>
      <c r="M70" s="88"/>
      <c r="N70" s="88"/>
      <c r="O70" s="88"/>
      <c r="P70" s="88">
        <v>0</v>
      </c>
      <c r="Q70" s="88">
        <v>0</v>
      </c>
      <c r="R70">
        <f t="shared" si="30"/>
        <v>91</v>
      </c>
      <c r="S70" s="162">
        <f>VLOOKUP(C70,'Общие показания'!A:I,9,0)</f>
        <v>1.1370000000000005</v>
      </c>
      <c r="T70" s="73">
        <f>VLOOKUP(B70,'Общие показания'!$A$2:$S$795,19,0)</f>
        <v>0.33699999999999974</v>
      </c>
      <c r="U70" s="39">
        <f t="shared" si="43"/>
        <v>0.46661318875837532</v>
      </c>
      <c r="V70" s="39">
        <f t="shared" si="44"/>
        <v>0.36029770630550828</v>
      </c>
      <c r="W70" s="39">
        <f t="shared" si="45"/>
        <v>0.31008910493611685</v>
      </c>
      <c r="X70" s="39"/>
      <c r="Y70" s="39">
        <f t="shared" si="46"/>
        <v>0</v>
      </c>
      <c r="Z70" s="39"/>
      <c r="AA70" s="39"/>
      <c r="AB70" s="39"/>
      <c r="AC70" s="39"/>
      <c r="AD70" s="39"/>
      <c r="AE70" s="39">
        <f t="shared" si="31"/>
        <v>0</v>
      </c>
      <c r="AF70" s="39">
        <f t="shared" si="47"/>
        <v>0</v>
      </c>
      <c r="AG70" s="39">
        <f t="shared" si="48"/>
        <v>0</v>
      </c>
      <c r="AH70" s="39">
        <f t="shared" si="32"/>
        <v>0.33699999999999974</v>
      </c>
      <c r="AJ70" s="39">
        <f t="shared" si="49"/>
        <v>0.47625365280211412</v>
      </c>
      <c r="AK70" s="39">
        <f t="shared" si="33"/>
        <v>0.19084086711953471</v>
      </c>
      <c r="AL70" s="39">
        <f t="shared" si="34"/>
        <v>0.27207344936584371</v>
      </c>
      <c r="AM70" s="39"/>
      <c r="AS70" s="39"/>
      <c r="AT70" s="39">
        <f t="shared" si="50"/>
        <v>0</v>
      </c>
      <c r="AU70" s="39">
        <f t="shared" si="51"/>
        <v>0</v>
      </c>
      <c r="AW70" s="38">
        <f t="shared" si="52"/>
        <v>2530.9940348113155</v>
      </c>
      <c r="AX70" s="38">
        <f t="shared" si="28"/>
        <v>1479.4543409592486</v>
      </c>
      <c r="AY70" s="38">
        <f t="shared" si="29"/>
        <v>1562.7338742660111</v>
      </c>
      <c r="AZ70" s="38">
        <f t="shared" si="35"/>
        <v>0</v>
      </c>
      <c r="BA70" s="38">
        <f t="shared" si="36"/>
        <v>0</v>
      </c>
      <c r="BB70" s="38">
        <f t="shared" si="37"/>
        <v>0</v>
      </c>
      <c r="BC70" s="38">
        <f t="shared" si="38"/>
        <v>0</v>
      </c>
      <c r="BD70" s="38">
        <f t="shared" si="39"/>
        <v>0</v>
      </c>
      <c r="BE70" s="38">
        <f t="shared" si="40"/>
        <v>0</v>
      </c>
      <c r="BF70" s="38">
        <f t="shared" si="41"/>
        <v>0</v>
      </c>
      <c r="BG70" s="38">
        <f t="shared" si="53"/>
        <v>0</v>
      </c>
      <c r="BH70" s="38">
        <f t="shared" si="54"/>
        <v>0</v>
      </c>
      <c r="BI70" s="61">
        <f t="shared" si="42"/>
        <v>5573.1822500365752</v>
      </c>
    </row>
    <row r="71" spans="1:61" x14ac:dyDescent="0.3">
      <c r="A71" s="197" t="s">
        <v>3929</v>
      </c>
      <c r="B71" s="84" t="s">
        <v>124</v>
      </c>
      <c r="C71" s="84" t="s">
        <v>124</v>
      </c>
      <c r="D71" s="63">
        <f>VLOOKUP(B71,Площадь!$D$2:$E$795,2,0)</f>
        <v>33.1</v>
      </c>
      <c r="E71" s="72"/>
      <c r="F71" s="87"/>
      <c r="G71" s="87"/>
      <c r="H71" s="87"/>
      <c r="I71" s="87"/>
      <c r="J71" s="88"/>
      <c r="K71" s="88"/>
      <c r="L71" s="88"/>
      <c r="M71" s="88"/>
      <c r="N71" s="88"/>
      <c r="O71" s="88"/>
      <c r="P71" s="88">
        <v>15</v>
      </c>
      <c r="Q71" s="88">
        <v>31</v>
      </c>
      <c r="R71">
        <f t="shared" si="30"/>
        <v>46</v>
      </c>
      <c r="S71" s="162">
        <f>VLOOKUP(C71,'Общие показания'!A:I,9,0)</f>
        <v>1.1370000000000005</v>
      </c>
      <c r="T71" s="73">
        <f>VLOOKUP(B71,'Общие показания'!$A$2:$S$795,19,0)</f>
        <v>0.33699999999999974</v>
      </c>
      <c r="U71" s="39">
        <f t="shared" si="43"/>
        <v>0</v>
      </c>
      <c r="V71" s="39">
        <f t="shared" si="44"/>
        <v>0</v>
      </c>
      <c r="W71" s="39">
        <f t="shared" si="45"/>
        <v>0</v>
      </c>
      <c r="X71" s="39"/>
      <c r="Y71" s="39">
        <f t="shared" si="46"/>
        <v>-1.1370000000000005</v>
      </c>
      <c r="Z71" s="39"/>
      <c r="AA71" s="39"/>
      <c r="AB71" s="39"/>
      <c r="AC71" s="39"/>
      <c r="AD71" s="39"/>
      <c r="AE71" s="39">
        <f t="shared" si="31"/>
        <v>0</v>
      </c>
      <c r="AF71" s="39">
        <f t="shared" si="47"/>
        <v>0.10495040451289099</v>
      </c>
      <c r="AG71" s="39">
        <f t="shared" si="48"/>
        <v>0.23204959548710877</v>
      </c>
      <c r="AH71" s="39">
        <f t="shared" si="32"/>
        <v>0</v>
      </c>
      <c r="AJ71" s="39">
        <f t="shared" si="49"/>
        <v>0</v>
      </c>
      <c r="AK71" s="39">
        <f t="shared" si="33"/>
        <v>0</v>
      </c>
      <c r="AL71" s="39">
        <f t="shared" si="34"/>
        <v>0</v>
      </c>
      <c r="AM71" s="39"/>
      <c r="AS71" s="39"/>
      <c r="AT71" s="39">
        <f t="shared" si="50"/>
        <v>0.11119701227243574</v>
      </c>
      <c r="AU71" s="39">
        <f t="shared" si="51"/>
        <v>0.35675474224242382</v>
      </c>
      <c r="AW71" s="38">
        <f t="shared" si="52"/>
        <v>0</v>
      </c>
      <c r="AX71" s="38">
        <f t="shared" si="28"/>
        <v>0</v>
      </c>
      <c r="AY71" s="38">
        <f t="shared" si="29"/>
        <v>0</v>
      </c>
      <c r="AZ71" s="38">
        <f t="shared" si="35"/>
        <v>0</v>
      </c>
      <c r="BA71" s="38">
        <f t="shared" si="36"/>
        <v>0</v>
      </c>
      <c r="BB71" s="38">
        <f t="shared" si="37"/>
        <v>0</v>
      </c>
      <c r="BC71" s="38">
        <f t="shared" si="38"/>
        <v>0</v>
      </c>
      <c r="BD71" s="38">
        <f t="shared" si="39"/>
        <v>0</v>
      </c>
      <c r="BE71" s="38">
        <f t="shared" si="40"/>
        <v>0</v>
      </c>
      <c r="BF71" s="38">
        <f t="shared" si="41"/>
        <v>0</v>
      </c>
      <c r="BG71" s="38">
        <f t="shared" si="53"/>
        <v>580.21747972185972</v>
      </c>
      <c r="BH71" s="38">
        <f t="shared" si="54"/>
        <v>1580.5628120276481</v>
      </c>
      <c r="BI71" s="61">
        <f t="shared" si="42"/>
        <v>2160.7802917495078</v>
      </c>
    </row>
    <row r="72" spans="1:61" x14ac:dyDescent="0.3">
      <c r="A72" s="84" t="s">
        <v>1923</v>
      </c>
      <c r="B72" s="84" t="s">
        <v>115</v>
      </c>
      <c r="C72" s="84" t="s">
        <v>115</v>
      </c>
      <c r="D72" s="63">
        <f>VLOOKUP(B72,Площадь!$D$2:$E$795,2,0)</f>
        <v>33.1</v>
      </c>
      <c r="E72" s="72"/>
      <c r="F72" s="87">
        <v>31</v>
      </c>
      <c r="G72" s="87">
        <v>29</v>
      </c>
      <c r="H72" s="87">
        <v>31</v>
      </c>
      <c r="I72" s="87"/>
      <c r="J72" s="88"/>
      <c r="K72" s="88"/>
      <c r="L72" s="88"/>
      <c r="M72" s="88"/>
      <c r="N72" s="88"/>
      <c r="O72" s="88"/>
      <c r="P72" s="88">
        <v>15</v>
      </c>
      <c r="Q72" s="88">
        <v>31</v>
      </c>
      <c r="R72">
        <f t="shared" si="30"/>
        <v>137</v>
      </c>
      <c r="S72" s="162">
        <f>VLOOKUP(C72,'Общие показания'!A:I,9,0)</f>
        <v>1.0594860323258939</v>
      </c>
      <c r="T72" s="73">
        <f>VLOOKUP(B72,'Общие показания'!$A$2:$S$795,19,0)</f>
        <v>0.465861149700591</v>
      </c>
      <c r="U72" s="39">
        <f t="shared" si="43"/>
        <v>0.43480224801103279</v>
      </c>
      <c r="V72" s="39">
        <f t="shared" si="44"/>
        <v>0.33573472938411875</v>
      </c>
      <c r="W72" s="39">
        <f t="shared" si="45"/>
        <v>0.28894905493074236</v>
      </c>
      <c r="X72" s="39"/>
      <c r="Y72" s="39">
        <f t="shared" si="46"/>
        <v>0</v>
      </c>
      <c r="Z72" s="39"/>
      <c r="AA72" s="39"/>
      <c r="AB72" s="39"/>
      <c r="AC72" s="39"/>
      <c r="AD72" s="39"/>
      <c r="AE72" s="39">
        <f t="shared" si="31"/>
        <v>0</v>
      </c>
      <c r="AF72" s="39">
        <f t="shared" si="47"/>
        <v>0.145081056700052</v>
      </c>
      <c r="AG72" s="39">
        <f t="shared" si="48"/>
        <v>0.320780093000539</v>
      </c>
      <c r="AH72" s="39">
        <f t="shared" si="32"/>
        <v>0</v>
      </c>
      <c r="AJ72" s="39">
        <f t="shared" si="49"/>
        <v>0.47625365280211412</v>
      </c>
      <c r="AK72" s="39">
        <f t="shared" si="33"/>
        <v>0.19084086711953471</v>
      </c>
      <c r="AL72" s="39">
        <f t="shared" si="34"/>
        <v>0.27207344936584371</v>
      </c>
      <c r="AM72" s="39"/>
      <c r="AS72" s="39"/>
      <c r="AT72" s="39">
        <f t="shared" si="50"/>
        <v>0.11119701227243574</v>
      </c>
      <c r="AU72" s="39">
        <f t="shared" si="51"/>
        <v>0.35675474224242382</v>
      </c>
      <c r="AW72" s="38">
        <f t="shared" si="52"/>
        <v>2445.6020179067791</v>
      </c>
      <c r="AX72" s="38">
        <f t="shared" si="28"/>
        <v>1413.5184682305473</v>
      </c>
      <c r="AY72" s="38">
        <f t="shared" si="29"/>
        <v>1505.9863696335838</v>
      </c>
      <c r="AZ72" s="38">
        <f t="shared" si="35"/>
        <v>0</v>
      </c>
      <c r="BA72" s="38">
        <f t="shared" si="36"/>
        <v>0</v>
      </c>
      <c r="BB72" s="38">
        <f t="shared" si="37"/>
        <v>0</v>
      </c>
      <c r="BC72" s="38">
        <f t="shared" si="38"/>
        <v>0</v>
      </c>
      <c r="BD72" s="38">
        <f t="shared" si="39"/>
        <v>0</v>
      </c>
      <c r="BE72" s="38">
        <f t="shared" si="40"/>
        <v>0</v>
      </c>
      <c r="BF72" s="38">
        <f t="shared" si="41"/>
        <v>0</v>
      </c>
      <c r="BG72" s="38">
        <f t="shared" si="53"/>
        <v>687.94259722698723</v>
      </c>
      <c r="BH72" s="38">
        <f t="shared" si="54"/>
        <v>1818.7474103328</v>
      </c>
      <c r="BI72" s="61">
        <f t="shared" si="42"/>
        <v>7871.7968633306973</v>
      </c>
    </row>
    <row r="73" spans="1:61" x14ac:dyDescent="0.3">
      <c r="A73" s="84" t="s">
        <v>930</v>
      </c>
      <c r="B73" s="84" t="s">
        <v>211</v>
      </c>
      <c r="C73" s="84" t="s">
        <v>211</v>
      </c>
      <c r="D73" s="63">
        <f>VLOOKUP(B73,Площадь!$D$2:$E$795,2,0)</f>
        <v>33.1</v>
      </c>
      <c r="E73" s="72"/>
      <c r="F73" s="87">
        <v>31</v>
      </c>
      <c r="G73" s="87">
        <v>29</v>
      </c>
      <c r="H73" s="87">
        <v>31</v>
      </c>
      <c r="I73" s="87"/>
      <c r="J73" s="88"/>
      <c r="K73" s="88"/>
      <c r="L73" s="88"/>
      <c r="M73" s="88"/>
      <c r="N73" s="88"/>
      <c r="O73" s="88"/>
      <c r="P73" s="88">
        <v>15</v>
      </c>
      <c r="Q73" s="88">
        <v>31</v>
      </c>
      <c r="R73">
        <f t="shared" si="30"/>
        <v>137</v>
      </c>
      <c r="S73" s="162">
        <f>VLOOKUP(C73,'Общие показания'!A:I,9,0)</f>
        <v>1.0594860323258939</v>
      </c>
      <c r="T73" s="73">
        <f>VLOOKUP(B73,'Общие показания'!$A$2:$S$795,19,0)</f>
        <v>0.1590000000000007</v>
      </c>
      <c r="U73" s="39">
        <f t="shared" si="43"/>
        <v>0.43480224801103279</v>
      </c>
      <c r="V73" s="39">
        <f t="shared" si="44"/>
        <v>0.33573472938411875</v>
      </c>
      <c r="W73" s="39">
        <f t="shared" si="45"/>
        <v>0.28894905493074236</v>
      </c>
      <c r="X73" s="39"/>
      <c r="Y73" s="39">
        <f t="shared" si="46"/>
        <v>0</v>
      </c>
      <c r="Z73" s="39"/>
      <c r="AA73" s="39"/>
      <c r="AB73" s="39"/>
      <c r="AC73" s="39"/>
      <c r="AD73" s="39"/>
      <c r="AE73" s="39">
        <f t="shared" si="31"/>
        <v>0</v>
      </c>
      <c r="AF73" s="39">
        <f t="shared" si="47"/>
        <v>4.951665969599333E-2</v>
      </c>
      <c r="AG73" s="39">
        <f t="shared" si="48"/>
        <v>0.10948334030400737</v>
      </c>
      <c r="AH73" s="39">
        <f t="shared" si="32"/>
        <v>0</v>
      </c>
      <c r="AJ73" s="39">
        <f t="shared" si="49"/>
        <v>0.47625365280211412</v>
      </c>
      <c r="AK73" s="39">
        <f t="shared" si="33"/>
        <v>0.19084086711953471</v>
      </c>
      <c r="AL73" s="39">
        <f t="shared" si="34"/>
        <v>0.27207344936584371</v>
      </c>
      <c r="AM73" s="39"/>
      <c r="AS73" s="39"/>
      <c r="AT73" s="39">
        <f t="shared" si="50"/>
        <v>0.11119701227243574</v>
      </c>
      <c r="AU73" s="39">
        <f t="shared" si="51"/>
        <v>0.35675474224242382</v>
      </c>
      <c r="AW73" s="38">
        <f t="shared" si="52"/>
        <v>2445.6020179067791</v>
      </c>
      <c r="AX73" s="38">
        <f t="shared" si="28"/>
        <v>1413.5184682305473</v>
      </c>
      <c r="AY73" s="38">
        <f t="shared" si="29"/>
        <v>1505.9863696335838</v>
      </c>
      <c r="AZ73" s="38">
        <f t="shared" si="35"/>
        <v>0</v>
      </c>
      <c r="BA73" s="38">
        <f t="shared" si="36"/>
        <v>0</v>
      </c>
      <c r="BB73" s="38">
        <f t="shared" si="37"/>
        <v>0</v>
      </c>
      <c r="BC73" s="38">
        <f t="shared" si="38"/>
        <v>0</v>
      </c>
      <c r="BD73" s="38">
        <f t="shared" si="39"/>
        <v>0</v>
      </c>
      <c r="BE73" s="38">
        <f t="shared" si="40"/>
        <v>0</v>
      </c>
      <c r="BF73" s="38">
        <f t="shared" si="41"/>
        <v>0</v>
      </c>
      <c r="BG73" s="38">
        <f t="shared" si="53"/>
        <v>431.41335248517225</v>
      </c>
      <c r="BH73" s="38">
        <f t="shared" si="54"/>
        <v>1251.550859264338</v>
      </c>
      <c r="BI73" s="61">
        <f t="shared" si="42"/>
        <v>7048.07106752042</v>
      </c>
    </row>
    <row r="74" spans="1:61" x14ac:dyDescent="0.3">
      <c r="A74" s="84" t="s">
        <v>1435</v>
      </c>
      <c r="B74" s="84" t="s">
        <v>126</v>
      </c>
      <c r="C74" s="84" t="s">
        <v>126</v>
      </c>
      <c r="D74" s="63">
        <f>VLOOKUP(B74,Площадь!$D$2:$E$795,2,0)</f>
        <v>36.700000000000003</v>
      </c>
      <c r="E74" s="72"/>
      <c r="F74" s="87">
        <v>31</v>
      </c>
      <c r="G74" s="87">
        <v>29</v>
      </c>
      <c r="H74" s="87">
        <v>31</v>
      </c>
      <c r="I74" s="87"/>
      <c r="J74" s="88"/>
      <c r="K74" s="88"/>
      <c r="L74" s="88"/>
      <c r="M74" s="88"/>
      <c r="N74" s="88"/>
      <c r="O74" s="88"/>
      <c r="P74" s="88">
        <v>15</v>
      </c>
      <c r="Q74" s="88">
        <v>31</v>
      </c>
      <c r="R74">
        <f t="shared" si="30"/>
        <v>137</v>
      </c>
      <c r="S74" s="162">
        <f>VLOOKUP(C74,'Общие показания'!A:I,9,0)</f>
        <v>1.1747171415818825</v>
      </c>
      <c r="T74" s="73">
        <f>VLOOKUP(B74,'Общие показания'!$A$2:$S$795,19,0)</f>
        <v>0.89900000000000091</v>
      </c>
      <c r="U74" s="39">
        <f t="shared" si="43"/>
        <v>0.48209191848957417</v>
      </c>
      <c r="V74" s="39">
        <f t="shared" si="44"/>
        <v>0.37224968484583565</v>
      </c>
      <c r="W74" s="39">
        <f t="shared" si="45"/>
        <v>0.32037553824647264</v>
      </c>
      <c r="X74" s="39"/>
      <c r="Y74" s="39">
        <f t="shared" si="46"/>
        <v>0</v>
      </c>
      <c r="Z74" s="39"/>
      <c r="AA74" s="39"/>
      <c r="AB74" s="39"/>
      <c r="AC74" s="39"/>
      <c r="AD74" s="39"/>
      <c r="AE74" s="39">
        <f t="shared" si="31"/>
        <v>0</v>
      </c>
      <c r="AF74" s="39">
        <f t="shared" si="47"/>
        <v>0.27997155387860284</v>
      </c>
      <c r="AG74" s="39">
        <f t="shared" si="48"/>
        <v>0.61902844612139807</v>
      </c>
      <c r="AH74" s="39">
        <f t="shared" si="32"/>
        <v>0</v>
      </c>
      <c r="AJ74" s="39">
        <f t="shared" si="49"/>
        <v>0.52805163316729875</v>
      </c>
      <c r="AK74" s="39">
        <f t="shared" si="33"/>
        <v>0.21159697351320014</v>
      </c>
      <c r="AL74" s="39">
        <f t="shared" si="34"/>
        <v>0.30166451938750649</v>
      </c>
      <c r="AM74" s="39"/>
      <c r="AS74" s="39"/>
      <c r="AT74" s="39">
        <f t="shared" si="50"/>
        <v>0.12329094714194537</v>
      </c>
      <c r="AU74" s="39">
        <f t="shared" si="51"/>
        <v>0.39555586224462097</v>
      </c>
      <c r="AW74" s="38">
        <f t="shared" si="52"/>
        <v>2711.5889443256433</v>
      </c>
      <c r="AX74" s="38">
        <f t="shared" si="28"/>
        <v>1567.2546158326616</v>
      </c>
      <c r="AY74" s="38">
        <f t="shared" si="29"/>
        <v>1669.7794491103482</v>
      </c>
      <c r="AZ74" s="38">
        <f t="shared" si="35"/>
        <v>0</v>
      </c>
      <c r="BA74" s="38">
        <f t="shared" si="36"/>
        <v>0</v>
      </c>
      <c r="BB74" s="38">
        <f t="shared" si="37"/>
        <v>0</v>
      </c>
      <c r="BC74" s="38">
        <f t="shared" si="38"/>
        <v>0</v>
      </c>
      <c r="BD74" s="38">
        <f t="shared" si="39"/>
        <v>0</v>
      </c>
      <c r="BE74" s="38">
        <f t="shared" si="40"/>
        <v>0</v>
      </c>
      <c r="BF74" s="38">
        <f t="shared" si="41"/>
        <v>0</v>
      </c>
      <c r="BG74" s="38">
        <f t="shared" si="53"/>
        <v>1082.5017272395189</v>
      </c>
      <c r="BH74" s="38">
        <f t="shared" si="54"/>
        <v>2723.5095340054072</v>
      </c>
      <c r="BI74" s="61">
        <f t="shared" si="42"/>
        <v>9754.6342705135794</v>
      </c>
    </row>
    <row r="75" spans="1:61" x14ac:dyDescent="0.3">
      <c r="A75" s="84" t="s">
        <v>2503</v>
      </c>
      <c r="B75" s="84" t="s">
        <v>147</v>
      </c>
      <c r="C75" s="84" t="s">
        <v>147</v>
      </c>
      <c r="D75" s="63">
        <f>VLOOKUP(B75,Площадь!$D$2:$E$795,2,0)</f>
        <v>79.599999999999994</v>
      </c>
      <c r="E75" s="72"/>
      <c r="F75" s="87">
        <v>31</v>
      </c>
      <c r="G75" s="87">
        <v>29</v>
      </c>
      <c r="H75" s="87">
        <v>31</v>
      </c>
      <c r="I75" s="87"/>
      <c r="J75" s="88"/>
      <c r="K75" s="88"/>
      <c r="L75" s="88"/>
      <c r="M75" s="88"/>
      <c r="N75" s="88"/>
      <c r="O75" s="88"/>
      <c r="P75" s="88">
        <v>15</v>
      </c>
      <c r="Q75" s="88">
        <v>31</v>
      </c>
      <c r="R75">
        <f t="shared" si="30"/>
        <v>137</v>
      </c>
      <c r="S75" s="162">
        <f>VLOOKUP(C75,'Общие показания'!A:I,9,0)</f>
        <v>3.1749999999999989</v>
      </c>
      <c r="T75" s="73">
        <f>VLOOKUP(B75,'Общие показания'!$A$2:$S$795,19,0)</f>
        <v>0.74000000000000021</v>
      </c>
      <c r="U75" s="39">
        <f t="shared" si="43"/>
        <v>1.3029875763481447</v>
      </c>
      <c r="V75" s="39">
        <f t="shared" si="44"/>
        <v>1.0061083707299807</v>
      </c>
      <c r="W75" s="39">
        <f t="shared" si="45"/>
        <v>0.86590405292187356</v>
      </c>
      <c r="X75" s="39"/>
      <c r="Y75" s="39">
        <f t="shared" si="46"/>
        <v>0</v>
      </c>
      <c r="Z75" s="39"/>
      <c r="AA75" s="39"/>
      <c r="AB75" s="39"/>
      <c r="AC75" s="39"/>
      <c r="AD75" s="39"/>
      <c r="AE75" s="39">
        <f t="shared" si="31"/>
        <v>0</v>
      </c>
      <c r="AF75" s="39">
        <f t="shared" si="47"/>
        <v>0.23045489418260953</v>
      </c>
      <c r="AG75" s="39">
        <f t="shared" si="48"/>
        <v>0.50954510581739076</v>
      </c>
      <c r="AH75" s="39">
        <f t="shared" si="32"/>
        <v>0</v>
      </c>
      <c r="AJ75" s="39">
        <f t="shared" si="49"/>
        <v>1.1453108991857488</v>
      </c>
      <c r="AK75" s="39">
        <f t="shared" si="33"/>
        <v>0.45894057470437949</v>
      </c>
      <c r="AL75" s="39">
        <f t="shared" si="34"/>
        <v>0.6542914371456543</v>
      </c>
      <c r="AM75" s="39"/>
      <c r="AS75" s="39"/>
      <c r="AT75" s="39">
        <f t="shared" si="50"/>
        <v>0.26741033767026839</v>
      </c>
      <c r="AU75" s="39">
        <f t="shared" si="51"/>
        <v>0.85793587560413698</v>
      </c>
      <c r="AW75" s="38">
        <f t="shared" si="52"/>
        <v>6572.1144957841625</v>
      </c>
      <c r="AX75" s="38">
        <f t="shared" si="28"/>
        <v>3932.7187871661795</v>
      </c>
      <c r="AY75" s="38">
        <f t="shared" si="29"/>
        <v>4080.7519657176695</v>
      </c>
      <c r="AZ75" s="38">
        <f t="shared" si="35"/>
        <v>0</v>
      </c>
      <c r="BA75" s="38">
        <f t="shared" si="36"/>
        <v>0</v>
      </c>
      <c r="BB75" s="38">
        <f t="shared" si="37"/>
        <v>0</v>
      </c>
      <c r="BC75" s="38">
        <f t="shared" si="38"/>
        <v>0</v>
      </c>
      <c r="BD75" s="38">
        <f t="shared" si="39"/>
        <v>0</v>
      </c>
      <c r="BE75" s="38">
        <f t="shared" si="40"/>
        <v>0</v>
      </c>
      <c r="BF75" s="38">
        <f t="shared" si="41"/>
        <v>0</v>
      </c>
      <c r="BG75" s="38">
        <f t="shared" si="53"/>
        <v>1336.4495137765914</v>
      </c>
      <c r="BH75" s="38">
        <f t="shared" si="54"/>
        <v>3670.8112472886919</v>
      </c>
      <c r="BI75" s="61">
        <f t="shared" si="42"/>
        <v>19592.846009733294</v>
      </c>
    </row>
    <row r="76" spans="1:61" x14ac:dyDescent="0.3">
      <c r="A76" s="84" t="s">
        <v>2554</v>
      </c>
      <c r="B76" s="84" t="s">
        <v>165</v>
      </c>
      <c r="C76" s="84" t="s">
        <v>165</v>
      </c>
      <c r="D76" s="63">
        <f>VLOOKUP(B76,Площадь!$D$2:$E$795,2,0)</f>
        <v>36.799999999999997</v>
      </c>
      <c r="E76" s="72"/>
      <c r="F76" s="87">
        <v>31</v>
      </c>
      <c r="G76" s="87">
        <v>29</v>
      </c>
      <c r="H76" s="87">
        <v>31</v>
      </c>
      <c r="I76" s="87"/>
      <c r="J76" s="88"/>
      <c r="K76" s="88"/>
      <c r="L76" s="88"/>
      <c r="M76" s="88"/>
      <c r="N76" s="88"/>
      <c r="O76" s="88"/>
      <c r="P76" s="88">
        <v>15</v>
      </c>
      <c r="Q76" s="88">
        <v>31</v>
      </c>
      <c r="R76">
        <f t="shared" si="30"/>
        <v>137</v>
      </c>
      <c r="S76" s="162">
        <f>VLOOKUP(C76,'Общие показания'!A:I,9,0)</f>
        <v>1.177918005727882</v>
      </c>
      <c r="T76" s="73">
        <f>VLOOKUP(B76,'Общие показания'!$A$2:$S$795,19,0)</f>
        <v>0.84800000000000075</v>
      </c>
      <c r="U76" s="39">
        <f t="shared" si="43"/>
        <v>0.48340552044731133</v>
      </c>
      <c r="V76" s="39">
        <f t="shared" si="44"/>
        <v>0.3732639891642166</v>
      </c>
      <c r="W76" s="39">
        <f t="shared" si="45"/>
        <v>0.32124849611635403</v>
      </c>
      <c r="X76" s="39"/>
      <c r="Y76" s="39">
        <f t="shared" si="46"/>
        <v>0</v>
      </c>
      <c r="Z76" s="39"/>
      <c r="AA76" s="39"/>
      <c r="AB76" s="39"/>
      <c r="AC76" s="39"/>
      <c r="AD76" s="39"/>
      <c r="AE76" s="39">
        <f t="shared" si="31"/>
        <v>0</v>
      </c>
      <c r="AF76" s="39">
        <f t="shared" si="47"/>
        <v>0.2640888517119635</v>
      </c>
      <c r="AG76" s="39">
        <f t="shared" si="48"/>
        <v>0.58391114828803725</v>
      </c>
      <c r="AH76" s="39">
        <f t="shared" si="32"/>
        <v>0</v>
      </c>
      <c r="AJ76" s="39">
        <f t="shared" si="49"/>
        <v>0.52949046595522054</v>
      </c>
      <c r="AK76" s="39">
        <f t="shared" si="33"/>
        <v>0.21217353202413525</v>
      </c>
      <c r="AL76" s="39">
        <f t="shared" si="34"/>
        <v>0.30248649355477486</v>
      </c>
      <c r="AM76" s="39"/>
      <c r="AS76" s="39"/>
      <c r="AT76" s="39">
        <f t="shared" si="50"/>
        <v>0.12362688977720951</v>
      </c>
      <c r="AU76" s="39">
        <f t="shared" si="51"/>
        <v>0.39663367113357084</v>
      </c>
      <c r="AW76" s="38">
        <f t="shared" si="52"/>
        <v>2718.9774700595008</v>
      </c>
      <c r="AX76" s="38">
        <f t="shared" si="28"/>
        <v>1571.5250643771642</v>
      </c>
      <c r="AY76" s="38">
        <f t="shared" si="29"/>
        <v>1674.3292568735915</v>
      </c>
      <c r="AZ76" s="38">
        <f t="shared" si="35"/>
        <v>0</v>
      </c>
      <c r="BA76" s="38">
        <f t="shared" si="36"/>
        <v>0</v>
      </c>
      <c r="BB76" s="38">
        <f t="shared" si="37"/>
        <v>0</v>
      </c>
      <c r="BC76" s="38">
        <f t="shared" si="38"/>
        <v>0</v>
      </c>
      <c r="BD76" s="38">
        <f t="shared" si="39"/>
        <v>0</v>
      </c>
      <c r="BE76" s="38">
        <f t="shared" si="40"/>
        <v>0</v>
      </c>
      <c r="BF76" s="38">
        <f t="shared" si="41"/>
        <v>0</v>
      </c>
      <c r="BG76" s="38">
        <f t="shared" si="53"/>
        <v>1040.7686278238764</v>
      </c>
      <c r="BH76" s="38">
        <f t="shared" si="54"/>
        <v>2632.1352914625882</v>
      </c>
      <c r="BI76" s="61">
        <f t="shared" si="42"/>
        <v>9637.7357105967203</v>
      </c>
    </row>
    <row r="77" spans="1:61" x14ac:dyDescent="0.3">
      <c r="A77" s="84" t="s">
        <v>833</v>
      </c>
      <c r="B77" s="84" t="s">
        <v>254</v>
      </c>
      <c r="C77" s="84" t="s">
        <v>254</v>
      </c>
      <c r="D77" s="63">
        <f>VLOOKUP(B77,Площадь!$D$2:$E$795,2,0)</f>
        <v>22.7</v>
      </c>
      <c r="E77" s="72"/>
      <c r="F77" s="87">
        <v>31</v>
      </c>
      <c r="G77" s="87">
        <v>29</v>
      </c>
      <c r="H77" s="87">
        <v>31</v>
      </c>
      <c r="I77" s="87"/>
      <c r="J77" s="88"/>
      <c r="K77" s="88"/>
      <c r="L77" s="88"/>
      <c r="M77" s="88"/>
      <c r="N77" s="88"/>
      <c r="O77" s="88"/>
      <c r="P77" s="88">
        <v>15</v>
      </c>
      <c r="Q77" s="88">
        <v>31</v>
      </c>
      <c r="R77">
        <f t="shared" si="30"/>
        <v>137</v>
      </c>
      <c r="S77" s="162">
        <f>VLOOKUP(C77,'Общие показания'!A:I,9,0)</f>
        <v>0.72659616114192727</v>
      </c>
      <c r="T77" s="73">
        <f>VLOOKUP(B77,'Общие показания'!$A$2:$S$795,19,0)</f>
        <v>0.89400000000000013</v>
      </c>
      <c r="U77" s="39">
        <f t="shared" si="43"/>
        <v>0.29818764440635787</v>
      </c>
      <c r="V77" s="39">
        <f t="shared" si="44"/>
        <v>0.23024708027249235</v>
      </c>
      <c r="W77" s="39">
        <f t="shared" si="45"/>
        <v>0.1981614364630771</v>
      </c>
      <c r="X77" s="39"/>
      <c r="Y77" s="39">
        <f t="shared" si="46"/>
        <v>0</v>
      </c>
      <c r="Z77" s="39"/>
      <c r="AA77" s="39"/>
      <c r="AB77" s="39"/>
      <c r="AC77" s="39"/>
      <c r="AD77" s="39"/>
      <c r="AE77" s="39">
        <f t="shared" si="31"/>
        <v>0</v>
      </c>
      <c r="AF77" s="39">
        <f t="shared" si="47"/>
        <v>0.27841442621520662</v>
      </c>
      <c r="AG77" s="39">
        <f t="shared" si="48"/>
        <v>0.61558557378479362</v>
      </c>
      <c r="AH77" s="39">
        <f t="shared" si="32"/>
        <v>0</v>
      </c>
      <c r="AJ77" s="39">
        <f t="shared" si="49"/>
        <v>0.32661504285824744</v>
      </c>
      <c r="AK77" s="39">
        <f t="shared" si="33"/>
        <v>0.13087878198227909</v>
      </c>
      <c r="AL77" s="39">
        <f t="shared" si="34"/>
        <v>0.18658813596992907</v>
      </c>
      <c r="AM77" s="39"/>
      <c r="AS77" s="39"/>
      <c r="AT77" s="39">
        <f t="shared" si="50"/>
        <v>7.6258978204963482E-2</v>
      </c>
      <c r="AU77" s="39">
        <f t="shared" si="51"/>
        <v>0.24466261779163204</v>
      </c>
      <c r="AW77" s="38">
        <f t="shared" si="52"/>
        <v>1677.195341585616</v>
      </c>
      <c r="AX77" s="38">
        <f t="shared" si="28"/>
        <v>969.39181960221833</v>
      </c>
      <c r="AY77" s="38">
        <f t="shared" si="29"/>
        <v>1032.8063622562645</v>
      </c>
      <c r="AZ77" s="38">
        <f t="shared" si="35"/>
        <v>0</v>
      </c>
      <c r="BA77" s="38">
        <f t="shared" si="36"/>
        <v>0</v>
      </c>
      <c r="BB77" s="38">
        <f t="shared" si="37"/>
        <v>0</v>
      </c>
      <c r="BC77" s="38">
        <f t="shared" si="38"/>
        <v>0</v>
      </c>
      <c r="BD77" s="38">
        <f t="shared" si="39"/>
        <v>0</v>
      </c>
      <c r="BE77" s="38">
        <f t="shared" si="40"/>
        <v>0</v>
      </c>
      <c r="BF77" s="38">
        <f t="shared" si="41"/>
        <v>0</v>
      </c>
      <c r="BG77" s="38">
        <f t="shared" si="53"/>
        <v>952.0710998893278</v>
      </c>
      <c r="BH77" s="38">
        <f t="shared" si="54"/>
        <v>2309.2158355400938</v>
      </c>
      <c r="BI77" s="61">
        <f t="shared" si="42"/>
        <v>6940.6804588735195</v>
      </c>
    </row>
    <row r="78" spans="1:61" x14ac:dyDescent="0.3">
      <c r="A78" s="84" t="s">
        <v>1016</v>
      </c>
      <c r="B78" s="84" t="s">
        <v>309</v>
      </c>
      <c r="C78" s="84" t="s">
        <v>309</v>
      </c>
      <c r="D78" s="63">
        <f>VLOOKUP(B78,Площадь!$D$2:$E$795,2,0)</f>
        <v>57.1</v>
      </c>
      <c r="E78" s="72"/>
      <c r="F78" s="87">
        <v>31</v>
      </c>
      <c r="G78" s="87">
        <v>29</v>
      </c>
      <c r="H78" s="87">
        <v>31</v>
      </c>
      <c r="I78" s="87"/>
      <c r="J78" s="88"/>
      <c r="K78" s="88"/>
      <c r="L78" s="88"/>
      <c r="M78" s="88"/>
      <c r="N78" s="88"/>
      <c r="O78" s="88"/>
      <c r="P78" s="88">
        <v>15</v>
      </c>
      <c r="Q78" s="88">
        <v>31</v>
      </c>
      <c r="R78">
        <f t="shared" si="30"/>
        <v>137</v>
      </c>
      <c r="S78" s="162">
        <f>VLOOKUP(C78,'Общие показания'!A:I,9,0)</f>
        <v>2.4160000000000021</v>
      </c>
      <c r="T78" s="73">
        <f>VLOOKUP(B78,'Общие показания'!$A$2:$S$795,19,0)</f>
        <v>0.91300000000000026</v>
      </c>
      <c r="U78" s="39">
        <f t="shared" si="43"/>
        <v>0.99150172738806974</v>
      </c>
      <c r="V78" s="39">
        <f t="shared" si="44"/>
        <v>0.76559301533342872</v>
      </c>
      <c r="W78" s="39">
        <f t="shared" si="45"/>
        <v>0.65890525727850369</v>
      </c>
      <c r="X78" s="39"/>
      <c r="Y78" s="39">
        <f t="shared" si="46"/>
        <v>0</v>
      </c>
      <c r="Z78" s="39"/>
      <c r="AA78" s="39"/>
      <c r="AB78" s="39"/>
      <c r="AC78" s="39"/>
      <c r="AD78" s="39"/>
      <c r="AE78" s="39">
        <f t="shared" si="31"/>
        <v>0</v>
      </c>
      <c r="AF78" s="39">
        <f t="shared" si="47"/>
        <v>0.28433151133611151</v>
      </c>
      <c r="AG78" s="39">
        <f t="shared" si="48"/>
        <v>0.6286684886638888</v>
      </c>
      <c r="AH78" s="39">
        <f t="shared" si="32"/>
        <v>0</v>
      </c>
      <c r="AJ78" s="39">
        <f t="shared" si="49"/>
        <v>0.82157352190334498</v>
      </c>
      <c r="AK78" s="39">
        <f t="shared" si="33"/>
        <v>0.32921490974397077</v>
      </c>
      <c r="AL78" s="39">
        <f t="shared" si="34"/>
        <v>0.46934724951026213</v>
      </c>
      <c r="AM78" s="39"/>
      <c r="AS78" s="39"/>
      <c r="AT78" s="39">
        <f t="shared" si="50"/>
        <v>0.19182324473583326</v>
      </c>
      <c r="AU78" s="39">
        <f t="shared" si="51"/>
        <v>0.61542887559040482</v>
      </c>
      <c r="AW78" s="38">
        <f t="shared" si="52"/>
        <v>4866.9466761879021</v>
      </c>
      <c r="AX78" s="38">
        <f t="shared" si="28"/>
        <v>2938.8586017607681</v>
      </c>
      <c r="AY78" s="38">
        <f t="shared" si="29"/>
        <v>3028.6358991234915</v>
      </c>
      <c r="AZ78" s="38">
        <f t="shared" si="35"/>
        <v>0</v>
      </c>
      <c r="BA78" s="38">
        <f t="shared" si="36"/>
        <v>0</v>
      </c>
      <c r="BB78" s="38">
        <f t="shared" si="37"/>
        <v>0</v>
      </c>
      <c r="BC78" s="38">
        <f t="shared" si="38"/>
        <v>0</v>
      </c>
      <c r="BD78" s="38">
        <f t="shared" si="39"/>
        <v>0</v>
      </c>
      <c r="BE78" s="38">
        <f t="shared" si="40"/>
        <v>0</v>
      </c>
      <c r="BF78" s="38">
        <f t="shared" si="41"/>
        <v>0</v>
      </c>
      <c r="BG78" s="38">
        <f t="shared" si="53"/>
        <v>1278.1707810092857</v>
      </c>
      <c r="BH78" s="38">
        <f t="shared" si="54"/>
        <v>3339.6052007096559</v>
      </c>
      <c r="BI78" s="61">
        <f t="shared" si="42"/>
        <v>15452.217158791103</v>
      </c>
    </row>
    <row r="79" spans="1:61" x14ac:dyDescent="0.3">
      <c r="A79" s="84" t="s">
        <v>1150</v>
      </c>
      <c r="B79" s="84" t="s">
        <v>156</v>
      </c>
      <c r="C79" s="84" t="s">
        <v>156</v>
      </c>
      <c r="D79" s="63">
        <f>VLOOKUP(B79,Площадь!$D$2:$E$795,2,0)</f>
        <v>69.8</v>
      </c>
      <c r="E79" s="72"/>
      <c r="F79" s="87">
        <v>31</v>
      </c>
      <c r="G79" s="87">
        <v>29</v>
      </c>
      <c r="H79" s="87">
        <v>31</v>
      </c>
      <c r="I79" s="87"/>
      <c r="J79" s="88"/>
      <c r="K79" s="88"/>
      <c r="L79" s="88"/>
      <c r="M79" s="88"/>
      <c r="N79" s="88"/>
      <c r="O79" s="88"/>
      <c r="P79" s="88">
        <v>15</v>
      </c>
      <c r="Q79" s="88">
        <v>31</v>
      </c>
      <c r="R79">
        <f t="shared" si="30"/>
        <v>137</v>
      </c>
      <c r="S79" s="162">
        <f>VLOOKUP(C79,'Общие показания'!A:I,9,0)</f>
        <v>2.2342031739077761</v>
      </c>
      <c r="T79" s="73">
        <f>VLOOKUP(B79,'Общие показания'!$A$2:$S$795,19,0)</f>
        <v>0.30100000000000016</v>
      </c>
      <c r="U79" s="39">
        <f t="shared" si="43"/>
        <v>0.91689416650060684</v>
      </c>
      <c r="V79" s="39">
        <f t="shared" si="44"/>
        <v>0.70798441422995428</v>
      </c>
      <c r="W79" s="39">
        <f t="shared" si="45"/>
        <v>0.60932459317721499</v>
      </c>
      <c r="X79" s="39"/>
      <c r="Y79" s="39">
        <f t="shared" si="46"/>
        <v>0</v>
      </c>
      <c r="Z79" s="39"/>
      <c r="AA79" s="39"/>
      <c r="AB79" s="39"/>
      <c r="AC79" s="39"/>
      <c r="AD79" s="39"/>
      <c r="AE79" s="39">
        <f t="shared" si="31"/>
        <v>0</v>
      </c>
      <c r="AF79" s="39">
        <f t="shared" si="47"/>
        <v>9.3739085336439848E-2</v>
      </c>
      <c r="AG79" s="39">
        <f t="shared" si="48"/>
        <v>0.20726091466356034</v>
      </c>
      <c r="AH79" s="39">
        <f t="shared" si="32"/>
        <v>0</v>
      </c>
      <c r="AJ79" s="39">
        <f t="shared" si="49"/>
        <v>1.0043052859694128</v>
      </c>
      <c r="AK79" s="39">
        <f t="shared" si="33"/>
        <v>0.4024378406327348</v>
      </c>
      <c r="AL79" s="39">
        <f t="shared" si="34"/>
        <v>0.57373796875335015</v>
      </c>
      <c r="AM79" s="39"/>
      <c r="AS79" s="39"/>
      <c r="AT79" s="39">
        <f t="shared" si="50"/>
        <v>0.23448795941438108</v>
      </c>
      <c r="AU79" s="39">
        <f t="shared" si="51"/>
        <v>0.75231060448704468</v>
      </c>
      <c r="AW79" s="38">
        <f t="shared" si="52"/>
        <v>5157.1909622324229</v>
      </c>
      <c r="AX79" s="38">
        <f t="shared" ref="AX79:AX142" si="55">(V79+AK79)*$AX$1</f>
        <v>2980.773084063208</v>
      </c>
      <c r="AY79" s="38">
        <f t="shared" ref="AY79:AY142" si="56">(W79+AL79)*$AY$1</f>
        <v>3175.7658187439324</v>
      </c>
      <c r="AZ79" s="38">
        <f t="shared" si="35"/>
        <v>0</v>
      </c>
      <c r="BA79" s="38">
        <f t="shared" si="36"/>
        <v>0</v>
      </c>
      <c r="BB79" s="38">
        <f t="shared" si="37"/>
        <v>0</v>
      </c>
      <c r="BC79" s="38">
        <f t="shared" si="38"/>
        <v>0</v>
      </c>
      <c r="BD79" s="38">
        <f t="shared" si="39"/>
        <v>0</v>
      </c>
      <c r="BE79" s="38">
        <f t="shared" si="40"/>
        <v>0</v>
      </c>
      <c r="BF79" s="38">
        <f t="shared" si="41"/>
        <v>0</v>
      </c>
      <c r="BG79" s="38">
        <f t="shared" si="53"/>
        <v>881.07954984731373</v>
      </c>
      <c r="BH79" s="38">
        <f t="shared" si="54"/>
        <v>2575.8354031471181</v>
      </c>
      <c r="BI79" s="61">
        <f t="shared" si="42"/>
        <v>14770.644818033994</v>
      </c>
    </row>
    <row r="80" spans="1:61" x14ac:dyDescent="0.3">
      <c r="A80" s="84" t="s">
        <v>1184</v>
      </c>
      <c r="B80" s="84" t="s">
        <v>252</v>
      </c>
      <c r="C80" s="84" t="s">
        <v>252</v>
      </c>
      <c r="D80" s="63">
        <f>VLOOKUP(B80,Площадь!$D$2:$E$795,2,0)</f>
        <v>72.599999999999994</v>
      </c>
      <c r="E80" s="72"/>
      <c r="F80" s="87">
        <v>31</v>
      </c>
      <c r="G80" s="87">
        <v>29</v>
      </c>
      <c r="H80" s="87">
        <v>31</v>
      </c>
      <c r="I80" s="87"/>
      <c r="J80" s="88"/>
      <c r="K80" s="88"/>
      <c r="L80" s="88"/>
      <c r="M80" s="88"/>
      <c r="N80" s="88"/>
      <c r="O80" s="88"/>
      <c r="P80" s="88">
        <v>15</v>
      </c>
      <c r="Q80" s="88">
        <v>31</v>
      </c>
      <c r="R80">
        <f t="shared" si="30"/>
        <v>137</v>
      </c>
      <c r="S80" s="162">
        <f>VLOOKUP(C80,'Общие показания'!A:I,9,0)</f>
        <v>2.323827369995767</v>
      </c>
      <c r="T80" s="73">
        <f>VLOOKUP(B80,'Общие показания'!$A$2:$S$795,19,0)</f>
        <v>0.85500000000000043</v>
      </c>
      <c r="U80" s="39">
        <f t="shared" si="43"/>
        <v>0.95367502131725002</v>
      </c>
      <c r="V80" s="39">
        <f t="shared" si="44"/>
        <v>0.73638493514462289</v>
      </c>
      <c r="W80" s="39">
        <f t="shared" si="45"/>
        <v>0.63376741353389399</v>
      </c>
      <c r="X80" s="39"/>
      <c r="Y80" s="39">
        <f t="shared" si="46"/>
        <v>0</v>
      </c>
      <c r="Z80" s="39"/>
      <c r="AA80" s="39"/>
      <c r="AB80" s="39"/>
      <c r="AC80" s="39"/>
      <c r="AD80" s="39"/>
      <c r="AE80" s="39">
        <f t="shared" si="31"/>
        <v>0</v>
      </c>
      <c r="AF80" s="39">
        <f t="shared" si="47"/>
        <v>0.26626883044071781</v>
      </c>
      <c r="AG80" s="39">
        <f t="shared" si="48"/>
        <v>0.58873116955928262</v>
      </c>
      <c r="AH80" s="39">
        <f t="shared" si="32"/>
        <v>0</v>
      </c>
      <c r="AJ80" s="39">
        <f t="shared" si="49"/>
        <v>1.044592604031223</v>
      </c>
      <c r="AK80" s="39">
        <f t="shared" si="33"/>
        <v>0.418581478938919</v>
      </c>
      <c r="AL80" s="39">
        <f t="shared" si="34"/>
        <v>0.59675324543686559</v>
      </c>
      <c r="AM80" s="39"/>
      <c r="AS80" s="39"/>
      <c r="AT80" s="39">
        <f t="shared" si="50"/>
        <v>0.24389435320177744</v>
      </c>
      <c r="AU80" s="39">
        <f t="shared" si="51"/>
        <v>0.78248925337764252</v>
      </c>
      <c r="AW80" s="38">
        <f t="shared" si="52"/>
        <v>5364.0696827804277</v>
      </c>
      <c r="AX80" s="38">
        <f t="shared" si="55"/>
        <v>3100.3456433092965</v>
      </c>
      <c r="AY80" s="38">
        <f t="shared" si="56"/>
        <v>3303.1604361147483</v>
      </c>
      <c r="AZ80" s="38">
        <f t="shared" si="35"/>
        <v>0</v>
      </c>
      <c r="BA80" s="38">
        <f t="shared" si="36"/>
        <v>0</v>
      </c>
      <c r="BB80" s="38">
        <f t="shared" si="37"/>
        <v>0</v>
      </c>
      <c r="BC80" s="38">
        <f t="shared" si="38"/>
        <v>0</v>
      </c>
      <c r="BD80" s="38">
        <f t="shared" si="39"/>
        <v>0</v>
      </c>
      <c r="BE80" s="38">
        <f t="shared" si="40"/>
        <v>0</v>
      </c>
      <c r="BF80" s="38">
        <f t="shared" si="41"/>
        <v>0</v>
      </c>
      <c r="BG80" s="38">
        <f t="shared" si="53"/>
        <v>1369.4616436425686</v>
      </c>
      <c r="BH80" s="38">
        <f t="shared" si="54"/>
        <v>3680.8492545149647</v>
      </c>
      <c r="BI80" s="61">
        <f t="shared" si="42"/>
        <v>16817.886660362004</v>
      </c>
    </row>
    <row r="81" spans="1:61" x14ac:dyDescent="0.3">
      <c r="A81" s="84" t="s">
        <v>1865</v>
      </c>
      <c r="B81" s="84" t="s">
        <v>234</v>
      </c>
      <c r="C81" s="84" t="s">
        <v>234</v>
      </c>
      <c r="D81" s="63">
        <f>VLOOKUP(B81,Площадь!$D$2:$E$795,2,0)</f>
        <v>58.6</v>
      </c>
      <c r="E81" s="72"/>
      <c r="F81" s="87">
        <v>31</v>
      </c>
      <c r="G81" s="87">
        <v>29</v>
      </c>
      <c r="H81" s="87">
        <v>31</v>
      </c>
      <c r="I81" s="87"/>
      <c r="J81" s="88"/>
      <c r="K81" s="88"/>
      <c r="L81" s="88"/>
      <c r="M81" s="88"/>
      <c r="N81" s="88"/>
      <c r="O81" s="88"/>
      <c r="P81" s="88">
        <v>15</v>
      </c>
      <c r="Q81" s="88">
        <v>31</v>
      </c>
      <c r="R81">
        <f t="shared" si="30"/>
        <v>137</v>
      </c>
      <c r="S81" s="162">
        <f>VLOOKUP(C81,'Общие показания'!A:I,9,0)</f>
        <v>1.8757063895558121</v>
      </c>
      <c r="T81" s="73">
        <f>VLOOKUP(B81,'Общие показания'!$A$2:$S$795,19,0)</f>
        <v>0.90399999999999991</v>
      </c>
      <c r="U81" s="39">
        <f t="shared" si="43"/>
        <v>0.76977074723403383</v>
      </c>
      <c r="V81" s="39">
        <f t="shared" si="44"/>
        <v>0.59438233057127976</v>
      </c>
      <c r="W81" s="39">
        <f t="shared" si="45"/>
        <v>0.51155331175049856</v>
      </c>
      <c r="X81" s="39"/>
      <c r="Y81" s="39">
        <f t="shared" si="46"/>
        <v>0</v>
      </c>
      <c r="Z81" s="39"/>
      <c r="AA81" s="39"/>
      <c r="AB81" s="39"/>
      <c r="AC81" s="39"/>
      <c r="AD81" s="39"/>
      <c r="AE81" s="39">
        <f t="shared" si="31"/>
        <v>0</v>
      </c>
      <c r="AF81" s="39">
        <f t="shared" si="47"/>
        <v>0.28152868154199856</v>
      </c>
      <c r="AG81" s="39">
        <f t="shared" si="48"/>
        <v>0.62247131845800141</v>
      </c>
      <c r="AH81" s="39">
        <f t="shared" si="32"/>
        <v>0</v>
      </c>
      <c r="AJ81" s="39">
        <f t="shared" si="49"/>
        <v>0.84315601372217186</v>
      </c>
      <c r="AK81" s="39">
        <f t="shared" si="33"/>
        <v>0.33786328740799804</v>
      </c>
      <c r="AL81" s="39">
        <f t="shared" si="34"/>
        <v>0.48167686201928828</v>
      </c>
      <c r="AM81" s="39"/>
      <c r="AS81" s="39"/>
      <c r="AT81" s="39">
        <f t="shared" si="50"/>
        <v>0.1968623842647956</v>
      </c>
      <c r="AU81" s="39">
        <f t="shared" si="51"/>
        <v>0.63159600892465362</v>
      </c>
      <c r="AW81" s="38">
        <f t="shared" si="52"/>
        <v>4329.6760800404008</v>
      </c>
      <c r="AX81" s="38">
        <f t="shared" si="55"/>
        <v>2502.4828470788543</v>
      </c>
      <c r="AY81" s="38">
        <f t="shared" si="56"/>
        <v>2666.1873492606651</v>
      </c>
      <c r="AZ81" s="38">
        <f t="shared" si="35"/>
        <v>0</v>
      </c>
      <c r="BA81" s="38">
        <f t="shared" si="36"/>
        <v>0</v>
      </c>
      <c r="BB81" s="38">
        <f t="shared" si="37"/>
        <v>0</v>
      </c>
      <c r="BC81" s="38">
        <f t="shared" si="38"/>
        <v>0</v>
      </c>
      <c r="BD81" s="38">
        <f t="shared" si="39"/>
        <v>0</v>
      </c>
      <c r="BE81" s="38">
        <f t="shared" si="40"/>
        <v>0</v>
      </c>
      <c r="BF81" s="38">
        <f t="shared" si="41"/>
        <v>0</v>
      </c>
      <c r="BG81" s="38">
        <f t="shared" si="53"/>
        <v>1284.173841409126</v>
      </c>
      <c r="BH81" s="38">
        <f t="shared" si="54"/>
        <v>3366.3681709329039</v>
      </c>
      <c r="BI81" s="61">
        <f t="shared" si="42"/>
        <v>14148.888288721948</v>
      </c>
    </row>
    <row r="82" spans="1:61" x14ac:dyDescent="0.3">
      <c r="A82" s="84" t="s">
        <v>529</v>
      </c>
      <c r="B82" s="84" t="s">
        <v>319</v>
      </c>
      <c r="C82" s="84" t="s">
        <v>319</v>
      </c>
      <c r="D82" s="63">
        <f>VLOOKUP(B82,Площадь!$D$2:$E$795,2,0)</f>
        <v>33.1</v>
      </c>
      <c r="E82" s="72"/>
      <c r="F82" s="87">
        <v>31</v>
      </c>
      <c r="G82" s="87">
        <v>29</v>
      </c>
      <c r="H82" s="87">
        <v>31</v>
      </c>
      <c r="I82" s="87"/>
      <c r="J82" s="88"/>
      <c r="K82" s="88"/>
      <c r="L82" s="88"/>
      <c r="M82" s="88"/>
      <c r="N82" s="88"/>
      <c r="O82" s="88"/>
      <c r="P82" s="88">
        <v>15</v>
      </c>
      <c r="Q82" s="88">
        <v>31</v>
      </c>
      <c r="R82">
        <f t="shared" si="30"/>
        <v>137</v>
      </c>
      <c r="S82" s="162">
        <f>VLOOKUP(C82,'Общие показания'!A:I,9,0)</f>
        <v>1.6320000000000014</v>
      </c>
      <c r="T82" s="73">
        <f>VLOOKUP(B82,'Общие показания'!$A$2:$S$795,19,0)</f>
        <v>0.74699999999999989</v>
      </c>
      <c r="U82" s="39">
        <f t="shared" si="43"/>
        <v>0.66975613373233855</v>
      </c>
      <c r="V82" s="39">
        <f t="shared" si="44"/>
        <v>0.51715554678152142</v>
      </c>
      <c r="W82" s="39">
        <f t="shared" si="45"/>
        <v>0.44508831948614153</v>
      </c>
      <c r="X82" s="39"/>
      <c r="Y82" s="39">
        <f t="shared" si="46"/>
        <v>0</v>
      </c>
      <c r="Z82" s="39"/>
      <c r="AA82" s="39"/>
      <c r="AB82" s="39"/>
      <c r="AC82" s="39"/>
      <c r="AD82" s="39"/>
      <c r="AE82" s="39">
        <f t="shared" si="31"/>
        <v>0</v>
      </c>
      <c r="AF82" s="39">
        <f t="shared" si="47"/>
        <v>0.23263487291136384</v>
      </c>
      <c r="AG82" s="39">
        <f t="shared" si="48"/>
        <v>0.51436512708863613</v>
      </c>
      <c r="AH82" s="39">
        <f t="shared" si="32"/>
        <v>0</v>
      </c>
      <c r="AJ82" s="39">
        <f t="shared" si="49"/>
        <v>0.47625365280211412</v>
      </c>
      <c r="AK82" s="39">
        <f t="shared" si="33"/>
        <v>0.19084086711953471</v>
      </c>
      <c r="AL82" s="39">
        <f t="shared" si="34"/>
        <v>0.27207344936584371</v>
      </c>
      <c r="AM82" s="39"/>
      <c r="AS82" s="39"/>
      <c r="AT82" s="39">
        <f t="shared" si="50"/>
        <v>0.11119701227243574</v>
      </c>
      <c r="AU82" s="39">
        <f t="shared" si="51"/>
        <v>0.35675474224242382</v>
      </c>
      <c r="AW82" s="38">
        <f t="shared" si="52"/>
        <v>3076.3028305816238</v>
      </c>
      <c r="AX82" s="38">
        <f t="shared" si="55"/>
        <v>1900.5172536194393</v>
      </c>
      <c r="AY82" s="38">
        <f t="shared" si="56"/>
        <v>1925.1203658355153</v>
      </c>
      <c r="AZ82" s="38">
        <f t="shared" si="35"/>
        <v>0</v>
      </c>
      <c r="BA82" s="38">
        <f t="shared" si="36"/>
        <v>0</v>
      </c>
      <c r="BB82" s="38">
        <f t="shared" si="37"/>
        <v>0</v>
      </c>
      <c r="BC82" s="38">
        <f t="shared" si="38"/>
        <v>0</v>
      </c>
      <c r="BD82" s="38">
        <f t="shared" si="39"/>
        <v>0</v>
      </c>
      <c r="BE82" s="38">
        <f t="shared" si="40"/>
        <v>0</v>
      </c>
      <c r="BF82" s="38">
        <f t="shared" si="41"/>
        <v>0</v>
      </c>
      <c r="BG82" s="38">
        <f t="shared" si="53"/>
        <v>922.96855931198434</v>
      </c>
      <c r="BH82" s="38">
        <f t="shared" si="54"/>
        <v>2338.3993324375242</v>
      </c>
      <c r="BI82" s="61">
        <f t="shared" si="42"/>
        <v>10163.308341786087</v>
      </c>
    </row>
    <row r="83" spans="1:61" x14ac:dyDescent="0.3">
      <c r="A83" s="84" t="s">
        <v>1452</v>
      </c>
      <c r="B83" s="84" t="s">
        <v>172</v>
      </c>
      <c r="C83" s="84" t="s">
        <v>172</v>
      </c>
      <c r="D83" s="63">
        <f>VLOOKUP(B83,Площадь!$D$2:$E$795,2,0)</f>
        <v>33.1</v>
      </c>
      <c r="E83" s="72"/>
      <c r="F83" s="87">
        <v>31</v>
      </c>
      <c r="G83" s="87">
        <v>29</v>
      </c>
      <c r="H83" s="87">
        <v>31</v>
      </c>
      <c r="I83" s="87"/>
      <c r="J83" s="88"/>
      <c r="K83" s="88"/>
      <c r="L83" s="88"/>
      <c r="M83" s="88"/>
      <c r="N83" s="88"/>
      <c r="O83" s="88"/>
      <c r="P83" s="88">
        <v>15</v>
      </c>
      <c r="Q83" s="88">
        <v>31</v>
      </c>
      <c r="R83">
        <f t="shared" si="30"/>
        <v>137</v>
      </c>
      <c r="S83" s="162">
        <f>VLOOKUP(C83,'Общие показания'!A:I,9,0)</f>
        <v>2.0620000000000003</v>
      </c>
      <c r="T83" s="73">
        <f>VLOOKUP(B83,'Общие показания'!$A$2:$S$795,19,0)</f>
        <v>0.67600000000000016</v>
      </c>
      <c r="U83" s="39">
        <f t="shared" si="43"/>
        <v>0.84622374249759869</v>
      </c>
      <c r="V83" s="39">
        <f t="shared" si="44"/>
        <v>0.65341589305361292</v>
      </c>
      <c r="W83" s="39">
        <f t="shared" si="45"/>
        <v>0.56236036444878867</v>
      </c>
      <c r="X83" s="39"/>
      <c r="Y83" s="39">
        <f t="shared" si="46"/>
        <v>0</v>
      </c>
      <c r="Z83" s="39"/>
      <c r="AA83" s="39"/>
      <c r="AB83" s="39"/>
      <c r="AC83" s="39"/>
      <c r="AD83" s="39"/>
      <c r="AE83" s="39">
        <f t="shared" si="31"/>
        <v>0</v>
      </c>
      <c r="AF83" s="39">
        <f t="shared" si="47"/>
        <v>0.2105236600911406</v>
      </c>
      <c r="AG83" s="39">
        <f t="shared" si="48"/>
        <v>0.46547633990885962</v>
      </c>
      <c r="AH83" s="39">
        <f t="shared" si="32"/>
        <v>0</v>
      </c>
      <c r="AJ83" s="39">
        <f t="shared" si="49"/>
        <v>0.47625365280211412</v>
      </c>
      <c r="AK83" s="39">
        <f t="shared" si="33"/>
        <v>0.19084086711953471</v>
      </c>
      <c r="AL83" s="39">
        <f t="shared" si="34"/>
        <v>0.27207344936584371</v>
      </c>
      <c r="AM83" s="39"/>
      <c r="AS83" s="39"/>
      <c r="AT83" s="39">
        <f t="shared" si="50"/>
        <v>0.11119701227243574</v>
      </c>
      <c r="AU83" s="39">
        <f t="shared" si="51"/>
        <v>0.35675474224242382</v>
      </c>
      <c r="AW83" s="38">
        <f t="shared" si="52"/>
        <v>3550.0054208467373</v>
      </c>
      <c r="AX83" s="38">
        <f t="shared" si="55"/>
        <v>2266.2890767383906</v>
      </c>
      <c r="AY83" s="38">
        <f t="shared" si="56"/>
        <v>2239.9207524514463</v>
      </c>
      <c r="AZ83" s="38">
        <f t="shared" si="35"/>
        <v>0</v>
      </c>
      <c r="BA83" s="38">
        <f t="shared" si="36"/>
        <v>0</v>
      </c>
      <c r="BB83" s="38">
        <f t="shared" si="37"/>
        <v>0</v>
      </c>
      <c r="BC83" s="38">
        <f t="shared" si="38"/>
        <v>0</v>
      </c>
      <c r="BD83" s="38">
        <f t="shared" si="39"/>
        <v>0</v>
      </c>
      <c r="BE83" s="38">
        <f t="shared" si="40"/>
        <v>0</v>
      </c>
      <c r="BF83" s="38">
        <f t="shared" si="41"/>
        <v>0</v>
      </c>
      <c r="BG83" s="38">
        <f t="shared" si="53"/>
        <v>863.61410406588982</v>
      </c>
      <c r="BH83" s="38">
        <f t="shared" si="54"/>
        <v>2207.1642276836196</v>
      </c>
      <c r="BI83" s="61">
        <f t="shared" si="42"/>
        <v>11126.993581786082</v>
      </c>
    </row>
    <row r="84" spans="1:61" x14ac:dyDescent="0.3">
      <c r="A84" s="84" t="s">
        <v>537</v>
      </c>
      <c r="B84" s="84" t="s">
        <v>125</v>
      </c>
      <c r="C84" s="84" t="s">
        <v>125</v>
      </c>
      <c r="D84" s="63">
        <f>VLOOKUP(B84,Площадь!$D$2:$E$795,2,0)</f>
        <v>33.1</v>
      </c>
      <c r="E84" s="72"/>
      <c r="F84" s="87">
        <v>31</v>
      </c>
      <c r="G84" s="87">
        <v>29</v>
      </c>
      <c r="H84" s="87">
        <v>31</v>
      </c>
      <c r="I84" s="87"/>
      <c r="J84" s="88"/>
      <c r="K84" s="88"/>
      <c r="L84" s="88"/>
      <c r="M84" s="88"/>
      <c r="N84" s="88"/>
      <c r="O84" s="88"/>
      <c r="P84" s="88">
        <v>15</v>
      </c>
      <c r="Q84" s="88">
        <v>31</v>
      </c>
      <c r="R84">
        <f t="shared" si="30"/>
        <v>137</v>
      </c>
      <c r="S84" s="162">
        <f>VLOOKUP(C84,'Общие показания'!A:I,9,0)</f>
        <v>1.0594860323258939</v>
      </c>
      <c r="T84" s="73">
        <f>VLOOKUP(B84,'Общие показания'!$A$2:$S$795,19,0)</f>
        <v>0.89400000000000013</v>
      </c>
      <c r="U84" s="39">
        <f t="shared" si="43"/>
        <v>0.43480224801103279</v>
      </c>
      <c r="V84" s="39">
        <f t="shared" si="44"/>
        <v>0.33573472938411875</v>
      </c>
      <c r="W84" s="39">
        <f t="shared" si="45"/>
        <v>0.28894905493074236</v>
      </c>
      <c r="X84" s="39"/>
      <c r="Y84" s="39">
        <f t="shared" si="46"/>
        <v>0</v>
      </c>
      <c r="Z84" s="39"/>
      <c r="AA84" s="39"/>
      <c r="AB84" s="39"/>
      <c r="AC84" s="39"/>
      <c r="AD84" s="39"/>
      <c r="AE84" s="39">
        <f t="shared" si="31"/>
        <v>0</v>
      </c>
      <c r="AF84" s="39">
        <f t="shared" si="47"/>
        <v>0.27841442621520662</v>
      </c>
      <c r="AG84" s="39">
        <f t="shared" si="48"/>
        <v>0.61558557378479362</v>
      </c>
      <c r="AH84" s="39">
        <f t="shared" si="32"/>
        <v>0</v>
      </c>
      <c r="AJ84" s="39">
        <f t="shared" si="49"/>
        <v>0.47625365280211412</v>
      </c>
      <c r="AK84" s="39">
        <f t="shared" si="33"/>
        <v>0.19084086711953471</v>
      </c>
      <c r="AL84" s="39">
        <f t="shared" si="34"/>
        <v>0.27207344936584371</v>
      </c>
      <c r="AM84" s="39"/>
      <c r="AS84" s="39"/>
      <c r="AT84" s="39">
        <f t="shared" si="50"/>
        <v>0.11119701227243574</v>
      </c>
      <c r="AU84" s="39">
        <f t="shared" si="51"/>
        <v>0.35675474224242382</v>
      </c>
      <c r="AW84" s="38">
        <f t="shared" si="52"/>
        <v>2445.6020179067791</v>
      </c>
      <c r="AX84" s="38">
        <f t="shared" si="55"/>
        <v>1413.5184682305473</v>
      </c>
      <c r="AY84" s="38">
        <f t="shared" si="56"/>
        <v>1505.9863696335838</v>
      </c>
      <c r="AZ84" s="38">
        <f t="shared" si="35"/>
        <v>0</v>
      </c>
      <c r="BA84" s="38">
        <f t="shared" si="36"/>
        <v>0</v>
      </c>
      <c r="BB84" s="38">
        <f t="shared" si="37"/>
        <v>0</v>
      </c>
      <c r="BC84" s="38">
        <f t="shared" si="38"/>
        <v>0</v>
      </c>
      <c r="BD84" s="38">
        <f t="shared" si="39"/>
        <v>0</v>
      </c>
      <c r="BE84" s="38">
        <f t="shared" si="40"/>
        <v>0</v>
      </c>
      <c r="BF84" s="38">
        <f t="shared" si="41"/>
        <v>0</v>
      </c>
      <c r="BG84" s="38">
        <f t="shared" si="53"/>
        <v>1045.8573610186877</v>
      </c>
      <c r="BH84" s="38">
        <f t="shared" si="54"/>
        <v>2610.1114507308216</v>
      </c>
      <c r="BI84" s="61">
        <f t="shared" si="42"/>
        <v>9021.0756675204193</v>
      </c>
    </row>
    <row r="85" spans="1:61" x14ac:dyDescent="0.3">
      <c r="A85" s="84" t="s">
        <v>1717</v>
      </c>
      <c r="B85" s="84" t="s">
        <v>320</v>
      </c>
      <c r="C85" s="84" t="s">
        <v>320</v>
      </c>
      <c r="D85" s="63">
        <f>VLOOKUP(B85,Площадь!$D$2:$E$795,2,0)</f>
        <v>36.700000000000003</v>
      </c>
      <c r="E85" s="72"/>
      <c r="F85" s="87">
        <v>31</v>
      </c>
      <c r="G85" s="87">
        <v>29</v>
      </c>
      <c r="H85" s="87">
        <v>31</v>
      </c>
      <c r="I85" s="87"/>
      <c r="J85" s="88"/>
      <c r="K85" s="88"/>
      <c r="L85" s="88"/>
      <c r="M85" s="88"/>
      <c r="N85" s="88"/>
      <c r="O85" s="88"/>
      <c r="P85" s="88">
        <v>15</v>
      </c>
      <c r="Q85" s="88">
        <v>31</v>
      </c>
      <c r="R85">
        <f t="shared" si="30"/>
        <v>137</v>
      </c>
      <c r="S85" s="162">
        <f>VLOOKUP(C85,'Общие показания'!A:I,9,0)</f>
        <v>1.972999999999999</v>
      </c>
      <c r="T85" s="73">
        <f>VLOOKUP(B85,'Общие показания'!$A$2:$S$795,19,0)</f>
        <v>0.33099999999999952</v>
      </c>
      <c r="U85" s="39">
        <f t="shared" si="43"/>
        <v>0.80969905138106746</v>
      </c>
      <c r="V85" s="39">
        <f t="shared" si="44"/>
        <v>0.62521317022055167</v>
      </c>
      <c r="W85" s="39">
        <f t="shared" si="45"/>
        <v>0.53808777839837996</v>
      </c>
      <c r="X85" s="39"/>
      <c r="Y85" s="39">
        <f t="shared" si="46"/>
        <v>0</v>
      </c>
      <c r="Z85" s="39"/>
      <c r="AA85" s="39"/>
      <c r="AB85" s="39"/>
      <c r="AC85" s="39"/>
      <c r="AD85" s="39"/>
      <c r="AE85" s="39">
        <f t="shared" si="31"/>
        <v>0</v>
      </c>
      <c r="AF85" s="39">
        <f t="shared" si="47"/>
        <v>0.1030818513168157</v>
      </c>
      <c r="AG85" s="39">
        <f t="shared" si="48"/>
        <v>0.22791814868318383</v>
      </c>
      <c r="AH85" s="39">
        <f t="shared" si="32"/>
        <v>0</v>
      </c>
      <c r="AJ85" s="39">
        <f t="shared" si="49"/>
        <v>0.52805163316729875</v>
      </c>
      <c r="AK85" s="39">
        <f t="shared" si="33"/>
        <v>0.21159697351320014</v>
      </c>
      <c r="AL85" s="39">
        <f t="shared" si="34"/>
        <v>0.30166451938750649</v>
      </c>
      <c r="AM85" s="39"/>
      <c r="AS85" s="39"/>
      <c r="AT85" s="39">
        <f t="shared" si="50"/>
        <v>0.12329094714194537</v>
      </c>
      <c r="AU85" s="39">
        <f t="shared" si="51"/>
        <v>0.39555586224462097</v>
      </c>
      <c r="AW85" s="38">
        <f t="shared" si="52"/>
        <v>3591.0044275742525</v>
      </c>
      <c r="AX85" s="38">
        <f t="shared" si="55"/>
        <v>2246.2996774331341</v>
      </c>
      <c r="AY85" s="38">
        <f t="shared" si="56"/>
        <v>2254.1974780845221</v>
      </c>
      <c r="AZ85" s="38">
        <f t="shared" si="35"/>
        <v>0</v>
      </c>
      <c r="BA85" s="38">
        <f t="shared" si="36"/>
        <v>0</v>
      </c>
      <c r="BB85" s="38">
        <f t="shared" si="37"/>
        <v>0</v>
      </c>
      <c r="BC85" s="38">
        <f t="shared" si="38"/>
        <v>0</v>
      </c>
      <c r="BD85" s="38">
        <f t="shared" si="39"/>
        <v>0</v>
      </c>
      <c r="BE85" s="38">
        <f t="shared" si="40"/>
        <v>0</v>
      </c>
      <c r="BF85" s="38">
        <f t="shared" si="41"/>
        <v>0</v>
      </c>
      <c r="BG85" s="38">
        <f t="shared" si="53"/>
        <v>607.66608527075994</v>
      </c>
      <c r="BH85" s="38">
        <f t="shared" si="54"/>
        <v>1673.6286959741619</v>
      </c>
      <c r="BI85" s="61">
        <f t="shared" si="42"/>
        <v>10372.796364336831</v>
      </c>
    </row>
    <row r="86" spans="1:61" x14ac:dyDescent="0.3">
      <c r="A86" s="84" t="s">
        <v>842</v>
      </c>
      <c r="B86" s="84" t="s">
        <v>32</v>
      </c>
      <c r="C86" s="84" t="s">
        <v>32</v>
      </c>
      <c r="D86" s="63">
        <f>VLOOKUP(B86,Площадь!$D$2:$E$795,2,0)</f>
        <v>79.599999999999994</v>
      </c>
      <c r="E86" s="72"/>
      <c r="F86" s="87">
        <v>31</v>
      </c>
      <c r="G86" s="87">
        <v>29</v>
      </c>
      <c r="H86" s="87">
        <v>31</v>
      </c>
      <c r="I86" s="87"/>
      <c r="J86" s="88"/>
      <c r="K86" s="88"/>
      <c r="L86" s="88"/>
      <c r="M86" s="88"/>
      <c r="N86" s="88"/>
      <c r="O86" s="88"/>
      <c r="P86" s="88">
        <v>15</v>
      </c>
      <c r="Q86" s="88">
        <v>31</v>
      </c>
      <c r="R86">
        <f t="shared" si="30"/>
        <v>137</v>
      </c>
      <c r="S86" s="162">
        <f>VLOOKUP(C86,'Общие показания'!A:I,9,0)</f>
        <v>2.5478878602157446</v>
      </c>
      <c r="T86" s="73">
        <f>VLOOKUP(B86,'Общие показания'!$A$2:$S$795,19,0)</f>
        <v>0.90300000000000047</v>
      </c>
      <c r="U86" s="39">
        <f t="shared" si="43"/>
        <v>1.0456271583588581</v>
      </c>
      <c r="V86" s="39">
        <f t="shared" si="44"/>
        <v>0.80738623743129456</v>
      </c>
      <c r="W86" s="39">
        <f t="shared" si="45"/>
        <v>0.69487446442559186</v>
      </c>
      <c r="X86" s="39"/>
      <c r="Y86" s="39">
        <f t="shared" si="46"/>
        <v>0</v>
      </c>
      <c r="Z86" s="39"/>
      <c r="AA86" s="39"/>
      <c r="AB86" s="39"/>
      <c r="AC86" s="39"/>
      <c r="AD86" s="39"/>
      <c r="AE86" s="39">
        <f t="shared" si="31"/>
        <v>0</v>
      </c>
      <c r="AF86" s="39">
        <f t="shared" si="47"/>
        <v>0.28121725600931952</v>
      </c>
      <c r="AG86" s="39">
        <f t="shared" si="48"/>
        <v>0.62178274399068101</v>
      </c>
      <c r="AH86" s="39">
        <f t="shared" si="32"/>
        <v>0</v>
      </c>
      <c r="AJ86" s="39">
        <f t="shared" si="49"/>
        <v>1.1453108991857488</v>
      </c>
      <c r="AK86" s="39">
        <f t="shared" si="33"/>
        <v>0.45894057470437949</v>
      </c>
      <c r="AL86" s="39">
        <f t="shared" si="34"/>
        <v>0.6542914371456543</v>
      </c>
      <c r="AM86" s="39"/>
      <c r="AS86" s="39"/>
      <c r="AT86" s="39">
        <f t="shared" si="50"/>
        <v>0.26741033767026839</v>
      </c>
      <c r="AU86" s="39">
        <f t="shared" si="51"/>
        <v>0.85793587560413698</v>
      </c>
      <c r="AW86" s="38">
        <f t="shared" si="52"/>
        <v>5881.2664841504411</v>
      </c>
      <c r="AX86" s="38">
        <f t="shared" si="55"/>
        <v>3399.2770414245183</v>
      </c>
      <c r="AY86" s="38">
        <f t="shared" si="56"/>
        <v>3621.6469795417906</v>
      </c>
      <c r="AZ86" s="38">
        <f t="shared" si="35"/>
        <v>0</v>
      </c>
      <c r="BA86" s="38">
        <f t="shared" si="36"/>
        <v>0</v>
      </c>
      <c r="BB86" s="38">
        <f t="shared" si="37"/>
        <v>0</v>
      </c>
      <c r="BC86" s="38">
        <f t="shared" si="38"/>
        <v>0</v>
      </c>
      <c r="BD86" s="38">
        <f t="shared" si="39"/>
        <v>0</v>
      </c>
      <c r="BE86" s="38">
        <f t="shared" si="40"/>
        <v>0</v>
      </c>
      <c r="BF86" s="38">
        <f t="shared" si="41"/>
        <v>0</v>
      </c>
      <c r="BG86" s="38">
        <f t="shared" si="53"/>
        <v>1472.7139673697386</v>
      </c>
      <c r="BH86" s="38">
        <f t="shared" si="54"/>
        <v>3972.0974736955459</v>
      </c>
      <c r="BI86" s="61">
        <f t="shared" si="42"/>
        <v>18347.001946182034</v>
      </c>
    </row>
    <row r="87" spans="1:61" x14ac:dyDescent="0.3">
      <c r="A87" s="84" t="s">
        <v>2519</v>
      </c>
      <c r="B87" s="84" t="s">
        <v>329</v>
      </c>
      <c r="C87" s="84" t="s">
        <v>329</v>
      </c>
      <c r="D87" s="63">
        <f>VLOOKUP(B87,Площадь!$D$2:$E$795,2,0)</f>
        <v>72.599999999999994</v>
      </c>
      <c r="E87" s="72"/>
      <c r="F87" s="87">
        <v>31</v>
      </c>
      <c r="G87" s="87">
        <v>29</v>
      </c>
      <c r="H87" s="87">
        <v>31</v>
      </c>
      <c r="I87" s="87"/>
      <c r="J87" s="88"/>
      <c r="K87" s="88"/>
      <c r="L87" s="88"/>
      <c r="M87" s="88"/>
      <c r="N87" s="88"/>
      <c r="O87" s="88"/>
      <c r="P87" s="88">
        <v>15</v>
      </c>
      <c r="Q87" s="88">
        <v>31</v>
      </c>
      <c r="R87">
        <f t="shared" si="30"/>
        <v>137</v>
      </c>
      <c r="S87" s="162">
        <f>VLOOKUP(C87,'Общие показания'!A:I,9,0)</f>
        <v>2.323827369995767</v>
      </c>
      <c r="T87" s="73">
        <f>VLOOKUP(B87,'Общие показания'!$A$2:$S$795,19,0)</f>
        <v>1.291999999999998</v>
      </c>
      <c r="U87" s="39">
        <f t="shared" si="43"/>
        <v>0.95367502131725002</v>
      </c>
      <c r="V87" s="39">
        <f t="shared" si="44"/>
        <v>0.73638493514462289</v>
      </c>
      <c r="W87" s="39">
        <f t="shared" si="45"/>
        <v>0.63376741353389399</v>
      </c>
      <c r="X87" s="39"/>
      <c r="Y87" s="39">
        <f t="shared" si="46"/>
        <v>0</v>
      </c>
      <c r="Z87" s="39"/>
      <c r="AA87" s="39"/>
      <c r="AB87" s="39"/>
      <c r="AC87" s="39"/>
      <c r="AD87" s="39"/>
      <c r="AE87" s="39">
        <f t="shared" si="31"/>
        <v>0</v>
      </c>
      <c r="AF87" s="39">
        <f t="shared" si="47"/>
        <v>0.40236178822152835</v>
      </c>
      <c r="AG87" s="39">
        <f t="shared" si="48"/>
        <v>0.8896382117784698</v>
      </c>
      <c r="AH87" s="39">
        <f t="shared" si="32"/>
        <v>0</v>
      </c>
      <c r="AJ87" s="39">
        <f t="shared" si="49"/>
        <v>1.044592604031223</v>
      </c>
      <c r="AK87" s="39">
        <f t="shared" si="33"/>
        <v>0.418581478938919</v>
      </c>
      <c r="AL87" s="39">
        <f t="shared" si="34"/>
        <v>0.59675324543686559</v>
      </c>
      <c r="AM87" s="39"/>
      <c r="AS87" s="39"/>
      <c r="AT87" s="39">
        <f t="shared" si="50"/>
        <v>0.24389435320177744</v>
      </c>
      <c r="AU87" s="39">
        <f t="shared" si="51"/>
        <v>0.78248925337764252</v>
      </c>
      <c r="AW87" s="38">
        <f t="shared" si="52"/>
        <v>5364.0696827804277</v>
      </c>
      <c r="AX87" s="38">
        <f t="shared" si="55"/>
        <v>3100.3456433092965</v>
      </c>
      <c r="AY87" s="38">
        <f t="shared" si="56"/>
        <v>3303.1604361147483</v>
      </c>
      <c r="AZ87" s="38">
        <f t="shared" si="35"/>
        <v>0</v>
      </c>
      <c r="BA87" s="38">
        <f t="shared" si="36"/>
        <v>0</v>
      </c>
      <c r="BB87" s="38">
        <f t="shared" si="37"/>
        <v>0</v>
      </c>
      <c r="BC87" s="38">
        <f t="shared" si="38"/>
        <v>0</v>
      </c>
      <c r="BD87" s="38">
        <f t="shared" si="39"/>
        <v>0</v>
      </c>
      <c r="BE87" s="38">
        <f t="shared" si="40"/>
        <v>0</v>
      </c>
      <c r="BF87" s="38">
        <f t="shared" si="41"/>
        <v>0</v>
      </c>
      <c r="BG87" s="38">
        <f t="shared" si="53"/>
        <v>1734.7841357910652</v>
      </c>
      <c r="BH87" s="38">
        <f t="shared" si="54"/>
        <v>4488.5920823664619</v>
      </c>
      <c r="BI87" s="61">
        <f t="shared" si="42"/>
        <v>17990.951980361999</v>
      </c>
    </row>
    <row r="88" spans="1:61" x14ac:dyDescent="0.3">
      <c r="A88" s="84" t="s">
        <v>1183</v>
      </c>
      <c r="B88" s="84" t="s">
        <v>132</v>
      </c>
      <c r="C88" s="84" t="s">
        <v>132</v>
      </c>
      <c r="D88" s="63">
        <f>VLOOKUP(B88,Площадь!$D$2:$E$795,2,0)</f>
        <v>36.799999999999997</v>
      </c>
      <c r="E88" s="72"/>
      <c r="F88" s="87">
        <v>31</v>
      </c>
      <c r="G88" s="87">
        <v>29</v>
      </c>
      <c r="H88" s="87">
        <v>31</v>
      </c>
      <c r="I88" s="87"/>
      <c r="J88" s="88"/>
      <c r="K88" s="88"/>
      <c r="L88" s="88"/>
      <c r="M88" s="88"/>
      <c r="N88" s="88"/>
      <c r="O88" s="88"/>
      <c r="P88" s="88">
        <v>15</v>
      </c>
      <c r="Q88" s="88">
        <v>31</v>
      </c>
      <c r="R88">
        <f t="shared" si="30"/>
        <v>137</v>
      </c>
      <c r="S88" s="162">
        <f>VLOOKUP(C88,'Общие показания'!A:I,9,0)</f>
        <v>1.177918005727882</v>
      </c>
      <c r="T88" s="73">
        <f>VLOOKUP(B88,'Общие показания'!$A$2:$S$795,19,0)</f>
        <v>0.41800000000000015</v>
      </c>
      <c r="U88" s="39">
        <f t="shared" si="43"/>
        <v>0.48340552044731133</v>
      </c>
      <c r="V88" s="39">
        <f t="shared" si="44"/>
        <v>0.3732639891642166</v>
      </c>
      <c r="W88" s="39">
        <f t="shared" si="45"/>
        <v>0.32124849611635403</v>
      </c>
      <c r="X88" s="39"/>
      <c r="Y88" s="39">
        <f t="shared" si="46"/>
        <v>0</v>
      </c>
      <c r="Z88" s="39"/>
      <c r="AA88" s="39"/>
      <c r="AB88" s="39"/>
      <c r="AC88" s="39"/>
      <c r="AD88" s="39"/>
      <c r="AE88" s="39">
        <f t="shared" si="31"/>
        <v>0</v>
      </c>
      <c r="AF88" s="39">
        <f t="shared" si="47"/>
        <v>0.13017587265990646</v>
      </c>
      <c r="AG88" s="39">
        <f t="shared" si="48"/>
        <v>0.28782412734009372</v>
      </c>
      <c r="AH88" s="39">
        <f t="shared" si="32"/>
        <v>0</v>
      </c>
      <c r="AJ88" s="39">
        <f t="shared" si="49"/>
        <v>0.52949046595522054</v>
      </c>
      <c r="AK88" s="39">
        <f t="shared" si="33"/>
        <v>0.21217353202413525</v>
      </c>
      <c r="AL88" s="39">
        <f t="shared" si="34"/>
        <v>0.30248649355477486</v>
      </c>
      <c r="AM88" s="39"/>
      <c r="AS88" s="39"/>
      <c r="AT88" s="39">
        <f t="shared" si="50"/>
        <v>0.12362688977720951</v>
      </c>
      <c r="AU88" s="39">
        <f t="shared" si="51"/>
        <v>0.39663367113357084</v>
      </c>
      <c r="AW88" s="38">
        <f t="shared" si="52"/>
        <v>2718.9774700595008</v>
      </c>
      <c r="AX88" s="38">
        <f t="shared" si="55"/>
        <v>1571.5250643771642</v>
      </c>
      <c r="AY88" s="38">
        <f t="shared" si="56"/>
        <v>1674.3292568735915</v>
      </c>
      <c r="AZ88" s="38">
        <f t="shared" si="35"/>
        <v>0</v>
      </c>
      <c r="BA88" s="38">
        <f t="shared" si="36"/>
        <v>0</v>
      </c>
      <c r="BB88" s="38">
        <f t="shared" si="37"/>
        <v>0</v>
      </c>
      <c r="BC88" s="38">
        <f t="shared" si="38"/>
        <v>0</v>
      </c>
      <c r="BD88" s="38">
        <f t="shared" si="39"/>
        <v>0</v>
      </c>
      <c r="BE88" s="38">
        <f t="shared" si="40"/>
        <v>0</v>
      </c>
      <c r="BF88" s="38">
        <f t="shared" si="41"/>
        <v>0</v>
      </c>
      <c r="BG88" s="38">
        <f t="shared" si="53"/>
        <v>681.29798337569662</v>
      </c>
      <c r="BH88" s="38">
        <f t="shared" si="54"/>
        <v>1837.3311359107665</v>
      </c>
      <c r="BI88" s="61">
        <f t="shared" si="42"/>
        <v>8483.4609105967193</v>
      </c>
    </row>
    <row r="89" spans="1:61" x14ac:dyDescent="0.3">
      <c r="A89" s="84" t="s">
        <v>1100</v>
      </c>
      <c r="B89" s="84" t="s">
        <v>216</v>
      </c>
      <c r="C89" s="84" t="s">
        <v>216</v>
      </c>
      <c r="D89" s="63">
        <f>VLOOKUP(B89,Площадь!$D$2:$E$795,2,0)</f>
        <v>22.7</v>
      </c>
      <c r="E89" s="72"/>
      <c r="F89" s="87">
        <v>31</v>
      </c>
      <c r="G89" s="87">
        <v>29</v>
      </c>
      <c r="H89" s="87">
        <v>31</v>
      </c>
      <c r="I89" s="87"/>
      <c r="J89" s="88"/>
      <c r="K89" s="88"/>
      <c r="L89" s="88"/>
      <c r="M89" s="88"/>
      <c r="N89" s="88"/>
      <c r="O89" s="88"/>
      <c r="P89" s="88">
        <v>15</v>
      </c>
      <c r="Q89" s="88">
        <v>31</v>
      </c>
      <c r="R89">
        <f t="shared" si="30"/>
        <v>137</v>
      </c>
      <c r="S89" s="162">
        <f>VLOOKUP(C89,'Общие показания'!A:I,9,0)</f>
        <v>0.72659616114192727</v>
      </c>
      <c r="T89" s="73">
        <f>VLOOKUP(B89,'Общие показания'!$A$2:$S$795,19,0)</f>
        <v>0.40599999999999969</v>
      </c>
      <c r="U89" s="39">
        <f t="shared" si="43"/>
        <v>0.29818764440635787</v>
      </c>
      <c r="V89" s="39">
        <f t="shared" si="44"/>
        <v>0.23024708027249235</v>
      </c>
      <c r="W89" s="39">
        <f t="shared" si="45"/>
        <v>0.1981614364630771</v>
      </c>
      <c r="X89" s="39"/>
      <c r="Y89" s="39">
        <f t="shared" si="46"/>
        <v>0</v>
      </c>
      <c r="Z89" s="39"/>
      <c r="AA89" s="39"/>
      <c r="AB89" s="39"/>
      <c r="AC89" s="39"/>
      <c r="AD89" s="39"/>
      <c r="AE89" s="39">
        <f t="shared" si="31"/>
        <v>0</v>
      </c>
      <c r="AF89" s="39">
        <f t="shared" si="47"/>
        <v>0.12643876626775591</v>
      </c>
      <c r="AG89" s="39">
        <f t="shared" si="48"/>
        <v>0.27956123373224379</v>
      </c>
      <c r="AH89" s="39">
        <f t="shared" si="32"/>
        <v>0</v>
      </c>
      <c r="AJ89" s="39">
        <f t="shared" si="49"/>
        <v>0.32661504285824744</v>
      </c>
      <c r="AK89" s="39">
        <f t="shared" si="33"/>
        <v>0.13087878198227909</v>
      </c>
      <c r="AL89" s="39">
        <f t="shared" si="34"/>
        <v>0.18658813596992907</v>
      </c>
      <c r="AM89" s="39"/>
      <c r="AS89" s="39"/>
      <c r="AT89" s="39">
        <f t="shared" si="50"/>
        <v>7.6258978204963482E-2</v>
      </c>
      <c r="AU89" s="39">
        <f t="shared" si="51"/>
        <v>0.24466261779163204</v>
      </c>
      <c r="AW89" s="38">
        <f t="shared" si="52"/>
        <v>1677.195341585616</v>
      </c>
      <c r="AX89" s="38">
        <f t="shared" si="55"/>
        <v>969.39181960221833</v>
      </c>
      <c r="AY89" s="38">
        <f t="shared" si="56"/>
        <v>1032.8063622562645</v>
      </c>
      <c r="AZ89" s="38">
        <f t="shared" si="35"/>
        <v>0</v>
      </c>
      <c r="BA89" s="38">
        <f t="shared" si="36"/>
        <v>0</v>
      </c>
      <c r="BB89" s="38">
        <f t="shared" si="37"/>
        <v>0</v>
      </c>
      <c r="BC89" s="38">
        <f t="shared" si="38"/>
        <v>0</v>
      </c>
      <c r="BD89" s="38">
        <f t="shared" si="39"/>
        <v>0</v>
      </c>
      <c r="BE89" s="38">
        <f t="shared" si="40"/>
        <v>0</v>
      </c>
      <c r="BF89" s="38">
        <f t="shared" si="41"/>
        <v>0</v>
      </c>
      <c r="BG89" s="38">
        <f t="shared" si="53"/>
        <v>544.11371735278897</v>
      </c>
      <c r="BH89" s="38">
        <f t="shared" si="54"/>
        <v>1407.2055380766315</v>
      </c>
      <c r="BI89" s="61">
        <f t="shared" si="42"/>
        <v>5630.7127788735188</v>
      </c>
    </row>
    <row r="90" spans="1:61" x14ac:dyDescent="0.3">
      <c r="A90" s="84" t="s">
        <v>1185</v>
      </c>
      <c r="B90" s="84" t="s">
        <v>86</v>
      </c>
      <c r="C90" s="84" t="s">
        <v>86</v>
      </c>
      <c r="D90" s="63">
        <f>VLOOKUP(B90,Площадь!$D$2:$E$795,2,0)</f>
        <v>32.4</v>
      </c>
      <c r="E90" s="72"/>
      <c r="F90" s="87">
        <v>31</v>
      </c>
      <c r="G90" s="87">
        <v>29</v>
      </c>
      <c r="H90" s="87">
        <v>31</v>
      </c>
      <c r="I90" s="87"/>
      <c r="J90" s="88"/>
      <c r="K90" s="88"/>
      <c r="L90" s="88"/>
      <c r="M90" s="88"/>
      <c r="N90" s="88"/>
      <c r="O90" s="88"/>
      <c r="P90" s="88">
        <v>15</v>
      </c>
      <c r="Q90" s="88">
        <v>31</v>
      </c>
      <c r="R90">
        <f t="shared" si="30"/>
        <v>137</v>
      </c>
      <c r="S90" s="162">
        <f>VLOOKUP(C90,'Общие показания'!A:I,9,0)</f>
        <v>1.0370799833038962</v>
      </c>
      <c r="T90" s="73">
        <f>VLOOKUP(B90,'Общие показания'!$A$2:$S$795,19,0)</f>
        <v>0.64100000000000001</v>
      </c>
      <c r="U90" s="39">
        <f t="shared" si="43"/>
        <v>0.42560703430687197</v>
      </c>
      <c r="V90" s="39">
        <f t="shared" si="44"/>
        <v>0.32863459915545162</v>
      </c>
      <c r="W90" s="39">
        <f t="shared" si="45"/>
        <v>0.28283834984157258</v>
      </c>
      <c r="X90" s="39"/>
      <c r="Y90" s="39">
        <f t="shared" si="46"/>
        <v>0</v>
      </c>
      <c r="Z90" s="39"/>
      <c r="AA90" s="39"/>
      <c r="AB90" s="39"/>
      <c r="AC90" s="39"/>
      <c r="AD90" s="39"/>
      <c r="AE90" s="39">
        <f t="shared" si="31"/>
        <v>0</v>
      </c>
      <c r="AF90" s="39">
        <f t="shared" si="47"/>
        <v>0.19962376644736848</v>
      </c>
      <c r="AG90" s="39">
        <f t="shared" si="48"/>
        <v>0.44137623355263156</v>
      </c>
      <c r="AH90" s="39">
        <f t="shared" si="32"/>
        <v>0</v>
      </c>
      <c r="AJ90" s="39">
        <f t="shared" si="49"/>
        <v>0.46618182328666152</v>
      </c>
      <c r="AK90" s="39">
        <f t="shared" si="33"/>
        <v>0.18680495754298865</v>
      </c>
      <c r="AL90" s="39">
        <f t="shared" si="34"/>
        <v>0.26631963019496485</v>
      </c>
      <c r="AM90" s="39"/>
      <c r="AS90" s="39"/>
      <c r="AT90" s="39">
        <f t="shared" si="50"/>
        <v>0.10884541382558664</v>
      </c>
      <c r="AU90" s="39">
        <f t="shared" si="51"/>
        <v>0.34921008001977433</v>
      </c>
      <c r="AW90" s="38">
        <f t="shared" si="52"/>
        <v>2393.8823377697777</v>
      </c>
      <c r="AX90" s="38">
        <f t="shared" si="55"/>
        <v>1383.625328419025</v>
      </c>
      <c r="AY90" s="38">
        <f t="shared" si="56"/>
        <v>1474.1377152908794</v>
      </c>
      <c r="AZ90" s="38">
        <f t="shared" si="35"/>
        <v>0</v>
      </c>
      <c r="BA90" s="38">
        <f t="shared" si="36"/>
        <v>0</v>
      </c>
      <c r="BB90" s="38">
        <f t="shared" si="37"/>
        <v>0</v>
      </c>
      <c r="BC90" s="38">
        <f t="shared" si="38"/>
        <v>0</v>
      </c>
      <c r="BD90" s="38">
        <f t="shared" si="39"/>
        <v>0</v>
      </c>
      <c r="BE90" s="38">
        <f t="shared" si="40"/>
        <v>0</v>
      </c>
      <c r="BF90" s="38">
        <f t="shared" si="41"/>
        <v>0</v>
      </c>
      <c r="BG90" s="38">
        <f t="shared" si="53"/>
        <v>828.04232875750984</v>
      </c>
      <c r="BH90" s="38">
        <f t="shared" si="54"/>
        <v>2122.2182767012232</v>
      </c>
      <c r="BI90" s="61">
        <f t="shared" si="42"/>
        <v>8201.9059869384146</v>
      </c>
    </row>
    <row r="91" spans="1:61" x14ac:dyDescent="0.3">
      <c r="A91" s="84" t="s">
        <v>2258</v>
      </c>
      <c r="B91" s="84" t="s">
        <v>96</v>
      </c>
      <c r="C91" s="84" t="s">
        <v>96</v>
      </c>
      <c r="D91" s="63">
        <f>VLOOKUP(B91,Площадь!$D$2:$E$795,2,0)</f>
        <v>58.6</v>
      </c>
      <c r="E91" s="72"/>
      <c r="F91" s="87">
        <v>31</v>
      </c>
      <c r="G91" s="87">
        <v>29</v>
      </c>
      <c r="H91" s="87">
        <v>31</v>
      </c>
      <c r="I91" s="87"/>
      <c r="J91" s="88"/>
      <c r="K91" s="88"/>
      <c r="L91" s="88"/>
      <c r="M91" s="88"/>
      <c r="N91" s="88"/>
      <c r="O91" s="88"/>
      <c r="P91" s="88">
        <v>15</v>
      </c>
      <c r="Q91" s="88">
        <v>31</v>
      </c>
      <c r="R91">
        <f t="shared" si="30"/>
        <v>137</v>
      </c>
      <c r="S91" s="162">
        <f>VLOOKUP(C91,'Общие показания'!A:I,9,0)</f>
        <v>1.8757063895558121</v>
      </c>
      <c r="T91" s="73">
        <f>VLOOKUP(B91,'Общие показания'!$A$2:$S$795,19,0)</f>
        <v>0.82475720158473209</v>
      </c>
      <c r="U91" s="39">
        <f t="shared" si="43"/>
        <v>0.76977074723403383</v>
      </c>
      <c r="V91" s="39">
        <f t="shared" si="44"/>
        <v>0.59438233057127976</v>
      </c>
      <c r="W91" s="39">
        <f t="shared" si="45"/>
        <v>0.51155331175049856</v>
      </c>
      <c r="X91" s="39"/>
      <c r="Y91" s="39">
        <f t="shared" si="46"/>
        <v>0</v>
      </c>
      <c r="Z91" s="39"/>
      <c r="AA91" s="39"/>
      <c r="AB91" s="39"/>
      <c r="AC91" s="39"/>
      <c r="AD91" s="39"/>
      <c r="AE91" s="39">
        <f t="shared" si="31"/>
        <v>0</v>
      </c>
      <c r="AF91" s="39">
        <f t="shared" si="47"/>
        <v>0.25685045083453317</v>
      </c>
      <c r="AG91" s="39">
        <f t="shared" si="48"/>
        <v>0.56790675075019903</v>
      </c>
      <c r="AH91" s="39">
        <f t="shared" si="32"/>
        <v>0</v>
      </c>
      <c r="AJ91" s="39">
        <f t="shared" si="49"/>
        <v>0.84315601372217186</v>
      </c>
      <c r="AK91" s="39">
        <f t="shared" si="33"/>
        <v>0.33786328740799804</v>
      </c>
      <c r="AL91" s="39">
        <f t="shared" si="34"/>
        <v>0.48167686201928828</v>
      </c>
      <c r="AM91" s="39"/>
      <c r="AS91" s="39"/>
      <c r="AT91" s="39">
        <f t="shared" si="50"/>
        <v>0.1968623842647956</v>
      </c>
      <c r="AU91" s="39">
        <f t="shared" si="51"/>
        <v>0.63159600892465362</v>
      </c>
      <c r="AW91" s="38">
        <f t="shared" si="52"/>
        <v>4329.6760800404008</v>
      </c>
      <c r="AX91" s="38">
        <f t="shared" si="55"/>
        <v>2502.4828470788543</v>
      </c>
      <c r="AY91" s="38">
        <f t="shared" si="56"/>
        <v>2666.1873492606651</v>
      </c>
      <c r="AZ91" s="38">
        <f t="shared" si="35"/>
        <v>0</v>
      </c>
      <c r="BA91" s="38">
        <f t="shared" si="36"/>
        <v>0</v>
      </c>
      <c r="BB91" s="38">
        <f t="shared" si="37"/>
        <v>0</v>
      </c>
      <c r="BC91" s="38">
        <f t="shared" si="38"/>
        <v>0</v>
      </c>
      <c r="BD91" s="38">
        <f t="shared" si="39"/>
        <v>0</v>
      </c>
      <c r="BE91" s="38">
        <f t="shared" si="40"/>
        <v>0</v>
      </c>
      <c r="BF91" s="38">
        <f t="shared" si="41"/>
        <v>0</v>
      </c>
      <c r="BG91" s="38">
        <f t="shared" si="53"/>
        <v>1217.9285860272344</v>
      </c>
      <c r="BH91" s="38">
        <f t="shared" si="54"/>
        <v>3219.8972279607874</v>
      </c>
      <c r="BI91" s="61">
        <f t="shared" si="42"/>
        <v>13936.172090367942</v>
      </c>
    </row>
    <row r="92" spans="1:61" x14ac:dyDescent="0.3">
      <c r="A92" s="84" t="s">
        <v>1456</v>
      </c>
      <c r="B92" s="84" t="s">
        <v>194</v>
      </c>
      <c r="C92" s="84" t="s">
        <v>194</v>
      </c>
      <c r="D92" s="63">
        <f>VLOOKUP(B92,Площадь!$D$2:$E$795,2,0)</f>
        <v>69.8</v>
      </c>
      <c r="E92" s="72"/>
      <c r="F92" s="87">
        <v>31</v>
      </c>
      <c r="G92" s="87">
        <v>29</v>
      </c>
      <c r="H92" s="87">
        <v>31</v>
      </c>
      <c r="I92" s="87"/>
      <c r="J92" s="88"/>
      <c r="K92" s="88"/>
      <c r="L92" s="88"/>
      <c r="M92" s="88"/>
      <c r="N92" s="88"/>
      <c r="O92" s="88"/>
      <c r="P92" s="88">
        <v>15</v>
      </c>
      <c r="Q92" s="88">
        <v>31</v>
      </c>
      <c r="R92">
        <f t="shared" si="30"/>
        <v>137</v>
      </c>
      <c r="S92" s="162">
        <f>VLOOKUP(C92,'Общие показания'!A:I,9,0)</f>
        <v>2.2342031739077761</v>
      </c>
      <c r="T92" s="73">
        <f>VLOOKUP(B92,'Общие показания'!$A$2:$S$795,19,0)</f>
        <v>1.102999999999998</v>
      </c>
      <c r="U92" s="39">
        <f t="shared" si="43"/>
        <v>0.91689416650060684</v>
      </c>
      <c r="V92" s="39">
        <f t="shared" si="44"/>
        <v>0.70798441422995428</v>
      </c>
      <c r="W92" s="39">
        <f t="shared" si="45"/>
        <v>0.60932459317721499</v>
      </c>
      <c r="X92" s="39"/>
      <c r="Y92" s="39">
        <f t="shared" si="46"/>
        <v>0</v>
      </c>
      <c r="Z92" s="39"/>
      <c r="AA92" s="39"/>
      <c r="AB92" s="39"/>
      <c r="AC92" s="39"/>
      <c r="AD92" s="39"/>
      <c r="AE92" s="39">
        <f t="shared" si="31"/>
        <v>0</v>
      </c>
      <c r="AF92" s="39">
        <f t="shared" si="47"/>
        <v>0.34350236254515915</v>
      </c>
      <c r="AG92" s="39">
        <f t="shared" si="48"/>
        <v>0.75949763745483889</v>
      </c>
      <c r="AH92" s="39">
        <f t="shared" si="32"/>
        <v>0</v>
      </c>
      <c r="AJ92" s="39">
        <f t="shared" si="49"/>
        <v>1.0043052859694128</v>
      </c>
      <c r="AK92" s="39">
        <f t="shared" si="33"/>
        <v>0.4024378406327348</v>
      </c>
      <c r="AL92" s="39">
        <f t="shared" si="34"/>
        <v>0.57373796875335015</v>
      </c>
      <c r="AM92" s="39"/>
      <c r="AS92" s="39"/>
      <c r="AT92" s="39">
        <f t="shared" si="50"/>
        <v>0.23448795941438108</v>
      </c>
      <c r="AU92" s="39">
        <f t="shared" si="51"/>
        <v>0.75231060448704468</v>
      </c>
      <c r="AW92" s="38">
        <f t="shared" si="52"/>
        <v>5157.1909622324229</v>
      </c>
      <c r="AX92" s="38">
        <f t="shared" si="55"/>
        <v>2980.773084063208</v>
      </c>
      <c r="AY92" s="38">
        <f t="shared" si="56"/>
        <v>3175.7658187439324</v>
      </c>
      <c r="AZ92" s="38">
        <f t="shared" si="35"/>
        <v>0</v>
      </c>
      <c r="BA92" s="38">
        <f t="shared" si="36"/>
        <v>0</v>
      </c>
      <c r="BB92" s="38">
        <f t="shared" si="37"/>
        <v>0</v>
      </c>
      <c r="BC92" s="38">
        <f t="shared" si="38"/>
        <v>0</v>
      </c>
      <c r="BD92" s="38">
        <f t="shared" si="39"/>
        <v>0</v>
      </c>
      <c r="BE92" s="38">
        <f t="shared" si="40"/>
        <v>0</v>
      </c>
      <c r="BF92" s="38">
        <f t="shared" si="41"/>
        <v>0</v>
      </c>
      <c r="BG92" s="38">
        <f t="shared" si="53"/>
        <v>1551.5341006553115</v>
      </c>
      <c r="BH92" s="38">
        <f t="shared" si="54"/>
        <v>4058.2375723391151</v>
      </c>
      <c r="BI92" s="61">
        <f t="shared" si="42"/>
        <v>16923.50153803399</v>
      </c>
    </row>
    <row r="93" spans="1:61" x14ac:dyDescent="0.3">
      <c r="A93" s="84" t="s">
        <v>2252</v>
      </c>
      <c r="B93" s="84" t="s">
        <v>330</v>
      </c>
      <c r="C93" s="84" t="s">
        <v>330</v>
      </c>
      <c r="D93" s="63">
        <f>VLOOKUP(B93,Площадь!$D$2:$E$795,2,0)</f>
        <v>57.1</v>
      </c>
      <c r="E93" s="72"/>
      <c r="F93" s="87">
        <v>31</v>
      </c>
      <c r="G93" s="87">
        <v>29</v>
      </c>
      <c r="H93" s="87">
        <v>31</v>
      </c>
      <c r="I93" s="87"/>
      <c r="J93" s="88"/>
      <c r="K93" s="88"/>
      <c r="L93" s="88"/>
      <c r="M93" s="88"/>
      <c r="N93" s="88"/>
      <c r="O93" s="88"/>
      <c r="P93" s="88">
        <v>15</v>
      </c>
      <c r="Q93" s="88">
        <v>31</v>
      </c>
      <c r="R93">
        <f t="shared" si="30"/>
        <v>137</v>
      </c>
      <c r="S93" s="162">
        <f>VLOOKUP(C93,'Общие показания'!A:I,9,0)</f>
        <v>0.46399999999999952</v>
      </c>
      <c r="T93" s="73">
        <f>VLOOKUP(B93,'Общие показания'!$A$2:$S$795,19,0)</f>
        <v>0</v>
      </c>
      <c r="U93" s="39">
        <f t="shared" si="43"/>
        <v>0.1904208615513508</v>
      </c>
      <c r="V93" s="39">
        <f t="shared" si="44"/>
        <v>0.14703442016337345</v>
      </c>
      <c r="W93" s="39">
        <f t="shared" si="45"/>
        <v>0.1265447182852753</v>
      </c>
      <c r="X93" s="39"/>
      <c r="Y93" s="39">
        <f t="shared" si="46"/>
        <v>0</v>
      </c>
      <c r="Z93" s="39"/>
      <c r="AA93" s="39"/>
      <c r="AB93" s="39"/>
      <c r="AC93" s="39"/>
      <c r="AD93" s="39"/>
      <c r="AE93" s="39">
        <f t="shared" si="31"/>
        <v>0</v>
      </c>
      <c r="AF93" s="39">
        <f t="shared" si="47"/>
        <v>0</v>
      </c>
      <c r="AG93" s="39">
        <f t="shared" si="48"/>
        <v>0</v>
      </c>
      <c r="AH93" s="39">
        <f t="shared" si="32"/>
        <v>0</v>
      </c>
      <c r="AJ93" s="39">
        <f t="shared" si="49"/>
        <v>0.82157352190334498</v>
      </c>
      <c r="AK93" s="39">
        <f t="shared" si="33"/>
        <v>0.32921490974397077</v>
      </c>
      <c r="AL93" s="39">
        <f t="shared" si="34"/>
        <v>0.46934724951026213</v>
      </c>
      <c r="AM93" s="39"/>
      <c r="AS93" s="39"/>
      <c r="AT93" s="39">
        <f t="shared" si="50"/>
        <v>0.19182324473583326</v>
      </c>
      <c r="AU93" s="39">
        <f t="shared" si="51"/>
        <v>0.61542887559040482</v>
      </c>
      <c r="AW93" s="38">
        <f t="shared" si="52"/>
        <v>2716.5572431704472</v>
      </c>
      <c r="AX93" s="38">
        <f t="shared" si="55"/>
        <v>1278.4246512300788</v>
      </c>
      <c r="AY93" s="38">
        <f t="shared" si="56"/>
        <v>1599.588562671629</v>
      </c>
      <c r="AZ93" s="38">
        <f t="shared" si="35"/>
        <v>0</v>
      </c>
      <c r="BA93" s="38">
        <f t="shared" si="36"/>
        <v>0</v>
      </c>
      <c r="BB93" s="38">
        <f t="shared" si="37"/>
        <v>0</v>
      </c>
      <c r="BC93" s="38">
        <f t="shared" si="38"/>
        <v>0</v>
      </c>
      <c r="BD93" s="38">
        <f t="shared" si="39"/>
        <v>0</v>
      </c>
      <c r="BE93" s="38">
        <f t="shared" si="40"/>
        <v>0</v>
      </c>
      <c r="BF93" s="38">
        <f t="shared" si="41"/>
        <v>0</v>
      </c>
      <c r="BG93" s="38">
        <f t="shared" si="53"/>
        <v>514.92264523908136</v>
      </c>
      <c r="BH93" s="38">
        <f t="shared" si="54"/>
        <v>1652.0326564798593</v>
      </c>
      <c r="BI93" s="61">
        <f t="shared" si="42"/>
        <v>7761.5257587910965</v>
      </c>
    </row>
    <row r="94" spans="1:61" x14ac:dyDescent="0.3">
      <c r="A94" s="84" t="s">
        <v>2615</v>
      </c>
      <c r="B94" s="84" t="s">
        <v>81</v>
      </c>
      <c r="C94" s="84" t="s">
        <v>81</v>
      </c>
      <c r="D94" s="63">
        <f>VLOOKUP(B94,Площадь!$D$2:$E$795,2,0)</f>
        <v>33.1</v>
      </c>
      <c r="E94" s="72"/>
      <c r="F94" s="87">
        <v>31</v>
      </c>
      <c r="G94" s="87">
        <v>29</v>
      </c>
      <c r="H94" s="87">
        <v>31</v>
      </c>
      <c r="I94" s="87"/>
      <c r="J94" s="88"/>
      <c r="K94" s="88"/>
      <c r="L94" s="88"/>
      <c r="M94" s="88"/>
      <c r="N94" s="88"/>
      <c r="O94" s="88"/>
      <c r="P94" s="88">
        <v>15</v>
      </c>
      <c r="Q94" s="88">
        <v>31</v>
      </c>
      <c r="R94">
        <f t="shared" si="30"/>
        <v>137</v>
      </c>
      <c r="S94" s="162">
        <f>VLOOKUP(C94,'Общие показания'!A:I,9,0)</f>
        <v>1.1379999999999999</v>
      </c>
      <c r="T94" s="73">
        <f>VLOOKUP(B94,'Общие показания'!$A$2:$S$795,19,0)</f>
        <v>0.34699999999999953</v>
      </c>
      <c r="U94" s="39">
        <f t="shared" si="43"/>
        <v>0.4670235785462013</v>
      </c>
      <c r="V94" s="39">
        <f t="shared" si="44"/>
        <v>0.36061459083172226</v>
      </c>
      <c r="W94" s="39">
        <f t="shared" si="45"/>
        <v>0.31036183062207634</v>
      </c>
      <c r="X94" s="39"/>
      <c r="Y94" s="39">
        <f t="shared" si="46"/>
        <v>0</v>
      </c>
      <c r="Z94" s="39"/>
      <c r="AA94" s="39"/>
      <c r="AB94" s="39"/>
      <c r="AC94" s="39"/>
      <c r="AD94" s="39"/>
      <c r="AE94" s="39">
        <f t="shared" si="31"/>
        <v>0</v>
      </c>
      <c r="AF94" s="39">
        <f t="shared" si="47"/>
        <v>0.10806465983968294</v>
      </c>
      <c r="AG94" s="39">
        <f t="shared" si="48"/>
        <v>0.23893534016031662</v>
      </c>
      <c r="AH94" s="39">
        <f t="shared" si="32"/>
        <v>0</v>
      </c>
      <c r="AJ94" s="39">
        <f t="shared" si="49"/>
        <v>0.47625365280211412</v>
      </c>
      <c r="AK94" s="39">
        <f t="shared" si="33"/>
        <v>0.19084086711953471</v>
      </c>
      <c r="AL94" s="39">
        <f t="shared" si="34"/>
        <v>0.27207344936584371</v>
      </c>
      <c r="AM94" s="39"/>
      <c r="AS94" s="39"/>
      <c r="AT94" s="39">
        <f t="shared" si="50"/>
        <v>0.11119701227243574</v>
      </c>
      <c r="AU94" s="39">
        <f t="shared" si="51"/>
        <v>0.35675474224242382</v>
      </c>
      <c r="AW94" s="38">
        <f t="shared" si="52"/>
        <v>2532.095668742164</v>
      </c>
      <c r="AX94" s="38">
        <f t="shared" si="55"/>
        <v>1480.3049731060362</v>
      </c>
      <c r="AY94" s="38">
        <f t="shared" si="56"/>
        <v>1563.4659681883729</v>
      </c>
      <c r="AZ94" s="38">
        <f t="shared" si="35"/>
        <v>0</v>
      </c>
      <c r="BA94" s="38">
        <f t="shared" si="36"/>
        <v>0</v>
      </c>
      <c r="BB94" s="38">
        <f t="shared" si="37"/>
        <v>0</v>
      </c>
      <c r="BC94" s="38">
        <f t="shared" si="38"/>
        <v>0</v>
      </c>
      <c r="BD94" s="38">
        <f t="shared" si="39"/>
        <v>0</v>
      </c>
      <c r="BE94" s="38">
        <f t="shared" si="40"/>
        <v>0</v>
      </c>
      <c r="BF94" s="38">
        <f t="shared" si="41"/>
        <v>0</v>
      </c>
      <c r="BG94" s="38">
        <f t="shared" si="53"/>
        <v>588.5772621508869</v>
      </c>
      <c r="BH94" s="38">
        <f t="shared" si="54"/>
        <v>1599.0466295986205</v>
      </c>
      <c r="BI94" s="61">
        <f t="shared" si="42"/>
        <v>7763.490501786081</v>
      </c>
    </row>
    <row r="95" spans="1:61" x14ac:dyDescent="0.3">
      <c r="A95" s="84" t="s">
        <v>777</v>
      </c>
      <c r="B95" s="84" t="s">
        <v>353</v>
      </c>
      <c r="C95" s="84" t="s">
        <v>353</v>
      </c>
      <c r="D95" s="63">
        <f>VLOOKUP(B95,Площадь!$D$2:$E$795,2,0)</f>
        <v>33.1</v>
      </c>
      <c r="E95" s="72"/>
      <c r="F95" s="87">
        <v>31</v>
      </c>
      <c r="G95" s="87">
        <v>29</v>
      </c>
      <c r="H95" s="87">
        <v>31</v>
      </c>
      <c r="I95" s="87"/>
      <c r="J95" s="88"/>
      <c r="K95" s="88"/>
      <c r="L95" s="88"/>
      <c r="M95" s="88"/>
      <c r="N95" s="88"/>
      <c r="O95" s="88"/>
      <c r="P95" s="88">
        <v>15</v>
      </c>
      <c r="Q95" s="88">
        <v>31</v>
      </c>
      <c r="R95">
        <f t="shared" si="30"/>
        <v>137</v>
      </c>
      <c r="S95" s="162">
        <f>VLOOKUP(C95,'Общие показания'!A:I,9,0)</f>
        <v>0</v>
      </c>
      <c r="T95" s="73">
        <f>VLOOKUP(B95,'Общие показания'!$A$2:$S$795,19,0)</f>
        <v>0</v>
      </c>
      <c r="U95" s="39">
        <f t="shared" si="43"/>
        <v>0</v>
      </c>
      <c r="V95" s="39">
        <f t="shared" si="44"/>
        <v>0</v>
      </c>
      <c r="W95" s="39">
        <f t="shared" si="45"/>
        <v>0</v>
      </c>
      <c r="X95" s="39"/>
      <c r="Y95" s="39">
        <f t="shared" si="46"/>
        <v>0</v>
      </c>
      <c r="Z95" s="39"/>
      <c r="AA95" s="39"/>
      <c r="AB95" s="39"/>
      <c r="AC95" s="39"/>
      <c r="AD95" s="39"/>
      <c r="AE95" s="39">
        <f t="shared" si="31"/>
        <v>0</v>
      </c>
      <c r="AF95" s="39">
        <f t="shared" si="47"/>
        <v>0</v>
      </c>
      <c r="AG95" s="39">
        <f t="shared" si="48"/>
        <v>0</v>
      </c>
      <c r="AH95" s="39">
        <f t="shared" si="32"/>
        <v>0</v>
      </c>
      <c r="AJ95" s="39">
        <f t="shared" si="49"/>
        <v>0.47625365280211412</v>
      </c>
      <c r="AK95" s="39">
        <f t="shared" si="33"/>
        <v>0.19084086711953471</v>
      </c>
      <c r="AL95" s="39">
        <f t="shared" si="34"/>
        <v>0.27207344936584371</v>
      </c>
      <c r="AM95" s="39"/>
      <c r="AS95" s="39"/>
      <c r="AT95" s="39">
        <f t="shared" si="50"/>
        <v>0.11119701227243574</v>
      </c>
      <c r="AU95" s="39">
        <f t="shared" si="51"/>
        <v>0.35675474224242382</v>
      </c>
      <c r="AW95" s="38">
        <f t="shared" si="52"/>
        <v>1278.4362554358831</v>
      </c>
      <c r="AX95" s="38">
        <f t="shared" si="55"/>
        <v>512.2855900609942</v>
      </c>
      <c r="AY95" s="38">
        <f t="shared" si="56"/>
        <v>730.34308453969629</v>
      </c>
      <c r="AZ95" s="38">
        <f t="shared" si="35"/>
        <v>0</v>
      </c>
      <c r="BA95" s="38">
        <f t="shared" si="36"/>
        <v>0</v>
      </c>
      <c r="BB95" s="38">
        <f t="shared" si="37"/>
        <v>0</v>
      </c>
      <c r="BC95" s="38">
        <f t="shared" si="38"/>
        <v>0</v>
      </c>
      <c r="BD95" s="38">
        <f t="shared" si="39"/>
        <v>0</v>
      </c>
      <c r="BE95" s="38">
        <f t="shared" si="40"/>
        <v>0</v>
      </c>
      <c r="BF95" s="38">
        <f t="shared" si="41"/>
        <v>0</v>
      </c>
      <c r="BG95" s="38">
        <f t="shared" si="53"/>
        <v>298.49281186363561</v>
      </c>
      <c r="BH95" s="38">
        <f t="shared" si="54"/>
        <v>957.65815988587281</v>
      </c>
      <c r="BI95" s="61">
        <f t="shared" si="42"/>
        <v>3777.2159017860827</v>
      </c>
    </row>
    <row r="96" spans="1:61" x14ac:dyDescent="0.3">
      <c r="A96" s="84" t="s">
        <v>1061</v>
      </c>
      <c r="B96" s="84" t="s">
        <v>123</v>
      </c>
      <c r="C96" s="84" t="s">
        <v>123</v>
      </c>
      <c r="D96" s="63">
        <f>VLOOKUP(B96,Площадь!$D$2:$E$795,2,0)</f>
        <v>78.400000000000006</v>
      </c>
      <c r="E96" s="72"/>
      <c r="F96" s="87">
        <v>31</v>
      </c>
      <c r="G96" s="87">
        <v>29</v>
      </c>
      <c r="H96" s="87">
        <v>31</v>
      </c>
      <c r="I96" s="87"/>
      <c r="J96" s="88"/>
      <c r="K96" s="88"/>
      <c r="L96" s="88"/>
      <c r="M96" s="88"/>
      <c r="N96" s="88"/>
      <c r="O96" s="88"/>
      <c r="P96" s="88">
        <v>15</v>
      </c>
      <c r="Q96" s="88">
        <v>31</v>
      </c>
      <c r="R96">
        <f t="shared" si="30"/>
        <v>137</v>
      </c>
      <c r="S96" s="162">
        <f>VLOOKUP(C96,'Общие показания'!A:I,9,0)</f>
        <v>1.5979999999999999</v>
      </c>
      <c r="T96" s="73">
        <f>VLOOKUP(B96,'Общие показания'!$A$2:$S$795,19,0)</f>
        <v>0.48300000000000054</v>
      </c>
      <c r="U96" s="39">
        <f t="shared" si="43"/>
        <v>0.6558028809462475</v>
      </c>
      <c r="V96" s="39">
        <f t="shared" si="44"/>
        <v>0.50638147289023916</v>
      </c>
      <c r="W96" s="39">
        <f t="shared" si="45"/>
        <v>0.43581564616351315</v>
      </c>
      <c r="X96" s="39"/>
      <c r="Y96" s="39">
        <f t="shared" si="46"/>
        <v>0</v>
      </c>
      <c r="Z96" s="39"/>
      <c r="AA96" s="39"/>
      <c r="AB96" s="39"/>
      <c r="AC96" s="39"/>
      <c r="AD96" s="39"/>
      <c r="AE96" s="39">
        <f t="shared" si="31"/>
        <v>0</v>
      </c>
      <c r="AF96" s="39">
        <f t="shared" si="47"/>
        <v>0.15041853228405472</v>
      </c>
      <c r="AG96" s="39">
        <f t="shared" si="48"/>
        <v>0.33258146771594582</v>
      </c>
      <c r="AH96" s="39">
        <f t="shared" si="32"/>
        <v>0</v>
      </c>
      <c r="AJ96" s="39">
        <f t="shared" si="49"/>
        <v>1.1280449057306874</v>
      </c>
      <c r="AK96" s="39">
        <f t="shared" si="33"/>
        <v>0.45202187257315779</v>
      </c>
      <c r="AL96" s="39">
        <f t="shared" si="34"/>
        <v>0.64442774713843354</v>
      </c>
      <c r="AM96" s="39"/>
      <c r="AS96" s="39"/>
      <c r="AT96" s="39">
        <f t="shared" si="50"/>
        <v>0.26337902604709856</v>
      </c>
      <c r="AU96" s="39">
        <f t="shared" si="51"/>
        <v>0.84500216893673796</v>
      </c>
      <c r="AW96" s="38">
        <f t="shared" si="52"/>
        <v>4788.4896446440971</v>
      </c>
      <c r="AX96" s="38">
        <f t="shared" si="55"/>
        <v>2572.6996044281241</v>
      </c>
      <c r="AY96" s="38">
        <f t="shared" si="56"/>
        <v>2899.7621552440137</v>
      </c>
      <c r="AZ96" s="38">
        <f t="shared" si="35"/>
        <v>0</v>
      </c>
      <c r="BA96" s="38">
        <f t="shared" si="36"/>
        <v>0</v>
      </c>
      <c r="BB96" s="38">
        <f t="shared" si="37"/>
        <v>0</v>
      </c>
      <c r="BC96" s="38">
        <f t="shared" si="38"/>
        <v>0</v>
      </c>
      <c r="BD96" s="38">
        <f t="shared" si="39"/>
        <v>0</v>
      </c>
      <c r="BE96" s="38">
        <f t="shared" si="40"/>
        <v>0</v>
      </c>
      <c r="BF96" s="38">
        <f t="shared" si="41"/>
        <v>0</v>
      </c>
      <c r="BG96" s="38">
        <f t="shared" si="53"/>
        <v>1110.7816136818146</v>
      </c>
      <c r="BH96" s="38">
        <f t="shared" si="54"/>
        <v>3161.0584108849985</v>
      </c>
      <c r="BI96" s="61">
        <f t="shared" si="42"/>
        <v>14532.791428883047</v>
      </c>
    </row>
    <row r="97" spans="1:61" x14ac:dyDescent="0.3">
      <c r="A97" s="84" t="s">
        <v>1146</v>
      </c>
      <c r="B97" s="84" t="s">
        <v>325</v>
      </c>
      <c r="C97" s="84" t="s">
        <v>325</v>
      </c>
      <c r="D97" s="63">
        <f>VLOOKUP(B97,Площадь!$D$2:$E$795,2,0)</f>
        <v>79.599999999999994</v>
      </c>
      <c r="E97" s="72"/>
      <c r="F97" s="87">
        <v>31</v>
      </c>
      <c r="G97" s="87">
        <v>29</v>
      </c>
      <c r="H97" s="87">
        <v>31</v>
      </c>
      <c r="I97" s="87"/>
      <c r="J97" s="88"/>
      <c r="K97" s="88"/>
      <c r="L97" s="88"/>
      <c r="M97" s="88"/>
      <c r="N97" s="88"/>
      <c r="O97" s="88"/>
      <c r="P97" s="88">
        <v>15</v>
      </c>
      <c r="Q97" s="88">
        <v>31</v>
      </c>
      <c r="R97">
        <f t="shared" si="30"/>
        <v>137</v>
      </c>
      <c r="S97" s="162">
        <f>VLOOKUP(C97,'Общие показания'!A:I,9,0)</f>
        <v>2.5478878602157446</v>
      </c>
      <c r="T97" s="73">
        <f>VLOOKUP(B97,'Общие показания'!$A$2:$S$795,19,0)</f>
        <v>1.120318656077554</v>
      </c>
      <c r="U97" s="39">
        <f t="shared" si="43"/>
        <v>1.0456271583588581</v>
      </c>
      <c r="V97" s="39">
        <f t="shared" si="44"/>
        <v>0.80738623743129456</v>
      </c>
      <c r="W97" s="39">
        <f t="shared" si="45"/>
        <v>0.69487446442559186</v>
      </c>
      <c r="X97" s="39"/>
      <c r="Y97" s="39">
        <f t="shared" si="46"/>
        <v>0</v>
      </c>
      <c r="Z97" s="39"/>
      <c r="AA97" s="39"/>
      <c r="AB97" s="39"/>
      <c r="AC97" s="39"/>
      <c r="AD97" s="39"/>
      <c r="AE97" s="39">
        <f t="shared" si="31"/>
        <v>0</v>
      </c>
      <c r="AF97" s="39">
        <f t="shared" si="47"/>
        <v>0.3488958342393999</v>
      </c>
      <c r="AG97" s="39">
        <f t="shared" si="48"/>
        <v>0.77142282183815414</v>
      </c>
      <c r="AH97" s="39">
        <f t="shared" si="32"/>
        <v>0</v>
      </c>
      <c r="AJ97" s="39">
        <f t="shared" si="49"/>
        <v>1.1453108991857488</v>
      </c>
      <c r="AK97" s="39">
        <f t="shared" si="33"/>
        <v>0.45894057470437949</v>
      </c>
      <c r="AL97" s="39">
        <f t="shared" si="34"/>
        <v>0.6542914371456543</v>
      </c>
      <c r="AM97" s="39"/>
      <c r="AS97" s="39"/>
      <c r="AT97" s="39">
        <f t="shared" si="50"/>
        <v>0.26741033767026839</v>
      </c>
      <c r="AU97" s="39">
        <f t="shared" si="51"/>
        <v>0.85793587560413698</v>
      </c>
      <c r="AW97" s="38">
        <f t="shared" si="52"/>
        <v>5881.2664841504411</v>
      </c>
      <c r="AX97" s="38">
        <f t="shared" si="55"/>
        <v>3399.2770414245183</v>
      </c>
      <c r="AY97" s="38">
        <f t="shared" si="56"/>
        <v>3621.6469795417906</v>
      </c>
      <c r="AZ97" s="38">
        <f t="shared" si="35"/>
        <v>0</v>
      </c>
      <c r="BA97" s="38">
        <f t="shared" si="36"/>
        <v>0</v>
      </c>
      <c r="BB97" s="38">
        <f t="shared" si="37"/>
        <v>0</v>
      </c>
      <c r="BC97" s="38">
        <f t="shared" si="38"/>
        <v>0</v>
      </c>
      <c r="BD97" s="38">
        <f t="shared" si="39"/>
        <v>0</v>
      </c>
      <c r="BE97" s="38">
        <f t="shared" si="40"/>
        <v>0</v>
      </c>
      <c r="BF97" s="38">
        <f t="shared" si="41"/>
        <v>0</v>
      </c>
      <c r="BG97" s="38">
        <f t="shared" si="53"/>
        <v>1654.3876356274372</v>
      </c>
      <c r="BH97" s="38">
        <f t="shared" si="54"/>
        <v>4373.7853130661888</v>
      </c>
      <c r="BI97" s="61">
        <f t="shared" si="42"/>
        <v>18930.363453810376</v>
      </c>
    </row>
    <row r="98" spans="1:61" x14ac:dyDescent="0.3">
      <c r="A98" s="84" t="s">
        <v>1457</v>
      </c>
      <c r="B98" s="84" t="s">
        <v>49</v>
      </c>
      <c r="C98" s="84" t="s">
        <v>49</v>
      </c>
      <c r="D98" s="63">
        <f>VLOOKUP(B98,Площадь!$D$2:$E$795,2,0)</f>
        <v>36.799999999999997</v>
      </c>
      <c r="E98" s="72"/>
      <c r="F98" s="87">
        <v>31</v>
      </c>
      <c r="G98" s="87">
        <v>29</v>
      </c>
      <c r="H98" s="87">
        <v>31</v>
      </c>
      <c r="I98" s="87"/>
      <c r="J98" s="88"/>
      <c r="K98" s="88"/>
      <c r="L98" s="88"/>
      <c r="M98" s="88"/>
      <c r="N98" s="88"/>
      <c r="O98" s="88"/>
      <c r="P98" s="88">
        <v>15</v>
      </c>
      <c r="Q98" s="88">
        <v>31</v>
      </c>
      <c r="R98">
        <f t="shared" si="30"/>
        <v>137</v>
      </c>
      <c r="S98" s="162">
        <f>VLOOKUP(C98,'Общие показания'!A:I,9,0)</f>
        <v>1.177918005727882</v>
      </c>
      <c r="T98" s="73">
        <f>VLOOKUP(B98,'Общие показания'!$A$2:$S$795,19,0)</f>
        <v>0.9009999999999998</v>
      </c>
      <c r="U98" s="39">
        <f t="shared" si="43"/>
        <v>0.48340552044731133</v>
      </c>
      <c r="V98" s="39">
        <f t="shared" si="44"/>
        <v>0.3732639891642166</v>
      </c>
      <c r="W98" s="39">
        <f t="shared" si="45"/>
        <v>0.32124849611635403</v>
      </c>
      <c r="X98" s="39"/>
      <c r="Y98" s="39">
        <f t="shared" si="46"/>
        <v>0</v>
      </c>
      <c r="Z98" s="39"/>
      <c r="AA98" s="39"/>
      <c r="AB98" s="39"/>
      <c r="AC98" s="39"/>
      <c r="AD98" s="39"/>
      <c r="AE98" s="39">
        <f t="shared" si="31"/>
        <v>0</v>
      </c>
      <c r="AF98" s="39">
        <f t="shared" si="47"/>
        <v>0.28059440494396093</v>
      </c>
      <c r="AG98" s="39">
        <f t="shared" si="48"/>
        <v>0.62040559505603898</v>
      </c>
      <c r="AH98" s="39">
        <f t="shared" si="32"/>
        <v>0</v>
      </c>
      <c r="AJ98" s="39">
        <f t="shared" si="49"/>
        <v>0.52949046595522054</v>
      </c>
      <c r="AK98" s="39">
        <f t="shared" si="33"/>
        <v>0.21217353202413525</v>
      </c>
      <c r="AL98" s="39">
        <f t="shared" si="34"/>
        <v>0.30248649355477486</v>
      </c>
      <c r="AM98" s="39"/>
      <c r="AS98" s="39"/>
      <c r="AT98" s="39">
        <f t="shared" si="50"/>
        <v>0.12362688977720951</v>
      </c>
      <c r="AU98" s="39">
        <f t="shared" si="51"/>
        <v>0.39663367113357084</v>
      </c>
      <c r="AW98" s="38">
        <f t="shared" si="52"/>
        <v>2718.9774700595008</v>
      </c>
      <c r="AX98" s="38">
        <f t="shared" si="55"/>
        <v>1571.5250643771642</v>
      </c>
      <c r="AY98" s="38">
        <f t="shared" si="56"/>
        <v>1674.3292568735915</v>
      </c>
      <c r="AZ98" s="38">
        <f t="shared" si="35"/>
        <v>0</v>
      </c>
      <c r="BA98" s="38">
        <f t="shared" si="36"/>
        <v>0</v>
      </c>
      <c r="BB98" s="38">
        <f t="shared" si="37"/>
        <v>0</v>
      </c>
      <c r="BC98" s="38">
        <f t="shared" si="38"/>
        <v>0</v>
      </c>
      <c r="BD98" s="38">
        <f t="shared" si="39"/>
        <v>0</v>
      </c>
      <c r="BE98" s="38">
        <f t="shared" si="40"/>
        <v>0</v>
      </c>
      <c r="BF98" s="38">
        <f t="shared" si="41"/>
        <v>0</v>
      </c>
      <c r="BG98" s="38">
        <f t="shared" si="53"/>
        <v>1085.0754746977211</v>
      </c>
      <c r="BH98" s="38">
        <f t="shared" si="54"/>
        <v>2730.0995245887416</v>
      </c>
      <c r="BI98" s="61">
        <f t="shared" si="42"/>
        <v>9780.0067905967189</v>
      </c>
    </row>
    <row r="99" spans="1:61" x14ac:dyDescent="0.3">
      <c r="A99" s="84" t="s">
        <v>792</v>
      </c>
      <c r="B99" s="84" t="s">
        <v>248</v>
      </c>
      <c r="C99" s="84" t="s">
        <v>248</v>
      </c>
      <c r="D99" s="63">
        <f>VLOOKUP(B99,Площадь!$D$2:$E$795,2,0)</f>
        <v>36.700000000000003</v>
      </c>
      <c r="E99" s="72"/>
      <c r="F99" s="87">
        <v>31</v>
      </c>
      <c r="G99" s="87">
        <v>29</v>
      </c>
      <c r="H99" s="87">
        <v>31</v>
      </c>
      <c r="I99" s="87"/>
      <c r="J99" s="88"/>
      <c r="K99" s="88"/>
      <c r="L99" s="88"/>
      <c r="M99" s="88"/>
      <c r="N99" s="88"/>
      <c r="O99" s="88"/>
      <c r="P99" s="88">
        <v>15</v>
      </c>
      <c r="Q99" s="88">
        <v>31</v>
      </c>
      <c r="R99">
        <f t="shared" si="30"/>
        <v>137</v>
      </c>
      <c r="S99" s="162">
        <f>VLOOKUP(C99,'Общие показания'!A:I,9,0)</f>
        <v>0.67500000000000071</v>
      </c>
      <c r="T99" s="73">
        <f>VLOOKUP(B99,'Общие показания'!$A$2:$S$795,19,0)</f>
        <v>0.56300000000000061</v>
      </c>
      <c r="U99" s="39">
        <f t="shared" si="43"/>
        <v>0.27701310678267682</v>
      </c>
      <c r="V99" s="39">
        <f t="shared" si="44"/>
        <v>0.21389705519456312</v>
      </c>
      <c r="W99" s="39">
        <f t="shared" si="45"/>
        <v>0.18408983802276077</v>
      </c>
      <c r="X99" s="39"/>
      <c r="Y99" s="39">
        <f t="shared" si="46"/>
        <v>0</v>
      </c>
      <c r="Z99" s="39"/>
      <c r="AA99" s="39"/>
      <c r="AB99" s="39"/>
      <c r="AC99" s="39"/>
      <c r="AD99" s="39"/>
      <c r="AE99" s="39">
        <f t="shared" si="31"/>
        <v>0</v>
      </c>
      <c r="AF99" s="39">
        <f t="shared" si="47"/>
        <v>0.17533257489839091</v>
      </c>
      <c r="AG99" s="39">
        <f t="shared" si="48"/>
        <v>0.38766742510160973</v>
      </c>
      <c r="AH99" s="39">
        <f t="shared" si="32"/>
        <v>0</v>
      </c>
      <c r="AJ99" s="39">
        <f t="shared" si="49"/>
        <v>0.52805163316729875</v>
      </c>
      <c r="AK99" s="39">
        <f t="shared" si="33"/>
        <v>0.21159697351320014</v>
      </c>
      <c r="AL99" s="39">
        <f t="shared" si="34"/>
        <v>0.30166451938750649</v>
      </c>
      <c r="AM99" s="39"/>
      <c r="AS99" s="39"/>
      <c r="AT99" s="39">
        <f t="shared" si="50"/>
        <v>0.12329094714194537</v>
      </c>
      <c r="AU99" s="39">
        <f t="shared" si="51"/>
        <v>0.39555586224462097</v>
      </c>
      <c r="AW99" s="38">
        <f t="shared" si="52"/>
        <v>2161.0835853321164</v>
      </c>
      <c r="AX99" s="38">
        <f t="shared" si="55"/>
        <v>1142.1791509019715</v>
      </c>
      <c r="AY99" s="38">
        <f t="shared" si="56"/>
        <v>1303.9395668578252</v>
      </c>
      <c r="AZ99" s="38">
        <f t="shared" si="35"/>
        <v>0</v>
      </c>
      <c r="BA99" s="38">
        <f t="shared" si="36"/>
        <v>0</v>
      </c>
      <c r="BB99" s="38">
        <f t="shared" si="37"/>
        <v>0</v>
      </c>
      <c r="BC99" s="38">
        <f t="shared" si="38"/>
        <v>0</v>
      </c>
      <c r="BD99" s="38">
        <f t="shared" si="39"/>
        <v>0</v>
      </c>
      <c r="BE99" s="38">
        <f t="shared" si="40"/>
        <v>0</v>
      </c>
      <c r="BF99" s="38">
        <f t="shared" si="41"/>
        <v>0</v>
      </c>
      <c r="BG99" s="38">
        <f t="shared" si="53"/>
        <v>801.61303762419709</v>
      </c>
      <c r="BH99" s="38">
        <f t="shared" si="54"/>
        <v>2102.4532636207277</v>
      </c>
      <c r="BI99" s="61">
        <f t="shared" si="42"/>
        <v>7511.2686043368385</v>
      </c>
    </row>
    <row r="100" spans="1:61" x14ac:dyDescent="0.3">
      <c r="A100" s="84" t="s">
        <v>1251</v>
      </c>
      <c r="B100" s="84" t="s">
        <v>38</v>
      </c>
      <c r="C100" s="84" t="s">
        <v>38</v>
      </c>
      <c r="D100" s="63">
        <f>VLOOKUP(B100,Площадь!$D$2:$E$795,2,0)</f>
        <v>32.4</v>
      </c>
      <c r="E100" s="72"/>
      <c r="F100" s="87">
        <v>31</v>
      </c>
      <c r="G100" s="87">
        <v>29</v>
      </c>
      <c r="H100" s="87">
        <v>31</v>
      </c>
      <c r="I100" s="87"/>
      <c r="J100" s="88"/>
      <c r="K100" s="88"/>
      <c r="L100" s="88"/>
      <c r="M100" s="88"/>
      <c r="N100" s="88"/>
      <c r="O100" s="88"/>
      <c r="P100" s="88">
        <v>15</v>
      </c>
      <c r="Q100" s="88">
        <v>31</v>
      </c>
      <c r="R100">
        <f t="shared" si="30"/>
        <v>137</v>
      </c>
      <c r="S100" s="162">
        <f>VLOOKUP(C100,'Общие показания'!A:I,9,0)</f>
        <v>1.0370799833038962</v>
      </c>
      <c r="T100" s="73">
        <f>VLOOKUP(B100,'Общие показания'!$A$2:$S$795,19,0)</f>
        <v>0.83300000000000018</v>
      </c>
      <c r="U100" s="39">
        <f t="shared" si="43"/>
        <v>0.42560703430687197</v>
      </c>
      <c r="V100" s="39">
        <f t="shared" si="44"/>
        <v>0.32863459915545162</v>
      </c>
      <c r="W100" s="39">
        <f t="shared" si="45"/>
        <v>0.28283834984157258</v>
      </c>
      <c r="X100" s="39"/>
      <c r="Y100" s="39">
        <f t="shared" si="46"/>
        <v>0</v>
      </c>
      <c r="Z100" s="39"/>
      <c r="AA100" s="39"/>
      <c r="AB100" s="39"/>
      <c r="AC100" s="39"/>
      <c r="AD100" s="39"/>
      <c r="AE100" s="39">
        <f t="shared" si="31"/>
        <v>0</v>
      </c>
      <c r="AF100" s="39">
        <f t="shared" si="47"/>
        <v>0.25941746872177529</v>
      </c>
      <c r="AG100" s="39">
        <f t="shared" si="48"/>
        <v>0.57358253127822489</v>
      </c>
      <c r="AH100" s="39">
        <f t="shared" si="32"/>
        <v>0</v>
      </c>
      <c r="AJ100" s="39">
        <f t="shared" si="49"/>
        <v>0.46618182328666152</v>
      </c>
      <c r="AK100" s="39">
        <f t="shared" si="33"/>
        <v>0.18680495754298865</v>
      </c>
      <c r="AL100" s="39">
        <f t="shared" si="34"/>
        <v>0.26631963019496485</v>
      </c>
      <c r="AM100" s="39"/>
      <c r="AS100" s="39"/>
      <c r="AT100" s="39">
        <f t="shared" si="50"/>
        <v>0.10884541382558664</v>
      </c>
      <c r="AU100" s="39">
        <f t="shared" si="51"/>
        <v>0.34921008001977433</v>
      </c>
      <c r="AW100" s="38">
        <f t="shared" si="52"/>
        <v>2393.8823377697777</v>
      </c>
      <c r="AX100" s="38">
        <f t="shared" si="55"/>
        <v>1383.625328419025</v>
      </c>
      <c r="AY100" s="38">
        <f t="shared" si="56"/>
        <v>1474.1377152908794</v>
      </c>
      <c r="AZ100" s="38">
        <f t="shared" si="35"/>
        <v>0</v>
      </c>
      <c r="BA100" s="38">
        <f t="shared" si="36"/>
        <v>0</v>
      </c>
      <c r="BB100" s="38">
        <f t="shared" si="37"/>
        <v>0</v>
      </c>
      <c r="BC100" s="38">
        <f t="shared" si="38"/>
        <v>0</v>
      </c>
      <c r="BD100" s="38">
        <f t="shared" si="39"/>
        <v>0</v>
      </c>
      <c r="BE100" s="38">
        <f t="shared" si="40"/>
        <v>0</v>
      </c>
      <c r="BF100" s="38">
        <f t="shared" si="41"/>
        <v>0</v>
      </c>
      <c r="BG100" s="38">
        <f t="shared" si="53"/>
        <v>988.55015139483658</v>
      </c>
      <c r="BH100" s="38">
        <f t="shared" si="54"/>
        <v>2477.1075740638971</v>
      </c>
      <c r="BI100" s="61">
        <f t="shared" si="42"/>
        <v>8717.303106938416</v>
      </c>
    </row>
    <row r="101" spans="1:61" x14ac:dyDescent="0.3">
      <c r="A101" s="84" t="s">
        <v>2153</v>
      </c>
      <c r="B101" s="84" t="s">
        <v>192</v>
      </c>
      <c r="C101" s="84" t="s">
        <v>192</v>
      </c>
      <c r="D101" s="63">
        <f>VLOOKUP(B101,Площадь!$D$2:$E$795,2,0)</f>
        <v>69.8</v>
      </c>
      <c r="E101" s="72"/>
      <c r="F101" s="87">
        <v>31</v>
      </c>
      <c r="G101" s="87">
        <v>29</v>
      </c>
      <c r="H101" s="87">
        <v>31</v>
      </c>
      <c r="I101" s="87"/>
      <c r="J101" s="88"/>
      <c r="K101" s="88"/>
      <c r="L101" s="88"/>
      <c r="M101" s="88"/>
      <c r="N101" s="88"/>
      <c r="O101" s="88"/>
      <c r="P101" s="88">
        <v>15</v>
      </c>
      <c r="Q101" s="88">
        <v>31</v>
      </c>
      <c r="R101">
        <f t="shared" si="30"/>
        <v>137</v>
      </c>
      <c r="S101" s="162">
        <f>VLOOKUP(C101,'Общие показания'!A:I,9,0)</f>
        <v>0</v>
      </c>
      <c r="T101" s="73">
        <f>VLOOKUP(B101,'Общие показания'!$A$2:$S$795,19,0)</f>
        <v>2E-3</v>
      </c>
      <c r="U101" s="39">
        <f t="shared" si="43"/>
        <v>0</v>
      </c>
      <c r="V101" s="39">
        <f t="shared" si="44"/>
        <v>0</v>
      </c>
      <c r="W101" s="39">
        <f t="shared" si="45"/>
        <v>0</v>
      </c>
      <c r="X101" s="39"/>
      <c r="Y101" s="39">
        <f t="shared" si="46"/>
        <v>0</v>
      </c>
      <c r="Z101" s="39"/>
      <c r="AA101" s="39"/>
      <c r="AB101" s="39"/>
      <c r="AC101" s="39"/>
      <c r="AD101" s="39"/>
      <c r="AE101" s="39">
        <f t="shared" si="31"/>
        <v>0</v>
      </c>
      <c r="AF101" s="39">
        <f t="shared" si="47"/>
        <v>6.2285106535840391E-4</v>
      </c>
      <c r="AG101" s="39">
        <f t="shared" si="48"/>
        <v>1.3771489346415962E-3</v>
      </c>
      <c r="AH101" s="39">
        <f t="shared" si="32"/>
        <v>0</v>
      </c>
      <c r="AJ101" s="39">
        <f t="shared" si="49"/>
        <v>1.0043052859694128</v>
      </c>
      <c r="AK101" s="39">
        <f t="shared" si="33"/>
        <v>0.4024378406327348</v>
      </c>
      <c r="AL101" s="39">
        <f t="shared" si="34"/>
        <v>0.57373796875335015</v>
      </c>
      <c r="AM101" s="39"/>
      <c r="AS101" s="39"/>
      <c r="AT101" s="39">
        <f t="shared" si="50"/>
        <v>0.23448795941438108</v>
      </c>
      <c r="AU101" s="39">
        <f t="shared" si="51"/>
        <v>0.75231060448704468</v>
      </c>
      <c r="AW101" s="38">
        <f t="shared" si="52"/>
        <v>2695.9169374448529</v>
      </c>
      <c r="AX101" s="38">
        <f t="shared" si="55"/>
        <v>1080.2880418808879</v>
      </c>
      <c r="AY101" s="38">
        <f t="shared" si="56"/>
        <v>1540.1192538027431</v>
      </c>
      <c r="AZ101" s="38">
        <f t="shared" si="35"/>
        <v>0</v>
      </c>
      <c r="BA101" s="38">
        <f t="shared" si="36"/>
        <v>0</v>
      </c>
      <c r="BB101" s="38">
        <f t="shared" si="37"/>
        <v>0</v>
      </c>
      <c r="BC101" s="38">
        <f t="shared" si="38"/>
        <v>0</v>
      </c>
      <c r="BD101" s="38">
        <f t="shared" si="39"/>
        <v>0</v>
      </c>
      <c r="BE101" s="38">
        <f t="shared" si="40"/>
        <v>0</v>
      </c>
      <c r="BF101" s="38">
        <f t="shared" si="41"/>
        <v>0</v>
      </c>
      <c r="BG101" s="38">
        <f t="shared" si="53"/>
        <v>631.12205521939347</v>
      </c>
      <c r="BH101" s="38">
        <f t="shared" si="54"/>
        <v>2023.1692577750377</v>
      </c>
      <c r="BI101" s="61">
        <f t="shared" si="42"/>
        <v>7970.6155461229155</v>
      </c>
    </row>
    <row r="102" spans="1:61" x14ac:dyDescent="0.3">
      <c r="A102" s="84" t="s">
        <v>1246</v>
      </c>
      <c r="B102" s="84" t="s">
        <v>195</v>
      </c>
      <c r="C102" s="84" t="s">
        <v>195</v>
      </c>
      <c r="D102" s="63">
        <f>VLOOKUP(B102,Площадь!$D$2:$E$795,2,0)</f>
        <v>58.6</v>
      </c>
      <c r="E102" s="72"/>
      <c r="F102" s="87">
        <v>31</v>
      </c>
      <c r="G102" s="87">
        <v>29</v>
      </c>
      <c r="H102" s="87">
        <v>31</v>
      </c>
      <c r="I102" s="87"/>
      <c r="J102" s="88"/>
      <c r="K102" s="88"/>
      <c r="L102" s="88"/>
      <c r="M102" s="88"/>
      <c r="N102" s="88"/>
      <c r="O102" s="88"/>
      <c r="P102" s="88">
        <v>15</v>
      </c>
      <c r="Q102" s="88">
        <v>31</v>
      </c>
      <c r="R102">
        <f t="shared" si="30"/>
        <v>137</v>
      </c>
      <c r="S102" s="162">
        <f>VLOOKUP(C102,'Общие показания'!A:I,9,0)</f>
        <v>1.8757063895558121</v>
      </c>
      <c r="T102" s="73">
        <f>VLOOKUP(B102,'Общие показания'!$A$2:$S$795,19,0)</f>
        <v>0.82475720158473209</v>
      </c>
      <c r="U102" s="39">
        <f t="shared" si="43"/>
        <v>0.76977074723403383</v>
      </c>
      <c r="V102" s="39">
        <f t="shared" si="44"/>
        <v>0.59438233057127976</v>
      </c>
      <c r="W102" s="39">
        <f t="shared" si="45"/>
        <v>0.51155331175049856</v>
      </c>
      <c r="X102" s="39"/>
      <c r="Y102" s="39">
        <f t="shared" si="46"/>
        <v>0</v>
      </c>
      <c r="Z102" s="39"/>
      <c r="AA102" s="39"/>
      <c r="AB102" s="39"/>
      <c r="AC102" s="39"/>
      <c r="AD102" s="39"/>
      <c r="AE102" s="39">
        <f t="shared" si="31"/>
        <v>0</v>
      </c>
      <c r="AF102" s="39">
        <f t="shared" si="47"/>
        <v>0.25685045083453317</v>
      </c>
      <c r="AG102" s="39">
        <f t="shared" si="48"/>
        <v>0.56790675075019903</v>
      </c>
      <c r="AH102" s="39">
        <f t="shared" si="32"/>
        <v>0</v>
      </c>
      <c r="AJ102" s="39">
        <f t="shared" si="49"/>
        <v>0.84315601372217186</v>
      </c>
      <c r="AK102" s="39">
        <f t="shared" si="33"/>
        <v>0.33786328740799804</v>
      </c>
      <c r="AL102" s="39">
        <f t="shared" si="34"/>
        <v>0.48167686201928828</v>
      </c>
      <c r="AM102" s="39"/>
      <c r="AS102" s="39"/>
      <c r="AT102" s="39">
        <f t="shared" si="50"/>
        <v>0.1968623842647956</v>
      </c>
      <c r="AU102" s="39">
        <f t="shared" si="51"/>
        <v>0.63159600892465362</v>
      </c>
      <c r="AW102" s="38">
        <f t="shared" si="52"/>
        <v>4329.6760800404008</v>
      </c>
      <c r="AX102" s="38">
        <f t="shared" si="55"/>
        <v>2502.4828470788543</v>
      </c>
      <c r="AY102" s="38">
        <f t="shared" si="56"/>
        <v>2666.1873492606651</v>
      </c>
      <c r="AZ102" s="38">
        <f t="shared" si="35"/>
        <v>0</v>
      </c>
      <c r="BA102" s="38">
        <f t="shared" si="36"/>
        <v>0</v>
      </c>
      <c r="BB102" s="38">
        <f t="shared" si="37"/>
        <v>0</v>
      </c>
      <c r="BC102" s="38">
        <f t="shared" si="38"/>
        <v>0</v>
      </c>
      <c r="BD102" s="38">
        <f t="shared" si="39"/>
        <v>0</v>
      </c>
      <c r="BE102" s="38">
        <f t="shared" si="40"/>
        <v>0</v>
      </c>
      <c r="BF102" s="38">
        <f t="shared" si="41"/>
        <v>0</v>
      </c>
      <c r="BG102" s="38">
        <f t="shared" si="53"/>
        <v>1217.9285860272344</v>
      </c>
      <c r="BH102" s="38">
        <f t="shared" si="54"/>
        <v>3219.8972279607874</v>
      </c>
      <c r="BI102" s="61">
        <f t="shared" si="42"/>
        <v>13936.172090367942</v>
      </c>
    </row>
    <row r="103" spans="1:61" x14ac:dyDescent="0.3">
      <c r="A103" s="84" t="s">
        <v>2444</v>
      </c>
      <c r="B103" s="84" t="s">
        <v>193</v>
      </c>
      <c r="C103" s="84" t="s">
        <v>193</v>
      </c>
      <c r="D103" s="63">
        <f>VLOOKUP(B103,Площадь!$D$2:$E$795,2,0)</f>
        <v>72.599999999999994</v>
      </c>
      <c r="E103" s="72"/>
      <c r="F103" s="87">
        <v>31</v>
      </c>
      <c r="G103" s="87">
        <v>29</v>
      </c>
      <c r="H103" s="87">
        <v>31</v>
      </c>
      <c r="I103" s="87"/>
      <c r="J103" s="88"/>
      <c r="K103" s="88"/>
      <c r="L103" s="88"/>
      <c r="M103" s="88"/>
      <c r="N103" s="88"/>
      <c r="O103" s="88"/>
      <c r="P103" s="88">
        <v>15</v>
      </c>
      <c r="Q103" s="88">
        <v>31</v>
      </c>
      <c r="R103">
        <f t="shared" si="30"/>
        <v>137</v>
      </c>
      <c r="S103" s="162">
        <f>VLOOKUP(C103,'Общие показания'!A:I,9,0)</f>
        <v>2.323827369995767</v>
      </c>
      <c r="T103" s="73">
        <f>VLOOKUP(B103,'Общие показания'!$A$2:$S$795,19,0)</f>
        <v>2.1159999999999997</v>
      </c>
      <c r="U103" s="39">
        <f t="shared" si="43"/>
        <v>0.95367502131725002</v>
      </c>
      <c r="V103" s="39">
        <f t="shared" si="44"/>
        <v>0.73638493514462289</v>
      </c>
      <c r="W103" s="39">
        <f t="shared" si="45"/>
        <v>0.63376741353389399</v>
      </c>
      <c r="X103" s="39"/>
      <c r="Y103" s="39">
        <f t="shared" si="46"/>
        <v>0</v>
      </c>
      <c r="Z103" s="39"/>
      <c r="AA103" s="39"/>
      <c r="AB103" s="39"/>
      <c r="AC103" s="39"/>
      <c r="AD103" s="39"/>
      <c r="AE103" s="39">
        <f t="shared" si="31"/>
        <v>0</v>
      </c>
      <c r="AF103" s="39">
        <f t="shared" si="47"/>
        <v>0.65897642714919125</v>
      </c>
      <c r="AG103" s="39">
        <f t="shared" si="48"/>
        <v>1.4570235728508085</v>
      </c>
      <c r="AH103" s="39">
        <f t="shared" si="32"/>
        <v>0</v>
      </c>
      <c r="AJ103" s="39">
        <f t="shared" si="49"/>
        <v>1.044592604031223</v>
      </c>
      <c r="AK103" s="39">
        <f t="shared" si="33"/>
        <v>0.418581478938919</v>
      </c>
      <c r="AL103" s="39">
        <f t="shared" si="34"/>
        <v>0.59675324543686559</v>
      </c>
      <c r="AM103" s="39"/>
      <c r="AS103" s="39"/>
      <c r="AT103" s="39">
        <f t="shared" si="50"/>
        <v>0.24389435320177744</v>
      </c>
      <c r="AU103" s="39">
        <f t="shared" si="51"/>
        <v>0.78248925337764252</v>
      </c>
      <c r="AW103" s="38">
        <f t="shared" si="52"/>
        <v>5364.0696827804277</v>
      </c>
      <c r="AX103" s="38">
        <f t="shared" si="55"/>
        <v>3100.3456433092965</v>
      </c>
      <c r="AY103" s="38">
        <f t="shared" si="56"/>
        <v>3303.1604361147483</v>
      </c>
      <c r="AZ103" s="38">
        <f t="shared" si="35"/>
        <v>0</v>
      </c>
      <c r="BA103" s="38">
        <f t="shared" si="36"/>
        <v>0</v>
      </c>
      <c r="BB103" s="38">
        <f t="shared" si="37"/>
        <v>0</v>
      </c>
      <c r="BC103" s="38">
        <f t="shared" si="38"/>
        <v>0</v>
      </c>
      <c r="BD103" s="38">
        <f t="shared" si="39"/>
        <v>0</v>
      </c>
      <c r="BE103" s="38">
        <f t="shared" si="40"/>
        <v>0</v>
      </c>
      <c r="BF103" s="38">
        <f t="shared" si="41"/>
        <v>0</v>
      </c>
      <c r="BG103" s="38">
        <f t="shared" si="53"/>
        <v>2423.6302079429265</v>
      </c>
      <c r="BH103" s="38">
        <f t="shared" si="54"/>
        <v>6011.6586502146047</v>
      </c>
      <c r="BI103" s="61">
        <f t="shared" si="42"/>
        <v>20202.864620362005</v>
      </c>
    </row>
    <row r="104" spans="1:61" x14ac:dyDescent="0.3">
      <c r="A104" s="84" t="s">
        <v>1896</v>
      </c>
      <c r="B104" s="84" t="s">
        <v>240</v>
      </c>
      <c r="C104" s="84" t="s">
        <v>240</v>
      </c>
      <c r="D104" s="63">
        <f>VLOOKUP(B104,Площадь!$D$2:$E$795,2,0)</f>
        <v>57.1</v>
      </c>
      <c r="E104" s="72"/>
      <c r="F104" s="87">
        <v>31</v>
      </c>
      <c r="G104" s="87">
        <v>29</v>
      </c>
      <c r="H104" s="87">
        <v>31</v>
      </c>
      <c r="I104" s="87"/>
      <c r="J104" s="88"/>
      <c r="K104" s="88"/>
      <c r="L104" s="88"/>
      <c r="M104" s="88"/>
      <c r="N104" s="88"/>
      <c r="O104" s="88"/>
      <c r="P104" s="88">
        <v>15</v>
      </c>
      <c r="Q104" s="88">
        <v>31</v>
      </c>
      <c r="R104">
        <f t="shared" si="30"/>
        <v>137</v>
      </c>
      <c r="S104" s="162">
        <f>VLOOKUP(C104,'Общие показания'!A:I,9,0)</f>
        <v>1.827693427365817</v>
      </c>
      <c r="T104" s="73">
        <f>VLOOKUP(B104,'Общие показания'!$A$2:$S$795,19,0)</f>
        <v>1.6929999999999978</v>
      </c>
      <c r="U104" s="39">
        <f t="shared" si="43"/>
        <v>0.75006671786797496</v>
      </c>
      <c r="V104" s="39">
        <f t="shared" si="44"/>
        <v>0.57916776579556439</v>
      </c>
      <c r="W104" s="39">
        <f t="shared" si="45"/>
        <v>0.49845894370227761</v>
      </c>
      <c r="X104" s="39"/>
      <c r="Y104" s="39">
        <f t="shared" si="46"/>
        <v>0</v>
      </c>
      <c r="Z104" s="39"/>
      <c r="AA104" s="39"/>
      <c r="AB104" s="39"/>
      <c r="AC104" s="39"/>
      <c r="AD104" s="39"/>
      <c r="AE104" s="39">
        <f t="shared" si="31"/>
        <v>0</v>
      </c>
      <c r="AF104" s="39">
        <f t="shared" si="47"/>
        <v>0.52724342682588832</v>
      </c>
      <c r="AG104" s="39">
        <f t="shared" si="48"/>
        <v>1.1657565731741097</v>
      </c>
      <c r="AH104" s="39">
        <f t="shared" si="32"/>
        <v>0</v>
      </c>
      <c r="AJ104" s="39">
        <f t="shared" si="49"/>
        <v>0.82157352190334498</v>
      </c>
      <c r="AK104" s="39">
        <f t="shared" si="33"/>
        <v>0.32921490974397077</v>
      </c>
      <c r="AL104" s="39">
        <f t="shared" si="34"/>
        <v>0.46934724951026213</v>
      </c>
      <c r="AM104" s="39"/>
      <c r="AS104" s="39"/>
      <c r="AT104" s="39">
        <f t="shared" si="50"/>
        <v>0.19182324473583326</v>
      </c>
      <c r="AU104" s="39">
        <f t="shared" si="51"/>
        <v>0.61542887559040482</v>
      </c>
      <c r="AW104" s="38">
        <f t="shared" si="52"/>
        <v>4218.848194032541</v>
      </c>
      <c r="AX104" s="38">
        <f t="shared" si="55"/>
        <v>2438.4261189113067</v>
      </c>
      <c r="AY104" s="38">
        <f t="shared" si="56"/>
        <v>2597.9402328120132</v>
      </c>
      <c r="AZ104" s="38">
        <f t="shared" si="35"/>
        <v>0</v>
      </c>
      <c r="BA104" s="38">
        <f t="shared" si="36"/>
        <v>0</v>
      </c>
      <c r="BB104" s="38">
        <f t="shared" si="37"/>
        <v>0</v>
      </c>
      <c r="BC104" s="38">
        <f t="shared" si="38"/>
        <v>0</v>
      </c>
      <c r="BD104" s="38">
        <f t="shared" si="39"/>
        <v>0</v>
      </c>
      <c r="BE104" s="38">
        <f t="shared" si="40"/>
        <v>0</v>
      </c>
      <c r="BF104" s="38">
        <f t="shared" si="41"/>
        <v>0</v>
      </c>
      <c r="BG104" s="38">
        <f t="shared" si="53"/>
        <v>1930.2338104734229</v>
      </c>
      <c r="BH104" s="38">
        <f t="shared" si="54"/>
        <v>4781.3429712455127</v>
      </c>
      <c r="BI104" s="61">
        <f t="shared" si="42"/>
        <v>15966.791327474797</v>
      </c>
    </row>
    <row r="105" spans="1:61" x14ac:dyDescent="0.3">
      <c r="A105" s="84" t="s">
        <v>2042</v>
      </c>
      <c r="B105" s="84" t="s">
        <v>275</v>
      </c>
      <c r="C105" s="84" t="s">
        <v>275</v>
      </c>
      <c r="D105" s="63">
        <f>VLOOKUP(B105,Площадь!$D$2:$E$795,2,0)</f>
        <v>33.1</v>
      </c>
      <c r="E105" s="72"/>
      <c r="F105" s="87">
        <v>31</v>
      </c>
      <c r="G105" s="87">
        <v>29</v>
      </c>
      <c r="H105" s="87">
        <v>31</v>
      </c>
      <c r="I105" s="87"/>
      <c r="J105" s="88"/>
      <c r="K105" s="88"/>
      <c r="L105" s="88"/>
      <c r="M105" s="88"/>
      <c r="N105" s="88"/>
      <c r="O105" s="88"/>
      <c r="P105" s="88">
        <v>15</v>
      </c>
      <c r="Q105" s="88">
        <v>31</v>
      </c>
      <c r="R105">
        <f t="shared" si="30"/>
        <v>137</v>
      </c>
      <c r="S105" s="162">
        <f>VLOOKUP(C105,'Общие показания'!A:I,9,0)</f>
        <v>0</v>
      </c>
      <c r="T105" s="73">
        <f>VLOOKUP(B105,'Общие показания'!$A$2:$S$795,19,0)</f>
        <v>0</v>
      </c>
      <c r="U105" s="39">
        <f t="shared" si="43"/>
        <v>0</v>
      </c>
      <c r="V105" s="39">
        <f t="shared" si="44"/>
        <v>0</v>
      </c>
      <c r="W105" s="39">
        <f t="shared" si="45"/>
        <v>0</v>
      </c>
      <c r="X105" s="39"/>
      <c r="Y105" s="39">
        <f t="shared" si="46"/>
        <v>0</v>
      </c>
      <c r="Z105" s="39"/>
      <c r="AA105" s="39"/>
      <c r="AB105" s="39"/>
      <c r="AC105" s="39"/>
      <c r="AD105" s="39"/>
      <c r="AE105" s="39">
        <f t="shared" si="31"/>
        <v>0</v>
      </c>
      <c r="AF105" s="39">
        <f t="shared" si="47"/>
        <v>0</v>
      </c>
      <c r="AG105" s="39">
        <f t="shared" si="48"/>
        <v>0</v>
      </c>
      <c r="AH105" s="39">
        <f t="shared" si="32"/>
        <v>0</v>
      </c>
      <c r="AJ105" s="39">
        <f t="shared" si="49"/>
        <v>0.47625365280211412</v>
      </c>
      <c r="AK105" s="39">
        <f t="shared" si="33"/>
        <v>0.19084086711953471</v>
      </c>
      <c r="AL105" s="39">
        <f t="shared" si="34"/>
        <v>0.27207344936584371</v>
      </c>
      <c r="AM105" s="39"/>
      <c r="AS105" s="39"/>
      <c r="AT105" s="39">
        <f t="shared" si="50"/>
        <v>0.11119701227243574</v>
      </c>
      <c r="AU105" s="39">
        <f t="shared" si="51"/>
        <v>0.35675474224242382</v>
      </c>
      <c r="AW105" s="38">
        <f t="shared" si="52"/>
        <v>1278.4362554358831</v>
      </c>
      <c r="AX105" s="38">
        <f t="shared" si="55"/>
        <v>512.2855900609942</v>
      </c>
      <c r="AY105" s="38">
        <f t="shared" si="56"/>
        <v>730.34308453969629</v>
      </c>
      <c r="AZ105" s="38">
        <f t="shared" si="35"/>
        <v>0</v>
      </c>
      <c r="BA105" s="38">
        <f t="shared" si="36"/>
        <v>0</v>
      </c>
      <c r="BB105" s="38">
        <f t="shared" si="37"/>
        <v>0</v>
      </c>
      <c r="BC105" s="38">
        <f t="shared" si="38"/>
        <v>0</v>
      </c>
      <c r="BD105" s="38">
        <f t="shared" si="39"/>
        <v>0</v>
      </c>
      <c r="BE105" s="38">
        <f t="shared" si="40"/>
        <v>0</v>
      </c>
      <c r="BF105" s="38">
        <f t="shared" si="41"/>
        <v>0</v>
      </c>
      <c r="BG105" s="38">
        <f t="shared" si="53"/>
        <v>298.49281186363561</v>
      </c>
      <c r="BH105" s="38">
        <f t="shared" si="54"/>
        <v>957.65815988587281</v>
      </c>
      <c r="BI105" s="61">
        <f t="shared" si="42"/>
        <v>3777.2159017860827</v>
      </c>
    </row>
    <row r="106" spans="1:61" x14ac:dyDescent="0.3">
      <c r="A106" s="197" t="s">
        <v>1854</v>
      </c>
      <c r="B106" s="84" t="s">
        <v>205</v>
      </c>
      <c r="C106" s="84" t="s">
        <v>205</v>
      </c>
      <c r="D106" s="63">
        <f>VLOOKUP(B106,Площадь!$D$2:$E$795,2,0)</f>
        <v>33.1</v>
      </c>
      <c r="E106" s="72"/>
      <c r="F106" s="87">
        <v>31</v>
      </c>
      <c r="G106" s="87">
        <v>29</v>
      </c>
      <c r="H106" s="87">
        <v>31</v>
      </c>
      <c r="I106" s="87"/>
      <c r="J106" s="88"/>
      <c r="K106" s="88"/>
      <c r="L106" s="88"/>
      <c r="M106" s="88"/>
      <c r="N106" s="88"/>
      <c r="O106" s="88"/>
      <c r="P106" s="88">
        <v>0</v>
      </c>
      <c r="Q106" s="88">
        <v>0</v>
      </c>
      <c r="R106">
        <f t="shared" si="30"/>
        <v>91</v>
      </c>
      <c r="S106" s="162">
        <f>VLOOKUP(C106,'Общие показания'!A:I,9,0)</f>
        <v>1.0594860323258939</v>
      </c>
      <c r="T106" s="73">
        <f>VLOOKUP(B106,'Общие показания'!$A$2:$S$795,19,0)</f>
        <v>0.465861149700591</v>
      </c>
      <c r="U106" s="39">
        <f t="shared" si="43"/>
        <v>0.43480224801103279</v>
      </c>
      <c r="V106" s="39">
        <f t="shared" si="44"/>
        <v>0.33573472938411875</v>
      </c>
      <c r="W106" s="39">
        <f t="shared" si="45"/>
        <v>0.28894905493074236</v>
      </c>
      <c r="X106" s="39"/>
      <c r="Y106" s="39">
        <f t="shared" si="46"/>
        <v>0</v>
      </c>
      <c r="Z106" s="39"/>
      <c r="AA106" s="39"/>
      <c r="AB106" s="39"/>
      <c r="AC106" s="39"/>
      <c r="AD106" s="39"/>
      <c r="AE106" s="39">
        <f t="shared" si="31"/>
        <v>0</v>
      </c>
      <c r="AF106" s="39">
        <f t="shared" si="47"/>
        <v>0</v>
      </c>
      <c r="AG106" s="39">
        <f t="shared" si="48"/>
        <v>0</v>
      </c>
      <c r="AH106" s="39">
        <f t="shared" si="32"/>
        <v>0.465861149700591</v>
      </c>
      <c r="AJ106" s="39">
        <f t="shared" si="49"/>
        <v>0.47625365280211412</v>
      </c>
      <c r="AK106" s="39">
        <f t="shared" si="33"/>
        <v>0.19084086711953471</v>
      </c>
      <c r="AL106" s="39">
        <f t="shared" si="34"/>
        <v>0.27207344936584371</v>
      </c>
      <c r="AM106" s="39"/>
      <c r="AS106" s="39"/>
      <c r="AT106" s="39">
        <f t="shared" si="50"/>
        <v>0</v>
      </c>
      <c r="AU106" s="39">
        <f t="shared" si="51"/>
        <v>0</v>
      </c>
      <c r="AW106" s="38">
        <f t="shared" si="52"/>
        <v>2445.6020179067791</v>
      </c>
      <c r="AX106" s="38">
        <f t="shared" si="55"/>
        <v>1413.5184682305473</v>
      </c>
      <c r="AY106" s="38">
        <f t="shared" si="56"/>
        <v>1505.9863696335838</v>
      </c>
      <c r="AZ106" s="38">
        <f t="shared" si="35"/>
        <v>0</v>
      </c>
      <c r="BA106" s="38">
        <f t="shared" si="36"/>
        <v>0</v>
      </c>
      <c r="BB106" s="38">
        <f t="shared" si="37"/>
        <v>0</v>
      </c>
      <c r="BC106" s="38">
        <f t="shared" si="38"/>
        <v>0</v>
      </c>
      <c r="BD106" s="38">
        <f t="shared" si="39"/>
        <v>0</v>
      </c>
      <c r="BE106" s="38">
        <f t="shared" si="40"/>
        <v>0</v>
      </c>
      <c r="BF106" s="38">
        <f t="shared" si="41"/>
        <v>0</v>
      </c>
      <c r="BG106" s="38">
        <f t="shared" si="53"/>
        <v>0</v>
      </c>
      <c r="BH106" s="38">
        <f t="shared" si="54"/>
        <v>0</v>
      </c>
      <c r="BI106" s="61">
        <f t="shared" si="42"/>
        <v>5365.1068557709095</v>
      </c>
    </row>
    <row r="107" spans="1:61" x14ac:dyDescent="0.3">
      <c r="A107" s="197" t="s">
        <v>3930</v>
      </c>
      <c r="B107" s="84" t="s">
        <v>205</v>
      </c>
      <c r="C107" s="84" t="s">
        <v>205</v>
      </c>
      <c r="D107" s="63">
        <f>VLOOKUP(B107,Площадь!$D$2:$E$795,2,0)</f>
        <v>33.1</v>
      </c>
      <c r="E107" s="72"/>
      <c r="F107" s="87"/>
      <c r="G107" s="87"/>
      <c r="H107" s="87"/>
      <c r="I107" s="87"/>
      <c r="J107" s="88"/>
      <c r="K107" s="88"/>
      <c r="L107" s="88"/>
      <c r="M107" s="88"/>
      <c r="N107" s="88"/>
      <c r="O107" s="88"/>
      <c r="P107" s="88">
        <v>15</v>
      </c>
      <c r="Q107" s="88">
        <v>31</v>
      </c>
      <c r="R107">
        <f t="shared" si="30"/>
        <v>46</v>
      </c>
      <c r="S107" s="162">
        <f>VLOOKUP(C107,'Общие показания'!A:I,9,0)</f>
        <v>1.0594860323258939</v>
      </c>
      <c r="T107" s="73">
        <f>VLOOKUP(B107,'Общие показания'!$A$2:$S$795,19,0)</f>
        <v>0.465861149700591</v>
      </c>
      <c r="U107" s="39">
        <f t="shared" si="43"/>
        <v>0</v>
      </c>
      <c r="V107" s="39">
        <f t="shared" si="44"/>
        <v>0</v>
      </c>
      <c r="W107" s="39">
        <f t="shared" si="45"/>
        <v>0</v>
      </c>
      <c r="X107" s="39"/>
      <c r="Y107" s="39">
        <f t="shared" si="46"/>
        <v>-1.0594860323258939</v>
      </c>
      <c r="Z107" s="39"/>
      <c r="AA107" s="39"/>
      <c r="AB107" s="39"/>
      <c r="AC107" s="39"/>
      <c r="AD107" s="39"/>
      <c r="AE107" s="39">
        <f t="shared" si="31"/>
        <v>0</v>
      </c>
      <c r="AF107" s="39">
        <f t="shared" si="47"/>
        <v>0.145081056700052</v>
      </c>
      <c r="AG107" s="39">
        <f t="shared" si="48"/>
        <v>0.320780093000539</v>
      </c>
      <c r="AH107" s="39">
        <f t="shared" si="32"/>
        <v>0</v>
      </c>
      <c r="AJ107" s="39">
        <f t="shared" si="49"/>
        <v>0</v>
      </c>
      <c r="AK107" s="39">
        <f t="shared" si="33"/>
        <v>0</v>
      </c>
      <c r="AL107" s="39">
        <f t="shared" si="34"/>
        <v>0</v>
      </c>
      <c r="AM107" s="39"/>
      <c r="AS107" s="39"/>
      <c r="AT107" s="39">
        <f t="shared" si="50"/>
        <v>0.11119701227243574</v>
      </c>
      <c r="AU107" s="39">
        <f t="shared" si="51"/>
        <v>0.35675474224242382</v>
      </c>
      <c r="AW107" s="38">
        <f t="shared" si="52"/>
        <v>0</v>
      </c>
      <c r="AX107" s="38">
        <f t="shared" si="55"/>
        <v>0</v>
      </c>
      <c r="AY107" s="38">
        <f t="shared" si="56"/>
        <v>0</v>
      </c>
      <c r="AZ107" s="38">
        <f t="shared" si="35"/>
        <v>0</v>
      </c>
      <c r="BA107" s="38">
        <f t="shared" si="36"/>
        <v>0</v>
      </c>
      <c r="BB107" s="38">
        <f t="shared" si="37"/>
        <v>0</v>
      </c>
      <c r="BC107" s="38">
        <f t="shared" si="38"/>
        <v>0</v>
      </c>
      <c r="BD107" s="38">
        <f t="shared" si="39"/>
        <v>0</v>
      </c>
      <c r="BE107" s="38">
        <f t="shared" si="40"/>
        <v>0</v>
      </c>
      <c r="BF107" s="38">
        <f t="shared" si="41"/>
        <v>0</v>
      </c>
      <c r="BG107" s="38">
        <f t="shared" si="53"/>
        <v>687.94259722698723</v>
      </c>
      <c r="BH107" s="38">
        <f t="shared" si="54"/>
        <v>1818.7474103328</v>
      </c>
      <c r="BI107" s="61">
        <f t="shared" si="42"/>
        <v>2506.6900075597873</v>
      </c>
    </row>
    <row r="108" spans="1:61" x14ac:dyDescent="0.3">
      <c r="A108" s="84" t="s">
        <v>2142</v>
      </c>
      <c r="B108" s="84" t="s">
        <v>120</v>
      </c>
      <c r="C108" s="84" t="s">
        <v>120</v>
      </c>
      <c r="D108" s="63">
        <f>VLOOKUP(B108,Площадь!$D$2:$E$795,2,0)</f>
        <v>36.700000000000003</v>
      </c>
      <c r="E108" s="72"/>
      <c r="F108" s="87">
        <v>31</v>
      </c>
      <c r="G108" s="87">
        <v>29</v>
      </c>
      <c r="H108" s="87">
        <v>31</v>
      </c>
      <c r="I108" s="87"/>
      <c r="J108" s="88"/>
      <c r="K108" s="88"/>
      <c r="L108" s="88"/>
      <c r="M108" s="88"/>
      <c r="N108" s="88"/>
      <c r="O108" s="88"/>
      <c r="P108" s="88">
        <v>15</v>
      </c>
      <c r="Q108" s="88">
        <v>31</v>
      </c>
      <c r="R108">
        <f t="shared" si="30"/>
        <v>137</v>
      </c>
      <c r="S108" s="162">
        <f>VLOOKUP(C108,'Общие показания'!A:I,9,0)</f>
        <v>1.1747171415818825</v>
      </c>
      <c r="T108" s="73">
        <f>VLOOKUP(B108,'Общие показания'!$A$2:$S$795,19,0)</f>
        <v>0.27600000000000069</v>
      </c>
      <c r="U108" s="39">
        <f t="shared" si="43"/>
        <v>0.48209191848957417</v>
      </c>
      <c r="V108" s="39">
        <f t="shared" si="44"/>
        <v>0.37224968484583565</v>
      </c>
      <c r="W108" s="39">
        <f t="shared" si="45"/>
        <v>0.32037553824647264</v>
      </c>
      <c r="X108" s="39"/>
      <c r="Y108" s="39">
        <f t="shared" si="46"/>
        <v>0</v>
      </c>
      <c r="Z108" s="39"/>
      <c r="AA108" s="39"/>
      <c r="AB108" s="39"/>
      <c r="AC108" s="39"/>
      <c r="AD108" s="39"/>
      <c r="AE108" s="39">
        <f t="shared" si="31"/>
        <v>0</v>
      </c>
      <c r="AF108" s="39">
        <f t="shared" si="47"/>
        <v>8.5953447019459964E-2</v>
      </c>
      <c r="AG108" s="39">
        <f t="shared" si="48"/>
        <v>0.19004655298054074</v>
      </c>
      <c r="AH108" s="39">
        <f t="shared" si="32"/>
        <v>0</v>
      </c>
      <c r="AJ108" s="39">
        <f t="shared" si="49"/>
        <v>0.52805163316729875</v>
      </c>
      <c r="AK108" s="39">
        <f t="shared" si="33"/>
        <v>0.21159697351320014</v>
      </c>
      <c r="AL108" s="39">
        <f t="shared" si="34"/>
        <v>0.30166451938750649</v>
      </c>
      <c r="AM108" s="39"/>
      <c r="AS108" s="39"/>
      <c r="AT108" s="39">
        <f t="shared" si="50"/>
        <v>0.12329094714194537</v>
      </c>
      <c r="AU108" s="39">
        <f t="shared" si="51"/>
        <v>0.39555586224462097</v>
      </c>
      <c r="AW108" s="38">
        <f t="shared" si="52"/>
        <v>2711.5889443256433</v>
      </c>
      <c r="AX108" s="38">
        <f t="shared" si="55"/>
        <v>1567.2546158326616</v>
      </c>
      <c r="AY108" s="38">
        <f t="shared" si="56"/>
        <v>1669.7794491103482</v>
      </c>
      <c r="AZ108" s="38">
        <f t="shared" si="35"/>
        <v>0</v>
      </c>
      <c r="BA108" s="38">
        <f t="shared" si="36"/>
        <v>0</v>
      </c>
      <c r="BB108" s="38">
        <f t="shared" si="37"/>
        <v>0</v>
      </c>
      <c r="BC108" s="38">
        <f t="shared" si="38"/>
        <v>0</v>
      </c>
      <c r="BD108" s="38">
        <f t="shared" si="39"/>
        <v>0</v>
      </c>
      <c r="BE108" s="38">
        <f t="shared" si="40"/>
        <v>0</v>
      </c>
      <c r="BF108" s="38">
        <f t="shared" si="41"/>
        <v>0</v>
      </c>
      <c r="BG108" s="38">
        <f t="shared" si="53"/>
        <v>561.68728191111006</v>
      </c>
      <c r="BH108" s="38">
        <f t="shared" si="54"/>
        <v>1571.9676993338153</v>
      </c>
      <c r="BI108" s="61">
        <f t="shared" si="42"/>
        <v>8082.2779905135785</v>
      </c>
    </row>
    <row r="109" spans="1:61" x14ac:dyDescent="0.3">
      <c r="A109" s="84" t="s">
        <v>896</v>
      </c>
      <c r="B109" s="84" t="s">
        <v>209</v>
      </c>
      <c r="C109" s="84" t="s">
        <v>209</v>
      </c>
      <c r="D109" s="63">
        <f>VLOOKUP(B109,Площадь!$D$2:$E$795,2,0)</f>
        <v>78.400000000000006</v>
      </c>
      <c r="E109" s="72"/>
      <c r="F109" s="87">
        <v>31</v>
      </c>
      <c r="G109" s="87">
        <v>29</v>
      </c>
      <c r="H109" s="87">
        <v>31</v>
      </c>
      <c r="I109" s="87"/>
      <c r="J109" s="88"/>
      <c r="K109" s="88"/>
      <c r="L109" s="88"/>
      <c r="M109" s="88"/>
      <c r="N109" s="88"/>
      <c r="O109" s="88"/>
      <c r="P109" s="88">
        <v>15</v>
      </c>
      <c r="Q109" s="88">
        <v>31</v>
      </c>
      <c r="R109">
        <f t="shared" si="30"/>
        <v>137</v>
      </c>
      <c r="S109" s="162">
        <f>VLOOKUP(C109,'Общие показания'!A:I,9,0)</f>
        <v>1.6600000000000001</v>
      </c>
      <c r="T109" s="73">
        <f>VLOOKUP(B109,'Общие показания'!$A$2:$S$795,19,0)</f>
        <v>0.71899999999999942</v>
      </c>
      <c r="U109" s="39">
        <f t="shared" si="43"/>
        <v>0.68124704779147127</v>
      </c>
      <c r="V109" s="39">
        <f t="shared" si="44"/>
        <v>0.52602831351551771</v>
      </c>
      <c r="W109" s="39">
        <f t="shared" si="45"/>
        <v>0.45272463869301122</v>
      </c>
      <c r="X109" s="39"/>
      <c r="Y109" s="39">
        <f t="shared" si="46"/>
        <v>0</v>
      </c>
      <c r="Z109" s="39"/>
      <c r="AA109" s="39"/>
      <c r="AB109" s="39"/>
      <c r="AC109" s="39"/>
      <c r="AD109" s="39"/>
      <c r="AE109" s="39">
        <f t="shared" si="31"/>
        <v>0</v>
      </c>
      <c r="AF109" s="39">
        <f t="shared" si="47"/>
        <v>0.22391495799634603</v>
      </c>
      <c r="AG109" s="39">
        <f t="shared" si="48"/>
        <v>0.49508504200365339</v>
      </c>
      <c r="AH109" s="39">
        <f t="shared" si="32"/>
        <v>0</v>
      </c>
      <c r="AJ109" s="39">
        <f t="shared" si="49"/>
        <v>1.1280449057306874</v>
      </c>
      <c r="AK109" s="39">
        <f t="shared" si="33"/>
        <v>0.45202187257315779</v>
      </c>
      <c r="AL109" s="39">
        <f t="shared" si="34"/>
        <v>0.64442774713843354</v>
      </c>
      <c r="AM109" s="39"/>
      <c r="AS109" s="39"/>
      <c r="AT109" s="39">
        <f t="shared" si="50"/>
        <v>0.26337902604709856</v>
      </c>
      <c r="AU109" s="39">
        <f t="shared" si="51"/>
        <v>0.84500216893673796</v>
      </c>
      <c r="AW109" s="38">
        <f t="shared" si="52"/>
        <v>4856.7909483567419</v>
      </c>
      <c r="AX109" s="38">
        <f t="shared" si="55"/>
        <v>2625.4387975289969</v>
      </c>
      <c r="AY109" s="38">
        <f t="shared" si="56"/>
        <v>2945.1519784304969</v>
      </c>
      <c r="AZ109" s="38">
        <f t="shared" si="35"/>
        <v>0</v>
      </c>
      <c r="BA109" s="38">
        <f t="shared" si="36"/>
        <v>0</v>
      </c>
      <c r="BB109" s="38">
        <f t="shared" si="37"/>
        <v>0</v>
      </c>
      <c r="BC109" s="38">
        <f t="shared" si="38"/>
        <v>0</v>
      </c>
      <c r="BD109" s="38">
        <f t="shared" si="39"/>
        <v>0</v>
      </c>
      <c r="BE109" s="38">
        <f t="shared" si="40"/>
        <v>0</v>
      </c>
      <c r="BF109" s="38">
        <f t="shared" si="41"/>
        <v>0</v>
      </c>
      <c r="BG109" s="38">
        <f t="shared" si="53"/>
        <v>1308.0724790068609</v>
      </c>
      <c r="BH109" s="38">
        <f t="shared" si="54"/>
        <v>3597.2765055599493</v>
      </c>
      <c r="BI109" s="61">
        <f t="shared" si="42"/>
        <v>15332.730708883046</v>
      </c>
    </row>
    <row r="110" spans="1:61" x14ac:dyDescent="0.3">
      <c r="A110" s="84" t="s">
        <v>2090</v>
      </c>
      <c r="B110" s="84" t="s">
        <v>246</v>
      </c>
      <c r="C110" s="84" t="s">
        <v>246</v>
      </c>
      <c r="D110" s="63">
        <f>VLOOKUP(B110,Площадь!$D$2:$E$795,2,0)</f>
        <v>36.799999999999997</v>
      </c>
      <c r="E110" s="72"/>
      <c r="F110" s="87">
        <v>31</v>
      </c>
      <c r="G110" s="87">
        <v>29</v>
      </c>
      <c r="H110" s="87">
        <v>31</v>
      </c>
      <c r="I110" s="87"/>
      <c r="J110" s="88"/>
      <c r="K110" s="88"/>
      <c r="L110" s="88"/>
      <c r="M110" s="88"/>
      <c r="N110" s="88"/>
      <c r="O110" s="88"/>
      <c r="P110" s="88">
        <v>15</v>
      </c>
      <c r="Q110" s="88">
        <v>31</v>
      </c>
      <c r="R110">
        <f t="shared" si="30"/>
        <v>137</v>
      </c>
      <c r="S110" s="162">
        <f>VLOOKUP(C110,'Общие показания'!A:I,9,0)</f>
        <v>1.177918005727882</v>
      </c>
      <c r="T110" s="73">
        <f>VLOOKUP(B110,'Общие показания'!$A$2:$S$795,19,0)</f>
        <v>0.51500000000000057</v>
      </c>
      <c r="U110" s="39">
        <f t="shared" si="43"/>
        <v>0.48340552044731133</v>
      </c>
      <c r="V110" s="39">
        <f t="shared" si="44"/>
        <v>0.3732639891642166</v>
      </c>
      <c r="W110" s="39">
        <f t="shared" si="45"/>
        <v>0.32124849611635403</v>
      </c>
      <c r="X110" s="39"/>
      <c r="Y110" s="39">
        <f t="shared" si="46"/>
        <v>0</v>
      </c>
      <c r="Z110" s="39"/>
      <c r="AA110" s="39"/>
      <c r="AB110" s="39"/>
      <c r="AC110" s="39"/>
      <c r="AD110" s="39"/>
      <c r="AE110" s="39">
        <f t="shared" si="31"/>
        <v>0</v>
      </c>
      <c r="AF110" s="39">
        <f t="shared" si="47"/>
        <v>0.1603841493297892</v>
      </c>
      <c r="AG110" s="39">
        <f t="shared" si="48"/>
        <v>0.3546158506702114</v>
      </c>
      <c r="AH110" s="39">
        <f t="shared" si="32"/>
        <v>0</v>
      </c>
      <c r="AJ110" s="39">
        <f t="shared" si="49"/>
        <v>0.52949046595522054</v>
      </c>
      <c r="AK110" s="39">
        <f t="shared" si="33"/>
        <v>0.21217353202413525</v>
      </c>
      <c r="AL110" s="39">
        <f t="shared" si="34"/>
        <v>0.30248649355477486</v>
      </c>
      <c r="AM110" s="39"/>
      <c r="AS110" s="39"/>
      <c r="AT110" s="39">
        <f t="shared" si="50"/>
        <v>0.12362688977720951</v>
      </c>
      <c r="AU110" s="39">
        <f t="shared" si="51"/>
        <v>0.39663367113357084</v>
      </c>
      <c r="AW110" s="38">
        <f t="shared" si="52"/>
        <v>2718.9774700595008</v>
      </c>
      <c r="AX110" s="38">
        <f t="shared" si="55"/>
        <v>1571.5250643771642</v>
      </c>
      <c r="AY110" s="38">
        <f t="shared" si="56"/>
        <v>1674.3292568735915</v>
      </c>
      <c r="AZ110" s="38">
        <f t="shared" si="35"/>
        <v>0</v>
      </c>
      <c r="BA110" s="38">
        <f t="shared" si="36"/>
        <v>0</v>
      </c>
      <c r="BB110" s="38">
        <f t="shared" si="37"/>
        <v>0</v>
      </c>
      <c r="BC110" s="38">
        <f t="shared" si="38"/>
        <v>0</v>
      </c>
      <c r="BD110" s="38">
        <f t="shared" si="39"/>
        <v>0</v>
      </c>
      <c r="BE110" s="38">
        <f t="shared" si="40"/>
        <v>0</v>
      </c>
      <c r="BF110" s="38">
        <f t="shared" si="41"/>
        <v>0</v>
      </c>
      <c r="BG110" s="38">
        <f t="shared" si="53"/>
        <v>762.38787293726307</v>
      </c>
      <c r="BH110" s="38">
        <f t="shared" si="54"/>
        <v>2016.624166349201</v>
      </c>
      <c r="BI110" s="61">
        <f t="shared" si="42"/>
        <v>8743.8438305967211</v>
      </c>
    </row>
    <row r="111" spans="1:61" x14ac:dyDescent="0.3">
      <c r="A111" s="84" t="s">
        <v>706</v>
      </c>
      <c r="B111" s="84" t="s">
        <v>151</v>
      </c>
      <c r="C111" s="84" t="s">
        <v>151</v>
      </c>
      <c r="D111" s="63">
        <f>VLOOKUP(B111,Площадь!$D$2:$E$795,2,0)</f>
        <v>22.7</v>
      </c>
      <c r="E111" s="72"/>
      <c r="F111" s="87">
        <v>31</v>
      </c>
      <c r="G111" s="87">
        <v>29</v>
      </c>
      <c r="H111" s="87">
        <v>31</v>
      </c>
      <c r="I111" s="87"/>
      <c r="J111" s="88"/>
      <c r="K111" s="88"/>
      <c r="L111" s="88"/>
      <c r="M111" s="88"/>
      <c r="N111" s="88"/>
      <c r="O111" s="88"/>
      <c r="P111" s="88">
        <v>15</v>
      </c>
      <c r="Q111" s="88">
        <v>31</v>
      </c>
      <c r="R111">
        <f t="shared" si="30"/>
        <v>137</v>
      </c>
      <c r="S111" s="162">
        <f>VLOOKUP(C111,'Общие показания'!A:I,9,0)</f>
        <v>0.72659616114192727</v>
      </c>
      <c r="T111" s="73">
        <f>VLOOKUP(B111,'Общие показания'!$A$2:$S$795,19,0)</f>
        <v>0.52800000000000047</v>
      </c>
      <c r="U111" s="39">
        <f t="shared" si="43"/>
        <v>0.29818764440635787</v>
      </c>
      <c r="V111" s="39">
        <f t="shared" si="44"/>
        <v>0.23024708027249235</v>
      </c>
      <c r="W111" s="39">
        <f t="shared" si="45"/>
        <v>0.1981614364630771</v>
      </c>
      <c r="X111" s="39"/>
      <c r="Y111" s="39">
        <f t="shared" si="46"/>
        <v>0</v>
      </c>
      <c r="Z111" s="39"/>
      <c r="AA111" s="39"/>
      <c r="AB111" s="39"/>
      <c r="AC111" s="39"/>
      <c r="AD111" s="39"/>
      <c r="AE111" s="39">
        <f t="shared" si="31"/>
        <v>0</v>
      </c>
      <c r="AF111" s="39">
        <f t="shared" si="47"/>
        <v>0.1644326812546188</v>
      </c>
      <c r="AG111" s="39">
        <f t="shared" si="48"/>
        <v>0.36356731874538173</v>
      </c>
      <c r="AH111" s="39">
        <f t="shared" si="32"/>
        <v>0</v>
      </c>
      <c r="AJ111" s="39">
        <f t="shared" si="49"/>
        <v>0.32661504285824744</v>
      </c>
      <c r="AK111" s="39">
        <f t="shared" si="33"/>
        <v>0.13087878198227909</v>
      </c>
      <c r="AL111" s="39">
        <f t="shared" si="34"/>
        <v>0.18658813596992907</v>
      </c>
      <c r="AM111" s="39"/>
      <c r="AS111" s="39"/>
      <c r="AT111" s="39">
        <f t="shared" si="50"/>
        <v>7.6258978204963482E-2</v>
      </c>
      <c r="AU111" s="39">
        <f t="shared" si="51"/>
        <v>0.24466261779163204</v>
      </c>
      <c r="AW111" s="38">
        <f t="shared" si="52"/>
        <v>1677.195341585616</v>
      </c>
      <c r="AX111" s="38">
        <f t="shared" si="55"/>
        <v>969.39181960221833</v>
      </c>
      <c r="AY111" s="38">
        <f t="shared" si="56"/>
        <v>1032.8063622562645</v>
      </c>
      <c r="AZ111" s="38">
        <f t="shared" si="35"/>
        <v>0</v>
      </c>
      <c r="BA111" s="38">
        <f t="shared" si="36"/>
        <v>0</v>
      </c>
      <c r="BB111" s="38">
        <f t="shared" si="37"/>
        <v>0</v>
      </c>
      <c r="BC111" s="38">
        <f t="shared" si="38"/>
        <v>0</v>
      </c>
      <c r="BD111" s="38">
        <f t="shared" si="39"/>
        <v>0</v>
      </c>
      <c r="BE111" s="38">
        <f t="shared" si="40"/>
        <v>0</v>
      </c>
      <c r="BF111" s="38">
        <f t="shared" si="41"/>
        <v>0</v>
      </c>
      <c r="BG111" s="38">
        <f t="shared" si="53"/>
        <v>646.10306298692433</v>
      </c>
      <c r="BH111" s="38">
        <f t="shared" si="54"/>
        <v>1632.7081124424983</v>
      </c>
      <c r="BI111" s="61">
        <f t="shared" si="42"/>
        <v>5958.2046988735219</v>
      </c>
    </row>
    <row r="112" spans="1:61" x14ac:dyDescent="0.3">
      <c r="A112" s="84" t="s">
        <v>818</v>
      </c>
      <c r="B112" s="84" t="s">
        <v>88</v>
      </c>
      <c r="C112" s="84" t="s">
        <v>88</v>
      </c>
      <c r="D112" s="63">
        <f>VLOOKUP(B112,Площадь!$D$2:$E$795,2,0)</f>
        <v>33.1</v>
      </c>
      <c r="E112" s="72"/>
      <c r="F112" s="87">
        <v>31</v>
      </c>
      <c r="G112" s="87">
        <v>29</v>
      </c>
      <c r="H112" s="87">
        <v>31</v>
      </c>
      <c r="I112" s="87"/>
      <c r="J112" s="88"/>
      <c r="K112" s="88"/>
      <c r="L112" s="88"/>
      <c r="M112" s="88"/>
      <c r="N112" s="88"/>
      <c r="O112" s="88"/>
      <c r="P112" s="88">
        <v>15</v>
      </c>
      <c r="Q112" s="88">
        <v>31</v>
      </c>
      <c r="R112">
        <f t="shared" si="30"/>
        <v>137</v>
      </c>
      <c r="S112" s="162">
        <f>VLOOKUP(C112,'Общие показания'!A:I,9,0)</f>
        <v>0</v>
      </c>
      <c r="T112" s="73">
        <f>VLOOKUP(B112,'Общие показания'!$A$2:$S$795,19,0)</f>
        <v>0.31700000000000017</v>
      </c>
      <c r="U112" s="39">
        <f t="shared" si="43"/>
        <v>0</v>
      </c>
      <c r="V112" s="39">
        <f t="shared" si="44"/>
        <v>0</v>
      </c>
      <c r="W112" s="39">
        <f t="shared" si="45"/>
        <v>0</v>
      </c>
      <c r="X112" s="39"/>
      <c r="Y112" s="39">
        <f t="shared" si="46"/>
        <v>0</v>
      </c>
      <c r="Z112" s="39"/>
      <c r="AA112" s="39"/>
      <c r="AB112" s="39"/>
      <c r="AC112" s="39"/>
      <c r="AD112" s="39"/>
      <c r="AE112" s="39">
        <f t="shared" si="31"/>
        <v>0</v>
      </c>
      <c r="AF112" s="39">
        <f t="shared" si="47"/>
        <v>9.8721893859307075E-2</v>
      </c>
      <c r="AG112" s="39">
        <f t="shared" si="48"/>
        <v>0.2182781061406931</v>
      </c>
      <c r="AH112" s="39">
        <f t="shared" si="32"/>
        <v>0</v>
      </c>
      <c r="AJ112" s="39">
        <f t="shared" si="49"/>
        <v>0.47625365280211412</v>
      </c>
      <c r="AK112" s="39">
        <f t="shared" si="33"/>
        <v>0.19084086711953471</v>
      </c>
      <c r="AL112" s="39">
        <f t="shared" si="34"/>
        <v>0.27207344936584371</v>
      </c>
      <c r="AM112" s="39"/>
      <c r="AS112" s="39"/>
      <c r="AT112" s="39">
        <f t="shared" si="50"/>
        <v>0.11119701227243574</v>
      </c>
      <c r="AU112" s="39">
        <f t="shared" si="51"/>
        <v>0.35675474224242382</v>
      </c>
      <c r="AW112" s="38">
        <f t="shared" si="52"/>
        <v>1278.4362554358831</v>
      </c>
      <c r="AX112" s="38">
        <f t="shared" si="55"/>
        <v>512.2855900609942</v>
      </c>
      <c r="AY112" s="38">
        <f t="shared" si="56"/>
        <v>730.34308453969629</v>
      </c>
      <c r="AZ112" s="38">
        <f t="shared" si="35"/>
        <v>0</v>
      </c>
      <c r="BA112" s="38">
        <f t="shared" si="36"/>
        <v>0</v>
      </c>
      <c r="BB112" s="38">
        <f t="shared" si="37"/>
        <v>0</v>
      </c>
      <c r="BC112" s="38">
        <f t="shared" si="38"/>
        <v>0</v>
      </c>
      <c r="BD112" s="38">
        <f t="shared" si="39"/>
        <v>0</v>
      </c>
      <c r="BE112" s="38">
        <f t="shared" si="40"/>
        <v>0</v>
      </c>
      <c r="BF112" s="38">
        <f t="shared" si="41"/>
        <v>0</v>
      </c>
      <c r="BG112" s="38">
        <f t="shared" si="53"/>
        <v>563.49791486380514</v>
      </c>
      <c r="BH112" s="38">
        <f t="shared" si="54"/>
        <v>1543.5951768857037</v>
      </c>
      <c r="BI112" s="61">
        <f t="shared" si="42"/>
        <v>4628.1580217860828</v>
      </c>
    </row>
    <row r="113" spans="1:61" x14ac:dyDescent="0.3">
      <c r="A113" s="84" t="s">
        <v>1848</v>
      </c>
      <c r="B113" s="84" t="s">
        <v>78</v>
      </c>
      <c r="C113" s="84" t="s">
        <v>78</v>
      </c>
      <c r="D113" s="63">
        <f>VLOOKUP(B113,Площадь!$D$2:$E$795,2,0)</f>
        <v>32.4</v>
      </c>
      <c r="E113" s="72"/>
      <c r="F113" s="87">
        <v>31</v>
      </c>
      <c r="G113" s="87">
        <v>29</v>
      </c>
      <c r="H113" s="87">
        <v>31</v>
      </c>
      <c r="I113" s="87"/>
      <c r="J113" s="88"/>
      <c r="K113" s="88"/>
      <c r="L113" s="88"/>
      <c r="M113" s="88"/>
      <c r="N113" s="88"/>
      <c r="O113" s="88"/>
      <c r="P113" s="88">
        <v>15</v>
      </c>
      <c r="Q113" s="88">
        <v>31</v>
      </c>
      <c r="R113">
        <f t="shared" si="30"/>
        <v>137</v>
      </c>
      <c r="S113" s="162">
        <f>VLOOKUP(C113,'Общие показания'!A:I,9,0)</f>
        <v>1.0370799833038962</v>
      </c>
      <c r="T113" s="73">
        <f>VLOOKUP(B113,'Общие показания'!$A$2:$S$795,19,0)</f>
        <v>1.0700000000000003</v>
      </c>
      <c r="U113" s="39">
        <f t="shared" si="43"/>
        <v>0.42560703430687197</v>
      </c>
      <c r="V113" s="39">
        <f t="shared" si="44"/>
        <v>0.32863459915545162</v>
      </c>
      <c r="W113" s="39">
        <f t="shared" si="45"/>
        <v>0.28283834984157258</v>
      </c>
      <c r="X113" s="39"/>
      <c r="Y113" s="39">
        <f t="shared" si="46"/>
        <v>0</v>
      </c>
      <c r="Z113" s="39"/>
      <c r="AA113" s="39"/>
      <c r="AB113" s="39"/>
      <c r="AC113" s="39"/>
      <c r="AD113" s="39"/>
      <c r="AE113" s="39">
        <f t="shared" si="31"/>
        <v>0</v>
      </c>
      <c r="AF113" s="39">
        <f t="shared" si="47"/>
        <v>0.3332253199667462</v>
      </c>
      <c r="AG113" s="39">
        <f t="shared" si="48"/>
        <v>0.73677468003325419</v>
      </c>
      <c r="AH113" s="39">
        <f t="shared" si="32"/>
        <v>0</v>
      </c>
      <c r="AJ113" s="39">
        <f t="shared" si="49"/>
        <v>0.46618182328666152</v>
      </c>
      <c r="AK113" s="39">
        <f t="shared" si="33"/>
        <v>0.18680495754298865</v>
      </c>
      <c r="AL113" s="39">
        <f t="shared" si="34"/>
        <v>0.26631963019496485</v>
      </c>
      <c r="AM113" s="39"/>
      <c r="AS113" s="39"/>
      <c r="AT113" s="39">
        <f t="shared" si="50"/>
        <v>0.10884541382558664</v>
      </c>
      <c r="AU113" s="39">
        <f t="shared" si="51"/>
        <v>0.34921008001977433</v>
      </c>
      <c r="AW113" s="38">
        <f t="shared" si="52"/>
        <v>2393.8823377697777</v>
      </c>
      <c r="AX113" s="38">
        <f t="shared" si="55"/>
        <v>1383.625328419025</v>
      </c>
      <c r="AY113" s="38">
        <f t="shared" si="56"/>
        <v>1474.1377152908794</v>
      </c>
      <c r="AZ113" s="38">
        <f t="shared" si="35"/>
        <v>0</v>
      </c>
      <c r="BA113" s="38">
        <f t="shared" si="36"/>
        <v>0</v>
      </c>
      <c r="BB113" s="38">
        <f t="shared" si="37"/>
        <v>0</v>
      </c>
      <c r="BC113" s="38">
        <f t="shared" si="38"/>
        <v>0</v>
      </c>
      <c r="BD113" s="38">
        <f t="shared" si="39"/>
        <v>0</v>
      </c>
      <c r="BE113" s="38">
        <f t="shared" si="40"/>
        <v>0</v>
      </c>
      <c r="BF113" s="38">
        <f t="shared" si="41"/>
        <v>0</v>
      </c>
      <c r="BG113" s="38">
        <f t="shared" si="53"/>
        <v>1186.6769949627867</v>
      </c>
      <c r="BH113" s="38">
        <f t="shared" si="54"/>
        <v>2915.174050495948</v>
      </c>
      <c r="BI113" s="61">
        <f t="shared" si="42"/>
        <v>9353.4964269384182</v>
      </c>
    </row>
    <row r="114" spans="1:61" x14ac:dyDescent="0.3">
      <c r="A114" s="84" t="s">
        <v>1537</v>
      </c>
      <c r="B114" s="84" t="s">
        <v>122</v>
      </c>
      <c r="C114" s="84" t="s">
        <v>122</v>
      </c>
      <c r="D114" s="63">
        <f>VLOOKUP(B114,Площадь!$D$2:$E$795,2,0)</f>
        <v>58.6</v>
      </c>
      <c r="E114" s="72"/>
      <c r="F114" s="87">
        <v>31</v>
      </c>
      <c r="G114" s="87">
        <v>29</v>
      </c>
      <c r="H114" s="87">
        <v>31</v>
      </c>
      <c r="I114" s="87"/>
      <c r="J114" s="88"/>
      <c r="K114" s="88"/>
      <c r="L114" s="88"/>
      <c r="M114" s="88"/>
      <c r="N114" s="88"/>
      <c r="O114" s="88"/>
      <c r="P114" s="88">
        <v>15</v>
      </c>
      <c r="Q114" s="88">
        <v>31</v>
      </c>
      <c r="R114">
        <f t="shared" si="30"/>
        <v>137</v>
      </c>
      <c r="S114" s="162">
        <f>VLOOKUP(C114,'Общие показания'!A:I,9,0)</f>
        <v>4.5030000000000001</v>
      </c>
      <c r="T114" s="73">
        <f>VLOOKUP(B114,'Общие показания'!$A$2:$S$795,19,0)</f>
        <v>1.5719999999999992</v>
      </c>
      <c r="U114" s="39">
        <f t="shared" si="43"/>
        <v>1.8479852145813223</v>
      </c>
      <c r="V114" s="39">
        <f t="shared" si="44"/>
        <v>1.4269310215423952</v>
      </c>
      <c r="W114" s="39">
        <f t="shared" si="45"/>
        <v>1.2280837638762829</v>
      </c>
      <c r="X114" s="39"/>
      <c r="Y114" s="39">
        <f t="shared" si="46"/>
        <v>0</v>
      </c>
      <c r="Z114" s="39"/>
      <c r="AA114" s="39"/>
      <c r="AB114" s="39"/>
      <c r="AC114" s="39"/>
      <c r="AD114" s="39"/>
      <c r="AE114" s="39">
        <f t="shared" si="31"/>
        <v>0</v>
      </c>
      <c r="AF114" s="39">
        <f t="shared" si="47"/>
        <v>0.4895609373717052</v>
      </c>
      <c r="AG114" s="39">
        <f t="shared" si="48"/>
        <v>1.082439062628294</v>
      </c>
      <c r="AH114" s="39">
        <f t="shared" si="32"/>
        <v>0</v>
      </c>
      <c r="AJ114" s="39">
        <f t="shared" si="49"/>
        <v>0.84315601372217186</v>
      </c>
      <c r="AK114" s="39">
        <f t="shared" si="33"/>
        <v>0.33786328740799804</v>
      </c>
      <c r="AL114" s="39">
        <f t="shared" si="34"/>
        <v>0.48167686201928828</v>
      </c>
      <c r="AM114" s="39"/>
      <c r="AS114" s="39"/>
      <c r="AT114" s="39">
        <f t="shared" si="50"/>
        <v>0.1968623842647956</v>
      </c>
      <c r="AU114" s="39">
        <f t="shared" si="51"/>
        <v>0.63159600892465362</v>
      </c>
      <c r="AW114" s="38">
        <f t="shared" si="52"/>
        <v>7223.9918676087682</v>
      </c>
      <c r="AX114" s="38">
        <f t="shared" si="55"/>
        <v>4737.3432511740775</v>
      </c>
      <c r="AY114" s="38">
        <f t="shared" si="56"/>
        <v>4589.6130337290351</v>
      </c>
      <c r="AZ114" s="38">
        <f t="shared" si="35"/>
        <v>0</v>
      </c>
      <c r="BA114" s="38">
        <f t="shared" si="36"/>
        <v>0</v>
      </c>
      <c r="BB114" s="38">
        <f t="shared" si="37"/>
        <v>0</v>
      </c>
      <c r="BC114" s="38">
        <f t="shared" si="38"/>
        <v>0</v>
      </c>
      <c r="BD114" s="38">
        <f t="shared" si="39"/>
        <v>0</v>
      </c>
      <c r="BE114" s="38">
        <f t="shared" si="40"/>
        <v>0</v>
      </c>
      <c r="BF114" s="38">
        <f t="shared" si="41"/>
        <v>0</v>
      </c>
      <c r="BG114" s="38">
        <f t="shared" si="53"/>
        <v>1842.6073076681573</v>
      </c>
      <c r="BH114" s="38">
        <f t="shared" si="54"/>
        <v>4601.0871846738701</v>
      </c>
      <c r="BI114" s="61">
        <f t="shared" si="42"/>
        <v>22994.642644853906</v>
      </c>
    </row>
    <row r="115" spans="1:61" x14ac:dyDescent="0.3">
      <c r="A115" s="84" t="s">
        <v>2257</v>
      </c>
      <c r="B115" s="84" t="s">
        <v>58</v>
      </c>
      <c r="C115" s="84" t="s">
        <v>58</v>
      </c>
      <c r="D115" s="63">
        <f>VLOOKUP(B115,Площадь!$D$2:$E$795,2,0)</f>
        <v>78.400000000000006</v>
      </c>
      <c r="E115" s="72"/>
      <c r="F115" s="87">
        <v>31</v>
      </c>
      <c r="G115" s="87">
        <v>29</v>
      </c>
      <c r="H115" s="87">
        <v>31</v>
      </c>
      <c r="I115" s="87"/>
      <c r="J115" s="88"/>
      <c r="K115" s="88"/>
      <c r="L115" s="88"/>
      <c r="M115" s="88"/>
      <c r="N115" s="88"/>
      <c r="O115" s="88"/>
      <c r="P115" s="88">
        <v>15</v>
      </c>
      <c r="Q115" s="88">
        <v>31</v>
      </c>
      <c r="R115">
        <f t="shared" si="30"/>
        <v>137</v>
      </c>
      <c r="S115" s="162">
        <f>VLOOKUP(C115,'Общие показания'!A:I,9,0)</f>
        <v>0</v>
      </c>
      <c r="T115" s="73">
        <f>VLOOKUP(B115,'Общие показания'!$A$2:$S$795,19,0)</f>
        <v>0.64899999999999913</v>
      </c>
      <c r="U115" s="39">
        <f t="shared" si="43"/>
        <v>0</v>
      </c>
      <c r="V115" s="39">
        <f t="shared" si="44"/>
        <v>0</v>
      </c>
      <c r="W115" s="39">
        <f t="shared" si="45"/>
        <v>0</v>
      </c>
      <c r="X115" s="39"/>
      <c r="Y115" s="39">
        <f t="shared" si="46"/>
        <v>0</v>
      </c>
      <c r="Z115" s="39"/>
      <c r="AA115" s="39"/>
      <c r="AB115" s="39"/>
      <c r="AC115" s="39"/>
      <c r="AD115" s="39"/>
      <c r="AE115" s="39">
        <f t="shared" si="31"/>
        <v>0</v>
      </c>
      <c r="AF115" s="39">
        <f t="shared" si="47"/>
        <v>0.20211517070880181</v>
      </c>
      <c r="AG115" s="39">
        <f t="shared" si="48"/>
        <v>0.44688482929119738</v>
      </c>
      <c r="AH115" s="39">
        <f t="shared" si="32"/>
        <v>0</v>
      </c>
      <c r="AJ115" s="39">
        <f t="shared" si="49"/>
        <v>1.1280449057306874</v>
      </c>
      <c r="AK115" s="39">
        <f t="shared" si="33"/>
        <v>0.45202187257315779</v>
      </c>
      <c r="AL115" s="39">
        <f t="shared" si="34"/>
        <v>0.64442774713843354</v>
      </c>
      <c r="AM115" s="39"/>
      <c r="AS115" s="39"/>
      <c r="AT115" s="39">
        <f t="shared" si="50"/>
        <v>0.26337902604709856</v>
      </c>
      <c r="AU115" s="39">
        <f t="shared" si="51"/>
        <v>0.84500216893673796</v>
      </c>
      <c r="AW115" s="38">
        <f t="shared" si="52"/>
        <v>3028.078623147228</v>
      </c>
      <c r="AX115" s="38">
        <f t="shared" si="55"/>
        <v>1213.3894338604819</v>
      </c>
      <c r="AY115" s="38">
        <f t="shared" si="56"/>
        <v>1729.8760673085255</v>
      </c>
      <c r="AZ115" s="38">
        <f t="shared" si="35"/>
        <v>0</v>
      </c>
      <c r="BA115" s="38">
        <f t="shared" si="36"/>
        <v>0</v>
      </c>
      <c r="BB115" s="38">
        <f t="shared" si="37"/>
        <v>0</v>
      </c>
      <c r="BC115" s="38">
        <f t="shared" si="38"/>
        <v>0</v>
      </c>
      <c r="BD115" s="38">
        <f t="shared" si="39"/>
        <v>0</v>
      </c>
      <c r="BE115" s="38">
        <f t="shared" si="40"/>
        <v>0</v>
      </c>
      <c r="BF115" s="38">
        <f t="shared" si="41"/>
        <v>0</v>
      </c>
      <c r="BG115" s="38">
        <f t="shared" si="53"/>
        <v>1249.5540020036688</v>
      </c>
      <c r="BH115" s="38">
        <f t="shared" si="54"/>
        <v>3467.8897825631407</v>
      </c>
      <c r="BI115" s="61">
        <f t="shared" si="42"/>
        <v>10688.787908883045</v>
      </c>
    </row>
    <row r="116" spans="1:61" x14ac:dyDescent="0.3">
      <c r="A116" s="84" t="s">
        <v>2105</v>
      </c>
      <c r="B116" s="84" t="s">
        <v>45</v>
      </c>
      <c r="C116" s="84" t="s">
        <v>45</v>
      </c>
      <c r="D116" s="63">
        <f>VLOOKUP(B116,Площадь!$D$2:$E$795,2,0)</f>
        <v>69.8</v>
      </c>
      <c r="E116" s="72"/>
      <c r="F116" s="87">
        <v>31</v>
      </c>
      <c r="G116" s="87">
        <v>29</v>
      </c>
      <c r="H116" s="87">
        <v>31</v>
      </c>
      <c r="I116" s="87"/>
      <c r="J116" s="88"/>
      <c r="K116" s="88"/>
      <c r="L116" s="88"/>
      <c r="M116" s="88"/>
      <c r="N116" s="88"/>
      <c r="O116" s="88"/>
      <c r="P116" s="88">
        <v>15</v>
      </c>
      <c r="Q116" s="88">
        <v>31</v>
      </c>
      <c r="R116">
        <f t="shared" si="30"/>
        <v>137</v>
      </c>
      <c r="S116" s="162">
        <f>VLOOKUP(C116,'Общие показания'!A:I,9,0)</f>
        <v>2.2342031739077761</v>
      </c>
      <c r="T116" s="73">
        <f>VLOOKUP(B116,'Общие показания'!$A$2:$S$795,19,0)</f>
        <v>1.1660000000000004</v>
      </c>
      <c r="U116" s="39">
        <f t="shared" si="43"/>
        <v>0.91689416650060684</v>
      </c>
      <c r="V116" s="39">
        <f t="shared" si="44"/>
        <v>0.70798441422995428</v>
      </c>
      <c r="W116" s="39">
        <f t="shared" si="45"/>
        <v>0.60932459317721499</v>
      </c>
      <c r="X116" s="39"/>
      <c r="Y116" s="39">
        <f t="shared" si="46"/>
        <v>0</v>
      </c>
      <c r="Z116" s="39"/>
      <c r="AA116" s="39"/>
      <c r="AB116" s="39"/>
      <c r="AC116" s="39"/>
      <c r="AD116" s="39"/>
      <c r="AE116" s="39">
        <f t="shared" si="31"/>
        <v>0</v>
      </c>
      <c r="AF116" s="39">
        <f t="shared" si="47"/>
        <v>0.36312217110394962</v>
      </c>
      <c r="AG116" s="39">
        <f t="shared" si="48"/>
        <v>0.80287782889605086</v>
      </c>
      <c r="AH116" s="39">
        <f t="shared" si="32"/>
        <v>0</v>
      </c>
      <c r="AJ116" s="39">
        <f t="shared" si="49"/>
        <v>1.0043052859694128</v>
      </c>
      <c r="AK116" s="39">
        <f t="shared" si="33"/>
        <v>0.4024378406327348</v>
      </c>
      <c r="AL116" s="39">
        <f t="shared" si="34"/>
        <v>0.57373796875335015</v>
      </c>
      <c r="AM116" s="39"/>
      <c r="AS116" s="39"/>
      <c r="AT116" s="39">
        <f t="shared" si="50"/>
        <v>0.23448795941438108</v>
      </c>
      <c r="AU116" s="39">
        <f t="shared" si="51"/>
        <v>0.75231060448704468</v>
      </c>
      <c r="AW116" s="38">
        <f t="shared" si="52"/>
        <v>5157.1909622324229</v>
      </c>
      <c r="AX116" s="38">
        <f t="shared" si="55"/>
        <v>2980.773084063208</v>
      </c>
      <c r="AY116" s="38">
        <f t="shared" si="56"/>
        <v>3175.7658187439324</v>
      </c>
      <c r="AZ116" s="38">
        <f t="shared" si="35"/>
        <v>0</v>
      </c>
      <c r="BA116" s="38">
        <f t="shared" si="36"/>
        <v>0</v>
      </c>
      <c r="BB116" s="38">
        <f t="shared" si="37"/>
        <v>0</v>
      </c>
      <c r="BC116" s="38">
        <f t="shared" si="38"/>
        <v>0</v>
      </c>
      <c r="BD116" s="38">
        <f t="shared" si="39"/>
        <v>0</v>
      </c>
      <c r="BE116" s="38">
        <f t="shared" si="40"/>
        <v>0</v>
      </c>
      <c r="BF116" s="38">
        <f t="shared" si="41"/>
        <v>0</v>
      </c>
      <c r="BG116" s="38">
        <f t="shared" si="53"/>
        <v>1604.2007299581862</v>
      </c>
      <c r="BH116" s="38">
        <f t="shared" si="54"/>
        <v>4174.6856230362464</v>
      </c>
      <c r="BI116" s="61">
        <f t="shared" si="42"/>
        <v>17092.616218033996</v>
      </c>
    </row>
    <row r="117" spans="1:61" x14ac:dyDescent="0.3">
      <c r="A117" s="84" t="s">
        <v>1600</v>
      </c>
      <c r="B117" s="84" t="s">
        <v>327</v>
      </c>
      <c r="C117" s="84" t="s">
        <v>327</v>
      </c>
      <c r="D117" s="63">
        <f>VLOOKUP(B117,Площадь!$D$2:$E$795,2,0)</f>
        <v>72.599999999999994</v>
      </c>
      <c r="E117" s="72"/>
      <c r="F117" s="87">
        <v>31</v>
      </c>
      <c r="G117" s="87">
        <v>29</v>
      </c>
      <c r="H117" s="87">
        <v>31</v>
      </c>
      <c r="I117" s="87"/>
      <c r="J117" s="88"/>
      <c r="K117" s="88"/>
      <c r="L117" s="88"/>
      <c r="M117" s="88"/>
      <c r="N117" s="88"/>
      <c r="O117" s="88"/>
      <c r="P117" s="88">
        <v>15</v>
      </c>
      <c r="Q117" s="88">
        <v>31</v>
      </c>
      <c r="R117">
        <f t="shared" si="30"/>
        <v>137</v>
      </c>
      <c r="S117" s="162">
        <f>VLOOKUP(C117,'Общие показания'!A:I,9,0)</f>
        <v>3.7959999999999994</v>
      </c>
      <c r="T117" s="73">
        <f>VLOOKUP(B117,'Общие показания'!$A$2:$S$795,19,0)</f>
        <v>0.54400000000000048</v>
      </c>
      <c r="U117" s="39">
        <f t="shared" si="43"/>
        <v>1.5578396345882073</v>
      </c>
      <c r="V117" s="39">
        <f t="shared" si="44"/>
        <v>1.2028936615089787</v>
      </c>
      <c r="W117" s="39">
        <f t="shared" si="45"/>
        <v>1.0352667039028134</v>
      </c>
      <c r="X117" s="39"/>
      <c r="Y117" s="39">
        <f t="shared" si="46"/>
        <v>0</v>
      </c>
      <c r="Z117" s="39"/>
      <c r="AA117" s="39"/>
      <c r="AB117" s="39"/>
      <c r="AC117" s="39"/>
      <c r="AD117" s="39"/>
      <c r="AE117" s="39">
        <f t="shared" si="31"/>
        <v>0</v>
      </c>
      <c r="AF117" s="39">
        <f t="shared" si="47"/>
        <v>0.16941548977748602</v>
      </c>
      <c r="AG117" s="39">
        <f t="shared" si="48"/>
        <v>0.37458451022251449</v>
      </c>
      <c r="AH117" s="39">
        <f t="shared" si="32"/>
        <v>0</v>
      </c>
      <c r="AJ117" s="39">
        <f t="shared" si="49"/>
        <v>1.044592604031223</v>
      </c>
      <c r="AK117" s="39">
        <f t="shared" si="33"/>
        <v>0.418581478938919</v>
      </c>
      <c r="AL117" s="39">
        <f t="shared" si="34"/>
        <v>0.59675324543686559</v>
      </c>
      <c r="AM117" s="39"/>
      <c r="AS117" s="39"/>
      <c r="AT117" s="39">
        <f t="shared" si="50"/>
        <v>0.24389435320177744</v>
      </c>
      <c r="AU117" s="39">
        <f t="shared" si="51"/>
        <v>0.78248925337764252</v>
      </c>
      <c r="AW117" s="38">
        <f t="shared" si="52"/>
        <v>6985.8650040604543</v>
      </c>
      <c r="AX117" s="38">
        <f t="shared" si="55"/>
        <v>4352.6230080127189</v>
      </c>
      <c r="AY117" s="38">
        <f t="shared" si="56"/>
        <v>4380.9290712094607</v>
      </c>
      <c r="AZ117" s="38">
        <f t="shared" si="35"/>
        <v>0</v>
      </c>
      <c r="BA117" s="38">
        <f t="shared" si="36"/>
        <v>0</v>
      </c>
      <c r="BB117" s="38">
        <f t="shared" si="37"/>
        <v>0</v>
      </c>
      <c r="BC117" s="38">
        <f t="shared" si="38"/>
        <v>0</v>
      </c>
      <c r="BD117" s="38">
        <f t="shared" si="39"/>
        <v>0</v>
      </c>
      <c r="BE117" s="38">
        <f t="shared" si="40"/>
        <v>0</v>
      </c>
      <c r="BF117" s="38">
        <f t="shared" si="41"/>
        <v>0</v>
      </c>
      <c r="BG117" s="38">
        <f t="shared" si="53"/>
        <v>1109.4724100998155</v>
      </c>
      <c r="BH117" s="38">
        <f t="shared" si="54"/>
        <v>3106.0025280577174</v>
      </c>
      <c r="BI117" s="61">
        <f t="shared" si="42"/>
        <v>19934.892021440166</v>
      </c>
    </row>
    <row r="118" spans="1:61" x14ac:dyDescent="0.3">
      <c r="A118" s="84" t="s">
        <v>1730</v>
      </c>
      <c r="B118" s="84" t="s">
        <v>272</v>
      </c>
      <c r="C118" s="84" t="s">
        <v>272</v>
      </c>
      <c r="D118" s="63">
        <f>VLOOKUP(B118,Площадь!$D$2:$E$795,2,0)</f>
        <v>33.1</v>
      </c>
      <c r="E118" s="72"/>
      <c r="F118" s="87">
        <v>31</v>
      </c>
      <c r="G118" s="87">
        <v>29</v>
      </c>
      <c r="H118" s="87">
        <v>31</v>
      </c>
      <c r="I118" s="87"/>
      <c r="J118" s="88"/>
      <c r="K118" s="88"/>
      <c r="L118" s="88"/>
      <c r="M118" s="88"/>
      <c r="N118" s="88"/>
      <c r="O118" s="88"/>
      <c r="P118" s="88">
        <v>15</v>
      </c>
      <c r="Q118" s="88">
        <v>31</v>
      </c>
      <c r="R118">
        <f t="shared" si="30"/>
        <v>137</v>
      </c>
      <c r="S118" s="162">
        <f>VLOOKUP(C118,'Общие показания'!A:I,9,0)</f>
        <v>1.0594860323258939</v>
      </c>
      <c r="T118" s="73">
        <f>VLOOKUP(B118,'Общие показания'!$A$2:$S$795,19,0)</f>
        <v>0.465861149700591</v>
      </c>
      <c r="U118" s="39">
        <f t="shared" si="43"/>
        <v>0.43480224801103279</v>
      </c>
      <c r="V118" s="39">
        <f t="shared" si="44"/>
        <v>0.33573472938411875</v>
      </c>
      <c r="W118" s="39">
        <f t="shared" si="45"/>
        <v>0.28894905493074236</v>
      </c>
      <c r="X118" s="39"/>
      <c r="Y118" s="39">
        <f t="shared" si="46"/>
        <v>0</v>
      </c>
      <c r="Z118" s="39"/>
      <c r="AA118" s="39"/>
      <c r="AB118" s="39"/>
      <c r="AC118" s="39"/>
      <c r="AD118" s="39"/>
      <c r="AE118" s="39">
        <f t="shared" si="31"/>
        <v>0</v>
      </c>
      <c r="AF118" s="39">
        <f t="shared" si="47"/>
        <v>0.145081056700052</v>
      </c>
      <c r="AG118" s="39">
        <f t="shared" si="48"/>
        <v>0.320780093000539</v>
      </c>
      <c r="AH118" s="39">
        <f t="shared" si="32"/>
        <v>0</v>
      </c>
      <c r="AJ118" s="39">
        <f t="shared" si="49"/>
        <v>0.47625365280211412</v>
      </c>
      <c r="AK118" s="39">
        <f t="shared" si="33"/>
        <v>0.19084086711953471</v>
      </c>
      <c r="AL118" s="39">
        <f t="shared" si="34"/>
        <v>0.27207344936584371</v>
      </c>
      <c r="AM118" s="39"/>
      <c r="AS118" s="39"/>
      <c r="AT118" s="39">
        <f t="shared" si="50"/>
        <v>0.11119701227243574</v>
      </c>
      <c r="AU118" s="39">
        <f t="shared" si="51"/>
        <v>0.35675474224242382</v>
      </c>
      <c r="AW118" s="38">
        <f t="shared" si="52"/>
        <v>2445.6020179067791</v>
      </c>
      <c r="AX118" s="38">
        <f t="shared" si="55"/>
        <v>1413.5184682305473</v>
      </c>
      <c r="AY118" s="38">
        <f t="shared" si="56"/>
        <v>1505.9863696335838</v>
      </c>
      <c r="AZ118" s="38">
        <f t="shared" si="35"/>
        <v>0</v>
      </c>
      <c r="BA118" s="38">
        <f t="shared" si="36"/>
        <v>0</v>
      </c>
      <c r="BB118" s="38">
        <f t="shared" si="37"/>
        <v>0</v>
      </c>
      <c r="BC118" s="38">
        <f t="shared" si="38"/>
        <v>0</v>
      </c>
      <c r="BD118" s="38">
        <f t="shared" si="39"/>
        <v>0</v>
      </c>
      <c r="BE118" s="38">
        <f t="shared" si="40"/>
        <v>0</v>
      </c>
      <c r="BF118" s="38">
        <f t="shared" si="41"/>
        <v>0</v>
      </c>
      <c r="BG118" s="38">
        <f t="shared" si="53"/>
        <v>687.94259722698723</v>
      </c>
      <c r="BH118" s="38">
        <f t="shared" si="54"/>
        <v>1818.7474103328</v>
      </c>
      <c r="BI118" s="61">
        <f t="shared" si="42"/>
        <v>7871.7968633306973</v>
      </c>
    </row>
    <row r="119" spans="1:61" x14ac:dyDescent="0.3">
      <c r="A119" s="84" t="s">
        <v>2485</v>
      </c>
      <c r="B119" s="84" t="s">
        <v>322</v>
      </c>
      <c r="C119" s="84" t="s">
        <v>322</v>
      </c>
      <c r="D119" s="63">
        <f>VLOOKUP(B119,Площадь!$D$2:$E$795,2,0)</f>
        <v>33.1</v>
      </c>
      <c r="E119" s="72"/>
      <c r="F119" s="87">
        <v>31</v>
      </c>
      <c r="G119" s="87">
        <v>29</v>
      </c>
      <c r="H119" s="87">
        <v>31</v>
      </c>
      <c r="I119" s="87"/>
      <c r="J119" s="88"/>
      <c r="K119" s="88"/>
      <c r="L119" s="88"/>
      <c r="M119" s="88"/>
      <c r="N119" s="88"/>
      <c r="O119" s="88"/>
      <c r="P119" s="88">
        <v>15</v>
      </c>
      <c r="Q119" s="88">
        <v>31</v>
      </c>
      <c r="R119">
        <f t="shared" si="30"/>
        <v>137</v>
      </c>
      <c r="S119" s="162">
        <f>VLOOKUP(C119,'Общие показания'!A:I,9,0)</f>
        <v>1.0594860323258939</v>
      </c>
      <c r="T119" s="73">
        <f>VLOOKUP(B119,'Общие показания'!$A$2:$S$795,19,0)</f>
        <v>0.61599999999999966</v>
      </c>
      <c r="U119" s="39">
        <f t="shared" si="43"/>
        <v>0.43480224801103279</v>
      </c>
      <c r="V119" s="39">
        <f t="shared" si="44"/>
        <v>0.33573472938411875</v>
      </c>
      <c r="W119" s="39">
        <f t="shared" si="45"/>
        <v>0.28894905493074236</v>
      </c>
      <c r="X119" s="39"/>
      <c r="Y119" s="39">
        <f t="shared" si="46"/>
        <v>0</v>
      </c>
      <c r="Z119" s="39"/>
      <c r="AA119" s="39"/>
      <c r="AB119" s="39"/>
      <c r="AC119" s="39"/>
      <c r="AD119" s="39"/>
      <c r="AE119" s="39">
        <f t="shared" si="31"/>
        <v>0</v>
      </c>
      <c r="AF119" s="39">
        <f t="shared" si="47"/>
        <v>0.19183812813038831</v>
      </c>
      <c r="AG119" s="39">
        <f t="shared" si="48"/>
        <v>0.42416187186961141</v>
      </c>
      <c r="AH119" s="39">
        <f t="shared" si="32"/>
        <v>0</v>
      </c>
      <c r="AJ119" s="39">
        <f t="shared" si="49"/>
        <v>0.47625365280211412</v>
      </c>
      <c r="AK119" s="39">
        <f t="shared" si="33"/>
        <v>0.19084086711953471</v>
      </c>
      <c r="AL119" s="39">
        <f t="shared" si="34"/>
        <v>0.27207344936584371</v>
      </c>
      <c r="AM119" s="39"/>
      <c r="AS119" s="39"/>
      <c r="AT119" s="39">
        <f t="shared" si="50"/>
        <v>0.11119701227243574</v>
      </c>
      <c r="AU119" s="39">
        <f t="shared" si="51"/>
        <v>0.35675474224242382</v>
      </c>
      <c r="AW119" s="38">
        <f t="shared" si="52"/>
        <v>2445.6020179067791</v>
      </c>
      <c r="AX119" s="38">
        <f t="shared" si="55"/>
        <v>1413.5184682305473</v>
      </c>
      <c r="AY119" s="38">
        <f t="shared" si="56"/>
        <v>1505.9863696335838</v>
      </c>
      <c r="AZ119" s="38">
        <f t="shared" si="35"/>
        <v>0</v>
      </c>
      <c r="BA119" s="38">
        <f t="shared" si="36"/>
        <v>0</v>
      </c>
      <c r="BB119" s="38">
        <f t="shared" si="37"/>
        <v>0</v>
      </c>
      <c r="BC119" s="38">
        <f t="shared" si="38"/>
        <v>0</v>
      </c>
      <c r="BD119" s="38">
        <f t="shared" si="39"/>
        <v>0</v>
      </c>
      <c r="BE119" s="38">
        <f t="shared" si="40"/>
        <v>0</v>
      </c>
      <c r="BF119" s="38">
        <f t="shared" si="41"/>
        <v>0</v>
      </c>
      <c r="BG119" s="38">
        <f t="shared" si="53"/>
        <v>813.45540949172471</v>
      </c>
      <c r="BH119" s="38">
        <f t="shared" si="54"/>
        <v>2096.2613222577829</v>
      </c>
      <c r="BI119" s="61">
        <f t="shared" si="42"/>
        <v>8274.8235875204173</v>
      </c>
    </row>
    <row r="120" spans="1:61" x14ac:dyDescent="0.3">
      <c r="A120" s="84" t="s">
        <v>2376</v>
      </c>
      <c r="B120" s="84" t="s">
        <v>349</v>
      </c>
      <c r="C120" s="84" t="s">
        <v>349</v>
      </c>
      <c r="D120" s="63">
        <f>VLOOKUP(B120,Площадь!$D$2:$E$795,2,0)</f>
        <v>36.700000000000003</v>
      </c>
      <c r="E120" s="72"/>
      <c r="F120" s="87">
        <v>31</v>
      </c>
      <c r="G120" s="87">
        <v>29</v>
      </c>
      <c r="H120" s="87">
        <v>31</v>
      </c>
      <c r="I120" s="87"/>
      <c r="J120" s="88"/>
      <c r="K120" s="88"/>
      <c r="L120" s="88"/>
      <c r="M120" s="88"/>
      <c r="N120" s="88"/>
      <c r="O120" s="88"/>
      <c r="P120" s="88">
        <v>15</v>
      </c>
      <c r="Q120" s="88">
        <v>31</v>
      </c>
      <c r="R120">
        <f t="shared" si="30"/>
        <v>137</v>
      </c>
      <c r="S120" s="162">
        <f>VLOOKUP(C120,'Общие показания'!A:I,9,0)</f>
        <v>1.1747171415818825</v>
      </c>
      <c r="T120" s="73">
        <f>VLOOKUP(B120,'Общие показания'!$A$2:$S$795,19,0)</f>
        <v>0.58099999999999952</v>
      </c>
      <c r="U120" s="39">
        <f t="shared" si="43"/>
        <v>0.48209191848957417</v>
      </c>
      <c r="V120" s="39">
        <f t="shared" si="44"/>
        <v>0.37224968484583565</v>
      </c>
      <c r="W120" s="39">
        <f t="shared" si="45"/>
        <v>0.32037553824647264</v>
      </c>
      <c r="X120" s="39"/>
      <c r="Y120" s="39">
        <f t="shared" si="46"/>
        <v>0</v>
      </c>
      <c r="Z120" s="39"/>
      <c r="AA120" s="39"/>
      <c r="AB120" s="39"/>
      <c r="AC120" s="39"/>
      <c r="AD120" s="39"/>
      <c r="AE120" s="39">
        <f t="shared" si="31"/>
        <v>0</v>
      </c>
      <c r="AF120" s="39">
        <f t="shared" si="47"/>
        <v>0.1809382344866162</v>
      </c>
      <c r="AG120" s="39">
        <f t="shared" si="48"/>
        <v>0.40006176551338335</v>
      </c>
      <c r="AH120" s="39">
        <f t="shared" si="32"/>
        <v>0</v>
      </c>
      <c r="AJ120" s="39">
        <f t="shared" si="49"/>
        <v>0.52805163316729875</v>
      </c>
      <c r="AK120" s="39">
        <f t="shared" si="33"/>
        <v>0.21159697351320014</v>
      </c>
      <c r="AL120" s="39">
        <f t="shared" si="34"/>
        <v>0.30166451938750649</v>
      </c>
      <c r="AM120" s="39"/>
      <c r="AS120" s="39"/>
      <c r="AT120" s="39">
        <f t="shared" si="50"/>
        <v>0.12329094714194537</v>
      </c>
      <c r="AU120" s="39">
        <f t="shared" si="51"/>
        <v>0.39555586224462097</v>
      </c>
      <c r="AW120" s="38">
        <f t="shared" si="52"/>
        <v>2711.5889443256433</v>
      </c>
      <c r="AX120" s="38">
        <f t="shared" si="55"/>
        <v>1567.2546158326616</v>
      </c>
      <c r="AY120" s="38">
        <f t="shared" si="56"/>
        <v>1669.7794491103482</v>
      </c>
      <c r="AZ120" s="38">
        <f t="shared" si="35"/>
        <v>0</v>
      </c>
      <c r="BA120" s="38">
        <f t="shared" si="36"/>
        <v>0</v>
      </c>
      <c r="BB120" s="38">
        <f t="shared" si="37"/>
        <v>0</v>
      </c>
      <c r="BC120" s="38">
        <f t="shared" si="38"/>
        <v>0</v>
      </c>
      <c r="BD120" s="38">
        <f t="shared" si="39"/>
        <v>0</v>
      </c>
      <c r="BE120" s="38">
        <f t="shared" si="40"/>
        <v>0</v>
      </c>
      <c r="BF120" s="38">
        <f t="shared" si="41"/>
        <v>0</v>
      </c>
      <c r="BG120" s="38">
        <f t="shared" si="53"/>
        <v>816.66064599644551</v>
      </c>
      <c r="BH120" s="38">
        <f t="shared" si="54"/>
        <v>2135.7241352484766</v>
      </c>
      <c r="BI120" s="61">
        <f t="shared" si="42"/>
        <v>8901.0077905135749</v>
      </c>
    </row>
    <row r="121" spans="1:61" x14ac:dyDescent="0.3">
      <c r="A121" s="84" t="s">
        <v>2553</v>
      </c>
      <c r="B121" s="84" t="s">
        <v>333</v>
      </c>
      <c r="C121" s="84" t="s">
        <v>333</v>
      </c>
      <c r="D121" s="63">
        <f>VLOOKUP(B121,Площадь!$D$2:$E$795,2,0)</f>
        <v>78.400000000000006</v>
      </c>
      <c r="E121" s="72"/>
      <c r="F121" s="87">
        <v>31</v>
      </c>
      <c r="G121" s="87">
        <v>29</v>
      </c>
      <c r="H121" s="87">
        <v>31</v>
      </c>
      <c r="I121" s="87"/>
      <c r="J121" s="88"/>
      <c r="K121" s="88"/>
      <c r="L121" s="88"/>
      <c r="M121" s="88"/>
      <c r="N121" s="88"/>
      <c r="O121" s="88"/>
      <c r="P121" s="88">
        <v>15</v>
      </c>
      <c r="Q121" s="88">
        <v>31</v>
      </c>
      <c r="R121">
        <f t="shared" si="30"/>
        <v>137</v>
      </c>
      <c r="S121" s="162">
        <f>VLOOKUP(C121,'Общие показания'!A:I,9,0)</f>
        <v>2.5094774904637491</v>
      </c>
      <c r="T121" s="73">
        <f>VLOOKUP(B121,'Общие показания'!$A$2:$S$795,19,0)</f>
        <v>0.84299999999999997</v>
      </c>
      <c r="U121" s="39">
        <f t="shared" si="43"/>
        <v>1.0298639348660115</v>
      </c>
      <c r="V121" s="39">
        <f t="shared" si="44"/>
        <v>0.79521458561072256</v>
      </c>
      <c r="W121" s="39">
        <f t="shared" si="45"/>
        <v>0.68439896998701522</v>
      </c>
      <c r="X121" s="39"/>
      <c r="Y121" s="39">
        <f t="shared" si="46"/>
        <v>0</v>
      </c>
      <c r="Z121" s="39"/>
      <c r="AA121" s="39"/>
      <c r="AB121" s="39"/>
      <c r="AC121" s="39"/>
      <c r="AD121" s="39"/>
      <c r="AE121" s="39">
        <f t="shared" si="31"/>
        <v>0</v>
      </c>
      <c r="AF121" s="39">
        <f t="shared" si="47"/>
        <v>0.26253172404856728</v>
      </c>
      <c r="AG121" s="39">
        <f t="shared" si="48"/>
        <v>0.5804682759514328</v>
      </c>
      <c r="AH121" s="39">
        <f t="shared" si="32"/>
        <v>0</v>
      </c>
      <c r="AJ121" s="39">
        <f t="shared" si="49"/>
        <v>1.1280449057306874</v>
      </c>
      <c r="AK121" s="39">
        <f t="shared" si="33"/>
        <v>0.45202187257315779</v>
      </c>
      <c r="AL121" s="39">
        <f t="shared" si="34"/>
        <v>0.64442774713843354</v>
      </c>
      <c r="AM121" s="39"/>
      <c r="AS121" s="39"/>
      <c r="AT121" s="39">
        <f t="shared" si="50"/>
        <v>0.26337902604709856</v>
      </c>
      <c r="AU121" s="39">
        <f t="shared" si="51"/>
        <v>0.84500216893673796</v>
      </c>
      <c r="AW121" s="38">
        <f t="shared" si="52"/>
        <v>5792.604175344155</v>
      </c>
      <c r="AX121" s="38">
        <f t="shared" si="55"/>
        <v>3348.0316588904811</v>
      </c>
      <c r="AY121" s="38">
        <f t="shared" si="56"/>
        <v>3567.0492863828695</v>
      </c>
      <c r="AZ121" s="38">
        <f t="shared" si="35"/>
        <v>0</v>
      </c>
      <c r="BA121" s="38">
        <f t="shared" si="36"/>
        <v>0</v>
      </c>
      <c r="BB121" s="38">
        <f t="shared" si="37"/>
        <v>0</v>
      </c>
      <c r="BC121" s="38">
        <f t="shared" si="38"/>
        <v>0</v>
      </c>
      <c r="BD121" s="38">
        <f t="shared" si="39"/>
        <v>0</v>
      </c>
      <c r="BE121" s="38">
        <f t="shared" si="40"/>
        <v>0</v>
      </c>
      <c r="BF121" s="38">
        <f t="shared" si="41"/>
        <v>0</v>
      </c>
      <c r="BG121" s="38">
        <f t="shared" si="53"/>
        <v>1411.7337811268019</v>
      </c>
      <c r="BH121" s="38">
        <f t="shared" si="54"/>
        <v>3826.4758434400101</v>
      </c>
      <c r="BI121" s="61">
        <f t="shared" si="42"/>
        <v>17945.89474518432</v>
      </c>
    </row>
    <row r="122" spans="1:61" x14ac:dyDescent="0.3">
      <c r="A122" s="84" t="s">
        <v>2596</v>
      </c>
      <c r="B122" s="84" t="s">
        <v>82</v>
      </c>
      <c r="C122" s="84" t="s">
        <v>82</v>
      </c>
      <c r="D122" s="63">
        <f>VLOOKUP(B122,Площадь!$D$2:$E$795,2,0)</f>
        <v>79.599999999999994</v>
      </c>
      <c r="E122" s="72"/>
      <c r="F122" s="87">
        <v>31</v>
      </c>
      <c r="G122" s="87">
        <v>29</v>
      </c>
      <c r="H122" s="87">
        <v>31</v>
      </c>
      <c r="I122" s="87"/>
      <c r="J122" s="88"/>
      <c r="K122" s="88"/>
      <c r="L122" s="88"/>
      <c r="M122" s="88"/>
      <c r="N122" s="88"/>
      <c r="O122" s="88"/>
      <c r="P122" s="88">
        <v>15</v>
      </c>
      <c r="Q122" s="88">
        <v>31</v>
      </c>
      <c r="R122">
        <f t="shared" si="30"/>
        <v>137</v>
      </c>
      <c r="S122" s="162">
        <f>VLOOKUP(C122,'Общие показания'!A:I,9,0)</f>
        <v>0</v>
      </c>
      <c r="T122" s="73">
        <f>VLOOKUP(B122,'Общие показания'!$A$2:$S$795,19,0)</f>
        <v>0.81400000000000006</v>
      </c>
      <c r="U122" s="39">
        <f t="shared" si="43"/>
        <v>0</v>
      </c>
      <c r="V122" s="39">
        <f t="shared" si="44"/>
        <v>0</v>
      </c>
      <c r="W122" s="39">
        <f t="shared" si="45"/>
        <v>0</v>
      </c>
      <c r="X122" s="39"/>
      <c r="Y122" s="39">
        <f t="shared" si="46"/>
        <v>0</v>
      </c>
      <c r="Z122" s="39"/>
      <c r="AA122" s="39"/>
      <c r="AB122" s="39"/>
      <c r="AC122" s="39"/>
      <c r="AD122" s="39"/>
      <c r="AE122" s="39">
        <f t="shared" si="31"/>
        <v>0</v>
      </c>
      <c r="AF122" s="39">
        <f t="shared" si="47"/>
        <v>0.2535003836008704</v>
      </c>
      <c r="AG122" s="39">
        <f t="shared" si="48"/>
        <v>0.56049961639912971</v>
      </c>
      <c r="AH122" s="39">
        <f t="shared" si="32"/>
        <v>0</v>
      </c>
      <c r="AJ122" s="39">
        <f t="shared" si="49"/>
        <v>1.1453108991857488</v>
      </c>
      <c r="AK122" s="39">
        <f t="shared" si="33"/>
        <v>0.45894057470437949</v>
      </c>
      <c r="AL122" s="39">
        <f t="shared" si="34"/>
        <v>0.6542914371456543</v>
      </c>
      <c r="AM122" s="39"/>
      <c r="AS122" s="39"/>
      <c r="AT122" s="39">
        <f t="shared" si="50"/>
        <v>0.26741033767026839</v>
      </c>
      <c r="AU122" s="39">
        <f t="shared" si="51"/>
        <v>0.85793587560413698</v>
      </c>
      <c r="AW122" s="38">
        <f t="shared" si="52"/>
        <v>3074.4267653382567</v>
      </c>
      <c r="AX122" s="38">
        <f t="shared" si="55"/>
        <v>1231.9617211134482</v>
      </c>
      <c r="AY122" s="38">
        <f t="shared" si="56"/>
        <v>1756.3537622163087</v>
      </c>
      <c r="AZ122" s="38">
        <f t="shared" si="35"/>
        <v>0</v>
      </c>
      <c r="BA122" s="38">
        <f t="shared" si="36"/>
        <v>0</v>
      </c>
      <c r="BB122" s="38">
        <f t="shared" si="37"/>
        <v>0</v>
      </c>
      <c r="BC122" s="38">
        <f t="shared" si="38"/>
        <v>0</v>
      </c>
      <c r="BD122" s="38">
        <f t="shared" si="39"/>
        <v>0</v>
      </c>
      <c r="BE122" s="38">
        <f t="shared" si="40"/>
        <v>0</v>
      </c>
      <c r="BF122" s="38">
        <f t="shared" si="41"/>
        <v>0</v>
      </c>
      <c r="BG122" s="38">
        <f t="shared" si="53"/>
        <v>1398.3119037513943</v>
      </c>
      <c r="BH122" s="38">
        <f t="shared" si="54"/>
        <v>3807.5914973138892</v>
      </c>
      <c r="BI122" s="61">
        <f t="shared" si="42"/>
        <v>11268.645649733297</v>
      </c>
    </row>
    <row r="123" spans="1:61" x14ac:dyDescent="0.3">
      <c r="A123" s="84" t="s">
        <v>1213</v>
      </c>
      <c r="B123" s="84" t="s">
        <v>269</v>
      </c>
      <c r="C123" s="84" t="s">
        <v>269</v>
      </c>
      <c r="D123" s="63">
        <f>VLOOKUP(B123,Площадь!$D$2:$E$795,2,0)</f>
        <v>36.799999999999997</v>
      </c>
      <c r="E123" s="72"/>
      <c r="F123" s="87">
        <v>31</v>
      </c>
      <c r="G123" s="87">
        <v>29</v>
      </c>
      <c r="H123" s="87">
        <v>31</v>
      </c>
      <c r="I123" s="87"/>
      <c r="J123" s="88"/>
      <c r="K123" s="88"/>
      <c r="L123" s="88"/>
      <c r="M123" s="88"/>
      <c r="N123" s="88"/>
      <c r="O123" s="88"/>
      <c r="P123" s="88">
        <v>15</v>
      </c>
      <c r="Q123" s="88">
        <v>31</v>
      </c>
      <c r="R123">
        <f t="shared" si="30"/>
        <v>137</v>
      </c>
      <c r="S123" s="162">
        <f>VLOOKUP(C123,'Общие показания'!A:I,9,0)</f>
        <v>1.177918005727882</v>
      </c>
      <c r="T123" s="73">
        <f>VLOOKUP(B123,'Общие показания'!$A$2:$S$795,19,0)</f>
        <v>0.19700000000000006</v>
      </c>
      <c r="U123" s="39">
        <f t="shared" si="43"/>
        <v>0.48340552044731133</v>
      </c>
      <c r="V123" s="39">
        <f t="shared" si="44"/>
        <v>0.3732639891642166</v>
      </c>
      <c r="W123" s="39">
        <f t="shared" si="45"/>
        <v>0.32124849611635403</v>
      </c>
      <c r="X123" s="39"/>
      <c r="Y123" s="39">
        <f t="shared" si="46"/>
        <v>0</v>
      </c>
      <c r="Z123" s="39"/>
      <c r="AA123" s="39"/>
      <c r="AB123" s="39"/>
      <c r="AC123" s="39"/>
      <c r="AD123" s="39"/>
      <c r="AE123" s="39">
        <f t="shared" si="31"/>
        <v>0</v>
      </c>
      <c r="AF123" s="39">
        <f t="shared" si="47"/>
        <v>6.1350829937802817E-2</v>
      </c>
      <c r="AG123" s="39">
        <f t="shared" si="48"/>
        <v>0.13564917006219726</v>
      </c>
      <c r="AH123" s="39">
        <f t="shared" si="32"/>
        <v>0</v>
      </c>
      <c r="AJ123" s="39">
        <f t="shared" si="49"/>
        <v>0.52949046595522054</v>
      </c>
      <c r="AK123" s="39">
        <f t="shared" si="33"/>
        <v>0.21217353202413525</v>
      </c>
      <c r="AL123" s="39">
        <f t="shared" si="34"/>
        <v>0.30248649355477486</v>
      </c>
      <c r="AM123" s="39"/>
      <c r="AS123" s="39"/>
      <c r="AT123" s="39">
        <f t="shared" si="50"/>
        <v>0.12362688977720951</v>
      </c>
      <c r="AU123" s="39">
        <f t="shared" si="51"/>
        <v>0.39663367113357084</v>
      </c>
      <c r="AW123" s="38">
        <f t="shared" si="52"/>
        <v>2718.9774700595008</v>
      </c>
      <c r="AX123" s="38">
        <f t="shared" si="55"/>
        <v>1571.5250643771642</v>
      </c>
      <c r="AY123" s="38">
        <f t="shared" si="56"/>
        <v>1674.3292568735915</v>
      </c>
      <c r="AZ123" s="38">
        <f t="shared" si="35"/>
        <v>0</v>
      </c>
      <c r="BA123" s="38">
        <f t="shared" si="36"/>
        <v>0</v>
      </c>
      <c r="BB123" s="38">
        <f t="shared" si="37"/>
        <v>0</v>
      </c>
      <c r="BC123" s="38">
        <f t="shared" si="38"/>
        <v>0</v>
      </c>
      <c r="BD123" s="38">
        <f t="shared" si="39"/>
        <v>0</v>
      </c>
      <c r="BE123" s="38">
        <f t="shared" si="40"/>
        <v>0</v>
      </c>
      <c r="BF123" s="38">
        <f t="shared" si="41"/>
        <v>0</v>
      </c>
      <c r="BG123" s="38">
        <f t="shared" si="53"/>
        <v>496.54679169419046</v>
      </c>
      <c r="BH123" s="38">
        <f t="shared" si="54"/>
        <v>1428.838767592272</v>
      </c>
      <c r="BI123" s="61">
        <f t="shared" si="42"/>
        <v>7890.2173505967194</v>
      </c>
    </row>
    <row r="124" spans="1:61" x14ac:dyDescent="0.3">
      <c r="A124" s="84" t="s">
        <v>1252</v>
      </c>
      <c r="B124" s="84" t="s">
        <v>238</v>
      </c>
      <c r="C124" s="84" t="s">
        <v>238</v>
      </c>
      <c r="D124" s="63">
        <f>VLOOKUP(B124,Площадь!$D$2:$E$795,2,0)</f>
        <v>22.7</v>
      </c>
      <c r="E124" s="72"/>
      <c r="F124" s="87">
        <v>31</v>
      </c>
      <c r="G124" s="87">
        <v>29</v>
      </c>
      <c r="H124" s="87">
        <v>31</v>
      </c>
      <c r="I124" s="87"/>
      <c r="J124" s="88"/>
      <c r="K124" s="88"/>
      <c r="L124" s="88"/>
      <c r="M124" s="88"/>
      <c r="N124" s="88"/>
      <c r="O124" s="88"/>
      <c r="P124" s="88">
        <v>15</v>
      </c>
      <c r="Q124" s="88">
        <v>31</v>
      </c>
      <c r="R124">
        <f t="shared" si="30"/>
        <v>137</v>
      </c>
      <c r="S124" s="162">
        <f>VLOOKUP(C124,'Общие показания'!A:I,9,0)</f>
        <v>0.52200000000000024</v>
      </c>
      <c r="T124" s="73">
        <f>VLOOKUP(B124,'Общие показания'!$A$2:$S$795,19,0)</f>
        <v>0.27799999999999958</v>
      </c>
      <c r="U124" s="39">
        <f t="shared" si="43"/>
        <v>0.21422346924526994</v>
      </c>
      <c r="V124" s="39">
        <f t="shared" si="44"/>
        <v>0.16541372268379537</v>
      </c>
      <c r="W124" s="39">
        <f t="shared" si="45"/>
        <v>0.1423628080709349</v>
      </c>
      <c r="X124" s="39"/>
      <c r="Y124" s="39">
        <f t="shared" si="46"/>
        <v>0</v>
      </c>
      <c r="Z124" s="39"/>
      <c r="AA124" s="39"/>
      <c r="AB124" s="39"/>
      <c r="AC124" s="39"/>
      <c r="AD124" s="39"/>
      <c r="AE124" s="39">
        <f t="shared" si="31"/>
        <v>0</v>
      </c>
      <c r="AF124" s="39">
        <f t="shared" si="47"/>
        <v>8.6576298084818024E-2</v>
      </c>
      <c r="AG124" s="39">
        <f t="shared" si="48"/>
        <v>0.19142370191518157</v>
      </c>
      <c r="AH124" s="39">
        <f t="shared" si="32"/>
        <v>0</v>
      </c>
      <c r="AJ124" s="39">
        <f t="shared" si="49"/>
        <v>0.32661504285824744</v>
      </c>
      <c r="AK124" s="39">
        <f t="shared" si="33"/>
        <v>0.13087878198227909</v>
      </c>
      <c r="AL124" s="39">
        <f t="shared" si="34"/>
        <v>0.18658813596992907</v>
      </c>
      <c r="AM124" s="39"/>
      <c r="AS124" s="39"/>
      <c r="AT124" s="39">
        <f t="shared" si="50"/>
        <v>7.6258978204963482E-2</v>
      </c>
      <c r="AU124" s="39">
        <f t="shared" si="51"/>
        <v>0.24466261779163204</v>
      </c>
      <c r="AW124" s="38">
        <f t="shared" si="52"/>
        <v>1451.805268350198</v>
      </c>
      <c r="AX124" s="38">
        <f t="shared" si="55"/>
        <v>795.35574782542369</v>
      </c>
      <c r="AY124" s="38">
        <f t="shared" si="56"/>
        <v>883.02275614553378</v>
      </c>
      <c r="AZ124" s="38">
        <f t="shared" si="35"/>
        <v>0</v>
      </c>
      <c r="BA124" s="38">
        <f t="shared" si="36"/>
        <v>0</v>
      </c>
      <c r="BB124" s="38">
        <f t="shared" si="37"/>
        <v>0</v>
      </c>
      <c r="BC124" s="38">
        <f t="shared" si="38"/>
        <v>0</v>
      </c>
      <c r="BD124" s="38">
        <f t="shared" si="39"/>
        <v>0</v>
      </c>
      <c r="BE124" s="38">
        <f t="shared" si="40"/>
        <v>0</v>
      </c>
      <c r="BF124" s="38">
        <f t="shared" si="41"/>
        <v>0</v>
      </c>
      <c r="BG124" s="38">
        <f t="shared" si="53"/>
        <v>437.1085022612379</v>
      </c>
      <c r="BH124" s="38">
        <f t="shared" si="54"/>
        <v>1170.6126731681823</v>
      </c>
      <c r="BI124" s="61">
        <f t="shared" si="42"/>
        <v>4737.904947750576</v>
      </c>
    </row>
    <row r="125" spans="1:61" x14ac:dyDescent="0.3">
      <c r="A125" s="84" t="s">
        <v>1072</v>
      </c>
      <c r="B125" s="84" t="s">
        <v>162</v>
      </c>
      <c r="C125" s="84" t="s">
        <v>162</v>
      </c>
      <c r="D125" s="63">
        <f>VLOOKUP(B125,Площадь!$D$2:$E$795,2,0)</f>
        <v>32.4</v>
      </c>
      <c r="E125" s="72"/>
      <c r="F125" s="87">
        <v>31</v>
      </c>
      <c r="G125" s="87">
        <v>29</v>
      </c>
      <c r="H125" s="87">
        <v>31</v>
      </c>
      <c r="I125" s="87"/>
      <c r="J125" s="88"/>
      <c r="K125" s="88"/>
      <c r="L125" s="88"/>
      <c r="M125" s="88"/>
      <c r="N125" s="88"/>
      <c r="O125" s="88"/>
      <c r="P125" s="88">
        <v>15</v>
      </c>
      <c r="Q125" s="88">
        <v>31</v>
      </c>
      <c r="R125">
        <f t="shared" si="30"/>
        <v>137</v>
      </c>
      <c r="S125" s="162">
        <f>VLOOKUP(C125,'Общие показания'!A:I,9,0)</f>
        <v>2.7390000000000008</v>
      </c>
      <c r="T125" s="73">
        <f>VLOOKUP(B125,'Общие показания'!$A$2:$S$795,19,0)</f>
        <v>0.68200000000000038</v>
      </c>
      <c r="U125" s="39">
        <f t="shared" si="43"/>
        <v>1.1240576288559279</v>
      </c>
      <c r="V125" s="39">
        <f t="shared" si="44"/>
        <v>0.86794671730060435</v>
      </c>
      <c r="W125" s="39">
        <f t="shared" si="45"/>
        <v>0.74699565384346867</v>
      </c>
      <c r="X125" s="39"/>
      <c r="Y125" s="39">
        <f t="shared" si="46"/>
        <v>0</v>
      </c>
      <c r="Z125" s="39"/>
      <c r="AA125" s="39"/>
      <c r="AB125" s="39"/>
      <c r="AC125" s="39"/>
      <c r="AD125" s="39"/>
      <c r="AE125" s="39">
        <f t="shared" si="31"/>
        <v>0</v>
      </c>
      <c r="AF125" s="39">
        <f t="shared" si="47"/>
        <v>0.21239221328721586</v>
      </c>
      <c r="AG125" s="39">
        <f t="shared" si="48"/>
        <v>0.46960778671278458</v>
      </c>
      <c r="AH125" s="39">
        <f t="shared" si="32"/>
        <v>0</v>
      </c>
      <c r="AJ125" s="39">
        <f t="shared" si="49"/>
        <v>0.46618182328666152</v>
      </c>
      <c r="AK125" s="39">
        <f t="shared" si="33"/>
        <v>0.18680495754298865</v>
      </c>
      <c r="AL125" s="39">
        <f t="shared" si="34"/>
        <v>0.26631963019496485</v>
      </c>
      <c r="AM125" s="39"/>
      <c r="AS125" s="39"/>
      <c r="AT125" s="39">
        <f t="shared" si="50"/>
        <v>0.10884541382558664</v>
      </c>
      <c r="AU125" s="39">
        <f t="shared" si="51"/>
        <v>0.34921008001977433</v>
      </c>
      <c r="AW125" s="38">
        <f t="shared" si="52"/>
        <v>4268.7751757534816</v>
      </c>
      <c r="AX125" s="38">
        <f t="shared" si="55"/>
        <v>2831.3332058831475</v>
      </c>
      <c r="AY125" s="38">
        <f t="shared" si="56"/>
        <v>2720.1030158614099</v>
      </c>
      <c r="AZ125" s="38">
        <f t="shared" si="35"/>
        <v>0</v>
      </c>
      <c r="BA125" s="38">
        <f t="shared" si="36"/>
        <v>0</v>
      </c>
      <c r="BB125" s="38">
        <f t="shared" si="37"/>
        <v>0</v>
      </c>
      <c r="BC125" s="38">
        <f t="shared" si="38"/>
        <v>0</v>
      </c>
      <c r="BD125" s="38">
        <f t="shared" si="39"/>
        <v>0</v>
      </c>
      <c r="BE125" s="38">
        <f t="shared" si="40"/>
        <v>0</v>
      </c>
      <c r="BF125" s="38">
        <f t="shared" si="41"/>
        <v>0</v>
      </c>
      <c r="BG125" s="38">
        <f t="shared" si="53"/>
        <v>862.31743671652259</v>
      </c>
      <c r="BH125" s="38">
        <f t="shared" si="54"/>
        <v>2198.0019287422119</v>
      </c>
      <c r="BI125" s="61">
        <f t="shared" si="42"/>
        <v>12880.530762956772</v>
      </c>
    </row>
    <row r="126" spans="1:61" x14ac:dyDescent="0.3">
      <c r="A126" s="84" t="s">
        <v>2043</v>
      </c>
      <c r="B126" s="84" t="s">
        <v>51</v>
      </c>
      <c r="C126" s="84" t="s">
        <v>51</v>
      </c>
      <c r="D126" s="63">
        <f>VLOOKUP(B126,Площадь!$D$2:$E$795,2,0)</f>
        <v>33.1</v>
      </c>
      <c r="E126" s="72"/>
      <c r="F126" s="87">
        <v>31</v>
      </c>
      <c r="G126" s="87">
        <v>29</v>
      </c>
      <c r="H126" s="87">
        <v>31</v>
      </c>
      <c r="I126" s="87"/>
      <c r="J126" s="88"/>
      <c r="K126" s="88"/>
      <c r="L126" s="88"/>
      <c r="M126" s="88"/>
      <c r="N126" s="88"/>
      <c r="O126" s="88"/>
      <c r="P126" s="88">
        <v>15</v>
      </c>
      <c r="Q126" s="88">
        <v>31</v>
      </c>
      <c r="R126">
        <f t="shared" si="30"/>
        <v>137</v>
      </c>
      <c r="S126" s="162">
        <f>VLOOKUP(C126,'Общие показания'!A:I,9,0)</f>
        <v>1.1079999999999997</v>
      </c>
      <c r="T126" s="73">
        <f>VLOOKUP(B126,'Общие показания'!$A$2:$S$795,19,0)</f>
        <v>0.50200000000000067</v>
      </c>
      <c r="U126" s="39">
        <f t="shared" si="43"/>
        <v>0.45471188491141556</v>
      </c>
      <c r="V126" s="39">
        <f t="shared" si="44"/>
        <v>0.35110805504529718</v>
      </c>
      <c r="W126" s="39">
        <f t="shared" si="45"/>
        <v>0.3021800600432869</v>
      </c>
      <c r="X126" s="39"/>
      <c r="Y126" s="39">
        <f t="shared" si="46"/>
        <v>0</v>
      </c>
      <c r="Z126" s="39"/>
      <c r="AA126" s="39"/>
      <c r="AB126" s="39"/>
      <c r="AC126" s="39"/>
      <c r="AD126" s="39"/>
      <c r="AE126" s="39">
        <f t="shared" si="31"/>
        <v>0</v>
      </c>
      <c r="AF126" s="39">
        <f t="shared" si="47"/>
        <v>0.1563356174049596</v>
      </c>
      <c r="AG126" s="39">
        <f t="shared" si="48"/>
        <v>0.34566438259504112</v>
      </c>
      <c r="AH126" s="39">
        <f t="shared" si="32"/>
        <v>0</v>
      </c>
      <c r="AJ126" s="39">
        <f t="shared" si="49"/>
        <v>0.47625365280211412</v>
      </c>
      <c r="AK126" s="39">
        <f t="shared" si="33"/>
        <v>0.19084086711953471</v>
      </c>
      <c r="AL126" s="39">
        <f t="shared" si="34"/>
        <v>0.27207344936584371</v>
      </c>
      <c r="AM126" s="39"/>
      <c r="AS126" s="39"/>
      <c r="AT126" s="39">
        <f t="shared" si="50"/>
        <v>0.11119701227243574</v>
      </c>
      <c r="AU126" s="39">
        <f t="shared" si="51"/>
        <v>0.35675474224242382</v>
      </c>
      <c r="AW126" s="38">
        <f t="shared" si="52"/>
        <v>2499.046650816691</v>
      </c>
      <c r="AX126" s="38">
        <f t="shared" si="55"/>
        <v>1454.7860087023882</v>
      </c>
      <c r="AY126" s="38">
        <f t="shared" si="56"/>
        <v>1541.5031505174939</v>
      </c>
      <c r="AZ126" s="38">
        <f t="shared" si="35"/>
        <v>0</v>
      </c>
      <c r="BA126" s="38">
        <f t="shared" si="36"/>
        <v>0</v>
      </c>
      <c r="BB126" s="38">
        <f t="shared" si="37"/>
        <v>0</v>
      </c>
      <c r="BC126" s="38">
        <f t="shared" si="38"/>
        <v>0</v>
      </c>
      <c r="BD126" s="38">
        <f t="shared" si="39"/>
        <v>0</v>
      </c>
      <c r="BE126" s="38">
        <f t="shared" si="40"/>
        <v>0</v>
      </c>
      <c r="BF126" s="38">
        <f t="shared" si="41"/>
        <v>0</v>
      </c>
      <c r="BG126" s="38">
        <f t="shared" si="53"/>
        <v>718.15388980081298</v>
      </c>
      <c r="BH126" s="38">
        <f t="shared" si="54"/>
        <v>1885.5458019486975</v>
      </c>
      <c r="BI126" s="61">
        <f t="shared" si="42"/>
        <v>8099.0355017860838</v>
      </c>
    </row>
    <row r="127" spans="1:61" x14ac:dyDescent="0.3">
      <c r="A127" s="84" t="s">
        <v>1096</v>
      </c>
      <c r="B127" s="84" t="s">
        <v>55</v>
      </c>
      <c r="C127" s="84" t="s">
        <v>55</v>
      </c>
      <c r="D127" s="63">
        <f>VLOOKUP(B127,Площадь!$D$2:$E$795,2,0)</f>
        <v>58.6</v>
      </c>
      <c r="E127" s="72"/>
      <c r="F127" s="87">
        <v>31</v>
      </c>
      <c r="G127" s="87">
        <v>29</v>
      </c>
      <c r="H127" s="87">
        <v>31</v>
      </c>
      <c r="I127" s="87"/>
      <c r="J127" s="88"/>
      <c r="K127" s="88"/>
      <c r="L127" s="88"/>
      <c r="M127" s="88"/>
      <c r="N127" s="88"/>
      <c r="O127" s="88"/>
      <c r="P127" s="88">
        <v>15</v>
      </c>
      <c r="Q127" s="88">
        <v>31</v>
      </c>
      <c r="R127">
        <f t="shared" si="30"/>
        <v>137</v>
      </c>
      <c r="S127" s="162">
        <f>VLOOKUP(C127,'Общие показания'!A:I,9,0)</f>
        <v>1.8757063895558121</v>
      </c>
      <c r="T127" s="73">
        <f>VLOOKUP(B127,'Общие показания'!$A$2:$S$795,19,0)</f>
        <v>1.0820000000000007</v>
      </c>
      <c r="U127" s="39">
        <f t="shared" si="43"/>
        <v>0.76977074723403383</v>
      </c>
      <c r="V127" s="39">
        <f t="shared" si="44"/>
        <v>0.59438233057127976</v>
      </c>
      <c r="W127" s="39">
        <f t="shared" si="45"/>
        <v>0.51155331175049856</v>
      </c>
      <c r="X127" s="39"/>
      <c r="Y127" s="39">
        <f t="shared" si="46"/>
        <v>0</v>
      </c>
      <c r="Z127" s="39"/>
      <c r="AA127" s="39"/>
      <c r="AB127" s="39"/>
      <c r="AC127" s="39"/>
      <c r="AD127" s="39"/>
      <c r="AE127" s="39">
        <f t="shared" si="31"/>
        <v>0</v>
      </c>
      <c r="AF127" s="39">
        <f t="shared" si="47"/>
        <v>0.33696242635889678</v>
      </c>
      <c r="AG127" s="39">
        <f t="shared" si="48"/>
        <v>0.74503757364110401</v>
      </c>
      <c r="AH127" s="39">
        <f t="shared" si="32"/>
        <v>0</v>
      </c>
      <c r="AJ127" s="39">
        <f t="shared" si="49"/>
        <v>0.84315601372217186</v>
      </c>
      <c r="AK127" s="39">
        <f t="shared" si="33"/>
        <v>0.33786328740799804</v>
      </c>
      <c r="AL127" s="39">
        <f t="shared" si="34"/>
        <v>0.48167686201928828</v>
      </c>
      <c r="AM127" s="39"/>
      <c r="AS127" s="39"/>
      <c r="AT127" s="39">
        <f t="shared" si="50"/>
        <v>0.1968623842647956</v>
      </c>
      <c r="AU127" s="39">
        <f t="shared" si="51"/>
        <v>0.63159600892465362</v>
      </c>
      <c r="AW127" s="38">
        <f t="shared" si="52"/>
        <v>4329.6760800404008</v>
      </c>
      <c r="AX127" s="38">
        <f t="shared" si="55"/>
        <v>2502.4828470788543</v>
      </c>
      <c r="AY127" s="38">
        <f t="shared" si="56"/>
        <v>2666.1873492606651</v>
      </c>
      <c r="AZ127" s="38">
        <f t="shared" si="35"/>
        <v>0</v>
      </c>
      <c r="BA127" s="38">
        <f t="shared" si="36"/>
        <v>0</v>
      </c>
      <c r="BB127" s="38">
        <f t="shared" si="37"/>
        <v>0</v>
      </c>
      <c r="BC127" s="38">
        <f t="shared" si="38"/>
        <v>0</v>
      </c>
      <c r="BD127" s="38">
        <f t="shared" si="39"/>
        <v>0</v>
      </c>
      <c r="BE127" s="38">
        <f t="shared" si="40"/>
        <v>0</v>
      </c>
      <c r="BF127" s="38">
        <f t="shared" si="41"/>
        <v>0</v>
      </c>
      <c r="BG127" s="38">
        <f t="shared" si="53"/>
        <v>1432.9779686458148</v>
      </c>
      <c r="BH127" s="38">
        <f t="shared" si="54"/>
        <v>3695.3801236962172</v>
      </c>
      <c r="BI127" s="61">
        <f t="shared" si="42"/>
        <v>14626.704368721952</v>
      </c>
    </row>
    <row r="128" spans="1:61" x14ac:dyDescent="0.3">
      <c r="A128" s="84" t="s">
        <v>1124</v>
      </c>
      <c r="B128" s="84" t="s">
        <v>231</v>
      </c>
      <c r="C128" s="84" t="s">
        <v>231</v>
      </c>
      <c r="D128" s="63">
        <f>VLOOKUP(B128,Площадь!$D$2:$E$795,2,0)</f>
        <v>69.8</v>
      </c>
      <c r="E128" s="72"/>
      <c r="F128" s="87">
        <v>31</v>
      </c>
      <c r="G128" s="87">
        <v>29</v>
      </c>
      <c r="H128" s="87">
        <v>31</v>
      </c>
      <c r="I128" s="87"/>
      <c r="J128" s="88"/>
      <c r="K128" s="88"/>
      <c r="L128" s="88"/>
      <c r="M128" s="88"/>
      <c r="N128" s="88"/>
      <c r="O128" s="88"/>
      <c r="P128" s="88">
        <v>15</v>
      </c>
      <c r="Q128" s="88">
        <v>31</v>
      </c>
      <c r="R128">
        <f t="shared" si="30"/>
        <v>137</v>
      </c>
      <c r="S128" s="162">
        <f>VLOOKUP(C128,'Общие показания'!A:I,9,0)</f>
        <v>0</v>
      </c>
      <c r="T128" s="73">
        <f>VLOOKUP(B128,'Общие показания'!$A$2:$S$795,19,0)</f>
        <v>0</v>
      </c>
      <c r="U128" s="39">
        <f t="shared" si="43"/>
        <v>0</v>
      </c>
      <c r="V128" s="39">
        <f t="shared" si="44"/>
        <v>0</v>
      </c>
      <c r="W128" s="39">
        <f t="shared" si="45"/>
        <v>0</v>
      </c>
      <c r="X128" s="39"/>
      <c r="Y128" s="39">
        <f t="shared" si="46"/>
        <v>0</v>
      </c>
      <c r="Z128" s="39"/>
      <c r="AA128" s="39"/>
      <c r="AB128" s="39"/>
      <c r="AC128" s="39"/>
      <c r="AD128" s="39"/>
      <c r="AE128" s="39">
        <f t="shared" si="31"/>
        <v>0</v>
      </c>
      <c r="AF128" s="39">
        <f t="shared" si="47"/>
        <v>0</v>
      </c>
      <c r="AG128" s="39">
        <f t="shared" si="48"/>
        <v>0</v>
      </c>
      <c r="AH128" s="39">
        <f t="shared" si="32"/>
        <v>0</v>
      </c>
      <c r="AJ128" s="39">
        <f t="shared" si="49"/>
        <v>1.0043052859694128</v>
      </c>
      <c r="AK128" s="39">
        <f t="shared" si="33"/>
        <v>0.4024378406327348</v>
      </c>
      <c r="AL128" s="39">
        <f t="shared" si="34"/>
        <v>0.57373796875335015</v>
      </c>
      <c r="AM128" s="39"/>
      <c r="AS128" s="39"/>
      <c r="AT128" s="39">
        <f t="shared" si="50"/>
        <v>0.23448795941438108</v>
      </c>
      <c r="AU128" s="39">
        <f t="shared" si="51"/>
        <v>0.75231060448704468</v>
      </c>
      <c r="AW128" s="38">
        <f t="shared" si="52"/>
        <v>2695.9169374448529</v>
      </c>
      <c r="AX128" s="38">
        <f t="shared" si="55"/>
        <v>1080.2880418808879</v>
      </c>
      <c r="AY128" s="38">
        <f t="shared" si="56"/>
        <v>1540.1192538027431</v>
      </c>
      <c r="AZ128" s="38">
        <f t="shared" si="35"/>
        <v>0</v>
      </c>
      <c r="BA128" s="38">
        <f t="shared" si="36"/>
        <v>0</v>
      </c>
      <c r="BB128" s="38">
        <f t="shared" si="37"/>
        <v>0</v>
      </c>
      <c r="BC128" s="38">
        <f t="shared" si="38"/>
        <v>0</v>
      </c>
      <c r="BD128" s="38">
        <f t="shared" si="39"/>
        <v>0</v>
      </c>
      <c r="BE128" s="38">
        <f t="shared" si="40"/>
        <v>0</v>
      </c>
      <c r="BF128" s="38">
        <f t="shared" si="41"/>
        <v>0</v>
      </c>
      <c r="BG128" s="38">
        <f t="shared" si="53"/>
        <v>629.45009873358799</v>
      </c>
      <c r="BH128" s="38">
        <f t="shared" si="54"/>
        <v>2019.4724942608434</v>
      </c>
      <c r="BI128" s="61">
        <f t="shared" si="42"/>
        <v>7965.2468261229151</v>
      </c>
    </row>
    <row r="129" spans="1:61" x14ac:dyDescent="0.3">
      <c r="A129" s="84" t="s">
        <v>1324</v>
      </c>
      <c r="B129" s="84" t="s">
        <v>37</v>
      </c>
      <c r="C129" s="84" t="s">
        <v>37</v>
      </c>
      <c r="D129" s="63">
        <f>VLOOKUP(B129,Площадь!$D$2:$E$795,2,0)</f>
        <v>101.7</v>
      </c>
      <c r="E129" s="72"/>
      <c r="F129" s="87">
        <v>31</v>
      </c>
      <c r="G129" s="87">
        <v>29</v>
      </c>
      <c r="H129" s="87">
        <v>31</v>
      </c>
      <c r="I129" s="87"/>
      <c r="J129" s="88"/>
      <c r="K129" s="88"/>
      <c r="L129" s="88"/>
      <c r="M129" s="88"/>
      <c r="N129" s="88"/>
      <c r="O129" s="88"/>
      <c r="P129" s="88">
        <v>15</v>
      </c>
      <c r="Q129" s="88">
        <v>31</v>
      </c>
      <c r="R129">
        <f t="shared" si="30"/>
        <v>137</v>
      </c>
      <c r="S129" s="162">
        <f>VLOOKUP(C129,'Общие показания'!A:I,9,0)</f>
        <v>3.2552788364816743</v>
      </c>
      <c r="T129" s="73">
        <f>VLOOKUP(B129,'Общие показания'!$A$2:$S$795,19,0)</f>
        <v>1.7430000000000021</v>
      </c>
      <c r="U129" s="39">
        <f t="shared" si="43"/>
        <v>1.3359331910187926</v>
      </c>
      <c r="V129" s="39">
        <f t="shared" si="44"/>
        <v>1.031547491793501</v>
      </c>
      <c r="W129" s="39">
        <f t="shared" si="45"/>
        <v>0.88779815366938064</v>
      </c>
      <c r="X129" s="39"/>
      <c r="Y129" s="39">
        <f t="shared" si="46"/>
        <v>0</v>
      </c>
      <c r="Z129" s="39"/>
      <c r="AA129" s="39"/>
      <c r="AB129" s="39"/>
      <c r="AC129" s="39"/>
      <c r="AD129" s="39"/>
      <c r="AE129" s="39">
        <f t="shared" si="31"/>
        <v>0</v>
      </c>
      <c r="AF129" s="39">
        <f t="shared" si="47"/>
        <v>0.54281470345984972</v>
      </c>
      <c r="AG129" s="39">
        <f t="shared" si="48"/>
        <v>1.2001852965401525</v>
      </c>
      <c r="AH129" s="39">
        <f t="shared" si="32"/>
        <v>0</v>
      </c>
      <c r="AJ129" s="39">
        <f t="shared" si="49"/>
        <v>1.4632929453164656</v>
      </c>
      <c r="AK129" s="39">
        <f t="shared" si="33"/>
        <v>0.58636000562104773</v>
      </c>
      <c r="AL129" s="39">
        <f t="shared" si="34"/>
        <v>0.83594772811197304</v>
      </c>
      <c r="AM129" s="39"/>
      <c r="AS129" s="39"/>
      <c r="AT129" s="39">
        <f t="shared" si="50"/>
        <v>0.341653660063647</v>
      </c>
      <c r="AU129" s="39">
        <f t="shared" si="51"/>
        <v>1.0961316400620695</v>
      </c>
      <c r="AW129" s="38">
        <f t="shared" si="52"/>
        <v>7514.1306713329141</v>
      </c>
      <c r="AX129" s="38">
        <f t="shared" si="55"/>
        <v>4343.0461697597184</v>
      </c>
      <c r="AY129" s="38">
        <f t="shared" si="56"/>
        <v>4627.154495218595</v>
      </c>
      <c r="AZ129" s="38">
        <f t="shared" si="35"/>
        <v>0</v>
      </c>
      <c r="BA129" s="38">
        <f t="shared" si="36"/>
        <v>0</v>
      </c>
      <c r="BB129" s="38">
        <f t="shared" si="37"/>
        <v>0</v>
      </c>
      <c r="BC129" s="38">
        <f t="shared" si="38"/>
        <v>0</v>
      </c>
      <c r="BD129" s="38">
        <f t="shared" si="39"/>
        <v>0</v>
      </c>
      <c r="BE129" s="38">
        <f t="shared" si="40"/>
        <v>0</v>
      </c>
      <c r="BF129" s="38">
        <f t="shared" si="41"/>
        <v>0</v>
      </c>
      <c r="BG129" s="38">
        <f t="shared" si="53"/>
        <v>2374.2314963079334</v>
      </c>
      <c r="BH129" s="38">
        <f t="shared" si="54"/>
        <v>6164.1413319375406</v>
      </c>
      <c r="BI129" s="61">
        <f t="shared" si="42"/>
        <v>25022.704164556701</v>
      </c>
    </row>
    <row r="130" spans="1:61" x14ac:dyDescent="0.3">
      <c r="A130" s="84" t="s">
        <v>1215</v>
      </c>
      <c r="B130" s="84" t="s">
        <v>42</v>
      </c>
      <c r="C130" s="84" t="s">
        <v>42</v>
      </c>
      <c r="D130" s="63">
        <f>VLOOKUP(B130,Площадь!$D$2:$E$795,2,0)</f>
        <v>78.8</v>
      </c>
      <c r="E130" s="72"/>
      <c r="F130" s="87">
        <v>31</v>
      </c>
      <c r="G130" s="87">
        <v>29</v>
      </c>
      <c r="H130" s="87">
        <v>31</v>
      </c>
      <c r="I130" s="87"/>
      <c r="J130" s="88"/>
      <c r="K130" s="88"/>
      <c r="L130" s="88"/>
      <c r="M130" s="88"/>
      <c r="N130" s="88"/>
      <c r="O130" s="88"/>
      <c r="P130" s="88">
        <v>15</v>
      </c>
      <c r="Q130" s="88">
        <v>31</v>
      </c>
      <c r="R130">
        <f t="shared" si="30"/>
        <v>137</v>
      </c>
      <c r="S130" s="162">
        <f>VLOOKUP(C130,'Общие показания'!A:I,9,0)</f>
        <v>2.5222809470477472</v>
      </c>
      <c r="T130" s="73">
        <f>VLOOKUP(B130,'Общие показания'!$A$2:$S$795,19,0)</f>
        <v>1.7650000000000006</v>
      </c>
      <c r="U130" s="39">
        <f t="shared" si="43"/>
        <v>1.0351183426969601</v>
      </c>
      <c r="V130" s="39">
        <f t="shared" si="44"/>
        <v>0.79927180288424637</v>
      </c>
      <c r="W130" s="39">
        <f t="shared" si="45"/>
        <v>0.68789080146654069</v>
      </c>
      <c r="X130" s="39"/>
      <c r="Y130" s="39">
        <f t="shared" si="46"/>
        <v>0</v>
      </c>
      <c r="Z130" s="39"/>
      <c r="AA130" s="39"/>
      <c r="AB130" s="39"/>
      <c r="AC130" s="39"/>
      <c r="AD130" s="39"/>
      <c r="AE130" s="39">
        <f t="shared" si="31"/>
        <v>0</v>
      </c>
      <c r="AF130" s="39">
        <f t="shared" si="47"/>
        <v>0.54966606517879169</v>
      </c>
      <c r="AG130" s="39">
        <f t="shared" si="48"/>
        <v>1.2153339348212091</v>
      </c>
      <c r="AH130" s="39">
        <f t="shared" si="32"/>
        <v>0</v>
      </c>
      <c r="AJ130" s="39">
        <f t="shared" si="49"/>
        <v>1.1338002368823743</v>
      </c>
      <c r="AK130" s="39">
        <f t="shared" si="33"/>
        <v>0.45432810661689832</v>
      </c>
      <c r="AL130" s="39">
        <f t="shared" si="34"/>
        <v>0.64771564380750712</v>
      </c>
      <c r="AM130" s="39"/>
      <c r="AS130" s="39"/>
      <c r="AT130" s="39">
        <f t="shared" si="50"/>
        <v>0.26472279658815517</v>
      </c>
      <c r="AU130" s="39">
        <f t="shared" si="51"/>
        <v>0.84931340449253756</v>
      </c>
      <c r="AW130" s="38">
        <f t="shared" si="52"/>
        <v>5822.1582782795822</v>
      </c>
      <c r="AX130" s="38">
        <f t="shared" si="55"/>
        <v>3365.1134530684931</v>
      </c>
      <c r="AY130" s="38">
        <f t="shared" si="56"/>
        <v>3585.248517435843</v>
      </c>
      <c r="AZ130" s="38">
        <f t="shared" si="35"/>
        <v>0</v>
      </c>
      <c r="BA130" s="38">
        <f t="shared" si="36"/>
        <v>0</v>
      </c>
      <c r="BB130" s="38">
        <f t="shared" si="37"/>
        <v>0</v>
      </c>
      <c r="BC130" s="38">
        <f t="shared" si="38"/>
        <v>0</v>
      </c>
      <c r="BD130" s="38">
        <f t="shared" si="39"/>
        <v>0</v>
      </c>
      <c r="BE130" s="38">
        <f t="shared" si="40"/>
        <v>0</v>
      </c>
      <c r="BF130" s="38">
        <f t="shared" si="41"/>
        <v>0</v>
      </c>
      <c r="BG130" s="38">
        <f t="shared" si="53"/>
        <v>2186.1128849727215</v>
      </c>
      <c r="BH130" s="38">
        <f t="shared" si="54"/>
        <v>5542.2567317602497</v>
      </c>
      <c r="BI130" s="61">
        <f t="shared" si="42"/>
        <v>20500.889865516889</v>
      </c>
    </row>
    <row r="131" spans="1:61" x14ac:dyDescent="0.3">
      <c r="A131" s="84" t="s">
        <v>2308</v>
      </c>
      <c r="B131" s="84" t="s">
        <v>285</v>
      </c>
      <c r="C131" s="84" t="s">
        <v>285</v>
      </c>
      <c r="D131" s="63">
        <f>VLOOKUP(B131,Площадь!$D$2:$E$795,2,0)</f>
        <v>57.1</v>
      </c>
      <c r="E131" s="72"/>
      <c r="F131" s="87">
        <v>31</v>
      </c>
      <c r="G131" s="87">
        <v>29</v>
      </c>
      <c r="H131" s="87">
        <v>31</v>
      </c>
      <c r="I131" s="87"/>
      <c r="J131" s="88"/>
      <c r="K131" s="88"/>
      <c r="L131" s="88"/>
      <c r="M131" s="88"/>
      <c r="N131" s="88"/>
      <c r="O131" s="88"/>
      <c r="P131" s="88">
        <v>15</v>
      </c>
      <c r="Q131" s="88">
        <v>31</v>
      </c>
      <c r="R131">
        <f t="shared" ref="R131:R194" si="57">SUM(F131:Q131)</f>
        <v>137</v>
      </c>
      <c r="S131" s="162">
        <f>VLOOKUP(C131,'Общие показания'!A:I,9,0)</f>
        <v>1.827693427365817</v>
      </c>
      <c r="T131" s="73">
        <f>VLOOKUP(B131,'Общие показания'!$A$2:$S$795,19,0)</f>
        <v>0.76999999999999957</v>
      </c>
      <c r="U131" s="39">
        <f t="shared" si="43"/>
        <v>0.75006671786797496</v>
      </c>
      <c r="V131" s="39">
        <f t="shared" si="44"/>
        <v>0.57916776579556439</v>
      </c>
      <c r="W131" s="39">
        <f t="shared" si="45"/>
        <v>0.49845894370227761</v>
      </c>
      <c r="X131" s="39"/>
      <c r="Y131" s="39">
        <f t="shared" si="46"/>
        <v>0</v>
      </c>
      <c r="Z131" s="39"/>
      <c r="AA131" s="39"/>
      <c r="AB131" s="39"/>
      <c r="AC131" s="39"/>
      <c r="AD131" s="39"/>
      <c r="AE131" s="39">
        <f t="shared" ref="AE131:AE194" si="58">(T131*$AE$1)/31*O131</f>
        <v>0</v>
      </c>
      <c r="AF131" s="39">
        <f t="shared" si="47"/>
        <v>0.23979766016298537</v>
      </c>
      <c r="AG131" s="39">
        <f t="shared" si="48"/>
        <v>0.53020233983701426</v>
      </c>
      <c r="AH131" s="39">
        <f t="shared" ref="AH131:AH194" si="59">T131-AF131-AG131</f>
        <v>0</v>
      </c>
      <c r="AJ131" s="39">
        <f t="shared" si="49"/>
        <v>0.82157352190334498</v>
      </c>
      <c r="AK131" s="39">
        <f t="shared" ref="AK131:AK194" si="60">(D131*$AK$1)/29*G131</f>
        <v>0.32921490974397077</v>
      </c>
      <c r="AL131" s="39">
        <f t="shared" ref="AL131:AL194" si="61">(D131*$AL$1)/31*H131</f>
        <v>0.46934724951026213</v>
      </c>
      <c r="AM131" s="39"/>
      <c r="AS131" s="39"/>
      <c r="AT131" s="39">
        <f t="shared" si="50"/>
        <v>0.19182324473583326</v>
      </c>
      <c r="AU131" s="39">
        <f t="shared" si="51"/>
        <v>0.61542887559040482</v>
      </c>
      <c r="AW131" s="38">
        <f t="shared" si="52"/>
        <v>4218.848194032541</v>
      </c>
      <c r="AX131" s="38">
        <f t="shared" si="55"/>
        <v>2438.4261189113067</v>
      </c>
      <c r="AY131" s="38">
        <f t="shared" si="56"/>
        <v>2597.9402328120132</v>
      </c>
      <c r="AZ131" s="38">
        <f t="shared" ref="AZ131:AZ194" si="62">(X131+AM131)*$AZ$1</f>
        <v>0</v>
      </c>
      <c r="BA131" s="38">
        <f t="shared" ref="BA131:BA194" si="63">(Z131+AN131)*$BA$1</f>
        <v>0</v>
      </c>
      <c r="BB131" s="38">
        <f t="shared" ref="BB131:BB194" si="64">(AA131+AO131)*$BB$1</f>
        <v>0</v>
      </c>
      <c r="BC131" s="38">
        <f t="shared" ref="BC131:BC194" si="65">(AB131+AP131)*$BC$1</f>
        <v>0</v>
      </c>
      <c r="BD131" s="38">
        <f t="shared" ref="BD131:BD194" si="66">(AC131+AQ131)*$BD$1</f>
        <v>0</v>
      </c>
      <c r="BE131" s="38">
        <f t="shared" ref="BE131:BE194" si="67">(AD131+AR131)*$BE$1</f>
        <v>0</v>
      </c>
      <c r="BF131" s="38">
        <f t="shared" ref="BF131:BF194" si="68">(AE131+AS131)*$BF$1</f>
        <v>0</v>
      </c>
      <c r="BG131" s="38">
        <f t="shared" si="53"/>
        <v>1158.6258922741929</v>
      </c>
      <c r="BH131" s="38">
        <f t="shared" si="54"/>
        <v>3075.2866094447468</v>
      </c>
      <c r="BI131" s="61">
        <f t="shared" ref="BI131:BI194" si="69">SUM(AW131:BH131)</f>
        <v>13489.127047474802</v>
      </c>
    </row>
    <row r="132" spans="1:61" x14ac:dyDescent="0.3">
      <c r="A132" s="84" t="s">
        <v>2408</v>
      </c>
      <c r="B132" s="84" t="s">
        <v>250</v>
      </c>
      <c r="C132" s="84" t="s">
        <v>250</v>
      </c>
      <c r="D132" s="63">
        <f>VLOOKUP(B132,Площадь!$D$2:$E$795,2,0)</f>
        <v>33.1</v>
      </c>
      <c r="E132" s="72"/>
      <c r="F132" s="87">
        <v>31</v>
      </c>
      <c r="G132" s="87">
        <v>29</v>
      </c>
      <c r="H132" s="87">
        <v>31</v>
      </c>
      <c r="I132" s="87"/>
      <c r="J132" s="88"/>
      <c r="K132" s="88"/>
      <c r="L132" s="88"/>
      <c r="M132" s="88"/>
      <c r="N132" s="88"/>
      <c r="O132" s="88"/>
      <c r="P132" s="88">
        <v>15</v>
      </c>
      <c r="Q132" s="88">
        <v>31</v>
      </c>
      <c r="R132">
        <f t="shared" si="57"/>
        <v>137</v>
      </c>
      <c r="S132" s="162">
        <f>VLOOKUP(C132,'Общие показания'!A:I,9,0)</f>
        <v>0.65000000000000036</v>
      </c>
      <c r="T132" s="73">
        <f>VLOOKUP(B132,'Общие показания'!$A$2:$S$795,19,0)</f>
        <v>0.465861149700591</v>
      </c>
      <c r="U132" s="39">
        <f t="shared" ref="U132:U195" si="70">S132*$U$1/31*F132</f>
        <v>0.26675336208702199</v>
      </c>
      <c r="V132" s="39">
        <f t="shared" ref="V132:V195" si="71">S132*$V$1/29*G132</f>
        <v>0.20597494203920882</v>
      </c>
      <c r="W132" s="39">
        <f t="shared" ref="W132:W195" si="72">S132*$W$1/31*H132</f>
        <v>0.17727169587376954</v>
      </c>
      <c r="X132" s="39"/>
      <c r="Y132" s="39">
        <f t="shared" ref="Y132:Y195" si="73">SUM(U132:W132)-S132</f>
        <v>0</v>
      </c>
      <c r="Z132" s="39"/>
      <c r="AA132" s="39"/>
      <c r="AB132" s="39"/>
      <c r="AC132" s="39"/>
      <c r="AD132" s="39"/>
      <c r="AE132" s="39">
        <f t="shared" si="58"/>
        <v>0</v>
      </c>
      <c r="AF132" s="39">
        <f t="shared" ref="AF132:AF195" si="74">(T132*$AF$1)/15*P132</f>
        <v>0.145081056700052</v>
      </c>
      <c r="AG132" s="39">
        <f t="shared" ref="AG132:AG195" si="75">(T132*$AG$1)/31*Q132</f>
        <v>0.320780093000539</v>
      </c>
      <c r="AH132" s="39">
        <f t="shared" si="59"/>
        <v>0</v>
      </c>
      <c r="AJ132" s="39">
        <f t="shared" ref="AJ132:AJ195" si="76">(D132*$AJ$1)/31*F132</f>
        <v>0.47625365280211412</v>
      </c>
      <c r="AK132" s="39">
        <f t="shared" si="60"/>
        <v>0.19084086711953471</v>
      </c>
      <c r="AL132" s="39">
        <f t="shared" si="61"/>
        <v>0.27207344936584371</v>
      </c>
      <c r="AM132" s="39"/>
      <c r="AS132" s="39"/>
      <c r="AT132" s="39">
        <f t="shared" ref="AT132:AT195" si="77">(D132*$AT$1)/15*P132</f>
        <v>0.11119701227243574</v>
      </c>
      <c r="AU132" s="39">
        <f t="shared" ref="AU132:AU195" si="78">(D132*$AU$1)/31*Q132</f>
        <v>0.35675474224242382</v>
      </c>
      <c r="AW132" s="38">
        <f t="shared" ref="AW132:AW195" si="79">(U132+AJ132)*$AW$1</f>
        <v>1994.4983104878015</v>
      </c>
      <c r="AX132" s="38">
        <f t="shared" si="55"/>
        <v>1065.1964854733649</v>
      </c>
      <c r="AY132" s="38">
        <f t="shared" si="56"/>
        <v>1206.2041340754081</v>
      </c>
      <c r="AZ132" s="38">
        <f t="shared" si="62"/>
        <v>0</v>
      </c>
      <c r="BA132" s="38">
        <f t="shared" si="63"/>
        <v>0</v>
      </c>
      <c r="BB132" s="38">
        <f t="shared" si="64"/>
        <v>0</v>
      </c>
      <c r="BC132" s="38">
        <f t="shared" si="65"/>
        <v>0</v>
      </c>
      <c r="BD132" s="38">
        <f t="shared" si="66"/>
        <v>0</v>
      </c>
      <c r="BE132" s="38">
        <f t="shared" si="67"/>
        <v>0</v>
      </c>
      <c r="BF132" s="38">
        <f t="shared" si="68"/>
        <v>0</v>
      </c>
      <c r="BG132" s="38">
        <f t="shared" ref="BG132:BG195" si="80">(AF132+AT132)*$BG$1</f>
        <v>687.94259722698723</v>
      </c>
      <c r="BH132" s="38">
        <f t="shared" ref="BH132:BH195" si="81">(AG132+AU132)*$BH$1</f>
        <v>1818.7474103328</v>
      </c>
      <c r="BI132" s="61">
        <f t="shared" si="69"/>
        <v>6772.5889375963616</v>
      </c>
    </row>
    <row r="133" spans="1:61" x14ac:dyDescent="0.3">
      <c r="A133" s="84" t="s">
        <v>1810</v>
      </c>
      <c r="B133" s="84" t="s">
        <v>339</v>
      </c>
      <c r="C133" s="84" t="s">
        <v>339</v>
      </c>
      <c r="D133" s="63">
        <f>VLOOKUP(B133,Площадь!$D$2:$E$795,2,0)</f>
        <v>36.700000000000003</v>
      </c>
      <c r="E133" s="72"/>
      <c r="F133" s="87">
        <v>31</v>
      </c>
      <c r="G133" s="87">
        <v>29</v>
      </c>
      <c r="H133" s="87">
        <v>31</v>
      </c>
      <c r="I133" s="87"/>
      <c r="J133" s="88"/>
      <c r="K133" s="88"/>
      <c r="L133" s="88"/>
      <c r="M133" s="88"/>
      <c r="N133" s="88"/>
      <c r="O133" s="88"/>
      <c r="P133" s="88">
        <v>15</v>
      </c>
      <c r="Q133" s="88">
        <v>31</v>
      </c>
      <c r="R133">
        <f t="shared" si="57"/>
        <v>137</v>
      </c>
      <c r="S133" s="162">
        <f>VLOOKUP(C133,'Общие показания'!A:I,9,0)</f>
        <v>1.9760000000000009</v>
      </c>
      <c r="T133" s="73">
        <f>VLOOKUP(B133,'Общие показания'!$A$2:$S$795,19,0)</f>
        <v>0.6460000000000008</v>
      </c>
      <c r="U133" s="39">
        <f t="shared" si="70"/>
        <v>0.81093022074454679</v>
      </c>
      <c r="V133" s="39">
        <f t="shared" si="71"/>
        <v>0.62616382379919477</v>
      </c>
      <c r="W133" s="39">
        <f t="shared" si="72"/>
        <v>0.5389059554562593</v>
      </c>
      <c r="X133" s="39"/>
      <c r="Y133" s="39">
        <f t="shared" si="73"/>
        <v>0</v>
      </c>
      <c r="Z133" s="39"/>
      <c r="AA133" s="39"/>
      <c r="AB133" s="39"/>
      <c r="AC133" s="39"/>
      <c r="AD133" s="39"/>
      <c r="AE133" s="39">
        <f t="shared" si="58"/>
        <v>0</v>
      </c>
      <c r="AF133" s="39">
        <f t="shared" si="74"/>
        <v>0.20118089411076473</v>
      </c>
      <c r="AG133" s="39">
        <f t="shared" si="75"/>
        <v>0.44481910588923612</v>
      </c>
      <c r="AH133" s="39">
        <f t="shared" si="59"/>
        <v>0</v>
      </c>
      <c r="AJ133" s="39">
        <f t="shared" si="76"/>
        <v>0.52805163316729875</v>
      </c>
      <c r="AK133" s="39">
        <f t="shared" si="60"/>
        <v>0.21159697351320014</v>
      </c>
      <c r="AL133" s="39">
        <f t="shared" si="61"/>
        <v>0.30166451938750649</v>
      </c>
      <c r="AM133" s="39"/>
      <c r="AS133" s="39"/>
      <c r="AT133" s="39">
        <f t="shared" si="77"/>
        <v>0.12329094714194537</v>
      </c>
      <c r="AU133" s="39">
        <f t="shared" si="78"/>
        <v>0.39555586224462097</v>
      </c>
      <c r="AW133" s="38">
        <f t="shared" si="79"/>
        <v>3594.3093293668021</v>
      </c>
      <c r="AX133" s="38">
        <f t="shared" si="55"/>
        <v>2248.8515738735005</v>
      </c>
      <c r="AY133" s="38">
        <f t="shared" si="56"/>
        <v>2256.3937598516113</v>
      </c>
      <c r="AZ133" s="38">
        <f t="shared" si="62"/>
        <v>0</v>
      </c>
      <c r="BA133" s="38">
        <f t="shared" si="63"/>
        <v>0</v>
      </c>
      <c r="BB133" s="38">
        <f t="shared" si="64"/>
        <v>0</v>
      </c>
      <c r="BC133" s="38">
        <f t="shared" si="65"/>
        <v>0</v>
      </c>
      <c r="BD133" s="38">
        <f t="shared" si="66"/>
        <v>0</v>
      </c>
      <c r="BE133" s="38">
        <f t="shared" si="67"/>
        <v>0</v>
      </c>
      <c r="BF133" s="38">
        <f t="shared" si="68"/>
        <v>0</v>
      </c>
      <c r="BG133" s="38">
        <f t="shared" si="80"/>
        <v>870.99923178512495</v>
      </c>
      <c r="BH133" s="38">
        <f t="shared" si="81"/>
        <v>2255.8689494598007</v>
      </c>
      <c r="BI133" s="61">
        <f t="shared" si="69"/>
        <v>11226.422844336839</v>
      </c>
    </row>
    <row r="134" spans="1:61" x14ac:dyDescent="0.3">
      <c r="A134" s="84" t="s">
        <v>1103</v>
      </c>
      <c r="B134" s="84" t="s">
        <v>52</v>
      </c>
      <c r="C134" s="84" t="s">
        <v>52</v>
      </c>
      <c r="D134" s="63">
        <f>VLOOKUP(B134,Площадь!$D$2:$E$795,2,0)</f>
        <v>110.4</v>
      </c>
      <c r="E134" s="72"/>
      <c r="F134" s="87">
        <v>31</v>
      </c>
      <c r="G134" s="87">
        <v>29</v>
      </c>
      <c r="H134" s="87">
        <v>31</v>
      </c>
      <c r="I134" s="87"/>
      <c r="J134" s="88"/>
      <c r="K134" s="88"/>
      <c r="L134" s="88"/>
      <c r="M134" s="88"/>
      <c r="N134" s="88"/>
      <c r="O134" s="88"/>
      <c r="P134" s="88">
        <v>15</v>
      </c>
      <c r="Q134" s="88">
        <v>31</v>
      </c>
      <c r="R134">
        <f t="shared" si="57"/>
        <v>137</v>
      </c>
      <c r="S134" s="162">
        <f>VLOOKUP(C134,'Общие показания'!A:I,9,0)</f>
        <v>3.5337540171836466</v>
      </c>
      <c r="T134" s="73">
        <f>VLOOKUP(B134,'Общие показания'!$A$2:$S$795,19,0)</f>
        <v>1.3129999999999988</v>
      </c>
      <c r="U134" s="39">
        <f t="shared" si="70"/>
        <v>1.4502165613419342</v>
      </c>
      <c r="V134" s="39">
        <f t="shared" si="71"/>
        <v>1.11979196749265</v>
      </c>
      <c r="W134" s="39">
        <f t="shared" si="72"/>
        <v>0.96374548834906226</v>
      </c>
      <c r="X134" s="39"/>
      <c r="Y134" s="39">
        <f t="shared" si="73"/>
        <v>0</v>
      </c>
      <c r="Z134" s="39"/>
      <c r="AA134" s="39"/>
      <c r="AB134" s="39"/>
      <c r="AC134" s="39"/>
      <c r="AD134" s="39"/>
      <c r="AE134" s="39">
        <f t="shared" si="58"/>
        <v>0</v>
      </c>
      <c r="AF134" s="39">
        <f t="shared" si="74"/>
        <v>0.40890172440779182</v>
      </c>
      <c r="AG134" s="39">
        <f t="shared" si="75"/>
        <v>0.90409827559220712</v>
      </c>
      <c r="AH134" s="39">
        <f t="shared" si="59"/>
        <v>0</v>
      </c>
      <c r="AJ134" s="39">
        <f t="shared" si="76"/>
        <v>1.5884713978656617</v>
      </c>
      <c r="AK134" s="39">
        <f t="shared" si="60"/>
        <v>0.63652059607240585</v>
      </c>
      <c r="AL134" s="39">
        <f t="shared" si="61"/>
        <v>0.90745948066432469</v>
      </c>
      <c r="AM134" s="39"/>
      <c r="AS134" s="39"/>
      <c r="AT134" s="39">
        <f t="shared" si="77"/>
        <v>0.37088066933162861</v>
      </c>
      <c r="AU134" s="39">
        <f t="shared" si="78"/>
        <v>1.1899010134007126</v>
      </c>
      <c r="AW134" s="38">
        <f t="shared" si="79"/>
        <v>8156.9324101785023</v>
      </c>
      <c r="AX134" s="38">
        <f t="shared" si="55"/>
        <v>4714.5751931314935</v>
      </c>
      <c r="AY134" s="38">
        <f t="shared" si="56"/>
        <v>5022.9877706207753</v>
      </c>
      <c r="AZ134" s="38">
        <f t="shared" si="62"/>
        <v>0</v>
      </c>
      <c r="BA134" s="38">
        <f t="shared" si="63"/>
        <v>0</v>
      </c>
      <c r="BB134" s="38">
        <f t="shared" si="64"/>
        <v>0</v>
      </c>
      <c r="BC134" s="38">
        <f t="shared" si="65"/>
        <v>0</v>
      </c>
      <c r="BD134" s="38">
        <f t="shared" si="66"/>
        <v>0</v>
      </c>
      <c r="BE134" s="38">
        <f t="shared" si="67"/>
        <v>0</v>
      </c>
      <c r="BF134" s="38">
        <f t="shared" si="68"/>
        <v>0</v>
      </c>
      <c r="BG134" s="38">
        <f t="shared" si="80"/>
        <v>2093.2166664583506</v>
      </c>
      <c r="BH134" s="38">
        <f t="shared" si="81"/>
        <v>5621.0479314010336</v>
      </c>
      <c r="BI134" s="61">
        <f t="shared" si="69"/>
        <v>25608.759971790154</v>
      </c>
    </row>
    <row r="135" spans="1:61" x14ac:dyDescent="0.3">
      <c r="A135" s="84" t="s">
        <v>1025</v>
      </c>
      <c r="B135" s="84" t="s">
        <v>202</v>
      </c>
      <c r="C135" s="84" t="s">
        <v>202</v>
      </c>
      <c r="D135" s="63">
        <f>VLOOKUP(B135,Площадь!$D$2:$E$795,2,0)</f>
        <v>78.400000000000006</v>
      </c>
      <c r="E135" s="72"/>
      <c r="F135" s="87">
        <v>31</v>
      </c>
      <c r="G135" s="87">
        <v>29</v>
      </c>
      <c r="H135" s="87">
        <v>31</v>
      </c>
      <c r="I135" s="87"/>
      <c r="J135" s="88"/>
      <c r="K135" s="88"/>
      <c r="L135" s="88"/>
      <c r="M135" s="88"/>
      <c r="N135" s="88"/>
      <c r="O135" s="88"/>
      <c r="P135" s="88">
        <v>15</v>
      </c>
      <c r="Q135" s="88">
        <v>31</v>
      </c>
      <c r="R135">
        <f t="shared" si="57"/>
        <v>137</v>
      </c>
      <c r="S135" s="162">
        <f>VLOOKUP(C135,'Общие показания'!A:I,9,0)</f>
        <v>2.5094774904637491</v>
      </c>
      <c r="T135" s="73">
        <f>VLOOKUP(B135,'Общие показания'!$A$2:$S$795,19,0)</f>
        <v>0.19099999999999984</v>
      </c>
      <c r="U135" s="39">
        <f t="shared" si="70"/>
        <v>1.0298639348660115</v>
      </c>
      <c r="V135" s="39">
        <f t="shared" si="71"/>
        <v>0.79521458561072256</v>
      </c>
      <c r="W135" s="39">
        <f t="shared" si="72"/>
        <v>0.68439896998701522</v>
      </c>
      <c r="X135" s="39"/>
      <c r="Y135" s="39">
        <f t="shared" si="73"/>
        <v>0</v>
      </c>
      <c r="Z135" s="39"/>
      <c r="AA135" s="39"/>
      <c r="AB135" s="39"/>
      <c r="AC135" s="39"/>
      <c r="AD135" s="39"/>
      <c r="AE135" s="39">
        <f t="shared" si="58"/>
        <v>0</v>
      </c>
      <c r="AF135" s="39">
        <f t="shared" si="74"/>
        <v>5.948227674172752E-2</v>
      </c>
      <c r="AG135" s="39">
        <f t="shared" si="75"/>
        <v>0.13151772325827232</v>
      </c>
      <c r="AH135" s="39">
        <f t="shared" si="59"/>
        <v>0</v>
      </c>
      <c r="AJ135" s="39">
        <f t="shared" si="76"/>
        <v>1.1280449057306874</v>
      </c>
      <c r="AK135" s="39">
        <f t="shared" si="60"/>
        <v>0.45202187257315779</v>
      </c>
      <c r="AL135" s="39">
        <f t="shared" si="61"/>
        <v>0.64442774713843354</v>
      </c>
      <c r="AM135" s="39"/>
      <c r="AS135" s="39"/>
      <c r="AT135" s="39">
        <f t="shared" si="77"/>
        <v>0.26337902604709856</v>
      </c>
      <c r="AU135" s="39">
        <f t="shared" si="78"/>
        <v>0.84500216893673796</v>
      </c>
      <c r="AW135" s="38">
        <f t="shared" si="79"/>
        <v>5792.604175344155</v>
      </c>
      <c r="AX135" s="38">
        <f t="shared" si="55"/>
        <v>3348.0316588904811</v>
      </c>
      <c r="AY135" s="38">
        <f t="shared" si="56"/>
        <v>3567.0492863828695</v>
      </c>
      <c r="AZ135" s="38">
        <f t="shared" si="62"/>
        <v>0</v>
      </c>
      <c r="BA135" s="38">
        <f t="shared" si="63"/>
        <v>0</v>
      </c>
      <c r="BB135" s="38">
        <f t="shared" si="64"/>
        <v>0</v>
      </c>
      <c r="BC135" s="38">
        <f t="shared" si="65"/>
        <v>0</v>
      </c>
      <c r="BD135" s="38">
        <f t="shared" si="66"/>
        <v>0</v>
      </c>
      <c r="BE135" s="38">
        <f t="shared" si="67"/>
        <v>0</v>
      </c>
      <c r="BF135" s="38">
        <f t="shared" si="68"/>
        <v>0</v>
      </c>
      <c r="BG135" s="38">
        <f t="shared" si="80"/>
        <v>866.67596675421316</v>
      </c>
      <c r="BH135" s="38">
        <f t="shared" si="81"/>
        <v>2621.3309378125978</v>
      </c>
      <c r="BI135" s="61">
        <f t="shared" si="69"/>
        <v>16195.692025184317</v>
      </c>
    </row>
    <row r="136" spans="1:61" x14ac:dyDescent="0.3">
      <c r="A136" s="84" t="s">
        <v>2530</v>
      </c>
      <c r="B136" s="84" t="s">
        <v>138</v>
      </c>
      <c r="C136" s="84" t="s">
        <v>138</v>
      </c>
      <c r="D136" s="63">
        <f>VLOOKUP(B136,Площадь!$D$2:$E$795,2,0)</f>
        <v>80.900000000000006</v>
      </c>
      <c r="E136" s="72"/>
      <c r="F136" s="87">
        <v>31</v>
      </c>
      <c r="G136" s="87">
        <v>29</v>
      </c>
      <c r="H136" s="87">
        <v>31</v>
      </c>
      <c r="I136" s="87"/>
      <c r="J136" s="88"/>
      <c r="K136" s="88"/>
      <c r="L136" s="88"/>
      <c r="M136" s="88"/>
      <c r="N136" s="88"/>
      <c r="O136" s="88"/>
      <c r="P136" s="88">
        <v>15</v>
      </c>
      <c r="Q136" s="88">
        <v>31</v>
      </c>
      <c r="R136">
        <f t="shared" si="57"/>
        <v>137</v>
      </c>
      <c r="S136" s="162">
        <f>VLOOKUP(C136,'Общие показания'!A:I,9,0)</f>
        <v>2.5894990941137408</v>
      </c>
      <c r="T136" s="73">
        <f>VLOOKUP(B136,'Общие показания'!$A$2:$S$795,19,0)</f>
        <v>1.1386153175461575</v>
      </c>
      <c r="U136" s="39">
        <f t="shared" si="70"/>
        <v>1.0627039838094428</v>
      </c>
      <c r="V136" s="39">
        <f t="shared" si="71"/>
        <v>0.82057219357024802</v>
      </c>
      <c r="W136" s="39">
        <f t="shared" si="72"/>
        <v>0.70622291673405002</v>
      </c>
      <c r="X136" s="39"/>
      <c r="Y136" s="39">
        <f t="shared" si="73"/>
        <v>0</v>
      </c>
      <c r="Z136" s="39"/>
      <c r="AA136" s="39"/>
      <c r="AB136" s="39"/>
      <c r="AC136" s="39"/>
      <c r="AD136" s="39"/>
      <c r="AE136" s="39">
        <f t="shared" si="58"/>
        <v>0</v>
      </c>
      <c r="AF136" s="39">
        <f t="shared" si="74"/>
        <v>0.35459388178351081</v>
      </c>
      <c r="AG136" s="39">
        <f t="shared" si="75"/>
        <v>0.78402143576264682</v>
      </c>
      <c r="AH136" s="39">
        <f t="shared" si="59"/>
        <v>0</v>
      </c>
      <c r="AJ136" s="39">
        <f t="shared" si="76"/>
        <v>1.1640157254287322</v>
      </c>
      <c r="AK136" s="39">
        <f t="shared" si="60"/>
        <v>0.46643583534653649</v>
      </c>
      <c r="AL136" s="39">
        <f t="shared" si="61"/>
        <v>0.66497710132014376</v>
      </c>
      <c r="AM136" s="39"/>
      <c r="AS136" s="39"/>
      <c r="AT136" s="39">
        <f t="shared" si="77"/>
        <v>0.27177759192870249</v>
      </c>
      <c r="AU136" s="39">
        <f t="shared" si="78"/>
        <v>0.87194739116048603</v>
      </c>
      <c r="AW136" s="38">
        <f t="shared" si="79"/>
        <v>5977.3173186905879</v>
      </c>
      <c r="AX136" s="38">
        <f t="shared" si="55"/>
        <v>3454.7928725030597</v>
      </c>
      <c r="AY136" s="38">
        <f t="shared" si="56"/>
        <v>3680.7944804639556</v>
      </c>
      <c r="AZ136" s="38">
        <f t="shared" si="62"/>
        <v>0</v>
      </c>
      <c r="BA136" s="38">
        <f t="shared" si="63"/>
        <v>0</v>
      </c>
      <c r="BB136" s="38">
        <f t="shared" si="64"/>
        <v>0</v>
      </c>
      <c r="BC136" s="38">
        <f t="shared" si="65"/>
        <v>0</v>
      </c>
      <c r="BD136" s="38">
        <f t="shared" si="66"/>
        <v>0</v>
      </c>
      <c r="BE136" s="38">
        <f t="shared" si="67"/>
        <v>0</v>
      </c>
      <c r="BF136" s="38">
        <f t="shared" si="68"/>
        <v>0</v>
      </c>
      <c r="BG136" s="38">
        <f t="shared" si="80"/>
        <v>1681.4065291741167</v>
      </c>
      <c r="BH136" s="38">
        <f t="shared" si="81"/>
        <v>4445.2164802393809</v>
      </c>
      <c r="BI136" s="61">
        <f t="shared" si="69"/>
        <v>19239.5276810711</v>
      </c>
    </row>
    <row r="137" spans="1:61" x14ac:dyDescent="0.3">
      <c r="A137" s="84" t="s">
        <v>588</v>
      </c>
      <c r="B137" s="84" t="s">
        <v>239</v>
      </c>
      <c r="C137" s="84" t="s">
        <v>239</v>
      </c>
      <c r="D137" s="63">
        <f>VLOOKUP(B137,Площадь!$D$2:$E$795,2,0)</f>
        <v>79.599999999999994</v>
      </c>
      <c r="E137" s="72"/>
      <c r="F137" s="87">
        <v>31</v>
      </c>
      <c r="G137" s="87">
        <v>29</v>
      </c>
      <c r="H137" s="87">
        <v>31</v>
      </c>
      <c r="I137" s="87"/>
      <c r="J137" s="88"/>
      <c r="K137" s="88"/>
      <c r="L137" s="88"/>
      <c r="M137" s="88"/>
      <c r="N137" s="88"/>
      <c r="O137" s="88"/>
      <c r="P137" s="88">
        <v>15</v>
      </c>
      <c r="Q137" s="88">
        <v>31</v>
      </c>
      <c r="R137">
        <f t="shared" si="57"/>
        <v>137</v>
      </c>
      <c r="S137" s="162">
        <f>VLOOKUP(C137,'Общие показания'!A:I,9,0)</f>
        <v>2.5478878602157446</v>
      </c>
      <c r="T137" s="73">
        <f>VLOOKUP(B137,'Общие показания'!$A$2:$S$795,19,0)</f>
        <v>0.26100000000000012</v>
      </c>
      <c r="U137" s="39">
        <f t="shared" si="70"/>
        <v>1.0456271583588581</v>
      </c>
      <c r="V137" s="39">
        <f t="shared" si="71"/>
        <v>0.80738623743129456</v>
      </c>
      <c r="W137" s="39">
        <f t="shared" si="72"/>
        <v>0.69487446442559186</v>
      </c>
      <c r="X137" s="39"/>
      <c r="Y137" s="39">
        <f t="shared" si="73"/>
        <v>0</v>
      </c>
      <c r="Z137" s="39"/>
      <c r="AA137" s="39"/>
      <c r="AB137" s="39"/>
      <c r="AC137" s="39"/>
      <c r="AD137" s="39"/>
      <c r="AE137" s="39">
        <f t="shared" si="58"/>
        <v>0</v>
      </c>
      <c r="AF137" s="39">
        <f t="shared" si="74"/>
        <v>8.1282064029271753E-2</v>
      </c>
      <c r="AG137" s="39">
        <f t="shared" si="75"/>
        <v>0.17971793597072838</v>
      </c>
      <c r="AH137" s="39">
        <f t="shared" si="59"/>
        <v>0</v>
      </c>
      <c r="AJ137" s="39">
        <f t="shared" si="76"/>
        <v>1.1453108991857488</v>
      </c>
      <c r="AK137" s="39">
        <f t="shared" si="60"/>
        <v>0.45894057470437949</v>
      </c>
      <c r="AL137" s="39">
        <f t="shared" si="61"/>
        <v>0.6542914371456543</v>
      </c>
      <c r="AM137" s="39"/>
      <c r="AS137" s="39"/>
      <c r="AT137" s="39">
        <f t="shared" si="77"/>
        <v>0.26741033767026839</v>
      </c>
      <c r="AU137" s="39">
        <f t="shared" si="78"/>
        <v>0.85793587560413698</v>
      </c>
      <c r="AW137" s="38">
        <f t="shared" si="79"/>
        <v>5881.2664841504411</v>
      </c>
      <c r="AX137" s="38">
        <f t="shared" si="55"/>
        <v>3399.2770414245183</v>
      </c>
      <c r="AY137" s="38">
        <f t="shared" si="56"/>
        <v>3621.6469795417906</v>
      </c>
      <c r="AZ137" s="38">
        <f t="shared" si="62"/>
        <v>0</v>
      </c>
      <c r="BA137" s="38">
        <f t="shared" si="63"/>
        <v>0</v>
      </c>
      <c r="BB137" s="38">
        <f t="shared" si="64"/>
        <v>0</v>
      </c>
      <c r="BC137" s="38">
        <f t="shared" si="65"/>
        <v>0</v>
      </c>
      <c r="BD137" s="38">
        <f t="shared" si="66"/>
        <v>0</v>
      </c>
      <c r="BE137" s="38">
        <f t="shared" si="67"/>
        <v>0</v>
      </c>
      <c r="BF137" s="38">
        <f t="shared" si="68"/>
        <v>0</v>
      </c>
      <c r="BG137" s="38">
        <f t="shared" si="80"/>
        <v>936.01593542617763</v>
      </c>
      <c r="BH137" s="38">
        <f t="shared" si="81"/>
        <v>2785.4363856391055</v>
      </c>
      <c r="BI137" s="61">
        <f t="shared" si="69"/>
        <v>16623.642826182033</v>
      </c>
    </row>
    <row r="138" spans="1:61" x14ac:dyDescent="0.3">
      <c r="A138" s="84" t="s">
        <v>1289</v>
      </c>
      <c r="B138" s="84" t="s">
        <v>176</v>
      </c>
      <c r="C138" s="84" t="s">
        <v>176</v>
      </c>
      <c r="D138" s="63">
        <f>VLOOKUP(B138,Площадь!$D$2:$E$795,2,0)</f>
        <v>36.799999999999997</v>
      </c>
      <c r="E138" s="72"/>
      <c r="F138" s="87">
        <v>31</v>
      </c>
      <c r="G138" s="87">
        <v>29</v>
      </c>
      <c r="H138" s="87">
        <v>31</v>
      </c>
      <c r="I138" s="87"/>
      <c r="J138" s="88"/>
      <c r="K138" s="88"/>
      <c r="L138" s="88"/>
      <c r="M138" s="88"/>
      <c r="N138" s="88"/>
      <c r="O138" s="88"/>
      <c r="P138" s="88">
        <v>15</v>
      </c>
      <c r="Q138" s="88">
        <v>31</v>
      </c>
      <c r="R138">
        <f t="shared" si="57"/>
        <v>137</v>
      </c>
      <c r="S138" s="162">
        <f>VLOOKUP(C138,'Общие показания'!A:I,9,0)</f>
        <v>1.177918005727882</v>
      </c>
      <c r="T138" s="73">
        <f>VLOOKUP(B138,'Общие показания'!$A$2:$S$795,19,0)</f>
        <v>0.36900000000000066</v>
      </c>
      <c r="U138" s="39">
        <f t="shared" si="70"/>
        <v>0.48340552044731133</v>
      </c>
      <c r="V138" s="39">
        <f t="shared" si="71"/>
        <v>0.3732639891642166</v>
      </c>
      <c r="W138" s="39">
        <f t="shared" si="72"/>
        <v>0.32124849611635403</v>
      </c>
      <c r="X138" s="39"/>
      <c r="Y138" s="39">
        <f t="shared" si="73"/>
        <v>0</v>
      </c>
      <c r="Z138" s="39"/>
      <c r="AA138" s="39"/>
      <c r="AB138" s="39"/>
      <c r="AC138" s="39"/>
      <c r="AD138" s="39"/>
      <c r="AE138" s="39">
        <f t="shared" si="58"/>
        <v>0</v>
      </c>
      <c r="AF138" s="39">
        <f t="shared" si="74"/>
        <v>0.11491602155862574</v>
      </c>
      <c r="AG138" s="39">
        <f t="shared" si="75"/>
        <v>0.25408397844137492</v>
      </c>
      <c r="AH138" s="39">
        <f t="shared" si="59"/>
        <v>0</v>
      </c>
      <c r="AJ138" s="39">
        <f t="shared" si="76"/>
        <v>0.52949046595522054</v>
      </c>
      <c r="AK138" s="39">
        <f t="shared" si="60"/>
        <v>0.21217353202413525</v>
      </c>
      <c r="AL138" s="39">
        <f t="shared" si="61"/>
        <v>0.30248649355477486</v>
      </c>
      <c r="AM138" s="39"/>
      <c r="AS138" s="39"/>
      <c r="AT138" s="39">
        <f t="shared" si="77"/>
        <v>0.12362688977720951</v>
      </c>
      <c r="AU138" s="39">
        <f t="shared" si="78"/>
        <v>0.39663367113357084</v>
      </c>
      <c r="AW138" s="38">
        <f t="shared" si="79"/>
        <v>2718.9774700595008</v>
      </c>
      <c r="AX138" s="38">
        <f t="shared" si="55"/>
        <v>1571.5250643771642</v>
      </c>
      <c r="AY138" s="38">
        <f t="shared" si="56"/>
        <v>1674.3292568735915</v>
      </c>
      <c r="AZ138" s="38">
        <f t="shared" si="62"/>
        <v>0</v>
      </c>
      <c r="BA138" s="38">
        <f t="shared" si="63"/>
        <v>0</v>
      </c>
      <c r="BB138" s="38">
        <f t="shared" si="64"/>
        <v>0</v>
      </c>
      <c r="BC138" s="38">
        <f t="shared" si="65"/>
        <v>0</v>
      </c>
      <c r="BD138" s="38">
        <f t="shared" si="66"/>
        <v>0</v>
      </c>
      <c r="BE138" s="38">
        <f t="shared" si="67"/>
        <v>0</v>
      </c>
      <c r="BF138" s="38">
        <f t="shared" si="68"/>
        <v>0</v>
      </c>
      <c r="BG138" s="38">
        <f t="shared" si="80"/>
        <v>640.33504947346273</v>
      </c>
      <c r="BH138" s="38">
        <f t="shared" si="81"/>
        <v>1746.7604298130016</v>
      </c>
      <c r="BI138" s="61">
        <f t="shared" si="69"/>
        <v>8351.9272705967196</v>
      </c>
    </row>
    <row r="139" spans="1:61" x14ac:dyDescent="0.3">
      <c r="A139" s="84" t="s">
        <v>709</v>
      </c>
      <c r="B139" s="84" t="s">
        <v>148</v>
      </c>
      <c r="C139" s="84" t="s">
        <v>148</v>
      </c>
      <c r="D139" s="63">
        <f>VLOOKUP(B139,Площадь!$D$2:$E$795,2,0)</f>
        <v>38.299999999999997</v>
      </c>
      <c r="E139" s="72"/>
      <c r="F139" s="87">
        <v>31</v>
      </c>
      <c r="G139" s="87">
        <v>29</v>
      </c>
      <c r="H139" s="87">
        <v>31</v>
      </c>
      <c r="I139" s="87"/>
      <c r="J139" s="88"/>
      <c r="K139" s="88"/>
      <c r="L139" s="88"/>
      <c r="M139" s="88"/>
      <c r="N139" s="88"/>
      <c r="O139" s="88"/>
      <c r="P139" s="88">
        <v>15</v>
      </c>
      <c r="Q139" s="88">
        <v>31</v>
      </c>
      <c r="R139">
        <f t="shared" si="57"/>
        <v>137</v>
      </c>
      <c r="S139" s="162">
        <f>VLOOKUP(C139,'Общие показания'!A:I,9,0)</f>
        <v>1.2259309679178771</v>
      </c>
      <c r="T139" s="73">
        <f>VLOOKUP(B139,'Общие показания'!$A$2:$S$795,19,0)</f>
        <v>0.64400000000000013</v>
      </c>
      <c r="U139" s="39">
        <f t="shared" si="70"/>
        <v>0.50310954981337019</v>
      </c>
      <c r="V139" s="39">
        <f t="shared" si="71"/>
        <v>0.38847855393993197</v>
      </c>
      <c r="W139" s="39">
        <f t="shared" si="72"/>
        <v>0.33434286416457498</v>
      </c>
      <c r="X139" s="39"/>
      <c r="Y139" s="39">
        <f t="shared" si="73"/>
        <v>0</v>
      </c>
      <c r="Z139" s="39"/>
      <c r="AA139" s="39"/>
      <c r="AB139" s="39"/>
      <c r="AC139" s="39"/>
      <c r="AD139" s="39"/>
      <c r="AE139" s="39">
        <f t="shared" si="58"/>
        <v>0</v>
      </c>
      <c r="AF139" s="39">
        <f t="shared" si="74"/>
        <v>0.20055804304540611</v>
      </c>
      <c r="AG139" s="39">
        <f t="shared" si="75"/>
        <v>0.44344195695459404</v>
      </c>
      <c r="AH139" s="39">
        <f t="shared" si="59"/>
        <v>0</v>
      </c>
      <c r="AJ139" s="39">
        <f t="shared" si="76"/>
        <v>0.55107295777404741</v>
      </c>
      <c r="AK139" s="39">
        <f t="shared" si="60"/>
        <v>0.22082190968816251</v>
      </c>
      <c r="AL139" s="39">
        <f t="shared" si="61"/>
        <v>0.314816106063801</v>
      </c>
      <c r="AM139" s="39"/>
      <c r="AS139" s="39"/>
      <c r="AT139" s="39">
        <f t="shared" si="77"/>
        <v>0.12866602930617185</v>
      </c>
      <c r="AU139" s="39">
        <f t="shared" si="78"/>
        <v>0.41280080446781964</v>
      </c>
      <c r="AW139" s="38">
        <f t="shared" si="79"/>
        <v>2829.8053560673607</v>
      </c>
      <c r="AX139" s="38">
        <f t="shared" si="55"/>
        <v>1635.581792544712</v>
      </c>
      <c r="AY139" s="38">
        <f t="shared" si="56"/>
        <v>1742.5763733222434</v>
      </c>
      <c r="AZ139" s="38">
        <f t="shared" si="62"/>
        <v>0</v>
      </c>
      <c r="BA139" s="38">
        <f t="shared" si="63"/>
        <v>0</v>
      </c>
      <c r="BB139" s="38">
        <f t="shared" si="64"/>
        <v>0</v>
      </c>
      <c r="BC139" s="38">
        <f t="shared" si="65"/>
        <v>0</v>
      </c>
      <c r="BD139" s="38">
        <f t="shared" si="66"/>
        <v>0</v>
      </c>
      <c r="BE139" s="38">
        <f t="shared" si="67"/>
        <v>0</v>
      </c>
      <c r="BF139" s="38">
        <f t="shared" si="68"/>
        <v>0</v>
      </c>
      <c r="BG139" s="38">
        <f t="shared" si="80"/>
        <v>883.75593085768185</v>
      </c>
      <c r="BH139" s="38">
        <f t="shared" si="81"/>
        <v>2298.4638190518708</v>
      </c>
      <c r="BI139" s="61">
        <f t="shared" si="69"/>
        <v>9390.1832718438691</v>
      </c>
    </row>
    <row r="140" spans="1:61" x14ac:dyDescent="0.3">
      <c r="A140" s="84" t="s">
        <v>1186</v>
      </c>
      <c r="B140" s="84" t="s">
        <v>340</v>
      </c>
      <c r="C140" s="84" t="s">
        <v>340</v>
      </c>
      <c r="D140" s="63">
        <f>VLOOKUP(B140,Площадь!$D$2:$E$795,2,0)</f>
        <v>32.4</v>
      </c>
      <c r="E140" s="72"/>
      <c r="F140" s="87">
        <v>31</v>
      </c>
      <c r="G140" s="87">
        <v>29</v>
      </c>
      <c r="H140" s="87">
        <v>31</v>
      </c>
      <c r="I140" s="87"/>
      <c r="J140" s="88"/>
      <c r="K140" s="88"/>
      <c r="L140" s="88"/>
      <c r="M140" s="88"/>
      <c r="N140" s="88"/>
      <c r="O140" s="88"/>
      <c r="P140" s="88">
        <v>15</v>
      </c>
      <c r="Q140" s="88">
        <v>31</v>
      </c>
      <c r="R140">
        <f t="shared" si="57"/>
        <v>137</v>
      </c>
      <c r="S140" s="162">
        <f>VLOOKUP(C140,'Общие показания'!A:I,9,0)</f>
        <v>1.0370799833038962</v>
      </c>
      <c r="T140" s="73">
        <f>VLOOKUP(B140,'Общие показания'!$A$2:$S$795,19,0)</f>
        <v>0.45600910121749688</v>
      </c>
      <c r="U140" s="39">
        <f t="shared" si="70"/>
        <v>0.42560703430687197</v>
      </c>
      <c r="V140" s="39">
        <f t="shared" si="71"/>
        <v>0.32863459915545162</v>
      </c>
      <c r="W140" s="39">
        <f t="shared" si="72"/>
        <v>0.28283834984157258</v>
      </c>
      <c r="X140" s="39"/>
      <c r="Y140" s="39">
        <f t="shared" si="73"/>
        <v>0</v>
      </c>
      <c r="Z140" s="39"/>
      <c r="AA140" s="39"/>
      <c r="AB140" s="39"/>
      <c r="AC140" s="39"/>
      <c r="AD140" s="39"/>
      <c r="AE140" s="39">
        <f t="shared" si="58"/>
        <v>0</v>
      </c>
      <c r="AF140" s="39">
        <f t="shared" si="74"/>
        <v>0.14201287725322309</v>
      </c>
      <c r="AG140" s="39">
        <f t="shared" si="75"/>
        <v>0.31399622396427379</v>
      </c>
      <c r="AH140" s="39">
        <f t="shared" si="59"/>
        <v>0</v>
      </c>
      <c r="AJ140" s="39">
        <f t="shared" si="76"/>
        <v>0.46618182328666152</v>
      </c>
      <c r="AK140" s="39">
        <f t="shared" si="60"/>
        <v>0.18680495754298865</v>
      </c>
      <c r="AL140" s="39">
        <f t="shared" si="61"/>
        <v>0.26631963019496485</v>
      </c>
      <c r="AM140" s="39"/>
      <c r="AS140" s="39"/>
      <c r="AT140" s="39">
        <f t="shared" si="77"/>
        <v>0.10884541382558664</v>
      </c>
      <c r="AU140" s="39">
        <f t="shared" si="78"/>
        <v>0.34921008001977433</v>
      </c>
      <c r="AW140" s="38">
        <f t="shared" si="79"/>
        <v>2393.8823377697777</v>
      </c>
      <c r="AX140" s="38">
        <f t="shared" si="55"/>
        <v>1383.625328419025</v>
      </c>
      <c r="AY140" s="38">
        <f t="shared" si="56"/>
        <v>1474.1377152908794</v>
      </c>
      <c r="AZ140" s="38">
        <f t="shared" si="62"/>
        <v>0</v>
      </c>
      <c r="BA140" s="38">
        <f t="shared" si="63"/>
        <v>0</v>
      </c>
      <c r="BB140" s="38">
        <f t="shared" si="64"/>
        <v>0</v>
      </c>
      <c r="BC140" s="38">
        <f t="shared" si="65"/>
        <v>0</v>
      </c>
      <c r="BD140" s="38">
        <f t="shared" si="66"/>
        <v>0</v>
      </c>
      <c r="BE140" s="38">
        <f t="shared" si="67"/>
        <v>0</v>
      </c>
      <c r="BF140" s="38">
        <f t="shared" si="68"/>
        <v>0</v>
      </c>
      <c r="BG140" s="38">
        <f t="shared" si="80"/>
        <v>673.39396224031373</v>
      </c>
      <c r="BH140" s="38">
        <f t="shared" si="81"/>
        <v>1780.2844741626195</v>
      </c>
      <c r="BI140" s="61">
        <f t="shared" si="69"/>
        <v>7705.3238178826159</v>
      </c>
    </row>
    <row r="141" spans="1:61" x14ac:dyDescent="0.3">
      <c r="A141" s="84" t="s">
        <v>2542</v>
      </c>
      <c r="B141" s="84" t="s">
        <v>74</v>
      </c>
      <c r="C141" s="84" t="s">
        <v>74</v>
      </c>
      <c r="D141" s="63">
        <f>VLOOKUP(B141,Площадь!$D$2:$E$795,2,0)</f>
        <v>58.6</v>
      </c>
      <c r="E141" s="72"/>
      <c r="F141" s="87">
        <v>31</v>
      </c>
      <c r="G141" s="87">
        <v>29</v>
      </c>
      <c r="H141" s="87">
        <v>31</v>
      </c>
      <c r="I141" s="87"/>
      <c r="J141" s="88"/>
      <c r="K141" s="88"/>
      <c r="L141" s="88"/>
      <c r="M141" s="88"/>
      <c r="N141" s="88"/>
      <c r="O141" s="88"/>
      <c r="P141" s="88">
        <v>15</v>
      </c>
      <c r="Q141" s="88">
        <v>31</v>
      </c>
      <c r="R141">
        <f t="shared" si="57"/>
        <v>137</v>
      </c>
      <c r="S141" s="162">
        <f>VLOOKUP(C141,'Общие показания'!A:I,9,0)</f>
        <v>1.8757063895558121</v>
      </c>
      <c r="T141" s="73">
        <f>VLOOKUP(B141,'Общие показания'!$A$2:$S$795,19,0)</f>
        <v>0.7370000000000001</v>
      </c>
      <c r="U141" s="39">
        <f t="shared" si="70"/>
        <v>0.76977074723403383</v>
      </c>
      <c r="V141" s="39">
        <f t="shared" si="71"/>
        <v>0.59438233057127976</v>
      </c>
      <c r="W141" s="39">
        <f t="shared" si="72"/>
        <v>0.51155331175049856</v>
      </c>
      <c r="X141" s="39"/>
      <c r="Y141" s="39">
        <f t="shared" si="73"/>
        <v>0</v>
      </c>
      <c r="Z141" s="39"/>
      <c r="AA141" s="39"/>
      <c r="AB141" s="39"/>
      <c r="AC141" s="39"/>
      <c r="AD141" s="39"/>
      <c r="AE141" s="39">
        <f t="shared" si="58"/>
        <v>0</v>
      </c>
      <c r="AF141" s="39">
        <f t="shared" si="74"/>
        <v>0.2295206175845719</v>
      </c>
      <c r="AG141" s="39">
        <f t="shared" si="75"/>
        <v>0.50747938241542823</v>
      </c>
      <c r="AH141" s="39">
        <f t="shared" si="59"/>
        <v>0</v>
      </c>
      <c r="AJ141" s="39">
        <f t="shared" si="76"/>
        <v>0.84315601372217186</v>
      </c>
      <c r="AK141" s="39">
        <f t="shared" si="60"/>
        <v>0.33786328740799804</v>
      </c>
      <c r="AL141" s="39">
        <f t="shared" si="61"/>
        <v>0.48167686201928828</v>
      </c>
      <c r="AM141" s="39"/>
      <c r="AS141" s="39"/>
      <c r="AT141" s="39">
        <f t="shared" si="77"/>
        <v>0.1968623842647956</v>
      </c>
      <c r="AU141" s="39">
        <f t="shared" si="78"/>
        <v>0.63159600892465362</v>
      </c>
      <c r="AW141" s="38">
        <f t="shared" si="79"/>
        <v>4329.6760800404008</v>
      </c>
      <c r="AX141" s="38">
        <f t="shared" si="55"/>
        <v>2502.4828470788543</v>
      </c>
      <c r="AY141" s="38">
        <f t="shared" si="56"/>
        <v>2666.1873492606651</v>
      </c>
      <c r="AZ141" s="38">
        <f t="shared" si="62"/>
        <v>0</v>
      </c>
      <c r="BA141" s="38">
        <f t="shared" si="63"/>
        <v>0</v>
      </c>
      <c r="BB141" s="38">
        <f t="shared" si="64"/>
        <v>0</v>
      </c>
      <c r="BC141" s="38">
        <f t="shared" si="65"/>
        <v>0</v>
      </c>
      <c r="BD141" s="38">
        <f t="shared" si="66"/>
        <v>0</v>
      </c>
      <c r="BE141" s="38">
        <f t="shared" si="67"/>
        <v>0</v>
      </c>
      <c r="BF141" s="38">
        <f t="shared" si="68"/>
        <v>0</v>
      </c>
      <c r="BG141" s="38">
        <f t="shared" si="80"/>
        <v>1144.5654748443683</v>
      </c>
      <c r="BH141" s="38">
        <f t="shared" si="81"/>
        <v>3057.6884174976622</v>
      </c>
      <c r="BI141" s="61">
        <f t="shared" si="69"/>
        <v>13700.60016872195</v>
      </c>
    </row>
    <row r="142" spans="1:61" x14ac:dyDescent="0.3">
      <c r="A142" s="84" t="s">
        <v>1125</v>
      </c>
      <c r="B142" s="84" t="s">
        <v>80</v>
      </c>
      <c r="C142" s="84" t="s">
        <v>80</v>
      </c>
      <c r="D142" s="63">
        <f>VLOOKUP(B142,Площадь!$D$2:$E$795,2,0)</f>
        <v>69.8</v>
      </c>
      <c r="E142" s="72"/>
      <c r="F142" s="87">
        <v>31</v>
      </c>
      <c r="G142" s="87">
        <v>29</v>
      </c>
      <c r="H142" s="87">
        <v>31</v>
      </c>
      <c r="I142" s="87"/>
      <c r="J142" s="88"/>
      <c r="K142" s="88"/>
      <c r="L142" s="88"/>
      <c r="M142" s="88"/>
      <c r="N142" s="88"/>
      <c r="O142" s="88"/>
      <c r="P142" s="88">
        <v>15</v>
      </c>
      <c r="Q142" s="88">
        <v>31</v>
      </c>
      <c r="R142">
        <f t="shared" si="57"/>
        <v>137</v>
      </c>
      <c r="S142" s="162">
        <f>VLOOKUP(C142,'Общие показания'!A:I,9,0)</f>
        <v>2.2342031739077761</v>
      </c>
      <c r="T142" s="73">
        <f>VLOOKUP(B142,'Общие показания'!$A$2:$S$795,19,0)</f>
        <v>1.1440000000000019</v>
      </c>
      <c r="U142" s="39">
        <f t="shared" si="70"/>
        <v>0.91689416650060684</v>
      </c>
      <c r="V142" s="39">
        <f t="shared" si="71"/>
        <v>0.70798441422995428</v>
      </c>
      <c r="W142" s="39">
        <f t="shared" si="72"/>
        <v>0.60932459317721499</v>
      </c>
      <c r="X142" s="39"/>
      <c r="Y142" s="39">
        <f t="shared" si="73"/>
        <v>0</v>
      </c>
      <c r="Z142" s="39"/>
      <c r="AA142" s="39"/>
      <c r="AB142" s="39"/>
      <c r="AC142" s="39"/>
      <c r="AD142" s="39"/>
      <c r="AE142" s="39">
        <f t="shared" si="58"/>
        <v>0</v>
      </c>
      <c r="AF142" s="39">
        <f t="shared" si="74"/>
        <v>0.35627080938500766</v>
      </c>
      <c r="AG142" s="39">
        <f t="shared" si="75"/>
        <v>0.78772919061499436</v>
      </c>
      <c r="AH142" s="39">
        <f t="shared" si="59"/>
        <v>0</v>
      </c>
      <c r="AJ142" s="39">
        <f t="shared" si="76"/>
        <v>1.0043052859694128</v>
      </c>
      <c r="AK142" s="39">
        <f t="shared" si="60"/>
        <v>0.4024378406327348</v>
      </c>
      <c r="AL142" s="39">
        <f t="shared" si="61"/>
        <v>0.57373796875335015</v>
      </c>
      <c r="AM142" s="39"/>
      <c r="AS142" s="39"/>
      <c r="AT142" s="39">
        <f t="shared" si="77"/>
        <v>0.23448795941438108</v>
      </c>
      <c r="AU142" s="39">
        <f t="shared" si="78"/>
        <v>0.75231060448704468</v>
      </c>
      <c r="AW142" s="38">
        <f t="shared" si="79"/>
        <v>5157.1909622324229</v>
      </c>
      <c r="AX142" s="38">
        <f t="shared" si="55"/>
        <v>2980.773084063208</v>
      </c>
      <c r="AY142" s="38">
        <f t="shared" si="56"/>
        <v>3175.7658187439324</v>
      </c>
      <c r="AZ142" s="38">
        <f t="shared" si="62"/>
        <v>0</v>
      </c>
      <c r="BA142" s="38">
        <f t="shared" si="63"/>
        <v>0</v>
      </c>
      <c r="BB142" s="38">
        <f t="shared" si="64"/>
        <v>0</v>
      </c>
      <c r="BC142" s="38">
        <f t="shared" si="65"/>
        <v>0</v>
      </c>
      <c r="BD142" s="38">
        <f t="shared" si="66"/>
        <v>0</v>
      </c>
      <c r="BE142" s="38">
        <f t="shared" si="67"/>
        <v>0</v>
      </c>
      <c r="BF142" s="38">
        <f t="shared" si="68"/>
        <v>0</v>
      </c>
      <c r="BG142" s="38">
        <f t="shared" si="80"/>
        <v>1585.8092086143272</v>
      </c>
      <c r="BH142" s="38">
        <f t="shared" si="81"/>
        <v>4134.0212243801097</v>
      </c>
      <c r="BI142" s="61">
        <f t="shared" si="69"/>
        <v>17033.560298034001</v>
      </c>
    </row>
    <row r="143" spans="1:61" x14ac:dyDescent="0.3">
      <c r="A143" s="84" t="s">
        <v>1044</v>
      </c>
      <c r="B143" s="84" t="s">
        <v>244</v>
      </c>
      <c r="C143" s="84" t="s">
        <v>244</v>
      </c>
      <c r="D143" s="63">
        <f>VLOOKUP(B143,Площадь!$D$2:$E$795,2,0)</f>
        <v>72.599999999999994</v>
      </c>
      <c r="E143" s="72"/>
      <c r="F143" s="87">
        <v>31</v>
      </c>
      <c r="G143" s="87">
        <v>29</v>
      </c>
      <c r="H143" s="87">
        <v>31</v>
      </c>
      <c r="I143" s="87"/>
      <c r="J143" s="88"/>
      <c r="K143" s="88"/>
      <c r="L143" s="88"/>
      <c r="M143" s="88"/>
      <c r="N143" s="88"/>
      <c r="O143" s="88"/>
      <c r="P143" s="88">
        <v>15</v>
      </c>
      <c r="Q143" s="88">
        <v>31</v>
      </c>
      <c r="R143">
        <f t="shared" si="57"/>
        <v>137</v>
      </c>
      <c r="S143" s="162">
        <f>VLOOKUP(C143,'Общие показания'!A:I,9,0)</f>
        <v>0</v>
      </c>
      <c r="T143" s="73">
        <f>VLOOKUP(B143,'Общие показания'!$A$2:$S$795,19,0)</f>
        <v>0.28499999999999925</v>
      </c>
      <c r="U143" s="39">
        <f t="shared" si="70"/>
        <v>0</v>
      </c>
      <c r="V143" s="39">
        <f t="shared" si="71"/>
        <v>0</v>
      </c>
      <c r="W143" s="39">
        <f t="shared" si="72"/>
        <v>0</v>
      </c>
      <c r="X143" s="39"/>
      <c r="Y143" s="39">
        <f t="shared" si="73"/>
        <v>0</v>
      </c>
      <c r="Z143" s="39"/>
      <c r="AA143" s="39"/>
      <c r="AB143" s="39"/>
      <c r="AC143" s="39"/>
      <c r="AD143" s="39"/>
      <c r="AE143" s="39">
        <f t="shared" si="58"/>
        <v>0</v>
      </c>
      <c r="AF143" s="39">
        <f t="shared" si="74"/>
        <v>8.875627681357233E-2</v>
      </c>
      <c r="AG143" s="39">
        <f t="shared" si="75"/>
        <v>0.19624372318642694</v>
      </c>
      <c r="AH143" s="39">
        <f t="shared" si="59"/>
        <v>0</v>
      </c>
      <c r="AJ143" s="39">
        <f t="shared" si="76"/>
        <v>1.044592604031223</v>
      </c>
      <c r="AK143" s="39">
        <f t="shared" si="60"/>
        <v>0.418581478938919</v>
      </c>
      <c r="AL143" s="39">
        <f t="shared" si="61"/>
        <v>0.59675324543686559</v>
      </c>
      <c r="AM143" s="39"/>
      <c r="AS143" s="39"/>
      <c r="AT143" s="39">
        <f t="shared" si="77"/>
        <v>0.24389435320177744</v>
      </c>
      <c r="AU143" s="39">
        <f t="shared" si="78"/>
        <v>0.78248925337764252</v>
      </c>
      <c r="AW143" s="38">
        <f t="shared" si="79"/>
        <v>2804.0626025572537</v>
      </c>
      <c r="AX143" s="38">
        <f t="shared" ref="AX143:AX206" si="82">(V143+AK143)*$AX$1</f>
        <v>1123.6233788044767</v>
      </c>
      <c r="AY143" s="38">
        <f t="shared" ref="AY143:AY206" si="83">(W143+AL143)*$AY$1</f>
        <v>1601.9005419209045</v>
      </c>
      <c r="AZ143" s="38">
        <f t="shared" si="62"/>
        <v>0</v>
      </c>
      <c r="BA143" s="38">
        <f t="shared" si="63"/>
        <v>0</v>
      </c>
      <c r="BB143" s="38">
        <f t="shared" si="64"/>
        <v>0</v>
      </c>
      <c r="BC143" s="38">
        <f t="shared" si="65"/>
        <v>0</v>
      </c>
      <c r="BD143" s="38">
        <f t="shared" si="66"/>
        <v>0</v>
      </c>
      <c r="BE143" s="38">
        <f t="shared" si="67"/>
        <v>0</v>
      </c>
      <c r="BF143" s="38">
        <f t="shared" si="68"/>
        <v>0</v>
      </c>
      <c r="BG143" s="38">
        <f t="shared" si="80"/>
        <v>892.95404518800433</v>
      </c>
      <c r="BH143" s="38">
        <f t="shared" si="81"/>
        <v>2627.2716529695253</v>
      </c>
      <c r="BI143" s="61">
        <f t="shared" si="69"/>
        <v>9049.8122214401628</v>
      </c>
    </row>
    <row r="144" spans="1:61" x14ac:dyDescent="0.3">
      <c r="A144" s="84" t="s">
        <v>1308</v>
      </c>
      <c r="B144" s="84" t="s">
        <v>351</v>
      </c>
      <c r="C144" s="84" t="s">
        <v>351</v>
      </c>
      <c r="D144" s="63">
        <f>VLOOKUP(B144,Площадь!$D$2:$E$795,2,0)</f>
        <v>33.1</v>
      </c>
      <c r="E144" s="72"/>
      <c r="F144" s="87">
        <v>31</v>
      </c>
      <c r="G144" s="87">
        <v>29</v>
      </c>
      <c r="H144" s="87">
        <v>31</v>
      </c>
      <c r="I144" s="87"/>
      <c r="J144" s="88"/>
      <c r="K144" s="88"/>
      <c r="L144" s="88"/>
      <c r="M144" s="88"/>
      <c r="N144" s="88"/>
      <c r="O144" s="88"/>
      <c r="P144" s="88">
        <v>15</v>
      </c>
      <c r="Q144" s="88">
        <v>31</v>
      </c>
      <c r="R144">
        <f t="shared" si="57"/>
        <v>137</v>
      </c>
      <c r="S144" s="162">
        <f>VLOOKUP(C144,'Общие показания'!A:I,9,0)</f>
        <v>1.0594860323258939</v>
      </c>
      <c r="T144" s="73">
        <f>VLOOKUP(B144,'Общие показания'!$A$2:$S$795,19,0)</f>
        <v>0.34499999999999975</v>
      </c>
      <c r="U144" s="39">
        <f t="shared" si="70"/>
        <v>0.43480224801103279</v>
      </c>
      <c r="V144" s="39">
        <f t="shared" si="71"/>
        <v>0.33573472938411875</v>
      </c>
      <c r="W144" s="39">
        <f t="shared" si="72"/>
        <v>0.28894905493074236</v>
      </c>
      <c r="X144" s="39"/>
      <c r="Y144" s="39">
        <f t="shared" si="73"/>
        <v>0</v>
      </c>
      <c r="Z144" s="39"/>
      <c r="AA144" s="39"/>
      <c r="AB144" s="39"/>
      <c r="AC144" s="39"/>
      <c r="AD144" s="39"/>
      <c r="AE144" s="39">
        <f t="shared" si="58"/>
        <v>0</v>
      </c>
      <c r="AF144" s="39">
        <f t="shared" si="74"/>
        <v>0.1074418087743246</v>
      </c>
      <c r="AG144" s="39">
        <f t="shared" si="75"/>
        <v>0.23755819122567517</v>
      </c>
      <c r="AH144" s="39">
        <f t="shared" si="59"/>
        <v>0</v>
      </c>
      <c r="AJ144" s="39">
        <f t="shared" si="76"/>
        <v>0.47625365280211412</v>
      </c>
      <c r="AK144" s="39">
        <f t="shared" si="60"/>
        <v>0.19084086711953471</v>
      </c>
      <c r="AL144" s="39">
        <f t="shared" si="61"/>
        <v>0.27207344936584371</v>
      </c>
      <c r="AM144" s="39"/>
      <c r="AS144" s="39"/>
      <c r="AT144" s="39">
        <f t="shared" si="77"/>
        <v>0.11119701227243574</v>
      </c>
      <c r="AU144" s="39">
        <f t="shared" si="78"/>
        <v>0.35675474224242382</v>
      </c>
      <c r="AW144" s="38">
        <f t="shared" si="79"/>
        <v>2445.6020179067791</v>
      </c>
      <c r="AX144" s="38">
        <f t="shared" si="82"/>
        <v>1413.5184682305473</v>
      </c>
      <c r="AY144" s="38">
        <f t="shared" si="83"/>
        <v>1505.9863696335838</v>
      </c>
      <c r="AZ144" s="38">
        <f t="shared" si="62"/>
        <v>0</v>
      </c>
      <c r="BA144" s="38">
        <f t="shared" si="63"/>
        <v>0</v>
      </c>
      <c r="BB144" s="38">
        <f t="shared" si="64"/>
        <v>0</v>
      </c>
      <c r="BC144" s="38">
        <f t="shared" si="65"/>
        <v>0</v>
      </c>
      <c r="BD144" s="38">
        <f t="shared" si="66"/>
        <v>0</v>
      </c>
      <c r="BE144" s="38">
        <f t="shared" si="67"/>
        <v>0</v>
      </c>
      <c r="BF144" s="38">
        <f t="shared" si="68"/>
        <v>0</v>
      </c>
      <c r="BG144" s="38">
        <f t="shared" si="80"/>
        <v>586.90530566508164</v>
      </c>
      <c r="BH144" s="38">
        <f t="shared" si="81"/>
        <v>1595.3498660844264</v>
      </c>
      <c r="BI144" s="61">
        <f t="shared" si="69"/>
        <v>7547.3620275204175</v>
      </c>
    </row>
    <row r="145" spans="1:61" x14ac:dyDescent="0.3">
      <c r="A145" s="84" t="s">
        <v>2070</v>
      </c>
      <c r="B145" s="84" t="s">
        <v>253</v>
      </c>
      <c r="C145" s="84" t="s">
        <v>253</v>
      </c>
      <c r="D145" s="63">
        <f>VLOOKUP(B145,Площадь!$D$2:$E$795,2,0)</f>
        <v>33.1</v>
      </c>
      <c r="E145" s="72"/>
      <c r="F145" s="87">
        <v>31</v>
      </c>
      <c r="G145" s="87">
        <v>29</v>
      </c>
      <c r="H145" s="87">
        <v>31</v>
      </c>
      <c r="I145" s="87"/>
      <c r="J145" s="88"/>
      <c r="K145" s="88"/>
      <c r="L145" s="88"/>
      <c r="M145" s="88"/>
      <c r="N145" s="88"/>
      <c r="O145" s="88"/>
      <c r="P145" s="88">
        <v>15</v>
      </c>
      <c r="Q145" s="88">
        <v>31</v>
      </c>
      <c r="R145">
        <f t="shared" si="57"/>
        <v>137</v>
      </c>
      <c r="S145" s="162">
        <f>VLOOKUP(C145,'Общие показания'!A:I,9,0)</f>
        <v>1.0594860323258939</v>
      </c>
      <c r="T145" s="73">
        <f>VLOOKUP(B145,'Общие показания'!$A$2:$S$795,19,0)</f>
        <v>0.69399999999999906</v>
      </c>
      <c r="U145" s="39">
        <f t="shared" si="70"/>
        <v>0.43480224801103279</v>
      </c>
      <c r="V145" s="39">
        <f t="shared" si="71"/>
        <v>0.33573472938411875</v>
      </c>
      <c r="W145" s="39">
        <f t="shared" si="72"/>
        <v>0.28894905493074236</v>
      </c>
      <c r="X145" s="39"/>
      <c r="Y145" s="39">
        <f t="shared" si="73"/>
        <v>0</v>
      </c>
      <c r="Z145" s="39"/>
      <c r="AA145" s="39"/>
      <c r="AB145" s="39"/>
      <c r="AC145" s="39"/>
      <c r="AD145" s="39"/>
      <c r="AE145" s="39">
        <f t="shared" si="58"/>
        <v>0</v>
      </c>
      <c r="AF145" s="39">
        <f t="shared" si="74"/>
        <v>0.21612931967936588</v>
      </c>
      <c r="AG145" s="39">
        <f t="shared" si="75"/>
        <v>0.47787068032063323</v>
      </c>
      <c r="AH145" s="39">
        <f t="shared" si="59"/>
        <v>0</v>
      </c>
      <c r="AJ145" s="39">
        <f t="shared" si="76"/>
        <v>0.47625365280211412</v>
      </c>
      <c r="AK145" s="39">
        <f t="shared" si="60"/>
        <v>0.19084086711953471</v>
      </c>
      <c r="AL145" s="39">
        <f t="shared" si="61"/>
        <v>0.27207344936584371</v>
      </c>
      <c r="AM145" s="39"/>
      <c r="AS145" s="39"/>
      <c r="AT145" s="39">
        <f t="shared" si="77"/>
        <v>0.11119701227243574</v>
      </c>
      <c r="AU145" s="39">
        <f t="shared" si="78"/>
        <v>0.35675474224242382</v>
      </c>
      <c r="AW145" s="38">
        <f t="shared" si="79"/>
        <v>2445.6020179067791</v>
      </c>
      <c r="AX145" s="38">
        <f t="shared" si="82"/>
        <v>1413.5184682305473</v>
      </c>
      <c r="AY145" s="38">
        <f t="shared" si="83"/>
        <v>1505.9863696335838</v>
      </c>
      <c r="AZ145" s="38">
        <f t="shared" si="62"/>
        <v>0</v>
      </c>
      <c r="BA145" s="38">
        <f t="shared" si="63"/>
        <v>0</v>
      </c>
      <c r="BB145" s="38">
        <f t="shared" si="64"/>
        <v>0</v>
      </c>
      <c r="BC145" s="38">
        <f t="shared" si="65"/>
        <v>0</v>
      </c>
      <c r="BD145" s="38">
        <f t="shared" si="66"/>
        <v>0</v>
      </c>
      <c r="BE145" s="38">
        <f t="shared" si="67"/>
        <v>0</v>
      </c>
      <c r="BF145" s="38">
        <f t="shared" si="68"/>
        <v>0</v>
      </c>
      <c r="BG145" s="38">
        <f t="shared" si="80"/>
        <v>878.66171243813824</v>
      </c>
      <c r="BH145" s="38">
        <f t="shared" si="81"/>
        <v>2240.435099311368</v>
      </c>
      <c r="BI145" s="61">
        <f t="shared" si="69"/>
        <v>8484.2036675204163</v>
      </c>
    </row>
    <row r="146" spans="1:61" x14ac:dyDescent="0.3">
      <c r="A146" s="84" t="s">
        <v>712</v>
      </c>
      <c r="B146" s="84" t="s">
        <v>310</v>
      </c>
      <c r="C146" s="84" t="s">
        <v>310</v>
      </c>
      <c r="D146" s="63">
        <f>VLOOKUP(B146,Площадь!$D$2:$E$795,2,0)</f>
        <v>36.700000000000003</v>
      </c>
      <c r="E146" s="72"/>
      <c r="F146" s="87">
        <v>31</v>
      </c>
      <c r="G146" s="87">
        <v>29</v>
      </c>
      <c r="H146" s="87">
        <v>31</v>
      </c>
      <c r="I146" s="87"/>
      <c r="J146" s="88"/>
      <c r="K146" s="88"/>
      <c r="L146" s="88"/>
      <c r="M146" s="88"/>
      <c r="N146" s="88"/>
      <c r="O146" s="88"/>
      <c r="P146" s="88">
        <v>15</v>
      </c>
      <c r="Q146" s="88">
        <v>31</v>
      </c>
      <c r="R146">
        <f t="shared" si="57"/>
        <v>137</v>
      </c>
      <c r="S146" s="162">
        <f>VLOOKUP(C146,'Общие показания'!A:I,9,0)</f>
        <v>2.088000000000001</v>
      </c>
      <c r="T146" s="73">
        <f>VLOOKUP(B146,'Общие показания'!$A$2:$S$795,19,0)</f>
        <v>4.5999999999999375E-2</v>
      </c>
      <c r="U146" s="39">
        <f t="shared" si="70"/>
        <v>0.85689387698107977</v>
      </c>
      <c r="V146" s="39">
        <f t="shared" si="71"/>
        <v>0.66165489073518147</v>
      </c>
      <c r="W146" s="39">
        <f t="shared" si="72"/>
        <v>0.56945123228373962</v>
      </c>
      <c r="X146" s="39"/>
      <c r="Y146" s="39">
        <f t="shared" si="73"/>
        <v>0</v>
      </c>
      <c r="Z146" s="39"/>
      <c r="AA146" s="39"/>
      <c r="AB146" s="39"/>
      <c r="AC146" s="39"/>
      <c r="AD146" s="39"/>
      <c r="AE146" s="39">
        <f t="shared" si="58"/>
        <v>0</v>
      </c>
      <c r="AF146" s="39">
        <f t="shared" si="74"/>
        <v>1.4325574503243095E-2</v>
      </c>
      <c r="AG146" s="39">
        <f t="shared" si="75"/>
        <v>3.1674425496756281E-2</v>
      </c>
      <c r="AH146" s="39">
        <f t="shared" si="59"/>
        <v>0</v>
      </c>
      <c r="AJ146" s="39">
        <f t="shared" si="76"/>
        <v>0.52805163316729875</v>
      </c>
      <c r="AK146" s="39">
        <f t="shared" si="60"/>
        <v>0.21159697351320014</v>
      </c>
      <c r="AL146" s="39">
        <f t="shared" si="61"/>
        <v>0.30166451938750649</v>
      </c>
      <c r="AM146" s="39"/>
      <c r="AS146" s="39"/>
      <c r="AT146" s="39">
        <f t="shared" si="77"/>
        <v>0.12329094714194537</v>
      </c>
      <c r="AU146" s="39">
        <f t="shared" si="78"/>
        <v>0.39555586224462097</v>
      </c>
      <c r="AW146" s="38">
        <f t="shared" si="79"/>
        <v>3717.6923296219015</v>
      </c>
      <c r="AX146" s="38">
        <f t="shared" si="82"/>
        <v>2344.1223743137857</v>
      </c>
      <c r="AY146" s="38">
        <f t="shared" si="83"/>
        <v>2338.3882791562264</v>
      </c>
      <c r="AZ146" s="38">
        <f t="shared" si="62"/>
        <v>0</v>
      </c>
      <c r="BA146" s="38">
        <f t="shared" si="63"/>
        <v>0</v>
      </c>
      <c r="BB146" s="38">
        <f t="shared" si="64"/>
        <v>0</v>
      </c>
      <c r="BC146" s="38">
        <f t="shared" si="65"/>
        <v>0</v>
      </c>
      <c r="BD146" s="38">
        <f t="shared" si="66"/>
        <v>0</v>
      </c>
      <c r="BE146" s="38">
        <f t="shared" si="67"/>
        <v>0</v>
      </c>
      <c r="BF146" s="38">
        <f t="shared" si="68"/>
        <v>0</v>
      </c>
      <c r="BG146" s="38">
        <f t="shared" si="80"/>
        <v>369.41228604347816</v>
      </c>
      <c r="BH146" s="38">
        <f t="shared" si="81"/>
        <v>1146.8398952014436</v>
      </c>
      <c r="BI146" s="61">
        <f t="shared" si="69"/>
        <v>9916.4551643368341</v>
      </c>
    </row>
    <row r="147" spans="1:61" x14ac:dyDescent="0.3">
      <c r="A147" s="84" t="s">
        <v>2279</v>
      </c>
      <c r="B147" s="84" t="s">
        <v>130</v>
      </c>
      <c r="C147" s="84" t="s">
        <v>130</v>
      </c>
      <c r="D147" s="63">
        <f>VLOOKUP(B147,Площадь!$D$2:$E$795,2,0)</f>
        <v>58.6</v>
      </c>
      <c r="E147" s="72"/>
      <c r="F147" s="87">
        <v>31</v>
      </c>
      <c r="G147" s="87">
        <v>29</v>
      </c>
      <c r="H147" s="87">
        <v>31</v>
      </c>
      <c r="I147" s="87"/>
      <c r="J147" s="88"/>
      <c r="K147" s="88"/>
      <c r="L147" s="88"/>
      <c r="M147" s="88"/>
      <c r="N147" s="88"/>
      <c r="O147" s="88"/>
      <c r="P147" s="88">
        <v>15</v>
      </c>
      <c r="Q147" s="88">
        <v>31</v>
      </c>
      <c r="R147">
        <f t="shared" si="57"/>
        <v>137</v>
      </c>
      <c r="S147" s="162">
        <f>VLOOKUP(C147,'Общие показания'!A:I,9,0)</f>
        <v>1.8757063895558121</v>
      </c>
      <c r="T147" s="73">
        <f>VLOOKUP(B147,'Общие показания'!$A$2:$S$795,19,0)</f>
        <v>0.82475720158473209</v>
      </c>
      <c r="U147" s="39">
        <f t="shared" si="70"/>
        <v>0.76977074723403383</v>
      </c>
      <c r="V147" s="39">
        <f t="shared" si="71"/>
        <v>0.59438233057127976</v>
      </c>
      <c r="W147" s="39">
        <f t="shared" si="72"/>
        <v>0.51155331175049856</v>
      </c>
      <c r="X147" s="39"/>
      <c r="Y147" s="39">
        <f t="shared" si="73"/>
        <v>0</v>
      </c>
      <c r="Z147" s="39"/>
      <c r="AA147" s="39"/>
      <c r="AB147" s="39"/>
      <c r="AC147" s="39"/>
      <c r="AD147" s="39"/>
      <c r="AE147" s="39">
        <f t="shared" si="58"/>
        <v>0</v>
      </c>
      <c r="AF147" s="39">
        <f t="shared" si="74"/>
        <v>0.25685045083453317</v>
      </c>
      <c r="AG147" s="39">
        <f t="shared" si="75"/>
        <v>0.56790675075019903</v>
      </c>
      <c r="AH147" s="39">
        <f t="shared" si="59"/>
        <v>0</v>
      </c>
      <c r="AJ147" s="39">
        <f t="shared" si="76"/>
        <v>0.84315601372217186</v>
      </c>
      <c r="AK147" s="39">
        <f t="shared" si="60"/>
        <v>0.33786328740799804</v>
      </c>
      <c r="AL147" s="39">
        <f t="shared" si="61"/>
        <v>0.48167686201928828</v>
      </c>
      <c r="AM147" s="39"/>
      <c r="AS147" s="39"/>
      <c r="AT147" s="39">
        <f t="shared" si="77"/>
        <v>0.1968623842647956</v>
      </c>
      <c r="AU147" s="39">
        <f t="shared" si="78"/>
        <v>0.63159600892465362</v>
      </c>
      <c r="AW147" s="38">
        <f t="shared" si="79"/>
        <v>4329.6760800404008</v>
      </c>
      <c r="AX147" s="38">
        <f t="shared" si="82"/>
        <v>2502.4828470788543</v>
      </c>
      <c r="AY147" s="38">
        <f t="shared" si="83"/>
        <v>2666.1873492606651</v>
      </c>
      <c r="AZ147" s="38">
        <f t="shared" si="62"/>
        <v>0</v>
      </c>
      <c r="BA147" s="38">
        <f t="shared" si="63"/>
        <v>0</v>
      </c>
      <c r="BB147" s="38">
        <f t="shared" si="64"/>
        <v>0</v>
      </c>
      <c r="BC147" s="38">
        <f t="shared" si="65"/>
        <v>0</v>
      </c>
      <c r="BD147" s="38">
        <f t="shared" si="66"/>
        <v>0</v>
      </c>
      <c r="BE147" s="38">
        <f t="shared" si="67"/>
        <v>0</v>
      </c>
      <c r="BF147" s="38">
        <f t="shared" si="68"/>
        <v>0</v>
      </c>
      <c r="BG147" s="38">
        <f t="shared" si="80"/>
        <v>1217.9285860272344</v>
      </c>
      <c r="BH147" s="38">
        <f t="shared" si="81"/>
        <v>3219.8972279607874</v>
      </c>
      <c r="BI147" s="61">
        <f t="shared" si="69"/>
        <v>13936.172090367942</v>
      </c>
    </row>
    <row r="148" spans="1:61" x14ac:dyDescent="0.3">
      <c r="A148" s="84" t="s">
        <v>2213</v>
      </c>
      <c r="B148" s="84" t="s">
        <v>225</v>
      </c>
      <c r="C148" s="84" t="s">
        <v>225</v>
      </c>
      <c r="D148" s="63">
        <f>VLOOKUP(B148,Площадь!$D$2:$E$795,2,0)</f>
        <v>78.400000000000006</v>
      </c>
      <c r="E148" s="72"/>
      <c r="F148" s="87">
        <v>31</v>
      </c>
      <c r="G148" s="87">
        <v>29</v>
      </c>
      <c r="H148" s="87">
        <v>31</v>
      </c>
      <c r="I148" s="87"/>
      <c r="J148" s="88"/>
      <c r="K148" s="88"/>
      <c r="L148" s="88"/>
      <c r="M148" s="88"/>
      <c r="N148" s="88"/>
      <c r="O148" s="88"/>
      <c r="P148" s="88">
        <v>15</v>
      </c>
      <c r="Q148" s="88">
        <v>31</v>
      </c>
      <c r="R148">
        <f t="shared" si="57"/>
        <v>137</v>
      </c>
      <c r="S148" s="162">
        <f>VLOOKUP(C148,'Общие показания'!A:I,9,0)</f>
        <v>3.1440000000000019</v>
      </c>
      <c r="T148" s="73">
        <f>VLOOKUP(B148,'Общие показания'!$A$2:$S$795,19,0)</f>
        <v>1.7409999999999997</v>
      </c>
      <c r="U148" s="39">
        <f t="shared" si="70"/>
        <v>1.2902654929255342</v>
      </c>
      <c r="V148" s="39">
        <f t="shared" si="71"/>
        <v>0.99628495041734244</v>
      </c>
      <c r="W148" s="39">
        <f t="shared" si="72"/>
        <v>0.8574495566571253</v>
      </c>
      <c r="X148" s="39"/>
      <c r="Y148" s="39">
        <f t="shared" si="73"/>
        <v>0</v>
      </c>
      <c r="Z148" s="39"/>
      <c r="AA148" s="39"/>
      <c r="AB148" s="39"/>
      <c r="AC148" s="39"/>
      <c r="AD148" s="39"/>
      <c r="AE148" s="39">
        <f t="shared" si="58"/>
        <v>0</v>
      </c>
      <c r="AF148" s="39">
        <f t="shared" si="74"/>
        <v>0.54219185239449053</v>
      </c>
      <c r="AG148" s="39">
        <f t="shared" si="75"/>
        <v>1.1988081476055092</v>
      </c>
      <c r="AH148" s="39">
        <f t="shared" si="59"/>
        <v>0</v>
      </c>
      <c r="AJ148" s="39">
        <f t="shared" si="76"/>
        <v>1.1280449057306874</v>
      </c>
      <c r="AK148" s="39">
        <f t="shared" si="60"/>
        <v>0.45202187257315779</v>
      </c>
      <c r="AL148" s="39">
        <f t="shared" si="61"/>
        <v>0.64442774713843354</v>
      </c>
      <c r="AM148" s="39"/>
      <c r="AS148" s="39"/>
      <c r="AT148" s="39">
        <f t="shared" si="77"/>
        <v>0.26337902604709856</v>
      </c>
      <c r="AU148" s="39">
        <f t="shared" si="78"/>
        <v>0.84500216893673796</v>
      </c>
      <c r="AW148" s="38">
        <f t="shared" si="79"/>
        <v>6491.6157017368159</v>
      </c>
      <c r="AX148" s="38">
        <f t="shared" si="82"/>
        <v>3887.7769033627796</v>
      </c>
      <c r="AY148" s="38">
        <f t="shared" si="83"/>
        <v>4031.5793592166465</v>
      </c>
      <c r="AZ148" s="38">
        <f t="shared" si="62"/>
        <v>0</v>
      </c>
      <c r="BA148" s="38">
        <f t="shared" si="63"/>
        <v>0</v>
      </c>
      <c r="BB148" s="38">
        <f t="shared" si="64"/>
        <v>0</v>
      </c>
      <c r="BC148" s="38">
        <f t="shared" si="65"/>
        <v>0</v>
      </c>
      <c r="BD148" s="38">
        <f t="shared" si="66"/>
        <v>0</v>
      </c>
      <c r="BE148" s="38">
        <f t="shared" si="67"/>
        <v>0</v>
      </c>
      <c r="BF148" s="38">
        <f t="shared" si="68"/>
        <v>0</v>
      </c>
      <c r="BG148" s="38">
        <f t="shared" si="80"/>
        <v>2162.4422432534643</v>
      </c>
      <c r="BH148" s="38">
        <f t="shared" si="81"/>
        <v>5486.3226613133465</v>
      </c>
      <c r="BI148" s="61">
        <f t="shared" si="69"/>
        <v>22059.736868883054</v>
      </c>
    </row>
    <row r="149" spans="1:61" x14ac:dyDescent="0.3">
      <c r="A149" s="84" t="s">
        <v>677</v>
      </c>
      <c r="B149" s="84" t="s">
        <v>60</v>
      </c>
      <c r="C149" s="84" t="s">
        <v>60</v>
      </c>
      <c r="D149" s="63">
        <f>VLOOKUP(B149,Площадь!$D$2:$E$795,2,0)</f>
        <v>79.599999999999994</v>
      </c>
      <c r="E149" s="72"/>
      <c r="F149" s="87">
        <v>31</v>
      </c>
      <c r="G149" s="87">
        <v>29</v>
      </c>
      <c r="H149" s="87">
        <v>31</v>
      </c>
      <c r="I149" s="87"/>
      <c r="J149" s="88"/>
      <c r="K149" s="88"/>
      <c r="L149" s="88"/>
      <c r="M149" s="88"/>
      <c r="N149" s="88"/>
      <c r="O149" s="88"/>
      <c r="P149" s="88">
        <v>15</v>
      </c>
      <c r="Q149" s="88">
        <v>31</v>
      </c>
      <c r="R149">
        <f t="shared" si="57"/>
        <v>137</v>
      </c>
      <c r="S149" s="162">
        <f>VLOOKUP(C149,'Общие показания'!A:I,9,0)</f>
        <v>2.5478878602157446</v>
      </c>
      <c r="T149" s="73">
        <f>VLOOKUP(B149,'Общие показания'!$A$2:$S$795,19,0)</f>
        <v>0</v>
      </c>
      <c r="U149" s="39">
        <f t="shared" si="70"/>
        <v>1.0456271583588581</v>
      </c>
      <c r="V149" s="39">
        <f t="shared" si="71"/>
        <v>0.80738623743129456</v>
      </c>
      <c r="W149" s="39">
        <f t="shared" si="72"/>
        <v>0.69487446442559186</v>
      </c>
      <c r="X149" s="39"/>
      <c r="Y149" s="39">
        <f t="shared" si="73"/>
        <v>0</v>
      </c>
      <c r="Z149" s="39"/>
      <c r="AA149" s="39"/>
      <c r="AB149" s="39"/>
      <c r="AC149" s="39"/>
      <c r="AD149" s="39"/>
      <c r="AE149" s="39">
        <f t="shared" si="58"/>
        <v>0</v>
      </c>
      <c r="AF149" s="39">
        <f t="shared" si="74"/>
        <v>0</v>
      </c>
      <c r="AG149" s="39">
        <f t="shared" si="75"/>
        <v>0</v>
      </c>
      <c r="AH149" s="39">
        <f t="shared" si="59"/>
        <v>0</v>
      </c>
      <c r="AJ149" s="39">
        <f t="shared" si="76"/>
        <v>1.1453108991857488</v>
      </c>
      <c r="AK149" s="39">
        <f t="shared" si="60"/>
        <v>0.45894057470437949</v>
      </c>
      <c r="AL149" s="39">
        <f t="shared" si="61"/>
        <v>0.6542914371456543</v>
      </c>
      <c r="AM149" s="39"/>
      <c r="AS149" s="39"/>
      <c r="AT149" s="39">
        <f t="shared" si="77"/>
        <v>0.26741033767026839</v>
      </c>
      <c r="AU149" s="39">
        <f t="shared" si="78"/>
        <v>0.85793587560413698</v>
      </c>
      <c r="AW149" s="38">
        <f t="shared" si="79"/>
        <v>5881.2664841504411</v>
      </c>
      <c r="AX149" s="38">
        <f t="shared" si="82"/>
        <v>3399.2770414245183</v>
      </c>
      <c r="AY149" s="38">
        <f t="shared" si="83"/>
        <v>3621.6469795417906</v>
      </c>
      <c r="AZ149" s="38">
        <f t="shared" si="62"/>
        <v>0</v>
      </c>
      <c r="BA149" s="38">
        <f t="shared" si="63"/>
        <v>0</v>
      </c>
      <c r="BB149" s="38">
        <f t="shared" si="64"/>
        <v>0</v>
      </c>
      <c r="BC149" s="38">
        <f t="shared" si="65"/>
        <v>0</v>
      </c>
      <c r="BD149" s="38">
        <f t="shared" si="66"/>
        <v>0</v>
      </c>
      <c r="BE149" s="38">
        <f t="shared" si="67"/>
        <v>0</v>
      </c>
      <c r="BF149" s="38">
        <f t="shared" si="68"/>
        <v>0</v>
      </c>
      <c r="BG149" s="38">
        <f t="shared" si="80"/>
        <v>717.82561402856174</v>
      </c>
      <c r="BH149" s="38">
        <f t="shared" si="81"/>
        <v>2303.0087470367212</v>
      </c>
      <c r="BI149" s="61">
        <f t="shared" si="69"/>
        <v>15923.024866182033</v>
      </c>
    </row>
    <row r="150" spans="1:61" x14ac:dyDescent="0.3">
      <c r="A150" s="84" t="s">
        <v>1110</v>
      </c>
      <c r="B150" s="84" t="s">
        <v>315</v>
      </c>
      <c r="C150" s="84" t="s">
        <v>315</v>
      </c>
      <c r="D150" s="63">
        <f>VLOOKUP(B150,Площадь!$D$2:$E$795,2,0)</f>
        <v>36.799999999999997</v>
      </c>
      <c r="E150" s="72"/>
      <c r="F150" s="87">
        <v>31</v>
      </c>
      <c r="G150" s="87">
        <v>29</v>
      </c>
      <c r="H150" s="87">
        <v>31</v>
      </c>
      <c r="I150" s="87"/>
      <c r="J150" s="88"/>
      <c r="K150" s="88"/>
      <c r="L150" s="88"/>
      <c r="M150" s="88"/>
      <c r="N150" s="88"/>
      <c r="O150" s="88"/>
      <c r="P150" s="88">
        <v>15</v>
      </c>
      <c r="Q150" s="88">
        <v>31</v>
      </c>
      <c r="R150">
        <f t="shared" si="57"/>
        <v>137</v>
      </c>
      <c r="S150" s="162">
        <f>VLOOKUP(C150,'Общие показания'!A:I,9,0)</f>
        <v>4.8999999999999988E-2</v>
      </c>
      <c r="T150" s="73">
        <f>VLOOKUP(B150,'Общие показания'!$A$2:$S$795,19,0)</f>
        <v>1.1999999999999983E-2</v>
      </c>
      <c r="U150" s="39">
        <f t="shared" si="70"/>
        <v>2.0109099603483182E-2</v>
      </c>
      <c r="V150" s="39">
        <f t="shared" si="71"/>
        <v>1.5527341784494188E-2</v>
      </c>
      <c r="W150" s="39">
        <f t="shared" si="72"/>
        <v>1.3363558612022616E-2</v>
      </c>
      <c r="X150" s="39"/>
      <c r="Y150" s="39">
        <f t="shared" si="73"/>
        <v>0</v>
      </c>
      <c r="Z150" s="39"/>
      <c r="AA150" s="39"/>
      <c r="AB150" s="39"/>
      <c r="AC150" s="39"/>
      <c r="AD150" s="39"/>
      <c r="AE150" s="39">
        <f t="shared" si="58"/>
        <v>0</v>
      </c>
      <c r="AF150" s="39">
        <f t="shared" si="74"/>
        <v>3.7371063921504185E-3</v>
      </c>
      <c r="AG150" s="39">
        <f t="shared" si="75"/>
        <v>8.2628936078495644E-3</v>
      </c>
      <c r="AH150" s="39">
        <f t="shared" si="59"/>
        <v>0</v>
      </c>
      <c r="AJ150" s="39">
        <f t="shared" si="76"/>
        <v>0.52949046595522054</v>
      </c>
      <c r="AK150" s="39">
        <f t="shared" si="60"/>
        <v>0.21217353202413525</v>
      </c>
      <c r="AL150" s="39">
        <f t="shared" si="61"/>
        <v>0.30248649355477486</v>
      </c>
      <c r="AM150" s="39"/>
      <c r="AS150" s="39"/>
      <c r="AT150" s="39">
        <f t="shared" si="77"/>
        <v>0.12362688977720951</v>
      </c>
      <c r="AU150" s="39">
        <f t="shared" si="78"/>
        <v>0.39663367113357084</v>
      </c>
      <c r="AW150" s="38">
        <f t="shared" si="79"/>
        <v>1475.323089803162</v>
      </c>
      <c r="AX150" s="38">
        <f t="shared" si="82"/>
        <v>611.23111761693258</v>
      </c>
      <c r="AY150" s="38">
        <f t="shared" si="83"/>
        <v>847.85524603446447</v>
      </c>
      <c r="AZ150" s="38">
        <f t="shared" si="62"/>
        <v>0</v>
      </c>
      <c r="BA150" s="38">
        <f t="shared" si="63"/>
        <v>0</v>
      </c>
      <c r="BB150" s="38">
        <f t="shared" si="64"/>
        <v>0</v>
      </c>
      <c r="BC150" s="38">
        <f t="shared" si="65"/>
        <v>0</v>
      </c>
      <c r="BD150" s="38">
        <f t="shared" si="66"/>
        <v>0</v>
      </c>
      <c r="BE150" s="38">
        <f t="shared" si="67"/>
        <v>0</v>
      </c>
      <c r="BF150" s="38">
        <f t="shared" si="68"/>
        <v>0</v>
      </c>
      <c r="BG150" s="38">
        <f t="shared" si="80"/>
        <v>341.89081675718302</v>
      </c>
      <c r="BH150" s="38">
        <f t="shared" si="81"/>
        <v>1086.8881425292793</v>
      </c>
      <c r="BI150" s="61">
        <f t="shared" si="69"/>
        <v>4363.1884127410212</v>
      </c>
    </row>
    <row r="151" spans="1:61" x14ac:dyDescent="0.3">
      <c r="A151" s="197" t="s">
        <v>1144</v>
      </c>
      <c r="B151" s="84" t="s">
        <v>204</v>
      </c>
      <c r="C151" s="84" t="s">
        <v>204</v>
      </c>
      <c r="D151" s="63">
        <f>VLOOKUP(B151,Площадь!$D$2:$E$795,2,0)</f>
        <v>22.7</v>
      </c>
      <c r="E151" s="72"/>
      <c r="F151" s="87">
        <v>31</v>
      </c>
      <c r="G151" s="87">
        <v>29</v>
      </c>
      <c r="H151" s="87">
        <v>31</v>
      </c>
      <c r="I151" s="87"/>
      <c r="J151" s="88"/>
      <c r="K151" s="88"/>
      <c r="L151" s="88"/>
      <c r="M151" s="88"/>
      <c r="N151" s="88"/>
      <c r="O151" s="88"/>
      <c r="P151" s="88">
        <v>0</v>
      </c>
      <c r="Q151" s="88">
        <v>0</v>
      </c>
      <c r="R151">
        <f t="shared" si="57"/>
        <v>91</v>
      </c>
      <c r="S151" s="162">
        <f>VLOOKUP(C151,'Общие показания'!A:I,9,0)</f>
        <v>0.72659616114192727</v>
      </c>
      <c r="T151" s="73">
        <f>VLOOKUP(B151,'Общие показания'!$A$2:$S$795,19,0)</f>
        <v>7.4999999999999956E-2</v>
      </c>
      <c r="U151" s="39">
        <f t="shared" si="70"/>
        <v>0.29818764440635787</v>
      </c>
      <c r="V151" s="39">
        <f t="shared" si="71"/>
        <v>0.23024708027249235</v>
      </c>
      <c r="W151" s="39">
        <f t="shared" si="72"/>
        <v>0.1981614364630771</v>
      </c>
      <c r="X151" s="39"/>
      <c r="Y151" s="39">
        <f t="shared" si="73"/>
        <v>0</v>
      </c>
      <c r="Z151" s="39"/>
      <c r="AA151" s="39"/>
      <c r="AB151" s="39"/>
      <c r="AC151" s="39"/>
      <c r="AD151" s="39"/>
      <c r="AE151" s="39">
        <f t="shared" si="58"/>
        <v>0</v>
      </c>
      <c r="AF151" s="39">
        <f t="shared" si="74"/>
        <v>0</v>
      </c>
      <c r="AG151" s="39">
        <f t="shared" si="75"/>
        <v>0</v>
      </c>
      <c r="AH151" s="39">
        <f t="shared" si="59"/>
        <v>7.4999999999999956E-2</v>
      </c>
      <c r="AJ151" s="39">
        <f t="shared" si="76"/>
        <v>0.32661504285824744</v>
      </c>
      <c r="AK151" s="39">
        <f t="shared" si="60"/>
        <v>0.13087878198227909</v>
      </c>
      <c r="AL151" s="39">
        <f t="shared" si="61"/>
        <v>0.18658813596992907</v>
      </c>
      <c r="AM151" s="39"/>
      <c r="AS151" s="39"/>
      <c r="AT151" s="39">
        <f t="shared" si="77"/>
        <v>0</v>
      </c>
      <c r="AU151" s="39">
        <f t="shared" si="78"/>
        <v>0</v>
      </c>
      <c r="AW151" s="38">
        <f t="shared" si="79"/>
        <v>1677.195341585616</v>
      </c>
      <c r="AX151" s="38">
        <f t="shared" si="82"/>
        <v>969.39181960221833</v>
      </c>
      <c r="AY151" s="38">
        <f t="shared" si="83"/>
        <v>1032.8063622562645</v>
      </c>
      <c r="AZ151" s="38">
        <f t="shared" si="62"/>
        <v>0</v>
      </c>
      <c r="BA151" s="38">
        <f t="shared" si="63"/>
        <v>0</v>
      </c>
      <c r="BB151" s="38">
        <f t="shared" si="64"/>
        <v>0</v>
      </c>
      <c r="BC151" s="38">
        <f t="shared" si="65"/>
        <v>0</v>
      </c>
      <c r="BD151" s="38">
        <f t="shared" si="66"/>
        <v>0</v>
      </c>
      <c r="BE151" s="38">
        <f t="shared" si="67"/>
        <v>0</v>
      </c>
      <c r="BF151" s="38">
        <f t="shared" si="68"/>
        <v>0</v>
      </c>
      <c r="BG151" s="38">
        <f t="shared" si="80"/>
        <v>0</v>
      </c>
      <c r="BH151" s="38">
        <f t="shared" si="81"/>
        <v>0</v>
      </c>
      <c r="BI151" s="61">
        <f t="shared" si="69"/>
        <v>3679.3935234440987</v>
      </c>
    </row>
    <row r="152" spans="1:61" x14ac:dyDescent="0.3">
      <c r="A152" s="198" t="s">
        <v>3931</v>
      </c>
      <c r="B152" s="84" t="s">
        <v>204</v>
      </c>
      <c r="C152" s="84" t="s">
        <v>204</v>
      </c>
      <c r="D152" s="63">
        <f>VLOOKUP(B152,Площадь!$D$2:$E$795,2,0)</f>
        <v>22.7</v>
      </c>
      <c r="E152" s="72"/>
      <c r="F152" s="87"/>
      <c r="G152" s="87"/>
      <c r="H152" s="87"/>
      <c r="I152" s="87"/>
      <c r="J152" s="88"/>
      <c r="K152" s="88"/>
      <c r="L152" s="88"/>
      <c r="M152" s="88"/>
      <c r="N152" s="88"/>
      <c r="O152" s="88"/>
      <c r="P152" s="88">
        <v>15</v>
      </c>
      <c r="Q152" s="88">
        <v>31</v>
      </c>
      <c r="R152">
        <f t="shared" si="57"/>
        <v>46</v>
      </c>
      <c r="S152" s="162">
        <f>VLOOKUP(C152,'Общие показания'!A:I,9,0)</f>
        <v>0.72659616114192727</v>
      </c>
      <c r="T152" s="73">
        <f>VLOOKUP(B152,'Общие показания'!$A$2:$S$795,19,0)</f>
        <v>7.4999999999999956E-2</v>
      </c>
      <c r="U152" s="39">
        <f t="shared" si="70"/>
        <v>0</v>
      </c>
      <c r="V152" s="39">
        <f t="shared" si="71"/>
        <v>0</v>
      </c>
      <c r="W152" s="39">
        <f t="shared" si="72"/>
        <v>0</v>
      </c>
      <c r="X152" s="39"/>
      <c r="Y152" s="39">
        <f t="shared" si="73"/>
        <v>-0.72659616114192727</v>
      </c>
      <c r="Z152" s="39"/>
      <c r="AA152" s="39"/>
      <c r="AB152" s="39"/>
      <c r="AC152" s="39"/>
      <c r="AD152" s="39"/>
      <c r="AE152" s="39">
        <f t="shared" si="58"/>
        <v>0</v>
      </c>
      <c r="AF152" s="39">
        <f t="shared" si="74"/>
        <v>2.3356914950940135E-2</v>
      </c>
      <c r="AG152" s="39">
        <f t="shared" si="75"/>
        <v>5.1643085049059824E-2</v>
      </c>
      <c r="AH152" s="39">
        <f t="shared" si="59"/>
        <v>0</v>
      </c>
      <c r="AJ152" s="39">
        <f t="shared" si="76"/>
        <v>0</v>
      </c>
      <c r="AK152" s="39">
        <f t="shared" si="60"/>
        <v>0</v>
      </c>
      <c r="AL152" s="39">
        <f t="shared" si="61"/>
        <v>0</v>
      </c>
      <c r="AM152" s="39"/>
      <c r="AS152" s="39"/>
      <c r="AT152" s="39">
        <f t="shared" si="77"/>
        <v>7.6258978204963482E-2</v>
      </c>
      <c r="AU152" s="39">
        <f t="shared" si="78"/>
        <v>0.24466261779163204</v>
      </c>
      <c r="AW152" s="38">
        <f t="shared" si="79"/>
        <v>0</v>
      </c>
      <c r="AX152" s="38">
        <f t="shared" si="82"/>
        <v>0</v>
      </c>
      <c r="AY152" s="38">
        <f t="shared" si="83"/>
        <v>0</v>
      </c>
      <c r="AZ152" s="38">
        <f t="shared" si="62"/>
        <v>0</v>
      </c>
      <c r="BA152" s="38">
        <f t="shared" si="63"/>
        <v>0</v>
      </c>
      <c r="BB152" s="38">
        <f t="shared" si="64"/>
        <v>0</v>
      </c>
      <c r="BC152" s="38">
        <f t="shared" si="65"/>
        <v>0</v>
      </c>
      <c r="BD152" s="38">
        <f t="shared" si="66"/>
        <v>0</v>
      </c>
      <c r="BE152" s="38">
        <f t="shared" si="67"/>
        <v>0</v>
      </c>
      <c r="BF152" s="38">
        <f t="shared" si="68"/>
        <v>0</v>
      </c>
      <c r="BG152" s="38">
        <f t="shared" si="80"/>
        <v>267.40491895198147</v>
      </c>
      <c r="BH152" s="38">
        <f t="shared" si="81"/>
        <v>795.39117647743967</v>
      </c>
      <c r="BI152" s="61">
        <f t="shared" si="69"/>
        <v>1062.7960954294213</v>
      </c>
    </row>
    <row r="153" spans="1:61" x14ac:dyDescent="0.3">
      <c r="A153" s="84" t="s">
        <v>1402</v>
      </c>
      <c r="B153" s="84" t="s">
        <v>97</v>
      </c>
      <c r="C153" s="84" t="s">
        <v>97</v>
      </c>
      <c r="D153" s="63">
        <f>VLOOKUP(B153,Площадь!$D$2:$E$795,2,0)</f>
        <v>32.4</v>
      </c>
      <c r="E153" s="72"/>
      <c r="F153" s="87">
        <v>31</v>
      </c>
      <c r="G153" s="87">
        <v>29</v>
      </c>
      <c r="H153" s="87">
        <v>31</v>
      </c>
      <c r="I153" s="87"/>
      <c r="J153" s="88"/>
      <c r="K153" s="88"/>
      <c r="L153" s="88"/>
      <c r="M153" s="88"/>
      <c r="N153" s="88"/>
      <c r="O153" s="88"/>
      <c r="P153" s="88">
        <v>15</v>
      </c>
      <c r="Q153" s="88">
        <v>31</v>
      </c>
      <c r="R153">
        <f t="shared" si="57"/>
        <v>137</v>
      </c>
      <c r="S153" s="162">
        <f>VLOOKUP(C153,'Общие показания'!A:I,9,0)</f>
        <v>1.0370799833038962</v>
      </c>
      <c r="T153" s="73">
        <f>VLOOKUP(B153,'Общие показания'!$A$2:$S$795,19,0)</f>
        <v>0.52500000000000036</v>
      </c>
      <c r="U153" s="39">
        <f t="shared" si="70"/>
        <v>0.42560703430687197</v>
      </c>
      <c r="V153" s="39">
        <f t="shared" si="71"/>
        <v>0.32863459915545162</v>
      </c>
      <c r="W153" s="39">
        <f t="shared" si="72"/>
        <v>0.28283834984157258</v>
      </c>
      <c r="X153" s="39"/>
      <c r="Y153" s="39">
        <f t="shared" si="73"/>
        <v>0</v>
      </c>
      <c r="Z153" s="39"/>
      <c r="AA153" s="39"/>
      <c r="AB153" s="39"/>
      <c r="AC153" s="39"/>
      <c r="AD153" s="39"/>
      <c r="AE153" s="39">
        <f t="shared" si="58"/>
        <v>0</v>
      </c>
      <c r="AF153" s="39">
        <f t="shared" si="74"/>
        <v>0.16349840465658114</v>
      </c>
      <c r="AG153" s="39">
        <f t="shared" si="75"/>
        <v>0.36150159534341925</v>
      </c>
      <c r="AH153" s="39">
        <f t="shared" si="59"/>
        <v>0</v>
      </c>
      <c r="AJ153" s="39">
        <f t="shared" si="76"/>
        <v>0.46618182328666152</v>
      </c>
      <c r="AK153" s="39">
        <f t="shared" si="60"/>
        <v>0.18680495754298865</v>
      </c>
      <c r="AL153" s="39">
        <f t="shared" si="61"/>
        <v>0.26631963019496485</v>
      </c>
      <c r="AM153" s="39"/>
      <c r="AS153" s="39"/>
      <c r="AT153" s="39">
        <f t="shared" si="77"/>
        <v>0.10884541382558664</v>
      </c>
      <c r="AU153" s="39">
        <f t="shared" si="78"/>
        <v>0.34921008001977433</v>
      </c>
      <c r="AW153" s="38">
        <f t="shared" si="79"/>
        <v>2393.8823377697777</v>
      </c>
      <c r="AX153" s="38">
        <f t="shared" si="82"/>
        <v>1383.625328419025</v>
      </c>
      <c r="AY153" s="38">
        <f t="shared" si="83"/>
        <v>1474.1377152908794</v>
      </c>
      <c r="AZ153" s="38">
        <f t="shared" si="62"/>
        <v>0</v>
      </c>
      <c r="BA153" s="38">
        <f t="shared" si="63"/>
        <v>0</v>
      </c>
      <c r="BB153" s="38">
        <f t="shared" si="64"/>
        <v>0</v>
      </c>
      <c r="BC153" s="38">
        <f t="shared" si="65"/>
        <v>0</v>
      </c>
      <c r="BD153" s="38">
        <f t="shared" si="66"/>
        <v>0</v>
      </c>
      <c r="BE153" s="38">
        <f t="shared" si="67"/>
        <v>0</v>
      </c>
      <c r="BF153" s="38">
        <f t="shared" si="68"/>
        <v>0</v>
      </c>
      <c r="BG153" s="38">
        <f t="shared" si="80"/>
        <v>731.06885258079194</v>
      </c>
      <c r="BH153" s="38">
        <f t="shared" si="81"/>
        <v>1907.8059928779423</v>
      </c>
      <c r="BI153" s="61">
        <f t="shared" si="69"/>
        <v>7890.5202269384163</v>
      </c>
    </row>
    <row r="154" spans="1:61" x14ac:dyDescent="0.3">
      <c r="A154" s="84" t="s">
        <v>2578</v>
      </c>
      <c r="B154" s="84" t="s">
        <v>143</v>
      </c>
      <c r="C154" s="84" t="s">
        <v>143</v>
      </c>
      <c r="D154" s="63">
        <f>VLOOKUP(B154,Площадь!$D$2:$E$795,2,0)</f>
        <v>58.6</v>
      </c>
      <c r="E154" s="72"/>
      <c r="F154" s="87">
        <v>31</v>
      </c>
      <c r="G154" s="87">
        <v>29</v>
      </c>
      <c r="H154" s="87">
        <v>31</v>
      </c>
      <c r="I154" s="87"/>
      <c r="J154" s="88"/>
      <c r="K154" s="88"/>
      <c r="L154" s="88"/>
      <c r="M154" s="88"/>
      <c r="N154" s="88"/>
      <c r="O154" s="88"/>
      <c r="P154" s="88">
        <v>15</v>
      </c>
      <c r="Q154" s="88">
        <v>31</v>
      </c>
      <c r="R154">
        <f t="shared" si="57"/>
        <v>137</v>
      </c>
      <c r="S154" s="162">
        <f>VLOOKUP(C154,'Общие показания'!A:I,9,0)</f>
        <v>3.8940000000000019</v>
      </c>
      <c r="T154" s="73">
        <f>VLOOKUP(B154,'Общие показания'!$A$2:$S$795,19,0)</f>
        <v>1.4649999999999999</v>
      </c>
      <c r="U154" s="39">
        <f t="shared" si="70"/>
        <v>1.5980578337951747</v>
      </c>
      <c r="V154" s="39">
        <f t="shared" si="71"/>
        <v>1.2339483450779678</v>
      </c>
      <c r="W154" s="39">
        <f t="shared" si="72"/>
        <v>1.0619938211268594</v>
      </c>
      <c r="X154" s="39"/>
      <c r="Y154" s="39">
        <f t="shared" si="73"/>
        <v>0</v>
      </c>
      <c r="Z154" s="39"/>
      <c r="AA154" s="39"/>
      <c r="AB154" s="39"/>
      <c r="AC154" s="39"/>
      <c r="AD154" s="39"/>
      <c r="AE154" s="39">
        <f t="shared" si="58"/>
        <v>0</v>
      </c>
      <c r="AF154" s="39">
        <f t="shared" si="74"/>
        <v>0.45623840537503085</v>
      </c>
      <c r="AG154" s="39">
        <f t="shared" si="75"/>
        <v>1.0087615946249691</v>
      </c>
      <c r="AH154" s="39">
        <f t="shared" si="59"/>
        <v>0</v>
      </c>
      <c r="AJ154" s="39">
        <f t="shared" si="76"/>
        <v>0.84315601372217186</v>
      </c>
      <c r="AK154" s="39">
        <f t="shared" si="60"/>
        <v>0.33786328740799804</v>
      </c>
      <c r="AL154" s="39">
        <f t="shared" si="61"/>
        <v>0.48167686201928828</v>
      </c>
      <c r="AM154" s="39"/>
      <c r="AS154" s="39"/>
      <c r="AT154" s="39">
        <f t="shared" si="77"/>
        <v>0.1968623842647956</v>
      </c>
      <c r="AU154" s="39">
        <f t="shared" si="78"/>
        <v>0.63159600892465362</v>
      </c>
      <c r="AW154" s="38">
        <f t="shared" si="79"/>
        <v>6553.0968037216644</v>
      </c>
      <c r="AX154" s="38">
        <f t="shared" si="82"/>
        <v>4219.3082737800278</v>
      </c>
      <c r="AY154" s="38">
        <f t="shared" si="83"/>
        <v>4143.7678350101933</v>
      </c>
      <c r="AZ154" s="38">
        <f t="shared" si="62"/>
        <v>0</v>
      </c>
      <c r="BA154" s="38">
        <f t="shared" si="63"/>
        <v>0</v>
      </c>
      <c r="BB154" s="38">
        <f t="shared" si="64"/>
        <v>0</v>
      </c>
      <c r="BC154" s="38">
        <f t="shared" si="65"/>
        <v>0</v>
      </c>
      <c r="BD154" s="38">
        <f t="shared" si="66"/>
        <v>0</v>
      </c>
      <c r="BE154" s="38">
        <f t="shared" si="67"/>
        <v>0</v>
      </c>
      <c r="BF154" s="38">
        <f t="shared" si="68"/>
        <v>0</v>
      </c>
      <c r="BG154" s="38">
        <f t="shared" si="80"/>
        <v>1753.1576356775645</v>
      </c>
      <c r="BH154" s="38">
        <f t="shared" si="81"/>
        <v>4403.3103366644655</v>
      </c>
      <c r="BI154" s="61">
        <f t="shared" si="69"/>
        <v>21072.640884853914</v>
      </c>
    </row>
    <row r="155" spans="1:61" x14ac:dyDescent="0.3">
      <c r="A155" s="84" t="s">
        <v>1170</v>
      </c>
      <c r="B155" s="84" t="s">
        <v>297</v>
      </c>
      <c r="C155" s="84" t="s">
        <v>297</v>
      </c>
      <c r="D155" s="63">
        <f>VLOOKUP(B155,Площадь!$D$2:$E$795,2,0)</f>
        <v>72.599999999999994</v>
      </c>
      <c r="E155" s="72"/>
      <c r="F155" s="87">
        <v>31</v>
      </c>
      <c r="G155" s="87">
        <v>29</v>
      </c>
      <c r="H155" s="87">
        <v>31</v>
      </c>
      <c r="I155" s="87"/>
      <c r="J155" s="88"/>
      <c r="K155" s="88"/>
      <c r="L155" s="88"/>
      <c r="M155" s="88"/>
      <c r="N155" s="88"/>
      <c r="O155" s="88"/>
      <c r="P155" s="88">
        <v>15</v>
      </c>
      <c r="Q155" s="88">
        <v>31</v>
      </c>
      <c r="R155">
        <f t="shared" si="57"/>
        <v>137</v>
      </c>
      <c r="S155" s="162">
        <f>VLOOKUP(C155,'Общие показания'!A:I,9,0)</f>
        <v>4.8540000000000028</v>
      </c>
      <c r="T155" s="73">
        <f>VLOOKUP(B155,'Общие показания'!$A$2:$S$795,19,0)</f>
        <v>0.14499999999999602</v>
      </c>
      <c r="U155" s="39">
        <f t="shared" si="70"/>
        <v>1.9920320301083148</v>
      </c>
      <c r="V155" s="39">
        <f t="shared" si="71"/>
        <v>1.5381574902435686</v>
      </c>
      <c r="W155" s="39">
        <f t="shared" si="72"/>
        <v>1.3238104796481192</v>
      </c>
      <c r="X155" s="39"/>
      <c r="Y155" s="39">
        <f t="shared" si="73"/>
        <v>0</v>
      </c>
      <c r="Z155" s="39"/>
      <c r="AA155" s="39"/>
      <c r="AB155" s="39"/>
      <c r="AC155" s="39"/>
      <c r="AD155" s="39"/>
      <c r="AE155" s="39">
        <f t="shared" si="58"/>
        <v>0</v>
      </c>
      <c r="AF155" s="39">
        <f t="shared" si="74"/>
        <v>4.5156702238483046E-2</v>
      </c>
      <c r="AG155" s="39">
        <f t="shared" si="75"/>
        <v>9.9843297761512975E-2</v>
      </c>
      <c r="AH155" s="39">
        <f t="shared" si="59"/>
        <v>0</v>
      </c>
      <c r="AJ155" s="39">
        <f t="shared" si="76"/>
        <v>1.044592604031223</v>
      </c>
      <c r="AK155" s="39">
        <f t="shared" si="60"/>
        <v>0.418581478938919</v>
      </c>
      <c r="AL155" s="39">
        <f t="shared" si="61"/>
        <v>0.59675324543686559</v>
      </c>
      <c r="AM155" s="39"/>
      <c r="AS155" s="39"/>
      <c r="AT155" s="39">
        <f t="shared" si="77"/>
        <v>0.24389435320177744</v>
      </c>
      <c r="AU155" s="39">
        <f t="shared" si="78"/>
        <v>0.78248925337764252</v>
      </c>
      <c r="AW155" s="38">
        <f t="shared" si="79"/>
        <v>8151.3937028988103</v>
      </c>
      <c r="AX155" s="38">
        <f t="shared" si="82"/>
        <v>5252.5918193147027</v>
      </c>
      <c r="AY155" s="38">
        <f t="shared" si="83"/>
        <v>5155.4844410691303</v>
      </c>
      <c r="AZ155" s="38">
        <f t="shared" si="62"/>
        <v>0</v>
      </c>
      <c r="BA155" s="38">
        <f t="shared" si="63"/>
        <v>0</v>
      </c>
      <c r="BB155" s="38">
        <f t="shared" si="64"/>
        <v>0</v>
      </c>
      <c r="BC155" s="38">
        <f t="shared" si="65"/>
        <v>0</v>
      </c>
      <c r="BD155" s="38">
        <f t="shared" si="66"/>
        <v>0</v>
      </c>
      <c r="BE155" s="38">
        <f t="shared" si="67"/>
        <v>0</v>
      </c>
      <c r="BF155" s="38">
        <f t="shared" si="68"/>
        <v>0</v>
      </c>
      <c r="BG155" s="38">
        <f t="shared" si="80"/>
        <v>775.91709118161771</v>
      </c>
      <c r="BH155" s="38">
        <f t="shared" si="81"/>
        <v>2368.4982069759035</v>
      </c>
      <c r="BI155" s="61">
        <f t="shared" si="69"/>
        <v>21703.885261440162</v>
      </c>
    </row>
    <row r="156" spans="1:61" x14ac:dyDescent="0.3">
      <c r="A156" s="84" t="s">
        <v>551</v>
      </c>
      <c r="B156" s="84" t="s">
        <v>352</v>
      </c>
      <c r="C156" s="84" t="s">
        <v>352</v>
      </c>
      <c r="D156" s="63">
        <f>VLOOKUP(B156,Площадь!$D$2:$E$795,2,0)</f>
        <v>57.1</v>
      </c>
      <c r="E156" s="72"/>
      <c r="F156" s="87">
        <v>31</v>
      </c>
      <c r="G156" s="87">
        <v>29</v>
      </c>
      <c r="H156" s="87">
        <v>31</v>
      </c>
      <c r="I156" s="87"/>
      <c r="J156" s="88"/>
      <c r="K156" s="88"/>
      <c r="L156" s="88"/>
      <c r="M156" s="88"/>
      <c r="N156" s="88"/>
      <c r="O156" s="88"/>
      <c r="P156" s="88">
        <v>15</v>
      </c>
      <c r="Q156" s="88">
        <v>31</v>
      </c>
      <c r="R156">
        <f t="shared" si="57"/>
        <v>137</v>
      </c>
      <c r="S156" s="162">
        <f>VLOOKUP(C156,'Общие показания'!A:I,9,0)</f>
        <v>1.827693427365817</v>
      </c>
      <c r="T156" s="73">
        <f>VLOOKUP(B156,'Общие показания'!$A$2:$S$795,19,0)</f>
        <v>0.8360000000000003</v>
      </c>
      <c r="U156" s="39">
        <f t="shared" si="70"/>
        <v>0.75006671786797496</v>
      </c>
      <c r="V156" s="39">
        <f t="shared" si="71"/>
        <v>0.57916776579556439</v>
      </c>
      <c r="W156" s="39">
        <f t="shared" si="72"/>
        <v>0.49845894370227761</v>
      </c>
      <c r="X156" s="39"/>
      <c r="Y156" s="39">
        <f t="shared" si="73"/>
        <v>0</v>
      </c>
      <c r="Z156" s="39"/>
      <c r="AA156" s="39"/>
      <c r="AB156" s="39"/>
      <c r="AC156" s="39"/>
      <c r="AD156" s="39"/>
      <c r="AE156" s="39">
        <f t="shared" si="58"/>
        <v>0</v>
      </c>
      <c r="AF156" s="39">
        <f t="shared" si="74"/>
        <v>0.26035174531981292</v>
      </c>
      <c r="AG156" s="39">
        <f t="shared" si="75"/>
        <v>0.57564825468018743</v>
      </c>
      <c r="AH156" s="39">
        <f t="shared" si="59"/>
        <v>0</v>
      </c>
      <c r="AJ156" s="39">
        <f t="shared" si="76"/>
        <v>0.82157352190334498</v>
      </c>
      <c r="AK156" s="39">
        <f t="shared" si="60"/>
        <v>0.32921490974397077</v>
      </c>
      <c r="AL156" s="39">
        <f t="shared" si="61"/>
        <v>0.46934724951026213</v>
      </c>
      <c r="AM156" s="39"/>
      <c r="AS156" s="39"/>
      <c r="AT156" s="39">
        <f t="shared" si="77"/>
        <v>0.19182324473583326</v>
      </c>
      <c r="AU156" s="39">
        <f t="shared" si="78"/>
        <v>0.61542887559040482</v>
      </c>
      <c r="AW156" s="38">
        <f t="shared" si="79"/>
        <v>4218.848194032541</v>
      </c>
      <c r="AX156" s="38">
        <f t="shared" si="82"/>
        <v>2438.4261189113067</v>
      </c>
      <c r="AY156" s="38">
        <f t="shared" si="83"/>
        <v>2597.9402328120132</v>
      </c>
      <c r="AZ156" s="38">
        <f t="shared" si="62"/>
        <v>0</v>
      </c>
      <c r="BA156" s="38">
        <f t="shared" si="63"/>
        <v>0</v>
      </c>
      <c r="BB156" s="38">
        <f t="shared" si="64"/>
        <v>0</v>
      </c>
      <c r="BC156" s="38">
        <f t="shared" si="65"/>
        <v>0</v>
      </c>
      <c r="BD156" s="38">
        <f t="shared" si="66"/>
        <v>0</v>
      </c>
      <c r="BE156" s="38">
        <f t="shared" si="67"/>
        <v>0</v>
      </c>
      <c r="BF156" s="38">
        <f t="shared" si="68"/>
        <v>0</v>
      </c>
      <c r="BG156" s="38">
        <f t="shared" si="80"/>
        <v>1213.8004563057746</v>
      </c>
      <c r="BH156" s="38">
        <f t="shared" si="81"/>
        <v>3197.2798054131672</v>
      </c>
      <c r="BI156" s="61">
        <f t="shared" si="69"/>
        <v>13666.294807474804</v>
      </c>
    </row>
    <row r="157" spans="1:61" x14ac:dyDescent="0.3">
      <c r="A157" s="84" t="s">
        <v>2570</v>
      </c>
      <c r="B157" s="84" t="s">
        <v>302</v>
      </c>
      <c r="C157" s="84" t="s">
        <v>302</v>
      </c>
      <c r="D157" s="63">
        <f>VLOOKUP(B157,Площадь!$D$2:$E$795,2,0)</f>
        <v>33.1</v>
      </c>
      <c r="E157" s="72"/>
      <c r="F157" s="87">
        <v>31</v>
      </c>
      <c r="G157" s="87">
        <v>29</v>
      </c>
      <c r="H157" s="87">
        <v>31</v>
      </c>
      <c r="I157" s="87"/>
      <c r="J157" s="88"/>
      <c r="K157" s="88"/>
      <c r="L157" s="88"/>
      <c r="M157" s="88"/>
      <c r="N157" s="88"/>
      <c r="O157" s="88"/>
      <c r="P157" s="88">
        <v>15</v>
      </c>
      <c r="Q157" s="88">
        <v>31</v>
      </c>
      <c r="R157">
        <f t="shared" si="57"/>
        <v>137</v>
      </c>
      <c r="S157" s="162">
        <f>VLOOKUP(C157,'Общие показания'!A:I,9,0)</f>
        <v>1.0594860323258939</v>
      </c>
      <c r="T157" s="73">
        <f>VLOOKUP(B157,'Общие показания'!$A$2:$S$795,19,0)</f>
        <v>0.61800000000000033</v>
      </c>
      <c r="U157" s="39">
        <f t="shared" si="70"/>
        <v>0.43480224801103279</v>
      </c>
      <c r="V157" s="39">
        <f t="shared" si="71"/>
        <v>0.33573472938411875</v>
      </c>
      <c r="W157" s="39">
        <f t="shared" si="72"/>
        <v>0.28894905493074236</v>
      </c>
      <c r="X157" s="39"/>
      <c r="Y157" s="39">
        <f t="shared" si="73"/>
        <v>0</v>
      </c>
      <c r="Z157" s="39"/>
      <c r="AA157" s="39"/>
      <c r="AB157" s="39"/>
      <c r="AC157" s="39"/>
      <c r="AD157" s="39"/>
      <c r="AE157" s="39">
        <f t="shared" si="58"/>
        <v>0</v>
      </c>
      <c r="AF157" s="39">
        <f t="shared" si="74"/>
        <v>0.19246097919574692</v>
      </c>
      <c r="AG157" s="39">
        <f t="shared" si="75"/>
        <v>0.42553902080425343</v>
      </c>
      <c r="AH157" s="39">
        <f t="shared" si="59"/>
        <v>0</v>
      </c>
      <c r="AJ157" s="39">
        <f t="shared" si="76"/>
        <v>0.47625365280211412</v>
      </c>
      <c r="AK157" s="39">
        <f t="shared" si="60"/>
        <v>0.19084086711953471</v>
      </c>
      <c r="AL157" s="39">
        <f t="shared" si="61"/>
        <v>0.27207344936584371</v>
      </c>
      <c r="AM157" s="39"/>
      <c r="AS157" s="39"/>
      <c r="AT157" s="39">
        <f t="shared" si="77"/>
        <v>0.11119701227243574</v>
      </c>
      <c r="AU157" s="39">
        <f t="shared" si="78"/>
        <v>0.35675474224242382</v>
      </c>
      <c r="AW157" s="38">
        <f t="shared" si="79"/>
        <v>2445.6020179067791</v>
      </c>
      <c r="AX157" s="38">
        <f t="shared" si="82"/>
        <v>1413.5184682305473</v>
      </c>
      <c r="AY157" s="38">
        <f t="shared" si="83"/>
        <v>1505.9863696335838</v>
      </c>
      <c r="AZ157" s="38">
        <f t="shared" si="62"/>
        <v>0</v>
      </c>
      <c r="BA157" s="38">
        <f t="shared" si="63"/>
        <v>0</v>
      </c>
      <c r="BB157" s="38">
        <f t="shared" si="64"/>
        <v>0</v>
      </c>
      <c r="BC157" s="38">
        <f t="shared" si="65"/>
        <v>0</v>
      </c>
      <c r="BD157" s="38">
        <f t="shared" si="66"/>
        <v>0</v>
      </c>
      <c r="BE157" s="38">
        <f t="shared" si="67"/>
        <v>0</v>
      </c>
      <c r="BF157" s="38">
        <f t="shared" si="68"/>
        <v>0</v>
      </c>
      <c r="BG157" s="38">
        <f t="shared" si="80"/>
        <v>815.12736597753087</v>
      </c>
      <c r="BH157" s="38">
        <f t="shared" si="81"/>
        <v>2099.9580857719789</v>
      </c>
      <c r="BI157" s="61">
        <f t="shared" si="69"/>
        <v>8280.1923075204195</v>
      </c>
    </row>
    <row r="158" spans="1:61" x14ac:dyDescent="0.3">
      <c r="A158" s="84" t="s">
        <v>817</v>
      </c>
      <c r="B158" s="84" t="s">
        <v>271</v>
      </c>
      <c r="C158" s="84" t="s">
        <v>271</v>
      </c>
      <c r="D158" s="63">
        <f>VLOOKUP(B158,Площадь!$D$2:$E$795,2,0)</f>
        <v>36.700000000000003</v>
      </c>
      <c r="E158" s="72"/>
      <c r="F158" s="87">
        <v>31</v>
      </c>
      <c r="G158" s="87">
        <v>29</v>
      </c>
      <c r="H158" s="87">
        <v>31</v>
      </c>
      <c r="I158" s="87"/>
      <c r="J158" s="88"/>
      <c r="K158" s="88"/>
      <c r="L158" s="88"/>
      <c r="M158" s="88"/>
      <c r="N158" s="88"/>
      <c r="O158" s="88"/>
      <c r="P158" s="88">
        <v>15</v>
      </c>
      <c r="Q158" s="88">
        <v>31</v>
      </c>
      <c r="R158">
        <f t="shared" si="57"/>
        <v>137</v>
      </c>
      <c r="S158" s="162">
        <f>VLOOKUP(C158,'Общие показания'!A:I,9,0)</f>
        <v>1.1747171415818825</v>
      </c>
      <c r="T158" s="73">
        <f>VLOOKUP(B158,'Общие показания'!$A$2:$S$795,19,0)</f>
        <v>0.50100000000000122</v>
      </c>
      <c r="U158" s="39">
        <f t="shared" si="70"/>
        <v>0.48209191848957417</v>
      </c>
      <c r="V158" s="39">
        <f t="shared" si="71"/>
        <v>0.37224968484583565</v>
      </c>
      <c r="W158" s="39">
        <f t="shared" si="72"/>
        <v>0.32037553824647264</v>
      </c>
      <c r="X158" s="39"/>
      <c r="Y158" s="39">
        <f t="shared" si="73"/>
        <v>0</v>
      </c>
      <c r="Z158" s="39"/>
      <c r="AA158" s="39"/>
      <c r="AB158" s="39"/>
      <c r="AC158" s="39"/>
      <c r="AD158" s="39"/>
      <c r="AE158" s="39">
        <f t="shared" si="58"/>
        <v>0</v>
      </c>
      <c r="AF158" s="39">
        <f t="shared" si="74"/>
        <v>0.15602419187228056</v>
      </c>
      <c r="AG158" s="39">
        <f t="shared" si="75"/>
        <v>0.34497580812772066</v>
      </c>
      <c r="AH158" s="39">
        <f t="shared" si="59"/>
        <v>0</v>
      </c>
      <c r="AJ158" s="39">
        <f t="shared" si="76"/>
        <v>0.52805163316729875</v>
      </c>
      <c r="AK158" s="39">
        <f t="shared" si="60"/>
        <v>0.21159697351320014</v>
      </c>
      <c r="AL158" s="39">
        <f t="shared" si="61"/>
        <v>0.30166451938750649</v>
      </c>
      <c r="AM158" s="39"/>
      <c r="AS158" s="39"/>
      <c r="AT158" s="39">
        <f t="shared" si="77"/>
        <v>0.12329094714194537</v>
      </c>
      <c r="AU158" s="39">
        <f t="shared" si="78"/>
        <v>0.39555586224462097</v>
      </c>
      <c r="AW158" s="38">
        <f t="shared" si="79"/>
        <v>2711.5889443256433</v>
      </c>
      <c r="AX158" s="38">
        <f t="shared" si="82"/>
        <v>1567.2546158326616</v>
      </c>
      <c r="AY158" s="38">
        <f t="shared" si="83"/>
        <v>1669.7794491103482</v>
      </c>
      <c r="AZ158" s="38">
        <f t="shared" si="62"/>
        <v>0</v>
      </c>
      <c r="BA158" s="38">
        <f t="shared" si="63"/>
        <v>0</v>
      </c>
      <c r="BB158" s="38">
        <f t="shared" si="64"/>
        <v>0</v>
      </c>
      <c r="BC158" s="38">
        <f t="shared" si="65"/>
        <v>0</v>
      </c>
      <c r="BD158" s="38">
        <f t="shared" si="66"/>
        <v>0</v>
      </c>
      <c r="BE158" s="38">
        <f t="shared" si="67"/>
        <v>0</v>
      </c>
      <c r="BF158" s="38">
        <f t="shared" si="68"/>
        <v>0</v>
      </c>
      <c r="BG158" s="38">
        <f t="shared" si="80"/>
        <v>749.78238656422764</v>
      </c>
      <c r="BH158" s="38">
        <f t="shared" si="81"/>
        <v>1987.8535946806992</v>
      </c>
      <c r="BI158" s="61">
        <f t="shared" si="69"/>
        <v>8686.2589905135792</v>
      </c>
    </row>
    <row r="159" spans="1:61" x14ac:dyDescent="0.3">
      <c r="A159" s="197" t="s">
        <v>3932</v>
      </c>
      <c r="B159" s="84" t="s">
        <v>286</v>
      </c>
      <c r="C159" s="84" t="s">
        <v>286</v>
      </c>
      <c r="D159" s="63">
        <f>VLOOKUP(B159,Площадь!$D$2:$E$795,2,0)</f>
        <v>78.400000000000006</v>
      </c>
      <c r="E159" s="72"/>
      <c r="F159" s="87">
        <v>31</v>
      </c>
      <c r="G159" s="87">
        <v>29</v>
      </c>
      <c r="H159" s="87">
        <v>31</v>
      </c>
      <c r="I159" s="87"/>
      <c r="J159" s="88"/>
      <c r="K159" s="88"/>
      <c r="L159" s="88"/>
      <c r="M159" s="88"/>
      <c r="N159" s="88"/>
      <c r="O159" s="88"/>
      <c r="P159" s="88">
        <v>15</v>
      </c>
      <c r="Q159" s="88">
        <v>31</v>
      </c>
      <c r="R159">
        <f t="shared" si="57"/>
        <v>137</v>
      </c>
      <c r="S159" s="162">
        <f>VLOOKUP(C159,'Общие показания'!A:I,9,0)</f>
        <v>2.5094774904637491</v>
      </c>
      <c r="T159" s="73">
        <f>VLOOKUP(B159,'Общие показания'!$A$2:$S$795,19,0)</f>
        <v>0.45000000000000018</v>
      </c>
      <c r="U159" s="39">
        <f t="shared" si="70"/>
        <v>1.0298639348660115</v>
      </c>
      <c r="V159" s="39">
        <f t="shared" si="71"/>
        <v>0.79521458561072256</v>
      </c>
      <c r="W159" s="39">
        <f t="shared" si="72"/>
        <v>0.68439896998701522</v>
      </c>
      <c r="X159" s="39"/>
      <c r="Y159" s="39">
        <f t="shared" si="73"/>
        <v>0</v>
      </c>
      <c r="Z159" s="39"/>
      <c r="AA159" s="39"/>
      <c r="AB159" s="39"/>
      <c r="AC159" s="39"/>
      <c r="AD159" s="39"/>
      <c r="AE159" s="39">
        <f t="shared" si="58"/>
        <v>0</v>
      </c>
      <c r="AF159" s="39">
        <f t="shared" si="74"/>
        <v>0.14014148970564094</v>
      </c>
      <c r="AG159" s="39">
        <f t="shared" si="75"/>
        <v>0.30985851029435924</v>
      </c>
      <c r="AH159" s="39">
        <f t="shared" si="59"/>
        <v>0</v>
      </c>
      <c r="AJ159" s="39">
        <f t="shared" si="76"/>
        <v>1.1280449057306874</v>
      </c>
      <c r="AK159" s="39">
        <f t="shared" si="60"/>
        <v>0.45202187257315779</v>
      </c>
      <c r="AL159" s="39">
        <f t="shared" si="61"/>
        <v>0.64442774713843354</v>
      </c>
      <c r="AM159" s="39"/>
      <c r="AS159" s="39"/>
      <c r="AT159" s="39">
        <f t="shared" si="77"/>
        <v>0.26337902604709856</v>
      </c>
      <c r="AU159" s="39">
        <f t="shared" si="78"/>
        <v>0.84500216893673796</v>
      </c>
      <c r="AW159" s="38">
        <f t="shared" si="79"/>
        <v>5792.604175344155</v>
      </c>
      <c r="AX159" s="38">
        <f t="shared" si="82"/>
        <v>3348.0316588904811</v>
      </c>
      <c r="AY159" s="38">
        <f t="shared" si="83"/>
        <v>3567.0492863828695</v>
      </c>
      <c r="AZ159" s="38">
        <f t="shared" si="62"/>
        <v>0</v>
      </c>
      <c r="BA159" s="38">
        <f t="shared" si="63"/>
        <v>0</v>
      </c>
      <c r="BB159" s="38">
        <f t="shared" si="64"/>
        <v>0</v>
      </c>
      <c r="BC159" s="38">
        <f t="shared" si="65"/>
        <v>0</v>
      </c>
      <c r="BD159" s="38">
        <f t="shared" si="66"/>
        <v>0</v>
      </c>
      <c r="BE159" s="38">
        <f t="shared" si="67"/>
        <v>0</v>
      </c>
      <c r="BF159" s="38">
        <f t="shared" si="68"/>
        <v>0</v>
      </c>
      <c r="BG159" s="38">
        <f t="shared" si="80"/>
        <v>1083.1943316660238</v>
      </c>
      <c r="BH159" s="38">
        <f t="shared" si="81"/>
        <v>3100.061812900788</v>
      </c>
      <c r="BI159" s="61">
        <f t="shared" si="69"/>
        <v>16890.941265184316</v>
      </c>
    </row>
    <row r="160" spans="1:61" x14ac:dyDescent="0.3">
      <c r="A160" s="197" t="s">
        <v>871</v>
      </c>
      <c r="B160" s="84" t="s">
        <v>286</v>
      </c>
      <c r="C160" s="84" t="s">
        <v>286</v>
      </c>
      <c r="D160" s="63">
        <f>VLOOKUP(B160,Площадь!$D$2:$E$795,2,0)</f>
        <v>78.400000000000006</v>
      </c>
      <c r="E160" s="72"/>
      <c r="F160" s="87"/>
      <c r="G160" s="87"/>
      <c r="H160" s="87"/>
      <c r="I160" s="87"/>
      <c r="J160" s="88"/>
      <c r="K160" s="88"/>
      <c r="L160" s="88"/>
      <c r="M160" s="88"/>
      <c r="N160" s="88"/>
      <c r="O160" s="88"/>
      <c r="P160" s="88"/>
      <c r="Q160" s="88"/>
      <c r="R160">
        <f t="shared" si="57"/>
        <v>0</v>
      </c>
      <c r="S160" s="162">
        <f>VLOOKUP(C160,'Общие показания'!A:I,9,0)</f>
        <v>2.5094774904637491</v>
      </c>
      <c r="T160" s="73">
        <f>VLOOKUP(B160,'Общие показания'!$A$2:$S$795,19,0)</f>
        <v>0.45000000000000018</v>
      </c>
      <c r="U160" s="39">
        <f t="shared" si="70"/>
        <v>0</v>
      </c>
      <c r="V160" s="39">
        <f t="shared" si="71"/>
        <v>0</v>
      </c>
      <c r="W160" s="39">
        <f t="shared" si="72"/>
        <v>0</v>
      </c>
      <c r="X160" s="39"/>
      <c r="Y160" s="39">
        <f t="shared" si="73"/>
        <v>-2.5094774904637491</v>
      </c>
      <c r="Z160" s="39"/>
      <c r="AA160" s="39"/>
      <c r="AB160" s="39"/>
      <c r="AC160" s="39"/>
      <c r="AD160" s="39"/>
      <c r="AE160" s="39">
        <f t="shared" si="58"/>
        <v>0</v>
      </c>
      <c r="AF160" s="39">
        <f t="shared" si="74"/>
        <v>0</v>
      </c>
      <c r="AG160" s="39">
        <f t="shared" si="75"/>
        <v>0</v>
      </c>
      <c r="AH160" s="39">
        <f t="shared" si="59"/>
        <v>0.45000000000000018</v>
      </c>
      <c r="AJ160" s="39">
        <f t="shared" si="76"/>
        <v>0</v>
      </c>
      <c r="AK160" s="39">
        <f t="shared" si="60"/>
        <v>0</v>
      </c>
      <c r="AL160" s="39">
        <f t="shared" si="61"/>
        <v>0</v>
      </c>
      <c r="AM160" s="39"/>
      <c r="AS160" s="39"/>
      <c r="AT160" s="39">
        <f t="shared" si="77"/>
        <v>0</v>
      </c>
      <c r="AU160" s="39">
        <f t="shared" si="78"/>
        <v>0</v>
      </c>
      <c r="AW160" s="38">
        <f t="shared" si="79"/>
        <v>0</v>
      </c>
      <c r="AX160" s="38">
        <f t="shared" si="82"/>
        <v>0</v>
      </c>
      <c r="AY160" s="38">
        <f t="shared" si="83"/>
        <v>0</v>
      </c>
      <c r="AZ160" s="38">
        <f t="shared" si="62"/>
        <v>0</v>
      </c>
      <c r="BA160" s="38">
        <f t="shared" si="63"/>
        <v>0</v>
      </c>
      <c r="BB160" s="38">
        <f t="shared" si="64"/>
        <v>0</v>
      </c>
      <c r="BC160" s="38">
        <f t="shared" si="65"/>
        <v>0</v>
      </c>
      <c r="BD160" s="38">
        <f t="shared" si="66"/>
        <v>0</v>
      </c>
      <c r="BE160" s="38">
        <f t="shared" si="67"/>
        <v>0</v>
      </c>
      <c r="BF160" s="38">
        <f t="shared" si="68"/>
        <v>0</v>
      </c>
      <c r="BG160" s="38">
        <f t="shared" si="80"/>
        <v>0</v>
      </c>
      <c r="BH160" s="38">
        <f t="shared" si="81"/>
        <v>0</v>
      </c>
      <c r="BI160" s="61">
        <f t="shared" si="69"/>
        <v>0</v>
      </c>
    </row>
    <row r="161" spans="1:61" x14ac:dyDescent="0.3">
      <c r="A161" s="84" t="s">
        <v>1559</v>
      </c>
      <c r="B161" s="84" t="s">
        <v>288</v>
      </c>
      <c r="C161" s="84" t="s">
        <v>288</v>
      </c>
      <c r="D161" s="63">
        <f>VLOOKUP(B161,Площадь!$D$2:$E$795,2,0)</f>
        <v>79.599999999999994</v>
      </c>
      <c r="E161" s="72"/>
      <c r="F161" s="87">
        <v>31</v>
      </c>
      <c r="G161" s="87">
        <v>29</v>
      </c>
      <c r="H161" s="87">
        <v>31</v>
      </c>
      <c r="I161" s="87"/>
      <c r="J161" s="88"/>
      <c r="K161" s="88"/>
      <c r="L161" s="88"/>
      <c r="M161" s="88"/>
      <c r="N161" s="88"/>
      <c r="O161" s="88"/>
      <c r="P161" s="88">
        <v>15</v>
      </c>
      <c r="Q161" s="88">
        <v>31</v>
      </c>
      <c r="R161">
        <f t="shared" si="57"/>
        <v>137</v>
      </c>
      <c r="S161" s="162">
        <f>VLOOKUP(C161,'Общие показания'!A:I,9,0)</f>
        <v>2.5478878602157446</v>
      </c>
      <c r="T161" s="73">
        <f>VLOOKUP(B161,'Общие показания'!$A$2:$S$795,19,0)</f>
        <v>1.8349999999999973</v>
      </c>
      <c r="U161" s="39">
        <f t="shared" si="70"/>
        <v>1.0456271583588581</v>
      </c>
      <c r="V161" s="39">
        <f t="shared" si="71"/>
        <v>0.80738623743129456</v>
      </c>
      <c r="W161" s="39">
        <f t="shared" si="72"/>
        <v>0.69487446442559186</v>
      </c>
      <c r="X161" s="39"/>
      <c r="Y161" s="39">
        <f t="shared" si="73"/>
        <v>0</v>
      </c>
      <c r="Z161" s="39"/>
      <c r="AA161" s="39"/>
      <c r="AB161" s="39"/>
      <c r="AC161" s="39"/>
      <c r="AD161" s="39"/>
      <c r="AE161" s="39">
        <f t="shared" si="58"/>
        <v>0</v>
      </c>
      <c r="AF161" s="39">
        <f t="shared" si="74"/>
        <v>0.57146585246633474</v>
      </c>
      <c r="AG161" s="39">
        <f t="shared" si="75"/>
        <v>1.2635341475336626</v>
      </c>
      <c r="AH161" s="39">
        <f t="shared" si="59"/>
        <v>0</v>
      </c>
      <c r="AJ161" s="39">
        <f t="shared" si="76"/>
        <v>1.1453108991857488</v>
      </c>
      <c r="AK161" s="39">
        <f t="shared" si="60"/>
        <v>0.45894057470437949</v>
      </c>
      <c r="AL161" s="39">
        <f t="shared" si="61"/>
        <v>0.6542914371456543</v>
      </c>
      <c r="AM161" s="39"/>
      <c r="AS161" s="39"/>
      <c r="AT161" s="39">
        <f t="shared" si="77"/>
        <v>0.26741033767026839</v>
      </c>
      <c r="AU161" s="39">
        <f t="shared" si="78"/>
        <v>0.85793587560413698</v>
      </c>
      <c r="AW161" s="38">
        <f t="shared" si="79"/>
        <v>5881.2664841504411</v>
      </c>
      <c r="AX161" s="38">
        <f t="shared" si="82"/>
        <v>3399.2770414245183</v>
      </c>
      <c r="AY161" s="38">
        <f t="shared" si="83"/>
        <v>3621.6469795417906</v>
      </c>
      <c r="AZ161" s="38">
        <f t="shared" si="62"/>
        <v>0</v>
      </c>
      <c r="BA161" s="38">
        <f t="shared" si="63"/>
        <v>0</v>
      </c>
      <c r="BB161" s="38">
        <f t="shared" si="64"/>
        <v>0</v>
      </c>
      <c r="BC161" s="38">
        <f t="shared" si="65"/>
        <v>0</v>
      </c>
      <c r="BD161" s="38">
        <f t="shared" si="66"/>
        <v>0</v>
      </c>
      <c r="BE161" s="38">
        <f t="shared" si="67"/>
        <v>0</v>
      </c>
      <c r="BF161" s="38">
        <f t="shared" si="68"/>
        <v>0</v>
      </c>
      <c r="BG161" s="38">
        <f t="shared" si="80"/>
        <v>2251.8456897550918</v>
      </c>
      <c r="BH161" s="38">
        <f t="shared" si="81"/>
        <v>5694.7892713101837</v>
      </c>
      <c r="BI161" s="61">
        <f t="shared" si="69"/>
        <v>20848.825466182025</v>
      </c>
    </row>
    <row r="162" spans="1:61" x14ac:dyDescent="0.3">
      <c r="A162" s="84" t="s">
        <v>589</v>
      </c>
      <c r="B162" s="84" t="s">
        <v>257</v>
      </c>
      <c r="C162" s="84" t="s">
        <v>257</v>
      </c>
      <c r="D162" s="63">
        <f>VLOOKUP(B162,Площадь!$D$2:$E$795,2,0)</f>
        <v>79.599999999999994</v>
      </c>
      <c r="E162" s="72"/>
      <c r="F162" s="87">
        <v>31</v>
      </c>
      <c r="G162" s="87">
        <v>29</v>
      </c>
      <c r="H162" s="87">
        <v>31</v>
      </c>
      <c r="I162" s="87"/>
      <c r="J162" s="88"/>
      <c r="K162" s="88"/>
      <c r="L162" s="88"/>
      <c r="M162" s="88"/>
      <c r="N162" s="88"/>
      <c r="O162" s="88"/>
      <c r="P162" s="88">
        <v>15</v>
      </c>
      <c r="Q162" s="88">
        <v>31</v>
      </c>
      <c r="R162">
        <f t="shared" si="57"/>
        <v>137</v>
      </c>
      <c r="S162" s="162">
        <f>VLOOKUP(C162,'Общие показания'!A:I,9,0)</f>
        <v>2.5478878602157446</v>
      </c>
      <c r="T162" s="73">
        <f>VLOOKUP(B162,'Общие показания'!$A$2:$S$795,19,0)</f>
        <v>1.7060000000000031</v>
      </c>
      <c r="U162" s="39">
        <f t="shared" si="70"/>
        <v>1.0456271583588581</v>
      </c>
      <c r="V162" s="39">
        <f t="shared" si="71"/>
        <v>0.80738623743129456</v>
      </c>
      <c r="W162" s="39">
        <f t="shared" si="72"/>
        <v>0.69487446442559186</v>
      </c>
      <c r="X162" s="39"/>
      <c r="Y162" s="39">
        <f t="shared" si="73"/>
        <v>0</v>
      </c>
      <c r="Z162" s="39"/>
      <c r="AA162" s="39"/>
      <c r="AB162" s="39"/>
      <c r="AC162" s="39"/>
      <c r="AD162" s="39"/>
      <c r="AE162" s="39">
        <f t="shared" si="58"/>
        <v>0</v>
      </c>
      <c r="AF162" s="39">
        <f t="shared" si="74"/>
        <v>0.53129195875071955</v>
      </c>
      <c r="AG162" s="39">
        <f t="shared" si="75"/>
        <v>1.1747080412492836</v>
      </c>
      <c r="AH162" s="39">
        <f t="shared" si="59"/>
        <v>0</v>
      </c>
      <c r="AJ162" s="39">
        <f t="shared" si="76"/>
        <v>1.1453108991857488</v>
      </c>
      <c r="AK162" s="39">
        <f t="shared" si="60"/>
        <v>0.45894057470437949</v>
      </c>
      <c r="AL162" s="39">
        <f t="shared" si="61"/>
        <v>0.6542914371456543</v>
      </c>
      <c r="AM162" s="39"/>
      <c r="AS162" s="39"/>
      <c r="AT162" s="39">
        <f t="shared" si="77"/>
        <v>0.26741033767026839</v>
      </c>
      <c r="AU162" s="39">
        <f t="shared" si="78"/>
        <v>0.85793587560413698</v>
      </c>
      <c r="AW162" s="38">
        <f t="shared" si="79"/>
        <v>5881.2664841504411</v>
      </c>
      <c r="AX162" s="38">
        <f t="shared" si="82"/>
        <v>3399.2770414245183</v>
      </c>
      <c r="AY162" s="38">
        <f t="shared" si="83"/>
        <v>3621.6469795417906</v>
      </c>
      <c r="AZ162" s="38">
        <f t="shared" si="62"/>
        <v>0</v>
      </c>
      <c r="BA162" s="38">
        <f t="shared" si="63"/>
        <v>0</v>
      </c>
      <c r="BB162" s="38">
        <f t="shared" si="64"/>
        <v>0</v>
      </c>
      <c r="BC162" s="38">
        <f t="shared" si="65"/>
        <v>0</v>
      </c>
      <c r="BD162" s="38">
        <f t="shared" si="66"/>
        <v>0</v>
      </c>
      <c r="BE162" s="38">
        <f t="shared" si="67"/>
        <v>0</v>
      </c>
      <c r="BF162" s="38">
        <f t="shared" si="68"/>
        <v>0</v>
      </c>
      <c r="BG162" s="38">
        <f t="shared" si="80"/>
        <v>2144.0044964206436</v>
      </c>
      <c r="BH162" s="38">
        <f t="shared" si="81"/>
        <v>5456.3480246446479</v>
      </c>
      <c r="BI162" s="61">
        <f t="shared" si="69"/>
        <v>20502.543026182044</v>
      </c>
    </row>
    <row r="163" spans="1:61" x14ac:dyDescent="0.3">
      <c r="A163" s="197" t="s">
        <v>1097</v>
      </c>
      <c r="B163" s="84" t="s">
        <v>53</v>
      </c>
      <c r="C163" s="84" t="s">
        <v>53</v>
      </c>
      <c r="D163" s="63">
        <f>VLOOKUP(B163,Площадь!$D$2:$E$795,2,0)</f>
        <v>36.799999999999997</v>
      </c>
      <c r="E163" s="72"/>
      <c r="F163" s="87">
        <v>31</v>
      </c>
      <c r="G163" s="87">
        <v>29</v>
      </c>
      <c r="H163" s="87">
        <v>31</v>
      </c>
      <c r="I163" s="87"/>
      <c r="J163" s="88"/>
      <c r="K163" s="88"/>
      <c r="L163" s="88"/>
      <c r="M163" s="88"/>
      <c r="N163" s="88"/>
      <c r="O163" s="88"/>
      <c r="P163" s="88">
        <v>0</v>
      </c>
      <c r="Q163" s="88">
        <v>0</v>
      </c>
      <c r="R163">
        <f t="shared" si="57"/>
        <v>91</v>
      </c>
      <c r="S163" s="162">
        <f>VLOOKUP(C163,'Общие показания'!A:I,9,0)</f>
        <v>1.177918005727882</v>
      </c>
      <c r="T163" s="73">
        <f>VLOOKUP(B163,'Общие показания'!$A$2:$S$795,19,0)</f>
        <v>1.7000000000000015E-2</v>
      </c>
      <c r="U163" s="39">
        <f t="shared" si="70"/>
        <v>0.48340552044731133</v>
      </c>
      <c r="V163" s="39">
        <f t="shared" si="71"/>
        <v>0.3732639891642166</v>
      </c>
      <c r="W163" s="39">
        <f t="shared" si="72"/>
        <v>0.32124849611635403</v>
      </c>
      <c r="X163" s="39"/>
      <c r="Y163" s="39">
        <f t="shared" si="73"/>
        <v>0</v>
      </c>
      <c r="Z163" s="39"/>
      <c r="AA163" s="39"/>
      <c r="AB163" s="39"/>
      <c r="AC163" s="39"/>
      <c r="AD163" s="39"/>
      <c r="AE163" s="39">
        <f t="shared" si="58"/>
        <v>0</v>
      </c>
      <c r="AF163" s="39">
        <f t="shared" si="74"/>
        <v>0</v>
      </c>
      <c r="AG163" s="39">
        <f t="shared" si="75"/>
        <v>0</v>
      </c>
      <c r="AH163" s="39">
        <f t="shared" si="59"/>
        <v>1.7000000000000015E-2</v>
      </c>
      <c r="AJ163" s="39">
        <f t="shared" si="76"/>
        <v>0.52949046595522054</v>
      </c>
      <c r="AK163" s="39">
        <f t="shared" si="60"/>
        <v>0.21217353202413525</v>
      </c>
      <c r="AL163" s="39">
        <f t="shared" si="61"/>
        <v>0.30248649355477486</v>
      </c>
      <c r="AM163" s="39"/>
      <c r="AS163" s="39"/>
      <c r="AT163" s="39">
        <f t="shared" si="77"/>
        <v>0</v>
      </c>
      <c r="AU163" s="39">
        <f t="shared" si="78"/>
        <v>0</v>
      </c>
      <c r="AW163" s="38">
        <f t="shared" si="79"/>
        <v>2718.9774700595008</v>
      </c>
      <c r="AX163" s="38">
        <f t="shared" si="82"/>
        <v>1571.5250643771642</v>
      </c>
      <c r="AY163" s="38">
        <f t="shared" si="83"/>
        <v>1674.3292568735915</v>
      </c>
      <c r="AZ163" s="38">
        <f t="shared" si="62"/>
        <v>0</v>
      </c>
      <c r="BA163" s="38">
        <f t="shared" si="63"/>
        <v>0</v>
      </c>
      <c r="BB163" s="38">
        <f t="shared" si="64"/>
        <v>0</v>
      </c>
      <c r="BC163" s="38">
        <f t="shared" si="65"/>
        <v>0</v>
      </c>
      <c r="BD163" s="38">
        <f t="shared" si="66"/>
        <v>0</v>
      </c>
      <c r="BE163" s="38">
        <f t="shared" si="67"/>
        <v>0</v>
      </c>
      <c r="BF163" s="38">
        <f t="shared" si="68"/>
        <v>0</v>
      </c>
      <c r="BG163" s="38">
        <f t="shared" si="80"/>
        <v>0</v>
      </c>
      <c r="BH163" s="38">
        <f t="shared" si="81"/>
        <v>0</v>
      </c>
      <c r="BI163" s="61">
        <f t="shared" si="69"/>
        <v>5964.8317913102564</v>
      </c>
    </row>
    <row r="164" spans="1:61" x14ac:dyDescent="0.3">
      <c r="A164" s="197" t="s">
        <v>3933</v>
      </c>
      <c r="B164" s="84" t="s">
        <v>53</v>
      </c>
      <c r="C164" s="84" t="s">
        <v>53</v>
      </c>
      <c r="D164" s="63">
        <f>VLOOKUP(B164,Площадь!$D$2:$E$795,2,0)</f>
        <v>36.799999999999997</v>
      </c>
      <c r="E164" s="72"/>
      <c r="F164" s="87"/>
      <c r="G164" s="87"/>
      <c r="H164" s="87"/>
      <c r="I164" s="87"/>
      <c r="J164" s="88"/>
      <c r="K164" s="88"/>
      <c r="L164" s="88"/>
      <c r="M164" s="88"/>
      <c r="N164" s="88"/>
      <c r="O164" s="88"/>
      <c r="P164" s="88">
        <v>15</v>
      </c>
      <c r="Q164" s="88">
        <v>31</v>
      </c>
      <c r="R164">
        <f t="shared" si="57"/>
        <v>46</v>
      </c>
      <c r="S164" s="162">
        <f>VLOOKUP(C164,'Общие показания'!A:I,9,0)</f>
        <v>1.177918005727882</v>
      </c>
      <c r="T164" s="73">
        <f>VLOOKUP(B164,'Общие показания'!$A$2:$S$795,19,0)</f>
        <v>1.7000000000000015E-2</v>
      </c>
      <c r="U164" s="39">
        <f t="shared" si="70"/>
        <v>0</v>
      </c>
      <c r="V164" s="39">
        <f t="shared" si="71"/>
        <v>0</v>
      </c>
      <c r="W164" s="39">
        <f t="shared" si="72"/>
        <v>0</v>
      </c>
      <c r="X164" s="39"/>
      <c r="Y164" s="39">
        <f t="shared" si="73"/>
        <v>-1.177918005727882</v>
      </c>
      <c r="Z164" s="39"/>
      <c r="AA164" s="39"/>
      <c r="AB164" s="39"/>
      <c r="AC164" s="39"/>
      <c r="AD164" s="39"/>
      <c r="AE164" s="39">
        <f t="shared" si="58"/>
        <v>0</v>
      </c>
      <c r="AF164" s="39">
        <f t="shared" si="74"/>
        <v>5.2942340555464382E-3</v>
      </c>
      <c r="AG164" s="39">
        <f t="shared" si="75"/>
        <v>1.1705765944453578E-2</v>
      </c>
      <c r="AH164" s="39">
        <f t="shared" si="59"/>
        <v>0</v>
      </c>
      <c r="AJ164" s="39">
        <f t="shared" si="76"/>
        <v>0</v>
      </c>
      <c r="AK164" s="39">
        <f t="shared" si="60"/>
        <v>0</v>
      </c>
      <c r="AL164" s="39">
        <f t="shared" si="61"/>
        <v>0</v>
      </c>
      <c r="AM164" s="39"/>
      <c r="AS164" s="39"/>
      <c r="AT164" s="39">
        <f t="shared" si="77"/>
        <v>0.12362688977720951</v>
      </c>
      <c r="AU164" s="39">
        <f t="shared" si="78"/>
        <v>0.39663367113357084</v>
      </c>
      <c r="AW164" s="38">
        <f t="shared" si="79"/>
        <v>0</v>
      </c>
      <c r="AX164" s="38">
        <f t="shared" si="82"/>
        <v>0</v>
      </c>
      <c r="AY164" s="38">
        <f t="shared" si="83"/>
        <v>0</v>
      </c>
      <c r="AZ164" s="38">
        <f t="shared" si="62"/>
        <v>0</v>
      </c>
      <c r="BA164" s="38">
        <f t="shared" si="63"/>
        <v>0</v>
      </c>
      <c r="BB164" s="38">
        <f t="shared" si="64"/>
        <v>0</v>
      </c>
      <c r="BC164" s="38">
        <f t="shared" si="65"/>
        <v>0</v>
      </c>
      <c r="BD164" s="38">
        <f t="shared" si="66"/>
        <v>0</v>
      </c>
      <c r="BE164" s="38">
        <f t="shared" si="67"/>
        <v>0</v>
      </c>
      <c r="BF164" s="38">
        <f t="shared" si="68"/>
        <v>0</v>
      </c>
      <c r="BG164" s="38">
        <f t="shared" si="80"/>
        <v>346.07070797169678</v>
      </c>
      <c r="BH164" s="38">
        <f t="shared" si="81"/>
        <v>1096.1300513147658</v>
      </c>
      <c r="BI164" s="61">
        <f t="shared" si="69"/>
        <v>1442.2007592864625</v>
      </c>
    </row>
    <row r="165" spans="1:61" x14ac:dyDescent="0.3">
      <c r="A165" s="84" t="s">
        <v>1408</v>
      </c>
      <c r="B165" s="84" t="s">
        <v>289</v>
      </c>
      <c r="C165" s="84" t="s">
        <v>289</v>
      </c>
      <c r="D165" s="63">
        <f>VLOOKUP(B165,Площадь!$D$2:$E$795,2,0)</f>
        <v>22.7</v>
      </c>
      <c r="E165" s="72"/>
      <c r="F165" s="87">
        <v>31</v>
      </c>
      <c r="G165" s="87">
        <v>29</v>
      </c>
      <c r="H165" s="87">
        <v>31</v>
      </c>
      <c r="I165" s="87"/>
      <c r="J165" s="88"/>
      <c r="K165" s="88"/>
      <c r="L165" s="88"/>
      <c r="M165" s="88"/>
      <c r="N165" s="88"/>
      <c r="O165" s="88"/>
      <c r="P165" s="88">
        <v>15</v>
      </c>
      <c r="Q165" s="88">
        <v>31</v>
      </c>
      <c r="R165">
        <f t="shared" si="57"/>
        <v>137</v>
      </c>
      <c r="S165" s="162">
        <f>VLOOKUP(C165,'Общие показания'!A:I,9,0)</f>
        <v>0.72659616114192727</v>
      </c>
      <c r="T165" s="73">
        <f>VLOOKUP(B165,'Общие показания'!$A$2:$S$795,19,0)</f>
        <v>0.24899999999999967</v>
      </c>
      <c r="U165" s="39">
        <f t="shared" si="70"/>
        <v>0.29818764440635787</v>
      </c>
      <c r="V165" s="39">
        <f t="shared" si="71"/>
        <v>0.23024708027249235</v>
      </c>
      <c r="W165" s="39">
        <f t="shared" si="72"/>
        <v>0.1981614364630771</v>
      </c>
      <c r="X165" s="39"/>
      <c r="Y165" s="39">
        <f t="shared" si="73"/>
        <v>0</v>
      </c>
      <c r="Z165" s="39"/>
      <c r="AA165" s="39"/>
      <c r="AB165" s="39"/>
      <c r="AC165" s="39"/>
      <c r="AD165" s="39"/>
      <c r="AE165" s="39">
        <f t="shared" si="58"/>
        <v>0</v>
      </c>
      <c r="AF165" s="39">
        <f t="shared" si="74"/>
        <v>7.7544957637121187E-2</v>
      </c>
      <c r="AG165" s="39">
        <f t="shared" si="75"/>
        <v>0.17145504236287848</v>
      </c>
      <c r="AH165" s="39">
        <f t="shared" si="59"/>
        <v>0</v>
      </c>
      <c r="AJ165" s="39">
        <f t="shared" si="76"/>
        <v>0.32661504285824744</v>
      </c>
      <c r="AK165" s="39">
        <f t="shared" si="60"/>
        <v>0.13087878198227909</v>
      </c>
      <c r="AL165" s="39">
        <f t="shared" si="61"/>
        <v>0.18658813596992907</v>
      </c>
      <c r="AM165" s="39"/>
      <c r="AS165" s="39"/>
      <c r="AT165" s="39">
        <f t="shared" si="77"/>
        <v>7.6258978204963482E-2</v>
      </c>
      <c r="AU165" s="39">
        <f t="shared" si="78"/>
        <v>0.24466261779163204</v>
      </c>
      <c r="AW165" s="38">
        <f t="shared" si="79"/>
        <v>1677.195341585616</v>
      </c>
      <c r="AX165" s="38">
        <f t="shared" si="82"/>
        <v>969.39181960221833</v>
      </c>
      <c r="AY165" s="38">
        <f t="shared" si="83"/>
        <v>1032.8063622562645</v>
      </c>
      <c r="AZ165" s="38">
        <f t="shared" si="62"/>
        <v>0</v>
      </c>
      <c r="BA165" s="38">
        <f t="shared" si="63"/>
        <v>0</v>
      </c>
      <c r="BB165" s="38">
        <f t="shared" si="64"/>
        <v>0</v>
      </c>
      <c r="BC165" s="38">
        <f t="shared" si="65"/>
        <v>0</v>
      </c>
      <c r="BD165" s="38">
        <f t="shared" si="66"/>
        <v>0</v>
      </c>
      <c r="BE165" s="38">
        <f t="shared" si="67"/>
        <v>0</v>
      </c>
      <c r="BF165" s="38">
        <f t="shared" si="68"/>
        <v>0</v>
      </c>
      <c r="BG165" s="38">
        <f t="shared" si="80"/>
        <v>412.86513321705849</v>
      </c>
      <c r="BH165" s="38">
        <f t="shared" si="81"/>
        <v>1117.0096022123619</v>
      </c>
      <c r="BI165" s="61">
        <f t="shared" si="69"/>
        <v>5209.2682588735188</v>
      </c>
    </row>
    <row r="166" spans="1:61" x14ac:dyDescent="0.3">
      <c r="A166" s="84" t="s">
        <v>2263</v>
      </c>
      <c r="B166" s="84" t="s">
        <v>107</v>
      </c>
      <c r="C166" s="84" t="s">
        <v>107</v>
      </c>
      <c r="D166" s="63">
        <f>VLOOKUP(B166,Площадь!$D$2:$E$795,2,0)</f>
        <v>58.6</v>
      </c>
      <c r="E166" s="72"/>
      <c r="F166" s="87">
        <v>31</v>
      </c>
      <c r="G166" s="87">
        <v>29</v>
      </c>
      <c r="H166" s="87">
        <v>31</v>
      </c>
      <c r="I166" s="87"/>
      <c r="J166" s="88"/>
      <c r="K166" s="88"/>
      <c r="L166" s="88"/>
      <c r="M166" s="88"/>
      <c r="N166" s="88"/>
      <c r="O166" s="88"/>
      <c r="P166" s="88">
        <v>15</v>
      </c>
      <c r="Q166" s="88">
        <v>31</v>
      </c>
      <c r="R166">
        <f t="shared" si="57"/>
        <v>137</v>
      </c>
      <c r="S166" s="162">
        <f>VLOOKUP(C166,'Общие показания'!A:I,9,0)</f>
        <v>3.4969999999999999</v>
      </c>
      <c r="T166" s="73">
        <f>VLOOKUP(B166,'Общие показания'!$A$2:$S$795,19,0)</f>
        <v>0.66900000000000048</v>
      </c>
      <c r="U166" s="39">
        <f t="shared" si="70"/>
        <v>1.4351330880281774</v>
      </c>
      <c r="V166" s="39">
        <f t="shared" si="71"/>
        <v>1.1081451881709428</v>
      </c>
      <c r="W166" s="39">
        <f t="shared" si="72"/>
        <v>0.95372172380087961</v>
      </c>
      <c r="X166" s="39"/>
      <c r="Y166" s="39">
        <f t="shared" si="73"/>
        <v>0</v>
      </c>
      <c r="Z166" s="39"/>
      <c r="AA166" s="39"/>
      <c r="AB166" s="39"/>
      <c r="AC166" s="39"/>
      <c r="AD166" s="39"/>
      <c r="AE166" s="39">
        <f t="shared" si="58"/>
        <v>0</v>
      </c>
      <c r="AF166" s="39">
        <f t="shared" si="74"/>
        <v>0.20834368136238626</v>
      </c>
      <c r="AG166" s="39">
        <f t="shared" si="75"/>
        <v>0.46065631863761425</v>
      </c>
      <c r="AH166" s="39">
        <f t="shared" si="59"/>
        <v>0</v>
      </c>
      <c r="AJ166" s="39">
        <f t="shared" si="76"/>
        <v>0.84315601372217186</v>
      </c>
      <c r="AK166" s="39">
        <f t="shared" si="60"/>
        <v>0.33786328740799804</v>
      </c>
      <c r="AL166" s="39">
        <f t="shared" si="61"/>
        <v>0.48167686201928828</v>
      </c>
      <c r="AM166" s="39"/>
      <c r="AS166" s="39"/>
      <c r="AT166" s="39">
        <f t="shared" si="77"/>
        <v>0.1968623842647956</v>
      </c>
      <c r="AU166" s="39">
        <f t="shared" si="78"/>
        <v>0.63159600892465362</v>
      </c>
      <c r="AW166" s="38">
        <f t="shared" si="79"/>
        <v>6115.7481331745685</v>
      </c>
      <c r="AX166" s="38">
        <f t="shared" si="82"/>
        <v>3881.6073115050858</v>
      </c>
      <c r="AY166" s="38">
        <f t="shared" si="83"/>
        <v>3853.1265478322262</v>
      </c>
      <c r="AZ166" s="38">
        <f t="shared" si="62"/>
        <v>0</v>
      </c>
      <c r="BA166" s="38">
        <f t="shared" si="63"/>
        <v>0</v>
      </c>
      <c r="BB166" s="38">
        <f t="shared" si="64"/>
        <v>0</v>
      </c>
      <c r="BC166" s="38">
        <f t="shared" si="65"/>
        <v>0</v>
      </c>
      <c r="BD166" s="38">
        <f t="shared" si="66"/>
        <v>0</v>
      </c>
      <c r="BE166" s="38">
        <f t="shared" si="67"/>
        <v>0</v>
      </c>
      <c r="BF166" s="38">
        <f t="shared" si="68"/>
        <v>0</v>
      </c>
      <c r="BG166" s="38">
        <f t="shared" si="80"/>
        <v>1087.7189543269819</v>
      </c>
      <c r="BH166" s="38">
        <f t="shared" si="81"/>
        <v>2931.9984580150494</v>
      </c>
      <c r="BI166" s="61">
        <f t="shared" si="69"/>
        <v>17870.199404853913</v>
      </c>
    </row>
    <row r="167" spans="1:61" x14ac:dyDescent="0.3">
      <c r="A167" s="84" t="s">
        <v>1200</v>
      </c>
      <c r="B167" s="84" t="s">
        <v>108</v>
      </c>
      <c r="C167" s="84" t="s">
        <v>108</v>
      </c>
      <c r="D167" s="63">
        <f>VLOOKUP(B167,Площадь!$D$2:$E$795,2,0)</f>
        <v>69.8</v>
      </c>
      <c r="E167" s="72"/>
      <c r="F167" s="87">
        <v>31</v>
      </c>
      <c r="G167" s="87">
        <v>29</v>
      </c>
      <c r="H167" s="87">
        <v>31</v>
      </c>
      <c r="I167" s="87"/>
      <c r="J167" s="88"/>
      <c r="K167" s="88"/>
      <c r="L167" s="88"/>
      <c r="M167" s="88"/>
      <c r="N167" s="88"/>
      <c r="O167" s="88"/>
      <c r="P167" s="88">
        <v>15</v>
      </c>
      <c r="Q167" s="88">
        <v>31</v>
      </c>
      <c r="R167">
        <f t="shared" si="57"/>
        <v>137</v>
      </c>
      <c r="S167" s="162">
        <f>VLOOKUP(C167,'Общие показания'!A:I,9,0)</f>
        <v>0</v>
      </c>
      <c r="T167" s="73">
        <f>VLOOKUP(B167,'Общие показания'!$A$2:$S$795,19,0)</f>
        <v>0</v>
      </c>
      <c r="U167" s="39">
        <f t="shared" si="70"/>
        <v>0</v>
      </c>
      <c r="V167" s="39">
        <f t="shared" si="71"/>
        <v>0</v>
      </c>
      <c r="W167" s="39">
        <f t="shared" si="72"/>
        <v>0</v>
      </c>
      <c r="X167" s="39"/>
      <c r="Y167" s="39">
        <f t="shared" si="73"/>
        <v>0</v>
      </c>
      <c r="Z167" s="39"/>
      <c r="AA167" s="39"/>
      <c r="AB167" s="39"/>
      <c r="AC167" s="39"/>
      <c r="AD167" s="39"/>
      <c r="AE167" s="39">
        <f t="shared" si="58"/>
        <v>0</v>
      </c>
      <c r="AF167" s="39">
        <f t="shared" si="74"/>
        <v>0</v>
      </c>
      <c r="AG167" s="39">
        <f t="shared" si="75"/>
        <v>0</v>
      </c>
      <c r="AH167" s="39">
        <f t="shared" si="59"/>
        <v>0</v>
      </c>
      <c r="AJ167" s="39">
        <f t="shared" si="76"/>
        <v>1.0043052859694128</v>
      </c>
      <c r="AK167" s="39">
        <f t="shared" si="60"/>
        <v>0.4024378406327348</v>
      </c>
      <c r="AL167" s="39">
        <f t="shared" si="61"/>
        <v>0.57373796875335015</v>
      </c>
      <c r="AM167" s="39"/>
      <c r="AS167" s="39"/>
      <c r="AT167" s="39">
        <f t="shared" si="77"/>
        <v>0.23448795941438108</v>
      </c>
      <c r="AU167" s="39">
        <f t="shared" si="78"/>
        <v>0.75231060448704468</v>
      </c>
      <c r="AW167" s="38">
        <f t="shared" si="79"/>
        <v>2695.9169374448529</v>
      </c>
      <c r="AX167" s="38">
        <f t="shared" si="82"/>
        <v>1080.2880418808879</v>
      </c>
      <c r="AY167" s="38">
        <f t="shared" si="83"/>
        <v>1540.1192538027431</v>
      </c>
      <c r="AZ167" s="38">
        <f t="shared" si="62"/>
        <v>0</v>
      </c>
      <c r="BA167" s="38">
        <f t="shared" si="63"/>
        <v>0</v>
      </c>
      <c r="BB167" s="38">
        <f t="shared" si="64"/>
        <v>0</v>
      </c>
      <c r="BC167" s="38">
        <f t="shared" si="65"/>
        <v>0</v>
      </c>
      <c r="BD167" s="38">
        <f t="shared" si="66"/>
        <v>0</v>
      </c>
      <c r="BE167" s="38">
        <f t="shared" si="67"/>
        <v>0</v>
      </c>
      <c r="BF167" s="38">
        <f t="shared" si="68"/>
        <v>0</v>
      </c>
      <c r="BG167" s="38">
        <f t="shared" si="80"/>
        <v>629.45009873358799</v>
      </c>
      <c r="BH167" s="38">
        <f t="shared" si="81"/>
        <v>2019.4724942608434</v>
      </c>
      <c r="BI167" s="61">
        <f t="shared" si="69"/>
        <v>7965.2468261229151</v>
      </c>
    </row>
    <row r="168" spans="1:61" x14ac:dyDescent="0.3">
      <c r="A168" s="84" t="s">
        <v>1021</v>
      </c>
      <c r="B168" s="84" t="s">
        <v>200</v>
      </c>
      <c r="C168" s="84" t="s">
        <v>200</v>
      </c>
      <c r="D168" s="63">
        <f>VLOOKUP(B168,Площадь!$D$2:$E$795,2,0)</f>
        <v>57.1</v>
      </c>
      <c r="E168" s="72"/>
      <c r="F168" s="87">
        <v>31</v>
      </c>
      <c r="G168" s="87">
        <v>29</v>
      </c>
      <c r="H168" s="87">
        <v>31</v>
      </c>
      <c r="I168" s="87"/>
      <c r="J168" s="88"/>
      <c r="K168" s="88"/>
      <c r="L168" s="88"/>
      <c r="M168" s="88"/>
      <c r="N168" s="88"/>
      <c r="O168" s="88"/>
      <c r="P168" s="88">
        <v>15</v>
      </c>
      <c r="Q168" s="88">
        <v>31</v>
      </c>
      <c r="R168">
        <f t="shared" si="57"/>
        <v>137</v>
      </c>
      <c r="S168" s="162">
        <f>VLOOKUP(C168,'Общие показания'!A:I,9,0)</f>
        <v>1.827693427365817</v>
      </c>
      <c r="T168" s="73">
        <f>VLOOKUP(B168,'Общие показания'!$A$2:$S$795,19,0)</f>
        <v>0.35500000000000043</v>
      </c>
      <c r="U168" s="39">
        <f t="shared" si="70"/>
        <v>0.75006671786797496</v>
      </c>
      <c r="V168" s="39">
        <f t="shared" si="71"/>
        <v>0.57916776579556439</v>
      </c>
      <c r="W168" s="39">
        <f t="shared" si="72"/>
        <v>0.49845894370227761</v>
      </c>
      <c r="X168" s="39"/>
      <c r="Y168" s="39">
        <f t="shared" si="73"/>
        <v>0</v>
      </c>
      <c r="Z168" s="39"/>
      <c r="AA168" s="39"/>
      <c r="AB168" s="39"/>
      <c r="AC168" s="39"/>
      <c r="AD168" s="39"/>
      <c r="AE168" s="39">
        <f t="shared" si="58"/>
        <v>0</v>
      </c>
      <c r="AF168" s="39">
        <f t="shared" si="74"/>
        <v>0.11055606410111683</v>
      </c>
      <c r="AG168" s="39">
        <f t="shared" si="75"/>
        <v>0.24444393589888361</v>
      </c>
      <c r="AH168" s="39">
        <f t="shared" si="59"/>
        <v>0</v>
      </c>
      <c r="AJ168" s="39">
        <f t="shared" si="76"/>
        <v>0.82157352190334498</v>
      </c>
      <c r="AK168" s="39">
        <f t="shared" si="60"/>
        <v>0.32921490974397077</v>
      </c>
      <c r="AL168" s="39">
        <f t="shared" si="61"/>
        <v>0.46934724951026213</v>
      </c>
      <c r="AM168" s="39"/>
      <c r="AS168" s="39"/>
      <c r="AT168" s="39">
        <f t="shared" si="77"/>
        <v>0.19182324473583326</v>
      </c>
      <c r="AU168" s="39">
        <f t="shared" si="78"/>
        <v>0.61542887559040482</v>
      </c>
      <c r="AW168" s="38">
        <f t="shared" si="79"/>
        <v>4218.848194032541</v>
      </c>
      <c r="AX168" s="38">
        <f t="shared" si="82"/>
        <v>2438.4261189113067</v>
      </c>
      <c r="AY168" s="38">
        <f t="shared" si="83"/>
        <v>2597.9402328120132</v>
      </c>
      <c r="AZ168" s="38">
        <f t="shared" si="62"/>
        <v>0</v>
      </c>
      <c r="BA168" s="38">
        <f t="shared" si="63"/>
        <v>0</v>
      </c>
      <c r="BB168" s="38">
        <f t="shared" si="64"/>
        <v>0</v>
      </c>
      <c r="BC168" s="38">
        <f t="shared" si="65"/>
        <v>0</v>
      </c>
      <c r="BD168" s="38">
        <f t="shared" si="66"/>
        <v>0</v>
      </c>
      <c r="BE168" s="38">
        <f t="shared" si="67"/>
        <v>0</v>
      </c>
      <c r="BF168" s="38">
        <f t="shared" si="68"/>
        <v>0</v>
      </c>
      <c r="BG168" s="38">
        <f t="shared" si="80"/>
        <v>811.69492146955531</v>
      </c>
      <c r="BH168" s="38">
        <f t="shared" si="81"/>
        <v>2308.2081802493863</v>
      </c>
      <c r="BI168" s="61">
        <f t="shared" si="69"/>
        <v>12375.117647474804</v>
      </c>
    </row>
    <row r="169" spans="1:61" x14ac:dyDescent="0.3">
      <c r="A169" s="84" t="s">
        <v>2181</v>
      </c>
      <c r="B169" s="84" t="s">
        <v>342</v>
      </c>
      <c r="C169" s="84" t="s">
        <v>342</v>
      </c>
      <c r="D169" s="63">
        <f>VLOOKUP(B169,Площадь!$D$2:$E$795,2,0)</f>
        <v>33.1</v>
      </c>
      <c r="E169" s="72"/>
      <c r="F169" s="87">
        <v>31</v>
      </c>
      <c r="G169" s="87">
        <v>29</v>
      </c>
      <c r="H169" s="87">
        <v>31</v>
      </c>
      <c r="I169" s="87"/>
      <c r="J169" s="88"/>
      <c r="K169" s="88"/>
      <c r="L169" s="88"/>
      <c r="M169" s="88"/>
      <c r="N169" s="88"/>
      <c r="O169" s="88"/>
      <c r="P169" s="88">
        <v>15</v>
      </c>
      <c r="Q169" s="88">
        <v>31</v>
      </c>
      <c r="R169">
        <f t="shared" si="57"/>
        <v>137</v>
      </c>
      <c r="S169" s="162">
        <f>VLOOKUP(C169,'Общие показания'!A:I,9,0)</f>
        <v>0.66699999999999982</v>
      </c>
      <c r="T169" s="73">
        <f>VLOOKUP(B169,'Общие показания'!$A$2:$S$795,19,0)</f>
        <v>9.1999999999999638E-2</v>
      </c>
      <c r="U169" s="39">
        <f t="shared" si="70"/>
        <v>0.27372998848006697</v>
      </c>
      <c r="V169" s="39">
        <f t="shared" si="71"/>
        <v>0.21136197898484949</v>
      </c>
      <c r="W169" s="39">
        <f t="shared" si="72"/>
        <v>0.18190803253508336</v>
      </c>
      <c r="X169" s="39"/>
      <c r="Y169" s="39">
        <f t="shared" si="73"/>
        <v>0</v>
      </c>
      <c r="Z169" s="39"/>
      <c r="AA169" s="39"/>
      <c r="AB169" s="39"/>
      <c r="AC169" s="39"/>
      <c r="AD169" s="39"/>
      <c r="AE169" s="39">
        <f t="shared" si="58"/>
        <v>0</v>
      </c>
      <c r="AF169" s="39">
        <f t="shared" si="74"/>
        <v>2.8651149006486468E-2</v>
      </c>
      <c r="AG169" s="39">
        <f t="shared" si="75"/>
        <v>6.3348850993513173E-2</v>
      </c>
      <c r="AH169" s="39">
        <f t="shared" si="59"/>
        <v>0</v>
      </c>
      <c r="AJ169" s="39">
        <f t="shared" si="76"/>
        <v>0.47625365280211412</v>
      </c>
      <c r="AK169" s="39">
        <f t="shared" si="60"/>
        <v>0.19084086711953471</v>
      </c>
      <c r="AL169" s="39">
        <f t="shared" si="61"/>
        <v>0.27207344936584371</v>
      </c>
      <c r="AM169" s="39"/>
      <c r="AS169" s="39"/>
      <c r="AT169" s="39">
        <f t="shared" si="77"/>
        <v>0.11119701227243574</v>
      </c>
      <c r="AU169" s="39">
        <f t="shared" si="78"/>
        <v>0.35675474224242382</v>
      </c>
      <c r="AW169" s="38">
        <f t="shared" si="79"/>
        <v>2013.2260873122357</v>
      </c>
      <c r="AX169" s="38">
        <f t="shared" si="82"/>
        <v>1079.6572319687648</v>
      </c>
      <c r="AY169" s="38">
        <f t="shared" si="83"/>
        <v>1218.6497307555726</v>
      </c>
      <c r="AZ169" s="38">
        <f t="shared" si="62"/>
        <v>0</v>
      </c>
      <c r="BA169" s="38">
        <f t="shared" si="63"/>
        <v>0</v>
      </c>
      <c r="BB169" s="38">
        <f t="shared" si="64"/>
        <v>0</v>
      </c>
      <c r="BC169" s="38">
        <f t="shared" si="65"/>
        <v>0</v>
      </c>
      <c r="BD169" s="38">
        <f t="shared" si="66"/>
        <v>0</v>
      </c>
      <c r="BE169" s="38">
        <f t="shared" si="67"/>
        <v>0</v>
      </c>
      <c r="BF169" s="38">
        <f t="shared" si="68"/>
        <v>0</v>
      </c>
      <c r="BG169" s="38">
        <f t="shared" si="80"/>
        <v>375.40281021068768</v>
      </c>
      <c r="BH169" s="38">
        <f t="shared" si="81"/>
        <v>1127.7092815388198</v>
      </c>
      <c r="BI169" s="61">
        <f t="shared" si="69"/>
        <v>5814.6451417860808</v>
      </c>
    </row>
    <row r="170" spans="1:61" x14ac:dyDescent="0.3">
      <c r="A170" s="84" t="s">
        <v>708</v>
      </c>
      <c r="B170" s="84" t="s">
        <v>222</v>
      </c>
      <c r="C170" s="84" t="s">
        <v>222</v>
      </c>
      <c r="D170" s="63">
        <f>VLOOKUP(B170,Площадь!$D$2:$E$795,2,0)</f>
        <v>33.1</v>
      </c>
      <c r="E170" s="72"/>
      <c r="F170" s="87">
        <v>31</v>
      </c>
      <c r="G170" s="87">
        <v>29</v>
      </c>
      <c r="H170" s="87">
        <v>31</v>
      </c>
      <c r="I170" s="87"/>
      <c r="J170" s="88"/>
      <c r="K170" s="88"/>
      <c r="L170" s="88"/>
      <c r="M170" s="88"/>
      <c r="N170" s="88"/>
      <c r="O170" s="88"/>
      <c r="P170" s="88">
        <v>15</v>
      </c>
      <c r="Q170" s="88">
        <v>31</v>
      </c>
      <c r="R170">
        <f t="shared" si="57"/>
        <v>137</v>
      </c>
      <c r="S170" s="162">
        <f>VLOOKUP(C170,'Общие показания'!A:I,9,0)</f>
        <v>1.0594860323258939</v>
      </c>
      <c r="T170" s="73">
        <f>VLOOKUP(B170,'Общие показания'!$A$2:$S$795,19,0)</f>
        <v>0.465861149700591</v>
      </c>
      <c r="U170" s="39">
        <f t="shared" si="70"/>
        <v>0.43480224801103279</v>
      </c>
      <c r="V170" s="39">
        <f t="shared" si="71"/>
        <v>0.33573472938411875</v>
      </c>
      <c r="W170" s="39">
        <f t="shared" si="72"/>
        <v>0.28894905493074236</v>
      </c>
      <c r="X170" s="39"/>
      <c r="Y170" s="39">
        <f t="shared" si="73"/>
        <v>0</v>
      </c>
      <c r="Z170" s="39"/>
      <c r="AA170" s="39"/>
      <c r="AB170" s="39"/>
      <c r="AC170" s="39"/>
      <c r="AD170" s="39"/>
      <c r="AE170" s="39">
        <f t="shared" si="58"/>
        <v>0</v>
      </c>
      <c r="AF170" s="39">
        <f t="shared" si="74"/>
        <v>0.145081056700052</v>
      </c>
      <c r="AG170" s="39">
        <f t="shared" si="75"/>
        <v>0.320780093000539</v>
      </c>
      <c r="AH170" s="39">
        <f t="shared" si="59"/>
        <v>0</v>
      </c>
      <c r="AJ170" s="39">
        <f t="shared" si="76"/>
        <v>0.47625365280211412</v>
      </c>
      <c r="AK170" s="39">
        <f t="shared" si="60"/>
        <v>0.19084086711953471</v>
      </c>
      <c r="AL170" s="39">
        <f t="shared" si="61"/>
        <v>0.27207344936584371</v>
      </c>
      <c r="AM170" s="39"/>
      <c r="AS170" s="39"/>
      <c r="AT170" s="39">
        <f t="shared" si="77"/>
        <v>0.11119701227243574</v>
      </c>
      <c r="AU170" s="39">
        <f t="shared" si="78"/>
        <v>0.35675474224242382</v>
      </c>
      <c r="AW170" s="38">
        <f t="shared" si="79"/>
        <v>2445.6020179067791</v>
      </c>
      <c r="AX170" s="38">
        <f t="shared" si="82"/>
        <v>1413.5184682305473</v>
      </c>
      <c r="AY170" s="38">
        <f t="shared" si="83"/>
        <v>1505.9863696335838</v>
      </c>
      <c r="AZ170" s="38">
        <f t="shared" si="62"/>
        <v>0</v>
      </c>
      <c r="BA170" s="38">
        <f t="shared" si="63"/>
        <v>0</v>
      </c>
      <c r="BB170" s="38">
        <f t="shared" si="64"/>
        <v>0</v>
      </c>
      <c r="BC170" s="38">
        <f t="shared" si="65"/>
        <v>0</v>
      </c>
      <c r="BD170" s="38">
        <f t="shared" si="66"/>
        <v>0</v>
      </c>
      <c r="BE170" s="38">
        <f t="shared" si="67"/>
        <v>0</v>
      </c>
      <c r="BF170" s="38">
        <f t="shared" si="68"/>
        <v>0</v>
      </c>
      <c r="BG170" s="38">
        <f t="shared" si="80"/>
        <v>687.94259722698723</v>
      </c>
      <c r="BH170" s="38">
        <f t="shared" si="81"/>
        <v>1818.7474103328</v>
      </c>
      <c r="BI170" s="61">
        <f t="shared" si="69"/>
        <v>7871.7968633306973</v>
      </c>
    </row>
    <row r="171" spans="1:61" x14ac:dyDescent="0.3">
      <c r="A171" s="84" t="s">
        <v>2534</v>
      </c>
      <c r="B171" s="84" t="s">
        <v>149</v>
      </c>
      <c r="C171" s="84" t="s">
        <v>149</v>
      </c>
      <c r="D171" s="63">
        <f>VLOOKUP(B171,Площадь!$D$2:$E$795,2,0)</f>
        <v>32.4</v>
      </c>
      <c r="E171" s="72"/>
      <c r="F171" s="87">
        <v>31</v>
      </c>
      <c r="G171" s="87">
        <v>29</v>
      </c>
      <c r="H171" s="87">
        <v>31</v>
      </c>
      <c r="I171" s="87"/>
      <c r="J171" s="88"/>
      <c r="K171" s="88"/>
      <c r="L171" s="88"/>
      <c r="M171" s="88"/>
      <c r="N171" s="88"/>
      <c r="O171" s="88"/>
      <c r="P171" s="88">
        <v>15</v>
      </c>
      <c r="Q171" s="88">
        <v>31</v>
      </c>
      <c r="R171">
        <f t="shared" si="57"/>
        <v>137</v>
      </c>
      <c r="S171" s="162">
        <f>VLOOKUP(C171,'Общие показания'!A:I,9,0)</f>
        <v>1.0370799833038962</v>
      </c>
      <c r="T171" s="73">
        <f>VLOOKUP(B171,'Общие показания'!$A$2:$S$795,19,0)</f>
        <v>0.25600000000000023</v>
      </c>
      <c r="U171" s="39">
        <f t="shared" si="70"/>
        <v>0.42560703430687197</v>
      </c>
      <c r="V171" s="39">
        <f t="shared" si="71"/>
        <v>0.32863459915545162</v>
      </c>
      <c r="W171" s="39">
        <f t="shared" si="72"/>
        <v>0.28283834984157258</v>
      </c>
      <c r="X171" s="39"/>
      <c r="Y171" s="39">
        <f t="shared" si="73"/>
        <v>0</v>
      </c>
      <c r="Z171" s="39"/>
      <c r="AA171" s="39"/>
      <c r="AB171" s="39"/>
      <c r="AC171" s="39"/>
      <c r="AD171" s="39"/>
      <c r="AE171" s="39">
        <f t="shared" si="58"/>
        <v>0</v>
      </c>
      <c r="AF171" s="39">
        <f t="shared" si="74"/>
        <v>7.972493636587577E-2</v>
      </c>
      <c r="AG171" s="39">
        <f t="shared" si="75"/>
        <v>0.17627506363412446</v>
      </c>
      <c r="AH171" s="39">
        <f t="shared" si="59"/>
        <v>0</v>
      </c>
      <c r="AJ171" s="39">
        <f t="shared" si="76"/>
        <v>0.46618182328666152</v>
      </c>
      <c r="AK171" s="39">
        <f t="shared" si="60"/>
        <v>0.18680495754298865</v>
      </c>
      <c r="AL171" s="39">
        <f t="shared" si="61"/>
        <v>0.26631963019496485</v>
      </c>
      <c r="AM171" s="39"/>
      <c r="AS171" s="39"/>
      <c r="AT171" s="39">
        <f t="shared" si="77"/>
        <v>0.10884541382558664</v>
      </c>
      <c r="AU171" s="39">
        <f t="shared" si="78"/>
        <v>0.34921008001977433</v>
      </c>
      <c r="AW171" s="38">
        <f t="shared" si="79"/>
        <v>2393.8823377697777</v>
      </c>
      <c r="AX171" s="38">
        <f t="shared" si="82"/>
        <v>1383.625328419025</v>
      </c>
      <c r="AY171" s="38">
        <f t="shared" si="83"/>
        <v>1474.1377152908794</v>
      </c>
      <c r="AZ171" s="38">
        <f t="shared" si="62"/>
        <v>0</v>
      </c>
      <c r="BA171" s="38">
        <f t="shared" si="63"/>
        <v>0</v>
      </c>
      <c r="BB171" s="38">
        <f t="shared" si="64"/>
        <v>0</v>
      </c>
      <c r="BC171" s="38">
        <f t="shared" si="65"/>
        <v>0</v>
      </c>
      <c r="BD171" s="38">
        <f t="shared" si="66"/>
        <v>0</v>
      </c>
      <c r="BE171" s="38">
        <f t="shared" si="67"/>
        <v>0</v>
      </c>
      <c r="BF171" s="38">
        <f t="shared" si="68"/>
        <v>0</v>
      </c>
      <c r="BG171" s="38">
        <f t="shared" si="80"/>
        <v>506.19070523995401</v>
      </c>
      <c r="BH171" s="38">
        <f t="shared" si="81"/>
        <v>1410.5913002187797</v>
      </c>
      <c r="BI171" s="61">
        <f t="shared" si="69"/>
        <v>7168.427386938416</v>
      </c>
    </row>
    <row r="172" spans="1:61" x14ac:dyDescent="0.3">
      <c r="A172" s="84" t="s">
        <v>517</v>
      </c>
      <c r="B172" s="84" t="s">
        <v>331</v>
      </c>
      <c r="C172" s="84" t="s">
        <v>331</v>
      </c>
      <c r="D172" s="63">
        <f>VLOOKUP(B172,Площадь!$D$2:$E$795,2,0)</f>
        <v>36.700000000000003</v>
      </c>
      <c r="E172" s="72"/>
      <c r="F172" s="87">
        <v>31</v>
      </c>
      <c r="G172" s="87">
        <v>29</v>
      </c>
      <c r="H172" s="87">
        <v>31</v>
      </c>
      <c r="I172" s="87"/>
      <c r="J172" s="88"/>
      <c r="K172" s="88"/>
      <c r="L172" s="88"/>
      <c r="M172" s="88"/>
      <c r="N172" s="88"/>
      <c r="O172" s="88"/>
      <c r="P172" s="88">
        <v>15</v>
      </c>
      <c r="Q172" s="88">
        <v>31</v>
      </c>
      <c r="R172">
        <f t="shared" si="57"/>
        <v>137</v>
      </c>
      <c r="S172" s="162">
        <f>VLOOKUP(C172,'Общие показания'!A:I,9,0)</f>
        <v>0.48300000000000054</v>
      </c>
      <c r="T172" s="73">
        <f>VLOOKUP(B172,'Общие показания'!$A$2:$S$795,19,0)</f>
        <v>0.29800000000000004</v>
      </c>
      <c r="U172" s="39">
        <f t="shared" si="70"/>
        <v>0.19821826752004876</v>
      </c>
      <c r="V172" s="39">
        <f t="shared" si="71"/>
        <v>0.15305522616144296</v>
      </c>
      <c r="W172" s="39">
        <f t="shared" si="72"/>
        <v>0.13172650631850882</v>
      </c>
      <c r="X172" s="39"/>
      <c r="Y172" s="39">
        <f t="shared" si="73"/>
        <v>0</v>
      </c>
      <c r="Z172" s="39"/>
      <c r="AA172" s="39"/>
      <c r="AB172" s="39"/>
      <c r="AC172" s="39"/>
      <c r="AD172" s="39"/>
      <c r="AE172" s="39">
        <f t="shared" si="58"/>
        <v>0</v>
      </c>
      <c r="AF172" s="39">
        <f t="shared" si="74"/>
        <v>9.2804808738402203E-2</v>
      </c>
      <c r="AG172" s="39">
        <f t="shared" si="75"/>
        <v>0.20519519126159785</v>
      </c>
      <c r="AH172" s="39">
        <f t="shared" si="59"/>
        <v>0</v>
      </c>
      <c r="AJ172" s="39">
        <f t="shared" si="76"/>
        <v>0.52805163316729875</v>
      </c>
      <c r="AK172" s="39">
        <f t="shared" si="60"/>
        <v>0.21159697351320014</v>
      </c>
      <c r="AL172" s="39">
        <f t="shared" si="61"/>
        <v>0.30166451938750649</v>
      </c>
      <c r="AM172" s="39"/>
      <c r="AS172" s="39"/>
      <c r="AT172" s="39">
        <f t="shared" si="77"/>
        <v>0.12329094714194537</v>
      </c>
      <c r="AU172" s="39">
        <f t="shared" si="78"/>
        <v>0.39555586224462097</v>
      </c>
      <c r="AW172" s="38">
        <f t="shared" si="79"/>
        <v>1949.5698706090884</v>
      </c>
      <c r="AX172" s="38">
        <f t="shared" si="82"/>
        <v>978.85777871862513</v>
      </c>
      <c r="AY172" s="38">
        <f t="shared" si="83"/>
        <v>1163.3775337641991</v>
      </c>
      <c r="AZ172" s="38">
        <f t="shared" si="62"/>
        <v>0</v>
      </c>
      <c r="BA172" s="38">
        <f t="shared" si="63"/>
        <v>0</v>
      </c>
      <c r="BB172" s="38">
        <f t="shared" si="64"/>
        <v>0</v>
      </c>
      <c r="BC172" s="38">
        <f t="shared" si="65"/>
        <v>0</v>
      </c>
      <c r="BD172" s="38">
        <f t="shared" si="66"/>
        <v>0</v>
      </c>
      <c r="BE172" s="38">
        <f t="shared" si="67"/>
        <v>0</v>
      </c>
      <c r="BF172" s="38">
        <f t="shared" si="68"/>
        <v>0</v>
      </c>
      <c r="BG172" s="38">
        <f t="shared" si="80"/>
        <v>580.07880325496978</v>
      </c>
      <c r="BH172" s="38">
        <f t="shared" si="81"/>
        <v>1612.6320979899535</v>
      </c>
      <c r="BI172" s="61">
        <f t="shared" si="69"/>
        <v>6284.5160843368358</v>
      </c>
    </row>
    <row r="173" spans="1:61" x14ac:dyDescent="0.3">
      <c r="A173" s="84" t="s">
        <v>2518</v>
      </c>
      <c r="B173" s="84" t="s">
        <v>220</v>
      </c>
      <c r="C173" s="84" t="s">
        <v>220</v>
      </c>
      <c r="D173" s="63">
        <f>VLOOKUP(B173,Площадь!$D$2:$E$795,2,0)</f>
        <v>78.400000000000006</v>
      </c>
      <c r="E173" s="72"/>
      <c r="F173" s="87">
        <v>31</v>
      </c>
      <c r="G173" s="87">
        <v>29</v>
      </c>
      <c r="H173" s="87">
        <v>31</v>
      </c>
      <c r="I173" s="87"/>
      <c r="J173" s="88"/>
      <c r="K173" s="88"/>
      <c r="L173" s="88"/>
      <c r="M173" s="88"/>
      <c r="N173" s="88"/>
      <c r="O173" s="88"/>
      <c r="P173" s="88">
        <v>15</v>
      </c>
      <c r="Q173" s="88">
        <v>31</v>
      </c>
      <c r="R173">
        <f t="shared" si="57"/>
        <v>137</v>
      </c>
      <c r="S173" s="162">
        <f>VLOOKUP(C173,'Общие показания'!A:I,9,0)</f>
        <v>2.5094774904637491</v>
      </c>
      <c r="T173" s="73">
        <f>VLOOKUP(B173,'Общие показания'!$A$2:$S$795,19,0)</f>
        <v>1.2909999999999968</v>
      </c>
      <c r="U173" s="39">
        <f t="shared" si="70"/>
        <v>1.0298639348660115</v>
      </c>
      <c r="V173" s="39">
        <f t="shared" si="71"/>
        <v>0.79521458561072256</v>
      </c>
      <c r="W173" s="39">
        <f t="shared" si="72"/>
        <v>0.68439896998701522</v>
      </c>
      <c r="X173" s="39"/>
      <c r="Y173" s="39">
        <f t="shared" si="73"/>
        <v>0</v>
      </c>
      <c r="Z173" s="39"/>
      <c r="AA173" s="39"/>
      <c r="AB173" s="39"/>
      <c r="AC173" s="39"/>
      <c r="AD173" s="39"/>
      <c r="AE173" s="39">
        <f t="shared" si="58"/>
        <v>0</v>
      </c>
      <c r="AF173" s="39">
        <f t="shared" si="74"/>
        <v>0.40205036268884875</v>
      </c>
      <c r="AG173" s="39">
        <f t="shared" si="75"/>
        <v>0.88894963731114818</v>
      </c>
      <c r="AH173" s="39">
        <f t="shared" si="59"/>
        <v>0</v>
      </c>
      <c r="AJ173" s="39">
        <f t="shared" si="76"/>
        <v>1.1280449057306874</v>
      </c>
      <c r="AK173" s="39">
        <f t="shared" si="60"/>
        <v>0.45202187257315779</v>
      </c>
      <c r="AL173" s="39">
        <f t="shared" si="61"/>
        <v>0.64442774713843354</v>
      </c>
      <c r="AM173" s="39"/>
      <c r="AS173" s="39"/>
      <c r="AT173" s="39">
        <f t="shared" si="77"/>
        <v>0.26337902604709856</v>
      </c>
      <c r="AU173" s="39">
        <f t="shared" si="78"/>
        <v>0.84500216893673796</v>
      </c>
      <c r="AW173" s="38">
        <f t="shared" si="79"/>
        <v>5792.604175344155</v>
      </c>
      <c r="AX173" s="38">
        <f t="shared" si="82"/>
        <v>3348.0316588904811</v>
      </c>
      <c r="AY173" s="38">
        <f t="shared" si="83"/>
        <v>3567.0492863828695</v>
      </c>
      <c r="AZ173" s="38">
        <f t="shared" si="62"/>
        <v>0</v>
      </c>
      <c r="BA173" s="38">
        <f t="shared" si="63"/>
        <v>0</v>
      </c>
      <c r="BB173" s="38">
        <f t="shared" si="64"/>
        <v>0</v>
      </c>
      <c r="BC173" s="38">
        <f t="shared" si="65"/>
        <v>0</v>
      </c>
      <c r="BD173" s="38">
        <f t="shared" si="66"/>
        <v>0</v>
      </c>
      <c r="BE173" s="38">
        <f t="shared" si="67"/>
        <v>0</v>
      </c>
      <c r="BF173" s="38">
        <f t="shared" si="68"/>
        <v>0</v>
      </c>
      <c r="BG173" s="38">
        <f t="shared" si="80"/>
        <v>1786.2520339472276</v>
      </c>
      <c r="BH173" s="38">
        <f t="shared" si="81"/>
        <v>4654.550870619576</v>
      </c>
      <c r="BI173" s="61">
        <f t="shared" si="69"/>
        <v>19148.48802518431</v>
      </c>
    </row>
    <row r="174" spans="1:61" x14ac:dyDescent="0.3">
      <c r="A174" s="84" t="s">
        <v>1145</v>
      </c>
      <c r="B174" s="84" t="s">
        <v>110</v>
      </c>
      <c r="C174" s="84" t="s">
        <v>110</v>
      </c>
      <c r="D174" s="63">
        <f>VLOOKUP(B174,Площадь!$D$2:$E$795,2,0)</f>
        <v>36.799999999999997</v>
      </c>
      <c r="E174" s="72"/>
      <c r="F174" s="87">
        <v>31</v>
      </c>
      <c r="G174" s="87">
        <v>29</v>
      </c>
      <c r="H174" s="87">
        <v>31</v>
      </c>
      <c r="I174" s="87"/>
      <c r="J174" s="88"/>
      <c r="K174" s="88"/>
      <c r="L174" s="88"/>
      <c r="M174" s="88"/>
      <c r="N174" s="88"/>
      <c r="O174" s="88"/>
      <c r="P174" s="88">
        <v>15</v>
      </c>
      <c r="Q174" s="88">
        <v>31</v>
      </c>
      <c r="R174">
        <f t="shared" si="57"/>
        <v>137</v>
      </c>
      <c r="S174" s="162">
        <f>VLOOKUP(C174,'Общие показания'!A:I,9,0)</f>
        <v>1.177918005727882</v>
      </c>
      <c r="T174" s="73">
        <f>VLOOKUP(B174,'Общие показания'!$A$2:$S$795,19,0)</f>
        <v>1.0409999999999968</v>
      </c>
      <c r="U174" s="39">
        <f t="shared" si="70"/>
        <v>0.48340552044731133</v>
      </c>
      <c r="V174" s="39">
        <f t="shared" si="71"/>
        <v>0.3732639891642166</v>
      </c>
      <c r="W174" s="39">
        <f t="shared" si="72"/>
        <v>0.32124849611635403</v>
      </c>
      <c r="X174" s="39"/>
      <c r="Y174" s="39">
        <f t="shared" si="73"/>
        <v>0</v>
      </c>
      <c r="Z174" s="39"/>
      <c r="AA174" s="39"/>
      <c r="AB174" s="39"/>
      <c r="AC174" s="39"/>
      <c r="AD174" s="39"/>
      <c r="AE174" s="39">
        <f t="shared" si="58"/>
        <v>0</v>
      </c>
      <c r="AF174" s="39">
        <f t="shared" si="74"/>
        <v>0.32419397951904827</v>
      </c>
      <c r="AG174" s="39">
        <f t="shared" si="75"/>
        <v>0.71680602048094866</v>
      </c>
      <c r="AH174" s="39">
        <f t="shared" si="59"/>
        <v>0</v>
      </c>
      <c r="AJ174" s="39">
        <f t="shared" si="76"/>
        <v>0.52949046595522054</v>
      </c>
      <c r="AK174" s="39">
        <f t="shared" si="60"/>
        <v>0.21217353202413525</v>
      </c>
      <c r="AL174" s="39">
        <f t="shared" si="61"/>
        <v>0.30248649355477486</v>
      </c>
      <c r="AM174" s="39"/>
      <c r="AS174" s="39"/>
      <c r="AT174" s="39">
        <f t="shared" si="77"/>
        <v>0.12362688977720951</v>
      </c>
      <c r="AU174" s="39">
        <f t="shared" si="78"/>
        <v>0.39663367113357084</v>
      </c>
      <c r="AW174" s="38">
        <f t="shared" si="79"/>
        <v>2718.9774700595008</v>
      </c>
      <c r="AX174" s="38">
        <f t="shared" si="82"/>
        <v>1571.5250643771642</v>
      </c>
      <c r="AY174" s="38">
        <f t="shared" si="83"/>
        <v>1674.3292568735915</v>
      </c>
      <c r="AZ174" s="38">
        <f t="shared" si="62"/>
        <v>0</v>
      </c>
      <c r="BA174" s="38">
        <f t="shared" si="63"/>
        <v>0</v>
      </c>
      <c r="BB174" s="38">
        <f t="shared" si="64"/>
        <v>0</v>
      </c>
      <c r="BC174" s="38">
        <f t="shared" si="65"/>
        <v>0</v>
      </c>
      <c r="BD174" s="38">
        <f t="shared" si="66"/>
        <v>0</v>
      </c>
      <c r="BE174" s="38">
        <f t="shared" si="67"/>
        <v>0</v>
      </c>
      <c r="BF174" s="38">
        <f t="shared" si="68"/>
        <v>0</v>
      </c>
      <c r="BG174" s="38">
        <f t="shared" si="80"/>
        <v>1202.1124287041025</v>
      </c>
      <c r="BH174" s="38">
        <f t="shared" si="81"/>
        <v>2988.8729705823516</v>
      </c>
      <c r="BI174" s="61">
        <f t="shared" si="69"/>
        <v>10155.81719059671</v>
      </c>
    </row>
    <row r="175" spans="1:61" x14ac:dyDescent="0.3">
      <c r="A175" s="84" t="s">
        <v>1152</v>
      </c>
      <c r="B175" s="84" t="s">
        <v>71</v>
      </c>
      <c r="C175" s="84" t="s">
        <v>71</v>
      </c>
      <c r="D175" s="63">
        <f>VLOOKUP(B175,Площадь!$D$2:$E$795,2,0)</f>
        <v>32.4</v>
      </c>
      <c r="E175" s="72"/>
      <c r="F175" s="87">
        <v>31</v>
      </c>
      <c r="G175" s="87">
        <v>29</v>
      </c>
      <c r="H175" s="87">
        <v>31</v>
      </c>
      <c r="I175" s="87"/>
      <c r="J175" s="88"/>
      <c r="K175" s="88"/>
      <c r="L175" s="88"/>
      <c r="M175" s="88"/>
      <c r="N175" s="88"/>
      <c r="O175" s="88"/>
      <c r="P175" s="88">
        <v>15</v>
      </c>
      <c r="Q175" s="88">
        <v>31</v>
      </c>
      <c r="R175">
        <f t="shared" si="57"/>
        <v>137</v>
      </c>
      <c r="S175" s="162">
        <f>VLOOKUP(C175,'Общие показания'!A:I,9,0)</f>
        <v>1.4139999999999997</v>
      </c>
      <c r="T175" s="73">
        <f>VLOOKUP(B175,'Общие показания'!$A$2:$S$795,19,0)</f>
        <v>0.81199999999999939</v>
      </c>
      <c r="U175" s="39">
        <f t="shared" si="70"/>
        <v>0.58029115998622893</v>
      </c>
      <c r="V175" s="39">
        <f t="shared" si="71"/>
        <v>0.44807472006683235</v>
      </c>
      <c r="W175" s="39">
        <f t="shared" si="72"/>
        <v>0.38563411994693836</v>
      </c>
      <c r="X175" s="39"/>
      <c r="Y175" s="39">
        <f t="shared" si="73"/>
        <v>0</v>
      </c>
      <c r="Z175" s="39"/>
      <c r="AA175" s="39"/>
      <c r="AB175" s="39"/>
      <c r="AC175" s="39"/>
      <c r="AD175" s="39"/>
      <c r="AE175" s="39">
        <f t="shared" si="58"/>
        <v>0</v>
      </c>
      <c r="AF175" s="39">
        <f t="shared" si="74"/>
        <v>0.25287753253551182</v>
      </c>
      <c r="AG175" s="39">
        <f t="shared" si="75"/>
        <v>0.55912246746448757</v>
      </c>
      <c r="AH175" s="39">
        <f t="shared" si="59"/>
        <v>0</v>
      </c>
      <c r="AJ175" s="39">
        <f t="shared" si="76"/>
        <v>0.46618182328666152</v>
      </c>
      <c r="AK175" s="39">
        <f t="shared" si="60"/>
        <v>0.18680495754298865</v>
      </c>
      <c r="AL175" s="39">
        <f t="shared" si="61"/>
        <v>0.26631963019496485</v>
      </c>
      <c r="AM175" s="39"/>
      <c r="AS175" s="39"/>
      <c r="AT175" s="39">
        <f t="shared" si="77"/>
        <v>0.10884541382558664</v>
      </c>
      <c r="AU175" s="39">
        <f t="shared" si="78"/>
        <v>0.34921008001977433</v>
      </c>
      <c r="AW175" s="38">
        <f t="shared" si="79"/>
        <v>2809.1102173784166</v>
      </c>
      <c r="AX175" s="38">
        <f t="shared" si="82"/>
        <v>1704.2456113886992</v>
      </c>
      <c r="AY175" s="38">
        <f t="shared" si="83"/>
        <v>1750.0785687309196</v>
      </c>
      <c r="AZ175" s="38">
        <f t="shared" si="62"/>
        <v>0</v>
      </c>
      <c r="BA175" s="38">
        <f t="shared" si="63"/>
        <v>0</v>
      </c>
      <c r="BB175" s="38">
        <f t="shared" si="64"/>
        <v>0</v>
      </c>
      <c r="BC175" s="38">
        <f t="shared" si="65"/>
        <v>0</v>
      </c>
      <c r="BD175" s="38">
        <f t="shared" si="66"/>
        <v>0</v>
      </c>
      <c r="BE175" s="38">
        <f t="shared" si="67"/>
        <v>0</v>
      </c>
      <c r="BF175" s="38">
        <f t="shared" si="68"/>
        <v>0</v>
      </c>
      <c r="BG175" s="38">
        <f t="shared" si="80"/>
        <v>970.9946082938784</v>
      </c>
      <c r="BH175" s="38">
        <f t="shared" si="81"/>
        <v>2438.2915571648532</v>
      </c>
      <c r="BI175" s="61">
        <f t="shared" si="69"/>
        <v>9672.720562956767</v>
      </c>
    </row>
    <row r="176" spans="1:61" x14ac:dyDescent="0.3">
      <c r="A176" s="84" t="s">
        <v>590</v>
      </c>
      <c r="B176" s="84" t="s">
        <v>224</v>
      </c>
      <c r="C176" s="84" t="s">
        <v>224</v>
      </c>
      <c r="D176" s="63">
        <f>VLOOKUP(B176,Площадь!$D$2:$E$795,2,0)</f>
        <v>58.6</v>
      </c>
      <c r="E176" s="72"/>
      <c r="F176" s="87">
        <v>31</v>
      </c>
      <c r="G176" s="87">
        <v>29</v>
      </c>
      <c r="H176" s="87">
        <v>31</v>
      </c>
      <c r="I176" s="87"/>
      <c r="J176" s="88"/>
      <c r="K176" s="88"/>
      <c r="L176" s="88"/>
      <c r="M176" s="88"/>
      <c r="N176" s="88"/>
      <c r="O176" s="88"/>
      <c r="P176" s="88">
        <v>15</v>
      </c>
      <c r="Q176" s="88">
        <v>31</v>
      </c>
      <c r="R176">
        <f t="shared" si="57"/>
        <v>137</v>
      </c>
      <c r="S176" s="162">
        <f>VLOOKUP(C176,'Общие показания'!A:I,9,0)</f>
        <v>3.6110000000000007</v>
      </c>
      <c r="T176" s="73">
        <f>VLOOKUP(B176,'Общие показания'!$A$2:$S$795,19,0)</f>
        <v>1.2700000000000031</v>
      </c>
      <c r="U176" s="39">
        <f t="shared" si="70"/>
        <v>1.4819175238403632</v>
      </c>
      <c r="V176" s="39">
        <f t="shared" si="71"/>
        <v>1.1442700241593582</v>
      </c>
      <c r="W176" s="39">
        <f t="shared" si="72"/>
        <v>0.98481245200027923</v>
      </c>
      <c r="X176" s="39"/>
      <c r="Y176" s="39">
        <f t="shared" si="73"/>
        <v>0</v>
      </c>
      <c r="Z176" s="39"/>
      <c r="AA176" s="39"/>
      <c r="AB176" s="39"/>
      <c r="AC176" s="39"/>
      <c r="AD176" s="39"/>
      <c r="AE176" s="39">
        <f t="shared" si="58"/>
        <v>0</v>
      </c>
      <c r="AF176" s="39">
        <f t="shared" si="74"/>
        <v>0.3955104265025875</v>
      </c>
      <c r="AG176" s="39">
        <f t="shared" si="75"/>
        <v>0.87448957349741574</v>
      </c>
      <c r="AH176" s="39">
        <f t="shared" si="59"/>
        <v>0</v>
      </c>
      <c r="AJ176" s="39">
        <f t="shared" si="76"/>
        <v>0.84315601372217186</v>
      </c>
      <c r="AK176" s="39">
        <f t="shared" si="60"/>
        <v>0.33786328740799804</v>
      </c>
      <c r="AL176" s="39">
        <f t="shared" si="61"/>
        <v>0.48167686201928828</v>
      </c>
      <c r="AM176" s="39"/>
      <c r="AS176" s="39"/>
      <c r="AT176" s="39">
        <f t="shared" si="77"/>
        <v>0.1968623842647956</v>
      </c>
      <c r="AU176" s="39">
        <f t="shared" si="78"/>
        <v>0.63159600892465362</v>
      </c>
      <c r="AW176" s="38">
        <f t="shared" si="79"/>
        <v>6241.3344012913667</v>
      </c>
      <c r="AX176" s="38">
        <f t="shared" si="82"/>
        <v>3978.5793762389485</v>
      </c>
      <c r="AY176" s="38">
        <f t="shared" si="83"/>
        <v>3936.5852549815663</v>
      </c>
      <c r="AZ176" s="38">
        <f t="shared" si="62"/>
        <v>0</v>
      </c>
      <c r="BA176" s="38">
        <f t="shared" si="63"/>
        <v>0</v>
      </c>
      <c r="BB176" s="38">
        <f t="shared" si="64"/>
        <v>0</v>
      </c>
      <c r="BC176" s="38">
        <f t="shared" si="65"/>
        <v>0</v>
      </c>
      <c r="BD176" s="38">
        <f t="shared" si="66"/>
        <v>0</v>
      </c>
      <c r="BE176" s="38">
        <f t="shared" si="67"/>
        <v>0</v>
      </c>
      <c r="BF176" s="38">
        <f t="shared" si="68"/>
        <v>0</v>
      </c>
      <c r="BG176" s="38">
        <f t="shared" si="80"/>
        <v>1590.1418783115328</v>
      </c>
      <c r="BH176" s="38">
        <f t="shared" si="81"/>
        <v>4042.8758940305065</v>
      </c>
      <c r="BI176" s="61">
        <f t="shared" si="69"/>
        <v>19789.51680485392</v>
      </c>
    </row>
    <row r="177" spans="1:61" x14ac:dyDescent="0.3">
      <c r="A177" s="84" t="s">
        <v>1937</v>
      </c>
      <c r="B177" s="84" t="s">
        <v>232</v>
      </c>
      <c r="C177" s="84" t="s">
        <v>232</v>
      </c>
      <c r="D177" s="63">
        <f>VLOOKUP(B177,Площадь!$D$2:$E$795,2,0)</f>
        <v>69.8</v>
      </c>
      <c r="E177" s="72"/>
      <c r="F177" s="87">
        <v>31</v>
      </c>
      <c r="G177" s="87">
        <v>29</v>
      </c>
      <c r="H177" s="87">
        <v>31</v>
      </c>
      <c r="I177" s="87"/>
      <c r="J177" s="88"/>
      <c r="K177" s="88"/>
      <c r="L177" s="88"/>
      <c r="M177" s="88"/>
      <c r="N177" s="88"/>
      <c r="O177" s="88"/>
      <c r="P177" s="88">
        <v>15</v>
      </c>
      <c r="Q177" s="88">
        <v>31</v>
      </c>
      <c r="R177">
        <f t="shared" si="57"/>
        <v>137</v>
      </c>
      <c r="S177" s="162">
        <f>VLOOKUP(C177,'Общие показания'!A:I,9,0)</f>
        <v>2.2342031739077761</v>
      </c>
      <c r="T177" s="73">
        <f>VLOOKUP(B177,'Общие показания'!$A$2:$S$795,19,0)</f>
        <v>1.6449999999999996</v>
      </c>
      <c r="U177" s="39">
        <f t="shared" si="70"/>
        <v>0.91689416650060684</v>
      </c>
      <c r="V177" s="39">
        <f t="shared" si="71"/>
        <v>0.70798441422995428</v>
      </c>
      <c r="W177" s="39">
        <f t="shared" si="72"/>
        <v>0.60932459317721499</v>
      </c>
      <c r="X177" s="39"/>
      <c r="Y177" s="39">
        <f t="shared" si="73"/>
        <v>0</v>
      </c>
      <c r="Z177" s="39"/>
      <c r="AA177" s="39"/>
      <c r="AB177" s="39"/>
      <c r="AC177" s="39"/>
      <c r="AD177" s="39"/>
      <c r="AE177" s="39">
        <f t="shared" si="58"/>
        <v>0</v>
      </c>
      <c r="AF177" s="39">
        <f t="shared" si="74"/>
        <v>0.51229500125728711</v>
      </c>
      <c r="AG177" s="39">
        <f t="shared" si="75"/>
        <v>1.1327049987427125</v>
      </c>
      <c r="AH177" s="39">
        <f t="shared" si="59"/>
        <v>0</v>
      </c>
      <c r="AJ177" s="39">
        <f t="shared" si="76"/>
        <v>1.0043052859694128</v>
      </c>
      <c r="AK177" s="39">
        <f t="shared" si="60"/>
        <v>0.4024378406327348</v>
      </c>
      <c r="AL177" s="39">
        <f t="shared" si="61"/>
        <v>0.57373796875335015</v>
      </c>
      <c r="AM177" s="39"/>
      <c r="AS177" s="39"/>
      <c r="AT177" s="39">
        <f t="shared" si="77"/>
        <v>0.23448795941438108</v>
      </c>
      <c r="AU177" s="39">
        <f t="shared" si="78"/>
        <v>0.75231060448704468</v>
      </c>
      <c r="AW177" s="38">
        <f t="shared" si="79"/>
        <v>5157.1909622324229</v>
      </c>
      <c r="AX177" s="38">
        <f t="shared" si="82"/>
        <v>2980.773084063208</v>
      </c>
      <c r="AY177" s="38">
        <f t="shared" si="83"/>
        <v>3175.7658187439324</v>
      </c>
      <c r="AZ177" s="38">
        <f t="shared" si="62"/>
        <v>0</v>
      </c>
      <c r="BA177" s="38">
        <f t="shared" si="63"/>
        <v>0</v>
      </c>
      <c r="BB177" s="38">
        <f t="shared" si="64"/>
        <v>0</v>
      </c>
      <c r="BC177" s="38">
        <f t="shared" si="65"/>
        <v>0</v>
      </c>
      <c r="BD177" s="38">
        <f t="shared" si="66"/>
        <v>0</v>
      </c>
      <c r="BE177" s="38">
        <f t="shared" si="67"/>
        <v>0</v>
      </c>
      <c r="BF177" s="38">
        <f t="shared" si="68"/>
        <v>0</v>
      </c>
      <c r="BG177" s="38">
        <f t="shared" si="80"/>
        <v>2004.6343083085992</v>
      </c>
      <c r="BH177" s="38">
        <f t="shared" si="81"/>
        <v>5060.0604846858314</v>
      </c>
      <c r="BI177" s="61">
        <f t="shared" si="69"/>
        <v>18378.424658033993</v>
      </c>
    </row>
    <row r="178" spans="1:61" x14ac:dyDescent="0.3">
      <c r="A178" s="84" t="s">
        <v>672</v>
      </c>
      <c r="B178" s="84" t="s">
        <v>201</v>
      </c>
      <c r="C178" s="84" t="s">
        <v>201</v>
      </c>
      <c r="D178" s="63">
        <f>VLOOKUP(B178,Площадь!$D$2:$E$795,2,0)</f>
        <v>72.599999999999994</v>
      </c>
      <c r="E178" s="72"/>
      <c r="F178" s="87">
        <v>31</v>
      </c>
      <c r="G178" s="87">
        <v>29</v>
      </c>
      <c r="H178" s="87">
        <v>31</v>
      </c>
      <c r="I178" s="87"/>
      <c r="J178" s="88"/>
      <c r="K178" s="88"/>
      <c r="L178" s="88"/>
      <c r="M178" s="88"/>
      <c r="N178" s="88"/>
      <c r="O178" s="88"/>
      <c r="P178" s="88">
        <v>15</v>
      </c>
      <c r="Q178" s="88">
        <v>31</v>
      </c>
      <c r="R178">
        <f t="shared" si="57"/>
        <v>137</v>
      </c>
      <c r="S178" s="162">
        <f>VLOOKUP(C178,'Общие показания'!A:I,9,0)</f>
        <v>3.4260000000000002</v>
      </c>
      <c r="T178" s="73">
        <f>VLOOKUP(B178,'Общие показания'!$A$2:$S$795,19,0)</f>
        <v>0.65300000000000047</v>
      </c>
      <c r="U178" s="39">
        <f t="shared" si="70"/>
        <v>1.4059954130925183</v>
      </c>
      <c r="V178" s="39">
        <f t="shared" si="71"/>
        <v>1.085646386809737</v>
      </c>
      <c r="W178" s="39">
        <f t="shared" si="72"/>
        <v>0.93435820009774484</v>
      </c>
      <c r="X178" s="39"/>
      <c r="Y178" s="39">
        <f t="shared" si="73"/>
        <v>0</v>
      </c>
      <c r="Z178" s="39"/>
      <c r="AA178" s="39"/>
      <c r="AB178" s="39"/>
      <c r="AC178" s="39"/>
      <c r="AD178" s="39"/>
      <c r="AE178" s="39">
        <f t="shared" si="58"/>
        <v>0</v>
      </c>
      <c r="AF178" s="39">
        <f t="shared" si="74"/>
        <v>0.20336087283951904</v>
      </c>
      <c r="AG178" s="39">
        <f t="shared" si="75"/>
        <v>0.44963912716048149</v>
      </c>
      <c r="AH178" s="39">
        <f t="shared" si="59"/>
        <v>0</v>
      </c>
      <c r="AJ178" s="39">
        <f t="shared" si="76"/>
        <v>1.044592604031223</v>
      </c>
      <c r="AK178" s="39">
        <f t="shared" si="60"/>
        <v>0.418581478938919</v>
      </c>
      <c r="AL178" s="39">
        <f t="shared" si="61"/>
        <v>0.59675324543686559</v>
      </c>
      <c r="AM178" s="39"/>
      <c r="AS178" s="39"/>
      <c r="AT178" s="39">
        <f t="shared" si="77"/>
        <v>0.24389435320177744</v>
      </c>
      <c r="AU178" s="39">
        <f t="shared" si="78"/>
        <v>0.78248925337764252</v>
      </c>
      <c r="AW178" s="38">
        <f t="shared" si="79"/>
        <v>6578.2604496462864</v>
      </c>
      <c r="AX178" s="38">
        <f t="shared" si="82"/>
        <v>4037.8891137010628</v>
      </c>
      <c r="AY178" s="38">
        <f t="shared" si="83"/>
        <v>4110.0543199352869</v>
      </c>
      <c r="AZ178" s="38">
        <f t="shared" si="62"/>
        <v>0</v>
      </c>
      <c r="BA178" s="38">
        <f t="shared" si="63"/>
        <v>0</v>
      </c>
      <c r="BB178" s="38">
        <f t="shared" si="64"/>
        <v>0</v>
      </c>
      <c r="BC178" s="38">
        <f t="shared" si="65"/>
        <v>0</v>
      </c>
      <c r="BD178" s="38">
        <f t="shared" si="66"/>
        <v>0</v>
      </c>
      <c r="BE178" s="38">
        <f t="shared" si="67"/>
        <v>0</v>
      </c>
      <c r="BF178" s="38">
        <f t="shared" si="68"/>
        <v>0</v>
      </c>
      <c r="BG178" s="38">
        <f t="shared" si="80"/>
        <v>1200.5940385762146</v>
      </c>
      <c r="BH178" s="38">
        <f t="shared" si="81"/>
        <v>3307.4761395813189</v>
      </c>
      <c r="BI178" s="61">
        <f t="shared" si="69"/>
        <v>19234.27406144017</v>
      </c>
    </row>
    <row r="179" spans="1:61" x14ac:dyDescent="0.3">
      <c r="A179" s="84" t="s">
        <v>2629</v>
      </c>
      <c r="B179" s="84" t="s">
        <v>189</v>
      </c>
      <c r="C179" s="84" t="s">
        <v>189</v>
      </c>
      <c r="D179" s="63">
        <f>VLOOKUP(B179,Площадь!$D$2:$E$795,2,0)</f>
        <v>22.7</v>
      </c>
      <c r="E179" s="72"/>
      <c r="F179" s="87">
        <v>31</v>
      </c>
      <c r="G179" s="87">
        <v>29</v>
      </c>
      <c r="H179" s="87">
        <v>31</v>
      </c>
      <c r="I179" s="87"/>
      <c r="J179" s="88"/>
      <c r="K179" s="88"/>
      <c r="L179" s="88"/>
      <c r="M179" s="88"/>
      <c r="N179" s="88"/>
      <c r="O179" s="88"/>
      <c r="P179" s="88">
        <v>15</v>
      </c>
      <c r="Q179" s="88">
        <v>31</v>
      </c>
      <c r="R179">
        <f t="shared" si="57"/>
        <v>137</v>
      </c>
      <c r="S179" s="162">
        <f>VLOOKUP(C179,'Общие показания'!A:I,9,0)</f>
        <v>0.72659616114192727</v>
      </c>
      <c r="T179" s="73">
        <f>VLOOKUP(B179,'Общие показания'!$A$2:$S$795,19,0)</f>
        <v>0.37000000000000011</v>
      </c>
      <c r="U179" s="39">
        <f t="shared" si="70"/>
        <v>0.29818764440635787</v>
      </c>
      <c r="V179" s="39">
        <f t="shared" si="71"/>
        <v>0.23024708027249235</v>
      </c>
      <c r="W179" s="39">
        <f t="shared" si="72"/>
        <v>0.1981614364630771</v>
      </c>
      <c r="X179" s="39"/>
      <c r="Y179" s="39">
        <f t="shared" si="73"/>
        <v>0</v>
      </c>
      <c r="Z179" s="39"/>
      <c r="AA179" s="39"/>
      <c r="AB179" s="39"/>
      <c r="AC179" s="39"/>
      <c r="AD179" s="39"/>
      <c r="AE179" s="39">
        <f t="shared" si="58"/>
        <v>0</v>
      </c>
      <c r="AF179" s="39">
        <f t="shared" si="74"/>
        <v>0.11522744709130477</v>
      </c>
      <c r="AG179" s="39">
        <f t="shared" si="75"/>
        <v>0.25477255290869538</v>
      </c>
      <c r="AH179" s="39">
        <f t="shared" si="59"/>
        <v>0</v>
      </c>
      <c r="AJ179" s="39">
        <f t="shared" si="76"/>
        <v>0.32661504285824744</v>
      </c>
      <c r="AK179" s="39">
        <f t="shared" si="60"/>
        <v>0.13087878198227909</v>
      </c>
      <c r="AL179" s="39">
        <f t="shared" si="61"/>
        <v>0.18658813596992907</v>
      </c>
      <c r="AM179" s="39"/>
      <c r="AS179" s="39"/>
      <c r="AT179" s="39">
        <f t="shared" si="77"/>
        <v>7.6258978204963482E-2</v>
      </c>
      <c r="AU179" s="39">
        <f t="shared" si="78"/>
        <v>0.24466261779163204</v>
      </c>
      <c r="AW179" s="38">
        <f t="shared" si="79"/>
        <v>1677.195341585616</v>
      </c>
      <c r="AX179" s="38">
        <f t="shared" si="82"/>
        <v>969.39181960221833</v>
      </c>
      <c r="AY179" s="38">
        <f t="shared" si="83"/>
        <v>1032.8063622562645</v>
      </c>
      <c r="AZ179" s="38">
        <f t="shared" si="62"/>
        <v>0</v>
      </c>
      <c r="BA179" s="38">
        <f t="shared" si="63"/>
        <v>0</v>
      </c>
      <c r="BB179" s="38">
        <f t="shared" si="64"/>
        <v>0</v>
      </c>
      <c r="BC179" s="38">
        <f t="shared" si="65"/>
        <v>0</v>
      </c>
      <c r="BD179" s="38">
        <f t="shared" si="66"/>
        <v>0</v>
      </c>
      <c r="BE179" s="38">
        <f t="shared" si="67"/>
        <v>0</v>
      </c>
      <c r="BF179" s="38">
        <f t="shared" si="68"/>
        <v>0</v>
      </c>
      <c r="BG179" s="38">
        <f t="shared" si="80"/>
        <v>514.01850060829065</v>
      </c>
      <c r="BH179" s="38">
        <f t="shared" si="81"/>
        <v>1340.663794821131</v>
      </c>
      <c r="BI179" s="61">
        <f t="shared" si="69"/>
        <v>5534.0758188735208</v>
      </c>
    </row>
    <row r="180" spans="1:61" x14ac:dyDescent="0.3">
      <c r="A180" s="84" t="s">
        <v>2238</v>
      </c>
      <c r="B180" s="84" t="s">
        <v>328</v>
      </c>
      <c r="C180" s="84" t="s">
        <v>328</v>
      </c>
      <c r="D180" s="63">
        <f>VLOOKUP(B180,Площадь!$D$2:$E$795,2,0)</f>
        <v>33.1</v>
      </c>
      <c r="E180" s="72"/>
      <c r="F180" s="87">
        <v>31</v>
      </c>
      <c r="G180" s="87">
        <v>29</v>
      </c>
      <c r="H180" s="87">
        <v>31</v>
      </c>
      <c r="I180" s="87"/>
      <c r="J180" s="88"/>
      <c r="K180" s="88"/>
      <c r="L180" s="88"/>
      <c r="M180" s="88"/>
      <c r="N180" s="88"/>
      <c r="O180" s="88"/>
      <c r="P180" s="88">
        <v>15</v>
      </c>
      <c r="Q180" s="88">
        <v>31</v>
      </c>
      <c r="R180">
        <f t="shared" si="57"/>
        <v>137</v>
      </c>
      <c r="S180" s="162">
        <f>VLOOKUP(C180,'Общие показания'!A:I,9,0)</f>
        <v>1.0594860323258939</v>
      </c>
      <c r="T180" s="73">
        <f>VLOOKUP(B180,'Общие показания'!$A$2:$S$795,19,0)</f>
        <v>0.45500000000000096</v>
      </c>
      <c r="U180" s="39">
        <f t="shared" si="70"/>
        <v>0.43480224801103279</v>
      </c>
      <c r="V180" s="39">
        <f t="shared" si="71"/>
        <v>0.33573472938411875</v>
      </c>
      <c r="W180" s="39">
        <f t="shared" si="72"/>
        <v>0.28894905493074236</v>
      </c>
      <c r="X180" s="39"/>
      <c r="Y180" s="39">
        <f t="shared" si="73"/>
        <v>0</v>
      </c>
      <c r="Z180" s="39"/>
      <c r="AA180" s="39"/>
      <c r="AB180" s="39"/>
      <c r="AC180" s="39"/>
      <c r="AD180" s="39"/>
      <c r="AE180" s="39">
        <f t="shared" si="58"/>
        <v>0</v>
      </c>
      <c r="AF180" s="39">
        <f t="shared" si="74"/>
        <v>0.14169861736903719</v>
      </c>
      <c r="AG180" s="39">
        <f t="shared" si="75"/>
        <v>0.3133013826309638</v>
      </c>
      <c r="AH180" s="39">
        <f t="shared" si="59"/>
        <v>0</v>
      </c>
      <c r="AJ180" s="39">
        <f t="shared" si="76"/>
        <v>0.47625365280211412</v>
      </c>
      <c r="AK180" s="39">
        <f t="shared" si="60"/>
        <v>0.19084086711953471</v>
      </c>
      <c r="AL180" s="39">
        <f t="shared" si="61"/>
        <v>0.27207344936584371</v>
      </c>
      <c r="AM180" s="39"/>
      <c r="AS180" s="39"/>
      <c r="AT180" s="39">
        <f t="shared" si="77"/>
        <v>0.11119701227243574</v>
      </c>
      <c r="AU180" s="39">
        <f t="shared" si="78"/>
        <v>0.35675474224242382</v>
      </c>
      <c r="AW180" s="38">
        <f t="shared" si="79"/>
        <v>2445.6020179067791</v>
      </c>
      <c r="AX180" s="38">
        <f t="shared" si="82"/>
        <v>1413.5184682305473</v>
      </c>
      <c r="AY180" s="38">
        <f t="shared" si="83"/>
        <v>1505.9863696335838</v>
      </c>
      <c r="AZ180" s="38">
        <f t="shared" si="62"/>
        <v>0</v>
      </c>
      <c r="BA180" s="38">
        <f t="shared" si="63"/>
        <v>0</v>
      </c>
      <c r="BB180" s="38">
        <f t="shared" si="64"/>
        <v>0</v>
      </c>
      <c r="BC180" s="38">
        <f t="shared" si="65"/>
        <v>0</v>
      </c>
      <c r="BD180" s="38">
        <f t="shared" si="66"/>
        <v>0</v>
      </c>
      <c r="BE180" s="38">
        <f t="shared" si="67"/>
        <v>0</v>
      </c>
      <c r="BF180" s="38">
        <f t="shared" si="68"/>
        <v>0</v>
      </c>
      <c r="BG180" s="38">
        <f t="shared" si="80"/>
        <v>678.86291238438434</v>
      </c>
      <c r="BH180" s="38">
        <f t="shared" si="81"/>
        <v>1798.6718593651269</v>
      </c>
      <c r="BI180" s="61">
        <f t="shared" si="69"/>
        <v>7842.6416275204201</v>
      </c>
    </row>
    <row r="181" spans="1:61" x14ac:dyDescent="0.3">
      <c r="A181" s="84" t="s">
        <v>1935</v>
      </c>
      <c r="B181" s="84" t="s">
        <v>237</v>
      </c>
      <c r="C181" s="84" t="s">
        <v>237</v>
      </c>
      <c r="D181" s="63">
        <f>VLOOKUP(B181,Площадь!$D$2:$E$795,2,0)</f>
        <v>78.400000000000006</v>
      </c>
      <c r="E181" s="72"/>
      <c r="F181" s="87">
        <v>31</v>
      </c>
      <c r="G181" s="87">
        <v>29</v>
      </c>
      <c r="H181" s="87">
        <v>31</v>
      </c>
      <c r="I181" s="87"/>
      <c r="J181" s="88"/>
      <c r="K181" s="88"/>
      <c r="L181" s="88"/>
      <c r="M181" s="88"/>
      <c r="N181" s="88"/>
      <c r="O181" s="88"/>
      <c r="P181" s="88">
        <v>15</v>
      </c>
      <c r="Q181" s="88">
        <v>31</v>
      </c>
      <c r="R181">
        <f t="shared" si="57"/>
        <v>137</v>
      </c>
      <c r="S181" s="162">
        <f>VLOOKUP(C181,'Общие показания'!A:I,9,0)</f>
        <v>2.5094774904637491</v>
      </c>
      <c r="T181" s="73">
        <f>VLOOKUP(B181,'Общие показания'!$A$2:$S$795,19,0)</f>
        <v>1.4129999999999967</v>
      </c>
      <c r="U181" s="39">
        <f t="shared" si="70"/>
        <v>1.0298639348660115</v>
      </c>
      <c r="V181" s="39">
        <f t="shared" si="71"/>
        <v>0.79521458561072256</v>
      </c>
      <c r="W181" s="39">
        <f t="shared" si="72"/>
        <v>0.68439896998701522</v>
      </c>
      <c r="X181" s="39"/>
      <c r="Y181" s="39">
        <f t="shared" si="73"/>
        <v>0</v>
      </c>
      <c r="Z181" s="39"/>
      <c r="AA181" s="39"/>
      <c r="AB181" s="39"/>
      <c r="AC181" s="39"/>
      <c r="AD181" s="39"/>
      <c r="AE181" s="39">
        <f t="shared" si="58"/>
        <v>0</v>
      </c>
      <c r="AF181" s="39">
        <f t="shared" si="74"/>
        <v>0.44004427767571136</v>
      </c>
      <c r="AG181" s="39">
        <f t="shared" si="75"/>
        <v>0.97295572232428551</v>
      </c>
      <c r="AH181" s="39">
        <f t="shared" si="59"/>
        <v>0</v>
      </c>
      <c r="AJ181" s="39">
        <f t="shared" si="76"/>
        <v>1.1280449057306874</v>
      </c>
      <c r="AK181" s="39">
        <f t="shared" si="60"/>
        <v>0.45202187257315779</v>
      </c>
      <c r="AL181" s="39">
        <f t="shared" si="61"/>
        <v>0.64442774713843354</v>
      </c>
      <c r="AM181" s="39"/>
      <c r="AS181" s="39"/>
      <c r="AT181" s="39">
        <f t="shared" si="77"/>
        <v>0.26337902604709856</v>
      </c>
      <c r="AU181" s="39">
        <f t="shared" si="78"/>
        <v>0.84500216893673796</v>
      </c>
      <c r="AW181" s="38">
        <f t="shared" si="79"/>
        <v>5792.604175344155</v>
      </c>
      <c r="AX181" s="38">
        <f t="shared" si="82"/>
        <v>3348.0316588904811</v>
      </c>
      <c r="AY181" s="38">
        <f t="shared" si="83"/>
        <v>3567.0492863828695</v>
      </c>
      <c r="AZ181" s="38">
        <f t="shared" si="62"/>
        <v>0</v>
      </c>
      <c r="BA181" s="38">
        <f t="shared" si="63"/>
        <v>0</v>
      </c>
      <c r="BB181" s="38">
        <f t="shared" si="64"/>
        <v>0</v>
      </c>
      <c r="BC181" s="38">
        <f t="shared" si="65"/>
        <v>0</v>
      </c>
      <c r="BD181" s="38">
        <f t="shared" si="66"/>
        <v>0</v>
      </c>
      <c r="BE181" s="38">
        <f t="shared" si="67"/>
        <v>0</v>
      </c>
      <c r="BF181" s="38">
        <f t="shared" si="68"/>
        <v>0</v>
      </c>
      <c r="BG181" s="38">
        <f t="shared" si="80"/>
        <v>1888.241379581362</v>
      </c>
      <c r="BH181" s="38">
        <f t="shared" si="81"/>
        <v>4880.0534449854413</v>
      </c>
      <c r="BI181" s="61">
        <f t="shared" si="69"/>
        <v>19475.97994518431</v>
      </c>
    </row>
    <row r="182" spans="1:61" x14ac:dyDescent="0.3">
      <c r="A182" s="84" t="s">
        <v>2112</v>
      </c>
      <c r="B182" s="84" t="s">
        <v>87</v>
      </c>
      <c r="C182" s="84" t="s">
        <v>87</v>
      </c>
      <c r="D182" s="63">
        <f>VLOOKUP(B182,Площадь!$D$2:$E$795,2,0)</f>
        <v>79.599999999999994</v>
      </c>
      <c r="E182" s="72"/>
      <c r="F182" s="87">
        <v>31</v>
      </c>
      <c r="G182" s="87">
        <v>29</v>
      </c>
      <c r="H182" s="87">
        <v>31</v>
      </c>
      <c r="I182" s="87"/>
      <c r="J182" s="88"/>
      <c r="K182" s="88"/>
      <c r="L182" s="88"/>
      <c r="M182" s="88"/>
      <c r="N182" s="88"/>
      <c r="O182" s="88"/>
      <c r="P182" s="88">
        <v>15</v>
      </c>
      <c r="Q182" s="88">
        <v>31</v>
      </c>
      <c r="R182">
        <f t="shared" si="57"/>
        <v>137</v>
      </c>
      <c r="S182" s="162">
        <f>VLOOKUP(C182,'Общие показания'!A:I,9,0)</f>
        <v>1.8279999999999994</v>
      </c>
      <c r="T182" s="73">
        <f>VLOOKUP(B182,'Общие показания'!$A$2:$S$795,19,0)</f>
        <v>0.9009999999999998</v>
      </c>
      <c r="U182" s="39">
        <f t="shared" si="70"/>
        <v>0.75019253214627046</v>
      </c>
      <c r="V182" s="39">
        <f t="shared" si="71"/>
        <v>0.57926491391949753</v>
      </c>
      <c r="W182" s="39">
        <f t="shared" si="72"/>
        <v>0.49854255393423147</v>
      </c>
      <c r="X182" s="39"/>
      <c r="Y182" s="39">
        <f t="shared" si="73"/>
        <v>0</v>
      </c>
      <c r="Z182" s="39"/>
      <c r="AA182" s="39"/>
      <c r="AB182" s="39"/>
      <c r="AC182" s="39"/>
      <c r="AD182" s="39"/>
      <c r="AE182" s="39">
        <f t="shared" si="58"/>
        <v>0</v>
      </c>
      <c r="AF182" s="39">
        <f t="shared" si="74"/>
        <v>0.28059440494396093</v>
      </c>
      <c r="AG182" s="39">
        <f t="shared" si="75"/>
        <v>0.62040559505603898</v>
      </c>
      <c r="AH182" s="39">
        <f t="shared" si="59"/>
        <v>0</v>
      </c>
      <c r="AJ182" s="39">
        <f t="shared" si="76"/>
        <v>1.1453108991857488</v>
      </c>
      <c r="AK182" s="39">
        <f t="shared" si="60"/>
        <v>0.45894057470437949</v>
      </c>
      <c r="AL182" s="39">
        <f t="shared" si="61"/>
        <v>0.6542914371456543</v>
      </c>
      <c r="AM182" s="39"/>
      <c r="AS182" s="39"/>
      <c r="AT182" s="39">
        <f t="shared" si="77"/>
        <v>0.26741033767026839</v>
      </c>
      <c r="AU182" s="39">
        <f t="shared" si="78"/>
        <v>0.85793587560413698</v>
      </c>
      <c r="AW182" s="38">
        <f t="shared" si="79"/>
        <v>5088.2135909304188</v>
      </c>
      <c r="AX182" s="38">
        <f t="shared" si="82"/>
        <v>2786.9172854423905</v>
      </c>
      <c r="AY182" s="38">
        <f t="shared" si="83"/>
        <v>3094.6214522952023</v>
      </c>
      <c r="AZ182" s="38">
        <f t="shared" si="62"/>
        <v>0</v>
      </c>
      <c r="BA182" s="38">
        <f t="shared" si="63"/>
        <v>0</v>
      </c>
      <c r="BB182" s="38">
        <f t="shared" si="64"/>
        <v>0</v>
      </c>
      <c r="BC182" s="38">
        <f t="shared" si="65"/>
        <v>0</v>
      </c>
      <c r="BD182" s="38">
        <f t="shared" si="66"/>
        <v>0</v>
      </c>
      <c r="BE182" s="38">
        <f t="shared" si="67"/>
        <v>0</v>
      </c>
      <c r="BF182" s="38">
        <f t="shared" si="68"/>
        <v>0</v>
      </c>
      <c r="BG182" s="38">
        <f t="shared" si="80"/>
        <v>1471.0420108839328</v>
      </c>
      <c r="BH182" s="38">
        <f t="shared" si="81"/>
        <v>3968.4007101813504</v>
      </c>
      <c r="BI182" s="61">
        <f t="shared" si="69"/>
        <v>16409.195049733295</v>
      </c>
    </row>
    <row r="183" spans="1:61" x14ac:dyDescent="0.3">
      <c r="A183" s="84" t="s">
        <v>574</v>
      </c>
      <c r="B183" s="84" t="s">
        <v>241</v>
      </c>
      <c r="C183" s="84" t="s">
        <v>241</v>
      </c>
      <c r="D183" s="63">
        <f>VLOOKUP(B183,Площадь!$D$2:$E$795,2,0)</f>
        <v>36.700000000000003</v>
      </c>
      <c r="E183" s="72"/>
      <c r="F183" s="87">
        <v>31</v>
      </c>
      <c r="G183" s="87">
        <v>29</v>
      </c>
      <c r="H183" s="87">
        <v>31</v>
      </c>
      <c r="I183" s="87"/>
      <c r="J183" s="88"/>
      <c r="K183" s="88"/>
      <c r="L183" s="88"/>
      <c r="M183" s="88"/>
      <c r="N183" s="88"/>
      <c r="O183" s="88"/>
      <c r="P183" s="88">
        <v>15</v>
      </c>
      <c r="Q183" s="88">
        <v>31</v>
      </c>
      <c r="R183">
        <f t="shared" si="57"/>
        <v>137</v>
      </c>
      <c r="S183" s="162">
        <f>VLOOKUP(C183,'Общие показания'!A:I,9,0)</f>
        <v>1.3360000000000003</v>
      </c>
      <c r="T183" s="73">
        <f>VLOOKUP(B183,'Общие показания'!$A$2:$S$795,19,0)</f>
        <v>0.20000000000000107</v>
      </c>
      <c r="U183" s="39">
        <f t="shared" si="70"/>
        <v>0.54828075653578656</v>
      </c>
      <c r="V183" s="39">
        <f t="shared" si="71"/>
        <v>0.42335772702212754</v>
      </c>
      <c r="W183" s="39">
        <f t="shared" si="72"/>
        <v>0.3643615164420862</v>
      </c>
      <c r="X183" s="39"/>
      <c r="Y183" s="39">
        <f t="shared" si="73"/>
        <v>0</v>
      </c>
      <c r="Z183" s="39"/>
      <c r="AA183" s="39"/>
      <c r="AB183" s="39"/>
      <c r="AC183" s="39"/>
      <c r="AD183" s="39"/>
      <c r="AE183" s="39">
        <f t="shared" si="58"/>
        <v>0</v>
      </c>
      <c r="AF183" s="39">
        <f t="shared" si="74"/>
        <v>6.2285106535840726E-2</v>
      </c>
      <c r="AG183" s="39">
        <f t="shared" si="75"/>
        <v>0.13771489346416035</v>
      </c>
      <c r="AH183" s="39">
        <f t="shared" si="59"/>
        <v>0</v>
      </c>
      <c r="AJ183" s="39">
        <f t="shared" si="76"/>
        <v>0.52805163316729875</v>
      </c>
      <c r="AK183" s="39">
        <f t="shared" si="60"/>
        <v>0.21159697351320014</v>
      </c>
      <c r="AL183" s="39">
        <f t="shared" si="61"/>
        <v>0.30166451938750649</v>
      </c>
      <c r="AM183" s="39"/>
      <c r="AS183" s="39"/>
      <c r="AT183" s="39">
        <f t="shared" si="77"/>
        <v>0.12329094714194537</v>
      </c>
      <c r="AU183" s="39">
        <f t="shared" si="78"/>
        <v>0.39555586224462097</v>
      </c>
      <c r="AW183" s="38">
        <f t="shared" si="79"/>
        <v>2889.2636136233741</v>
      </c>
      <c r="AX183" s="38">
        <f t="shared" si="82"/>
        <v>1704.4469999290122</v>
      </c>
      <c r="AY183" s="38">
        <f t="shared" si="83"/>
        <v>1787.8536495395253</v>
      </c>
      <c r="AZ183" s="38">
        <f t="shared" si="62"/>
        <v>0</v>
      </c>
      <c r="BA183" s="38">
        <f t="shared" si="63"/>
        <v>0</v>
      </c>
      <c r="BB183" s="38">
        <f t="shared" si="64"/>
        <v>0</v>
      </c>
      <c r="BC183" s="38">
        <f t="shared" si="65"/>
        <v>0</v>
      </c>
      <c r="BD183" s="38">
        <f t="shared" si="66"/>
        <v>0</v>
      </c>
      <c r="BE183" s="38">
        <f t="shared" si="67"/>
        <v>0</v>
      </c>
      <c r="BF183" s="38">
        <f t="shared" si="68"/>
        <v>0</v>
      </c>
      <c r="BG183" s="38">
        <f t="shared" si="80"/>
        <v>498.1529354505019</v>
      </c>
      <c r="BH183" s="38">
        <f t="shared" si="81"/>
        <v>1431.4906857944243</v>
      </c>
      <c r="BI183" s="61">
        <f t="shared" si="69"/>
        <v>8311.2078843368381</v>
      </c>
    </row>
    <row r="184" spans="1:61" x14ac:dyDescent="0.3">
      <c r="A184" s="197" t="s">
        <v>3934</v>
      </c>
      <c r="B184" s="84" t="s">
        <v>316</v>
      </c>
      <c r="C184" s="84" t="s">
        <v>316</v>
      </c>
      <c r="D184" s="63">
        <f>VLOOKUP(B184,Площадь!$D$2:$E$795,2,0)</f>
        <v>79.599999999999994</v>
      </c>
      <c r="E184" s="72"/>
      <c r="F184" s="87">
        <v>31</v>
      </c>
      <c r="G184" s="87">
        <v>29</v>
      </c>
      <c r="H184" s="87">
        <v>31</v>
      </c>
      <c r="I184" s="87"/>
      <c r="J184" s="88"/>
      <c r="K184" s="88"/>
      <c r="L184" s="88"/>
      <c r="M184" s="88"/>
      <c r="N184" s="88"/>
      <c r="O184" s="88"/>
      <c r="P184" s="88">
        <v>15</v>
      </c>
      <c r="Q184" s="88">
        <v>31</v>
      </c>
      <c r="R184">
        <f t="shared" si="57"/>
        <v>137</v>
      </c>
      <c r="S184" s="162">
        <f>VLOOKUP(C184,'Общие показания'!A:I,9,0)</f>
        <v>2.5478878602157446</v>
      </c>
      <c r="T184" s="73">
        <f>VLOOKUP(B184,'Общие показания'!$A$2:$S$795,19,0)</f>
        <v>1.2490000000000023</v>
      </c>
      <c r="U184" s="39">
        <f t="shared" si="70"/>
        <v>1.0456271583588581</v>
      </c>
      <c r="V184" s="39">
        <f t="shared" si="71"/>
        <v>0.80738623743129456</v>
      </c>
      <c r="W184" s="39">
        <f t="shared" si="72"/>
        <v>0.69487446442559186</v>
      </c>
      <c r="X184" s="39"/>
      <c r="Y184" s="39">
        <f t="shared" si="73"/>
        <v>0</v>
      </c>
      <c r="Z184" s="39"/>
      <c r="AA184" s="39"/>
      <c r="AB184" s="39"/>
      <c r="AC184" s="39"/>
      <c r="AD184" s="39"/>
      <c r="AE184" s="39">
        <f t="shared" si="58"/>
        <v>0</v>
      </c>
      <c r="AF184" s="39">
        <f t="shared" si="74"/>
        <v>0.38897049031632397</v>
      </c>
      <c r="AG184" s="39">
        <f t="shared" si="75"/>
        <v>0.86002950968367842</v>
      </c>
      <c r="AH184" s="39">
        <f t="shared" si="59"/>
        <v>0</v>
      </c>
      <c r="AJ184" s="39">
        <f t="shared" si="76"/>
        <v>1.1453108991857488</v>
      </c>
      <c r="AK184" s="39">
        <f t="shared" si="60"/>
        <v>0.45894057470437949</v>
      </c>
      <c r="AL184" s="39">
        <f t="shared" si="61"/>
        <v>0.6542914371456543</v>
      </c>
      <c r="AM184" s="39"/>
      <c r="AS184" s="39"/>
      <c r="AT184" s="39">
        <f t="shared" si="77"/>
        <v>0.26741033767026839</v>
      </c>
      <c r="AU184" s="39">
        <f t="shared" si="78"/>
        <v>0.85793587560413698</v>
      </c>
      <c r="AW184" s="38">
        <f t="shared" si="79"/>
        <v>5881.2664841504411</v>
      </c>
      <c r="AX184" s="38">
        <f t="shared" si="82"/>
        <v>3399.2770414245183</v>
      </c>
      <c r="AY184" s="38">
        <f t="shared" si="83"/>
        <v>3621.6469795417906</v>
      </c>
      <c r="AZ184" s="38">
        <f t="shared" si="62"/>
        <v>0</v>
      </c>
      <c r="BA184" s="38">
        <f t="shared" si="63"/>
        <v>0</v>
      </c>
      <c r="BB184" s="38">
        <f t="shared" si="64"/>
        <v>0</v>
      </c>
      <c r="BC184" s="38">
        <f t="shared" si="65"/>
        <v>0</v>
      </c>
      <c r="BD184" s="38">
        <f t="shared" si="66"/>
        <v>0</v>
      </c>
      <c r="BE184" s="38">
        <f t="shared" si="67"/>
        <v>0</v>
      </c>
      <c r="BF184" s="38">
        <f t="shared" si="68"/>
        <v>0</v>
      </c>
      <c r="BG184" s="38">
        <f t="shared" si="80"/>
        <v>1761.9624394140892</v>
      </c>
      <c r="BH184" s="38">
        <f t="shared" si="81"/>
        <v>4611.6375616512005</v>
      </c>
      <c r="BI184" s="61">
        <f t="shared" si="69"/>
        <v>19275.790506182042</v>
      </c>
    </row>
    <row r="185" spans="1:61" x14ac:dyDescent="0.3">
      <c r="A185" s="197" t="s">
        <v>1506</v>
      </c>
      <c r="B185" s="84" t="s">
        <v>316</v>
      </c>
      <c r="C185" s="84" t="s">
        <v>316</v>
      </c>
      <c r="D185" s="63">
        <f>VLOOKUP(B185,Площадь!$D$2:$E$795,2,0)</f>
        <v>79.599999999999994</v>
      </c>
      <c r="E185" s="72"/>
      <c r="F185" s="87"/>
      <c r="G185" s="87"/>
      <c r="H185" s="87"/>
      <c r="I185" s="87"/>
      <c r="J185" s="88"/>
      <c r="K185" s="88"/>
      <c r="L185" s="88"/>
      <c r="M185" s="88"/>
      <c r="N185" s="88"/>
      <c r="O185" s="88"/>
      <c r="P185" s="88"/>
      <c r="Q185" s="88"/>
      <c r="R185">
        <f t="shared" si="57"/>
        <v>0</v>
      </c>
      <c r="S185" s="162">
        <f>VLOOKUP(C185,'Общие показания'!A:I,9,0)</f>
        <v>2.5478878602157446</v>
      </c>
      <c r="T185" s="73">
        <f>VLOOKUP(B185,'Общие показания'!$A$2:$S$795,19,0)</f>
        <v>1.2490000000000023</v>
      </c>
      <c r="U185" s="39">
        <f t="shared" si="70"/>
        <v>0</v>
      </c>
      <c r="V185" s="39">
        <f t="shared" si="71"/>
        <v>0</v>
      </c>
      <c r="W185" s="39">
        <f t="shared" si="72"/>
        <v>0</v>
      </c>
      <c r="X185" s="39"/>
      <c r="Y185" s="39">
        <f t="shared" si="73"/>
        <v>-2.5478878602157446</v>
      </c>
      <c r="Z185" s="39"/>
      <c r="AA185" s="39"/>
      <c r="AB185" s="39"/>
      <c r="AC185" s="39"/>
      <c r="AD185" s="39"/>
      <c r="AE185" s="39">
        <f t="shared" si="58"/>
        <v>0</v>
      </c>
      <c r="AF185" s="39">
        <f t="shared" si="74"/>
        <v>0</v>
      </c>
      <c r="AG185" s="39">
        <f t="shared" si="75"/>
        <v>0</v>
      </c>
      <c r="AH185" s="39">
        <f t="shared" si="59"/>
        <v>1.2490000000000023</v>
      </c>
      <c r="AJ185" s="39">
        <f t="shared" si="76"/>
        <v>0</v>
      </c>
      <c r="AK185" s="39">
        <f t="shared" si="60"/>
        <v>0</v>
      </c>
      <c r="AL185" s="39">
        <f t="shared" si="61"/>
        <v>0</v>
      </c>
      <c r="AM185" s="39"/>
      <c r="AS185" s="39"/>
      <c r="AT185" s="39">
        <f t="shared" si="77"/>
        <v>0</v>
      </c>
      <c r="AU185" s="39">
        <f t="shared" si="78"/>
        <v>0</v>
      </c>
      <c r="AW185" s="38">
        <f t="shared" si="79"/>
        <v>0</v>
      </c>
      <c r="AX185" s="38">
        <f t="shared" si="82"/>
        <v>0</v>
      </c>
      <c r="AY185" s="38">
        <f t="shared" si="83"/>
        <v>0</v>
      </c>
      <c r="AZ185" s="38">
        <f t="shared" si="62"/>
        <v>0</v>
      </c>
      <c r="BA185" s="38">
        <f t="shared" si="63"/>
        <v>0</v>
      </c>
      <c r="BB185" s="38">
        <f t="shared" si="64"/>
        <v>0</v>
      </c>
      <c r="BC185" s="38">
        <f t="shared" si="65"/>
        <v>0</v>
      </c>
      <c r="BD185" s="38">
        <f t="shared" si="66"/>
        <v>0</v>
      </c>
      <c r="BE185" s="38">
        <f t="shared" si="67"/>
        <v>0</v>
      </c>
      <c r="BF185" s="38">
        <f t="shared" si="68"/>
        <v>0</v>
      </c>
      <c r="BG185" s="38">
        <f t="shared" si="80"/>
        <v>0</v>
      </c>
      <c r="BH185" s="38">
        <f t="shared" si="81"/>
        <v>0</v>
      </c>
      <c r="BI185" s="61">
        <f t="shared" si="69"/>
        <v>0</v>
      </c>
    </row>
    <row r="186" spans="1:61" x14ac:dyDescent="0.3">
      <c r="A186" s="84" t="s">
        <v>2113</v>
      </c>
      <c r="B186" s="84" t="s">
        <v>167</v>
      </c>
      <c r="C186" s="84" t="s">
        <v>167</v>
      </c>
      <c r="D186" s="63">
        <f>VLOOKUP(B186,Площадь!$D$2:$E$795,2,0)</f>
        <v>36.799999999999997</v>
      </c>
      <c r="E186" s="72"/>
      <c r="F186" s="87">
        <v>31</v>
      </c>
      <c r="G186" s="87">
        <v>29</v>
      </c>
      <c r="H186" s="87">
        <v>31</v>
      </c>
      <c r="I186" s="87"/>
      <c r="J186" s="88"/>
      <c r="K186" s="88"/>
      <c r="L186" s="88"/>
      <c r="M186" s="88"/>
      <c r="N186" s="88"/>
      <c r="O186" s="88"/>
      <c r="P186" s="88">
        <v>15</v>
      </c>
      <c r="Q186" s="88">
        <v>31</v>
      </c>
      <c r="R186">
        <f t="shared" si="57"/>
        <v>137</v>
      </c>
      <c r="S186" s="162">
        <f>VLOOKUP(C186,'Общие показания'!A:I,9,0)</f>
        <v>1.177918005727882</v>
      </c>
      <c r="T186" s="73">
        <f>VLOOKUP(B186,'Общие показания'!$A$2:$S$795,19,0)</f>
        <v>0.60600000000000165</v>
      </c>
      <c r="U186" s="39">
        <f t="shared" si="70"/>
        <v>0.48340552044731133</v>
      </c>
      <c r="V186" s="39">
        <f t="shared" si="71"/>
        <v>0.3732639891642166</v>
      </c>
      <c r="W186" s="39">
        <f t="shared" si="72"/>
        <v>0.32124849611635403</v>
      </c>
      <c r="X186" s="39"/>
      <c r="Y186" s="39">
        <f t="shared" si="73"/>
        <v>0</v>
      </c>
      <c r="Z186" s="39"/>
      <c r="AA186" s="39"/>
      <c r="AB186" s="39"/>
      <c r="AC186" s="39"/>
      <c r="AD186" s="39"/>
      <c r="AE186" s="39">
        <f t="shared" si="58"/>
        <v>0</v>
      </c>
      <c r="AF186" s="39">
        <f t="shared" si="74"/>
        <v>0.1887238728035969</v>
      </c>
      <c r="AG186" s="39">
        <f t="shared" si="75"/>
        <v>0.41727612719640478</v>
      </c>
      <c r="AH186" s="39">
        <f t="shared" si="59"/>
        <v>0</v>
      </c>
      <c r="AJ186" s="39">
        <f t="shared" si="76"/>
        <v>0.52949046595522054</v>
      </c>
      <c r="AK186" s="39">
        <f t="shared" si="60"/>
        <v>0.21217353202413525</v>
      </c>
      <c r="AL186" s="39">
        <f t="shared" si="61"/>
        <v>0.30248649355477486</v>
      </c>
      <c r="AM186" s="39"/>
      <c r="AS186" s="39"/>
      <c r="AT186" s="39">
        <f t="shared" si="77"/>
        <v>0.12362688977720951</v>
      </c>
      <c r="AU186" s="39">
        <f t="shared" si="78"/>
        <v>0.39663367113357084</v>
      </c>
      <c r="AW186" s="38">
        <f t="shared" si="79"/>
        <v>2718.9774700595008</v>
      </c>
      <c r="AX186" s="38">
        <f t="shared" si="82"/>
        <v>1571.5250643771642</v>
      </c>
      <c r="AY186" s="38">
        <f t="shared" si="83"/>
        <v>1674.3292568735915</v>
      </c>
      <c r="AZ186" s="38">
        <f t="shared" si="62"/>
        <v>0</v>
      </c>
      <c r="BA186" s="38">
        <f t="shared" si="63"/>
        <v>0</v>
      </c>
      <c r="BB186" s="38">
        <f t="shared" si="64"/>
        <v>0</v>
      </c>
      <c r="BC186" s="38">
        <f t="shared" si="65"/>
        <v>0</v>
      </c>
      <c r="BD186" s="38">
        <f t="shared" si="66"/>
        <v>0</v>
      </c>
      <c r="BE186" s="38">
        <f t="shared" si="67"/>
        <v>0</v>
      </c>
      <c r="BF186" s="38">
        <f t="shared" si="68"/>
        <v>0</v>
      </c>
      <c r="BG186" s="38">
        <f t="shared" si="80"/>
        <v>838.46189304141353</v>
      </c>
      <c r="BH186" s="38">
        <f t="shared" si="81"/>
        <v>2184.8269062450536</v>
      </c>
      <c r="BI186" s="61">
        <f t="shared" si="69"/>
        <v>8988.1205905967236</v>
      </c>
    </row>
    <row r="187" spans="1:61" x14ac:dyDescent="0.3">
      <c r="A187" s="84" t="s">
        <v>1458</v>
      </c>
      <c r="B187" s="84" t="s">
        <v>214</v>
      </c>
      <c r="C187" s="84" t="s">
        <v>214</v>
      </c>
      <c r="D187" s="63">
        <f>VLOOKUP(B187,Площадь!$D$2:$E$795,2,0)</f>
        <v>22.7</v>
      </c>
      <c r="E187" s="72"/>
      <c r="F187" s="87">
        <v>31</v>
      </c>
      <c r="G187" s="87">
        <v>29</v>
      </c>
      <c r="H187" s="87">
        <v>31</v>
      </c>
      <c r="I187" s="87"/>
      <c r="J187" s="88"/>
      <c r="K187" s="88"/>
      <c r="L187" s="88"/>
      <c r="M187" s="88"/>
      <c r="N187" s="88"/>
      <c r="O187" s="88"/>
      <c r="P187" s="88">
        <v>15</v>
      </c>
      <c r="Q187" s="88">
        <v>31</v>
      </c>
      <c r="R187">
        <f t="shared" si="57"/>
        <v>137</v>
      </c>
      <c r="S187" s="162">
        <f>VLOOKUP(C187,'Общие показания'!A:I,9,0)</f>
        <v>0.72659616114192727</v>
      </c>
      <c r="T187" s="73">
        <f>VLOOKUP(B187,'Общие показания'!$A$2:$S$795,19,0)</f>
        <v>0.31948785795176482</v>
      </c>
      <c r="U187" s="39">
        <f t="shared" si="70"/>
        <v>0.29818764440635787</v>
      </c>
      <c r="V187" s="39">
        <f t="shared" si="71"/>
        <v>0.23024708027249235</v>
      </c>
      <c r="W187" s="39">
        <f t="shared" si="72"/>
        <v>0.1981614364630771</v>
      </c>
      <c r="X187" s="39"/>
      <c r="Y187" s="39">
        <f t="shared" si="73"/>
        <v>0</v>
      </c>
      <c r="Z187" s="39"/>
      <c r="AA187" s="39"/>
      <c r="AB187" s="39"/>
      <c r="AC187" s="39"/>
      <c r="AD187" s="39"/>
      <c r="AE187" s="39">
        <f t="shared" si="58"/>
        <v>0</v>
      </c>
      <c r="AF187" s="39">
        <f t="shared" si="74"/>
        <v>9.949667634716558E-2</v>
      </c>
      <c r="AG187" s="39">
        <f t="shared" si="75"/>
        <v>0.21999118160459927</v>
      </c>
      <c r="AH187" s="39">
        <f t="shared" si="59"/>
        <v>0</v>
      </c>
      <c r="AJ187" s="39">
        <f t="shared" si="76"/>
        <v>0.32661504285824744</v>
      </c>
      <c r="AK187" s="39">
        <f t="shared" si="60"/>
        <v>0.13087878198227909</v>
      </c>
      <c r="AL187" s="39">
        <f t="shared" si="61"/>
        <v>0.18658813596992907</v>
      </c>
      <c r="AM187" s="39"/>
      <c r="AS187" s="39"/>
      <c r="AT187" s="39">
        <f t="shared" si="77"/>
        <v>7.6258978204963482E-2</v>
      </c>
      <c r="AU187" s="39">
        <f t="shared" si="78"/>
        <v>0.24466261779163204</v>
      </c>
      <c r="AW187" s="38">
        <f t="shared" si="79"/>
        <v>1677.195341585616</v>
      </c>
      <c r="AX187" s="38">
        <f t="shared" si="82"/>
        <v>969.39181960221833</v>
      </c>
      <c r="AY187" s="38">
        <f t="shared" si="83"/>
        <v>1032.8063622562645</v>
      </c>
      <c r="AZ187" s="38">
        <f t="shared" si="62"/>
        <v>0</v>
      </c>
      <c r="BA187" s="38">
        <f t="shared" si="63"/>
        <v>0</v>
      </c>
      <c r="BB187" s="38">
        <f t="shared" si="64"/>
        <v>0</v>
      </c>
      <c r="BC187" s="38">
        <f t="shared" si="65"/>
        <v>0</v>
      </c>
      <c r="BD187" s="38">
        <f t="shared" si="66"/>
        <v>0</v>
      </c>
      <c r="BE187" s="38">
        <f t="shared" si="67"/>
        <v>0</v>
      </c>
      <c r="BF187" s="38">
        <f t="shared" si="68"/>
        <v>0</v>
      </c>
      <c r="BG187" s="38">
        <f t="shared" si="80"/>
        <v>471.79144885355316</v>
      </c>
      <c r="BH187" s="38">
        <f t="shared" si="81"/>
        <v>1247.2980729472674</v>
      </c>
      <c r="BI187" s="61">
        <f t="shared" si="69"/>
        <v>5398.4830452449196</v>
      </c>
    </row>
    <row r="188" spans="1:61" x14ac:dyDescent="0.3">
      <c r="A188" s="84" t="s">
        <v>1101</v>
      </c>
      <c r="B188" s="84" t="s">
        <v>33</v>
      </c>
      <c r="C188" s="84" t="s">
        <v>33</v>
      </c>
      <c r="D188" s="63">
        <f>VLOOKUP(B188,Площадь!$D$2:$E$795,2,0)</f>
        <v>58.6</v>
      </c>
      <c r="E188" s="72"/>
      <c r="F188" s="87">
        <v>31</v>
      </c>
      <c r="G188" s="87">
        <v>29</v>
      </c>
      <c r="H188" s="87">
        <v>31</v>
      </c>
      <c r="I188" s="87"/>
      <c r="J188" s="88"/>
      <c r="K188" s="88"/>
      <c r="L188" s="88"/>
      <c r="M188" s="88"/>
      <c r="N188" s="88"/>
      <c r="O188" s="88"/>
      <c r="P188" s="88">
        <v>15</v>
      </c>
      <c r="Q188" s="88">
        <v>31</v>
      </c>
      <c r="R188">
        <f t="shared" si="57"/>
        <v>137</v>
      </c>
      <c r="S188" s="162">
        <f>VLOOKUP(C188,'Общие показания'!A:I,9,0)</f>
        <v>1.8757063895558121</v>
      </c>
      <c r="T188" s="73">
        <f>VLOOKUP(B188,'Общие показания'!$A$2:$S$795,19,0)</f>
        <v>1.4520000000000017</v>
      </c>
      <c r="U188" s="39">
        <f t="shared" si="70"/>
        <v>0.76977074723403383</v>
      </c>
      <c r="V188" s="39">
        <f t="shared" si="71"/>
        <v>0.59438233057127976</v>
      </c>
      <c r="W188" s="39">
        <f t="shared" si="72"/>
        <v>0.51155331175049856</v>
      </c>
      <c r="X188" s="39"/>
      <c r="Y188" s="39">
        <f t="shared" si="73"/>
        <v>0</v>
      </c>
      <c r="Z188" s="39"/>
      <c r="AA188" s="39"/>
      <c r="AB188" s="39"/>
      <c r="AC188" s="39"/>
      <c r="AD188" s="39"/>
      <c r="AE188" s="39">
        <f t="shared" si="58"/>
        <v>0</v>
      </c>
      <c r="AF188" s="39">
        <f t="shared" si="74"/>
        <v>0.45218987345020178</v>
      </c>
      <c r="AG188" s="39">
        <f t="shared" si="75"/>
        <v>0.99981012654979995</v>
      </c>
      <c r="AH188" s="39">
        <f t="shared" si="59"/>
        <v>0</v>
      </c>
      <c r="AJ188" s="39">
        <f t="shared" si="76"/>
        <v>0.84315601372217186</v>
      </c>
      <c r="AK188" s="39">
        <f t="shared" si="60"/>
        <v>0.33786328740799804</v>
      </c>
      <c r="AL188" s="39">
        <f t="shared" si="61"/>
        <v>0.48167686201928828</v>
      </c>
      <c r="AM188" s="39"/>
      <c r="AS188" s="39"/>
      <c r="AT188" s="39">
        <f t="shared" si="77"/>
        <v>0.1968623842647956</v>
      </c>
      <c r="AU188" s="39">
        <f t="shared" si="78"/>
        <v>0.63159600892465362</v>
      </c>
      <c r="AW188" s="38">
        <f t="shared" si="79"/>
        <v>4329.6760800404008</v>
      </c>
      <c r="AX188" s="38">
        <f t="shared" si="82"/>
        <v>2502.4828470788543</v>
      </c>
      <c r="AY188" s="38">
        <f t="shared" si="83"/>
        <v>2666.1873492606651</v>
      </c>
      <c r="AZ188" s="38">
        <f t="shared" si="62"/>
        <v>0</v>
      </c>
      <c r="BA188" s="38">
        <f t="shared" si="63"/>
        <v>0</v>
      </c>
      <c r="BB188" s="38">
        <f t="shared" si="64"/>
        <v>0</v>
      </c>
      <c r="BC188" s="38">
        <f t="shared" si="65"/>
        <v>0</v>
      </c>
      <c r="BD188" s="38">
        <f t="shared" si="66"/>
        <v>0</v>
      </c>
      <c r="BE188" s="38">
        <f t="shared" si="67"/>
        <v>0</v>
      </c>
      <c r="BF188" s="38">
        <f t="shared" si="68"/>
        <v>0</v>
      </c>
      <c r="BG188" s="38">
        <f t="shared" si="80"/>
        <v>1742.2899185198305</v>
      </c>
      <c r="BH188" s="38">
        <f t="shared" si="81"/>
        <v>4379.2813738222039</v>
      </c>
      <c r="BI188" s="61">
        <f t="shared" si="69"/>
        <v>15619.917568721954</v>
      </c>
    </row>
    <row r="189" spans="1:61" x14ac:dyDescent="0.3">
      <c r="A189" s="84" t="s">
        <v>1294</v>
      </c>
      <c r="B189" s="84" t="s">
        <v>178</v>
      </c>
      <c r="C189" s="84" t="s">
        <v>178</v>
      </c>
      <c r="D189" s="63">
        <f>VLOOKUP(B189,Площадь!$D$2:$E$795,2,0)</f>
        <v>72.599999999999994</v>
      </c>
      <c r="E189" s="72"/>
      <c r="F189" s="87">
        <v>31</v>
      </c>
      <c r="G189" s="87">
        <v>29</v>
      </c>
      <c r="H189" s="87">
        <v>31</v>
      </c>
      <c r="I189" s="87"/>
      <c r="J189" s="88"/>
      <c r="K189" s="88"/>
      <c r="L189" s="88"/>
      <c r="M189" s="88"/>
      <c r="N189" s="88"/>
      <c r="O189" s="88"/>
      <c r="P189" s="88">
        <v>15</v>
      </c>
      <c r="Q189" s="88">
        <v>31</v>
      </c>
      <c r="R189">
        <f t="shared" si="57"/>
        <v>137</v>
      </c>
      <c r="S189" s="162">
        <f>VLOOKUP(C189,'Общие показания'!A:I,9,0)</f>
        <v>2.323827369995767</v>
      </c>
      <c r="T189" s="73">
        <f>VLOOKUP(B189,'Общие показания'!$A$2:$S$795,19,0)</f>
        <v>2.2119999999999962</v>
      </c>
      <c r="U189" s="39">
        <f t="shared" si="70"/>
        <v>0.95367502131725002</v>
      </c>
      <c r="V189" s="39">
        <f t="shared" si="71"/>
        <v>0.73638493514462289</v>
      </c>
      <c r="W189" s="39">
        <f t="shared" si="72"/>
        <v>0.63376741353389399</v>
      </c>
      <c r="X189" s="39"/>
      <c r="Y189" s="39">
        <f t="shared" si="73"/>
        <v>0</v>
      </c>
      <c r="Z189" s="39"/>
      <c r="AA189" s="39"/>
      <c r="AB189" s="39"/>
      <c r="AC189" s="39"/>
      <c r="AD189" s="39"/>
      <c r="AE189" s="39">
        <f t="shared" si="58"/>
        <v>0</v>
      </c>
      <c r="AF189" s="39">
        <f t="shared" si="74"/>
        <v>0.68887327828639355</v>
      </c>
      <c r="AG189" s="39">
        <f t="shared" si="75"/>
        <v>1.5231267217136026</v>
      </c>
      <c r="AH189" s="39">
        <f t="shared" si="59"/>
        <v>0</v>
      </c>
      <c r="AJ189" s="39">
        <f t="shared" si="76"/>
        <v>1.044592604031223</v>
      </c>
      <c r="AK189" s="39">
        <f t="shared" si="60"/>
        <v>0.418581478938919</v>
      </c>
      <c r="AL189" s="39">
        <f t="shared" si="61"/>
        <v>0.59675324543686559</v>
      </c>
      <c r="AM189" s="39"/>
      <c r="AS189" s="39"/>
      <c r="AT189" s="39">
        <f t="shared" si="77"/>
        <v>0.24389435320177744</v>
      </c>
      <c r="AU189" s="39">
        <f t="shared" si="78"/>
        <v>0.78248925337764252</v>
      </c>
      <c r="AW189" s="38">
        <f t="shared" si="79"/>
        <v>5364.0696827804277</v>
      </c>
      <c r="AX189" s="38">
        <f t="shared" si="82"/>
        <v>3100.3456433092965</v>
      </c>
      <c r="AY189" s="38">
        <f t="shared" si="83"/>
        <v>3303.1604361147483</v>
      </c>
      <c r="AZ189" s="38">
        <f t="shared" si="62"/>
        <v>0</v>
      </c>
      <c r="BA189" s="38">
        <f t="shared" si="63"/>
        <v>0</v>
      </c>
      <c r="BB189" s="38">
        <f t="shared" si="64"/>
        <v>0</v>
      </c>
      <c r="BC189" s="38">
        <f t="shared" si="65"/>
        <v>0</v>
      </c>
      <c r="BD189" s="38">
        <f t="shared" si="66"/>
        <v>0</v>
      </c>
      <c r="BE189" s="38">
        <f t="shared" si="67"/>
        <v>0</v>
      </c>
      <c r="BF189" s="38">
        <f t="shared" si="68"/>
        <v>0</v>
      </c>
      <c r="BG189" s="38">
        <f t="shared" si="80"/>
        <v>2503.8841192615869</v>
      </c>
      <c r="BH189" s="38">
        <f t="shared" si="81"/>
        <v>6189.103298895935</v>
      </c>
      <c r="BI189" s="61">
        <f t="shared" si="69"/>
        <v>20460.563180361994</v>
      </c>
    </row>
    <row r="190" spans="1:61" x14ac:dyDescent="0.3">
      <c r="A190" s="84" t="s">
        <v>841</v>
      </c>
      <c r="B190" s="84" t="s">
        <v>265</v>
      </c>
      <c r="C190" s="84" t="s">
        <v>265</v>
      </c>
      <c r="D190" s="63">
        <f>VLOOKUP(B190,Площадь!$D$2:$E$795,2,0)</f>
        <v>57.1</v>
      </c>
      <c r="E190" s="72"/>
      <c r="F190" s="87">
        <v>31</v>
      </c>
      <c r="G190" s="87">
        <v>29</v>
      </c>
      <c r="H190" s="87">
        <v>31</v>
      </c>
      <c r="I190" s="87"/>
      <c r="J190" s="88"/>
      <c r="K190" s="88"/>
      <c r="L190" s="88"/>
      <c r="M190" s="88"/>
      <c r="N190" s="88"/>
      <c r="O190" s="88"/>
      <c r="P190" s="88">
        <v>15</v>
      </c>
      <c r="Q190" s="88">
        <v>31</v>
      </c>
      <c r="R190">
        <f t="shared" si="57"/>
        <v>137</v>
      </c>
      <c r="S190" s="162">
        <f>VLOOKUP(C190,'Общие показания'!A:I,9,0)</f>
        <v>1.827693427365817</v>
      </c>
      <c r="T190" s="73">
        <f>VLOOKUP(B190,'Общие показания'!$A$2:$S$795,19,0)</f>
        <v>0.875</v>
      </c>
      <c r="U190" s="39">
        <f t="shared" si="70"/>
        <v>0.75006671786797496</v>
      </c>
      <c r="V190" s="39">
        <f t="shared" si="71"/>
        <v>0.57916776579556439</v>
      </c>
      <c r="W190" s="39">
        <f t="shared" si="72"/>
        <v>0.49845894370227761</v>
      </c>
      <c r="X190" s="39"/>
      <c r="Y190" s="39">
        <f t="shared" si="73"/>
        <v>0</v>
      </c>
      <c r="Z190" s="39"/>
      <c r="AA190" s="39"/>
      <c r="AB190" s="39"/>
      <c r="AC190" s="39"/>
      <c r="AD190" s="39"/>
      <c r="AE190" s="39">
        <f t="shared" si="58"/>
        <v>0</v>
      </c>
      <c r="AF190" s="39">
        <f t="shared" si="74"/>
        <v>0.27249734109430174</v>
      </c>
      <c r="AG190" s="39">
        <f t="shared" si="75"/>
        <v>0.60250265890569832</v>
      </c>
      <c r="AH190" s="39">
        <f t="shared" si="59"/>
        <v>0</v>
      </c>
      <c r="AJ190" s="39">
        <f t="shared" si="76"/>
        <v>0.82157352190334498</v>
      </c>
      <c r="AK190" s="39">
        <f t="shared" si="60"/>
        <v>0.32921490974397077</v>
      </c>
      <c r="AL190" s="39">
        <f t="shared" si="61"/>
        <v>0.46934724951026213</v>
      </c>
      <c r="AM190" s="39"/>
      <c r="AS190" s="39"/>
      <c r="AT190" s="39">
        <f t="shared" si="77"/>
        <v>0.19182324473583326</v>
      </c>
      <c r="AU190" s="39">
        <f t="shared" si="78"/>
        <v>0.61542887559040482</v>
      </c>
      <c r="AW190" s="38">
        <f t="shared" si="79"/>
        <v>4218.848194032541</v>
      </c>
      <c r="AX190" s="38">
        <f t="shared" si="82"/>
        <v>2438.4261189113067</v>
      </c>
      <c r="AY190" s="38">
        <f t="shared" si="83"/>
        <v>2597.9402328120132</v>
      </c>
      <c r="AZ190" s="38">
        <f t="shared" si="62"/>
        <v>0</v>
      </c>
      <c r="BA190" s="38">
        <f t="shared" si="63"/>
        <v>0</v>
      </c>
      <c r="BB190" s="38">
        <f t="shared" si="64"/>
        <v>0</v>
      </c>
      <c r="BC190" s="38">
        <f t="shared" si="65"/>
        <v>0</v>
      </c>
      <c r="BD190" s="38">
        <f t="shared" si="66"/>
        <v>0</v>
      </c>
      <c r="BE190" s="38">
        <f t="shared" si="67"/>
        <v>0</v>
      </c>
      <c r="BF190" s="38">
        <f t="shared" si="68"/>
        <v>0</v>
      </c>
      <c r="BG190" s="38">
        <f t="shared" si="80"/>
        <v>1246.4036077789813</v>
      </c>
      <c r="BH190" s="38">
        <f t="shared" si="81"/>
        <v>3269.3666939399591</v>
      </c>
      <c r="BI190" s="61">
        <f t="shared" si="69"/>
        <v>13770.984847474801</v>
      </c>
    </row>
    <row r="191" spans="1:61" x14ac:dyDescent="0.3">
      <c r="A191" s="84" t="s">
        <v>1556</v>
      </c>
      <c r="B191" s="84" t="s">
        <v>296</v>
      </c>
      <c r="C191" s="84" t="s">
        <v>296</v>
      </c>
      <c r="D191" s="63">
        <f>VLOOKUP(B191,Площадь!$D$2:$E$795,2,0)</f>
        <v>33.1</v>
      </c>
      <c r="E191" s="72"/>
      <c r="F191" s="87">
        <v>31</v>
      </c>
      <c r="G191" s="87">
        <v>29</v>
      </c>
      <c r="H191" s="87">
        <v>31</v>
      </c>
      <c r="I191" s="87"/>
      <c r="J191" s="88"/>
      <c r="K191" s="88"/>
      <c r="L191" s="88"/>
      <c r="M191" s="88"/>
      <c r="N191" s="88"/>
      <c r="O191" s="88"/>
      <c r="P191" s="88">
        <v>15</v>
      </c>
      <c r="Q191" s="88">
        <v>31</v>
      </c>
      <c r="R191">
        <f t="shared" si="57"/>
        <v>137</v>
      </c>
      <c r="S191" s="162">
        <f>VLOOKUP(C191,'Общие показания'!A:I,9,0)</f>
        <v>0</v>
      </c>
      <c r="T191" s="73">
        <f>VLOOKUP(B191,'Общие показания'!$A$2:$S$795,19,0)</f>
        <v>0</v>
      </c>
      <c r="U191" s="39">
        <f t="shared" si="70"/>
        <v>0</v>
      </c>
      <c r="V191" s="39">
        <f t="shared" si="71"/>
        <v>0</v>
      </c>
      <c r="W191" s="39">
        <f t="shared" si="72"/>
        <v>0</v>
      </c>
      <c r="X191" s="39"/>
      <c r="Y191" s="39">
        <f t="shared" si="73"/>
        <v>0</v>
      </c>
      <c r="Z191" s="39"/>
      <c r="AA191" s="39"/>
      <c r="AB191" s="39"/>
      <c r="AC191" s="39"/>
      <c r="AD191" s="39"/>
      <c r="AE191" s="39">
        <f t="shared" si="58"/>
        <v>0</v>
      </c>
      <c r="AF191" s="39">
        <f t="shared" si="74"/>
        <v>0</v>
      </c>
      <c r="AG191" s="39">
        <f t="shared" si="75"/>
        <v>0</v>
      </c>
      <c r="AH191" s="39">
        <f t="shared" si="59"/>
        <v>0</v>
      </c>
      <c r="AJ191" s="39">
        <f t="shared" si="76"/>
        <v>0.47625365280211412</v>
      </c>
      <c r="AK191" s="39">
        <f t="shared" si="60"/>
        <v>0.19084086711953471</v>
      </c>
      <c r="AL191" s="39">
        <f t="shared" si="61"/>
        <v>0.27207344936584371</v>
      </c>
      <c r="AM191" s="39"/>
      <c r="AS191" s="39"/>
      <c r="AT191" s="39">
        <f t="shared" si="77"/>
        <v>0.11119701227243574</v>
      </c>
      <c r="AU191" s="39">
        <f t="shared" si="78"/>
        <v>0.35675474224242382</v>
      </c>
      <c r="AW191" s="38">
        <f t="shared" si="79"/>
        <v>1278.4362554358831</v>
      </c>
      <c r="AX191" s="38">
        <f t="shared" si="82"/>
        <v>512.2855900609942</v>
      </c>
      <c r="AY191" s="38">
        <f t="shared" si="83"/>
        <v>730.34308453969629</v>
      </c>
      <c r="AZ191" s="38">
        <f t="shared" si="62"/>
        <v>0</v>
      </c>
      <c r="BA191" s="38">
        <f t="shared" si="63"/>
        <v>0</v>
      </c>
      <c r="BB191" s="38">
        <f t="shared" si="64"/>
        <v>0</v>
      </c>
      <c r="BC191" s="38">
        <f t="shared" si="65"/>
        <v>0</v>
      </c>
      <c r="BD191" s="38">
        <f t="shared" si="66"/>
        <v>0</v>
      </c>
      <c r="BE191" s="38">
        <f t="shared" si="67"/>
        <v>0</v>
      </c>
      <c r="BF191" s="38">
        <f t="shared" si="68"/>
        <v>0</v>
      </c>
      <c r="BG191" s="38">
        <f t="shared" si="80"/>
        <v>298.49281186363561</v>
      </c>
      <c r="BH191" s="38">
        <f t="shared" si="81"/>
        <v>957.65815988587281</v>
      </c>
      <c r="BI191" s="61">
        <f t="shared" si="69"/>
        <v>3777.2159017860827</v>
      </c>
    </row>
    <row r="192" spans="1:61" x14ac:dyDescent="0.3">
      <c r="A192" s="84" t="s">
        <v>1825</v>
      </c>
      <c r="B192" s="84" t="s">
        <v>203</v>
      </c>
      <c r="C192" s="84" t="s">
        <v>203</v>
      </c>
      <c r="D192" s="63">
        <f>VLOOKUP(B192,Площадь!$D$2:$E$795,2,0)</f>
        <v>33.1</v>
      </c>
      <c r="E192" s="72"/>
      <c r="F192" s="87">
        <v>31</v>
      </c>
      <c r="G192" s="87">
        <v>29</v>
      </c>
      <c r="H192" s="87">
        <v>31</v>
      </c>
      <c r="I192" s="87"/>
      <c r="J192" s="88"/>
      <c r="K192" s="88"/>
      <c r="L192" s="88"/>
      <c r="M192" s="88"/>
      <c r="N192" s="88"/>
      <c r="O192" s="88"/>
      <c r="P192" s="88">
        <v>15</v>
      </c>
      <c r="Q192" s="88">
        <v>31</v>
      </c>
      <c r="R192">
        <f t="shared" si="57"/>
        <v>137</v>
      </c>
      <c r="S192" s="162">
        <f>VLOOKUP(C192,'Общие показания'!A:I,9,0)</f>
        <v>1.754999999999999</v>
      </c>
      <c r="T192" s="73">
        <f>VLOOKUP(B192,'Общие показания'!$A$2:$S$795,19,0)</f>
        <v>0.27999999999999936</v>
      </c>
      <c r="U192" s="39">
        <f t="shared" si="70"/>
        <v>0.72023407763495861</v>
      </c>
      <c r="V192" s="39">
        <f t="shared" si="71"/>
        <v>0.55613234350586316</v>
      </c>
      <c r="W192" s="39">
        <f t="shared" si="72"/>
        <v>0.47863357885917723</v>
      </c>
      <c r="X192" s="39"/>
      <c r="Y192" s="39">
        <f t="shared" si="73"/>
        <v>0</v>
      </c>
      <c r="Z192" s="39"/>
      <c r="AA192" s="39"/>
      <c r="AB192" s="39"/>
      <c r="AC192" s="39"/>
      <c r="AD192" s="39"/>
      <c r="AE192" s="39">
        <f t="shared" si="58"/>
        <v>0</v>
      </c>
      <c r="AF192" s="39">
        <f t="shared" si="74"/>
        <v>8.7199149150176361E-2</v>
      </c>
      <c r="AG192" s="39">
        <f t="shared" si="75"/>
        <v>0.19280085084982301</v>
      </c>
      <c r="AH192" s="39">
        <f t="shared" si="59"/>
        <v>0</v>
      </c>
      <c r="AJ192" s="39">
        <f t="shared" si="76"/>
        <v>0.47625365280211412</v>
      </c>
      <c r="AK192" s="39">
        <f t="shared" si="60"/>
        <v>0.19084086711953471</v>
      </c>
      <c r="AL192" s="39">
        <f t="shared" si="61"/>
        <v>0.27207344936584371</v>
      </c>
      <c r="AM192" s="39"/>
      <c r="AS192" s="39"/>
      <c r="AT192" s="39">
        <f t="shared" si="77"/>
        <v>0.11119701227243574</v>
      </c>
      <c r="AU192" s="39">
        <f t="shared" si="78"/>
        <v>0.35675474224242382</v>
      </c>
      <c r="AW192" s="38">
        <f t="shared" si="79"/>
        <v>3211.8038040760607</v>
      </c>
      <c r="AX192" s="38">
        <f t="shared" si="82"/>
        <v>2005.1450076743931</v>
      </c>
      <c r="AY192" s="38">
        <f t="shared" si="83"/>
        <v>2015.1679182861174</v>
      </c>
      <c r="AZ192" s="38">
        <f t="shared" si="62"/>
        <v>0</v>
      </c>
      <c r="BA192" s="38">
        <f t="shared" si="63"/>
        <v>0</v>
      </c>
      <c r="BB192" s="38">
        <f t="shared" si="64"/>
        <v>0</v>
      </c>
      <c r="BC192" s="38">
        <f t="shared" si="65"/>
        <v>0</v>
      </c>
      <c r="BD192" s="38">
        <f t="shared" si="66"/>
        <v>0</v>
      </c>
      <c r="BE192" s="38">
        <f t="shared" si="67"/>
        <v>0</v>
      </c>
      <c r="BF192" s="38">
        <f t="shared" si="68"/>
        <v>0</v>
      </c>
      <c r="BG192" s="38">
        <f t="shared" si="80"/>
        <v>532.566719876403</v>
      </c>
      <c r="BH192" s="38">
        <f t="shared" si="81"/>
        <v>1475.2050518731039</v>
      </c>
      <c r="BI192" s="61">
        <f t="shared" si="69"/>
        <v>9239.8885017860775</v>
      </c>
    </row>
    <row r="193" spans="1:61" x14ac:dyDescent="0.3">
      <c r="A193" s="84" t="s">
        <v>2455</v>
      </c>
      <c r="B193" s="84" t="s">
        <v>264</v>
      </c>
      <c r="C193" s="84" t="s">
        <v>264</v>
      </c>
      <c r="D193" s="63">
        <f>VLOOKUP(B193,Площадь!$D$2:$E$795,2,0)</f>
        <v>36.700000000000003</v>
      </c>
      <c r="E193" s="72"/>
      <c r="F193" s="87">
        <v>31</v>
      </c>
      <c r="G193" s="87">
        <v>29</v>
      </c>
      <c r="H193" s="87">
        <v>31</v>
      </c>
      <c r="I193" s="87"/>
      <c r="J193" s="88"/>
      <c r="K193" s="88"/>
      <c r="L193" s="88"/>
      <c r="M193" s="88"/>
      <c r="N193" s="88"/>
      <c r="O193" s="88"/>
      <c r="P193" s="88">
        <v>15</v>
      </c>
      <c r="Q193" s="88">
        <v>31</v>
      </c>
      <c r="R193">
        <f t="shared" si="57"/>
        <v>137</v>
      </c>
      <c r="S193" s="162">
        <f>VLOOKUP(C193,'Общие показания'!A:I,9,0)</f>
        <v>0</v>
      </c>
      <c r="T193" s="73">
        <f>VLOOKUP(B193,'Общие показания'!$A$2:$S$795,19,0)</f>
        <v>0</v>
      </c>
      <c r="U193" s="39">
        <f t="shared" si="70"/>
        <v>0</v>
      </c>
      <c r="V193" s="39">
        <f t="shared" si="71"/>
        <v>0</v>
      </c>
      <c r="W193" s="39">
        <f t="shared" si="72"/>
        <v>0</v>
      </c>
      <c r="X193" s="39"/>
      <c r="Y193" s="39">
        <f t="shared" si="73"/>
        <v>0</v>
      </c>
      <c r="Z193" s="39"/>
      <c r="AA193" s="39"/>
      <c r="AB193" s="39"/>
      <c r="AC193" s="39"/>
      <c r="AD193" s="39"/>
      <c r="AE193" s="39">
        <f t="shared" si="58"/>
        <v>0</v>
      </c>
      <c r="AF193" s="39">
        <f t="shared" si="74"/>
        <v>0</v>
      </c>
      <c r="AG193" s="39">
        <f t="shared" si="75"/>
        <v>0</v>
      </c>
      <c r="AH193" s="39">
        <f t="shared" si="59"/>
        <v>0</v>
      </c>
      <c r="AJ193" s="39">
        <f t="shared" si="76"/>
        <v>0.52805163316729875</v>
      </c>
      <c r="AK193" s="39">
        <f t="shared" si="60"/>
        <v>0.21159697351320014</v>
      </c>
      <c r="AL193" s="39">
        <f t="shared" si="61"/>
        <v>0.30166451938750649</v>
      </c>
      <c r="AM193" s="39"/>
      <c r="AS193" s="39"/>
      <c r="AT193" s="39">
        <f t="shared" si="77"/>
        <v>0.12329094714194537</v>
      </c>
      <c r="AU193" s="39">
        <f t="shared" si="78"/>
        <v>0.39555586224462097</v>
      </c>
      <c r="AW193" s="38">
        <f t="shared" si="79"/>
        <v>1417.4806820089702</v>
      </c>
      <c r="AX193" s="38">
        <f t="shared" si="82"/>
        <v>568.00245181989396</v>
      </c>
      <c r="AY193" s="38">
        <f t="shared" si="83"/>
        <v>809.776169263047</v>
      </c>
      <c r="AZ193" s="38">
        <f t="shared" si="62"/>
        <v>0</v>
      </c>
      <c r="BA193" s="38">
        <f t="shared" si="63"/>
        <v>0</v>
      </c>
      <c r="BB193" s="38">
        <f t="shared" si="64"/>
        <v>0</v>
      </c>
      <c r="BC193" s="38">
        <f t="shared" si="65"/>
        <v>0</v>
      </c>
      <c r="BD193" s="38">
        <f t="shared" si="66"/>
        <v>0</v>
      </c>
      <c r="BE193" s="38">
        <f t="shared" si="67"/>
        <v>0</v>
      </c>
      <c r="BF193" s="38">
        <f t="shared" si="68"/>
        <v>0</v>
      </c>
      <c r="BG193" s="38">
        <f t="shared" si="80"/>
        <v>330.9572868699525</v>
      </c>
      <c r="BH193" s="38">
        <f t="shared" si="81"/>
        <v>1061.8143343749707</v>
      </c>
      <c r="BI193" s="61">
        <f t="shared" si="69"/>
        <v>4188.0309243368338</v>
      </c>
    </row>
    <row r="194" spans="1:61" x14ac:dyDescent="0.3">
      <c r="A194" s="84" t="s">
        <v>1994</v>
      </c>
      <c r="B194" s="84" t="s">
        <v>345</v>
      </c>
      <c r="C194" s="84" t="s">
        <v>345</v>
      </c>
      <c r="D194" s="63">
        <f>VLOOKUP(B194,Площадь!$D$2:$E$795,2,0)</f>
        <v>78.400000000000006</v>
      </c>
      <c r="E194" s="72"/>
      <c r="F194" s="87">
        <v>31</v>
      </c>
      <c r="G194" s="87">
        <v>29</v>
      </c>
      <c r="H194" s="87">
        <v>31</v>
      </c>
      <c r="I194" s="87"/>
      <c r="J194" s="88"/>
      <c r="K194" s="88"/>
      <c r="L194" s="88"/>
      <c r="M194" s="88"/>
      <c r="N194" s="88"/>
      <c r="O194" s="88"/>
      <c r="P194" s="88">
        <v>15</v>
      </c>
      <c r="Q194" s="88">
        <v>31</v>
      </c>
      <c r="R194">
        <f t="shared" si="57"/>
        <v>137</v>
      </c>
      <c r="S194" s="162">
        <f>VLOOKUP(C194,'Общие показания'!A:I,9,0)</f>
        <v>2.5094774904637491</v>
      </c>
      <c r="T194" s="73">
        <f>VLOOKUP(B194,'Общие показания'!$A$2:$S$795,19,0)</f>
        <v>0.28500000000000014</v>
      </c>
      <c r="U194" s="39">
        <f t="shared" si="70"/>
        <v>1.0298639348660115</v>
      </c>
      <c r="V194" s="39">
        <f t="shared" si="71"/>
        <v>0.79521458561072256</v>
      </c>
      <c r="W194" s="39">
        <f t="shared" si="72"/>
        <v>0.68439896998701522</v>
      </c>
      <c r="X194" s="39"/>
      <c r="Y194" s="39">
        <f t="shared" si="73"/>
        <v>0</v>
      </c>
      <c r="Z194" s="39"/>
      <c r="AA194" s="39"/>
      <c r="AB194" s="39"/>
      <c r="AC194" s="39"/>
      <c r="AD194" s="39"/>
      <c r="AE194" s="39">
        <f t="shared" si="58"/>
        <v>0</v>
      </c>
      <c r="AF194" s="39">
        <f t="shared" si="74"/>
        <v>8.8756276813572607E-2</v>
      </c>
      <c r="AG194" s="39">
        <f t="shared" si="75"/>
        <v>0.19624372318642755</v>
      </c>
      <c r="AH194" s="39">
        <f t="shared" si="59"/>
        <v>0</v>
      </c>
      <c r="AJ194" s="39">
        <f t="shared" si="76"/>
        <v>1.1280449057306874</v>
      </c>
      <c r="AK194" s="39">
        <f t="shared" si="60"/>
        <v>0.45202187257315779</v>
      </c>
      <c r="AL194" s="39">
        <f t="shared" si="61"/>
        <v>0.64442774713843354</v>
      </c>
      <c r="AM194" s="39"/>
      <c r="AS194" s="39"/>
      <c r="AT194" s="39">
        <f t="shared" si="77"/>
        <v>0.26337902604709856</v>
      </c>
      <c r="AU194" s="39">
        <f t="shared" si="78"/>
        <v>0.84500216893673796</v>
      </c>
      <c r="AW194" s="38">
        <f t="shared" si="79"/>
        <v>5792.604175344155</v>
      </c>
      <c r="AX194" s="38">
        <f t="shared" si="82"/>
        <v>3348.0316588904811</v>
      </c>
      <c r="AY194" s="38">
        <f t="shared" si="83"/>
        <v>3567.0492863828695</v>
      </c>
      <c r="AZ194" s="38">
        <f t="shared" si="62"/>
        <v>0</v>
      </c>
      <c r="BA194" s="38">
        <f t="shared" si="63"/>
        <v>0</v>
      </c>
      <c r="BB194" s="38">
        <f t="shared" si="64"/>
        <v>0</v>
      </c>
      <c r="BC194" s="38">
        <f t="shared" si="65"/>
        <v>0</v>
      </c>
      <c r="BD194" s="38">
        <f t="shared" si="66"/>
        <v>0</v>
      </c>
      <c r="BE194" s="38">
        <f t="shared" si="67"/>
        <v>0</v>
      </c>
      <c r="BF194" s="38">
        <f t="shared" si="68"/>
        <v>0</v>
      </c>
      <c r="BG194" s="38">
        <f t="shared" si="80"/>
        <v>945.25792158707134</v>
      </c>
      <c r="BH194" s="38">
        <f t="shared" si="81"/>
        <v>2795.0788229797408</v>
      </c>
      <c r="BI194" s="61">
        <f t="shared" si="69"/>
        <v>16448.021865184317</v>
      </c>
    </row>
    <row r="195" spans="1:61" x14ac:dyDescent="0.3">
      <c r="A195" s="84" t="s">
        <v>1089</v>
      </c>
      <c r="B195" s="84" t="s">
        <v>102</v>
      </c>
      <c r="C195" s="84" t="s">
        <v>102</v>
      </c>
      <c r="D195" s="63">
        <f>VLOOKUP(B195,Площадь!$D$2:$E$795,2,0)</f>
        <v>36.799999999999997</v>
      </c>
      <c r="E195" s="72"/>
      <c r="F195" s="87">
        <v>31</v>
      </c>
      <c r="G195" s="87">
        <v>29</v>
      </c>
      <c r="H195" s="87">
        <v>31</v>
      </c>
      <c r="I195" s="87"/>
      <c r="J195" s="88"/>
      <c r="K195" s="88"/>
      <c r="L195" s="88"/>
      <c r="M195" s="88"/>
      <c r="N195" s="88"/>
      <c r="O195" s="88"/>
      <c r="P195" s="88">
        <v>15</v>
      </c>
      <c r="Q195" s="88">
        <v>31</v>
      </c>
      <c r="R195">
        <f t="shared" ref="R195:R258" si="84">SUM(F195:Q195)</f>
        <v>137</v>
      </c>
      <c r="S195" s="162">
        <f>VLOOKUP(C195,'Общие показания'!A:I,9,0)</f>
        <v>0.85899999999999999</v>
      </c>
      <c r="T195" s="73">
        <f>VLOOKUP(B195,'Общие показания'!$A$2:$S$795,19,0)</f>
        <v>0.1599999999999997</v>
      </c>
      <c r="U195" s="39">
        <f t="shared" si="70"/>
        <v>0.352524827742695</v>
      </c>
      <c r="V195" s="39">
        <f t="shared" si="71"/>
        <v>0.27220380801796967</v>
      </c>
      <c r="W195" s="39">
        <f t="shared" si="72"/>
        <v>0.23427136423933531</v>
      </c>
      <c r="X195" s="39"/>
      <c r="Y195" s="39">
        <f t="shared" si="73"/>
        <v>0</v>
      </c>
      <c r="Z195" s="39"/>
      <c r="AA195" s="39"/>
      <c r="AB195" s="39"/>
      <c r="AC195" s="39"/>
      <c r="AD195" s="39"/>
      <c r="AE195" s="39">
        <f t="shared" ref="AE195:AE258" si="85">(T195*$AE$1)/31*O195</f>
        <v>0</v>
      </c>
      <c r="AF195" s="39">
        <f t="shared" si="74"/>
        <v>4.9828085228672221E-2</v>
      </c>
      <c r="AG195" s="39">
        <f t="shared" si="75"/>
        <v>0.11017191477132748</v>
      </c>
      <c r="AH195" s="39">
        <f t="shared" ref="AH195:AH258" si="86">T195-AF195-AG195</f>
        <v>0</v>
      </c>
      <c r="AJ195" s="39">
        <f t="shared" si="76"/>
        <v>0.52949046595522054</v>
      </c>
      <c r="AK195" s="39">
        <f t="shared" ref="AK195:AK258" si="87">(D195*$AK$1)/29*G195</f>
        <v>0.21217353202413525</v>
      </c>
      <c r="AL195" s="39">
        <f t="shared" ref="AL195:AL258" si="88">(D195*$AL$1)/31*H195</f>
        <v>0.30248649355477486</v>
      </c>
      <c r="AM195" s="39"/>
      <c r="AS195" s="39"/>
      <c r="AT195" s="39">
        <f t="shared" si="77"/>
        <v>0.12362688977720951</v>
      </c>
      <c r="AU195" s="39">
        <f t="shared" si="78"/>
        <v>0.39663367113357084</v>
      </c>
      <c r="AW195" s="38">
        <f t="shared" si="79"/>
        <v>2367.6465737909366</v>
      </c>
      <c r="AX195" s="38">
        <f t="shared" si="82"/>
        <v>1300.2431565154247</v>
      </c>
      <c r="AY195" s="38">
        <f t="shared" si="83"/>
        <v>1440.8513231481975</v>
      </c>
      <c r="AZ195" s="38">
        <f t="shared" ref="AZ195:AZ258" si="89">(X195+AM195)*$AZ$1</f>
        <v>0</v>
      </c>
      <c r="BA195" s="38">
        <f t="shared" ref="BA195:BA258" si="90">(Z195+AN195)*$BA$1</f>
        <v>0</v>
      </c>
      <c r="BB195" s="38">
        <f t="shared" ref="BB195:BB258" si="91">(AA195+AO195)*$BB$1</f>
        <v>0</v>
      </c>
      <c r="BC195" s="38">
        <f t="shared" ref="BC195:BC258" si="92">(AB195+AP195)*$BC$1</f>
        <v>0</v>
      </c>
      <c r="BD195" s="38">
        <f t="shared" ref="BD195:BD258" si="93">(AC195+AQ195)*$BD$1</f>
        <v>0</v>
      </c>
      <c r="BE195" s="38">
        <f t="shared" ref="BE195:BE258" si="94">(AD195+AR195)*$BE$1</f>
        <v>0</v>
      </c>
      <c r="BF195" s="38">
        <f t="shared" ref="BF195:BF258" si="95">(AE195+AS195)*$BF$1</f>
        <v>0</v>
      </c>
      <c r="BG195" s="38">
        <f t="shared" si="80"/>
        <v>465.61559670678866</v>
      </c>
      <c r="BH195" s="38">
        <f t="shared" si="81"/>
        <v>1360.4486425796729</v>
      </c>
      <c r="BI195" s="61">
        <f t="shared" ref="BI195:BI258" si="96">SUM(AW195:BH195)</f>
        <v>6934.8052927410208</v>
      </c>
    </row>
    <row r="196" spans="1:61" x14ac:dyDescent="0.3">
      <c r="A196" s="84" t="s">
        <v>1189</v>
      </c>
      <c r="B196" s="84" t="s">
        <v>99</v>
      </c>
      <c r="C196" s="84" t="s">
        <v>99</v>
      </c>
      <c r="D196" s="63">
        <f>VLOOKUP(B196,Площадь!$D$2:$E$795,2,0)</f>
        <v>22.7</v>
      </c>
      <c r="E196" s="72"/>
      <c r="F196" s="87">
        <v>31</v>
      </c>
      <c r="G196" s="87">
        <v>29</v>
      </c>
      <c r="H196" s="87">
        <v>31</v>
      </c>
      <c r="I196" s="87"/>
      <c r="J196" s="88"/>
      <c r="K196" s="88"/>
      <c r="L196" s="88"/>
      <c r="M196" s="88"/>
      <c r="N196" s="88"/>
      <c r="O196" s="88"/>
      <c r="P196" s="88">
        <v>15</v>
      </c>
      <c r="Q196" s="88">
        <v>31</v>
      </c>
      <c r="R196">
        <f t="shared" si="84"/>
        <v>137</v>
      </c>
      <c r="S196" s="162">
        <f>VLOOKUP(C196,'Общие показания'!A:I,9,0)</f>
        <v>1.2080000000000002</v>
      </c>
      <c r="T196" s="73">
        <f>VLOOKUP(B196,'Общие показания'!$A$2:$S$795,19,0)</f>
        <v>0</v>
      </c>
      <c r="U196" s="39">
        <f t="shared" ref="U196:U259" si="97">S196*$U$1/31*F196</f>
        <v>0.49575086369403454</v>
      </c>
      <c r="V196" s="39">
        <f t="shared" ref="V196:V259" si="98">S196*$V$1/29*G196</f>
        <v>0.38279650766671408</v>
      </c>
      <c r="W196" s="39">
        <f t="shared" ref="W196:W259" si="99">S196*$W$1/31*H196</f>
        <v>0.32945262863925157</v>
      </c>
      <c r="X196" s="39"/>
      <c r="Y196" s="39">
        <f t="shared" ref="Y196:Y259" si="100">SUM(U196:W196)-S196</f>
        <v>0</v>
      </c>
      <c r="Z196" s="39"/>
      <c r="AA196" s="39"/>
      <c r="AB196" s="39"/>
      <c r="AC196" s="39"/>
      <c r="AD196" s="39"/>
      <c r="AE196" s="39">
        <f t="shared" si="85"/>
        <v>0</v>
      </c>
      <c r="AF196" s="39">
        <f t="shared" ref="AF196:AF259" si="101">(T196*$AF$1)/15*P196</f>
        <v>0</v>
      </c>
      <c r="AG196" s="39">
        <f t="shared" ref="AG196:AG259" si="102">(T196*$AG$1)/31*Q196</f>
        <v>0</v>
      </c>
      <c r="AH196" s="39">
        <f t="shared" si="86"/>
        <v>0</v>
      </c>
      <c r="AJ196" s="39">
        <f t="shared" ref="AJ196:AJ259" si="103">(D196*$AJ$1)/31*F196</f>
        <v>0.32661504285824744</v>
      </c>
      <c r="AK196" s="39">
        <f t="shared" si="87"/>
        <v>0.13087878198227909</v>
      </c>
      <c r="AL196" s="39">
        <f t="shared" si="88"/>
        <v>0.18658813596992907</v>
      </c>
      <c r="AM196" s="39"/>
      <c r="AS196" s="39"/>
      <c r="AT196" s="39">
        <f t="shared" ref="AT196:AT259" si="104">(D196*$AT$1)/15*P196</f>
        <v>7.6258978204963482E-2</v>
      </c>
      <c r="AU196" s="39">
        <f t="shared" ref="AU196:AU259" si="105">(D196*$AU$1)/31*Q196</f>
        <v>0.24466261779163204</v>
      </c>
      <c r="AW196" s="38">
        <f t="shared" ref="AW196:AW259" si="106">(U196+AJ196)*$AW$1</f>
        <v>2207.5261449126838</v>
      </c>
      <c r="AX196" s="38">
        <f t="shared" si="82"/>
        <v>1378.8894005221712</v>
      </c>
      <c r="AY196" s="38">
        <f t="shared" si="83"/>
        <v>1385.2391868863003</v>
      </c>
      <c r="AZ196" s="38">
        <f t="shared" si="89"/>
        <v>0</v>
      </c>
      <c r="BA196" s="38">
        <f t="shared" si="90"/>
        <v>0</v>
      </c>
      <c r="BB196" s="38">
        <f t="shared" si="91"/>
        <v>0</v>
      </c>
      <c r="BC196" s="38">
        <f t="shared" si="92"/>
        <v>0</v>
      </c>
      <c r="BD196" s="38">
        <f t="shared" si="93"/>
        <v>0</v>
      </c>
      <c r="BE196" s="38">
        <f t="shared" si="94"/>
        <v>0</v>
      </c>
      <c r="BF196" s="38">
        <f t="shared" si="95"/>
        <v>0</v>
      </c>
      <c r="BG196" s="38">
        <f t="shared" ref="BG196:BG259" si="107">(AF196+AT196)*$BG$1</f>
        <v>204.70655073427579</v>
      </c>
      <c r="BH196" s="38">
        <f t="shared" ref="BH196:BH259" si="108">(AG196+AU196)*$BH$1</f>
        <v>656.76254469514538</v>
      </c>
      <c r="BI196" s="61">
        <f t="shared" si="96"/>
        <v>5833.1238277505763</v>
      </c>
    </row>
    <row r="197" spans="1:61" x14ac:dyDescent="0.3">
      <c r="A197" s="84" t="s">
        <v>639</v>
      </c>
      <c r="B197" s="84" t="s">
        <v>206</v>
      </c>
      <c r="C197" s="84" t="s">
        <v>206</v>
      </c>
      <c r="D197" s="63">
        <f>VLOOKUP(B197,Площадь!$D$2:$E$795,2,0)</f>
        <v>22.7</v>
      </c>
      <c r="E197" s="72"/>
      <c r="F197" s="87">
        <v>31</v>
      </c>
      <c r="G197" s="87">
        <v>29</v>
      </c>
      <c r="H197" s="87">
        <v>31</v>
      </c>
      <c r="I197" s="87"/>
      <c r="J197" s="88"/>
      <c r="K197" s="88"/>
      <c r="L197" s="88"/>
      <c r="M197" s="88"/>
      <c r="N197" s="88"/>
      <c r="O197" s="88"/>
      <c r="P197" s="88">
        <v>15</v>
      </c>
      <c r="Q197" s="88">
        <v>31</v>
      </c>
      <c r="R197">
        <f t="shared" si="84"/>
        <v>137</v>
      </c>
      <c r="S197" s="162">
        <f>VLOOKUP(C197,'Общие показания'!A:I,9,0)</f>
        <v>0.77400000000000002</v>
      </c>
      <c r="T197" s="73">
        <f>VLOOKUP(B197,'Общие показания'!$A$2:$S$795,19,0)</f>
        <v>0.31200000000000028</v>
      </c>
      <c r="U197" s="39">
        <f t="shared" si="97"/>
        <v>0.31764169577746909</v>
      </c>
      <c r="V197" s="39">
        <f t="shared" si="98"/>
        <v>0.24526862328976543</v>
      </c>
      <c r="W197" s="39">
        <f t="shared" si="99"/>
        <v>0.21108968093276548</v>
      </c>
      <c r="X197" s="39"/>
      <c r="Y197" s="39">
        <f t="shared" si="100"/>
        <v>0</v>
      </c>
      <c r="Z197" s="39"/>
      <c r="AA197" s="39"/>
      <c r="AB197" s="39"/>
      <c r="AC197" s="39"/>
      <c r="AD197" s="39"/>
      <c r="AE197" s="39">
        <f t="shared" si="85"/>
        <v>0</v>
      </c>
      <c r="AF197" s="39">
        <f t="shared" si="101"/>
        <v>9.7164766195911106E-2</v>
      </c>
      <c r="AG197" s="39">
        <f t="shared" si="102"/>
        <v>0.2148352338040892</v>
      </c>
      <c r="AH197" s="39">
        <f t="shared" si="86"/>
        <v>0</v>
      </c>
      <c r="AJ197" s="39">
        <f t="shared" si="103"/>
        <v>0.32661504285824744</v>
      </c>
      <c r="AK197" s="39">
        <f t="shared" si="87"/>
        <v>0.13087878198227909</v>
      </c>
      <c r="AL197" s="39">
        <f t="shared" si="88"/>
        <v>0.18658813596992907</v>
      </c>
      <c r="AM197" s="39"/>
      <c r="AS197" s="39"/>
      <c r="AT197" s="39">
        <f t="shared" si="104"/>
        <v>7.6258978204963482E-2</v>
      </c>
      <c r="AU197" s="39">
        <f t="shared" si="105"/>
        <v>0.24466261779163204</v>
      </c>
      <c r="AW197" s="38">
        <f t="shared" si="106"/>
        <v>1729.417018924172</v>
      </c>
      <c r="AX197" s="38">
        <f t="shared" si="82"/>
        <v>1009.7150488160654</v>
      </c>
      <c r="AY197" s="38">
        <f t="shared" si="83"/>
        <v>1067.5104245809173</v>
      </c>
      <c r="AZ197" s="38">
        <f t="shared" si="89"/>
        <v>0</v>
      </c>
      <c r="BA197" s="38">
        <f t="shared" si="90"/>
        <v>0</v>
      </c>
      <c r="BB197" s="38">
        <f t="shared" si="91"/>
        <v>0</v>
      </c>
      <c r="BC197" s="38">
        <f t="shared" si="92"/>
        <v>0</v>
      </c>
      <c r="BD197" s="38">
        <f t="shared" si="93"/>
        <v>0</v>
      </c>
      <c r="BE197" s="38">
        <f t="shared" si="94"/>
        <v>0</v>
      </c>
      <c r="BF197" s="38">
        <f t="shared" si="95"/>
        <v>0</v>
      </c>
      <c r="BG197" s="38">
        <f t="shared" si="107"/>
        <v>465.53176251993176</v>
      </c>
      <c r="BH197" s="38">
        <f t="shared" si="108"/>
        <v>1233.4576529094902</v>
      </c>
      <c r="BI197" s="61">
        <f t="shared" si="96"/>
        <v>5505.6319077505759</v>
      </c>
    </row>
    <row r="198" spans="1:61" x14ac:dyDescent="0.3">
      <c r="A198" s="84" t="s">
        <v>1098</v>
      </c>
      <c r="B198" s="84" t="s">
        <v>298</v>
      </c>
      <c r="C198" s="84" t="s">
        <v>298</v>
      </c>
      <c r="D198" s="63">
        <f>VLOOKUP(B198,Площадь!$D$2:$E$795,2,0)</f>
        <v>32.4</v>
      </c>
      <c r="E198" s="72"/>
      <c r="F198" s="87">
        <v>31</v>
      </c>
      <c r="G198" s="87">
        <v>29</v>
      </c>
      <c r="H198" s="87">
        <v>31</v>
      </c>
      <c r="I198" s="87"/>
      <c r="J198" s="88"/>
      <c r="K198" s="88"/>
      <c r="L198" s="88"/>
      <c r="M198" s="88"/>
      <c r="N198" s="88"/>
      <c r="O198" s="88"/>
      <c r="P198" s="88">
        <v>15</v>
      </c>
      <c r="Q198" s="88">
        <v>31</v>
      </c>
      <c r="R198">
        <f t="shared" si="84"/>
        <v>137</v>
      </c>
      <c r="S198" s="162">
        <f>VLOOKUP(C198,'Общие показания'!A:I,9,0)</f>
        <v>1.0370799833038962</v>
      </c>
      <c r="T198" s="73">
        <f>VLOOKUP(B198,'Общие показания'!$A$2:$S$795,19,0)</f>
        <v>0.21199999999999974</v>
      </c>
      <c r="U198" s="39">
        <f t="shared" si="97"/>
        <v>0.42560703430687197</v>
      </c>
      <c r="V198" s="39">
        <f t="shared" si="98"/>
        <v>0.32863459915545162</v>
      </c>
      <c r="W198" s="39">
        <f t="shared" si="99"/>
        <v>0.28283834984157258</v>
      </c>
      <c r="X198" s="39"/>
      <c r="Y198" s="39">
        <f t="shared" si="100"/>
        <v>0</v>
      </c>
      <c r="Z198" s="39"/>
      <c r="AA198" s="39"/>
      <c r="AB198" s="39"/>
      <c r="AC198" s="39"/>
      <c r="AD198" s="39"/>
      <c r="AE198" s="39">
        <f t="shared" si="85"/>
        <v>0</v>
      </c>
      <c r="AF198" s="39">
        <f t="shared" si="101"/>
        <v>6.6022212927990737E-2</v>
      </c>
      <c r="AG198" s="39">
        <f t="shared" si="102"/>
        <v>0.14597778707200901</v>
      </c>
      <c r="AH198" s="39">
        <f t="shared" si="86"/>
        <v>0</v>
      </c>
      <c r="AJ198" s="39">
        <f t="shared" si="103"/>
        <v>0.46618182328666152</v>
      </c>
      <c r="AK198" s="39">
        <f t="shared" si="87"/>
        <v>0.18680495754298865</v>
      </c>
      <c r="AL198" s="39">
        <f t="shared" si="88"/>
        <v>0.26631963019496485</v>
      </c>
      <c r="AM198" s="39"/>
      <c r="AS198" s="39"/>
      <c r="AT198" s="39">
        <f t="shared" si="104"/>
        <v>0.10884541382558664</v>
      </c>
      <c r="AU198" s="39">
        <f t="shared" si="105"/>
        <v>0.34921008001977433</v>
      </c>
      <c r="AW198" s="38">
        <f t="shared" si="106"/>
        <v>2393.8823377697777</v>
      </c>
      <c r="AX198" s="38">
        <f t="shared" si="82"/>
        <v>1383.625328419025</v>
      </c>
      <c r="AY198" s="38">
        <f t="shared" si="83"/>
        <v>1474.1377152908794</v>
      </c>
      <c r="AZ198" s="38">
        <f t="shared" si="89"/>
        <v>0</v>
      </c>
      <c r="BA198" s="38">
        <f t="shared" si="90"/>
        <v>0</v>
      </c>
      <c r="BB198" s="38">
        <f t="shared" si="91"/>
        <v>0</v>
      </c>
      <c r="BC198" s="38">
        <f t="shared" si="92"/>
        <v>0</v>
      </c>
      <c r="BD198" s="38">
        <f t="shared" si="93"/>
        <v>0</v>
      </c>
      <c r="BE198" s="38">
        <f t="shared" si="94"/>
        <v>0</v>
      </c>
      <c r="BF198" s="38">
        <f t="shared" si="95"/>
        <v>0</v>
      </c>
      <c r="BG198" s="38">
        <f t="shared" si="107"/>
        <v>469.40766255223298</v>
      </c>
      <c r="BH198" s="38">
        <f t="shared" si="108"/>
        <v>1329.2625029064995</v>
      </c>
      <c r="BI198" s="61">
        <f t="shared" si="96"/>
        <v>7050.3155469384146</v>
      </c>
    </row>
    <row r="199" spans="1:61" x14ac:dyDescent="0.3">
      <c r="A199" s="84" t="s">
        <v>1849</v>
      </c>
      <c r="B199" s="84" t="s">
        <v>179</v>
      </c>
      <c r="C199" s="84" t="s">
        <v>179</v>
      </c>
      <c r="D199" s="63">
        <f>VLOOKUP(B199,Площадь!$D$2:$E$795,2,0)</f>
        <v>58.6</v>
      </c>
      <c r="E199" s="72"/>
      <c r="F199" s="87">
        <v>31</v>
      </c>
      <c r="G199" s="87">
        <v>29</v>
      </c>
      <c r="H199" s="87">
        <v>31</v>
      </c>
      <c r="I199" s="87"/>
      <c r="J199" s="88"/>
      <c r="K199" s="88"/>
      <c r="L199" s="88"/>
      <c r="M199" s="88"/>
      <c r="N199" s="88"/>
      <c r="O199" s="88"/>
      <c r="P199" s="88">
        <v>15</v>
      </c>
      <c r="Q199" s="88">
        <v>31</v>
      </c>
      <c r="R199">
        <f t="shared" si="84"/>
        <v>137</v>
      </c>
      <c r="S199" s="162">
        <f>VLOOKUP(C199,'Общие показания'!A:I,9,0)</f>
        <v>2.1750000000000007</v>
      </c>
      <c r="T199" s="73">
        <f>VLOOKUP(B199,'Общие показания'!$A$2:$S$795,19,0)</f>
        <v>0.10099999999999909</v>
      </c>
      <c r="U199" s="39">
        <f t="shared" si="97"/>
        <v>0.89259778852195804</v>
      </c>
      <c r="V199" s="39">
        <f t="shared" si="98"/>
        <v>0.68922384451581398</v>
      </c>
      <c r="W199" s="39">
        <f t="shared" si="99"/>
        <v>0.5931783669622287</v>
      </c>
      <c r="X199" s="39"/>
      <c r="Y199" s="39">
        <f t="shared" si="100"/>
        <v>0</v>
      </c>
      <c r="Z199" s="39"/>
      <c r="AA199" s="39"/>
      <c r="AB199" s="39"/>
      <c r="AC199" s="39"/>
      <c r="AD199" s="39"/>
      <c r="AE199" s="39">
        <f t="shared" si="85"/>
        <v>0</v>
      </c>
      <c r="AF199" s="39">
        <f t="shared" si="101"/>
        <v>3.1453978800599115E-2</v>
      </c>
      <c r="AG199" s="39">
        <f t="shared" si="102"/>
        <v>6.9546021199399982E-2</v>
      </c>
      <c r="AH199" s="39">
        <f t="shared" si="86"/>
        <v>0</v>
      </c>
      <c r="AJ199" s="39">
        <f t="shared" si="103"/>
        <v>0.84315601372217186</v>
      </c>
      <c r="AK199" s="39">
        <f t="shared" si="87"/>
        <v>0.33786328740799804</v>
      </c>
      <c r="AL199" s="39">
        <f t="shared" si="88"/>
        <v>0.48167686201928828</v>
      </c>
      <c r="AM199" s="39"/>
      <c r="AS199" s="39"/>
      <c r="AT199" s="39">
        <f t="shared" si="104"/>
        <v>0.1968623842647956</v>
      </c>
      <c r="AU199" s="39">
        <f t="shared" si="105"/>
        <v>0.63159600892465362</v>
      </c>
      <c r="AW199" s="38">
        <f t="shared" si="106"/>
        <v>4659.388076592053</v>
      </c>
      <c r="AX199" s="38">
        <f t="shared" si="82"/>
        <v>2757.0716134510039</v>
      </c>
      <c r="AY199" s="38">
        <f t="shared" si="83"/>
        <v>2885.2983824688249</v>
      </c>
      <c r="AZ199" s="38">
        <f t="shared" si="89"/>
        <v>0</v>
      </c>
      <c r="BA199" s="38">
        <f t="shared" si="90"/>
        <v>0</v>
      </c>
      <c r="BB199" s="38">
        <f t="shared" si="91"/>
        <v>0</v>
      </c>
      <c r="BC199" s="38">
        <f t="shared" si="92"/>
        <v>0</v>
      </c>
      <c r="BD199" s="38">
        <f t="shared" si="93"/>
        <v>0</v>
      </c>
      <c r="BE199" s="38">
        <f t="shared" si="94"/>
        <v>0</v>
      </c>
      <c r="BF199" s="38">
        <f t="shared" si="95"/>
        <v>0</v>
      </c>
      <c r="BG199" s="38">
        <f t="shared" si="107"/>
        <v>612.88331235822295</v>
      </c>
      <c r="BH199" s="38">
        <f t="shared" si="108"/>
        <v>1882.1176199838046</v>
      </c>
      <c r="BI199" s="61">
        <f t="shared" si="96"/>
        <v>12796.75900485391</v>
      </c>
    </row>
    <row r="200" spans="1:61" x14ac:dyDescent="0.3">
      <c r="A200" s="84" t="s">
        <v>1440</v>
      </c>
      <c r="B200" s="84" t="s">
        <v>142</v>
      </c>
      <c r="C200" s="84" t="s">
        <v>142</v>
      </c>
      <c r="D200" s="63">
        <f>VLOOKUP(B200,Площадь!$D$2:$E$795,2,0)</f>
        <v>69.8</v>
      </c>
      <c r="E200" s="72"/>
      <c r="F200" s="87">
        <v>31</v>
      </c>
      <c r="G200" s="87">
        <v>29</v>
      </c>
      <c r="H200" s="87">
        <v>31</v>
      </c>
      <c r="I200" s="87"/>
      <c r="J200" s="88"/>
      <c r="K200" s="88"/>
      <c r="L200" s="88"/>
      <c r="M200" s="88"/>
      <c r="N200" s="88"/>
      <c r="O200" s="88"/>
      <c r="P200" s="88">
        <v>15</v>
      </c>
      <c r="Q200" s="88">
        <v>31</v>
      </c>
      <c r="R200">
        <f t="shared" si="84"/>
        <v>137</v>
      </c>
      <c r="S200" s="162">
        <f>VLOOKUP(C200,'Общие показания'!A:I,9,0)</f>
        <v>4.7630000000000017</v>
      </c>
      <c r="T200" s="73">
        <f>VLOOKUP(B200,'Общие показания'!$A$2:$S$795,19,0)</f>
        <v>1.8380000000000045</v>
      </c>
      <c r="U200" s="39">
        <f t="shared" si="97"/>
        <v>1.9546865594161318</v>
      </c>
      <c r="V200" s="39">
        <f t="shared" si="98"/>
        <v>1.5093209983580791</v>
      </c>
      <c r="W200" s="39">
        <f t="shared" si="99"/>
        <v>1.298992442225791</v>
      </c>
      <c r="X200" s="39"/>
      <c r="Y200" s="39">
        <f t="shared" si="100"/>
        <v>0</v>
      </c>
      <c r="Z200" s="39"/>
      <c r="AA200" s="39"/>
      <c r="AB200" s="39"/>
      <c r="AC200" s="39"/>
      <c r="AD200" s="39"/>
      <c r="AE200" s="39">
        <f t="shared" si="85"/>
        <v>0</v>
      </c>
      <c r="AF200" s="39">
        <f t="shared" si="101"/>
        <v>0.57240012906437465</v>
      </c>
      <c r="AG200" s="39">
        <f t="shared" si="102"/>
        <v>1.26559987093563</v>
      </c>
      <c r="AH200" s="39">
        <f t="shared" si="86"/>
        <v>0</v>
      </c>
      <c r="AJ200" s="39">
        <f t="shared" si="103"/>
        <v>1.0043052859694128</v>
      </c>
      <c r="AK200" s="39">
        <f t="shared" si="87"/>
        <v>0.4024378406327348</v>
      </c>
      <c r="AL200" s="39">
        <f t="shared" si="88"/>
        <v>0.57373796875335015</v>
      </c>
      <c r="AM200" s="39"/>
      <c r="AS200" s="39"/>
      <c r="AT200" s="39">
        <f t="shared" si="104"/>
        <v>0.23448795941438108</v>
      </c>
      <c r="AU200" s="39">
        <f t="shared" si="105"/>
        <v>0.75231060448704468</v>
      </c>
      <c r="AW200" s="38">
        <f t="shared" si="106"/>
        <v>7942.9993500791415</v>
      </c>
      <c r="AX200" s="38">
        <f t="shared" si="82"/>
        <v>5131.8489570333813</v>
      </c>
      <c r="AY200" s="38">
        <f t="shared" si="83"/>
        <v>5027.0826060159679</v>
      </c>
      <c r="AZ200" s="38">
        <f t="shared" si="89"/>
        <v>0</v>
      </c>
      <c r="BA200" s="38">
        <f t="shared" si="90"/>
        <v>0</v>
      </c>
      <c r="BB200" s="38">
        <f t="shared" si="91"/>
        <v>0</v>
      </c>
      <c r="BC200" s="38">
        <f t="shared" si="92"/>
        <v>0</v>
      </c>
      <c r="BD200" s="38">
        <f t="shared" si="93"/>
        <v>0</v>
      </c>
      <c r="BE200" s="38">
        <f t="shared" si="94"/>
        <v>0</v>
      </c>
      <c r="BF200" s="38">
        <f t="shared" si="95"/>
        <v>0</v>
      </c>
      <c r="BG200" s="38">
        <f t="shared" si="107"/>
        <v>2165.9781091888326</v>
      </c>
      <c r="BH200" s="38">
        <f t="shared" si="108"/>
        <v>5416.7981638056108</v>
      </c>
      <c r="BI200" s="61">
        <f t="shared" si="96"/>
        <v>25684.707186122934</v>
      </c>
    </row>
    <row r="201" spans="1:61" x14ac:dyDescent="0.3">
      <c r="A201" s="84" t="s">
        <v>676</v>
      </c>
      <c r="B201" s="84" t="s">
        <v>336</v>
      </c>
      <c r="C201" s="84" t="s">
        <v>336</v>
      </c>
      <c r="D201" s="63">
        <f>VLOOKUP(B201,Площадь!$D$2:$E$795,2,0)</f>
        <v>72.599999999999994</v>
      </c>
      <c r="E201" s="72"/>
      <c r="F201" s="87">
        <v>31</v>
      </c>
      <c r="G201" s="87">
        <v>29</v>
      </c>
      <c r="H201" s="87">
        <v>31</v>
      </c>
      <c r="I201" s="87"/>
      <c r="J201" s="88"/>
      <c r="K201" s="88"/>
      <c r="L201" s="88"/>
      <c r="M201" s="88"/>
      <c r="N201" s="88"/>
      <c r="O201" s="88"/>
      <c r="P201" s="88">
        <v>15</v>
      </c>
      <c r="Q201" s="88">
        <v>31</v>
      </c>
      <c r="R201">
        <f t="shared" si="84"/>
        <v>137</v>
      </c>
      <c r="S201" s="162">
        <f>VLOOKUP(C201,'Общие показания'!A:I,9,0)</f>
        <v>0</v>
      </c>
      <c r="T201" s="73">
        <f>VLOOKUP(B201,'Общие показания'!$A$2:$S$795,19,0)</f>
        <v>0</v>
      </c>
      <c r="U201" s="39">
        <f t="shared" si="97"/>
        <v>0</v>
      </c>
      <c r="V201" s="39">
        <f t="shared" si="98"/>
        <v>0</v>
      </c>
      <c r="W201" s="39">
        <f t="shared" si="99"/>
        <v>0</v>
      </c>
      <c r="X201" s="39"/>
      <c r="Y201" s="39">
        <f t="shared" si="100"/>
        <v>0</v>
      </c>
      <c r="Z201" s="39"/>
      <c r="AA201" s="39"/>
      <c r="AB201" s="39"/>
      <c r="AC201" s="39"/>
      <c r="AD201" s="39"/>
      <c r="AE201" s="39">
        <f t="shared" si="85"/>
        <v>0</v>
      </c>
      <c r="AF201" s="39">
        <f t="shared" si="101"/>
        <v>0</v>
      </c>
      <c r="AG201" s="39">
        <f t="shared" si="102"/>
        <v>0</v>
      </c>
      <c r="AH201" s="39">
        <f t="shared" si="86"/>
        <v>0</v>
      </c>
      <c r="AJ201" s="39">
        <f t="shared" si="103"/>
        <v>1.044592604031223</v>
      </c>
      <c r="AK201" s="39">
        <f t="shared" si="87"/>
        <v>0.418581478938919</v>
      </c>
      <c r="AL201" s="39">
        <f t="shared" si="88"/>
        <v>0.59675324543686559</v>
      </c>
      <c r="AM201" s="39"/>
      <c r="AS201" s="39"/>
      <c r="AT201" s="39">
        <f t="shared" si="104"/>
        <v>0.24389435320177744</v>
      </c>
      <c r="AU201" s="39">
        <f t="shared" si="105"/>
        <v>0.78248925337764252</v>
      </c>
      <c r="AW201" s="38">
        <f t="shared" si="106"/>
        <v>2804.0626025572537</v>
      </c>
      <c r="AX201" s="38">
        <f t="shared" si="82"/>
        <v>1123.6233788044767</v>
      </c>
      <c r="AY201" s="38">
        <f t="shared" si="83"/>
        <v>1601.9005419209045</v>
      </c>
      <c r="AZ201" s="38">
        <f t="shared" si="89"/>
        <v>0</v>
      </c>
      <c r="BA201" s="38">
        <f t="shared" si="90"/>
        <v>0</v>
      </c>
      <c r="BB201" s="38">
        <f t="shared" si="91"/>
        <v>0</v>
      </c>
      <c r="BC201" s="38">
        <f t="shared" si="92"/>
        <v>0</v>
      </c>
      <c r="BD201" s="38">
        <f t="shared" si="93"/>
        <v>0</v>
      </c>
      <c r="BE201" s="38">
        <f t="shared" si="94"/>
        <v>0</v>
      </c>
      <c r="BF201" s="38">
        <f t="shared" si="95"/>
        <v>0</v>
      </c>
      <c r="BG201" s="38">
        <f t="shared" si="107"/>
        <v>654.70024596072335</v>
      </c>
      <c r="BH201" s="38">
        <f t="shared" si="108"/>
        <v>2100.4828521968084</v>
      </c>
      <c r="BI201" s="61">
        <f t="shared" si="96"/>
        <v>8284.7696214401658</v>
      </c>
    </row>
    <row r="202" spans="1:61" x14ac:dyDescent="0.3">
      <c r="A202" s="84" t="s">
        <v>2078</v>
      </c>
      <c r="B202" s="84" t="s">
        <v>343</v>
      </c>
      <c r="C202" s="84" t="s">
        <v>343</v>
      </c>
      <c r="D202" s="63">
        <f>VLOOKUP(B202,Площадь!$D$2:$E$795,2,0)</f>
        <v>57.1</v>
      </c>
      <c r="E202" s="72"/>
      <c r="F202" s="87">
        <v>31</v>
      </c>
      <c r="G202" s="87">
        <v>29</v>
      </c>
      <c r="H202" s="87">
        <v>31</v>
      </c>
      <c r="I202" s="87"/>
      <c r="J202" s="88"/>
      <c r="K202" s="88"/>
      <c r="L202" s="88"/>
      <c r="M202" s="88"/>
      <c r="N202" s="88"/>
      <c r="O202" s="88"/>
      <c r="P202" s="88">
        <v>15</v>
      </c>
      <c r="Q202" s="88">
        <v>31</v>
      </c>
      <c r="R202">
        <f t="shared" si="84"/>
        <v>137</v>
      </c>
      <c r="S202" s="162">
        <f>VLOOKUP(C202,'Общие показания'!A:I,9,0)</f>
        <v>3.118999999999998</v>
      </c>
      <c r="T202" s="73">
        <f>VLOOKUP(B202,'Общие показания'!$A$2:$S$795,19,0)</f>
        <v>1.0719999999999992</v>
      </c>
      <c r="U202" s="39">
        <f t="shared" si="97"/>
        <v>1.2800057482298779</v>
      </c>
      <c r="V202" s="39">
        <f t="shared" si="98"/>
        <v>0.98836283726198704</v>
      </c>
      <c r="W202" s="39">
        <f t="shared" si="99"/>
        <v>0.85063141450813318</v>
      </c>
      <c r="X202" s="39"/>
      <c r="Y202" s="39">
        <f t="shared" si="100"/>
        <v>0</v>
      </c>
      <c r="Z202" s="39"/>
      <c r="AA202" s="39"/>
      <c r="AB202" s="39"/>
      <c r="AC202" s="39"/>
      <c r="AD202" s="39"/>
      <c r="AE202" s="39">
        <f t="shared" si="85"/>
        <v>0</v>
      </c>
      <c r="AF202" s="39">
        <f t="shared" si="101"/>
        <v>0.33384817103210429</v>
      </c>
      <c r="AG202" s="39">
        <f t="shared" si="102"/>
        <v>0.738151828967895</v>
      </c>
      <c r="AH202" s="39">
        <f t="shared" si="86"/>
        <v>0</v>
      </c>
      <c r="AJ202" s="39">
        <f t="shared" si="103"/>
        <v>0.82157352190334498</v>
      </c>
      <c r="AK202" s="39">
        <f t="shared" si="87"/>
        <v>0.32921490974397077</v>
      </c>
      <c r="AL202" s="39">
        <f t="shared" si="88"/>
        <v>0.46934724951026213</v>
      </c>
      <c r="AM202" s="39"/>
      <c r="AS202" s="39"/>
      <c r="AT202" s="39">
        <f t="shared" si="104"/>
        <v>0.19182324473583326</v>
      </c>
      <c r="AU202" s="39">
        <f t="shared" si="105"/>
        <v>0.61542887559040482</v>
      </c>
      <c r="AW202" s="38">
        <f t="shared" si="106"/>
        <v>5641.3953295748188</v>
      </c>
      <c r="AX202" s="38">
        <f t="shared" si="82"/>
        <v>3536.8530009529131</v>
      </c>
      <c r="AY202" s="38">
        <f t="shared" si="83"/>
        <v>3543.2979265444196</v>
      </c>
      <c r="AZ202" s="38">
        <f t="shared" si="89"/>
        <v>0</v>
      </c>
      <c r="BA202" s="38">
        <f t="shared" si="90"/>
        <v>0</v>
      </c>
      <c r="BB202" s="38">
        <f t="shared" si="91"/>
        <v>0</v>
      </c>
      <c r="BC202" s="38">
        <f t="shared" si="92"/>
        <v>0</v>
      </c>
      <c r="BD202" s="38">
        <f t="shared" si="93"/>
        <v>0</v>
      </c>
      <c r="BE202" s="38">
        <f t="shared" si="94"/>
        <v>0</v>
      </c>
      <c r="BF202" s="38">
        <f t="shared" si="95"/>
        <v>0</v>
      </c>
      <c r="BG202" s="38">
        <f t="shared" si="107"/>
        <v>1411.0913216308209</v>
      </c>
      <c r="BH202" s="38">
        <f t="shared" si="108"/>
        <v>3633.4979000881176</v>
      </c>
      <c r="BI202" s="61">
        <f t="shared" si="96"/>
        <v>17766.13547879109</v>
      </c>
    </row>
    <row r="203" spans="1:61" x14ac:dyDescent="0.3">
      <c r="A203" s="84" t="s">
        <v>2187</v>
      </c>
      <c r="B203" s="84" t="s">
        <v>350</v>
      </c>
      <c r="C203" s="84" t="s">
        <v>350</v>
      </c>
      <c r="D203" s="63">
        <f>VLOOKUP(B203,Площадь!$D$2:$E$795,2,0)</f>
        <v>33.1</v>
      </c>
      <c r="E203" s="72"/>
      <c r="F203" s="87">
        <v>31</v>
      </c>
      <c r="G203" s="87">
        <v>29</v>
      </c>
      <c r="H203" s="87">
        <v>31</v>
      </c>
      <c r="I203" s="87"/>
      <c r="J203" s="88"/>
      <c r="K203" s="88"/>
      <c r="L203" s="88"/>
      <c r="M203" s="88"/>
      <c r="N203" s="88"/>
      <c r="O203" s="88"/>
      <c r="P203" s="88">
        <v>15</v>
      </c>
      <c r="Q203" s="88">
        <v>31</v>
      </c>
      <c r="R203">
        <f t="shared" si="84"/>
        <v>137</v>
      </c>
      <c r="S203" s="162">
        <f>VLOOKUP(C203,'Общие показания'!A:I,9,0)</f>
        <v>1.0594860323258939</v>
      </c>
      <c r="T203" s="73">
        <f>VLOOKUP(B203,'Общие показания'!$A$2:$S$795,19,0)</f>
        <v>0.42499999999999982</v>
      </c>
      <c r="U203" s="39">
        <f t="shared" si="97"/>
        <v>0.43480224801103279</v>
      </c>
      <c r="V203" s="39">
        <f t="shared" si="98"/>
        <v>0.33573472938411875</v>
      </c>
      <c r="W203" s="39">
        <f t="shared" si="99"/>
        <v>0.28894905493074236</v>
      </c>
      <c r="X203" s="39"/>
      <c r="Y203" s="39">
        <f t="shared" si="100"/>
        <v>0</v>
      </c>
      <c r="Z203" s="39"/>
      <c r="AA203" s="39"/>
      <c r="AB203" s="39"/>
      <c r="AC203" s="39"/>
      <c r="AD203" s="39"/>
      <c r="AE203" s="39">
        <f t="shared" si="85"/>
        <v>0</v>
      </c>
      <c r="AF203" s="39">
        <f t="shared" si="101"/>
        <v>0.13235585138866079</v>
      </c>
      <c r="AG203" s="39">
        <f t="shared" si="102"/>
        <v>0.29264414861133908</v>
      </c>
      <c r="AH203" s="39">
        <f t="shared" si="86"/>
        <v>0</v>
      </c>
      <c r="AJ203" s="39">
        <f t="shared" si="103"/>
        <v>0.47625365280211412</v>
      </c>
      <c r="AK203" s="39">
        <f t="shared" si="87"/>
        <v>0.19084086711953471</v>
      </c>
      <c r="AL203" s="39">
        <f t="shared" si="88"/>
        <v>0.27207344936584371</v>
      </c>
      <c r="AM203" s="39"/>
      <c r="AS203" s="39"/>
      <c r="AT203" s="39">
        <f t="shared" si="104"/>
        <v>0.11119701227243574</v>
      </c>
      <c r="AU203" s="39">
        <f t="shared" si="105"/>
        <v>0.35675474224242382</v>
      </c>
      <c r="AW203" s="38">
        <f t="shared" si="106"/>
        <v>2445.6020179067791</v>
      </c>
      <c r="AX203" s="38">
        <f t="shared" si="82"/>
        <v>1413.5184682305473</v>
      </c>
      <c r="AY203" s="38">
        <f t="shared" si="83"/>
        <v>1505.9863696335838</v>
      </c>
      <c r="AZ203" s="38">
        <f t="shared" si="89"/>
        <v>0</v>
      </c>
      <c r="BA203" s="38">
        <f t="shared" si="90"/>
        <v>0</v>
      </c>
      <c r="BB203" s="38">
        <f t="shared" si="91"/>
        <v>0</v>
      </c>
      <c r="BC203" s="38">
        <f t="shared" si="92"/>
        <v>0</v>
      </c>
      <c r="BD203" s="38">
        <f t="shared" si="93"/>
        <v>0</v>
      </c>
      <c r="BE203" s="38">
        <f t="shared" si="94"/>
        <v>0</v>
      </c>
      <c r="BF203" s="38">
        <f t="shared" si="95"/>
        <v>0</v>
      </c>
      <c r="BG203" s="38">
        <f t="shared" si="107"/>
        <v>653.78356509730111</v>
      </c>
      <c r="BH203" s="38">
        <f t="shared" si="108"/>
        <v>1743.220406652207</v>
      </c>
      <c r="BI203" s="61">
        <f t="shared" si="96"/>
        <v>7762.1108275204178</v>
      </c>
    </row>
    <row r="204" spans="1:61" x14ac:dyDescent="0.3">
      <c r="A204" s="84" t="s">
        <v>1990</v>
      </c>
      <c r="B204" s="84" t="s">
        <v>34</v>
      </c>
      <c r="C204" s="84" t="s">
        <v>34</v>
      </c>
      <c r="D204" s="63">
        <f>VLOOKUP(B204,Площадь!$D$2:$E$795,2,0)</f>
        <v>33.1</v>
      </c>
      <c r="E204" s="72"/>
      <c r="F204" s="87">
        <v>31</v>
      </c>
      <c r="G204" s="87">
        <v>29</v>
      </c>
      <c r="H204" s="87">
        <v>31</v>
      </c>
      <c r="I204" s="87"/>
      <c r="J204" s="88"/>
      <c r="K204" s="88"/>
      <c r="L204" s="88"/>
      <c r="M204" s="88"/>
      <c r="N204" s="88"/>
      <c r="O204" s="88"/>
      <c r="P204" s="88">
        <v>15</v>
      </c>
      <c r="Q204" s="88">
        <v>31</v>
      </c>
      <c r="R204">
        <f t="shared" si="84"/>
        <v>137</v>
      </c>
      <c r="S204" s="162">
        <f>VLOOKUP(C204,'Общие показания'!A:I,9,0)</f>
        <v>1.0594860323258939</v>
      </c>
      <c r="T204" s="73">
        <f>VLOOKUP(B204,'Общие показания'!$A$2:$S$795,19,0)</f>
        <v>0.23900000000000032</v>
      </c>
      <c r="U204" s="39">
        <f t="shared" si="97"/>
        <v>0.43480224801103279</v>
      </c>
      <c r="V204" s="39">
        <f t="shared" si="98"/>
        <v>0.33573472938411875</v>
      </c>
      <c r="W204" s="39">
        <f t="shared" si="99"/>
        <v>0.28894905493074236</v>
      </c>
      <c r="X204" s="39"/>
      <c r="Y204" s="39">
        <f t="shared" si="100"/>
        <v>0</v>
      </c>
      <c r="Z204" s="39"/>
      <c r="AA204" s="39"/>
      <c r="AB204" s="39"/>
      <c r="AC204" s="39"/>
      <c r="AD204" s="39"/>
      <c r="AE204" s="39">
        <f t="shared" si="85"/>
        <v>0</v>
      </c>
      <c r="AF204" s="39">
        <f t="shared" si="101"/>
        <v>7.4430702310329375E-2</v>
      </c>
      <c r="AG204" s="39">
        <f t="shared" si="102"/>
        <v>0.16456929768967096</v>
      </c>
      <c r="AH204" s="39">
        <f t="shared" si="86"/>
        <v>0</v>
      </c>
      <c r="AJ204" s="39">
        <f t="shared" si="103"/>
        <v>0.47625365280211412</v>
      </c>
      <c r="AK204" s="39">
        <f t="shared" si="87"/>
        <v>0.19084086711953471</v>
      </c>
      <c r="AL204" s="39">
        <f t="shared" si="88"/>
        <v>0.27207344936584371</v>
      </c>
      <c r="AM204" s="39"/>
      <c r="AS204" s="39"/>
      <c r="AT204" s="39">
        <f t="shared" si="104"/>
        <v>0.11119701227243574</v>
      </c>
      <c r="AU204" s="39">
        <f t="shared" si="105"/>
        <v>0.35675474224242382</v>
      </c>
      <c r="AW204" s="38">
        <f t="shared" si="106"/>
        <v>2445.6020179067791</v>
      </c>
      <c r="AX204" s="38">
        <f t="shared" si="82"/>
        <v>1413.5184682305473</v>
      </c>
      <c r="AY204" s="38">
        <f t="shared" si="83"/>
        <v>1505.9863696335838</v>
      </c>
      <c r="AZ204" s="38">
        <f t="shared" si="89"/>
        <v>0</v>
      </c>
      <c r="BA204" s="38">
        <f t="shared" si="90"/>
        <v>0</v>
      </c>
      <c r="BB204" s="38">
        <f t="shared" si="91"/>
        <v>0</v>
      </c>
      <c r="BC204" s="38">
        <f t="shared" si="92"/>
        <v>0</v>
      </c>
      <c r="BD204" s="38">
        <f t="shared" si="93"/>
        <v>0</v>
      </c>
      <c r="BE204" s="38">
        <f t="shared" si="94"/>
        <v>0</v>
      </c>
      <c r="BF204" s="38">
        <f t="shared" si="95"/>
        <v>0</v>
      </c>
      <c r="BG204" s="38">
        <f t="shared" si="107"/>
        <v>498.29161191739138</v>
      </c>
      <c r="BH204" s="38">
        <f t="shared" si="108"/>
        <v>1399.4213998321179</v>
      </c>
      <c r="BI204" s="61">
        <f t="shared" si="96"/>
        <v>7262.8198675204185</v>
      </c>
    </row>
    <row r="205" spans="1:61" x14ac:dyDescent="0.3">
      <c r="A205" s="84" t="s">
        <v>2520</v>
      </c>
      <c r="B205" s="84" t="s">
        <v>145</v>
      </c>
      <c r="C205" s="84" t="s">
        <v>145</v>
      </c>
      <c r="D205" s="63">
        <f>VLOOKUP(B205,Площадь!$D$2:$E$795,2,0)</f>
        <v>36.700000000000003</v>
      </c>
      <c r="E205" s="72"/>
      <c r="F205" s="87">
        <v>31</v>
      </c>
      <c r="G205" s="87">
        <v>29</v>
      </c>
      <c r="H205" s="87">
        <v>31</v>
      </c>
      <c r="I205" s="87"/>
      <c r="J205" s="88"/>
      <c r="K205" s="88"/>
      <c r="L205" s="88"/>
      <c r="M205" s="88"/>
      <c r="N205" s="88"/>
      <c r="O205" s="88"/>
      <c r="P205" s="88">
        <v>15</v>
      </c>
      <c r="Q205" s="88">
        <v>31</v>
      </c>
      <c r="R205">
        <f t="shared" si="84"/>
        <v>137</v>
      </c>
      <c r="S205" s="162">
        <f>VLOOKUP(C205,'Общие показания'!A:I,9,0)</f>
        <v>1.1747171415818825</v>
      </c>
      <c r="T205" s="73">
        <f>VLOOKUP(B205,'Общие показания'!$A$2:$S$795,19,0)</f>
        <v>0.86900000000000155</v>
      </c>
      <c r="U205" s="39">
        <f t="shared" si="97"/>
        <v>0.48209191848957417</v>
      </c>
      <c r="V205" s="39">
        <f t="shared" si="98"/>
        <v>0.37224968484583565</v>
      </c>
      <c r="W205" s="39">
        <f t="shared" si="99"/>
        <v>0.32037553824647264</v>
      </c>
      <c r="X205" s="39"/>
      <c r="Y205" s="39">
        <f t="shared" si="100"/>
        <v>0</v>
      </c>
      <c r="Z205" s="39"/>
      <c r="AA205" s="39"/>
      <c r="AB205" s="39"/>
      <c r="AC205" s="39"/>
      <c r="AD205" s="39"/>
      <c r="AE205" s="39">
        <f t="shared" si="85"/>
        <v>0</v>
      </c>
      <c r="AF205" s="39">
        <f t="shared" si="101"/>
        <v>0.27062878789822697</v>
      </c>
      <c r="AG205" s="39">
        <f t="shared" si="102"/>
        <v>0.59837121210177457</v>
      </c>
      <c r="AH205" s="39">
        <f t="shared" si="86"/>
        <v>0</v>
      </c>
      <c r="AJ205" s="39">
        <f t="shared" si="103"/>
        <v>0.52805163316729875</v>
      </c>
      <c r="AK205" s="39">
        <f t="shared" si="87"/>
        <v>0.21159697351320014</v>
      </c>
      <c r="AL205" s="39">
        <f t="shared" si="88"/>
        <v>0.30166451938750649</v>
      </c>
      <c r="AM205" s="39"/>
      <c r="AS205" s="39"/>
      <c r="AT205" s="39">
        <f t="shared" si="104"/>
        <v>0.12329094714194537</v>
      </c>
      <c r="AU205" s="39">
        <f t="shared" si="105"/>
        <v>0.39555586224462097</v>
      </c>
      <c r="AW205" s="38">
        <f t="shared" si="106"/>
        <v>2711.5889443256433</v>
      </c>
      <c r="AX205" s="38">
        <f t="shared" si="82"/>
        <v>1567.2546158326616</v>
      </c>
      <c r="AY205" s="38">
        <f t="shared" si="83"/>
        <v>1669.7794491103482</v>
      </c>
      <c r="AZ205" s="38">
        <f t="shared" si="89"/>
        <v>0</v>
      </c>
      <c r="BA205" s="38">
        <f t="shared" si="90"/>
        <v>0</v>
      </c>
      <c r="BB205" s="38">
        <f t="shared" si="91"/>
        <v>0</v>
      </c>
      <c r="BC205" s="38">
        <f t="shared" si="92"/>
        <v>0</v>
      </c>
      <c r="BD205" s="38">
        <f t="shared" si="93"/>
        <v>0</v>
      </c>
      <c r="BE205" s="38">
        <f t="shared" si="94"/>
        <v>0</v>
      </c>
      <c r="BF205" s="38">
        <f t="shared" si="95"/>
        <v>0</v>
      </c>
      <c r="BG205" s="38">
        <f t="shared" si="107"/>
        <v>1057.422379952437</v>
      </c>
      <c r="BH205" s="38">
        <f t="shared" si="108"/>
        <v>2668.0580812924904</v>
      </c>
      <c r="BI205" s="61">
        <f t="shared" si="96"/>
        <v>9674.1034705135808</v>
      </c>
    </row>
    <row r="206" spans="1:61" x14ac:dyDescent="0.3">
      <c r="A206" s="84" t="s">
        <v>1179</v>
      </c>
      <c r="B206" s="84" t="s">
        <v>109</v>
      </c>
      <c r="C206" s="84" t="s">
        <v>109</v>
      </c>
      <c r="D206" s="63">
        <f>VLOOKUP(B206,Площадь!$D$2:$E$795,2,0)</f>
        <v>58.6</v>
      </c>
      <c r="E206" s="72"/>
      <c r="F206" s="87">
        <v>31</v>
      </c>
      <c r="G206" s="87">
        <v>29</v>
      </c>
      <c r="H206" s="87">
        <v>31</v>
      </c>
      <c r="I206" s="87"/>
      <c r="J206" s="88"/>
      <c r="K206" s="88"/>
      <c r="L206" s="88"/>
      <c r="M206" s="88"/>
      <c r="N206" s="88"/>
      <c r="O206" s="88"/>
      <c r="P206" s="88">
        <v>15</v>
      </c>
      <c r="Q206" s="88">
        <v>31</v>
      </c>
      <c r="R206">
        <f t="shared" si="84"/>
        <v>137</v>
      </c>
      <c r="S206" s="162">
        <f>VLOOKUP(C206,'Общие показания'!A:I,9,0)</f>
        <v>2.3070000000000004</v>
      </c>
      <c r="T206" s="73">
        <f>VLOOKUP(B206,'Общие показания'!$A$2:$S$795,19,0)</f>
        <v>1.1229999999999976</v>
      </c>
      <c r="U206" s="39">
        <f t="shared" si="97"/>
        <v>0.94676924051501465</v>
      </c>
      <c r="V206" s="39">
        <f t="shared" si="98"/>
        <v>0.7310526019760839</v>
      </c>
      <c r="W206" s="39">
        <f t="shared" si="99"/>
        <v>0.62917815750890183</v>
      </c>
      <c r="X206" s="39"/>
      <c r="Y206" s="39">
        <f t="shared" si="100"/>
        <v>0</v>
      </c>
      <c r="Z206" s="39"/>
      <c r="AA206" s="39"/>
      <c r="AB206" s="39"/>
      <c r="AC206" s="39"/>
      <c r="AD206" s="39"/>
      <c r="AE206" s="39">
        <f t="shared" si="85"/>
        <v>0</v>
      </c>
      <c r="AF206" s="39">
        <f t="shared" si="101"/>
        <v>0.34973087319874308</v>
      </c>
      <c r="AG206" s="39">
        <f t="shared" si="102"/>
        <v>0.77326912680125459</v>
      </c>
      <c r="AH206" s="39">
        <f t="shared" si="86"/>
        <v>0</v>
      </c>
      <c r="AJ206" s="39">
        <f t="shared" si="103"/>
        <v>0.84315601372217186</v>
      </c>
      <c r="AK206" s="39">
        <f t="shared" si="87"/>
        <v>0.33786328740799804</v>
      </c>
      <c r="AL206" s="39">
        <f t="shared" si="88"/>
        <v>0.48167686201928828</v>
      </c>
      <c r="AM206" s="39"/>
      <c r="AS206" s="39"/>
      <c r="AT206" s="39">
        <f t="shared" si="104"/>
        <v>0.1968623842647956</v>
      </c>
      <c r="AU206" s="39">
        <f t="shared" si="105"/>
        <v>0.63159600892465362</v>
      </c>
      <c r="AW206" s="38">
        <f t="shared" si="106"/>
        <v>4804.8037554641342</v>
      </c>
      <c r="AX206" s="38">
        <f t="shared" si="82"/>
        <v>2869.3550568270543</v>
      </c>
      <c r="AY206" s="38">
        <f t="shared" si="83"/>
        <v>2981.9347802206926</v>
      </c>
      <c r="AZ206" s="38">
        <f t="shared" si="89"/>
        <v>0</v>
      </c>
      <c r="BA206" s="38">
        <f t="shared" si="90"/>
        <v>0</v>
      </c>
      <c r="BB206" s="38">
        <f t="shared" si="91"/>
        <v>0</v>
      </c>
      <c r="BC206" s="38">
        <f t="shared" si="92"/>
        <v>0</v>
      </c>
      <c r="BD206" s="38">
        <f t="shared" si="93"/>
        <v>0</v>
      </c>
      <c r="BE206" s="38">
        <f t="shared" si="94"/>
        <v>0</v>
      </c>
      <c r="BF206" s="38">
        <f t="shared" si="95"/>
        <v>0</v>
      </c>
      <c r="BG206" s="38">
        <f t="shared" si="107"/>
        <v>1467.2530766048249</v>
      </c>
      <c r="BH206" s="38">
        <f t="shared" si="108"/>
        <v>3771.1637757371996</v>
      </c>
      <c r="BI206" s="61">
        <f t="shared" si="96"/>
        <v>15894.510444853904</v>
      </c>
    </row>
    <row r="207" spans="1:61" x14ac:dyDescent="0.3">
      <c r="A207" s="84" t="s">
        <v>2091</v>
      </c>
      <c r="B207" s="84" t="s">
        <v>170</v>
      </c>
      <c r="C207" s="84" t="s">
        <v>170</v>
      </c>
      <c r="D207" s="63">
        <f>VLOOKUP(B207,Площадь!$D$2:$E$795,2,0)</f>
        <v>69.8</v>
      </c>
      <c r="E207" s="72"/>
      <c r="F207" s="87">
        <v>31</v>
      </c>
      <c r="G207" s="87">
        <v>29</v>
      </c>
      <c r="H207" s="87">
        <v>31</v>
      </c>
      <c r="I207" s="87"/>
      <c r="J207" s="88"/>
      <c r="K207" s="88"/>
      <c r="L207" s="88"/>
      <c r="M207" s="88"/>
      <c r="N207" s="88"/>
      <c r="O207" s="88"/>
      <c r="P207" s="88">
        <v>15</v>
      </c>
      <c r="Q207" s="88">
        <v>31</v>
      </c>
      <c r="R207">
        <f t="shared" si="84"/>
        <v>137</v>
      </c>
      <c r="S207" s="162">
        <f>VLOOKUP(C207,'Общие показания'!A:I,9,0)</f>
        <v>2.2342031739077761</v>
      </c>
      <c r="T207" s="73">
        <f>VLOOKUP(B207,'Общие показания'!$A$2:$S$795,19,0)</f>
        <v>1.8230000000000004</v>
      </c>
      <c r="U207" s="39">
        <f t="shared" si="97"/>
        <v>0.91689416650060684</v>
      </c>
      <c r="V207" s="39">
        <f t="shared" si="98"/>
        <v>0.70798441422995428</v>
      </c>
      <c r="W207" s="39">
        <f t="shared" si="99"/>
        <v>0.60932459317721499</v>
      </c>
      <c r="X207" s="39"/>
      <c r="Y207" s="39">
        <f t="shared" si="100"/>
        <v>0</v>
      </c>
      <c r="Z207" s="39"/>
      <c r="AA207" s="39"/>
      <c r="AB207" s="39"/>
      <c r="AC207" s="39"/>
      <c r="AD207" s="39"/>
      <c r="AE207" s="39">
        <f t="shared" si="85"/>
        <v>0</v>
      </c>
      <c r="AF207" s="39">
        <f t="shared" si="101"/>
        <v>0.56772874607418533</v>
      </c>
      <c r="AG207" s="39">
        <f t="shared" si="102"/>
        <v>1.2552712539258151</v>
      </c>
      <c r="AH207" s="39">
        <f t="shared" si="86"/>
        <v>0</v>
      </c>
      <c r="AJ207" s="39">
        <f t="shared" si="103"/>
        <v>1.0043052859694128</v>
      </c>
      <c r="AK207" s="39">
        <f t="shared" si="87"/>
        <v>0.4024378406327348</v>
      </c>
      <c r="AL207" s="39">
        <f t="shared" si="88"/>
        <v>0.57373796875335015</v>
      </c>
      <c r="AM207" s="39"/>
      <c r="AS207" s="39"/>
      <c r="AT207" s="39">
        <f t="shared" si="104"/>
        <v>0.23448795941438108</v>
      </c>
      <c r="AU207" s="39">
        <f t="shared" si="105"/>
        <v>0.75231060448704468</v>
      </c>
      <c r="AW207" s="38">
        <f t="shared" si="106"/>
        <v>5157.1909622324229</v>
      </c>
      <c r="AX207" s="38">
        <f t="shared" ref="AX207:AX270" si="109">(V207+AK207)*$AX$1</f>
        <v>2980.773084063208</v>
      </c>
      <c r="AY207" s="38">
        <f t="shared" ref="AY207:AY270" si="110">(W207+AL207)*$AY$1</f>
        <v>3175.7658187439324</v>
      </c>
      <c r="AZ207" s="38">
        <f t="shared" si="89"/>
        <v>0</v>
      </c>
      <c r="BA207" s="38">
        <f t="shared" si="90"/>
        <v>0</v>
      </c>
      <c r="BB207" s="38">
        <f t="shared" si="91"/>
        <v>0</v>
      </c>
      <c r="BC207" s="38">
        <f t="shared" si="92"/>
        <v>0</v>
      </c>
      <c r="BD207" s="38">
        <f t="shared" si="93"/>
        <v>0</v>
      </c>
      <c r="BE207" s="38">
        <f t="shared" si="94"/>
        <v>0</v>
      </c>
      <c r="BF207" s="38">
        <f t="shared" si="95"/>
        <v>0</v>
      </c>
      <c r="BG207" s="38">
        <f t="shared" si="107"/>
        <v>2153.438435545288</v>
      </c>
      <c r="BH207" s="38">
        <f t="shared" si="108"/>
        <v>5389.0724374491447</v>
      </c>
      <c r="BI207" s="61">
        <f t="shared" si="96"/>
        <v>18856.240738033994</v>
      </c>
    </row>
    <row r="208" spans="1:61" x14ac:dyDescent="0.3">
      <c r="A208" s="84" t="s">
        <v>1005</v>
      </c>
      <c r="B208" s="84" t="s">
        <v>73</v>
      </c>
      <c r="C208" s="84" t="s">
        <v>73</v>
      </c>
      <c r="D208" s="63">
        <f>VLOOKUP(B208,Площадь!$D$2:$E$795,2,0)</f>
        <v>78.400000000000006</v>
      </c>
      <c r="E208" s="72"/>
      <c r="F208" s="87">
        <v>31</v>
      </c>
      <c r="G208" s="87">
        <v>29</v>
      </c>
      <c r="H208" s="87">
        <v>31</v>
      </c>
      <c r="I208" s="87"/>
      <c r="J208" s="88"/>
      <c r="K208" s="88"/>
      <c r="L208" s="88"/>
      <c r="M208" s="88"/>
      <c r="N208" s="88"/>
      <c r="O208" s="88"/>
      <c r="P208" s="88">
        <v>15</v>
      </c>
      <c r="Q208" s="88">
        <v>31</v>
      </c>
      <c r="R208">
        <f t="shared" si="84"/>
        <v>137</v>
      </c>
      <c r="S208" s="162">
        <f>VLOOKUP(C208,'Общие показания'!A:I,9,0)</f>
        <v>3.8849999999999998</v>
      </c>
      <c r="T208" s="73">
        <f>VLOOKUP(B208,'Общие показания'!$A$2:$S$795,19,0)</f>
        <v>0.24099999999999966</v>
      </c>
      <c r="U208" s="39">
        <f t="shared" si="97"/>
        <v>1.5943643257047382</v>
      </c>
      <c r="V208" s="39">
        <f t="shared" si="98"/>
        <v>1.2310963843420397</v>
      </c>
      <c r="W208" s="39">
        <f t="shared" si="99"/>
        <v>1.0595392899532219</v>
      </c>
      <c r="X208" s="39"/>
      <c r="Y208" s="39">
        <f t="shared" si="100"/>
        <v>0</v>
      </c>
      <c r="Z208" s="39"/>
      <c r="AA208" s="39"/>
      <c r="AB208" s="39"/>
      <c r="AC208" s="39"/>
      <c r="AD208" s="39"/>
      <c r="AE208" s="39">
        <f t="shared" si="85"/>
        <v>0</v>
      </c>
      <c r="AF208" s="39">
        <f t="shared" si="101"/>
        <v>7.5053553375687573E-2</v>
      </c>
      <c r="AG208" s="39">
        <f t="shared" si="102"/>
        <v>0.1659464466243121</v>
      </c>
      <c r="AH208" s="39">
        <f t="shared" si="86"/>
        <v>0</v>
      </c>
      <c r="AJ208" s="39">
        <f t="shared" si="103"/>
        <v>1.1280449057306874</v>
      </c>
      <c r="AK208" s="39">
        <f t="shared" si="87"/>
        <v>0.45202187257315779</v>
      </c>
      <c r="AL208" s="39">
        <f t="shared" si="88"/>
        <v>0.64442774713843354</v>
      </c>
      <c r="AM208" s="39"/>
      <c r="AS208" s="39"/>
      <c r="AT208" s="39">
        <f t="shared" si="104"/>
        <v>0.26337902604709856</v>
      </c>
      <c r="AU208" s="39">
        <f t="shared" si="105"/>
        <v>0.84500216893673796</v>
      </c>
      <c r="AW208" s="38">
        <f t="shared" si="106"/>
        <v>7307.926444495999</v>
      </c>
      <c r="AX208" s="38">
        <f t="shared" si="109"/>
        <v>4518.0953241328798</v>
      </c>
      <c r="AY208" s="38">
        <f t="shared" si="110"/>
        <v>4574.0609556873569</v>
      </c>
      <c r="AZ208" s="38">
        <f t="shared" si="89"/>
        <v>0</v>
      </c>
      <c r="BA208" s="38">
        <f t="shared" si="90"/>
        <v>0</v>
      </c>
      <c r="BB208" s="38">
        <f t="shared" si="91"/>
        <v>0</v>
      </c>
      <c r="BC208" s="38">
        <f t="shared" si="92"/>
        <v>0</v>
      </c>
      <c r="BD208" s="38">
        <f t="shared" si="93"/>
        <v>0</v>
      </c>
      <c r="BE208" s="38">
        <f t="shared" si="94"/>
        <v>0</v>
      </c>
      <c r="BF208" s="38">
        <f t="shared" si="95"/>
        <v>0</v>
      </c>
      <c r="BG208" s="38">
        <f t="shared" si="107"/>
        <v>908.4748788993503</v>
      </c>
      <c r="BH208" s="38">
        <f t="shared" si="108"/>
        <v>2713.7500256674607</v>
      </c>
      <c r="BI208" s="61">
        <f t="shared" si="96"/>
        <v>20022.307628883045</v>
      </c>
    </row>
    <row r="209" spans="1:61" x14ac:dyDescent="0.3">
      <c r="A209" s="84" t="s">
        <v>1159</v>
      </c>
      <c r="B209" s="84" t="s">
        <v>105</v>
      </c>
      <c r="C209" s="84" t="s">
        <v>105</v>
      </c>
      <c r="D209" s="63">
        <f>VLOOKUP(B209,Площадь!$D$2:$E$795,2,0)</f>
        <v>79.599999999999994</v>
      </c>
      <c r="E209" s="72"/>
      <c r="F209" s="87">
        <v>31</v>
      </c>
      <c r="G209" s="87">
        <v>29</v>
      </c>
      <c r="H209" s="87">
        <v>31</v>
      </c>
      <c r="I209" s="87"/>
      <c r="J209" s="88"/>
      <c r="K209" s="88"/>
      <c r="L209" s="88"/>
      <c r="M209" s="88"/>
      <c r="N209" s="88"/>
      <c r="O209" s="88"/>
      <c r="P209" s="88">
        <v>15</v>
      </c>
      <c r="Q209" s="88">
        <v>31</v>
      </c>
      <c r="R209">
        <f t="shared" si="84"/>
        <v>137</v>
      </c>
      <c r="S209" s="162">
        <f>VLOOKUP(C209,'Общие показания'!A:I,9,0)</f>
        <v>2.5478878602157446</v>
      </c>
      <c r="T209" s="73">
        <f>VLOOKUP(B209,'Общие показания'!$A$2:$S$795,19,0)</f>
        <v>0.5909999999999993</v>
      </c>
      <c r="U209" s="39">
        <f t="shared" si="97"/>
        <v>1.0456271583588581</v>
      </c>
      <c r="V209" s="39">
        <f t="shared" si="98"/>
        <v>0.80738623743129456</v>
      </c>
      <c r="W209" s="39">
        <f t="shared" si="99"/>
        <v>0.69487446442559186</v>
      </c>
      <c r="X209" s="39"/>
      <c r="Y209" s="39">
        <f t="shared" si="100"/>
        <v>0</v>
      </c>
      <c r="Z209" s="39"/>
      <c r="AA209" s="39"/>
      <c r="AB209" s="39"/>
      <c r="AC209" s="39"/>
      <c r="AD209" s="39"/>
      <c r="AE209" s="39">
        <f t="shared" si="85"/>
        <v>0</v>
      </c>
      <c r="AF209" s="39">
        <f t="shared" si="101"/>
        <v>0.18405248981340816</v>
      </c>
      <c r="AG209" s="39">
        <f t="shared" si="102"/>
        <v>0.4069475101865912</v>
      </c>
      <c r="AH209" s="39">
        <f t="shared" si="86"/>
        <v>0</v>
      </c>
      <c r="AJ209" s="39">
        <f t="shared" si="103"/>
        <v>1.1453108991857488</v>
      </c>
      <c r="AK209" s="39">
        <f t="shared" si="87"/>
        <v>0.45894057470437949</v>
      </c>
      <c r="AL209" s="39">
        <f t="shared" si="88"/>
        <v>0.6542914371456543</v>
      </c>
      <c r="AM209" s="39"/>
      <c r="AS209" s="39"/>
      <c r="AT209" s="39">
        <f t="shared" si="104"/>
        <v>0.26741033767026839</v>
      </c>
      <c r="AU209" s="39">
        <f t="shared" si="105"/>
        <v>0.85793587560413698</v>
      </c>
      <c r="AW209" s="38">
        <f t="shared" si="106"/>
        <v>5881.2664841504411</v>
      </c>
      <c r="AX209" s="38">
        <f t="shared" si="109"/>
        <v>3399.2770414245183</v>
      </c>
      <c r="AY209" s="38">
        <f t="shared" si="110"/>
        <v>3621.6469795417906</v>
      </c>
      <c r="AZ209" s="38">
        <f t="shared" si="89"/>
        <v>0</v>
      </c>
      <c r="BA209" s="38">
        <f t="shared" si="90"/>
        <v>0</v>
      </c>
      <c r="BB209" s="38">
        <f t="shared" si="91"/>
        <v>0</v>
      </c>
      <c r="BC209" s="38">
        <f t="shared" si="92"/>
        <v>0</v>
      </c>
      <c r="BD209" s="38">
        <f t="shared" si="93"/>
        <v>0</v>
      </c>
      <c r="BE209" s="38">
        <f t="shared" si="94"/>
        <v>0</v>
      </c>
      <c r="BF209" s="38">
        <f t="shared" si="95"/>
        <v>0</v>
      </c>
      <c r="BG209" s="38">
        <f t="shared" si="107"/>
        <v>1211.888755584082</v>
      </c>
      <c r="BH209" s="38">
        <f t="shared" si="108"/>
        <v>3395.4023654811995</v>
      </c>
      <c r="BI209" s="61">
        <f t="shared" si="96"/>
        <v>17509.481626182034</v>
      </c>
    </row>
    <row r="210" spans="1:61" x14ac:dyDescent="0.3">
      <c r="A210" s="84" t="s">
        <v>707</v>
      </c>
      <c r="B210" s="84" t="s">
        <v>273</v>
      </c>
      <c r="C210" s="84" t="s">
        <v>273</v>
      </c>
      <c r="D210" s="63">
        <f>VLOOKUP(B210,Площадь!$D$2:$E$795,2,0)</f>
        <v>36.799999999999997</v>
      </c>
      <c r="E210" s="72"/>
      <c r="F210" s="87">
        <v>31</v>
      </c>
      <c r="G210" s="87">
        <v>29</v>
      </c>
      <c r="H210" s="87">
        <v>31</v>
      </c>
      <c r="I210" s="87"/>
      <c r="J210" s="88"/>
      <c r="K210" s="88"/>
      <c r="L210" s="88"/>
      <c r="M210" s="88"/>
      <c r="N210" s="88"/>
      <c r="O210" s="88"/>
      <c r="P210" s="88">
        <v>15</v>
      </c>
      <c r="Q210" s="88">
        <v>31</v>
      </c>
      <c r="R210">
        <f t="shared" si="84"/>
        <v>137</v>
      </c>
      <c r="S210" s="162">
        <f>VLOOKUP(C210,'Общие показания'!A:I,9,0)</f>
        <v>1.2999999999999901E-2</v>
      </c>
      <c r="T210" s="73">
        <f>VLOOKUP(B210,'Общие показания'!$A$2:$S$795,19,0)</f>
        <v>0.12199999999999989</v>
      </c>
      <c r="U210" s="39">
        <f t="shared" si="97"/>
        <v>5.3350672417403966E-3</v>
      </c>
      <c r="V210" s="39">
        <f t="shared" si="98"/>
        <v>4.1194988407841429E-3</v>
      </c>
      <c r="W210" s="39">
        <f t="shared" si="99"/>
        <v>3.5454339174753619E-3</v>
      </c>
      <c r="X210" s="39"/>
      <c r="Y210" s="39">
        <f t="shared" si="100"/>
        <v>0</v>
      </c>
      <c r="Z210" s="39"/>
      <c r="AA210" s="39"/>
      <c r="AB210" s="39"/>
      <c r="AC210" s="39"/>
      <c r="AD210" s="39"/>
      <c r="AE210" s="39">
        <f t="shared" si="85"/>
        <v>0</v>
      </c>
      <c r="AF210" s="39">
        <f t="shared" si="101"/>
        <v>3.7993914986862609E-2</v>
      </c>
      <c r="AG210" s="39">
        <f t="shared" si="102"/>
        <v>8.4006085013137291E-2</v>
      </c>
      <c r="AH210" s="39">
        <f t="shared" si="86"/>
        <v>0</v>
      </c>
      <c r="AJ210" s="39">
        <f t="shared" si="103"/>
        <v>0.52949046595522054</v>
      </c>
      <c r="AK210" s="39">
        <f t="shared" si="87"/>
        <v>0.21217353202413525</v>
      </c>
      <c r="AL210" s="39">
        <f t="shared" si="88"/>
        <v>0.30248649355477486</v>
      </c>
      <c r="AM210" s="39"/>
      <c r="AS210" s="39"/>
      <c r="AT210" s="39">
        <f t="shared" si="104"/>
        <v>0.12362688977720951</v>
      </c>
      <c r="AU210" s="39">
        <f t="shared" si="105"/>
        <v>0.39663367113357084</v>
      </c>
      <c r="AW210" s="38">
        <f t="shared" si="106"/>
        <v>1435.664268292594</v>
      </c>
      <c r="AX210" s="38">
        <f t="shared" si="109"/>
        <v>580.60836033255498</v>
      </c>
      <c r="AY210" s="38">
        <f t="shared" si="110"/>
        <v>821.4998648294096</v>
      </c>
      <c r="AZ210" s="38">
        <f t="shared" si="89"/>
        <v>0</v>
      </c>
      <c r="BA210" s="38">
        <f t="shared" si="90"/>
        <v>0</v>
      </c>
      <c r="BB210" s="38">
        <f t="shared" si="91"/>
        <v>0</v>
      </c>
      <c r="BC210" s="38">
        <f t="shared" si="92"/>
        <v>0</v>
      </c>
      <c r="BD210" s="38">
        <f t="shared" si="93"/>
        <v>0</v>
      </c>
      <c r="BE210" s="38">
        <f t="shared" si="94"/>
        <v>0</v>
      </c>
      <c r="BF210" s="38">
        <f t="shared" si="95"/>
        <v>0</v>
      </c>
      <c r="BG210" s="38">
        <f t="shared" si="107"/>
        <v>433.84842347648464</v>
      </c>
      <c r="BH210" s="38">
        <f t="shared" si="108"/>
        <v>1290.2101358099774</v>
      </c>
      <c r="BI210" s="61">
        <f t="shared" si="96"/>
        <v>4561.8310527410204</v>
      </c>
    </row>
    <row r="211" spans="1:61" x14ac:dyDescent="0.3">
      <c r="A211" s="84" t="s">
        <v>1181</v>
      </c>
      <c r="B211" s="84" t="s">
        <v>299</v>
      </c>
      <c r="C211" s="84" t="s">
        <v>299</v>
      </c>
      <c r="D211" s="63">
        <f>VLOOKUP(B211,Площадь!$D$2:$E$795,2,0)</f>
        <v>22.7</v>
      </c>
      <c r="E211" s="72"/>
      <c r="F211" s="87">
        <v>31</v>
      </c>
      <c r="G211" s="87">
        <v>29</v>
      </c>
      <c r="H211" s="87">
        <v>31</v>
      </c>
      <c r="I211" s="87"/>
      <c r="J211" s="88"/>
      <c r="K211" s="88"/>
      <c r="L211" s="88"/>
      <c r="M211" s="88"/>
      <c r="N211" s="88"/>
      <c r="O211" s="88"/>
      <c r="P211" s="88">
        <v>15</v>
      </c>
      <c r="Q211" s="88">
        <v>31</v>
      </c>
      <c r="R211">
        <f t="shared" si="84"/>
        <v>137</v>
      </c>
      <c r="S211" s="162">
        <f>VLOOKUP(C211,'Общие показания'!A:I,9,0)</f>
        <v>0.72659616114192727</v>
      </c>
      <c r="T211" s="73">
        <f>VLOOKUP(B211,'Общие показания'!$A$2:$S$795,19,0)</f>
        <v>0.11900000000000022</v>
      </c>
      <c r="U211" s="39">
        <f t="shared" si="97"/>
        <v>0.29818764440635787</v>
      </c>
      <c r="V211" s="39">
        <f t="shared" si="98"/>
        <v>0.23024708027249235</v>
      </c>
      <c r="W211" s="39">
        <f t="shared" si="99"/>
        <v>0.1981614364630771</v>
      </c>
      <c r="X211" s="39"/>
      <c r="Y211" s="39">
        <f t="shared" si="100"/>
        <v>0</v>
      </c>
      <c r="Z211" s="39"/>
      <c r="AA211" s="39"/>
      <c r="AB211" s="39"/>
      <c r="AC211" s="39"/>
      <c r="AD211" s="39"/>
      <c r="AE211" s="39">
        <f t="shared" si="85"/>
        <v>0</v>
      </c>
      <c r="AF211" s="39">
        <f t="shared" si="101"/>
        <v>3.7059638388825103E-2</v>
      </c>
      <c r="AG211" s="39">
        <f t="shared" si="102"/>
        <v>8.1940361611175114E-2</v>
      </c>
      <c r="AH211" s="39">
        <f t="shared" si="86"/>
        <v>0</v>
      </c>
      <c r="AJ211" s="39">
        <f t="shared" si="103"/>
        <v>0.32661504285824744</v>
      </c>
      <c r="AK211" s="39">
        <f t="shared" si="87"/>
        <v>0.13087878198227909</v>
      </c>
      <c r="AL211" s="39">
        <f t="shared" si="88"/>
        <v>0.18658813596992907</v>
      </c>
      <c r="AM211" s="39"/>
      <c r="AS211" s="39"/>
      <c r="AT211" s="39">
        <f t="shared" si="104"/>
        <v>7.6258978204963482E-2</v>
      </c>
      <c r="AU211" s="39">
        <f t="shared" si="105"/>
        <v>0.24466261779163204</v>
      </c>
      <c r="AW211" s="38">
        <f t="shared" si="106"/>
        <v>1677.195341585616</v>
      </c>
      <c r="AX211" s="38">
        <f t="shared" si="109"/>
        <v>969.39181960221833</v>
      </c>
      <c r="AY211" s="38">
        <f t="shared" si="110"/>
        <v>1032.8063622562645</v>
      </c>
      <c r="AZ211" s="38">
        <f t="shared" si="89"/>
        <v>0</v>
      </c>
      <c r="BA211" s="38">
        <f t="shared" si="90"/>
        <v>0</v>
      </c>
      <c r="BB211" s="38">
        <f t="shared" si="91"/>
        <v>0</v>
      </c>
      <c r="BC211" s="38">
        <f t="shared" si="92"/>
        <v>0</v>
      </c>
      <c r="BD211" s="38">
        <f t="shared" si="93"/>
        <v>0</v>
      </c>
      <c r="BE211" s="38">
        <f t="shared" si="94"/>
        <v>0</v>
      </c>
      <c r="BF211" s="38">
        <f t="shared" si="95"/>
        <v>0</v>
      </c>
      <c r="BG211" s="38">
        <f t="shared" si="107"/>
        <v>304.18796163970234</v>
      </c>
      <c r="BH211" s="38">
        <f t="shared" si="108"/>
        <v>876.71997378971946</v>
      </c>
      <c r="BI211" s="61">
        <f t="shared" si="96"/>
        <v>4860.3014588735205</v>
      </c>
    </row>
    <row r="212" spans="1:61" x14ac:dyDescent="0.3">
      <c r="A212" s="84" t="s">
        <v>1242</v>
      </c>
      <c r="B212" s="84" t="s">
        <v>226</v>
      </c>
      <c r="C212" s="84" t="s">
        <v>226</v>
      </c>
      <c r="D212" s="63">
        <f>VLOOKUP(B212,Площадь!$D$2:$E$795,2,0)</f>
        <v>32.4</v>
      </c>
      <c r="E212" s="72"/>
      <c r="F212" s="87">
        <v>31</v>
      </c>
      <c r="G212" s="87">
        <v>29</v>
      </c>
      <c r="H212" s="87">
        <v>31</v>
      </c>
      <c r="I212" s="87"/>
      <c r="J212" s="88"/>
      <c r="K212" s="88"/>
      <c r="L212" s="88"/>
      <c r="M212" s="88"/>
      <c r="N212" s="88"/>
      <c r="O212" s="88"/>
      <c r="P212" s="88">
        <v>15</v>
      </c>
      <c r="Q212" s="88">
        <v>31</v>
      </c>
      <c r="R212">
        <f t="shared" si="84"/>
        <v>137</v>
      </c>
      <c r="S212" s="162">
        <f>VLOOKUP(C212,'Общие показания'!A:I,9,0)</f>
        <v>1.0370799833038962</v>
      </c>
      <c r="T212" s="73">
        <f>VLOOKUP(B212,'Общие показания'!$A$2:$S$795,19,0)</f>
        <v>0.69699999999999918</v>
      </c>
      <c r="U212" s="39">
        <f t="shared" si="97"/>
        <v>0.42560703430687197</v>
      </c>
      <c r="V212" s="39">
        <f t="shared" si="98"/>
        <v>0.32863459915545162</v>
      </c>
      <c r="W212" s="39">
        <f t="shared" si="99"/>
        <v>0.28283834984157258</v>
      </c>
      <c r="X212" s="39"/>
      <c r="Y212" s="39">
        <f t="shared" si="100"/>
        <v>0</v>
      </c>
      <c r="Z212" s="39"/>
      <c r="AA212" s="39"/>
      <c r="AB212" s="39"/>
      <c r="AC212" s="39"/>
      <c r="AD212" s="39"/>
      <c r="AE212" s="39">
        <f t="shared" si="85"/>
        <v>0</v>
      </c>
      <c r="AF212" s="39">
        <f t="shared" si="101"/>
        <v>0.21706359627740351</v>
      </c>
      <c r="AG212" s="39">
        <f t="shared" si="102"/>
        <v>0.47993640372259572</v>
      </c>
      <c r="AH212" s="39">
        <f t="shared" si="86"/>
        <v>0</v>
      </c>
      <c r="AJ212" s="39">
        <f t="shared" si="103"/>
        <v>0.46618182328666152</v>
      </c>
      <c r="AK212" s="39">
        <f t="shared" si="87"/>
        <v>0.18680495754298865</v>
      </c>
      <c r="AL212" s="39">
        <f t="shared" si="88"/>
        <v>0.26631963019496485</v>
      </c>
      <c r="AM212" s="39"/>
      <c r="AS212" s="39"/>
      <c r="AT212" s="39">
        <f t="shared" si="104"/>
        <v>0.10884541382558664</v>
      </c>
      <c r="AU212" s="39">
        <f t="shared" si="105"/>
        <v>0.34921008001977433</v>
      </c>
      <c r="AW212" s="38">
        <f t="shared" si="106"/>
        <v>2393.8823377697777</v>
      </c>
      <c r="AX212" s="38">
        <f t="shared" si="109"/>
        <v>1383.625328419025</v>
      </c>
      <c r="AY212" s="38">
        <f t="shared" si="110"/>
        <v>1474.1377152908794</v>
      </c>
      <c r="AZ212" s="38">
        <f t="shared" si="89"/>
        <v>0</v>
      </c>
      <c r="BA212" s="38">
        <f t="shared" si="90"/>
        <v>0</v>
      </c>
      <c r="BB212" s="38">
        <f t="shared" si="91"/>
        <v>0</v>
      </c>
      <c r="BC212" s="38">
        <f t="shared" si="92"/>
        <v>0</v>
      </c>
      <c r="BD212" s="38">
        <f t="shared" si="93"/>
        <v>0</v>
      </c>
      <c r="BE212" s="38">
        <f t="shared" si="94"/>
        <v>0</v>
      </c>
      <c r="BF212" s="38">
        <f t="shared" si="95"/>
        <v>0</v>
      </c>
      <c r="BG212" s="38">
        <f t="shared" si="107"/>
        <v>874.85711036006273</v>
      </c>
      <c r="BH212" s="38">
        <f t="shared" si="108"/>
        <v>2225.7276550986685</v>
      </c>
      <c r="BI212" s="61">
        <f t="shared" si="96"/>
        <v>8352.2301469384129</v>
      </c>
    </row>
    <row r="213" spans="1:61" x14ac:dyDescent="0.3">
      <c r="A213" s="84" t="s">
        <v>1417</v>
      </c>
      <c r="B213" s="84" t="s">
        <v>84</v>
      </c>
      <c r="C213" s="84" t="s">
        <v>84</v>
      </c>
      <c r="D213" s="63">
        <f>VLOOKUP(B213,Площадь!$D$2:$E$795,2,0)</f>
        <v>69.8</v>
      </c>
      <c r="E213" s="72"/>
      <c r="F213" s="87">
        <v>31</v>
      </c>
      <c r="G213" s="87">
        <v>29</v>
      </c>
      <c r="H213" s="87">
        <v>31</v>
      </c>
      <c r="I213" s="87"/>
      <c r="J213" s="88"/>
      <c r="K213" s="88"/>
      <c r="L213" s="88"/>
      <c r="M213" s="88"/>
      <c r="N213" s="88"/>
      <c r="O213" s="88"/>
      <c r="P213" s="88">
        <v>15</v>
      </c>
      <c r="Q213" s="88">
        <v>31</v>
      </c>
      <c r="R213">
        <f t="shared" si="84"/>
        <v>137</v>
      </c>
      <c r="S213" s="162">
        <f>VLOOKUP(C213,'Общие показания'!A:I,9,0)</f>
        <v>1.9489999999999998</v>
      </c>
      <c r="T213" s="73">
        <f>VLOOKUP(B213,'Общие показания'!$A$2:$S$795,19,0)</f>
        <v>0.79000000000000092</v>
      </c>
      <c r="U213" s="39">
        <f t="shared" si="97"/>
        <v>0.79984969647323934</v>
      </c>
      <c r="V213" s="39">
        <f t="shared" si="98"/>
        <v>0.61760794159141186</v>
      </c>
      <c r="W213" s="39">
        <f t="shared" si="99"/>
        <v>0.53154236193534865</v>
      </c>
      <c r="X213" s="39"/>
      <c r="Y213" s="39">
        <f t="shared" si="100"/>
        <v>0</v>
      </c>
      <c r="Z213" s="39"/>
      <c r="AA213" s="39"/>
      <c r="AB213" s="39"/>
      <c r="AC213" s="39"/>
      <c r="AD213" s="39"/>
      <c r="AE213" s="39">
        <f t="shared" si="85"/>
        <v>0</v>
      </c>
      <c r="AF213" s="39">
        <f t="shared" si="101"/>
        <v>0.24602617081656986</v>
      </c>
      <c r="AG213" s="39">
        <f t="shared" si="102"/>
        <v>0.54397382918343107</v>
      </c>
      <c r="AH213" s="39">
        <f t="shared" si="86"/>
        <v>0</v>
      </c>
      <c r="AJ213" s="39">
        <f t="shared" si="103"/>
        <v>1.0043052859694128</v>
      </c>
      <c r="AK213" s="39">
        <f t="shared" si="87"/>
        <v>0.4024378406327348</v>
      </c>
      <c r="AL213" s="39">
        <f t="shared" si="88"/>
        <v>0.57373796875335015</v>
      </c>
      <c r="AM213" s="39"/>
      <c r="AS213" s="39"/>
      <c r="AT213" s="39">
        <f t="shared" si="104"/>
        <v>0.23448795941438108</v>
      </c>
      <c r="AU213" s="39">
        <f t="shared" si="105"/>
        <v>0.75231060448704468</v>
      </c>
      <c r="AW213" s="38">
        <f t="shared" si="106"/>
        <v>4843.0014686697577</v>
      </c>
      <c r="AX213" s="38">
        <f t="shared" si="109"/>
        <v>2738.1700959712102</v>
      </c>
      <c r="AY213" s="38">
        <f t="shared" si="110"/>
        <v>2966.9703084875155</v>
      </c>
      <c r="AZ213" s="38">
        <f t="shared" si="89"/>
        <v>0</v>
      </c>
      <c r="BA213" s="38">
        <f t="shared" si="90"/>
        <v>0</v>
      </c>
      <c r="BB213" s="38">
        <f t="shared" si="91"/>
        <v>0</v>
      </c>
      <c r="BC213" s="38">
        <f t="shared" si="92"/>
        <v>0</v>
      </c>
      <c r="BD213" s="38">
        <f t="shared" si="93"/>
        <v>0</v>
      </c>
      <c r="BE213" s="38">
        <f t="shared" si="94"/>
        <v>0</v>
      </c>
      <c r="BF213" s="38">
        <f t="shared" si="95"/>
        <v>0</v>
      </c>
      <c r="BG213" s="38">
        <f t="shared" si="107"/>
        <v>1289.8729106267554</v>
      </c>
      <c r="BH213" s="38">
        <f t="shared" si="108"/>
        <v>3479.6940823676782</v>
      </c>
      <c r="BI213" s="61">
        <f t="shared" si="96"/>
        <v>15317.708866122915</v>
      </c>
    </row>
    <row r="214" spans="1:61" x14ac:dyDescent="0.3">
      <c r="A214" s="84" t="s">
        <v>2174</v>
      </c>
      <c r="B214" s="84" t="s">
        <v>69</v>
      </c>
      <c r="C214" s="84" t="s">
        <v>69</v>
      </c>
      <c r="D214" s="63">
        <f>VLOOKUP(B214,Площадь!$D$2:$E$795,2,0)</f>
        <v>79.599999999999994</v>
      </c>
      <c r="E214" s="72"/>
      <c r="F214" s="87">
        <v>31</v>
      </c>
      <c r="G214" s="87">
        <v>29</v>
      </c>
      <c r="H214" s="87">
        <v>31</v>
      </c>
      <c r="I214" s="87"/>
      <c r="J214" s="88"/>
      <c r="K214" s="88"/>
      <c r="L214" s="88"/>
      <c r="M214" s="88"/>
      <c r="N214" s="88"/>
      <c r="O214" s="88"/>
      <c r="P214" s="88">
        <v>15</v>
      </c>
      <c r="Q214" s="88">
        <v>31</v>
      </c>
      <c r="R214">
        <f t="shared" si="84"/>
        <v>137</v>
      </c>
      <c r="S214" s="162">
        <f>VLOOKUP(C214,'Общие показания'!A:I,9,0)</f>
        <v>2.5478878602157446</v>
      </c>
      <c r="T214" s="73">
        <f>VLOOKUP(B214,'Общие показания'!$A$2:$S$795,19,0)</f>
        <v>1.5339999999999989</v>
      </c>
      <c r="U214" s="39">
        <f t="shared" si="97"/>
        <v>1.0456271583588581</v>
      </c>
      <c r="V214" s="39">
        <f t="shared" si="98"/>
        <v>0.80738623743129456</v>
      </c>
      <c r="W214" s="39">
        <f t="shared" si="99"/>
        <v>0.69487446442559186</v>
      </c>
      <c r="X214" s="39"/>
      <c r="Y214" s="39">
        <f t="shared" si="100"/>
        <v>0</v>
      </c>
      <c r="Z214" s="39"/>
      <c r="AA214" s="39"/>
      <c r="AB214" s="39"/>
      <c r="AC214" s="39"/>
      <c r="AD214" s="39"/>
      <c r="AE214" s="39">
        <f t="shared" si="85"/>
        <v>0</v>
      </c>
      <c r="AF214" s="39">
        <f t="shared" si="101"/>
        <v>0.47772676712989554</v>
      </c>
      <c r="AG214" s="39">
        <f t="shared" si="102"/>
        <v>1.0562732328701034</v>
      </c>
      <c r="AH214" s="39">
        <f t="shared" si="86"/>
        <v>0</v>
      </c>
      <c r="AJ214" s="39">
        <f t="shared" si="103"/>
        <v>1.1453108991857488</v>
      </c>
      <c r="AK214" s="39">
        <f t="shared" si="87"/>
        <v>0.45894057470437949</v>
      </c>
      <c r="AL214" s="39">
        <f t="shared" si="88"/>
        <v>0.6542914371456543</v>
      </c>
      <c r="AM214" s="39"/>
      <c r="AS214" s="39"/>
      <c r="AT214" s="39">
        <f t="shared" si="104"/>
        <v>0.26741033767026839</v>
      </c>
      <c r="AU214" s="39">
        <f t="shared" si="105"/>
        <v>0.85793587560413698</v>
      </c>
      <c r="AW214" s="38">
        <f t="shared" si="106"/>
        <v>5881.2664841504411</v>
      </c>
      <c r="AX214" s="38">
        <f t="shared" si="109"/>
        <v>3399.2770414245183</v>
      </c>
      <c r="AY214" s="38">
        <f t="shared" si="110"/>
        <v>3621.6469795417906</v>
      </c>
      <c r="AZ214" s="38">
        <f t="shared" si="89"/>
        <v>0</v>
      </c>
      <c r="BA214" s="38">
        <f t="shared" si="90"/>
        <v>0</v>
      </c>
      <c r="BB214" s="38">
        <f t="shared" si="91"/>
        <v>0</v>
      </c>
      <c r="BC214" s="38">
        <f t="shared" si="92"/>
        <v>0</v>
      </c>
      <c r="BD214" s="38">
        <f t="shared" si="93"/>
        <v>0</v>
      </c>
      <c r="BE214" s="38">
        <f t="shared" si="94"/>
        <v>0</v>
      </c>
      <c r="BF214" s="38">
        <f t="shared" si="95"/>
        <v>0</v>
      </c>
      <c r="BG214" s="38">
        <f t="shared" si="107"/>
        <v>2000.2162386413681</v>
      </c>
      <c r="BH214" s="38">
        <f t="shared" si="108"/>
        <v>5138.426362423912</v>
      </c>
      <c r="BI214" s="61">
        <f t="shared" si="96"/>
        <v>20040.833106182028</v>
      </c>
    </row>
    <row r="215" spans="1:61" x14ac:dyDescent="0.3">
      <c r="A215" s="84" t="s">
        <v>1214</v>
      </c>
      <c r="B215" s="84" t="s">
        <v>146</v>
      </c>
      <c r="C215" s="84" t="s">
        <v>146</v>
      </c>
      <c r="D215" s="63">
        <f>VLOOKUP(B215,Площадь!$D$2:$E$795,2,0)</f>
        <v>72.599999999999994</v>
      </c>
      <c r="E215" s="72"/>
      <c r="F215" s="87">
        <v>31</v>
      </c>
      <c r="G215" s="87">
        <v>29</v>
      </c>
      <c r="H215" s="87">
        <v>31</v>
      </c>
      <c r="I215" s="87"/>
      <c r="J215" s="88"/>
      <c r="K215" s="88"/>
      <c r="L215" s="88"/>
      <c r="M215" s="88"/>
      <c r="N215" s="88"/>
      <c r="O215" s="88"/>
      <c r="P215" s="88">
        <v>15</v>
      </c>
      <c r="Q215" s="88">
        <v>31</v>
      </c>
      <c r="R215">
        <f t="shared" si="84"/>
        <v>137</v>
      </c>
      <c r="S215" s="162">
        <f>VLOOKUP(C215,'Общие показания'!A:I,9,0)</f>
        <v>0</v>
      </c>
      <c r="T215" s="73">
        <f>VLOOKUP(B215,'Общие показания'!$A$2:$S$795,19,0)</f>
        <v>0</v>
      </c>
      <c r="U215" s="39">
        <f t="shared" si="97"/>
        <v>0</v>
      </c>
      <c r="V215" s="39">
        <f t="shared" si="98"/>
        <v>0</v>
      </c>
      <c r="W215" s="39">
        <f t="shared" si="99"/>
        <v>0</v>
      </c>
      <c r="X215" s="39"/>
      <c r="Y215" s="39">
        <f t="shared" si="100"/>
        <v>0</v>
      </c>
      <c r="Z215" s="39"/>
      <c r="AA215" s="39"/>
      <c r="AB215" s="39"/>
      <c r="AC215" s="39"/>
      <c r="AD215" s="39"/>
      <c r="AE215" s="39">
        <f t="shared" si="85"/>
        <v>0</v>
      </c>
      <c r="AF215" s="39">
        <f t="shared" si="101"/>
        <v>0</v>
      </c>
      <c r="AG215" s="39">
        <f t="shared" si="102"/>
        <v>0</v>
      </c>
      <c r="AH215" s="39">
        <f t="shared" si="86"/>
        <v>0</v>
      </c>
      <c r="AJ215" s="39">
        <f t="shared" si="103"/>
        <v>1.044592604031223</v>
      </c>
      <c r="AK215" s="39">
        <f t="shared" si="87"/>
        <v>0.418581478938919</v>
      </c>
      <c r="AL215" s="39">
        <f t="shared" si="88"/>
        <v>0.59675324543686559</v>
      </c>
      <c r="AM215" s="39"/>
      <c r="AS215" s="39"/>
      <c r="AT215" s="39">
        <f t="shared" si="104"/>
        <v>0.24389435320177744</v>
      </c>
      <c r="AU215" s="39">
        <f t="shared" si="105"/>
        <v>0.78248925337764252</v>
      </c>
      <c r="AW215" s="38">
        <f t="shared" si="106"/>
        <v>2804.0626025572537</v>
      </c>
      <c r="AX215" s="38">
        <f t="shared" si="109"/>
        <v>1123.6233788044767</v>
      </c>
      <c r="AY215" s="38">
        <f t="shared" si="110"/>
        <v>1601.9005419209045</v>
      </c>
      <c r="AZ215" s="38">
        <f t="shared" si="89"/>
        <v>0</v>
      </c>
      <c r="BA215" s="38">
        <f t="shared" si="90"/>
        <v>0</v>
      </c>
      <c r="BB215" s="38">
        <f t="shared" si="91"/>
        <v>0</v>
      </c>
      <c r="BC215" s="38">
        <f t="shared" si="92"/>
        <v>0</v>
      </c>
      <c r="BD215" s="38">
        <f t="shared" si="93"/>
        <v>0</v>
      </c>
      <c r="BE215" s="38">
        <f t="shared" si="94"/>
        <v>0</v>
      </c>
      <c r="BF215" s="38">
        <f t="shared" si="95"/>
        <v>0</v>
      </c>
      <c r="BG215" s="38">
        <f t="shared" si="107"/>
        <v>654.70024596072335</v>
      </c>
      <c r="BH215" s="38">
        <f t="shared" si="108"/>
        <v>2100.4828521968084</v>
      </c>
      <c r="BI215" s="61">
        <f t="shared" si="96"/>
        <v>8284.7696214401658</v>
      </c>
    </row>
    <row r="216" spans="1:61" x14ac:dyDescent="0.3">
      <c r="A216" s="84" t="s">
        <v>1465</v>
      </c>
      <c r="B216" s="84" t="s">
        <v>70</v>
      </c>
      <c r="C216" s="84" t="s">
        <v>70</v>
      </c>
      <c r="D216" s="63">
        <f>VLOOKUP(B216,Площадь!$D$2:$E$795,2,0)</f>
        <v>32.4</v>
      </c>
      <c r="E216" s="72"/>
      <c r="F216" s="87">
        <v>31</v>
      </c>
      <c r="G216" s="87">
        <v>29</v>
      </c>
      <c r="H216" s="87">
        <v>31</v>
      </c>
      <c r="I216" s="87"/>
      <c r="J216" s="88"/>
      <c r="K216" s="88"/>
      <c r="L216" s="88"/>
      <c r="M216" s="88"/>
      <c r="N216" s="88"/>
      <c r="O216" s="88"/>
      <c r="P216" s="88">
        <v>15</v>
      </c>
      <c r="Q216" s="88">
        <v>31</v>
      </c>
      <c r="R216">
        <f t="shared" si="84"/>
        <v>137</v>
      </c>
      <c r="S216" s="162">
        <f>VLOOKUP(C216,'Общие показания'!A:I,9,0)</f>
        <v>0</v>
      </c>
      <c r="T216" s="73">
        <f>VLOOKUP(B216,'Общие показания'!$A$2:$S$795,19,0)</f>
        <v>0.40700000000000003</v>
      </c>
      <c r="U216" s="39">
        <f t="shared" si="97"/>
        <v>0</v>
      </c>
      <c r="V216" s="39">
        <f t="shared" si="98"/>
        <v>0</v>
      </c>
      <c r="W216" s="39">
        <f t="shared" si="99"/>
        <v>0</v>
      </c>
      <c r="X216" s="39"/>
      <c r="Y216" s="39">
        <f t="shared" si="100"/>
        <v>0</v>
      </c>
      <c r="Z216" s="39"/>
      <c r="AA216" s="39"/>
      <c r="AB216" s="39"/>
      <c r="AC216" s="39"/>
      <c r="AD216" s="39"/>
      <c r="AE216" s="39">
        <f t="shared" si="85"/>
        <v>0</v>
      </c>
      <c r="AF216" s="39">
        <f t="shared" si="101"/>
        <v>0.1267501918004352</v>
      </c>
      <c r="AG216" s="39">
        <f t="shared" si="102"/>
        <v>0.28024980819956485</v>
      </c>
      <c r="AH216" s="39">
        <f t="shared" si="86"/>
        <v>0</v>
      </c>
      <c r="AJ216" s="39">
        <f t="shared" si="103"/>
        <v>0.46618182328666152</v>
      </c>
      <c r="AK216" s="39">
        <f t="shared" si="87"/>
        <v>0.18680495754298865</v>
      </c>
      <c r="AL216" s="39">
        <f t="shared" si="88"/>
        <v>0.26631963019496485</v>
      </c>
      <c r="AM216" s="39"/>
      <c r="AS216" s="39"/>
      <c r="AT216" s="39">
        <f t="shared" si="104"/>
        <v>0.10884541382558664</v>
      </c>
      <c r="AU216" s="39">
        <f t="shared" si="105"/>
        <v>0.34921008001977433</v>
      </c>
      <c r="AW216" s="38">
        <f t="shared" si="106"/>
        <v>1251.3998391577827</v>
      </c>
      <c r="AX216" s="38">
        <f t="shared" si="109"/>
        <v>501.45175583009706</v>
      </c>
      <c r="AY216" s="38">
        <f t="shared" si="110"/>
        <v>714.89776251015587</v>
      </c>
      <c r="AZ216" s="38">
        <f t="shared" si="89"/>
        <v>0</v>
      </c>
      <c r="BA216" s="38">
        <f t="shared" si="90"/>
        <v>0</v>
      </c>
      <c r="BB216" s="38">
        <f t="shared" si="91"/>
        <v>0</v>
      </c>
      <c r="BC216" s="38">
        <f t="shared" si="92"/>
        <v>0</v>
      </c>
      <c r="BD216" s="38">
        <f t="shared" si="93"/>
        <v>0</v>
      </c>
      <c r="BE216" s="38">
        <f t="shared" si="94"/>
        <v>0</v>
      </c>
      <c r="BF216" s="38">
        <f t="shared" si="95"/>
        <v>0</v>
      </c>
      <c r="BG216" s="38">
        <f t="shared" si="107"/>
        <v>632.423419918268</v>
      </c>
      <c r="BH216" s="38">
        <f t="shared" si="108"/>
        <v>1689.6969455404653</v>
      </c>
      <c r="BI216" s="61">
        <f t="shared" si="96"/>
        <v>4789.8697229567688</v>
      </c>
    </row>
    <row r="217" spans="1:61" x14ac:dyDescent="0.3">
      <c r="A217" s="84" t="s">
        <v>2600</v>
      </c>
      <c r="B217" s="84" t="s">
        <v>159</v>
      </c>
      <c r="C217" s="84" t="s">
        <v>159</v>
      </c>
      <c r="D217" s="63">
        <f>VLOOKUP(B217,Площадь!$D$2:$E$795,2,0)</f>
        <v>57.1</v>
      </c>
      <c r="E217" s="72"/>
      <c r="F217" s="87">
        <v>31</v>
      </c>
      <c r="G217" s="87">
        <v>29</v>
      </c>
      <c r="H217" s="87">
        <v>31</v>
      </c>
      <c r="I217" s="87"/>
      <c r="J217" s="88"/>
      <c r="K217" s="88"/>
      <c r="L217" s="88"/>
      <c r="M217" s="88"/>
      <c r="N217" s="88"/>
      <c r="O217" s="88"/>
      <c r="P217" s="88">
        <v>15</v>
      </c>
      <c r="Q217" s="88">
        <v>31</v>
      </c>
      <c r="R217">
        <f t="shared" si="84"/>
        <v>137</v>
      </c>
      <c r="S217" s="162">
        <f>VLOOKUP(C217,'Общие показания'!A:I,9,0)</f>
        <v>0</v>
      </c>
      <c r="T217" s="73">
        <f>VLOOKUP(B217,'Общие показания'!$A$2:$S$795,19,0)</f>
        <v>0</v>
      </c>
      <c r="U217" s="39">
        <f t="shared" si="97"/>
        <v>0</v>
      </c>
      <c r="V217" s="39">
        <f t="shared" si="98"/>
        <v>0</v>
      </c>
      <c r="W217" s="39">
        <f t="shared" si="99"/>
        <v>0</v>
      </c>
      <c r="X217" s="39"/>
      <c r="Y217" s="39">
        <f t="shared" si="100"/>
        <v>0</v>
      </c>
      <c r="Z217" s="39"/>
      <c r="AA217" s="39"/>
      <c r="AB217" s="39"/>
      <c r="AC217" s="39"/>
      <c r="AD217" s="39"/>
      <c r="AE217" s="39">
        <f t="shared" si="85"/>
        <v>0</v>
      </c>
      <c r="AF217" s="39">
        <f t="shared" si="101"/>
        <v>0</v>
      </c>
      <c r="AG217" s="39">
        <f t="shared" si="102"/>
        <v>0</v>
      </c>
      <c r="AH217" s="39">
        <f t="shared" si="86"/>
        <v>0</v>
      </c>
      <c r="AJ217" s="39">
        <f t="shared" si="103"/>
        <v>0.82157352190334498</v>
      </c>
      <c r="AK217" s="39">
        <f t="shared" si="87"/>
        <v>0.32921490974397077</v>
      </c>
      <c r="AL217" s="39">
        <f t="shared" si="88"/>
        <v>0.46934724951026213</v>
      </c>
      <c r="AM217" s="39"/>
      <c r="AS217" s="39"/>
      <c r="AT217" s="39">
        <f t="shared" si="104"/>
        <v>0.19182324473583326</v>
      </c>
      <c r="AU217" s="39">
        <f t="shared" si="105"/>
        <v>0.61542887559040482</v>
      </c>
      <c r="AW217" s="38">
        <f t="shared" si="106"/>
        <v>2205.3990992564632</v>
      </c>
      <c r="AX217" s="38">
        <f t="shared" si="109"/>
        <v>883.73133512032541</v>
      </c>
      <c r="AY217" s="38">
        <f t="shared" si="110"/>
        <v>1259.8969826953673</v>
      </c>
      <c r="AZ217" s="38">
        <f t="shared" si="89"/>
        <v>0</v>
      </c>
      <c r="BA217" s="38">
        <f t="shared" si="90"/>
        <v>0</v>
      </c>
      <c r="BB217" s="38">
        <f t="shared" si="91"/>
        <v>0</v>
      </c>
      <c r="BC217" s="38">
        <f t="shared" si="92"/>
        <v>0</v>
      </c>
      <c r="BD217" s="38">
        <f t="shared" si="93"/>
        <v>0</v>
      </c>
      <c r="BE217" s="38">
        <f t="shared" si="94"/>
        <v>0</v>
      </c>
      <c r="BF217" s="38">
        <f t="shared" si="95"/>
        <v>0</v>
      </c>
      <c r="BG217" s="38">
        <f t="shared" si="107"/>
        <v>514.92264523908136</v>
      </c>
      <c r="BH217" s="38">
        <f t="shared" si="108"/>
        <v>1652.0326564798593</v>
      </c>
      <c r="BI217" s="61">
        <f t="shared" si="96"/>
        <v>6515.982718791096</v>
      </c>
    </row>
    <row r="218" spans="1:61" x14ac:dyDescent="0.3">
      <c r="A218" s="84" t="s">
        <v>1148</v>
      </c>
      <c r="B218" s="84" t="s">
        <v>95</v>
      </c>
      <c r="C218" s="84" t="s">
        <v>95</v>
      </c>
      <c r="D218" s="63">
        <f>VLOOKUP(B218,Площадь!$D$2:$E$795,2,0)</f>
        <v>22.7</v>
      </c>
      <c r="E218" s="72"/>
      <c r="F218" s="87">
        <v>31</v>
      </c>
      <c r="G218" s="87">
        <v>29</v>
      </c>
      <c r="H218" s="87">
        <v>31</v>
      </c>
      <c r="I218" s="87"/>
      <c r="J218" s="88"/>
      <c r="K218" s="88"/>
      <c r="L218" s="88"/>
      <c r="M218" s="88"/>
      <c r="N218" s="88"/>
      <c r="O218" s="88"/>
      <c r="P218" s="88">
        <v>15</v>
      </c>
      <c r="Q218" s="88">
        <v>31</v>
      </c>
      <c r="R218">
        <f t="shared" si="84"/>
        <v>137</v>
      </c>
      <c r="S218" s="162">
        <f>VLOOKUP(C218,'Общие показания'!A:I,9,0)</f>
        <v>0.72659616114192727</v>
      </c>
      <c r="T218" s="73">
        <f>VLOOKUP(B218,'Общие показания'!$A$2:$S$795,19,0)</f>
        <v>0.43299999999999983</v>
      </c>
      <c r="U218" s="39">
        <f t="shared" si="97"/>
        <v>0.29818764440635787</v>
      </c>
      <c r="V218" s="39">
        <f t="shared" si="98"/>
        <v>0.23024708027249235</v>
      </c>
      <c r="W218" s="39">
        <f t="shared" si="99"/>
        <v>0.1981614364630771</v>
      </c>
      <c r="X218" s="39"/>
      <c r="Y218" s="39">
        <f t="shared" si="100"/>
        <v>0</v>
      </c>
      <c r="Z218" s="39"/>
      <c r="AA218" s="39"/>
      <c r="AB218" s="39"/>
      <c r="AC218" s="39"/>
      <c r="AD218" s="39"/>
      <c r="AE218" s="39">
        <f t="shared" si="85"/>
        <v>0</v>
      </c>
      <c r="AF218" s="39">
        <f t="shared" si="101"/>
        <v>0.13484725565009439</v>
      </c>
      <c r="AG218" s="39">
        <f t="shared" si="102"/>
        <v>0.29815274434990546</v>
      </c>
      <c r="AH218" s="39">
        <f t="shared" si="86"/>
        <v>0</v>
      </c>
      <c r="AJ218" s="39">
        <f t="shared" si="103"/>
        <v>0.32661504285824744</v>
      </c>
      <c r="AK218" s="39">
        <f t="shared" si="87"/>
        <v>0.13087878198227909</v>
      </c>
      <c r="AL218" s="39">
        <f t="shared" si="88"/>
        <v>0.18658813596992907</v>
      </c>
      <c r="AM218" s="39"/>
      <c r="AS218" s="39"/>
      <c r="AT218" s="39">
        <f t="shared" si="104"/>
        <v>7.6258978204963482E-2</v>
      </c>
      <c r="AU218" s="39">
        <f t="shared" si="105"/>
        <v>0.24466261779163204</v>
      </c>
      <c r="AW218" s="38">
        <f t="shared" si="106"/>
        <v>1677.195341585616</v>
      </c>
      <c r="AX218" s="38">
        <f t="shared" si="109"/>
        <v>969.39181960221833</v>
      </c>
      <c r="AY218" s="38">
        <f t="shared" si="110"/>
        <v>1032.8063622562645</v>
      </c>
      <c r="AZ218" s="38">
        <f t="shared" si="89"/>
        <v>0</v>
      </c>
      <c r="BA218" s="38">
        <f t="shared" si="90"/>
        <v>0</v>
      </c>
      <c r="BB218" s="38">
        <f t="shared" si="91"/>
        <v>0</v>
      </c>
      <c r="BC218" s="38">
        <f t="shared" si="92"/>
        <v>0</v>
      </c>
      <c r="BD218" s="38">
        <f t="shared" si="93"/>
        <v>0</v>
      </c>
      <c r="BE218" s="38">
        <f t="shared" si="94"/>
        <v>0</v>
      </c>
      <c r="BF218" s="38">
        <f t="shared" si="95"/>
        <v>0</v>
      </c>
      <c r="BG218" s="38">
        <f t="shared" si="107"/>
        <v>566.68512991116324</v>
      </c>
      <c r="BH218" s="38">
        <f t="shared" si="108"/>
        <v>1457.1118455182575</v>
      </c>
      <c r="BI218" s="61">
        <f t="shared" si="96"/>
        <v>5703.1904988735196</v>
      </c>
    </row>
    <row r="219" spans="1:61" x14ac:dyDescent="0.3">
      <c r="A219" s="84" t="s">
        <v>975</v>
      </c>
      <c r="B219" s="84" t="s">
        <v>112</v>
      </c>
      <c r="C219" s="84" t="s">
        <v>112</v>
      </c>
      <c r="D219" s="63">
        <f>VLOOKUP(B219,Площадь!$D$2:$E$795,2,0)</f>
        <v>33.1</v>
      </c>
      <c r="E219" s="72"/>
      <c r="F219" s="87">
        <v>31</v>
      </c>
      <c r="G219" s="87">
        <v>29</v>
      </c>
      <c r="H219" s="87">
        <v>31</v>
      </c>
      <c r="I219" s="87"/>
      <c r="J219" s="88"/>
      <c r="K219" s="88"/>
      <c r="L219" s="88"/>
      <c r="M219" s="88"/>
      <c r="N219" s="88"/>
      <c r="O219" s="88"/>
      <c r="P219" s="88">
        <v>15</v>
      </c>
      <c r="Q219" s="88">
        <v>31</v>
      </c>
      <c r="R219">
        <f t="shared" si="84"/>
        <v>137</v>
      </c>
      <c r="S219" s="162">
        <f>VLOOKUP(C219,'Общие показания'!A:I,9,0)</f>
        <v>0</v>
      </c>
      <c r="T219" s="73">
        <f>VLOOKUP(B219,'Общие показания'!$A$2:$S$795,19,0)</f>
        <v>0.465861149700591</v>
      </c>
      <c r="U219" s="39">
        <f t="shared" si="97"/>
        <v>0</v>
      </c>
      <c r="V219" s="39">
        <f t="shared" si="98"/>
        <v>0</v>
      </c>
      <c r="W219" s="39">
        <f t="shared" si="99"/>
        <v>0</v>
      </c>
      <c r="X219" s="39"/>
      <c r="Y219" s="39">
        <f t="shared" si="100"/>
        <v>0</v>
      </c>
      <c r="Z219" s="39"/>
      <c r="AA219" s="39"/>
      <c r="AB219" s="39"/>
      <c r="AC219" s="39"/>
      <c r="AD219" s="39"/>
      <c r="AE219" s="39">
        <f t="shared" si="85"/>
        <v>0</v>
      </c>
      <c r="AF219" s="39">
        <f t="shared" si="101"/>
        <v>0.145081056700052</v>
      </c>
      <c r="AG219" s="39">
        <f t="shared" si="102"/>
        <v>0.320780093000539</v>
      </c>
      <c r="AH219" s="39">
        <f t="shared" si="86"/>
        <v>0</v>
      </c>
      <c r="AJ219" s="39">
        <f t="shared" si="103"/>
        <v>0.47625365280211412</v>
      </c>
      <c r="AK219" s="39">
        <f t="shared" si="87"/>
        <v>0.19084086711953471</v>
      </c>
      <c r="AL219" s="39">
        <f t="shared" si="88"/>
        <v>0.27207344936584371</v>
      </c>
      <c r="AM219" s="39"/>
      <c r="AS219" s="39"/>
      <c r="AT219" s="39">
        <f t="shared" si="104"/>
        <v>0.11119701227243574</v>
      </c>
      <c r="AU219" s="39">
        <f t="shared" si="105"/>
        <v>0.35675474224242382</v>
      </c>
      <c r="AW219" s="38">
        <f t="shared" si="106"/>
        <v>1278.4362554358831</v>
      </c>
      <c r="AX219" s="38">
        <f t="shared" si="109"/>
        <v>512.2855900609942</v>
      </c>
      <c r="AY219" s="38">
        <f t="shared" si="110"/>
        <v>730.34308453969629</v>
      </c>
      <c r="AZ219" s="38">
        <f t="shared" si="89"/>
        <v>0</v>
      </c>
      <c r="BA219" s="38">
        <f t="shared" si="90"/>
        <v>0</v>
      </c>
      <c r="BB219" s="38">
        <f t="shared" si="91"/>
        <v>0</v>
      </c>
      <c r="BC219" s="38">
        <f t="shared" si="92"/>
        <v>0</v>
      </c>
      <c r="BD219" s="38">
        <f t="shared" si="93"/>
        <v>0</v>
      </c>
      <c r="BE219" s="38">
        <f t="shared" si="94"/>
        <v>0</v>
      </c>
      <c r="BF219" s="38">
        <f t="shared" si="95"/>
        <v>0</v>
      </c>
      <c r="BG219" s="38">
        <f t="shared" si="107"/>
        <v>687.94259722698723</v>
      </c>
      <c r="BH219" s="38">
        <f t="shared" si="108"/>
        <v>1818.7474103328</v>
      </c>
      <c r="BI219" s="61">
        <f t="shared" si="96"/>
        <v>5027.7549375963608</v>
      </c>
    </row>
    <row r="220" spans="1:61" x14ac:dyDescent="0.3">
      <c r="A220" s="84" t="s">
        <v>1109</v>
      </c>
      <c r="B220" s="84" t="s">
        <v>144</v>
      </c>
      <c r="C220" s="84" t="s">
        <v>144</v>
      </c>
      <c r="D220" s="63">
        <f>VLOOKUP(B220,Площадь!$D$2:$E$795,2,0)</f>
        <v>36.700000000000003</v>
      </c>
      <c r="E220" s="72"/>
      <c r="F220" s="87">
        <v>31</v>
      </c>
      <c r="G220" s="87">
        <v>29</v>
      </c>
      <c r="H220" s="87">
        <v>31</v>
      </c>
      <c r="I220" s="87"/>
      <c r="J220" s="88"/>
      <c r="K220" s="88"/>
      <c r="L220" s="88"/>
      <c r="M220" s="88"/>
      <c r="N220" s="88"/>
      <c r="O220" s="88"/>
      <c r="P220" s="88">
        <v>15</v>
      </c>
      <c r="Q220" s="88">
        <v>31</v>
      </c>
      <c r="R220">
        <f t="shared" si="84"/>
        <v>137</v>
      </c>
      <c r="S220" s="162">
        <f>VLOOKUP(C220,'Общие показания'!A:I,9,0)</f>
        <v>0</v>
      </c>
      <c r="T220" s="73">
        <f>VLOOKUP(B220,'Общие показания'!$A$2:$S$795,19,0)</f>
        <v>0</v>
      </c>
      <c r="U220" s="39">
        <f t="shared" si="97"/>
        <v>0</v>
      </c>
      <c r="V220" s="39">
        <f t="shared" si="98"/>
        <v>0</v>
      </c>
      <c r="W220" s="39">
        <f t="shared" si="99"/>
        <v>0</v>
      </c>
      <c r="X220" s="39"/>
      <c r="Y220" s="39">
        <f t="shared" si="100"/>
        <v>0</v>
      </c>
      <c r="Z220" s="39"/>
      <c r="AA220" s="39"/>
      <c r="AB220" s="39"/>
      <c r="AC220" s="39"/>
      <c r="AD220" s="39"/>
      <c r="AE220" s="39">
        <f t="shared" si="85"/>
        <v>0</v>
      </c>
      <c r="AF220" s="39">
        <f t="shared" si="101"/>
        <v>0</v>
      </c>
      <c r="AG220" s="39">
        <f t="shared" si="102"/>
        <v>0</v>
      </c>
      <c r="AH220" s="39">
        <f t="shared" si="86"/>
        <v>0</v>
      </c>
      <c r="AJ220" s="39">
        <f t="shared" si="103"/>
        <v>0.52805163316729875</v>
      </c>
      <c r="AK220" s="39">
        <f t="shared" si="87"/>
        <v>0.21159697351320014</v>
      </c>
      <c r="AL220" s="39">
        <f t="shared" si="88"/>
        <v>0.30166451938750649</v>
      </c>
      <c r="AM220" s="39"/>
      <c r="AS220" s="39"/>
      <c r="AT220" s="39">
        <f t="shared" si="104"/>
        <v>0.12329094714194537</v>
      </c>
      <c r="AU220" s="39">
        <f t="shared" si="105"/>
        <v>0.39555586224462097</v>
      </c>
      <c r="AW220" s="38">
        <f t="shared" si="106"/>
        <v>1417.4806820089702</v>
      </c>
      <c r="AX220" s="38">
        <f t="shared" si="109"/>
        <v>568.00245181989396</v>
      </c>
      <c r="AY220" s="38">
        <f t="shared" si="110"/>
        <v>809.776169263047</v>
      </c>
      <c r="AZ220" s="38">
        <f t="shared" si="89"/>
        <v>0</v>
      </c>
      <c r="BA220" s="38">
        <f t="shared" si="90"/>
        <v>0</v>
      </c>
      <c r="BB220" s="38">
        <f t="shared" si="91"/>
        <v>0</v>
      </c>
      <c r="BC220" s="38">
        <f t="shared" si="92"/>
        <v>0</v>
      </c>
      <c r="BD220" s="38">
        <f t="shared" si="93"/>
        <v>0</v>
      </c>
      <c r="BE220" s="38">
        <f t="shared" si="94"/>
        <v>0</v>
      </c>
      <c r="BF220" s="38">
        <f t="shared" si="95"/>
        <v>0</v>
      </c>
      <c r="BG220" s="38">
        <f t="shared" si="107"/>
        <v>330.9572868699525</v>
      </c>
      <c r="BH220" s="38">
        <f t="shared" si="108"/>
        <v>1061.8143343749707</v>
      </c>
      <c r="BI220" s="61">
        <f t="shared" si="96"/>
        <v>4188.0309243368338</v>
      </c>
    </row>
    <row r="221" spans="1:61" x14ac:dyDescent="0.3">
      <c r="A221" s="84" t="s">
        <v>2577</v>
      </c>
      <c r="B221" s="84" t="s">
        <v>90</v>
      </c>
      <c r="C221" s="84" t="s">
        <v>90</v>
      </c>
      <c r="D221" s="63">
        <f>VLOOKUP(B221,Площадь!$D$2:$E$795,2,0)</f>
        <v>79.599999999999994</v>
      </c>
      <c r="E221" s="72"/>
      <c r="F221" s="87">
        <v>31</v>
      </c>
      <c r="G221" s="87">
        <v>29</v>
      </c>
      <c r="H221" s="87">
        <v>31</v>
      </c>
      <c r="I221" s="87"/>
      <c r="J221" s="88"/>
      <c r="K221" s="88"/>
      <c r="L221" s="88"/>
      <c r="M221" s="88"/>
      <c r="N221" s="88"/>
      <c r="O221" s="88"/>
      <c r="P221" s="88">
        <v>15</v>
      </c>
      <c r="Q221" s="88">
        <v>31</v>
      </c>
      <c r="R221">
        <f t="shared" si="84"/>
        <v>137</v>
      </c>
      <c r="S221" s="162">
        <f>VLOOKUP(C221,'Общие показания'!A:I,9,0)</f>
        <v>1.5399999999999991</v>
      </c>
      <c r="T221" s="73">
        <f>VLOOKUP(B221,'Общие показания'!$A$2:$S$795,19,0)</f>
        <v>0.20400000000000063</v>
      </c>
      <c r="U221" s="39">
        <f t="shared" si="97"/>
        <v>0.63200027325232833</v>
      </c>
      <c r="V221" s="39">
        <f t="shared" si="98"/>
        <v>0.48800217036981725</v>
      </c>
      <c r="W221" s="39">
        <f t="shared" si="99"/>
        <v>0.41999755637785352</v>
      </c>
      <c r="X221" s="39"/>
      <c r="Y221" s="39">
        <f t="shared" si="100"/>
        <v>0</v>
      </c>
      <c r="Z221" s="39"/>
      <c r="AA221" s="39"/>
      <c r="AB221" s="39"/>
      <c r="AC221" s="39"/>
      <c r="AD221" s="39"/>
      <c r="AE221" s="39">
        <f t="shared" si="85"/>
        <v>0</v>
      </c>
      <c r="AF221" s="39">
        <f t="shared" si="101"/>
        <v>6.3530808666557401E-2</v>
      </c>
      <c r="AG221" s="39">
        <f t="shared" si="102"/>
        <v>0.14046919133344324</v>
      </c>
      <c r="AH221" s="39">
        <f t="shared" si="86"/>
        <v>0</v>
      </c>
      <c r="AJ221" s="39">
        <f t="shared" si="103"/>
        <v>1.1453108991857488</v>
      </c>
      <c r="AK221" s="39">
        <f t="shared" si="87"/>
        <v>0.45894057470437949</v>
      </c>
      <c r="AL221" s="39">
        <f t="shared" si="88"/>
        <v>0.6542914371456543</v>
      </c>
      <c r="AM221" s="39"/>
      <c r="AS221" s="39"/>
      <c r="AT221" s="39">
        <f t="shared" si="104"/>
        <v>0.26741033767026839</v>
      </c>
      <c r="AU221" s="39">
        <f t="shared" si="105"/>
        <v>0.85793587560413698</v>
      </c>
      <c r="AW221" s="38">
        <f t="shared" si="106"/>
        <v>4770.9430188458773</v>
      </c>
      <c r="AX221" s="38">
        <f t="shared" si="109"/>
        <v>2541.9352271673711</v>
      </c>
      <c r="AY221" s="38">
        <f t="shared" si="110"/>
        <v>2883.7784026547638</v>
      </c>
      <c r="AZ221" s="38">
        <f t="shared" si="89"/>
        <v>0</v>
      </c>
      <c r="BA221" s="38">
        <f t="shared" si="90"/>
        <v>0</v>
      </c>
      <c r="BB221" s="38">
        <f t="shared" si="91"/>
        <v>0</v>
      </c>
      <c r="BC221" s="38">
        <f t="shared" si="92"/>
        <v>0</v>
      </c>
      <c r="BD221" s="38">
        <f t="shared" si="93"/>
        <v>0</v>
      </c>
      <c r="BE221" s="38">
        <f t="shared" si="94"/>
        <v>0</v>
      </c>
      <c r="BF221" s="38">
        <f t="shared" si="95"/>
        <v>0</v>
      </c>
      <c r="BG221" s="38">
        <f t="shared" si="107"/>
        <v>888.36517558072183</v>
      </c>
      <c r="BH221" s="38">
        <f t="shared" si="108"/>
        <v>2680.078625484563</v>
      </c>
      <c r="BI221" s="61">
        <f t="shared" si="96"/>
        <v>13765.100449733296</v>
      </c>
    </row>
    <row r="222" spans="1:61" x14ac:dyDescent="0.3">
      <c r="A222" s="84" t="s">
        <v>1105</v>
      </c>
      <c r="B222" s="84" t="s">
        <v>279</v>
      </c>
      <c r="C222" s="84" t="s">
        <v>279</v>
      </c>
      <c r="D222" s="63">
        <f>VLOOKUP(B222,Площадь!$D$2:$E$795,2,0)</f>
        <v>36.799999999999997</v>
      </c>
      <c r="E222" s="72"/>
      <c r="F222" s="87">
        <v>31</v>
      </c>
      <c r="G222" s="87">
        <v>29</v>
      </c>
      <c r="H222" s="87">
        <v>31</v>
      </c>
      <c r="I222" s="87"/>
      <c r="J222" s="88"/>
      <c r="K222" s="88"/>
      <c r="L222" s="88"/>
      <c r="M222" s="88"/>
      <c r="N222" s="88"/>
      <c r="O222" s="88"/>
      <c r="P222" s="88">
        <v>15</v>
      </c>
      <c r="Q222" s="88">
        <v>31</v>
      </c>
      <c r="R222">
        <f t="shared" si="84"/>
        <v>137</v>
      </c>
      <c r="S222" s="162">
        <f>VLOOKUP(C222,'Общие показания'!A:I,9,0)</f>
        <v>1.177918005727882</v>
      </c>
      <c r="T222" s="73">
        <f>VLOOKUP(B222,'Общие показания'!$A$2:$S$795,19,0)</f>
        <v>0.94599999999999795</v>
      </c>
      <c r="U222" s="39">
        <f t="shared" si="97"/>
        <v>0.48340552044731133</v>
      </c>
      <c r="V222" s="39">
        <f t="shared" si="98"/>
        <v>0.3732639891642166</v>
      </c>
      <c r="W222" s="39">
        <f t="shared" si="99"/>
        <v>0.32124849611635403</v>
      </c>
      <c r="X222" s="39"/>
      <c r="Y222" s="39">
        <f t="shared" si="100"/>
        <v>0</v>
      </c>
      <c r="Z222" s="39"/>
      <c r="AA222" s="39"/>
      <c r="AB222" s="39"/>
      <c r="AC222" s="39"/>
      <c r="AD222" s="39"/>
      <c r="AE222" s="39">
        <f t="shared" si="85"/>
        <v>0</v>
      </c>
      <c r="AF222" s="39">
        <f t="shared" si="101"/>
        <v>0.29460855391452445</v>
      </c>
      <c r="AG222" s="39">
        <f t="shared" si="102"/>
        <v>0.65139144608547361</v>
      </c>
      <c r="AH222" s="39">
        <f t="shared" si="86"/>
        <v>0</v>
      </c>
      <c r="AJ222" s="39">
        <f t="shared" si="103"/>
        <v>0.52949046595522054</v>
      </c>
      <c r="AK222" s="39">
        <f t="shared" si="87"/>
        <v>0.21217353202413525</v>
      </c>
      <c r="AL222" s="39">
        <f t="shared" si="88"/>
        <v>0.30248649355477486</v>
      </c>
      <c r="AM222" s="39"/>
      <c r="AS222" s="39"/>
      <c r="AT222" s="39">
        <f t="shared" si="104"/>
        <v>0.12362688977720951</v>
      </c>
      <c r="AU222" s="39">
        <f t="shared" si="105"/>
        <v>0.39663367113357084</v>
      </c>
      <c r="AW222" s="38">
        <f t="shared" si="106"/>
        <v>2718.9774700595008</v>
      </c>
      <c r="AX222" s="38">
        <f t="shared" si="109"/>
        <v>1571.5250643771642</v>
      </c>
      <c r="AY222" s="38">
        <f t="shared" si="110"/>
        <v>1674.3292568735915</v>
      </c>
      <c r="AZ222" s="38">
        <f t="shared" si="89"/>
        <v>0</v>
      </c>
      <c r="BA222" s="38">
        <f t="shared" si="90"/>
        <v>0</v>
      </c>
      <c r="BB222" s="38">
        <f t="shared" si="91"/>
        <v>0</v>
      </c>
      <c r="BC222" s="38">
        <f t="shared" si="92"/>
        <v>0</v>
      </c>
      <c r="BD222" s="38">
        <f t="shared" si="93"/>
        <v>0</v>
      </c>
      <c r="BE222" s="38">
        <f t="shared" si="94"/>
        <v>0</v>
      </c>
      <c r="BF222" s="38">
        <f t="shared" si="95"/>
        <v>0</v>
      </c>
      <c r="BG222" s="38">
        <f t="shared" si="107"/>
        <v>1122.694495628343</v>
      </c>
      <c r="BH222" s="38">
        <f t="shared" si="108"/>
        <v>2813.2767036581145</v>
      </c>
      <c r="BI222" s="61">
        <f t="shared" si="96"/>
        <v>9900.8029905967142</v>
      </c>
    </row>
    <row r="223" spans="1:61" x14ac:dyDescent="0.3">
      <c r="A223" s="84" t="s">
        <v>690</v>
      </c>
      <c r="B223" s="84" t="s">
        <v>106</v>
      </c>
      <c r="C223" s="84" t="s">
        <v>106</v>
      </c>
      <c r="D223" s="63">
        <f>VLOOKUP(B223,Площадь!$D$2:$E$795,2,0)</f>
        <v>22.7</v>
      </c>
      <c r="E223" s="72"/>
      <c r="F223" s="87">
        <v>31</v>
      </c>
      <c r="G223" s="87">
        <v>29</v>
      </c>
      <c r="H223" s="87">
        <v>31</v>
      </c>
      <c r="I223" s="87"/>
      <c r="J223" s="88"/>
      <c r="K223" s="88"/>
      <c r="L223" s="88"/>
      <c r="M223" s="88"/>
      <c r="N223" s="88"/>
      <c r="O223" s="88"/>
      <c r="P223" s="88">
        <v>15</v>
      </c>
      <c r="Q223" s="88">
        <v>31</v>
      </c>
      <c r="R223">
        <f t="shared" si="84"/>
        <v>137</v>
      </c>
      <c r="S223" s="162">
        <f>VLOOKUP(C223,'Общие показания'!A:I,9,0)</f>
        <v>0.72659616114192727</v>
      </c>
      <c r="T223" s="73">
        <f>VLOOKUP(B223,'Общие показания'!$A$2:$S$795,19,0)</f>
        <v>0.22099999999999964</v>
      </c>
      <c r="U223" s="39">
        <f t="shared" si="97"/>
        <v>0.29818764440635787</v>
      </c>
      <c r="V223" s="39">
        <f t="shared" si="98"/>
        <v>0.23024708027249235</v>
      </c>
      <c r="W223" s="39">
        <f t="shared" si="99"/>
        <v>0.1981614364630771</v>
      </c>
      <c r="X223" s="39"/>
      <c r="Y223" s="39">
        <f t="shared" si="100"/>
        <v>0</v>
      </c>
      <c r="Z223" s="39"/>
      <c r="AA223" s="39"/>
      <c r="AB223" s="39"/>
      <c r="AC223" s="39"/>
      <c r="AD223" s="39"/>
      <c r="AE223" s="39">
        <f t="shared" si="85"/>
        <v>0</v>
      </c>
      <c r="AF223" s="39">
        <f t="shared" si="101"/>
        <v>6.8825042722103519E-2</v>
      </c>
      <c r="AG223" s="39">
        <f t="shared" si="102"/>
        <v>0.15217495727789612</v>
      </c>
      <c r="AH223" s="39">
        <f t="shared" si="86"/>
        <v>0</v>
      </c>
      <c r="AJ223" s="39">
        <f t="shared" si="103"/>
        <v>0.32661504285824744</v>
      </c>
      <c r="AK223" s="39">
        <f t="shared" si="87"/>
        <v>0.13087878198227909</v>
      </c>
      <c r="AL223" s="39">
        <f t="shared" si="88"/>
        <v>0.18658813596992907</v>
      </c>
      <c r="AM223" s="39"/>
      <c r="AS223" s="39"/>
      <c r="AT223" s="39">
        <f t="shared" si="104"/>
        <v>7.6258978204963482E-2</v>
      </c>
      <c r="AU223" s="39">
        <f t="shared" si="105"/>
        <v>0.24466261779163204</v>
      </c>
      <c r="AW223" s="38">
        <f t="shared" si="106"/>
        <v>1677.195341585616</v>
      </c>
      <c r="AX223" s="38">
        <f t="shared" si="109"/>
        <v>969.39181960221833</v>
      </c>
      <c r="AY223" s="38">
        <f t="shared" si="110"/>
        <v>1032.8063622562645</v>
      </c>
      <c r="AZ223" s="38">
        <f t="shared" si="89"/>
        <v>0</v>
      </c>
      <c r="BA223" s="38">
        <f t="shared" si="90"/>
        <v>0</v>
      </c>
      <c r="BB223" s="38">
        <f t="shared" si="91"/>
        <v>0</v>
      </c>
      <c r="BC223" s="38">
        <f t="shared" si="92"/>
        <v>0</v>
      </c>
      <c r="BD223" s="38">
        <f t="shared" si="93"/>
        <v>0</v>
      </c>
      <c r="BE223" s="38">
        <f t="shared" si="94"/>
        <v>0</v>
      </c>
      <c r="BF223" s="38">
        <f t="shared" si="95"/>
        <v>0</v>
      </c>
      <c r="BG223" s="38">
        <f t="shared" si="107"/>
        <v>389.45774241578164</v>
      </c>
      <c r="BH223" s="38">
        <f t="shared" si="108"/>
        <v>1065.2549130136388</v>
      </c>
      <c r="BI223" s="61">
        <f t="shared" si="96"/>
        <v>5134.1061788735187</v>
      </c>
    </row>
    <row r="224" spans="1:61" x14ac:dyDescent="0.3">
      <c r="A224" s="84" t="s">
        <v>1938</v>
      </c>
      <c r="B224" s="84" t="s">
        <v>171</v>
      </c>
      <c r="C224" s="84" t="s">
        <v>171</v>
      </c>
      <c r="D224" s="63">
        <f>VLOOKUP(B224,Площадь!$D$2:$E$795,2,0)</f>
        <v>32.4</v>
      </c>
      <c r="E224" s="72"/>
      <c r="F224" s="87">
        <v>31</v>
      </c>
      <c r="G224" s="87">
        <v>29</v>
      </c>
      <c r="H224" s="87">
        <v>31</v>
      </c>
      <c r="I224" s="87"/>
      <c r="J224" s="88"/>
      <c r="K224" s="88"/>
      <c r="L224" s="88"/>
      <c r="M224" s="88"/>
      <c r="N224" s="88"/>
      <c r="O224" s="88"/>
      <c r="P224" s="88">
        <v>15</v>
      </c>
      <c r="Q224" s="88">
        <v>31</v>
      </c>
      <c r="R224">
        <f t="shared" si="84"/>
        <v>137</v>
      </c>
      <c r="S224" s="162">
        <f>VLOOKUP(C224,'Общие показания'!A:I,9,0)</f>
        <v>1.0370799833038962</v>
      </c>
      <c r="T224" s="73">
        <f>VLOOKUP(B224,'Общие показания'!$A$2:$S$795,19,0)</f>
        <v>1.1380000000000017</v>
      </c>
      <c r="U224" s="39">
        <f t="shared" si="97"/>
        <v>0.42560703430687197</v>
      </c>
      <c r="V224" s="39">
        <f t="shared" si="98"/>
        <v>0.32863459915545162</v>
      </c>
      <c r="W224" s="39">
        <f t="shared" si="99"/>
        <v>0.28283834984157258</v>
      </c>
      <c r="X224" s="39"/>
      <c r="Y224" s="39">
        <f t="shared" si="100"/>
        <v>0</v>
      </c>
      <c r="Z224" s="39"/>
      <c r="AA224" s="39"/>
      <c r="AB224" s="39"/>
      <c r="AC224" s="39"/>
      <c r="AD224" s="39"/>
      <c r="AE224" s="39">
        <f t="shared" si="85"/>
        <v>0</v>
      </c>
      <c r="AF224" s="39">
        <f t="shared" si="101"/>
        <v>0.3544022561889324</v>
      </c>
      <c r="AG224" s="39">
        <f t="shared" si="102"/>
        <v>0.78359774381106939</v>
      </c>
      <c r="AH224" s="39">
        <f t="shared" si="86"/>
        <v>0</v>
      </c>
      <c r="AJ224" s="39">
        <f t="shared" si="103"/>
        <v>0.46618182328666152</v>
      </c>
      <c r="AK224" s="39">
        <f t="shared" si="87"/>
        <v>0.18680495754298865</v>
      </c>
      <c r="AL224" s="39">
        <f t="shared" si="88"/>
        <v>0.26631963019496485</v>
      </c>
      <c r="AM224" s="39"/>
      <c r="AS224" s="39"/>
      <c r="AT224" s="39">
        <f t="shared" si="104"/>
        <v>0.10884541382558664</v>
      </c>
      <c r="AU224" s="39">
        <f t="shared" si="105"/>
        <v>0.34921008001977433</v>
      </c>
      <c r="AW224" s="38">
        <f t="shared" si="106"/>
        <v>2393.8823377697777</v>
      </c>
      <c r="AX224" s="38">
        <f t="shared" si="109"/>
        <v>1383.625328419025</v>
      </c>
      <c r="AY224" s="38">
        <f t="shared" si="110"/>
        <v>1474.1377152908794</v>
      </c>
      <c r="AZ224" s="38">
        <f t="shared" si="89"/>
        <v>0</v>
      </c>
      <c r="BA224" s="38">
        <f t="shared" si="90"/>
        <v>0</v>
      </c>
      <c r="BB224" s="38">
        <f t="shared" si="91"/>
        <v>0</v>
      </c>
      <c r="BC224" s="38">
        <f t="shared" si="92"/>
        <v>0</v>
      </c>
      <c r="BD224" s="38">
        <f t="shared" si="93"/>
        <v>0</v>
      </c>
      <c r="BE224" s="38">
        <f t="shared" si="94"/>
        <v>0</v>
      </c>
      <c r="BF224" s="38">
        <f t="shared" si="95"/>
        <v>0</v>
      </c>
      <c r="BG224" s="38">
        <f t="shared" si="107"/>
        <v>1243.5235154801744</v>
      </c>
      <c r="BH224" s="38">
        <f t="shared" si="108"/>
        <v>3040.8640099785634</v>
      </c>
      <c r="BI224" s="61">
        <f t="shared" si="96"/>
        <v>9536.0329069384206</v>
      </c>
    </row>
    <row r="225" spans="1:61" x14ac:dyDescent="0.3">
      <c r="A225" s="84" t="s">
        <v>678</v>
      </c>
      <c r="B225" s="84" t="s">
        <v>197</v>
      </c>
      <c r="C225" s="84" t="s">
        <v>197</v>
      </c>
      <c r="D225" s="63">
        <f>VLOOKUP(B225,Площадь!$D$2:$E$795,2,0)</f>
        <v>32.4</v>
      </c>
      <c r="E225" s="72"/>
      <c r="F225" s="87">
        <v>31</v>
      </c>
      <c r="G225" s="87">
        <v>29</v>
      </c>
      <c r="H225" s="87">
        <v>31</v>
      </c>
      <c r="I225" s="87"/>
      <c r="J225" s="88"/>
      <c r="K225" s="88"/>
      <c r="L225" s="88"/>
      <c r="M225" s="88"/>
      <c r="N225" s="88"/>
      <c r="O225" s="88"/>
      <c r="P225" s="88">
        <v>15</v>
      </c>
      <c r="Q225" s="88">
        <v>31</v>
      </c>
      <c r="R225">
        <f t="shared" si="84"/>
        <v>137</v>
      </c>
      <c r="S225" s="162">
        <f>VLOOKUP(C225,'Общие показания'!A:I,9,0)</f>
        <v>1.0370799833038962</v>
      </c>
      <c r="T225" s="73">
        <f>VLOOKUP(B225,'Общие показания'!$A$2:$S$795,19,0)</f>
        <v>0.35299999999999976</v>
      </c>
      <c r="U225" s="39">
        <f t="shared" si="97"/>
        <v>0.42560703430687197</v>
      </c>
      <c r="V225" s="39">
        <f t="shared" si="98"/>
        <v>0.32863459915545162</v>
      </c>
      <c r="W225" s="39">
        <f t="shared" si="99"/>
        <v>0.28283834984157258</v>
      </c>
      <c r="X225" s="39"/>
      <c r="Y225" s="39">
        <f t="shared" si="100"/>
        <v>0</v>
      </c>
      <c r="Z225" s="39"/>
      <c r="AA225" s="39"/>
      <c r="AB225" s="39"/>
      <c r="AC225" s="39"/>
      <c r="AD225" s="39"/>
      <c r="AE225" s="39">
        <f t="shared" si="85"/>
        <v>0</v>
      </c>
      <c r="AF225" s="39">
        <f t="shared" si="101"/>
        <v>0.10993321303575822</v>
      </c>
      <c r="AG225" s="39">
        <f t="shared" si="102"/>
        <v>0.24306678696424155</v>
      </c>
      <c r="AH225" s="39">
        <f t="shared" si="86"/>
        <v>0</v>
      </c>
      <c r="AJ225" s="39">
        <f t="shared" si="103"/>
        <v>0.46618182328666152</v>
      </c>
      <c r="AK225" s="39">
        <f t="shared" si="87"/>
        <v>0.18680495754298865</v>
      </c>
      <c r="AL225" s="39">
        <f t="shared" si="88"/>
        <v>0.26631963019496485</v>
      </c>
      <c r="AM225" s="39"/>
      <c r="AS225" s="39"/>
      <c r="AT225" s="39">
        <f t="shared" si="104"/>
        <v>0.10884541382558664</v>
      </c>
      <c r="AU225" s="39">
        <f t="shared" si="105"/>
        <v>0.34921008001977433</v>
      </c>
      <c r="AW225" s="38">
        <f t="shared" si="106"/>
        <v>2393.8823377697777</v>
      </c>
      <c r="AX225" s="38">
        <f t="shared" si="109"/>
        <v>1383.625328419025</v>
      </c>
      <c r="AY225" s="38">
        <f t="shared" si="110"/>
        <v>1474.1377152908794</v>
      </c>
      <c r="AZ225" s="38">
        <f t="shared" si="89"/>
        <v>0</v>
      </c>
      <c r="BA225" s="38">
        <f t="shared" si="90"/>
        <v>0</v>
      </c>
      <c r="BB225" s="38">
        <f t="shared" si="91"/>
        <v>0</v>
      </c>
      <c r="BC225" s="38">
        <f t="shared" si="92"/>
        <v>0</v>
      </c>
      <c r="BD225" s="38">
        <f t="shared" si="93"/>
        <v>0</v>
      </c>
      <c r="BE225" s="38">
        <f t="shared" si="94"/>
        <v>0</v>
      </c>
      <c r="BF225" s="38">
        <f t="shared" si="95"/>
        <v>0</v>
      </c>
      <c r="BG225" s="38">
        <f t="shared" si="107"/>
        <v>587.28059480151967</v>
      </c>
      <c r="BH225" s="38">
        <f t="shared" si="108"/>
        <v>1589.884330657213</v>
      </c>
      <c r="BI225" s="61">
        <f t="shared" si="96"/>
        <v>7428.8103069384142</v>
      </c>
    </row>
    <row r="226" spans="1:61" x14ac:dyDescent="0.3">
      <c r="A226" s="84" t="s">
        <v>1333</v>
      </c>
      <c r="B226" s="84" t="s">
        <v>83</v>
      </c>
      <c r="C226" s="84" t="s">
        <v>83</v>
      </c>
      <c r="D226" s="63">
        <f>VLOOKUP(B226,Площадь!$D$2:$E$795,2,0)</f>
        <v>69.8</v>
      </c>
      <c r="E226" s="72"/>
      <c r="F226" s="87">
        <v>31</v>
      </c>
      <c r="G226" s="87">
        <v>29</v>
      </c>
      <c r="H226" s="87">
        <v>31</v>
      </c>
      <c r="I226" s="87"/>
      <c r="J226" s="88"/>
      <c r="K226" s="88"/>
      <c r="L226" s="88"/>
      <c r="M226" s="88"/>
      <c r="N226" s="88"/>
      <c r="O226" s="88"/>
      <c r="P226" s="88">
        <v>15</v>
      </c>
      <c r="Q226" s="88">
        <v>31</v>
      </c>
      <c r="R226">
        <f t="shared" si="84"/>
        <v>137</v>
      </c>
      <c r="S226" s="162">
        <f>VLOOKUP(C226,'Общие показания'!A:I,9,0)</f>
        <v>5.6920000000000002</v>
      </c>
      <c r="T226" s="73">
        <f>VLOOKUP(B226,'Общие показания'!$A$2:$S$795,19,0)</f>
        <v>1.9770000000000039</v>
      </c>
      <c r="U226" s="39">
        <f t="shared" si="97"/>
        <v>2.3359386723066589</v>
      </c>
      <c r="V226" s="39">
        <f t="shared" si="98"/>
        <v>1.80370672321104</v>
      </c>
      <c r="W226" s="39">
        <f t="shared" si="99"/>
        <v>1.5523546044823011</v>
      </c>
      <c r="X226" s="39"/>
      <c r="Y226" s="39">
        <f t="shared" si="100"/>
        <v>0</v>
      </c>
      <c r="Z226" s="39"/>
      <c r="AA226" s="39"/>
      <c r="AB226" s="39"/>
      <c r="AC226" s="39"/>
      <c r="AD226" s="39"/>
      <c r="AE226" s="39">
        <f t="shared" si="85"/>
        <v>0</v>
      </c>
      <c r="AF226" s="39">
        <f t="shared" si="101"/>
        <v>0.6156882781067835</v>
      </c>
      <c r="AG226" s="39">
        <f t="shared" si="102"/>
        <v>1.3613117218932205</v>
      </c>
      <c r="AH226" s="39">
        <f t="shared" si="86"/>
        <v>0</v>
      </c>
      <c r="AJ226" s="39">
        <f t="shared" si="103"/>
        <v>1.0043052859694128</v>
      </c>
      <c r="AK226" s="39">
        <f t="shared" si="87"/>
        <v>0.4024378406327348</v>
      </c>
      <c r="AL226" s="39">
        <f t="shared" si="88"/>
        <v>0.57373796875335015</v>
      </c>
      <c r="AM226" s="39"/>
      <c r="AS226" s="39"/>
      <c r="AT226" s="39">
        <f t="shared" si="104"/>
        <v>0.23448795941438108</v>
      </c>
      <c r="AU226" s="39">
        <f t="shared" si="105"/>
        <v>0.75231060448704468</v>
      </c>
      <c r="AW226" s="38">
        <f t="shared" si="106"/>
        <v>8966.4172718379559</v>
      </c>
      <c r="AX226" s="38">
        <f t="shared" si="109"/>
        <v>5922.0862213996761</v>
      </c>
      <c r="AY226" s="38">
        <f t="shared" si="110"/>
        <v>5707.1978598908527</v>
      </c>
      <c r="AZ226" s="38">
        <f t="shared" si="89"/>
        <v>0</v>
      </c>
      <c r="BA226" s="38">
        <f t="shared" si="90"/>
        <v>0</v>
      </c>
      <c r="BB226" s="38">
        <f t="shared" si="91"/>
        <v>0</v>
      </c>
      <c r="BC226" s="38">
        <f t="shared" si="92"/>
        <v>0</v>
      </c>
      <c r="BD226" s="38">
        <f t="shared" si="93"/>
        <v>0</v>
      </c>
      <c r="BE226" s="38">
        <f t="shared" si="94"/>
        <v>0</v>
      </c>
      <c r="BF226" s="38">
        <f t="shared" si="95"/>
        <v>0</v>
      </c>
      <c r="BG226" s="38">
        <f t="shared" si="107"/>
        <v>2282.1790849523136</v>
      </c>
      <c r="BH226" s="38">
        <f t="shared" si="108"/>
        <v>5673.7232280421294</v>
      </c>
      <c r="BI226" s="61">
        <f t="shared" si="96"/>
        <v>28551.60366612293</v>
      </c>
    </row>
    <row r="227" spans="1:61" x14ac:dyDescent="0.3">
      <c r="A227" s="84" t="s">
        <v>1520</v>
      </c>
      <c r="B227" s="84" t="s">
        <v>175</v>
      </c>
      <c r="C227" s="84" t="s">
        <v>175</v>
      </c>
      <c r="D227" s="63">
        <f>VLOOKUP(B227,Площадь!$D$2:$E$795,2,0)</f>
        <v>58.6</v>
      </c>
      <c r="E227" s="72"/>
      <c r="F227" s="87">
        <v>31</v>
      </c>
      <c r="G227" s="87">
        <v>29</v>
      </c>
      <c r="H227" s="87">
        <v>31</v>
      </c>
      <c r="I227" s="87"/>
      <c r="J227" s="88"/>
      <c r="K227" s="88"/>
      <c r="L227" s="88"/>
      <c r="M227" s="88"/>
      <c r="N227" s="88"/>
      <c r="O227" s="88"/>
      <c r="P227" s="88">
        <v>15</v>
      </c>
      <c r="Q227" s="88">
        <v>31</v>
      </c>
      <c r="R227">
        <f t="shared" si="84"/>
        <v>137</v>
      </c>
      <c r="S227" s="162">
        <f>VLOOKUP(C227,'Общие показания'!A:I,9,0)</f>
        <v>0</v>
      </c>
      <c r="T227" s="73">
        <f>VLOOKUP(B227,'Общие показания'!$A$2:$S$795,19,0)</f>
        <v>0</v>
      </c>
      <c r="U227" s="39">
        <f t="shared" si="97"/>
        <v>0</v>
      </c>
      <c r="V227" s="39">
        <f t="shared" si="98"/>
        <v>0</v>
      </c>
      <c r="W227" s="39">
        <f t="shared" si="99"/>
        <v>0</v>
      </c>
      <c r="X227" s="39"/>
      <c r="Y227" s="39">
        <f t="shared" si="100"/>
        <v>0</v>
      </c>
      <c r="Z227" s="39"/>
      <c r="AA227" s="39"/>
      <c r="AB227" s="39"/>
      <c r="AC227" s="39"/>
      <c r="AD227" s="39"/>
      <c r="AE227" s="39">
        <f t="shared" si="85"/>
        <v>0</v>
      </c>
      <c r="AF227" s="39">
        <f t="shared" si="101"/>
        <v>0</v>
      </c>
      <c r="AG227" s="39">
        <f t="shared" si="102"/>
        <v>0</v>
      </c>
      <c r="AH227" s="39">
        <f t="shared" si="86"/>
        <v>0</v>
      </c>
      <c r="AJ227" s="39">
        <f t="shared" si="103"/>
        <v>0.84315601372217186</v>
      </c>
      <c r="AK227" s="39">
        <f t="shared" si="87"/>
        <v>0.33786328740799804</v>
      </c>
      <c r="AL227" s="39">
        <f t="shared" si="88"/>
        <v>0.48167686201928828</v>
      </c>
      <c r="AM227" s="39"/>
      <c r="AS227" s="39"/>
      <c r="AT227" s="39">
        <f t="shared" si="104"/>
        <v>0.1968623842647956</v>
      </c>
      <c r="AU227" s="39">
        <f t="shared" si="105"/>
        <v>0.63159600892465362</v>
      </c>
      <c r="AW227" s="38">
        <f t="shared" si="106"/>
        <v>2263.3342769952492</v>
      </c>
      <c r="AX227" s="38">
        <f t="shared" si="109"/>
        <v>906.9466941865337</v>
      </c>
      <c r="AY227" s="38">
        <f t="shared" si="110"/>
        <v>1292.9941013300968</v>
      </c>
      <c r="AZ227" s="38">
        <f t="shared" si="89"/>
        <v>0</v>
      </c>
      <c r="BA227" s="38">
        <f t="shared" si="90"/>
        <v>0</v>
      </c>
      <c r="BB227" s="38">
        <f t="shared" si="91"/>
        <v>0</v>
      </c>
      <c r="BC227" s="38">
        <f t="shared" si="92"/>
        <v>0</v>
      </c>
      <c r="BD227" s="38">
        <f t="shared" si="93"/>
        <v>0</v>
      </c>
      <c r="BE227" s="38">
        <f t="shared" si="94"/>
        <v>0</v>
      </c>
      <c r="BF227" s="38">
        <f t="shared" si="95"/>
        <v>0</v>
      </c>
      <c r="BG227" s="38">
        <f t="shared" si="107"/>
        <v>528.44950982504679</v>
      </c>
      <c r="BH227" s="38">
        <f t="shared" si="108"/>
        <v>1695.4310625169833</v>
      </c>
      <c r="BI227" s="61">
        <f t="shared" si="96"/>
        <v>6687.1556448539104</v>
      </c>
    </row>
    <row r="228" spans="1:61" x14ac:dyDescent="0.3">
      <c r="A228" s="84" t="s">
        <v>1099</v>
      </c>
      <c r="B228" s="84" t="s">
        <v>283</v>
      </c>
      <c r="C228" s="84" t="s">
        <v>283</v>
      </c>
      <c r="D228" s="63">
        <f>VLOOKUP(B228,Площадь!$D$2:$E$795,2,0)</f>
        <v>69.8</v>
      </c>
      <c r="E228" s="72"/>
      <c r="F228" s="87">
        <v>31</v>
      </c>
      <c r="G228" s="87">
        <v>29</v>
      </c>
      <c r="H228" s="87">
        <v>31</v>
      </c>
      <c r="I228" s="87"/>
      <c r="J228" s="88"/>
      <c r="K228" s="88"/>
      <c r="L228" s="88"/>
      <c r="M228" s="88"/>
      <c r="N228" s="88"/>
      <c r="O228" s="88"/>
      <c r="P228" s="88">
        <v>15</v>
      </c>
      <c r="Q228" s="88">
        <v>31</v>
      </c>
      <c r="R228">
        <f t="shared" si="84"/>
        <v>137</v>
      </c>
      <c r="S228" s="162">
        <f>VLOOKUP(C228,'Общие показания'!A:I,9,0)</f>
        <v>3.360000000000003</v>
      </c>
      <c r="T228" s="73">
        <f>VLOOKUP(B228,'Общие показания'!$A$2:$S$795,19,0)</f>
        <v>0.44200000000000017</v>
      </c>
      <c r="U228" s="39">
        <f t="shared" si="97"/>
        <v>1.3789096870959912</v>
      </c>
      <c r="V228" s="39">
        <f t="shared" si="98"/>
        <v>1.0647320080796028</v>
      </c>
      <c r="W228" s="39">
        <f t="shared" si="99"/>
        <v>0.91635830482440905</v>
      </c>
      <c r="X228" s="39"/>
      <c r="Y228" s="39">
        <f t="shared" si="100"/>
        <v>0</v>
      </c>
      <c r="Z228" s="39"/>
      <c r="AA228" s="39"/>
      <c r="AB228" s="39"/>
      <c r="AC228" s="39"/>
      <c r="AD228" s="39"/>
      <c r="AE228" s="39">
        <f t="shared" si="85"/>
        <v>0</v>
      </c>
      <c r="AF228" s="39">
        <f t="shared" si="101"/>
        <v>0.13765008544420732</v>
      </c>
      <c r="AG228" s="39">
        <f t="shared" si="102"/>
        <v>0.30434991455579286</v>
      </c>
      <c r="AH228" s="39">
        <f t="shared" si="86"/>
        <v>0</v>
      </c>
      <c r="AJ228" s="39">
        <f t="shared" si="103"/>
        <v>1.0043052859694128</v>
      </c>
      <c r="AK228" s="39">
        <f t="shared" si="87"/>
        <v>0.4024378406327348</v>
      </c>
      <c r="AL228" s="39">
        <f t="shared" si="88"/>
        <v>0.57373796875335015</v>
      </c>
      <c r="AM228" s="39"/>
      <c r="AS228" s="39"/>
      <c r="AT228" s="39">
        <f t="shared" si="104"/>
        <v>0.23448795941438108</v>
      </c>
      <c r="AU228" s="39">
        <f t="shared" si="105"/>
        <v>0.75231060448704468</v>
      </c>
      <c r="AW228" s="38">
        <f t="shared" si="106"/>
        <v>6397.4069450978477</v>
      </c>
      <c r="AX228" s="38">
        <f t="shared" si="109"/>
        <v>3938.4120550894504</v>
      </c>
      <c r="AY228" s="38">
        <f t="shared" si="110"/>
        <v>3999.9548329411937</v>
      </c>
      <c r="AZ228" s="38">
        <f t="shared" si="89"/>
        <v>0</v>
      </c>
      <c r="BA228" s="38">
        <f t="shared" si="90"/>
        <v>0</v>
      </c>
      <c r="BB228" s="38">
        <f t="shared" si="91"/>
        <v>0</v>
      </c>
      <c r="BC228" s="38">
        <f t="shared" si="92"/>
        <v>0</v>
      </c>
      <c r="BD228" s="38">
        <f t="shared" si="93"/>
        <v>0</v>
      </c>
      <c r="BE228" s="38">
        <f t="shared" si="94"/>
        <v>0</v>
      </c>
      <c r="BF228" s="38">
        <f t="shared" si="95"/>
        <v>0</v>
      </c>
      <c r="BG228" s="38">
        <f t="shared" si="107"/>
        <v>998.95248209660031</v>
      </c>
      <c r="BH228" s="38">
        <f t="shared" si="108"/>
        <v>2836.4572308978313</v>
      </c>
      <c r="BI228" s="61">
        <f t="shared" si="96"/>
        <v>18171.18354612292</v>
      </c>
    </row>
    <row r="229" spans="1:61" x14ac:dyDescent="0.3">
      <c r="A229" s="84" t="s">
        <v>1111</v>
      </c>
      <c r="B229" s="84" t="s">
        <v>61</v>
      </c>
      <c r="C229" s="84" t="s">
        <v>61</v>
      </c>
      <c r="D229" s="63">
        <f>VLOOKUP(B229,Площадь!$D$2:$E$795,2,0)</f>
        <v>79.599999999999994</v>
      </c>
      <c r="E229" s="72"/>
      <c r="F229" s="87">
        <v>31</v>
      </c>
      <c r="G229" s="87">
        <v>29</v>
      </c>
      <c r="H229" s="87">
        <v>31</v>
      </c>
      <c r="I229" s="87"/>
      <c r="J229" s="88"/>
      <c r="K229" s="88"/>
      <c r="L229" s="88"/>
      <c r="M229" s="88"/>
      <c r="N229" s="88"/>
      <c r="O229" s="88"/>
      <c r="P229" s="88">
        <v>15</v>
      </c>
      <c r="Q229" s="88">
        <v>31</v>
      </c>
      <c r="R229">
        <f t="shared" si="84"/>
        <v>137</v>
      </c>
      <c r="S229" s="162">
        <f>VLOOKUP(C229,'Общие показания'!A:I,9,0)</f>
        <v>3.0910000000000011</v>
      </c>
      <c r="T229" s="73">
        <f>VLOOKUP(B229,'Общие показания'!$A$2:$S$795,19,0)</f>
        <v>0.18799999999999883</v>
      </c>
      <c r="U229" s="39">
        <f t="shared" si="97"/>
        <v>1.268514834170746</v>
      </c>
      <c r="V229" s="39">
        <f t="shared" si="98"/>
        <v>0.97949007052799131</v>
      </c>
      <c r="W229" s="39">
        <f t="shared" si="99"/>
        <v>0.84299509530126393</v>
      </c>
      <c r="X229" s="39"/>
      <c r="Y229" s="39">
        <f t="shared" si="100"/>
        <v>0</v>
      </c>
      <c r="Z229" s="39"/>
      <c r="AA229" s="39"/>
      <c r="AB229" s="39"/>
      <c r="AC229" s="39"/>
      <c r="AD229" s="39"/>
      <c r="AE229" s="39">
        <f t="shared" si="85"/>
        <v>0</v>
      </c>
      <c r="AF229" s="39">
        <f t="shared" si="101"/>
        <v>5.8548000143689612E-2</v>
      </c>
      <c r="AG229" s="39">
        <f t="shared" si="102"/>
        <v>0.12945199985630923</v>
      </c>
      <c r="AH229" s="39">
        <f t="shared" si="86"/>
        <v>0</v>
      </c>
      <c r="AJ229" s="39">
        <f t="shared" si="103"/>
        <v>1.1453108991857488</v>
      </c>
      <c r="AK229" s="39">
        <f t="shared" si="87"/>
        <v>0.45894057470437949</v>
      </c>
      <c r="AL229" s="39">
        <f t="shared" si="88"/>
        <v>0.6542914371456543</v>
      </c>
      <c r="AM229" s="39"/>
      <c r="AS229" s="39"/>
      <c r="AT229" s="39">
        <f t="shared" si="104"/>
        <v>0.26741033767026839</v>
      </c>
      <c r="AU229" s="39">
        <f t="shared" si="105"/>
        <v>0.85793587560413698</v>
      </c>
      <c r="AW229" s="38">
        <f t="shared" si="106"/>
        <v>6479.5772455928409</v>
      </c>
      <c r="AX229" s="38">
        <f t="shared" si="109"/>
        <v>3861.2656868359668</v>
      </c>
      <c r="AY229" s="38">
        <f t="shared" si="110"/>
        <v>4019.2560762392095</v>
      </c>
      <c r="AZ229" s="38">
        <f t="shared" si="89"/>
        <v>0</v>
      </c>
      <c r="BA229" s="38">
        <f t="shared" si="90"/>
        <v>0</v>
      </c>
      <c r="BB229" s="38">
        <f t="shared" si="91"/>
        <v>0</v>
      </c>
      <c r="BC229" s="38">
        <f t="shared" si="92"/>
        <v>0</v>
      </c>
      <c r="BD229" s="38">
        <f t="shared" si="93"/>
        <v>0</v>
      </c>
      <c r="BE229" s="38">
        <f t="shared" si="94"/>
        <v>0</v>
      </c>
      <c r="BF229" s="38">
        <f t="shared" si="95"/>
        <v>0</v>
      </c>
      <c r="BG229" s="38">
        <f t="shared" si="107"/>
        <v>874.98952369427639</v>
      </c>
      <c r="BH229" s="38">
        <f t="shared" si="108"/>
        <v>2650.5045173710032</v>
      </c>
      <c r="BI229" s="61">
        <f t="shared" si="96"/>
        <v>17885.593049733296</v>
      </c>
    </row>
    <row r="230" spans="1:61" x14ac:dyDescent="0.3">
      <c r="A230" s="84" t="s">
        <v>2129</v>
      </c>
      <c r="B230" s="84" t="s">
        <v>47</v>
      </c>
      <c r="C230" s="84" t="s">
        <v>47</v>
      </c>
      <c r="D230" s="63">
        <f>VLOOKUP(B230,Площадь!$D$2:$E$795,2,0)</f>
        <v>72.599999999999994</v>
      </c>
      <c r="E230" s="72"/>
      <c r="F230" s="87">
        <v>31</v>
      </c>
      <c r="G230" s="87">
        <v>29</v>
      </c>
      <c r="H230" s="87">
        <v>31</v>
      </c>
      <c r="I230" s="87"/>
      <c r="J230" s="88"/>
      <c r="K230" s="88"/>
      <c r="L230" s="88"/>
      <c r="M230" s="88"/>
      <c r="N230" s="88"/>
      <c r="O230" s="88"/>
      <c r="P230" s="88">
        <v>15</v>
      </c>
      <c r="Q230" s="88">
        <v>31</v>
      </c>
      <c r="R230">
        <f t="shared" si="84"/>
        <v>137</v>
      </c>
      <c r="S230" s="162">
        <f>VLOOKUP(C230,'Общие показания'!A:I,9,0)</f>
        <v>0</v>
      </c>
      <c r="T230" s="73">
        <f>VLOOKUP(B230,'Общие показания'!$A$2:$S$795,19,0)</f>
        <v>0.49799999999999933</v>
      </c>
      <c r="U230" s="39">
        <f t="shared" si="97"/>
        <v>0</v>
      </c>
      <c r="V230" s="39">
        <f t="shared" si="98"/>
        <v>0</v>
      </c>
      <c r="W230" s="39">
        <f t="shared" si="99"/>
        <v>0</v>
      </c>
      <c r="X230" s="39"/>
      <c r="Y230" s="39">
        <f t="shared" si="100"/>
        <v>0</v>
      </c>
      <c r="Z230" s="39"/>
      <c r="AA230" s="39"/>
      <c r="AB230" s="39"/>
      <c r="AC230" s="39"/>
      <c r="AD230" s="39"/>
      <c r="AE230" s="39">
        <f t="shared" si="85"/>
        <v>0</v>
      </c>
      <c r="AF230" s="39">
        <f t="shared" si="101"/>
        <v>0.15508991527424237</v>
      </c>
      <c r="AG230" s="39">
        <f t="shared" si="102"/>
        <v>0.34291008472575696</v>
      </c>
      <c r="AH230" s="39">
        <f t="shared" si="86"/>
        <v>0</v>
      </c>
      <c r="AJ230" s="39">
        <f t="shared" si="103"/>
        <v>1.044592604031223</v>
      </c>
      <c r="AK230" s="39">
        <f t="shared" si="87"/>
        <v>0.418581478938919</v>
      </c>
      <c r="AL230" s="39">
        <f t="shared" si="88"/>
        <v>0.59675324543686559</v>
      </c>
      <c r="AM230" s="39"/>
      <c r="AS230" s="39"/>
      <c r="AT230" s="39">
        <f t="shared" si="104"/>
        <v>0.24389435320177744</v>
      </c>
      <c r="AU230" s="39">
        <f t="shared" si="105"/>
        <v>0.78248925337764252</v>
      </c>
      <c r="AW230" s="38">
        <f t="shared" si="106"/>
        <v>2804.0626025572537</v>
      </c>
      <c r="AX230" s="38">
        <f t="shared" si="109"/>
        <v>1123.6233788044767</v>
      </c>
      <c r="AY230" s="38">
        <f t="shared" si="110"/>
        <v>1601.9005419209045</v>
      </c>
      <c r="AZ230" s="38">
        <f t="shared" si="89"/>
        <v>0</v>
      </c>
      <c r="BA230" s="38">
        <f t="shared" si="90"/>
        <v>0</v>
      </c>
      <c r="BB230" s="38">
        <f t="shared" si="91"/>
        <v>0</v>
      </c>
      <c r="BC230" s="38">
        <f t="shared" si="92"/>
        <v>0</v>
      </c>
      <c r="BD230" s="38">
        <f t="shared" si="93"/>
        <v>0</v>
      </c>
      <c r="BE230" s="38">
        <f t="shared" si="94"/>
        <v>0</v>
      </c>
      <c r="BF230" s="38">
        <f t="shared" si="95"/>
        <v>0</v>
      </c>
      <c r="BG230" s="38">
        <f t="shared" si="107"/>
        <v>1071.0174109262887</v>
      </c>
      <c r="BH230" s="38">
        <f t="shared" si="108"/>
        <v>3020.9769672312418</v>
      </c>
      <c r="BI230" s="61">
        <f t="shared" si="96"/>
        <v>9621.5809014401657</v>
      </c>
    </row>
    <row r="231" spans="1:61" x14ac:dyDescent="0.3">
      <c r="A231" s="84" t="s">
        <v>1453</v>
      </c>
      <c r="B231" s="84" t="s">
        <v>140</v>
      </c>
      <c r="C231" s="84" t="s">
        <v>140</v>
      </c>
      <c r="D231" s="63">
        <f>VLOOKUP(B231,Площадь!$D$2:$E$795,2,0)</f>
        <v>57.1</v>
      </c>
      <c r="E231" s="72"/>
      <c r="F231" s="87">
        <v>31</v>
      </c>
      <c r="G231" s="87">
        <v>29</v>
      </c>
      <c r="H231" s="87">
        <v>31</v>
      </c>
      <c r="I231" s="87"/>
      <c r="J231" s="88"/>
      <c r="K231" s="88"/>
      <c r="L231" s="88"/>
      <c r="M231" s="88"/>
      <c r="N231" s="88"/>
      <c r="O231" s="88"/>
      <c r="P231" s="88">
        <v>15</v>
      </c>
      <c r="Q231" s="88">
        <v>31</v>
      </c>
      <c r="R231">
        <f t="shared" si="84"/>
        <v>137</v>
      </c>
      <c r="S231" s="162">
        <f>VLOOKUP(C231,'Общие показания'!A:I,9,0)</f>
        <v>1.827693427365817</v>
      </c>
      <c r="T231" s="73">
        <f>VLOOKUP(B231,'Общие показания'!$A$2:$S$795,19,0)</f>
        <v>1.2950000000000017</v>
      </c>
      <c r="U231" s="39">
        <f t="shared" si="97"/>
        <v>0.75006671786797496</v>
      </c>
      <c r="V231" s="39">
        <f t="shared" si="98"/>
        <v>0.57916776579556439</v>
      </c>
      <c r="W231" s="39">
        <f t="shared" si="99"/>
        <v>0.49845894370227761</v>
      </c>
      <c r="X231" s="39"/>
      <c r="Y231" s="39">
        <f t="shared" si="100"/>
        <v>0</v>
      </c>
      <c r="Z231" s="39"/>
      <c r="AA231" s="39"/>
      <c r="AB231" s="39"/>
      <c r="AC231" s="39"/>
      <c r="AD231" s="39"/>
      <c r="AE231" s="39">
        <f t="shared" si="85"/>
        <v>0</v>
      </c>
      <c r="AF231" s="39">
        <f t="shared" si="101"/>
        <v>0.40329606481956709</v>
      </c>
      <c r="AG231" s="39">
        <f t="shared" si="102"/>
        <v>0.89170393518043467</v>
      </c>
      <c r="AH231" s="39">
        <f t="shared" si="86"/>
        <v>0</v>
      </c>
      <c r="AJ231" s="39">
        <f t="shared" si="103"/>
        <v>0.82157352190334498</v>
      </c>
      <c r="AK231" s="39">
        <f t="shared" si="87"/>
        <v>0.32921490974397077</v>
      </c>
      <c r="AL231" s="39">
        <f t="shared" si="88"/>
        <v>0.46934724951026213</v>
      </c>
      <c r="AM231" s="39"/>
      <c r="AS231" s="39"/>
      <c r="AT231" s="39">
        <f t="shared" si="104"/>
        <v>0.19182324473583326</v>
      </c>
      <c r="AU231" s="39">
        <f t="shared" si="105"/>
        <v>0.61542887559040482</v>
      </c>
      <c r="AW231" s="38">
        <f t="shared" si="106"/>
        <v>4218.848194032541</v>
      </c>
      <c r="AX231" s="38">
        <f t="shared" si="109"/>
        <v>2438.4261189113067</v>
      </c>
      <c r="AY231" s="38">
        <f t="shared" si="110"/>
        <v>2597.9402328120132</v>
      </c>
      <c r="AZ231" s="38">
        <f t="shared" si="89"/>
        <v>0</v>
      </c>
      <c r="BA231" s="38">
        <f t="shared" si="90"/>
        <v>0</v>
      </c>
      <c r="BB231" s="38">
        <f t="shared" si="91"/>
        <v>0</v>
      </c>
      <c r="BC231" s="38">
        <f t="shared" si="92"/>
        <v>0</v>
      </c>
      <c r="BD231" s="38">
        <f t="shared" si="93"/>
        <v>0</v>
      </c>
      <c r="BE231" s="38">
        <f t="shared" si="94"/>
        <v>0</v>
      </c>
      <c r="BF231" s="38">
        <f t="shared" si="95"/>
        <v>0</v>
      </c>
      <c r="BG231" s="38">
        <f t="shared" si="107"/>
        <v>1597.5144697981345</v>
      </c>
      <c r="BH231" s="38">
        <f t="shared" si="108"/>
        <v>4045.687031920811</v>
      </c>
      <c r="BI231" s="61">
        <f t="shared" si="96"/>
        <v>14898.416047474806</v>
      </c>
    </row>
    <row r="232" spans="1:61" x14ac:dyDescent="0.3">
      <c r="A232" s="84" t="s">
        <v>1155</v>
      </c>
      <c r="B232" s="84" t="s">
        <v>129</v>
      </c>
      <c r="C232" s="84" t="s">
        <v>129</v>
      </c>
      <c r="D232" s="63">
        <f>VLOOKUP(B232,Площадь!$D$2:$E$795,2,0)</f>
        <v>33.1</v>
      </c>
      <c r="E232" s="72"/>
      <c r="F232" s="87">
        <v>31</v>
      </c>
      <c r="G232" s="87">
        <v>29</v>
      </c>
      <c r="H232" s="87">
        <v>31</v>
      </c>
      <c r="I232" s="87"/>
      <c r="J232" s="88"/>
      <c r="K232" s="88"/>
      <c r="L232" s="88"/>
      <c r="M232" s="88"/>
      <c r="N232" s="88"/>
      <c r="O232" s="88"/>
      <c r="P232" s="88">
        <v>15</v>
      </c>
      <c r="Q232" s="88">
        <v>31</v>
      </c>
      <c r="R232">
        <f t="shared" si="84"/>
        <v>137</v>
      </c>
      <c r="S232" s="162">
        <f>VLOOKUP(C232,'Общие показания'!A:I,9,0)</f>
        <v>0</v>
      </c>
      <c r="T232" s="73">
        <f>VLOOKUP(B232,'Общие показания'!$A$2:$S$795,19,0)</f>
        <v>0</v>
      </c>
      <c r="U232" s="39">
        <f t="shared" si="97"/>
        <v>0</v>
      </c>
      <c r="V232" s="39">
        <f t="shared" si="98"/>
        <v>0</v>
      </c>
      <c r="W232" s="39">
        <f t="shared" si="99"/>
        <v>0</v>
      </c>
      <c r="X232" s="39"/>
      <c r="Y232" s="39">
        <f t="shared" si="100"/>
        <v>0</v>
      </c>
      <c r="Z232" s="39"/>
      <c r="AA232" s="39"/>
      <c r="AB232" s="39"/>
      <c r="AC232" s="39"/>
      <c r="AD232" s="39"/>
      <c r="AE232" s="39">
        <f t="shared" si="85"/>
        <v>0</v>
      </c>
      <c r="AF232" s="39">
        <f t="shared" si="101"/>
        <v>0</v>
      </c>
      <c r="AG232" s="39">
        <f t="shared" si="102"/>
        <v>0</v>
      </c>
      <c r="AH232" s="39">
        <f t="shared" si="86"/>
        <v>0</v>
      </c>
      <c r="AJ232" s="39">
        <f t="shared" si="103"/>
        <v>0.47625365280211412</v>
      </c>
      <c r="AK232" s="39">
        <f t="shared" si="87"/>
        <v>0.19084086711953471</v>
      </c>
      <c r="AL232" s="39">
        <f t="shared" si="88"/>
        <v>0.27207344936584371</v>
      </c>
      <c r="AM232" s="39"/>
      <c r="AS232" s="39"/>
      <c r="AT232" s="39">
        <f t="shared" si="104"/>
        <v>0.11119701227243574</v>
      </c>
      <c r="AU232" s="39">
        <f t="shared" si="105"/>
        <v>0.35675474224242382</v>
      </c>
      <c r="AW232" s="38">
        <f t="shared" si="106"/>
        <v>1278.4362554358831</v>
      </c>
      <c r="AX232" s="38">
        <f t="shared" si="109"/>
        <v>512.2855900609942</v>
      </c>
      <c r="AY232" s="38">
        <f t="shared" si="110"/>
        <v>730.34308453969629</v>
      </c>
      <c r="AZ232" s="38">
        <f t="shared" si="89"/>
        <v>0</v>
      </c>
      <c r="BA232" s="38">
        <f t="shared" si="90"/>
        <v>0</v>
      </c>
      <c r="BB232" s="38">
        <f t="shared" si="91"/>
        <v>0</v>
      </c>
      <c r="BC232" s="38">
        <f t="shared" si="92"/>
        <v>0</v>
      </c>
      <c r="BD232" s="38">
        <f t="shared" si="93"/>
        <v>0</v>
      </c>
      <c r="BE232" s="38">
        <f t="shared" si="94"/>
        <v>0</v>
      </c>
      <c r="BF232" s="38">
        <f t="shared" si="95"/>
        <v>0</v>
      </c>
      <c r="BG232" s="38">
        <f t="shared" si="107"/>
        <v>298.49281186363561</v>
      </c>
      <c r="BH232" s="38">
        <f t="shared" si="108"/>
        <v>957.65815988587281</v>
      </c>
      <c r="BI232" s="61">
        <f t="shared" si="96"/>
        <v>3777.2159017860827</v>
      </c>
    </row>
    <row r="233" spans="1:61" x14ac:dyDescent="0.3">
      <c r="A233" s="84" t="s">
        <v>552</v>
      </c>
      <c r="B233" s="84" t="s">
        <v>136</v>
      </c>
      <c r="C233" s="84" t="s">
        <v>136</v>
      </c>
      <c r="D233" s="63">
        <f>VLOOKUP(B233,Площадь!$D$2:$E$795,2,0)</f>
        <v>33.1</v>
      </c>
      <c r="E233" s="72"/>
      <c r="F233" s="87">
        <v>31</v>
      </c>
      <c r="G233" s="87">
        <v>29</v>
      </c>
      <c r="H233" s="87">
        <v>31</v>
      </c>
      <c r="I233" s="87"/>
      <c r="J233" s="88"/>
      <c r="K233" s="88"/>
      <c r="L233" s="88"/>
      <c r="M233" s="88"/>
      <c r="N233" s="88"/>
      <c r="O233" s="88"/>
      <c r="P233" s="88">
        <v>15</v>
      </c>
      <c r="Q233" s="88">
        <v>31</v>
      </c>
      <c r="R233">
        <f t="shared" si="84"/>
        <v>137</v>
      </c>
      <c r="S233" s="162">
        <f>VLOOKUP(C233,'Общие показания'!A:I,9,0)</f>
        <v>0</v>
      </c>
      <c r="T233" s="73">
        <f>VLOOKUP(B233,'Общие показания'!$A$2:$S$795,19,0)</f>
        <v>0</v>
      </c>
      <c r="U233" s="39">
        <f t="shared" si="97"/>
        <v>0</v>
      </c>
      <c r="V233" s="39">
        <f t="shared" si="98"/>
        <v>0</v>
      </c>
      <c r="W233" s="39">
        <f t="shared" si="99"/>
        <v>0</v>
      </c>
      <c r="X233" s="39"/>
      <c r="Y233" s="39">
        <f t="shared" si="100"/>
        <v>0</v>
      </c>
      <c r="Z233" s="39"/>
      <c r="AA233" s="39"/>
      <c r="AB233" s="39"/>
      <c r="AC233" s="39"/>
      <c r="AD233" s="39"/>
      <c r="AE233" s="39">
        <f t="shared" si="85"/>
        <v>0</v>
      </c>
      <c r="AF233" s="39">
        <f t="shared" si="101"/>
        <v>0</v>
      </c>
      <c r="AG233" s="39">
        <f t="shared" si="102"/>
        <v>0</v>
      </c>
      <c r="AH233" s="39">
        <f t="shared" si="86"/>
        <v>0</v>
      </c>
      <c r="AJ233" s="39">
        <f t="shared" si="103"/>
        <v>0.47625365280211412</v>
      </c>
      <c r="AK233" s="39">
        <f t="shared" si="87"/>
        <v>0.19084086711953471</v>
      </c>
      <c r="AL233" s="39">
        <f t="shared" si="88"/>
        <v>0.27207344936584371</v>
      </c>
      <c r="AM233" s="39"/>
      <c r="AS233" s="39"/>
      <c r="AT233" s="39">
        <f t="shared" si="104"/>
        <v>0.11119701227243574</v>
      </c>
      <c r="AU233" s="39">
        <f t="shared" si="105"/>
        <v>0.35675474224242382</v>
      </c>
      <c r="AW233" s="38">
        <f t="shared" si="106"/>
        <v>1278.4362554358831</v>
      </c>
      <c r="AX233" s="38">
        <f t="shared" si="109"/>
        <v>512.2855900609942</v>
      </c>
      <c r="AY233" s="38">
        <f t="shared" si="110"/>
        <v>730.34308453969629</v>
      </c>
      <c r="AZ233" s="38">
        <f t="shared" si="89"/>
        <v>0</v>
      </c>
      <c r="BA233" s="38">
        <f t="shared" si="90"/>
        <v>0</v>
      </c>
      <c r="BB233" s="38">
        <f t="shared" si="91"/>
        <v>0</v>
      </c>
      <c r="BC233" s="38">
        <f t="shared" si="92"/>
        <v>0</v>
      </c>
      <c r="BD233" s="38">
        <f t="shared" si="93"/>
        <v>0</v>
      </c>
      <c r="BE233" s="38">
        <f t="shared" si="94"/>
        <v>0</v>
      </c>
      <c r="BF233" s="38">
        <f t="shared" si="95"/>
        <v>0</v>
      </c>
      <c r="BG233" s="38">
        <f t="shared" si="107"/>
        <v>298.49281186363561</v>
      </c>
      <c r="BH233" s="38">
        <f t="shared" si="108"/>
        <v>957.65815988587281</v>
      </c>
      <c r="BI233" s="61">
        <f t="shared" si="96"/>
        <v>3777.2159017860827</v>
      </c>
    </row>
    <row r="234" spans="1:61" x14ac:dyDescent="0.3">
      <c r="A234" s="84" t="s">
        <v>596</v>
      </c>
      <c r="B234" s="84" t="s">
        <v>312</v>
      </c>
      <c r="C234" s="84" t="s">
        <v>312</v>
      </c>
      <c r="D234" s="63">
        <f>VLOOKUP(B234,Площадь!$D$2:$E$795,2,0)</f>
        <v>36.700000000000003</v>
      </c>
      <c r="E234" s="72"/>
      <c r="F234" s="87">
        <v>31</v>
      </c>
      <c r="G234" s="87">
        <v>29</v>
      </c>
      <c r="H234" s="87">
        <v>31</v>
      </c>
      <c r="I234" s="87"/>
      <c r="J234" s="88"/>
      <c r="K234" s="88"/>
      <c r="L234" s="88"/>
      <c r="M234" s="88"/>
      <c r="N234" s="88"/>
      <c r="O234" s="88"/>
      <c r="P234" s="88">
        <v>15</v>
      </c>
      <c r="Q234" s="88">
        <v>31</v>
      </c>
      <c r="R234">
        <f t="shared" si="84"/>
        <v>137</v>
      </c>
      <c r="S234" s="162">
        <f>VLOOKUP(C234,'Общие показания'!A:I,9,0)</f>
        <v>0</v>
      </c>
      <c r="T234" s="73">
        <f>VLOOKUP(B234,'Общие показания'!$A$2:$S$795,19,0)</f>
        <v>0</v>
      </c>
      <c r="U234" s="39">
        <f t="shared" si="97"/>
        <v>0</v>
      </c>
      <c r="V234" s="39">
        <f t="shared" si="98"/>
        <v>0</v>
      </c>
      <c r="W234" s="39">
        <f t="shared" si="99"/>
        <v>0</v>
      </c>
      <c r="X234" s="39"/>
      <c r="Y234" s="39">
        <f t="shared" si="100"/>
        <v>0</v>
      </c>
      <c r="Z234" s="39"/>
      <c r="AA234" s="39"/>
      <c r="AB234" s="39"/>
      <c r="AC234" s="39"/>
      <c r="AD234" s="39"/>
      <c r="AE234" s="39">
        <f t="shared" si="85"/>
        <v>0</v>
      </c>
      <c r="AF234" s="39">
        <f t="shared" si="101"/>
        <v>0</v>
      </c>
      <c r="AG234" s="39">
        <f t="shared" si="102"/>
        <v>0</v>
      </c>
      <c r="AH234" s="39">
        <f t="shared" si="86"/>
        <v>0</v>
      </c>
      <c r="AJ234" s="39">
        <f t="shared" si="103"/>
        <v>0.52805163316729875</v>
      </c>
      <c r="AK234" s="39">
        <f t="shared" si="87"/>
        <v>0.21159697351320014</v>
      </c>
      <c r="AL234" s="39">
        <f t="shared" si="88"/>
        <v>0.30166451938750649</v>
      </c>
      <c r="AM234" s="39"/>
      <c r="AS234" s="39"/>
      <c r="AT234" s="39">
        <f t="shared" si="104"/>
        <v>0.12329094714194537</v>
      </c>
      <c r="AU234" s="39">
        <f t="shared" si="105"/>
        <v>0.39555586224462097</v>
      </c>
      <c r="AW234" s="38">
        <f t="shared" si="106"/>
        <v>1417.4806820089702</v>
      </c>
      <c r="AX234" s="38">
        <f t="shared" si="109"/>
        <v>568.00245181989396</v>
      </c>
      <c r="AY234" s="38">
        <f t="shared" si="110"/>
        <v>809.776169263047</v>
      </c>
      <c r="AZ234" s="38">
        <f t="shared" si="89"/>
        <v>0</v>
      </c>
      <c r="BA234" s="38">
        <f t="shared" si="90"/>
        <v>0</v>
      </c>
      <c r="BB234" s="38">
        <f t="shared" si="91"/>
        <v>0</v>
      </c>
      <c r="BC234" s="38">
        <f t="shared" si="92"/>
        <v>0</v>
      </c>
      <c r="BD234" s="38">
        <f t="shared" si="93"/>
        <v>0</v>
      </c>
      <c r="BE234" s="38">
        <f t="shared" si="94"/>
        <v>0</v>
      </c>
      <c r="BF234" s="38">
        <f t="shared" si="95"/>
        <v>0</v>
      </c>
      <c r="BG234" s="38">
        <f t="shared" si="107"/>
        <v>330.9572868699525</v>
      </c>
      <c r="BH234" s="38">
        <f t="shared" si="108"/>
        <v>1061.8143343749707</v>
      </c>
      <c r="BI234" s="61">
        <f t="shared" si="96"/>
        <v>4188.0309243368338</v>
      </c>
    </row>
    <row r="235" spans="1:61" x14ac:dyDescent="0.3">
      <c r="A235" s="84" t="s">
        <v>2167</v>
      </c>
      <c r="B235" s="84" t="s">
        <v>46</v>
      </c>
      <c r="C235" s="84" t="s">
        <v>46</v>
      </c>
      <c r="D235" s="63">
        <f>VLOOKUP(B235,Площадь!$D$2:$E$795,2,0)</f>
        <v>78.400000000000006</v>
      </c>
      <c r="E235" s="72"/>
      <c r="F235" s="87">
        <v>31</v>
      </c>
      <c r="G235" s="87">
        <v>29</v>
      </c>
      <c r="H235" s="87">
        <v>31</v>
      </c>
      <c r="I235" s="87"/>
      <c r="J235" s="88"/>
      <c r="K235" s="88"/>
      <c r="L235" s="88"/>
      <c r="M235" s="88"/>
      <c r="N235" s="88"/>
      <c r="O235" s="88"/>
      <c r="P235" s="88">
        <v>15</v>
      </c>
      <c r="Q235" s="88">
        <v>31</v>
      </c>
      <c r="R235">
        <f t="shared" si="84"/>
        <v>137</v>
      </c>
      <c r="S235" s="162">
        <f>VLOOKUP(C235,'Общие показания'!A:I,9,0)</f>
        <v>2.5094774904637491</v>
      </c>
      <c r="T235" s="73">
        <f>VLOOKUP(B235,'Общие показания'!$A$2:$S$795,19,0)</f>
        <v>1.1034294301065357</v>
      </c>
      <c r="U235" s="39">
        <f t="shared" si="97"/>
        <v>1.0298639348660115</v>
      </c>
      <c r="V235" s="39">
        <f t="shared" si="98"/>
        <v>0.79521458561072256</v>
      </c>
      <c r="W235" s="39">
        <f t="shared" si="99"/>
        <v>0.68439896998701522</v>
      </c>
      <c r="X235" s="39"/>
      <c r="Y235" s="39">
        <f t="shared" si="100"/>
        <v>0</v>
      </c>
      <c r="Z235" s="39"/>
      <c r="AA235" s="39"/>
      <c r="AB235" s="39"/>
      <c r="AC235" s="39"/>
      <c r="AD235" s="39"/>
      <c r="AE235" s="39">
        <f t="shared" si="85"/>
        <v>0</v>
      </c>
      <c r="AF235" s="39">
        <f t="shared" si="101"/>
        <v>0.34363609804483614</v>
      </c>
      <c r="AG235" s="39">
        <f t="shared" si="102"/>
        <v>0.75979333206169963</v>
      </c>
      <c r="AH235" s="39">
        <f t="shared" si="86"/>
        <v>0</v>
      </c>
      <c r="AJ235" s="39">
        <f t="shared" si="103"/>
        <v>1.1280449057306874</v>
      </c>
      <c r="AK235" s="39">
        <f t="shared" si="87"/>
        <v>0.45202187257315779</v>
      </c>
      <c r="AL235" s="39">
        <f t="shared" si="88"/>
        <v>0.64442774713843354</v>
      </c>
      <c r="AM235" s="39"/>
      <c r="AS235" s="39"/>
      <c r="AT235" s="39">
        <f t="shared" si="104"/>
        <v>0.26337902604709856</v>
      </c>
      <c r="AU235" s="39">
        <f t="shared" si="105"/>
        <v>0.84500216893673796</v>
      </c>
      <c r="AW235" s="38">
        <f t="shared" si="106"/>
        <v>5792.604175344155</v>
      </c>
      <c r="AX235" s="38">
        <f t="shared" si="109"/>
        <v>3348.0316588904811</v>
      </c>
      <c r="AY235" s="38">
        <f t="shared" si="110"/>
        <v>3567.0492863828695</v>
      </c>
      <c r="AZ235" s="38">
        <f t="shared" si="89"/>
        <v>0</v>
      </c>
      <c r="BA235" s="38">
        <f t="shared" si="90"/>
        <v>0</v>
      </c>
      <c r="BB235" s="38">
        <f t="shared" si="91"/>
        <v>0</v>
      </c>
      <c r="BC235" s="38">
        <f t="shared" si="92"/>
        <v>0</v>
      </c>
      <c r="BD235" s="38">
        <f t="shared" si="93"/>
        <v>0</v>
      </c>
      <c r="BE235" s="38">
        <f t="shared" si="94"/>
        <v>0</v>
      </c>
      <c r="BF235" s="38">
        <f t="shared" si="95"/>
        <v>0</v>
      </c>
      <c r="BG235" s="38">
        <f t="shared" si="107"/>
        <v>1629.447118507426</v>
      </c>
      <c r="BH235" s="38">
        <f t="shared" si="108"/>
        <v>4307.8488510601665</v>
      </c>
      <c r="BI235" s="61">
        <f t="shared" si="96"/>
        <v>18644.981090185098</v>
      </c>
    </row>
    <row r="236" spans="1:61" x14ac:dyDescent="0.3">
      <c r="A236" s="84" t="s">
        <v>1253</v>
      </c>
      <c r="B236" s="84" t="s">
        <v>50</v>
      </c>
      <c r="C236" s="84" t="s">
        <v>50</v>
      </c>
      <c r="D236" s="63">
        <f>VLOOKUP(B236,Площадь!$D$2:$E$795,2,0)</f>
        <v>36.799999999999997</v>
      </c>
      <c r="E236" s="72"/>
      <c r="F236" s="87">
        <v>31</v>
      </c>
      <c r="G236" s="87">
        <v>29</v>
      </c>
      <c r="H236" s="87">
        <v>31</v>
      </c>
      <c r="I236" s="87"/>
      <c r="J236" s="88"/>
      <c r="K236" s="88"/>
      <c r="L236" s="88"/>
      <c r="M236" s="88"/>
      <c r="N236" s="88"/>
      <c r="O236" s="88"/>
      <c r="P236" s="88">
        <v>15</v>
      </c>
      <c r="Q236" s="88">
        <v>31</v>
      </c>
      <c r="R236">
        <f t="shared" si="84"/>
        <v>137</v>
      </c>
      <c r="S236" s="162">
        <f>VLOOKUP(C236,'Общие показания'!A:I,9,0)</f>
        <v>2.3950000000000005</v>
      </c>
      <c r="T236" s="73">
        <f>VLOOKUP(B236,'Общие показания'!$A$2:$S$795,19,0)</f>
        <v>0.63600000000000101</v>
      </c>
      <c r="U236" s="39">
        <f t="shared" si="97"/>
        <v>0.98288354184371929</v>
      </c>
      <c r="V236" s="39">
        <f t="shared" si="98"/>
        <v>0.75893844028293067</v>
      </c>
      <c r="W236" s="39">
        <f t="shared" si="99"/>
        <v>0.65317801787335061</v>
      </c>
      <c r="X236" s="39"/>
      <c r="Y236" s="39">
        <f t="shared" si="100"/>
        <v>0</v>
      </c>
      <c r="Z236" s="39"/>
      <c r="AA236" s="39"/>
      <c r="AB236" s="39"/>
      <c r="AC236" s="39"/>
      <c r="AD236" s="39"/>
      <c r="AE236" s="39">
        <f t="shared" si="85"/>
        <v>0</v>
      </c>
      <c r="AF236" s="39">
        <f t="shared" si="101"/>
        <v>0.19806663878397276</v>
      </c>
      <c r="AG236" s="39">
        <f t="shared" si="102"/>
        <v>0.43793336121602827</v>
      </c>
      <c r="AH236" s="39">
        <f t="shared" si="86"/>
        <v>0</v>
      </c>
      <c r="AJ236" s="39">
        <f t="shared" si="103"/>
        <v>0.52949046595522054</v>
      </c>
      <c r="AK236" s="39">
        <f t="shared" si="87"/>
        <v>0.21217353202413525</v>
      </c>
      <c r="AL236" s="39">
        <f t="shared" si="88"/>
        <v>0.30248649355477486</v>
      </c>
      <c r="AM236" s="39"/>
      <c r="AS236" s="39"/>
      <c r="AT236" s="39">
        <f t="shared" si="104"/>
        <v>0.12362688977720951</v>
      </c>
      <c r="AU236" s="39">
        <f t="shared" si="105"/>
        <v>0.39663367113357084</v>
      </c>
      <c r="AW236" s="38">
        <f t="shared" si="106"/>
        <v>4059.7562915751623</v>
      </c>
      <c r="AX236" s="38">
        <f t="shared" si="109"/>
        <v>2606.8141339821955</v>
      </c>
      <c r="AY236" s="38">
        <f t="shared" si="110"/>
        <v>2565.3475878972031</v>
      </c>
      <c r="AZ236" s="38">
        <f t="shared" si="89"/>
        <v>0</v>
      </c>
      <c r="BA236" s="38">
        <f t="shared" si="90"/>
        <v>0</v>
      </c>
      <c r="BB236" s="38">
        <f t="shared" si="91"/>
        <v>0</v>
      </c>
      <c r="BC236" s="38">
        <f t="shared" si="92"/>
        <v>0</v>
      </c>
      <c r="BD236" s="38">
        <f t="shared" si="93"/>
        <v>0</v>
      </c>
      <c r="BE236" s="38">
        <f t="shared" si="94"/>
        <v>0</v>
      </c>
      <c r="BF236" s="38">
        <f t="shared" si="95"/>
        <v>0</v>
      </c>
      <c r="BG236" s="38">
        <f t="shared" si="107"/>
        <v>863.54124032849529</v>
      </c>
      <c r="BH236" s="38">
        <f t="shared" si="108"/>
        <v>2240.2783589579699</v>
      </c>
      <c r="BI236" s="61">
        <f t="shared" si="96"/>
        <v>12335.737612741026</v>
      </c>
    </row>
    <row r="237" spans="1:61" x14ac:dyDescent="0.3">
      <c r="A237" s="84" t="s">
        <v>1939</v>
      </c>
      <c r="B237" s="84" t="s">
        <v>198</v>
      </c>
      <c r="C237" s="84" t="s">
        <v>198</v>
      </c>
      <c r="D237" s="63">
        <f>VLOOKUP(B237,Площадь!$D$2:$E$795,2,0)</f>
        <v>22.7</v>
      </c>
      <c r="E237" s="72"/>
      <c r="F237" s="87">
        <v>31</v>
      </c>
      <c r="G237" s="87">
        <v>29</v>
      </c>
      <c r="H237" s="87">
        <v>31</v>
      </c>
      <c r="I237" s="87"/>
      <c r="J237" s="88"/>
      <c r="K237" s="88"/>
      <c r="L237" s="88"/>
      <c r="M237" s="88"/>
      <c r="N237" s="88"/>
      <c r="O237" s="88"/>
      <c r="P237" s="88">
        <v>15</v>
      </c>
      <c r="Q237" s="88">
        <v>31</v>
      </c>
      <c r="R237">
        <f t="shared" si="84"/>
        <v>137</v>
      </c>
      <c r="S237" s="162">
        <f>VLOOKUP(C237,'Общие показания'!A:I,9,0)</f>
        <v>0</v>
      </c>
      <c r="T237" s="73">
        <f>VLOOKUP(B237,'Общие показания'!$A$2:$S$795,19,0)</f>
        <v>0</v>
      </c>
      <c r="U237" s="39">
        <f t="shared" si="97"/>
        <v>0</v>
      </c>
      <c r="V237" s="39">
        <f t="shared" si="98"/>
        <v>0</v>
      </c>
      <c r="W237" s="39">
        <f t="shared" si="99"/>
        <v>0</v>
      </c>
      <c r="X237" s="39"/>
      <c r="Y237" s="39">
        <f t="shared" si="100"/>
        <v>0</v>
      </c>
      <c r="Z237" s="39"/>
      <c r="AA237" s="39"/>
      <c r="AB237" s="39"/>
      <c r="AC237" s="39"/>
      <c r="AD237" s="39"/>
      <c r="AE237" s="39">
        <f t="shared" si="85"/>
        <v>0</v>
      </c>
      <c r="AF237" s="39">
        <f t="shared" si="101"/>
        <v>0</v>
      </c>
      <c r="AG237" s="39">
        <f t="shared" si="102"/>
        <v>0</v>
      </c>
      <c r="AH237" s="39">
        <f t="shared" si="86"/>
        <v>0</v>
      </c>
      <c r="AJ237" s="39">
        <f t="shared" si="103"/>
        <v>0.32661504285824744</v>
      </c>
      <c r="AK237" s="39">
        <f t="shared" si="87"/>
        <v>0.13087878198227909</v>
      </c>
      <c r="AL237" s="39">
        <f t="shared" si="88"/>
        <v>0.18658813596992907</v>
      </c>
      <c r="AM237" s="39"/>
      <c r="AS237" s="39"/>
      <c r="AT237" s="39">
        <f t="shared" si="104"/>
        <v>7.6258978204963482E-2</v>
      </c>
      <c r="AU237" s="39">
        <f t="shared" si="105"/>
        <v>0.24466261779163204</v>
      </c>
      <c r="AW237" s="38">
        <f t="shared" si="106"/>
        <v>876.75235644696511</v>
      </c>
      <c r="AX237" s="38">
        <f t="shared" si="109"/>
        <v>351.32576720195073</v>
      </c>
      <c r="AY237" s="38">
        <f t="shared" si="110"/>
        <v>500.86972867223881</v>
      </c>
      <c r="AZ237" s="38">
        <f t="shared" si="89"/>
        <v>0</v>
      </c>
      <c r="BA237" s="38">
        <f t="shared" si="90"/>
        <v>0</v>
      </c>
      <c r="BB237" s="38">
        <f t="shared" si="91"/>
        <v>0</v>
      </c>
      <c r="BC237" s="38">
        <f t="shared" si="92"/>
        <v>0</v>
      </c>
      <c r="BD237" s="38">
        <f t="shared" si="93"/>
        <v>0</v>
      </c>
      <c r="BE237" s="38">
        <f t="shared" si="94"/>
        <v>0</v>
      </c>
      <c r="BF237" s="38">
        <f t="shared" si="95"/>
        <v>0</v>
      </c>
      <c r="BG237" s="38">
        <f t="shared" si="107"/>
        <v>204.70655073427579</v>
      </c>
      <c r="BH237" s="38">
        <f t="shared" si="108"/>
        <v>656.76254469514538</v>
      </c>
      <c r="BI237" s="61">
        <f t="shared" si="96"/>
        <v>2590.4169477505757</v>
      </c>
    </row>
    <row r="238" spans="1:61" x14ac:dyDescent="0.3">
      <c r="A238" s="84" t="s">
        <v>1538</v>
      </c>
      <c r="B238" s="84" t="s">
        <v>163</v>
      </c>
      <c r="C238" s="84" t="s">
        <v>163</v>
      </c>
      <c r="D238" s="63">
        <f>VLOOKUP(B238,Площадь!$D$2:$E$795,2,0)</f>
        <v>58.6</v>
      </c>
      <c r="E238" s="72"/>
      <c r="F238" s="87">
        <v>31</v>
      </c>
      <c r="G238" s="87">
        <v>29</v>
      </c>
      <c r="H238" s="87">
        <v>31</v>
      </c>
      <c r="I238" s="87"/>
      <c r="J238" s="88"/>
      <c r="K238" s="88"/>
      <c r="L238" s="88"/>
      <c r="M238" s="88"/>
      <c r="N238" s="88"/>
      <c r="O238" s="88"/>
      <c r="P238" s="88">
        <v>15</v>
      </c>
      <c r="Q238" s="88">
        <v>31</v>
      </c>
      <c r="R238">
        <f t="shared" si="84"/>
        <v>137</v>
      </c>
      <c r="S238" s="162">
        <f>VLOOKUP(C238,'Общие показания'!A:I,9,0)</f>
        <v>1.8757063895558121</v>
      </c>
      <c r="T238" s="73">
        <f>VLOOKUP(B238,'Общие показания'!$A$2:$S$795,19,0)</f>
        <v>0.94400000000000084</v>
      </c>
      <c r="U238" s="39">
        <f t="shared" si="97"/>
        <v>0.76977074723403383</v>
      </c>
      <c r="V238" s="39">
        <f t="shared" si="98"/>
        <v>0.59438233057127976</v>
      </c>
      <c r="W238" s="39">
        <f t="shared" si="99"/>
        <v>0.51155331175049856</v>
      </c>
      <c r="X238" s="39"/>
      <c r="Y238" s="39">
        <f t="shared" si="100"/>
        <v>0</v>
      </c>
      <c r="Z238" s="39"/>
      <c r="AA238" s="39"/>
      <c r="AB238" s="39"/>
      <c r="AC238" s="39"/>
      <c r="AD238" s="39"/>
      <c r="AE238" s="39">
        <f t="shared" si="85"/>
        <v>0</v>
      </c>
      <c r="AF238" s="39">
        <f t="shared" si="101"/>
        <v>0.29398570284916692</v>
      </c>
      <c r="AG238" s="39">
        <f t="shared" si="102"/>
        <v>0.65001429715083392</v>
      </c>
      <c r="AH238" s="39">
        <f t="shared" si="86"/>
        <v>0</v>
      </c>
      <c r="AJ238" s="39">
        <f t="shared" si="103"/>
        <v>0.84315601372217186</v>
      </c>
      <c r="AK238" s="39">
        <f t="shared" si="87"/>
        <v>0.33786328740799804</v>
      </c>
      <c r="AL238" s="39">
        <f t="shared" si="88"/>
        <v>0.48167686201928828</v>
      </c>
      <c r="AM238" s="39"/>
      <c r="AS238" s="39"/>
      <c r="AT238" s="39">
        <f t="shared" si="104"/>
        <v>0.1968623842647956</v>
      </c>
      <c r="AU238" s="39">
        <f t="shared" si="105"/>
        <v>0.63159600892465362</v>
      </c>
      <c r="AW238" s="38">
        <f t="shared" si="106"/>
        <v>4329.6760800404008</v>
      </c>
      <c r="AX238" s="38">
        <f t="shared" si="109"/>
        <v>2502.4828470788543</v>
      </c>
      <c r="AY238" s="38">
        <f t="shared" si="110"/>
        <v>2666.1873492606651</v>
      </c>
      <c r="AZ238" s="38">
        <f t="shared" si="89"/>
        <v>0</v>
      </c>
      <c r="BA238" s="38">
        <f t="shared" si="90"/>
        <v>0</v>
      </c>
      <c r="BB238" s="38">
        <f t="shared" si="91"/>
        <v>0</v>
      </c>
      <c r="BC238" s="38">
        <f t="shared" si="92"/>
        <v>0</v>
      </c>
      <c r="BD238" s="38">
        <f t="shared" si="93"/>
        <v>0</v>
      </c>
      <c r="BE238" s="38">
        <f t="shared" si="94"/>
        <v>0</v>
      </c>
      <c r="BF238" s="38">
        <f t="shared" si="95"/>
        <v>0</v>
      </c>
      <c r="BG238" s="38">
        <f t="shared" si="107"/>
        <v>1317.6129711252365</v>
      </c>
      <c r="BH238" s="38">
        <f t="shared" si="108"/>
        <v>3440.3034412167958</v>
      </c>
      <c r="BI238" s="61">
        <f t="shared" si="96"/>
        <v>14256.262688721952</v>
      </c>
    </row>
    <row r="239" spans="1:61" x14ac:dyDescent="0.3">
      <c r="A239" s="84" t="s">
        <v>1226</v>
      </c>
      <c r="B239" s="84" t="s">
        <v>227</v>
      </c>
      <c r="C239" s="84" t="s">
        <v>227</v>
      </c>
      <c r="D239" s="63">
        <f>VLOOKUP(B239,Площадь!$D$2:$E$795,2,0)</f>
        <v>58.6</v>
      </c>
      <c r="E239" s="72"/>
      <c r="F239" s="87">
        <v>31</v>
      </c>
      <c r="G239" s="87">
        <v>29</v>
      </c>
      <c r="H239" s="87">
        <v>31</v>
      </c>
      <c r="I239" s="87"/>
      <c r="J239" s="88"/>
      <c r="K239" s="88"/>
      <c r="L239" s="88"/>
      <c r="M239" s="88"/>
      <c r="N239" s="88"/>
      <c r="O239" s="88"/>
      <c r="P239" s="88">
        <v>15</v>
      </c>
      <c r="Q239" s="88">
        <v>31</v>
      </c>
      <c r="R239">
        <f t="shared" si="84"/>
        <v>137</v>
      </c>
      <c r="S239" s="162">
        <f>VLOOKUP(C239,'Общие показания'!A:I,9,0)</f>
        <v>1.8000000000000016E-2</v>
      </c>
      <c r="T239" s="73">
        <f>VLOOKUP(B239,'Общие показания'!$A$2:$S$795,19,0)</f>
        <v>0.10299999999999998</v>
      </c>
      <c r="U239" s="39">
        <f t="shared" si="97"/>
        <v>7.387016180871381E-3</v>
      </c>
      <c r="V239" s="39">
        <f t="shared" si="98"/>
        <v>5.7039214718550149E-3</v>
      </c>
      <c r="W239" s="39">
        <f t="shared" si="99"/>
        <v>4.9090623472736201E-3</v>
      </c>
      <c r="X239" s="39"/>
      <c r="Y239" s="39">
        <f t="shared" si="100"/>
        <v>0</v>
      </c>
      <c r="Z239" s="39"/>
      <c r="AA239" s="39"/>
      <c r="AB239" s="39"/>
      <c r="AC239" s="39"/>
      <c r="AD239" s="39"/>
      <c r="AE239" s="39">
        <f t="shared" si="85"/>
        <v>0</v>
      </c>
      <c r="AF239" s="39">
        <f t="shared" si="101"/>
        <v>3.20768298659578E-2</v>
      </c>
      <c r="AG239" s="39">
        <f t="shared" si="102"/>
        <v>7.0923170134042188E-2</v>
      </c>
      <c r="AH239" s="39">
        <f t="shared" si="86"/>
        <v>0</v>
      </c>
      <c r="AJ239" s="39">
        <f t="shared" si="103"/>
        <v>0.84315601372217186</v>
      </c>
      <c r="AK239" s="39">
        <f t="shared" si="87"/>
        <v>0.33786328740799804</v>
      </c>
      <c r="AL239" s="39">
        <f t="shared" si="88"/>
        <v>0.48167686201928828</v>
      </c>
      <c r="AM239" s="39"/>
      <c r="AS239" s="39"/>
      <c r="AT239" s="39">
        <f t="shared" si="104"/>
        <v>0.1968623842647956</v>
      </c>
      <c r="AU239" s="39">
        <f t="shared" si="105"/>
        <v>0.63159600892465362</v>
      </c>
      <c r="AW239" s="38">
        <f t="shared" si="106"/>
        <v>2283.163687750533</v>
      </c>
      <c r="AX239" s="38">
        <f t="shared" si="109"/>
        <v>922.25807282872233</v>
      </c>
      <c r="AY239" s="38">
        <f t="shared" si="110"/>
        <v>1306.171791932624</v>
      </c>
      <c r="AZ239" s="38">
        <f t="shared" si="89"/>
        <v>0</v>
      </c>
      <c r="BA239" s="38">
        <f t="shared" si="90"/>
        <v>0</v>
      </c>
      <c r="BB239" s="38">
        <f t="shared" si="91"/>
        <v>0</v>
      </c>
      <c r="BC239" s="38">
        <f t="shared" si="92"/>
        <v>0</v>
      </c>
      <c r="BD239" s="38">
        <f t="shared" si="93"/>
        <v>0</v>
      </c>
      <c r="BE239" s="38">
        <f t="shared" si="94"/>
        <v>0</v>
      </c>
      <c r="BF239" s="38">
        <f t="shared" si="95"/>
        <v>0</v>
      </c>
      <c r="BG239" s="38">
        <f t="shared" si="107"/>
        <v>614.55526884402923</v>
      </c>
      <c r="BH239" s="38">
        <f t="shared" si="108"/>
        <v>1885.8143834980006</v>
      </c>
      <c r="BI239" s="61">
        <f t="shared" si="96"/>
        <v>7011.9632048539097</v>
      </c>
    </row>
    <row r="240" spans="1:61" x14ac:dyDescent="0.3">
      <c r="A240" s="84" t="s">
        <v>1153</v>
      </c>
      <c r="B240" s="84" t="s">
        <v>121</v>
      </c>
      <c r="C240" s="84" t="s">
        <v>121</v>
      </c>
      <c r="D240" s="63">
        <f>VLOOKUP(B240,Площадь!$D$2:$E$795,2,0)</f>
        <v>69.8</v>
      </c>
      <c r="E240" s="72"/>
      <c r="F240" s="87">
        <v>31</v>
      </c>
      <c r="G240" s="87">
        <v>29</v>
      </c>
      <c r="H240" s="87">
        <v>31</v>
      </c>
      <c r="I240" s="87"/>
      <c r="J240" s="88"/>
      <c r="K240" s="88"/>
      <c r="L240" s="88"/>
      <c r="M240" s="88"/>
      <c r="N240" s="88"/>
      <c r="O240" s="88"/>
      <c r="P240" s="88">
        <v>15</v>
      </c>
      <c r="Q240" s="88">
        <v>31</v>
      </c>
      <c r="R240">
        <f t="shared" si="84"/>
        <v>137</v>
      </c>
      <c r="S240" s="162">
        <f>VLOOKUP(C240,'Общие показания'!A:I,9,0)</f>
        <v>2.9990000000000001</v>
      </c>
      <c r="T240" s="73">
        <f>VLOOKUP(B240,'Общие показания'!$A$2:$S$795,19,0)</f>
        <v>0</v>
      </c>
      <c r="U240" s="39">
        <f t="shared" si="97"/>
        <v>1.2307589736907363</v>
      </c>
      <c r="V240" s="39">
        <f t="shared" si="98"/>
        <v>0.95033669411628752</v>
      </c>
      <c r="W240" s="39">
        <f t="shared" si="99"/>
        <v>0.81790433219297631</v>
      </c>
      <c r="X240" s="39"/>
      <c r="Y240" s="39">
        <f t="shared" si="100"/>
        <v>0</v>
      </c>
      <c r="Z240" s="39"/>
      <c r="AA240" s="39"/>
      <c r="AB240" s="39"/>
      <c r="AC240" s="39"/>
      <c r="AD240" s="39"/>
      <c r="AE240" s="39">
        <f t="shared" si="85"/>
        <v>0</v>
      </c>
      <c r="AF240" s="39">
        <f t="shared" si="101"/>
        <v>0</v>
      </c>
      <c r="AG240" s="39">
        <f t="shared" si="102"/>
        <v>0</v>
      </c>
      <c r="AH240" s="39">
        <f t="shared" si="86"/>
        <v>0</v>
      </c>
      <c r="AJ240" s="39">
        <f t="shared" si="103"/>
        <v>1.0043052859694128</v>
      </c>
      <c r="AK240" s="39">
        <f t="shared" si="87"/>
        <v>0.4024378406327348</v>
      </c>
      <c r="AL240" s="39">
        <f t="shared" si="88"/>
        <v>0.57373796875335015</v>
      </c>
      <c r="AM240" s="39"/>
      <c r="AS240" s="39"/>
      <c r="AT240" s="39">
        <f t="shared" si="104"/>
        <v>0.23448795941438108</v>
      </c>
      <c r="AU240" s="39">
        <f t="shared" si="105"/>
        <v>0.75231060448704468</v>
      </c>
      <c r="AW240" s="38">
        <f t="shared" si="106"/>
        <v>5999.7170960613175</v>
      </c>
      <c r="AX240" s="38">
        <f t="shared" si="109"/>
        <v>3631.3338500988857</v>
      </c>
      <c r="AY240" s="38">
        <f t="shared" si="110"/>
        <v>3735.6689269682815</v>
      </c>
      <c r="AZ240" s="38">
        <f t="shared" si="89"/>
        <v>0</v>
      </c>
      <c r="BA240" s="38">
        <f t="shared" si="90"/>
        <v>0</v>
      </c>
      <c r="BB240" s="38">
        <f t="shared" si="91"/>
        <v>0</v>
      </c>
      <c r="BC240" s="38">
        <f t="shared" si="92"/>
        <v>0</v>
      </c>
      <c r="BD240" s="38">
        <f t="shared" si="93"/>
        <v>0</v>
      </c>
      <c r="BE240" s="38">
        <f t="shared" si="94"/>
        <v>0</v>
      </c>
      <c r="BF240" s="38">
        <f t="shared" si="95"/>
        <v>0</v>
      </c>
      <c r="BG240" s="38">
        <f t="shared" si="107"/>
        <v>629.45009873358799</v>
      </c>
      <c r="BH240" s="38">
        <f t="shared" si="108"/>
        <v>2019.4724942608434</v>
      </c>
      <c r="BI240" s="61">
        <f t="shared" si="96"/>
        <v>16015.642466122916</v>
      </c>
    </row>
    <row r="241" spans="1:61" x14ac:dyDescent="0.3">
      <c r="A241" s="84" t="s">
        <v>575</v>
      </c>
      <c r="B241" s="84" t="s">
        <v>59</v>
      </c>
      <c r="C241" s="84" t="s">
        <v>59</v>
      </c>
      <c r="D241" s="63">
        <f>VLOOKUP(B241,Площадь!$D$2:$E$795,2,0)</f>
        <v>72.599999999999994</v>
      </c>
      <c r="E241" s="72"/>
      <c r="F241" s="87">
        <v>31</v>
      </c>
      <c r="G241" s="87">
        <v>29</v>
      </c>
      <c r="H241" s="87">
        <v>31</v>
      </c>
      <c r="I241" s="87"/>
      <c r="J241" s="88"/>
      <c r="K241" s="88"/>
      <c r="L241" s="88"/>
      <c r="M241" s="88"/>
      <c r="N241" s="88"/>
      <c r="O241" s="88"/>
      <c r="P241" s="88">
        <v>15</v>
      </c>
      <c r="Q241" s="88">
        <v>31</v>
      </c>
      <c r="R241">
        <f t="shared" si="84"/>
        <v>137</v>
      </c>
      <c r="S241" s="162">
        <f>VLOOKUP(C241,'Общие показания'!A:I,9,0)</f>
        <v>2.323827369995767</v>
      </c>
      <c r="T241" s="73">
        <f>VLOOKUP(B241,'Общие показания'!$A$2:$S$795,19,0)</f>
        <v>1.0180000000000007</v>
      </c>
      <c r="U241" s="39">
        <f t="shared" si="97"/>
        <v>0.95367502131725002</v>
      </c>
      <c r="V241" s="39">
        <f t="shared" si="98"/>
        <v>0.73638493514462289</v>
      </c>
      <c r="W241" s="39">
        <f t="shared" si="99"/>
        <v>0.63376741353389399</v>
      </c>
      <c r="X241" s="39"/>
      <c r="Y241" s="39">
        <f t="shared" si="100"/>
        <v>0</v>
      </c>
      <c r="Z241" s="39"/>
      <c r="AA241" s="39"/>
      <c r="AB241" s="39"/>
      <c r="AC241" s="39"/>
      <c r="AD241" s="39"/>
      <c r="AE241" s="39">
        <f t="shared" si="85"/>
        <v>0</v>
      </c>
      <c r="AF241" s="39">
        <f t="shared" si="101"/>
        <v>0.31703119226742782</v>
      </c>
      <c r="AG241" s="39">
        <f t="shared" si="102"/>
        <v>0.70096880773257286</v>
      </c>
      <c r="AH241" s="39">
        <f t="shared" si="86"/>
        <v>0</v>
      </c>
      <c r="AJ241" s="39">
        <f t="shared" si="103"/>
        <v>1.044592604031223</v>
      </c>
      <c r="AK241" s="39">
        <f t="shared" si="87"/>
        <v>0.418581478938919</v>
      </c>
      <c r="AL241" s="39">
        <f t="shared" si="88"/>
        <v>0.59675324543686559</v>
      </c>
      <c r="AM241" s="39"/>
      <c r="AS241" s="39"/>
      <c r="AT241" s="39">
        <f t="shared" si="104"/>
        <v>0.24389435320177744</v>
      </c>
      <c r="AU241" s="39">
        <f t="shared" si="105"/>
        <v>0.78248925337764252</v>
      </c>
      <c r="AW241" s="38">
        <f t="shared" si="106"/>
        <v>5364.0696827804277</v>
      </c>
      <c r="AX241" s="38">
        <f t="shared" si="109"/>
        <v>3100.3456433092965</v>
      </c>
      <c r="AY241" s="38">
        <f t="shared" si="110"/>
        <v>3303.1604361147483</v>
      </c>
      <c r="AZ241" s="38">
        <f t="shared" si="89"/>
        <v>0</v>
      </c>
      <c r="BA241" s="38">
        <f t="shared" si="90"/>
        <v>0</v>
      </c>
      <c r="BB241" s="38">
        <f t="shared" si="91"/>
        <v>0</v>
      </c>
      <c r="BC241" s="38">
        <f t="shared" si="92"/>
        <v>0</v>
      </c>
      <c r="BD241" s="38">
        <f t="shared" si="93"/>
        <v>0</v>
      </c>
      <c r="BE241" s="38">
        <f t="shared" si="94"/>
        <v>0</v>
      </c>
      <c r="BF241" s="38">
        <f t="shared" si="95"/>
        <v>0</v>
      </c>
      <c r="BG241" s="38">
        <f t="shared" si="107"/>
        <v>1505.726097235716</v>
      </c>
      <c r="BH241" s="38">
        <f t="shared" si="108"/>
        <v>3982.1354809218178</v>
      </c>
      <c r="BI241" s="61">
        <f t="shared" si="96"/>
        <v>17255.437340362008</v>
      </c>
    </row>
    <row r="242" spans="1:61" x14ac:dyDescent="0.3">
      <c r="A242" s="84" t="s">
        <v>509</v>
      </c>
      <c r="B242" s="84" t="s">
        <v>40</v>
      </c>
      <c r="C242" s="84" t="s">
        <v>40</v>
      </c>
      <c r="D242" s="63">
        <f>VLOOKUP(B242,Площадь!$D$2:$E$795,2,0)</f>
        <v>57.1</v>
      </c>
      <c r="E242" s="72"/>
      <c r="F242" s="87">
        <v>31</v>
      </c>
      <c r="G242" s="87">
        <v>29</v>
      </c>
      <c r="H242" s="87">
        <v>31</v>
      </c>
      <c r="I242" s="87"/>
      <c r="J242" s="88"/>
      <c r="K242" s="88"/>
      <c r="L242" s="88"/>
      <c r="M242" s="88"/>
      <c r="N242" s="88"/>
      <c r="O242" s="88"/>
      <c r="P242" s="88">
        <v>15</v>
      </c>
      <c r="Q242" s="88">
        <v>31</v>
      </c>
      <c r="R242">
        <f t="shared" si="84"/>
        <v>137</v>
      </c>
      <c r="S242" s="162">
        <f>VLOOKUP(C242,'Общие показания'!A:I,9,0)</f>
        <v>1.827693427365817</v>
      </c>
      <c r="T242" s="73">
        <f>VLOOKUP(B242,'Общие показания'!$A$2:$S$795,19,0)</f>
        <v>1.0760000000000005</v>
      </c>
      <c r="U242" s="39">
        <f t="shared" si="97"/>
        <v>0.75006671786797496</v>
      </c>
      <c r="V242" s="39">
        <f t="shared" si="98"/>
        <v>0.57916776579556439</v>
      </c>
      <c r="W242" s="39">
        <f t="shared" si="99"/>
        <v>0.49845894370227761</v>
      </c>
      <c r="X242" s="39"/>
      <c r="Y242" s="39">
        <f t="shared" si="100"/>
        <v>0</v>
      </c>
      <c r="Z242" s="39"/>
      <c r="AA242" s="39"/>
      <c r="AB242" s="39"/>
      <c r="AC242" s="39"/>
      <c r="AD242" s="39"/>
      <c r="AE242" s="39">
        <f t="shared" si="85"/>
        <v>0</v>
      </c>
      <c r="AF242" s="39">
        <f t="shared" si="101"/>
        <v>0.33509387316282147</v>
      </c>
      <c r="AG242" s="39">
        <f t="shared" si="102"/>
        <v>0.74090612683717905</v>
      </c>
      <c r="AH242" s="39">
        <f t="shared" si="86"/>
        <v>0</v>
      </c>
      <c r="AJ242" s="39">
        <f t="shared" si="103"/>
        <v>0.82157352190334498</v>
      </c>
      <c r="AK242" s="39">
        <f t="shared" si="87"/>
        <v>0.32921490974397077</v>
      </c>
      <c r="AL242" s="39">
        <f t="shared" si="88"/>
        <v>0.46934724951026213</v>
      </c>
      <c r="AM242" s="39"/>
      <c r="AS242" s="39"/>
      <c r="AT242" s="39">
        <f t="shared" si="104"/>
        <v>0.19182324473583326</v>
      </c>
      <c r="AU242" s="39">
        <f t="shared" si="105"/>
        <v>0.61542887559040482</v>
      </c>
      <c r="AW242" s="38">
        <f t="shared" si="106"/>
        <v>4218.848194032541</v>
      </c>
      <c r="AX242" s="38">
        <f t="shared" si="109"/>
        <v>2438.4261189113067</v>
      </c>
      <c r="AY242" s="38">
        <f t="shared" si="110"/>
        <v>2597.9402328120132</v>
      </c>
      <c r="AZ242" s="38">
        <f t="shared" si="89"/>
        <v>0</v>
      </c>
      <c r="BA242" s="38">
        <f t="shared" si="90"/>
        <v>0</v>
      </c>
      <c r="BB242" s="38">
        <f t="shared" si="91"/>
        <v>0</v>
      </c>
      <c r="BC242" s="38">
        <f t="shared" si="92"/>
        <v>0</v>
      </c>
      <c r="BD242" s="38">
        <f t="shared" si="93"/>
        <v>0</v>
      </c>
      <c r="BE242" s="38">
        <f t="shared" si="94"/>
        <v>0</v>
      </c>
      <c r="BF242" s="38">
        <f t="shared" si="95"/>
        <v>0</v>
      </c>
      <c r="BG242" s="38">
        <f t="shared" si="107"/>
        <v>1414.4352346024327</v>
      </c>
      <c r="BH242" s="38">
        <f t="shared" si="108"/>
        <v>3640.8914271165095</v>
      </c>
      <c r="BI242" s="61">
        <f t="shared" si="96"/>
        <v>14310.541207474806</v>
      </c>
    </row>
    <row r="243" spans="1:61" x14ac:dyDescent="0.3">
      <c r="A243" s="84" t="s">
        <v>1082</v>
      </c>
      <c r="B243" s="84" t="s">
        <v>134</v>
      </c>
      <c r="C243" s="84" t="s">
        <v>134</v>
      </c>
      <c r="D243" s="63">
        <f>VLOOKUP(B243,Площадь!$D$2:$E$795,2,0)</f>
        <v>33.1</v>
      </c>
      <c r="E243" s="72"/>
      <c r="F243" s="87">
        <v>31</v>
      </c>
      <c r="G243" s="87">
        <v>29</v>
      </c>
      <c r="H243" s="87">
        <v>31</v>
      </c>
      <c r="I243" s="87"/>
      <c r="J243" s="88"/>
      <c r="K243" s="88"/>
      <c r="L243" s="88"/>
      <c r="M243" s="88"/>
      <c r="N243" s="88"/>
      <c r="O243" s="88"/>
      <c r="P243" s="88">
        <v>15</v>
      </c>
      <c r="Q243" s="88">
        <v>31</v>
      </c>
      <c r="R243">
        <f t="shared" si="84"/>
        <v>137</v>
      </c>
      <c r="S243" s="162">
        <f>VLOOKUP(C243,'Общие показания'!A:I,9,0)</f>
        <v>0.45599999999999996</v>
      </c>
      <c r="T243" s="73">
        <f>VLOOKUP(B243,'Общие показания'!$A$2:$S$795,19,0)</f>
        <v>0.10800000000000054</v>
      </c>
      <c r="U243" s="39">
        <f t="shared" si="97"/>
        <v>0.18713774324874147</v>
      </c>
      <c r="V243" s="39">
        <f t="shared" si="98"/>
        <v>0.14449934395366024</v>
      </c>
      <c r="W243" s="39">
        <f t="shared" si="99"/>
        <v>0.12436291279759824</v>
      </c>
      <c r="X243" s="39"/>
      <c r="Y243" s="39">
        <f t="shared" si="100"/>
        <v>0</v>
      </c>
      <c r="Z243" s="39"/>
      <c r="AA243" s="39"/>
      <c r="AB243" s="39"/>
      <c r="AC243" s="39"/>
      <c r="AD243" s="39"/>
      <c r="AE243" s="39">
        <f t="shared" si="85"/>
        <v>0</v>
      </c>
      <c r="AF243" s="39">
        <f t="shared" si="101"/>
        <v>3.3633957529353983E-2</v>
      </c>
      <c r="AG243" s="39">
        <f t="shared" si="102"/>
        <v>7.4366042470646571E-2</v>
      </c>
      <c r="AH243" s="39">
        <f t="shared" si="86"/>
        <v>0</v>
      </c>
      <c r="AJ243" s="39">
        <f t="shared" si="103"/>
        <v>0.47625365280211412</v>
      </c>
      <c r="AK243" s="39">
        <f t="shared" si="87"/>
        <v>0.19084086711953471</v>
      </c>
      <c r="AL243" s="39">
        <f t="shared" si="88"/>
        <v>0.27207344936584371</v>
      </c>
      <c r="AM243" s="39"/>
      <c r="AS243" s="39"/>
      <c r="AT243" s="39">
        <f t="shared" si="104"/>
        <v>0.11119701227243574</v>
      </c>
      <c r="AU243" s="39">
        <f t="shared" si="105"/>
        <v>0.35675474224242382</v>
      </c>
      <c r="AW243" s="38">
        <f t="shared" si="106"/>
        <v>1780.781327903075</v>
      </c>
      <c r="AX243" s="38">
        <f t="shared" si="109"/>
        <v>900.17384899644162</v>
      </c>
      <c r="AY243" s="38">
        <f t="shared" si="110"/>
        <v>1064.1779131370572</v>
      </c>
      <c r="AZ243" s="38">
        <f t="shared" si="89"/>
        <v>0</v>
      </c>
      <c r="BA243" s="38">
        <f t="shared" si="90"/>
        <v>0</v>
      </c>
      <c r="BB243" s="38">
        <f t="shared" si="91"/>
        <v>0</v>
      </c>
      <c r="BC243" s="38">
        <f t="shared" si="92"/>
        <v>0</v>
      </c>
      <c r="BD243" s="38">
        <f t="shared" si="93"/>
        <v>0</v>
      </c>
      <c r="BE243" s="38">
        <f t="shared" si="94"/>
        <v>0</v>
      </c>
      <c r="BF243" s="38">
        <f t="shared" si="95"/>
        <v>0</v>
      </c>
      <c r="BG243" s="38">
        <f t="shared" si="107"/>
        <v>388.77846209713226</v>
      </c>
      <c r="BH243" s="38">
        <f t="shared" si="108"/>
        <v>1157.2833896523775</v>
      </c>
      <c r="BI243" s="61">
        <f t="shared" si="96"/>
        <v>5291.1949417860833</v>
      </c>
    </row>
    <row r="244" spans="1:61" x14ac:dyDescent="0.3">
      <c r="A244" s="84" t="s">
        <v>1993</v>
      </c>
      <c r="B244" s="84" t="s">
        <v>35</v>
      </c>
      <c r="C244" s="84" t="s">
        <v>35</v>
      </c>
      <c r="D244" s="63">
        <f>VLOOKUP(B244,Площадь!$D$2:$E$795,2,0)</f>
        <v>36.700000000000003</v>
      </c>
      <c r="E244" s="72"/>
      <c r="F244" s="87">
        <v>31</v>
      </c>
      <c r="G244" s="87">
        <v>29</v>
      </c>
      <c r="H244" s="87">
        <v>31</v>
      </c>
      <c r="I244" s="87"/>
      <c r="J244" s="88"/>
      <c r="K244" s="88"/>
      <c r="L244" s="88"/>
      <c r="M244" s="88"/>
      <c r="N244" s="88"/>
      <c r="O244" s="88"/>
      <c r="P244" s="88">
        <v>15</v>
      </c>
      <c r="Q244" s="88">
        <v>31</v>
      </c>
      <c r="R244">
        <f t="shared" si="84"/>
        <v>137</v>
      </c>
      <c r="S244" s="162">
        <f>VLOOKUP(C244,'Общие показания'!A:I,9,0)</f>
        <v>1.1747171415818825</v>
      </c>
      <c r="T244" s="73">
        <f>VLOOKUP(B244,'Общие показания'!$A$2:$S$795,19,0)</f>
        <v>0.51652882761364627</v>
      </c>
      <c r="U244" s="39">
        <f t="shared" si="97"/>
        <v>0.48209191848957417</v>
      </c>
      <c r="V244" s="39">
        <f t="shared" si="98"/>
        <v>0.37224968484583565</v>
      </c>
      <c r="W244" s="39">
        <f t="shared" si="99"/>
        <v>0.32037553824647264</v>
      </c>
      <c r="X244" s="39"/>
      <c r="Y244" s="39">
        <f t="shared" si="100"/>
        <v>0</v>
      </c>
      <c r="Z244" s="39"/>
      <c r="AA244" s="39"/>
      <c r="AB244" s="39"/>
      <c r="AC244" s="39"/>
      <c r="AD244" s="39"/>
      <c r="AE244" s="39">
        <f t="shared" si="85"/>
        <v>0</v>
      </c>
      <c r="AF244" s="39">
        <f t="shared" si="101"/>
        <v>0.16086026528374348</v>
      </c>
      <c r="AG244" s="39">
        <f t="shared" si="102"/>
        <v>0.35566856232990279</v>
      </c>
      <c r="AH244" s="39">
        <f t="shared" si="86"/>
        <v>0</v>
      </c>
      <c r="AJ244" s="39">
        <f t="shared" si="103"/>
        <v>0.52805163316729875</v>
      </c>
      <c r="AK244" s="39">
        <f t="shared" si="87"/>
        <v>0.21159697351320014</v>
      </c>
      <c r="AL244" s="39">
        <f t="shared" si="88"/>
        <v>0.30166451938750649</v>
      </c>
      <c r="AM244" s="39"/>
      <c r="AS244" s="39"/>
      <c r="AT244" s="39">
        <f t="shared" si="104"/>
        <v>0.12329094714194537</v>
      </c>
      <c r="AU244" s="39">
        <f t="shared" si="105"/>
        <v>0.39555586224462097</v>
      </c>
      <c r="AW244" s="38">
        <f t="shared" si="106"/>
        <v>2711.5889443256433</v>
      </c>
      <c r="AX244" s="38">
        <f t="shared" si="109"/>
        <v>1567.2546158326616</v>
      </c>
      <c r="AY244" s="38">
        <f t="shared" si="110"/>
        <v>1669.7794491103482</v>
      </c>
      <c r="AZ244" s="38">
        <f t="shared" si="89"/>
        <v>0</v>
      </c>
      <c r="BA244" s="38">
        <f t="shared" si="90"/>
        <v>0</v>
      </c>
      <c r="BB244" s="38">
        <f t="shared" si="91"/>
        <v>0</v>
      </c>
      <c r="BC244" s="38">
        <f t="shared" si="92"/>
        <v>0</v>
      </c>
      <c r="BD244" s="38">
        <f t="shared" si="93"/>
        <v>0</v>
      </c>
      <c r="BE244" s="38">
        <f t="shared" si="94"/>
        <v>0</v>
      </c>
      <c r="BF244" s="38">
        <f t="shared" si="95"/>
        <v>0</v>
      </c>
      <c r="BG244" s="38">
        <f t="shared" si="107"/>
        <v>762.76414858702219</v>
      </c>
      <c r="BH244" s="38">
        <f t="shared" si="108"/>
        <v>2016.5567963508688</v>
      </c>
      <c r="BI244" s="61">
        <f t="shared" si="96"/>
        <v>8727.9439542065447</v>
      </c>
    </row>
    <row r="245" spans="1:61" x14ac:dyDescent="0.3">
      <c r="A245" s="84" t="s">
        <v>1132</v>
      </c>
      <c r="B245" s="84" t="s">
        <v>155</v>
      </c>
      <c r="C245" s="84" t="s">
        <v>155</v>
      </c>
      <c r="D245" s="63">
        <f>VLOOKUP(B245,Площадь!$D$2:$E$795,2,0)</f>
        <v>78.400000000000006</v>
      </c>
      <c r="E245" s="72"/>
      <c r="F245" s="87">
        <v>31</v>
      </c>
      <c r="G245" s="87">
        <v>29</v>
      </c>
      <c r="H245" s="87">
        <v>31</v>
      </c>
      <c r="I245" s="87"/>
      <c r="J245" s="88"/>
      <c r="K245" s="88"/>
      <c r="L245" s="88"/>
      <c r="M245" s="88"/>
      <c r="N245" s="88"/>
      <c r="O245" s="88"/>
      <c r="P245" s="88">
        <v>15</v>
      </c>
      <c r="Q245" s="88">
        <v>31</v>
      </c>
      <c r="R245">
        <f t="shared" si="84"/>
        <v>137</v>
      </c>
      <c r="S245" s="162">
        <f>VLOOKUP(C245,'Общие показания'!A:I,9,0)</f>
        <v>2.5094774904637491</v>
      </c>
      <c r="T245" s="73">
        <f>VLOOKUP(B245,'Общие показания'!$A$2:$S$795,19,0)</f>
        <v>1.4190000000000005</v>
      </c>
      <c r="U245" s="39">
        <f t="shared" si="97"/>
        <v>1.0298639348660115</v>
      </c>
      <c r="V245" s="39">
        <f t="shared" si="98"/>
        <v>0.79521458561072256</v>
      </c>
      <c r="W245" s="39">
        <f t="shared" si="99"/>
        <v>0.68439896998701522</v>
      </c>
      <c r="X245" s="39"/>
      <c r="Y245" s="39">
        <f t="shared" si="100"/>
        <v>0</v>
      </c>
      <c r="Z245" s="39"/>
      <c r="AA245" s="39"/>
      <c r="AB245" s="39"/>
      <c r="AC245" s="39"/>
      <c r="AD245" s="39"/>
      <c r="AE245" s="39">
        <f t="shared" si="85"/>
        <v>0</v>
      </c>
      <c r="AF245" s="39">
        <f t="shared" si="101"/>
        <v>0.44191283087178773</v>
      </c>
      <c r="AG245" s="39">
        <f t="shared" si="102"/>
        <v>0.97708716912821281</v>
      </c>
      <c r="AH245" s="39">
        <f t="shared" si="86"/>
        <v>0</v>
      </c>
      <c r="AJ245" s="39">
        <f t="shared" si="103"/>
        <v>1.1280449057306874</v>
      </c>
      <c r="AK245" s="39">
        <f t="shared" si="87"/>
        <v>0.45202187257315779</v>
      </c>
      <c r="AL245" s="39">
        <f t="shared" si="88"/>
        <v>0.64442774713843354</v>
      </c>
      <c r="AM245" s="39"/>
      <c r="AS245" s="39"/>
      <c r="AT245" s="39">
        <f t="shared" si="104"/>
        <v>0.26337902604709856</v>
      </c>
      <c r="AU245" s="39">
        <f t="shared" si="105"/>
        <v>0.84500216893673796</v>
      </c>
      <c r="AW245" s="38">
        <f t="shared" si="106"/>
        <v>5792.604175344155</v>
      </c>
      <c r="AX245" s="38">
        <f t="shared" si="109"/>
        <v>3348.0316588904811</v>
      </c>
      <c r="AY245" s="38">
        <f t="shared" si="110"/>
        <v>3567.0492863828695</v>
      </c>
      <c r="AZ245" s="38">
        <f t="shared" si="89"/>
        <v>0</v>
      </c>
      <c r="BA245" s="38">
        <f t="shared" si="90"/>
        <v>0</v>
      </c>
      <c r="BB245" s="38">
        <f t="shared" si="91"/>
        <v>0</v>
      </c>
      <c r="BC245" s="38">
        <f t="shared" si="92"/>
        <v>0</v>
      </c>
      <c r="BD245" s="38">
        <f t="shared" si="93"/>
        <v>0</v>
      </c>
      <c r="BE245" s="38">
        <f t="shared" si="94"/>
        <v>0</v>
      </c>
      <c r="BF245" s="38">
        <f t="shared" si="95"/>
        <v>0</v>
      </c>
      <c r="BG245" s="38">
        <f t="shared" si="107"/>
        <v>1893.2572490387818</v>
      </c>
      <c r="BH245" s="38">
        <f t="shared" si="108"/>
        <v>4891.1437355280314</v>
      </c>
      <c r="BI245" s="61">
        <f t="shared" si="96"/>
        <v>19492.086105184317</v>
      </c>
    </row>
    <row r="246" spans="1:61" x14ac:dyDescent="0.3">
      <c r="A246" s="84" t="s">
        <v>1438</v>
      </c>
      <c r="B246" s="84" t="s">
        <v>341</v>
      </c>
      <c r="C246" s="84" t="s">
        <v>341</v>
      </c>
      <c r="D246" s="63">
        <f>VLOOKUP(B246,Площадь!$D$2:$E$795,2,0)</f>
        <v>79.599999999999994</v>
      </c>
      <c r="E246" s="72"/>
      <c r="F246" s="87">
        <v>31</v>
      </c>
      <c r="G246" s="87">
        <v>29</v>
      </c>
      <c r="H246" s="87">
        <v>31</v>
      </c>
      <c r="I246" s="87"/>
      <c r="J246" s="88"/>
      <c r="K246" s="88"/>
      <c r="L246" s="88"/>
      <c r="M246" s="88"/>
      <c r="N246" s="88"/>
      <c r="O246" s="88"/>
      <c r="P246" s="88">
        <v>15</v>
      </c>
      <c r="Q246" s="88">
        <v>31</v>
      </c>
      <c r="R246">
        <f t="shared" si="84"/>
        <v>137</v>
      </c>
      <c r="S246" s="162">
        <f>VLOOKUP(C246,'Общие показания'!A:I,9,0)</f>
        <v>2.5478878602157446</v>
      </c>
      <c r="T246" s="73">
        <f>VLOOKUP(B246,'Общие показания'!$A$2:$S$795,19,0)</f>
        <v>0.95499999999999829</v>
      </c>
      <c r="U246" s="39">
        <f t="shared" si="97"/>
        <v>1.0456271583588581</v>
      </c>
      <c r="V246" s="39">
        <f t="shared" si="98"/>
        <v>0.80738623743129456</v>
      </c>
      <c r="W246" s="39">
        <f t="shared" si="99"/>
        <v>0.69487446442559186</v>
      </c>
      <c r="X246" s="39"/>
      <c r="Y246" s="39">
        <f t="shared" si="100"/>
        <v>0</v>
      </c>
      <c r="Z246" s="39"/>
      <c r="AA246" s="39"/>
      <c r="AB246" s="39"/>
      <c r="AC246" s="39"/>
      <c r="AD246" s="39"/>
      <c r="AE246" s="39">
        <f t="shared" si="85"/>
        <v>0</v>
      </c>
      <c r="AF246" s="39">
        <f t="shared" si="101"/>
        <v>0.29741138370863734</v>
      </c>
      <c r="AG246" s="39">
        <f t="shared" si="102"/>
        <v>0.65758861629136101</v>
      </c>
      <c r="AH246" s="39">
        <f t="shared" si="86"/>
        <v>0</v>
      </c>
      <c r="AJ246" s="39">
        <f t="shared" si="103"/>
        <v>1.1453108991857488</v>
      </c>
      <c r="AK246" s="39">
        <f t="shared" si="87"/>
        <v>0.45894057470437949</v>
      </c>
      <c r="AL246" s="39">
        <f t="shared" si="88"/>
        <v>0.6542914371456543</v>
      </c>
      <c r="AM246" s="39"/>
      <c r="AS246" s="39"/>
      <c r="AT246" s="39">
        <f t="shared" si="104"/>
        <v>0.26741033767026839</v>
      </c>
      <c r="AU246" s="39">
        <f t="shared" si="105"/>
        <v>0.85793587560413698</v>
      </c>
      <c r="AW246" s="38">
        <f t="shared" si="106"/>
        <v>5881.2664841504411</v>
      </c>
      <c r="AX246" s="38">
        <f t="shared" si="109"/>
        <v>3399.2770414245183</v>
      </c>
      <c r="AY246" s="38">
        <f t="shared" si="110"/>
        <v>3621.6469795417906</v>
      </c>
      <c r="AZ246" s="38">
        <f t="shared" si="89"/>
        <v>0</v>
      </c>
      <c r="BA246" s="38">
        <f t="shared" si="90"/>
        <v>0</v>
      </c>
      <c r="BB246" s="38">
        <f t="shared" si="91"/>
        <v>0</v>
      </c>
      <c r="BC246" s="38">
        <f t="shared" si="92"/>
        <v>0</v>
      </c>
      <c r="BD246" s="38">
        <f t="shared" si="93"/>
        <v>0</v>
      </c>
      <c r="BE246" s="38">
        <f t="shared" si="94"/>
        <v>0</v>
      </c>
      <c r="BF246" s="38">
        <f t="shared" si="95"/>
        <v>0</v>
      </c>
      <c r="BG246" s="38">
        <f t="shared" si="107"/>
        <v>1516.1848360006795</v>
      </c>
      <c r="BH246" s="38">
        <f t="shared" si="108"/>
        <v>4068.2133250645993</v>
      </c>
      <c r="BI246" s="61">
        <f t="shared" si="96"/>
        <v>18486.58866618203</v>
      </c>
    </row>
    <row r="247" spans="1:61" x14ac:dyDescent="0.3">
      <c r="A247" s="84" t="s">
        <v>1914</v>
      </c>
      <c r="B247" s="84" t="s">
        <v>207</v>
      </c>
      <c r="C247" s="84" t="s">
        <v>207</v>
      </c>
      <c r="D247" s="63">
        <f>VLOOKUP(B247,Площадь!$D$2:$E$795,2,0)</f>
        <v>79.599999999999994</v>
      </c>
      <c r="E247" s="72"/>
      <c r="F247" s="87">
        <v>31</v>
      </c>
      <c r="G247" s="87">
        <v>29</v>
      </c>
      <c r="H247" s="87">
        <v>31</v>
      </c>
      <c r="I247" s="87"/>
      <c r="J247" s="88"/>
      <c r="K247" s="88"/>
      <c r="L247" s="88"/>
      <c r="M247" s="88"/>
      <c r="N247" s="88"/>
      <c r="O247" s="88"/>
      <c r="P247" s="88">
        <v>15</v>
      </c>
      <c r="Q247" s="88">
        <v>31</v>
      </c>
      <c r="R247">
        <f t="shared" si="84"/>
        <v>137</v>
      </c>
      <c r="S247" s="162">
        <f>VLOOKUP(C247,'Общие показания'!A:I,9,0)</f>
        <v>2.5478878602157446</v>
      </c>
      <c r="T247" s="73">
        <f>VLOOKUP(B247,'Общие показания'!$A$2:$S$795,19,0)</f>
        <v>1.7270000000000003</v>
      </c>
      <c r="U247" s="39">
        <f t="shared" si="97"/>
        <v>1.0456271583588581</v>
      </c>
      <c r="V247" s="39">
        <f t="shared" si="98"/>
        <v>0.80738623743129456</v>
      </c>
      <c r="W247" s="39">
        <f t="shared" si="99"/>
        <v>0.69487446442559186</v>
      </c>
      <c r="X247" s="39"/>
      <c r="Y247" s="39">
        <f t="shared" si="100"/>
        <v>0</v>
      </c>
      <c r="Z247" s="39"/>
      <c r="AA247" s="39"/>
      <c r="AB247" s="39"/>
      <c r="AC247" s="39"/>
      <c r="AD247" s="39"/>
      <c r="AE247" s="39">
        <f t="shared" si="85"/>
        <v>0</v>
      </c>
      <c r="AF247" s="39">
        <f t="shared" si="101"/>
        <v>0.53783189493698191</v>
      </c>
      <c r="AG247" s="39">
        <f t="shared" si="102"/>
        <v>1.1891681050630185</v>
      </c>
      <c r="AH247" s="39">
        <f t="shared" si="86"/>
        <v>0</v>
      </c>
      <c r="AJ247" s="39">
        <f t="shared" si="103"/>
        <v>1.1453108991857488</v>
      </c>
      <c r="AK247" s="39">
        <f t="shared" si="87"/>
        <v>0.45894057470437949</v>
      </c>
      <c r="AL247" s="39">
        <f t="shared" si="88"/>
        <v>0.6542914371456543</v>
      </c>
      <c r="AM247" s="39"/>
      <c r="AS247" s="39"/>
      <c r="AT247" s="39">
        <f t="shared" si="104"/>
        <v>0.26741033767026839</v>
      </c>
      <c r="AU247" s="39">
        <f t="shared" si="105"/>
        <v>0.85793587560413698</v>
      </c>
      <c r="AW247" s="38">
        <f t="shared" si="106"/>
        <v>5881.2664841504411</v>
      </c>
      <c r="AX247" s="38">
        <f t="shared" si="109"/>
        <v>3399.2770414245183</v>
      </c>
      <c r="AY247" s="38">
        <f t="shared" si="110"/>
        <v>3621.6469795417906</v>
      </c>
      <c r="AZ247" s="38">
        <f t="shared" si="89"/>
        <v>0</v>
      </c>
      <c r="BA247" s="38">
        <f t="shared" si="90"/>
        <v>0</v>
      </c>
      <c r="BB247" s="38">
        <f t="shared" si="91"/>
        <v>0</v>
      </c>
      <c r="BC247" s="38">
        <f t="shared" si="92"/>
        <v>0</v>
      </c>
      <c r="BD247" s="38">
        <f t="shared" si="93"/>
        <v>0</v>
      </c>
      <c r="BE247" s="38">
        <f t="shared" si="94"/>
        <v>0</v>
      </c>
      <c r="BF247" s="38">
        <f t="shared" si="95"/>
        <v>0</v>
      </c>
      <c r="BG247" s="38">
        <f t="shared" si="107"/>
        <v>2161.5600395215988</v>
      </c>
      <c r="BH247" s="38">
        <f t="shared" si="108"/>
        <v>5495.164041543685</v>
      </c>
      <c r="BI247" s="61">
        <f t="shared" si="96"/>
        <v>20558.914586182036</v>
      </c>
    </row>
    <row r="248" spans="1:61" x14ac:dyDescent="0.3">
      <c r="A248" s="84" t="s">
        <v>1442</v>
      </c>
      <c r="B248" s="84" t="s">
        <v>54</v>
      </c>
      <c r="C248" s="84" t="s">
        <v>54</v>
      </c>
      <c r="D248" s="63">
        <f>VLOOKUP(B248,Площадь!$D$2:$E$795,2,0)</f>
        <v>36.799999999999997</v>
      </c>
      <c r="E248" s="72"/>
      <c r="F248" s="87">
        <v>31</v>
      </c>
      <c r="G248" s="87">
        <v>29</v>
      </c>
      <c r="H248" s="87">
        <v>31</v>
      </c>
      <c r="I248" s="87"/>
      <c r="J248" s="88"/>
      <c r="K248" s="88"/>
      <c r="L248" s="88"/>
      <c r="M248" s="88"/>
      <c r="N248" s="88"/>
      <c r="O248" s="88"/>
      <c r="P248" s="88">
        <v>15</v>
      </c>
      <c r="Q248" s="88">
        <v>31</v>
      </c>
      <c r="R248">
        <f t="shared" si="84"/>
        <v>137</v>
      </c>
      <c r="S248" s="162">
        <f>VLOOKUP(C248,'Общие показания'!A:I,9,0)</f>
        <v>1.2720000000000002</v>
      </c>
      <c r="T248" s="73">
        <f>VLOOKUP(B248,'Общие показания'!$A$2:$S$795,19,0)</f>
        <v>0</v>
      </c>
      <c r="U248" s="39">
        <f t="shared" si="97"/>
        <v>0.52201581011491049</v>
      </c>
      <c r="V248" s="39">
        <f t="shared" si="98"/>
        <v>0.40307711734442081</v>
      </c>
      <c r="W248" s="39">
        <f t="shared" si="99"/>
        <v>0.34690707254066888</v>
      </c>
      <c r="X248" s="39"/>
      <c r="Y248" s="39">
        <f t="shared" si="100"/>
        <v>0</v>
      </c>
      <c r="Z248" s="39"/>
      <c r="AA248" s="39"/>
      <c r="AB248" s="39"/>
      <c r="AC248" s="39"/>
      <c r="AD248" s="39"/>
      <c r="AE248" s="39">
        <f t="shared" si="85"/>
        <v>0</v>
      </c>
      <c r="AF248" s="39">
        <f t="shared" si="101"/>
        <v>0</v>
      </c>
      <c r="AG248" s="39">
        <f t="shared" si="102"/>
        <v>0</v>
      </c>
      <c r="AH248" s="39">
        <f t="shared" si="86"/>
        <v>0</v>
      </c>
      <c r="AJ248" s="39">
        <f t="shared" si="103"/>
        <v>0.52949046595522054</v>
      </c>
      <c r="AK248" s="39">
        <f t="shared" si="87"/>
        <v>0.21217353202413525</v>
      </c>
      <c r="AL248" s="39">
        <f t="shared" si="88"/>
        <v>0.30248649355477486</v>
      </c>
      <c r="AM248" s="39"/>
      <c r="AS248" s="39"/>
      <c r="AT248" s="39">
        <f t="shared" si="104"/>
        <v>0.12362688977720951</v>
      </c>
      <c r="AU248" s="39">
        <f t="shared" si="105"/>
        <v>0.39663367113357084</v>
      </c>
      <c r="AW248" s="38">
        <f t="shared" si="106"/>
        <v>2822.6213872316171</v>
      </c>
      <c r="AX248" s="38">
        <f t="shared" si="109"/>
        <v>1651.5542331389775</v>
      </c>
      <c r="AY248" s="38">
        <f t="shared" si="110"/>
        <v>1743.2061130839654</v>
      </c>
      <c r="AZ248" s="38">
        <f t="shared" si="89"/>
        <v>0</v>
      </c>
      <c r="BA248" s="38">
        <f t="shared" si="90"/>
        <v>0</v>
      </c>
      <c r="BB248" s="38">
        <f t="shared" si="91"/>
        <v>0</v>
      </c>
      <c r="BC248" s="38">
        <f t="shared" si="92"/>
        <v>0</v>
      </c>
      <c r="BD248" s="38">
        <f t="shared" si="93"/>
        <v>0</v>
      </c>
      <c r="BE248" s="38">
        <f t="shared" si="94"/>
        <v>0</v>
      </c>
      <c r="BF248" s="38">
        <f t="shared" si="95"/>
        <v>0</v>
      </c>
      <c r="BG248" s="38">
        <f t="shared" si="107"/>
        <v>331.85907784235013</v>
      </c>
      <c r="BH248" s="38">
        <f t="shared" si="108"/>
        <v>1064.7075614441123</v>
      </c>
      <c r="BI248" s="61">
        <f t="shared" si="96"/>
        <v>7613.9483727410225</v>
      </c>
    </row>
    <row r="249" spans="1:61" x14ac:dyDescent="0.3">
      <c r="A249" s="84" t="s">
        <v>1488</v>
      </c>
      <c r="B249" s="84" t="s">
        <v>280</v>
      </c>
      <c r="C249" s="84" t="s">
        <v>280</v>
      </c>
      <c r="D249" s="63">
        <f>VLOOKUP(B249,Площадь!$D$2:$E$795,2,0)</f>
        <v>22.7</v>
      </c>
      <c r="E249" s="72"/>
      <c r="F249" s="87">
        <v>31</v>
      </c>
      <c r="G249" s="87">
        <v>29</v>
      </c>
      <c r="H249" s="87">
        <v>31</v>
      </c>
      <c r="I249" s="87"/>
      <c r="J249" s="88"/>
      <c r="K249" s="88"/>
      <c r="L249" s="88"/>
      <c r="M249" s="88"/>
      <c r="N249" s="88"/>
      <c r="O249" s="88"/>
      <c r="P249" s="88">
        <v>15</v>
      </c>
      <c r="Q249" s="88">
        <v>31</v>
      </c>
      <c r="R249">
        <f t="shared" si="84"/>
        <v>137</v>
      </c>
      <c r="S249" s="162">
        <f>VLOOKUP(C249,'Общие показания'!A:I,9,0)</f>
        <v>0.72659616114192727</v>
      </c>
      <c r="T249" s="73">
        <f>VLOOKUP(B249,'Общие показания'!$A$2:$S$795,19,0)</f>
        <v>0.41899999999999959</v>
      </c>
      <c r="U249" s="39">
        <f t="shared" si="97"/>
        <v>0.29818764440635787</v>
      </c>
      <c r="V249" s="39">
        <f t="shared" si="98"/>
        <v>0.23024708027249235</v>
      </c>
      <c r="W249" s="39">
        <f t="shared" si="99"/>
        <v>0.1981614364630771</v>
      </c>
      <c r="X249" s="39"/>
      <c r="Y249" s="39">
        <f t="shared" si="100"/>
        <v>0</v>
      </c>
      <c r="Z249" s="39"/>
      <c r="AA249" s="39"/>
      <c r="AB249" s="39"/>
      <c r="AC249" s="39"/>
      <c r="AD249" s="39"/>
      <c r="AE249" s="39">
        <f t="shared" si="85"/>
        <v>0</v>
      </c>
      <c r="AF249" s="39">
        <f t="shared" si="101"/>
        <v>0.1304872981925855</v>
      </c>
      <c r="AG249" s="39">
        <f t="shared" si="102"/>
        <v>0.28851270180741412</v>
      </c>
      <c r="AH249" s="39">
        <f t="shared" si="86"/>
        <v>0</v>
      </c>
      <c r="AJ249" s="39">
        <f t="shared" si="103"/>
        <v>0.32661504285824744</v>
      </c>
      <c r="AK249" s="39">
        <f t="shared" si="87"/>
        <v>0.13087878198227909</v>
      </c>
      <c r="AL249" s="39">
        <f t="shared" si="88"/>
        <v>0.18658813596992907</v>
      </c>
      <c r="AM249" s="39"/>
      <c r="AS249" s="39"/>
      <c r="AT249" s="39">
        <f t="shared" si="104"/>
        <v>7.6258978204963482E-2</v>
      </c>
      <c r="AU249" s="39">
        <f t="shared" si="105"/>
        <v>0.24466261779163204</v>
      </c>
      <c r="AW249" s="38">
        <f t="shared" si="106"/>
        <v>1677.195341585616</v>
      </c>
      <c r="AX249" s="38">
        <f t="shared" si="109"/>
        <v>969.39181960221833</v>
      </c>
      <c r="AY249" s="38">
        <f t="shared" si="110"/>
        <v>1032.8063622562645</v>
      </c>
      <c r="AZ249" s="38">
        <f t="shared" si="89"/>
        <v>0</v>
      </c>
      <c r="BA249" s="38">
        <f t="shared" si="90"/>
        <v>0</v>
      </c>
      <c r="BB249" s="38">
        <f t="shared" si="91"/>
        <v>0</v>
      </c>
      <c r="BC249" s="38">
        <f t="shared" si="92"/>
        <v>0</v>
      </c>
      <c r="BD249" s="38">
        <f t="shared" si="93"/>
        <v>0</v>
      </c>
      <c r="BE249" s="38">
        <f t="shared" si="94"/>
        <v>0</v>
      </c>
      <c r="BF249" s="38">
        <f t="shared" si="95"/>
        <v>0</v>
      </c>
      <c r="BG249" s="38">
        <f t="shared" si="107"/>
        <v>554.98143451052465</v>
      </c>
      <c r="BH249" s="38">
        <f t="shared" si="108"/>
        <v>1431.2345009188957</v>
      </c>
      <c r="BI249" s="61">
        <f t="shared" si="96"/>
        <v>5665.6094588735195</v>
      </c>
    </row>
    <row r="250" spans="1:61" x14ac:dyDescent="0.3">
      <c r="A250" s="84" t="s">
        <v>1334</v>
      </c>
      <c r="B250" s="84" t="s">
        <v>65</v>
      </c>
      <c r="C250" s="84" t="s">
        <v>65</v>
      </c>
      <c r="D250" s="63">
        <f>VLOOKUP(B250,Площадь!$D$2:$E$795,2,0)</f>
        <v>32.4</v>
      </c>
      <c r="E250" s="72"/>
      <c r="F250" s="87">
        <v>31</v>
      </c>
      <c r="G250" s="87">
        <v>29</v>
      </c>
      <c r="H250" s="87">
        <v>31</v>
      </c>
      <c r="I250" s="87"/>
      <c r="J250" s="88"/>
      <c r="K250" s="88"/>
      <c r="L250" s="88"/>
      <c r="M250" s="88"/>
      <c r="N250" s="88"/>
      <c r="O250" s="88"/>
      <c r="P250" s="88">
        <v>15</v>
      </c>
      <c r="Q250" s="88">
        <v>31</v>
      </c>
      <c r="R250">
        <f t="shared" si="84"/>
        <v>137</v>
      </c>
      <c r="S250" s="162">
        <f>VLOOKUP(C250,'Общие показания'!A:I,9,0)</f>
        <v>1.0370799833038962</v>
      </c>
      <c r="T250" s="73">
        <f>VLOOKUP(B250,'Общие показания'!$A$2:$S$795,19,0)</f>
        <v>0.86100000000000065</v>
      </c>
      <c r="U250" s="39">
        <f t="shared" si="97"/>
        <v>0.42560703430687197</v>
      </c>
      <c r="V250" s="39">
        <f t="shared" si="98"/>
        <v>0.32863459915545162</v>
      </c>
      <c r="W250" s="39">
        <f t="shared" si="99"/>
        <v>0.28283834984157258</v>
      </c>
      <c r="X250" s="39"/>
      <c r="Y250" s="39">
        <f t="shared" si="100"/>
        <v>0</v>
      </c>
      <c r="Z250" s="39"/>
      <c r="AA250" s="39"/>
      <c r="AB250" s="39"/>
      <c r="AC250" s="39"/>
      <c r="AD250" s="39"/>
      <c r="AE250" s="39">
        <f t="shared" si="85"/>
        <v>0</v>
      </c>
      <c r="AF250" s="39">
        <f t="shared" si="101"/>
        <v>0.26813738363679313</v>
      </c>
      <c r="AG250" s="39">
        <f t="shared" si="102"/>
        <v>0.59286261636320758</v>
      </c>
      <c r="AH250" s="39">
        <f t="shared" si="86"/>
        <v>0</v>
      </c>
      <c r="AJ250" s="39">
        <f t="shared" si="103"/>
        <v>0.46618182328666152</v>
      </c>
      <c r="AK250" s="39">
        <f t="shared" si="87"/>
        <v>0.18680495754298865</v>
      </c>
      <c r="AL250" s="39">
        <f t="shared" si="88"/>
        <v>0.26631963019496485</v>
      </c>
      <c r="AM250" s="39"/>
      <c r="AS250" s="39"/>
      <c r="AT250" s="39">
        <f t="shared" si="104"/>
        <v>0.10884541382558664</v>
      </c>
      <c r="AU250" s="39">
        <f t="shared" si="105"/>
        <v>0.34921008001977433</v>
      </c>
      <c r="AW250" s="38">
        <f t="shared" si="106"/>
        <v>2393.8823377697777</v>
      </c>
      <c r="AX250" s="38">
        <f t="shared" si="109"/>
        <v>1383.625328419025</v>
      </c>
      <c r="AY250" s="38">
        <f t="shared" si="110"/>
        <v>1474.1377152908794</v>
      </c>
      <c r="AZ250" s="38">
        <f t="shared" si="89"/>
        <v>0</v>
      </c>
      <c r="BA250" s="38">
        <f t="shared" si="90"/>
        <v>0</v>
      </c>
      <c r="BB250" s="38">
        <f t="shared" si="91"/>
        <v>0</v>
      </c>
      <c r="BC250" s="38">
        <f t="shared" si="92"/>
        <v>0</v>
      </c>
      <c r="BD250" s="38">
        <f t="shared" si="93"/>
        <v>0</v>
      </c>
      <c r="BE250" s="38">
        <f t="shared" si="94"/>
        <v>0</v>
      </c>
      <c r="BF250" s="38">
        <f t="shared" si="95"/>
        <v>0</v>
      </c>
      <c r="BG250" s="38">
        <f t="shared" si="107"/>
        <v>1011.9575421961139</v>
      </c>
      <c r="BH250" s="38">
        <f t="shared" si="108"/>
        <v>2528.8622632626216</v>
      </c>
      <c r="BI250" s="61">
        <f t="shared" si="96"/>
        <v>8792.4651869384179</v>
      </c>
    </row>
    <row r="251" spans="1:61" x14ac:dyDescent="0.3">
      <c r="A251" s="84" t="s">
        <v>1511</v>
      </c>
      <c r="B251" s="84" t="s">
        <v>104</v>
      </c>
      <c r="C251" s="84" t="s">
        <v>104</v>
      </c>
      <c r="D251" s="63">
        <f>VLOOKUP(B251,Площадь!$D$2:$E$795,2,0)</f>
        <v>32.4</v>
      </c>
      <c r="E251" s="72"/>
      <c r="F251" s="87">
        <v>31</v>
      </c>
      <c r="G251" s="87">
        <v>29</v>
      </c>
      <c r="H251" s="87">
        <v>31</v>
      </c>
      <c r="I251" s="87"/>
      <c r="J251" s="88"/>
      <c r="K251" s="88"/>
      <c r="L251" s="88"/>
      <c r="M251" s="88"/>
      <c r="N251" s="88"/>
      <c r="O251" s="88"/>
      <c r="P251" s="88">
        <v>15</v>
      </c>
      <c r="Q251" s="88">
        <v>31</v>
      </c>
      <c r="R251">
        <f t="shared" si="84"/>
        <v>137</v>
      </c>
      <c r="S251" s="162">
        <f>VLOOKUP(C251,'Общие показания'!A:I,9,0)</f>
        <v>1.0370799833038962</v>
      </c>
      <c r="T251" s="73">
        <f>VLOOKUP(B251,'Общие показания'!$A$2:$S$795,19,0)</f>
        <v>0.60200000000000031</v>
      </c>
      <c r="U251" s="39">
        <f t="shared" si="97"/>
        <v>0.42560703430687197</v>
      </c>
      <c r="V251" s="39">
        <f t="shared" si="98"/>
        <v>0.32863459915545162</v>
      </c>
      <c r="W251" s="39">
        <f t="shared" si="99"/>
        <v>0.28283834984157258</v>
      </c>
      <c r="X251" s="39"/>
      <c r="Y251" s="39">
        <f t="shared" si="100"/>
        <v>0</v>
      </c>
      <c r="Z251" s="39"/>
      <c r="AA251" s="39"/>
      <c r="AB251" s="39"/>
      <c r="AC251" s="39"/>
      <c r="AD251" s="39"/>
      <c r="AE251" s="39">
        <f t="shared" si="85"/>
        <v>0</v>
      </c>
      <c r="AF251" s="39">
        <f t="shared" si="101"/>
        <v>0.1874781706728797</v>
      </c>
      <c r="AG251" s="39">
        <f t="shared" si="102"/>
        <v>0.41452182932712067</v>
      </c>
      <c r="AH251" s="39">
        <f t="shared" si="86"/>
        <v>0</v>
      </c>
      <c r="AJ251" s="39">
        <f t="shared" si="103"/>
        <v>0.46618182328666152</v>
      </c>
      <c r="AK251" s="39">
        <f t="shared" si="87"/>
        <v>0.18680495754298865</v>
      </c>
      <c r="AL251" s="39">
        <f t="shared" si="88"/>
        <v>0.26631963019496485</v>
      </c>
      <c r="AM251" s="39"/>
      <c r="AS251" s="39"/>
      <c r="AT251" s="39">
        <f t="shared" si="104"/>
        <v>0.10884541382558664</v>
      </c>
      <c r="AU251" s="39">
        <f t="shared" si="105"/>
        <v>0.34921008001977433</v>
      </c>
      <c r="AW251" s="38">
        <f t="shared" si="106"/>
        <v>2393.8823377697777</v>
      </c>
      <c r="AX251" s="38">
        <f t="shared" si="109"/>
        <v>1383.625328419025</v>
      </c>
      <c r="AY251" s="38">
        <f t="shared" si="110"/>
        <v>1474.1377152908794</v>
      </c>
      <c r="AZ251" s="38">
        <f t="shared" si="89"/>
        <v>0</v>
      </c>
      <c r="BA251" s="38">
        <f t="shared" si="90"/>
        <v>0</v>
      </c>
      <c r="BB251" s="38">
        <f t="shared" si="91"/>
        <v>0</v>
      </c>
      <c r="BC251" s="38">
        <f t="shared" si="92"/>
        <v>0</v>
      </c>
      <c r="BD251" s="38">
        <f t="shared" si="93"/>
        <v>0</v>
      </c>
      <c r="BE251" s="38">
        <f t="shared" si="94"/>
        <v>0</v>
      </c>
      <c r="BF251" s="38">
        <f t="shared" si="95"/>
        <v>0</v>
      </c>
      <c r="BG251" s="38">
        <f t="shared" si="107"/>
        <v>795.43917728430313</v>
      </c>
      <c r="BH251" s="38">
        <f t="shared" si="108"/>
        <v>2050.1313881744313</v>
      </c>
      <c r="BI251" s="61">
        <f t="shared" si="96"/>
        <v>8097.2159469384169</v>
      </c>
    </row>
    <row r="252" spans="1:61" x14ac:dyDescent="0.3">
      <c r="A252" s="84" t="s">
        <v>1278</v>
      </c>
      <c r="B252" s="84" t="s">
        <v>260</v>
      </c>
      <c r="C252" s="84" t="s">
        <v>260</v>
      </c>
      <c r="D252" s="63">
        <f>VLOOKUP(B252,Площадь!$D$2:$E$795,2,0)</f>
        <v>58.6</v>
      </c>
      <c r="E252" s="72"/>
      <c r="F252" s="87">
        <v>31</v>
      </c>
      <c r="G252" s="87">
        <v>29</v>
      </c>
      <c r="H252" s="87">
        <v>31</v>
      </c>
      <c r="I252" s="87"/>
      <c r="J252" s="88"/>
      <c r="K252" s="88"/>
      <c r="L252" s="88"/>
      <c r="M252" s="88"/>
      <c r="N252" s="88"/>
      <c r="O252" s="88"/>
      <c r="P252" s="88">
        <v>15</v>
      </c>
      <c r="Q252" s="88">
        <v>31</v>
      </c>
      <c r="R252">
        <f t="shared" si="84"/>
        <v>137</v>
      </c>
      <c r="S252" s="162">
        <f>VLOOKUP(C252,'Общие показания'!A:I,9,0)</f>
        <v>0.28100000000000058</v>
      </c>
      <c r="T252" s="73">
        <f>VLOOKUP(B252,'Общие показания'!$A$2:$S$795,19,0)</f>
        <v>1.5000000000000568E-2</v>
      </c>
      <c r="U252" s="39">
        <f t="shared" si="97"/>
        <v>0.11531953037915892</v>
      </c>
      <c r="V252" s="39">
        <f t="shared" si="98"/>
        <v>8.9044551866181182E-2</v>
      </c>
      <c r="W252" s="39">
        <f t="shared" si="99"/>
        <v>7.6635917754660485E-2</v>
      </c>
      <c r="X252" s="39"/>
      <c r="Y252" s="39">
        <f t="shared" si="100"/>
        <v>0</v>
      </c>
      <c r="Z252" s="39"/>
      <c r="AA252" s="39"/>
      <c r="AB252" s="39"/>
      <c r="AC252" s="39"/>
      <c r="AD252" s="39"/>
      <c r="AE252" s="39">
        <f t="shared" si="85"/>
        <v>0</v>
      </c>
      <c r="AF252" s="39">
        <f t="shared" si="101"/>
        <v>4.6713829901882066E-3</v>
      </c>
      <c r="AG252" s="39">
        <f t="shared" si="102"/>
        <v>1.0328617009812363E-2</v>
      </c>
      <c r="AH252" s="39">
        <f t="shared" si="86"/>
        <v>0</v>
      </c>
      <c r="AJ252" s="39">
        <f t="shared" si="103"/>
        <v>0.84315601372217186</v>
      </c>
      <c r="AK252" s="39">
        <f t="shared" si="87"/>
        <v>0.33786328740799804</v>
      </c>
      <c r="AL252" s="39">
        <f t="shared" si="88"/>
        <v>0.48167686201928828</v>
      </c>
      <c r="AM252" s="39"/>
      <c r="AS252" s="39"/>
      <c r="AT252" s="39">
        <f t="shared" si="104"/>
        <v>0.1968623842647956</v>
      </c>
      <c r="AU252" s="39">
        <f t="shared" si="105"/>
        <v>0.63159600892465362</v>
      </c>
      <c r="AW252" s="38">
        <f t="shared" si="106"/>
        <v>2572.8934115638481</v>
      </c>
      <c r="AX252" s="38">
        <f t="shared" si="109"/>
        <v>1145.9743274340358</v>
      </c>
      <c r="AY252" s="38">
        <f t="shared" si="110"/>
        <v>1498.7124935139973</v>
      </c>
      <c r="AZ252" s="38">
        <f t="shared" si="89"/>
        <v>0</v>
      </c>
      <c r="BA252" s="38">
        <f t="shared" si="90"/>
        <v>0</v>
      </c>
      <c r="BB252" s="38">
        <f t="shared" si="91"/>
        <v>0</v>
      </c>
      <c r="BC252" s="38">
        <f t="shared" si="92"/>
        <v>0</v>
      </c>
      <c r="BD252" s="38">
        <f t="shared" si="93"/>
        <v>0</v>
      </c>
      <c r="BE252" s="38">
        <f t="shared" si="94"/>
        <v>0</v>
      </c>
      <c r="BF252" s="38">
        <f t="shared" si="95"/>
        <v>0</v>
      </c>
      <c r="BG252" s="38">
        <f t="shared" si="107"/>
        <v>540.98918346858841</v>
      </c>
      <c r="BH252" s="38">
        <f t="shared" si="108"/>
        <v>1723.1567888734432</v>
      </c>
      <c r="BI252" s="61">
        <f t="shared" si="96"/>
        <v>7481.7262048539133</v>
      </c>
    </row>
    <row r="253" spans="1:61" x14ac:dyDescent="0.3">
      <c r="A253" s="84" t="s">
        <v>1525</v>
      </c>
      <c r="B253" s="84" t="s">
        <v>94</v>
      </c>
      <c r="C253" s="84" t="s">
        <v>94</v>
      </c>
      <c r="D253" s="63">
        <f>VLOOKUP(B253,Площадь!$D$2:$E$795,2,0)</f>
        <v>69.8</v>
      </c>
      <c r="E253" s="72"/>
      <c r="F253" s="87">
        <v>31</v>
      </c>
      <c r="G253" s="87">
        <v>29</v>
      </c>
      <c r="H253" s="87">
        <v>31</v>
      </c>
      <c r="I253" s="87"/>
      <c r="J253" s="88"/>
      <c r="K253" s="88"/>
      <c r="L253" s="88"/>
      <c r="M253" s="88"/>
      <c r="N253" s="88"/>
      <c r="O253" s="88"/>
      <c r="P253" s="88">
        <v>15</v>
      </c>
      <c r="Q253" s="88">
        <v>31</v>
      </c>
      <c r="R253">
        <f t="shared" si="84"/>
        <v>137</v>
      </c>
      <c r="S253" s="162">
        <f>VLOOKUP(C253,'Общие показания'!A:I,9,0)</f>
        <v>2.2342031739077761</v>
      </c>
      <c r="T253" s="73">
        <f>VLOOKUP(B253,'Общие показания'!$A$2:$S$795,19,0)</f>
        <v>1.5529999999999973</v>
      </c>
      <c r="U253" s="39">
        <f t="shared" si="97"/>
        <v>0.91689416650060684</v>
      </c>
      <c r="V253" s="39">
        <f t="shared" si="98"/>
        <v>0.70798441422995428</v>
      </c>
      <c r="W253" s="39">
        <f t="shared" si="99"/>
        <v>0.60932459317721499</v>
      </c>
      <c r="X253" s="39"/>
      <c r="Y253" s="39">
        <f t="shared" si="100"/>
        <v>0</v>
      </c>
      <c r="Z253" s="39"/>
      <c r="AA253" s="39"/>
      <c r="AB253" s="39"/>
      <c r="AC253" s="39"/>
      <c r="AD253" s="39"/>
      <c r="AE253" s="39">
        <f t="shared" si="85"/>
        <v>0</v>
      </c>
      <c r="AF253" s="39">
        <f t="shared" si="101"/>
        <v>0.48364385225079987</v>
      </c>
      <c r="AG253" s="39">
        <f t="shared" si="102"/>
        <v>1.0693561477491975</v>
      </c>
      <c r="AH253" s="39">
        <f t="shared" si="86"/>
        <v>0</v>
      </c>
      <c r="AJ253" s="39">
        <f t="shared" si="103"/>
        <v>1.0043052859694128</v>
      </c>
      <c r="AK253" s="39">
        <f t="shared" si="87"/>
        <v>0.4024378406327348</v>
      </c>
      <c r="AL253" s="39">
        <f t="shared" si="88"/>
        <v>0.57373796875335015</v>
      </c>
      <c r="AM253" s="39"/>
      <c r="AS253" s="39"/>
      <c r="AT253" s="39">
        <f t="shared" si="104"/>
        <v>0.23448795941438108</v>
      </c>
      <c r="AU253" s="39">
        <f t="shared" si="105"/>
        <v>0.75231060448704468</v>
      </c>
      <c r="AW253" s="38">
        <f t="shared" si="106"/>
        <v>5157.1909622324229</v>
      </c>
      <c r="AX253" s="38">
        <f t="shared" si="109"/>
        <v>2980.773084063208</v>
      </c>
      <c r="AY253" s="38">
        <f t="shared" si="110"/>
        <v>3175.7658187439324</v>
      </c>
      <c r="AZ253" s="38">
        <f t="shared" si="89"/>
        <v>0</v>
      </c>
      <c r="BA253" s="38">
        <f t="shared" si="90"/>
        <v>0</v>
      </c>
      <c r="BB253" s="38">
        <f t="shared" si="91"/>
        <v>0</v>
      </c>
      <c r="BC253" s="38">
        <f t="shared" si="92"/>
        <v>0</v>
      </c>
      <c r="BD253" s="38">
        <f t="shared" si="93"/>
        <v>0</v>
      </c>
      <c r="BE253" s="38">
        <f t="shared" si="94"/>
        <v>0</v>
      </c>
      <c r="BF253" s="38">
        <f t="shared" si="95"/>
        <v>0</v>
      </c>
      <c r="BG253" s="38">
        <f t="shared" si="107"/>
        <v>1927.724309961545</v>
      </c>
      <c r="BH253" s="38">
        <f t="shared" si="108"/>
        <v>4890.0093630328793</v>
      </c>
      <c r="BI253" s="61">
        <f t="shared" si="96"/>
        <v>18131.463538033986</v>
      </c>
    </row>
    <row r="254" spans="1:61" x14ac:dyDescent="0.3">
      <c r="A254" s="84" t="s">
        <v>1133</v>
      </c>
      <c r="B254" s="84" t="s">
        <v>133</v>
      </c>
      <c r="C254" s="84" t="s">
        <v>133</v>
      </c>
      <c r="D254" s="63">
        <f>VLOOKUP(B254,Площадь!$D$2:$E$795,2,0)</f>
        <v>46.7</v>
      </c>
      <c r="E254" s="72"/>
      <c r="F254" s="87">
        <v>31</v>
      </c>
      <c r="G254" s="87">
        <v>29</v>
      </c>
      <c r="H254" s="87">
        <v>31</v>
      </c>
      <c r="I254" s="87"/>
      <c r="J254" s="88"/>
      <c r="K254" s="88"/>
      <c r="L254" s="88"/>
      <c r="M254" s="88"/>
      <c r="N254" s="88"/>
      <c r="O254" s="88"/>
      <c r="P254" s="88">
        <v>15</v>
      </c>
      <c r="Q254" s="88">
        <v>31</v>
      </c>
      <c r="R254">
        <f t="shared" si="84"/>
        <v>137</v>
      </c>
      <c r="S254" s="162">
        <f>VLOOKUP(C254,'Общие показания'!A:I,9,0)</f>
        <v>1.4948035561818505</v>
      </c>
      <c r="T254" s="73">
        <f>VLOOKUP(B254,'Общие показания'!$A$2:$S$795,19,0)</f>
        <v>0.64900000000000091</v>
      </c>
      <c r="U254" s="39">
        <f t="shared" si="97"/>
        <v>0.61345211426330004</v>
      </c>
      <c r="V254" s="39">
        <f t="shared" si="98"/>
        <v>0.47368011668393795</v>
      </c>
      <c r="W254" s="39">
        <f t="shared" si="99"/>
        <v>0.40767132523461236</v>
      </c>
      <c r="X254" s="39"/>
      <c r="Y254" s="39">
        <f t="shared" si="100"/>
        <v>0</v>
      </c>
      <c r="Z254" s="39"/>
      <c r="AA254" s="39"/>
      <c r="AB254" s="39"/>
      <c r="AC254" s="39"/>
      <c r="AD254" s="39"/>
      <c r="AE254" s="39">
        <f t="shared" si="85"/>
        <v>0</v>
      </c>
      <c r="AF254" s="39">
        <f t="shared" si="101"/>
        <v>0.20211517070880236</v>
      </c>
      <c r="AG254" s="39">
        <f t="shared" si="102"/>
        <v>0.4468848292911986</v>
      </c>
      <c r="AH254" s="39">
        <f t="shared" si="86"/>
        <v>0</v>
      </c>
      <c r="AJ254" s="39">
        <f t="shared" si="103"/>
        <v>0.6719349119594783</v>
      </c>
      <c r="AK254" s="39">
        <f t="shared" si="87"/>
        <v>0.26925282460671518</v>
      </c>
      <c r="AL254" s="39">
        <f t="shared" si="88"/>
        <v>0.38386193611434749</v>
      </c>
      <c r="AM254" s="39"/>
      <c r="AS254" s="39"/>
      <c r="AT254" s="39">
        <f t="shared" si="104"/>
        <v>0.156885210668361</v>
      </c>
      <c r="AU254" s="39">
        <f t="shared" si="105"/>
        <v>0.50333675113961307</v>
      </c>
      <c r="AW254" s="38">
        <f t="shared" si="106"/>
        <v>3450.4415177113769</v>
      </c>
      <c r="AX254" s="38">
        <f t="shared" si="109"/>
        <v>1994.2994702829776</v>
      </c>
      <c r="AY254" s="38">
        <f t="shared" si="110"/>
        <v>2124.7602254346939</v>
      </c>
      <c r="AZ254" s="38">
        <f t="shared" si="89"/>
        <v>0</v>
      </c>
      <c r="BA254" s="38">
        <f t="shared" si="90"/>
        <v>0</v>
      </c>
      <c r="BB254" s="38">
        <f t="shared" si="91"/>
        <v>0</v>
      </c>
      <c r="BC254" s="38">
        <f t="shared" si="92"/>
        <v>0</v>
      </c>
      <c r="BD254" s="38">
        <f t="shared" si="93"/>
        <v>0</v>
      </c>
      <c r="BE254" s="38">
        <f t="shared" si="94"/>
        <v>0</v>
      </c>
      <c r="BF254" s="38">
        <f t="shared" si="95"/>
        <v>0</v>
      </c>
      <c r="BG254" s="38">
        <f t="shared" si="107"/>
        <v>963.68626375360236</v>
      </c>
      <c r="BH254" s="38">
        <f t="shared" si="108"/>
        <v>2550.7368016452538</v>
      </c>
      <c r="BI254" s="61">
        <f t="shared" si="96"/>
        <v>11083.924278827904</v>
      </c>
    </row>
    <row r="255" spans="1:61" x14ac:dyDescent="0.3">
      <c r="A255" s="197" t="s">
        <v>2573</v>
      </c>
      <c r="B255" s="84" t="s">
        <v>89</v>
      </c>
      <c r="C255" s="84" t="s">
        <v>89</v>
      </c>
      <c r="D255" s="63">
        <f>VLOOKUP(B255,Площадь!$D$2:$E$795,2,0)</f>
        <v>46.6</v>
      </c>
      <c r="E255" s="72"/>
      <c r="F255" s="87">
        <v>18</v>
      </c>
      <c r="G255" s="87"/>
      <c r="H255" s="87"/>
      <c r="I255" s="87"/>
      <c r="J255" s="88"/>
      <c r="K255" s="88"/>
      <c r="L255" s="88"/>
      <c r="M255" s="88"/>
      <c r="N255" s="88"/>
      <c r="O255" s="88"/>
      <c r="P255" s="88"/>
      <c r="Q255" s="88"/>
      <c r="R255">
        <f t="shared" si="84"/>
        <v>18</v>
      </c>
      <c r="S255" s="162">
        <f>VLOOKUP(C255,'Общие показания'!A:I,9,0)</f>
        <v>1.1929999999999996</v>
      </c>
      <c r="T255" s="73">
        <f>VLOOKUP(B255,'Общие показания'!$A$2:$S$795,19,0)</f>
        <v>0.20199999999999996</v>
      </c>
      <c r="U255" s="39">
        <f t="shared" si="97"/>
        <v>0.28428097754127568</v>
      </c>
      <c r="V255" s="39">
        <f t="shared" si="98"/>
        <v>0</v>
      </c>
      <c r="W255" s="39">
        <f t="shared" si="99"/>
        <v>0</v>
      </c>
      <c r="X255" s="39"/>
      <c r="Y255" s="39">
        <f t="shared" si="100"/>
        <v>-0.90871902245872394</v>
      </c>
      <c r="Z255" s="39"/>
      <c r="AA255" s="39"/>
      <c r="AB255" s="39"/>
      <c r="AC255" s="39"/>
      <c r="AD255" s="39"/>
      <c r="AE255" s="39">
        <f t="shared" si="85"/>
        <v>0</v>
      </c>
      <c r="AF255" s="39">
        <f t="shared" si="101"/>
        <v>0</v>
      </c>
      <c r="AG255" s="39">
        <f t="shared" si="102"/>
        <v>0</v>
      </c>
      <c r="AH255" s="39">
        <f t="shared" si="86"/>
        <v>0.20199999999999996</v>
      </c>
      <c r="AJ255" s="39">
        <f t="shared" si="103"/>
        <v>0.38932030403509732</v>
      </c>
      <c r="AK255" s="39">
        <f t="shared" si="87"/>
        <v>0</v>
      </c>
      <c r="AL255" s="39">
        <f t="shared" si="88"/>
        <v>0</v>
      </c>
      <c r="AM255" s="39"/>
      <c r="AS255" s="39"/>
      <c r="AT255" s="39">
        <f t="shared" si="104"/>
        <v>0</v>
      </c>
      <c r="AU255" s="39">
        <f t="shared" si="105"/>
        <v>0</v>
      </c>
      <c r="AW255" s="38">
        <f t="shared" si="106"/>
        <v>1808.1883362123526</v>
      </c>
      <c r="AX255" s="38">
        <f t="shared" si="109"/>
        <v>0</v>
      </c>
      <c r="AY255" s="38">
        <f t="shared" si="110"/>
        <v>0</v>
      </c>
      <c r="AZ255" s="38">
        <f t="shared" si="89"/>
        <v>0</v>
      </c>
      <c r="BA255" s="38">
        <f t="shared" si="90"/>
        <v>0</v>
      </c>
      <c r="BB255" s="38">
        <f t="shared" si="91"/>
        <v>0</v>
      </c>
      <c r="BC255" s="38">
        <f t="shared" si="92"/>
        <v>0</v>
      </c>
      <c r="BD255" s="38">
        <f t="shared" si="93"/>
        <v>0</v>
      </c>
      <c r="BE255" s="38">
        <f t="shared" si="94"/>
        <v>0</v>
      </c>
      <c r="BF255" s="38">
        <f t="shared" si="95"/>
        <v>0</v>
      </c>
      <c r="BG255" s="38">
        <f t="shared" si="107"/>
        <v>0</v>
      </c>
      <c r="BH255" s="38">
        <f t="shared" si="108"/>
        <v>0</v>
      </c>
      <c r="BI255" s="61">
        <f t="shared" si="96"/>
        <v>1808.1883362123526</v>
      </c>
    </row>
    <row r="256" spans="1:61" x14ac:dyDescent="0.3">
      <c r="A256" s="197" t="s">
        <v>3935</v>
      </c>
      <c r="B256" s="84" t="s">
        <v>89</v>
      </c>
      <c r="C256" s="84" t="s">
        <v>89</v>
      </c>
      <c r="D256" s="63">
        <f>VLOOKUP(B256,Площадь!$D$2:$E$795,2,0)</f>
        <v>46.6</v>
      </c>
      <c r="E256" s="72"/>
      <c r="F256" s="87">
        <v>13</v>
      </c>
      <c r="G256" s="87">
        <v>29</v>
      </c>
      <c r="H256" s="87">
        <v>31</v>
      </c>
      <c r="I256" s="87"/>
      <c r="J256" s="88"/>
      <c r="K256" s="88"/>
      <c r="L256" s="88"/>
      <c r="M256" s="88"/>
      <c r="N256" s="88"/>
      <c r="O256" s="88"/>
      <c r="P256" s="88">
        <v>15</v>
      </c>
      <c r="Q256" s="88">
        <v>31</v>
      </c>
      <c r="R256">
        <f t="shared" si="84"/>
        <v>119</v>
      </c>
      <c r="S256" s="162">
        <f>VLOOKUP(C256,'Общие показания'!A:I,9,0)</f>
        <v>1.1929999999999996</v>
      </c>
      <c r="T256" s="73">
        <f>VLOOKUP(B256,'Общие показания'!$A$2:$S$795,19,0)</f>
        <v>0.20199999999999996</v>
      </c>
      <c r="U256" s="39">
        <f t="shared" si="97"/>
        <v>0.20531403933536577</v>
      </c>
      <c r="V256" s="39">
        <f t="shared" si="98"/>
        <v>0.3780432397735014</v>
      </c>
      <c r="W256" s="39">
        <f t="shared" si="99"/>
        <v>0.32536174334985674</v>
      </c>
      <c r="X256" s="39"/>
      <c r="Y256" s="39">
        <f t="shared" si="100"/>
        <v>-0.28428097754127579</v>
      </c>
      <c r="Z256" s="39"/>
      <c r="AA256" s="39"/>
      <c r="AB256" s="39"/>
      <c r="AC256" s="39"/>
      <c r="AD256" s="39"/>
      <c r="AE256" s="39">
        <f t="shared" si="85"/>
        <v>0</v>
      </c>
      <c r="AF256" s="39">
        <f t="shared" si="101"/>
        <v>6.2907957601198786E-2</v>
      </c>
      <c r="AG256" s="39">
        <f t="shared" si="102"/>
        <v>0.13909204239880119</v>
      </c>
      <c r="AH256" s="39">
        <f t="shared" si="86"/>
        <v>0</v>
      </c>
      <c r="AJ256" s="39">
        <f t="shared" si="103"/>
        <v>0.28117577513645919</v>
      </c>
      <c r="AK256" s="39">
        <f t="shared" si="87"/>
        <v>0.26867626609577999</v>
      </c>
      <c r="AL256" s="39">
        <f t="shared" si="88"/>
        <v>0.38303996194707907</v>
      </c>
      <c r="AM256" s="39"/>
      <c r="AS256" s="39"/>
      <c r="AT256" s="39">
        <f t="shared" si="104"/>
        <v>0.15654926803309685</v>
      </c>
      <c r="AU256" s="39">
        <f t="shared" si="105"/>
        <v>0.50225894225066314</v>
      </c>
      <c r="AW256" s="38">
        <f t="shared" si="106"/>
        <v>1305.9137983755879</v>
      </c>
      <c r="AX256" s="38">
        <f t="shared" si="109"/>
        <v>1736.0279727752643</v>
      </c>
      <c r="AY256" s="38">
        <f t="shared" si="110"/>
        <v>1901.6052016308827</v>
      </c>
      <c r="AZ256" s="38">
        <f t="shared" si="89"/>
        <v>0</v>
      </c>
      <c r="BA256" s="38">
        <f t="shared" si="90"/>
        <v>0</v>
      </c>
      <c r="BB256" s="38">
        <f t="shared" si="91"/>
        <v>0</v>
      </c>
      <c r="BC256" s="38">
        <f t="shared" si="92"/>
        <v>0</v>
      </c>
      <c r="BD256" s="38">
        <f t="shared" si="93"/>
        <v>0</v>
      </c>
      <c r="BE256" s="38">
        <f t="shared" si="94"/>
        <v>0</v>
      </c>
      <c r="BF256" s="38">
        <f t="shared" si="95"/>
        <v>0</v>
      </c>
      <c r="BG256" s="38">
        <f t="shared" si="107"/>
        <v>589.10219820367786</v>
      </c>
      <c r="BH256" s="38">
        <f t="shared" si="108"/>
        <v>1721.616929153636</v>
      </c>
      <c r="BI256" s="61">
        <f t="shared" si="96"/>
        <v>7254.2661001390488</v>
      </c>
    </row>
    <row r="257" spans="1:61" x14ac:dyDescent="0.3">
      <c r="A257" s="84" t="s">
        <v>1432</v>
      </c>
      <c r="B257" s="84" t="s">
        <v>44</v>
      </c>
      <c r="C257" s="84" t="s">
        <v>44</v>
      </c>
      <c r="D257" s="63">
        <f>VLOOKUP(B257,Площадь!$D$2:$E$795,2,0)</f>
        <v>50.8</v>
      </c>
      <c r="E257" s="72"/>
      <c r="F257" s="87">
        <v>31</v>
      </c>
      <c r="G257" s="87">
        <v>29</v>
      </c>
      <c r="H257" s="87">
        <v>31</v>
      </c>
      <c r="I257" s="87"/>
      <c r="J257" s="88"/>
      <c r="K257" s="88"/>
      <c r="L257" s="88"/>
      <c r="M257" s="88"/>
      <c r="N257" s="88"/>
      <c r="O257" s="88"/>
      <c r="P257" s="88">
        <v>15</v>
      </c>
      <c r="Q257" s="88">
        <v>31</v>
      </c>
      <c r="R257">
        <f t="shared" si="84"/>
        <v>137</v>
      </c>
      <c r="S257" s="162">
        <f>VLOOKUP(C257,'Общие показания'!A:I,9,0)</f>
        <v>1.626038986167837</v>
      </c>
      <c r="T257" s="73">
        <f>VLOOKUP(B257,'Общие показания'!$A$2:$S$795,19,0)</f>
        <v>0.85100000000000087</v>
      </c>
      <c r="U257" s="39">
        <f t="shared" si="97"/>
        <v>0.66730979453052763</v>
      </c>
      <c r="V257" s="39">
        <f t="shared" si="98"/>
        <v>0.5152665937375599</v>
      </c>
      <c r="W257" s="39">
        <f t="shared" si="99"/>
        <v>0.44346259789974957</v>
      </c>
      <c r="X257" s="39"/>
      <c r="Y257" s="39">
        <f t="shared" si="100"/>
        <v>0</v>
      </c>
      <c r="Z257" s="39"/>
      <c r="AA257" s="39"/>
      <c r="AB257" s="39"/>
      <c r="AC257" s="39"/>
      <c r="AD257" s="39"/>
      <c r="AE257" s="39">
        <f t="shared" si="85"/>
        <v>0</v>
      </c>
      <c r="AF257" s="39">
        <f t="shared" si="101"/>
        <v>0.26502312831000113</v>
      </c>
      <c r="AG257" s="39">
        <f t="shared" si="102"/>
        <v>0.58597687168999979</v>
      </c>
      <c r="AH257" s="39">
        <f t="shared" si="86"/>
        <v>0</v>
      </c>
      <c r="AJ257" s="39">
        <f t="shared" si="103"/>
        <v>0.73092705626427179</v>
      </c>
      <c r="AK257" s="39">
        <f t="shared" si="87"/>
        <v>0.29289172355505627</v>
      </c>
      <c r="AL257" s="39">
        <f t="shared" si="88"/>
        <v>0.41756287697235228</v>
      </c>
      <c r="AM257" s="39"/>
      <c r="AS257" s="39"/>
      <c r="AT257" s="39">
        <f t="shared" si="104"/>
        <v>0.1706588587141914</v>
      </c>
      <c r="AU257" s="39">
        <f t="shared" si="105"/>
        <v>0.54752691558655975</v>
      </c>
      <c r="AW257" s="38">
        <f t="shared" si="106"/>
        <v>3753.3710727995276</v>
      </c>
      <c r="AX257" s="38">
        <f t="shared" si="109"/>
        <v>2169.3878606076073</v>
      </c>
      <c r="AY257" s="38">
        <f t="shared" si="110"/>
        <v>2311.3023437276752</v>
      </c>
      <c r="AZ257" s="38">
        <f t="shared" si="89"/>
        <v>0</v>
      </c>
      <c r="BA257" s="38">
        <f t="shared" si="90"/>
        <v>0</v>
      </c>
      <c r="BB257" s="38">
        <f t="shared" si="91"/>
        <v>0</v>
      </c>
      <c r="BC257" s="38">
        <f t="shared" si="92"/>
        <v>0</v>
      </c>
      <c r="BD257" s="38">
        <f t="shared" si="93"/>
        <v>0</v>
      </c>
      <c r="BE257" s="38">
        <f t="shared" si="94"/>
        <v>0</v>
      </c>
      <c r="BF257" s="38">
        <f t="shared" si="95"/>
        <v>0</v>
      </c>
      <c r="BG257" s="38">
        <f t="shared" si="107"/>
        <v>1169.5272986882615</v>
      </c>
      <c r="BH257" s="38">
        <f t="shared" si="108"/>
        <v>3042.732226413706</v>
      </c>
      <c r="BI257" s="61">
        <f t="shared" si="96"/>
        <v>12446.320802236776</v>
      </c>
    </row>
    <row r="258" spans="1:61" x14ac:dyDescent="0.3">
      <c r="A258" s="84" t="s">
        <v>1421</v>
      </c>
      <c r="B258" s="84" t="s">
        <v>217</v>
      </c>
      <c r="C258" s="84" t="s">
        <v>217</v>
      </c>
      <c r="D258" s="63">
        <f>VLOOKUP(B258,Площадь!$D$2:$E$795,2,0)</f>
        <v>111.7</v>
      </c>
      <c r="E258" s="72"/>
      <c r="F258" s="87">
        <v>31</v>
      </c>
      <c r="G258" s="87">
        <v>29</v>
      </c>
      <c r="H258" s="87">
        <v>31</v>
      </c>
      <c r="I258" s="87"/>
      <c r="J258" s="88"/>
      <c r="K258" s="88"/>
      <c r="L258" s="88"/>
      <c r="M258" s="88"/>
      <c r="N258" s="88"/>
      <c r="O258" s="88"/>
      <c r="P258" s="88">
        <v>15</v>
      </c>
      <c r="Q258" s="88">
        <v>31</v>
      </c>
      <c r="R258">
        <f t="shared" si="84"/>
        <v>137</v>
      </c>
      <c r="S258" s="162">
        <f>VLOOKUP(C258,'Общие показания'!A:I,9,0)</f>
        <v>3.5753652510816423</v>
      </c>
      <c r="T258" s="73">
        <f>VLOOKUP(B258,'Общие показания'!$A$2:$S$795,19,0)</f>
        <v>1.2850000000000001</v>
      </c>
      <c r="U258" s="39">
        <f t="shared" si="97"/>
        <v>1.4672933867925186</v>
      </c>
      <c r="V258" s="39">
        <f t="shared" si="98"/>
        <v>1.1329779236316033</v>
      </c>
      <c r="W258" s="39">
        <f t="shared" si="99"/>
        <v>0.97509394065752042</v>
      </c>
      <c r="X258" s="39"/>
      <c r="Y258" s="39">
        <f t="shared" si="100"/>
        <v>0</v>
      </c>
      <c r="Z258" s="39"/>
      <c r="AA258" s="39"/>
      <c r="AB258" s="39"/>
      <c r="AC258" s="39"/>
      <c r="AD258" s="39"/>
      <c r="AE258" s="39">
        <f t="shared" si="85"/>
        <v>0</v>
      </c>
      <c r="AF258" s="39">
        <f t="shared" si="101"/>
        <v>0.4001818094927746</v>
      </c>
      <c r="AG258" s="39">
        <f t="shared" si="102"/>
        <v>0.88481819050722565</v>
      </c>
      <c r="AH258" s="39">
        <f t="shared" si="86"/>
        <v>0</v>
      </c>
      <c r="AJ258" s="39">
        <f t="shared" si="103"/>
        <v>1.6071762241086449</v>
      </c>
      <c r="AK258" s="39">
        <f t="shared" si="87"/>
        <v>0.64401585671456274</v>
      </c>
      <c r="AL258" s="39">
        <f t="shared" si="88"/>
        <v>0.91814514483881404</v>
      </c>
      <c r="AM258" s="39"/>
      <c r="AS258" s="39"/>
      <c r="AT258" s="39">
        <f t="shared" si="104"/>
        <v>0.37524792359006259</v>
      </c>
      <c r="AU258" s="39">
        <f t="shared" si="105"/>
        <v>1.2039125289570616</v>
      </c>
      <c r="AW258" s="38">
        <f t="shared" si="106"/>
        <v>8252.9832447186473</v>
      </c>
      <c r="AX258" s="38">
        <f t="shared" si="109"/>
        <v>4770.0910242100344</v>
      </c>
      <c r="AY258" s="38">
        <f t="shared" si="110"/>
        <v>5082.1352715429402</v>
      </c>
      <c r="AZ258" s="38">
        <f t="shared" si="89"/>
        <v>0</v>
      </c>
      <c r="BA258" s="38">
        <f t="shared" si="90"/>
        <v>0</v>
      </c>
      <c r="BB258" s="38">
        <f t="shared" si="91"/>
        <v>0</v>
      </c>
      <c r="BC258" s="38">
        <f t="shared" si="92"/>
        <v>0</v>
      </c>
      <c r="BD258" s="38">
        <f t="shared" si="93"/>
        <v>0</v>
      </c>
      <c r="BE258" s="38">
        <f t="shared" si="94"/>
        <v>0</v>
      </c>
      <c r="BF258" s="38">
        <f t="shared" si="95"/>
        <v>0</v>
      </c>
      <c r="BG258" s="38">
        <f t="shared" si="107"/>
        <v>2081.532558298245</v>
      </c>
      <c r="BH258" s="38">
        <f t="shared" si="108"/>
        <v>5606.9051941011539</v>
      </c>
      <c r="BI258" s="61">
        <f t="shared" si="96"/>
        <v>25793.647292871021</v>
      </c>
    </row>
    <row r="259" spans="1:61" x14ac:dyDescent="0.3">
      <c r="A259" s="84" t="s">
        <v>2609</v>
      </c>
      <c r="B259" s="84" t="s">
        <v>303</v>
      </c>
      <c r="C259" s="84" t="s">
        <v>303</v>
      </c>
      <c r="D259" s="63">
        <f>VLOOKUP(B259,Площадь!$D$2:$E$795,2,0)</f>
        <v>31.4</v>
      </c>
      <c r="E259" s="72"/>
      <c r="F259" s="87">
        <v>31</v>
      </c>
      <c r="G259" s="87">
        <v>29</v>
      </c>
      <c r="H259" s="87">
        <v>31</v>
      </c>
      <c r="I259" s="87"/>
      <c r="J259" s="88"/>
      <c r="K259" s="88"/>
      <c r="L259" s="88"/>
      <c r="M259" s="88"/>
      <c r="N259" s="88"/>
      <c r="O259" s="88"/>
      <c r="P259" s="88">
        <v>15</v>
      </c>
      <c r="Q259" s="88">
        <v>31</v>
      </c>
      <c r="R259">
        <f t="shared" ref="R259:R322" si="111">SUM(F259:Q259)</f>
        <v>137</v>
      </c>
      <c r="S259" s="162">
        <f>VLOOKUP(C259,'Общие показания'!A:I,9,0)</f>
        <v>1.0050713418438992</v>
      </c>
      <c r="T259" s="73">
        <f>VLOOKUP(B259,'Общие показания'!$A$2:$S$795,19,0)</f>
        <v>0.3360000000000003</v>
      </c>
      <c r="U259" s="39">
        <f t="shared" si="97"/>
        <v>0.41247101472949932</v>
      </c>
      <c r="V259" s="39">
        <f t="shared" si="98"/>
        <v>0.3184915559716413</v>
      </c>
      <c r="W259" s="39">
        <f t="shared" si="99"/>
        <v>0.27410877114275856</v>
      </c>
      <c r="X259" s="39"/>
      <c r="Y259" s="39">
        <f t="shared" si="100"/>
        <v>0</v>
      </c>
      <c r="Z259" s="39"/>
      <c r="AA259" s="39"/>
      <c r="AB259" s="39"/>
      <c r="AC259" s="39"/>
      <c r="AD259" s="39"/>
      <c r="AE259" s="39">
        <f t="shared" ref="AE259:AE322" si="112">(T259*$AE$1)/31*O259</f>
        <v>0</v>
      </c>
      <c r="AF259" s="39">
        <f t="shared" si="101"/>
        <v>0.10463897898021196</v>
      </c>
      <c r="AG259" s="39">
        <f t="shared" si="102"/>
        <v>0.23136102101978837</v>
      </c>
      <c r="AH259" s="39">
        <f t="shared" ref="AH259:AH322" si="113">T259-AF259-AG259</f>
        <v>0</v>
      </c>
      <c r="AJ259" s="39">
        <f t="shared" si="103"/>
        <v>0.45179349540744357</v>
      </c>
      <c r="AK259" s="39">
        <f t="shared" ref="AK259:AK322" si="114">(D259*$AK$1)/29*G259</f>
        <v>0.18103937243363716</v>
      </c>
      <c r="AL259" s="39">
        <f t="shared" ref="AL259:AL322" si="115">(D259*$AL$1)/31*H259</f>
        <v>0.25809988852228072</v>
      </c>
      <c r="AM259" s="39"/>
      <c r="AS259" s="39"/>
      <c r="AT259" s="39">
        <f t="shared" si="104"/>
        <v>0.10548598747294508</v>
      </c>
      <c r="AU259" s="39">
        <f t="shared" si="105"/>
        <v>0.33843199113027511</v>
      </c>
      <c r="AW259" s="38">
        <f t="shared" si="106"/>
        <v>2319.9970804312038</v>
      </c>
      <c r="AX259" s="38">
        <f t="shared" si="109"/>
        <v>1340.9208429739933</v>
      </c>
      <c r="AY259" s="38">
        <f t="shared" si="110"/>
        <v>1428.6396376584448</v>
      </c>
      <c r="AZ259" s="38">
        <f t="shared" ref="AZ259:AZ322" si="116">(X259+AM259)*$AZ$1</f>
        <v>0</v>
      </c>
      <c r="BA259" s="38">
        <f t="shared" ref="BA259:BA322" si="117">(Z259+AN259)*$BA$1</f>
        <v>0</v>
      </c>
      <c r="BB259" s="38">
        <f t="shared" ref="BB259:BB322" si="118">(AA259+AO259)*$BB$1</f>
        <v>0</v>
      </c>
      <c r="BC259" s="38">
        <f t="shared" ref="BC259:BC322" si="119">(AB259+AP259)*$BC$1</f>
        <v>0</v>
      </c>
      <c r="BD259" s="38">
        <f t="shared" ref="BD259:BD322" si="120">(AC259+AQ259)*$BD$1</f>
        <v>0</v>
      </c>
      <c r="BE259" s="38">
        <f t="shared" ref="BE259:BE322" si="121">(AD259+AR259)*$BE$1</f>
        <v>0</v>
      </c>
      <c r="BF259" s="38">
        <f t="shared" ref="BF259:BF322" si="122">(AE259+AS259)*$BF$1</f>
        <v>0</v>
      </c>
      <c r="BG259" s="38">
        <f t="shared" si="107"/>
        <v>564.05105494819668</v>
      </c>
      <c r="BH259" s="38">
        <f t="shared" si="108"/>
        <v>1529.5295700951444</v>
      </c>
      <c r="BI259" s="61">
        <f t="shared" ref="BI259:BI322" si="123">SUM(AW259:BH259)</f>
        <v>7183.138186106984</v>
      </c>
    </row>
    <row r="260" spans="1:61" x14ac:dyDescent="0.3">
      <c r="A260" s="84" t="s">
        <v>1176</v>
      </c>
      <c r="B260" s="84" t="s">
        <v>190</v>
      </c>
      <c r="C260" s="84" t="s">
        <v>190</v>
      </c>
      <c r="D260" s="63">
        <f>VLOOKUP(B260,Площадь!$D$2:$E$795,2,0)</f>
        <v>45.8</v>
      </c>
      <c r="E260" s="72"/>
      <c r="F260" s="87">
        <v>31</v>
      </c>
      <c r="G260" s="87">
        <v>29</v>
      </c>
      <c r="H260" s="87">
        <v>31</v>
      </c>
      <c r="I260" s="87"/>
      <c r="J260" s="88"/>
      <c r="K260" s="88"/>
      <c r="L260" s="88"/>
      <c r="M260" s="88"/>
      <c r="N260" s="88"/>
      <c r="O260" s="88"/>
      <c r="P260" s="88">
        <v>15</v>
      </c>
      <c r="Q260" s="88">
        <v>31</v>
      </c>
      <c r="R260">
        <f t="shared" si="111"/>
        <v>137</v>
      </c>
      <c r="S260" s="162">
        <f>VLOOKUP(C260,'Общие показания'!A:I,9,0)</f>
        <v>1.465995778867853</v>
      </c>
      <c r="T260" s="73">
        <f>VLOOKUP(B260,'Общие показания'!$A$2:$S$795,19,0)</f>
        <v>0.45699999999999985</v>
      </c>
      <c r="U260" s="39">
        <f t="shared" ref="U260:U323" si="124">S260*$U$1/31*F260</f>
        <v>0.60162969664366461</v>
      </c>
      <c r="V260" s="39">
        <f t="shared" ref="V260:V323" si="125">S260*$V$1/29*G260</f>
        <v>0.46455137781850875</v>
      </c>
      <c r="W260" s="39">
        <f t="shared" ref="W260:W323" si="126">S260*$W$1/31*H260</f>
        <v>0.39981470440567973</v>
      </c>
      <c r="X260" s="39"/>
      <c r="Y260" s="39">
        <f t="shared" ref="Y260:Y323" si="127">SUM(U260:W260)-S260</f>
        <v>0</v>
      </c>
      <c r="Z260" s="39"/>
      <c r="AA260" s="39"/>
      <c r="AB260" s="39"/>
      <c r="AC260" s="39"/>
      <c r="AD260" s="39"/>
      <c r="AE260" s="39">
        <f t="shared" si="112"/>
        <v>0</v>
      </c>
      <c r="AF260" s="39">
        <f t="shared" ref="AF260:AF323" si="128">(T260*$AF$1)/15*P260</f>
        <v>0.14232146843439525</v>
      </c>
      <c r="AG260" s="39">
        <f t="shared" ref="AG260:AG323" si="129">(T260*$AG$1)/31*Q260</f>
        <v>0.3146785315656046</v>
      </c>
      <c r="AH260" s="39">
        <f t="shared" si="113"/>
        <v>0</v>
      </c>
      <c r="AJ260" s="39">
        <f t="shared" ref="AJ260:AJ323" si="130">(D260*$AJ$1)/31*F260</f>
        <v>0.65898541686818202</v>
      </c>
      <c r="AK260" s="39">
        <f t="shared" si="114"/>
        <v>0.26406379800829877</v>
      </c>
      <c r="AL260" s="39">
        <f t="shared" si="115"/>
        <v>0.37646416860893178</v>
      </c>
      <c r="AM260" s="39"/>
      <c r="AS260" s="39"/>
      <c r="AT260" s="39">
        <f t="shared" ref="AT260:AT323" si="131">(D260*$AT$1)/15*P260</f>
        <v>0.15386172695098357</v>
      </c>
      <c r="AU260" s="39">
        <f t="shared" ref="AU260:AU323" si="132">(D260*$AU$1)/31*Q260</f>
        <v>0.49363647113906378</v>
      </c>
      <c r="AW260" s="38">
        <f t="shared" ref="AW260:AW323" si="133">(U260+AJ260)*$AW$1</f>
        <v>3383.9447861066606</v>
      </c>
      <c r="AX260" s="38">
        <f t="shared" si="109"/>
        <v>1955.8654333824493</v>
      </c>
      <c r="AY260" s="38">
        <f t="shared" si="110"/>
        <v>2083.8119555655026</v>
      </c>
      <c r="AZ260" s="38">
        <f t="shared" si="116"/>
        <v>0</v>
      </c>
      <c r="BA260" s="38">
        <f t="shared" si="117"/>
        <v>0</v>
      </c>
      <c r="BB260" s="38">
        <f t="shared" si="118"/>
        <v>0</v>
      </c>
      <c r="BC260" s="38">
        <f t="shared" si="119"/>
        <v>0</v>
      </c>
      <c r="BD260" s="38">
        <f t="shared" si="120"/>
        <v>0</v>
      </c>
      <c r="BE260" s="38">
        <f t="shared" si="121"/>
        <v>0</v>
      </c>
      <c r="BF260" s="38">
        <f t="shared" si="122"/>
        <v>0</v>
      </c>
      <c r="BG260" s="38">
        <f t="shared" ref="BG260:BG323" si="134">(AF260+AT260)*$BG$1</f>
        <v>795.06232236469566</v>
      </c>
      <c r="BH260" s="38">
        <f t="shared" ref="BH260:BH323" si="135">(AG260+AU260)*$BH$1</f>
        <v>2169.8084606603038</v>
      </c>
      <c r="BI260" s="61">
        <f t="shared" si="123"/>
        <v>10388.492958079612</v>
      </c>
    </row>
    <row r="261" spans="1:61" x14ac:dyDescent="0.3">
      <c r="A261" s="84" t="s">
        <v>1526</v>
      </c>
      <c r="B261" s="84" t="s">
        <v>43</v>
      </c>
      <c r="C261" s="84" t="s">
        <v>43</v>
      </c>
      <c r="D261" s="63">
        <f>VLOOKUP(B261,Площадь!$D$2:$E$795,2,0)</f>
        <v>82</v>
      </c>
      <c r="E261" s="72"/>
      <c r="F261" s="87">
        <v>31</v>
      </c>
      <c r="G261" s="87">
        <v>29</v>
      </c>
      <c r="H261" s="87">
        <v>31</v>
      </c>
      <c r="I261" s="87"/>
      <c r="J261" s="88"/>
      <c r="K261" s="88"/>
      <c r="L261" s="88"/>
      <c r="M261" s="88"/>
      <c r="N261" s="88"/>
      <c r="O261" s="88"/>
      <c r="P261" s="88">
        <v>15</v>
      </c>
      <c r="Q261" s="88">
        <v>31</v>
      </c>
      <c r="R261">
        <f t="shared" si="111"/>
        <v>137</v>
      </c>
      <c r="S261" s="162">
        <f>VLOOKUP(C261,'Общие показания'!A:I,9,0)</f>
        <v>2.624708599719737</v>
      </c>
      <c r="T261" s="73">
        <f>VLOOKUP(B261,'Общие показания'!$A$2:$S$795,19,0)</f>
        <v>1.4499999999999993</v>
      </c>
      <c r="U261" s="39">
        <f t="shared" si="124"/>
        <v>1.0771536053445525</v>
      </c>
      <c r="V261" s="39">
        <f t="shared" si="125"/>
        <v>0.83172954107243924</v>
      </c>
      <c r="W261" s="39">
        <f t="shared" si="126"/>
        <v>0.71582545330274538</v>
      </c>
      <c r="X261" s="39"/>
      <c r="Y261" s="39">
        <f t="shared" si="127"/>
        <v>0</v>
      </c>
      <c r="Z261" s="39"/>
      <c r="AA261" s="39"/>
      <c r="AB261" s="39"/>
      <c r="AC261" s="39"/>
      <c r="AD261" s="39"/>
      <c r="AE261" s="39">
        <f t="shared" si="112"/>
        <v>0</v>
      </c>
      <c r="AF261" s="39">
        <f t="shared" si="128"/>
        <v>0.45156702238484264</v>
      </c>
      <c r="AG261" s="39">
        <f t="shared" si="129"/>
        <v>0.99843297761515659</v>
      </c>
      <c r="AH261" s="39">
        <f t="shared" si="113"/>
        <v>0</v>
      </c>
      <c r="AJ261" s="39">
        <f t="shared" si="130"/>
        <v>1.1798428860958718</v>
      </c>
      <c r="AK261" s="39">
        <f t="shared" si="114"/>
        <v>0.47277797896682322</v>
      </c>
      <c r="AL261" s="39">
        <f t="shared" si="115"/>
        <v>0.67401881716009626</v>
      </c>
      <c r="AM261" s="39"/>
      <c r="AS261" s="39"/>
      <c r="AT261" s="39">
        <f t="shared" si="131"/>
        <v>0.27547296091660817</v>
      </c>
      <c r="AU261" s="39">
        <f t="shared" si="132"/>
        <v>0.88380328893893512</v>
      </c>
      <c r="AW261" s="38">
        <f t="shared" si="133"/>
        <v>6058.5911017630178</v>
      </c>
      <c r="AX261" s="38">
        <f t="shared" si="109"/>
        <v>3501.7678064925944</v>
      </c>
      <c r="AY261" s="38">
        <f t="shared" si="110"/>
        <v>3730.8423658596334</v>
      </c>
      <c r="AZ261" s="38">
        <f t="shared" si="116"/>
        <v>0</v>
      </c>
      <c r="BA261" s="38">
        <f t="shared" si="117"/>
        <v>0</v>
      </c>
      <c r="BB261" s="38">
        <f t="shared" si="118"/>
        <v>0</v>
      </c>
      <c r="BC261" s="38">
        <f t="shared" si="119"/>
        <v>0</v>
      </c>
      <c r="BD261" s="38">
        <f t="shared" si="120"/>
        <v>0</v>
      </c>
      <c r="BE261" s="38">
        <f t="shared" si="121"/>
        <v>0</v>
      </c>
      <c r="BF261" s="38">
        <f t="shared" si="122"/>
        <v>0</v>
      </c>
      <c r="BG261" s="38">
        <f t="shared" si="134"/>
        <v>1951.6370495750825</v>
      </c>
      <c r="BH261" s="38">
        <f t="shared" si="135"/>
        <v>5052.5997444871418</v>
      </c>
      <c r="BI261" s="61">
        <f t="shared" si="123"/>
        <v>20295.438068177471</v>
      </c>
    </row>
    <row r="262" spans="1:61" x14ac:dyDescent="0.3">
      <c r="A262" s="84" t="s">
        <v>1243</v>
      </c>
      <c r="B262" s="84" t="s">
        <v>103</v>
      </c>
      <c r="C262" s="84" t="s">
        <v>103</v>
      </c>
      <c r="D262" s="63">
        <f>VLOOKUP(B262,Площадь!$D$2:$E$795,2,0)</f>
        <v>98.1</v>
      </c>
      <c r="E262" s="72"/>
      <c r="F262" s="87">
        <v>31</v>
      </c>
      <c r="G262" s="87">
        <v>29</v>
      </c>
      <c r="H262" s="87">
        <v>31</v>
      </c>
      <c r="I262" s="87"/>
      <c r="J262" s="88"/>
      <c r="K262" s="88"/>
      <c r="L262" s="88"/>
      <c r="M262" s="88"/>
      <c r="N262" s="88"/>
      <c r="O262" s="88"/>
      <c r="P262" s="88">
        <v>15</v>
      </c>
      <c r="Q262" s="88">
        <v>31</v>
      </c>
      <c r="R262">
        <f t="shared" si="111"/>
        <v>137</v>
      </c>
      <c r="S262" s="162">
        <f>VLOOKUP(C262,'Общие показания'!A:I,9,0)</f>
        <v>3.1400477272256855</v>
      </c>
      <c r="T262" s="73">
        <f>VLOOKUP(B262,'Общие показания'!$A$2:$S$795,19,0)</f>
        <v>1.5360000000000014</v>
      </c>
      <c r="U262" s="39">
        <f t="shared" si="124"/>
        <v>1.2886435205402511</v>
      </c>
      <c r="V262" s="39">
        <f t="shared" si="125"/>
        <v>0.99503253633178412</v>
      </c>
      <c r="W262" s="39">
        <f t="shared" si="126"/>
        <v>0.85637167035365025</v>
      </c>
      <c r="X262" s="39"/>
      <c r="Y262" s="39">
        <f t="shared" si="127"/>
        <v>0</v>
      </c>
      <c r="Z262" s="39"/>
      <c r="AA262" s="39"/>
      <c r="AB262" s="39"/>
      <c r="AC262" s="39"/>
      <c r="AD262" s="39"/>
      <c r="AE262" s="39">
        <f t="shared" si="112"/>
        <v>0</v>
      </c>
      <c r="AF262" s="39">
        <f t="shared" si="128"/>
        <v>0.47834961819525468</v>
      </c>
      <c r="AG262" s="39">
        <f t="shared" si="129"/>
        <v>1.0576503818047467</v>
      </c>
      <c r="AH262" s="39">
        <f t="shared" si="113"/>
        <v>0</v>
      </c>
      <c r="AJ262" s="39">
        <f t="shared" si="130"/>
        <v>1.4114949649512807</v>
      </c>
      <c r="AK262" s="39">
        <f t="shared" si="114"/>
        <v>0.5656038992273823</v>
      </c>
      <c r="AL262" s="39">
        <f t="shared" si="115"/>
        <v>0.80635665809031021</v>
      </c>
      <c r="AM262" s="39"/>
      <c r="AS262" s="39"/>
      <c r="AT262" s="39">
        <f t="shared" si="131"/>
        <v>0.32955972519413734</v>
      </c>
      <c r="AU262" s="39">
        <f t="shared" si="132"/>
        <v>1.0573305200598724</v>
      </c>
      <c r="AW262" s="38">
        <f t="shared" si="133"/>
        <v>7248.1437449140485</v>
      </c>
      <c r="AX262" s="38">
        <f t="shared" si="109"/>
        <v>4189.3100221576042</v>
      </c>
      <c r="AY262" s="38">
        <f t="shared" si="110"/>
        <v>4463.3614157418297</v>
      </c>
      <c r="AZ262" s="38">
        <f t="shared" si="116"/>
        <v>0</v>
      </c>
      <c r="BA262" s="38">
        <f t="shared" si="117"/>
        <v>0</v>
      </c>
      <c r="BB262" s="38">
        <f t="shared" si="118"/>
        <v>0</v>
      </c>
      <c r="BC262" s="38">
        <f t="shared" si="119"/>
        <v>0</v>
      </c>
      <c r="BD262" s="38">
        <f t="shared" si="120"/>
        <v>0</v>
      </c>
      <c r="BE262" s="38">
        <f t="shared" si="121"/>
        <v>0</v>
      </c>
      <c r="BF262" s="38">
        <f t="shared" si="122"/>
        <v>0</v>
      </c>
      <c r="BG262" s="38">
        <f t="shared" si="134"/>
        <v>2168.7195250207483</v>
      </c>
      <c r="BH262" s="38">
        <f t="shared" si="135"/>
        <v>5677.3701337293087</v>
      </c>
      <c r="BI262" s="61">
        <f t="shared" si="123"/>
        <v>23746.904841563541</v>
      </c>
    </row>
    <row r="263" spans="1:61" x14ac:dyDescent="0.3">
      <c r="A263" s="84" t="s">
        <v>1309</v>
      </c>
      <c r="B263" s="84" t="s">
        <v>295</v>
      </c>
      <c r="C263" s="84" t="s">
        <v>295</v>
      </c>
      <c r="D263" s="63">
        <f>VLOOKUP(B263,Площадь!$D$2:$E$795,2,0)</f>
        <v>51</v>
      </c>
      <c r="E263" s="72"/>
      <c r="F263" s="87">
        <v>31</v>
      </c>
      <c r="G263" s="87">
        <v>29</v>
      </c>
      <c r="H263" s="87">
        <v>31</v>
      </c>
      <c r="I263" s="87"/>
      <c r="J263" s="88"/>
      <c r="K263" s="88"/>
      <c r="L263" s="88"/>
      <c r="M263" s="88"/>
      <c r="N263" s="88"/>
      <c r="O263" s="88"/>
      <c r="P263" s="88">
        <v>15</v>
      </c>
      <c r="Q263" s="88">
        <v>31</v>
      </c>
      <c r="R263">
        <f t="shared" si="111"/>
        <v>137</v>
      </c>
      <c r="S263" s="162">
        <f>VLOOKUP(C263,'Общие показания'!A:I,9,0)</f>
        <v>1.6324407144598365</v>
      </c>
      <c r="T263" s="73">
        <f>VLOOKUP(B263,'Общие показания'!$A$2:$S$795,19,0)</f>
        <v>0.5259999999999998</v>
      </c>
      <c r="U263" s="39">
        <f t="shared" si="124"/>
        <v>0.66993699844600219</v>
      </c>
      <c r="V263" s="39">
        <f t="shared" si="125"/>
        <v>0.51729520237432192</v>
      </c>
      <c r="W263" s="39">
        <f t="shared" si="126"/>
        <v>0.44520851363951236</v>
      </c>
      <c r="X263" s="39"/>
      <c r="Y263" s="39">
        <f t="shared" si="127"/>
        <v>0</v>
      </c>
      <c r="Z263" s="39"/>
      <c r="AA263" s="39"/>
      <c r="AB263" s="39"/>
      <c r="AC263" s="39"/>
      <c r="AD263" s="39"/>
      <c r="AE263" s="39">
        <f t="shared" si="112"/>
        <v>0</v>
      </c>
      <c r="AF263" s="39">
        <f t="shared" si="128"/>
        <v>0.16380983018926018</v>
      </c>
      <c r="AG263" s="39">
        <f t="shared" si="129"/>
        <v>0.36219016981073965</v>
      </c>
      <c r="AH263" s="39">
        <f t="shared" si="113"/>
        <v>0</v>
      </c>
      <c r="AJ263" s="39">
        <f t="shared" si="130"/>
        <v>0.73380472184011547</v>
      </c>
      <c r="AK263" s="39">
        <f t="shared" si="114"/>
        <v>0.29404484057692659</v>
      </c>
      <c r="AL263" s="39">
        <f t="shared" si="115"/>
        <v>0.41920682530688913</v>
      </c>
      <c r="AM263" s="39"/>
      <c r="AS263" s="39"/>
      <c r="AT263" s="39">
        <f t="shared" si="131"/>
        <v>0.17133074398471973</v>
      </c>
      <c r="AU263" s="39">
        <f t="shared" si="132"/>
        <v>0.5496825333644596</v>
      </c>
      <c r="AW263" s="38">
        <f t="shared" si="133"/>
        <v>3768.1481242672426</v>
      </c>
      <c r="AX263" s="38">
        <f t="shared" si="109"/>
        <v>2177.9287576966135</v>
      </c>
      <c r="AY263" s="38">
        <f t="shared" si="110"/>
        <v>2320.4019592541626</v>
      </c>
      <c r="AZ263" s="38">
        <f t="shared" si="116"/>
        <v>0</v>
      </c>
      <c r="BA263" s="38">
        <f t="shared" si="117"/>
        <v>0</v>
      </c>
      <c r="BB263" s="38">
        <f t="shared" si="118"/>
        <v>0</v>
      </c>
      <c r="BC263" s="38">
        <f t="shared" si="119"/>
        <v>0</v>
      </c>
      <c r="BD263" s="38">
        <f t="shared" si="120"/>
        <v>0</v>
      </c>
      <c r="BE263" s="38">
        <f t="shared" si="121"/>
        <v>0</v>
      </c>
      <c r="BF263" s="38">
        <f t="shared" si="122"/>
        <v>0</v>
      </c>
      <c r="BG263" s="38">
        <f t="shared" si="134"/>
        <v>899.63795168966476</v>
      </c>
      <c r="BH263" s="38">
        <f t="shared" si="135"/>
        <v>2447.7946094953777</v>
      </c>
      <c r="BI263" s="61">
        <f t="shared" si="123"/>
        <v>11613.91140240306</v>
      </c>
    </row>
    <row r="264" spans="1:61" x14ac:dyDescent="0.3">
      <c r="A264" s="84" t="s">
        <v>2574</v>
      </c>
      <c r="B264" s="84" t="s">
        <v>326</v>
      </c>
      <c r="C264" s="84" t="s">
        <v>326</v>
      </c>
      <c r="D264" s="63">
        <f>VLOOKUP(B264,Площадь!$D$2:$E$795,2,0)</f>
        <v>80.400000000000006</v>
      </c>
      <c r="E264" s="72"/>
      <c r="F264" s="87">
        <v>31</v>
      </c>
      <c r="G264" s="87">
        <v>29</v>
      </c>
      <c r="H264" s="87">
        <v>31</v>
      </c>
      <c r="I264" s="87"/>
      <c r="J264" s="88"/>
      <c r="K264" s="88"/>
      <c r="L264" s="88"/>
      <c r="M264" s="88"/>
      <c r="N264" s="88"/>
      <c r="O264" s="88"/>
      <c r="P264" s="88">
        <v>15</v>
      </c>
      <c r="Q264" s="88">
        <v>31</v>
      </c>
      <c r="R264">
        <f t="shared" si="111"/>
        <v>137</v>
      </c>
      <c r="S264" s="162">
        <f>VLOOKUP(C264,'Общие показания'!A:I,9,0)</f>
        <v>2.5734947733837426</v>
      </c>
      <c r="T264" s="73">
        <f>VLOOKUP(B264,'Общие показания'!$A$2:$S$795,19,0)</f>
        <v>0.60599999999999987</v>
      </c>
      <c r="U264" s="39">
        <f t="shared" si="124"/>
        <v>1.0561359740207565</v>
      </c>
      <c r="V264" s="39">
        <f t="shared" si="125"/>
        <v>0.81550067197834297</v>
      </c>
      <c r="W264" s="39">
        <f t="shared" si="126"/>
        <v>0.70185812738464315</v>
      </c>
      <c r="X264" s="39"/>
      <c r="Y264" s="39">
        <f t="shared" si="127"/>
        <v>0</v>
      </c>
      <c r="Z264" s="39"/>
      <c r="AA264" s="39"/>
      <c r="AB264" s="39"/>
      <c r="AC264" s="39"/>
      <c r="AD264" s="39"/>
      <c r="AE264" s="39">
        <f t="shared" si="112"/>
        <v>0</v>
      </c>
      <c r="AF264" s="39">
        <f t="shared" si="128"/>
        <v>0.18872387280359637</v>
      </c>
      <c r="AG264" s="39">
        <f t="shared" si="129"/>
        <v>0.41727612719640356</v>
      </c>
      <c r="AH264" s="39">
        <f t="shared" si="113"/>
        <v>0</v>
      </c>
      <c r="AJ264" s="39">
        <f t="shared" si="130"/>
        <v>1.1568215614891233</v>
      </c>
      <c r="AK264" s="39">
        <f t="shared" si="114"/>
        <v>0.46355304279186077</v>
      </c>
      <c r="AL264" s="39">
        <f t="shared" si="115"/>
        <v>0.66086723048380169</v>
      </c>
      <c r="AM264" s="39"/>
      <c r="AS264" s="39"/>
      <c r="AT264" s="39">
        <f t="shared" si="131"/>
        <v>0.27009787875238167</v>
      </c>
      <c r="AU264" s="39">
        <f t="shared" si="132"/>
        <v>0.86655834671573639</v>
      </c>
      <c r="AW264" s="38">
        <f t="shared" si="133"/>
        <v>5940.3746900213009</v>
      </c>
      <c r="AX264" s="38">
        <f t="shared" si="109"/>
        <v>3433.440629780544</v>
      </c>
      <c r="AY264" s="38">
        <f t="shared" si="110"/>
        <v>3658.0454416477387</v>
      </c>
      <c r="AZ264" s="38">
        <f t="shared" si="116"/>
        <v>0</v>
      </c>
      <c r="BA264" s="38">
        <f t="shared" si="117"/>
        <v>0</v>
      </c>
      <c r="BB264" s="38">
        <f t="shared" si="118"/>
        <v>0</v>
      </c>
      <c r="BC264" s="38">
        <f t="shared" si="119"/>
        <v>0</v>
      </c>
      <c r="BD264" s="38">
        <f t="shared" si="120"/>
        <v>0</v>
      </c>
      <c r="BE264" s="38">
        <f t="shared" si="121"/>
        <v>0</v>
      </c>
      <c r="BF264" s="38">
        <f t="shared" si="122"/>
        <v>0</v>
      </c>
      <c r="BG264" s="38">
        <f t="shared" si="134"/>
        <v>1231.6427570068054</v>
      </c>
      <c r="BH264" s="38">
        <f t="shared" si="135"/>
        <v>3446.2739083907918</v>
      </c>
      <c r="BI264" s="61">
        <f t="shared" si="123"/>
        <v>17709.77742684718</v>
      </c>
    </row>
    <row r="265" spans="1:61" x14ac:dyDescent="0.3">
      <c r="A265" s="84" t="s">
        <v>1512</v>
      </c>
      <c r="B265" s="84" t="s">
        <v>256</v>
      </c>
      <c r="C265" s="84" t="s">
        <v>256</v>
      </c>
      <c r="D265" s="63">
        <f>VLOOKUP(B265,Площадь!$D$2:$E$795,2,0)</f>
        <v>51.2</v>
      </c>
      <c r="E265" s="72"/>
      <c r="F265" s="87">
        <v>31</v>
      </c>
      <c r="G265" s="87">
        <v>29</v>
      </c>
      <c r="H265" s="87">
        <v>31</v>
      </c>
      <c r="I265" s="87"/>
      <c r="J265" s="88"/>
      <c r="K265" s="88"/>
      <c r="L265" s="88"/>
      <c r="M265" s="88"/>
      <c r="N265" s="88"/>
      <c r="O265" s="88"/>
      <c r="P265" s="88">
        <v>15</v>
      </c>
      <c r="Q265" s="88">
        <v>31</v>
      </c>
      <c r="R265">
        <f t="shared" si="111"/>
        <v>137</v>
      </c>
      <c r="S265" s="162">
        <f>VLOOKUP(C265,'Общие показания'!A:I,9,0)</f>
        <v>1.5419999999999998</v>
      </c>
      <c r="T265" s="73">
        <f>VLOOKUP(B265,'Общие показания'!$A$2:$S$795,19,0)</f>
        <v>0.74499999999999922</v>
      </c>
      <c r="U265" s="39">
        <f t="shared" si="124"/>
        <v>0.63282105282798096</v>
      </c>
      <c r="V265" s="39">
        <f t="shared" si="125"/>
        <v>0.48863593942224576</v>
      </c>
      <c r="W265" s="39">
        <f t="shared" si="126"/>
        <v>0.42054300774977299</v>
      </c>
      <c r="X265" s="39"/>
      <c r="Y265" s="39">
        <f t="shared" si="127"/>
        <v>0</v>
      </c>
      <c r="Z265" s="39"/>
      <c r="AA265" s="39"/>
      <c r="AB265" s="39"/>
      <c r="AC265" s="39"/>
      <c r="AD265" s="39"/>
      <c r="AE265" s="39">
        <f t="shared" si="112"/>
        <v>0</v>
      </c>
      <c r="AF265" s="39">
        <f t="shared" si="128"/>
        <v>0.23201202184600522</v>
      </c>
      <c r="AG265" s="39">
        <f t="shared" si="129"/>
        <v>0.512987978153994</v>
      </c>
      <c r="AH265" s="39">
        <f t="shared" si="113"/>
        <v>0</v>
      </c>
      <c r="AJ265" s="39">
        <f t="shared" si="130"/>
        <v>0.73668238741595904</v>
      </c>
      <c r="AK265" s="39">
        <f t="shared" si="114"/>
        <v>0.29519795759879691</v>
      </c>
      <c r="AL265" s="39">
        <f t="shared" si="115"/>
        <v>0.42085077364142598</v>
      </c>
      <c r="AM265" s="39"/>
      <c r="AS265" s="39"/>
      <c r="AT265" s="39">
        <f t="shared" si="131"/>
        <v>0.17200262925524804</v>
      </c>
      <c r="AU265" s="39">
        <f t="shared" si="132"/>
        <v>0.55183815114235946</v>
      </c>
      <c r="AW265" s="38">
        <f t="shared" si="133"/>
        <v>3676.2402548532227</v>
      </c>
      <c r="AX265" s="38">
        <f t="shared" si="109"/>
        <v>2104.0923598074064</v>
      </c>
      <c r="AY265" s="38">
        <f t="shared" si="110"/>
        <v>2258.603811015279</v>
      </c>
      <c r="AZ265" s="38">
        <f t="shared" si="116"/>
        <v>0</v>
      </c>
      <c r="BA265" s="38">
        <f t="shared" si="117"/>
        <v>0</v>
      </c>
      <c r="BB265" s="38">
        <f t="shared" si="118"/>
        <v>0</v>
      </c>
      <c r="BC265" s="38">
        <f t="shared" si="119"/>
        <v>0</v>
      </c>
      <c r="BD265" s="38">
        <f t="shared" si="120"/>
        <v>0</v>
      </c>
      <c r="BE265" s="38">
        <f t="shared" si="121"/>
        <v>0</v>
      </c>
      <c r="BF265" s="38">
        <f t="shared" si="122"/>
        <v>0</v>
      </c>
      <c r="BG265" s="38">
        <f t="shared" si="134"/>
        <v>1084.5207688301603</v>
      </c>
      <c r="BH265" s="38">
        <f t="shared" si="135"/>
        <v>2858.3766684379593</v>
      </c>
      <c r="BI265" s="61">
        <f t="shared" si="123"/>
        <v>11981.833862944026</v>
      </c>
    </row>
    <row r="266" spans="1:61" x14ac:dyDescent="0.3">
      <c r="A266" s="84" t="s">
        <v>1187</v>
      </c>
      <c r="B266" s="84" t="s">
        <v>64</v>
      </c>
      <c r="C266" s="84" t="s">
        <v>64</v>
      </c>
      <c r="D266" s="63">
        <f>VLOOKUP(B266,Площадь!$D$2:$E$795,2,0)</f>
        <v>50.9</v>
      </c>
      <c r="E266" s="72"/>
      <c r="F266" s="87">
        <v>31</v>
      </c>
      <c r="G266" s="87">
        <v>29</v>
      </c>
      <c r="H266" s="87">
        <v>31</v>
      </c>
      <c r="I266" s="87"/>
      <c r="J266" s="88"/>
      <c r="K266" s="88"/>
      <c r="L266" s="88"/>
      <c r="M266" s="88"/>
      <c r="N266" s="88"/>
      <c r="O266" s="88"/>
      <c r="P266" s="88">
        <v>15</v>
      </c>
      <c r="Q266" s="88">
        <v>31</v>
      </c>
      <c r="R266">
        <f t="shared" si="111"/>
        <v>137</v>
      </c>
      <c r="S266" s="162">
        <f>VLOOKUP(C266,'Общие показания'!A:I,9,0)</f>
        <v>1.6292398503138368</v>
      </c>
      <c r="T266" s="73">
        <f>VLOOKUP(B266,'Общие показания'!$A$2:$S$795,19,0)</f>
        <v>0.98799999999999955</v>
      </c>
      <c r="U266" s="39">
        <f t="shared" si="124"/>
        <v>0.66862339648826485</v>
      </c>
      <c r="V266" s="39">
        <f t="shared" si="125"/>
        <v>0.51628089805594091</v>
      </c>
      <c r="W266" s="39">
        <f t="shared" si="126"/>
        <v>0.44433555576963096</v>
      </c>
      <c r="X266" s="39"/>
      <c r="Y266" s="39">
        <f t="shared" si="127"/>
        <v>0</v>
      </c>
      <c r="Z266" s="39"/>
      <c r="AA266" s="39"/>
      <c r="AB266" s="39"/>
      <c r="AC266" s="39"/>
      <c r="AD266" s="39"/>
      <c r="AE266" s="39">
        <f t="shared" si="112"/>
        <v>0</v>
      </c>
      <c r="AF266" s="39">
        <f t="shared" si="128"/>
        <v>0.3076884262870514</v>
      </c>
      <c r="AG266" s="39">
        <f t="shared" si="129"/>
        <v>0.68031157371294815</v>
      </c>
      <c r="AH266" s="39">
        <f t="shared" si="113"/>
        <v>0</v>
      </c>
      <c r="AJ266" s="39">
        <f t="shared" si="130"/>
        <v>0.73236588905219357</v>
      </c>
      <c r="AK266" s="39">
        <f t="shared" si="114"/>
        <v>0.29346828206599146</v>
      </c>
      <c r="AL266" s="39">
        <f t="shared" si="115"/>
        <v>0.41838485113962071</v>
      </c>
      <c r="AM266" s="39"/>
      <c r="AS266" s="39"/>
      <c r="AT266" s="39">
        <f t="shared" si="131"/>
        <v>0.17099480134945555</v>
      </c>
      <c r="AU266" s="39">
        <f t="shared" si="132"/>
        <v>0.54860472447550968</v>
      </c>
      <c r="AW266" s="38">
        <f t="shared" si="133"/>
        <v>3760.7595985333851</v>
      </c>
      <c r="AX266" s="38">
        <f t="shared" si="109"/>
        <v>2173.6583091521102</v>
      </c>
      <c r="AY266" s="38">
        <f t="shared" si="110"/>
        <v>2315.8521514909189</v>
      </c>
      <c r="AZ266" s="38">
        <f t="shared" si="116"/>
        <v>0</v>
      </c>
      <c r="BA266" s="38">
        <f t="shared" si="117"/>
        <v>0</v>
      </c>
      <c r="BB266" s="38">
        <f t="shared" si="118"/>
        <v>0</v>
      </c>
      <c r="BC266" s="38">
        <f t="shared" si="119"/>
        <v>0</v>
      </c>
      <c r="BD266" s="38">
        <f t="shared" si="120"/>
        <v>0</v>
      </c>
      <c r="BE266" s="38">
        <f t="shared" si="121"/>
        <v>0</v>
      </c>
      <c r="BF266" s="38">
        <f t="shared" si="122"/>
        <v>0</v>
      </c>
      <c r="BG266" s="38">
        <f t="shared" si="134"/>
        <v>1284.9581089383339</v>
      </c>
      <c r="BH266" s="38">
        <f t="shared" si="135"/>
        <v>3298.853754205169</v>
      </c>
      <c r="BI266" s="61">
        <f t="shared" si="123"/>
        <v>12834.081922319918</v>
      </c>
    </row>
    <row r="267" spans="1:61" x14ac:dyDescent="0.3">
      <c r="A267" s="84" t="s">
        <v>1102</v>
      </c>
      <c r="B267" s="84" t="s">
        <v>66</v>
      </c>
      <c r="C267" s="84" t="s">
        <v>66</v>
      </c>
      <c r="D267" s="63">
        <f>VLOOKUP(B267,Площадь!$D$2:$E$795,2,0)</f>
        <v>73.7</v>
      </c>
      <c r="E267" s="72"/>
      <c r="F267" s="87">
        <v>31</v>
      </c>
      <c r="G267" s="87">
        <v>29</v>
      </c>
      <c r="H267" s="87">
        <v>31</v>
      </c>
      <c r="I267" s="87"/>
      <c r="J267" s="88"/>
      <c r="K267" s="88"/>
      <c r="L267" s="88"/>
      <c r="M267" s="88"/>
      <c r="N267" s="88"/>
      <c r="O267" s="88"/>
      <c r="P267" s="88">
        <v>15</v>
      </c>
      <c r="Q267" s="88">
        <v>31</v>
      </c>
      <c r="R267">
        <f t="shared" si="111"/>
        <v>137</v>
      </c>
      <c r="S267" s="162">
        <f>VLOOKUP(C267,'Общие показания'!A:I,9,0)</f>
        <v>2.3590368756017637</v>
      </c>
      <c r="T267" s="73">
        <f>VLOOKUP(B267,'Общие показания'!$A$2:$S$795,19,0)</f>
        <v>1.037279961720047</v>
      </c>
      <c r="U267" s="39">
        <f t="shared" si="124"/>
        <v>0.96812464285236</v>
      </c>
      <c r="V267" s="39">
        <f t="shared" si="125"/>
        <v>0.74754228264681422</v>
      </c>
      <c r="W267" s="39">
        <f t="shared" si="126"/>
        <v>0.64336995010258946</v>
      </c>
      <c r="X267" s="39"/>
      <c r="Y267" s="39">
        <f t="shared" si="127"/>
        <v>0</v>
      </c>
      <c r="Z267" s="39"/>
      <c r="AA267" s="39"/>
      <c r="AB267" s="39"/>
      <c r="AC267" s="39"/>
      <c r="AD267" s="39"/>
      <c r="AE267" s="39">
        <f t="shared" si="112"/>
        <v>0</v>
      </c>
      <c r="AF267" s="39">
        <f t="shared" si="128"/>
        <v>0.32303546461612787</v>
      </c>
      <c r="AG267" s="39">
        <f t="shared" si="129"/>
        <v>0.71424449710391913</v>
      </c>
      <c r="AH267" s="39">
        <f t="shared" si="113"/>
        <v>0</v>
      </c>
      <c r="AJ267" s="39">
        <f t="shared" si="130"/>
        <v>1.0604197646983629</v>
      </c>
      <c r="AK267" s="39">
        <f t="shared" si="114"/>
        <v>0.42492362255920574</v>
      </c>
      <c r="AL267" s="39">
        <f t="shared" si="115"/>
        <v>0.6057949612768182</v>
      </c>
      <c r="AM267" s="39"/>
      <c r="AS267" s="39"/>
      <c r="AT267" s="39">
        <f t="shared" si="131"/>
        <v>0.24758972218968323</v>
      </c>
      <c r="AU267" s="39">
        <f t="shared" si="132"/>
        <v>0.79434515115609172</v>
      </c>
      <c r="AW267" s="38">
        <f t="shared" si="133"/>
        <v>5445.3434658528595</v>
      </c>
      <c r="AX267" s="38">
        <f t="shared" si="109"/>
        <v>3147.3205772988322</v>
      </c>
      <c r="AY267" s="38">
        <f t="shared" si="110"/>
        <v>3353.2083215104267</v>
      </c>
      <c r="AZ267" s="38">
        <f t="shared" si="116"/>
        <v>0</v>
      </c>
      <c r="BA267" s="38">
        <f t="shared" si="117"/>
        <v>0</v>
      </c>
      <c r="BB267" s="38">
        <f t="shared" si="118"/>
        <v>0</v>
      </c>
      <c r="BC267" s="38">
        <f t="shared" si="119"/>
        <v>0</v>
      </c>
      <c r="BD267" s="38">
        <f t="shared" si="120"/>
        <v>0</v>
      </c>
      <c r="BE267" s="38">
        <f t="shared" si="121"/>
        <v>0</v>
      </c>
      <c r="BF267" s="38">
        <f t="shared" si="122"/>
        <v>0</v>
      </c>
      <c r="BG267" s="38">
        <f t="shared" si="134"/>
        <v>1531.763426454047</v>
      </c>
      <c r="BH267" s="38">
        <f t="shared" si="135"/>
        <v>4049.5977082032427</v>
      </c>
      <c r="BI267" s="61">
        <f t="shared" si="123"/>
        <v>17527.233499319409</v>
      </c>
    </row>
    <row r="268" spans="1:61" x14ac:dyDescent="0.3">
      <c r="A268" s="84" t="s">
        <v>2198</v>
      </c>
      <c r="B268" s="84" t="s">
        <v>210</v>
      </c>
      <c r="C268" s="84" t="s">
        <v>210</v>
      </c>
      <c r="D268" s="63">
        <f>VLOOKUP(B268,Площадь!$D$2:$E$795,2,0)</f>
        <v>79</v>
      </c>
      <c r="E268" s="72"/>
      <c r="F268" s="87">
        <v>31</v>
      </c>
      <c r="G268" s="87">
        <v>29</v>
      </c>
      <c r="H268" s="87">
        <v>31</v>
      </c>
      <c r="I268" s="87"/>
      <c r="J268" s="88"/>
      <c r="K268" s="88"/>
      <c r="L268" s="88"/>
      <c r="M268" s="88"/>
      <c r="N268" s="88"/>
      <c r="O268" s="88"/>
      <c r="P268" s="88">
        <v>15</v>
      </c>
      <c r="Q268" s="88">
        <v>31</v>
      </c>
      <c r="R268">
        <f t="shared" si="111"/>
        <v>137</v>
      </c>
      <c r="S268" s="162">
        <f>VLOOKUP(C268,'Общие показания'!A:I,9,0)</f>
        <v>2.3819999999999997</v>
      </c>
      <c r="T268" s="73">
        <f>VLOOKUP(B268,'Общие показания'!$A$2:$S$795,19,0)</f>
        <v>1.0199999999999996</v>
      </c>
      <c r="U268" s="39">
        <f t="shared" si="124"/>
        <v>0.97754847460197847</v>
      </c>
      <c r="V268" s="39">
        <f t="shared" si="125"/>
        <v>0.75481894144214623</v>
      </c>
      <c r="W268" s="39">
        <f t="shared" si="126"/>
        <v>0.64963258395587498</v>
      </c>
      <c r="X268" s="39"/>
      <c r="Y268" s="39">
        <f t="shared" si="127"/>
        <v>0</v>
      </c>
      <c r="Z268" s="39"/>
      <c r="AA268" s="39"/>
      <c r="AB268" s="39"/>
      <c r="AC268" s="39"/>
      <c r="AD268" s="39"/>
      <c r="AE268" s="39">
        <f t="shared" si="112"/>
        <v>0</v>
      </c>
      <c r="AF268" s="39">
        <f t="shared" si="128"/>
        <v>0.31765404333278591</v>
      </c>
      <c r="AG268" s="39">
        <f t="shared" si="129"/>
        <v>0.70234595666721378</v>
      </c>
      <c r="AH268" s="39">
        <f t="shared" si="113"/>
        <v>0</v>
      </c>
      <c r="AJ268" s="39">
        <f t="shared" si="130"/>
        <v>1.1366779024582181</v>
      </c>
      <c r="AK268" s="39">
        <f t="shared" si="114"/>
        <v>0.45548122363876864</v>
      </c>
      <c r="AL268" s="39">
        <f t="shared" si="115"/>
        <v>0.64935959214204397</v>
      </c>
      <c r="AM268" s="39"/>
      <c r="AS268" s="39"/>
      <c r="AT268" s="39">
        <f t="shared" si="131"/>
        <v>0.26539468185868348</v>
      </c>
      <c r="AU268" s="39">
        <f t="shared" si="132"/>
        <v>0.85146902227043753</v>
      </c>
      <c r="AW268" s="38">
        <f t="shared" si="133"/>
        <v>5675.3447175253104</v>
      </c>
      <c r="AX268" s="38">
        <f t="shared" si="109"/>
        <v>3248.8813511366047</v>
      </c>
      <c r="AY268" s="38">
        <f t="shared" si="110"/>
        <v>3486.96263783021</v>
      </c>
      <c r="AZ268" s="38">
        <f t="shared" si="116"/>
        <v>0</v>
      </c>
      <c r="BA268" s="38">
        <f t="shared" si="117"/>
        <v>0</v>
      </c>
      <c r="BB268" s="38">
        <f t="shared" si="118"/>
        <v>0</v>
      </c>
      <c r="BC268" s="38">
        <f t="shared" si="119"/>
        <v>0</v>
      </c>
      <c r="BD268" s="38">
        <f t="shared" si="120"/>
        <v>0</v>
      </c>
      <c r="BE268" s="38">
        <f t="shared" si="121"/>
        <v>0</v>
      </c>
      <c r="BF268" s="38">
        <f t="shared" si="122"/>
        <v>0</v>
      </c>
      <c r="BG268" s="38">
        <f t="shared" si="134"/>
        <v>1565.1126759549727</v>
      </c>
      <c r="BH268" s="38">
        <f t="shared" si="135"/>
        <v>4170.9987768610745</v>
      </c>
      <c r="BI268" s="61">
        <f t="shared" si="123"/>
        <v>18147.300159308172</v>
      </c>
    </row>
    <row r="269" spans="1:61" x14ac:dyDescent="0.3">
      <c r="A269" s="84" t="s">
        <v>1157</v>
      </c>
      <c r="B269" s="84" t="s">
        <v>474</v>
      </c>
      <c r="C269" s="84" t="s">
        <v>474</v>
      </c>
      <c r="D269" s="63">
        <f>VLOOKUP(B269,Площадь!$D$2:$E$795,2,0)</f>
        <v>34.6</v>
      </c>
      <c r="E269" s="72"/>
      <c r="F269" s="87">
        <v>31</v>
      </c>
      <c r="G269" s="87">
        <v>29</v>
      </c>
      <c r="H269" s="87">
        <v>31</v>
      </c>
      <c r="I269" s="87"/>
      <c r="J269" s="88"/>
      <c r="K269" s="88"/>
      <c r="L269" s="88"/>
      <c r="M269" s="88"/>
      <c r="N269" s="88"/>
      <c r="O269" s="88"/>
      <c r="P269" s="88">
        <v>15</v>
      </c>
      <c r="Q269" s="88">
        <v>31</v>
      </c>
      <c r="R269">
        <f t="shared" si="111"/>
        <v>137</v>
      </c>
      <c r="S269" s="162">
        <f>VLOOKUP(C269,'Общие показания'!A:I,9,0)</f>
        <v>1.1074989945158891</v>
      </c>
      <c r="T269" s="73">
        <f>VLOOKUP(B269,'Общие показания'!$A$2:$S$795,19,0)</f>
        <v>0.76399999999999935</v>
      </c>
      <c r="U269" s="39">
        <f t="shared" si="124"/>
        <v>0.45450627737709165</v>
      </c>
      <c r="V269" s="39">
        <f t="shared" si="125"/>
        <v>0.35094929415983411</v>
      </c>
      <c r="W269" s="39">
        <f t="shared" si="126"/>
        <v>0.30204342297896331</v>
      </c>
      <c r="X269" s="39"/>
      <c r="Y269" s="39">
        <f t="shared" si="127"/>
        <v>0</v>
      </c>
      <c r="Z269" s="39"/>
      <c r="AA269" s="39"/>
      <c r="AB269" s="39"/>
      <c r="AC269" s="39"/>
      <c r="AD269" s="39"/>
      <c r="AE269" s="39">
        <f t="shared" si="112"/>
        <v>0</v>
      </c>
      <c r="AF269" s="39">
        <f t="shared" si="128"/>
        <v>0.23792910696691008</v>
      </c>
      <c r="AG269" s="39">
        <f t="shared" si="129"/>
        <v>0.52607089303308929</v>
      </c>
      <c r="AH269" s="39">
        <f t="shared" si="113"/>
        <v>0</v>
      </c>
      <c r="AJ269" s="39">
        <f t="shared" si="130"/>
        <v>0.49783614462094106</v>
      </c>
      <c r="AK269" s="39">
        <f t="shared" si="114"/>
        <v>0.19948924478356198</v>
      </c>
      <c r="AL269" s="39">
        <f t="shared" si="115"/>
        <v>0.28440306187486986</v>
      </c>
      <c r="AM269" s="39"/>
      <c r="AS269" s="39"/>
      <c r="AT269" s="39">
        <f t="shared" si="131"/>
        <v>0.11623615180139808</v>
      </c>
      <c r="AU269" s="39">
        <f t="shared" si="132"/>
        <v>0.37292187557667261</v>
      </c>
      <c r="AW269" s="38">
        <f t="shared" si="133"/>
        <v>2556.4299039146395</v>
      </c>
      <c r="AX269" s="38">
        <f t="shared" si="109"/>
        <v>1477.5751963980949</v>
      </c>
      <c r="AY269" s="38">
        <f t="shared" si="110"/>
        <v>1574.2334860822355</v>
      </c>
      <c r="AZ269" s="38">
        <f t="shared" si="116"/>
        <v>0</v>
      </c>
      <c r="BA269" s="38">
        <f t="shared" si="117"/>
        <v>0</v>
      </c>
      <c r="BB269" s="38">
        <f t="shared" si="118"/>
        <v>0</v>
      </c>
      <c r="BC269" s="38">
        <f t="shared" si="119"/>
        <v>0</v>
      </c>
      <c r="BD269" s="38">
        <f t="shared" si="120"/>
        <v>0</v>
      </c>
      <c r="BE269" s="38">
        <f t="shared" si="121"/>
        <v>0</v>
      </c>
      <c r="BF269" s="38">
        <f t="shared" si="122"/>
        <v>0</v>
      </c>
      <c r="BG269" s="38">
        <f t="shared" si="134"/>
        <v>950.70705402729584</v>
      </c>
      <c r="BH269" s="38">
        <f t="shared" si="135"/>
        <v>2413.2202283453003</v>
      </c>
      <c r="BI269" s="61">
        <f t="shared" si="123"/>
        <v>8972.1658687675663</v>
      </c>
    </row>
    <row r="270" spans="1:61" x14ac:dyDescent="0.3">
      <c r="A270" s="84" t="s">
        <v>1136</v>
      </c>
      <c r="B270" s="84" t="s">
        <v>462</v>
      </c>
      <c r="C270" s="84" t="s">
        <v>462</v>
      </c>
      <c r="D270" s="63">
        <f>VLOOKUP(B270,Площадь!$D$2:$E$795,2,0)</f>
        <v>61.5</v>
      </c>
      <c r="E270" s="72"/>
      <c r="F270" s="87">
        <v>31</v>
      </c>
      <c r="G270" s="87">
        <v>29</v>
      </c>
      <c r="H270" s="87">
        <v>31</v>
      </c>
      <c r="I270" s="87"/>
      <c r="J270" s="88"/>
      <c r="K270" s="88"/>
      <c r="L270" s="88"/>
      <c r="M270" s="88"/>
      <c r="N270" s="88"/>
      <c r="O270" s="88"/>
      <c r="P270" s="88">
        <v>15</v>
      </c>
      <c r="Q270" s="88">
        <v>31</v>
      </c>
      <c r="R270">
        <f t="shared" si="111"/>
        <v>137</v>
      </c>
      <c r="S270" s="162">
        <f>VLOOKUP(C270,'Общие показания'!A:I,9,0)</f>
        <v>4.1490000000000009</v>
      </c>
      <c r="T270" s="73">
        <f>VLOOKUP(B270,'Общие показания'!$A$2:$S$795,19,0)</f>
        <v>1.4480000000000004</v>
      </c>
      <c r="U270" s="39">
        <f t="shared" si="124"/>
        <v>1.7027072296908521</v>
      </c>
      <c r="V270" s="39">
        <f t="shared" si="125"/>
        <v>1.3147538992625802</v>
      </c>
      <c r="W270" s="39">
        <f t="shared" si="126"/>
        <v>1.1315388710465686</v>
      </c>
      <c r="X270" s="39"/>
      <c r="Y270" s="39">
        <f t="shared" si="127"/>
        <v>0</v>
      </c>
      <c r="Z270" s="39"/>
      <c r="AA270" s="39"/>
      <c r="AB270" s="39"/>
      <c r="AC270" s="39"/>
      <c r="AD270" s="39"/>
      <c r="AE270" s="39">
        <f t="shared" si="112"/>
        <v>0</v>
      </c>
      <c r="AF270" s="39">
        <f t="shared" si="128"/>
        <v>0.45094417131948461</v>
      </c>
      <c r="AG270" s="39">
        <f t="shared" si="129"/>
        <v>0.99705582868051579</v>
      </c>
      <c r="AH270" s="39">
        <f t="shared" si="113"/>
        <v>0</v>
      </c>
      <c r="AJ270" s="39">
        <f t="shared" si="130"/>
        <v>0.88488216457190394</v>
      </c>
      <c r="AK270" s="39">
        <f t="shared" si="114"/>
        <v>0.35458348422511737</v>
      </c>
      <c r="AL270" s="39">
        <f t="shared" si="115"/>
        <v>0.5055141128700722</v>
      </c>
      <c r="AM270" s="39"/>
      <c r="AS270" s="39"/>
      <c r="AT270" s="39">
        <f t="shared" si="131"/>
        <v>0.20660472068745614</v>
      </c>
      <c r="AU270" s="39">
        <f t="shared" si="132"/>
        <v>0.66285246670420128</v>
      </c>
      <c r="AW270" s="38">
        <f t="shared" si="133"/>
        <v>6946.0214663831721</v>
      </c>
      <c r="AX270" s="38">
        <f t="shared" si="109"/>
        <v>4481.1024987390365</v>
      </c>
      <c r="AY270" s="38">
        <f t="shared" si="110"/>
        <v>4394.4395479064742</v>
      </c>
      <c r="AZ270" s="38">
        <f t="shared" si="116"/>
        <v>0</v>
      </c>
      <c r="BA270" s="38">
        <f t="shared" si="117"/>
        <v>0</v>
      </c>
      <c r="BB270" s="38">
        <f t="shared" si="118"/>
        <v>0</v>
      </c>
      <c r="BC270" s="38">
        <f t="shared" si="119"/>
        <v>0</v>
      </c>
      <c r="BD270" s="38">
        <f t="shared" si="120"/>
        <v>0</v>
      </c>
      <c r="BE270" s="38">
        <f t="shared" si="121"/>
        <v>0</v>
      </c>
      <c r="BF270" s="38">
        <f t="shared" si="122"/>
        <v>0</v>
      </c>
      <c r="BG270" s="38">
        <f t="shared" si="134"/>
        <v>1765.0979437477517</v>
      </c>
      <c r="BH270" s="38">
        <f t="shared" si="135"/>
        <v>4455.7914317989189</v>
      </c>
      <c r="BI270" s="61">
        <f t="shared" si="123"/>
        <v>22042.452888575353</v>
      </c>
    </row>
    <row r="271" spans="1:61" ht="13.8" customHeight="1" x14ac:dyDescent="0.3">
      <c r="A271" s="84" t="s">
        <v>613</v>
      </c>
      <c r="B271" s="84" t="s">
        <v>432</v>
      </c>
      <c r="C271" s="84" t="s">
        <v>432</v>
      </c>
      <c r="D271" s="63">
        <f>VLOOKUP(B271,Площадь!$D$2:$E$795,2,0)</f>
        <v>40.9</v>
      </c>
      <c r="E271" s="72"/>
      <c r="F271" s="87">
        <v>31</v>
      </c>
      <c r="G271" s="87">
        <v>29</v>
      </c>
      <c r="H271" s="87">
        <v>31</v>
      </c>
      <c r="I271" s="87"/>
      <c r="J271" s="88"/>
      <c r="K271" s="88"/>
      <c r="L271" s="88"/>
      <c r="M271" s="88"/>
      <c r="N271" s="88"/>
      <c r="O271" s="88"/>
      <c r="P271" s="88">
        <v>15</v>
      </c>
      <c r="Q271" s="88">
        <v>31</v>
      </c>
      <c r="R271">
        <f t="shared" si="111"/>
        <v>137</v>
      </c>
      <c r="S271" s="162">
        <f>VLOOKUP(C271,'Общие показания'!A:I,9,0)</f>
        <v>1.3091534357138688</v>
      </c>
      <c r="T271" s="73">
        <f>VLOOKUP(B271,'Общие показания'!$A$2:$S$795,19,0)</f>
        <v>0.63400000000000034</v>
      </c>
      <c r="U271" s="39">
        <f t="shared" si="124"/>
        <v>0.53726320071453892</v>
      </c>
      <c r="V271" s="39">
        <f t="shared" si="125"/>
        <v>0.41485046621783855</v>
      </c>
      <c r="W271" s="39">
        <f t="shared" si="126"/>
        <v>0.3570397687814913</v>
      </c>
      <c r="X271" s="39"/>
      <c r="Y271" s="39">
        <f t="shared" si="127"/>
        <v>0</v>
      </c>
      <c r="Z271" s="39"/>
      <c r="AA271" s="39"/>
      <c r="AB271" s="39"/>
      <c r="AC271" s="39"/>
      <c r="AD271" s="39"/>
      <c r="AE271" s="39">
        <f t="shared" si="112"/>
        <v>0</v>
      </c>
      <c r="AF271" s="39">
        <f t="shared" si="128"/>
        <v>0.19744378771861415</v>
      </c>
      <c r="AG271" s="39">
        <f t="shared" si="129"/>
        <v>0.43655621228138619</v>
      </c>
      <c r="AH271" s="39">
        <f t="shared" si="113"/>
        <v>0</v>
      </c>
      <c r="AJ271" s="39">
        <f t="shared" si="130"/>
        <v>0.58848261026001414</v>
      </c>
      <c r="AK271" s="39">
        <f t="shared" si="114"/>
        <v>0.23581243097247639</v>
      </c>
      <c r="AL271" s="39">
        <f t="shared" si="115"/>
        <v>0.33618743441277971</v>
      </c>
      <c r="AM271" s="39"/>
      <c r="AS271" s="39"/>
      <c r="AT271" s="39">
        <f t="shared" si="131"/>
        <v>0.13740053782303993</v>
      </c>
      <c r="AU271" s="39">
        <f t="shared" si="132"/>
        <v>0.44082383558051763</v>
      </c>
      <c r="AW271" s="38">
        <f t="shared" si="133"/>
        <v>3021.9070251476514</v>
      </c>
      <c r="AX271" s="38">
        <f t="shared" ref="AX271:AX335" si="136">(V271+AK271)*$AX$1</f>
        <v>1746.6134547017941</v>
      </c>
      <c r="AY271" s="38">
        <f t="shared" ref="AY271:AY335" si="137">(W271+AL271)*$AY$1</f>
        <v>1860.8713751665734</v>
      </c>
      <c r="AZ271" s="38">
        <f t="shared" si="116"/>
        <v>0</v>
      </c>
      <c r="BA271" s="38">
        <f t="shared" si="117"/>
        <v>0</v>
      </c>
      <c r="BB271" s="38">
        <f t="shared" si="118"/>
        <v>0</v>
      </c>
      <c r="BC271" s="38">
        <f t="shared" si="119"/>
        <v>0</v>
      </c>
      <c r="BD271" s="38">
        <f t="shared" si="120"/>
        <v>0</v>
      </c>
      <c r="BE271" s="38">
        <f t="shared" si="121"/>
        <v>0</v>
      </c>
      <c r="BF271" s="38">
        <f t="shared" si="122"/>
        <v>0</v>
      </c>
      <c r="BG271" s="38">
        <f t="shared" si="134"/>
        <v>898.84271371099464</v>
      </c>
      <c r="BH271" s="38">
        <f t="shared" si="135"/>
        <v>2355.2039052785804</v>
      </c>
      <c r="BI271" s="61">
        <f t="shared" si="123"/>
        <v>9883.4384740055939</v>
      </c>
    </row>
    <row r="272" spans="1:61" x14ac:dyDescent="0.3">
      <c r="A272" s="197" t="s">
        <v>1409</v>
      </c>
      <c r="B272" s="84" t="s">
        <v>101</v>
      </c>
      <c r="C272" s="84" t="s">
        <v>101</v>
      </c>
      <c r="D272" s="63">
        <f>VLOOKUP(B272,Площадь!$D$2:$E$795,2,0)</f>
        <v>72.400000000000006</v>
      </c>
      <c r="E272" s="72"/>
      <c r="F272" s="87">
        <v>31</v>
      </c>
      <c r="G272" s="87">
        <v>29</v>
      </c>
      <c r="H272" s="87">
        <v>31</v>
      </c>
      <c r="I272" s="87"/>
      <c r="J272" s="88"/>
      <c r="K272" s="88"/>
      <c r="L272" s="88"/>
      <c r="M272" s="88"/>
      <c r="N272" s="88"/>
      <c r="O272" s="88"/>
      <c r="P272" s="88">
        <v>0</v>
      </c>
      <c r="Q272" s="88">
        <v>0</v>
      </c>
      <c r="R272">
        <f t="shared" si="111"/>
        <v>91</v>
      </c>
      <c r="S272" s="162">
        <f>VLOOKUP(C272,'Общие показания'!A:I,9,0)</f>
        <v>2.317425641703768</v>
      </c>
      <c r="T272" s="73">
        <f>VLOOKUP(B272,'Общие показания'!$A$2:$S$795,19,0)</f>
        <v>0.38899999999999935</v>
      </c>
      <c r="U272" s="39">
        <f t="shared" si="124"/>
        <v>0.95104781740177569</v>
      </c>
      <c r="V272" s="39">
        <f t="shared" si="125"/>
        <v>0.73435632650786098</v>
      </c>
      <c r="W272" s="39">
        <f t="shared" si="126"/>
        <v>0.6320214977941313</v>
      </c>
      <c r="X272" s="39"/>
      <c r="Y272" s="39">
        <f t="shared" si="127"/>
        <v>0</v>
      </c>
      <c r="Z272" s="39"/>
      <c r="AA272" s="39"/>
      <c r="AB272" s="39"/>
      <c r="AC272" s="39"/>
      <c r="AD272" s="39"/>
      <c r="AE272" s="39">
        <f t="shared" si="112"/>
        <v>0</v>
      </c>
      <c r="AF272" s="39">
        <f t="shared" si="128"/>
        <v>0</v>
      </c>
      <c r="AG272" s="39">
        <f t="shared" si="129"/>
        <v>0</v>
      </c>
      <c r="AH272" s="39">
        <f t="shared" si="113"/>
        <v>0.38899999999999935</v>
      </c>
      <c r="AJ272" s="39">
        <f t="shared" si="130"/>
        <v>1.0417149384553797</v>
      </c>
      <c r="AK272" s="39">
        <f t="shared" si="114"/>
        <v>0.4174283619170488</v>
      </c>
      <c r="AL272" s="39">
        <f t="shared" si="115"/>
        <v>0.59510929710232896</v>
      </c>
      <c r="AM272" s="39"/>
      <c r="AS272" s="39"/>
      <c r="AT272" s="39">
        <f t="shared" si="131"/>
        <v>0</v>
      </c>
      <c r="AU272" s="39">
        <f t="shared" si="132"/>
        <v>0</v>
      </c>
      <c r="AW272" s="38">
        <f t="shared" si="133"/>
        <v>5349.2926313127136</v>
      </c>
      <c r="AX272" s="38">
        <f t="shared" si="136"/>
        <v>3091.8047462202908</v>
      </c>
      <c r="AY272" s="38">
        <f t="shared" si="137"/>
        <v>3294.0608205882622</v>
      </c>
      <c r="AZ272" s="38">
        <f t="shared" si="116"/>
        <v>0</v>
      </c>
      <c r="BA272" s="38">
        <f t="shared" si="117"/>
        <v>0</v>
      </c>
      <c r="BB272" s="38">
        <f t="shared" si="118"/>
        <v>0</v>
      </c>
      <c r="BC272" s="38">
        <f t="shared" si="119"/>
        <v>0</v>
      </c>
      <c r="BD272" s="38">
        <f t="shared" si="120"/>
        <v>0</v>
      </c>
      <c r="BE272" s="38">
        <f t="shared" si="121"/>
        <v>0</v>
      </c>
      <c r="BF272" s="38">
        <f t="shared" si="122"/>
        <v>0</v>
      </c>
      <c r="BG272" s="38">
        <f t="shared" si="134"/>
        <v>0</v>
      </c>
      <c r="BH272" s="38">
        <f t="shared" si="135"/>
        <v>0</v>
      </c>
      <c r="BI272" s="61">
        <f t="shared" si="123"/>
        <v>11735.158198121266</v>
      </c>
    </row>
    <row r="273" spans="1:61" x14ac:dyDescent="0.3">
      <c r="A273" s="197" t="s">
        <v>3936</v>
      </c>
      <c r="B273" s="84" t="s">
        <v>101</v>
      </c>
      <c r="C273" s="84" t="s">
        <v>101</v>
      </c>
      <c r="D273" s="63">
        <f>VLOOKUP(B273,Площадь!$D$2:$E$795,2,0)</f>
        <v>72.400000000000006</v>
      </c>
      <c r="E273" s="72"/>
      <c r="F273" s="87"/>
      <c r="G273" s="87"/>
      <c r="H273" s="87"/>
      <c r="I273" s="87"/>
      <c r="J273" s="88"/>
      <c r="K273" s="88"/>
      <c r="L273" s="88"/>
      <c r="M273" s="88"/>
      <c r="N273" s="88"/>
      <c r="O273" s="88"/>
      <c r="P273" s="88">
        <v>15</v>
      </c>
      <c r="Q273" s="88">
        <v>31</v>
      </c>
      <c r="R273">
        <f t="shared" si="111"/>
        <v>46</v>
      </c>
      <c r="S273" s="162">
        <f>VLOOKUP(C273,'Общие показания'!A:I,9,0)</f>
        <v>2.317425641703768</v>
      </c>
      <c r="T273" s="73">
        <f>VLOOKUP(B273,'Общие показания'!$A$2:$S$795,19,0)</f>
        <v>0.38899999999999935</v>
      </c>
      <c r="U273" s="39">
        <f t="shared" si="124"/>
        <v>0</v>
      </c>
      <c r="V273" s="39">
        <f t="shared" si="125"/>
        <v>0</v>
      </c>
      <c r="W273" s="39">
        <f t="shared" si="126"/>
        <v>0</v>
      </c>
      <c r="X273" s="39"/>
      <c r="Y273" s="39">
        <f t="shared" si="127"/>
        <v>-2.317425641703768</v>
      </c>
      <c r="Z273" s="39"/>
      <c r="AA273" s="39"/>
      <c r="AB273" s="39"/>
      <c r="AC273" s="39"/>
      <c r="AD273" s="39"/>
      <c r="AE273" s="39">
        <f t="shared" si="112"/>
        <v>0</v>
      </c>
      <c r="AF273" s="39">
        <f t="shared" si="128"/>
        <v>0.12114453221220936</v>
      </c>
      <c r="AG273" s="39">
        <f t="shared" si="129"/>
        <v>0.26785546778779001</v>
      </c>
      <c r="AH273" s="39">
        <f t="shared" si="113"/>
        <v>0</v>
      </c>
      <c r="AJ273" s="39">
        <f t="shared" si="130"/>
        <v>0</v>
      </c>
      <c r="AK273" s="39">
        <f t="shared" si="114"/>
        <v>0</v>
      </c>
      <c r="AL273" s="39">
        <f t="shared" si="115"/>
        <v>0</v>
      </c>
      <c r="AM273" s="39"/>
      <c r="AS273" s="39"/>
      <c r="AT273" s="39">
        <f t="shared" si="131"/>
        <v>0.24322246793124919</v>
      </c>
      <c r="AU273" s="39">
        <f t="shared" si="132"/>
        <v>0.78033363559974278</v>
      </c>
      <c r="AW273" s="38">
        <f t="shared" si="133"/>
        <v>0</v>
      </c>
      <c r="AX273" s="38">
        <f t="shared" si="136"/>
        <v>0</v>
      </c>
      <c r="AY273" s="38">
        <f t="shared" si="137"/>
        <v>0</v>
      </c>
      <c r="AZ273" s="38">
        <f t="shared" si="116"/>
        <v>0</v>
      </c>
      <c r="BA273" s="38">
        <f t="shared" si="117"/>
        <v>0</v>
      </c>
      <c r="BB273" s="38">
        <f t="shared" si="118"/>
        <v>0</v>
      </c>
      <c r="BC273" s="38">
        <f t="shared" si="119"/>
        <v>0</v>
      </c>
      <c r="BD273" s="38">
        <f t="shared" si="120"/>
        <v>0</v>
      </c>
      <c r="BE273" s="38">
        <f t="shared" si="121"/>
        <v>0</v>
      </c>
      <c r="BF273" s="38">
        <f t="shared" si="122"/>
        <v>0</v>
      </c>
      <c r="BG273" s="38">
        <f t="shared" si="134"/>
        <v>978.09220050509452</v>
      </c>
      <c r="BH273" s="38">
        <f t="shared" si="135"/>
        <v>2813.7169015693576</v>
      </c>
      <c r="BI273" s="61">
        <f t="shared" si="123"/>
        <v>3791.8091020744523</v>
      </c>
    </row>
    <row r="274" spans="1:61" x14ac:dyDescent="0.3">
      <c r="A274" s="84" t="s">
        <v>1995</v>
      </c>
      <c r="B274" s="84" t="s">
        <v>420</v>
      </c>
      <c r="C274" s="84" t="s">
        <v>420</v>
      </c>
      <c r="D274" s="63">
        <f>VLOOKUP(B274,Площадь!$D$2:$E$795,2,0)</f>
        <v>33.5</v>
      </c>
      <c r="E274" s="72"/>
      <c r="F274" s="87">
        <v>31</v>
      </c>
      <c r="G274" s="87">
        <v>29</v>
      </c>
      <c r="H274" s="87">
        <v>31</v>
      </c>
      <c r="I274" s="87"/>
      <c r="J274" s="88"/>
      <c r="K274" s="88"/>
      <c r="L274" s="88"/>
      <c r="M274" s="88"/>
      <c r="N274" s="88"/>
      <c r="O274" s="88"/>
      <c r="P274" s="88">
        <v>15</v>
      </c>
      <c r="Q274" s="88">
        <v>31</v>
      </c>
      <c r="R274">
        <f t="shared" si="111"/>
        <v>137</v>
      </c>
      <c r="S274" s="162">
        <f>VLOOKUP(C274,'Общие показания'!A:I,9,0)</f>
        <v>1.0722894889098926</v>
      </c>
      <c r="T274" s="73">
        <f>VLOOKUP(B274,'Общие показания'!$A$2:$S$795,19,0)</f>
        <v>2.8999999999999915E-2</v>
      </c>
      <c r="U274" s="39">
        <f t="shared" si="124"/>
        <v>0.44005665584198184</v>
      </c>
      <c r="V274" s="39">
        <f t="shared" si="125"/>
        <v>0.33979194665764284</v>
      </c>
      <c r="W274" s="39">
        <f t="shared" si="126"/>
        <v>0.29244088641026794</v>
      </c>
      <c r="X274" s="39"/>
      <c r="Y274" s="39">
        <f t="shared" si="127"/>
        <v>0</v>
      </c>
      <c r="Z274" s="39"/>
      <c r="AA274" s="39"/>
      <c r="AB274" s="39"/>
      <c r="AC274" s="39"/>
      <c r="AD274" s="39"/>
      <c r="AE274" s="39">
        <f t="shared" si="112"/>
        <v>0</v>
      </c>
      <c r="AF274" s="39">
        <f t="shared" si="128"/>
        <v>9.0313404476968315E-3</v>
      </c>
      <c r="AG274" s="39">
        <f t="shared" si="129"/>
        <v>1.9968659552303085E-2</v>
      </c>
      <c r="AH274" s="39">
        <f t="shared" si="113"/>
        <v>0</v>
      </c>
      <c r="AJ274" s="39">
        <f t="shared" si="130"/>
        <v>0.48200898395380132</v>
      </c>
      <c r="AK274" s="39">
        <f t="shared" si="114"/>
        <v>0.19314710116327533</v>
      </c>
      <c r="AL274" s="39">
        <f t="shared" si="115"/>
        <v>0.27536134603491735</v>
      </c>
      <c r="AM274" s="39"/>
      <c r="AS274" s="39"/>
      <c r="AT274" s="39">
        <f t="shared" si="131"/>
        <v>0.11254078281349236</v>
      </c>
      <c r="AU274" s="39">
        <f t="shared" si="132"/>
        <v>0.36106597779822347</v>
      </c>
      <c r="AW274" s="38">
        <f t="shared" si="133"/>
        <v>2475.1561208422086</v>
      </c>
      <c r="AX274" s="38">
        <f t="shared" si="136"/>
        <v>1430.60026240856</v>
      </c>
      <c r="AY274" s="38">
        <f t="shared" si="137"/>
        <v>1524.1856006865576</v>
      </c>
      <c r="AZ274" s="38">
        <f t="shared" si="116"/>
        <v>0</v>
      </c>
      <c r="BA274" s="38">
        <f t="shared" si="117"/>
        <v>0</v>
      </c>
      <c r="BB274" s="38">
        <f t="shared" si="118"/>
        <v>0</v>
      </c>
      <c r="BC274" s="38">
        <f t="shared" si="119"/>
        <v>0</v>
      </c>
      <c r="BD274" s="38">
        <f t="shared" si="120"/>
        <v>0</v>
      </c>
      <c r="BE274" s="38">
        <f t="shared" si="121"/>
        <v>0</v>
      </c>
      <c r="BF274" s="38">
        <f t="shared" si="122"/>
        <v>0</v>
      </c>
      <c r="BG274" s="38">
        <f t="shared" si="134"/>
        <v>326.34334479740585</v>
      </c>
      <c r="BH274" s="38">
        <f t="shared" si="135"/>
        <v>1022.8341391182595</v>
      </c>
      <c r="BI274" s="61">
        <f t="shared" si="123"/>
        <v>6779.119467852991</v>
      </c>
    </row>
    <row r="275" spans="1:61" x14ac:dyDescent="0.3">
      <c r="A275" s="84" t="s">
        <v>718</v>
      </c>
      <c r="B275" s="84" t="s">
        <v>409</v>
      </c>
      <c r="C275" s="84" t="s">
        <v>409</v>
      </c>
      <c r="D275" s="63">
        <f>VLOOKUP(B275,Площадь!$D$2:$E$795,2,0)</f>
        <v>33.299999999999997</v>
      </c>
      <c r="E275" s="72"/>
      <c r="F275" s="87">
        <v>31</v>
      </c>
      <c r="G275" s="87">
        <v>29</v>
      </c>
      <c r="H275" s="87">
        <v>31</v>
      </c>
      <c r="I275" s="87"/>
      <c r="J275" s="88"/>
      <c r="K275" s="88"/>
      <c r="L275" s="88"/>
      <c r="M275" s="88"/>
      <c r="N275" s="88"/>
      <c r="O275" s="88"/>
      <c r="P275" s="88">
        <v>15</v>
      </c>
      <c r="Q275" s="88">
        <v>31</v>
      </c>
      <c r="R275">
        <f t="shared" si="111"/>
        <v>137</v>
      </c>
      <c r="S275" s="162">
        <f>VLOOKUP(C275,'Общие показания'!A:I,9,0)</f>
        <v>2.1799999999999997</v>
      </c>
      <c r="T275" s="73">
        <f>VLOOKUP(B275,'Общие показания'!$A$2:$S$795,19,0)</f>
        <v>0.55000000000000071</v>
      </c>
      <c r="U275" s="39">
        <f t="shared" si="124"/>
        <v>0.89464973746108856</v>
      </c>
      <c r="V275" s="39">
        <f t="shared" si="125"/>
        <v>0.69080826714688448</v>
      </c>
      <c r="W275" s="39">
        <f t="shared" si="126"/>
        <v>0.59454199539202668</v>
      </c>
      <c r="X275" s="39"/>
      <c r="Y275" s="39">
        <f t="shared" si="127"/>
        <v>0</v>
      </c>
      <c r="Z275" s="39"/>
      <c r="AA275" s="39"/>
      <c r="AB275" s="39"/>
      <c r="AC275" s="39"/>
      <c r="AD275" s="39"/>
      <c r="AE275" s="39">
        <f t="shared" si="112"/>
        <v>0</v>
      </c>
      <c r="AF275" s="39">
        <f t="shared" si="128"/>
        <v>0.17128404297356131</v>
      </c>
      <c r="AG275" s="39">
        <f t="shared" si="129"/>
        <v>0.37871595702643945</v>
      </c>
      <c r="AH275" s="39">
        <f t="shared" si="113"/>
        <v>0</v>
      </c>
      <c r="AJ275" s="39">
        <f t="shared" si="130"/>
        <v>0.47913131837795769</v>
      </c>
      <c r="AK275" s="39">
        <f t="shared" si="114"/>
        <v>0.19199398414140501</v>
      </c>
      <c r="AL275" s="39">
        <f t="shared" si="115"/>
        <v>0.2737173977003805</v>
      </c>
      <c r="AM275" s="39"/>
      <c r="AS275" s="39"/>
      <c r="AT275" s="39">
        <f t="shared" si="131"/>
        <v>0.11186889754296404</v>
      </c>
      <c r="AU275" s="39">
        <f t="shared" si="132"/>
        <v>0.35891036002032362</v>
      </c>
      <c r="AW275" s="38">
        <f t="shared" si="133"/>
        <v>3687.7229150521021</v>
      </c>
      <c r="AX275" s="38">
        <f t="shared" si="136"/>
        <v>2369.7590512682327</v>
      </c>
      <c r="AY275" s="38">
        <f t="shared" si="137"/>
        <v>2330.7207844415343</v>
      </c>
      <c r="AZ275" s="38">
        <f t="shared" si="116"/>
        <v>0</v>
      </c>
      <c r="BA275" s="38">
        <f t="shared" si="117"/>
        <v>0</v>
      </c>
      <c r="BB275" s="38">
        <f t="shared" si="118"/>
        <v>0</v>
      </c>
      <c r="BC275" s="38">
        <f t="shared" si="119"/>
        <v>0</v>
      </c>
      <c r="BD275" s="38">
        <f t="shared" si="120"/>
        <v>0</v>
      </c>
      <c r="BE275" s="38">
        <f t="shared" si="121"/>
        <v>0</v>
      </c>
      <c r="BF275" s="38">
        <f t="shared" si="122"/>
        <v>0</v>
      </c>
      <c r="BG275" s="38">
        <f t="shared" si="134"/>
        <v>760.08442740494002</v>
      </c>
      <c r="BH275" s="38">
        <f t="shared" si="135"/>
        <v>1980.0545804276489</v>
      </c>
      <c r="BI275" s="61">
        <f t="shared" si="123"/>
        <v>11128.341758594459</v>
      </c>
    </row>
    <row r="276" spans="1:61" x14ac:dyDescent="0.3">
      <c r="A276" s="84" t="s">
        <v>723</v>
      </c>
      <c r="B276" s="84" t="s">
        <v>469</v>
      </c>
      <c r="C276" s="84" t="s">
        <v>469</v>
      </c>
      <c r="D276" s="63">
        <f>VLOOKUP(B276,Площадь!$D$2:$E$795,2,0)</f>
        <v>40.799999999999997</v>
      </c>
      <c r="E276" s="72"/>
      <c r="F276" s="87">
        <v>31</v>
      </c>
      <c r="G276" s="87">
        <v>29</v>
      </c>
      <c r="H276" s="87">
        <v>31</v>
      </c>
      <c r="I276" s="87"/>
      <c r="J276" s="88"/>
      <c r="K276" s="88"/>
      <c r="L276" s="88"/>
      <c r="M276" s="88"/>
      <c r="N276" s="88"/>
      <c r="O276" s="88"/>
      <c r="P276" s="88">
        <v>15</v>
      </c>
      <c r="Q276" s="88">
        <v>31</v>
      </c>
      <c r="R276">
        <f t="shared" si="111"/>
        <v>137</v>
      </c>
      <c r="S276" s="162">
        <f>VLOOKUP(C276,'Общие показания'!A:I,9,0)</f>
        <v>2.423</v>
      </c>
      <c r="T276" s="73">
        <f>VLOOKUP(B276,'Общие показания'!$A$2:$S$795,19,0)</f>
        <v>1.0070000000000014</v>
      </c>
      <c r="U276" s="39">
        <f t="shared" si="124"/>
        <v>0.99437445590285212</v>
      </c>
      <c r="V276" s="39">
        <f t="shared" si="125"/>
        <v>0.76781120701692729</v>
      </c>
      <c r="W276" s="39">
        <f t="shared" si="126"/>
        <v>0.66081433708022053</v>
      </c>
      <c r="X276" s="39"/>
      <c r="Y276" s="39">
        <f t="shared" si="127"/>
        <v>0</v>
      </c>
      <c r="Z276" s="39"/>
      <c r="AA276" s="39"/>
      <c r="AB276" s="39"/>
      <c r="AC276" s="39"/>
      <c r="AD276" s="39"/>
      <c r="AE276" s="39">
        <f t="shared" si="112"/>
        <v>0</v>
      </c>
      <c r="AF276" s="39">
        <f t="shared" si="128"/>
        <v>0.31360551140795684</v>
      </c>
      <c r="AG276" s="39">
        <f t="shared" si="129"/>
        <v>0.69339448859204467</v>
      </c>
      <c r="AH276" s="39">
        <f t="shared" si="113"/>
        <v>0</v>
      </c>
      <c r="AJ276" s="39">
        <f t="shared" si="130"/>
        <v>0.58704377747209235</v>
      </c>
      <c r="AK276" s="39">
        <f t="shared" si="114"/>
        <v>0.23523587246154126</v>
      </c>
      <c r="AL276" s="39">
        <f t="shared" si="115"/>
        <v>0.33536546024551128</v>
      </c>
      <c r="AM276" s="39"/>
      <c r="AS276" s="39"/>
      <c r="AT276" s="39">
        <f t="shared" si="131"/>
        <v>0.13706459518777575</v>
      </c>
      <c r="AU276" s="39">
        <f t="shared" si="132"/>
        <v>0.4397460266915677</v>
      </c>
      <c r="AW276" s="38">
        <f t="shared" si="133"/>
        <v>4245.0958489423665</v>
      </c>
      <c r="AX276" s="38">
        <f t="shared" si="136"/>
        <v>2692.5394582688218</v>
      </c>
      <c r="AY276" s="38">
        <f t="shared" si="137"/>
        <v>2674.1052007493017</v>
      </c>
      <c r="AZ276" s="38">
        <f t="shared" si="116"/>
        <v>0</v>
      </c>
      <c r="BA276" s="38">
        <f t="shared" si="117"/>
        <v>0</v>
      </c>
      <c r="BB276" s="38">
        <f t="shared" si="118"/>
        <v>0</v>
      </c>
      <c r="BC276" s="38">
        <f t="shared" si="119"/>
        <v>0</v>
      </c>
      <c r="BD276" s="38">
        <f t="shared" si="120"/>
        <v>0</v>
      </c>
      <c r="BE276" s="38">
        <f t="shared" si="121"/>
        <v>0</v>
      </c>
      <c r="BF276" s="38">
        <f t="shared" si="122"/>
        <v>0</v>
      </c>
      <c r="BG276" s="38">
        <f t="shared" si="134"/>
        <v>1209.7608073413207</v>
      </c>
      <c r="BH276" s="38">
        <f t="shared" si="135"/>
        <v>3041.7570736067178</v>
      </c>
      <c r="BI276" s="61">
        <f t="shared" si="123"/>
        <v>13863.258388908529</v>
      </c>
    </row>
    <row r="277" spans="1:61" x14ac:dyDescent="0.3">
      <c r="A277" s="84" t="s">
        <v>1519</v>
      </c>
      <c r="B277" s="84" t="s">
        <v>442</v>
      </c>
      <c r="C277" s="84" t="s">
        <v>442</v>
      </c>
      <c r="D277" s="63">
        <f>VLOOKUP(B277,Площадь!$D$2:$E$795,2,0)</f>
        <v>33.700000000000003</v>
      </c>
      <c r="E277" s="72"/>
      <c r="F277" s="87">
        <v>31</v>
      </c>
      <c r="G277" s="87">
        <v>29</v>
      </c>
      <c r="H277" s="87">
        <v>31</v>
      </c>
      <c r="I277" s="87"/>
      <c r="J277" s="88"/>
      <c r="K277" s="88"/>
      <c r="L277" s="88"/>
      <c r="M277" s="88"/>
      <c r="N277" s="88"/>
      <c r="O277" s="88"/>
      <c r="P277" s="88">
        <v>15</v>
      </c>
      <c r="Q277" s="88">
        <v>31</v>
      </c>
      <c r="R277">
        <f t="shared" si="111"/>
        <v>137</v>
      </c>
      <c r="S277" s="162">
        <f>VLOOKUP(C277,'Общие показания'!A:I,9,0)</f>
        <v>2.4009999999999998</v>
      </c>
      <c r="T277" s="73">
        <f>VLOOKUP(B277,'Общие показания'!$A$2:$S$795,19,0)</f>
        <v>0.42900000000000027</v>
      </c>
      <c r="U277" s="39">
        <f t="shared" si="124"/>
        <v>0.98534588057067596</v>
      </c>
      <c r="V277" s="39">
        <f t="shared" si="125"/>
        <v>0.76083974744021543</v>
      </c>
      <c r="W277" s="39">
        <f t="shared" si="126"/>
        <v>0.6548143719891083</v>
      </c>
      <c r="X277" s="39"/>
      <c r="Y277" s="39">
        <f t="shared" si="127"/>
        <v>0</v>
      </c>
      <c r="Z277" s="39"/>
      <c r="AA277" s="39"/>
      <c r="AB277" s="39"/>
      <c r="AC277" s="39"/>
      <c r="AD277" s="39"/>
      <c r="AE277" s="39">
        <f t="shared" si="112"/>
        <v>0</v>
      </c>
      <c r="AF277" s="39">
        <f t="shared" si="128"/>
        <v>0.13360155351937772</v>
      </c>
      <c r="AG277" s="39">
        <f t="shared" si="129"/>
        <v>0.29539844648062258</v>
      </c>
      <c r="AH277" s="39">
        <f t="shared" si="113"/>
        <v>0</v>
      </c>
      <c r="AJ277" s="39">
        <f t="shared" si="130"/>
        <v>0.48488664952964494</v>
      </c>
      <c r="AK277" s="39">
        <f t="shared" si="114"/>
        <v>0.19430021818514565</v>
      </c>
      <c r="AL277" s="39">
        <f t="shared" si="115"/>
        <v>0.2770052943694542</v>
      </c>
      <c r="AM277" s="39"/>
      <c r="AS277" s="39"/>
      <c r="AT277" s="39">
        <f t="shared" si="131"/>
        <v>0.11321266808402068</v>
      </c>
      <c r="AU277" s="39">
        <f t="shared" si="132"/>
        <v>0.36322159557612338</v>
      </c>
      <c r="AW277" s="38">
        <f t="shared" si="133"/>
        <v>3946.6333945000979</v>
      </c>
      <c r="AX277" s="38">
        <f t="shared" si="136"/>
        <v>2563.9395181260943</v>
      </c>
      <c r="AY277" s="38">
        <f t="shared" si="137"/>
        <v>2501.3394395862711</v>
      </c>
      <c r="AZ277" s="38">
        <f t="shared" si="116"/>
        <v>0</v>
      </c>
      <c r="BA277" s="38">
        <f t="shared" si="117"/>
        <v>0</v>
      </c>
      <c r="BB277" s="38">
        <f t="shared" si="118"/>
        <v>0</v>
      </c>
      <c r="BC277" s="38">
        <f t="shared" si="119"/>
        <v>0</v>
      </c>
      <c r="BD277" s="38">
        <f t="shared" si="120"/>
        <v>0</v>
      </c>
      <c r="BE277" s="38">
        <f t="shared" si="121"/>
        <v>0</v>
      </c>
      <c r="BF277" s="38">
        <f t="shared" si="122"/>
        <v>0</v>
      </c>
      <c r="BG277" s="38">
        <f t="shared" si="134"/>
        <v>662.53822390329856</v>
      </c>
      <c r="BH277" s="38">
        <f t="shared" si="135"/>
        <v>1767.9732960954466</v>
      </c>
      <c r="BI277" s="61">
        <f t="shared" si="123"/>
        <v>11442.423872211208</v>
      </c>
    </row>
    <row r="278" spans="1:61" x14ac:dyDescent="0.3">
      <c r="A278" s="84" t="s">
        <v>591</v>
      </c>
      <c r="B278" s="84" t="s">
        <v>166</v>
      </c>
      <c r="C278" s="84" t="s">
        <v>166</v>
      </c>
      <c r="D278" s="63">
        <f>VLOOKUP(B278,Площадь!$D$2:$E$795,2,0)</f>
        <v>79</v>
      </c>
      <c r="E278" s="72"/>
      <c r="F278" s="87">
        <v>31</v>
      </c>
      <c r="G278" s="87">
        <v>29</v>
      </c>
      <c r="H278" s="87">
        <v>31</v>
      </c>
      <c r="I278" s="87"/>
      <c r="J278" s="88"/>
      <c r="K278" s="88"/>
      <c r="L278" s="88"/>
      <c r="M278" s="88"/>
      <c r="N278" s="88"/>
      <c r="O278" s="88"/>
      <c r="P278" s="88">
        <v>15</v>
      </c>
      <c r="Q278" s="88">
        <v>31</v>
      </c>
      <c r="R278">
        <f t="shared" si="111"/>
        <v>137</v>
      </c>
      <c r="S278" s="162">
        <f>VLOOKUP(C278,'Общие показания'!A:I,9,0)</f>
        <v>1.4129999999999985</v>
      </c>
      <c r="T278" s="73">
        <f>VLOOKUP(B278,'Общие показания'!$A$2:$S$795,19,0)</f>
        <v>1.4659999999999993</v>
      </c>
      <c r="U278" s="39">
        <f t="shared" si="124"/>
        <v>0.57988077019840223</v>
      </c>
      <c r="V278" s="39">
        <f t="shared" si="125"/>
        <v>0.44775783554061782</v>
      </c>
      <c r="W278" s="39">
        <f t="shared" si="126"/>
        <v>0.38536139426097837</v>
      </c>
      <c r="X278" s="39"/>
      <c r="Y278" s="39">
        <f t="shared" si="127"/>
        <v>0</v>
      </c>
      <c r="Z278" s="39"/>
      <c r="AA278" s="39"/>
      <c r="AB278" s="39"/>
      <c r="AC278" s="39"/>
      <c r="AD278" s="39"/>
      <c r="AE278" s="39">
        <f t="shared" si="112"/>
        <v>0</v>
      </c>
      <c r="AF278" s="39">
        <f t="shared" si="128"/>
        <v>0.4565498309077099</v>
      </c>
      <c r="AG278" s="39">
        <f t="shared" si="129"/>
        <v>1.0094501690922895</v>
      </c>
      <c r="AH278" s="39">
        <f t="shared" si="113"/>
        <v>0</v>
      </c>
      <c r="AJ278" s="39">
        <f t="shared" si="130"/>
        <v>1.1366779024582181</v>
      </c>
      <c r="AK278" s="39">
        <f t="shared" si="114"/>
        <v>0.45548122363876864</v>
      </c>
      <c r="AL278" s="39">
        <f t="shared" si="115"/>
        <v>0.64935959214204397</v>
      </c>
      <c r="AM278" s="39"/>
      <c r="AS278" s="39"/>
      <c r="AT278" s="39">
        <f t="shared" si="131"/>
        <v>0.26539468185868348</v>
      </c>
      <c r="AU278" s="39">
        <f t="shared" si="132"/>
        <v>0.85146902227043753</v>
      </c>
      <c r="AW278" s="38">
        <f t="shared" si="133"/>
        <v>4607.8614385325254</v>
      </c>
      <c r="AX278" s="38">
        <f t="shared" si="136"/>
        <v>2424.6188008987779</v>
      </c>
      <c r="AY278" s="38">
        <f t="shared" si="137"/>
        <v>2777.5636270608175</v>
      </c>
      <c r="AZ278" s="38">
        <f t="shared" si="116"/>
        <v>0</v>
      </c>
      <c r="BA278" s="38">
        <f t="shared" si="117"/>
        <v>0</v>
      </c>
      <c r="BB278" s="38">
        <f t="shared" si="118"/>
        <v>0</v>
      </c>
      <c r="BC278" s="38">
        <f t="shared" si="119"/>
        <v>0</v>
      </c>
      <c r="BD278" s="38">
        <f t="shared" si="120"/>
        <v>0</v>
      </c>
      <c r="BE278" s="38">
        <f t="shared" si="121"/>
        <v>0</v>
      </c>
      <c r="BF278" s="38">
        <f t="shared" si="122"/>
        <v>0</v>
      </c>
      <c r="BG278" s="38">
        <f t="shared" si="134"/>
        <v>1937.9589722895957</v>
      </c>
      <c r="BH278" s="38">
        <f t="shared" si="135"/>
        <v>4995.3770405264504</v>
      </c>
      <c r="BI278" s="61">
        <f t="shared" si="123"/>
        <v>16743.379879308166</v>
      </c>
    </row>
    <row r="279" spans="1:61" x14ac:dyDescent="0.3">
      <c r="A279" s="84" t="s">
        <v>1119</v>
      </c>
      <c r="B279" s="84" t="s">
        <v>1120</v>
      </c>
      <c r="C279" s="84" t="s">
        <v>1120</v>
      </c>
      <c r="D279" s="63">
        <f>VLOOKUP(B279,Площадь!$D$2:$E$795,2,0)</f>
        <v>31.7</v>
      </c>
      <c r="E279" s="72"/>
      <c r="F279" s="87">
        <v>31</v>
      </c>
      <c r="G279" s="87">
        <v>29</v>
      </c>
      <c r="H279" s="87">
        <v>31</v>
      </c>
      <c r="I279" s="87"/>
      <c r="J279" s="88"/>
      <c r="K279" s="88"/>
      <c r="L279" s="88"/>
      <c r="M279" s="88"/>
      <c r="N279" s="88"/>
      <c r="O279" s="88"/>
      <c r="P279" s="88">
        <v>15</v>
      </c>
      <c r="Q279" s="88">
        <v>31</v>
      </c>
      <c r="R279">
        <f t="shared" si="111"/>
        <v>137</v>
      </c>
      <c r="S279" s="162">
        <f>VLOOKUP(C279,'Общие показания'!A:I,9,0)</f>
        <v>1.0146739342818984</v>
      </c>
      <c r="T279" s="73">
        <f>VLOOKUP(B279,'Общие показания'!$A$2:$S$795,19,0)</f>
        <v>0.63400000000000034</v>
      </c>
      <c r="U279" s="39">
        <f t="shared" si="124"/>
        <v>0.4164118206027112</v>
      </c>
      <c r="V279" s="39">
        <f t="shared" si="125"/>
        <v>0.32153446892678444</v>
      </c>
      <c r="W279" s="39">
        <f t="shared" si="126"/>
        <v>0.2767276447524028</v>
      </c>
      <c r="X279" s="39"/>
      <c r="Y279" s="39">
        <f t="shared" si="127"/>
        <v>0</v>
      </c>
      <c r="Z279" s="39"/>
      <c r="AA279" s="39"/>
      <c r="AB279" s="39"/>
      <c r="AC279" s="39"/>
      <c r="AD279" s="39"/>
      <c r="AE279" s="39">
        <f t="shared" si="112"/>
        <v>0</v>
      </c>
      <c r="AF279" s="39">
        <f t="shared" si="128"/>
        <v>0.19744378771861415</v>
      </c>
      <c r="AG279" s="39">
        <f t="shared" si="129"/>
        <v>0.43655621228138619</v>
      </c>
      <c r="AH279" s="39">
        <f t="shared" si="113"/>
        <v>0</v>
      </c>
      <c r="AJ279" s="39">
        <f t="shared" si="130"/>
        <v>0.45610999377120898</v>
      </c>
      <c r="AK279" s="39">
        <f t="shared" si="114"/>
        <v>0.18276904796644261</v>
      </c>
      <c r="AL279" s="39">
        <f t="shared" si="115"/>
        <v>0.26056581102408599</v>
      </c>
      <c r="AM279" s="39"/>
      <c r="AS279" s="39"/>
      <c r="AT279" s="39">
        <f t="shared" si="131"/>
        <v>0.10649381537873755</v>
      </c>
      <c r="AU279" s="39">
        <f t="shared" si="132"/>
        <v>0.34166541779712489</v>
      </c>
      <c r="AW279" s="38">
        <f t="shared" si="133"/>
        <v>2342.1626576327767</v>
      </c>
      <c r="AX279" s="38">
        <f t="shared" si="136"/>
        <v>1353.7321886075031</v>
      </c>
      <c r="AY279" s="38">
        <f t="shared" si="137"/>
        <v>1442.2890609481756</v>
      </c>
      <c r="AZ279" s="38">
        <f t="shared" si="116"/>
        <v>0</v>
      </c>
      <c r="BA279" s="38">
        <f t="shared" si="117"/>
        <v>0</v>
      </c>
      <c r="BB279" s="38">
        <f t="shared" si="118"/>
        <v>0</v>
      </c>
      <c r="BC279" s="38">
        <f t="shared" si="119"/>
        <v>0</v>
      </c>
      <c r="BD279" s="38">
        <f t="shared" si="120"/>
        <v>0</v>
      </c>
      <c r="BE279" s="38">
        <f t="shared" si="121"/>
        <v>0</v>
      </c>
      <c r="BF279" s="38">
        <f t="shared" si="122"/>
        <v>0</v>
      </c>
      <c r="BG279" s="38">
        <f t="shared" si="134"/>
        <v>815.87794425040704</v>
      </c>
      <c r="BH279" s="38">
        <f t="shared" si="135"/>
        <v>2089.0270149175522</v>
      </c>
      <c r="BI279" s="61">
        <f t="shared" si="123"/>
        <v>8043.0888663564147</v>
      </c>
    </row>
    <row r="280" spans="1:61" x14ac:dyDescent="0.3">
      <c r="A280" s="84" t="s">
        <v>993</v>
      </c>
      <c r="B280" s="84" t="s">
        <v>994</v>
      </c>
      <c r="C280" s="84" t="s">
        <v>994</v>
      </c>
      <c r="D280" s="63">
        <f>VLOOKUP(B280,Площадь!$D$2:$E$795,2,0)</f>
        <v>76.7</v>
      </c>
      <c r="E280" s="72"/>
      <c r="F280" s="87">
        <v>31</v>
      </c>
      <c r="G280" s="87">
        <v>29</v>
      </c>
      <c r="H280" s="87">
        <v>31</v>
      </c>
      <c r="I280" s="87"/>
      <c r="J280" s="88"/>
      <c r="K280" s="88"/>
      <c r="L280" s="88"/>
      <c r="M280" s="88"/>
      <c r="N280" s="88"/>
      <c r="O280" s="88"/>
      <c r="P280" s="88">
        <v>15</v>
      </c>
      <c r="Q280" s="88">
        <v>31</v>
      </c>
      <c r="R280">
        <f t="shared" si="111"/>
        <v>137</v>
      </c>
      <c r="S280" s="162">
        <f>VLOOKUP(C280,'Общие показания'!A:I,9,0)</f>
        <v>3.0339999999999989</v>
      </c>
      <c r="T280" s="73">
        <f>VLOOKUP(B280,'Общие показания'!$A$2:$S$795,19,0)</f>
        <v>2.8220000000000027</v>
      </c>
      <c r="U280" s="39">
        <f t="shared" si="124"/>
        <v>1.2451226162646523</v>
      </c>
      <c r="V280" s="39">
        <f t="shared" si="125"/>
        <v>0.96142765253378304</v>
      </c>
      <c r="W280" s="39">
        <f t="shared" si="126"/>
        <v>0.82744973120156351</v>
      </c>
      <c r="X280" s="39"/>
      <c r="Y280" s="39">
        <f t="shared" si="127"/>
        <v>0</v>
      </c>
      <c r="Z280" s="39"/>
      <c r="AA280" s="39"/>
      <c r="AB280" s="39"/>
      <c r="AC280" s="39"/>
      <c r="AD280" s="39"/>
      <c r="AE280" s="39">
        <f t="shared" si="112"/>
        <v>0</v>
      </c>
      <c r="AF280" s="39">
        <f t="shared" si="128"/>
        <v>0.87884285322070888</v>
      </c>
      <c r="AG280" s="39">
        <f t="shared" si="129"/>
        <v>1.9431571467792941</v>
      </c>
      <c r="AH280" s="39">
        <f t="shared" si="113"/>
        <v>0</v>
      </c>
      <c r="AJ280" s="39">
        <f t="shared" si="130"/>
        <v>1.1035847483360168</v>
      </c>
      <c r="AK280" s="39">
        <f t="shared" si="114"/>
        <v>0.44222037788726021</v>
      </c>
      <c r="AL280" s="39">
        <f t="shared" si="115"/>
        <v>0.63045418629487049</v>
      </c>
      <c r="AM280" s="39"/>
      <c r="AS280" s="39"/>
      <c r="AT280" s="39">
        <f t="shared" si="131"/>
        <v>0.25766800124760791</v>
      </c>
      <c r="AU280" s="39">
        <f t="shared" si="132"/>
        <v>0.82667941782458931</v>
      </c>
      <c r="AW280" s="38">
        <f t="shared" si="133"/>
        <v>6304.7761012394521</v>
      </c>
      <c r="AX280" s="38">
        <f t="shared" si="136"/>
        <v>3767.8966269410316</v>
      </c>
      <c r="AY280" s="38">
        <f t="shared" si="137"/>
        <v>3913.5389599707273</v>
      </c>
      <c r="AZ280" s="38">
        <f t="shared" si="116"/>
        <v>0</v>
      </c>
      <c r="BA280" s="38">
        <f t="shared" si="117"/>
        <v>0</v>
      </c>
      <c r="BB280" s="38">
        <f t="shared" si="118"/>
        <v>0</v>
      </c>
      <c r="BC280" s="38">
        <f t="shared" si="119"/>
        <v>0</v>
      </c>
      <c r="BD280" s="38">
        <f t="shared" si="120"/>
        <v>0</v>
      </c>
      <c r="BE280" s="38">
        <f t="shared" si="121"/>
        <v>0</v>
      </c>
      <c r="BF280" s="38">
        <f t="shared" si="122"/>
        <v>0</v>
      </c>
      <c r="BG280" s="38">
        <f t="shared" si="134"/>
        <v>3050.8042773005714</v>
      </c>
      <c r="BH280" s="38">
        <f t="shared" si="135"/>
        <v>7435.2384805600805</v>
      </c>
      <c r="BI280" s="61">
        <f t="shared" si="123"/>
        <v>24472.254446011862</v>
      </c>
    </row>
    <row r="281" spans="1:61" x14ac:dyDescent="0.3">
      <c r="A281" s="84" t="s">
        <v>2298</v>
      </c>
      <c r="B281" s="84" t="s">
        <v>2299</v>
      </c>
      <c r="C281" s="84" t="s">
        <v>2299</v>
      </c>
      <c r="D281" s="63">
        <f>VLOOKUP(B281,Площадь!$D$2:$E$795,2,0)</f>
        <v>80.7</v>
      </c>
      <c r="E281" s="72"/>
      <c r="F281" s="87">
        <v>31</v>
      </c>
      <c r="G281" s="87">
        <v>29</v>
      </c>
      <c r="H281" s="87">
        <v>31</v>
      </c>
      <c r="I281" s="87"/>
      <c r="J281" s="88"/>
      <c r="K281" s="88"/>
      <c r="L281" s="88"/>
      <c r="M281" s="88"/>
      <c r="N281" s="88"/>
      <c r="O281" s="88"/>
      <c r="P281" s="88">
        <v>15</v>
      </c>
      <c r="Q281" s="88">
        <v>31</v>
      </c>
      <c r="R281">
        <f t="shared" si="111"/>
        <v>137</v>
      </c>
      <c r="S281" s="162">
        <f>VLOOKUP(C281,'Общие показания'!A:I,9,0)</f>
        <v>2.8190000000000026</v>
      </c>
      <c r="T281" s="73">
        <f>VLOOKUP(B281,'Общие показания'!$A$2:$S$795,19,0)</f>
        <v>1.3960000000000008</v>
      </c>
      <c r="U281" s="39">
        <f t="shared" si="124"/>
        <v>1.1568888118820235</v>
      </c>
      <c r="V281" s="39">
        <f t="shared" si="125"/>
        <v>0.89329747939773829</v>
      </c>
      <c r="W281" s="39">
        <f t="shared" si="126"/>
        <v>0.7688137087202408</v>
      </c>
      <c r="X281" s="39"/>
      <c r="Y281" s="39">
        <f t="shared" si="127"/>
        <v>0</v>
      </c>
      <c r="Z281" s="39"/>
      <c r="AA281" s="39"/>
      <c r="AB281" s="39"/>
      <c r="AC281" s="39"/>
      <c r="AD281" s="39"/>
      <c r="AE281" s="39">
        <f t="shared" si="112"/>
        <v>0</v>
      </c>
      <c r="AF281" s="39">
        <f t="shared" si="128"/>
        <v>0.43475004362016623</v>
      </c>
      <c r="AG281" s="39">
        <f t="shared" si="129"/>
        <v>0.96124995637983468</v>
      </c>
      <c r="AH281" s="39">
        <f t="shared" si="113"/>
        <v>0</v>
      </c>
      <c r="AJ281" s="39">
        <f t="shared" si="130"/>
        <v>1.1611380598528886</v>
      </c>
      <c r="AK281" s="39">
        <f t="shared" si="114"/>
        <v>0.46528271832466622</v>
      </c>
      <c r="AL281" s="39">
        <f t="shared" si="115"/>
        <v>0.66333315298560691</v>
      </c>
      <c r="AM281" s="39"/>
      <c r="AS281" s="39"/>
      <c r="AT281" s="39">
        <f t="shared" si="131"/>
        <v>0.27110570665817413</v>
      </c>
      <c r="AU281" s="39">
        <f t="shared" si="132"/>
        <v>0.86979177338258618</v>
      </c>
      <c r="AW281" s="38">
        <f t="shared" si="133"/>
        <v>6222.4186134103302</v>
      </c>
      <c r="AX281" s="38">
        <f t="shared" si="136"/>
        <v>3646.918339558114</v>
      </c>
      <c r="AY281" s="38">
        <f t="shared" si="137"/>
        <v>3844.3977496887096</v>
      </c>
      <c r="AZ281" s="38">
        <f t="shared" si="116"/>
        <v>0</v>
      </c>
      <c r="BA281" s="38">
        <f t="shared" si="117"/>
        <v>0</v>
      </c>
      <c r="BB281" s="38">
        <f t="shared" si="118"/>
        <v>0</v>
      </c>
      <c r="BC281" s="38">
        <f t="shared" si="119"/>
        <v>0</v>
      </c>
      <c r="BD281" s="38">
        <f t="shared" si="120"/>
        <v>0</v>
      </c>
      <c r="BE281" s="38">
        <f t="shared" si="121"/>
        <v>0</v>
      </c>
      <c r="BF281" s="38">
        <f t="shared" si="122"/>
        <v>0</v>
      </c>
      <c r="BG281" s="38">
        <f t="shared" si="134"/>
        <v>1894.7709418171657</v>
      </c>
      <c r="BH281" s="38">
        <f t="shared" si="135"/>
        <v>4915.1751777050522</v>
      </c>
      <c r="BI281" s="61">
        <f t="shared" si="123"/>
        <v>20523.680822179369</v>
      </c>
    </row>
    <row r="282" spans="1:61" x14ac:dyDescent="0.3">
      <c r="A282" s="84" t="s">
        <v>2325</v>
      </c>
      <c r="B282" s="84" t="s">
        <v>2326</v>
      </c>
      <c r="C282" s="84" t="s">
        <v>2326</v>
      </c>
      <c r="D282" s="63">
        <f>VLOOKUP(B282,Площадь!$D$2:$E$795,2,0)</f>
        <v>63.7</v>
      </c>
      <c r="E282" s="72"/>
      <c r="F282" s="87">
        <v>31</v>
      </c>
      <c r="G282" s="87">
        <v>29</v>
      </c>
      <c r="H282" s="87">
        <v>31</v>
      </c>
      <c r="I282" s="87"/>
      <c r="J282" s="88"/>
      <c r="K282" s="88"/>
      <c r="L282" s="88"/>
      <c r="M282" s="88"/>
      <c r="N282" s="88"/>
      <c r="O282" s="88"/>
      <c r="P282" s="88">
        <v>15</v>
      </c>
      <c r="Q282" s="88">
        <v>31</v>
      </c>
      <c r="R282">
        <f t="shared" si="111"/>
        <v>137</v>
      </c>
      <c r="S282" s="162">
        <f>VLOOKUP(C282,'Общие показания'!A:I,9,0)</f>
        <v>2.0389504610017961</v>
      </c>
      <c r="T282" s="73">
        <f>VLOOKUP(B282,'Общие показания'!$A$2:$S$795,19,0)</f>
        <v>0.89653641196156031</v>
      </c>
      <c r="U282" s="39">
        <f t="shared" si="124"/>
        <v>0.83676444707863418</v>
      </c>
      <c r="V282" s="39">
        <f t="shared" si="125"/>
        <v>0.64611185080871203</v>
      </c>
      <c r="W282" s="39">
        <f t="shared" si="126"/>
        <v>0.5560741631144499</v>
      </c>
      <c r="X282" s="39"/>
      <c r="Y282" s="39">
        <f t="shared" si="127"/>
        <v>0</v>
      </c>
      <c r="Z282" s="39"/>
      <c r="AA282" s="39"/>
      <c r="AB282" s="39"/>
      <c r="AC282" s="39"/>
      <c r="AD282" s="39"/>
      <c r="AE282" s="39">
        <f t="shared" si="112"/>
        <v>0</v>
      </c>
      <c r="AF282" s="39">
        <f t="shared" si="128"/>
        <v>0.27920432966142938</v>
      </c>
      <c r="AG282" s="39">
        <f t="shared" si="129"/>
        <v>0.61733208230013092</v>
      </c>
      <c r="AH282" s="39">
        <f t="shared" si="113"/>
        <v>0</v>
      </c>
      <c r="AJ282" s="39">
        <f t="shared" si="130"/>
        <v>0.91653648590618342</v>
      </c>
      <c r="AK282" s="39">
        <f t="shared" si="114"/>
        <v>0.36726777146569067</v>
      </c>
      <c r="AL282" s="39">
        <f t="shared" si="115"/>
        <v>0.5235975445499772</v>
      </c>
      <c r="AM282" s="39"/>
      <c r="AS282" s="39"/>
      <c r="AT282" s="39">
        <f t="shared" si="131"/>
        <v>0.21399545866326758</v>
      </c>
      <c r="AU282" s="39">
        <f t="shared" si="132"/>
        <v>0.68656426226109957</v>
      </c>
      <c r="AW282" s="38">
        <f t="shared" si="133"/>
        <v>4706.4908924671254</v>
      </c>
      <c r="AX282" s="38">
        <f t="shared" si="136"/>
        <v>2720.2757228485157</v>
      </c>
      <c r="AY282" s="38">
        <f t="shared" si="137"/>
        <v>2898.2275451860819</v>
      </c>
      <c r="AZ282" s="38">
        <f t="shared" si="116"/>
        <v>0</v>
      </c>
      <c r="BA282" s="38">
        <f t="shared" si="117"/>
        <v>0</v>
      </c>
      <c r="BB282" s="38">
        <f t="shared" si="118"/>
        <v>0</v>
      </c>
      <c r="BC282" s="38">
        <f t="shared" si="119"/>
        <v>0</v>
      </c>
      <c r="BD282" s="38">
        <f t="shared" si="120"/>
        <v>0</v>
      </c>
      <c r="BE282" s="38">
        <f t="shared" si="121"/>
        <v>0</v>
      </c>
      <c r="BF282" s="38">
        <f t="shared" si="122"/>
        <v>0</v>
      </c>
      <c r="BG282" s="38">
        <f t="shared" si="134"/>
        <v>1323.9257837872835</v>
      </c>
      <c r="BH282" s="38">
        <f t="shared" si="135"/>
        <v>3500.1271914863851</v>
      </c>
      <c r="BI282" s="61">
        <f t="shared" si="123"/>
        <v>15149.04713577539</v>
      </c>
    </row>
    <row r="283" spans="1:61" x14ac:dyDescent="0.3">
      <c r="A283" s="84" t="s">
        <v>1634</v>
      </c>
      <c r="B283" s="84" t="s">
        <v>1635</v>
      </c>
      <c r="C283" s="84" t="s">
        <v>1635</v>
      </c>
      <c r="D283" s="63">
        <f>VLOOKUP(B283,Площадь!$D$2:$E$795,2,0)</f>
        <v>63.7</v>
      </c>
      <c r="E283" s="72"/>
      <c r="F283" s="87">
        <v>31</v>
      </c>
      <c r="G283" s="87">
        <v>29</v>
      </c>
      <c r="H283" s="87">
        <v>31</v>
      </c>
      <c r="I283" s="87"/>
      <c r="J283" s="88"/>
      <c r="K283" s="88"/>
      <c r="L283" s="88"/>
      <c r="M283" s="88"/>
      <c r="N283" s="88"/>
      <c r="O283" s="88"/>
      <c r="P283" s="88">
        <v>15</v>
      </c>
      <c r="Q283" s="88">
        <v>31</v>
      </c>
      <c r="R283">
        <f t="shared" si="111"/>
        <v>137</v>
      </c>
      <c r="S283" s="162">
        <f>VLOOKUP(C283,'Общие показания'!A:I,9,0)</f>
        <v>2.0129999999999999</v>
      </c>
      <c r="T283" s="73">
        <f>VLOOKUP(B283,'Общие показания'!$A$2:$S$795,19,0)</f>
        <v>0.96499999999999986</v>
      </c>
      <c r="U283" s="39">
        <f t="shared" si="124"/>
        <v>0.82611464289411529</v>
      </c>
      <c r="V283" s="39">
        <f t="shared" si="125"/>
        <v>0.63788855126911859</v>
      </c>
      <c r="W283" s="39">
        <f t="shared" si="126"/>
        <v>0.54899680583676602</v>
      </c>
      <c r="X283" s="39"/>
      <c r="Y283" s="39">
        <f t="shared" si="127"/>
        <v>0</v>
      </c>
      <c r="Z283" s="39"/>
      <c r="AA283" s="39"/>
      <c r="AB283" s="39"/>
      <c r="AC283" s="39"/>
      <c r="AD283" s="39"/>
      <c r="AE283" s="39">
        <f t="shared" si="112"/>
        <v>0</v>
      </c>
      <c r="AF283" s="39">
        <f t="shared" si="128"/>
        <v>0.30052563903542984</v>
      </c>
      <c r="AG283" s="39">
        <f t="shared" si="129"/>
        <v>0.66447436096457002</v>
      </c>
      <c r="AH283" s="39">
        <f t="shared" si="113"/>
        <v>0</v>
      </c>
      <c r="AJ283" s="39">
        <f t="shared" si="130"/>
        <v>0.91653648590618342</v>
      </c>
      <c r="AK283" s="39">
        <f t="shared" si="114"/>
        <v>0.36726777146569067</v>
      </c>
      <c r="AL283" s="39">
        <f t="shared" si="115"/>
        <v>0.5235975445499772</v>
      </c>
      <c r="AM283" s="39"/>
      <c r="AS283" s="39"/>
      <c r="AT283" s="39">
        <f t="shared" si="131"/>
        <v>0.21399545866326758</v>
      </c>
      <c r="AU283" s="39">
        <f t="shared" si="132"/>
        <v>0.68656426226109957</v>
      </c>
      <c r="AW283" s="38">
        <f t="shared" si="133"/>
        <v>4677.9029841063702</v>
      </c>
      <c r="AX283" s="38">
        <f t="shared" si="136"/>
        <v>2698.2014264964128</v>
      </c>
      <c r="AY283" s="38">
        <f t="shared" si="137"/>
        <v>2879.2293704041581</v>
      </c>
      <c r="AZ283" s="38">
        <f t="shared" si="116"/>
        <v>0</v>
      </c>
      <c r="BA283" s="38">
        <f t="shared" si="117"/>
        <v>0</v>
      </c>
      <c r="BB283" s="38">
        <f t="shared" si="118"/>
        <v>0</v>
      </c>
      <c r="BC283" s="38">
        <f t="shared" si="119"/>
        <v>0</v>
      </c>
      <c r="BD283" s="38">
        <f t="shared" si="120"/>
        <v>0</v>
      </c>
      <c r="BE283" s="38">
        <f t="shared" si="121"/>
        <v>0</v>
      </c>
      <c r="BF283" s="38">
        <f t="shared" si="122"/>
        <v>0</v>
      </c>
      <c r="BG283" s="38">
        <f t="shared" si="134"/>
        <v>1381.1598538184753</v>
      </c>
      <c r="BH283" s="38">
        <f t="shared" si="135"/>
        <v>3626.6740386420588</v>
      </c>
      <c r="BI283" s="61">
        <f t="shared" si="123"/>
        <v>15263.167673467475</v>
      </c>
    </row>
    <row r="284" spans="1:61" x14ac:dyDescent="0.3">
      <c r="A284" s="84" t="s">
        <v>1349</v>
      </c>
      <c r="B284" s="84" t="s">
        <v>1350</v>
      </c>
      <c r="C284" s="84" t="s">
        <v>1350</v>
      </c>
      <c r="D284" s="63">
        <f>VLOOKUP(B284,Площадь!$D$2:$E$795,2,0)</f>
        <v>52.2</v>
      </c>
      <c r="E284" s="72"/>
      <c r="F284" s="87">
        <v>31</v>
      </c>
      <c r="G284" s="87">
        <v>29</v>
      </c>
      <c r="H284" s="87">
        <v>31</v>
      </c>
      <c r="I284" s="87"/>
      <c r="J284" s="88"/>
      <c r="K284" s="88"/>
      <c r="L284" s="88"/>
      <c r="M284" s="88"/>
      <c r="N284" s="88"/>
      <c r="O284" s="88"/>
      <c r="P284" s="88">
        <v>15</v>
      </c>
      <c r="Q284" s="88">
        <v>31</v>
      </c>
      <c r="R284">
        <f t="shared" si="111"/>
        <v>137</v>
      </c>
      <c r="S284" s="162">
        <f>VLOOKUP(C284,'Общие показания'!A:I,9,0)</f>
        <v>1.6708510842118327</v>
      </c>
      <c r="T284" s="73">
        <f>VLOOKUP(B284,'Общие показания'!$A$2:$S$795,19,0)</f>
        <v>1.1840000000000011</v>
      </c>
      <c r="U284" s="39">
        <f t="shared" si="124"/>
        <v>0.68570022193884927</v>
      </c>
      <c r="V284" s="39">
        <f t="shared" si="125"/>
        <v>0.52946685419489425</v>
      </c>
      <c r="W284" s="39">
        <f t="shared" si="126"/>
        <v>0.45568400807808918</v>
      </c>
      <c r="X284" s="39"/>
      <c r="Y284" s="39">
        <f t="shared" si="127"/>
        <v>0</v>
      </c>
      <c r="Z284" s="39"/>
      <c r="AA284" s="39"/>
      <c r="AB284" s="39"/>
      <c r="AC284" s="39"/>
      <c r="AD284" s="39"/>
      <c r="AE284" s="39">
        <f t="shared" si="112"/>
        <v>0</v>
      </c>
      <c r="AF284" s="39">
        <f t="shared" si="128"/>
        <v>0.36872783069217546</v>
      </c>
      <c r="AG284" s="39">
        <f t="shared" si="129"/>
        <v>0.81527216930782564</v>
      </c>
      <c r="AH284" s="39">
        <f t="shared" si="113"/>
        <v>0</v>
      </c>
      <c r="AJ284" s="39">
        <f t="shared" si="130"/>
        <v>0.75107071529517699</v>
      </c>
      <c r="AK284" s="39">
        <f t="shared" si="114"/>
        <v>0.3009635427081484</v>
      </c>
      <c r="AL284" s="39">
        <f t="shared" si="115"/>
        <v>0.42907051531411006</v>
      </c>
      <c r="AM284" s="39"/>
      <c r="AS284" s="39"/>
      <c r="AT284" s="39">
        <f t="shared" si="131"/>
        <v>0.17536205560788959</v>
      </c>
      <c r="AU284" s="39">
        <f t="shared" si="132"/>
        <v>0.56261624003185873</v>
      </c>
      <c r="AW284" s="38">
        <f t="shared" si="133"/>
        <v>3856.8104330735309</v>
      </c>
      <c r="AX284" s="38">
        <f t="shared" si="136"/>
        <v>2229.1741402306516</v>
      </c>
      <c r="AY284" s="38">
        <f t="shared" si="137"/>
        <v>2374.9996524130838</v>
      </c>
      <c r="AZ284" s="38">
        <f t="shared" si="116"/>
        <v>0</v>
      </c>
      <c r="BA284" s="38">
        <f t="shared" si="117"/>
        <v>0</v>
      </c>
      <c r="BB284" s="38">
        <f t="shared" si="118"/>
        <v>0</v>
      </c>
      <c r="BC284" s="38">
        <f t="shared" si="119"/>
        <v>0</v>
      </c>
      <c r="BD284" s="38">
        <f t="shared" si="120"/>
        <v>0</v>
      </c>
      <c r="BE284" s="38">
        <f t="shared" si="121"/>
        <v>0</v>
      </c>
      <c r="BF284" s="38">
        <f t="shared" si="122"/>
        <v>0</v>
      </c>
      <c r="BG284" s="38">
        <f t="shared" si="134"/>
        <v>1460.5331271884427</v>
      </c>
      <c r="BH284" s="38">
        <f t="shared" si="135"/>
        <v>3698.7485304950751</v>
      </c>
      <c r="BI284" s="61">
        <f t="shared" si="123"/>
        <v>13620.265883400783</v>
      </c>
    </row>
    <row r="285" spans="1:61" x14ac:dyDescent="0.3">
      <c r="A285" s="84" t="s">
        <v>2056</v>
      </c>
      <c r="B285" s="84" t="s">
        <v>2057</v>
      </c>
      <c r="C285" s="84" t="s">
        <v>2057</v>
      </c>
      <c r="D285" s="63">
        <f>VLOOKUP(B285,Площадь!$D$2:$E$795,2,0)</f>
        <v>51.9</v>
      </c>
      <c r="E285" s="72"/>
      <c r="F285" s="87">
        <v>31</v>
      </c>
      <c r="G285" s="87">
        <v>29</v>
      </c>
      <c r="H285" s="87">
        <v>31</v>
      </c>
      <c r="I285" s="87"/>
      <c r="J285" s="88"/>
      <c r="K285" s="88"/>
      <c r="L285" s="88"/>
      <c r="M285" s="88"/>
      <c r="N285" s="88"/>
      <c r="O285" s="88"/>
      <c r="P285" s="88">
        <v>15</v>
      </c>
      <c r="Q285" s="88">
        <v>31</v>
      </c>
      <c r="R285">
        <f t="shared" si="111"/>
        <v>137</v>
      </c>
      <c r="S285" s="162">
        <f>VLOOKUP(C285,'Общие показания'!A:I,9,0)</f>
        <v>1.4000000000000004</v>
      </c>
      <c r="T285" s="73">
        <f>VLOOKUP(B285,'Общие показания'!$A$2:$S$795,19,0)</f>
        <v>0.82399999999999984</v>
      </c>
      <c r="U285" s="39">
        <f t="shared" si="124"/>
        <v>0.57454570295666263</v>
      </c>
      <c r="V285" s="39">
        <f t="shared" si="125"/>
        <v>0.44363833669983427</v>
      </c>
      <c r="W285" s="39">
        <f t="shared" si="126"/>
        <v>0.38181596034350351</v>
      </c>
      <c r="X285" s="39"/>
      <c r="Y285" s="39">
        <f t="shared" si="127"/>
        <v>0</v>
      </c>
      <c r="Z285" s="39"/>
      <c r="AA285" s="39"/>
      <c r="AB285" s="39"/>
      <c r="AC285" s="39"/>
      <c r="AD285" s="39"/>
      <c r="AE285" s="39">
        <f t="shared" si="112"/>
        <v>0</v>
      </c>
      <c r="AF285" s="39">
        <f t="shared" si="128"/>
        <v>0.2566146389276624</v>
      </c>
      <c r="AG285" s="39">
        <f t="shared" si="129"/>
        <v>0.5673853610723375</v>
      </c>
      <c r="AH285" s="39">
        <f t="shared" si="113"/>
        <v>0</v>
      </c>
      <c r="AJ285" s="39">
        <f t="shared" si="130"/>
        <v>0.74675421693141153</v>
      </c>
      <c r="AK285" s="39">
        <f t="shared" si="114"/>
        <v>0.29923386717534295</v>
      </c>
      <c r="AL285" s="39">
        <f t="shared" si="115"/>
        <v>0.42660459281230478</v>
      </c>
      <c r="AM285" s="39"/>
      <c r="AS285" s="39"/>
      <c r="AT285" s="39">
        <f t="shared" si="131"/>
        <v>0.17435422770209713</v>
      </c>
      <c r="AU285" s="39">
        <f t="shared" si="132"/>
        <v>0.55938281336500895</v>
      </c>
      <c r="AW285" s="38">
        <f t="shared" si="133"/>
        <v>3546.844652950751</v>
      </c>
      <c r="AX285" s="38">
        <f t="shared" si="136"/>
        <v>1994.1364291943707</v>
      </c>
      <c r="AY285" s="38">
        <f t="shared" si="137"/>
        <v>2170.0917960693255</v>
      </c>
      <c r="AZ285" s="38">
        <f t="shared" si="116"/>
        <v>0</v>
      </c>
      <c r="BA285" s="38">
        <f t="shared" si="117"/>
        <v>0</v>
      </c>
      <c r="BB285" s="38">
        <f t="shared" si="118"/>
        <v>0</v>
      </c>
      <c r="BC285" s="38">
        <f t="shared" si="119"/>
        <v>0</v>
      </c>
      <c r="BD285" s="38">
        <f t="shared" si="120"/>
        <v>0</v>
      </c>
      <c r="BE285" s="38">
        <f t="shared" si="121"/>
        <v>0</v>
      </c>
      <c r="BF285" s="38">
        <f t="shared" si="122"/>
        <v>0</v>
      </c>
      <c r="BG285" s="38">
        <f t="shared" si="134"/>
        <v>1156.8755868262613</v>
      </c>
      <c r="BH285" s="38">
        <f t="shared" si="135"/>
        <v>3024.6514167326359</v>
      </c>
      <c r="BI285" s="61">
        <f t="shared" si="123"/>
        <v>11892.599881773345</v>
      </c>
    </row>
    <row r="286" spans="1:61" x14ac:dyDescent="0.3">
      <c r="A286" s="84" t="s">
        <v>1441</v>
      </c>
      <c r="B286" s="84" t="s">
        <v>305</v>
      </c>
      <c r="C286" s="84" t="s">
        <v>305</v>
      </c>
      <c r="D286" s="63">
        <f>VLOOKUP(B286,Площадь!$D$2:$E$795,2,0)</f>
        <v>50.1</v>
      </c>
      <c r="E286" s="72"/>
      <c r="F286" s="87">
        <v>31</v>
      </c>
      <c r="G286" s="87">
        <v>29</v>
      </c>
      <c r="H286" s="87">
        <v>31</v>
      </c>
      <c r="I286" s="87"/>
      <c r="J286" s="88"/>
      <c r="K286" s="88"/>
      <c r="L286" s="88"/>
      <c r="M286" s="88"/>
      <c r="N286" s="88"/>
      <c r="O286" s="88"/>
      <c r="P286" s="88">
        <v>15</v>
      </c>
      <c r="Q286" s="88">
        <v>31</v>
      </c>
      <c r="R286">
        <f t="shared" si="111"/>
        <v>137</v>
      </c>
      <c r="S286" s="162">
        <f>VLOOKUP(C286,'Общие показания'!A:I,9,0)</f>
        <v>1.6036329371458395</v>
      </c>
      <c r="T286" s="73">
        <f>VLOOKUP(B286,'Общие показания'!$A$2:$S$795,19,0)</f>
        <v>1.152000000000001</v>
      </c>
      <c r="U286" s="39">
        <f t="shared" si="124"/>
        <v>0.65811458082636687</v>
      </c>
      <c r="V286" s="39">
        <f t="shared" si="125"/>
        <v>0.50816646350889283</v>
      </c>
      <c r="W286" s="39">
        <f t="shared" si="126"/>
        <v>0.43735189281057985</v>
      </c>
      <c r="X286" s="39"/>
      <c r="Y286" s="39">
        <f t="shared" si="127"/>
        <v>0</v>
      </c>
      <c r="Z286" s="39"/>
      <c r="AA286" s="39"/>
      <c r="AB286" s="39"/>
      <c r="AC286" s="39"/>
      <c r="AD286" s="39"/>
      <c r="AE286" s="39">
        <f t="shared" si="112"/>
        <v>0</v>
      </c>
      <c r="AF286" s="39">
        <f t="shared" si="128"/>
        <v>0.35876221364644101</v>
      </c>
      <c r="AG286" s="39">
        <f t="shared" si="129"/>
        <v>0.79323778635356013</v>
      </c>
      <c r="AH286" s="39">
        <f t="shared" si="113"/>
        <v>0</v>
      </c>
      <c r="AJ286" s="39">
        <f t="shared" si="130"/>
        <v>0.7208552267488193</v>
      </c>
      <c r="AK286" s="39">
        <f t="shared" si="114"/>
        <v>0.28885581397851023</v>
      </c>
      <c r="AL286" s="39">
        <f t="shared" si="115"/>
        <v>0.41180905780147342</v>
      </c>
      <c r="AM286" s="39"/>
      <c r="AS286" s="39"/>
      <c r="AT286" s="39">
        <f t="shared" si="131"/>
        <v>0.1683072602673423</v>
      </c>
      <c r="AU286" s="39">
        <f t="shared" si="132"/>
        <v>0.53998225336391037</v>
      </c>
      <c r="AW286" s="38">
        <f t="shared" si="133"/>
        <v>3701.6513926625271</v>
      </c>
      <c r="AX286" s="38">
        <f t="shared" si="136"/>
        <v>2139.4947207960854</v>
      </c>
      <c r="AY286" s="38">
        <f t="shared" si="137"/>
        <v>2279.4536893849713</v>
      </c>
      <c r="AZ286" s="38">
        <f t="shared" si="116"/>
        <v>0</v>
      </c>
      <c r="BA286" s="38">
        <f t="shared" si="117"/>
        <v>0</v>
      </c>
      <c r="BB286" s="38">
        <f t="shared" si="118"/>
        <v>0</v>
      </c>
      <c r="BC286" s="38">
        <f t="shared" si="119"/>
        <v>0</v>
      </c>
      <c r="BD286" s="38">
        <f t="shared" si="120"/>
        <v>0</v>
      </c>
      <c r="BE286" s="38">
        <f t="shared" si="121"/>
        <v>0</v>
      </c>
      <c r="BF286" s="38">
        <f t="shared" si="122"/>
        <v>0</v>
      </c>
      <c r="BG286" s="38">
        <f t="shared" si="134"/>
        <v>1414.8442129952034</v>
      </c>
      <c r="BH286" s="38">
        <f t="shared" si="135"/>
        <v>3578.8425458159891</v>
      </c>
      <c r="BI286" s="61">
        <f t="shared" si="123"/>
        <v>13114.286561654777</v>
      </c>
    </row>
    <row r="287" spans="1:61" x14ac:dyDescent="0.3">
      <c r="A287" s="84" t="s">
        <v>1090</v>
      </c>
      <c r="B287" s="84" t="s">
        <v>174</v>
      </c>
      <c r="C287" s="84" t="s">
        <v>174</v>
      </c>
      <c r="D287" s="63">
        <f>VLOOKUP(B287,Площадь!$D$2:$E$795,2,0)</f>
        <v>49.8</v>
      </c>
      <c r="E287" s="72"/>
      <c r="F287" s="87">
        <v>31</v>
      </c>
      <c r="G287" s="87">
        <v>29</v>
      </c>
      <c r="H287" s="87">
        <v>31</v>
      </c>
      <c r="I287" s="87"/>
      <c r="J287" s="88"/>
      <c r="K287" s="88"/>
      <c r="L287" s="88"/>
      <c r="M287" s="88"/>
      <c r="N287" s="88"/>
      <c r="O287" s="88"/>
      <c r="P287" s="88">
        <v>15</v>
      </c>
      <c r="Q287" s="88">
        <v>31</v>
      </c>
      <c r="R287">
        <f t="shared" si="111"/>
        <v>137</v>
      </c>
      <c r="S287" s="162">
        <f>VLOOKUP(C287,'Общие показания'!A:I,9,0)</f>
        <v>2.6380000000000008</v>
      </c>
      <c r="T287" s="73">
        <f>VLOOKUP(B287,'Общие показания'!$A$2:$S$795,19,0)</f>
        <v>0.54199999999999982</v>
      </c>
      <c r="U287" s="39">
        <f t="shared" si="124"/>
        <v>1.0826082602854827</v>
      </c>
      <c r="V287" s="39">
        <f t="shared" si="125"/>
        <v>0.83594138015297348</v>
      </c>
      <c r="W287" s="39">
        <f t="shared" si="126"/>
        <v>0.71945035956154457</v>
      </c>
      <c r="X287" s="39"/>
      <c r="Y287" s="39">
        <f t="shared" si="127"/>
        <v>0</v>
      </c>
      <c r="Z287" s="39"/>
      <c r="AA287" s="39"/>
      <c r="AB287" s="39"/>
      <c r="AC287" s="39"/>
      <c r="AD287" s="39"/>
      <c r="AE287" s="39">
        <f t="shared" si="112"/>
        <v>0</v>
      </c>
      <c r="AF287" s="39">
        <f t="shared" si="128"/>
        <v>0.16879263871212741</v>
      </c>
      <c r="AG287" s="39">
        <f t="shared" si="129"/>
        <v>0.37320736128787241</v>
      </c>
      <c r="AH287" s="39">
        <f t="shared" si="113"/>
        <v>0</v>
      </c>
      <c r="AJ287" s="39">
        <f t="shared" si="130"/>
        <v>0.71653872838505384</v>
      </c>
      <c r="AK287" s="39">
        <f t="shared" si="114"/>
        <v>0.28712613844570478</v>
      </c>
      <c r="AL287" s="39">
        <f t="shared" si="115"/>
        <v>0.40934313529966815</v>
      </c>
      <c r="AM287" s="39"/>
      <c r="AS287" s="39"/>
      <c r="AT287" s="39">
        <f t="shared" si="131"/>
        <v>0.16729943236154984</v>
      </c>
      <c r="AU287" s="39">
        <f t="shared" si="132"/>
        <v>0.53674882669706059</v>
      </c>
      <c r="AW287" s="38">
        <f t="shared" si="133"/>
        <v>4829.5582105076419</v>
      </c>
      <c r="AX287" s="38">
        <f t="shared" si="136"/>
        <v>3014.717524225548</v>
      </c>
      <c r="AY287" s="38">
        <f t="shared" si="137"/>
        <v>3030.0881058656455</v>
      </c>
      <c r="AZ287" s="38">
        <f t="shared" si="116"/>
        <v>0</v>
      </c>
      <c r="BA287" s="38">
        <f t="shared" si="117"/>
        <v>0</v>
      </c>
      <c r="BB287" s="38">
        <f t="shared" si="118"/>
        <v>0</v>
      </c>
      <c r="BC287" s="38">
        <f t="shared" si="119"/>
        <v>0</v>
      </c>
      <c r="BD287" s="38">
        <f t="shared" si="120"/>
        <v>0</v>
      </c>
      <c r="BE287" s="38">
        <f t="shared" si="121"/>
        <v>0</v>
      </c>
      <c r="BF287" s="38">
        <f t="shared" si="122"/>
        <v>0</v>
      </c>
      <c r="BG287" s="38">
        <f t="shared" si="134"/>
        <v>902.1921119073362</v>
      </c>
      <c r="BH287" s="38">
        <f t="shared" si="135"/>
        <v>2442.6499927792347</v>
      </c>
      <c r="BI287" s="61">
        <f t="shared" si="123"/>
        <v>14219.205945285405</v>
      </c>
    </row>
    <row r="288" spans="1:61" x14ac:dyDescent="0.3">
      <c r="A288" s="84" t="s">
        <v>1335</v>
      </c>
      <c r="B288" s="84" t="s">
        <v>398</v>
      </c>
      <c r="C288" s="84" t="s">
        <v>398</v>
      </c>
      <c r="D288" s="63">
        <f>VLOOKUP(B288,Площадь!$D$2:$E$795,2,0)</f>
        <v>33.6</v>
      </c>
      <c r="E288" s="72"/>
      <c r="F288" s="87">
        <v>31</v>
      </c>
      <c r="G288" s="87">
        <v>29</v>
      </c>
      <c r="H288" s="87">
        <v>31</v>
      </c>
      <c r="I288" s="87"/>
      <c r="J288" s="88"/>
      <c r="K288" s="88"/>
      <c r="L288" s="88"/>
      <c r="M288" s="88"/>
      <c r="N288" s="88"/>
      <c r="O288" s="88"/>
      <c r="P288" s="88">
        <v>15</v>
      </c>
      <c r="Q288" s="88">
        <v>31</v>
      </c>
      <c r="R288">
        <f t="shared" si="111"/>
        <v>137</v>
      </c>
      <c r="S288" s="162">
        <f>VLOOKUP(C288,'Общие показания'!A:I,9,0)</f>
        <v>3.2240000000000002</v>
      </c>
      <c r="T288" s="73">
        <f>VLOOKUP(B288,'Общие показания'!$A$2:$S$795,19,0)</f>
        <v>0.39799999999999969</v>
      </c>
      <c r="U288" s="39">
        <f t="shared" si="124"/>
        <v>1.3230966759516285</v>
      </c>
      <c r="V288" s="39">
        <f t="shared" si="125"/>
        <v>1.0216357125144753</v>
      </c>
      <c r="W288" s="39">
        <f t="shared" si="126"/>
        <v>0.87926761153389654</v>
      </c>
      <c r="X288" s="39"/>
      <c r="Y288" s="39">
        <f t="shared" si="127"/>
        <v>0</v>
      </c>
      <c r="Z288" s="39"/>
      <c r="AA288" s="39"/>
      <c r="AB288" s="39"/>
      <c r="AC288" s="39"/>
      <c r="AD288" s="39"/>
      <c r="AE288" s="39">
        <f t="shared" si="112"/>
        <v>0</v>
      </c>
      <c r="AF288" s="39">
        <f t="shared" si="128"/>
        <v>0.1239473620063223</v>
      </c>
      <c r="AG288" s="39">
        <f t="shared" si="129"/>
        <v>0.27405263799367741</v>
      </c>
      <c r="AH288" s="39">
        <f t="shared" si="113"/>
        <v>0</v>
      </c>
      <c r="AJ288" s="39">
        <f t="shared" si="130"/>
        <v>0.4834478167417231</v>
      </c>
      <c r="AK288" s="39">
        <f t="shared" si="114"/>
        <v>0.19372365967421049</v>
      </c>
      <c r="AL288" s="39">
        <f t="shared" si="115"/>
        <v>0.27618332020218578</v>
      </c>
      <c r="AM288" s="39"/>
      <c r="AS288" s="39"/>
      <c r="AT288" s="39">
        <f t="shared" si="131"/>
        <v>0.11287672544875653</v>
      </c>
      <c r="AU288" s="39">
        <f t="shared" si="132"/>
        <v>0.3621437866871734</v>
      </c>
      <c r="AW288" s="38">
        <f t="shared" si="133"/>
        <v>4849.4157744063259</v>
      </c>
      <c r="AX288" s="38">
        <f t="shared" si="136"/>
        <v>3262.4620843284206</v>
      </c>
      <c r="AY288" s="38">
        <f t="shared" si="137"/>
        <v>3101.6462631150703</v>
      </c>
      <c r="AZ288" s="38">
        <f t="shared" si="116"/>
        <v>0</v>
      </c>
      <c r="BA288" s="38">
        <f t="shared" si="117"/>
        <v>0</v>
      </c>
      <c r="BB288" s="38">
        <f t="shared" si="118"/>
        <v>0</v>
      </c>
      <c r="BC288" s="38">
        <f t="shared" si="119"/>
        <v>0</v>
      </c>
      <c r="BD288" s="38">
        <f t="shared" si="120"/>
        <v>0</v>
      </c>
      <c r="BE288" s="38">
        <f t="shared" si="121"/>
        <v>0</v>
      </c>
      <c r="BF288" s="38">
        <f t="shared" si="122"/>
        <v>0</v>
      </c>
      <c r="BG288" s="38">
        <f t="shared" si="134"/>
        <v>635.72110740091546</v>
      </c>
      <c r="BH288" s="38">
        <f t="shared" si="135"/>
        <v>1707.7802345562886</v>
      </c>
      <c r="BI288" s="61">
        <f t="shared" si="123"/>
        <v>13557.02546380702</v>
      </c>
    </row>
    <row r="289" spans="1:61" x14ac:dyDescent="0.3">
      <c r="A289" s="84" t="s">
        <v>1826</v>
      </c>
      <c r="B289" s="84" t="s">
        <v>430</v>
      </c>
      <c r="C289" s="84" t="s">
        <v>430</v>
      </c>
      <c r="D289" s="63">
        <f>VLOOKUP(B289,Площадь!$D$2:$E$795,2,0)</f>
        <v>39.299999999999997</v>
      </c>
      <c r="E289" s="72"/>
      <c r="F289" s="87">
        <v>31</v>
      </c>
      <c r="G289" s="87">
        <v>29</v>
      </c>
      <c r="H289" s="87">
        <v>31</v>
      </c>
      <c r="I289" s="87"/>
      <c r="J289" s="88"/>
      <c r="K289" s="88"/>
      <c r="L289" s="88"/>
      <c r="M289" s="88"/>
      <c r="N289" s="88"/>
      <c r="O289" s="88"/>
      <c r="P289" s="88">
        <v>15</v>
      </c>
      <c r="Q289" s="88">
        <v>31</v>
      </c>
      <c r="R289">
        <f t="shared" si="111"/>
        <v>137</v>
      </c>
      <c r="S289" s="162">
        <f>VLOOKUP(C289,'Общие показания'!A:I,9,0)</f>
        <v>2.8140000000000001</v>
      </c>
      <c r="T289" s="73">
        <f>VLOOKUP(B289,'Общие показания'!$A$2:$S$795,19,0)</f>
        <v>2.9289999999999985</v>
      </c>
      <c r="U289" s="39">
        <f t="shared" si="124"/>
        <v>1.1548368629428916</v>
      </c>
      <c r="V289" s="39">
        <f t="shared" si="125"/>
        <v>0.89171305676666668</v>
      </c>
      <c r="W289" s="39">
        <f t="shared" si="126"/>
        <v>0.76745008029044193</v>
      </c>
      <c r="X289" s="39"/>
      <c r="Y289" s="39">
        <f t="shared" si="127"/>
        <v>0</v>
      </c>
      <c r="Z289" s="39"/>
      <c r="AA289" s="39"/>
      <c r="AB289" s="39"/>
      <c r="AC289" s="39"/>
      <c r="AD289" s="39"/>
      <c r="AE289" s="39">
        <f t="shared" si="112"/>
        <v>0</v>
      </c>
      <c r="AF289" s="39">
        <f t="shared" si="128"/>
        <v>0.91216538521738211</v>
      </c>
      <c r="AG289" s="39">
        <f t="shared" si="129"/>
        <v>2.0168346147826166</v>
      </c>
      <c r="AH289" s="39">
        <f t="shared" si="113"/>
        <v>0</v>
      </c>
      <c r="AJ289" s="39">
        <f t="shared" si="130"/>
        <v>0.56546128565326537</v>
      </c>
      <c r="AK289" s="39">
        <f t="shared" si="114"/>
        <v>0.22658749479751403</v>
      </c>
      <c r="AL289" s="39">
        <f t="shared" si="115"/>
        <v>0.32303584773648514</v>
      </c>
      <c r="AM289" s="39"/>
      <c r="AS289" s="39"/>
      <c r="AT289" s="39">
        <f t="shared" si="131"/>
        <v>0.13202545565881341</v>
      </c>
      <c r="AU289" s="39">
        <f t="shared" si="132"/>
        <v>0.42357889335731885</v>
      </c>
      <c r="AW289" s="38">
        <f t="shared" si="133"/>
        <v>4617.8995381655795</v>
      </c>
      <c r="AX289" s="38">
        <f t="shared" si="136"/>
        <v>3001.9212685968241</v>
      </c>
      <c r="AY289" s="38">
        <f t="shared" si="137"/>
        <v>2927.2568057583621</v>
      </c>
      <c r="AZ289" s="38">
        <f t="shared" si="116"/>
        <v>0</v>
      </c>
      <c r="BA289" s="38">
        <f t="shared" si="117"/>
        <v>0</v>
      </c>
      <c r="BB289" s="38">
        <f t="shared" si="118"/>
        <v>0</v>
      </c>
      <c r="BC289" s="38">
        <f t="shared" si="119"/>
        <v>0</v>
      </c>
      <c r="BD289" s="38">
        <f t="shared" si="120"/>
        <v>0</v>
      </c>
      <c r="BE289" s="38">
        <f t="shared" si="121"/>
        <v>0</v>
      </c>
      <c r="BF289" s="38">
        <f t="shared" si="122"/>
        <v>0</v>
      </c>
      <c r="BG289" s="38">
        <f t="shared" si="134"/>
        <v>2802.9841256144241</v>
      </c>
      <c r="BH289" s="38">
        <f t="shared" si="135"/>
        <v>6550.948404710517</v>
      </c>
      <c r="BI289" s="61">
        <f t="shared" si="123"/>
        <v>19901.010142845709</v>
      </c>
    </row>
    <row r="290" spans="1:61" x14ac:dyDescent="0.3">
      <c r="A290" s="84" t="s">
        <v>1177</v>
      </c>
      <c r="B290" s="84" t="s">
        <v>439</v>
      </c>
      <c r="C290" s="84" t="s">
        <v>439</v>
      </c>
      <c r="D290" s="63">
        <f>VLOOKUP(B290,Площадь!$D$2:$E$795,2,0)</f>
        <v>31.7</v>
      </c>
      <c r="E290" s="72"/>
      <c r="F290" s="87">
        <v>31</v>
      </c>
      <c r="G290" s="87">
        <v>29</v>
      </c>
      <c r="H290" s="87">
        <v>31</v>
      </c>
      <c r="I290" s="87"/>
      <c r="J290" s="88"/>
      <c r="K290" s="88"/>
      <c r="L290" s="88"/>
      <c r="M290" s="88"/>
      <c r="N290" s="88"/>
      <c r="O290" s="88"/>
      <c r="P290" s="88">
        <v>15</v>
      </c>
      <c r="Q290" s="88">
        <v>31</v>
      </c>
      <c r="R290">
        <f t="shared" si="111"/>
        <v>137</v>
      </c>
      <c r="S290" s="162">
        <f>VLOOKUP(C290,'Общие показания'!A:I,9,0)</f>
        <v>1.0146739342818984</v>
      </c>
      <c r="T290" s="73">
        <f>VLOOKUP(B290,'Общие показания'!$A$2:$S$795,19,0)</f>
        <v>0.89100000000000001</v>
      </c>
      <c r="U290" s="39">
        <f t="shared" si="124"/>
        <v>0.4164118206027112</v>
      </c>
      <c r="V290" s="39">
        <f t="shared" si="125"/>
        <v>0.32153446892678444</v>
      </c>
      <c r="W290" s="39">
        <f t="shared" si="126"/>
        <v>0.2767276447524028</v>
      </c>
      <c r="X290" s="39"/>
      <c r="Y290" s="39">
        <f t="shared" si="127"/>
        <v>0</v>
      </c>
      <c r="Z290" s="39"/>
      <c r="AA290" s="39"/>
      <c r="AB290" s="39"/>
      <c r="AC290" s="39"/>
      <c r="AD290" s="39"/>
      <c r="AE290" s="39">
        <f t="shared" si="112"/>
        <v>0</v>
      </c>
      <c r="AF290" s="39">
        <f t="shared" si="128"/>
        <v>0.27748014961716899</v>
      </c>
      <c r="AG290" s="39">
        <f t="shared" si="129"/>
        <v>0.61351985038283108</v>
      </c>
      <c r="AH290" s="39">
        <f t="shared" si="113"/>
        <v>0</v>
      </c>
      <c r="AJ290" s="39">
        <f t="shared" si="130"/>
        <v>0.45610999377120898</v>
      </c>
      <c r="AK290" s="39">
        <f t="shared" si="114"/>
        <v>0.18276904796644261</v>
      </c>
      <c r="AL290" s="39">
        <f t="shared" si="115"/>
        <v>0.26056581102408599</v>
      </c>
      <c r="AM290" s="39"/>
      <c r="AS290" s="39"/>
      <c r="AT290" s="39">
        <f t="shared" si="131"/>
        <v>0.10649381537873755</v>
      </c>
      <c r="AU290" s="39">
        <f t="shared" si="132"/>
        <v>0.34166541779712489</v>
      </c>
      <c r="AW290" s="38">
        <f t="shared" si="133"/>
        <v>2342.1626576327767</v>
      </c>
      <c r="AX290" s="38">
        <f t="shared" si="136"/>
        <v>1353.7321886075031</v>
      </c>
      <c r="AY290" s="38">
        <f t="shared" si="137"/>
        <v>1442.2890609481756</v>
      </c>
      <c r="AZ290" s="38">
        <f t="shared" si="116"/>
        <v>0</v>
      </c>
      <c r="BA290" s="38">
        <f t="shared" si="117"/>
        <v>0</v>
      </c>
      <c r="BB290" s="38">
        <f t="shared" si="118"/>
        <v>0</v>
      </c>
      <c r="BC290" s="38">
        <f t="shared" si="119"/>
        <v>0</v>
      </c>
      <c r="BD290" s="38">
        <f t="shared" si="120"/>
        <v>0</v>
      </c>
      <c r="BE290" s="38">
        <f t="shared" si="121"/>
        <v>0</v>
      </c>
      <c r="BF290" s="38">
        <f t="shared" si="122"/>
        <v>0</v>
      </c>
      <c r="BG290" s="38">
        <f t="shared" si="134"/>
        <v>1030.7243526764116</v>
      </c>
      <c r="BH290" s="38">
        <f t="shared" si="135"/>
        <v>2564.0611264915469</v>
      </c>
      <c r="BI290" s="61">
        <f t="shared" si="123"/>
        <v>8732.9693863564135</v>
      </c>
    </row>
    <row r="291" spans="1:61" x14ac:dyDescent="0.3">
      <c r="A291" s="84" t="s">
        <v>664</v>
      </c>
      <c r="B291" s="84" t="s">
        <v>441</v>
      </c>
      <c r="C291" s="84" t="s">
        <v>441</v>
      </c>
      <c r="D291" s="63">
        <f>VLOOKUP(B291,Площадь!$D$2:$E$795,2,0)</f>
        <v>32.5</v>
      </c>
      <c r="E291" s="72"/>
      <c r="F291" s="87">
        <v>31</v>
      </c>
      <c r="G291" s="87">
        <v>29</v>
      </c>
      <c r="H291" s="87">
        <v>31</v>
      </c>
      <c r="I291" s="87"/>
      <c r="J291" s="88"/>
      <c r="K291" s="88"/>
      <c r="L291" s="88"/>
      <c r="M291" s="88"/>
      <c r="N291" s="88"/>
      <c r="O291" s="88"/>
      <c r="P291" s="88">
        <v>15</v>
      </c>
      <c r="Q291" s="88">
        <v>31</v>
      </c>
      <c r="R291">
        <f t="shared" si="111"/>
        <v>137</v>
      </c>
      <c r="S291" s="162">
        <f>VLOOKUP(C291,'Общие показания'!A:I,9,0)</f>
        <v>2.1280000000000001</v>
      </c>
      <c r="T291" s="73">
        <f>VLOOKUP(B291,'Общие показания'!$A$2:$S$795,19,0)</f>
        <v>0.75600000000000023</v>
      </c>
      <c r="U291" s="39">
        <f t="shared" si="124"/>
        <v>0.87330946849412694</v>
      </c>
      <c r="V291" s="39">
        <f t="shared" si="125"/>
        <v>0.67433027178374794</v>
      </c>
      <c r="W291" s="39">
        <f t="shared" si="126"/>
        <v>0.58036025972212524</v>
      </c>
      <c r="X291" s="39"/>
      <c r="Y291" s="39">
        <f t="shared" si="127"/>
        <v>0</v>
      </c>
      <c r="Z291" s="39"/>
      <c r="AA291" s="39"/>
      <c r="AB291" s="39"/>
      <c r="AC291" s="39"/>
      <c r="AD291" s="39"/>
      <c r="AE291" s="39">
        <f t="shared" si="112"/>
        <v>0</v>
      </c>
      <c r="AF291" s="39">
        <f t="shared" si="128"/>
        <v>0.23543770270547676</v>
      </c>
      <c r="AG291" s="39">
        <f t="shared" si="129"/>
        <v>0.52056229729452352</v>
      </c>
      <c r="AH291" s="39">
        <f t="shared" si="113"/>
        <v>0</v>
      </c>
      <c r="AJ291" s="39">
        <f t="shared" si="130"/>
        <v>0.46762065607458336</v>
      </c>
      <c r="AK291" s="39">
        <f t="shared" si="114"/>
        <v>0.18738151605392381</v>
      </c>
      <c r="AL291" s="39">
        <f t="shared" si="115"/>
        <v>0.26714160436223328</v>
      </c>
      <c r="AM291" s="39"/>
      <c r="AS291" s="39"/>
      <c r="AT291" s="39">
        <f t="shared" si="131"/>
        <v>0.1091813564608508</v>
      </c>
      <c r="AU291" s="39">
        <f t="shared" si="132"/>
        <v>0.35028788890872425</v>
      </c>
      <c r="AW291" s="38">
        <f t="shared" si="133"/>
        <v>3599.5391891872632</v>
      </c>
      <c r="AX291" s="38">
        <f t="shared" si="136"/>
        <v>2313.1446547999326</v>
      </c>
      <c r="AY291" s="38">
        <f t="shared" si="137"/>
        <v>2275.000103873489</v>
      </c>
      <c r="AZ291" s="38">
        <f t="shared" si="116"/>
        <v>0</v>
      </c>
      <c r="BA291" s="38">
        <f t="shared" si="117"/>
        <v>0</v>
      </c>
      <c r="BB291" s="38">
        <f t="shared" si="118"/>
        <v>0</v>
      </c>
      <c r="BC291" s="38">
        <f t="shared" si="119"/>
        <v>0</v>
      </c>
      <c r="BD291" s="38">
        <f t="shared" si="120"/>
        <v>0</v>
      </c>
      <c r="BE291" s="38">
        <f t="shared" si="121"/>
        <v>0</v>
      </c>
      <c r="BF291" s="38">
        <f t="shared" si="122"/>
        <v>0</v>
      </c>
      <c r="BG291" s="38">
        <f t="shared" si="134"/>
        <v>925.08161766372314</v>
      </c>
      <c r="BH291" s="38">
        <f t="shared" si="135"/>
        <v>2337.6754058365505</v>
      </c>
      <c r="BI291" s="61">
        <f t="shared" si="123"/>
        <v>11450.440971360957</v>
      </c>
    </row>
    <row r="292" spans="1:61" x14ac:dyDescent="0.3">
      <c r="A292" s="84" t="s">
        <v>1168</v>
      </c>
      <c r="B292" s="84" t="s">
        <v>1169</v>
      </c>
      <c r="C292" s="84" t="s">
        <v>1169</v>
      </c>
      <c r="D292" s="63">
        <f>VLOOKUP(B292,Площадь!$D$2:$E$795,2,0)</f>
        <v>34.4</v>
      </c>
      <c r="E292" s="72"/>
      <c r="F292" s="87">
        <v>31</v>
      </c>
      <c r="G292" s="87">
        <v>29</v>
      </c>
      <c r="H292" s="87">
        <v>31</v>
      </c>
      <c r="I292" s="87"/>
      <c r="J292" s="88"/>
      <c r="K292" s="88"/>
      <c r="L292" s="88"/>
      <c r="M292" s="88"/>
      <c r="N292" s="88"/>
      <c r="O292" s="88"/>
      <c r="P292" s="88">
        <v>15</v>
      </c>
      <c r="Q292" s="88">
        <v>31</v>
      </c>
      <c r="R292">
        <f t="shared" si="111"/>
        <v>137</v>
      </c>
      <c r="S292" s="162">
        <f>VLOOKUP(C292,'Общие показания'!A:I,9,0)</f>
        <v>1.8349999999999991</v>
      </c>
      <c r="T292" s="73">
        <f>VLOOKUP(B292,'Общие показания'!$A$2:$S$795,19,0)</f>
        <v>0.85100000000000087</v>
      </c>
      <c r="U292" s="39">
        <f t="shared" si="124"/>
        <v>0.75306526066105361</v>
      </c>
      <c r="V292" s="39">
        <f t="shared" si="125"/>
        <v>0.58148310560299654</v>
      </c>
      <c r="W292" s="39">
        <f t="shared" si="126"/>
        <v>0.50045163373594892</v>
      </c>
      <c r="X292" s="39"/>
      <c r="Y292" s="39">
        <f t="shared" si="127"/>
        <v>0</v>
      </c>
      <c r="Z292" s="39"/>
      <c r="AA292" s="39"/>
      <c r="AB292" s="39"/>
      <c r="AC292" s="39"/>
      <c r="AD292" s="39"/>
      <c r="AE292" s="39">
        <f t="shared" si="112"/>
        <v>0</v>
      </c>
      <c r="AF292" s="39">
        <f t="shared" si="128"/>
        <v>0.26502312831000113</v>
      </c>
      <c r="AG292" s="39">
        <f t="shared" si="129"/>
        <v>0.58597687168999979</v>
      </c>
      <c r="AH292" s="39">
        <f t="shared" si="113"/>
        <v>0</v>
      </c>
      <c r="AJ292" s="39">
        <f t="shared" si="130"/>
        <v>0.49495847904509749</v>
      </c>
      <c r="AK292" s="39">
        <f t="shared" si="114"/>
        <v>0.19833612776169166</v>
      </c>
      <c r="AL292" s="39">
        <f t="shared" si="115"/>
        <v>0.28275911354033306</v>
      </c>
      <c r="AM292" s="39"/>
      <c r="AS292" s="39"/>
      <c r="AT292" s="39">
        <f t="shared" si="131"/>
        <v>0.11556426653086976</v>
      </c>
      <c r="AU292" s="39">
        <f t="shared" si="132"/>
        <v>0.37076625779877276</v>
      </c>
      <c r="AW292" s="38">
        <f t="shared" si="133"/>
        <v>3350.1450059176041</v>
      </c>
      <c r="AX292" s="38">
        <f t="shared" si="136"/>
        <v>2093.3155572748346</v>
      </c>
      <c r="AY292" s="38">
        <f t="shared" si="137"/>
        <v>2102.4196015585603</v>
      </c>
      <c r="AZ292" s="38">
        <f t="shared" si="116"/>
        <v>0</v>
      </c>
      <c r="BA292" s="38">
        <f t="shared" si="117"/>
        <v>0</v>
      </c>
      <c r="BB292" s="38">
        <f t="shared" si="118"/>
        <v>0</v>
      </c>
      <c r="BC292" s="38">
        <f t="shared" si="119"/>
        <v>0</v>
      </c>
      <c r="BD292" s="38">
        <f t="shared" si="120"/>
        <v>0</v>
      </c>
      <c r="BE292" s="38">
        <f t="shared" si="121"/>
        <v>0</v>
      </c>
      <c r="BF292" s="38">
        <f t="shared" si="122"/>
        <v>0</v>
      </c>
      <c r="BG292" s="38">
        <f t="shared" si="134"/>
        <v>1021.6335792150403</v>
      </c>
      <c r="BH292" s="38">
        <f t="shared" si="135"/>
        <v>2568.2429870744813</v>
      </c>
      <c r="BI292" s="61">
        <f t="shared" si="123"/>
        <v>11135.756731040521</v>
      </c>
    </row>
    <row r="293" spans="1:61" x14ac:dyDescent="0.3">
      <c r="A293" s="84" t="s">
        <v>995</v>
      </c>
      <c r="B293" s="84" t="s">
        <v>996</v>
      </c>
      <c r="C293" s="84" t="s">
        <v>996</v>
      </c>
      <c r="D293" s="63">
        <f>VLOOKUP(B293,Площадь!$D$2:$E$795,2,0)</f>
        <v>30.7</v>
      </c>
      <c r="E293" s="72"/>
      <c r="F293" s="87">
        <v>31</v>
      </c>
      <c r="G293" s="87">
        <v>29</v>
      </c>
      <c r="H293" s="87">
        <v>31</v>
      </c>
      <c r="I293" s="87"/>
      <c r="J293" s="88"/>
      <c r="K293" s="88"/>
      <c r="L293" s="88"/>
      <c r="M293" s="88"/>
      <c r="N293" s="88"/>
      <c r="O293" s="88"/>
      <c r="P293" s="88">
        <v>15</v>
      </c>
      <c r="Q293" s="88">
        <v>31</v>
      </c>
      <c r="R293">
        <f t="shared" si="111"/>
        <v>137</v>
      </c>
      <c r="S293" s="162">
        <f>VLOOKUP(C293,'Общие показания'!A:I,9,0)</f>
        <v>0.98266529282190163</v>
      </c>
      <c r="T293" s="73">
        <f>VLOOKUP(B293,'Общие показания'!$A$2:$S$795,19,0)</f>
        <v>0.5129999999999999</v>
      </c>
      <c r="U293" s="39">
        <f t="shared" si="124"/>
        <v>0.40327580102533855</v>
      </c>
      <c r="V293" s="39">
        <f t="shared" si="125"/>
        <v>0.31139142574297424</v>
      </c>
      <c r="W293" s="39">
        <f t="shared" si="126"/>
        <v>0.26799806605358883</v>
      </c>
      <c r="X293" s="39"/>
      <c r="Y293" s="39">
        <f t="shared" si="127"/>
        <v>0</v>
      </c>
      <c r="Z293" s="39"/>
      <c r="AA293" s="39"/>
      <c r="AB293" s="39"/>
      <c r="AC293" s="39"/>
      <c r="AD293" s="39"/>
      <c r="AE293" s="39">
        <f t="shared" si="112"/>
        <v>0</v>
      </c>
      <c r="AF293" s="39">
        <f t="shared" si="128"/>
        <v>0.15976129826443058</v>
      </c>
      <c r="AG293" s="39">
        <f t="shared" si="129"/>
        <v>0.35323870173556937</v>
      </c>
      <c r="AH293" s="39">
        <f t="shared" si="113"/>
        <v>0</v>
      </c>
      <c r="AJ293" s="39">
        <f t="shared" si="130"/>
        <v>0.44172166589199102</v>
      </c>
      <c r="AK293" s="39">
        <f t="shared" si="114"/>
        <v>0.17700346285709109</v>
      </c>
      <c r="AL293" s="39">
        <f t="shared" si="115"/>
        <v>0.25234606935140186</v>
      </c>
      <c r="AM293" s="39"/>
      <c r="AS293" s="39"/>
      <c r="AT293" s="39">
        <f t="shared" si="131"/>
        <v>0.10313438902609598</v>
      </c>
      <c r="AU293" s="39">
        <f t="shared" si="132"/>
        <v>0.33088732890762568</v>
      </c>
      <c r="AW293" s="38">
        <f t="shared" si="133"/>
        <v>2268.2774002942028</v>
      </c>
      <c r="AX293" s="38">
        <f t="shared" si="136"/>
        <v>1311.0277031624714</v>
      </c>
      <c r="AY293" s="38">
        <f t="shared" si="137"/>
        <v>1396.790983315741</v>
      </c>
      <c r="AZ293" s="38">
        <f t="shared" si="116"/>
        <v>0</v>
      </c>
      <c r="BA293" s="38">
        <f t="shared" si="117"/>
        <v>0</v>
      </c>
      <c r="BB293" s="38">
        <f t="shared" si="118"/>
        <v>0</v>
      </c>
      <c r="BC293" s="38">
        <f t="shared" si="119"/>
        <v>0</v>
      </c>
      <c r="BD293" s="38">
        <f t="shared" si="120"/>
        <v>0</v>
      </c>
      <c r="BE293" s="38">
        <f t="shared" si="121"/>
        <v>0</v>
      </c>
      <c r="BF293" s="38">
        <f t="shared" si="122"/>
        <v>0</v>
      </c>
      <c r="BG293" s="38">
        <f t="shared" si="134"/>
        <v>705.70666713519802</v>
      </c>
      <c r="BH293" s="38">
        <f t="shared" si="135"/>
        <v>1836.4405516173672</v>
      </c>
      <c r="BI293" s="61">
        <f t="shared" si="123"/>
        <v>7518.2433055249803</v>
      </c>
    </row>
    <row r="294" spans="1:61" x14ac:dyDescent="0.3">
      <c r="A294" s="84" t="s">
        <v>2401</v>
      </c>
      <c r="B294" s="84" t="s">
        <v>2402</v>
      </c>
      <c r="C294" s="84" t="s">
        <v>2402</v>
      </c>
      <c r="D294" s="63">
        <f>VLOOKUP(B294,Площадь!$D$2:$E$795,2,0)</f>
        <v>34.299999999999997</v>
      </c>
      <c r="E294" s="72"/>
      <c r="F294" s="87">
        <v>31</v>
      </c>
      <c r="G294" s="87">
        <v>29</v>
      </c>
      <c r="H294" s="87">
        <v>31</v>
      </c>
      <c r="I294" s="87"/>
      <c r="J294" s="88"/>
      <c r="K294" s="88"/>
      <c r="L294" s="88"/>
      <c r="M294" s="88"/>
      <c r="N294" s="88"/>
      <c r="O294" s="88"/>
      <c r="P294" s="88">
        <v>15</v>
      </c>
      <c r="Q294" s="88">
        <v>31</v>
      </c>
      <c r="R294">
        <f t="shared" si="111"/>
        <v>137</v>
      </c>
      <c r="S294" s="162">
        <f>VLOOKUP(C294,'Общие показания'!A:I,9,0)</f>
        <v>1.0978964020778901</v>
      </c>
      <c r="T294" s="73">
        <f>VLOOKUP(B294,'Общие показания'!$A$2:$S$795,19,0)</f>
        <v>0.60599999999999987</v>
      </c>
      <c r="U294" s="39">
        <f t="shared" si="124"/>
        <v>0.45056547150387988</v>
      </c>
      <c r="V294" s="39">
        <f t="shared" si="125"/>
        <v>0.34790638120469103</v>
      </c>
      <c r="W294" s="39">
        <f t="shared" si="126"/>
        <v>0.29942454936931912</v>
      </c>
      <c r="X294" s="39"/>
      <c r="Y294" s="39">
        <f t="shared" si="127"/>
        <v>0</v>
      </c>
      <c r="Z294" s="39"/>
      <c r="AA294" s="39"/>
      <c r="AB294" s="39"/>
      <c r="AC294" s="39"/>
      <c r="AD294" s="39"/>
      <c r="AE294" s="39">
        <f t="shared" si="112"/>
        <v>0</v>
      </c>
      <c r="AF294" s="39">
        <f t="shared" si="128"/>
        <v>0.18872387280359637</v>
      </c>
      <c r="AG294" s="39">
        <f t="shared" si="129"/>
        <v>0.41727612719640356</v>
      </c>
      <c r="AH294" s="39">
        <f t="shared" si="113"/>
        <v>0</v>
      </c>
      <c r="AJ294" s="39">
        <f t="shared" si="130"/>
        <v>0.49351964625717559</v>
      </c>
      <c r="AK294" s="39">
        <f t="shared" si="114"/>
        <v>0.1977595692507565</v>
      </c>
      <c r="AL294" s="39">
        <f t="shared" si="115"/>
        <v>0.28193713937306464</v>
      </c>
      <c r="AM294" s="39"/>
      <c r="AS294" s="39"/>
      <c r="AT294" s="39">
        <f t="shared" si="131"/>
        <v>0.1152283238956056</v>
      </c>
      <c r="AU294" s="39">
        <f t="shared" si="132"/>
        <v>0.36968844890982283</v>
      </c>
      <c r="AW294" s="38">
        <f t="shared" si="133"/>
        <v>2534.264326713067</v>
      </c>
      <c r="AX294" s="38">
        <f t="shared" si="136"/>
        <v>1464.7638507645852</v>
      </c>
      <c r="AY294" s="38">
        <f t="shared" si="137"/>
        <v>1560.5840627925054</v>
      </c>
      <c r="AZ294" s="38">
        <f t="shared" si="116"/>
        <v>0</v>
      </c>
      <c r="BA294" s="38">
        <f t="shared" si="117"/>
        <v>0</v>
      </c>
      <c r="BB294" s="38">
        <f t="shared" si="118"/>
        <v>0</v>
      </c>
      <c r="BC294" s="38">
        <f t="shared" si="119"/>
        <v>0</v>
      </c>
      <c r="BD294" s="38">
        <f t="shared" si="120"/>
        <v>0</v>
      </c>
      <c r="BE294" s="38">
        <f t="shared" si="121"/>
        <v>0</v>
      </c>
      <c r="BF294" s="38">
        <f t="shared" si="122"/>
        <v>0</v>
      </c>
      <c r="BG294" s="38">
        <f t="shared" si="134"/>
        <v>815.91711873146983</v>
      </c>
      <c r="BH294" s="38">
        <f t="shared" si="135"/>
        <v>2112.4962295165101</v>
      </c>
      <c r="BI294" s="61">
        <f t="shared" si="123"/>
        <v>8488.0255885181377</v>
      </c>
    </row>
    <row r="295" spans="1:61" x14ac:dyDescent="0.3">
      <c r="A295" s="84" t="s">
        <v>2306</v>
      </c>
      <c r="B295" s="84" t="s">
        <v>2307</v>
      </c>
      <c r="C295" s="84" t="s">
        <v>2307</v>
      </c>
      <c r="D295" s="63">
        <f>VLOOKUP(B295,Площадь!$D$2:$E$795,2,0)</f>
        <v>40.700000000000003</v>
      </c>
      <c r="E295" s="72"/>
      <c r="F295" s="87">
        <v>31</v>
      </c>
      <c r="G295" s="87">
        <v>29</v>
      </c>
      <c r="H295" s="87">
        <v>31</v>
      </c>
      <c r="I295" s="87"/>
      <c r="J295" s="88"/>
      <c r="K295" s="88"/>
      <c r="L295" s="88"/>
      <c r="M295" s="88"/>
      <c r="N295" s="88"/>
      <c r="O295" s="88"/>
      <c r="P295" s="88">
        <v>15</v>
      </c>
      <c r="Q295" s="88">
        <v>31</v>
      </c>
      <c r="R295">
        <f t="shared" si="111"/>
        <v>137</v>
      </c>
      <c r="S295" s="162">
        <f>VLOOKUP(C295,'Общие показания'!A:I,9,0)</f>
        <v>1.3027517074218697</v>
      </c>
      <c r="T295" s="73">
        <f>VLOOKUP(B295,'Общие показания'!$A$2:$S$795,19,0)</f>
        <v>1.1050000000000004</v>
      </c>
      <c r="U295" s="39">
        <f t="shared" si="124"/>
        <v>0.53463599679906459</v>
      </c>
      <c r="V295" s="39">
        <f t="shared" si="125"/>
        <v>0.41282185758107659</v>
      </c>
      <c r="W295" s="39">
        <f t="shared" si="126"/>
        <v>0.35529385304172856</v>
      </c>
      <c r="X295" s="39"/>
      <c r="Y295" s="39">
        <f t="shared" si="127"/>
        <v>0</v>
      </c>
      <c r="Z295" s="39"/>
      <c r="AA295" s="39"/>
      <c r="AB295" s="39"/>
      <c r="AC295" s="39"/>
      <c r="AD295" s="39"/>
      <c r="AE295" s="39">
        <f t="shared" si="112"/>
        <v>0</v>
      </c>
      <c r="AF295" s="39">
        <f t="shared" si="128"/>
        <v>0.34412521361051834</v>
      </c>
      <c r="AG295" s="39">
        <f t="shared" si="129"/>
        <v>0.76087478638948214</v>
      </c>
      <c r="AH295" s="39">
        <f t="shared" si="113"/>
        <v>0</v>
      </c>
      <c r="AJ295" s="39">
        <f t="shared" si="130"/>
        <v>0.58560494468417057</v>
      </c>
      <c r="AK295" s="39">
        <f t="shared" si="114"/>
        <v>0.23465931395060616</v>
      </c>
      <c r="AL295" s="39">
        <f t="shared" si="115"/>
        <v>0.33454348607824291</v>
      </c>
      <c r="AM295" s="39"/>
      <c r="AS295" s="39"/>
      <c r="AT295" s="39">
        <f t="shared" si="131"/>
        <v>0.13672865255251163</v>
      </c>
      <c r="AU295" s="39">
        <f t="shared" si="132"/>
        <v>0.43866821780261783</v>
      </c>
      <c r="AW295" s="38">
        <f t="shared" si="133"/>
        <v>3007.1299736799374</v>
      </c>
      <c r="AX295" s="38">
        <f t="shared" si="136"/>
        <v>1738.0725576127879</v>
      </c>
      <c r="AY295" s="38">
        <f t="shared" si="137"/>
        <v>1851.7717596400867</v>
      </c>
      <c r="AZ295" s="38">
        <f t="shared" si="116"/>
        <v>0</v>
      </c>
      <c r="BA295" s="38">
        <f t="shared" si="117"/>
        <v>0</v>
      </c>
      <c r="BB295" s="38">
        <f t="shared" si="118"/>
        <v>0</v>
      </c>
      <c r="BC295" s="38">
        <f t="shared" si="119"/>
        <v>0</v>
      </c>
      <c r="BD295" s="38">
        <f t="shared" si="120"/>
        <v>0</v>
      </c>
      <c r="BE295" s="38">
        <f t="shared" si="121"/>
        <v>0</v>
      </c>
      <c r="BF295" s="38">
        <f t="shared" si="122"/>
        <v>0</v>
      </c>
      <c r="BG295" s="38">
        <f t="shared" si="134"/>
        <v>1290.7848841733912</v>
      </c>
      <c r="BH295" s="38">
        <f t="shared" si="135"/>
        <v>3220.0052587331056</v>
      </c>
      <c r="BI295" s="61">
        <f t="shared" si="123"/>
        <v>11107.764433839309</v>
      </c>
    </row>
    <row r="296" spans="1:61" x14ac:dyDescent="0.3">
      <c r="A296" s="84" t="s">
        <v>1640</v>
      </c>
      <c r="B296" s="84" t="s">
        <v>1641</v>
      </c>
      <c r="C296" s="84" t="s">
        <v>1641</v>
      </c>
      <c r="D296" s="63">
        <f>VLOOKUP(B296,Площадь!$D$2:$E$795,2,0)</f>
        <v>79.400000000000006</v>
      </c>
      <c r="E296" s="72"/>
      <c r="F296" s="87">
        <v>31</v>
      </c>
      <c r="G296" s="87">
        <v>29</v>
      </c>
      <c r="H296" s="87">
        <v>31</v>
      </c>
      <c r="I296" s="87"/>
      <c r="J296" s="88"/>
      <c r="K296" s="88"/>
      <c r="L296" s="88"/>
      <c r="M296" s="88"/>
      <c r="N296" s="88"/>
      <c r="O296" s="88"/>
      <c r="P296" s="88">
        <v>15</v>
      </c>
      <c r="Q296" s="88">
        <v>31</v>
      </c>
      <c r="R296">
        <f t="shared" si="111"/>
        <v>137</v>
      </c>
      <c r="S296" s="162">
        <f>VLOOKUP(C296,'Общие показания'!A:I,9,0)</f>
        <v>2.5414861319237456</v>
      </c>
      <c r="T296" s="73">
        <f>VLOOKUP(B296,'Общие показания'!$A$2:$S$795,19,0)</f>
        <v>1.4239999999999995</v>
      </c>
      <c r="U296" s="39">
        <f t="shared" si="124"/>
        <v>1.0429999544433839</v>
      </c>
      <c r="V296" s="39">
        <f t="shared" si="125"/>
        <v>0.80535762879453265</v>
      </c>
      <c r="W296" s="39">
        <f t="shared" si="126"/>
        <v>0.69312854868582907</v>
      </c>
      <c r="X296" s="39"/>
      <c r="Y296" s="39">
        <f t="shared" si="127"/>
        <v>0</v>
      </c>
      <c r="Z296" s="39"/>
      <c r="AA296" s="39"/>
      <c r="AB296" s="39"/>
      <c r="AC296" s="39"/>
      <c r="AD296" s="39"/>
      <c r="AE296" s="39">
        <f t="shared" si="112"/>
        <v>0</v>
      </c>
      <c r="AF296" s="39">
        <f t="shared" si="128"/>
        <v>0.44346995853518345</v>
      </c>
      <c r="AG296" s="39">
        <f t="shared" si="129"/>
        <v>0.98053004146481615</v>
      </c>
      <c r="AH296" s="39">
        <f t="shared" si="113"/>
        <v>0</v>
      </c>
      <c r="AJ296" s="39">
        <f t="shared" si="130"/>
        <v>1.1424332336099052</v>
      </c>
      <c r="AK296" s="39">
        <f t="shared" si="114"/>
        <v>0.45778745768250928</v>
      </c>
      <c r="AL296" s="39">
        <f t="shared" si="115"/>
        <v>0.65264748881111756</v>
      </c>
      <c r="AM296" s="39"/>
      <c r="AS296" s="39"/>
      <c r="AT296" s="39">
        <f t="shared" si="131"/>
        <v>0.26673845239974014</v>
      </c>
      <c r="AU296" s="39">
        <f t="shared" si="132"/>
        <v>0.85578025782623723</v>
      </c>
      <c r="AW296" s="38">
        <f t="shared" si="133"/>
        <v>5866.4894326827271</v>
      </c>
      <c r="AX296" s="38">
        <f t="shared" si="136"/>
        <v>3390.7361443355126</v>
      </c>
      <c r="AY296" s="38">
        <f t="shared" si="137"/>
        <v>3612.5473640153041</v>
      </c>
      <c r="AZ296" s="38">
        <f t="shared" si="116"/>
        <v>0</v>
      </c>
      <c r="BA296" s="38">
        <f t="shared" si="117"/>
        <v>0</v>
      </c>
      <c r="BB296" s="38">
        <f t="shared" si="118"/>
        <v>0</v>
      </c>
      <c r="BC296" s="38">
        <f t="shared" si="119"/>
        <v>0</v>
      </c>
      <c r="BD296" s="38">
        <f t="shared" si="120"/>
        <v>0</v>
      </c>
      <c r="BE296" s="38">
        <f t="shared" si="121"/>
        <v>0</v>
      </c>
      <c r="BF296" s="38">
        <f t="shared" si="122"/>
        <v>0</v>
      </c>
      <c r="BG296" s="38">
        <f t="shared" si="134"/>
        <v>1906.4550499772715</v>
      </c>
      <c r="BH296" s="38">
        <f t="shared" si="135"/>
        <v>4929.3179150049327</v>
      </c>
      <c r="BI296" s="61">
        <f t="shared" si="123"/>
        <v>19705.545906015752</v>
      </c>
    </row>
    <row r="297" spans="1:61" x14ac:dyDescent="0.3">
      <c r="A297" s="84" t="s">
        <v>2125</v>
      </c>
      <c r="B297" s="84" t="s">
        <v>2126</v>
      </c>
      <c r="C297" s="84" t="s">
        <v>2126</v>
      </c>
      <c r="D297" s="63">
        <f>VLOOKUP(B297,Площадь!$D$2:$E$795,2,0)</f>
        <v>62.5</v>
      </c>
      <c r="E297" s="72"/>
      <c r="F297" s="87">
        <v>31</v>
      </c>
      <c r="G297" s="87">
        <v>29</v>
      </c>
      <c r="H297" s="87">
        <v>31</v>
      </c>
      <c r="I297" s="87"/>
      <c r="J297" s="88"/>
      <c r="K297" s="88"/>
      <c r="L297" s="88"/>
      <c r="M297" s="88"/>
      <c r="N297" s="88"/>
      <c r="O297" s="88"/>
      <c r="P297" s="88">
        <v>15</v>
      </c>
      <c r="Q297" s="88">
        <v>31</v>
      </c>
      <c r="R297">
        <f t="shared" si="111"/>
        <v>137</v>
      </c>
      <c r="S297" s="162">
        <f>VLOOKUP(C297,'Общие показания'!A:I,9,0)</f>
        <v>2.0005400912497997</v>
      </c>
      <c r="T297" s="73">
        <f>VLOOKUP(B297,'Общие показания'!$A$2:$S$795,19,0)</f>
        <v>0.87964718599054192</v>
      </c>
      <c r="U297" s="39">
        <f t="shared" si="124"/>
        <v>0.82100122358578698</v>
      </c>
      <c r="V297" s="39">
        <f t="shared" si="125"/>
        <v>0.63394019898813969</v>
      </c>
      <c r="W297" s="39">
        <f t="shared" si="126"/>
        <v>0.54559866867587303</v>
      </c>
      <c r="X297" s="39"/>
      <c r="Y297" s="39">
        <f t="shared" si="127"/>
        <v>0</v>
      </c>
      <c r="Z297" s="39"/>
      <c r="AA297" s="39"/>
      <c r="AB297" s="39"/>
      <c r="AC297" s="39"/>
      <c r="AD297" s="39"/>
      <c r="AE297" s="39">
        <f t="shared" si="112"/>
        <v>0</v>
      </c>
      <c r="AF297" s="39">
        <f t="shared" si="128"/>
        <v>0.27394459346686556</v>
      </c>
      <c r="AG297" s="39">
        <f t="shared" si="129"/>
        <v>0.60570259252367642</v>
      </c>
      <c r="AH297" s="39">
        <f t="shared" si="113"/>
        <v>0</v>
      </c>
      <c r="AJ297" s="39">
        <f t="shared" si="130"/>
        <v>0.89927049245112189</v>
      </c>
      <c r="AK297" s="39">
        <f t="shared" si="114"/>
        <v>0.36034906933446886</v>
      </c>
      <c r="AL297" s="39">
        <f t="shared" si="115"/>
        <v>0.51373385454275622</v>
      </c>
      <c r="AM297" s="39"/>
      <c r="AS297" s="39"/>
      <c r="AT297" s="39">
        <f t="shared" si="131"/>
        <v>0.20996414704009769</v>
      </c>
      <c r="AU297" s="39">
        <f t="shared" si="132"/>
        <v>0.67363055559370055</v>
      </c>
      <c r="AW297" s="38">
        <f t="shared" si="133"/>
        <v>4617.8285836608366</v>
      </c>
      <c r="AX297" s="38">
        <f t="shared" si="136"/>
        <v>2669.0303403144776</v>
      </c>
      <c r="AY297" s="38">
        <f t="shared" si="137"/>
        <v>2843.6298520271598</v>
      </c>
      <c r="AZ297" s="38">
        <f t="shared" si="116"/>
        <v>0</v>
      </c>
      <c r="BA297" s="38">
        <f t="shared" si="117"/>
        <v>0</v>
      </c>
      <c r="BB297" s="38">
        <f t="shared" si="118"/>
        <v>0</v>
      </c>
      <c r="BC297" s="38">
        <f t="shared" si="119"/>
        <v>0</v>
      </c>
      <c r="BD297" s="38">
        <f t="shared" si="120"/>
        <v>0</v>
      </c>
      <c r="BE297" s="38">
        <f t="shared" si="121"/>
        <v>0</v>
      </c>
      <c r="BF297" s="38">
        <f t="shared" si="122"/>
        <v>0</v>
      </c>
      <c r="BG297" s="38">
        <f t="shared" si="134"/>
        <v>1298.9852666672718</v>
      </c>
      <c r="BH297" s="38">
        <f t="shared" si="135"/>
        <v>3434.1907294803618</v>
      </c>
      <c r="BI297" s="61">
        <f t="shared" si="123"/>
        <v>14863.664772150109</v>
      </c>
    </row>
    <row r="298" spans="1:61" x14ac:dyDescent="0.3">
      <c r="A298" s="84" t="s">
        <v>1578</v>
      </c>
      <c r="B298" s="84" t="s">
        <v>1579</v>
      </c>
      <c r="C298" s="84" t="s">
        <v>1579</v>
      </c>
      <c r="D298" s="63">
        <f>VLOOKUP(B298,Площадь!$D$2:$E$795,2,0)</f>
        <v>62.6</v>
      </c>
      <c r="E298" s="72"/>
      <c r="F298" s="87">
        <v>31</v>
      </c>
      <c r="G298" s="87">
        <v>29</v>
      </c>
      <c r="H298" s="87">
        <v>31</v>
      </c>
      <c r="I298" s="87"/>
      <c r="J298" s="88"/>
      <c r="K298" s="88"/>
      <c r="L298" s="88"/>
      <c r="M298" s="88"/>
      <c r="N298" s="88"/>
      <c r="O298" s="88"/>
      <c r="P298" s="88">
        <v>15</v>
      </c>
      <c r="Q298" s="88">
        <v>31</v>
      </c>
      <c r="R298">
        <f t="shared" si="111"/>
        <v>137</v>
      </c>
      <c r="S298" s="162">
        <f>VLOOKUP(C298,'Общие показания'!A:I,9,0)</f>
        <v>2.0037409553957994</v>
      </c>
      <c r="T298" s="73">
        <f>VLOOKUP(B298,'Общие показания'!$A$2:$S$795,19,0)</f>
        <v>0.86400000000000077</v>
      </c>
      <c r="U298" s="39">
        <f t="shared" si="124"/>
        <v>0.82231482554352431</v>
      </c>
      <c r="V298" s="39">
        <f t="shared" si="125"/>
        <v>0.6349545033065207</v>
      </c>
      <c r="W298" s="39">
        <f t="shared" si="126"/>
        <v>0.54647162654575443</v>
      </c>
      <c r="X298" s="39"/>
      <c r="Y298" s="39">
        <f t="shared" si="127"/>
        <v>0</v>
      </c>
      <c r="Z298" s="39"/>
      <c r="AA298" s="39"/>
      <c r="AB298" s="39"/>
      <c r="AC298" s="39"/>
      <c r="AD298" s="39"/>
      <c r="AE298" s="39">
        <f t="shared" si="112"/>
        <v>0</v>
      </c>
      <c r="AF298" s="39">
        <f t="shared" si="128"/>
        <v>0.26907166023483076</v>
      </c>
      <c r="AG298" s="39">
        <f t="shared" si="129"/>
        <v>0.59492833976517012</v>
      </c>
      <c r="AH298" s="39">
        <f t="shared" si="113"/>
        <v>0</v>
      </c>
      <c r="AJ298" s="39">
        <f t="shared" si="130"/>
        <v>0.90070932523904368</v>
      </c>
      <c r="AK298" s="39">
        <f t="shared" si="114"/>
        <v>0.36092562784540405</v>
      </c>
      <c r="AL298" s="39">
        <f t="shared" si="115"/>
        <v>0.5145558287100247</v>
      </c>
      <c r="AM298" s="39"/>
      <c r="AS298" s="39"/>
      <c r="AT298" s="39">
        <f t="shared" si="131"/>
        <v>0.21030008967536185</v>
      </c>
      <c r="AU298" s="39">
        <f t="shared" si="132"/>
        <v>0.67470836448265048</v>
      </c>
      <c r="AW298" s="38">
        <f t="shared" si="133"/>
        <v>4625.2171093946945</v>
      </c>
      <c r="AX298" s="38">
        <f t="shared" si="136"/>
        <v>2673.3007888589809</v>
      </c>
      <c r="AY298" s="38">
        <f t="shared" si="137"/>
        <v>2848.1796597904031</v>
      </c>
      <c r="AZ298" s="38">
        <f t="shared" si="116"/>
        <v>0</v>
      </c>
      <c r="BA298" s="38">
        <f t="shared" si="117"/>
        <v>0</v>
      </c>
      <c r="BB298" s="38">
        <f t="shared" si="118"/>
        <v>0</v>
      </c>
      <c r="BC298" s="38">
        <f t="shared" si="119"/>
        <v>0</v>
      </c>
      <c r="BD298" s="38">
        <f t="shared" si="120"/>
        <v>0</v>
      </c>
      <c r="BE298" s="38">
        <f t="shared" si="121"/>
        <v>0</v>
      </c>
      <c r="BF298" s="38">
        <f t="shared" si="122"/>
        <v>0</v>
      </c>
      <c r="BG298" s="38">
        <f t="shared" si="134"/>
        <v>1286.8063505889247</v>
      </c>
      <c r="BH298" s="38">
        <f t="shared" si="135"/>
        <v>3408.16198341468</v>
      </c>
      <c r="BI298" s="61">
        <f t="shared" si="123"/>
        <v>14841.665892047682</v>
      </c>
    </row>
    <row r="299" spans="1:61" x14ac:dyDescent="0.3">
      <c r="A299" s="84" t="s">
        <v>2425</v>
      </c>
      <c r="B299" s="84" t="s">
        <v>2426</v>
      </c>
      <c r="C299" s="84" t="s">
        <v>2426</v>
      </c>
      <c r="D299" s="63">
        <f>VLOOKUP(B299,Площадь!$D$2:$E$795,2,0)</f>
        <v>78.400000000000006</v>
      </c>
      <c r="E299" s="72"/>
      <c r="F299" s="87">
        <v>31</v>
      </c>
      <c r="G299" s="87">
        <v>29</v>
      </c>
      <c r="H299" s="87">
        <v>31</v>
      </c>
      <c r="I299" s="87"/>
      <c r="J299" s="88"/>
      <c r="K299" s="88"/>
      <c r="L299" s="88"/>
      <c r="M299" s="88"/>
      <c r="N299" s="88"/>
      <c r="O299" s="88"/>
      <c r="P299" s="88">
        <v>15</v>
      </c>
      <c r="Q299" s="88">
        <v>31</v>
      </c>
      <c r="R299">
        <f t="shared" si="111"/>
        <v>137</v>
      </c>
      <c r="S299" s="162">
        <f>VLOOKUP(C299,'Общие показания'!A:I,9,0)</f>
        <v>2.5094774904637491</v>
      </c>
      <c r="T299" s="73">
        <f>VLOOKUP(B299,'Общие показания'!$A$2:$S$795,19,0)</f>
        <v>1.4909999999999997</v>
      </c>
      <c r="U299" s="39">
        <f t="shared" si="124"/>
        <v>1.0298639348660115</v>
      </c>
      <c r="V299" s="39">
        <f t="shared" si="125"/>
        <v>0.79521458561072256</v>
      </c>
      <c r="W299" s="39">
        <f t="shared" si="126"/>
        <v>0.68439896998701522</v>
      </c>
      <c r="X299" s="39"/>
      <c r="Y299" s="39">
        <f t="shared" si="127"/>
        <v>0</v>
      </c>
      <c r="Z299" s="39"/>
      <c r="AA299" s="39"/>
      <c r="AB299" s="39"/>
      <c r="AC299" s="39"/>
      <c r="AD299" s="39"/>
      <c r="AE299" s="39">
        <f t="shared" si="112"/>
        <v>0</v>
      </c>
      <c r="AF299" s="39">
        <f t="shared" si="128"/>
        <v>0.46433546922469005</v>
      </c>
      <c r="AG299" s="39">
        <f t="shared" si="129"/>
        <v>1.0266645307753097</v>
      </c>
      <c r="AH299" s="39">
        <f t="shared" si="113"/>
        <v>0</v>
      </c>
      <c r="AJ299" s="39">
        <f t="shared" si="130"/>
        <v>1.1280449057306874</v>
      </c>
      <c r="AK299" s="39">
        <f t="shared" si="114"/>
        <v>0.45202187257315779</v>
      </c>
      <c r="AL299" s="39">
        <f t="shared" si="115"/>
        <v>0.64442774713843354</v>
      </c>
      <c r="AM299" s="39"/>
      <c r="AS299" s="39"/>
      <c r="AT299" s="39">
        <f t="shared" si="131"/>
        <v>0.26337902604709856</v>
      </c>
      <c r="AU299" s="39">
        <f t="shared" si="132"/>
        <v>0.84500216893673796</v>
      </c>
      <c r="AW299" s="38">
        <f t="shared" si="133"/>
        <v>5792.604175344155</v>
      </c>
      <c r="AX299" s="38">
        <f t="shared" si="136"/>
        <v>3348.0316588904811</v>
      </c>
      <c r="AY299" s="38">
        <f t="shared" si="137"/>
        <v>3567.0492863828695</v>
      </c>
      <c r="AZ299" s="38">
        <f t="shared" si="116"/>
        <v>0</v>
      </c>
      <c r="BA299" s="38">
        <f t="shared" si="117"/>
        <v>0</v>
      </c>
      <c r="BB299" s="38">
        <f t="shared" si="118"/>
        <v>0</v>
      </c>
      <c r="BC299" s="38">
        <f t="shared" si="119"/>
        <v>0</v>
      </c>
      <c r="BD299" s="38">
        <f t="shared" si="120"/>
        <v>0</v>
      </c>
      <c r="BE299" s="38">
        <f t="shared" si="121"/>
        <v>0</v>
      </c>
      <c r="BF299" s="38">
        <f t="shared" si="122"/>
        <v>0</v>
      </c>
      <c r="BG299" s="38">
        <f t="shared" si="134"/>
        <v>1953.4476825277786</v>
      </c>
      <c r="BH299" s="38">
        <f t="shared" si="135"/>
        <v>5024.2272220390323</v>
      </c>
      <c r="BI299" s="61">
        <f t="shared" si="123"/>
        <v>19685.360025184316</v>
      </c>
    </row>
    <row r="300" spans="1:61" x14ac:dyDescent="0.3">
      <c r="A300" s="84" t="s">
        <v>793</v>
      </c>
      <c r="B300" s="84" t="s">
        <v>794</v>
      </c>
      <c r="C300" s="84" t="s">
        <v>794</v>
      </c>
      <c r="D300" s="63">
        <f>VLOOKUP(B300,Площадь!$D$2:$E$795,2,0)</f>
        <v>51.1</v>
      </c>
      <c r="E300" s="72"/>
      <c r="F300" s="87">
        <v>31</v>
      </c>
      <c r="G300" s="87">
        <v>29</v>
      </c>
      <c r="H300" s="87">
        <v>31</v>
      </c>
      <c r="I300" s="87"/>
      <c r="J300" s="88"/>
      <c r="K300" s="88"/>
      <c r="L300" s="88"/>
      <c r="M300" s="88"/>
      <c r="N300" s="88"/>
      <c r="O300" s="88"/>
      <c r="P300" s="88">
        <v>15</v>
      </c>
      <c r="Q300" s="88">
        <v>31</v>
      </c>
      <c r="R300">
        <f t="shared" si="111"/>
        <v>137</v>
      </c>
      <c r="S300" s="162">
        <f>VLOOKUP(C300,'Общие показания'!A:I,9,0)</f>
        <v>1.6356415786058363</v>
      </c>
      <c r="T300" s="73">
        <f>VLOOKUP(B300,'Общие показания'!$A$2:$S$795,19,0)</f>
        <v>0.36300000000000043</v>
      </c>
      <c r="U300" s="39">
        <f t="shared" si="124"/>
        <v>0.67125060040373941</v>
      </c>
      <c r="V300" s="39">
        <f t="shared" si="125"/>
        <v>0.51830950669270304</v>
      </c>
      <c r="W300" s="39">
        <f t="shared" si="126"/>
        <v>0.44608147150939381</v>
      </c>
      <c r="X300" s="39"/>
      <c r="Y300" s="39">
        <f t="shared" si="127"/>
        <v>0</v>
      </c>
      <c r="Z300" s="39"/>
      <c r="AA300" s="39"/>
      <c r="AB300" s="39"/>
      <c r="AC300" s="39"/>
      <c r="AD300" s="39"/>
      <c r="AE300" s="39">
        <f t="shared" si="112"/>
        <v>0</v>
      </c>
      <c r="AF300" s="39">
        <f t="shared" si="128"/>
        <v>0.11304746836255045</v>
      </c>
      <c r="AG300" s="39">
        <f t="shared" si="129"/>
        <v>0.24995253163744999</v>
      </c>
      <c r="AH300" s="39">
        <f t="shared" si="113"/>
        <v>0</v>
      </c>
      <c r="AJ300" s="39">
        <f t="shared" si="130"/>
        <v>0.73524355462803725</v>
      </c>
      <c r="AK300" s="39">
        <f t="shared" si="114"/>
        <v>0.29462139908786178</v>
      </c>
      <c r="AL300" s="39">
        <f t="shared" si="115"/>
        <v>0.42002879947415755</v>
      </c>
      <c r="AM300" s="39"/>
      <c r="AS300" s="39"/>
      <c r="AT300" s="39">
        <f t="shared" si="131"/>
        <v>0.17166668661998388</v>
      </c>
      <c r="AU300" s="39">
        <f t="shared" si="132"/>
        <v>0.55076034225340953</v>
      </c>
      <c r="AW300" s="38">
        <f t="shared" si="133"/>
        <v>3775.5366500011</v>
      </c>
      <c r="AX300" s="38">
        <f t="shared" si="136"/>
        <v>2182.1992062411173</v>
      </c>
      <c r="AY300" s="38">
        <f t="shared" si="137"/>
        <v>2324.9517670174059</v>
      </c>
      <c r="AZ300" s="38">
        <f t="shared" si="116"/>
        <v>0</v>
      </c>
      <c r="BA300" s="38">
        <f t="shared" si="117"/>
        <v>0</v>
      </c>
      <c r="BB300" s="38">
        <f t="shared" si="118"/>
        <v>0</v>
      </c>
      <c r="BC300" s="38">
        <f t="shared" si="119"/>
        <v>0</v>
      </c>
      <c r="BD300" s="38">
        <f t="shared" si="120"/>
        <v>0</v>
      </c>
      <c r="BE300" s="38">
        <f t="shared" si="121"/>
        <v>0</v>
      </c>
      <c r="BF300" s="38">
        <f t="shared" si="122"/>
        <v>0</v>
      </c>
      <c r="BG300" s="38">
        <f t="shared" si="134"/>
        <v>764.27528906891587</v>
      </c>
      <c r="BH300" s="38">
        <f t="shared" si="135"/>
        <v>2149.4016101576676</v>
      </c>
      <c r="BI300" s="61">
        <f t="shared" si="123"/>
        <v>11196.364522486207</v>
      </c>
    </row>
    <row r="301" spans="1:61" x14ac:dyDescent="0.3">
      <c r="A301" s="84" t="s">
        <v>1164</v>
      </c>
      <c r="B301" s="84" t="s">
        <v>1165</v>
      </c>
      <c r="C301" s="84" t="s">
        <v>1165</v>
      </c>
      <c r="D301" s="63">
        <f>VLOOKUP(B301,Площадь!$D$2:$E$795,2,0)</f>
        <v>50.8</v>
      </c>
      <c r="E301" s="72"/>
      <c r="F301" s="87">
        <v>31</v>
      </c>
      <c r="G301" s="87">
        <v>29</v>
      </c>
      <c r="H301" s="87">
        <v>31</v>
      </c>
      <c r="I301" s="87"/>
      <c r="J301" s="88"/>
      <c r="K301" s="88"/>
      <c r="L301" s="88"/>
      <c r="M301" s="88"/>
      <c r="N301" s="88"/>
      <c r="O301" s="88"/>
      <c r="P301" s="88">
        <v>15</v>
      </c>
      <c r="Q301" s="88">
        <v>31</v>
      </c>
      <c r="R301">
        <f t="shared" si="111"/>
        <v>137</v>
      </c>
      <c r="S301" s="162">
        <f>VLOOKUP(C301,'Общие показания'!A:I,9,0)</f>
        <v>1.626038986167837</v>
      </c>
      <c r="T301" s="73">
        <f>VLOOKUP(B301,'Общие показания'!$A$2:$S$795,19,0)</f>
        <v>0.72599999999999909</v>
      </c>
      <c r="U301" s="39">
        <f t="shared" si="124"/>
        <v>0.66730979453052763</v>
      </c>
      <c r="V301" s="39">
        <f t="shared" si="125"/>
        <v>0.5152665937375599</v>
      </c>
      <c r="W301" s="39">
        <f t="shared" si="126"/>
        <v>0.44346259789974957</v>
      </c>
      <c r="X301" s="39"/>
      <c r="Y301" s="39">
        <f t="shared" si="127"/>
        <v>0</v>
      </c>
      <c r="Z301" s="39"/>
      <c r="AA301" s="39"/>
      <c r="AB301" s="39"/>
      <c r="AC301" s="39"/>
      <c r="AD301" s="39"/>
      <c r="AE301" s="39">
        <f t="shared" si="112"/>
        <v>0</v>
      </c>
      <c r="AF301" s="39">
        <f t="shared" si="128"/>
        <v>0.22609493672510036</v>
      </c>
      <c r="AG301" s="39">
        <f t="shared" si="129"/>
        <v>0.49990506327489881</v>
      </c>
      <c r="AH301" s="39">
        <f t="shared" si="113"/>
        <v>0</v>
      </c>
      <c r="AJ301" s="39">
        <f t="shared" si="130"/>
        <v>0.73092705626427179</v>
      </c>
      <c r="AK301" s="39">
        <f t="shared" si="114"/>
        <v>0.29289172355505627</v>
      </c>
      <c r="AL301" s="39">
        <f t="shared" si="115"/>
        <v>0.41756287697235228</v>
      </c>
      <c r="AM301" s="39"/>
      <c r="AS301" s="39"/>
      <c r="AT301" s="39">
        <f t="shared" si="131"/>
        <v>0.1706588587141914</v>
      </c>
      <c r="AU301" s="39">
        <f t="shared" si="132"/>
        <v>0.54752691558655975</v>
      </c>
      <c r="AW301" s="38">
        <f t="shared" si="133"/>
        <v>3753.3710727995276</v>
      </c>
      <c r="AX301" s="38">
        <f t="shared" si="136"/>
        <v>2169.3878606076073</v>
      </c>
      <c r="AY301" s="38">
        <f t="shared" si="137"/>
        <v>2311.3023437276752</v>
      </c>
      <c r="AZ301" s="38">
        <f t="shared" si="116"/>
        <v>0</v>
      </c>
      <c r="BA301" s="38">
        <f t="shared" si="117"/>
        <v>0</v>
      </c>
      <c r="BB301" s="38">
        <f t="shared" si="118"/>
        <v>0</v>
      </c>
      <c r="BC301" s="38">
        <f t="shared" si="119"/>
        <v>0</v>
      </c>
      <c r="BD301" s="38">
        <f t="shared" si="120"/>
        <v>0</v>
      </c>
      <c r="BE301" s="38">
        <f t="shared" si="121"/>
        <v>0</v>
      </c>
      <c r="BF301" s="38">
        <f t="shared" si="122"/>
        <v>0</v>
      </c>
      <c r="BG301" s="38">
        <f t="shared" si="134"/>
        <v>1065.0300183254174</v>
      </c>
      <c r="BH301" s="38">
        <f t="shared" si="135"/>
        <v>2811.6845067765448</v>
      </c>
      <c r="BI301" s="61">
        <f t="shared" si="123"/>
        <v>12110.775802236771</v>
      </c>
    </row>
    <row r="302" spans="1:61" x14ac:dyDescent="0.3">
      <c r="A302" s="84" t="s">
        <v>1929</v>
      </c>
      <c r="B302" s="84" t="s">
        <v>1930</v>
      </c>
      <c r="C302" s="84" t="s">
        <v>1930</v>
      </c>
      <c r="D302" s="63">
        <f>VLOOKUP(B302,Площадь!$D$2:$E$795,2,0)</f>
        <v>72.7</v>
      </c>
      <c r="E302" s="72"/>
      <c r="F302" s="87">
        <v>31</v>
      </c>
      <c r="G302" s="87">
        <v>29</v>
      </c>
      <c r="H302" s="87">
        <v>31</v>
      </c>
      <c r="I302" s="87"/>
      <c r="J302" s="88"/>
      <c r="K302" s="88"/>
      <c r="L302" s="88"/>
      <c r="M302" s="88"/>
      <c r="N302" s="88"/>
      <c r="O302" s="88"/>
      <c r="P302" s="88">
        <v>15</v>
      </c>
      <c r="Q302" s="88">
        <v>31</v>
      </c>
      <c r="R302">
        <f t="shared" si="111"/>
        <v>137</v>
      </c>
      <c r="S302" s="162">
        <f>VLOOKUP(C302,'Общие показания'!A:I,9,0)</f>
        <v>2.3270282341417672</v>
      </c>
      <c r="T302" s="73">
        <f>VLOOKUP(B302,'Общие показания'!$A$2:$S$795,19,0)</f>
        <v>1.3509999999999991</v>
      </c>
      <c r="U302" s="39">
        <f t="shared" si="124"/>
        <v>0.95498862327498746</v>
      </c>
      <c r="V302" s="39">
        <f t="shared" si="125"/>
        <v>0.73739923946300412</v>
      </c>
      <c r="W302" s="39">
        <f t="shared" si="126"/>
        <v>0.6346403714037756</v>
      </c>
      <c r="X302" s="39"/>
      <c r="Y302" s="39">
        <f t="shared" si="127"/>
        <v>0</v>
      </c>
      <c r="Z302" s="39"/>
      <c r="AA302" s="39"/>
      <c r="AB302" s="39"/>
      <c r="AC302" s="39"/>
      <c r="AD302" s="39"/>
      <c r="AE302" s="39">
        <f t="shared" si="112"/>
        <v>0</v>
      </c>
      <c r="AF302" s="39">
        <f t="shared" si="128"/>
        <v>0.42073589464960159</v>
      </c>
      <c r="AG302" s="39">
        <f t="shared" si="129"/>
        <v>0.93026410535039761</v>
      </c>
      <c r="AH302" s="39">
        <f t="shared" si="113"/>
        <v>0</v>
      </c>
      <c r="AJ302" s="39">
        <f t="shared" si="130"/>
        <v>1.046031436819145</v>
      </c>
      <c r="AK302" s="39">
        <f t="shared" si="114"/>
        <v>0.41915803744985419</v>
      </c>
      <c r="AL302" s="39">
        <f t="shared" si="115"/>
        <v>0.59757521960413407</v>
      </c>
      <c r="AM302" s="39"/>
      <c r="AS302" s="39"/>
      <c r="AT302" s="39">
        <f t="shared" si="131"/>
        <v>0.24423029583704164</v>
      </c>
      <c r="AU302" s="39">
        <f t="shared" si="132"/>
        <v>0.78356706226659245</v>
      </c>
      <c r="AW302" s="38">
        <f t="shared" si="133"/>
        <v>5371.4582085142856</v>
      </c>
      <c r="AX302" s="38">
        <f t="shared" si="136"/>
        <v>3104.6160918538003</v>
      </c>
      <c r="AY302" s="38">
        <f t="shared" si="137"/>
        <v>3307.710243877993</v>
      </c>
      <c r="AZ302" s="38">
        <f t="shared" si="116"/>
        <v>0</v>
      </c>
      <c r="BA302" s="38">
        <f t="shared" si="117"/>
        <v>0</v>
      </c>
      <c r="BB302" s="38">
        <f t="shared" si="118"/>
        <v>0</v>
      </c>
      <c r="BC302" s="38">
        <f t="shared" si="119"/>
        <v>0</v>
      </c>
      <c r="BD302" s="38">
        <f t="shared" si="120"/>
        <v>0</v>
      </c>
      <c r="BE302" s="38">
        <f t="shared" si="121"/>
        <v>0</v>
      </c>
      <c r="BF302" s="38">
        <f t="shared" si="122"/>
        <v>0</v>
      </c>
      <c r="BG302" s="38">
        <f t="shared" si="134"/>
        <v>1785.0086430947258</v>
      </c>
      <c r="BH302" s="38">
        <f t="shared" si="135"/>
        <v>4600.5398331043434</v>
      </c>
      <c r="BI302" s="61">
        <f t="shared" si="123"/>
        <v>18169.333020445149</v>
      </c>
    </row>
    <row r="303" spans="1:61" x14ac:dyDescent="0.3">
      <c r="A303" s="84" t="s">
        <v>2118</v>
      </c>
      <c r="B303" s="84" t="s">
        <v>114</v>
      </c>
      <c r="C303" s="84" t="s">
        <v>114</v>
      </c>
      <c r="D303" s="63">
        <f>VLOOKUP(B303,Площадь!$D$2:$E$795,2,0)</f>
        <v>79</v>
      </c>
      <c r="E303" s="72"/>
      <c r="F303" s="87">
        <v>31</v>
      </c>
      <c r="G303" s="87">
        <v>29</v>
      </c>
      <c r="H303" s="87">
        <v>31</v>
      </c>
      <c r="I303" s="87"/>
      <c r="J303" s="88"/>
      <c r="K303" s="88"/>
      <c r="L303" s="88"/>
      <c r="M303" s="88"/>
      <c r="N303" s="88"/>
      <c r="O303" s="88"/>
      <c r="P303" s="88">
        <v>15</v>
      </c>
      <c r="Q303" s="88">
        <v>31</v>
      </c>
      <c r="R303">
        <f t="shared" si="111"/>
        <v>137</v>
      </c>
      <c r="S303" s="162">
        <f>VLOOKUP(C303,'Общие показания'!A:I,9,0)</f>
        <v>2.5286826753397467</v>
      </c>
      <c r="T303" s="73">
        <f>VLOOKUP(B303,'Общие показания'!$A$2:$S$795,19,0)</f>
        <v>1.955999999999996</v>
      </c>
      <c r="U303" s="39">
        <f t="shared" si="124"/>
        <v>1.0377455466124348</v>
      </c>
      <c r="V303" s="39">
        <f t="shared" si="125"/>
        <v>0.8013004115210085</v>
      </c>
      <c r="W303" s="39">
        <f t="shared" si="126"/>
        <v>0.68963671720630348</v>
      </c>
      <c r="X303" s="39"/>
      <c r="Y303" s="39">
        <f t="shared" si="127"/>
        <v>0</v>
      </c>
      <c r="Z303" s="39"/>
      <c r="AA303" s="39"/>
      <c r="AB303" s="39"/>
      <c r="AC303" s="39"/>
      <c r="AD303" s="39"/>
      <c r="AE303" s="39">
        <f t="shared" si="112"/>
        <v>0</v>
      </c>
      <c r="AF303" s="39">
        <f t="shared" si="128"/>
        <v>0.60914834192051781</v>
      </c>
      <c r="AG303" s="39">
        <f t="shared" si="129"/>
        <v>1.3468516580794783</v>
      </c>
      <c r="AH303" s="39">
        <f t="shared" si="113"/>
        <v>0</v>
      </c>
      <c r="AJ303" s="39">
        <f t="shared" si="130"/>
        <v>1.1366779024582181</v>
      </c>
      <c r="AK303" s="39">
        <f t="shared" si="114"/>
        <v>0.45548122363876864</v>
      </c>
      <c r="AL303" s="39">
        <f t="shared" si="115"/>
        <v>0.64935959214204397</v>
      </c>
      <c r="AM303" s="39"/>
      <c r="AS303" s="39"/>
      <c r="AT303" s="39">
        <f t="shared" si="131"/>
        <v>0.26539468185868348</v>
      </c>
      <c r="AU303" s="39">
        <f t="shared" si="132"/>
        <v>0.85146902227043753</v>
      </c>
      <c r="AW303" s="38">
        <f t="shared" si="133"/>
        <v>5836.9353297472971</v>
      </c>
      <c r="AX303" s="38">
        <f t="shared" si="136"/>
        <v>3373.6543501574997</v>
      </c>
      <c r="AY303" s="38">
        <f t="shared" si="137"/>
        <v>3594.3481329623301</v>
      </c>
      <c r="AZ303" s="38">
        <f t="shared" si="116"/>
        <v>0</v>
      </c>
      <c r="BA303" s="38">
        <f t="shared" si="117"/>
        <v>0</v>
      </c>
      <c r="BB303" s="38">
        <f t="shared" si="118"/>
        <v>0</v>
      </c>
      <c r="BC303" s="38">
        <f t="shared" si="119"/>
        <v>0</v>
      </c>
      <c r="BD303" s="38">
        <f t="shared" si="120"/>
        <v>0</v>
      </c>
      <c r="BE303" s="38">
        <f t="shared" si="121"/>
        <v>0</v>
      </c>
      <c r="BF303" s="38">
        <f t="shared" si="122"/>
        <v>0</v>
      </c>
      <c r="BG303" s="38">
        <f t="shared" si="134"/>
        <v>2347.5883113119371</v>
      </c>
      <c r="BH303" s="38">
        <f t="shared" si="135"/>
        <v>5901.0841015041005</v>
      </c>
      <c r="BI303" s="61">
        <f t="shared" si="123"/>
        <v>21053.610225683165</v>
      </c>
    </row>
    <row r="304" spans="1:61" x14ac:dyDescent="0.3">
      <c r="A304" s="197" t="s">
        <v>2199</v>
      </c>
      <c r="B304" s="84" t="s">
        <v>111</v>
      </c>
      <c r="C304" s="84" t="s">
        <v>111</v>
      </c>
      <c r="D304" s="63">
        <f>VLOOKUP(B304,Площадь!$D$2:$E$795,2,0)</f>
        <v>50.1</v>
      </c>
      <c r="E304" s="72"/>
      <c r="F304" s="87">
        <v>31</v>
      </c>
      <c r="G304" s="87">
        <v>29</v>
      </c>
      <c r="H304" s="87">
        <v>31</v>
      </c>
      <c r="I304" s="87"/>
      <c r="J304" s="88"/>
      <c r="K304" s="88"/>
      <c r="L304" s="88"/>
      <c r="M304" s="88"/>
      <c r="N304" s="88"/>
      <c r="O304" s="88"/>
      <c r="P304" s="88">
        <v>0</v>
      </c>
      <c r="Q304" s="88">
        <v>0</v>
      </c>
      <c r="R304">
        <f t="shared" si="111"/>
        <v>91</v>
      </c>
      <c r="S304" s="162">
        <f>VLOOKUP(C304,'Общие показания'!A:I,9,0)</f>
        <v>0</v>
      </c>
      <c r="T304" s="73">
        <f>VLOOKUP(B304,'Общие показания'!$A$2:$S$795,19,0)</f>
        <v>0</v>
      </c>
      <c r="U304" s="39">
        <f t="shared" si="124"/>
        <v>0</v>
      </c>
      <c r="V304" s="39">
        <f t="shared" si="125"/>
        <v>0</v>
      </c>
      <c r="W304" s="39">
        <f t="shared" si="126"/>
        <v>0</v>
      </c>
      <c r="X304" s="39"/>
      <c r="Y304" s="39">
        <f t="shared" si="127"/>
        <v>0</v>
      </c>
      <c r="Z304" s="39"/>
      <c r="AA304" s="39"/>
      <c r="AB304" s="39"/>
      <c r="AC304" s="39"/>
      <c r="AD304" s="39"/>
      <c r="AE304" s="39">
        <f t="shared" si="112"/>
        <v>0</v>
      </c>
      <c r="AF304" s="39">
        <f t="shared" si="128"/>
        <v>0</v>
      </c>
      <c r="AG304" s="39">
        <f t="shared" si="129"/>
        <v>0</v>
      </c>
      <c r="AH304" s="39">
        <f t="shared" si="113"/>
        <v>0</v>
      </c>
      <c r="AJ304" s="39">
        <f t="shared" si="130"/>
        <v>0.7208552267488193</v>
      </c>
      <c r="AK304" s="39">
        <f t="shared" si="114"/>
        <v>0.28885581397851023</v>
      </c>
      <c r="AL304" s="39">
        <f t="shared" si="115"/>
        <v>0.41180905780147342</v>
      </c>
      <c r="AM304" s="39"/>
      <c r="AS304" s="39"/>
      <c r="AT304" s="39">
        <f t="shared" si="131"/>
        <v>0</v>
      </c>
      <c r="AU304" s="39">
        <f t="shared" si="132"/>
        <v>0</v>
      </c>
      <c r="AW304" s="38">
        <f t="shared" si="133"/>
        <v>1935.0349364754607</v>
      </c>
      <c r="AX304" s="38">
        <f t="shared" si="136"/>
        <v>775.39299281135379</v>
      </c>
      <c r="AY304" s="38">
        <f t="shared" si="137"/>
        <v>1105.4437623999631</v>
      </c>
      <c r="AZ304" s="38">
        <f t="shared" si="116"/>
        <v>0</v>
      </c>
      <c r="BA304" s="38">
        <f t="shared" si="117"/>
        <v>0</v>
      </c>
      <c r="BB304" s="38">
        <f t="shared" si="118"/>
        <v>0</v>
      </c>
      <c r="BC304" s="38">
        <f t="shared" si="119"/>
        <v>0</v>
      </c>
      <c r="BD304" s="38">
        <f t="shared" si="120"/>
        <v>0</v>
      </c>
      <c r="BE304" s="38">
        <f t="shared" si="121"/>
        <v>0</v>
      </c>
      <c r="BF304" s="38">
        <f t="shared" si="122"/>
        <v>0</v>
      </c>
      <c r="BG304" s="38">
        <f t="shared" si="134"/>
        <v>0</v>
      </c>
      <c r="BH304" s="38">
        <f t="shared" si="135"/>
        <v>0</v>
      </c>
      <c r="BI304" s="61">
        <f t="shared" si="123"/>
        <v>3815.8716916867779</v>
      </c>
    </row>
    <row r="305" spans="1:61" x14ac:dyDescent="0.3">
      <c r="A305" s="197" t="s">
        <v>3937</v>
      </c>
      <c r="B305" s="84" t="s">
        <v>111</v>
      </c>
      <c r="C305" s="84" t="s">
        <v>111</v>
      </c>
      <c r="D305" s="63">
        <f>VLOOKUP(B305,Площадь!$D$2:$E$795,2,0)</f>
        <v>50.1</v>
      </c>
      <c r="E305" s="72"/>
      <c r="F305" s="87"/>
      <c r="G305" s="87"/>
      <c r="H305" s="87"/>
      <c r="I305" s="87"/>
      <c r="J305" s="88"/>
      <c r="K305" s="88"/>
      <c r="L305" s="88"/>
      <c r="M305" s="88"/>
      <c r="N305" s="88"/>
      <c r="O305" s="88"/>
      <c r="P305" s="88">
        <v>15</v>
      </c>
      <c r="Q305" s="88">
        <v>31</v>
      </c>
      <c r="R305">
        <f t="shared" si="111"/>
        <v>46</v>
      </c>
      <c r="S305" s="162">
        <f>VLOOKUP(C305,'Общие показания'!A:I,9,0)</f>
        <v>0</v>
      </c>
      <c r="T305" s="73">
        <f>VLOOKUP(B305,'Общие показания'!$A$2:$S$795,19,0)</f>
        <v>0</v>
      </c>
      <c r="U305" s="39">
        <f t="shared" si="124"/>
        <v>0</v>
      </c>
      <c r="V305" s="39">
        <f t="shared" si="125"/>
        <v>0</v>
      </c>
      <c r="W305" s="39">
        <f t="shared" si="126"/>
        <v>0</v>
      </c>
      <c r="X305" s="39"/>
      <c r="Y305" s="39">
        <f t="shared" si="127"/>
        <v>0</v>
      </c>
      <c r="Z305" s="39"/>
      <c r="AA305" s="39"/>
      <c r="AB305" s="39"/>
      <c r="AC305" s="39"/>
      <c r="AD305" s="39"/>
      <c r="AE305" s="39">
        <f t="shared" si="112"/>
        <v>0</v>
      </c>
      <c r="AF305" s="39">
        <f t="shared" si="128"/>
        <v>0</v>
      </c>
      <c r="AG305" s="39">
        <f t="shared" si="129"/>
        <v>0</v>
      </c>
      <c r="AH305" s="39">
        <f t="shared" si="113"/>
        <v>0</v>
      </c>
      <c r="AJ305" s="39">
        <f t="shared" si="130"/>
        <v>0</v>
      </c>
      <c r="AK305" s="39">
        <f t="shared" si="114"/>
        <v>0</v>
      </c>
      <c r="AL305" s="39">
        <f t="shared" si="115"/>
        <v>0</v>
      </c>
      <c r="AM305" s="39"/>
      <c r="AS305" s="39"/>
      <c r="AT305" s="39">
        <f t="shared" si="131"/>
        <v>0.1683072602673423</v>
      </c>
      <c r="AU305" s="39">
        <f t="shared" si="132"/>
        <v>0.53998225336391037</v>
      </c>
      <c r="AW305" s="38">
        <f t="shared" si="133"/>
        <v>0</v>
      </c>
      <c r="AX305" s="38">
        <f t="shared" si="136"/>
        <v>0</v>
      </c>
      <c r="AY305" s="38">
        <f t="shared" si="137"/>
        <v>0</v>
      </c>
      <c r="AZ305" s="38">
        <f t="shared" si="116"/>
        <v>0</v>
      </c>
      <c r="BA305" s="38">
        <f t="shared" si="117"/>
        <v>0</v>
      </c>
      <c r="BB305" s="38">
        <f t="shared" si="118"/>
        <v>0</v>
      </c>
      <c r="BC305" s="38">
        <f t="shared" si="119"/>
        <v>0</v>
      </c>
      <c r="BD305" s="38">
        <f t="shared" si="120"/>
        <v>0</v>
      </c>
      <c r="BE305" s="38">
        <f t="shared" si="121"/>
        <v>0</v>
      </c>
      <c r="BF305" s="38">
        <f t="shared" si="122"/>
        <v>0</v>
      </c>
      <c r="BG305" s="38">
        <f t="shared" si="134"/>
        <v>451.79727717124302</v>
      </c>
      <c r="BH305" s="38">
        <f t="shared" si="135"/>
        <v>1449.5067616399465</v>
      </c>
      <c r="BI305" s="61">
        <f t="shared" si="123"/>
        <v>1901.3040388111895</v>
      </c>
    </row>
    <row r="306" spans="1:61" x14ac:dyDescent="0.3">
      <c r="A306" s="84" t="s">
        <v>1160</v>
      </c>
      <c r="B306" s="84" t="s">
        <v>173</v>
      </c>
      <c r="C306" s="84" t="s">
        <v>173</v>
      </c>
      <c r="D306" s="63">
        <f>VLOOKUP(B306,Площадь!$D$2:$E$795,2,0)</f>
        <v>49.8</v>
      </c>
      <c r="E306" s="72"/>
      <c r="F306" s="87">
        <v>31</v>
      </c>
      <c r="G306" s="87">
        <v>29</v>
      </c>
      <c r="H306" s="87">
        <v>31</v>
      </c>
      <c r="I306" s="87"/>
      <c r="J306" s="88"/>
      <c r="K306" s="88"/>
      <c r="L306" s="88"/>
      <c r="M306" s="88"/>
      <c r="N306" s="88"/>
      <c r="O306" s="88"/>
      <c r="P306" s="88">
        <v>15</v>
      </c>
      <c r="Q306" s="88">
        <v>31</v>
      </c>
      <c r="R306">
        <f t="shared" si="111"/>
        <v>137</v>
      </c>
      <c r="S306" s="162">
        <f>VLOOKUP(C306,'Общие показания'!A:I,9,0)</f>
        <v>1.5940303447078403</v>
      </c>
      <c r="T306" s="73">
        <f>VLOOKUP(B306,'Общие показания'!$A$2:$S$795,19,0)</f>
        <v>1.2300000000000004</v>
      </c>
      <c r="U306" s="39">
        <f t="shared" si="124"/>
        <v>0.6541737749531551</v>
      </c>
      <c r="V306" s="39">
        <f t="shared" si="125"/>
        <v>0.50512355055374969</v>
      </c>
      <c r="W306" s="39">
        <f t="shared" si="126"/>
        <v>0.4347330192009356</v>
      </c>
      <c r="X306" s="39"/>
      <c r="Y306" s="39">
        <f t="shared" si="127"/>
        <v>0</v>
      </c>
      <c r="Z306" s="39"/>
      <c r="AA306" s="39"/>
      <c r="AB306" s="39"/>
      <c r="AC306" s="39"/>
      <c r="AD306" s="39"/>
      <c r="AE306" s="39">
        <f t="shared" si="112"/>
        <v>0</v>
      </c>
      <c r="AF306" s="39">
        <f t="shared" si="128"/>
        <v>0.38305340519541858</v>
      </c>
      <c r="AG306" s="39">
        <f t="shared" si="129"/>
        <v>0.8469465948045819</v>
      </c>
      <c r="AH306" s="39">
        <f t="shared" si="113"/>
        <v>0</v>
      </c>
      <c r="AJ306" s="39">
        <f t="shared" si="130"/>
        <v>0.71653872838505384</v>
      </c>
      <c r="AK306" s="39">
        <f t="shared" si="114"/>
        <v>0.28712613844570478</v>
      </c>
      <c r="AL306" s="39">
        <f t="shared" si="115"/>
        <v>0.40934313529966815</v>
      </c>
      <c r="AM306" s="39"/>
      <c r="AS306" s="39"/>
      <c r="AT306" s="39">
        <f t="shared" si="131"/>
        <v>0.16729943236154984</v>
      </c>
      <c r="AU306" s="39">
        <f t="shared" si="132"/>
        <v>0.53674882669706059</v>
      </c>
      <c r="AW306" s="38">
        <f t="shared" si="133"/>
        <v>3679.4858154609551</v>
      </c>
      <c r="AX306" s="38">
        <f t="shared" si="136"/>
        <v>2126.6833751625759</v>
      </c>
      <c r="AY306" s="38">
        <f t="shared" si="137"/>
        <v>2265.8042660952406</v>
      </c>
      <c r="AZ306" s="38">
        <f t="shared" si="116"/>
        <v>0</v>
      </c>
      <c r="BA306" s="38">
        <f t="shared" si="117"/>
        <v>0</v>
      </c>
      <c r="BB306" s="38">
        <f t="shared" si="118"/>
        <v>0</v>
      </c>
      <c r="BC306" s="38">
        <f t="shared" si="119"/>
        <v>0</v>
      </c>
      <c r="BD306" s="38">
        <f t="shared" si="120"/>
        <v>0</v>
      </c>
      <c r="BE306" s="38">
        <f t="shared" si="121"/>
        <v>0</v>
      </c>
      <c r="BF306" s="38">
        <f t="shared" si="122"/>
        <v>0</v>
      </c>
      <c r="BG306" s="38">
        <f t="shared" si="134"/>
        <v>1477.3451430244238</v>
      </c>
      <c r="BH306" s="38">
        <f t="shared" si="135"/>
        <v>3714.3366416621488</v>
      </c>
      <c r="BI306" s="61">
        <f t="shared" si="123"/>
        <v>13263.655241405344</v>
      </c>
    </row>
    <row r="307" spans="1:61" x14ac:dyDescent="0.3">
      <c r="A307" s="84" t="s">
        <v>1439</v>
      </c>
      <c r="B307" s="84" t="s">
        <v>338</v>
      </c>
      <c r="C307" s="84" t="s">
        <v>338</v>
      </c>
      <c r="D307" s="63">
        <f>VLOOKUP(B307,Площадь!$D$2:$E$795,2,0)</f>
        <v>72.400000000000006</v>
      </c>
      <c r="E307" s="72"/>
      <c r="F307" s="87">
        <v>31</v>
      </c>
      <c r="G307" s="87">
        <v>29</v>
      </c>
      <c r="H307" s="87">
        <v>31</v>
      </c>
      <c r="I307" s="87"/>
      <c r="J307" s="88"/>
      <c r="K307" s="88"/>
      <c r="L307" s="88"/>
      <c r="M307" s="88"/>
      <c r="N307" s="88"/>
      <c r="O307" s="88"/>
      <c r="P307" s="88">
        <v>15</v>
      </c>
      <c r="Q307" s="88">
        <v>31</v>
      </c>
      <c r="R307">
        <f t="shared" si="111"/>
        <v>137</v>
      </c>
      <c r="S307" s="162">
        <f>VLOOKUP(C307,'Общие показания'!A:I,9,0)</f>
        <v>2.3200000000000003</v>
      </c>
      <c r="T307" s="73">
        <f>VLOOKUP(B307,'Общие показания'!$A$2:$S$795,19,0)</f>
        <v>1.3480000000000025</v>
      </c>
      <c r="U307" s="39">
        <f t="shared" si="124"/>
        <v>0.95210430775675503</v>
      </c>
      <c r="V307" s="39">
        <f t="shared" si="125"/>
        <v>0.73517210081686812</v>
      </c>
      <c r="W307" s="39">
        <f t="shared" si="126"/>
        <v>0.63272359142637713</v>
      </c>
      <c r="X307" s="39"/>
      <c r="Y307" s="39">
        <f t="shared" si="127"/>
        <v>0</v>
      </c>
      <c r="Z307" s="39"/>
      <c r="AA307" s="39"/>
      <c r="AB307" s="39"/>
      <c r="AC307" s="39"/>
      <c r="AD307" s="39"/>
      <c r="AE307" s="39">
        <f t="shared" si="112"/>
        <v>0</v>
      </c>
      <c r="AF307" s="39">
        <f t="shared" si="128"/>
        <v>0.41980161805156507</v>
      </c>
      <c r="AG307" s="39">
        <f t="shared" si="129"/>
        <v>0.92819838194843751</v>
      </c>
      <c r="AH307" s="39">
        <f t="shared" si="113"/>
        <v>0</v>
      </c>
      <c r="AJ307" s="39">
        <f t="shared" si="130"/>
        <v>1.0417149384553797</v>
      </c>
      <c r="AK307" s="39">
        <f t="shared" si="114"/>
        <v>0.4174283619170488</v>
      </c>
      <c r="AL307" s="39">
        <f t="shared" si="115"/>
        <v>0.59510929710232896</v>
      </c>
      <c r="AM307" s="39"/>
      <c r="AS307" s="39"/>
      <c r="AT307" s="39">
        <f t="shared" si="131"/>
        <v>0.24322246793124919</v>
      </c>
      <c r="AU307" s="39">
        <f t="shared" si="132"/>
        <v>0.78033363559974278</v>
      </c>
      <c r="AW307" s="38">
        <f t="shared" si="133"/>
        <v>5352.1286317620061</v>
      </c>
      <c r="AX307" s="38">
        <f t="shared" si="136"/>
        <v>3093.9945781444176</v>
      </c>
      <c r="AY307" s="38">
        <f t="shared" si="137"/>
        <v>3295.9454926509175</v>
      </c>
      <c r="AZ307" s="38">
        <f t="shared" si="116"/>
        <v>0</v>
      </c>
      <c r="BA307" s="38">
        <f t="shared" si="117"/>
        <v>0</v>
      </c>
      <c r="BB307" s="38">
        <f t="shared" si="118"/>
        <v>0</v>
      </c>
      <c r="BC307" s="38">
        <f t="shared" si="119"/>
        <v>0</v>
      </c>
      <c r="BD307" s="38">
        <f t="shared" si="120"/>
        <v>0</v>
      </c>
      <c r="BE307" s="38">
        <f t="shared" si="121"/>
        <v>0</v>
      </c>
      <c r="BF307" s="38">
        <f t="shared" si="122"/>
        <v>0</v>
      </c>
      <c r="BG307" s="38">
        <f t="shared" si="134"/>
        <v>1779.7953354488275</v>
      </c>
      <c r="BH307" s="38">
        <f t="shared" si="135"/>
        <v>4586.315006625633</v>
      </c>
      <c r="BI307" s="61">
        <f t="shared" si="123"/>
        <v>18108.179044631801</v>
      </c>
    </row>
    <row r="308" spans="1:61" x14ac:dyDescent="0.3">
      <c r="A308" s="84" t="s">
        <v>1071</v>
      </c>
      <c r="B308" s="84" t="s">
        <v>427</v>
      </c>
      <c r="C308" s="84" t="s">
        <v>427</v>
      </c>
      <c r="D308" s="63">
        <f>VLOOKUP(B308,Площадь!$D$2:$E$795,2,0)</f>
        <v>33.6</v>
      </c>
      <c r="E308" s="72"/>
      <c r="F308" s="87">
        <v>31</v>
      </c>
      <c r="G308" s="87">
        <v>29</v>
      </c>
      <c r="H308" s="87">
        <v>31</v>
      </c>
      <c r="I308" s="87"/>
      <c r="J308" s="88"/>
      <c r="K308" s="88"/>
      <c r="L308" s="88"/>
      <c r="M308" s="88"/>
      <c r="N308" s="88"/>
      <c r="O308" s="88"/>
      <c r="P308" s="88">
        <v>15</v>
      </c>
      <c r="Q308" s="88">
        <v>31</v>
      </c>
      <c r="R308">
        <f t="shared" si="111"/>
        <v>137</v>
      </c>
      <c r="S308" s="162">
        <f>VLOOKUP(C308,'Общие показания'!A:I,9,0)</f>
        <v>2.1259999999999994</v>
      </c>
      <c r="T308" s="73">
        <f>VLOOKUP(B308,'Общие показания'!$A$2:$S$795,19,0)</f>
        <v>0.67399999999999949</v>
      </c>
      <c r="U308" s="39">
        <f t="shared" si="124"/>
        <v>0.87248868891847431</v>
      </c>
      <c r="V308" s="39">
        <f t="shared" si="125"/>
        <v>0.67369650273131942</v>
      </c>
      <c r="W308" s="39">
        <f t="shared" si="126"/>
        <v>0.57981480835020571</v>
      </c>
      <c r="X308" s="39"/>
      <c r="Y308" s="39">
        <f t="shared" si="127"/>
        <v>0</v>
      </c>
      <c r="Z308" s="39"/>
      <c r="AA308" s="39"/>
      <c r="AB308" s="39"/>
      <c r="AC308" s="39"/>
      <c r="AD308" s="39"/>
      <c r="AE308" s="39">
        <f t="shared" si="112"/>
        <v>0</v>
      </c>
      <c r="AF308" s="39">
        <f t="shared" si="128"/>
        <v>0.20990080902578198</v>
      </c>
      <c r="AG308" s="39">
        <f t="shared" si="129"/>
        <v>0.46409919097421753</v>
      </c>
      <c r="AH308" s="39">
        <f t="shared" si="113"/>
        <v>0</v>
      </c>
      <c r="AJ308" s="39">
        <f t="shared" si="130"/>
        <v>0.4834478167417231</v>
      </c>
      <c r="AK308" s="39">
        <f t="shared" si="114"/>
        <v>0.19372365967421049</v>
      </c>
      <c r="AL308" s="39">
        <f t="shared" si="115"/>
        <v>0.27618332020218578</v>
      </c>
      <c r="AM308" s="39"/>
      <c r="AS308" s="39"/>
      <c r="AT308" s="39">
        <f t="shared" si="131"/>
        <v>0.11287672544875653</v>
      </c>
      <c r="AU308" s="39">
        <f t="shared" si="132"/>
        <v>0.3621437866871734</v>
      </c>
      <c r="AW308" s="38">
        <f t="shared" si="133"/>
        <v>3639.821718334008</v>
      </c>
      <c r="AX308" s="38">
        <f t="shared" si="136"/>
        <v>2328.4679871549083</v>
      </c>
      <c r="AY308" s="38">
        <f t="shared" si="137"/>
        <v>2297.8071363608974</v>
      </c>
      <c r="AZ308" s="38">
        <f t="shared" si="116"/>
        <v>0</v>
      </c>
      <c r="BA308" s="38">
        <f t="shared" si="117"/>
        <v>0</v>
      </c>
      <c r="BB308" s="38">
        <f t="shared" si="118"/>
        <v>0</v>
      </c>
      <c r="BC308" s="38">
        <f t="shared" si="119"/>
        <v>0</v>
      </c>
      <c r="BD308" s="38">
        <f t="shared" si="120"/>
        <v>0</v>
      </c>
      <c r="BE308" s="38">
        <f t="shared" si="121"/>
        <v>0</v>
      </c>
      <c r="BF308" s="38">
        <f t="shared" si="122"/>
        <v>0</v>
      </c>
      <c r="BG308" s="38">
        <f t="shared" si="134"/>
        <v>866.45110244207217</v>
      </c>
      <c r="BH308" s="38">
        <f t="shared" si="135"/>
        <v>2217.9335995151314</v>
      </c>
      <c r="BI308" s="61">
        <f t="shared" si="123"/>
        <v>11350.481543807018</v>
      </c>
    </row>
    <row r="309" spans="1:61" x14ac:dyDescent="0.3">
      <c r="A309" s="84" t="s">
        <v>569</v>
      </c>
      <c r="B309" s="84" t="s">
        <v>455</v>
      </c>
      <c r="C309" s="84" t="s">
        <v>455</v>
      </c>
      <c r="D309" s="63">
        <f>VLOOKUP(B309,Площадь!$D$2:$E$795,2,0)</f>
        <v>32</v>
      </c>
      <c r="E309" s="72"/>
      <c r="F309" s="87">
        <v>31</v>
      </c>
      <c r="G309" s="87">
        <v>29</v>
      </c>
      <c r="H309" s="87">
        <v>31</v>
      </c>
      <c r="I309" s="87"/>
      <c r="J309" s="88"/>
      <c r="K309" s="88"/>
      <c r="L309" s="88"/>
      <c r="M309" s="88"/>
      <c r="N309" s="88"/>
      <c r="O309" s="88"/>
      <c r="P309" s="88">
        <v>15</v>
      </c>
      <c r="Q309" s="88">
        <v>31</v>
      </c>
      <c r="R309">
        <f t="shared" si="111"/>
        <v>137</v>
      </c>
      <c r="S309" s="162">
        <f>VLOOKUP(C309,'Общие показания'!A:I,9,0)</f>
        <v>4.9290000000000003</v>
      </c>
      <c r="T309" s="73">
        <f>VLOOKUP(B309,'Общие показания'!$A$2:$S$795,19,0)</f>
        <v>0.33400000000000052</v>
      </c>
      <c r="U309" s="39">
        <f t="shared" si="124"/>
        <v>2.022811264195278</v>
      </c>
      <c r="V309" s="39">
        <f t="shared" si="125"/>
        <v>1.5619238297096305</v>
      </c>
      <c r="W309" s="39">
        <f t="shared" si="126"/>
        <v>1.3442649060950917</v>
      </c>
      <c r="X309" s="39"/>
      <c r="Y309" s="39">
        <f t="shared" si="127"/>
        <v>0</v>
      </c>
      <c r="Z309" s="39"/>
      <c r="AA309" s="39"/>
      <c r="AB309" s="39"/>
      <c r="AC309" s="39"/>
      <c r="AD309" s="39"/>
      <c r="AE309" s="39">
        <f t="shared" si="112"/>
        <v>0</v>
      </c>
      <c r="AF309" s="39">
        <f t="shared" si="128"/>
        <v>0.10401612791485362</v>
      </c>
      <c r="AG309" s="39">
        <f t="shared" si="129"/>
        <v>0.22998387208514692</v>
      </c>
      <c r="AH309" s="39">
        <f t="shared" si="113"/>
        <v>0</v>
      </c>
      <c r="AJ309" s="39">
        <f t="shared" si="130"/>
        <v>0.46042649213497439</v>
      </c>
      <c r="AK309" s="39">
        <f t="shared" si="114"/>
        <v>0.18449872349924806</v>
      </c>
      <c r="AL309" s="39">
        <f t="shared" si="115"/>
        <v>0.26303173352589121</v>
      </c>
      <c r="AM309" s="39"/>
      <c r="AS309" s="39"/>
      <c r="AT309" s="39">
        <f t="shared" si="131"/>
        <v>0.10750164328453002</v>
      </c>
      <c r="AU309" s="39">
        <f t="shared" si="132"/>
        <v>0.34489884446397467</v>
      </c>
      <c r="AW309" s="38">
        <f t="shared" si="133"/>
        <v>6665.9041035826767</v>
      </c>
      <c r="AX309" s="38">
        <f t="shared" si="136"/>
        <v>4688.0268449317855</v>
      </c>
      <c r="AY309" s="38">
        <f t="shared" si="137"/>
        <v>4314.5628075329814</v>
      </c>
      <c r="AZ309" s="38">
        <f t="shared" si="116"/>
        <v>0</v>
      </c>
      <c r="BA309" s="38">
        <f t="shared" si="117"/>
        <v>0</v>
      </c>
      <c r="BB309" s="38">
        <f t="shared" si="118"/>
        <v>0</v>
      </c>
      <c r="BC309" s="38">
        <f t="shared" si="119"/>
        <v>0</v>
      </c>
      <c r="BD309" s="38">
        <f t="shared" si="120"/>
        <v>0</v>
      </c>
      <c r="BE309" s="38">
        <f t="shared" si="121"/>
        <v>0</v>
      </c>
      <c r="BF309" s="38">
        <f t="shared" si="122"/>
        <v>0</v>
      </c>
      <c r="BG309" s="38">
        <f t="shared" si="134"/>
        <v>567.78984429677746</v>
      </c>
      <c r="BH309" s="38">
        <f t="shared" si="135"/>
        <v>1543.1921689958001</v>
      </c>
      <c r="BI309" s="61">
        <f t="shared" si="123"/>
        <v>17779.475769340021</v>
      </c>
    </row>
    <row r="310" spans="1:61" x14ac:dyDescent="0.3">
      <c r="A310" s="84" t="s">
        <v>665</v>
      </c>
      <c r="B310" s="84" t="s">
        <v>440</v>
      </c>
      <c r="C310" s="84" t="s">
        <v>440</v>
      </c>
      <c r="D310" s="63">
        <f>VLOOKUP(B310,Площадь!$D$2:$E$795,2,0)</f>
        <v>39.299999999999997</v>
      </c>
      <c r="E310" s="72"/>
      <c r="F310" s="87">
        <v>31</v>
      </c>
      <c r="G310" s="87">
        <v>29</v>
      </c>
      <c r="H310" s="87">
        <v>31</v>
      </c>
      <c r="I310" s="87"/>
      <c r="J310" s="88"/>
      <c r="K310" s="88"/>
      <c r="L310" s="88"/>
      <c r="M310" s="88"/>
      <c r="N310" s="88"/>
      <c r="O310" s="88"/>
      <c r="P310" s="88">
        <v>15</v>
      </c>
      <c r="Q310" s="88">
        <v>31</v>
      </c>
      <c r="R310">
        <f t="shared" si="111"/>
        <v>137</v>
      </c>
      <c r="S310" s="162">
        <f>VLOOKUP(C310,'Общие показания'!A:I,9,0)</f>
        <v>1.2579396093778739</v>
      </c>
      <c r="T310" s="73">
        <f>VLOOKUP(B310,'Общие показания'!$A$2:$S$795,19,0)</f>
        <v>0.31900000000000084</v>
      </c>
      <c r="U310" s="39">
        <f t="shared" si="124"/>
        <v>0.51624556939074273</v>
      </c>
      <c r="V310" s="39">
        <f t="shared" si="125"/>
        <v>0.39862159712374218</v>
      </c>
      <c r="W310" s="39">
        <f t="shared" si="126"/>
        <v>0.34307244286338889</v>
      </c>
      <c r="X310" s="39"/>
      <c r="Y310" s="39">
        <f t="shared" si="127"/>
        <v>0</v>
      </c>
      <c r="Z310" s="39"/>
      <c r="AA310" s="39"/>
      <c r="AB310" s="39"/>
      <c r="AC310" s="39"/>
      <c r="AD310" s="39"/>
      <c r="AE310" s="39">
        <f t="shared" si="112"/>
        <v>0</v>
      </c>
      <c r="AF310" s="39">
        <f t="shared" si="128"/>
        <v>9.934474492466569E-2</v>
      </c>
      <c r="AG310" s="39">
        <f t="shared" si="129"/>
        <v>0.21965525507533518</v>
      </c>
      <c r="AH310" s="39">
        <f t="shared" si="113"/>
        <v>0</v>
      </c>
      <c r="AJ310" s="39">
        <f t="shared" si="130"/>
        <v>0.56546128565326537</v>
      </c>
      <c r="AK310" s="39">
        <f t="shared" si="114"/>
        <v>0.22658749479751403</v>
      </c>
      <c r="AL310" s="39">
        <f t="shared" si="115"/>
        <v>0.32303584773648514</v>
      </c>
      <c r="AM310" s="39"/>
      <c r="AS310" s="39"/>
      <c r="AT310" s="39">
        <f t="shared" si="131"/>
        <v>0.13202545565881341</v>
      </c>
      <c r="AU310" s="39">
        <f t="shared" si="132"/>
        <v>0.42357889335731885</v>
      </c>
      <c r="AW310" s="38">
        <f t="shared" si="133"/>
        <v>2903.6906134059336</v>
      </c>
      <c r="AX310" s="38">
        <f t="shared" si="136"/>
        <v>1678.2862779897432</v>
      </c>
      <c r="AY310" s="38">
        <f t="shared" si="137"/>
        <v>1788.074450954678</v>
      </c>
      <c r="AZ310" s="38">
        <f t="shared" si="116"/>
        <v>0</v>
      </c>
      <c r="BA310" s="38">
        <f t="shared" si="117"/>
        <v>0</v>
      </c>
      <c r="BB310" s="38">
        <f t="shared" si="118"/>
        <v>0</v>
      </c>
      <c r="BC310" s="38">
        <f t="shared" si="119"/>
        <v>0</v>
      </c>
      <c r="BD310" s="38">
        <f t="shared" si="120"/>
        <v>0</v>
      </c>
      <c r="BE310" s="38">
        <f t="shared" si="121"/>
        <v>0</v>
      </c>
      <c r="BF310" s="38">
        <f t="shared" si="122"/>
        <v>0</v>
      </c>
      <c r="BG310" s="38">
        <f t="shared" si="134"/>
        <v>621.08091163826793</v>
      </c>
      <c r="BH310" s="38">
        <f t="shared" si="135"/>
        <v>1726.6720186866792</v>
      </c>
      <c r="BI310" s="61">
        <f t="shared" si="123"/>
        <v>8717.804272675301</v>
      </c>
    </row>
    <row r="311" spans="1:61" x14ac:dyDescent="0.3">
      <c r="A311" s="84" t="s">
        <v>1462</v>
      </c>
      <c r="B311" s="84" t="s">
        <v>402</v>
      </c>
      <c r="C311" s="84" t="s">
        <v>402</v>
      </c>
      <c r="D311" s="63">
        <f>VLOOKUP(B311,Площадь!$D$2:$E$795,2,0)</f>
        <v>31.7</v>
      </c>
      <c r="E311" s="72"/>
      <c r="F311" s="87">
        <v>31</v>
      </c>
      <c r="G311" s="87">
        <v>29</v>
      </c>
      <c r="H311" s="87">
        <v>31</v>
      </c>
      <c r="I311" s="87"/>
      <c r="J311" s="88"/>
      <c r="K311" s="88"/>
      <c r="L311" s="88"/>
      <c r="M311" s="88"/>
      <c r="N311" s="88"/>
      <c r="O311" s="88"/>
      <c r="P311" s="88">
        <v>15</v>
      </c>
      <c r="Q311" s="88">
        <v>31</v>
      </c>
      <c r="R311">
        <f t="shared" si="111"/>
        <v>137</v>
      </c>
      <c r="S311" s="162">
        <f>VLOOKUP(C311,'Общие показания'!A:I,9,0)</f>
        <v>2.5779999999999994</v>
      </c>
      <c r="T311" s="73">
        <f>VLOOKUP(B311,'Общие показания'!$A$2:$S$795,19,0)</f>
        <v>0.45500000000000007</v>
      </c>
      <c r="U311" s="39">
        <f t="shared" si="124"/>
        <v>1.0579848730159109</v>
      </c>
      <c r="V311" s="39">
        <f t="shared" si="125"/>
        <v>0.816928308580123</v>
      </c>
      <c r="W311" s="39">
        <f t="shared" si="126"/>
        <v>0.70308681840396547</v>
      </c>
      <c r="X311" s="39"/>
      <c r="Y311" s="39">
        <f t="shared" si="127"/>
        <v>0</v>
      </c>
      <c r="Z311" s="39"/>
      <c r="AA311" s="39"/>
      <c r="AB311" s="39"/>
      <c r="AC311" s="39"/>
      <c r="AD311" s="39"/>
      <c r="AE311" s="39">
        <f t="shared" si="112"/>
        <v>0</v>
      </c>
      <c r="AF311" s="39">
        <f t="shared" si="128"/>
        <v>0.14169861736903691</v>
      </c>
      <c r="AG311" s="39">
        <f t="shared" si="129"/>
        <v>0.31330138263096319</v>
      </c>
      <c r="AH311" s="39">
        <f t="shared" si="113"/>
        <v>0</v>
      </c>
      <c r="AJ311" s="39">
        <f t="shared" si="130"/>
        <v>0.45610999377120898</v>
      </c>
      <c r="AK311" s="39">
        <f t="shared" si="114"/>
        <v>0.18276904796644261</v>
      </c>
      <c r="AL311" s="39">
        <f t="shared" si="115"/>
        <v>0.26056581102408599</v>
      </c>
      <c r="AM311" s="39"/>
      <c r="AS311" s="39"/>
      <c r="AT311" s="39">
        <f t="shared" si="131"/>
        <v>0.10649381537873755</v>
      </c>
      <c r="AU311" s="39">
        <f t="shared" si="132"/>
        <v>0.34166541779712489</v>
      </c>
      <c r="AW311" s="38">
        <f t="shared" si="133"/>
        <v>4064.3756966086735</v>
      </c>
      <c r="AX311" s="38">
        <f t="shared" si="136"/>
        <v>2683.5475960193389</v>
      </c>
      <c r="AY311" s="38">
        <f t="shared" si="137"/>
        <v>2586.7905723314843</v>
      </c>
      <c r="AZ311" s="38">
        <f t="shared" si="116"/>
        <v>0</v>
      </c>
      <c r="BA311" s="38">
        <f t="shared" si="117"/>
        <v>0</v>
      </c>
      <c r="BB311" s="38">
        <f t="shared" si="118"/>
        <v>0</v>
      </c>
      <c r="BC311" s="38">
        <f t="shared" si="119"/>
        <v>0</v>
      </c>
      <c r="BD311" s="38">
        <f t="shared" si="120"/>
        <v>0</v>
      </c>
      <c r="BE311" s="38">
        <f t="shared" si="121"/>
        <v>0</v>
      </c>
      <c r="BF311" s="38">
        <f t="shared" si="122"/>
        <v>0</v>
      </c>
      <c r="BG311" s="38">
        <f t="shared" si="134"/>
        <v>666.23783877081587</v>
      </c>
      <c r="BH311" s="38">
        <f t="shared" si="135"/>
        <v>1758.1666803971425</v>
      </c>
      <c r="BI311" s="61">
        <f t="shared" si="123"/>
        <v>11759.118384127454</v>
      </c>
    </row>
    <row r="312" spans="1:61" x14ac:dyDescent="0.3">
      <c r="A312" s="84" t="s">
        <v>1288</v>
      </c>
      <c r="B312" s="84" t="s">
        <v>418</v>
      </c>
      <c r="C312" s="84" t="s">
        <v>418</v>
      </c>
      <c r="D312" s="63">
        <f>VLOOKUP(B312,Площадь!$D$2:$E$795,2,0)</f>
        <v>39.1</v>
      </c>
      <c r="E312" s="72"/>
      <c r="F312" s="87">
        <v>31</v>
      </c>
      <c r="G312" s="87">
        <v>29</v>
      </c>
      <c r="H312" s="87">
        <v>31</v>
      </c>
      <c r="I312" s="87"/>
      <c r="J312" s="88"/>
      <c r="K312" s="88"/>
      <c r="L312" s="88"/>
      <c r="M312" s="88"/>
      <c r="N312" s="88"/>
      <c r="O312" s="88"/>
      <c r="P312" s="88">
        <v>15</v>
      </c>
      <c r="Q312" s="88">
        <v>31</v>
      </c>
      <c r="R312">
        <f t="shared" si="111"/>
        <v>137</v>
      </c>
      <c r="S312" s="162">
        <f>VLOOKUP(C312,'Общие показания'!A:I,9,0)</f>
        <v>0.92600000000000016</v>
      </c>
      <c r="T312" s="73">
        <f>VLOOKUP(B312,'Общие показания'!$A$2:$S$795,19,0)</f>
        <v>0.66799999999999926</v>
      </c>
      <c r="U312" s="39">
        <f t="shared" si="124"/>
        <v>0.38002094352704963</v>
      </c>
      <c r="V312" s="39">
        <f t="shared" si="125"/>
        <v>0.29343507127431889</v>
      </c>
      <c r="W312" s="39">
        <f t="shared" si="126"/>
        <v>0.25254398519863158</v>
      </c>
      <c r="X312" s="39"/>
      <c r="Y312" s="39">
        <f t="shared" si="127"/>
        <v>0</v>
      </c>
      <c r="Z312" s="39"/>
      <c r="AA312" s="39"/>
      <c r="AB312" s="39"/>
      <c r="AC312" s="39"/>
      <c r="AD312" s="39"/>
      <c r="AE312" s="39">
        <f t="shared" si="112"/>
        <v>0</v>
      </c>
      <c r="AF312" s="39">
        <f t="shared" si="128"/>
        <v>0.20803225582970669</v>
      </c>
      <c r="AG312" s="39">
        <f t="shared" si="129"/>
        <v>0.45996774417029263</v>
      </c>
      <c r="AH312" s="39">
        <f t="shared" si="113"/>
        <v>0</v>
      </c>
      <c r="AJ312" s="39">
        <f t="shared" si="130"/>
        <v>0.5625836200774218</v>
      </c>
      <c r="AK312" s="39">
        <f t="shared" si="114"/>
        <v>0.22543437777564374</v>
      </c>
      <c r="AL312" s="39">
        <f t="shared" si="115"/>
        <v>0.32139189940194834</v>
      </c>
      <c r="AM312" s="39"/>
      <c r="AS312" s="39"/>
      <c r="AT312" s="39">
        <f t="shared" si="131"/>
        <v>0.13135357038828513</v>
      </c>
      <c r="AU312" s="39">
        <f t="shared" si="132"/>
        <v>0.42142327557941905</v>
      </c>
      <c r="AW312" s="38">
        <f t="shared" si="133"/>
        <v>2530.2899863572989</v>
      </c>
      <c r="AX312" s="38">
        <f t="shared" si="136"/>
        <v>1392.8323942517577</v>
      </c>
      <c r="AY312" s="38">
        <f t="shared" si="137"/>
        <v>1540.650531186413</v>
      </c>
      <c r="AZ312" s="38">
        <f t="shared" si="116"/>
        <v>0</v>
      </c>
      <c r="BA312" s="38">
        <f t="shared" si="117"/>
        <v>0</v>
      </c>
      <c r="BB312" s="38">
        <f t="shared" si="118"/>
        <v>0</v>
      </c>
      <c r="BC312" s="38">
        <f t="shared" si="119"/>
        <v>0</v>
      </c>
      <c r="BD312" s="38">
        <f t="shared" si="120"/>
        <v>0</v>
      </c>
      <c r="BE312" s="38">
        <f t="shared" si="121"/>
        <v>0</v>
      </c>
      <c r="BF312" s="38">
        <f t="shared" si="122"/>
        <v>0</v>
      </c>
      <c r="BG312" s="38">
        <f t="shared" si="134"/>
        <v>911.03373646652869</v>
      </c>
      <c r="BH312" s="38">
        <f t="shared" si="135"/>
        <v>2365.970797775336</v>
      </c>
      <c r="BI312" s="61">
        <f t="shared" si="123"/>
        <v>8740.777446037333</v>
      </c>
    </row>
    <row r="313" spans="1:61" x14ac:dyDescent="0.3">
      <c r="A313" s="84" t="s">
        <v>1403</v>
      </c>
      <c r="B313" s="84" t="s">
        <v>464</v>
      </c>
      <c r="C313" s="84" t="s">
        <v>464</v>
      </c>
      <c r="D313" s="63">
        <f>VLOOKUP(B313,Площадь!$D$2:$E$795,2,0)</f>
        <v>32.5</v>
      </c>
      <c r="E313" s="72"/>
      <c r="F313" s="87">
        <v>31</v>
      </c>
      <c r="G313" s="87">
        <v>29</v>
      </c>
      <c r="H313" s="87">
        <v>31</v>
      </c>
      <c r="I313" s="87"/>
      <c r="J313" s="88"/>
      <c r="K313" s="88"/>
      <c r="L313" s="88"/>
      <c r="M313" s="88"/>
      <c r="N313" s="88"/>
      <c r="O313" s="88"/>
      <c r="P313" s="88">
        <v>15</v>
      </c>
      <c r="Q313" s="88">
        <v>31</v>
      </c>
      <c r="R313">
        <f t="shared" si="111"/>
        <v>137</v>
      </c>
      <c r="S313" s="162">
        <f>VLOOKUP(C313,'Общие показания'!A:I,9,0)</f>
        <v>1.0402808474498959</v>
      </c>
      <c r="T313" s="73">
        <f>VLOOKUP(B313,'Общие показания'!$A$2:$S$795,19,0)</f>
        <v>0.28599999999999959</v>
      </c>
      <c r="U313" s="39">
        <f t="shared" si="124"/>
        <v>0.42692063626460924</v>
      </c>
      <c r="V313" s="39">
        <f t="shared" si="125"/>
        <v>0.32964890347383263</v>
      </c>
      <c r="W313" s="39">
        <f t="shared" si="126"/>
        <v>0.28371130771145397</v>
      </c>
      <c r="X313" s="39"/>
      <c r="Y313" s="39">
        <f t="shared" si="127"/>
        <v>0</v>
      </c>
      <c r="Z313" s="39"/>
      <c r="AA313" s="39"/>
      <c r="AB313" s="39"/>
      <c r="AC313" s="39"/>
      <c r="AD313" s="39"/>
      <c r="AE313" s="39">
        <f t="shared" si="112"/>
        <v>0</v>
      </c>
      <c r="AF313" s="39">
        <f t="shared" si="128"/>
        <v>8.9067702346251637E-2</v>
      </c>
      <c r="AG313" s="39">
        <f t="shared" si="129"/>
        <v>0.19693229765374798</v>
      </c>
      <c r="AH313" s="39">
        <f t="shared" si="113"/>
        <v>0</v>
      </c>
      <c r="AJ313" s="39">
        <f t="shared" si="130"/>
        <v>0.46762065607458336</v>
      </c>
      <c r="AK313" s="39">
        <f t="shared" si="114"/>
        <v>0.18738151605392381</v>
      </c>
      <c r="AL313" s="39">
        <f t="shared" si="115"/>
        <v>0.26714160436223328</v>
      </c>
      <c r="AM313" s="39"/>
      <c r="AS313" s="39"/>
      <c r="AT313" s="39">
        <f t="shared" si="131"/>
        <v>0.1091813564608508</v>
      </c>
      <c r="AU313" s="39">
        <f t="shared" si="132"/>
        <v>0.35028788890872425</v>
      </c>
      <c r="AW313" s="38">
        <f t="shared" si="133"/>
        <v>2401.2708635036352</v>
      </c>
      <c r="AX313" s="38">
        <f t="shared" si="136"/>
        <v>1387.8957769635283</v>
      </c>
      <c r="AY313" s="38">
        <f t="shared" si="137"/>
        <v>1478.6875230541232</v>
      </c>
      <c r="AZ313" s="38">
        <f t="shared" si="116"/>
        <v>0</v>
      </c>
      <c r="BA313" s="38">
        <f t="shared" si="117"/>
        <v>0</v>
      </c>
      <c r="BB313" s="38">
        <f t="shared" si="118"/>
        <v>0</v>
      </c>
      <c r="BC313" s="38">
        <f t="shared" si="119"/>
        <v>0</v>
      </c>
      <c r="BD313" s="38">
        <f t="shared" si="120"/>
        <v>0</v>
      </c>
      <c r="BE313" s="38">
        <f t="shared" si="121"/>
        <v>0</v>
      </c>
      <c r="BF313" s="38">
        <f t="shared" si="122"/>
        <v>0</v>
      </c>
      <c r="BG313" s="38">
        <f t="shared" si="134"/>
        <v>532.17184349943352</v>
      </c>
      <c r="BH313" s="38">
        <f t="shared" si="135"/>
        <v>1468.9359800008378</v>
      </c>
      <c r="BI313" s="61">
        <f t="shared" si="123"/>
        <v>7268.9619870215574</v>
      </c>
    </row>
    <row r="314" spans="1:61" x14ac:dyDescent="0.3">
      <c r="A314" s="84" t="s">
        <v>2205</v>
      </c>
      <c r="B314" s="84" t="s">
        <v>2206</v>
      </c>
      <c r="C314" s="84" t="s">
        <v>2206</v>
      </c>
      <c r="D314" s="63">
        <f>VLOOKUP(B314,Площадь!$D$2:$E$795,2,0)</f>
        <v>30.7</v>
      </c>
      <c r="E314" s="72"/>
      <c r="F314" s="87">
        <v>31</v>
      </c>
      <c r="G314" s="87">
        <v>29</v>
      </c>
      <c r="H314" s="87">
        <v>31</v>
      </c>
      <c r="I314" s="87"/>
      <c r="J314" s="88"/>
      <c r="K314" s="88"/>
      <c r="L314" s="88"/>
      <c r="M314" s="88"/>
      <c r="N314" s="88"/>
      <c r="O314" s="88"/>
      <c r="P314" s="88">
        <v>15</v>
      </c>
      <c r="Q314" s="88">
        <v>31</v>
      </c>
      <c r="R314">
        <f t="shared" si="111"/>
        <v>137</v>
      </c>
      <c r="S314" s="162">
        <f>VLOOKUP(C314,'Общие показания'!A:I,9,0)</f>
        <v>0.98266529282190163</v>
      </c>
      <c r="T314" s="73">
        <f>VLOOKUP(B314,'Общие показания'!$A$2:$S$795,19,0)</f>
        <v>0.27499999999999947</v>
      </c>
      <c r="U314" s="39">
        <f t="shared" si="124"/>
        <v>0.40327580102533855</v>
      </c>
      <c r="V314" s="39">
        <f t="shared" si="125"/>
        <v>0.31139142574297424</v>
      </c>
      <c r="W314" s="39">
        <f t="shared" si="126"/>
        <v>0.26799806605358883</v>
      </c>
      <c r="X314" s="39"/>
      <c r="Y314" s="39">
        <f t="shared" si="127"/>
        <v>0</v>
      </c>
      <c r="Z314" s="39"/>
      <c r="AA314" s="39"/>
      <c r="AB314" s="39"/>
      <c r="AC314" s="39"/>
      <c r="AD314" s="39"/>
      <c r="AE314" s="39">
        <f t="shared" si="112"/>
        <v>0</v>
      </c>
      <c r="AF314" s="39">
        <f t="shared" si="128"/>
        <v>8.5642021486780379E-2</v>
      </c>
      <c r="AG314" s="39">
        <f t="shared" si="129"/>
        <v>0.18935797851321912</v>
      </c>
      <c r="AH314" s="39">
        <f t="shared" si="113"/>
        <v>0</v>
      </c>
      <c r="AJ314" s="39">
        <f t="shared" si="130"/>
        <v>0.44172166589199102</v>
      </c>
      <c r="AK314" s="39">
        <f t="shared" si="114"/>
        <v>0.17700346285709109</v>
      </c>
      <c r="AL314" s="39">
        <f t="shared" si="115"/>
        <v>0.25234606935140186</v>
      </c>
      <c r="AM314" s="39"/>
      <c r="AS314" s="39"/>
      <c r="AT314" s="39">
        <f t="shared" si="131"/>
        <v>0.10313438902609598</v>
      </c>
      <c r="AU314" s="39">
        <f t="shared" si="132"/>
        <v>0.33088732890762568</v>
      </c>
      <c r="AW314" s="38">
        <f t="shared" si="133"/>
        <v>2268.2774002942028</v>
      </c>
      <c r="AX314" s="38">
        <f t="shared" si="136"/>
        <v>1311.0277031624714</v>
      </c>
      <c r="AY314" s="38">
        <f t="shared" si="137"/>
        <v>1396.790983315741</v>
      </c>
      <c r="AZ314" s="38">
        <f t="shared" si="116"/>
        <v>0</v>
      </c>
      <c r="BA314" s="38">
        <f t="shared" si="117"/>
        <v>0</v>
      </c>
      <c r="BB314" s="38">
        <f t="shared" si="118"/>
        <v>0</v>
      </c>
      <c r="BC314" s="38">
        <f t="shared" si="119"/>
        <v>0</v>
      </c>
      <c r="BD314" s="38">
        <f t="shared" si="120"/>
        <v>0</v>
      </c>
      <c r="BE314" s="38">
        <f t="shared" si="121"/>
        <v>0</v>
      </c>
      <c r="BF314" s="38">
        <f t="shared" si="122"/>
        <v>0</v>
      </c>
      <c r="BG314" s="38">
        <f t="shared" si="134"/>
        <v>506.74384532434482</v>
      </c>
      <c r="BH314" s="38">
        <f t="shared" si="135"/>
        <v>1396.5256934282193</v>
      </c>
      <c r="BI314" s="61">
        <f t="shared" si="123"/>
        <v>6879.3656255249789</v>
      </c>
    </row>
    <row r="315" spans="1:61" x14ac:dyDescent="0.3">
      <c r="A315" s="84" t="s">
        <v>608</v>
      </c>
      <c r="B315" s="84" t="s">
        <v>609</v>
      </c>
      <c r="C315" s="84" t="s">
        <v>609</v>
      </c>
      <c r="D315" s="63">
        <f>VLOOKUP(B315,Площадь!$D$2:$E$795,2,0)</f>
        <v>34.299999999999997</v>
      </c>
      <c r="E315" s="72"/>
      <c r="F315" s="87">
        <v>31</v>
      </c>
      <c r="G315" s="87">
        <v>29</v>
      </c>
      <c r="H315" s="87">
        <v>31</v>
      </c>
      <c r="I315" s="87"/>
      <c r="J315" s="88"/>
      <c r="K315" s="88"/>
      <c r="L315" s="88"/>
      <c r="M315" s="88"/>
      <c r="N315" s="88"/>
      <c r="O315" s="88"/>
      <c r="P315" s="88">
        <v>15</v>
      </c>
      <c r="Q315" s="88">
        <v>31</v>
      </c>
      <c r="R315">
        <f t="shared" si="111"/>
        <v>137</v>
      </c>
      <c r="S315" s="162">
        <f>VLOOKUP(C315,'Общие показания'!A:I,9,0)</f>
        <v>1.3769999999999998</v>
      </c>
      <c r="T315" s="73">
        <f>VLOOKUP(B315,'Общие показания'!$A$2:$S$795,19,0)</f>
        <v>0.43100000000000005</v>
      </c>
      <c r="U315" s="39">
        <f t="shared" si="124"/>
        <v>0.56510673783665999</v>
      </c>
      <c r="V315" s="39">
        <f t="shared" si="125"/>
        <v>0.43634999259690821</v>
      </c>
      <c r="W315" s="39">
        <f t="shared" si="126"/>
        <v>0.37554326956643153</v>
      </c>
      <c r="X315" s="39"/>
      <c r="Y315" s="39">
        <f t="shared" si="127"/>
        <v>0</v>
      </c>
      <c r="Z315" s="39"/>
      <c r="AA315" s="39"/>
      <c r="AB315" s="39"/>
      <c r="AC315" s="39"/>
      <c r="AD315" s="39"/>
      <c r="AE315" s="39">
        <f t="shared" si="112"/>
        <v>0</v>
      </c>
      <c r="AF315" s="39">
        <f t="shared" si="128"/>
        <v>0.13422440458473606</v>
      </c>
      <c r="AG315" s="39">
        <f t="shared" si="129"/>
        <v>0.29677559541526399</v>
      </c>
      <c r="AH315" s="39">
        <f t="shared" si="113"/>
        <v>0</v>
      </c>
      <c r="AJ315" s="39">
        <f t="shared" si="130"/>
        <v>0.49351964625717559</v>
      </c>
      <c r="AK315" s="39">
        <f t="shared" si="114"/>
        <v>0.1977595692507565</v>
      </c>
      <c r="AL315" s="39">
        <f t="shared" si="115"/>
        <v>0.28193713937306464</v>
      </c>
      <c r="AM315" s="39"/>
      <c r="AS315" s="39"/>
      <c r="AT315" s="39">
        <f t="shared" si="131"/>
        <v>0.1152283238956056</v>
      </c>
      <c r="AU315" s="39">
        <f t="shared" si="132"/>
        <v>0.36968844890982283</v>
      </c>
      <c r="AW315" s="38">
        <f t="shared" si="133"/>
        <v>2841.734320406129</v>
      </c>
      <c r="AX315" s="38">
        <f t="shared" si="136"/>
        <v>1702.1783434413971</v>
      </c>
      <c r="AY315" s="38">
        <f t="shared" si="137"/>
        <v>1764.914110540826</v>
      </c>
      <c r="AZ315" s="38">
        <f t="shared" si="116"/>
        <v>0</v>
      </c>
      <c r="BA315" s="38">
        <f t="shared" si="117"/>
        <v>0</v>
      </c>
      <c r="BB315" s="38">
        <f t="shared" si="118"/>
        <v>0</v>
      </c>
      <c r="BC315" s="38">
        <f t="shared" si="119"/>
        <v>0</v>
      </c>
      <c r="BD315" s="38">
        <f t="shared" si="120"/>
        <v>0</v>
      </c>
      <c r="BE315" s="38">
        <f t="shared" si="121"/>
        <v>0</v>
      </c>
      <c r="BF315" s="38">
        <f t="shared" si="122"/>
        <v>0</v>
      </c>
      <c r="BG315" s="38">
        <f t="shared" si="134"/>
        <v>669.62092622348996</v>
      </c>
      <c r="BH315" s="38">
        <f t="shared" si="135"/>
        <v>1789.0294220244903</v>
      </c>
      <c r="BI315" s="61">
        <f t="shared" si="123"/>
        <v>8767.4771226363318</v>
      </c>
    </row>
    <row r="316" spans="1:61" x14ac:dyDescent="0.3">
      <c r="A316" s="84" t="s">
        <v>2271</v>
      </c>
      <c r="B316" s="84" t="s">
        <v>2272</v>
      </c>
      <c r="C316" s="84" t="s">
        <v>2272</v>
      </c>
      <c r="D316" s="63">
        <f>VLOOKUP(B316,Площадь!$D$2:$E$795,2,0)</f>
        <v>75.7</v>
      </c>
      <c r="E316" s="72"/>
      <c r="F316" s="87">
        <v>31</v>
      </c>
      <c r="G316" s="87">
        <v>29</v>
      </c>
      <c r="H316" s="87">
        <v>31</v>
      </c>
      <c r="I316" s="87"/>
      <c r="J316" s="88"/>
      <c r="K316" s="88"/>
      <c r="L316" s="88"/>
      <c r="M316" s="88"/>
      <c r="N316" s="88"/>
      <c r="O316" s="88"/>
      <c r="P316" s="88">
        <v>15</v>
      </c>
      <c r="Q316" s="88">
        <v>31</v>
      </c>
      <c r="R316">
        <f t="shared" si="111"/>
        <v>137</v>
      </c>
      <c r="S316" s="162">
        <f>VLOOKUP(C316,'Общие показания'!A:I,9,0)</f>
        <v>2.4230541585217575</v>
      </c>
      <c r="T316" s="73">
        <f>VLOOKUP(B316,'Общие показания'!$A$2:$S$795,19,0)</f>
        <v>1.1649999999999991</v>
      </c>
      <c r="U316" s="39">
        <f t="shared" si="124"/>
        <v>0.99439668200710518</v>
      </c>
      <c r="V316" s="39">
        <f t="shared" si="125"/>
        <v>0.76782836901443485</v>
      </c>
      <c r="W316" s="39">
        <f t="shared" si="126"/>
        <v>0.66082910750021751</v>
      </c>
      <c r="X316" s="39"/>
      <c r="Y316" s="39">
        <f t="shared" si="127"/>
        <v>0</v>
      </c>
      <c r="Z316" s="39"/>
      <c r="AA316" s="39"/>
      <c r="AB316" s="39"/>
      <c r="AC316" s="39"/>
      <c r="AD316" s="39"/>
      <c r="AE316" s="39">
        <f t="shared" si="112"/>
        <v>0</v>
      </c>
      <c r="AF316" s="39">
        <f t="shared" si="128"/>
        <v>0.36281074557127002</v>
      </c>
      <c r="AG316" s="39">
        <f t="shared" si="129"/>
        <v>0.80218925442872913</v>
      </c>
      <c r="AH316" s="39">
        <f t="shared" si="113"/>
        <v>0</v>
      </c>
      <c r="AJ316" s="39">
        <f t="shared" si="130"/>
        <v>1.0891964204567988</v>
      </c>
      <c r="AK316" s="39">
        <f t="shared" si="114"/>
        <v>0.43645479277790872</v>
      </c>
      <c r="AL316" s="39">
        <f t="shared" si="115"/>
        <v>0.62223444462218647</v>
      </c>
      <c r="AM316" s="39"/>
      <c r="AS316" s="39"/>
      <c r="AT316" s="39">
        <f t="shared" si="131"/>
        <v>0.25430857489496633</v>
      </c>
      <c r="AU316" s="39">
        <f t="shared" si="132"/>
        <v>0.81590132893509015</v>
      </c>
      <c r="AW316" s="38">
        <f t="shared" si="133"/>
        <v>5593.1139805300054</v>
      </c>
      <c r="AX316" s="38">
        <f t="shared" si="136"/>
        <v>3232.7295481888955</v>
      </c>
      <c r="AY316" s="38">
        <f t="shared" si="137"/>
        <v>3444.2044767752968</v>
      </c>
      <c r="AZ316" s="38">
        <f t="shared" si="116"/>
        <v>0</v>
      </c>
      <c r="BA316" s="38">
        <f t="shared" si="117"/>
        <v>0</v>
      </c>
      <c r="BB316" s="38">
        <f t="shared" si="118"/>
        <v>0</v>
      </c>
      <c r="BC316" s="38">
        <f t="shared" si="119"/>
        <v>0</v>
      </c>
      <c r="BD316" s="38">
        <f t="shared" si="120"/>
        <v>0</v>
      </c>
      <c r="BE316" s="38">
        <f t="shared" si="121"/>
        <v>0</v>
      </c>
      <c r="BF316" s="38">
        <f t="shared" si="122"/>
        <v>0</v>
      </c>
      <c r="BG316" s="38">
        <f t="shared" si="134"/>
        <v>1656.5704190867464</v>
      </c>
      <c r="BH316" s="38">
        <f t="shared" si="135"/>
        <v>4343.5376383585017</v>
      </c>
      <c r="BI316" s="61">
        <f t="shared" si="123"/>
        <v>18270.156062939448</v>
      </c>
    </row>
    <row r="317" spans="1:61" x14ac:dyDescent="0.3">
      <c r="A317" s="84" t="s">
        <v>1012</v>
      </c>
      <c r="B317" s="84" t="s">
        <v>1013</v>
      </c>
      <c r="C317" s="84" t="s">
        <v>1013</v>
      </c>
      <c r="D317" s="63">
        <f>VLOOKUP(B317,Площадь!$D$2:$E$795,2,0)</f>
        <v>79.400000000000006</v>
      </c>
      <c r="E317" s="72"/>
      <c r="F317" s="87">
        <v>31</v>
      </c>
      <c r="G317" s="87">
        <v>29</v>
      </c>
      <c r="H317" s="87">
        <v>31</v>
      </c>
      <c r="I317" s="87"/>
      <c r="J317" s="88"/>
      <c r="K317" s="88"/>
      <c r="L317" s="88"/>
      <c r="M317" s="88"/>
      <c r="N317" s="88"/>
      <c r="O317" s="88"/>
      <c r="P317" s="88">
        <v>15</v>
      </c>
      <c r="Q317" s="88">
        <v>31</v>
      </c>
      <c r="R317">
        <f t="shared" si="111"/>
        <v>137</v>
      </c>
      <c r="S317" s="162">
        <f>VLOOKUP(C317,'Общие показания'!A:I,9,0)</f>
        <v>4.8049999999999997</v>
      </c>
      <c r="T317" s="73">
        <f>VLOOKUP(B317,'Общие показания'!$A$2:$S$795,19,0)</f>
        <v>1.8940000000000019</v>
      </c>
      <c r="U317" s="39">
        <f t="shared" si="124"/>
        <v>1.9719229305048305</v>
      </c>
      <c r="V317" s="39">
        <f t="shared" si="125"/>
        <v>1.5226301484590734</v>
      </c>
      <c r="W317" s="39">
        <f t="shared" si="126"/>
        <v>1.3104469210360956</v>
      </c>
      <c r="X317" s="39"/>
      <c r="Y317" s="39">
        <f t="shared" si="127"/>
        <v>0</v>
      </c>
      <c r="Z317" s="39"/>
      <c r="AA317" s="39"/>
      <c r="AB317" s="39"/>
      <c r="AC317" s="39"/>
      <c r="AD317" s="39"/>
      <c r="AE317" s="39">
        <f t="shared" si="112"/>
        <v>0</v>
      </c>
      <c r="AF317" s="39">
        <f t="shared" si="128"/>
        <v>0.5898399588944091</v>
      </c>
      <c r="AG317" s="39">
        <f t="shared" si="129"/>
        <v>1.3041600411055929</v>
      </c>
      <c r="AH317" s="39">
        <f t="shared" si="113"/>
        <v>0</v>
      </c>
      <c r="AJ317" s="39">
        <f t="shared" si="130"/>
        <v>1.1424332336099052</v>
      </c>
      <c r="AK317" s="39">
        <f t="shared" si="114"/>
        <v>0.45778745768250928</v>
      </c>
      <c r="AL317" s="39">
        <f t="shared" si="115"/>
        <v>0.65264748881111756</v>
      </c>
      <c r="AM317" s="39"/>
      <c r="AS317" s="39"/>
      <c r="AT317" s="39">
        <f t="shared" si="131"/>
        <v>0.26673845239974014</v>
      </c>
      <c r="AU317" s="39">
        <f t="shared" si="132"/>
        <v>0.85578025782623723</v>
      </c>
      <c r="AW317" s="38">
        <f t="shared" si="133"/>
        <v>8360.0531127030335</v>
      </c>
      <c r="AX317" s="38">
        <f t="shared" si="136"/>
        <v>5316.1538052222195</v>
      </c>
      <c r="AY317" s="38">
        <f t="shared" si="137"/>
        <v>5269.652110017465</v>
      </c>
      <c r="AZ317" s="38">
        <f t="shared" si="116"/>
        <v>0</v>
      </c>
      <c r="BA317" s="38">
        <f t="shared" si="117"/>
        <v>0</v>
      </c>
      <c r="BB317" s="38">
        <f t="shared" si="118"/>
        <v>0</v>
      </c>
      <c r="BC317" s="38">
        <f t="shared" si="119"/>
        <v>0</v>
      </c>
      <c r="BD317" s="38">
        <f t="shared" si="120"/>
        <v>0</v>
      </c>
      <c r="BE317" s="38">
        <f t="shared" si="121"/>
        <v>0</v>
      </c>
      <c r="BF317" s="38">
        <f t="shared" si="122"/>
        <v>0</v>
      </c>
      <c r="BG317" s="38">
        <f t="shared" si="134"/>
        <v>2299.3648241415626</v>
      </c>
      <c r="BH317" s="38">
        <f t="shared" si="135"/>
        <v>5798.0573408406481</v>
      </c>
      <c r="BI317" s="61">
        <f t="shared" si="123"/>
        <v>27043.281192924929</v>
      </c>
    </row>
    <row r="318" spans="1:61" x14ac:dyDescent="0.3">
      <c r="A318" s="84" t="s">
        <v>2459</v>
      </c>
      <c r="B318" s="84" t="s">
        <v>2460</v>
      </c>
      <c r="C318" s="84" t="s">
        <v>2460</v>
      </c>
      <c r="D318" s="63">
        <f>VLOOKUP(B318,Площадь!$D$2:$E$795,2,0)</f>
        <v>62.6</v>
      </c>
      <c r="E318" s="72"/>
      <c r="F318" s="87">
        <v>31</v>
      </c>
      <c r="G318" s="87">
        <v>29</v>
      </c>
      <c r="H318" s="87">
        <v>31</v>
      </c>
      <c r="I318" s="87"/>
      <c r="J318" s="88"/>
      <c r="K318" s="88"/>
      <c r="L318" s="88"/>
      <c r="M318" s="88"/>
      <c r="N318" s="88"/>
      <c r="O318" s="88"/>
      <c r="P318" s="88">
        <v>15</v>
      </c>
      <c r="Q318" s="88">
        <v>31</v>
      </c>
      <c r="R318">
        <f t="shared" si="111"/>
        <v>137</v>
      </c>
      <c r="S318" s="162">
        <f>VLOOKUP(C318,'Общие показания'!A:I,9,0)</f>
        <v>2.0037409553957994</v>
      </c>
      <c r="T318" s="73">
        <f>VLOOKUP(B318,'Общие показания'!$A$2:$S$795,19,0)</f>
        <v>0.66000000000000014</v>
      </c>
      <c r="U318" s="39">
        <f t="shared" si="124"/>
        <v>0.82231482554352431</v>
      </c>
      <c r="V318" s="39">
        <f t="shared" si="125"/>
        <v>0.6349545033065207</v>
      </c>
      <c r="W318" s="39">
        <f t="shared" si="126"/>
        <v>0.54647162654575443</v>
      </c>
      <c r="X318" s="39"/>
      <c r="Y318" s="39">
        <f t="shared" si="127"/>
        <v>0</v>
      </c>
      <c r="Z318" s="39"/>
      <c r="AA318" s="39"/>
      <c r="AB318" s="39"/>
      <c r="AC318" s="39"/>
      <c r="AD318" s="39"/>
      <c r="AE318" s="39">
        <f t="shared" si="112"/>
        <v>0</v>
      </c>
      <c r="AF318" s="39">
        <f t="shared" si="128"/>
        <v>0.20554085156827334</v>
      </c>
      <c r="AG318" s="39">
        <f t="shared" si="129"/>
        <v>0.45445914843172686</v>
      </c>
      <c r="AH318" s="39">
        <f t="shared" si="113"/>
        <v>0</v>
      </c>
      <c r="AJ318" s="39">
        <f t="shared" si="130"/>
        <v>0.90070932523904368</v>
      </c>
      <c r="AK318" s="39">
        <f t="shared" si="114"/>
        <v>0.36092562784540405</v>
      </c>
      <c r="AL318" s="39">
        <f t="shared" si="115"/>
        <v>0.5145558287100247</v>
      </c>
      <c r="AM318" s="39"/>
      <c r="AS318" s="39"/>
      <c r="AT318" s="39">
        <f t="shared" si="131"/>
        <v>0.21030008967536185</v>
      </c>
      <c r="AU318" s="39">
        <f t="shared" si="132"/>
        <v>0.67470836448265048</v>
      </c>
      <c r="AW318" s="38">
        <f t="shared" si="133"/>
        <v>4625.2171093946945</v>
      </c>
      <c r="AX318" s="38">
        <f t="shared" si="136"/>
        <v>2673.3007888589809</v>
      </c>
      <c r="AY318" s="38">
        <f t="shared" si="137"/>
        <v>2848.1796597904031</v>
      </c>
      <c r="AZ318" s="38">
        <f t="shared" si="116"/>
        <v>0</v>
      </c>
      <c r="BA318" s="38">
        <f t="shared" si="117"/>
        <v>0</v>
      </c>
      <c r="BB318" s="38">
        <f t="shared" si="118"/>
        <v>0</v>
      </c>
      <c r="BC318" s="38">
        <f t="shared" si="119"/>
        <v>0</v>
      </c>
      <c r="BD318" s="38">
        <f t="shared" si="120"/>
        <v>0</v>
      </c>
      <c r="BE318" s="38">
        <f t="shared" si="121"/>
        <v>0</v>
      </c>
      <c r="BF318" s="38">
        <f t="shared" si="122"/>
        <v>0</v>
      </c>
      <c r="BG318" s="38">
        <f t="shared" si="134"/>
        <v>1116.2667890367645</v>
      </c>
      <c r="BH318" s="38">
        <f t="shared" si="135"/>
        <v>3031.0921049668382</v>
      </c>
      <c r="BI318" s="61">
        <f t="shared" si="123"/>
        <v>14294.05645204768</v>
      </c>
    </row>
    <row r="319" spans="1:61" x14ac:dyDescent="0.3">
      <c r="A319" s="84" t="s">
        <v>2437</v>
      </c>
      <c r="B319" s="84" t="s">
        <v>2438</v>
      </c>
      <c r="C319" s="84" t="s">
        <v>2438</v>
      </c>
      <c r="D319" s="63">
        <f>VLOOKUP(B319,Площадь!$D$2:$E$795,2,0)</f>
        <v>78.400000000000006</v>
      </c>
      <c r="E319" s="72"/>
      <c r="F319" s="87">
        <v>31</v>
      </c>
      <c r="G319" s="87">
        <v>29</v>
      </c>
      <c r="H319" s="87">
        <v>31</v>
      </c>
      <c r="I319" s="87"/>
      <c r="J319" s="88"/>
      <c r="K319" s="88"/>
      <c r="L319" s="88"/>
      <c r="M319" s="88"/>
      <c r="N319" s="88"/>
      <c r="O319" s="88"/>
      <c r="P319" s="88">
        <v>15</v>
      </c>
      <c r="Q319" s="88">
        <v>31</v>
      </c>
      <c r="R319">
        <f t="shared" si="111"/>
        <v>137</v>
      </c>
      <c r="S319" s="162">
        <f>VLOOKUP(C319,'Общие показания'!A:I,9,0)</f>
        <v>2.5094774904637491</v>
      </c>
      <c r="T319" s="73">
        <f>VLOOKUP(B319,'Общие показания'!$A$2:$S$795,19,0)</f>
        <v>1.1849999999999987</v>
      </c>
      <c r="U319" s="39">
        <f t="shared" si="124"/>
        <v>1.0298639348660115</v>
      </c>
      <c r="V319" s="39">
        <f t="shared" si="125"/>
        <v>0.79521458561072256</v>
      </c>
      <c r="W319" s="39">
        <f t="shared" si="126"/>
        <v>0.68439896998701522</v>
      </c>
      <c r="X319" s="39"/>
      <c r="Y319" s="39">
        <f t="shared" si="127"/>
        <v>0</v>
      </c>
      <c r="Z319" s="39"/>
      <c r="AA319" s="39"/>
      <c r="AB319" s="39"/>
      <c r="AC319" s="39"/>
      <c r="AD319" s="39"/>
      <c r="AE319" s="39">
        <f t="shared" si="112"/>
        <v>0</v>
      </c>
      <c r="AF319" s="39">
        <f t="shared" si="128"/>
        <v>0.36903925622485395</v>
      </c>
      <c r="AG319" s="39">
        <f t="shared" si="129"/>
        <v>0.81596074377514483</v>
      </c>
      <c r="AH319" s="39">
        <f t="shared" si="113"/>
        <v>0</v>
      </c>
      <c r="AJ319" s="39">
        <f t="shared" si="130"/>
        <v>1.1280449057306874</v>
      </c>
      <c r="AK319" s="39">
        <f t="shared" si="114"/>
        <v>0.45202187257315779</v>
      </c>
      <c r="AL319" s="39">
        <f t="shared" si="115"/>
        <v>0.64442774713843354</v>
      </c>
      <c r="AM319" s="39"/>
      <c r="AS319" s="39"/>
      <c r="AT319" s="39">
        <f t="shared" si="131"/>
        <v>0.26337902604709856</v>
      </c>
      <c r="AU319" s="39">
        <f t="shared" si="132"/>
        <v>0.84500216893673796</v>
      </c>
      <c r="AW319" s="38">
        <f t="shared" si="133"/>
        <v>5792.604175344155</v>
      </c>
      <c r="AX319" s="38">
        <f t="shared" si="136"/>
        <v>3348.0316588904811</v>
      </c>
      <c r="AY319" s="38">
        <f t="shared" si="137"/>
        <v>3567.0492863828695</v>
      </c>
      <c r="AZ319" s="38">
        <f t="shared" si="116"/>
        <v>0</v>
      </c>
      <c r="BA319" s="38">
        <f t="shared" si="117"/>
        <v>0</v>
      </c>
      <c r="BB319" s="38">
        <f t="shared" si="118"/>
        <v>0</v>
      </c>
      <c r="BC319" s="38">
        <f t="shared" si="119"/>
        <v>0</v>
      </c>
      <c r="BD319" s="38">
        <f t="shared" si="120"/>
        <v>0</v>
      </c>
      <c r="BE319" s="38">
        <f t="shared" si="121"/>
        <v>0</v>
      </c>
      <c r="BF319" s="38">
        <f t="shared" si="122"/>
        <v>0</v>
      </c>
      <c r="BG319" s="38">
        <f t="shared" si="134"/>
        <v>1697.6383401995386</v>
      </c>
      <c r="BH319" s="38">
        <f t="shared" si="135"/>
        <v>4458.6224043672701</v>
      </c>
      <c r="BI319" s="61">
        <f t="shared" si="123"/>
        <v>18863.945865184316</v>
      </c>
    </row>
    <row r="320" spans="1:61" x14ac:dyDescent="0.3">
      <c r="A320" s="84" t="s">
        <v>1322</v>
      </c>
      <c r="B320" s="84" t="s">
        <v>1323</v>
      </c>
      <c r="C320" s="84" t="s">
        <v>1323</v>
      </c>
      <c r="D320" s="63">
        <f>VLOOKUP(B320,Площадь!$D$2:$E$795,2,0)</f>
        <v>51.1</v>
      </c>
      <c r="E320" s="72"/>
      <c r="F320" s="87">
        <v>31</v>
      </c>
      <c r="G320" s="87">
        <v>29</v>
      </c>
      <c r="H320" s="87">
        <v>31</v>
      </c>
      <c r="I320" s="87"/>
      <c r="J320" s="88"/>
      <c r="K320" s="88"/>
      <c r="L320" s="88"/>
      <c r="M320" s="88"/>
      <c r="N320" s="88"/>
      <c r="O320" s="88"/>
      <c r="P320" s="88">
        <v>15</v>
      </c>
      <c r="Q320" s="88">
        <v>31</v>
      </c>
      <c r="R320">
        <f t="shared" si="111"/>
        <v>137</v>
      </c>
      <c r="S320" s="162">
        <f>VLOOKUP(C320,'Общие показания'!A:I,9,0)</f>
        <v>0</v>
      </c>
      <c r="T320" s="73">
        <f>VLOOKUP(B320,'Общие показания'!$A$2:$S$795,19,0)</f>
        <v>0</v>
      </c>
      <c r="U320" s="39">
        <f t="shared" si="124"/>
        <v>0</v>
      </c>
      <c r="V320" s="39">
        <f t="shared" si="125"/>
        <v>0</v>
      </c>
      <c r="W320" s="39">
        <f t="shared" si="126"/>
        <v>0</v>
      </c>
      <c r="X320" s="39"/>
      <c r="Y320" s="39">
        <f t="shared" si="127"/>
        <v>0</v>
      </c>
      <c r="Z320" s="39"/>
      <c r="AA320" s="39"/>
      <c r="AB320" s="39"/>
      <c r="AC320" s="39"/>
      <c r="AD320" s="39"/>
      <c r="AE320" s="39">
        <f t="shared" si="112"/>
        <v>0</v>
      </c>
      <c r="AF320" s="39">
        <f t="shared" si="128"/>
        <v>0</v>
      </c>
      <c r="AG320" s="39">
        <f t="shared" si="129"/>
        <v>0</v>
      </c>
      <c r="AH320" s="39">
        <f t="shared" si="113"/>
        <v>0</v>
      </c>
      <c r="AJ320" s="39">
        <f t="shared" si="130"/>
        <v>0.73524355462803725</v>
      </c>
      <c r="AK320" s="39">
        <f t="shared" si="114"/>
        <v>0.29462139908786178</v>
      </c>
      <c r="AL320" s="39">
        <f t="shared" si="115"/>
        <v>0.42002879947415755</v>
      </c>
      <c r="AM320" s="39"/>
      <c r="AS320" s="39"/>
      <c r="AT320" s="39">
        <f t="shared" si="131"/>
        <v>0.17166668661998388</v>
      </c>
      <c r="AU320" s="39">
        <f t="shared" si="132"/>
        <v>0.55076034225340953</v>
      </c>
      <c r="AW320" s="38">
        <f t="shared" si="133"/>
        <v>1973.6583883013182</v>
      </c>
      <c r="AX320" s="38">
        <f t="shared" si="136"/>
        <v>790.86989885549269</v>
      </c>
      <c r="AY320" s="38">
        <f t="shared" si="137"/>
        <v>1127.5085081564496</v>
      </c>
      <c r="AZ320" s="38">
        <f t="shared" si="116"/>
        <v>0</v>
      </c>
      <c r="BA320" s="38">
        <f t="shared" si="117"/>
        <v>0</v>
      </c>
      <c r="BB320" s="38">
        <f t="shared" si="118"/>
        <v>0</v>
      </c>
      <c r="BC320" s="38">
        <f t="shared" si="119"/>
        <v>0</v>
      </c>
      <c r="BD320" s="38">
        <f t="shared" si="120"/>
        <v>0</v>
      </c>
      <c r="BE320" s="38">
        <f t="shared" si="121"/>
        <v>0</v>
      </c>
      <c r="BF320" s="38">
        <f t="shared" si="122"/>
        <v>0</v>
      </c>
      <c r="BG320" s="38">
        <f t="shared" si="134"/>
        <v>460.81518689521994</v>
      </c>
      <c r="BH320" s="38">
        <f t="shared" si="135"/>
        <v>1478.4390323313626</v>
      </c>
      <c r="BI320" s="61">
        <f t="shared" si="123"/>
        <v>5831.2910145398428</v>
      </c>
    </row>
    <row r="321" spans="1:61" x14ac:dyDescent="0.3">
      <c r="A321" s="84" t="s">
        <v>2431</v>
      </c>
      <c r="B321" s="84" t="s">
        <v>2432</v>
      </c>
      <c r="C321" s="84" t="s">
        <v>2432</v>
      </c>
      <c r="D321" s="63">
        <f>VLOOKUP(B321,Площадь!$D$2:$E$795,2,0)</f>
        <v>50.8</v>
      </c>
      <c r="E321" s="72"/>
      <c r="F321" s="87">
        <v>31</v>
      </c>
      <c r="G321" s="87">
        <v>29</v>
      </c>
      <c r="H321" s="87">
        <v>31</v>
      </c>
      <c r="I321" s="87"/>
      <c r="J321" s="88"/>
      <c r="K321" s="88"/>
      <c r="L321" s="88"/>
      <c r="M321" s="88"/>
      <c r="N321" s="88"/>
      <c r="O321" s="88"/>
      <c r="P321" s="88">
        <v>15</v>
      </c>
      <c r="Q321" s="88">
        <v>31</v>
      </c>
      <c r="R321">
        <f t="shared" si="111"/>
        <v>137</v>
      </c>
      <c r="S321" s="162">
        <f>VLOOKUP(C321,'Общие показания'!A:I,9,0)</f>
        <v>1.626038986167837</v>
      </c>
      <c r="T321" s="73">
        <f>VLOOKUP(B321,'Общие показания'!$A$2:$S$795,19,0)</f>
        <v>1.0109999999999992</v>
      </c>
      <c r="U321" s="39">
        <f t="shared" si="124"/>
        <v>0.66730979453052763</v>
      </c>
      <c r="V321" s="39">
        <f t="shared" si="125"/>
        <v>0.5152665937375599</v>
      </c>
      <c r="W321" s="39">
        <f t="shared" si="126"/>
        <v>0.44346259789974957</v>
      </c>
      <c r="X321" s="39"/>
      <c r="Y321" s="39">
        <f t="shared" si="127"/>
        <v>0</v>
      </c>
      <c r="Z321" s="39"/>
      <c r="AA321" s="39"/>
      <c r="AB321" s="39"/>
      <c r="AC321" s="39"/>
      <c r="AD321" s="39"/>
      <c r="AE321" s="39">
        <f t="shared" si="112"/>
        <v>0</v>
      </c>
      <c r="AF321" s="39">
        <f t="shared" si="128"/>
        <v>0.31485121353867296</v>
      </c>
      <c r="AG321" s="39">
        <f t="shared" si="129"/>
        <v>0.69614878646132627</v>
      </c>
      <c r="AH321" s="39">
        <f t="shared" si="113"/>
        <v>0</v>
      </c>
      <c r="AJ321" s="39">
        <f t="shared" si="130"/>
        <v>0.73092705626427179</v>
      </c>
      <c r="AK321" s="39">
        <f t="shared" si="114"/>
        <v>0.29289172355505627</v>
      </c>
      <c r="AL321" s="39">
        <f t="shared" si="115"/>
        <v>0.41756287697235228</v>
      </c>
      <c r="AM321" s="39"/>
      <c r="AS321" s="39"/>
      <c r="AT321" s="39">
        <f t="shared" si="131"/>
        <v>0.1706588587141914</v>
      </c>
      <c r="AU321" s="39">
        <f t="shared" si="132"/>
        <v>0.54752691558655975</v>
      </c>
      <c r="AW321" s="38">
        <f t="shared" si="133"/>
        <v>3753.3710727995276</v>
      </c>
      <c r="AX321" s="38">
        <f t="shared" si="136"/>
        <v>2169.3878606076073</v>
      </c>
      <c r="AY321" s="38">
        <f t="shared" si="137"/>
        <v>2311.3023437276752</v>
      </c>
      <c r="AZ321" s="38">
        <f t="shared" si="116"/>
        <v>0</v>
      </c>
      <c r="BA321" s="38">
        <f t="shared" si="117"/>
        <v>0</v>
      </c>
      <c r="BB321" s="38">
        <f t="shared" si="118"/>
        <v>0</v>
      </c>
      <c r="BC321" s="38">
        <f t="shared" si="119"/>
        <v>0</v>
      </c>
      <c r="BD321" s="38">
        <f t="shared" si="120"/>
        <v>0</v>
      </c>
      <c r="BE321" s="38">
        <f t="shared" si="121"/>
        <v>0</v>
      </c>
      <c r="BF321" s="38">
        <f t="shared" si="122"/>
        <v>0</v>
      </c>
      <c r="BG321" s="38">
        <f t="shared" si="134"/>
        <v>1303.283817552699</v>
      </c>
      <c r="BH321" s="38">
        <f t="shared" si="135"/>
        <v>3338.4733075492636</v>
      </c>
      <c r="BI321" s="61">
        <f t="shared" si="123"/>
        <v>12875.818402236773</v>
      </c>
    </row>
    <row r="322" spans="1:61" x14ac:dyDescent="0.3">
      <c r="A322" s="84" t="s">
        <v>2467</v>
      </c>
      <c r="B322" s="84" t="s">
        <v>2468</v>
      </c>
      <c r="C322" s="84" t="s">
        <v>2468</v>
      </c>
      <c r="D322" s="63">
        <f>VLOOKUP(B322,Площадь!$D$2:$E$795,2,0)</f>
        <v>62.5</v>
      </c>
      <c r="E322" s="72"/>
      <c r="F322" s="87">
        <v>31</v>
      </c>
      <c r="G322" s="87">
        <v>29</v>
      </c>
      <c r="H322" s="87">
        <v>31</v>
      </c>
      <c r="I322" s="87"/>
      <c r="J322" s="88"/>
      <c r="K322" s="88"/>
      <c r="L322" s="88"/>
      <c r="M322" s="88"/>
      <c r="N322" s="88"/>
      <c r="O322" s="88"/>
      <c r="P322" s="88">
        <v>15</v>
      </c>
      <c r="Q322" s="88">
        <v>31</v>
      </c>
      <c r="R322">
        <f t="shared" si="111"/>
        <v>137</v>
      </c>
      <c r="S322" s="162">
        <f>VLOOKUP(C322,'Общие показания'!A:I,9,0)</f>
        <v>2.0005400912497997</v>
      </c>
      <c r="T322" s="73">
        <f>VLOOKUP(B322,'Общие показания'!$A$2:$S$795,19,0)</f>
        <v>0.70999999999999908</v>
      </c>
      <c r="U322" s="39">
        <f t="shared" si="124"/>
        <v>0.82100122358578698</v>
      </c>
      <c r="V322" s="39">
        <f t="shared" si="125"/>
        <v>0.63394019898813969</v>
      </c>
      <c r="W322" s="39">
        <f t="shared" si="126"/>
        <v>0.54559866867587303</v>
      </c>
      <c r="X322" s="39"/>
      <c r="Y322" s="39">
        <f t="shared" si="127"/>
        <v>0</v>
      </c>
      <c r="Z322" s="39"/>
      <c r="AA322" s="39"/>
      <c r="AB322" s="39"/>
      <c r="AC322" s="39"/>
      <c r="AD322" s="39"/>
      <c r="AE322" s="39">
        <f t="shared" si="112"/>
        <v>0</v>
      </c>
      <c r="AF322" s="39">
        <f t="shared" si="128"/>
        <v>0.22111212820223311</v>
      </c>
      <c r="AG322" s="39">
        <f t="shared" si="129"/>
        <v>0.48888787179776605</v>
      </c>
      <c r="AH322" s="39">
        <f t="shared" si="113"/>
        <v>0</v>
      </c>
      <c r="AJ322" s="39">
        <f t="shared" si="130"/>
        <v>0.89927049245112189</v>
      </c>
      <c r="AK322" s="39">
        <f t="shared" si="114"/>
        <v>0.36034906933446886</v>
      </c>
      <c r="AL322" s="39">
        <f t="shared" si="115"/>
        <v>0.51373385454275622</v>
      </c>
      <c r="AM322" s="39"/>
      <c r="AS322" s="39"/>
      <c r="AT322" s="39">
        <f t="shared" si="131"/>
        <v>0.20996414704009769</v>
      </c>
      <c r="AU322" s="39">
        <f t="shared" si="132"/>
        <v>0.67363055559370055</v>
      </c>
      <c r="AW322" s="38">
        <f t="shared" si="133"/>
        <v>4617.8285836608366</v>
      </c>
      <c r="AX322" s="38">
        <f t="shared" si="136"/>
        <v>2669.0303403144776</v>
      </c>
      <c r="AY322" s="38">
        <f t="shared" si="137"/>
        <v>2843.6298520271598</v>
      </c>
      <c r="AZ322" s="38">
        <f t="shared" si="116"/>
        <v>0</v>
      </c>
      <c r="BA322" s="38">
        <f t="shared" si="117"/>
        <v>0</v>
      </c>
      <c r="BB322" s="38">
        <f t="shared" si="118"/>
        <v>0</v>
      </c>
      <c r="BC322" s="38">
        <f t="shared" si="119"/>
        <v>0</v>
      </c>
      <c r="BD322" s="38">
        <f t="shared" si="120"/>
        <v>0</v>
      </c>
      <c r="BE322" s="38">
        <f t="shared" si="121"/>
        <v>0</v>
      </c>
      <c r="BF322" s="38">
        <f t="shared" si="122"/>
        <v>0</v>
      </c>
      <c r="BG322" s="38">
        <f t="shared" si="134"/>
        <v>1157.1639102095032</v>
      </c>
      <c r="BH322" s="38">
        <f t="shared" si="135"/>
        <v>3120.6179657525572</v>
      </c>
      <c r="BI322" s="61">
        <f t="shared" si="123"/>
        <v>14408.270651964534</v>
      </c>
    </row>
    <row r="323" spans="1:61" x14ac:dyDescent="0.3">
      <c r="A323" s="84" t="s">
        <v>2096</v>
      </c>
      <c r="B323" s="84" t="s">
        <v>2097</v>
      </c>
      <c r="C323" s="84" t="s">
        <v>2097</v>
      </c>
      <c r="D323" s="63">
        <f>VLOOKUP(B323,Площадь!$D$2:$E$795,2,0)</f>
        <v>72.7</v>
      </c>
      <c r="E323" s="72"/>
      <c r="F323" s="87">
        <v>31</v>
      </c>
      <c r="G323" s="87">
        <v>29</v>
      </c>
      <c r="H323" s="87">
        <v>31</v>
      </c>
      <c r="I323" s="87"/>
      <c r="J323" s="88"/>
      <c r="K323" s="88"/>
      <c r="L323" s="88"/>
      <c r="M323" s="88"/>
      <c r="N323" s="88"/>
      <c r="O323" s="88"/>
      <c r="P323" s="88">
        <v>15</v>
      </c>
      <c r="Q323" s="88">
        <v>31</v>
      </c>
      <c r="R323">
        <f t="shared" ref="R323:R388" si="138">SUM(F323:Q323)</f>
        <v>137</v>
      </c>
      <c r="S323" s="162">
        <f>VLOOKUP(C323,'Общие показания'!A:I,9,0)</f>
        <v>2.3270282341417672</v>
      </c>
      <c r="T323" s="73">
        <f>VLOOKUP(B323,'Общие показания'!$A$2:$S$795,19,0)</f>
        <v>1.7689999999999984</v>
      </c>
      <c r="U323" s="39">
        <f t="shared" si="124"/>
        <v>0.95498862327498746</v>
      </c>
      <c r="V323" s="39">
        <f t="shared" si="125"/>
        <v>0.73739923946300412</v>
      </c>
      <c r="W323" s="39">
        <f t="shared" si="126"/>
        <v>0.6346403714037756</v>
      </c>
      <c r="X323" s="39"/>
      <c r="Y323" s="39">
        <f t="shared" si="127"/>
        <v>0</v>
      </c>
      <c r="Z323" s="39"/>
      <c r="AA323" s="39"/>
      <c r="AB323" s="39"/>
      <c r="AC323" s="39"/>
      <c r="AD323" s="39"/>
      <c r="AE323" s="39">
        <f t="shared" ref="AE323:AE388" si="139">(T323*$AE$1)/31*O323</f>
        <v>0</v>
      </c>
      <c r="AF323" s="39">
        <f t="shared" si="128"/>
        <v>0.55091176730950775</v>
      </c>
      <c r="AG323" s="39">
        <f t="shared" si="129"/>
        <v>1.2180882326904907</v>
      </c>
      <c r="AH323" s="39">
        <f t="shared" ref="AH323:AH388" si="140">T323-AF323-AG323</f>
        <v>0</v>
      </c>
      <c r="AJ323" s="39">
        <f t="shared" si="130"/>
        <v>1.046031436819145</v>
      </c>
      <c r="AK323" s="39">
        <f t="shared" ref="AK323:AK388" si="141">(D323*$AK$1)/29*G323</f>
        <v>0.41915803744985419</v>
      </c>
      <c r="AL323" s="39">
        <f t="shared" ref="AL323:AL388" si="142">(D323*$AL$1)/31*H323</f>
        <v>0.59757521960413407</v>
      </c>
      <c r="AM323" s="39"/>
      <c r="AS323" s="39"/>
      <c r="AT323" s="39">
        <f t="shared" si="131"/>
        <v>0.24423029583704164</v>
      </c>
      <c r="AU323" s="39">
        <f t="shared" si="132"/>
        <v>0.78356706226659245</v>
      </c>
      <c r="AW323" s="38">
        <f t="shared" si="133"/>
        <v>5371.4582085142856</v>
      </c>
      <c r="AX323" s="38">
        <f t="shared" si="136"/>
        <v>3104.6160918538003</v>
      </c>
      <c r="AY323" s="38">
        <f t="shared" si="137"/>
        <v>3307.710243877993</v>
      </c>
      <c r="AZ323" s="38">
        <f t="shared" ref="AZ323:AZ388" si="143">(X323+AM323)*$AZ$1</f>
        <v>0</v>
      </c>
      <c r="BA323" s="38">
        <f t="shared" ref="BA323:BA388" si="144">(Z323+AN323)*$BA$1</f>
        <v>0</v>
      </c>
      <c r="BB323" s="38">
        <f t="shared" ref="BB323:BB388" si="145">(AA323+AO323)*$BB$1</f>
        <v>0</v>
      </c>
      <c r="BC323" s="38">
        <f t="shared" ref="BC323:BC388" si="146">(AB323+AP323)*$BC$1</f>
        <v>0</v>
      </c>
      <c r="BD323" s="38">
        <f t="shared" ref="BD323:BD388" si="147">(AC323+AQ323)*$BD$1</f>
        <v>0</v>
      </c>
      <c r="BE323" s="38">
        <f t="shared" ref="BE323:BE388" si="148">(AD323+AR323)*$BE$1</f>
        <v>0</v>
      </c>
      <c r="BF323" s="38">
        <f t="shared" ref="BF323:BF388" si="149">(AE323+AS323)*$BF$1</f>
        <v>0</v>
      </c>
      <c r="BG323" s="38">
        <f t="shared" si="134"/>
        <v>2134.4475486280712</v>
      </c>
      <c r="BH323" s="38">
        <f t="shared" si="135"/>
        <v>5373.1634075709962</v>
      </c>
      <c r="BI323" s="61">
        <f t="shared" ref="BI323:BI388" si="150">SUM(AW323:BH323)</f>
        <v>19291.395500445145</v>
      </c>
    </row>
    <row r="324" spans="1:61" x14ac:dyDescent="0.3">
      <c r="A324" s="84" t="s">
        <v>1254</v>
      </c>
      <c r="B324" s="84" t="s">
        <v>255</v>
      </c>
      <c r="C324" s="84" t="s">
        <v>255</v>
      </c>
      <c r="D324" s="63">
        <f>VLOOKUP(B324,Площадь!$D$2:$E$795,2,0)</f>
        <v>50.1</v>
      </c>
      <c r="E324" s="72"/>
      <c r="F324" s="87">
        <v>31</v>
      </c>
      <c r="G324" s="87">
        <v>29</v>
      </c>
      <c r="H324" s="87">
        <v>31</v>
      </c>
      <c r="I324" s="87"/>
      <c r="J324" s="88"/>
      <c r="K324" s="88"/>
      <c r="L324" s="88"/>
      <c r="M324" s="88"/>
      <c r="N324" s="88"/>
      <c r="O324" s="88"/>
      <c r="P324" s="88">
        <v>15</v>
      </c>
      <c r="Q324" s="88">
        <v>31</v>
      </c>
      <c r="R324">
        <f t="shared" si="138"/>
        <v>137</v>
      </c>
      <c r="S324" s="162">
        <f>VLOOKUP(C324,'Общие показания'!A:I,9,0)</f>
        <v>3.1120000000000019</v>
      </c>
      <c r="T324" s="73">
        <f>VLOOKUP(B324,'Общие показания'!$A$2:$S$795,19,0)</f>
        <v>1.4080000000000013</v>
      </c>
      <c r="U324" s="39">
        <f t="shared" ref="U324:U389" si="151">S324*$U$1/31*F324</f>
        <v>1.2771330197150961</v>
      </c>
      <c r="V324" s="39">
        <f t="shared" ref="V324:V389" si="152">S324*$V$1/29*G324</f>
        <v>0.98614464557848902</v>
      </c>
      <c r="W324" s="39">
        <f t="shared" ref="W324:W389" si="153">S324*$W$1/31*H324</f>
        <v>0.84872233470641667</v>
      </c>
      <c r="X324" s="39"/>
      <c r="Y324" s="39">
        <f t="shared" ref="Y324:Y389" si="154">SUM(U324:W324)-S324</f>
        <v>0</v>
      </c>
      <c r="Z324" s="39"/>
      <c r="AA324" s="39"/>
      <c r="AB324" s="39"/>
      <c r="AC324" s="39"/>
      <c r="AD324" s="39"/>
      <c r="AE324" s="39">
        <f t="shared" si="139"/>
        <v>0</v>
      </c>
      <c r="AF324" s="39">
        <f t="shared" ref="AF324:AF389" si="155">(T324*$AF$1)/15*P324</f>
        <v>0.43848715001231675</v>
      </c>
      <c r="AG324" s="39">
        <f t="shared" ref="AG324:AG389" si="156">(T324*$AG$1)/31*Q324</f>
        <v>0.96951284998768461</v>
      </c>
      <c r="AH324" s="39">
        <f t="shared" si="140"/>
        <v>0</v>
      </c>
      <c r="AJ324" s="39">
        <f t="shared" ref="AJ324:AJ389" si="157">(D324*$AJ$1)/31*F324</f>
        <v>0.7208552267488193</v>
      </c>
      <c r="AK324" s="39">
        <f t="shared" si="141"/>
        <v>0.28885581397851023</v>
      </c>
      <c r="AL324" s="39">
        <f t="shared" si="142"/>
        <v>0.41180905780147342</v>
      </c>
      <c r="AM324" s="39"/>
      <c r="AS324" s="39"/>
      <c r="AT324" s="39">
        <f t="shared" ref="AT324:AT389" si="158">(D324*$AT$1)/15*P324</f>
        <v>0.1683072602673423</v>
      </c>
      <c r="AU324" s="39">
        <f t="shared" ref="AU324:AU389" si="159">(D324*$AU$1)/31*Q324</f>
        <v>0.53998225336391037</v>
      </c>
      <c r="AW324" s="38">
        <f t="shared" ref="AW324:AW389" si="160">(U324+AJ324)*$AW$1</f>
        <v>5363.3197292778759</v>
      </c>
      <c r="AX324" s="38">
        <f t="shared" si="136"/>
        <v>3422.5602336164266</v>
      </c>
      <c r="AY324" s="38">
        <f t="shared" si="137"/>
        <v>3383.7200487924797</v>
      </c>
      <c r="AZ324" s="38">
        <f t="shared" si="143"/>
        <v>0</v>
      </c>
      <c r="BA324" s="38">
        <f t="shared" si="144"/>
        <v>0</v>
      </c>
      <c r="BB324" s="38">
        <f t="shared" si="145"/>
        <v>0</v>
      </c>
      <c r="BC324" s="38">
        <f t="shared" si="146"/>
        <v>0</v>
      </c>
      <c r="BD324" s="38">
        <f t="shared" si="147"/>
        <v>0</v>
      </c>
      <c r="BE324" s="38">
        <f t="shared" si="148"/>
        <v>0</v>
      </c>
      <c r="BF324" s="38">
        <f t="shared" si="149"/>
        <v>0</v>
      </c>
      <c r="BG324" s="38">
        <f t="shared" ref="BG324:BG389" si="161">(AF324+AT324)*$BG$1</f>
        <v>1628.8546431783057</v>
      </c>
      <c r="BH324" s="38">
        <f t="shared" ref="BH324:BH389" si="162">(AG324+AU324)*$BH$1</f>
        <v>4052.0282756328879</v>
      </c>
      <c r="BI324" s="61">
        <f t="shared" si="150"/>
        <v>17850.482930497976</v>
      </c>
    </row>
    <row r="325" spans="1:61" x14ac:dyDescent="0.3">
      <c r="A325" s="84" t="s">
        <v>1106</v>
      </c>
      <c r="B325" s="84" t="s">
        <v>221</v>
      </c>
      <c r="C325" s="84" t="s">
        <v>221</v>
      </c>
      <c r="D325" s="63">
        <f>VLOOKUP(B325,Площадь!$D$2:$E$795,2,0)</f>
        <v>49.8</v>
      </c>
      <c r="E325" s="72"/>
      <c r="F325" s="87">
        <v>31</v>
      </c>
      <c r="G325" s="87">
        <v>29</v>
      </c>
      <c r="H325" s="87">
        <v>31</v>
      </c>
      <c r="I325" s="87"/>
      <c r="J325" s="88"/>
      <c r="K325" s="88"/>
      <c r="L325" s="88"/>
      <c r="M325" s="88"/>
      <c r="N325" s="88"/>
      <c r="O325" s="88"/>
      <c r="P325" s="88">
        <v>15</v>
      </c>
      <c r="Q325" s="88">
        <v>31</v>
      </c>
      <c r="R325">
        <f t="shared" si="138"/>
        <v>137</v>
      </c>
      <c r="S325" s="162">
        <f>VLOOKUP(C325,'Общие показания'!A:I,9,0)</f>
        <v>1.5940303447078403</v>
      </c>
      <c r="T325" s="73">
        <f>VLOOKUP(B325,'Общие показания'!$A$2:$S$795,19,0)</f>
        <v>0.4220000000000006</v>
      </c>
      <c r="U325" s="39">
        <f t="shared" si="151"/>
        <v>0.6541737749531551</v>
      </c>
      <c r="V325" s="39">
        <f t="shared" si="152"/>
        <v>0.50512355055374969</v>
      </c>
      <c r="W325" s="39">
        <f t="shared" si="153"/>
        <v>0.4347330192009356</v>
      </c>
      <c r="X325" s="39"/>
      <c r="Y325" s="39">
        <f t="shared" si="154"/>
        <v>0</v>
      </c>
      <c r="Z325" s="39"/>
      <c r="AA325" s="39"/>
      <c r="AB325" s="39"/>
      <c r="AC325" s="39"/>
      <c r="AD325" s="39"/>
      <c r="AE325" s="39">
        <f t="shared" si="139"/>
        <v>0</v>
      </c>
      <c r="AF325" s="39">
        <f t="shared" si="155"/>
        <v>0.13142157479062341</v>
      </c>
      <c r="AG325" s="39">
        <f t="shared" si="156"/>
        <v>0.29057842520937721</v>
      </c>
      <c r="AH325" s="39">
        <f t="shared" si="140"/>
        <v>0</v>
      </c>
      <c r="AJ325" s="39">
        <f t="shared" si="157"/>
        <v>0.71653872838505384</v>
      </c>
      <c r="AK325" s="39">
        <f t="shared" si="141"/>
        <v>0.28712613844570478</v>
      </c>
      <c r="AL325" s="39">
        <f t="shared" si="142"/>
        <v>0.40934313529966815</v>
      </c>
      <c r="AM325" s="39"/>
      <c r="AS325" s="39"/>
      <c r="AT325" s="39">
        <f t="shared" si="158"/>
        <v>0.16729943236154984</v>
      </c>
      <c r="AU325" s="39">
        <f t="shared" si="159"/>
        <v>0.53674882669706059</v>
      </c>
      <c r="AW325" s="38">
        <f t="shared" si="160"/>
        <v>3679.4858154609551</v>
      </c>
      <c r="AX325" s="38">
        <f t="shared" si="136"/>
        <v>2126.6833751625759</v>
      </c>
      <c r="AY325" s="38">
        <f t="shared" si="137"/>
        <v>2265.8042660952406</v>
      </c>
      <c r="AZ325" s="38">
        <f t="shared" si="143"/>
        <v>0</v>
      </c>
      <c r="BA325" s="38">
        <f t="shared" si="144"/>
        <v>0</v>
      </c>
      <c r="BB325" s="38">
        <f t="shared" si="145"/>
        <v>0</v>
      </c>
      <c r="BC325" s="38">
        <f t="shared" si="146"/>
        <v>0</v>
      </c>
      <c r="BD325" s="38">
        <f t="shared" si="147"/>
        <v>0</v>
      </c>
      <c r="BE325" s="38">
        <f t="shared" si="148"/>
        <v>0</v>
      </c>
      <c r="BF325" s="38">
        <f t="shared" si="149"/>
        <v>0</v>
      </c>
      <c r="BG325" s="38">
        <f t="shared" si="161"/>
        <v>801.8747227590078</v>
      </c>
      <c r="BH325" s="38">
        <f t="shared" si="162"/>
        <v>2220.8441819275658</v>
      </c>
      <c r="BI325" s="61">
        <f t="shared" si="150"/>
        <v>11094.692361405345</v>
      </c>
    </row>
    <row r="326" spans="1:61" x14ac:dyDescent="0.3">
      <c r="A326" s="84" t="s">
        <v>1459</v>
      </c>
      <c r="B326" s="84" t="s">
        <v>243</v>
      </c>
      <c r="C326" s="84" t="s">
        <v>243</v>
      </c>
      <c r="D326" s="63">
        <f>VLOOKUP(B326,Площадь!$D$2:$E$795,2,0)</f>
        <v>72.400000000000006</v>
      </c>
      <c r="E326" s="72"/>
      <c r="F326" s="87">
        <v>31</v>
      </c>
      <c r="G326" s="87">
        <v>29</v>
      </c>
      <c r="H326" s="87">
        <v>31</v>
      </c>
      <c r="I326" s="87"/>
      <c r="J326" s="88"/>
      <c r="K326" s="88"/>
      <c r="L326" s="88"/>
      <c r="M326" s="88"/>
      <c r="N326" s="88"/>
      <c r="O326" s="88"/>
      <c r="P326" s="88">
        <v>15</v>
      </c>
      <c r="Q326" s="88">
        <v>31</v>
      </c>
      <c r="R326">
        <f t="shared" si="138"/>
        <v>137</v>
      </c>
      <c r="S326" s="162">
        <f>VLOOKUP(C326,'Общие показания'!A:I,9,0)</f>
        <v>2.798</v>
      </c>
      <c r="T326" s="73">
        <f>VLOOKUP(B326,'Общие показания'!$A$2:$S$795,19,0)</f>
        <v>0.28999999999999915</v>
      </c>
      <c r="U326" s="39">
        <f t="shared" si="151"/>
        <v>1.1482706263376725</v>
      </c>
      <c r="V326" s="39">
        <f t="shared" si="152"/>
        <v>0.88664290434723991</v>
      </c>
      <c r="W326" s="39">
        <f t="shared" si="153"/>
        <v>0.76308646931508761</v>
      </c>
      <c r="X326" s="39"/>
      <c r="Y326" s="39">
        <f t="shared" si="154"/>
        <v>0</v>
      </c>
      <c r="Z326" s="39"/>
      <c r="AA326" s="39"/>
      <c r="AB326" s="39"/>
      <c r="AC326" s="39"/>
      <c r="AD326" s="39"/>
      <c r="AE326" s="39">
        <f t="shared" si="139"/>
        <v>0</v>
      </c>
      <c r="AF326" s="39">
        <f t="shared" si="155"/>
        <v>9.0313404476968312E-2</v>
      </c>
      <c r="AG326" s="39">
        <f t="shared" si="156"/>
        <v>0.19968659552303086</v>
      </c>
      <c r="AH326" s="39">
        <f t="shared" si="140"/>
        <v>0</v>
      </c>
      <c r="AJ326" s="39">
        <f t="shared" si="157"/>
        <v>1.0417149384553797</v>
      </c>
      <c r="AK326" s="39">
        <f t="shared" si="141"/>
        <v>0.4174283619170488</v>
      </c>
      <c r="AL326" s="39">
        <f t="shared" si="142"/>
        <v>0.59510929710232896</v>
      </c>
      <c r="AM326" s="39"/>
      <c r="AS326" s="39"/>
      <c r="AT326" s="39">
        <f t="shared" si="158"/>
        <v>0.24322246793124919</v>
      </c>
      <c r="AU326" s="39">
        <f t="shared" si="159"/>
        <v>0.78033363559974278</v>
      </c>
      <c r="AW326" s="38">
        <f t="shared" si="160"/>
        <v>5878.7096507078786</v>
      </c>
      <c r="AX326" s="38">
        <f t="shared" si="136"/>
        <v>3500.5967443092063</v>
      </c>
      <c r="AY326" s="38">
        <f t="shared" si="137"/>
        <v>3645.8863875402562</v>
      </c>
      <c r="AZ326" s="38">
        <f t="shared" si="143"/>
        <v>0</v>
      </c>
      <c r="BA326" s="38">
        <f t="shared" si="144"/>
        <v>0</v>
      </c>
      <c r="BB326" s="38">
        <f t="shared" si="145"/>
        <v>0</v>
      </c>
      <c r="BC326" s="38">
        <f t="shared" si="146"/>
        <v>0</v>
      </c>
      <c r="BD326" s="38">
        <f t="shared" si="147"/>
        <v>0</v>
      </c>
      <c r="BE326" s="38">
        <f t="shared" si="148"/>
        <v>0</v>
      </c>
      <c r="BF326" s="38">
        <f t="shared" si="149"/>
        <v>0</v>
      </c>
      <c r="BG326" s="38">
        <f t="shared" si="161"/>
        <v>895.33035445772271</v>
      </c>
      <c r="BH326" s="38">
        <f t="shared" si="162"/>
        <v>2630.727107616729</v>
      </c>
      <c r="BI326" s="61">
        <f t="shared" si="150"/>
        <v>16551.250244631796</v>
      </c>
    </row>
    <row r="327" spans="1:61" x14ac:dyDescent="0.3">
      <c r="A327" s="84" t="s">
        <v>1416</v>
      </c>
      <c r="B327" s="84" t="s">
        <v>458</v>
      </c>
      <c r="C327" s="84" t="s">
        <v>458</v>
      </c>
      <c r="D327" s="63">
        <f>VLOOKUP(B327,Площадь!$D$2:$E$795,2,0)</f>
        <v>109.8</v>
      </c>
      <c r="E327" s="72"/>
      <c r="F327" s="87">
        <v>31</v>
      </c>
      <c r="G327" s="87">
        <v>29</v>
      </c>
      <c r="H327" s="87">
        <v>31</v>
      </c>
      <c r="I327" s="87"/>
      <c r="J327" s="88"/>
      <c r="K327" s="88"/>
      <c r="L327" s="88"/>
      <c r="M327" s="88"/>
      <c r="N327" s="88"/>
      <c r="O327" s="88"/>
      <c r="P327" s="88">
        <v>15</v>
      </c>
      <c r="Q327" s="88">
        <v>31</v>
      </c>
      <c r="R327">
        <f t="shared" si="138"/>
        <v>137</v>
      </c>
      <c r="S327" s="162">
        <f>VLOOKUP(C327,'Общие показания'!A:I,9,0)</f>
        <v>3.5145488323076481</v>
      </c>
      <c r="T327" s="73">
        <f>VLOOKUP(B327,'Общие показания'!$A$2:$S$795,19,0)</f>
        <v>1.6119999999999983</v>
      </c>
      <c r="U327" s="39">
        <f t="shared" si="151"/>
        <v>1.4423349495955107</v>
      </c>
      <c r="V327" s="39">
        <f t="shared" si="152"/>
        <v>1.1137061415823637</v>
      </c>
      <c r="W327" s="39">
        <f t="shared" si="153"/>
        <v>0.95850774112977377</v>
      </c>
      <c r="X327" s="39"/>
      <c r="Y327" s="39">
        <f t="shared" si="154"/>
        <v>0</v>
      </c>
      <c r="Z327" s="39"/>
      <c r="AA327" s="39"/>
      <c r="AB327" s="39"/>
      <c r="AC327" s="39"/>
      <c r="AD327" s="39"/>
      <c r="AE327" s="39">
        <f t="shared" si="139"/>
        <v>0</v>
      </c>
      <c r="AF327" s="39">
        <f t="shared" si="155"/>
        <v>0.50201795867887311</v>
      </c>
      <c r="AG327" s="39">
        <f t="shared" si="156"/>
        <v>1.1099820413211254</v>
      </c>
      <c r="AH327" s="39">
        <f t="shared" si="140"/>
        <v>0</v>
      </c>
      <c r="AJ327" s="39">
        <f t="shared" si="157"/>
        <v>1.5798384011381308</v>
      </c>
      <c r="AK327" s="39">
        <f t="shared" si="141"/>
        <v>0.63306124500679495</v>
      </c>
      <c r="AL327" s="39">
        <f t="shared" si="142"/>
        <v>0.90252763566071414</v>
      </c>
      <c r="AM327" s="39"/>
      <c r="AS327" s="39"/>
      <c r="AT327" s="39">
        <f t="shared" si="158"/>
        <v>0.36886501352004364</v>
      </c>
      <c r="AU327" s="39">
        <f t="shared" si="159"/>
        <v>1.1834341600670131</v>
      </c>
      <c r="AW327" s="38">
        <f t="shared" si="160"/>
        <v>8112.6012557753584</v>
      </c>
      <c r="AX327" s="38">
        <f t="shared" si="136"/>
        <v>4688.9525018644745</v>
      </c>
      <c r="AY327" s="38">
        <f t="shared" si="137"/>
        <v>4995.6889240413147</v>
      </c>
      <c r="AZ327" s="38">
        <f t="shared" si="143"/>
        <v>0</v>
      </c>
      <c r="BA327" s="38">
        <f t="shared" si="144"/>
        <v>0</v>
      </c>
      <c r="BB327" s="38">
        <f t="shared" si="145"/>
        <v>0</v>
      </c>
      <c r="BC327" s="38">
        <f t="shared" si="146"/>
        <v>0</v>
      </c>
      <c r="BD327" s="38">
        <f t="shared" si="147"/>
        <v>0</v>
      </c>
      <c r="BE327" s="38">
        <f t="shared" si="148"/>
        <v>0</v>
      </c>
      <c r="BF327" s="38">
        <f t="shared" si="149"/>
        <v>0</v>
      </c>
      <c r="BG327" s="38">
        <f t="shared" si="161"/>
        <v>2337.7634152518845</v>
      </c>
      <c r="BH327" s="38">
        <f t="shared" si="162"/>
        <v>6156.3547143582646</v>
      </c>
      <c r="BI327" s="61">
        <f t="shared" si="150"/>
        <v>26291.360811291299</v>
      </c>
    </row>
    <row r="328" spans="1:61" x14ac:dyDescent="0.3">
      <c r="A328" s="84" t="s">
        <v>1436</v>
      </c>
      <c r="B328" s="84" t="s">
        <v>456</v>
      </c>
      <c r="C328" s="84" t="s">
        <v>456</v>
      </c>
      <c r="D328" s="63">
        <f>VLOOKUP(B328,Площадь!$D$2:$E$795,2,0)</f>
        <v>60.6</v>
      </c>
      <c r="E328" s="72"/>
      <c r="F328" s="87">
        <v>31</v>
      </c>
      <c r="G328" s="87">
        <v>29</v>
      </c>
      <c r="H328" s="87">
        <v>31</v>
      </c>
      <c r="I328" s="87"/>
      <c r="J328" s="88"/>
      <c r="K328" s="88"/>
      <c r="L328" s="88"/>
      <c r="M328" s="88"/>
      <c r="N328" s="88"/>
      <c r="O328" s="88"/>
      <c r="P328" s="88">
        <v>15</v>
      </c>
      <c r="Q328" s="88">
        <v>31</v>
      </c>
      <c r="R328">
        <f t="shared" si="138"/>
        <v>137</v>
      </c>
      <c r="S328" s="162">
        <f>VLOOKUP(C328,'Общие показания'!A:I,9,0)</f>
        <v>1.9397236724758058</v>
      </c>
      <c r="T328" s="73">
        <f>VLOOKUP(B328,'Общие показания'!$A$2:$S$795,19,0)</f>
        <v>1.1419999999999995</v>
      </c>
      <c r="U328" s="39">
        <f t="shared" si="151"/>
        <v>0.79604278638877912</v>
      </c>
      <c r="V328" s="39">
        <f t="shared" si="152"/>
        <v>0.61466841693890018</v>
      </c>
      <c r="W328" s="39">
        <f t="shared" si="153"/>
        <v>0.5290124691481265</v>
      </c>
      <c r="X328" s="39"/>
      <c r="Y328" s="39">
        <f t="shared" si="154"/>
        <v>0</v>
      </c>
      <c r="Z328" s="39"/>
      <c r="AA328" s="39"/>
      <c r="AB328" s="39"/>
      <c r="AC328" s="39"/>
      <c r="AD328" s="39"/>
      <c r="AE328" s="39">
        <f t="shared" si="139"/>
        <v>0</v>
      </c>
      <c r="AF328" s="39">
        <f t="shared" si="155"/>
        <v>0.35564795831964852</v>
      </c>
      <c r="AG328" s="39">
        <f t="shared" si="156"/>
        <v>0.786352041680351</v>
      </c>
      <c r="AH328" s="39">
        <f t="shared" si="140"/>
        <v>0</v>
      </c>
      <c r="AJ328" s="39">
        <f t="shared" si="157"/>
        <v>0.87193266948060777</v>
      </c>
      <c r="AK328" s="39">
        <f t="shared" si="141"/>
        <v>0.34939445762670102</v>
      </c>
      <c r="AL328" s="39">
        <f t="shared" si="142"/>
        <v>0.49811634536465649</v>
      </c>
      <c r="AM328" s="39"/>
      <c r="AS328" s="39"/>
      <c r="AT328" s="39">
        <f t="shared" si="158"/>
        <v>0.20358123697007874</v>
      </c>
      <c r="AU328" s="39">
        <f t="shared" si="159"/>
        <v>0.65315218670365205</v>
      </c>
      <c r="AW328" s="38">
        <f t="shared" si="160"/>
        <v>4477.4465947175477</v>
      </c>
      <c r="AX328" s="38">
        <f t="shared" si="136"/>
        <v>2587.8918179689176</v>
      </c>
      <c r="AY328" s="38">
        <f t="shared" si="137"/>
        <v>2757.1835045255343</v>
      </c>
      <c r="AZ328" s="38">
        <f t="shared" si="143"/>
        <v>0</v>
      </c>
      <c r="BA328" s="38">
        <f t="shared" si="144"/>
        <v>0</v>
      </c>
      <c r="BB328" s="38">
        <f t="shared" si="145"/>
        <v>0</v>
      </c>
      <c r="BC328" s="38">
        <f t="shared" si="146"/>
        <v>0</v>
      </c>
      <c r="BD328" s="38">
        <f t="shared" si="147"/>
        <v>0</v>
      </c>
      <c r="BE328" s="38">
        <f t="shared" si="148"/>
        <v>0</v>
      </c>
      <c r="BF328" s="38">
        <f t="shared" si="149"/>
        <v>0</v>
      </c>
      <c r="BG328" s="38">
        <f t="shared" si="161"/>
        <v>1501.1724826679324</v>
      </c>
      <c r="BH328" s="38">
        <f t="shared" si="162"/>
        <v>3864.1475705048829</v>
      </c>
      <c r="BI328" s="61">
        <f t="shared" si="150"/>
        <v>15187.841970384816</v>
      </c>
    </row>
    <row r="329" spans="1:61" x14ac:dyDescent="0.3">
      <c r="A329" s="84" t="s">
        <v>1833</v>
      </c>
      <c r="B329" s="84" t="s">
        <v>480</v>
      </c>
      <c r="C329" s="84" t="s">
        <v>480</v>
      </c>
      <c r="D329" s="63">
        <f>VLOOKUP(B329,Площадь!$D$2:$E$795,2,0)</f>
        <v>32</v>
      </c>
      <c r="E329" s="72"/>
      <c r="F329" s="87">
        <v>31</v>
      </c>
      <c r="G329" s="87">
        <v>29</v>
      </c>
      <c r="H329" s="87">
        <v>31</v>
      </c>
      <c r="I329" s="87"/>
      <c r="J329" s="88"/>
      <c r="K329" s="88"/>
      <c r="L329" s="88"/>
      <c r="M329" s="88"/>
      <c r="N329" s="88"/>
      <c r="O329" s="88"/>
      <c r="P329" s="88">
        <v>15</v>
      </c>
      <c r="Q329" s="88">
        <v>31</v>
      </c>
      <c r="R329">
        <f t="shared" si="138"/>
        <v>137</v>
      </c>
      <c r="S329" s="162">
        <f>VLOOKUP(C329,'Общие показания'!A:I,9,0)</f>
        <v>1.2149999999999999</v>
      </c>
      <c r="T329" s="73">
        <f>VLOOKUP(B329,'Общие показания'!$A$2:$S$795,19,0)</f>
        <v>0.30899999999999928</v>
      </c>
      <c r="U329" s="39">
        <f t="shared" si="151"/>
        <v>0.49862359220881769</v>
      </c>
      <c r="V329" s="39">
        <f t="shared" si="152"/>
        <v>0.38501469935021315</v>
      </c>
      <c r="W329" s="39">
        <f t="shared" si="153"/>
        <v>0.33136170844096902</v>
      </c>
      <c r="X329" s="39"/>
      <c r="Y329" s="39">
        <f t="shared" si="154"/>
        <v>0</v>
      </c>
      <c r="Z329" s="39"/>
      <c r="AA329" s="39"/>
      <c r="AB329" s="39"/>
      <c r="AC329" s="39"/>
      <c r="AD329" s="39"/>
      <c r="AE329" s="39">
        <f t="shared" si="139"/>
        <v>0</v>
      </c>
      <c r="AF329" s="39">
        <f t="shared" si="155"/>
        <v>9.6230489597873184E-2</v>
      </c>
      <c r="AG329" s="39">
        <f t="shared" si="156"/>
        <v>0.21276951040212611</v>
      </c>
      <c r="AH329" s="39">
        <f t="shared" si="140"/>
        <v>0</v>
      </c>
      <c r="AJ329" s="39">
        <f t="shared" si="157"/>
        <v>0.46042649213497439</v>
      </c>
      <c r="AK329" s="39">
        <f t="shared" si="141"/>
        <v>0.18449872349924806</v>
      </c>
      <c r="AL329" s="39">
        <f t="shared" si="142"/>
        <v>0.26303173352589121</v>
      </c>
      <c r="AM329" s="39"/>
      <c r="AS329" s="39"/>
      <c r="AT329" s="39">
        <f t="shared" si="158"/>
        <v>0.10750164328453002</v>
      </c>
      <c r="AU329" s="39">
        <f t="shared" si="159"/>
        <v>0.34489884446397467</v>
      </c>
      <c r="AW329" s="38">
        <f t="shared" si="160"/>
        <v>2574.4356844091021</v>
      </c>
      <c r="AX329" s="38">
        <f t="shared" si="136"/>
        <v>1528.7790517601795</v>
      </c>
      <c r="AY329" s="38">
        <f t="shared" si="137"/>
        <v>1595.5659798781608</v>
      </c>
      <c r="AZ329" s="38">
        <f t="shared" si="143"/>
        <v>0</v>
      </c>
      <c r="BA329" s="38">
        <f t="shared" si="144"/>
        <v>0</v>
      </c>
      <c r="BB329" s="38">
        <f t="shared" si="145"/>
        <v>0</v>
      </c>
      <c r="BC329" s="38">
        <f t="shared" si="146"/>
        <v>0</v>
      </c>
      <c r="BD329" s="38">
        <f t="shared" si="147"/>
        <v>0</v>
      </c>
      <c r="BE329" s="38">
        <f t="shared" si="148"/>
        <v>0</v>
      </c>
      <c r="BF329" s="38">
        <f t="shared" si="149"/>
        <v>0</v>
      </c>
      <c r="BG329" s="38">
        <f t="shared" si="161"/>
        <v>546.89038822420787</v>
      </c>
      <c r="BH329" s="38">
        <f t="shared" si="162"/>
        <v>1496.9826250683664</v>
      </c>
      <c r="BI329" s="61">
        <f t="shared" si="150"/>
        <v>7742.6537293400161</v>
      </c>
    </row>
    <row r="330" spans="1:61" x14ac:dyDescent="0.3">
      <c r="A330" s="84" t="s">
        <v>1336</v>
      </c>
      <c r="B330" s="84" t="s">
        <v>473</v>
      </c>
      <c r="C330" s="84" t="s">
        <v>473</v>
      </c>
      <c r="D330" s="63">
        <f>VLOOKUP(B330,Площадь!$D$2:$E$795,2,0)</f>
        <v>31.7</v>
      </c>
      <c r="E330" s="72"/>
      <c r="F330" s="87">
        <v>31</v>
      </c>
      <c r="G330" s="87">
        <v>29</v>
      </c>
      <c r="H330" s="87">
        <v>31</v>
      </c>
      <c r="I330" s="87"/>
      <c r="J330" s="88"/>
      <c r="K330" s="88"/>
      <c r="L330" s="88"/>
      <c r="M330" s="88"/>
      <c r="N330" s="88"/>
      <c r="O330" s="88"/>
      <c r="P330" s="88">
        <v>15</v>
      </c>
      <c r="Q330" s="88">
        <v>31</v>
      </c>
      <c r="R330">
        <f t="shared" si="138"/>
        <v>137</v>
      </c>
      <c r="S330" s="162">
        <f>VLOOKUP(C330,'Общие показания'!A:I,9,0)</f>
        <v>1.1470000000000002</v>
      </c>
      <c r="T330" s="73">
        <f>VLOOKUP(B330,'Общие показания'!$A$2:$S$795,19,0)</f>
        <v>0.35999999999999943</v>
      </c>
      <c r="U330" s="39">
        <f t="shared" si="151"/>
        <v>0.47071708663663714</v>
      </c>
      <c r="V330" s="39">
        <f t="shared" si="152"/>
        <v>0.3634665515676499</v>
      </c>
      <c r="W330" s="39">
        <f t="shared" si="153"/>
        <v>0.3128163617957132</v>
      </c>
      <c r="X330" s="39"/>
      <c r="Y330" s="39">
        <f t="shared" si="154"/>
        <v>0</v>
      </c>
      <c r="Z330" s="39"/>
      <c r="AA330" s="39"/>
      <c r="AB330" s="39"/>
      <c r="AC330" s="39"/>
      <c r="AD330" s="39"/>
      <c r="AE330" s="39">
        <f t="shared" si="139"/>
        <v>0</v>
      </c>
      <c r="AF330" s="39">
        <f t="shared" si="155"/>
        <v>0.11211319176451254</v>
      </c>
      <c r="AG330" s="39">
        <f t="shared" si="156"/>
        <v>0.24788680823548695</v>
      </c>
      <c r="AH330" s="39">
        <f t="shared" si="140"/>
        <v>0</v>
      </c>
      <c r="AJ330" s="39">
        <f t="shared" si="157"/>
        <v>0.45610999377120898</v>
      </c>
      <c r="AK330" s="39">
        <f t="shared" si="141"/>
        <v>0.18276904796644261</v>
      </c>
      <c r="AL330" s="39">
        <f t="shared" si="142"/>
        <v>0.26056581102408599</v>
      </c>
      <c r="AM330" s="39"/>
      <c r="AS330" s="39"/>
      <c r="AT330" s="39">
        <f t="shared" si="158"/>
        <v>0.10649381537873755</v>
      </c>
      <c r="AU330" s="39">
        <f t="shared" si="159"/>
        <v>0.34166541779712489</v>
      </c>
      <c r="AW330" s="38">
        <f t="shared" si="160"/>
        <v>2487.9375415636059</v>
      </c>
      <c r="AX330" s="38">
        <f t="shared" si="136"/>
        <v>1466.2929939653366</v>
      </c>
      <c r="AY330" s="38">
        <f t="shared" si="137"/>
        <v>1539.1641694305563</v>
      </c>
      <c r="AZ330" s="38">
        <f t="shared" si="143"/>
        <v>0</v>
      </c>
      <c r="BA330" s="38">
        <f t="shared" si="144"/>
        <v>0</v>
      </c>
      <c r="BB330" s="38">
        <f t="shared" si="145"/>
        <v>0</v>
      </c>
      <c r="BC330" s="38">
        <f t="shared" si="146"/>
        <v>0</v>
      </c>
      <c r="BD330" s="38">
        <f t="shared" si="147"/>
        <v>0</v>
      </c>
      <c r="BE330" s="38">
        <f t="shared" si="148"/>
        <v>0</v>
      </c>
      <c r="BF330" s="38">
        <f t="shared" si="149"/>
        <v>0</v>
      </c>
      <c r="BG330" s="38">
        <f t="shared" si="161"/>
        <v>586.8199056950549</v>
      </c>
      <c r="BH330" s="38">
        <f t="shared" si="162"/>
        <v>1582.5704134729019</v>
      </c>
      <c r="BI330" s="61">
        <f t="shared" si="150"/>
        <v>7662.7850241274564</v>
      </c>
    </row>
    <row r="331" spans="1:61" x14ac:dyDescent="0.3">
      <c r="A331" s="84" t="s">
        <v>977</v>
      </c>
      <c r="B331" s="84" t="s">
        <v>467</v>
      </c>
      <c r="C331" s="84" t="s">
        <v>467</v>
      </c>
      <c r="D331" s="63">
        <f>VLOOKUP(B331,Площадь!$D$2:$E$795,2,0)</f>
        <v>61.7</v>
      </c>
      <c r="E331" s="72"/>
      <c r="F331" s="87">
        <v>31</v>
      </c>
      <c r="G331" s="87">
        <v>29</v>
      </c>
      <c r="H331" s="87">
        <v>31</v>
      </c>
      <c r="I331" s="87"/>
      <c r="J331" s="88"/>
      <c r="K331" s="88"/>
      <c r="L331" s="88"/>
      <c r="M331" s="88"/>
      <c r="N331" s="88"/>
      <c r="O331" s="88"/>
      <c r="P331" s="88">
        <v>15</v>
      </c>
      <c r="Q331" s="88">
        <v>31</v>
      </c>
      <c r="R331">
        <f t="shared" si="138"/>
        <v>137</v>
      </c>
      <c r="S331" s="162">
        <f>VLOOKUP(C331,'Общие показания'!A:I,9,0)</f>
        <v>4.0030000000000001</v>
      </c>
      <c r="T331" s="73">
        <f>VLOOKUP(B331,'Общие показания'!$A$2:$S$795,19,0)</f>
        <v>0.41099999999999781</v>
      </c>
      <c r="U331" s="39">
        <f t="shared" si="151"/>
        <v>1.6427903206682284</v>
      </c>
      <c r="V331" s="39">
        <f t="shared" si="152"/>
        <v>1.2684887584353115</v>
      </c>
      <c r="W331" s="39">
        <f t="shared" si="153"/>
        <v>1.0917209208964602</v>
      </c>
      <c r="X331" s="39"/>
      <c r="Y331" s="39">
        <f t="shared" si="154"/>
        <v>0</v>
      </c>
      <c r="Z331" s="39"/>
      <c r="AA331" s="39"/>
      <c r="AB331" s="39"/>
      <c r="AC331" s="39"/>
      <c r="AD331" s="39"/>
      <c r="AE331" s="39">
        <f t="shared" si="139"/>
        <v>0</v>
      </c>
      <c r="AF331" s="39">
        <f t="shared" si="155"/>
        <v>0.12799589393115132</v>
      </c>
      <c r="AG331" s="39">
        <f t="shared" si="156"/>
        <v>0.28300410606884652</v>
      </c>
      <c r="AH331" s="39">
        <f t="shared" si="140"/>
        <v>0</v>
      </c>
      <c r="AJ331" s="39">
        <f t="shared" si="157"/>
        <v>0.88775983014774751</v>
      </c>
      <c r="AK331" s="39">
        <f t="shared" si="141"/>
        <v>0.35573660124698769</v>
      </c>
      <c r="AL331" s="39">
        <f t="shared" si="142"/>
        <v>0.50715806120460905</v>
      </c>
      <c r="AM331" s="39"/>
      <c r="AS331" s="39"/>
      <c r="AT331" s="39">
        <f t="shared" si="158"/>
        <v>0.20727660595798444</v>
      </c>
      <c r="AU331" s="39">
        <f t="shared" si="159"/>
        <v>0.66500808448210125</v>
      </c>
      <c r="AW331" s="38">
        <f t="shared" si="160"/>
        <v>6792.9076028443733</v>
      </c>
      <c r="AX331" s="38">
        <f t="shared" si="136"/>
        <v>4360.0055865167769</v>
      </c>
      <c r="AY331" s="38">
        <f t="shared" si="137"/>
        <v>4291.9667843928264</v>
      </c>
      <c r="AZ331" s="38">
        <f t="shared" si="143"/>
        <v>0</v>
      </c>
      <c r="BA331" s="38">
        <f t="shared" si="144"/>
        <v>0</v>
      </c>
      <c r="BB331" s="38">
        <f t="shared" si="145"/>
        <v>0</v>
      </c>
      <c r="BC331" s="38">
        <f t="shared" si="146"/>
        <v>0</v>
      </c>
      <c r="BD331" s="38">
        <f t="shared" si="147"/>
        <v>0</v>
      </c>
      <c r="BE331" s="38">
        <f t="shared" si="148"/>
        <v>0</v>
      </c>
      <c r="BF331" s="38">
        <f t="shared" si="149"/>
        <v>0</v>
      </c>
      <c r="BG331" s="38">
        <f t="shared" si="161"/>
        <v>899.99208780240053</v>
      </c>
      <c r="BH331" s="38">
        <f t="shared" si="162"/>
        <v>2544.8060038273425</v>
      </c>
      <c r="BI331" s="61">
        <f t="shared" si="150"/>
        <v>18889.67806538372</v>
      </c>
    </row>
    <row r="332" spans="1:61" x14ac:dyDescent="0.3">
      <c r="A332" s="84" t="s">
        <v>1143</v>
      </c>
      <c r="B332" s="84" t="s">
        <v>426</v>
      </c>
      <c r="C332" s="84" t="s">
        <v>426</v>
      </c>
      <c r="D332" s="63">
        <f>VLOOKUP(B332,Площадь!$D$2:$E$795,2,0)</f>
        <v>32.5</v>
      </c>
      <c r="E332" s="72"/>
      <c r="F332" s="87">
        <v>31</v>
      </c>
      <c r="G332" s="87">
        <v>29</v>
      </c>
      <c r="H332" s="87">
        <v>31</v>
      </c>
      <c r="I332" s="87"/>
      <c r="J332" s="88"/>
      <c r="K332" s="88"/>
      <c r="L332" s="88"/>
      <c r="M332" s="88"/>
      <c r="N332" s="88"/>
      <c r="O332" s="88"/>
      <c r="P332" s="88">
        <v>15</v>
      </c>
      <c r="Q332" s="88">
        <v>31</v>
      </c>
      <c r="R332">
        <f t="shared" si="138"/>
        <v>137</v>
      </c>
      <c r="S332" s="162">
        <f>VLOOKUP(C332,'Общие показания'!A:I,9,0)</f>
        <v>1.0402808474498959</v>
      </c>
      <c r="T332" s="73">
        <f>VLOOKUP(B332,'Общие показания'!$A$2:$S$795,19,0)</f>
        <v>0.59600000000000009</v>
      </c>
      <c r="U332" s="39">
        <f t="shared" si="151"/>
        <v>0.42692063626460924</v>
      </c>
      <c r="V332" s="39">
        <f t="shared" si="152"/>
        <v>0.32964890347383263</v>
      </c>
      <c r="W332" s="39">
        <f t="shared" si="153"/>
        <v>0.28371130771145397</v>
      </c>
      <c r="X332" s="39"/>
      <c r="Y332" s="39">
        <f t="shared" si="154"/>
        <v>0</v>
      </c>
      <c r="Z332" s="39"/>
      <c r="AA332" s="39"/>
      <c r="AB332" s="39"/>
      <c r="AC332" s="39"/>
      <c r="AD332" s="39"/>
      <c r="AE332" s="39">
        <f t="shared" si="139"/>
        <v>0</v>
      </c>
      <c r="AF332" s="39">
        <f t="shared" si="155"/>
        <v>0.18560961747680441</v>
      </c>
      <c r="AG332" s="39">
        <f t="shared" si="156"/>
        <v>0.41039038252319571</v>
      </c>
      <c r="AH332" s="39">
        <f t="shared" si="140"/>
        <v>0</v>
      </c>
      <c r="AJ332" s="39">
        <f t="shared" si="157"/>
        <v>0.46762065607458336</v>
      </c>
      <c r="AK332" s="39">
        <f t="shared" si="141"/>
        <v>0.18738151605392381</v>
      </c>
      <c r="AL332" s="39">
        <f t="shared" si="142"/>
        <v>0.26714160436223328</v>
      </c>
      <c r="AM332" s="39"/>
      <c r="AS332" s="39"/>
      <c r="AT332" s="39">
        <f t="shared" si="158"/>
        <v>0.1091813564608508</v>
      </c>
      <c r="AU332" s="39">
        <f t="shared" si="159"/>
        <v>0.35028788890872425</v>
      </c>
      <c r="AW332" s="38">
        <f t="shared" si="160"/>
        <v>2401.2708635036352</v>
      </c>
      <c r="AX332" s="38">
        <f t="shared" si="136"/>
        <v>1387.8957769635283</v>
      </c>
      <c r="AY332" s="38">
        <f t="shared" si="137"/>
        <v>1478.6875230541232</v>
      </c>
      <c r="AZ332" s="38">
        <f t="shared" si="143"/>
        <v>0</v>
      </c>
      <c r="BA332" s="38">
        <f t="shared" si="144"/>
        <v>0</v>
      </c>
      <c r="BB332" s="38">
        <f t="shared" si="145"/>
        <v>0</v>
      </c>
      <c r="BC332" s="38">
        <f t="shared" si="146"/>
        <v>0</v>
      </c>
      <c r="BD332" s="38">
        <f t="shared" si="147"/>
        <v>0</v>
      </c>
      <c r="BE332" s="38">
        <f t="shared" si="148"/>
        <v>0</v>
      </c>
      <c r="BF332" s="38">
        <f t="shared" si="149"/>
        <v>0</v>
      </c>
      <c r="BG332" s="38">
        <f t="shared" si="161"/>
        <v>791.32509879928409</v>
      </c>
      <c r="BH332" s="38">
        <f t="shared" si="162"/>
        <v>2041.934324700989</v>
      </c>
      <c r="BI332" s="61">
        <f t="shared" si="150"/>
        <v>8101.1135870215594</v>
      </c>
    </row>
    <row r="333" spans="1:61" x14ac:dyDescent="0.3">
      <c r="A333" s="194" t="s">
        <v>2427</v>
      </c>
      <c r="B333" s="194" t="s">
        <v>2428</v>
      </c>
      <c r="C333" s="194" t="s">
        <v>2428</v>
      </c>
      <c r="D333" s="195">
        <f>VLOOKUP(B333,Площадь!$D$2:$E$795,2,0)</f>
        <v>81.8</v>
      </c>
      <c r="E333" s="72"/>
      <c r="F333" s="87">
        <v>31</v>
      </c>
      <c r="G333" s="87">
        <v>29</v>
      </c>
      <c r="H333" s="87">
        <v>31</v>
      </c>
      <c r="I333" s="87"/>
      <c r="J333" s="88"/>
      <c r="K333" s="88"/>
      <c r="L333" s="88"/>
      <c r="M333" s="88"/>
      <c r="N333" s="88"/>
      <c r="O333" s="88"/>
      <c r="P333" s="88"/>
      <c r="Q333" s="88"/>
      <c r="R333">
        <f t="shared" si="138"/>
        <v>91</v>
      </c>
      <c r="S333" s="162">
        <f>VLOOKUP(C333,'Общие показания'!A:I,9,0)</f>
        <v>2.6183068714277375</v>
      </c>
      <c r="T333" s="73">
        <f>VLOOKUP(B333,'Общие показания'!$A$2:$S$795,19,0)</f>
        <v>1.3310000000000031</v>
      </c>
      <c r="U333" s="39">
        <f t="shared" si="151"/>
        <v>1.0745264014290778</v>
      </c>
      <c r="V333" s="39">
        <f t="shared" si="152"/>
        <v>0.82970093243567711</v>
      </c>
      <c r="W333" s="39">
        <f t="shared" si="153"/>
        <v>0.71407953756298259</v>
      </c>
      <c r="X333" s="39"/>
      <c r="Y333" s="39">
        <f t="shared" si="154"/>
        <v>0</v>
      </c>
      <c r="Z333" s="39"/>
      <c r="AA333" s="39"/>
      <c r="AB333" s="39"/>
      <c r="AC333" s="39"/>
      <c r="AD333" s="39"/>
      <c r="AE333" s="39">
        <f t="shared" si="139"/>
        <v>0</v>
      </c>
      <c r="AF333" s="39">
        <f t="shared" si="155"/>
        <v>0</v>
      </c>
      <c r="AG333" s="39">
        <f t="shared" si="156"/>
        <v>0</v>
      </c>
      <c r="AH333" s="39">
        <f t="shared" si="140"/>
        <v>1.3310000000000031</v>
      </c>
      <c r="AJ333" s="39">
        <f t="shared" si="157"/>
        <v>1.1769652205200283</v>
      </c>
      <c r="AK333" s="39">
        <f t="shared" si="141"/>
        <v>0.47162486194495279</v>
      </c>
      <c r="AL333" s="39">
        <f t="shared" si="142"/>
        <v>0.67237486882555941</v>
      </c>
      <c r="AM333" s="39"/>
      <c r="AS333" s="39"/>
      <c r="AT333" s="39">
        <f t="shared" si="158"/>
        <v>0</v>
      </c>
      <c r="AU333" s="39">
        <f t="shared" si="159"/>
        <v>0</v>
      </c>
      <c r="AW333" s="38">
        <f t="shared" si="160"/>
        <v>6043.8140502953029</v>
      </c>
      <c r="AX333" s="38">
        <f t="shared" si="136"/>
        <v>3493.2269094035883</v>
      </c>
      <c r="AY333" s="38">
        <f t="shared" si="137"/>
        <v>3721.7427503331469</v>
      </c>
      <c r="AZ333" s="38">
        <f t="shared" si="143"/>
        <v>0</v>
      </c>
      <c r="BA333" s="38">
        <f t="shared" si="144"/>
        <v>0</v>
      </c>
      <c r="BB333" s="38">
        <f t="shared" si="145"/>
        <v>0</v>
      </c>
      <c r="BC333" s="38">
        <f t="shared" si="146"/>
        <v>0</v>
      </c>
      <c r="BD333" s="38">
        <f t="shared" si="147"/>
        <v>0</v>
      </c>
      <c r="BE333" s="38">
        <f t="shared" si="148"/>
        <v>0</v>
      </c>
      <c r="BF333" s="38">
        <f t="shared" si="149"/>
        <v>0</v>
      </c>
      <c r="BG333" s="38">
        <f t="shared" si="161"/>
        <v>0</v>
      </c>
      <c r="BH333" s="38">
        <f t="shared" si="162"/>
        <v>0</v>
      </c>
      <c r="BI333" s="61">
        <f t="shared" si="150"/>
        <v>13258.783710032038</v>
      </c>
    </row>
    <row r="334" spans="1:61" x14ac:dyDescent="0.3">
      <c r="A334" s="194" t="s">
        <v>4508</v>
      </c>
      <c r="B334" s="194" t="s">
        <v>2428</v>
      </c>
      <c r="C334" s="194" t="s">
        <v>2428</v>
      </c>
      <c r="D334" s="195">
        <f>VLOOKUP(B334,Площадь!$D$2:$E$795,2,0)</f>
        <v>81.8</v>
      </c>
      <c r="E334" s="72"/>
      <c r="F334" s="87"/>
      <c r="G334" s="87"/>
      <c r="H334" s="87"/>
      <c r="I334" s="87"/>
      <c r="J334" s="88"/>
      <c r="K334" s="88"/>
      <c r="L334" s="88"/>
      <c r="M334" s="88"/>
      <c r="N334" s="88"/>
      <c r="O334" s="88"/>
      <c r="P334" s="88">
        <v>15</v>
      </c>
      <c r="Q334" s="88">
        <v>31</v>
      </c>
      <c r="R334">
        <f t="shared" si="138"/>
        <v>46</v>
      </c>
      <c r="S334" s="162">
        <f>VLOOKUP(C334,'Общие показания'!A:I,9,0)</f>
        <v>2.6183068714277375</v>
      </c>
      <c r="T334" s="73">
        <f>VLOOKUP(B334,'Общие показания'!$A$2:$S$795,19,0)</f>
        <v>1.3310000000000031</v>
      </c>
      <c r="U334" s="39">
        <f t="shared" si="151"/>
        <v>0</v>
      </c>
      <c r="V334" s="39">
        <f t="shared" si="152"/>
        <v>0</v>
      </c>
      <c r="W334" s="39">
        <f t="shared" si="153"/>
        <v>0</v>
      </c>
      <c r="X334" s="39"/>
      <c r="Y334" s="39"/>
      <c r="Z334" s="39"/>
      <c r="AA334" s="39"/>
      <c r="AB334" s="39"/>
      <c r="AC334" s="39"/>
      <c r="AD334" s="39"/>
      <c r="AE334" s="39"/>
      <c r="AF334" s="39">
        <f t="shared" si="155"/>
        <v>0.41450738399601877</v>
      </c>
      <c r="AG334" s="39">
        <f t="shared" si="156"/>
        <v>0.91649261600398435</v>
      </c>
      <c r="AH334" s="39"/>
      <c r="AJ334" s="39">
        <f t="shared" si="157"/>
        <v>0</v>
      </c>
      <c r="AK334" s="39">
        <f t="shared" si="141"/>
        <v>0</v>
      </c>
      <c r="AL334" s="39">
        <f t="shared" si="142"/>
        <v>0</v>
      </c>
      <c r="AM334" s="39"/>
      <c r="AS334" s="39"/>
      <c r="AT334" s="39">
        <f t="shared" si="158"/>
        <v>0.27480107564607986</v>
      </c>
      <c r="AU334" s="39">
        <f t="shared" si="159"/>
        <v>0.88164767116103526</v>
      </c>
      <c r="AW334" s="38">
        <f t="shared" si="160"/>
        <v>0</v>
      </c>
      <c r="AX334" s="38">
        <f t="shared" si="136"/>
        <v>0</v>
      </c>
      <c r="AY334" s="38">
        <f t="shared" si="137"/>
        <v>0</v>
      </c>
      <c r="AZ334" s="38"/>
      <c r="BA334" s="38"/>
      <c r="BB334" s="38"/>
      <c r="BC334" s="38"/>
      <c r="BD334" s="38"/>
      <c r="BE334" s="38"/>
      <c r="BF334" s="38"/>
      <c r="BG334" s="38">
        <f t="shared" si="161"/>
        <v>1850.352056724864</v>
      </c>
      <c r="BH334" s="38">
        <f t="shared" si="162"/>
        <v>4826.855861254292</v>
      </c>
      <c r="BI334" s="61">
        <f t="shared" si="150"/>
        <v>6677.2079179791563</v>
      </c>
    </row>
    <row r="335" spans="1:61" x14ac:dyDescent="0.3">
      <c r="A335" s="84" t="s">
        <v>2529</v>
      </c>
      <c r="B335" s="84" t="s">
        <v>2415</v>
      </c>
      <c r="C335" s="84" t="s">
        <v>2415</v>
      </c>
      <c r="D335" s="63">
        <f>VLOOKUP(B335,Площадь!$D$2:$E$795,2,0)</f>
        <v>34.4</v>
      </c>
      <c r="E335" s="72"/>
      <c r="F335" s="87">
        <v>31</v>
      </c>
      <c r="G335" s="87">
        <v>29</v>
      </c>
      <c r="H335" s="87">
        <v>31</v>
      </c>
      <c r="I335" s="87"/>
      <c r="J335" s="88"/>
      <c r="K335" s="88"/>
      <c r="L335" s="88"/>
      <c r="M335" s="88"/>
      <c r="N335" s="88"/>
      <c r="O335" s="88"/>
      <c r="P335" s="88">
        <v>15</v>
      </c>
      <c r="Q335" s="88">
        <v>31</v>
      </c>
      <c r="R335">
        <f t="shared" si="138"/>
        <v>137</v>
      </c>
      <c r="S335" s="162">
        <f>VLOOKUP(C335,'Общие показания'!A:I,9,0)</f>
        <v>1.1660000000000004</v>
      </c>
      <c r="T335" s="73">
        <f>VLOOKUP(B335,'Общие показания'!$A$2:$S$795,19,0)</f>
        <v>0.36099999999999977</v>
      </c>
      <c r="U335" s="39">
        <f t="shared" si="151"/>
        <v>0.47851449260533474</v>
      </c>
      <c r="V335" s="39">
        <f t="shared" si="152"/>
        <v>0.3694873575657191</v>
      </c>
      <c r="W335" s="39">
        <f t="shared" si="153"/>
        <v>0.31799814982894653</v>
      </c>
      <c r="X335" s="39"/>
      <c r="Y335" s="39">
        <f t="shared" si="154"/>
        <v>0</v>
      </c>
      <c r="Z335" s="39"/>
      <c r="AA335" s="39"/>
      <c r="AB335" s="39"/>
      <c r="AC335" s="39"/>
      <c r="AD335" s="39"/>
      <c r="AE335" s="39">
        <f t="shared" si="139"/>
        <v>0</v>
      </c>
      <c r="AF335" s="39">
        <f t="shared" si="155"/>
        <v>0.11242461729719185</v>
      </c>
      <c r="AG335" s="39">
        <f t="shared" si="156"/>
        <v>0.24857538270280793</v>
      </c>
      <c r="AH335" s="39">
        <f t="shared" si="140"/>
        <v>0</v>
      </c>
      <c r="AJ335" s="39">
        <f t="shared" si="157"/>
        <v>0.49495847904509749</v>
      </c>
      <c r="AK335" s="39">
        <f t="shared" si="141"/>
        <v>0.19833612776169166</v>
      </c>
      <c r="AL335" s="39">
        <f t="shared" si="142"/>
        <v>0.28275911354033306</v>
      </c>
      <c r="AM335" s="39"/>
      <c r="AS335" s="39"/>
      <c r="AT335" s="39">
        <f t="shared" si="158"/>
        <v>0.11556426653086976</v>
      </c>
      <c r="AU335" s="39">
        <f t="shared" si="159"/>
        <v>0.37076625779877276</v>
      </c>
      <c r="AW335" s="38">
        <f t="shared" si="160"/>
        <v>2613.1519061795543</v>
      </c>
      <c r="AX335" s="38">
        <f t="shared" si="136"/>
        <v>1524.2426510734886</v>
      </c>
      <c r="AY335" s="38">
        <f t="shared" si="137"/>
        <v>1612.6487674979594</v>
      </c>
      <c r="AZ335" s="38">
        <f t="shared" si="143"/>
        <v>0</v>
      </c>
      <c r="BA335" s="38">
        <f t="shared" si="144"/>
        <v>0</v>
      </c>
      <c r="BB335" s="38">
        <f t="shared" si="145"/>
        <v>0</v>
      </c>
      <c r="BC335" s="38">
        <f t="shared" si="146"/>
        <v>0</v>
      </c>
      <c r="BD335" s="38">
        <f t="shared" si="147"/>
        <v>0</v>
      </c>
      <c r="BE335" s="38">
        <f t="shared" si="148"/>
        <v>0</v>
      </c>
      <c r="BF335" s="38">
        <f t="shared" si="149"/>
        <v>0</v>
      </c>
      <c r="BG335" s="38">
        <f t="shared" si="161"/>
        <v>612.00424019269542</v>
      </c>
      <c r="BH335" s="38">
        <f t="shared" si="162"/>
        <v>1662.5359260968232</v>
      </c>
      <c r="BI335" s="61">
        <f t="shared" si="150"/>
        <v>8024.5834910405219</v>
      </c>
    </row>
    <row r="336" spans="1:61" x14ac:dyDescent="0.3">
      <c r="A336" s="84" t="s">
        <v>2510</v>
      </c>
      <c r="B336" s="84" t="s">
        <v>2511</v>
      </c>
      <c r="C336" s="84" t="s">
        <v>2511</v>
      </c>
      <c r="D336" s="63">
        <f>VLOOKUP(B336,Площадь!$D$2:$E$795,2,0)</f>
        <v>34.299999999999997</v>
      </c>
      <c r="E336" s="72"/>
      <c r="F336" s="87">
        <v>31</v>
      </c>
      <c r="G336" s="87">
        <v>29</v>
      </c>
      <c r="H336" s="87">
        <v>31</v>
      </c>
      <c r="I336" s="87"/>
      <c r="J336" s="88"/>
      <c r="K336" s="88"/>
      <c r="L336" s="88"/>
      <c r="M336" s="88"/>
      <c r="N336" s="88"/>
      <c r="O336" s="88"/>
      <c r="P336" s="88">
        <v>15</v>
      </c>
      <c r="Q336" s="88">
        <v>31</v>
      </c>
      <c r="R336">
        <f t="shared" si="138"/>
        <v>137</v>
      </c>
      <c r="S336" s="162">
        <f>VLOOKUP(C336,'Общие показания'!A:I,9,0)</f>
        <v>1.0978964020778901</v>
      </c>
      <c r="T336" s="73">
        <f>VLOOKUP(B336,'Общие показания'!$A$2:$S$795,19,0)</f>
        <v>0.57600000000000051</v>
      </c>
      <c r="U336" s="39">
        <f t="shared" si="151"/>
        <v>0.45056547150387988</v>
      </c>
      <c r="V336" s="39">
        <f t="shared" si="152"/>
        <v>0.34790638120469103</v>
      </c>
      <c r="W336" s="39">
        <f t="shared" si="153"/>
        <v>0.29942454936931912</v>
      </c>
      <c r="X336" s="39"/>
      <c r="Y336" s="39">
        <f t="shared" si="154"/>
        <v>0</v>
      </c>
      <c r="Z336" s="39"/>
      <c r="AA336" s="39"/>
      <c r="AB336" s="39"/>
      <c r="AC336" s="39"/>
      <c r="AD336" s="39"/>
      <c r="AE336" s="39">
        <f t="shared" si="139"/>
        <v>0</v>
      </c>
      <c r="AF336" s="39">
        <f t="shared" si="155"/>
        <v>0.1793811068232205</v>
      </c>
      <c r="AG336" s="39">
        <f t="shared" si="156"/>
        <v>0.39661889317678006</v>
      </c>
      <c r="AH336" s="39">
        <f t="shared" si="140"/>
        <v>0</v>
      </c>
      <c r="AJ336" s="39">
        <f t="shared" si="157"/>
        <v>0.49351964625717559</v>
      </c>
      <c r="AK336" s="39">
        <f t="shared" si="141"/>
        <v>0.1977595692507565</v>
      </c>
      <c r="AL336" s="39">
        <f t="shared" si="142"/>
        <v>0.28193713937306464</v>
      </c>
      <c r="AM336" s="39"/>
      <c r="AS336" s="39"/>
      <c r="AT336" s="39">
        <f t="shared" si="158"/>
        <v>0.1152283238956056</v>
      </c>
      <c r="AU336" s="39">
        <f t="shared" si="159"/>
        <v>0.36968844890982283</v>
      </c>
      <c r="AW336" s="38">
        <f t="shared" si="160"/>
        <v>2534.264326713067</v>
      </c>
      <c r="AX336" s="38">
        <f t="shared" ref="AX336:AX400" si="163">(V336+AK336)*$AX$1</f>
        <v>1464.7638507645852</v>
      </c>
      <c r="AY336" s="38">
        <f t="shared" ref="AY336:AY400" si="164">(W336+AL336)*$AY$1</f>
        <v>1560.5840627925054</v>
      </c>
      <c r="AZ336" s="38">
        <f t="shared" si="143"/>
        <v>0</v>
      </c>
      <c r="BA336" s="38">
        <f t="shared" si="144"/>
        <v>0</v>
      </c>
      <c r="BB336" s="38">
        <f t="shared" si="145"/>
        <v>0</v>
      </c>
      <c r="BC336" s="38">
        <f t="shared" si="146"/>
        <v>0</v>
      </c>
      <c r="BD336" s="38">
        <f t="shared" si="147"/>
        <v>0</v>
      </c>
      <c r="BE336" s="38">
        <f t="shared" si="148"/>
        <v>0</v>
      </c>
      <c r="BF336" s="38">
        <f t="shared" si="149"/>
        <v>0</v>
      </c>
      <c r="BG336" s="38">
        <f t="shared" si="161"/>
        <v>790.83777144438807</v>
      </c>
      <c r="BH336" s="38">
        <f t="shared" si="162"/>
        <v>2057.0447768035933</v>
      </c>
      <c r="BI336" s="61">
        <f t="shared" si="150"/>
        <v>8407.4947885181391</v>
      </c>
    </row>
    <row r="337" spans="1:61" x14ac:dyDescent="0.3">
      <c r="A337" s="84" t="s">
        <v>2018</v>
      </c>
      <c r="B337" s="84" t="s">
        <v>404</v>
      </c>
      <c r="C337" s="84" t="s">
        <v>404</v>
      </c>
      <c r="D337" s="63">
        <f>VLOOKUP(B337,Площадь!$D$2:$E$795,2,0)</f>
        <v>62.6</v>
      </c>
      <c r="E337" s="72"/>
      <c r="F337" s="87">
        <v>31</v>
      </c>
      <c r="G337" s="87">
        <v>29</v>
      </c>
      <c r="H337" s="87">
        <v>31</v>
      </c>
      <c r="I337" s="87"/>
      <c r="J337" s="88"/>
      <c r="K337" s="88"/>
      <c r="L337" s="88"/>
      <c r="M337" s="88"/>
      <c r="N337" s="88"/>
      <c r="O337" s="88"/>
      <c r="P337" s="88">
        <v>15</v>
      </c>
      <c r="Q337" s="88">
        <v>31</v>
      </c>
      <c r="R337">
        <f t="shared" si="138"/>
        <v>137</v>
      </c>
      <c r="S337" s="162">
        <f>VLOOKUP(C337,'Общие показания'!A:I,9,0)</f>
        <v>2.0037409553957994</v>
      </c>
      <c r="T337" s="73">
        <f>VLOOKUP(B337,'Общие показания'!$A$2:$S$795,19,0)</f>
        <v>0.88105462148812674</v>
      </c>
      <c r="U337" s="39">
        <f t="shared" si="151"/>
        <v>0.82231482554352431</v>
      </c>
      <c r="V337" s="39">
        <f t="shared" si="152"/>
        <v>0.6349545033065207</v>
      </c>
      <c r="W337" s="39">
        <f t="shared" si="153"/>
        <v>0.54647162654575443</v>
      </c>
      <c r="X337" s="39"/>
      <c r="Y337" s="39">
        <f t="shared" si="154"/>
        <v>0</v>
      </c>
      <c r="Z337" s="39"/>
      <c r="AA337" s="39"/>
      <c r="AB337" s="39"/>
      <c r="AC337" s="39"/>
      <c r="AD337" s="39"/>
      <c r="AE337" s="39">
        <f t="shared" si="139"/>
        <v>0</v>
      </c>
      <c r="AF337" s="39">
        <f t="shared" si="155"/>
        <v>0.27438290481641253</v>
      </c>
      <c r="AG337" s="39">
        <f t="shared" si="156"/>
        <v>0.60667171667171427</v>
      </c>
      <c r="AH337" s="39">
        <f t="shared" si="140"/>
        <v>0</v>
      </c>
      <c r="AJ337" s="39">
        <f t="shared" si="157"/>
        <v>0.90070932523904368</v>
      </c>
      <c r="AK337" s="39">
        <f t="shared" si="141"/>
        <v>0.36092562784540405</v>
      </c>
      <c r="AL337" s="39">
        <f t="shared" si="142"/>
        <v>0.5145558287100247</v>
      </c>
      <c r="AM337" s="39"/>
      <c r="AS337" s="39"/>
      <c r="AT337" s="39">
        <f t="shared" si="158"/>
        <v>0.21030008967536185</v>
      </c>
      <c r="AU337" s="39">
        <f t="shared" si="159"/>
        <v>0.67470836448265048</v>
      </c>
      <c r="AW337" s="38">
        <f t="shared" si="160"/>
        <v>4625.2171093946945</v>
      </c>
      <c r="AX337" s="38">
        <f t="shared" si="163"/>
        <v>2673.3007888589809</v>
      </c>
      <c r="AY337" s="38">
        <f t="shared" si="164"/>
        <v>2848.1796597904031</v>
      </c>
      <c r="AZ337" s="38">
        <f t="shared" si="143"/>
        <v>0</v>
      </c>
      <c r="BA337" s="38">
        <f t="shared" si="144"/>
        <v>0</v>
      </c>
      <c r="BB337" s="38">
        <f t="shared" si="145"/>
        <v>0</v>
      </c>
      <c r="BC337" s="38">
        <f t="shared" si="146"/>
        <v>0</v>
      </c>
      <c r="BD337" s="38">
        <f t="shared" si="147"/>
        <v>0</v>
      </c>
      <c r="BE337" s="38">
        <f t="shared" si="148"/>
        <v>0</v>
      </c>
      <c r="BF337" s="38">
        <f t="shared" si="149"/>
        <v>0</v>
      </c>
      <c r="BG337" s="38">
        <f t="shared" si="161"/>
        <v>1301.0636430939396</v>
      </c>
      <c r="BH337" s="38">
        <f t="shared" si="162"/>
        <v>3439.6854346475307</v>
      </c>
      <c r="BI337" s="61">
        <f t="shared" si="150"/>
        <v>14887.446635785547</v>
      </c>
    </row>
    <row r="338" spans="1:61" x14ac:dyDescent="0.3">
      <c r="A338" s="84" t="s">
        <v>1031</v>
      </c>
      <c r="B338" s="84" t="s">
        <v>1032</v>
      </c>
      <c r="C338" s="84" t="s">
        <v>1032</v>
      </c>
      <c r="D338" s="63">
        <f>VLOOKUP(B338,Площадь!$D$2:$E$795,2,0)</f>
        <v>40.700000000000003</v>
      </c>
      <c r="E338" s="72"/>
      <c r="F338" s="87">
        <v>31</v>
      </c>
      <c r="G338" s="87">
        <v>29</v>
      </c>
      <c r="H338" s="87">
        <v>31</v>
      </c>
      <c r="I338" s="87"/>
      <c r="J338" s="88"/>
      <c r="K338" s="88"/>
      <c r="L338" s="88"/>
      <c r="M338" s="88"/>
      <c r="N338" s="88"/>
      <c r="O338" s="88"/>
      <c r="P338" s="88">
        <v>15</v>
      </c>
      <c r="Q338" s="88">
        <v>31</v>
      </c>
      <c r="R338">
        <f t="shared" si="138"/>
        <v>137</v>
      </c>
      <c r="S338" s="162">
        <f>VLOOKUP(C338,'Общие показания'!A:I,9,0)</f>
        <v>1.3027517074218697</v>
      </c>
      <c r="T338" s="73">
        <f>VLOOKUP(B338,'Общие показания'!$A$2:$S$795,19,0)</f>
        <v>0.86299999999999955</v>
      </c>
      <c r="U338" s="39">
        <f t="shared" si="151"/>
        <v>0.53463599679906459</v>
      </c>
      <c r="V338" s="39">
        <f t="shared" si="152"/>
        <v>0.41282185758107659</v>
      </c>
      <c r="W338" s="39">
        <f t="shared" si="153"/>
        <v>0.35529385304172856</v>
      </c>
      <c r="X338" s="39"/>
      <c r="Y338" s="39">
        <f t="shared" si="154"/>
        <v>0</v>
      </c>
      <c r="Z338" s="39"/>
      <c r="AA338" s="39"/>
      <c r="AB338" s="39"/>
      <c r="AC338" s="39"/>
      <c r="AD338" s="39"/>
      <c r="AE338" s="39">
        <f t="shared" si="139"/>
        <v>0</v>
      </c>
      <c r="AF338" s="39">
        <f t="shared" si="155"/>
        <v>0.26876023470215116</v>
      </c>
      <c r="AG338" s="39">
        <f t="shared" si="156"/>
        <v>0.59423976529784839</v>
      </c>
      <c r="AH338" s="39">
        <f t="shared" si="140"/>
        <v>0</v>
      </c>
      <c r="AJ338" s="39">
        <f t="shared" si="157"/>
        <v>0.58560494468417057</v>
      </c>
      <c r="AK338" s="39">
        <f t="shared" si="141"/>
        <v>0.23465931395060616</v>
      </c>
      <c r="AL338" s="39">
        <f t="shared" si="142"/>
        <v>0.33454348607824291</v>
      </c>
      <c r="AM338" s="39"/>
      <c r="AS338" s="39"/>
      <c r="AT338" s="39">
        <f t="shared" si="158"/>
        <v>0.13672865255251163</v>
      </c>
      <c r="AU338" s="39">
        <f t="shared" si="159"/>
        <v>0.43866821780261783</v>
      </c>
      <c r="AW338" s="38">
        <f t="shared" si="160"/>
        <v>3007.1299736799374</v>
      </c>
      <c r="AX338" s="38">
        <f t="shared" si="163"/>
        <v>1738.0725576127879</v>
      </c>
      <c r="AY338" s="38">
        <f t="shared" si="164"/>
        <v>1851.7717596400867</v>
      </c>
      <c r="AZ338" s="38">
        <f t="shared" si="143"/>
        <v>0</v>
      </c>
      <c r="BA338" s="38">
        <f t="shared" si="144"/>
        <v>0</v>
      </c>
      <c r="BB338" s="38">
        <f t="shared" si="145"/>
        <v>0</v>
      </c>
      <c r="BC338" s="38">
        <f t="shared" si="146"/>
        <v>0</v>
      </c>
      <c r="BD338" s="38">
        <f t="shared" si="147"/>
        <v>0</v>
      </c>
      <c r="BE338" s="38">
        <f t="shared" si="148"/>
        <v>0</v>
      </c>
      <c r="BF338" s="38">
        <f t="shared" si="149"/>
        <v>0</v>
      </c>
      <c r="BG338" s="38">
        <f t="shared" si="161"/>
        <v>1088.4781493909268</v>
      </c>
      <c r="BH338" s="38">
        <f t="shared" si="162"/>
        <v>2772.6968735155674</v>
      </c>
      <c r="BI338" s="61">
        <f t="shared" si="150"/>
        <v>10458.149313839307</v>
      </c>
    </row>
    <row r="339" spans="1:61" x14ac:dyDescent="0.3">
      <c r="A339" s="84" t="s">
        <v>1461</v>
      </c>
      <c r="B339" s="84" t="s">
        <v>429</v>
      </c>
      <c r="C339" s="84" t="s">
        <v>429</v>
      </c>
      <c r="D339" s="63">
        <f>VLOOKUP(B339,Площадь!$D$2:$E$795,2,0)</f>
        <v>60.6</v>
      </c>
      <c r="E339" s="72"/>
      <c r="F339" s="87">
        <v>31</v>
      </c>
      <c r="G339" s="87">
        <v>29</v>
      </c>
      <c r="H339" s="87">
        <v>31</v>
      </c>
      <c r="I339" s="87"/>
      <c r="J339" s="88"/>
      <c r="K339" s="88"/>
      <c r="L339" s="88"/>
      <c r="M339" s="88"/>
      <c r="N339" s="88"/>
      <c r="O339" s="88"/>
      <c r="P339" s="88">
        <v>15</v>
      </c>
      <c r="Q339" s="88">
        <v>31</v>
      </c>
      <c r="R339">
        <f t="shared" si="138"/>
        <v>137</v>
      </c>
      <c r="S339" s="162">
        <f>VLOOKUP(C339,'Общие показания'!A:I,9,0)</f>
        <v>1.8699999999999992</v>
      </c>
      <c r="T339" s="73">
        <f>VLOOKUP(B339,'Общие показания'!$A$2:$S$795,19,0)</f>
        <v>0.83000000000000007</v>
      </c>
      <c r="U339" s="39">
        <f t="shared" si="151"/>
        <v>0.76742890323497026</v>
      </c>
      <c r="V339" s="39">
        <f t="shared" si="152"/>
        <v>0.59257406402049251</v>
      </c>
      <c r="W339" s="39">
        <f t="shared" si="153"/>
        <v>0.50999703274453645</v>
      </c>
      <c r="X339" s="39"/>
      <c r="Y339" s="39">
        <f t="shared" si="154"/>
        <v>0</v>
      </c>
      <c r="Z339" s="39"/>
      <c r="AA339" s="39"/>
      <c r="AB339" s="39"/>
      <c r="AC339" s="39"/>
      <c r="AD339" s="39"/>
      <c r="AE339" s="39">
        <f t="shared" si="139"/>
        <v>0</v>
      </c>
      <c r="AF339" s="39">
        <f t="shared" si="155"/>
        <v>0.25848319212373766</v>
      </c>
      <c r="AG339" s="39">
        <f t="shared" si="156"/>
        <v>0.57151680787626247</v>
      </c>
      <c r="AH339" s="39">
        <f t="shared" si="140"/>
        <v>0</v>
      </c>
      <c r="AJ339" s="39">
        <f t="shared" si="157"/>
        <v>0.87193266948060777</v>
      </c>
      <c r="AK339" s="39">
        <f t="shared" si="141"/>
        <v>0.34939445762670102</v>
      </c>
      <c r="AL339" s="39">
        <f t="shared" si="142"/>
        <v>0.49811634536465649</v>
      </c>
      <c r="AM339" s="39"/>
      <c r="AS339" s="39"/>
      <c r="AT339" s="39">
        <f t="shared" si="158"/>
        <v>0.20358123697007874</v>
      </c>
      <c r="AU339" s="39">
        <f t="shared" si="159"/>
        <v>0.65315218670365205</v>
      </c>
      <c r="AW339" s="38">
        <f t="shared" si="160"/>
        <v>4400.6366313347899</v>
      </c>
      <c r="AX339" s="38">
        <f t="shared" si="163"/>
        <v>2528.5826207688606</v>
      </c>
      <c r="AY339" s="38">
        <f t="shared" si="164"/>
        <v>2706.1392276611932</v>
      </c>
      <c r="AZ339" s="38">
        <f t="shared" si="143"/>
        <v>0</v>
      </c>
      <c r="BA339" s="38">
        <f t="shared" si="144"/>
        <v>0</v>
      </c>
      <c r="BB339" s="38">
        <f t="shared" si="145"/>
        <v>0</v>
      </c>
      <c r="BC339" s="38">
        <f t="shared" si="146"/>
        <v>0</v>
      </c>
      <c r="BD339" s="38">
        <f t="shared" si="147"/>
        <v>0</v>
      </c>
      <c r="BE339" s="38">
        <f t="shared" si="148"/>
        <v>0</v>
      </c>
      <c r="BF339" s="38">
        <f t="shared" si="149"/>
        <v>0</v>
      </c>
      <c r="BG339" s="38">
        <f t="shared" si="161"/>
        <v>1240.3472708822771</v>
      </c>
      <c r="BH339" s="38">
        <f t="shared" si="162"/>
        <v>3287.4524622905396</v>
      </c>
      <c r="BI339" s="61">
        <f t="shared" si="150"/>
        <v>14163.15821293766</v>
      </c>
    </row>
    <row r="340" spans="1:61" x14ac:dyDescent="0.3">
      <c r="A340" s="84" t="s">
        <v>1644</v>
      </c>
      <c r="B340" s="84" t="s">
        <v>1645</v>
      </c>
      <c r="C340" s="84" t="s">
        <v>1645</v>
      </c>
      <c r="D340" s="63">
        <f>VLOOKUP(B340,Площадь!$D$2:$E$795,2,0)</f>
        <v>62.5</v>
      </c>
      <c r="E340" s="72"/>
      <c r="F340" s="87">
        <v>31</v>
      </c>
      <c r="G340" s="87">
        <v>29</v>
      </c>
      <c r="H340" s="87">
        <v>31</v>
      </c>
      <c r="I340" s="87"/>
      <c r="J340" s="88"/>
      <c r="K340" s="88"/>
      <c r="L340" s="88"/>
      <c r="M340" s="88"/>
      <c r="N340" s="88"/>
      <c r="O340" s="88"/>
      <c r="P340" s="88">
        <v>15</v>
      </c>
      <c r="Q340" s="88">
        <v>31</v>
      </c>
      <c r="R340">
        <f t="shared" si="138"/>
        <v>137</v>
      </c>
      <c r="S340" s="162">
        <f>VLOOKUP(C340,'Общие показания'!A:I,9,0)</f>
        <v>2.0005400912497997</v>
      </c>
      <c r="T340" s="73">
        <f>VLOOKUP(B340,'Общие показания'!$A$2:$S$795,19,0)</f>
        <v>0.87964718599054192</v>
      </c>
      <c r="U340" s="39">
        <f t="shared" si="151"/>
        <v>0.82100122358578698</v>
      </c>
      <c r="V340" s="39">
        <f t="shared" si="152"/>
        <v>0.63394019898813969</v>
      </c>
      <c r="W340" s="39">
        <f t="shared" si="153"/>
        <v>0.54559866867587303</v>
      </c>
      <c r="X340" s="39"/>
      <c r="Y340" s="39">
        <f t="shared" si="154"/>
        <v>0</v>
      </c>
      <c r="Z340" s="39"/>
      <c r="AA340" s="39"/>
      <c r="AB340" s="39"/>
      <c r="AC340" s="39"/>
      <c r="AD340" s="39"/>
      <c r="AE340" s="39">
        <f t="shared" si="139"/>
        <v>0</v>
      </c>
      <c r="AF340" s="39">
        <f t="shared" si="155"/>
        <v>0.27394459346686556</v>
      </c>
      <c r="AG340" s="39">
        <f t="shared" si="156"/>
        <v>0.60570259252367642</v>
      </c>
      <c r="AH340" s="39">
        <f t="shared" si="140"/>
        <v>0</v>
      </c>
      <c r="AJ340" s="39">
        <f t="shared" si="157"/>
        <v>0.89927049245112189</v>
      </c>
      <c r="AK340" s="39">
        <f t="shared" si="141"/>
        <v>0.36034906933446886</v>
      </c>
      <c r="AL340" s="39">
        <f t="shared" si="142"/>
        <v>0.51373385454275622</v>
      </c>
      <c r="AM340" s="39"/>
      <c r="AS340" s="39"/>
      <c r="AT340" s="39">
        <f t="shared" si="158"/>
        <v>0.20996414704009769</v>
      </c>
      <c r="AU340" s="39">
        <f t="shared" si="159"/>
        <v>0.67363055559370055</v>
      </c>
      <c r="AW340" s="38">
        <f t="shared" si="160"/>
        <v>4617.8285836608366</v>
      </c>
      <c r="AX340" s="38">
        <f t="shared" si="163"/>
        <v>2669.0303403144776</v>
      </c>
      <c r="AY340" s="38">
        <f t="shared" si="164"/>
        <v>2843.6298520271598</v>
      </c>
      <c r="AZ340" s="38">
        <f t="shared" si="143"/>
        <v>0</v>
      </c>
      <c r="BA340" s="38">
        <f t="shared" si="144"/>
        <v>0</v>
      </c>
      <c r="BB340" s="38">
        <f t="shared" si="145"/>
        <v>0</v>
      </c>
      <c r="BC340" s="38">
        <f t="shared" si="146"/>
        <v>0</v>
      </c>
      <c r="BD340" s="38">
        <f t="shared" si="147"/>
        <v>0</v>
      </c>
      <c r="BE340" s="38">
        <f t="shared" si="148"/>
        <v>0</v>
      </c>
      <c r="BF340" s="38">
        <f t="shared" si="149"/>
        <v>0</v>
      </c>
      <c r="BG340" s="38">
        <f t="shared" si="161"/>
        <v>1298.9852666672718</v>
      </c>
      <c r="BH340" s="38">
        <f t="shared" si="162"/>
        <v>3434.1907294803618</v>
      </c>
      <c r="BI340" s="61">
        <f t="shared" si="150"/>
        <v>14863.664772150109</v>
      </c>
    </row>
    <row r="341" spans="1:61" x14ac:dyDescent="0.3">
      <c r="A341" s="84" t="s">
        <v>1544</v>
      </c>
      <c r="B341" s="84" t="s">
        <v>411</v>
      </c>
      <c r="C341" s="84" t="s">
        <v>411</v>
      </c>
      <c r="D341" s="63">
        <f>VLOOKUP(B341,Площадь!$D$2:$E$795,2,0)</f>
        <v>32</v>
      </c>
      <c r="E341" s="72"/>
      <c r="F341" s="87">
        <v>31</v>
      </c>
      <c r="G341" s="87">
        <v>29</v>
      </c>
      <c r="H341" s="87">
        <v>31</v>
      </c>
      <c r="I341" s="87"/>
      <c r="J341" s="88"/>
      <c r="K341" s="88"/>
      <c r="L341" s="88"/>
      <c r="M341" s="88"/>
      <c r="N341" s="88"/>
      <c r="O341" s="88"/>
      <c r="P341" s="88">
        <v>15</v>
      </c>
      <c r="Q341" s="88">
        <v>31</v>
      </c>
      <c r="R341">
        <f t="shared" si="138"/>
        <v>137</v>
      </c>
      <c r="S341" s="162">
        <f>VLOOKUP(C341,'Общие показания'!A:I,9,0)</f>
        <v>0</v>
      </c>
      <c r="T341" s="73">
        <f>VLOOKUP(B341,'Общие показания'!$A$2:$S$795,19,0)</f>
        <v>0.45037935922715744</v>
      </c>
      <c r="U341" s="39">
        <f t="shared" si="151"/>
        <v>0</v>
      </c>
      <c r="V341" s="39">
        <f t="shared" si="152"/>
        <v>0</v>
      </c>
      <c r="W341" s="39">
        <f t="shared" si="153"/>
        <v>0</v>
      </c>
      <c r="X341" s="39"/>
      <c r="Y341" s="39">
        <f t="shared" si="154"/>
        <v>0</v>
      </c>
      <c r="Z341" s="39"/>
      <c r="AA341" s="39"/>
      <c r="AB341" s="39"/>
      <c r="AC341" s="39"/>
      <c r="AD341" s="39"/>
      <c r="AE341" s="39">
        <f t="shared" si="139"/>
        <v>0</v>
      </c>
      <c r="AF341" s="39">
        <f t="shared" si="155"/>
        <v>0.14025963185503518</v>
      </c>
      <c r="AG341" s="39">
        <f t="shared" si="156"/>
        <v>0.31011972737212229</v>
      </c>
      <c r="AH341" s="39">
        <f t="shared" si="140"/>
        <v>0</v>
      </c>
      <c r="AJ341" s="39">
        <f t="shared" si="157"/>
        <v>0.46042649213497439</v>
      </c>
      <c r="AK341" s="39">
        <f t="shared" si="141"/>
        <v>0.18449872349924806</v>
      </c>
      <c r="AL341" s="39">
        <f t="shared" si="142"/>
        <v>0.26303173352589121</v>
      </c>
      <c r="AM341" s="39"/>
      <c r="AS341" s="39"/>
      <c r="AT341" s="39">
        <f t="shared" si="158"/>
        <v>0.10750164328453002</v>
      </c>
      <c r="AU341" s="39">
        <f t="shared" si="159"/>
        <v>0.34489884446397467</v>
      </c>
      <c r="AW341" s="38">
        <f t="shared" si="160"/>
        <v>1235.9504584274398</v>
      </c>
      <c r="AX341" s="38">
        <f t="shared" si="163"/>
        <v>495.26099341244156</v>
      </c>
      <c r="AY341" s="38">
        <f t="shared" si="164"/>
        <v>706.07186420756136</v>
      </c>
      <c r="AZ341" s="38">
        <f t="shared" si="143"/>
        <v>0</v>
      </c>
      <c r="BA341" s="38">
        <f t="shared" si="144"/>
        <v>0</v>
      </c>
      <c r="BB341" s="38">
        <f t="shared" si="145"/>
        <v>0</v>
      </c>
      <c r="BC341" s="38">
        <f t="shared" si="146"/>
        <v>0</v>
      </c>
      <c r="BD341" s="38">
        <f t="shared" si="147"/>
        <v>0</v>
      </c>
      <c r="BE341" s="38">
        <f t="shared" si="148"/>
        <v>0</v>
      </c>
      <c r="BF341" s="38">
        <f t="shared" si="149"/>
        <v>0</v>
      </c>
      <c r="BG341" s="38">
        <f t="shared" si="161"/>
        <v>665.08045653364331</v>
      </c>
      <c r="BH341" s="38">
        <f t="shared" si="162"/>
        <v>1758.3056534939456</v>
      </c>
      <c r="BI341" s="61">
        <f t="shared" si="150"/>
        <v>4860.6694260750319</v>
      </c>
    </row>
    <row r="342" spans="1:61" x14ac:dyDescent="0.3">
      <c r="A342" s="84" t="s">
        <v>778</v>
      </c>
      <c r="B342" s="84" t="s">
        <v>779</v>
      </c>
      <c r="C342" s="84" t="s">
        <v>779</v>
      </c>
      <c r="D342" s="63">
        <f>VLOOKUP(B342,Площадь!$D$2:$E$795,2,0)</f>
        <v>78.400000000000006</v>
      </c>
      <c r="E342" s="72"/>
      <c r="F342" s="87">
        <v>31</v>
      </c>
      <c r="G342" s="87">
        <v>29</v>
      </c>
      <c r="H342" s="87">
        <v>31</v>
      </c>
      <c r="I342" s="87"/>
      <c r="J342" s="88"/>
      <c r="K342" s="88"/>
      <c r="L342" s="88"/>
      <c r="M342" s="88"/>
      <c r="N342" s="88"/>
      <c r="O342" s="88"/>
      <c r="P342" s="88">
        <v>15</v>
      </c>
      <c r="Q342" s="88">
        <v>31</v>
      </c>
      <c r="R342">
        <f t="shared" si="138"/>
        <v>137</v>
      </c>
      <c r="S342" s="162">
        <f>VLOOKUP(C342,'Общие показания'!A:I,9,0)</f>
        <v>2.3199999999999967</v>
      </c>
      <c r="T342" s="73">
        <f>VLOOKUP(B342,'Общие показания'!$A$2:$S$795,19,0)</f>
        <v>1.3900000000000006</v>
      </c>
      <c r="U342" s="39">
        <f t="shared" si="151"/>
        <v>0.95210430775675359</v>
      </c>
      <c r="V342" s="39">
        <f t="shared" si="152"/>
        <v>0.73517210081686701</v>
      </c>
      <c r="W342" s="39">
        <f t="shared" si="153"/>
        <v>0.63272359142637624</v>
      </c>
      <c r="X342" s="39"/>
      <c r="Y342" s="39">
        <f t="shared" si="154"/>
        <v>0</v>
      </c>
      <c r="Z342" s="39"/>
      <c r="AA342" s="39"/>
      <c r="AB342" s="39"/>
      <c r="AC342" s="39"/>
      <c r="AD342" s="39"/>
      <c r="AE342" s="39">
        <f t="shared" si="139"/>
        <v>0</v>
      </c>
      <c r="AF342" s="39">
        <f t="shared" si="155"/>
        <v>0.43288149042409091</v>
      </c>
      <c r="AG342" s="39">
        <f t="shared" si="156"/>
        <v>0.95711850957590972</v>
      </c>
      <c r="AH342" s="39">
        <f t="shared" si="140"/>
        <v>0</v>
      </c>
      <c r="AJ342" s="39">
        <f t="shared" si="157"/>
        <v>1.1280449057306874</v>
      </c>
      <c r="AK342" s="39">
        <f t="shared" si="141"/>
        <v>0.45202187257315779</v>
      </c>
      <c r="AL342" s="39">
        <f t="shared" si="142"/>
        <v>0.64442774713843354</v>
      </c>
      <c r="AM342" s="39"/>
      <c r="AS342" s="39"/>
      <c r="AT342" s="39">
        <f t="shared" si="158"/>
        <v>0.26337902604709856</v>
      </c>
      <c r="AU342" s="39">
        <f t="shared" si="159"/>
        <v>0.84500216893673796</v>
      </c>
      <c r="AW342" s="38">
        <f t="shared" si="160"/>
        <v>5583.8693427171474</v>
      </c>
      <c r="AX342" s="38">
        <f t="shared" si="163"/>
        <v>3186.8560144092471</v>
      </c>
      <c r="AY342" s="38">
        <f t="shared" si="164"/>
        <v>3428.3339671898334</v>
      </c>
      <c r="AZ342" s="38">
        <f t="shared" si="143"/>
        <v>0</v>
      </c>
      <c r="BA342" s="38">
        <f t="shared" si="144"/>
        <v>0</v>
      </c>
      <c r="BB342" s="38">
        <f t="shared" si="145"/>
        <v>0</v>
      </c>
      <c r="BC342" s="38">
        <f t="shared" si="146"/>
        <v>0</v>
      </c>
      <c r="BD342" s="38">
        <f t="shared" si="147"/>
        <v>0</v>
      </c>
      <c r="BE342" s="38">
        <f t="shared" si="148"/>
        <v>0</v>
      </c>
      <c r="BF342" s="38">
        <f t="shared" si="149"/>
        <v>0</v>
      </c>
      <c r="BG342" s="38">
        <f t="shared" si="161"/>
        <v>1869.0138799946023</v>
      </c>
      <c r="BH342" s="38">
        <f t="shared" si="162"/>
        <v>4837.5406645722114</v>
      </c>
      <c r="BI342" s="61">
        <f t="shared" si="150"/>
        <v>18905.61386888304</v>
      </c>
    </row>
    <row r="343" spans="1:61" x14ac:dyDescent="0.3">
      <c r="A343" s="84" t="s">
        <v>2514</v>
      </c>
      <c r="B343" s="84" t="s">
        <v>2515</v>
      </c>
      <c r="C343" s="84" t="s">
        <v>2515</v>
      </c>
      <c r="D343" s="63">
        <f>VLOOKUP(B343,Площадь!$D$2:$E$795,2,0)</f>
        <v>51.1</v>
      </c>
      <c r="E343" s="72"/>
      <c r="F343" s="87">
        <v>31</v>
      </c>
      <c r="G343" s="87">
        <v>29</v>
      </c>
      <c r="H343" s="87">
        <v>31</v>
      </c>
      <c r="I343" s="87"/>
      <c r="J343" s="88"/>
      <c r="K343" s="88"/>
      <c r="L343" s="88"/>
      <c r="M343" s="88"/>
      <c r="N343" s="88"/>
      <c r="O343" s="88"/>
      <c r="P343" s="88">
        <v>15</v>
      </c>
      <c r="Q343" s="88">
        <v>31</v>
      </c>
      <c r="R343">
        <f t="shared" si="138"/>
        <v>137</v>
      </c>
      <c r="S343" s="162">
        <f>VLOOKUP(C343,'Общие показания'!A:I,9,0)</f>
        <v>2.2289999999999992</v>
      </c>
      <c r="T343" s="73">
        <f>VLOOKUP(B343,'Общие показания'!$A$2:$S$795,19,0)</f>
        <v>3.9999999999999147E-2</v>
      </c>
      <c r="U343" s="39">
        <f t="shared" si="151"/>
        <v>0.91475883706457151</v>
      </c>
      <c r="V343" s="39">
        <f t="shared" si="152"/>
        <v>0.70633560893137848</v>
      </c>
      <c r="W343" s="39">
        <f t="shared" si="153"/>
        <v>0.60790555400404911</v>
      </c>
      <c r="X343" s="39"/>
      <c r="Y343" s="39">
        <f t="shared" si="154"/>
        <v>0</v>
      </c>
      <c r="Z343" s="39"/>
      <c r="AA343" s="39"/>
      <c r="AB343" s="39"/>
      <c r="AC343" s="39"/>
      <c r="AD343" s="39"/>
      <c r="AE343" s="39">
        <f t="shared" si="139"/>
        <v>0</v>
      </c>
      <c r="AF343" s="39">
        <f t="shared" si="155"/>
        <v>1.2457021307167814E-2</v>
      </c>
      <c r="AG343" s="39">
        <f t="shared" si="156"/>
        <v>2.7542978692831337E-2</v>
      </c>
      <c r="AH343" s="39">
        <f t="shared" si="140"/>
        <v>0</v>
      </c>
      <c r="AJ343" s="39">
        <f t="shared" si="157"/>
        <v>0.73524355462803725</v>
      </c>
      <c r="AK343" s="39">
        <f t="shared" si="141"/>
        <v>0.29462139908786178</v>
      </c>
      <c r="AL343" s="39">
        <f t="shared" si="142"/>
        <v>0.42002879947415755</v>
      </c>
      <c r="AM343" s="39"/>
      <c r="AS343" s="39"/>
      <c r="AT343" s="39">
        <f t="shared" si="158"/>
        <v>0.17166668661998388</v>
      </c>
      <c r="AU343" s="39">
        <f t="shared" si="159"/>
        <v>0.55076034225340953</v>
      </c>
      <c r="AW343" s="38">
        <f t="shared" si="160"/>
        <v>4429.2004201639711</v>
      </c>
      <c r="AX343" s="38">
        <f t="shared" si="163"/>
        <v>2686.9289540465279</v>
      </c>
      <c r="AY343" s="38">
        <f t="shared" si="164"/>
        <v>2759.345861102759</v>
      </c>
      <c r="AZ343" s="38">
        <f t="shared" si="143"/>
        <v>0</v>
      </c>
      <c r="BA343" s="38">
        <f t="shared" si="144"/>
        <v>0</v>
      </c>
      <c r="BB343" s="38">
        <f t="shared" si="145"/>
        <v>0</v>
      </c>
      <c r="BC343" s="38">
        <f t="shared" si="146"/>
        <v>0</v>
      </c>
      <c r="BD343" s="38">
        <f t="shared" si="147"/>
        <v>0</v>
      </c>
      <c r="BE343" s="38">
        <f t="shared" si="148"/>
        <v>0</v>
      </c>
      <c r="BF343" s="38">
        <f t="shared" si="149"/>
        <v>0</v>
      </c>
      <c r="BG343" s="38">
        <f t="shared" si="161"/>
        <v>494.25431661132893</v>
      </c>
      <c r="BH343" s="38">
        <f t="shared" si="162"/>
        <v>1552.3743026152511</v>
      </c>
      <c r="BI343" s="61">
        <f t="shared" si="150"/>
        <v>11922.103854539837</v>
      </c>
    </row>
    <row r="344" spans="1:61" x14ac:dyDescent="0.3">
      <c r="A344" s="84" t="s">
        <v>2227</v>
      </c>
      <c r="B344" s="84" t="s">
        <v>478</v>
      </c>
      <c r="C344" s="84" t="s">
        <v>478</v>
      </c>
      <c r="D344" s="63">
        <f>VLOOKUP(B344,Площадь!$D$2:$E$795,2,0)</f>
        <v>61.7</v>
      </c>
      <c r="E344" s="72"/>
      <c r="F344" s="87">
        <v>31</v>
      </c>
      <c r="G344" s="87">
        <v>29</v>
      </c>
      <c r="H344" s="87">
        <v>31</v>
      </c>
      <c r="I344" s="87"/>
      <c r="J344" s="88"/>
      <c r="K344" s="88"/>
      <c r="L344" s="88"/>
      <c r="M344" s="88"/>
      <c r="N344" s="88"/>
      <c r="O344" s="88"/>
      <c r="P344" s="88">
        <v>15</v>
      </c>
      <c r="Q344" s="88">
        <v>31</v>
      </c>
      <c r="R344">
        <f t="shared" si="138"/>
        <v>137</v>
      </c>
      <c r="S344" s="162">
        <f>VLOOKUP(C344,'Общие показания'!A:I,9,0)</f>
        <v>1.9749331780818022</v>
      </c>
      <c r="T344" s="73">
        <f>VLOOKUP(B344,'Общие показания'!$A$2:$S$795,19,0)</f>
        <v>0.6980000000000004</v>
      </c>
      <c r="U344" s="39">
        <f t="shared" si="151"/>
        <v>0.81049240792388888</v>
      </c>
      <c r="V344" s="39">
        <f t="shared" si="152"/>
        <v>0.6258257644410915</v>
      </c>
      <c r="W344" s="39">
        <f t="shared" si="153"/>
        <v>0.53861500571682186</v>
      </c>
      <c r="X344" s="39"/>
      <c r="Y344" s="39">
        <f t="shared" si="154"/>
        <v>0</v>
      </c>
      <c r="Z344" s="39"/>
      <c r="AA344" s="39"/>
      <c r="AB344" s="39"/>
      <c r="AC344" s="39"/>
      <c r="AD344" s="39"/>
      <c r="AE344" s="39">
        <f t="shared" si="139"/>
        <v>0</v>
      </c>
      <c r="AF344" s="39">
        <f t="shared" si="155"/>
        <v>0.21737502181008311</v>
      </c>
      <c r="AG344" s="39">
        <f t="shared" si="156"/>
        <v>0.48062497818991734</v>
      </c>
      <c r="AH344" s="39">
        <f t="shared" si="140"/>
        <v>0</v>
      </c>
      <c r="AJ344" s="39">
        <f t="shared" si="157"/>
        <v>0.88775983014774751</v>
      </c>
      <c r="AK344" s="39">
        <f t="shared" si="141"/>
        <v>0.35573660124698769</v>
      </c>
      <c r="AL344" s="39">
        <f t="shared" si="142"/>
        <v>0.50715806120460905</v>
      </c>
      <c r="AM344" s="39"/>
      <c r="AS344" s="39"/>
      <c r="AT344" s="39">
        <f t="shared" si="158"/>
        <v>0.20727660595798444</v>
      </c>
      <c r="AU344" s="39">
        <f t="shared" si="159"/>
        <v>0.66500808448210125</v>
      </c>
      <c r="AW344" s="38">
        <f t="shared" si="160"/>
        <v>4558.7203777899776</v>
      </c>
      <c r="AX344" s="38">
        <f t="shared" si="163"/>
        <v>2634.8667519584524</v>
      </c>
      <c r="AY344" s="38">
        <f t="shared" si="164"/>
        <v>2807.2313899212122</v>
      </c>
      <c r="AZ344" s="38">
        <f t="shared" si="143"/>
        <v>0</v>
      </c>
      <c r="BA344" s="38">
        <f t="shared" si="144"/>
        <v>0</v>
      </c>
      <c r="BB344" s="38">
        <f t="shared" si="145"/>
        <v>0</v>
      </c>
      <c r="BC344" s="38">
        <f t="shared" si="146"/>
        <v>0</v>
      </c>
      <c r="BD344" s="38">
        <f t="shared" si="147"/>
        <v>0</v>
      </c>
      <c r="BE344" s="38">
        <f t="shared" si="148"/>
        <v>0</v>
      </c>
      <c r="BF344" s="38">
        <f t="shared" si="149"/>
        <v>0</v>
      </c>
      <c r="BG344" s="38">
        <f t="shared" si="161"/>
        <v>1139.9178435154897</v>
      </c>
      <c r="BH344" s="38">
        <f t="shared" si="162"/>
        <v>3075.2915681142599</v>
      </c>
      <c r="BI344" s="61">
        <f t="shared" si="150"/>
        <v>14216.027931299393</v>
      </c>
    </row>
    <row r="345" spans="1:61" x14ac:dyDescent="0.3">
      <c r="A345" s="84" t="s">
        <v>1070</v>
      </c>
      <c r="B345" s="84" t="s">
        <v>451</v>
      </c>
      <c r="C345" s="84" t="s">
        <v>451</v>
      </c>
      <c r="D345" s="63">
        <f>VLOOKUP(B345,Площадь!$D$2:$E$795,2,0)</f>
        <v>39.1</v>
      </c>
      <c r="E345" s="72"/>
      <c r="F345" s="87">
        <v>31</v>
      </c>
      <c r="G345" s="87">
        <v>29</v>
      </c>
      <c r="H345" s="87">
        <v>31</v>
      </c>
      <c r="I345" s="87"/>
      <c r="J345" s="88"/>
      <c r="K345" s="88"/>
      <c r="L345" s="88"/>
      <c r="M345" s="88"/>
      <c r="N345" s="88"/>
      <c r="O345" s="88"/>
      <c r="P345" s="88">
        <v>15</v>
      </c>
      <c r="Q345" s="88">
        <v>31</v>
      </c>
      <c r="R345">
        <f t="shared" si="138"/>
        <v>137</v>
      </c>
      <c r="S345" s="162">
        <f>VLOOKUP(C345,'Общие показания'!A:I,9,0)</f>
        <v>1.2515378810858748</v>
      </c>
      <c r="T345" s="73">
        <f>VLOOKUP(B345,'Общие показания'!$A$2:$S$795,19,0)</f>
        <v>0.98900000000000077</v>
      </c>
      <c r="U345" s="39">
        <f t="shared" si="151"/>
        <v>0.5136183654752684</v>
      </c>
      <c r="V345" s="39">
        <f t="shared" si="152"/>
        <v>0.39659298848698021</v>
      </c>
      <c r="W345" s="39">
        <f t="shared" si="153"/>
        <v>0.34132652712362621</v>
      </c>
      <c r="X345" s="39"/>
      <c r="Y345" s="39">
        <f t="shared" si="154"/>
        <v>0</v>
      </c>
      <c r="Z345" s="39"/>
      <c r="AA345" s="39"/>
      <c r="AB345" s="39"/>
      <c r="AC345" s="39"/>
      <c r="AD345" s="39"/>
      <c r="AE345" s="39">
        <f t="shared" si="139"/>
        <v>0</v>
      </c>
      <c r="AF345" s="39">
        <f t="shared" si="155"/>
        <v>0.307999851819731</v>
      </c>
      <c r="AG345" s="39">
        <f t="shared" si="156"/>
        <v>0.68100014818026988</v>
      </c>
      <c r="AH345" s="39">
        <f t="shared" si="140"/>
        <v>0</v>
      </c>
      <c r="AJ345" s="39">
        <f t="shared" si="157"/>
        <v>0.5625836200774218</v>
      </c>
      <c r="AK345" s="39">
        <f t="shared" si="141"/>
        <v>0.22543437777564374</v>
      </c>
      <c r="AL345" s="39">
        <f t="shared" si="142"/>
        <v>0.32139189940194834</v>
      </c>
      <c r="AM345" s="39"/>
      <c r="AS345" s="39"/>
      <c r="AT345" s="39">
        <f t="shared" si="158"/>
        <v>0.13135357038828513</v>
      </c>
      <c r="AU345" s="39">
        <f t="shared" si="159"/>
        <v>0.42142327557941905</v>
      </c>
      <c r="AW345" s="38">
        <f t="shared" si="160"/>
        <v>2888.91356193822</v>
      </c>
      <c r="AX345" s="38">
        <f t="shared" si="163"/>
        <v>1669.7453809007372</v>
      </c>
      <c r="AY345" s="38">
        <f t="shared" si="164"/>
        <v>1778.9748354281915</v>
      </c>
      <c r="AZ345" s="38">
        <f t="shared" si="143"/>
        <v>0</v>
      </c>
      <c r="BA345" s="38">
        <f t="shared" si="144"/>
        <v>0</v>
      </c>
      <c r="BB345" s="38">
        <f t="shared" si="145"/>
        <v>0</v>
      </c>
      <c r="BC345" s="38">
        <f t="shared" si="146"/>
        <v>0</v>
      </c>
      <c r="BD345" s="38">
        <f t="shared" si="147"/>
        <v>0</v>
      </c>
      <c r="BE345" s="38">
        <f t="shared" si="148"/>
        <v>0</v>
      </c>
      <c r="BF345" s="38">
        <f t="shared" si="149"/>
        <v>0</v>
      </c>
      <c r="BG345" s="38">
        <f t="shared" si="161"/>
        <v>1179.38275243831</v>
      </c>
      <c r="BH345" s="38">
        <f t="shared" si="162"/>
        <v>2959.3013418035589</v>
      </c>
      <c r="BI345" s="61">
        <f t="shared" si="150"/>
        <v>10476.317872509018</v>
      </c>
    </row>
    <row r="346" spans="1:61" x14ac:dyDescent="0.3">
      <c r="A346" s="194" t="s">
        <v>795</v>
      </c>
      <c r="B346" s="194" t="s">
        <v>796</v>
      </c>
      <c r="C346" s="194" t="s">
        <v>796</v>
      </c>
      <c r="D346" s="195">
        <f>VLOOKUP(B346,Площадь!$D$2:$E$795,2,0)</f>
        <v>72.7</v>
      </c>
      <c r="E346" s="196"/>
      <c r="F346" s="87">
        <v>31</v>
      </c>
      <c r="G346" s="87">
        <v>29</v>
      </c>
      <c r="H346" s="87">
        <v>31</v>
      </c>
      <c r="I346" s="87"/>
      <c r="J346" s="88"/>
      <c r="K346" s="88"/>
      <c r="L346" s="88"/>
      <c r="M346" s="88"/>
      <c r="N346" s="88"/>
      <c r="O346" s="88"/>
      <c r="P346" s="88"/>
      <c r="Q346" s="88"/>
      <c r="R346">
        <f t="shared" si="138"/>
        <v>91</v>
      </c>
      <c r="S346" s="162">
        <f>VLOOKUP(C346,'Общие показания'!A:I,9,0)</f>
        <v>2.3270282341417672</v>
      </c>
      <c r="T346" s="73">
        <f>VLOOKUP(B346,'Общие показания'!$A$2:$S$795,19,0)</f>
        <v>1.9390000000000001</v>
      </c>
      <c r="U346" s="39">
        <f t="shared" si="151"/>
        <v>0.95498862327498746</v>
      </c>
      <c r="V346" s="39">
        <f t="shared" si="152"/>
        <v>0.73739923946300412</v>
      </c>
      <c r="W346" s="39">
        <f t="shared" si="153"/>
        <v>0.6346403714037756</v>
      </c>
      <c r="X346" s="39"/>
      <c r="Y346" s="39">
        <f t="shared" si="154"/>
        <v>0</v>
      </c>
      <c r="Z346" s="39"/>
      <c r="AA346" s="39"/>
      <c r="AB346" s="39"/>
      <c r="AC346" s="39"/>
      <c r="AD346" s="39"/>
      <c r="AE346" s="39">
        <f t="shared" si="139"/>
        <v>0</v>
      </c>
      <c r="AF346" s="39">
        <f t="shared" si="155"/>
        <v>0</v>
      </c>
      <c r="AG346" s="39">
        <f t="shared" si="156"/>
        <v>0</v>
      </c>
      <c r="AH346" s="39">
        <f t="shared" si="140"/>
        <v>1.9390000000000001</v>
      </c>
      <c r="AJ346" s="39">
        <f t="shared" si="157"/>
        <v>1.046031436819145</v>
      </c>
      <c r="AK346" s="39">
        <f t="shared" si="141"/>
        <v>0.41915803744985419</v>
      </c>
      <c r="AL346" s="39">
        <f t="shared" si="142"/>
        <v>0.59757521960413407</v>
      </c>
      <c r="AM346" s="39"/>
      <c r="AS346" s="39"/>
      <c r="AT346" s="39">
        <f t="shared" si="158"/>
        <v>0</v>
      </c>
      <c r="AU346" s="39">
        <f t="shared" si="159"/>
        <v>0</v>
      </c>
      <c r="AW346" s="38">
        <f t="shared" si="160"/>
        <v>5371.4582085142856</v>
      </c>
      <c r="AX346" s="38">
        <f t="shared" si="163"/>
        <v>3104.6160918538003</v>
      </c>
      <c r="AY346" s="38">
        <f t="shared" si="164"/>
        <v>3307.710243877993</v>
      </c>
      <c r="AZ346" s="38">
        <f t="shared" si="143"/>
        <v>0</v>
      </c>
      <c r="BA346" s="38">
        <f t="shared" si="144"/>
        <v>0</v>
      </c>
      <c r="BB346" s="38">
        <f t="shared" si="145"/>
        <v>0</v>
      </c>
      <c r="BC346" s="38">
        <f t="shared" si="146"/>
        <v>0</v>
      </c>
      <c r="BD346" s="38">
        <f t="shared" si="147"/>
        <v>0</v>
      </c>
      <c r="BE346" s="38">
        <f t="shared" si="148"/>
        <v>0</v>
      </c>
      <c r="BF346" s="38">
        <f t="shared" si="149"/>
        <v>0</v>
      </c>
      <c r="BG346" s="38">
        <f t="shared" si="161"/>
        <v>0</v>
      </c>
      <c r="BH346" s="38">
        <f t="shared" si="162"/>
        <v>0</v>
      </c>
      <c r="BI346" s="61">
        <f t="shared" si="150"/>
        <v>11783.784544246078</v>
      </c>
    </row>
    <row r="347" spans="1:61" x14ac:dyDescent="0.3">
      <c r="A347" s="194" t="s">
        <v>4509</v>
      </c>
      <c r="B347" s="194" t="s">
        <v>796</v>
      </c>
      <c r="C347" s="194" t="s">
        <v>796</v>
      </c>
      <c r="D347" s="195">
        <f>VLOOKUP(B347,Площадь!$D$2:$E$795,2,0)</f>
        <v>72.7</v>
      </c>
      <c r="E347" s="196"/>
      <c r="F347" s="87"/>
      <c r="G347" s="87"/>
      <c r="H347" s="87"/>
      <c r="I347" s="87"/>
      <c r="J347" s="88"/>
      <c r="K347" s="88"/>
      <c r="L347" s="88"/>
      <c r="M347" s="88"/>
      <c r="N347" s="88"/>
      <c r="O347" s="88"/>
      <c r="P347" s="88">
        <v>15</v>
      </c>
      <c r="Q347" s="88">
        <v>31</v>
      </c>
      <c r="R347">
        <f t="shared" si="138"/>
        <v>46</v>
      </c>
      <c r="S347" s="162">
        <f>VLOOKUP(C347,'Общие показания'!A:I,9,0)</f>
        <v>2.3270282341417672</v>
      </c>
      <c r="T347" s="73">
        <f>VLOOKUP(B347,'Общие показания'!$A$2:$S$795,19,0)</f>
        <v>1.9390000000000001</v>
      </c>
      <c r="U347" s="39">
        <f t="shared" si="151"/>
        <v>0</v>
      </c>
      <c r="V347" s="39">
        <f t="shared" si="152"/>
        <v>0</v>
      </c>
      <c r="W347" s="39">
        <f t="shared" si="153"/>
        <v>0</v>
      </c>
      <c r="X347" s="39"/>
      <c r="Y347" s="39"/>
      <c r="Z347" s="39"/>
      <c r="AA347" s="39"/>
      <c r="AB347" s="39"/>
      <c r="AC347" s="39"/>
      <c r="AD347" s="39"/>
      <c r="AE347" s="39"/>
      <c r="AF347" s="39">
        <f t="shared" si="155"/>
        <v>0.60385410786497262</v>
      </c>
      <c r="AG347" s="39">
        <f t="shared" si="156"/>
        <v>1.3351458921350274</v>
      </c>
      <c r="AH347" s="39"/>
      <c r="AJ347" s="39">
        <f t="shared" si="157"/>
        <v>0</v>
      </c>
      <c r="AK347" s="39">
        <f t="shared" si="141"/>
        <v>0</v>
      </c>
      <c r="AL347" s="39">
        <f t="shared" si="142"/>
        <v>0</v>
      </c>
      <c r="AM347" s="39"/>
      <c r="AS347" s="39"/>
      <c r="AT347" s="39">
        <f t="shared" si="158"/>
        <v>0.24423029583704164</v>
      </c>
      <c r="AU347" s="39">
        <f t="shared" si="159"/>
        <v>0.78356706226659245</v>
      </c>
      <c r="AW347" s="38">
        <f t="shared" si="160"/>
        <v>0</v>
      </c>
      <c r="AX347" s="38">
        <f t="shared" si="163"/>
        <v>0</v>
      </c>
      <c r="AY347" s="38">
        <f t="shared" si="164"/>
        <v>0</v>
      </c>
      <c r="AZ347" s="38"/>
      <c r="BA347" s="38"/>
      <c r="BB347" s="38"/>
      <c r="BC347" s="38"/>
      <c r="BD347" s="38"/>
      <c r="BE347" s="38"/>
      <c r="BF347" s="38"/>
      <c r="BG347" s="38">
        <f t="shared" si="161"/>
        <v>2276.5638499215393</v>
      </c>
      <c r="BH347" s="38">
        <f t="shared" si="162"/>
        <v>5687.388306277533</v>
      </c>
      <c r="BI347" s="61">
        <f t="shared" si="150"/>
        <v>7963.9521561990723</v>
      </c>
    </row>
    <row r="348" spans="1:61" x14ac:dyDescent="0.3">
      <c r="A348" s="84" t="s">
        <v>1283</v>
      </c>
      <c r="B348" s="84" t="s">
        <v>317</v>
      </c>
      <c r="C348" s="84" t="s">
        <v>317</v>
      </c>
      <c r="D348" s="63">
        <f>VLOOKUP(B348,Площадь!$D$2:$E$795,2,0)</f>
        <v>79</v>
      </c>
      <c r="E348" s="72"/>
      <c r="F348" s="87">
        <v>31</v>
      </c>
      <c r="G348" s="87">
        <v>29</v>
      </c>
      <c r="H348" s="87">
        <v>31</v>
      </c>
      <c r="I348" s="87"/>
      <c r="J348" s="88"/>
      <c r="K348" s="88"/>
      <c r="L348" s="88"/>
      <c r="M348" s="88"/>
      <c r="N348" s="88"/>
      <c r="O348" s="88"/>
      <c r="P348" s="88">
        <v>15</v>
      </c>
      <c r="Q348" s="88">
        <v>31</v>
      </c>
      <c r="R348">
        <f t="shared" si="138"/>
        <v>137</v>
      </c>
      <c r="S348" s="162">
        <f>VLOOKUP(C348,'Общие показания'!A:I,9,0)</f>
        <v>0.60300000000000153</v>
      </c>
      <c r="T348" s="73">
        <f>VLOOKUP(B348,'Общие показания'!$A$2:$S$795,19,0)</f>
        <v>1.7719999999999985</v>
      </c>
      <c r="U348" s="39">
        <f t="shared" si="151"/>
        <v>0.24746504205919168</v>
      </c>
      <c r="V348" s="39">
        <f t="shared" si="152"/>
        <v>0.19108136930714334</v>
      </c>
      <c r="W348" s="39">
        <f t="shared" si="153"/>
        <v>0.16445358863366655</v>
      </c>
      <c r="X348" s="39"/>
      <c r="Y348" s="39">
        <f t="shared" si="154"/>
        <v>0</v>
      </c>
      <c r="Z348" s="39"/>
      <c r="AA348" s="39"/>
      <c r="AB348" s="39"/>
      <c r="AC348" s="39"/>
      <c r="AD348" s="39"/>
      <c r="AE348" s="39">
        <f t="shared" si="139"/>
        <v>0</v>
      </c>
      <c r="AF348" s="39">
        <f t="shared" si="155"/>
        <v>0.55184604390754544</v>
      </c>
      <c r="AG348" s="39">
        <f t="shared" si="156"/>
        <v>1.220153956092453</v>
      </c>
      <c r="AH348" s="39">
        <f t="shared" si="140"/>
        <v>0</v>
      </c>
      <c r="AJ348" s="39">
        <f t="shared" si="157"/>
        <v>1.1366779024582181</v>
      </c>
      <c r="AK348" s="39">
        <f t="shared" si="141"/>
        <v>0.45548122363876864</v>
      </c>
      <c r="AL348" s="39">
        <f t="shared" si="142"/>
        <v>0.64935959214204397</v>
      </c>
      <c r="AM348" s="39"/>
      <c r="AS348" s="39"/>
      <c r="AT348" s="39">
        <f t="shared" si="158"/>
        <v>0.26539468185868348</v>
      </c>
      <c r="AU348" s="39">
        <f t="shared" si="159"/>
        <v>0.85146902227043753</v>
      </c>
      <c r="AW348" s="38">
        <f t="shared" si="160"/>
        <v>3715.5379545447545</v>
      </c>
      <c r="AX348" s="38">
        <f t="shared" si="163"/>
        <v>1735.6067620002884</v>
      </c>
      <c r="AY348" s="38">
        <f t="shared" si="164"/>
        <v>2184.5675499470863</v>
      </c>
      <c r="AZ348" s="38">
        <f t="shared" si="143"/>
        <v>0</v>
      </c>
      <c r="BA348" s="38">
        <f t="shared" si="144"/>
        <v>0</v>
      </c>
      <c r="BB348" s="38">
        <f t="shared" si="145"/>
        <v>0</v>
      </c>
      <c r="BC348" s="38">
        <f t="shared" si="146"/>
        <v>0</v>
      </c>
      <c r="BD348" s="38">
        <f t="shared" si="147"/>
        <v>0</v>
      </c>
      <c r="BE348" s="38">
        <f t="shared" si="148"/>
        <v>0</v>
      </c>
      <c r="BF348" s="38">
        <f t="shared" si="149"/>
        <v>0</v>
      </c>
      <c r="BG348" s="38">
        <f t="shared" si="161"/>
        <v>2193.7683146178342</v>
      </c>
      <c r="BH348" s="38">
        <f t="shared" si="162"/>
        <v>5560.9818581982099</v>
      </c>
      <c r="BI348" s="61">
        <f t="shared" si="150"/>
        <v>15390.462439308172</v>
      </c>
    </row>
    <row r="349" spans="1:61" x14ac:dyDescent="0.3">
      <c r="A349" s="84" t="s">
        <v>1489</v>
      </c>
      <c r="B349" s="84" t="s">
        <v>72</v>
      </c>
      <c r="C349" s="84" t="s">
        <v>72</v>
      </c>
      <c r="D349" s="63">
        <f>VLOOKUP(B349,Площадь!$D$2:$E$795,2,0)</f>
        <v>50.1</v>
      </c>
      <c r="E349" s="72"/>
      <c r="F349" s="87">
        <v>31</v>
      </c>
      <c r="G349" s="87">
        <v>29</v>
      </c>
      <c r="H349" s="87">
        <v>31</v>
      </c>
      <c r="I349" s="87"/>
      <c r="J349" s="88"/>
      <c r="K349" s="88"/>
      <c r="L349" s="88"/>
      <c r="M349" s="88"/>
      <c r="N349" s="88"/>
      <c r="O349" s="88"/>
      <c r="P349" s="88">
        <v>15</v>
      </c>
      <c r="Q349" s="88">
        <v>31</v>
      </c>
      <c r="R349">
        <f t="shared" si="138"/>
        <v>137</v>
      </c>
      <c r="S349" s="162">
        <f>VLOOKUP(C349,'Общие показания'!A:I,9,0)</f>
        <v>1.870000000000001</v>
      </c>
      <c r="T349" s="73">
        <f>VLOOKUP(B349,'Общие показания'!$A$2:$S$795,19,0)</f>
        <v>0.38700000000000045</v>
      </c>
      <c r="U349" s="39">
        <f t="shared" si="151"/>
        <v>0.76742890323497093</v>
      </c>
      <c r="V349" s="39">
        <f t="shared" si="152"/>
        <v>0.59257406402049306</v>
      </c>
      <c r="W349" s="39">
        <f t="shared" si="153"/>
        <v>0.509997032744537</v>
      </c>
      <c r="X349" s="39"/>
      <c r="Y349" s="39">
        <f t="shared" si="154"/>
        <v>0</v>
      </c>
      <c r="Z349" s="39"/>
      <c r="AA349" s="39"/>
      <c r="AB349" s="39"/>
      <c r="AC349" s="39"/>
      <c r="AD349" s="39"/>
      <c r="AE349" s="39">
        <f t="shared" si="139"/>
        <v>0</v>
      </c>
      <c r="AF349" s="39">
        <f t="shared" si="155"/>
        <v>0.1205216811468513</v>
      </c>
      <c r="AG349" s="39">
        <f t="shared" si="156"/>
        <v>0.26647831885314915</v>
      </c>
      <c r="AH349" s="39">
        <f t="shared" si="140"/>
        <v>0</v>
      </c>
      <c r="AJ349" s="39">
        <f t="shared" si="157"/>
        <v>0.7208552267488193</v>
      </c>
      <c r="AK349" s="39">
        <f t="shared" si="141"/>
        <v>0.28885581397851023</v>
      </c>
      <c r="AL349" s="39">
        <f t="shared" si="142"/>
        <v>0.41180905780147342</v>
      </c>
      <c r="AM349" s="39"/>
      <c r="AS349" s="39"/>
      <c r="AT349" s="39">
        <f t="shared" si="158"/>
        <v>0.1683072602673423</v>
      </c>
      <c r="AU349" s="39">
        <f t="shared" si="159"/>
        <v>0.53998225336391037</v>
      </c>
      <c r="AW349" s="38">
        <f t="shared" si="160"/>
        <v>3995.0903871632872</v>
      </c>
      <c r="AX349" s="38">
        <f t="shared" si="163"/>
        <v>2366.0751073054048</v>
      </c>
      <c r="AY349" s="38">
        <f t="shared" si="164"/>
        <v>2474.4593972180887</v>
      </c>
      <c r="AZ349" s="38">
        <f t="shared" si="143"/>
        <v>0</v>
      </c>
      <c r="BA349" s="38">
        <f t="shared" si="144"/>
        <v>0</v>
      </c>
      <c r="BB349" s="38">
        <f t="shared" si="145"/>
        <v>0</v>
      </c>
      <c r="BC349" s="38">
        <f t="shared" si="146"/>
        <v>0</v>
      </c>
      <c r="BD349" s="38">
        <f t="shared" si="147"/>
        <v>0</v>
      </c>
      <c r="BE349" s="38">
        <f t="shared" si="148"/>
        <v>0</v>
      </c>
      <c r="BF349" s="38">
        <f t="shared" si="149"/>
        <v>0</v>
      </c>
      <c r="BG349" s="38">
        <f t="shared" si="161"/>
        <v>775.32085717460473</v>
      </c>
      <c r="BH349" s="38">
        <f t="shared" si="162"/>
        <v>2164.8305016365857</v>
      </c>
      <c r="BI349" s="61">
        <f t="shared" si="150"/>
        <v>11775.776250497973</v>
      </c>
    </row>
    <row r="350" spans="1:61" x14ac:dyDescent="0.3">
      <c r="A350" s="84" t="s">
        <v>1924</v>
      </c>
      <c r="B350" s="84" t="s">
        <v>400</v>
      </c>
      <c r="C350" s="84" t="s">
        <v>400</v>
      </c>
      <c r="D350" s="63">
        <f>VLOOKUP(B350,Площадь!$D$2:$E$795,2,0)</f>
        <v>60.6</v>
      </c>
      <c r="E350" s="72"/>
      <c r="F350" s="87">
        <v>31</v>
      </c>
      <c r="G350" s="87">
        <v>29</v>
      </c>
      <c r="H350" s="87">
        <v>31</v>
      </c>
      <c r="I350" s="87"/>
      <c r="J350" s="88"/>
      <c r="K350" s="88"/>
      <c r="L350" s="88"/>
      <c r="M350" s="88"/>
      <c r="N350" s="88"/>
      <c r="O350" s="88"/>
      <c r="P350" s="88">
        <v>15</v>
      </c>
      <c r="Q350" s="88">
        <v>31</v>
      </c>
      <c r="R350">
        <f t="shared" si="138"/>
        <v>137</v>
      </c>
      <c r="S350" s="162">
        <f>VLOOKUP(C350,'Общие показания'!A:I,9,0)</f>
        <v>2.843</v>
      </c>
      <c r="T350" s="73">
        <f>VLOOKUP(B350,'Общие показания'!$A$2:$S$795,19,0)</f>
        <v>1.2710000000000008</v>
      </c>
      <c r="U350" s="39">
        <f t="shared" si="151"/>
        <v>1.1667381667898509</v>
      </c>
      <c r="V350" s="39">
        <f t="shared" si="152"/>
        <v>0.90090270802687744</v>
      </c>
      <c r="W350" s="39">
        <f t="shared" si="153"/>
        <v>0.77535912518327155</v>
      </c>
      <c r="X350" s="39"/>
      <c r="Y350" s="39">
        <f t="shared" si="154"/>
        <v>0</v>
      </c>
      <c r="Z350" s="39"/>
      <c r="AA350" s="39"/>
      <c r="AB350" s="39"/>
      <c r="AC350" s="39"/>
      <c r="AD350" s="39"/>
      <c r="AE350" s="39">
        <f t="shared" si="139"/>
        <v>0</v>
      </c>
      <c r="AF350" s="39">
        <f t="shared" si="155"/>
        <v>0.39582185203526599</v>
      </c>
      <c r="AG350" s="39">
        <f t="shared" si="156"/>
        <v>0.87517814796473492</v>
      </c>
      <c r="AH350" s="39">
        <f t="shared" si="140"/>
        <v>0</v>
      </c>
      <c r="AJ350" s="39">
        <f t="shared" si="157"/>
        <v>0.87193266948060777</v>
      </c>
      <c r="AK350" s="39">
        <f t="shared" si="141"/>
        <v>0.34939445762670102</v>
      </c>
      <c r="AL350" s="39">
        <f t="shared" si="142"/>
        <v>0.49811634536465649</v>
      </c>
      <c r="AM350" s="39"/>
      <c r="AS350" s="39"/>
      <c r="AT350" s="39">
        <f t="shared" si="158"/>
        <v>0.20358123697007874</v>
      </c>
      <c r="AU350" s="39">
        <f t="shared" si="159"/>
        <v>0.65315218670365205</v>
      </c>
      <c r="AW350" s="38">
        <f t="shared" si="160"/>
        <v>5472.5264460509688</v>
      </c>
      <c r="AX350" s="38">
        <f t="shared" si="163"/>
        <v>3356.24769959384</v>
      </c>
      <c r="AY350" s="38">
        <f t="shared" si="164"/>
        <v>3418.4666141200364</v>
      </c>
      <c r="AZ350" s="38">
        <f t="shared" si="143"/>
        <v>0</v>
      </c>
      <c r="BA350" s="38">
        <f t="shared" si="144"/>
        <v>0</v>
      </c>
      <c r="BB350" s="38">
        <f t="shared" si="145"/>
        <v>0</v>
      </c>
      <c r="BC350" s="38">
        <f t="shared" si="146"/>
        <v>0</v>
      </c>
      <c r="BD350" s="38">
        <f t="shared" si="147"/>
        <v>0</v>
      </c>
      <c r="BE350" s="38">
        <f t="shared" si="148"/>
        <v>0</v>
      </c>
      <c r="BF350" s="38">
        <f t="shared" si="149"/>
        <v>0</v>
      </c>
      <c r="BG350" s="38">
        <f t="shared" si="161"/>
        <v>1609.0136760023875</v>
      </c>
      <c r="BH350" s="38">
        <f t="shared" si="162"/>
        <v>4102.5888171704319</v>
      </c>
      <c r="BI350" s="61">
        <f t="shared" si="150"/>
        <v>17958.843252937666</v>
      </c>
    </row>
    <row r="351" spans="1:61" x14ac:dyDescent="0.3">
      <c r="A351" s="84" t="s">
        <v>1161</v>
      </c>
      <c r="B351" s="84" t="s">
        <v>187</v>
      </c>
      <c r="C351" s="84" t="s">
        <v>187</v>
      </c>
      <c r="D351" s="63">
        <f>VLOOKUP(B351,Площадь!$D$2:$E$795,2,0)</f>
        <v>49.8</v>
      </c>
      <c r="E351" s="72"/>
      <c r="F351" s="87">
        <v>31</v>
      </c>
      <c r="G351" s="87">
        <v>29</v>
      </c>
      <c r="H351" s="87">
        <v>31</v>
      </c>
      <c r="I351" s="87"/>
      <c r="J351" s="88"/>
      <c r="K351" s="88"/>
      <c r="L351" s="88"/>
      <c r="M351" s="88"/>
      <c r="N351" s="88"/>
      <c r="O351" s="88"/>
      <c r="P351" s="88">
        <v>15</v>
      </c>
      <c r="Q351" s="88">
        <v>31</v>
      </c>
      <c r="R351">
        <f t="shared" si="138"/>
        <v>137</v>
      </c>
      <c r="S351" s="162">
        <f>VLOOKUP(C351,'Общие показания'!A:I,9,0)</f>
        <v>1.5940303447078403</v>
      </c>
      <c r="T351" s="73">
        <f>VLOOKUP(B351,'Общие показания'!$A$2:$S$795,19,0)</f>
        <v>1.0920000000000023</v>
      </c>
      <c r="U351" s="39">
        <f t="shared" si="151"/>
        <v>0.6541737749531551</v>
      </c>
      <c r="V351" s="39">
        <f t="shared" si="152"/>
        <v>0.50512355055374969</v>
      </c>
      <c r="W351" s="39">
        <f t="shared" si="153"/>
        <v>0.4347330192009356</v>
      </c>
      <c r="X351" s="39"/>
      <c r="Y351" s="39">
        <f t="shared" si="154"/>
        <v>0</v>
      </c>
      <c r="Z351" s="39"/>
      <c r="AA351" s="39"/>
      <c r="AB351" s="39"/>
      <c r="AC351" s="39"/>
      <c r="AD351" s="39"/>
      <c r="AE351" s="39">
        <f t="shared" si="139"/>
        <v>0</v>
      </c>
      <c r="AF351" s="39">
        <f t="shared" si="155"/>
        <v>0.34007668168568927</v>
      </c>
      <c r="AG351" s="39">
        <f t="shared" si="156"/>
        <v>0.75192331831431314</v>
      </c>
      <c r="AH351" s="39">
        <f t="shared" si="140"/>
        <v>0</v>
      </c>
      <c r="AJ351" s="39">
        <f t="shared" si="157"/>
        <v>0.71653872838505384</v>
      </c>
      <c r="AK351" s="39">
        <f t="shared" si="141"/>
        <v>0.28712613844570478</v>
      </c>
      <c r="AL351" s="39">
        <f t="shared" si="142"/>
        <v>0.40934313529966815</v>
      </c>
      <c r="AM351" s="39"/>
      <c r="AS351" s="39"/>
      <c r="AT351" s="39">
        <f t="shared" si="158"/>
        <v>0.16729943236154984</v>
      </c>
      <c r="AU351" s="39">
        <f t="shared" si="159"/>
        <v>0.53674882669706059</v>
      </c>
      <c r="AW351" s="38">
        <f t="shared" si="160"/>
        <v>3679.4858154609551</v>
      </c>
      <c r="AX351" s="38">
        <f t="shared" si="163"/>
        <v>2126.6833751625759</v>
      </c>
      <c r="AY351" s="38">
        <f t="shared" si="164"/>
        <v>2265.8042660952406</v>
      </c>
      <c r="AZ351" s="38">
        <f t="shared" si="143"/>
        <v>0</v>
      </c>
      <c r="BA351" s="38">
        <f t="shared" si="144"/>
        <v>0</v>
      </c>
      <c r="BB351" s="38">
        <f t="shared" si="145"/>
        <v>0</v>
      </c>
      <c r="BC351" s="38">
        <f t="shared" si="146"/>
        <v>0</v>
      </c>
      <c r="BD351" s="38">
        <f t="shared" si="147"/>
        <v>0</v>
      </c>
      <c r="BE351" s="38">
        <f t="shared" si="148"/>
        <v>0</v>
      </c>
      <c r="BF351" s="38">
        <f t="shared" si="149"/>
        <v>0</v>
      </c>
      <c r="BG351" s="38">
        <f t="shared" si="161"/>
        <v>1361.9801455038469</v>
      </c>
      <c r="BH351" s="38">
        <f t="shared" si="162"/>
        <v>3459.2599591827311</v>
      </c>
      <c r="BI351" s="61">
        <f t="shared" si="150"/>
        <v>12893.21356140535</v>
      </c>
    </row>
    <row r="352" spans="1:61" x14ac:dyDescent="0.3">
      <c r="A352" s="84" t="s">
        <v>1201</v>
      </c>
      <c r="B352" s="84" t="s">
        <v>93</v>
      </c>
      <c r="C352" s="84" t="s">
        <v>93</v>
      </c>
      <c r="D352" s="63">
        <f>VLOOKUP(B352,Площадь!$D$2:$E$795,2,0)</f>
        <v>72.400000000000006</v>
      </c>
      <c r="E352" s="72"/>
      <c r="F352" s="87">
        <v>31</v>
      </c>
      <c r="G352" s="87">
        <v>29</v>
      </c>
      <c r="H352" s="87">
        <v>31</v>
      </c>
      <c r="I352" s="87"/>
      <c r="J352" s="88"/>
      <c r="K352" s="88"/>
      <c r="L352" s="88"/>
      <c r="M352" s="88"/>
      <c r="N352" s="88"/>
      <c r="O352" s="88"/>
      <c r="P352" s="88">
        <v>15</v>
      </c>
      <c r="Q352" s="88">
        <v>31</v>
      </c>
      <c r="R352">
        <f t="shared" si="138"/>
        <v>137</v>
      </c>
      <c r="S352" s="162">
        <f>VLOOKUP(C352,'Общие показания'!A:I,9,0)</f>
        <v>2.317425641703768</v>
      </c>
      <c r="T352" s="73">
        <f>VLOOKUP(B352,'Общие показания'!$A$2:$S$795,19,0)</f>
        <v>1.0189833002514437</v>
      </c>
      <c r="U352" s="39">
        <f t="shared" si="151"/>
        <v>0.95104781740177569</v>
      </c>
      <c r="V352" s="39">
        <f t="shared" si="152"/>
        <v>0.73435632650786098</v>
      </c>
      <c r="W352" s="39">
        <f t="shared" si="153"/>
        <v>0.6320214977941313</v>
      </c>
      <c r="X352" s="39"/>
      <c r="Y352" s="39">
        <f t="shared" si="154"/>
        <v>0</v>
      </c>
      <c r="Z352" s="39"/>
      <c r="AA352" s="39"/>
      <c r="AB352" s="39"/>
      <c r="AC352" s="39"/>
      <c r="AD352" s="39"/>
      <c r="AE352" s="39">
        <f t="shared" si="139"/>
        <v>0</v>
      </c>
      <c r="AF352" s="39">
        <f t="shared" si="155"/>
        <v>0.31733741707201707</v>
      </c>
      <c r="AG352" s="39">
        <f t="shared" si="156"/>
        <v>0.70164588317942667</v>
      </c>
      <c r="AH352" s="39">
        <f t="shared" si="140"/>
        <v>0</v>
      </c>
      <c r="AJ352" s="39">
        <f t="shared" si="157"/>
        <v>1.0417149384553797</v>
      </c>
      <c r="AK352" s="39">
        <f t="shared" si="141"/>
        <v>0.4174283619170488</v>
      </c>
      <c r="AL352" s="39">
        <f t="shared" si="142"/>
        <v>0.59510929710232896</v>
      </c>
      <c r="AM352" s="39"/>
      <c r="AS352" s="39"/>
      <c r="AT352" s="39">
        <f t="shared" si="158"/>
        <v>0.24322246793124919</v>
      </c>
      <c r="AU352" s="39">
        <f t="shared" si="159"/>
        <v>0.78033363559974278</v>
      </c>
      <c r="AW352" s="38">
        <f t="shared" si="160"/>
        <v>5349.2926313127136</v>
      </c>
      <c r="AX352" s="38">
        <f t="shared" si="163"/>
        <v>3091.8047462202908</v>
      </c>
      <c r="AY352" s="38">
        <f t="shared" si="164"/>
        <v>3294.0608205882622</v>
      </c>
      <c r="AZ352" s="38">
        <f t="shared" si="143"/>
        <v>0</v>
      </c>
      <c r="BA352" s="38">
        <f t="shared" si="144"/>
        <v>0</v>
      </c>
      <c r="BB352" s="38">
        <f t="shared" si="145"/>
        <v>0</v>
      </c>
      <c r="BC352" s="38">
        <f t="shared" si="146"/>
        <v>0</v>
      </c>
      <c r="BD352" s="38">
        <f t="shared" si="147"/>
        <v>0</v>
      </c>
      <c r="BE352" s="38">
        <f t="shared" si="148"/>
        <v>0</v>
      </c>
      <c r="BF352" s="38">
        <f t="shared" si="149"/>
        <v>0</v>
      </c>
      <c r="BG352" s="38">
        <f t="shared" si="161"/>
        <v>1504.7445329073678</v>
      </c>
      <c r="BH352" s="38">
        <f t="shared" si="162"/>
        <v>3978.1665410300511</v>
      </c>
      <c r="BI352" s="61">
        <f t="shared" si="150"/>
        <v>17218.069272058685</v>
      </c>
    </row>
    <row r="353" spans="1:61" x14ac:dyDescent="0.3">
      <c r="A353" s="84" t="s">
        <v>2021</v>
      </c>
      <c r="B353" s="84" t="s">
        <v>484</v>
      </c>
      <c r="C353" s="84" t="s">
        <v>484</v>
      </c>
      <c r="D353" s="63">
        <f>VLOOKUP(B353,Площадь!$D$2:$E$795,2,0)</f>
        <v>33.6</v>
      </c>
      <c r="E353" s="72"/>
      <c r="F353" s="87">
        <v>31</v>
      </c>
      <c r="G353" s="87">
        <v>29</v>
      </c>
      <c r="H353" s="87">
        <v>31</v>
      </c>
      <c r="I353" s="87"/>
      <c r="J353" s="88"/>
      <c r="K353" s="88"/>
      <c r="L353" s="88"/>
      <c r="M353" s="88"/>
      <c r="N353" s="88"/>
      <c r="O353" s="88"/>
      <c r="P353" s="88">
        <v>15</v>
      </c>
      <c r="Q353" s="88">
        <v>31</v>
      </c>
      <c r="R353">
        <f t="shared" si="138"/>
        <v>137</v>
      </c>
      <c r="S353" s="162">
        <f>VLOOKUP(C353,'Общие показания'!A:I,9,0)</f>
        <v>1.0754903530558924</v>
      </c>
      <c r="T353" s="73">
        <f>VLOOKUP(B353,'Общие показания'!$A$2:$S$795,19,0)</f>
        <v>0.19499999999999851</v>
      </c>
      <c r="U353" s="39">
        <f t="shared" si="151"/>
        <v>0.44137025779971911</v>
      </c>
      <c r="V353" s="39">
        <f t="shared" si="152"/>
        <v>0.34080625097602391</v>
      </c>
      <c r="W353" s="39">
        <f t="shared" si="153"/>
        <v>0.29331384428014934</v>
      </c>
      <c r="X353" s="39"/>
      <c r="Y353" s="39">
        <f t="shared" si="154"/>
        <v>0</v>
      </c>
      <c r="Z353" s="39"/>
      <c r="AA353" s="39"/>
      <c r="AB353" s="39"/>
      <c r="AC353" s="39"/>
      <c r="AD353" s="39"/>
      <c r="AE353" s="39">
        <f t="shared" si="139"/>
        <v>0</v>
      </c>
      <c r="AF353" s="39">
        <f t="shared" si="155"/>
        <v>6.0727978872443911E-2</v>
      </c>
      <c r="AG353" s="39">
        <f t="shared" si="156"/>
        <v>0.1342720211275546</v>
      </c>
      <c r="AH353" s="39">
        <f t="shared" si="140"/>
        <v>0</v>
      </c>
      <c r="AJ353" s="39">
        <f t="shared" si="157"/>
        <v>0.4834478167417231</v>
      </c>
      <c r="AK353" s="39">
        <f t="shared" si="141"/>
        <v>0.19372365967421049</v>
      </c>
      <c r="AL353" s="39">
        <f t="shared" si="142"/>
        <v>0.27618332020218578</v>
      </c>
      <c r="AM353" s="39"/>
      <c r="AS353" s="39"/>
      <c r="AT353" s="39">
        <f t="shared" si="158"/>
        <v>0.11287672544875653</v>
      </c>
      <c r="AU353" s="39">
        <f t="shared" si="159"/>
        <v>0.3621437866871734</v>
      </c>
      <c r="AW353" s="38">
        <f t="shared" si="160"/>
        <v>2482.544646576066</v>
      </c>
      <c r="AX353" s="38">
        <f t="shared" si="163"/>
        <v>1434.8707109530633</v>
      </c>
      <c r="AY353" s="38">
        <f t="shared" si="164"/>
        <v>1528.7354084498011</v>
      </c>
      <c r="AZ353" s="38">
        <f t="shared" si="143"/>
        <v>0</v>
      </c>
      <c r="BA353" s="38">
        <f t="shared" si="144"/>
        <v>0</v>
      </c>
      <c r="BB353" s="38">
        <f t="shared" si="145"/>
        <v>0</v>
      </c>
      <c r="BC353" s="38">
        <f t="shared" si="146"/>
        <v>0</v>
      </c>
      <c r="BD353" s="38">
        <f t="shared" si="147"/>
        <v>0</v>
      </c>
      <c r="BE353" s="38">
        <f t="shared" si="148"/>
        <v>0</v>
      </c>
      <c r="BF353" s="38">
        <f t="shared" si="149"/>
        <v>0</v>
      </c>
      <c r="BG353" s="38">
        <f t="shared" si="161"/>
        <v>466.01752409165766</v>
      </c>
      <c r="BH353" s="38">
        <f t="shared" si="162"/>
        <v>1332.5587378655432</v>
      </c>
      <c r="BI353" s="61">
        <f t="shared" si="150"/>
        <v>7244.727027936131</v>
      </c>
    </row>
    <row r="354" spans="1:61" x14ac:dyDescent="0.3">
      <c r="A354" s="84" t="s">
        <v>2022</v>
      </c>
      <c r="B354" s="84" t="s">
        <v>472</v>
      </c>
      <c r="C354" s="84" t="s">
        <v>472</v>
      </c>
      <c r="D354" s="63">
        <f>VLOOKUP(B354,Площадь!$D$2:$E$795,2,0)</f>
        <v>60.6</v>
      </c>
      <c r="E354" s="72"/>
      <c r="F354" s="87">
        <v>31</v>
      </c>
      <c r="G354" s="87">
        <v>29</v>
      </c>
      <c r="H354" s="87">
        <v>31</v>
      </c>
      <c r="I354" s="87"/>
      <c r="J354" s="88"/>
      <c r="K354" s="88"/>
      <c r="L354" s="88"/>
      <c r="M354" s="88"/>
      <c r="N354" s="88"/>
      <c r="O354" s="88"/>
      <c r="P354" s="88">
        <v>15</v>
      </c>
      <c r="Q354" s="88">
        <v>31</v>
      </c>
      <c r="R354">
        <f t="shared" si="138"/>
        <v>137</v>
      </c>
      <c r="S354" s="162">
        <f>VLOOKUP(C354,'Общие показания'!A:I,9,0)</f>
        <v>1.9397236724758058</v>
      </c>
      <c r="T354" s="73">
        <f>VLOOKUP(B354,'Общие показания'!$A$2:$S$795,19,0)</f>
        <v>0.96199999999999974</v>
      </c>
      <c r="U354" s="39">
        <f t="shared" si="151"/>
        <v>0.79604278638877912</v>
      </c>
      <c r="V354" s="39">
        <f t="shared" si="152"/>
        <v>0.61466841693890018</v>
      </c>
      <c r="W354" s="39">
        <f t="shared" si="153"/>
        <v>0.5290124691481265</v>
      </c>
      <c r="X354" s="39"/>
      <c r="Y354" s="39">
        <f t="shared" si="154"/>
        <v>0</v>
      </c>
      <c r="Z354" s="39"/>
      <c r="AA354" s="39"/>
      <c r="AB354" s="39"/>
      <c r="AC354" s="39"/>
      <c r="AD354" s="39"/>
      <c r="AE354" s="39">
        <f t="shared" si="139"/>
        <v>0</v>
      </c>
      <c r="AF354" s="39">
        <f t="shared" si="155"/>
        <v>0.29959136243739221</v>
      </c>
      <c r="AG354" s="39">
        <f t="shared" si="156"/>
        <v>0.66240863756260759</v>
      </c>
      <c r="AH354" s="39">
        <f t="shared" si="140"/>
        <v>0</v>
      </c>
      <c r="AJ354" s="39">
        <f t="shared" si="157"/>
        <v>0.87193266948060777</v>
      </c>
      <c r="AK354" s="39">
        <f t="shared" si="141"/>
        <v>0.34939445762670102</v>
      </c>
      <c r="AL354" s="39">
        <f t="shared" si="142"/>
        <v>0.49811634536465649</v>
      </c>
      <c r="AM354" s="39"/>
      <c r="AS354" s="39"/>
      <c r="AT354" s="39">
        <f t="shared" si="158"/>
        <v>0.20358123697007874</v>
      </c>
      <c r="AU354" s="39">
        <f t="shared" si="159"/>
        <v>0.65315218670365205</v>
      </c>
      <c r="AW354" s="38">
        <f t="shared" si="160"/>
        <v>4477.4465947175477</v>
      </c>
      <c r="AX354" s="38">
        <f t="shared" si="163"/>
        <v>2587.8918179689176</v>
      </c>
      <c r="AY354" s="38">
        <f t="shared" si="164"/>
        <v>2757.1835045255343</v>
      </c>
      <c r="AZ354" s="38">
        <f t="shared" si="143"/>
        <v>0</v>
      </c>
      <c r="BA354" s="38">
        <f t="shared" si="144"/>
        <v>0</v>
      </c>
      <c r="BB354" s="38">
        <f t="shared" si="145"/>
        <v>0</v>
      </c>
      <c r="BC354" s="38">
        <f t="shared" si="146"/>
        <v>0</v>
      </c>
      <c r="BD354" s="38">
        <f t="shared" si="147"/>
        <v>0</v>
      </c>
      <c r="BE354" s="38">
        <f t="shared" si="148"/>
        <v>0</v>
      </c>
      <c r="BF354" s="38">
        <f t="shared" si="149"/>
        <v>0</v>
      </c>
      <c r="BG354" s="38">
        <f t="shared" si="161"/>
        <v>1350.6963989454387</v>
      </c>
      <c r="BH354" s="38">
        <f t="shared" si="162"/>
        <v>3531.4388542273773</v>
      </c>
      <c r="BI354" s="61">
        <f t="shared" si="150"/>
        <v>14704.657170384815</v>
      </c>
    </row>
    <row r="355" spans="1:61" x14ac:dyDescent="0.3">
      <c r="A355" s="84" t="s">
        <v>1463</v>
      </c>
      <c r="B355" s="84" t="s">
        <v>447</v>
      </c>
      <c r="C355" s="84" t="s">
        <v>447</v>
      </c>
      <c r="D355" s="63">
        <f>VLOOKUP(B355,Площадь!$D$2:$E$795,2,0)</f>
        <v>61.7</v>
      </c>
      <c r="E355" s="72"/>
      <c r="F355" s="87">
        <v>31</v>
      </c>
      <c r="G355" s="87">
        <v>29</v>
      </c>
      <c r="H355" s="87">
        <v>31</v>
      </c>
      <c r="I355" s="87"/>
      <c r="J355" s="88"/>
      <c r="K355" s="88"/>
      <c r="L355" s="88"/>
      <c r="M355" s="88"/>
      <c r="N355" s="88"/>
      <c r="O355" s="88"/>
      <c r="P355" s="88">
        <v>15</v>
      </c>
      <c r="Q355" s="88">
        <v>31</v>
      </c>
      <c r="R355">
        <f t="shared" si="138"/>
        <v>137</v>
      </c>
      <c r="S355" s="162">
        <f>VLOOKUP(C355,'Общие показания'!A:I,9,0)</f>
        <v>1.9749331780818022</v>
      </c>
      <c r="T355" s="73">
        <f>VLOOKUP(B355,'Общие показания'!$A$2:$S$795,19,0)</f>
        <v>0</v>
      </c>
      <c r="U355" s="39">
        <f t="shared" si="151"/>
        <v>0.81049240792388888</v>
      </c>
      <c r="V355" s="39">
        <f t="shared" si="152"/>
        <v>0.6258257644410915</v>
      </c>
      <c r="W355" s="39">
        <f t="shared" si="153"/>
        <v>0.53861500571682186</v>
      </c>
      <c r="X355" s="39"/>
      <c r="Y355" s="39">
        <f t="shared" si="154"/>
        <v>0</v>
      </c>
      <c r="Z355" s="39"/>
      <c r="AA355" s="39"/>
      <c r="AB355" s="39"/>
      <c r="AC355" s="39"/>
      <c r="AD355" s="39"/>
      <c r="AE355" s="39">
        <f t="shared" si="139"/>
        <v>0</v>
      </c>
      <c r="AF355" s="39">
        <f t="shared" si="155"/>
        <v>0</v>
      </c>
      <c r="AG355" s="39">
        <f t="shared" si="156"/>
        <v>0</v>
      </c>
      <c r="AH355" s="39">
        <f t="shared" si="140"/>
        <v>0</v>
      </c>
      <c r="AJ355" s="39">
        <f t="shared" si="157"/>
        <v>0.88775983014774751</v>
      </c>
      <c r="AK355" s="39">
        <f t="shared" si="141"/>
        <v>0.35573660124698769</v>
      </c>
      <c r="AL355" s="39">
        <f t="shared" si="142"/>
        <v>0.50715806120460905</v>
      </c>
      <c r="AM355" s="39"/>
      <c r="AS355" s="39"/>
      <c r="AT355" s="39">
        <f t="shared" si="158"/>
        <v>0.20727660595798444</v>
      </c>
      <c r="AU355" s="39">
        <f t="shared" si="159"/>
        <v>0.66500808448210125</v>
      </c>
      <c r="AW355" s="38">
        <f t="shared" si="160"/>
        <v>4558.7203777899776</v>
      </c>
      <c r="AX355" s="38">
        <f t="shared" si="163"/>
        <v>2634.8667519584524</v>
      </c>
      <c r="AY355" s="38">
        <f t="shared" si="164"/>
        <v>2807.2313899212122</v>
      </c>
      <c r="AZ355" s="38">
        <f t="shared" si="143"/>
        <v>0</v>
      </c>
      <c r="BA355" s="38">
        <f t="shared" si="144"/>
        <v>0</v>
      </c>
      <c r="BB355" s="38">
        <f t="shared" si="145"/>
        <v>0</v>
      </c>
      <c r="BC355" s="38">
        <f t="shared" si="146"/>
        <v>0</v>
      </c>
      <c r="BD355" s="38">
        <f t="shared" si="147"/>
        <v>0</v>
      </c>
      <c r="BE355" s="38">
        <f t="shared" si="148"/>
        <v>0</v>
      </c>
      <c r="BF355" s="38">
        <f t="shared" si="149"/>
        <v>0</v>
      </c>
      <c r="BG355" s="38">
        <f t="shared" si="161"/>
        <v>556.40502996937516</v>
      </c>
      <c r="BH355" s="38">
        <f t="shared" si="162"/>
        <v>1785.1211016603734</v>
      </c>
      <c r="BI355" s="61">
        <f t="shared" si="150"/>
        <v>12342.344651299392</v>
      </c>
    </row>
    <row r="356" spans="1:61" x14ac:dyDescent="0.3">
      <c r="A356" s="84" t="s">
        <v>1834</v>
      </c>
      <c r="B356" s="84" t="s">
        <v>412</v>
      </c>
      <c r="C356" s="84" t="s">
        <v>412</v>
      </c>
      <c r="D356" s="63">
        <f>VLOOKUP(B356,Площадь!$D$2:$E$795,2,0)</f>
        <v>39.299999999999997</v>
      </c>
      <c r="E356" s="72"/>
      <c r="F356" s="87">
        <v>31</v>
      </c>
      <c r="G356" s="87">
        <v>29</v>
      </c>
      <c r="H356" s="87">
        <v>31</v>
      </c>
      <c r="I356" s="87"/>
      <c r="J356" s="88"/>
      <c r="K356" s="88"/>
      <c r="L356" s="88"/>
      <c r="M356" s="88"/>
      <c r="N356" s="88"/>
      <c r="O356" s="88"/>
      <c r="P356" s="88">
        <v>15</v>
      </c>
      <c r="Q356" s="88">
        <v>31</v>
      </c>
      <c r="R356">
        <f t="shared" si="138"/>
        <v>137</v>
      </c>
      <c r="S356" s="162">
        <f>VLOOKUP(C356,'Общие показания'!A:I,9,0)</f>
        <v>1.1000000000000014</v>
      </c>
      <c r="T356" s="73">
        <f>VLOOKUP(B356,'Общие показания'!$A$2:$S$795,19,0)</f>
        <v>0.25</v>
      </c>
      <c r="U356" s="39">
        <f t="shared" si="151"/>
        <v>0.45142876660880676</v>
      </c>
      <c r="V356" s="39">
        <f t="shared" si="152"/>
        <v>0.34857297883558441</v>
      </c>
      <c r="W356" s="39">
        <f t="shared" si="153"/>
        <v>0.29999825455561024</v>
      </c>
      <c r="X356" s="39"/>
      <c r="Y356" s="39">
        <f t="shared" si="154"/>
        <v>0</v>
      </c>
      <c r="Z356" s="39"/>
      <c r="AA356" s="39"/>
      <c r="AB356" s="39"/>
      <c r="AC356" s="39"/>
      <c r="AD356" s="39"/>
      <c r="AE356" s="39">
        <f t="shared" si="139"/>
        <v>0</v>
      </c>
      <c r="AF356" s="39">
        <f t="shared" si="155"/>
        <v>7.7856383169800494E-2</v>
      </c>
      <c r="AG356" s="39">
        <f t="shared" si="156"/>
        <v>0.17214361683019952</v>
      </c>
      <c r="AH356" s="39">
        <f t="shared" si="140"/>
        <v>0</v>
      </c>
      <c r="AJ356" s="39">
        <f t="shared" si="157"/>
        <v>0.56546128565326537</v>
      </c>
      <c r="AK356" s="39">
        <f t="shared" si="141"/>
        <v>0.22658749479751403</v>
      </c>
      <c r="AL356" s="39">
        <f t="shared" si="142"/>
        <v>0.32303584773648514</v>
      </c>
      <c r="AM356" s="39"/>
      <c r="AS356" s="39"/>
      <c r="AT356" s="39">
        <f t="shared" si="158"/>
        <v>0.13202545565881341</v>
      </c>
      <c r="AU356" s="39">
        <f t="shared" si="159"/>
        <v>0.42357889335731885</v>
      </c>
      <c r="AW356" s="38">
        <f t="shared" si="160"/>
        <v>2729.6989806902161</v>
      </c>
      <c r="AX356" s="38">
        <f t="shared" si="163"/>
        <v>1543.9377690017441</v>
      </c>
      <c r="AY356" s="38">
        <f t="shared" si="164"/>
        <v>1672.4478228288092</v>
      </c>
      <c r="AZ356" s="38">
        <f t="shared" si="143"/>
        <v>0</v>
      </c>
      <c r="BA356" s="38">
        <f t="shared" si="144"/>
        <v>0</v>
      </c>
      <c r="BB356" s="38">
        <f t="shared" si="145"/>
        <v>0</v>
      </c>
      <c r="BC356" s="38">
        <f t="shared" si="146"/>
        <v>0</v>
      </c>
      <c r="BD356" s="38">
        <f t="shared" si="147"/>
        <v>0</v>
      </c>
      <c r="BE356" s="38">
        <f t="shared" si="148"/>
        <v>0</v>
      </c>
      <c r="BF356" s="38">
        <f t="shared" si="149"/>
        <v>0</v>
      </c>
      <c r="BG356" s="38">
        <f t="shared" si="161"/>
        <v>563.39841287797799</v>
      </c>
      <c r="BH356" s="38">
        <f t="shared" si="162"/>
        <v>1599.1336774469667</v>
      </c>
      <c r="BI356" s="61">
        <f t="shared" si="150"/>
        <v>8108.6166628457131</v>
      </c>
    </row>
    <row r="357" spans="1:61" x14ac:dyDescent="0.3">
      <c r="A357" s="84" t="s">
        <v>1244</v>
      </c>
      <c r="B357" s="84" t="s">
        <v>475</v>
      </c>
      <c r="C357" s="84" t="s">
        <v>475</v>
      </c>
      <c r="D357" s="63">
        <f>VLOOKUP(B357,Площадь!$D$2:$E$795,2,0)</f>
        <v>32</v>
      </c>
      <c r="E357" s="72"/>
      <c r="F357" s="87">
        <v>31</v>
      </c>
      <c r="G357" s="87">
        <v>29</v>
      </c>
      <c r="H357" s="87">
        <v>31</v>
      </c>
      <c r="I357" s="87"/>
      <c r="J357" s="88"/>
      <c r="K357" s="88"/>
      <c r="L357" s="88"/>
      <c r="M357" s="88"/>
      <c r="N357" s="88"/>
      <c r="O357" s="88"/>
      <c r="P357" s="88">
        <v>15</v>
      </c>
      <c r="Q357" s="88">
        <v>31</v>
      </c>
      <c r="R357">
        <f t="shared" si="138"/>
        <v>137</v>
      </c>
      <c r="S357" s="162">
        <f>VLOOKUP(C357,'Общие показания'!A:I,9,0)</f>
        <v>1.0242765267198974</v>
      </c>
      <c r="T357" s="73">
        <f>VLOOKUP(B357,'Общие показания'!$A$2:$S$795,19,0)</f>
        <v>0.60899999999999999</v>
      </c>
      <c r="U357" s="39">
        <f t="shared" si="151"/>
        <v>0.42035262647592292</v>
      </c>
      <c r="V357" s="39">
        <f t="shared" si="152"/>
        <v>0.32457738188192753</v>
      </c>
      <c r="W357" s="39">
        <f t="shared" si="153"/>
        <v>0.27934651836204699</v>
      </c>
      <c r="X357" s="39"/>
      <c r="Y357" s="39">
        <f t="shared" si="154"/>
        <v>0</v>
      </c>
      <c r="Z357" s="39"/>
      <c r="AA357" s="39"/>
      <c r="AB357" s="39"/>
      <c r="AC357" s="39"/>
      <c r="AD357" s="39"/>
      <c r="AE357" s="39">
        <f t="shared" si="139"/>
        <v>0</v>
      </c>
      <c r="AF357" s="39">
        <f t="shared" si="155"/>
        <v>0.189658149401634</v>
      </c>
      <c r="AG357" s="39">
        <f t="shared" si="156"/>
        <v>0.41934185059836604</v>
      </c>
      <c r="AH357" s="39">
        <f t="shared" si="140"/>
        <v>0</v>
      </c>
      <c r="AJ357" s="39">
        <f t="shared" si="157"/>
        <v>0.46042649213497439</v>
      </c>
      <c r="AK357" s="39">
        <f t="shared" si="141"/>
        <v>0.18449872349924806</v>
      </c>
      <c r="AL357" s="39">
        <f t="shared" si="142"/>
        <v>0.26303173352589121</v>
      </c>
      <c r="AM357" s="39"/>
      <c r="AS357" s="39"/>
      <c r="AT357" s="39">
        <f t="shared" si="158"/>
        <v>0.10750164328453002</v>
      </c>
      <c r="AU357" s="39">
        <f t="shared" si="159"/>
        <v>0.34489884446397467</v>
      </c>
      <c r="AW357" s="38">
        <f t="shared" si="160"/>
        <v>2364.3282348343482</v>
      </c>
      <c r="AX357" s="38">
        <f t="shared" si="163"/>
        <v>1366.5435342410128</v>
      </c>
      <c r="AY357" s="38">
        <f t="shared" si="164"/>
        <v>1455.9384842379059</v>
      </c>
      <c r="AZ357" s="38">
        <f t="shared" si="143"/>
        <v>0</v>
      </c>
      <c r="BA357" s="38">
        <f t="shared" si="144"/>
        <v>0</v>
      </c>
      <c r="BB357" s="38">
        <f t="shared" si="145"/>
        <v>0</v>
      </c>
      <c r="BC357" s="38">
        <f t="shared" si="146"/>
        <v>0</v>
      </c>
      <c r="BD357" s="38">
        <f t="shared" si="147"/>
        <v>0</v>
      </c>
      <c r="BE357" s="38">
        <f t="shared" si="148"/>
        <v>0</v>
      </c>
      <c r="BF357" s="38">
        <f t="shared" si="149"/>
        <v>0</v>
      </c>
      <c r="BG357" s="38">
        <f t="shared" si="161"/>
        <v>797.68386109503126</v>
      </c>
      <c r="BH357" s="38">
        <f t="shared" si="162"/>
        <v>2051.4971521975449</v>
      </c>
      <c r="BI357" s="61">
        <f t="shared" si="150"/>
        <v>8035.9912666058435</v>
      </c>
    </row>
    <row r="358" spans="1:61" x14ac:dyDescent="0.3">
      <c r="A358" s="84" t="s">
        <v>2104</v>
      </c>
      <c r="B358" s="84" t="s">
        <v>410</v>
      </c>
      <c r="C358" s="84" t="s">
        <v>410</v>
      </c>
      <c r="D358" s="63">
        <f>VLOOKUP(B358,Площадь!$D$2:$E$795,2,0)</f>
        <v>31.7</v>
      </c>
      <c r="E358" s="72"/>
      <c r="F358" s="87">
        <v>31</v>
      </c>
      <c r="G358" s="87">
        <v>29</v>
      </c>
      <c r="H358" s="87">
        <v>31</v>
      </c>
      <c r="I358" s="87"/>
      <c r="J358" s="88"/>
      <c r="K358" s="88"/>
      <c r="L358" s="88"/>
      <c r="M358" s="88"/>
      <c r="N358" s="88"/>
      <c r="O358" s="88"/>
      <c r="P358" s="88">
        <v>15</v>
      </c>
      <c r="Q358" s="88">
        <v>31</v>
      </c>
      <c r="R358">
        <f t="shared" si="138"/>
        <v>137</v>
      </c>
      <c r="S358" s="162">
        <f>VLOOKUP(C358,'Общие показания'!A:I,9,0)</f>
        <v>1.0146739342818984</v>
      </c>
      <c r="T358" s="73">
        <f>VLOOKUP(B358,'Общие показания'!$A$2:$S$795,19,0)</f>
        <v>0.38699999999999957</v>
      </c>
      <c r="U358" s="39">
        <f t="shared" si="151"/>
        <v>0.4164118206027112</v>
      </c>
      <c r="V358" s="39">
        <f t="shared" si="152"/>
        <v>0.32153446892678444</v>
      </c>
      <c r="W358" s="39">
        <f t="shared" si="153"/>
        <v>0.2767276447524028</v>
      </c>
      <c r="X358" s="39"/>
      <c r="Y358" s="39">
        <f t="shared" si="154"/>
        <v>0</v>
      </c>
      <c r="Z358" s="39"/>
      <c r="AA358" s="39"/>
      <c r="AB358" s="39"/>
      <c r="AC358" s="39"/>
      <c r="AD358" s="39"/>
      <c r="AE358" s="39">
        <f t="shared" si="139"/>
        <v>0</v>
      </c>
      <c r="AF358" s="39">
        <f t="shared" si="155"/>
        <v>0.12052168114685104</v>
      </c>
      <c r="AG358" s="39">
        <f t="shared" si="156"/>
        <v>0.26647831885314854</v>
      </c>
      <c r="AH358" s="39">
        <f t="shared" si="140"/>
        <v>0</v>
      </c>
      <c r="AJ358" s="39">
        <f t="shared" si="157"/>
        <v>0.45610999377120898</v>
      </c>
      <c r="AK358" s="39">
        <f t="shared" si="141"/>
        <v>0.18276904796644261</v>
      </c>
      <c r="AL358" s="39">
        <f t="shared" si="142"/>
        <v>0.26056581102408599</v>
      </c>
      <c r="AM358" s="39"/>
      <c r="AS358" s="39"/>
      <c r="AT358" s="39">
        <f t="shared" si="158"/>
        <v>0.10649381537873755</v>
      </c>
      <c r="AU358" s="39">
        <f t="shared" si="159"/>
        <v>0.34166541779712489</v>
      </c>
      <c r="AW358" s="38">
        <f t="shared" si="160"/>
        <v>2342.1626576327767</v>
      </c>
      <c r="AX358" s="38">
        <f t="shared" si="163"/>
        <v>1353.7321886075031</v>
      </c>
      <c r="AY358" s="38">
        <f t="shared" si="164"/>
        <v>1442.2890609481756</v>
      </c>
      <c r="AZ358" s="38">
        <f t="shared" si="143"/>
        <v>0</v>
      </c>
      <c r="BA358" s="38">
        <f t="shared" si="144"/>
        <v>0</v>
      </c>
      <c r="BB358" s="38">
        <f t="shared" si="145"/>
        <v>0</v>
      </c>
      <c r="BC358" s="38">
        <f t="shared" si="146"/>
        <v>0</v>
      </c>
      <c r="BD358" s="38">
        <f t="shared" si="147"/>
        <v>0</v>
      </c>
      <c r="BE358" s="38">
        <f t="shared" si="148"/>
        <v>0</v>
      </c>
      <c r="BF358" s="38">
        <f t="shared" si="149"/>
        <v>0</v>
      </c>
      <c r="BG358" s="38">
        <f t="shared" si="161"/>
        <v>609.39131825342895</v>
      </c>
      <c r="BH358" s="38">
        <f t="shared" si="162"/>
        <v>1632.4767209145282</v>
      </c>
      <c r="BI358" s="61">
        <f t="shared" si="150"/>
        <v>7380.0519463564124</v>
      </c>
    </row>
    <row r="359" spans="1:61" x14ac:dyDescent="0.3">
      <c r="A359" s="84" t="s">
        <v>2085</v>
      </c>
      <c r="B359" s="84" t="s">
        <v>452</v>
      </c>
      <c r="C359" s="84" t="s">
        <v>452</v>
      </c>
      <c r="D359" s="63">
        <f>VLOOKUP(B359,Площадь!$D$2:$E$795,2,0)</f>
        <v>33.6</v>
      </c>
      <c r="E359" s="72"/>
      <c r="F359" s="87">
        <v>31</v>
      </c>
      <c r="G359" s="87">
        <v>29</v>
      </c>
      <c r="H359" s="87">
        <v>31</v>
      </c>
      <c r="I359" s="87"/>
      <c r="J359" s="88"/>
      <c r="K359" s="88"/>
      <c r="L359" s="88"/>
      <c r="M359" s="88"/>
      <c r="N359" s="88"/>
      <c r="O359" s="88"/>
      <c r="P359" s="88">
        <v>15</v>
      </c>
      <c r="Q359" s="88">
        <v>31</v>
      </c>
      <c r="R359">
        <f t="shared" si="138"/>
        <v>137</v>
      </c>
      <c r="S359" s="162">
        <f>VLOOKUP(C359,'Общие показания'!A:I,9,0)</f>
        <v>1.0754903530558924</v>
      </c>
      <c r="T359" s="73">
        <f>VLOOKUP(B359,'Общие показания'!$A$2:$S$795,19,0)</f>
        <v>0.66800000000000104</v>
      </c>
      <c r="U359" s="39">
        <f t="shared" si="151"/>
        <v>0.44137025779971911</v>
      </c>
      <c r="V359" s="39">
        <f t="shared" si="152"/>
        <v>0.34080625097602391</v>
      </c>
      <c r="W359" s="39">
        <f t="shared" si="153"/>
        <v>0.29331384428014934</v>
      </c>
      <c r="X359" s="39"/>
      <c r="Y359" s="39">
        <f t="shared" si="154"/>
        <v>0</v>
      </c>
      <c r="Z359" s="39"/>
      <c r="AA359" s="39"/>
      <c r="AB359" s="39"/>
      <c r="AC359" s="39"/>
      <c r="AD359" s="39"/>
      <c r="AE359" s="39">
        <f t="shared" si="139"/>
        <v>0</v>
      </c>
      <c r="AF359" s="39">
        <f t="shared" si="155"/>
        <v>0.20803225582970725</v>
      </c>
      <c r="AG359" s="39">
        <f t="shared" si="156"/>
        <v>0.45996774417029385</v>
      </c>
      <c r="AH359" s="39">
        <f t="shared" si="140"/>
        <v>0</v>
      </c>
      <c r="AJ359" s="39">
        <f t="shared" si="157"/>
        <v>0.4834478167417231</v>
      </c>
      <c r="AK359" s="39">
        <f t="shared" si="141"/>
        <v>0.19372365967421049</v>
      </c>
      <c r="AL359" s="39">
        <f t="shared" si="142"/>
        <v>0.27618332020218578</v>
      </c>
      <c r="AM359" s="39"/>
      <c r="AS359" s="39"/>
      <c r="AT359" s="39">
        <f t="shared" si="158"/>
        <v>0.11287672544875653</v>
      </c>
      <c r="AU359" s="39">
        <f t="shared" si="159"/>
        <v>0.3621437866871734</v>
      </c>
      <c r="AW359" s="38">
        <f t="shared" si="160"/>
        <v>2482.544646576066</v>
      </c>
      <c r="AX359" s="38">
        <f t="shared" si="163"/>
        <v>1434.8707109530633</v>
      </c>
      <c r="AY359" s="38">
        <f t="shared" si="164"/>
        <v>1528.7354084498011</v>
      </c>
      <c r="AZ359" s="38">
        <f t="shared" si="143"/>
        <v>0</v>
      </c>
      <c r="BA359" s="38">
        <f t="shared" si="144"/>
        <v>0</v>
      </c>
      <c r="BB359" s="38">
        <f t="shared" si="145"/>
        <v>0</v>
      </c>
      <c r="BC359" s="38">
        <f t="shared" si="146"/>
        <v>0</v>
      </c>
      <c r="BD359" s="38">
        <f t="shared" si="147"/>
        <v>0</v>
      </c>
      <c r="BE359" s="38">
        <f t="shared" si="148"/>
        <v>0</v>
      </c>
      <c r="BF359" s="38">
        <f t="shared" si="149"/>
        <v>0</v>
      </c>
      <c r="BG359" s="38">
        <f t="shared" si="161"/>
        <v>861.43523298465709</v>
      </c>
      <c r="BH359" s="38">
        <f t="shared" si="162"/>
        <v>2206.8433089725509</v>
      </c>
      <c r="BI359" s="61">
        <f t="shared" si="150"/>
        <v>8514.4293079361378</v>
      </c>
    </row>
    <row r="360" spans="1:61" x14ac:dyDescent="0.3">
      <c r="A360" s="84" t="s">
        <v>587</v>
      </c>
      <c r="B360" s="84" t="s">
        <v>468</v>
      </c>
      <c r="C360" s="84" t="s">
        <v>468</v>
      </c>
      <c r="D360" s="63">
        <f>VLOOKUP(B360,Площадь!$D$2:$E$795,2,0)</f>
        <v>39.299999999999997</v>
      </c>
      <c r="E360" s="72"/>
      <c r="F360" s="87">
        <v>31</v>
      </c>
      <c r="G360" s="87">
        <v>29</v>
      </c>
      <c r="H360" s="87">
        <v>31</v>
      </c>
      <c r="I360" s="87"/>
      <c r="J360" s="88"/>
      <c r="K360" s="88"/>
      <c r="L360" s="88"/>
      <c r="M360" s="88"/>
      <c r="N360" s="88"/>
      <c r="O360" s="88"/>
      <c r="P360" s="88">
        <v>15</v>
      </c>
      <c r="Q360" s="88">
        <v>31</v>
      </c>
      <c r="R360">
        <f t="shared" si="138"/>
        <v>137</v>
      </c>
      <c r="S360" s="162">
        <f>VLOOKUP(C360,'Общие показания'!A:I,9,0)</f>
        <v>0.67899999999999938</v>
      </c>
      <c r="T360" s="73">
        <f>VLOOKUP(B360,'Общие показания'!$A$2:$S$795,19,0)</f>
        <v>0.14500000000000046</v>
      </c>
      <c r="U360" s="39">
        <f t="shared" si="151"/>
        <v>0.27865466593398103</v>
      </c>
      <c r="V360" s="39">
        <f t="shared" si="152"/>
        <v>0.21516459329941937</v>
      </c>
      <c r="W360" s="39">
        <f t="shared" si="153"/>
        <v>0.18518074076659899</v>
      </c>
      <c r="X360" s="39"/>
      <c r="Y360" s="39">
        <f t="shared" si="154"/>
        <v>0</v>
      </c>
      <c r="Z360" s="39"/>
      <c r="AA360" s="39"/>
      <c r="AB360" s="39"/>
      <c r="AC360" s="39"/>
      <c r="AD360" s="39"/>
      <c r="AE360" s="39">
        <f t="shared" si="139"/>
        <v>0</v>
      </c>
      <c r="AF360" s="39">
        <f t="shared" si="155"/>
        <v>4.5156702238484434E-2</v>
      </c>
      <c r="AG360" s="39">
        <f t="shared" si="156"/>
        <v>9.9843297761516042E-2</v>
      </c>
      <c r="AH360" s="39">
        <f t="shared" si="140"/>
        <v>0</v>
      </c>
      <c r="AJ360" s="39">
        <f t="shared" si="157"/>
        <v>0.56546128565326537</v>
      </c>
      <c r="AK360" s="39">
        <f t="shared" si="141"/>
        <v>0.22658749479751403</v>
      </c>
      <c r="AL360" s="39">
        <f t="shared" si="142"/>
        <v>0.32303584773648514</v>
      </c>
      <c r="AM360" s="39"/>
      <c r="AS360" s="39"/>
      <c r="AT360" s="39">
        <f t="shared" si="158"/>
        <v>0.13202545565881341</v>
      </c>
      <c r="AU360" s="39">
        <f t="shared" si="159"/>
        <v>0.42357889335731885</v>
      </c>
      <c r="AW360" s="38">
        <f t="shared" si="160"/>
        <v>2265.9110958027409</v>
      </c>
      <c r="AX360" s="38">
        <f t="shared" si="163"/>
        <v>1185.8216352038842</v>
      </c>
      <c r="AY360" s="38">
        <f t="shared" si="164"/>
        <v>1364.2362815141391</v>
      </c>
      <c r="AZ360" s="38">
        <f t="shared" si="143"/>
        <v>0</v>
      </c>
      <c r="BA360" s="38">
        <f t="shared" si="144"/>
        <v>0</v>
      </c>
      <c r="BB360" s="38">
        <f t="shared" si="145"/>
        <v>0</v>
      </c>
      <c r="BC360" s="38">
        <f t="shared" si="146"/>
        <v>0</v>
      </c>
      <c r="BD360" s="38">
        <f t="shared" si="147"/>
        <v>0</v>
      </c>
      <c r="BE360" s="38">
        <f t="shared" si="148"/>
        <v>0</v>
      </c>
      <c r="BF360" s="38">
        <f t="shared" si="149"/>
        <v>0</v>
      </c>
      <c r="BG360" s="38">
        <f t="shared" si="161"/>
        <v>475.62069737319047</v>
      </c>
      <c r="BH360" s="38">
        <f t="shared" si="162"/>
        <v>1405.0535929517557</v>
      </c>
      <c r="BI360" s="61">
        <f t="shared" si="150"/>
        <v>6696.6433028457095</v>
      </c>
    </row>
    <row r="361" spans="1:61" x14ac:dyDescent="0.3">
      <c r="A361" s="84" t="s">
        <v>1397</v>
      </c>
      <c r="B361" s="84" t="s">
        <v>433</v>
      </c>
      <c r="C361" s="84" t="s">
        <v>433</v>
      </c>
      <c r="D361" s="63">
        <f>VLOOKUP(B361,Площадь!$D$2:$E$795,2,0)</f>
        <v>32.5</v>
      </c>
      <c r="E361" s="72"/>
      <c r="F361" s="87">
        <v>31</v>
      </c>
      <c r="G361" s="87">
        <v>29</v>
      </c>
      <c r="H361" s="87">
        <v>31</v>
      </c>
      <c r="I361" s="87"/>
      <c r="J361" s="88"/>
      <c r="K361" s="88"/>
      <c r="L361" s="88"/>
      <c r="M361" s="88"/>
      <c r="N361" s="88"/>
      <c r="O361" s="88"/>
      <c r="P361" s="88">
        <v>15</v>
      </c>
      <c r="Q361" s="88">
        <v>31</v>
      </c>
      <c r="R361">
        <f t="shared" si="138"/>
        <v>137</v>
      </c>
      <c r="S361" s="162">
        <f>VLOOKUP(C361,'Общие показания'!A:I,9,0)</f>
        <v>1.0402808474498959</v>
      </c>
      <c r="T361" s="73">
        <f>VLOOKUP(B361,'Общие показания'!$A$2:$S$795,19,0)</f>
        <v>0.69200000000000017</v>
      </c>
      <c r="U361" s="39">
        <f t="shared" si="151"/>
        <v>0.42692063626460924</v>
      </c>
      <c r="V361" s="39">
        <f t="shared" si="152"/>
        <v>0.32964890347383263</v>
      </c>
      <c r="W361" s="39">
        <f t="shared" si="153"/>
        <v>0.28371130771145397</v>
      </c>
      <c r="X361" s="39"/>
      <c r="Y361" s="39">
        <f t="shared" si="154"/>
        <v>0</v>
      </c>
      <c r="Z361" s="39"/>
      <c r="AA361" s="39"/>
      <c r="AB361" s="39"/>
      <c r="AC361" s="39"/>
      <c r="AD361" s="39"/>
      <c r="AE361" s="39">
        <f t="shared" si="139"/>
        <v>0</v>
      </c>
      <c r="AF361" s="39">
        <f t="shared" si="155"/>
        <v>0.21550646861400782</v>
      </c>
      <c r="AG361" s="39">
        <f t="shared" si="156"/>
        <v>0.47649353138599237</v>
      </c>
      <c r="AH361" s="39">
        <f t="shared" si="140"/>
        <v>0</v>
      </c>
      <c r="AJ361" s="39">
        <f t="shared" si="157"/>
        <v>0.46762065607458336</v>
      </c>
      <c r="AK361" s="39">
        <f t="shared" si="141"/>
        <v>0.18738151605392381</v>
      </c>
      <c r="AL361" s="39">
        <f t="shared" si="142"/>
        <v>0.26714160436223328</v>
      </c>
      <c r="AM361" s="39"/>
      <c r="AS361" s="39"/>
      <c r="AT361" s="39">
        <f t="shared" si="158"/>
        <v>0.1091813564608508</v>
      </c>
      <c r="AU361" s="39">
        <f t="shared" si="159"/>
        <v>0.35028788890872425</v>
      </c>
      <c r="AW361" s="38">
        <f t="shared" si="160"/>
        <v>2401.2708635036352</v>
      </c>
      <c r="AX361" s="38">
        <f t="shared" si="163"/>
        <v>1387.8957769635283</v>
      </c>
      <c r="AY361" s="38">
        <f t="shared" si="164"/>
        <v>1478.6875230541232</v>
      </c>
      <c r="AZ361" s="38">
        <f t="shared" si="143"/>
        <v>0</v>
      </c>
      <c r="BA361" s="38">
        <f t="shared" si="144"/>
        <v>0</v>
      </c>
      <c r="BB361" s="38">
        <f t="shared" si="145"/>
        <v>0</v>
      </c>
      <c r="BC361" s="38">
        <f t="shared" si="146"/>
        <v>0</v>
      </c>
      <c r="BD361" s="38">
        <f t="shared" si="147"/>
        <v>0</v>
      </c>
      <c r="BE361" s="38">
        <f t="shared" si="148"/>
        <v>0</v>
      </c>
      <c r="BF361" s="38">
        <f t="shared" si="149"/>
        <v>0</v>
      </c>
      <c r="BG361" s="38">
        <f t="shared" si="161"/>
        <v>871.57901011794752</v>
      </c>
      <c r="BH361" s="38">
        <f t="shared" si="162"/>
        <v>2219.3789733823255</v>
      </c>
      <c r="BI361" s="61">
        <f t="shared" si="150"/>
        <v>8358.8121470215592</v>
      </c>
    </row>
    <row r="362" spans="1:61" x14ac:dyDescent="0.3">
      <c r="A362" s="84" t="s">
        <v>495</v>
      </c>
      <c r="B362" s="84" t="s">
        <v>496</v>
      </c>
      <c r="C362" s="84" t="s">
        <v>496</v>
      </c>
      <c r="D362" s="63">
        <f>VLOOKUP(B362,Площадь!$D$2:$E$795,2,0)</f>
        <v>34.4</v>
      </c>
      <c r="E362" s="72"/>
      <c r="F362" s="87">
        <v>31</v>
      </c>
      <c r="G362" s="87">
        <v>29</v>
      </c>
      <c r="H362" s="87">
        <v>31</v>
      </c>
      <c r="I362" s="87"/>
      <c r="J362" s="88"/>
      <c r="K362" s="88"/>
      <c r="L362" s="88"/>
      <c r="M362" s="88"/>
      <c r="N362" s="88"/>
      <c r="O362" s="88"/>
      <c r="P362" s="88">
        <v>15</v>
      </c>
      <c r="Q362" s="88">
        <v>31</v>
      </c>
      <c r="R362">
        <f t="shared" si="138"/>
        <v>137</v>
      </c>
      <c r="S362" s="162">
        <f>VLOOKUP(C362,'Общие показания'!A:I,9,0)</f>
        <v>1.1010972662238896</v>
      </c>
      <c r="T362" s="73">
        <f>VLOOKUP(B362,'Общие показания'!$A$2:$S$795,19,0)</f>
        <v>0.35099999999999998</v>
      </c>
      <c r="U362" s="39">
        <f t="shared" si="151"/>
        <v>0.4518790734616171</v>
      </c>
      <c r="V362" s="39">
        <f t="shared" si="152"/>
        <v>0.34892068552307204</v>
      </c>
      <c r="W362" s="39">
        <f t="shared" si="153"/>
        <v>0.30029750723920046</v>
      </c>
      <c r="X362" s="39"/>
      <c r="Y362" s="39">
        <f t="shared" si="154"/>
        <v>0</v>
      </c>
      <c r="Z362" s="39"/>
      <c r="AA362" s="39"/>
      <c r="AB362" s="39"/>
      <c r="AC362" s="39"/>
      <c r="AD362" s="39"/>
      <c r="AE362" s="39">
        <f t="shared" si="139"/>
        <v>0</v>
      </c>
      <c r="AF362" s="39">
        <f t="shared" si="155"/>
        <v>0.10931036197039989</v>
      </c>
      <c r="AG362" s="39">
        <f t="shared" si="156"/>
        <v>0.24168963802960011</v>
      </c>
      <c r="AH362" s="39">
        <f t="shared" si="140"/>
        <v>0</v>
      </c>
      <c r="AJ362" s="39">
        <f t="shared" si="157"/>
        <v>0.49495847904509749</v>
      </c>
      <c r="AK362" s="39">
        <f t="shared" si="141"/>
        <v>0.19833612776169166</v>
      </c>
      <c r="AL362" s="39">
        <f t="shared" si="142"/>
        <v>0.28275911354033306</v>
      </c>
      <c r="AM362" s="39"/>
      <c r="AS362" s="39"/>
      <c r="AT362" s="39">
        <f t="shared" si="158"/>
        <v>0.11556426653086976</v>
      </c>
      <c r="AU362" s="39">
        <f t="shared" si="159"/>
        <v>0.37076625779877276</v>
      </c>
      <c r="AW362" s="38">
        <f t="shared" si="160"/>
        <v>2541.6528524469245</v>
      </c>
      <c r="AX362" s="38">
        <f t="shared" si="163"/>
        <v>1469.0342993090885</v>
      </c>
      <c r="AY362" s="38">
        <f t="shared" si="164"/>
        <v>1565.1338705557489</v>
      </c>
      <c r="AZ362" s="38">
        <f t="shared" si="143"/>
        <v>0</v>
      </c>
      <c r="BA362" s="38">
        <f t="shared" si="144"/>
        <v>0</v>
      </c>
      <c r="BB362" s="38">
        <f t="shared" si="145"/>
        <v>0</v>
      </c>
      <c r="BC362" s="38">
        <f t="shared" si="146"/>
        <v>0</v>
      </c>
      <c r="BD362" s="38">
        <f t="shared" si="147"/>
        <v>0</v>
      </c>
      <c r="BE362" s="38">
        <f t="shared" si="148"/>
        <v>0</v>
      </c>
      <c r="BF362" s="38">
        <f t="shared" si="149"/>
        <v>0</v>
      </c>
      <c r="BG362" s="38">
        <f t="shared" si="161"/>
        <v>603.64445776366824</v>
      </c>
      <c r="BH362" s="38">
        <f t="shared" si="162"/>
        <v>1644.0521085258511</v>
      </c>
      <c r="BI362" s="61">
        <f t="shared" si="150"/>
        <v>7823.5175886012821</v>
      </c>
    </row>
    <row r="363" spans="1:61" x14ac:dyDescent="0.3">
      <c r="A363" s="84" t="s">
        <v>1329</v>
      </c>
      <c r="B363" s="84" t="s">
        <v>436</v>
      </c>
      <c r="C363" s="84" t="s">
        <v>436</v>
      </c>
      <c r="D363" s="63">
        <f>VLOOKUP(B363,Площадь!$D$2:$E$795,2,0)</f>
        <v>39.1</v>
      </c>
      <c r="E363" s="72"/>
      <c r="F363" s="87">
        <v>31</v>
      </c>
      <c r="G363" s="87">
        <v>29</v>
      </c>
      <c r="H363" s="87">
        <v>31</v>
      </c>
      <c r="I363" s="87"/>
      <c r="J363" s="88"/>
      <c r="K363" s="88"/>
      <c r="L363" s="88"/>
      <c r="M363" s="88"/>
      <c r="N363" s="88"/>
      <c r="O363" s="88"/>
      <c r="P363" s="88">
        <v>15</v>
      </c>
      <c r="Q363" s="88">
        <v>31</v>
      </c>
      <c r="R363">
        <f t="shared" si="138"/>
        <v>137</v>
      </c>
      <c r="S363" s="162">
        <f>VLOOKUP(C363,'Общие показания'!A:I,9,0)</f>
        <v>1.2515378810858748</v>
      </c>
      <c r="T363" s="73">
        <f>VLOOKUP(B363,'Общие показания'!$A$2:$S$795,19,0)</f>
        <v>7.1000000000000174E-2</v>
      </c>
      <c r="U363" s="39">
        <f t="shared" si="151"/>
        <v>0.5136183654752684</v>
      </c>
      <c r="V363" s="39">
        <f t="shared" si="152"/>
        <v>0.39659298848698021</v>
      </c>
      <c r="W363" s="39">
        <f t="shared" si="153"/>
        <v>0.34132652712362621</v>
      </c>
      <c r="X363" s="39"/>
      <c r="Y363" s="39">
        <f t="shared" si="154"/>
        <v>0</v>
      </c>
      <c r="Z363" s="39"/>
      <c r="AA363" s="39"/>
      <c r="AB363" s="39"/>
      <c r="AC363" s="39"/>
      <c r="AD363" s="39"/>
      <c r="AE363" s="39">
        <f t="shared" si="139"/>
        <v>0</v>
      </c>
      <c r="AF363" s="39">
        <f t="shared" si="155"/>
        <v>2.2111212820223394E-2</v>
      </c>
      <c r="AG363" s="39">
        <f t="shared" si="156"/>
        <v>4.8888787179776787E-2</v>
      </c>
      <c r="AH363" s="39">
        <f t="shared" si="140"/>
        <v>0</v>
      </c>
      <c r="AJ363" s="39">
        <f t="shared" si="157"/>
        <v>0.5625836200774218</v>
      </c>
      <c r="AK363" s="39">
        <f t="shared" si="141"/>
        <v>0.22543437777564374</v>
      </c>
      <c r="AL363" s="39">
        <f t="shared" si="142"/>
        <v>0.32139189940194834</v>
      </c>
      <c r="AM363" s="39"/>
      <c r="AS363" s="39"/>
      <c r="AT363" s="39">
        <f t="shared" si="158"/>
        <v>0.13135357038828513</v>
      </c>
      <c r="AU363" s="39">
        <f t="shared" si="159"/>
        <v>0.42142327557941905</v>
      </c>
      <c r="AW363" s="38">
        <f t="shared" si="160"/>
        <v>2888.91356193822</v>
      </c>
      <c r="AX363" s="38">
        <f t="shared" si="163"/>
        <v>1669.7453809007372</v>
      </c>
      <c r="AY363" s="38">
        <f t="shared" si="164"/>
        <v>1778.9748354281915</v>
      </c>
      <c r="AZ363" s="38">
        <f t="shared" si="143"/>
        <v>0</v>
      </c>
      <c r="BA363" s="38">
        <f t="shared" si="144"/>
        <v>0</v>
      </c>
      <c r="BB363" s="38">
        <f t="shared" si="145"/>
        <v>0</v>
      </c>
      <c r="BC363" s="38">
        <f t="shared" si="146"/>
        <v>0</v>
      </c>
      <c r="BD363" s="38">
        <f t="shared" si="147"/>
        <v>0</v>
      </c>
      <c r="BE363" s="38">
        <f t="shared" si="148"/>
        <v>0</v>
      </c>
      <c r="BF363" s="38">
        <f t="shared" si="149"/>
        <v>0</v>
      </c>
      <c r="BG363" s="38">
        <f t="shared" si="161"/>
        <v>411.954725453592</v>
      </c>
      <c r="BH363" s="38">
        <f t="shared" si="162"/>
        <v>1262.4868887882751</v>
      </c>
      <c r="BI363" s="61">
        <f t="shared" si="150"/>
        <v>8012.0753925090157</v>
      </c>
    </row>
    <row r="364" spans="1:61" x14ac:dyDescent="0.3">
      <c r="A364" s="84" t="s">
        <v>2423</v>
      </c>
      <c r="B364" s="84" t="s">
        <v>2424</v>
      </c>
      <c r="C364" s="84" t="s">
        <v>2424</v>
      </c>
      <c r="D364" s="63">
        <f>VLOOKUP(B364,Площадь!$D$2:$E$795,2,0)</f>
        <v>30.7</v>
      </c>
      <c r="E364" s="72"/>
      <c r="F364" s="87">
        <v>31</v>
      </c>
      <c r="G364" s="87">
        <v>29</v>
      </c>
      <c r="H364" s="87">
        <v>31</v>
      </c>
      <c r="I364" s="87"/>
      <c r="J364" s="88"/>
      <c r="K364" s="88"/>
      <c r="L364" s="88"/>
      <c r="M364" s="88"/>
      <c r="N364" s="88"/>
      <c r="O364" s="88"/>
      <c r="P364" s="88">
        <v>15</v>
      </c>
      <c r="Q364" s="88">
        <v>31</v>
      </c>
      <c r="R364">
        <f t="shared" si="138"/>
        <v>137</v>
      </c>
      <c r="S364" s="162">
        <f>VLOOKUP(C364,'Общие показания'!A:I,9,0)</f>
        <v>0.98266529282190163</v>
      </c>
      <c r="T364" s="73">
        <f>VLOOKUP(B364,'Общие показания'!$A$2:$S$795,19,0)</f>
        <v>0.4740000000000002</v>
      </c>
      <c r="U364" s="39">
        <f t="shared" si="151"/>
        <v>0.40327580102533855</v>
      </c>
      <c r="V364" s="39">
        <f t="shared" si="152"/>
        <v>0.31139142574297424</v>
      </c>
      <c r="W364" s="39">
        <f t="shared" si="153"/>
        <v>0.26799806605358883</v>
      </c>
      <c r="X364" s="39"/>
      <c r="Y364" s="39">
        <f t="shared" si="154"/>
        <v>0</v>
      </c>
      <c r="Z364" s="39"/>
      <c r="AA364" s="39"/>
      <c r="AB364" s="39"/>
      <c r="AC364" s="39"/>
      <c r="AD364" s="39"/>
      <c r="AE364" s="39">
        <f t="shared" si="139"/>
        <v>0</v>
      </c>
      <c r="AF364" s="39">
        <f t="shared" si="155"/>
        <v>0.1476157024899418</v>
      </c>
      <c r="AG364" s="39">
        <f t="shared" si="156"/>
        <v>0.32638429751005843</v>
      </c>
      <c r="AH364" s="39">
        <f t="shared" si="140"/>
        <v>0</v>
      </c>
      <c r="AJ364" s="39">
        <f t="shared" si="157"/>
        <v>0.44172166589199102</v>
      </c>
      <c r="AK364" s="39">
        <f t="shared" si="141"/>
        <v>0.17700346285709109</v>
      </c>
      <c r="AL364" s="39">
        <f t="shared" si="142"/>
        <v>0.25234606935140186</v>
      </c>
      <c r="AM364" s="39"/>
      <c r="AS364" s="39"/>
      <c r="AT364" s="39">
        <f t="shared" si="158"/>
        <v>0.10313438902609598</v>
      </c>
      <c r="AU364" s="39">
        <f t="shared" si="159"/>
        <v>0.33088732890762568</v>
      </c>
      <c r="AW364" s="38">
        <f t="shared" si="160"/>
        <v>2268.2774002942028</v>
      </c>
      <c r="AX364" s="38">
        <f t="shared" si="163"/>
        <v>1311.0277031624714</v>
      </c>
      <c r="AY364" s="38">
        <f t="shared" si="164"/>
        <v>1396.790983315741</v>
      </c>
      <c r="AZ364" s="38">
        <f t="shared" si="143"/>
        <v>0</v>
      </c>
      <c r="BA364" s="38">
        <f t="shared" si="144"/>
        <v>0</v>
      </c>
      <c r="BB364" s="38">
        <f t="shared" si="145"/>
        <v>0</v>
      </c>
      <c r="BC364" s="38">
        <f t="shared" si="146"/>
        <v>0</v>
      </c>
      <c r="BD364" s="38">
        <f t="shared" si="147"/>
        <v>0</v>
      </c>
      <c r="BE364" s="38">
        <f t="shared" si="148"/>
        <v>0</v>
      </c>
      <c r="BF364" s="38">
        <f t="shared" si="149"/>
        <v>0</v>
      </c>
      <c r="BG364" s="38">
        <f t="shared" si="161"/>
        <v>673.1035156619912</v>
      </c>
      <c r="BH364" s="38">
        <f t="shared" si="162"/>
        <v>1764.3536630905746</v>
      </c>
      <c r="BI364" s="61">
        <f t="shared" si="150"/>
        <v>7413.5532655249808</v>
      </c>
    </row>
    <row r="365" spans="1:61" x14ac:dyDescent="0.3">
      <c r="A365" s="84" t="s">
        <v>2094</v>
      </c>
      <c r="B365" s="84" t="s">
        <v>2095</v>
      </c>
      <c r="C365" s="84" t="s">
        <v>2095</v>
      </c>
      <c r="D365" s="63">
        <f>VLOOKUP(B365,Площадь!$D$2:$E$795,2,0)</f>
        <v>34.299999999999997</v>
      </c>
      <c r="E365" s="72"/>
      <c r="F365" s="87">
        <v>31</v>
      </c>
      <c r="G365" s="87">
        <v>29</v>
      </c>
      <c r="H365" s="87">
        <v>31</v>
      </c>
      <c r="I365" s="87"/>
      <c r="J365" s="88"/>
      <c r="K365" s="88"/>
      <c r="L365" s="88"/>
      <c r="M365" s="88"/>
      <c r="N365" s="88"/>
      <c r="O365" s="88"/>
      <c r="P365" s="88">
        <v>15</v>
      </c>
      <c r="Q365" s="88">
        <v>31</v>
      </c>
      <c r="R365">
        <f t="shared" si="138"/>
        <v>137</v>
      </c>
      <c r="S365" s="162">
        <f>VLOOKUP(C365,'Общие показания'!A:I,9,0)</f>
        <v>1.0978964020778901</v>
      </c>
      <c r="T365" s="73">
        <f>VLOOKUP(B365,'Общие показания'!$A$2:$S$795,19,0)</f>
        <v>0.80900000000000105</v>
      </c>
      <c r="U365" s="39">
        <f t="shared" si="151"/>
        <v>0.45056547150387988</v>
      </c>
      <c r="V365" s="39">
        <f t="shared" si="152"/>
        <v>0.34790638120469103</v>
      </c>
      <c r="W365" s="39">
        <f t="shared" si="153"/>
        <v>0.29942454936931912</v>
      </c>
      <c r="X365" s="39"/>
      <c r="Y365" s="39">
        <f t="shared" si="154"/>
        <v>0</v>
      </c>
      <c r="Z365" s="39"/>
      <c r="AA365" s="39"/>
      <c r="AB365" s="39"/>
      <c r="AC365" s="39"/>
      <c r="AD365" s="39"/>
      <c r="AE365" s="39">
        <f t="shared" si="139"/>
        <v>0</v>
      </c>
      <c r="AF365" s="39">
        <f t="shared" si="155"/>
        <v>0.25194325593747474</v>
      </c>
      <c r="AG365" s="39">
        <f t="shared" si="156"/>
        <v>0.55705674406252637</v>
      </c>
      <c r="AH365" s="39">
        <f t="shared" si="140"/>
        <v>0</v>
      </c>
      <c r="AJ365" s="39">
        <f t="shared" si="157"/>
        <v>0.49351964625717559</v>
      </c>
      <c r="AK365" s="39">
        <f t="shared" si="141"/>
        <v>0.1977595692507565</v>
      </c>
      <c r="AL365" s="39">
        <f t="shared" si="142"/>
        <v>0.28193713937306464</v>
      </c>
      <c r="AM365" s="39"/>
      <c r="AS365" s="39"/>
      <c r="AT365" s="39">
        <f t="shared" si="158"/>
        <v>0.1152283238956056</v>
      </c>
      <c r="AU365" s="39">
        <f t="shared" si="159"/>
        <v>0.36968844890982283</v>
      </c>
      <c r="AW365" s="38">
        <f t="shared" si="160"/>
        <v>2534.264326713067</v>
      </c>
      <c r="AX365" s="38">
        <f t="shared" si="163"/>
        <v>1464.7638507645852</v>
      </c>
      <c r="AY365" s="38">
        <f t="shared" si="164"/>
        <v>1560.5840627925054</v>
      </c>
      <c r="AZ365" s="38">
        <f t="shared" si="143"/>
        <v>0</v>
      </c>
      <c r="BA365" s="38">
        <f t="shared" si="144"/>
        <v>0</v>
      </c>
      <c r="BB365" s="38">
        <f t="shared" si="145"/>
        <v>0</v>
      </c>
      <c r="BC365" s="38">
        <f t="shared" si="146"/>
        <v>0</v>
      </c>
      <c r="BD365" s="38">
        <f t="shared" si="147"/>
        <v>0</v>
      </c>
      <c r="BE365" s="38">
        <f t="shared" si="148"/>
        <v>0</v>
      </c>
      <c r="BF365" s="38">
        <f t="shared" si="149"/>
        <v>0</v>
      </c>
      <c r="BG365" s="38">
        <f t="shared" si="161"/>
        <v>985.62070204072768</v>
      </c>
      <c r="BH365" s="38">
        <f t="shared" si="162"/>
        <v>2487.7177262072551</v>
      </c>
      <c r="BI365" s="61">
        <f t="shared" si="150"/>
        <v>9032.9506685181404</v>
      </c>
    </row>
    <row r="366" spans="1:61" x14ac:dyDescent="0.3">
      <c r="A366" s="84" t="s">
        <v>1545</v>
      </c>
      <c r="B366" s="84" t="s">
        <v>1546</v>
      </c>
      <c r="C366" s="84" t="s">
        <v>1546</v>
      </c>
      <c r="D366" s="63">
        <f>VLOOKUP(B366,Площадь!$D$2:$E$795,2,0)</f>
        <v>75.7</v>
      </c>
      <c r="E366" s="72"/>
      <c r="F366" s="87">
        <v>31</v>
      </c>
      <c r="G366" s="87">
        <v>29</v>
      </c>
      <c r="H366" s="87">
        <v>31</v>
      </c>
      <c r="I366" s="87"/>
      <c r="J366" s="88"/>
      <c r="K366" s="88"/>
      <c r="L366" s="88"/>
      <c r="M366" s="88"/>
      <c r="N366" s="88"/>
      <c r="O366" s="88"/>
      <c r="P366" s="88">
        <v>15</v>
      </c>
      <c r="Q366" s="88">
        <v>31</v>
      </c>
      <c r="R366">
        <f t="shared" si="138"/>
        <v>137</v>
      </c>
      <c r="S366" s="162">
        <f>VLOOKUP(C366,'Общие показания'!A:I,9,0)</f>
        <v>2.4230541585217575</v>
      </c>
      <c r="T366" s="73">
        <f>VLOOKUP(B366,'Общие показания'!$A$2:$S$795,19,0)</f>
        <v>1.4140000000000015</v>
      </c>
      <c r="U366" s="39">
        <f t="shared" si="151"/>
        <v>0.99439668200710518</v>
      </c>
      <c r="V366" s="39">
        <f t="shared" si="152"/>
        <v>0.76782836901443485</v>
      </c>
      <c r="W366" s="39">
        <f t="shared" si="153"/>
        <v>0.66082910750021751</v>
      </c>
      <c r="X366" s="39"/>
      <c r="Y366" s="39">
        <f t="shared" si="154"/>
        <v>0</v>
      </c>
      <c r="Z366" s="39"/>
      <c r="AA366" s="39"/>
      <c r="AB366" s="39"/>
      <c r="AC366" s="39"/>
      <c r="AD366" s="39"/>
      <c r="AE366" s="39">
        <f t="shared" si="139"/>
        <v>0</v>
      </c>
      <c r="AF366" s="39">
        <f t="shared" si="155"/>
        <v>0.44035570320839207</v>
      </c>
      <c r="AG366" s="39">
        <f t="shared" si="156"/>
        <v>0.97364429679160946</v>
      </c>
      <c r="AH366" s="39">
        <f t="shared" si="140"/>
        <v>0</v>
      </c>
      <c r="AJ366" s="39">
        <f t="shared" si="157"/>
        <v>1.0891964204567988</v>
      </c>
      <c r="AK366" s="39">
        <f t="shared" si="141"/>
        <v>0.43645479277790872</v>
      </c>
      <c r="AL366" s="39">
        <f t="shared" si="142"/>
        <v>0.62223444462218647</v>
      </c>
      <c r="AM366" s="39"/>
      <c r="AS366" s="39"/>
      <c r="AT366" s="39">
        <f t="shared" si="158"/>
        <v>0.25430857489496633</v>
      </c>
      <c r="AU366" s="39">
        <f t="shared" si="159"/>
        <v>0.81590132893509015</v>
      </c>
      <c r="AW366" s="38">
        <f t="shared" si="160"/>
        <v>5593.1139805300054</v>
      </c>
      <c r="AX366" s="38">
        <f t="shared" si="163"/>
        <v>3232.7295481888955</v>
      </c>
      <c r="AY366" s="38">
        <f t="shared" si="164"/>
        <v>3444.2044767752968</v>
      </c>
      <c r="AZ366" s="38">
        <f t="shared" si="143"/>
        <v>0</v>
      </c>
      <c r="BA366" s="38">
        <f t="shared" si="144"/>
        <v>0</v>
      </c>
      <c r="BB366" s="38">
        <f t="shared" si="145"/>
        <v>0</v>
      </c>
      <c r="BC366" s="38">
        <f t="shared" si="146"/>
        <v>0</v>
      </c>
      <c r="BD366" s="38">
        <f t="shared" si="147"/>
        <v>0</v>
      </c>
      <c r="BE366" s="38">
        <f t="shared" si="148"/>
        <v>0</v>
      </c>
      <c r="BF366" s="38">
        <f t="shared" si="149"/>
        <v>0</v>
      </c>
      <c r="BG366" s="38">
        <f t="shared" si="161"/>
        <v>1864.7290015695312</v>
      </c>
      <c r="BH366" s="38">
        <f t="shared" si="162"/>
        <v>4803.7846958757236</v>
      </c>
      <c r="BI366" s="61">
        <f t="shared" si="150"/>
        <v>18938.561702939453</v>
      </c>
    </row>
    <row r="367" spans="1:61" x14ac:dyDescent="0.3">
      <c r="A367" s="84" t="s">
        <v>2475</v>
      </c>
      <c r="B367" s="84" t="s">
        <v>2476</v>
      </c>
      <c r="C367" s="84" t="s">
        <v>2476</v>
      </c>
      <c r="D367" s="63">
        <f>VLOOKUP(B367,Площадь!$D$2:$E$795,2,0)</f>
        <v>79.400000000000006</v>
      </c>
      <c r="E367" s="72"/>
      <c r="F367" s="87">
        <v>31</v>
      </c>
      <c r="G367" s="87">
        <v>29</v>
      </c>
      <c r="H367" s="87">
        <v>31</v>
      </c>
      <c r="I367" s="87"/>
      <c r="J367" s="88"/>
      <c r="K367" s="88"/>
      <c r="L367" s="88"/>
      <c r="M367" s="88"/>
      <c r="N367" s="88"/>
      <c r="O367" s="88"/>
      <c r="P367" s="88">
        <v>15</v>
      </c>
      <c r="Q367" s="88">
        <v>31</v>
      </c>
      <c r="R367">
        <f t="shared" si="138"/>
        <v>137</v>
      </c>
      <c r="S367" s="162">
        <f>VLOOKUP(C367,'Общие показания'!A:I,9,0)</f>
        <v>2.5414861319237456</v>
      </c>
      <c r="T367" s="73">
        <f>VLOOKUP(B367,'Общие показания'!$A$2:$S$795,19,0)</f>
        <v>1.1409999999999982</v>
      </c>
      <c r="U367" s="39">
        <f t="shared" si="151"/>
        <v>1.0429999544433839</v>
      </c>
      <c r="V367" s="39">
        <f t="shared" si="152"/>
        <v>0.80535762879453265</v>
      </c>
      <c r="W367" s="39">
        <f t="shared" si="153"/>
        <v>0.69312854868582907</v>
      </c>
      <c r="X367" s="39"/>
      <c r="Y367" s="39">
        <f t="shared" si="154"/>
        <v>0</v>
      </c>
      <c r="Z367" s="39"/>
      <c r="AA367" s="39"/>
      <c r="AB367" s="39"/>
      <c r="AC367" s="39"/>
      <c r="AD367" s="39"/>
      <c r="AE367" s="39">
        <f t="shared" si="139"/>
        <v>0</v>
      </c>
      <c r="AF367" s="39">
        <f t="shared" si="155"/>
        <v>0.35533653278696892</v>
      </c>
      <c r="AG367" s="39">
        <f t="shared" si="156"/>
        <v>0.78566346721302938</v>
      </c>
      <c r="AH367" s="39">
        <f t="shared" si="140"/>
        <v>0</v>
      </c>
      <c r="AJ367" s="39">
        <f t="shared" si="157"/>
        <v>1.1424332336099052</v>
      </c>
      <c r="AK367" s="39">
        <f t="shared" si="141"/>
        <v>0.45778745768250928</v>
      </c>
      <c r="AL367" s="39">
        <f t="shared" si="142"/>
        <v>0.65264748881111756</v>
      </c>
      <c r="AM367" s="39"/>
      <c r="AS367" s="39"/>
      <c r="AT367" s="39">
        <f t="shared" si="158"/>
        <v>0.26673845239974014</v>
      </c>
      <c r="AU367" s="39">
        <f t="shared" si="159"/>
        <v>0.85578025782623723</v>
      </c>
      <c r="AW367" s="38">
        <f t="shared" si="160"/>
        <v>5866.4894326827271</v>
      </c>
      <c r="AX367" s="38">
        <f t="shared" si="163"/>
        <v>3390.7361443355126</v>
      </c>
      <c r="AY367" s="38">
        <f t="shared" si="164"/>
        <v>3612.5473640153041</v>
      </c>
      <c r="AZ367" s="38">
        <f t="shared" si="143"/>
        <v>0</v>
      </c>
      <c r="BA367" s="38">
        <f t="shared" si="144"/>
        <v>0</v>
      </c>
      <c r="BB367" s="38">
        <f t="shared" si="145"/>
        <v>0</v>
      </c>
      <c r="BC367" s="38">
        <f t="shared" si="146"/>
        <v>0</v>
      </c>
      <c r="BD367" s="38">
        <f t="shared" si="147"/>
        <v>0</v>
      </c>
      <c r="BE367" s="38">
        <f t="shared" si="148"/>
        <v>0</v>
      </c>
      <c r="BF367" s="38">
        <f t="shared" si="149"/>
        <v>0</v>
      </c>
      <c r="BG367" s="38">
        <f t="shared" si="161"/>
        <v>1669.8732072357946</v>
      </c>
      <c r="BH367" s="38">
        <f t="shared" si="162"/>
        <v>4406.2258777464058</v>
      </c>
      <c r="BI367" s="61">
        <f t="shared" si="150"/>
        <v>18945.872026015746</v>
      </c>
    </row>
    <row r="368" spans="1:61" x14ac:dyDescent="0.3">
      <c r="A368" s="84" t="s">
        <v>1665</v>
      </c>
      <c r="B368" s="84" t="s">
        <v>1666</v>
      </c>
      <c r="C368" s="84" t="s">
        <v>1666</v>
      </c>
      <c r="D368" s="63">
        <f>VLOOKUP(B368,Площадь!$D$2:$E$795,2,0)</f>
        <v>62.6</v>
      </c>
      <c r="E368" s="72"/>
      <c r="F368" s="87">
        <v>31</v>
      </c>
      <c r="G368" s="87">
        <v>29</v>
      </c>
      <c r="H368" s="87">
        <v>31</v>
      </c>
      <c r="I368" s="87"/>
      <c r="J368" s="88"/>
      <c r="K368" s="88"/>
      <c r="L368" s="88"/>
      <c r="M368" s="88"/>
      <c r="N368" s="88"/>
      <c r="O368" s="88"/>
      <c r="P368" s="88">
        <v>15</v>
      </c>
      <c r="Q368" s="88">
        <v>31</v>
      </c>
      <c r="R368">
        <f t="shared" si="138"/>
        <v>137</v>
      </c>
      <c r="S368" s="162">
        <f>VLOOKUP(C368,'Общие показания'!A:I,9,0)</f>
        <v>2.0037409553957994</v>
      </c>
      <c r="T368" s="73">
        <f>VLOOKUP(B368,'Общие показания'!$A$2:$S$795,19,0)</f>
        <v>0.5649999999999995</v>
      </c>
      <c r="U368" s="39">
        <f t="shared" si="151"/>
        <v>0.82231482554352431</v>
      </c>
      <c r="V368" s="39">
        <f t="shared" si="152"/>
        <v>0.6349545033065207</v>
      </c>
      <c r="W368" s="39">
        <f t="shared" si="153"/>
        <v>0.54647162654575443</v>
      </c>
      <c r="X368" s="39"/>
      <c r="Y368" s="39">
        <f t="shared" si="154"/>
        <v>0</v>
      </c>
      <c r="Z368" s="39"/>
      <c r="AA368" s="39"/>
      <c r="AB368" s="39"/>
      <c r="AC368" s="39"/>
      <c r="AD368" s="39"/>
      <c r="AE368" s="39">
        <f t="shared" si="139"/>
        <v>0</v>
      </c>
      <c r="AF368" s="39">
        <f t="shared" si="155"/>
        <v>0.17595542596374897</v>
      </c>
      <c r="AG368" s="39">
        <f t="shared" si="156"/>
        <v>0.38904457403625059</v>
      </c>
      <c r="AH368" s="39">
        <f t="shared" si="140"/>
        <v>0</v>
      </c>
      <c r="AJ368" s="39">
        <f t="shared" si="157"/>
        <v>0.90070932523904368</v>
      </c>
      <c r="AK368" s="39">
        <f t="shared" si="141"/>
        <v>0.36092562784540405</v>
      </c>
      <c r="AL368" s="39">
        <f t="shared" si="142"/>
        <v>0.5145558287100247</v>
      </c>
      <c r="AM368" s="39"/>
      <c r="AS368" s="39"/>
      <c r="AT368" s="39">
        <f t="shared" si="158"/>
        <v>0.21030008967536185</v>
      </c>
      <c r="AU368" s="39">
        <f t="shared" si="159"/>
        <v>0.67470836448265048</v>
      </c>
      <c r="AW368" s="38">
        <f t="shared" si="160"/>
        <v>4625.2171093946945</v>
      </c>
      <c r="AX368" s="38">
        <f t="shared" si="163"/>
        <v>2673.3007888589809</v>
      </c>
      <c r="AY368" s="38">
        <f t="shared" si="164"/>
        <v>2848.1796597904031</v>
      </c>
      <c r="AZ368" s="38">
        <f t="shared" si="143"/>
        <v>0</v>
      </c>
      <c r="BA368" s="38">
        <f t="shared" si="144"/>
        <v>0</v>
      </c>
      <c r="BB368" s="38">
        <f t="shared" si="145"/>
        <v>0</v>
      </c>
      <c r="BC368" s="38">
        <f t="shared" si="146"/>
        <v>0</v>
      </c>
      <c r="BD368" s="38">
        <f t="shared" si="147"/>
        <v>0</v>
      </c>
      <c r="BE368" s="38">
        <f t="shared" si="148"/>
        <v>0</v>
      </c>
      <c r="BF368" s="38">
        <f t="shared" si="149"/>
        <v>0</v>
      </c>
      <c r="BG368" s="38">
        <f t="shared" si="161"/>
        <v>1036.8488559610037</v>
      </c>
      <c r="BH368" s="38">
        <f t="shared" si="162"/>
        <v>2855.4958380425974</v>
      </c>
      <c r="BI368" s="61">
        <f t="shared" si="150"/>
        <v>14039.042252047679</v>
      </c>
    </row>
    <row r="369" spans="1:61" x14ac:dyDescent="0.3">
      <c r="A369" s="84" t="s">
        <v>991</v>
      </c>
      <c r="B369" s="84" t="s">
        <v>992</v>
      </c>
      <c r="C369" s="84" t="s">
        <v>992</v>
      </c>
      <c r="D369" s="63">
        <f>VLOOKUP(B369,Площадь!$D$2:$E$795,2,0)</f>
        <v>78.400000000000006</v>
      </c>
      <c r="E369" s="72"/>
      <c r="F369" s="87">
        <v>31</v>
      </c>
      <c r="G369" s="87">
        <v>29</v>
      </c>
      <c r="H369" s="87">
        <v>31</v>
      </c>
      <c r="I369" s="87"/>
      <c r="J369" s="88"/>
      <c r="K369" s="88"/>
      <c r="L369" s="88"/>
      <c r="M369" s="88"/>
      <c r="N369" s="88"/>
      <c r="O369" s="88"/>
      <c r="P369" s="88">
        <v>15</v>
      </c>
      <c r="Q369" s="88">
        <v>31</v>
      </c>
      <c r="R369">
        <f t="shared" si="138"/>
        <v>137</v>
      </c>
      <c r="S369" s="162">
        <f>VLOOKUP(C369,'Общие показания'!A:I,9,0)</f>
        <v>5.1389999999999993</v>
      </c>
      <c r="T369" s="73">
        <f>VLOOKUP(B369,'Общие показания'!$A$2:$S$795,19,0)</f>
        <v>1.9310000000000045</v>
      </c>
      <c r="U369" s="39">
        <f t="shared" si="151"/>
        <v>2.108993119638777</v>
      </c>
      <c r="V369" s="39">
        <f t="shared" si="152"/>
        <v>1.6284695802146052</v>
      </c>
      <c r="W369" s="39">
        <f t="shared" si="153"/>
        <v>1.4015373001466169</v>
      </c>
      <c r="X369" s="39"/>
      <c r="Y369" s="39">
        <f t="shared" si="154"/>
        <v>0</v>
      </c>
      <c r="Z369" s="39"/>
      <c r="AA369" s="39"/>
      <c r="AB369" s="39"/>
      <c r="AC369" s="39"/>
      <c r="AD369" s="39"/>
      <c r="AE369" s="39">
        <f t="shared" si="139"/>
        <v>0</v>
      </c>
      <c r="AF369" s="39">
        <f t="shared" si="155"/>
        <v>0.60136270360354038</v>
      </c>
      <c r="AG369" s="39">
        <f t="shared" si="156"/>
        <v>1.3296372963964642</v>
      </c>
      <c r="AH369" s="39">
        <f t="shared" si="140"/>
        <v>0</v>
      </c>
      <c r="AJ369" s="39">
        <f t="shared" si="157"/>
        <v>1.1280449057306874</v>
      </c>
      <c r="AK369" s="39">
        <f t="shared" si="141"/>
        <v>0.45202187257315779</v>
      </c>
      <c r="AL369" s="39">
        <f t="shared" si="142"/>
        <v>0.64442774713843354</v>
      </c>
      <c r="AM369" s="39"/>
      <c r="AS369" s="39"/>
      <c r="AT369" s="39">
        <f t="shared" si="158"/>
        <v>0.26337902604709856</v>
      </c>
      <c r="AU369" s="39">
        <f t="shared" si="159"/>
        <v>0.84500216893673796</v>
      </c>
      <c r="AW369" s="38">
        <f t="shared" si="160"/>
        <v>8689.375393780776</v>
      </c>
      <c r="AX369" s="38">
        <f t="shared" si="163"/>
        <v>5584.7880362053602</v>
      </c>
      <c r="AY369" s="38">
        <f t="shared" si="164"/>
        <v>5492.1067343300983</v>
      </c>
      <c r="AZ369" s="38">
        <f t="shared" si="143"/>
        <v>0</v>
      </c>
      <c r="BA369" s="38">
        <f t="shared" si="144"/>
        <v>0</v>
      </c>
      <c r="BB369" s="38">
        <f t="shared" si="145"/>
        <v>0</v>
      </c>
      <c r="BC369" s="38">
        <f t="shared" si="146"/>
        <v>0</v>
      </c>
      <c r="BD369" s="38">
        <f t="shared" si="147"/>
        <v>0</v>
      </c>
      <c r="BE369" s="38">
        <f t="shared" si="148"/>
        <v>0</v>
      </c>
      <c r="BF369" s="38">
        <f t="shared" si="149"/>
        <v>0</v>
      </c>
      <c r="BG369" s="38">
        <f t="shared" si="161"/>
        <v>2321.2781094049892</v>
      </c>
      <c r="BH369" s="38">
        <f t="shared" si="162"/>
        <v>5837.5151951618345</v>
      </c>
      <c r="BI369" s="61">
        <f t="shared" si="150"/>
        <v>27925.063468883061</v>
      </c>
    </row>
    <row r="370" spans="1:61" x14ac:dyDescent="0.3">
      <c r="A370" s="84" t="s">
        <v>2568</v>
      </c>
      <c r="B370" s="84" t="s">
        <v>460</v>
      </c>
      <c r="C370" s="84" t="s">
        <v>460</v>
      </c>
      <c r="D370" s="63">
        <f>VLOOKUP(B370,Площадь!$D$2:$E$795,2,0)</f>
        <v>39.1</v>
      </c>
      <c r="E370" s="72"/>
      <c r="F370" s="87">
        <v>31</v>
      </c>
      <c r="G370" s="87">
        <v>29</v>
      </c>
      <c r="H370" s="87">
        <v>31</v>
      </c>
      <c r="I370" s="87"/>
      <c r="J370" s="88"/>
      <c r="K370" s="88"/>
      <c r="L370" s="88"/>
      <c r="M370" s="88"/>
      <c r="N370" s="88"/>
      <c r="O370" s="88"/>
      <c r="P370" s="88">
        <v>15</v>
      </c>
      <c r="Q370" s="88">
        <v>31</v>
      </c>
      <c r="R370">
        <f t="shared" si="138"/>
        <v>137</v>
      </c>
      <c r="S370" s="162">
        <f>VLOOKUP(C370,'Общие показания'!A:I,9,0)</f>
        <v>0</v>
      </c>
      <c r="T370" s="73">
        <f>VLOOKUP(B370,'Общие показания'!$A$2:$S$795,19,0)</f>
        <v>0.55030727955568304</v>
      </c>
      <c r="U370" s="39">
        <f t="shared" si="151"/>
        <v>0</v>
      </c>
      <c r="V370" s="39">
        <f t="shared" si="152"/>
        <v>0</v>
      </c>
      <c r="W370" s="39">
        <f t="shared" si="153"/>
        <v>0</v>
      </c>
      <c r="X370" s="39"/>
      <c r="Y370" s="39">
        <f t="shared" si="154"/>
        <v>0</v>
      </c>
      <c r="Z370" s="39"/>
      <c r="AA370" s="39"/>
      <c r="AB370" s="39"/>
      <c r="AC370" s="39"/>
      <c r="AD370" s="39"/>
      <c r="AE370" s="39">
        <f t="shared" si="139"/>
        <v>0</v>
      </c>
      <c r="AF370" s="39">
        <f t="shared" si="155"/>
        <v>0.1713797376728711</v>
      </c>
      <c r="AG370" s="39">
        <f t="shared" si="156"/>
        <v>0.37892754188281197</v>
      </c>
      <c r="AH370" s="39">
        <f t="shared" si="140"/>
        <v>0</v>
      </c>
      <c r="AJ370" s="39">
        <f t="shared" si="157"/>
        <v>0.5625836200774218</v>
      </c>
      <c r="AK370" s="39">
        <f t="shared" si="141"/>
        <v>0.22543437777564374</v>
      </c>
      <c r="AL370" s="39">
        <f t="shared" si="142"/>
        <v>0.32139189940194834</v>
      </c>
      <c r="AM370" s="39"/>
      <c r="AS370" s="39"/>
      <c r="AT370" s="39">
        <f t="shared" si="158"/>
        <v>0.13135357038828513</v>
      </c>
      <c r="AU370" s="39">
        <f t="shared" si="159"/>
        <v>0.42142327557941905</v>
      </c>
      <c r="AW370" s="38">
        <f t="shared" si="160"/>
        <v>1510.1769663910281</v>
      </c>
      <c r="AX370" s="38">
        <f t="shared" si="163"/>
        <v>605.14702632582703</v>
      </c>
      <c r="AY370" s="38">
        <f t="shared" si="164"/>
        <v>862.73155907861405</v>
      </c>
      <c r="AZ370" s="38">
        <f t="shared" si="143"/>
        <v>0</v>
      </c>
      <c r="BA370" s="38">
        <f t="shared" si="144"/>
        <v>0</v>
      </c>
      <c r="BB370" s="38">
        <f t="shared" si="145"/>
        <v>0</v>
      </c>
      <c r="BC370" s="38">
        <f t="shared" si="146"/>
        <v>0</v>
      </c>
      <c r="BD370" s="38">
        <f t="shared" si="147"/>
        <v>0</v>
      </c>
      <c r="BE370" s="38">
        <f t="shared" si="148"/>
        <v>0</v>
      </c>
      <c r="BF370" s="38">
        <f t="shared" si="149"/>
        <v>0</v>
      </c>
      <c r="BG370" s="38">
        <f t="shared" si="161"/>
        <v>812.64518282704535</v>
      </c>
      <c r="BH370" s="38">
        <f t="shared" si="162"/>
        <v>2148.4297203629144</v>
      </c>
      <c r="BI370" s="61">
        <f t="shared" si="150"/>
        <v>5939.1304549854285</v>
      </c>
    </row>
    <row r="371" spans="1:61" x14ac:dyDescent="0.3">
      <c r="A371" s="84" t="s">
        <v>914</v>
      </c>
      <c r="B371" s="84" t="s">
        <v>915</v>
      </c>
      <c r="C371" s="84" t="s">
        <v>915</v>
      </c>
      <c r="D371" s="63">
        <f>VLOOKUP(B371,Площадь!$D$2:$E$795,2,0)</f>
        <v>51.1</v>
      </c>
      <c r="E371" s="72"/>
      <c r="F371" s="87">
        <v>31</v>
      </c>
      <c r="G371" s="87">
        <v>29</v>
      </c>
      <c r="H371" s="87">
        <v>31</v>
      </c>
      <c r="I371" s="87"/>
      <c r="J371" s="88"/>
      <c r="K371" s="88"/>
      <c r="L371" s="88"/>
      <c r="M371" s="88"/>
      <c r="N371" s="88"/>
      <c r="O371" s="88"/>
      <c r="P371" s="88">
        <v>15</v>
      </c>
      <c r="Q371" s="88">
        <v>31</v>
      </c>
      <c r="R371">
        <f t="shared" si="138"/>
        <v>137</v>
      </c>
      <c r="S371" s="162">
        <f>VLOOKUP(C371,'Общие показания'!A:I,9,0)</f>
        <v>1.6356415786058363</v>
      </c>
      <c r="T371" s="73">
        <f>VLOOKUP(B371,'Общие показания'!$A$2:$S$795,19,0)</f>
        <v>1.0670000000000002</v>
      </c>
      <c r="U371" s="39">
        <f t="shared" si="151"/>
        <v>0.67125060040373941</v>
      </c>
      <c r="V371" s="39">
        <f t="shared" si="152"/>
        <v>0.51830950669270304</v>
      </c>
      <c r="W371" s="39">
        <f t="shared" si="153"/>
        <v>0.44608147150939381</v>
      </c>
      <c r="X371" s="39"/>
      <c r="Y371" s="39">
        <f t="shared" si="154"/>
        <v>0</v>
      </c>
      <c r="Z371" s="39"/>
      <c r="AA371" s="39"/>
      <c r="AB371" s="39"/>
      <c r="AC371" s="39"/>
      <c r="AD371" s="39"/>
      <c r="AE371" s="39">
        <f t="shared" si="139"/>
        <v>0</v>
      </c>
      <c r="AF371" s="39">
        <f t="shared" si="155"/>
        <v>0.33229104336870857</v>
      </c>
      <c r="AG371" s="39">
        <f t="shared" si="156"/>
        <v>0.73470895663129165</v>
      </c>
      <c r="AH371" s="39">
        <f t="shared" si="140"/>
        <v>0</v>
      </c>
      <c r="AJ371" s="39">
        <f t="shared" si="157"/>
        <v>0.73524355462803725</v>
      </c>
      <c r="AK371" s="39">
        <f t="shared" si="141"/>
        <v>0.29462139908786178</v>
      </c>
      <c r="AL371" s="39">
        <f t="shared" si="142"/>
        <v>0.42002879947415755</v>
      </c>
      <c r="AM371" s="39"/>
      <c r="AS371" s="39"/>
      <c r="AT371" s="39">
        <f t="shared" si="158"/>
        <v>0.17166668661998388</v>
      </c>
      <c r="AU371" s="39">
        <f t="shared" si="159"/>
        <v>0.55076034225340953</v>
      </c>
      <c r="AW371" s="38">
        <f t="shared" si="160"/>
        <v>3775.5366500011</v>
      </c>
      <c r="AX371" s="38">
        <f t="shared" si="163"/>
        <v>2182.1992062411173</v>
      </c>
      <c r="AY371" s="38">
        <f t="shared" si="164"/>
        <v>2324.9517670174059</v>
      </c>
      <c r="AZ371" s="38">
        <f t="shared" si="143"/>
        <v>0</v>
      </c>
      <c r="BA371" s="38">
        <f t="shared" si="144"/>
        <v>0</v>
      </c>
      <c r="BB371" s="38">
        <f t="shared" si="145"/>
        <v>0</v>
      </c>
      <c r="BC371" s="38">
        <f t="shared" si="146"/>
        <v>0</v>
      </c>
      <c r="BD371" s="38">
        <f t="shared" si="147"/>
        <v>0</v>
      </c>
      <c r="BE371" s="38">
        <f t="shared" si="148"/>
        <v>0</v>
      </c>
      <c r="BF371" s="38">
        <f t="shared" si="149"/>
        <v>0</v>
      </c>
      <c r="BG371" s="38">
        <f t="shared" si="161"/>
        <v>1352.8039720724466</v>
      </c>
      <c r="BH371" s="38">
        <f t="shared" si="162"/>
        <v>3450.6623671541365</v>
      </c>
      <c r="BI371" s="61">
        <f t="shared" si="150"/>
        <v>13086.153962486207</v>
      </c>
    </row>
    <row r="372" spans="1:61" x14ac:dyDescent="0.3">
      <c r="A372" s="84" t="s">
        <v>2151</v>
      </c>
      <c r="B372" s="84" t="s">
        <v>477</v>
      </c>
      <c r="C372" s="84" t="s">
        <v>477</v>
      </c>
      <c r="D372" s="63">
        <f>VLOOKUP(B372,Площадь!$D$2:$E$795,2,0)</f>
        <v>61.7</v>
      </c>
      <c r="E372" s="72"/>
      <c r="F372" s="87">
        <v>31</v>
      </c>
      <c r="G372" s="87">
        <v>29</v>
      </c>
      <c r="H372" s="87">
        <v>31</v>
      </c>
      <c r="I372" s="87"/>
      <c r="J372" s="88"/>
      <c r="K372" s="88"/>
      <c r="L372" s="88"/>
      <c r="M372" s="88"/>
      <c r="N372" s="88"/>
      <c r="O372" s="88"/>
      <c r="P372" s="88">
        <v>15</v>
      </c>
      <c r="Q372" s="88">
        <v>31</v>
      </c>
      <c r="R372">
        <f t="shared" si="138"/>
        <v>137</v>
      </c>
      <c r="S372" s="162">
        <f>VLOOKUP(C372,'Общие показания'!A:I,9,0)</f>
        <v>1.9749331780818022</v>
      </c>
      <c r="T372" s="73">
        <f>VLOOKUP(B372,'Общие показания'!$A$2:$S$795,19,0)</f>
        <v>1.2850000000000001</v>
      </c>
      <c r="U372" s="39">
        <f t="shared" si="151"/>
        <v>0.81049240792388888</v>
      </c>
      <c r="V372" s="39">
        <f t="shared" si="152"/>
        <v>0.6258257644410915</v>
      </c>
      <c r="W372" s="39">
        <f t="shared" si="153"/>
        <v>0.53861500571682186</v>
      </c>
      <c r="X372" s="39"/>
      <c r="Y372" s="39">
        <f t="shared" si="154"/>
        <v>0</v>
      </c>
      <c r="Z372" s="39"/>
      <c r="AA372" s="39"/>
      <c r="AB372" s="39"/>
      <c r="AC372" s="39"/>
      <c r="AD372" s="39"/>
      <c r="AE372" s="39">
        <f t="shared" si="139"/>
        <v>0</v>
      </c>
      <c r="AF372" s="39">
        <f t="shared" si="155"/>
        <v>0.4001818094927746</v>
      </c>
      <c r="AG372" s="39">
        <f t="shared" si="156"/>
        <v>0.88481819050722565</v>
      </c>
      <c r="AH372" s="39">
        <f t="shared" si="140"/>
        <v>0</v>
      </c>
      <c r="AJ372" s="39">
        <f t="shared" si="157"/>
        <v>0.88775983014774751</v>
      </c>
      <c r="AK372" s="39">
        <f t="shared" si="141"/>
        <v>0.35573660124698769</v>
      </c>
      <c r="AL372" s="39">
        <f t="shared" si="142"/>
        <v>0.50715806120460905</v>
      </c>
      <c r="AM372" s="39"/>
      <c r="AS372" s="39"/>
      <c r="AT372" s="39">
        <f t="shared" si="158"/>
        <v>0.20727660595798444</v>
      </c>
      <c r="AU372" s="39">
        <f t="shared" si="159"/>
        <v>0.66500808448210125</v>
      </c>
      <c r="AW372" s="38">
        <f t="shared" si="160"/>
        <v>4558.7203777899776</v>
      </c>
      <c r="AX372" s="38">
        <f t="shared" si="163"/>
        <v>2634.8667519584524</v>
      </c>
      <c r="AY372" s="38">
        <f t="shared" si="164"/>
        <v>2807.2313899212122</v>
      </c>
      <c r="AZ372" s="38">
        <f t="shared" si="143"/>
        <v>0</v>
      </c>
      <c r="BA372" s="38">
        <f t="shared" si="144"/>
        <v>0</v>
      </c>
      <c r="BB372" s="38">
        <f t="shared" si="145"/>
        <v>0</v>
      </c>
      <c r="BC372" s="38">
        <f t="shared" si="146"/>
        <v>0</v>
      </c>
      <c r="BD372" s="38">
        <f t="shared" si="147"/>
        <v>0</v>
      </c>
      <c r="BE372" s="38">
        <f t="shared" si="148"/>
        <v>0</v>
      </c>
      <c r="BF372" s="38">
        <f t="shared" si="149"/>
        <v>0</v>
      </c>
      <c r="BG372" s="38">
        <f t="shared" si="161"/>
        <v>1630.6370720993998</v>
      </c>
      <c r="BH372" s="38">
        <f t="shared" si="162"/>
        <v>4160.2916595303495</v>
      </c>
      <c r="BI372" s="61">
        <f t="shared" si="150"/>
        <v>15791.747251299392</v>
      </c>
    </row>
    <row r="373" spans="1:61" x14ac:dyDescent="0.3">
      <c r="A373" s="84" t="s">
        <v>1085</v>
      </c>
      <c r="B373" s="84" t="s">
        <v>1086</v>
      </c>
      <c r="C373" s="84" t="s">
        <v>1086</v>
      </c>
      <c r="D373" s="63">
        <f>VLOOKUP(B373,Площадь!$D$2:$E$795,2,0)</f>
        <v>50.8</v>
      </c>
      <c r="E373" s="72"/>
      <c r="F373" s="87">
        <v>31</v>
      </c>
      <c r="G373" s="87">
        <v>29</v>
      </c>
      <c r="H373" s="87">
        <v>31</v>
      </c>
      <c r="I373" s="87"/>
      <c r="J373" s="88"/>
      <c r="K373" s="88"/>
      <c r="L373" s="88"/>
      <c r="M373" s="88"/>
      <c r="N373" s="88"/>
      <c r="O373" s="88"/>
      <c r="P373" s="88">
        <v>15</v>
      </c>
      <c r="Q373" s="88">
        <v>31</v>
      </c>
      <c r="R373">
        <f t="shared" si="138"/>
        <v>137</v>
      </c>
      <c r="S373" s="162">
        <f>VLOOKUP(C373,'Общие показания'!A:I,9,0)</f>
        <v>1.626038986167837</v>
      </c>
      <c r="T373" s="73">
        <f>VLOOKUP(B373,'Общие показания'!$A$2:$S$795,19,0)</f>
        <v>0</v>
      </c>
      <c r="U373" s="39">
        <f t="shared" si="151"/>
        <v>0.66730979453052763</v>
      </c>
      <c r="V373" s="39">
        <f t="shared" si="152"/>
        <v>0.5152665937375599</v>
      </c>
      <c r="W373" s="39">
        <f t="shared" si="153"/>
        <v>0.44346259789974957</v>
      </c>
      <c r="X373" s="39"/>
      <c r="Y373" s="39">
        <f t="shared" si="154"/>
        <v>0</v>
      </c>
      <c r="Z373" s="39"/>
      <c r="AA373" s="39"/>
      <c r="AB373" s="39"/>
      <c r="AC373" s="39"/>
      <c r="AD373" s="39"/>
      <c r="AE373" s="39">
        <f t="shared" si="139"/>
        <v>0</v>
      </c>
      <c r="AF373" s="39">
        <f t="shared" si="155"/>
        <v>0</v>
      </c>
      <c r="AG373" s="39">
        <f t="shared" si="156"/>
        <v>0</v>
      </c>
      <c r="AH373" s="39">
        <f t="shared" si="140"/>
        <v>0</v>
      </c>
      <c r="AJ373" s="39">
        <f t="shared" si="157"/>
        <v>0.73092705626427179</v>
      </c>
      <c r="AK373" s="39">
        <f t="shared" si="141"/>
        <v>0.29289172355505627</v>
      </c>
      <c r="AL373" s="39">
        <f t="shared" si="142"/>
        <v>0.41756287697235228</v>
      </c>
      <c r="AM373" s="39"/>
      <c r="AS373" s="39"/>
      <c r="AT373" s="39">
        <f t="shared" si="158"/>
        <v>0.1706588587141914</v>
      </c>
      <c r="AU373" s="39">
        <f t="shared" si="159"/>
        <v>0.54752691558655975</v>
      </c>
      <c r="AW373" s="38">
        <f t="shared" si="160"/>
        <v>3753.3710727995276</v>
      </c>
      <c r="AX373" s="38">
        <f t="shared" si="163"/>
        <v>2169.3878606076073</v>
      </c>
      <c r="AY373" s="38">
        <f t="shared" si="164"/>
        <v>2311.3023437276752</v>
      </c>
      <c r="AZ373" s="38">
        <f t="shared" si="143"/>
        <v>0</v>
      </c>
      <c r="BA373" s="38">
        <f t="shared" si="144"/>
        <v>0</v>
      </c>
      <c r="BB373" s="38">
        <f t="shared" si="145"/>
        <v>0</v>
      </c>
      <c r="BC373" s="38">
        <f t="shared" si="146"/>
        <v>0</v>
      </c>
      <c r="BD373" s="38">
        <f t="shared" si="147"/>
        <v>0</v>
      </c>
      <c r="BE373" s="38">
        <f t="shared" si="148"/>
        <v>0</v>
      </c>
      <c r="BF373" s="38">
        <f t="shared" si="149"/>
        <v>0</v>
      </c>
      <c r="BG373" s="38">
        <f t="shared" si="161"/>
        <v>458.10981397802686</v>
      </c>
      <c r="BH373" s="38">
        <f t="shared" si="162"/>
        <v>1469.7593511239377</v>
      </c>
      <c r="BI373" s="61">
        <f t="shared" si="150"/>
        <v>10161.930442236773</v>
      </c>
    </row>
    <row r="374" spans="1:61" x14ac:dyDescent="0.3">
      <c r="A374" s="84" t="s">
        <v>825</v>
      </c>
      <c r="B374" s="84" t="s">
        <v>169</v>
      </c>
      <c r="C374" s="84" t="s">
        <v>169</v>
      </c>
      <c r="D374" s="63">
        <f>VLOOKUP(B374,Площадь!$D$2:$E$795,2,0)</f>
        <v>50.1</v>
      </c>
      <c r="E374" s="72"/>
      <c r="F374" s="87">
        <v>31</v>
      </c>
      <c r="G374" s="87">
        <v>29</v>
      </c>
      <c r="H374" s="87">
        <v>31</v>
      </c>
      <c r="I374" s="87"/>
      <c r="J374" s="88"/>
      <c r="K374" s="88"/>
      <c r="L374" s="88"/>
      <c r="M374" s="88"/>
      <c r="N374" s="88"/>
      <c r="O374" s="88"/>
      <c r="P374" s="88">
        <v>15</v>
      </c>
      <c r="Q374" s="88">
        <v>31</v>
      </c>
      <c r="R374">
        <f t="shared" si="138"/>
        <v>137</v>
      </c>
      <c r="S374" s="162">
        <f>VLOOKUP(C374,'Общие показания'!A:I,9,0)</f>
        <v>1.5</v>
      </c>
      <c r="T374" s="73">
        <f>VLOOKUP(B374,'Общие показания'!$A$2:$S$795,19,0)</f>
        <v>0.23799999999999955</v>
      </c>
      <c r="U374" s="39">
        <f t="shared" si="151"/>
        <v>0.61558468173928116</v>
      </c>
      <c r="V374" s="39">
        <f t="shared" si="152"/>
        <v>0.47532678932125078</v>
      </c>
      <c r="W374" s="39">
        <f t="shared" si="153"/>
        <v>0.40908852893946795</v>
      </c>
      <c r="X374" s="39"/>
      <c r="Y374" s="39">
        <f t="shared" si="154"/>
        <v>0</v>
      </c>
      <c r="Z374" s="39"/>
      <c r="AA374" s="39"/>
      <c r="AB374" s="39"/>
      <c r="AC374" s="39"/>
      <c r="AD374" s="39"/>
      <c r="AE374" s="39">
        <f t="shared" si="139"/>
        <v>0</v>
      </c>
      <c r="AF374" s="39">
        <f t="shared" si="155"/>
        <v>7.4119276777649928E-2</v>
      </c>
      <c r="AG374" s="39">
        <f t="shared" si="156"/>
        <v>0.16388072322234962</v>
      </c>
      <c r="AH374" s="39">
        <f t="shared" si="140"/>
        <v>0</v>
      </c>
      <c r="AJ374" s="39">
        <f t="shared" si="157"/>
        <v>0.7208552267488193</v>
      </c>
      <c r="AK374" s="39">
        <f t="shared" si="141"/>
        <v>0.28885581397851023</v>
      </c>
      <c r="AL374" s="39">
        <f t="shared" si="142"/>
        <v>0.41180905780147342</v>
      </c>
      <c r="AM374" s="39"/>
      <c r="AS374" s="39"/>
      <c r="AT374" s="39">
        <f t="shared" si="158"/>
        <v>0.1683072602673423</v>
      </c>
      <c r="AU374" s="39">
        <f t="shared" si="159"/>
        <v>0.53998225336391037</v>
      </c>
      <c r="AW374" s="38">
        <f t="shared" si="160"/>
        <v>3587.4858327491174</v>
      </c>
      <c r="AX374" s="38">
        <f t="shared" si="163"/>
        <v>2051.3412129937465</v>
      </c>
      <c r="AY374" s="38">
        <f t="shared" si="164"/>
        <v>2203.5846459439135</v>
      </c>
      <c r="AZ374" s="38">
        <f t="shared" si="143"/>
        <v>0</v>
      </c>
      <c r="BA374" s="38">
        <f t="shared" si="144"/>
        <v>0</v>
      </c>
      <c r="BB374" s="38">
        <f t="shared" si="145"/>
        <v>0</v>
      </c>
      <c r="BC374" s="38">
        <f t="shared" si="146"/>
        <v>0</v>
      </c>
      <c r="BD374" s="38">
        <f t="shared" si="147"/>
        <v>0</v>
      </c>
      <c r="BE374" s="38">
        <f t="shared" si="148"/>
        <v>0</v>
      </c>
      <c r="BF374" s="38">
        <f t="shared" si="149"/>
        <v>0</v>
      </c>
      <c r="BG374" s="38">
        <f t="shared" si="161"/>
        <v>650.76009898209543</v>
      </c>
      <c r="BH374" s="38">
        <f t="shared" si="162"/>
        <v>1889.4216198290928</v>
      </c>
      <c r="BI374" s="61">
        <f t="shared" si="150"/>
        <v>10382.593410497966</v>
      </c>
    </row>
    <row r="375" spans="1:61" x14ac:dyDescent="0.3">
      <c r="A375" s="84" t="s">
        <v>1455</v>
      </c>
      <c r="B375" s="84" t="s">
        <v>414</v>
      </c>
      <c r="C375" s="84" t="s">
        <v>414</v>
      </c>
      <c r="D375" s="63">
        <f>VLOOKUP(B375,Площадь!$D$2:$E$795,2,0)</f>
        <v>39.299999999999997</v>
      </c>
      <c r="E375" s="72"/>
      <c r="F375" s="87">
        <v>31</v>
      </c>
      <c r="G375" s="87">
        <v>29</v>
      </c>
      <c r="H375" s="87">
        <v>31</v>
      </c>
      <c r="I375" s="87"/>
      <c r="J375" s="88"/>
      <c r="K375" s="88"/>
      <c r="L375" s="88"/>
      <c r="M375" s="88"/>
      <c r="N375" s="88"/>
      <c r="O375" s="88"/>
      <c r="P375" s="88">
        <v>15</v>
      </c>
      <c r="Q375" s="88">
        <v>31</v>
      </c>
      <c r="R375">
        <f t="shared" si="138"/>
        <v>137</v>
      </c>
      <c r="S375" s="162">
        <f>VLOOKUP(C375,'Общие показания'!A:I,9,0)</f>
        <v>1.4309999999999992</v>
      </c>
      <c r="T375" s="73">
        <f>VLOOKUP(B375,'Общие показания'!$A$2:$S$795,19,0)</f>
        <v>0.66799999999999926</v>
      </c>
      <c r="U375" s="39">
        <f t="shared" si="151"/>
        <v>0.5872677863792739</v>
      </c>
      <c r="V375" s="39">
        <f t="shared" si="152"/>
        <v>0.45346175701247299</v>
      </c>
      <c r="W375" s="39">
        <f t="shared" si="153"/>
        <v>0.39027045660825221</v>
      </c>
      <c r="X375" s="39"/>
      <c r="Y375" s="39">
        <f t="shared" si="154"/>
        <v>0</v>
      </c>
      <c r="Z375" s="39"/>
      <c r="AA375" s="39"/>
      <c r="AB375" s="39"/>
      <c r="AC375" s="39"/>
      <c r="AD375" s="39"/>
      <c r="AE375" s="39">
        <f t="shared" si="139"/>
        <v>0</v>
      </c>
      <c r="AF375" s="39">
        <f t="shared" si="155"/>
        <v>0.20803225582970669</v>
      </c>
      <c r="AG375" s="39">
        <f t="shared" si="156"/>
        <v>0.45996774417029263</v>
      </c>
      <c r="AH375" s="39">
        <f t="shared" si="140"/>
        <v>0</v>
      </c>
      <c r="AJ375" s="39">
        <f t="shared" si="157"/>
        <v>0.56546128565326537</v>
      </c>
      <c r="AK375" s="39">
        <f t="shared" si="141"/>
        <v>0.22658749479751403</v>
      </c>
      <c r="AL375" s="39">
        <f t="shared" si="142"/>
        <v>0.32303584773648514</v>
      </c>
      <c r="AM375" s="39"/>
      <c r="AS375" s="39"/>
      <c r="AT375" s="39">
        <f t="shared" si="158"/>
        <v>0.13202545565881341</v>
      </c>
      <c r="AU375" s="39">
        <f t="shared" si="159"/>
        <v>0.42357889335731885</v>
      </c>
      <c r="AW375" s="38">
        <f t="shared" si="160"/>
        <v>3094.3398118012674</v>
      </c>
      <c r="AX375" s="38">
        <f t="shared" si="163"/>
        <v>1825.4970095886567</v>
      </c>
      <c r="AY375" s="38">
        <f t="shared" si="164"/>
        <v>1914.7709111308393</v>
      </c>
      <c r="AZ375" s="38">
        <f t="shared" si="143"/>
        <v>0</v>
      </c>
      <c r="BA375" s="38">
        <f t="shared" si="144"/>
        <v>0</v>
      </c>
      <c r="BB375" s="38">
        <f t="shared" si="145"/>
        <v>0</v>
      </c>
      <c r="BC375" s="38">
        <f t="shared" si="146"/>
        <v>0</v>
      </c>
      <c r="BD375" s="38">
        <f t="shared" si="147"/>
        <v>0</v>
      </c>
      <c r="BE375" s="38">
        <f t="shared" si="148"/>
        <v>0</v>
      </c>
      <c r="BF375" s="38">
        <f t="shared" si="149"/>
        <v>0</v>
      </c>
      <c r="BG375" s="38">
        <f t="shared" si="161"/>
        <v>912.83731841132385</v>
      </c>
      <c r="BH375" s="38">
        <f t="shared" si="162"/>
        <v>2371.7572519136193</v>
      </c>
      <c r="BI375" s="61">
        <f t="shared" si="150"/>
        <v>10119.202302845706</v>
      </c>
    </row>
    <row r="376" spans="1:61" x14ac:dyDescent="0.3">
      <c r="A376" s="84" t="s">
        <v>2496</v>
      </c>
      <c r="B376" s="84" t="s">
        <v>290</v>
      </c>
      <c r="C376" s="84" t="s">
        <v>290</v>
      </c>
      <c r="D376" s="63">
        <f>VLOOKUP(B376,Площадь!$D$2:$E$795,2,0)</f>
        <v>79</v>
      </c>
      <c r="E376" s="72"/>
      <c r="F376" s="87">
        <v>31</v>
      </c>
      <c r="G376" s="87">
        <v>29</v>
      </c>
      <c r="H376" s="87">
        <v>31</v>
      </c>
      <c r="I376" s="87"/>
      <c r="J376" s="88"/>
      <c r="K376" s="88"/>
      <c r="L376" s="88"/>
      <c r="M376" s="88"/>
      <c r="N376" s="88"/>
      <c r="O376" s="88"/>
      <c r="P376" s="88">
        <v>15</v>
      </c>
      <c r="Q376" s="88">
        <v>31</v>
      </c>
      <c r="R376">
        <f t="shared" si="138"/>
        <v>137</v>
      </c>
      <c r="S376" s="162">
        <f>VLOOKUP(C376,'Общие показания'!A:I,9,0)</f>
        <v>0</v>
      </c>
      <c r="T376" s="73">
        <f>VLOOKUP(B376,'Общие показания'!$A$2:$S$795,19,0)</f>
        <v>0</v>
      </c>
      <c r="U376" s="39">
        <f t="shared" si="151"/>
        <v>0</v>
      </c>
      <c r="V376" s="39">
        <f t="shared" si="152"/>
        <v>0</v>
      </c>
      <c r="W376" s="39">
        <f t="shared" si="153"/>
        <v>0</v>
      </c>
      <c r="X376" s="39"/>
      <c r="Y376" s="39">
        <f t="shared" si="154"/>
        <v>0</v>
      </c>
      <c r="Z376" s="39"/>
      <c r="AA376" s="39"/>
      <c r="AB376" s="39"/>
      <c r="AC376" s="39"/>
      <c r="AD376" s="39"/>
      <c r="AE376" s="39">
        <f t="shared" si="139"/>
        <v>0</v>
      </c>
      <c r="AF376" s="39">
        <f t="shared" si="155"/>
        <v>0</v>
      </c>
      <c r="AG376" s="39">
        <f t="shared" si="156"/>
        <v>0</v>
      </c>
      <c r="AH376" s="39">
        <f t="shared" si="140"/>
        <v>0</v>
      </c>
      <c r="AJ376" s="39">
        <f t="shared" si="157"/>
        <v>1.1366779024582181</v>
      </c>
      <c r="AK376" s="39">
        <f t="shared" si="141"/>
        <v>0.45548122363876864</v>
      </c>
      <c r="AL376" s="39">
        <f t="shared" si="142"/>
        <v>0.64935959214204397</v>
      </c>
      <c r="AM376" s="39"/>
      <c r="AS376" s="39"/>
      <c r="AT376" s="39">
        <f t="shared" si="158"/>
        <v>0.26539468185868348</v>
      </c>
      <c r="AU376" s="39">
        <f t="shared" si="159"/>
        <v>0.85146902227043753</v>
      </c>
      <c r="AW376" s="38">
        <f t="shared" si="160"/>
        <v>3051.2526942427426</v>
      </c>
      <c r="AX376" s="38">
        <f t="shared" si="163"/>
        <v>1222.675577486965</v>
      </c>
      <c r="AY376" s="38">
        <f t="shared" si="164"/>
        <v>1743.1149147624171</v>
      </c>
      <c r="AZ376" s="38">
        <f t="shared" si="143"/>
        <v>0</v>
      </c>
      <c r="BA376" s="38">
        <f t="shared" si="144"/>
        <v>0</v>
      </c>
      <c r="BB376" s="38">
        <f t="shared" si="145"/>
        <v>0</v>
      </c>
      <c r="BC376" s="38">
        <f t="shared" si="146"/>
        <v>0</v>
      </c>
      <c r="BD376" s="38">
        <f t="shared" si="147"/>
        <v>0</v>
      </c>
      <c r="BE376" s="38">
        <f t="shared" si="148"/>
        <v>0</v>
      </c>
      <c r="BF376" s="38">
        <f t="shared" si="149"/>
        <v>0</v>
      </c>
      <c r="BG376" s="38">
        <f t="shared" si="161"/>
        <v>712.4148681941756</v>
      </c>
      <c r="BH376" s="38">
        <f t="shared" si="162"/>
        <v>2285.6493846218718</v>
      </c>
      <c r="BI376" s="61">
        <f t="shared" si="150"/>
        <v>9015.1074393081726</v>
      </c>
    </row>
    <row r="377" spans="1:61" x14ac:dyDescent="0.3">
      <c r="A377" s="84" t="s">
        <v>560</v>
      </c>
      <c r="B377" s="84" t="s">
        <v>230</v>
      </c>
      <c r="C377" s="84" t="s">
        <v>230</v>
      </c>
      <c r="D377" s="63">
        <f>VLOOKUP(B377,Площадь!$D$2:$E$795,2,0)</f>
        <v>49.8</v>
      </c>
      <c r="E377" s="72"/>
      <c r="F377" s="87">
        <v>31</v>
      </c>
      <c r="G377" s="87">
        <v>29</v>
      </c>
      <c r="H377" s="87">
        <v>31</v>
      </c>
      <c r="I377" s="87"/>
      <c r="J377" s="88"/>
      <c r="K377" s="88"/>
      <c r="L377" s="88"/>
      <c r="M377" s="88"/>
      <c r="N377" s="88"/>
      <c r="O377" s="88"/>
      <c r="P377" s="88">
        <v>15</v>
      </c>
      <c r="Q377" s="88">
        <v>31</v>
      </c>
      <c r="R377">
        <f t="shared" si="138"/>
        <v>137</v>
      </c>
      <c r="S377" s="162">
        <f>VLOOKUP(C377,'Общие показания'!A:I,9,0)</f>
        <v>1.5940303447078403</v>
      </c>
      <c r="T377" s="73">
        <f>VLOOKUP(B377,'Общие показания'!$A$2:$S$795,19,0)</f>
        <v>1.2579999999999991</v>
      </c>
      <c r="U377" s="39">
        <f t="shared" si="151"/>
        <v>0.6541737749531551</v>
      </c>
      <c r="V377" s="39">
        <f t="shared" si="152"/>
        <v>0.50512355055374969</v>
      </c>
      <c r="W377" s="39">
        <f t="shared" si="153"/>
        <v>0.4347330192009356</v>
      </c>
      <c r="X377" s="39"/>
      <c r="Y377" s="39">
        <f t="shared" si="154"/>
        <v>0</v>
      </c>
      <c r="Z377" s="39"/>
      <c r="AA377" s="39"/>
      <c r="AB377" s="39"/>
      <c r="AC377" s="39"/>
      <c r="AD377" s="39"/>
      <c r="AE377" s="39">
        <f t="shared" si="139"/>
        <v>0</v>
      </c>
      <c r="AF377" s="39">
        <f t="shared" si="155"/>
        <v>0.39177332011043581</v>
      </c>
      <c r="AG377" s="39">
        <f t="shared" si="156"/>
        <v>0.86622667988956337</v>
      </c>
      <c r="AH377" s="39">
        <f t="shared" si="140"/>
        <v>0</v>
      </c>
      <c r="AJ377" s="39">
        <f t="shared" si="157"/>
        <v>0.71653872838505384</v>
      </c>
      <c r="AK377" s="39">
        <f t="shared" si="141"/>
        <v>0.28712613844570478</v>
      </c>
      <c r="AL377" s="39">
        <f t="shared" si="142"/>
        <v>0.40934313529966815</v>
      </c>
      <c r="AM377" s="39"/>
      <c r="AS377" s="39"/>
      <c r="AT377" s="39">
        <f t="shared" si="158"/>
        <v>0.16729943236154984</v>
      </c>
      <c r="AU377" s="39">
        <f t="shared" si="159"/>
        <v>0.53674882669706059</v>
      </c>
      <c r="AW377" s="38">
        <f t="shared" si="160"/>
        <v>3679.4858154609551</v>
      </c>
      <c r="AX377" s="38">
        <f t="shared" si="163"/>
        <v>2126.6833751625759</v>
      </c>
      <c r="AY377" s="38">
        <f t="shared" si="164"/>
        <v>2265.8042660952406</v>
      </c>
      <c r="AZ377" s="38">
        <f t="shared" si="143"/>
        <v>0</v>
      </c>
      <c r="BA377" s="38">
        <f t="shared" si="144"/>
        <v>0</v>
      </c>
      <c r="BB377" s="38">
        <f t="shared" si="145"/>
        <v>0</v>
      </c>
      <c r="BC377" s="38">
        <f t="shared" si="146"/>
        <v>0</v>
      </c>
      <c r="BD377" s="38">
        <f t="shared" si="147"/>
        <v>0</v>
      </c>
      <c r="BE377" s="38">
        <f t="shared" si="148"/>
        <v>0</v>
      </c>
      <c r="BF377" s="38">
        <f t="shared" si="149"/>
        <v>0</v>
      </c>
      <c r="BG377" s="38">
        <f t="shared" si="161"/>
        <v>1500.7525338256994</v>
      </c>
      <c r="BH377" s="38">
        <f t="shared" si="162"/>
        <v>3766.0913308608697</v>
      </c>
      <c r="BI377" s="61">
        <f t="shared" si="150"/>
        <v>13338.817321405342</v>
      </c>
    </row>
    <row r="378" spans="1:61" x14ac:dyDescent="0.3">
      <c r="A378" s="84" t="s">
        <v>580</v>
      </c>
      <c r="B378" s="84" t="s">
        <v>229</v>
      </c>
      <c r="C378" s="84" t="s">
        <v>229</v>
      </c>
      <c r="D378" s="63">
        <f>VLOOKUP(B378,Площадь!$D$2:$E$795,2,0)</f>
        <v>72.400000000000006</v>
      </c>
      <c r="E378" s="72"/>
      <c r="F378" s="87">
        <v>31</v>
      </c>
      <c r="G378" s="87">
        <v>29</v>
      </c>
      <c r="H378" s="87">
        <v>31</v>
      </c>
      <c r="I378" s="87"/>
      <c r="J378" s="88"/>
      <c r="K378" s="88"/>
      <c r="L378" s="88"/>
      <c r="M378" s="88"/>
      <c r="N378" s="88"/>
      <c r="O378" s="88"/>
      <c r="P378" s="88">
        <v>15</v>
      </c>
      <c r="Q378" s="88">
        <v>31</v>
      </c>
      <c r="R378">
        <f t="shared" si="138"/>
        <v>137</v>
      </c>
      <c r="S378" s="162">
        <f>VLOOKUP(C378,'Общие показания'!A:I,9,0)</f>
        <v>2.317425641703768</v>
      </c>
      <c r="T378" s="73">
        <f>VLOOKUP(B378,'Общие показания'!$A$2:$S$795,19,0)</f>
        <v>1.4429999999999978</v>
      </c>
      <c r="U378" s="39">
        <f t="shared" si="151"/>
        <v>0.95104781740177569</v>
      </c>
      <c r="V378" s="39">
        <f t="shared" si="152"/>
        <v>0.73435632650786098</v>
      </c>
      <c r="W378" s="39">
        <f t="shared" si="153"/>
        <v>0.6320214977941313</v>
      </c>
      <c r="X378" s="39"/>
      <c r="Y378" s="39">
        <f t="shared" si="154"/>
        <v>0</v>
      </c>
      <c r="Z378" s="39"/>
      <c r="AA378" s="39"/>
      <c r="AB378" s="39"/>
      <c r="AC378" s="39"/>
      <c r="AD378" s="39"/>
      <c r="AE378" s="39">
        <f t="shared" si="139"/>
        <v>0</v>
      </c>
      <c r="AF378" s="39">
        <f t="shared" si="155"/>
        <v>0.44938704365608778</v>
      </c>
      <c r="AG378" s="39">
        <f t="shared" si="156"/>
        <v>0.99361295634391</v>
      </c>
      <c r="AH378" s="39">
        <f t="shared" si="140"/>
        <v>0</v>
      </c>
      <c r="AJ378" s="39">
        <f t="shared" si="157"/>
        <v>1.0417149384553797</v>
      </c>
      <c r="AK378" s="39">
        <f t="shared" si="141"/>
        <v>0.4174283619170488</v>
      </c>
      <c r="AL378" s="39">
        <f t="shared" si="142"/>
        <v>0.59510929710232896</v>
      </c>
      <c r="AM378" s="39"/>
      <c r="AS378" s="39"/>
      <c r="AT378" s="39">
        <f t="shared" si="158"/>
        <v>0.24322246793124919</v>
      </c>
      <c r="AU378" s="39">
        <f t="shared" si="159"/>
        <v>0.78033363559974278</v>
      </c>
      <c r="AW378" s="38">
        <f t="shared" si="160"/>
        <v>5349.2926313127136</v>
      </c>
      <c r="AX378" s="38">
        <f t="shared" si="163"/>
        <v>3091.8047462202908</v>
      </c>
      <c r="AY378" s="38">
        <f t="shared" si="164"/>
        <v>3294.0608205882622</v>
      </c>
      <c r="AZ378" s="38">
        <f t="shared" si="143"/>
        <v>0</v>
      </c>
      <c r="BA378" s="38">
        <f t="shared" si="144"/>
        <v>0</v>
      </c>
      <c r="BB378" s="38">
        <f t="shared" si="145"/>
        <v>0</v>
      </c>
      <c r="BC378" s="38">
        <f t="shared" si="146"/>
        <v>0</v>
      </c>
      <c r="BD378" s="38">
        <f t="shared" si="147"/>
        <v>0</v>
      </c>
      <c r="BE378" s="38">
        <f t="shared" si="148"/>
        <v>0</v>
      </c>
      <c r="BF378" s="38">
        <f t="shared" si="149"/>
        <v>0</v>
      </c>
      <c r="BG378" s="38">
        <f t="shared" si="161"/>
        <v>1859.213268524584</v>
      </c>
      <c r="BH378" s="38">
        <f t="shared" si="162"/>
        <v>4761.9112735498638</v>
      </c>
      <c r="BI378" s="61">
        <f t="shared" si="150"/>
        <v>18356.282740195711</v>
      </c>
    </row>
    <row r="379" spans="1:61" x14ac:dyDescent="0.3">
      <c r="A379" s="84" t="s">
        <v>1536</v>
      </c>
      <c r="B379" s="84" t="s">
        <v>479</v>
      </c>
      <c r="C379" s="84" t="s">
        <v>479</v>
      </c>
      <c r="D379" s="63">
        <f>VLOOKUP(B379,Площадь!$D$2:$E$795,2,0)</f>
        <v>33.6</v>
      </c>
      <c r="E379" s="72"/>
      <c r="F379" s="87">
        <v>31</v>
      </c>
      <c r="G379" s="87">
        <v>29</v>
      </c>
      <c r="H379" s="87">
        <v>31</v>
      </c>
      <c r="I379" s="87"/>
      <c r="J379" s="88"/>
      <c r="K379" s="88"/>
      <c r="L379" s="88"/>
      <c r="M379" s="88"/>
      <c r="N379" s="88"/>
      <c r="O379" s="88"/>
      <c r="P379" s="88">
        <v>15</v>
      </c>
      <c r="Q379" s="88">
        <v>31</v>
      </c>
      <c r="R379">
        <f t="shared" si="138"/>
        <v>137</v>
      </c>
      <c r="S379" s="162">
        <f>VLOOKUP(C379,'Общие показания'!A:I,9,0)</f>
        <v>1.0754903530558924</v>
      </c>
      <c r="T379" s="73">
        <f>VLOOKUP(B379,'Общие показания'!$A$2:$S$795,19,0)</f>
        <v>0.66000000000000014</v>
      </c>
      <c r="U379" s="39">
        <f t="shared" si="151"/>
        <v>0.44137025779971911</v>
      </c>
      <c r="V379" s="39">
        <f t="shared" si="152"/>
        <v>0.34080625097602391</v>
      </c>
      <c r="W379" s="39">
        <f t="shared" si="153"/>
        <v>0.29331384428014934</v>
      </c>
      <c r="X379" s="39"/>
      <c r="Y379" s="39">
        <f t="shared" si="154"/>
        <v>0</v>
      </c>
      <c r="Z379" s="39"/>
      <c r="AA379" s="39"/>
      <c r="AB379" s="39"/>
      <c r="AC379" s="39"/>
      <c r="AD379" s="39"/>
      <c r="AE379" s="39">
        <f t="shared" si="139"/>
        <v>0</v>
      </c>
      <c r="AF379" s="39">
        <f t="shared" si="155"/>
        <v>0.20554085156827334</v>
      </c>
      <c r="AG379" s="39">
        <f t="shared" si="156"/>
        <v>0.45445914843172686</v>
      </c>
      <c r="AH379" s="39">
        <f t="shared" si="140"/>
        <v>0</v>
      </c>
      <c r="AJ379" s="39">
        <f t="shared" si="157"/>
        <v>0.4834478167417231</v>
      </c>
      <c r="AK379" s="39">
        <f t="shared" si="141"/>
        <v>0.19372365967421049</v>
      </c>
      <c r="AL379" s="39">
        <f t="shared" si="142"/>
        <v>0.27618332020218578</v>
      </c>
      <c r="AM379" s="39"/>
      <c r="AS379" s="39"/>
      <c r="AT379" s="39">
        <f t="shared" si="158"/>
        <v>0.11287672544875653</v>
      </c>
      <c r="AU379" s="39">
        <f t="shared" si="159"/>
        <v>0.3621437866871734</v>
      </c>
      <c r="AW379" s="38">
        <f t="shared" si="160"/>
        <v>2482.544646576066</v>
      </c>
      <c r="AX379" s="38">
        <f t="shared" si="163"/>
        <v>1434.8707109530633</v>
      </c>
      <c r="AY379" s="38">
        <f t="shared" si="164"/>
        <v>1528.7354084498011</v>
      </c>
      <c r="AZ379" s="38">
        <f t="shared" si="143"/>
        <v>0</v>
      </c>
      <c r="BA379" s="38">
        <f t="shared" si="144"/>
        <v>0</v>
      </c>
      <c r="BB379" s="38">
        <f t="shared" si="145"/>
        <v>0</v>
      </c>
      <c r="BC379" s="38">
        <f t="shared" si="146"/>
        <v>0</v>
      </c>
      <c r="BD379" s="38">
        <f t="shared" si="147"/>
        <v>0</v>
      </c>
      <c r="BE379" s="38">
        <f t="shared" si="148"/>
        <v>0</v>
      </c>
      <c r="BF379" s="38">
        <f t="shared" si="149"/>
        <v>0</v>
      </c>
      <c r="BG379" s="38">
        <f t="shared" si="161"/>
        <v>854.74740704143437</v>
      </c>
      <c r="BH379" s="38">
        <f t="shared" si="162"/>
        <v>2192.0562549157712</v>
      </c>
      <c r="BI379" s="61">
        <f t="shared" si="150"/>
        <v>8492.9544279361362</v>
      </c>
    </row>
    <row r="380" spans="1:61" x14ac:dyDescent="0.3">
      <c r="A380" s="84" t="s">
        <v>724</v>
      </c>
      <c r="B380" s="84" t="s">
        <v>421</v>
      </c>
      <c r="C380" s="84" t="s">
        <v>421</v>
      </c>
      <c r="D380" s="63">
        <f>VLOOKUP(B380,Площадь!$D$2:$E$795,2,0)</f>
        <v>61.7</v>
      </c>
      <c r="E380" s="72"/>
      <c r="F380" s="87">
        <v>31</v>
      </c>
      <c r="G380" s="87">
        <v>29</v>
      </c>
      <c r="H380" s="87">
        <v>31</v>
      </c>
      <c r="I380" s="87"/>
      <c r="J380" s="88"/>
      <c r="K380" s="88"/>
      <c r="L380" s="88"/>
      <c r="M380" s="88"/>
      <c r="N380" s="88"/>
      <c r="O380" s="88"/>
      <c r="P380" s="88">
        <v>15</v>
      </c>
      <c r="Q380" s="88">
        <v>31</v>
      </c>
      <c r="R380">
        <f t="shared" si="138"/>
        <v>137</v>
      </c>
      <c r="S380" s="162">
        <f>VLOOKUP(C380,'Общие показания'!A:I,9,0)</f>
        <v>0</v>
      </c>
      <c r="T380" s="73">
        <f>VLOOKUP(B380,'Общие показания'!$A$2:$S$795,19,0)</f>
        <v>0</v>
      </c>
      <c r="U380" s="39">
        <f t="shared" si="151"/>
        <v>0</v>
      </c>
      <c r="V380" s="39">
        <f t="shared" si="152"/>
        <v>0</v>
      </c>
      <c r="W380" s="39">
        <f t="shared" si="153"/>
        <v>0</v>
      </c>
      <c r="X380" s="39"/>
      <c r="Y380" s="39">
        <f t="shared" si="154"/>
        <v>0</v>
      </c>
      <c r="Z380" s="39"/>
      <c r="AA380" s="39"/>
      <c r="AB380" s="39"/>
      <c r="AC380" s="39"/>
      <c r="AD380" s="39"/>
      <c r="AE380" s="39">
        <f t="shared" si="139"/>
        <v>0</v>
      </c>
      <c r="AF380" s="39">
        <f t="shared" si="155"/>
        <v>0</v>
      </c>
      <c r="AG380" s="39">
        <f t="shared" si="156"/>
        <v>0</v>
      </c>
      <c r="AH380" s="39">
        <f t="shared" si="140"/>
        <v>0</v>
      </c>
      <c r="AJ380" s="39">
        <f t="shared" si="157"/>
        <v>0.88775983014774751</v>
      </c>
      <c r="AK380" s="39">
        <f t="shared" si="141"/>
        <v>0.35573660124698769</v>
      </c>
      <c r="AL380" s="39">
        <f t="shared" si="142"/>
        <v>0.50715806120460905</v>
      </c>
      <c r="AM380" s="39"/>
      <c r="AS380" s="39"/>
      <c r="AT380" s="39">
        <f t="shared" si="158"/>
        <v>0.20727660595798444</v>
      </c>
      <c r="AU380" s="39">
        <f t="shared" si="159"/>
        <v>0.66500808448210125</v>
      </c>
      <c r="AW380" s="38">
        <f t="shared" si="160"/>
        <v>2383.0669776554078</v>
      </c>
      <c r="AX380" s="38">
        <f t="shared" si="163"/>
        <v>954.92510292336397</v>
      </c>
      <c r="AY380" s="38">
        <f t="shared" si="164"/>
        <v>1361.3948131752045</v>
      </c>
      <c r="AZ380" s="38">
        <f t="shared" si="143"/>
        <v>0</v>
      </c>
      <c r="BA380" s="38">
        <f t="shared" si="144"/>
        <v>0</v>
      </c>
      <c r="BB380" s="38">
        <f t="shared" si="145"/>
        <v>0</v>
      </c>
      <c r="BC380" s="38">
        <f t="shared" si="146"/>
        <v>0</v>
      </c>
      <c r="BD380" s="38">
        <f t="shared" si="147"/>
        <v>0</v>
      </c>
      <c r="BE380" s="38">
        <f t="shared" si="148"/>
        <v>0</v>
      </c>
      <c r="BF380" s="38">
        <f t="shared" si="149"/>
        <v>0</v>
      </c>
      <c r="BG380" s="38">
        <f t="shared" si="161"/>
        <v>556.40502996937516</v>
      </c>
      <c r="BH380" s="38">
        <f t="shared" si="162"/>
        <v>1785.1211016603734</v>
      </c>
      <c r="BI380" s="61">
        <f t="shared" si="150"/>
        <v>7040.9130253837247</v>
      </c>
    </row>
    <row r="381" spans="1:61" x14ac:dyDescent="0.3">
      <c r="A381" s="84" t="s">
        <v>1173</v>
      </c>
      <c r="B381" s="84" t="s">
        <v>482</v>
      </c>
      <c r="C381" s="84" t="s">
        <v>482</v>
      </c>
      <c r="D381" s="63">
        <f>VLOOKUP(B381,Площадь!$D$2:$E$795,2,0)</f>
        <v>60.6</v>
      </c>
      <c r="E381" s="72"/>
      <c r="F381" s="87">
        <v>31</v>
      </c>
      <c r="G381" s="87">
        <v>29</v>
      </c>
      <c r="H381" s="87">
        <v>31</v>
      </c>
      <c r="I381" s="87"/>
      <c r="J381" s="88"/>
      <c r="K381" s="88"/>
      <c r="L381" s="88"/>
      <c r="M381" s="88"/>
      <c r="N381" s="88"/>
      <c r="O381" s="88"/>
      <c r="P381" s="88">
        <v>15</v>
      </c>
      <c r="Q381" s="88">
        <v>31</v>
      </c>
      <c r="R381">
        <f t="shared" si="138"/>
        <v>137</v>
      </c>
      <c r="S381" s="162">
        <f>VLOOKUP(C381,'Общие показания'!A:I,9,0)</f>
        <v>1.552999999999999</v>
      </c>
      <c r="T381" s="73">
        <f>VLOOKUP(B381,'Общие показания'!$A$2:$S$795,19,0)</f>
        <v>0.2970000000000006</v>
      </c>
      <c r="U381" s="39">
        <f t="shared" si="151"/>
        <v>0.6373353404940687</v>
      </c>
      <c r="V381" s="39">
        <f t="shared" si="152"/>
        <v>0.49212166921060141</v>
      </c>
      <c r="W381" s="39">
        <f t="shared" si="153"/>
        <v>0.42354299029532888</v>
      </c>
      <c r="X381" s="39"/>
      <c r="Y381" s="39">
        <f t="shared" si="154"/>
        <v>0</v>
      </c>
      <c r="Z381" s="39"/>
      <c r="AA381" s="39"/>
      <c r="AB381" s="39"/>
      <c r="AC381" s="39"/>
      <c r="AD381" s="39"/>
      <c r="AE381" s="39">
        <f t="shared" si="139"/>
        <v>0</v>
      </c>
      <c r="AF381" s="39">
        <f t="shared" si="155"/>
        <v>9.2493383205723173E-2</v>
      </c>
      <c r="AG381" s="39">
        <f t="shared" si="156"/>
        <v>0.20450661679427745</v>
      </c>
      <c r="AH381" s="39">
        <f t="shared" si="140"/>
        <v>0</v>
      </c>
      <c r="AJ381" s="39">
        <f t="shared" si="157"/>
        <v>0.87193266948060777</v>
      </c>
      <c r="AK381" s="39">
        <f t="shared" si="141"/>
        <v>0.34939445762670102</v>
      </c>
      <c r="AL381" s="39">
        <f t="shared" si="142"/>
        <v>0.49811634536465649</v>
      </c>
      <c r="AM381" s="39"/>
      <c r="AS381" s="39"/>
      <c r="AT381" s="39">
        <f t="shared" si="158"/>
        <v>0.20358123697007874</v>
      </c>
      <c r="AU381" s="39">
        <f t="shared" si="159"/>
        <v>0.65315218670365205</v>
      </c>
      <c r="AW381" s="38">
        <f t="shared" si="160"/>
        <v>4051.4186752556229</v>
      </c>
      <c r="AX381" s="38">
        <f t="shared" si="163"/>
        <v>2258.932230236981</v>
      </c>
      <c r="AY381" s="38">
        <f t="shared" si="164"/>
        <v>2474.0654542722386</v>
      </c>
      <c r="AZ381" s="38">
        <f t="shared" si="143"/>
        <v>0</v>
      </c>
      <c r="BA381" s="38">
        <f t="shared" si="144"/>
        <v>0</v>
      </c>
      <c r="BB381" s="38">
        <f t="shared" si="145"/>
        <v>0</v>
      </c>
      <c r="BC381" s="38">
        <f t="shared" si="146"/>
        <v>0</v>
      </c>
      <c r="BD381" s="38">
        <f t="shared" si="147"/>
        <v>0</v>
      </c>
      <c r="BE381" s="38">
        <f t="shared" si="148"/>
        <v>0</v>
      </c>
      <c r="BF381" s="38">
        <f t="shared" si="149"/>
        <v>0</v>
      </c>
      <c r="BG381" s="38">
        <f t="shared" si="161"/>
        <v>794.77086741511562</v>
      </c>
      <c r="BH381" s="38">
        <f t="shared" si="162"/>
        <v>2302.2649857577021</v>
      </c>
      <c r="BI381" s="61">
        <f t="shared" si="150"/>
        <v>11881.45221293766</v>
      </c>
    </row>
    <row r="382" spans="1:61" x14ac:dyDescent="0.3">
      <c r="A382" s="84" t="s">
        <v>2547</v>
      </c>
      <c r="B382" s="84" t="s">
        <v>424</v>
      </c>
      <c r="C382" s="84" t="s">
        <v>424</v>
      </c>
      <c r="D382" s="63">
        <f>VLOOKUP(B382,Площадь!$D$2:$E$795,2,0)</f>
        <v>32.5</v>
      </c>
      <c r="E382" s="72"/>
      <c r="F382" s="87">
        <v>31</v>
      </c>
      <c r="G382" s="87">
        <v>29</v>
      </c>
      <c r="H382" s="87">
        <v>31</v>
      </c>
      <c r="I382" s="87"/>
      <c r="J382" s="88"/>
      <c r="K382" s="88"/>
      <c r="L382" s="88"/>
      <c r="M382" s="88"/>
      <c r="N382" s="88"/>
      <c r="O382" s="88"/>
      <c r="P382" s="88">
        <v>15</v>
      </c>
      <c r="Q382" s="88">
        <v>31</v>
      </c>
      <c r="R382">
        <f t="shared" si="138"/>
        <v>137</v>
      </c>
      <c r="S382" s="162">
        <f>VLOOKUP(C382,'Общие показания'!A:I,9,0)</f>
        <v>0.91999999999999993</v>
      </c>
      <c r="T382" s="73">
        <f>VLOOKUP(B382,'Общие показания'!$A$2:$S$795,19,0)</f>
        <v>0.24600000000000044</v>
      </c>
      <c r="U382" s="39">
        <f t="shared" si="151"/>
        <v>0.37755860480009246</v>
      </c>
      <c r="V382" s="39">
        <f t="shared" si="152"/>
        <v>0.29153376411703386</v>
      </c>
      <c r="W382" s="39">
        <f t="shared" si="153"/>
        <v>0.25090763108287367</v>
      </c>
      <c r="X382" s="39"/>
      <c r="Y382" s="39">
        <f t="shared" si="154"/>
        <v>0</v>
      </c>
      <c r="Z382" s="39"/>
      <c r="AA382" s="39"/>
      <c r="AB382" s="39"/>
      <c r="AC382" s="39"/>
      <c r="AD382" s="39"/>
      <c r="AE382" s="39">
        <f t="shared" si="139"/>
        <v>0</v>
      </c>
      <c r="AF382" s="39">
        <f t="shared" si="155"/>
        <v>7.6610681039083819E-2</v>
      </c>
      <c r="AG382" s="39">
        <f t="shared" si="156"/>
        <v>0.16938931896091663</v>
      </c>
      <c r="AH382" s="39">
        <f t="shared" si="140"/>
        <v>0</v>
      </c>
      <c r="AJ382" s="39">
        <f t="shared" si="157"/>
        <v>0.46762065607458336</v>
      </c>
      <c r="AK382" s="39">
        <f t="shared" si="141"/>
        <v>0.18738151605392381</v>
      </c>
      <c r="AL382" s="39">
        <f t="shared" si="142"/>
        <v>0.26714160436223328</v>
      </c>
      <c r="AM382" s="39"/>
      <c r="AS382" s="39"/>
      <c r="AT382" s="39">
        <f t="shared" si="158"/>
        <v>0.1091813564608508</v>
      </c>
      <c r="AU382" s="39">
        <f t="shared" si="159"/>
        <v>0.35028788890872425</v>
      </c>
      <c r="AW382" s="38">
        <f t="shared" si="160"/>
        <v>2268.7654007215447</v>
      </c>
      <c r="AX382" s="38">
        <f t="shared" si="163"/>
        <v>1285.5810214797118</v>
      </c>
      <c r="AY382" s="38">
        <f t="shared" si="164"/>
        <v>1390.6306456594273</v>
      </c>
      <c r="AZ382" s="38">
        <f t="shared" si="143"/>
        <v>0</v>
      </c>
      <c r="BA382" s="38">
        <f t="shared" si="144"/>
        <v>0</v>
      </c>
      <c r="BB382" s="38">
        <f t="shared" si="145"/>
        <v>0</v>
      </c>
      <c r="BC382" s="38">
        <f t="shared" si="146"/>
        <v>0</v>
      </c>
      <c r="BD382" s="38">
        <f t="shared" si="147"/>
        <v>0</v>
      </c>
      <c r="BE382" s="38">
        <f t="shared" si="148"/>
        <v>0</v>
      </c>
      <c r="BF382" s="38">
        <f t="shared" si="149"/>
        <v>0</v>
      </c>
      <c r="BG382" s="38">
        <f t="shared" si="161"/>
        <v>498.73271378332453</v>
      </c>
      <c r="BH382" s="38">
        <f t="shared" si="162"/>
        <v>1395.0007097169494</v>
      </c>
      <c r="BI382" s="61">
        <f t="shared" si="150"/>
        <v>6838.7104913609573</v>
      </c>
    </row>
    <row r="383" spans="1:61" x14ac:dyDescent="0.3">
      <c r="A383" s="84" t="s">
        <v>689</v>
      </c>
      <c r="B383" s="84" t="s">
        <v>417</v>
      </c>
      <c r="C383" s="84" t="s">
        <v>417</v>
      </c>
      <c r="D383" s="63">
        <f>VLOOKUP(B383,Площадь!$D$2:$E$795,2,0)</f>
        <v>32</v>
      </c>
      <c r="E383" s="72"/>
      <c r="F383" s="87">
        <v>31</v>
      </c>
      <c r="G383" s="87">
        <v>29</v>
      </c>
      <c r="H383" s="87">
        <v>31</v>
      </c>
      <c r="I383" s="87"/>
      <c r="J383" s="88"/>
      <c r="K383" s="88"/>
      <c r="L383" s="88"/>
      <c r="M383" s="88"/>
      <c r="N383" s="88"/>
      <c r="O383" s="88"/>
      <c r="P383" s="88">
        <v>15</v>
      </c>
      <c r="Q383" s="88">
        <v>31</v>
      </c>
      <c r="R383">
        <f t="shared" si="138"/>
        <v>137</v>
      </c>
      <c r="S383" s="162">
        <f>VLOOKUP(C383,'Общие показания'!A:I,9,0)</f>
        <v>1.0242765267198974</v>
      </c>
      <c r="T383" s="73">
        <f>VLOOKUP(B383,'Общие показания'!$A$2:$S$795,19,0)</f>
        <v>0.74399999999999977</v>
      </c>
      <c r="U383" s="39">
        <f t="shared" si="151"/>
        <v>0.42035262647592292</v>
      </c>
      <c r="V383" s="39">
        <f t="shared" si="152"/>
        <v>0.32457738188192753</v>
      </c>
      <c r="W383" s="39">
        <f t="shared" si="153"/>
        <v>0.27934651836204699</v>
      </c>
      <c r="X383" s="39"/>
      <c r="Y383" s="39">
        <f t="shared" si="154"/>
        <v>0</v>
      </c>
      <c r="Z383" s="39"/>
      <c r="AA383" s="39"/>
      <c r="AB383" s="39"/>
      <c r="AC383" s="39"/>
      <c r="AD383" s="39"/>
      <c r="AE383" s="39">
        <f t="shared" si="139"/>
        <v>0</v>
      </c>
      <c r="AF383" s="39">
        <f t="shared" si="155"/>
        <v>0.23170059631332621</v>
      </c>
      <c r="AG383" s="39">
        <f t="shared" si="156"/>
        <v>0.51229940368667359</v>
      </c>
      <c r="AH383" s="39">
        <f t="shared" si="140"/>
        <v>0</v>
      </c>
      <c r="AJ383" s="39">
        <f t="shared" si="157"/>
        <v>0.46042649213497439</v>
      </c>
      <c r="AK383" s="39">
        <f t="shared" si="141"/>
        <v>0.18449872349924806</v>
      </c>
      <c r="AL383" s="39">
        <f t="shared" si="142"/>
        <v>0.26303173352589121</v>
      </c>
      <c r="AM383" s="39"/>
      <c r="AS383" s="39"/>
      <c r="AT383" s="39">
        <f t="shared" si="158"/>
        <v>0.10750164328453002</v>
      </c>
      <c r="AU383" s="39">
        <f t="shared" si="159"/>
        <v>0.34489884446397467</v>
      </c>
      <c r="AW383" s="38">
        <f t="shared" si="160"/>
        <v>2364.3282348343482</v>
      </c>
      <c r="AX383" s="38">
        <f t="shared" si="163"/>
        <v>1366.5435342410128</v>
      </c>
      <c r="AY383" s="38">
        <f t="shared" si="164"/>
        <v>1455.9384842379059</v>
      </c>
      <c r="AZ383" s="38">
        <f t="shared" si="143"/>
        <v>0</v>
      </c>
      <c r="BA383" s="38">
        <f t="shared" si="144"/>
        <v>0</v>
      </c>
      <c r="BB383" s="38">
        <f t="shared" si="145"/>
        <v>0</v>
      </c>
      <c r="BC383" s="38">
        <f t="shared" si="146"/>
        <v>0</v>
      </c>
      <c r="BD383" s="38">
        <f t="shared" si="147"/>
        <v>0</v>
      </c>
      <c r="BE383" s="38">
        <f t="shared" si="148"/>
        <v>0</v>
      </c>
      <c r="BF383" s="38">
        <f t="shared" si="149"/>
        <v>0</v>
      </c>
      <c r="BG383" s="38">
        <f t="shared" si="161"/>
        <v>910.5409238869014</v>
      </c>
      <c r="BH383" s="38">
        <f t="shared" si="162"/>
        <v>2301.0286894056744</v>
      </c>
      <c r="BI383" s="61">
        <f t="shared" si="150"/>
        <v>8398.3798666058428</v>
      </c>
    </row>
    <row r="384" spans="1:61" x14ac:dyDescent="0.3">
      <c r="A384" s="84" t="s">
        <v>1464</v>
      </c>
      <c r="B384" s="84" t="s">
        <v>428</v>
      </c>
      <c r="C384" s="84" t="s">
        <v>428</v>
      </c>
      <c r="D384" s="63">
        <f>VLOOKUP(B384,Площадь!$D$2:$E$795,2,0)</f>
        <v>31.7</v>
      </c>
      <c r="E384" s="72"/>
      <c r="F384" s="87">
        <v>31</v>
      </c>
      <c r="G384" s="87">
        <v>29</v>
      </c>
      <c r="H384" s="87">
        <v>31</v>
      </c>
      <c r="I384" s="87"/>
      <c r="J384" s="88"/>
      <c r="K384" s="88"/>
      <c r="L384" s="88"/>
      <c r="M384" s="88"/>
      <c r="N384" s="88"/>
      <c r="O384" s="88"/>
      <c r="P384" s="88">
        <v>15</v>
      </c>
      <c r="Q384" s="88">
        <v>31</v>
      </c>
      <c r="R384">
        <f t="shared" si="138"/>
        <v>137</v>
      </c>
      <c r="S384" s="162">
        <f>VLOOKUP(C384,'Общие показания'!A:I,9,0)</f>
        <v>1.0146739342818984</v>
      </c>
      <c r="T384" s="73">
        <f>VLOOKUP(B384,'Общие показания'!$A$2:$S$795,19,0)</f>
        <v>0.94100000000000072</v>
      </c>
      <c r="U384" s="39">
        <f t="shared" si="151"/>
        <v>0.4164118206027112</v>
      </c>
      <c r="V384" s="39">
        <f t="shared" si="152"/>
        <v>0.32153446892678444</v>
      </c>
      <c r="W384" s="39">
        <f t="shared" si="153"/>
        <v>0.2767276447524028</v>
      </c>
      <c r="X384" s="39"/>
      <c r="Y384" s="39">
        <f t="shared" si="154"/>
        <v>0</v>
      </c>
      <c r="Z384" s="39"/>
      <c r="AA384" s="39"/>
      <c r="AB384" s="39"/>
      <c r="AC384" s="39"/>
      <c r="AD384" s="39"/>
      <c r="AE384" s="39">
        <f t="shared" si="139"/>
        <v>0</v>
      </c>
      <c r="AF384" s="39">
        <f t="shared" si="155"/>
        <v>0.29305142625112929</v>
      </c>
      <c r="AG384" s="39">
        <f t="shared" si="156"/>
        <v>0.64794857374887149</v>
      </c>
      <c r="AH384" s="39">
        <f t="shared" si="140"/>
        <v>0</v>
      </c>
      <c r="AJ384" s="39">
        <f t="shared" si="157"/>
        <v>0.45610999377120898</v>
      </c>
      <c r="AK384" s="39">
        <f t="shared" si="141"/>
        <v>0.18276904796644261</v>
      </c>
      <c r="AL384" s="39">
        <f t="shared" si="142"/>
        <v>0.26056581102408599</v>
      </c>
      <c r="AM384" s="39"/>
      <c r="AS384" s="39"/>
      <c r="AT384" s="39">
        <f t="shared" si="158"/>
        <v>0.10649381537873755</v>
      </c>
      <c r="AU384" s="39">
        <f t="shared" si="159"/>
        <v>0.34166541779712489</v>
      </c>
      <c r="AW384" s="38">
        <f t="shared" si="160"/>
        <v>2342.1626576327767</v>
      </c>
      <c r="AX384" s="38">
        <f t="shared" si="163"/>
        <v>1353.7321886075031</v>
      </c>
      <c r="AY384" s="38">
        <f t="shared" si="164"/>
        <v>1442.2890609481756</v>
      </c>
      <c r="AZ384" s="38">
        <f t="shared" si="143"/>
        <v>0</v>
      </c>
      <c r="BA384" s="38">
        <f t="shared" si="144"/>
        <v>0</v>
      </c>
      <c r="BB384" s="38">
        <f t="shared" si="145"/>
        <v>0</v>
      </c>
      <c r="BC384" s="38">
        <f t="shared" si="146"/>
        <v>0</v>
      </c>
      <c r="BD384" s="38">
        <f t="shared" si="147"/>
        <v>0</v>
      </c>
      <c r="BE384" s="38">
        <f t="shared" si="148"/>
        <v>0</v>
      </c>
      <c r="BF384" s="38">
        <f t="shared" si="149"/>
        <v>0</v>
      </c>
      <c r="BG384" s="38">
        <f t="shared" si="161"/>
        <v>1072.5232648215494</v>
      </c>
      <c r="BH384" s="38">
        <f t="shared" si="162"/>
        <v>2656.4802143464108</v>
      </c>
      <c r="BI384" s="61">
        <f t="shared" si="150"/>
        <v>8867.187386356416</v>
      </c>
    </row>
    <row r="385" spans="1:61" x14ac:dyDescent="0.3">
      <c r="A385" s="84" t="s">
        <v>2195</v>
      </c>
      <c r="B385" s="84" t="s">
        <v>401</v>
      </c>
      <c r="C385" s="84" t="s">
        <v>401</v>
      </c>
      <c r="D385" s="63">
        <f>VLOOKUP(B385,Площадь!$D$2:$E$795,2,0)</f>
        <v>39.1</v>
      </c>
      <c r="E385" s="72"/>
      <c r="F385" s="87">
        <v>31</v>
      </c>
      <c r="G385" s="87">
        <v>29</v>
      </c>
      <c r="H385" s="87">
        <v>31</v>
      </c>
      <c r="I385" s="87"/>
      <c r="J385" s="88"/>
      <c r="K385" s="88"/>
      <c r="L385" s="88"/>
      <c r="M385" s="88"/>
      <c r="N385" s="88"/>
      <c r="O385" s="88"/>
      <c r="P385" s="88">
        <v>15</v>
      </c>
      <c r="Q385" s="88">
        <v>31</v>
      </c>
      <c r="R385">
        <f t="shared" si="138"/>
        <v>137</v>
      </c>
      <c r="S385" s="162">
        <f>VLOOKUP(C385,'Общие показания'!A:I,9,0)</f>
        <v>0.95800000000000018</v>
      </c>
      <c r="T385" s="73">
        <f>VLOOKUP(B385,'Общие показания'!$A$2:$S$795,19,0)</f>
        <v>0.26400000000000023</v>
      </c>
      <c r="U385" s="39">
        <f t="shared" si="151"/>
        <v>0.39315341673748766</v>
      </c>
      <c r="V385" s="39">
        <f t="shared" si="152"/>
        <v>0.30357537611317226</v>
      </c>
      <c r="W385" s="39">
        <f t="shared" si="153"/>
        <v>0.26127120714934027</v>
      </c>
      <c r="X385" s="39"/>
      <c r="Y385" s="39">
        <f t="shared" si="154"/>
        <v>0</v>
      </c>
      <c r="Z385" s="39"/>
      <c r="AA385" s="39"/>
      <c r="AB385" s="39"/>
      <c r="AC385" s="39"/>
      <c r="AD385" s="39"/>
      <c r="AE385" s="39">
        <f t="shared" si="139"/>
        <v>0</v>
      </c>
      <c r="AF385" s="39">
        <f t="shared" si="155"/>
        <v>8.2216340627309398E-2</v>
      </c>
      <c r="AG385" s="39">
        <f t="shared" si="156"/>
        <v>0.18178365937269086</v>
      </c>
      <c r="AH385" s="39">
        <f t="shared" si="140"/>
        <v>0</v>
      </c>
      <c r="AJ385" s="39">
        <f t="shared" si="157"/>
        <v>0.5625836200774218</v>
      </c>
      <c r="AK385" s="39">
        <f t="shared" si="141"/>
        <v>0.22543437777564374</v>
      </c>
      <c r="AL385" s="39">
        <f t="shared" si="142"/>
        <v>0.32139189940194834</v>
      </c>
      <c r="AM385" s="39"/>
      <c r="AS385" s="39"/>
      <c r="AT385" s="39">
        <f t="shared" si="158"/>
        <v>0.13135357038828513</v>
      </c>
      <c r="AU385" s="39">
        <f t="shared" si="159"/>
        <v>0.42142327557941905</v>
      </c>
      <c r="AW385" s="38">
        <f t="shared" si="160"/>
        <v>2565.5422721444702</v>
      </c>
      <c r="AX385" s="38">
        <f t="shared" si="163"/>
        <v>1420.0526229489822</v>
      </c>
      <c r="AY385" s="38">
        <f t="shared" si="164"/>
        <v>1564.0775367020171</v>
      </c>
      <c r="AZ385" s="38">
        <f t="shared" si="143"/>
        <v>0</v>
      </c>
      <c r="BA385" s="38">
        <f t="shared" si="144"/>
        <v>0</v>
      </c>
      <c r="BB385" s="38">
        <f t="shared" si="145"/>
        <v>0</v>
      </c>
      <c r="BC385" s="38">
        <f t="shared" si="146"/>
        <v>0</v>
      </c>
      <c r="BD385" s="38">
        <f t="shared" si="147"/>
        <v>0</v>
      </c>
      <c r="BE385" s="38">
        <f t="shared" si="148"/>
        <v>0</v>
      </c>
      <c r="BF385" s="38">
        <f t="shared" si="149"/>
        <v>0</v>
      </c>
      <c r="BG385" s="38">
        <f t="shared" si="161"/>
        <v>573.29852633382131</v>
      </c>
      <c r="BH385" s="38">
        <f t="shared" si="162"/>
        <v>1619.2245679080456</v>
      </c>
      <c r="BI385" s="61">
        <f t="shared" si="150"/>
        <v>7742.1955260373361</v>
      </c>
    </row>
    <row r="386" spans="1:61" x14ac:dyDescent="0.3">
      <c r="A386" s="84" t="s">
        <v>809</v>
      </c>
      <c r="B386" s="84" t="s">
        <v>810</v>
      </c>
      <c r="C386" s="84" t="s">
        <v>810</v>
      </c>
      <c r="D386" s="63">
        <f>VLOOKUP(B386,Площадь!$D$2:$E$795,2,0)</f>
        <v>81.8</v>
      </c>
      <c r="E386" s="72"/>
      <c r="F386" s="87">
        <v>31</v>
      </c>
      <c r="G386" s="87">
        <v>29</v>
      </c>
      <c r="H386" s="87">
        <v>31</v>
      </c>
      <c r="I386" s="87"/>
      <c r="J386" s="88"/>
      <c r="K386" s="88"/>
      <c r="L386" s="88"/>
      <c r="M386" s="88"/>
      <c r="N386" s="88"/>
      <c r="O386" s="88"/>
      <c r="P386" s="88">
        <v>15</v>
      </c>
      <c r="Q386" s="88">
        <v>31</v>
      </c>
      <c r="R386">
        <f t="shared" si="138"/>
        <v>137</v>
      </c>
      <c r="S386" s="162">
        <f>VLOOKUP(C386,'Общие показания'!A:I,9,0)</f>
        <v>2.6183068714277375</v>
      </c>
      <c r="T386" s="73">
        <f>VLOOKUP(B386,'Общие показания'!$A$2:$S$795,19,0)</f>
        <v>1.2280000000000015</v>
      </c>
      <c r="U386" s="39">
        <f t="shared" si="151"/>
        <v>1.0745264014290778</v>
      </c>
      <c r="V386" s="39">
        <f t="shared" si="152"/>
        <v>0.82970093243567711</v>
      </c>
      <c r="W386" s="39">
        <f t="shared" si="153"/>
        <v>0.71407953756298259</v>
      </c>
      <c r="X386" s="39"/>
      <c r="Y386" s="39">
        <f t="shared" si="154"/>
        <v>0</v>
      </c>
      <c r="Z386" s="39"/>
      <c r="AA386" s="39"/>
      <c r="AB386" s="39"/>
      <c r="AC386" s="39"/>
      <c r="AD386" s="39"/>
      <c r="AE386" s="39">
        <f t="shared" si="139"/>
        <v>0</v>
      </c>
      <c r="AF386" s="39">
        <f t="shared" si="155"/>
        <v>0.3824305541300605</v>
      </c>
      <c r="AG386" s="39">
        <f t="shared" si="156"/>
        <v>0.84556944586994109</v>
      </c>
      <c r="AH386" s="39">
        <f t="shared" si="140"/>
        <v>0</v>
      </c>
      <c r="AJ386" s="39">
        <f t="shared" si="157"/>
        <v>1.1769652205200283</v>
      </c>
      <c r="AK386" s="39">
        <f t="shared" si="141"/>
        <v>0.47162486194495279</v>
      </c>
      <c r="AL386" s="39">
        <f t="shared" si="142"/>
        <v>0.67237486882555941</v>
      </c>
      <c r="AM386" s="39"/>
      <c r="AS386" s="39"/>
      <c r="AT386" s="39">
        <f t="shared" si="158"/>
        <v>0.27480107564607986</v>
      </c>
      <c r="AU386" s="39">
        <f t="shared" si="159"/>
        <v>0.88164767116103526</v>
      </c>
      <c r="AW386" s="38">
        <f t="shared" si="160"/>
        <v>6043.8140502953029</v>
      </c>
      <c r="AX386" s="38">
        <f t="shared" si="163"/>
        <v>3493.2269094035883</v>
      </c>
      <c r="AY386" s="38">
        <f t="shared" si="164"/>
        <v>3721.7427503331469</v>
      </c>
      <c r="AZ386" s="38">
        <f t="shared" si="143"/>
        <v>0</v>
      </c>
      <c r="BA386" s="38">
        <f t="shared" si="144"/>
        <v>0</v>
      </c>
      <c r="BB386" s="38">
        <f t="shared" si="145"/>
        <v>0</v>
      </c>
      <c r="BC386" s="38">
        <f t="shared" si="146"/>
        <v>0</v>
      </c>
      <c r="BD386" s="38">
        <f t="shared" si="147"/>
        <v>0</v>
      </c>
      <c r="BE386" s="38">
        <f t="shared" si="148"/>
        <v>0</v>
      </c>
      <c r="BF386" s="38">
        <f t="shared" si="149"/>
        <v>0</v>
      </c>
      <c r="BG386" s="38">
        <f t="shared" si="161"/>
        <v>1764.2462977058801</v>
      </c>
      <c r="BH386" s="38">
        <f t="shared" si="162"/>
        <v>4636.472540273272</v>
      </c>
      <c r="BI386" s="61">
        <f t="shared" si="150"/>
        <v>19659.502548011191</v>
      </c>
    </row>
    <row r="387" spans="1:61" x14ac:dyDescent="0.3">
      <c r="A387" s="84" t="s">
        <v>2064</v>
      </c>
      <c r="B387" s="84" t="s">
        <v>2065</v>
      </c>
      <c r="C387" s="84" t="s">
        <v>2065</v>
      </c>
      <c r="D387" s="63">
        <f>VLOOKUP(B387,Площадь!$D$2:$E$795,2,0)</f>
        <v>34.4</v>
      </c>
      <c r="E387" s="72"/>
      <c r="F387" s="87">
        <v>31</v>
      </c>
      <c r="G387" s="87">
        <v>29</v>
      </c>
      <c r="H387" s="87">
        <v>31</v>
      </c>
      <c r="I387" s="87"/>
      <c r="J387" s="88"/>
      <c r="K387" s="88"/>
      <c r="L387" s="88"/>
      <c r="M387" s="88"/>
      <c r="N387" s="88"/>
      <c r="O387" s="88"/>
      <c r="P387" s="88">
        <v>15</v>
      </c>
      <c r="Q387" s="88">
        <v>31</v>
      </c>
      <c r="R387">
        <f t="shared" si="138"/>
        <v>137</v>
      </c>
      <c r="S387" s="162">
        <f>VLOOKUP(C387,'Общие показания'!A:I,9,0)</f>
        <v>1.1010972662238896</v>
      </c>
      <c r="T387" s="73">
        <f>VLOOKUP(B387,'Общие показания'!$A$2:$S$795,19,0)</f>
        <v>0.71600000000000108</v>
      </c>
      <c r="U387" s="39">
        <f t="shared" si="151"/>
        <v>0.4518790734616171</v>
      </c>
      <c r="V387" s="39">
        <f t="shared" si="152"/>
        <v>0.34892068552307204</v>
      </c>
      <c r="W387" s="39">
        <f t="shared" si="153"/>
        <v>0.30029750723920046</v>
      </c>
      <c r="X387" s="39"/>
      <c r="Y387" s="39">
        <f t="shared" si="154"/>
        <v>0</v>
      </c>
      <c r="Z387" s="39"/>
      <c r="AA387" s="39"/>
      <c r="AB387" s="39"/>
      <c r="AC387" s="39"/>
      <c r="AD387" s="39"/>
      <c r="AE387" s="39">
        <f t="shared" si="139"/>
        <v>0</v>
      </c>
      <c r="AF387" s="39">
        <f t="shared" si="155"/>
        <v>0.22298068139830896</v>
      </c>
      <c r="AG387" s="39">
        <f t="shared" si="156"/>
        <v>0.49301931860169224</v>
      </c>
      <c r="AH387" s="39">
        <f t="shared" si="140"/>
        <v>0</v>
      </c>
      <c r="AJ387" s="39">
        <f t="shared" si="157"/>
        <v>0.49495847904509749</v>
      </c>
      <c r="AK387" s="39">
        <f t="shared" si="141"/>
        <v>0.19833612776169166</v>
      </c>
      <c r="AL387" s="39">
        <f t="shared" si="142"/>
        <v>0.28275911354033306</v>
      </c>
      <c r="AM387" s="39"/>
      <c r="AS387" s="39"/>
      <c r="AT387" s="39">
        <f t="shared" si="158"/>
        <v>0.11556426653086976</v>
      </c>
      <c r="AU387" s="39">
        <f t="shared" si="159"/>
        <v>0.37076625779877276</v>
      </c>
      <c r="AW387" s="38">
        <f t="shared" si="160"/>
        <v>2541.6528524469245</v>
      </c>
      <c r="AX387" s="38">
        <f t="shared" si="163"/>
        <v>1469.0342993090885</v>
      </c>
      <c r="AY387" s="38">
        <f t="shared" si="164"/>
        <v>1565.1338705557489</v>
      </c>
      <c r="AZ387" s="38">
        <f t="shared" si="143"/>
        <v>0</v>
      </c>
      <c r="BA387" s="38">
        <f t="shared" si="144"/>
        <v>0</v>
      </c>
      <c r="BB387" s="38">
        <f t="shared" si="145"/>
        <v>0</v>
      </c>
      <c r="BC387" s="38">
        <f t="shared" si="146"/>
        <v>0</v>
      </c>
      <c r="BD387" s="38">
        <f t="shared" si="147"/>
        <v>0</v>
      </c>
      <c r="BE387" s="38">
        <f t="shared" si="148"/>
        <v>0</v>
      </c>
      <c r="BF387" s="38">
        <f t="shared" si="149"/>
        <v>0</v>
      </c>
      <c r="BG387" s="38">
        <f t="shared" si="161"/>
        <v>908.77651642317028</v>
      </c>
      <c r="BH387" s="38">
        <f t="shared" si="162"/>
        <v>2318.7114498663523</v>
      </c>
      <c r="BI387" s="61">
        <f t="shared" si="150"/>
        <v>8803.3089886012858</v>
      </c>
    </row>
    <row r="388" spans="1:61" x14ac:dyDescent="0.3">
      <c r="A388" s="84" t="s">
        <v>865</v>
      </c>
      <c r="B388" s="84" t="s">
        <v>866</v>
      </c>
      <c r="C388" s="84" t="s">
        <v>866</v>
      </c>
      <c r="D388" s="63">
        <f>VLOOKUP(B388,Площадь!$D$2:$E$795,2,0)</f>
        <v>30.7</v>
      </c>
      <c r="E388" s="72"/>
      <c r="F388" s="87">
        <v>31</v>
      </c>
      <c r="G388" s="87">
        <v>29</v>
      </c>
      <c r="H388" s="87">
        <v>31</v>
      </c>
      <c r="I388" s="87"/>
      <c r="J388" s="88"/>
      <c r="K388" s="88"/>
      <c r="L388" s="88"/>
      <c r="M388" s="88"/>
      <c r="N388" s="88"/>
      <c r="O388" s="88"/>
      <c r="P388" s="88">
        <v>15</v>
      </c>
      <c r="Q388" s="88">
        <v>31</v>
      </c>
      <c r="R388">
        <f t="shared" si="138"/>
        <v>137</v>
      </c>
      <c r="S388" s="162">
        <f>VLOOKUP(C388,'Общие показания'!A:I,9,0)</f>
        <v>0.98266529282190163</v>
      </c>
      <c r="T388" s="73">
        <f>VLOOKUP(B388,'Общие показания'!$A$2:$S$795,19,0)</f>
        <v>0.56799999999999962</v>
      </c>
      <c r="U388" s="39">
        <f t="shared" si="151"/>
        <v>0.40327580102533855</v>
      </c>
      <c r="V388" s="39">
        <f t="shared" si="152"/>
        <v>0.31139142574297424</v>
      </c>
      <c r="W388" s="39">
        <f t="shared" si="153"/>
        <v>0.26799806605358883</v>
      </c>
      <c r="X388" s="39"/>
      <c r="Y388" s="39">
        <f t="shared" si="154"/>
        <v>0</v>
      </c>
      <c r="Z388" s="39"/>
      <c r="AA388" s="39"/>
      <c r="AB388" s="39"/>
      <c r="AC388" s="39"/>
      <c r="AD388" s="39"/>
      <c r="AE388" s="39">
        <f t="shared" si="139"/>
        <v>0</v>
      </c>
      <c r="AF388" s="39">
        <f t="shared" si="155"/>
        <v>0.1768897025617866</v>
      </c>
      <c r="AG388" s="39">
        <f t="shared" si="156"/>
        <v>0.39111029743821302</v>
      </c>
      <c r="AH388" s="39">
        <f t="shared" si="140"/>
        <v>0</v>
      </c>
      <c r="AJ388" s="39">
        <f t="shared" si="157"/>
        <v>0.44172166589199102</v>
      </c>
      <c r="AK388" s="39">
        <f t="shared" si="141"/>
        <v>0.17700346285709109</v>
      </c>
      <c r="AL388" s="39">
        <f t="shared" si="142"/>
        <v>0.25234606935140186</v>
      </c>
      <c r="AM388" s="39"/>
      <c r="AS388" s="39"/>
      <c r="AT388" s="39">
        <f t="shared" si="158"/>
        <v>0.10313438902609598</v>
      </c>
      <c r="AU388" s="39">
        <f t="shared" si="159"/>
        <v>0.33088732890762568</v>
      </c>
      <c r="AW388" s="38">
        <f t="shared" si="160"/>
        <v>2268.2774002942028</v>
      </c>
      <c r="AX388" s="38">
        <f t="shared" si="163"/>
        <v>1311.0277031624714</v>
      </c>
      <c r="AY388" s="38">
        <f t="shared" si="164"/>
        <v>1396.790983315741</v>
      </c>
      <c r="AZ388" s="38">
        <f t="shared" si="143"/>
        <v>0</v>
      </c>
      <c r="BA388" s="38">
        <f t="shared" si="144"/>
        <v>0</v>
      </c>
      <c r="BB388" s="38">
        <f t="shared" si="145"/>
        <v>0</v>
      </c>
      <c r="BC388" s="38">
        <f t="shared" si="146"/>
        <v>0</v>
      </c>
      <c r="BD388" s="38">
        <f t="shared" si="147"/>
        <v>0</v>
      </c>
      <c r="BE388" s="38">
        <f t="shared" si="148"/>
        <v>0</v>
      </c>
      <c r="BF388" s="38">
        <f t="shared" si="149"/>
        <v>0</v>
      </c>
      <c r="BG388" s="38">
        <f t="shared" si="161"/>
        <v>751.68547049484846</v>
      </c>
      <c r="BH388" s="38">
        <f t="shared" si="162"/>
        <v>1938.1015482577159</v>
      </c>
      <c r="BI388" s="61">
        <f t="shared" si="150"/>
        <v>7665.8831055249793</v>
      </c>
    </row>
    <row r="389" spans="1:61" x14ac:dyDescent="0.3">
      <c r="A389" s="84" t="s">
        <v>2585</v>
      </c>
      <c r="B389" s="84" t="s">
        <v>2066</v>
      </c>
      <c r="C389" s="84" t="s">
        <v>2066</v>
      </c>
      <c r="D389" s="63">
        <f>VLOOKUP(B389,Площадь!$D$2:$E$795,2,0)</f>
        <v>34.299999999999997</v>
      </c>
      <c r="E389" s="72"/>
      <c r="F389" s="87">
        <v>31</v>
      </c>
      <c r="G389" s="87">
        <v>29</v>
      </c>
      <c r="H389" s="87">
        <v>31</v>
      </c>
      <c r="I389" s="87"/>
      <c r="J389" s="88"/>
      <c r="K389" s="88"/>
      <c r="L389" s="88"/>
      <c r="M389" s="88"/>
      <c r="N389" s="88"/>
      <c r="O389" s="88"/>
      <c r="P389" s="88">
        <v>15</v>
      </c>
      <c r="Q389" s="88">
        <v>31</v>
      </c>
      <c r="R389">
        <f t="shared" ref="R389:R452" si="165">SUM(F389:Q389)</f>
        <v>137</v>
      </c>
      <c r="S389" s="162">
        <f>VLOOKUP(C389,'Общие показания'!A:I,9,0)</f>
        <v>1.0978964020778901</v>
      </c>
      <c r="T389" s="73">
        <f>VLOOKUP(B389,'Общие показания'!$A$2:$S$795,19,0)</f>
        <v>0.48275037567160933</v>
      </c>
      <c r="U389" s="39">
        <f t="shared" si="151"/>
        <v>0.45056547150387988</v>
      </c>
      <c r="V389" s="39">
        <f t="shared" si="152"/>
        <v>0.34790638120469103</v>
      </c>
      <c r="W389" s="39">
        <f t="shared" si="153"/>
        <v>0.29942454936931912</v>
      </c>
      <c r="X389" s="39"/>
      <c r="Y389" s="39">
        <f t="shared" si="154"/>
        <v>0</v>
      </c>
      <c r="Z389" s="39"/>
      <c r="AA389" s="39"/>
      <c r="AB389" s="39"/>
      <c r="AC389" s="39"/>
      <c r="AD389" s="39"/>
      <c r="AE389" s="39">
        <f t="shared" ref="AE389:AE397" si="166">(T389*$AE$1)/31*O389</f>
        <v>0</v>
      </c>
      <c r="AF389" s="39">
        <f t="shared" si="155"/>
        <v>0.1503407928946158</v>
      </c>
      <c r="AG389" s="39">
        <f t="shared" si="156"/>
        <v>0.33240958277699356</v>
      </c>
      <c r="AH389" s="39">
        <f t="shared" ref="AH389:AH452" si="167">T389-AF389-AG389</f>
        <v>0</v>
      </c>
      <c r="AJ389" s="39">
        <f t="shared" si="157"/>
        <v>0.49351964625717559</v>
      </c>
      <c r="AK389" s="39">
        <f t="shared" ref="AK389:AK452" si="168">(D389*$AK$1)/29*G389</f>
        <v>0.1977595692507565</v>
      </c>
      <c r="AL389" s="39">
        <f t="shared" ref="AL389:AL452" si="169">(D389*$AL$1)/31*H389</f>
        <v>0.28193713937306464</v>
      </c>
      <c r="AM389" s="39"/>
      <c r="AS389" s="39"/>
      <c r="AT389" s="39">
        <f t="shared" si="158"/>
        <v>0.1152283238956056</v>
      </c>
      <c r="AU389" s="39">
        <f t="shared" si="159"/>
        <v>0.36968844890982283</v>
      </c>
      <c r="AW389" s="38">
        <f t="shared" si="160"/>
        <v>2534.264326713067</v>
      </c>
      <c r="AX389" s="38">
        <f t="shared" si="163"/>
        <v>1464.7638507645852</v>
      </c>
      <c r="AY389" s="38">
        <f t="shared" si="164"/>
        <v>1560.5840627925054</v>
      </c>
      <c r="AZ389" s="38">
        <f t="shared" ref="AZ389:AZ452" si="170">(X389+AM389)*$AZ$1</f>
        <v>0</v>
      </c>
      <c r="BA389" s="38">
        <f t="shared" ref="BA389:BA452" si="171">(Z389+AN389)*$BA$1</f>
        <v>0</v>
      </c>
      <c r="BB389" s="38">
        <f t="shared" ref="BB389:BB452" si="172">(AA389+AO389)*$BB$1</f>
        <v>0</v>
      </c>
      <c r="BC389" s="38">
        <f t="shared" ref="BC389:BC452" si="173">(AB389+AP389)*$BC$1</f>
        <v>0</v>
      </c>
      <c r="BD389" s="38">
        <f t="shared" ref="BD389:BD452" si="174">(AC389+AQ389)*$BD$1</f>
        <v>0</v>
      </c>
      <c r="BE389" s="38">
        <f t="shared" ref="BE389:BE452" si="175">(AD389+AR389)*$BE$1</f>
        <v>0</v>
      </c>
      <c r="BF389" s="38">
        <f t="shared" ref="BF389:BF452" si="176">(AE389+AS389)*$BF$1</f>
        <v>0</v>
      </c>
      <c r="BG389" s="38">
        <f t="shared" si="161"/>
        <v>712.8831143469987</v>
      </c>
      <c r="BH389" s="38">
        <f t="shared" si="162"/>
        <v>1884.6838723388225</v>
      </c>
      <c r="BI389" s="61">
        <f t="shared" ref="BI389:BI452" si="177">SUM(AW389:BH389)</f>
        <v>8157.1792269559792</v>
      </c>
    </row>
    <row r="390" spans="1:61" x14ac:dyDescent="0.3">
      <c r="A390" s="84" t="s">
        <v>1351</v>
      </c>
      <c r="B390" s="84" t="s">
        <v>1352</v>
      </c>
      <c r="C390" s="84" t="s">
        <v>1352</v>
      </c>
      <c r="D390" s="63">
        <f>VLOOKUP(B390,Площадь!$D$2:$E$795,2,0)</f>
        <v>75.7</v>
      </c>
      <c r="E390" s="72"/>
      <c r="F390" s="87">
        <v>31</v>
      </c>
      <c r="G390" s="87">
        <v>29</v>
      </c>
      <c r="H390" s="87">
        <v>31</v>
      </c>
      <c r="I390" s="87"/>
      <c r="J390" s="88"/>
      <c r="K390" s="88"/>
      <c r="L390" s="88"/>
      <c r="M390" s="88"/>
      <c r="N390" s="88"/>
      <c r="O390" s="88"/>
      <c r="P390" s="88">
        <v>15</v>
      </c>
      <c r="Q390" s="88">
        <v>31</v>
      </c>
      <c r="R390">
        <f t="shared" si="165"/>
        <v>137</v>
      </c>
      <c r="S390" s="162">
        <f>VLOOKUP(C390,'Общие показания'!A:I,9,0)</f>
        <v>2.6780000000000008</v>
      </c>
      <c r="T390" s="73">
        <f>VLOOKUP(B390,'Общие показания'!$A$2:$S$795,19,0)</f>
        <v>0.97599999999999909</v>
      </c>
      <c r="U390" s="39">
        <f t="shared" ref="U390:U453" si="178">S390*$U$1/31*F390</f>
        <v>1.0990238517985305</v>
      </c>
      <c r="V390" s="39">
        <f t="shared" ref="V390:V453" si="179">S390*$V$1/29*G390</f>
        <v>0.84861676120154017</v>
      </c>
      <c r="W390" s="39">
        <f t="shared" ref="W390:W453" si="180">S390*$W$1/31*H390</f>
        <v>0.7303593869999303</v>
      </c>
      <c r="X390" s="39"/>
      <c r="Y390" s="39">
        <f t="shared" ref="Y390:Y453" si="181">SUM(U390:W390)-S390</f>
        <v>0</v>
      </c>
      <c r="Z390" s="39"/>
      <c r="AA390" s="39"/>
      <c r="AB390" s="39"/>
      <c r="AC390" s="39"/>
      <c r="AD390" s="39"/>
      <c r="AE390" s="39">
        <f t="shared" si="166"/>
        <v>0</v>
      </c>
      <c r="AF390" s="39">
        <f t="shared" ref="AF390:AF453" si="182">(T390*$AF$1)/15*P390</f>
        <v>0.30395131989490087</v>
      </c>
      <c r="AG390" s="39">
        <f t="shared" ref="AG390:AG453" si="183">(T390*$AG$1)/31*Q390</f>
        <v>0.67204868010509833</v>
      </c>
      <c r="AH390" s="39">
        <f t="shared" si="167"/>
        <v>0</v>
      </c>
      <c r="AJ390" s="39">
        <f t="shared" ref="AJ390:AJ453" si="184">(D390*$AJ$1)/31*F390</f>
        <v>1.0891964204567988</v>
      </c>
      <c r="AK390" s="39">
        <f t="shared" si="168"/>
        <v>0.43645479277790872</v>
      </c>
      <c r="AL390" s="39">
        <f t="shared" si="169"/>
        <v>0.62223444462218647</v>
      </c>
      <c r="AM390" s="39"/>
      <c r="AS390" s="39"/>
      <c r="AT390" s="39">
        <f t="shared" ref="AT390:AT453" si="185">(D390*$AT$1)/15*P390</f>
        <v>0.25430857489496633</v>
      </c>
      <c r="AU390" s="39">
        <f t="shared" ref="AU390:AU453" si="186">(D390*$AU$1)/31*Q390</f>
        <v>0.81590132893509015</v>
      </c>
      <c r="AW390" s="38">
        <f t="shared" ref="AW390:AW453" si="187">(U390+AJ390)*$AW$1</f>
        <v>5873.970970031316</v>
      </c>
      <c r="AX390" s="38">
        <f t="shared" si="163"/>
        <v>3449.5946766402735</v>
      </c>
      <c r="AY390" s="38">
        <f t="shared" si="164"/>
        <v>3630.8487778531453</v>
      </c>
      <c r="AZ390" s="38">
        <f t="shared" si="170"/>
        <v>0</v>
      </c>
      <c r="BA390" s="38">
        <f t="shared" si="171"/>
        <v>0</v>
      </c>
      <c r="BB390" s="38">
        <f t="shared" si="172"/>
        <v>0</v>
      </c>
      <c r="BC390" s="38">
        <f t="shared" si="173"/>
        <v>0</v>
      </c>
      <c r="BD390" s="38">
        <f t="shared" si="174"/>
        <v>0</v>
      </c>
      <c r="BE390" s="38">
        <f t="shared" si="175"/>
        <v>0</v>
      </c>
      <c r="BF390" s="38">
        <f t="shared" si="176"/>
        <v>0</v>
      </c>
      <c r="BG390" s="38">
        <f t="shared" ref="BG390:BG453" si="188">(AF390+AT390)*$BG$1</f>
        <v>1498.5705311781278</v>
      </c>
      <c r="BH390" s="38">
        <f t="shared" ref="BH390:BH453" si="189">(AG390+AU390)*$BH$1</f>
        <v>3994.1934862671205</v>
      </c>
      <c r="BI390" s="61">
        <f t="shared" si="177"/>
        <v>18447.178441969983</v>
      </c>
    </row>
    <row r="391" spans="1:61" x14ac:dyDescent="0.3">
      <c r="A391" s="84" t="s">
        <v>2473</v>
      </c>
      <c r="B391" s="84" t="s">
        <v>2474</v>
      </c>
      <c r="C391" s="84" t="s">
        <v>2474</v>
      </c>
      <c r="D391" s="63">
        <f>VLOOKUP(B391,Площадь!$D$2:$E$795,2,0)</f>
        <v>40.700000000000003</v>
      </c>
      <c r="E391" s="72"/>
      <c r="F391" s="87">
        <v>31</v>
      </c>
      <c r="G391" s="87">
        <v>29</v>
      </c>
      <c r="H391" s="87">
        <v>31</v>
      </c>
      <c r="I391" s="87"/>
      <c r="J391" s="88"/>
      <c r="K391" s="88"/>
      <c r="L391" s="88"/>
      <c r="M391" s="88"/>
      <c r="N391" s="88"/>
      <c r="O391" s="88"/>
      <c r="P391" s="88">
        <v>15</v>
      </c>
      <c r="Q391" s="88">
        <v>31</v>
      </c>
      <c r="R391">
        <f t="shared" si="165"/>
        <v>137</v>
      </c>
      <c r="S391" s="162">
        <f>VLOOKUP(C391,'Общие показания'!A:I,9,0)</f>
        <v>1.3027517074218697</v>
      </c>
      <c r="T391" s="73">
        <f>VLOOKUP(B391,'Общие показания'!$A$2:$S$795,19,0)</f>
        <v>0.90399999999999991</v>
      </c>
      <c r="U391" s="39">
        <f t="shared" si="178"/>
        <v>0.53463599679906459</v>
      </c>
      <c r="V391" s="39">
        <f t="shared" si="179"/>
        <v>0.41282185758107659</v>
      </c>
      <c r="W391" s="39">
        <f t="shared" si="180"/>
        <v>0.35529385304172856</v>
      </c>
      <c r="X391" s="39"/>
      <c r="Y391" s="39">
        <f t="shared" si="181"/>
        <v>0</v>
      </c>
      <c r="Z391" s="39"/>
      <c r="AA391" s="39"/>
      <c r="AB391" s="39"/>
      <c r="AC391" s="39"/>
      <c r="AD391" s="39"/>
      <c r="AE391" s="39">
        <f t="shared" si="166"/>
        <v>0</v>
      </c>
      <c r="AF391" s="39">
        <f t="shared" si="182"/>
        <v>0.28152868154199856</v>
      </c>
      <c r="AG391" s="39">
        <f t="shared" si="183"/>
        <v>0.62247131845800141</v>
      </c>
      <c r="AH391" s="39">
        <f t="shared" si="167"/>
        <v>0</v>
      </c>
      <c r="AJ391" s="39">
        <f t="shared" si="184"/>
        <v>0.58560494468417057</v>
      </c>
      <c r="AK391" s="39">
        <f t="shared" si="168"/>
        <v>0.23465931395060616</v>
      </c>
      <c r="AL391" s="39">
        <f t="shared" si="169"/>
        <v>0.33454348607824291</v>
      </c>
      <c r="AM391" s="39"/>
      <c r="AS391" s="39"/>
      <c r="AT391" s="39">
        <f t="shared" si="185"/>
        <v>0.13672865255251163</v>
      </c>
      <c r="AU391" s="39">
        <f t="shared" si="186"/>
        <v>0.43866821780261783</v>
      </c>
      <c r="AW391" s="38">
        <f t="shared" si="187"/>
        <v>3007.1299736799374</v>
      </c>
      <c r="AX391" s="38">
        <f t="shared" si="163"/>
        <v>1738.0725576127879</v>
      </c>
      <c r="AY391" s="38">
        <f t="shared" si="164"/>
        <v>1851.7717596400867</v>
      </c>
      <c r="AZ391" s="38">
        <f t="shared" si="170"/>
        <v>0</v>
      </c>
      <c r="BA391" s="38">
        <f t="shared" si="171"/>
        <v>0</v>
      </c>
      <c r="BB391" s="38">
        <f t="shared" si="172"/>
        <v>0</v>
      </c>
      <c r="BC391" s="38">
        <f t="shared" si="173"/>
        <v>0</v>
      </c>
      <c r="BD391" s="38">
        <f t="shared" si="174"/>
        <v>0</v>
      </c>
      <c r="BE391" s="38">
        <f t="shared" si="175"/>
        <v>0</v>
      </c>
      <c r="BF391" s="38">
        <f t="shared" si="176"/>
        <v>0</v>
      </c>
      <c r="BG391" s="38">
        <f t="shared" si="188"/>
        <v>1122.7532573499393</v>
      </c>
      <c r="BH391" s="38">
        <f t="shared" si="189"/>
        <v>2848.4805255565561</v>
      </c>
      <c r="BI391" s="61">
        <f t="shared" si="177"/>
        <v>10568.208073839309</v>
      </c>
    </row>
    <row r="392" spans="1:61" x14ac:dyDescent="0.3">
      <c r="A392" s="84" t="s">
        <v>1787</v>
      </c>
      <c r="B392" s="84" t="s">
        <v>1788</v>
      </c>
      <c r="C392" s="84" t="s">
        <v>1788</v>
      </c>
      <c r="D392" s="63">
        <f>VLOOKUP(B392,Площадь!$D$2:$E$795,2,0)</f>
        <v>79.400000000000006</v>
      </c>
      <c r="E392" s="72"/>
      <c r="F392" s="87">
        <v>31</v>
      </c>
      <c r="G392" s="87">
        <v>29</v>
      </c>
      <c r="H392" s="87">
        <v>31</v>
      </c>
      <c r="I392" s="87"/>
      <c r="J392" s="88"/>
      <c r="K392" s="88"/>
      <c r="L392" s="88"/>
      <c r="M392" s="88"/>
      <c r="N392" s="88"/>
      <c r="O392" s="88"/>
      <c r="P392" s="88">
        <v>15</v>
      </c>
      <c r="Q392" s="88">
        <v>31</v>
      </c>
      <c r="R392">
        <f t="shared" si="165"/>
        <v>137</v>
      </c>
      <c r="S392" s="162">
        <f>VLOOKUP(C392,'Общие показания'!A:I,9,0)</f>
        <v>2.5414861319237456</v>
      </c>
      <c r="T392" s="73">
        <f>VLOOKUP(B392,'Общие показания'!$A$2:$S$795,19,0)</f>
        <v>1.0180000000000007</v>
      </c>
      <c r="U392" s="39">
        <f t="shared" si="178"/>
        <v>1.0429999544433839</v>
      </c>
      <c r="V392" s="39">
        <f t="shared" si="179"/>
        <v>0.80535762879453265</v>
      </c>
      <c r="W392" s="39">
        <f t="shared" si="180"/>
        <v>0.69312854868582907</v>
      </c>
      <c r="X392" s="39"/>
      <c r="Y392" s="39">
        <f t="shared" si="181"/>
        <v>0</v>
      </c>
      <c r="Z392" s="39"/>
      <c r="AA392" s="39"/>
      <c r="AB392" s="39"/>
      <c r="AC392" s="39"/>
      <c r="AD392" s="39"/>
      <c r="AE392" s="39">
        <f t="shared" si="166"/>
        <v>0</v>
      </c>
      <c r="AF392" s="39">
        <f t="shared" si="182"/>
        <v>0.31703119226742782</v>
      </c>
      <c r="AG392" s="39">
        <f t="shared" si="183"/>
        <v>0.70096880773257286</v>
      </c>
      <c r="AH392" s="39">
        <f t="shared" si="167"/>
        <v>0</v>
      </c>
      <c r="AJ392" s="39">
        <f t="shared" si="184"/>
        <v>1.1424332336099052</v>
      </c>
      <c r="AK392" s="39">
        <f t="shared" si="168"/>
        <v>0.45778745768250928</v>
      </c>
      <c r="AL392" s="39">
        <f t="shared" si="169"/>
        <v>0.65264748881111756</v>
      </c>
      <c r="AM392" s="39"/>
      <c r="AS392" s="39"/>
      <c r="AT392" s="39">
        <f t="shared" si="185"/>
        <v>0.26673845239974014</v>
      </c>
      <c r="AU392" s="39">
        <f t="shared" si="186"/>
        <v>0.85578025782623723</v>
      </c>
      <c r="AW392" s="38">
        <f t="shared" si="187"/>
        <v>5866.4894326827271</v>
      </c>
      <c r="AX392" s="38">
        <f t="shared" si="163"/>
        <v>3390.7361443355126</v>
      </c>
      <c r="AY392" s="38">
        <f t="shared" si="164"/>
        <v>3612.5473640153041</v>
      </c>
      <c r="AZ392" s="38">
        <f t="shared" si="170"/>
        <v>0</v>
      </c>
      <c r="BA392" s="38">
        <f t="shared" si="171"/>
        <v>0</v>
      </c>
      <c r="BB392" s="38">
        <f t="shared" si="172"/>
        <v>0</v>
      </c>
      <c r="BC392" s="38">
        <f t="shared" si="173"/>
        <v>0</v>
      </c>
      <c r="BD392" s="38">
        <f t="shared" si="174"/>
        <v>0</v>
      </c>
      <c r="BE392" s="38">
        <f t="shared" si="175"/>
        <v>0</v>
      </c>
      <c r="BF392" s="38">
        <f t="shared" si="176"/>
        <v>0</v>
      </c>
      <c r="BG392" s="38">
        <f t="shared" si="188"/>
        <v>1567.047883358759</v>
      </c>
      <c r="BH392" s="38">
        <f t="shared" si="189"/>
        <v>4178.8749216234473</v>
      </c>
      <c r="BI392" s="61">
        <f t="shared" si="177"/>
        <v>18615.69574601575</v>
      </c>
    </row>
    <row r="393" spans="1:61" x14ac:dyDescent="0.3">
      <c r="A393" s="197" t="s">
        <v>1737</v>
      </c>
      <c r="B393" s="84" t="s">
        <v>1738</v>
      </c>
      <c r="C393" s="84" t="s">
        <v>1738</v>
      </c>
      <c r="D393" s="63">
        <f>VLOOKUP(B393,Площадь!$D$2:$E$795,2,0)</f>
        <v>62.5</v>
      </c>
      <c r="E393" s="72"/>
      <c r="F393" s="87">
        <v>31</v>
      </c>
      <c r="G393" s="87">
        <v>29</v>
      </c>
      <c r="H393" s="87">
        <v>31</v>
      </c>
      <c r="I393" s="87"/>
      <c r="J393" s="88"/>
      <c r="K393" s="88"/>
      <c r="L393" s="88"/>
      <c r="M393" s="88"/>
      <c r="N393" s="88"/>
      <c r="O393" s="88"/>
      <c r="P393" s="88">
        <v>0</v>
      </c>
      <c r="Q393" s="88">
        <v>0</v>
      </c>
      <c r="R393">
        <f t="shared" si="165"/>
        <v>91</v>
      </c>
      <c r="S393" s="162">
        <f>VLOOKUP(C393,'Общие показания'!A:I,9,0)</f>
        <v>2.0005400912497997</v>
      </c>
      <c r="T393" s="73">
        <f>VLOOKUP(B393,'Общие показания'!$A$2:$S$795,19,0)</f>
        <v>0.87964718599054192</v>
      </c>
      <c r="U393" s="39">
        <f t="shared" si="178"/>
        <v>0.82100122358578698</v>
      </c>
      <c r="V393" s="39">
        <f t="shared" si="179"/>
        <v>0.63394019898813969</v>
      </c>
      <c r="W393" s="39">
        <f t="shared" si="180"/>
        <v>0.54559866867587303</v>
      </c>
      <c r="X393" s="39"/>
      <c r="Y393" s="39">
        <f t="shared" si="181"/>
        <v>0</v>
      </c>
      <c r="Z393" s="39"/>
      <c r="AA393" s="39"/>
      <c r="AB393" s="39"/>
      <c r="AC393" s="39"/>
      <c r="AD393" s="39"/>
      <c r="AE393" s="39">
        <f t="shared" si="166"/>
        <v>0</v>
      </c>
      <c r="AF393" s="39">
        <f t="shared" si="182"/>
        <v>0</v>
      </c>
      <c r="AG393" s="39">
        <f t="shared" si="183"/>
        <v>0</v>
      </c>
      <c r="AH393" s="39">
        <f t="shared" si="167"/>
        <v>0.87964718599054192</v>
      </c>
      <c r="AJ393" s="39">
        <f t="shared" si="184"/>
        <v>0.89927049245112189</v>
      </c>
      <c r="AK393" s="39">
        <f t="shared" si="168"/>
        <v>0.36034906933446886</v>
      </c>
      <c r="AL393" s="39">
        <f t="shared" si="169"/>
        <v>0.51373385454275622</v>
      </c>
      <c r="AM393" s="39"/>
      <c r="AS393" s="39"/>
      <c r="AT393" s="39">
        <f t="shared" si="185"/>
        <v>0</v>
      </c>
      <c r="AU393" s="39">
        <f t="shared" si="186"/>
        <v>0</v>
      </c>
      <c r="AW393" s="38">
        <f t="shared" si="187"/>
        <v>4617.8285836608366</v>
      </c>
      <c r="AX393" s="38">
        <f t="shared" si="163"/>
        <v>2669.0303403144776</v>
      </c>
      <c r="AY393" s="38">
        <f t="shared" si="164"/>
        <v>2843.6298520271598</v>
      </c>
      <c r="AZ393" s="38">
        <f t="shared" si="170"/>
        <v>0</v>
      </c>
      <c r="BA393" s="38">
        <f t="shared" si="171"/>
        <v>0</v>
      </c>
      <c r="BB393" s="38">
        <f t="shared" si="172"/>
        <v>0</v>
      </c>
      <c r="BC393" s="38">
        <f t="shared" si="173"/>
        <v>0</v>
      </c>
      <c r="BD393" s="38">
        <f t="shared" si="174"/>
        <v>0</v>
      </c>
      <c r="BE393" s="38">
        <f t="shared" si="175"/>
        <v>0</v>
      </c>
      <c r="BF393" s="38">
        <f t="shared" si="176"/>
        <v>0</v>
      </c>
      <c r="BG393" s="38">
        <f t="shared" si="188"/>
        <v>0</v>
      </c>
      <c r="BH393" s="38">
        <f t="shared" si="189"/>
        <v>0</v>
      </c>
      <c r="BI393" s="61">
        <f t="shared" si="177"/>
        <v>10130.488776002474</v>
      </c>
    </row>
    <row r="394" spans="1:61" x14ac:dyDescent="0.3">
      <c r="A394" s="197" t="s">
        <v>3938</v>
      </c>
      <c r="B394" s="84" t="s">
        <v>1738</v>
      </c>
      <c r="C394" s="84" t="s">
        <v>1738</v>
      </c>
      <c r="D394" s="63">
        <f>VLOOKUP(B394,Площадь!$D$2:$E$795,2,0)</f>
        <v>62.5</v>
      </c>
      <c r="E394" s="72"/>
      <c r="F394" s="87"/>
      <c r="G394" s="87"/>
      <c r="H394" s="87"/>
      <c r="I394" s="87"/>
      <c r="J394" s="88"/>
      <c r="K394" s="88"/>
      <c r="L394" s="88"/>
      <c r="M394" s="88"/>
      <c r="N394" s="88"/>
      <c r="O394" s="88"/>
      <c r="P394" s="88">
        <v>15</v>
      </c>
      <c r="Q394" s="88">
        <v>31</v>
      </c>
      <c r="R394">
        <f t="shared" si="165"/>
        <v>46</v>
      </c>
      <c r="S394" s="162">
        <f>VLOOKUP(C394,'Общие показания'!A:I,9,0)</f>
        <v>2.0005400912497997</v>
      </c>
      <c r="T394" s="73">
        <f>VLOOKUP(B394,'Общие показания'!$A$2:$S$795,19,0)</f>
        <v>0.87964718599054192</v>
      </c>
      <c r="U394" s="39">
        <f t="shared" si="178"/>
        <v>0</v>
      </c>
      <c r="V394" s="39">
        <f t="shared" si="179"/>
        <v>0</v>
      </c>
      <c r="W394" s="39">
        <f t="shared" si="180"/>
        <v>0</v>
      </c>
      <c r="X394" s="39"/>
      <c r="Y394" s="39">
        <f t="shared" si="181"/>
        <v>-2.0005400912497997</v>
      </c>
      <c r="Z394" s="39"/>
      <c r="AA394" s="39"/>
      <c r="AB394" s="39"/>
      <c r="AC394" s="39"/>
      <c r="AD394" s="39"/>
      <c r="AE394" s="39">
        <f t="shared" si="166"/>
        <v>0</v>
      </c>
      <c r="AF394" s="39">
        <f t="shared" si="182"/>
        <v>0.27394459346686556</v>
      </c>
      <c r="AG394" s="39">
        <f t="shared" si="183"/>
        <v>0.60570259252367642</v>
      </c>
      <c r="AH394" s="39">
        <f t="shared" si="167"/>
        <v>0</v>
      </c>
      <c r="AJ394" s="39">
        <f t="shared" si="184"/>
        <v>0</v>
      </c>
      <c r="AK394" s="39">
        <f t="shared" si="168"/>
        <v>0</v>
      </c>
      <c r="AL394" s="39">
        <f t="shared" si="169"/>
        <v>0</v>
      </c>
      <c r="AM394" s="39"/>
      <c r="AS394" s="39"/>
      <c r="AT394" s="39">
        <f t="shared" si="185"/>
        <v>0.20996414704009769</v>
      </c>
      <c r="AU394" s="39">
        <f t="shared" si="186"/>
        <v>0.67363055559370055</v>
      </c>
      <c r="AW394" s="38">
        <f t="shared" si="187"/>
        <v>0</v>
      </c>
      <c r="AX394" s="38">
        <f t="shared" si="163"/>
        <v>0</v>
      </c>
      <c r="AY394" s="38">
        <f t="shared" si="164"/>
        <v>0</v>
      </c>
      <c r="AZ394" s="38">
        <f t="shared" si="170"/>
        <v>0</v>
      </c>
      <c r="BA394" s="38">
        <f t="shared" si="171"/>
        <v>0</v>
      </c>
      <c r="BB394" s="38">
        <f t="shared" si="172"/>
        <v>0</v>
      </c>
      <c r="BC394" s="38">
        <f t="shared" si="173"/>
        <v>0</v>
      </c>
      <c r="BD394" s="38">
        <f t="shared" si="174"/>
        <v>0</v>
      </c>
      <c r="BE394" s="38">
        <f t="shared" si="175"/>
        <v>0</v>
      </c>
      <c r="BF394" s="38">
        <f t="shared" si="176"/>
        <v>0</v>
      </c>
      <c r="BG394" s="38">
        <f t="shared" si="188"/>
        <v>1298.9852666672718</v>
      </c>
      <c r="BH394" s="38">
        <f t="shared" si="189"/>
        <v>3434.1907294803618</v>
      </c>
      <c r="BI394" s="61">
        <f t="shared" si="177"/>
        <v>4733.1759961476337</v>
      </c>
    </row>
    <row r="395" spans="1:61" x14ac:dyDescent="0.3">
      <c r="A395" s="84" t="s">
        <v>1208</v>
      </c>
      <c r="B395" s="84" t="s">
        <v>459</v>
      </c>
      <c r="C395" s="84" t="s">
        <v>459</v>
      </c>
      <c r="D395" s="63">
        <f>VLOOKUP(B395,Площадь!$D$2:$E$795,2,0)</f>
        <v>39.1</v>
      </c>
      <c r="E395" s="72"/>
      <c r="F395" s="87">
        <v>31</v>
      </c>
      <c r="G395" s="87">
        <v>29</v>
      </c>
      <c r="H395" s="87">
        <v>31</v>
      </c>
      <c r="I395" s="87"/>
      <c r="J395" s="88"/>
      <c r="K395" s="88"/>
      <c r="L395" s="88"/>
      <c r="M395" s="88"/>
      <c r="N395" s="88"/>
      <c r="O395" s="88"/>
      <c r="P395" s="88">
        <v>15</v>
      </c>
      <c r="Q395" s="88">
        <v>31</v>
      </c>
      <c r="R395">
        <f t="shared" si="165"/>
        <v>137</v>
      </c>
      <c r="S395" s="162">
        <f>VLOOKUP(C395,'Общие показания'!A:I,9,0)</f>
        <v>1.2515378810858748</v>
      </c>
      <c r="T395" s="73">
        <f>VLOOKUP(B395,'Общие показания'!$A$2:$S$795,19,0)</f>
        <v>0.7159999999999993</v>
      </c>
      <c r="U395" s="39">
        <f t="shared" si="178"/>
        <v>0.5136183654752684</v>
      </c>
      <c r="V395" s="39">
        <f t="shared" si="179"/>
        <v>0.39659298848698021</v>
      </c>
      <c r="W395" s="39">
        <f t="shared" si="180"/>
        <v>0.34132652712362621</v>
      </c>
      <c r="X395" s="39"/>
      <c r="Y395" s="39">
        <f t="shared" si="181"/>
        <v>0</v>
      </c>
      <c r="Z395" s="39"/>
      <c r="AA395" s="39"/>
      <c r="AB395" s="39"/>
      <c r="AC395" s="39"/>
      <c r="AD395" s="39"/>
      <c r="AE395" s="39">
        <f t="shared" si="166"/>
        <v>0</v>
      </c>
      <c r="AF395" s="39">
        <f t="shared" si="182"/>
        <v>0.2229806813983084</v>
      </c>
      <c r="AG395" s="39">
        <f t="shared" si="183"/>
        <v>0.49301931860169096</v>
      </c>
      <c r="AH395" s="39">
        <f t="shared" si="167"/>
        <v>0</v>
      </c>
      <c r="AJ395" s="39">
        <f t="shared" si="184"/>
        <v>0.5625836200774218</v>
      </c>
      <c r="AK395" s="39">
        <f t="shared" si="168"/>
        <v>0.22543437777564374</v>
      </c>
      <c r="AL395" s="39">
        <f t="shared" si="169"/>
        <v>0.32139189940194834</v>
      </c>
      <c r="AM395" s="39"/>
      <c r="AS395" s="39"/>
      <c r="AT395" s="39">
        <f t="shared" si="185"/>
        <v>0.13135357038828513</v>
      </c>
      <c r="AU395" s="39">
        <f t="shared" si="186"/>
        <v>0.42142327557941905</v>
      </c>
      <c r="AW395" s="38">
        <f t="shared" si="187"/>
        <v>2888.91356193822</v>
      </c>
      <c r="AX395" s="38">
        <f t="shared" si="163"/>
        <v>1669.7453809007372</v>
      </c>
      <c r="AY395" s="38">
        <f t="shared" si="164"/>
        <v>1778.9748354281915</v>
      </c>
      <c r="AZ395" s="38">
        <f t="shared" si="170"/>
        <v>0</v>
      </c>
      <c r="BA395" s="38">
        <f t="shared" si="171"/>
        <v>0</v>
      </c>
      <c r="BB395" s="38">
        <f t="shared" si="172"/>
        <v>0</v>
      </c>
      <c r="BC395" s="38">
        <f t="shared" si="173"/>
        <v>0</v>
      </c>
      <c r="BD395" s="38">
        <f t="shared" si="174"/>
        <v>0</v>
      </c>
      <c r="BE395" s="38">
        <f t="shared" si="175"/>
        <v>0</v>
      </c>
      <c r="BF395" s="38">
        <f t="shared" si="176"/>
        <v>0</v>
      </c>
      <c r="BG395" s="38">
        <f t="shared" si="188"/>
        <v>951.16069212586012</v>
      </c>
      <c r="BH395" s="38">
        <f t="shared" si="189"/>
        <v>2454.6931221160048</v>
      </c>
      <c r="BI395" s="61">
        <f t="shared" si="177"/>
        <v>9743.4875925090128</v>
      </c>
    </row>
    <row r="396" spans="1:61" x14ac:dyDescent="0.3">
      <c r="A396" s="84" t="s">
        <v>1753</v>
      </c>
      <c r="B396" s="84" t="s">
        <v>1754</v>
      </c>
      <c r="C396" s="84" t="s">
        <v>1754</v>
      </c>
      <c r="D396" s="63">
        <f>VLOOKUP(B396,Площадь!$D$2:$E$795,2,0)</f>
        <v>62.6</v>
      </c>
      <c r="E396" s="72"/>
      <c r="F396" s="87">
        <v>31</v>
      </c>
      <c r="G396" s="87">
        <v>29</v>
      </c>
      <c r="H396" s="87">
        <v>31</v>
      </c>
      <c r="I396" s="87"/>
      <c r="J396" s="88"/>
      <c r="K396" s="88"/>
      <c r="L396" s="88"/>
      <c r="M396" s="88"/>
      <c r="N396" s="88"/>
      <c r="O396" s="88"/>
      <c r="P396" s="88">
        <v>15</v>
      </c>
      <c r="Q396" s="88">
        <v>31</v>
      </c>
      <c r="R396">
        <f t="shared" si="165"/>
        <v>137</v>
      </c>
      <c r="S396" s="162">
        <f>VLOOKUP(C396,'Общие показания'!A:I,9,0)</f>
        <v>2.0037409553957994</v>
      </c>
      <c r="T396" s="73">
        <f>VLOOKUP(B396,'Общие показания'!$A$2:$S$795,19,0)</f>
        <v>0.43700000000000028</v>
      </c>
      <c r="U396" s="39">
        <f t="shared" si="178"/>
        <v>0.82231482554352431</v>
      </c>
      <c r="V396" s="39">
        <f t="shared" si="179"/>
        <v>0.6349545033065207</v>
      </c>
      <c r="W396" s="39">
        <f t="shared" si="180"/>
        <v>0.54647162654575443</v>
      </c>
      <c r="X396" s="39"/>
      <c r="Y396" s="39">
        <f t="shared" si="181"/>
        <v>0</v>
      </c>
      <c r="Z396" s="39"/>
      <c r="AA396" s="39"/>
      <c r="AB396" s="39"/>
      <c r="AC396" s="39"/>
      <c r="AD396" s="39"/>
      <c r="AE396" s="39">
        <f t="shared" si="166"/>
        <v>0</v>
      </c>
      <c r="AF396" s="39">
        <f t="shared" si="182"/>
        <v>0.13609295778081135</v>
      </c>
      <c r="AG396" s="39">
        <f t="shared" si="183"/>
        <v>0.30090704221918896</v>
      </c>
      <c r="AH396" s="39">
        <f t="shared" si="167"/>
        <v>0</v>
      </c>
      <c r="AJ396" s="39">
        <f t="shared" si="184"/>
        <v>0.90070932523904368</v>
      </c>
      <c r="AK396" s="39">
        <f t="shared" si="168"/>
        <v>0.36092562784540405</v>
      </c>
      <c r="AL396" s="39">
        <f t="shared" si="169"/>
        <v>0.5145558287100247</v>
      </c>
      <c r="AM396" s="39"/>
      <c r="AS396" s="39"/>
      <c r="AT396" s="39">
        <f t="shared" si="185"/>
        <v>0.21030008967536185</v>
      </c>
      <c r="AU396" s="39">
        <f t="shared" si="186"/>
        <v>0.67470836448265048</v>
      </c>
      <c r="AW396" s="38">
        <f t="shared" si="187"/>
        <v>4625.2171093946945</v>
      </c>
      <c r="AX396" s="38">
        <f t="shared" si="163"/>
        <v>2673.3007888589809</v>
      </c>
      <c r="AY396" s="38">
        <f t="shared" si="164"/>
        <v>2848.1796597904031</v>
      </c>
      <c r="AZ396" s="38">
        <f t="shared" si="170"/>
        <v>0</v>
      </c>
      <c r="BA396" s="38">
        <f t="shared" si="171"/>
        <v>0</v>
      </c>
      <c r="BB396" s="38">
        <f t="shared" si="172"/>
        <v>0</v>
      </c>
      <c r="BC396" s="38">
        <f t="shared" si="173"/>
        <v>0</v>
      </c>
      <c r="BD396" s="38">
        <f t="shared" si="174"/>
        <v>0</v>
      </c>
      <c r="BE396" s="38">
        <f t="shared" si="175"/>
        <v>0</v>
      </c>
      <c r="BF396" s="38">
        <f t="shared" si="176"/>
        <v>0</v>
      </c>
      <c r="BG396" s="38">
        <f t="shared" si="188"/>
        <v>929.843640869453</v>
      </c>
      <c r="BH396" s="38">
        <f t="shared" si="189"/>
        <v>2618.9029731341498</v>
      </c>
      <c r="BI396" s="61">
        <f t="shared" si="177"/>
        <v>13695.444172047679</v>
      </c>
    </row>
    <row r="397" spans="1:61" x14ac:dyDescent="0.3">
      <c r="A397" s="84" t="s">
        <v>1088</v>
      </c>
      <c r="B397" s="84" t="s">
        <v>405</v>
      </c>
      <c r="C397" s="84" t="s">
        <v>405</v>
      </c>
      <c r="D397" s="63">
        <f>VLOOKUP(B397,Площадь!$D$2:$E$795,2,0)</f>
        <v>61.7</v>
      </c>
      <c r="E397" s="72"/>
      <c r="F397" s="87">
        <v>31</v>
      </c>
      <c r="G397" s="87">
        <v>29</v>
      </c>
      <c r="H397" s="87">
        <v>31</v>
      </c>
      <c r="I397" s="87"/>
      <c r="J397" s="88"/>
      <c r="K397" s="88"/>
      <c r="L397" s="88"/>
      <c r="M397" s="88"/>
      <c r="N397" s="88"/>
      <c r="O397" s="88"/>
      <c r="P397" s="88">
        <v>15</v>
      </c>
      <c r="Q397" s="88">
        <v>31</v>
      </c>
      <c r="R397">
        <f t="shared" si="165"/>
        <v>137</v>
      </c>
      <c r="S397" s="162">
        <f>VLOOKUP(C397,'Общие показания'!A:I,9,0)</f>
        <v>0.22700000000000031</v>
      </c>
      <c r="T397" s="73">
        <f>VLOOKUP(B397,'Общие показания'!$A$2:$S$795,19,0)</f>
        <v>0.22100000000000009</v>
      </c>
      <c r="U397" s="39">
        <f t="shared" si="178"/>
        <v>9.3158481836544682E-2</v>
      </c>
      <c r="V397" s="39">
        <f t="shared" si="179"/>
        <v>7.1932787450616056E-2</v>
      </c>
      <c r="W397" s="39">
        <f t="shared" si="180"/>
        <v>6.190873071283956E-2</v>
      </c>
      <c r="X397" s="39"/>
      <c r="Y397" s="39">
        <f t="shared" si="181"/>
        <v>0</v>
      </c>
      <c r="Z397" s="39"/>
      <c r="AA397" s="39"/>
      <c r="AB397" s="39"/>
      <c r="AC397" s="39"/>
      <c r="AD397" s="39"/>
      <c r="AE397" s="39">
        <f t="shared" si="166"/>
        <v>0</v>
      </c>
      <c r="AF397" s="39">
        <f t="shared" si="182"/>
        <v>6.8825042722103658E-2</v>
      </c>
      <c r="AG397" s="39">
        <f t="shared" si="183"/>
        <v>0.15217495727789643</v>
      </c>
      <c r="AH397" s="39">
        <f t="shared" si="167"/>
        <v>0</v>
      </c>
      <c r="AJ397" s="39">
        <f t="shared" si="184"/>
        <v>0.88775983014774751</v>
      </c>
      <c r="AK397" s="39">
        <f t="shared" si="168"/>
        <v>0.35573660124698769</v>
      </c>
      <c r="AL397" s="39">
        <f t="shared" si="169"/>
        <v>0.50715806120460905</v>
      </c>
      <c r="AM397" s="39"/>
      <c r="AS397" s="39"/>
      <c r="AT397" s="39">
        <f t="shared" si="185"/>
        <v>0.20727660595798444</v>
      </c>
      <c r="AU397" s="39">
        <f t="shared" si="186"/>
        <v>0.66500808448210125</v>
      </c>
      <c r="AW397" s="38">
        <f t="shared" si="187"/>
        <v>2633.1378799581544</v>
      </c>
      <c r="AX397" s="38">
        <f t="shared" si="163"/>
        <v>1148.0186002442997</v>
      </c>
      <c r="AY397" s="38">
        <f t="shared" si="164"/>
        <v>1527.5801335515223</v>
      </c>
      <c r="AZ397" s="38">
        <f t="shared" si="170"/>
        <v>0</v>
      </c>
      <c r="BA397" s="38">
        <f t="shared" si="171"/>
        <v>0</v>
      </c>
      <c r="BB397" s="38">
        <f t="shared" si="172"/>
        <v>0</v>
      </c>
      <c r="BC397" s="38">
        <f t="shared" si="173"/>
        <v>0</v>
      </c>
      <c r="BD397" s="38">
        <f t="shared" si="174"/>
        <v>0</v>
      </c>
      <c r="BE397" s="38">
        <f t="shared" si="175"/>
        <v>0</v>
      </c>
      <c r="BF397" s="38">
        <f t="shared" si="176"/>
        <v>0</v>
      </c>
      <c r="BG397" s="38">
        <f t="shared" si="188"/>
        <v>741.15622165088143</v>
      </c>
      <c r="BH397" s="38">
        <f t="shared" si="189"/>
        <v>2193.6134699788677</v>
      </c>
      <c r="BI397" s="61">
        <f t="shared" si="177"/>
        <v>8243.5063053837257</v>
      </c>
    </row>
    <row r="398" spans="1:61" x14ac:dyDescent="0.3">
      <c r="A398" s="84" t="s">
        <v>2031</v>
      </c>
      <c r="B398" s="84" t="s">
        <v>2032</v>
      </c>
      <c r="C398" s="84" t="s">
        <v>2032</v>
      </c>
      <c r="D398" s="63">
        <f>VLOOKUP(B398,Площадь!$D$2:$E$795,2,0)</f>
        <v>51.1</v>
      </c>
      <c r="E398" s="72"/>
      <c r="F398" s="87">
        <v>31</v>
      </c>
      <c r="G398" s="87">
        <v>29</v>
      </c>
      <c r="H398" s="87">
        <v>31</v>
      </c>
      <c r="I398" s="87"/>
      <c r="J398" s="88"/>
      <c r="K398" s="88"/>
      <c r="L398" s="88"/>
      <c r="M398" s="88"/>
      <c r="N398" s="88"/>
      <c r="O398" s="88"/>
      <c r="P398" s="88">
        <v>15</v>
      </c>
      <c r="Q398" s="88">
        <v>31</v>
      </c>
      <c r="R398">
        <f t="shared" si="165"/>
        <v>137</v>
      </c>
      <c r="S398" s="162">
        <f>VLOOKUP(C398,'Общие показания'!A:I,9,0)</f>
        <v>0</v>
      </c>
      <c r="T398" s="73">
        <f>VLOOKUP(B398,'Общие показания'!$A$2:$S$795,19,0)</f>
        <v>0.67799999999999994</v>
      </c>
      <c r="U398" s="39">
        <f t="shared" si="178"/>
        <v>0</v>
      </c>
      <c r="V398" s="39">
        <f t="shared" si="179"/>
        <v>0</v>
      </c>
      <c r="W398" s="39">
        <f t="shared" si="180"/>
        <v>0</v>
      </c>
      <c r="X398" s="39"/>
      <c r="Y398" s="39">
        <f t="shared" si="181"/>
        <v>0</v>
      </c>
      <c r="Z398" s="39"/>
      <c r="AA398" s="39"/>
      <c r="AB398" s="39"/>
      <c r="AC398" s="39"/>
      <c r="AD398" s="39"/>
      <c r="AE398" s="39">
        <f>(T397*$AE$1)/31*O398</f>
        <v>0</v>
      </c>
      <c r="AF398" s="39">
        <f t="shared" si="182"/>
        <v>0.21114651115649893</v>
      </c>
      <c r="AG398" s="39">
        <f t="shared" si="183"/>
        <v>0.46685348884350103</v>
      </c>
      <c r="AH398" s="39">
        <f t="shared" si="167"/>
        <v>0</v>
      </c>
      <c r="AJ398" s="39">
        <f t="shared" si="184"/>
        <v>0.73524355462803725</v>
      </c>
      <c r="AK398" s="39">
        <f t="shared" si="168"/>
        <v>0.29462139908786178</v>
      </c>
      <c r="AL398" s="39">
        <f t="shared" si="169"/>
        <v>0.42002879947415755</v>
      </c>
      <c r="AM398" s="39"/>
      <c r="AS398" s="39"/>
      <c r="AT398" s="39">
        <f t="shared" si="185"/>
        <v>0.17166668661998388</v>
      </c>
      <c r="AU398" s="39">
        <f t="shared" si="186"/>
        <v>0.55076034225340953</v>
      </c>
      <c r="AW398" s="38">
        <f t="shared" si="187"/>
        <v>1973.6583883013182</v>
      </c>
      <c r="AX398" s="38">
        <f t="shared" si="163"/>
        <v>790.86989885549269</v>
      </c>
      <c r="AY398" s="38">
        <f t="shared" si="164"/>
        <v>1127.5085081564496</v>
      </c>
      <c r="AZ398" s="38">
        <f t="shared" si="170"/>
        <v>0</v>
      </c>
      <c r="BA398" s="38">
        <f t="shared" si="171"/>
        <v>0</v>
      </c>
      <c r="BB398" s="38">
        <f t="shared" si="172"/>
        <v>0</v>
      </c>
      <c r="BC398" s="38">
        <f t="shared" si="173"/>
        <v>0</v>
      </c>
      <c r="BD398" s="38">
        <f t="shared" si="174"/>
        <v>0</v>
      </c>
      <c r="BE398" s="38">
        <f t="shared" si="175"/>
        <v>0</v>
      </c>
      <c r="BF398" s="38">
        <f t="shared" si="176"/>
        <v>0</v>
      </c>
      <c r="BG398" s="38">
        <f t="shared" si="188"/>
        <v>1027.6084355832795</v>
      </c>
      <c r="BH398" s="38">
        <f t="shared" si="189"/>
        <v>2731.6418636433027</v>
      </c>
      <c r="BI398" s="61">
        <f t="shared" si="177"/>
        <v>7651.2870945398427</v>
      </c>
    </row>
    <row r="399" spans="1:61" x14ac:dyDescent="0.3">
      <c r="A399" s="84" t="s">
        <v>1448</v>
      </c>
      <c r="B399" s="84" t="s">
        <v>1449</v>
      </c>
      <c r="C399" s="84" t="s">
        <v>1449</v>
      </c>
      <c r="D399" s="63">
        <f>VLOOKUP(B399,Площадь!$D$2:$E$795,2,0)</f>
        <v>50.8</v>
      </c>
      <c r="E399" s="72"/>
      <c r="F399" s="87">
        <v>31</v>
      </c>
      <c r="G399" s="87">
        <v>29</v>
      </c>
      <c r="H399" s="87">
        <v>31</v>
      </c>
      <c r="I399" s="87"/>
      <c r="J399" s="88"/>
      <c r="K399" s="88"/>
      <c r="L399" s="88"/>
      <c r="M399" s="88"/>
      <c r="N399" s="88"/>
      <c r="O399" s="88"/>
      <c r="P399" s="88">
        <v>15</v>
      </c>
      <c r="Q399" s="88">
        <v>31</v>
      </c>
      <c r="R399">
        <f t="shared" si="165"/>
        <v>137</v>
      </c>
      <c r="S399" s="162">
        <f>VLOOKUP(C399,'Общие показания'!A:I,9,0)</f>
        <v>1.626038986167837</v>
      </c>
      <c r="T399" s="73">
        <f>VLOOKUP(B399,'Общие показания'!$A$2:$S$795,19,0)</f>
        <v>1.3590000000000018</v>
      </c>
      <c r="U399" s="39">
        <f t="shared" si="178"/>
        <v>0.66730979453052763</v>
      </c>
      <c r="V399" s="39">
        <f t="shared" si="179"/>
        <v>0.5152665937375599</v>
      </c>
      <c r="W399" s="39">
        <f t="shared" si="180"/>
        <v>0.44346259789974957</v>
      </c>
      <c r="X399" s="39"/>
      <c r="Y399" s="39">
        <f t="shared" si="181"/>
        <v>0</v>
      </c>
      <c r="Z399" s="39"/>
      <c r="AA399" s="39"/>
      <c r="AB399" s="39"/>
      <c r="AC399" s="39"/>
      <c r="AD399" s="39"/>
      <c r="AE399" s="39">
        <f t="shared" ref="AE399:AE405" si="190">(T399*$AE$1)/31*O399</f>
        <v>0</v>
      </c>
      <c r="AF399" s="39">
        <f t="shared" si="182"/>
        <v>0.42322729891103605</v>
      </c>
      <c r="AG399" s="39">
        <f t="shared" si="183"/>
        <v>0.93577270108896582</v>
      </c>
      <c r="AH399" s="39">
        <f t="shared" si="167"/>
        <v>0</v>
      </c>
      <c r="AJ399" s="39">
        <f t="shared" si="184"/>
        <v>0.73092705626427179</v>
      </c>
      <c r="AK399" s="39">
        <f t="shared" si="168"/>
        <v>0.29289172355505627</v>
      </c>
      <c r="AL399" s="39">
        <f t="shared" si="169"/>
        <v>0.41756287697235228</v>
      </c>
      <c r="AM399" s="39"/>
      <c r="AS399" s="39"/>
      <c r="AT399" s="39">
        <f t="shared" si="185"/>
        <v>0.1706588587141914</v>
      </c>
      <c r="AU399" s="39">
        <f t="shared" si="186"/>
        <v>0.54752691558655975</v>
      </c>
      <c r="AW399" s="38">
        <f t="shared" si="187"/>
        <v>3753.3710727995276</v>
      </c>
      <c r="AX399" s="38">
        <f t="shared" si="163"/>
        <v>2169.3878606076073</v>
      </c>
      <c r="AY399" s="38">
        <f t="shared" si="164"/>
        <v>2311.3023437276752</v>
      </c>
      <c r="AZ399" s="38">
        <f t="shared" si="170"/>
        <v>0</v>
      </c>
      <c r="BA399" s="38">
        <f t="shared" si="171"/>
        <v>0</v>
      </c>
      <c r="BB399" s="38">
        <f t="shared" si="172"/>
        <v>0</v>
      </c>
      <c r="BC399" s="38">
        <f t="shared" si="173"/>
        <v>0</v>
      </c>
      <c r="BD399" s="38">
        <f t="shared" si="174"/>
        <v>0</v>
      </c>
      <c r="BE399" s="38">
        <f t="shared" si="175"/>
        <v>0</v>
      </c>
      <c r="BF399" s="38">
        <f t="shared" si="176"/>
        <v>0</v>
      </c>
      <c r="BG399" s="38">
        <f t="shared" si="188"/>
        <v>1594.2042460828557</v>
      </c>
      <c r="BH399" s="38">
        <f t="shared" si="189"/>
        <v>3981.7101590191137</v>
      </c>
      <c r="BI399" s="61">
        <f t="shared" si="177"/>
        <v>13809.97568223678</v>
      </c>
    </row>
    <row r="400" spans="1:61" x14ac:dyDescent="0.3">
      <c r="A400" s="84" t="s">
        <v>1275</v>
      </c>
      <c r="B400" s="84" t="s">
        <v>438</v>
      </c>
      <c r="C400" s="84" t="s">
        <v>438</v>
      </c>
      <c r="D400" s="63">
        <f>VLOOKUP(B400,Площадь!$D$2:$E$795,2,0)</f>
        <v>60.6</v>
      </c>
      <c r="E400" s="72"/>
      <c r="F400" s="87">
        <v>31</v>
      </c>
      <c r="G400" s="87">
        <v>29</v>
      </c>
      <c r="H400" s="87">
        <v>31</v>
      </c>
      <c r="I400" s="87"/>
      <c r="J400" s="88"/>
      <c r="K400" s="88"/>
      <c r="L400" s="88"/>
      <c r="M400" s="88"/>
      <c r="N400" s="88"/>
      <c r="O400" s="88"/>
      <c r="P400" s="88">
        <v>15</v>
      </c>
      <c r="Q400" s="88">
        <v>31</v>
      </c>
      <c r="R400">
        <f t="shared" si="165"/>
        <v>137</v>
      </c>
      <c r="S400" s="162">
        <f>VLOOKUP(C400,'Общие показания'!A:I,9,0)</f>
        <v>1.9397236724758058</v>
      </c>
      <c r="T400" s="73">
        <f>VLOOKUP(B400,'Общие показания'!$A$2:$S$795,19,0)</f>
        <v>1.0269999999999975</v>
      </c>
      <c r="U400" s="39">
        <f t="shared" si="178"/>
        <v>0.79604278638877912</v>
      </c>
      <c r="V400" s="39">
        <f t="shared" si="179"/>
        <v>0.61466841693890018</v>
      </c>
      <c r="W400" s="39">
        <f t="shared" si="180"/>
        <v>0.5290124691481265</v>
      </c>
      <c r="X400" s="39"/>
      <c r="Y400" s="39">
        <f t="shared" si="181"/>
        <v>0</v>
      </c>
      <c r="Z400" s="39"/>
      <c r="AA400" s="39"/>
      <c r="AB400" s="39"/>
      <c r="AC400" s="39"/>
      <c r="AD400" s="39"/>
      <c r="AE400" s="39">
        <f t="shared" si="190"/>
        <v>0</v>
      </c>
      <c r="AF400" s="39">
        <f t="shared" si="182"/>
        <v>0.31983402206153966</v>
      </c>
      <c r="AG400" s="39">
        <f t="shared" si="183"/>
        <v>0.70716597793845792</v>
      </c>
      <c r="AH400" s="39">
        <f t="shared" si="167"/>
        <v>0</v>
      </c>
      <c r="AJ400" s="39">
        <f t="shared" si="184"/>
        <v>0.87193266948060777</v>
      </c>
      <c r="AK400" s="39">
        <f t="shared" si="168"/>
        <v>0.34939445762670102</v>
      </c>
      <c r="AL400" s="39">
        <f t="shared" si="169"/>
        <v>0.49811634536465649</v>
      </c>
      <c r="AM400" s="39"/>
      <c r="AS400" s="39"/>
      <c r="AT400" s="39">
        <f t="shared" si="185"/>
        <v>0.20358123697007874</v>
      </c>
      <c r="AU400" s="39">
        <f t="shared" si="186"/>
        <v>0.65315218670365205</v>
      </c>
      <c r="AW400" s="38">
        <f t="shared" si="187"/>
        <v>4477.4465947175477</v>
      </c>
      <c r="AX400" s="38">
        <f t="shared" si="163"/>
        <v>2587.8918179689176</v>
      </c>
      <c r="AY400" s="38">
        <f t="shared" si="164"/>
        <v>2757.1835045255343</v>
      </c>
      <c r="AZ400" s="38">
        <f t="shared" si="170"/>
        <v>0</v>
      </c>
      <c r="BA400" s="38">
        <f t="shared" si="171"/>
        <v>0</v>
      </c>
      <c r="BB400" s="38">
        <f t="shared" si="172"/>
        <v>0</v>
      </c>
      <c r="BC400" s="38">
        <f t="shared" si="173"/>
        <v>0</v>
      </c>
      <c r="BD400" s="38">
        <f t="shared" si="174"/>
        <v>0</v>
      </c>
      <c r="BE400" s="38">
        <f t="shared" si="175"/>
        <v>0</v>
      </c>
      <c r="BF400" s="38">
        <f t="shared" si="176"/>
        <v>0</v>
      </c>
      <c r="BG400" s="38">
        <f t="shared" si="188"/>
        <v>1405.0349847341151</v>
      </c>
      <c r="BH400" s="38">
        <f t="shared" si="189"/>
        <v>3651.583668438695</v>
      </c>
      <c r="BI400" s="61">
        <f t="shared" si="177"/>
        <v>14879.14057038481</v>
      </c>
    </row>
    <row r="401" spans="1:61" x14ac:dyDescent="0.3">
      <c r="A401" s="84" t="s">
        <v>1367</v>
      </c>
      <c r="B401" s="84" t="s">
        <v>1368</v>
      </c>
      <c r="C401" s="84" t="s">
        <v>1368</v>
      </c>
      <c r="D401" s="63">
        <f>VLOOKUP(B401,Площадь!$D$2:$E$795,2,0)</f>
        <v>72.7</v>
      </c>
      <c r="E401" s="72"/>
      <c r="F401" s="87">
        <v>31</v>
      </c>
      <c r="G401" s="87">
        <v>29</v>
      </c>
      <c r="H401" s="87">
        <v>31</v>
      </c>
      <c r="I401" s="87"/>
      <c r="J401" s="88"/>
      <c r="K401" s="88"/>
      <c r="L401" s="88"/>
      <c r="M401" s="88"/>
      <c r="N401" s="88"/>
      <c r="O401" s="88"/>
      <c r="P401" s="88">
        <v>15</v>
      </c>
      <c r="Q401" s="88">
        <v>31</v>
      </c>
      <c r="R401">
        <f t="shared" si="165"/>
        <v>137</v>
      </c>
      <c r="S401" s="162">
        <f>VLOOKUP(C401,'Общие показания'!A:I,9,0)</f>
        <v>4.3569999999999993</v>
      </c>
      <c r="T401" s="73">
        <f>VLOOKUP(B401,'Общие показания'!$A$2:$S$795,19,0)</f>
        <v>1.9939999999999998</v>
      </c>
      <c r="U401" s="39">
        <f t="shared" si="178"/>
        <v>1.7880683055586986</v>
      </c>
      <c r="V401" s="39">
        <f t="shared" si="179"/>
        <v>1.3806658807151264</v>
      </c>
      <c r="W401" s="39">
        <f t="shared" si="180"/>
        <v>1.1882658137261743</v>
      </c>
      <c r="X401" s="39"/>
      <c r="Y401" s="39">
        <f t="shared" si="181"/>
        <v>0</v>
      </c>
      <c r="Z401" s="39"/>
      <c r="AA401" s="39"/>
      <c r="AB401" s="39"/>
      <c r="AC401" s="39"/>
      <c r="AD401" s="39"/>
      <c r="AE401" s="39">
        <f t="shared" si="190"/>
        <v>0</v>
      </c>
      <c r="AF401" s="39">
        <f t="shared" si="182"/>
        <v>0.62098251216232869</v>
      </c>
      <c r="AG401" s="39">
        <f t="shared" si="183"/>
        <v>1.3730174878376713</v>
      </c>
      <c r="AH401" s="39">
        <f t="shared" si="167"/>
        <v>0</v>
      </c>
      <c r="AJ401" s="39">
        <f t="shared" si="184"/>
        <v>1.046031436819145</v>
      </c>
      <c r="AK401" s="39">
        <f t="shared" si="168"/>
        <v>0.41915803744985419</v>
      </c>
      <c r="AL401" s="39">
        <f t="shared" si="169"/>
        <v>0.59757521960413407</v>
      </c>
      <c r="AM401" s="39"/>
      <c r="AS401" s="39"/>
      <c r="AT401" s="39">
        <f t="shared" si="185"/>
        <v>0.24423029583704164</v>
      </c>
      <c r="AU401" s="39">
        <f t="shared" si="186"/>
        <v>0.78356706226659245</v>
      </c>
      <c r="AW401" s="38">
        <f t="shared" si="187"/>
        <v>7607.7439844493892</v>
      </c>
      <c r="AX401" s="38">
        <f t="shared" ref="AX401:AX464" si="191">(V401+AK401)*$AX$1</f>
        <v>4831.3753329653473</v>
      </c>
      <c r="AY401" s="38">
        <f t="shared" ref="AY401:AY464" si="192">(W401+AL401)*$AY$1</f>
        <v>4793.8402362305469</v>
      </c>
      <c r="AZ401" s="38">
        <f t="shared" si="170"/>
        <v>0</v>
      </c>
      <c r="BA401" s="38">
        <f t="shared" si="171"/>
        <v>0</v>
      </c>
      <c r="BB401" s="38">
        <f t="shared" si="172"/>
        <v>0</v>
      </c>
      <c r="BC401" s="38">
        <f t="shared" si="173"/>
        <v>0</v>
      </c>
      <c r="BD401" s="38">
        <f t="shared" si="174"/>
        <v>0</v>
      </c>
      <c r="BE401" s="38">
        <f t="shared" si="175"/>
        <v>0</v>
      </c>
      <c r="BF401" s="38">
        <f t="shared" si="176"/>
        <v>0</v>
      </c>
      <c r="BG401" s="38">
        <f t="shared" si="188"/>
        <v>2322.5426532811898</v>
      </c>
      <c r="BH401" s="38">
        <f t="shared" si="189"/>
        <v>5789.0493029178824</v>
      </c>
      <c r="BI401" s="61">
        <f t="shared" si="177"/>
        <v>25344.551509844357</v>
      </c>
    </row>
    <row r="402" spans="1:61" x14ac:dyDescent="0.3">
      <c r="A402" s="84" t="s">
        <v>597</v>
      </c>
      <c r="B402" s="84" t="s">
        <v>306</v>
      </c>
      <c r="C402" s="84" t="s">
        <v>306</v>
      </c>
      <c r="D402" s="63">
        <f>VLOOKUP(B402,Площадь!$D$2:$E$795,2,0)</f>
        <v>79</v>
      </c>
      <c r="E402" s="72"/>
      <c r="F402" s="87">
        <v>31</v>
      </c>
      <c r="G402" s="87">
        <v>29</v>
      </c>
      <c r="H402" s="87">
        <v>31</v>
      </c>
      <c r="I402" s="87"/>
      <c r="J402" s="88"/>
      <c r="K402" s="88"/>
      <c r="L402" s="88"/>
      <c r="M402" s="88"/>
      <c r="N402" s="88"/>
      <c r="O402" s="88"/>
      <c r="P402" s="88">
        <v>15</v>
      </c>
      <c r="Q402" s="88">
        <v>31</v>
      </c>
      <c r="R402">
        <f t="shared" si="165"/>
        <v>137</v>
      </c>
      <c r="S402" s="162">
        <f>VLOOKUP(C402,'Общие показания'!A:I,9,0)</f>
        <v>2.5286826753397467</v>
      </c>
      <c r="T402" s="73">
        <f>VLOOKUP(B402,'Общие показания'!$A$2:$S$795,19,0)</f>
        <v>0.66199999999999903</v>
      </c>
      <c r="U402" s="39">
        <f t="shared" si="178"/>
        <v>1.0377455466124348</v>
      </c>
      <c r="V402" s="39">
        <f t="shared" si="179"/>
        <v>0.8013004115210085</v>
      </c>
      <c r="W402" s="39">
        <f t="shared" si="180"/>
        <v>0.68963671720630348</v>
      </c>
      <c r="X402" s="39"/>
      <c r="Y402" s="39">
        <f t="shared" si="181"/>
        <v>0</v>
      </c>
      <c r="Z402" s="39"/>
      <c r="AA402" s="39"/>
      <c r="AB402" s="39"/>
      <c r="AC402" s="39"/>
      <c r="AD402" s="39"/>
      <c r="AE402" s="39">
        <f t="shared" si="190"/>
        <v>0</v>
      </c>
      <c r="AF402" s="39">
        <f t="shared" si="182"/>
        <v>0.2061637026336314</v>
      </c>
      <c r="AG402" s="39">
        <f t="shared" si="183"/>
        <v>0.45583629736636766</v>
      </c>
      <c r="AH402" s="39">
        <f t="shared" si="167"/>
        <v>0</v>
      </c>
      <c r="AJ402" s="39">
        <f t="shared" si="184"/>
        <v>1.1366779024582181</v>
      </c>
      <c r="AK402" s="39">
        <f t="shared" si="168"/>
        <v>0.45548122363876864</v>
      </c>
      <c r="AL402" s="39">
        <f t="shared" si="169"/>
        <v>0.64935959214204397</v>
      </c>
      <c r="AM402" s="39"/>
      <c r="AS402" s="39"/>
      <c r="AT402" s="39">
        <f t="shared" si="185"/>
        <v>0.26539468185868348</v>
      </c>
      <c r="AU402" s="39">
        <f t="shared" si="186"/>
        <v>0.85146902227043753</v>
      </c>
      <c r="AW402" s="38">
        <f t="shared" si="187"/>
        <v>5836.9353297472971</v>
      </c>
      <c r="AX402" s="38">
        <f t="shared" si="191"/>
        <v>3373.6543501574997</v>
      </c>
      <c r="AY402" s="38">
        <f t="shared" si="192"/>
        <v>3594.3481329623301</v>
      </c>
      <c r="AZ402" s="38">
        <f t="shared" si="170"/>
        <v>0</v>
      </c>
      <c r="BA402" s="38">
        <f t="shared" si="171"/>
        <v>0</v>
      </c>
      <c r="BB402" s="38">
        <f t="shared" si="172"/>
        <v>0</v>
      </c>
      <c r="BC402" s="38">
        <f t="shared" si="173"/>
        <v>0</v>
      </c>
      <c r="BD402" s="38">
        <f t="shared" si="174"/>
        <v>0</v>
      </c>
      <c r="BE402" s="38">
        <f t="shared" si="175"/>
        <v>0</v>
      </c>
      <c r="BF402" s="38">
        <f t="shared" si="176"/>
        <v>0</v>
      </c>
      <c r="BG402" s="38">
        <f t="shared" si="188"/>
        <v>1265.8324649957906</v>
      </c>
      <c r="BH402" s="38">
        <f t="shared" si="189"/>
        <v>3509.2781078202547</v>
      </c>
      <c r="BI402" s="61">
        <f t="shared" si="177"/>
        <v>17580.048385683171</v>
      </c>
    </row>
    <row r="403" spans="1:61" x14ac:dyDescent="0.3">
      <c r="A403" s="84" t="s">
        <v>1188</v>
      </c>
      <c r="B403" s="84" t="s">
        <v>437</v>
      </c>
      <c r="C403" s="84" t="s">
        <v>437</v>
      </c>
      <c r="D403" s="63">
        <f>VLOOKUP(B403,Площадь!$D$2:$E$795,2,0)</f>
        <v>39.299999999999997</v>
      </c>
      <c r="E403" s="72"/>
      <c r="F403" s="87">
        <v>31</v>
      </c>
      <c r="G403" s="87">
        <v>29</v>
      </c>
      <c r="H403" s="87">
        <v>31</v>
      </c>
      <c r="I403" s="87"/>
      <c r="J403" s="88"/>
      <c r="K403" s="88"/>
      <c r="L403" s="88"/>
      <c r="M403" s="88"/>
      <c r="N403" s="88"/>
      <c r="O403" s="88"/>
      <c r="P403" s="88">
        <v>15</v>
      </c>
      <c r="Q403" s="88">
        <v>31</v>
      </c>
      <c r="R403">
        <f t="shared" si="165"/>
        <v>137</v>
      </c>
      <c r="S403" s="162">
        <f>VLOOKUP(C403,'Общие показания'!A:I,9,0)</f>
        <v>1.2579396093778739</v>
      </c>
      <c r="T403" s="73">
        <f>VLOOKUP(B403,'Общие показания'!$A$2:$S$795,19,0)</f>
        <v>0.83399999999999963</v>
      </c>
      <c r="U403" s="39">
        <f t="shared" si="178"/>
        <v>0.51624556939074273</v>
      </c>
      <c r="V403" s="39">
        <f t="shared" si="179"/>
        <v>0.39862159712374218</v>
      </c>
      <c r="W403" s="39">
        <f t="shared" si="180"/>
        <v>0.34307244286338889</v>
      </c>
      <c r="X403" s="39"/>
      <c r="Y403" s="39">
        <f t="shared" si="181"/>
        <v>0</v>
      </c>
      <c r="Z403" s="39"/>
      <c r="AA403" s="39"/>
      <c r="AB403" s="39"/>
      <c r="AC403" s="39"/>
      <c r="AD403" s="39"/>
      <c r="AE403" s="39">
        <f t="shared" si="190"/>
        <v>0</v>
      </c>
      <c r="AF403" s="39">
        <f t="shared" si="182"/>
        <v>0.25972889425445433</v>
      </c>
      <c r="AG403" s="39">
        <f t="shared" si="183"/>
        <v>0.5742711057455453</v>
      </c>
      <c r="AH403" s="39">
        <f t="shared" si="167"/>
        <v>0</v>
      </c>
      <c r="AJ403" s="39">
        <f t="shared" si="184"/>
        <v>0.56546128565326537</v>
      </c>
      <c r="AK403" s="39">
        <f t="shared" si="168"/>
        <v>0.22658749479751403</v>
      </c>
      <c r="AL403" s="39">
        <f t="shared" si="169"/>
        <v>0.32303584773648514</v>
      </c>
      <c r="AM403" s="39"/>
      <c r="AS403" s="39"/>
      <c r="AT403" s="39">
        <f t="shared" si="185"/>
        <v>0.13202545565881341</v>
      </c>
      <c r="AU403" s="39">
        <f t="shared" si="186"/>
        <v>0.42357889335731885</v>
      </c>
      <c r="AW403" s="38">
        <f t="shared" si="187"/>
        <v>2903.6906134059336</v>
      </c>
      <c r="AX403" s="38">
        <f t="shared" si="191"/>
        <v>1678.2862779897432</v>
      </c>
      <c r="AY403" s="38">
        <f t="shared" si="192"/>
        <v>1788.074450954678</v>
      </c>
      <c r="AZ403" s="38">
        <f t="shared" si="170"/>
        <v>0</v>
      </c>
      <c r="BA403" s="38">
        <f t="shared" si="171"/>
        <v>0</v>
      </c>
      <c r="BB403" s="38">
        <f t="shared" si="172"/>
        <v>0</v>
      </c>
      <c r="BC403" s="38">
        <f t="shared" si="173"/>
        <v>0</v>
      </c>
      <c r="BD403" s="38">
        <f t="shared" si="174"/>
        <v>0</v>
      </c>
      <c r="BE403" s="38">
        <f t="shared" si="175"/>
        <v>0</v>
      </c>
      <c r="BF403" s="38">
        <f t="shared" si="176"/>
        <v>0</v>
      </c>
      <c r="BG403" s="38">
        <f t="shared" si="188"/>
        <v>1051.6097067331793</v>
      </c>
      <c r="BH403" s="38">
        <f t="shared" si="189"/>
        <v>2678.5886235917646</v>
      </c>
      <c r="BI403" s="61">
        <f t="shared" si="177"/>
        <v>10100.249672675298</v>
      </c>
    </row>
    <row r="404" spans="1:61" x14ac:dyDescent="0.3">
      <c r="A404" s="84" t="s">
        <v>2250</v>
      </c>
      <c r="B404" s="84" t="s">
        <v>116</v>
      </c>
      <c r="C404" s="84" t="s">
        <v>116</v>
      </c>
      <c r="D404" s="63">
        <f>VLOOKUP(B404,Площадь!$D$2:$E$795,2,0)</f>
        <v>50.1</v>
      </c>
      <c r="E404" s="72"/>
      <c r="F404" s="87">
        <v>31</v>
      </c>
      <c r="G404" s="87">
        <v>29</v>
      </c>
      <c r="H404" s="87">
        <v>31</v>
      </c>
      <c r="I404" s="87"/>
      <c r="J404" s="88"/>
      <c r="K404" s="88"/>
      <c r="L404" s="88"/>
      <c r="M404" s="88"/>
      <c r="N404" s="88"/>
      <c r="O404" s="88"/>
      <c r="P404" s="88">
        <v>15</v>
      </c>
      <c r="Q404" s="88">
        <v>31</v>
      </c>
      <c r="R404">
        <f t="shared" si="165"/>
        <v>137</v>
      </c>
      <c r="S404" s="162">
        <f>VLOOKUP(C404,'Общие показания'!A:I,9,0)</f>
        <v>1.6036329371458395</v>
      </c>
      <c r="T404" s="73">
        <f>VLOOKUP(B404,'Общие показания'!$A$2:$S$795,19,0)</f>
        <v>0.98199999999999932</v>
      </c>
      <c r="U404" s="39">
        <f t="shared" si="178"/>
        <v>0.65811458082636687</v>
      </c>
      <c r="V404" s="39">
        <f t="shared" si="179"/>
        <v>0.50816646350889283</v>
      </c>
      <c r="W404" s="39">
        <f t="shared" si="180"/>
        <v>0.43735189281057985</v>
      </c>
      <c r="X404" s="39"/>
      <c r="Y404" s="39">
        <f t="shared" si="181"/>
        <v>0</v>
      </c>
      <c r="Z404" s="39"/>
      <c r="AA404" s="39"/>
      <c r="AB404" s="39"/>
      <c r="AC404" s="39"/>
      <c r="AD404" s="39"/>
      <c r="AE404" s="39">
        <f t="shared" si="190"/>
        <v>0</v>
      </c>
      <c r="AF404" s="39">
        <f t="shared" si="182"/>
        <v>0.30581987309097614</v>
      </c>
      <c r="AG404" s="39">
        <f t="shared" si="183"/>
        <v>0.67618012690902329</v>
      </c>
      <c r="AH404" s="39">
        <f t="shared" si="167"/>
        <v>0</v>
      </c>
      <c r="AJ404" s="39">
        <f t="shared" si="184"/>
        <v>0.7208552267488193</v>
      </c>
      <c r="AK404" s="39">
        <f t="shared" si="168"/>
        <v>0.28885581397851023</v>
      </c>
      <c r="AL404" s="39">
        <f t="shared" si="169"/>
        <v>0.41180905780147342</v>
      </c>
      <c r="AM404" s="39"/>
      <c r="AS404" s="39"/>
      <c r="AT404" s="39">
        <f t="shared" si="185"/>
        <v>0.1683072602673423</v>
      </c>
      <c r="AU404" s="39">
        <f t="shared" si="186"/>
        <v>0.53998225336391037</v>
      </c>
      <c r="AW404" s="38">
        <f t="shared" si="187"/>
        <v>3701.6513926625271</v>
      </c>
      <c r="AX404" s="38">
        <f t="shared" si="191"/>
        <v>2139.4947207960854</v>
      </c>
      <c r="AY404" s="38">
        <f t="shared" si="192"/>
        <v>2279.4536893849713</v>
      </c>
      <c r="AZ404" s="38">
        <f t="shared" si="170"/>
        <v>0</v>
      </c>
      <c r="BA404" s="38">
        <f t="shared" si="171"/>
        <v>0</v>
      </c>
      <c r="BB404" s="38">
        <f t="shared" si="172"/>
        <v>0</v>
      </c>
      <c r="BC404" s="38">
        <f t="shared" si="173"/>
        <v>0</v>
      </c>
      <c r="BD404" s="38">
        <f t="shared" si="174"/>
        <v>0</v>
      </c>
      <c r="BE404" s="38">
        <f t="shared" si="175"/>
        <v>0</v>
      </c>
      <c r="BF404" s="38">
        <f t="shared" si="176"/>
        <v>0</v>
      </c>
      <c r="BG404" s="38">
        <f t="shared" si="188"/>
        <v>1272.7279117017358</v>
      </c>
      <c r="BH404" s="38">
        <f t="shared" si="189"/>
        <v>3264.6176471094527</v>
      </c>
      <c r="BI404" s="61">
        <f t="shared" si="177"/>
        <v>12657.945361654773</v>
      </c>
    </row>
    <row r="405" spans="1:61" x14ac:dyDescent="0.3">
      <c r="A405" s="84" t="s">
        <v>1095</v>
      </c>
      <c r="B405" s="84" t="s">
        <v>117</v>
      </c>
      <c r="C405" s="84" t="s">
        <v>117</v>
      </c>
      <c r="D405" s="63">
        <f>VLOOKUP(B405,Площадь!$D$2:$E$795,2,0)</f>
        <v>49.8</v>
      </c>
      <c r="E405" s="72"/>
      <c r="F405" s="87">
        <v>31</v>
      </c>
      <c r="G405" s="87">
        <v>29</v>
      </c>
      <c r="H405" s="87">
        <v>31</v>
      </c>
      <c r="I405" s="87"/>
      <c r="J405" s="88"/>
      <c r="K405" s="88"/>
      <c r="L405" s="88"/>
      <c r="M405" s="88"/>
      <c r="N405" s="88"/>
      <c r="O405" s="88"/>
      <c r="P405" s="88">
        <v>15</v>
      </c>
      <c r="Q405" s="88">
        <v>31</v>
      </c>
      <c r="R405">
        <f t="shared" si="165"/>
        <v>137</v>
      </c>
      <c r="S405" s="162">
        <f>VLOOKUP(C405,'Общие показания'!A:I,9,0)</f>
        <v>2.4229999999999983</v>
      </c>
      <c r="T405" s="73">
        <f>VLOOKUP(B405,'Общие показания'!$A$2:$S$795,19,0)</f>
        <v>0.99699999999999989</v>
      </c>
      <c r="U405" s="39">
        <f t="shared" si="178"/>
        <v>0.99437445590285145</v>
      </c>
      <c r="V405" s="39">
        <f t="shared" si="179"/>
        <v>0.76781120701692662</v>
      </c>
      <c r="W405" s="39">
        <f t="shared" si="180"/>
        <v>0.66081433708022008</v>
      </c>
      <c r="X405" s="39"/>
      <c r="Y405" s="39">
        <f t="shared" si="181"/>
        <v>0</v>
      </c>
      <c r="Z405" s="39"/>
      <c r="AA405" s="39"/>
      <c r="AB405" s="39"/>
      <c r="AC405" s="39"/>
      <c r="AD405" s="39"/>
      <c r="AE405" s="39">
        <f t="shared" si="190"/>
        <v>0</v>
      </c>
      <c r="AF405" s="39">
        <f t="shared" si="182"/>
        <v>0.31049125608116435</v>
      </c>
      <c r="AG405" s="39">
        <f t="shared" si="183"/>
        <v>0.68650874391883565</v>
      </c>
      <c r="AH405" s="39">
        <f t="shared" si="167"/>
        <v>0</v>
      </c>
      <c r="AJ405" s="39">
        <f t="shared" si="184"/>
        <v>0.71653872838505384</v>
      </c>
      <c r="AK405" s="39">
        <f t="shared" si="168"/>
        <v>0.28712613844570478</v>
      </c>
      <c r="AL405" s="39">
        <f t="shared" si="169"/>
        <v>0.40934313529966815</v>
      </c>
      <c r="AM405" s="39"/>
      <c r="AS405" s="39"/>
      <c r="AT405" s="39">
        <f t="shared" si="185"/>
        <v>0.16729943236154984</v>
      </c>
      <c r="AU405" s="39">
        <f t="shared" si="186"/>
        <v>0.53674882669706059</v>
      </c>
      <c r="AW405" s="38">
        <f t="shared" si="187"/>
        <v>4592.7069153750817</v>
      </c>
      <c r="AX405" s="38">
        <f t="shared" si="191"/>
        <v>2831.8316126660693</v>
      </c>
      <c r="AY405" s="38">
        <f t="shared" si="192"/>
        <v>2872.6879125576766</v>
      </c>
      <c r="AZ405" s="38">
        <f t="shared" si="170"/>
        <v>0</v>
      </c>
      <c r="BA405" s="38">
        <f t="shared" si="171"/>
        <v>0</v>
      </c>
      <c r="BB405" s="38">
        <f t="shared" si="172"/>
        <v>0</v>
      </c>
      <c r="BC405" s="38">
        <f t="shared" si="173"/>
        <v>0</v>
      </c>
      <c r="BD405" s="38">
        <f t="shared" si="174"/>
        <v>0</v>
      </c>
      <c r="BE405" s="38">
        <f t="shared" si="175"/>
        <v>0</v>
      </c>
      <c r="BF405" s="38">
        <f t="shared" si="176"/>
        <v>0</v>
      </c>
      <c r="BG405" s="38">
        <f t="shared" si="188"/>
        <v>1282.5622124280844</v>
      </c>
      <c r="BH405" s="38">
        <f t="shared" si="189"/>
        <v>3283.6636922584871</v>
      </c>
      <c r="BI405" s="61">
        <f t="shared" si="177"/>
        <v>14863.452345285401</v>
      </c>
    </row>
    <row r="406" spans="1:61" x14ac:dyDescent="0.3">
      <c r="A406" s="84" t="s">
        <v>581</v>
      </c>
      <c r="B406" s="84" t="s">
        <v>318</v>
      </c>
      <c r="C406" s="84" t="s">
        <v>318</v>
      </c>
      <c r="D406" s="63">
        <f>VLOOKUP(B406,Площадь!$D$2:$E$795,2,0)</f>
        <v>72.400000000000006</v>
      </c>
      <c r="E406" s="72"/>
      <c r="F406" s="87">
        <v>31</v>
      </c>
      <c r="G406" s="87">
        <v>29</v>
      </c>
      <c r="H406" s="87">
        <v>31</v>
      </c>
      <c r="I406" s="87"/>
      <c r="J406" s="88"/>
      <c r="K406" s="88"/>
      <c r="L406" s="88"/>
      <c r="M406" s="88"/>
      <c r="N406" s="88"/>
      <c r="O406" s="88"/>
      <c r="P406" s="88">
        <v>15</v>
      </c>
      <c r="Q406" s="88">
        <v>31</v>
      </c>
      <c r="R406">
        <f t="shared" si="165"/>
        <v>137</v>
      </c>
      <c r="S406" s="162">
        <f>VLOOKUP(C406,'Общие показания'!A:I,9,0)</f>
        <v>2.317425641703768</v>
      </c>
      <c r="T406" s="73">
        <f>VLOOKUP(B406,'Общие показания'!$A$2:$S$795,19,0)</f>
        <v>0.40500000000000114</v>
      </c>
      <c r="U406" s="39">
        <f t="shared" si="178"/>
        <v>0.95104781740177569</v>
      </c>
      <c r="V406" s="39">
        <f t="shared" si="179"/>
        <v>0.73435632650786098</v>
      </c>
      <c r="W406" s="39">
        <f t="shared" si="180"/>
        <v>0.6320214977941313</v>
      </c>
      <c r="X406" s="39"/>
      <c r="Y406" s="39">
        <f t="shared" si="181"/>
        <v>0</v>
      </c>
      <c r="Z406" s="39"/>
      <c r="AA406" s="39"/>
      <c r="AB406" s="39"/>
      <c r="AC406" s="39"/>
      <c r="AD406" s="39"/>
      <c r="AE406" s="39">
        <f>(T405*$AE$1)/31*O406</f>
        <v>0</v>
      </c>
      <c r="AF406" s="39">
        <f t="shared" si="182"/>
        <v>0.12612734073507714</v>
      </c>
      <c r="AG406" s="39">
        <f t="shared" si="183"/>
        <v>0.27887265926492399</v>
      </c>
      <c r="AH406" s="39">
        <f t="shared" si="167"/>
        <v>0</v>
      </c>
      <c r="AJ406" s="39">
        <f t="shared" si="184"/>
        <v>1.0417149384553797</v>
      </c>
      <c r="AK406" s="39">
        <f t="shared" si="168"/>
        <v>0.4174283619170488</v>
      </c>
      <c r="AL406" s="39">
        <f t="shared" si="169"/>
        <v>0.59510929710232896</v>
      </c>
      <c r="AM406" s="39"/>
      <c r="AS406" s="39"/>
      <c r="AT406" s="39">
        <f t="shared" si="185"/>
        <v>0.24322246793124919</v>
      </c>
      <c r="AU406" s="39">
        <f t="shared" si="186"/>
        <v>0.78033363559974278</v>
      </c>
      <c r="AW406" s="38">
        <f t="shared" si="187"/>
        <v>5349.2926313127136</v>
      </c>
      <c r="AX406" s="38">
        <f t="shared" si="191"/>
        <v>3091.8047462202908</v>
      </c>
      <c r="AY406" s="38">
        <f t="shared" si="192"/>
        <v>3294.0608205882622</v>
      </c>
      <c r="AZ406" s="38">
        <f t="shared" si="170"/>
        <v>0</v>
      </c>
      <c r="BA406" s="38">
        <f t="shared" si="171"/>
        <v>0</v>
      </c>
      <c r="BB406" s="38">
        <f t="shared" si="172"/>
        <v>0</v>
      </c>
      <c r="BC406" s="38">
        <f t="shared" si="173"/>
        <v>0</v>
      </c>
      <c r="BD406" s="38">
        <f t="shared" si="174"/>
        <v>0</v>
      </c>
      <c r="BE406" s="38">
        <f t="shared" si="175"/>
        <v>0</v>
      </c>
      <c r="BF406" s="38">
        <f t="shared" si="176"/>
        <v>0</v>
      </c>
      <c r="BG406" s="38">
        <f t="shared" si="188"/>
        <v>991.46785239153974</v>
      </c>
      <c r="BH406" s="38">
        <f t="shared" si="189"/>
        <v>2843.2910096829169</v>
      </c>
      <c r="BI406" s="61">
        <f t="shared" si="177"/>
        <v>15569.917060195721</v>
      </c>
    </row>
    <row r="407" spans="1:61" x14ac:dyDescent="0.3">
      <c r="A407" s="84" t="s">
        <v>1069</v>
      </c>
      <c r="B407" s="84" t="s">
        <v>403</v>
      </c>
      <c r="C407" s="84" t="s">
        <v>403</v>
      </c>
      <c r="D407" s="63">
        <f>VLOOKUP(B407,Площадь!$D$2:$E$795,2,0)</f>
        <v>60.6</v>
      </c>
      <c r="E407" s="72"/>
      <c r="F407" s="87">
        <v>31</v>
      </c>
      <c r="G407" s="87">
        <v>29</v>
      </c>
      <c r="H407" s="87">
        <v>31</v>
      </c>
      <c r="I407" s="87"/>
      <c r="J407" s="88"/>
      <c r="K407" s="88"/>
      <c r="L407" s="88"/>
      <c r="M407" s="88"/>
      <c r="N407" s="88"/>
      <c r="O407" s="88"/>
      <c r="P407" s="88">
        <v>15</v>
      </c>
      <c r="Q407" s="88">
        <v>31</v>
      </c>
      <c r="R407">
        <f t="shared" si="165"/>
        <v>137</v>
      </c>
      <c r="S407" s="162">
        <f>VLOOKUP(C407,'Общие показания'!A:I,9,0)</f>
        <v>1.9397236724758058</v>
      </c>
      <c r="T407" s="73">
        <f>VLOOKUP(B407,'Общие показания'!$A$2:$S$795,19,0)</f>
        <v>0.85290591153642947</v>
      </c>
      <c r="U407" s="39">
        <f t="shared" si="178"/>
        <v>0.79604278638877912</v>
      </c>
      <c r="V407" s="39">
        <f t="shared" si="179"/>
        <v>0.61466841693890018</v>
      </c>
      <c r="W407" s="39">
        <f t="shared" si="180"/>
        <v>0.5290124691481265</v>
      </c>
      <c r="X407" s="39"/>
      <c r="Y407" s="39">
        <f t="shared" si="181"/>
        <v>0</v>
      </c>
      <c r="Z407" s="39"/>
      <c r="AA407" s="39"/>
      <c r="AB407" s="39"/>
      <c r="AC407" s="39"/>
      <c r="AD407" s="39"/>
      <c r="AE407" s="39">
        <f t="shared" ref="AE407:AE438" si="193">(T407*$AE$1)/31*O407</f>
        <v>0</v>
      </c>
      <c r="AF407" s="39">
        <f t="shared" si="182"/>
        <v>0.26561667782547288</v>
      </c>
      <c r="AG407" s="39">
        <f t="shared" si="183"/>
        <v>0.58728923371095665</v>
      </c>
      <c r="AH407" s="39">
        <f t="shared" si="167"/>
        <v>0</v>
      </c>
      <c r="AJ407" s="39">
        <f t="shared" si="184"/>
        <v>0.87193266948060777</v>
      </c>
      <c r="AK407" s="39">
        <f t="shared" si="168"/>
        <v>0.34939445762670102</v>
      </c>
      <c r="AL407" s="39">
        <f t="shared" si="169"/>
        <v>0.49811634536465649</v>
      </c>
      <c r="AM407" s="39"/>
      <c r="AS407" s="39"/>
      <c r="AT407" s="39">
        <f t="shared" si="185"/>
        <v>0.20358123697007874</v>
      </c>
      <c r="AU407" s="39">
        <f t="shared" si="186"/>
        <v>0.65315218670365205</v>
      </c>
      <c r="AW407" s="38">
        <f t="shared" si="187"/>
        <v>4477.4465947175477</v>
      </c>
      <c r="AX407" s="38">
        <f t="shared" si="191"/>
        <v>2587.8918179689176</v>
      </c>
      <c r="AY407" s="38">
        <f t="shared" si="192"/>
        <v>2757.1835045255343</v>
      </c>
      <c r="AZ407" s="38">
        <f t="shared" si="170"/>
        <v>0</v>
      </c>
      <c r="BA407" s="38">
        <f t="shared" si="171"/>
        <v>0</v>
      </c>
      <c r="BB407" s="38">
        <f t="shared" si="172"/>
        <v>0</v>
      </c>
      <c r="BC407" s="38">
        <f t="shared" si="173"/>
        <v>0</v>
      </c>
      <c r="BD407" s="38">
        <f t="shared" si="174"/>
        <v>0</v>
      </c>
      <c r="BE407" s="38">
        <f t="shared" si="175"/>
        <v>0</v>
      </c>
      <c r="BF407" s="38">
        <f t="shared" si="176"/>
        <v>0</v>
      </c>
      <c r="BG407" s="38">
        <f t="shared" si="188"/>
        <v>1259.4961145605871</v>
      </c>
      <c r="BH407" s="38">
        <f t="shared" si="189"/>
        <v>3329.791331304159</v>
      </c>
      <c r="BI407" s="61">
        <f t="shared" si="177"/>
        <v>14411.809363076745</v>
      </c>
    </row>
    <row r="408" spans="1:61" x14ac:dyDescent="0.3">
      <c r="A408" s="84" t="s">
        <v>2152</v>
      </c>
      <c r="B408" s="84" t="s">
        <v>481</v>
      </c>
      <c r="C408" s="84" t="s">
        <v>481</v>
      </c>
      <c r="D408" s="63">
        <f>VLOOKUP(B408,Площадь!$D$2:$E$795,2,0)</f>
        <v>33.6</v>
      </c>
      <c r="E408" s="72"/>
      <c r="F408" s="87">
        <v>31</v>
      </c>
      <c r="G408" s="87">
        <v>29</v>
      </c>
      <c r="H408" s="87">
        <v>31</v>
      </c>
      <c r="I408" s="87"/>
      <c r="J408" s="88"/>
      <c r="K408" s="88"/>
      <c r="L408" s="88"/>
      <c r="M408" s="88"/>
      <c r="N408" s="88"/>
      <c r="O408" s="88"/>
      <c r="P408" s="88">
        <v>15</v>
      </c>
      <c r="Q408" s="88">
        <v>31</v>
      </c>
      <c r="R408">
        <f t="shared" si="165"/>
        <v>137</v>
      </c>
      <c r="S408" s="162">
        <f>VLOOKUP(C408,'Общие показания'!A:I,9,0)</f>
        <v>1.0754903530558924</v>
      </c>
      <c r="T408" s="73">
        <f>VLOOKUP(B408,'Общие показания'!$A$2:$S$795,19,0)</f>
        <v>0.65899999999999892</v>
      </c>
      <c r="U408" s="39">
        <f t="shared" si="178"/>
        <v>0.44137025779971911</v>
      </c>
      <c r="V408" s="39">
        <f t="shared" si="179"/>
        <v>0.34080625097602391</v>
      </c>
      <c r="W408" s="39">
        <f t="shared" si="180"/>
        <v>0.29331384428014934</v>
      </c>
      <c r="X408" s="39"/>
      <c r="Y408" s="39">
        <f t="shared" si="181"/>
        <v>0</v>
      </c>
      <c r="Z408" s="39"/>
      <c r="AA408" s="39"/>
      <c r="AB408" s="39"/>
      <c r="AC408" s="39"/>
      <c r="AD408" s="39"/>
      <c r="AE408" s="39">
        <f t="shared" si="193"/>
        <v>0</v>
      </c>
      <c r="AF408" s="39">
        <f t="shared" si="182"/>
        <v>0.20522942603559377</v>
      </c>
      <c r="AG408" s="39">
        <f t="shared" si="183"/>
        <v>0.45377057396440518</v>
      </c>
      <c r="AH408" s="39">
        <f t="shared" si="167"/>
        <v>0</v>
      </c>
      <c r="AJ408" s="39">
        <f t="shared" si="184"/>
        <v>0.4834478167417231</v>
      </c>
      <c r="AK408" s="39">
        <f t="shared" si="168"/>
        <v>0.19372365967421049</v>
      </c>
      <c r="AL408" s="39">
        <f t="shared" si="169"/>
        <v>0.27618332020218578</v>
      </c>
      <c r="AM408" s="39"/>
      <c r="AS408" s="39"/>
      <c r="AT408" s="39">
        <f t="shared" si="185"/>
        <v>0.11287672544875653</v>
      </c>
      <c r="AU408" s="39">
        <f t="shared" si="186"/>
        <v>0.3621437866871734</v>
      </c>
      <c r="AW408" s="38">
        <f t="shared" si="187"/>
        <v>2482.544646576066</v>
      </c>
      <c r="AX408" s="38">
        <f t="shared" si="191"/>
        <v>1434.8707109530633</v>
      </c>
      <c r="AY408" s="38">
        <f t="shared" si="192"/>
        <v>1528.7354084498011</v>
      </c>
      <c r="AZ408" s="38">
        <f t="shared" si="170"/>
        <v>0</v>
      </c>
      <c r="BA408" s="38">
        <f t="shared" si="171"/>
        <v>0</v>
      </c>
      <c r="BB408" s="38">
        <f t="shared" si="172"/>
        <v>0</v>
      </c>
      <c r="BC408" s="38">
        <f t="shared" si="173"/>
        <v>0</v>
      </c>
      <c r="BD408" s="38">
        <f t="shared" si="174"/>
        <v>0</v>
      </c>
      <c r="BE408" s="38">
        <f t="shared" si="175"/>
        <v>0</v>
      </c>
      <c r="BF408" s="38">
        <f t="shared" si="176"/>
        <v>0</v>
      </c>
      <c r="BG408" s="38">
        <f t="shared" si="188"/>
        <v>853.91142879853055</v>
      </c>
      <c r="BH408" s="38">
        <f t="shared" si="189"/>
        <v>2190.2078731586716</v>
      </c>
      <c r="BI408" s="61">
        <f t="shared" si="177"/>
        <v>8490.2700679361333</v>
      </c>
    </row>
    <row r="409" spans="1:61" x14ac:dyDescent="0.3">
      <c r="A409" s="84" t="s">
        <v>1437</v>
      </c>
      <c r="B409" s="84" t="s">
        <v>431</v>
      </c>
      <c r="C409" s="84" t="s">
        <v>431</v>
      </c>
      <c r="D409" s="63">
        <f>VLOOKUP(B409,Площадь!$D$2:$E$795,2,0)</f>
        <v>39.299999999999997</v>
      </c>
      <c r="E409" s="72"/>
      <c r="F409" s="87">
        <v>31</v>
      </c>
      <c r="G409" s="87">
        <v>29</v>
      </c>
      <c r="H409" s="87">
        <v>31</v>
      </c>
      <c r="I409" s="87"/>
      <c r="J409" s="88"/>
      <c r="K409" s="88"/>
      <c r="L409" s="88"/>
      <c r="M409" s="88"/>
      <c r="N409" s="88"/>
      <c r="O409" s="88"/>
      <c r="P409" s="88">
        <v>15</v>
      </c>
      <c r="Q409" s="88">
        <v>31</v>
      </c>
      <c r="R409">
        <f t="shared" si="165"/>
        <v>137</v>
      </c>
      <c r="S409" s="162">
        <f>VLOOKUP(C409,'Общие показания'!A:I,9,0)</f>
        <v>1.2579396093778739</v>
      </c>
      <c r="T409" s="73">
        <f>VLOOKUP(B409,'Общие показания'!$A$2:$S$795,19,0)</f>
        <v>0.25999999999999979</v>
      </c>
      <c r="U409" s="39">
        <f t="shared" si="178"/>
        <v>0.51624556939074273</v>
      </c>
      <c r="V409" s="39">
        <f t="shared" si="179"/>
        <v>0.39862159712374218</v>
      </c>
      <c r="W409" s="39">
        <f t="shared" si="180"/>
        <v>0.34307244286338889</v>
      </c>
      <c r="X409" s="39"/>
      <c r="Y409" s="39">
        <f t="shared" si="181"/>
        <v>0</v>
      </c>
      <c r="Z409" s="39"/>
      <c r="AA409" s="39"/>
      <c r="AB409" s="39"/>
      <c r="AC409" s="39"/>
      <c r="AD409" s="39"/>
      <c r="AE409" s="39">
        <f t="shared" si="193"/>
        <v>0</v>
      </c>
      <c r="AF409" s="39">
        <f t="shared" si="182"/>
        <v>8.0970638496592445E-2</v>
      </c>
      <c r="AG409" s="39">
        <f t="shared" si="183"/>
        <v>0.17902936150340734</v>
      </c>
      <c r="AH409" s="39">
        <f t="shared" si="167"/>
        <v>0</v>
      </c>
      <c r="AJ409" s="39">
        <f t="shared" si="184"/>
        <v>0.56546128565326537</v>
      </c>
      <c r="AK409" s="39">
        <f t="shared" si="168"/>
        <v>0.22658749479751403</v>
      </c>
      <c r="AL409" s="39">
        <f t="shared" si="169"/>
        <v>0.32303584773648514</v>
      </c>
      <c r="AM409" s="39"/>
      <c r="AS409" s="39"/>
      <c r="AT409" s="39">
        <f t="shared" si="185"/>
        <v>0.13202545565881341</v>
      </c>
      <c r="AU409" s="39">
        <f t="shared" si="186"/>
        <v>0.42357889335731885</v>
      </c>
      <c r="AW409" s="38">
        <f t="shared" si="187"/>
        <v>2903.6906134059336</v>
      </c>
      <c r="AX409" s="38">
        <f t="shared" si="191"/>
        <v>1678.2862779897432</v>
      </c>
      <c r="AY409" s="38">
        <f t="shared" si="192"/>
        <v>1788.074450954678</v>
      </c>
      <c r="AZ409" s="38">
        <f t="shared" si="170"/>
        <v>0</v>
      </c>
      <c r="BA409" s="38">
        <f t="shared" si="171"/>
        <v>0</v>
      </c>
      <c r="BB409" s="38">
        <f t="shared" si="172"/>
        <v>0</v>
      </c>
      <c r="BC409" s="38">
        <f t="shared" si="173"/>
        <v>0</v>
      </c>
      <c r="BD409" s="38">
        <f t="shared" si="174"/>
        <v>0</v>
      </c>
      <c r="BE409" s="38">
        <f t="shared" si="175"/>
        <v>0</v>
      </c>
      <c r="BF409" s="38">
        <f t="shared" si="176"/>
        <v>0</v>
      </c>
      <c r="BG409" s="38">
        <f t="shared" si="188"/>
        <v>571.75819530700528</v>
      </c>
      <c r="BH409" s="38">
        <f t="shared" si="189"/>
        <v>1617.6174950179391</v>
      </c>
      <c r="BI409" s="61">
        <f t="shared" si="177"/>
        <v>8559.4270326752994</v>
      </c>
    </row>
    <row r="410" spans="1:61" x14ac:dyDescent="0.3">
      <c r="A410" s="84" t="s">
        <v>1480</v>
      </c>
      <c r="B410" s="84" t="s">
        <v>443</v>
      </c>
      <c r="C410" s="84" t="s">
        <v>443</v>
      </c>
      <c r="D410" s="63">
        <f>VLOOKUP(B410,Площадь!$D$2:$E$795,2,0)</f>
        <v>32</v>
      </c>
      <c r="E410" s="72"/>
      <c r="F410" s="87">
        <v>31</v>
      </c>
      <c r="G410" s="87">
        <v>29</v>
      </c>
      <c r="H410" s="87">
        <v>31</v>
      </c>
      <c r="I410" s="87"/>
      <c r="J410" s="88"/>
      <c r="K410" s="88"/>
      <c r="L410" s="88"/>
      <c r="M410" s="88"/>
      <c r="N410" s="88"/>
      <c r="O410" s="88"/>
      <c r="P410" s="88">
        <v>15</v>
      </c>
      <c r="Q410" s="88">
        <v>31</v>
      </c>
      <c r="R410">
        <f t="shared" si="165"/>
        <v>137</v>
      </c>
      <c r="S410" s="162">
        <f>VLOOKUP(C410,'Общие показания'!A:I,9,0)</f>
        <v>1.1109999999999998</v>
      </c>
      <c r="T410" s="73">
        <f>VLOOKUP(B410,'Общие показания'!$A$2:$S$795,19,0)</f>
        <v>0.16000000000000014</v>
      </c>
      <c r="U410" s="39">
        <f t="shared" si="178"/>
        <v>0.45594305427489418</v>
      </c>
      <c r="V410" s="39">
        <f t="shared" si="179"/>
        <v>0.35205870862393973</v>
      </c>
      <c r="W410" s="39">
        <f t="shared" si="180"/>
        <v>0.30299823710116586</v>
      </c>
      <c r="X410" s="39"/>
      <c r="Y410" s="39">
        <f t="shared" si="181"/>
        <v>0</v>
      </c>
      <c r="Z410" s="39"/>
      <c r="AA410" s="39"/>
      <c r="AB410" s="39"/>
      <c r="AC410" s="39"/>
      <c r="AD410" s="39"/>
      <c r="AE410" s="39">
        <f t="shared" si="193"/>
        <v>0</v>
      </c>
      <c r="AF410" s="39">
        <f t="shared" si="182"/>
        <v>4.982808522867236E-2</v>
      </c>
      <c r="AG410" s="39">
        <f t="shared" si="183"/>
        <v>0.11017191477132779</v>
      </c>
      <c r="AH410" s="39">
        <f t="shared" si="167"/>
        <v>0</v>
      </c>
      <c r="AJ410" s="39">
        <f t="shared" si="184"/>
        <v>0.46042649213497439</v>
      </c>
      <c r="AK410" s="39">
        <f t="shared" si="168"/>
        <v>0.18449872349924806</v>
      </c>
      <c r="AL410" s="39">
        <f t="shared" si="169"/>
        <v>0.26303173352589121</v>
      </c>
      <c r="AM410" s="39"/>
      <c r="AS410" s="39"/>
      <c r="AT410" s="39">
        <f t="shared" si="185"/>
        <v>0.10750164328453002</v>
      </c>
      <c r="AU410" s="39">
        <f t="shared" si="186"/>
        <v>0.34489884446397467</v>
      </c>
      <c r="AW410" s="38">
        <f t="shared" si="187"/>
        <v>2459.8657556007947</v>
      </c>
      <c r="AX410" s="38">
        <f t="shared" si="191"/>
        <v>1440.3133084942006</v>
      </c>
      <c r="AY410" s="38">
        <f t="shared" si="192"/>
        <v>1519.4282119524469</v>
      </c>
      <c r="AZ410" s="38">
        <f t="shared" si="170"/>
        <v>0</v>
      </c>
      <c r="BA410" s="38">
        <f t="shared" si="171"/>
        <v>0</v>
      </c>
      <c r="BB410" s="38">
        <f t="shared" si="172"/>
        <v>0</v>
      </c>
      <c r="BC410" s="38">
        <f t="shared" si="173"/>
        <v>0</v>
      </c>
      <c r="BD410" s="38">
        <f t="shared" si="174"/>
        <v>0</v>
      </c>
      <c r="BE410" s="38">
        <f t="shared" si="175"/>
        <v>0</v>
      </c>
      <c r="BF410" s="38">
        <f t="shared" si="176"/>
        <v>0</v>
      </c>
      <c r="BG410" s="38">
        <f t="shared" si="188"/>
        <v>422.32963003169993</v>
      </c>
      <c r="BH410" s="38">
        <f t="shared" si="189"/>
        <v>1221.5737432608767</v>
      </c>
      <c r="BI410" s="61">
        <f t="shared" si="177"/>
        <v>7063.5106493400181</v>
      </c>
    </row>
    <row r="411" spans="1:61" x14ac:dyDescent="0.3">
      <c r="A411" s="84" t="s">
        <v>1178</v>
      </c>
      <c r="B411" s="84" t="s">
        <v>454</v>
      </c>
      <c r="C411" s="84" t="s">
        <v>454</v>
      </c>
      <c r="D411" s="63">
        <f>VLOOKUP(B411,Площадь!$D$2:$E$795,2,0)</f>
        <v>31.7</v>
      </c>
      <c r="E411" s="72"/>
      <c r="F411" s="87">
        <v>31</v>
      </c>
      <c r="G411" s="87">
        <v>29</v>
      </c>
      <c r="H411" s="87">
        <v>31</v>
      </c>
      <c r="I411" s="87"/>
      <c r="J411" s="88"/>
      <c r="K411" s="88"/>
      <c r="L411" s="88"/>
      <c r="M411" s="88"/>
      <c r="N411" s="88"/>
      <c r="O411" s="88"/>
      <c r="P411" s="88">
        <v>15</v>
      </c>
      <c r="Q411" s="88">
        <v>31</v>
      </c>
      <c r="R411">
        <f t="shared" si="165"/>
        <v>137</v>
      </c>
      <c r="S411" s="162">
        <f>VLOOKUP(C411,'Общие показания'!A:I,9,0)</f>
        <v>1.0146739342818984</v>
      </c>
      <c r="T411" s="73">
        <f>VLOOKUP(B411,'Общие показания'!$A$2:$S$795,19,0)</f>
        <v>0.83999999999999986</v>
      </c>
      <c r="U411" s="39">
        <f t="shared" si="178"/>
        <v>0.4164118206027112</v>
      </c>
      <c r="V411" s="39">
        <f t="shared" si="179"/>
        <v>0.32153446892678444</v>
      </c>
      <c r="W411" s="39">
        <f t="shared" si="180"/>
        <v>0.2767276447524028</v>
      </c>
      <c r="X411" s="39"/>
      <c r="Y411" s="39">
        <f t="shared" si="181"/>
        <v>0</v>
      </c>
      <c r="Z411" s="39"/>
      <c r="AA411" s="39"/>
      <c r="AB411" s="39"/>
      <c r="AC411" s="39"/>
      <c r="AD411" s="39"/>
      <c r="AE411" s="39">
        <f t="shared" si="193"/>
        <v>0</v>
      </c>
      <c r="AF411" s="39">
        <f t="shared" si="182"/>
        <v>0.2615974474505296</v>
      </c>
      <c r="AG411" s="39">
        <f t="shared" si="183"/>
        <v>0.57840255254947026</v>
      </c>
      <c r="AH411" s="39">
        <f t="shared" si="167"/>
        <v>0</v>
      </c>
      <c r="AJ411" s="39">
        <f t="shared" si="184"/>
        <v>0.45610999377120898</v>
      </c>
      <c r="AK411" s="39">
        <f t="shared" si="168"/>
        <v>0.18276904796644261</v>
      </c>
      <c r="AL411" s="39">
        <f t="shared" si="169"/>
        <v>0.26056581102408599</v>
      </c>
      <c r="AM411" s="39"/>
      <c r="AS411" s="39"/>
      <c r="AT411" s="39">
        <f t="shared" si="185"/>
        <v>0.10649381537873755</v>
      </c>
      <c r="AU411" s="39">
        <f t="shared" si="186"/>
        <v>0.34166541779712489</v>
      </c>
      <c r="AW411" s="38">
        <f t="shared" si="187"/>
        <v>2342.1626576327767</v>
      </c>
      <c r="AX411" s="38">
        <f t="shared" si="191"/>
        <v>1353.7321886075031</v>
      </c>
      <c r="AY411" s="38">
        <f t="shared" si="192"/>
        <v>1442.2890609481756</v>
      </c>
      <c r="AZ411" s="38">
        <f t="shared" si="170"/>
        <v>0</v>
      </c>
      <c r="BA411" s="38">
        <f t="shared" si="171"/>
        <v>0</v>
      </c>
      <c r="BB411" s="38">
        <f t="shared" si="172"/>
        <v>0</v>
      </c>
      <c r="BC411" s="38">
        <f t="shared" si="173"/>
        <v>0</v>
      </c>
      <c r="BD411" s="38">
        <f t="shared" si="174"/>
        <v>0</v>
      </c>
      <c r="BE411" s="38">
        <f t="shared" si="175"/>
        <v>0</v>
      </c>
      <c r="BF411" s="38">
        <f t="shared" si="176"/>
        <v>0</v>
      </c>
      <c r="BG411" s="38">
        <f t="shared" si="188"/>
        <v>988.08946228837158</v>
      </c>
      <c r="BH411" s="38">
        <f t="shared" si="189"/>
        <v>2469.7936568795863</v>
      </c>
      <c r="BI411" s="61">
        <f t="shared" si="177"/>
        <v>8596.0670263564134</v>
      </c>
    </row>
    <row r="412" spans="1:61" x14ac:dyDescent="0.3">
      <c r="A412" s="84" t="s">
        <v>679</v>
      </c>
      <c r="B412" s="84" t="s">
        <v>445</v>
      </c>
      <c r="C412" s="84" t="s">
        <v>445</v>
      </c>
      <c r="D412" s="63">
        <f>VLOOKUP(B412,Площадь!$D$2:$E$795,2,0)</f>
        <v>32</v>
      </c>
      <c r="E412" s="72"/>
      <c r="F412" s="87">
        <v>31</v>
      </c>
      <c r="G412" s="87">
        <v>29</v>
      </c>
      <c r="H412" s="87">
        <v>31</v>
      </c>
      <c r="I412" s="87"/>
      <c r="J412" s="88"/>
      <c r="K412" s="88"/>
      <c r="L412" s="88"/>
      <c r="M412" s="88"/>
      <c r="N412" s="88"/>
      <c r="O412" s="88"/>
      <c r="P412" s="88">
        <v>15</v>
      </c>
      <c r="Q412" s="88">
        <v>31</v>
      </c>
      <c r="R412">
        <f t="shared" si="165"/>
        <v>137</v>
      </c>
      <c r="S412" s="162">
        <f>VLOOKUP(C412,'Общие показания'!A:I,9,0)</f>
        <v>1.33</v>
      </c>
      <c r="T412" s="73">
        <f>VLOOKUP(B412,'Общие показания'!$A$2:$S$795,19,0)</f>
        <v>0.52099999999999902</v>
      </c>
      <c r="U412" s="39">
        <f t="shared" si="178"/>
        <v>0.54581841780882934</v>
      </c>
      <c r="V412" s="39">
        <f t="shared" si="179"/>
        <v>0.42145641986484245</v>
      </c>
      <c r="W412" s="39">
        <f t="shared" si="180"/>
        <v>0.36272516232632829</v>
      </c>
      <c r="X412" s="39"/>
      <c r="Y412" s="39">
        <f t="shared" si="181"/>
        <v>0</v>
      </c>
      <c r="Z412" s="39"/>
      <c r="AA412" s="39"/>
      <c r="AB412" s="39"/>
      <c r="AC412" s="39"/>
      <c r="AD412" s="39"/>
      <c r="AE412" s="39">
        <f t="shared" si="193"/>
        <v>0</v>
      </c>
      <c r="AF412" s="39">
        <f t="shared" si="182"/>
        <v>0.16225270252586393</v>
      </c>
      <c r="AG412" s="39">
        <f t="shared" si="183"/>
        <v>0.35874729747413514</v>
      </c>
      <c r="AH412" s="39">
        <f t="shared" si="167"/>
        <v>0</v>
      </c>
      <c r="AJ412" s="39">
        <f t="shared" si="184"/>
        <v>0.46042649213497439</v>
      </c>
      <c r="AK412" s="39">
        <f t="shared" si="168"/>
        <v>0.18449872349924806</v>
      </c>
      <c r="AL412" s="39">
        <f t="shared" si="169"/>
        <v>0.26303173352589121</v>
      </c>
      <c r="AM412" s="39"/>
      <c r="AS412" s="39"/>
      <c r="AT412" s="39">
        <f t="shared" si="185"/>
        <v>0.10750164328453002</v>
      </c>
      <c r="AU412" s="39">
        <f t="shared" si="186"/>
        <v>0.34489884446397467</v>
      </c>
      <c r="AW412" s="38">
        <f t="shared" si="187"/>
        <v>2701.1235864567493</v>
      </c>
      <c r="AX412" s="38">
        <f t="shared" si="191"/>
        <v>1626.60174864083</v>
      </c>
      <c r="AY412" s="38">
        <f t="shared" si="192"/>
        <v>1679.7567809498639</v>
      </c>
      <c r="AZ412" s="38">
        <f t="shared" si="170"/>
        <v>0</v>
      </c>
      <c r="BA412" s="38">
        <f t="shared" si="171"/>
        <v>0</v>
      </c>
      <c r="BB412" s="38">
        <f t="shared" si="172"/>
        <v>0</v>
      </c>
      <c r="BC412" s="38">
        <f t="shared" si="173"/>
        <v>0</v>
      </c>
      <c r="BD412" s="38">
        <f t="shared" si="174"/>
        <v>0</v>
      </c>
      <c r="BE412" s="38">
        <f t="shared" si="175"/>
        <v>0</v>
      </c>
      <c r="BF412" s="38">
        <f t="shared" si="176"/>
        <v>0</v>
      </c>
      <c r="BG412" s="38">
        <f t="shared" si="188"/>
        <v>724.11777571958908</v>
      </c>
      <c r="BH412" s="38">
        <f t="shared" si="189"/>
        <v>1888.8395575729846</v>
      </c>
      <c r="BI412" s="61">
        <f t="shared" si="177"/>
        <v>8620.4394493400177</v>
      </c>
    </row>
    <row r="413" spans="1:61" x14ac:dyDescent="0.3">
      <c r="A413" s="84" t="s">
        <v>1137</v>
      </c>
      <c r="B413" s="84" t="s">
        <v>422</v>
      </c>
      <c r="C413" s="84" t="s">
        <v>422</v>
      </c>
      <c r="D413" s="63">
        <f>VLOOKUP(B413,Площадь!$D$2:$E$795,2,0)</f>
        <v>39.1</v>
      </c>
      <c r="E413" s="72"/>
      <c r="F413" s="87">
        <v>31</v>
      </c>
      <c r="G413" s="87">
        <v>29</v>
      </c>
      <c r="H413" s="87">
        <v>31</v>
      </c>
      <c r="I413" s="87"/>
      <c r="J413" s="88"/>
      <c r="K413" s="88"/>
      <c r="L413" s="88"/>
      <c r="M413" s="88"/>
      <c r="N413" s="88"/>
      <c r="O413" s="88"/>
      <c r="P413" s="88">
        <v>15</v>
      </c>
      <c r="Q413" s="88">
        <v>31</v>
      </c>
      <c r="R413">
        <f t="shared" si="165"/>
        <v>137</v>
      </c>
      <c r="S413" s="162">
        <f>VLOOKUP(C413,'Общие показания'!A:I,9,0)</f>
        <v>1.2515378810858748</v>
      </c>
      <c r="T413" s="73">
        <f>VLOOKUP(B413,'Общие показания'!$A$2:$S$795,19,0)</f>
        <v>0.24100000000000144</v>
      </c>
      <c r="U413" s="39">
        <f t="shared" si="178"/>
        <v>0.5136183654752684</v>
      </c>
      <c r="V413" s="39">
        <f t="shared" si="179"/>
        <v>0.39659298848698021</v>
      </c>
      <c r="W413" s="39">
        <f t="shared" si="180"/>
        <v>0.34132652712362621</v>
      </c>
      <c r="X413" s="39"/>
      <c r="Y413" s="39">
        <f t="shared" si="181"/>
        <v>0</v>
      </c>
      <c r="Z413" s="39"/>
      <c r="AA413" s="39"/>
      <c r="AB413" s="39"/>
      <c r="AC413" s="39"/>
      <c r="AD413" s="39"/>
      <c r="AE413" s="39">
        <f t="shared" si="193"/>
        <v>0</v>
      </c>
      <c r="AF413" s="39">
        <f t="shared" si="182"/>
        <v>7.5053553375688128E-2</v>
      </c>
      <c r="AG413" s="39">
        <f t="shared" si="183"/>
        <v>0.16594644662431332</v>
      </c>
      <c r="AH413" s="39">
        <f t="shared" si="167"/>
        <v>0</v>
      </c>
      <c r="AJ413" s="39">
        <f t="shared" si="184"/>
        <v>0.5625836200774218</v>
      </c>
      <c r="AK413" s="39">
        <f t="shared" si="168"/>
        <v>0.22543437777564374</v>
      </c>
      <c r="AL413" s="39">
        <f t="shared" si="169"/>
        <v>0.32139189940194834</v>
      </c>
      <c r="AM413" s="39"/>
      <c r="AS413" s="39"/>
      <c r="AT413" s="39">
        <f t="shared" si="185"/>
        <v>0.13135357038828513</v>
      </c>
      <c r="AU413" s="39">
        <f t="shared" si="186"/>
        <v>0.42142327557941905</v>
      </c>
      <c r="AW413" s="38">
        <f t="shared" si="187"/>
        <v>2888.91356193822</v>
      </c>
      <c r="AX413" s="38">
        <f t="shared" si="191"/>
        <v>1669.7453809007372</v>
      </c>
      <c r="AY413" s="38">
        <f t="shared" si="192"/>
        <v>1778.9748354281915</v>
      </c>
      <c r="AZ413" s="38">
        <f t="shared" si="170"/>
        <v>0</v>
      </c>
      <c r="BA413" s="38">
        <f t="shared" si="171"/>
        <v>0</v>
      </c>
      <c r="BB413" s="38">
        <f t="shared" si="172"/>
        <v>0</v>
      </c>
      <c r="BC413" s="38">
        <f t="shared" si="173"/>
        <v>0</v>
      </c>
      <c r="BD413" s="38">
        <f t="shared" si="174"/>
        <v>0</v>
      </c>
      <c r="BE413" s="38">
        <f t="shared" si="175"/>
        <v>0</v>
      </c>
      <c r="BF413" s="38">
        <f t="shared" si="176"/>
        <v>0</v>
      </c>
      <c r="BG413" s="38">
        <f t="shared" si="188"/>
        <v>554.07102674705925</v>
      </c>
      <c r="BH413" s="38">
        <f t="shared" si="189"/>
        <v>1576.7117874948112</v>
      </c>
      <c r="BI413" s="61">
        <f t="shared" si="177"/>
        <v>8468.4165925090201</v>
      </c>
    </row>
    <row r="414" spans="1:61" x14ac:dyDescent="0.3">
      <c r="A414" s="84" t="s">
        <v>644</v>
      </c>
      <c r="B414" s="84" t="s">
        <v>450</v>
      </c>
      <c r="C414" s="84" t="s">
        <v>450</v>
      </c>
      <c r="D414" s="63">
        <f>VLOOKUP(B414,Площадь!$D$2:$E$795,2,0)</f>
        <v>61.7</v>
      </c>
      <c r="E414" s="72"/>
      <c r="F414" s="87">
        <v>31</v>
      </c>
      <c r="G414" s="87">
        <v>29</v>
      </c>
      <c r="H414" s="87">
        <v>31</v>
      </c>
      <c r="I414" s="87"/>
      <c r="J414" s="88"/>
      <c r="K414" s="88"/>
      <c r="L414" s="88"/>
      <c r="M414" s="88"/>
      <c r="N414" s="88"/>
      <c r="O414" s="88"/>
      <c r="P414" s="88">
        <v>15</v>
      </c>
      <c r="Q414" s="88">
        <v>31</v>
      </c>
      <c r="R414">
        <f t="shared" si="165"/>
        <v>137</v>
      </c>
      <c r="S414" s="162">
        <f>VLOOKUP(C414,'Общие показания'!A:I,9,0)</f>
        <v>1.9749331780818022</v>
      </c>
      <c r="T414" s="73">
        <f>VLOOKUP(B414,'Общие показания'!$A$2:$S$795,19,0)</f>
        <v>1.5199999999999996</v>
      </c>
      <c r="U414" s="39">
        <f t="shared" si="178"/>
        <v>0.81049240792388888</v>
      </c>
      <c r="V414" s="39">
        <f t="shared" si="179"/>
        <v>0.6258257644410915</v>
      </c>
      <c r="W414" s="39">
        <f t="shared" si="180"/>
        <v>0.53861500571682186</v>
      </c>
      <c r="X414" s="39"/>
      <c r="Y414" s="39">
        <f t="shared" si="181"/>
        <v>0</v>
      </c>
      <c r="Z414" s="39"/>
      <c r="AA414" s="39"/>
      <c r="AB414" s="39"/>
      <c r="AC414" s="39"/>
      <c r="AD414" s="39"/>
      <c r="AE414" s="39">
        <f t="shared" si="193"/>
        <v>0</v>
      </c>
      <c r="AF414" s="39">
        <f t="shared" si="182"/>
        <v>0.47336680967238692</v>
      </c>
      <c r="AG414" s="39">
        <f t="shared" si="183"/>
        <v>1.0466331903276127</v>
      </c>
      <c r="AH414" s="39">
        <f t="shared" si="167"/>
        <v>0</v>
      </c>
      <c r="AJ414" s="39">
        <f t="shared" si="184"/>
        <v>0.88775983014774751</v>
      </c>
      <c r="AK414" s="39">
        <f t="shared" si="168"/>
        <v>0.35573660124698769</v>
      </c>
      <c r="AL414" s="39">
        <f t="shared" si="169"/>
        <v>0.50715806120460905</v>
      </c>
      <c r="AM414" s="39"/>
      <c r="AS414" s="39"/>
      <c r="AT414" s="39">
        <f t="shared" si="185"/>
        <v>0.20727660595798444</v>
      </c>
      <c r="AU414" s="39">
        <f t="shared" si="186"/>
        <v>0.66500808448210125</v>
      </c>
      <c r="AW414" s="38">
        <f t="shared" si="187"/>
        <v>4558.7203777899776</v>
      </c>
      <c r="AX414" s="38">
        <f t="shared" si="191"/>
        <v>2634.8667519584524</v>
      </c>
      <c r="AY414" s="38">
        <f t="shared" si="192"/>
        <v>2807.2313899212122</v>
      </c>
      <c r="AZ414" s="38">
        <f t="shared" si="170"/>
        <v>0</v>
      </c>
      <c r="BA414" s="38">
        <f t="shared" si="171"/>
        <v>0</v>
      </c>
      <c r="BB414" s="38">
        <f t="shared" si="172"/>
        <v>0</v>
      </c>
      <c r="BC414" s="38">
        <f t="shared" si="173"/>
        <v>0</v>
      </c>
      <c r="BD414" s="38">
        <f t="shared" si="174"/>
        <v>0</v>
      </c>
      <c r="BE414" s="38">
        <f t="shared" si="175"/>
        <v>0</v>
      </c>
      <c r="BF414" s="38">
        <f t="shared" si="176"/>
        <v>0</v>
      </c>
      <c r="BG414" s="38">
        <f t="shared" si="188"/>
        <v>1827.0919591815436</v>
      </c>
      <c r="BH414" s="38">
        <f t="shared" si="189"/>
        <v>4594.661372448204</v>
      </c>
      <c r="BI414" s="61">
        <f t="shared" si="177"/>
        <v>16422.571851299392</v>
      </c>
    </row>
    <row r="415" spans="1:61" x14ac:dyDescent="0.3">
      <c r="A415" s="84" t="s">
        <v>923</v>
      </c>
      <c r="B415" s="84" t="s">
        <v>924</v>
      </c>
      <c r="C415" s="84" t="s">
        <v>924</v>
      </c>
      <c r="D415" s="63">
        <f>VLOOKUP(B415,Площадь!$D$2:$E$795,2,0)</f>
        <v>39.1</v>
      </c>
      <c r="E415" s="72"/>
      <c r="F415" s="87">
        <v>31</v>
      </c>
      <c r="G415" s="87">
        <v>29</v>
      </c>
      <c r="H415" s="87">
        <v>31</v>
      </c>
      <c r="I415" s="87"/>
      <c r="J415" s="88"/>
      <c r="K415" s="88"/>
      <c r="L415" s="88"/>
      <c r="M415" s="88"/>
      <c r="N415" s="88"/>
      <c r="O415" s="88"/>
      <c r="P415" s="88">
        <v>15</v>
      </c>
      <c r="Q415" s="88">
        <v>31</v>
      </c>
      <c r="R415">
        <f t="shared" si="165"/>
        <v>137</v>
      </c>
      <c r="S415" s="162">
        <f>VLOOKUP(C415,'Общие показания'!A:I,9,0)</f>
        <v>0.30000000000000027</v>
      </c>
      <c r="T415" s="73">
        <f>VLOOKUP(B415,'Общие показания'!$A$2:$S$795,19,0)</f>
        <v>0</v>
      </c>
      <c r="U415" s="39">
        <f t="shared" si="178"/>
        <v>0.12311693634785635</v>
      </c>
      <c r="V415" s="39">
        <f t="shared" si="179"/>
        <v>9.5065357864250258E-2</v>
      </c>
      <c r="W415" s="39">
        <f t="shared" si="180"/>
        <v>8.1817705787893658E-2</v>
      </c>
      <c r="X415" s="39"/>
      <c r="Y415" s="39">
        <f t="shared" si="181"/>
        <v>0</v>
      </c>
      <c r="Z415" s="39"/>
      <c r="AA415" s="39"/>
      <c r="AB415" s="39"/>
      <c r="AC415" s="39"/>
      <c r="AD415" s="39"/>
      <c r="AE415" s="39">
        <f t="shared" si="193"/>
        <v>0</v>
      </c>
      <c r="AF415" s="39">
        <f t="shared" si="182"/>
        <v>0</v>
      </c>
      <c r="AG415" s="39">
        <f t="shared" si="183"/>
        <v>0</v>
      </c>
      <c r="AH415" s="39">
        <f t="shared" si="167"/>
        <v>0</v>
      </c>
      <c r="AJ415" s="39">
        <f t="shared" si="184"/>
        <v>0.5625836200774218</v>
      </c>
      <c r="AK415" s="39">
        <f t="shared" si="168"/>
        <v>0.22543437777564374</v>
      </c>
      <c r="AL415" s="39">
        <f t="shared" si="169"/>
        <v>0.32139189940194834</v>
      </c>
      <c r="AM415" s="39"/>
      <c r="AS415" s="39"/>
      <c r="AT415" s="39">
        <f t="shared" si="185"/>
        <v>0.13135357038828513</v>
      </c>
      <c r="AU415" s="39">
        <f t="shared" si="186"/>
        <v>0.42142327557941905</v>
      </c>
      <c r="AW415" s="38">
        <f t="shared" si="187"/>
        <v>1840.6671456457598</v>
      </c>
      <c r="AX415" s="38">
        <f t="shared" si="191"/>
        <v>860.33667036230588</v>
      </c>
      <c r="AY415" s="38">
        <f t="shared" si="192"/>
        <v>1082.3597357874044</v>
      </c>
      <c r="AZ415" s="38">
        <f t="shared" si="170"/>
        <v>0</v>
      </c>
      <c r="BA415" s="38">
        <f t="shared" si="171"/>
        <v>0</v>
      </c>
      <c r="BB415" s="38">
        <f t="shared" si="172"/>
        <v>0</v>
      </c>
      <c r="BC415" s="38">
        <f t="shared" si="173"/>
        <v>0</v>
      </c>
      <c r="BD415" s="38">
        <f t="shared" si="174"/>
        <v>0</v>
      </c>
      <c r="BE415" s="38">
        <f t="shared" si="175"/>
        <v>0</v>
      </c>
      <c r="BF415" s="38">
        <f t="shared" si="176"/>
        <v>0</v>
      </c>
      <c r="BG415" s="38">
        <f t="shared" si="188"/>
        <v>352.60027020749709</v>
      </c>
      <c r="BH415" s="38">
        <f t="shared" si="189"/>
        <v>1131.2517840343694</v>
      </c>
      <c r="BI415" s="61">
        <f t="shared" si="177"/>
        <v>5267.2156060373363</v>
      </c>
    </row>
    <row r="416" spans="1:61" x14ac:dyDescent="0.3">
      <c r="A416" s="84" t="s">
        <v>2168</v>
      </c>
      <c r="B416" s="84" t="s">
        <v>419</v>
      </c>
      <c r="C416" s="84" t="s">
        <v>419</v>
      </c>
      <c r="D416" s="63">
        <f>VLOOKUP(B416,Площадь!$D$2:$E$795,2,0)</f>
        <v>32.5</v>
      </c>
      <c r="E416" s="72"/>
      <c r="F416" s="87">
        <v>31</v>
      </c>
      <c r="G416" s="87">
        <v>29</v>
      </c>
      <c r="H416" s="87">
        <v>31</v>
      </c>
      <c r="I416" s="87"/>
      <c r="J416" s="88"/>
      <c r="K416" s="88"/>
      <c r="L416" s="88"/>
      <c r="M416" s="88"/>
      <c r="N416" s="88"/>
      <c r="O416" s="88"/>
      <c r="P416" s="88">
        <v>15</v>
      </c>
      <c r="Q416" s="88">
        <v>31</v>
      </c>
      <c r="R416">
        <f t="shared" si="165"/>
        <v>137</v>
      </c>
      <c r="S416" s="162">
        <f>VLOOKUP(C416,'Общие показания'!A:I,9,0)</f>
        <v>1.0402808474498959</v>
      </c>
      <c r="T416" s="73">
        <f>VLOOKUP(B416,'Общие показания'!$A$2:$S$795,19,0)</f>
        <v>0.57499999999999929</v>
      </c>
      <c r="U416" s="39">
        <f t="shared" si="178"/>
        <v>0.42692063626460924</v>
      </c>
      <c r="V416" s="39">
        <f t="shared" si="179"/>
        <v>0.32964890347383263</v>
      </c>
      <c r="W416" s="39">
        <f t="shared" si="180"/>
        <v>0.28371130771145397</v>
      </c>
      <c r="X416" s="39"/>
      <c r="Y416" s="39">
        <f t="shared" si="181"/>
        <v>0</v>
      </c>
      <c r="Z416" s="39"/>
      <c r="AA416" s="39"/>
      <c r="AB416" s="39"/>
      <c r="AC416" s="39"/>
      <c r="AD416" s="39"/>
      <c r="AE416" s="39">
        <f t="shared" si="193"/>
        <v>0</v>
      </c>
      <c r="AF416" s="39">
        <f t="shared" si="182"/>
        <v>0.17906968129054091</v>
      </c>
      <c r="AG416" s="39">
        <f t="shared" si="183"/>
        <v>0.39593031870945838</v>
      </c>
      <c r="AH416" s="39">
        <f t="shared" si="167"/>
        <v>0</v>
      </c>
      <c r="AJ416" s="39">
        <f t="shared" si="184"/>
        <v>0.46762065607458336</v>
      </c>
      <c r="AK416" s="39">
        <f t="shared" si="168"/>
        <v>0.18738151605392381</v>
      </c>
      <c r="AL416" s="39">
        <f t="shared" si="169"/>
        <v>0.26714160436223328</v>
      </c>
      <c r="AM416" s="39"/>
      <c r="AS416" s="39"/>
      <c r="AT416" s="39">
        <f t="shared" si="185"/>
        <v>0.1091813564608508</v>
      </c>
      <c r="AU416" s="39">
        <f t="shared" si="186"/>
        <v>0.35028788890872425</v>
      </c>
      <c r="AW416" s="38">
        <f t="shared" si="187"/>
        <v>2401.2708635036352</v>
      </c>
      <c r="AX416" s="38">
        <f t="shared" si="191"/>
        <v>1387.8957769635283</v>
      </c>
      <c r="AY416" s="38">
        <f t="shared" si="192"/>
        <v>1478.6875230541232</v>
      </c>
      <c r="AZ416" s="38">
        <f t="shared" si="170"/>
        <v>0</v>
      </c>
      <c r="BA416" s="38">
        <f t="shared" si="171"/>
        <v>0</v>
      </c>
      <c r="BB416" s="38">
        <f t="shared" si="172"/>
        <v>0</v>
      </c>
      <c r="BC416" s="38">
        <f t="shared" si="173"/>
        <v>0</v>
      </c>
      <c r="BD416" s="38">
        <f t="shared" si="174"/>
        <v>0</v>
      </c>
      <c r="BE416" s="38">
        <f t="shared" si="175"/>
        <v>0</v>
      </c>
      <c r="BF416" s="38">
        <f t="shared" si="176"/>
        <v>0</v>
      </c>
      <c r="BG416" s="38">
        <f t="shared" si="188"/>
        <v>773.76955569832592</v>
      </c>
      <c r="BH416" s="38">
        <f t="shared" si="189"/>
        <v>2003.1183078019451</v>
      </c>
      <c r="BI416" s="61">
        <f t="shared" si="177"/>
        <v>8044.7420270215571</v>
      </c>
    </row>
    <row r="417" spans="1:61" x14ac:dyDescent="0.3">
      <c r="A417" s="84" t="s">
        <v>1357</v>
      </c>
      <c r="B417" s="84" t="s">
        <v>1358</v>
      </c>
      <c r="C417" s="84" t="s">
        <v>1358</v>
      </c>
      <c r="D417" s="63">
        <f>VLOOKUP(B417,Площадь!$D$2:$E$795,2,0)</f>
        <v>34.4</v>
      </c>
      <c r="E417" s="72"/>
      <c r="F417" s="87">
        <v>31</v>
      </c>
      <c r="G417" s="87">
        <v>29</v>
      </c>
      <c r="H417" s="87">
        <v>31</v>
      </c>
      <c r="I417" s="87"/>
      <c r="J417" s="88"/>
      <c r="K417" s="88"/>
      <c r="L417" s="88"/>
      <c r="M417" s="88"/>
      <c r="N417" s="88"/>
      <c r="O417" s="88"/>
      <c r="P417" s="88">
        <v>15</v>
      </c>
      <c r="Q417" s="88">
        <v>31</v>
      </c>
      <c r="R417">
        <f t="shared" si="165"/>
        <v>137</v>
      </c>
      <c r="S417" s="162">
        <f>VLOOKUP(C417,'Общие показания'!A:I,9,0)</f>
        <v>1.1010972662238896</v>
      </c>
      <c r="T417" s="73">
        <f>VLOOKUP(B417,'Общие показания'!$A$2:$S$795,19,0)</f>
        <v>0.89300000000000068</v>
      </c>
      <c r="U417" s="39">
        <f t="shared" si="178"/>
        <v>0.4518790734616171</v>
      </c>
      <c r="V417" s="39">
        <f t="shared" si="179"/>
        <v>0.34892068552307204</v>
      </c>
      <c r="W417" s="39">
        <f t="shared" si="180"/>
        <v>0.30029750723920046</v>
      </c>
      <c r="X417" s="39"/>
      <c r="Y417" s="39">
        <f t="shared" si="181"/>
        <v>0</v>
      </c>
      <c r="Z417" s="39"/>
      <c r="AA417" s="39"/>
      <c r="AB417" s="39"/>
      <c r="AC417" s="39"/>
      <c r="AD417" s="39"/>
      <c r="AE417" s="39">
        <f t="shared" si="193"/>
        <v>0</v>
      </c>
      <c r="AF417" s="39">
        <f t="shared" si="182"/>
        <v>0.27810300068252758</v>
      </c>
      <c r="AG417" s="39">
        <f t="shared" si="183"/>
        <v>0.6148969993174731</v>
      </c>
      <c r="AH417" s="39">
        <f t="shared" si="167"/>
        <v>0</v>
      </c>
      <c r="AJ417" s="39">
        <f t="shared" si="184"/>
        <v>0.49495847904509749</v>
      </c>
      <c r="AK417" s="39">
        <f t="shared" si="168"/>
        <v>0.19833612776169166</v>
      </c>
      <c r="AL417" s="39">
        <f t="shared" si="169"/>
        <v>0.28275911354033306</v>
      </c>
      <c r="AM417" s="39"/>
      <c r="AS417" s="39"/>
      <c r="AT417" s="39">
        <f t="shared" si="185"/>
        <v>0.11556426653086976</v>
      </c>
      <c r="AU417" s="39">
        <f t="shared" si="186"/>
        <v>0.37076625779877276</v>
      </c>
      <c r="AW417" s="38">
        <f t="shared" si="187"/>
        <v>2541.6528524469245</v>
      </c>
      <c r="AX417" s="38">
        <f t="shared" si="191"/>
        <v>1469.0342993090885</v>
      </c>
      <c r="AY417" s="38">
        <f t="shared" si="192"/>
        <v>1565.1338705557489</v>
      </c>
      <c r="AZ417" s="38">
        <f t="shared" si="170"/>
        <v>0</v>
      </c>
      <c r="BA417" s="38">
        <f t="shared" si="171"/>
        <v>0</v>
      </c>
      <c r="BB417" s="38">
        <f t="shared" si="172"/>
        <v>0</v>
      </c>
      <c r="BC417" s="38">
        <f t="shared" si="173"/>
        <v>0</v>
      </c>
      <c r="BD417" s="38">
        <f t="shared" si="174"/>
        <v>0</v>
      </c>
      <c r="BE417" s="38">
        <f t="shared" si="175"/>
        <v>0</v>
      </c>
      <c r="BF417" s="38">
        <f t="shared" si="176"/>
        <v>0</v>
      </c>
      <c r="BG417" s="38">
        <f t="shared" si="188"/>
        <v>1056.7446654169553</v>
      </c>
      <c r="BH417" s="38">
        <f t="shared" si="189"/>
        <v>2645.8750208725655</v>
      </c>
      <c r="BI417" s="61">
        <f t="shared" si="177"/>
        <v>9278.4407086012834</v>
      </c>
    </row>
    <row r="418" spans="1:61" x14ac:dyDescent="0.3">
      <c r="A418" s="84" t="s">
        <v>912</v>
      </c>
      <c r="B418" s="84" t="s">
        <v>913</v>
      </c>
      <c r="C418" s="84" t="s">
        <v>913</v>
      </c>
      <c r="D418" s="63">
        <f>VLOOKUP(B418,Площадь!$D$2:$E$795,2,0)</f>
        <v>30.7</v>
      </c>
      <c r="E418" s="72"/>
      <c r="F418" s="87">
        <v>31</v>
      </c>
      <c r="G418" s="87">
        <v>29</v>
      </c>
      <c r="H418" s="87">
        <v>31</v>
      </c>
      <c r="I418" s="87"/>
      <c r="J418" s="88"/>
      <c r="K418" s="88"/>
      <c r="L418" s="88"/>
      <c r="M418" s="88"/>
      <c r="N418" s="88"/>
      <c r="O418" s="88"/>
      <c r="P418" s="88">
        <v>15</v>
      </c>
      <c r="Q418" s="88">
        <v>31</v>
      </c>
      <c r="R418">
        <f t="shared" si="165"/>
        <v>137</v>
      </c>
      <c r="S418" s="162">
        <f>VLOOKUP(C418,'Общие показания'!A:I,9,0)</f>
        <v>1.1499999999999999</v>
      </c>
      <c r="T418" s="73">
        <f>VLOOKUP(B418,'Общие показания'!$A$2:$S$795,19,0)</f>
        <v>0.21399999999999997</v>
      </c>
      <c r="U418" s="39">
        <f t="shared" si="178"/>
        <v>0.47194825600011553</v>
      </c>
      <c r="V418" s="39">
        <f t="shared" si="179"/>
        <v>0.36441720514629228</v>
      </c>
      <c r="W418" s="39">
        <f t="shared" si="180"/>
        <v>0.31363453885359205</v>
      </c>
      <c r="X418" s="39"/>
      <c r="Y418" s="39">
        <f t="shared" si="181"/>
        <v>0</v>
      </c>
      <c r="Z418" s="39"/>
      <c r="AA418" s="39"/>
      <c r="AB418" s="39"/>
      <c r="AC418" s="39"/>
      <c r="AD418" s="39"/>
      <c r="AE418" s="39">
        <f t="shared" si="193"/>
        <v>0</v>
      </c>
      <c r="AF418" s="39">
        <f t="shared" si="182"/>
        <v>6.6645063993349213E-2</v>
      </c>
      <c r="AG418" s="39">
        <f t="shared" si="183"/>
        <v>0.14735493600665076</v>
      </c>
      <c r="AH418" s="39">
        <f t="shared" si="167"/>
        <v>0</v>
      </c>
      <c r="AJ418" s="39">
        <f t="shared" si="184"/>
        <v>0.44172166589199102</v>
      </c>
      <c r="AK418" s="39">
        <f t="shared" si="168"/>
        <v>0.17700346285709109</v>
      </c>
      <c r="AL418" s="39">
        <f t="shared" si="169"/>
        <v>0.25234606935140186</v>
      </c>
      <c r="AM418" s="39"/>
      <c r="AS418" s="39"/>
      <c r="AT418" s="39">
        <f t="shared" si="185"/>
        <v>0.10313438902609598</v>
      </c>
      <c r="AU418" s="39">
        <f t="shared" si="186"/>
        <v>0.33088732890762568</v>
      </c>
      <c r="AW418" s="38">
        <f t="shared" si="187"/>
        <v>2452.6189915302953</v>
      </c>
      <c r="AX418" s="38">
        <f t="shared" si="191"/>
        <v>1453.3679843615623</v>
      </c>
      <c r="AY418" s="38">
        <f t="shared" si="192"/>
        <v>1519.2957054411575</v>
      </c>
      <c r="AZ418" s="38">
        <f t="shared" si="170"/>
        <v>0</v>
      </c>
      <c r="BA418" s="38">
        <f t="shared" si="171"/>
        <v>0</v>
      </c>
      <c r="BB418" s="38">
        <f t="shared" si="172"/>
        <v>0</v>
      </c>
      <c r="BC418" s="38">
        <f t="shared" si="173"/>
        <v>0</v>
      </c>
      <c r="BD418" s="38">
        <f t="shared" si="174"/>
        <v>0</v>
      </c>
      <c r="BE418" s="38">
        <f t="shared" si="175"/>
        <v>0</v>
      </c>
      <c r="BF418" s="38">
        <f t="shared" si="176"/>
        <v>0</v>
      </c>
      <c r="BG418" s="38">
        <f t="shared" si="188"/>
        <v>455.74917250727793</v>
      </c>
      <c r="BH418" s="38">
        <f t="shared" si="189"/>
        <v>1283.7744062452873</v>
      </c>
      <c r="BI418" s="61">
        <f t="shared" si="177"/>
        <v>7164.8062600855801</v>
      </c>
    </row>
    <row r="419" spans="1:61" x14ac:dyDescent="0.3">
      <c r="A419" s="84" t="s">
        <v>1055</v>
      </c>
      <c r="B419" s="84" t="s">
        <v>1056</v>
      </c>
      <c r="C419" s="84" t="s">
        <v>1056</v>
      </c>
      <c r="D419" s="63">
        <f>VLOOKUP(B419,Площадь!$D$2:$E$795,2,0)</f>
        <v>33.6</v>
      </c>
      <c r="E419" s="72"/>
      <c r="F419" s="87">
        <v>31</v>
      </c>
      <c r="G419" s="87">
        <v>29</v>
      </c>
      <c r="H419" s="87">
        <v>31</v>
      </c>
      <c r="I419" s="87"/>
      <c r="J419" s="88"/>
      <c r="K419" s="88"/>
      <c r="L419" s="88"/>
      <c r="M419" s="88"/>
      <c r="N419" s="88"/>
      <c r="O419" s="88"/>
      <c r="P419" s="88">
        <v>15</v>
      </c>
      <c r="Q419" s="88">
        <v>31</v>
      </c>
      <c r="R419">
        <f t="shared" si="165"/>
        <v>137</v>
      </c>
      <c r="S419" s="162">
        <f>VLOOKUP(C419,'Общие показания'!A:I,9,0)</f>
        <v>1.0754903530558924</v>
      </c>
      <c r="T419" s="73">
        <f>VLOOKUP(B419,'Общие показания'!$A$2:$S$795,19,0)</f>
        <v>0.47289832718851532</v>
      </c>
      <c r="U419" s="39">
        <f t="shared" si="178"/>
        <v>0.44137025779971911</v>
      </c>
      <c r="V419" s="39">
        <f t="shared" si="179"/>
        <v>0.34080625097602391</v>
      </c>
      <c r="W419" s="39">
        <f t="shared" si="180"/>
        <v>0.29331384428014934</v>
      </c>
      <c r="X419" s="39"/>
      <c r="Y419" s="39">
        <f t="shared" si="181"/>
        <v>0</v>
      </c>
      <c r="Z419" s="39"/>
      <c r="AA419" s="39"/>
      <c r="AB419" s="39"/>
      <c r="AC419" s="39"/>
      <c r="AD419" s="39"/>
      <c r="AE419" s="39">
        <f t="shared" si="193"/>
        <v>0</v>
      </c>
      <c r="AF419" s="39">
        <f t="shared" si="182"/>
        <v>0.14727261344778692</v>
      </c>
      <c r="AG419" s="39">
        <f t="shared" si="183"/>
        <v>0.32562571374072841</v>
      </c>
      <c r="AH419" s="39">
        <f t="shared" si="167"/>
        <v>0</v>
      </c>
      <c r="AJ419" s="39">
        <f t="shared" si="184"/>
        <v>0.4834478167417231</v>
      </c>
      <c r="AK419" s="39">
        <f t="shared" si="168"/>
        <v>0.19372365967421049</v>
      </c>
      <c r="AL419" s="39">
        <f t="shared" si="169"/>
        <v>0.27618332020218578</v>
      </c>
      <c r="AM419" s="39"/>
      <c r="AS419" s="39"/>
      <c r="AT419" s="39">
        <f t="shared" si="185"/>
        <v>0.11287672544875653</v>
      </c>
      <c r="AU419" s="39">
        <f t="shared" si="186"/>
        <v>0.3621437866871734</v>
      </c>
      <c r="AW419" s="38">
        <f t="shared" si="187"/>
        <v>2482.544646576066</v>
      </c>
      <c r="AX419" s="38">
        <f t="shared" si="191"/>
        <v>1434.8707109530633</v>
      </c>
      <c r="AY419" s="38">
        <f t="shared" si="192"/>
        <v>1528.7354084498011</v>
      </c>
      <c r="AZ419" s="38">
        <f t="shared" si="170"/>
        <v>0</v>
      </c>
      <c r="BA419" s="38">
        <f t="shared" si="171"/>
        <v>0</v>
      </c>
      <c r="BB419" s="38">
        <f t="shared" si="172"/>
        <v>0</v>
      </c>
      <c r="BC419" s="38">
        <f t="shared" si="173"/>
        <v>0</v>
      </c>
      <c r="BD419" s="38">
        <f t="shared" si="174"/>
        <v>0</v>
      </c>
      <c r="BE419" s="38">
        <f t="shared" si="175"/>
        <v>0</v>
      </c>
      <c r="BF419" s="38">
        <f t="shared" si="176"/>
        <v>0</v>
      </c>
      <c r="BG419" s="38">
        <f t="shared" si="188"/>
        <v>698.33447936032542</v>
      </c>
      <c r="BH419" s="38">
        <f t="shared" si="189"/>
        <v>1846.2209361686428</v>
      </c>
      <c r="BI419" s="61">
        <f t="shared" si="177"/>
        <v>7990.7061815078987</v>
      </c>
    </row>
    <row r="420" spans="1:61" x14ac:dyDescent="0.3">
      <c r="A420" s="84" t="s">
        <v>2054</v>
      </c>
      <c r="B420" s="84" t="s">
        <v>2055</v>
      </c>
      <c r="C420" s="84" t="s">
        <v>2055</v>
      </c>
      <c r="D420" s="63">
        <f>VLOOKUP(B420,Площадь!$D$2:$E$795,2,0)</f>
        <v>34.299999999999997</v>
      </c>
      <c r="E420" s="72"/>
      <c r="F420" s="87">
        <v>31</v>
      </c>
      <c r="G420" s="87">
        <v>29</v>
      </c>
      <c r="H420" s="87">
        <v>31</v>
      </c>
      <c r="I420" s="87"/>
      <c r="J420" s="88"/>
      <c r="K420" s="88"/>
      <c r="L420" s="88"/>
      <c r="M420" s="88"/>
      <c r="N420" s="88"/>
      <c r="O420" s="88"/>
      <c r="P420" s="88">
        <v>15</v>
      </c>
      <c r="Q420" s="88">
        <v>31</v>
      </c>
      <c r="R420">
        <f t="shared" si="165"/>
        <v>137</v>
      </c>
      <c r="S420" s="162">
        <f>VLOOKUP(C420,'Общие показания'!A:I,9,0)</f>
        <v>1.0978964020778901</v>
      </c>
      <c r="T420" s="73">
        <f>VLOOKUP(B420,'Общие показания'!$A$2:$S$795,19,0)</f>
        <v>0.91199999999999903</v>
      </c>
      <c r="U420" s="39">
        <f t="shared" si="178"/>
        <v>0.45056547150387988</v>
      </c>
      <c r="V420" s="39">
        <f t="shared" si="179"/>
        <v>0.34790638120469103</v>
      </c>
      <c r="W420" s="39">
        <f t="shared" si="180"/>
        <v>0.29942454936931912</v>
      </c>
      <c r="X420" s="39"/>
      <c r="Y420" s="39">
        <f t="shared" si="181"/>
        <v>0</v>
      </c>
      <c r="Z420" s="39"/>
      <c r="AA420" s="39"/>
      <c r="AB420" s="39"/>
      <c r="AC420" s="39"/>
      <c r="AD420" s="39"/>
      <c r="AE420" s="39">
        <f t="shared" si="193"/>
        <v>0</v>
      </c>
      <c r="AF420" s="39">
        <f t="shared" si="182"/>
        <v>0.28402008580343191</v>
      </c>
      <c r="AG420" s="39">
        <f t="shared" si="183"/>
        <v>0.62797991419656718</v>
      </c>
      <c r="AH420" s="39">
        <f t="shared" si="167"/>
        <v>0</v>
      </c>
      <c r="AJ420" s="39">
        <f t="shared" si="184"/>
        <v>0.49351964625717559</v>
      </c>
      <c r="AK420" s="39">
        <f t="shared" si="168"/>
        <v>0.1977595692507565</v>
      </c>
      <c r="AL420" s="39">
        <f t="shared" si="169"/>
        <v>0.28193713937306464</v>
      </c>
      <c r="AM420" s="39"/>
      <c r="AS420" s="39"/>
      <c r="AT420" s="39">
        <f t="shared" si="185"/>
        <v>0.1152283238956056</v>
      </c>
      <c r="AU420" s="39">
        <f t="shared" si="186"/>
        <v>0.36968844890982283</v>
      </c>
      <c r="AW420" s="38">
        <f t="shared" si="187"/>
        <v>2534.264326713067</v>
      </c>
      <c r="AX420" s="38">
        <f t="shared" si="191"/>
        <v>1464.7638507645852</v>
      </c>
      <c r="AY420" s="38">
        <f t="shared" si="192"/>
        <v>1560.5840627925054</v>
      </c>
      <c r="AZ420" s="38">
        <f t="shared" si="170"/>
        <v>0</v>
      </c>
      <c r="BA420" s="38">
        <f t="shared" si="171"/>
        <v>0</v>
      </c>
      <c r="BB420" s="38">
        <f t="shared" si="172"/>
        <v>0</v>
      </c>
      <c r="BC420" s="38">
        <f t="shared" si="173"/>
        <v>0</v>
      </c>
      <c r="BD420" s="38">
        <f t="shared" si="174"/>
        <v>0</v>
      </c>
      <c r="BE420" s="38">
        <f t="shared" si="175"/>
        <v>0</v>
      </c>
      <c r="BF420" s="38">
        <f t="shared" si="176"/>
        <v>0</v>
      </c>
      <c r="BG420" s="38">
        <f t="shared" si="188"/>
        <v>1071.7264610597083</v>
      </c>
      <c r="BH420" s="38">
        <f t="shared" si="189"/>
        <v>2678.1010471882691</v>
      </c>
      <c r="BI420" s="61">
        <f t="shared" si="177"/>
        <v>9309.4397485181362</v>
      </c>
    </row>
    <row r="421" spans="1:61" x14ac:dyDescent="0.3">
      <c r="A421" s="84" t="s">
        <v>2435</v>
      </c>
      <c r="B421" s="84" t="s">
        <v>2436</v>
      </c>
      <c r="C421" s="84" t="s">
        <v>2436</v>
      </c>
      <c r="D421" s="63">
        <f>VLOOKUP(B421,Площадь!$D$2:$E$795,2,0)</f>
        <v>40.700000000000003</v>
      </c>
      <c r="E421" s="72"/>
      <c r="F421" s="87">
        <v>31</v>
      </c>
      <c r="G421" s="87">
        <v>29</v>
      </c>
      <c r="H421" s="87">
        <v>31</v>
      </c>
      <c r="I421" s="87"/>
      <c r="J421" s="88"/>
      <c r="K421" s="88"/>
      <c r="L421" s="88"/>
      <c r="M421" s="88"/>
      <c r="N421" s="88"/>
      <c r="O421" s="88"/>
      <c r="P421" s="88">
        <v>15</v>
      </c>
      <c r="Q421" s="88">
        <v>31</v>
      </c>
      <c r="R421">
        <f t="shared" si="165"/>
        <v>137</v>
      </c>
      <c r="S421" s="162">
        <f>VLOOKUP(C421,'Общие показания'!A:I,9,0)</f>
        <v>1.3027517074218697</v>
      </c>
      <c r="T421" s="73">
        <f>VLOOKUP(B421,'Общие показания'!$A$2:$S$795,19,0)</f>
        <v>0.66200000000000081</v>
      </c>
      <c r="U421" s="39">
        <f t="shared" si="178"/>
        <v>0.53463599679906459</v>
      </c>
      <c r="V421" s="39">
        <f t="shared" si="179"/>
        <v>0.41282185758107659</v>
      </c>
      <c r="W421" s="39">
        <f t="shared" si="180"/>
        <v>0.35529385304172856</v>
      </c>
      <c r="X421" s="39"/>
      <c r="Y421" s="39">
        <f t="shared" si="181"/>
        <v>0</v>
      </c>
      <c r="Z421" s="39"/>
      <c r="AA421" s="39"/>
      <c r="AB421" s="39"/>
      <c r="AC421" s="39"/>
      <c r="AD421" s="39"/>
      <c r="AE421" s="39">
        <f t="shared" si="193"/>
        <v>0</v>
      </c>
      <c r="AF421" s="39">
        <f t="shared" si="182"/>
        <v>0.20616370263363196</v>
      </c>
      <c r="AG421" s="39">
        <f t="shared" si="183"/>
        <v>0.45583629736636888</v>
      </c>
      <c r="AH421" s="39">
        <f t="shared" si="167"/>
        <v>0</v>
      </c>
      <c r="AJ421" s="39">
        <f t="shared" si="184"/>
        <v>0.58560494468417057</v>
      </c>
      <c r="AK421" s="39">
        <f t="shared" si="168"/>
        <v>0.23465931395060616</v>
      </c>
      <c r="AL421" s="39">
        <f t="shared" si="169"/>
        <v>0.33454348607824291</v>
      </c>
      <c r="AM421" s="39"/>
      <c r="AS421" s="39"/>
      <c r="AT421" s="39">
        <f t="shared" si="185"/>
        <v>0.13672865255251163</v>
      </c>
      <c r="AU421" s="39">
        <f t="shared" si="186"/>
        <v>0.43866821780261783</v>
      </c>
      <c r="AW421" s="38">
        <f t="shared" si="187"/>
        <v>3007.1299736799374</v>
      </c>
      <c r="AX421" s="38">
        <f t="shared" si="191"/>
        <v>1738.0725576127879</v>
      </c>
      <c r="AY421" s="38">
        <f t="shared" si="192"/>
        <v>1851.7717596400867</v>
      </c>
      <c r="AZ421" s="38">
        <f t="shared" si="170"/>
        <v>0</v>
      </c>
      <c r="BA421" s="38">
        <f t="shared" si="171"/>
        <v>0</v>
      </c>
      <c r="BB421" s="38">
        <f t="shared" si="172"/>
        <v>0</v>
      </c>
      <c r="BC421" s="38">
        <f t="shared" si="173"/>
        <v>0</v>
      </c>
      <c r="BD421" s="38">
        <f t="shared" si="174"/>
        <v>0</v>
      </c>
      <c r="BE421" s="38">
        <f t="shared" si="175"/>
        <v>0</v>
      </c>
      <c r="BF421" s="38">
        <f t="shared" si="176"/>
        <v>0</v>
      </c>
      <c r="BG421" s="38">
        <f t="shared" si="188"/>
        <v>920.44652256747645</v>
      </c>
      <c r="BH421" s="38">
        <f t="shared" si="189"/>
        <v>2401.1721403390216</v>
      </c>
      <c r="BI421" s="61">
        <f t="shared" si="177"/>
        <v>9918.5929538393102</v>
      </c>
    </row>
    <row r="422" spans="1:61" x14ac:dyDescent="0.3">
      <c r="A422" s="84" t="s">
        <v>948</v>
      </c>
      <c r="B422" s="84" t="s">
        <v>949</v>
      </c>
      <c r="C422" s="84" t="s">
        <v>949</v>
      </c>
      <c r="D422" s="63">
        <f>VLOOKUP(B422,Площадь!$D$2:$E$795,2,0)</f>
        <v>32</v>
      </c>
      <c r="E422" s="72"/>
      <c r="F422" s="87">
        <v>31</v>
      </c>
      <c r="G422" s="87">
        <v>29</v>
      </c>
      <c r="H422" s="87">
        <v>31</v>
      </c>
      <c r="I422" s="87"/>
      <c r="J422" s="88"/>
      <c r="K422" s="88"/>
      <c r="L422" s="88"/>
      <c r="M422" s="88"/>
      <c r="N422" s="88"/>
      <c r="O422" s="88"/>
      <c r="P422" s="88">
        <v>15</v>
      </c>
      <c r="Q422" s="88">
        <v>31</v>
      </c>
      <c r="R422">
        <f t="shared" si="165"/>
        <v>137</v>
      </c>
      <c r="S422" s="162">
        <f>VLOOKUP(C422,'Общие показания'!A:I,9,0)</f>
        <v>1.2669999999999995</v>
      </c>
      <c r="T422" s="73">
        <f>VLOOKUP(B422,'Общие показания'!$A$2:$S$795,19,0)</f>
        <v>0.52700000000000102</v>
      </c>
      <c r="U422" s="39">
        <f t="shared" si="178"/>
        <v>0.51996386117577931</v>
      </c>
      <c r="V422" s="39">
        <f t="shared" si="179"/>
        <v>0.4014926947133497</v>
      </c>
      <c r="W422" s="39">
        <f t="shared" si="180"/>
        <v>0.34554344411087046</v>
      </c>
      <c r="X422" s="39"/>
      <c r="Y422" s="39">
        <f t="shared" si="181"/>
        <v>0</v>
      </c>
      <c r="Z422" s="39"/>
      <c r="AA422" s="39"/>
      <c r="AB422" s="39"/>
      <c r="AC422" s="39"/>
      <c r="AD422" s="39"/>
      <c r="AE422" s="39">
        <f t="shared" si="193"/>
        <v>0</v>
      </c>
      <c r="AF422" s="39">
        <f t="shared" si="182"/>
        <v>0.16412125572193975</v>
      </c>
      <c r="AG422" s="39">
        <f t="shared" si="183"/>
        <v>0.36287874427806127</v>
      </c>
      <c r="AH422" s="39">
        <f t="shared" si="167"/>
        <v>0</v>
      </c>
      <c r="AJ422" s="39">
        <f t="shared" si="184"/>
        <v>0.46042649213497439</v>
      </c>
      <c r="AK422" s="39">
        <f t="shared" si="168"/>
        <v>0.18449872349924806</v>
      </c>
      <c r="AL422" s="39">
        <f t="shared" si="169"/>
        <v>0.26303173352589121</v>
      </c>
      <c r="AM422" s="39"/>
      <c r="AS422" s="39"/>
      <c r="AT422" s="39">
        <f t="shared" si="185"/>
        <v>0.10750164328453002</v>
      </c>
      <c r="AU422" s="39">
        <f t="shared" si="186"/>
        <v>0.34489884446397467</v>
      </c>
      <c r="AW422" s="38">
        <f t="shared" si="187"/>
        <v>2631.7206488132547</v>
      </c>
      <c r="AX422" s="38">
        <f t="shared" si="191"/>
        <v>1573.0119233931691</v>
      </c>
      <c r="AY422" s="38">
        <f t="shared" si="192"/>
        <v>1633.6348638410175</v>
      </c>
      <c r="AZ422" s="38">
        <f t="shared" si="170"/>
        <v>0</v>
      </c>
      <c r="BA422" s="38">
        <f t="shared" si="171"/>
        <v>0</v>
      </c>
      <c r="BB422" s="38">
        <f t="shared" si="172"/>
        <v>0</v>
      </c>
      <c r="BC422" s="38">
        <f t="shared" si="173"/>
        <v>0</v>
      </c>
      <c r="BD422" s="38">
        <f t="shared" si="174"/>
        <v>0</v>
      </c>
      <c r="BE422" s="38">
        <f t="shared" si="175"/>
        <v>0</v>
      </c>
      <c r="BF422" s="38">
        <f t="shared" si="176"/>
        <v>0</v>
      </c>
      <c r="BG422" s="38">
        <f t="shared" si="188"/>
        <v>729.13364517700711</v>
      </c>
      <c r="BH422" s="38">
        <f t="shared" si="189"/>
        <v>1899.9298481155715</v>
      </c>
      <c r="BI422" s="61">
        <f t="shared" si="177"/>
        <v>8467.4309293400183</v>
      </c>
    </row>
    <row r="423" spans="1:61" x14ac:dyDescent="0.3">
      <c r="A423" s="84" t="s">
        <v>2442</v>
      </c>
      <c r="B423" s="84" t="s">
        <v>2443</v>
      </c>
      <c r="C423" s="84" t="s">
        <v>2443</v>
      </c>
      <c r="D423" s="63">
        <f>VLOOKUP(B423,Площадь!$D$2:$E$795,2,0)</f>
        <v>31.7</v>
      </c>
      <c r="E423" s="72"/>
      <c r="F423" s="87">
        <v>31</v>
      </c>
      <c r="G423" s="87">
        <v>29</v>
      </c>
      <c r="H423" s="87">
        <v>31</v>
      </c>
      <c r="I423" s="87"/>
      <c r="J423" s="88"/>
      <c r="K423" s="88"/>
      <c r="L423" s="88"/>
      <c r="M423" s="88"/>
      <c r="N423" s="88"/>
      <c r="O423" s="88"/>
      <c r="P423" s="88">
        <v>15</v>
      </c>
      <c r="Q423" s="88">
        <v>31</v>
      </c>
      <c r="R423">
        <f t="shared" si="165"/>
        <v>137</v>
      </c>
      <c r="S423" s="162">
        <f>VLOOKUP(C423,'Общие показания'!A:I,9,0)</f>
        <v>1.7430000000000003</v>
      </c>
      <c r="T423" s="73">
        <f>VLOOKUP(B423,'Общие показания'!$A$2:$S$795,19,0)</f>
        <v>0.43000000000000149</v>
      </c>
      <c r="U423" s="39">
        <f t="shared" si="178"/>
        <v>0.71530940018104483</v>
      </c>
      <c r="V423" s="39">
        <f t="shared" si="179"/>
        <v>0.55232972919129364</v>
      </c>
      <c r="W423" s="39">
        <f t="shared" si="180"/>
        <v>0.47536087062766186</v>
      </c>
      <c r="X423" s="39"/>
      <c r="Y423" s="39">
        <f t="shared" si="181"/>
        <v>0</v>
      </c>
      <c r="Z423" s="39"/>
      <c r="AA423" s="39"/>
      <c r="AB423" s="39"/>
      <c r="AC423" s="39"/>
      <c r="AD423" s="39"/>
      <c r="AE423" s="39">
        <f t="shared" si="193"/>
        <v>0</v>
      </c>
      <c r="AF423" s="39">
        <f t="shared" si="182"/>
        <v>0.13391297905205732</v>
      </c>
      <c r="AG423" s="39">
        <f t="shared" si="183"/>
        <v>0.2960870209479442</v>
      </c>
      <c r="AH423" s="39">
        <f t="shared" si="167"/>
        <v>0</v>
      </c>
      <c r="AJ423" s="39">
        <f t="shared" si="184"/>
        <v>0.45610999377120898</v>
      </c>
      <c r="AK423" s="39">
        <f t="shared" si="168"/>
        <v>0.18276904796644261</v>
      </c>
      <c r="AL423" s="39">
        <f t="shared" si="169"/>
        <v>0.26056581102408599</v>
      </c>
      <c r="AM423" s="39"/>
      <c r="AS423" s="39"/>
      <c r="AT423" s="39">
        <f t="shared" si="185"/>
        <v>0.10649381537873755</v>
      </c>
      <c r="AU423" s="39">
        <f t="shared" si="186"/>
        <v>0.34166541779712489</v>
      </c>
      <c r="AW423" s="38">
        <f t="shared" si="187"/>
        <v>3144.511364349672</v>
      </c>
      <c r="AX423" s="38">
        <f t="shared" si="191"/>
        <v>1973.2697534511408</v>
      </c>
      <c r="AY423" s="38">
        <f t="shared" si="192"/>
        <v>1975.4921471586858</v>
      </c>
      <c r="AZ423" s="38">
        <f t="shared" si="170"/>
        <v>0</v>
      </c>
      <c r="BA423" s="38">
        <f t="shared" si="171"/>
        <v>0</v>
      </c>
      <c r="BB423" s="38">
        <f t="shared" si="172"/>
        <v>0</v>
      </c>
      <c r="BC423" s="38">
        <f t="shared" si="173"/>
        <v>0</v>
      </c>
      <c r="BD423" s="38">
        <f t="shared" si="174"/>
        <v>0</v>
      </c>
      <c r="BE423" s="38">
        <f t="shared" si="175"/>
        <v>0</v>
      </c>
      <c r="BF423" s="38">
        <f t="shared" si="176"/>
        <v>0</v>
      </c>
      <c r="BG423" s="38">
        <f t="shared" si="188"/>
        <v>645.33838269824855</v>
      </c>
      <c r="BH423" s="38">
        <f t="shared" si="189"/>
        <v>1711.9571364697135</v>
      </c>
      <c r="BI423" s="61">
        <f t="shared" si="177"/>
        <v>9450.5687841274594</v>
      </c>
    </row>
    <row r="424" spans="1:61" x14ac:dyDescent="0.3">
      <c r="A424" s="84" t="s">
        <v>1945</v>
      </c>
      <c r="B424" s="84" t="s">
        <v>1946</v>
      </c>
      <c r="C424" s="84" t="s">
        <v>1946</v>
      </c>
      <c r="D424" s="63">
        <f>VLOOKUP(B424,Площадь!$D$2:$E$795,2,0)</f>
        <v>79.400000000000006</v>
      </c>
      <c r="E424" s="72"/>
      <c r="F424" s="87">
        <v>31</v>
      </c>
      <c r="G424" s="87">
        <v>29</v>
      </c>
      <c r="H424" s="87">
        <v>31</v>
      </c>
      <c r="I424" s="87"/>
      <c r="J424" s="88"/>
      <c r="K424" s="88"/>
      <c r="L424" s="88"/>
      <c r="M424" s="88"/>
      <c r="N424" s="88"/>
      <c r="O424" s="88"/>
      <c r="P424" s="88">
        <v>15</v>
      </c>
      <c r="Q424" s="88">
        <v>31</v>
      </c>
      <c r="R424">
        <f t="shared" si="165"/>
        <v>137</v>
      </c>
      <c r="S424" s="162">
        <f>VLOOKUP(C424,'Общие показания'!A:I,9,0)</f>
        <v>2.1440000000000001</v>
      </c>
      <c r="T424" s="73">
        <f>VLOOKUP(B424,'Общие показания'!$A$2:$S$795,19,0)</f>
        <v>0.41399999999999793</v>
      </c>
      <c r="U424" s="39">
        <f t="shared" si="178"/>
        <v>0.87987570509934598</v>
      </c>
      <c r="V424" s="39">
        <f t="shared" si="179"/>
        <v>0.67940042420317459</v>
      </c>
      <c r="W424" s="39">
        <f t="shared" si="180"/>
        <v>0.58472387069747955</v>
      </c>
      <c r="X424" s="39"/>
      <c r="Y424" s="39">
        <f t="shared" si="181"/>
        <v>0</v>
      </c>
      <c r="Z424" s="39"/>
      <c r="AA424" s="39"/>
      <c r="AB424" s="39"/>
      <c r="AC424" s="39"/>
      <c r="AD424" s="39"/>
      <c r="AE424" s="39">
        <f t="shared" si="193"/>
        <v>0</v>
      </c>
      <c r="AF424" s="39">
        <f t="shared" si="182"/>
        <v>0.12893017052918898</v>
      </c>
      <c r="AG424" s="39">
        <f t="shared" si="183"/>
        <v>0.285069829470809</v>
      </c>
      <c r="AH424" s="39">
        <f t="shared" si="167"/>
        <v>0</v>
      </c>
      <c r="AJ424" s="39">
        <f t="shared" si="184"/>
        <v>1.1424332336099052</v>
      </c>
      <c r="AK424" s="39">
        <f t="shared" si="168"/>
        <v>0.45778745768250928</v>
      </c>
      <c r="AL424" s="39">
        <f t="shared" si="169"/>
        <v>0.65264748881111756</v>
      </c>
      <c r="AM424" s="39"/>
      <c r="AS424" s="39"/>
      <c r="AT424" s="39">
        <f t="shared" si="185"/>
        <v>0.26673845239974014</v>
      </c>
      <c r="AU424" s="39">
        <f t="shared" si="186"/>
        <v>0.85578025782623723</v>
      </c>
      <c r="AW424" s="38">
        <f t="shared" si="187"/>
        <v>5428.605222713566</v>
      </c>
      <c r="AX424" s="38">
        <f t="shared" si="191"/>
        <v>3052.6216626186547</v>
      </c>
      <c r="AY424" s="38">
        <f t="shared" si="192"/>
        <v>3321.5501826104978</v>
      </c>
      <c r="AZ424" s="38">
        <f t="shared" si="170"/>
        <v>0</v>
      </c>
      <c r="BA424" s="38">
        <f t="shared" si="171"/>
        <v>0</v>
      </c>
      <c r="BB424" s="38">
        <f t="shared" si="172"/>
        <v>0</v>
      </c>
      <c r="BC424" s="38">
        <f t="shared" si="173"/>
        <v>0</v>
      </c>
      <c r="BD424" s="38">
        <f t="shared" si="174"/>
        <v>0</v>
      </c>
      <c r="BE424" s="38">
        <f t="shared" si="175"/>
        <v>0</v>
      </c>
      <c r="BF424" s="38">
        <f t="shared" si="176"/>
        <v>0</v>
      </c>
      <c r="BG424" s="38">
        <f t="shared" si="188"/>
        <v>1062.1170246455004</v>
      </c>
      <c r="BH424" s="38">
        <f t="shared" si="189"/>
        <v>3062.4523403366989</v>
      </c>
      <c r="BI424" s="61">
        <f t="shared" si="177"/>
        <v>15927.346432924916</v>
      </c>
    </row>
    <row r="425" spans="1:61" x14ac:dyDescent="0.3">
      <c r="A425" s="197" t="s">
        <v>1042</v>
      </c>
      <c r="B425" s="84" t="s">
        <v>1043</v>
      </c>
      <c r="C425" s="84" t="s">
        <v>1043</v>
      </c>
      <c r="D425" s="63">
        <f>VLOOKUP(B425,Площадь!$D$2:$E$795,2,0)</f>
        <v>62.5</v>
      </c>
      <c r="E425" s="72"/>
      <c r="F425" s="87">
        <v>31</v>
      </c>
      <c r="G425" s="87">
        <v>29</v>
      </c>
      <c r="H425" s="87">
        <v>31</v>
      </c>
      <c r="I425" s="87"/>
      <c r="J425" s="88"/>
      <c r="K425" s="88"/>
      <c r="L425" s="88"/>
      <c r="M425" s="88"/>
      <c r="N425" s="88"/>
      <c r="O425" s="88"/>
      <c r="P425" s="88">
        <v>0</v>
      </c>
      <c r="Q425" s="88">
        <v>0</v>
      </c>
      <c r="R425">
        <f t="shared" si="165"/>
        <v>91</v>
      </c>
      <c r="S425" s="162">
        <f>VLOOKUP(C425,'Общие показания'!A:I,9,0)</f>
        <v>2.0005400912497997</v>
      </c>
      <c r="T425" s="73">
        <f>VLOOKUP(B425,'Общие показания'!$A$2:$S$795,19,0)</f>
        <v>0.87964718599054192</v>
      </c>
      <c r="U425" s="39">
        <f t="shared" si="178"/>
        <v>0.82100122358578698</v>
      </c>
      <c r="V425" s="39">
        <f t="shared" si="179"/>
        <v>0.63394019898813969</v>
      </c>
      <c r="W425" s="39">
        <f t="shared" si="180"/>
        <v>0.54559866867587303</v>
      </c>
      <c r="X425" s="39"/>
      <c r="Y425" s="39">
        <f t="shared" si="181"/>
        <v>0</v>
      </c>
      <c r="Z425" s="39"/>
      <c r="AA425" s="39"/>
      <c r="AB425" s="39"/>
      <c r="AC425" s="39"/>
      <c r="AD425" s="39"/>
      <c r="AE425" s="39">
        <f t="shared" si="193"/>
        <v>0</v>
      </c>
      <c r="AF425" s="39">
        <f t="shared" si="182"/>
        <v>0</v>
      </c>
      <c r="AG425" s="39">
        <f t="shared" si="183"/>
        <v>0</v>
      </c>
      <c r="AH425" s="39">
        <f t="shared" si="167"/>
        <v>0.87964718599054192</v>
      </c>
      <c r="AJ425" s="39">
        <f t="shared" si="184"/>
        <v>0.89927049245112189</v>
      </c>
      <c r="AK425" s="39">
        <f t="shared" si="168"/>
        <v>0.36034906933446886</v>
      </c>
      <c r="AL425" s="39">
        <f t="shared" si="169"/>
        <v>0.51373385454275622</v>
      </c>
      <c r="AM425" s="39"/>
      <c r="AS425" s="39"/>
      <c r="AT425" s="39">
        <f t="shared" si="185"/>
        <v>0</v>
      </c>
      <c r="AU425" s="39">
        <f t="shared" si="186"/>
        <v>0</v>
      </c>
      <c r="AW425" s="38">
        <f t="shared" si="187"/>
        <v>4617.8285836608366</v>
      </c>
      <c r="AX425" s="38">
        <f t="shared" si="191"/>
        <v>2669.0303403144776</v>
      </c>
      <c r="AY425" s="38">
        <f t="shared" si="192"/>
        <v>2843.6298520271598</v>
      </c>
      <c r="AZ425" s="38">
        <f t="shared" si="170"/>
        <v>0</v>
      </c>
      <c r="BA425" s="38">
        <f t="shared" si="171"/>
        <v>0</v>
      </c>
      <c r="BB425" s="38">
        <f t="shared" si="172"/>
        <v>0</v>
      </c>
      <c r="BC425" s="38">
        <f t="shared" si="173"/>
        <v>0</v>
      </c>
      <c r="BD425" s="38">
        <f t="shared" si="174"/>
        <v>0</v>
      </c>
      <c r="BE425" s="38">
        <f t="shared" si="175"/>
        <v>0</v>
      </c>
      <c r="BF425" s="38">
        <f t="shared" si="176"/>
        <v>0</v>
      </c>
      <c r="BG425" s="38">
        <f t="shared" si="188"/>
        <v>0</v>
      </c>
      <c r="BH425" s="38">
        <f t="shared" si="189"/>
        <v>0</v>
      </c>
      <c r="BI425" s="61">
        <f t="shared" si="177"/>
        <v>10130.488776002474</v>
      </c>
    </row>
    <row r="426" spans="1:61" x14ac:dyDescent="0.3">
      <c r="A426" s="197" t="s">
        <v>3939</v>
      </c>
      <c r="B426" s="84" t="s">
        <v>1043</v>
      </c>
      <c r="C426" s="84" t="s">
        <v>1043</v>
      </c>
      <c r="D426" s="63">
        <f>VLOOKUP(B426,Площадь!$D$2:$E$795,2,0)</f>
        <v>62.5</v>
      </c>
      <c r="E426" s="72"/>
      <c r="F426" s="87"/>
      <c r="G426" s="87"/>
      <c r="H426" s="87"/>
      <c r="I426" s="87"/>
      <c r="J426" s="88"/>
      <c r="K426" s="88"/>
      <c r="L426" s="88"/>
      <c r="M426" s="88"/>
      <c r="N426" s="88"/>
      <c r="O426" s="88"/>
      <c r="P426" s="88">
        <v>15</v>
      </c>
      <c r="Q426" s="88">
        <v>31</v>
      </c>
      <c r="R426">
        <f t="shared" si="165"/>
        <v>46</v>
      </c>
      <c r="S426" s="162">
        <f>VLOOKUP(C426,'Общие показания'!A:I,9,0)</f>
        <v>2.0005400912497997</v>
      </c>
      <c r="T426" s="73">
        <f>VLOOKUP(B426,'Общие показания'!$A$2:$S$795,19,0)</f>
        <v>0.87964718599054192</v>
      </c>
      <c r="U426" s="39">
        <f t="shared" si="178"/>
        <v>0</v>
      </c>
      <c r="V426" s="39">
        <f t="shared" si="179"/>
        <v>0</v>
      </c>
      <c r="W426" s="39">
        <f t="shared" si="180"/>
        <v>0</v>
      </c>
      <c r="X426" s="39"/>
      <c r="Y426" s="39">
        <f t="shared" si="181"/>
        <v>-2.0005400912497997</v>
      </c>
      <c r="Z426" s="39"/>
      <c r="AA426" s="39"/>
      <c r="AB426" s="39"/>
      <c r="AC426" s="39"/>
      <c r="AD426" s="39"/>
      <c r="AE426" s="39">
        <f t="shared" si="193"/>
        <v>0</v>
      </c>
      <c r="AF426" s="39">
        <f t="shared" si="182"/>
        <v>0.27394459346686556</v>
      </c>
      <c r="AG426" s="39">
        <f t="shared" si="183"/>
        <v>0.60570259252367642</v>
      </c>
      <c r="AH426" s="39">
        <f t="shared" si="167"/>
        <v>0</v>
      </c>
      <c r="AJ426" s="39">
        <f t="shared" si="184"/>
        <v>0</v>
      </c>
      <c r="AK426" s="39">
        <f t="shared" si="168"/>
        <v>0</v>
      </c>
      <c r="AL426" s="39">
        <f t="shared" si="169"/>
        <v>0</v>
      </c>
      <c r="AM426" s="39"/>
      <c r="AS426" s="39"/>
      <c r="AT426" s="39">
        <f t="shared" si="185"/>
        <v>0.20996414704009769</v>
      </c>
      <c r="AU426" s="39">
        <f t="shared" si="186"/>
        <v>0.67363055559370055</v>
      </c>
      <c r="AW426" s="38">
        <f t="shared" si="187"/>
        <v>0</v>
      </c>
      <c r="AX426" s="38">
        <f t="shared" si="191"/>
        <v>0</v>
      </c>
      <c r="AY426" s="38">
        <f t="shared" si="192"/>
        <v>0</v>
      </c>
      <c r="AZ426" s="38">
        <f t="shared" si="170"/>
        <v>0</v>
      </c>
      <c r="BA426" s="38">
        <f t="shared" si="171"/>
        <v>0</v>
      </c>
      <c r="BB426" s="38">
        <f t="shared" si="172"/>
        <v>0</v>
      </c>
      <c r="BC426" s="38">
        <f t="shared" si="173"/>
        <v>0</v>
      </c>
      <c r="BD426" s="38">
        <f t="shared" si="174"/>
        <v>0</v>
      </c>
      <c r="BE426" s="38">
        <f t="shared" si="175"/>
        <v>0</v>
      </c>
      <c r="BF426" s="38">
        <f t="shared" si="176"/>
        <v>0</v>
      </c>
      <c r="BG426" s="38">
        <f t="shared" si="188"/>
        <v>1298.9852666672718</v>
      </c>
      <c r="BH426" s="38">
        <f t="shared" si="189"/>
        <v>3434.1907294803618</v>
      </c>
      <c r="BI426" s="61">
        <f t="shared" si="177"/>
        <v>4733.1759961476337</v>
      </c>
    </row>
    <row r="427" spans="1:61" x14ac:dyDescent="0.3">
      <c r="A427" s="84" t="s">
        <v>2614</v>
      </c>
      <c r="B427" s="84" t="s">
        <v>2441</v>
      </c>
      <c r="C427" s="84" t="s">
        <v>2441</v>
      </c>
      <c r="D427" s="63">
        <f>VLOOKUP(B427,Площадь!$D$2:$E$795,2,0)</f>
        <v>62.6</v>
      </c>
      <c r="E427" s="72"/>
      <c r="F427" s="87">
        <v>31</v>
      </c>
      <c r="G427" s="87">
        <v>29</v>
      </c>
      <c r="H427" s="87">
        <v>31</v>
      </c>
      <c r="I427" s="87"/>
      <c r="J427" s="88"/>
      <c r="K427" s="88"/>
      <c r="L427" s="88"/>
      <c r="M427" s="88"/>
      <c r="N427" s="88"/>
      <c r="O427" s="88"/>
      <c r="P427" s="88">
        <v>15</v>
      </c>
      <c r="Q427" s="88">
        <v>31</v>
      </c>
      <c r="R427">
        <f t="shared" si="165"/>
        <v>137</v>
      </c>
      <c r="S427" s="162">
        <f>VLOOKUP(C427,'Общие показания'!A:I,9,0)</f>
        <v>2.0037409553957994</v>
      </c>
      <c r="T427" s="73">
        <f>VLOOKUP(B427,'Общие показания'!$A$2:$S$795,19,0)</f>
        <v>0.88105462148812674</v>
      </c>
      <c r="U427" s="39">
        <f t="shared" si="178"/>
        <v>0.82231482554352431</v>
      </c>
      <c r="V427" s="39">
        <f t="shared" si="179"/>
        <v>0.6349545033065207</v>
      </c>
      <c r="W427" s="39">
        <f t="shared" si="180"/>
        <v>0.54647162654575443</v>
      </c>
      <c r="X427" s="39"/>
      <c r="Y427" s="39">
        <f t="shared" si="181"/>
        <v>0</v>
      </c>
      <c r="Z427" s="39"/>
      <c r="AA427" s="39"/>
      <c r="AB427" s="39"/>
      <c r="AC427" s="39"/>
      <c r="AD427" s="39"/>
      <c r="AE427" s="39">
        <f t="shared" si="193"/>
        <v>0</v>
      </c>
      <c r="AF427" s="39">
        <f t="shared" si="182"/>
        <v>0.27438290481641253</v>
      </c>
      <c r="AG427" s="39">
        <f t="shared" si="183"/>
        <v>0.60667171667171427</v>
      </c>
      <c r="AH427" s="39">
        <f t="shared" si="167"/>
        <v>0</v>
      </c>
      <c r="AJ427" s="39">
        <f t="shared" si="184"/>
        <v>0.90070932523904368</v>
      </c>
      <c r="AK427" s="39">
        <f t="shared" si="168"/>
        <v>0.36092562784540405</v>
      </c>
      <c r="AL427" s="39">
        <f t="shared" si="169"/>
        <v>0.5145558287100247</v>
      </c>
      <c r="AM427" s="39"/>
      <c r="AS427" s="39"/>
      <c r="AT427" s="39">
        <f t="shared" si="185"/>
        <v>0.21030008967536185</v>
      </c>
      <c r="AU427" s="39">
        <f t="shared" si="186"/>
        <v>0.67470836448265048</v>
      </c>
      <c r="AW427" s="38">
        <f t="shared" si="187"/>
        <v>4625.2171093946945</v>
      </c>
      <c r="AX427" s="38">
        <f t="shared" si="191"/>
        <v>2673.3007888589809</v>
      </c>
      <c r="AY427" s="38">
        <f t="shared" si="192"/>
        <v>2848.1796597904031</v>
      </c>
      <c r="AZ427" s="38">
        <f t="shared" si="170"/>
        <v>0</v>
      </c>
      <c r="BA427" s="38">
        <f t="shared" si="171"/>
        <v>0</v>
      </c>
      <c r="BB427" s="38">
        <f t="shared" si="172"/>
        <v>0</v>
      </c>
      <c r="BC427" s="38">
        <f t="shared" si="173"/>
        <v>0</v>
      </c>
      <c r="BD427" s="38">
        <f t="shared" si="174"/>
        <v>0</v>
      </c>
      <c r="BE427" s="38">
        <f t="shared" si="175"/>
        <v>0</v>
      </c>
      <c r="BF427" s="38">
        <f t="shared" si="176"/>
        <v>0</v>
      </c>
      <c r="BG427" s="38">
        <f t="shared" si="188"/>
        <v>1301.0636430939396</v>
      </c>
      <c r="BH427" s="38">
        <f t="shared" si="189"/>
        <v>3439.6854346475307</v>
      </c>
      <c r="BI427" s="61">
        <f t="shared" si="177"/>
        <v>14887.446635785547</v>
      </c>
    </row>
    <row r="428" spans="1:61" x14ac:dyDescent="0.3">
      <c r="A428" s="84" t="s">
        <v>2439</v>
      </c>
      <c r="B428" s="84" t="s">
        <v>2440</v>
      </c>
      <c r="C428" s="84" t="s">
        <v>2440</v>
      </c>
      <c r="D428" s="63">
        <f>VLOOKUP(B428,Площадь!$D$2:$E$795,2,0)</f>
        <v>51.1</v>
      </c>
      <c r="E428" s="72"/>
      <c r="F428" s="87">
        <v>31</v>
      </c>
      <c r="G428" s="87">
        <v>29</v>
      </c>
      <c r="H428" s="87">
        <v>31</v>
      </c>
      <c r="I428" s="87"/>
      <c r="J428" s="88"/>
      <c r="K428" s="88"/>
      <c r="L428" s="88"/>
      <c r="M428" s="88"/>
      <c r="N428" s="88"/>
      <c r="O428" s="88"/>
      <c r="P428" s="88">
        <v>15</v>
      </c>
      <c r="Q428" s="88">
        <v>31</v>
      </c>
      <c r="R428">
        <f t="shared" si="165"/>
        <v>137</v>
      </c>
      <c r="S428" s="162">
        <f>VLOOKUP(C428,'Общие показания'!A:I,9,0)</f>
        <v>2.7460000000000004</v>
      </c>
      <c r="T428" s="73">
        <f>VLOOKUP(B428,'Общие показания'!$A$2:$S$795,19,0)</f>
        <v>0.42300000000000182</v>
      </c>
      <c r="U428" s="39">
        <f t="shared" si="178"/>
        <v>1.126930357370711</v>
      </c>
      <c r="V428" s="39">
        <f t="shared" si="179"/>
        <v>0.87016490898410337</v>
      </c>
      <c r="W428" s="39">
        <f t="shared" si="180"/>
        <v>0.74890473364518617</v>
      </c>
      <c r="X428" s="39"/>
      <c r="Y428" s="39">
        <f t="shared" si="181"/>
        <v>0</v>
      </c>
      <c r="Z428" s="39"/>
      <c r="AA428" s="39"/>
      <c r="AB428" s="39"/>
      <c r="AC428" s="39"/>
      <c r="AD428" s="39"/>
      <c r="AE428" s="39">
        <f t="shared" si="193"/>
        <v>0</v>
      </c>
      <c r="AF428" s="39">
        <f t="shared" si="182"/>
        <v>0.13173300032330301</v>
      </c>
      <c r="AG428" s="39">
        <f t="shared" si="183"/>
        <v>0.29126699967669883</v>
      </c>
      <c r="AH428" s="39">
        <f t="shared" si="167"/>
        <v>0</v>
      </c>
      <c r="AJ428" s="39">
        <f t="shared" si="184"/>
        <v>0.73524355462803725</v>
      </c>
      <c r="AK428" s="39">
        <f t="shared" si="168"/>
        <v>0.29462139908786178</v>
      </c>
      <c r="AL428" s="39">
        <f t="shared" si="169"/>
        <v>0.42002879947415755</v>
      </c>
      <c r="AM428" s="39"/>
      <c r="AS428" s="39"/>
      <c r="AT428" s="39">
        <f t="shared" si="185"/>
        <v>0.17166668661998388</v>
      </c>
      <c r="AU428" s="39">
        <f t="shared" si="186"/>
        <v>0.55076034225340953</v>
      </c>
      <c r="AW428" s="38">
        <f t="shared" si="187"/>
        <v>4998.7451624129608</v>
      </c>
      <c r="AX428" s="38">
        <f t="shared" si="191"/>
        <v>3126.7057739360607</v>
      </c>
      <c r="AY428" s="38">
        <f t="shared" si="192"/>
        <v>3137.838418964242</v>
      </c>
      <c r="AZ428" s="38">
        <f t="shared" si="170"/>
        <v>0</v>
      </c>
      <c r="BA428" s="38">
        <f t="shared" si="171"/>
        <v>0</v>
      </c>
      <c r="BB428" s="38">
        <f t="shared" si="172"/>
        <v>0</v>
      </c>
      <c r="BC428" s="38">
        <f t="shared" si="173"/>
        <v>0</v>
      </c>
      <c r="BD428" s="38">
        <f t="shared" si="174"/>
        <v>0</v>
      </c>
      <c r="BE428" s="38">
        <f t="shared" si="175"/>
        <v>0</v>
      </c>
      <c r="BF428" s="38">
        <f t="shared" si="176"/>
        <v>0</v>
      </c>
      <c r="BG428" s="38">
        <f t="shared" si="188"/>
        <v>814.43398364308166</v>
      </c>
      <c r="BH428" s="38">
        <f t="shared" si="189"/>
        <v>2260.3045155835057</v>
      </c>
      <c r="BI428" s="61">
        <f t="shared" si="177"/>
        <v>14338.027854539851</v>
      </c>
    </row>
    <row r="429" spans="1:61" x14ac:dyDescent="0.3">
      <c r="A429" s="84" t="s">
        <v>1422</v>
      </c>
      <c r="B429" s="84" t="s">
        <v>1423</v>
      </c>
      <c r="C429" s="84" t="s">
        <v>1423</v>
      </c>
      <c r="D429" s="63">
        <f>VLOOKUP(B429,Площадь!$D$2:$E$795,2,0)</f>
        <v>50.8</v>
      </c>
      <c r="E429" s="72"/>
      <c r="F429" s="87">
        <v>31</v>
      </c>
      <c r="G429" s="87">
        <v>29</v>
      </c>
      <c r="H429" s="87">
        <v>31</v>
      </c>
      <c r="I429" s="87"/>
      <c r="J429" s="88"/>
      <c r="K429" s="88"/>
      <c r="L429" s="88"/>
      <c r="M429" s="88"/>
      <c r="N429" s="88"/>
      <c r="O429" s="88"/>
      <c r="P429" s="88">
        <v>15</v>
      </c>
      <c r="Q429" s="88">
        <v>31</v>
      </c>
      <c r="R429">
        <f t="shared" si="165"/>
        <v>137</v>
      </c>
      <c r="S429" s="162">
        <f>VLOOKUP(C429,'Общие показания'!A:I,9,0)</f>
        <v>1.626038986167837</v>
      </c>
      <c r="T429" s="73">
        <f>VLOOKUP(B429,'Общие показания'!$A$2:$S$795,19,0)</f>
        <v>1.2379999999999995</v>
      </c>
      <c r="U429" s="39">
        <f t="shared" si="178"/>
        <v>0.66730979453052763</v>
      </c>
      <c r="V429" s="39">
        <f t="shared" si="179"/>
        <v>0.5152665937375599</v>
      </c>
      <c r="W429" s="39">
        <f t="shared" si="180"/>
        <v>0.44346259789974957</v>
      </c>
      <c r="X429" s="39"/>
      <c r="Y429" s="39">
        <f t="shared" si="181"/>
        <v>0</v>
      </c>
      <c r="Z429" s="39"/>
      <c r="AA429" s="39"/>
      <c r="AB429" s="39"/>
      <c r="AC429" s="39"/>
      <c r="AD429" s="39"/>
      <c r="AE429" s="39">
        <f t="shared" si="193"/>
        <v>0</v>
      </c>
      <c r="AF429" s="39">
        <f t="shared" si="182"/>
        <v>0.38554480945685193</v>
      </c>
      <c r="AG429" s="39">
        <f t="shared" si="183"/>
        <v>0.85245519054314767</v>
      </c>
      <c r="AH429" s="39">
        <f t="shared" si="167"/>
        <v>0</v>
      </c>
      <c r="AJ429" s="39">
        <f t="shared" si="184"/>
        <v>0.73092705626427179</v>
      </c>
      <c r="AK429" s="39">
        <f t="shared" si="168"/>
        <v>0.29289172355505627</v>
      </c>
      <c r="AL429" s="39">
        <f t="shared" si="169"/>
        <v>0.41756287697235228</v>
      </c>
      <c r="AM429" s="39"/>
      <c r="AS429" s="39"/>
      <c r="AT429" s="39">
        <f t="shared" si="185"/>
        <v>0.1706588587141914</v>
      </c>
      <c r="AU429" s="39">
        <f t="shared" si="186"/>
        <v>0.54752691558655975</v>
      </c>
      <c r="AW429" s="38">
        <f t="shared" si="187"/>
        <v>3753.3710727995276</v>
      </c>
      <c r="AX429" s="38">
        <f t="shared" si="191"/>
        <v>2169.3878606076073</v>
      </c>
      <c r="AY429" s="38">
        <f t="shared" si="192"/>
        <v>2311.3023437276752</v>
      </c>
      <c r="AZ429" s="38">
        <f t="shared" si="170"/>
        <v>0</v>
      </c>
      <c r="BA429" s="38">
        <f t="shared" si="171"/>
        <v>0</v>
      </c>
      <c r="BB429" s="38">
        <f t="shared" si="172"/>
        <v>0</v>
      </c>
      <c r="BC429" s="38">
        <f t="shared" si="173"/>
        <v>0</v>
      </c>
      <c r="BD429" s="38">
        <f t="shared" si="174"/>
        <v>0</v>
      </c>
      <c r="BE429" s="38">
        <f t="shared" si="175"/>
        <v>0</v>
      </c>
      <c r="BF429" s="38">
        <f t="shared" si="176"/>
        <v>0</v>
      </c>
      <c r="BG429" s="38">
        <f t="shared" si="188"/>
        <v>1493.0508786916221</v>
      </c>
      <c r="BH429" s="38">
        <f t="shared" si="189"/>
        <v>3758.0559664103412</v>
      </c>
      <c r="BI429" s="61">
        <f t="shared" si="177"/>
        <v>13485.168122236773</v>
      </c>
    </row>
    <row r="430" spans="1:61" x14ac:dyDescent="0.3">
      <c r="A430" s="84" t="s">
        <v>2492</v>
      </c>
      <c r="B430" s="84" t="s">
        <v>2493</v>
      </c>
      <c r="C430" s="84" t="s">
        <v>2493</v>
      </c>
      <c r="D430" s="63">
        <f>VLOOKUP(B430,Площадь!$D$2:$E$795,2,0)</f>
        <v>39.299999999999997</v>
      </c>
      <c r="E430" s="72"/>
      <c r="F430" s="87">
        <v>31</v>
      </c>
      <c r="G430" s="87">
        <v>29</v>
      </c>
      <c r="H430" s="87">
        <v>31</v>
      </c>
      <c r="I430" s="87"/>
      <c r="J430" s="88"/>
      <c r="K430" s="88"/>
      <c r="L430" s="88"/>
      <c r="M430" s="88"/>
      <c r="N430" s="88"/>
      <c r="O430" s="88"/>
      <c r="P430" s="88">
        <v>15</v>
      </c>
      <c r="Q430" s="88">
        <v>31</v>
      </c>
      <c r="R430">
        <f t="shared" si="165"/>
        <v>137</v>
      </c>
      <c r="S430" s="162">
        <f>VLOOKUP(C430,'Общие показания'!A:I,9,0)</f>
        <v>1.2579396093778739</v>
      </c>
      <c r="T430" s="73">
        <f>VLOOKUP(B430,'Общие показания'!$A$2:$S$795,19,0)</f>
        <v>1.0549999999999997</v>
      </c>
      <c r="U430" s="39">
        <f t="shared" si="178"/>
        <v>0.51624556939074273</v>
      </c>
      <c r="V430" s="39">
        <f t="shared" si="179"/>
        <v>0.39862159712374218</v>
      </c>
      <c r="W430" s="39">
        <f t="shared" si="180"/>
        <v>0.34307244286338889</v>
      </c>
      <c r="X430" s="39"/>
      <c r="Y430" s="39">
        <f t="shared" si="181"/>
        <v>0</v>
      </c>
      <c r="Z430" s="39"/>
      <c r="AA430" s="39"/>
      <c r="AB430" s="39"/>
      <c r="AC430" s="39"/>
      <c r="AD430" s="39"/>
      <c r="AE430" s="39">
        <f t="shared" si="193"/>
        <v>0</v>
      </c>
      <c r="AF430" s="39">
        <f t="shared" si="182"/>
        <v>0.32855393697655799</v>
      </c>
      <c r="AG430" s="39">
        <f t="shared" si="183"/>
        <v>0.72644606302344172</v>
      </c>
      <c r="AH430" s="39">
        <f t="shared" si="167"/>
        <v>0</v>
      </c>
      <c r="AJ430" s="39">
        <f t="shared" si="184"/>
        <v>0.56546128565326537</v>
      </c>
      <c r="AK430" s="39">
        <f t="shared" si="168"/>
        <v>0.22658749479751403</v>
      </c>
      <c r="AL430" s="39">
        <f t="shared" si="169"/>
        <v>0.32303584773648514</v>
      </c>
      <c r="AM430" s="39"/>
      <c r="AS430" s="39"/>
      <c r="AT430" s="39">
        <f t="shared" si="185"/>
        <v>0.13202545565881341</v>
      </c>
      <c r="AU430" s="39">
        <f t="shared" si="186"/>
        <v>0.42357889335731885</v>
      </c>
      <c r="AW430" s="38">
        <f t="shared" si="187"/>
        <v>2903.6906134059336</v>
      </c>
      <c r="AX430" s="38">
        <f t="shared" si="191"/>
        <v>1678.2862779897432</v>
      </c>
      <c r="AY430" s="38">
        <f t="shared" si="192"/>
        <v>1788.074450954678</v>
      </c>
      <c r="AZ430" s="38">
        <f t="shared" si="170"/>
        <v>0</v>
      </c>
      <c r="BA430" s="38">
        <f t="shared" si="171"/>
        <v>0</v>
      </c>
      <c r="BB430" s="38">
        <f t="shared" si="172"/>
        <v>0</v>
      </c>
      <c r="BC430" s="38">
        <f t="shared" si="173"/>
        <v>0</v>
      </c>
      <c r="BD430" s="38">
        <f t="shared" si="174"/>
        <v>0</v>
      </c>
      <c r="BE430" s="38">
        <f t="shared" si="175"/>
        <v>0</v>
      </c>
      <c r="BF430" s="38">
        <f t="shared" si="176"/>
        <v>0</v>
      </c>
      <c r="BG430" s="38">
        <f t="shared" si="188"/>
        <v>1236.3608984146856</v>
      </c>
      <c r="BH430" s="38">
        <f t="shared" si="189"/>
        <v>3087.0809919102585</v>
      </c>
      <c r="BI430" s="61">
        <f t="shared" si="177"/>
        <v>10693.493232675299</v>
      </c>
    </row>
    <row r="431" spans="1:61" x14ac:dyDescent="0.3">
      <c r="A431" s="84" t="s">
        <v>2456</v>
      </c>
      <c r="B431" s="84" t="s">
        <v>291</v>
      </c>
      <c r="C431" s="84" t="s">
        <v>291</v>
      </c>
      <c r="D431" s="63">
        <f>VLOOKUP(B431,Площадь!$D$2:$E$795,2,0)</f>
        <v>79</v>
      </c>
      <c r="E431" s="72"/>
      <c r="F431" s="87">
        <v>31</v>
      </c>
      <c r="G431" s="87">
        <v>29</v>
      </c>
      <c r="H431" s="87">
        <v>31</v>
      </c>
      <c r="I431" s="87"/>
      <c r="J431" s="88"/>
      <c r="K431" s="88"/>
      <c r="L431" s="88"/>
      <c r="M431" s="88"/>
      <c r="N431" s="88"/>
      <c r="O431" s="88"/>
      <c r="P431" s="88">
        <v>15</v>
      </c>
      <c r="Q431" s="88">
        <v>31</v>
      </c>
      <c r="R431">
        <f t="shared" si="165"/>
        <v>137</v>
      </c>
      <c r="S431" s="162">
        <f>VLOOKUP(C431,'Общие показания'!A:I,9,0)</f>
        <v>2.5286826753397467</v>
      </c>
      <c r="T431" s="73">
        <f>VLOOKUP(B431,'Общие показания'!$A$2:$S$795,19,0)</f>
        <v>0.88000000000000256</v>
      </c>
      <c r="U431" s="39">
        <f t="shared" si="178"/>
        <v>1.0377455466124348</v>
      </c>
      <c r="V431" s="39">
        <f t="shared" si="179"/>
        <v>0.8013004115210085</v>
      </c>
      <c r="W431" s="39">
        <f t="shared" si="180"/>
        <v>0.68963671720630348</v>
      </c>
      <c r="X431" s="39"/>
      <c r="Y431" s="39">
        <f t="shared" si="181"/>
        <v>0</v>
      </c>
      <c r="Z431" s="39"/>
      <c r="AA431" s="39"/>
      <c r="AB431" s="39"/>
      <c r="AC431" s="39"/>
      <c r="AD431" s="39"/>
      <c r="AE431" s="39">
        <f t="shared" si="193"/>
        <v>0</v>
      </c>
      <c r="AF431" s="39">
        <f t="shared" si="182"/>
        <v>0.27405446875769851</v>
      </c>
      <c r="AG431" s="39">
        <f t="shared" si="183"/>
        <v>0.6059455312423041</v>
      </c>
      <c r="AH431" s="39">
        <f t="shared" si="167"/>
        <v>0</v>
      </c>
      <c r="AJ431" s="39">
        <f t="shared" si="184"/>
        <v>1.1366779024582181</v>
      </c>
      <c r="AK431" s="39">
        <f t="shared" si="168"/>
        <v>0.45548122363876864</v>
      </c>
      <c r="AL431" s="39">
        <f t="shared" si="169"/>
        <v>0.64935959214204397</v>
      </c>
      <c r="AM431" s="39"/>
      <c r="AS431" s="39"/>
      <c r="AT431" s="39">
        <f t="shared" si="185"/>
        <v>0.26539468185868348</v>
      </c>
      <c r="AU431" s="39">
        <f t="shared" si="186"/>
        <v>0.85146902227043753</v>
      </c>
      <c r="AW431" s="38">
        <f t="shared" si="187"/>
        <v>5836.9353297472971</v>
      </c>
      <c r="AX431" s="38">
        <f t="shared" si="191"/>
        <v>3373.6543501574997</v>
      </c>
      <c r="AY431" s="38">
        <f t="shared" si="192"/>
        <v>3594.3481329623301</v>
      </c>
      <c r="AZ431" s="38">
        <f t="shared" si="170"/>
        <v>0</v>
      </c>
      <c r="BA431" s="38">
        <f t="shared" si="171"/>
        <v>0</v>
      </c>
      <c r="BB431" s="38">
        <f t="shared" si="172"/>
        <v>0</v>
      </c>
      <c r="BC431" s="38">
        <f t="shared" si="173"/>
        <v>0</v>
      </c>
      <c r="BD431" s="38">
        <f t="shared" si="174"/>
        <v>0</v>
      </c>
      <c r="BE431" s="38">
        <f t="shared" si="175"/>
        <v>0</v>
      </c>
      <c r="BF431" s="38">
        <f t="shared" si="176"/>
        <v>0</v>
      </c>
      <c r="BG431" s="38">
        <f t="shared" si="188"/>
        <v>1448.0757219485913</v>
      </c>
      <c r="BH431" s="38">
        <f t="shared" si="189"/>
        <v>3912.2253308674635</v>
      </c>
      <c r="BI431" s="61">
        <f t="shared" si="177"/>
        <v>18165.238865683183</v>
      </c>
    </row>
    <row r="432" spans="1:61" x14ac:dyDescent="0.3">
      <c r="A432" s="84" t="s">
        <v>1138</v>
      </c>
      <c r="B432" s="84" t="s">
        <v>1139</v>
      </c>
      <c r="C432" s="84" t="s">
        <v>1139</v>
      </c>
      <c r="D432" s="63">
        <f>VLOOKUP(B432,Площадь!$D$2:$E$795,2,0)</f>
        <v>31.7</v>
      </c>
      <c r="E432" s="72"/>
      <c r="F432" s="87">
        <v>31</v>
      </c>
      <c r="G432" s="87">
        <v>29</v>
      </c>
      <c r="H432" s="87">
        <v>31</v>
      </c>
      <c r="I432" s="87"/>
      <c r="J432" s="88"/>
      <c r="K432" s="88"/>
      <c r="L432" s="88"/>
      <c r="M432" s="88"/>
      <c r="N432" s="88"/>
      <c r="O432" s="88"/>
      <c r="P432" s="88">
        <v>15</v>
      </c>
      <c r="Q432" s="88">
        <v>31</v>
      </c>
      <c r="R432">
        <f t="shared" si="165"/>
        <v>137</v>
      </c>
      <c r="S432" s="162">
        <f>VLOOKUP(C432,'Общие показания'!A:I,9,0)</f>
        <v>1.0146739342818984</v>
      </c>
      <c r="T432" s="73">
        <f>VLOOKUP(B432,'Общие показания'!$A$2:$S$795,19,0)</f>
        <v>0.35800000000000054</v>
      </c>
      <c r="U432" s="39">
        <f t="shared" si="178"/>
        <v>0.4164118206027112</v>
      </c>
      <c r="V432" s="39">
        <f t="shared" si="179"/>
        <v>0.32153446892678444</v>
      </c>
      <c r="W432" s="39">
        <f t="shared" si="180"/>
        <v>0.2767276447524028</v>
      </c>
      <c r="X432" s="39"/>
      <c r="Y432" s="39">
        <f t="shared" si="181"/>
        <v>0</v>
      </c>
      <c r="Z432" s="39"/>
      <c r="AA432" s="39"/>
      <c r="AB432" s="39"/>
      <c r="AC432" s="39"/>
      <c r="AD432" s="39"/>
      <c r="AE432" s="39">
        <f t="shared" si="193"/>
        <v>0</v>
      </c>
      <c r="AF432" s="39">
        <f t="shared" si="182"/>
        <v>0.11149034069915448</v>
      </c>
      <c r="AG432" s="39">
        <f t="shared" si="183"/>
        <v>0.24650965930084612</v>
      </c>
      <c r="AH432" s="39">
        <f t="shared" si="167"/>
        <v>0</v>
      </c>
      <c r="AJ432" s="39">
        <f t="shared" si="184"/>
        <v>0.45610999377120898</v>
      </c>
      <c r="AK432" s="39">
        <f t="shared" si="168"/>
        <v>0.18276904796644261</v>
      </c>
      <c r="AL432" s="39">
        <f t="shared" si="169"/>
        <v>0.26056581102408599</v>
      </c>
      <c r="AM432" s="39"/>
      <c r="AS432" s="39"/>
      <c r="AT432" s="39">
        <f t="shared" si="185"/>
        <v>0.10649381537873755</v>
      </c>
      <c r="AU432" s="39">
        <f t="shared" si="186"/>
        <v>0.34166541779712489</v>
      </c>
      <c r="AW432" s="38">
        <f t="shared" si="187"/>
        <v>2342.1626576327767</v>
      </c>
      <c r="AX432" s="38">
        <f t="shared" si="191"/>
        <v>1353.7321886075031</v>
      </c>
      <c r="AY432" s="38">
        <f t="shared" si="192"/>
        <v>1442.2890609481756</v>
      </c>
      <c r="AZ432" s="38">
        <f t="shared" si="170"/>
        <v>0</v>
      </c>
      <c r="BA432" s="38">
        <f t="shared" si="171"/>
        <v>0</v>
      </c>
      <c r="BB432" s="38">
        <f t="shared" si="172"/>
        <v>0</v>
      </c>
      <c r="BC432" s="38">
        <f t="shared" si="173"/>
        <v>0</v>
      </c>
      <c r="BD432" s="38">
        <f t="shared" si="174"/>
        <v>0</v>
      </c>
      <c r="BE432" s="38">
        <f t="shared" si="175"/>
        <v>0</v>
      </c>
      <c r="BF432" s="38">
        <f t="shared" si="176"/>
        <v>0</v>
      </c>
      <c r="BG432" s="38">
        <f t="shared" si="188"/>
        <v>585.14794920925021</v>
      </c>
      <c r="BH432" s="38">
        <f t="shared" si="189"/>
        <v>1578.8736499587096</v>
      </c>
      <c r="BI432" s="61">
        <f t="shared" si="177"/>
        <v>7302.2055063564148</v>
      </c>
    </row>
    <row r="433" spans="1:61" x14ac:dyDescent="0.3">
      <c r="A433" s="84" t="s">
        <v>1922</v>
      </c>
      <c r="B433" s="84" t="s">
        <v>346</v>
      </c>
      <c r="C433" s="84" t="s">
        <v>346</v>
      </c>
      <c r="D433" s="63">
        <f>VLOOKUP(B433,Площадь!$D$2:$E$795,2,0)</f>
        <v>50.1</v>
      </c>
      <c r="E433" s="72"/>
      <c r="F433" s="87">
        <v>31</v>
      </c>
      <c r="G433" s="87">
        <v>29</v>
      </c>
      <c r="H433" s="87">
        <v>31</v>
      </c>
      <c r="I433" s="87"/>
      <c r="J433" s="88"/>
      <c r="K433" s="88"/>
      <c r="L433" s="88"/>
      <c r="M433" s="88"/>
      <c r="N433" s="88"/>
      <c r="O433" s="88"/>
      <c r="P433" s="88">
        <v>15</v>
      </c>
      <c r="Q433" s="88">
        <v>31</v>
      </c>
      <c r="R433">
        <f t="shared" si="165"/>
        <v>137</v>
      </c>
      <c r="S433" s="162">
        <f>VLOOKUP(C433,'Общие показания'!A:I,9,0)</f>
        <v>1.6036329371458395</v>
      </c>
      <c r="T433" s="73">
        <f>VLOOKUP(B433,'Общие показания'!$A$2:$S$795,19,0)</f>
        <v>0.10400000000000009</v>
      </c>
      <c r="U433" s="39">
        <f t="shared" si="178"/>
        <v>0.65811458082636687</v>
      </c>
      <c r="V433" s="39">
        <f t="shared" si="179"/>
        <v>0.50816646350889283</v>
      </c>
      <c r="W433" s="39">
        <f t="shared" si="180"/>
        <v>0.43735189281057985</v>
      </c>
      <c r="X433" s="39"/>
      <c r="Y433" s="39">
        <f t="shared" si="181"/>
        <v>0</v>
      </c>
      <c r="Z433" s="39"/>
      <c r="AA433" s="39"/>
      <c r="AB433" s="39"/>
      <c r="AC433" s="39"/>
      <c r="AD433" s="39"/>
      <c r="AE433" s="39">
        <f t="shared" si="193"/>
        <v>0</v>
      </c>
      <c r="AF433" s="39">
        <f t="shared" si="182"/>
        <v>3.2388255398637038E-2</v>
      </c>
      <c r="AG433" s="39">
        <f t="shared" si="183"/>
        <v>7.1611744601363062E-2</v>
      </c>
      <c r="AH433" s="39">
        <f t="shared" si="167"/>
        <v>0</v>
      </c>
      <c r="AJ433" s="39">
        <f t="shared" si="184"/>
        <v>0.7208552267488193</v>
      </c>
      <c r="AK433" s="39">
        <f t="shared" si="168"/>
        <v>0.28885581397851023</v>
      </c>
      <c r="AL433" s="39">
        <f t="shared" si="169"/>
        <v>0.41180905780147342</v>
      </c>
      <c r="AM433" s="39"/>
      <c r="AS433" s="39"/>
      <c r="AT433" s="39">
        <f t="shared" si="185"/>
        <v>0.1683072602673423</v>
      </c>
      <c r="AU433" s="39">
        <f t="shared" si="186"/>
        <v>0.53998225336391037</v>
      </c>
      <c r="AW433" s="38">
        <f t="shared" si="187"/>
        <v>3701.6513926625271</v>
      </c>
      <c r="AX433" s="38">
        <f t="shared" si="191"/>
        <v>2139.4947207960854</v>
      </c>
      <c r="AY433" s="38">
        <f t="shared" si="192"/>
        <v>2279.4536893849713</v>
      </c>
      <c r="AZ433" s="38">
        <f t="shared" si="170"/>
        <v>0</v>
      </c>
      <c r="BA433" s="38">
        <f t="shared" si="171"/>
        <v>0</v>
      </c>
      <c r="BB433" s="38">
        <f t="shared" si="172"/>
        <v>0</v>
      </c>
      <c r="BC433" s="38">
        <f t="shared" si="173"/>
        <v>0</v>
      </c>
      <c r="BD433" s="38">
        <f t="shared" si="174"/>
        <v>0</v>
      </c>
      <c r="BE433" s="38">
        <f t="shared" si="175"/>
        <v>0</v>
      </c>
      <c r="BF433" s="38">
        <f t="shared" si="176"/>
        <v>0</v>
      </c>
      <c r="BG433" s="38">
        <f t="shared" si="188"/>
        <v>538.73901443312832</v>
      </c>
      <c r="BH433" s="38">
        <f t="shared" si="189"/>
        <v>1641.7384643780615</v>
      </c>
      <c r="BI433" s="61">
        <f t="shared" si="177"/>
        <v>10301.077281654772</v>
      </c>
    </row>
    <row r="434" spans="1:61" x14ac:dyDescent="0.3">
      <c r="A434" s="84" t="s">
        <v>2189</v>
      </c>
      <c r="B434" s="84" t="s">
        <v>100</v>
      </c>
      <c r="C434" s="84" t="s">
        <v>100</v>
      </c>
      <c r="D434" s="63">
        <f>VLOOKUP(B434,Площадь!$D$2:$E$795,2,0)</f>
        <v>49.8</v>
      </c>
      <c r="E434" s="72"/>
      <c r="F434" s="87">
        <v>31</v>
      </c>
      <c r="G434" s="87">
        <v>29</v>
      </c>
      <c r="H434" s="87">
        <v>31</v>
      </c>
      <c r="I434" s="87"/>
      <c r="J434" s="88"/>
      <c r="K434" s="88"/>
      <c r="L434" s="88"/>
      <c r="M434" s="88"/>
      <c r="N434" s="88"/>
      <c r="O434" s="88"/>
      <c r="P434" s="88">
        <v>15</v>
      </c>
      <c r="Q434" s="88">
        <v>31</v>
      </c>
      <c r="R434">
        <f t="shared" si="165"/>
        <v>137</v>
      </c>
      <c r="S434" s="162">
        <f>VLOOKUP(C434,'Общие показания'!A:I,9,0)</f>
        <v>1.6099999999999994</v>
      </c>
      <c r="T434" s="73">
        <f>VLOOKUP(B434,'Общие показания'!$A$2:$S$795,19,0)</f>
        <v>0.86700000000000088</v>
      </c>
      <c r="U434" s="39">
        <f t="shared" si="178"/>
        <v>0.66072755840016162</v>
      </c>
      <c r="V434" s="39">
        <f t="shared" si="179"/>
        <v>0.51018408720480912</v>
      </c>
      <c r="W434" s="39">
        <f t="shared" si="180"/>
        <v>0.4390883543950288</v>
      </c>
      <c r="X434" s="39"/>
      <c r="Y434" s="39">
        <f t="shared" si="181"/>
        <v>0</v>
      </c>
      <c r="Z434" s="39"/>
      <c r="AA434" s="39"/>
      <c r="AB434" s="39"/>
      <c r="AC434" s="39"/>
      <c r="AD434" s="39"/>
      <c r="AE434" s="39">
        <f t="shared" si="193"/>
        <v>0</v>
      </c>
      <c r="AF434" s="39">
        <f t="shared" si="182"/>
        <v>0.27000593683286839</v>
      </c>
      <c r="AG434" s="39">
        <f t="shared" si="183"/>
        <v>0.59699406316713255</v>
      </c>
      <c r="AH434" s="39">
        <f t="shared" si="167"/>
        <v>0</v>
      </c>
      <c r="AJ434" s="39">
        <f t="shared" si="184"/>
        <v>0.71653872838505384</v>
      </c>
      <c r="AK434" s="39">
        <f t="shared" si="168"/>
        <v>0.28712613844570478</v>
      </c>
      <c r="AL434" s="39">
        <f t="shared" si="169"/>
        <v>0.40934313529966815</v>
      </c>
      <c r="AM434" s="39"/>
      <c r="AS434" s="39"/>
      <c r="AT434" s="39">
        <f t="shared" si="185"/>
        <v>0.16729943236154984</v>
      </c>
      <c r="AU434" s="39">
        <f t="shared" si="186"/>
        <v>0.53674882669706059</v>
      </c>
      <c r="AW434" s="38">
        <f t="shared" si="187"/>
        <v>3697.0785295947612</v>
      </c>
      <c r="AX434" s="38">
        <f t="shared" si="191"/>
        <v>2140.2676773272137</v>
      </c>
      <c r="AY434" s="38">
        <f t="shared" si="192"/>
        <v>2277.4955536768566</v>
      </c>
      <c r="AZ434" s="38">
        <f t="shared" si="170"/>
        <v>0</v>
      </c>
      <c r="BA434" s="38">
        <f t="shared" si="171"/>
        <v>0</v>
      </c>
      <c r="BB434" s="38">
        <f t="shared" si="172"/>
        <v>0</v>
      </c>
      <c r="BC434" s="38">
        <f t="shared" si="173"/>
        <v>0</v>
      </c>
      <c r="BD434" s="38">
        <f t="shared" si="174"/>
        <v>0</v>
      </c>
      <c r="BE434" s="38">
        <f t="shared" si="175"/>
        <v>0</v>
      </c>
      <c r="BF434" s="38">
        <f t="shared" si="176"/>
        <v>0</v>
      </c>
      <c r="BG434" s="38">
        <f t="shared" si="188"/>
        <v>1173.8850408507285</v>
      </c>
      <c r="BH434" s="38">
        <f t="shared" si="189"/>
        <v>3043.3740638358458</v>
      </c>
      <c r="BI434" s="61">
        <f t="shared" si="177"/>
        <v>12332.100865285407</v>
      </c>
    </row>
    <row r="435" spans="1:61" x14ac:dyDescent="0.3">
      <c r="A435" s="84" t="s">
        <v>652</v>
      </c>
      <c r="B435" s="84" t="s">
        <v>157</v>
      </c>
      <c r="C435" s="84" t="s">
        <v>157</v>
      </c>
      <c r="D435" s="63">
        <f>VLOOKUP(B435,Площадь!$D$2:$E$795,2,0)</f>
        <v>72.400000000000006</v>
      </c>
      <c r="E435" s="72"/>
      <c r="F435" s="87">
        <v>31</v>
      </c>
      <c r="G435" s="87">
        <v>29</v>
      </c>
      <c r="H435" s="87">
        <v>31</v>
      </c>
      <c r="I435" s="87"/>
      <c r="J435" s="88"/>
      <c r="K435" s="88"/>
      <c r="L435" s="88"/>
      <c r="M435" s="88"/>
      <c r="N435" s="88"/>
      <c r="O435" s="88"/>
      <c r="P435" s="88">
        <v>15</v>
      </c>
      <c r="Q435" s="88">
        <v>31</v>
      </c>
      <c r="R435">
        <f t="shared" si="165"/>
        <v>137</v>
      </c>
      <c r="S435" s="162">
        <f>VLOOKUP(C435,'Общие показания'!A:I,9,0)</f>
        <v>2.317425641703768</v>
      </c>
      <c r="T435" s="73">
        <f>VLOOKUP(B435,'Общие показания'!$A$2:$S$795,19,0)</f>
        <v>0.11700000000000021</v>
      </c>
      <c r="U435" s="39">
        <f t="shared" si="178"/>
        <v>0.95104781740177569</v>
      </c>
      <c r="V435" s="39">
        <f t="shared" si="179"/>
        <v>0.73435632650786098</v>
      </c>
      <c r="W435" s="39">
        <f t="shared" si="180"/>
        <v>0.6320214977941313</v>
      </c>
      <c r="X435" s="39"/>
      <c r="Y435" s="39">
        <f t="shared" si="181"/>
        <v>0</v>
      </c>
      <c r="Z435" s="39"/>
      <c r="AA435" s="39"/>
      <c r="AB435" s="39"/>
      <c r="AC435" s="39"/>
      <c r="AD435" s="39"/>
      <c r="AE435" s="39">
        <f t="shared" si="193"/>
        <v>0</v>
      </c>
      <c r="AF435" s="39">
        <f t="shared" si="182"/>
        <v>3.6436787323466696E-2</v>
      </c>
      <c r="AG435" s="39">
        <f t="shared" si="183"/>
        <v>8.0563212676533519E-2</v>
      </c>
      <c r="AH435" s="39">
        <f t="shared" si="167"/>
        <v>0</v>
      </c>
      <c r="AJ435" s="39">
        <f t="shared" si="184"/>
        <v>1.0417149384553797</v>
      </c>
      <c r="AK435" s="39">
        <f t="shared" si="168"/>
        <v>0.4174283619170488</v>
      </c>
      <c r="AL435" s="39">
        <f t="shared" si="169"/>
        <v>0.59510929710232896</v>
      </c>
      <c r="AM435" s="39"/>
      <c r="AS435" s="39"/>
      <c r="AT435" s="39">
        <f t="shared" si="185"/>
        <v>0.24322246793124919</v>
      </c>
      <c r="AU435" s="39">
        <f t="shared" si="186"/>
        <v>0.78033363559974278</v>
      </c>
      <c r="AW435" s="38">
        <f t="shared" si="187"/>
        <v>5349.2926313127136</v>
      </c>
      <c r="AX435" s="38">
        <f t="shared" si="191"/>
        <v>3091.8047462202908</v>
      </c>
      <c r="AY435" s="38">
        <f t="shared" si="192"/>
        <v>3294.0608205882622</v>
      </c>
      <c r="AZ435" s="38">
        <f t="shared" si="170"/>
        <v>0</v>
      </c>
      <c r="BA435" s="38">
        <f t="shared" si="171"/>
        <v>0</v>
      </c>
      <c r="BB435" s="38">
        <f t="shared" si="172"/>
        <v>0</v>
      </c>
      <c r="BC435" s="38">
        <f t="shared" si="173"/>
        <v>0</v>
      </c>
      <c r="BD435" s="38">
        <f t="shared" si="174"/>
        <v>0</v>
      </c>
      <c r="BE435" s="38">
        <f t="shared" si="175"/>
        <v>0</v>
      </c>
      <c r="BF435" s="38">
        <f t="shared" si="176"/>
        <v>0</v>
      </c>
      <c r="BG435" s="38">
        <f t="shared" si="188"/>
        <v>750.70611843554923</v>
      </c>
      <c r="BH435" s="38">
        <f t="shared" si="189"/>
        <v>2310.9570636389053</v>
      </c>
      <c r="BI435" s="61">
        <f t="shared" si="177"/>
        <v>14796.821380195721</v>
      </c>
    </row>
    <row r="436" spans="1:61" x14ac:dyDescent="0.3">
      <c r="A436" s="84" t="s">
        <v>2399</v>
      </c>
      <c r="B436" s="84" t="s">
        <v>2400</v>
      </c>
      <c r="C436" s="84" t="s">
        <v>2400</v>
      </c>
      <c r="D436" s="63">
        <f>VLOOKUP(B436,Площадь!$D$2:$E$795,2,0)</f>
        <v>61.7</v>
      </c>
      <c r="E436" s="72"/>
      <c r="F436" s="87">
        <v>31</v>
      </c>
      <c r="G436" s="87">
        <v>29</v>
      </c>
      <c r="H436" s="87">
        <v>31</v>
      </c>
      <c r="I436" s="87"/>
      <c r="J436" s="88"/>
      <c r="K436" s="88"/>
      <c r="L436" s="88"/>
      <c r="M436" s="88"/>
      <c r="N436" s="88"/>
      <c r="O436" s="88"/>
      <c r="P436" s="88">
        <v>15</v>
      </c>
      <c r="Q436" s="88">
        <v>31</v>
      </c>
      <c r="R436">
        <f t="shared" si="165"/>
        <v>137</v>
      </c>
      <c r="S436" s="162">
        <f>VLOOKUP(C436,'Общие показания'!A:I,9,0)</f>
        <v>4.6549999999999994</v>
      </c>
      <c r="T436" s="73">
        <f>VLOOKUP(B436,'Общие показания'!$A$2:$S$795,19,0)</f>
        <v>1.0440000000000005</v>
      </c>
      <c r="U436" s="39">
        <f t="shared" si="178"/>
        <v>1.9103644623309024</v>
      </c>
      <c r="V436" s="39">
        <f t="shared" si="179"/>
        <v>1.4750974695269483</v>
      </c>
      <c r="W436" s="39">
        <f t="shared" si="180"/>
        <v>1.2695380681421486</v>
      </c>
      <c r="X436" s="39"/>
      <c r="Y436" s="39">
        <f t="shared" si="181"/>
        <v>0</v>
      </c>
      <c r="Z436" s="39"/>
      <c r="AA436" s="39"/>
      <c r="AB436" s="39"/>
      <c r="AC436" s="39"/>
      <c r="AD436" s="39"/>
      <c r="AE436" s="39">
        <f t="shared" si="193"/>
        <v>0</v>
      </c>
      <c r="AF436" s="39">
        <f t="shared" si="182"/>
        <v>0.32512825611708701</v>
      </c>
      <c r="AG436" s="39">
        <f t="shared" si="183"/>
        <v>0.71887174388291353</v>
      </c>
      <c r="AH436" s="39">
        <f t="shared" si="167"/>
        <v>0</v>
      </c>
      <c r="AJ436" s="39">
        <f t="shared" si="184"/>
        <v>0.88775983014774751</v>
      </c>
      <c r="AK436" s="39">
        <f t="shared" si="168"/>
        <v>0.35573660124698769</v>
      </c>
      <c r="AL436" s="39">
        <f t="shared" si="169"/>
        <v>0.50715806120460905</v>
      </c>
      <c r="AM436" s="39"/>
      <c r="AS436" s="39"/>
      <c r="AT436" s="39">
        <f t="shared" si="185"/>
        <v>0.20727660595798444</v>
      </c>
      <c r="AU436" s="39">
        <f t="shared" si="186"/>
        <v>0.66500808448210125</v>
      </c>
      <c r="AW436" s="38">
        <f t="shared" si="187"/>
        <v>7511.1729257579891</v>
      </c>
      <c r="AX436" s="38">
        <f t="shared" si="191"/>
        <v>4914.6177462227224</v>
      </c>
      <c r="AY436" s="38">
        <f t="shared" si="192"/>
        <v>4769.2920217732626</v>
      </c>
      <c r="AZ436" s="38">
        <f t="shared" si="170"/>
        <v>0</v>
      </c>
      <c r="BA436" s="38">
        <f t="shared" si="171"/>
        <v>0</v>
      </c>
      <c r="BB436" s="38">
        <f t="shared" si="172"/>
        <v>0</v>
      </c>
      <c r="BC436" s="38">
        <f t="shared" si="173"/>
        <v>0</v>
      </c>
      <c r="BD436" s="38">
        <f t="shared" si="174"/>
        <v>0</v>
      </c>
      <c r="BE436" s="38">
        <f t="shared" si="175"/>
        <v>0</v>
      </c>
      <c r="BF436" s="38">
        <f t="shared" si="176"/>
        <v>0</v>
      </c>
      <c r="BG436" s="38">
        <f t="shared" si="188"/>
        <v>1429.1663155598387</v>
      </c>
      <c r="BH436" s="38">
        <f t="shared" si="189"/>
        <v>3714.8316560699109</v>
      </c>
      <c r="BI436" s="61">
        <f t="shared" si="177"/>
        <v>22339.080665383724</v>
      </c>
    </row>
    <row r="437" spans="1:61" x14ac:dyDescent="0.3">
      <c r="A437" s="84" t="s">
        <v>645</v>
      </c>
      <c r="B437" s="84" t="s">
        <v>435</v>
      </c>
      <c r="C437" s="84" t="s">
        <v>435</v>
      </c>
      <c r="D437" s="63">
        <f>VLOOKUP(B437,Площадь!$D$2:$E$795,2,0)</f>
        <v>33.6</v>
      </c>
      <c r="E437" s="72"/>
      <c r="F437" s="87">
        <v>31</v>
      </c>
      <c r="G437" s="87">
        <v>29</v>
      </c>
      <c r="H437" s="87">
        <v>31</v>
      </c>
      <c r="I437" s="87"/>
      <c r="J437" s="88"/>
      <c r="K437" s="88"/>
      <c r="L437" s="88"/>
      <c r="M437" s="88"/>
      <c r="N437" s="88"/>
      <c r="O437" s="88"/>
      <c r="P437" s="88">
        <v>15</v>
      </c>
      <c r="Q437" s="88">
        <v>31</v>
      </c>
      <c r="R437">
        <f t="shared" si="165"/>
        <v>137</v>
      </c>
      <c r="S437" s="162">
        <f>VLOOKUP(C437,'Общие показания'!A:I,9,0)</f>
        <v>1.0754903530558924</v>
      </c>
      <c r="T437" s="73">
        <f>VLOOKUP(B437,'Общие показания'!$A$2:$S$795,19,0)</f>
        <v>0.32200000000000006</v>
      </c>
      <c r="U437" s="39">
        <f t="shared" si="178"/>
        <v>0.44137025779971911</v>
      </c>
      <c r="V437" s="39">
        <f t="shared" si="179"/>
        <v>0.34080625097602391</v>
      </c>
      <c r="W437" s="39">
        <f t="shared" si="180"/>
        <v>0.29331384428014934</v>
      </c>
      <c r="X437" s="39"/>
      <c r="Y437" s="39">
        <f t="shared" si="181"/>
        <v>0</v>
      </c>
      <c r="Z437" s="39"/>
      <c r="AA437" s="39"/>
      <c r="AB437" s="39"/>
      <c r="AC437" s="39"/>
      <c r="AD437" s="39"/>
      <c r="AE437" s="39">
        <f t="shared" si="193"/>
        <v>0</v>
      </c>
      <c r="AF437" s="39">
        <f t="shared" si="182"/>
        <v>0.10027902152270306</v>
      </c>
      <c r="AG437" s="39">
        <f t="shared" si="183"/>
        <v>0.22172097847729702</v>
      </c>
      <c r="AH437" s="39">
        <f t="shared" si="167"/>
        <v>0</v>
      </c>
      <c r="AJ437" s="39">
        <f t="shared" si="184"/>
        <v>0.4834478167417231</v>
      </c>
      <c r="AK437" s="39">
        <f t="shared" si="168"/>
        <v>0.19372365967421049</v>
      </c>
      <c r="AL437" s="39">
        <f t="shared" si="169"/>
        <v>0.27618332020218578</v>
      </c>
      <c r="AM437" s="39"/>
      <c r="AS437" s="39"/>
      <c r="AT437" s="39">
        <f t="shared" si="185"/>
        <v>0.11287672544875653</v>
      </c>
      <c r="AU437" s="39">
        <f t="shared" si="186"/>
        <v>0.3621437866871734</v>
      </c>
      <c r="AW437" s="38">
        <f t="shared" si="187"/>
        <v>2482.544646576066</v>
      </c>
      <c r="AX437" s="38">
        <f t="shared" si="191"/>
        <v>1434.8707109530633</v>
      </c>
      <c r="AY437" s="38">
        <f t="shared" si="192"/>
        <v>1528.7354084498011</v>
      </c>
      <c r="AZ437" s="38">
        <f t="shared" si="170"/>
        <v>0</v>
      </c>
      <c r="BA437" s="38">
        <f t="shared" si="171"/>
        <v>0</v>
      </c>
      <c r="BB437" s="38">
        <f t="shared" si="172"/>
        <v>0</v>
      </c>
      <c r="BC437" s="38">
        <f t="shared" si="173"/>
        <v>0</v>
      </c>
      <c r="BD437" s="38">
        <f t="shared" si="174"/>
        <v>0</v>
      </c>
      <c r="BE437" s="38">
        <f t="shared" si="175"/>
        <v>0</v>
      </c>
      <c r="BF437" s="38">
        <f t="shared" si="176"/>
        <v>0</v>
      </c>
      <c r="BG437" s="38">
        <f t="shared" si="188"/>
        <v>572.18676094030729</v>
      </c>
      <c r="BH437" s="38">
        <f t="shared" si="189"/>
        <v>1567.3032210168979</v>
      </c>
      <c r="BI437" s="61">
        <f t="shared" si="177"/>
        <v>7585.6407479361351</v>
      </c>
    </row>
    <row r="438" spans="1:61" x14ac:dyDescent="0.3">
      <c r="A438" s="84" t="s">
        <v>999</v>
      </c>
      <c r="B438" s="84" t="s">
        <v>416</v>
      </c>
      <c r="C438" s="84" t="s">
        <v>416</v>
      </c>
      <c r="D438" s="63">
        <f>VLOOKUP(B438,Площадь!$D$2:$E$795,2,0)</f>
        <v>60.6</v>
      </c>
      <c r="E438" s="72"/>
      <c r="F438" s="87">
        <v>31</v>
      </c>
      <c r="G438" s="87">
        <v>29</v>
      </c>
      <c r="H438" s="87">
        <v>31</v>
      </c>
      <c r="I438" s="87"/>
      <c r="J438" s="88"/>
      <c r="K438" s="88"/>
      <c r="L438" s="88"/>
      <c r="M438" s="88"/>
      <c r="N438" s="88"/>
      <c r="O438" s="88"/>
      <c r="P438" s="88">
        <v>15</v>
      </c>
      <c r="Q438" s="88">
        <v>31</v>
      </c>
      <c r="R438">
        <f t="shared" si="165"/>
        <v>137</v>
      </c>
      <c r="S438" s="162">
        <f>VLOOKUP(C438,'Общие показания'!A:I,9,0)</f>
        <v>1.9397236724758058</v>
      </c>
      <c r="T438" s="73">
        <f>VLOOKUP(B438,'Общие показания'!$A$2:$S$795,19,0)</f>
        <v>0.49799999999999933</v>
      </c>
      <c r="U438" s="39">
        <f t="shared" si="178"/>
        <v>0.79604278638877912</v>
      </c>
      <c r="V438" s="39">
        <f t="shared" si="179"/>
        <v>0.61466841693890018</v>
      </c>
      <c r="W438" s="39">
        <f t="shared" si="180"/>
        <v>0.5290124691481265</v>
      </c>
      <c r="X438" s="39"/>
      <c r="Y438" s="39">
        <f t="shared" si="181"/>
        <v>0</v>
      </c>
      <c r="Z438" s="39"/>
      <c r="AA438" s="39"/>
      <c r="AB438" s="39"/>
      <c r="AC438" s="39"/>
      <c r="AD438" s="39"/>
      <c r="AE438" s="39">
        <f t="shared" si="193"/>
        <v>0</v>
      </c>
      <c r="AF438" s="39">
        <f t="shared" si="182"/>
        <v>0.15508991527424237</v>
      </c>
      <c r="AG438" s="39">
        <f t="shared" si="183"/>
        <v>0.34291008472575696</v>
      </c>
      <c r="AH438" s="39">
        <f t="shared" si="167"/>
        <v>0</v>
      </c>
      <c r="AJ438" s="39">
        <f t="shared" si="184"/>
        <v>0.87193266948060777</v>
      </c>
      <c r="AK438" s="39">
        <f t="shared" si="168"/>
        <v>0.34939445762670102</v>
      </c>
      <c r="AL438" s="39">
        <f t="shared" si="169"/>
        <v>0.49811634536465649</v>
      </c>
      <c r="AM438" s="39"/>
      <c r="AS438" s="39"/>
      <c r="AT438" s="39">
        <f t="shared" si="185"/>
        <v>0.20358123697007874</v>
      </c>
      <c r="AU438" s="39">
        <f t="shared" si="186"/>
        <v>0.65315218670365205</v>
      </c>
      <c r="AW438" s="38">
        <f t="shared" si="187"/>
        <v>4477.4465947175477</v>
      </c>
      <c r="AX438" s="38">
        <f t="shared" si="191"/>
        <v>2587.8918179689176</v>
      </c>
      <c r="AY438" s="38">
        <f t="shared" si="192"/>
        <v>2757.1835045255343</v>
      </c>
      <c r="AZ438" s="38">
        <f t="shared" si="170"/>
        <v>0</v>
      </c>
      <c r="BA438" s="38">
        <f t="shared" si="171"/>
        <v>0</v>
      </c>
      <c r="BB438" s="38">
        <f t="shared" si="172"/>
        <v>0</v>
      </c>
      <c r="BC438" s="38">
        <f t="shared" si="173"/>
        <v>0</v>
      </c>
      <c r="BD438" s="38">
        <f t="shared" si="174"/>
        <v>0</v>
      </c>
      <c r="BE438" s="38">
        <f t="shared" si="175"/>
        <v>0</v>
      </c>
      <c r="BF438" s="38">
        <f t="shared" si="176"/>
        <v>0</v>
      </c>
      <c r="BG438" s="38">
        <f t="shared" si="188"/>
        <v>962.80249423856583</v>
      </c>
      <c r="BH438" s="38">
        <f t="shared" si="189"/>
        <v>2673.7897189342484</v>
      </c>
      <c r="BI438" s="61">
        <f t="shared" si="177"/>
        <v>13459.114130384813</v>
      </c>
    </row>
    <row r="439" spans="1:61" x14ac:dyDescent="0.3">
      <c r="A439" s="197" t="s">
        <v>1811</v>
      </c>
      <c r="B439" s="84" t="s">
        <v>1812</v>
      </c>
      <c r="C439" s="84" t="s">
        <v>1812</v>
      </c>
      <c r="D439" s="63">
        <f>VLOOKUP(B439,Площадь!$D$2:$E$795,2,0)</f>
        <v>60.6</v>
      </c>
      <c r="E439" s="72"/>
      <c r="F439" s="87">
        <v>31</v>
      </c>
      <c r="G439" s="87">
        <v>29</v>
      </c>
      <c r="H439" s="87">
        <v>31</v>
      </c>
      <c r="I439" s="87"/>
      <c r="J439" s="88"/>
      <c r="K439" s="88"/>
      <c r="L439" s="88"/>
      <c r="M439" s="88"/>
      <c r="N439" s="88"/>
      <c r="O439" s="88"/>
      <c r="P439" s="88">
        <v>0</v>
      </c>
      <c r="Q439" s="88">
        <v>0</v>
      </c>
      <c r="R439">
        <f t="shared" si="165"/>
        <v>91</v>
      </c>
      <c r="S439" s="162">
        <f>VLOOKUP(C439,'Общие показания'!A:I,9,0)</f>
        <v>1.9397236724758058</v>
      </c>
      <c r="T439" s="73">
        <f>VLOOKUP(B439,'Общие показания'!$A$2:$S$795,19,0)</f>
        <v>1.5370000000000026</v>
      </c>
      <c r="U439" s="39">
        <f t="shared" si="178"/>
        <v>0.79604278638877912</v>
      </c>
      <c r="V439" s="39">
        <f t="shared" si="179"/>
        <v>0.61466841693890018</v>
      </c>
      <c r="W439" s="39">
        <f t="shared" si="180"/>
        <v>0.5290124691481265</v>
      </c>
      <c r="X439" s="39"/>
      <c r="Y439" s="39">
        <f t="shared" si="181"/>
        <v>0</v>
      </c>
      <c r="Z439" s="39"/>
      <c r="AA439" s="39"/>
      <c r="AB439" s="39"/>
      <c r="AC439" s="39"/>
      <c r="AD439" s="39"/>
      <c r="AE439" s="39">
        <f>(T440*$AE$1)/31*O439</f>
        <v>0</v>
      </c>
      <c r="AF439" s="39">
        <f t="shared" si="182"/>
        <v>0</v>
      </c>
      <c r="AG439" s="39">
        <f t="shared" si="183"/>
        <v>0</v>
      </c>
      <c r="AH439" s="39">
        <f t="shared" si="167"/>
        <v>1.5370000000000026</v>
      </c>
      <c r="AJ439" s="39">
        <f t="shared" si="184"/>
        <v>0.87193266948060777</v>
      </c>
      <c r="AK439" s="39">
        <f t="shared" si="168"/>
        <v>0.34939445762670102</v>
      </c>
      <c r="AL439" s="39">
        <f t="shared" si="169"/>
        <v>0.49811634536465649</v>
      </c>
      <c r="AM439" s="39"/>
      <c r="AS439" s="39"/>
      <c r="AT439" s="39">
        <f t="shared" si="185"/>
        <v>0</v>
      </c>
      <c r="AU439" s="39">
        <f t="shared" si="186"/>
        <v>0</v>
      </c>
      <c r="AW439" s="38">
        <f t="shared" si="187"/>
        <v>4477.4465947175477</v>
      </c>
      <c r="AX439" s="38">
        <f t="shared" si="191"/>
        <v>2587.8918179689176</v>
      </c>
      <c r="AY439" s="38">
        <f t="shared" si="192"/>
        <v>2757.1835045255343</v>
      </c>
      <c r="AZ439" s="38">
        <f t="shared" si="170"/>
        <v>0</v>
      </c>
      <c r="BA439" s="38">
        <f t="shared" si="171"/>
        <v>0</v>
      </c>
      <c r="BB439" s="38">
        <f t="shared" si="172"/>
        <v>0</v>
      </c>
      <c r="BC439" s="38">
        <f t="shared" si="173"/>
        <v>0</v>
      </c>
      <c r="BD439" s="38">
        <f t="shared" si="174"/>
        <v>0</v>
      </c>
      <c r="BE439" s="38">
        <f t="shared" si="175"/>
        <v>0</v>
      </c>
      <c r="BF439" s="38">
        <f t="shared" si="176"/>
        <v>0</v>
      </c>
      <c r="BG439" s="38">
        <f t="shared" si="188"/>
        <v>0</v>
      </c>
      <c r="BH439" s="38">
        <f t="shared" si="189"/>
        <v>0</v>
      </c>
      <c r="BI439" s="61">
        <f t="shared" si="177"/>
        <v>9822.5219172119996</v>
      </c>
    </row>
    <row r="440" spans="1:61" x14ac:dyDescent="0.3">
      <c r="A440" s="197" t="s">
        <v>3940</v>
      </c>
      <c r="B440" s="84" t="s">
        <v>1812</v>
      </c>
      <c r="C440" s="84" t="s">
        <v>1812</v>
      </c>
      <c r="D440" s="63">
        <f>VLOOKUP(B440,Площадь!$D$2:$E$795,2,0)</f>
        <v>60.6</v>
      </c>
      <c r="E440" s="72"/>
      <c r="F440" s="87"/>
      <c r="G440" s="87"/>
      <c r="H440" s="87"/>
      <c r="I440" s="87"/>
      <c r="J440" s="88"/>
      <c r="K440" s="88"/>
      <c r="L440" s="88"/>
      <c r="M440" s="88"/>
      <c r="N440" s="88"/>
      <c r="O440" s="88"/>
      <c r="P440" s="88">
        <v>15</v>
      </c>
      <c r="Q440" s="88">
        <v>31</v>
      </c>
      <c r="R440">
        <f t="shared" si="165"/>
        <v>46</v>
      </c>
      <c r="S440" s="162">
        <f>VLOOKUP(C440,'Общие показания'!A:I,9,0)</f>
        <v>1.9397236724758058</v>
      </c>
      <c r="T440" s="73">
        <f>VLOOKUP(B440,'Общие показания'!$A$2:$S$795,19,0)</f>
        <v>1.5370000000000026</v>
      </c>
      <c r="U440" s="39">
        <f t="shared" si="178"/>
        <v>0</v>
      </c>
      <c r="V440" s="39">
        <f t="shared" si="179"/>
        <v>0</v>
      </c>
      <c r="W440" s="39">
        <f t="shared" si="180"/>
        <v>0</v>
      </c>
      <c r="X440" s="39"/>
      <c r="Y440" s="39">
        <f t="shared" si="181"/>
        <v>-1.9397236724758058</v>
      </c>
      <c r="Z440" s="39"/>
      <c r="AA440" s="39"/>
      <c r="AB440" s="39"/>
      <c r="AC440" s="39"/>
      <c r="AD440" s="39"/>
      <c r="AE440" s="39">
        <f t="shared" ref="AE440:AE471" si="194">(T440*$AE$1)/31*O440</f>
        <v>0</v>
      </c>
      <c r="AF440" s="39">
        <f t="shared" si="182"/>
        <v>0.47866104372793422</v>
      </c>
      <c r="AG440" s="39">
        <f t="shared" si="183"/>
        <v>1.0583389562720684</v>
      </c>
      <c r="AH440" s="39">
        <f t="shared" si="167"/>
        <v>0</v>
      </c>
      <c r="AJ440" s="39">
        <f t="shared" si="184"/>
        <v>0</v>
      </c>
      <c r="AK440" s="39">
        <f t="shared" si="168"/>
        <v>0</v>
      </c>
      <c r="AL440" s="39">
        <f t="shared" si="169"/>
        <v>0</v>
      </c>
      <c r="AM440" s="39"/>
      <c r="AS440" s="39"/>
      <c r="AT440" s="39">
        <f t="shared" si="185"/>
        <v>0.20358123697007874</v>
      </c>
      <c r="AU440" s="39">
        <f t="shared" si="186"/>
        <v>0.65315218670365205</v>
      </c>
      <c r="AW440" s="38">
        <f t="shared" si="187"/>
        <v>0</v>
      </c>
      <c r="AX440" s="38">
        <f t="shared" si="191"/>
        <v>0</v>
      </c>
      <c r="AY440" s="38">
        <f t="shared" si="192"/>
        <v>0</v>
      </c>
      <c r="AZ440" s="38">
        <f t="shared" si="170"/>
        <v>0</v>
      </c>
      <c r="BA440" s="38">
        <f t="shared" si="171"/>
        <v>0</v>
      </c>
      <c r="BB440" s="38">
        <f t="shared" si="172"/>
        <v>0</v>
      </c>
      <c r="BC440" s="38">
        <f t="shared" si="173"/>
        <v>0</v>
      </c>
      <c r="BD440" s="38">
        <f t="shared" si="174"/>
        <v>0</v>
      </c>
      <c r="BE440" s="38">
        <f t="shared" si="175"/>
        <v>0</v>
      </c>
      <c r="BF440" s="38">
        <f t="shared" si="176"/>
        <v>0</v>
      </c>
      <c r="BG440" s="38">
        <f t="shared" si="188"/>
        <v>1831.3838886145181</v>
      </c>
      <c r="BH440" s="38">
        <f t="shared" si="189"/>
        <v>4594.2583645583054</v>
      </c>
      <c r="BI440" s="61">
        <f t="shared" si="177"/>
        <v>6425.642253172824</v>
      </c>
    </row>
    <row r="441" spans="1:61" x14ac:dyDescent="0.3">
      <c r="A441" s="84" t="s">
        <v>1245</v>
      </c>
      <c r="B441" s="84" t="s">
        <v>415</v>
      </c>
      <c r="C441" s="84" t="s">
        <v>415</v>
      </c>
      <c r="D441" s="63">
        <f>VLOOKUP(B441,Площадь!$D$2:$E$795,2,0)</f>
        <v>39.299999999999997</v>
      </c>
      <c r="E441" s="72"/>
      <c r="F441" s="87">
        <v>31</v>
      </c>
      <c r="G441" s="87">
        <v>29</v>
      </c>
      <c r="H441" s="87">
        <v>31</v>
      </c>
      <c r="I441" s="87"/>
      <c r="J441" s="88"/>
      <c r="K441" s="88"/>
      <c r="L441" s="88"/>
      <c r="M441" s="88"/>
      <c r="N441" s="88"/>
      <c r="O441" s="88"/>
      <c r="P441" s="88">
        <v>15</v>
      </c>
      <c r="Q441" s="88">
        <v>31</v>
      </c>
      <c r="R441">
        <f t="shared" si="165"/>
        <v>137</v>
      </c>
      <c r="S441" s="162">
        <f>VLOOKUP(C441,'Общие показания'!A:I,9,0)</f>
        <v>2.3760000000000012</v>
      </c>
      <c r="T441" s="73">
        <f>VLOOKUP(B441,'Общие показания'!$A$2:$S$795,19,0)</f>
        <v>0.33799999999999919</v>
      </c>
      <c r="U441" s="39">
        <f t="shared" si="178"/>
        <v>0.97508613587502191</v>
      </c>
      <c r="V441" s="39">
        <f t="shared" si="179"/>
        <v>0.7529176342848618</v>
      </c>
      <c r="W441" s="39">
        <f t="shared" si="180"/>
        <v>0.64799622984011762</v>
      </c>
      <c r="X441" s="39"/>
      <c r="Y441" s="39">
        <f t="shared" si="181"/>
        <v>0</v>
      </c>
      <c r="Z441" s="39"/>
      <c r="AA441" s="39"/>
      <c r="AB441" s="39"/>
      <c r="AC441" s="39"/>
      <c r="AD441" s="39"/>
      <c r="AE441" s="39">
        <f t="shared" si="194"/>
        <v>0</v>
      </c>
      <c r="AF441" s="39">
        <f t="shared" si="182"/>
        <v>0.10526183004557002</v>
      </c>
      <c r="AG441" s="39">
        <f t="shared" si="183"/>
        <v>0.2327381699544292</v>
      </c>
      <c r="AH441" s="39">
        <f t="shared" si="167"/>
        <v>0</v>
      </c>
      <c r="AJ441" s="39">
        <f t="shared" si="184"/>
        <v>0.56546128565326537</v>
      </c>
      <c r="AK441" s="39">
        <f t="shared" si="168"/>
        <v>0.22658749479751403</v>
      </c>
      <c r="AL441" s="39">
        <f t="shared" si="169"/>
        <v>0.32303584773648514</v>
      </c>
      <c r="AM441" s="39"/>
      <c r="AS441" s="39"/>
      <c r="AT441" s="39">
        <f t="shared" si="185"/>
        <v>0.13202545565881341</v>
      </c>
      <c r="AU441" s="39">
        <f t="shared" si="186"/>
        <v>0.42357889335731885</v>
      </c>
      <c r="AW441" s="38">
        <f t="shared" si="187"/>
        <v>4135.3838764536731</v>
      </c>
      <c r="AX441" s="38">
        <f t="shared" si="191"/>
        <v>2629.3443883035666</v>
      </c>
      <c r="AY441" s="38">
        <f t="shared" si="192"/>
        <v>2606.5996677635299</v>
      </c>
      <c r="AZ441" s="38">
        <f t="shared" si="170"/>
        <v>0</v>
      </c>
      <c r="BA441" s="38">
        <f t="shared" si="171"/>
        <v>0</v>
      </c>
      <c r="BB441" s="38">
        <f t="shared" si="172"/>
        <v>0</v>
      </c>
      <c r="BC441" s="38">
        <f t="shared" si="173"/>
        <v>0</v>
      </c>
      <c r="BD441" s="38">
        <f t="shared" si="174"/>
        <v>0</v>
      </c>
      <c r="BE441" s="38">
        <f t="shared" si="175"/>
        <v>0</v>
      </c>
      <c r="BF441" s="38">
        <f t="shared" si="176"/>
        <v>0</v>
      </c>
      <c r="BG441" s="38">
        <f t="shared" si="188"/>
        <v>636.9644982534187</v>
      </c>
      <c r="BH441" s="38">
        <f t="shared" si="189"/>
        <v>1761.7912720715242</v>
      </c>
      <c r="BI441" s="61">
        <f t="shared" si="177"/>
        <v>11770.083702845714</v>
      </c>
    </row>
    <row r="442" spans="1:61" x14ac:dyDescent="0.3">
      <c r="A442" s="84" t="s">
        <v>1174</v>
      </c>
      <c r="B442" s="84" t="s">
        <v>463</v>
      </c>
      <c r="C442" s="84" t="s">
        <v>463</v>
      </c>
      <c r="D442" s="63">
        <f>VLOOKUP(B442,Площадь!$D$2:$E$795,2,0)</f>
        <v>32</v>
      </c>
      <c r="E442" s="72"/>
      <c r="F442" s="87">
        <v>31</v>
      </c>
      <c r="G442" s="87">
        <v>29</v>
      </c>
      <c r="H442" s="87">
        <v>31</v>
      </c>
      <c r="I442" s="87"/>
      <c r="J442" s="88"/>
      <c r="K442" s="88"/>
      <c r="L442" s="88"/>
      <c r="M442" s="88"/>
      <c r="N442" s="88"/>
      <c r="O442" s="88"/>
      <c r="P442" s="88">
        <v>15</v>
      </c>
      <c r="Q442" s="88">
        <v>31</v>
      </c>
      <c r="R442">
        <f t="shared" si="165"/>
        <v>137</v>
      </c>
      <c r="S442" s="162">
        <f>VLOOKUP(C442,'Общие показания'!A:I,9,0)</f>
        <v>1.0242765267198974</v>
      </c>
      <c r="T442" s="73">
        <f>VLOOKUP(B442,'Общие показания'!$A$2:$S$795,19,0)</f>
        <v>0.78299999999999947</v>
      </c>
      <c r="U442" s="39">
        <f t="shared" si="178"/>
        <v>0.42035262647592292</v>
      </c>
      <c r="V442" s="39">
        <f t="shared" si="179"/>
        <v>0.32457738188192753</v>
      </c>
      <c r="W442" s="39">
        <f t="shared" si="180"/>
        <v>0.27934651836204699</v>
      </c>
      <c r="X442" s="39"/>
      <c r="Y442" s="39">
        <f t="shared" si="181"/>
        <v>0</v>
      </c>
      <c r="Z442" s="39"/>
      <c r="AA442" s="39"/>
      <c r="AB442" s="39"/>
      <c r="AC442" s="39"/>
      <c r="AD442" s="39"/>
      <c r="AE442" s="39">
        <f t="shared" si="194"/>
        <v>0</v>
      </c>
      <c r="AF442" s="39">
        <f t="shared" si="182"/>
        <v>0.24384619208781499</v>
      </c>
      <c r="AG442" s="39">
        <f t="shared" si="183"/>
        <v>0.53915380791218448</v>
      </c>
      <c r="AH442" s="39">
        <f t="shared" si="167"/>
        <v>0</v>
      </c>
      <c r="AJ442" s="39">
        <f t="shared" si="184"/>
        <v>0.46042649213497439</v>
      </c>
      <c r="AK442" s="39">
        <f t="shared" si="168"/>
        <v>0.18449872349924806</v>
      </c>
      <c r="AL442" s="39">
        <f t="shared" si="169"/>
        <v>0.26303173352589121</v>
      </c>
      <c r="AM442" s="39"/>
      <c r="AS442" s="39"/>
      <c r="AT442" s="39">
        <f t="shared" si="185"/>
        <v>0.10750164328453002</v>
      </c>
      <c r="AU442" s="39">
        <f t="shared" si="186"/>
        <v>0.34489884446397467</v>
      </c>
      <c r="AW442" s="38">
        <f t="shared" si="187"/>
        <v>2364.3282348343482</v>
      </c>
      <c r="AX442" s="38">
        <f t="shared" si="191"/>
        <v>1366.5435342410128</v>
      </c>
      <c r="AY442" s="38">
        <f t="shared" si="192"/>
        <v>1455.9384842379059</v>
      </c>
      <c r="AZ442" s="38">
        <f t="shared" si="170"/>
        <v>0</v>
      </c>
      <c r="BA442" s="38">
        <f t="shared" si="171"/>
        <v>0</v>
      </c>
      <c r="BB442" s="38">
        <f t="shared" si="172"/>
        <v>0</v>
      </c>
      <c r="BC442" s="38">
        <f t="shared" si="173"/>
        <v>0</v>
      </c>
      <c r="BD442" s="38">
        <f t="shared" si="174"/>
        <v>0</v>
      </c>
      <c r="BE442" s="38">
        <f t="shared" si="175"/>
        <v>0</v>
      </c>
      <c r="BF442" s="38">
        <f t="shared" si="176"/>
        <v>0</v>
      </c>
      <c r="BG442" s="38">
        <f t="shared" si="188"/>
        <v>943.14407536010822</v>
      </c>
      <c r="BH442" s="38">
        <f t="shared" si="189"/>
        <v>2373.1155779324667</v>
      </c>
      <c r="BI442" s="61">
        <f t="shared" si="177"/>
        <v>8503.0699066058423</v>
      </c>
    </row>
    <row r="443" spans="1:61" x14ac:dyDescent="0.3">
      <c r="A443" s="84" t="s">
        <v>2575</v>
      </c>
      <c r="B443" s="84" t="s">
        <v>465</v>
      </c>
      <c r="C443" s="84" t="s">
        <v>465</v>
      </c>
      <c r="D443" s="63">
        <f>VLOOKUP(B443,Площадь!$D$2:$E$795,2,0)</f>
        <v>31.7</v>
      </c>
      <c r="E443" s="72"/>
      <c r="F443" s="87">
        <v>31</v>
      </c>
      <c r="G443" s="87">
        <v>29</v>
      </c>
      <c r="H443" s="87">
        <v>31</v>
      </c>
      <c r="I443" s="87"/>
      <c r="J443" s="88"/>
      <c r="K443" s="88"/>
      <c r="L443" s="88"/>
      <c r="M443" s="88"/>
      <c r="N443" s="88"/>
      <c r="O443" s="88"/>
      <c r="P443" s="88">
        <v>15</v>
      </c>
      <c r="Q443" s="88">
        <v>31</v>
      </c>
      <c r="R443">
        <f t="shared" si="165"/>
        <v>137</v>
      </c>
      <c r="S443" s="162">
        <f>VLOOKUP(C443,'Общие показания'!A:I,9,0)</f>
        <v>1.0146739342818984</v>
      </c>
      <c r="T443" s="73">
        <f>VLOOKUP(B443,'Общие показания'!$A$2:$S$795,19,0)</f>
        <v>0.17099999999999937</v>
      </c>
      <c r="U443" s="39">
        <f t="shared" si="178"/>
        <v>0.4164118206027112</v>
      </c>
      <c r="V443" s="39">
        <f t="shared" si="179"/>
        <v>0.32153446892678444</v>
      </c>
      <c r="W443" s="39">
        <f t="shared" si="180"/>
        <v>0.2767276447524028</v>
      </c>
      <c r="X443" s="39"/>
      <c r="Y443" s="39">
        <f t="shared" si="181"/>
        <v>0</v>
      </c>
      <c r="Z443" s="39"/>
      <c r="AA443" s="39"/>
      <c r="AB443" s="39"/>
      <c r="AC443" s="39"/>
      <c r="AD443" s="39"/>
      <c r="AE443" s="39">
        <f t="shared" si="194"/>
        <v>0</v>
      </c>
      <c r="AF443" s="39">
        <f t="shared" si="182"/>
        <v>5.3253766088143341E-2</v>
      </c>
      <c r="AG443" s="39">
        <f t="shared" si="183"/>
        <v>0.11774623391185604</v>
      </c>
      <c r="AH443" s="39">
        <f t="shared" si="167"/>
        <v>0</v>
      </c>
      <c r="AJ443" s="39">
        <f t="shared" si="184"/>
        <v>0.45610999377120898</v>
      </c>
      <c r="AK443" s="39">
        <f t="shared" si="168"/>
        <v>0.18276904796644261</v>
      </c>
      <c r="AL443" s="39">
        <f t="shared" si="169"/>
        <v>0.26056581102408599</v>
      </c>
      <c r="AM443" s="39"/>
      <c r="AS443" s="39"/>
      <c r="AT443" s="39">
        <f t="shared" si="185"/>
        <v>0.10649381537873755</v>
      </c>
      <c r="AU443" s="39">
        <f t="shared" si="186"/>
        <v>0.34166541779712489</v>
      </c>
      <c r="AW443" s="38">
        <f t="shared" si="187"/>
        <v>2342.1626576327767</v>
      </c>
      <c r="AX443" s="38">
        <f t="shared" si="191"/>
        <v>1353.7321886075031</v>
      </c>
      <c r="AY443" s="38">
        <f t="shared" si="192"/>
        <v>1442.2890609481756</v>
      </c>
      <c r="AZ443" s="38">
        <f t="shared" si="170"/>
        <v>0</v>
      </c>
      <c r="BA443" s="38">
        <f t="shared" si="171"/>
        <v>0</v>
      </c>
      <c r="BB443" s="38">
        <f t="shared" si="172"/>
        <v>0</v>
      </c>
      <c r="BC443" s="38">
        <f t="shared" si="173"/>
        <v>0</v>
      </c>
      <c r="BD443" s="38">
        <f t="shared" si="174"/>
        <v>0</v>
      </c>
      <c r="BE443" s="38">
        <f t="shared" si="175"/>
        <v>0</v>
      </c>
      <c r="BF443" s="38">
        <f t="shared" si="176"/>
        <v>0</v>
      </c>
      <c r="BG443" s="38">
        <f t="shared" si="188"/>
        <v>428.82001778643644</v>
      </c>
      <c r="BH443" s="38">
        <f t="shared" si="189"/>
        <v>1233.2262613815201</v>
      </c>
      <c r="BI443" s="61">
        <f t="shared" si="177"/>
        <v>6800.2301863564117</v>
      </c>
    </row>
    <row r="444" spans="1:61" x14ac:dyDescent="0.3">
      <c r="A444" s="84" t="s">
        <v>1398</v>
      </c>
      <c r="B444" s="84" t="s">
        <v>423</v>
      </c>
      <c r="C444" s="84" t="s">
        <v>423</v>
      </c>
      <c r="D444" s="63">
        <f>VLOOKUP(B444,Площадь!$D$2:$E$795,2,0)</f>
        <v>32.5</v>
      </c>
      <c r="E444" s="72"/>
      <c r="F444" s="87">
        <v>31</v>
      </c>
      <c r="G444" s="87">
        <v>29</v>
      </c>
      <c r="H444" s="87">
        <v>31</v>
      </c>
      <c r="I444" s="87"/>
      <c r="J444" s="88"/>
      <c r="K444" s="88"/>
      <c r="L444" s="88"/>
      <c r="M444" s="88"/>
      <c r="N444" s="88"/>
      <c r="O444" s="88"/>
      <c r="P444" s="88">
        <v>15</v>
      </c>
      <c r="Q444" s="88">
        <v>31</v>
      </c>
      <c r="R444">
        <f t="shared" si="165"/>
        <v>137</v>
      </c>
      <c r="S444" s="162">
        <f>VLOOKUP(C444,'Общие показания'!A:I,9,0)</f>
        <v>1.0402808474498959</v>
      </c>
      <c r="T444" s="73">
        <f>VLOOKUP(B444,'Общие показания'!$A$2:$S$795,19,0)</f>
        <v>0.68400000000000105</v>
      </c>
      <c r="U444" s="39">
        <f t="shared" si="178"/>
        <v>0.42692063626460924</v>
      </c>
      <c r="V444" s="39">
        <f t="shared" si="179"/>
        <v>0.32964890347383263</v>
      </c>
      <c r="W444" s="39">
        <f t="shared" si="180"/>
        <v>0.28371130771145397</v>
      </c>
      <c r="X444" s="39"/>
      <c r="Y444" s="39">
        <f t="shared" si="181"/>
        <v>0</v>
      </c>
      <c r="Z444" s="39"/>
      <c r="AA444" s="39"/>
      <c r="AB444" s="39"/>
      <c r="AC444" s="39"/>
      <c r="AD444" s="39"/>
      <c r="AE444" s="39">
        <f t="shared" si="194"/>
        <v>0</v>
      </c>
      <c r="AF444" s="39">
        <f t="shared" si="182"/>
        <v>0.21301506435257447</v>
      </c>
      <c r="AG444" s="39">
        <f t="shared" si="183"/>
        <v>0.47098493564742661</v>
      </c>
      <c r="AH444" s="39">
        <f t="shared" si="167"/>
        <v>0</v>
      </c>
      <c r="AJ444" s="39">
        <f t="shared" si="184"/>
        <v>0.46762065607458336</v>
      </c>
      <c r="AK444" s="39">
        <f t="shared" si="168"/>
        <v>0.18738151605392381</v>
      </c>
      <c r="AL444" s="39">
        <f t="shared" si="169"/>
        <v>0.26714160436223328</v>
      </c>
      <c r="AM444" s="39"/>
      <c r="AS444" s="39"/>
      <c r="AT444" s="39">
        <f t="shared" si="185"/>
        <v>0.1091813564608508</v>
      </c>
      <c r="AU444" s="39">
        <f t="shared" si="186"/>
        <v>0.35028788890872425</v>
      </c>
      <c r="AW444" s="38">
        <f t="shared" si="187"/>
        <v>2401.2708635036352</v>
      </c>
      <c r="AX444" s="38">
        <f t="shared" si="191"/>
        <v>1387.8957769635283</v>
      </c>
      <c r="AY444" s="38">
        <f t="shared" si="192"/>
        <v>1478.6875230541232</v>
      </c>
      <c r="AZ444" s="38">
        <f t="shared" si="170"/>
        <v>0</v>
      </c>
      <c r="BA444" s="38">
        <f t="shared" si="171"/>
        <v>0</v>
      </c>
      <c r="BB444" s="38">
        <f t="shared" si="172"/>
        <v>0</v>
      </c>
      <c r="BC444" s="38">
        <f t="shared" si="173"/>
        <v>0</v>
      </c>
      <c r="BD444" s="38">
        <f t="shared" si="174"/>
        <v>0</v>
      </c>
      <c r="BE444" s="38">
        <f t="shared" si="175"/>
        <v>0</v>
      </c>
      <c r="BF444" s="38">
        <f t="shared" si="176"/>
        <v>0</v>
      </c>
      <c r="BG444" s="38">
        <f t="shared" si="188"/>
        <v>864.89118417472628</v>
      </c>
      <c r="BH444" s="38">
        <f t="shared" si="189"/>
        <v>2204.5919193255495</v>
      </c>
      <c r="BI444" s="61">
        <f t="shared" si="177"/>
        <v>8337.3372670215613</v>
      </c>
    </row>
    <row r="445" spans="1:61" x14ac:dyDescent="0.3">
      <c r="A445" s="84" t="s">
        <v>1064</v>
      </c>
      <c r="B445" s="84" t="s">
        <v>1065</v>
      </c>
      <c r="C445" s="84" t="s">
        <v>1065</v>
      </c>
      <c r="D445" s="63">
        <f>VLOOKUP(B445,Площадь!$D$2:$E$795,2,0)</f>
        <v>60.6</v>
      </c>
      <c r="E445" s="72"/>
      <c r="F445" s="87">
        <v>31</v>
      </c>
      <c r="G445" s="87">
        <v>29</v>
      </c>
      <c r="H445" s="87">
        <v>31</v>
      </c>
      <c r="I445" s="87"/>
      <c r="J445" s="88"/>
      <c r="K445" s="88"/>
      <c r="L445" s="88"/>
      <c r="M445" s="88"/>
      <c r="N445" s="88"/>
      <c r="O445" s="88"/>
      <c r="P445" s="88">
        <v>15</v>
      </c>
      <c r="Q445" s="88">
        <v>31</v>
      </c>
      <c r="R445">
        <f t="shared" si="165"/>
        <v>137</v>
      </c>
      <c r="S445" s="162">
        <f>VLOOKUP(C445,'Общие показания'!A:I,9,0)</f>
        <v>1.9397236724758058</v>
      </c>
      <c r="T445" s="73">
        <f>VLOOKUP(B445,'Общие показания'!$A$2:$S$795,19,0)</f>
        <v>1.0109999999999992</v>
      </c>
      <c r="U445" s="39">
        <f t="shared" si="178"/>
        <v>0.79604278638877912</v>
      </c>
      <c r="V445" s="39">
        <f t="shared" si="179"/>
        <v>0.61466841693890018</v>
      </c>
      <c r="W445" s="39">
        <f t="shared" si="180"/>
        <v>0.5290124691481265</v>
      </c>
      <c r="X445" s="39"/>
      <c r="Y445" s="39">
        <f t="shared" si="181"/>
        <v>0</v>
      </c>
      <c r="Z445" s="39"/>
      <c r="AA445" s="39"/>
      <c r="AB445" s="39"/>
      <c r="AC445" s="39"/>
      <c r="AD445" s="39"/>
      <c r="AE445" s="39">
        <f t="shared" si="194"/>
        <v>0</v>
      </c>
      <c r="AF445" s="39">
        <f t="shared" si="182"/>
        <v>0.31485121353867296</v>
      </c>
      <c r="AG445" s="39">
        <f t="shared" si="183"/>
        <v>0.69614878646132627</v>
      </c>
      <c r="AH445" s="39">
        <f t="shared" si="167"/>
        <v>0</v>
      </c>
      <c r="AJ445" s="39">
        <f t="shared" si="184"/>
        <v>0.87193266948060777</v>
      </c>
      <c r="AK445" s="39">
        <f t="shared" si="168"/>
        <v>0.34939445762670102</v>
      </c>
      <c r="AL445" s="39">
        <f t="shared" si="169"/>
        <v>0.49811634536465649</v>
      </c>
      <c r="AM445" s="39"/>
      <c r="AS445" s="39"/>
      <c r="AT445" s="39">
        <f t="shared" si="185"/>
        <v>0.20358123697007874</v>
      </c>
      <c r="AU445" s="39">
        <f t="shared" si="186"/>
        <v>0.65315218670365205</v>
      </c>
      <c r="AW445" s="38">
        <f t="shared" si="187"/>
        <v>4477.4465947175477</v>
      </c>
      <c r="AX445" s="38">
        <f t="shared" si="191"/>
        <v>2587.8918179689176</v>
      </c>
      <c r="AY445" s="38">
        <f t="shared" si="192"/>
        <v>2757.1835045255343</v>
      </c>
      <c r="AZ445" s="38">
        <f t="shared" si="170"/>
        <v>0</v>
      </c>
      <c r="BA445" s="38">
        <f t="shared" si="171"/>
        <v>0</v>
      </c>
      <c r="BB445" s="38">
        <f t="shared" si="172"/>
        <v>0</v>
      </c>
      <c r="BC445" s="38">
        <f t="shared" si="173"/>
        <v>0</v>
      </c>
      <c r="BD445" s="38">
        <f t="shared" si="174"/>
        <v>0</v>
      </c>
      <c r="BE445" s="38">
        <f t="shared" si="175"/>
        <v>0</v>
      </c>
      <c r="BF445" s="38">
        <f t="shared" si="176"/>
        <v>0</v>
      </c>
      <c r="BG445" s="38">
        <f t="shared" si="188"/>
        <v>1391.6593328476727</v>
      </c>
      <c r="BH445" s="38">
        <f t="shared" si="189"/>
        <v>3622.0095603251416</v>
      </c>
      <c r="BI445" s="61">
        <f t="shared" si="177"/>
        <v>14836.190810384813</v>
      </c>
    </row>
    <row r="446" spans="1:61" x14ac:dyDescent="0.3">
      <c r="A446" s="84" t="s">
        <v>1751</v>
      </c>
      <c r="B446" s="84" t="s">
        <v>1752</v>
      </c>
      <c r="C446" s="84" t="s">
        <v>1752</v>
      </c>
      <c r="D446" s="63">
        <f>VLOOKUP(B446,Площадь!$D$2:$E$795,2,0)</f>
        <v>34.299999999999997</v>
      </c>
      <c r="E446" s="72"/>
      <c r="F446" s="87">
        <v>31</v>
      </c>
      <c r="G446" s="87">
        <v>29</v>
      </c>
      <c r="H446" s="87">
        <v>31</v>
      </c>
      <c r="I446" s="87"/>
      <c r="J446" s="88"/>
      <c r="K446" s="88"/>
      <c r="L446" s="88"/>
      <c r="M446" s="88"/>
      <c r="N446" s="88"/>
      <c r="O446" s="88"/>
      <c r="P446" s="88">
        <v>15</v>
      </c>
      <c r="Q446" s="88">
        <v>31</v>
      </c>
      <c r="R446">
        <f t="shared" si="165"/>
        <v>137</v>
      </c>
      <c r="S446" s="162">
        <f>VLOOKUP(C446,'Общие показания'!A:I,9,0)</f>
        <v>1.0978964020778901</v>
      </c>
      <c r="T446" s="73">
        <f>VLOOKUP(B446,'Общие показания'!$A$2:$S$795,19,0)</f>
        <v>0.72700000000000031</v>
      </c>
      <c r="U446" s="39">
        <f t="shared" si="178"/>
        <v>0.45056547150387988</v>
      </c>
      <c r="V446" s="39">
        <f t="shared" si="179"/>
        <v>0.34790638120469103</v>
      </c>
      <c r="W446" s="39">
        <f t="shared" si="180"/>
        <v>0.29942454936931912</v>
      </c>
      <c r="X446" s="39"/>
      <c r="Y446" s="39">
        <f t="shared" si="181"/>
        <v>0</v>
      </c>
      <c r="Z446" s="39"/>
      <c r="AA446" s="39"/>
      <c r="AB446" s="39"/>
      <c r="AC446" s="39"/>
      <c r="AD446" s="39"/>
      <c r="AE446" s="39">
        <f t="shared" si="194"/>
        <v>0</v>
      </c>
      <c r="AF446" s="39">
        <f t="shared" si="182"/>
        <v>0.22640636225777994</v>
      </c>
      <c r="AG446" s="39">
        <f t="shared" si="183"/>
        <v>0.50059363774222043</v>
      </c>
      <c r="AH446" s="39">
        <f t="shared" si="167"/>
        <v>0</v>
      </c>
      <c r="AJ446" s="39">
        <f t="shared" si="184"/>
        <v>0.49351964625717559</v>
      </c>
      <c r="AK446" s="39">
        <f t="shared" si="168"/>
        <v>0.1977595692507565</v>
      </c>
      <c r="AL446" s="39">
        <f t="shared" si="169"/>
        <v>0.28193713937306464</v>
      </c>
      <c r="AM446" s="39"/>
      <c r="AS446" s="39"/>
      <c r="AT446" s="39">
        <f t="shared" si="185"/>
        <v>0.1152283238956056</v>
      </c>
      <c r="AU446" s="39">
        <f t="shared" si="186"/>
        <v>0.36968844890982283</v>
      </c>
      <c r="AW446" s="38">
        <f t="shared" si="187"/>
        <v>2534.264326713067</v>
      </c>
      <c r="AX446" s="38">
        <f t="shared" si="191"/>
        <v>1464.7638507645852</v>
      </c>
      <c r="AY446" s="38">
        <f t="shared" si="192"/>
        <v>1560.5840627925054</v>
      </c>
      <c r="AZ446" s="38">
        <f t="shared" si="170"/>
        <v>0</v>
      </c>
      <c r="BA446" s="38">
        <f t="shared" si="171"/>
        <v>0</v>
      </c>
      <c r="BB446" s="38">
        <f t="shared" si="172"/>
        <v>0</v>
      </c>
      <c r="BC446" s="38">
        <f t="shared" si="173"/>
        <v>0</v>
      </c>
      <c r="BD446" s="38">
        <f t="shared" si="174"/>
        <v>0</v>
      </c>
      <c r="BE446" s="38">
        <f t="shared" si="175"/>
        <v>0</v>
      </c>
      <c r="BF446" s="38">
        <f t="shared" si="176"/>
        <v>0</v>
      </c>
      <c r="BG446" s="38">
        <f t="shared" si="188"/>
        <v>917.07048612270205</v>
      </c>
      <c r="BH446" s="38">
        <f t="shared" si="189"/>
        <v>2336.150422125279</v>
      </c>
      <c r="BI446" s="61">
        <f t="shared" si="177"/>
        <v>8812.8331485181388</v>
      </c>
    </row>
    <row r="447" spans="1:61" x14ac:dyDescent="0.3">
      <c r="A447" s="84" t="s">
        <v>928</v>
      </c>
      <c r="B447" s="84" t="s">
        <v>929</v>
      </c>
      <c r="C447" s="84" t="s">
        <v>929</v>
      </c>
      <c r="D447" s="63">
        <f>VLOOKUP(B447,Площадь!$D$2:$E$795,2,0)</f>
        <v>75.7</v>
      </c>
      <c r="E447" s="72"/>
      <c r="F447" s="87">
        <v>31</v>
      </c>
      <c r="G447" s="87">
        <v>29</v>
      </c>
      <c r="H447" s="87">
        <v>31</v>
      </c>
      <c r="I447" s="87"/>
      <c r="J447" s="88"/>
      <c r="K447" s="88"/>
      <c r="L447" s="88"/>
      <c r="M447" s="88"/>
      <c r="N447" s="88"/>
      <c r="O447" s="88"/>
      <c r="P447" s="88">
        <v>15</v>
      </c>
      <c r="Q447" s="88">
        <v>31</v>
      </c>
      <c r="R447">
        <f t="shared" si="165"/>
        <v>137</v>
      </c>
      <c r="S447" s="162">
        <f>VLOOKUP(C447,'Общие показания'!A:I,9,0)</f>
        <v>2.4230541585217575</v>
      </c>
      <c r="T447" s="73">
        <f>VLOOKUP(B447,'Общие показания'!$A$2:$S$795,19,0)</f>
        <v>0.63299999999999912</v>
      </c>
      <c r="U447" s="39">
        <f t="shared" si="178"/>
        <v>0.99439668200710518</v>
      </c>
      <c r="V447" s="39">
        <f t="shared" si="179"/>
        <v>0.76782836901443485</v>
      </c>
      <c r="W447" s="39">
        <f t="shared" si="180"/>
        <v>0.66082910750021751</v>
      </c>
      <c r="X447" s="39"/>
      <c r="Y447" s="39">
        <f t="shared" si="181"/>
        <v>0</v>
      </c>
      <c r="Z447" s="39"/>
      <c r="AA447" s="39"/>
      <c r="AB447" s="39"/>
      <c r="AC447" s="39"/>
      <c r="AD447" s="39"/>
      <c r="AE447" s="39">
        <f t="shared" si="194"/>
        <v>0</v>
      </c>
      <c r="AF447" s="39">
        <f t="shared" si="182"/>
        <v>0.19713236218593458</v>
      </c>
      <c r="AG447" s="39">
        <f t="shared" si="183"/>
        <v>0.43586763781406457</v>
      </c>
      <c r="AH447" s="39">
        <f t="shared" si="167"/>
        <v>0</v>
      </c>
      <c r="AJ447" s="39">
        <f t="shared" si="184"/>
        <v>1.0891964204567988</v>
      </c>
      <c r="AK447" s="39">
        <f t="shared" si="168"/>
        <v>0.43645479277790872</v>
      </c>
      <c r="AL447" s="39">
        <f t="shared" si="169"/>
        <v>0.62223444462218647</v>
      </c>
      <c r="AM447" s="39"/>
      <c r="AS447" s="39"/>
      <c r="AT447" s="39">
        <f t="shared" si="185"/>
        <v>0.25430857489496633</v>
      </c>
      <c r="AU447" s="39">
        <f t="shared" si="186"/>
        <v>0.81590132893509015</v>
      </c>
      <c r="AW447" s="38">
        <f t="shared" si="187"/>
        <v>5593.1139805300054</v>
      </c>
      <c r="AX447" s="38">
        <f t="shared" si="191"/>
        <v>3232.7295481888955</v>
      </c>
      <c r="AY447" s="38">
        <f t="shared" si="192"/>
        <v>3444.2044767752968</v>
      </c>
      <c r="AZ447" s="38">
        <f t="shared" si="170"/>
        <v>0</v>
      </c>
      <c r="BA447" s="38">
        <f t="shared" si="171"/>
        <v>0</v>
      </c>
      <c r="BB447" s="38">
        <f t="shared" si="172"/>
        <v>0</v>
      </c>
      <c r="BC447" s="38">
        <f t="shared" si="173"/>
        <v>0</v>
      </c>
      <c r="BD447" s="38">
        <f t="shared" si="174"/>
        <v>0</v>
      </c>
      <c r="BE447" s="38">
        <f t="shared" si="175"/>
        <v>0</v>
      </c>
      <c r="BF447" s="38">
        <f t="shared" si="176"/>
        <v>0</v>
      </c>
      <c r="BG447" s="38">
        <f t="shared" si="188"/>
        <v>1211.8299938624873</v>
      </c>
      <c r="BH447" s="38">
        <f t="shared" si="189"/>
        <v>3360.198543582761</v>
      </c>
      <c r="BI447" s="61">
        <f t="shared" si="177"/>
        <v>16842.076542939445</v>
      </c>
    </row>
    <row r="448" spans="1:61" x14ac:dyDescent="0.3">
      <c r="A448" s="84" t="s">
        <v>1444</v>
      </c>
      <c r="B448" s="84" t="s">
        <v>1445</v>
      </c>
      <c r="C448" s="84" t="s">
        <v>1445</v>
      </c>
      <c r="D448" s="63">
        <f>VLOOKUP(B448,Площадь!$D$2:$E$795,2,0)</f>
        <v>31.7</v>
      </c>
      <c r="E448" s="72"/>
      <c r="F448" s="87">
        <v>31</v>
      </c>
      <c r="G448" s="87">
        <v>29</v>
      </c>
      <c r="H448" s="87">
        <v>31</v>
      </c>
      <c r="I448" s="87"/>
      <c r="J448" s="88"/>
      <c r="K448" s="88"/>
      <c r="L448" s="88"/>
      <c r="M448" s="88"/>
      <c r="N448" s="88"/>
      <c r="O448" s="88"/>
      <c r="P448" s="88">
        <v>15</v>
      </c>
      <c r="Q448" s="88">
        <v>31</v>
      </c>
      <c r="R448">
        <f t="shared" si="165"/>
        <v>137</v>
      </c>
      <c r="S448" s="162">
        <f>VLOOKUP(C448,'Общие показания'!A:I,9,0)</f>
        <v>0.66500000000000004</v>
      </c>
      <c r="T448" s="73">
        <f>VLOOKUP(B448,'Общие показания'!$A$2:$S$795,19,0)</f>
        <v>0.16900000000000004</v>
      </c>
      <c r="U448" s="39">
        <f t="shared" si="178"/>
        <v>0.27290920890441467</v>
      </c>
      <c r="V448" s="39">
        <f t="shared" si="179"/>
        <v>0.21072820993242122</v>
      </c>
      <c r="W448" s="39">
        <f t="shared" si="180"/>
        <v>0.18136258116316414</v>
      </c>
      <c r="X448" s="39"/>
      <c r="Y448" s="39">
        <f t="shared" si="181"/>
        <v>0</v>
      </c>
      <c r="Z448" s="39"/>
      <c r="AA448" s="39"/>
      <c r="AB448" s="39"/>
      <c r="AC448" s="39"/>
      <c r="AD448" s="39"/>
      <c r="AE448" s="39">
        <f t="shared" si="194"/>
        <v>0</v>
      </c>
      <c r="AF448" s="39">
        <f t="shared" si="182"/>
        <v>5.2630915022785149E-2</v>
      </c>
      <c r="AG448" s="39">
        <f t="shared" si="183"/>
        <v>0.1163690849772149</v>
      </c>
      <c r="AH448" s="39">
        <f t="shared" si="167"/>
        <v>0</v>
      </c>
      <c r="AJ448" s="39">
        <f t="shared" si="184"/>
        <v>0.45610999377120898</v>
      </c>
      <c r="AK448" s="39">
        <f t="shared" si="168"/>
        <v>0.18276904796644261</v>
      </c>
      <c r="AL448" s="39">
        <f t="shared" si="169"/>
        <v>0.26056581102408599</v>
      </c>
      <c r="AM448" s="39"/>
      <c r="AS448" s="39"/>
      <c r="AT448" s="39">
        <f t="shared" si="185"/>
        <v>0.10649381537873755</v>
      </c>
      <c r="AU448" s="39">
        <f t="shared" si="186"/>
        <v>0.34166541779712489</v>
      </c>
      <c r="AW448" s="38">
        <f t="shared" si="187"/>
        <v>1956.9499868943374</v>
      </c>
      <c r="AX448" s="38">
        <f t="shared" si="191"/>
        <v>1056.2882992133941</v>
      </c>
      <c r="AY448" s="38">
        <f t="shared" si="192"/>
        <v>1186.2948988517667</v>
      </c>
      <c r="AZ448" s="38">
        <f t="shared" si="170"/>
        <v>0</v>
      </c>
      <c r="BA448" s="38">
        <f t="shared" si="171"/>
        <v>0</v>
      </c>
      <c r="BB448" s="38">
        <f t="shared" si="172"/>
        <v>0</v>
      </c>
      <c r="BC448" s="38">
        <f t="shared" si="173"/>
        <v>0</v>
      </c>
      <c r="BD448" s="38">
        <f t="shared" si="174"/>
        <v>0</v>
      </c>
      <c r="BE448" s="38">
        <f t="shared" si="175"/>
        <v>0</v>
      </c>
      <c r="BF448" s="38">
        <f t="shared" si="176"/>
        <v>0</v>
      </c>
      <c r="BG448" s="38">
        <f t="shared" si="188"/>
        <v>427.14806130063147</v>
      </c>
      <c r="BH448" s="38">
        <f t="shared" si="189"/>
        <v>1229.5294978673267</v>
      </c>
      <c r="BI448" s="61">
        <f t="shared" si="177"/>
        <v>5856.2107441274557</v>
      </c>
    </row>
    <row r="449" spans="1:61" x14ac:dyDescent="0.3">
      <c r="A449" s="84" t="s">
        <v>904</v>
      </c>
      <c r="B449" s="84" t="s">
        <v>905</v>
      </c>
      <c r="C449" s="84" t="s">
        <v>905</v>
      </c>
      <c r="D449" s="63">
        <f>VLOOKUP(B449,Площадь!$D$2:$E$795,2,0)</f>
        <v>40.700000000000003</v>
      </c>
      <c r="E449" s="72"/>
      <c r="F449" s="87">
        <v>31</v>
      </c>
      <c r="G449" s="87">
        <v>29</v>
      </c>
      <c r="H449" s="87">
        <v>31</v>
      </c>
      <c r="I449" s="87"/>
      <c r="J449" s="88"/>
      <c r="K449" s="88"/>
      <c r="L449" s="88"/>
      <c r="M449" s="88"/>
      <c r="N449" s="88"/>
      <c r="O449" s="88"/>
      <c r="P449" s="88">
        <v>15</v>
      </c>
      <c r="Q449" s="88">
        <v>31</v>
      </c>
      <c r="R449">
        <f t="shared" si="165"/>
        <v>137</v>
      </c>
      <c r="S449" s="162">
        <f>VLOOKUP(C449,'Общие показания'!A:I,9,0)</f>
        <v>2.5699999999999985</v>
      </c>
      <c r="T449" s="73">
        <f>VLOOKUP(B449,'Общие показания'!$A$2:$S$795,19,0)</f>
        <v>0.2629999999999999</v>
      </c>
      <c r="U449" s="39">
        <f t="shared" si="178"/>
        <v>1.0547017547133011</v>
      </c>
      <c r="V449" s="39">
        <f t="shared" si="179"/>
        <v>0.81439323237040928</v>
      </c>
      <c r="W449" s="39">
        <f t="shared" si="180"/>
        <v>0.70090501291628804</v>
      </c>
      <c r="X449" s="39"/>
      <c r="Y449" s="39">
        <f t="shared" si="181"/>
        <v>0</v>
      </c>
      <c r="Z449" s="39"/>
      <c r="AA449" s="39"/>
      <c r="AB449" s="39"/>
      <c r="AC449" s="39"/>
      <c r="AD449" s="39"/>
      <c r="AE449" s="39">
        <f t="shared" si="194"/>
        <v>0</v>
      </c>
      <c r="AF449" s="39">
        <f t="shared" si="182"/>
        <v>8.190491509463009E-2</v>
      </c>
      <c r="AG449" s="39">
        <f t="shared" si="183"/>
        <v>0.18109508490536982</v>
      </c>
      <c r="AH449" s="39">
        <f t="shared" si="167"/>
        <v>0</v>
      </c>
      <c r="AJ449" s="39">
        <f t="shared" si="184"/>
        <v>0.58560494468417057</v>
      </c>
      <c r="AK449" s="39">
        <f t="shared" si="168"/>
        <v>0.23465931395060616</v>
      </c>
      <c r="AL449" s="39">
        <f t="shared" si="169"/>
        <v>0.33454348607824291</v>
      </c>
      <c r="AM449" s="39"/>
      <c r="AS449" s="39"/>
      <c r="AT449" s="39">
        <f t="shared" si="185"/>
        <v>0.13672865255251163</v>
      </c>
      <c r="AU449" s="39">
        <f t="shared" si="186"/>
        <v>0.43866821780261783</v>
      </c>
      <c r="AW449" s="38">
        <f t="shared" si="187"/>
        <v>4403.1736915945976</v>
      </c>
      <c r="AX449" s="38">
        <f t="shared" si="191"/>
        <v>2816.0346932422813</v>
      </c>
      <c r="AY449" s="38">
        <f t="shared" si="192"/>
        <v>2779.5165327609593</v>
      </c>
      <c r="AZ449" s="38">
        <f t="shared" si="170"/>
        <v>0</v>
      </c>
      <c r="BA449" s="38">
        <f t="shared" si="171"/>
        <v>0</v>
      </c>
      <c r="BB449" s="38">
        <f t="shared" si="172"/>
        <v>0</v>
      </c>
      <c r="BC449" s="38">
        <f t="shared" si="173"/>
        <v>0</v>
      </c>
      <c r="BD449" s="38">
        <f t="shared" si="174"/>
        <v>0</v>
      </c>
      <c r="BE449" s="38">
        <f t="shared" si="175"/>
        <v>0</v>
      </c>
      <c r="BF449" s="38">
        <f t="shared" si="176"/>
        <v>0</v>
      </c>
      <c r="BG449" s="38">
        <f t="shared" si="188"/>
        <v>586.89120364928135</v>
      </c>
      <c r="BH449" s="38">
        <f t="shared" si="189"/>
        <v>1663.6678192572138</v>
      </c>
      <c r="BI449" s="61">
        <f t="shared" si="177"/>
        <v>12249.283940504334</v>
      </c>
    </row>
    <row r="450" spans="1:61" x14ac:dyDescent="0.3">
      <c r="A450" s="84" t="s">
        <v>1870</v>
      </c>
      <c r="B450" s="84" t="s">
        <v>1871</v>
      </c>
      <c r="C450" s="84" t="s">
        <v>1871</v>
      </c>
      <c r="D450" s="63">
        <f>VLOOKUP(B450,Площадь!$D$2:$E$795,2,0)</f>
        <v>79.400000000000006</v>
      </c>
      <c r="E450" s="72"/>
      <c r="F450" s="87">
        <v>31</v>
      </c>
      <c r="G450" s="87">
        <v>29</v>
      </c>
      <c r="H450" s="87">
        <v>31</v>
      </c>
      <c r="I450" s="87"/>
      <c r="J450" s="88"/>
      <c r="K450" s="88"/>
      <c r="L450" s="88"/>
      <c r="M450" s="88"/>
      <c r="N450" s="88"/>
      <c r="O450" s="88"/>
      <c r="P450" s="88">
        <v>15</v>
      </c>
      <c r="Q450" s="88">
        <v>31</v>
      </c>
      <c r="R450">
        <f t="shared" si="165"/>
        <v>137</v>
      </c>
      <c r="S450" s="162">
        <f>VLOOKUP(C450,'Общие показания'!A:I,9,0)</f>
        <v>2.351</v>
      </c>
      <c r="T450" s="73">
        <f>VLOOKUP(B450,'Общие показания'!$A$2:$S$795,19,0)</f>
        <v>0.3409999999999993</v>
      </c>
      <c r="U450" s="39">
        <f t="shared" si="178"/>
        <v>0.96482639117936675</v>
      </c>
      <c r="V450" s="39">
        <f t="shared" si="179"/>
        <v>0.74499552112950718</v>
      </c>
      <c r="W450" s="39">
        <f t="shared" si="180"/>
        <v>0.64117808769112605</v>
      </c>
      <c r="X450" s="39"/>
      <c r="Y450" s="39">
        <f t="shared" si="181"/>
        <v>0</v>
      </c>
      <c r="Z450" s="39"/>
      <c r="AA450" s="39"/>
      <c r="AB450" s="39"/>
      <c r="AC450" s="39"/>
      <c r="AD450" s="39"/>
      <c r="AE450" s="39">
        <f t="shared" si="194"/>
        <v>0</v>
      </c>
      <c r="AF450" s="39">
        <f t="shared" si="182"/>
        <v>0.10619610664360765</v>
      </c>
      <c r="AG450" s="39">
        <f t="shared" si="183"/>
        <v>0.23480389335639165</v>
      </c>
      <c r="AH450" s="39">
        <f t="shared" si="167"/>
        <v>0</v>
      </c>
      <c r="AJ450" s="39">
        <f t="shared" si="184"/>
        <v>1.1424332336099052</v>
      </c>
      <c r="AK450" s="39">
        <f t="shared" si="168"/>
        <v>0.45778745768250928</v>
      </c>
      <c r="AL450" s="39">
        <f t="shared" si="169"/>
        <v>0.65264748881111756</v>
      </c>
      <c r="AM450" s="39"/>
      <c r="AS450" s="39"/>
      <c r="AT450" s="39">
        <f t="shared" si="185"/>
        <v>0.26673845239974014</v>
      </c>
      <c r="AU450" s="39">
        <f t="shared" si="186"/>
        <v>0.85578025782623723</v>
      </c>
      <c r="AW450" s="38">
        <f t="shared" si="187"/>
        <v>5656.6434463993301</v>
      </c>
      <c r="AX450" s="38">
        <f t="shared" si="191"/>
        <v>3228.7025170038241</v>
      </c>
      <c r="AY450" s="38">
        <f t="shared" si="192"/>
        <v>3473.0936245395633</v>
      </c>
      <c r="AZ450" s="38">
        <f t="shared" si="170"/>
        <v>0</v>
      </c>
      <c r="BA450" s="38">
        <f t="shared" si="171"/>
        <v>0</v>
      </c>
      <c r="BB450" s="38">
        <f t="shared" si="172"/>
        <v>0</v>
      </c>
      <c r="BC450" s="38">
        <f t="shared" si="173"/>
        <v>0</v>
      </c>
      <c r="BD450" s="38">
        <f t="shared" si="174"/>
        <v>0</v>
      </c>
      <c r="BE450" s="38">
        <f t="shared" si="175"/>
        <v>0</v>
      </c>
      <c r="BF450" s="38">
        <f t="shared" si="176"/>
        <v>0</v>
      </c>
      <c r="BG450" s="38">
        <f t="shared" si="188"/>
        <v>1001.0906129136013</v>
      </c>
      <c r="BH450" s="38">
        <f t="shared" si="189"/>
        <v>2927.5204720686015</v>
      </c>
      <c r="BI450" s="61">
        <f t="shared" si="177"/>
        <v>16287.050672924921</v>
      </c>
    </row>
    <row r="451" spans="1:61" x14ac:dyDescent="0.3">
      <c r="A451" s="84" t="s">
        <v>1126</v>
      </c>
      <c r="B451" s="84" t="s">
        <v>1127</v>
      </c>
      <c r="C451" s="84" t="s">
        <v>1127</v>
      </c>
      <c r="D451" s="63">
        <f>VLOOKUP(B451,Площадь!$D$2:$E$795,2,0)</f>
        <v>62.5</v>
      </c>
      <c r="E451" s="72"/>
      <c r="F451" s="87">
        <v>31</v>
      </c>
      <c r="G451" s="87">
        <v>29</v>
      </c>
      <c r="H451" s="87">
        <v>31</v>
      </c>
      <c r="I451" s="87"/>
      <c r="J451" s="88"/>
      <c r="K451" s="88"/>
      <c r="L451" s="88"/>
      <c r="M451" s="88"/>
      <c r="N451" s="88"/>
      <c r="O451" s="88"/>
      <c r="P451" s="88">
        <v>15</v>
      </c>
      <c r="Q451" s="88">
        <v>31</v>
      </c>
      <c r="R451">
        <f t="shared" si="165"/>
        <v>137</v>
      </c>
      <c r="S451" s="162">
        <f>VLOOKUP(C451,'Общие показания'!A:I,9,0)</f>
        <v>2.0005400912497997</v>
      </c>
      <c r="T451" s="73">
        <f>VLOOKUP(B451,'Общие показания'!$A$2:$S$795,19,0)</f>
        <v>0.35400000000000098</v>
      </c>
      <c r="U451" s="39">
        <f t="shared" si="178"/>
        <v>0.82100122358578698</v>
      </c>
      <c r="V451" s="39">
        <f t="shared" si="179"/>
        <v>0.63394019898813969</v>
      </c>
      <c r="W451" s="39">
        <f t="shared" si="180"/>
        <v>0.54559866867587303</v>
      </c>
      <c r="X451" s="39"/>
      <c r="Y451" s="39">
        <f t="shared" si="181"/>
        <v>0</v>
      </c>
      <c r="Z451" s="39"/>
      <c r="AA451" s="39"/>
      <c r="AB451" s="39"/>
      <c r="AC451" s="39"/>
      <c r="AD451" s="39"/>
      <c r="AE451" s="39">
        <f t="shared" si="194"/>
        <v>0</v>
      </c>
      <c r="AF451" s="39">
        <f t="shared" si="182"/>
        <v>0.1102446385684378</v>
      </c>
      <c r="AG451" s="39">
        <f t="shared" si="183"/>
        <v>0.24375536143156323</v>
      </c>
      <c r="AH451" s="39">
        <f t="shared" si="167"/>
        <v>0</v>
      </c>
      <c r="AJ451" s="39">
        <f t="shared" si="184"/>
        <v>0.89927049245112189</v>
      </c>
      <c r="AK451" s="39">
        <f t="shared" si="168"/>
        <v>0.36034906933446886</v>
      </c>
      <c r="AL451" s="39">
        <f t="shared" si="169"/>
        <v>0.51373385454275622</v>
      </c>
      <c r="AM451" s="39"/>
      <c r="AS451" s="39"/>
      <c r="AT451" s="39">
        <f t="shared" si="185"/>
        <v>0.20996414704009769</v>
      </c>
      <c r="AU451" s="39">
        <f t="shared" si="186"/>
        <v>0.67363055559370055</v>
      </c>
      <c r="AW451" s="38">
        <f t="shared" si="187"/>
        <v>4617.8285836608366</v>
      </c>
      <c r="AX451" s="38">
        <f t="shared" si="191"/>
        <v>2669.0303403144776</v>
      </c>
      <c r="AY451" s="38">
        <f t="shared" si="192"/>
        <v>2843.6298520271598</v>
      </c>
      <c r="AZ451" s="38">
        <f t="shared" si="170"/>
        <v>0</v>
      </c>
      <c r="BA451" s="38">
        <f t="shared" si="171"/>
        <v>0</v>
      </c>
      <c r="BB451" s="38">
        <f t="shared" si="172"/>
        <v>0</v>
      </c>
      <c r="BC451" s="38">
        <f t="shared" si="173"/>
        <v>0</v>
      </c>
      <c r="BD451" s="38">
        <f t="shared" si="174"/>
        <v>0</v>
      </c>
      <c r="BE451" s="38">
        <f t="shared" si="175"/>
        <v>0</v>
      </c>
      <c r="BF451" s="38">
        <f t="shared" si="176"/>
        <v>0</v>
      </c>
      <c r="BG451" s="38">
        <f t="shared" si="188"/>
        <v>859.55565573612841</v>
      </c>
      <c r="BH451" s="38">
        <f t="shared" si="189"/>
        <v>2462.5940602259375</v>
      </c>
      <c r="BI451" s="61">
        <f t="shared" si="177"/>
        <v>13452.638491964541</v>
      </c>
    </row>
    <row r="452" spans="1:61" x14ac:dyDescent="0.3">
      <c r="A452" s="84" t="s">
        <v>625</v>
      </c>
      <c r="B452" s="84" t="s">
        <v>626</v>
      </c>
      <c r="C452" s="84" t="s">
        <v>626</v>
      </c>
      <c r="D452" s="63">
        <f>VLOOKUP(B452,Площадь!$D$2:$E$795,2,0)</f>
        <v>62.6</v>
      </c>
      <c r="E452" s="72"/>
      <c r="F452" s="87">
        <v>31</v>
      </c>
      <c r="G452" s="87">
        <v>29</v>
      </c>
      <c r="H452" s="87">
        <v>31</v>
      </c>
      <c r="I452" s="87"/>
      <c r="J452" s="88"/>
      <c r="K452" s="88"/>
      <c r="L452" s="88"/>
      <c r="M452" s="88"/>
      <c r="N452" s="88"/>
      <c r="O452" s="88"/>
      <c r="P452" s="88">
        <v>15</v>
      </c>
      <c r="Q452" s="88">
        <v>31</v>
      </c>
      <c r="R452">
        <f t="shared" si="165"/>
        <v>137</v>
      </c>
      <c r="S452" s="162">
        <f>VLOOKUP(C452,'Общие показания'!A:I,9,0)</f>
        <v>0</v>
      </c>
      <c r="T452" s="73">
        <f>VLOOKUP(B452,'Общие показания'!$A$2:$S$795,19,0)</f>
        <v>0</v>
      </c>
      <c r="U452" s="39">
        <f t="shared" si="178"/>
        <v>0</v>
      </c>
      <c r="V452" s="39">
        <f t="shared" si="179"/>
        <v>0</v>
      </c>
      <c r="W452" s="39">
        <f t="shared" si="180"/>
        <v>0</v>
      </c>
      <c r="X452" s="39"/>
      <c r="Y452" s="39">
        <f t="shared" si="181"/>
        <v>0</v>
      </c>
      <c r="Z452" s="39"/>
      <c r="AA452" s="39"/>
      <c r="AB452" s="39"/>
      <c r="AC452" s="39"/>
      <c r="AD452" s="39"/>
      <c r="AE452" s="39">
        <f t="shared" si="194"/>
        <v>0</v>
      </c>
      <c r="AF452" s="39">
        <f t="shared" si="182"/>
        <v>0</v>
      </c>
      <c r="AG452" s="39">
        <f t="shared" si="183"/>
        <v>0</v>
      </c>
      <c r="AH452" s="39">
        <f t="shared" si="167"/>
        <v>0</v>
      </c>
      <c r="AJ452" s="39">
        <f t="shared" si="184"/>
        <v>0.90070932523904368</v>
      </c>
      <c r="AK452" s="39">
        <f t="shared" si="168"/>
        <v>0.36092562784540405</v>
      </c>
      <c r="AL452" s="39">
        <f t="shared" si="169"/>
        <v>0.5145558287100247</v>
      </c>
      <c r="AM452" s="39"/>
      <c r="AS452" s="39"/>
      <c r="AT452" s="39">
        <f t="shared" si="185"/>
        <v>0.21030008967536185</v>
      </c>
      <c r="AU452" s="39">
        <f t="shared" si="186"/>
        <v>0.67470836448265048</v>
      </c>
      <c r="AW452" s="38">
        <f t="shared" si="187"/>
        <v>2417.8280842986792</v>
      </c>
      <c r="AX452" s="38">
        <f t="shared" si="191"/>
        <v>968.85431836308885</v>
      </c>
      <c r="AY452" s="38">
        <f t="shared" si="192"/>
        <v>1381.2530843560419</v>
      </c>
      <c r="AZ452" s="38">
        <f t="shared" si="170"/>
        <v>0</v>
      </c>
      <c r="BA452" s="38">
        <f t="shared" si="171"/>
        <v>0</v>
      </c>
      <c r="BB452" s="38">
        <f t="shared" si="172"/>
        <v>0</v>
      </c>
      <c r="BC452" s="38">
        <f t="shared" si="173"/>
        <v>0</v>
      </c>
      <c r="BD452" s="38">
        <f t="shared" si="174"/>
        <v>0</v>
      </c>
      <c r="BE452" s="38">
        <f t="shared" si="175"/>
        <v>0</v>
      </c>
      <c r="BF452" s="38">
        <f t="shared" si="176"/>
        <v>0</v>
      </c>
      <c r="BG452" s="38">
        <f t="shared" si="188"/>
        <v>564.52114872095433</v>
      </c>
      <c r="BH452" s="38">
        <f t="shared" si="189"/>
        <v>1811.1601452826478</v>
      </c>
      <c r="BI452" s="61">
        <f t="shared" si="177"/>
        <v>7143.616781021412</v>
      </c>
    </row>
    <row r="453" spans="1:61" x14ac:dyDescent="0.3">
      <c r="A453" s="84" t="s">
        <v>784</v>
      </c>
      <c r="B453" s="84" t="s">
        <v>785</v>
      </c>
      <c r="C453" s="84" t="s">
        <v>785</v>
      </c>
      <c r="D453" s="63">
        <f>VLOOKUP(B453,Площадь!$D$2:$E$795,2,0)</f>
        <v>78.400000000000006</v>
      </c>
      <c r="E453" s="72"/>
      <c r="F453" s="87">
        <v>31</v>
      </c>
      <c r="G453" s="87">
        <v>29</v>
      </c>
      <c r="H453" s="87">
        <v>31</v>
      </c>
      <c r="I453" s="87"/>
      <c r="J453" s="88"/>
      <c r="K453" s="88"/>
      <c r="L453" s="88"/>
      <c r="M453" s="88"/>
      <c r="N453" s="88"/>
      <c r="O453" s="88"/>
      <c r="P453" s="88">
        <v>15</v>
      </c>
      <c r="Q453" s="88">
        <v>31</v>
      </c>
      <c r="R453">
        <f t="shared" ref="R453:R516" si="195">SUM(F453:Q453)</f>
        <v>137</v>
      </c>
      <c r="S453" s="162">
        <f>VLOOKUP(C453,'Общие показания'!A:I,9,0)</f>
        <v>2.5094774904637491</v>
      </c>
      <c r="T453" s="73">
        <f>VLOOKUP(B453,'Общие показания'!$A$2:$S$795,19,0)</f>
        <v>0.82900000000000063</v>
      </c>
      <c r="U453" s="39">
        <f t="shared" si="178"/>
        <v>1.0298639348660115</v>
      </c>
      <c r="V453" s="39">
        <f t="shared" si="179"/>
        <v>0.79521458561072256</v>
      </c>
      <c r="W453" s="39">
        <f t="shared" si="180"/>
        <v>0.68439896998701522</v>
      </c>
      <c r="X453" s="39"/>
      <c r="Y453" s="39">
        <f t="shared" si="181"/>
        <v>0</v>
      </c>
      <c r="Z453" s="39"/>
      <c r="AA453" s="39"/>
      <c r="AB453" s="39"/>
      <c r="AC453" s="39"/>
      <c r="AD453" s="39"/>
      <c r="AE453" s="39">
        <f t="shared" si="194"/>
        <v>0</v>
      </c>
      <c r="AF453" s="39">
        <f t="shared" si="182"/>
        <v>0.25817176659105862</v>
      </c>
      <c r="AG453" s="39">
        <f t="shared" si="183"/>
        <v>0.57082823340894207</v>
      </c>
      <c r="AH453" s="39">
        <f t="shared" ref="AH453:AH516" si="196">T453-AF453-AG453</f>
        <v>0</v>
      </c>
      <c r="AJ453" s="39">
        <f t="shared" si="184"/>
        <v>1.1280449057306874</v>
      </c>
      <c r="AK453" s="39">
        <f t="shared" ref="AK453:AK516" si="197">(D453*$AK$1)/29*G453</f>
        <v>0.45202187257315779</v>
      </c>
      <c r="AL453" s="39">
        <f t="shared" ref="AL453:AL516" si="198">(D453*$AL$1)/31*H453</f>
        <v>0.64442774713843354</v>
      </c>
      <c r="AM453" s="39"/>
      <c r="AS453" s="39"/>
      <c r="AT453" s="39">
        <f t="shared" si="185"/>
        <v>0.26337902604709856</v>
      </c>
      <c r="AU453" s="39">
        <f t="shared" si="186"/>
        <v>0.84500216893673796</v>
      </c>
      <c r="AW453" s="38">
        <f t="shared" si="187"/>
        <v>5792.604175344155</v>
      </c>
      <c r="AX453" s="38">
        <f t="shared" si="191"/>
        <v>3348.0316588904811</v>
      </c>
      <c r="AY453" s="38">
        <f t="shared" si="192"/>
        <v>3567.0492863828695</v>
      </c>
      <c r="AZ453" s="38">
        <f t="shared" ref="AZ453:AZ516" si="199">(X453+AM453)*$AZ$1</f>
        <v>0</v>
      </c>
      <c r="BA453" s="38">
        <f t="shared" ref="BA453:BA516" si="200">(Z453+AN453)*$BA$1</f>
        <v>0</v>
      </c>
      <c r="BB453" s="38">
        <f t="shared" ref="BB453:BB516" si="201">(AA453+AO453)*$BB$1</f>
        <v>0</v>
      </c>
      <c r="BC453" s="38">
        <f t="shared" ref="BC453:BC516" si="202">(AB453+AP453)*$BC$1</f>
        <v>0</v>
      </c>
      <c r="BD453" s="38">
        <f t="shared" ref="BD453:BD516" si="203">(AC453+AQ453)*$BD$1</f>
        <v>0</v>
      </c>
      <c r="BE453" s="38">
        <f t="shared" ref="BE453:BE516" si="204">(AD453+AR453)*$BE$1</f>
        <v>0</v>
      </c>
      <c r="BF453" s="38">
        <f t="shared" ref="BF453:BF516" si="205">(AE453+AS453)*$BF$1</f>
        <v>0</v>
      </c>
      <c r="BG453" s="38">
        <f t="shared" si="188"/>
        <v>1400.0300857261636</v>
      </c>
      <c r="BH453" s="38">
        <f t="shared" si="189"/>
        <v>3800.5984988406499</v>
      </c>
      <c r="BI453" s="61">
        <f t="shared" ref="BI453:BI516" si="206">SUM(AW453:BH453)</f>
        <v>17908.313705184319</v>
      </c>
    </row>
    <row r="454" spans="1:61" x14ac:dyDescent="0.3">
      <c r="A454" s="84" t="s">
        <v>1988</v>
      </c>
      <c r="B454" s="84" t="s">
        <v>1989</v>
      </c>
      <c r="C454" s="84" t="s">
        <v>1989</v>
      </c>
      <c r="D454" s="63">
        <f>VLOOKUP(B454,Площадь!$D$2:$E$795,2,0)</f>
        <v>51.1</v>
      </c>
      <c r="E454" s="72"/>
      <c r="F454" s="87">
        <v>31</v>
      </c>
      <c r="G454" s="87">
        <v>29</v>
      </c>
      <c r="H454" s="87">
        <v>31</v>
      </c>
      <c r="I454" s="87"/>
      <c r="J454" s="88"/>
      <c r="K454" s="88"/>
      <c r="L454" s="88"/>
      <c r="M454" s="88"/>
      <c r="N454" s="88"/>
      <c r="O454" s="88"/>
      <c r="P454" s="88">
        <v>15</v>
      </c>
      <c r="Q454" s="88">
        <v>31</v>
      </c>
      <c r="R454">
        <f t="shared" si="195"/>
        <v>137</v>
      </c>
      <c r="S454" s="162">
        <f>VLOOKUP(C454,'Общие показания'!A:I,9,0)</f>
        <v>0.67700000000000138</v>
      </c>
      <c r="T454" s="73">
        <f>VLOOKUP(B454,'Общие показания'!$A$2:$S$795,19,0)</f>
        <v>9.3999999999999417E-2</v>
      </c>
      <c r="U454" s="39">
        <f t="shared" ref="U454:U517" si="207">S454*$U$1/31*F454</f>
        <v>0.27783388635832945</v>
      </c>
      <c r="V454" s="39">
        <f t="shared" ref="V454:V517" si="208">S454*$V$1/29*G454</f>
        <v>0.21453082424699166</v>
      </c>
      <c r="W454" s="39">
        <f t="shared" ref="W454:W517" si="209">S454*$W$1/31*H454</f>
        <v>0.18463528939468024</v>
      </c>
      <c r="X454" s="39"/>
      <c r="Y454" s="39">
        <f t="shared" ref="Y454:Y517" si="210">SUM(U454:W454)-S454</f>
        <v>0</v>
      </c>
      <c r="Z454" s="39"/>
      <c r="AA454" s="39"/>
      <c r="AB454" s="39"/>
      <c r="AC454" s="39"/>
      <c r="AD454" s="39"/>
      <c r="AE454" s="39">
        <f t="shared" si="194"/>
        <v>0</v>
      </c>
      <c r="AF454" s="39">
        <f t="shared" ref="AF454:AF517" si="211">(T454*$AF$1)/15*P454</f>
        <v>2.9274000071844806E-2</v>
      </c>
      <c r="AG454" s="39">
        <f t="shared" ref="AG454:AG517" si="212">(T454*$AG$1)/31*Q454</f>
        <v>6.4725999928154615E-2</v>
      </c>
      <c r="AH454" s="39">
        <f t="shared" si="196"/>
        <v>0</v>
      </c>
      <c r="AJ454" s="39">
        <f t="shared" ref="AJ454:AJ517" si="213">(D454*$AJ$1)/31*F454</f>
        <v>0.73524355462803725</v>
      </c>
      <c r="AK454" s="39">
        <f t="shared" si="197"/>
        <v>0.29462139908786178</v>
      </c>
      <c r="AL454" s="39">
        <f t="shared" si="198"/>
        <v>0.42002879947415755</v>
      </c>
      <c r="AM454" s="39"/>
      <c r="AS454" s="39"/>
      <c r="AT454" s="39">
        <f t="shared" ref="AT454:AT517" si="214">(D454*$AT$1)/15*P454</f>
        <v>0.17166668661998388</v>
      </c>
      <c r="AU454" s="39">
        <f t="shared" ref="AU454:AU517" si="215">(D454*$AU$1)/31*Q454</f>
        <v>0.55076034225340953</v>
      </c>
      <c r="AW454" s="38">
        <f t="shared" ref="AW454:AW517" si="216">(U454+AJ454)*$AW$1</f>
        <v>2719.4645594861636</v>
      </c>
      <c r="AX454" s="38">
        <f t="shared" si="191"/>
        <v>1366.7478622311473</v>
      </c>
      <c r="AY454" s="38">
        <f t="shared" si="192"/>
        <v>1623.1360935959535</v>
      </c>
      <c r="AZ454" s="38">
        <f t="shared" si="199"/>
        <v>0</v>
      </c>
      <c r="BA454" s="38">
        <f t="shared" si="200"/>
        <v>0</v>
      </c>
      <c r="BB454" s="38">
        <f t="shared" si="201"/>
        <v>0</v>
      </c>
      <c r="BC454" s="38">
        <f t="shared" si="202"/>
        <v>0</v>
      </c>
      <c r="BD454" s="38">
        <f t="shared" si="203"/>
        <v>0</v>
      </c>
      <c r="BE454" s="38">
        <f t="shared" si="204"/>
        <v>0</v>
      </c>
      <c r="BF454" s="38">
        <f t="shared" si="205"/>
        <v>0</v>
      </c>
      <c r="BG454" s="38">
        <f t="shared" ref="BG454:BG517" si="217">(AF454+AT454)*$BG$1</f>
        <v>539.39714172807726</v>
      </c>
      <c r="BH454" s="38">
        <f t="shared" ref="BH454:BH517" si="218">(AG454+AU454)*$BH$1</f>
        <v>1652.1869174985036</v>
      </c>
      <c r="BI454" s="61">
        <f t="shared" si="206"/>
        <v>7900.9325745398455</v>
      </c>
    </row>
    <row r="455" spans="1:61" x14ac:dyDescent="0.3">
      <c r="A455" s="84" t="s">
        <v>1858</v>
      </c>
      <c r="B455" s="84" t="s">
        <v>1859</v>
      </c>
      <c r="C455" s="84" t="s">
        <v>1859</v>
      </c>
      <c r="D455" s="63">
        <f>VLOOKUP(B455,Площадь!$D$2:$E$795,2,0)</f>
        <v>50.8</v>
      </c>
      <c r="E455" s="72"/>
      <c r="F455" s="87">
        <v>31</v>
      </c>
      <c r="G455" s="87">
        <v>29</v>
      </c>
      <c r="H455" s="87">
        <v>31</v>
      </c>
      <c r="I455" s="87"/>
      <c r="J455" s="88"/>
      <c r="K455" s="88"/>
      <c r="L455" s="88"/>
      <c r="M455" s="88"/>
      <c r="N455" s="88"/>
      <c r="O455" s="88"/>
      <c r="P455" s="88">
        <v>15</v>
      </c>
      <c r="Q455" s="88">
        <v>31</v>
      </c>
      <c r="R455">
        <f t="shared" si="195"/>
        <v>137</v>
      </c>
      <c r="S455" s="162">
        <f>VLOOKUP(C455,'Общие показания'!A:I,9,0)</f>
        <v>2.3780000000000001</v>
      </c>
      <c r="T455" s="73">
        <f>VLOOKUP(B455,'Общие показания'!$A$2:$S$795,19,0)</f>
        <v>0.95700000000000074</v>
      </c>
      <c r="U455" s="39">
        <f t="shared" si="207"/>
        <v>0.97590691545067376</v>
      </c>
      <c r="V455" s="39">
        <f t="shared" si="208"/>
        <v>0.75355140333728976</v>
      </c>
      <c r="W455" s="39">
        <f t="shared" si="209"/>
        <v>0.64854168121203659</v>
      </c>
      <c r="X455" s="39"/>
      <c r="Y455" s="39">
        <f t="shared" si="210"/>
        <v>0</v>
      </c>
      <c r="Z455" s="39"/>
      <c r="AA455" s="39"/>
      <c r="AB455" s="39"/>
      <c r="AC455" s="39"/>
      <c r="AD455" s="39"/>
      <c r="AE455" s="39">
        <f t="shared" si="194"/>
        <v>0</v>
      </c>
      <c r="AF455" s="39">
        <f t="shared" si="211"/>
        <v>0.29803423477399654</v>
      </c>
      <c r="AG455" s="39">
        <f t="shared" si="212"/>
        <v>0.65896576522600425</v>
      </c>
      <c r="AH455" s="39">
        <f t="shared" si="196"/>
        <v>0</v>
      </c>
      <c r="AJ455" s="39">
        <f t="shared" si="213"/>
        <v>0.73092705626427179</v>
      </c>
      <c r="AK455" s="39">
        <f t="shared" si="197"/>
        <v>0.29289172355505627</v>
      </c>
      <c r="AL455" s="39">
        <f t="shared" si="198"/>
        <v>0.41756287697235228</v>
      </c>
      <c r="AM455" s="39"/>
      <c r="AS455" s="39"/>
      <c r="AT455" s="39">
        <f t="shared" si="214"/>
        <v>0.1706588587141914</v>
      </c>
      <c r="AU455" s="39">
        <f t="shared" si="215"/>
        <v>0.54752691558655975</v>
      </c>
      <c r="AW455" s="38">
        <f t="shared" si="216"/>
        <v>4581.7568403127316</v>
      </c>
      <c r="AX455" s="38">
        <f t="shared" si="191"/>
        <v>2809.0300721047379</v>
      </c>
      <c r="AY455" s="38">
        <f t="shared" si="192"/>
        <v>2861.8084318078463</v>
      </c>
      <c r="AZ455" s="38">
        <f t="shared" si="199"/>
        <v>0</v>
      </c>
      <c r="BA455" s="38">
        <f t="shared" si="200"/>
        <v>0</v>
      </c>
      <c r="BB455" s="38">
        <f t="shared" si="201"/>
        <v>0</v>
      </c>
      <c r="BC455" s="38">
        <f t="shared" si="202"/>
        <v>0</v>
      </c>
      <c r="BD455" s="38">
        <f t="shared" si="203"/>
        <v>0</v>
      </c>
      <c r="BE455" s="38">
        <f t="shared" si="204"/>
        <v>0</v>
      </c>
      <c r="BF455" s="38">
        <f t="shared" si="205"/>
        <v>0</v>
      </c>
      <c r="BG455" s="38">
        <f t="shared" si="217"/>
        <v>1258.1409924359523</v>
      </c>
      <c r="BH455" s="38">
        <f t="shared" si="218"/>
        <v>3238.6606926660143</v>
      </c>
      <c r="BI455" s="61">
        <f t="shared" si="206"/>
        <v>14749.397029327283</v>
      </c>
    </row>
    <row r="456" spans="1:61" x14ac:dyDescent="0.3">
      <c r="A456" s="84" t="s">
        <v>2033</v>
      </c>
      <c r="B456" s="84" t="s">
        <v>2034</v>
      </c>
      <c r="C456" s="84" t="s">
        <v>2034</v>
      </c>
      <c r="D456" s="63">
        <f>VLOOKUP(B456,Площадь!$D$2:$E$795,2,0)</f>
        <v>72.7</v>
      </c>
      <c r="E456" s="72"/>
      <c r="F456" s="87">
        <v>31</v>
      </c>
      <c r="G456" s="87">
        <v>29</v>
      </c>
      <c r="H456" s="87">
        <v>31</v>
      </c>
      <c r="I456" s="87"/>
      <c r="J456" s="88"/>
      <c r="K456" s="88"/>
      <c r="L456" s="88"/>
      <c r="M456" s="88"/>
      <c r="N456" s="88"/>
      <c r="O456" s="88"/>
      <c r="P456" s="88">
        <v>15</v>
      </c>
      <c r="Q456" s="88">
        <v>31</v>
      </c>
      <c r="R456">
        <f t="shared" si="195"/>
        <v>137</v>
      </c>
      <c r="S456" s="162">
        <f>VLOOKUP(C456,'Общие показания'!A:I,9,0)</f>
        <v>2.3270282341417672</v>
      </c>
      <c r="T456" s="73">
        <f>VLOOKUP(B456,'Общие показания'!$A$2:$S$795,19,0)</f>
        <v>1.2699999999999996</v>
      </c>
      <c r="U456" s="39">
        <f t="shared" si="207"/>
        <v>0.95498862327498746</v>
      </c>
      <c r="V456" s="39">
        <f t="shared" si="208"/>
        <v>0.73739923946300412</v>
      </c>
      <c r="W456" s="39">
        <f t="shared" si="209"/>
        <v>0.6346403714037756</v>
      </c>
      <c r="X456" s="39"/>
      <c r="Y456" s="39">
        <f t="shared" si="210"/>
        <v>0</v>
      </c>
      <c r="Z456" s="39"/>
      <c r="AA456" s="39"/>
      <c r="AB456" s="39"/>
      <c r="AC456" s="39"/>
      <c r="AD456" s="39"/>
      <c r="AE456" s="39">
        <f t="shared" si="194"/>
        <v>0</v>
      </c>
      <c r="AF456" s="39">
        <f t="shared" si="211"/>
        <v>0.39551042650258639</v>
      </c>
      <c r="AG456" s="39">
        <f t="shared" si="212"/>
        <v>0.8744895734974133</v>
      </c>
      <c r="AH456" s="39">
        <f t="shared" si="196"/>
        <v>0</v>
      </c>
      <c r="AJ456" s="39">
        <f t="shared" si="213"/>
        <v>1.046031436819145</v>
      </c>
      <c r="AK456" s="39">
        <f t="shared" si="197"/>
        <v>0.41915803744985419</v>
      </c>
      <c r="AL456" s="39">
        <f t="shared" si="198"/>
        <v>0.59757521960413407</v>
      </c>
      <c r="AM456" s="39"/>
      <c r="AS456" s="39"/>
      <c r="AT456" s="39">
        <f t="shared" si="214"/>
        <v>0.24423029583704164</v>
      </c>
      <c r="AU456" s="39">
        <f t="shared" si="215"/>
        <v>0.78356706226659245</v>
      </c>
      <c r="AW456" s="38">
        <f t="shared" si="216"/>
        <v>5371.4582085142856</v>
      </c>
      <c r="AX456" s="38">
        <f t="shared" si="191"/>
        <v>3104.6160918538003</v>
      </c>
      <c r="AY456" s="38">
        <f t="shared" si="192"/>
        <v>3307.710243877993</v>
      </c>
      <c r="AZ456" s="38">
        <f t="shared" si="199"/>
        <v>0</v>
      </c>
      <c r="BA456" s="38">
        <f t="shared" si="200"/>
        <v>0</v>
      </c>
      <c r="BB456" s="38">
        <f t="shared" si="201"/>
        <v>0</v>
      </c>
      <c r="BC456" s="38">
        <f t="shared" si="202"/>
        <v>0</v>
      </c>
      <c r="BD456" s="38">
        <f t="shared" si="203"/>
        <v>0</v>
      </c>
      <c r="BE456" s="38">
        <f t="shared" si="204"/>
        <v>0</v>
      </c>
      <c r="BF456" s="38">
        <f t="shared" si="205"/>
        <v>0</v>
      </c>
      <c r="BG456" s="38">
        <f t="shared" si="217"/>
        <v>1717.2944054196041</v>
      </c>
      <c r="BH456" s="38">
        <f t="shared" si="218"/>
        <v>4450.8209107794664</v>
      </c>
      <c r="BI456" s="61">
        <f t="shared" si="206"/>
        <v>17951.899860445148</v>
      </c>
    </row>
    <row r="457" spans="1:61" x14ac:dyDescent="0.3">
      <c r="A457" s="84" t="s">
        <v>586</v>
      </c>
      <c r="B457" s="84" t="s">
        <v>118</v>
      </c>
      <c r="C457" s="84" t="s">
        <v>118</v>
      </c>
      <c r="D457" s="63">
        <f>VLOOKUP(B457,Площадь!$D$2:$E$795,2,0)</f>
        <v>79</v>
      </c>
      <c r="E457" s="72"/>
      <c r="F457" s="87">
        <v>31</v>
      </c>
      <c r="G457" s="87">
        <v>29</v>
      </c>
      <c r="H457" s="87">
        <v>31</v>
      </c>
      <c r="I457" s="87"/>
      <c r="J457" s="88"/>
      <c r="K457" s="88"/>
      <c r="L457" s="88"/>
      <c r="M457" s="88"/>
      <c r="N457" s="88"/>
      <c r="O457" s="88"/>
      <c r="P457" s="88">
        <v>15</v>
      </c>
      <c r="Q457" s="88">
        <v>31</v>
      </c>
      <c r="R457">
        <f t="shared" si="195"/>
        <v>137</v>
      </c>
      <c r="S457" s="162">
        <f>VLOOKUP(C457,'Общие показания'!A:I,9,0)</f>
        <v>2.5286826753397467</v>
      </c>
      <c r="T457" s="73">
        <f>VLOOKUP(B457,'Общие показания'!$A$2:$S$795,19,0)</f>
        <v>1.1118740430920449</v>
      </c>
      <c r="U457" s="39">
        <f t="shared" si="207"/>
        <v>1.0377455466124348</v>
      </c>
      <c r="V457" s="39">
        <f t="shared" si="208"/>
        <v>0.8013004115210085</v>
      </c>
      <c r="W457" s="39">
        <f t="shared" si="209"/>
        <v>0.68963671720630348</v>
      </c>
      <c r="X457" s="39"/>
      <c r="Y457" s="39">
        <f t="shared" si="210"/>
        <v>0</v>
      </c>
      <c r="Z457" s="39"/>
      <c r="AA457" s="39"/>
      <c r="AB457" s="39"/>
      <c r="AC457" s="39"/>
      <c r="AD457" s="39"/>
      <c r="AE457" s="39">
        <f t="shared" si="194"/>
        <v>0</v>
      </c>
      <c r="AF457" s="39">
        <f t="shared" si="211"/>
        <v>0.34626596614211802</v>
      </c>
      <c r="AG457" s="39">
        <f t="shared" si="212"/>
        <v>0.76560807694992683</v>
      </c>
      <c r="AH457" s="39">
        <f t="shared" si="196"/>
        <v>0</v>
      </c>
      <c r="AJ457" s="39">
        <f t="shared" si="213"/>
        <v>1.1366779024582181</v>
      </c>
      <c r="AK457" s="39">
        <f t="shared" si="197"/>
        <v>0.45548122363876864</v>
      </c>
      <c r="AL457" s="39">
        <f t="shared" si="198"/>
        <v>0.64935959214204397</v>
      </c>
      <c r="AM457" s="39"/>
      <c r="AS457" s="39"/>
      <c r="AT457" s="39">
        <f t="shared" si="214"/>
        <v>0.26539468185868348</v>
      </c>
      <c r="AU457" s="39">
        <f t="shared" si="215"/>
        <v>0.85146902227043753</v>
      </c>
      <c r="AW457" s="38">
        <f t="shared" si="216"/>
        <v>5836.9353297472971</v>
      </c>
      <c r="AX457" s="38">
        <f t="shared" si="191"/>
        <v>3373.6543501574997</v>
      </c>
      <c r="AY457" s="38">
        <f t="shared" si="192"/>
        <v>3594.3481329623301</v>
      </c>
      <c r="AZ457" s="38">
        <f t="shared" si="199"/>
        <v>0</v>
      </c>
      <c r="BA457" s="38">
        <f t="shared" si="200"/>
        <v>0</v>
      </c>
      <c r="BB457" s="38">
        <f t="shared" si="201"/>
        <v>0</v>
      </c>
      <c r="BC457" s="38">
        <f t="shared" si="202"/>
        <v>0</v>
      </c>
      <c r="BD457" s="38">
        <f t="shared" si="203"/>
        <v>0</v>
      </c>
      <c r="BE457" s="38">
        <f t="shared" si="204"/>
        <v>0</v>
      </c>
      <c r="BF457" s="38">
        <f t="shared" si="205"/>
        <v>0</v>
      </c>
      <c r="BG457" s="38">
        <f t="shared" si="217"/>
        <v>1641.9173770674317</v>
      </c>
      <c r="BH457" s="38">
        <f t="shared" si="218"/>
        <v>4340.8170820631776</v>
      </c>
      <c r="BI457" s="61">
        <f t="shared" si="206"/>
        <v>18787.672271997737</v>
      </c>
    </row>
    <row r="458" spans="1:61" x14ac:dyDescent="0.3">
      <c r="A458" s="84" t="s">
        <v>633</v>
      </c>
      <c r="B458" s="84" t="s">
        <v>314</v>
      </c>
      <c r="C458" s="84" t="s">
        <v>314</v>
      </c>
      <c r="D458" s="63">
        <f>VLOOKUP(B458,Площадь!$D$2:$E$795,2,0)</f>
        <v>50.1</v>
      </c>
      <c r="E458" s="72"/>
      <c r="F458" s="87">
        <v>31</v>
      </c>
      <c r="G458" s="87">
        <v>29</v>
      </c>
      <c r="H458" s="87">
        <v>31</v>
      </c>
      <c r="I458" s="87"/>
      <c r="J458" s="88"/>
      <c r="K458" s="88"/>
      <c r="L458" s="88"/>
      <c r="M458" s="88"/>
      <c r="N458" s="88"/>
      <c r="O458" s="88"/>
      <c r="P458" s="88">
        <v>15</v>
      </c>
      <c r="Q458" s="88">
        <v>31</v>
      </c>
      <c r="R458">
        <f t="shared" si="195"/>
        <v>137</v>
      </c>
      <c r="S458" s="162">
        <f>VLOOKUP(C458,'Общие показания'!A:I,9,0)</f>
        <v>1.6036329371458395</v>
      </c>
      <c r="T458" s="73">
        <f>VLOOKUP(B458,'Общие показания'!$A$2:$S$795,19,0)</f>
        <v>0.78299999999999947</v>
      </c>
      <c r="U458" s="39">
        <f t="shared" si="207"/>
        <v>0.65811458082636687</v>
      </c>
      <c r="V458" s="39">
        <f t="shared" si="208"/>
        <v>0.50816646350889283</v>
      </c>
      <c r="W458" s="39">
        <f t="shared" si="209"/>
        <v>0.43735189281057985</v>
      </c>
      <c r="X458" s="39"/>
      <c r="Y458" s="39">
        <f t="shared" si="210"/>
        <v>0</v>
      </c>
      <c r="Z458" s="39"/>
      <c r="AA458" s="39"/>
      <c r="AB458" s="39"/>
      <c r="AC458" s="39"/>
      <c r="AD458" s="39"/>
      <c r="AE458" s="39">
        <f t="shared" si="194"/>
        <v>0</v>
      </c>
      <c r="AF458" s="39">
        <f t="shared" si="211"/>
        <v>0.24384619208781499</v>
      </c>
      <c r="AG458" s="39">
        <f t="shared" si="212"/>
        <v>0.53915380791218448</v>
      </c>
      <c r="AH458" s="39">
        <f t="shared" si="196"/>
        <v>0</v>
      </c>
      <c r="AJ458" s="39">
        <f t="shared" si="213"/>
        <v>0.7208552267488193</v>
      </c>
      <c r="AK458" s="39">
        <f t="shared" si="197"/>
        <v>0.28885581397851023</v>
      </c>
      <c r="AL458" s="39">
        <f t="shared" si="198"/>
        <v>0.41180905780147342</v>
      </c>
      <c r="AM458" s="39"/>
      <c r="AS458" s="39"/>
      <c r="AT458" s="39">
        <f t="shared" si="214"/>
        <v>0.1683072602673423</v>
      </c>
      <c r="AU458" s="39">
        <f t="shared" si="215"/>
        <v>0.53998225336391037</v>
      </c>
      <c r="AW458" s="38">
        <f t="shared" si="216"/>
        <v>3701.6513926625271</v>
      </c>
      <c r="AX458" s="38">
        <f t="shared" si="191"/>
        <v>2139.4947207960854</v>
      </c>
      <c r="AY458" s="38">
        <f t="shared" si="192"/>
        <v>2279.4536893849713</v>
      </c>
      <c r="AZ458" s="38">
        <f t="shared" si="199"/>
        <v>0</v>
      </c>
      <c r="BA458" s="38">
        <f t="shared" si="200"/>
        <v>0</v>
      </c>
      <c r="BB458" s="38">
        <f t="shared" si="201"/>
        <v>0</v>
      </c>
      <c r="BC458" s="38">
        <f t="shared" si="202"/>
        <v>0</v>
      </c>
      <c r="BD458" s="38">
        <f t="shared" si="203"/>
        <v>0</v>
      </c>
      <c r="BE458" s="38">
        <f t="shared" si="204"/>
        <v>0</v>
      </c>
      <c r="BF458" s="38">
        <f t="shared" si="205"/>
        <v>0</v>
      </c>
      <c r="BG458" s="38">
        <f t="shared" si="217"/>
        <v>1106.3682413640902</v>
      </c>
      <c r="BH458" s="38">
        <f t="shared" si="218"/>
        <v>2896.7896774470983</v>
      </c>
      <c r="BI458" s="61">
        <f t="shared" si="206"/>
        <v>12123.757721654772</v>
      </c>
    </row>
    <row r="459" spans="1:61" x14ac:dyDescent="0.3">
      <c r="A459" s="84" t="s">
        <v>1151</v>
      </c>
      <c r="B459" s="84" t="s">
        <v>208</v>
      </c>
      <c r="C459" s="84" t="s">
        <v>208</v>
      </c>
      <c r="D459" s="63">
        <f>VLOOKUP(B459,Площадь!$D$2:$E$795,2,0)</f>
        <v>49.8</v>
      </c>
      <c r="E459" s="72"/>
      <c r="F459" s="87">
        <v>31</v>
      </c>
      <c r="G459" s="87">
        <v>29</v>
      </c>
      <c r="H459" s="87">
        <v>31</v>
      </c>
      <c r="I459" s="87"/>
      <c r="J459" s="88"/>
      <c r="K459" s="88"/>
      <c r="L459" s="88"/>
      <c r="M459" s="88"/>
      <c r="N459" s="88"/>
      <c r="O459" s="88"/>
      <c r="P459" s="88">
        <v>15</v>
      </c>
      <c r="Q459" s="88">
        <v>31</v>
      </c>
      <c r="R459">
        <f t="shared" si="195"/>
        <v>137</v>
      </c>
      <c r="S459" s="162">
        <f>VLOOKUP(C459,'Общие показания'!A:I,9,0)</f>
        <v>1.1799999999999997</v>
      </c>
      <c r="T459" s="73">
        <f>VLOOKUP(B459,'Общие показания'!$A$2:$S$795,19,0)</f>
        <v>0.48300000000000054</v>
      </c>
      <c r="U459" s="39">
        <f t="shared" si="207"/>
        <v>0.4842599496349011</v>
      </c>
      <c r="V459" s="39">
        <f t="shared" si="208"/>
        <v>0.37392374093271724</v>
      </c>
      <c r="W459" s="39">
        <f t="shared" si="209"/>
        <v>0.32181630943238138</v>
      </c>
      <c r="X459" s="39"/>
      <c r="Y459" s="39">
        <f t="shared" si="210"/>
        <v>0</v>
      </c>
      <c r="Z459" s="39"/>
      <c r="AA459" s="39"/>
      <c r="AB459" s="39"/>
      <c r="AC459" s="39"/>
      <c r="AD459" s="39"/>
      <c r="AE459" s="39">
        <f t="shared" si="194"/>
        <v>0</v>
      </c>
      <c r="AF459" s="39">
        <f t="shared" si="211"/>
        <v>0.15041853228405472</v>
      </c>
      <c r="AG459" s="39">
        <f t="shared" si="212"/>
        <v>0.33258146771594582</v>
      </c>
      <c r="AH459" s="39">
        <f t="shared" si="196"/>
        <v>0</v>
      </c>
      <c r="AJ459" s="39">
        <f t="shared" si="213"/>
        <v>0.71653872838505384</v>
      </c>
      <c r="AK459" s="39">
        <f t="shared" si="197"/>
        <v>0.28712613844570478</v>
      </c>
      <c r="AL459" s="39">
        <f t="shared" si="198"/>
        <v>0.40934313529966815</v>
      </c>
      <c r="AM459" s="39"/>
      <c r="AS459" s="39"/>
      <c r="AT459" s="39">
        <f t="shared" si="214"/>
        <v>0.16729943236154984</v>
      </c>
      <c r="AU459" s="39">
        <f t="shared" si="215"/>
        <v>0.53674882669706059</v>
      </c>
      <c r="AW459" s="38">
        <f t="shared" si="216"/>
        <v>3223.3759393296464</v>
      </c>
      <c r="AX459" s="38">
        <f t="shared" si="191"/>
        <v>1774.4958542082611</v>
      </c>
      <c r="AY459" s="38">
        <f t="shared" si="192"/>
        <v>1962.6951670609246</v>
      </c>
      <c r="AZ459" s="38">
        <f t="shared" si="199"/>
        <v>0</v>
      </c>
      <c r="BA459" s="38">
        <f t="shared" si="200"/>
        <v>0</v>
      </c>
      <c r="BB459" s="38">
        <f t="shared" si="201"/>
        <v>0</v>
      </c>
      <c r="BC459" s="38">
        <f t="shared" si="202"/>
        <v>0</v>
      </c>
      <c r="BD459" s="38">
        <f t="shared" si="203"/>
        <v>0</v>
      </c>
      <c r="BE459" s="38">
        <f t="shared" si="204"/>
        <v>0</v>
      </c>
      <c r="BF459" s="38">
        <f t="shared" si="205"/>
        <v>0</v>
      </c>
      <c r="BG459" s="38">
        <f t="shared" si="217"/>
        <v>852.86939557607502</v>
      </c>
      <c r="BH459" s="38">
        <f t="shared" si="218"/>
        <v>2333.595469110498</v>
      </c>
      <c r="BI459" s="61">
        <f t="shared" si="206"/>
        <v>10147.031825285405</v>
      </c>
    </row>
    <row r="460" spans="1:61" x14ac:dyDescent="0.3">
      <c r="A460" s="84" t="s">
        <v>1045</v>
      </c>
      <c r="B460" s="84" t="s">
        <v>1046</v>
      </c>
      <c r="C460" s="84" t="s">
        <v>1046</v>
      </c>
      <c r="D460" s="63">
        <f>VLOOKUP(B460,Площадь!$D$2:$E$795,2,0)</f>
        <v>61.7</v>
      </c>
      <c r="E460" s="72"/>
      <c r="F460" s="87">
        <v>31</v>
      </c>
      <c r="G460" s="87">
        <v>29</v>
      </c>
      <c r="H460" s="87">
        <v>31</v>
      </c>
      <c r="I460" s="87"/>
      <c r="J460" s="88"/>
      <c r="K460" s="88"/>
      <c r="L460" s="88"/>
      <c r="M460" s="88"/>
      <c r="N460" s="88"/>
      <c r="O460" s="88"/>
      <c r="P460" s="88">
        <v>15</v>
      </c>
      <c r="Q460" s="88">
        <v>31</v>
      </c>
      <c r="R460">
        <f t="shared" si="195"/>
        <v>137</v>
      </c>
      <c r="S460" s="162">
        <f>VLOOKUP(C460,'Общие показания'!A:I,9,0)</f>
        <v>1.9749331780818022</v>
      </c>
      <c r="T460" s="73">
        <f>VLOOKUP(B460,'Общие показания'!$A$2:$S$795,19,0)</f>
        <v>1.3099999999999987</v>
      </c>
      <c r="U460" s="39">
        <f t="shared" si="207"/>
        <v>0.81049240792388888</v>
      </c>
      <c r="V460" s="39">
        <f t="shared" si="208"/>
        <v>0.6258257644410915</v>
      </c>
      <c r="W460" s="39">
        <f t="shared" si="209"/>
        <v>0.53861500571682186</v>
      </c>
      <c r="X460" s="39"/>
      <c r="Y460" s="39">
        <f t="shared" si="210"/>
        <v>0</v>
      </c>
      <c r="Z460" s="39"/>
      <c r="AA460" s="39"/>
      <c r="AB460" s="39"/>
      <c r="AC460" s="39"/>
      <c r="AD460" s="39"/>
      <c r="AE460" s="39">
        <f t="shared" si="194"/>
        <v>0</v>
      </c>
      <c r="AF460" s="39">
        <f t="shared" si="211"/>
        <v>0.40796744780975419</v>
      </c>
      <c r="AG460" s="39">
        <f t="shared" si="212"/>
        <v>0.90203255219024459</v>
      </c>
      <c r="AH460" s="39">
        <f t="shared" si="196"/>
        <v>0</v>
      </c>
      <c r="AJ460" s="39">
        <f t="shared" si="213"/>
        <v>0.88775983014774751</v>
      </c>
      <c r="AK460" s="39">
        <f t="shared" si="197"/>
        <v>0.35573660124698769</v>
      </c>
      <c r="AL460" s="39">
        <f t="shared" si="198"/>
        <v>0.50715806120460905</v>
      </c>
      <c r="AM460" s="39"/>
      <c r="AS460" s="39"/>
      <c r="AT460" s="39">
        <f t="shared" si="214"/>
        <v>0.20727660595798444</v>
      </c>
      <c r="AU460" s="39">
        <f t="shared" si="215"/>
        <v>0.66500808448210125</v>
      </c>
      <c r="AW460" s="38">
        <f t="shared" si="216"/>
        <v>4558.7203777899776</v>
      </c>
      <c r="AX460" s="38">
        <f t="shared" si="191"/>
        <v>2634.8667519584524</v>
      </c>
      <c r="AY460" s="38">
        <f t="shared" si="192"/>
        <v>2807.2313899212122</v>
      </c>
      <c r="AZ460" s="38">
        <f t="shared" si="199"/>
        <v>0</v>
      </c>
      <c r="BA460" s="38">
        <f t="shared" si="200"/>
        <v>0</v>
      </c>
      <c r="BB460" s="38">
        <f t="shared" si="201"/>
        <v>0</v>
      </c>
      <c r="BC460" s="38">
        <f t="shared" si="202"/>
        <v>0</v>
      </c>
      <c r="BD460" s="38">
        <f t="shared" si="203"/>
        <v>0</v>
      </c>
      <c r="BE460" s="38">
        <f t="shared" si="204"/>
        <v>0</v>
      </c>
      <c r="BF460" s="38">
        <f t="shared" si="205"/>
        <v>0</v>
      </c>
      <c r="BG460" s="38">
        <f t="shared" si="217"/>
        <v>1651.5365281719669</v>
      </c>
      <c r="BH460" s="38">
        <f t="shared" si="218"/>
        <v>4206.5012034577785</v>
      </c>
      <c r="BI460" s="61">
        <f t="shared" si="206"/>
        <v>15858.856251299389</v>
      </c>
    </row>
    <row r="461" spans="1:61" x14ac:dyDescent="0.3">
      <c r="A461" s="84" t="s">
        <v>1035</v>
      </c>
      <c r="B461" s="84" t="s">
        <v>215</v>
      </c>
      <c r="C461" s="84" t="s">
        <v>215</v>
      </c>
      <c r="D461" s="63">
        <f>VLOOKUP(B461,Площадь!$D$2:$E$795,2,0)</f>
        <v>72.400000000000006</v>
      </c>
      <c r="E461" s="72"/>
      <c r="F461" s="87">
        <v>31</v>
      </c>
      <c r="G461" s="87">
        <v>29</v>
      </c>
      <c r="H461" s="87">
        <v>31</v>
      </c>
      <c r="I461" s="87"/>
      <c r="J461" s="88"/>
      <c r="K461" s="88"/>
      <c r="L461" s="88"/>
      <c r="M461" s="88"/>
      <c r="N461" s="88"/>
      <c r="O461" s="88"/>
      <c r="P461" s="88">
        <v>15</v>
      </c>
      <c r="Q461" s="88">
        <v>31</v>
      </c>
      <c r="R461">
        <f t="shared" si="195"/>
        <v>137</v>
      </c>
      <c r="S461" s="162">
        <f>VLOOKUP(C461,'Общие показания'!A:I,9,0)</f>
        <v>2.317425641703768</v>
      </c>
      <c r="T461" s="73">
        <f>VLOOKUP(B461,'Общие показания'!$A$2:$S$795,19,0)</f>
        <v>1.0189833002514437</v>
      </c>
      <c r="U461" s="39">
        <f t="shared" si="207"/>
        <v>0.95104781740177569</v>
      </c>
      <c r="V461" s="39">
        <f t="shared" si="208"/>
        <v>0.73435632650786098</v>
      </c>
      <c r="W461" s="39">
        <f t="shared" si="209"/>
        <v>0.6320214977941313</v>
      </c>
      <c r="X461" s="39"/>
      <c r="Y461" s="39">
        <f t="shared" si="210"/>
        <v>0</v>
      </c>
      <c r="Z461" s="39"/>
      <c r="AA461" s="39"/>
      <c r="AB461" s="39"/>
      <c r="AC461" s="39"/>
      <c r="AD461" s="39"/>
      <c r="AE461" s="39">
        <f t="shared" si="194"/>
        <v>0</v>
      </c>
      <c r="AF461" s="39">
        <f t="shared" si="211"/>
        <v>0.31733741707201707</v>
      </c>
      <c r="AG461" s="39">
        <f t="shared" si="212"/>
        <v>0.70164588317942667</v>
      </c>
      <c r="AH461" s="39">
        <f t="shared" si="196"/>
        <v>0</v>
      </c>
      <c r="AJ461" s="39">
        <f t="shared" si="213"/>
        <v>1.0417149384553797</v>
      </c>
      <c r="AK461" s="39">
        <f t="shared" si="197"/>
        <v>0.4174283619170488</v>
      </c>
      <c r="AL461" s="39">
        <f t="shared" si="198"/>
        <v>0.59510929710232896</v>
      </c>
      <c r="AM461" s="39"/>
      <c r="AS461" s="39"/>
      <c r="AT461" s="39">
        <f t="shared" si="214"/>
        <v>0.24322246793124919</v>
      </c>
      <c r="AU461" s="39">
        <f t="shared" si="215"/>
        <v>0.78033363559974278</v>
      </c>
      <c r="AW461" s="38">
        <f t="shared" si="216"/>
        <v>5349.2926313127136</v>
      </c>
      <c r="AX461" s="38">
        <f t="shared" si="191"/>
        <v>3091.8047462202908</v>
      </c>
      <c r="AY461" s="38">
        <f t="shared" si="192"/>
        <v>3294.0608205882622</v>
      </c>
      <c r="AZ461" s="38">
        <f t="shared" si="199"/>
        <v>0</v>
      </c>
      <c r="BA461" s="38">
        <f t="shared" si="200"/>
        <v>0</v>
      </c>
      <c r="BB461" s="38">
        <f t="shared" si="201"/>
        <v>0</v>
      </c>
      <c r="BC461" s="38">
        <f t="shared" si="202"/>
        <v>0</v>
      </c>
      <c r="BD461" s="38">
        <f t="shared" si="203"/>
        <v>0</v>
      </c>
      <c r="BE461" s="38">
        <f t="shared" si="204"/>
        <v>0</v>
      </c>
      <c r="BF461" s="38">
        <f t="shared" si="205"/>
        <v>0</v>
      </c>
      <c r="BG461" s="38">
        <f t="shared" si="217"/>
        <v>1504.7445329073678</v>
      </c>
      <c r="BH461" s="38">
        <f t="shared" si="218"/>
        <v>3978.1665410300511</v>
      </c>
      <c r="BI461" s="61">
        <f t="shared" si="206"/>
        <v>17218.069272058685</v>
      </c>
    </row>
    <row r="462" spans="1:61" x14ac:dyDescent="0.3">
      <c r="A462" s="84" t="s">
        <v>1175</v>
      </c>
      <c r="B462" s="84" t="s">
        <v>483</v>
      </c>
      <c r="C462" s="84" t="s">
        <v>483</v>
      </c>
      <c r="D462" s="63">
        <f>VLOOKUP(B462,Площадь!$D$2:$E$795,2,0)</f>
        <v>33.6</v>
      </c>
      <c r="E462" s="72"/>
      <c r="F462" s="87">
        <v>31</v>
      </c>
      <c r="G462" s="87">
        <v>29</v>
      </c>
      <c r="H462" s="87">
        <v>31</v>
      </c>
      <c r="I462" s="87"/>
      <c r="J462" s="88"/>
      <c r="K462" s="88"/>
      <c r="L462" s="88"/>
      <c r="M462" s="88"/>
      <c r="N462" s="88"/>
      <c r="O462" s="88"/>
      <c r="P462" s="88">
        <v>15</v>
      </c>
      <c r="Q462" s="88">
        <v>31</v>
      </c>
      <c r="R462">
        <f t="shared" si="195"/>
        <v>137</v>
      </c>
      <c r="S462" s="162">
        <f>VLOOKUP(C462,'Общие показания'!A:I,9,0)</f>
        <v>1.1139999999999999</v>
      </c>
      <c r="T462" s="73">
        <f>VLOOKUP(B462,'Общие показания'!$A$2:$S$795,19,0)</f>
        <v>0.20999999999999996</v>
      </c>
      <c r="U462" s="39">
        <f t="shared" si="207"/>
        <v>0.45717422363837279</v>
      </c>
      <c r="V462" s="39">
        <f t="shared" si="208"/>
        <v>0.35300936220258228</v>
      </c>
      <c r="W462" s="39">
        <f t="shared" si="209"/>
        <v>0.30381641415904481</v>
      </c>
      <c r="X462" s="39"/>
      <c r="Y462" s="39">
        <f t="shared" si="210"/>
        <v>0</v>
      </c>
      <c r="Z462" s="39"/>
      <c r="AA462" s="39"/>
      <c r="AB462" s="39"/>
      <c r="AC462" s="39"/>
      <c r="AD462" s="39"/>
      <c r="AE462" s="39">
        <f t="shared" si="194"/>
        <v>0</v>
      </c>
      <c r="AF462" s="39">
        <f t="shared" si="211"/>
        <v>6.5399361862632399E-2</v>
      </c>
      <c r="AG462" s="39">
        <f t="shared" si="212"/>
        <v>0.14460063813736757</v>
      </c>
      <c r="AH462" s="39">
        <f t="shared" si="196"/>
        <v>0</v>
      </c>
      <c r="AJ462" s="39">
        <f t="shared" si="213"/>
        <v>0.4834478167417231</v>
      </c>
      <c r="AK462" s="39">
        <f t="shared" si="197"/>
        <v>0.19372365967421049</v>
      </c>
      <c r="AL462" s="39">
        <f t="shared" si="198"/>
        <v>0.27618332020218578</v>
      </c>
      <c r="AM462" s="39"/>
      <c r="AS462" s="39"/>
      <c r="AT462" s="39">
        <f t="shared" si="214"/>
        <v>0.11287672544875653</v>
      </c>
      <c r="AU462" s="39">
        <f t="shared" si="215"/>
        <v>0.3621437866871734</v>
      </c>
      <c r="AW462" s="38">
        <f t="shared" si="216"/>
        <v>2524.9681803147141</v>
      </c>
      <c r="AX462" s="38">
        <f t="shared" si="191"/>
        <v>1467.6282546051875</v>
      </c>
      <c r="AY462" s="38">
        <f t="shared" si="192"/>
        <v>1556.9280869299132</v>
      </c>
      <c r="AZ462" s="38">
        <f t="shared" si="199"/>
        <v>0</v>
      </c>
      <c r="BA462" s="38">
        <f t="shared" si="200"/>
        <v>0</v>
      </c>
      <c r="BB462" s="38">
        <f t="shared" si="201"/>
        <v>0</v>
      </c>
      <c r="BC462" s="38">
        <f t="shared" si="202"/>
        <v>0</v>
      </c>
      <c r="BD462" s="38">
        <f t="shared" si="203"/>
        <v>0</v>
      </c>
      <c r="BE462" s="38">
        <f t="shared" si="204"/>
        <v>0</v>
      </c>
      <c r="BF462" s="38">
        <f t="shared" si="205"/>
        <v>0</v>
      </c>
      <c r="BG462" s="38">
        <f t="shared" si="217"/>
        <v>478.55719773520002</v>
      </c>
      <c r="BH462" s="38">
        <f t="shared" si="218"/>
        <v>1360.2844642220048</v>
      </c>
      <c r="BI462" s="61">
        <f t="shared" si="206"/>
        <v>7388.3661838070202</v>
      </c>
    </row>
    <row r="463" spans="1:61" x14ac:dyDescent="0.3">
      <c r="A463" s="84" t="s">
        <v>1225</v>
      </c>
      <c r="B463" s="84" t="s">
        <v>470</v>
      </c>
      <c r="C463" s="84" t="s">
        <v>470</v>
      </c>
      <c r="D463" s="63">
        <f>VLOOKUP(B463,Площадь!$D$2:$E$795,2,0)</f>
        <v>32</v>
      </c>
      <c r="E463" s="72"/>
      <c r="F463" s="87">
        <v>31</v>
      </c>
      <c r="G463" s="87">
        <v>29</v>
      </c>
      <c r="H463" s="87">
        <v>31</v>
      </c>
      <c r="I463" s="87"/>
      <c r="J463" s="88"/>
      <c r="K463" s="88"/>
      <c r="L463" s="88"/>
      <c r="M463" s="88"/>
      <c r="N463" s="88"/>
      <c r="O463" s="88"/>
      <c r="P463" s="88">
        <v>15</v>
      </c>
      <c r="Q463" s="88">
        <v>31</v>
      </c>
      <c r="R463">
        <f t="shared" si="195"/>
        <v>137</v>
      </c>
      <c r="S463" s="162">
        <f>VLOOKUP(C463,'Общие показания'!A:I,9,0)</f>
        <v>1.0242765267198974</v>
      </c>
      <c r="T463" s="73">
        <f>VLOOKUP(B463,'Общие показания'!$A$2:$S$795,19,0)</f>
        <v>0.49099999999999966</v>
      </c>
      <c r="U463" s="39">
        <f t="shared" si="207"/>
        <v>0.42035262647592292</v>
      </c>
      <c r="V463" s="39">
        <f t="shared" si="208"/>
        <v>0.32457738188192753</v>
      </c>
      <c r="W463" s="39">
        <f t="shared" si="209"/>
        <v>0.27934651836204699</v>
      </c>
      <c r="X463" s="39"/>
      <c r="Y463" s="39">
        <f t="shared" si="210"/>
        <v>0</v>
      </c>
      <c r="Z463" s="39"/>
      <c r="AA463" s="39"/>
      <c r="AB463" s="39"/>
      <c r="AC463" s="39"/>
      <c r="AD463" s="39"/>
      <c r="AE463" s="39">
        <f t="shared" si="194"/>
        <v>0</v>
      </c>
      <c r="AF463" s="39">
        <f t="shared" si="211"/>
        <v>0.15290993654548807</v>
      </c>
      <c r="AG463" s="39">
        <f t="shared" si="212"/>
        <v>0.33809006345451165</v>
      </c>
      <c r="AH463" s="39">
        <f t="shared" si="196"/>
        <v>0</v>
      </c>
      <c r="AJ463" s="39">
        <f t="shared" si="213"/>
        <v>0.46042649213497439</v>
      </c>
      <c r="AK463" s="39">
        <f t="shared" si="197"/>
        <v>0.18449872349924806</v>
      </c>
      <c r="AL463" s="39">
        <f t="shared" si="198"/>
        <v>0.26303173352589121</v>
      </c>
      <c r="AM463" s="39"/>
      <c r="AS463" s="39"/>
      <c r="AT463" s="39">
        <f t="shared" si="214"/>
        <v>0.10750164328453002</v>
      </c>
      <c r="AU463" s="39">
        <f t="shared" si="215"/>
        <v>0.34489884446397467</v>
      </c>
      <c r="AW463" s="38">
        <f t="shared" si="216"/>
        <v>2364.3282348343482</v>
      </c>
      <c r="AX463" s="38">
        <f t="shared" si="191"/>
        <v>1366.5435342410128</v>
      </c>
      <c r="AY463" s="38">
        <f t="shared" si="192"/>
        <v>1455.9384842379059</v>
      </c>
      <c r="AZ463" s="38">
        <f t="shared" si="199"/>
        <v>0</v>
      </c>
      <c r="BA463" s="38">
        <f t="shared" si="200"/>
        <v>0</v>
      </c>
      <c r="BB463" s="38">
        <f t="shared" si="201"/>
        <v>0</v>
      </c>
      <c r="BC463" s="38">
        <f t="shared" si="202"/>
        <v>0</v>
      </c>
      <c r="BD463" s="38">
        <f t="shared" si="203"/>
        <v>0</v>
      </c>
      <c r="BE463" s="38">
        <f t="shared" si="204"/>
        <v>0</v>
      </c>
      <c r="BF463" s="38">
        <f t="shared" si="205"/>
        <v>0</v>
      </c>
      <c r="BG463" s="38">
        <f t="shared" si="217"/>
        <v>699.03842843250732</v>
      </c>
      <c r="BH463" s="38">
        <f t="shared" si="218"/>
        <v>1833.3881048600681</v>
      </c>
      <c r="BI463" s="61">
        <f t="shared" si="206"/>
        <v>7719.2367866058421</v>
      </c>
    </row>
    <row r="464" spans="1:61" x14ac:dyDescent="0.3">
      <c r="A464" s="84" t="s">
        <v>542</v>
      </c>
      <c r="B464" s="84" t="s">
        <v>395</v>
      </c>
      <c r="C464" s="84" t="s">
        <v>395</v>
      </c>
      <c r="D464" s="63">
        <f>VLOOKUP(B464,Площадь!$D$2:$E$795,2,0)</f>
        <v>31.7</v>
      </c>
      <c r="E464" s="72"/>
      <c r="F464" s="87">
        <v>31</v>
      </c>
      <c r="G464" s="87">
        <v>29</v>
      </c>
      <c r="H464" s="87">
        <v>31</v>
      </c>
      <c r="I464" s="87"/>
      <c r="J464" s="88"/>
      <c r="K464" s="88"/>
      <c r="L464" s="88"/>
      <c r="M464" s="88"/>
      <c r="N464" s="88"/>
      <c r="O464" s="88"/>
      <c r="P464" s="88">
        <v>15</v>
      </c>
      <c r="Q464" s="88">
        <v>31</v>
      </c>
      <c r="R464">
        <f t="shared" si="195"/>
        <v>137</v>
      </c>
      <c r="S464" s="162">
        <f>VLOOKUP(C464,'Общие показания'!A:I,9,0)</f>
        <v>1.5659999999999998</v>
      </c>
      <c r="T464" s="73">
        <f>VLOOKUP(B464,'Общие показания'!$A$2:$S$795,19,0)</f>
        <v>1.9000000000000128E-2</v>
      </c>
      <c r="U464" s="39">
        <f t="shared" si="207"/>
        <v>0.64267040773580952</v>
      </c>
      <c r="V464" s="39">
        <f t="shared" si="208"/>
        <v>0.49624116805138585</v>
      </c>
      <c r="W464" s="39">
        <f t="shared" si="209"/>
        <v>0.42708842421280452</v>
      </c>
      <c r="X464" s="39"/>
      <c r="Y464" s="39">
        <f t="shared" si="210"/>
        <v>0</v>
      </c>
      <c r="Z464" s="39"/>
      <c r="AA464" s="39"/>
      <c r="AB464" s="39"/>
      <c r="AC464" s="39"/>
      <c r="AD464" s="39"/>
      <c r="AE464" s="39">
        <f t="shared" si="194"/>
        <v>0</v>
      </c>
      <c r="AF464" s="39">
        <f t="shared" si="211"/>
        <v>5.9170851209048771E-3</v>
      </c>
      <c r="AG464" s="39">
        <f t="shared" si="212"/>
        <v>1.3082914879095251E-2</v>
      </c>
      <c r="AH464" s="39">
        <f t="shared" si="196"/>
        <v>0</v>
      </c>
      <c r="AJ464" s="39">
        <f t="shared" si="213"/>
        <v>0.45610999377120898</v>
      </c>
      <c r="AK464" s="39">
        <f t="shared" si="197"/>
        <v>0.18276904796644261</v>
      </c>
      <c r="AL464" s="39">
        <f t="shared" si="198"/>
        <v>0.26056581102408599</v>
      </c>
      <c r="AM464" s="39"/>
      <c r="AS464" s="39"/>
      <c r="AT464" s="39">
        <f t="shared" si="214"/>
        <v>0.10649381537873755</v>
      </c>
      <c r="AU464" s="39">
        <f t="shared" si="215"/>
        <v>0.34166541779712489</v>
      </c>
      <c r="AW464" s="38">
        <f t="shared" si="216"/>
        <v>2949.5221585893801</v>
      </c>
      <c r="AX464" s="38">
        <f t="shared" si="191"/>
        <v>1822.7078634696179</v>
      </c>
      <c r="AY464" s="38">
        <f t="shared" si="192"/>
        <v>1845.9115229004994</v>
      </c>
      <c r="AZ464" s="38">
        <f t="shared" si="199"/>
        <v>0</v>
      </c>
      <c r="BA464" s="38">
        <f t="shared" si="200"/>
        <v>0</v>
      </c>
      <c r="BB464" s="38">
        <f t="shared" si="201"/>
        <v>0</v>
      </c>
      <c r="BC464" s="38">
        <f t="shared" si="202"/>
        <v>0</v>
      </c>
      <c r="BD464" s="38">
        <f t="shared" si="203"/>
        <v>0</v>
      </c>
      <c r="BE464" s="38">
        <f t="shared" si="204"/>
        <v>0</v>
      </c>
      <c r="BF464" s="38">
        <f t="shared" si="205"/>
        <v>0</v>
      </c>
      <c r="BG464" s="38">
        <f t="shared" si="217"/>
        <v>301.75132486522011</v>
      </c>
      <c r="BH464" s="38">
        <f t="shared" si="218"/>
        <v>952.2722343027383</v>
      </c>
      <c r="BI464" s="61">
        <f t="shared" si="206"/>
        <v>7872.1651041274554</v>
      </c>
    </row>
    <row r="465" spans="1:61" x14ac:dyDescent="0.3">
      <c r="A465" s="84" t="s">
        <v>801</v>
      </c>
      <c r="B465" s="84" t="s">
        <v>802</v>
      </c>
      <c r="C465" s="84" t="s">
        <v>802</v>
      </c>
      <c r="D465" s="63">
        <f>VLOOKUP(B465,Площадь!$D$2:$E$795,2,0)</f>
        <v>39.1</v>
      </c>
      <c r="E465" s="72"/>
      <c r="F465" s="87">
        <v>31</v>
      </c>
      <c r="G465" s="87">
        <v>29</v>
      </c>
      <c r="H465" s="87">
        <v>31</v>
      </c>
      <c r="I465" s="87"/>
      <c r="J465" s="88"/>
      <c r="K465" s="88"/>
      <c r="L465" s="88"/>
      <c r="M465" s="88"/>
      <c r="N465" s="88"/>
      <c r="O465" s="88"/>
      <c r="P465" s="88">
        <v>15</v>
      </c>
      <c r="Q465" s="88">
        <v>31</v>
      </c>
      <c r="R465">
        <f t="shared" si="195"/>
        <v>137</v>
      </c>
      <c r="S465" s="162">
        <f>VLOOKUP(C465,'Общие показания'!A:I,9,0)</f>
        <v>1.2515378810858748</v>
      </c>
      <c r="T465" s="73">
        <f>VLOOKUP(B465,'Общие показания'!$A$2:$S$795,19,0)</f>
        <v>0.83699999999999974</v>
      </c>
      <c r="U465" s="39">
        <f t="shared" si="207"/>
        <v>0.5136183654752684</v>
      </c>
      <c r="V465" s="39">
        <f t="shared" si="208"/>
        <v>0.39659298848698021</v>
      </c>
      <c r="W465" s="39">
        <f t="shared" si="209"/>
        <v>0.34132652712362621</v>
      </c>
      <c r="X465" s="39"/>
      <c r="Y465" s="39">
        <f t="shared" si="210"/>
        <v>0</v>
      </c>
      <c r="Z465" s="39"/>
      <c r="AA465" s="39"/>
      <c r="AB465" s="39"/>
      <c r="AC465" s="39"/>
      <c r="AD465" s="39"/>
      <c r="AE465" s="39">
        <f t="shared" si="194"/>
        <v>0</v>
      </c>
      <c r="AF465" s="39">
        <f t="shared" si="211"/>
        <v>0.26066317085249197</v>
      </c>
      <c r="AG465" s="39">
        <f t="shared" si="212"/>
        <v>0.57633682914750783</v>
      </c>
      <c r="AH465" s="39">
        <f t="shared" si="196"/>
        <v>0</v>
      </c>
      <c r="AJ465" s="39">
        <f t="shared" si="213"/>
        <v>0.5625836200774218</v>
      </c>
      <c r="AK465" s="39">
        <f t="shared" si="197"/>
        <v>0.22543437777564374</v>
      </c>
      <c r="AL465" s="39">
        <f t="shared" si="198"/>
        <v>0.32139189940194834</v>
      </c>
      <c r="AM465" s="39"/>
      <c r="AS465" s="39"/>
      <c r="AT465" s="39">
        <f t="shared" si="214"/>
        <v>0.13135357038828513</v>
      </c>
      <c r="AU465" s="39">
        <f t="shared" si="215"/>
        <v>0.42142327557941905</v>
      </c>
      <c r="AW465" s="38">
        <f t="shared" si="216"/>
        <v>2888.91356193822</v>
      </c>
      <c r="AX465" s="38">
        <f t="shared" ref="AX465:AX528" si="219">(V465+AK465)*$AX$1</f>
        <v>1669.7453809007372</v>
      </c>
      <c r="AY465" s="38">
        <f t="shared" ref="AY465:AY528" si="220">(W465+AL465)*$AY$1</f>
        <v>1778.9748354281915</v>
      </c>
      <c r="AZ465" s="38">
        <f t="shared" si="199"/>
        <v>0</v>
      </c>
      <c r="BA465" s="38">
        <f t="shared" si="200"/>
        <v>0</v>
      </c>
      <c r="BB465" s="38">
        <f t="shared" si="201"/>
        <v>0</v>
      </c>
      <c r="BC465" s="38">
        <f t="shared" si="202"/>
        <v>0</v>
      </c>
      <c r="BD465" s="38">
        <f t="shared" si="203"/>
        <v>0</v>
      </c>
      <c r="BE465" s="38">
        <f t="shared" si="204"/>
        <v>0</v>
      </c>
      <c r="BF465" s="38">
        <f t="shared" si="205"/>
        <v>0</v>
      </c>
      <c r="BG465" s="38">
        <f t="shared" si="217"/>
        <v>1052.3140595170926</v>
      </c>
      <c r="BH465" s="38">
        <f t="shared" si="218"/>
        <v>2678.3473147247737</v>
      </c>
      <c r="BI465" s="61">
        <f t="shared" si="206"/>
        <v>10068.295152509016</v>
      </c>
    </row>
    <row r="466" spans="1:61" x14ac:dyDescent="0.3">
      <c r="A466" s="84" t="s">
        <v>1199</v>
      </c>
      <c r="B466" s="84" t="s">
        <v>449</v>
      </c>
      <c r="C466" s="84" t="s">
        <v>449</v>
      </c>
      <c r="D466" s="63">
        <f>VLOOKUP(B466,Площадь!$D$2:$E$795,2,0)</f>
        <v>39.1</v>
      </c>
      <c r="E466" s="72"/>
      <c r="F466" s="87">
        <v>31</v>
      </c>
      <c r="G466" s="87">
        <v>29</v>
      </c>
      <c r="H466" s="87">
        <v>31</v>
      </c>
      <c r="I466" s="87"/>
      <c r="J466" s="88"/>
      <c r="K466" s="88"/>
      <c r="L466" s="88"/>
      <c r="M466" s="88"/>
      <c r="N466" s="88"/>
      <c r="O466" s="88"/>
      <c r="P466" s="88">
        <v>15</v>
      </c>
      <c r="Q466" s="88">
        <v>31</v>
      </c>
      <c r="R466">
        <f t="shared" si="195"/>
        <v>137</v>
      </c>
      <c r="S466" s="162">
        <f>VLOOKUP(C466,'Общие показания'!A:I,9,0)</f>
        <v>1.000000000000334E-3</v>
      </c>
      <c r="T466" s="73">
        <f>VLOOKUP(B466,'Общие показания'!$A$2:$S$795,19,0)</f>
        <v>1.000000000000334E-3</v>
      </c>
      <c r="U466" s="39">
        <f t="shared" si="207"/>
        <v>4.1038978782632451E-4</v>
      </c>
      <c r="V466" s="39">
        <f t="shared" si="208"/>
        <v>3.1688452621427308E-4</v>
      </c>
      <c r="W466" s="39">
        <f t="shared" si="209"/>
        <v>2.7272568595973636E-4</v>
      </c>
      <c r="X466" s="39"/>
      <c r="Y466" s="39">
        <f t="shared" si="210"/>
        <v>0</v>
      </c>
      <c r="Z466" s="39"/>
      <c r="AA466" s="39"/>
      <c r="AB466" s="39"/>
      <c r="AC466" s="39"/>
      <c r="AD466" s="39"/>
      <c r="AE466" s="39">
        <f t="shared" si="194"/>
        <v>0</v>
      </c>
      <c r="AF466" s="39">
        <f t="shared" si="211"/>
        <v>3.1142553267930599E-4</v>
      </c>
      <c r="AG466" s="39">
        <f t="shared" si="212"/>
        <v>6.8857446732102808E-4</v>
      </c>
      <c r="AH466" s="39">
        <f t="shared" si="196"/>
        <v>0</v>
      </c>
      <c r="AJ466" s="39">
        <f t="shared" si="213"/>
        <v>0.5625836200774218</v>
      </c>
      <c r="AK466" s="39">
        <f t="shared" si="197"/>
        <v>0.22543437777564374</v>
      </c>
      <c r="AL466" s="39">
        <f t="shared" si="198"/>
        <v>0.32139189940194834</v>
      </c>
      <c r="AM466" s="39"/>
      <c r="AS466" s="39"/>
      <c r="AT466" s="39">
        <f t="shared" si="214"/>
        <v>0.13135357038828513</v>
      </c>
      <c r="AU466" s="39">
        <f t="shared" si="215"/>
        <v>0.42142327557941905</v>
      </c>
      <c r="AW466" s="38">
        <f t="shared" si="216"/>
        <v>1511.2786003218775</v>
      </c>
      <c r="AX466" s="38">
        <f t="shared" si="219"/>
        <v>605.99765847261563</v>
      </c>
      <c r="AY466" s="38">
        <f t="shared" si="220"/>
        <v>863.46365300097705</v>
      </c>
      <c r="AZ466" s="38">
        <f t="shared" si="199"/>
        <v>0</v>
      </c>
      <c r="BA466" s="38">
        <f t="shared" si="200"/>
        <v>0</v>
      </c>
      <c r="BB466" s="38">
        <f t="shared" si="201"/>
        <v>0</v>
      </c>
      <c r="BC466" s="38">
        <f t="shared" si="202"/>
        <v>0</v>
      </c>
      <c r="BD466" s="38">
        <f t="shared" si="203"/>
        <v>0</v>
      </c>
      <c r="BE466" s="38">
        <f t="shared" si="204"/>
        <v>0</v>
      </c>
      <c r="BF466" s="38">
        <f t="shared" si="205"/>
        <v>0</v>
      </c>
      <c r="BG466" s="38">
        <f t="shared" si="217"/>
        <v>353.43624845040006</v>
      </c>
      <c r="BH466" s="38">
        <f t="shared" si="218"/>
        <v>1133.1001657914671</v>
      </c>
      <c r="BI466" s="61">
        <f t="shared" si="206"/>
        <v>4467.2763260373376</v>
      </c>
    </row>
    <row r="467" spans="1:61" x14ac:dyDescent="0.3">
      <c r="A467" s="84" t="s">
        <v>1123</v>
      </c>
      <c r="B467" s="84" t="s">
        <v>457</v>
      </c>
      <c r="C467" s="84" t="s">
        <v>457</v>
      </c>
      <c r="D467" s="63">
        <f>VLOOKUP(B467,Площадь!$D$2:$E$795,2,0)</f>
        <v>61.7</v>
      </c>
      <c r="E467" s="72"/>
      <c r="F467" s="87">
        <v>31</v>
      </c>
      <c r="G467" s="87">
        <v>29</v>
      </c>
      <c r="H467" s="87">
        <v>31</v>
      </c>
      <c r="I467" s="87"/>
      <c r="J467" s="88"/>
      <c r="K467" s="88"/>
      <c r="L467" s="88"/>
      <c r="M467" s="88"/>
      <c r="N467" s="88"/>
      <c r="O467" s="88"/>
      <c r="P467" s="88">
        <v>15</v>
      </c>
      <c r="Q467" s="88">
        <v>31</v>
      </c>
      <c r="R467">
        <f t="shared" si="195"/>
        <v>137</v>
      </c>
      <c r="S467" s="162">
        <f>VLOOKUP(C467,'Общие показания'!A:I,9,0)</f>
        <v>1.9749331780818022</v>
      </c>
      <c r="T467" s="73">
        <f>VLOOKUP(B467,'Общие показания'!$A$2:$S$795,19,0)</f>
        <v>1.083000000000002</v>
      </c>
      <c r="U467" s="39">
        <f t="shared" si="207"/>
        <v>0.81049240792388888</v>
      </c>
      <c r="V467" s="39">
        <f t="shared" si="208"/>
        <v>0.6258257644410915</v>
      </c>
      <c r="W467" s="39">
        <f t="shared" si="209"/>
        <v>0.53861500571682186</v>
      </c>
      <c r="X467" s="39"/>
      <c r="Y467" s="39">
        <f t="shared" si="210"/>
        <v>0</v>
      </c>
      <c r="Z467" s="39"/>
      <c r="AA467" s="39"/>
      <c r="AB467" s="39"/>
      <c r="AC467" s="39"/>
      <c r="AD467" s="39"/>
      <c r="AE467" s="39">
        <f t="shared" si="194"/>
        <v>0</v>
      </c>
      <c r="AF467" s="39">
        <f t="shared" si="211"/>
        <v>0.33727385189157633</v>
      </c>
      <c r="AG467" s="39">
        <f t="shared" si="212"/>
        <v>0.74572614810842563</v>
      </c>
      <c r="AH467" s="39">
        <f t="shared" si="196"/>
        <v>0</v>
      </c>
      <c r="AJ467" s="39">
        <f t="shared" si="213"/>
        <v>0.88775983014774751</v>
      </c>
      <c r="AK467" s="39">
        <f t="shared" si="197"/>
        <v>0.35573660124698769</v>
      </c>
      <c r="AL467" s="39">
        <f t="shared" si="198"/>
        <v>0.50715806120460905</v>
      </c>
      <c r="AM467" s="39"/>
      <c r="AS467" s="39"/>
      <c r="AT467" s="39">
        <f t="shared" si="214"/>
        <v>0.20727660595798444</v>
      </c>
      <c r="AU467" s="39">
        <f t="shared" si="215"/>
        <v>0.66500808448210125</v>
      </c>
      <c r="AW467" s="38">
        <f t="shared" si="216"/>
        <v>4558.7203777899776</v>
      </c>
      <c r="AX467" s="38">
        <f t="shared" si="219"/>
        <v>2634.8667519584524</v>
      </c>
      <c r="AY467" s="38">
        <f t="shared" si="220"/>
        <v>2807.2313899212122</v>
      </c>
      <c r="AZ467" s="38">
        <f t="shared" si="199"/>
        <v>0</v>
      </c>
      <c r="BA467" s="38">
        <f t="shared" si="200"/>
        <v>0</v>
      </c>
      <c r="BB467" s="38">
        <f t="shared" si="201"/>
        <v>0</v>
      </c>
      <c r="BC467" s="38">
        <f t="shared" si="202"/>
        <v>0</v>
      </c>
      <c r="BD467" s="38">
        <f t="shared" si="203"/>
        <v>0</v>
      </c>
      <c r="BE467" s="38">
        <f t="shared" si="204"/>
        <v>0</v>
      </c>
      <c r="BF467" s="38">
        <f t="shared" si="205"/>
        <v>0</v>
      </c>
      <c r="BG467" s="38">
        <f t="shared" si="217"/>
        <v>1461.769467033047</v>
      </c>
      <c r="BH467" s="38">
        <f t="shared" si="218"/>
        <v>3786.9185445967073</v>
      </c>
      <c r="BI467" s="61">
        <f t="shared" si="206"/>
        <v>15249.506531299397</v>
      </c>
    </row>
    <row r="468" spans="1:61" x14ac:dyDescent="0.3">
      <c r="A468" s="84" t="s">
        <v>922</v>
      </c>
      <c r="B468" s="84" t="s">
        <v>397</v>
      </c>
      <c r="C468" s="84" t="s">
        <v>397</v>
      </c>
      <c r="D468" s="63">
        <f>VLOOKUP(B468,Площадь!$D$2:$E$795,2,0)</f>
        <v>32.5</v>
      </c>
      <c r="E468" s="72"/>
      <c r="F468" s="87">
        <v>31</v>
      </c>
      <c r="G468" s="87">
        <v>29</v>
      </c>
      <c r="H468" s="87">
        <v>31</v>
      </c>
      <c r="I468" s="87"/>
      <c r="J468" s="88"/>
      <c r="K468" s="88"/>
      <c r="L468" s="88"/>
      <c r="M468" s="88"/>
      <c r="N468" s="88"/>
      <c r="O468" s="88"/>
      <c r="P468" s="88">
        <v>15</v>
      </c>
      <c r="Q468" s="88">
        <v>31</v>
      </c>
      <c r="R468">
        <f t="shared" si="195"/>
        <v>137</v>
      </c>
      <c r="S468" s="162">
        <f>VLOOKUP(C468,'Общие показания'!A:I,9,0)</f>
        <v>5.0000000000000044E-3</v>
      </c>
      <c r="T468" s="73">
        <f>VLOOKUP(B468,'Общие показания'!$A$2:$S$795,19,0)</f>
        <v>0</v>
      </c>
      <c r="U468" s="39">
        <f t="shared" si="207"/>
        <v>2.0519489391309393E-3</v>
      </c>
      <c r="V468" s="39">
        <f t="shared" si="208"/>
        <v>1.5844226310708376E-3</v>
      </c>
      <c r="W468" s="39">
        <f t="shared" si="209"/>
        <v>1.3636284297982278E-3</v>
      </c>
      <c r="X468" s="39"/>
      <c r="Y468" s="39">
        <f t="shared" si="210"/>
        <v>0</v>
      </c>
      <c r="Z468" s="39"/>
      <c r="AA468" s="39"/>
      <c r="AB468" s="39"/>
      <c r="AC468" s="39"/>
      <c r="AD468" s="39"/>
      <c r="AE468" s="39">
        <f t="shared" si="194"/>
        <v>0</v>
      </c>
      <c r="AF468" s="39">
        <f t="shared" si="211"/>
        <v>0</v>
      </c>
      <c r="AG468" s="39">
        <f t="shared" si="212"/>
        <v>0</v>
      </c>
      <c r="AH468" s="39">
        <f t="shared" si="196"/>
        <v>0</v>
      </c>
      <c r="AJ468" s="39">
        <f t="shared" si="213"/>
        <v>0.46762065607458336</v>
      </c>
      <c r="AK468" s="39">
        <f t="shared" si="197"/>
        <v>0.18738151605392381</v>
      </c>
      <c r="AL468" s="39">
        <f t="shared" si="198"/>
        <v>0.26714160436223328</v>
      </c>
      <c r="AM468" s="39"/>
      <c r="AS468" s="39"/>
      <c r="AT468" s="39">
        <f t="shared" si="214"/>
        <v>0.1091813564608508</v>
      </c>
      <c r="AU468" s="39">
        <f t="shared" si="215"/>
        <v>0.35028788890872425</v>
      </c>
      <c r="AW468" s="38">
        <f t="shared" si="216"/>
        <v>1260.7703539946142</v>
      </c>
      <c r="AX468" s="38">
        <f t="shared" si="219"/>
        <v>507.25260716845224</v>
      </c>
      <c r="AY468" s="38">
        <f t="shared" si="220"/>
        <v>720.76470669761761</v>
      </c>
      <c r="AZ468" s="38">
        <f t="shared" si="199"/>
        <v>0</v>
      </c>
      <c r="BA468" s="38">
        <f t="shared" si="200"/>
        <v>0</v>
      </c>
      <c r="BB468" s="38">
        <f t="shared" si="201"/>
        <v>0</v>
      </c>
      <c r="BC468" s="38">
        <f t="shared" si="202"/>
        <v>0</v>
      </c>
      <c r="BD468" s="38">
        <f t="shared" si="203"/>
        <v>0</v>
      </c>
      <c r="BE468" s="38">
        <f t="shared" si="204"/>
        <v>0</v>
      </c>
      <c r="BF468" s="38">
        <f t="shared" si="205"/>
        <v>0</v>
      </c>
      <c r="BG468" s="38">
        <f t="shared" si="217"/>
        <v>293.08206602924946</v>
      </c>
      <c r="BH468" s="38">
        <f t="shared" si="218"/>
        <v>940.29879747102314</v>
      </c>
      <c r="BI468" s="61">
        <f t="shared" si="206"/>
        <v>3722.1685313609564</v>
      </c>
    </row>
    <row r="469" spans="1:61" x14ac:dyDescent="0.3">
      <c r="A469" s="84" t="s">
        <v>1667</v>
      </c>
      <c r="B469" s="84" t="s">
        <v>1668</v>
      </c>
      <c r="C469" s="84" t="s">
        <v>1668</v>
      </c>
      <c r="D469" s="63">
        <f>VLOOKUP(B469,Площадь!$D$2:$E$795,2,0)</f>
        <v>81.8</v>
      </c>
      <c r="E469" s="72"/>
      <c r="F469" s="87">
        <v>31</v>
      </c>
      <c r="G469" s="87">
        <v>29</v>
      </c>
      <c r="H469" s="87">
        <v>31</v>
      </c>
      <c r="I469" s="87"/>
      <c r="J469" s="88"/>
      <c r="K469" s="88"/>
      <c r="L469" s="88"/>
      <c r="M469" s="88"/>
      <c r="N469" s="88"/>
      <c r="O469" s="88"/>
      <c r="P469" s="88">
        <v>15</v>
      </c>
      <c r="Q469" s="88">
        <v>31</v>
      </c>
      <c r="R469">
        <f t="shared" si="195"/>
        <v>137</v>
      </c>
      <c r="S469" s="162">
        <f>VLOOKUP(C469,'Общие показания'!A:I,9,0)</f>
        <v>2.7759999999999998</v>
      </c>
      <c r="T469" s="73">
        <f>VLOOKUP(B469,'Общие показания'!$A$2:$S$795,19,0)</f>
        <v>0.76499999999999879</v>
      </c>
      <c r="U469" s="39">
        <f t="shared" si="207"/>
        <v>1.1392420510054964</v>
      </c>
      <c r="V469" s="39">
        <f t="shared" si="208"/>
        <v>0.87967144477052817</v>
      </c>
      <c r="W469" s="39">
        <f t="shared" si="209"/>
        <v>0.75708650422397528</v>
      </c>
      <c r="X469" s="39"/>
      <c r="Y469" s="39">
        <f t="shared" si="210"/>
        <v>0</v>
      </c>
      <c r="Z469" s="39"/>
      <c r="AA469" s="39"/>
      <c r="AB469" s="39"/>
      <c r="AC469" s="39"/>
      <c r="AD469" s="39"/>
      <c r="AE469" s="39">
        <f t="shared" si="194"/>
        <v>0</v>
      </c>
      <c r="AF469" s="39">
        <f t="shared" si="211"/>
        <v>0.2382405324995891</v>
      </c>
      <c r="AG469" s="39">
        <f t="shared" si="212"/>
        <v>0.52675946750040969</v>
      </c>
      <c r="AH469" s="39">
        <f t="shared" si="196"/>
        <v>0</v>
      </c>
      <c r="AJ469" s="39">
        <f t="shared" si="213"/>
        <v>1.1769652205200283</v>
      </c>
      <c r="AK469" s="39">
        <f t="shared" si="197"/>
        <v>0.47162486194495279</v>
      </c>
      <c r="AL469" s="39">
        <f t="shared" si="198"/>
        <v>0.67237486882555941</v>
      </c>
      <c r="AM469" s="39"/>
      <c r="AS469" s="39"/>
      <c r="AT469" s="39">
        <f t="shared" si="214"/>
        <v>0.27480107564607986</v>
      </c>
      <c r="AU469" s="39">
        <f t="shared" si="215"/>
        <v>0.88164767116103526</v>
      </c>
      <c r="AW469" s="38">
        <f t="shared" si="216"/>
        <v>6217.5341513922576</v>
      </c>
      <c r="AX469" s="38">
        <f t="shared" si="219"/>
        <v>3627.3657538947691</v>
      </c>
      <c r="AY469" s="38">
        <f t="shared" si="220"/>
        <v>3837.1889313592492</v>
      </c>
      <c r="AZ469" s="38">
        <f t="shared" si="199"/>
        <v>0</v>
      </c>
      <c r="BA469" s="38">
        <f t="shared" si="200"/>
        <v>0</v>
      </c>
      <c r="BB469" s="38">
        <f t="shared" si="201"/>
        <v>0</v>
      </c>
      <c r="BC469" s="38">
        <f t="shared" si="202"/>
        <v>0</v>
      </c>
      <c r="BD469" s="38">
        <f t="shared" si="203"/>
        <v>0</v>
      </c>
      <c r="BE469" s="38">
        <f t="shared" si="204"/>
        <v>0</v>
      </c>
      <c r="BF469" s="38">
        <f t="shared" si="205"/>
        <v>0</v>
      </c>
      <c r="BG469" s="38">
        <f t="shared" si="217"/>
        <v>1377.188371241908</v>
      </c>
      <c r="BH469" s="38">
        <f t="shared" si="218"/>
        <v>3780.6717867372367</v>
      </c>
      <c r="BI469" s="61">
        <f t="shared" si="206"/>
        <v>18839.948994625422</v>
      </c>
    </row>
    <row r="470" spans="1:61" x14ac:dyDescent="0.3">
      <c r="A470" s="84" t="s">
        <v>489</v>
      </c>
      <c r="B470" s="84" t="s">
        <v>490</v>
      </c>
      <c r="C470" s="84" t="s">
        <v>490</v>
      </c>
      <c r="D470" s="63">
        <f>VLOOKUP(B470,Площадь!$D$2:$E$795,2,0)</f>
        <v>33.6</v>
      </c>
      <c r="E470" s="72"/>
      <c r="F470" s="87">
        <v>31</v>
      </c>
      <c r="G470" s="87">
        <v>29</v>
      </c>
      <c r="H470" s="87">
        <v>31</v>
      </c>
      <c r="I470" s="87"/>
      <c r="J470" s="88"/>
      <c r="K470" s="88"/>
      <c r="L470" s="88"/>
      <c r="M470" s="88"/>
      <c r="N470" s="88"/>
      <c r="O470" s="88"/>
      <c r="P470" s="88">
        <v>15</v>
      </c>
      <c r="Q470" s="88">
        <v>31</v>
      </c>
      <c r="R470">
        <f t="shared" si="195"/>
        <v>137</v>
      </c>
      <c r="S470" s="162">
        <f>VLOOKUP(C470,'Общие показания'!A:I,9,0)</f>
        <v>1.1560000000000006</v>
      </c>
      <c r="T470" s="73">
        <f>VLOOKUP(B470,'Общие показания'!$A$2:$S$795,19,0)</f>
        <v>0.46400000000000041</v>
      </c>
      <c r="U470" s="39">
        <f t="shared" si="207"/>
        <v>0.47441059472707292</v>
      </c>
      <c r="V470" s="39">
        <f t="shared" si="208"/>
        <v>0.36631851230357754</v>
      </c>
      <c r="W470" s="39">
        <f t="shared" si="209"/>
        <v>0.31527089296935012</v>
      </c>
      <c r="X470" s="39"/>
      <c r="Y470" s="39">
        <f t="shared" si="210"/>
        <v>0</v>
      </c>
      <c r="Z470" s="39"/>
      <c r="AA470" s="39"/>
      <c r="AB470" s="39"/>
      <c r="AC470" s="39"/>
      <c r="AD470" s="39"/>
      <c r="AE470" s="39">
        <f t="shared" si="194"/>
        <v>0</v>
      </c>
      <c r="AF470" s="39">
        <f t="shared" si="211"/>
        <v>0.14450144716314983</v>
      </c>
      <c r="AG470" s="39">
        <f t="shared" si="212"/>
        <v>0.31949855283685058</v>
      </c>
      <c r="AH470" s="39">
        <f t="shared" si="196"/>
        <v>0</v>
      </c>
      <c r="AJ470" s="39">
        <f t="shared" si="213"/>
        <v>0.4834478167417231</v>
      </c>
      <c r="AK470" s="39">
        <f t="shared" si="197"/>
        <v>0.19372365967421049</v>
      </c>
      <c r="AL470" s="39">
        <f t="shared" si="198"/>
        <v>0.27618332020218578</v>
      </c>
      <c r="AM470" s="39"/>
      <c r="AS470" s="39"/>
      <c r="AT470" s="39">
        <f t="shared" si="214"/>
        <v>0.11287672544875653</v>
      </c>
      <c r="AU470" s="39">
        <f t="shared" si="215"/>
        <v>0.3621437866871734</v>
      </c>
      <c r="AW470" s="38">
        <f t="shared" si="216"/>
        <v>2571.2368054103772</v>
      </c>
      <c r="AX470" s="38">
        <f t="shared" si="219"/>
        <v>1503.3548047702952</v>
      </c>
      <c r="AY470" s="38">
        <f t="shared" si="220"/>
        <v>1587.6760316691441</v>
      </c>
      <c r="AZ470" s="38">
        <f t="shared" si="199"/>
        <v>0</v>
      </c>
      <c r="BA470" s="38">
        <f t="shared" si="200"/>
        <v>0</v>
      </c>
      <c r="BB470" s="38">
        <f t="shared" si="201"/>
        <v>0</v>
      </c>
      <c r="BC470" s="38">
        <f t="shared" si="202"/>
        <v>0</v>
      </c>
      <c r="BD470" s="38">
        <f t="shared" si="203"/>
        <v>0</v>
      </c>
      <c r="BE470" s="38">
        <f t="shared" si="204"/>
        <v>0</v>
      </c>
      <c r="BF470" s="38">
        <f t="shared" si="205"/>
        <v>0</v>
      </c>
      <c r="BG470" s="38">
        <f t="shared" si="217"/>
        <v>690.89567143249701</v>
      </c>
      <c r="BH470" s="38">
        <f t="shared" si="218"/>
        <v>1829.7734305247091</v>
      </c>
      <c r="BI470" s="61">
        <f t="shared" si="206"/>
        <v>8182.9367438070221</v>
      </c>
    </row>
    <row r="471" spans="1:61" x14ac:dyDescent="0.3">
      <c r="A471" s="197" t="s">
        <v>886</v>
      </c>
      <c r="B471" s="84" t="s">
        <v>887</v>
      </c>
      <c r="C471" s="84" t="s">
        <v>887</v>
      </c>
      <c r="D471" s="63">
        <f>VLOOKUP(B471,Площадь!$D$2:$E$795,2,0)</f>
        <v>34.4</v>
      </c>
      <c r="E471" s="72"/>
      <c r="F471" s="87">
        <v>31</v>
      </c>
      <c r="G471" s="87">
        <v>29</v>
      </c>
      <c r="H471" s="87">
        <v>31</v>
      </c>
      <c r="I471" s="87"/>
      <c r="J471" s="88"/>
      <c r="K471" s="88"/>
      <c r="L471" s="88"/>
      <c r="M471" s="88"/>
      <c r="N471" s="88"/>
      <c r="O471" s="88"/>
      <c r="P471" s="88">
        <v>0</v>
      </c>
      <c r="Q471" s="88">
        <v>0</v>
      </c>
      <c r="R471">
        <f t="shared" si="195"/>
        <v>91</v>
      </c>
      <c r="S471" s="162">
        <f>VLOOKUP(C471,'Общие показания'!A:I,9,0)</f>
        <v>1.1010972662238896</v>
      </c>
      <c r="T471" s="73">
        <f>VLOOKUP(B471,'Общие показания'!$A$2:$S$795,19,0)</f>
        <v>0.69599999999999973</v>
      </c>
      <c r="U471" s="39">
        <f t="shared" si="207"/>
        <v>0.4518790734616171</v>
      </c>
      <c r="V471" s="39">
        <f t="shared" si="208"/>
        <v>0.34892068552307204</v>
      </c>
      <c r="W471" s="39">
        <f t="shared" si="209"/>
        <v>0.30029750723920046</v>
      </c>
      <c r="X471" s="39"/>
      <c r="Y471" s="39">
        <f t="shared" si="210"/>
        <v>0</v>
      </c>
      <c r="Z471" s="39"/>
      <c r="AA471" s="39"/>
      <c r="AB471" s="39"/>
      <c r="AC471" s="39"/>
      <c r="AD471" s="39"/>
      <c r="AE471" s="39">
        <f t="shared" si="194"/>
        <v>0</v>
      </c>
      <c r="AF471" s="39">
        <f t="shared" si="211"/>
        <v>0</v>
      </c>
      <c r="AG471" s="39">
        <f t="shared" si="212"/>
        <v>0</v>
      </c>
      <c r="AH471" s="39">
        <f t="shared" si="196"/>
        <v>0.69599999999999973</v>
      </c>
      <c r="AJ471" s="39">
        <f t="shared" si="213"/>
        <v>0.49495847904509749</v>
      </c>
      <c r="AK471" s="39">
        <f t="shared" si="197"/>
        <v>0.19833612776169166</v>
      </c>
      <c r="AL471" s="39">
        <f t="shared" si="198"/>
        <v>0.28275911354033306</v>
      </c>
      <c r="AM471" s="39"/>
      <c r="AS471" s="39"/>
      <c r="AT471" s="39">
        <f t="shared" si="214"/>
        <v>0</v>
      </c>
      <c r="AU471" s="39">
        <f t="shared" si="215"/>
        <v>0</v>
      </c>
      <c r="AW471" s="38">
        <f t="shared" si="216"/>
        <v>2541.6528524469245</v>
      </c>
      <c r="AX471" s="38">
        <f t="shared" si="219"/>
        <v>1469.0342993090885</v>
      </c>
      <c r="AY471" s="38">
        <f t="shared" si="220"/>
        <v>1565.1338705557489</v>
      </c>
      <c r="AZ471" s="38">
        <f t="shared" si="199"/>
        <v>0</v>
      </c>
      <c r="BA471" s="38">
        <f t="shared" si="200"/>
        <v>0</v>
      </c>
      <c r="BB471" s="38">
        <f t="shared" si="201"/>
        <v>0</v>
      </c>
      <c r="BC471" s="38">
        <f t="shared" si="202"/>
        <v>0</v>
      </c>
      <c r="BD471" s="38">
        <f t="shared" si="203"/>
        <v>0</v>
      </c>
      <c r="BE471" s="38">
        <f t="shared" si="204"/>
        <v>0</v>
      </c>
      <c r="BF471" s="38">
        <f t="shared" si="205"/>
        <v>0</v>
      </c>
      <c r="BG471" s="38">
        <f t="shared" si="217"/>
        <v>0</v>
      </c>
      <c r="BH471" s="38">
        <f t="shared" si="218"/>
        <v>0</v>
      </c>
      <c r="BI471" s="61">
        <f t="shared" si="206"/>
        <v>5575.8210223117621</v>
      </c>
    </row>
    <row r="472" spans="1:61" x14ac:dyDescent="0.3">
      <c r="A472" s="197" t="s">
        <v>3941</v>
      </c>
      <c r="B472" s="84" t="s">
        <v>887</v>
      </c>
      <c r="C472" s="84" t="s">
        <v>887</v>
      </c>
      <c r="D472" s="63">
        <f>VLOOKUP(B472,Площадь!$D$2:$E$795,2,0)</f>
        <v>34.4</v>
      </c>
      <c r="E472" s="72"/>
      <c r="F472" s="87"/>
      <c r="G472" s="87"/>
      <c r="H472" s="87"/>
      <c r="I472" s="87"/>
      <c r="J472" s="88"/>
      <c r="K472" s="88"/>
      <c r="L472" s="88"/>
      <c r="M472" s="88"/>
      <c r="N472" s="88"/>
      <c r="O472" s="88"/>
      <c r="P472" s="88">
        <v>15</v>
      </c>
      <c r="Q472" s="88">
        <v>31</v>
      </c>
      <c r="R472">
        <f t="shared" si="195"/>
        <v>46</v>
      </c>
      <c r="S472" s="162">
        <f>VLOOKUP(C472,'Общие показания'!A:I,9,0)</f>
        <v>1.1010972662238896</v>
      </c>
      <c r="T472" s="73">
        <f>VLOOKUP(B472,'Общие показания'!$A$2:$S$795,19,0)</f>
        <v>0.69599999999999973</v>
      </c>
      <c r="U472" s="39">
        <f t="shared" si="207"/>
        <v>0</v>
      </c>
      <c r="V472" s="39">
        <f t="shared" si="208"/>
        <v>0</v>
      </c>
      <c r="W472" s="39">
        <f t="shared" si="209"/>
        <v>0</v>
      </c>
      <c r="X472" s="39"/>
      <c r="Y472" s="39">
        <f t="shared" si="210"/>
        <v>-1.1010972662238896</v>
      </c>
      <c r="Z472" s="39"/>
      <c r="AA472" s="39"/>
      <c r="AB472" s="39"/>
      <c r="AC472" s="39"/>
      <c r="AD472" s="39"/>
      <c r="AE472" s="39">
        <f t="shared" ref="AE472:AE503" si="221">(T472*$AE$1)/31*O472</f>
        <v>0</v>
      </c>
      <c r="AF472" s="39">
        <f t="shared" si="211"/>
        <v>0.2167521707447245</v>
      </c>
      <c r="AG472" s="39">
        <f t="shared" si="212"/>
        <v>0.47924782925527526</v>
      </c>
      <c r="AH472" s="39">
        <f t="shared" si="196"/>
        <v>0</v>
      </c>
      <c r="AJ472" s="39">
        <f t="shared" si="213"/>
        <v>0</v>
      </c>
      <c r="AK472" s="39">
        <f t="shared" si="197"/>
        <v>0</v>
      </c>
      <c r="AL472" s="39">
        <f t="shared" si="198"/>
        <v>0</v>
      </c>
      <c r="AM472" s="39"/>
      <c r="AS472" s="39"/>
      <c r="AT472" s="39">
        <f t="shared" si="214"/>
        <v>0.11556426653086976</v>
      </c>
      <c r="AU472" s="39">
        <f t="shared" si="215"/>
        <v>0.37076625779877276</v>
      </c>
      <c r="AW472" s="38">
        <f t="shared" si="216"/>
        <v>0</v>
      </c>
      <c r="AX472" s="38">
        <f t="shared" si="219"/>
        <v>0</v>
      </c>
      <c r="AY472" s="38">
        <f t="shared" si="220"/>
        <v>0</v>
      </c>
      <c r="AZ472" s="38">
        <f t="shared" si="199"/>
        <v>0</v>
      </c>
      <c r="BA472" s="38">
        <f t="shared" si="200"/>
        <v>0</v>
      </c>
      <c r="BB472" s="38">
        <f t="shared" si="201"/>
        <v>0</v>
      </c>
      <c r="BC472" s="38">
        <f t="shared" si="202"/>
        <v>0</v>
      </c>
      <c r="BD472" s="38">
        <f t="shared" si="203"/>
        <v>0</v>
      </c>
      <c r="BE472" s="38">
        <f t="shared" si="204"/>
        <v>0</v>
      </c>
      <c r="BF472" s="38">
        <f t="shared" si="205"/>
        <v>0</v>
      </c>
      <c r="BG472" s="38">
        <f t="shared" si="217"/>
        <v>892.05695156511422</v>
      </c>
      <c r="BH472" s="38">
        <f t="shared" si="218"/>
        <v>2281.7438147244043</v>
      </c>
      <c r="BI472" s="61">
        <f t="shared" si="206"/>
        <v>3173.8007662895184</v>
      </c>
    </row>
    <row r="473" spans="1:61" x14ac:dyDescent="0.3">
      <c r="A473" s="84" t="s">
        <v>2481</v>
      </c>
      <c r="B473" s="84" t="s">
        <v>2482</v>
      </c>
      <c r="C473" s="84" t="s">
        <v>2482</v>
      </c>
      <c r="D473" s="63">
        <f>VLOOKUP(B473,Площадь!$D$2:$E$795,2,0)</f>
        <v>30.7</v>
      </c>
      <c r="E473" s="72"/>
      <c r="F473" s="87">
        <v>31</v>
      </c>
      <c r="G473" s="87">
        <v>29</v>
      </c>
      <c r="H473" s="87">
        <v>31</v>
      </c>
      <c r="I473" s="87"/>
      <c r="J473" s="88"/>
      <c r="K473" s="88"/>
      <c r="L473" s="88"/>
      <c r="M473" s="88"/>
      <c r="N473" s="88"/>
      <c r="O473" s="88"/>
      <c r="P473" s="88">
        <v>15</v>
      </c>
      <c r="Q473" s="88">
        <v>31</v>
      </c>
      <c r="R473">
        <f t="shared" si="195"/>
        <v>137</v>
      </c>
      <c r="S473" s="162">
        <f>VLOOKUP(C473,'Общие показания'!A:I,9,0)</f>
        <v>0.98266529282190163</v>
      </c>
      <c r="T473" s="73">
        <f>VLOOKUP(B473,'Общие показания'!$A$2:$S$795,19,0)</f>
        <v>0.43208269775855418</v>
      </c>
      <c r="U473" s="39">
        <f t="shared" si="207"/>
        <v>0.40327580102533855</v>
      </c>
      <c r="V473" s="39">
        <f t="shared" si="208"/>
        <v>0.31139142574297424</v>
      </c>
      <c r="W473" s="39">
        <f t="shared" si="209"/>
        <v>0.26799806605358883</v>
      </c>
      <c r="X473" s="39"/>
      <c r="Y473" s="39">
        <f t="shared" si="210"/>
        <v>0</v>
      </c>
      <c r="Z473" s="39"/>
      <c r="AA473" s="39"/>
      <c r="AB473" s="39"/>
      <c r="AC473" s="39"/>
      <c r="AD473" s="39"/>
      <c r="AE473" s="39">
        <f t="shared" si="221"/>
        <v>0</v>
      </c>
      <c r="AF473" s="39">
        <f t="shared" si="211"/>
        <v>0.13456158431092435</v>
      </c>
      <c r="AG473" s="39">
        <f t="shared" si="212"/>
        <v>0.29752111344762983</v>
      </c>
      <c r="AH473" s="39">
        <f t="shared" si="196"/>
        <v>0</v>
      </c>
      <c r="AJ473" s="39">
        <f t="shared" si="213"/>
        <v>0.44172166589199102</v>
      </c>
      <c r="AK473" s="39">
        <f t="shared" si="197"/>
        <v>0.17700346285709109</v>
      </c>
      <c r="AL473" s="39">
        <f t="shared" si="198"/>
        <v>0.25234606935140186</v>
      </c>
      <c r="AM473" s="39"/>
      <c r="AS473" s="39"/>
      <c r="AT473" s="39">
        <f t="shared" si="214"/>
        <v>0.10313438902609598</v>
      </c>
      <c r="AU473" s="39">
        <f t="shared" si="215"/>
        <v>0.33088732890762568</v>
      </c>
      <c r="AW473" s="38">
        <f t="shared" si="216"/>
        <v>2268.2774002942028</v>
      </c>
      <c r="AX473" s="38">
        <f t="shared" si="219"/>
        <v>1311.0277031624714</v>
      </c>
      <c r="AY473" s="38">
        <f t="shared" si="220"/>
        <v>1396.790983315741</v>
      </c>
      <c r="AZ473" s="38">
        <f t="shared" si="199"/>
        <v>0</v>
      </c>
      <c r="BA473" s="38">
        <f t="shared" si="200"/>
        <v>0</v>
      </c>
      <c r="BB473" s="38">
        <f t="shared" si="201"/>
        <v>0</v>
      </c>
      <c r="BC473" s="38">
        <f t="shared" si="202"/>
        <v>0</v>
      </c>
      <c r="BD473" s="38">
        <f t="shared" si="203"/>
        <v>0</v>
      </c>
      <c r="BE473" s="38">
        <f t="shared" si="204"/>
        <v>0</v>
      </c>
      <c r="BF473" s="38">
        <f t="shared" si="205"/>
        <v>0</v>
      </c>
      <c r="BG473" s="38">
        <f t="shared" si="217"/>
        <v>638.06156298696396</v>
      </c>
      <c r="BH473" s="38">
        <f t="shared" si="218"/>
        <v>1686.8744863207537</v>
      </c>
      <c r="BI473" s="61">
        <f t="shared" si="206"/>
        <v>7301.0321360801336</v>
      </c>
    </row>
    <row r="474" spans="1:61" x14ac:dyDescent="0.3">
      <c r="A474" s="84" t="s">
        <v>606</v>
      </c>
      <c r="B474" s="84" t="s">
        <v>607</v>
      </c>
      <c r="C474" s="84" t="s">
        <v>607</v>
      </c>
      <c r="D474" s="63">
        <f>VLOOKUP(B474,Площадь!$D$2:$E$795,2,0)</f>
        <v>39.299999999999997</v>
      </c>
      <c r="E474" s="72"/>
      <c r="F474" s="87">
        <v>31</v>
      </c>
      <c r="G474" s="87">
        <v>29</v>
      </c>
      <c r="H474" s="87">
        <v>31</v>
      </c>
      <c r="I474" s="87"/>
      <c r="J474" s="88"/>
      <c r="K474" s="88"/>
      <c r="L474" s="88"/>
      <c r="M474" s="88"/>
      <c r="N474" s="88"/>
      <c r="O474" s="88"/>
      <c r="P474" s="88">
        <v>15</v>
      </c>
      <c r="Q474" s="88">
        <v>31</v>
      </c>
      <c r="R474">
        <f t="shared" si="195"/>
        <v>137</v>
      </c>
      <c r="S474" s="162">
        <f>VLOOKUP(C474,'Общие показания'!A:I,9,0)</f>
        <v>1.9099999999999984</v>
      </c>
      <c r="T474" s="73">
        <f>VLOOKUP(B474,'Общие показания'!$A$2:$S$795,19,0)</f>
        <v>0.71799999999999997</v>
      </c>
      <c r="U474" s="39">
        <f t="shared" si="207"/>
        <v>0.78384449474801743</v>
      </c>
      <c r="V474" s="39">
        <f t="shared" si="208"/>
        <v>0.60524944506905887</v>
      </c>
      <c r="W474" s="39">
        <f t="shared" si="209"/>
        <v>0.52090606018292207</v>
      </c>
      <c r="X474" s="39"/>
      <c r="Y474" s="39">
        <f t="shared" si="210"/>
        <v>0</v>
      </c>
      <c r="Z474" s="39"/>
      <c r="AA474" s="39"/>
      <c r="AB474" s="39"/>
      <c r="AC474" s="39"/>
      <c r="AD474" s="39"/>
      <c r="AE474" s="39">
        <f t="shared" si="221"/>
        <v>0</v>
      </c>
      <c r="AF474" s="39">
        <f t="shared" si="211"/>
        <v>0.22360353246366702</v>
      </c>
      <c r="AG474" s="39">
        <f t="shared" si="212"/>
        <v>0.49439646753633298</v>
      </c>
      <c r="AH474" s="39">
        <f t="shared" si="196"/>
        <v>0</v>
      </c>
      <c r="AJ474" s="39">
        <f t="shared" si="213"/>
        <v>0.56546128565326537</v>
      </c>
      <c r="AK474" s="39">
        <f t="shared" si="197"/>
        <v>0.22658749479751403</v>
      </c>
      <c r="AL474" s="39">
        <f t="shared" si="198"/>
        <v>0.32303584773648514</v>
      </c>
      <c r="AM474" s="39"/>
      <c r="AS474" s="39"/>
      <c r="AT474" s="39">
        <f t="shared" si="214"/>
        <v>0.13202545565881341</v>
      </c>
      <c r="AU474" s="39">
        <f t="shared" si="215"/>
        <v>0.42357889335731885</v>
      </c>
      <c r="AW474" s="38">
        <f t="shared" si="216"/>
        <v>3622.022464677988</v>
      </c>
      <c r="AX474" s="38">
        <f t="shared" si="219"/>
        <v>2232.9498079002337</v>
      </c>
      <c r="AY474" s="38">
        <f t="shared" si="220"/>
        <v>2265.4438999425402</v>
      </c>
      <c r="AZ474" s="38">
        <f t="shared" si="199"/>
        <v>0</v>
      </c>
      <c r="BA474" s="38">
        <f t="shared" si="200"/>
        <v>0</v>
      </c>
      <c r="BB474" s="38">
        <f t="shared" si="201"/>
        <v>0</v>
      </c>
      <c r="BC474" s="38">
        <f t="shared" si="202"/>
        <v>0</v>
      </c>
      <c r="BD474" s="38">
        <f t="shared" si="203"/>
        <v>0</v>
      </c>
      <c r="BE474" s="38">
        <f t="shared" si="204"/>
        <v>0</v>
      </c>
      <c r="BF474" s="38">
        <f t="shared" si="205"/>
        <v>0</v>
      </c>
      <c r="BG474" s="38">
        <f t="shared" si="217"/>
        <v>954.63623055646167</v>
      </c>
      <c r="BH474" s="38">
        <f t="shared" si="218"/>
        <v>2464.1763397684836</v>
      </c>
      <c r="BI474" s="61">
        <f t="shared" si="206"/>
        <v>11539.228742845706</v>
      </c>
    </row>
    <row r="475" spans="1:61" x14ac:dyDescent="0.3">
      <c r="A475" s="84" t="s">
        <v>2355</v>
      </c>
      <c r="B475" s="84" t="s">
        <v>2356</v>
      </c>
      <c r="C475" s="84" t="s">
        <v>2356</v>
      </c>
      <c r="D475" s="63">
        <f>VLOOKUP(B475,Площадь!$D$2:$E$795,2,0)</f>
        <v>34.299999999999997</v>
      </c>
      <c r="E475" s="72"/>
      <c r="F475" s="87">
        <v>31</v>
      </c>
      <c r="G475" s="87">
        <v>29</v>
      </c>
      <c r="H475" s="87">
        <v>31</v>
      </c>
      <c r="I475" s="87"/>
      <c r="J475" s="88"/>
      <c r="K475" s="88"/>
      <c r="L475" s="88"/>
      <c r="M475" s="88"/>
      <c r="N475" s="88"/>
      <c r="O475" s="88"/>
      <c r="P475" s="88">
        <v>15</v>
      </c>
      <c r="Q475" s="88">
        <v>31</v>
      </c>
      <c r="R475">
        <f t="shared" si="195"/>
        <v>137</v>
      </c>
      <c r="S475" s="162">
        <f>VLOOKUP(C475,'Общие показания'!A:I,9,0)</f>
        <v>1.0978964020778901</v>
      </c>
      <c r="T475" s="73">
        <f>VLOOKUP(B475,'Общие показания'!$A$2:$S$795,19,0)</f>
        <v>0.48275037567160933</v>
      </c>
      <c r="U475" s="39">
        <f t="shared" si="207"/>
        <v>0.45056547150387988</v>
      </c>
      <c r="V475" s="39">
        <f t="shared" si="208"/>
        <v>0.34790638120469103</v>
      </c>
      <c r="W475" s="39">
        <f t="shared" si="209"/>
        <v>0.29942454936931912</v>
      </c>
      <c r="X475" s="39"/>
      <c r="Y475" s="39">
        <f t="shared" si="210"/>
        <v>0</v>
      </c>
      <c r="Z475" s="39"/>
      <c r="AA475" s="39"/>
      <c r="AB475" s="39"/>
      <c r="AC475" s="39"/>
      <c r="AD475" s="39"/>
      <c r="AE475" s="39">
        <f t="shared" si="221"/>
        <v>0</v>
      </c>
      <c r="AF475" s="39">
        <f t="shared" si="211"/>
        <v>0.1503407928946158</v>
      </c>
      <c r="AG475" s="39">
        <f t="shared" si="212"/>
        <v>0.33240958277699356</v>
      </c>
      <c r="AH475" s="39">
        <f t="shared" si="196"/>
        <v>0</v>
      </c>
      <c r="AJ475" s="39">
        <f t="shared" si="213"/>
        <v>0.49351964625717559</v>
      </c>
      <c r="AK475" s="39">
        <f t="shared" si="197"/>
        <v>0.1977595692507565</v>
      </c>
      <c r="AL475" s="39">
        <f t="shared" si="198"/>
        <v>0.28193713937306464</v>
      </c>
      <c r="AM475" s="39"/>
      <c r="AS475" s="39"/>
      <c r="AT475" s="39">
        <f t="shared" si="214"/>
        <v>0.1152283238956056</v>
      </c>
      <c r="AU475" s="39">
        <f t="shared" si="215"/>
        <v>0.36968844890982283</v>
      </c>
      <c r="AW475" s="38">
        <f t="shared" si="216"/>
        <v>2534.264326713067</v>
      </c>
      <c r="AX475" s="38">
        <f t="shared" si="219"/>
        <v>1464.7638507645852</v>
      </c>
      <c r="AY475" s="38">
        <f t="shared" si="220"/>
        <v>1560.5840627925054</v>
      </c>
      <c r="AZ475" s="38">
        <f t="shared" si="199"/>
        <v>0</v>
      </c>
      <c r="BA475" s="38">
        <f t="shared" si="200"/>
        <v>0</v>
      </c>
      <c r="BB475" s="38">
        <f t="shared" si="201"/>
        <v>0</v>
      </c>
      <c r="BC475" s="38">
        <f t="shared" si="202"/>
        <v>0</v>
      </c>
      <c r="BD475" s="38">
        <f t="shared" si="203"/>
        <v>0</v>
      </c>
      <c r="BE475" s="38">
        <f t="shared" si="204"/>
        <v>0</v>
      </c>
      <c r="BF475" s="38">
        <f t="shared" si="205"/>
        <v>0</v>
      </c>
      <c r="BG475" s="38">
        <f t="shared" si="217"/>
        <v>712.8831143469987</v>
      </c>
      <c r="BH475" s="38">
        <f t="shared" si="218"/>
        <v>1884.6838723388225</v>
      </c>
      <c r="BI475" s="61">
        <f t="shared" si="206"/>
        <v>8157.1792269559792</v>
      </c>
    </row>
    <row r="476" spans="1:61" x14ac:dyDescent="0.3">
      <c r="A476" s="84" t="s">
        <v>2528</v>
      </c>
      <c r="B476" s="84" t="s">
        <v>2135</v>
      </c>
      <c r="C476" s="84" t="s">
        <v>2135</v>
      </c>
      <c r="D476" s="63">
        <f>VLOOKUP(B476,Площадь!$D$2:$E$795,2,0)</f>
        <v>32</v>
      </c>
      <c r="E476" s="72"/>
      <c r="F476" s="87">
        <v>31</v>
      </c>
      <c r="G476" s="87">
        <v>29</v>
      </c>
      <c r="H476" s="87">
        <v>31</v>
      </c>
      <c r="I476" s="87"/>
      <c r="J476" s="88"/>
      <c r="K476" s="88"/>
      <c r="L476" s="88"/>
      <c r="M476" s="88"/>
      <c r="N476" s="88"/>
      <c r="O476" s="88"/>
      <c r="P476" s="88">
        <v>15</v>
      </c>
      <c r="Q476" s="88">
        <v>31</v>
      </c>
      <c r="R476">
        <f t="shared" si="195"/>
        <v>137</v>
      </c>
      <c r="S476" s="162">
        <f>VLOOKUP(C476,'Общие показания'!A:I,9,0)</f>
        <v>0</v>
      </c>
      <c r="T476" s="73">
        <f>VLOOKUP(B476,'Общие показания'!$A$2:$S$795,19,0)</f>
        <v>4.0999999999999925E-2</v>
      </c>
      <c r="U476" s="39">
        <f t="shared" si="207"/>
        <v>0</v>
      </c>
      <c r="V476" s="39">
        <f t="shared" si="208"/>
        <v>0</v>
      </c>
      <c r="W476" s="39">
        <f t="shared" si="209"/>
        <v>0</v>
      </c>
      <c r="X476" s="39"/>
      <c r="Y476" s="39">
        <f t="shared" si="210"/>
        <v>0</v>
      </c>
      <c r="Z476" s="39"/>
      <c r="AA476" s="39"/>
      <c r="AB476" s="39"/>
      <c r="AC476" s="39"/>
      <c r="AD476" s="39"/>
      <c r="AE476" s="39">
        <f t="shared" si="221"/>
        <v>0</v>
      </c>
      <c r="AF476" s="39">
        <f t="shared" si="211"/>
        <v>1.2768446839847257E-2</v>
      </c>
      <c r="AG476" s="39">
        <f t="shared" si="212"/>
        <v>2.8231553160152668E-2</v>
      </c>
      <c r="AH476" s="39">
        <f t="shared" si="196"/>
        <v>0</v>
      </c>
      <c r="AJ476" s="39">
        <f t="shared" si="213"/>
        <v>0.46042649213497439</v>
      </c>
      <c r="AK476" s="39">
        <f t="shared" si="197"/>
        <v>0.18449872349924806</v>
      </c>
      <c r="AL476" s="39">
        <f t="shared" si="198"/>
        <v>0.26303173352589121</v>
      </c>
      <c r="AM476" s="39"/>
      <c r="AS476" s="39"/>
      <c r="AT476" s="39">
        <f t="shared" si="214"/>
        <v>0.10750164328453002</v>
      </c>
      <c r="AU476" s="39">
        <f t="shared" si="215"/>
        <v>0.34489884446397467</v>
      </c>
      <c r="AW476" s="38">
        <f t="shared" si="216"/>
        <v>1235.9504584274398</v>
      </c>
      <c r="AX476" s="38">
        <f t="shared" si="219"/>
        <v>495.26099341244156</v>
      </c>
      <c r="AY476" s="38">
        <f t="shared" si="220"/>
        <v>706.07186420756136</v>
      </c>
      <c r="AZ476" s="38">
        <f t="shared" si="199"/>
        <v>0</v>
      </c>
      <c r="BA476" s="38">
        <f t="shared" si="200"/>
        <v>0</v>
      </c>
      <c r="BB476" s="38">
        <f t="shared" si="201"/>
        <v>0</v>
      </c>
      <c r="BC476" s="38">
        <f t="shared" si="202"/>
        <v>0</v>
      </c>
      <c r="BD476" s="38">
        <f t="shared" si="203"/>
        <v>0</v>
      </c>
      <c r="BE476" s="38">
        <f t="shared" si="204"/>
        <v>0</v>
      </c>
      <c r="BF476" s="38">
        <f t="shared" si="205"/>
        <v>0</v>
      </c>
      <c r="BG476" s="38">
        <f t="shared" si="217"/>
        <v>322.84821912627342</v>
      </c>
      <c r="BH476" s="38">
        <f t="shared" si="218"/>
        <v>1001.6163141663026</v>
      </c>
      <c r="BI476" s="61">
        <f t="shared" si="206"/>
        <v>3761.7478493400185</v>
      </c>
    </row>
    <row r="477" spans="1:61" x14ac:dyDescent="0.3">
      <c r="A477" s="84" t="s">
        <v>1446</v>
      </c>
      <c r="B477" s="84" t="s">
        <v>1447</v>
      </c>
      <c r="C477" s="84" t="s">
        <v>1447</v>
      </c>
      <c r="D477" s="63">
        <f>VLOOKUP(B477,Площадь!$D$2:$E$795,2,0)</f>
        <v>31.7</v>
      </c>
      <c r="E477" s="72"/>
      <c r="F477" s="87">
        <v>31</v>
      </c>
      <c r="G477" s="87">
        <v>29</v>
      </c>
      <c r="H477" s="87">
        <v>31</v>
      </c>
      <c r="I477" s="87"/>
      <c r="J477" s="88"/>
      <c r="K477" s="88"/>
      <c r="L477" s="88"/>
      <c r="M477" s="88"/>
      <c r="N477" s="88"/>
      <c r="O477" s="88"/>
      <c r="P477" s="88">
        <v>15</v>
      </c>
      <c r="Q477" s="88">
        <v>31</v>
      </c>
      <c r="R477">
        <f t="shared" si="195"/>
        <v>137</v>
      </c>
      <c r="S477" s="162">
        <f>VLOOKUP(C477,'Общие показания'!A:I,9,0)</f>
        <v>1.0146739342818984</v>
      </c>
      <c r="T477" s="73">
        <f>VLOOKUP(B477,'Общие показания'!$A$2:$S$795,19,0)</f>
        <v>0.44615705273440281</v>
      </c>
      <c r="U477" s="39">
        <f t="shared" si="207"/>
        <v>0.4164118206027112</v>
      </c>
      <c r="V477" s="39">
        <f t="shared" si="208"/>
        <v>0.32153446892678444</v>
      </c>
      <c r="W477" s="39">
        <f t="shared" si="209"/>
        <v>0.2767276447524028</v>
      </c>
      <c r="X477" s="39"/>
      <c r="Y477" s="39">
        <f t="shared" si="210"/>
        <v>0</v>
      </c>
      <c r="Z477" s="39"/>
      <c r="AA477" s="39"/>
      <c r="AB477" s="39"/>
      <c r="AC477" s="39"/>
      <c r="AD477" s="39"/>
      <c r="AE477" s="39">
        <f t="shared" si="221"/>
        <v>0</v>
      </c>
      <c r="AF477" s="39">
        <f t="shared" si="211"/>
        <v>0.13894469780639421</v>
      </c>
      <c r="AG477" s="39">
        <f t="shared" si="212"/>
        <v>0.30721235492800864</v>
      </c>
      <c r="AH477" s="39">
        <f t="shared" si="196"/>
        <v>0</v>
      </c>
      <c r="AJ477" s="39">
        <f t="shared" si="213"/>
        <v>0.45610999377120898</v>
      </c>
      <c r="AK477" s="39">
        <f t="shared" si="197"/>
        <v>0.18276904796644261</v>
      </c>
      <c r="AL477" s="39">
        <f t="shared" si="198"/>
        <v>0.26056581102408599</v>
      </c>
      <c r="AM477" s="39"/>
      <c r="AS477" s="39"/>
      <c r="AT477" s="39">
        <f t="shared" si="214"/>
        <v>0.10649381537873755</v>
      </c>
      <c r="AU477" s="39">
        <f t="shared" si="215"/>
        <v>0.34166541779712489</v>
      </c>
      <c r="AW477" s="38">
        <f t="shared" si="216"/>
        <v>2342.1626576327767</v>
      </c>
      <c r="AX477" s="38">
        <f t="shared" si="219"/>
        <v>1353.7321886075031</v>
      </c>
      <c r="AY477" s="38">
        <f t="shared" si="220"/>
        <v>1442.2890609481756</v>
      </c>
      <c r="AZ477" s="38">
        <f t="shared" si="199"/>
        <v>0</v>
      </c>
      <c r="BA477" s="38">
        <f t="shared" si="200"/>
        <v>0</v>
      </c>
      <c r="BB477" s="38">
        <f t="shared" si="201"/>
        <v>0</v>
      </c>
      <c r="BC477" s="38">
        <f t="shared" si="202"/>
        <v>0</v>
      </c>
      <c r="BD477" s="38">
        <f t="shared" si="203"/>
        <v>0</v>
      </c>
      <c r="BE477" s="38">
        <f t="shared" si="204"/>
        <v>0</v>
      </c>
      <c r="BF477" s="38">
        <f t="shared" si="205"/>
        <v>0</v>
      </c>
      <c r="BG477" s="38">
        <f t="shared" si="217"/>
        <v>658.84532725364033</v>
      </c>
      <c r="BH477" s="38">
        <f t="shared" si="218"/>
        <v>1741.8215379924397</v>
      </c>
      <c r="BI477" s="61">
        <f t="shared" si="206"/>
        <v>7538.8507724345354</v>
      </c>
    </row>
    <row r="478" spans="1:61" x14ac:dyDescent="0.3">
      <c r="A478" s="84" t="s">
        <v>1006</v>
      </c>
      <c r="B478" s="84" t="s">
        <v>1007</v>
      </c>
      <c r="C478" s="84" t="s">
        <v>1007</v>
      </c>
      <c r="D478" s="63">
        <f>VLOOKUP(B478,Площадь!$D$2:$E$795,2,0)</f>
        <v>75.7</v>
      </c>
      <c r="E478" s="72"/>
      <c r="F478" s="87">
        <v>31</v>
      </c>
      <c r="G478" s="87">
        <v>29</v>
      </c>
      <c r="H478" s="87">
        <v>31</v>
      </c>
      <c r="I478" s="87"/>
      <c r="J478" s="88"/>
      <c r="K478" s="88"/>
      <c r="L478" s="88"/>
      <c r="M478" s="88"/>
      <c r="N478" s="88"/>
      <c r="O478" s="88"/>
      <c r="P478" s="88">
        <v>15</v>
      </c>
      <c r="Q478" s="88">
        <v>31</v>
      </c>
      <c r="R478">
        <f t="shared" si="195"/>
        <v>137</v>
      </c>
      <c r="S478" s="162">
        <f>VLOOKUP(C478,'Общие показания'!A:I,9,0)</f>
        <v>3.0009999999999977</v>
      </c>
      <c r="T478" s="73">
        <f>VLOOKUP(B478,'Общие показания'!$A$2:$S$795,19,0)</f>
        <v>0.38599999999999923</v>
      </c>
      <c r="U478" s="39">
        <f t="shared" si="207"/>
        <v>1.2315797532663877</v>
      </c>
      <c r="V478" s="39">
        <f t="shared" si="208"/>
        <v>0.95097046316871514</v>
      </c>
      <c r="W478" s="39">
        <f t="shared" si="209"/>
        <v>0.81844978356489495</v>
      </c>
      <c r="X478" s="39"/>
      <c r="Y478" s="39">
        <f t="shared" si="210"/>
        <v>0</v>
      </c>
      <c r="Z478" s="39"/>
      <c r="AA478" s="39"/>
      <c r="AB478" s="39"/>
      <c r="AC478" s="39"/>
      <c r="AD478" s="39"/>
      <c r="AE478" s="39">
        <f t="shared" si="221"/>
        <v>0</v>
      </c>
      <c r="AF478" s="39">
        <f t="shared" si="211"/>
        <v>0.12021025561417173</v>
      </c>
      <c r="AG478" s="39">
        <f t="shared" si="212"/>
        <v>0.26578974438582753</v>
      </c>
      <c r="AH478" s="39">
        <f t="shared" si="196"/>
        <v>0</v>
      </c>
      <c r="AJ478" s="39">
        <f t="shared" si="213"/>
        <v>1.0891964204567988</v>
      </c>
      <c r="AK478" s="39">
        <f t="shared" si="197"/>
        <v>0.43645479277790872</v>
      </c>
      <c r="AL478" s="39">
        <f t="shared" si="198"/>
        <v>0.62223444462218647</v>
      </c>
      <c r="AM478" s="39"/>
      <c r="AS478" s="39"/>
      <c r="AT478" s="39">
        <f t="shared" si="214"/>
        <v>0.25430857489496633</v>
      </c>
      <c r="AU478" s="39">
        <f t="shared" si="215"/>
        <v>0.81590132893509015</v>
      </c>
      <c r="AW478" s="38">
        <f t="shared" si="216"/>
        <v>6229.7987296955735</v>
      </c>
      <c r="AX478" s="38">
        <f t="shared" si="219"/>
        <v>3724.3488600528794</v>
      </c>
      <c r="AY478" s="38">
        <f t="shared" si="220"/>
        <v>3867.3151147762737</v>
      </c>
      <c r="AZ478" s="38">
        <f t="shared" si="199"/>
        <v>0</v>
      </c>
      <c r="BA478" s="38">
        <f t="shared" si="200"/>
        <v>0</v>
      </c>
      <c r="BB478" s="38">
        <f t="shared" si="201"/>
        <v>0</v>
      </c>
      <c r="BC478" s="38">
        <f t="shared" si="202"/>
        <v>0</v>
      </c>
      <c r="BD478" s="38">
        <f t="shared" si="203"/>
        <v>0</v>
      </c>
      <c r="BE478" s="38">
        <f t="shared" si="204"/>
        <v>0</v>
      </c>
      <c r="BF478" s="38">
        <f t="shared" si="205"/>
        <v>0</v>
      </c>
      <c r="BG478" s="38">
        <f t="shared" si="217"/>
        <v>1005.3433678655098</v>
      </c>
      <c r="BH478" s="38">
        <f t="shared" si="218"/>
        <v>2903.6482495797391</v>
      </c>
      <c r="BI478" s="61">
        <f t="shared" si="206"/>
        <v>17730.454321969974</v>
      </c>
    </row>
    <row r="479" spans="1:61" x14ac:dyDescent="0.3">
      <c r="A479" s="84" t="s">
        <v>931</v>
      </c>
      <c r="B479" s="84" t="s">
        <v>932</v>
      </c>
      <c r="C479" s="84" t="s">
        <v>932</v>
      </c>
      <c r="D479" s="63">
        <f>VLOOKUP(B479,Площадь!$D$2:$E$795,2,0)</f>
        <v>40.700000000000003</v>
      </c>
      <c r="E479" s="72"/>
      <c r="F479" s="87">
        <v>31</v>
      </c>
      <c r="G479" s="87">
        <v>29</v>
      </c>
      <c r="H479" s="87">
        <v>31</v>
      </c>
      <c r="I479" s="87"/>
      <c r="J479" s="88"/>
      <c r="K479" s="88"/>
      <c r="L479" s="88"/>
      <c r="M479" s="88"/>
      <c r="N479" s="88"/>
      <c r="O479" s="88"/>
      <c r="P479" s="88">
        <v>15</v>
      </c>
      <c r="Q479" s="88">
        <v>31</v>
      </c>
      <c r="R479">
        <f t="shared" si="195"/>
        <v>137</v>
      </c>
      <c r="S479" s="162">
        <f>VLOOKUP(C479,'Общие показания'!A:I,9,0)</f>
        <v>1.3027517074218697</v>
      </c>
      <c r="T479" s="73">
        <f>VLOOKUP(B479,'Общие показания'!$A$2:$S$795,19,0)</f>
        <v>1.2059999999999995</v>
      </c>
      <c r="U479" s="39">
        <f t="shared" si="207"/>
        <v>0.53463599679906459</v>
      </c>
      <c r="V479" s="39">
        <f t="shared" si="208"/>
        <v>0.41282185758107659</v>
      </c>
      <c r="W479" s="39">
        <f t="shared" si="209"/>
        <v>0.35529385304172856</v>
      </c>
      <c r="X479" s="39"/>
      <c r="Y479" s="39">
        <f t="shared" si="210"/>
        <v>0</v>
      </c>
      <c r="Z479" s="39"/>
      <c r="AA479" s="39"/>
      <c r="AB479" s="39"/>
      <c r="AC479" s="39"/>
      <c r="AD479" s="39"/>
      <c r="AE479" s="39">
        <f t="shared" si="221"/>
        <v>0</v>
      </c>
      <c r="AF479" s="39">
        <f t="shared" si="211"/>
        <v>0.37557919241111742</v>
      </c>
      <c r="AG479" s="39">
        <f t="shared" si="212"/>
        <v>0.83042080758888215</v>
      </c>
      <c r="AH479" s="39">
        <f t="shared" si="196"/>
        <v>0</v>
      </c>
      <c r="AJ479" s="39">
        <f t="shared" si="213"/>
        <v>0.58560494468417057</v>
      </c>
      <c r="AK479" s="39">
        <f t="shared" si="197"/>
        <v>0.23465931395060616</v>
      </c>
      <c r="AL479" s="39">
        <f t="shared" si="198"/>
        <v>0.33454348607824291</v>
      </c>
      <c r="AM479" s="39"/>
      <c r="AS479" s="39"/>
      <c r="AT479" s="39">
        <f t="shared" si="214"/>
        <v>0.13672865255251163</v>
      </c>
      <c r="AU479" s="39">
        <f t="shared" si="215"/>
        <v>0.43866821780261783</v>
      </c>
      <c r="AW479" s="38">
        <f t="shared" si="216"/>
        <v>3007.1299736799374</v>
      </c>
      <c r="AX479" s="38">
        <f t="shared" si="219"/>
        <v>1738.0725576127879</v>
      </c>
      <c r="AY479" s="38">
        <f t="shared" si="220"/>
        <v>1851.7717596400867</v>
      </c>
      <c r="AZ479" s="38">
        <f t="shared" si="199"/>
        <v>0</v>
      </c>
      <c r="BA479" s="38">
        <f t="shared" si="200"/>
        <v>0</v>
      </c>
      <c r="BB479" s="38">
        <f t="shared" si="201"/>
        <v>0</v>
      </c>
      <c r="BC479" s="38">
        <f t="shared" si="202"/>
        <v>0</v>
      </c>
      <c r="BD479" s="38">
        <f t="shared" si="203"/>
        <v>0</v>
      </c>
      <c r="BE479" s="38">
        <f t="shared" si="204"/>
        <v>0</v>
      </c>
      <c r="BF479" s="38">
        <f t="shared" si="205"/>
        <v>0</v>
      </c>
      <c r="BG479" s="38">
        <f t="shared" si="217"/>
        <v>1375.2186867065673</v>
      </c>
      <c r="BH479" s="38">
        <f t="shared" si="218"/>
        <v>3406.691816199927</v>
      </c>
      <c r="BI479" s="61">
        <f t="shared" si="206"/>
        <v>11378.884793839306</v>
      </c>
    </row>
    <row r="480" spans="1:61" x14ac:dyDescent="0.3">
      <c r="A480" s="84" t="s">
        <v>1238</v>
      </c>
      <c r="B480" s="84" t="s">
        <v>1239</v>
      </c>
      <c r="C480" s="84" t="s">
        <v>1239</v>
      </c>
      <c r="D480" s="63">
        <f>VLOOKUP(B480,Площадь!$D$2:$E$795,2,0)</f>
        <v>61.7</v>
      </c>
      <c r="E480" s="72"/>
      <c r="F480" s="87">
        <v>31</v>
      </c>
      <c r="G480" s="87">
        <v>29</v>
      </c>
      <c r="H480" s="87">
        <v>31</v>
      </c>
      <c r="I480" s="87"/>
      <c r="J480" s="88"/>
      <c r="K480" s="88"/>
      <c r="L480" s="88"/>
      <c r="M480" s="88"/>
      <c r="N480" s="88"/>
      <c r="O480" s="88"/>
      <c r="P480" s="88">
        <v>15</v>
      </c>
      <c r="Q480" s="88">
        <v>31</v>
      </c>
      <c r="R480">
        <f t="shared" si="195"/>
        <v>137</v>
      </c>
      <c r="S480" s="162">
        <f>VLOOKUP(C480,'Общие показания'!A:I,9,0)</f>
        <v>3.5679999999999996</v>
      </c>
      <c r="T480" s="73">
        <f>VLOOKUP(B480,'Общие показания'!$A$2:$S$795,19,0)</f>
        <v>1.125</v>
      </c>
      <c r="U480" s="39">
        <f t="shared" si="207"/>
        <v>1.4642707629638367</v>
      </c>
      <c r="V480" s="39">
        <f t="shared" si="208"/>
        <v>1.1306439895321485</v>
      </c>
      <c r="W480" s="39">
        <f t="shared" si="209"/>
        <v>0.97308524750401448</v>
      </c>
      <c r="X480" s="39"/>
      <c r="Y480" s="39">
        <f t="shared" si="210"/>
        <v>0</v>
      </c>
      <c r="Z480" s="39"/>
      <c r="AA480" s="39"/>
      <c r="AB480" s="39"/>
      <c r="AC480" s="39"/>
      <c r="AD480" s="39"/>
      <c r="AE480" s="39">
        <f t="shared" si="221"/>
        <v>0</v>
      </c>
      <c r="AF480" s="39">
        <f t="shared" si="211"/>
        <v>0.35035372426410222</v>
      </c>
      <c r="AG480" s="39">
        <f t="shared" si="212"/>
        <v>0.77464627573589784</v>
      </c>
      <c r="AH480" s="39">
        <f t="shared" si="196"/>
        <v>0</v>
      </c>
      <c r="AJ480" s="39">
        <f t="shared" si="213"/>
        <v>0.88775983014774751</v>
      </c>
      <c r="AK480" s="39">
        <f t="shared" si="197"/>
        <v>0.35573660124698769</v>
      </c>
      <c r="AL480" s="39">
        <f t="shared" si="198"/>
        <v>0.50715806120460905</v>
      </c>
      <c r="AM480" s="39"/>
      <c r="AS480" s="39"/>
      <c r="AT480" s="39">
        <f t="shared" si="214"/>
        <v>0.20727660595798444</v>
      </c>
      <c r="AU480" s="39">
        <f t="shared" si="215"/>
        <v>0.66500808448210125</v>
      </c>
      <c r="AW480" s="38">
        <f t="shared" si="216"/>
        <v>6313.6968429250128</v>
      </c>
      <c r="AX480" s="38">
        <f t="shared" si="219"/>
        <v>3989.9806026638826</v>
      </c>
      <c r="AY480" s="38">
        <f t="shared" si="220"/>
        <v>3973.5059281650811</v>
      </c>
      <c r="AZ480" s="38">
        <f t="shared" si="199"/>
        <v>0</v>
      </c>
      <c r="BA480" s="38">
        <f t="shared" si="200"/>
        <v>0</v>
      </c>
      <c r="BB480" s="38">
        <f t="shared" si="201"/>
        <v>0</v>
      </c>
      <c r="BC480" s="38">
        <f t="shared" si="202"/>
        <v>0</v>
      </c>
      <c r="BD480" s="38">
        <f t="shared" si="203"/>
        <v>0</v>
      </c>
      <c r="BE480" s="38">
        <f t="shared" si="204"/>
        <v>0</v>
      </c>
      <c r="BF480" s="38">
        <f t="shared" si="205"/>
        <v>0</v>
      </c>
      <c r="BG480" s="38">
        <f t="shared" si="217"/>
        <v>1496.8805532349606</v>
      </c>
      <c r="BH480" s="38">
        <f t="shared" si="218"/>
        <v>3864.5505783947879</v>
      </c>
      <c r="BI480" s="61">
        <f t="shared" si="206"/>
        <v>19638.614505383724</v>
      </c>
    </row>
    <row r="481" spans="1:61" x14ac:dyDescent="0.3">
      <c r="A481" s="84" t="s">
        <v>1789</v>
      </c>
      <c r="B481" s="84" t="s">
        <v>1790</v>
      </c>
      <c r="C481" s="84" t="s">
        <v>1790</v>
      </c>
      <c r="D481" s="63">
        <f>VLOOKUP(B481,Площадь!$D$2:$E$795,2,0)</f>
        <v>62.6</v>
      </c>
      <c r="E481" s="72"/>
      <c r="F481" s="87">
        <v>31</v>
      </c>
      <c r="G481" s="87">
        <v>29</v>
      </c>
      <c r="H481" s="87">
        <v>31</v>
      </c>
      <c r="I481" s="87"/>
      <c r="J481" s="88"/>
      <c r="K481" s="88"/>
      <c r="L481" s="88"/>
      <c r="M481" s="88"/>
      <c r="N481" s="88"/>
      <c r="O481" s="88"/>
      <c r="P481" s="88">
        <v>15</v>
      </c>
      <c r="Q481" s="88">
        <v>31</v>
      </c>
      <c r="R481">
        <f t="shared" si="195"/>
        <v>137</v>
      </c>
      <c r="S481" s="162">
        <f>VLOOKUP(C481,'Общие показания'!A:I,9,0)</f>
        <v>0.54600000000000026</v>
      </c>
      <c r="T481" s="73">
        <f>VLOOKUP(B481,'Общие показания'!$A$2:$S$795,19,0)</f>
        <v>9.9999999999999645E-2</v>
      </c>
      <c r="U481" s="39">
        <f t="shared" si="207"/>
        <v>0.22407282415309845</v>
      </c>
      <c r="V481" s="39">
        <f t="shared" si="208"/>
        <v>0.1730189513129354</v>
      </c>
      <c r="W481" s="39">
        <f t="shared" si="209"/>
        <v>0.1489082245339664</v>
      </c>
      <c r="X481" s="39"/>
      <c r="Y481" s="39">
        <f t="shared" si="210"/>
        <v>0</v>
      </c>
      <c r="Z481" s="39"/>
      <c r="AA481" s="39"/>
      <c r="AB481" s="39"/>
      <c r="AC481" s="39"/>
      <c r="AD481" s="39"/>
      <c r="AE481" s="39">
        <f t="shared" si="221"/>
        <v>0</v>
      </c>
      <c r="AF481" s="39">
        <f t="shared" si="211"/>
        <v>3.1142553267920089E-2</v>
      </c>
      <c r="AG481" s="39">
        <f t="shared" si="212"/>
        <v>6.8857446732079566E-2</v>
      </c>
      <c r="AH481" s="39">
        <f t="shared" si="196"/>
        <v>0</v>
      </c>
      <c r="AJ481" s="39">
        <f t="shared" si="213"/>
        <v>0.90070932523904368</v>
      </c>
      <c r="AK481" s="39">
        <f t="shared" si="197"/>
        <v>0.36092562784540405</v>
      </c>
      <c r="AL481" s="39">
        <f t="shared" si="198"/>
        <v>0.5145558287100247</v>
      </c>
      <c r="AM481" s="39"/>
      <c r="AS481" s="39"/>
      <c r="AT481" s="39">
        <f t="shared" si="214"/>
        <v>0.21030008967536185</v>
      </c>
      <c r="AU481" s="39">
        <f t="shared" si="215"/>
        <v>0.67470836448265048</v>
      </c>
      <c r="AW481" s="38">
        <f t="shared" si="216"/>
        <v>3019.3202105422911</v>
      </c>
      <c r="AX481" s="38">
        <f t="shared" si="219"/>
        <v>1433.2994705094802</v>
      </c>
      <c r="AY481" s="38">
        <f t="shared" si="220"/>
        <v>1780.9763659660398</v>
      </c>
      <c r="AZ481" s="38">
        <f t="shared" si="199"/>
        <v>0</v>
      </c>
      <c r="BA481" s="38">
        <f t="shared" si="200"/>
        <v>0</v>
      </c>
      <c r="BB481" s="38">
        <f t="shared" si="201"/>
        <v>0</v>
      </c>
      <c r="BC481" s="38">
        <f t="shared" si="202"/>
        <v>0</v>
      </c>
      <c r="BD481" s="38">
        <f t="shared" si="203"/>
        <v>0</v>
      </c>
      <c r="BE481" s="38">
        <f t="shared" si="204"/>
        <v>0</v>
      </c>
      <c r="BF481" s="38">
        <f t="shared" si="205"/>
        <v>0</v>
      </c>
      <c r="BG481" s="38">
        <f t="shared" si="217"/>
        <v>648.11897301122838</v>
      </c>
      <c r="BH481" s="38">
        <f t="shared" si="218"/>
        <v>1995.998320992373</v>
      </c>
      <c r="BI481" s="61">
        <f t="shared" si="206"/>
        <v>8877.7133410214119</v>
      </c>
    </row>
    <row r="482" spans="1:61" x14ac:dyDescent="0.3">
      <c r="A482" s="84" t="s">
        <v>1860</v>
      </c>
      <c r="B482" s="84" t="s">
        <v>1861</v>
      </c>
      <c r="C482" s="84" t="s">
        <v>1861</v>
      </c>
      <c r="D482" s="63">
        <f>VLOOKUP(B482,Площадь!$D$2:$E$795,2,0)</f>
        <v>78.400000000000006</v>
      </c>
      <c r="E482" s="72"/>
      <c r="F482" s="87">
        <v>31</v>
      </c>
      <c r="G482" s="87">
        <v>29</v>
      </c>
      <c r="H482" s="87">
        <v>31</v>
      </c>
      <c r="I482" s="87"/>
      <c r="J482" s="88"/>
      <c r="K482" s="88"/>
      <c r="L482" s="88"/>
      <c r="M482" s="88"/>
      <c r="N482" s="88"/>
      <c r="O482" s="88"/>
      <c r="P482" s="88">
        <v>15</v>
      </c>
      <c r="Q482" s="88">
        <v>31</v>
      </c>
      <c r="R482">
        <f t="shared" si="195"/>
        <v>137</v>
      </c>
      <c r="S482" s="162">
        <f>VLOOKUP(C482,'Общие показания'!A:I,9,0)</f>
        <v>4.7200000000000024</v>
      </c>
      <c r="T482" s="73">
        <f>VLOOKUP(B482,'Общие показания'!$A$2:$S$795,19,0)</f>
        <v>0.3230000000000004</v>
      </c>
      <c r="U482" s="39">
        <f t="shared" si="207"/>
        <v>1.9370397985396057</v>
      </c>
      <c r="V482" s="39">
        <f t="shared" si="208"/>
        <v>1.4956949637308701</v>
      </c>
      <c r="W482" s="39">
        <f t="shared" si="209"/>
        <v>1.2872652377295264</v>
      </c>
      <c r="X482" s="39"/>
      <c r="Y482" s="39">
        <f t="shared" si="210"/>
        <v>0</v>
      </c>
      <c r="Z482" s="39"/>
      <c r="AA482" s="39"/>
      <c r="AB482" s="39"/>
      <c r="AC482" s="39"/>
      <c r="AD482" s="39"/>
      <c r="AE482" s="39">
        <f t="shared" si="221"/>
        <v>0</v>
      </c>
      <c r="AF482" s="39">
        <f t="shared" si="211"/>
        <v>0.10059044705538236</v>
      </c>
      <c r="AG482" s="39">
        <f t="shared" si="212"/>
        <v>0.22240955294461806</v>
      </c>
      <c r="AH482" s="39">
        <f t="shared" si="196"/>
        <v>0</v>
      </c>
      <c r="AJ482" s="39">
        <f t="shared" si="213"/>
        <v>1.1280449057306874</v>
      </c>
      <c r="AK482" s="39">
        <f t="shared" si="197"/>
        <v>0.45202187257315779</v>
      </c>
      <c r="AL482" s="39">
        <f t="shared" si="198"/>
        <v>0.64442774713843354</v>
      </c>
      <c r="AM482" s="39"/>
      <c r="AS482" s="39"/>
      <c r="AT482" s="39">
        <f t="shared" si="214"/>
        <v>0.26337902604709856</v>
      </c>
      <c r="AU482" s="39">
        <f t="shared" si="215"/>
        <v>0.84500216893673796</v>
      </c>
      <c r="AW482" s="38">
        <f t="shared" si="216"/>
        <v>8227.7907767550041</v>
      </c>
      <c r="AX482" s="38">
        <f t="shared" si="219"/>
        <v>5228.3731667010807</v>
      </c>
      <c r="AY482" s="38">
        <f t="shared" si="220"/>
        <v>5185.3593808601572</v>
      </c>
      <c r="AZ482" s="38">
        <f t="shared" si="199"/>
        <v>0</v>
      </c>
      <c r="BA482" s="38">
        <f t="shared" si="200"/>
        <v>0</v>
      </c>
      <c r="BB482" s="38">
        <f t="shared" si="201"/>
        <v>0</v>
      </c>
      <c r="BC482" s="38">
        <f t="shared" si="202"/>
        <v>0</v>
      </c>
      <c r="BD482" s="38">
        <f t="shared" si="203"/>
        <v>0</v>
      </c>
      <c r="BE482" s="38">
        <f t="shared" si="204"/>
        <v>0</v>
      </c>
      <c r="BF482" s="38">
        <f t="shared" si="205"/>
        <v>0</v>
      </c>
      <c r="BG482" s="38">
        <f t="shared" si="217"/>
        <v>977.02509481737582</v>
      </c>
      <c r="BH482" s="38">
        <f t="shared" si="218"/>
        <v>2865.3173297494368</v>
      </c>
      <c r="BI482" s="61">
        <f t="shared" si="206"/>
        <v>22483.865748883054</v>
      </c>
    </row>
    <row r="483" spans="1:61" x14ac:dyDescent="0.3">
      <c r="A483" s="84" t="s">
        <v>543</v>
      </c>
      <c r="B483" s="84" t="s">
        <v>544</v>
      </c>
      <c r="C483" s="84" t="s">
        <v>544</v>
      </c>
      <c r="D483" s="63">
        <f>VLOOKUP(B483,Площадь!$D$2:$E$795,2,0)</f>
        <v>50.8</v>
      </c>
      <c r="E483" s="72"/>
      <c r="F483" s="87">
        <v>31</v>
      </c>
      <c r="G483" s="87">
        <v>29</v>
      </c>
      <c r="H483" s="87">
        <v>31</v>
      </c>
      <c r="I483" s="87"/>
      <c r="J483" s="88"/>
      <c r="K483" s="88"/>
      <c r="L483" s="88"/>
      <c r="M483" s="88"/>
      <c r="N483" s="88"/>
      <c r="O483" s="88"/>
      <c r="P483" s="88">
        <v>15</v>
      </c>
      <c r="Q483" s="88">
        <v>31</v>
      </c>
      <c r="R483">
        <f t="shared" si="195"/>
        <v>137</v>
      </c>
      <c r="S483" s="162">
        <f>VLOOKUP(C483,'Общие показания'!A:I,9,0)</f>
        <v>1.626038986167837</v>
      </c>
      <c r="T483" s="73">
        <f>VLOOKUP(B483,'Общие показания'!$A$2:$S$795,19,0)</f>
        <v>1.3310000000000031</v>
      </c>
      <c r="U483" s="39">
        <f t="shared" si="207"/>
        <v>0.66730979453052763</v>
      </c>
      <c r="V483" s="39">
        <f t="shared" si="208"/>
        <v>0.5152665937375599</v>
      </c>
      <c r="W483" s="39">
        <f t="shared" si="209"/>
        <v>0.44346259789974957</v>
      </c>
      <c r="X483" s="39"/>
      <c r="Y483" s="39">
        <f t="shared" si="210"/>
        <v>0</v>
      </c>
      <c r="Z483" s="39"/>
      <c r="AA483" s="39"/>
      <c r="AB483" s="39"/>
      <c r="AC483" s="39"/>
      <c r="AD483" s="39"/>
      <c r="AE483" s="39">
        <f t="shared" si="221"/>
        <v>0</v>
      </c>
      <c r="AF483" s="39">
        <f t="shared" si="211"/>
        <v>0.41450738399601877</v>
      </c>
      <c r="AG483" s="39">
        <f t="shared" si="212"/>
        <v>0.91649261600398435</v>
      </c>
      <c r="AH483" s="39">
        <f t="shared" si="196"/>
        <v>0</v>
      </c>
      <c r="AJ483" s="39">
        <f t="shared" si="213"/>
        <v>0.73092705626427179</v>
      </c>
      <c r="AK483" s="39">
        <f t="shared" si="197"/>
        <v>0.29289172355505627</v>
      </c>
      <c r="AL483" s="39">
        <f t="shared" si="198"/>
        <v>0.41756287697235228</v>
      </c>
      <c r="AM483" s="39"/>
      <c r="AS483" s="39"/>
      <c r="AT483" s="39">
        <f t="shared" si="214"/>
        <v>0.1706588587141914</v>
      </c>
      <c r="AU483" s="39">
        <f t="shared" si="215"/>
        <v>0.54752691558655975</v>
      </c>
      <c r="AW483" s="38">
        <f t="shared" si="216"/>
        <v>3753.3710727995276</v>
      </c>
      <c r="AX483" s="38">
        <f t="shared" si="219"/>
        <v>2169.3878606076073</v>
      </c>
      <c r="AY483" s="38">
        <f t="shared" si="220"/>
        <v>2311.3023437276752</v>
      </c>
      <c r="AZ483" s="38">
        <f t="shared" si="199"/>
        <v>0</v>
      </c>
      <c r="BA483" s="38">
        <f t="shared" si="200"/>
        <v>0</v>
      </c>
      <c r="BB483" s="38">
        <f t="shared" si="201"/>
        <v>0</v>
      </c>
      <c r="BC483" s="38">
        <f t="shared" si="202"/>
        <v>0</v>
      </c>
      <c r="BD483" s="38">
        <f t="shared" si="203"/>
        <v>0</v>
      </c>
      <c r="BE483" s="38">
        <f t="shared" si="204"/>
        <v>0</v>
      </c>
      <c r="BF483" s="38">
        <f t="shared" si="205"/>
        <v>0</v>
      </c>
      <c r="BG483" s="38">
        <f t="shared" si="217"/>
        <v>1570.7968552815801</v>
      </c>
      <c r="BH483" s="38">
        <f t="shared" si="218"/>
        <v>3929.9554698203929</v>
      </c>
      <c r="BI483" s="61">
        <f t="shared" si="206"/>
        <v>13734.813602236783</v>
      </c>
    </row>
    <row r="484" spans="1:61" x14ac:dyDescent="0.3">
      <c r="A484" s="84" t="s">
        <v>2606</v>
      </c>
      <c r="B484" s="84" t="s">
        <v>1107</v>
      </c>
      <c r="C484" s="84" t="s">
        <v>1107</v>
      </c>
      <c r="D484" s="63">
        <f>VLOOKUP(B484,Площадь!$D$2:$E$795,2,0)</f>
        <v>72.7</v>
      </c>
      <c r="E484" s="72"/>
      <c r="F484" s="87">
        <v>31</v>
      </c>
      <c r="G484" s="87">
        <v>29</v>
      </c>
      <c r="H484" s="87">
        <v>31</v>
      </c>
      <c r="I484" s="87"/>
      <c r="J484" s="88"/>
      <c r="K484" s="88"/>
      <c r="L484" s="88"/>
      <c r="M484" s="88"/>
      <c r="N484" s="88"/>
      <c r="O484" s="88"/>
      <c r="P484" s="88">
        <v>15</v>
      </c>
      <c r="Q484" s="88">
        <v>31</v>
      </c>
      <c r="R484">
        <f t="shared" si="195"/>
        <v>137</v>
      </c>
      <c r="S484" s="162">
        <f>VLOOKUP(C484,'Общие показания'!A:I,9,0)</f>
        <v>0</v>
      </c>
      <c r="T484" s="73">
        <f>VLOOKUP(B484,'Общие показания'!$A$2:$S$795,19,0)</f>
        <v>1.0232056067441984</v>
      </c>
      <c r="U484" s="39">
        <f t="shared" si="207"/>
        <v>0</v>
      </c>
      <c r="V484" s="39">
        <f t="shared" si="208"/>
        <v>0</v>
      </c>
      <c r="W484" s="39">
        <f t="shared" si="209"/>
        <v>0</v>
      </c>
      <c r="X484" s="39"/>
      <c r="Y484" s="39">
        <f t="shared" si="210"/>
        <v>0</v>
      </c>
      <c r="Z484" s="39"/>
      <c r="AA484" s="39"/>
      <c r="AB484" s="39"/>
      <c r="AC484" s="39"/>
      <c r="AD484" s="39"/>
      <c r="AE484" s="39">
        <f t="shared" si="221"/>
        <v>0</v>
      </c>
      <c r="AF484" s="39">
        <f t="shared" si="211"/>
        <v>0.31865235112065804</v>
      </c>
      <c r="AG484" s="39">
        <f t="shared" si="212"/>
        <v>0.70455325562354043</v>
      </c>
      <c r="AH484" s="39">
        <f t="shared" si="196"/>
        <v>0</v>
      </c>
      <c r="AJ484" s="39">
        <f t="shared" si="213"/>
        <v>1.046031436819145</v>
      </c>
      <c r="AK484" s="39">
        <f t="shared" si="197"/>
        <v>0.41915803744985419</v>
      </c>
      <c r="AL484" s="39">
        <f t="shared" si="198"/>
        <v>0.59757521960413407</v>
      </c>
      <c r="AM484" s="39"/>
      <c r="AS484" s="39"/>
      <c r="AT484" s="39">
        <f t="shared" si="214"/>
        <v>0.24423029583704164</v>
      </c>
      <c r="AU484" s="39">
        <f t="shared" si="215"/>
        <v>0.78356706226659245</v>
      </c>
      <c r="AW484" s="38">
        <f t="shared" si="216"/>
        <v>2807.9249477398403</v>
      </c>
      <c r="AX484" s="38">
        <f t="shared" si="219"/>
        <v>1125.1710694088906</v>
      </c>
      <c r="AY484" s="38">
        <f t="shared" si="220"/>
        <v>1604.1070164965533</v>
      </c>
      <c r="AZ484" s="38">
        <f t="shared" si="199"/>
        <v>0</v>
      </c>
      <c r="BA484" s="38">
        <f t="shared" si="200"/>
        <v>0</v>
      </c>
      <c r="BB484" s="38">
        <f t="shared" si="201"/>
        <v>0</v>
      </c>
      <c r="BC484" s="38">
        <f t="shared" si="202"/>
        <v>0</v>
      </c>
      <c r="BD484" s="38">
        <f t="shared" si="203"/>
        <v>0</v>
      </c>
      <c r="BE484" s="38">
        <f t="shared" si="204"/>
        <v>0</v>
      </c>
      <c r="BF484" s="38">
        <f t="shared" si="205"/>
        <v>0</v>
      </c>
      <c r="BG484" s="38">
        <f t="shared" si="217"/>
        <v>1510.9796621873709</v>
      </c>
      <c r="BH484" s="38">
        <f t="shared" si="218"/>
        <v>3994.6506565315572</v>
      </c>
      <c r="BI484" s="61">
        <f t="shared" si="206"/>
        <v>11042.833352364212</v>
      </c>
    </row>
    <row r="485" spans="1:61" x14ac:dyDescent="0.3">
      <c r="A485" s="197" t="s">
        <v>3942</v>
      </c>
      <c r="B485" s="84" t="s">
        <v>284</v>
      </c>
      <c r="C485" s="84" t="s">
        <v>284</v>
      </c>
      <c r="D485" s="63">
        <f>VLOOKUP(B485,Площадь!$D$2:$E$795,2,0)</f>
        <v>79</v>
      </c>
      <c r="E485" s="72"/>
      <c r="F485" s="87">
        <v>31</v>
      </c>
      <c r="G485" s="87">
        <v>29</v>
      </c>
      <c r="H485" s="87">
        <v>31</v>
      </c>
      <c r="I485" s="87"/>
      <c r="J485" s="88"/>
      <c r="K485" s="88"/>
      <c r="L485" s="88"/>
      <c r="M485" s="88"/>
      <c r="N485" s="88"/>
      <c r="O485" s="88"/>
      <c r="P485" s="88">
        <v>15</v>
      </c>
      <c r="Q485" s="88">
        <v>31</v>
      </c>
      <c r="R485">
        <f t="shared" si="195"/>
        <v>137</v>
      </c>
      <c r="S485" s="162">
        <f>VLOOKUP(C485,'Общие показания'!A:I,9,0)</f>
        <v>2.5286826753397467</v>
      </c>
      <c r="T485" s="73">
        <f>VLOOKUP(B485,'Общие показания'!$A$2:$S$795,19,0)</f>
        <v>1.8569999999999993</v>
      </c>
      <c r="U485" s="39">
        <f t="shared" si="207"/>
        <v>1.0377455466124348</v>
      </c>
      <c r="V485" s="39">
        <f t="shared" si="208"/>
        <v>0.8013004115210085</v>
      </c>
      <c r="W485" s="39">
        <f t="shared" si="209"/>
        <v>0.68963671720630348</v>
      </c>
      <c r="X485" s="39"/>
      <c r="Y485" s="39">
        <f t="shared" si="210"/>
        <v>0</v>
      </c>
      <c r="Z485" s="39"/>
      <c r="AA485" s="39"/>
      <c r="AB485" s="39"/>
      <c r="AC485" s="39"/>
      <c r="AD485" s="39"/>
      <c r="AE485" s="39">
        <f t="shared" si="221"/>
        <v>0</v>
      </c>
      <c r="AF485" s="39">
        <f t="shared" si="211"/>
        <v>0.57831721418527782</v>
      </c>
      <c r="AG485" s="39">
        <f t="shared" si="212"/>
        <v>1.2786827858147216</v>
      </c>
      <c r="AH485" s="39">
        <f t="shared" si="196"/>
        <v>0</v>
      </c>
      <c r="AJ485" s="39">
        <f t="shared" si="213"/>
        <v>1.1366779024582181</v>
      </c>
      <c r="AK485" s="39">
        <f t="shared" si="197"/>
        <v>0.45548122363876864</v>
      </c>
      <c r="AL485" s="39">
        <f t="shared" si="198"/>
        <v>0.64935959214204397</v>
      </c>
      <c r="AM485" s="39"/>
      <c r="AS485" s="39"/>
      <c r="AT485" s="39">
        <f t="shared" si="214"/>
        <v>0.26539468185868348</v>
      </c>
      <c r="AU485" s="39">
        <f t="shared" si="215"/>
        <v>0.85146902227043753</v>
      </c>
      <c r="AW485" s="38">
        <f t="shared" si="216"/>
        <v>5836.9353297472971</v>
      </c>
      <c r="AX485" s="38">
        <f t="shared" si="219"/>
        <v>3373.6543501574997</v>
      </c>
      <c r="AY485" s="38">
        <f t="shared" si="220"/>
        <v>3594.3481329623301</v>
      </c>
      <c r="AZ485" s="38">
        <f t="shared" si="199"/>
        <v>0</v>
      </c>
      <c r="BA485" s="38">
        <f t="shared" si="200"/>
        <v>0</v>
      </c>
      <c r="BB485" s="38">
        <f t="shared" si="201"/>
        <v>0</v>
      </c>
      <c r="BC485" s="38">
        <f t="shared" si="202"/>
        <v>0</v>
      </c>
      <c r="BD485" s="38">
        <f t="shared" si="203"/>
        <v>0</v>
      </c>
      <c r="BE485" s="38">
        <f t="shared" si="204"/>
        <v>0</v>
      </c>
      <c r="BF485" s="38">
        <f t="shared" si="205"/>
        <v>0</v>
      </c>
      <c r="BG485" s="38">
        <f t="shared" si="217"/>
        <v>2264.826465264568</v>
      </c>
      <c r="BH485" s="38">
        <f t="shared" si="218"/>
        <v>5718.0943075514788</v>
      </c>
      <c r="BI485" s="61">
        <f t="shared" si="206"/>
        <v>20787.858585683174</v>
      </c>
    </row>
    <row r="486" spans="1:61" x14ac:dyDescent="0.3">
      <c r="A486" s="197" t="s">
        <v>1496</v>
      </c>
      <c r="B486" s="84" t="s">
        <v>284</v>
      </c>
      <c r="C486" s="84" t="s">
        <v>284</v>
      </c>
      <c r="D486" s="63">
        <f>VLOOKUP(B486,Площадь!$D$2:$E$795,2,0)</f>
        <v>79</v>
      </c>
      <c r="E486" s="72"/>
      <c r="F486" s="87"/>
      <c r="G486" s="87"/>
      <c r="H486" s="87"/>
      <c r="I486" s="87"/>
      <c r="J486" s="88"/>
      <c r="K486" s="88"/>
      <c r="L486" s="88"/>
      <c r="M486" s="88"/>
      <c r="N486" s="88"/>
      <c r="O486" s="88"/>
      <c r="P486" s="88"/>
      <c r="Q486" s="88"/>
      <c r="R486">
        <f t="shared" si="195"/>
        <v>0</v>
      </c>
      <c r="S486" s="162">
        <f>VLOOKUP(C486,'Общие показания'!A:I,9,0)</f>
        <v>2.5286826753397467</v>
      </c>
      <c r="T486" s="73">
        <f>VLOOKUP(B486,'Общие показания'!$A$2:$S$795,19,0)</f>
        <v>1.8569999999999993</v>
      </c>
      <c r="U486" s="39">
        <f t="shared" si="207"/>
        <v>0</v>
      </c>
      <c r="V486" s="39">
        <f t="shared" si="208"/>
        <v>0</v>
      </c>
      <c r="W486" s="39">
        <f t="shared" si="209"/>
        <v>0</v>
      </c>
      <c r="X486" s="39"/>
      <c r="Y486" s="39">
        <f t="shared" si="210"/>
        <v>-2.5286826753397467</v>
      </c>
      <c r="Z486" s="39"/>
      <c r="AA486" s="39"/>
      <c r="AB486" s="39"/>
      <c r="AC486" s="39"/>
      <c r="AD486" s="39"/>
      <c r="AE486" s="39">
        <f t="shared" si="221"/>
        <v>0</v>
      </c>
      <c r="AF486" s="39">
        <f t="shared" si="211"/>
        <v>0</v>
      </c>
      <c r="AG486" s="39">
        <f t="shared" si="212"/>
        <v>0</v>
      </c>
      <c r="AH486" s="39">
        <f t="shared" si="196"/>
        <v>1.8569999999999993</v>
      </c>
      <c r="AJ486" s="39">
        <f t="shared" si="213"/>
        <v>0</v>
      </c>
      <c r="AK486" s="39">
        <f t="shared" si="197"/>
        <v>0</v>
      </c>
      <c r="AL486" s="39">
        <f t="shared" si="198"/>
        <v>0</v>
      </c>
      <c r="AM486" s="39"/>
      <c r="AS486" s="39"/>
      <c r="AT486" s="39">
        <f t="shared" si="214"/>
        <v>0</v>
      </c>
      <c r="AU486" s="39">
        <f t="shared" si="215"/>
        <v>0</v>
      </c>
      <c r="AW486" s="38">
        <f t="shared" si="216"/>
        <v>0</v>
      </c>
      <c r="AX486" s="38">
        <f t="shared" si="219"/>
        <v>0</v>
      </c>
      <c r="AY486" s="38">
        <f t="shared" si="220"/>
        <v>0</v>
      </c>
      <c r="AZ486" s="38">
        <f t="shared" si="199"/>
        <v>0</v>
      </c>
      <c r="BA486" s="38">
        <f t="shared" si="200"/>
        <v>0</v>
      </c>
      <c r="BB486" s="38">
        <f t="shared" si="201"/>
        <v>0</v>
      </c>
      <c r="BC486" s="38">
        <f t="shared" si="202"/>
        <v>0</v>
      </c>
      <c r="BD486" s="38">
        <f t="shared" si="203"/>
        <v>0</v>
      </c>
      <c r="BE486" s="38">
        <f t="shared" si="204"/>
        <v>0</v>
      </c>
      <c r="BF486" s="38">
        <f t="shared" si="205"/>
        <v>0</v>
      </c>
      <c r="BG486" s="38">
        <f t="shared" si="217"/>
        <v>0</v>
      </c>
      <c r="BH486" s="38">
        <f t="shared" si="218"/>
        <v>0</v>
      </c>
      <c r="BI486" s="61">
        <f t="shared" si="206"/>
        <v>0</v>
      </c>
    </row>
    <row r="487" spans="1:61" x14ac:dyDescent="0.3">
      <c r="A487" s="84" t="s">
        <v>1886</v>
      </c>
      <c r="B487" s="84" t="s">
        <v>1887</v>
      </c>
      <c r="C487" s="84" t="s">
        <v>1887</v>
      </c>
      <c r="D487" s="63">
        <f>VLOOKUP(B487,Площадь!$D$2:$E$795,2,0)</f>
        <v>39.1</v>
      </c>
      <c r="E487" s="72"/>
      <c r="F487" s="87">
        <v>31</v>
      </c>
      <c r="G487" s="87">
        <v>29</v>
      </c>
      <c r="H487" s="87">
        <v>31</v>
      </c>
      <c r="I487" s="87"/>
      <c r="J487" s="88"/>
      <c r="K487" s="88"/>
      <c r="L487" s="88"/>
      <c r="M487" s="88"/>
      <c r="N487" s="88"/>
      <c r="O487" s="88"/>
      <c r="P487" s="88">
        <v>15</v>
      </c>
      <c r="Q487" s="88">
        <v>31</v>
      </c>
      <c r="R487">
        <f t="shared" si="195"/>
        <v>137</v>
      </c>
      <c r="S487" s="162">
        <f>VLOOKUP(C487,'Общие показания'!A:I,9,0)</f>
        <v>1.2515378810858748</v>
      </c>
      <c r="T487" s="73">
        <f>VLOOKUP(B487,'Общие показания'!$A$2:$S$795,19,0)</f>
        <v>0.64700000000000024</v>
      </c>
      <c r="U487" s="39">
        <f t="shared" si="207"/>
        <v>0.5136183654752684</v>
      </c>
      <c r="V487" s="39">
        <f t="shared" si="208"/>
        <v>0.39659298848698021</v>
      </c>
      <c r="W487" s="39">
        <f t="shared" si="209"/>
        <v>0.34132652712362621</v>
      </c>
      <c r="X487" s="39"/>
      <c r="Y487" s="39">
        <f t="shared" si="210"/>
        <v>0</v>
      </c>
      <c r="Z487" s="39"/>
      <c r="AA487" s="39"/>
      <c r="AB487" s="39"/>
      <c r="AC487" s="39"/>
      <c r="AD487" s="39"/>
      <c r="AE487" s="39">
        <f t="shared" si="221"/>
        <v>0</v>
      </c>
      <c r="AF487" s="39">
        <f t="shared" si="211"/>
        <v>0.20149231964344375</v>
      </c>
      <c r="AG487" s="39">
        <f t="shared" si="212"/>
        <v>0.44550768035655652</v>
      </c>
      <c r="AH487" s="39">
        <f t="shared" si="196"/>
        <v>0</v>
      </c>
      <c r="AJ487" s="39">
        <f t="shared" si="213"/>
        <v>0.5625836200774218</v>
      </c>
      <c r="AK487" s="39">
        <f t="shared" si="197"/>
        <v>0.22543437777564374</v>
      </c>
      <c r="AL487" s="39">
        <f t="shared" si="198"/>
        <v>0.32139189940194834</v>
      </c>
      <c r="AM487" s="39"/>
      <c r="AS487" s="39"/>
      <c r="AT487" s="39">
        <f t="shared" si="214"/>
        <v>0.13135357038828513</v>
      </c>
      <c r="AU487" s="39">
        <f t="shared" si="215"/>
        <v>0.42142327557941905</v>
      </c>
      <c r="AW487" s="38">
        <f t="shared" si="216"/>
        <v>2888.91356193822</v>
      </c>
      <c r="AX487" s="38">
        <f t="shared" si="219"/>
        <v>1669.7453809007372</v>
      </c>
      <c r="AY487" s="38">
        <f t="shared" si="220"/>
        <v>1778.9748354281915</v>
      </c>
      <c r="AZ487" s="38">
        <f t="shared" si="199"/>
        <v>0</v>
      </c>
      <c r="BA487" s="38">
        <f t="shared" si="200"/>
        <v>0</v>
      </c>
      <c r="BB487" s="38">
        <f t="shared" si="201"/>
        <v>0</v>
      </c>
      <c r="BC487" s="38">
        <f t="shared" si="202"/>
        <v>0</v>
      </c>
      <c r="BD487" s="38">
        <f t="shared" si="203"/>
        <v>0</v>
      </c>
      <c r="BE487" s="38">
        <f t="shared" si="204"/>
        <v>0</v>
      </c>
      <c r="BF487" s="38">
        <f t="shared" si="205"/>
        <v>0</v>
      </c>
      <c r="BG487" s="38">
        <f t="shared" si="217"/>
        <v>893.47819336557177</v>
      </c>
      <c r="BH487" s="38">
        <f t="shared" si="218"/>
        <v>2327.1547808762957</v>
      </c>
      <c r="BI487" s="61">
        <f t="shared" si="206"/>
        <v>9558.2667525090164</v>
      </c>
    </row>
    <row r="488" spans="1:61" x14ac:dyDescent="0.3">
      <c r="A488" s="84" t="s">
        <v>1267</v>
      </c>
      <c r="B488" s="84" t="s">
        <v>218</v>
      </c>
      <c r="C488" s="84" t="s">
        <v>218</v>
      </c>
      <c r="D488" s="63">
        <f>VLOOKUP(B488,Площадь!$D$2:$E$795,2,0)</f>
        <v>50.1</v>
      </c>
      <c r="E488" s="72"/>
      <c r="F488" s="87">
        <v>31</v>
      </c>
      <c r="G488" s="87">
        <v>29</v>
      </c>
      <c r="H488" s="87">
        <v>31</v>
      </c>
      <c r="I488" s="87"/>
      <c r="J488" s="88"/>
      <c r="K488" s="88"/>
      <c r="L488" s="88"/>
      <c r="M488" s="88"/>
      <c r="N488" s="88"/>
      <c r="O488" s="88"/>
      <c r="P488" s="88">
        <v>15</v>
      </c>
      <c r="Q488" s="88">
        <v>31</v>
      </c>
      <c r="R488">
        <f t="shared" si="195"/>
        <v>137</v>
      </c>
      <c r="S488" s="162">
        <f>VLOOKUP(C488,'Общие показания'!A:I,9,0)</f>
        <v>2.0730000000000004</v>
      </c>
      <c r="T488" s="73">
        <f>VLOOKUP(B488,'Общие показания'!$A$2:$S$795,19,0)</f>
        <v>0.90400000000000169</v>
      </c>
      <c r="U488" s="39">
        <f t="shared" si="207"/>
        <v>0.85073803016368676</v>
      </c>
      <c r="V488" s="39">
        <f t="shared" si="208"/>
        <v>0.65690162284196885</v>
      </c>
      <c r="W488" s="39">
        <f t="shared" si="209"/>
        <v>0.56536034699434479</v>
      </c>
      <c r="X488" s="39"/>
      <c r="Y488" s="39">
        <f t="shared" si="210"/>
        <v>0</v>
      </c>
      <c r="Z488" s="39"/>
      <c r="AA488" s="39"/>
      <c r="AB488" s="39"/>
      <c r="AC488" s="39"/>
      <c r="AD488" s="39"/>
      <c r="AE488" s="39">
        <f t="shared" si="221"/>
        <v>0</v>
      </c>
      <c r="AF488" s="39">
        <f t="shared" si="211"/>
        <v>0.28152868154199912</v>
      </c>
      <c r="AG488" s="39">
        <f t="shared" si="212"/>
        <v>0.62247131845800263</v>
      </c>
      <c r="AH488" s="39">
        <f t="shared" si="196"/>
        <v>0</v>
      </c>
      <c r="AJ488" s="39">
        <f t="shared" si="213"/>
        <v>0.7208552267488193</v>
      </c>
      <c r="AK488" s="39">
        <f t="shared" si="197"/>
        <v>0.28885581397851023</v>
      </c>
      <c r="AL488" s="39">
        <f t="shared" si="198"/>
        <v>0.41180905780147342</v>
      </c>
      <c r="AM488" s="39"/>
      <c r="AS488" s="39"/>
      <c r="AT488" s="39">
        <f t="shared" si="214"/>
        <v>0.1683072602673423</v>
      </c>
      <c r="AU488" s="39">
        <f t="shared" si="215"/>
        <v>0.53998225336391037</v>
      </c>
      <c r="AW488" s="38">
        <f t="shared" si="216"/>
        <v>4218.7220751256546</v>
      </c>
      <c r="AX488" s="38">
        <f t="shared" si="219"/>
        <v>2538.7534331034212</v>
      </c>
      <c r="AY488" s="38">
        <f t="shared" si="220"/>
        <v>2623.0744634577027</v>
      </c>
      <c r="AZ488" s="38">
        <f t="shared" si="199"/>
        <v>0</v>
      </c>
      <c r="BA488" s="38">
        <f t="shared" si="200"/>
        <v>0</v>
      </c>
      <c r="BB488" s="38">
        <f t="shared" si="201"/>
        <v>0</v>
      </c>
      <c r="BC488" s="38">
        <f t="shared" si="202"/>
        <v>0</v>
      </c>
      <c r="BD488" s="38">
        <f t="shared" si="203"/>
        <v>0</v>
      </c>
      <c r="BE488" s="38">
        <f t="shared" si="204"/>
        <v>0</v>
      </c>
      <c r="BF488" s="38">
        <f t="shared" si="205"/>
        <v>0</v>
      </c>
      <c r="BG488" s="38">
        <f t="shared" si="217"/>
        <v>1207.5216087553238</v>
      </c>
      <c r="BH488" s="38">
        <f t="shared" si="218"/>
        <v>3120.4438700558708</v>
      </c>
      <c r="BI488" s="61">
        <f t="shared" si="206"/>
        <v>13708.515450497973</v>
      </c>
    </row>
    <row r="489" spans="1:61" x14ac:dyDescent="0.3">
      <c r="A489" s="84" t="s">
        <v>561</v>
      </c>
      <c r="B489" s="84" t="s">
        <v>266</v>
      </c>
      <c r="C489" s="84" t="s">
        <v>266</v>
      </c>
      <c r="D489" s="63">
        <f>VLOOKUP(B489,Площадь!$D$2:$E$795,2,0)</f>
        <v>49.8</v>
      </c>
      <c r="E489" s="72"/>
      <c r="F489" s="87">
        <v>31</v>
      </c>
      <c r="G489" s="87">
        <v>29</v>
      </c>
      <c r="H489" s="87">
        <v>31</v>
      </c>
      <c r="I489" s="87"/>
      <c r="J489" s="88"/>
      <c r="K489" s="88"/>
      <c r="L489" s="88"/>
      <c r="M489" s="88"/>
      <c r="N489" s="88"/>
      <c r="O489" s="88"/>
      <c r="P489" s="88">
        <v>15</v>
      </c>
      <c r="Q489" s="88">
        <v>31</v>
      </c>
      <c r="R489">
        <f t="shared" si="195"/>
        <v>137</v>
      </c>
      <c r="S489" s="162">
        <f>VLOOKUP(C489,'Общие показания'!A:I,9,0)</f>
        <v>1.5940303447078403</v>
      </c>
      <c r="T489" s="73">
        <f>VLOOKUP(B489,'Общие показания'!$A$2:$S$795,19,0)</f>
        <v>0.70090287779726368</v>
      </c>
      <c r="U489" s="39">
        <f t="shared" si="207"/>
        <v>0.6541737749531551</v>
      </c>
      <c r="V489" s="39">
        <f t="shared" si="208"/>
        <v>0.50512355055374969</v>
      </c>
      <c r="W489" s="39">
        <f t="shared" si="209"/>
        <v>0.4347330192009356</v>
      </c>
      <c r="X489" s="39"/>
      <c r="Y489" s="39">
        <f t="shared" si="210"/>
        <v>0</v>
      </c>
      <c r="Z489" s="39"/>
      <c r="AA489" s="39"/>
      <c r="AB489" s="39"/>
      <c r="AC489" s="39"/>
      <c r="AD489" s="39"/>
      <c r="AE489" s="39">
        <f t="shared" si="221"/>
        <v>0</v>
      </c>
      <c r="AF489" s="39">
        <f t="shared" si="211"/>
        <v>0.21827905207439846</v>
      </c>
      <c r="AG489" s="39">
        <f t="shared" si="212"/>
        <v>0.48262382572286527</v>
      </c>
      <c r="AH489" s="39">
        <f t="shared" si="196"/>
        <v>0</v>
      </c>
      <c r="AJ489" s="39">
        <f t="shared" si="213"/>
        <v>0.71653872838505384</v>
      </c>
      <c r="AK489" s="39">
        <f t="shared" si="197"/>
        <v>0.28712613844570478</v>
      </c>
      <c r="AL489" s="39">
        <f t="shared" si="198"/>
        <v>0.40934313529966815</v>
      </c>
      <c r="AM489" s="39"/>
      <c r="AS489" s="39"/>
      <c r="AT489" s="39">
        <f t="shared" si="214"/>
        <v>0.16729943236154984</v>
      </c>
      <c r="AU489" s="39">
        <f t="shared" si="215"/>
        <v>0.53674882669706059</v>
      </c>
      <c r="AW489" s="38">
        <f t="shared" si="216"/>
        <v>3679.4858154609551</v>
      </c>
      <c r="AX489" s="38">
        <f t="shared" si="219"/>
        <v>2126.6833751625759</v>
      </c>
      <c r="AY489" s="38">
        <f t="shared" si="220"/>
        <v>2265.8042660952406</v>
      </c>
      <c r="AZ489" s="38">
        <f t="shared" si="199"/>
        <v>0</v>
      </c>
      <c r="BA489" s="38">
        <f t="shared" si="200"/>
        <v>0</v>
      </c>
      <c r="BB489" s="38">
        <f t="shared" si="201"/>
        <v>0</v>
      </c>
      <c r="BC489" s="38">
        <f t="shared" si="202"/>
        <v>0</v>
      </c>
      <c r="BD489" s="38">
        <f t="shared" si="203"/>
        <v>0</v>
      </c>
      <c r="BE489" s="38">
        <f t="shared" si="204"/>
        <v>0</v>
      </c>
      <c r="BF489" s="38">
        <f t="shared" si="205"/>
        <v>0</v>
      </c>
      <c r="BG489" s="38">
        <f t="shared" si="217"/>
        <v>1035.0314604804823</v>
      </c>
      <c r="BH489" s="38">
        <f t="shared" si="218"/>
        <v>2736.3631732499521</v>
      </c>
      <c r="BI489" s="61">
        <f t="shared" si="206"/>
        <v>11843.368090449207</v>
      </c>
    </row>
    <row r="490" spans="1:61" x14ac:dyDescent="0.3">
      <c r="A490" s="84" t="s">
        <v>2134</v>
      </c>
      <c r="B490" s="84" t="s">
        <v>301</v>
      </c>
      <c r="C490" s="84" t="s">
        <v>301</v>
      </c>
      <c r="D490" s="63">
        <f>VLOOKUP(B490,Площадь!$D$2:$E$795,2,0)</f>
        <v>72.400000000000006</v>
      </c>
      <c r="E490" s="72"/>
      <c r="F490" s="87">
        <v>31</v>
      </c>
      <c r="G490" s="87">
        <v>29</v>
      </c>
      <c r="H490" s="87">
        <v>31</v>
      </c>
      <c r="I490" s="87"/>
      <c r="J490" s="88"/>
      <c r="K490" s="88"/>
      <c r="L490" s="88"/>
      <c r="M490" s="88"/>
      <c r="N490" s="88"/>
      <c r="O490" s="88"/>
      <c r="P490" s="88">
        <v>15</v>
      </c>
      <c r="Q490" s="88">
        <v>31</v>
      </c>
      <c r="R490">
        <f t="shared" si="195"/>
        <v>137</v>
      </c>
      <c r="S490" s="162">
        <f>VLOOKUP(C490,'Общие показания'!A:I,9,0)</f>
        <v>2.0180000000000007</v>
      </c>
      <c r="T490" s="73">
        <f>VLOOKUP(B490,'Общие показания'!$A$2:$S$795,19,0)</f>
        <v>0.68199999999999861</v>
      </c>
      <c r="U490" s="39">
        <f t="shared" si="207"/>
        <v>0.82816659183324659</v>
      </c>
      <c r="V490" s="39">
        <f t="shared" si="208"/>
        <v>0.63947297390018976</v>
      </c>
      <c r="W490" s="39">
        <f t="shared" si="209"/>
        <v>0.55036043426656445</v>
      </c>
      <c r="X490" s="39"/>
      <c r="Y490" s="39">
        <f t="shared" si="210"/>
        <v>0</v>
      </c>
      <c r="Z490" s="39"/>
      <c r="AA490" s="39"/>
      <c r="AB490" s="39"/>
      <c r="AC490" s="39"/>
      <c r="AD490" s="39"/>
      <c r="AE490" s="39">
        <f t="shared" si="221"/>
        <v>0</v>
      </c>
      <c r="AF490" s="39">
        <f t="shared" si="211"/>
        <v>0.2123922132872153</v>
      </c>
      <c r="AG490" s="39">
        <f t="shared" si="212"/>
        <v>0.4696077867127833</v>
      </c>
      <c r="AH490" s="39">
        <f t="shared" si="196"/>
        <v>0</v>
      </c>
      <c r="AJ490" s="39">
        <f t="shared" si="213"/>
        <v>1.0417149384553797</v>
      </c>
      <c r="AK490" s="39">
        <f t="shared" si="197"/>
        <v>0.4174283619170488</v>
      </c>
      <c r="AL490" s="39">
        <f t="shared" si="198"/>
        <v>0.59510929710232896</v>
      </c>
      <c r="AM490" s="39"/>
      <c r="AS490" s="39"/>
      <c r="AT490" s="39">
        <f t="shared" si="214"/>
        <v>0.24322246793124919</v>
      </c>
      <c r="AU490" s="39">
        <f t="shared" si="215"/>
        <v>0.78033363559974278</v>
      </c>
      <c r="AW490" s="38">
        <f t="shared" si="216"/>
        <v>5019.4351846455766</v>
      </c>
      <c r="AX490" s="38">
        <f t="shared" si="219"/>
        <v>2837.1036698143625</v>
      </c>
      <c r="AY490" s="38">
        <f t="shared" si="220"/>
        <v>3074.8531280974025</v>
      </c>
      <c r="AZ490" s="38">
        <f t="shared" si="199"/>
        <v>0</v>
      </c>
      <c r="BA490" s="38">
        <f t="shared" si="200"/>
        <v>0</v>
      </c>
      <c r="BB490" s="38">
        <f t="shared" si="201"/>
        <v>0</v>
      </c>
      <c r="BC490" s="38">
        <f t="shared" si="202"/>
        <v>0</v>
      </c>
      <c r="BD490" s="38">
        <f t="shared" si="203"/>
        <v>0</v>
      </c>
      <c r="BE490" s="38">
        <f t="shared" si="204"/>
        <v>0</v>
      </c>
      <c r="BF490" s="38">
        <f t="shared" si="205"/>
        <v>0</v>
      </c>
      <c r="BG490" s="38">
        <f t="shared" si="217"/>
        <v>1223.0338256755974</v>
      </c>
      <c r="BH490" s="38">
        <f t="shared" si="218"/>
        <v>3355.2927563988524</v>
      </c>
      <c r="BI490" s="61">
        <f t="shared" si="206"/>
        <v>15509.71856463179</v>
      </c>
    </row>
    <row r="491" spans="1:61" x14ac:dyDescent="0.3">
      <c r="A491" s="84" t="s">
        <v>1588</v>
      </c>
      <c r="B491" s="84" t="s">
        <v>413</v>
      </c>
      <c r="C491" s="84" t="s">
        <v>413</v>
      </c>
      <c r="D491" s="63">
        <f>VLOOKUP(B491,Площадь!$D$2:$E$795,2,0)</f>
        <v>33.6</v>
      </c>
      <c r="E491" s="72"/>
      <c r="F491" s="87">
        <v>31</v>
      </c>
      <c r="G491" s="87">
        <v>29</v>
      </c>
      <c r="H491" s="87">
        <v>31</v>
      </c>
      <c r="I491" s="87"/>
      <c r="J491" s="88"/>
      <c r="K491" s="88"/>
      <c r="L491" s="88"/>
      <c r="M491" s="88"/>
      <c r="N491" s="88"/>
      <c r="O491" s="88"/>
      <c r="P491" s="88">
        <v>15</v>
      </c>
      <c r="Q491" s="88">
        <v>31</v>
      </c>
      <c r="R491">
        <f t="shared" si="195"/>
        <v>137</v>
      </c>
      <c r="S491" s="162">
        <f>VLOOKUP(C491,'Общие показания'!A:I,9,0)</f>
        <v>1.5620000000000003</v>
      </c>
      <c r="T491" s="73">
        <f>VLOOKUP(B491,'Общие показания'!$A$2:$S$795,19,0)</f>
        <v>0.56600000000000072</v>
      </c>
      <c r="U491" s="39">
        <f t="shared" si="207"/>
        <v>0.64102884858450493</v>
      </c>
      <c r="V491" s="39">
        <f t="shared" si="208"/>
        <v>0.49497362994652938</v>
      </c>
      <c r="W491" s="39">
        <f t="shared" si="209"/>
        <v>0.42599752146896602</v>
      </c>
      <c r="X491" s="39"/>
      <c r="Y491" s="39">
        <f t="shared" si="210"/>
        <v>0</v>
      </c>
      <c r="Z491" s="39"/>
      <c r="AA491" s="39"/>
      <c r="AB491" s="39"/>
      <c r="AC491" s="39"/>
      <c r="AD491" s="39"/>
      <c r="AE491" s="39">
        <f t="shared" si="221"/>
        <v>0</v>
      </c>
      <c r="AF491" s="39">
        <f t="shared" si="211"/>
        <v>0.17626685149642854</v>
      </c>
      <c r="AG491" s="39">
        <f t="shared" si="212"/>
        <v>0.38973314850357221</v>
      </c>
      <c r="AH491" s="39">
        <f t="shared" si="196"/>
        <v>0</v>
      </c>
      <c r="AJ491" s="39">
        <f t="shared" si="213"/>
        <v>0.4834478167417231</v>
      </c>
      <c r="AK491" s="39">
        <f t="shared" si="197"/>
        <v>0.19372365967421049</v>
      </c>
      <c r="AL491" s="39">
        <f t="shared" si="198"/>
        <v>0.27618332020218578</v>
      </c>
      <c r="AM491" s="39"/>
      <c r="AS491" s="39"/>
      <c r="AT491" s="39">
        <f t="shared" si="214"/>
        <v>0.11287672544875653</v>
      </c>
      <c r="AU491" s="39">
        <f t="shared" si="215"/>
        <v>0.3621437866871734</v>
      </c>
      <c r="AW491" s="38">
        <f t="shared" si="216"/>
        <v>3018.5001813351132</v>
      </c>
      <c r="AX491" s="38">
        <f t="shared" si="219"/>
        <v>1848.7114563663292</v>
      </c>
      <c r="AY491" s="38">
        <f t="shared" si="220"/>
        <v>1884.9061641483731</v>
      </c>
      <c r="AZ491" s="38">
        <f t="shared" si="199"/>
        <v>0</v>
      </c>
      <c r="BA491" s="38">
        <f t="shared" si="200"/>
        <v>0</v>
      </c>
      <c r="BB491" s="38">
        <f t="shared" si="201"/>
        <v>0</v>
      </c>
      <c r="BC491" s="38">
        <f t="shared" si="202"/>
        <v>0</v>
      </c>
      <c r="BD491" s="38">
        <f t="shared" si="203"/>
        <v>0</v>
      </c>
      <c r="BE491" s="38">
        <f t="shared" si="204"/>
        <v>0</v>
      </c>
      <c r="BF491" s="38">
        <f t="shared" si="205"/>
        <v>0</v>
      </c>
      <c r="BG491" s="38">
        <f t="shared" si="217"/>
        <v>776.16545220857699</v>
      </c>
      <c r="BH491" s="38">
        <f t="shared" si="218"/>
        <v>2018.30836974863</v>
      </c>
      <c r="BI491" s="61">
        <f t="shared" si="206"/>
        <v>9546.591623807024</v>
      </c>
    </row>
    <row r="492" spans="1:61" x14ac:dyDescent="0.3">
      <c r="A492" s="84" t="s">
        <v>1094</v>
      </c>
      <c r="B492" s="84" t="s">
        <v>453</v>
      </c>
      <c r="C492" s="84" t="s">
        <v>453</v>
      </c>
      <c r="D492" s="63">
        <f>VLOOKUP(B492,Площадь!$D$2:$E$795,2,0)</f>
        <v>60.6</v>
      </c>
      <c r="E492" s="72"/>
      <c r="F492" s="87">
        <v>31</v>
      </c>
      <c r="G492" s="87">
        <v>29</v>
      </c>
      <c r="H492" s="87">
        <v>31</v>
      </c>
      <c r="I492" s="87"/>
      <c r="J492" s="88"/>
      <c r="K492" s="88"/>
      <c r="L492" s="88"/>
      <c r="M492" s="88"/>
      <c r="N492" s="88"/>
      <c r="O492" s="88"/>
      <c r="P492" s="88">
        <v>15</v>
      </c>
      <c r="Q492" s="88">
        <v>31</v>
      </c>
      <c r="R492">
        <f t="shared" si="195"/>
        <v>137</v>
      </c>
      <c r="S492" s="162">
        <f>VLOOKUP(C492,'Общие показания'!A:I,9,0)</f>
        <v>1.9397236724758058</v>
      </c>
      <c r="T492" s="73">
        <f>VLOOKUP(B492,'Общие показания'!$A$2:$S$795,19,0)</f>
        <v>0.4399999999999995</v>
      </c>
      <c r="U492" s="39">
        <f t="shared" si="207"/>
        <v>0.79604278638877912</v>
      </c>
      <c r="V492" s="39">
        <f t="shared" si="208"/>
        <v>0.61466841693890018</v>
      </c>
      <c r="W492" s="39">
        <f t="shared" si="209"/>
        <v>0.5290124691481265</v>
      </c>
      <c r="X492" s="39"/>
      <c r="Y492" s="39">
        <f t="shared" si="210"/>
        <v>0</v>
      </c>
      <c r="Z492" s="39"/>
      <c r="AA492" s="39"/>
      <c r="AB492" s="39"/>
      <c r="AC492" s="39"/>
      <c r="AD492" s="39"/>
      <c r="AE492" s="39">
        <f t="shared" si="221"/>
        <v>0</v>
      </c>
      <c r="AF492" s="39">
        <f t="shared" si="211"/>
        <v>0.13702723437884873</v>
      </c>
      <c r="AG492" s="39">
        <f t="shared" si="212"/>
        <v>0.30297276562115083</v>
      </c>
      <c r="AH492" s="39">
        <f t="shared" si="196"/>
        <v>0</v>
      </c>
      <c r="AJ492" s="39">
        <f t="shared" si="213"/>
        <v>0.87193266948060777</v>
      </c>
      <c r="AK492" s="39">
        <f t="shared" si="197"/>
        <v>0.34939445762670102</v>
      </c>
      <c r="AL492" s="39">
        <f t="shared" si="198"/>
        <v>0.49811634536465649</v>
      </c>
      <c r="AM492" s="39"/>
      <c r="AS492" s="39"/>
      <c r="AT492" s="39">
        <f t="shared" si="214"/>
        <v>0.20358123697007874</v>
      </c>
      <c r="AU492" s="39">
        <f t="shared" si="215"/>
        <v>0.65315218670365205</v>
      </c>
      <c r="AW492" s="38">
        <f t="shared" si="216"/>
        <v>4477.4465947175477</v>
      </c>
      <c r="AX492" s="38">
        <f t="shared" si="219"/>
        <v>2587.8918179689176</v>
      </c>
      <c r="AY492" s="38">
        <f t="shared" si="220"/>
        <v>2757.1835045255343</v>
      </c>
      <c r="AZ492" s="38">
        <f t="shared" si="199"/>
        <v>0</v>
      </c>
      <c r="BA492" s="38">
        <f t="shared" si="200"/>
        <v>0</v>
      </c>
      <c r="BB492" s="38">
        <f t="shared" si="201"/>
        <v>0</v>
      </c>
      <c r="BC492" s="38">
        <f t="shared" si="202"/>
        <v>0</v>
      </c>
      <c r="BD492" s="38">
        <f t="shared" si="203"/>
        <v>0</v>
      </c>
      <c r="BE492" s="38">
        <f t="shared" si="204"/>
        <v>0</v>
      </c>
      <c r="BF492" s="38">
        <f t="shared" si="205"/>
        <v>0</v>
      </c>
      <c r="BG492" s="38">
        <f t="shared" si="217"/>
        <v>914.31575615020699</v>
      </c>
      <c r="BH492" s="38">
        <f t="shared" si="218"/>
        <v>2566.5835770226081</v>
      </c>
      <c r="BI492" s="61">
        <f t="shared" si="206"/>
        <v>13303.421250384814</v>
      </c>
    </row>
    <row r="493" spans="1:61" x14ac:dyDescent="0.3">
      <c r="A493" s="84" t="s">
        <v>984</v>
      </c>
      <c r="B493" s="84" t="s">
        <v>471</v>
      </c>
      <c r="C493" s="84" t="s">
        <v>471</v>
      </c>
      <c r="D493" s="63">
        <f>VLOOKUP(B493,Площадь!$D$2:$E$795,2,0)</f>
        <v>39.299999999999997</v>
      </c>
      <c r="E493" s="72"/>
      <c r="F493" s="87">
        <v>31</v>
      </c>
      <c r="G493" s="87">
        <v>29</v>
      </c>
      <c r="H493" s="87">
        <v>31</v>
      </c>
      <c r="I493" s="87"/>
      <c r="J493" s="88"/>
      <c r="K493" s="88"/>
      <c r="L493" s="88"/>
      <c r="M493" s="88"/>
      <c r="N493" s="88"/>
      <c r="O493" s="88"/>
      <c r="P493" s="88">
        <v>15</v>
      </c>
      <c r="Q493" s="88">
        <v>31</v>
      </c>
      <c r="R493">
        <f t="shared" si="195"/>
        <v>137</v>
      </c>
      <c r="S493" s="162">
        <f>VLOOKUP(C493,'Общие показания'!A:I,9,0)</f>
        <v>1.2579396093778739</v>
      </c>
      <c r="T493" s="73">
        <f>VLOOKUP(B493,'Общие показания'!$A$2:$S$795,19,0)</f>
        <v>0.82600000000000051</v>
      </c>
      <c r="U493" s="39">
        <f t="shared" si="207"/>
        <v>0.51624556939074273</v>
      </c>
      <c r="V493" s="39">
        <f t="shared" si="208"/>
        <v>0.39862159712374218</v>
      </c>
      <c r="W493" s="39">
        <f t="shared" si="209"/>
        <v>0.34307244286338889</v>
      </c>
      <c r="X493" s="39"/>
      <c r="Y493" s="39">
        <f t="shared" si="210"/>
        <v>0</v>
      </c>
      <c r="Z493" s="39"/>
      <c r="AA493" s="39"/>
      <c r="AB493" s="39"/>
      <c r="AC493" s="39"/>
      <c r="AD493" s="39"/>
      <c r="AE493" s="39">
        <f t="shared" si="221"/>
        <v>0</v>
      </c>
      <c r="AF493" s="39">
        <f t="shared" si="211"/>
        <v>0.25723748999302098</v>
      </c>
      <c r="AG493" s="39">
        <f t="shared" si="212"/>
        <v>0.56876251000697953</v>
      </c>
      <c r="AH493" s="39">
        <f t="shared" si="196"/>
        <v>0</v>
      </c>
      <c r="AJ493" s="39">
        <f t="shared" si="213"/>
        <v>0.56546128565326537</v>
      </c>
      <c r="AK493" s="39">
        <f t="shared" si="197"/>
        <v>0.22658749479751403</v>
      </c>
      <c r="AL493" s="39">
        <f t="shared" si="198"/>
        <v>0.32303584773648514</v>
      </c>
      <c r="AM493" s="39"/>
      <c r="AS493" s="39"/>
      <c r="AT493" s="39">
        <f t="shared" si="214"/>
        <v>0.13202545565881341</v>
      </c>
      <c r="AU493" s="39">
        <f t="shared" si="215"/>
        <v>0.42357889335731885</v>
      </c>
      <c r="AW493" s="38">
        <f t="shared" si="216"/>
        <v>2903.6906134059336</v>
      </c>
      <c r="AX493" s="38">
        <f t="shared" si="219"/>
        <v>1678.2862779897432</v>
      </c>
      <c r="AY493" s="38">
        <f t="shared" si="220"/>
        <v>1788.074450954678</v>
      </c>
      <c r="AZ493" s="38">
        <f t="shared" si="199"/>
        <v>0</v>
      </c>
      <c r="BA493" s="38">
        <f t="shared" si="200"/>
        <v>0</v>
      </c>
      <c r="BB493" s="38">
        <f t="shared" si="201"/>
        <v>0</v>
      </c>
      <c r="BC493" s="38">
        <f t="shared" si="202"/>
        <v>0</v>
      </c>
      <c r="BD493" s="38">
        <f t="shared" si="203"/>
        <v>0</v>
      </c>
      <c r="BE493" s="38">
        <f t="shared" si="204"/>
        <v>0</v>
      </c>
      <c r="BF493" s="38">
        <f t="shared" si="205"/>
        <v>0</v>
      </c>
      <c r="BG493" s="38">
        <f t="shared" si="217"/>
        <v>1044.9218807899583</v>
      </c>
      <c r="BH493" s="38">
        <f t="shared" si="218"/>
        <v>2663.8015695349882</v>
      </c>
      <c r="BI493" s="61">
        <f t="shared" si="206"/>
        <v>10078.7747926753</v>
      </c>
    </row>
    <row r="494" spans="1:61" x14ac:dyDescent="0.3">
      <c r="A494" s="84" t="s">
        <v>2052</v>
      </c>
      <c r="B494" s="84" t="s">
        <v>2053</v>
      </c>
      <c r="C494" s="84" t="s">
        <v>2053</v>
      </c>
      <c r="D494" s="63">
        <f>VLOOKUP(B494,Площадь!$D$2:$E$795,2,0)</f>
        <v>31.7</v>
      </c>
      <c r="E494" s="72"/>
      <c r="F494" s="87">
        <v>31</v>
      </c>
      <c r="G494" s="87">
        <v>29</v>
      </c>
      <c r="H494" s="87">
        <v>31</v>
      </c>
      <c r="I494" s="87"/>
      <c r="J494" s="88"/>
      <c r="K494" s="88"/>
      <c r="L494" s="88"/>
      <c r="M494" s="88"/>
      <c r="N494" s="88"/>
      <c r="O494" s="88"/>
      <c r="P494" s="88">
        <v>15</v>
      </c>
      <c r="Q494" s="88">
        <v>31</v>
      </c>
      <c r="R494">
        <f t="shared" si="195"/>
        <v>137</v>
      </c>
      <c r="S494" s="162">
        <f>VLOOKUP(C494,'Общие показания'!A:I,9,0)</f>
        <v>0.34400000000000031</v>
      </c>
      <c r="T494" s="73">
        <f>VLOOKUP(B494,'Общие показания'!$A$2:$S$795,19,0)</f>
        <v>0.50200000000000067</v>
      </c>
      <c r="U494" s="39">
        <f t="shared" si="207"/>
        <v>0.1411740870122086</v>
      </c>
      <c r="V494" s="39">
        <f t="shared" si="208"/>
        <v>0.10900827701767363</v>
      </c>
      <c r="W494" s="39">
        <f t="shared" si="209"/>
        <v>9.3817635970118066E-2</v>
      </c>
      <c r="X494" s="39"/>
      <c r="Y494" s="39">
        <f t="shared" si="210"/>
        <v>0</v>
      </c>
      <c r="Z494" s="39"/>
      <c r="AA494" s="39"/>
      <c r="AB494" s="39"/>
      <c r="AC494" s="39"/>
      <c r="AD494" s="39"/>
      <c r="AE494" s="39">
        <f t="shared" si="221"/>
        <v>0</v>
      </c>
      <c r="AF494" s="39">
        <f t="shared" si="211"/>
        <v>0.1563356174049596</v>
      </c>
      <c r="AG494" s="39">
        <f t="shared" si="212"/>
        <v>0.34566438259504112</v>
      </c>
      <c r="AH494" s="39">
        <f t="shared" si="196"/>
        <v>0</v>
      </c>
      <c r="AJ494" s="39">
        <f t="shared" si="213"/>
        <v>0.45610999377120898</v>
      </c>
      <c r="AK494" s="39">
        <f t="shared" si="197"/>
        <v>0.18276904796644261</v>
      </c>
      <c r="AL494" s="39">
        <f t="shared" si="198"/>
        <v>0.26056581102408599</v>
      </c>
      <c r="AM494" s="39"/>
      <c r="AS494" s="39"/>
      <c r="AT494" s="39">
        <f t="shared" si="214"/>
        <v>0.10649381537873755</v>
      </c>
      <c r="AU494" s="39">
        <f t="shared" si="215"/>
        <v>0.34166541779712489</v>
      </c>
      <c r="AW494" s="38">
        <f t="shared" si="216"/>
        <v>1603.3254950917749</v>
      </c>
      <c r="AX494" s="38">
        <f t="shared" si="219"/>
        <v>783.23538009436231</v>
      </c>
      <c r="AY494" s="38">
        <f t="shared" si="220"/>
        <v>951.29274977336161</v>
      </c>
      <c r="AZ494" s="38">
        <f t="shared" si="199"/>
        <v>0</v>
      </c>
      <c r="BA494" s="38">
        <f t="shared" si="200"/>
        <v>0</v>
      </c>
      <c r="BB494" s="38">
        <f t="shared" si="201"/>
        <v>0</v>
      </c>
      <c r="BC494" s="38">
        <f t="shared" si="202"/>
        <v>0</v>
      </c>
      <c r="BD494" s="38">
        <f t="shared" si="203"/>
        <v>0</v>
      </c>
      <c r="BE494" s="38">
        <f t="shared" si="204"/>
        <v>0</v>
      </c>
      <c r="BF494" s="38">
        <f t="shared" si="205"/>
        <v>0</v>
      </c>
      <c r="BG494" s="38">
        <f t="shared" si="217"/>
        <v>705.5288161872453</v>
      </c>
      <c r="BH494" s="38">
        <f t="shared" si="218"/>
        <v>1845.0406229807147</v>
      </c>
      <c r="BI494" s="61">
        <f t="shared" si="206"/>
        <v>5888.4230641274589</v>
      </c>
    </row>
    <row r="495" spans="1:61" x14ac:dyDescent="0.3">
      <c r="A495" s="84" t="s">
        <v>2499</v>
      </c>
      <c r="B495" s="84" t="s">
        <v>2500</v>
      </c>
      <c r="C495" s="84" t="s">
        <v>2500</v>
      </c>
      <c r="D495" s="63">
        <f>VLOOKUP(B495,Площадь!$D$2:$E$795,2,0)</f>
        <v>31.7</v>
      </c>
      <c r="E495" s="72"/>
      <c r="F495" s="87">
        <v>31</v>
      </c>
      <c r="G495" s="87">
        <v>29</v>
      </c>
      <c r="H495" s="87">
        <v>31</v>
      </c>
      <c r="I495" s="87"/>
      <c r="J495" s="88"/>
      <c r="K495" s="88"/>
      <c r="L495" s="88"/>
      <c r="M495" s="88"/>
      <c r="N495" s="88"/>
      <c r="O495" s="88"/>
      <c r="P495" s="88">
        <v>15</v>
      </c>
      <c r="Q495" s="88">
        <v>31</v>
      </c>
      <c r="R495">
        <f t="shared" si="195"/>
        <v>137</v>
      </c>
      <c r="S495" s="162">
        <f>VLOOKUP(C495,'Общие показания'!A:I,9,0)</f>
        <v>1.7300000000000004</v>
      </c>
      <c r="T495" s="73">
        <f>VLOOKUP(B495,'Общие показания'!$A$2:$S$795,19,0)</f>
        <v>0.34299999999999997</v>
      </c>
      <c r="U495" s="39">
        <f t="shared" si="207"/>
        <v>0.70997433293930445</v>
      </c>
      <c r="V495" s="39">
        <f t="shared" si="208"/>
        <v>0.54821023035050942</v>
      </c>
      <c r="W495" s="39">
        <f t="shared" si="209"/>
        <v>0.4718154367101865</v>
      </c>
      <c r="X495" s="39"/>
      <c r="Y495" s="39">
        <f t="shared" si="210"/>
        <v>0</v>
      </c>
      <c r="Z495" s="39"/>
      <c r="AA495" s="39"/>
      <c r="AB495" s="39"/>
      <c r="AC495" s="39"/>
      <c r="AD495" s="39"/>
      <c r="AE495" s="39">
        <f t="shared" si="221"/>
        <v>0</v>
      </c>
      <c r="AF495" s="39">
        <f t="shared" si="211"/>
        <v>0.10681895770896627</v>
      </c>
      <c r="AG495" s="39">
        <f t="shared" si="212"/>
        <v>0.23618104229103373</v>
      </c>
      <c r="AH495" s="39">
        <f t="shared" si="196"/>
        <v>0</v>
      </c>
      <c r="AJ495" s="39">
        <f t="shared" si="213"/>
        <v>0.45610999377120898</v>
      </c>
      <c r="AK495" s="39">
        <f t="shared" si="197"/>
        <v>0.18276904796644261</v>
      </c>
      <c r="AL495" s="39">
        <f t="shared" si="198"/>
        <v>0.26056581102408599</v>
      </c>
      <c r="AM495" s="39"/>
      <c r="AS495" s="39"/>
      <c r="AT495" s="39">
        <f t="shared" si="214"/>
        <v>0.10649381537873755</v>
      </c>
      <c r="AU495" s="39">
        <f t="shared" si="215"/>
        <v>0.34166541779712489</v>
      </c>
      <c r="AW495" s="38">
        <f t="shared" si="216"/>
        <v>3130.1901232486339</v>
      </c>
      <c r="AX495" s="38">
        <f t="shared" si="219"/>
        <v>1962.2115355428932</v>
      </c>
      <c r="AY495" s="38">
        <f t="shared" si="220"/>
        <v>1965.9749261679717</v>
      </c>
      <c r="AZ495" s="38">
        <f t="shared" si="199"/>
        <v>0</v>
      </c>
      <c r="BA495" s="38">
        <f t="shared" si="200"/>
        <v>0</v>
      </c>
      <c r="BB495" s="38">
        <f t="shared" si="201"/>
        <v>0</v>
      </c>
      <c r="BC495" s="38">
        <f t="shared" si="202"/>
        <v>0</v>
      </c>
      <c r="BD495" s="38">
        <f t="shared" si="203"/>
        <v>0</v>
      </c>
      <c r="BE495" s="38">
        <f t="shared" si="204"/>
        <v>0</v>
      </c>
      <c r="BF495" s="38">
        <f t="shared" si="205"/>
        <v>0</v>
      </c>
      <c r="BG495" s="38">
        <f t="shared" si="217"/>
        <v>572.6082755657086</v>
      </c>
      <c r="BH495" s="38">
        <f t="shared" si="218"/>
        <v>1551.1479236022496</v>
      </c>
      <c r="BI495" s="61">
        <f t="shared" si="206"/>
        <v>9182.1327841274579</v>
      </c>
    </row>
    <row r="496" spans="1:61" x14ac:dyDescent="0.3">
      <c r="A496" s="84" t="s">
        <v>1077</v>
      </c>
      <c r="B496" s="84" t="s">
        <v>1078</v>
      </c>
      <c r="C496" s="84" t="s">
        <v>1078</v>
      </c>
      <c r="D496" s="63">
        <f>VLOOKUP(B496,Площадь!$D$2:$E$795,2,0)</f>
        <v>61.7</v>
      </c>
      <c r="E496" s="72"/>
      <c r="F496" s="87">
        <v>31</v>
      </c>
      <c r="G496" s="87">
        <v>29</v>
      </c>
      <c r="H496" s="87">
        <v>31</v>
      </c>
      <c r="I496" s="87"/>
      <c r="J496" s="88"/>
      <c r="K496" s="88"/>
      <c r="L496" s="88"/>
      <c r="M496" s="88"/>
      <c r="N496" s="88"/>
      <c r="O496" s="88"/>
      <c r="P496" s="88">
        <v>15</v>
      </c>
      <c r="Q496" s="88">
        <v>31</v>
      </c>
      <c r="R496">
        <f t="shared" si="195"/>
        <v>137</v>
      </c>
      <c r="S496" s="162">
        <f>VLOOKUP(C496,'Общие показания'!A:I,9,0)</f>
        <v>1.9749331780818022</v>
      </c>
      <c r="T496" s="73">
        <f>VLOOKUP(B496,'Общие показания'!$A$2:$S$795,19,0)</f>
        <v>0.47900000000000009</v>
      </c>
      <c r="U496" s="39">
        <f t="shared" si="207"/>
        <v>0.81049240792388888</v>
      </c>
      <c r="V496" s="39">
        <f t="shared" si="208"/>
        <v>0.6258257644410915</v>
      </c>
      <c r="W496" s="39">
        <f t="shared" si="209"/>
        <v>0.53861500571682186</v>
      </c>
      <c r="X496" s="39"/>
      <c r="Y496" s="39">
        <f t="shared" si="210"/>
        <v>0</v>
      </c>
      <c r="Z496" s="39"/>
      <c r="AA496" s="39"/>
      <c r="AB496" s="39"/>
      <c r="AC496" s="39"/>
      <c r="AD496" s="39"/>
      <c r="AE496" s="39">
        <f t="shared" si="221"/>
        <v>0</v>
      </c>
      <c r="AF496" s="39">
        <f t="shared" si="211"/>
        <v>0.14917283015333777</v>
      </c>
      <c r="AG496" s="39">
        <f t="shared" si="212"/>
        <v>0.32982716984666233</v>
      </c>
      <c r="AH496" s="39">
        <f t="shared" si="196"/>
        <v>0</v>
      </c>
      <c r="AJ496" s="39">
        <f t="shared" si="213"/>
        <v>0.88775983014774751</v>
      </c>
      <c r="AK496" s="39">
        <f t="shared" si="197"/>
        <v>0.35573660124698769</v>
      </c>
      <c r="AL496" s="39">
        <f t="shared" si="198"/>
        <v>0.50715806120460905</v>
      </c>
      <c r="AM496" s="39"/>
      <c r="AS496" s="39"/>
      <c r="AT496" s="39">
        <f t="shared" si="214"/>
        <v>0.20727660595798444</v>
      </c>
      <c r="AU496" s="39">
        <f t="shared" si="215"/>
        <v>0.66500808448210125</v>
      </c>
      <c r="AW496" s="38">
        <f t="shared" si="216"/>
        <v>4558.7203777899776</v>
      </c>
      <c r="AX496" s="38">
        <f t="shared" si="219"/>
        <v>2634.8667519584524</v>
      </c>
      <c r="AY496" s="38">
        <f t="shared" si="220"/>
        <v>2807.2313899212122</v>
      </c>
      <c r="AZ496" s="38">
        <f t="shared" si="199"/>
        <v>0</v>
      </c>
      <c r="BA496" s="38">
        <f t="shared" si="200"/>
        <v>0</v>
      </c>
      <c r="BB496" s="38">
        <f t="shared" si="201"/>
        <v>0</v>
      </c>
      <c r="BC496" s="38">
        <f t="shared" si="202"/>
        <v>0</v>
      </c>
      <c r="BD496" s="38">
        <f t="shared" si="203"/>
        <v>0</v>
      </c>
      <c r="BE496" s="38">
        <f t="shared" si="204"/>
        <v>0</v>
      </c>
      <c r="BF496" s="38">
        <f t="shared" si="205"/>
        <v>0</v>
      </c>
      <c r="BG496" s="38">
        <f t="shared" si="217"/>
        <v>956.83860831978882</v>
      </c>
      <c r="BH496" s="38">
        <f t="shared" si="218"/>
        <v>2670.4959633099597</v>
      </c>
      <c r="BI496" s="61">
        <f t="shared" si="206"/>
        <v>13628.153091299391</v>
      </c>
    </row>
    <row r="497" spans="1:61" x14ac:dyDescent="0.3">
      <c r="A497" s="84" t="s">
        <v>3943</v>
      </c>
      <c r="B497" s="84" t="s">
        <v>1443</v>
      </c>
      <c r="C497" s="84" t="s">
        <v>1443</v>
      </c>
      <c r="D497" s="63">
        <f>VLOOKUP(B497,Площадь!$D$2:$E$795,2,0)</f>
        <v>61.7</v>
      </c>
      <c r="E497" s="72"/>
      <c r="F497" s="87">
        <v>31</v>
      </c>
      <c r="G497" s="87">
        <v>29</v>
      </c>
      <c r="H497" s="87">
        <v>31</v>
      </c>
      <c r="I497" s="87"/>
      <c r="J497" s="88"/>
      <c r="K497" s="88"/>
      <c r="L497" s="88"/>
      <c r="M497" s="88"/>
      <c r="N497" s="88"/>
      <c r="O497" s="88"/>
      <c r="P497" s="88">
        <v>15</v>
      </c>
      <c r="Q497" s="88">
        <v>31</v>
      </c>
      <c r="R497">
        <f t="shared" si="195"/>
        <v>137</v>
      </c>
      <c r="S497" s="162">
        <f>VLOOKUP(C497,'Общие показания'!A:I,9,0)</f>
        <v>1.8339999999999996</v>
      </c>
      <c r="T497" s="73">
        <f>VLOOKUP(B497,'Общие показания'!$A$2:$S$795,19,0)</f>
        <v>0.56099999999999994</v>
      </c>
      <c r="U497" s="39">
        <f t="shared" si="207"/>
        <v>0.75265487087322769</v>
      </c>
      <c r="V497" s="39">
        <f t="shared" si="208"/>
        <v>0.58116622107678262</v>
      </c>
      <c r="W497" s="39">
        <f t="shared" si="209"/>
        <v>0.50017890804998943</v>
      </c>
      <c r="X497" s="39"/>
      <c r="Y497" s="39">
        <f t="shared" si="210"/>
        <v>0</v>
      </c>
      <c r="Z497" s="39"/>
      <c r="AA497" s="39"/>
      <c r="AB497" s="39"/>
      <c r="AC497" s="39"/>
      <c r="AD497" s="39"/>
      <c r="AE497" s="39">
        <f t="shared" si="221"/>
        <v>0</v>
      </c>
      <c r="AF497" s="39">
        <f t="shared" si="211"/>
        <v>0.17470972383303229</v>
      </c>
      <c r="AG497" s="39">
        <f t="shared" si="212"/>
        <v>0.38629027616696771</v>
      </c>
      <c r="AH497" s="39">
        <f t="shared" si="196"/>
        <v>0</v>
      </c>
      <c r="AJ497" s="39">
        <f t="shared" si="213"/>
        <v>0.88775983014774751</v>
      </c>
      <c r="AK497" s="39">
        <f t="shared" si="197"/>
        <v>0.35573660124698769</v>
      </c>
      <c r="AL497" s="39">
        <f t="shared" si="198"/>
        <v>0.50715806120460905</v>
      </c>
      <c r="AM497" s="39"/>
      <c r="AS497" s="39"/>
      <c r="AT497" s="39">
        <f t="shared" si="214"/>
        <v>0.20727660595798444</v>
      </c>
      <c r="AU497" s="39">
        <f t="shared" si="215"/>
        <v>0.66500808448210125</v>
      </c>
      <c r="AW497" s="38">
        <f t="shared" si="216"/>
        <v>4403.4636068326654</v>
      </c>
      <c r="AX497" s="38">
        <f t="shared" si="219"/>
        <v>2514.984460133036</v>
      </c>
      <c r="AY497" s="38">
        <f t="shared" si="220"/>
        <v>2704.055066788274</v>
      </c>
      <c r="AZ497" s="38">
        <f t="shared" si="199"/>
        <v>0</v>
      </c>
      <c r="BA497" s="38">
        <f t="shared" si="200"/>
        <v>0</v>
      </c>
      <c r="BB497" s="38">
        <f t="shared" si="201"/>
        <v>0</v>
      </c>
      <c r="BC497" s="38">
        <f t="shared" si="202"/>
        <v>0</v>
      </c>
      <c r="BD497" s="38">
        <f t="shared" si="203"/>
        <v>0</v>
      </c>
      <c r="BE497" s="38">
        <f t="shared" si="204"/>
        <v>0</v>
      </c>
      <c r="BF497" s="38">
        <f t="shared" si="205"/>
        <v>0</v>
      </c>
      <c r="BG497" s="38">
        <f t="shared" si="217"/>
        <v>1025.3888242378139</v>
      </c>
      <c r="BH497" s="38">
        <f t="shared" si="218"/>
        <v>2822.0632673919349</v>
      </c>
      <c r="BI497" s="61">
        <f t="shared" si="206"/>
        <v>13469.955225383725</v>
      </c>
    </row>
    <row r="498" spans="1:61" x14ac:dyDescent="0.3">
      <c r="A498" s="84" t="s">
        <v>1951</v>
      </c>
      <c r="B498" s="84" t="s">
        <v>1952</v>
      </c>
      <c r="C498" s="84" t="s">
        <v>1952</v>
      </c>
      <c r="D498" s="63">
        <f>VLOOKUP(B498,Площадь!$D$2:$E$795,2,0)</f>
        <v>32.5</v>
      </c>
      <c r="E498" s="72"/>
      <c r="F498" s="87">
        <v>31</v>
      </c>
      <c r="G498" s="87">
        <v>29</v>
      </c>
      <c r="H498" s="87">
        <v>31</v>
      </c>
      <c r="I498" s="87"/>
      <c r="J498" s="88"/>
      <c r="K498" s="88"/>
      <c r="L498" s="88"/>
      <c r="M498" s="88"/>
      <c r="N498" s="88"/>
      <c r="O498" s="88"/>
      <c r="P498" s="88">
        <v>15</v>
      </c>
      <c r="Q498" s="88">
        <v>31</v>
      </c>
      <c r="R498">
        <f t="shared" si="195"/>
        <v>137</v>
      </c>
      <c r="S498" s="162">
        <f>VLOOKUP(C498,'Общие показания'!A:I,9,0)</f>
        <v>1.0402808474498959</v>
      </c>
      <c r="T498" s="73">
        <f>VLOOKUP(B498,'Общие показания'!$A$2:$S$795,19,0)</f>
        <v>0.71700000000000053</v>
      </c>
      <c r="U498" s="39">
        <f t="shared" si="207"/>
        <v>0.42692063626460924</v>
      </c>
      <c r="V498" s="39">
        <f t="shared" si="208"/>
        <v>0.32964890347383263</v>
      </c>
      <c r="W498" s="39">
        <f t="shared" si="209"/>
        <v>0.28371130771145397</v>
      </c>
      <c r="X498" s="39"/>
      <c r="Y498" s="39">
        <f t="shared" si="210"/>
        <v>0</v>
      </c>
      <c r="Z498" s="39"/>
      <c r="AA498" s="39"/>
      <c r="AB498" s="39"/>
      <c r="AC498" s="39"/>
      <c r="AD498" s="39"/>
      <c r="AE498" s="39">
        <f t="shared" si="221"/>
        <v>0</v>
      </c>
      <c r="AF498" s="39">
        <f t="shared" si="211"/>
        <v>0.22329210693098797</v>
      </c>
      <c r="AG498" s="39">
        <f t="shared" si="212"/>
        <v>0.49370789306901264</v>
      </c>
      <c r="AH498" s="39">
        <f t="shared" si="196"/>
        <v>0</v>
      </c>
      <c r="AJ498" s="39">
        <f t="shared" si="213"/>
        <v>0.46762065607458336</v>
      </c>
      <c r="AK498" s="39">
        <f t="shared" si="197"/>
        <v>0.18738151605392381</v>
      </c>
      <c r="AL498" s="39">
        <f t="shared" si="198"/>
        <v>0.26714160436223328</v>
      </c>
      <c r="AM498" s="39"/>
      <c r="AS498" s="39"/>
      <c r="AT498" s="39">
        <f t="shared" si="214"/>
        <v>0.1091813564608508</v>
      </c>
      <c r="AU498" s="39">
        <f t="shared" si="215"/>
        <v>0.35028788890872425</v>
      </c>
      <c r="AW498" s="38">
        <f t="shared" si="216"/>
        <v>2401.2708635036352</v>
      </c>
      <c r="AX498" s="38">
        <f t="shared" si="219"/>
        <v>1387.8957769635283</v>
      </c>
      <c r="AY498" s="38">
        <f t="shared" si="220"/>
        <v>1478.6875230541232</v>
      </c>
      <c r="AZ498" s="38">
        <f t="shared" si="199"/>
        <v>0</v>
      </c>
      <c r="BA498" s="38">
        <f t="shared" si="200"/>
        <v>0</v>
      </c>
      <c r="BB498" s="38">
        <f t="shared" si="201"/>
        <v>0</v>
      </c>
      <c r="BC498" s="38">
        <f t="shared" si="202"/>
        <v>0</v>
      </c>
      <c r="BD498" s="38">
        <f t="shared" si="203"/>
        <v>0</v>
      </c>
      <c r="BE498" s="38">
        <f t="shared" si="204"/>
        <v>0</v>
      </c>
      <c r="BF498" s="38">
        <f t="shared" si="205"/>
        <v>0</v>
      </c>
      <c r="BG498" s="38">
        <f t="shared" si="217"/>
        <v>892.47846619051631</v>
      </c>
      <c r="BH498" s="38">
        <f t="shared" si="218"/>
        <v>2265.5885173097577</v>
      </c>
      <c r="BI498" s="61">
        <f t="shared" si="206"/>
        <v>8425.9211470215596</v>
      </c>
    </row>
    <row r="499" spans="1:61" x14ac:dyDescent="0.3">
      <c r="A499" s="84" t="s">
        <v>1773</v>
      </c>
      <c r="B499" s="84" t="s">
        <v>1774</v>
      </c>
      <c r="C499" s="84" t="s">
        <v>1774</v>
      </c>
      <c r="D499" s="63">
        <f>VLOOKUP(B499,Площадь!$D$2:$E$795,2,0)</f>
        <v>81.8</v>
      </c>
      <c r="E499" s="72"/>
      <c r="F499" s="87">
        <v>31</v>
      </c>
      <c r="G499" s="87">
        <v>29</v>
      </c>
      <c r="H499" s="87">
        <v>31</v>
      </c>
      <c r="I499" s="87"/>
      <c r="J499" s="88"/>
      <c r="K499" s="88"/>
      <c r="L499" s="88"/>
      <c r="M499" s="88"/>
      <c r="N499" s="88"/>
      <c r="O499" s="88"/>
      <c r="P499" s="88">
        <v>15</v>
      </c>
      <c r="Q499" s="88">
        <v>31</v>
      </c>
      <c r="R499">
        <f t="shared" si="195"/>
        <v>137</v>
      </c>
      <c r="S499" s="162">
        <f>VLOOKUP(C499,'Общие показания'!A:I,9,0)</f>
        <v>4.0120000000000005</v>
      </c>
      <c r="T499" s="73">
        <f>VLOOKUP(B499,'Общие показания'!$A$2:$S$795,19,0)</f>
        <v>0.47700000000000031</v>
      </c>
      <c r="U499" s="39">
        <f t="shared" si="207"/>
        <v>1.6464838287586643</v>
      </c>
      <c r="V499" s="39">
        <f t="shared" si="208"/>
        <v>1.2713407191712391</v>
      </c>
      <c r="W499" s="39">
        <f t="shared" si="209"/>
        <v>1.094175452070097</v>
      </c>
      <c r="X499" s="39"/>
      <c r="Y499" s="39">
        <f t="shared" si="210"/>
        <v>0</v>
      </c>
      <c r="Z499" s="39"/>
      <c r="AA499" s="39"/>
      <c r="AB499" s="39"/>
      <c r="AC499" s="39"/>
      <c r="AD499" s="39"/>
      <c r="AE499" s="39">
        <f t="shared" si="221"/>
        <v>0</v>
      </c>
      <c r="AF499" s="39">
        <f t="shared" si="211"/>
        <v>0.14854997908797943</v>
      </c>
      <c r="AG499" s="39">
        <f t="shared" si="212"/>
        <v>0.32845002091202091</v>
      </c>
      <c r="AH499" s="39">
        <f t="shared" si="196"/>
        <v>0</v>
      </c>
      <c r="AJ499" s="39">
        <f t="shared" si="213"/>
        <v>1.1769652205200283</v>
      </c>
      <c r="AK499" s="39">
        <f t="shared" si="197"/>
        <v>0.47162486194495279</v>
      </c>
      <c r="AL499" s="39">
        <f t="shared" si="198"/>
        <v>0.67237486882555941</v>
      </c>
      <c r="AM499" s="39"/>
      <c r="AS499" s="39"/>
      <c r="AT499" s="39">
        <f t="shared" si="214"/>
        <v>0.27480107564607986</v>
      </c>
      <c r="AU499" s="39">
        <f t="shared" si="215"/>
        <v>0.88164767116103526</v>
      </c>
      <c r="AW499" s="38">
        <f t="shared" si="216"/>
        <v>7579.1536899217508</v>
      </c>
      <c r="AX499" s="38">
        <f t="shared" si="219"/>
        <v>4678.7470873250613</v>
      </c>
      <c r="AY499" s="38">
        <f t="shared" si="220"/>
        <v>4742.0570193994645</v>
      </c>
      <c r="AZ499" s="38">
        <f t="shared" si="199"/>
        <v>0</v>
      </c>
      <c r="BA499" s="38">
        <f t="shared" si="200"/>
        <v>0</v>
      </c>
      <c r="BB499" s="38">
        <f t="shared" si="201"/>
        <v>0</v>
      </c>
      <c r="BC499" s="38">
        <f t="shared" si="202"/>
        <v>0</v>
      </c>
      <c r="BD499" s="38">
        <f t="shared" si="203"/>
        <v>0</v>
      </c>
      <c r="BE499" s="38">
        <f t="shared" si="204"/>
        <v>0</v>
      </c>
      <c r="BF499" s="38">
        <f t="shared" si="205"/>
        <v>0</v>
      </c>
      <c r="BG499" s="38">
        <f t="shared" si="217"/>
        <v>1136.4266372859195</v>
      </c>
      <c r="BH499" s="38">
        <f t="shared" si="218"/>
        <v>3248.3378406932293</v>
      </c>
      <c r="BI499" s="61">
        <f t="shared" si="206"/>
        <v>21384.722274625423</v>
      </c>
    </row>
    <row r="500" spans="1:61" x14ac:dyDescent="0.3">
      <c r="A500" s="84" t="s">
        <v>1688</v>
      </c>
      <c r="B500" s="84" t="s">
        <v>1689</v>
      </c>
      <c r="C500" s="84" t="s">
        <v>1689</v>
      </c>
      <c r="D500" s="63">
        <f>VLOOKUP(B500,Площадь!$D$2:$E$795,2,0)</f>
        <v>34.4</v>
      </c>
      <c r="E500" s="72"/>
      <c r="F500" s="87">
        <v>31</v>
      </c>
      <c r="G500" s="87">
        <v>29</v>
      </c>
      <c r="H500" s="87">
        <v>31</v>
      </c>
      <c r="I500" s="87"/>
      <c r="J500" s="88"/>
      <c r="K500" s="88"/>
      <c r="L500" s="88"/>
      <c r="M500" s="88"/>
      <c r="N500" s="88"/>
      <c r="O500" s="88"/>
      <c r="P500" s="88">
        <v>15</v>
      </c>
      <c r="Q500" s="88">
        <v>31</v>
      </c>
      <c r="R500">
        <f t="shared" si="195"/>
        <v>137</v>
      </c>
      <c r="S500" s="162">
        <f>VLOOKUP(C500,'Общие показания'!A:I,9,0)</f>
        <v>1.1010972662238896</v>
      </c>
      <c r="T500" s="73">
        <f>VLOOKUP(B500,'Общие показания'!$A$2:$S$795,19,0)</f>
        <v>0.5470000000000006</v>
      </c>
      <c r="U500" s="39">
        <f t="shared" si="207"/>
        <v>0.4518790734616171</v>
      </c>
      <c r="V500" s="39">
        <f t="shared" si="208"/>
        <v>0.34892068552307204</v>
      </c>
      <c r="W500" s="39">
        <f t="shared" si="209"/>
        <v>0.30029750723920046</v>
      </c>
      <c r="X500" s="39"/>
      <c r="Y500" s="39">
        <f t="shared" si="210"/>
        <v>0</v>
      </c>
      <c r="Z500" s="39"/>
      <c r="AA500" s="39"/>
      <c r="AB500" s="39"/>
      <c r="AC500" s="39"/>
      <c r="AD500" s="39"/>
      <c r="AE500" s="39">
        <f t="shared" si="221"/>
        <v>0</v>
      </c>
      <c r="AF500" s="39">
        <f t="shared" si="211"/>
        <v>0.17034976637552368</v>
      </c>
      <c r="AG500" s="39">
        <f t="shared" si="212"/>
        <v>0.37665023362447697</v>
      </c>
      <c r="AH500" s="39">
        <f t="shared" si="196"/>
        <v>0</v>
      </c>
      <c r="AJ500" s="39">
        <f t="shared" si="213"/>
        <v>0.49495847904509749</v>
      </c>
      <c r="AK500" s="39">
        <f t="shared" si="197"/>
        <v>0.19833612776169166</v>
      </c>
      <c r="AL500" s="39">
        <f t="shared" si="198"/>
        <v>0.28275911354033306</v>
      </c>
      <c r="AM500" s="39"/>
      <c r="AS500" s="39"/>
      <c r="AT500" s="39">
        <f t="shared" si="214"/>
        <v>0.11556426653086976</v>
      </c>
      <c r="AU500" s="39">
        <f t="shared" si="215"/>
        <v>0.37076625779877276</v>
      </c>
      <c r="AW500" s="38">
        <f t="shared" si="216"/>
        <v>2541.6528524469245</v>
      </c>
      <c r="AX500" s="38">
        <f t="shared" si="219"/>
        <v>1469.0342993090885</v>
      </c>
      <c r="AY500" s="38">
        <f t="shared" si="220"/>
        <v>1565.1338705557489</v>
      </c>
      <c r="AZ500" s="38">
        <f t="shared" si="199"/>
        <v>0</v>
      </c>
      <c r="BA500" s="38">
        <f t="shared" si="200"/>
        <v>0</v>
      </c>
      <c r="BB500" s="38">
        <f t="shared" si="201"/>
        <v>0</v>
      </c>
      <c r="BC500" s="38">
        <f t="shared" si="202"/>
        <v>0</v>
      </c>
      <c r="BD500" s="38">
        <f t="shared" si="203"/>
        <v>0</v>
      </c>
      <c r="BE500" s="38">
        <f t="shared" si="204"/>
        <v>0</v>
      </c>
      <c r="BF500" s="38">
        <f t="shared" si="205"/>
        <v>0</v>
      </c>
      <c r="BG500" s="38">
        <f t="shared" si="217"/>
        <v>767.4961933726064</v>
      </c>
      <c r="BH500" s="38">
        <f t="shared" si="218"/>
        <v>2006.3349329169148</v>
      </c>
      <c r="BI500" s="61">
        <f t="shared" si="206"/>
        <v>8349.6521486012825</v>
      </c>
    </row>
    <row r="501" spans="1:61" x14ac:dyDescent="0.3">
      <c r="A501" s="197" t="s">
        <v>1584</v>
      </c>
      <c r="B501" s="84" t="s">
        <v>1585</v>
      </c>
      <c r="C501" s="84" t="s">
        <v>1585</v>
      </c>
      <c r="D501" s="63">
        <f>VLOOKUP(B501,Площадь!$D$2:$E$795,2,0)</f>
        <v>30.7</v>
      </c>
      <c r="E501" s="72"/>
      <c r="F501" s="87"/>
      <c r="G501" s="87"/>
      <c r="H501" s="87"/>
      <c r="I501" s="87"/>
      <c r="J501" s="88"/>
      <c r="K501" s="88"/>
      <c r="L501" s="88"/>
      <c r="M501" s="88"/>
      <c r="N501" s="88"/>
      <c r="O501" s="88"/>
      <c r="P501" s="88"/>
      <c r="Q501" s="88"/>
      <c r="R501">
        <f t="shared" si="195"/>
        <v>0</v>
      </c>
      <c r="S501" s="162">
        <f>VLOOKUP(C501,'Общие показания'!A:I,9,0)</f>
        <v>0.98266529282190163</v>
      </c>
      <c r="T501" s="73">
        <f>VLOOKUP(B501,'Общие показания'!$A$2:$S$795,19,0)</f>
        <v>0.43208269775855418</v>
      </c>
      <c r="U501" s="39">
        <f t="shared" si="207"/>
        <v>0</v>
      </c>
      <c r="V501" s="39">
        <f t="shared" si="208"/>
        <v>0</v>
      </c>
      <c r="W501" s="39">
        <f t="shared" si="209"/>
        <v>0</v>
      </c>
      <c r="X501" s="39"/>
      <c r="Y501" s="39">
        <f t="shared" si="210"/>
        <v>-0.98266529282190163</v>
      </c>
      <c r="Z501" s="39"/>
      <c r="AA501" s="39"/>
      <c r="AB501" s="39"/>
      <c r="AC501" s="39"/>
      <c r="AD501" s="39"/>
      <c r="AE501" s="39">
        <f t="shared" si="221"/>
        <v>0</v>
      </c>
      <c r="AF501" s="39">
        <f t="shared" si="211"/>
        <v>0</v>
      </c>
      <c r="AG501" s="39">
        <f t="shared" si="212"/>
        <v>0</v>
      </c>
      <c r="AH501" s="39">
        <f t="shared" si="196"/>
        <v>0.43208269775855418</v>
      </c>
      <c r="AJ501" s="39">
        <f t="shared" si="213"/>
        <v>0</v>
      </c>
      <c r="AK501" s="39">
        <f t="shared" si="197"/>
        <v>0</v>
      </c>
      <c r="AL501" s="39">
        <f t="shared" si="198"/>
        <v>0</v>
      </c>
      <c r="AM501" s="39"/>
      <c r="AS501" s="39"/>
      <c r="AT501" s="39">
        <f t="shared" si="214"/>
        <v>0</v>
      </c>
      <c r="AU501" s="39">
        <f t="shared" si="215"/>
        <v>0</v>
      </c>
      <c r="AW501" s="38">
        <f t="shared" si="216"/>
        <v>0</v>
      </c>
      <c r="AX501" s="38">
        <f t="shared" si="219"/>
        <v>0</v>
      </c>
      <c r="AY501" s="38">
        <f t="shared" si="220"/>
        <v>0</v>
      </c>
      <c r="AZ501" s="38">
        <f t="shared" si="199"/>
        <v>0</v>
      </c>
      <c r="BA501" s="38">
        <f t="shared" si="200"/>
        <v>0</v>
      </c>
      <c r="BB501" s="38">
        <f t="shared" si="201"/>
        <v>0</v>
      </c>
      <c r="BC501" s="38">
        <f t="shared" si="202"/>
        <v>0</v>
      </c>
      <c r="BD501" s="38">
        <f t="shared" si="203"/>
        <v>0</v>
      </c>
      <c r="BE501" s="38">
        <f t="shared" si="204"/>
        <v>0</v>
      </c>
      <c r="BF501" s="38">
        <f t="shared" si="205"/>
        <v>0</v>
      </c>
      <c r="BG501" s="38">
        <f t="shared" si="217"/>
        <v>0</v>
      </c>
      <c r="BH501" s="38">
        <f t="shared" si="218"/>
        <v>0</v>
      </c>
      <c r="BI501" s="61">
        <f t="shared" si="206"/>
        <v>0</v>
      </c>
    </row>
    <row r="502" spans="1:61" x14ac:dyDescent="0.3">
      <c r="A502" s="197" t="s">
        <v>3944</v>
      </c>
      <c r="B502" s="84" t="s">
        <v>1585</v>
      </c>
      <c r="C502" s="84" t="s">
        <v>1585</v>
      </c>
      <c r="D502" s="63">
        <f>VLOOKUP(B502,Площадь!$D$2:$E$795,2,0)</f>
        <v>30.7</v>
      </c>
      <c r="E502" s="72"/>
      <c r="F502" s="87">
        <v>31</v>
      </c>
      <c r="G502" s="87">
        <v>29</v>
      </c>
      <c r="H502" s="87">
        <v>31</v>
      </c>
      <c r="I502" s="87"/>
      <c r="J502" s="88"/>
      <c r="K502" s="88"/>
      <c r="L502" s="88"/>
      <c r="M502" s="88"/>
      <c r="N502" s="88"/>
      <c r="O502" s="88"/>
      <c r="P502" s="88">
        <v>15</v>
      </c>
      <c r="Q502" s="88">
        <v>31</v>
      </c>
      <c r="R502">
        <f t="shared" si="195"/>
        <v>137</v>
      </c>
      <c r="S502" s="162">
        <f>VLOOKUP(C502,'Общие показания'!A:I,9,0)</f>
        <v>0.98266529282190163</v>
      </c>
      <c r="T502" s="73">
        <f>VLOOKUP(B502,'Общие показания'!$A$2:$S$795,19,0)</f>
        <v>0.43208269775855418</v>
      </c>
      <c r="U502" s="39">
        <f t="shared" si="207"/>
        <v>0.40327580102533855</v>
      </c>
      <c r="V502" s="39">
        <f t="shared" si="208"/>
        <v>0.31139142574297424</v>
      </c>
      <c r="W502" s="39">
        <f t="shared" si="209"/>
        <v>0.26799806605358883</v>
      </c>
      <c r="X502" s="39"/>
      <c r="Y502" s="39">
        <f t="shared" si="210"/>
        <v>0</v>
      </c>
      <c r="Z502" s="39"/>
      <c r="AA502" s="39"/>
      <c r="AB502" s="39"/>
      <c r="AC502" s="39"/>
      <c r="AD502" s="39"/>
      <c r="AE502" s="39">
        <f t="shared" si="221"/>
        <v>0</v>
      </c>
      <c r="AF502" s="39">
        <f t="shared" si="211"/>
        <v>0.13456158431092435</v>
      </c>
      <c r="AG502" s="39">
        <f t="shared" si="212"/>
        <v>0.29752111344762983</v>
      </c>
      <c r="AH502" s="39">
        <f t="shared" si="196"/>
        <v>0</v>
      </c>
      <c r="AJ502" s="39">
        <f t="shared" si="213"/>
        <v>0.44172166589199102</v>
      </c>
      <c r="AK502" s="39">
        <f t="shared" si="197"/>
        <v>0.17700346285709109</v>
      </c>
      <c r="AL502" s="39">
        <f t="shared" si="198"/>
        <v>0.25234606935140186</v>
      </c>
      <c r="AM502" s="39"/>
      <c r="AS502" s="39"/>
      <c r="AT502" s="39">
        <f t="shared" si="214"/>
        <v>0.10313438902609598</v>
      </c>
      <c r="AU502" s="39">
        <f t="shared" si="215"/>
        <v>0.33088732890762568</v>
      </c>
      <c r="AW502" s="38">
        <f t="shared" si="216"/>
        <v>2268.2774002942028</v>
      </c>
      <c r="AX502" s="38">
        <f t="shared" si="219"/>
        <v>1311.0277031624714</v>
      </c>
      <c r="AY502" s="38">
        <f t="shared" si="220"/>
        <v>1396.790983315741</v>
      </c>
      <c r="AZ502" s="38">
        <f t="shared" si="199"/>
        <v>0</v>
      </c>
      <c r="BA502" s="38">
        <f t="shared" si="200"/>
        <v>0</v>
      </c>
      <c r="BB502" s="38">
        <f t="shared" si="201"/>
        <v>0</v>
      </c>
      <c r="BC502" s="38">
        <f t="shared" si="202"/>
        <v>0</v>
      </c>
      <c r="BD502" s="38">
        <f t="shared" si="203"/>
        <v>0</v>
      </c>
      <c r="BE502" s="38">
        <f t="shared" si="204"/>
        <v>0</v>
      </c>
      <c r="BF502" s="38">
        <f t="shared" si="205"/>
        <v>0</v>
      </c>
      <c r="BG502" s="38">
        <f t="shared" si="217"/>
        <v>638.06156298696396</v>
      </c>
      <c r="BH502" s="38">
        <f t="shared" si="218"/>
        <v>1686.8744863207537</v>
      </c>
      <c r="BI502" s="61">
        <f t="shared" si="206"/>
        <v>7301.0321360801336</v>
      </c>
    </row>
    <row r="503" spans="1:61" x14ac:dyDescent="0.3">
      <c r="A503" s="84" t="s">
        <v>1770</v>
      </c>
      <c r="B503" s="84" t="s">
        <v>1771</v>
      </c>
      <c r="C503" s="84" t="s">
        <v>1771</v>
      </c>
      <c r="D503" s="63">
        <f>VLOOKUP(B503,Площадь!$D$2:$E$795,2,0)</f>
        <v>34.299999999999997</v>
      </c>
      <c r="E503" s="72"/>
      <c r="F503" s="87">
        <v>31</v>
      </c>
      <c r="G503" s="87">
        <v>29</v>
      </c>
      <c r="H503" s="87">
        <v>31</v>
      </c>
      <c r="I503" s="87"/>
      <c r="J503" s="88"/>
      <c r="K503" s="88"/>
      <c r="L503" s="88"/>
      <c r="M503" s="88"/>
      <c r="N503" s="88"/>
      <c r="O503" s="88"/>
      <c r="P503" s="88">
        <v>15</v>
      </c>
      <c r="Q503" s="88">
        <v>31</v>
      </c>
      <c r="R503">
        <f t="shared" si="195"/>
        <v>137</v>
      </c>
      <c r="S503" s="162">
        <f>VLOOKUP(C503,'Общие показания'!A:I,9,0)</f>
        <v>1.0978964020778901</v>
      </c>
      <c r="T503" s="73">
        <f>VLOOKUP(B503,'Общие показания'!$A$2:$S$795,19,0)</f>
        <v>0.83400000000000141</v>
      </c>
      <c r="U503" s="39">
        <f t="shared" si="207"/>
        <v>0.45056547150387988</v>
      </c>
      <c r="V503" s="39">
        <f t="shared" si="208"/>
        <v>0.34790638120469103</v>
      </c>
      <c r="W503" s="39">
        <f t="shared" si="209"/>
        <v>0.29942454936931912</v>
      </c>
      <c r="X503" s="39"/>
      <c r="Y503" s="39">
        <f t="shared" si="210"/>
        <v>0</v>
      </c>
      <c r="Z503" s="39"/>
      <c r="AA503" s="39"/>
      <c r="AB503" s="39"/>
      <c r="AC503" s="39"/>
      <c r="AD503" s="39"/>
      <c r="AE503" s="39">
        <f t="shared" si="221"/>
        <v>0</v>
      </c>
      <c r="AF503" s="39">
        <f t="shared" si="211"/>
        <v>0.25972889425445489</v>
      </c>
      <c r="AG503" s="39">
        <f t="shared" si="212"/>
        <v>0.57427110574554652</v>
      </c>
      <c r="AH503" s="39">
        <f t="shared" si="196"/>
        <v>0</v>
      </c>
      <c r="AJ503" s="39">
        <f t="shared" si="213"/>
        <v>0.49351964625717559</v>
      </c>
      <c r="AK503" s="39">
        <f t="shared" si="197"/>
        <v>0.1977595692507565</v>
      </c>
      <c r="AL503" s="39">
        <f t="shared" si="198"/>
        <v>0.28193713937306464</v>
      </c>
      <c r="AM503" s="39"/>
      <c r="AS503" s="39"/>
      <c r="AT503" s="39">
        <f t="shared" si="214"/>
        <v>0.1152283238956056</v>
      </c>
      <c r="AU503" s="39">
        <f t="shared" si="215"/>
        <v>0.36968844890982283</v>
      </c>
      <c r="AW503" s="38">
        <f t="shared" si="216"/>
        <v>2534.264326713067</v>
      </c>
      <c r="AX503" s="38">
        <f t="shared" si="219"/>
        <v>1464.7638507645852</v>
      </c>
      <c r="AY503" s="38">
        <f t="shared" si="220"/>
        <v>1560.5840627925054</v>
      </c>
      <c r="AZ503" s="38">
        <f t="shared" si="199"/>
        <v>0</v>
      </c>
      <c r="BA503" s="38">
        <f t="shared" si="200"/>
        <v>0</v>
      </c>
      <c r="BB503" s="38">
        <f t="shared" si="201"/>
        <v>0</v>
      </c>
      <c r="BC503" s="38">
        <f t="shared" si="202"/>
        <v>0</v>
      </c>
      <c r="BD503" s="38">
        <f t="shared" si="203"/>
        <v>0</v>
      </c>
      <c r="BE503" s="38">
        <f t="shared" si="204"/>
        <v>0</v>
      </c>
      <c r="BF503" s="38">
        <f t="shared" si="205"/>
        <v>0</v>
      </c>
      <c r="BG503" s="38">
        <f t="shared" si="217"/>
        <v>1006.5201581132965</v>
      </c>
      <c r="BH503" s="38">
        <f t="shared" si="218"/>
        <v>2533.9272701346877</v>
      </c>
      <c r="BI503" s="61">
        <f t="shared" si="206"/>
        <v>9100.0596685181408</v>
      </c>
    </row>
    <row r="504" spans="1:61" x14ac:dyDescent="0.3">
      <c r="A504" s="84" t="s">
        <v>2154</v>
      </c>
      <c r="B504" s="84" t="s">
        <v>2155</v>
      </c>
      <c r="C504" s="84" t="s">
        <v>2155</v>
      </c>
      <c r="D504" s="63">
        <f>VLOOKUP(B504,Площадь!$D$2:$E$795,2,0)</f>
        <v>31.7</v>
      </c>
      <c r="E504" s="72"/>
      <c r="F504" s="87">
        <v>31</v>
      </c>
      <c r="G504" s="87">
        <v>29</v>
      </c>
      <c r="H504" s="87">
        <v>31</v>
      </c>
      <c r="I504" s="87"/>
      <c r="J504" s="88"/>
      <c r="K504" s="88"/>
      <c r="L504" s="88"/>
      <c r="M504" s="88"/>
      <c r="N504" s="88"/>
      <c r="O504" s="88"/>
      <c r="P504" s="88">
        <v>15</v>
      </c>
      <c r="Q504" s="88">
        <v>31</v>
      </c>
      <c r="R504">
        <f t="shared" si="195"/>
        <v>137</v>
      </c>
      <c r="S504" s="162">
        <f>VLOOKUP(C504,'Общие показания'!A:I,9,0)</f>
        <v>0.80700000000000038</v>
      </c>
      <c r="T504" s="73">
        <f>VLOOKUP(B504,'Общие показания'!$A$2:$S$795,19,0)</f>
        <v>0.63100000000000023</v>
      </c>
      <c r="U504" s="39">
        <f t="shared" si="207"/>
        <v>0.33118455877573344</v>
      </c>
      <c r="V504" s="39">
        <f t="shared" si="208"/>
        <v>0.25572581265483307</v>
      </c>
      <c r="W504" s="39">
        <f t="shared" si="209"/>
        <v>0.22008962856943387</v>
      </c>
      <c r="X504" s="39"/>
      <c r="Y504" s="39">
        <f t="shared" si="210"/>
        <v>0</v>
      </c>
      <c r="Z504" s="39"/>
      <c r="AA504" s="39"/>
      <c r="AB504" s="39"/>
      <c r="AC504" s="39"/>
      <c r="AD504" s="39"/>
      <c r="AE504" s="39">
        <f t="shared" ref="AE504:AE535" si="222">(T504*$AE$1)/31*O504</f>
        <v>0</v>
      </c>
      <c r="AF504" s="39">
        <f t="shared" si="211"/>
        <v>0.19650951112057652</v>
      </c>
      <c r="AG504" s="39">
        <f t="shared" si="212"/>
        <v>0.43449048887942376</v>
      </c>
      <c r="AH504" s="39">
        <f t="shared" si="196"/>
        <v>0</v>
      </c>
      <c r="AJ504" s="39">
        <f t="shared" si="213"/>
        <v>0.45610999377120898</v>
      </c>
      <c r="AK504" s="39">
        <f t="shared" si="197"/>
        <v>0.18276904796644261</v>
      </c>
      <c r="AL504" s="39">
        <f t="shared" si="198"/>
        <v>0.26056581102408599</v>
      </c>
      <c r="AM504" s="39"/>
      <c r="AS504" s="39"/>
      <c r="AT504" s="39">
        <f t="shared" si="214"/>
        <v>0.10649381537873755</v>
      </c>
      <c r="AU504" s="39">
        <f t="shared" si="215"/>
        <v>0.34166541779712489</v>
      </c>
      <c r="AW504" s="38">
        <f t="shared" si="216"/>
        <v>2113.3820050749105</v>
      </c>
      <c r="AX504" s="38">
        <f t="shared" si="219"/>
        <v>1177.0780640573275</v>
      </c>
      <c r="AY504" s="38">
        <f t="shared" si="220"/>
        <v>1290.2522358272611</v>
      </c>
      <c r="AZ504" s="38">
        <f t="shared" si="199"/>
        <v>0</v>
      </c>
      <c r="BA504" s="38">
        <f t="shared" si="200"/>
        <v>0</v>
      </c>
      <c r="BB504" s="38">
        <f t="shared" si="201"/>
        <v>0</v>
      </c>
      <c r="BC504" s="38">
        <f t="shared" si="202"/>
        <v>0</v>
      </c>
      <c r="BD504" s="38">
        <f t="shared" si="203"/>
        <v>0</v>
      </c>
      <c r="BE504" s="38">
        <f t="shared" si="204"/>
        <v>0</v>
      </c>
      <c r="BF504" s="38">
        <f t="shared" si="205"/>
        <v>0</v>
      </c>
      <c r="BG504" s="38">
        <f t="shared" si="217"/>
        <v>813.37000952169876</v>
      </c>
      <c r="BH504" s="38">
        <f t="shared" si="218"/>
        <v>2083.4818696462603</v>
      </c>
      <c r="BI504" s="61">
        <f t="shared" si="206"/>
        <v>7477.5641841274592</v>
      </c>
    </row>
    <row r="505" spans="1:61" x14ac:dyDescent="0.3">
      <c r="A505" s="84" t="s">
        <v>1784</v>
      </c>
      <c r="B505" s="84" t="s">
        <v>1785</v>
      </c>
      <c r="C505" s="84" t="s">
        <v>1785</v>
      </c>
      <c r="D505" s="63">
        <f>VLOOKUP(B505,Площадь!$D$2:$E$795,2,0)</f>
        <v>75.7</v>
      </c>
      <c r="E505" s="72"/>
      <c r="F505" s="87">
        <v>31</v>
      </c>
      <c r="G505" s="87">
        <v>29</v>
      </c>
      <c r="H505" s="87">
        <v>31</v>
      </c>
      <c r="I505" s="87"/>
      <c r="J505" s="88"/>
      <c r="K505" s="88"/>
      <c r="L505" s="88"/>
      <c r="M505" s="88"/>
      <c r="N505" s="88"/>
      <c r="O505" s="88"/>
      <c r="P505" s="88">
        <v>15</v>
      </c>
      <c r="Q505" s="88">
        <v>31</v>
      </c>
      <c r="R505">
        <f t="shared" si="195"/>
        <v>137</v>
      </c>
      <c r="S505" s="162">
        <f>VLOOKUP(C505,'Общие показания'!A:I,9,0)</f>
        <v>2.4230541585217575</v>
      </c>
      <c r="T505" s="73">
        <f>VLOOKUP(B505,'Общие показания'!$A$2:$S$795,19,0)</f>
        <v>0.54800000000000004</v>
      </c>
      <c r="U505" s="39">
        <f t="shared" si="207"/>
        <v>0.99439668200710518</v>
      </c>
      <c r="V505" s="39">
        <f t="shared" si="208"/>
        <v>0.76782836901443485</v>
      </c>
      <c r="W505" s="39">
        <f t="shared" si="209"/>
        <v>0.66082910750021751</v>
      </c>
      <c r="X505" s="39"/>
      <c r="Y505" s="39">
        <f t="shared" si="210"/>
        <v>0</v>
      </c>
      <c r="Z505" s="39"/>
      <c r="AA505" s="39"/>
      <c r="AB505" s="39"/>
      <c r="AC505" s="39"/>
      <c r="AD505" s="39"/>
      <c r="AE505" s="39">
        <f t="shared" si="222"/>
        <v>0</v>
      </c>
      <c r="AF505" s="39">
        <f t="shared" si="211"/>
        <v>0.1706611919082027</v>
      </c>
      <c r="AG505" s="39">
        <f t="shared" si="212"/>
        <v>0.37733880809179737</v>
      </c>
      <c r="AH505" s="39">
        <f t="shared" si="196"/>
        <v>0</v>
      </c>
      <c r="AJ505" s="39">
        <f t="shared" si="213"/>
        <v>1.0891964204567988</v>
      </c>
      <c r="AK505" s="39">
        <f t="shared" si="197"/>
        <v>0.43645479277790872</v>
      </c>
      <c r="AL505" s="39">
        <f t="shared" si="198"/>
        <v>0.62223444462218647</v>
      </c>
      <c r="AM505" s="39"/>
      <c r="AS505" s="39"/>
      <c r="AT505" s="39">
        <f t="shared" si="214"/>
        <v>0.25430857489496633</v>
      </c>
      <c r="AU505" s="39">
        <f t="shared" si="215"/>
        <v>0.81590132893509015</v>
      </c>
      <c r="AW505" s="38">
        <f t="shared" si="216"/>
        <v>5593.1139805300054</v>
      </c>
      <c r="AX505" s="38">
        <f t="shared" si="219"/>
        <v>3232.7295481888955</v>
      </c>
      <c r="AY505" s="38">
        <f t="shared" si="220"/>
        <v>3444.2044767752968</v>
      </c>
      <c r="AZ505" s="38">
        <f t="shared" si="199"/>
        <v>0</v>
      </c>
      <c r="BA505" s="38">
        <f t="shared" si="200"/>
        <v>0</v>
      </c>
      <c r="BB505" s="38">
        <f t="shared" si="201"/>
        <v>0</v>
      </c>
      <c r="BC505" s="38">
        <f t="shared" si="202"/>
        <v>0</v>
      </c>
      <c r="BD505" s="38">
        <f t="shared" si="203"/>
        <v>0</v>
      </c>
      <c r="BE505" s="38">
        <f t="shared" si="204"/>
        <v>0</v>
      </c>
      <c r="BF505" s="38">
        <f t="shared" si="205"/>
        <v>0</v>
      </c>
      <c r="BG505" s="38">
        <f t="shared" si="217"/>
        <v>1140.7718432157549</v>
      </c>
      <c r="BH505" s="38">
        <f t="shared" si="218"/>
        <v>3203.0860942294958</v>
      </c>
      <c r="BI505" s="61">
        <f t="shared" si="206"/>
        <v>16613.905942939447</v>
      </c>
    </row>
    <row r="506" spans="1:61" x14ac:dyDescent="0.3">
      <c r="A506" s="84" t="s">
        <v>857</v>
      </c>
      <c r="B506" s="84" t="s">
        <v>858</v>
      </c>
      <c r="C506" s="84" t="s">
        <v>858</v>
      </c>
      <c r="D506" s="63">
        <f>VLOOKUP(B506,Площадь!$D$2:$E$795,2,0)</f>
        <v>79.400000000000006</v>
      </c>
      <c r="E506" s="72"/>
      <c r="F506" s="87">
        <v>31</v>
      </c>
      <c r="G506" s="87">
        <v>29</v>
      </c>
      <c r="H506" s="87">
        <v>31</v>
      </c>
      <c r="I506" s="87"/>
      <c r="J506" s="88"/>
      <c r="K506" s="88"/>
      <c r="L506" s="88"/>
      <c r="M506" s="88"/>
      <c r="N506" s="88"/>
      <c r="O506" s="88"/>
      <c r="P506" s="88">
        <v>15</v>
      </c>
      <c r="Q506" s="88">
        <v>31</v>
      </c>
      <c r="R506">
        <f t="shared" si="195"/>
        <v>137</v>
      </c>
      <c r="S506" s="162">
        <f>VLOOKUP(C506,'Общие показания'!A:I,9,0)</f>
        <v>1.4626450646242919</v>
      </c>
      <c r="T506" s="73">
        <f>VLOOKUP(B506,'Общие показания'!$A$2:$S$795,19,0)</f>
        <v>1</v>
      </c>
      <c r="U506" s="39">
        <f t="shared" si="207"/>
        <v>0.60025459773618339</v>
      </c>
      <c r="V506" s="39">
        <f t="shared" si="208"/>
        <v>0.46348958832295872</v>
      </c>
      <c r="W506" s="39">
        <f t="shared" si="209"/>
        <v>0.39890087856514972</v>
      </c>
      <c r="X506" s="39"/>
      <c r="Y506" s="39">
        <f t="shared" si="210"/>
        <v>0</v>
      </c>
      <c r="Z506" s="39"/>
      <c r="AA506" s="39"/>
      <c r="AB506" s="39"/>
      <c r="AC506" s="39"/>
      <c r="AD506" s="39"/>
      <c r="AE506" s="39">
        <f t="shared" si="222"/>
        <v>0</v>
      </c>
      <c r="AF506" s="39">
        <f t="shared" si="211"/>
        <v>0.31142553267920198</v>
      </c>
      <c r="AG506" s="39">
        <f t="shared" si="212"/>
        <v>0.68857446732079808</v>
      </c>
      <c r="AH506" s="39">
        <f t="shared" si="196"/>
        <v>0</v>
      </c>
      <c r="AJ506" s="39">
        <f t="shared" si="213"/>
        <v>1.1424332336099052</v>
      </c>
      <c r="AK506" s="39">
        <f t="shared" si="197"/>
        <v>0.45778745768250928</v>
      </c>
      <c r="AL506" s="39">
        <f t="shared" si="198"/>
        <v>0.65264748881111756</v>
      </c>
      <c r="AM506" s="39"/>
      <c r="AS506" s="39"/>
      <c r="AT506" s="39">
        <f t="shared" si="214"/>
        <v>0.26673845239974014</v>
      </c>
      <c r="AU506" s="39">
        <f t="shared" si="215"/>
        <v>0.85578025782623723</v>
      </c>
      <c r="AW506" s="38">
        <f t="shared" si="216"/>
        <v>4678.001506952186</v>
      </c>
      <c r="AX506" s="38">
        <f t="shared" si="219"/>
        <v>2473.039251215238</v>
      </c>
      <c r="AY506" s="38">
        <f t="shared" si="220"/>
        <v>2822.7343754501571</v>
      </c>
      <c r="AZ506" s="38">
        <f t="shared" si="199"/>
        <v>0</v>
      </c>
      <c r="BA506" s="38">
        <f t="shared" si="200"/>
        <v>0</v>
      </c>
      <c r="BB506" s="38">
        <f t="shared" si="201"/>
        <v>0</v>
      </c>
      <c r="BC506" s="38">
        <f t="shared" si="202"/>
        <v>0</v>
      </c>
      <c r="BD506" s="38">
        <f t="shared" si="203"/>
        <v>0</v>
      </c>
      <c r="BE506" s="38">
        <f t="shared" si="204"/>
        <v>0</v>
      </c>
      <c r="BF506" s="38">
        <f t="shared" si="205"/>
        <v>0</v>
      </c>
      <c r="BG506" s="38">
        <f t="shared" si="217"/>
        <v>1552.0002749865093</v>
      </c>
      <c r="BH506" s="38">
        <f t="shared" si="218"/>
        <v>4145.6040499956962</v>
      </c>
      <c r="BI506" s="61">
        <f t="shared" si="206"/>
        <v>15671.379458599788</v>
      </c>
    </row>
    <row r="507" spans="1:61" x14ac:dyDescent="0.3">
      <c r="A507" s="84" t="s">
        <v>1014</v>
      </c>
      <c r="B507" s="84" t="s">
        <v>1015</v>
      </c>
      <c r="C507" s="84" t="s">
        <v>1015</v>
      </c>
      <c r="D507" s="63">
        <f>VLOOKUP(B507,Площадь!$D$2:$E$795,2,0)</f>
        <v>62.6</v>
      </c>
      <c r="E507" s="72"/>
      <c r="F507" s="87">
        <v>31</v>
      </c>
      <c r="G507" s="87">
        <v>29</v>
      </c>
      <c r="H507" s="87">
        <v>31</v>
      </c>
      <c r="I507" s="87"/>
      <c r="J507" s="88"/>
      <c r="K507" s="88"/>
      <c r="L507" s="88"/>
      <c r="M507" s="88"/>
      <c r="N507" s="88"/>
      <c r="O507" s="88"/>
      <c r="P507" s="88">
        <v>15</v>
      </c>
      <c r="Q507" s="88">
        <v>31</v>
      </c>
      <c r="R507">
        <f t="shared" si="195"/>
        <v>137</v>
      </c>
      <c r="S507" s="162">
        <f>VLOOKUP(C507,'Общие показания'!A:I,9,0)</f>
        <v>0.7370000000000001</v>
      </c>
      <c r="T507" s="73">
        <f>VLOOKUP(B507,'Общие показания'!$A$2:$S$795,19,0)</f>
        <v>0.31700000000000017</v>
      </c>
      <c r="U507" s="39">
        <f t="shared" si="207"/>
        <v>0.3024572736279002</v>
      </c>
      <c r="V507" s="39">
        <f t="shared" si="208"/>
        <v>0.23354389581984125</v>
      </c>
      <c r="W507" s="39">
        <f t="shared" si="209"/>
        <v>0.20099883055225862</v>
      </c>
      <c r="X507" s="39"/>
      <c r="Y507" s="39">
        <f t="shared" si="210"/>
        <v>0</v>
      </c>
      <c r="Z507" s="39"/>
      <c r="AA507" s="39"/>
      <c r="AB507" s="39"/>
      <c r="AC507" s="39"/>
      <c r="AD507" s="39"/>
      <c r="AE507" s="39">
        <f t="shared" si="222"/>
        <v>0</v>
      </c>
      <c r="AF507" s="39">
        <f t="shared" si="211"/>
        <v>9.8721893859307075E-2</v>
      </c>
      <c r="AG507" s="39">
        <f t="shared" si="212"/>
        <v>0.2182781061406931</v>
      </c>
      <c r="AH507" s="39">
        <f t="shared" si="196"/>
        <v>0</v>
      </c>
      <c r="AJ507" s="39">
        <f t="shared" si="213"/>
        <v>0.90070932523904368</v>
      </c>
      <c r="AK507" s="39">
        <f t="shared" si="197"/>
        <v>0.36092562784540405</v>
      </c>
      <c r="AL507" s="39">
        <f t="shared" si="198"/>
        <v>0.5145558287100247</v>
      </c>
      <c r="AM507" s="39"/>
      <c r="AS507" s="39"/>
      <c r="AT507" s="39">
        <f t="shared" si="214"/>
        <v>0.21030008967536185</v>
      </c>
      <c r="AU507" s="39">
        <f t="shared" si="215"/>
        <v>0.67470836448265048</v>
      </c>
      <c r="AW507" s="38">
        <f t="shared" si="216"/>
        <v>3229.7322913344701</v>
      </c>
      <c r="AX507" s="38">
        <f t="shared" si="219"/>
        <v>1595.770210546038</v>
      </c>
      <c r="AY507" s="38">
        <f t="shared" si="220"/>
        <v>1920.8063051373031</v>
      </c>
      <c r="AZ507" s="38">
        <f t="shared" si="199"/>
        <v>0</v>
      </c>
      <c r="BA507" s="38">
        <f t="shared" si="200"/>
        <v>0</v>
      </c>
      <c r="BB507" s="38">
        <f t="shared" si="201"/>
        <v>0</v>
      </c>
      <c r="BC507" s="38">
        <f t="shared" si="202"/>
        <v>0</v>
      </c>
      <c r="BD507" s="38">
        <f t="shared" si="203"/>
        <v>0</v>
      </c>
      <c r="BE507" s="38">
        <f t="shared" si="204"/>
        <v>0</v>
      </c>
      <c r="BF507" s="38">
        <f t="shared" si="205"/>
        <v>0</v>
      </c>
      <c r="BG507" s="38">
        <f t="shared" si="217"/>
        <v>829.52625172112391</v>
      </c>
      <c r="BH507" s="38">
        <f t="shared" si="218"/>
        <v>2397.0971622824786</v>
      </c>
      <c r="BI507" s="61">
        <f t="shared" si="206"/>
        <v>9972.9322210214141</v>
      </c>
    </row>
    <row r="508" spans="1:61" x14ac:dyDescent="0.3">
      <c r="A508" s="84" t="s">
        <v>1817</v>
      </c>
      <c r="B508" s="84" t="s">
        <v>1818</v>
      </c>
      <c r="C508" s="84" t="s">
        <v>1818</v>
      </c>
      <c r="D508" s="63">
        <f>VLOOKUP(B508,Площадь!$D$2:$E$795,2,0)</f>
        <v>78.400000000000006</v>
      </c>
      <c r="E508" s="72"/>
      <c r="F508" s="87">
        <v>31</v>
      </c>
      <c r="G508" s="87">
        <v>29</v>
      </c>
      <c r="H508" s="87">
        <v>31</v>
      </c>
      <c r="I508" s="87"/>
      <c r="J508" s="88"/>
      <c r="K508" s="88"/>
      <c r="L508" s="88"/>
      <c r="M508" s="88"/>
      <c r="N508" s="88"/>
      <c r="O508" s="88"/>
      <c r="P508" s="88">
        <v>15</v>
      </c>
      <c r="Q508" s="88">
        <v>31</v>
      </c>
      <c r="R508">
        <f t="shared" si="195"/>
        <v>137</v>
      </c>
      <c r="S508" s="162">
        <f>VLOOKUP(C508,'Общие показания'!A:I,9,0)</f>
        <v>0</v>
      </c>
      <c r="T508" s="73">
        <f>VLOOKUP(B508,'Общие показания'!$A$2:$S$795,19,0)</f>
        <v>0</v>
      </c>
      <c r="U508" s="39">
        <f t="shared" si="207"/>
        <v>0</v>
      </c>
      <c r="V508" s="39">
        <f t="shared" si="208"/>
        <v>0</v>
      </c>
      <c r="W508" s="39">
        <f t="shared" si="209"/>
        <v>0</v>
      </c>
      <c r="X508" s="39"/>
      <c r="Y508" s="39">
        <f t="shared" si="210"/>
        <v>0</v>
      </c>
      <c r="Z508" s="39"/>
      <c r="AA508" s="39"/>
      <c r="AB508" s="39"/>
      <c r="AC508" s="39"/>
      <c r="AD508" s="39"/>
      <c r="AE508" s="39">
        <f t="shared" si="222"/>
        <v>0</v>
      </c>
      <c r="AF508" s="39">
        <f t="shared" si="211"/>
        <v>0</v>
      </c>
      <c r="AG508" s="39">
        <f t="shared" si="212"/>
        <v>0</v>
      </c>
      <c r="AH508" s="39">
        <f t="shared" si="196"/>
        <v>0</v>
      </c>
      <c r="AJ508" s="39">
        <f t="shared" si="213"/>
        <v>1.1280449057306874</v>
      </c>
      <c r="AK508" s="39">
        <f t="shared" si="197"/>
        <v>0.45202187257315779</v>
      </c>
      <c r="AL508" s="39">
        <f t="shared" si="198"/>
        <v>0.64442774713843354</v>
      </c>
      <c r="AM508" s="39"/>
      <c r="AS508" s="39"/>
      <c r="AT508" s="39">
        <f t="shared" si="214"/>
        <v>0.26337902604709856</v>
      </c>
      <c r="AU508" s="39">
        <f t="shared" si="215"/>
        <v>0.84500216893673796</v>
      </c>
      <c r="AW508" s="38">
        <f t="shared" si="216"/>
        <v>3028.078623147228</v>
      </c>
      <c r="AX508" s="38">
        <f t="shared" si="219"/>
        <v>1213.3894338604819</v>
      </c>
      <c r="AY508" s="38">
        <f t="shared" si="220"/>
        <v>1729.8760673085255</v>
      </c>
      <c r="AZ508" s="38">
        <f t="shared" si="199"/>
        <v>0</v>
      </c>
      <c r="BA508" s="38">
        <f t="shared" si="200"/>
        <v>0</v>
      </c>
      <c r="BB508" s="38">
        <f t="shared" si="201"/>
        <v>0</v>
      </c>
      <c r="BC508" s="38">
        <f t="shared" si="202"/>
        <v>0</v>
      </c>
      <c r="BD508" s="38">
        <f t="shared" si="203"/>
        <v>0</v>
      </c>
      <c r="BE508" s="38">
        <f t="shared" si="204"/>
        <v>0</v>
      </c>
      <c r="BF508" s="38">
        <f t="shared" si="205"/>
        <v>0</v>
      </c>
      <c r="BG508" s="38">
        <f t="shared" si="217"/>
        <v>707.00412235978956</v>
      </c>
      <c r="BH508" s="38">
        <f t="shared" si="218"/>
        <v>2268.290022207022</v>
      </c>
      <c r="BI508" s="61">
        <f t="shared" si="206"/>
        <v>8946.6382688830472</v>
      </c>
    </row>
    <row r="509" spans="1:61" x14ac:dyDescent="0.3">
      <c r="A509" s="84" t="s">
        <v>2433</v>
      </c>
      <c r="B509" s="84" t="s">
        <v>2434</v>
      </c>
      <c r="C509" s="84" t="s">
        <v>2434</v>
      </c>
      <c r="D509" s="63">
        <f>VLOOKUP(B509,Площадь!$D$2:$E$795,2,0)</f>
        <v>50.8</v>
      </c>
      <c r="E509" s="72"/>
      <c r="F509" s="87">
        <v>31</v>
      </c>
      <c r="G509" s="87">
        <v>29</v>
      </c>
      <c r="H509" s="87">
        <v>31</v>
      </c>
      <c r="I509" s="87"/>
      <c r="J509" s="88"/>
      <c r="K509" s="88"/>
      <c r="L509" s="88"/>
      <c r="M509" s="88"/>
      <c r="N509" s="88"/>
      <c r="O509" s="88"/>
      <c r="P509" s="88">
        <v>15</v>
      </c>
      <c r="Q509" s="88">
        <v>31</v>
      </c>
      <c r="R509">
        <f t="shared" si="195"/>
        <v>137</v>
      </c>
      <c r="S509" s="162">
        <f>VLOOKUP(C509,'Общие показания'!A:I,9,0)</f>
        <v>1.626038986167837</v>
      </c>
      <c r="T509" s="73">
        <f>VLOOKUP(B509,'Общие показания'!$A$2:$S$795,19,0)</f>
        <v>1.282</v>
      </c>
      <c r="U509" s="39">
        <f t="shared" si="207"/>
        <v>0.66730979453052763</v>
      </c>
      <c r="V509" s="39">
        <f t="shared" si="208"/>
        <v>0.5152665937375599</v>
      </c>
      <c r="W509" s="39">
        <f t="shared" si="209"/>
        <v>0.44346259789974957</v>
      </c>
      <c r="X509" s="39"/>
      <c r="Y509" s="39">
        <f t="shared" si="210"/>
        <v>0</v>
      </c>
      <c r="Z509" s="39"/>
      <c r="AA509" s="39"/>
      <c r="AB509" s="39"/>
      <c r="AC509" s="39"/>
      <c r="AD509" s="39"/>
      <c r="AE509" s="39">
        <f t="shared" si="222"/>
        <v>0</v>
      </c>
      <c r="AF509" s="39">
        <f t="shared" si="211"/>
        <v>0.39924753289473697</v>
      </c>
      <c r="AG509" s="39">
        <f t="shared" si="212"/>
        <v>0.88275246710526312</v>
      </c>
      <c r="AH509" s="39">
        <f t="shared" si="196"/>
        <v>0</v>
      </c>
      <c r="AJ509" s="39">
        <f t="shared" si="213"/>
        <v>0.73092705626427179</v>
      </c>
      <c r="AK509" s="39">
        <f t="shared" si="197"/>
        <v>0.29289172355505627</v>
      </c>
      <c r="AL509" s="39">
        <f t="shared" si="198"/>
        <v>0.41756287697235228</v>
      </c>
      <c r="AM509" s="39"/>
      <c r="AS509" s="39"/>
      <c r="AT509" s="39">
        <f t="shared" si="214"/>
        <v>0.1706588587141914</v>
      </c>
      <c r="AU509" s="39">
        <f t="shared" si="215"/>
        <v>0.54752691558655975</v>
      </c>
      <c r="AW509" s="38">
        <f t="shared" si="216"/>
        <v>3753.3710727995276</v>
      </c>
      <c r="AX509" s="38">
        <f t="shared" si="219"/>
        <v>2169.3878606076073</v>
      </c>
      <c r="AY509" s="38">
        <f t="shared" si="220"/>
        <v>2311.3023437276752</v>
      </c>
      <c r="AZ509" s="38">
        <f t="shared" si="199"/>
        <v>0</v>
      </c>
      <c r="BA509" s="38">
        <f t="shared" si="200"/>
        <v>0</v>
      </c>
      <c r="BB509" s="38">
        <f t="shared" si="201"/>
        <v>0</v>
      </c>
      <c r="BC509" s="38">
        <f t="shared" si="202"/>
        <v>0</v>
      </c>
      <c r="BD509" s="38">
        <f t="shared" si="203"/>
        <v>0</v>
      </c>
      <c r="BE509" s="38">
        <f t="shared" si="204"/>
        <v>0</v>
      </c>
      <c r="BF509" s="38">
        <f t="shared" si="205"/>
        <v>0</v>
      </c>
      <c r="BG509" s="38">
        <f t="shared" si="217"/>
        <v>1529.8339213793431</v>
      </c>
      <c r="BH509" s="38">
        <f t="shared" si="218"/>
        <v>3839.3847637226213</v>
      </c>
      <c r="BI509" s="61">
        <f t="shared" si="206"/>
        <v>13603.279962236773</v>
      </c>
    </row>
    <row r="510" spans="1:61" x14ac:dyDescent="0.3">
      <c r="A510" s="84" t="s">
        <v>1793</v>
      </c>
      <c r="B510" s="84" t="s">
        <v>1794</v>
      </c>
      <c r="C510" s="84" t="s">
        <v>1794</v>
      </c>
      <c r="D510" s="63">
        <f>VLOOKUP(B510,Площадь!$D$2:$E$795,2,0)</f>
        <v>40.700000000000003</v>
      </c>
      <c r="E510" s="72"/>
      <c r="F510" s="87">
        <v>31</v>
      </c>
      <c r="G510" s="87">
        <v>29</v>
      </c>
      <c r="H510" s="87">
        <v>31</v>
      </c>
      <c r="I510" s="87"/>
      <c r="J510" s="88"/>
      <c r="K510" s="88"/>
      <c r="L510" s="88"/>
      <c r="M510" s="88"/>
      <c r="N510" s="88"/>
      <c r="O510" s="88"/>
      <c r="P510" s="88">
        <v>15</v>
      </c>
      <c r="Q510" s="88">
        <v>31</v>
      </c>
      <c r="R510">
        <f t="shared" si="195"/>
        <v>137</v>
      </c>
      <c r="S510" s="162">
        <f>VLOOKUP(C510,'Общие показания'!A:I,9,0)</f>
        <v>0.66500000000000004</v>
      </c>
      <c r="T510" s="73">
        <f>VLOOKUP(B510,'Общие показания'!$A$2:$S$795,19,0)</f>
        <v>0.31200000000000028</v>
      </c>
      <c r="U510" s="39">
        <f t="shared" si="207"/>
        <v>0.27290920890441467</v>
      </c>
      <c r="V510" s="39">
        <f t="shared" si="208"/>
        <v>0.21072820993242122</v>
      </c>
      <c r="W510" s="39">
        <f t="shared" si="209"/>
        <v>0.18136258116316414</v>
      </c>
      <c r="X510" s="39"/>
      <c r="Y510" s="39">
        <f t="shared" si="210"/>
        <v>0</v>
      </c>
      <c r="Z510" s="39"/>
      <c r="AA510" s="39"/>
      <c r="AB510" s="39"/>
      <c r="AC510" s="39"/>
      <c r="AD510" s="39"/>
      <c r="AE510" s="39">
        <f t="shared" si="222"/>
        <v>0</v>
      </c>
      <c r="AF510" s="39">
        <f t="shared" si="211"/>
        <v>9.7164766195911106E-2</v>
      </c>
      <c r="AG510" s="39">
        <f t="shared" si="212"/>
        <v>0.2148352338040892</v>
      </c>
      <c r="AH510" s="39">
        <f t="shared" si="196"/>
        <v>0</v>
      </c>
      <c r="AJ510" s="39">
        <f t="shared" si="213"/>
        <v>0.58560494468417057</v>
      </c>
      <c r="AK510" s="39">
        <f t="shared" si="197"/>
        <v>0.23465931395060616</v>
      </c>
      <c r="AL510" s="39">
        <f t="shared" si="198"/>
        <v>0.33454348607824291</v>
      </c>
      <c r="AM510" s="39"/>
      <c r="AS510" s="39"/>
      <c r="AT510" s="39">
        <f t="shared" si="214"/>
        <v>0.13672865255251163</v>
      </c>
      <c r="AU510" s="39">
        <f t="shared" si="215"/>
        <v>0.43866821780261783</v>
      </c>
      <c r="AW510" s="38">
        <f t="shared" si="216"/>
        <v>2304.5610533270547</v>
      </c>
      <c r="AX510" s="38">
        <f t="shared" si="219"/>
        <v>1195.5804536106434</v>
      </c>
      <c r="AY510" s="38">
        <f t="shared" si="220"/>
        <v>1384.8776106601435</v>
      </c>
      <c r="AZ510" s="38">
        <f t="shared" si="199"/>
        <v>0</v>
      </c>
      <c r="BA510" s="38">
        <f t="shared" si="200"/>
        <v>0</v>
      </c>
      <c r="BB510" s="38">
        <f t="shared" si="201"/>
        <v>0</v>
      </c>
      <c r="BC510" s="38">
        <f t="shared" si="202"/>
        <v>0</v>
      </c>
      <c r="BD510" s="38">
        <f t="shared" si="203"/>
        <v>0</v>
      </c>
      <c r="BE510" s="38">
        <f t="shared" si="204"/>
        <v>0</v>
      </c>
      <c r="BF510" s="38">
        <f t="shared" si="205"/>
        <v>0</v>
      </c>
      <c r="BG510" s="38">
        <f t="shared" si="217"/>
        <v>627.85413755151603</v>
      </c>
      <c r="BH510" s="38">
        <f t="shared" si="218"/>
        <v>1754.2385253549803</v>
      </c>
      <c r="BI510" s="61">
        <f t="shared" si="206"/>
        <v>7267.1117805043377</v>
      </c>
    </row>
    <row r="511" spans="1:61" x14ac:dyDescent="0.3">
      <c r="A511" s="84" t="s">
        <v>2588</v>
      </c>
      <c r="B511" s="84" t="s">
        <v>1142</v>
      </c>
      <c r="C511" s="84" t="s">
        <v>1142</v>
      </c>
      <c r="D511" s="63">
        <f>VLOOKUP(B511,Площадь!$D$2:$E$795,2,0)</f>
        <v>72.7</v>
      </c>
      <c r="E511" s="72"/>
      <c r="F511" s="87">
        <v>31</v>
      </c>
      <c r="G511" s="87">
        <v>29</v>
      </c>
      <c r="H511" s="87">
        <v>31</v>
      </c>
      <c r="I511" s="87"/>
      <c r="J511" s="88"/>
      <c r="K511" s="88"/>
      <c r="L511" s="88"/>
      <c r="M511" s="88"/>
      <c r="N511" s="88"/>
      <c r="O511" s="88"/>
      <c r="P511" s="88">
        <v>15</v>
      </c>
      <c r="Q511" s="88">
        <v>31</v>
      </c>
      <c r="R511">
        <f t="shared" si="195"/>
        <v>137</v>
      </c>
      <c r="S511" s="162">
        <f>VLOOKUP(C511,'Общие показания'!A:I,9,0)</f>
        <v>2.3270282341417672</v>
      </c>
      <c r="T511" s="73">
        <f>VLOOKUP(B511,'Общие показания'!$A$2:$S$795,19,0)</f>
        <v>2.0390000000000015</v>
      </c>
      <c r="U511" s="39">
        <f t="shared" si="207"/>
        <v>0.95498862327498746</v>
      </c>
      <c r="V511" s="39">
        <f t="shared" si="208"/>
        <v>0.73739923946300412</v>
      </c>
      <c r="W511" s="39">
        <f t="shared" si="209"/>
        <v>0.6346403714037756</v>
      </c>
      <c r="X511" s="39"/>
      <c r="Y511" s="39">
        <f t="shared" si="210"/>
        <v>0</v>
      </c>
      <c r="Z511" s="39"/>
      <c r="AA511" s="39"/>
      <c r="AB511" s="39"/>
      <c r="AC511" s="39"/>
      <c r="AD511" s="39"/>
      <c r="AE511" s="39">
        <f t="shared" si="222"/>
        <v>0</v>
      </c>
      <c r="AF511" s="39">
        <f t="shared" si="211"/>
        <v>0.63499666113289333</v>
      </c>
      <c r="AG511" s="39">
        <f t="shared" si="212"/>
        <v>1.4040033388671083</v>
      </c>
      <c r="AH511" s="39">
        <f t="shared" si="196"/>
        <v>0</v>
      </c>
      <c r="AJ511" s="39">
        <f t="shared" si="213"/>
        <v>1.046031436819145</v>
      </c>
      <c r="AK511" s="39">
        <f t="shared" si="197"/>
        <v>0.41915803744985419</v>
      </c>
      <c r="AL511" s="39">
        <f t="shared" si="198"/>
        <v>0.59757521960413407</v>
      </c>
      <c r="AM511" s="39"/>
      <c r="AS511" s="39"/>
      <c r="AT511" s="39">
        <f t="shared" si="214"/>
        <v>0.24423029583704164</v>
      </c>
      <c r="AU511" s="39">
        <f t="shared" si="215"/>
        <v>0.78356706226659245</v>
      </c>
      <c r="AW511" s="38">
        <f t="shared" si="216"/>
        <v>5371.4582085142856</v>
      </c>
      <c r="AX511" s="38">
        <f t="shared" si="219"/>
        <v>3104.6160918538003</v>
      </c>
      <c r="AY511" s="38">
        <f t="shared" si="220"/>
        <v>3307.710243877993</v>
      </c>
      <c r="AZ511" s="38">
        <f t="shared" si="199"/>
        <v>0</v>
      </c>
      <c r="BA511" s="38">
        <f t="shared" si="200"/>
        <v>0</v>
      </c>
      <c r="BB511" s="38">
        <f t="shared" si="201"/>
        <v>0</v>
      </c>
      <c r="BC511" s="38">
        <f t="shared" si="202"/>
        <v>0</v>
      </c>
      <c r="BD511" s="38">
        <f t="shared" si="203"/>
        <v>0</v>
      </c>
      <c r="BE511" s="38">
        <f t="shared" si="204"/>
        <v>0</v>
      </c>
      <c r="BF511" s="38">
        <f t="shared" si="205"/>
        <v>0</v>
      </c>
      <c r="BG511" s="38">
        <f t="shared" si="217"/>
        <v>2360.1616742118144</v>
      </c>
      <c r="BH511" s="38">
        <f t="shared" si="218"/>
        <v>5872.2264819872607</v>
      </c>
      <c r="BI511" s="61">
        <f t="shared" si="206"/>
        <v>20016.172700445153</v>
      </c>
    </row>
    <row r="512" spans="1:61" x14ac:dyDescent="0.3">
      <c r="A512" s="84" t="s">
        <v>1113</v>
      </c>
      <c r="B512" s="84" t="s">
        <v>98</v>
      </c>
      <c r="C512" s="84" t="s">
        <v>98</v>
      </c>
      <c r="D512" s="63">
        <f>VLOOKUP(B512,Площадь!$D$2:$E$795,2,0)</f>
        <v>79</v>
      </c>
      <c r="E512" s="72"/>
      <c r="F512" s="87">
        <v>31</v>
      </c>
      <c r="G512" s="87">
        <v>29</v>
      </c>
      <c r="H512" s="87">
        <v>31</v>
      </c>
      <c r="I512" s="87"/>
      <c r="J512" s="88"/>
      <c r="K512" s="88"/>
      <c r="L512" s="88"/>
      <c r="M512" s="88"/>
      <c r="N512" s="88"/>
      <c r="O512" s="88"/>
      <c r="P512" s="88">
        <v>15</v>
      </c>
      <c r="Q512" s="88">
        <v>31</v>
      </c>
      <c r="R512">
        <f t="shared" si="195"/>
        <v>137</v>
      </c>
      <c r="S512" s="162">
        <f>VLOOKUP(C512,'Общие показания'!A:I,9,0)</f>
        <v>2.5286826753397467</v>
      </c>
      <c r="T512" s="73">
        <f>VLOOKUP(B512,'Общие показания'!$A$2:$S$795,19,0)</f>
        <v>0.79100000000000037</v>
      </c>
      <c r="U512" s="39">
        <f t="shared" si="207"/>
        <v>1.0377455466124348</v>
      </c>
      <c r="V512" s="39">
        <f t="shared" si="208"/>
        <v>0.8013004115210085</v>
      </c>
      <c r="W512" s="39">
        <f t="shared" si="209"/>
        <v>0.68963671720630348</v>
      </c>
      <c r="X512" s="39"/>
      <c r="Y512" s="39">
        <f t="shared" si="210"/>
        <v>0</v>
      </c>
      <c r="Z512" s="39"/>
      <c r="AA512" s="39"/>
      <c r="AB512" s="39"/>
      <c r="AC512" s="39"/>
      <c r="AD512" s="39"/>
      <c r="AE512" s="39">
        <f t="shared" si="222"/>
        <v>0</v>
      </c>
      <c r="AF512" s="39">
        <f t="shared" si="211"/>
        <v>0.2463375963492489</v>
      </c>
      <c r="AG512" s="39">
        <f t="shared" si="212"/>
        <v>0.54466240365075158</v>
      </c>
      <c r="AH512" s="39">
        <f t="shared" si="196"/>
        <v>0</v>
      </c>
      <c r="AJ512" s="39">
        <f t="shared" si="213"/>
        <v>1.1366779024582181</v>
      </c>
      <c r="AK512" s="39">
        <f t="shared" si="197"/>
        <v>0.45548122363876864</v>
      </c>
      <c r="AL512" s="39">
        <f t="shared" si="198"/>
        <v>0.64935959214204397</v>
      </c>
      <c r="AM512" s="39"/>
      <c r="AS512" s="39"/>
      <c r="AT512" s="39">
        <f t="shared" si="214"/>
        <v>0.26539468185868348</v>
      </c>
      <c r="AU512" s="39">
        <f t="shared" si="215"/>
        <v>0.85146902227043753</v>
      </c>
      <c r="AW512" s="38">
        <f t="shared" si="216"/>
        <v>5836.9353297472971</v>
      </c>
      <c r="AX512" s="38">
        <f t="shared" si="219"/>
        <v>3373.6543501574997</v>
      </c>
      <c r="AY512" s="38">
        <f t="shared" si="220"/>
        <v>3594.3481329623301</v>
      </c>
      <c r="AZ512" s="38">
        <f t="shared" si="199"/>
        <v>0</v>
      </c>
      <c r="BA512" s="38">
        <f t="shared" si="200"/>
        <v>0</v>
      </c>
      <c r="BB512" s="38">
        <f t="shared" si="201"/>
        <v>0</v>
      </c>
      <c r="BC512" s="38">
        <f t="shared" si="202"/>
        <v>0</v>
      </c>
      <c r="BD512" s="38">
        <f t="shared" si="203"/>
        <v>0</v>
      </c>
      <c r="BE512" s="38">
        <f t="shared" si="204"/>
        <v>0</v>
      </c>
      <c r="BF512" s="38">
        <f t="shared" si="205"/>
        <v>0</v>
      </c>
      <c r="BG512" s="38">
        <f t="shared" si="217"/>
        <v>1373.6736583302452</v>
      </c>
      <c r="BH512" s="38">
        <f t="shared" si="218"/>
        <v>3747.7193544858033</v>
      </c>
      <c r="BI512" s="61">
        <f t="shared" si="206"/>
        <v>17926.330825683173</v>
      </c>
    </row>
    <row r="513" spans="1:61" x14ac:dyDescent="0.3">
      <c r="A513" s="84" t="s">
        <v>1135</v>
      </c>
      <c r="B513" s="84" t="s">
        <v>263</v>
      </c>
      <c r="C513" s="84" t="s">
        <v>263</v>
      </c>
      <c r="D513" s="63">
        <f>VLOOKUP(B513,Площадь!$D$2:$E$795,2,0)</f>
        <v>50.1</v>
      </c>
      <c r="E513" s="72"/>
      <c r="F513" s="87">
        <v>31</v>
      </c>
      <c r="G513" s="87">
        <v>29</v>
      </c>
      <c r="H513" s="87">
        <v>31</v>
      </c>
      <c r="I513" s="87"/>
      <c r="J513" s="88"/>
      <c r="K513" s="88"/>
      <c r="L513" s="88"/>
      <c r="M513" s="88"/>
      <c r="N513" s="88"/>
      <c r="O513" s="88"/>
      <c r="P513" s="88">
        <v>15</v>
      </c>
      <c r="Q513" s="88">
        <v>31</v>
      </c>
      <c r="R513">
        <f t="shared" si="195"/>
        <v>137</v>
      </c>
      <c r="S513" s="162">
        <f>VLOOKUP(C513,'Общие показания'!A:I,9,0)</f>
        <v>1.1239999999999997</v>
      </c>
      <c r="T513" s="73">
        <f>VLOOKUP(B513,'Общие показания'!$A$2:$S$795,19,0)</f>
        <v>0.36899999999999977</v>
      </c>
      <c r="U513" s="39">
        <f t="shared" si="207"/>
        <v>0.46127812151663455</v>
      </c>
      <c r="V513" s="39">
        <f t="shared" si="208"/>
        <v>0.35617820746472389</v>
      </c>
      <c r="W513" s="39">
        <f t="shared" si="209"/>
        <v>0.30654367101864122</v>
      </c>
      <c r="X513" s="39"/>
      <c r="Y513" s="39">
        <f t="shared" si="210"/>
        <v>0</v>
      </c>
      <c r="Z513" s="39"/>
      <c r="AA513" s="39"/>
      <c r="AB513" s="39"/>
      <c r="AC513" s="39"/>
      <c r="AD513" s="39"/>
      <c r="AE513" s="39">
        <f t="shared" si="222"/>
        <v>0</v>
      </c>
      <c r="AF513" s="39">
        <f t="shared" si="211"/>
        <v>0.11491602155862546</v>
      </c>
      <c r="AG513" s="39">
        <f t="shared" si="212"/>
        <v>0.25408397844137431</v>
      </c>
      <c r="AH513" s="39">
        <f t="shared" si="196"/>
        <v>0</v>
      </c>
      <c r="AJ513" s="39">
        <f t="shared" si="213"/>
        <v>0.7208552267488193</v>
      </c>
      <c r="AK513" s="39">
        <f t="shared" si="197"/>
        <v>0.28885581397851023</v>
      </c>
      <c r="AL513" s="39">
        <f t="shared" si="198"/>
        <v>0.41180905780147342</v>
      </c>
      <c r="AM513" s="39"/>
      <c r="AS513" s="39"/>
      <c r="AT513" s="39">
        <f t="shared" si="214"/>
        <v>0.1683072602673423</v>
      </c>
      <c r="AU513" s="39">
        <f t="shared" si="215"/>
        <v>0.53998225336391037</v>
      </c>
      <c r="AW513" s="38">
        <f t="shared" si="216"/>
        <v>3173.271474749854</v>
      </c>
      <c r="AX513" s="38">
        <f t="shared" si="219"/>
        <v>1731.5035258013602</v>
      </c>
      <c r="AY513" s="38">
        <f t="shared" si="220"/>
        <v>1928.3173311355629</v>
      </c>
      <c r="AZ513" s="38">
        <f t="shared" si="199"/>
        <v>0</v>
      </c>
      <c r="BA513" s="38">
        <f t="shared" si="200"/>
        <v>0</v>
      </c>
      <c r="BB513" s="38">
        <f t="shared" si="201"/>
        <v>0</v>
      </c>
      <c r="BC513" s="38">
        <f t="shared" si="202"/>
        <v>0</v>
      </c>
      <c r="BD513" s="38">
        <f t="shared" si="203"/>
        <v>0</v>
      </c>
      <c r="BE513" s="38">
        <f t="shared" si="204"/>
        <v>0</v>
      </c>
      <c r="BF513" s="38">
        <f t="shared" si="205"/>
        <v>0</v>
      </c>
      <c r="BG513" s="38">
        <f t="shared" si="217"/>
        <v>760.27324880235494</v>
      </c>
      <c r="BH513" s="38">
        <f t="shared" si="218"/>
        <v>2131.5596300088341</v>
      </c>
      <c r="BI513" s="61">
        <f t="shared" si="206"/>
        <v>9724.925210497966</v>
      </c>
    </row>
    <row r="514" spans="1:61" x14ac:dyDescent="0.3">
      <c r="A514" s="84" t="s">
        <v>2555</v>
      </c>
      <c r="B514" s="84" t="s">
        <v>2037</v>
      </c>
      <c r="C514" s="84" t="s">
        <v>2037</v>
      </c>
      <c r="D514" s="63">
        <f>VLOOKUP(B514,Площадь!$D$2:$E$795,2,0)</f>
        <v>83.2</v>
      </c>
      <c r="E514" s="72"/>
      <c r="F514" s="87">
        <v>31</v>
      </c>
      <c r="G514" s="87">
        <v>29</v>
      </c>
      <c r="H514" s="87">
        <v>31</v>
      </c>
      <c r="I514" s="87"/>
      <c r="J514" s="88"/>
      <c r="K514" s="88"/>
      <c r="L514" s="88"/>
      <c r="M514" s="88"/>
      <c r="N514" s="88"/>
      <c r="O514" s="88"/>
      <c r="P514" s="88">
        <v>15</v>
      </c>
      <c r="Q514" s="88">
        <v>31</v>
      </c>
      <c r="R514">
        <f t="shared" si="195"/>
        <v>137</v>
      </c>
      <c r="S514" s="162">
        <f>VLOOKUP(C514,'Общие показания'!A:I,9,0)</f>
        <v>2.6631189694717334</v>
      </c>
      <c r="T514" s="73">
        <f>VLOOKUP(B514,'Общие показания'!$A$2:$S$795,19,0)</f>
        <v>1.7300000000000004</v>
      </c>
      <c r="U514" s="39">
        <f t="shared" si="207"/>
        <v>1.0929168288373996</v>
      </c>
      <c r="V514" s="39">
        <f t="shared" si="208"/>
        <v>0.84390119289301158</v>
      </c>
      <c r="W514" s="39">
        <f t="shared" si="209"/>
        <v>0.72630094774132214</v>
      </c>
      <c r="X514" s="39"/>
      <c r="Y514" s="39">
        <f t="shared" si="210"/>
        <v>0</v>
      </c>
      <c r="Z514" s="39"/>
      <c r="AA514" s="39"/>
      <c r="AB514" s="39"/>
      <c r="AC514" s="39"/>
      <c r="AD514" s="39"/>
      <c r="AE514" s="39">
        <f t="shared" si="222"/>
        <v>0</v>
      </c>
      <c r="AF514" s="39">
        <f t="shared" si="211"/>
        <v>0.5387661715350196</v>
      </c>
      <c r="AG514" s="39">
        <f t="shared" si="212"/>
        <v>1.191233828464981</v>
      </c>
      <c r="AH514" s="39">
        <f t="shared" si="196"/>
        <v>0</v>
      </c>
      <c r="AJ514" s="39">
        <f t="shared" si="213"/>
        <v>1.1971088795509335</v>
      </c>
      <c r="AK514" s="39">
        <f t="shared" si="197"/>
        <v>0.47969668109804497</v>
      </c>
      <c r="AL514" s="39">
        <f t="shared" si="198"/>
        <v>0.68388250716731713</v>
      </c>
      <c r="AM514" s="39"/>
      <c r="AS514" s="39"/>
      <c r="AT514" s="39">
        <f t="shared" si="214"/>
        <v>0.27950427253977805</v>
      </c>
      <c r="AU514" s="39">
        <f t="shared" si="215"/>
        <v>0.89673699560633413</v>
      </c>
      <c r="AW514" s="38">
        <f t="shared" si="216"/>
        <v>6147.2534105693057</v>
      </c>
      <c r="AX514" s="38">
        <f t="shared" si="219"/>
        <v>3553.0131890266325</v>
      </c>
      <c r="AY514" s="38">
        <f t="shared" si="220"/>
        <v>3785.4400590185546</v>
      </c>
      <c r="AZ514" s="38">
        <f t="shared" si="199"/>
        <v>0</v>
      </c>
      <c r="BA514" s="38">
        <f t="shared" si="200"/>
        <v>0</v>
      </c>
      <c r="BB514" s="38">
        <f t="shared" si="201"/>
        <v>0</v>
      </c>
      <c r="BC514" s="38">
        <f t="shared" si="202"/>
        <v>0</v>
      </c>
      <c r="BD514" s="38">
        <f t="shared" si="203"/>
        <v>0</v>
      </c>
      <c r="BE514" s="38">
        <f t="shared" si="204"/>
        <v>0</v>
      </c>
      <c r="BF514" s="38">
        <f t="shared" si="205"/>
        <v>0</v>
      </c>
      <c r="BG514" s="38">
        <f t="shared" si="217"/>
        <v>2196.5324492566237</v>
      </c>
      <c r="BH514" s="38">
        <f t="shared" si="218"/>
        <v>5604.865361304076</v>
      </c>
      <c r="BI514" s="61">
        <f t="shared" si="206"/>
        <v>21287.104469175192</v>
      </c>
    </row>
    <row r="515" spans="1:61" x14ac:dyDescent="0.3">
      <c r="A515" s="84" t="s">
        <v>1501</v>
      </c>
      <c r="B515" s="84" t="s">
        <v>307</v>
      </c>
      <c r="C515" s="84" t="s">
        <v>307</v>
      </c>
      <c r="D515" s="63">
        <f>VLOOKUP(B515,Площадь!$D$2:$E$795,2,0)</f>
        <v>49.8</v>
      </c>
      <c r="E515" s="72"/>
      <c r="F515" s="87">
        <v>31</v>
      </c>
      <c r="G515" s="87">
        <v>29</v>
      </c>
      <c r="H515" s="87">
        <v>31</v>
      </c>
      <c r="I515" s="87"/>
      <c r="J515" s="88"/>
      <c r="K515" s="88"/>
      <c r="L515" s="88"/>
      <c r="M515" s="88"/>
      <c r="N515" s="88"/>
      <c r="O515" s="88"/>
      <c r="P515" s="88">
        <v>15</v>
      </c>
      <c r="Q515" s="88">
        <v>31</v>
      </c>
      <c r="R515">
        <f t="shared" si="195"/>
        <v>137</v>
      </c>
      <c r="S515" s="162">
        <f>VLOOKUP(C515,'Общие показания'!A:I,9,0)</f>
        <v>1.5940303447078403</v>
      </c>
      <c r="T515" s="73">
        <f>VLOOKUP(B515,'Общие показания'!$A$2:$S$795,19,0)</f>
        <v>0.75400000000000134</v>
      </c>
      <c r="U515" s="39">
        <f t="shared" si="207"/>
        <v>0.6541737749531551</v>
      </c>
      <c r="V515" s="39">
        <f t="shared" si="208"/>
        <v>0.50512355055374969</v>
      </c>
      <c r="W515" s="39">
        <f t="shared" si="209"/>
        <v>0.4347330192009356</v>
      </c>
      <c r="X515" s="39"/>
      <c r="Y515" s="39">
        <f t="shared" si="210"/>
        <v>0</v>
      </c>
      <c r="Z515" s="39"/>
      <c r="AA515" s="39"/>
      <c r="AB515" s="39"/>
      <c r="AC515" s="39"/>
      <c r="AD515" s="39"/>
      <c r="AE515" s="39">
        <f t="shared" si="222"/>
        <v>0</v>
      </c>
      <c r="AF515" s="39">
        <f t="shared" si="211"/>
        <v>0.23481485164011867</v>
      </c>
      <c r="AG515" s="39">
        <f t="shared" si="212"/>
        <v>0.51918514835988272</v>
      </c>
      <c r="AH515" s="39">
        <f t="shared" si="196"/>
        <v>0</v>
      </c>
      <c r="AJ515" s="39">
        <f t="shared" si="213"/>
        <v>0.71653872838505384</v>
      </c>
      <c r="AK515" s="39">
        <f t="shared" si="197"/>
        <v>0.28712613844570478</v>
      </c>
      <c r="AL515" s="39">
        <f t="shared" si="198"/>
        <v>0.40934313529966815</v>
      </c>
      <c r="AM515" s="39"/>
      <c r="AS515" s="39"/>
      <c r="AT515" s="39">
        <f t="shared" si="214"/>
        <v>0.16729943236154984</v>
      </c>
      <c r="AU515" s="39">
        <f t="shared" si="215"/>
        <v>0.53674882669706059</v>
      </c>
      <c r="AW515" s="38">
        <f t="shared" si="216"/>
        <v>3679.4858154609551</v>
      </c>
      <c r="AX515" s="38">
        <f t="shared" si="219"/>
        <v>2126.6833751625759</v>
      </c>
      <c r="AY515" s="38">
        <f t="shared" si="220"/>
        <v>2265.8042660952406</v>
      </c>
      <c r="AZ515" s="38">
        <f t="shared" si="199"/>
        <v>0</v>
      </c>
      <c r="BA515" s="38">
        <f t="shared" si="200"/>
        <v>0</v>
      </c>
      <c r="BB515" s="38">
        <f t="shared" si="201"/>
        <v>0</v>
      </c>
      <c r="BC515" s="38">
        <f t="shared" si="202"/>
        <v>0</v>
      </c>
      <c r="BD515" s="38">
        <f t="shared" si="203"/>
        <v>0</v>
      </c>
      <c r="BE515" s="38">
        <f t="shared" si="204"/>
        <v>0</v>
      </c>
      <c r="BF515" s="38">
        <f t="shared" si="205"/>
        <v>0</v>
      </c>
      <c r="BG515" s="38">
        <f t="shared" si="217"/>
        <v>1079.4194994027189</v>
      </c>
      <c r="BH515" s="38">
        <f t="shared" si="218"/>
        <v>2834.5069252838562</v>
      </c>
      <c r="BI515" s="61">
        <f t="shared" si="206"/>
        <v>11985.899881405347</v>
      </c>
    </row>
    <row r="516" spans="1:61" x14ac:dyDescent="0.3">
      <c r="A516" s="84" t="s">
        <v>2280</v>
      </c>
      <c r="B516" s="84" t="s">
        <v>223</v>
      </c>
      <c r="C516" s="84" t="s">
        <v>223</v>
      </c>
      <c r="D516" s="63">
        <f>VLOOKUP(B516,Площадь!$D$2:$E$795,2,0)</f>
        <v>72.400000000000006</v>
      </c>
      <c r="E516" s="72"/>
      <c r="F516" s="87">
        <v>31</v>
      </c>
      <c r="G516" s="87">
        <v>29</v>
      </c>
      <c r="H516" s="87">
        <v>31</v>
      </c>
      <c r="I516" s="87"/>
      <c r="J516" s="88"/>
      <c r="K516" s="88"/>
      <c r="L516" s="88"/>
      <c r="M516" s="88"/>
      <c r="N516" s="88"/>
      <c r="O516" s="88"/>
      <c r="P516" s="88">
        <v>15</v>
      </c>
      <c r="Q516" s="88">
        <v>31</v>
      </c>
      <c r="R516">
        <f t="shared" si="195"/>
        <v>137</v>
      </c>
      <c r="S516" s="162">
        <f>VLOOKUP(C516,'Общие показания'!A:I,9,0)</f>
        <v>2.317425641703768</v>
      </c>
      <c r="T516" s="73">
        <f>VLOOKUP(B516,'Общие показания'!$A$2:$S$795,19,0)</f>
        <v>0.77099999999999902</v>
      </c>
      <c r="U516" s="39">
        <f t="shared" si="207"/>
        <v>0.95104781740177569</v>
      </c>
      <c r="V516" s="39">
        <f t="shared" si="208"/>
        <v>0.73435632650786098</v>
      </c>
      <c r="W516" s="39">
        <f t="shared" si="209"/>
        <v>0.6320214977941313</v>
      </c>
      <c r="X516" s="39"/>
      <c r="Y516" s="39">
        <f t="shared" si="210"/>
        <v>0</v>
      </c>
      <c r="Z516" s="39"/>
      <c r="AA516" s="39"/>
      <c r="AB516" s="39"/>
      <c r="AC516" s="39"/>
      <c r="AD516" s="39"/>
      <c r="AE516" s="39">
        <f t="shared" si="222"/>
        <v>0</v>
      </c>
      <c r="AF516" s="39">
        <f t="shared" si="211"/>
        <v>0.24010908569566441</v>
      </c>
      <c r="AG516" s="39">
        <f t="shared" si="212"/>
        <v>0.53089091430433466</v>
      </c>
      <c r="AH516" s="39">
        <f t="shared" si="196"/>
        <v>0</v>
      </c>
      <c r="AJ516" s="39">
        <f t="shared" si="213"/>
        <v>1.0417149384553797</v>
      </c>
      <c r="AK516" s="39">
        <f t="shared" si="197"/>
        <v>0.4174283619170488</v>
      </c>
      <c r="AL516" s="39">
        <f t="shared" si="198"/>
        <v>0.59510929710232896</v>
      </c>
      <c r="AM516" s="39"/>
      <c r="AS516" s="39"/>
      <c r="AT516" s="39">
        <f t="shared" si="214"/>
        <v>0.24322246793124919</v>
      </c>
      <c r="AU516" s="39">
        <f t="shared" si="215"/>
        <v>0.78033363559974278</v>
      </c>
      <c r="AW516" s="38">
        <f t="shared" si="216"/>
        <v>5349.2926313127136</v>
      </c>
      <c r="AX516" s="38">
        <f t="shared" si="219"/>
        <v>3091.8047462202908</v>
      </c>
      <c r="AY516" s="38">
        <f t="shared" si="220"/>
        <v>3294.0608205882622</v>
      </c>
      <c r="AZ516" s="38">
        <f t="shared" si="199"/>
        <v>0</v>
      </c>
      <c r="BA516" s="38">
        <f t="shared" si="200"/>
        <v>0</v>
      </c>
      <c r="BB516" s="38">
        <f t="shared" si="201"/>
        <v>0</v>
      </c>
      <c r="BC516" s="38">
        <f t="shared" si="202"/>
        <v>0</v>
      </c>
      <c r="BD516" s="38">
        <f t="shared" si="203"/>
        <v>0</v>
      </c>
      <c r="BE516" s="38">
        <f t="shared" si="204"/>
        <v>0</v>
      </c>
      <c r="BF516" s="38">
        <f t="shared" si="205"/>
        <v>0</v>
      </c>
      <c r="BG516" s="38">
        <f t="shared" si="217"/>
        <v>1297.435889293942</v>
      </c>
      <c r="BH516" s="38">
        <f t="shared" si="218"/>
        <v>3519.7987327805099</v>
      </c>
      <c r="BI516" s="61">
        <f t="shared" si="206"/>
        <v>16552.392820195717</v>
      </c>
    </row>
    <row r="517" spans="1:61" x14ac:dyDescent="0.3">
      <c r="A517" s="84" t="s">
        <v>2605</v>
      </c>
      <c r="B517" s="84" t="s">
        <v>1084</v>
      </c>
      <c r="C517" s="84" t="s">
        <v>1084</v>
      </c>
      <c r="D517" s="63">
        <f>VLOOKUP(B517,Площадь!$D$2:$E$795,2,0)</f>
        <v>35.700000000000003</v>
      </c>
      <c r="E517" s="72"/>
      <c r="F517" s="87">
        <v>31</v>
      </c>
      <c r="G517" s="87">
        <v>29</v>
      </c>
      <c r="H517" s="87">
        <v>31</v>
      </c>
      <c r="I517" s="87"/>
      <c r="J517" s="88"/>
      <c r="K517" s="88"/>
      <c r="L517" s="88"/>
      <c r="M517" s="88"/>
      <c r="N517" s="88"/>
      <c r="O517" s="88"/>
      <c r="P517" s="88">
        <v>15</v>
      </c>
      <c r="Q517" s="88">
        <v>31</v>
      </c>
      <c r="R517">
        <f t="shared" ref="R517:R580" si="223">SUM(F517:Q517)</f>
        <v>137</v>
      </c>
      <c r="S517" s="162">
        <f>VLOOKUP(C517,'Общие показания'!A:I,9,0)</f>
        <v>1.1427085001218857</v>
      </c>
      <c r="T517" s="73">
        <f>VLOOKUP(B517,'Общие показания'!$A$2:$S$795,19,0)</f>
        <v>0.70699999999999896</v>
      </c>
      <c r="U517" s="39">
        <f t="shared" si="207"/>
        <v>0.46895589891220157</v>
      </c>
      <c r="V517" s="39">
        <f t="shared" si="208"/>
        <v>0.36210664166202544</v>
      </c>
      <c r="W517" s="39">
        <f t="shared" si="209"/>
        <v>0.31164595954765872</v>
      </c>
      <c r="X517" s="39"/>
      <c r="Y517" s="39">
        <f t="shared" si="210"/>
        <v>0</v>
      </c>
      <c r="Z517" s="39"/>
      <c r="AA517" s="39"/>
      <c r="AB517" s="39"/>
      <c r="AC517" s="39"/>
      <c r="AD517" s="39"/>
      <c r="AE517" s="39">
        <f t="shared" si="222"/>
        <v>0</v>
      </c>
      <c r="AF517" s="39">
        <f t="shared" si="211"/>
        <v>0.22017785160419548</v>
      </c>
      <c r="AG517" s="39">
        <f t="shared" si="212"/>
        <v>0.48682214839580346</v>
      </c>
      <c r="AH517" s="39">
        <f t="shared" ref="AH517:AH580" si="224">T517-AF517-AG517</f>
        <v>0</v>
      </c>
      <c r="AJ517" s="39">
        <f t="shared" si="213"/>
        <v>0.5136633052880808</v>
      </c>
      <c r="AK517" s="39">
        <f t="shared" ref="AK517:AK580" si="225">(D517*$AK$1)/29*G517</f>
        <v>0.20583138840384863</v>
      </c>
      <c r="AL517" s="39">
        <f t="shared" ref="AL517:AL580" si="226">(D517*$AL$1)/31*H517</f>
        <v>0.29344477771482241</v>
      </c>
      <c r="AM517" s="39"/>
      <c r="AS517" s="39"/>
      <c r="AT517" s="39">
        <f t="shared" si="214"/>
        <v>0.11993152078930382</v>
      </c>
      <c r="AU517" s="39">
        <f t="shared" si="215"/>
        <v>0.38477777335512175</v>
      </c>
      <c r="AW517" s="38">
        <f t="shared" si="216"/>
        <v>2637.7036869870699</v>
      </c>
      <c r="AX517" s="38">
        <f t="shared" si="219"/>
        <v>1524.5501303876297</v>
      </c>
      <c r="AY517" s="38">
        <f t="shared" si="220"/>
        <v>1624.281371477914</v>
      </c>
      <c r="AZ517" s="38">
        <f t="shared" ref="AZ517:AZ582" si="227">(X517+AM517)*$AZ$1</f>
        <v>0</v>
      </c>
      <c r="BA517" s="38">
        <f t="shared" ref="BA517:BA582" si="228">(Z517+AN517)*$BA$1</f>
        <v>0</v>
      </c>
      <c r="BB517" s="38">
        <f t="shared" ref="BB517:BB582" si="229">(AA517+AO517)*$BB$1</f>
        <v>0</v>
      </c>
      <c r="BC517" s="38">
        <f t="shared" ref="BC517:BC582" si="230">(AB517+AP517)*$BC$1</f>
        <v>0</v>
      </c>
      <c r="BD517" s="38">
        <f t="shared" ref="BD517:BD582" si="231">(AC517+AQ517)*$BD$1</f>
        <v>0</v>
      </c>
      <c r="BE517" s="38">
        <f t="shared" ref="BE517:BE582" si="232">(AD517+AR517)*$BE$1</f>
        <v>0</v>
      </c>
      <c r="BF517" s="38">
        <f t="shared" ref="BF517:BF582" si="233">(AE517+AS517)*$BF$1</f>
        <v>0</v>
      </c>
      <c r="BG517" s="38">
        <f t="shared" si="217"/>
        <v>912.9759948782139</v>
      </c>
      <c r="BH517" s="38">
        <f t="shared" si="218"/>
        <v>2339.6879659513133</v>
      </c>
      <c r="BI517" s="61">
        <f t="shared" ref="BI517:BI580" si="234">SUM(AW517:BH517)</f>
        <v>9039.1991496821411</v>
      </c>
    </row>
    <row r="518" spans="1:61" x14ac:dyDescent="0.3">
      <c r="A518" s="84" t="s">
        <v>2486</v>
      </c>
      <c r="B518" s="84" t="s">
        <v>2487</v>
      </c>
      <c r="C518" s="84" t="s">
        <v>2487</v>
      </c>
      <c r="D518" s="63">
        <f>VLOOKUP(B518,Площадь!$D$2:$E$795,2,0)</f>
        <v>35.700000000000003</v>
      </c>
      <c r="E518" s="72"/>
      <c r="F518" s="87">
        <v>31</v>
      </c>
      <c r="G518" s="87">
        <v>29</v>
      </c>
      <c r="H518" s="87">
        <v>31</v>
      </c>
      <c r="I518" s="87"/>
      <c r="J518" s="88"/>
      <c r="K518" s="88"/>
      <c r="L518" s="88"/>
      <c r="M518" s="88"/>
      <c r="N518" s="88"/>
      <c r="O518" s="88"/>
      <c r="P518" s="88">
        <v>15</v>
      </c>
      <c r="Q518" s="88">
        <v>31</v>
      </c>
      <c r="R518">
        <f t="shared" si="223"/>
        <v>137</v>
      </c>
      <c r="S518" s="162">
        <f>VLOOKUP(C518,'Общие показания'!A:I,9,0)</f>
        <v>1.1427085001218857</v>
      </c>
      <c r="T518" s="73">
        <f>VLOOKUP(B518,'Общие показания'!$A$2:$S$795,19,0)</f>
        <v>0.92199999999999882</v>
      </c>
      <c r="U518" s="39">
        <f t="shared" ref="U518:U581" si="235">S518*$U$1/31*F518</f>
        <v>0.46895589891220157</v>
      </c>
      <c r="V518" s="39">
        <f t="shared" ref="V518:V581" si="236">S518*$V$1/29*G518</f>
        <v>0.36210664166202544</v>
      </c>
      <c r="W518" s="39">
        <f t="shared" ref="W518:W581" si="237">S518*$W$1/31*H518</f>
        <v>0.31164595954765872</v>
      </c>
      <c r="X518" s="39"/>
      <c r="Y518" s="39">
        <f t="shared" ref="Y518:Y581" si="238">SUM(U518:W518)-S518</f>
        <v>0</v>
      </c>
      <c r="Z518" s="39"/>
      <c r="AA518" s="39"/>
      <c r="AB518" s="39"/>
      <c r="AC518" s="39"/>
      <c r="AD518" s="39"/>
      <c r="AE518" s="39">
        <f t="shared" si="222"/>
        <v>0</v>
      </c>
      <c r="AF518" s="39">
        <f t="shared" ref="AF518:AF581" si="239">(T518*$AF$1)/15*P518</f>
        <v>0.28713434113022385</v>
      </c>
      <c r="AG518" s="39">
        <f t="shared" ref="AG518:AG581" si="240">(T518*$AG$1)/31*Q518</f>
        <v>0.63486565886977497</v>
      </c>
      <c r="AH518" s="39">
        <f t="shared" si="224"/>
        <v>0</v>
      </c>
      <c r="AJ518" s="39">
        <f t="shared" ref="AJ518:AJ581" si="241">(D518*$AJ$1)/31*F518</f>
        <v>0.5136633052880808</v>
      </c>
      <c r="AK518" s="39">
        <f t="shared" si="225"/>
        <v>0.20583138840384863</v>
      </c>
      <c r="AL518" s="39">
        <f t="shared" si="226"/>
        <v>0.29344477771482241</v>
      </c>
      <c r="AM518" s="39"/>
      <c r="AS518" s="39"/>
      <c r="AT518" s="39">
        <f t="shared" ref="AT518:AT581" si="242">(D518*$AT$1)/15*P518</f>
        <v>0.11993152078930382</v>
      </c>
      <c r="AU518" s="39">
        <f t="shared" ref="AU518:AU581" si="243">(D518*$AU$1)/31*Q518</f>
        <v>0.38477777335512175</v>
      </c>
      <c r="AW518" s="38">
        <f t="shared" ref="AW518:AW581" si="244">(U518+AJ518)*$AW$1</f>
        <v>2637.7036869870699</v>
      </c>
      <c r="AX518" s="38">
        <f t="shared" si="219"/>
        <v>1524.5501303876297</v>
      </c>
      <c r="AY518" s="38">
        <f t="shared" si="220"/>
        <v>1624.281371477914</v>
      </c>
      <c r="AZ518" s="38">
        <f t="shared" si="227"/>
        <v>0</v>
      </c>
      <c r="BA518" s="38">
        <f t="shared" si="228"/>
        <v>0</v>
      </c>
      <c r="BB518" s="38">
        <f t="shared" si="229"/>
        <v>0</v>
      </c>
      <c r="BC518" s="38">
        <f t="shared" si="230"/>
        <v>0</v>
      </c>
      <c r="BD518" s="38">
        <f t="shared" si="231"/>
        <v>0</v>
      </c>
      <c r="BE518" s="38">
        <f t="shared" si="232"/>
        <v>0</v>
      </c>
      <c r="BF518" s="38">
        <f t="shared" si="233"/>
        <v>0</v>
      </c>
      <c r="BG518" s="38">
        <f t="shared" ref="BG518:BG581" si="245">(AF518+AT518)*$BG$1</f>
        <v>1092.7113171023034</v>
      </c>
      <c r="BH518" s="38">
        <f t="shared" ref="BH518:BH581" si="246">(AG518+AU518)*$BH$1</f>
        <v>2737.0900437272235</v>
      </c>
      <c r="BI518" s="61">
        <f t="shared" si="234"/>
        <v>9616.3365496821407</v>
      </c>
    </row>
    <row r="519" spans="1:61" x14ac:dyDescent="0.3">
      <c r="A519" s="84" t="s">
        <v>1050</v>
      </c>
      <c r="B519" s="84" t="s">
        <v>1051</v>
      </c>
      <c r="C519" s="84" t="s">
        <v>1051</v>
      </c>
      <c r="D519" s="63">
        <f>VLOOKUP(B519,Площадь!$D$2:$E$795,2,0)</f>
        <v>60.6</v>
      </c>
      <c r="E519" s="72"/>
      <c r="F519" s="87">
        <v>31</v>
      </c>
      <c r="G519" s="87">
        <v>29</v>
      </c>
      <c r="H519" s="87">
        <v>31</v>
      </c>
      <c r="I519" s="87"/>
      <c r="J519" s="88"/>
      <c r="K519" s="88"/>
      <c r="L519" s="88"/>
      <c r="M519" s="88"/>
      <c r="N519" s="88"/>
      <c r="O519" s="88"/>
      <c r="P519" s="88">
        <v>15</v>
      </c>
      <c r="Q519" s="88">
        <v>31</v>
      </c>
      <c r="R519">
        <f t="shared" si="223"/>
        <v>137</v>
      </c>
      <c r="S519" s="162">
        <f>VLOOKUP(C519,'Общие показания'!A:I,9,0)</f>
        <v>1.9397236724758058</v>
      </c>
      <c r="T519" s="73">
        <f>VLOOKUP(B519,'Общие показания'!$A$2:$S$795,19,0)</f>
        <v>0.43900000000000006</v>
      </c>
      <c r="U519" s="39">
        <f t="shared" si="235"/>
        <v>0.79604278638877912</v>
      </c>
      <c r="V519" s="39">
        <f t="shared" si="236"/>
        <v>0.61466841693890018</v>
      </c>
      <c r="W519" s="39">
        <f t="shared" si="237"/>
        <v>0.5290124691481265</v>
      </c>
      <c r="X519" s="39"/>
      <c r="Y519" s="39">
        <f t="shared" si="238"/>
        <v>0</v>
      </c>
      <c r="Z519" s="39"/>
      <c r="AA519" s="39"/>
      <c r="AB519" s="39"/>
      <c r="AC519" s="39"/>
      <c r="AD519" s="39"/>
      <c r="AE519" s="39">
        <f t="shared" si="222"/>
        <v>0</v>
      </c>
      <c r="AF519" s="39">
        <f t="shared" si="239"/>
        <v>0.13671580884616968</v>
      </c>
      <c r="AG519" s="39">
        <f t="shared" si="240"/>
        <v>0.30228419115383037</v>
      </c>
      <c r="AH519" s="39">
        <f t="shared" si="224"/>
        <v>0</v>
      </c>
      <c r="AJ519" s="39">
        <f t="shared" si="241"/>
        <v>0.87193266948060777</v>
      </c>
      <c r="AK519" s="39">
        <f t="shared" si="225"/>
        <v>0.34939445762670102</v>
      </c>
      <c r="AL519" s="39">
        <f t="shared" si="226"/>
        <v>0.49811634536465649</v>
      </c>
      <c r="AM519" s="39"/>
      <c r="AS519" s="39"/>
      <c r="AT519" s="39">
        <f t="shared" si="242"/>
        <v>0.20358123697007874</v>
      </c>
      <c r="AU519" s="39">
        <f t="shared" si="243"/>
        <v>0.65315218670365205</v>
      </c>
      <c r="AW519" s="38">
        <f t="shared" si="244"/>
        <v>4477.4465947175477</v>
      </c>
      <c r="AX519" s="38">
        <f t="shared" si="219"/>
        <v>2587.8918179689176</v>
      </c>
      <c r="AY519" s="38">
        <f t="shared" si="220"/>
        <v>2757.1835045255343</v>
      </c>
      <c r="AZ519" s="38">
        <f t="shared" si="227"/>
        <v>0</v>
      </c>
      <c r="BA519" s="38">
        <f t="shared" si="228"/>
        <v>0</v>
      </c>
      <c r="BB519" s="38">
        <f t="shared" si="229"/>
        <v>0</v>
      </c>
      <c r="BC519" s="38">
        <f t="shared" si="230"/>
        <v>0</v>
      </c>
      <c r="BD519" s="38">
        <f t="shared" si="231"/>
        <v>0</v>
      </c>
      <c r="BE519" s="38">
        <f t="shared" si="232"/>
        <v>0</v>
      </c>
      <c r="BF519" s="38">
        <f t="shared" si="233"/>
        <v>0</v>
      </c>
      <c r="BG519" s="38">
        <f t="shared" si="245"/>
        <v>913.47977790730465</v>
      </c>
      <c r="BH519" s="38">
        <f t="shared" si="246"/>
        <v>2564.7351952655113</v>
      </c>
      <c r="BI519" s="61">
        <f t="shared" si="234"/>
        <v>13300.736890384816</v>
      </c>
    </row>
    <row r="520" spans="1:61" x14ac:dyDescent="0.3">
      <c r="A520" s="84" t="s">
        <v>985</v>
      </c>
      <c r="B520" s="84" t="s">
        <v>986</v>
      </c>
      <c r="C520" s="84" t="s">
        <v>986</v>
      </c>
      <c r="D520" s="63">
        <f>VLOOKUP(B520,Площадь!$D$2:$E$795,2,0)</f>
        <v>39.299999999999997</v>
      </c>
      <c r="E520" s="72"/>
      <c r="F520" s="87">
        <v>31</v>
      </c>
      <c r="G520" s="87">
        <v>29</v>
      </c>
      <c r="H520" s="87">
        <v>31</v>
      </c>
      <c r="I520" s="87"/>
      <c r="J520" s="88"/>
      <c r="K520" s="88"/>
      <c r="L520" s="88"/>
      <c r="M520" s="88"/>
      <c r="N520" s="88"/>
      <c r="O520" s="88"/>
      <c r="P520" s="88">
        <v>15</v>
      </c>
      <c r="Q520" s="88">
        <v>31</v>
      </c>
      <c r="R520">
        <f t="shared" si="223"/>
        <v>137</v>
      </c>
      <c r="S520" s="162">
        <f>VLOOKUP(C520,'Общие показания'!A:I,9,0)</f>
        <v>0.30400000000000027</v>
      </c>
      <c r="T520" s="73">
        <f>VLOOKUP(B520,'Общие показания'!$A$2:$S$795,19,0)</f>
        <v>0.22199999999999998</v>
      </c>
      <c r="U520" s="39">
        <f t="shared" si="235"/>
        <v>0.1247584954991611</v>
      </c>
      <c r="V520" s="39">
        <f t="shared" si="236"/>
        <v>9.6332895969106921E-2</v>
      </c>
      <c r="W520" s="39">
        <f t="shared" si="237"/>
        <v>8.290860853173225E-2</v>
      </c>
      <c r="X520" s="39"/>
      <c r="Y520" s="39">
        <f t="shared" si="238"/>
        <v>0</v>
      </c>
      <c r="Z520" s="39"/>
      <c r="AA520" s="39"/>
      <c r="AB520" s="39"/>
      <c r="AC520" s="39"/>
      <c r="AD520" s="39"/>
      <c r="AE520" s="39">
        <f t="shared" si="222"/>
        <v>0</v>
      </c>
      <c r="AF520" s="39">
        <f t="shared" si="239"/>
        <v>6.9136468254782826E-2</v>
      </c>
      <c r="AG520" s="39">
        <f t="shared" si="240"/>
        <v>0.15286353174521716</v>
      </c>
      <c r="AH520" s="39">
        <f t="shared" si="224"/>
        <v>0</v>
      </c>
      <c r="AJ520" s="39">
        <f t="shared" si="241"/>
        <v>0.56546128565326537</v>
      </c>
      <c r="AK520" s="39">
        <f t="shared" si="225"/>
        <v>0.22658749479751403</v>
      </c>
      <c r="AL520" s="39">
        <f t="shared" si="226"/>
        <v>0.32303584773648514</v>
      </c>
      <c r="AM520" s="39"/>
      <c r="AS520" s="39"/>
      <c r="AT520" s="39">
        <f t="shared" si="242"/>
        <v>0.13202545565881341</v>
      </c>
      <c r="AU520" s="39">
        <f t="shared" si="243"/>
        <v>0.42357889335731885</v>
      </c>
      <c r="AW520" s="38">
        <f t="shared" si="244"/>
        <v>1852.7983717343275</v>
      </c>
      <c r="AX520" s="38">
        <f t="shared" si="219"/>
        <v>866.8345801582866</v>
      </c>
      <c r="AY520" s="38">
        <f t="shared" si="220"/>
        <v>1089.7010606281522</v>
      </c>
      <c r="AZ520" s="38">
        <f t="shared" si="227"/>
        <v>0</v>
      </c>
      <c r="BA520" s="38">
        <f t="shared" si="228"/>
        <v>0</v>
      </c>
      <c r="BB520" s="38">
        <f t="shared" si="229"/>
        <v>0</v>
      </c>
      <c r="BC520" s="38">
        <f t="shared" si="230"/>
        <v>0</v>
      </c>
      <c r="BD520" s="38">
        <f t="shared" si="231"/>
        <v>0</v>
      </c>
      <c r="BE520" s="38">
        <f t="shared" si="232"/>
        <v>0</v>
      </c>
      <c r="BF520" s="38">
        <f t="shared" si="233"/>
        <v>0</v>
      </c>
      <c r="BG520" s="38">
        <f t="shared" si="245"/>
        <v>539.99102207670114</v>
      </c>
      <c r="BH520" s="38">
        <f t="shared" si="246"/>
        <v>1547.3789882482436</v>
      </c>
      <c r="BI520" s="61">
        <f t="shared" si="234"/>
        <v>5896.7040228457108</v>
      </c>
    </row>
    <row r="521" spans="1:61" x14ac:dyDescent="0.3">
      <c r="A521" s="84" t="s">
        <v>2604</v>
      </c>
      <c r="B521" s="84" t="s">
        <v>1963</v>
      </c>
      <c r="C521" s="84" t="s">
        <v>1963</v>
      </c>
      <c r="D521" s="63">
        <f>VLOOKUP(B521,Площадь!$D$2:$E$795,2,0)</f>
        <v>81.8</v>
      </c>
      <c r="E521" s="72"/>
      <c r="F521" s="87">
        <v>31</v>
      </c>
      <c r="G521" s="87">
        <v>29</v>
      </c>
      <c r="H521" s="87">
        <v>31</v>
      </c>
      <c r="I521" s="87"/>
      <c r="J521" s="88"/>
      <c r="K521" s="88"/>
      <c r="L521" s="88"/>
      <c r="M521" s="88"/>
      <c r="N521" s="88"/>
      <c r="O521" s="88"/>
      <c r="P521" s="88">
        <v>15</v>
      </c>
      <c r="Q521" s="88">
        <v>31</v>
      </c>
      <c r="R521">
        <f t="shared" si="223"/>
        <v>137</v>
      </c>
      <c r="S521" s="162">
        <f>VLOOKUP(C521,'Общие показания'!A:I,9,0)</f>
        <v>2.6183068714277375</v>
      </c>
      <c r="T521" s="73">
        <f>VLOOKUP(B521,'Общие показания'!$A$2:$S$795,19,0)</f>
        <v>0.62800000000000011</v>
      </c>
      <c r="U521" s="39">
        <f t="shared" si="235"/>
        <v>1.0745264014290778</v>
      </c>
      <c r="V521" s="39">
        <f t="shared" si="236"/>
        <v>0.82970093243567711</v>
      </c>
      <c r="W521" s="39">
        <f t="shared" si="237"/>
        <v>0.71407953756298259</v>
      </c>
      <c r="X521" s="39"/>
      <c r="Y521" s="39">
        <f t="shared" si="238"/>
        <v>0</v>
      </c>
      <c r="Z521" s="39"/>
      <c r="AA521" s="39"/>
      <c r="AB521" s="39"/>
      <c r="AC521" s="39"/>
      <c r="AD521" s="39"/>
      <c r="AE521" s="39">
        <f t="shared" si="222"/>
        <v>0</v>
      </c>
      <c r="AF521" s="39">
        <f t="shared" si="239"/>
        <v>0.19557523452253889</v>
      </c>
      <c r="AG521" s="39">
        <f t="shared" si="240"/>
        <v>0.43242476547746128</v>
      </c>
      <c r="AH521" s="39">
        <f t="shared" si="224"/>
        <v>0</v>
      </c>
      <c r="AJ521" s="39">
        <f t="shared" si="241"/>
        <v>1.1769652205200283</v>
      </c>
      <c r="AK521" s="39">
        <f t="shared" si="225"/>
        <v>0.47162486194495279</v>
      </c>
      <c r="AL521" s="39">
        <f t="shared" si="226"/>
        <v>0.67237486882555941</v>
      </c>
      <c r="AM521" s="39"/>
      <c r="AS521" s="39"/>
      <c r="AT521" s="39">
        <f t="shared" si="242"/>
        <v>0.27480107564607986</v>
      </c>
      <c r="AU521" s="39">
        <f t="shared" si="243"/>
        <v>0.88164767116103526</v>
      </c>
      <c r="AW521" s="38">
        <f t="shared" si="244"/>
        <v>6043.8140502953029</v>
      </c>
      <c r="AX521" s="38">
        <f t="shared" si="219"/>
        <v>3493.2269094035883</v>
      </c>
      <c r="AY521" s="38">
        <f t="shared" si="220"/>
        <v>3721.7427503331469</v>
      </c>
      <c r="AZ521" s="38">
        <f t="shared" si="227"/>
        <v>0</v>
      </c>
      <c r="BA521" s="38">
        <f t="shared" si="228"/>
        <v>0</v>
      </c>
      <c r="BB521" s="38">
        <f t="shared" si="229"/>
        <v>0</v>
      </c>
      <c r="BC521" s="38">
        <f t="shared" si="230"/>
        <v>0</v>
      </c>
      <c r="BD521" s="38">
        <f t="shared" si="231"/>
        <v>0</v>
      </c>
      <c r="BE521" s="38">
        <f t="shared" si="232"/>
        <v>0</v>
      </c>
      <c r="BF521" s="38">
        <f t="shared" si="233"/>
        <v>0</v>
      </c>
      <c r="BG521" s="38">
        <f t="shared" si="245"/>
        <v>1262.6593519642336</v>
      </c>
      <c r="BH521" s="38">
        <f t="shared" si="246"/>
        <v>3527.4434860149149</v>
      </c>
      <c r="BI521" s="61">
        <f t="shared" si="234"/>
        <v>18048.886548011185</v>
      </c>
    </row>
    <row r="522" spans="1:61" x14ac:dyDescent="0.3">
      <c r="A522" s="84" t="s">
        <v>1115</v>
      </c>
      <c r="B522" s="84" t="s">
        <v>1116</v>
      </c>
      <c r="C522" s="84" t="s">
        <v>1116</v>
      </c>
      <c r="D522" s="63">
        <f>VLOOKUP(B522,Площадь!$D$2:$E$795,2,0)</f>
        <v>39.1</v>
      </c>
      <c r="E522" s="72"/>
      <c r="F522" s="87">
        <v>31</v>
      </c>
      <c r="G522" s="87">
        <v>29</v>
      </c>
      <c r="H522" s="87">
        <v>31</v>
      </c>
      <c r="I522" s="87"/>
      <c r="J522" s="88"/>
      <c r="K522" s="88"/>
      <c r="L522" s="88"/>
      <c r="M522" s="88"/>
      <c r="N522" s="88"/>
      <c r="O522" s="88"/>
      <c r="P522" s="88">
        <v>15</v>
      </c>
      <c r="Q522" s="88">
        <v>31</v>
      </c>
      <c r="R522">
        <f t="shared" si="223"/>
        <v>137</v>
      </c>
      <c r="S522" s="162">
        <f>VLOOKUP(C522,'Общие показания'!A:I,9,0)</f>
        <v>1.2515378810858748</v>
      </c>
      <c r="T522" s="73">
        <f>VLOOKUP(B522,'Общие показания'!$A$2:$S$795,19,0)</f>
        <v>0.36799999999999944</v>
      </c>
      <c r="U522" s="39">
        <f t="shared" si="235"/>
        <v>0.5136183654752684</v>
      </c>
      <c r="V522" s="39">
        <f t="shared" si="236"/>
        <v>0.39659298848698021</v>
      </c>
      <c r="W522" s="39">
        <f t="shared" si="237"/>
        <v>0.34132652712362621</v>
      </c>
      <c r="X522" s="39"/>
      <c r="Y522" s="39">
        <f t="shared" si="238"/>
        <v>0</v>
      </c>
      <c r="Z522" s="39"/>
      <c r="AA522" s="39"/>
      <c r="AB522" s="39"/>
      <c r="AC522" s="39"/>
      <c r="AD522" s="39"/>
      <c r="AE522" s="39">
        <f t="shared" si="222"/>
        <v>0</v>
      </c>
      <c r="AF522" s="39">
        <f t="shared" si="239"/>
        <v>0.11460459602594615</v>
      </c>
      <c r="AG522" s="39">
        <f t="shared" si="240"/>
        <v>0.2533954039740533</v>
      </c>
      <c r="AH522" s="39">
        <f t="shared" si="224"/>
        <v>0</v>
      </c>
      <c r="AJ522" s="39">
        <f t="shared" si="241"/>
        <v>0.5625836200774218</v>
      </c>
      <c r="AK522" s="39">
        <f t="shared" si="225"/>
        <v>0.22543437777564374</v>
      </c>
      <c r="AL522" s="39">
        <f t="shared" si="226"/>
        <v>0.32139189940194834</v>
      </c>
      <c r="AM522" s="39"/>
      <c r="AS522" s="39"/>
      <c r="AT522" s="39">
        <f t="shared" si="242"/>
        <v>0.13135357038828513</v>
      </c>
      <c r="AU522" s="39">
        <f t="shared" si="243"/>
        <v>0.42142327557941905</v>
      </c>
      <c r="AW522" s="38">
        <f t="shared" si="244"/>
        <v>2888.91356193822</v>
      </c>
      <c r="AX522" s="38">
        <f t="shared" si="219"/>
        <v>1669.7453809007372</v>
      </c>
      <c r="AY522" s="38">
        <f t="shared" si="220"/>
        <v>1778.9748354281915</v>
      </c>
      <c r="AZ522" s="38">
        <f t="shared" si="227"/>
        <v>0</v>
      </c>
      <c r="BA522" s="38">
        <f t="shared" si="228"/>
        <v>0</v>
      </c>
      <c r="BB522" s="38">
        <f t="shared" si="229"/>
        <v>0</v>
      </c>
      <c r="BC522" s="38">
        <f t="shared" si="230"/>
        <v>0</v>
      </c>
      <c r="BD522" s="38">
        <f t="shared" si="231"/>
        <v>0</v>
      </c>
      <c r="BE522" s="38">
        <f t="shared" si="232"/>
        <v>0</v>
      </c>
      <c r="BF522" s="38">
        <f t="shared" si="233"/>
        <v>0</v>
      </c>
      <c r="BG522" s="38">
        <f t="shared" si="245"/>
        <v>660.24026359570598</v>
      </c>
      <c r="BH522" s="38">
        <f t="shared" si="246"/>
        <v>1811.4562706461591</v>
      </c>
      <c r="BI522" s="61">
        <f t="shared" si="234"/>
        <v>8809.3303125090133</v>
      </c>
    </row>
    <row r="523" spans="1:61" x14ac:dyDescent="0.3">
      <c r="A523" s="84" t="s">
        <v>773</v>
      </c>
      <c r="B523" s="84" t="s">
        <v>774</v>
      </c>
      <c r="C523" s="84" t="s">
        <v>774</v>
      </c>
      <c r="D523" s="63">
        <f>VLOOKUP(B523,Площадь!$D$2:$E$795,2,0)</f>
        <v>61.7</v>
      </c>
      <c r="E523" s="72"/>
      <c r="F523" s="87">
        <v>31</v>
      </c>
      <c r="G523" s="87">
        <v>29</v>
      </c>
      <c r="H523" s="87">
        <v>31</v>
      </c>
      <c r="I523" s="87"/>
      <c r="J523" s="88"/>
      <c r="K523" s="88"/>
      <c r="L523" s="88"/>
      <c r="M523" s="88"/>
      <c r="N523" s="88"/>
      <c r="O523" s="88"/>
      <c r="P523" s="88">
        <v>15</v>
      </c>
      <c r="Q523" s="88">
        <v>31</v>
      </c>
      <c r="R523">
        <f t="shared" si="223"/>
        <v>137</v>
      </c>
      <c r="S523" s="162">
        <f>VLOOKUP(C523,'Общие показания'!A:I,9,0)</f>
        <v>1.4769999999999994</v>
      </c>
      <c r="T523" s="73">
        <f>VLOOKUP(B523,'Общие показания'!$A$2:$S$795,19,0)</f>
        <v>0.18299999999999983</v>
      </c>
      <c r="U523" s="39">
        <f t="shared" si="235"/>
        <v>0.60614571661927863</v>
      </c>
      <c r="V523" s="39">
        <f t="shared" si="236"/>
        <v>0.46803844521832488</v>
      </c>
      <c r="W523" s="39">
        <f t="shared" si="237"/>
        <v>0.40281583816239597</v>
      </c>
      <c r="X523" s="39"/>
      <c r="Y523" s="39">
        <f t="shared" si="238"/>
        <v>0</v>
      </c>
      <c r="Z523" s="39"/>
      <c r="AA523" s="39"/>
      <c r="AB523" s="39"/>
      <c r="AC523" s="39"/>
      <c r="AD523" s="39"/>
      <c r="AE523" s="39">
        <f t="shared" si="222"/>
        <v>0</v>
      </c>
      <c r="AF523" s="39">
        <f t="shared" si="239"/>
        <v>5.6990872480293907E-2</v>
      </c>
      <c r="AG523" s="39">
        <f t="shared" si="240"/>
        <v>0.12600912751970594</v>
      </c>
      <c r="AH523" s="39">
        <f t="shared" si="224"/>
        <v>0</v>
      </c>
      <c r="AJ523" s="39">
        <f t="shared" si="241"/>
        <v>0.88775983014774751</v>
      </c>
      <c r="AK523" s="39">
        <f t="shared" si="225"/>
        <v>0.35573660124698769</v>
      </c>
      <c r="AL523" s="39">
        <f t="shared" si="226"/>
        <v>0.50715806120460905</v>
      </c>
      <c r="AM523" s="39"/>
      <c r="AS523" s="39"/>
      <c r="AT523" s="39">
        <f t="shared" si="242"/>
        <v>0.20727660595798444</v>
      </c>
      <c r="AU523" s="39">
        <f t="shared" si="243"/>
        <v>0.66500808448210125</v>
      </c>
      <c r="AW523" s="38">
        <f t="shared" si="244"/>
        <v>4010.1802935195346</v>
      </c>
      <c r="AX523" s="38">
        <f t="shared" si="219"/>
        <v>2211.3087837296266</v>
      </c>
      <c r="AY523" s="38">
        <f t="shared" si="220"/>
        <v>2442.6975365048138</v>
      </c>
      <c r="AZ523" s="38">
        <f t="shared" si="227"/>
        <v>0</v>
      </c>
      <c r="BA523" s="38">
        <f t="shared" si="228"/>
        <v>0</v>
      </c>
      <c r="BB523" s="38">
        <f t="shared" si="229"/>
        <v>0</v>
      </c>
      <c r="BC523" s="38">
        <f t="shared" si="230"/>
        <v>0</v>
      </c>
      <c r="BD523" s="38">
        <f t="shared" si="231"/>
        <v>0</v>
      </c>
      <c r="BE523" s="38">
        <f t="shared" si="232"/>
        <v>0</v>
      </c>
      <c r="BF523" s="38">
        <f t="shared" si="233"/>
        <v>0</v>
      </c>
      <c r="BG523" s="38">
        <f t="shared" si="245"/>
        <v>709.38904842057696</v>
      </c>
      <c r="BH523" s="38">
        <f t="shared" si="246"/>
        <v>2123.3749632091713</v>
      </c>
      <c r="BI523" s="61">
        <f t="shared" si="234"/>
        <v>11496.950625383724</v>
      </c>
    </row>
    <row r="524" spans="1:61" x14ac:dyDescent="0.3">
      <c r="A524" s="84" t="s">
        <v>2136</v>
      </c>
      <c r="B524" s="84" t="s">
        <v>2137</v>
      </c>
      <c r="C524" s="84" t="s">
        <v>2137</v>
      </c>
      <c r="D524" s="63">
        <f>VLOOKUP(B524,Площадь!$D$2:$E$795,2,0)</f>
        <v>75.7</v>
      </c>
      <c r="E524" s="72"/>
      <c r="F524" s="87">
        <v>31</v>
      </c>
      <c r="G524" s="87">
        <v>29</v>
      </c>
      <c r="H524" s="87">
        <v>31</v>
      </c>
      <c r="I524" s="87"/>
      <c r="J524" s="88"/>
      <c r="K524" s="88"/>
      <c r="L524" s="88"/>
      <c r="M524" s="88"/>
      <c r="N524" s="88"/>
      <c r="O524" s="88"/>
      <c r="P524" s="88">
        <v>15</v>
      </c>
      <c r="Q524" s="88">
        <v>31</v>
      </c>
      <c r="R524">
        <f t="shared" si="223"/>
        <v>137</v>
      </c>
      <c r="S524" s="162">
        <f>VLOOKUP(C524,'Общие показания'!A:I,9,0)</f>
        <v>2.8099999999999987</v>
      </c>
      <c r="T524" s="73">
        <f>VLOOKUP(B524,'Общие показания'!$A$2:$S$795,19,0)</f>
        <v>1.4170000000000016</v>
      </c>
      <c r="U524" s="39">
        <f t="shared" si="235"/>
        <v>1.1531953037915863</v>
      </c>
      <c r="V524" s="39">
        <f t="shared" si="236"/>
        <v>0.89044551866180954</v>
      </c>
      <c r="W524" s="39">
        <f t="shared" si="237"/>
        <v>0.76635917754660299</v>
      </c>
      <c r="X524" s="39"/>
      <c r="Y524" s="39">
        <f t="shared" si="238"/>
        <v>0</v>
      </c>
      <c r="Z524" s="39"/>
      <c r="AA524" s="39"/>
      <c r="AB524" s="39"/>
      <c r="AC524" s="39"/>
      <c r="AD524" s="39"/>
      <c r="AE524" s="39">
        <f t="shared" si="222"/>
        <v>0</v>
      </c>
      <c r="AF524" s="39">
        <f t="shared" si="239"/>
        <v>0.4412899798064297</v>
      </c>
      <c r="AG524" s="39">
        <f t="shared" si="240"/>
        <v>0.975710020193572</v>
      </c>
      <c r="AH524" s="39">
        <f t="shared" si="224"/>
        <v>0</v>
      </c>
      <c r="AJ524" s="39">
        <f t="shared" si="241"/>
        <v>1.0891964204567988</v>
      </c>
      <c r="AK524" s="39">
        <f t="shared" si="225"/>
        <v>0.43645479277790872</v>
      </c>
      <c r="AL524" s="39">
        <f t="shared" si="226"/>
        <v>0.62223444462218647</v>
      </c>
      <c r="AM524" s="39"/>
      <c r="AS524" s="39"/>
      <c r="AT524" s="39">
        <f t="shared" si="242"/>
        <v>0.25430857489496633</v>
      </c>
      <c r="AU524" s="39">
        <f t="shared" si="243"/>
        <v>0.81590132893509015</v>
      </c>
      <c r="AW524" s="38">
        <f t="shared" si="244"/>
        <v>6019.3866489033962</v>
      </c>
      <c r="AX524" s="38">
        <f t="shared" si="219"/>
        <v>3561.8781200163221</v>
      </c>
      <c r="AY524" s="38">
        <f t="shared" si="220"/>
        <v>3727.485175605012</v>
      </c>
      <c r="AZ524" s="38">
        <f t="shared" si="227"/>
        <v>0</v>
      </c>
      <c r="BA524" s="38">
        <f t="shared" si="228"/>
        <v>0</v>
      </c>
      <c r="BB524" s="38">
        <f t="shared" si="229"/>
        <v>0</v>
      </c>
      <c r="BC524" s="38">
        <f t="shared" si="230"/>
        <v>0</v>
      </c>
      <c r="BD524" s="38">
        <f t="shared" si="231"/>
        <v>0</v>
      </c>
      <c r="BE524" s="38">
        <f t="shared" si="232"/>
        <v>0</v>
      </c>
      <c r="BF524" s="38">
        <f t="shared" si="233"/>
        <v>0</v>
      </c>
      <c r="BG524" s="38">
        <f t="shared" si="245"/>
        <v>1867.2369362982397</v>
      </c>
      <c r="BH524" s="38">
        <f t="shared" si="246"/>
        <v>4809.329841147015</v>
      </c>
      <c r="BI524" s="61">
        <f t="shared" si="234"/>
        <v>19985.316721969983</v>
      </c>
    </row>
    <row r="525" spans="1:61" x14ac:dyDescent="0.3">
      <c r="A525" s="84" t="s">
        <v>1888</v>
      </c>
      <c r="B525" s="84" t="s">
        <v>1889</v>
      </c>
      <c r="C525" s="84" t="s">
        <v>1889</v>
      </c>
      <c r="D525" s="63">
        <f>VLOOKUP(B525,Площадь!$D$2:$E$795,2,0)</f>
        <v>32.5</v>
      </c>
      <c r="E525" s="72"/>
      <c r="F525" s="87">
        <v>31</v>
      </c>
      <c r="G525" s="87">
        <v>29</v>
      </c>
      <c r="H525" s="87">
        <v>31</v>
      </c>
      <c r="I525" s="87"/>
      <c r="J525" s="88"/>
      <c r="K525" s="88"/>
      <c r="L525" s="88"/>
      <c r="M525" s="88"/>
      <c r="N525" s="88"/>
      <c r="O525" s="88"/>
      <c r="P525" s="88">
        <v>15</v>
      </c>
      <c r="Q525" s="88">
        <v>31</v>
      </c>
      <c r="R525">
        <f t="shared" si="223"/>
        <v>137</v>
      </c>
      <c r="S525" s="162">
        <f>VLOOKUP(C525,'Общие показания'!A:I,9,0)</f>
        <v>1.0402808474498959</v>
      </c>
      <c r="T525" s="73">
        <f>VLOOKUP(B525,'Общие показания'!$A$2:$S$795,19,0)</f>
        <v>0.375</v>
      </c>
      <c r="U525" s="39">
        <f t="shared" si="235"/>
        <v>0.42692063626460924</v>
      </c>
      <c r="V525" s="39">
        <f t="shared" si="236"/>
        <v>0.32964890347383263</v>
      </c>
      <c r="W525" s="39">
        <f t="shared" si="237"/>
        <v>0.28371130771145397</v>
      </c>
      <c r="X525" s="39"/>
      <c r="Y525" s="39">
        <f t="shared" si="238"/>
        <v>0</v>
      </c>
      <c r="Z525" s="39"/>
      <c r="AA525" s="39"/>
      <c r="AB525" s="39"/>
      <c r="AC525" s="39"/>
      <c r="AD525" s="39"/>
      <c r="AE525" s="39">
        <f t="shared" si="222"/>
        <v>0</v>
      </c>
      <c r="AF525" s="39">
        <f t="shared" si="239"/>
        <v>0.11678457475470075</v>
      </c>
      <c r="AG525" s="39">
        <f t="shared" si="240"/>
        <v>0.25821542524529928</v>
      </c>
      <c r="AH525" s="39">
        <f t="shared" si="224"/>
        <v>0</v>
      </c>
      <c r="AJ525" s="39">
        <f t="shared" si="241"/>
        <v>0.46762065607458336</v>
      </c>
      <c r="AK525" s="39">
        <f t="shared" si="225"/>
        <v>0.18738151605392381</v>
      </c>
      <c r="AL525" s="39">
        <f t="shared" si="226"/>
        <v>0.26714160436223328</v>
      </c>
      <c r="AM525" s="39"/>
      <c r="AS525" s="39"/>
      <c r="AT525" s="39">
        <f t="shared" si="242"/>
        <v>0.1091813564608508</v>
      </c>
      <c r="AU525" s="39">
        <f t="shared" si="243"/>
        <v>0.35028788890872425</v>
      </c>
      <c r="AW525" s="38">
        <f t="shared" si="244"/>
        <v>2401.2708635036352</v>
      </c>
      <c r="AX525" s="38">
        <f t="shared" si="219"/>
        <v>1387.8957769635283</v>
      </c>
      <c r="AY525" s="38">
        <f t="shared" si="220"/>
        <v>1478.6875230541232</v>
      </c>
      <c r="AZ525" s="38">
        <f t="shared" si="227"/>
        <v>0</v>
      </c>
      <c r="BA525" s="38">
        <f t="shared" si="228"/>
        <v>0</v>
      </c>
      <c r="BB525" s="38">
        <f t="shared" si="229"/>
        <v>0</v>
      </c>
      <c r="BC525" s="38">
        <f t="shared" si="230"/>
        <v>0</v>
      </c>
      <c r="BD525" s="38">
        <f t="shared" si="231"/>
        <v>0</v>
      </c>
      <c r="BE525" s="38">
        <f t="shared" si="232"/>
        <v>0</v>
      </c>
      <c r="BF525" s="38">
        <f t="shared" si="233"/>
        <v>0</v>
      </c>
      <c r="BG525" s="38">
        <f t="shared" si="245"/>
        <v>606.57390711777794</v>
      </c>
      <c r="BH525" s="38">
        <f t="shared" si="246"/>
        <v>1633.4419563824945</v>
      </c>
      <c r="BI525" s="61">
        <f t="shared" si="234"/>
        <v>7507.8700270215577</v>
      </c>
    </row>
    <row r="526" spans="1:61" x14ac:dyDescent="0.3">
      <c r="A526" s="84" t="s">
        <v>2296</v>
      </c>
      <c r="B526" s="84" t="s">
        <v>2297</v>
      </c>
      <c r="C526" s="84" t="s">
        <v>2297</v>
      </c>
      <c r="D526" s="63">
        <f>VLOOKUP(B526,Площадь!$D$2:$E$795,2,0)</f>
        <v>81.8</v>
      </c>
      <c r="E526" s="72"/>
      <c r="F526" s="87">
        <v>31</v>
      </c>
      <c r="G526" s="87">
        <v>29</v>
      </c>
      <c r="H526" s="87">
        <v>31</v>
      </c>
      <c r="I526" s="87"/>
      <c r="J526" s="88"/>
      <c r="K526" s="88"/>
      <c r="L526" s="88"/>
      <c r="M526" s="88"/>
      <c r="N526" s="88"/>
      <c r="O526" s="88"/>
      <c r="P526" s="88">
        <v>15</v>
      </c>
      <c r="Q526" s="88">
        <v>31</v>
      </c>
      <c r="R526">
        <f t="shared" si="223"/>
        <v>137</v>
      </c>
      <c r="S526" s="162">
        <f>VLOOKUP(C526,'Общие показания'!A:I,9,0)</f>
        <v>2.6183068714277375</v>
      </c>
      <c r="T526" s="73">
        <f>VLOOKUP(B526,'Общие показания'!$A$2:$S$795,19,0)</f>
        <v>0.65199999999999925</v>
      </c>
      <c r="U526" s="39">
        <f t="shared" si="235"/>
        <v>1.0745264014290778</v>
      </c>
      <c r="V526" s="39">
        <f t="shared" si="236"/>
        <v>0.82970093243567711</v>
      </c>
      <c r="W526" s="39">
        <f t="shared" si="237"/>
        <v>0.71407953756298259</v>
      </c>
      <c r="X526" s="39"/>
      <c r="Y526" s="39">
        <f t="shared" si="238"/>
        <v>0</v>
      </c>
      <c r="Z526" s="39"/>
      <c r="AA526" s="39"/>
      <c r="AB526" s="39"/>
      <c r="AC526" s="39"/>
      <c r="AD526" s="39"/>
      <c r="AE526" s="39">
        <f t="shared" si="222"/>
        <v>0</v>
      </c>
      <c r="AF526" s="39">
        <f t="shared" si="239"/>
        <v>0.20304944730683946</v>
      </c>
      <c r="AG526" s="39">
        <f t="shared" si="240"/>
        <v>0.44895055269315981</v>
      </c>
      <c r="AH526" s="39">
        <f t="shared" si="224"/>
        <v>0</v>
      </c>
      <c r="AJ526" s="39">
        <f t="shared" si="241"/>
        <v>1.1769652205200283</v>
      </c>
      <c r="AK526" s="39">
        <f t="shared" si="225"/>
        <v>0.47162486194495279</v>
      </c>
      <c r="AL526" s="39">
        <f t="shared" si="226"/>
        <v>0.67237486882555941</v>
      </c>
      <c r="AM526" s="39"/>
      <c r="AS526" s="39"/>
      <c r="AT526" s="39">
        <f t="shared" si="242"/>
        <v>0.27480107564607986</v>
      </c>
      <c r="AU526" s="39">
        <f t="shared" si="243"/>
        <v>0.88164767116103526</v>
      </c>
      <c r="AW526" s="38">
        <f t="shared" si="244"/>
        <v>6043.8140502953029</v>
      </c>
      <c r="AX526" s="38">
        <f t="shared" si="219"/>
        <v>3493.2269094035883</v>
      </c>
      <c r="AY526" s="38">
        <f t="shared" si="220"/>
        <v>3721.7427503331469</v>
      </c>
      <c r="AZ526" s="38">
        <f t="shared" si="227"/>
        <v>0</v>
      </c>
      <c r="BA526" s="38">
        <f t="shared" si="228"/>
        <v>0</v>
      </c>
      <c r="BB526" s="38">
        <f t="shared" si="229"/>
        <v>0</v>
      </c>
      <c r="BC526" s="38">
        <f t="shared" si="230"/>
        <v>0</v>
      </c>
      <c r="BD526" s="38">
        <f t="shared" si="231"/>
        <v>0</v>
      </c>
      <c r="BE526" s="38">
        <f t="shared" si="232"/>
        <v>0</v>
      </c>
      <c r="BF526" s="38">
        <f t="shared" si="233"/>
        <v>0</v>
      </c>
      <c r="BG526" s="38">
        <f t="shared" si="245"/>
        <v>1282.7228297938984</v>
      </c>
      <c r="BH526" s="38">
        <f t="shared" si="246"/>
        <v>3571.8046481852475</v>
      </c>
      <c r="BI526" s="61">
        <f t="shared" si="234"/>
        <v>18113.311188011183</v>
      </c>
    </row>
    <row r="527" spans="1:61" x14ac:dyDescent="0.3">
      <c r="A527" s="197" t="s">
        <v>2566</v>
      </c>
      <c r="B527" s="84" t="s">
        <v>1786</v>
      </c>
      <c r="C527" s="84" t="s">
        <v>1786</v>
      </c>
      <c r="D527" s="63">
        <f>VLOOKUP(B527,Площадь!$D$2:$E$795,2,0)</f>
        <v>81.8</v>
      </c>
      <c r="E527" s="72"/>
      <c r="F527" s="87">
        <v>17</v>
      </c>
      <c r="G527" s="87"/>
      <c r="H527" s="87"/>
      <c r="I527" s="87"/>
      <c r="J527" s="88"/>
      <c r="K527" s="88"/>
      <c r="L527" s="88"/>
      <c r="M527" s="88"/>
      <c r="N527" s="88"/>
      <c r="O527" s="88"/>
      <c r="P527" s="88"/>
      <c r="Q527" s="88"/>
      <c r="R527">
        <f t="shared" si="223"/>
        <v>17</v>
      </c>
      <c r="S527" s="162">
        <f>VLOOKUP(C527,'Общие показания'!A:I,9,0)</f>
        <v>2.6183068714277375</v>
      </c>
      <c r="T527" s="73">
        <f>VLOOKUP(B527,'Общие показания'!$A$2:$S$795,19,0)</f>
        <v>0.13100000000000023</v>
      </c>
      <c r="U527" s="39">
        <f t="shared" si="235"/>
        <v>0.58925641368691362</v>
      </c>
      <c r="V527" s="39">
        <f t="shared" si="236"/>
        <v>0</v>
      </c>
      <c r="W527" s="39">
        <f t="shared" si="237"/>
        <v>0</v>
      </c>
      <c r="X527" s="39"/>
      <c r="Y527" s="39">
        <f t="shared" si="238"/>
        <v>-2.0290504577408237</v>
      </c>
      <c r="Z527" s="39"/>
      <c r="AA527" s="39"/>
      <c r="AB527" s="39"/>
      <c r="AC527" s="39"/>
      <c r="AD527" s="39"/>
      <c r="AE527" s="39">
        <f t="shared" si="222"/>
        <v>0</v>
      </c>
      <c r="AF527" s="39">
        <f t="shared" si="239"/>
        <v>0</v>
      </c>
      <c r="AG527" s="39">
        <f t="shared" si="240"/>
        <v>0</v>
      </c>
      <c r="AH527" s="39">
        <f t="shared" si="224"/>
        <v>0.13100000000000023</v>
      </c>
      <c r="AJ527" s="39">
        <f t="shared" si="241"/>
        <v>0.64543254028517683</v>
      </c>
      <c r="AK527" s="39">
        <f t="shared" si="225"/>
        <v>0</v>
      </c>
      <c r="AL527" s="39">
        <f t="shared" si="226"/>
        <v>0</v>
      </c>
      <c r="AM527" s="39"/>
      <c r="AS527" s="39"/>
      <c r="AT527" s="39">
        <f t="shared" si="242"/>
        <v>0</v>
      </c>
      <c r="AU527" s="39">
        <f t="shared" si="243"/>
        <v>0</v>
      </c>
      <c r="AW527" s="38">
        <f t="shared" si="244"/>
        <v>3314.3496404845209</v>
      </c>
      <c r="AX527" s="38">
        <f t="shared" si="219"/>
        <v>0</v>
      </c>
      <c r="AY527" s="38">
        <f t="shared" si="220"/>
        <v>0</v>
      </c>
      <c r="AZ527" s="38">
        <f t="shared" si="227"/>
        <v>0</v>
      </c>
      <c r="BA527" s="38">
        <f t="shared" si="228"/>
        <v>0</v>
      </c>
      <c r="BB527" s="38">
        <f t="shared" si="229"/>
        <v>0</v>
      </c>
      <c r="BC527" s="38">
        <f t="shared" si="230"/>
        <v>0</v>
      </c>
      <c r="BD527" s="38">
        <f t="shared" si="231"/>
        <v>0</v>
      </c>
      <c r="BE527" s="38">
        <f t="shared" si="232"/>
        <v>0</v>
      </c>
      <c r="BF527" s="38">
        <f t="shared" si="233"/>
        <v>0</v>
      </c>
      <c r="BG527" s="38">
        <f t="shared" si="245"/>
        <v>0</v>
      </c>
      <c r="BH527" s="38">
        <f t="shared" si="246"/>
        <v>0</v>
      </c>
      <c r="BI527" s="61">
        <f t="shared" si="234"/>
        <v>3314.3496404845209</v>
      </c>
    </row>
    <row r="528" spans="1:61" x14ac:dyDescent="0.3">
      <c r="A528" s="197" t="s">
        <v>3945</v>
      </c>
      <c r="B528" s="84" t="s">
        <v>1786</v>
      </c>
      <c r="C528" s="84" t="s">
        <v>1786</v>
      </c>
      <c r="D528" s="63">
        <f>VLOOKUP(B528,Площадь!$D$2:$E$795,2,0)</f>
        <v>81.8</v>
      </c>
      <c r="E528" s="72"/>
      <c r="F528" s="87">
        <v>14</v>
      </c>
      <c r="G528" s="87">
        <v>29</v>
      </c>
      <c r="H528" s="87">
        <v>31</v>
      </c>
      <c r="I528" s="87"/>
      <c r="J528" s="88"/>
      <c r="K528" s="88"/>
      <c r="L528" s="88"/>
      <c r="M528" s="88"/>
      <c r="N528" s="88"/>
      <c r="O528" s="88"/>
      <c r="P528" s="88">
        <v>15</v>
      </c>
      <c r="Q528" s="88">
        <v>31</v>
      </c>
      <c r="R528">
        <f t="shared" si="223"/>
        <v>120</v>
      </c>
      <c r="S528" s="162">
        <f>VLOOKUP(C528,'Общие показания'!A:I,9,0)</f>
        <v>2.6183068714277375</v>
      </c>
      <c r="T528" s="73">
        <f>VLOOKUP(B528,'Общие показания'!$A$2:$S$795,19,0)</f>
        <v>0.13100000000000023</v>
      </c>
      <c r="U528" s="39">
        <f t="shared" si="235"/>
        <v>0.48526998774216418</v>
      </c>
      <c r="V528" s="39">
        <f t="shared" si="236"/>
        <v>0.82970093243567711</v>
      </c>
      <c r="W528" s="39">
        <f t="shared" si="237"/>
        <v>0.71407953756298259</v>
      </c>
      <c r="X528" s="39"/>
      <c r="Y528" s="39">
        <f t="shared" si="238"/>
        <v>-0.58925641368691384</v>
      </c>
      <c r="Z528" s="39"/>
      <c r="AA528" s="39"/>
      <c r="AB528" s="39"/>
      <c r="AC528" s="39"/>
      <c r="AD528" s="39"/>
      <c r="AE528" s="39">
        <f t="shared" si="222"/>
        <v>0</v>
      </c>
      <c r="AF528" s="39">
        <f t="shared" si="239"/>
        <v>4.079674478097553E-2</v>
      </c>
      <c r="AG528" s="39">
        <f t="shared" si="240"/>
        <v>9.0203255219024711E-2</v>
      </c>
      <c r="AH528" s="39">
        <f t="shared" si="224"/>
        <v>0</v>
      </c>
      <c r="AJ528" s="39">
        <f t="shared" si="241"/>
        <v>0.53153268023485156</v>
      </c>
      <c r="AK528" s="39">
        <f t="shared" si="225"/>
        <v>0.47162486194495279</v>
      </c>
      <c r="AL528" s="39">
        <f t="shared" si="226"/>
        <v>0.67237486882555941</v>
      </c>
      <c r="AM528" s="39"/>
      <c r="AS528" s="39"/>
      <c r="AT528" s="39">
        <f t="shared" si="242"/>
        <v>0.27480107564607986</v>
      </c>
      <c r="AU528" s="39">
        <f t="shared" si="243"/>
        <v>0.88164767116103526</v>
      </c>
      <c r="AW528" s="38">
        <f t="shared" si="244"/>
        <v>2729.4644098107819</v>
      </c>
      <c r="AX528" s="38">
        <f t="shared" si="219"/>
        <v>3493.2269094035883</v>
      </c>
      <c r="AY528" s="38">
        <f t="shared" si="220"/>
        <v>3721.7427503331469</v>
      </c>
      <c r="AZ528" s="38">
        <f t="shared" si="227"/>
        <v>0</v>
      </c>
      <c r="BA528" s="38">
        <f t="shared" si="228"/>
        <v>0</v>
      </c>
      <c r="BB528" s="38">
        <f t="shared" si="229"/>
        <v>0</v>
      </c>
      <c r="BC528" s="38">
        <f t="shared" si="230"/>
        <v>0</v>
      </c>
      <c r="BD528" s="38">
        <f t="shared" si="231"/>
        <v>0</v>
      </c>
      <c r="BE528" s="38">
        <f t="shared" si="232"/>
        <v>0</v>
      </c>
      <c r="BF528" s="38">
        <f t="shared" si="233"/>
        <v>0</v>
      </c>
      <c r="BG528" s="38">
        <f t="shared" si="245"/>
        <v>847.17816524157058</v>
      </c>
      <c r="BH528" s="38">
        <f t="shared" si="246"/>
        <v>2608.7977527375779</v>
      </c>
      <c r="BI528" s="61">
        <f t="shared" si="234"/>
        <v>13400.409987526666</v>
      </c>
    </row>
    <row r="529" spans="1:61" x14ac:dyDescent="0.3">
      <c r="A529" s="84" t="s">
        <v>493</v>
      </c>
      <c r="B529" s="84" t="s">
        <v>494</v>
      </c>
      <c r="C529" s="84" t="s">
        <v>494</v>
      </c>
      <c r="D529" s="63">
        <f>VLOOKUP(B529,Площадь!$D$2:$E$795,2,0)</f>
        <v>34.4</v>
      </c>
      <c r="E529" s="72"/>
      <c r="F529" s="87">
        <v>31</v>
      </c>
      <c r="G529" s="87">
        <v>29</v>
      </c>
      <c r="H529" s="87">
        <v>31</v>
      </c>
      <c r="I529" s="87"/>
      <c r="J529" s="88"/>
      <c r="K529" s="88"/>
      <c r="L529" s="88"/>
      <c r="M529" s="88"/>
      <c r="N529" s="88"/>
      <c r="O529" s="88"/>
      <c r="P529" s="88">
        <v>15</v>
      </c>
      <c r="Q529" s="88">
        <v>31</v>
      </c>
      <c r="R529">
        <f t="shared" si="223"/>
        <v>137</v>
      </c>
      <c r="S529" s="162">
        <f>VLOOKUP(C529,'Общие показания'!A:I,9,0)</f>
        <v>1.2300000000000004</v>
      </c>
      <c r="T529" s="73">
        <f>VLOOKUP(B529,'Общие показания'!$A$2:$S$795,19,0)</f>
        <v>0.39999999999999858</v>
      </c>
      <c r="U529" s="39">
        <f t="shared" si="235"/>
        <v>0.5047794390262107</v>
      </c>
      <c r="V529" s="39">
        <f t="shared" si="236"/>
        <v>0.38976796724342583</v>
      </c>
      <c r="W529" s="39">
        <f t="shared" si="237"/>
        <v>0.33545259373036385</v>
      </c>
      <c r="X529" s="39"/>
      <c r="Y529" s="39">
        <f t="shared" si="238"/>
        <v>0</v>
      </c>
      <c r="Z529" s="39"/>
      <c r="AA529" s="39"/>
      <c r="AB529" s="39"/>
      <c r="AC529" s="39"/>
      <c r="AD529" s="39"/>
      <c r="AE529" s="39">
        <f t="shared" si="222"/>
        <v>0</v>
      </c>
      <c r="AF529" s="39">
        <f t="shared" si="239"/>
        <v>0.12457021307168036</v>
      </c>
      <c r="AG529" s="39">
        <f t="shared" si="240"/>
        <v>0.27542978692831827</v>
      </c>
      <c r="AH529" s="39">
        <f t="shared" si="224"/>
        <v>0</v>
      </c>
      <c r="AJ529" s="39">
        <f t="shared" si="241"/>
        <v>0.49495847904509749</v>
      </c>
      <c r="AK529" s="39">
        <f t="shared" si="225"/>
        <v>0.19833612776169166</v>
      </c>
      <c r="AL529" s="39">
        <f t="shared" si="226"/>
        <v>0.28275911354033306</v>
      </c>
      <c r="AM529" s="39"/>
      <c r="AS529" s="39"/>
      <c r="AT529" s="39">
        <f t="shared" si="242"/>
        <v>0.11556426653086976</v>
      </c>
      <c r="AU529" s="39">
        <f t="shared" si="243"/>
        <v>0.37076625779877276</v>
      </c>
      <c r="AW529" s="38">
        <f t="shared" si="244"/>
        <v>2683.656477753897</v>
      </c>
      <c r="AX529" s="38">
        <f t="shared" ref="AX529:AX592" si="247">(V529+AK529)*$AX$1</f>
        <v>1578.6831084679372</v>
      </c>
      <c r="AY529" s="38">
        <f t="shared" ref="AY529:AY592" si="248">(W529+AL529)*$AY$1</f>
        <v>1659.5027785291682</v>
      </c>
      <c r="AZ529" s="38">
        <f t="shared" si="227"/>
        <v>0</v>
      </c>
      <c r="BA529" s="38">
        <f t="shared" si="228"/>
        <v>0</v>
      </c>
      <c r="BB529" s="38">
        <f t="shared" si="229"/>
        <v>0</v>
      </c>
      <c r="BC529" s="38">
        <f t="shared" si="230"/>
        <v>0</v>
      </c>
      <c r="BD529" s="38">
        <f t="shared" si="231"/>
        <v>0</v>
      </c>
      <c r="BE529" s="38">
        <f t="shared" si="232"/>
        <v>0</v>
      </c>
      <c r="BF529" s="38">
        <f t="shared" si="233"/>
        <v>0</v>
      </c>
      <c r="BG529" s="38">
        <f t="shared" si="245"/>
        <v>644.60739166590156</v>
      </c>
      <c r="BH529" s="38">
        <f t="shared" si="246"/>
        <v>1734.6228146236142</v>
      </c>
      <c r="BI529" s="61">
        <f t="shared" si="234"/>
        <v>8301.0725710405186</v>
      </c>
    </row>
    <row r="530" spans="1:61" x14ac:dyDescent="0.3">
      <c r="A530" s="84" t="s">
        <v>1700</v>
      </c>
      <c r="B530" s="84" t="s">
        <v>1701</v>
      </c>
      <c r="C530" s="84" t="s">
        <v>1701</v>
      </c>
      <c r="D530" s="63">
        <f>VLOOKUP(B530,Площадь!$D$2:$E$795,2,0)</f>
        <v>30.7</v>
      </c>
      <c r="E530" s="72"/>
      <c r="F530" s="87">
        <v>31</v>
      </c>
      <c r="G530" s="87">
        <v>29</v>
      </c>
      <c r="H530" s="87">
        <v>31</v>
      </c>
      <c r="I530" s="87"/>
      <c r="J530" s="88"/>
      <c r="K530" s="88"/>
      <c r="L530" s="88"/>
      <c r="M530" s="88"/>
      <c r="N530" s="88"/>
      <c r="O530" s="88"/>
      <c r="P530" s="88">
        <v>15</v>
      </c>
      <c r="Q530" s="88">
        <v>31</v>
      </c>
      <c r="R530">
        <f t="shared" si="223"/>
        <v>137</v>
      </c>
      <c r="S530" s="162">
        <f>VLOOKUP(C530,'Общие показания'!A:I,9,0)</f>
        <v>1.0730000000000004</v>
      </c>
      <c r="T530" s="73">
        <f>VLOOKUP(B530,'Общие показания'!$A$2:$S$795,19,0)</f>
        <v>0.50099999999999945</v>
      </c>
      <c r="U530" s="39">
        <f t="shared" si="235"/>
        <v>0.44034824233749931</v>
      </c>
      <c r="V530" s="39">
        <f t="shared" si="236"/>
        <v>0.34001709662780155</v>
      </c>
      <c r="W530" s="39">
        <f t="shared" si="237"/>
        <v>0.29263466103469954</v>
      </c>
      <c r="X530" s="39"/>
      <c r="Y530" s="39">
        <f t="shared" si="238"/>
        <v>0</v>
      </c>
      <c r="Z530" s="39"/>
      <c r="AA530" s="39"/>
      <c r="AB530" s="39"/>
      <c r="AC530" s="39"/>
      <c r="AD530" s="39"/>
      <c r="AE530" s="39">
        <f t="shared" si="222"/>
        <v>0</v>
      </c>
      <c r="AF530" s="39">
        <f t="shared" si="239"/>
        <v>0.15602419187228</v>
      </c>
      <c r="AG530" s="39">
        <f t="shared" si="240"/>
        <v>0.34497580812771944</v>
      </c>
      <c r="AH530" s="39">
        <f t="shared" si="224"/>
        <v>0</v>
      </c>
      <c r="AJ530" s="39">
        <f t="shared" si="241"/>
        <v>0.44172166589199102</v>
      </c>
      <c r="AK530" s="39">
        <f t="shared" si="225"/>
        <v>0.17700346285709109</v>
      </c>
      <c r="AL530" s="39">
        <f t="shared" si="226"/>
        <v>0.25234606935140186</v>
      </c>
      <c r="AM530" s="39"/>
      <c r="AS530" s="39"/>
      <c r="AT530" s="39">
        <f t="shared" si="242"/>
        <v>0.10313438902609598</v>
      </c>
      <c r="AU530" s="39">
        <f t="shared" si="243"/>
        <v>0.33088732890762568</v>
      </c>
      <c r="AW530" s="38">
        <f t="shared" si="244"/>
        <v>2367.7931788549145</v>
      </c>
      <c r="AX530" s="38">
        <f t="shared" si="247"/>
        <v>1387.8693090588665</v>
      </c>
      <c r="AY530" s="38">
        <f t="shared" si="248"/>
        <v>1462.9244734192353</v>
      </c>
      <c r="AZ530" s="38">
        <f t="shared" si="227"/>
        <v>0</v>
      </c>
      <c r="BA530" s="38">
        <f t="shared" si="228"/>
        <v>0</v>
      </c>
      <c r="BB530" s="38">
        <f t="shared" si="229"/>
        <v>0</v>
      </c>
      <c r="BC530" s="38">
        <f t="shared" si="230"/>
        <v>0</v>
      </c>
      <c r="BD530" s="38">
        <f t="shared" si="231"/>
        <v>0</v>
      </c>
      <c r="BE530" s="38">
        <f t="shared" si="232"/>
        <v>0</v>
      </c>
      <c r="BF530" s="38">
        <f t="shared" si="233"/>
        <v>0</v>
      </c>
      <c r="BG530" s="38">
        <f t="shared" si="245"/>
        <v>695.67492822036456</v>
      </c>
      <c r="BH530" s="38">
        <f t="shared" si="246"/>
        <v>1814.2599705321993</v>
      </c>
      <c r="BI530" s="61">
        <f t="shared" si="234"/>
        <v>7728.5218600855796</v>
      </c>
    </row>
    <row r="531" spans="1:61" x14ac:dyDescent="0.3">
      <c r="A531" s="84" t="s">
        <v>1706</v>
      </c>
      <c r="B531" s="84" t="s">
        <v>1707</v>
      </c>
      <c r="C531" s="84" t="s">
        <v>1707</v>
      </c>
      <c r="D531" s="63">
        <f>VLOOKUP(B531,Площадь!$D$2:$E$795,2,0)</f>
        <v>34.299999999999997</v>
      </c>
      <c r="E531" s="72"/>
      <c r="F531" s="87">
        <v>31</v>
      </c>
      <c r="G531" s="87">
        <v>29</v>
      </c>
      <c r="H531" s="87">
        <v>31</v>
      </c>
      <c r="I531" s="87"/>
      <c r="J531" s="88"/>
      <c r="K531" s="88"/>
      <c r="L531" s="88"/>
      <c r="M531" s="88"/>
      <c r="N531" s="88"/>
      <c r="O531" s="88"/>
      <c r="P531" s="88">
        <v>15</v>
      </c>
      <c r="Q531" s="88">
        <v>31</v>
      </c>
      <c r="R531">
        <f t="shared" si="223"/>
        <v>137</v>
      </c>
      <c r="S531" s="162">
        <f>VLOOKUP(C531,'Общие показания'!A:I,9,0)</f>
        <v>1.194</v>
      </c>
      <c r="T531" s="73">
        <f>VLOOKUP(B531,'Общие показания'!$A$2:$S$795,19,0)</f>
        <v>0.49000000000000021</v>
      </c>
      <c r="U531" s="39">
        <f t="shared" si="235"/>
        <v>0.49000540666446779</v>
      </c>
      <c r="V531" s="39">
        <f t="shared" si="236"/>
        <v>0.37836012429971566</v>
      </c>
      <c r="W531" s="39">
        <f t="shared" si="237"/>
        <v>0.3256344690358165</v>
      </c>
      <c r="X531" s="39"/>
      <c r="Y531" s="39">
        <f t="shared" si="238"/>
        <v>0</v>
      </c>
      <c r="Z531" s="39"/>
      <c r="AA531" s="39"/>
      <c r="AB531" s="39"/>
      <c r="AC531" s="39"/>
      <c r="AD531" s="39"/>
      <c r="AE531" s="39">
        <f t="shared" si="222"/>
        <v>0</v>
      </c>
      <c r="AF531" s="39">
        <f t="shared" si="239"/>
        <v>0.15259851101280902</v>
      </c>
      <c r="AG531" s="39">
        <f t="shared" si="240"/>
        <v>0.33740148898719119</v>
      </c>
      <c r="AH531" s="39">
        <f t="shared" si="224"/>
        <v>0</v>
      </c>
      <c r="AJ531" s="39">
        <f t="shared" si="241"/>
        <v>0.49351964625717559</v>
      </c>
      <c r="AK531" s="39">
        <f t="shared" si="225"/>
        <v>0.1977595692507565</v>
      </c>
      <c r="AL531" s="39">
        <f t="shared" si="226"/>
        <v>0.28193713937306464</v>
      </c>
      <c r="AM531" s="39"/>
      <c r="AS531" s="39"/>
      <c r="AT531" s="39">
        <f t="shared" si="242"/>
        <v>0.1152283238956056</v>
      </c>
      <c r="AU531" s="39">
        <f t="shared" si="243"/>
        <v>0.36968844890982283</v>
      </c>
      <c r="AW531" s="38">
        <f t="shared" si="244"/>
        <v>2640.1353110607429</v>
      </c>
      <c r="AX531" s="38">
        <f t="shared" si="247"/>
        <v>1546.5126605791456</v>
      </c>
      <c r="AY531" s="38">
        <f t="shared" si="248"/>
        <v>1630.9409227484643</v>
      </c>
      <c r="AZ531" s="38">
        <f t="shared" si="227"/>
        <v>0</v>
      </c>
      <c r="BA531" s="38">
        <f t="shared" si="228"/>
        <v>0</v>
      </c>
      <c r="BB531" s="38">
        <f t="shared" si="229"/>
        <v>0</v>
      </c>
      <c r="BC531" s="38">
        <f t="shared" si="230"/>
        <v>0</v>
      </c>
      <c r="BD531" s="38">
        <f t="shared" si="231"/>
        <v>0</v>
      </c>
      <c r="BE531" s="38">
        <f t="shared" si="232"/>
        <v>0</v>
      </c>
      <c r="BF531" s="38">
        <f t="shared" si="233"/>
        <v>0</v>
      </c>
      <c r="BG531" s="38">
        <f t="shared" si="245"/>
        <v>718.94364255475193</v>
      </c>
      <c r="BH531" s="38">
        <f t="shared" si="246"/>
        <v>1898.0839456932285</v>
      </c>
      <c r="BI531" s="61">
        <f t="shared" si="234"/>
        <v>8434.6164826363329</v>
      </c>
    </row>
    <row r="532" spans="1:61" x14ac:dyDescent="0.3">
      <c r="A532" s="197" t="s">
        <v>2601</v>
      </c>
      <c r="B532" s="84" t="s">
        <v>1052</v>
      </c>
      <c r="C532" s="84" t="s">
        <v>1052</v>
      </c>
      <c r="D532" s="63">
        <f>VLOOKUP(B532,Площадь!$D$2:$E$795,2,0)</f>
        <v>40.700000000000003</v>
      </c>
      <c r="E532" s="72"/>
      <c r="F532" s="87">
        <v>31</v>
      </c>
      <c r="G532" s="87">
        <v>29</v>
      </c>
      <c r="H532" s="87">
        <v>31</v>
      </c>
      <c r="I532" s="87"/>
      <c r="J532" s="88"/>
      <c r="K532" s="88"/>
      <c r="L532" s="88"/>
      <c r="M532" s="88"/>
      <c r="N532" s="88"/>
      <c r="O532" s="88"/>
      <c r="P532" s="88">
        <v>0</v>
      </c>
      <c r="Q532" s="88">
        <v>0</v>
      </c>
      <c r="R532">
        <f t="shared" si="223"/>
        <v>91</v>
      </c>
      <c r="S532" s="162">
        <f>VLOOKUP(C532,'Общие показания'!A:I,9,0)</f>
        <v>0</v>
      </c>
      <c r="T532" s="73">
        <f>VLOOKUP(B532,'Общие показания'!$A$2:$S$795,19,0)</f>
        <v>0.1330000000000009</v>
      </c>
      <c r="U532" s="39">
        <f t="shared" si="235"/>
        <v>0</v>
      </c>
      <c r="V532" s="39">
        <f t="shared" si="236"/>
        <v>0</v>
      </c>
      <c r="W532" s="39">
        <f t="shared" si="237"/>
        <v>0</v>
      </c>
      <c r="X532" s="39"/>
      <c r="Y532" s="39">
        <f t="shared" si="238"/>
        <v>0</v>
      </c>
      <c r="Z532" s="39"/>
      <c r="AA532" s="39"/>
      <c r="AB532" s="39"/>
      <c r="AC532" s="39"/>
      <c r="AD532" s="39"/>
      <c r="AE532" s="39">
        <f t="shared" si="222"/>
        <v>0</v>
      </c>
      <c r="AF532" s="39">
        <f t="shared" si="239"/>
        <v>0</v>
      </c>
      <c r="AG532" s="39">
        <f t="shared" si="240"/>
        <v>0</v>
      </c>
      <c r="AH532" s="39">
        <f t="shared" si="224"/>
        <v>0.1330000000000009</v>
      </c>
      <c r="AJ532" s="39">
        <f t="shared" si="241"/>
        <v>0.58560494468417057</v>
      </c>
      <c r="AK532" s="39">
        <f t="shared" si="225"/>
        <v>0.23465931395060616</v>
      </c>
      <c r="AL532" s="39">
        <f t="shared" si="226"/>
        <v>0.33454348607824291</v>
      </c>
      <c r="AM532" s="39"/>
      <c r="AS532" s="39"/>
      <c r="AT532" s="39">
        <f t="shared" si="242"/>
        <v>0</v>
      </c>
      <c r="AU532" s="39">
        <f t="shared" si="243"/>
        <v>0</v>
      </c>
      <c r="AW532" s="38">
        <f t="shared" si="244"/>
        <v>1571.9744893124002</v>
      </c>
      <c r="AX532" s="38">
        <f t="shared" si="247"/>
        <v>629.91007599644922</v>
      </c>
      <c r="AY532" s="38">
        <f t="shared" si="248"/>
        <v>898.03515228899221</v>
      </c>
      <c r="AZ532" s="38">
        <f t="shared" si="227"/>
        <v>0</v>
      </c>
      <c r="BA532" s="38">
        <f t="shared" si="228"/>
        <v>0</v>
      </c>
      <c r="BB532" s="38">
        <f t="shared" si="229"/>
        <v>0</v>
      </c>
      <c r="BC532" s="38">
        <f t="shared" si="230"/>
        <v>0</v>
      </c>
      <c r="BD532" s="38">
        <f t="shared" si="231"/>
        <v>0</v>
      </c>
      <c r="BE532" s="38">
        <f t="shared" si="232"/>
        <v>0</v>
      </c>
      <c r="BF532" s="38">
        <f t="shared" si="233"/>
        <v>0</v>
      </c>
      <c r="BG532" s="38">
        <f t="shared" si="245"/>
        <v>0</v>
      </c>
      <c r="BH532" s="38">
        <f t="shared" si="246"/>
        <v>0</v>
      </c>
      <c r="BI532" s="61">
        <f t="shared" si="234"/>
        <v>3099.9197175978416</v>
      </c>
    </row>
    <row r="533" spans="1:61" x14ac:dyDescent="0.3">
      <c r="A533" s="197" t="s">
        <v>3946</v>
      </c>
      <c r="B533" s="84" t="s">
        <v>1052</v>
      </c>
      <c r="C533" s="84" t="s">
        <v>1052</v>
      </c>
      <c r="D533" s="63">
        <f>VLOOKUP(B533,Площадь!$D$2:$E$795,2,0)</f>
        <v>40.700000000000003</v>
      </c>
      <c r="E533" s="72"/>
      <c r="F533" s="87"/>
      <c r="G533" s="87"/>
      <c r="H533" s="87"/>
      <c r="I533" s="87"/>
      <c r="J533" s="88"/>
      <c r="K533" s="88"/>
      <c r="L533" s="88"/>
      <c r="M533" s="88"/>
      <c r="N533" s="88"/>
      <c r="O533" s="88"/>
      <c r="P533" s="88">
        <v>15</v>
      </c>
      <c r="Q533" s="88">
        <v>31</v>
      </c>
      <c r="R533">
        <f t="shared" si="223"/>
        <v>46</v>
      </c>
      <c r="S533" s="162">
        <f>VLOOKUP(C533,'Общие показания'!A:I,9,0)</f>
        <v>0</v>
      </c>
      <c r="T533" s="73">
        <f>VLOOKUP(B533,'Общие показания'!$A$2:$S$795,19,0)</f>
        <v>0.1330000000000009</v>
      </c>
      <c r="U533" s="39">
        <f t="shared" si="235"/>
        <v>0</v>
      </c>
      <c r="V533" s="39">
        <f t="shared" si="236"/>
        <v>0</v>
      </c>
      <c r="W533" s="39">
        <f t="shared" si="237"/>
        <v>0</v>
      </c>
      <c r="X533" s="39"/>
      <c r="Y533" s="39">
        <f t="shared" si="238"/>
        <v>0</v>
      </c>
      <c r="Z533" s="39"/>
      <c r="AA533" s="39"/>
      <c r="AB533" s="39"/>
      <c r="AC533" s="39"/>
      <c r="AD533" s="39"/>
      <c r="AE533" s="39">
        <f t="shared" si="222"/>
        <v>0</v>
      </c>
      <c r="AF533" s="39">
        <f t="shared" si="239"/>
        <v>4.1419595846334145E-2</v>
      </c>
      <c r="AG533" s="39">
        <f t="shared" si="240"/>
        <v>9.1580404153666764E-2</v>
      </c>
      <c r="AH533" s="39">
        <f t="shared" si="224"/>
        <v>0</v>
      </c>
      <c r="AJ533" s="39">
        <f t="shared" si="241"/>
        <v>0</v>
      </c>
      <c r="AK533" s="39">
        <f t="shared" si="225"/>
        <v>0</v>
      </c>
      <c r="AL533" s="39">
        <f t="shared" si="226"/>
        <v>0</v>
      </c>
      <c r="AM533" s="39"/>
      <c r="AS533" s="39"/>
      <c r="AT533" s="39">
        <f t="shared" si="242"/>
        <v>0.13672865255251163</v>
      </c>
      <c r="AU533" s="39">
        <f t="shared" si="243"/>
        <v>0.43866821780261783</v>
      </c>
      <c r="AW533" s="38">
        <f t="shared" si="244"/>
        <v>0</v>
      </c>
      <c r="AX533" s="38">
        <f t="shared" si="247"/>
        <v>0</v>
      </c>
      <c r="AY533" s="38">
        <f t="shared" si="248"/>
        <v>0</v>
      </c>
      <c r="AZ533" s="38">
        <f t="shared" si="227"/>
        <v>0</v>
      </c>
      <c r="BA533" s="38">
        <f t="shared" si="228"/>
        <v>0</v>
      </c>
      <c r="BB533" s="38">
        <f t="shared" si="229"/>
        <v>0</v>
      </c>
      <c r="BC533" s="38">
        <f t="shared" si="230"/>
        <v>0</v>
      </c>
      <c r="BD533" s="38">
        <f t="shared" si="231"/>
        <v>0</v>
      </c>
      <c r="BE533" s="38">
        <f t="shared" si="232"/>
        <v>0</v>
      </c>
      <c r="BF533" s="38">
        <f t="shared" si="233"/>
        <v>0</v>
      </c>
      <c r="BG533" s="38">
        <f t="shared" si="245"/>
        <v>478.21403207192566</v>
      </c>
      <c r="BH533" s="38">
        <f t="shared" si="246"/>
        <v>1423.3781908345723</v>
      </c>
      <c r="BI533" s="61">
        <f t="shared" si="234"/>
        <v>1901.5922229064979</v>
      </c>
    </row>
    <row r="534" spans="1:61" x14ac:dyDescent="0.3">
      <c r="A534" s="84" t="s">
        <v>2461</v>
      </c>
      <c r="B534" s="84" t="s">
        <v>2462</v>
      </c>
      <c r="C534" s="84" t="s">
        <v>2462</v>
      </c>
      <c r="D534" s="63">
        <f>VLOOKUP(B534,Площадь!$D$2:$E$795,2,0)</f>
        <v>79.400000000000006</v>
      </c>
      <c r="E534" s="72"/>
      <c r="F534" s="87">
        <v>31</v>
      </c>
      <c r="G534" s="87">
        <v>29</v>
      </c>
      <c r="H534" s="87">
        <v>31</v>
      </c>
      <c r="I534" s="87"/>
      <c r="J534" s="88"/>
      <c r="K534" s="88"/>
      <c r="L534" s="88"/>
      <c r="M534" s="88"/>
      <c r="N534" s="88"/>
      <c r="O534" s="88"/>
      <c r="P534" s="88">
        <v>15</v>
      </c>
      <c r="Q534" s="88">
        <v>31</v>
      </c>
      <c r="R534">
        <f t="shared" si="223"/>
        <v>137</v>
      </c>
      <c r="S534" s="162">
        <f>VLOOKUP(C534,'Общие показания'!A:I,9,0)</f>
        <v>2.5414861319237456</v>
      </c>
      <c r="T534" s="73">
        <f>VLOOKUP(B534,'Общие показания'!$A$2:$S$795,19,0)</f>
        <v>0.65200000000000102</v>
      </c>
      <c r="U534" s="39">
        <f t="shared" si="235"/>
        <v>1.0429999544433839</v>
      </c>
      <c r="V534" s="39">
        <f t="shared" si="236"/>
        <v>0.80535762879453265</v>
      </c>
      <c r="W534" s="39">
        <f t="shared" si="237"/>
        <v>0.69312854868582907</v>
      </c>
      <c r="X534" s="39"/>
      <c r="Y534" s="39">
        <f t="shared" si="238"/>
        <v>0</v>
      </c>
      <c r="Z534" s="39"/>
      <c r="AA534" s="39"/>
      <c r="AB534" s="39"/>
      <c r="AC534" s="39"/>
      <c r="AD534" s="39"/>
      <c r="AE534" s="39">
        <f t="shared" si="222"/>
        <v>0</v>
      </c>
      <c r="AF534" s="39">
        <f t="shared" si="239"/>
        <v>0.20304944730684002</v>
      </c>
      <c r="AG534" s="39">
        <f t="shared" si="240"/>
        <v>0.44895055269316103</v>
      </c>
      <c r="AH534" s="39">
        <f t="shared" si="224"/>
        <v>0</v>
      </c>
      <c r="AJ534" s="39">
        <f t="shared" si="241"/>
        <v>1.1424332336099052</v>
      </c>
      <c r="AK534" s="39">
        <f t="shared" si="225"/>
        <v>0.45778745768250928</v>
      </c>
      <c r="AL534" s="39">
        <f t="shared" si="226"/>
        <v>0.65264748881111756</v>
      </c>
      <c r="AM534" s="39"/>
      <c r="AS534" s="39"/>
      <c r="AT534" s="39">
        <f t="shared" si="242"/>
        <v>0.26673845239974014</v>
      </c>
      <c r="AU534" s="39">
        <f t="shared" si="243"/>
        <v>0.85578025782623723</v>
      </c>
      <c r="AW534" s="38">
        <f t="shared" si="244"/>
        <v>5866.4894326827271</v>
      </c>
      <c r="AX534" s="38">
        <f t="shared" si="247"/>
        <v>3390.7361443355126</v>
      </c>
      <c r="AY534" s="38">
        <f t="shared" si="248"/>
        <v>3612.5473640153041</v>
      </c>
      <c r="AZ534" s="38">
        <f t="shared" si="227"/>
        <v>0</v>
      </c>
      <c r="BA534" s="38">
        <f t="shared" si="228"/>
        <v>0</v>
      </c>
      <c r="BB534" s="38">
        <f t="shared" si="229"/>
        <v>0</v>
      </c>
      <c r="BC534" s="38">
        <f t="shared" si="230"/>
        <v>0</v>
      </c>
      <c r="BD534" s="38">
        <f t="shared" si="231"/>
        <v>0</v>
      </c>
      <c r="BE534" s="38">
        <f t="shared" si="232"/>
        <v>0</v>
      </c>
      <c r="BF534" s="38">
        <f t="shared" si="233"/>
        <v>0</v>
      </c>
      <c r="BG534" s="38">
        <f t="shared" si="245"/>
        <v>1261.0798464563557</v>
      </c>
      <c r="BH534" s="38">
        <f t="shared" si="246"/>
        <v>3502.367198525852</v>
      </c>
      <c r="BI534" s="61">
        <f t="shared" si="234"/>
        <v>17633.219986015753</v>
      </c>
    </row>
    <row r="535" spans="1:61" x14ac:dyDescent="0.3">
      <c r="A535" s="84" t="s">
        <v>1586</v>
      </c>
      <c r="B535" s="84" t="s">
        <v>1587</v>
      </c>
      <c r="C535" s="84" t="s">
        <v>1587</v>
      </c>
      <c r="D535" s="63">
        <f>VLOOKUP(B535,Площадь!$D$2:$E$795,2,0)</f>
        <v>62.5</v>
      </c>
      <c r="E535" s="72"/>
      <c r="F535" s="87">
        <v>31</v>
      </c>
      <c r="G535" s="87">
        <v>29</v>
      </c>
      <c r="H535" s="87">
        <v>31</v>
      </c>
      <c r="I535" s="87"/>
      <c r="J535" s="88"/>
      <c r="K535" s="88"/>
      <c r="L535" s="88"/>
      <c r="M535" s="88"/>
      <c r="N535" s="88"/>
      <c r="O535" s="88"/>
      <c r="P535" s="88">
        <v>15</v>
      </c>
      <c r="Q535" s="88">
        <v>31</v>
      </c>
      <c r="R535">
        <f t="shared" si="223"/>
        <v>137</v>
      </c>
      <c r="S535" s="162">
        <f>VLOOKUP(C535,'Общие показания'!A:I,9,0)</f>
        <v>2.0005400912497997</v>
      </c>
      <c r="T535" s="73">
        <f>VLOOKUP(B535,'Общие показания'!$A$2:$S$795,19,0)</f>
        <v>0.87964718599054192</v>
      </c>
      <c r="U535" s="39">
        <f t="shared" si="235"/>
        <v>0.82100122358578698</v>
      </c>
      <c r="V535" s="39">
        <f t="shared" si="236"/>
        <v>0.63394019898813969</v>
      </c>
      <c r="W535" s="39">
        <f t="shared" si="237"/>
        <v>0.54559866867587303</v>
      </c>
      <c r="X535" s="39"/>
      <c r="Y535" s="39">
        <f t="shared" si="238"/>
        <v>0</v>
      </c>
      <c r="Z535" s="39"/>
      <c r="AA535" s="39"/>
      <c r="AB535" s="39"/>
      <c r="AC535" s="39"/>
      <c r="AD535" s="39"/>
      <c r="AE535" s="39">
        <f t="shared" si="222"/>
        <v>0</v>
      </c>
      <c r="AF535" s="39">
        <f t="shared" si="239"/>
        <v>0.27394459346686556</v>
      </c>
      <c r="AG535" s="39">
        <f t="shared" si="240"/>
        <v>0.60570259252367642</v>
      </c>
      <c r="AH535" s="39">
        <f t="shared" si="224"/>
        <v>0</v>
      </c>
      <c r="AJ535" s="39">
        <f t="shared" si="241"/>
        <v>0.89927049245112189</v>
      </c>
      <c r="AK535" s="39">
        <f t="shared" si="225"/>
        <v>0.36034906933446886</v>
      </c>
      <c r="AL535" s="39">
        <f t="shared" si="226"/>
        <v>0.51373385454275622</v>
      </c>
      <c r="AM535" s="39"/>
      <c r="AS535" s="39"/>
      <c r="AT535" s="39">
        <f t="shared" si="242"/>
        <v>0.20996414704009769</v>
      </c>
      <c r="AU535" s="39">
        <f t="shared" si="243"/>
        <v>0.67363055559370055</v>
      </c>
      <c r="AW535" s="38">
        <f t="shared" si="244"/>
        <v>4617.8285836608366</v>
      </c>
      <c r="AX535" s="38">
        <f t="shared" si="247"/>
        <v>2669.0303403144776</v>
      </c>
      <c r="AY535" s="38">
        <f t="shared" si="248"/>
        <v>2843.6298520271598</v>
      </c>
      <c r="AZ535" s="38">
        <f t="shared" si="227"/>
        <v>0</v>
      </c>
      <c r="BA535" s="38">
        <f t="shared" si="228"/>
        <v>0</v>
      </c>
      <c r="BB535" s="38">
        <f t="shared" si="229"/>
        <v>0</v>
      </c>
      <c r="BC535" s="38">
        <f t="shared" si="230"/>
        <v>0</v>
      </c>
      <c r="BD535" s="38">
        <f t="shared" si="231"/>
        <v>0</v>
      </c>
      <c r="BE535" s="38">
        <f t="shared" si="232"/>
        <v>0</v>
      </c>
      <c r="BF535" s="38">
        <f t="shared" si="233"/>
        <v>0</v>
      </c>
      <c r="BG535" s="38">
        <f t="shared" si="245"/>
        <v>1298.9852666672718</v>
      </c>
      <c r="BH535" s="38">
        <f t="shared" si="246"/>
        <v>3434.1907294803618</v>
      </c>
      <c r="BI535" s="61">
        <f t="shared" si="234"/>
        <v>14863.664772150109</v>
      </c>
    </row>
    <row r="536" spans="1:61" x14ac:dyDescent="0.3">
      <c r="A536" s="84" t="s">
        <v>686</v>
      </c>
      <c r="B536" s="84" t="s">
        <v>687</v>
      </c>
      <c r="C536" s="84" t="s">
        <v>687</v>
      </c>
      <c r="D536" s="63">
        <f>VLOOKUP(B536,Площадь!$D$2:$E$795,2,0)</f>
        <v>30.7</v>
      </c>
      <c r="E536" s="72"/>
      <c r="F536" s="87">
        <v>31</v>
      </c>
      <c r="G536" s="87">
        <v>29</v>
      </c>
      <c r="H536" s="87">
        <v>31</v>
      </c>
      <c r="I536" s="87"/>
      <c r="J536" s="88"/>
      <c r="K536" s="88"/>
      <c r="L536" s="88"/>
      <c r="M536" s="88"/>
      <c r="N536" s="88"/>
      <c r="O536" s="88"/>
      <c r="P536" s="88">
        <v>15</v>
      </c>
      <c r="Q536" s="88">
        <v>31</v>
      </c>
      <c r="R536">
        <f t="shared" si="223"/>
        <v>137</v>
      </c>
      <c r="S536" s="162">
        <f>VLOOKUP(C536,'Общие показания'!A:I,9,0)</f>
        <v>0.98266529282190163</v>
      </c>
      <c r="T536" s="73">
        <f>VLOOKUP(B536,'Общие показания'!$A$2:$S$795,19,0)</f>
        <v>0.27099999999999991</v>
      </c>
      <c r="U536" s="39">
        <f t="shared" si="235"/>
        <v>0.40327580102533855</v>
      </c>
      <c r="V536" s="39">
        <f t="shared" si="236"/>
        <v>0.31139142574297424</v>
      </c>
      <c r="W536" s="39">
        <f t="shared" si="237"/>
        <v>0.26799806605358883</v>
      </c>
      <c r="X536" s="39"/>
      <c r="Y536" s="39">
        <f t="shared" si="238"/>
        <v>0</v>
      </c>
      <c r="Z536" s="39"/>
      <c r="AA536" s="39"/>
      <c r="AB536" s="39"/>
      <c r="AC536" s="39"/>
      <c r="AD536" s="39"/>
      <c r="AE536" s="39">
        <f t="shared" ref="AE536:AE567" si="249">(T536*$AE$1)/31*O536</f>
        <v>0</v>
      </c>
      <c r="AF536" s="39">
        <f t="shared" si="239"/>
        <v>8.4396319356063704E-2</v>
      </c>
      <c r="AG536" s="39">
        <f t="shared" si="240"/>
        <v>0.1866036806439362</v>
      </c>
      <c r="AH536" s="39">
        <f t="shared" si="224"/>
        <v>0</v>
      </c>
      <c r="AJ536" s="39">
        <f t="shared" si="241"/>
        <v>0.44172166589199102</v>
      </c>
      <c r="AK536" s="39">
        <f t="shared" si="225"/>
        <v>0.17700346285709109</v>
      </c>
      <c r="AL536" s="39">
        <f t="shared" si="226"/>
        <v>0.25234606935140186</v>
      </c>
      <c r="AM536" s="39"/>
      <c r="AS536" s="39"/>
      <c r="AT536" s="39">
        <f t="shared" si="242"/>
        <v>0.10313438902609598</v>
      </c>
      <c r="AU536" s="39">
        <f t="shared" si="243"/>
        <v>0.33088732890762568</v>
      </c>
      <c r="AW536" s="38">
        <f t="shared" si="244"/>
        <v>2268.2774002942028</v>
      </c>
      <c r="AX536" s="38">
        <f t="shared" si="247"/>
        <v>1311.0277031624714</v>
      </c>
      <c r="AY536" s="38">
        <f t="shared" si="248"/>
        <v>1396.790983315741</v>
      </c>
      <c r="AZ536" s="38">
        <f t="shared" si="227"/>
        <v>0</v>
      </c>
      <c r="BA536" s="38">
        <f t="shared" si="228"/>
        <v>0</v>
      </c>
      <c r="BB536" s="38">
        <f t="shared" si="229"/>
        <v>0</v>
      </c>
      <c r="BC536" s="38">
        <f t="shared" si="230"/>
        <v>0</v>
      </c>
      <c r="BD536" s="38">
        <f t="shared" si="231"/>
        <v>0</v>
      </c>
      <c r="BE536" s="38">
        <f t="shared" si="232"/>
        <v>0</v>
      </c>
      <c r="BF536" s="38">
        <f t="shared" si="233"/>
        <v>0</v>
      </c>
      <c r="BG536" s="38">
        <f t="shared" si="245"/>
        <v>503.3999323527342</v>
      </c>
      <c r="BH536" s="38">
        <f t="shared" si="246"/>
        <v>1389.1321663998308</v>
      </c>
      <c r="BI536" s="61">
        <f t="shared" si="234"/>
        <v>6868.6281855249799</v>
      </c>
    </row>
    <row r="537" spans="1:61" x14ac:dyDescent="0.3">
      <c r="A537" s="84" t="s">
        <v>2127</v>
      </c>
      <c r="B537" s="84" t="s">
        <v>2128</v>
      </c>
      <c r="C537" s="84" t="s">
        <v>2128</v>
      </c>
      <c r="D537" s="63">
        <f>VLOOKUP(B537,Площадь!$D$2:$E$795,2,0)</f>
        <v>62.6</v>
      </c>
      <c r="E537" s="72"/>
      <c r="F537" s="87">
        <v>31</v>
      </c>
      <c r="G537" s="87">
        <v>29</v>
      </c>
      <c r="H537" s="87">
        <v>31</v>
      </c>
      <c r="I537" s="87"/>
      <c r="J537" s="88"/>
      <c r="K537" s="88"/>
      <c r="L537" s="88"/>
      <c r="M537" s="88"/>
      <c r="N537" s="88"/>
      <c r="O537" s="88"/>
      <c r="P537" s="88">
        <v>15</v>
      </c>
      <c r="Q537" s="88">
        <v>31</v>
      </c>
      <c r="R537">
        <f t="shared" si="223"/>
        <v>137</v>
      </c>
      <c r="S537" s="162">
        <f>VLOOKUP(C537,'Общие показания'!A:I,9,0)</f>
        <v>1.4529999999999994</v>
      </c>
      <c r="T537" s="73">
        <f>VLOOKUP(B537,'Общие показания'!$A$2:$S$795,19,0)</f>
        <v>0.9659999999999993</v>
      </c>
      <c r="U537" s="39">
        <f t="shared" si="235"/>
        <v>0.59629636171145017</v>
      </c>
      <c r="V537" s="39">
        <f t="shared" si="236"/>
        <v>0.46043321658918479</v>
      </c>
      <c r="W537" s="39">
        <f t="shared" si="237"/>
        <v>0.39627042169936444</v>
      </c>
      <c r="X537" s="39"/>
      <c r="Y537" s="39">
        <f t="shared" si="238"/>
        <v>0</v>
      </c>
      <c r="Z537" s="39"/>
      <c r="AA537" s="39"/>
      <c r="AB537" s="39"/>
      <c r="AC537" s="39"/>
      <c r="AD537" s="39"/>
      <c r="AE537" s="39">
        <f t="shared" si="249"/>
        <v>0</v>
      </c>
      <c r="AF537" s="39">
        <f t="shared" si="239"/>
        <v>0.30083706456810888</v>
      </c>
      <c r="AG537" s="39">
        <f t="shared" si="240"/>
        <v>0.66516293543189042</v>
      </c>
      <c r="AH537" s="39">
        <f t="shared" si="224"/>
        <v>0</v>
      </c>
      <c r="AJ537" s="39">
        <f t="shared" si="241"/>
        <v>0.90070932523904368</v>
      </c>
      <c r="AK537" s="39">
        <f t="shared" si="225"/>
        <v>0.36092562784540405</v>
      </c>
      <c r="AL537" s="39">
        <f t="shared" si="226"/>
        <v>0.5145558287100247</v>
      </c>
      <c r="AM537" s="39"/>
      <c r="AS537" s="39"/>
      <c r="AT537" s="39">
        <f t="shared" si="242"/>
        <v>0.21030008967536185</v>
      </c>
      <c r="AU537" s="39">
        <f t="shared" si="243"/>
        <v>0.67470836448265048</v>
      </c>
      <c r="AW537" s="38">
        <f t="shared" si="244"/>
        <v>4018.5021858224281</v>
      </c>
      <c r="AX537" s="38">
        <f t="shared" si="247"/>
        <v>2204.8228276464329</v>
      </c>
      <c r="AY537" s="38">
        <f t="shared" si="248"/>
        <v>2444.9855535489478</v>
      </c>
      <c r="AZ537" s="38">
        <f t="shared" si="227"/>
        <v>0</v>
      </c>
      <c r="BA537" s="38">
        <f t="shared" si="228"/>
        <v>0</v>
      </c>
      <c r="BB537" s="38">
        <f t="shared" si="229"/>
        <v>0</v>
      </c>
      <c r="BC537" s="38">
        <f t="shared" si="230"/>
        <v>0</v>
      </c>
      <c r="BD537" s="38">
        <f t="shared" si="231"/>
        <v>0</v>
      </c>
      <c r="BE537" s="38">
        <f t="shared" si="232"/>
        <v>0</v>
      </c>
      <c r="BF537" s="38">
        <f t="shared" si="233"/>
        <v>0</v>
      </c>
      <c r="BG537" s="38">
        <f t="shared" si="245"/>
        <v>1372.0761313650032</v>
      </c>
      <c r="BH537" s="38">
        <f t="shared" si="246"/>
        <v>3596.6969226385968</v>
      </c>
      <c r="BI537" s="61">
        <f t="shared" si="234"/>
        <v>13637.083621021409</v>
      </c>
    </row>
    <row r="538" spans="1:61" x14ac:dyDescent="0.3">
      <c r="A538" s="84" t="s">
        <v>2403</v>
      </c>
      <c r="B538" s="84" t="s">
        <v>2404</v>
      </c>
      <c r="C538" s="84" t="s">
        <v>2404</v>
      </c>
      <c r="D538" s="63">
        <f>VLOOKUP(B538,Площадь!$D$2:$E$795,2,0)</f>
        <v>75.7</v>
      </c>
      <c r="E538" s="72"/>
      <c r="F538" s="87">
        <v>31</v>
      </c>
      <c r="G538" s="87">
        <v>29</v>
      </c>
      <c r="H538" s="87">
        <v>31</v>
      </c>
      <c r="I538" s="87"/>
      <c r="J538" s="88"/>
      <c r="K538" s="88"/>
      <c r="L538" s="88"/>
      <c r="M538" s="88"/>
      <c r="N538" s="88"/>
      <c r="O538" s="88"/>
      <c r="P538" s="88">
        <v>15</v>
      </c>
      <c r="Q538" s="88">
        <v>31</v>
      </c>
      <c r="R538">
        <f t="shared" si="223"/>
        <v>137</v>
      </c>
      <c r="S538" s="162">
        <f>VLOOKUP(C538,'Общие показания'!A:I,9,0)</f>
        <v>2.4230541585217575</v>
      </c>
      <c r="T538" s="73">
        <f>VLOOKUP(B538,'Общие показания'!$A$2:$S$795,19,0)</f>
        <v>0.8879999999999999</v>
      </c>
      <c r="U538" s="39">
        <f t="shared" si="235"/>
        <v>0.99439668200710518</v>
      </c>
      <c r="V538" s="39">
        <f t="shared" si="236"/>
        <v>0.76782836901443485</v>
      </c>
      <c r="W538" s="39">
        <f t="shared" si="237"/>
        <v>0.66082910750021751</v>
      </c>
      <c r="X538" s="39"/>
      <c r="Y538" s="39">
        <f t="shared" si="238"/>
        <v>0</v>
      </c>
      <c r="Z538" s="39"/>
      <c r="AA538" s="39"/>
      <c r="AB538" s="39"/>
      <c r="AC538" s="39"/>
      <c r="AD538" s="39"/>
      <c r="AE538" s="39">
        <f t="shared" si="249"/>
        <v>0</v>
      </c>
      <c r="AF538" s="39">
        <f t="shared" si="239"/>
        <v>0.27654587301913131</v>
      </c>
      <c r="AG538" s="39">
        <f t="shared" si="240"/>
        <v>0.61145412698086865</v>
      </c>
      <c r="AH538" s="39">
        <f t="shared" si="224"/>
        <v>0</v>
      </c>
      <c r="AJ538" s="39">
        <f t="shared" si="241"/>
        <v>1.0891964204567988</v>
      </c>
      <c r="AK538" s="39">
        <f t="shared" si="225"/>
        <v>0.43645479277790872</v>
      </c>
      <c r="AL538" s="39">
        <f t="shared" si="226"/>
        <v>0.62223444462218647</v>
      </c>
      <c r="AM538" s="39"/>
      <c r="AS538" s="39"/>
      <c r="AT538" s="39">
        <f t="shared" si="242"/>
        <v>0.25430857489496633</v>
      </c>
      <c r="AU538" s="39">
        <f t="shared" si="243"/>
        <v>0.81590132893509015</v>
      </c>
      <c r="AW538" s="38">
        <f t="shared" si="244"/>
        <v>5593.1139805300054</v>
      </c>
      <c r="AX538" s="38">
        <f t="shared" si="247"/>
        <v>3232.7295481888955</v>
      </c>
      <c r="AY538" s="38">
        <f t="shared" si="248"/>
        <v>3444.2044767752968</v>
      </c>
      <c r="AZ538" s="38">
        <f t="shared" si="227"/>
        <v>0</v>
      </c>
      <c r="BA538" s="38">
        <f t="shared" si="228"/>
        <v>0</v>
      </c>
      <c r="BB538" s="38">
        <f t="shared" si="229"/>
        <v>0</v>
      </c>
      <c r="BC538" s="38">
        <f t="shared" si="230"/>
        <v>0</v>
      </c>
      <c r="BD538" s="38">
        <f t="shared" si="231"/>
        <v>0</v>
      </c>
      <c r="BE538" s="38">
        <f t="shared" si="232"/>
        <v>0</v>
      </c>
      <c r="BF538" s="38">
        <f t="shared" si="233"/>
        <v>0</v>
      </c>
      <c r="BG538" s="38">
        <f t="shared" si="245"/>
        <v>1425.0044458026873</v>
      </c>
      <c r="BH538" s="38">
        <f t="shared" si="246"/>
        <v>3831.535891642563</v>
      </c>
      <c r="BI538" s="61">
        <f t="shared" si="234"/>
        <v>17526.588342939449</v>
      </c>
    </row>
    <row r="539" spans="1:61" x14ac:dyDescent="0.3">
      <c r="A539" s="84" t="s">
        <v>2156</v>
      </c>
      <c r="B539" s="84" t="s">
        <v>2157</v>
      </c>
      <c r="C539" s="84" t="s">
        <v>2157</v>
      </c>
      <c r="D539" s="63">
        <f>VLOOKUP(B539,Площадь!$D$2:$E$795,2,0)</f>
        <v>78.400000000000006</v>
      </c>
      <c r="E539" s="72"/>
      <c r="F539" s="87">
        <v>31</v>
      </c>
      <c r="G539" s="87">
        <v>29</v>
      </c>
      <c r="H539" s="87">
        <v>31</v>
      </c>
      <c r="I539" s="87"/>
      <c r="J539" s="88"/>
      <c r="K539" s="88"/>
      <c r="L539" s="88"/>
      <c r="M539" s="88"/>
      <c r="N539" s="88"/>
      <c r="O539" s="88"/>
      <c r="P539" s="88">
        <v>15</v>
      </c>
      <c r="Q539" s="88">
        <v>31</v>
      </c>
      <c r="R539">
        <f t="shared" si="223"/>
        <v>137</v>
      </c>
      <c r="S539" s="162">
        <f>VLOOKUP(C539,'Общие показания'!A:I,9,0)</f>
        <v>0</v>
      </c>
      <c r="T539" s="73">
        <f>VLOOKUP(B539,'Общие показания'!$A$2:$S$795,19,0)</f>
        <v>5.6000000000000005</v>
      </c>
      <c r="U539" s="39">
        <f t="shared" si="235"/>
        <v>0</v>
      </c>
      <c r="V539" s="39">
        <f t="shared" si="236"/>
        <v>0</v>
      </c>
      <c r="W539" s="39">
        <f t="shared" si="237"/>
        <v>0</v>
      </c>
      <c r="X539" s="39"/>
      <c r="Y539" s="39">
        <f t="shared" si="238"/>
        <v>0</v>
      </c>
      <c r="Z539" s="39"/>
      <c r="AA539" s="39"/>
      <c r="AB539" s="39"/>
      <c r="AC539" s="39"/>
      <c r="AD539" s="39"/>
      <c r="AE539" s="39">
        <f t="shared" si="249"/>
        <v>0</v>
      </c>
      <c r="AF539" s="39">
        <f t="shared" si="239"/>
        <v>1.7439829830035312</v>
      </c>
      <c r="AG539" s="39">
        <f t="shared" si="240"/>
        <v>3.8560170169964696</v>
      </c>
      <c r="AH539" s="39">
        <f t="shared" si="224"/>
        <v>0</v>
      </c>
      <c r="AJ539" s="39">
        <f t="shared" si="241"/>
        <v>1.1280449057306874</v>
      </c>
      <c r="AK539" s="39">
        <f t="shared" si="225"/>
        <v>0.45202187257315779</v>
      </c>
      <c r="AL539" s="39">
        <f t="shared" si="226"/>
        <v>0.64442774713843354</v>
      </c>
      <c r="AM539" s="39"/>
      <c r="AS539" s="39"/>
      <c r="AT539" s="39">
        <f t="shared" si="242"/>
        <v>0.26337902604709856</v>
      </c>
      <c r="AU539" s="39">
        <f t="shared" si="243"/>
        <v>0.84500216893673796</v>
      </c>
      <c r="AW539" s="38">
        <f t="shared" si="244"/>
        <v>3028.078623147228</v>
      </c>
      <c r="AX539" s="38">
        <f t="shared" si="247"/>
        <v>1213.3894338604819</v>
      </c>
      <c r="AY539" s="38">
        <f t="shared" si="248"/>
        <v>1729.8760673085255</v>
      </c>
      <c r="AZ539" s="38">
        <f t="shared" si="227"/>
        <v>0</v>
      </c>
      <c r="BA539" s="38">
        <f t="shared" si="228"/>
        <v>0</v>
      </c>
      <c r="BB539" s="38">
        <f t="shared" si="229"/>
        <v>0</v>
      </c>
      <c r="BC539" s="38">
        <f t="shared" si="230"/>
        <v>0</v>
      </c>
      <c r="BD539" s="38">
        <f t="shared" si="231"/>
        <v>0</v>
      </c>
      <c r="BE539" s="38">
        <f t="shared" si="232"/>
        <v>0</v>
      </c>
      <c r="BF539" s="38">
        <f t="shared" si="233"/>
        <v>0</v>
      </c>
      <c r="BG539" s="38">
        <f t="shared" si="245"/>
        <v>5388.4822826151485</v>
      </c>
      <c r="BH539" s="38">
        <f t="shared" si="246"/>
        <v>12619.227861951664</v>
      </c>
      <c r="BI539" s="61">
        <f t="shared" si="234"/>
        <v>23979.054268883046</v>
      </c>
    </row>
    <row r="540" spans="1:61" x14ac:dyDescent="0.3">
      <c r="A540" s="84" t="s">
        <v>1314</v>
      </c>
      <c r="B540" s="84" t="s">
        <v>1315</v>
      </c>
      <c r="C540" s="84" t="s">
        <v>1315</v>
      </c>
      <c r="D540" s="63">
        <f>VLOOKUP(B540,Площадь!$D$2:$E$795,2,0)</f>
        <v>81.8</v>
      </c>
      <c r="E540" s="72"/>
      <c r="F540" s="87">
        <v>31</v>
      </c>
      <c r="G540" s="87">
        <v>29</v>
      </c>
      <c r="H540" s="87">
        <v>31</v>
      </c>
      <c r="I540" s="87"/>
      <c r="J540" s="88"/>
      <c r="K540" s="88"/>
      <c r="L540" s="88"/>
      <c r="M540" s="88"/>
      <c r="N540" s="88"/>
      <c r="O540" s="88"/>
      <c r="P540" s="88">
        <v>15</v>
      </c>
      <c r="Q540" s="88">
        <v>31</v>
      </c>
      <c r="R540">
        <f t="shared" si="223"/>
        <v>137</v>
      </c>
      <c r="S540" s="162">
        <f>VLOOKUP(C540,'Общие показания'!A:I,9,0)</f>
        <v>2.6183068714277375</v>
      </c>
      <c r="T540" s="73">
        <f>VLOOKUP(B540,'Общие показания'!$A$2:$S$795,19,0)</f>
        <v>1.1512822370244211</v>
      </c>
      <c r="U540" s="39">
        <f t="shared" si="235"/>
        <v>1.0745264014290778</v>
      </c>
      <c r="V540" s="39">
        <f t="shared" si="236"/>
        <v>0.82970093243567711</v>
      </c>
      <c r="W540" s="39">
        <f t="shared" si="237"/>
        <v>0.71407953756298259</v>
      </c>
      <c r="X540" s="39"/>
      <c r="Y540" s="39">
        <f t="shared" si="238"/>
        <v>0</v>
      </c>
      <c r="Z540" s="39"/>
      <c r="AA540" s="39"/>
      <c r="AB540" s="39"/>
      <c r="AC540" s="39"/>
      <c r="AD540" s="39"/>
      <c r="AE540" s="39">
        <f t="shared" si="249"/>
        <v>0</v>
      </c>
      <c r="AF540" s="39">
        <f t="shared" si="239"/>
        <v>0.35853868392943361</v>
      </c>
      <c r="AG540" s="39">
        <f t="shared" si="240"/>
        <v>0.79274355309498756</v>
      </c>
      <c r="AH540" s="39">
        <f t="shared" si="224"/>
        <v>0</v>
      </c>
      <c r="AJ540" s="39">
        <f t="shared" si="241"/>
        <v>1.1769652205200283</v>
      </c>
      <c r="AK540" s="39">
        <f t="shared" si="225"/>
        <v>0.47162486194495279</v>
      </c>
      <c r="AL540" s="39">
        <f t="shared" si="226"/>
        <v>0.67237486882555941</v>
      </c>
      <c r="AM540" s="39"/>
      <c r="AS540" s="39"/>
      <c r="AT540" s="39">
        <f t="shared" si="242"/>
        <v>0.27480107564607986</v>
      </c>
      <c r="AU540" s="39">
        <f t="shared" si="243"/>
        <v>0.88164767116103526</v>
      </c>
      <c r="AW540" s="38">
        <f t="shared" si="244"/>
        <v>6043.8140502953029</v>
      </c>
      <c r="AX540" s="38">
        <f t="shared" si="247"/>
        <v>3493.2269094035883</v>
      </c>
      <c r="AY540" s="38">
        <f t="shared" si="248"/>
        <v>3721.7427503331469</v>
      </c>
      <c r="AZ540" s="38">
        <f t="shared" si="227"/>
        <v>0</v>
      </c>
      <c r="BA540" s="38">
        <f t="shared" si="228"/>
        <v>0</v>
      </c>
      <c r="BB540" s="38">
        <f t="shared" si="229"/>
        <v>0</v>
      </c>
      <c r="BC540" s="38">
        <f t="shared" si="230"/>
        <v>0</v>
      </c>
      <c r="BD540" s="38">
        <f t="shared" si="231"/>
        <v>0</v>
      </c>
      <c r="BE540" s="38">
        <f t="shared" si="232"/>
        <v>0</v>
      </c>
      <c r="BF540" s="38">
        <f t="shared" si="233"/>
        <v>0</v>
      </c>
      <c r="BG540" s="38">
        <f t="shared" si="245"/>
        <v>1700.1119170141255</v>
      </c>
      <c r="BH540" s="38">
        <f t="shared" si="246"/>
        <v>4494.6688267438976</v>
      </c>
      <c r="BI540" s="61">
        <f t="shared" si="234"/>
        <v>19453.564453790063</v>
      </c>
    </row>
    <row r="541" spans="1:61" x14ac:dyDescent="0.3">
      <c r="A541" s="84" t="s">
        <v>2501</v>
      </c>
      <c r="B541" s="84" t="s">
        <v>2502</v>
      </c>
      <c r="C541" s="84" t="s">
        <v>2502</v>
      </c>
      <c r="D541" s="63">
        <f>VLOOKUP(B541,Площадь!$D$2:$E$795,2,0)</f>
        <v>51.1</v>
      </c>
      <c r="E541" s="72"/>
      <c r="F541" s="87">
        <v>31</v>
      </c>
      <c r="G541" s="87">
        <v>29</v>
      </c>
      <c r="H541" s="87">
        <v>31</v>
      </c>
      <c r="I541" s="87"/>
      <c r="J541" s="88"/>
      <c r="K541" s="88"/>
      <c r="L541" s="88"/>
      <c r="M541" s="88"/>
      <c r="N541" s="88"/>
      <c r="O541" s="88"/>
      <c r="P541" s="88">
        <v>15</v>
      </c>
      <c r="Q541" s="88">
        <v>31</v>
      </c>
      <c r="R541">
        <f t="shared" si="223"/>
        <v>137</v>
      </c>
      <c r="S541" s="162">
        <f>VLOOKUP(C541,'Общие показания'!A:I,9,0)</f>
        <v>1.6356415786058363</v>
      </c>
      <c r="T541" s="73">
        <f>VLOOKUP(B541,'Общие показания'!$A$2:$S$795,19,0)</f>
        <v>0.63499999999999979</v>
      </c>
      <c r="U541" s="39">
        <f t="shared" si="235"/>
        <v>0.67125060040373941</v>
      </c>
      <c r="V541" s="39">
        <f t="shared" si="236"/>
        <v>0.51830950669270304</v>
      </c>
      <c r="W541" s="39">
        <f t="shared" si="237"/>
        <v>0.44608147150939381</v>
      </c>
      <c r="X541" s="39"/>
      <c r="Y541" s="39">
        <f t="shared" si="238"/>
        <v>0</v>
      </c>
      <c r="Z541" s="39"/>
      <c r="AA541" s="39"/>
      <c r="AB541" s="39"/>
      <c r="AC541" s="39"/>
      <c r="AD541" s="39"/>
      <c r="AE541" s="39">
        <f t="shared" si="249"/>
        <v>0</v>
      </c>
      <c r="AF541" s="39">
        <f t="shared" si="239"/>
        <v>0.19775521325129319</v>
      </c>
      <c r="AG541" s="39">
        <f t="shared" si="240"/>
        <v>0.43724478674870665</v>
      </c>
      <c r="AH541" s="39">
        <f t="shared" si="224"/>
        <v>0</v>
      </c>
      <c r="AJ541" s="39">
        <f t="shared" si="241"/>
        <v>0.73524355462803725</v>
      </c>
      <c r="AK541" s="39">
        <f t="shared" si="225"/>
        <v>0.29462139908786178</v>
      </c>
      <c r="AL541" s="39">
        <f t="shared" si="226"/>
        <v>0.42002879947415755</v>
      </c>
      <c r="AM541" s="39"/>
      <c r="AS541" s="39"/>
      <c r="AT541" s="39">
        <f t="shared" si="242"/>
        <v>0.17166668661998388</v>
      </c>
      <c r="AU541" s="39">
        <f t="shared" si="243"/>
        <v>0.55076034225340953</v>
      </c>
      <c r="AW541" s="38">
        <f t="shared" si="244"/>
        <v>3775.5366500011</v>
      </c>
      <c r="AX541" s="38">
        <f t="shared" si="247"/>
        <v>2182.1992062411173</v>
      </c>
      <c r="AY541" s="38">
        <f t="shared" si="248"/>
        <v>2324.9517670174059</v>
      </c>
      <c r="AZ541" s="38">
        <f t="shared" si="227"/>
        <v>0</v>
      </c>
      <c r="BA541" s="38">
        <f t="shared" si="228"/>
        <v>0</v>
      </c>
      <c r="BB541" s="38">
        <f t="shared" si="229"/>
        <v>0</v>
      </c>
      <c r="BC541" s="38">
        <f t="shared" si="230"/>
        <v>0</v>
      </c>
      <c r="BD541" s="38">
        <f t="shared" si="231"/>
        <v>0</v>
      </c>
      <c r="BE541" s="38">
        <f t="shared" si="232"/>
        <v>0</v>
      </c>
      <c r="BF541" s="38">
        <f t="shared" si="233"/>
        <v>0</v>
      </c>
      <c r="BG541" s="38">
        <f t="shared" si="245"/>
        <v>991.66137113846128</v>
      </c>
      <c r="BH541" s="38">
        <f t="shared" si="246"/>
        <v>2652.1614480881208</v>
      </c>
      <c r="BI541" s="61">
        <f t="shared" si="234"/>
        <v>11926.510442486207</v>
      </c>
    </row>
    <row r="542" spans="1:61" x14ac:dyDescent="0.3">
      <c r="A542" s="84" t="s">
        <v>2177</v>
      </c>
      <c r="B542" s="84" t="s">
        <v>2178</v>
      </c>
      <c r="C542" s="84" t="s">
        <v>2178</v>
      </c>
      <c r="D542" s="63">
        <f>VLOOKUP(B542,Площадь!$D$2:$E$795,2,0)</f>
        <v>50.8</v>
      </c>
      <c r="E542" s="72"/>
      <c r="F542" s="87">
        <v>31</v>
      </c>
      <c r="G542" s="87">
        <v>29</v>
      </c>
      <c r="H542" s="87">
        <v>31</v>
      </c>
      <c r="I542" s="87"/>
      <c r="J542" s="88"/>
      <c r="K542" s="88"/>
      <c r="L542" s="88"/>
      <c r="M542" s="88"/>
      <c r="N542" s="88"/>
      <c r="O542" s="88"/>
      <c r="P542" s="88">
        <v>15</v>
      </c>
      <c r="Q542" s="88">
        <v>31</v>
      </c>
      <c r="R542">
        <f t="shared" si="223"/>
        <v>137</v>
      </c>
      <c r="S542" s="162">
        <f>VLOOKUP(C542,'Общие показания'!A:I,9,0)</f>
        <v>2.1930000000000014</v>
      </c>
      <c r="T542" s="73">
        <f>VLOOKUP(B542,'Общие показания'!$A$2:$S$795,19,0)</f>
        <v>0.80499999999999972</v>
      </c>
      <c r="U542" s="39">
        <f t="shared" si="235"/>
        <v>0.89998480470282971</v>
      </c>
      <c r="V542" s="39">
        <f t="shared" si="236"/>
        <v>0.69492776598766914</v>
      </c>
      <c r="W542" s="39">
        <f t="shared" si="237"/>
        <v>0.59808742930950254</v>
      </c>
      <c r="X542" s="39"/>
      <c r="Y542" s="39">
        <f t="shared" si="238"/>
        <v>0</v>
      </c>
      <c r="Z542" s="39"/>
      <c r="AA542" s="39"/>
      <c r="AB542" s="39"/>
      <c r="AC542" s="39"/>
      <c r="AD542" s="39"/>
      <c r="AE542" s="39">
        <f t="shared" si="249"/>
        <v>0</v>
      </c>
      <c r="AF542" s="39">
        <f t="shared" si="239"/>
        <v>0.25069755380675751</v>
      </c>
      <c r="AG542" s="39">
        <f t="shared" si="240"/>
        <v>0.5543024461932422</v>
      </c>
      <c r="AH542" s="39">
        <f t="shared" si="224"/>
        <v>0</v>
      </c>
      <c r="AJ542" s="39">
        <f t="shared" si="241"/>
        <v>0.73092705626427179</v>
      </c>
      <c r="AK542" s="39">
        <f t="shared" si="225"/>
        <v>0.29289172355505627</v>
      </c>
      <c r="AL542" s="39">
        <f t="shared" si="226"/>
        <v>0.41756287697235228</v>
      </c>
      <c r="AM542" s="39"/>
      <c r="AS542" s="39"/>
      <c r="AT542" s="39">
        <f t="shared" si="242"/>
        <v>0.1706588587141914</v>
      </c>
      <c r="AU542" s="39">
        <f t="shared" si="243"/>
        <v>0.54752691558655975</v>
      </c>
      <c r="AW542" s="38">
        <f t="shared" si="244"/>
        <v>4377.954563105648</v>
      </c>
      <c r="AX542" s="38">
        <f t="shared" si="247"/>
        <v>2651.6631249489105</v>
      </c>
      <c r="AY542" s="38">
        <f t="shared" si="248"/>
        <v>2726.3710561707603</v>
      </c>
      <c r="AZ542" s="38">
        <f t="shared" si="227"/>
        <v>0</v>
      </c>
      <c r="BA542" s="38">
        <f t="shared" si="228"/>
        <v>0</v>
      </c>
      <c r="BB542" s="38">
        <f t="shared" si="229"/>
        <v>0</v>
      </c>
      <c r="BC542" s="38">
        <f t="shared" si="230"/>
        <v>0</v>
      </c>
      <c r="BD542" s="38">
        <f t="shared" si="231"/>
        <v>0</v>
      </c>
      <c r="BE542" s="38">
        <f t="shared" si="232"/>
        <v>0</v>
      </c>
      <c r="BF542" s="38">
        <f t="shared" si="233"/>
        <v>0</v>
      </c>
      <c r="BG542" s="38">
        <f t="shared" si="245"/>
        <v>1131.0722995147344</v>
      </c>
      <c r="BH542" s="38">
        <f t="shared" si="246"/>
        <v>2957.7066655872295</v>
      </c>
      <c r="BI542" s="61">
        <f t="shared" si="234"/>
        <v>13844.767709327283</v>
      </c>
    </row>
    <row r="543" spans="1:61" x14ac:dyDescent="0.3">
      <c r="A543" s="84" t="s">
        <v>1001</v>
      </c>
      <c r="B543" s="84" t="s">
        <v>1002</v>
      </c>
      <c r="C543" s="84" t="s">
        <v>1002</v>
      </c>
      <c r="D543" s="63">
        <f>VLOOKUP(B543,Площадь!$D$2:$E$795,2,0)</f>
        <v>72.7</v>
      </c>
      <c r="E543" s="72"/>
      <c r="F543" s="87">
        <v>31</v>
      </c>
      <c r="G543" s="87">
        <v>29</v>
      </c>
      <c r="H543" s="87">
        <v>31</v>
      </c>
      <c r="I543" s="87"/>
      <c r="J543" s="88"/>
      <c r="K543" s="88"/>
      <c r="L543" s="88"/>
      <c r="M543" s="88"/>
      <c r="N543" s="88"/>
      <c r="O543" s="88"/>
      <c r="P543" s="88">
        <v>15</v>
      </c>
      <c r="Q543" s="88">
        <v>31</v>
      </c>
      <c r="R543">
        <f t="shared" si="223"/>
        <v>137</v>
      </c>
      <c r="S543" s="162">
        <f>VLOOKUP(C543,'Общие показания'!A:I,9,0)</f>
        <v>2.3270282341417672</v>
      </c>
      <c r="T543" s="73">
        <f>VLOOKUP(B543,'Общие показания'!$A$2:$S$795,19,0)</f>
        <v>1.2540000000000013</v>
      </c>
      <c r="U543" s="39">
        <f t="shared" si="235"/>
        <v>0.95498862327498746</v>
      </c>
      <c r="V543" s="39">
        <f t="shared" si="236"/>
        <v>0.73739923946300412</v>
      </c>
      <c r="W543" s="39">
        <f t="shared" si="237"/>
        <v>0.6346403714037756</v>
      </c>
      <c r="X543" s="39"/>
      <c r="Y543" s="39">
        <f t="shared" si="238"/>
        <v>0</v>
      </c>
      <c r="Z543" s="39"/>
      <c r="AA543" s="39"/>
      <c r="AB543" s="39"/>
      <c r="AC543" s="39"/>
      <c r="AD543" s="39"/>
      <c r="AE543" s="39">
        <f t="shared" si="249"/>
        <v>0</v>
      </c>
      <c r="AF543" s="39">
        <f t="shared" si="239"/>
        <v>0.39052761797971969</v>
      </c>
      <c r="AG543" s="39">
        <f t="shared" si="240"/>
        <v>0.86347238202028176</v>
      </c>
      <c r="AH543" s="39">
        <f t="shared" si="224"/>
        <v>0</v>
      </c>
      <c r="AJ543" s="39">
        <f t="shared" si="241"/>
        <v>1.046031436819145</v>
      </c>
      <c r="AK543" s="39">
        <f t="shared" si="225"/>
        <v>0.41915803744985419</v>
      </c>
      <c r="AL543" s="39">
        <f t="shared" si="226"/>
        <v>0.59757521960413407</v>
      </c>
      <c r="AM543" s="39"/>
      <c r="AS543" s="39"/>
      <c r="AT543" s="39">
        <f t="shared" si="242"/>
        <v>0.24423029583704164</v>
      </c>
      <c r="AU543" s="39">
        <f t="shared" si="243"/>
        <v>0.78356706226659245</v>
      </c>
      <c r="AW543" s="38">
        <f t="shared" si="244"/>
        <v>5371.4582085142856</v>
      </c>
      <c r="AX543" s="38">
        <f t="shared" si="247"/>
        <v>3104.6160918538003</v>
      </c>
      <c r="AY543" s="38">
        <f t="shared" si="248"/>
        <v>3307.710243877993</v>
      </c>
      <c r="AZ543" s="38">
        <f t="shared" si="227"/>
        <v>0</v>
      </c>
      <c r="BA543" s="38">
        <f t="shared" si="228"/>
        <v>0</v>
      </c>
      <c r="BB543" s="38">
        <f t="shared" si="229"/>
        <v>0</v>
      </c>
      <c r="BC543" s="38">
        <f t="shared" si="230"/>
        <v>0</v>
      </c>
      <c r="BD543" s="38">
        <f t="shared" si="231"/>
        <v>0</v>
      </c>
      <c r="BE543" s="38">
        <f t="shared" si="232"/>
        <v>0</v>
      </c>
      <c r="BF543" s="38">
        <f t="shared" si="233"/>
        <v>0</v>
      </c>
      <c r="BG543" s="38">
        <f t="shared" si="245"/>
        <v>1703.9187535331616</v>
      </c>
      <c r="BH543" s="38">
        <f t="shared" si="246"/>
        <v>4421.2468026659144</v>
      </c>
      <c r="BI543" s="61">
        <f t="shared" si="234"/>
        <v>17908.950100445156</v>
      </c>
    </row>
    <row r="544" spans="1:61" x14ac:dyDescent="0.3">
      <c r="A544" s="84" t="s">
        <v>1114</v>
      </c>
      <c r="B544" s="84" t="s">
        <v>158</v>
      </c>
      <c r="C544" s="84" t="s">
        <v>158</v>
      </c>
      <c r="D544" s="63">
        <f>VLOOKUP(B544,Площадь!$D$2:$E$795,2,0)</f>
        <v>79</v>
      </c>
      <c r="E544" s="72"/>
      <c r="F544" s="87">
        <v>31</v>
      </c>
      <c r="G544" s="87">
        <v>29</v>
      </c>
      <c r="H544" s="87">
        <v>31</v>
      </c>
      <c r="I544" s="87"/>
      <c r="J544" s="88"/>
      <c r="K544" s="88"/>
      <c r="L544" s="88"/>
      <c r="M544" s="88"/>
      <c r="N544" s="88"/>
      <c r="O544" s="88"/>
      <c r="P544" s="88">
        <v>15</v>
      </c>
      <c r="Q544" s="88">
        <v>31</v>
      </c>
      <c r="R544">
        <f t="shared" si="223"/>
        <v>137</v>
      </c>
      <c r="S544" s="162">
        <f>VLOOKUP(C544,'Общие показания'!A:I,9,0)</f>
        <v>2.5286826753397467</v>
      </c>
      <c r="T544" s="73">
        <f>VLOOKUP(B544,'Общие показания'!$A$2:$S$795,19,0)</f>
        <v>1.9679999999999964</v>
      </c>
      <c r="U544" s="39">
        <f t="shared" si="235"/>
        <v>1.0377455466124348</v>
      </c>
      <c r="V544" s="39">
        <f t="shared" si="236"/>
        <v>0.8013004115210085</v>
      </c>
      <c r="W544" s="39">
        <f t="shared" si="237"/>
        <v>0.68963671720630348</v>
      </c>
      <c r="X544" s="39"/>
      <c r="Y544" s="39">
        <f t="shared" si="238"/>
        <v>0</v>
      </c>
      <c r="Z544" s="39"/>
      <c r="AA544" s="39"/>
      <c r="AB544" s="39"/>
      <c r="AC544" s="39"/>
      <c r="AD544" s="39"/>
      <c r="AE544" s="39">
        <f t="shared" si="249"/>
        <v>0</v>
      </c>
      <c r="AF544" s="39">
        <f t="shared" si="239"/>
        <v>0.61288544831266834</v>
      </c>
      <c r="AG544" s="39">
        <f t="shared" si="240"/>
        <v>1.3551145516873282</v>
      </c>
      <c r="AH544" s="39">
        <f t="shared" si="224"/>
        <v>0</v>
      </c>
      <c r="AJ544" s="39">
        <f t="shared" si="241"/>
        <v>1.1366779024582181</v>
      </c>
      <c r="AK544" s="39">
        <f t="shared" si="225"/>
        <v>0.45548122363876864</v>
      </c>
      <c r="AL544" s="39">
        <f t="shared" si="226"/>
        <v>0.64935959214204397</v>
      </c>
      <c r="AM544" s="39"/>
      <c r="AS544" s="39"/>
      <c r="AT544" s="39">
        <f t="shared" si="242"/>
        <v>0.26539468185868348</v>
      </c>
      <c r="AU544" s="39">
        <f t="shared" si="243"/>
        <v>0.85146902227043753</v>
      </c>
      <c r="AW544" s="38">
        <f t="shared" si="244"/>
        <v>5836.9353297472971</v>
      </c>
      <c r="AX544" s="38">
        <f t="shared" si="247"/>
        <v>3373.6543501574997</v>
      </c>
      <c r="AY544" s="38">
        <f t="shared" si="248"/>
        <v>3594.3481329623301</v>
      </c>
      <c r="AZ544" s="38">
        <f t="shared" si="227"/>
        <v>0</v>
      </c>
      <c r="BA544" s="38">
        <f t="shared" si="228"/>
        <v>0</v>
      </c>
      <c r="BB544" s="38">
        <f t="shared" si="229"/>
        <v>0</v>
      </c>
      <c r="BC544" s="38">
        <f t="shared" si="230"/>
        <v>0</v>
      </c>
      <c r="BD544" s="38">
        <f t="shared" si="231"/>
        <v>0</v>
      </c>
      <c r="BE544" s="38">
        <f t="shared" si="232"/>
        <v>0</v>
      </c>
      <c r="BF544" s="38">
        <f t="shared" si="233"/>
        <v>0</v>
      </c>
      <c r="BG544" s="38">
        <f t="shared" si="245"/>
        <v>2357.6200502267702</v>
      </c>
      <c r="BH544" s="38">
        <f t="shared" si="246"/>
        <v>5923.2646825892689</v>
      </c>
      <c r="BI544" s="61">
        <f t="shared" si="234"/>
        <v>21085.822545683168</v>
      </c>
    </row>
    <row r="545" spans="1:61" x14ac:dyDescent="0.3">
      <c r="A545" s="84" t="s">
        <v>1036</v>
      </c>
      <c r="B545" s="84" t="s">
        <v>287</v>
      </c>
      <c r="C545" s="84" t="s">
        <v>287</v>
      </c>
      <c r="D545" s="63">
        <f>VLOOKUP(B545,Площадь!$D$2:$E$795,2,0)</f>
        <v>50.1</v>
      </c>
      <c r="E545" s="72"/>
      <c r="F545" s="87">
        <v>31</v>
      </c>
      <c r="G545" s="87">
        <v>29</v>
      </c>
      <c r="H545" s="87">
        <v>31</v>
      </c>
      <c r="I545" s="87"/>
      <c r="J545" s="88"/>
      <c r="K545" s="88"/>
      <c r="L545" s="88"/>
      <c r="M545" s="88"/>
      <c r="N545" s="88"/>
      <c r="O545" s="88"/>
      <c r="P545" s="88">
        <v>15</v>
      </c>
      <c r="Q545" s="88">
        <v>31</v>
      </c>
      <c r="R545">
        <f t="shared" si="223"/>
        <v>137</v>
      </c>
      <c r="S545" s="162">
        <f>VLOOKUP(C545,'Общие показания'!A:I,9,0)</f>
        <v>1.6036329371458395</v>
      </c>
      <c r="T545" s="73">
        <f>VLOOKUP(B545,'Общие показания'!$A$2:$S$795,19,0)</f>
        <v>1.1409999999999982</v>
      </c>
      <c r="U545" s="39">
        <f t="shared" si="235"/>
        <v>0.65811458082636687</v>
      </c>
      <c r="V545" s="39">
        <f t="shared" si="236"/>
        <v>0.50816646350889283</v>
      </c>
      <c r="W545" s="39">
        <f t="shared" si="237"/>
        <v>0.43735189281057985</v>
      </c>
      <c r="X545" s="39"/>
      <c r="Y545" s="39">
        <f t="shared" si="238"/>
        <v>0</v>
      </c>
      <c r="Z545" s="39"/>
      <c r="AA545" s="39"/>
      <c r="AB545" s="39"/>
      <c r="AC545" s="39"/>
      <c r="AD545" s="39"/>
      <c r="AE545" s="39">
        <f t="shared" si="249"/>
        <v>0</v>
      </c>
      <c r="AF545" s="39">
        <f t="shared" si="239"/>
        <v>0.35533653278696892</v>
      </c>
      <c r="AG545" s="39">
        <f t="shared" si="240"/>
        <v>0.78566346721302938</v>
      </c>
      <c r="AH545" s="39">
        <f t="shared" si="224"/>
        <v>0</v>
      </c>
      <c r="AJ545" s="39">
        <f t="shared" si="241"/>
        <v>0.7208552267488193</v>
      </c>
      <c r="AK545" s="39">
        <f t="shared" si="225"/>
        <v>0.28885581397851023</v>
      </c>
      <c r="AL545" s="39">
        <f t="shared" si="226"/>
        <v>0.41180905780147342</v>
      </c>
      <c r="AM545" s="39"/>
      <c r="AS545" s="39"/>
      <c r="AT545" s="39">
        <f t="shared" si="242"/>
        <v>0.1683072602673423</v>
      </c>
      <c r="AU545" s="39">
        <f t="shared" si="243"/>
        <v>0.53998225336391037</v>
      </c>
      <c r="AW545" s="38">
        <f t="shared" si="244"/>
        <v>3701.6513926625271</v>
      </c>
      <c r="AX545" s="38">
        <f t="shared" si="247"/>
        <v>2139.4947207960854</v>
      </c>
      <c r="AY545" s="38">
        <f t="shared" si="248"/>
        <v>2279.4536893849713</v>
      </c>
      <c r="AZ545" s="38">
        <f t="shared" si="227"/>
        <v>0</v>
      </c>
      <c r="BA545" s="38">
        <f t="shared" si="228"/>
        <v>0</v>
      </c>
      <c r="BB545" s="38">
        <f t="shared" si="229"/>
        <v>0</v>
      </c>
      <c r="BC545" s="38">
        <f t="shared" si="230"/>
        <v>0</v>
      </c>
      <c r="BD545" s="38">
        <f t="shared" si="231"/>
        <v>0</v>
      </c>
      <c r="BE545" s="38">
        <f t="shared" si="232"/>
        <v>0</v>
      </c>
      <c r="BF545" s="38">
        <f t="shared" si="233"/>
        <v>0</v>
      </c>
      <c r="BG545" s="38">
        <f t="shared" si="245"/>
        <v>1405.6484523232709</v>
      </c>
      <c r="BH545" s="38">
        <f t="shared" si="246"/>
        <v>3558.5103464879139</v>
      </c>
      <c r="BI545" s="61">
        <f t="shared" si="234"/>
        <v>13084.758601654768</v>
      </c>
    </row>
    <row r="546" spans="1:61" x14ac:dyDescent="0.3">
      <c r="A546" s="84" t="s">
        <v>756</v>
      </c>
      <c r="B546" s="84" t="s">
        <v>293</v>
      </c>
      <c r="C546" s="84" t="s">
        <v>293</v>
      </c>
      <c r="D546" s="63">
        <f>VLOOKUP(B546,Площадь!$D$2:$E$795,2,0)</f>
        <v>49.8</v>
      </c>
      <c r="E546" s="72"/>
      <c r="F546" s="87">
        <v>31</v>
      </c>
      <c r="G546" s="87">
        <v>29</v>
      </c>
      <c r="H546" s="87">
        <v>31</v>
      </c>
      <c r="I546" s="87"/>
      <c r="J546" s="88"/>
      <c r="K546" s="88"/>
      <c r="L546" s="88"/>
      <c r="M546" s="88"/>
      <c r="N546" s="88"/>
      <c r="O546" s="88"/>
      <c r="P546" s="88">
        <v>15</v>
      </c>
      <c r="Q546" s="88">
        <v>31</v>
      </c>
      <c r="R546">
        <f t="shared" si="223"/>
        <v>137</v>
      </c>
      <c r="S546" s="162">
        <f>VLOOKUP(C546,'Общие показания'!A:I,9,0)</f>
        <v>1.5940303447078403</v>
      </c>
      <c r="T546" s="73">
        <f>VLOOKUP(B546,'Общие показания'!$A$2:$S$795,19,0)</f>
        <v>0.94099999999999895</v>
      </c>
      <c r="U546" s="39">
        <f t="shared" si="235"/>
        <v>0.6541737749531551</v>
      </c>
      <c r="V546" s="39">
        <f t="shared" si="236"/>
        <v>0.50512355055374969</v>
      </c>
      <c r="W546" s="39">
        <f t="shared" si="237"/>
        <v>0.4347330192009356</v>
      </c>
      <c r="X546" s="39"/>
      <c r="Y546" s="39">
        <f t="shared" si="238"/>
        <v>0</v>
      </c>
      <c r="Z546" s="39"/>
      <c r="AA546" s="39"/>
      <c r="AB546" s="39"/>
      <c r="AC546" s="39"/>
      <c r="AD546" s="39"/>
      <c r="AE546" s="39">
        <f t="shared" si="249"/>
        <v>0</v>
      </c>
      <c r="AF546" s="39">
        <f t="shared" si="239"/>
        <v>0.29305142625112873</v>
      </c>
      <c r="AG546" s="39">
        <f t="shared" si="240"/>
        <v>0.64794857374887027</v>
      </c>
      <c r="AH546" s="39">
        <f t="shared" si="224"/>
        <v>0</v>
      </c>
      <c r="AJ546" s="39">
        <f t="shared" si="241"/>
        <v>0.71653872838505384</v>
      </c>
      <c r="AK546" s="39">
        <f t="shared" si="225"/>
        <v>0.28712613844570478</v>
      </c>
      <c r="AL546" s="39">
        <f t="shared" si="226"/>
        <v>0.40934313529966815</v>
      </c>
      <c r="AM546" s="39"/>
      <c r="AS546" s="39"/>
      <c r="AT546" s="39">
        <f t="shared" si="242"/>
        <v>0.16729943236154984</v>
      </c>
      <c r="AU546" s="39">
        <f t="shared" si="243"/>
        <v>0.53674882669706059</v>
      </c>
      <c r="AW546" s="38">
        <f t="shared" si="244"/>
        <v>3679.4858154609551</v>
      </c>
      <c r="AX546" s="38">
        <f t="shared" si="247"/>
        <v>2126.6833751625759</v>
      </c>
      <c r="AY546" s="38">
        <f t="shared" si="248"/>
        <v>2265.8042660952406</v>
      </c>
      <c r="AZ546" s="38">
        <f t="shared" si="227"/>
        <v>0</v>
      </c>
      <c r="BA546" s="38">
        <f t="shared" si="228"/>
        <v>0</v>
      </c>
      <c r="BB546" s="38">
        <f t="shared" si="229"/>
        <v>0</v>
      </c>
      <c r="BC546" s="38">
        <f t="shared" si="230"/>
        <v>0</v>
      </c>
      <c r="BD546" s="38">
        <f t="shared" si="231"/>
        <v>0</v>
      </c>
      <c r="BE546" s="38">
        <f t="shared" si="232"/>
        <v>0</v>
      </c>
      <c r="BF546" s="38">
        <f t="shared" si="233"/>
        <v>0</v>
      </c>
      <c r="BG546" s="38">
        <f t="shared" si="245"/>
        <v>1235.7474308255298</v>
      </c>
      <c r="BH546" s="38">
        <f t="shared" si="246"/>
        <v>3180.1543138610396</v>
      </c>
      <c r="BI546" s="61">
        <f t="shared" si="234"/>
        <v>12487.875201405341</v>
      </c>
    </row>
    <row r="547" spans="1:61" x14ac:dyDescent="0.3">
      <c r="A547" s="84" t="s">
        <v>1502</v>
      </c>
      <c r="B547" s="84" t="s">
        <v>294</v>
      </c>
      <c r="C547" s="84" t="s">
        <v>294</v>
      </c>
      <c r="D547" s="63">
        <f>VLOOKUP(B547,Площадь!$D$2:$E$795,2,0)</f>
        <v>72.400000000000006</v>
      </c>
      <c r="E547" s="72"/>
      <c r="F547" s="87">
        <v>31</v>
      </c>
      <c r="G547" s="87">
        <v>29</v>
      </c>
      <c r="H547" s="87">
        <v>31</v>
      </c>
      <c r="I547" s="87"/>
      <c r="J547" s="88"/>
      <c r="K547" s="88"/>
      <c r="L547" s="88"/>
      <c r="M547" s="88"/>
      <c r="N547" s="88"/>
      <c r="O547" s="88"/>
      <c r="P547" s="88">
        <v>15</v>
      </c>
      <c r="Q547" s="88">
        <v>31</v>
      </c>
      <c r="R547">
        <f t="shared" si="223"/>
        <v>137</v>
      </c>
      <c r="S547" s="162">
        <f>VLOOKUP(C547,'Общие показания'!A:I,9,0)</f>
        <v>2.317425641703768</v>
      </c>
      <c r="T547" s="73">
        <f>VLOOKUP(B547,'Общие показания'!$A$2:$S$795,19,0)</f>
        <v>1.3859999999999992</v>
      </c>
      <c r="U547" s="39">
        <f t="shared" si="235"/>
        <v>0.95104781740177569</v>
      </c>
      <c r="V547" s="39">
        <f t="shared" si="236"/>
        <v>0.73435632650786098</v>
      </c>
      <c r="W547" s="39">
        <f t="shared" si="237"/>
        <v>0.6320214977941313</v>
      </c>
      <c r="X547" s="39"/>
      <c r="Y547" s="39">
        <f t="shared" si="238"/>
        <v>0</v>
      </c>
      <c r="Z547" s="39"/>
      <c r="AA547" s="39"/>
      <c r="AB547" s="39"/>
      <c r="AC547" s="39"/>
      <c r="AD547" s="39"/>
      <c r="AE547" s="39">
        <f t="shared" si="249"/>
        <v>0</v>
      </c>
      <c r="AF547" s="39">
        <f t="shared" si="239"/>
        <v>0.43163578829337368</v>
      </c>
      <c r="AG547" s="39">
        <f t="shared" si="240"/>
        <v>0.95436421170662555</v>
      </c>
      <c r="AH547" s="39">
        <f t="shared" si="224"/>
        <v>0</v>
      </c>
      <c r="AJ547" s="39">
        <f t="shared" si="241"/>
        <v>1.0417149384553797</v>
      </c>
      <c r="AK547" s="39">
        <f t="shared" si="225"/>
        <v>0.4174283619170488</v>
      </c>
      <c r="AL547" s="39">
        <f t="shared" si="226"/>
        <v>0.59510929710232896</v>
      </c>
      <c r="AM547" s="39"/>
      <c r="AS547" s="39"/>
      <c r="AT547" s="39">
        <f t="shared" si="242"/>
        <v>0.24322246793124919</v>
      </c>
      <c r="AU547" s="39">
        <f t="shared" si="243"/>
        <v>0.78033363559974278</v>
      </c>
      <c r="AW547" s="38">
        <f t="shared" si="244"/>
        <v>5349.2926313127136</v>
      </c>
      <c r="AX547" s="38">
        <f t="shared" si="247"/>
        <v>3091.8047462202908</v>
      </c>
      <c r="AY547" s="38">
        <f t="shared" si="248"/>
        <v>3294.0608205882622</v>
      </c>
      <c r="AZ547" s="38">
        <f t="shared" si="227"/>
        <v>0</v>
      </c>
      <c r="BA547" s="38">
        <f t="shared" si="228"/>
        <v>0</v>
      </c>
      <c r="BB547" s="38">
        <f t="shared" si="229"/>
        <v>0</v>
      </c>
      <c r="BC547" s="38">
        <f t="shared" si="230"/>
        <v>0</v>
      </c>
      <c r="BD547" s="38">
        <f t="shared" si="231"/>
        <v>0</v>
      </c>
      <c r="BE547" s="38">
        <f t="shared" si="232"/>
        <v>0</v>
      </c>
      <c r="BF547" s="38">
        <f t="shared" si="233"/>
        <v>0</v>
      </c>
      <c r="BG547" s="38">
        <f t="shared" si="245"/>
        <v>1811.5625086791285</v>
      </c>
      <c r="BH547" s="38">
        <f t="shared" si="246"/>
        <v>4656.5535133953235</v>
      </c>
      <c r="BI547" s="61">
        <f t="shared" si="234"/>
        <v>18203.274220195715</v>
      </c>
    </row>
    <row r="548" spans="1:61" x14ac:dyDescent="0.3">
      <c r="A548" s="84" t="s">
        <v>2317</v>
      </c>
      <c r="B548" s="84" t="s">
        <v>2318</v>
      </c>
      <c r="C548" s="84" t="s">
        <v>2318</v>
      </c>
      <c r="D548" s="63">
        <f>VLOOKUP(B548,Площадь!$D$2:$E$795,2,0)</f>
        <v>33.6</v>
      </c>
      <c r="E548" s="72"/>
      <c r="F548" s="87">
        <v>31</v>
      </c>
      <c r="G548" s="87">
        <v>29</v>
      </c>
      <c r="H548" s="87">
        <v>31</v>
      </c>
      <c r="I548" s="87"/>
      <c r="J548" s="88"/>
      <c r="K548" s="88"/>
      <c r="L548" s="88"/>
      <c r="M548" s="88"/>
      <c r="N548" s="88"/>
      <c r="O548" s="88"/>
      <c r="P548" s="88">
        <v>15</v>
      </c>
      <c r="Q548" s="88">
        <v>31</v>
      </c>
      <c r="R548">
        <f t="shared" si="223"/>
        <v>137</v>
      </c>
      <c r="S548" s="162">
        <f>VLOOKUP(C548,'Общие показания'!A:I,9,0)</f>
        <v>1.0754903530558924</v>
      </c>
      <c r="T548" s="73">
        <f>VLOOKUP(B548,'Общие показания'!$A$2:$S$795,19,0)</f>
        <v>9.2999999999999972E-2</v>
      </c>
      <c r="U548" s="39">
        <f t="shared" si="235"/>
        <v>0.44137025779971911</v>
      </c>
      <c r="V548" s="39">
        <f t="shared" si="236"/>
        <v>0.34080625097602391</v>
      </c>
      <c r="W548" s="39">
        <f t="shared" si="237"/>
        <v>0.29331384428014934</v>
      </c>
      <c r="X548" s="39"/>
      <c r="Y548" s="39">
        <f t="shared" si="238"/>
        <v>0</v>
      </c>
      <c r="Z548" s="39"/>
      <c r="AA548" s="39"/>
      <c r="AB548" s="39"/>
      <c r="AC548" s="39"/>
      <c r="AD548" s="39"/>
      <c r="AE548" s="39">
        <f t="shared" si="249"/>
        <v>0</v>
      </c>
      <c r="AF548" s="39">
        <f t="shared" si="239"/>
        <v>2.8962574539165776E-2</v>
      </c>
      <c r="AG548" s="39">
        <f t="shared" si="240"/>
        <v>6.4037425460834199E-2</v>
      </c>
      <c r="AH548" s="39">
        <f t="shared" si="224"/>
        <v>0</v>
      </c>
      <c r="AJ548" s="39">
        <f t="shared" si="241"/>
        <v>0.4834478167417231</v>
      </c>
      <c r="AK548" s="39">
        <f t="shared" si="225"/>
        <v>0.19372365967421049</v>
      </c>
      <c r="AL548" s="39">
        <f t="shared" si="226"/>
        <v>0.27618332020218578</v>
      </c>
      <c r="AM548" s="39"/>
      <c r="AS548" s="39"/>
      <c r="AT548" s="39">
        <f t="shared" si="242"/>
        <v>0.11287672544875653</v>
      </c>
      <c r="AU548" s="39">
        <f t="shared" si="243"/>
        <v>0.3621437866871734</v>
      </c>
      <c r="AW548" s="38">
        <f t="shared" si="244"/>
        <v>2482.544646576066</v>
      </c>
      <c r="AX548" s="38">
        <f t="shared" si="247"/>
        <v>1434.8707109530633</v>
      </c>
      <c r="AY548" s="38">
        <f t="shared" si="248"/>
        <v>1528.7354084498011</v>
      </c>
      <c r="AZ548" s="38">
        <f t="shared" si="227"/>
        <v>0</v>
      </c>
      <c r="BA548" s="38">
        <f t="shared" si="228"/>
        <v>0</v>
      </c>
      <c r="BB548" s="38">
        <f t="shared" si="229"/>
        <v>0</v>
      </c>
      <c r="BC548" s="38">
        <f t="shared" si="230"/>
        <v>0</v>
      </c>
      <c r="BD548" s="38">
        <f t="shared" si="231"/>
        <v>0</v>
      </c>
      <c r="BE548" s="38">
        <f t="shared" si="232"/>
        <v>0</v>
      </c>
      <c r="BF548" s="38">
        <f t="shared" si="233"/>
        <v>0</v>
      </c>
      <c r="BG548" s="38">
        <f t="shared" si="245"/>
        <v>380.7477433155791</v>
      </c>
      <c r="BH548" s="38">
        <f t="shared" si="246"/>
        <v>1144.0237986416257</v>
      </c>
      <c r="BI548" s="61">
        <f t="shared" si="234"/>
        <v>6970.9223079361354</v>
      </c>
    </row>
    <row r="549" spans="1:61" x14ac:dyDescent="0.3">
      <c r="A549" s="84" t="s">
        <v>1894</v>
      </c>
      <c r="B549" s="84" t="s">
        <v>1895</v>
      </c>
      <c r="C549" s="84" t="s">
        <v>1895</v>
      </c>
      <c r="D549" s="63">
        <f>VLOOKUP(B549,Площадь!$D$2:$E$795,2,0)</f>
        <v>60.6</v>
      </c>
      <c r="E549" s="72"/>
      <c r="F549" s="87">
        <v>31</v>
      </c>
      <c r="G549" s="87">
        <v>29</v>
      </c>
      <c r="H549" s="87">
        <v>31</v>
      </c>
      <c r="I549" s="87"/>
      <c r="J549" s="88"/>
      <c r="K549" s="88"/>
      <c r="L549" s="88"/>
      <c r="M549" s="88"/>
      <c r="N549" s="88"/>
      <c r="O549" s="88"/>
      <c r="P549" s="88">
        <v>15</v>
      </c>
      <c r="Q549" s="88">
        <v>31</v>
      </c>
      <c r="R549">
        <f t="shared" si="223"/>
        <v>137</v>
      </c>
      <c r="S549" s="162">
        <f>VLOOKUP(C549,'Общие показания'!A:I,9,0)</f>
        <v>2.129999999999999</v>
      </c>
      <c r="T549" s="73">
        <f>VLOOKUP(B549,'Общие показания'!$A$2:$S$795,19,0)</f>
        <v>0.63700000000000045</v>
      </c>
      <c r="U549" s="39">
        <f t="shared" si="235"/>
        <v>0.8741302480697789</v>
      </c>
      <c r="V549" s="39">
        <f t="shared" si="236"/>
        <v>0.67496404083617589</v>
      </c>
      <c r="W549" s="39">
        <f t="shared" si="237"/>
        <v>0.58090571109404421</v>
      </c>
      <c r="X549" s="39"/>
      <c r="Y549" s="39">
        <f t="shared" si="238"/>
        <v>0</v>
      </c>
      <c r="Z549" s="39"/>
      <c r="AA549" s="39"/>
      <c r="AB549" s="39"/>
      <c r="AC549" s="39"/>
      <c r="AD549" s="39"/>
      <c r="AE549" s="39">
        <f t="shared" si="249"/>
        <v>0</v>
      </c>
      <c r="AF549" s="39">
        <f t="shared" si="239"/>
        <v>0.19837806431665181</v>
      </c>
      <c r="AG549" s="39">
        <f t="shared" si="240"/>
        <v>0.43862193568334867</v>
      </c>
      <c r="AH549" s="39">
        <f t="shared" si="224"/>
        <v>0</v>
      </c>
      <c r="AJ549" s="39">
        <f t="shared" si="241"/>
        <v>0.87193266948060777</v>
      </c>
      <c r="AK549" s="39">
        <f t="shared" si="225"/>
        <v>0.34939445762670102</v>
      </c>
      <c r="AL549" s="39">
        <f t="shared" si="226"/>
        <v>0.49811634536465649</v>
      </c>
      <c r="AM549" s="39"/>
      <c r="AS549" s="39"/>
      <c r="AT549" s="39">
        <f t="shared" si="242"/>
        <v>0.20358123697007874</v>
      </c>
      <c r="AU549" s="39">
        <f t="shared" si="243"/>
        <v>0.65315218670365205</v>
      </c>
      <c r="AW549" s="38">
        <f t="shared" si="244"/>
        <v>4687.0614533555563</v>
      </c>
      <c r="AX549" s="38">
        <f t="shared" si="247"/>
        <v>2749.7469789338084</v>
      </c>
      <c r="AY549" s="38">
        <f t="shared" si="248"/>
        <v>2896.4836474754779</v>
      </c>
      <c r="AZ549" s="38">
        <f t="shared" si="227"/>
        <v>0</v>
      </c>
      <c r="BA549" s="38">
        <f t="shared" si="228"/>
        <v>0</v>
      </c>
      <c r="BB549" s="38">
        <f t="shared" si="229"/>
        <v>0</v>
      </c>
      <c r="BC549" s="38">
        <f t="shared" si="230"/>
        <v>0</v>
      </c>
      <c r="BD549" s="38">
        <f t="shared" si="231"/>
        <v>0</v>
      </c>
      <c r="BE549" s="38">
        <f t="shared" si="232"/>
        <v>0</v>
      </c>
      <c r="BF549" s="38">
        <f t="shared" si="233"/>
        <v>0</v>
      </c>
      <c r="BG549" s="38">
        <f t="shared" si="245"/>
        <v>1079.0034700020481</v>
      </c>
      <c r="BH549" s="38">
        <f t="shared" si="246"/>
        <v>2930.7147831707694</v>
      </c>
      <c r="BI549" s="61">
        <f t="shared" si="234"/>
        <v>14343.01033293766</v>
      </c>
    </row>
    <row r="550" spans="1:61" x14ac:dyDescent="0.3">
      <c r="A550" s="84" t="s">
        <v>997</v>
      </c>
      <c r="B550" s="84" t="s">
        <v>998</v>
      </c>
      <c r="C550" s="84" t="s">
        <v>998</v>
      </c>
      <c r="D550" s="63">
        <f>VLOOKUP(B550,Площадь!$D$2:$E$795,2,0)</f>
        <v>81.8</v>
      </c>
      <c r="E550" s="72"/>
      <c r="F550" s="87">
        <v>31</v>
      </c>
      <c r="G550" s="87">
        <v>29</v>
      </c>
      <c r="H550" s="87">
        <v>31</v>
      </c>
      <c r="I550" s="87"/>
      <c r="J550" s="88"/>
      <c r="K550" s="88"/>
      <c r="L550" s="88"/>
      <c r="M550" s="88"/>
      <c r="N550" s="88"/>
      <c r="O550" s="88"/>
      <c r="P550" s="88">
        <v>15</v>
      </c>
      <c r="Q550" s="88">
        <v>31</v>
      </c>
      <c r="R550">
        <f t="shared" si="223"/>
        <v>137</v>
      </c>
      <c r="S550" s="162">
        <f>VLOOKUP(C550,'Общие показания'!A:I,9,0)</f>
        <v>2.6183068714277375</v>
      </c>
      <c r="T550" s="73">
        <f>VLOOKUP(B550,'Общие показания'!$A$2:$S$795,19,0)</f>
        <v>0.61500000000000021</v>
      </c>
      <c r="U550" s="39">
        <f t="shared" si="235"/>
        <v>1.0745264014290778</v>
      </c>
      <c r="V550" s="39">
        <f t="shared" si="236"/>
        <v>0.82970093243567711</v>
      </c>
      <c r="W550" s="39">
        <f t="shared" si="237"/>
        <v>0.71407953756298259</v>
      </c>
      <c r="X550" s="39"/>
      <c r="Y550" s="39">
        <f t="shared" si="238"/>
        <v>0</v>
      </c>
      <c r="Z550" s="39"/>
      <c r="AA550" s="39"/>
      <c r="AB550" s="39"/>
      <c r="AC550" s="39"/>
      <c r="AD550" s="39"/>
      <c r="AE550" s="39">
        <f t="shared" si="249"/>
        <v>0</v>
      </c>
      <c r="AF550" s="39">
        <f t="shared" si="239"/>
        <v>0.19152670259770929</v>
      </c>
      <c r="AG550" s="39">
        <f t="shared" si="240"/>
        <v>0.42347329740229095</v>
      </c>
      <c r="AH550" s="39">
        <f t="shared" si="224"/>
        <v>0</v>
      </c>
      <c r="AJ550" s="39">
        <f t="shared" si="241"/>
        <v>1.1769652205200283</v>
      </c>
      <c r="AK550" s="39">
        <f t="shared" si="225"/>
        <v>0.47162486194495279</v>
      </c>
      <c r="AL550" s="39">
        <f t="shared" si="226"/>
        <v>0.67237486882555941</v>
      </c>
      <c r="AM550" s="39"/>
      <c r="AS550" s="39"/>
      <c r="AT550" s="39">
        <f t="shared" si="242"/>
        <v>0.27480107564607986</v>
      </c>
      <c r="AU550" s="39">
        <f t="shared" si="243"/>
        <v>0.88164767116103526</v>
      </c>
      <c r="AW550" s="38">
        <f t="shared" si="244"/>
        <v>6043.8140502953029</v>
      </c>
      <c r="AX550" s="38">
        <f t="shared" si="247"/>
        <v>3493.2269094035883</v>
      </c>
      <c r="AY550" s="38">
        <f t="shared" si="248"/>
        <v>3721.7427503331469</v>
      </c>
      <c r="AZ550" s="38">
        <f t="shared" si="227"/>
        <v>0</v>
      </c>
      <c r="BA550" s="38">
        <f t="shared" si="228"/>
        <v>0</v>
      </c>
      <c r="BB550" s="38">
        <f t="shared" si="229"/>
        <v>0</v>
      </c>
      <c r="BC550" s="38">
        <f t="shared" si="230"/>
        <v>0</v>
      </c>
      <c r="BD550" s="38">
        <f t="shared" si="231"/>
        <v>0</v>
      </c>
      <c r="BE550" s="38">
        <f t="shared" si="232"/>
        <v>0</v>
      </c>
      <c r="BF550" s="38">
        <f t="shared" si="233"/>
        <v>0</v>
      </c>
      <c r="BG550" s="38">
        <f t="shared" si="245"/>
        <v>1251.7916348064978</v>
      </c>
      <c r="BH550" s="38">
        <f t="shared" si="246"/>
        <v>3503.4145231726507</v>
      </c>
      <c r="BI550" s="61">
        <f t="shared" si="234"/>
        <v>18013.989868011187</v>
      </c>
    </row>
    <row r="551" spans="1:61" x14ac:dyDescent="0.3">
      <c r="A551" s="84" t="s">
        <v>1974</v>
      </c>
      <c r="B551" s="84" t="s">
        <v>1975</v>
      </c>
      <c r="C551" s="84" t="s">
        <v>1975</v>
      </c>
      <c r="D551" s="63">
        <f>VLOOKUP(B551,Площадь!$D$2:$E$795,2,0)</f>
        <v>32</v>
      </c>
      <c r="E551" s="72"/>
      <c r="F551" s="87">
        <v>31</v>
      </c>
      <c r="G551" s="87">
        <v>29</v>
      </c>
      <c r="H551" s="87">
        <v>31</v>
      </c>
      <c r="I551" s="87"/>
      <c r="J551" s="88"/>
      <c r="K551" s="88"/>
      <c r="L551" s="88"/>
      <c r="M551" s="88"/>
      <c r="N551" s="88"/>
      <c r="O551" s="88"/>
      <c r="P551" s="88">
        <v>15</v>
      </c>
      <c r="Q551" s="88">
        <v>31</v>
      </c>
      <c r="R551">
        <f t="shared" si="223"/>
        <v>137</v>
      </c>
      <c r="S551" s="162">
        <f>VLOOKUP(C551,'Общие показания'!A:I,9,0)</f>
        <v>1.0242765267198974</v>
      </c>
      <c r="T551" s="73">
        <f>VLOOKUP(B551,'Общие показания'!$A$2:$S$795,19,0)</f>
        <v>0.15200000000000014</v>
      </c>
      <c r="U551" s="39">
        <f t="shared" si="235"/>
        <v>0.42035262647592292</v>
      </c>
      <c r="V551" s="39">
        <f t="shared" si="236"/>
        <v>0.32457738188192753</v>
      </c>
      <c r="W551" s="39">
        <f t="shared" si="237"/>
        <v>0.27934651836204699</v>
      </c>
      <c r="X551" s="39"/>
      <c r="Y551" s="39">
        <f t="shared" si="238"/>
        <v>0</v>
      </c>
      <c r="Z551" s="39"/>
      <c r="AA551" s="39"/>
      <c r="AB551" s="39"/>
      <c r="AC551" s="39"/>
      <c r="AD551" s="39"/>
      <c r="AE551" s="39">
        <f t="shared" si="249"/>
        <v>0</v>
      </c>
      <c r="AF551" s="39">
        <f t="shared" si="239"/>
        <v>4.733668096723874E-2</v>
      </c>
      <c r="AG551" s="39">
        <f t="shared" si="240"/>
        <v>0.1046633190327614</v>
      </c>
      <c r="AH551" s="39">
        <f t="shared" si="224"/>
        <v>0</v>
      </c>
      <c r="AJ551" s="39">
        <f t="shared" si="241"/>
        <v>0.46042649213497439</v>
      </c>
      <c r="AK551" s="39">
        <f t="shared" si="225"/>
        <v>0.18449872349924806</v>
      </c>
      <c r="AL551" s="39">
        <f t="shared" si="226"/>
        <v>0.26303173352589121</v>
      </c>
      <c r="AM551" s="39"/>
      <c r="AS551" s="39"/>
      <c r="AT551" s="39">
        <f t="shared" si="242"/>
        <v>0.10750164328453002</v>
      </c>
      <c r="AU551" s="39">
        <f t="shared" si="243"/>
        <v>0.34489884446397467</v>
      </c>
      <c r="AW551" s="38">
        <f t="shared" si="244"/>
        <v>2364.3282348343482</v>
      </c>
      <c r="AX551" s="38">
        <f t="shared" si="247"/>
        <v>1366.5435342410128</v>
      </c>
      <c r="AY551" s="38">
        <f t="shared" si="248"/>
        <v>1455.9384842379059</v>
      </c>
      <c r="AZ551" s="38">
        <f t="shared" si="227"/>
        <v>0</v>
      </c>
      <c r="BA551" s="38">
        <f t="shared" si="228"/>
        <v>0</v>
      </c>
      <c r="BB551" s="38">
        <f t="shared" si="229"/>
        <v>0</v>
      </c>
      <c r="BC551" s="38">
        <f t="shared" si="230"/>
        <v>0</v>
      </c>
      <c r="BD551" s="38">
        <f t="shared" si="231"/>
        <v>0</v>
      </c>
      <c r="BE551" s="38">
        <f t="shared" si="232"/>
        <v>0</v>
      </c>
      <c r="BF551" s="38">
        <f t="shared" si="233"/>
        <v>0</v>
      </c>
      <c r="BG551" s="38">
        <f t="shared" si="245"/>
        <v>415.64180408847795</v>
      </c>
      <c r="BH551" s="38">
        <f t="shared" si="246"/>
        <v>1206.7866892040984</v>
      </c>
      <c r="BI551" s="61">
        <f t="shared" si="234"/>
        <v>6809.2387466058435</v>
      </c>
    </row>
    <row r="552" spans="1:61" x14ac:dyDescent="0.3">
      <c r="A552" s="84" t="s">
        <v>525</v>
      </c>
      <c r="B552" s="84" t="s">
        <v>526</v>
      </c>
      <c r="C552" s="84" t="s">
        <v>526</v>
      </c>
      <c r="D552" s="63">
        <f>VLOOKUP(B552,Площадь!$D$2:$E$795,2,0)</f>
        <v>39.1</v>
      </c>
      <c r="E552" s="72"/>
      <c r="F552" s="87">
        <v>31</v>
      </c>
      <c r="G552" s="87">
        <v>29</v>
      </c>
      <c r="H552" s="87">
        <v>31</v>
      </c>
      <c r="I552" s="87"/>
      <c r="J552" s="88"/>
      <c r="K552" s="88"/>
      <c r="L552" s="88"/>
      <c r="M552" s="88"/>
      <c r="N552" s="88"/>
      <c r="O552" s="88"/>
      <c r="P552" s="88">
        <v>15</v>
      </c>
      <c r="Q552" s="88">
        <v>31</v>
      </c>
      <c r="R552">
        <f t="shared" si="223"/>
        <v>137</v>
      </c>
      <c r="S552" s="162">
        <f>VLOOKUP(C552,'Общие показания'!A:I,9,0)</f>
        <v>1.2515378810858748</v>
      </c>
      <c r="T552" s="73">
        <f>VLOOKUP(B552,'Общие показания'!$A$2:$S$795,19,0)</f>
        <v>1.0799999999999983</v>
      </c>
      <c r="U552" s="39">
        <f t="shared" si="235"/>
        <v>0.5136183654752684</v>
      </c>
      <c r="V552" s="39">
        <f t="shared" si="236"/>
        <v>0.39659298848698021</v>
      </c>
      <c r="W552" s="39">
        <f t="shared" si="237"/>
        <v>0.34132652712362621</v>
      </c>
      <c r="X552" s="39"/>
      <c r="Y552" s="39">
        <f t="shared" si="238"/>
        <v>0</v>
      </c>
      <c r="Z552" s="39"/>
      <c r="AA552" s="39"/>
      <c r="AB552" s="39"/>
      <c r="AC552" s="39"/>
      <c r="AD552" s="39"/>
      <c r="AE552" s="39">
        <f t="shared" si="249"/>
        <v>0</v>
      </c>
      <c r="AF552" s="39">
        <f t="shared" si="239"/>
        <v>0.33633957529353758</v>
      </c>
      <c r="AG552" s="39">
        <f t="shared" si="240"/>
        <v>0.74366042470646077</v>
      </c>
      <c r="AH552" s="39">
        <f t="shared" si="224"/>
        <v>0</v>
      </c>
      <c r="AJ552" s="39">
        <f t="shared" si="241"/>
        <v>0.5625836200774218</v>
      </c>
      <c r="AK552" s="39">
        <f t="shared" si="225"/>
        <v>0.22543437777564374</v>
      </c>
      <c r="AL552" s="39">
        <f t="shared" si="226"/>
        <v>0.32139189940194834</v>
      </c>
      <c r="AM552" s="39"/>
      <c r="AS552" s="39"/>
      <c r="AT552" s="39">
        <f t="shared" si="242"/>
        <v>0.13135357038828513</v>
      </c>
      <c r="AU552" s="39">
        <f t="shared" si="243"/>
        <v>0.42142327557941905</v>
      </c>
      <c r="AW552" s="38">
        <f t="shared" si="244"/>
        <v>2888.91356193822</v>
      </c>
      <c r="AX552" s="38">
        <f t="shared" si="247"/>
        <v>1669.7453809007372</v>
      </c>
      <c r="AY552" s="38">
        <f t="shared" si="248"/>
        <v>1778.9748354281915</v>
      </c>
      <c r="AZ552" s="38">
        <f t="shared" si="227"/>
        <v>0</v>
      </c>
      <c r="BA552" s="38">
        <f t="shared" si="228"/>
        <v>0</v>
      </c>
      <c r="BB552" s="38">
        <f t="shared" si="229"/>
        <v>0</v>
      </c>
      <c r="BC552" s="38">
        <f t="shared" si="230"/>
        <v>0</v>
      </c>
      <c r="BD552" s="38">
        <f t="shared" si="231"/>
        <v>0</v>
      </c>
      <c r="BE552" s="38">
        <f t="shared" si="232"/>
        <v>0</v>
      </c>
      <c r="BF552" s="38">
        <f t="shared" si="233"/>
        <v>0</v>
      </c>
      <c r="BG552" s="38">
        <f t="shared" si="245"/>
        <v>1255.4567725424577</v>
      </c>
      <c r="BH552" s="38">
        <f t="shared" si="246"/>
        <v>3127.5040816994047</v>
      </c>
      <c r="BI552" s="61">
        <f t="shared" si="234"/>
        <v>10720.594632509012</v>
      </c>
    </row>
    <row r="553" spans="1:61" x14ac:dyDescent="0.3">
      <c r="A553" s="84" t="s">
        <v>2429</v>
      </c>
      <c r="B553" s="84" t="s">
        <v>2430</v>
      </c>
      <c r="C553" s="84" t="s">
        <v>2430</v>
      </c>
      <c r="D553" s="63">
        <f>VLOOKUP(B553,Площадь!$D$2:$E$795,2,0)</f>
        <v>75.7</v>
      </c>
      <c r="E553" s="72"/>
      <c r="F553" s="87">
        <v>31</v>
      </c>
      <c r="G553" s="87">
        <v>29</v>
      </c>
      <c r="H553" s="87">
        <v>31</v>
      </c>
      <c r="I553" s="87"/>
      <c r="J553" s="88"/>
      <c r="K553" s="88"/>
      <c r="L553" s="88"/>
      <c r="M553" s="88"/>
      <c r="N553" s="88"/>
      <c r="O553" s="88"/>
      <c r="P553" s="88">
        <v>15</v>
      </c>
      <c r="Q553" s="88">
        <v>31</v>
      </c>
      <c r="R553">
        <f t="shared" si="223"/>
        <v>137</v>
      </c>
      <c r="S553" s="162">
        <f>VLOOKUP(C553,'Общие показания'!A:I,9,0)</f>
        <v>0.11300000000000043</v>
      </c>
      <c r="T553" s="73">
        <f>VLOOKUP(B553,'Общие показания'!$A$2:$S$795,19,0)</f>
        <v>0.44500000000000028</v>
      </c>
      <c r="U553" s="39">
        <f t="shared" si="235"/>
        <v>4.6374046024359364E-2</v>
      </c>
      <c r="V553" s="39">
        <f t="shared" si="236"/>
        <v>3.5807951462201032E-2</v>
      </c>
      <c r="W553" s="39">
        <f t="shared" si="237"/>
        <v>3.0818002513440038E-2</v>
      </c>
      <c r="X553" s="39"/>
      <c r="Y553" s="39">
        <f t="shared" si="238"/>
        <v>0</v>
      </c>
      <c r="Z553" s="39"/>
      <c r="AA553" s="39"/>
      <c r="AB553" s="39"/>
      <c r="AC553" s="39"/>
      <c r="AD553" s="39"/>
      <c r="AE553" s="39">
        <f t="shared" si="249"/>
        <v>0</v>
      </c>
      <c r="AF553" s="39">
        <f t="shared" si="239"/>
        <v>0.13858436204224497</v>
      </c>
      <c r="AG553" s="39">
        <f t="shared" si="240"/>
        <v>0.30641563795775534</v>
      </c>
      <c r="AH553" s="39">
        <f t="shared" si="224"/>
        <v>0</v>
      </c>
      <c r="AJ553" s="39">
        <f t="shared" si="241"/>
        <v>1.0891964204567988</v>
      </c>
      <c r="AK553" s="39">
        <f t="shared" si="225"/>
        <v>0.43645479277790872</v>
      </c>
      <c r="AL553" s="39">
        <f t="shared" si="226"/>
        <v>0.62223444462218647</v>
      </c>
      <c r="AM553" s="39"/>
      <c r="AS553" s="39"/>
      <c r="AT553" s="39">
        <f t="shared" si="242"/>
        <v>0.25430857489496633</v>
      </c>
      <c r="AU553" s="39">
        <f t="shared" si="243"/>
        <v>0.81590132893509015</v>
      </c>
      <c r="AW553" s="38">
        <f t="shared" si="244"/>
        <v>3048.2799374033616</v>
      </c>
      <c r="AX553" s="38">
        <f t="shared" si="247"/>
        <v>1267.7232201283809</v>
      </c>
      <c r="AY553" s="38">
        <f t="shared" si="248"/>
        <v>1753.0278669929903</v>
      </c>
      <c r="AZ553" s="38">
        <f t="shared" si="227"/>
        <v>0</v>
      </c>
      <c r="BA553" s="38">
        <f t="shared" si="228"/>
        <v>0</v>
      </c>
      <c r="BB553" s="38">
        <f t="shared" si="229"/>
        <v>0</v>
      </c>
      <c r="BC553" s="38">
        <f t="shared" si="230"/>
        <v>0</v>
      </c>
      <c r="BD553" s="38">
        <f t="shared" si="231"/>
        <v>0</v>
      </c>
      <c r="BE553" s="38">
        <f t="shared" si="232"/>
        <v>0</v>
      </c>
      <c r="BF553" s="38">
        <f t="shared" si="233"/>
        <v>0</v>
      </c>
      <c r="BG553" s="38">
        <f t="shared" si="245"/>
        <v>1054.6660841967725</v>
      </c>
      <c r="BH553" s="38">
        <f t="shared" si="246"/>
        <v>3012.7027732484789</v>
      </c>
      <c r="BI553" s="61">
        <f t="shared" si="234"/>
        <v>10136.399881969985</v>
      </c>
    </row>
    <row r="554" spans="1:61" x14ac:dyDescent="0.3">
      <c r="A554" s="84" t="s">
        <v>2006</v>
      </c>
      <c r="B554" s="84" t="s">
        <v>2007</v>
      </c>
      <c r="C554" s="84" t="s">
        <v>2007</v>
      </c>
      <c r="D554" s="63">
        <f>VLOOKUP(B554,Площадь!$D$2:$E$795,2,0)</f>
        <v>32.5</v>
      </c>
      <c r="E554" s="72"/>
      <c r="F554" s="87">
        <v>31</v>
      </c>
      <c r="G554" s="87">
        <v>29</v>
      </c>
      <c r="H554" s="87">
        <v>31</v>
      </c>
      <c r="I554" s="87"/>
      <c r="J554" s="88"/>
      <c r="K554" s="88"/>
      <c r="L554" s="88"/>
      <c r="M554" s="88"/>
      <c r="N554" s="88"/>
      <c r="O554" s="88"/>
      <c r="P554" s="88">
        <v>15</v>
      </c>
      <c r="Q554" s="88">
        <v>31</v>
      </c>
      <c r="R554">
        <f t="shared" si="223"/>
        <v>137</v>
      </c>
      <c r="S554" s="162">
        <f>VLOOKUP(C554,'Общие показания'!A:I,9,0)</f>
        <v>1.0402808474498959</v>
      </c>
      <c r="T554" s="73">
        <f>VLOOKUP(B554,'Общие показания'!$A$2:$S$795,19,0)</f>
        <v>0.5259999999999998</v>
      </c>
      <c r="U554" s="39">
        <f t="shared" si="235"/>
        <v>0.42692063626460924</v>
      </c>
      <c r="V554" s="39">
        <f t="shared" si="236"/>
        <v>0.32964890347383263</v>
      </c>
      <c r="W554" s="39">
        <f t="shared" si="237"/>
        <v>0.28371130771145397</v>
      </c>
      <c r="X554" s="39"/>
      <c r="Y554" s="39">
        <f t="shared" si="238"/>
        <v>0</v>
      </c>
      <c r="Z554" s="39"/>
      <c r="AA554" s="39"/>
      <c r="AB554" s="39"/>
      <c r="AC554" s="39"/>
      <c r="AD554" s="39"/>
      <c r="AE554" s="39">
        <f t="shared" si="249"/>
        <v>0</v>
      </c>
      <c r="AF554" s="39">
        <f t="shared" si="239"/>
        <v>0.16380983018926018</v>
      </c>
      <c r="AG554" s="39">
        <f t="shared" si="240"/>
        <v>0.36219016981073965</v>
      </c>
      <c r="AH554" s="39">
        <f t="shared" si="224"/>
        <v>0</v>
      </c>
      <c r="AJ554" s="39">
        <f t="shared" si="241"/>
        <v>0.46762065607458336</v>
      </c>
      <c r="AK554" s="39">
        <f t="shared" si="225"/>
        <v>0.18738151605392381</v>
      </c>
      <c r="AL554" s="39">
        <f t="shared" si="226"/>
        <v>0.26714160436223328</v>
      </c>
      <c r="AM554" s="39"/>
      <c r="AS554" s="39"/>
      <c r="AT554" s="39">
        <f t="shared" si="242"/>
        <v>0.1091813564608508</v>
      </c>
      <c r="AU554" s="39">
        <f t="shared" si="243"/>
        <v>0.35028788890872425</v>
      </c>
      <c r="AW554" s="38">
        <f t="shared" si="244"/>
        <v>2401.2708635036352</v>
      </c>
      <c r="AX554" s="38">
        <f t="shared" si="247"/>
        <v>1387.8957769635283</v>
      </c>
      <c r="AY554" s="38">
        <f t="shared" si="248"/>
        <v>1478.6875230541232</v>
      </c>
      <c r="AZ554" s="38">
        <f t="shared" si="227"/>
        <v>0</v>
      </c>
      <c r="BA554" s="38">
        <f t="shared" si="228"/>
        <v>0</v>
      </c>
      <c r="BB554" s="38">
        <f t="shared" si="229"/>
        <v>0</v>
      </c>
      <c r="BC554" s="38">
        <f t="shared" si="230"/>
        <v>0</v>
      </c>
      <c r="BD554" s="38">
        <f t="shared" si="231"/>
        <v>0</v>
      </c>
      <c r="BE554" s="38">
        <f t="shared" si="232"/>
        <v>0</v>
      </c>
      <c r="BF554" s="38">
        <f t="shared" si="233"/>
        <v>0</v>
      </c>
      <c r="BG554" s="38">
        <f t="shared" si="245"/>
        <v>732.80662179609192</v>
      </c>
      <c r="BH554" s="38">
        <f t="shared" si="246"/>
        <v>1912.5476017041801</v>
      </c>
      <c r="BI554" s="61">
        <f t="shared" si="234"/>
        <v>7913.2083870215583</v>
      </c>
    </row>
    <row r="555" spans="1:61" x14ac:dyDescent="0.3">
      <c r="A555" s="84" t="s">
        <v>1686</v>
      </c>
      <c r="B555" s="84" t="s">
        <v>1687</v>
      </c>
      <c r="C555" s="84" t="s">
        <v>1687</v>
      </c>
      <c r="D555" s="63">
        <f>VLOOKUP(B555,Площадь!$D$2:$E$795,2,0)</f>
        <v>81.8</v>
      </c>
      <c r="E555" s="72"/>
      <c r="F555" s="87">
        <v>31</v>
      </c>
      <c r="G555" s="87">
        <v>29</v>
      </c>
      <c r="H555" s="87">
        <v>31</v>
      </c>
      <c r="I555" s="87"/>
      <c r="J555" s="88"/>
      <c r="K555" s="88"/>
      <c r="L555" s="88"/>
      <c r="M555" s="88"/>
      <c r="N555" s="88"/>
      <c r="O555" s="88"/>
      <c r="P555" s="88">
        <v>15</v>
      </c>
      <c r="Q555" s="88">
        <v>31</v>
      </c>
      <c r="R555">
        <f t="shared" si="223"/>
        <v>137</v>
      </c>
      <c r="S555" s="162">
        <f>VLOOKUP(C555,'Общие показания'!A:I,9,0)</f>
        <v>2.6183068714277375</v>
      </c>
      <c r="T555" s="73">
        <f>VLOOKUP(B555,'Общие показания'!$A$2:$S$795,19,0)</f>
        <v>0.98499999999999943</v>
      </c>
      <c r="U555" s="39">
        <f t="shared" si="235"/>
        <v>1.0745264014290778</v>
      </c>
      <c r="V555" s="39">
        <f t="shared" si="236"/>
        <v>0.82970093243567711</v>
      </c>
      <c r="W555" s="39">
        <f t="shared" si="237"/>
        <v>0.71407953756298259</v>
      </c>
      <c r="X555" s="39"/>
      <c r="Y555" s="39">
        <f t="shared" si="238"/>
        <v>0</v>
      </c>
      <c r="Z555" s="39"/>
      <c r="AA555" s="39"/>
      <c r="AB555" s="39"/>
      <c r="AC555" s="39"/>
      <c r="AD555" s="39"/>
      <c r="AE555" s="39">
        <f t="shared" si="249"/>
        <v>0</v>
      </c>
      <c r="AF555" s="39">
        <f t="shared" si="239"/>
        <v>0.30675414968901377</v>
      </c>
      <c r="AG555" s="39">
        <f t="shared" si="240"/>
        <v>0.67824585031098572</v>
      </c>
      <c r="AH555" s="39">
        <f t="shared" si="224"/>
        <v>0</v>
      </c>
      <c r="AJ555" s="39">
        <f t="shared" si="241"/>
        <v>1.1769652205200283</v>
      </c>
      <c r="AK555" s="39">
        <f t="shared" si="225"/>
        <v>0.47162486194495279</v>
      </c>
      <c r="AL555" s="39">
        <f t="shared" si="226"/>
        <v>0.67237486882555941</v>
      </c>
      <c r="AM555" s="39"/>
      <c r="AS555" s="39"/>
      <c r="AT555" s="39">
        <f t="shared" si="242"/>
        <v>0.27480107564607986</v>
      </c>
      <c r="AU555" s="39">
        <f t="shared" si="243"/>
        <v>0.88164767116103526</v>
      </c>
      <c r="AW555" s="38">
        <f t="shared" si="244"/>
        <v>6043.8140502953029</v>
      </c>
      <c r="AX555" s="38">
        <f t="shared" si="247"/>
        <v>3493.2269094035883</v>
      </c>
      <c r="AY555" s="38">
        <f t="shared" si="248"/>
        <v>3721.7427503331469</v>
      </c>
      <c r="AZ555" s="38">
        <f t="shared" si="227"/>
        <v>0</v>
      </c>
      <c r="BA555" s="38">
        <f t="shared" si="228"/>
        <v>0</v>
      </c>
      <c r="BB555" s="38">
        <f t="shared" si="229"/>
        <v>0</v>
      </c>
      <c r="BC555" s="38">
        <f t="shared" si="230"/>
        <v>0</v>
      </c>
      <c r="BD555" s="38">
        <f t="shared" si="231"/>
        <v>0</v>
      </c>
      <c r="BE555" s="38">
        <f t="shared" si="232"/>
        <v>0</v>
      </c>
      <c r="BF555" s="38">
        <f t="shared" si="233"/>
        <v>0</v>
      </c>
      <c r="BG555" s="38">
        <f t="shared" si="245"/>
        <v>1561.1035846805121</v>
      </c>
      <c r="BH555" s="38">
        <f t="shared" si="246"/>
        <v>4187.3157732986338</v>
      </c>
      <c r="BI555" s="61">
        <f t="shared" si="234"/>
        <v>19007.203068011182</v>
      </c>
    </row>
    <row r="556" spans="1:61" x14ac:dyDescent="0.3">
      <c r="A556" s="84" t="s">
        <v>897</v>
      </c>
      <c r="B556" s="84" t="s">
        <v>898</v>
      </c>
      <c r="C556" s="84" t="s">
        <v>898</v>
      </c>
      <c r="D556" s="63">
        <f>VLOOKUP(B556,Площадь!$D$2:$E$795,2,0)</f>
        <v>81.8</v>
      </c>
      <c r="E556" s="72"/>
      <c r="F556" s="87">
        <v>31</v>
      </c>
      <c r="G556" s="87">
        <v>29</v>
      </c>
      <c r="H556" s="87">
        <v>31</v>
      </c>
      <c r="I556" s="87"/>
      <c r="J556" s="88"/>
      <c r="K556" s="88"/>
      <c r="L556" s="88"/>
      <c r="M556" s="88"/>
      <c r="N556" s="88"/>
      <c r="O556" s="88"/>
      <c r="P556" s="88">
        <v>15</v>
      </c>
      <c r="Q556" s="88">
        <v>31</v>
      </c>
      <c r="R556">
        <f t="shared" si="223"/>
        <v>137</v>
      </c>
      <c r="S556" s="162">
        <f>VLOOKUP(C556,'Общие показания'!A:I,9,0)</f>
        <v>0</v>
      </c>
      <c r="T556" s="73">
        <f>VLOOKUP(B556,'Общие показания'!$A$2:$S$795,19,0)</f>
        <v>0</v>
      </c>
      <c r="U556" s="39">
        <f t="shared" si="235"/>
        <v>0</v>
      </c>
      <c r="V556" s="39">
        <f t="shared" si="236"/>
        <v>0</v>
      </c>
      <c r="W556" s="39">
        <f t="shared" si="237"/>
        <v>0</v>
      </c>
      <c r="X556" s="39"/>
      <c r="Y556" s="39">
        <f t="shared" si="238"/>
        <v>0</v>
      </c>
      <c r="Z556" s="39"/>
      <c r="AA556" s="39"/>
      <c r="AB556" s="39"/>
      <c r="AC556" s="39"/>
      <c r="AD556" s="39"/>
      <c r="AE556" s="39">
        <f t="shared" si="249"/>
        <v>0</v>
      </c>
      <c r="AF556" s="39">
        <f t="shared" si="239"/>
        <v>0</v>
      </c>
      <c r="AG556" s="39">
        <f t="shared" si="240"/>
        <v>0</v>
      </c>
      <c r="AH556" s="39">
        <f t="shared" si="224"/>
        <v>0</v>
      </c>
      <c r="AJ556" s="39">
        <f t="shared" si="241"/>
        <v>1.1769652205200283</v>
      </c>
      <c r="AK556" s="39">
        <f t="shared" si="225"/>
        <v>0.47162486194495279</v>
      </c>
      <c r="AL556" s="39">
        <f t="shared" si="226"/>
        <v>0.67237486882555941</v>
      </c>
      <c r="AM556" s="39"/>
      <c r="AS556" s="39"/>
      <c r="AT556" s="39">
        <f t="shared" si="242"/>
        <v>0.27480107564607986</v>
      </c>
      <c r="AU556" s="39">
        <f t="shared" si="243"/>
        <v>0.88164767116103526</v>
      </c>
      <c r="AW556" s="38">
        <f t="shared" si="244"/>
        <v>3159.3983593551434</v>
      </c>
      <c r="AX556" s="38">
        <f t="shared" si="247"/>
        <v>1266.0109144105536</v>
      </c>
      <c r="AY556" s="38">
        <f t="shared" si="248"/>
        <v>1804.8962028805788</v>
      </c>
      <c r="AZ556" s="38">
        <f t="shared" si="227"/>
        <v>0</v>
      </c>
      <c r="BA556" s="38">
        <f t="shared" si="228"/>
        <v>0</v>
      </c>
      <c r="BB556" s="38">
        <f t="shared" si="229"/>
        <v>0</v>
      </c>
      <c r="BC556" s="38">
        <f t="shared" si="230"/>
        <v>0</v>
      </c>
      <c r="BD556" s="38">
        <f t="shared" si="231"/>
        <v>0</v>
      </c>
      <c r="BE556" s="38">
        <f t="shared" si="232"/>
        <v>0</v>
      </c>
      <c r="BF556" s="38">
        <f t="shared" si="233"/>
        <v>0</v>
      </c>
      <c r="BG556" s="38">
        <f t="shared" si="245"/>
        <v>737.66501542131095</v>
      </c>
      <c r="BH556" s="38">
        <f t="shared" si="246"/>
        <v>2366.6597425578366</v>
      </c>
      <c r="BI556" s="61">
        <f t="shared" si="234"/>
        <v>9334.6302346254233</v>
      </c>
    </row>
    <row r="557" spans="1:61" x14ac:dyDescent="0.3">
      <c r="A557" s="84" t="s">
        <v>2374</v>
      </c>
      <c r="B557" s="84" t="s">
        <v>2375</v>
      </c>
      <c r="C557" s="84" t="s">
        <v>2375</v>
      </c>
      <c r="D557" s="63">
        <f>VLOOKUP(B557,Площадь!$D$2:$E$795,2,0)</f>
        <v>34.4</v>
      </c>
      <c r="E557" s="72"/>
      <c r="F557" s="87">
        <v>31</v>
      </c>
      <c r="G557" s="87">
        <v>29</v>
      </c>
      <c r="H557" s="87">
        <v>31</v>
      </c>
      <c r="I557" s="87"/>
      <c r="J557" s="88"/>
      <c r="K557" s="88"/>
      <c r="L557" s="88"/>
      <c r="M557" s="88"/>
      <c r="N557" s="88"/>
      <c r="O557" s="88"/>
      <c r="P557" s="88">
        <v>15</v>
      </c>
      <c r="Q557" s="88">
        <v>31</v>
      </c>
      <c r="R557">
        <f t="shared" si="223"/>
        <v>137</v>
      </c>
      <c r="S557" s="162">
        <f>VLOOKUP(C557,'Общие показания'!A:I,9,0)</f>
        <v>1.1010972662238896</v>
      </c>
      <c r="T557" s="73">
        <f>VLOOKUP(B557,'Общие показания'!$A$2:$S$795,19,0)</f>
        <v>0.4529999999999994</v>
      </c>
      <c r="U557" s="39">
        <f t="shared" si="235"/>
        <v>0.4518790734616171</v>
      </c>
      <c r="V557" s="39">
        <f t="shared" si="236"/>
        <v>0.34892068552307204</v>
      </c>
      <c r="W557" s="39">
        <f t="shared" si="237"/>
        <v>0.30029750723920046</v>
      </c>
      <c r="X557" s="39"/>
      <c r="Y557" s="39">
        <f t="shared" si="238"/>
        <v>0</v>
      </c>
      <c r="Z557" s="39"/>
      <c r="AA557" s="39"/>
      <c r="AB557" s="39"/>
      <c r="AC557" s="39"/>
      <c r="AD557" s="39"/>
      <c r="AE557" s="39">
        <f t="shared" si="249"/>
        <v>0</v>
      </c>
      <c r="AF557" s="39">
        <f t="shared" si="239"/>
        <v>0.1410757663036783</v>
      </c>
      <c r="AG557" s="39">
        <f t="shared" si="240"/>
        <v>0.31192423369632111</v>
      </c>
      <c r="AH557" s="39">
        <f t="shared" si="224"/>
        <v>0</v>
      </c>
      <c r="AJ557" s="39">
        <f t="shared" si="241"/>
        <v>0.49495847904509749</v>
      </c>
      <c r="AK557" s="39">
        <f t="shared" si="225"/>
        <v>0.19833612776169166</v>
      </c>
      <c r="AL557" s="39">
        <f t="shared" si="226"/>
        <v>0.28275911354033306</v>
      </c>
      <c r="AM557" s="39"/>
      <c r="AS557" s="39"/>
      <c r="AT557" s="39">
        <f t="shared" si="242"/>
        <v>0.11556426653086976</v>
      </c>
      <c r="AU557" s="39">
        <f t="shared" si="243"/>
        <v>0.37076625779877276</v>
      </c>
      <c r="AW557" s="38">
        <f t="shared" si="244"/>
        <v>2541.6528524469245</v>
      </c>
      <c r="AX557" s="38">
        <f t="shared" si="247"/>
        <v>1469.0342993090885</v>
      </c>
      <c r="AY557" s="38">
        <f t="shared" si="248"/>
        <v>1565.1338705557489</v>
      </c>
      <c r="AZ557" s="38">
        <f t="shared" si="227"/>
        <v>0</v>
      </c>
      <c r="BA557" s="38">
        <f t="shared" si="228"/>
        <v>0</v>
      </c>
      <c r="BB557" s="38">
        <f t="shared" si="229"/>
        <v>0</v>
      </c>
      <c r="BC557" s="38">
        <f t="shared" si="230"/>
        <v>0</v>
      </c>
      <c r="BD557" s="38">
        <f t="shared" si="231"/>
        <v>0</v>
      </c>
      <c r="BE557" s="38">
        <f t="shared" si="232"/>
        <v>0</v>
      </c>
      <c r="BF557" s="38">
        <f t="shared" si="233"/>
        <v>0</v>
      </c>
      <c r="BG557" s="38">
        <f t="shared" si="245"/>
        <v>688.91423853974743</v>
      </c>
      <c r="BH557" s="38">
        <f t="shared" si="246"/>
        <v>1832.5870477497704</v>
      </c>
      <c r="BI557" s="61">
        <f t="shared" si="234"/>
        <v>8097.3223086012795</v>
      </c>
    </row>
    <row r="558" spans="1:61" x14ac:dyDescent="0.3">
      <c r="A558" s="84" t="s">
        <v>2591</v>
      </c>
      <c r="B558" s="84" t="s">
        <v>1589</v>
      </c>
      <c r="C558" s="84" t="s">
        <v>1589</v>
      </c>
      <c r="D558" s="63">
        <f>VLOOKUP(B558,Площадь!$D$2:$E$795,2,0)</f>
        <v>34.4</v>
      </c>
      <c r="E558" s="72"/>
      <c r="F558" s="87">
        <v>31</v>
      </c>
      <c r="G558" s="87">
        <v>29</v>
      </c>
      <c r="H558" s="87">
        <v>31</v>
      </c>
      <c r="I558" s="87"/>
      <c r="J558" s="88"/>
      <c r="K558" s="88"/>
      <c r="L558" s="88"/>
      <c r="M558" s="88"/>
      <c r="N558" s="88"/>
      <c r="O558" s="88"/>
      <c r="P558" s="88">
        <v>15</v>
      </c>
      <c r="Q558" s="88">
        <v>31</v>
      </c>
      <c r="R558">
        <f t="shared" si="223"/>
        <v>137</v>
      </c>
      <c r="S558" s="162">
        <f>VLOOKUP(C558,'Общие показания'!A:I,9,0)</f>
        <v>1.1010972662238896</v>
      </c>
      <c r="T558" s="73">
        <f>VLOOKUP(B558,'Общие показания'!$A$2:$S$795,19,0)</f>
        <v>0.57199999999999918</v>
      </c>
      <c r="U558" s="39">
        <f t="shared" si="235"/>
        <v>0.4518790734616171</v>
      </c>
      <c r="V558" s="39">
        <f t="shared" si="236"/>
        <v>0.34892068552307204</v>
      </c>
      <c r="W558" s="39">
        <f t="shared" si="237"/>
        <v>0.30029750723920046</v>
      </c>
      <c r="X558" s="39"/>
      <c r="Y558" s="39">
        <f t="shared" si="238"/>
        <v>0</v>
      </c>
      <c r="Z558" s="39"/>
      <c r="AA558" s="39"/>
      <c r="AB558" s="39"/>
      <c r="AC558" s="39"/>
      <c r="AD558" s="39"/>
      <c r="AE558" s="39">
        <f t="shared" si="249"/>
        <v>0</v>
      </c>
      <c r="AF558" s="39">
        <f t="shared" si="239"/>
        <v>0.17813540469250327</v>
      </c>
      <c r="AG558" s="39">
        <f t="shared" si="240"/>
        <v>0.39386459530749596</v>
      </c>
      <c r="AH558" s="39">
        <f t="shared" si="224"/>
        <v>0</v>
      </c>
      <c r="AJ558" s="39">
        <f t="shared" si="241"/>
        <v>0.49495847904509749</v>
      </c>
      <c r="AK558" s="39">
        <f t="shared" si="225"/>
        <v>0.19833612776169166</v>
      </c>
      <c r="AL558" s="39">
        <f t="shared" si="226"/>
        <v>0.28275911354033306</v>
      </c>
      <c r="AM558" s="39"/>
      <c r="AS558" s="39"/>
      <c r="AT558" s="39">
        <f t="shared" si="242"/>
        <v>0.11556426653086976</v>
      </c>
      <c r="AU558" s="39">
        <f t="shared" si="243"/>
        <v>0.37076625779877276</v>
      </c>
      <c r="AW558" s="38">
        <f t="shared" si="244"/>
        <v>2541.6528524469245</v>
      </c>
      <c r="AX558" s="38">
        <f t="shared" si="247"/>
        <v>1469.0342993090885</v>
      </c>
      <c r="AY558" s="38">
        <f t="shared" si="248"/>
        <v>1565.1338705557489</v>
      </c>
      <c r="AZ558" s="38">
        <f t="shared" si="227"/>
        <v>0</v>
      </c>
      <c r="BA558" s="38">
        <f t="shared" si="228"/>
        <v>0</v>
      </c>
      <c r="BB558" s="38">
        <f t="shared" si="229"/>
        <v>0</v>
      </c>
      <c r="BC558" s="38">
        <f t="shared" si="230"/>
        <v>0</v>
      </c>
      <c r="BD558" s="38">
        <f t="shared" si="231"/>
        <v>0</v>
      </c>
      <c r="BE558" s="38">
        <f t="shared" si="232"/>
        <v>0</v>
      </c>
      <c r="BF558" s="38">
        <f t="shared" si="233"/>
        <v>0</v>
      </c>
      <c r="BG558" s="38">
        <f t="shared" si="245"/>
        <v>788.39564944517372</v>
      </c>
      <c r="BH558" s="38">
        <f t="shared" si="246"/>
        <v>2052.5444768443435</v>
      </c>
      <c r="BI558" s="61">
        <f t="shared" si="234"/>
        <v>8416.7611486012793</v>
      </c>
    </row>
    <row r="559" spans="1:61" x14ac:dyDescent="0.3">
      <c r="A559" s="84" t="s">
        <v>1661</v>
      </c>
      <c r="B559" s="84" t="s">
        <v>1662</v>
      </c>
      <c r="C559" s="84" t="s">
        <v>1662</v>
      </c>
      <c r="D559" s="63">
        <f>VLOOKUP(B559,Площадь!$D$2:$E$795,2,0)</f>
        <v>30.7</v>
      </c>
      <c r="E559" s="72"/>
      <c r="F559" s="87">
        <v>31</v>
      </c>
      <c r="G559" s="87">
        <v>29</v>
      </c>
      <c r="H559" s="87">
        <v>31</v>
      </c>
      <c r="I559" s="87"/>
      <c r="J559" s="88"/>
      <c r="K559" s="88"/>
      <c r="L559" s="88"/>
      <c r="M559" s="88"/>
      <c r="N559" s="88"/>
      <c r="O559" s="88"/>
      <c r="P559" s="88">
        <v>15</v>
      </c>
      <c r="Q559" s="88">
        <v>31</v>
      </c>
      <c r="R559">
        <f t="shared" si="223"/>
        <v>137</v>
      </c>
      <c r="S559" s="162">
        <f>VLOOKUP(C559,'Общие показания'!A:I,9,0)</f>
        <v>1.6249999999999996</v>
      </c>
      <c r="T559" s="73">
        <f>VLOOKUP(B559,'Общие показания'!$A$2:$S$795,19,0)</f>
        <v>0.39199999999999946</v>
      </c>
      <c r="U559" s="39">
        <f t="shared" si="235"/>
        <v>0.6668834052175544</v>
      </c>
      <c r="V559" s="39">
        <f t="shared" si="236"/>
        <v>0.51493735509802163</v>
      </c>
      <c r="W559" s="39">
        <f t="shared" si="237"/>
        <v>0.44317923968442352</v>
      </c>
      <c r="X559" s="39"/>
      <c r="Y559" s="39">
        <f t="shared" si="238"/>
        <v>0</v>
      </c>
      <c r="Z559" s="39"/>
      <c r="AA559" s="39"/>
      <c r="AB559" s="39"/>
      <c r="AC559" s="39"/>
      <c r="AD559" s="39"/>
      <c r="AE559" s="39">
        <f t="shared" si="249"/>
        <v>0</v>
      </c>
      <c r="AF559" s="39">
        <f t="shared" si="239"/>
        <v>0.12207880881024701</v>
      </c>
      <c r="AG559" s="39">
        <f t="shared" si="240"/>
        <v>0.2699211911897525</v>
      </c>
      <c r="AH559" s="39">
        <f t="shared" si="224"/>
        <v>0</v>
      </c>
      <c r="AJ559" s="39">
        <f t="shared" si="241"/>
        <v>0.44172166589199102</v>
      </c>
      <c r="AK559" s="39">
        <f t="shared" si="225"/>
        <v>0.17700346285709109</v>
      </c>
      <c r="AL559" s="39">
        <f t="shared" si="226"/>
        <v>0.25234606935140186</v>
      </c>
      <c r="AM559" s="39"/>
      <c r="AS559" s="39"/>
      <c r="AT559" s="39">
        <f t="shared" si="242"/>
        <v>0.10313438902609598</v>
      </c>
      <c r="AU559" s="39">
        <f t="shared" si="243"/>
        <v>0.33088732890762568</v>
      </c>
      <c r="AW559" s="38">
        <f t="shared" si="244"/>
        <v>2975.8951086836196</v>
      </c>
      <c r="AX559" s="38">
        <f t="shared" si="247"/>
        <v>1857.4182540859865</v>
      </c>
      <c r="AY559" s="38">
        <f t="shared" si="248"/>
        <v>1867.0403185634082</v>
      </c>
      <c r="AZ559" s="38">
        <f t="shared" si="227"/>
        <v>0</v>
      </c>
      <c r="BA559" s="38">
        <f t="shared" si="228"/>
        <v>0</v>
      </c>
      <c r="BB559" s="38">
        <f t="shared" si="229"/>
        <v>0</v>
      </c>
      <c r="BC559" s="38">
        <f t="shared" si="230"/>
        <v>0</v>
      </c>
      <c r="BD559" s="38">
        <f t="shared" si="231"/>
        <v>0</v>
      </c>
      <c r="BE559" s="38">
        <f t="shared" si="232"/>
        <v>0</v>
      </c>
      <c r="BF559" s="38">
        <f t="shared" si="233"/>
        <v>0</v>
      </c>
      <c r="BG559" s="38">
        <f t="shared" si="245"/>
        <v>604.55329974396568</v>
      </c>
      <c r="BH559" s="38">
        <f t="shared" si="246"/>
        <v>1612.7863590085981</v>
      </c>
      <c r="BI559" s="61">
        <f t="shared" si="234"/>
        <v>8917.6933400855778</v>
      </c>
    </row>
    <row r="560" spans="1:61" x14ac:dyDescent="0.3">
      <c r="A560" s="84" t="s">
        <v>1996</v>
      </c>
      <c r="B560" s="84" t="s">
        <v>1997</v>
      </c>
      <c r="C560" s="84" t="s">
        <v>1997</v>
      </c>
      <c r="D560" s="63">
        <f>VLOOKUP(B560,Площадь!$D$2:$E$795,2,0)</f>
        <v>34.299999999999997</v>
      </c>
      <c r="E560" s="72"/>
      <c r="F560" s="87">
        <v>31</v>
      </c>
      <c r="G560" s="87">
        <v>29</v>
      </c>
      <c r="H560" s="87">
        <v>31</v>
      </c>
      <c r="I560" s="87"/>
      <c r="J560" s="88"/>
      <c r="K560" s="88"/>
      <c r="L560" s="88"/>
      <c r="M560" s="88"/>
      <c r="N560" s="88"/>
      <c r="O560" s="88"/>
      <c r="P560" s="88">
        <v>15</v>
      </c>
      <c r="Q560" s="88">
        <v>31</v>
      </c>
      <c r="R560">
        <f t="shared" si="223"/>
        <v>137</v>
      </c>
      <c r="S560" s="162">
        <f>VLOOKUP(C560,'Общие показания'!A:I,9,0)</f>
        <v>1.0978964020778901</v>
      </c>
      <c r="T560" s="73">
        <f>VLOOKUP(B560,'Общие показания'!$A$2:$S$795,19,0)</f>
        <v>0.31400000000000006</v>
      </c>
      <c r="U560" s="39">
        <f t="shared" si="235"/>
        <v>0.45056547150387988</v>
      </c>
      <c r="V560" s="39">
        <f t="shared" si="236"/>
        <v>0.34790638120469103</v>
      </c>
      <c r="W560" s="39">
        <f t="shared" si="237"/>
        <v>0.29942454936931912</v>
      </c>
      <c r="X560" s="39"/>
      <c r="Y560" s="39">
        <f t="shared" si="238"/>
        <v>0</v>
      </c>
      <c r="Z560" s="39"/>
      <c r="AA560" s="39"/>
      <c r="AB560" s="39"/>
      <c r="AC560" s="39"/>
      <c r="AD560" s="39"/>
      <c r="AE560" s="39">
        <f t="shared" si="249"/>
        <v>0</v>
      </c>
      <c r="AF560" s="39">
        <f t="shared" si="239"/>
        <v>9.7787617261269444E-2</v>
      </c>
      <c r="AG560" s="39">
        <f t="shared" si="240"/>
        <v>0.21621238273873064</v>
      </c>
      <c r="AH560" s="39">
        <f t="shared" si="224"/>
        <v>0</v>
      </c>
      <c r="AJ560" s="39">
        <f t="shared" si="241"/>
        <v>0.49351964625717559</v>
      </c>
      <c r="AK560" s="39">
        <f t="shared" si="225"/>
        <v>0.1977595692507565</v>
      </c>
      <c r="AL560" s="39">
        <f t="shared" si="226"/>
        <v>0.28193713937306464</v>
      </c>
      <c r="AM560" s="39"/>
      <c r="AS560" s="39"/>
      <c r="AT560" s="39">
        <f t="shared" si="242"/>
        <v>0.1152283238956056</v>
      </c>
      <c r="AU560" s="39">
        <f t="shared" si="243"/>
        <v>0.36968844890982283</v>
      </c>
      <c r="AW560" s="38">
        <f t="shared" si="244"/>
        <v>2534.264326713067</v>
      </c>
      <c r="AX560" s="38">
        <f t="shared" si="247"/>
        <v>1464.7638507645852</v>
      </c>
      <c r="AY560" s="38">
        <f t="shared" si="248"/>
        <v>1560.5840627925054</v>
      </c>
      <c r="AZ560" s="38">
        <f t="shared" si="227"/>
        <v>0</v>
      </c>
      <c r="BA560" s="38">
        <f t="shared" si="228"/>
        <v>0</v>
      </c>
      <c r="BB560" s="38">
        <f t="shared" si="229"/>
        <v>0</v>
      </c>
      <c r="BC560" s="38">
        <f t="shared" si="230"/>
        <v>0</v>
      </c>
      <c r="BD560" s="38">
        <f t="shared" si="231"/>
        <v>0</v>
      </c>
      <c r="BE560" s="38">
        <f t="shared" si="232"/>
        <v>0</v>
      </c>
      <c r="BF560" s="38">
        <f t="shared" si="233"/>
        <v>0</v>
      </c>
      <c r="BG560" s="38">
        <f t="shared" si="245"/>
        <v>571.81147180386915</v>
      </c>
      <c r="BH560" s="38">
        <f t="shared" si="246"/>
        <v>1572.768756444111</v>
      </c>
      <c r="BI560" s="61">
        <f t="shared" si="234"/>
        <v>7704.1924685181384</v>
      </c>
    </row>
    <row r="561" spans="1:61" x14ac:dyDescent="0.3">
      <c r="A561" s="84" t="s">
        <v>1128</v>
      </c>
      <c r="B561" s="84" t="s">
        <v>1129</v>
      </c>
      <c r="C561" s="84" t="s">
        <v>1129</v>
      </c>
      <c r="D561" s="63">
        <f>VLOOKUP(B561,Площадь!$D$2:$E$795,2,0)</f>
        <v>40.700000000000003</v>
      </c>
      <c r="E561" s="72"/>
      <c r="F561" s="87">
        <v>31</v>
      </c>
      <c r="G561" s="87">
        <v>29</v>
      </c>
      <c r="H561" s="87">
        <v>31</v>
      </c>
      <c r="I561" s="87"/>
      <c r="J561" s="88"/>
      <c r="K561" s="88"/>
      <c r="L561" s="88"/>
      <c r="M561" s="88"/>
      <c r="N561" s="88"/>
      <c r="O561" s="88"/>
      <c r="P561" s="88">
        <v>15</v>
      </c>
      <c r="Q561" s="88">
        <v>31</v>
      </c>
      <c r="R561">
        <f t="shared" si="223"/>
        <v>137</v>
      </c>
      <c r="S561" s="162">
        <f>VLOOKUP(C561,'Общие показания'!A:I,9,0)</f>
        <v>2.1059999999999999</v>
      </c>
      <c r="T561" s="73">
        <f>VLOOKUP(B561,'Общие показания'!$A$2:$S$795,19,0)</f>
        <v>6.7999999999999616E-2</v>
      </c>
      <c r="U561" s="39">
        <f t="shared" si="235"/>
        <v>0.86428089316195078</v>
      </c>
      <c r="V561" s="39">
        <f t="shared" si="236"/>
        <v>0.66735881220703619</v>
      </c>
      <c r="W561" s="39">
        <f t="shared" si="237"/>
        <v>0.57436029463101301</v>
      </c>
      <c r="X561" s="39"/>
      <c r="Y561" s="39">
        <f t="shared" si="238"/>
        <v>0</v>
      </c>
      <c r="Z561" s="39"/>
      <c r="AA561" s="39"/>
      <c r="AB561" s="39"/>
      <c r="AC561" s="39"/>
      <c r="AD561" s="39"/>
      <c r="AE561" s="39">
        <f t="shared" si="249"/>
        <v>0</v>
      </c>
      <c r="AF561" s="39">
        <f t="shared" si="239"/>
        <v>2.1176936222185614E-2</v>
      </c>
      <c r="AG561" s="39">
        <f t="shared" si="240"/>
        <v>4.6823063777814006E-2</v>
      </c>
      <c r="AH561" s="39">
        <f t="shared" si="224"/>
        <v>0</v>
      </c>
      <c r="AJ561" s="39">
        <f t="shared" si="241"/>
        <v>0.58560494468417057</v>
      </c>
      <c r="AK561" s="39">
        <f t="shared" si="225"/>
        <v>0.23465931395060616</v>
      </c>
      <c r="AL561" s="39">
        <f t="shared" si="226"/>
        <v>0.33454348607824291</v>
      </c>
      <c r="AM561" s="39"/>
      <c r="AS561" s="39"/>
      <c r="AT561" s="39">
        <f t="shared" si="242"/>
        <v>0.13672865255251163</v>
      </c>
      <c r="AU561" s="39">
        <f t="shared" si="243"/>
        <v>0.43866821780261783</v>
      </c>
      <c r="AW561" s="38">
        <f t="shared" si="244"/>
        <v>3892.0155476806149</v>
      </c>
      <c r="AX561" s="38">
        <f t="shared" si="247"/>
        <v>2421.341377132529</v>
      </c>
      <c r="AY561" s="38">
        <f t="shared" si="248"/>
        <v>2439.8249527846983</v>
      </c>
      <c r="AZ561" s="38">
        <f t="shared" si="227"/>
        <v>0</v>
      </c>
      <c r="BA561" s="38">
        <f t="shared" si="228"/>
        <v>0</v>
      </c>
      <c r="BB561" s="38">
        <f t="shared" si="229"/>
        <v>0</v>
      </c>
      <c r="BC561" s="38">
        <f t="shared" si="230"/>
        <v>0</v>
      </c>
      <c r="BD561" s="38">
        <f t="shared" si="231"/>
        <v>0</v>
      </c>
      <c r="BE561" s="38">
        <f t="shared" si="232"/>
        <v>0</v>
      </c>
      <c r="BF561" s="38">
        <f t="shared" si="233"/>
        <v>0</v>
      </c>
      <c r="BG561" s="38">
        <f t="shared" si="245"/>
        <v>423.87544628324628</v>
      </c>
      <c r="BH561" s="38">
        <f t="shared" si="246"/>
        <v>1303.2333766232482</v>
      </c>
      <c r="BI561" s="61">
        <f t="shared" si="234"/>
        <v>10480.290700504336</v>
      </c>
    </row>
    <row r="562" spans="1:61" x14ac:dyDescent="0.3">
      <c r="A562" s="84" t="s">
        <v>2497</v>
      </c>
      <c r="B562" s="84" t="s">
        <v>2498</v>
      </c>
      <c r="C562" s="84" t="s">
        <v>2498</v>
      </c>
      <c r="D562" s="63">
        <f>VLOOKUP(B562,Площадь!$D$2:$E$795,2,0)</f>
        <v>79.400000000000006</v>
      </c>
      <c r="E562" s="72"/>
      <c r="F562" s="87">
        <v>31</v>
      </c>
      <c r="G562" s="87">
        <v>29</v>
      </c>
      <c r="H562" s="87">
        <v>31</v>
      </c>
      <c r="I562" s="87"/>
      <c r="J562" s="88"/>
      <c r="K562" s="88"/>
      <c r="L562" s="88"/>
      <c r="M562" s="88"/>
      <c r="N562" s="88"/>
      <c r="O562" s="88"/>
      <c r="P562" s="88">
        <v>15</v>
      </c>
      <c r="Q562" s="88">
        <v>31</v>
      </c>
      <c r="R562">
        <f t="shared" si="223"/>
        <v>137</v>
      </c>
      <c r="S562" s="162">
        <f>VLOOKUP(C562,'Общие показания'!A:I,9,0)</f>
        <v>2.5414861319237456</v>
      </c>
      <c r="T562" s="73">
        <f>VLOOKUP(B562,'Общие показания'!$A$2:$S$795,19,0)</f>
        <v>1.4269999999999996</v>
      </c>
      <c r="U562" s="39">
        <f t="shared" si="235"/>
        <v>1.0429999544433839</v>
      </c>
      <c r="V562" s="39">
        <f t="shared" si="236"/>
        <v>0.80535762879453265</v>
      </c>
      <c r="W562" s="39">
        <f t="shared" si="237"/>
        <v>0.69312854868582907</v>
      </c>
      <c r="X562" s="39"/>
      <c r="Y562" s="39">
        <f t="shared" si="238"/>
        <v>0</v>
      </c>
      <c r="Z562" s="39"/>
      <c r="AA562" s="39"/>
      <c r="AB562" s="39"/>
      <c r="AC562" s="39"/>
      <c r="AD562" s="39"/>
      <c r="AE562" s="39">
        <f t="shared" si="249"/>
        <v>0</v>
      </c>
      <c r="AF562" s="39">
        <f t="shared" si="239"/>
        <v>0.44440423513322108</v>
      </c>
      <c r="AG562" s="39">
        <f t="shared" si="240"/>
        <v>0.98259576486677869</v>
      </c>
      <c r="AH562" s="39">
        <f t="shared" si="224"/>
        <v>0</v>
      </c>
      <c r="AJ562" s="39">
        <f t="shared" si="241"/>
        <v>1.1424332336099052</v>
      </c>
      <c r="AK562" s="39">
        <f t="shared" si="225"/>
        <v>0.45778745768250928</v>
      </c>
      <c r="AL562" s="39">
        <f t="shared" si="226"/>
        <v>0.65264748881111756</v>
      </c>
      <c r="AM562" s="39"/>
      <c r="AS562" s="39"/>
      <c r="AT562" s="39">
        <f t="shared" si="242"/>
        <v>0.26673845239974014</v>
      </c>
      <c r="AU562" s="39">
        <f t="shared" si="243"/>
        <v>0.85578025782623723</v>
      </c>
      <c r="AW562" s="38">
        <f t="shared" si="244"/>
        <v>5866.4894326827271</v>
      </c>
      <c r="AX562" s="38">
        <f t="shared" si="247"/>
        <v>3390.7361443355126</v>
      </c>
      <c r="AY562" s="38">
        <f t="shared" si="248"/>
        <v>3612.5473640153041</v>
      </c>
      <c r="AZ562" s="38">
        <f t="shared" si="227"/>
        <v>0</v>
      </c>
      <c r="BA562" s="38">
        <f t="shared" si="228"/>
        <v>0</v>
      </c>
      <c r="BB562" s="38">
        <f t="shared" si="229"/>
        <v>0</v>
      </c>
      <c r="BC562" s="38">
        <f t="shared" si="230"/>
        <v>0</v>
      </c>
      <c r="BD562" s="38">
        <f t="shared" si="231"/>
        <v>0</v>
      </c>
      <c r="BE562" s="38">
        <f t="shared" si="232"/>
        <v>0</v>
      </c>
      <c r="BF562" s="38">
        <f t="shared" si="233"/>
        <v>0</v>
      </c>
      <c r="BG562" s="38">
        <f t="shared" si="245"/>
        <v>1908.9629847059798</v>
      </c>
      <c r="BH562" s="38">
        <f t="shared" si="246"/>
        <v>4934.8630602762241</v>
      </c>
      <c r="BI562" s="61">
        <f t="shared" si="234"/>
        <v>19713.59898601575</v>
      </c>
    </row>
    <row r="563" spans="1:61" x14ac:dyDescent="0.3">
      <c r="A563" s="84" t="s">
        <v>1625</v>
      </c>
      <c r="B563" s="84" t="s">
        <v>1626</v>
      </c>
      <c r="C563" s="84" t="s">
        <v>1626</v>
      </c>
      <c r="D563" s="63">
        <f>VLOOKUP(B563,Площадь!$D$2:$E$795,2,0)</f>
        <v>62.5</v>
      </c>
      <c r="E563" s="72"/>
      <c r="F563" s="87">
        <v>31</v>
      </c>
      <c r="G563" s="87">
        <v>29</v>
      </c>
      <c r="H563" s="87">
        <v>31</v>
      </c>
      <c r="I563" s="87"/>
      <c r="J563" s="88"/>
      <c r="K563" s="88"/>
      <c r="L563" s="88"/>
      <c r="M563" s="88"/>
      <c r="N563" s="88"/>
      <c r="O563" s="88"/>
      <c r="P563" s="88">
        <v>15</v>
      </c>
      <c r="Q563" s="88">
        <v>31</v>
      </c>
      <c r="R563">
        <f t="shared" si="223"/>
        <v>137</v>
      </c>
      <c r="S563" s="162">
        <f>VLOOKUP(C563,'Общие показания'!A:I,9,0)</f>
        <v>2.0005400912497997</v>
      </c>
      <c r="T563" s="73">
        <f>VLOOKUP(B563,'Общие показания'!$A$2:$S$795,19,0)</f>
        <v>0.87964718599054192</v>
      </c>
      <c r="U563" s="39">
        <f t="shared" si="235"/>
        <v>0.82100122358578698</v>
      </c>
      <c r="V563" s="39">
        <f t="shared" si="236"/>
        <v>0.63394019898813969</v>
      </c>
      <c r="W563" s="39">
        <f t="shared" si="237"/>
        <v>0.54559866867587303</v>
      </c>
      <c r="X563" s="39"/>
      <c r="Y563" s="39">
        <f t="shared" si="238"/>
        <v>0</v>
      </c>
      <c r="Z563" s="39"/>
      <c r="AA563" s="39"/>
      <c r="AB563" s="39"/>
      <c r="AC563" s="39"/>
      <c r="AD563" s="39"/>
      <c r="AE563" s="39">
        <f t="shared" si="249"/>
        <v>0</v>
      </c>
      <c r="AF563" s="39">
        <f t="shared" si="239"/>
        <v>0.27394459346686556</v>
      </c>
      <c r="AG563" s="39">
        <f t="shared" si="240"/>
        <v>0.60570259252367642</v>
      </c>
      <c r="AH563" s="39">
        <f t="shared" si="224"/>
        <v>0</v>
      </c>
      <c r="AJ563" s="39">
        <f t="shared" si="241"/>
        <v>0.89927049245112189</v>
      </c>
      <c r="AK563" s="39">
        <f t="shared" si="225"/>
        <v>0.36034906933446886</v>
      </c>
      <c r="AL563" s="39">
        <f t="shared" si="226"/>
        <v>0.51373385454275622</v>
      </c>
      <c r="AM563" s="39"/>
      <c r="AS563" s="39"/>
      <c r="AT563" s="39">
        <f t="shared" si="242"/>
        <v>0.20996414704009769</v>
      </c>
      <c r="AU563" s="39">
        <f t="shared" si="243"/>
        <v>0.67363055559370055</v>
      </c>
      <c r="AW563" s="38">
        <f t="shared" si="244"/>
        <v>4617.8285836608366</v>
      </c>
      <c r="AX563" s="38">
        <f t="shared" si="247"/>
        <v>2669.0303403144776</v>
      </c>
      <c r="AY563" s="38">
        <f t="shared" si="248"/>
        <v>2843.6298520271598</v>
      </c>
      <c r="AZ563" s="38">
        <f t="shared" si="227"/>
        <v>0</v>
      </c>
      <c r="BA563" s="38">
        <f t="shared" si="228"/>
        <v>0</v>
      </c>
      <c r="BB563" s="38">
        <f t="shared" si="229"/>
        <v>0</v>
      </c>
      <c r="BC563" s="38">
        <f t="shared" si="230"/>
        <v>0</v>
      </c>
      <c r="BD563" s="38">
        <f t="shared" si="231"/>
        <v>0</v>
      </c>
      <c r="BE563" s="38">
        <f t="shared" si="232"/>
        <v>0</v>
      </c>
      <c r="BF563" s="38">
        <f t="shared" si="233"/>
        <v>0</v>
      </c>
      <c r="BG563" s="38">
        <f t="shared" si="245"/>
        <v>1298.9852666672718</v>
      </c>
      <c r="BH563" s="38">
        <f t="shared" si="246"/>
        <v>3434.1907294803618</v>
      </c>
      <c r="BI563" s="61">
        <f t="shared" si="234"/>
        <v>14863.664772150109</v>
      </c>
    </row>
    <row r="564" spans="1:61" x14ac:dyDescent="0.3">
      <c r="A564" s="84" t="s">
        <v>1038</v>
      </c>
      <c r="B564" s="84" t="s">
        <v>1039</v>
      </c>
      <c r="C564" s="84" t="s">
        <v>1039</v>
      </c>
      <c r="D564" s="63">
        <f>VLOOKUP(B564,Площадь!$D$2:$E$795,2,0)</f>
        <v>62.6</v>
      </c>
      <c r="E564" s="72"/>
      <c r="F564" s="87">
        <v>31</v>
      </c>
      <c r="G564" s="87">
        <v>29</v>
      </c>
      <c r="H564" s="87">
        <v>31</v>
      </c>
      <c r="I564" s="87"/>
      <c r="J564" s="88"/>
      <c r="K564" s="88"/>
      <c r="L564" s="88"/>
      <c r="M564" s="88"/>
      <c r="N564" s="88"/>
      <c r="O564" s="88"/>
      <c r="P564" s="88">
        <v>15</v>
      </c>
      <c r="Q564" s="88">
        <v>31</v>
      </c>
      <c r="R564">
        <f t="shared" si="223"/>
        <v>137</v>
      </c>
      <c r="S564" s="162">
        <f>VLOOKUP(C564,'Общие показания'!A:I,9,0)</f>
        <v>2.0099999999999998</v>
      </c>
      <c r="T564" s="73">
        <f>VLOOKUP(B564,'Общие показания'!$A$2:$S$795,19,0)</f>
        <v>6.0000000000000497E-2</v>
      </c>
      <c r="U564" s="39">
        <f t="shared" si="235"/>
        <v>0.82488347353063673</v>
      </c>
      <c r="V564" s="39">
        <f t="shared" si="236"/>
        <v>0.63693789769047604</v>
      </c>
      <c r="W564" s="39">
        <f t="shared" si="237"/>
        <v>0.54817862877888701</v>
      </c>
      <c r="X564" s="39"/>
      <c r="Y564" s="39">
        <f t="shared" si="238"/>
        <v>0</v>
      </c>
      <c r="Z564" s="39"/>
      <c r="AA564" s="39"/>
      <c r="AB564" s="39"/>
      <c r="AC564" s="39"/>
      <c r="AD564" s="39"/>
      <c r="AE564" s="39">
        <f t="shared" si="249"/>
        <v>0</v>
      </c>
      <c r="AF564" s="39">
        <f t="shared" si="239"/>
        <v>1.8685531960752275E-2</v>
      </c>
      <c r="AG564" s="39">
        <f t="shared" si="240"/>
        <v>4.131446803924823E-2</v>
      </c>
      <c r="AH564" s="39">
        <f t="shared" si="224"/>
        <v>0</v>
      </c>
      <c r="AJ564" s="39">
        <f t="shared" si="241"/>
        <v>0.90070932523904368</v>
      </c>
      <c r="AK564" s="39">
        <f t="shared" si="225"/>
        <v>0.36092562784540405</v>
      </c>
      <c r="AL564" s="39">
        <f t="shared" si="226"/>
        <v>0.5145558287100247</v>
      </c>
      <c r="AM564" s="39"/>
      <c r="AS564" s="39"/>
      <c r="AT564" s="39">
        <f t="shared" si="242"/>
        <v>0.21030008967536185</v>
      </c>
      <c r="AU564" s="39">
        <f t="shared" si="243"/>
        <v>0.67470836448265048</v>
      </c>
      <c r="AW564" s="38">
        <f t="shared" si="244"/>
        <v>4632.1122853053794</v>
      </c>
      <c r="AX564" s="38">
        <f t="shared" si="247"/>
        <v>2678.6249334074951</v>
      </c>
      <c r="AY564" s="38">
        <f t="shared" si="248"/>
        <v>2852.761868304935</v>
      </c>
      <c r="AZ564" s="38">
        <f t="shared" si="227"/>
        <v>0</v>
      </c>
      <c r="BA564" s="38">
        <f t="shared" si="228"/>
        <v>0</v>
      </c>
      <c r="BB564" s="38">
        <f t="shared" si="229"/>
        <v>0</v>
      </c>
      <c r="BC564" s="38">
        <f t="shared" si="230"/>
        <v>0</v>
      </c>
      <c r="BD564" s="38">
        <f t="shared" si="231"/>
        <v>0</v>
      </c>
      <c r="BE564" s="38">
        <f t="shared" si="232"/>
        <v>0</v>
      </c>
      <c r="BF564" s="38">
        <f t="shared" si="233"/>
        <v>0</v>
      </c>
      <c r="BG564" s="38">
        <f t="shared" si="245"/>
        <v>614.67984329511933</v>
      </c>
      <c r="BH564" s="38">
        <f t="shared" si="246"/>
        <v>1922.0630507084841</v>
      </c>
      <c r="BI564" s="61">
        <f t="shared" si="234"/>
        <v>12700.241981021414</v>
      </c>
    </row>
    <row r="565" spans="1:61" x14ac:dyDescent="0.3">
      <c r="A565" s="84" t="s">
        <v>2479</v>
      </c>
      <c r="B565" s="84" t="s">
        <v>2480</v>
      </c>
      <c r="C565" s="84" t="s">
        <v>2480</v>
      </c>
      <c r="D565" s="63">
        <f>VLOOKUP(B565,Площадь!$D$2:$E$795,2,0)</f>
        <v>51.1</v>
      </c>
      <c r="E565" s="72"/>
      <c r="F565" s="87">
        <v>31</v>
      </c>
      <c r="G565" s="87">
        <v>29</v>
      </c>
      <c r="H565" s="87">
        <v>31</v>
      </c>
      <c r="I565" s="87"/>
      <c r="J565" s="88"/>
      <c r="K565" s="88"/>
      <c r="L565" s="88"/>
      <c r="M565" s="88"/>
      <c r="N565" s="88"/>
      <c r="O565" s="88"/>
      <c r="P565" s="88">
        <v>15</v>
      </c>
      <c r="Q565" s="88">
        <v>31</v>
      </c>
      <c r="R565">
        <f t="shared" si="223"/>
        <v>137</v>
      </c>
      <c r="S565" s="162">
        <f>VLOOKUP(C565,'Общие показания'!A:I,9,0)</f>
        <v>4.0030000000000001</v>
      </c>
      <c r="T565" s="73">
        <f>VLOOKUP(B565,'Общие показания'!$A$2:$S$795,19,0)</f>
        <v>0.75600000000000023</v>
      </c>
      <c r="U565" s="39">
        <f t="shared" si="235"/>
        <v>1.6427903206682284</v>
      </c>
      <c r="V565" s="39">
        <f t="shared" si="236"/>
        <v>1.2684887584353115</v>
      </c>
      <c r="W565" s="39">
        <f t="shared" si="237"/>
        <v>1.0917209208964602</v>
      </c>
      <c r="X565" s="39"/>
      <c r="Y565" s="39">
        <f t="shared" si="238"/>
        <v>0</v>
      </c>
      <c r="Z565" s="39"/>
      <c r="AA565" s="39"/>
      <c r="AB565" s="39"/>
      <c r="AC565" s="39"/>
      <c r="AD565" s="39"/>
      <c r="AE565" s="39">
        <f t="shared" si="249"/>
        <v>0</v>
      </c>
      <c r="AF565" s="39">
        <f t="shared" si="239"/>
        <v>0.23543770270547676</v>
      </c>
      <c r="AG565" s="39">
        <f t="shared" si="240"/>
        <v>0.52056229729452352</v>
      </c>
      <c r="AH565" s="39">
        <f t="shared" si="224"/>
        <v>0</v>
      </c>
      <c r="AJ565" s="39">
        <f t="shared" si="241"/>
        <v>0.73524355462803725</v>
      </c>
      <c r="AK565" s="39">
        <f t="shared" si="225"/>
        <v>0.29462139908786178</v>
      </c>
      <c r="AL565" s="39">
        <f t="shared" si="226"/>
        <v>0.42002879947415755</v>
      </c>
      <c r="AM565" s="39"/>
      <c r="AS565" s="39"/>
      <c r="AT565" s="39">
        <f t="shared" si="242"/>
        <v>0.17166668661998388</v>
      </c>
      <c r="AU565" s="39">
        <f t="shared" si="243"/>
        <v>0.55076034225340953</v>
      </c>
      <c r="AW565" s="38">
        <f t="shared" si="244"/>
        <v>6383.4990134902837</v>
      </c>
      <c r="AX565" s="38">
        <f t="shared" si="247"/>
        <v>4195.9503824489057</v>
      </c>
      <c r="AY565" s="38">
        <f t="shared" si="248"/>
        <v>4058.0804793740717</v>
      </c>
      <c r="AZ565" s="38">
        <f t="shared" si="227"/>
        <v>0</v>
      </c>
      <c r="BA565" s="38">
        <f t="shared" si="228"/>
        <v>0</v>
      </c>
      <c r="BB565" s="38">
        <f t="shared" si="229"/>
        <v>0</v>
      </c>
      <c r="BC565" s="38">
        <f t="shared" si="230"/>
        <v>0</v>
      </c>
      <c r="BD565" s="38">
        <f t="shared" si="231"/>
        <v>0</v>
      </c>
      <c r="BE565" s="38">
        <f t="shared" si="232"/>
        <v>0</v>
      </c>
      <c r="BF565" s="38">
        <f t="shared" si="233"/>
        <v>0</v>
      </c>
      <c r="BG565" s="38">
        <f t="shared" si="245"/>
        <v>1092.8147385296936</v>
      </c>
      <c r="BH565" s="38">
        <f t="shared" si="246"/>
        <v>2875.8156406968901</v>
      </c>
      <c r="BI565" s="61">
        <f t="shared" si="234"/>
        <v>18606.160254539845</v>
      </c>
    </row>
    <row r="566" spans="1:61" x14ac:dyDescent="0.3">
      <c r="A566" s="84" t="s">
        <v>1371</v>
      </c>
      <c r="B566" s="84" t="s">
        <v>1372</v>
      </c>
      <c r="C566" s="84" t="s">
        <v>1372</v>
      </c>
      <c r="D566" s="63">
        <f>VLOOKUP(B566,Площадь!$D$2:$E$795,2,0)</f>
        <v>50.8</v>
      </c>
      <c r="E566" s="72"/>
      <c r="F566" s="87">
        <v>31</v>
      </c>
      <c r="G566" s="87">
        <v>29</v>
      </c>
      <c r="H566" s="87">
        <v>31</v>
      </c>
      <c r="I566" s="87"/>
      <c r="J566" s="88"/>
      <c r="K566" s="88"/>
      <c r="L566" s="88"/>
      <c r="M566" s="88"/>
      <c r="N566" s="88"/>
      <c r="O566" s="88"/>
      <c r="P566" s="88">
        <v>15</v>
      </c>
      <c r="Q566" s="88">
        <v>31</v>
      </c>
      <c r="R566">
        <f t="shared" si="223"/>
        <v>137</v>
      </c>
      <c r="S566" s="162">
        <f>VLOOKUP(C566,'Общие показания'!A:I,9,0)</f>
        <v>1.626038986167837</v>
      </c>
      <c r="T566" s="73">
        <f>VLOOKUP(B566,'Общие показания'!$A$2:$S$795,19,0)</f>
        <v>0.45000000000000018</v>
      </c>
      <c r="U566" s="39">
        <f t="shared" si="235"/>
        <v>0.66730979453052763</v>
      </c>
      <c r="V566" s="39">
        <f t="shared" si="236"/>
        <v>0.5152665937375599</v>
      </c>
      <c r="W566" s="39">
        <f t="shared" si="237"/>
        <v>0.44346259789974957</v>
      </c>
      <c r="X566" s="39"/>
      <c r="Y566" s="39">
        <f t="shared" si="238"/>
        <v>0</v>
      </c>
      <c r="Z566" s="39"/>
      <c r="AA566" s="39"/>
      <c r="AB566" s="39"/>
      <c r="AC566" s="39"/>
      <c r="AD566" s="39"/>
      <c r="AE566" s="39">
        <f t="shared" si="249"/>
        <v>0</v>
      </c>
      <c r="AF566" s="39">
        <f t="shared" si="239"/>
        <v>0.14014148970564094</v>
      </c>
      <c r="AG566" s="39">
        <f t="shared" si="240"/>
        <v>0.30985851029435924</v>
      </c>
      <c r="AH566" s="39">
        <f t="shared" si="224"/>
        <v>0</v>
      </c>
      <c r="AJ566" s="39">
        <f t="shared" si="241"/>
        <v>0.73092705626427179</v>
      </c>
      <c r="AK566" s="39">
        <f t="shared" si="225"/>
        <v>0.29289172355505627</v>
      </c>
      <c r="AL566" s="39">
        <f t="shared" si="226"/>
        <v>0.41756287697235228</v>
      </c>
      <c r="AM566" s="39"/>
      <c r="AS566" s="39"/>
      <c r="AT566" s="39">
        <f t="shared" si="242"/>
        <v>0.1706588587141914</v>
      </c>
      <c r="AU566" s="39">
        <f t="shared" si="243"/>
        <v>0.54752691558655975</v>
      </c>
      <c r="AW566" s="38">
        <f t="shared" si="244"/>
        <v>3753.3710727995276</v>
      </c>
      <c r="AX566" s="38">
        <f t="shared" si="247"/>
        <v>2169.3878606076073</v>
      </c>
      <c r="AY566" s="38">
        <f t="shared" si="248"/>
        <v>2311.3023437276752</v>
      </c>
      <c r="AZ566" s="38">
        <f t="shared" si="227"/>
        <v>0</v>
      </c>
      <c r="BA566" s="38">
        <f t="shared" si="228"/>
        <v>0</v>
      </c>
      <c r="BB566" s="38">
        <f t="shared" si="229"/>
        <v>0</v>
      </c>
      <c r="BC566" s="38">
        <f t="shared" si="230"/>
        <v>0</v>
      </c>
      <c r="BD566" s="38">
        <f t="shared" si="231"/>
        <v>0</v>
      </c>
      <c r="BE566" s="38">
        <f t="shared" si="232"/>
        <v>0</v>
      </c>
      <c r="BF566" s="38">
        <f t="shared" si="233"/>
        <v>0</v>
      </c>
      <c r="BG566" s="38">
        <f t="shared" si="245"/>
        <v>834.30002328426121</v>
      </c>
      <c r="BH566" s="38">
        <f t="shared" si="246"/>
        <v>2301.5311418177039</v>
      </c>
      <c r="BI566" s="61">
        <f t="shared" si="234"/>
        <v>11369.892442236775</v>
      </c>
    </row>
    <row r="567" spans="1:61" x14ac:dyDescent="0.3">
      <c r="A567" s="84" t="s">
        <v>1450</v>
      </c>
      <c r="B567" s="84" t="s">
        <v>1451</v>
      </c>
      <c r="C567" s="84" t="s">
        <v>1451</v>
      </c>
      <c r="D567" s="63">
        <f>VLOOKUP(B567,Площадь!$D$2:$E$795,2,0)</f>
        <v>72.7</v>
      </c>
      <c r="E567" s="72"/>
      <c r="F567" s="87">
        <v>31</v>
      </c>
      <c r="G567" s="87">
        <v>29</v>
      </c>
      <c r="H567" s="87">
        <v>31</v>
      </c>
      <c r="I567" s="87"/>
      <c r="J567" s="88"/>
      <c r="K567" s="88"/>
      <c r="L567" s="88"/>
      <c r="M567" s="88"/>
      <c r="N567" s="88"/>
      <c r="O567" s="88"/>
      <c r="P567" s="88">
        <v>15</v>
      </c>
      <c r="Q567" s="88">
        <v>31</v>
      </c>
      <c r="R567">
        <f t="shared" si="223"/>
        <v>137</v>
      </c>
      <c r="S567" s="162">
        <f>VLOOKUP(C567,'Общие показания'!A:I,9,0)</f>
        <v>0</v>
      </c>
      <c r="T567" s="73">
        <f>VLOOKUP(B567,'Общие показания'!$A$2:$S$795,19,0)</f>
        <v>0</v>
      </c>
      <c r="U567" s="39">
        <f t="shared" si="235"/>
        <v>0</v>
      </c>
      <c r="V567" s="39">
        <f t="shared" si="236"/>
        <v>0</v>
      </c>
      <c r="W567" s="39">
        <f t="shared" si="237"/>
        <v>0</v>
      </c>
      <c r="X567" s="39"/>
      <c r="Y567" s="39">
        <f t="shared" si="238"/>
        <v>0</v>
      </c>
      <c r="Z567" s="39"/>
      <c r="AA567" s="39"/>
      <c r="AB567" s="39"/>
      <c r="AC567" s="39"/>
      <c r="AD567" s="39"/>
      <c r="AE567" s="39">
        <f t="shared" si="249"/>
        <v>0</v>
      </c>
      <c r="AF567" s="39">
        <f t="shared" si="239"/>
        <v>0</v>
      </c>
      <c r="AG567" s="39">
        <f t="shared" si="240"/>
        <v>0</v>
      </c>
      <c r="AH567" s="39">
        <f t="shared" si="224"/>
        <v>0</v>
      </c>
      <c r="AJ567" s="39">
        <f t="shared" si="241"/>
        <v>1.046031436819145</v>
      </c>
      <c r="AK567" s="39">
        <f t="shared" si="225"/>
        <v>0.41915803744985419</v>
      </c>
      <c r="AL567" s="39">
        <f t="shared" si="226"/>
        <v>0.59757521960413407</v>
      </c>
      <c r="AM567" s="39"/>
      <c r="AS567" s="39"/>
      <c r="AT567" s="39">
        <f t="shared" si="242"/>
        <v>0.24423029583704164</v>
      </c>
      <c r="AU567" s="39">
        <f t="shared" si="243"/>
        <v>0.78356706226659245</v>
      </c>
      <c r="AW567" s="38">
        <f t="shared" si="244"/>
        <v>2807.9249477398403</v>
      </c>
      <c r="AX567" s="38">
        <f t="shared" si="247"/>
        <v>1125.1710694088906</v>
      </c>
      <c r="AY567" s="38">
        <f t="shared" si="248"/>
        <v>1604.1070164965533</v>
      </c>
      <c r="AZ567" s="38">
        <f t="shared" si="227"/>
        <v>0</v>
      </c>
      <c r="BA567" s="38">
        <f t="shared" si="228"/>
        <v>0</v>
      </c>
      <c r="BB567" s="38">
        <f t="shared" si="229"/>
        <v>0</v>
      </c>
      <c r="BC567" s="38">
        <f t="shared" si="230"/>
        <v>0</v>
      </c>
      <c r="BD567" s="38">
        <f t="shared" si="231"/>
        <v>0</v>
      </c>
      <c r="BE567" s="38">
        <f t="shared" si="232"/>
        <v>0</v>
      </c>
      <c r="BF567" s="38">
        <f t="shared" si="233"/>
        <v>0</v>
      </c>
      <c r="BG567" s="38">
        <f t="shared" si="245"/>
        <v>655.6020369331211</v>
      </c>
      <c r="BH567" s="38">
        <f t="shared" si="246"/>
        <v>2103.37607926595</v>
      </c>
      <c r="BI567" s="61">
        <f t="shared" si="234"/>
        <v>8296.1811498443549</v>
      </c>
    </row>
    <row r="568" spans="1:61" x14ac:dyDescent="0.3">
      <c r="A568" s="84" t="s">
        <v>2188</v>
      </c>
      <c r="B568" s="84" t="s">
        <v>278</v>
      </c>
      <c r="C568" s="84" t="s">
        <v>278</v>
      </c>
      <c r="D568" s="63">
        <f>VLOOKUP(B568,Площадь!$D$2:$E$795,2,0)</f>
        <v>79</v>
      </c>
      <c r="E568" s="72"/>
      <c r="F568" s="87">
        <v>31</v>
      </c>
      <c r="G568" s="87">
        <v>29</v>
      </c>
      <c r="H568" s="87">
        <v>31</v>
      </c>
      <c r="I568" s="87"/>
      <c r="J568" s="88"/>
      <c r="K568" s="88"/>
      <c r="L568" s="88"/>
      <c r="M568" s="88"/>
      <c r="N568" s="88"/>
      <c r="O568" s="88"/>
      <c r="P568" s="88">
        <v>15</v>
      </c>
      <c r="Q568" s="88">
        <v>31</v>
      </c>
      <c r="R568">
        <f t="shared" si="223"/>
        <v>137</v>
      </c>
      <c r="S568" s="162">
        <f>VLOOKUP(C568,'Общие показания'!A:I,9,0)</f>
        <v>3.3449999999999989</v>
      </c>
      <c r="T568" s="73">
        <f>VLOOKUP(B568,'Общие показания'!$A$2:$S$795,19,0)</f>
        <v>2.8030000000000008</v>
      </c>
      <c r="U568" s="39">
        <f t="shared" si="235"/>
        <v>1.3727538402785966</v>
      </c>
      <c r="V568" s="39">
        <f t="shared" si="236"/>
        <v>1.0599787401863892</v>
      </c>
      <c r="W568" s="39">
        <f t="shared" si="237"/>
        <v>0.91226741953501322</v>
      </c>
      <c r="X568" s="39"/>
      <c r="Y568" s="39">
        <f t="shared" si="238"/>
        <v>0</v>
      </c>
      <c r="Z568" s="39"/>
      <c r="AA568" s="39"/>
      <c r="AB568" s="39"/>
      <c r="AC568" s="39"/>
      <c r="AD568" s="39"/>
      <c r="AE568" s="39">
        <f t="shared" ref="AE568:AE582" si="250">(T568*$AE$1)/31*O568</f>
        <v>0</v>
      </c>
      <c r="AF568" s="39">
        <f t="shared" si="239"/>
        <v>0.87292576809980338</v>
      </c>
      <c r="AG568" s="39">
        <f t="shared" si="240"/>
        <v>1.9300742319001976</v>
      </c>
      <c r="AH568" s="39">
        <f t="shared" si="224"/>
        <v>0</v>
      </c>
      <c r="AJ568" s="39">
        <f t="shared" si="241"/>
        <v>1.1366779024582181</v>
      </c>
      <c r="AK568" s="39">
        <f t="shared" si="225"/>
        <v>0.45548122363876864</v>
      </c>
      <c r="AL568" s="39">
        <f t="shared" si="226"/>
        <v>0.64935959214204397</v>
      </c>
      <c r="AM568" s="39"/>
      <c r="AS568" s="39"/>
      <c r="AT568" s="39">
        <f t="shared" si="242"/>
        <v>0.26539468185868348</v>
      </c>
      <c r="AU568" s="39">
        <f t="shared" si="243"/>
        <v>0.85146902227043753</v>
      </c>
      <c r="AW568" s="38">
        <f t="shared" si="244"/>
        <v>6736.2181929329954</v>
      </c>
      <c r="AX568" s="38">
        <f t="shared" si="247"/>
        <v>4068.0401084937007</v>
      </c>
      <c r="AY568" s="38">
        <f t="shared" si="248"/>
        <v>4191.9690850654251</v>
      </c>
      <c r="AZ568" s="38">
        <f t="shared" si="227"/>
        <v>0</v>
      </c>
      <c r="BA568" s="38">
        <f t="shared" si="228"/>
        <v>0</v>
      </c>
      <c r="BB568" s="38">
        <f t="shared" si="229"/>
        <v>0</v>
      </c>
      <c r="BC568" s="38">
        <f t="shared" si="230"/>
        <v>0</v>
      </c>
      <c r="BD568" s="38">
        <f t="shared" si="231"/>
        <v>0</v>
      </c>
      <c r="BE568" s="38">
        <f t="shared" si="232"/>
        <v>0</v>
      </c>
      <c r="BF568" s="38">
        <f t="shared" si="233"/>
        <v>0</v>
      </c>
      <c r="BG568" s="38">
        <f t="shared" si="245"/>
        <v>3055.661883050564</v>
      </c>
      <c r="BH568" s="38">
        <f t="shared" si="246"/>
        <v>7466.6634497654859</v>
      </c>
      <c r="BI568" s="61">
        <f t="shared" si="234"/>
        <v>25518.552719308173</v>
      </c>
    </row>
    <row r="569" spans="1:61" x14ac:dyDescent="0.3">
      <c r="A569" s="84" t="s">
        <v>701</v>
      </c>
      <c r="B569" s="84" t="s">
        <v>182</v>
      </c>
      <c r="C569" s="84" t="s">
        <v>182</v>
      </c>
      <c r="D569" s="63">
        <f>VLOOKUP(B569,Площадь!$D$2:$E$795,2,0)</f>
        <v>50.1</v>
      </c>
      <c r="E569" s="72"/>
      <c r="F569" s="87">
        <v>31</v>
      </c>
      <c r="G569" s="87">
        <v>29</v>
      </c>
      <c r="H569" s="87">
        <v>31</v>
      </c>
      <c r="I569" s="87"/>
      <c r="J569" s="88"/>
      <c r="K569" s="88"/>
      <c r="L569" s="88"/>
      <c r="M569" s="88"/>
      <c r="N569" s="88"/>
      <c r="O569" s="88"/>
      <c r="P569" s="88">
        <v>15</v>
      </c>
      <c r="Q569" s="88">
        <v>31</v>
      </c>
      <c r="R569">
        <f t="shared" si="223"/>
        <v>137</v>
      </c>
      <c r="S569" s="162">
        <f>VLOOKUP(C569,'Общие показания'!A:I,9,0)</f>
        <v>1.6036329371458395</v>
      </c>
      <c r="T569" s="73">
        <f>VLOOKUP(B569,'Общие показания'!$A$2:$S$795,19,0)</f>
        <v>0.48800000000000132</v>
      </c>
      <c r="U569" s="39">
        <f t="shared" si="235"/>
        <v>0.65811458082636687</v>
      </c>
      <c r="V569" s="39">
        <f t="shared" si="236"/>
        <v>0.50816646350889283</v>
      </c>
      <c r="W569" s="39">
        <f t="shared" si="237"/>
        <v>0.43735189281057985</v>
      </c>
      <c r="X569" s="39"/>
      <c r="Y569" s="39">
        <f t="shared" si="238"/>
        <v>0</v>
      </c>
      <c r="Z569" s="39"/>
      <c r="AA569" s="39"/>
      <c r="AB569" s="39"/>
      <c r="AC569" s="39"/>
      <c r="AD569" s="39"/>
      <c r="AE569" s="39">
        <f t="shared" si="250"/>
        <v>0</v>
      </c>
      <c r="AF569" s="39">
        <f t="shared" si="239"/>
        <v>0.15197565994745096</v>
      </c>
      <c r="AG569" s="39">
        <f t="shared" si="240"/>
        <v>0.33602434005255039</v>
      </c>
      <c r="AH569" s="39">
        <f t="shared" si="224"/>
        <v>0</v>
      </c>
      <c r="AJ569" s="39">
        <f t="shared" si="241"/>
        <v>0.7208552267488193</v>
      </c>
      <c r="AK569" s="39">
        <f t="shared" si="225"/>
        <v>0.28885581397851023</v>
      </c>
      <c r="AL569" s="39">
        <f t="shared" si="226"/>
        <v>0.41180905780147342</v>
      </c>
      <c r="AM569" s="39"/>
      <c r="AS569" s="39"/>
      <c r="AT569" s="39">
        <f t="shared" si="242"/>
        <v>0.1683072602673423</v>
      </c>
      <c r="AU569" s="39">
        <f t="shared" si="243"/>
        <v>0.53998225336391037</v>
      </c>
      <c r="AW569" s="38">
        <f t="shared" si="244"/>
        <v>3701.6513926625271</v>
      </c>
      <c r="AX569" s="38">
        <f t="shared" si="247"/>
        <v>2139.4947207960854</v>
      </c>
      <c r="AY569" s="38">
        <f t="shared" si="248"/>
        <v>2279.4536893849713</v>
      </c>
      <c r="AZ569" s="38">
        <f t="shared" si="227"/>
        <v>0</v>
      </c>
      <c r="BA569" s="38">
        <f t="shared" si="228"/>
        <v>0</v>
      </c>
      <c r="BB569" s="38">
        <f t="shared" si="229"/>
        <v>0</v>
      </c>
      <c r="BC569" s="38">
        <f t="shared" si="230"/>
        <v>0</v>
      </c>
      <c r="BD569" s="38">
        <f t="shared" si="231"/>
        <v>0</v>
      </c>
      <c r="BE569" s="38">
        <f t="shared" si="232"/>
        <v>0</v>
      </c>
      <c r="BF569" s="38">
        <f t="shared" si="233"/>
        <v>0</v>
      </c>
      <c r="BG569" s="38">
        <f t="shared" si="245"/>
        <v>859.75465970778248</v>
      </c>
      <c r="BH569" s="38">
        <f t="shared" si="246"/>
        <v>2351.5170591034107</v>
      </c>
      <c r="BI569" s="61">
        <f t="shared" si="234"/>
        <v>11331.871521654777</v>
      </c>
    </row>
    <row r="570" spans="1:61" x14ac:dyDescent="0.3">
      <c r="A570" s="84" t="s">
        <v>1919</v>
      </c>
      <c r="B570" s="84" t="s">
        <v>242</v>
      </c>
      <c r="C570" s="84" t="s">
        <v>242</v>
      </c>
      <c r="D570" s="63">
        <f>VLOOKUP(B570,Площадь!$D$2:$E$795,2,0)</f>
        <v>49.8</v>
      </c>
      <c r="E570" s="72"/>
      <c r="F570" s="87">
        <v>31</v>
      </c>
      <c r="G570" s="87">
        <v>29</v>
      </c>
      <c r="H570" s="87">
        <v>31</v>
      </c>
      <c r="I570" s="87"/>
      <c r="J570" s="88"/>
      <c r="K570" s="88"/>
      <c r="L570" s="88"/>
      <c r="M570" s="88"/>
      <c r="N570" s="88"/>
      <c r="O570" s="88"/>
      <c r="P570" s="88">
        <v>15</v>
      </c>
      <c r="Q570" s="88">
        <v>31</v>
      </c>
      <c r="R570">
        <f t="shared" si="223"/>
        <v>137</v>
      </c>
      <c r="S570" s="162">
        <f>VLOOKUP(C570,'Общие показания'!A:I,9,0)</f>
        <v>2.3480000000000003</v>
      </c>
      <c r="T570" s="73">
        <f>VLOOKUP(B570,'Общие показания'!$A$2:$S$795,19,0)</f>
        <v>0.70090287779726368</v>
      </c>
      <c r="U570" s="39">
        <f t="shared" si="235"/>
        <v>0.9635952218158883</v>
      </c>
      <c r="V570" s="39">
        <f t="shared" si="236"/>
        <v>0.74404486755086474</v>
      </c>
      <c r="W570" s="39">
        <f t="shared" si="237"/>
        <v>0.64035991063324726</v>
      </c>
      <c r="X570" s="39"/>
      <c r="Y570" s="39">
        <f t="shared" si="238"/>
        <v>0</v>
      </c>
      <c r="Z570" s="39"/>
      <c r="AA570" s="39"/>
      <c r="AB570" s="39"/>
      <c r="AC570" s="39"/>
      <c r="AD570" s="39"/>
      <c r="AE570" s="39">
        <f t="shared" si="250"/>
        <v>0</v>
      </c>
      <c r="AF570" s="39">
        <f t="shared" si="239"/>
        <v>0.21827905207439846</v>
      </c>
      <c r="AG570" s="39">
        <f t="shared" si="240"/>
        <v>0.48262382572286527</v>
      </c>
      <c r="AH570" s="39">
        <f t="shared" si="224"/>
        <v>0</v>
      </c>
      <c r="AJ570" s="39">
        <f t="shared" si="241"/>
        <v>0.71653872838505384</v>
      </c>
      <c r="AK570" s="39">
        <f t="shared" si="225"/>
        <v>0.28712613844570478</v>
      </c>
      <c r="AL570" s="39">
        <f t="shared" si="226"/>
        <v>0.40934313529966815</v>
      </c>
      <c r="AM570" s="39"/>
      <c r="AS570" s="39"/>
      <c r="AT570" s="39">
        <f t="shared" si="242"/>
        <v>0.16729943236154984</v>
      </c>
      <c r="AU570" s="39">
        <f t="shared" si="243"/>
        <v>0.53674882669706059</v>
      </c>
      <c r="AW570" s="38">
        <f t="shared" si="244"/>
        <v>4510.0843705614006</v>
      </c>
      <c r="AX570" s="38">
        <f t="shared" si="247"/>
        <v>2768.0342016569516</v>
      </c>
      <c r="AY570" s="38">
        <f t="shared" si="248"/>
        <v>2817.7808683804806</v>
      </c>
      <c r="AZ570" s="38">
        <f t="shared" si="227"/>
        <v>0</v>
      </c>
      <c r="BA570" s="38">
        <f t="shared" si="228"/>
        <v>0</v>
      </c>
      <c r="BB570" s="38">
        <f t="shared" si="229"/>
        <v>0</v>
      </c>
      <c r="BC570" s="38">
        <f t="shared" si="230"/>
        <v>0</v>
      </c>
      <c r="BD570" s="38">
        <f t="shared" si="231"/>
        <v>0</v>
      </c>
      <c r="BE570" s="38">
        <f t="shared" si="232"/>
        <v>0</v>
      </c>
      <c r="BF570" s="38">
        <f t="shared" si="233"/>
        <v>0</v>
      </c>
      <c r="BG570" s="38">
        <f t="shared" si="245"/>
        <v>1035.0314604804823</v>
      </c>
      <c r="BH570" s="38">
        <f t="shared" si="246"/>
        <v>2736.3631732499521</v>
      </c>
      <c r="BI570" s="61">
        <f t="shared" si="234"/>
        <v>13867.294074329269</v>
      </c>
    </row>
    <row r="571" spans="1:61" x14ac:dyDescent="0.3">
      <c r="A571" s="84" t="s">
        <v>638</v>
      </c>
      <c r="B571" s="84" t="s">
        <v>183</v>
      </c>
      <c r="C571" s="84" t="s">
        <v>183</v>
      </c>
      <c r="D571" s="63">
        <f>VLOOKUP(B571,Площадь!$D$2:$E$795,2,0)</f>
        <v>72.400000000000006</v>
      </c>
      <c r="E571" s="72"/>
      <c r="F571" s="87">
        <v>31</v>
      </c>
      <c r="G571" s="87">
        <v>29</v>
      </c>
      <c r="H571" s="87">
        <v>31</v>
      </c>
      <c r="I571" s="87"/>
      <c r="J571" s="88"/>
      <c r="K571" s="88"/>
      <c r="L571" s="88"/>
      <c r="M571" s="88"/>
      <c r="N571" s="88"/>
      <c r="O571" s="88"/>
      <c r="P571" s="88">
        <v>15</v>
      </c>
      <c r="Q571" s="88">
        <v>31</v>
      </c>
      <c r="R571">
        <f t="shared" si="223"/>
        <v>137</v>
      </c>
      <c r="S571" s="162">
        <f>VLOOKUP(C571,'Общие показания'!A:I,9,0)</f>
        <v>2.317425641703768</v>
      </c>
      <c r="T571" s="73">
        <f>VLOOKUP(B571,'Общие показания'!$A$2:$S$795,19,0)</f>
        <v>0.8100000000000005</v>
      </c>
      <c r="U571" s="39">
        <f t="shared" si="235"/>
        <v>0.95104781740177569</v>
      </c>
      <c r="V571" s="39">
        <f t="shared" si="236"/>
        <v>0.73435632650786098</v>
      </c>
      <c r="W571" s="39">
        <f t="shared" si="237"/>
        <v>0.6320214977941313</v>
      </c>
      <c r="X571" s="39"/>
      <c r="Y571" s="39">
        <f t="shared" si="238"/>
        <v>0</v>
      </c>
      <c r="Z571" s="39"/>
      <c r="AA571" s="39"/>
      <c r="AB571" s="39"/>
      <c r="AC571" s="39"/>
      <c r="AD571" s="39"/>
      <c r="AE571" s="39">
        <f t="shared" si="250"/>
        <v>0</v>
      </c>
      <c r="AF571" s="39">
        <f t="shared" si="239"/>
        <v>0.25225468147015373</v>
      </c>
      <c r="AG571" s="39">
        <f t="shared" si="240"/>
        <v>0.55774531852984677</v>
      </c>
      <c r="AH571" s="39">
        <f t="shared" si="224"/>
        <v>0</v>
      </c>
      <c r="AJ571" s="39">
        <f t="shared" si="241"/>
        <v>1.0417149384553797</v>
      </c>
      <c r="AK571" s="39">
        <f t="shared" si="225"/>
        <v>0.4174283619170488</v>
      </c>
      <c r="AL571" s="39">
        <f t="shared" si="226"/>
        <v>0.59510929710232896</v>
      </c>
      <c r="AM571" s="39"/>
      <c r="AS571" s="39"/>
      <c r="AT571" s="39">
        <f t="shared" si="242"/>
        <v>0.24322246793124919</v>
      </c>
      <c r="AU571" s="39">
        <f t="shared" si="243"/>
        <v>0.78033363559974278</v>
      </c>
      <c r="AW571" s="38">
        <f t="shared" si="244"/>
        <v>5349.2926313127136</v>
      </c>
      <c r="AX571" s="38">
        <f t="shared" si="247"/>
        <v>3091.8047462202908</v>
      </c>
      <c r="AY571" s="38">
        <f t="shared" si="248"/>
        <v>3294.0608205882622</v>
      </c>
      <c r="AZ571" s="38">
        <f t="shared" si="227"/>
        <v>0</v>
      </c>
      <c r="BA571" s="38">
        <f t="shared" si="228"/>
        <v>0</v>
      </c>
      <c r="BB571" s="38">
        <f t="shared" si="229"/>
        <v>0</v>
      </c>
      <c r="BC571" s="38">
        <f t="shared" si="230"/>
        <v>0</v>
      </c>
      <c r="BD571" s="38">
        <f t="shared" si="231"/>
        <v>0</v>
      </c>
      <c r="BE571" s="38">
        <f t="shared" si="232"/>
        <v>0</v>
      </c>
      <c r="BF571" s="38">
        <f t="shared" si="233"/>
        <v>0</v>
      </c>
      <c r="BG571" s="38">
        <f t="shared" si="245"/>
        <v>1330.03904076715</v>
      </c>
      <c r="BH571" s="38">
        <f t="shared" si="246"/>
        <v>3591.885621307305</v>
      </c>
      <c r="BI571" s="61">
        <f t="shared" si="234"/>
        <v>16657.082860195718</v>
      </c>
    </row>
    <row r="572" spans="1:61" x14ac:dyDescent="0.3">
      <c r="A572" s="84" t="s">
        <v>2551</v>
      </c>
      <c r="B572" s="84" t="s">
        <v>1674</v>
      </c>
      <c r="C572" s="84" t="s">
        <v>1674</v>
      </c>
      <c r="D572" s="63">
        <f>VLOOKUP(B572,Площадь!$D$2:$E$795,2,0)</f>
        <v>34.4</v>
      </c>
      <c r="E572" s="72"/>
      <c r="F572" s="87">
        <v>31</v>
      </c>
      <c r="G572" s="87">
        <v>29</v>
      </c>
      <c r="H572" s="87">
        <v>31</v>
      </c>
      <c r="I572" s="87"/>
      <c r="J572" s="88"/>
      <c r="K572" s="88"/>
      <c r="L572" s="88"/>
      <c r="M572" s="88"/>
      <c r="N572" s="88"/>
      <c r="O572" s="88"/>
      <c r="P572" s="88">
        <v>15</v>
      </c>
      <c r="Q572" s="88">
        <v>31</v>
      </c>
      <c r="R572">
        <f t="shared" si="223"/>
        <v>137</v>
      </c>
      <c r="S572" s="162">
        <f>VLOOKUP(C572,'Общие показания'!A:I,9,0)</f>
        <v>0.2339999999999991</v>
      </c>
      <c r="T572" s="73">
        <f>VLOOKUP(B572,'Общие показания'!$A$2:$S$795,19,0)</f>
        <v>0.60499999999999865</v>
      </c>
      <c r="U572" s="39">
        <f t="shared" si="235"/>
        <v>9.6031210351327501E-2</v>
      </c>
      <c r="V572" s="39">
        <f t="shared" si="236"/>
        <v>7.415097913411485E-2</v>
      </c>
      <c r="W572" s="39">
        <f t="shared" si="237"/>
        <v>6.3817810514556761E-2</v>
      </c>
      <c r="X572" s="39"/>
      <c r="Y572" s="39">
        <f t="shared" si="238"/>
        <v>0</v>
      </c>
      <c r="Z572" s="39"/>
      <c r="AA572" s="39"/>
      <c r="AB572" s="39"/>
      <c r="AC572" s="39"/>
      <c r="AD572" s="39"/>
      <c r="AE572" s="39">
        <f t="shared" si="250"/>
        <v>0</v>
      </c>
      <c r="AF572" s="39">
        <f t="shared" si="239"/>
        <v>0.18841244727091677</v>
      </c>
      <c r="AG572" s="39">
        <f t="shared" si="240"/>
        <v>0.41658755272908193</v>
      </c>
      <c r="AH572" s="39">
        <f t="shared" si="224"/>
        <v>0</v>
      </c>
      <c r="AJ572" s="39">
        <f t="shared" si="241"/>
        <v>0.49495847904509749</v>
      </c>
      <c r="AK572" s="39">
        <f t="shared" si="225"/>
        <v>0.19833612776169166</v>
      </c>
      <c r="AL572" s="39">
        <f t="shared" si="226"/>
        <v>0.28275911354033306</v>
      </c>
      <c r="AM572" s="39"/>
      <c r="AS572" s="39"/>
      <c r="AT572" s="39">
        <f t="shared" si="242"/>
        <v>0.11556426653086976</v>
      </c>
      <c r="AU572" s="39">
        <f t="shared" si="243"/>
        <v>0.37076625779877276</v>
      </c>
      <c r="AW572" s="38">
        <f t="shared" si="244"/>
        <v>1586.4290826281876</v>
      </c>
      <c r="AX572" s="38">
        <f t="shared" si="247"/>
        <v>731.4534902668272</v>
      </c>
      <c r="AY572" s="38">
        <f t="shared" si="248"/>
        <v>930.3372318559841</v>
      </c>
      <c r="AZ572" s="38">
        <f t="shared" si="227"/>
        <v>0</v>
      </c>
      <c r="BA572" s="38">
        <f t="shared" si="228"/>
        <v>0</v>
      </c>
      <c r="BB572" s="38">
        <f t="shared" si="229"/>
        <v>0</v>
      </c>
      <c r="BC572" s="38">
        <f t="shared" si="230"/>
        <v>0</v>
      </c>
      <c r="BD572" s="38">
        <f t="shared" si="231"/>
        <v>0</v>
      </c>
      <c r="BE572" s="38">
        <f t="shared" si="232"/>
        <v>0</v>
      </c>
      <c r="BF572" s="38">
        <f t="shared" si="233"/>
        <v>0</v>
      </c>
      <c r="BG572" s="38">
        <f t="shared" si="245"/>
        <v>815.98293146096375</v>
      </c>
      <c r="BH572" s="38">
        <f t="shared" si="246"/>
        <v>2113.5410748285522</v>
      </c>
      <c r="BI572" s="61">
        <f t="shared" si="234"/>
        <v>6177.7438110405146</v>
      </c>
    </row>
    <row r="573" spans="1:61" x14ac:dyDescent="0.3">
      <c r="A573" s="84" t="s">
        <v>1193</v>
      </c>
      <c r="B573" s="84" t="s">
        <v>1194</v>
      </c>
      <c r="C573" s="84" t="s">
        <v>1194</v>
      </c>
      <c r="D573" s="63">
        <f>VLOOKUP(B573,Площадь!$D$2:$E$795,2,0)</f>
        <v>33.6</v>
      </c>
      <c r="E573" s="72"/>
      <c r="F573" s="87">
        <v>31</v>
      </c>
      <c r="G573" s="87">
        <v>29</v>
      </c>
      <c r="H573" s="87">
        <v>31</v>
      </c>
      <c r="I573" s="87"/>
      <c r="J573" s="88"/>
      <c r="K573" s="88"/>
      <c r="L573" s="88"/>
      <c r="M573" s="88"/>
      <c r="N573" s="88"/>
      <c r="O573" s="88"/>
      <c r="P573" s="88">
        <v>15</v>
      </c>
      <c r="Q573" s="88">
        <v>31</v>
      </c>
      <c r="R573">
        <f t="shared" si="223"/>
        <v>137</v>
      </c>
      <c r="S573" s="162">
        <f>VLOOKUP(C573,'Общие показания'!A:I,9,0)</f>
        <v>1.6690000000000005</v>
      </c>
      <c r="T573" s="73">
        <f>VLOOKUP(B573,'Общие показания'!$A$2:$S$795,19,0)</f>
        <v>0.65600000000000058</v>
      </c>
      <c r="U573" s="39">
        <f t="shared" si="235"/>
        <v>0.68494055588190705</v>
      </c>
      <c r="V573" s="39">
        <f t="shared" si="236"/>
        <v>0.52888027425144524</v>
      </c>
      <c r="W573" s="39">
        <f t="shared" si="237"/>
        <v>0.45517916986664814</v>
      </c>
      <c r="X573" s="39"/>
      <c r="Y573" s="39">
        <f t="shared" si="238"/>
        <v>0</v>
      </c>
      <c r="Z573" s="39"/>
      <c r="AA573" s="39"/>
      <c r="AB573" s="39"/>
      <c r="AC573" s="39"/>
      <c r="AD573" s="39"/>
      <c r="AE573" s="39">
        <f t="shared" si="250"/>
        <v>0</v>
      </c>
      <c r="AF573" s="39">
        <f t="shared" si="239"/>
        <v>0.20429514943755667</v>
      </c>
      <c r="AG573" s="39">
        <f t="shared" si="240"/>
        <v>0.45170485056244392</v>
      </c>
      <c r="AH573" s="39">
        <f t="shared" si="224"/>
        <v>0</v>
      </c>
      <c r="AJ573" s="39">
        <f t="shared" si="241"/>
        <v>0.4834478167417231</v>
      </c>
      <c r="AK573" s="39">
        <f t="shared" si="225"/>
        <v>0.19372365967421049</v>
      </c>
      <c r="AL573" s="39">
        <f t="shared" si="226"/>
        <v>0.27618332020218578</v>
      </c>
      <c r="AM573" s="39"/>
      <c r="AS573" s="39"/>
      <c r="AT573" s="39">
        <f t="shared" si="242"/>
        <v>0.11287672544875653</v>
      </c>
      <c r="AU573" s="39">
        <f t="shared" si="243"/>
        <v>0.3621437866871734</v>
      </c>
      <c r="AW573" s="38">
        <f t="shared" si="244"/>
        <v>3136.3750119359679</v>
      </c>
      <c r="AX573" s="38">
        <f t="shared" si="247"/>
        <v>1939.7290960726732</v>
      </c>
      <c r="AY573" s="38">
        <f t="shared" si="248"/>
        <v>1963.2402138411751</v>
      </c>
      <c r="AZ573" s="38">
        <f t="shared" si="227"/>
        <v>0</v>
      </c>
      <c r="BA573" s="38">
        <f t="shared" si="228"/>
        <v>0</v>
      </c>
      <c r="BB573" s="38">
        <f t="shared" si="229"/>
        <v>0</v>
      </c>
      <c r="BC573" s="38">
        <f t="shared" si="230"/>
        <v>0</v>
      </c>
      <c r="BD573" s="38">
        <f t="shared" si="231"/>
        <v>0</v>
      </c>
      <c r="BE573" s="38">
        <f t="shared" si="232"/>
        <v>0</v>
      </c>
      <c r="BF573" s="38">
        <f t="shared" si="233"/>
        <v>0</v>
      </c>
      <c r="BG573" s="38">
        <f t="shared" si="245"/>
        <v>851.40349406982375</v>
      </c>
      <c r="BH573" s="38">
        <f t="shared" si="246"/>
        <v>2184.662727887383</v>
      </c>
      <c r="BI573" s="61">
        <f t="shared" si="234"/>
        <v>10075.410543807024</v>
      </c>
    </row>
    <row r="574" spans="1:61" x14ac:dyDescent="0.3">
      <c r="A574" s="84" t="s">
        <v>2383</v>
      </c>
      <c r="B574" s="84" t="s">
        <v>2384</v>
      </c>
      <c r="C574" s="84" t="s">
        <v>2384</v>
      </c>
      <c r="D574" s="63">
        <f>VLOOKUP(B574,Площадь!$D$2:$E$795,2,0)</f>
        <v>75.7</v>
      </c>
      <c r="E574" s="72"/>
      <c r="F574" s="87">
        <v>31</v>
      </c>
      <c r="G574" s="87">
        <v>29</v>
      </c>
      <c r="H574" s="87">
        <v>31</v>
      </c>
      <c r="I574" s="87"/>
      <c r="J574" s="88"/>
      <c r="K574" s="88"/>
      <c r="L574" s="88"/>
      <c r="M574" s="88"/>
      <c r="N574" s="88"/>
      <c r="O574" s="88"/>
      <c r="P574" s="88">
        <v>15</v>
      </c>
      <c r="Q574" s="88">
        <v>31</v>
      </c>
      <c r="R574">
        <f t="shared" si="223"/>
        <v>137</v>
      </c>
      <c r="S574" s="162">
        <f>VLOOKUP(C574,'Общие показания'!A:I,9,0)</f>
        <v>2.4230541585217575</v>
      </c>
      <c r="T574" s="73">
        <f>VLOOKUP(B574,'Общие показания'!$A$2:$S$795,19,0)</f>
        <v>1.384999999999998</v>
      </c>
      <c r="U574" s="39">
        <f t="shared" si="235"/>
        <v>0.99439668200710518</v>
      </c>
      <c r="V574" s="39">
        <f t="shared" si="236"/>
        <v>0.76782836901443485</v>
      </c>
      <c r="W574" s="39">
        <f t="shared" si="237"/>
        <v>0.66082910750021751</v>
      </c>
      <c r="X574" s="39"/>
      <c r="Y574" s="39">
        <f t="shared" si="238"/>
        <v>0</v>
      </c>
      <c r="Z574" s="39"/>
      <c r="AA574" s="39"/>
      <c r="AB574" s="39"/>
      <c r="AC574" s="39"/>
      <c r="AD574" s="39"/>
      <c r="AE574" s="39">
        <f t="shared" si="250"/>
        <v>0</v>
      </c>
      <c r="AF574" s="39">
        <f t="shared" si="239"/>
        <v>0.43132436276069414</v>
      </c>
      <c r="AG574" s="39">
        <f t="shared" si="240"/>
        <v>0.95367563723930393</v>
      </c>
      <c r="AH574" s="39">
        <f t="shared" si="224"/>
        <v>0</v>
      </c>
      <c r="AJ574" s="39">
        <f t="shared" si="241"/>
        <v>1.0891964204567988</v>
      </c>
      <c r="AK574" s="39">
        <f t="shared" si="225"/>
        <v>0.43645479277790872</v>
      </c>
      <c r="AL574" s="39">
        <f t="shared" si="226"/>
        <v>0.62223444462218647</v>
      </c>
      <c r="AM574" s="39"/>
      <c r="AS574" s="39"/>
      <c r="AT574" s="39">
        <f t="shared" si="242"/>
        <v>0.25430857489496633</v>
      </c>
      <c r="AU574" s="39">
        <f t="shared" si="243"/>
        <v>0.81590132893509015</v>
      </c>
      <c r="AW574" s="38">
        <f t="shared" si="244"/>
        <v>5593.1139805300054</v>
      </c>
      <c r="AX574" s="38">
        <f t="shared" si="247"/>
        <v>3232.7295481888955</v>
      </c>
      <c r="AY574" s="38">
        <f t="shared" si="248"/>
        <v>3444.2044767752968</v>
      </c>
      <c r="AZ574" s="38">
        <f t="shared" si="227"/>
        <v>0</v>
      </c>
      <c r="BA574" s="38">
        <f t="shared" si="228"/>
        <v>0</v>
      </c>
      <c r="BB574" s="38">
        <f t="shared" si="229"/>
        <v>0</v>
      </c>
      <c r="BC574" s="38">
        <f t="shared" si="230"/>
        <v>0</v>
      </c>
      <c r="BD574" s="38">
        <f t="shared" si="231"/>
        <v>0</v>
      </c>
      <c r="BE574" s="38">
        <f t="shared" si="232"/>
        <v>0</v>
      </c>
      <c r="BF574" s="38">
        <f t="shared" si="233"/>
        <v>0</v>
      </c>
      <c r="BG574" s="38">
        <f t="shared" si="245"/>
        <v>1840.4856325253488</v>
      </c>
      <c r="BH574" s="38">
        <f t="shared" si="246"/>
        <v>4750.1816249198964</v>
      </c>
      <c r="BI574" s="61">
        <f t="shared" si="234"/>
        <v>18860.715262939444</v>
      </c>
    </row>
    <row r="575" spans="1:61" x14ac:dyDescent="0.3">
      <c r="A575" s="84" t="s">
        <v>1062</v>
      </c>
      <c r="B575" s="84" t="s">
        <v>1063</v>
      </c>
      <c r="C575" s="84" t="s">
        <v>1063</v>
      </c>
      <c r="D575" s="63">
        <f>VLOOKUP(B575,Площадь!$D$2:$E$795,2,0)</f>
        <v>39.299999999999997</v>
      </c>
      <c r="E575" s="72"/>
      <c r="F575" s="87">
        <v>31</v>
      </c>
      <c r="G575" s="87">
        <v>29</v>
      </c>
      <c r="H575" s="87">
        <v>31</v>
      </c>
      <c r="I575" s="87"/>
      <c r="J575" s="88"/>
      <c r="K575" s="88"/>
      <c r="L575" s="88"/>
      <c r="M575" s="88"/>
      <c r="N575" s="88"/>
      <c r="O575" s="88"/>
      <c r="P575" s="88">
        <v>15</v>
      </c>
      <c r="Q575" s="88">
        <v>31</v>
      </c>
      <c r="R575">
        <f t="shared" si="223"/>
        <v>137</v>
      </c>
      <c r="S575" s="162">
        <f>VLOOKUP(C575,'Общие показания'!A:I,9,0)</f>
        <v>2.104000000000001</v>
      </c>
      <c r="T575" s="73">
        <f>VLOOKUP(B575,'Общие показания'!$A$2:$S$795,19,0)</f>
        <v>0.86899999999999977</v>
      </c>
      <c r="U575" s="39">
        <f t="shared" si="235"/>
        <v>0.86346011358629882</v>
      </c>
      <c r="V575" s="39">
        <f t="shared" si="236"/>
        <v>0.66672504315460823</v>
      </c>
      <c r="W575" s="39">
        <f t="shared" si="237"/>
        <v>0.57381484325909393</v>
      </c>
      <c r="X575" s="39"/>
      <c r="Y575" s="39">
        <f t="shared" si="238"/>
        <v>0</v>
      </c>
      <c r="Z575" s="39"/>
      <c r="AA575" s="39"/>
      <c r="AB575" s="39"/>
      <c r="AC575" s="39"/>
      <c r="AD575" s="39"/>
      <c r="AE575" s="39">
        <f t="shared" si="250"/>
        <v>0</v>
      </c>
      <c r="AF575" s="39">
        <f t="shared" si="239"/>
        <v>0.27062878789822647</v>
      </c>
      <c r="AG575" s="39">
        <f t="shared" si="240"/>
        <v>0.59837121210177335</v>
      </c>
      <c r="AH575" s="39">
        <f t="shared" si="224"/>
        <v>0</v>
      </c>
      <c r="AJ575" s="39">
        <f t="shared" si="241"/>
        <v>0.56546128565326537</v>
      </c>
      <c r="AK575" s="39">
        <f t="shared" si="225"/>
        <v>0.22658749479751403</v>
      </c>
      <c r="AL575" s="39">
        <f t="shared" si="226"/>
        <v>0.32303584773648514</v>
      </c>
      <c r="AM575" s="39"/>
      <c r="AS575" s="39"/>
      <c r="AT575" s="39">
        <f t="shared" si="242"/>
        <v>0.13202545565881341</v>
      </c>
      <c r="AU575" s="39">
        <f t="shared" si="243"/>
        <v>0.42357889335731885</v>
      </c>
      <c r="AW575" s="38">
        <f t="shared" si="244"/>
        <v>3835.7394472627166</v>
      </c>
      <c r="AX575" s="38">
        <f t="shared" si="247"/>
        <v>2397.9724443771593</v>
      </c>
      <c r="AY575" s="38">
        <f t="shared" si="248"/>
        <v>2407.4701208808929</v>
      </c>
      <c r="AZ575" s="38">
        <f t="shared" si="227"/>
        <v>0</v>
      </c>
      <c r="BA575" s="38">
        <f t="shared" si="228"/>
        <v>0</v>
      </c>
      <c r="BB575" s="38">
        <f t="shared" si="229"/>
        <v>0</v>
      </c>
      <c r="BC575" s="38">
        <f t="shared" si="230"/>
        <v>0</v>
      </c>
      <c r="BD575" s="38">
        <f t="shared" si="231"/>
        <v>0</v>
      </c>
      <c r="BE575" s="38">
        <f t="shared" si="232"/>
        <v>0</v>
      </c>
      <c r="BF575" s="38">
        <f t="shared" si="233"/>
        <v>0</v>
      </c>
      <c r="BG575" s="38">
        <f t="shared" si="245"/>
        <v>1080.8689452347755</v>
      </c>
      <c r="BH575" s="38">
        <f t="shared" si="246"/>
        <v>2743.2819850901692</v>
      </c>
      <c r="BI575" s="61">
        <f t="shared" si="234"/>
        <v>12465.332942845713</v>
      </c>
    </row>
    <row r="576" spans="1:61" x14ac:dyDescent="0.3">
      <c r="A576" s="84" t="s">
        <v>1907</v>
      </c>
      <c r="B576" s="84" t="s">
        <v>1908</v>
      </c>
      <c r="C576" s="84" t="s">
        <v>1908</v>
      </c>
      <c r="D576" s="63">
        <f>VLOOKUP(B576,Площадь!$D$2:$E$795,2,0)</f>
        <v>32</v>
      </c>
      <c r="E576" s="72"/>
      <c r="F576" s="87">
        <v>31</v>
      </c>
      <c r="G576" s="87">
        <v>29</v>
      </c>
      <c r="H576" s="87">
        <v>31</v>
      </c>
      <c r="I576" s="87"/>
      <c r="J576" s="88"/>
      <c r="K576" s="88"/>
      <c r="L576" s="88"/>
      <c r="M576" s="88"/>
      <c r="N576" s="88"/>
      <c r="O576" s="88"/>
      <c r="P576" s="88">
        <v>15</v>
      </c>
      <c r="Q576" s="88">
        <v>31</v>
      </c>
      <c r="R576">
        <f t="shared" si="223"/>
        <v>137</v>
      </c>
      <c r="S576" s="162">
        <f>VLOOKUP(C576,'Общие показания'!A:I,9,0)</f>
        <v>9.0000000000003411E-3</v>
      </c>
      <c r="T576" s="73">
        <f>VLOOKUP(B576,'Общие показания'!$A$2:$S$795,19,0)</f>
        <v>9.9999999999997868E-3</v>
      </c>
      <c r="U576" s="39">
        <f t="shared" si="235"/>
        <v>3.6935080904358271E-3</v>
      </c>
      <c r="V576" s="39">
        <f t="shared" si="236"/>
        <v>2.8519607359276133E-3</v>
      </c>
      <c r="W576" s="39">
        <f t="shared" si="237"/>
        <v>2.4545311736369007E-3</v>
      </c>
      <c r="X576" s="39"/>
      <c r="Y576" s="39">
        <f t="shared" si="238"/>
        <v>0</v>
      </c>
      <c r="Z576" s="39"/>
      <c r="AA576" s="39"/>
      <c r="AB576" s="39"/>
      <c r="AC576" s="39"/>
      <c r="AD576" s="39"/>
      <c r="AE576" s="39">
        <f t="shared" si="250"/>
        <v>0</v>
      </c>
      <c r="AF576" s="39">
        <f t="shared" si="239"/>
        <v>3.1142553267919535E-3</v>
      </c>
      <c r="AG576" s="39">
        <f t="shared" si="240"/>
        <v>6.8857446732078342E-3</v>
      </c>
      <c r="AH576" s="39">
        <f t="shared" si="224"/>
        <v>0</v>
      </c>
      <c r="AJ576" s="39">
        <f t="shared" si="241"/>
        <v>0.46042649213497439</v>
      </c>
      <c r="AK576" s="39">
        <f t="shared" si="225"/>
        <v>0.18449872349924806</v>
      </c>
      <c r="AL576" s="39">
        <f t="shared" si="226"/>
        <v>0.26303173352589121</v>
      </c>
      <c r="AM576" s="39"/>
      <c r="AS576" s="39"/>
      <c r="AT576" s="39">
        <f t="shared" si="242"/>
        <v>0.10750164328453002</v>
      </c>
      <c r="AU576" s="39">
        <f t="shared" si="243"/>
        <v>0.34489884446397467</v>
      </c>
      <c r="AW576" s="38">
        <f t="shared" si="244"/>
        <v>1245.8651638050821</v>
      </c>
      <c r="AX576" s="38">
        <f t="shared" si="247"/>
        <v>502.91668273353622</v>
      </c>
      <c r="AY576" s="38">
        <f t="shared" si="248"/>
        <v>712.66070950882533</v>
      </c>
      <c r="AZ576" s="38">
        <f t="shared" si="227"/>
        <v>0</v>
      </c>
      <c r="BA576" s="38">
        <f t="shared" si="228"/>
        <v>0</v>
      </c>
      <c r="BB576" s="38">
        <f t="shared" si="229"/>
        <v>0</v>
      </c>
      <c r="BC576" s="38">
        <f t="shared" si="230"/>
        <v>0</v>
      </c>
      <c r="BD576" s="38">
        <f t="shared" si="231"/>
        <v>0</v>
      </c>
      <c r="BE576" s="38">
        <f t="shared" si="232"/>
        <v>0</v>
      </c>
      <c r="BF576" s="38">
        <f t="shared" si="233"/>
        <v>0</v>
      </c>
      <c r="BG576" s="38">
        <f t="shared" si="245"/>
        <v>296.93289359628824</v>
      </c>
      <c r="BH576" s="38">
        <f t="shared" si="246"/>
        <v>944.31647969628727</v>
      </c>
      <c r="BI576" s="61">
        <f t="shared" si="234"/>
        <v>3702.6919293400192</v>
      </c>
    </row>
    <row r="577" spans="1:61" x14ac:dyDescent="0.3">
      <c r="A577" s="84" t="s">
        <v>2011</v>
      </c>
      <c r="B577" s="84" t="s">
        <v>2012</v>
      </c>
      <c r="C577" s="84" t="s">
        <v>2012</v>
      </c>
      <c r="D577" s="63">
        <f>VLOOKUP(B577,Площадь!$D$2:$E$795,2,0)</f>
        <v>31.7</v>
      </c>
      <c r="E577" s="72"/>
      <c r="F577" s="87">
        <v>31</v>
      </c>
      <c r="G577" s="87">
        <v>29</v>
      </c>
      <c r="H577" s="87">
        <v>31</v>
      </c>
      <c r="I577" s="87"/>
      <c r="J577" s="88"/>
      <c r="K577" s="88"/>
      <c r="L577" s="88"/>
      <c r="M577" s="88"/>
      <c r="N577" s="88"/>
      <c r="O577" s="88"/>
      <c r="P577" s="88">
        <v>15</v>
      </c>
      <c r="Q577" s="88">
        <v>31</v>
      </c>
      <c r="R577">
        <f t="shared" si="223"/>
        <v>137</v>
      </c>
      <c r="S577" s="162">
        <f>VLOOKUP(C577,'Общие показания'!A:I,9,0)</f>
        <v>1.0146739342818984</v>
      </c>
      <c r="T577" s="73">
        <f>VLOOKUP(B577,'Общие показания'!$A$2:$S$795,19,0)</f>
        <v>0.5</v>
      </c>
      <c r="U577" s="39">
        <f t="shared" si="235"/>
        <v>0.4164118206027112</v>
      </c>
      <c r="V577" s="39">
        <f t="shared" si="236"/>
        <v>0.32153446892678444</v>
      </c>
      <c r="W577" s="39">
        <f t="shared" si="237"/>
        <v>0.2767276447524028</v>
      </c>
      <c r="X577" s="39"/>
      <c r="Y577" s="39">
        <f t="shared" si="238"/>
        <v>0</v>
      </c>
      <c r="Z577" s="39"/>
      <c r="AA577" s="39"/>
      <c r="AB577" s="39"/>
      <c r="AC577" s="39"/>
      <c r="AD577" s="39"/>
      <c r="AE577" s="39">
        <f t="shared" si="250"/>
        <v>0</v>
      </c>
      <c r="AF577" s="39">
        <f t="shared" si="239"/>
        <v>0.15571276633960099</v>
      </c>
      <c r="AG577" s="39">
        <f t="shared" si="240"/>
        <v>0.34428723366039904</v>
      </c>
      <c r="AH577" s="39">
        <f t="shared" si="224"/>
        <v>0</v>
      </c>
      <c r="AJ577" s="39">
        <f t="shared" si="241"/>
        <v>0.45610999377120898</v>
      </c>
      <c r="AK577" s="39">
        <f t="shared" si="225"/>
        <v>0.18276904796644261</v>
      </c>
      <c r="AL577" s="39">
        <f t="shared" si="226"/>
        <v>0.26056581102408599</v>
      </c>
      <c r="AM577" s="39"/>
      <c r="AS577" s="39"/>
      <c r="AT577" s="39">
        <f t="shared" si="242"/>
        <v>0.10649381537873755</v>
      </c>
      <c r="AU577" s="39">
        <f t="shared" si="243"/>
        <v>0.34166541779712489</v>
      </c>
      <c r="AW577" s="38">
        <f t="shared" si="244"/>
        <v>2342.1626576327767</v>
      </c>
      <c r="AX577" s="38">
        <f t="shared" si="247"/>
        <v>1353.7321886075031</v>
      </c>
      <c r="AY577" s="38">
        <f t="shared" si="248"/>
        <v>1442.2890609481756</v>
      </c>
      <c r="AZ577" s="38">
        <f t="shared" si="227"/>
        <v>0</v>
      </c>
      <c r="BA577" s="38">
        <f t="shared" si="228"/>
        <v>0</v>
      </c>
      <c r="BB577" s="38">
        <f t="shared" si="229"/>
        <v>0</v>
      </c>
      <c r="BC577" s="38">
        <f t="shared" si="230"/>
        <v>0</v>
      </c>
      <c r="BD577" s="38">
        <f t="shared" si="231"/>
        <v>0</v>
      </c>
      <c r="BE577" s="38">
        <f t="shared" si="232"/>
        <v>0</v>
      </c>
      <c r="BF577" s="38">
        <f t="shared" si="233"/>
        <v>0</v>
      </c>
      <c r="BG577" s="38">
        <f t="shared" si="245"/>
        <v>703.85685970143925</v>
      </c>
      <c r="BH577" s="38">
        <f t="shared" si="246"/>
        <v>1841.343859466519</v>
      </c>
      <c r="BI577" s="61">
        <f t="shared" si="234"/>
        <v>7683.3846263564137</v>
      </c>
    </row>
    <row r="578" spans="1:61" x14ac:dyDescent="0.3">
      <c r="A578" s="84" t="s">
        <v>1576</v>
      </c>
      <c r="B578" s="84" t="s">
        <v>1577</v>
      </c>
      <c r="C578" s="84" t="s">
        <v>1577</v>
      </c>
      <c r="D578" s="63">
        <f>VLOOKUP(B578,Площадь!$D$2:$E$795,2,0)</f>
        <v>30.7</v>
      </c>
      <c r="E578" s="72"/>
      <c r="F578" s="87">
        <v>31</v>
      </c>
      <c r="G578" s="87">
        <v>29</v>
      </c>
      <c r="H578" s="87">
        <v>31</v>
      </c>
      <c r="I578" s="87"/>
      <c r="J578" s="88"/>
      <c r="K578" s="88"/>
      <c r="L578" s="88"/>
      <c r="M578" s="88"/>
      <c r="N578" s="88"/>
      <c r="O578" s="88"/>
      <c r="P578" s="88">
        <v>15</v>
      </c>
      <c r="Q578" s="88">
        <v>31</v>
      </c>
      <c r="R578">
        <f t="shared" si="223"/>
        <v>137</v>
      </c>
      <c r="S578" s="162">
        <f>VLOOKUP(C578,'Общие показания'!A:I,9,0)</f>
        <v>0.98266529282190163</v>
      </c>
      <c r="T578" s="73">
        <f>VLOOKUP(B578,'Общие показания'!$A$2:$S$795,19,0)</f>
        <v>0.42499999999999982</v>
      </c>
      <c r="U578" s="39">
        <f t="shared" si="235"/>
        <v>0.40327580102533855</v>
      </c>
      <c r="V578" s="39">
        <f t="shared" si="236"/>
        <v>0.31139142574297424</v>
      </c>
      <c r="W578" s="39">
        <f t="shared" si="237"/>
        <v>0.26799806605358883</v>
      </c>
      <c r="X578" s="39"/>
      <c r="Y578" s="39">
        <f t="shared" si="238"/>
        <v>0</v>
      </c>
      <c r="Z578" s="39"/>
      <c r="AA578" s="39"/>
      <c r="AB578" s="39"/>
      <c r="AC578" s="39"/>
      <c r="AD578" s="39"/>
      <c r="AE578" s="39">
        <f t="shared" si="250"/>
        <v>0</v>
      </c>
      <c r="AF578" s="39">
        <f t="shared" si="239"/>
        <v>0.13235585138866079</v>
      </c>
      <c r="AG578" s="39">
        <f t="shared" si="240"/>
        <v>0.29264414861133908</v>
      </c>
      <c r="AH578" s="39">
        <f t="shared" si="224"/>
        <v>0</v>
      </c>
      <c r="AJ578" s="39">
        <f t="shared" si="241"/>
        <v>0.44172166589199102</v>
      </c>
      <c r="AK578" s="39">
        <f t="shared" si="225"/>
        <v>0.17700346285709109</v>
      </c>
      <c r="AL578" s="39">
        <f t="shared" si="226"/>
        <v>0.25234606935140186</v>
      </c>
      <c r="AM578" s="39"/>
      <c r="AS578" s="39"/>
      <c r="AT578" s="39">
        <f t="shared" si="242"/>
        <v>0.10313438902609598</v>
      </c>
      <c r="AU578" s="39">
        <f t="shared" si="243"/>
        <v>0.33088732890762568</v>
      </c>
      <c r="AW578" s="38">
        <f t="shared" si="244"/>
        <v>2268.2774002942028</v>
      </c>
      <c r="AX578" s="38">
        <f t="shared" si="247"/>
        <v>1311.0277031624714</v>
      </c>
      <c r="AY578" s="38">
        <f t="shared" si="248"/>
        <v>1396.790983315741</v>
      </c>
      <c r="AZ578" s="38">
        <f t="shared" si="227"/>
        <v>0</v>
      </c>
      <c r="BA578" s="38">
        <f t="shared" si="228"/>
        <v>0</v>
      </c>
      <c r="BB578" s="38">
        <f t="shared" si="229"/>
        <v>0</v>
      </c>
      <c r="BC578" s="38">
        <f t="shared" si="230"/>
        <v>0</v>
      </c>
      <c r="BD578" s="38">
        <f t="shared" si="231"/>
        <v>0</v>
      </c>
      <c r="BE578" s="38">
        <f t="shared" si="232"/>
        <v>0</v>
      </c>
      <c r="BF578" s="38">
        <f t="shared" si="233"/>
        <v>0</v>
      </c>
      <c r="BG578" s="38">
        <f t="shared" si="245"/>
        <v>632.14058175975651</v>
      </c>
      <c r="BH578" s="38">
        <f t="shared" si="246"/>
        <v>1673.7829569928083</v>
      </c>
      <c r="BI578" s="61">
        <f t="shared" si="234"/>
        <v>7282.0196255249803</v>
      </c>
    </row>
    <row r="579" spans="1:61" x14ac:dyDescent="0.3">
      <c r="A579" s="84" t="s">
        <v>1722</v>
      </c>
      <c r="B579" s="84" t="s">
        <v>1723</v>
      </c>
      <c r="C579" s="84" t="s">
        <v>1723</v>
      </c>
      <c r="D579" s="63">
        <f>VLOOKUP(B579,Площадь!$D$2:$E$795,2,0)</f>
        <v>39.1</v>
      </c>
      <c r="E579" s="72"/>
      <c r="F579" s="87">
        <v>31</v>
      </c>
      <c r="G579" s="87">
        <v>29</v>
      </c>
      <c r="H579" s="87">
        <v>31</v>
      </c>
      <c r="I579" s="87"/>
      <c r="J579" s="88"/>
      <c r="K579" s="88"/>
      <c r="L579" s="88"/>
      <c r="M579" s="88"/>
      <c r="N579" s="88"/>
      <c r="O579" s="88"/>
      <c r="P579" s="88">
        <v>15</v>
      </c>
      <c r="Q579" s="88">
        <v>31</v>
      </c>
      <c r="R579">
        <f t="shared" si="223"/>
        <v>137</v>
      </c>
      <c r="S579" s="162">
        <f>VLOOKUP(C579,'Общие показания'!A:I,9,0)</f>
        <v>2.3070000000000004</v>
      </c>
      <c r="T579" s="73">
        <f>VLOOKUP(B579,'Общие показания'!$A$2:$S$795,19,0)</f>
        <v>0.89100000000000001</v>
      </c>
      <c r="U579" s="39">
        <f t="shared" si="235"/>
        <v>0.94676924051501465</v>
      </c>
      <c r="V579" s="39">
        <f t="shared" si="236"/>
        <v>0.7310526019760839</v>
      </c>
      <c r="W579" s="39">
        <f t="shared" si="237"/>
        <v>0.62917815750890183</v>
      </c>
      <c r="X579" s="39"/>
      <c r="Y579" s="39">
        <f t="shared" si="238"/>
        <v>0</v>
      </c>
      <c r="Z579" s="39"/>
      <c r="AA579" s="39"/>
      <c r="AB579" s="39"/>
      <c r="AC579" s="39"/>
      <c r="AD579" s="39"/>
      <c r="AE579" s="39">
        <f t="shared" si="250"/>
        <v>0</v>
      </c>
      <c r="AF579" s="39">
        <f t="shared" si="239"/>
        <v>0.27748014961716899</v>
      </c>
      <c r="AG579" s="39">
        <f t="shared" si="240"/>
        <v>0.61351985038283108</v>
      </c>
      <c r="AH579" s="39">
        <f t="shared" si="224"/>
        <v>0</v>
      </c>
      <c r="AJ579" s="39">
        <f t="shared" si="241"/>
        <v>0.5625836200774218</v>
      </c>
      <c r="AK579" s="39">
        <f t="shared" si="225"/>
        <v>0.22543437777564374</v>
      </c>
      <c r="AL579" s="39">
        <f t="shared" si="226"/>
        <v>0.32139189940194834</v>
      </c>
      <c r="AM579" s="39"/>
      <c r="AS579" s="39"/>
      <c r="AT579" s="39">
        <f t="shared" si="242"/>
        <v>0.13135357038828513</v>
      </c>
      <c r="AU579" s="39">
        <f t="shared" si="243"/>
        <v>0.42142327557941905</v>
      </c>
      <c r="AW579" s="38">
        <f t="shared" si="244"/>
        <v>4051.6464448599131</v>
      </c>
      <c r="AX579" s="38">
        <f t="shared" si="247"/>
        <v>2567.5553889663479</v>
      </c>
      <c r="AY579" s="38">
        <f t="shared" si="248"/>
        <v>2551.6722379692101</v>
      </c>
      <c r="AZ579" s="38">
        <f t="shared" si="227"/>
        <v>0</v>
      </c>
      <c r="BA579" s="38">
        <f t="shared" si="228"/>
        <v>0</v>
      </c>
      <c r="BB579" s="38">
        <f t="shared" si="229"/>
        <v>0</v>
      </c>
      <c r="BC579" s="38">
        <f t="shared" si="230"/>
        <v>0</v>
      </c>
      <c r="BD579" s="38">
        <f t="shared" si="231"/>
        <v>0</v>
      </c>
      <c r="BE579" s="38">
        <f t="shared" si="232"/>
        <v>0</v>
      </c>
      <c r="BF579" s="38">
        <f t="shared" si="233"/>
        <v>0</v>
      </c>
      <c r="BG579" s="38">
        <f t="shared" si="245"/>
        <v>1097.4568846338409</v>
      </c>
      <c r="BH579" s="38">
        <f t="shared" si="246"/>
        <v>2778.1599296080258</v>
      </c>
      <c r="BI579" s="61">
        <f t="shared" si="234"/>
        <v>13046.490886037338</v>
      </c>
    </row>
    <row r="580" spans="1:61" x14ac:dyDescent="0.3">
      <c r="A580" s="84" t="s">
        <v>2289</v>
      </c>
      <c r="B580" s="84" t="s">
        <v>2290</v>
      </c>
      <c r="C580" s="84" t="s">
        <v>2290</v>
      </c>
      <c r="D580" s="63">
        <f>VLOOKUP(B580,Площадь!$D$2:$E$795,2,0)</f>
        <v>61.7</v>
      </c>
      <c r="E580" s="72"/>
      <c r="F580" s="87">
        <v>31</v>
      </c>
      <c r="G580" s="87">
        <v>29</v>
      </c>
      <c r="H580" s="87">
        <v>31</v>
      </c>
      <c r="I580" s="87"/>
      <c r="J580" s="88"/>
      <c r="K580" s="88"/>
      <c r="L580" s="88"/>
      <c r="M580" s="88"/>
      <c r="N580" s="88"/>
      <c r="O580" s="88"/>
      <c r="P580" s="88">
        <v>15</v>
      </c>
      <c r="Q580" s="88">
        <v>31</v>
      </c>
      <c r="R580">
        <f t="shared" si="223"/>
        <v>137</v>
      </c>
      <c r="S580" s="162">
        <f>VLOOKUP(C580,'Общие показания'!A:I,9,0)</f>
        <v>1.8499999999999996</v>
      </c>
      <c r="T580" s="73">
        <f>VLOOKUP(B580,'Общие показания'!$A$2:$S$795,19,0)</f>
        <v>0.70199999999999996</v>
      </c>
      <c r="U580" s="39">
        <f t="shared" si="235"/>
        <v>0.75922110747844662</v>
      </c>
      <c r="V580" s="39">
        <f t="shared" si="236"/>
        <v>0.58623637349620927</v>
      </c>
      <c r="W580" s="39">
        <f t="shared" si="237"/>
        <v>0.50454251902534375</v>
      </c>
      <c r="X580" s="39"/>
      <c r="Y580" s="39">
        <f t="shared" si="238"/>
        <v>0</v>
      </c>
      <c r="Z580" s="39"/>
      <c r="AA580" s="39"/>
      <c r="AB580" s="39"/>
      <c r="AC580" s="39"/>
      <c r="AD580" s="39"/>
      <c r="AE580" s="39">
        <f t="shared" si="250"/>
        <v>0</v>
      </c>
      <c r="AF580" s="39">
        <f t="shared" si="239"/>
        <v>0.21862072394079979</v>
      </c>
      <c r="AG580" s="39">
        <f t="shared" si="240"/>
        <v>0.48337927605920022</v>
      </c>
      <c r="AH580" s="39">
        <f t="shared" si="224"/>
        <v>0</v>
      </c>
      <c r="AJ580" s="39">
        <f t="shared" si="241"/>
        <v>0.88775983014774751</v>
      </c>
      <c r="AK580" s="39">
        <f t="shared" si="225"/>
        <v>0.35573660124698769</v>
      </c>
      <c r="AL580" s="39">
        <f t="shared" si="226"/>
        <v>0.50715806120460905</v>
      </c>
      <c r="AM580" s="39"/>
      <c r="AS580" s="39"/>
      <c r="AT580" s="39">
        <f t="shared" si="242"/>
        <v>0.20727660595798444</v>
      </c>
      <c r="AU580" s="39">
        <f t="shared" si="243"/>
        <v>0.66500808448210125</v>
      </c>
      <c r="AW580" s="38">
        <f t="shared" si="244"/>
        <v>4421.0897497262504</v>
      </c>
      <c r="AX580" s="38">
        <f t="shared" si="247"/>
        <v>2528.5945744816481</v>
      </c>
      <c r="AY580" s="38">
        <f t="shared" si="248"/>
        <v>2715.7685695460764</v>
      </c>
      <c r="AZ580" s="38">
        <f t="shared" si="227"/>
        <v>0</v>
      </c>
      <c r="BA580" s="38">
        <f t="shared" si="228"/>
        <v>0</v>
      </c>
      <c r="BB580" s="38">
        <f t="shared" si="229"/>
        <v>0</v>
      </c>
      <c r="BC580" s="38">
        <f t="shared" si="230"/>
        <v>0</v>
      </c>
      <c r="BD580" s="38">
        <f t="shared" si="231"/>
        <v>0</v>
      </c>
      <c r="BE580" s="38">
        <f t="shared" si="232"/>
        <v>0</v>
      </c>
      <c r="BF580" s="38">
        <f t="shared" si="233"/>
        <v>0</v>
      </c>
      <c r="BG580" s="38">
        <f t="shared" si="245"/>
        <v>1143.2617564871007</v>
      </c>
      <c r="BH580" s="38">
        <f t="shared" si="246"/>
        <v>3082.6850951426482</v>
      </c>
      <c r="BI580" s="61">
        <f t="shared" si="234"/>
        <v>13891.399745383724</v>
      </c>
    </row>
    <row r="581" spans="1:61" ht="16.2" customHeight="1" x14ac:dyDescent="0.3">
      <c r="A581" s="84" t="s">
        <v>1057</v>
      </c>
      <c r="B581" s="84" t="s">
        <v>1058</v>
      </c>
      <c r="C581" s="84" t="s">
        <v>1058</v>
      </c>
      <c r="D581" s="63">
        <f>VLOOKUP(B581,Площадь!$D$2:$E$795,2,0)</f>
        <v>32.5</v>
      </c>
      <c r="E581" s="72"/>
      <c r="F581" s="87">
        <v>31</v>
      </c>
      <c r="G581" s="87">
        <v>29</v>
      </c>
      <c r="H581" s="87">
        <v>31</v>
      </c>
      <c r="I581" s="87"/>
      <c r="J581" s="88"/>
      <c r="K581" s="88"/>
      <c r="L581" s="88"/>
      <c r="M581" s="88"/>
      <c r="N581" s="88"/>
      <c r="O581" s="88"/>
      <c r="P581" s="88">
        <v>15</v>
      </c>
      <c r="Q581" s="88">
        <v>31</v>
      </c>
      <c r="R581">
        <f t="shared" ref="R581:R644" si="251">SUM(F581:Q581)</f>
        <v>137</v>
      </c>
      <c r="S581" s="162">
        <f>VLOOKUP(C581,'Общие показания'!A:I,9,0)</f>
        <v>2.4910000000000014</v>
      </c>
      <c r="T581" s="73">
        <f>VLOOKUP(B581,'Общие показания'!$A$2:$S$795,19,0)</f>
        <v>0.75600000000000023</v>
      </c>
      <c r="U581" s="39">
        <f t="shared" si="235"/>
        <v>1.0222809614750334</v>
      </c>
      <c r="V581" s="39">
        <f t="shared" si="236"/>
        <v>0.78935935479949104</v>
      </c>
      <c r="W581" s="39">
        <f t="shared" si="237"/>
        <v>0.67935968372547684</v>
      </c>
      <c r="X581" s="39"/>
      <c r="Y581" s="39">
        <f t="shared" si="238"/>
        <v>0</v>
      </c>
      <c r="Z581" s="39"/>
      <c r="AA581" s="39"/>
      <c r="AB581" s="39"/>
      <c r="AC581" s="39"/>
      <c r="AD581" s="39"/>
      <c r="AE581" s="39">
        <f t="shared" si="250"/>
        <v>0</v>
      </c>
      <c r="AF581" s="39">
        <f t="shared" si="239"/>
        <v>0.23543770270547676</v>
      </c>
      <c r="AG581" s="39">
        <f t="shared" si="240"/>
        <v>0.52056229729452352</v>
      </c>
      <c r="AH581" s="39">
        <f t="shared" ref="AH581:AH583" si="252">T581-AF581-AG581</f>
        <v>0</v>
      </c>
      <c r="AJ581" s="39">
        <f t="shared" si="241"/>
        <v>0.46762065607458336</v>
      </c>
      <c r="AK581" s="39">
        <f t="shared" ref="AK581:AK644" si="253">(D581*$AK$1)/29*G581</f>
        <v>0.18738151605392381</v>
      </c>
      <c r="AL581" s="39">
        <f t="shared" ref="AL581:AL644" si="254">(D581*$AL$1)/31*H581</f>
        <v>0.26714160436223328</v>
      </c>
      <c r="AM581" s="39"/>
      <c r="AS581" s="39"/>
      <c r="AT581" s="39">
        <f t="shared" si="242"/>
        <v>0.1091813564608508</v>
      </c>
      <c r="AU581" s="39">
        <f t="shared" si="243"/>
        <v>0.35028788890872425</v>
      </c>
      <c r="AW581" s="38">
        <f t="shared" si="244"/>
        <v>3999.4323060854899</v>
      </c>
      <c r="AX581" s="38">
        <f t="shared" si="247"/>
        <v>2621.9241240840729</v>
      </c>
      <c r="AY581" s="38">
        <f t="shared" si="248"/>
        <v>2540.7501976911258</v>
      </c>
      <c r="AZ581" s="38">
        <f t="shared" si="227"/>
        <v>0</v>
      </c>
      <c r="BA581" s="38">
        <f t="shared" si="228"/>
        <v>0</v>
      </c>
      <c r="BB581" s="38">
        <f t="shared" si="229"/>
        <v>0</v>
      </c>
      <c r="BC581" s="38">
        <f t="shared" si="230"/>
        <v>0</v>
      </c>
      <c r="BD581" s="38">
        <f t="shared" si="231"/>
        <v>0</v>
      </c>
      <c r="BE581" s="38">
        <f t="shared" si="232"/>
        <v>0</v>
      </c>
      <c r="BF581" s="38">
        <f t="shared" si="233"/>
        <v>0</v>
      </c>
      <c r="BG581" s="38">
        <f t="shared" si="245"/>
        <v>925.08161766372314</v>
      </c>
      <c r="BH581" s="38">
        <f t="shared" si="246"/>
        <v>2337.6754058365505</v>
      </c>
      <c r="BI581" s="61">
        <f t="shared" ref="BI581:BI644" si="255">SUM(AW581:BH581)</f>
        <v>12424.863651360964</v>
      </c>
    </row>
    <row r="582" spans="1:61" x14ac:dyDescent="0.3">
      <c r="A582" s="197" t="s">
        <v>1642</v>
      </c>
      <c r="B582" s="84" t="s">
        <v>1643</v>
      </c>
      <c r="C582" s="84" t="s">
        <v>1643</v>
      </c>
      <c r="D582" s="63">
        <f>VLOOKUP(B582,Площадь!$D$2:$E$795,2,0)</f>
        <v>75.7</v>
      </c>
      <c r="E582" s="72"/>
      <c r="F582" s="87">
        <v>31</v>
      </c>
      <c r="G582" s="87">
        <v>29</v>
      </c>
      <c r="H582" s="87">
        <v>3</v>
      </c>
      <c r="I582" s="87"/>
      <c r="J582" s="88"/>
      <c r="K582" s="88"/>
      <c r="L582" s="88"/>
      <c r="M582" s="88"/>
      <c r="N582" s="88"/>
      <c r="O582" s="88"/>
      <c r="P582" s="88"/>
      <c r="Q582" s="88"/>
      <c r="R582">
        <f t="shared" si="251"/>
        <v>63</v>
      </c>
      <c r="S582" s="162">
        <f>VLOOKUP(C582,'Общие показания'!A:I,9,0)</f>
        <v>2.4230541585217575</v>
      </c>
      <c r="T582" s="73">
        <f>VLOOKUP(B582,'Общие показания'!$A$2:$S$795,19,0)</f>
        <v>0.48499999999999943</v>
      </c>
      <c r="U582" s="39">
        <f t="shared" ref="U582:U645" si="256">S582*$U$1/31*F582</f>
        <v>0.99439668200710518</v>
      </c>
      <c r="V582" s="39">
        <f t="shared" ref="V582:V645" si="257">S582*$V$1/29*G582</f>
        <v>0.76782836901443485</v>
      </c>
      <c r="W582" s="39">
        <f t="shared" ref="W582:W645" si="258">S582*$W$1/31*H582</f>
        <v>6.395120395163395E-2</v>
      </c>
      <c r="X582" s="39"/>
      <c r="Y582" s="39">
        <f t="shared" ref="Y582:Y645" si="259">SUM(U582:W582)-S582</f>
        <v>-0.59687790354858361</v>
      </c>
      <c r="Z582" s="39"/>
      <c r="AA582" s="39"/>
      <c r="AB582" s="39"/>
      <c r="AC582" s="39"/>
      <c r="AD582" s="39"/>
      <c r="AE582" s="39">
        <f t="shared" si="250"/>
        <v>0</v>
      </c>
      <c r="AF582" s="39">
        <f t="shared" ref="AF582:AF645" si="260">(T582*$AF$1)/15*P582</f>
        <v>0</v>
      </c>
      <c r="AG582" s="39">
        <f t="shared" ref="AG582:AG645" si="261">(T582*$AG$1)/31*Q582</f>
        <v>0</v>
      </c>
      <c r="AH582" s="39">
        <f t="shared" si="252"/>
        <v>0.48499999999999943</v>
      </c>
      <c r="AJ582" s="39">
        <f t="shared" ref="AJ582:AJ645" si="262">(D582*$AJ$1)/31*F582</f>
        <v>1.0891964204567988</v>
      </c>
      <c r="AK582" s="39">
        <f t="shared" si="253"/>
        <v>0.43645479277790872</v>
      </c>
      <c r="AL582" s="39">
        <f t="shared" si="254"/>
        <v>6.0216236576340634E-2</v>
      </c>
      <c r="AM582" s="39"/>
      <c r="AS582" s="39"/>
      <c r="AT582" s="39">
        <f t="shared" ref="AT582:AT645" si="263">(D582*$AT$1)/15*P582</f>
        <v>0</v>
      </c>
      <c r="AU582" s="39">
        <f t="shared" ref="AU582:AU645" si="264">(D582*$AU$1)/31*Q582</f>
        <v>0</v>
      </c>
      <c r="AW582" s="38">
        <f t="shared" ref="AW582:AW645" si="265">(U582+AJ582)*$AW$1</f>
        <v>5593.1139805300054</v>
      </c>
      <c r="AX582" s="38">
        <f t="shared" si="247"/>
        <v>3232.7295481888955</v>
      </c>
      <c r="AY582" s="38">
        <f t="shared" si="248"/>
        <v>333.3101106556739</v>
      </c>
      <c r="AZ582" s="38">
        <f t="shared" si="227"/>
        <v>0</v>
      </c>
      <c r="BA582" s="38">
        <f t="shared" si="228"/>
        <v>0</v>
      </c>
      <c r="BB582" s="38">
        <f t="shared" si="229"/>
        <v>0</v>
      </c>
      <c r="BC582" s="38">
        <f t="shared" si="230"/>
        <v>0</v>
      </c>
      <c r="BD582" s="38">
        <f t="shared" si="231"/>
        <v>0</v>
      </c>
      <c r="BE582" s="38">
        <f t="shared" si="232"/>
        <v>0</v>
      </c>
      <c r="BF582" s="38">
        <f t="shared" si="233"/>
        <v>0</v>
      </c>
      <c r="BG582" s="38">
        <f t="shared" ref="BG582:BG645" si="266">(AF582+AT582)*$BG$1</f>
        <v>0</v>
      </c>
      <c r="BH582" s="38">
        <f t="shared" ref="BH582:BH645" si="267">(AG582+AU582)*$BH$1</f>
        <v>0</v>
      </c>
      <c r="BI582" s="61">
        <f t="shared" si="255"/>
        <v>9159.1536393745737</v>
      </c>
    </row>
    <row r="583" spans="1:61" x14ac:dyDescent="0.3">
      <c r="A583" s="197" t="s">
        <v>3955</v>
      </c>
      <c r="B583" s="84" t="s">
        <v>1643</v>
      </c>
      <c r="C583" s="84" t="s">
        <v>1643</v>
      </c>
      <c r="D583" s="63">
        <v>75.7</v>
      </c>
      <c r="E583" s="72"/>
      <c r="F583" s="87"/>
      <c r="G583" s="87"/>
      <c r="H583" s="87">
        <v>28</v>
      </c>
      <c r="I583" s="87"/>
      <c r="J583" s="88"/>
      <c r="K583" s="88"/>
      <c r="L583" s="88"/>
      <c r="M583" s="88"/>
      <c r="N583" s="88"/>
      <c r="O583" s="88"/>
      <c r="P583" s="88">
        <v>15</v>
      </c>
      <c r="Q583" s="88">
        <v>31</v>
      </c>
      <c r="R583">
        <f t="shared" si="251"/>
        <v>74</v>
      </c>
      <c r="S583" s="162">
        <f>VLOOKUP(C583,'Общие показания'!A:I,9,0)</f>
        <v>2.4230541585217575</v>
      </c>
      <c r="T583" s="73">
        <f>VLOOKUP(B583,'Общие показания'!$A$2:$S$795,19,0)</f>
        <v>0.48499999999999943</v>
      </c>
      <c r="U583" s="39">
        <f t="shared" si="256"/>
        <v>0</v>
      </c>
      <c r="V583" s="39">
        <f t="shared" si="257"/>
        <v>0</v>
      </c>
      <c r="W583" s="39">
        <f t="shared" si="258"/>
        <v>0.59687790354858361</v>
      </c>
      <c r="X583" s="39"/>
      <c r="Y583" s="39">
        <f t="shared" si="259"/>
        <v>-1.8261762549731739</v>
      </c>
      <c r="Z583" s="39"/>
      <c r="AA583" s="39"/>
      <c r="AB583" s="39"/>
      <c r="AC583" s="39"/>
      <c r="AD583" s="39"/>
      <c r="AE583" s="39"/>
      <c r="AF583" s="39">
        <f t="shared" si="260"/>
        <v>0.15104138334941278</v>
      </c>
      <c r="AG583" s="39">
        <f t="shared" si="261"/>
        <v>0.33395861665058668</v>
      </c>
      <c r="AH583" s="39">
        <f t="shared" si="252"/>
        <v>0</v>
      </c>
      <c r="AJ583" s="39">
        <f t="shared" si="262"/>
        <v>0</v>
      </c>
      <c r="AK583" s="39">
        <f t="shared" si="253"/>
        <v>0</v>
      </c>
      <c r="AL583" s="39">
        <f t="shared" si="254"/>
        <v>0.5620182080458459</v>
      </c>
      <c r="AM583" s="39"/>
      <c r="AS583" s="39"/>
      <c r="AT583" s="39">
        <f t="shared" si="263"/>
        <v>0.25430857489496633</v>
      </c>
      <c r="AU583" s="39">
        <f t="shared" si="264"/>
        <v>0.81590132893509015</v>
      </c>
      <c r="AW583" s="38">
        <f t="shared" si="265"/>
        <v>0</v>
      </c>
      <c r="AX583" s="38">
        <f t="shared" si="247"/>
        <v>0</v>
      </c>
      <c r="AY583" s="38">
        <f t="shared" si="248"/>
        <v>3110.8943661196231</v>
      </c>
      <c r="AZ583" s="38"/>
      <c r="BA583" s="38"/>
      <c r="BB583" s="38"/>
      <c r="BC583" s="38"/>
      <c r="BD583" s="38"/>
      <c r="BE583" s="38"/>
      <c r="BF583" s="38"/>
      <c r="BG583" s="38">
        <f t="shared" si="266"/>
        <v>1088.1052139128817</v>
      </c>
      <c r="BH583" s="38">
        <f t="shared" si="267"/>
        <v>3086.6380435323676</v>
      </c>
      <c r="BI583" s="61">
        <f t="shared" si="255"/>
        <v>7285.6376235648731</v>
      </c>
    </row>
    <row r="584" spans="1:61" x14ac:dyDescent="0.3">
      <c r="A584" s="84" t="s">
        <v>1613</v>
      </c>
      <c r="B584" s="85" t="s">
        <v>1614</v>
      </c>
      <c r="C584" s="85" t="s">
        <v>1614</v>
      </c>
      <c r="D584" s="63">
        <f>VLOOKUP(B584,Площадь!$D$2:$E$795,2,0)</f>
        <v>81.8</v>
      </c>
      <c r="E584" s="72"/>
      <c r="F584" s="87">
        <v>31</v>
      </c>
      <c r="G584" s="87">
        <v>29</v>
      </c>
      <c r="H584" s="87">
        <v>31</v>
      </c>
      <c r="I584" s="87"/>
      <c r="J584" s="88"/>
      <c r="K584" s="88"/>
      <c r="L584" s="88"/>
      <c r="M584" s="88"/>
      <c r="N584" s="88"/>
      <c r="O584" s="88"/>
      <c r="P584" s="88">
        <v>15</v>
      </c>
      <c r="Q584" s="88">
        <v>31</v>
      </c>
      <c r="R584">
        <f t="shared" si="251"/>
        <v>137</v>
      </c>
      <c r="S584" s="162">
        <f>VLOOKUP(C584,'Общие показания'!A:I,9,0)</f>
        <v>2.6183068714277375</v>
      </c>
      <c r="T584" s="73">
        <f>VLOOKUP(B584,'Общие показания'!$A$2:$S$795,19,0)</f>
        <v>1.4690000000000012</v>
      </c>
      <c r="U584" s="39">
        <f t="shared" si="256"/>
        <v>1.0745264014290778</v>
      </c>
      <c r="V584" s="39">
        <f t="shared" si="257"/>
        <v>0.82970093243567711</v>
      </c>
      <c r="W584" s="39">
        <f t="shared" si="258"/>
        <v>0.71407953756298259</v>
      </c>
      <c r="X584" s="39"/>
      <c r="Y584" s="39">
        <f t="shared" si="259"/>
        <v>0</v>
      </c>
      <c r="Z584" s="39"/>
      <c r="AA584" s="39"/>
      <c r="AB584" s="39"/>
      <c r="AC584" s="39"/>
      <c r="AD584" s="39"/>
      <c r="AE584" s="39">
        <f t="shared" ref="AE584:AE607" si="268">(T584*$AE$1)/31*O584</f>
        <v>0</v>
      </c>
      <c r="AF584" s="39">
        <f t="shared" si="260"/>
        <v>0.45748410750574808</v>
      </c>
      <c r="AG584" s="39">
        <f t="shared" si="261"/>
        <v>1.0115158924942531</v>
      </c>
      <c r="AH584" s="39">
        <f t="shared" ref="AH584:AH647" si="269">T584-AE584-AF584-AG584</f>
        <v>0</v>
      </c>
      <c r="AJ584" s="39">
        <f t="shared" si="262"/>
        <v>1.1769652205200283</v>
      </c>
      <c r="AK584" s="39">
        <f t="shared" si="253"/>
        <v>0.47162486194495279</v>
      </c>
      <c r="AL584" s="39">
        <f t="shared" si="254"/>
        <v>0.67237486882555941</v>
      </c>
      <c r="AM584" s="39"/>
      <c r="AS584" s="39"/>
      <c r="AT584" s="39">
        <f t="shared" si="263"/>
        <v>0.27480107564607986</v>
      </c>
      <c r="AU584" s="39">
        <f t="shared" si="264"/>
        <v>0.88164767116103526</v>
      </c>
      <c r="AW584" s="38">
        <f t="shared" si="265"/>
        <v>6043.8140502953029</v>
      </c>
      <c r="AX584" s="38">
        <f t="shared" si="247"/>
        <v>3493.2269094035883</v>
      </c>
      <c r="AY584" s="38">
        <f t="shared" si="248"/>
        <v>3721.7427503331469</v>
      </c>
      <c r="AZ584" s="38">
        <f t="shared" ref="AZ584:AZ615" si="270">(X584+AM584)*$AZ$1</f>
        <v>0</v>
      </c>
      <c r="BA584" s="38">
        <f t="shared" ref="BA584:BA615" si="271">(Z584+AN584)*$BA$1</f>
        <v>0</v>
      </c>
      <c r="BB584" s="38">
        <f t="shared" ref="BB584:BB615" si="272">(AA584+AO584)*$BB$1</f>
        <v>0</v>
      </c>
      <c r="BC584" s="38">
        <f t="shared" ref="BC584:BC615" si="273">(AB584+AP584)*$BC$1</f>
        <v>0</v>
      </c>
      <c r="BD584" s="38">
        <f t="shared" ref="BD584:BD615" si="274">(AC584+AQ584)*$BD$1</f>
        <v>0</v>
      </c>
      <c r="BE584" s="38">
        <f t="shared" ref="BE584:BE615" si="275">(AD584+AR584)*$BE$1</f>
        <v>0</v>
      </c>
      <c r="BF584" s="38">
        <f t="shared" ref="BF584:BF615" si="276">(AE584+AS584)*$BF$1</f>
        <v>0</v>
      </c>
      <c r="BG584" s="38">
        <f t="shared" si="266"/>
        <v>1965.7170542454412</v>
      </c>
      <c r="BH584" s="38">
        <f t="shared" si="267"/>
        <v>5081.9325437337102</v>
      </c>
      <c r="BI584" s="61">
        <f t="shared" si="255"/>
        <v>20306.43330801119</v>
      </c>
    </row>
    <row r="585" spans="1:61" x14ac:dyDescent="0.3">
      <c r="A585" s="84" t="s">
        <v>1623</v>
      </c>
      <c r="B585" s="84" t="s">
        <v>1624</v>
      </c>
      <c r="C585" s="84" t="s">
        <v>1624</v>
      </c>
      <c r="D585" s="63">
        <f>VLOOKUP(B585,Площадь!$D$2:$E$795,2,0)</f>
        <v>34.4</v>
      </c>
      <c r="E585" s="72"/>
      <c r="F585" s="87">
        <v>31</v>
      </c>
      <c r="G585" s="87">
        <v>29</v>
      </c>
      <c r="H585" s="87">
        <v>31</v>
      </c>
      <c r="I585" s="87"/>
      <c r="J585" s="88"/>
      <c r="K585" s="88"/>
      <c r="L585" s="88"/>
      <c r="M585" s="88"/>
      <c r="N585" s="88"/>
      <c r="O585" s="88"/>
      <c r="P585" s="88">
        <v>15</v>
      </c>
      <c r="Q585" s="88">
        <v>31</v>
      </c>
      <c r="R585">
        <f t="shared" si="251"/>
        <v>137</v>
      </c>
      <c r="S585" s="162">
        <f>VLOOKUP(C585,'Общие показания'!A:I,9,0)</f>
        <v>2.7390000000000008</v>
      </c>
      <c r="T585" s="73">
        <f>VLOOKUP(B585,'Общие показания'!$A$2:$S$795,19,0)</f>
        <v>0.81600000000000072</v>
      </c>
      <c r="U585" s="39">
        <f t="shared" si="256"/>
        <v>1.1240576288559279</v>
      </c>
      <c r="V585" s="39">
        <f t="shared" si="257"/>
        <v>0.86794671730060435</v>
      </c>
      <c r="W585" s="39">
        <f t="shared" si="258"/>
        <v>0.74699565384346867</v>
      </c>
      <c r="X585" s="39"/>
      <c r="Y585" s="39">
        <f t="shared" si="259"/>
        <v>0</v>
      </c>
      <c r="Z585" s="39"/>
      <c r="AA585" s="39"/>
      <c r="AB585" s="39"/>
      <c r="AC585" s="39"/>
      <c r="AD585" s="39"/>
      <c r="AE585" s="39">
        <f t="shared" si="268"/>
        <v>0</v>
      </c>
      <c r="AF585" s="39">
        <f t="shared" si="260"/>
        <v>0.25412323466622905</v>
      </c>
      <c r="AG585" s="39">
        <f t="shared" si="261"/>
        <v>0.56187676533377173</v>
      </c>
      <c r="AH585" s="39">
        <f t="shared" si="269"/>
        <v>0</v>
      </c>
      <c r="AJ585" s="39">
        <f t="shared" si="262"/>
        <v>0.49495847904509749</v>
      </c>
      <c r="AK585" s="39">
        <f t="shared" si="253"/>
        <v>0.19833612776169166</v>
      </c>
      <c r="AL585" s="39">
        <f t="shared" si="254"/>
        <v>0.28275911354033306</v>
      </c>
      <c r="AM585" s="39"/>
      <c r="AS585" s="39"/>
      <c r="AT585" s="39">
        <f t="shared" si="263"/>
        <v>0.11556426653086976</v>
      </c>
      <c r="AU585" s="39">
        <f t="shared" si="264"/>
        <v>0.37076625779877276</v>
      </c>
      <c r="AW585" s="38">
        <f t="shared" si="265"/>
        <v>4346.0220794051966</v>
      </c>
      <c r="AX585" s="38">
        <f t="shared" si="247"/>
        <v>2862.2870179714255</v>
      </c>
      <c r="AY585" s="38">
        <f t="shared" si="248"/>
        <v>2764.2325073743818</v>
      </c>
      <c r="AZ585" s="38">
        <f t="shared" si="270"/>
        <v>0</v>
      </c>
      <c r="BA585" s="38">
        <f t="shared" si="271"/>
        <v>0</v>
      </c>
      <c r="BB585" s="38">
        <f t="shared" si="272"/>
        <v>0</v>
      </c>
      <c r="BC585" s="38">
        <f t="shared" si="273"/>
        <v>0</v>
      </c>
      <c r="BD585" s="38">
        <f t="shared" si="274"/>
        <v>0</v>
      </c>
      <c r="BE585" s="38">
        <f t="shared" si="275"/>
        <v>0</v>
      </c>
      <c r="BF585" s="38">
        <f t="shared" si="276"/>
        <v>0</v>
      </c>
      <c r="BG585" s="38">
        <f t="shared" si="266"/>
        <v>992.37434071344421</v>
      </c>
      <c r="BH585" s="38">
        <f t="shared" si="267"/>
        <v>2503.5496255760772</v>
      </c>
      <c r="BI585" s="61">
        <f t="shared" si="255"/>
        <v>13468.465571040526</v>
      </c>
    </row>
    <row r="586" spans="1:61" x14ac:dyDescent="0.3">
      <c r="A586" s="84" t="s">
        <v>2463</v>
      </c>
      <c r="B586" s="84" t="s">
        <v>2464</v>
      </c>
      <c r="C586" s="84" t="s">
        <v>2464</v>
      </c>
      <c r="D586" s="63">
        <f>VLOOKUP(B586,Площадь!$D$2:$E$795,2,0)</f>
        <v>30.7</v>
      </c>
      <c r="E586" s="72"/>
      <c r="F586" s="87">
        <v>31</v>
      </c>
      <c r="G586" s="87">
        <v>29</v>
      </c>
      <c r="H586" s="87">
        <v>31</v>
      </c>
      <c r="I586" s="87"/>
      <c r="J586" s="88"/>
      <c r="K586" s="88"/>
      <c r="L586" s="88"/>
      <c r="M586" s="88"/>
      <c r="N586" s="88"/>
      <c r="O586" s="88"/>
      <c r="P586" s="88">
        <v>15</v>
      </c>
      <c r="Q586" s="88">
        <v>31</v>
      </c>
      <c r="R586">
        <f t="shared" si="251"/>
        <v>137</v>
      </c>
      <c r="S586" s="162">
        <f>VLOOKUP(C586,'Общие показания'!A:I,9,0)</f>
        <v>0.82200000000000006</v>
      </c>
      <c r="T586" s="73">
        <f>VLOOKUP(B586,'Общие показания'!$A$2:$S$795,19,0)</f>
        <v>0.50900000000000034</v>
      </c>
      <c r="U586" s="39">
        <f t="shared" si="256"/>
        <v>0.33734040559312611</v>
      </c>
      <c r="V586" s="39">
        <f t="shared" si="257"/>
        <v>0.26047908054804547</v>
      </c>
      <c r="W586" s="39">
        <f t="shared" si="258"/>
        <v>0.22418051385882845</v>
      </c>
      <c r="X586" s="39"/>
      <c r="Y586" s="39">
        <f t="shared" si="259"/>
        <v>0</v>
      </c>
      <c r="Z586" s="39"/>
      <c r="AA586" s="39"/>
      <c r="AB586" s="39"/>
      <c r="AC586" s="39"/>
      <c r="AD586" s="39"/>
      <c r="AE586" s="39">
        <f t="shared" si="268"/>
        <v>0</v>
      </c>
      <c r="AF586" s="39">
        <f t="shared" si="260"/>
        <v>0.15851559613371391</v>
      </c>
      <c r="AG586" s="39">
        <f t="shared" si="261"/>
        <v>0.35048440386628643</v>
      </c>
      <c r="AH586" s="39">
        <f t="shared" si="269"/>
        <v>0</v>
      </c>
      <c r="AJ586" s="39">
        <f t="shared" si="262"/>
        <v>0.44172166589199102</v>
      </c>
      <c r="AK586" s="39">
        <f t="shared" si="253"/>
        <v>0.17700346285709109</v>
      </c>
      <c r="AL586" s="39">
        <f t="shared" si="254"/>
        <v>0.25234606935140186</v>
      </c>
      <c r="AM586" s="39"/>
      <c r="AS586" s="39"/>
      <c r="AT586" s="39">
        <f t="shared" si="263"/>
        <v>0.10313438902609598</v>
      </c>
      <c r="AU586" s="39">
        <f t="shared" si="264"/>
        <v>0.33088732890762568</v>
      </c>
      <c r="AW586" s="38">
        <f t="shared" si="265"/>
        <v>2091.283062211789</v>
      </c>
      <c r="AX586" s="38">
        <f t="shared" si="247"/>
        <v>1174.3606402150126</v>
      </c>
      <c r="AY586" s="38">
        <f t="shared" si="248"/>
        <v>1279.1688989062141</v>
      </c>
      <c r="AZ586" s="38">
        <f t="shared" si="270"/>
        <v>0</v>
      </c>
      <c r="BA586" s="38">
        <f t="shared" si="271"/>
        <v>0</v>
      </c>
      <c r="BB586" s="38">
        <f t="shared" si="272"/>
        <v>0</v>
      </c>
      <c r="BC586" s="38">
        <f t="shared" si="273"/>
        <v>0</v>
      </c>
      <c r="BD586" s="38">
        <f t="shared" si="274"/>
        <v>0</v>
      </c>
      <c r="BE586" s="38">
        <f t="shared" si="275"/>
        <v>0</v>
      </c>
      <c r="BF586" s="38">
        <f t="shared" si="276"/>
        <v>0</v>
      </c>
      <c r="BG586" s="38">
        <f t="shared" si="266"/>
        <v>702.36275416358728</v>
      </c>
      <c r="BH586" s="38">
        <f t="shared" si="267"/>
        <v>1829.047024588979</v>
      </c>
      <c r="BI586" s="61">
        <f t="shared" si="255"/>
        <v>7076.2223800855818</v>
      </c>
    </row>
    <row r="587" spans="1:61" x14ac:dyDescent="0.3">
      <c r="A587" s="84" t="s">
        <v>1648</v>
      </c>
      <c r="B587" s="84" t="s">
        <v>1649</v>
      </c>
      <c r="C587" s="84" t="s">
        <v>1649</v>
      </c>
      <c r="D587" s="63">
        <f>VLOOKUP(B587,Площадь!$D$2:$E$795,2,0)</f>
        <v>34.299999999999997</v>
      </c>
      <c r="E587" s="72"/>
      <c r="F587" s="87">
        <v>31</v>
      </c>
      <c r="G587" s="87">
        <v>29</v>
      </c>
      <c r="H587" s="87">
        <v>31</v>
      </c>
      <c r="I587" s="87"/>
      <c r="J587" s="88"/>
      <c r="K587" s="88"/>
      <c r="L587" s="88"/>
      <c r="M587" s="88"/>
      <c r="N587" s="88"/>
      <c r="O587" s="88"/>
      <c r="P587" s="88">
        <v>15</v>
      </c>
      <c r="Q587" s="88">
        <v>31</v>
      </c>
      <c r="R587">
        <f t="shared" si="251"/>
        <v>137</v>
      </c>
      <c r="S587" s="162">
        <f>VLOOKUP(C587,'Общие показания'!A:I,9,0)</f>
        <v>1.0978964020778901</v>
      </c>
      <c r="T587" s="73">
        <f>VLOOKUP(B587,'Общие показания'!$A$2:$S$795,19,0)</f>
        <v>0.48275037567160933</v>
      </c>
      <c r="U587" s="39">
        <f t="shared" si="256"/>
        <v>0.45056547150387988</v>
      </c>
      <c r="V587" s="39">
        <f t="shared" si="257"/>
        <v>0.34790638120469103</v>
      </c>
      <c r="W587" s="39">
        <f t="shared" si="258"/>
        <v>0.29942454936931912</v>
      </c>
      <c r="X587" s="39"/>
      <c r="Y587" s="39">
        <f t="shared" si="259"/>
        <v>0</v>
      </c>
      <c r="Z587" s="39"/>
      <c r="AA587" s="39"/>
      <c r="AB587" s="39"/>
      <c r="AC587" s="39"/>
      <c r="AD587" s="39"/>
      <c r="AE587" s="39">
        <f t="shared" si="268"/>
        <v>0</v>
      </c>
      <c r="AF587" s="39">
        <f t="shared" si="260"/>
        <v>0.1503407928946158</v>
      </c>
      <c r="AG587" s="39">
        <f t="shared" si="261"/>
        <v>0.33240958277699356</v>
      </c>
      <c r="AH587" s="39">
        <f t="shared" si="269"/>
        <v>0</v>
      </c>
      <c r="AJ587" s="39">
        <f t="shared" si="262"/>
        <v>0.49351964625717559</v>
      </c>
      <c r="AK587" s="39">
        <f t="shared" si="253"/>
        <v>0.1977595692507565</v>
      </c>
      <c r="AL587" s="39">
        <f t="shared" si="254"/>
        <v>0.28193713937306464</v>
      </c>
      <c r="AM587" s="39"/>
      <c r="AS587" s="39"/>
      <c r="AT587" s="39">
        <f t="shared" si="263"/>
        <v>0.1152283238956056</v>
      </c>
      <c r="AU587" s="39">
        <f t="shared" si="264"/>
        <v>0.36968844890982283</v>
      </c>
      <c r="AW587" s="38">
        <f t="shared" si="265"/>
        <v>2534.264326713067</v>
      </c>
      <c r="AX587" s="38">
        <f t="shared" si="247"/>
        <v>1464.7638507645852</v>
      </c>
      <c r="AY587" s="38">
        <f t="shared" si="248"/>
        <v>1560.5840627925054</v>
      </c>
      <c r="AZ587" s="38">
        <f t="shared" si="270"/>
        <v>0</v>
      </c>
      <c r="BA587" s="38">
        <f t="shared" si="271"/>
        <v>0</v>
      </c>
      <c r="BB587" s="38">
        <f t="shared" si="272"/>
        <v>0</v>
      </c>
      <c r="BC587" s="38">
        <f t="shared" si="273"/>
        <v>0</v>
      </c>
      <c r="BD587" s="38">
        <f t="shared" si="274"/>
        <v>0</v>
      </c>
      <c r="BE587" s="38">
        <f t="shared" si="275"/>
        <v>0</v>
      </c>
      <c r="BF587" s="38">
        <f t="shared" si="276"/>
        <v>0</v>
      </c>
      <c r="BG587" s="38">
        <f t="shared" si="266"/>
        <v>712.8831143469987</v>
      </c>
      <c r="BH587" s="38">
        <f t="shared" si="267"/>
        <v>1884.6838723388225</v>
      </c>
      <c r="BI587" s="61">
        <f t="shared" si="255"/>
        <v>8157.1792269559792</v>
      </c>
    </row>
    <row r="588" spans="1:61" x14ac:dyDescent="0.3">
      <c r="A588" s="84" t="s">
        <v>2347</v>
      </c>
      <c r="B588" s="84" t="s">
        <v>2348</v>
      </c>
      <c r="C588" s="84" t="s">
        <v>2348</v>
      </c>
      <c r="D588" s="63">
        <f>VLOOKUP(B588,Площадь!$D$2:$E$795,2,0)</f>
        <v>75.7</v>
      </c>
      <c r="E588" s="72"/>
      <c r="F588" s="87">
        <v>31</v>
      </c>
      <c r="G588" s="87">
        <v>29</v>
      </c>
      <c r="H588" s="87">
        <v>31</v>
      </c>
      <c r="I588" s="87"/>
      <c r="J588" s="88"/>
      <c r="K588" s="88"/>
      <c r="L588" s="88"/>
      <c r="M588" s="88"/>
      <c r="N588" s="88"/>
      <c r="O588" s="88"/>
      <c r="P588" s="88">
        <v>15</v>
      </c>
      <c r="Q588" s="88">
        <v>31</v>
      </c>
      <c r="R588">
        <f t="shared" si="251"/>
        <v>137</v>
      </c>
      <c r="S588" s="162">
        <f>VLOOKUP(C588,'Общие показания'!A:I,9,0)</f>
        <v>3.4289999999999985</v>
      </c>
      <c r="T588" s="73">
        <f>VLOOKUP(B588,'Общие показания'!$A$2:$S$795,19,0)</f>
        <v>1.504999999999999</v>
      </c>
      <c r="U588" s="39">
        <f t="shared" si="256"/>
        <v>1.4072265824559962</v>
      </c>
      <c r="V588" s="39">
        <f t="shared" si="257"/>
        <v>1.0865970403883789</v>
      </c>
      <c r="W588" s="39">
        <f t="shared" si="258"/>
        <v>0.9351763771556233</v>
      </c>
      <c r="X588" s="39"/>
      <c r="Y588" s="39">
        <f t="shared" si="259"/>
        <v>0</v>
      </c>
      <c r="Z588" s="39"/>
      <c r="AA588" s="39"/>
      <c r="AB588" s="39"/>
      <c r="AC588" s="39"/>
      <c r="AD588" s="39"/>
      <c r="AE588" s="39">
        <f t="shared" si="268"/>
        <v>0</v>
      </c>
      <c r="AF588" s="39">
        <f t="shared" si="260"/>
        <v>0.46869542668219866</v>
      </c>
      <c r="AG588" s="39">
        <f t="shared" si="261"/>
        <v>1.0363045733178005</v>
      </c>
      <c r="AH588" s="39">
        <f t="shared" si="269"/>
        <v>0</v>
      </c>
      <c r="AJ588" s="39">
        <f t="shared" si="262"/>
        <v>1.0891964204567988</v>
      </c>
      <c r="AK588" s="39">
        <f t="shared" si="253"/>
        <v>0.43645479277790872</v>
      </c>
      <c r="AL588" s="39">
        <f t="shared" si="254"/>
        <v>0.62223444462218647</v>
      </c>
      <c r="AM588" s="39"/>
      <c r="AS588" s="39"/>
      <c r="AT588" s="39">
        <f t="shared" si="263"/>
        <v>0.25430857489496633</v>
      </c>
      <c r="AU588" s="39">
        <f t="shared" si="264"/>
        <v>0.81590132893509015</v>
      </c>
      <c r="AW588" s="38">
        <f t="shared" si="265"/>
        <v>6701.2980520989904</v>
      </c>
      <c r="AX588" s="38">
        <f t="shared" si="247"/>
        <v>4088.4194188782562</v>
      </c>
      <c r="AY588" s="38">
        <f t="shared" si="248"/>
        <v>4180.6513135474815</v>
      </c>
      <c r="AZ588" s="38">
        <f t="shared" si="270"/>
        <v>0</v>
      </c>
      <c r="BA588" s="38">
        <f t="shared" si="271"/>
        <v>0</v>
      </c>
      <c r="BB588" s="38">
        <f t="shared" si="272"/>
        <v>0</v>
      </c>
      <c r="BC588" s="38">
        <f t="shared" si="273"/>
        <v>0</v>
      </c>
      <c r="BD588" s="38">
        <f t="shared" si="274"/>
        <v>0</v>
      </c>
      <c r="BE588" s="38">
        <f t="shared" si="275"/>
        <v>0</v>
      </c>
      <c r="BF588" s="38">
        <f t="shared" si="276"/>
        <v>0</v>
      </c>
      <c r="BG588" s="38">
        <f t="shared" si="266"/>
        <v>1940.8030216736788</v>
      </c>
      <c r="BH588" s="38">
        <f t="shared" si="267"/>
        <v>4971.9874357715698</v>
      </c>
      <c r="BI588" s="61">
        <f t="shared" si="255"/>
        <v>21883.159241969977</v>
      </c>
    </row>
    <row r="589" spans="1:61" x14ac:dyDescent="0.3">
      <c r="A589" s="84" t="s">
        <v>2636</v>
      </c>
      <c r="B589" s="84" t="s">
        <v>2334</v>
      </c>
      <c r="C589" s="84" t="s">
        <v>2334</v>
      </c>
      <c r="D589" s="63">
        <f>VLOOKUP(B589,Площадь!$D$2:$E$795,2,0)</f>
        <v>81.8</v>
      </c>
      <c r="E589" s="72"/>
      <c r="F589" s="87">
        <v>31</v>
      </c>
      <c r="G589" s="87">
        <v>29</v>
      </c>
      <c r="H589" s="87">
        <v>31</v>
      </c>
      <c r="I589" s="87"/>
      <c r="J589" s="88"/>
      <c r="K589" s="88"/>
      <c r="L589" s="88"/>
      <c r="M589" s="88"/>
      <c r="N589" s="88"/>
      <c r="O589" s="88"/>
      <c r="P589" s="88">
        <v>15</v>
      </c>
      <c r="Q589" s="88">
        <v>31</v>
      </c>
      <c r="R589">
        <f t="shared" si="251"/>
        <v>137</v>
      </c>
      <c r="S589" s="162">
        <f>VLOOKUP(C589,'Общие показания'!A:I,9,0)</f>
        <v>3.734</v>
      </c>
      <c r="T589" s="73">
        <f>VLOOKUP(B589,'Общие показания'!$A$2:$S$795,19,0)</f>
        <v>0.38900000000000023</v>
      </c>
      <c r="U589" s="39">
        <f t="shared" si="256"/>
        <v>1.5323954677429839</v>
      </c>
      <c r="V589" s="39">
        <f t="shared" si="257"/>
        <v>1.1832468208837004</v>
      </c>
      <c r="W589" s="39">
        <f t="shared" si="258"/>
        <v>1.0183577113733155</v>
      </c>
      <c r="X589" s="39"/>
      <c r="Y589" s="39">
        <f t="shared" si="259"/>
        <v>0</v>
      </c>
      <c r="Z589" s="39"/>
      <c r="AA589" s="39"/>
      <c r="AB589" s="39"/>
      <c r="AC589" s="39"/>
      <c r="AD589" s="39"/>
      <c r="AE589" s="39">
        <f t="shared" si="268"/>
        <v>0</v>
      </c>
      <c r="AF589" s="39">
        <f t="shared" si="260"/>
        <v>0.12114453221220964</v>
      </c>
      <c r="AG589" s="39">
        <f t="shared" si="261"/>
        <v>0.26785546778779062</v>
      </c>
      <c r="AH589" s="39">
        <f t="shared" si="269"/>
        <v>0</v>
      </c>
      <c r="AJ589" s="39">
        <f t="shared" si="262"/>
        <v>1.1769652205200283</v>
      </c>
      <c r="AK589" s="39">
        <f t="shared" si="253"/>
        <v>0.47162486194495279</v>
      </c>
      <c r="AL589" s="39">
        <f t="shared" si="254"/>
        <v>0.67237486882555941</v>
      </c>
      <c r="AM589" s="39"/>
      <c r="AS589" s="39"/>
      <c r="AT589" s="39">
        <f t="shared" si="263"/>
        <v>0.27480107564607986</v>
      </c>
      <c r="AU589" s="39">
        <f t="shared" si="264"/>
        <v>0.88164767116103526</v>
      </c>
      <c r="AW589" s="38">
        <f t="shared" si="265"/>
        <v>7272.8994571456997</v>
      </c>
      <c r="AX589" s="38">
        <f t="shared" si="247"/>
        <v>4442.2713505179236</v>
      </c>
      <c r="AY589" s="38">
        <f t="shared" si="248"/>
        <v>4538.5349089826523</v>
      </c>
      <c r="AZ589" s="38">
        <f t="shared" si="270"/>
        <v>0</v>
      </c>
      <c r="BA589" s="38">
        <f t="shared" si="271"/>
        <v>0</v>
      </c>
      <c r="BB589" s="38">
        <f t="shared" si="272"/>
        <v>0</v>
      </c>
      <c r="BC589" s="38">
        <f t="shared" si="273"/>
        <v>0</v>
      </c>
      <c r="BD589" s="38">
        <f t="shared" si="274"/>
        <v>0</v>
      </c>
      <c r="BE589" s="38">
        <f t="shared" si="275"/>
        <v>0</v>
      </c>
      <c r="BF589" s="38">
        <f t="shared" si="276"/>
        <v>0</v>
      </c>
      <c r="BG589" s="38">
        <f t="shared" si="266"/>
        <v>1062.8605519104781</v>
      </c>
      <c r="BH589" s="38">
        <f t="shared" si="267"/>
        <v>3085.6802460686704</v>
      </c>
      <c r="BI589" s="61">
        <f t="shared" si="255"/>
        <v>20402.246514625425</v>
      </c>
    </row>
    <row r="590" spans="1:61" x14ac:dyDescent="0.3">
      <c r="A590" s="84" t="s">
        <v>872</v>
      </c>
      <c r="B590" s="84" t="s">
        <v>873</v>
      </c>
      <c r="C590" s="84" t="s">
        <v>873</v>
      </c>
      <c r="D590" s="63">
        <f>VLOOKUP(B590,Площадь!$D$2:$E$795,2,0)</f>
        <v>79.400000000000006</v>
      </c>
      <c r="E590" s="72"/>
      <c r="F590" s="87">
        <v>31</v>
      </c>
      <c r="G590" s="87">
        <v>29</v>
      </c>
      <c r="H590" s="87">
        <v>31</v>
      </c>
      <c r="I590" s="87"/>
      <c r="J590" s="88"/>
      <c r="K590" s="88"/>
      <c r="L590" s="88"/>
      <c r="M590" s="88"/>
      <c r="N590" s="88"/>
      <c r="O590" s="88"/>
      <c r="P590" s="88">
        <v>15</v>
      </c>
      <c r="Q590" s="88">
        <v>31</v>
      </c>
      <c r="R590">
        <f t="shared" si="251"/>
        <v>137</v>
      </c>
      <c r="S590" s="162">
        <f>VLOOKUP(C590,'Общие показания'!A:I,9,0)</f>
        <v>0.81999999999999673</v>
      </c>
      <c r="T590" s="73">
        <f>VLOOKUP(B590,'Общие показания'!$A$2:$S$795,19,0)</f>
        <v>7.1000000000001506E-2</v>
      </c>
      <c r="U590" s="39">
        <f t="shared" si="256"/>
        <v>0.33651962601747237</v>
      </c>
      <c r="V590" s="39">
        <f t="shared" si="257"/>
        <v>0.25984531149561613</v>
      </c>
      <c r="W590" s="39">
        <f t="shared" si="258"/>
        <v>0.22363506248690826</v>
      </c>
      <c r="X590" s="39"/>
      <c r="Y590" s="39">
        <f t="shared" si="259"/>
        <v>0</v>
      </c>
      <c r="Z590" s="39"/>
      <c r="AA590" s="39"/>
      <c r="AB590" s="39"/>
      <c r="AC590" s="39"/>
      <c r="AD590" s="39"/>
      <c r="AE590" s="39">
        <f t="shared" si="268"/>
        <v>0</v>
      </c>
      <c r="AF590" s="39">
        <f t="shared" si="260"/>
        <v>2.2111212820223811E-2</v>
      </c>
      <c r="AG590" s="39">
        <f t="shared" si="261"/>
        <v>4.8888787179777703E-2</v>
      </c>
      <c r="AH590" s="39">
        <f t="shared" si="269"/>
        <v>0</v>
      </c>
      <c r="AJ590" s="39">
        <f t="shared" si="262"/>
        <v>1.1424332336099052</v>
      </c>
      <c r="AK590" s="39">
        <f t="shared" si="253"/>
        <v>0.45778745768250928</v>
      </c>
      <c r="AL590" s="39">
        <f t="shared" si="254"/>
        <v>0.65264748881111756</v>
      </c>
      <c r="AM590" s="39"/>
      <c r="AS590" s="39"/>
      <c r="AT590" s="39">
        <f t="shared" si="263"/>
        <v>0.26673845239974014</v>
      </c>
      <c r="AU590" s="39">
        <f t="shared" si="264"/>
        <v>0.85578025782623723</v>
      </c>
      <c r="AW590" s="38">
        <f t="shared" si="265"/>
        <v>3970.0418982693473</v>
      </c>
      <c r="AX590" s="38">
        <f t="shared" si="247"/>
        <v>1926.3847002709929</v>
      </c>
      <c r="AY590" s="38">
        <f t="shared" si="248"/>
        <v>2352.2578294023688</v>
      </c>
      <c r="AZ590" s="38">
        <f t="shared" si="270"/>
        <v>0</v>
      </c>
      <c r="BA590" s="38">
        <f t="shared" si="271"/>
        <v>0</v>
      </c>
      <c r="BB590" s="38">
        <f t="shared" si="272"/>
        <v>0</v>
      </c>
      <c r="BC590" s="38">
        <f t="shared" si="273"/>
        <v>0</v>
      </c>
      <c r="BD590" s="38">
        <f t="shared" si="274"/>
        <v>0</v>
      </c>
      <c r="BE590" s="38">
        <f t="shared" si="275"/>
        <v>0</v>
      </c>
      <c r="BF590" s="38">
        <f t="shared" si="276"/>
        <v>0</v>
      </c>
      <c r="BG590" s="38">
        <f t="shared" si="266"/>
        <v>775.37648732986247</v>
      </c>
      <c r="BH590" s="38">
        <f t="shared" si="267"/>
        <v>2428.4573976523466</v>
      </c>
      <c r="BI590" s="61">
        <f t="shared" si="255"/>
        <v>11452.518312924918</v>
      </c>
    </row>
    <row r="591" spans="1:61" x14ac:dyDescent="0.3">
      <c r="A591" s="84" t="s">
        <v>1970</v>
      </c>
      <c r="B591" s="84" t="s">
        <v>1971</v>
      </c>
      <c r="C591" s="84" t="s">
        <v>1971</v>
      </c>
      <c r="D591" s="63">
        <f>VLOOKUP(B591,Площадь!$D$2:$E$795,2,0)</f>
        <v>40.700000000000003</v>
      </c>
      <c r="E591" s="72"/>
      <c r="F591" s="87">
        <v>31</v>
      </c>
      <c r="G591" s="87">
        <v>29</v>
      </c>
      <c r="H591" s="87">
        <v>31</v>
      </c>
      <c r="I591" s="87"/>
      <c r="J591" s="88"/>
      <c r="K591" s="88"/>
      <c r="L591" s="88"/>
      <c r="M591" s="88"/>
      <c r="N591" s="88"/>
      <c r="O591" s="88"/>
      <c r="P591" s="88">
        <v>15</v>
      </c>
      <c r="Q591" s="88">
        <v>31</v>
      </c>
      <c r="R591">
        <f t="shared" si="251"/>
        <v>137</v>
      </c>
      <c r="S591" s="162">
        <f>VLOOKUP(C591,'Общие показания'!A:I,9,0)</f>
        <v>1.3027517074218697</v>
      </c>
      <c r="T591" s="73">
        <f>VLOOKUP(B591,'Общие показания'!$A$2:$S$795,19,0)</f>
        <v>1.0040000000000013</v>
      </c>
      <c r="U591" s="39">
        <f t="shared" si="256"/>
        <v>0.53463599679906459</v>
      </c>
      <c r="V591" s="39">
        <f t="shared" si="257"/>
        <v>0.41282185758107659</v>
      </c>
      <c r="W591" s="39">
        <f t="shared" si="258"/>
        <v>0.35529385304172856</v>
      </c>
      <c r="X591" s="39"/>
      <c r="Y591" s="39">
        <f t="shared" si="259"/>
        <v>0</v>
      </c>
      <c r="Z591" s="39"/>
      <c r="AA591" s="39"/>
      <c r="AB591" s="39"/>
      <c r="AC591" s="39"/>
      <c r="AD591" s="39"/>
      <c r="AE591" s="39">
        <f t="shared" si="268"/>
        <v>0</v>
      </c>
      <c r="AF591" s="39">
        <f t="shared" si="260"/>
        <v>0.31267123480991921</v>
      </c>
      <c r="AG591" s="39">
        <f t="shared" si="261"/>
        <v>0.69132876519008224</v>
      </c>
      <c r="AH591" s="39">
        <f t="shared" si="269"/>
        <v>0</v>
      </c>
      <c r="AJ591" s="39">
        <f t="shared" si="262"/>
        <v>0.58560494468417057</v>
      </c>
      <c r="AK591" s="39">
        <f t="shared" si="253"/>
        <v>0.23465931395060616</v>
      </c>
      <c r="AL591" s="39">
        <f t="shared" si="254"/>
        <v>0.33454348607824291</v>
      </c>
      <c r="AM591" s="39"/>
      <c r="AS591" s="39"/>
      <c r="AT591" s="39">
        <f t="shared" si="263"/>
        <v>0.13672865255251163</v>
      </c>
      <c r="AU591" s="39">
        <f t="shared" si="264"/>
        <v>0.43866821780261783</v>
      </c>
      <c r="AW591" s="38">
        <f t="shared" si="265"/>
        <v>3007.1299736799374</v>
      </c>
      <c r="AX591" s="38">
        <f t="shared" si="247"/>
        <v>1738.0725576127879</v>
      </c>
      <c r="AY591" s="38">
        <f t="shared" si="248"/>
        <v>1851.7717596400867</v>
      </c>
      <c r="AZ591" s="38">
        <f t="shared" si="270"/>
        <v>0</v>
      </c>
      <c r="BA591" s="38">
        <f t="shared" si="271"/>
        <v>0</v>
      </c>
      <c r="BB591" s="38">
        <f t="shared" si="272"/>
        <v>0</v>
      </c>
      <c r="BC591" s="38">
        <f t="shared" si="273"/>
        <v>0</v>
      </c>
      <c r="BD591" s="38">
        <f t="shared" si="274"/>
        <v>0</v>
      </c>
      <c r="BE591" s="38">
        <f t="shared" si="275"/>
        <v>0</v>
      </c>
      <c r="BF591" s="38">
        <f t="shared" si="276"/>
        <v>0</v>
      </c>
      <c r="BG591" s="38">
        <f t="shared" si="266"/>
        <v>1206.3510816402149</v>
      </c>
      <c r="BH591" s="38">
        <f t="shared" si="267"/>
        <v>3033.3187012662847</v>
      </c>
      <c r="BI591" s="61">
        <f t="shared" si="255"/>
        <v>10836.644073839312</v>
      </c>
    </row>
    <row r="592" spans="1:61" x14ac:dyDescent="0.3">
      <c r="A592" s="84" t="s">
        <v>2395</v>
      </c>
      <c r="B592" s="84" t="s">
        <v>2396</v>
      </c>
      <c r="C592" s="84" t="s">
        <v>2396</v>
      </c>
      <c r="D592" s="63">
        <f>VLOOKUP(B592,Площадь!$D$2:$E$795,2,0)</f>
        <v>62.5</v>
      </c>
      <c r="E592" s="72"/>
      <c r="F592" s="87">
        <v>31</v>
      </c>
      <c r="G592" s="87">
        <v>29</v>
      </c>
      <c r="H592" s="87">
        <v>31</v>
      </c>
      <c r="I592" s="87"/>
      <c r="J592" s="88"/>
      <c r="K592" s="88"/>
      <c r="L592" s="88"/>
      <c r="M592" s="88"/>
      <c r="N592" s="88"/>
      <c r="O592" s="88"/>
      <c r="P592" s="88">
        <v>15</v>
      </c>
      <c r="Q592" s="88">
        <v>31</v>
      </c>
      <c r="R592">
        <f t="shared" si="251"/>
        <v>137</v>
      </c>
      <c r="S592" s="162">
        <f>VLOOKUP(C592,'Общие показания'!A:I,9,0)</f>
        <v>2.0005400912497997</v>
      </c>
      <c r="T592" s="73">
        <f>VLOOKUP(B592,'Общие показания'!$A$2:$S$795,19,0)</f>
        <v>0.66799999999999926</v>
      </c>
      <c r="U592" s="39">
        <f t="shared" si="256"/>
        <v>0.82100122358578698</v>
      </c>
      <c r="V592" s="39">
        <f t="shared" si="257"/>
        <v>0.63394019898813969</v>
      </c>
      <c r="W592" s="39">
        <f t="shared" si="258"/>
        <v>0.54559866867587303</v>
      </c>
      <c r="X592" s="39"/>
      <c r="Y592" s="39">
        <f t="shared" si="259"/>
        <v>0</v>
      </c>
      <c r="Z592" s="39"/>
      <c r="AA592" s="39"/>
      <c r="AB592" s="39"/>
      <c r="AC592" s="39"/>
      <c r="AD592" s="39"/>
      <c r="AE592" s="39">
        <f t="shared" si="268"/>
        <v>0</v>
      </c>
      <c r="AF592" s="39">
        <f t="shared" si="260"/>
        <v>0.20803225582970669</v>
      </c>
      <c r="AG592" s="39">
        <f t="shared" si="261"/>
        <v>0.45996774417029263</v>
      </c>
      <c r="AH592" s="39">
        <f t="shared" si="269"/>
        <v>0</v>
      </c>
      <c r="AJ592" s="39">
        <f t="shared" si="262"/>
        <v>0.89927049245112189</v>
      </c>
      <c r="AK592" s="39">
        <f t="shared" si="253"/>
        <v>0.36034906933446886</v>
      </c>
      <c r="AL592" s="39">
        <f t="shared" si="254"/>
        <v>0.51373385454275622</v>
      </c>
      <c r="AM592" s="39"/>
      <c r="AS592" s="39"/>
      <c r="AT592" s="39">
        <f t="shared" si="263"/>
        <v>0.20996414704009769</v>
      </c>
      <c r="AU592" s="39">
        <f t="shared" si="264"/>
        <v>0.67363055559370055</v>
      </c>
      <c r="AW592" s="38">
        <f t="shared" si="265"/>
        <v>4617.8285836608366</v>
      </c>
      <c r="AX592" s="38">
        <f t="shared" si="247"/>
        <v>2669.0303403144776</v>
      </c>
      <c r="AY592" s="38">
        <f t="shared" si="248"/>
        <v>2843.6298520271598</v>
      </c>
      <c r="AZ592" s="38">
        <f t="shared" si="270"/>
        <v>0</v>
      </c>
      <c r="BA592" s="38">
        <f t="shared" si="271"/>
        <v>0</v>
      </c>
      <c r="BB592" s="38">
        <f t="shared" si="272"/>
        <v>0</v>
      </c>
      <c r="BC592" s="38">
        <f t="shared" si="273"/>
        <v>0</v>
      </c>
      <c r="BD592" s="38">
        <f t="shared" si="274"/>
        <v>0</v>
      </c>
      <c r="BE592" s="38">
        <f t="shared" si="275"/>
        <v>0</v>
      </c>
      <c r="BF592" s="38">
        <f t="shared" si="276"/>
        <v>0</v>
      </c>
      <c r="BG592" s="38">
        <f t="shared" si="266"/>
        <v>1122.0528240075882</v>
      </c>
      <c r="BH592" s="38">
        <f t="shared" si="267"/>
        <v>3042.985931954473</v>
      </c>
      <c r="BI592" s="61">
        <f t="shared" si="255"/>
        <v>14295.527531964537</v>
      </c>
    </row>
    <row r="593" spans="1:61" x14ac:dyDescent="0.3">
      <c r="A593" s="84" t="s">
        <v>1091</v>
      </c>
      <c r="B593" s="84" t="s">
        <v>1092</v>
      </c>
      <c r="C593" s="84" t="s">
        <v>1092</v>
      </c>
      <c r="D593" s="63">
        <f>VLOOKUP(B593,Площадь!$D$2:$E$795,2,0)</f>
        <v>62.6</v>
      </c>
      <c r="E593" s="72"/>
      <c r="F593" s="87">
        <v>31</v>
      </c>
      <c r="G593" s="87">
        <v>29</v>
      </c>
      <c r="H593" s="87">
        <v>31</v>
      </c>
      <c r="I593" s="87"/>
      <c r="J593" s="88"/>
      <c r="K593" s="88"/>
      <c r="L593" s="88"/>
      <c r="M593" s="88"/>
      <c r="N593" s="88"/>
      <c r="O593" s="88"/>
      <c r="P593" s="88">
        <v>15</v>
      </c>
      <c r="Q593" s="88">
        <v>31</v>
      </c>
      <c r="R593">
        <f t="shared" si="251"/>
        <v>137</v>
      </c>
      <c r="S593" s="162">
        <f>VLOOKUP(C593,'Общие показания'!A:I,9,0)</f>
        <v>2.0037409553957994</v>
      </c>
      <c r="T593" s="73">
        <f>VLOOKUP(B593,'Общие показания'!$A$2:$S$795,19,0)</f>
        <v>0.57000000000000028</v>
      </c>
      <c r="U593" s="39">
        <f t="shared" si="256"/>
        <v>0.82231482554352431</v>
      </c>
      <c r="V593" s="39">
        <f t="shared" si="257"/>
        <v>0.6349545033065207</v>
      </c>
      <c r="W593" s="39">
        <f t="shared" si="258"/>
        <v>0.54647162654575443</v>
      </c>
      <c r="X593" s="39"/>
      <c r="Y593" s="39">
        <f t="shared" si="259"/>
        <v>0</v>
      </c>
      <c r="Z593" s="39"/>
      <c r="AA593" s="39"/>
      <c r="AB593" s="39"/>
      <c r="AC593" s="39"/>
      <c r="AD593" s="39"/>
      <c r="AE593" s="39">
        <f t="shared" si="268"/>
        <v>0</v>
      </c>
      <c r="AF593" s="39">
        <f t="shared" si="260"/>
        <v>0.17751255362714521</v>
      </c>
      <c r="AG593" s="39">
        <f t="shared" si="261"/>
        <v>0.3924874463728551</v>
      </c>
      <c r="AH593" s="39">
        <f t="shared" si="269"/>
        <v>0</v>
      </c>
      <c r="AJ593" s="39">
        <f t="shared" si="262"/>
        <v>0.90070932523904368</v>
      </c>
      <c r="AK593" s="39">
        <f t="shared" si="253"/>
        <v>0.36092562784540405</v>
      </c>
      <c r="AL593" s="39">
        <f t="shared" si="254"/>
        <v>0.5145558287100247</v>
      </c>
      <c r="AM593" s="39"/>
      <c r="AS593" s="39"/>
      <c r="AT593" s="39">
        <f t="shared" si="263"/>
        <v>0.21030008967536185</v>
      </c>
      <c r="AU593" s="39">
        <f t="shared" si="264"/>
        <v>0.67470836448265048</v>
      </c>
      <c r="AW593" s="38">
        <f t="shared" si="265"/>
        <v>4625.2171093946945</v>
      </c>
      <c r="AX593" s="38">
        <f t="shared" ref="AX593:AX657" si="277">(V593+AK593)*$AX$1</f>
        <v>2673.3007888589809</v>
      </c>
      <c r="AY593" s="38">
        <f t="shared" ref="AY593:AY657" si="278">(W593+AL593)*$AY$1</f>
        <v>2848.1796597904031</v>
      </c>
      <c r="AZ593" s="38">
        <f t="shared" si="270"/>
        <v>0</v>
      </c>
      <c r="BA593" s="38">
        <f t="shared" si="271"/>
        <v>0</v>
      </c>
      <c r="BB593" s="38">
        <f t="shared" si="272"/>
        <v>0</v>
      </c>
      <c r="BC593" s="38">
        <f t="shared" si="273"/>
        <v>0</v>
      </c>
      <c r="BD593" s="38">
        <f t="shared" si="274"/>
        <v>0</v>
      </c>
      <c r="BE593" s="38">
        <f t="shared" si="275"/>
        <v>0</v>
      </c>
      <c r="BF593" s="38">
        <f t="shared" si="276"/>
        <v>0</v>
      </c>
      <c r="BG593" s="38">
        <f t="shared" si="266"/>
        <v>1041.028747175518</v>
      </c>
      <c r="BH593" s="38">
        <f t="shared" si="267"/>
        <v>2864.7377468280852</v>
      </c>
      <c r="BI593" s="61">
        <f t="shared" si="255"/>
        <v>14052.464052047681</v>
      </c>
    </row>
    <row r="594" spans="1:61" x14ac:dyDescent="0.3">
      <c r="A594" s="84" t="s">
        <v>2175</v>
      </c>
      <c r="B594" s="84" t="s">
        <v>2176</v>
      </c>
      <c r="C594" s="84" t="s">
        <v>2176</v>
      </c>
      <c r="D594" s="63">
        <f>VLOOKUP(B594,Площадь!$D$2:$E$795,2,0)</f>
        <v>78.400000000000006</v>
      </c>
      <c r="E594" s="72"/>
      <c r="F594" s="87">
        <v>31</v>
      </c>
      <c r="G594" s="87">
        <v>29</v>
      </c>
      <c r="H594" s="87">
        <v>31</v>
      </c>
      <c r="I594" s="87"/>
      <c r="J594" s="88"/>
      <c r="K594" s="88"/>
      <c r="L594" s="88"/>
      <c r="M594" s="88"/>
      <c r="N594" s="88"/>
      <c r="O594" s="88"/>
      <c r="P594" s="88">
        <v>15</v>
      </c>
      <c r="Q594" s="88">
        <v>31</v>
      </c>
      <c r="R594">
        <f t="shared" si="251"/>
        <v>137</v>
      </c>
      <c r="S594" s="162">
        <f>VLOOKUP(C594,'Общие показания'!A:I,9,0)</f>
        <v>2.5094774904637491</v>
      </c>
      <c r="T594" s="73">
        <f>VLOOKUP(B594,'Общие показания'!$A$2:$S$795,19,0)</f>
        <v>0.95799999999999841</v>
      </c>
      <c r="U594" s="39">
        <f t="shared" si="256"/>
        <v>1.0298639348660115</v>
      </c>
      <c r="V594" s="39">
        <f t="shared" si="257"/>
        <v>0.79521458561072256</v>
      </c>
      <c r="W594" s="39">
        <f t="shared" si="258"/>
        <v>0.68439896998701522</v>
      </c>
      <c r="X594" s="39"/>
      <c r="Y594" s="39">
        <f t="shared" si="259"/>
        <v>0</v>
      </c>
      <c r="Z594" s="39"/>
      <c r="AA594" s="39"/>
      <c r="AB594" s="39"/>
      <c r="AC594" s="39"/>
      <c r="AD594" s="39"/>
      <c r="AE594" s="39">
        <f t="shared" si="268"/>
        <v>0</v>
      </c>
      <c r="AF594" s="39">
        <f t="shared" si="260"/>
        <v>0.29834566030667498</v>
      </c>
      <c r="AG594" s="39">
        <f t="shared" si="261"/>
        <v>0.65965433969332343</v>
      </c>
      <c r="AH594" s="39">
        <f t="shared" si="269"/>
        <v>0</v>
      </c>
      <c r="AJ594" s="39">
        <f t="shared" si="262"/>
        <v>1.1280449057306874</v>
      </c>
      <c r="AK594" s="39">
        <f t="shared" si="253"/>
        <v>0.45202187257315779</v>
      </c>
      <c r="AL594" s="39">
        <f t="shared" si="254"/>
        <v>0.64442774713843354</v>
      </c>
      <c r="AM594" s="39"/>
      <c r="AS594" s="39"/>
      <c r="AT594" s="39">
        <f t="shared" si="263"/>
        <v>0.26337902604709856</v>
      </c>
      <c r="AU594" s="39">
        <f t="shared" si="264"/>
        <v>0.84500216893673796</v>
      </c>
      <c r="AW594" s="38">
        <f t="shared" si="265"/>
        <v>5792.604175344155</v>
      </c>
      <c r="AX594" s="38">
        <f t="shared" si="277"/>
        <v>3348.0316588904811</v>
      </c>
      <c r="AY594" s="38">
        <f t="shared" si="278"/>
        <v>3567.0492863828695</v>
      </c>
      <c r="AZ594" s="38">
        <f t="shared" si="270"/>
        <v>0</v>
      </c>
      <c r="BA594" s="38">
        <f t="shared" si="271"/>
        <v>0</v>
      </c>
      <c r="BB594" s="38">
        <f t="shared" si="272"/>
        <v>0</v>
      </c>
      <c r="BC594" s="38">
        <f t="shared" si="273"/>
        <v>0</v>
      </c>
      <c r="BD594" s="38">
        <f t="shared" si="274"/>
        <v>0</v>
      </c>
      <c r="BE594" s="38">
        <f t="shared" si="275"/>
        <v>0</v>
      </c>
      <c r="BF594" s="38">
        <f t="shared" si="276"/>
        <v>0</v>
      </c>
      <c r="BG594" s="38">
        <f t="shared" si="266"/>
        <v>1507.8712790606155</v>
      </c>
      <c r="BH594" s="38">
        <f t="shared" si="267"/>
        <v>4039.0397455061916</v>
      </c>
      <c r="BI594" s="61">
        <f t="shared" si="255"/>
        <v>18254.59614518431</v>
      </c>
    </row>
    <row r="595" spans="1:61" x14ac:dyDescent="0.3">
      <c r="A595" s="84" t="s">
        <v>1383</v>
      </c>
      <c r="B595" s="84" t="s">
        <v>1384</v>
      </c>
      <c r="C595" s="84" t="s">
        <v>1384</v>
      </c>
      <c r="D595" s="63">
        <f>VLOOKUP(B595,Площадь!$D$2:$E$795,2,0)</f>
        <v>51.1</v>
      </c>
      <c r="E595" s="72"/>
      <c r="F595" s="87">
        <v>31</v>
      </c>
      <c r="G595" s="87">
        <v>29</v>
      </c>
      <c r="H595" s="87">
        <v>31</v>
      </c>
      <c r="I595" s="87"/>
      <c r="J595" s="88"/>
      <c r="K595" s="88"/>
      <c r="L595" s="88"/>
      <c r="M595" s="88"/>
      <c r="N595" s="88"/>
      <c r="O595" s="88"/>
      <c r="P595" s="88">
        <v>15</v>
      </c>
      <c r="Q595" s="88">
        <v>31</v>
      </c>
      <c r="R595">
        <f t="shared" si="251"/>
        <v>137</v>
      </c>
      <c r="S595" s="162">
        <f>VLOOKUP(C595,'Общие показания'!A:I,9,0)</f>
        <v>1.6356415786058363</v>
      </c>
      <c r="T595" s="73">
        <f>VLOOKUP(B595,'Общие показания'!$A$2:$S$795,19,0)</f>
        <v>0.96100000000000207</v>
      </c>
      <c r="U595" s="39">
        <f t="shared" si="256"/>
        <v>0.67125060040373941</v>
      </c>
      <c r="V595" s="39">
        <f t="shared" si="257"/>
        <v>0.51830950669270304</v>
      </c>
      <c r="W595" s="39">
        <f t="shared" si="258"/>
        <v>0.44608147150939381</v>
      </c>
      <c r="X595" s="39"/>
      <c r="Y595" s="39">
        <f t="shared" si="259"/>
        <v>0</v>
      </c>
      <c r="Z595" s="39"/>
      <c r="AA595" s="39"/>
      <c r="AB595" s="39"/>
      <c r="AC595" s="39"/>
      <c r="AD595" s="39"/>
      <c r="AE595" s="39">
        <f t="shared" si="268"/>
        <v>0</v>
      </c>
      <c r="AF595" s="39">
        <f t="shared" si="260"/>
        <v>0.29927993690471377</v>
      </c>
      <c r="AG595" s="39">
        <f t="shared" si="261"/>
        <v>0.66172006309528841</v>
      </c>
      <c r="AH595" s="39">
        <f t="shared" si="269"/>
        <v>0</v>
      </c>
      <c r="AJ595" s="39">
        <f t="shared" si="262"/>
        <v>0.73524355462803725</v>
      </c>
      <c r="AK595" s="39">
        <f t="shared" si="253"/>
        <v>0.29462139908786178</v>
      </c>
      <c r="AL595" s="39">
        <f t="shared" si="254"/>
        <v>0.42002879947415755</v>
      </c>
      <c r="AM595" s="39"/>
      <c r="AS595" s="39"/>
      <c r="AT595" s="39">
        <f t="shared" si="263"/>
        <v>0.17166668661998388</v>
      </c>
      <c r="AU595" s="39">
        <f t="shared" si="264"/>
        <v>0.55076034225340953</v>
      </c>
      <c r="AW595" s="38">
        <f t="shared" si="265"/>
        <v>3775.5366500011</v>
      </c>
      <c r="AX595" s="38">
        <f t="shared" si="277"/>
        <v>2182.1992062411173</v>
      </c>
      <c r="AY595" s="38">
        <f t="shared" si="278"/>
        <v>2324.9517670174059</v>
      </c>
      <c r="AZ595" s="38">
        <f t="shared" si="270"/>
        <v>0</v>
      </c>
      <c r="BA595" s="38">
        <f t="shared" si="271"/>
        <v>0</v>
      </c>
      <c r="BB595" s="38">
        <f t="shared" si="272"/>
        <v>0</v>
      </c>
      <c r="BC595" s="38">
        <f t="shared" si="273"/>
        <v>0</v>
      </c>
      <c r="BD595" s="38">
        <f t="shared" si="274"/>
        <v>0</v>
      </c>
      <c r="BE595" s="38">
        <f t="shared" si="275"/>
        <v>0</v>
      </c>
      <c r="BF595" s="38">
        <f t="shared" si="276"/>
        <v>0</v>
      </c>
      <c r="BG595" s="38">
        <f t="shared" si="266"/>
        <v>1264.1902783247574</v>
      </c>
      <c r="BH595" s="38">
        <f t="shared" si="267"/>
        <v>3254.733900901831</v>
      </c>
      <c r="BI595" s="61">
        <f t="shared" si="255"/>
        <v>12801.611802486212</v>
      </c>
    </row>
    <row r="596" spans="1:61" x14ac:dyDescent="0.3">
      <c r="A596" s="84" t="s">
        <v>2488</v>
      </c>
      <c r="B596" s="84" t="s">
        <v>2489</v>
      </c>
      <c r="C596" s="84" t="s">
        <v>2489</v>
      </c>
      <c r="D596" s="63">
        <f>VLOOKUP(B596,Площадь!$D$2:$E$795,2,0)</f>
        <v>50.8</v>
      </c>
      <c r="E596" s="72"/>
      <c r="F596" s="87">
        <v>31</v>
      </c>
      <c r="G596" s="87">
        <v>29</v>
      </c>
      <c r="H596" s="87">
        <v>31</v>
      </c>
      <c r="I596" s="87"/>
      <c r="J596" s="88"/>
      <c r="K596" s="88"/>
      <c r="L596" s="88"/>
      <c r="M596" s="88"/>
      <c r="N596" s="88"/>
      <c r="O596" s="88"/>
      <c r="P596" s="88">
        <v>15</v>
      </c>
      <c r="Q596" s="88">
        <v>31</v>
      </c>
      <c r="R596">
        <f t="shared" si="251"/>
        <v>137</v>
      </c>
      <c r="S596" s="162">
        <f>VLOOKUP(C596,'Общие показания'!A:I,9,0)</f>
        <v>1.626038986167837</v>
      </c>
      <c r="T596" s="73">
        <f>VLOOKUP(B596,'Общие показания'!$A$2:$S$795,19,0)</f>
        <v>1.1369999999999969</v>
      </c>
      <c r="U596" s="39">
        <f t="shared" si="256"/>
        <v>0.66730979453052763</v>
      </c>
      <c r="V596" s="39">
        <f t="shared" si="257"/>
        <v>0.5152665937375599</v>
      </c>
      <c r="W596" s="39">
        <f t="shared" si="258"/>
        <v>0.44346259789974957</v>
      </c>
      <c r="X596" s="39"/>
      <c r="Y596" s="39">
        <f t="shared" si="259"/>
        <v>0</v>
      </c>
      <c r="Z596" s="39"/>
      <c r="AA596" s="39"/>
      <c r="AB596" s="39"/>
      <c r="AC596" s="39"/>
      <c r="AD596" s="39"/>
      <c r="AE596" s="39">
        <f t="shared" si="268"/>
        <v>0</v>
      </c>
      <c r="AF596" s="39">
        <f t="shared" si="260"/>
        <v>0.35409083065625169</v>
      </c>
      <c r="AG596" s="39">
        <f t="shared" si="261"/>
        <v>0.78290916934374533</v>
      </c>
      <c r="AH596" s="39">
        <f t="shared" si="269"/>
        <v>0</v>
      </c>
      <c r="AJ596" s="39">
        <f t="shared" si="262"/>
        <v>0.73092705626427179</v>
      </c>
      <c r="AK596" s="39">
        <f t="shared" si="253"/>
        <v>0.29289172355505627</v>
      </c>
      <c r="AL596" s="39">
        <f t="shared" si="254"/>
        <v>0.41756287697235228</v>
      </c>
      <c r="AM596" s="39"/>
      <c r="AS596" s="39"/>
      <c r="AT596" s="39">
        <f t="shared" si="263"/>
        <v>0.1706588587141914</v>
      </c>
      <c r="AU596" s="39">
        <f t="shared" si="264"/>
        <v>0.54752691558655975</v>
      </c>
      <c r="AW596" s="38">
        <f t="shared" si="265"/>
        <v>3753.3710727995276</v>
      </c>
      <c r="AX596" s="38">
        <f t="shared" si="277"/>
        <v>2169.3878606076073</v>
      </c>
      <c r="AY596" s="38">
        <f t="shared" si="278"/>
        <v>2311.3023437276752</v>
      </c>
      <c r="AZ596" s="38">
        <f t="shared" si="270"/>
        <v>0</v>
      </c>
      <c r="BA596" s="38">
        <f t="shared" si="271"/>
        <v>0</v>
      </c>
      <c r="BB596" s="38">
        <f t="shared" si="272"/>
        <v>0</v>
      </c>
      <c r="BC596" s="38">
        <f t="shared" si="273"/>
        <v>0</v>
      </c>
      <c r="BD596" s="38">
        <f t="shared" si="274"/>
        <v>0</v>
      </c>
      <c r="BE596" s="38">
        <f t="shared" si="275"/>
        <v>0</v>
      </c>
      <c r="BF596" s="38">
        <f t="shared" si="276"/>
        <v>0</v>
      </c>
      <c r="BG596" s="38">
        <f t="shared" si="266"/>
        <v>1408.6170761584426</v>
      </c>
      <c r="BH596" s="38">
        <f t="shared" si="267"/>
        <v>3571.3694089435144</v>
      </c>
      <c r="BI596" s="61">
        <f t="shared" si="255"/>
        <v>13214.047762236767</v>
      </c>
    </row>
    <row r="597" spans="1:61" x14ac:dyDescent="0.3">
      <c r="A597" s="84" t="s">
        <v>2536</v>
      </c>
      <c r="B597" s="84" t="s">
        <v>1466</v>
      </c>
      <c r="C597" s="84" t="s">
        <v>1466</v>
      </c>
      <c r="D597" s="63">
        <f>VLOOKUP(B597,Площадь!$D$2:$E$795,2,0)</f>
        <v>72.7</v>
      </c>
      <c r="E597" s="72"/>
      <c r="F597" s="87">
        <v>31</v>
      </c>
      <c r="G597" s="87">
        <v>29</v>
      </c>
      <c r="H597" s="87">
        <v>31</v>
      </c>
      <c r="I597" s="87"/>
      <c r="J597" s="88"/>
      <c r="K597" s="88"/>
      <c r="L597" s="88"/>
      <c r="M597" s="88"/>
      <c r="N597" s="88"/>
      <c r="O597" s="88"/>
      <c r="P597" s="88">
        <v>15</v>
      </c>
      <c r="Q597" s="88">
        <v>31</v>
      </c>
      <c r="R597">
        <f t="shared" si="251"/>
        <v>137</v>
      </c>
      <c r="S597" s="162">
        <f>VLOOKUP(C597,'Общие показания'!A:I,9,0)</f>
        <v>1.5</v>
      </c>
      <c r="T597" s="73">
        <f>VLOOKUP(B597,'Общие показания'!$A$2:$S$795,19,0)</f>
        <v>1</v>
      </c>
      <c r="U597" s="39">
        <f t="shared" si="256"/>
        <v>0.61558468173928116</v>
      </c>
      <c r="V597" s="39">
        <f t="shared" si="257"/>
        <v>0.47532678932125078</v>
      </c>
      <c r="W597" s="39">
        <f t="shared" si="258"/>
        <v>0.40908852893946795</v>
      </c>
      <c r="X597" s="39"/>
      <c r="Y597" s="39">
        <f t="shared" si="259"/>
        <v>0</v>
      </c>
      <c r="Z597" s="39"/>
      <c r="AA597" s="39"/>
      <c r="AB597" s="39"/>
      <c r="AC597" s="39"/>
      <c r="AD597" s="39"/>
      <c r="AE597" s="39">
        <f t="shared" si="268"/>
        <v>0</v>
      </c>
      <c r="AF597" s="39">
        <f t="shared" si="260"/>
        <v>0.31142553267920198</v>
      </c>
      <c r="AG597" s="39">
        <f t="shared" si="261"/>
        <v>0.68857446732079808</v>
      </c>
      <c r="AH597" s="39">
        <f t="shared" si="269"/>
        <v>0</v>
      </c>
      <c r="AJ597" s="39">
        <f t="shared" si="262"/>
        <v>1.046031436819145</v>
      </c>
      <c r="AK597" s="39">
        <f t="shared" si="253"/>
        <v>0.41915803744985419</v>
      </c>
      <c r="AL597" s="39">
        <f t="shared" si="254"/>
        <v>0.59757521960413407</v>
      </c>
      <c r="AM597" s="39"/>
      <c r="AS597" s="39"/>
      <c r="AT597" s="39">
        <f t="shared" si="263"/>
        <v>0.24423029583704164</v>
      </c>
      <c r="AU597" s="39">
        <f t="shared" si="264"/>
        <v>0.78356706226659245</v>
      </c>
      <c r="AW597" s="38">
        <f t="shared" si="265"/>
        <v>4460.375844013497</v>
      </c>
      <c r="AX597" s="38">
        <f t="shared" si="277"/>
        <v>2401.1192895912836</v>
      </c>
      <c r="AY597" s="38">
        <f t="shared" si="278"/>
        <v>2702.2479000405037</v>
      </c>
      <c r="AZ597" s="38">
        <f t="shared" si="270"/>
        <v>0</v>
      </c>
      <c r="BA597" s="38">
        <f t="shared" si="271"/>
        <v>0</v>
      </c>
      <c r="BB597" s="38">
        <f t="shared" si="272"/>
        <v>0</v>
      </c>
      <c r="BC597" s="38">
        <f t="shared" si="273"/>
        <v>0</v>
      </c>
      <c r="BD597" s="38">
        <f t="shared" si="274"/>
        <v>0</v>
      </c>
      <c r="BE597" s="38">
        <f t="shared" si="275"/>
        <v>0</v>
      </c>
      <c r="BF597" s="38">
        <f t="shared" si="276"/>
        <v>0</v>
      </c>
      <c r="BG597" s="38">
        <f t="shared" si="266"/>
        <v>1491.5802798358638</v>
      </c>
      <c r="BH597" s="38">
        <f t="shared" si="267"/>
        <v>3951.7578363632078</v>
      </c>
      <c r="BI597" s="61">
        <f t="shared" si="255"/>
        <v>15007.081149844356</v>
      </c>
    </row>
    <row r="598" spans="1:61" x14ac:dyDescent="0.3">
      <c r="A598" s="84" t="s">
        <v>2589</v>
      </c>
      <c r="B598" s="84" t="s">
        <v>300</v>
      </c>
      <c r="C598" s="84" t="s">
        <v>300</v>
      </c>
      <c r="D598" s="63">
        <f>VLOOKUP(B598,Площадь!$D$2:$E$795,2,0)</f>
        <v>79</v>
      </c>
      <c r="E598" s="72"/>
      <c r="F598" s="87">
        <v>31</v>
      </c>
      <c r="G598" s="87">
        <v>29</v>
      </c>
      <c r="H598" s="87">
        <v>31</v>
      </c>
      <c r="I598" s="87"/>
      <c r="J598" s="88"/>
      <c r="K598" s="88"/>
      <c r="L598" s="88"/>
      <c r="M598" s="88"/>
      <c r="N598" s="88"/>
      <c r="O598" s="88"/>
      <c r="P598" s="88">
        <v>15</v>
      </c>
      <c r="Q598" s="88">
        <v>31</v>
      </c>
      <c r="R598">
        <f t="shared" si="251"/>
        <v>137</v>
      </c>
      <c r="S598" s="162">
        <f>VLOOKUP(C598,'Общие показания'!A:I,9,0)</f>
        <v>2.5286826753397467</v>
      </c>
      <c r="T598" s="73">
        <f>VLOOKUP(B598,'Общие показания'!$A$2:$S$795,19,0)</f>
        <v>1.8980000000000032</v>
      </c>
      <c r="U598" s="39">
        <f t="shared" si="256"/>
        <v>1.0377455466124348</v>
      </c>
      <c r="V598" s="39">
        <f t="shared" si="257"/>
        <v>0.8013004115210085</v>
      </c>
      <c r="W598" s="39">
        <f t="shared" si="258"/>
        <v>0.68963671720630348</v>
      </c>
      <c r="X598" s="39"/>
      <c r="Y598" s="39">
        <f t="shared" si="259"/>
        <v>0</v>
      </c>
      <c r="Z598" s="39"/>
      <c r="AA598" s="39"/>
      <c r="AB598" s="39"/>
      <c r="AC598" s="39"/>
      <c r="AD598" s="39"/>
      <c r="AE598" s="39">
        <f t="shared" si="268"/>
        <v>0</v>
      </c>
      <c r="AF598" s="39">
        <f t="shared" si="260"/>
        <v>0.59108566102512639</v>
      </c>
      <c r="AG598" s="39">
        <f t="shared" si="261"/>
        <v>1.306914338974877</v>
      </c>
      <c r="AH598" s="39">
        <f t="shared" si="269"/>
        <v>0</v>
      </c>
      <c r="AJ598" s="39">
        <f t="shared" si="262"/>
        <v>1.1366779024582181</v>
      </c>
      <c r="AK598" s="39">
        <f t="shared" si="253"/>
        <v>0.45548122363876864</v>
      </c>
      <c r="AL598" s="39">
        <f t="shared" si="254"/>
        <v>0.64935959214204397</v>
      </c>
      <c r="AM598" s="39"/>
      <c r="AS598" s="39"/>
      <c r="AT598" s="39">
        <f t="shared" si="263"/>
        <v>0.26539468185868348</v>
      </c>
      <c r="AU598" s="39">
        <f t="shared" si="264"/>
        <v>0.85146902227043753</v>
      </c>
      <c r="AW598" s="38">
        <f t="shared" si="265"/>
        <v>5836.9353297472971</v>
      </c>
      <c r="AX598" s="38">
        <f t="shared" si="277"/>
        <v>3373.6543501574997</v>
      </c>
      <c r="AY598" s="38">
        <f t="shared" si="278"/>
        <v>3594.3481329623301</v>
      </c>
      <c r="AZ598" s="38">
        <f t="shared" si="270"/>
        <v>0</v>
      </c>
      <c r="BA598" s="38">
        <f t="shared" si="271"/>
        <v>0</v>
      </c>
      <c r="BB598" s="38">
        <f t="shared" si="272"/>
        <v>0</v>
      </c>
      <c r="BC598" s="38">
        <f t="shared" si="273"/>
        <v>0</v>
      </c>
      <c r="BD598" s="38">
        <f t="shared" si="274"/>
        <v>0</v>
      </c>
      <c r="BE598" s="38">
        <f t="shared" si="275"/>
        <v>0</v>
      </c>
      <c r="BF598" s="38">
        <f t="shared" si="276"/>
        <v>0</v>
      </c>
      <c r="BG598" s="38">
        <f t="shared" si="266"/>
        <v>2299.1015732235842</v>
      </c>
      <c r="BH598" s="38">
        <f t="shared" si="267"/>
        <v>5793.8779595924725</v>
      </c>
      <c r="BI598" s="61">
        <f t="shared" si="255"/>
        <v>20897.917345683185</v>
      </c>
    </row>
    <row r="599" spans="1:61" x14ac:dyDescent="0.3">
      <c r="A599" s="84" t="s">
        <v>695</v>
      </c>
      <c r="B599" s="84" t="s">
        <v>258</v>
      </c>
      <c r="C599" s="84" t="s">
        <v>258</v>
      </c>
      <c r="D599" s="63">
        <f>VLOOKUP(B599,Площадь!$D$2:$E$795,2,0)</f>
        <v>50.1</v>
      </c>
      <c r="E599" s="72"/>
      <c r="F599" s="87">
        <v>31</v>
      </c>
      <c r="G599" s="87">
        <v>29</v>
      </c>
      <c r="H599" s="87">
        <v>31</v>
      </c>
      <c r="I599" s="87"/>
      <c r="J599" s="88"/>
      <c r="K599" s="88"/>
      <c r="L599" s="88"/>
      <c r="M599" s="88"/>
      <c r="N599" s="88"/>
      <c r="O599" s="88"/>
      <c r="P599" s="88">
        <v>15</v>
      </c>
      <c r="Q599" s="88">
        <v>31</v>
      </c>
      <c r="R599">
        <f t="shared" si="251"/>
        <v>137</v>
      </c>
      <c r="S599" s="162">
        <f>VLOOKUP(C599,'Общие показания'!A:I,9,0)</f>
        <v>1.6036329371458395</v>
      </c>
      <c r="T599" s="73">
        <f>VLOOKUP(B599,'Общие показания'!$A$2:$S$795,19,0)</f>
        <v>0.80899999999999928</v>
      </c>
      <c r="U599" s="39">
        <f t="shared" si="256"/>
        <v>0.65811458082636687</v>
      </c>
      <c r="V599" s="39">
        <f t="shared" si="257"/>
        <v>0.50816646350889283</v>
      </c>
      <c r="W599" s="39">
        <f t="shared" si="258"/>
        <v>0.43735189281057985</v>
      </c>
      <c r="X599" s="39"/>
      <c r="Y599" s="39">
        <f t="shared" si="259"/>
        <v>0</v>
      </c>
      <c r="Z599" s="39"/>
      <c r="AA599" s="39"/>
      <c r="AB599" s="39"/>
      <c r="AC599" s="39"/>
      <c r="AD599" s="39"/>
      <c r="AE599" s="39">
        <f t="shared" si="268"/>
        <v>0</v>
      </c>
      <c r="AF599" s="39">
        <f t="shared" si="260"/>
        <v>0.25194325593747419</v>
      </c>
      <c r="AG599" s="39">
        <f t="shared" si="261"/>
        <v>0.55705674406252514</v>
      </c>
      <c r="AH599" s="39">
        <f t="shared" si="269"/>
        <v>0</v>
      </c>
      <c r="AJ599" s="39">
        <f t="shared" si="262"/>
        <v>0.7208552267488193</v>
      </c>
      <c r="AK599" s="39">
        <f t="shared" si="253"/>
        <v>0.28885581397851023</v>
      </c>
      <c r="AL599" s="39">
        <f t="shared" si="254"/>
        <v>0.41180905780147342</v>
      </c>
      <c r="AM599" s="39"/>
      <c r="AS599" s="39"/>
      <c r="AT599" s="39">
        <f t="shared" si="263"/>
        <v>0.1683072602673423</v>
      </c>
      <c r="AU599" s="39">
        <f t="shared" si="264"/>
        <v>0.53998225336391037</v>
      </c>
      <c r="AW599" s="38">
        <f t="shared" si="265"/>
        <v>3701.6513926625271</v>
      </c>
      <c r="AX599" s="38">
        <f t="shared" si="277"/>
        <v>2139.4947207960854</v>
      </c>
      <c r="AY599" s="38">
        <f t="shared" si="278"/>
        <v>2279.4536893849713</v>
      </c>
      <c r="AZ599" s="38">
        <f t="shared" si="270"/>
        <v>0</v>
      </c>
      <c r="BA599" s="38">
        <f t="shared" si="271"/>
        <v>0</v>
      </c>
      <c r="BB599" s="38">
        <f t="shared" si="272"/>
        <v>0</v>
      </c>
      <c r="BC599" s="38">
        <f t="shared" si="273"/>
        <v>0</v>
      </c>
      <c r="BD599" s="38">
        <f t="shared" si="274"/>
        <v>0</v>
      </c>
      <c r="BE599" s="38">
        <f t="shared" si="275"/>
        <v>0</v>
      </c>
      <c r="BF599" s="38">
        <f t="shared" si="276"/>
        <v>0</v>
      </c>
      <c r="BG599" s="38">
        <f t="shared" si="266"/>
        <v>1128.1036756795611</v>
      </c>
      <c r="BH599" s="38">
        <f t="shared" si="267"/>
        <v>2944.8476031316268</v>
      </c>
      <c r="BI599" s="61">
        <f t="shared" si="255"/>
        <v>12193.551081654772</v>
      </c>
    </row>
    <row r="600" spans="1:61" x14ac:dyDescent="0.3">
      <c r="A600" s="84" t="s">
        <v>1068</v>
      </c>
      <c r="B600" s="84" t="s">
        <v>184</v>
      </c>
      <c r="C600" s="84" t="s">
        <v>184</v>
      </c>
      <c r="D600" s="63">
        <f>VLOOKUP(B600,Площадь!$D$2:$E$795,2,0)</f>
        <v>49.8</v>
      </c>
      <c r="E600" s="72"/>
      <c r="F600" s="87">
        <v>31</v>
      </c>
      <c r="G600" s="87">
        <v>29</v>
      </c>
      <c r="H600" s="87">
        <v>31</v>
      </c>
      <c r="I600" s="87"/>
      <c r="J600" s="88"/>
      <c r="K600" s="88"/>
      <c r="L600" s="88"/>
      <c r="M600" s="88"/>
      <c r="N600" s="88"/>
      <c r="O600" s="88"/>
      <c r="P600" s="88">
        <v>15</v>
      </c>
      <c r="Q600" s="88">
        <v>31</v>
      </c>
      <c r="R600">
        <f t="shared" si="251"/>
        <v>137</v>
      </c>
      <c r="S600" s="162">
        <f>VLOOKUP(C600,'Общие показания'!A:I,9,0)</f>
        <v>0</v>
      </c>
      <c r="T600" s="73">
        <f>VLOOKUP(B600,'Общие показания'!$A$2:$S$795,19,0)</f>
        <v>9.9999999999997868E-3</v>
      </c>
      <c r="U600" s="39">
        <f t="shared" si="256"/>
        <v>0</v>
      </c>
      <c r="V600" s="39">
        <f t="shared" si="257"/>
        <v>0</v>
      </c>
      <c r="W600" s="39">
        <f t="shared" si="258"/>
        <v>0</v>
      </c>
      <c r="X600" s="39"/>
      <c r="Y600" s="39">
        <f t="shared" si="259"/>
        <v>0</v>
      </c>
      <c r="Z600" s="39"/>
      <c r="AA600" s="39"/>
      <c r="AB600" s="39"/>
      <c r="AC600" s="39"/>
      <c r="AD600" s="39"/>
      <c r="AE600" s="39">
        <f t="shared" si="268"/>
        <v>0</v>
      </c>
      <c r="AF600" s="39">
        <f t="shared" si="260"/>
        <v>3.1142553267919535E-3</v>
      </c>
      <c r="AG600" s="39">
        <f t="shared" si="261"/>
        <v>6.8857446732078342E-3</v>
      </c>
      <c r="AH600" s="39">
        <f t="shared" si="269"/>
        <v>0</v>
      </c>
      <c r="AJ600" s="39">
        <f t="shared" si="262"/>
        <v>0.71653872838505384</v>
      </c>
      <c r="AK600" s="39">
        <f t="shared" si="253"/>
        <v>0.28712613844570478</v>
      </c>
      <c r="AL600" s="39">
        <f t="shared" si="254"/>
        <v>0.40934313529966815</v>
      </c>
      <c r="AM600" s="39"/>
      <c r="AS600" s="39"/>
      <c r="AT600" s="39">
        <f t="shared" si="263"/>
        <v>0.16729943236154984</v>
      </c>
      <c r="AU600" s="39">
        <f t="shared" si="264"/>
        <v>0.53674882669706059</v>
      </c>
      <c r="AW600" s="38">
        <f t="shared" si="265"/>
        <v>1923.4479009277031</v>
      </c>
      <c r="AX600" s="38">
        <f t="shared" si="277"/>
        <v>770.74992099811209</v>
      </c>
      <c r="AY600" s="38">
        <f t="shared" si="278"/>
        <v>1098.8243386730173</v>
      </c>
      <c r="AZ600" s="38">
        <f t="shared" si="270"/>
        <v>0</v>
      </c>
      <c r="BA600" s="38">
        <f t="shared" si="271"/>
        <v>0</v>
      </c>
      <c r="BB600" s="38">
        <f t="shared" si="272"/>
        <v>0</v>
      </c>
      <c r="BC600" s="38">
        <f t="shared" si="273"/>
        <v>0</v>
      </c>
      <c r="BD600" s="38">
        <f t="shared" si="274"/>
        <v>0</v>
      </c>
      <c r="BE600" s="38">
        <f t="shared" si="275"/>
        <v>0</v>
      </c>
      <c r="BF600" s="38">
        <f t="shared" si="276"/>
        <v>0</v>
      </c>
      <c r="BG600" s="38">
        <f t="shared" si="266"/>
        <v>457.45168668307724</v>
      </c>
      <c r="BH600" s="38">
        <f t="shared" si="267"/>
        <v>1459.3108980034938</v>
      </c>
      <c r="BI600" s="61">
        <f t="shared" si="255"/>
        <v>5709.7847452854039</v>
      </c>
    </row>
    <row r="601" spans="1:61" x14ac:dyDescent="0.3">
      <c r="A601" s="84" t="s">
        <v>1433</v>
      </c>
      <c r="B601" s="84" t="s">
        <v>332</v>
      </c>
      <c r="C601" s="84" t="s">
        <v>332</v>
      </c>
      <c r="D601" s="63">
        <f>VLOOKUP(B601,Площадь!$D$2:$E$795,2,0)</f>
        <v>72.400000000000006</v>
      </c>
      <c r="E601" s="72"/>
      <c r="F601" s="87">
        <v>31</v>
      </c>
      <c r="G601" s="87">
        <v>29</v>
      </c>
      <c r="H601" s="87">
        <v>31</v>
      </c>
      <c r="I601" s="87"/>
      <c r="J601" s="88"/>
      <c r="K601" s="88"/>
      <c r="L601" s="88"/>
      <c r="M601" s="88"/>
      <c r="N601" s="88"/>
      <c r="O601" s="88"/>
      <c r="P601" s="88">
        <v>15</v>
      </c>
      <c r="Q601" s="88">
        <v>31</v>
      </c>
      <c r="R601">
        <f t="shared" si="251"/>
        <v>137</v>
      </c>
      <c r="S601" s="162">
        <f>VLOOKUP(C601,'Общие показания'!A:I,9,0)</f>
        <v>2.317425641703768</v>
      </c>
      <c r="T601" s="73">
        <f>VLOOKUP(B601,'Общие показания'!$A$2:$S$795,19,0)</f>
        <v>0.86400000000000077</v>
      </c>
      <c r="U601" s="39">
        <f t="shared" si="256"/>
        <v>0.95104781740177569</v>
      </c>
      <c r="V601" s="39">
        <f t="shared" si="257"/>
        <v>0.73435632650786098</v>
      </c>
      <c r="W601" s="39">
        <f t="shared" si="258"/>
        <v>0.6320214977941313</v>
      </c>
      <c r="X601" s="39"/>
      <c r="Y601" s="39">
        <f t="shared" si="259"/>
        <v>0</v>
      </c>
      <c r="Z601" s="39"/>
      <c r="AA601" s="39"/>
      <c r="AB601" s="39"/>
      <c r="AC601" s="39"/>
      <c r="AD601" s="39"/>
      <c r="AE601" s="39">
        <f t="shared" si="268"/>
        <v>0</v>
      </c>
      <c r="AF601" s="39">
        <f t="shared" si="260"/>
        <v>0.26907166023483076</v>
      </c>
      <c r="AG601" s="39">
        <f t="shared" si="261"/>
        <v>0.59492833976517012</v>
      </c>
      <c r="AH601" s="39">
        <f t="shared" si="269"/>
        <v>0</v>
      </c>
      <c r="AJ601" s="39">
        <f t="shared" si="262"/>
        <v>1.0417149384553797</v>
      </c>
      <c r="AK601" s="39">
        <f t="shared" si="253"/>
        <v>0.4174283619170488</v>
      </c>
      <c r="AL601" s="39">
        <f t="shared" si="254"/>
        <v>0.59510929710232896</v>
      </c>
      <c r="AM601" s="39"/>
      <c r="AS601" s="39"/>
      <c r="AT601" s="39">
        <f t="shared" si="263"/>
        <v>0.24322246793124919</v>
      </c>
      <c r="AU601" s="39">
        <f t="shared" si="264"/>
        <v>0.78033363559974278</v>
      </c>
      <c r="AW601" s="38">
        <f t="shared" si="265"/>
        <v>5349.2926313127136</v>
      </c>
      <c r="AX601" s="38">
        <f t="shared" si="277"/>
        <v>3091.8047462202908</v>
      </c>
      <c r="AY601" s="38">
        <f t="shared" si="278"/>
        <v>3294.0608205882622</v>
      </c>
      <c r="AZ601" s="38">
        <f t="shared" si="270"/>
        <v>0</v>
      </c>
      <c r="BA601" s="38">
        <f t="shared" si="271"/>
        <v>0</v>
      </c>
      <c r="BB601" s="38">
        <f t="shared" si="272"/>
        <v>0</v>
      </c>
      <c r="BC601" s="38">
        <f t="shared" si="273"/>
        <v>0</v>
      </c>
      <c r="BD601" s="38">
        <f t="shared" si="274"/>
        <v>0</v>
      </c>
      <c r="BE601" s="38">
        <f t="shared" si="275"/>
        <v>0</v>
      </c>
      <c r="BF601" s="38">
        <f t="shared" si="276"/>
        <v>0</v>
      </c>
      <c r="BG601" s="38">
        <f t="shared" si="266"/>
        <v>1375.1818658838986</v>
      </c>
      <c r="BH601" s="38">
        <f t="shared" si="267"/>
        <v>3691.698236190558</v>
      </c>
      <c r="BI601" s="61">
        <f t="shared" si="255"/>
        <v>16802.038300195723</v>
      </c>
    </row>
    <row r="602" spans="1:61" x14ac:dyDescent="0.3">
      <c r="A602" s="84" t="s">
        <v>1872</v>
      </c>
      <c r="B602" s="84" t="s">
        <v>1873</v>
      </c>
      <c r="C602" s="84" t="s">
        <v>1873</v>
      </c>
      <c r="D602" s="63">
        <f>VLOOKUP(B602,Площадь!$D$2:$E$795,2,0)</f>
        <v>33.6</v>
      </c>
      <c r="E602" s="72"/>
      <c r="F602" s="87">
        <v>31</v>
      </c>
      <c r="G602" s="87">
        <v>29</v>
      </c>
      <c r="H602" s="87">
        <v>31</v>
      </c>
      <c r="I602" s="87"/>
      <c r="J602" s="88"/>
      <c r="K602" s="88"/>
      <c r="L602" s="88"/>
      <c r="M602" s="88"/>
      <c r="N602" s="88"/>
      <c r="O602" s="88"/>
      <c r="P602" s="88">
        <v>15</v>
      </c>
      <c r="Q602" s="88">
        <v>31</v>
      </c>
      <c r="R602">
        <f t="shared" si="251"/>
        <v>137</v>
      </c>
      <c r="S602" s="162">
        <f>VLOOKUP(C602,'Общие показания'!A:I,9,0)</f>
        <v>1.0754903530558924</v>
      </c>
      <c r="T602" s="73">
        <f>VLOOKUP(B602,'Общие показания'!$A$2:$S$795,19,0)</f>
        <v>0.55099999999999838</v>
      </c>
      <c r="U602" s="39">
        <f t="shared" si="256"/>
        <v>0.44137025779971911</v>
      </c>
      <c r="V602" s="39">
        <f t="shared" si="257"/>
        <v>0.34080625097602391</v>
      </c>
      <c r="W602" s="39">
        <f t="shared" si="258"/>
        <v>0.29331384428014934</v>
      </c>
      <c r="X602" s="39"/>
      <c r="Y602" s="39">
        <f t="shared" si="259"/>
        <v>0</v>
      </c>
      <c r="Z602" s="39"/>
      <c r="AA602" s="39"/>
      <c r="AB602" s="39"/>
      <c r="AC602" s="39"/>
      <c r="AD602" s="39"/>
      <c r="AE602" s="39">
        <f t="shared" si="268"/>
        <v>0</v>
      </c>
      <c r="AF602" s="39">
        <f t="shared" si="260"/>
        <v>0.17159546850623977</v>
      </c>
      <c r="AG602" s="39">
        <f t="shared" si="261"/>
        <v>0.37940453149375863</v>
      </c>
      <c r="AH602" s="39">
        <f t="shared" si="269"/>
        <v>0</v>
      </c>
      <c r="AJ602" s="39">
        <f t="shared" si="262"/>
        <v>0.4834478167417231</v>
      </c>
      <c r="AK602" s="39">
        <f t="shared" si="253"/>
        <v>0.19372365967421049</v>
      </c>
      <c r="AL602" s="39">
        <f t="shared" si="254"/>
        <v>0.27618332020218578</v>
      </c>
      <c r="AM602" s="39"/>
      <c r="AS602" s="39"/>
      <c r="AT602" s="39">
        <f t="shared" si="263"/>
        <v>0.11287672544875653</v>
      </c>
      <c r="AU602" s="39">
        <f t="shared" si="264"/>
        <v>0.3621437866871734</v>
      </c>
      <c r="AW602" s="38">
        <f t="shared" si="265"/>
        <v>2482.544646576066</v>
      </c>
      <c r="AX602" s="38">
        <f t="shared" si="277"/>
        <v>1434.8707109530633</v>
      </c>
      <c r="AY602" s="38">
        <f t="shared" si="278"/>
        <v>1528.7354084498011</v>
      </c>
      <c r="AZ602" s="38">
        <f t="shared" si="270"/>
        <v>0</v>
      </c>
      <c r="BA602" s="38">
        <f t="shared" si="271"/>
        <v>0</v>
      </c>
      <c r="BB602" s="38">
        <f t="shared" si="272"/>
        <v>0</v>
      </c>
      <c r="BC602" s="38">
        <f t="shared" si="273"/>
        <v>0</v>
      </c>
      <c r="BD602" s="38">
        <f t="shared" si="274"/>
        <v>0</v>
      </c>
      <c r="BE602" s="38">
        <f t="shared" si="275"/>
        <v>0</v>
      </c>
      <c r="BF602" s="38">
        <f t="shared" si="276"/>
        <v>0</v>
      </c>
      <c r="BG602" s="38">
        <f t="shared" si="266"/>
        <v>763.6257785650339</v>
      </c>
      <c r="BH602" s="38">
        <f t="shared" si="267"/>
        <v>1990.5826433921668</v>
      </c>
      <c r="BI602" s="61">
        <f t="shared" si="255"/>
        <v>8200.359187936132</v>
      </c>
    </row>
    <row r="603" spans="1:61" x14ac:dyDescent="0.3">
      <c r="A603" s="84" t="s">
        <v>1615</v>
      </c>
      <c r="B603" s="84" t="s">
        <v>1616</v>
      </c>
      <c r="C603" s="84" t="s">
        <v>1616</v>
      </c>
      <c r="D603" s="63">
        <f>VLOOKUP(B603,Площадь!$D$2:$E$795,2,0)</f>
        <v>30.7</v>
      </c>
      <c r="E603" s="72"/>
      <c r="F603" s="87">
        <v>31</v>
      </c>
      <c r="G603" s="87">
        <v>29</v>
      </c>
      <c r="H603" s="87">
        <v>31</v>
      </c>
      <c r="I603" s="87"/>
      <c r="J603" s="88"/>
      <c r="K603" s="88"/>
      <c r="L603" s="88"/>
      <c r="M603" s="88"/>
      <c r="N603" s="88"/>
      <c r="O603" s="88"/>
      <c r="P603" s="88">
        <v>15</v>
      </c>
      <c r="Q603" s="88">
        <v>31</v>
      </c>
      <c r="R603">
        <f t="shared" si="251"/>
        <v>137</v>
      </c>
      <c r="S603" s="162">
        <f>VLOOKUP(C603,'Общие показания'!A:I,9,0)</f>
        <v>0.98266529282190163</v>
      </c>
      <c r="T603" s="73">
        <f>VLOOKUP(B603,'Общие показания'!$A$2:$S$795,19,0)</f>
        <v>0.46600000000000019</v>
      </c>
      <c r="U603" s="39">
        <f t="shared" si="256"/>
        <v>0.40327580102533855</v>
      </c>
      <c r="V603" s="39">
        <f t="shared" si="257"/>
        <v>0.31139142574297424</v>
      </c>
      <c r="W603" s="39">
        <f t="shared" si="258"/>
        <v>0.26799806605358883</v>
      </c>
      <c r="X603" s="39"/>
      <c r="Y603" s="39">
        <f t="shared" si="259"/>
        <v>0</v>
      </c>
      <c r="Z603" s="39"/>
      <c r="AA603" s="39"/>
      <c r="AB603" s="39"/>
      <c r="AC603" s="39"/>
      <c r="AD603" s="39"/>
      <c r="AE603" s="39">
        <f t="shared" si="268"/>
        <v>0</v>
      </c>
      <c r="AF603" s="39">
        <f t="shared" si="260"/>
        <v>0.14512429822850817</v>
      </c>
      <c r="AG603" s="39">
        <f t="shared" si="261"/>
        <v>0.32087570177149205</v>
      </c>
      <c r="AH603" s="39">
        <f t="shared" si="269"/>
        <v>0</v>
      </c>
      <c r="AJ603" s="39">
        <f t="shared" si="262"/>
        <v>0.44172166589199102</v>
      </c>
      <c r="AK603" s="39">
        <f t="shared" si="253"/>
        <v>0.17700346285709109</v>
      </c>
      <c r="AL603" s="39">
        <f t="shared" si="254"/>
        <v>0.25234606935140186</v>
      </c>
      <c r="AM603" s="39"/>
      <c r="AS603" s="39"/>
      <c r="AT603" s="39">
        <f t="shared" si="263"/>
        <v>0.10313438902609598</v>
      </c>
      <c r="AU603" s="39">
        <f t="shared" si="264"/>
        <v>0.33088732890762568</v>
      </c>
      <c r="AW603" s="38">
        <f t="shared" si="265"/>
        <v>2268.2774002942028</v>
      </c>
      <c r="AX603" s="38">
        <f t="shared" si="277"/>
        <v>1311.0277031624714</v>
      </c>
      <c r="AY603" s="38">
        <f t="shared" si="278"/>
        <v>1396.790983315741</v>
      </c>
      <c r="AZ603" s="38">
        <f t="shared" si="270"/>
        <v>0</v>
      </c>
      <c r="BA603" s="38">
        <f t="shared" si="271"/>
        <v>0</v>
      </c>
      <c r="BB603" s="38">
        <f t="shared" si="272"/>
        <v>0</v>
      </c>
      <c r="BC603" s="38">
        <f t="shared" si="273"/>
        <v>0</v>
      </c>
      <c r="BD603" s="38">
        <f t="shared" si="274"/>
        <v>0</v>
      </c>
      <c r="BE603" s="38">
        <f t="shared" si="275"/>
        <v>0</v>
      </c>
      <c r="BF603" s="38">
        <f t="shared" si="276"/>
        <v>0</v>
      </c>
      <c r="BG603" s="38">
        <f t="shared" si="266"/>
        <v>666.41568971876927</v>
      </c>
      <c r="BH603" s="38">
        <f t="shared" si="267"/>
        <v>1749.5666090337968</v>
      </c>
      <c r="BI603" s="61">
        <f t="shared" si="255"/>
        <v>7392.0783855249811</v>
      </c>
    </row>
    <row r="604" spans="1:61" x14ac:dyDescent="0.3">
      <c r="A604" s="84" t="s">
        <v>958</v>
      </c>
      <c r="B604" s="84" t="s">
        <v>959</v>
      </c>
      <c r="C604" s="84" t="s">
        <v>959</v>
      </c>
      <c r="D604" s="63">
        <f>VLOOKUP(B604,Площадь!$D$2:$E$795,2,0)</f>
        <v>39.299999999999997</v>
      </c>
      <c r="E604" s="72"/>
      <c r="F604" s="87">
        <v>31</v>
      </c>
      <c r="G604" s="87">
        <v>29</v>
      </c>
      <c r="H604" s="87">
        <v>31</v>
      </c>
      <c r="I604" s="87"/>
      <c r="J604" s="88"/>
      <c r="K604" s="88"/>
      <c r="L604" s="88"/>
      <c r="M604" s="88"/>
      <c r="N604" s="88"/>
      <c r="O604" s="88"/>
      <c r="P604" s="88">
        <v>15</v>
      </c>
      <c r="Q604" s="88">
        <v>31</v>
      </c>
      <c r="R604">
        <f t="shared" si="251"/>
        <v>137</v>
      </c>
      <c r="S604" s="162">
        <f>VLOOKUP(C604,'Общие показания'!A:I,9,0)</f>
        <v>2.218</v>
      </c>
      <c r="T604" s="73">
        <f>VLOOKUP(B604,'Общие показания'!$A$2:$S$795,19,0)</f>
        <v>0.75099999999999945</v>
      </c>
      <c r="U604" s="39">
        <f t="shared" si="256"/>
        <v>0.91024454939848376</v>
      </c>
      <c r="V604" s="39">
        <f t="shared" si="257"/>
        <v>0.70284987914302288</v>
      </c>
      <c r="W604" s="39">
        <f t="shared" si="258"/>
        <v>0.60490557145849333</v>
      </c>
      <c r="X604" s="39"/>
      <c r="Y604" s="39">
        <f t="shared" si="259"/>
        <v>0</v>
      </c>
      <c r="Z604" s="39"/>
      <c r="AA604" s="39"/>
      <c r="AB604" s="39"/>
      <c r="AC604" s="39"/>
      <c r="AD604" s="39"/>
      <c r="AE604" s="39">
        <f t="shared" si="268"/>
        <v>0</v>
      </c>
      <c r="AF604" s="39">
        <f t="shared" si="260"/>
        <v>0.23388057504208051</v>
      </c>
      <c r="AG604" s="39">
        <f t="shared" si="261"/>
        <v>0.51711942495791896</v>
      </c>
      <c r="AH604" s="39">
        <f t="shared" si="269"/>
        <v>0</v>
      </c>
      <c r="AJ604" s="39">
        <f t="shared" si="262"/>
        <v>0.56546128565326537</v>
      </c>
      <c r="AK604" s="39">
        <f t="shared" si="253"/>
        <v>0.22658749479751403</v>
      </c>
      <c r="AL604" s="39">
        <f t="shared" si="254"/>
        <v>0.32303584773648514</v>
      </c>
      <c r="AM604" s="39"/>
      <c r="AS604" s="39"/>
      <c r="AT604" s="39">
        <f t="shared" si="263"/>
        <v>0.13202545565881341</v>
      </c>
      <c r="AU604" s="39">
        <f t="shared" si="264"/>
        <v>0.42357889335731885</v>
      </c>
      <c r="AW604" s="38">
        <f t="shared" si="265"/>
        <v>3961.3257153795134</v>
      </c>
      <c r="AX604" s="38">
        <f t="shared" si="277"/>
        <v>2494.9445091110197</v>
      </c>
      <c r="AY604" s="38">
        <f t="shared" si="278"/>
        <v>2490.9288280302326</v>
      </c>
      <c r="AZ604" s="38">
        <f t="shared" si="270"/>
        <v>0</v>
      </c>
      <c r="BA604" s="38">
        <f t="shared" si="271"/>
        <v>0</v>
      </c>
      <c r="BB604" s="38">
        <f t="shared" si="272"/>
        <v>0</v>
      </c>
      <c r="BC604" s="38">
        <f t="shared" si="273"/>
        <v>0</v>
      </c>
      <c r="BD604" s="38">
        <f t="shared" si="274"/>
        <v>0</v>
      </c>
      <c r="BE604" s="38">
        <f t="shared" si="275"/>
        <v>0</v>
      </c>
      <c r="BF604" s="38">
        <f t="shared" si="276"/>
        <v>0</v>
      </c>
      <c r="BG604" s="38">
        <f t="shared" si="266"/>
        <v>982.22351257225159</v>
      </c>
      <c r="BH604" s="38">
        <f t="shared" si="267"/>
        <v>2525.1729377526917</v>
      </c>
      <c r="BI604" s="61">
        <f t="shared" si="255"/>
        <v>12454.595502845708</v>
      </c>
    </row>
    <row r="605" spans="1:61" x14ac:dyDescent="0.3">
      <c r="A605" s="84" t="s">
        <v>1117</v>
      </c>
      <c r="B605" s="84" t="s">
        <v>1118</v>
      </c>
      <c r="C605" s="84" t="s">
        <v>1118</v>
      </c>
      <c r="D605" s="63">
        <f>VLOOKUP(B605,Площадь!$D$2:$E$795,2,0)</f>
        <v>32</v>
      </c>
      <c r="E605" s="72"/>
      <c r="F605" s="87">
        <v>31</v>
      </c>
      <c r="G605" s="87">
        <v>29</v>
      </c>
      <c r="H605" s="87">
        <v>31</v>
      </c>
      <c r="I605" s="87"/>
      <c r="J605" s="88"/>
      <c r="K605" s="88"/>
      <c r="L605" s="88"/>
      <c r="M605" s="88"/>
      <c r="N605" s="88"/>
      <c r="O605" s="88"/>
      <c r="P605" s="88">
        <v>15</v>
      </c>
      <c r="Q605" s="88">
        <v>31</v>
      </c>
      <c r="R605">
        <f t="shared" si="251"/>
        <v>137</v>
      </c>
      <c r="S605" s="162">
        <f>VLOOKUP(C605,'Общие показания'!A:I,9,0)</f>
        <v>1.0242765267198974</v>
      </c>
      <c r="T605" s="73">
        <f>VLOOKUP(B605,'Общие показания'!$A$2:$S$795,19,0)</f>
        <v>0.65300000000000047</v>
      </c>
      <c r="U605" s="39">
        <f t="shared" si="256"/>
        <v>0.42035262647592292</v>
      </c>
      <c r="V605" s="39">
        <f t="shared" si="257"/>
        <v>0.32457738188192753</v>
      </c>
      <c r="W605" s="39">
        <f t="shared" si="258"/>
        <v>0.27934651836204699</v>
      </c>
      <c r="X605" s="39"/>
      <c r="Y605" s="39">
        <f t="shared" si="259"/>
        <v>0</v>
      </c>
      <c r="Z605" s="39"/>
      <c r="AA605" s="39"/>
      <c r="AB605" s="39"/>
      <c r="AC605" s="39"/>
      <c r="AD605" s="39"/>
      <c r="AE605" s="39">
        <f t="shared" si="268"/>
        <v>0</v>
      </c>
      <c r="AF605" s="39">
        <f t="shared" si="260"/>
        <v>0.20336087283951904</v>
      </c>
      <c r="AG605" s="39">
        <f t="shared" si="261"/>
        <v>0.44963912716048149</v>
      </c>
      <c r="AH605" s="39">
        <f t="shared" si="269"/>
        <v>0</v>
      </c>
      <c r="AJ605" s="39">
        <f t="shared" si="262"/>
        <v>0.46042649213497439</v>
      </c>
      <c r="AK605" s="39">
        <f t="shared" si="253"/>
        <v>0.18449872349924806</v>
      </c>
      <c r="AL605" s="39">
        <f t="shared" si="254"/>
        <v>0.26303173352589121</v>
      </c>
      <c r="AM605" s="39"/>
      <c r="AS605" s="39"/>
      <c r="AT605" s="39">
        <f t="shared" si="263"/>
        <v>0.10750164328453002</v>
      </c>
      <c r="AU605" s="39">
        <f t="shared" si="264"/>
        <v>0.34489884446397467</v>
      </c>
      <c r="AW605" s="38">
        <f t="shared" si="265"/>
        <v>2364.3282348343482</v>
      </c>
      <c r="AX605" s="38">
        <f t="shared" si="277"/>
        <v>1366.5435342410128</v>
      </c>
      <c r="AY605" s="38">
        <f t="shared" si="278"/>
        <v>1455.9384842379059</v>
      </c>
      <c r="AZ605" s="38">
        <f t="shared" si="270"/>
        <v>0</v>
      </c>
      <c r="BA605" s="38">
        <f t="shared" si="271"/>
        <v>0</v>
      </c>
      <c r="BB605" s="38">
        <f t="shared" si="272"/>
        <v>0</v>
      </c>
      <c r="BC605" s="38">
        <f t="shared" si="273"/>
        <v>0</v>
      </c>
      <c r="BD605" s="38">
        <f t="shared" si="274"/>
        <v>0</v>
      </c>
      <c r="BE605" s="38">
        <f t="shared" si="275"/>
        <v>0</v>
      </c>
      <c r="BF605" s="38">
        <f t="shared" si="276"/>
        <v>0</v>
      </c>
      <c r="BG605" s="38">
        <f t="shared" si="266"/>
        <v>834.4669037827523</v>
      </c>
      <c r="BH605" s="38">
        <f t="shared" si="267"/>
        <v>2132.825949509825</v>
      </c>
      <c r="BI605" s="61">
        <f t="shared" si="255"/>
        <v>8154.103106605844</v>
      </c>
    </row>
    <row r="606" spans="1:61" x14ac:dyDescent="0.3">
      <c r="A606" s="84" t="s">
        <v>2587</v>
      </c>
      <c r="B606" s="84" t="s">
        <v>856</v>
      </c>
      <c r="C606" s="84" t="s">
        <v>856</v>
      </c>
      <c r="D606" s="63">
        <f>VLOOKUP(B606,Площадь!$D$2:$E$795,2,0)</f>
        <v>34.4</v>
      </c>
      <c r="E606" s="72"/>
      <c r="F606" s="87">
        <v>31</v>
      </c>
      <c r="G606" s="87">
        <v>29</v>
      </c>
      <c r="H606" s="87">
        <v>31</v>
      </c>
      <c r="I606" s="87"/>
      <c r="J606" s="88"/>
      <c r="K606" s="88"/>
      <c r="L606" s="88"/>
      <c r="M606" s="88"/>
      <c r="N606" s="88"/>
      <c r="O606" s="88"/>
      <c r="P606" s="88">
        <v>15</v>
      </c>
      <c r="Q606" s="88">
        <v>31</v>
      </c>
      <c r="R606">
        <f t="shared" si="251"/>
        <v>137</v>
      </c>
      <c r="S606" s="162">
        <f>VLOOKUP(C606,'Общие показания'!A:I,9,0)</f>
        <v>2.4670000000000005</v>
      </c>
      <c r="T606" s="73">
        <f>VLOOKUP(B606,'Общие показания'!$A$2:$S$795,19,0)</f>
        <v>0.80500000000000149</v>
      </c>
      <c r="U606" s="39">
        <f t="shared" si="256"/>
        <v>1.0124316065672048</v>
      </c>
      <c r="V606" s="39">
        <f t="shared" si="257"/>
        <v>0.78175412617035078</v>
      </c>
      <c r="W606" s="39">
        <f t="shared" si="258"/>
        <v>0.67281426726244509</v>
      </c>
      <c r="X606" s="39"/>
      <c r="Y606" s="39">
        <f t="shared" si="259"/>
        <v>0</v>
      </c>
      <c r="Z606" s="39"/>
      <c r="AA606" s="39"/>
      <c r="AB606" s="39"/>
      <c r="AC606" s="39"/>
      <c r="AD606" s="39"/>
      <c r="AE606" s="39">
        <f t="shared" si="268"/>
        <v>0</v>
      </c>
      <c r="AF606" s="39">
        <f t="shared" si="260"/>
        <v>0.25069755380675807</v>
      </c>
      <c r="AG606" s="39">
        <f t="shared" si="261"/>
        <v>0.55430244619324343</v>
      </c>
      <c r="AH606" s="39">
        <f t="shared" si="269"/>
        <v>0</v>
      </c>
      <c r="AJ606" s="39">
        <f t="shared" si="262"/>
        <v>0.49495847904509749</v>
      </c>
      <c r="AK606" s="39">
        <f t="shared" si="253"/>
        <v>0.19833612776169166</v>
      </c>
      <c r="AL606" s="39">
        <f t="shared" si="254"/>
        <v>0.28275911354033306</v>
      </c>
      <c r="AM606" s="39"/>
      <c r="AS606" s="39"/>
      <c r="AT606" s="39">
        <f t="shared" si="263"/>
        <v>0.11556426653086976</v>
      </c>
      <c r="AU606" s="39">
        <f t="shared" si="264"/>
        <v>0.37076625779877276</v>
      </c>
      <c r="AW606" s="38">
        <f t="shared" si="265"/>
        <v>4046.3776502142396</v>
      </c>
      <c r="AX606" s="38">
        <f t="shared" si="277"/>
        <v>2630.9150740450173</v>
      </c>
      <c r="AY606" s="38">
        <f t="shared" si="278"/>
        <v>2565.1029604917458</v>
      </c>
      <c r="AZ606" s="38">
        <f t="shared" si="270"/>
        <v>0</v>
      </c>
      <c r="BA606" s="38">
        <f t="shared" si="271"/>
        <v>0</v>
      </c>
      <c r="BB606" s="38">
        <f t="shared" si="272"/>
        <v>0</v>
      </c>
      <c r="BC606" s="38">
        <f t="shared" si="273"/>
        <v>0</v>
      </c>
      <c r="BD606" s="38">
        <f t="shared" si="274"/>
        <v>0</v>
      </c>
      <c r="BE606" s="38">
        <f t="shared" si="275"/>
        <v>0</v>
      </c>
      <c r="BF606" s="38">
        <f t="shared" si="276"/>
        <v>0</v>
      </c>
      <c r="BG606" s="38">
        <f t="shared" si="266"/>
        <v>983.17858004151469</v>
      </c>
      <c r="BH606" s="38">
        <f t="shared" si="267"/>
        <v>2483.2174262480089</v>
      </c>
      <c r="BI606" s="61">
        <f t="shared" si="255"/>
        <v>12708.791691040526</v>
      </c>
    </row>
    <row r="607" spans="1:61" x14ac:dyDescent="0.3">
      <c r="A607" s="84" t="s">
        <v>1386</v>
      </c>
      <c r="B607" s="84" t="s">
        <v>1387</v>
      </c>
      <c r="C607" s="84" t="s">
        <v>1387</v>
      </c>
      <c r="D607" s="63">
        <f>VLOOKUP(B607,Площадь!$D$2:$E$795,2,0)</f>
        <v>39.1</v>
      </c>
      <c r="E607" s="72"/>
      <c r="F607" s="87">
        <v>31</v>
      </c>
      <c r="G607" s="87">
        <v>29</v>
      </c>
      <c r="H607" s="87">
        <v>31</v>
      </c>
      <c r="I607" s="87"/>
      <c r="J607" s="88"/>
      <c r="K607" s="88"/>
      <c r="L607" s="88"/>
      <c r="M607" s="88"/>
      <c r="N607" s="88"/>
      <c r="O607" s="88"/>
      <c r="P607" s="88">
        <v>15</v>
      </c>
      <c r="Q607" s="88">
        <v>31</v>
      </c>
      <c r="R607">
        <f t="shared" si="251"/>
        <v>137</v>
      </c>
      <c r="S607" s="162">
        <f>VLOOKUP(C607,'Общие показания'!A:I,9,0)</f>
        <v>2.0869999999999997</v>
      </c>
      <c r="T607" s="73">
        <f>VLOOKUP(B607,'Общие показания'!$A$2:$S$795,19,0)</f>
        <v>0.73099999999999987</v>
      </c>
      <c r="U607" s="39">
        <f t="shared" si="256"/>
        <v>0.85648348719325307</v>
      </c>
      <c r="V607" s="39">
        <f t="shared" si="257"/>
        <v>0.66133800620896699</v>
      </c>
      <c r="W607" s="39">
        <f t="shared" si="258"/>
        <v>0.56917850659777969</v>
      </c>
      <c r="X607" s="39"/>
      <c r="Y607" s="39">
        <f t="shared" si="259"/>
        <v>0</v>
      </c>
      <c r="Z607" s="39"/>
      <c r="AA607" s="39"/>
      <c r="AB607" s="39"/>
      <c r="AC607" s="39"/>
      <c r="AD607" s="39"/>
      <c r="AE607" s="39">
        <f t="shared" si="268"/>
        <v>0</v>
      </c>
      <c r="AF607" s="39">
        <f t="shared" si="260"/>
        <v>0.22765206438849661</v>
      </c>
      <c r="AG607" s="39">
        <f t="shared" si="261"/>
        <v>0.50334793561150326</v>
      </c>
      <c r="AH607" s="39">
        <f t="shared" si="269"/>
        <v>0</v>
      </c>
      <c r="AJ607" s="39">
        <f t="shared" si="262"/>
        <v>0.5625836200774218</v>
      </c>
      <c r="AK607" s="39">
        <f t="shared" si="253"/>
        <v>0.22543437777564374</v>
      </c>
      <c r="AL607" s="39">
        <f t="shared" si="254"/>
        <v>0.32139189940194834</v>
      </c>
      <c r="AM607" s="39"/>
      <c r="AS607" s="39"/>
      <c r="AT607" s="39">
        <f t="shared" si="263"/>
        <v>0.13135357038828513</v>
      </c>
      <c r="AU607" s="39">
        <f t="shared" si="264"/>
        <v>0.42142327557941905</v>
      </c>
      <c r="AW607" s="38">
        <f t="shared" si="265"/>
        <v>3809.2869800731091</v>
      </c>
      <c r="AX607" s="38">
        <f t="shared" si="277"/>
        <v>2380.4163166729295</v>
      </c>
      <c r="AY607" s="38">
        <f t="shared" si="278"/>
        <v>2390.61157504943</v>
      </c>
      <c r="AZ607" s="38">
        <f t="shared" si="270"/>
        <v>0</v>
      </c>
      <c r="BA607" s="38">
        <f t="shared" si="271"/>
        <v>0</v>
      </c>
      <c r="BB607" s="38">
        <f t="shared" si="272"/>
        <v>0</v>
      </c>
      <c r="BC607" s="38">
        <f t="shared" si="273"/>
        <v>0</v>
      </c>
      <c r="BD607" s="38">
        <f t="shared" si="274"/>
        <v>0</v>
      </c>
      <c r="BE607" s="38">
        <f t="shared" si="275"/>
        <v>0</v>
      </c>
      <c r="BF607" s="38">
        <f t="shared" si="276"/>
        <v>0</v>
      </c>
      <c r="BG607" s="38">
        <f t="shared" si="266"/>
        <v>963.70036576940186</v>
      </c>
      <c r="BH607" s="38">
        <f t="shared" si="267"/>
        <v>2482.4188484724646</v>
      </c>
      <c r="BI607" s="61">
        <f t="shared" si="255"/>
        <v>12026.434086037334</v>
      </c>
    </row>
    <row r="608" spans="1:61" x14ac:dyDescent="0.3">
      <c r="A608" s="84" t="s">
        <v>2381</v>
      </c>
      <c r="B608" s="84" t="s">
        <v>2382</v>
      </c>
      <c r="C608" s="84" t="s">
        <v>2382</v>
      </c>
      <c r="D608" s="63">
        <f>VLOOKUP(B608,Площадь!$D$2:$E$795,2,0)</f>
        <v>61.7</v>
      </c>
      <c r="E608" s="72"/>
      <c r="F608" s="87">
        <v>31</v>
      </c>
      <c r="G608" s="87">
        <v>29</v>
      </c>
      <c r="H608" s="87">
        <v>31</v>
      </c>
      <c r="I608" s="87"/>
      <c r="J608" s="88"/>
      <c r="K608" s="88"/>
      <c r="L608" s="88"/>
      <c r="M608" s="88"/>
      <c r="N608" s="88"/>
      <c r="O608" s="88"/>
      <c r="P608" s="88">
        <v>15</v>
      </c>
      <c r="Q608" s="88">
        <v>31</v>
      </c>
      <c r="R608">
        <f t="shared" si="251"/>
        <v>137</v>
      </c>
      <c r="S608" s="162">
        <f>VLOOKUP(C608,'Общие показания'!A:I,9,0)</f>
        <v>2.92</v>
      </c>
      <c r="T608" s="73">
        <f>VLOOKUP(B608,'Общие показания'!$A$2:$S$795,19,0)</f>
        <v>0.92499999999999893</v>
      </c>
      <c r="U608" s="39">
        <f t="shared" si="256"/>
        <v>1.1983381804524673</v>
      </c>
      <c r="V608" s="39">
        <f t="shared" si="257"/>
        <v>0.92530281654536828</v>
      </c>
      <c r="W608" s="39">
        <f t="shared" si="258"/>
        <v>0.79635900300216422</v>
      </c>
      <c r="X608" s="39"/>
      <c r="Y608" s="39">
        <f t="shared" si="259"/>
        <v>0</v>
      </c>
      <c r="Z608" s="39"/>
      <c r="AA608" s="39"/>
      <c r="AB608" s="39"/>
      <c r="AC608" s="39"/>
      <c r="AD608" s="39"/>
      <c r="AE608" s="39">
        <f>(T609*$AE$1)/31*O608</f>
        <v>0</v>
      </c>
      <c r="AF608" s="39">
        <f t="shared" si="260"/>
        <v>0.28806861772826148</v>
      </c>
      <c r="AG608" s="39">
        <f t="shared" si="261"/>
        <v>0.63693138227173751</v>
      </c>
      <c r="AH608" s="39">
        <f t="shared" si="269"/>
        <v>0</v>
      </c>
      <c r="AJ608" s="39">
        <f t="shared" si="262"/>
        <v>0.88775983014774751</v>
      </c>
      <c r="AK608" s="39">
        <f t="shared" si="253"/>
        <v>0.35573660124698769</v>
      </c>
      <c r="AL608" s="39">
        <f t="shared" si="254"/>
        <v>0.50715806120460905</v>
      </c>
      <c r="AM608" s="39"/>
      <c r="AS608" s="39"/>
      <c r="AT608" s="39">
        <f t="shared" si="263"/>
        <v>0.20727660595798444</v>
      </c>
      <c r="AU608" s="39">
        <f t="shared" si="264"/>
        <v>0.66500808448210125</v>
      </c>
      <c r="AW608" s="38">
        <f t="shared" si="265"/>
        <v>5599.8380557347928</v>
      </c>
      <c r="AX608" s="38">
        <f t="shared" si="277"/>
        <v>3438.7709715450892</v>
      </c>
      <c r="AY608" s="38">
        <f t="shared" si="278"/>
        <v>3499.1090664740941</v>
      </c>
      <c r="AZ608" s="38">
        <f t="shared" si="270"/>
        <v>0</v>
      </c>
      <c r="BA608" s="38">
        <f t="shared" si="271"/>
        <v>0</v>
      </c>
      <c r="BB608" s="38">
        <f t="shared" si="272"/>
        <v>0</v>
      </c>
      <c r="BC608" s="38">
        <f t="shared" si="273"/>
        <v>0</v>
      </c>
      <c r="BD608" s="38">
        <f t="shared" si="274"/>
        <v>0</v>
      </c>
      <c r="BE608" s="38">
        <f t="shared" si="275"/>
        <v>0</v>
      </c>
      <c r="BF608" s="38">
        <f t="shared" si="276"/>
        <v>0</v>
      </c>
      <c r="BG608" s="38">
        <f t="shared" si="266"/>
        <v>1329.6849046544112</v>
      </c>
      <c r="BH608" s="38">
        <f t="shared" si="267"/>
        <v>3494.8742269753343</v>
      </c>
      <c r="BI608" s="61">
        <f t="shared" si="255"/>
        <v>17362.277225383725</v>
      </c>
    </row>
    <row r="609" spans="1:61" x14ac:dyDescent="0.3">
      <c r="A609" s="84" t="s">
        <v>1026</v>
      </c>
      <c r="B609" s="84" t="s">
        <v>1027</v>
      </c>
      <c r="C609" s="84" t="s">
        <v>1027</v>
      </c>
      <c r="D609" s="63">
        <f>VLOOKUP(B609,Площадь!$D$2:$E$795,2,0)</f>
        <v>32.5</v>
      </c>
      <c r="E609" s="72"/>
      <c r="F609" s="87">
        <v>31</v>
      </c>
      <c r="G609" s="87">
        <v>29</v>
      </c>
      <c r="H609" s="87">
        <v>31</v>
      </c>
      <c r="I609" s="87"/>
      <c r="J609" s="88"/>
      <c r="K609" s="88"/>
      <c r="L609" s="88"/>
      <c r="M609" s="88"/>
      <c r="N609" s="88"/>
      <c r="O609" s="88"/>
      <c r="P609" s="88">
        <v>15</v>
      </c>
      <c r="Q609" s="88">
        <v>31</v>
      </c>
      <c r="R609">
        <f t="shared" si="251"/>
        <v>137</v>
      </c>
      <c r="S609" s="162">
        <f>VLOOKUP(C609,'Общие показания'!A:I,9,0)</f>
        <v>1.0402808474498959</v>
      </c>
      <c r="T609" s="73">
        <f>VLOOKUP(B609,'Общие показания'!$A$2:$S$795,19,0)</f>
        <v>0.81799999999999962</v>
      </c>
      <c r="U609" s="39">
        <f t="shared" si="256"/>
        <v>0.42692063626460924</v>
      </c>
      <c r="V609" s="39">
        <f t="shared" si="257"/>
        <v>0.32964890347383263</v>
      </c>
      <c r="W609" s="39">
        <f t="shared" si="258"/>
        <v>0.28371130771145397</v>
      </c>
      <c r="X609" s="39"/>
      <c r="Y609" s="39">
        <f t="shared" si="259"/>
        <v>0</v>
      </c>
      <c r="Z609" s="39"/>
      <c r="AA609" s="39"/>
      <c r="AB609" s="39"/>
      <c r="AC609" s="39"/>
      <c r="AD609" s="39"/>
      <c r="AE609" s="39">
        <f t="shared" ref="AE609:AE640" si="279">(T609*$AE$1)/31*O609</f>
        <v>0</v>
      </c>
      <c r="AF609" s="39">
        <f t="shared" si="260"/>
        <v>0.25474608573158708</v>
      </c>
      <c r="AG609" s="39">
        <f t="shared" si="261"/>
        <v>0.56325391426841254</v>
      </c>
      <c r="AH609" s="39">
        <f t="shared" si="269"/>
        <v>0</v>
      </c>
      <c r="AJ609" s="39">
        <f t="shared" si="262"/>
        <v>0.46762065607458336</v>
      </c>
      <c r="AK609" s="39">
        <f t="shared" si="253"/>
        <v>0.18738151605392381</v>
      </c>
      <c r="AL609" s="39">
        <f t="shared" si="254"/>
        <v>0.26714160436223328</v>
      </c>
      <c r="AM609" s="39"/>
      <c r="AS609" s="39"/>
      <c r="AT609" s="39">
        <f t="shared" si="263"/>
        <v>0.1091813564608508</v>
      </c>
      <c r="AU609" s="39">
        <f t="shared" si="264"/>
        <v>0.35028788890872425</v>
      </c>
      <c r="AW609" s="38">
        <f t="shared" si="265"/>
        <v>2401.2708635036352</v>
      </c>
      <c r="AX609" s="38">
        <f t="shared" si="277"/>
        <v>1387.8957769635283</v>
      </c>
      <c r="AY609" s="38">
        <f t="shared" si="278"/>
        <v>1478.6875230541232</v>
      </c>
      <c r="AZ609" s="38">
        <f t="shared" si="270"/>
        <v>0</v>
      </c>
      <c r="BA609" s="38">
        <f t="shared" si="271"/>
        <v>0</v>
      </c>
      <c r="BB609" s="38">
        <f t="shared" si="272"/>
        <v>0</v>
      </c>
      <c r="BC609" s="38">
        <f t="shared" si="273"/>
        <v>0</v>
      </c>
      <c r="BD609" s="38">
        <f t="shared" si="274"/>
        <v>0</v>
      </c>
      <c r="BE609" s="38">
        <f t="shared" si="275"/>
        <v>0</v>
      </c>
      <c r="BF609" s="38">
        <f t="shared" si="276"/>
        <v>0</v>
      </c>
      <c r="BG609" s="38">
        <f t="shared" si="266"/>
        <v>976.91226872369259</v>
      </c>
      <c r="BH609" s="38">
        <f t="shared" si="267"/>
        <v>2452.275074776579</v>
      </c>
      <c r="BI609" s="61">
        <f t="shared" si="255"/>
        <v>8697.0415070215568</v>
      </c>
    </row>
    <row r="610" spans="1:61" x14ac:dyDescent="0.3">
      <c r="A610" s="84" t="s">
        <v>2385</v>
      </c>
      <c r="B610" s="84" t="s">
        <v>2386</v>
      </c>
      <c r="C610" s="84" t="s">
        <v>2386</v>
      </c>
      <c r="D610" s="63">
        <f>VLOOKUP(B610,Площадь!$D$2:$E$795,2,0)</f>
        <v>34.4</v>
      </c>
      <c r="E610" s="72"/>
      <c r="F610" s="87">
        <v>31</v>
      </c>
      <c r="G610" s="87">
        <v>29</v>
      </c>
      <c r="H610" s="87">
        <v>31</v>
      </c>
      <c r="I610" s="87"/>
      <c r="J610" s="88"/>
      <c r="K610" s="88"/>
      <c r="L610" s="88"/>
      <c r="M610" s="88"/>
      <c r="N610" s="88"/>
      <c r="O610" s="88"/>
      <c r="P610" s="88">
        <v>15</v>
      </c>
      <c r="Q610" s="88">
        <v>31</v>
      </c>
      <c r="R610">
        <f t="shared" si="251"/>
        <v>137</v>
      </c>
      <c r="S610" s="162">
        <f>VLOOKUP(C610,'Общие показания'!A:I,9,0)</f>
        <v>1.3140000000000001</v>
      </c>
      <c r="T610" s="73">
        <f>VLOOKUP(B610,'Общие показания'!$A$2:$S$795,19,0)</f>
        <v>0.69399999999999906</v>
      </c>
      <c r="U610" s="39">
        <f t="shared" si="256"/>
        <v>0.53925218120361029</v>
      </c>
      <c r="V610" s="39">
        <f t="shared" si="257"/>
        <v>0.41638626744541579</v>
      </c>
      <c r="W610" s="39">
        <f t="shared" si="258"/>
        <v>0.35836155135097392</v>
      </c>
      <c r="X610" s="39"/>
      <c r="Y610" s="39">
        <f t="shared" si="259"/>
        <v>0</v>
      </c>
      <c r="Z610" s="39"/>
      <c r="AA610" s="39"/>
      <c r="AB610" s="39"/>
      <c r="AC610" s="39"/>
      <c r="AD610" s="39"/>
      <c r="AE610" s="39">
        <f t="shared" si="279"/>
        <v>0</v>
      </c>
      <c r="AF610" s="39">
        <f t="shared" si="260"/>
        <v>0.21612931967936588</v>
      </c>
      <c r="AG610" s="39">
        <f t="shared" si="261"/>
        <v>0.47787068032063323</v>
      </c>
      <c r="AH610" s="39">
        <f t="shared" si="269"/>
        <v>0</v>
      </c>
      <c r="AJ610" s="39">
        <f t="shared" si="262"/>
        <v>0.49495847904509749</v>
      </c>
      <c r="AK610" s="39">
        <f t="shared" si="253"/>
        <v>0.19833612776169166</v>
      </c>
      <c r="AL610" s="39">
        <f t="shared" si="254"/>
        <v>0.28275911354033306</v>
      </c>
      <c r="AM610" s="39"/>
      <c r="AS610" s="39"/>
      <c r="AT610" s="39">
        <f t="shared" si="263"/>
        <v>0.11556426653086976</v>
      </c>
      <c r="AU610" s="39">
        <f t="shared" si="264"/>
        <v>0.37076625779877276</v>
      </c>
      <c r="AW610" s="38">
        <f t="shared" si="265"/>
        <v>2776.1937279452213</v>
      </c>
      <c r="AX610" s="38">
        <f t="shared" si="277"/>
        <v>1650.1362087981511</v>
      </c>
      <c r="AY610" s="38">
        <f t="shared" si="278"/>
        <v>1720.998668007629</v>
      </c>
      <c r="AZ610" s="38">
        <f t="shared" si="270"/>
        <v>0</v>
      </c>
      <c r="BA610" s="38">
        <f t="shared" si="271"/>
        <v>0</v>
      </c>
      <c r="BB610" s="38">
        <f t="shared" si="272"/>
        <v>0</v>
      </c>
      <c r="BC610" s="38">
        <f t="shared" si="273"/>
        <v>0</v>
      </c>
      <c r="BD610" s="38">
        <f t="shared" si="274"/>
        <v>0</v>
      </c>
      <c r="BE610" s="38">
        <f t="shared" si="275"/>
        <v>0</v>
      </c>
      <c r="BF610" s="38">
        <f t="shared" si="276"/>
        <v>0</v>
      </c>
      <c r="BG610" s="38">
        <f t="shared" si="266"/>
        <v>890.38499507930817</v>
      </c>
      <c r="BH610" s="38">
        <f t="shared" si="267"/>
        <v>2278.0470512102088</v>
      </c>
      <c r="BI610" s="61">
        <f t="shared" si="255"/>
        <v>9315.7606510405185</v>
      </c>
    </row>
    <row r="611" spans="1:61" x14ac:dyDescent="0.3">
      <c r="A611" s="84" t="s">
        <v>1690</v>
      </c>
      <c r="B611" s="84" t="s">
        <v>1691</v>
      </c>
      <c r="C611" s="84" t="s">
        <v>1691</v>
      </c>
      <c r="D611" s="63">
        <f>VLOOKUP(B611,Площадь!$D$2:$E$795,2,0)</f>
        <v>30.7</v>
      </c>
      <c r="E611" s="72"/>
      <c r="F611" s="87">
        <v>31</v>
      </c>
      <c r="G611" s="87">
        <v>29</v>
      </c>
      <c r="H611" s="87">
        <v>31</v>
      </c>
      <c r="I611" s="87"/>
      <c r="J611" s="88"/>
      <c r="K611" s="88"/>
      <c r="L611" s="88"/>
      <c r="M611" s="88"/>
      <c r="N611" s="88"/>
      <c r="O611" s="88"/>
      <c r="P611" s="88">
        <v>15</v>
      </c>
      <c r="Q611" s="88">
        <v>31</v>
      </c>
      <c r="R611">
        <f t="shared" si="251"/>
        <v>137</v>
      </c>
      <c r="S611" s="162">
        <f>VLOOKUP(C611,'Общие показания'!A:I,9,0)</f>
        <v>1.8689999999999998</v>
      </c>
      <c r="T611" s="73">
        <f>VLOOKUP(B611,'Общие показания'!$A$2:$S$795,19,0)</f>
        <v>0.48900000000000077</v>
      </c>
      <c r="U611" s="39">
        <f t="shared" si="256"/>
        <v>0.76701851344714422</v>
      </c>
      <c r="V611" s="39">
        <f t="shared" si="257"/>
        <v>0.59225717949427847</v>
      </c>
      <c r="W611" s="39">
        <f t="shared" si="258"/>
        <v>0.50972430705857696</v>
      </c>
      <c r="X611" s="39"/>
      <c r="Y611" s="39">
        <f t="shared" si="259"/>
        <v>0</v>
      </c>
      <c r="Z611" s="39"/>
      <c r="AA611" s="39"/>
      <c r="AB611" s="39"/>
      <c r="AC611" s="39"/>
      <c r="AD611" s="39"/>
      <c r="AE611" s="39">
        <f t="shared" si="279"/>
        <v>0</v>
      </c>
      <c r="AF611" s="39">
        <f t="shared" si="260"/>
        <v>0.15228708548013001</v>
      </c>
      <c r="AG611" s="39">
        <f t="shared" si="261"/>
        <v>0.33671291451987079</v>
      </c>
      <c r="AH611" s="39">
        <f t="shared" si="269"/>
        <v>0</v>
      </c>
      <c r="AJ611" s="39">
        <f t="shared" si="262"/>
        <v>0.44172166589199102</v>
      </c>
      <c r="AK611" s="39">
        <f t="shared" si="253"/>
        <v>0.17700346285709109</v>
      </c>
      <c r="AL611" s="39">
        <f t="shared" si="254"/>
        <v>0.25234606935140186</v>
      </c>
      <c r="AM611" s="39"/>
      <c r="AS611" s="39"/>
      <c r="AT611" s="39">
        <f t="shared" si="263"/>
        <v>0.10313438902609598</v>
      </c>
      <c r="AU611" s="39">
        <f t="shared" si="264"/>
        <v>0.33088732890762568</v>
      </c>
      <c r="AW611" s="38">
        <f t="shared" si="265"/>
        <v>3244.693787810801</v>
      </c>
      <c r="AX611" s="38">
        <f t="shared" si="277"/>
        <v>2064.9724979023226</v>
      </c>
      <c r="AY611" s="38">
        <f t="shared" si="278"/>
        <v>2045.6712356198907</v>
      </c>
      <c r="AZ611" s="38">
        <f t="shared" si="270"/>
        <v>0</v>
      </c>
      <c r="BA611" s="38">
        <f t="shared" si="271"/>
        <v>0</v>
      </c>
      <c r="BB611" s="38">
        <f t="shared" si="272"/>
        <v>0</v>
      </c>
      <c r="BC611" s="38">
        <f t="shared" si="273"/>
        <v>0</v>
      </c>
      <c r="BD611" s="38">
        <f t="shared" si="274"/>
        <v>0</v>
      </c>
      <c r="BE611" s="38">
        <f t="shared" si="275"/>
        <v>0</v>
      </c>
      <c r="BF611" s="38">
        <f t="shared" si="276"/>
        <v>0</v>
      </c>
      <c r="BG611" s="38">
        <f t="shared" si="266"/>
        <v>685.64318930553281</v>
      </c>
      <c r="BH611" s="38">
        <f t="shared" si="267"/>
        <v>1792.0793894470346</v>
      </c>
      <c r="BI611" s="61">
        <f t="shared" si="255"/>
        <v>9833.0601000855822</v>
      </c>
    </row>
    <row r="612" spans="1:61" x14ac:dyDescent="0.3">
      <c r="A612" s="84" t="s">
        <v>2465</v>
      </c>
      <c r="B612" s="84" t="s">
        <v>2466</v>
      </c>
      <c r="C612" s="84" t="s">
        <v>2466</v>
      </c>
      <c r="D612" s="63">
        <f>VLOOKUP(B612,Площадь!$D$2:$E$795,2,0)</f>
        <v>34.299999999999997</v>
      </c>
      <c r="E612" s="72"/>
      <c r="F612" s="87">
        <v>31</v>
      </c>
      <c r="G612" s="87">
        <v>29</v>
      </c>
      <c r="H612" s="87">
        <v>31</v>
      </c>
      <c r="I612" s="87"/>
      <c r="J612" s="88"/>
      <c r="K612" s="88"/>
      <c r="L612" s="88"/>
      <c r="M612" s="88"/>
      <c r="N612" s="88"/>
      <c r="O612" s="88"/>
      <c r="P612" s="88">
        <v>15</v>
      </c>
      <c r="Q612" s="88">
        <v>31</v>
      </c>
      <c r="R612">
        <f t="shared" si="251"/>
        <v>137</v>
      </c>
      <c r="S612" s="162">
        <f>VLOOKUP(C612,'Общие показания'!A:I,9,0)</f>
        <v>1.0978964020778901</v>
      </c>
      <c r="T612" s="73">
        <f>VLOOKUP(B612,'Общие показания'!$A$2:$S$795,19,0)</f>
        <v>4.7940000000000005</v>
      </c>
      <c r="U612" s="39">
        <f t="shared" si="256"/>
        <v>0.45056547150387988</v>
      </c>
      <c r="V612" s="39">
        <f t="shared" si="257"/>
        <v>0.34790638120469103</v>
      </c>
      <c r="W612" s="39">
        <f t="shared" si="258"/>
        <v>0.29942454936931912</v>
      </c>
      <c r="X612" s="39"/>
      <c r="Y612" s="39">
        <f t="shared" si="259"/>
        <v>0</v>
      </c>
      <c r="Z612" s="39"/>
      <c r="AA612" s="39"/>
      <c r="AB612" s="39"/>
      <c r="AC612" s="39"/>
      <c r="AD612" s="39"/>
      <c r="AE612" s="39">
        <f t="shared" si="279"/>
        <v>0</v>
      </c>
      <c r="AF612" s="39">
        <f t="shared" si="260"/>
        <v>1.4929740036640944</v>
      </c>
      <c r="AG612" s="39">
        <f t="shared" si="261"/>
        <v>3.3010259963359063</v>
      </c>
      <c r="AH612" s="39">
        <f t="shared" si="269"/>
        <v>0</v>
      </c>
      <c r="AJ612" s="39">
        <f t="shared" si="262"/>
        <v>0.49351964625717559</v>
      </c>
      <c r="AK612" s="39">
        <f t="shared" si="253"/>
        <v>0.1977595692507565</v>
      </c>
      <c r="AL612" s="39">
        <f t="shared" si="254"/>
        <v>0.28193713937306464</v>
      </c>
      <c r="AM612" s="39"/>
      <c r="AS612" s="39"/>
      <c r="AT612" s="39">
        <f t="shared" si="263"/>
        <v>0.1152283238956056</v>
      </c>
      <c r="AU612" s="39">
        <f t="shared" si="264"/>
        <v>0.36968844890982283</v>
      </c>
      <c r="AW612" s="38">
        <f t="shared" si="265"/>
        <v>2534.264326713067</v>
      </c>
      <c r="AX612" s="38">
        <f t="shared" si="277"/>
        <v>1464.7638507645852</v>
      </c>
      <c r="AY612" s="38">
        <f t="shared" si="278"/>
        <v>1560.5840627925054</v>
      </c>
      <c r="AZ612" s="38">
        <f t="shared" si="270"/>
        <v>0</v>
      </c>
      <c r="BA612" s="38">
        <f t="shared" si="271"/>
        <v>0</v>
      </c>
      <c r="BB612" s="38">
        <f t="shared" si="272"/>
        <v>0</v>
      </c>
      <c r="BC612" s="38">
        <f t="shared" si="273"/>
        <v>0</v>
      </c>
      <c r="BD612" s="38">
        <f t="shared" si="274"/>
        <v>0</v>
      </c>
      <c r="BE612" s="38">
        <f t="shared" si="275"/>
        <v>0</v>
      </c>
      <c r="BF612" s="38">
        <f t="shared" si="276"/>
        <v>0</v>
      </c>
      <c r="BG612" s="38">
        <f t="shared" si="266"/>
        <v>4316.994000008156</v>
      </c>
      <c r="BH612" s="38">
        <f t="shared" si="267"/>
        <v>9853.5190282398253</v>
      </c>
      <c r="BI612" s="61">
        <f t="shared" si="255"/>
        <v>19730.125268518139</v>
      </c>
    </row>
    <row r="613" spans="1:61" x14ac:dyDescent="0.3">
      <c r="A613" s="84" t="s">
        <v>2457</v>
      </c>
      <c r="B613" s="84" t="s">
        <v>2458</v>
      </c>
      <c r="C613" s="84" t="s">
        <v>2458</v>
      </c>
      <c r="D613" s="63">
        <f>VLOOKUP(B613,Площадь!$D$2:$E$795,2,0)</f>
        <v>75.7</v>
      </c>
      <c r="E613" s="72"/>
      <c r="F613" s="87">
        <v>31</v>
      </c>
      <c r="G613" s="87">
        <v>29</v>
      </c>
      <c r="H613" s="87">
        <v>31</v>
      </c>
      <c r="I613" s="87"/>
      <c r="J613" s="88"/>
      <c r="K613" s="88"/>
      <c r="L613" s="88"/>
      <c r="M613" s="88"/>
      <c r="N613" s="88"/>
      <c r="O613" s="88"/>
      <c r="P613" s="88">
        <v>15</v>
      </c>
      <c r="Q613" s="88">
        <v>31</v>
      </c>
      <c r="R613">
        <f t="shared" si="251"/>
        <v>137</v>
      </c>
      <c r="S613" s="162">
        <f>VLOOKUP(C613,'Общие показания'!A:I,9,0)</f>
        <v>2.4230541585217575</v>
      </c>
      <c r="T613" s="73">
        <f>VLOOKUP(B613,'Общие показания'!$A$2:$S$795,19,0)</f>
        <v>1.2740000000000009</v>
      </c>
      <c r="U613" s="39">
        <f t="shared" si="256"/>
        <v>0.99439668200710518</v>
      </c>
      <c r="V613" s="39">
        <f t="shared" si="257"/>
        <v>0.76782836901443485</v>
      </c>
      <c r="W613" s="39">
        <f t="shared" si="258"/>
        <v>0.66082910750021751</v>
      </c>
      <c r="X613" s="39"/>
      <c r="Y613" s="39">
        <f t="shared" si="259"/>
        <v>0</v>
      </c>
      <c r="Z613" s="39"/>
      <c r="AA613" s="39"/>
      <c r="AB613" s="39"/>
      <c r="AC613" s="39"/>
      <c r="AD613" s="39"/>
      <c r="AE613" s="39">
        <f t="shared" si="279"/>
        <v>0</v>
      </c>
      <c r="AF613" s="39">
        <f t="shared" si="260"/>
        <v>0.39675612863330362</v>
      </c>
      <c r="AG613" s="39">
        <f t="shared" si="261"/>
        <v>0.87724387136669735</v>
      </c>
      <c r="AH613" s="39">
        <f t="shared" si="269"/>
        <v>0</v>
      </c>
      <c r="AJ613" s="39">
        <f t="shared" si="262"/>
        <v>1.0891964204567988</v>
      </c>
      <c r="AK613" s="39">
        <f t="shared" si="253"/>
        <v>0.43645479277790872</v>
      </c>
      <c r="AL613" s="39">
        <f t="shared" si="254"/>
        <v>0.62223444462218647</v>
      </c>
      <c r="AM613" s="39"/>
      <c r="AS613" s="39"/>
      <c r="AT613" s="39">
        <f t="shared" si="263"/>
        <v>0.25430857489496633</v>
      </c>
      <c r="AU613" s="39">
        <f t="shared" si="264"/>
        <v>0.81590132893509015</v>
      </c>
      <c r="AW613" s="38">
        <f t="shared" si="265"/>
        <v>5593.1139805300054</v>
      </c>
      <c r="AX613" s="38">
        <f t="shared" si="277"/>
        <v>3232.7295481888955</v>
      </c>
      <c r="AY613" s="38">
        <f t="shared" si="278"/>
        <v>3444.2044767752968</v>
      </c>
      <c r="AZ613" s="38">
        <f t="shared" si="270"/>
        <v>0</v>
      </c>
      <c r="BA613" s="38">
        <f t="shared" si="271"/>
        <v>0</v>
      </c>
      <c r="BB613" s="38">
        <f t="shared" si="272"/>
        <v>0</v>
      </c>
      <c r="BC613" s="38">
        <f t="shared" si="273"/>
        <v>0</v>
      </c>
      <c r="BD613" s="38">
        <f t="shared" si="274"/>
        <v>0</v>
      </c>
      <c r="BE613" s="38">
        <f t="shared" si="275"/>
        <v>0</v>
      </c>
      <c r="BF613" s="38">
        <f t="shared" si="276"/>
        <v>0</v>
      </c>
      <c r="BG613" s="38">
        <f t="shared" si="266"/>
        <v>1747.6920475631468</v>
      </c>
      <c r="BH613" s="38">
        <f t="shared" si="267"/>
        <v>4545.0112498821063</v>
      </c>
      <c r="BI613" s="61">
        <f t="shared" si="255"/>
        <v>18562.75130293945</v>
      </c>
    </row>
    <row r="614" spans="1:61" x14ac:dyDescent="0.3">
      <c r="A614" s="84" t="s">
        <v>1053</v>
      </c>
      <c r="B614" s="84" t="s">
        <v>1054</v>
      </c>
      <c r="C614" s="84" t="s">
        <v>1054</v>
      </c>
      <c r="D614" s="63">
        <f>VLOOKUP(B614,Площадь!$D$2:$E$795,2,0)</f>
        <v>40.700000000000003</v>
      </c>
      <c r="E614" s="72"/>
      <c r="F614" s="87">
        <v>31</v>
      </c>
      <c r="G614" s="87">
        <v>29</v>
      </c>
      <c r="H614" s="87">
        <v>31</v>
      </c>
      <c r="I614" s="87"/>
      <c r="J614" s="88"/>
      <c r="K614" s="88"/>
      <c r="L614" s="88"/>
      <c r="M614" s="88"/>
      <c r="N614" s="88"/>
      <c r="O614" s="88"/>
      <c r="P614" s="88">
        <v>15</v>
      </c>
      <c r="Q614" s="88">
        <v>31</v>
      </c>
      <c r="R614">
        <f t="shared" si="251"/>
        <v>137</v>
      </c>
      <c r="S614" s="162">
        <f>VLOOKUP(C614,'Общие показания'!A:I,9,0)</f>
        <v>1.3027517074218697</v>
      </c>
      <c r="T614" s="73">
        <f>VLOOKUP(B614,'Общие показания'!$A$2:$S$795,19,0)</f>
        <v>0.89599999999999902</v>
      </c>
      <c r="U614" s="39">
        <f t="shared" si="256"/>
        <v>0.53463599679906459</v>
      </c>
      <c r="V614" s="39">
        <f t="shared" si="257"/>
        <v>0.41282185758107659</v>
      </c>
      <c r="W614" s="39">
        <f t="shared" si="258"/>
        <v>0.35529385304172856</v>
      </c>
      <c r="X614" s="39"/>
      <c r="Y614" s="39">
        <f t="shared" si="259"/>
        <v>0</v>
      </c>
      <c r="Z614" s="39"/>
      <c r="AA614" s="39"/>
      <c r="AB614" s="39"/>
      <c r="AC614" s="39"/>
      <c r="AD614" s="39"/>
      <c r="AE614" s="39">
        <f t="shared" si="279"/>
        <v>0</v>
      </c>
      <c r="AF614" s="39">
        <f t="shared" si="260"/>
        <v>0.27903727728056466</v>
      </c>
      <c r="AG614" s="39">
        <f t="shared" si="261"/>
        <v>0.61696272271943442</v>
      </c>
      <c r="AH614" s="39">
        <f t="shared" si="269"/>
        <v>0</v>
      </c>
      <c r="AJ614" s="39">
        <f t="shared" si="262"/>
        <v>0.58560494468417057</v>
      </c>
      <c r="AK614" s="39">
        <f t="shared" si="253"/>
        <v>0.23465931395060616</v>
      </c>
      <c r="AL614" s="39">
        <f t="shared" si="254"/>
        <v>0.33454348607824291</v>
      </c>
      <c r="AM614" s="39"/>
      <c r="AS614" s="39"/>
      <c r="AT614" s="39">
        <f t="shared" si="263"/>
        <v>0.13672865255251163</v>
      </c>
      <c r="AU614" s="39">
        <f t="shared" si="264"/>
        <v>0.43866821780261783</v>
      </c>
      <c r="AW614" s="38">
        <f t="shared" si="265"/>
        <v>3007.1299736799374</v>
      </c>
      <c r="AX614" s="38">
        <f t="shared" si="277"/>
        <v>1738.0725576127879</v>
      </c>
      <c r="AY614" s="38">
        <f t="shared" si="278"/>
        <v>1851.7717596400867</v>
      </c>
      <c r="AZ614" s="38">
        <f t="shared" si="270"/>
        <v>0</v>
      </c>
      <c r="BA614" s="38">
        <f t="shared" si="271"/>
        <v>0</v>
      </c>
      <c r="BB614" s="38">
        <f t="shared" si="272"/>
        <v>0</v>
      </c>
      <c r="BC614" s="38">
        <f t="shared" si="273"/>
        <v>0</v>
      </c>
      <c r="BD614" s="38">
        <f t="shared" si="274"/>
        <v>0</v>
      </c>
      <c r="BE614" s="38">
        <f t="shared" si="275"/>
        <v>0</v>
      </c>
      <c r="BF614" s="38">
        <f t="shared" si="276"/>
        <v>0</v>
      </c>
      <c r="BG614" s="38">
        <f t="shared" si="266"/>
        <v>1116.0654314067167</v>
      </c>
      <c r="BH614" s="38">
        <f t="shared" si="267"/>
        <v>2833.6934714997765</v>
      </c>
      <c r="BI614" s="61">
        <f t="shared" si="255"/>
        <v>10546.733193839305</v>
      </c>
    </row>
    <row r="615" spans="1:61" x14ac:dyDescent="0.3">
      <c r="A615" s="84" t="s">
        <v>758</v>
      </c>
      <c r="B615" s="84" t="s">
        <v>759</v>
      </c>
      <c r="C615" s="84" t="s">
        <v>759</v>
      </c>
      <c r="D615" s="63">
        <f>VLOOKUP(B615,Площадь!$D$2:$E$795,2,0)</f>
        <v>62.5</v>
      </c>
      <c r="E615" s="72"/>
      <c r="F615" s="87">
        <v>31</v>
      </c>
      <c r="G615" s="87">
        <v>29</v>
      </c>
      <c r="H615" s="87">
        <v>31</v>
      </c>
      <c r="I615" s="87"/>
      <c r="J615" s="88"/>
      <c r="K615" s="88"/>
      <c r="L615" s="88"/>
      <c r="M615" s="88"/>
      <c r="N615" s="88"/>
      <c r="O615" s="88"/>
      <c r="P615" s="88">
        <v>15</v>
      </c>
      <c r="Q615" s="88">
        <v>31</v>
      </c>
      <c r="R615">
        <f t="shared" si="251"/>
        <v>137</v>
      </c>
      <c r="S615" s="162">
        <f>VLOOKUP(C615,'Общие показания'!A:I,9,0)</f>
        <v>2.0005400912497997</v>
      </c>
      <c r="T615" s="73">
        <f>VLOOKUP(B615,'Общие показания'!$A$2:$S$795,19,0)</f>
        <v>1.0390000000000015</v>
      </c>
      <c r="U615" s="39">
        <f t="shared" si="256"/>
        <v>0.82100122358578698</v>
      </c>
      <c r="V615" s="39">
        <f t="shared" si="257"/>
        <v>0.63394019898813969</v>
      </c>
      <c r="W615" s="39">
        <f t="shared" si="258"/>
        <v>0.54559866867587303</v>
      </c>
      <c r="X615" s="39"/>
      <c r="Y615" s="39">
        <f t="shared" si="259"/>
        <v>0</v>
      </c>
      <c r="Z615" s="39"/>
      <c r="AA615" s="39"/>
      <c r="AB615" s="39"/>
      <c r="AC615" s="39"/>
      <c r="AD615" s="39"/>
      <c r="AE615" s="39">
        <f t="shared" si="279"/>
        <v>0</v>
      </c>
      <c r="AF615" s="39">
        <f t="shared" si="260"/>
        <v>0.32357112845369129</v>
      </c>
      <c r="AG615" s="39">
        <f t="shared" si="261"/>
        <v>0.71542887154631019</v>
      </c>
      <c r="AH615" s="39">
        <f t="shared" si="269"/>
        <v>0</v>
      </c>
      <c r="AJ615" s="39">
        <f t="shared" si="262"/>
        <v>0.89927049245112189</v>
      </c>
      <c r="AK615" s="39">
        <f t="shared" si="253"/>
        <v>0.36034906933446886</v>
      </c>
      <c r="AL615" s="39">
        <f t="shared" si="254"/>
        <v>0.51373385454275622</v>
      </c>
      <c r="AM615" s="39"/>
      <c r="AS615" s="39"/>
      <c r="AT615" s="39">
        <f t="shared" si="263"/>
        <v>0.20996414704009769</v>
      </c>
      <c r="AU615" s="39">
        <f t="shared" si="264"/>
        <v>0.67363055559370055</v>
      </c>
      <c r="AW615" s="38">
        <f t="shared" si="265"/>
        <v>4617.8285836608366</v>
      </c>
      <c r="AX615" s="38">
        <f t="shared" si="277"/>
        <v>2669.0303403144776</v>
      </c>
      <c r="AY615" s="38">
        <f t="shared" si="278"/>
        <v>2843.6298520271598</v>
      </c>
      <c r="AZ615" s="38">
        <f t="shared" si="270"/>
        <v>0</v>
      </c>
      <c r="BA615" s="38">
        <f t="shared" si="271"/>
        <v>0</v>
      </c>
      <c r="BB615" s="38">
        <f t="shared" si="272"/>
        <v>0</v>
      </c>
      <c r="BC615" s="38">
        <f t="shared" si="273"/>
        <v>0</v>
      </c>
      <c r="BD615" s="38">
        <f t="shared" si="274"/>
        <v>0</v>
      </c>
      <c r="BE615" s="38">
        <f t="shared" si="275"/>
        <v>0</v>
      </c>
      <c r="BF615" s="38">
        <f t="shared" si="276"/>
        <v>0</v>
      </c>
      <c r="BG615" s="38">
        <f t="shared" si="266"/>
        <v>1432.2007521245075</v>
      </c>
      <c r="BH615" s="38">
        <f t="shared" si="267"/>
        <v>3728.7355638375593</v>
      </c>
      <c r="BI615" s="61">
        <f t="shared" si="255"/>
        <v>15291.42509196454</v>
      </c>
    </row>
    <row r="616" spans="1:61" x14ac:dyDescent="0.3">
      <c r="A616" s="84" t="s">
        <v>2339</v>
      </c>
      <c r="B616" s="84" t="s">
        <v>2340</v>
      </c>
      <c r="C616" s="84" t="s">
        <v>2340</v>
      </c>
      <c r="D616" s="63">
        <f>VLOOKUP(B616,Площадь!$D$2:$E$795,2,0)</f>
        <v>62.6</v>
      </c>
      <c r="E616" s="72"/>
      <c r="F616" s="87">
        <v>31</v>
      </c>
      <c r="G616" s="87">
        <v>29</v>
      </c>
      <c r="H616" s="87">
        <v>31</v>
      </c>
      <c r="I616" s="87"/>
      <c r="J616" s="88"/>
      <c r="K616" s="88"/>
      <c r="L616" s="88"/>
      <c r="M616" s="88"/>
      <c r="N616" s="88"/>
      <c r="O616" s="88"/>
      <c r="P616" s="88">
        <v>15</v>
      </c>
      <c r="Q616" s="88">
        <v>31</v>
      </c>
      <c r="R616">
        <f t="shared" si="251"/>
        <v>137</v>
      </c>
      <c r="S616" s="162">
        <f>VLOOKUP(C616,'Общие показания'!A:I,9,0)</f>
        <v>1.6440000000000001</v>
      </c>
      <c r="T616" s="73">
        <f>VLOOKUP(B616,'Общие показания'!$A$2:$S$795,19,0)</f>
        <v>0.16000000000000014</v>
      </c>
      <c r="U616" s="39">
        <f t="shared" si="256"/>
        <v>0.67468081118625223</v>
      </c>
      <c r="V616" s="39">
        <f t="shared" si="257"/>
        <v>0.52095816109609094</v>
      </c>
      <c r="W616" s="39">
        <f t="shared" si="258"/>
        <v>0.4483610277176569</v>
      </c>
      <c r="X616" s="39"/>
      <c r="Y616" s="39">
        <f t="shared" si="259"/>
        <v>0</v>
      </c>
      <c r="Z616" s="39"/>
      <c r="AA616" s="39"/>
      <c r="AB616" s="39"/>
      <c r="AC616" s="39"/>
      <c r="AD616" s="39"/>
      <c r="AE616" s="39">
        <f t="shared" si="279"/>
        <v>0</v>
      </c>
      <c r="AF616" s="39">
        <f t="shared" si="260"/>
        <v>4.982808522867236E-2</v>
      </c>
      <c r="AG616" s="39">
        <f t="shared" si="261"/>
        <v>0.11017191477132779</v>
      </c>
      <c r="AH616" s="39">
        <f t="shared" si="269"/>
        <v>0</v>
      </c>
      <c r="AJ616" s="39">
        <f t="shared" si="262"/>
        <v>0.90070932523904368</v>
      </c>
      <c r="AK616" s="39">
        <f t="shared" si="253"/>
        <v>0.36092562784540405</v>
      </c>
      <c r="AL616" s="39">
        <f t="shared" si="254"/>
        <v>0.5145558287100247</v>
      </c>
      <c r="AM616" s="39"/>
      <c r="AS616" s="39"/>
      <c r="AT616" s="39">
        <f t="shared" si="263"/>
        <v>0.21030008967536185</v>
      </c>
      <c r="AU616" s="39">
        <f t="shared" si="264"/>
        <v>0.67470836448265048</v>
      </c>
      <c r="AW616" s="38">
        <f t="shared" si="265"/>
        <v>4228.9142666146081</v>
      </c>
      <c r="AX616" s="38">
        <f t="shared" si="277"/>
        <v>2367.2935676829916</v>
      </c>
      <c r="AY616" s="38">
        <f t="shared" si="278"/>
        <v>2584.8154927202113</v>
      </c>
      <c r="AZ616" s="38">
        <f t="shared" ref="AZ616:AZ647" si="280">(X616+AM616)*$AZ$1</f>
        <v>0</v>
      </c>
      <c r="BA616" s="38">
        <f t="shared" ref="BA616:BA647" si="281">(Z616+AN616)*$BA$1</f>
        <v>0</v>
      </c>
      <c r="BB616" s="38">
        <f t="shared" ref="BB616:BB647" si="282">(AA616+AO616)*$BB$1</f>
        <v>0</v>
      </c>
      <c r="BC616" s="38">
        <f t="shared" ref="BC616:BC647" si="283">(AB616+AP616)*$BC$1</f>
        <v>0</v>
      </c>
      <c r="BD616" s="38">
        <f t="shared" ref="BD616:BD647" si="284">(AC616+AQ616)*$BD$1</f>
        <v>0</v>
      </c>
      <c r="BE616" s="38">
        <f t="shared" ref="BE616:BE647" si="285">(AD616+AR616)*$BE$1</f>
        <v>0</v>
      </c>
      <c r="BF616" s="38">
        <f t="shared" ref="BF616:BF647" si="286">(AE616+AS616)*$BF$1</f>
        <v>0</v>
      </c>
      <c r="BG616" s="38">
        <f t="shared" si="266"/>
        <v>698.27766758539337</v>
      </c>
      <c r="BH616" s="38">
        <f t="shared" si="267"/>
        <v>2106.9012264182093</v>
      </c>
      <c r="BI616" s="61">
        <f t="shared" si="255"/>
        <v>11986.202221021413</v>
      </c>
    </row>
    <row r="617" spans="1:61" x14ac:dyDescent="0.3">
      <c r="A617" s="84" t="s">
        <v>1493</v>
      </c>
      <c r="B617" s="84" t="s">
        <v>1494</v>
      </c>
      <c r="C617" s="84" t="s">
        <v>1494</v>
      </c>
      <c r="D617" s="63">
        <f>VLOOKUP(B617,Площадь!$D$2:$E$795,2,0)</f>
        <v>78.400000000000006</v>
      </c>
      <c r="E617" s="72"/>
      <c r="F617" s="87">
        <v>31</v>
      </c>
      <c r="G617" s="87">
        <v>29</v>
      </c>
      <c r="H617" s="87">
        <v>31</v>
      </c>
      <c r="I617" s="87"/>
      <c r="J617" s="88"/>
      <c r="K617" s="88"/>
      <c r="L617" s="88"/>
      <c r="M617" s="88"/>
      <c r="N617" s="88"/>
      <c r="O617" s="88"/>
      <c r="P617" s="88">
        <v>15</v>
      </c>
      <c r="Q617" s="88">
        <v>31</v>
      </c>
      <c r="R617">
        <f t="shared" si="251"/>
        <v>137</v>
      </c>
      <c r="S617" s="162">
        <f>VLOOKUP(C617,'Общие показания'!A:I,9,0)</f>
        <v>4.8480000000000008</v>
      </c>
      <c r="T617" s="73">
        <f>VLOOKUP(B617,'Общие показания'!$A$2:$S$795,19,0)</f>
        <v>1.360000000000003</v>
      </c>
      <c r="U617" s="39">
        <f t="shared" si="256"/>
        <v>1.9895696913813572</v>
      </c>
      <c r="V617" s="39">
        <f t="shared" si="257"/>
        <v>1.5362561830862831</v>
      </c>
      <c r="W617" s="39">
        <f t="shared" si="258"/>
        <v>1.3221741255323607</v>
      </c>
      <c r="X617" s="39"/>
      <c r="Y617" s="39">
        <f t="shared" si="259"/>
        <v>0</v>
      </c>
      <c r="Z617" s="39"/>
      <c r="AA617" s="39"/>
      <c r="AB617" s="39"/>
      <c r="AC617" s="39"/>
      <c r="AD617" s="39"/>
      <c r="AE617" s="39">
        <f t="shared" si="279"/>
        <v>0</v>
      </c>
      <c r="AF617" s="39">
        <f t="shared" si="260"/>
        <v>0.4235387244437156</v>
      </c>
      <c r="AG617" s="39">
        <f t="shared" si="261"/>
        <v>0.93646127555628744</v>
      </c>
      <c r="AH617" s="39">
        <f t="shared" si="269"/>
        <v>0</v>
      </c>
      <c r="AJ617" s="39">
        <f t="shared" si="262"/>
        <v>1.1280449057306874</v>
      </c>
      <c r="AK617" s="39">
        <f t="shared" si="253"/>
        <v>0.45202187257315779</v>
      </c>
      <c r="AL617" s="39">
        <f t="shared" si="254"/>
        <v>0.64442774713843354</v>
      </c>
      <c r="AM617" s="39"/>
      <c r="AS617" s="39"/>
      <c r="AT617" s="39">
        <f t="shared" si="263"/>
        <v>0.26337902604709856</v>
      </c>
      <c r="AU617" s="39">
        <f t="shared" si="264"/>
        <v>0.84500216893673796</v>
      </c>
      <c r="AW617" s="38">
        <f t="shared" si="265"/>
        <v>8368.7999199036894</v>
      </c>
      <c r="AX617" s="38">
        <f t="shared" si="277"/>
        <v>5337.2540814899767</v>
      </c>
      <c r="AY617" s="38">
        <f t="shared" si="278"/>
        <v>5279.0674029225729</v>
      </c>
      <c r="AZ617" s="38">
        <f t="shared" si="280"/>
        <v>0</v>
      </c>
      <c r="BA617" s="38">
        <f t="shared" si="281"/>
        <v>0</v>
      </c>
      <c r="BB617" s="38">
        <f t="shared" si="282"/>
        <v>0</v>
      </c>
      <c r="BC617" s="38">
        <f t="shared" si="283"/>
        <v>0</v>
      </c>
      <c r="BD617" s="38">
        <f t="shared" si="284"/>
        <v>0</v>
      </c>
      <c r="BE617" s="38">
        <f t="shared" si="285"/>
        <v>0</v>
      </c>
      <c r="BF617" s="38">
        <f t="shared" si="286"/>
        <v>0</v>
      </c>
      <c r="BG617" s="38">
        <f t="shared" si="266"/>
        <v>1843.9345327075221</v>
      </c>
      <c r="BH617" s="38">
        <f t="shared" si="267"/>
        <v>4782.0892118592983</v>
      </c>
      <c r="BI617" s="61">
        <f t="shared" si="255"/>
        <v>25611.145148883057</v>
      </c>
    </row>
    <row r="618" spans="1:61" x14ac:dyDescent="0.3">
      <c r="A618" s="84" t="s">
        <v>2102</v>
      </c>
      <c r="B618" s="84" t="s">
        <v>2103</v>
      </c>
      <c r="C618" s="84" t="s">
        <v>2103</v>
      </c>
      <c r="D618" s="63">
        <f>VLOOKUP(B618,Площадь!$D$2:$E$795,2,0)</f>
        <v>50.8</v>
      </c>
      <c r="E618" s="72"/>
      <c r="F618" s="87">
        <v>31</v>
      </c>
      <c r="G618" s="87">
        <v>29</v>
      </c>
      <c r="H618" s="87">
        <v>31</v>
      </c>
      <c r="I618" s="87"/>
      <c r="J618" s="88"/>
      <c r="K618" s="88"/>
      <c r="L618" s="88"/>
      <c r="M618" s="88"/>
      <c r="N618" s="88"/>
      <c r="O618" s="88"/>
      <c r="P618" s="88">
        <v>15</v>
      </c>
      <c r="Q618" s="88">
        <v>31</v>
      </c>
      <c r="R618">
        <f t="shared" si="251"/>
        <v>137</v>
      </c>
      <c r="S618" s="162">
        <f>VLOOKUP(C618,'Общие показания'!A:I,9,0)</f>
        <v>1.626038986167837</v>
      </c>
      <c r="T618" s="73">
        <f>VLOOKUP(B618,'Общие показания'!$A$2:$S$795,19,0)</f>
        <v>1.4609999999999985</v>
      </c>
      <c r="U618" s="39">
        <f t="shared" si="256"/>
        <v>0.66730979453052763</v>
      </c>
      <c r="V618" s="39">
        <f t="shared" si="257"/>
        <v>0.5152665937375599</v>
      </c>
      <c r="W618" s="39">
        <f t="shared" si="258"/>
        <v>0.44346259789974957</v>
      </c>
      <c r="X618" s="39"/>
      <c r="Y618" s="39">
        <f t="shared" si="259"/>
        <v>0</v>
      </c>
      <c r="Z618" s="39"/>
      <c r="AA618" s="39"/>
      <c r="AB618" s="39"/>
      <c r="AC618" s="39"/>
      <c r="AD618" s="39"/>
      <c r="AE618" s="39">
        <f t="shared" si="279"/>
        <v>0</v>
      </c>
      <c r="AF618" s="39">
        <f t="shared" si="260"/>
        <v>0.45499270324431362</v>
      </c>
      <c r="AG618" s="39">
        <f t="shared" si="261"/>
        <v>1.006007296755685</v>
      </c>
      <c r="AH618" s="39">
        <f t="shared" si="269"/>
        <v>0</v>
      </c>
      <c r="AJ618" s="39">
        <f t="shared" si="262"/>
        <v>0.73092705626427179</v>
      </c>
      <c r="AK618" s="39">
        <f t="shared" si="253"/>
        <v>0.29289172355505627</v>
      </c>
      <c r="AL618" s="39">
        <f t="shared" si="254"/>
        <v>0.41756287697235228</v>
      </c>
      <c r="AM618" s="39"/>
      <c r="AS618" s="39"/>
      <c r="AT618" s="39">
        <f t="shared" si="263"/>
        <v>0.1706588587141914</v>
      </c>
      <c r="AU618" s="39">
        <f t="shared" si="264"/>
        <v>0.54752691558655975</v>
      </c>
      <c r="AW618" s="38">
        <f t="shared" si="265"/>
        <v>3753.3710727995276</v>
      </c>
      <c r="AX618" s="38">
        <f t="shared" si="277"/>
        <v>2169.3878606076073</v>
      </c>
      <c r="AY618" s="38">
        <f t="shared" si="278"/>
        <v>2311.3023437276752</v>
      </c>
      <c r="AZ618" s="38">
        <f t="shared" si="280"/>
        <v>0</v>
      </c>
      <c r="BA618" s="38">
        <f t="shared" si="281"/>
        <v>0</v>
      </c>
      <c r="BB618" s="38">
        <f t="shared" si="282"/>
        <v>0</v>
      </c>
      <c r="BC618" s="38">
        <f t="shared" si="283"/>
        <v>0</v>
      </c>
      <c r="BD618" s="38">
        <f t="shared" si="284"/>
        <v>0</v>
      </c>
      <c r="BE618" s="38">
        <f t="shared" si="285"/>
        <v>0</v>
      </c>
      <c r="BF618" s="38">
        <f t="shared" si="286"/>
        <v>0</v>
      </c>
      <c r="BG618" s="38">
        <f t="shared" si="266"/>
        <v>1679.4740268589326</v>
      </c>
      <c r="BH618" s="38">
        <f t="shared" si="267"/>
        <v>4170.2450982430282</v>
      </c>
      <c r="BI618" s="61">
        <f t="shared" si="255"/>
        <v>14083.780402236771</v>
      </c>
    </row>
    <row r="619" spans="1:61" x14ac:dyDescent="0.3">
      <c r="A619" s="84" t="s">
        <v>716</v>
      </c>
      <c r="B619" s="84" t="s">
        <v>717</v>
      </c>
      <c r="C619" s="84" t="s">
        <v>717</v>
      </c>
      <c r="D619" s="63">
        <f>VLOOKUP(B619,Площадь!$D$2:$E$795,2,0)</f>
        <v>51.1</v>
      </c>
      <c r="E619" s="72"/>
      <c r="F619" s="87">
        <v>31</v>
      </c>
      <c r="G619" s="87">
        <v>29</v>
      </c>
      <c r="H619" s="87">
        <v>31</v>
      </c>
      <c r="I619" s="87"/>
      <c r="J619" s="88"/>
      <c r="K619" s="88"/>
      <c r="L619" s="88"/>
      <c r="M619" s="88"/>
      <c r="N619" s="88"/>
      <c r="O619" s="88"/>
      <c r="P619" s="88">
        <v>15</v>
      </c>
      <c r="Q619" s="88">
        <v>31</v>
      </c>
      <c r="R619">
        <f t="shared" si="251"/>
        <v>137</v>
      </c>
      <c r="S619" s="162">
        <f>VLOOKUP(C619,'Общие показания'!A:I,9,0)</f>
        <v>0</v>
      </c>
      <c r="T619" s="73">
        <f>VLOOKUP(B619,'Общие показания'!$A$2:$S$795,19,0)</f>
        <v>0</v>
      </c>
      <c r="U619" s="39">
        <f t="shared" si="256"/>
        <v>0</v>
      </c>
      <c r="V619" s="39">
        <f t="shared" si="257"/>
        <v>0</v>
      </c>
      <c r="W619" s="39">
        <f t="shared" si="258"/>
        <v>0</v>
      </c>
      <c r="X619" s="39"/>
      <c r="Y619" s="39">
        <f t="shared" si="259"/>
        <v>0</v>
      </c>
      <c r="Z619" s="39"/>
      <c r="AA619" s="39"/>
      <c r="AB619" s="39"/>
      <c r="AC619" s="39"/>
      <c r="AD619" s="39"/>
      <c r="AE619" s="39">
        <f t="shared" si="279"/>
        <v>0</v>
      </c>
      <c r="AF619" s="39">
        <f t="shared" si="260"/>
        <v>0</v>
      </c>
      <c r="AG619" s="39">
        <f t="shared" si="261"/>
        <v>0</v>
      </c>
      <c r="AH619" s="39">
        <f t="shared" si="269"/>
        <v>0</v>
      </c>
      <c r="AJ619" s="39">
        <f t="shared" si="262"/>
        <v>0.73524355462803725</v>
      </c>
      <c r="AK619" s="39">
        <f t="shared" si="253"/>
        <v>0.29462139908786178</v>
      </c>
      <c r="AL619" s="39">
        <f t="shared" si="254"/>
        <v>0.42002879947415755</v>
      </c>
      <c r="AM619" s="39"/>
      <c r="AS619" s="39"/>
      <c r="AT619" s="39">
        <f t="shared" si="263"/>
        <v>0.17166668661998388</v>
      </c>
      <c r="AU619" s="39">
        <f t="shared" si="264"/>
        <v>0.55076034225340953</v>
      </c>
      <c r="AW619" s="38">
        <f t="shared" si="265"/>
        <v>1973.6583883013182</v>
      </c>
      <c r="AX619" s="38">
        <f t="shared" si="277"/>
        <v>790.86989885549269</v>
      </c>
      <c r="AY619" s="38">
        <f t="shared" si="278"/>
        <v>1127.5085081564496</v>
      </c>
      <c r="AZ619" s="38">
        <f t="shared" si="280"/>
        <v>0</v>
      </c>
      <c r="BA619" s="38">
        <f t="shared" si="281"/>
        <v>0</v>
      </c>
      <c r="BB619" s="38">
        <f t="shared" si="282"/>
        <v>0</v>
      </c>
      <c r="BC619" s="38">
        <f t="shared" si="283"/>
        <v>0</v>
      </c>
      <c r="BD619" s="38">
        <f t="shared" si="284"/>
        <v>0</v>
      </c>
      <c r="BE619" s="38">
        <f t="shared" si="285"/>
        <v>0</v>
      </c>
      <c r="BF619" s="38">
        <f t="shared" si="286"/>
        <v>0</v>
      </c>
      <c r="BG619" s="38">
        <f t="shared" si="266"/>
        <v>460.81518689521994</v>
      </c>
      <c r="BH619" s="38">
        <f t="shared" si="267"/>
        <v>1478.4390323313626</v>
      </c>
      <c r="BI619" s="61">
        <f t="shared" si="255"/>
        <v>5831.2910145398428</v>
      </c>
    </row>
    <row r="620" spans="1:61" x14ac:dyDescent="0.3">
      <c r="A620" s="84" t="s">
        <v>1003</v>
      </c>
      <c r="B620" s="84" t="s">
        <v>1004</v>
      </c>
      <c r="C620" s="84" t="s">
        <v>1004</v>
      </c>
      <c r="D620" s="63">
        <f>VLOOKUP(B620,Площадь!$D$2:$E$795,2,0)</f>
        <v>72.7</v>
      </c>
      <c r="E620" s="72"/>
      <c r="F620" s="87">
        <v>31</v>
      </c>
      <c r="G620" s="87">
        <v>29</v>
      </c>
      <c r="H620" s="87">
        <v>31</v>
      </c>
      <c r="I620" s="87"/>
      <c r="J620" s="88"/>
      <c r="K620" s="88"/>
      <c r="L620" s="88"/>
      <c r="M620" s="88"/>
      <c r="N620" s="88"/>
      <c r="O620" s="88"/>
      <c r="P620" s="88">
        <v>15</v>
      </c>
      <c r="Q620" s="88">
        <v>31</v>
      </c>
      <c r="R620">
        <f t="shared" si="251"/>
        <v>137</v>
      </c>
      <c r="S620" s="162">
        <f>VLOOKUP(C620,'Общие показания'!A:I,9,0)</f>
        <v>2.9659999999999993</v>
      </c>
      <c r="T620" s="73">
        <f>VLOOKUP(B620,'Общие показания'!$A$2:$S$795,19,0)</f>
        <v>0.32599999999999962</v>
      </c>
      <c r="U620" s="39">
        <f t="shared" si="256"/>
        <v>1.2172161106924717</v>
      </c>
      <c r="V620" s="39">
        <f t="shared" si="257"/>
        <v>0.93987950475121984</v>
      </c>
      <c r="W620" s="39">
        <f t="shared" si="258"/>
        <v>0.80890438455630775</v>
      </c>
      <c r="X620" s="39"/>
      <c r="Y620" s="39">
        <f t="shared" si="259"/>
        <v>0</v>
      </c>
      <c r="Z620" s="39"/>
      <c r="AA620" s="39"/>
      <c r="AB620" s="39"/>
      <c r="AC620" s="39"/>
      <c r="AD620" s="39"/>
      <c r="AE620" s="39">
        <f t="shared" si="279"/>
        <v>0</v>
      </c>
      <c r="AF620" s="39">
        <f t="shared" si="260"/>
        <v>0.10152472365341973</v>
      </c>
      <c r="AG620" s="39">
        <f t="shared" si="261"/>
        <v>0.22447527634657991</v>
      </c>
      <c r="AH620" s="39">
        <f t="shared" si="269"/>
        <v>0</v>
      </c>
      <c r="AJ620" s="39">
        <f t="shared" si="262"/>
        <v>1.046031436819145</v>
      </c>
      <c r="AK620" s="39">
        <f t="shared" si="253"/>
        <v>0.41915803744985419</v>
      </c>
      <c r="AL620" s="39">
        <f t="shared" si="254"/>
        <v>0.59757521960413407</v>
      </c>
      <c r="AM620" s="39"/>
      <c r="AS620" s="39"/>
      <c r="AT620" s="39">
        <f t="shared" si="263"/>
        <v>0.24423029583704164</v>
      </c>
      <c r="AU620" s="39">
        <f t="shared" si="264"/>
        <v>0.78356706226659245</v>
      </c>
      <c r="AW620" s="38">
        <f t="shared" si="265"/>
        <v>6075.3711866382837</v>
      </c>
      <c r="AX620" s="38">
        <f t="shared" si="277"/>
        <v>3648.1460167828754</v>
      </c>
      <c r="AY620" s="38">
        <f t="shared" si="278"/>
        <v>3775.4975902241235</v>
      </c>
      <c r="AZ620" s="38">
        <f t="shared" si="280"/>
        <v>0</v>
      </c>
      <c r="BA620" s="38">
        <f t="shared" si="281"/>
        <v>0</v>
      </c>
      <c r="BB620" s="38">
        <f t="shared" si="282"/>
        <v>0</v>
      </c>
      <c r="BC620" s="38">
        <f t="shared" si="283"/>
        <v>0</v>
      </c>
      <c r="BD620" s="38">
        <f t="shared" si="284"/>
        <v>0</v>
      </c>
      <c r="BE620" s="38">
        <f t="shared" si="285"/>
        <v>0</v>
      </c>
      <c r="BF620" s="38">
        <f t="shared" si="286"/>
        <v>0</v>
      </c>
      <c r="BG620" s="38">
        <f t="shared" si="266"/>
        <v>928.13094411941495</v>
      </c>
      <c r="BH620" s="38">
        <f t="shared" si="267"/>
        <v>2705.9485320796553</v>
      </c>
      <c r="BI620" s="61">
        <f t="shared" si="255"/>
        <v>17133.094269844354</v>
      </c>
    </row>
    <row r="621" spans="1:61" x14ac:dyDescent="0.3">
      <c r="A621" s="84" t="s">
        <v>1121</v>
      </c>
      <c r="B621" s="84" t="s">
        <v>92</v>
      </c>
      <c r="C621" s="84" t="s">
        <v>92</v>
      </c>
      <c r="D621" s="63">
        <f>VLOOKUP(B621,Площадь!$D$2:$E$795,2,0)</f>
        <v>79</v>
      </c>
      <c r="E621" s="72"/>
      <c r="F621" s="87">
        <v>31</v>
      </c>
      <c r="G621" s="87">
        <v>29</v>
      </c>
      <c r="H621" s="87">
        <v>31</v>
      </c>
      <c r="I621" s="87"/>
      <c r="J621" s="88"/>
      <c r="K621" s="88"/>
      <c r="L621" s="88"/>
      <c r="M621" s="88"/>
      <c r="N621" s="88"/>
      <c r="O621" s="88"/>
      <c r="P621" s="88">
        <v>15</v>
      </c>
      <c r="Q621" s="88">
        <v>31</v>
      </c>
      <c r="R621">
        <f t="shared" si="251"/>
        <v>137</v>
      </c>
      <c r="S621" s="162">
        <f>VLOOKUP(C621,'Общие показания'!A:I,9,0)</f>
        <v>0</v>
      </c>
      <c r="T621" s="73">
        <f>VLOOKUP(B621,'Общие показания'!$A$2:$S$795,19,0)</f>
        <v>0</v>
      </c>
      <c r="U621" s="39">
        <f t="shared" si="256"/>
        <v>0</v>
      </c>
      <c r="V621" s="39">
        <f t="shared" si="257"/>
        <v>0</v>
      </c>
      <c r="W621" s="39">
        <f t="shared" si="258"/>
        <v>0</v>
      </c>
      <c r="X621" s="39"/>
      <c r="Y621" s="39">
        <f t="shared" si="259"/>
        <v>0</v>
      </c>
      <c r="Z621" s="39"/>
      <c r="AA621" s="39"/>
      <c r="AB621" s="39"/>
      <c r="AC621" s="39"/>
      <c r="AD621" s="39"/>
      <c r="AE621" s="39">
        <f t="shared" si="279"/>
        <v>0</v>
      </c>
      <c r="AF621" s="39">
        <f t="shared" si="260"/>
        <v>0</v>
      </c>
      <c r="AG621" s="39">
        <f t="shared" si="261"/>
        <v>0</v>
      </c>
      <c r="AH621" s="39">
        <f t="shared" si="269"/>
        <v>0</v>
      </c>
      <c r="AJ621" s="39">
        <f t="shared" si="262"/>
        <v>1.1366779024582181</v>
      </c>
      <c r="AK621" s="39">
        <f t="shared" si="253"/>
        <v>0.45548122363876864</v>
      </c>
      <c r="AL621" s="39">
        <f t="shared" si="254"/>
        <v>0.64935959214204397</v>
      </c>
      <c r="AM621" s="39"/>
      <c r="AS621" s="39"/>
      <c r="AT621" s="39">
        <f t="shared" si="263"/>
        <v>0.26539468185868348</v>
      </c>
      <c r="AU621" s="39">
        <f t="shared" si="264"/>
        <v>0.85146902227043753</v>
      </c>
      <c r="AW621" s="38">
        <f t="shared" si="265"/>
        <v>3051.2526942427426</v>
      </c>
      <c r="AX621" s="38">
        <f t="shared" si="277"/>
        <v>1222.675577486965</v>
      </c>
      <c r="AY621" s="38">
        <f t="shared" si="278"/>
        <v>1743.1149147624171</v>
      </c>
      <c r="AZ621" s="38">
        <f t="shared" si="280"/>
        <v>0</v>
      </c>
      <c r="BA621" s="38">
        <f t="shared" si="281"/>
        <v>0</v>
      </c>
      <c r="BB621" s="38">
        <f t="shared" si="282"/>
        <v>0</v>
      </c>
      <c r="BC621" s="38">
        <f t="shared" si="283"/>
        <v>0</v>
      </c>
      <c r="BD621" s="38">
        <f t="shared" si="284"/>
        <v>0</v>
      </c>
      <c r="BE621" s="38">
        <f t="shared" si="285"/>
        <v>0</v>
      </c>
      <c r="BF621" s="38">
        <f t="shared" si="286"/>
        <v>0</v>
      </c>
      <c r="BG621" s="38">
        <f t="shared" si="266"/>
        <v>712.4148681941756</v>
      </c>
      <c r="BH621" s="38">
        <f t="shared" si="267"/>
        <v>2285.6493846218718</v>
      </c>
      <c r="BI621" s="61">
        <f t="shared" si="255"/>
        <v>9015.1074393081726</v>
      </c>
    </row>
    <row r="622" spans="1:61" x14ac:dyDescent="0.3">
      <c r="A622" s="84" t="s">
        <v>567</v>
      </c>
      <c r="B622" s="84" t="s">
        <v>199</v>
      </c>
      <c r="C622" s="84" t="s">
        <v>199</v>
      </c>
      <c r="D622" s="63">
        <f>VLOOKUP(B622,Площадь!$D$2:$E$795,2,0)</f>
        <v>50.1</v>
      </c>
      <c r="E622" s="72"/>
      <c r="F622" s="87">
        <v>31</v>
      </c>
      <c r="G622" s="87">
        <v>29</v>
      </c>
      <c r="H622" s="87">
        <v>31</v>
      </c>
      <c r="I622" s="87"/>
      <c r="J622" s="88"/>
      <c r="K622" s="88"/>
      <c r="L622" s="88"/>
      <c r="M622" s="88"/>
      <c r="N622" s="88"/>
      <c r="O622" s="88"/>
      <c r="P622" s="88">
        <v>15</v>
      </c>
      <c r="Q622" s="88">
        <v>31</v>
      </c>
      <c r="R622">
        <f t="shared" si="251"/>
        <v>137</v>
      </c>
      <c r="S622" s="162">
        <f>VLOOKUP(C622,'Общие показания'!A:I,9,0)</f>
        <v>1.1400000000000006</v>
      </c>
      <c r="T622" s="73">
        <f>VLOOKUP(B622,'Общие показания'!$A$2:$S$795,19,0)</f>
        <v>0.17500000000000071</v>
      </c>
      <c r="U622" s="39">
        <f t="shared" si="256"/>
        <v>0.46784435812185393</v>
      </c>
      <c r="V622" s="39">
        <f t="shared" si="257"/>
        <v>0.36124835988415083</v>
      </c>
      <c r="W622" s="39">
        <f t="shared" si="258"/>
        <v>0.31090728199399581</v>
      </c>
      <c r="X622" s="39"/>
      <c r="Y622" s="39">
        <f t="shared" si="259"/>
        <v>0</v>
      </c>
      <c r="Z622" s="39"/>
      <c r="AA622" s="39"/>
      <c r="AB622" s="39"/>
      <c r="AC622" s="39"/>
      <c r="AD622" s="39"/>
      <c r="AE622" s="39">
        <f t="shared" si="279"/>
        <v>0</v>
      </c>
      <c r="AF622" s="39">
        <f t="shared" si="260"/>
        <v>5.4499468218860564E-2</v>
      </c>
      <c r="AG622" s="39">
        <f t="shared" si="261"/>
        <v>0.12050053178114015</v>
      </c>
      <c r="AH622" s="39">
        <f t="shared" si="269"/>
        <v>0</v>
      </c>
      <c r="AJ622" s="39">
        <f t="shared" si="262"/>
        <v>0.7208552267488193</v>
      </c>
      <c r="AK622" s="39">
        <f t="shared" si="253"/>
        <v>0.28885581397851023</v>
      </c>
      <c r="AL622" s="39">
        <f t="shared" si="254"/>
        <v>0.41180905780147342</v>
      </c>
      <c r="AM622" s="39"/>
      <c r="AS622" s="39"/>
      <c r="AT622" s="39">
        <f t="shared" si="263"/>
        <v>0.1683072602673423</v>
      </c>
      <c r="AU622" s="39">
        <f t="shared" si="264"/>
        <v>0.53998225336391037</v>
      </c>
      <c r="AW622" s="38">
        <f t="shared" si="265"/>
        <v>3190.8976176434403</v>
      </c>
      <c r="AX622" s="38">
        <f t="shared" si="277"/>
        <v>1745.113640149973</v>
      </c>
      <c r="AY622" s="38">
        <f t="shared" si="278"/>
        <v>1940.030833893366</v>
      </c>
      <c r="AZ622" s="38">
        <f t="shared" si="280"/>
        <v>0</v>
      </c>
      <c r="BA622" s="38">
        <f t="shared" si="281"/>
        <v>0</v>
      </c>
      <c r="BB622" s="38">
        <f t="shared" si="282"/>
        <v>0</v>
      </c>
      <c r="BC622" s="38">
        <f t="shared" si="283"/>
        <v>0</v>
      </c>
      <c r="BD622" s="38">
        <f t="shared" si="284"/>
        <v>0</v>
      </c>
      <c r="BE622" s="38">
        <f t="shared" si="285"/>
        <v>0</v>
      </c>
      <c r="BF622" s="38">
        <f t="shared" si="286"/>
        <v>0</v>
      </c>
      <c r="BG622" s="38">
        <f t="shared" si="266"/>
        <v>598.09346967922352</v>
      </c>
      <c r="BH622" s="38">
        <f t="shared" si="267"/>
        <v>1772.9735691319679</v>
      </c>
      <c r="BI622" s="61">
        <f t="shared" si="255"/>
        <v>9247.1091304979709</v>
      </c>
    </row>
    <row r="623" spans="1:61" x14ac:dyDescent="0.3">
      <c r="A623" s="84" t="s">
        <v>2624</v>
      </c>
      <c r="B623" s="84" t="s">
        <v>1716</v>
      </c>
      <c r="C623" s="84" t="s">
        <v>1716</v>
      </c>
      <c r="D623" s="63">
        <f>VLOOKUP(B623,Площадь!$D$2:$E$795,2,0)</f>
        <v>114.2</v>
      </c>
      <c r="E623" s="72"/>
      <c r="F623" s="87">
        <v>31</v>
      </c>
      <c r="G623" s="87">
        <v>29</v>
      </c>
      <c r="H623" s="87">
        <v>31</v>
      </c>
      <c r="I623" s="87"/>
      <c r="J623" s="88"/>
      <c r="K623" s="88"/>
      <c r="L623" s="88"/>
      <c r="M623" s="88"/>
      <c r="N623" s="88"/>
      <c r="O623" s="88"/>
      <c r="P623" s="88">
        <v>15</v>
      </c>
      <c r="Q623" s="88">
        <v>31</v>
      </c>
      <c r="R623">
        <f t="shared" si="251"/>
        <v>137</v>
      </c>
      <c r="S623" s="162">
        <f>VLOOKUP(C623,'Общие показания'!A:I,9,0)</f>
        <v>3.6553868547316339</v>
      </c>
      <c r="T623" s="73">
        <f>VLOOKUP(B623,'Общие показания'!$A$2:$S$795,19,0)</f>
        <v>1.8759999999999977</v>
      </c>
      <c r="U623" s="39">
        <f t="shared" si="256"/>
        <v>1.5001334357359499</v>
      </c>
      <c r="V623" s="39">
        <f t="shared" si="257"/>
        <v>1.1583355315911288</v>
      </c>
      <c r="W623" s="39">
        <f t="shared" si="258"/>
        <v>0.99691788740455523</v>
      </c>
      <c r="X623" s="39"/>
      <c r="Y623" s="39">
        <f t="shared" si="259"/>
        <v>0</v>
      </c>
      <c r="Z623" s="39"/>
      <c r="AA623" s="39"/>
      <c r="AB623" s="39"/>
      <c r="AC623" s="39"/>
      <c r="AD623" s="39"/>
      <c r="AE623" s="39">
        <f t="shared" si="279"/>
        <v>0</v>
      </c>
      <c r="AF623" s="39">
        <f t="shared" si="260"/>
        <v>0.5842342993061822</v>
      </c>
      <c r="AG623" s="39">
        <f t="shared" si="261"/>
        <v>1.2917657006938157</v>
      </c>
      <c r="AH623" s="39">
        <f t="shared" si="269"/>
        <v>0</v>
      </c>
      <c r="AJ623" s="39">
        <f t="shared" si="262"/>
        <v>1.64314704380669</v>
      </c>
      <c r="AK623" s="39">
        <f t="shared" si="253"/>
        <v>0.65842981948794155</v>
      </c>
      <c r="AL623" s="39">
        <f t="shared" si="254"/>
        <v>0.93869449902052426</v>
      </c>
      <c r="AM623" s="39"/>
      <c r="AS623" s="39"/>
      <c r="AT623" s="39">
        <f t="shared" si="263"/>
        <v>0.38364648947166652</v>
      </c>
      <c r="AU623" s="39">
        <f t="shared" si="264"/>
        <v>1.2308577511808096</v>
      </c>
      <c r="AW623" s="38">
        <f t="shared" si="265"/>
        <v>8437.6963880650819</v>
      </c>
      <c r="AX623" s="38">
        <f t="shared" si="277"/>
        <v>4876.8522378226135</v>
      </c>
      <c r="AY623" s="38">
        <f t="shared" si="278"/>
        <v>5195.8804656240263</v>
      </c>
      <c r="AZ623" s="38">
        <f t="shared" si="280"/>
        <v>0</v>
      </c>
      <c r="BA623" s="38">
        <f t="shared" si="281"/>
        <v>0</v>
      </c>
      <c r="BB623" s="38">
        <f t="shared" si="282"/>
        <v>0</v>
      </c>
      <c r="BC623" s="38">
        <f t="shared" si="283"/>
        <v>0</v>
      </c>
      <c r="BD623" s="38">
        <f t="shared" si="284"/>
        <v>0</v>
      </c>
      <c r="BE623" s="38">
        <f t="shared" si="285"/>
        <v>0</v>
      </c>
      <c r="BF623" s="38">
        <f t="shared" si="286"/>
        <v>0</v>
      </c>
      <c r="BG623" s="38">
        <f t="shared" si="266"/>
        <v>2598.1404741637061</v>
      </c>
      <c r="BH623" s="38">
        <f t="shared" si="267"/>
        <v>6771.6294892741689</v>
      </c>
      <c r="BI623" s="61">
        <f t="shared" si="255"/>
        <v>27880.199054949597</v>
      </c>
    </row>
    <row r="624" spans="1:61" x14ac:dyDescent="0.3">
      <c r="A624" s="84" t="s">
        <v>757</v>
      </c>
      <c r="B624" s="84" t="s">
        <v>304</v>
      </c>
      <c r="C624" s="84" t="s">
        <v>304</v>
      </c>
      <c r="D624" s="63">
        <f>VLOOKUP(B624,Площадь!$D$2:$E$795,2,0)</f>
        <v>49.8</v>
      </c>
      <c r="E624" s="72"/>
      <c r="F624" s="87">
        <v>31</v>
      </c>
      <c r="G624" s="87">
        <v>29</v>
      </c>
      <c r="H624" s="87">
        <v>31</v>
      </c>
      <c r="I624" s="87"/>
      <c r="J624" s="88"/>
      <c r="K624" s="88"/>
      <c r="L624" s="88"/>
      <c r="M624" s="88"/>
      <c r="N624" s="88"/>
      <c r="O624" s="88"/>
      <c r="P624" s="88">
        <v>15</v>
      </c>
      <c r="Q624" s="88">
        <v>31</v>
      </c>
      <c r="R624">
        <f t="shared" si="251"/>
        <v>137</v>
      </c>
      <c r="S624" s="162">
        <f>VLOOKUP(C624,'Общие показания'!A:I,9,0)</f>
        <v>1.5940303447078403</v>
      </c>
      <c r="T624" s="73">
        <f>VLOOKUP(B624,'Общие показания'!$A$2:$S$795,19,0)</f>
        <v>0.70090287779726368</v>
      </c>
      <c r="U624" s="39">
        <f t="shared" si="256"/>
        <v>0.6541737749531551</v>
      </c>
      <c r="V624" s="39">
        <f t="shared" si="257"/>
        <v>0.50512355055374969</v>
      </c>
      <c r="W624" s="39">
        <f t="shared" si="258"/>
        <v>0.4347330192009356</v>
      </c>
      <c r="X624" s="39"/>
      <c r="Y624" s="39">
        <f t="shared" si="259"/>
        <v>0</v>
      </c>
      <c r="Z624" s="39"/>
      <c r="AA624" s="39"/>
      <c r="AB624" s="39"/>
      <c r="AC624" s="39"/>
      <c r="AD624" s="39"/>
      <c r="AE624" s="39">
        <f t="shared" si="279"/>
        <v>0</v>
      </c>
      <c r="AF624" s="39">
        <f t="shared" si="260"/>
        <v>0.21827905207439846</v>
      </c>
      <c r="AG624" s="39">
        <f t="shared" si="261"/>
        <v>0.48262382572286527</v>
      </c>
      <c r="AH624" s="39">
        <f t="shared" si="269"/>
        <v>0</v>
      </c>
      <c r="AJ624" s="39">
        <f t="shared" si="262"/>
        <v>0.71653872838505384</v>
      </c>
      <c r="AK624" s="39">
        <f t="shared" si="253"/>
        <v>0.28712613844570478</v>
      </c>
      <c r="AL624" s="39">
        <f t="shared" si="254"/>
        <v>0.40934313529966815</v>
      </c>
      <c r="AM624" s="39"/>
      <c r="AS624" s="39"/>
      <c r="AT624" s="39">
        <f t="shared" si="263"/>
        <v>0.16729943236154984</v>
      </c>
      <c r="AU624" s="39">
        <f t="shared" si="264"/>
        <v>0.53674882669706059</v>
      </c>
      <c r="AW624" s="38">
        <f t="shared" si="265"/>
        <v>3679.4858154609551</v>
      </c>
      <c r="AX624" s="38">
        <f t="shared" si="277"/>
        <v>2126.6833751625759</v>
      </c>
      <c r="AY624" s="38">
        <f t="shared" si="278"/>
        <v>2265.8042660952406</v>
      </c>
      <c r="AZ624" s="38">
        <f t="shared" si="280"/>
        <v>0</v>
      </c>
      <c r="BA624" s="38">
        <f t="shared" si="281"/>
        <v>0</v>
      </c>
      <c r="BB624" s="38">
        <f t="shared" si="282"/>
        <v>0</v>
      </c>
      <c r="BC624" s="38">
        <f t="shared" si="283"/>
        <v>0</v>
      </c>
      <c r="BD624" s="38">
        <f t="shared" si="284"/>
        <v>0</v>
      </c>
      <c r="BE624" s="38">
        <f t="shared" si="285"/>
        <v>0</v>
      </c>
      <c r="BF624" s="38">
        <f t="shared" si="286"/>
        <v>0</v>
      </c>
      <c r="BG624" s="38">
        <f t="shared" si="266"/>
        <v>1035.0314604804823</v>
      </c>
      <c r="BH624" s="38">
        <f t="shared" si="267"/>
        <v>2736.3631732499521</v>
      </c>
      <c r="BI624" s="61">
        <f t="shared" si="255"/>
        <v>11843.368090449207</v>
      </c>
    </row>
    <row r="625" spans="1:61" x14ac:dyDescent="0.3">
      <c r="A625" s="84" t="s">
        <v>2599</v>
      </c>
      <c r="B625" s="84" t="s">
        <v>268</v>
      </c>
      <c r="C625" s="84" t="s">
        <v>268</v>
      </c>
      <c r="D625" s="63">
        <f>VLOOKUP(B625,Площадь!$D$2:$E$795,2,0)</f>
        <v>72.400000000000006</v>
      </c>
      <c r="E625" s="72"/>
      <c r="F625" s="87">
        <v>31</v>
      </c>
      <c r="G625" s="87">
        <v>29</v>
      </c>
      <c r="H625" s="87">
        <v>31</v>
      </c>
      <c r="I625" s="87"/>
      <c r="J625" s="88"/>
      <c r="K625" s="88"/>
      <c r="L625" s="88"/>
      <c r="M625" s="88"/>
      <c r="N625" s="88"/>
      <c r="O625" s="88"/>
      <c r="P625" s="88">
        <v>15</v>
      </c>
      <c r="Q625" s="88">
        <v>31</v>
      </c>
      <c r="R625">
        <f t="shared" si="251"/>
        <v>137</v>
      </c>
      <c r="S625" s="162">
        <f>VLOOKUP(C625,'Общие показания'!A:I,9,0)</f>
        <v>2.317425641703768</v>
      </c>
      <c r="T625" s="73">
        <f>VLOOKUP(B625,'Общие показания'!$A$2:$S$795,19,0)</f>
        <v>1.0189833002514437</v>
      </c>
      <c r="U625" s="39">
        <f t="shared" si="256"/>
        <v>0.95104781740177569</v>
      </c>
      <c r="V625" s="39">
        <f t="shared" si="257"/>
        <v>0.73435632650786098</v>
      </c>
      <c r="W625" s="39">
        <f t="shared" si="258"/>
        <v>0.6320214977941313</v>
      </c>
      <c r="X625" s="39"/>
      <c r="Y625" s="39">
        <f t="shared" si="259"/>
        <v>0</v>
      </c>
      <c r="Z625" s="39"/>
      <c r="AA625" s="39"/>
      <c r="AB625" s="39"/>
      <c r="AC625" s="39"/>
      <c r="AD625" s="39"/>
      <c r="AE625" s="39">
        <f t="shared" si="279"/>
        <v>0</v>
      </c>
      <c r="AF625" s="39">
        <f t="shared" si="260"/>
        <v>0.31733741707201707</v>
      </c>
      <c r="AG625" s="39">
        <f t="shared" si="261"/>
        <v>0.70164588317942667</v>
      </c>
      <c r="AH625" s="39">
        <f t="shared" si="269"/>
        <v>0</v>
      </c>
      <c r="AJ625" s="39">
        <f t="shared" si="262"/>
        <v>1.0417149384553797</v>
      </c>
      <c r="AK625" s="39">
        <f t="shared" si="253"/>
        <v>0.4174283619170488</v>
      </c>
      <c r="AL625" s="39">
        <f t="shared" si="254"/>
        <v>0.59510929710232896</v>
      </c>
      <c r="AM625" s="39"/>
      <c r="AS625" s="39"/>
      <c r="AT625" s="39">
        <f t="shared" si="263"/>
        <v>0.24322246793124919</v>
      </c>
      <c r="AU625" s="39">
        <f t="shared" si="264"/>
        <v>0.78033363559974278</v>
      </c>
      <c r="AW625" s="38">
        <f t="shared" si="265"/>
        <v>5349.2926313127136</v>
      </c>
      <c r="AX625" s="38">
        <f t="shared" si="277"/>
        <v>3091.8047462202908</v>
      </c>
      <c r="AY625" s="38">
        <f t="shared" si="278"/>
        <v>3294.0608205882622</v>
      </c>
      <c r="AZ625" s="38">
        <f t="shared" si="280"/>
        <v>0</v>
      </c>
      <c r="BA625" s="38">
        <f t="shared" si="281"/>
        <v>0</v>
      </c>
      <c r="BB625" s="38">
        <f t="shared" si="282"/>
        <v>0</v>
      </c>
      <c r="BC625" s="38">
        <f t="shared" si="283"/>
        <v>0</v>
      </c>
      <c r="BD625" s="38">
        <f t="shared" si="284"/>
        <v>0</v>
      </c>
      <c r="BE625" s="38">
        <f t="shared" si="285"/>
        <v>0</v>
      </c>
      <c r="BF625" s="38">
        <f t="shared" si="286"/>
        <v>0</v>
      </c>
      <c r="BG625" s="38">
        <f t="shared" si="266"/>
        <v>1504.7445329073678</v>
      </c>
      <c r="BH625" s="38">
        <f t="shared" si="267"/>
        <v>3978.1665410300511</v>
      </c>
      <c r="BI625" s="61">
        <f t="shared" si="255"/>
        <v>17218.069272058685</v>
      </c>
    </row>
    <row r="626" spans="1:61" x14ac:dyDescent="0.3">
      <c r="A626" s="84" t="s">
        <v>1979</v>
      </c>
      <c r="B626" s="84" t="s">
        <v>1980</v>
      </c>
      <c r="C626" s="84" t="s">
        <v>1980</v>
      </c>
      <c r="D626" s="63">
        <f>VLOOKUP(B626,Площадь!$D$2:$E$795,2,0)</f>
        <v>33.6</v>
      </c>
      <c r="E626" s="72"/>
      <c r="F626" s="87">
        <v>31</v>
      </c>
      <c r="G626" s="87">
        <v>29</v>
      </c>
      <c r="H626" s="87">
        <v>31</v>
      </c>
      <c r="I626" s="87"/>
      <c r="J626" s="88"/>
      <c r="K626" s="88"/>
      <c r="L626" s="88"/>
      <c r="M626" s="88"/>
      <c r="N626" s="88"/>
      <c r="O626" s="88"/>
      <c r="P626" s="88">
        <v>15</v>
      </c>
      <c r="Q626" s="88">
        <v>31</v>
      </c>
      <c r="R626">
        <f t="shared" si="251"/>
        <v>137</v>
      </c>
      <c r="S626" s="162">
        <f>VLOOKUP(C626,'Общие показания'!A:I,9,0)</f>
        <v>1.2920000000000007</v>
      </c>
      <c r="T626" s="73">
        <f>VLOOKUP(B626,'Общие показания'!$A$2:$S$795,19,0)</f>
        <v>0.16300000000000026</v>
      </c>
      <c r="U626" s="39">
        <f t="shared" si="256"/>
        <v>0.53022360587143447</v>
      </c>
      <c r="V626" s="39">
        <f t="shared" si="257"/>
        <v>0.40941480786870432</v>
      </c>
      <c r="W626" s="39">
        <f t="shared" si="258"/>
        <v>0.35236158625986191</v>
      </c>
      <c r="X626" s="39"/>
      <c r="Y626" s="39">
        <f t="shared" si="259"/>
        <v>0</v>
      </c>
      <c r="Z626" s="39"/>
      <c r="AA626" s="39"/>
      <c r="AB626" s="39"/>
      <c r="AC626" s="39"/>
      <c r="AD626" s="39"/>
      <c r="AE626" s="39">
        <f t="shared" si="279"/>
        <v>0</v>
      </c>
      <c r="AF626" s="39">
        <f t="shared" si="260"/>
        <v>5.0762361826710005E-2</v>
      </c>
      <c r="AG626" s="39">
        <f t="shared" si="261"/>
        <v>0.11223763817329026</v>
      </c>
      <c r="AH626" s="39">
        <f t="shared" si="269"/>
        <v>0</v>
      </c>
      <c r="AJ626" s="39">
        <f t="shared" si="262"/>
        <v>0.4834478167417231</v>
      </c>
      <c r="AK626" s="39">
        <f t="shared" si="253"/>
        <v>0.19372365967421049</v>
      </c>
      <c r="AL626" s="39">
        <f t="shared" si="254"/>
        <v>0.27618332020218578</v>
      </c>
      <c r="AM626" s="39"/>
      <c r="AS626" s="39"/>
      <c r="AT626" s="39">
        <f t="shared" si="263"/>
        <v>0.11287672544875653</v>
      </c>
      <c r="AU626" s="39">
        <f t="shared" si="264"/>
        <v>0.3621437866871734</v>
      </c>
      <c r="AW626" s="38">
        <f t="shared" si="265"/>
        <v>2721.0590200058559</v>
      </c>
      <c r="AX626" s="38">
        <f t="shared" si="277"/>
        <v>1619.0407767334989</v>
      </c>
      <c r="AY626" s="38">
        <f t="shared" si="278"/>
        <v>1687.2408051104624</v>
      </c>
      <c r="AZ626" s="38">
        <f t="shared" si="280"/>
        <v>0</v>
      </c>
      <c r="BA626" s="38">
        <f t="shared" si="281"/>
        <v>0</v>
      </c>
      <c r="BB626" s="38">
        <f t="shared" si="282"/>
        <v>0</v>
      </c>
      <c r="BC626" s="38">
        <f t="shared" si="283"/>
        <v>0</v>
      </c>
      <c r="BD626" s="38">
        <f t="shared" si="284"/>
        <v>0</v>
      </c>
      <c r="BE626" s="38">
        <f t="shared" si="285"/>
        <v>0</v>
      </c>
      <c r="BF626" s="38">
        <f t="shared" si="286"/>
        <v>0</v>
      </c>
      <c r="BG626" s="38">
        <f t="shared" si="266"/>
        <v>439.26622031877133</v>
      </c>
      <c r="BH626" s="38">
        <f t="shared" si="267"/>
        <v>1273.4105216384341</v>
      </c>
      <c r="BI626" s="61">
        <f t="shared" si="255"/>
        <v>7740.0173438070224</v>
      </c>
    </row>
    <row r="627" spans="1:61" x14ac:dyDescent="0.3">
      <c r="A627" s="84" t="s">
        <v>848</v>
      </c>
      <c r="B627" s="84" t="s">
        <v>849</v>
      </c>
      <c r="C627" s="84" t="s">
        <v>849</v>
      </c>
      <c r="D627" s="63">
        <f>VLOOKUP(B627,Площадь!$D$2:$E$795,2,0)</f>
        <v>60.6</v>
      </c>
      <c r="E627" s="72"/>
      <c r="F627" s="87">
        <v>31</v>
      </c>
      <c r="G627" s="87">
        <v>29</v>
      </c>
      <c r="H627" s="87">
        <v>31</v>
      </c>
      <c r="I627" s="87"/>
      <c r="J627" s="88"/>
      <c r="K627" s="88"/>
      <c r="L627" s="88"/>
      <c r="M627" s="88"/>
      <c r="N627" s="88"/>
      <c r="O627" s="88"/>
      <c r="P627" s="88">
        <v>15</v>
      </c>
      <c r="Q627" s="88">
        <v>31</v>
      </c>
      <c r="R627">
        <f t="shared" si="251"/>
        <v>137</v>
      </c>
      <c r="S627" s="162">
        <f>VLOOKUP(C627,'Общие показания'!A:I,9,0)</f>
        <v>1.9397236724758058</v>
      </c>
      <c r="T627" s="73">
        <f>VLOOKUP(B627,'Общие показания'!$A$2:$S$795,19,0)</f>
        <v>0.91299999999999848</v>
      </c>
      <c r="U627" s="39">
        <f t="shared" si="256"/>
        <v>0.79604278638877912</v>
      </c>
      <c r="V627" s="39">
        <f t="shared" si="257"/>
        <v>0.61466841693890018</v>
      </c>
      <c r="W627" s="39">
        <f t="shared" si="258"/>
        <v>0.5290124691481265</v>
      </c>
      <c r="X627" s="39"/>
      <c r="Y627" s="39">
        <f t="shared" si="259"/>
        <v>0</v>
      </c>
      <c r="Z627" s="39"/>
      <c r="AA627" s="39"/>
      <c r="AB627" s="39"/>
      <c r="AC627" s="39"/>
      <c r="AD627" s="39"/>
      <c r="AE627" s="39">
        <f t="shared" si="279"/>
        <v>0</v>
      </c>
      <c r="AF627" s="39">
        <f t="shared" si="260"/>
        <v>0.28433151133611095</v>
      </c>
      <c r="AG627" s="39">
        <f t="shared" si="261"/>
        <v>0.62866848866388758</v>
      </c>
      <c r="AH627" s="39">
        <f t="shared" si="269"/>
        <v>0</v>
      </c>
      <c r="AJ627" s="39">
        <f t="shared" si="262"/>
        <v>0.87193266948060777</v>
      </c>
      <c r="AK627" s="39">
        <f t="shared" si="253"/>
        <v>0.34939445762670102</v>
      </c>
      <c r="AL627" s="39">
        <f t="shared" si="254"/>
        <v>0.49811634536465649</v>
      </c>
      <c r="AM627" s="39"/>
      <c r="AS627" s="39"/>
      <c r="AT627" s="39">
        <f t="shared" si="263"/>
        <v>0.20358123697007874</v>
      </c>
      <c r="AU627" s="39">
        <f t="shared" si="264"/>
        <v>0.65315218670365205</v>
      </c>
      <c r="AW627" s="38">
        <f t="shared" si="265"/>
        <v>4477.4465947175477</v>
      </c>
      <c r="AX627" s="38">
        <f t="shared" si="277"/>
        <v>2587.8918179689176</v>
      </c>
      <c r="AY627" s="38">
        <f t="shared" si="278"/>
        <v>2757.1835045255343</v>
      </c>
      <c r="AZ627" s="38">
        <f t="shared" si="280"/>
        <v>0</v>
      </c>
      <c r="BA627" s="38">
        <f t="shared" si="281"/>
        <v>0</v>
      </c>
      <c r="BB627" s="38">
        <f t="shared" si="282"/>
        <v>0</v>
      </c>
      <c r="BC627" s="38">
        <f t="shared" si="283"/>
        <v>0</v>
      </c>
      <c r="BD627" s="38">
        <f t="shared" si="284"/>
        <v>0</v>
      </c>
      <c r="BE627" s="38">
        <f t="shared" si="285"/>
        <v>0</v>
      </c>
      <c r="BF627" s="38">
        <f t="shared" si="286"/>
        <v>0</v>
      </c>
      <c r="BG627" s="38">
        <f t="shared" si="266"/>
        <v>1309.7334650432035</v>
      </c>
      <c r="BH627" s="38">
        <f t="shared" si="267"/>
        <v>3440.8681481296089</v>
      </c>
      <c r="BI627" s="61">
        <f t="shared" si="255"/>
        <v>14573.123530384812</v>
      </c>
    </row>
    <row r="628" spans="1:61" x14ac:dyDescent="0.3">
      <c r="A628" s="84" t="s">
        <v>623</v>
      </c>
      <c r="B628" s="84" t="s">
        <v>624</v>
      </c>
      <c r="C628" s="84" t="s">
        <v>624</v>
      </c>
      <c r="D628" s="63">
        <f>VLOOKUP(B628,Площадь!$D$2:$E$795,2,0)</f>
        <v>106.3</v>
      </c>
      <c r="E628" s="72"/>
      <c r="F628" s="87">
        <v>31</v>
      </c>
      <c r="G628" s="87">
        <v>29</v>
      </c>
      <c r="H628" s="87">
        <v>31</v>
      </c>
      <c r="I628" s="87"/>
      <c r="J628" s="88"/>
      <c r="K628" s="88"/>
      <c r="L628" s="88"/>
      <c r="M628" s="88"/>
      <c r="N628" s="88"/>
      <c r="O628" s="88"/>
      <c r="P628" s="88">
        <v>15</v>
      </c>
      <c r="Q628" s="88">
        <v>31</v>
      </c>
      <c r="R628">
        <f t="shared" si="251"/>
        <v>137</v>
      </c>
      <c r="S628" s="162">
        <f>VLOOKUP(C628,'Общие показания'!A:I,9,0)</f>
        <v>3.4025185871976591</v>
      </c>
      <c r="T628" s="73">
        <f>VLOOKUP(B628,'Общие показания'!$A$2:$S$795,19,0)</f>
        <v>5.5264814128023403</v>
      </c>
      <c r="U628" s="39">
        <f t="shared" si="256"/>
        <v>1.3963588810747065</v>
      </c>
      <c r="V628" s="39">
        <f t="shared" si="257"/>
        <v>1.0782054904390279</v>
      </c>
      <c r="W628" s="39">
        <f t="shared" si="258"/>
        <v>0.92795421568392478</v>
      </c>
      <c r="X628" s="39"/>
      <c r="Y628" s="39">
        <f t="shared" si="259"/>
        <v>0</v>
      </c>
      <c r="Z628" s="39"/>
      <c r="AA628" s="39"/>
      <c r="AB628" s="39"/>
      <c r="AC628" s="39"/>
      <c r="AD628" s="39"/>
      <c r="AE628" s="39">
        <f t="shared" si="279"/>
        <v>0</v>
      </c>
      <c r="AF628" s="39">
        <f t="shared" si="260"/>
        <v>1.7210874178236775</v>
      </c>
      <c r="AG628" s="39">
        <f t="shared" si="261"/>
        <v>3.805393994978663</v>
      </c>
      <c r="AH628" s="39">
        <f t="shared" si="269"/>
        <v>0</v>
      </c>
      <c r="AJ628" s="39">
        <f t="shared" si="262"/>
        <v>1.5294792535608679</v>
      </c>
      <c r="AK628" s="39">
        <f t="shared" si="253"/>
        <v>0.61288169712406459</v>
      </c>
      <c r="AL628" s="39">
        <f t="shared" si="254"/>
        <v>0.87375853980631979</v>
      </c>
      <c r="AM628" s="39"/>
      <c r="AS628" s="39"/>
      <c r="AT628" s="39">
        <f t="shared" si="263"/>
        <v>0.35710702128579813</v>
      </c>
      <c r="AU628" s="39">
        <f t="shared" si="264"/>
        <v>1.1457108489537657</v>
      </c>
      <c r="AW628" s="38">
        <f t="shared" si="265"/>
        <v>7854.0028550903507</v>
      </c>
      <c r="AX628" s="38">
        <f t="shared" si="277"/>
        <v>4539.4868028068631</v>
      </c>
      <c r="AY628" s="38">
        <f t="shared" si="278"/>
        <v>4836.4456523277931</v>
      </c>
      <c r="AZ628" s="38">
        <f t="shared" si="280"/>
        <v>0</v>
      </c>
      <c r="BA628" s="38">
        <f t="shared" si="281"/>
        <v>0</v>
      </c>
      <c r="BB628" s="38">
        <f t="shared" si="282"/>
        <v>0</v>
      </c>
      <c r="BC628" s="38">
        <f t="shared" si="283"/>
        <v>0</v>
      </c>
      <c r="BD628" s="38">
        <f t="shared" si="284"/>
        <v>0</v>
      </c>
      <c r="BE628" s="38">
        <f t="shared" si="285"/>
        <v>0</v>
      </c>
      <c r="BF628" s="38">
        <f t="shared" si="286"/>
        <v>0</v>
      </c>
      <c r="BG628" s="38">
        <f t="shared" si="266"/>
        <v>5578.6220245679124</v>
      </c>
      <c r="BH628" s="38">
        <f t="shared" si="267"/>
        <v>13290.547798858455</v>
      </c>
      <c r="BI628" s="61">
        <f t="shared" si="255"/>
        <v>36099.105133651377</v>
      </c>
    </row>
    <row r="629" spans="1:61" x14ac:dyDescent="0.3">
      <c r="A629" s="84" t="s">
        <v>1066</v>
      </c>
      <c r="B629" s="84" t="s">
        <v>1067</v>
      </c>
      <c r="C629" s="84" t="s">
        <v>1067</v>
      </c>
      <c r="D629" s="63">
        <f>VLOOKUP(B629,Площадь!$D$2:$E$795,2,0)</f>
        <v>39.299999999999997</v>
      </c>
      <c r="E629" s="72"/>
      <c r="F629" s="87">
        <v>31</v>
      </c>
      <c r="G629" s="87">
        <v>29</v>
      </c>
      <c r="H629" s="87">
        <v>31</v>
      </c>
      <c r="I629" s="87"/>
      <c r="J629" s="88"/>
      <c r="K629" s="88"/>
      <c r="L629" s="88"/>
      <c r="M629" s="88"/>
      <c r="N629" s="88"/>
      <c r="O629" s="88"/>
      <c r="P629" s="88">
        <v>15</v>
      </c>
      <c r="Q629" s="88">
        <v>31</v>
      </c>
      <c r="R629">
        <f t="shared" si="251"/>
        <v>137</v>
      </c>
      <c r="S629" s="162">
        <f>VLOOKUP(C629,'Общие показания'!A:I,9,0)</f>
        <v>1.7359999999999989</v>
      </c>
      <c r="T629" s="73">
        <f>VLOOKUP(B629,'Общие показания'!$A$2:$S$795,19,0)</f>
        <v>0.74099999999999966</v>
      </c>
      <c r="U629" s="39">
        <f t="shared" si="256"/>
        <v>0.71243667166626101</v>
      </c>
      <c r="V629" s="39">
        <f t="shared" si="257"/>
        <v>0.55011153750779396</v>
      </c>
      <c r="W629" s="39">
        <f t="shared" si="258"/>
        <v>0.47345179082594396</v>
      </c>
      <c r="X629" s="39"/>
      <c r="Y629" s="39">
        <f t="shared" si="259"/>
        <v>0</v>
      </c>
      <c r="Z629" s="39"/>
      <c r="AA629" s="39"/>
      <c r="AB629" s="39"/>
      <c r="AC629" s="39"/>
      <c r="AD629" s="39"/>
      <c r="AE629" s="39">
        <f t="shared" si="279"/>
        <v>0</v>
      </c>
      <c r="AF629" s="39">
        <f t="shared" si="260"/>
        <v>0.23076631971528855</v>
      </c>
      <c r="AG629" s="39">
        <f t="shared" si="261"/>
        <v>0.51023368028471117</v>
      </c>
      <c r="AH629" s="39">
        <f t="shared" si="269"/>
        <v>0</v>
      </c>
      <c r="AJ629" s="39">
        <f t="shared" si="262"/>
        <v>0.56546128565326537</v>
      </c>
      <c r="AK629" s="39">
        <f t="shared" si="253"/>
        <v>0.22658749479751403</v>
      </c>
      <c r="AL629" s="39">
        <f t="shared" si="254"/>
        <v>0.32303584773648514</v>
      </c>
      <c r="AM629" s="39"/>
      <c r="AS629" s="39"/>
      <c r="AT629" s="39">
        <f t="shared" si="263"/>
        <v>0.13202545565881341</v>
      </c>
      <c r="AU629" s="39">
        <f t="shared" si="264"/>
        <v>0.42357889335731885</v>
      </c>
      <c r="AW629" s="38">
        <f t="shared" si="265"/>
        <v>3430.3381607102442</v>
      </c>
      <c r="AX629" s="38">
        <f t="shared" si="277"/>
        <v>2084.9398143590765</v>
      </c>
      <c r="AY629" s="38">
        <f t="shared" si="278"/>
        <v>2138.0595574514423</v>
      </c>
      <c r="AZ629" s="38">
        <f t="shared" si="280"/>
        <v>0</v>
      </c>
      <c r="BA629" s="38">
        <f t="shared" si="281"/>
        <v>0</v>
      </c>
      <c r="BB629" s="38">
        <f t="shared" si="282"/>
        <v>0</v>
      </c>
      <c r="BC629" s="38">
        <f t="shared" si="283"/>
        <v>0</v>
      </c>
      <c r="BD629" s="38">
        <f t="shared" si="284"/>
        <v>0</v>
      </c>
      <c r="BE629" s="38">
        <f t="shared" si="285"/>
        <v>0</v>
      </c>
      <c r="BF629" s="38">
        <f t="shared" si="286"/>
        <v>0</v>
      </c>
      <c r="BG629" s="38">
        <f t="shared" si="266"/>
        <v>973.86373014322442</v>
      </c>
      <c r="BH629" s="38">
        <f t="shared" si="267"/>
        <v>2506.6891201817198</v>
      </c>
      <c r="BI629" s="61">
        <f t="shared" si="255"/>
        <v>11133.890382845708</v>
      </c>
    </row>
    <row r="630" spans="1:61" x14ac:dyDescent="0.3">
      <c r="A630" s="84" t="s">
        <v>2357</v>
      </c>
      <c r="B630" s="84" t="s">
        <v>2358</v>
      </c>
      <c r="C630" s="84" t="s">
        <v>2358</v>
      </c>
      <c r="D630" s="63">
        <f>VLOOKUP(B630,Площадь!$D$2:$E$795,2,0)</f>
        <v>41.9</v>
      </c>
      <c r="E630" s="72"/>
      <c r="F630" s="87">
        <v>31</v>
      </c>
      <c r="G630" s="87">
        <v>29</v>
      </c>
      <c r="H630" s="87">
        <v>31</v>
      </c>
      <c r="I630" s="87"/>
      <c r="J630" s="88"/>
      <c r="K630" s="88"/>
      <c r="L630" s="88"/>
      <c r="M630" s="88"/>
      <c r="N630" s="88"/>
      <c r="O630" s="88"/>
      <c r="P630" s="88">
        <v>15</v>
      </c>
      <c r="Q630" s="88">
        <v>31</v>
      </c>
      <c r="R630">
        <f t="shared" si="251"/>
        <v>137</v>
      </c>
      <c r="S630" s="162">
        <f>VLOOKUP(C630,'Общие показания'!A:I,9,0)</f>
        <v>1.6560000000000006</v>
      </c>
      <c r="T630" s="73">
        <f>VLOOKUP(B630,'Общие показания'!$A$2:$S$795,19,0)</f>
        <v>1.1189999999999998</v>
      </c>
      <c r="U630" s="39">
        <f t="shared" si="256"/>
        <v>0.67960548864016668</v>
      </c>
      <c r="V630" s="39">
        <f t="shared" si="257"/>
        <v>0.52476077541066113</v>
      </c>
      <c r="W630" s="39">
        <f t="shared" si="258"/>
        <v>0.45163373594917278</v>
      </c>
      <c r="X630" s="39"/>
      <c r="Y630" s="39">
        <f t="shared" si="259"/>
        <v>0</v>
      </c>
      <c r="Z630" s="39"/>
      <c r="AA630" s="39"/>
      <c r="AB630" s="39"/>
      <c r="AC630" s="39"/>
      <c r="AD630" s="39"/>
      <c r="AE630" s="39">
        <f t="shared" si="279"/>
        <v>0</v>
      </c>
      <c r="AF630" s="39">
        <f t="shared" si="260"/>
        <v>0.34848517106802696</v>
      </c>
      <c r="AG630" s="39">
        <f t="shared" si="261"/>
        <v>0.77051482893197287</v>
      </c>
      <c r="AH630" s="39">
        <f t="shared" si="269"/>
        <v>0</v>
      </c>
      <c r="AJ630" s="39">
        <f t="shared" si="262"/>
        <v>0.60287093813923209</v>
      </c>
      <c r="AK630" s="39">
        <f t="shared" si="253"/>
        <v>0.24157801608182791</v>
      </c>
      <c r="AL630" s="39">
        <f t="shared" si="254"/>
        <v>0.34440717608546378</v>
      </c>
      <c r="AM630" s="39"/>
      <c r="AS630" s="39"/>
      <c r="AT630" s="39">
        <f t="shared" si="263"/>
        <v>0.14075996417568148</v>
      </c>
      <c r="AU630" s="39">
        <f t="shared" si="264"/>
        <v>0.45160192447001685</v>
      </c>
      <c r="AW630" s="38">
        <f t="shared" si="265"/>
        <v>3442.6284209895475</v>
      </c>
      <c r="AX630" s="38">
        <f t="shared" si="277"/>
        <v>2057.1291983307779</v>
      </c>
      <c r="AY630" s="38">
        <f t="shared" si="278"/>
        <v>2136.860382629297</v>
      </c>
      <c r="AZ630" s="38">
        <f t="shared" si="280"/>
        <v>0</v>
      </c>
      <c r="BA630" s="38">
        <f t="shared" si="281"/>
        <v>0</v>
      </c>
      <c r="BB630" s="38">
        <f t="shared" si="282"/>
        <v>0</v>
      </c>
      <c r="BC630" s="38">
        <f t="shared" si="283"/>
        <v>0</v>
      </c>
      <c r="BD630" s="38">
        <f t="shared" si="284"/>
        <v>0</v>
      </c>
      <c r="BE630" s="38">
        <f t="shared" si="285"/>
        <v>0</v>
      </c>
      <c r="BF630" s="38">
        <f t="shared" si="286"/>
        <v>0</v>
      </c>
      <c r="BG630" s="38">
        <f t="shared" si="266"/>
        <v>1313.3100712428013</v>
      </c>
      <c r="BH630" s="38">
        <f t="shared" si="267"/>
        <v>3280.6013281621649</v>
      </c>
      <c r="BI630" s="61">
        <f t="shared" si="255"/>
        <v>12230.529401354588</v>
      </c>
    </row>
    <row r="631" spans="1:61" x14ac:dyDescent="0.3">
      <c r="A631" s="84" t="s">
        <v>725</v>
      </c>
      <c r="B631" s="84" t="s">
        <v>726</v>
      </c>
      <c r="C631" s="84" t="s">
        <v>726</v>
      </c>
      <c r="D631" s="63">
        <f>VLOOKUP(B631,Площадь!$D$2:$E$795,2,0)</f>
        <v>32</v>
      </c>
      <c r="E631" s="72"/>
      <c r="F631" s="87">
        <v>31</v>
      </c>
      <c r="G631" s="87">
        <v>29</v>
      </c>
      <c r="H631" s="87">
        <v>31</v>
      </c>
      <c r="I631" s="87"/>
      <c r="J631" s="88"/>
      <c r="K631" s="88"/>
      <c r="L631" s="88"/>
      <c r="M631" s="88"/>
      <c r="N631" s="88"/>
      <c r="O631" s="88"/>
      <c r="P631" s="88">
        <v>15</v>
      </c>
      <c r="Q631" s="88">
        <v>31</v>
      </c>
      <c r="R631">
        <f t="shared" si="251"/>
        <v>137</v>
      </c>
      <c r="S631" s="162">
        <f>VLOOKUP(C631,'Общие показания'!A:I,9,0)</f>
        <v>1.0242765267198974</v>
      </c>
      <c r="T631" s="73">
        <f>VLOOKUP(B631,'Общие показания'!$A$2:$S$795,19,0)</f>
        <v>0.65899999999999892</v>
      </c>
      <c r="U631" s="39">
        <f t="shared" si="256"/>
        <v>0.42035262647592292</v>
      </c>
      <c r="V631" s="39">
        <f t="shared" si="257"/>
        <v>0.32457738188192753</v>
      </c>
      <c r="W631" s="39">
        <f t="shared" si="258"/>
        <v>0.27934651836204699</v>
      </c>
      <c r="X631" s="39"/>
      <c r="Y631" s="39">
        <f t="shared" si="259"/>
        <v>0</v>
      </c>
      <c r="Z631" s="39"/>
      <c r="AA631" s="39"/>
      <c r="AB631" s="39"/>
      <c r="AC631" s="39"/>
      <c r="AD631" s="39"/>
      <c r="AE631" s="39">
        <f t="shared" si="279"/>
        <v>0</v>
      </c>
      <c r="AF631" s="39">
        <f t="shared" si="260"/>
        <v>0.20522942603559377</v>
      </c>
      <c r="AG631" s="39">
        <f t="shared" si="261"/>
        <v>0.45377057396440518</v>
      </c>
      <c r="AH631" s="39">
        <f t="shared" si="269"/>
        <v>0</v>
      </c>
      <c r="AJ631" s="39">
        <f t="shared" si="262"/>
        <v>0.46042649213497439</v>
      </c>
      <c r="AK631" s="39">
        <f t="shared" si="253"/>
        <v>0.18449872349924806</v>
      </c>
      <c r="AL631" s="39">
        <f t="shared" si="254"/>
        <v>0.26303173352589121</v>
      </c>
      <c r="AM631" s="39"/>
      <c r="AS631" s="39"/>
      <c r="AT631" s="39">
        <f t="shared" si="263"/>
        <v>0.10750164328453002</v>
      </c>
      <c r="AU631" s="39">
        <f t="shared" si="264"/>
        <v>0.34489884446397467</v>
      </c>
      <c r="AW631" s="38">
        <f t="shared" si="265"/>
        <v>2364.3282348343482</v>
      </c>
      <c r="AX631" s="38">
        <f t="shared" si="277"/>
        <v>1366.5435342410128</v>
      </c>
      <c r="AY631" s="38">
        <f t="shared" si="278"/>
        <v>1455.9384842379059</v>
      </c>
      <c r="AZ631" s="38">
        <f t="shared" si="280"/>
        <v>0</v>
      </c>
      <c r="BA631" s="38">
        <f t="shared" si="281"/>
        <v>0</v>
      </c>
      <c r="BB631" s="38">
        <f t="shared" si="282"/>
        <v>0</v>
      </c>
      <c r="BC631" s="38">
        <f t="shared" si="283"/>
        <v>0</v>
      </c>
      <c r="BD631" s="38">
        <f t="shared" si="284"/>
        <v>0</v>
      </c>
      <c r="BE631" s="38">
        <f t="shared" si="285"/>
        <v>0</v>
      </c>
      <c r="BF631" s="38">
        <f t="shared" si="286"/>
        <v>0</v>
      </c>
      <c r="BG631" s="38">
        <f t="shared" si="266"/>
        <v>839.48277324016749</v>
      </c>
      <c r="BH631" s="38">
        <f t="shared" si="267"/>
        <v>2143.9162400524056</v>
      </c>
      <c r="BI631" s="61">
        <f t="shared" si="255"/>
        <v>8170.2092666058397</v>
      </c>
    </row>
    <row r="632" spans="1:61" x14ac:dyDescent="0.3">
      <c r="A632" s="84" t="s">
        <v>1724</v>
      </c>
      <c r="B632" s="84" t="s">
        <v>1725</v>
      </c>
      <c r="C632" s="84" t="s">
        <v>1725</v>
      </c>
      <c r="D632" s="63">
        <f>VLOOKUP(B632,Площадь!$D$2:$E$795,2,0)</f>
        <v>31.7</v>
      </c>
      <c r="E632" s="72"/>
      <c r="F632" s="87">
        <v>31</v>
      </c>
      <c r="G632" s="87">
        <v>29</v>
      </c>
      <c r="H632" s="87">
        <v>31</v>
      </c>
      <c r="I632" s="87"/>
      <c r="J632" s="88"/>
      <c r="K632" s="88"/>
      <c r="L632" s="88"/>
      <c r="M632" s="88"/>
      <c r="N632" s="88"/>
      <c r="O632" s="88"/>
      <c r="P632" s="88">
        <v>15</v>
      </c>
      <c r="Q632" s="88">
        <v>31</v>
      </c>
      <c r="R632">
        <f t="shared" si="251"/>
        <v>137</v>
      </c>
      <c r="S632" s="162">
        <f>VLOOKUP(C632,'Общие показания'!A:I,9,0)</f>
        <v>1.0146739342818984</v>
      </c>
      <c r="T632" s="73">
        <f>VLOOKUP(B632,'Общие показания'!$A$2:$S$795,19,0)</f>
        <v>0.69599999999999973</v>
      </c>
      <c r="U632" s="39">
        <f t="shared" si="256"/>
        <v>0.4164118206027112</v>
      </c>
      <c r="V632" s="39">
        <f t="shared" si="257"/>
        <v>0.32153446892678444</v>
      </c>
      <c r="W632" s="39">
        <f t="shared" si="258"/>
        <v>0.2767276447524028</v>
      </c>
      <c r="X632" s="39"/>
      <c r="Y632" s="39">
        <f t="shared" si="259"/>
        <v>0</v>
      </c>
      <c r="Z632" s="39"/>
      <c r="AA632" s="39"/>
      <c r="AB632" s="39"/>
      <c r="AC632" s="39"/>
      <c r="AD632" s="39"/>
      <c r="AE632" s="39">
        <f t="shared" si="279"/>
        <v>0</v>
      </c>
      <c r="AF632" s="39">
        <f t="shared" si="260"/>
        <v>0.2167521707447245</v>
      </c>
      <c r="AG632" s="39">
        <f t="shared" si="261"/>
        <v>0.47924782925527526</v>
      </c>
      <c r="AH632" s="39">
        <f t="shared" si="269"/>
        <v>0</v>
      </c>
      <c r="AJ632" s="39">
        <f t="shared" si="262"/>
        <v>0.45610999377120898</v>
      </c>
      <c r="AK632" s="39">
        <f t="shared" si="253"/>
        <v>0.18276904796644261</v>
      </c>
      <c r="AL632" s="39">
        <f t="shared" si="254"/>
        <v>0.26056581102408599</v>
      </c>
      <c r="AM632" s="39"/>
      <c r="AS632" s="39"/>
      <c r="AT632" s="39">
        <f t="shared" si="263"/>
        <v>0.10649381537873755</v>
      </c>
      <c r="AU632" s="39">
        <f t="shared" si="264"/>
        <v>0.34166541779712489</v>
      </c>
      <c r="AW632" s="38">
        <f t="shared" si="265"/>
        <v>2342.1626576327767</v>
      </c>
      <c r="AX632" s="38">
        <f t="shared" si="277"/>
        <v>1353.7321886075031</v>
      </c>
      <c r="AY632" s="38">
        <f t="shared" si="278"/>
        <v>1442.2890609481756</v>
      </c>
      <c r="AZ632" s="38">
        <f t="shared" si="280"/>
        <v>0</v>
      </c>
      <c r="BA632" s="38">
        <f t="shared" si="281"/>
        <v>0</v>
      </c>
      <c r="BB632" s="38">
        <f t="shared" si="282"/>
        <v>0</v>
      </c>
      <c r="BC632" s="38">
        <f t="shared" si="283"/>
        <v>0</v>
      </c>
      <c r="BD632" s="38">
        <f t="shared" si="284"/>
        <v>0</v>
      </c>
      <c r="BE632" s="38">
        <f t="shared" si="285"/>
        <v>0</v>
      </c>
      <c r="BF632" s="38">
        <f t="shared" si="286"/>
        <v>0</v>
      </c>
      <c r="BG632" s="38">
        <f t="shared" si="266"/>
        <v>867.70859531037661</v>
      </c>
      <c r="BH632" s="38">
        <f t="shared" si="267"/>
        <v>2203.6266838575807</v>
      </c>
      <c r="BI632" s="61">
        <f t="shared" si="255"/>
        <v>8209.5191863564123</v>
      </c>
    </row>
    <row r="633" spans="1:61" x14ac:dyDescent="0.3">
      <c r="A633" s="84" t="s">
        <v>775</v>
      </c>
      <c r="B633" s="84" t="s">
        <v>776</v>
      </c>
      <c r="C633" s="84" t="s">
        <v>776</v>
      </c>
      <c r="D633" s="63">
        <f>VLOOKUP(B633,Площадь!$D$2:$E$795,2,0)</f>
        <v>39.1</v>
      </c>
      <c r="E633" s="72"/>
      <c r="F633" s="87">
        <v>31</v>
      </c>
      <c r="G633" s="87">
        <v>29</v>
      </c>
      <c r="H633" s="87">
        <v>31</v>
      </c>
      <c r="I633" s="87"/>
      <c r="J633" s="88"/>
      <c r="K633" s="88"/>
      <c r="L633" s="88"/>
      <c r="M633" s="88"/>
      <c r="N633" s="88"/>
      <c r="O633" s="88"/>
      <c r="P633" s="88">
        <v>15</v>
      </c>
      <c r="Q633" s="88">
        <v>31</v>
      </c>
      <c r="R633">
        <f t="shared" si="251"/>
        <v>137</v>
      </c>
      <c r="S633" s="162">
        <f>VLOOKUP(C633,'Общие показания'!A:I,9,0)</f>
        <v>1.2515378810858748</v>
      </c>
      <c r="T633" s="73">
        <f>VLOOKUP(B633,'Общие показания'!$A$2:$S$795,19,0)</f>
        <v>0.95799999999999841</v>
      </c>
      <c r="U633" s="39">
        <f t="shared" si="256"/>
        <v>0.5136183654752684</v>
      </c>
      <c r="V633" s="39">
        <f t="shared" si="257"/>
        <v>0.39659298848698021</v>
      </c>
      <c r="W633" s="39">
        <f t="shared" si="258"/>
        <v>0.34132652712362621</v>
      </c>
      <c r="X633" s="39"/>
      <c r="Y633" s="39">
        <f t="shared" si="259"/>
        <v>0</v>
      </c>
      <c r="Z633" s="39"/>
      <c r="AA633" s="39"/>
      <c r="AB633" s="39"/>
      <c r="AC633" s="39"/>
      <c r="AD633" s="39"/>
      <c r="AE633" s="39">
        <f t="shared" si="279"/>
        <v>0</v>
      </c>
      <c r="AF633" s="39">
        <f t="shared" si="260"/>
        <v>0.29834566030667498</v>
      </c>
      <c r="AG633" s="39">
        <f t="shared" si="261"/>
        <v>0.65965433969332343</v>
      </c>
      <c r="AH633" s="39">
        <f t="shared" si="269"/>
        <v>0</v>
      </c>
      <c r="AJ633" s="39">
        <f t="shared" si="262"/>
        <v>0.5625836200774218</v>
      </c>
      <c r="AK633" s="39">
        <f t="shared" si="253"/>
        <v>0.22543437777564374</v>
      </c>
      <c r="AL633" s="39">
        <f t="shared" si="254"/>
        <v>0.32139189940194834</v>
      </c>
      <c r="AM633" s="39"/>
      <c r="AS633" s="39"/>
      <c r="AT633" s="39">
        <f t="shared" si="263"/>
        <v>0.13135357038828513</v>
      </c>
      <c r="AU633" s="39">
        <f t="shared" si="264"/>
        <v>0.42142327557941905</v>
      </c>
      <c r="AW633" s="38">
        <f t="shared" si="265"/>
        <v>2888.91356193822</v>
      </c>
      <c r="AX633" s="38">
        <f t="shared" si="277"/>
        <v>1669.7453809007372</v>
      </c>
      <c r="AY633" s="38">
        <f t="shared" si="278"/>
        <v>1778.9748354281915</v>
      </c>
      <c r="AZ633" s="38">
        <f t="shared" si="280"/>
        <v>0</v>
      </c>
      <c r="BA633" s="38">
        <f t="shared" si="281"/>
        <v>0</v>
      </c>
      <c r="BB633" s="38">
        <f t="shared" si="282"/>
        <v>0</v>
      </c>
      <c r="BC633" s="38">
        <f t="shared" si="283"/>
        <v>0</v>
      </c>
      <c r="BD633" s="38">
        <f t="shared" si="284"/>
        <v>0</v>
      </c>
      <c r="BE633" s="38">
        <f t="shared" si="285"/>
        <v>0</v>
      </c>
      <c r="BF633" s="38">
        <f t="shared" si="286"/>
        <v>0</v>
      </c>
      <c r="BG633" s="38">
        <f t="shared" si="266"/>
        <v>1153.467426908323</v>
      </c>
      <c r="BH633" s="38">
        <f t="shared" si="267"/>
        <v>2902.0015073335394</v>
      </c>
      <c r="BI633" s="61">
        <f t="shared" si="255"/>
        <v>10393.102712509011</v>
      </c>
    </row>
    <row r="634" spans="1:61" x14ac:dyDescent="0.3">
      <c r="A634" s="84" t="s">
        <v>2035</v>
      </c>
      <c r="B634" s="84" t="s">
        <v>2036</v>
      </c>
      <c r="C634" s="84" t="s">
        <v>2036</v>
      </c>
      <c r="D634" s="63">
        <f>VLOOKUP(B634,Площадь!$D$2:$E$795,2,0)</f>
        <v>32.5</v>
      </c>
      <c r="E634" s="72"/>
      <c r="F634" s="87">
        <v>31</v>
      </c>
      <c r="G634" s="87">
        <v>29</v>
      </c>
      <c r="H634" s="87">
        <v>31</v>
      </c>
      <c r="I634" s="87"/>
      <c r="J634" s="88"/>
      <c r="K634" s="88"/>
      <c r="L634" s="88"/>
      <c r="M634" s="88"/>
      <c r="N634" s="88"/>
      <c r="O634" s="88"/>
      <c r="P634" s="88">
        <v>15</v>
      </c>
      <c r="Q634" s="88">
        <v>31</v>
      </c>
      <c r="R634">
        <f t="shared" si="251"/>
        <v>137</v>
      </c>
      <c r="S634" s="162">
        <f>VLOOKUP(C634,'Общие показания'!A:I,9,0)</f>
        <v>1.0059999999999993</v>
      </c>
      <c r="T634" s="73">
        <f>VLOOKUP(B634,'Общие показания'!$A$2:$S$795,19,0)</f>
        <v>0.64300000000000068</v>
      </c>
      <c r="U634" s="39">
        <f t="shared" si="256"/>
        <v>0.41285212655314429</v>
      </c>
      <c r="V634" s="39">
        <f t="shared" si="257"/>
        <v>0.31878583337145205</v>
      </c>
      <c r="W634" s="39">
        <f t="shared" si="258"/>
        <v>0.27436204007540299</v>
      </c>
      <c r="X634" s="39"/>
      <c r="Y634" s="39">
        <f t="shared" si="259"/>
        <v>0</v>
      </c>
      <c r="Z634" s="39"/>
      <c r="AA634" s="39"/>
      <c r="AB634" s="39"/>
      <c r="AC634" s="39"/>
      <c r="AD634" s="39"/>
      <c r="AE634" s="39">
        <f t="shared" si="279"/>
        <v>0</v>
      </c>
      <c r="AF634" s="39">
        <f t="shared" si="260"/>
        <v>0.20024661751272707</v>
      </c>
      <c r="AG634" s="39">
        <f t="shared" si="261"/>
        <v>0.44275338248727364</v>
      </c>
      <c r="AH634" s="39">
        <f t="shared" si="269"/>
        <v>0</v>
      </c>
      <c r="AJ634" s="39">
        <f t="shared" si="262"/>
        <v>0.46762065607458336</v>
      </c>
      <c r="AK634" s="39">
        <f t="shared" si="253"/>
        <v>0.18738151605392381</v>
      </c>
      <c r="AL634" s="39">
        <f t="shared" si="254"/>
        <v>0.26714160436223328</v>
      </c>
      <c r="AM634" s="39"/>
      <c r="AS634" s="39"/>
      <c r="AT634" s="39">
        <f t="shared" si="263"/>
        <v>0.1091813564608508</v>
      </c>
      <c r="AU634" s="39">
        <f t="shared" si="264"/>
        <v>0.35028788890872425</v>
      </c>
      <c r="AW634" s="38">
        <f t="shared" si="265"/>
        <v>2363.5059187745669</v>
      </c>
      <c r="AX634" s="38">
        <f t="shared" si="277"/>
        <v>1358.7353861035022</v>
      </c>
      <c r="AY634" s="38">
        <f t="shared" si="278"/>
        <v>1453.5907229826132</v>
      </c>
      <c r="AZ634" s="38">
        <f t="shared" si="280"/>
        <v>0</v>
      </c>
      <c r="BA634" s="38">
        <f t="shared" si="281"/>
        <v>0</v>
      </c>
      <c r="BB634" s="38">
        <f t="shared" si="282"/>
        <v>0</v>
      </c>
      <c r="BC634" s="38">
        <f t="shared" si="283"/>
        <v>0</v>
      </c>
      <c r="BD634" s="38">
        <f t="shared" si="284"/>
        <v>0</v>
      </c>
      <c r="BE634" s="38">
        <f t="shared" si="285"/>
        <v>0</v>
      </c>
      <c r="BF634" s="38">
        <f t="shared" si="286"/>
        <v>0</v>
      </c>
      <c r="BG634" s="38">
        <f t="shared" si="266"/>
        <v>830.61607621571352</v>
      </c>
      <c r="BH634" s="38">
        <f t="shared" si="267"/>
        <v>2128.8082672845612</v>
      </c>
      <c r="BI634" s="61">
        <f t="shared" si="255"/>
        <v>8135.256371360957</v>
      </c>
    </row>
    <row r="635" spans="1:61" x14ac:dyDescent="0.3">
      <c r="A635" s="84" t="s">
        <v>2483</v>
      </c>
      <c r="B635" s="84" t="s">
        <v>2484</v>
      </c>
      <c r="C635" s="84" t="s">
        <v>2484</v>
      </c>
      <c r="D635" s="63">
        <f>VLOOKUP(B635,Площадь!$D$2:$E$795,2,0)</f>
        <v>81.8</v>
      </c>
      <c r="E635" s="72"/>
      <c r="F635" s="87">
        <v>31</v>
      </c>
      <c r="G635" s="87">
        <v>29</v>
      </c>
      <c r="H635" s="87">
        <v>31</v>
      </c>
      <c r="I635" s="87"/>
      <c r="J635" s="88"/>
      <c r="K635" s="88"/>
      <c r="L635" s="88"/>
      <c r="M635" s="88"/>
      <c r="N635" s="88"/>
      <c r="O635" s="88"/>
      <c r="P635" s="88">
        <v>15</v>
      </c>
      <c r="Q635" s="88">
        <v>31</v>
      </c>
      <c r="R635">
        <f t="shared" si="251"/>
        <v>137</v>
      </c>
      <c r="S635" s="162">
        <f>VLOOKUP(C635,'Общие показания'!A:I,9,0)</f>
        <v>2.4319999999999999</v>
      </c>
      <c r="T635" s="73">
        <f>VLOOKUP(B635,'Общие показания'!$A$2:$S$795,19,0)</f>
        <v>0.44900000000000073</v>
      </c>
      <c r="U635" s="39">
        <f t="shared" si="256"/>
        <v>0.9980679639932879</v>
      </c>
      <c r="V635" s="39">
        <f t="shared" si="257"/>
        <v>0.77066316775285471</v>
      </c>
      <c r="W635" s="39">
        <f t="shared" si="258"/>
        <v>0.66326886825385734</v>
      </c>
      <c r="X635" s="39"/>
      <c r="Y635" s="39">
        <f t="shared" si="259"/>
        <v>0</v>
      </c>
      <c r="Z635" s="39"/>
      <c r="AA635" s="39"/>
      <c r="AB635" s="39"/>
      <c r="AC635" s="39"/>
      <c r="AD635" s="39"/>
      <c r="AE635" s="39">
        <f t="shared" si="279"/>
        <v>0</v>
      </c>
      <c r="AF635" s="39">
        <f t="shared" si="260"/>
        <v>0.13983006417296193</v>
      </c>
      <c r="AG635" s="39">
        <f t="shared" si="261"/>
        <v>0.30916993582703883</v>
      </c>
      <c r="AH635" s="39">
        <f t="shared" si="269"/>
        <v>0</v>
      </c>
      <c r="AJ635" s="39">
        <f t="shared" si="262"/>
        <v>1.1769652205200283</v>
      </c>
      <c r="AK635" s="39">
        <f t="shared" si="253"/>
        <v>0.47162486194495279</v>
      </c>
      <c r="AL635" s="39">
        <f t="shared" si="254"/>
        <v>0.67237486882555941</v>
      </c>
      <c r="AM635" s="39"/>
      <c r="AS635" s="39"/>
      <c r="AT635" s="39">
        <f t="shared" si="263"/>
        <v>0.27480107564607986</v>
      </c>
      <c r="AU635" s="39">
        <f t="shared" si="264"/>
        <v>0.88164767116103526</v>
      </c>
      <c r="AW635" s="38">
        <f t="shared" si="265"/>
        <v>5838.5720791801659</v>
      </c>
      <c r="AX635" s="38">
        <f t="shared" si="277"/>
        <v>3334.7482953996068</v>
      </c>
      <c r="AY635" s="38">
        <f t="shared" si="278"/>
        <v>3585.3486220665031</v>
      </c>
      <c r="AZ635" s="38">
        <f t="shared" si="280"/>
        <v>0</v>
      </c>
      <c r="BA635" s="38">
        <f t="shared" si="281"/>
        <v>0</v>
      </c>
      <c r="BB635" s="38">
        <f t="shared" si="282"/>
        <v>0</v>
      </c>
      <c r="BC635" s="38">
        <f t="shared" si="283"/>
        <v>0</v>
      </c>
      <c r="BD635" s="38">
        <f t="shared" si="284"/>
        <v>0</v>
      </c>
      <c r="BE635" s="38">
        <f t="shared" si="285"/>
        <v>0</v>
      </c>
      <c r="BF635" s="38">
        <f t="shared" si="286"/>
        <v>0</v>
      </c>
      <c r="BG635" s="38">
        <f t="shared" si="266"/>
        <v>1113.019246484643</v>
      </c>
      <c r="BH635" s="38">
        <f t="shared" si="267"/>
        <v>3196.5831514945066</v>
      </c>
      <c r="BI635" s="61">
        <f t="shared" si="255"/>
        <v>17068.271394625426</v>
      </c>
    </row>
    <row r="636" spans="1:61" x14ac:dyDescent="0.3">
      <c r="A636" s="84" t="s">
        <v>1696</v>
      </c>
      <c r="B636" s="84" t="s">
        <v>1697</v>
      </c>
      <c r="C636" s="84" t="s">
        <v>1697</v>
      </c>
      <c r="D636" s="63">
        <f>VLOOKUP(B636,Площадь!$D$2:$E$795,2,0)</f>
        <v>34.4</v>
      </c>
      <c r="E636" s="72"/>
      <c r="F636" s="87">
        <v>31</v>
      </c>
      <c r="G636" s="87">
        <v>29</v>
      </c>
      <c r="H636" s="87">
        <v>31</v>
      </c>
      <c r="I636" s="87"/>
      <c r="J636" s="88"/>
      <c r="K636" s="88"/>
      <c r="L636" s="88"/>
      <c r="M636" s="88"/>
      <c r="N636" s="88"/>
      <c r="O636" s="88"/>
      <c r="P636" s="88">
        <v>15</v>
      </c>
      <c r="Q636" s="88">
        <v>31</v>
      </c>
      <c r="R636">
        <f t="shared" si="251"/>
        <v>137</v>
      </c>
      <c r="S636" s="162">
        <f>VLOOKUP(C636,'Общие показания'!A:I,9,0)</f>
        <v>1.1010972662238896</v>
      </c>
      <c r="T636" s="73">
        <f>VLOOKUP(B636,'Общие показания'!$A$2:$S$795,19,0)</f>
        <v>0.77500000000000036</v>
      </c>
      <c r="U636" s="39">
        <f t="shared" si="256"/>
        <v>0.4518790734616171</v>
      </c>
      <c r="V636" s="39">
        <f t="shared" si="257"/>
        <v>0.34892068552307204</v>
      </c>
      <c r="W636" s="39">
        <f t="shared" si="258"/>
        <v>0.30029750723920046</v>
      </c>
      <c r="X636" s="39"/>
      <c r="Y636" s="39">
        <f t="shared" si="259"/>
        <v>0</v>
      </c>
      <c r="Z636" s="39"/>
      <c r="AA636" s="39"/>
      <c r="AB636" s="39"/>
      <c r="AC636" s="39"/>
      <c r="AD636" s="39"/>
      <c r="AE636" s="39">
        <f t="shared" si="279"/>
        <v>0</v>
      </c>
      <c r="AF636" s="39">
        <f t="shared" si="260"/>
        <v>0.24135478782638167</v>
      </c>
      <c r="AG636" s="39">
        <f t="shared" si="261"/>
        <v>0.53364521217361871</v>
      </c>
      <c r="AH636" s="39">
        <f t="shared" si="269"/>
        <v>0</v>
      </c>
      <c r="AJ636" s="39">
        <f t="shared" si="262"/>
        <v>0.49495847904509749</v>
      </c>
      <c r="AK636" s="39">
        <f t="shared" si="253"/>
        <v>0.19833612776169166</v>
      </c>
      <c r="AL636" s="39">
        <f t="shared" si="254"/>
        <v>0.28275911354033306</v>
      </c>
      <c r="AM636" s="39"/>
      <c r="AS636" s="39"/>
      <c r="AT636" s="39">
        <f t="shared" si="263"/>
        <v>0.11556426653086976</v>
      </c>
      <c r="AU636" s="39">
        <f t="shared" si="264"/>
        <v>0.37076625779877276</v>
      </c>
      <c r="AW636" s="38">
        <f t="shared" si="265"/>
        <v>2541.6528524469245</v>
      </c>
      <c r="AX636" s="38">
        <f t="shared" si="277"/>
        <v>1469.0342993090885</v>
      </c>
      <c r="AY636" s="38">
        <f t="shared" si="278"/>
        <v>1565.1338705557489</v>
      </c>
      <c r="AZ636" s="38">
        <f t="shared" si="280"/>
        <v>0</v>
      </c>
      <c r="BA636" s="38">
        <f t="shared" si="281"/>
        <v>0</v>
      </c>
      <c r="BB636" s="38">
        <f t="shared" si="282"/>
        <v>0</v>
      </c>
      <c r="BC636" s="38">
        <f t="shared" si="283"/>
        <v>0</v>
      </c>
      <c r="BD636" s="38">
        <f t="shared" si="284"/>
        <v>0</v>
      </c>
      <c r="BE636" s="38">
        <f t="shared" si="285"/>
        <v>0</v>
      </c>
      <c r="BF636" s="38">
        <f t="shared" si="286"/>
        <v>0</v>
      </c>
      <c r="BG636" s="38">
        <f t="shared" si="266"/>
        <v>958.09923275443157</v>
      </c>
      <c r="BH636" s="38">
        <f t="shared" si="267"/>
        <v>2427.765973535089</v>
      </c>
      <c r="BI636" s="61">
        <f t="shared" si="255"/>
        <v>8961.6862286012838</v>
      </c>
    </row>
    <row r="637" spans="1:61" x14ac:dyDescent="0.3">
      <c r="A637" s="84" t="s">
        <v>2349</v>
      </c>
      <c r="B637" s="84" t="s">
        <v>2350</v>
      </c>
      <c r="C637" s="84" t="s">
        <v>2350</v>
      </c>
      <c r="D637" s="63">
        <f>VLOOKUP(B637,Площадь!$D$2:$E$795,2,0)</f>
        <v>30.7</v>
      </c>
      <c r="E637" s="72"/>
      <c r="F637" s="87">
        <v>31</v>
      </c>
      <c r="G637" s="87">
        <v>29</v>
      </c>
      <c r="H637" s="87">
        <v>31</v>
      </c>
      <c r="I637" s="87"/>
      <c r="J637" s="88"/>
      <c r="K637" s="88"/>
      <c r="L637" s="88"/>
      <c r="M637" s="88"/>
      <c r="N637" s="88"/>
      <c r="O637" s="88"/>
      <c r="P637" s="88">
        <v>15</v>
      </c>
      <c r="Q637" s="88">
        <v>31</v>
      </c>
      <c r="R637">
        <f t="shared" si="251"/>
        <v>137</v>
      </c>
      <c r="S637" s="162">
        <f>VLOOKUP(C637,'Общие показания'!A:I,9,0)</f>
        <v>0.98266529282190163</v>
      </c>
      <c r="T637" s="73">
        <f>VLOOKUP(B637,'Общие показания'!$A$2:$S$795,19,0)</f>
        <v>0.43208269775855418</v>
      </c>
      <c r="U637" s="39">
        <f t="shared" si="256"/>
        <v>0.40327580102533855</v>
      </c>
      <c r="V637" s="39">
        <f t="shared" si="257"/>
        <v>0.31139142574297424</v>
      </c>
      <c r="W637" s="39">
        <f t="shared" si="258"/>
        <v>0.26799806605358883</v>
      </c>
      <c r="X637" s="39"/>
      <c r="Y637" s="39">
        <f t="shared" si="259"/>
        <v>0</v>
      </c>
      <c r="Z637" s="39"/>
      <c r="AA637" s="39"/>
      <c r="AB637" s="39"/>
      <c r="AC637" s="39"/>
      <c r="AD637" s="39"/>
      <c r="AE637" s="39">
        <f t="shared" si="279"/>
        <v>0</v>
      </c>
      <c r="AF637" s="39">
        <f t="shared" si="260"/>
        <v>0.13456158431092435</v>
      </c>
      <c r="AG637" s="39">
        <f t="shared" si="261"/>
        <v>0.29752111344762983</v>
      </c>
      <c r="AH637" s="39">
        <f t="shared" si="269"/>
        <v>0</v>
      </c>
      <c r="AJ637" s="39">
        <f t="shared" si="262"/>
        <v>0.44172166589199102</v>
      </c>
      <c r="AK637" s="39">
        <f t="shared" si="253"/>
        <v>0.17700346285709109</v>
      </c>
      <c r="AL637" s="39">
        <f t="shared" si="254"/>
        <v>0.25234606935140186</v>
      </c>
      <c r="AM637" s="39"/>
      <c r="AS637" s="39"/>
      <c r="AT637" s="39">
        <f t="shared" si="263"/>
        <v>0.10313438902609598</v>
      </c>
      <c r="AU637" s="39">
        <f t="shared" si="264"/>
        <v>0.33088732890762568</v>
      </c>
      <c r="AW637" s="38">
        <f t="shared" si="265"/>
        <v>2268.2774002942028</v>
      </c>
      <c r="AX637" s="38">
        <f t="shared" si="277"/>
        <v>1311.0277031624714</v>
      </c>
      <c r="AY637" s="38">
        <f t="shared" si="278"/>
        <v>1396.790983315741</v>
      </c>
      <c r="AZ637" s="38">
        <f t="shared" si="280"/>
        <v>0</v>
      </c>
      <c r="BA637" s="38">
        <f t="shared" si="281"/>
        <v>0</v>
      </c>
      <c r="BB637" s="38">
        <f t="shared" si="282"/>
        <v>0</v>
      </c>
      <c r="BC637" s="38">
        <f t="shared" si="283"/>
        <v>0</v>
      </c>
      <c r="BD637" s="38">
        <f t="shared" si="284"/>
        <v>0</v>
      </c>
      <c r="BE637" s="38">
        <f t="shared" si="285"/>
        <v>0</v>
      </c>
      <c r="BF637" s="38">
        <f t="shared" si="286"/>
        <v>0</v>
      </c>
      <c r="BG637" s="38">
        <f t="shared" si="266"/>
        <v>638.06156298696396</v>
      </c>
      <c r="BH637" s="38">
        <f t="shared" si="267"/>
        <v>1686.8744863207537</v>
      </c>
      <c r="BI637" s="61">
        <f t="shared" si="255"/>
        <v>7301.0321360801336</v>
      </c>
    </row>
    <row r="638" spans="1:61" x14ac:dyDescent="0.3">
      <c r="A638" s="84" t="s">
        <v>2527</v>
      </c>
      <c r="B638" s="84" t="s">
        <v>1839</v>
      </c>
      <c r="C638" s="84" t="s">
        <v>1839</v>
      </c>
      <c r="D638" s="63">
        <f>VLOOKUP(B638,Площадь!$D$2:$E$795,2,0)</f>
        <v>34.299999999999997</v>
      </c>
      <c r="E638" s="72"/>
      <c r="F638" s="87">
        <v>31</v>
      </c>
      <c r="G638" s="87">
        <v>29</v>
      </c>
      <c r="H638" s="87">
        <v>31</v>
      </c>
      <c r="I638" s="87"/>
      <c r="J638" s="88"/>
      <c r="K638" s="88"/>
      <c r="L638" s="88"/>
      <c r="M638" s="88"/>
      <c r="N638" s="88"/>
      <c r="O638" s="88"/>
      <c r="P638" s="88">
        <v>15</v>
      </c>
      <c r="Q638" s="88">
        <v>31</v>
      </c>
      <c r="R638">
        <f t="shared" si="251"/>
        <v>137</v>
      </c>
      <c r="S638" s="162">
        <f>VLOOKUP(C638,'Общие показания'!A:I,9,0)</f>
        <v>1.0978964020778901</v>
      </c>
      <c r="T638" s="73">
        <f>VLOOKUP(B638,'Общие показания'!$A$2:$S$795,19,0)</f>
        <v>0.43400000000000016</v>
      </c>
      <c r="U638" s="39">
        <f t="shared" si="256"/>
        <v>0.45056547150387988</v>
      </c>
      <c r="V638" s="39">
        <f t="shared" si="257"/>
        <v>0.34790638120469103</v>
      </c>
      <c r="W638" s="39">
        <f t="shared" si="258"/>
        <v>0.29942454936931912</v>
      </c>
      <c r="X638" s="39"/>
      <c r="Y638" s="39">
        <f t="shared" si="259"/>
        <v>0</v>
      </c>
      <c r="Z638" s="39"/>
      <c r="AA638" s="39"/>
      <c r="AB638" s="39"/>
      <c r="AC638" s="39"/>
      <c r="AD638" s="39"/>
      <c r="AE638" s="39">
        <f t="shared" si="279"/>
        <v>0</v>
      </c>
      <c r="AF638" s="39">
        <f t="shared" si="260"/>
        <v>0.13515868118277372</v>
      </c>
      <c r="AG638" s="39">
        <f t="shared" si="261"/>
        <v>0.29884131881722648</v>
      </c>
      <c r="AH638" s="39">
        <f t="shared" si="269"/>
        <v>0</v>
      </c>
      <c r="AJ638" s="39">
        <f t="shared" si="262"/>
        <v>0.49351964625717559</v>
      </c>
      <c r="AK638" s="39">
        <f t="shared" si="253"/>
        <v>0.1977595692507565</v>
      </c>
      <c r="AL638" s="39">
        <f t="shared" si="254"/>
        <v>0.28193713937306464</v>
      </c>
      <c r="AM638" s="39"/>
      <c r="AS638" s="39"/>
      <c r="AT638" s="39">
        <f t="shared" si="263"/>
        <v>0.1152283238956056</v>
      </c>
      <c r="AU638" s="39">
        <f t="shared" si="264"/>
        <v>0.36968844890982283</v>
      </c>
      <c r="AW638" s="38">
        <f t="shared" si="265"/>
        <v>2534.264326713067</v>
      </c>
      <c r="AX638" s="38">
        <f t="shared" si="277"/>
        <v>1464.7638507645852</v>
      </c>
      <c r="AY638" s="38">
        <f t="shared" si="278"/>
        <v>1560.5840627925054</v>
      </c>
      <c r="AZ638" s="38">
        <f t="shared" si="280"/>
        <v>0</v>
      </c>
      <c r="BA638" s="38">
        <f t="shared" si="281"/>
        <v>0</v>
      </c>
      <c r="BB638" s="38">
        <f t="shared" si="282"/>
        <v>0</v>
      </c>
      <c r="BC638" s="38">
        <f t="shared" si="283"/>
        <v>0</v>
      </c>
      <c r="BD638" s="38">
        <f t="shared" si="284"/>
        <v>0</v>
      </c>
      <c r="BE638" s="38">
        <f t="shared" si="285"/>
        <v>0</v>
      </c>
      <c r="BF638" s="38">
        <f t="shared" si="286"/>
        <v>0</v>
      </c>
      <c r="BG638" s="38">
        <f t="shared" si="266"/>
        <v>672.12886095219824</v>
      </c>
      <c r="BH638" s="38">
        <f t="shared" si="267"/>
        <v>1794.5745672957821</v>
      </c>
      <c r="BI638" s="61">
        <f t="shared" si="255"/>
        <v>8026.3156685181375</v>
      </c>
    </row>
    <row r="639" spans="1:61" x14ac:dyDescent="0.3">
      <c r="A639" s="84" t="s">
        <v>1943</v>
      </c>
      <c r="B639" s="84" t="s">
        <v>1944</v>
      </c>
      <c r="C639" s="84" t="s">
        <v>1944</v>
      </c>
      <c r="D639" s="63">
        <f>VLOOKUP(B639,Площадь!$D$2:$E$795,2,0)</f>
        <v>40.700000000000003</v>
      </c>
      <c r="E639" s="72"/>
      <c r="F639" s="87">
        <v>31</v>
      </c>
      <c r="G639" s="87">
        <v>29</v>
      </c>
      <c r="H639" s="87">
        <v>31</v>
      </c>
      <c r="I639" s="87"/>
      <c r="J639" s="88"/>
      <c r="K639" s="88"/>
      <c r="L639" s="88"/>
      <c r="M639" s="88"/>
      <c r="N639" s="88"/>
      <c r="O639" s="88"/>
      <c r="P639" s="88">
        <v>15</v>
      </c>
      <c r="Q639" s="88">
        <v>31</v>
      </c>
      <c r="R639">
        <f t="shared" si="251"/>
        <v>137</v>
      </c>
      <c r="S639" s="162">
        <f>VLOOKUP(C639,'Общие показания'!A:I,9,0)</f>
        <v>1.3027517074218697</v>
      </c>
      <c r="T639" s="73">
        <f>VLOOKUP(B639,'Общие показания'!$A$2:$S$795,19,0)</f>
        <v>1.004999999999999</v>
      </c>
      <c r="U639" s="39">
        <f t="shared" si="256"/>
        <v>0.53463599679906459</v>
      </c>
      <c r="V639" s="39">
        <f t="shared" si="257"/>
        <v>0.41282185758107659</v>
      </c>
      <c r="W639" s="39">
        <f t="shared" si="258"/>
        <v>0.35529385304172856</v>
      </c>
      <c r="X639" s="39"/>
      <c r="Y639" s="39">
        <f t="shared" si="259"/>
        <v>0</v>
      </c>
      <c r="Z639" s="39"/>
      <c r="AA639" s="39"/>
      <c r="AB639" s="39"/>
      <c r="AC639" s="39"/>
      <c r="AD639" s="39"/>
      <c r="AE639" s="39">
        <f t="shared" si="279"/>
        <v>0</v>
      </c>
      <c r="AF639" s="39">
        <f t="shared" si="260"/>
        <v>0.3129826603425977</v>
      </c>
      <c r="AG639" s="39">
        <f t="shared" si="261"/>
        <v>0.69201733965740142</v>
      </c>
      <c r="AH639" s="39">
        <f t="shared" si="269"/>
        <v>0</v>
      </c>
      <c r="AJ639" s="39">
        <f t="shared" si="262"/>
        <v>0.58560494468417057</v>
      </c>
      <c r="AK639" s="39">
        <f t="shared" si="253"/>
        <v>0.23465931395060616</v>
      </c>
      <c r="AL639" s="39">
        <f t="shared" si="254"/>
        <v>0.33454348607824291</v>
      </c>
      <c r="AM639" s="39"/>
      <c r="AS639" s="39"/>
      <c r="AT639" s="39">
        <f t="shared" si="263"/>
        <v>0.13672865255251163</v>
      </c>
      <c r="AU639" s="39">
        <f t="shared" si="264"/>
        <v>0.43866821780261783</v>
      </c>
      <c r="AW639" s="38">
        <f t="shared" si="265"/>
        <v>3007.1299736799374</v>
      </c>
      <c r="AX639" s="38">
        <f t="shared" si="277"/>
        <v>1738.0725576127879</v>
      </c>
      <c r="AY639" s="38">
        <f t="shared" si="278"/>
        <v>1851.7717596400867</v>
      </c>
      <c r="AZ639" s="38">
        <f t="shared" si="280"/>
        <v>0</v>
      </c>
      <c r="BA639" s="38">
        <f t="shared" si="281"/>
        <v>0</v>
      </c>
      <c r="BB639" s="38">
        <f t="shared" si="282"/>
        <v>0</v>
      </c>
      <c r="BC639" s="38">
        <f t="shared" si="283"/>
        <v>0</v>
      </c>
      <c r="BD639" s="38">
        <f t="shared" si="284"/>
        <v>0</v>
      </c>
      <c r="BE639" s="38">
        <f t="shared" si="285"/>
        <v>0</v>
      </c>
      <c r="BF639" s="38">
        <f t="shared" si="286"/>
        <v>0</v>
      </c>
      <c r="BG639" s="38">
        <f t="shared" si="266"/>
        <v>1207.1870598831158</v>
      </c>
      <c r="BH639" s="38">
        <f t="shared" si="267"/>
        <v>3035.1670830233775</v>
      </c>
      <c r="BI639" s="61">
        <f t="shared" si="255"/>
        <v>10839.328433839306</v>
      </c>
    </row>
    <row r="640" spans="1:61" x14ac:dyDescent="0.3">
      <c r="A640" s="84" t="s">
        <v>1562</v>
      </c>
      <c r="B640" s="84" t="s">
        <v>1563</v>
      </c>
      <c r="C640" s="84" t="s">
        <v>1563</v>
      </c>
      <c r="D640" s="63">
        <f>VLOOKUP(B640,Площадь!$D$2:$E$795,2,0)</f>
        <v>75.7</v>
      </c>
      <c r="E640" s="72"/>
      <c r="F640" s="87">
        <v>31</v>
      </c>
      <c r="G640" s="87">
        <v>29</v>
      </c>
      <c r="H640" s="87">
        <v>31</v>
      </c>
      <c r="I640" s="87"/>
      <c r="J640" s="88"/>
      <c r="K640" s="88"/>
      <c r="L640" s="88"/>
      <c r="M640" s="88"/>
      <c r="N640" s="88"/>
      <c r="O640" s="88"/>
      <c r="P640" s="88">
        <v>15</v>
      </c>
      <c r="Q640" s="88">
        <v>31</v>
      </c>
      <c r="R640">
        <f t="shared" si="251"/>
        <v>137</v>
      </c>
      <c r="S640" s="162">
        <f>VLOOKUP(C640,'Общие показания'!A:I,9,0)</f>
        <v>2.4230541585217575</v>
      </c>
      <c r="T640" s="73">
        <f>VLOOKUP(B640,'Общие показания'!$A$2:$S$795,19,0)</f>
        <v>1.0039999999999978</v>
      </c>
      <c r="U640" s="39">
        <f t="shared" si="256"/>
        <v>0.99439668200710518</v>
      </c>
      <c r="V640" s="39">
        <f t="shared" si="257"/>
        <v>0.76782836901443485</v>
      </c>
      <c r="W640" s="39">
        <f t="shared" si="258"/>
        <v>0.66082910750021751</v>
      </c>
      <c r="X640" s="39"/>
      <c r="Y640" s="39">
        <f t="shared" si="259"/>
        <v>0</v>
      </c>
      <c r="Z640" s="39"/>
      <c r="AA640" s="39"/>
      <c r="AB640" s="39"/>
      <c r="AC640" s="39"/>
      <c r="AD640" s="39"/>
      <c r="AE640" s="39">
        <f t="shared" si="279"/>
        <v>0</v>
      </c>
      <c r="AF640" s="39">
        <f t="shared" si="260"/>
        <v>0.3126712348099181</v>
      </c>
      <c r="AG640" s="39">
        <f t="shared" si="261"/>
        <v>0.6913287651900798</v>
      </c>
      <c r="AH640" s="39">
        <f t="shared" si="269"/>
        <v>0</v>
      </c>
      <c r="AJ640" s="39">
        <f t="shared" si="262"/>
        <v>1.0891964204567988</v>
      </c>
      <c r="AK640" s="39">
        <f t="shared" si="253"/>
        <v>0.43645479277790872</v>
      </c>
      <c r="AL640" s="39">
        <f t="shared" si="254"/>
        <v>0.62223444462218647</v>
      </c>
      <c r="AM640" s="39"/>
      <c r="AS640" s="39"/>
      <c r="AT640" s="39">
        <f t="shared" si="263"/>
        <v>0.25430857489496633</v>
      </c>
      <c r="AU640" s="39">
        <f t="shared" si="264"/>
        <v>0.81590132893509015</v>
      </c>
      <c r="AW640" s="38">
        <f t="shared" si="265"/>
        <v>5593.1139805300054</v>
      </c>
      <c r="AX640" s="38">
        <f t="shared" si="277"/>
        <v>3232.7295481888955</v>
      </c>
      <c r="AY640" s="38">
        <f t="shared" si="278"/>
        <v>3444.2044767752968</v>
      </c>
      <c r="AZ640" s="38">
        <f t="shared" si="280"/>
        <v>0</v>
      </c>
      <c r="BA640" s="38">
        <f t="shared" si="281"/>
        <v>0</v>
      </c>
      <c r="BB640" s="38">
        <f t="shared" si="282"/>
        <v>0</v>
      </c>
      <c r="BC640" s="38">
        <f t="shared" si="283"/>
        <v>0</v>
      </c>
      <c r="BD640" s="38">
        <f t="shared" si="284"/>
        <v>0</v>
      </c>
      <c r="BE640" s="38">
        <f t="shared" si="285"/>
        <v>0</v>
      </c>
      <c r="BF640" s="38">
        <f t="shared" si="286"/>
        <v>0</v>
      </c>
      <c r="BG640" s="38">
        <f t="shared" si="266"/>
        <v>1521.9779219794034</v>
      </c>
      <c r="BH640" s="38">
        <f t="shared" si="267"/>
        <v>4045.9481754658414</v>
      </c>
      <c r="BI640" s="61">
        <f t="shared" si="255"/>
        <v>17837.974102939443</v>
      </c>
    </row>
    <row r="641" spans="1:61" x14ac:dyDescent="0.3">
      <c r="A641" s="84" t="s">
        <v>2449</v>
      </c>
      <c r="B641" s="84" t="s">
        <v>2450</v>
      </c>
      <c r="C641" s="84" t="s">
        <v>2450</v>
      </c>
      <c r="D641" s="63">
        <f>VLOOKUP(B641,Площадь!$D$2:$E$795,2,0)</f>
        <v>40.700000000000003</v>
      </c>
      <c r="E641" s="72"/>
      <c r="F641" s="87">
        <v>31</v>
      </c>
      <c r="G641" s="87">
        <v>29</v>
      </c>
      <c r="H641" s="87">
        <v>31</v>
      </c>
      <c r="I641" s="87"/>
      <c r="J641" s="88"/>
      <c r="K641" s="88"/>
      <c r="L641" s="88"/>
      <c r="M641" s="88"/>
      <c r="N641" s="88"/>
      <c r="O641" s="88"/>
      <c r="P641" s="88">
        <v>15</v>
      </c>
      <c r="Q641" s="88">
        <v>31</v>
      </c>
      <c r="R641">
        <f t="shared" si="251"/>
        <v>137</v>
      </c>
      <c r="S641" s="162">
        <f>VLOOKUP(C641,'Общие показания'!A:I,9,0)</f>
        <v>2.3819999999999997</v>
      </c>
      <c r="T641" s="73">
        <f>VLOOKUP(B641,'Общие показания'!$A$2:$S$795,19,0)</f>
        <v>0.83300000000000018</v>
      </c>
      <c r="U641" s="39">
        <f t="shared" si="256"/>
        <v>0.97754847460197847</v>
      </c>
      <c r="V641" s="39">
        <f t="shared" si="257"/>
        <v>0.75481894144214623</v>
      </c>
      <c r="W641" s="39">
        <f t="shared" si="258"/>
        <v>0.64963258395587498</v>
      </c>
      <c r="X641" s="39"/>
      <c r="Y641" s="39">
        <f t="shared" si="259"/>
        <v>0</v>
      </c>
      <c r="Z641" s="39"/>
      <c r="AA641" s="39"/>
      <c r="AB641" s="39"/>
      <c r="AC641" s="39"/>
      <c r="AD641" s="39"/>
      <c r="AE641" s="39">
        <f t="shared" ref="AE641:AE673" si="287">(T641*$AE$1)/31*O641</f>
        <v>0</v>
      </c>
      <c r="AF641" s="39">
        <f t="shared" si="260"/>
        <v>0.25941746872177529</v>
      </c>
      <c r="AG641" s="39">
        <f t="shared" si="261"/>
        <v>0.57358253127822489</v>
      </c>
      <c r="AH641" s="39">
        <f t="shared" si="269"/>
        <v>0</v>
      </c>
      <c r="AJ641" s="39">
        <f t="shared" si="262"/>
        <v>0.58560494468417057</v>
      </c>
      <c r="AK641" s="39">
        <f t="shared" si="253"/>
        <v>0.23465931395060616</v>
      </c>
      <c r="AL641" s="39">
        <f t="shared" si="254"/>
        <v>0.33454348607824291</v>
      </c>
      <c r="AM641" s="39"/>
      <c r="AS641" s="39"/>
      <c r="AT641" s="39">
        <f t="shared" si="263"/>
        <v>0.13672865255251163</v>
      </c>
      <c r="AU641" s="39">
        <f t="shared" si="264"/>
        <v>0.43866821780261783</v>
      </c>
      <c r="AW641" s="38">
        <f t="shared" si="265"/>
        <v>4196.0665125949672</v>
      </c>
      <c r="AX641" s="38">
        <f t="shared" si="277"/>
        <v>2656.1158496460889</v>
      </c>
      <c r="AY641" s="38">
        <f t="shared" si="278"/>
        <v>2641.882875356785</v>
      </c>
      <c r="AZ641" s="38">
        <f t="shared" si="280"/>
        <v>0</v>
      </c>
      <c r="BA641" s="38">
        <f t="shared" si="281"/>
        <v>0</v>
      </c>
      <c r="BB641" s="38">
        <f t="shared" si="282"/>
        <v>0</v>
      </c>
      <c r="BC641" s="38">
        <f t="shared" si="283"/>
        <v>0</v>
      </c>
      <c r="BD641" s="38">
        <f t="shared" si="284"/>
        <v>0</v>
      </c>
      <c r="BE641" s="38">
        <f t="shared" si="285"/>
        <v>0</v>
      </c>
      <c r="BF641" s="38">
        <f t="shared" si="286"/>
        <v>0</v>
      </c>
      <c r="BG641" s="38">
        <f t="shared" si="266"/>
        <v>1063.3988021038449</v>
      </c>
      <c r="BH641" s="38">
        <f t="shared" si="267"/>
        <v>2717.2454208026511</v>
      </c>
      <c r="BI641" s="61">
        <f t="shared" si="255"/>
        <v>13274.709460504335</v>
      </c>
    </row>
    <row r="642" spans="1:61" x14ac:dyDescent="0.3">
      <c r="A642" s="84" t="s">
        <v>1341</v>
      </c>
      <c r="B642" s="84" t="s">
        <v>1342</v>
      </c>
      <c r="C642" s="84" t="s">
        <v>1342</v>
      </c>
      <c r="D642" s="63">
        <f>VLOOKUP(B642,Площадь!$D$2:$E$795,2,0)</f>
        <v>79.400000000000006</v>
      </c>
      <c r="E642" s="72"/>
      <c r="F642" s="87">
        <v>31</v>
      </c>
      <c r="G642" s="87">
        <v>29</v>
      </c>
      <c r="H642" s="87">
        <v>31</v>
      </c>
      <c r="I642" s="87"/>
      <c r="J642" s="88"/>
      <c r="K642" s="88"/>
      <c r="L642" s="88"/>
      <c r="M642" s="88"/>
      <c r="N642" s="88"/>
      <c r="O642" s="88"/>
      <c r="P642" s="88">
        <v>15</v>
      </c>
      <c r="Q642" s="88">
        <v>31</v>
      </c>
      <c r="R642">
        <f t="shared" si="251"/>
        <v>137</v>
      </c>
      <c r="S642" s="162">
        <f>VLOOKUP(C642,'Общие показания'!A:I,9,0)</f>
        <v>3.4710000000000001</v>
      </c>
      <c r="T642" s="73">
        <f>VLOOKUP(B642,'Общие показания'!$A$2:$S$795,19,0)</f>
        <v>1.2399999999999984</v>
      </c>
      <c r="U642" s="39">
        <f t="shared" si="256"/>
        <v>1.4244629535446967</v>
      </c>
      <c r="V642" s="39">
        <f t="shared" si="257"/>
        <v>1.0999061904893745</v>
      </c>
      <c r="W642" s="39">
        <f t="shared" si="258"/>
        <v>0.94663085596592889</v>
      </c>
      <c r="X642" s="39"/>
      <c r="Y642" s="39">
        <f t="shared" si="259"/>
        <v>0</v>
      </c>
      <c r="Z642" s="39"/>
      <c r="AA642" s="39"/>
      <c r="AB642" s="39"/>
      <c r="AC642" s="39"/>
      <c r="AD642" s="39"/>
      <c r="AE642" s="39">
        <f t="shared" si="287"/>
        <v>0</v>
      </c>
      <c r="AF642" s="39">
        <f t="shared" si="260"/>
        <v>0.38616766052220997</v>
      </c>
      <c r="AG642" s="39">
        <f t="shared" si="261"/>
        <v>0.85383233947778858</v>
      </c>
      <c r="AH642" s="39">
        <f t="shared" si="269"/>
        <v>0</v>
      </c>
      <c r="AJ642" s="39">
        <f t="shared" si="262"/>
        <v>1.1424332336099052</v>
      </c>
      <c r="AK642" s="39">
        <f t="shared" si="253"/>
        <v>0.45778745768250928</v>
      </c>
      <c r="AL642" s="39">
        <f t="shared" si="254"/>
        <v>0.65264748881111756</v>
      </c>
      <c r="AM642" s="39"/>
      <c r="AS642" s="39"/>
      <c r="AT642" s="39">
        <f t="shared" si="263"/>
        <v>0.26673845239974014</v>
      </c>
      <c r="AU642" s="39">
        <f t="shared" si="264"/>
        <v>0.85578025782623723</v>
      </c>
      <c r="AW642" s="38">
        <f t="shared" si="265"/>
        <v>6890.4734489503271</v>
      </c>
      <c r="AX642" s="38">
        <f t="shared" si="277"/>
        <v>4181.4105214066776</v>
      </c>
      <c r="AY642" s="38">
        <f t="shared" si="278"/>
        <v>4293.0388175857124</v>
      </c>
      <c r="AZ642" s="38">
        <f t="shared" si="280"/>
        <v>0</v>
      </c>
      <c r="BA642" s="38">
        <f t="shared" si="281"/>
        <v>0</v>
      </c>
      <c r="BB642" s="38">
        <f t="shared" si="282"/>
        <v>0</v>
      </c>
      <c r="BC642" s="38">
        <f t="shared" si="283"/>
        <v>0</v>
      </c>
      <c r="BD642" s="38">
        <f t="shared" si="284"/>
        <v>0</v>
      </c>
      <c r="BE642" s="38">
        <f t="shared" si="285"/>
        <v>0</v>
      </c>
      <c r="BF642" s="38">
        <f t="shared" si="286"/>
        <v>0</v>
      </c>
      <c r="BG642" s="38">
        <f t="shared" si="266"/>
        <v>1752.6350532831661</v>
      </c>
      <c r="BH642" s="38">
        <f t="shared" si="267"/>
        <v>4589.2156716990348</v>
      </c>
      <c r="BI642" s="61">
        <f t="shared" si="255"/>
        <v>21706.773512924919</v>
      </c>
    </row>
    <row r="643" spans="1:61" x14ac:dyDescent="0.3">
      <c r="A643" s="84" t="s">
        <v>1646</v>
      </c>
      <c r="B643" s="84" t="s">
        <v>1647</v>
      </c>
      <c r="C643" s="84" t="s">
        <v>1647</v>
      </c>
      <c r="D643" s="63">
        <f>VLOOKUP(B643,Площадь!$D$2:$E$795,2,0)</f>
        <v>62.5</v>
      </c>
      <c r="E643" s="72"/>
      <c r="F643" s="87">
        <v>31</v>
      </c>
      <c r="G643" s="87">
        <v>29</v>
      </c>
      <c r="H643" s="87">
        <v>31</v>
      </c>
      <c r="I643" s="87"/>
      <c r="J643" s="88"/>
      <c r="K643" s="88"/>
      <c r="L643" s="88"/>
      <c r="M643" s="88"/>
      <c r="N643" s="88"/>
      <c r="O643" s="88"/>
      <c r="P643" s="88">
        <v>15</v>
      </c>
      <c r="Q643" s="88">
        <v>31</v>
      </c>
      <c r="R643">
        <f t="shared" si="251"/>
        <v>137</v>
      </c>
      <c r="S643" s="162">
        <f>VLOOKUP(C643,'Общие показания'!A:I,9,0)</f>
        <v>2.0005400912497997</v>
      </c>
      <c r="T643" s="73">
        <f>VLOOKUP(B643,'Общие показания'!$A$2:$S$795,19,0)</f>
        <v>0.87964718599054192</v>
      </c>
      <c r="U643" s="39">
        <f t="shared" si="256"/>
        <v>0.82100122358578698</v>
      </c>
      <c r="V643" s="39">
        <f t="shared" si="257"/>
        <v>0.63394019898813969</v>
      </c>
      <c r="W643" s="39">
        <f t="shared" si="258"/>
        <v>0.54559866867587303</v>
      </c>
      <c r="X643" s="39"/>
      <c r="Y643" s="39">
        <f t="shared" si="259"/>
        <v>0</v>
      </c>
      <c r="Z643" s="39"/>
      <c r="AA643" s="39"/>
      <c r="AB643" s="39"/>
      <c r="AC643" s="39"/>
      <c r="AD643" s="39"/>
      <c r="AE643" s="39">
        <f t="shared" si="287"/>
        <v>0</v>
      </c>
      <c r="AF643" s="39">
        <f t="shared" si="260"/>
        <v>0.27394459346686556</v>
      </c>
      <c r="AG643" s="39">
        <f t="shared" si="261"/>
        <v>0.60570259252367642</v>
      </c>
      <c r="AH643" s="39">
        <f t="shared" si="269"/>
        <v>0</v>
      </c>
      <c r="AJ643" s="39">
        <f t="shared" si="262"/>
        <v>0.89927049245112189</v>
      </c>
      <c r="AK643" s="39">
        <f t="shared" si="253"/>
        <v>0.36034906933446886</v>
      </c>
      <c r="AL643" s="39">
        <f t="shared" si="254"/>
        <v>0.51373385454275622</v>
      </c>
      <c r="AM643" s="39"/>
      <c r="AS643" s="39"/>
      <c r="AT643" s="39">
        <f t="shared" si="263"/>
        <v>0.20996414704009769</v>
      </c>
      <c r="AU643" s="39">
        <f t="shared" si="264"/>
        <v>0.67363055559370055</v>
      </c>
      <c r="AW643" s="38">
        <f t="shared" si="265"/>
        <v>4617.8285836608366</v>
      </c>
      <c r="AX643" s="38">
        <f t="shared" si="277"/>
        <v>2669.0303403144776</v>
      </c>
      <c r="AY643" s="38">
        <f t="shared" si="278"/>
        <v>2843.6298520271598</v>
      </c>
      <c r="AZ643" s="38">
        <f t="shared" si="280"/>
        <v>0</v>
      </c>
      <c r="BA643" s="38">
        <f t="shared" si="281"/>
        <v>0</v>
      </c>
      <c r="BB643" s="38">
        <f t="shared" si="282"/>
        <v>0</v>
      </c>
      <c r="BC643" s="38">
        <f t="shared" si="283"/>
        <v>0</v>
      </c>
      <c r="BD643" s="38">
        <f t="shared" si="284"/>
        <v>0</v>
      </c>
      <c r="BE643" s="38">
        <f t="shared" si="285"/>
        <v>0</v>
      </c>
      <c r="BF643" s="38">
        <f t="shared" si="286"/>
        <v>0</v>
      </c>
      <c r="BG643" s="38">
        <f t="shared" si="266"/>
        <v>1298.9852666672718</v>
      </c>
      <c r="BH643" s="38">
        <f t="shared" si="267"/>
        <v>3434.1907294803618</v>
      </c>
      <c r="BI643" s="61">
        <f t="shared" si="255"/>
        <v>14863.664772150109</v>
      </c>
    </row>
    <row r="644" spans="1:61" x14ac:dyDescent="0.3">
      <c r="A644" s="84" t="s">
        <v>1739</v>
      </c>
      <c r="B644" s="84" t="s">
        <v>1740</v>
      </c>
      <c r="C644" s="84" t="s">
        <v>1740</v>
      </c>
      <c r="D644" s="63">
        <f>VLOOKUP(B644,Площадь!$D$2:$E$795,2,0)</f>
        <v>62.6</v>
      </c>
      <c r="E644" s="72"/>
      <c r="F644" s="87">
        <v>31</v>
      </c>
      <c r="G644" s="87">
        <v>29</v>
      </c>
      <c r="H644" s="87">
        <v>31</v>
      </c>
      <c r="I644" s="87"/>
      <c r="J644" s="88"/>
      <c r="K644" s="88"/>
      <c r="L644" s="88"/>
      <c r="M644" s="88"/>
      <c r="N644" s="88"/>
      <c r="O644" s="88"/>
      <c r="P644" s="88">
        <v>15</v>
      </c>
      <c r="Q644" s="88">
        <v>31</v>
      </c>
      <c r="R644">
        <f t="shared" si="251"/>
        <v>137</v>
      </c>
      <c r="S644" s="162">
        <f>VLOOKUP(C644,'Общие показания'!A:I,9,0)</f>
        <v>2.0037409553957994</v>
      </c>
      <c r="T644" s="73">
        <f>VLOOKUP(B644,'Общие показания'!$A$2:$S$795,19,0)</f>
        <v>0.96900000000000119</v>
      </c>
      <c r="U644" s="39">
        <f t="shared" si="256"/>
        <v>0.82231482554352431</v>
      </c>
      <c r="V644" s="39">
        <f t="shared" si="257"/>
        <v>0.6349545033065207</v>
      </c>
      <c r="W644" s="39">
        <f t="shared" si="258"/>
        <v>0.54647162654575443</v>
      </c>
      <c r="X644" s="39"/>
      <c r="Y644" s="39">
        <f t="shared" si="259"/>
        <v>0</v>
      </c>
      <c r="Z644" s="39"/>
      <c r="AA644" s="39"/>
      <c r="AB644" s="39"/>
      <c r="AC644" s="39"/>
      <c r="AD644" s="39"/>
      <c r="AE644" s="39">
        <f t="shared" si="287"/>
        <v>0</v>
      </c>
      <c r="AF644" s="39">
        <f t="shared" si="260"/>
        <v>0.30177134116614707</v>
      </c>
      <c r="AG644" s="39">
        <f t="shared" si="261"/>
        <v>0.66722865883385418</v>
      </c>
      <c r="AH644" s="39">
        <f t="shared" si="269"/>
        <v>0</v>
      </c>
      <c r="AJ644" s="39">
        <f t="shared" si="262"/>
        <v>0.90070932523904368</v>
      </c>
      <c r="AK644" s="39">
        <f t="shared" si="253"/>
        <v>0.36092562784540405</v>
      </c>
      <c r="AL644" s="39">
        <f t="shared" si="254"/>
        <v>0.5145558287100247</v>
      </c>
      <c r="AM644" s="39"/>
      <c r="AS644" s="39"/>
      <c r="AT644" s="39">
        <f t="shared" si="263"/>
        <v>0.21030008967536185</v>
      </c>
      <c r="AU644" s="39">
        <f t="shared" si="264"/>
        <v>0.67470836448265048</v>
      </c>
      <c r="AW644" s="38">
        <f t="shared" si="265"/>
        <v>4625.2171093946945</v>
      </c>
      <c r="AX644" s="38">
        <f t="shared" si="277"/>
        <v>2673.3007888589809</v>
      </c>
      <c r="AY644" s="38">
        <f t="shared" si="278"/>
        <v>2848.1796597904031</v>
      </c>
      <c r="AZ644" s="38">
        <f t="shared" si="280"/>
        <v>0</v>
      </c>
      <c r="BA644" s="38">
        <f t="shared" si="281"/>
        <v>0</v>
      </c>
      <c r="BB644" s="38">
        <f t="shared" si="282"/>
        <v>0</v>
      </c>
      <c r="BC644" s="38">
        <f t="shared" si="283"/>
        <v>0</v>
      </c>
      <c r="BD644" s="38">
        <f t="shared" si="284"/>
        <v>0</v>
      </c>
      <c r="BE644" s="38">
        <f t="shared" si="285"/>
        <v>0</v>
      </c>
      <c r="BF644" s="38">
        <f t="shared" si="286"/>
        <v>0</v>
      </c>
      <c r="BG644" s="38">
        <f t="shared" si="266"/>
        <v>1374.5840660937129</v>
      </c>
      <c r="BH644" s="38">
        <f t="shared" si="267"/>
        <v>3602.2420679098927</v>
      </c>
      <c r="BI644" s="61">
        <f t="shared" si="255"/>
        <v>15123.523692047684</v>
      </c>
    </row>
    <row r="645" spans="1:61" x14ac:dyDescent="0.3">
      <c r="A645" s="84" t="s">
        <v>2471</v>
      </c>
      <c r="B645" s="84" t="s">
        <v>2472</v>
      </c>
      <c r="C645" s="84" t="s">
        <v>2472</v>
      </c>
      <c r="D645" s="63">
        <f>VLOOKUP(B645,Площадь!$D$2:$E$795,2,0)</f>
        <v>79.400000000000006</v>
      </c>
      <c r="E645" s="72"/>
      <c r="F645" s="87">
        <v>31</v>
      </c>
      <c r="G645" s="87">
        <v>29</v>
      </c>
      <c r="H645" s="87">
        <v>31</v>
      </c>
      <c r="I645" s="87"/>
      <c r="J645" s="88"/>
      <c r="K645" s="88"/>
      <c r="L645" s="88"/>
      <c r="M645" s="88"/>
      <c r="N645" s="88"/>
      <c r="O645" s="88"/>
      <c r="P645" s="88">
        <v>15</v>
      </c>
      <c r="Q645" s="88">
        <v>31</v>
      </c>
      <c r="R645">
        <f t="shared" ref="R645:R709" si="288">SUM(F645:Q645)</f>
        <v>137</v>
      </c>
      <c r="S645" s="162">
        <f>VLOOKUP(C645,'Общие показания'!A:I,9,0)</f>
        <v>0</v>
      </c>
      <c r="T645" s="73">
        <f>VLOOKUP(B645,'Общие показания'!$A$2:$S$795,19,0)</f>
        <v>0</v>
      </c>
      <c r="U645" s="39">
        <f t="shared" si="256"/>
        <v>0</v>
      </c>
      <c r="V645" s="39">
        <f t="shared" si="257"/>
        <v>0</v>
      </c>
      <c r="W645" s="39">
        <f t="shared" si="258"/>
        <v>0</v>
      </c>
      <c r="X645" s="39"/>
      <c r="Y645" s="39">
        <f t="shared" si="259"/>
        <v>0</v>
      </c>
      <c r="Z645" s="39"/>
      <c r="AA645" s="39"/>
      <c r="AB645" s="39"/>
      <c r="AC645" s="39"/>
      <c r="AD645" s="39"/>
      <c r="AE645" s="39">
        <f t="shared" si="287"/>
        <v>0</v>
      </c>
      <c r="AF645" s="39">
        <f t="shared" si="260"/>
        <v>0</v>
      </c>
      <c r="AG645" s="39">
        <f t="shared" si="261"/>
        <v>0</v>
      </c>
      <c r="AH645" s="39">
        <f t="shared" si="269"/>
        <v>0</v>
      </c>
      <c r="AJ645" s="39">
        <f t="shared" si="262"/>
        <v>1.1424332336099052</v>
      </c>
      <c r="AK645" s="39">
        <f t="shared" ref="AK645:AK709" si="289">(D645*$AK$1)/29*G645</f>
        <v>0.45778745768250928</v>
      </c>
      <c r="AL645" s="39">
        <f t="shared" ref="AL645:AL709" si="290">(D645*$AL$1)/31*H645</f>
        <v>0.65264748881111756</v>
      </c>
      <c r="AM645" s="39"/>
      <c r="AS645" s="39"/>
      <c r="AT645" s="39">
        <f t="shared" si="263"/>
        <v>0.26673845239974014</v>
      </c>
      <c r="AU645" s="39">
        <f t="shared" si="264"/>
        <v>0.85578025782623723</v>
      </c>
      <c r="AW645" s="38">
        <f t="shared" si="265"/>
        <v>3066.7020749730855</v>
      </c>
      <c r="AX645" s="38">
        <f t="shared" si="277"/>
        <v>1228.8663399046206</v>
      </c>
      <c r="AY645" s="38">
        <f t="shared" si="278"/>
        <v>1751.9408130650115</v>
      </c>
      <c r="AZ645" s="38">
        <f t="shared" si="280"/>
        <v>0</v>
      </c>
      <c r="BA645" s="38">
        <f t="shared" si="281"/>
        <v>0</v>
      </c>
      <c r="BB645" s="38">
        <f t="shared" si="282"/>
        <v>0</v>
      </c>
      <c r="BC645" s="38">
        <f t="shared" si="283"/>
        <v>0</v>
      </c>
      <c r="BD645" s="38">
        <f t="shared" si="284"/>
        <v>0</v>
      </c>
      <c r="BE645" s="38">
        <f t="shared" si="285"/>
        <v>0</v>
      </c>
      <c r="BF645" s="38">
        <f t="shared" si="286"/>
        <v>0</v>
      </c>
      <c r="BG645" s="38">
        <f t="shared" si="266"/>
        <v>716.02203208376648</v>
      </c>
      <c r="BH645" s="38">
        <f t="shared" si="267"/>
        <v>2297.2222928984384</v>
      </c>
      <c r="BI645" s="61">
        <f t="shared" ref="BI645:BI709" si="291">SUM(AW645:BH645)</f>
        <v>9060.7535529249217</v>
      </c>
    </row>
    <row r="646" spans="1:61" x14ac:dyDescent="0.3">
      <c r="A646" s="84" t="s">
        <v>2236</v>
      </c>
      <c r="B646" s="84" t="s">
        <v>2237</v>
      </c>
      <c r="C646" s="84" t="s">
        <v>2237</v>
      </c>
      <c r="D646" s="63">
        <f>VLOOKUP(B646,Площадь!$D$2:$E$795,2,0)</f>
        <v>78.400000000000006</v>
      </c>
      <c r="E646" s="72"/>
      <c r="F646" s="87">
        <v>31</v>
      </c>
      <c r="G646" s="87">
        <v>29</v>
      </c>
      <c r="H646" s="87">
        <v>31</v>
      </c>
      <c r="I646" s="87"/>
      <c r="J646" s="88"/>
      <c r="K646" s="88"/>
      <c r="L646" s="88"/>
      <c r="M646" s="88"/>
      <c r="N646" s="88"/>
      <c r="O646" s="88"/>
      <c r="P646" s="88">
        <v>15</v>
      </c>
      <c r="Q646" s="88">
        <v>31</v>
      </c>
      <c r="R646">
        <f t="shared" si="288"/>
        <v>137</v>
      </c>
      <c r="S646" s="162">
        <f>VLOOKUP(C646,'Общие показания'!A:I,9,0)</f>
        <v>2.5094774904637491</v>
      </c>
      <c r="T646" s="73">
        <f>VLOOKUP(B646,'Общие показания'!$A$2:$S$795,19,0)</f>
        <v>0.72999999999999865</v>
      </c>
      <c r="U646" s="39">
        <f t="shared" ref="U646:U710" si="292">S646*$U$1/31*F646</f>
        <v>1.0298639348660115</v>
      </c>
      <c r="V646" s="39">
        <f t="shared" ref="V646:V710" si="293">S646*$V$1/29*G646</f>
        <v>0.79521458561072256</v>
      </c>
      <c r="W646" s="39">
        <f t="shared" ref="W646:W710" si="294">S646*$W$1/31*H646</f>
        <v>0.68439896998701522</v>
      </c>
      <c r="X646" s="39"/>
      <c r="Y646" s="39">
        <f t="shared" ref="Y646:Y710" si="295">SUM(U646:W646)-S646</f>
        <v>0</v>
      </c>
      <c r="Z646" s="39"/>
      <c r="AA646" s="39"/>
      <c r="AB646" s="39"/>
      <c r="AC646" s="39"/>
      <c r="AD646" s="39"/>
      <c r="AE646" s="39">
        <f t="shared" si="287"/>
        <v>0</v>
      </c>
      <c r="AF646" s="39">
        <f t="shared" ref="AF646:AF710" si="296">(T646*$AF$1)/15*P646</f>
        <v>0.22734063885581701</v>
      </c>
      <c r="AG646" s="39">
        <f t="shared" ref="AG646:AG710" si="297">(T646*$AG$1)/31*Q646</f>
        <v>0.50265936114418164</v>
      </c>
      <c r="AH646" s="39">
        <f t="shared" si="269"/>
        <v>0</v>
      </c>
      <c r="AJ646" s="39">
        <f t="shared" ref="AJ646:AJ710" si="298">(D646*$AJ$1)/31*F646</f>
        <v>1.1280449057306874</v>
      </c>
      <c r="AK646" s="39">
        <f t="shared" si="289"/>
        <v>0.45202187257315779</v>
      </c>
      <c r="AL646" s="39">
        <f t="shared" si="290"/>
        <v>0.64442774713843354</v>
      </c>
      <c r="AM646" s="39"/>
      <c r="AS646" s="39"/>
      <c r="AT646" s="39">
        <f t="shared" ref="AT646:AT710" si="299">(D646*$AT$1)/15*P646</f>
        <v>0.26337902604709856</v>
      </c>
      <c r="AU646" s="39">
        <f t="shared" ref="AU646:AU710" si="300">(D646*$AU$1)/31*Q646</f>
        <v>0.84500216893673796</v>
      </c>
      <c r="AW646" s="38">
        <f t="shared" ref="AW646:AW710" si="301">(U646+AJ646)*$AW$1</f>
        <v>5792.604175344155</v>
      </c>
      <c r="AX646" s="38">
        <f t="shared" si="277"/>
        <v>3348.0316588904811</v>
      </c>
      <c r="AY646" s="38">
        <f t="shared" si="278"/>
        <v>3567.0492863828695</v>
      </c>
      <c r="AZ646" s="38">
        <f t="shared" si="280"/>
        <v>0</v>
      </c>
      <c r="BA646" s="38">
        <f t="shared" si="281"/>
        <v>0</v>
      </c>
      <c r="BB646" s="38">
        <f t="shared" si="282"/>
        <v>0</v>
      </c>
      <c r="BC646" s="38">
        <f t="shared" si="283"/>
        <v>0</v>
      </c>
      <c r="BD646" s="38">
        <f t="shared" si="284"/>
        <v>0</v>
      </c>
      <c r="BE646" s="38">
        <f t="shared" si="285"/>
        <v>0</v>
      </c>
      <c r="BF646" s="38">
        <f t="shared" si="286"/>
        <v>0</v>
      </c>
      <c r="BG646" s="38">
        <f t="shared" ref="BG646:BG710" si="302">(AF646+AT646)*$BG$1</f>
        <v>1317.2682396787905</v>
      </c>
      <c r="BH646" s="38">
        <f t="shared" ref="BH646:BH710" si="303">(AG646+AU646)*$BH$1</f>
        <v>3617.6087048880177</v>
      </c>
      <c r="BI646" s="61">
        <f t="shared" si="291"/>
        <v>17642.562065184313</v>
      </c>
    </row>
    <row r="647" spans="1:61" x14ac:dyDescent="0.3">
      <c r="A647" s="84" t="s">
        <v>1171</v>
      </c>
      <c r="B647" s="84" t="s">
        <v>1172</v>
      </c>
      <c r="C647" s="84" t="s">
        <v>1172</v>
      </c>
      <c r="D647" s="63">
        <f>VLOOKUP(B647,Площадь!$D$2:$E$795,2,0)</f>
        <v>51.1</v>
      </c>
      <c r="E647" s="72"/>
      <c r="F647" s="87">
        <v>31</v>
      </c>
      <c r="G647" s="87">
        <v>29</v>
      </c>
      <c r="H647" s="87">
        <v>31</v>
      </c>
      <c r="I647" s="87"/>
      <c r="J647" s="88"/>
      <c r="K647" s="88"/>
      <c r="L647" s="88"/>
      <c r="M647" s="88"/>
      <c r="N647" s="88"/>
      <c r="O647" s="88"/>
      <c r="P647" s="88">
        <v>15</v>
      </c>
      <c r="Q647" s="88">
        <v>31</v>
      </c>
      <c r="R647">
        <f t="shared" si="288"/>
        <v>137</v>
      </c>
      <c r="S647" s="162">
        <f>VLOOKUP(C647,'Общие показания'!A:I,9,0)</f>
        <v>1.6356415786058363</v>
      </c>
      <c r="T647" s="73">
        <f>VLOOKUP(B647,'Общие показания'!$A$2:$S$795,19,0)</f>
        <v>0.60099999999999909</v>
      </c>
      <c r="U647" s="39">
        <f t="shared" si="292"/>
        <v>0.67125060040373941</v>
      </c>
      <c r="V647" s="39">
        <f t="shared" si="293"/>
        <v>0.51830950669270304</v>
      </c>
      <c r="W647" s="39">
        <f t="shared" si="294"/>
        <v>0.44608147150939381</v>
      </c>
      <c r="X647" s="39"/>
      <c r="Y647" s="39">
        <f t="shared" si="295"/>
        <v>0</v>
      </c>
      <c r="Z647" s="39"/>
      <c r="AA647" s="39"/>
      <c r="AB647" s="39"/>
      <c r="AC647" s="39"/>
      <c r="AD647" s="39"/>
      <c r="AE647" s="39">
        <f t="shared" si="287"/>
        <v>0</v>
      </c>
      <c r="AF647" s="39">
        <f t="shared" si="296"/>
        <v>0.1871667451402001</v>
      </c>
      <c r="AG647" s="39">
        <f t="shared" si="297"/>
        <v>0.41383325485979899</v>
      </c>
      <c r="AH647" s="39">
        <f t="shared" si="269"/>
        <v>0</v>
      </c>
      <c r="AJ647" s="39">
        <f t="shared" si="298"/>
        <v>0.73524355462803725</v>
      </c>
      <c r="AK647" s="39">
        <f t="shared" si="289"/>
        <v>0.29462139908786178</v>
      </c>
      <c r="AL647" s="39">
        <f t="shared" si="290"/>
        <v>0.42002879947415755</v>
      </c>
      <c r="AM647" s="39"/>
      <c r="AS647" s="39"/>
      <c r="AT647" s="39">
        <f t="shared" si="299"/>
        <v>0.17166668661998388</v>
      </c>
      <c r="AU647" s="39">
        <f t="shared" si="300"/>
        <v>0.55076034225340953</v>
      </c>
      <c r="AW647" s="38">
        <f t="shared" si="301"/>
        <v>3775.5366500011</v>
      </c>
      <c r="AX647" s="38">
        <f t="shared" si="277"/>
        <v>2182.1992062411173</v>
      </c>
      <c r="AY647" s="38">
        <f t="shared" si="278"/>
        <v>2324.9517670174059</v>
      </c>
      <c r="AZ647" s="38">
        <f t="shared" si="280"/>
        <v>0</v>
      </c>
      <c r="BA647" s="38">
        <f t="shared" si="281"/>
        <v>0</v>
      </c>
      <c r="BB647" s="38">
        <f t="shared" si="282"/>
        <v>0</v>
      </c>
      <c r="BC647" s="38">
        <f t="shared" si="283"/>
        <v>0</v>
      </c>
      <c r="BD647" s="38">
        <f t="shared" si="284"/>
        <v>0</v>
      </c>
      <c r="BE647" s="38">
        <f t="shared" si="285"/>
        <v>0</v>
      </c>
      <c r="BF647" s="38">
        <f t="shared" si="286"/>
        <v>0</v>
      </c>
      <c r="BG647" s="38">
        <f t="shared" si="302"/>
        <v>963.23811087976753</v>
      </c>
      <c r="BH647" s="38">
        <f t="shared" si="303"/>
        <v>2589.3164683468126</v>
      </c>
      <c r="BI647" s="61">
        <f t="shared" si="291"/>
        <v>11835.242202486204</v>
      </c>
    </row>
    <row r="648" spans="1:61" x14ac:dyDescent="0.3">
      <c r="A648" s="84" t="s">
        <v>2393</v>
      </c>
      <c r="B648" s="84" t="s">
        <v>2394</v>
      </c>
      <c r="C648" s="84" t="s">
        <v>2394</v>
      </c>
      <c r="D648" s="63">
        <f>VLOOKUP(B648,Площадь!$D$2:$E$795,2,0)</f>
        <v>62.6</v>
      </c>
      <c r="E648" s="72"/>
      <c r="F648" s="87">
        <v>31</v>
      </c>
      <c r="G648" s="87">
        <v>29</v>
      </c>
      <c r="H648" s="87">
        <v>31</v>
      </c>
      <c r="I648" s="87"/>
      <c r="J648" s="88"/>
      <c r="K648" s="88"/>
      <c r="L648" s="88"/>
      <c r="M648" s="88"/>
      <c r="N648" s="88"/>
      <c r="O648" s="88"/>
      <c r="P648" s="88">
        <v>15</v>
      </c>
      <c r="Q648" s="88">
        <v>31</v>
      </c>
      <c r="R648">
        <f t="shared" si="288"/>
        <v>137</v>
      </c>
      <c r="S648" s="162">
        <f>VLOOKUP(C648,'Общие показания'!A:I,9,0)</f>
        <v>3.6099999999999994</v>
      </c>
      <c r="T648" s="73">
        <f>VLOOKUP(B648,'Общие показания'!$A$2:$S$795,19,0)</f>
        <v>0.10599999999999987</v>
      </c>
      <c r="U648" s="39">
        <f t="shared" si="292"/>
        <v>1.4815071340525365</v>
      </c>
      <c r="V648" s="39">
        <f t="shared" si="293"/>
        <v>1.1439531396331435</v>
      </c>
      <c r="W648" s="39">
        <f t="shared" si="294"/>
        <v>0.98453972631431941</v>
      </c>
      <c r="X648" s="39"/>
      <c r="Y648" s="39">
        <f t="shared" si="295"/>
        <v>0</v>
      </c>
      <c r="Z648" s="39"/>
      <c r="AA648" s="39"/>
      <c r="AB648" s="39"/>
      <c r="AC648" s="39"/>
      <c r="AD648" s="39"/>
      <c r="AE648" s="39">
        <f t="shared" si="287"/>
        <v>0</v>
      </c>
      <c r="AF648" s="39">
        <f t="shared" si="296"/>
        <v>3.3011106463995368E-2</v>
      </c>
      <c r="AG648" s="39">
        <f t="shared" si="297"/>
        <v>7.2988893536004504E-2</v>
      </c>
      <c r="AH648" s="39">
        <f t="shared" ref="AH648:AH712" si="304">T648-AE648-AF648-AG648</f>
        <v>0</v>
      </c>
      <c r="AJ648" s="39">
        <f t="shared" si="298"/>
        <v>0.90070932523904368</v>
      </c>
      <c r="AK648" s="39">
        <f t="shared" si="289"/>
        <v>0.36092562784540405</v>
      </c>
      <c r="AL648" s="39">
        <f t="shared" si="290"/>
        <v>0.5145558287100247</v>
      </c>
      <c r="AM648" s="39"/>
      <c r="AS648" s="39"/>
      <c r="AT648" s="39">
        <f t="shared" si="299"/>
        <v>0.21030008967536185</v>
      </c>
      <c r="AU648" s="39">
        <f t="shared" si="300"/>
        <v>0.67470836448265048</v>
      </c>
      <c r="AW648" s="38">
        <f t="shared" si="301"/>
        <v>6394.7265746639468</v>
      </c>
      <c r="AX648" s="38">
        <f t="shared" si="277"/>
        <v>4039.6363682687143</v>
      </c>
      <c r="AY648" s="38">
        <f t="shared" si="278"/>
        <v>4024.1121440851484</v>
      </c>
      <c r="AZ648" s="38">
        <f t="shared" ref="AZ648:AZ680" si="305">(X648+AM648)*$AZ$1</f>
        <v>0</v>
      </c>
      <c r="BA648" s="38">
        <f t="shared" ref="BA648:BA680" si="306">(Z648+AN648)*$BA$1</f>
        <v>0</v>
      </c>
      <c r="BB648" s="38">
        <f t="shared" ref="BB648:BB680" si="307">(AA648+AO648)*$BB$1</f>
        <v>0</v>
      </c>
      <c r="BC648" s="38">
        <f t="shared" ref="BC648:BC680" si="308">(AB648+AP648)*$BC$1</f>
        <v>0</v>
      </c>
      <c r="BD648" s="38">
        <f t="shared" ref="BD648:BD680" si="309">(AC648+AQ648)*$BD$1</f>
        <v>0</v>
      </c>
      <c r="BE648" s="38">
        <f t="shared" ref="BE648:BE680" si="310">(AD648+AR648)*$BE$1</f>
        <v>0</v>
      </c>
      <c r="BF648" s="38">
        <f t="shared" ref="BF648:BF680" si="311">(AE648+AS648)*$BF$1</f>
        <v>0</v>
      </c>
      <c r="BG648" s="38">
        <f t="shared" si="302"/>
        <v>653.13484246864493</v>
      </c>
      <c r="BH648" s="38">
        <f t="shared" si="303"/>
        <v>2007.0886115349567</v>
      </c>
      <c r="BI648" s="61">
        <f t="shared" si="291"/>
        <v>17118.698541021411</v>
      </c>
    </row>
    <row r="649" spans="1:61" x14ac:dyDescent="0.3">
      <c r="A649" s="84" t="s">
        <v>1819</v>
      </c>
      <c r="B649" s="84" t="s">
        <v>1820</v>
      </c>
      <c r="C649" s="84" t="s">
        <v>1820</v>
      </c>
      <c r="D649" s="63">
        <f>VLOOKUP(B649,Площадь!$D$2:$E$795,2,0)</f>
        <v>50.8</v>
      </c>
      <c r="E649" s="72"/>
      <c r="F649" s="87">
        <v>31</v>
      </c>
      <c r="G649" s="87">
        <v>29</v>
      </c>
      <c r="H649" s="87">
        <v>31</v>
      </c>
      <c r="I649" s="87"/>
      <c r="J649" s="88"/>
      <c r="K649" s="88"/>
      <c r="L649" s="88"/>
      <c r="M649" s="88"/>
      <c r="N649" s="88"/>
      <c r="O649" s="88"/>
      <c r="P649" s="88">
        <v>15</v>
      </c>
      <c r="Q649" s="88">
        <v>31</v>
      </c>
      <c r="R649">
        <f t="shared" si="288"/>
        <v>137</v>
      </c>
      <c r="S649" s="162">
        <f>VLOOKUP(C649,'Общие показания'!A:I,9,0)</f>
        <v>8.9930000000000003</v>
      </c>
      <c r="T649" s="73">
        <f>VLOOKUP(B649,'Общие показания'!$A$2:$S$795,19,0)</f>
        <v>5.7999999999999829E-2</v>
      </c>
      <c r="U649" s="39">
        <f t="shared" si="292"/>
        <v>3.6906353619209038</v>
      </c>
      <c r="V649" s="39">
        <f t="shared" si="293"/>
        <v>2.8497425442440063</v>
      </c>
      <c r="W649" s="39">
        <f t="shared" si="294"/>
        <v>2.4526220938350902</v>
      </c>
      <c r="X649" s="39"/>
      <c r="Y649" s="39">
        <f t="shared" si="295"/>
        <v>0</v>
      </c>
      <c r="Z649" s="39"/>
      <c r="AA649" s="39"/>
      <c r="AB649" s="39"/>
      <c r="AC649" s="39"/>
      <c r="AD649" s="39"/>
      <c r="AE649" s="39">
        <f t="shared" si="287"/>
        <v>0</v>
      </c>
      <c r="AF649" s="39">
        <f t="shared" si="296"/>
        <v>1.8062680895393663E-2</v>
      </c>
      <c r="AG649" s="39">
        <f t="shared" si="297"/>
        <v>3.993731910460617E-2</v>
      </c>
      <c r="AH649" s="39">
        <f t="shared" si="304"/>
        <v>0</v>
      </c>
      <c r="AJ649" s="39">
        <f t="shared" si="298"/>
        <v>0.73092705626427179</v>
      </c>
      <c r="AK649" s="39">
        <f t="shared" si="289"/>
        <v>0.29289172355505627</v>
      </c>
      <c r="AL649" s="39">
        <f t="shared" si="290"/>
        <v>0.41756287697235228</v>
      </c>
      <c r="AM649" s="39"/>
      <c r="AS649" s="39"/>
      <c r="AT649" s="39">
        <f t="shared" si="299"/>
        <v>0.1706588587141914</v>
      </c>
      <c r="AU649" s="39">
        <f t="shared" si="300"/>
        <v>0.54752691558655975</v>
      </c>
      <c r="AW649" s="38">
        <f t="shared" si="301"/>
        <v>11869.065292879557</v>
      </c>
      <c r="AX649" s="38">
        <f t="shared" si="277"/>
        <v>8435.9617231090924</v>
      </c>
      <c r="AY649" s="38">
        <f t="shared" si="278"/>
        <v>7704.6097282366663</v>
      </c>
      <c r="AZ649" s="38">
        <f t="shared" si="305"/>
        <v>0</v>
      </c>
      <c r="BA649" s="38">
        <f t="shared" si="306"/>
        <v>0</v>
      </c>
      <c r="BB649" s="38">
        <f t="shared" si="307"/>
        <v>0</v>
      </c>
      <c r="BC649" s="38">
        <f t="shared" si="308"/>
        <v>0</v>
      </c>
      <c r="BD649" s="38">
        <f t="shared" si="309"/>
        <v>0</v>
      </c>
      <c r="BE649" s="38">
        <f t="shared" si="310"/>
        <v>0</v>
      </c>
      <c r="BF649" s="38">
        <f t="shared" si="311"/>
        <v>0</v>
      </c>
      <c r="BG649" s="38">
        <f t="shared" si="302"/>
        <v>506.59655206638581</v>
      </c>
      <c r="BH649" s="38">
        <f t="shared" si="303"/>
        <v>1576.9654930355782</v>
      </c>
      <c r="BI649" s="61">
        <f t="shared" si="291"/>
        <v>30093.198789327282</v>
      </c>
    </row>
    <row r="650" spans="1:61" x14ac:dyDescent="0.3">
      <c r="A650" s="194" t="s">
        <v>2363</v>
      </c>
      <c r="B650" s="194" t="s">
        <v>2364</v>
      </c>
      <c r="C650" s="194" t="s">
        <v>2364</v>
      </c>
      <c r="D650" s="195">
        <f>VLOOKUP(B650,Площадь!$D$2:$E$795,2,0)</f>
        <v>40.700000000000003</v>
      </c>
      <c r="E650" s="72"/>
      <c r="F650" s="87">
        <v>31</v>
      </c>
      <c r="G650" s="87">
        <v>29</v>
      </c>
      <c r="H650" s="87">
        <v>31</v>
      </c>
      <c r="I650" s="87"/>
      <c r="J650" s="88"/>
      <c r="K650" s="88"/>
      <c r="L650" s="88"/>
      <c r="M650" s="88"/>
      <c r="N650" s="88"/>
      <c r="O650" s="88"/>
      <c r="P650" s="88"/>
      <c r="Q650" s="88"/>
      <c r="R650">
        <f t="shared" si="288"/>
        <v>91</v>
      </c>
      <c r="S650" s="162">
        <f>VLOOKUP(C650,'Общие показания'!A:I,9,0)</f>
        <v>1.3027517074218697</v>
      </c>
      <c r="T650" s="73">
        <f>VLOOKUP(B650,'Общие показания'!$A$2:$S$795,19,0)</f>
        <v>0.90899999999999892</v>
      </c>
      <c r="U650" s="39">
        <f t="shared" si="292"/>
        <v>0.53463599679906459</v>
      </c>
      <c r="V650" s="39">
        <f t="shared" si="293"/>
        <v>0.41282185758107659</v>
      </c>
      <c r="W650" s="39">
        <f t="shared" si="294"/>
        <v>0.35529385304172856</v>
      </c>
      <c r="X650" s="39"/>
      <c r="Y650" s="39">
        <f t="shared" si="295"/>
        <v>0</v>
      </c>
      <c r="Z650" s="39"/>
      <c r="AA650" s="39"/>
      <c r="AB650" s="39"/>
      <c r="AC650" s="39"/>
      <c r="AD650" s="39"/>
      <c r="AE650" s="39">
        <f t="shared" si="287"/>
        <v>0</v>
      </c>
      <c r="AF650" s="39">
        <f t="shared" si="296"/>
        <v>0</v>
      </c>
      <c r="AG650" s="39">
        <f t="shared" si="297"/>
        <v>0</v>
      </c>
      <c r="AH650" s="39">
        <f t="shared" si="304"/>
        <v>0.90899999999999892</v>
      </c>
      <c r="AJ650" s="39">
        <f t="shared" si="298"/>
        <v>0.58560494468417057</v>
      </c>
      <c r="AK650" s="39">
        <f t="shared" si="289"/>
        <v>0.23465931395060616</v>
      </c>
      <c r="AL650" s="39">
        <f t="shared" si="290"/>
        <v>0.33454348607824291</v>
      </c>
      <c r="AM650" s="39"/>
      <c r="AS650" s="39"/>
      <c r="AT650" s="39">
        <f t="shared" si="299"/>
        <v>0</v>
      </c>
      <c r="AU650" s="39">
        <f t="shared" si="300"/>
        <v>0</v>
      </c>
      <c r="AW650" s="38">
        <f t="shared" si="301"/>
        <v>3007.1299736799374</v>
      </c>
      <c r="AX650" s="38">
        <f t="shared" si="277"/>
        <v>1738.0725576127879</v>
      </c>
      <c r="AY650" s="38">
        <f t="shared" si="278"/>
        <v>1851.7717596400867</v>
      </c>
      <c r="AZ650" s="38">
        <f t="shared" si="305"/>
        <v>0</v>
      </c>
      <c r="BA650" s="38">
        <f t="shared" si="306"/>
        <v>0</v>
      </c>
      <c r="BB650" s="38">
        <f t="shared" si="307"/>
        <v>0</v>
      </c>
      <c r="BC650" s="38">
        <f t="shared" si="308"/>
        <v>0</v>
      </c>
      <c r="BD650" s="38">
        <f t="shared" si="309"/>
        <v>0</v>
      </c>
      <c r="BE650" s="38">
        <f t="shared" si="310"/>
        <v>0</v>
      </c>
      <c r="BF650" s="38">
        <f t="shared" si="311"/>
        <v>0</v>
      </c>
      <c r="BG650" s="38">
        <f t="shared" si="302"/>
        <v>0</v>
      </c>
      <c r="BH650" s="38">
        <f t="shared" si="303"/>
        <v>0</v>
      </c>
      <c r="BI650" s="61">
        <f t="shared" si="291"/>
        <v>6596.9742909328124</v>
      </c>
    </row>
    <row r="651" spans="1:61" x14ac:dyDescent="0.3">
      <c r="A651" s="194" t="s">
        <v>4507</v>
      </c>
      <c r="B651" s="194" t="s">
        <v>2364</v>
      </c>
      <c r="C651" s="194" t="s">
        <v>2364</v>
      </c>
      <c r="D651" s="195">
        <f>VLOOKUP(B651,Площадь!$D$2:$E$795,2,0)</f>
        <v>40.700000000000003</v>
      </c>
      <c r="E651" s="72"/>
      <c r="F651" s="87"/>
      <c r="G651" s="87"/>
      <c r="H651" s="87"/>
      <c r="I651" s="87"/>
      <c r="J651" s="88"/>
      <c r="K651" s="88"/>
      <c r="L651" s="88"/>
      <c r="M651" s="88"/>
      <c r="N651" s="88"/>
      <c r="O651" s="88"/>
      <c r="P651" s="88">
        <v>15</v>
      </c>
      <c r="Q651" s="88">
        <v>31</v>
      </c>
      <c r="R651">
        <f t="shared" si="288"/>
        <v>46</v>
      </c>
      <c r="S651" s="162">
        <f>VLOOKUP(C651,'Общие показания'!A:I,9,0)</f>
        <v>1.3027517074218697</v>
      </c>
      <c r="T651" s="73">
        <f>VLOOKUP(B651,'Общие показания'!$A$2:$S$795,19,0)</f>
        <v>0.90899999999999892</v>
      </c>
      <c r="U651" s="39">
        <f t="shared" si="292"/>
        <v>0</v>
      </c>
      <c r="V651" s="39">
        <f t="shared" si="293"/>
        <v>0</v>
      </c>
      <c r="W651" s="39">
        <f t="shared" si="294"/>
        <v>0</v>
      </c>
      <c r="X651" s="39"/>
      <c r="Y651" s="39"/>
      <c r="Z651" s="39"/>
      <c r="AA651" s="39"/>
      <c r="AB651" s="39"/>
      <c r="AC651" s="39"/>
      <c r="AD651" s="39"/>
      <c r="AE651" s="39"/>
      <c r="AF651" s="39">
        <f t="shared" si="296"/>
        <v>0.28308580920539428</v>
      </c>
      <c r="AG651" s="39">
        <f t="shared" si="297"/>
        <v>0.62591419079460475</v>
      </c>
      <c r="AH651" s="39"/>
      <c r="AJ651" s="39">
        <f t="shared" si="298"/>
        <v>0</v>
      </c>
      <c r="AK651" s="39">
        <f t="shared" si="289"/>
        <v>0</v>
      </c>
      <c r="AL651" s="39">
        <f t="shared" si="290"/>
        <v>0</v>
      </c>
      <c r="AM651" s="39"/>
      <c r="AS651" s="39"/>
      <c r="AT651" s="39">
        <f t="shared" si="299"/>
        <v>0.13672865255251163</v>
      </c>
      <c r="AU651" s="39">
        <f t="shared" si="300"/>
        <v>0.43866821780261783</v>
      </c>
      <c r="AW651" s="38">
        <f t="shared" si="301"/>
        <v>0</v>
      </c>
      <c r="AX651" s="38">
        <f t="shared" si="277"/>
        <v>0</v>
      </c>
      <c r="AY651" s="38">
        <f t="shared" si="278"/>
        <v>0</v>
      </c>
      <c r="AZ651" s="38"/>
      <c r="BA651" s="38"/>
      <c r="BB651" s="38"/>
      <c r="BC651" s="38"/>
      <c r="BD651" s="38"/>
      <c r="BE651" s="38"/>
      <c r="BF651" s="38"/>
      <c r="BG651" s="38">
        <f t="shared" si="302"/>
        <v>1126.9331485644525</v>
      </c>
      <c r="BH651" s="38">
        <f t="shared" si="303"/>
        <v>2857.7224343420407</v>
      </c>
      <c r="BI651" s="61">
        <f t="shared" si="291"/>
        <v>3984.6555829064932</v>
      </c>
    </row>
    <row r="652" spans="1:61" x14ac:dyDescent="0.3">
      <c r="A652" s="84" t="s">
        <v>2621</v>
      </c>
      <c r="B652" s="84" t="s">
        <v>251</v>
      </c>
      <c r="C652" s="84" t="s">
        <v>251</v>
      </c>
      <c r="D652" s="63">
        <f>VLOOKUP(B652,Площадь!$D$2:$E$795,2,0)</f>
        <v>79</v>
      </c>
      <c r="E652" s="72"/>
      <c r="F652" s="87">
        <v>31</v>
      </c>
      <c r="G652" s="87">
        <v>29</v>
      </c>
      <c r="H652" s="87">
        <v>31</v>
      </c>
      <c r="I652" s="87"/>
      <c r="J652" s="88"/>
      <c r="K652" s="88"/>
      <c r="L652" s="88"/>
      <c r="M652" s="88"/>
      <c r="N652" s="88"/>
      <c r="O652" s="88"/>
      <c r="P652" s="88">
        <v>15</v>
      </c>
      <c r="Q652" s="88">
        <v>31</v>
      </c>
      <c r="R652">
        <f t="shared" si="288"/>
        <v>137</v>
      </c>
      <c r="S652" s="162">
        <f>VLOOKUP(C652,'Общие показания'!A:I,9,0)</f>
        <v>2.5286826753397467</v>
      </c>
      <c r="T652" s="73">
        <f>VLOOKUP(B652,'Общие показания'!$A$2:$S$795,19,0)</f>
        <v>1.4549999999999983</v>
      </c>
      <c r="U652" s="39">
        <f t="shared" si="292"/>
        <v>1.0377455466124348</v>
      </c>
      <c r="V652" s="39">
        <f t="shared" si="293"/>
        <v>0.8013004115210085</v>
      </c>
      <c r="W652" s="39">
        <f t="shared" si="294"/>
        <v>0.68963671720630348</v>
      </c>
      <c r="X652" s="39"/>
      <c r="Y652" s="39">
        <f t="shared" si="295"/>
        <v>0</v>
      </c>
      <c r="Z652" s="39"/>
      <c r="AA652" s="39"/>
      <c r="AB652" s="39"/>
      <c r="AC652" s="39"/>
      <c r="AD652" s="39"/>
      <c r="AE652" s="39">
        <f t="shared" si="287"/>
        <v>0</v>
      </c>
      <c r="AF652" s="39">
        <f t="shared" si="296"/>
        <v>0.45312415004823836</v>
      </c>
      <c r="AG652" s="39">
        <f t="shared" si="297"/>
        <v>1.0018758499517599</v>
      </c>
      <c r="AH652" s="39">
        <f t="shared" si="304"/>
        <v>0</v>
      </c>
      <c r="AJ652" s="39">
        <f t="shared" si="298"/>
        <v>1.1366779024582181</v>
      </c>
      <c r="AK652" s="39">
        <f t="shared" si="289"/>
        <v>0.45548122363876864</v>
      </c>
      <c r="AL652" s="39">
        <f t="shared" si="290"/>
        <v>0.64935959214204397</v>
      </c>
      <c r="AM652" s="39"/>
      <c r="AS652" s="39"/>
      <c r="AT652" s="39">
        <f t="shared" si="299"/>
        <v>0.26539468185868348</v>
      </c>
      <c r="AU652" s="39">
        <f t="shared" si="300"/>
        <v>0.85146902227043753</v>
      </c>
      <c r="AW652" s="38">
        <f t="shared" si="301"/>
        <v>5836.9353297472971</v>
      </c>
      <c r="AX652" s="38">
        <f t="shared" si="277"/>
        <v>3373.6543501574997</v>
      </c>
      <c r="AY652" s="38">
        <f t="shared" si="278"/>
        <v>3594.3481329623301</v>
      </c>
      <c r="AZ652" s="38">
        <f t="shared" si="305"/>
        <v>0</v>
      </c>
      <c r="BA652" s="38">
        <f t="shared" si="306"/>
        <v>0</v>
      </c>
      <c r="BB652" s="38">
        <f t="shared" si="307"/>
        <v>0</v>
      </c>
      <c r="BC652" s="38">
        <f t="shared" si="308"/>
        <v>0</v>
      </c>
      <c r="BD652" s="38">
        <f t="shared" si="309"/>
        <v>0</v>
      </c>
      <c r="BE652" s="38">
        <f t="shared" si="310"/>
        <v>0</v>
      </c>
      <c r="BF652" s="38">
        <f t="shared" si="311"/>
        <v>0</v>
      </c>
      <c r="BG652" s="38">
        <f t="shared" si="302"/>
        <v>1928.7632116176646</v>
      </c>
      <c r="BH652" s="38">
        <f t="shared" si="303"/>
        <v>4975.044841198378</v>
      </c>
      <c r="BI652" s="61">
        <f t="shared" si="291"/>
        <v>19708.74586568317</v>
      </c>
    </row>
    <row r="653" spans="1:61" x14ac:dyDescent="0.3">
      <c r="A653" s="84" t="s">
        <v>2537</v>
      </c>
      <c r="B653" s="84" t="s">
        <v>1660</v>
      </c>
      <c r="C653" s="84" t="s">
        <v>1660</v>
      </c>
      <c r="D653" s="63">
        <f>VLOOKUP(B653,Площадь!$D$2:$E$795,2,0)</f>
        <v>62.5</v>
      </c>
      <c r="E653" s="72"/>
      <c r="F653" s="87">
        <v>31</v>
      </c>
      <c r="G653" s="87">
        <v>29</v>
      </c>
      <c r="H653" s="87">
        <v>31</v>
      </c>
      <c r="I653" s="87"/>
      <c r="J653" s="88"/>
      <c r="K653" s="88"/>
      <c r="L653" s="88"/>
      <c r="M653" s="88"/>
      <c r="N653" s="88"/>
      <c r="O653" s="88"/>
      <c r="P653" s="88">
        <v>15</v>
      </c>
      <c r="Q653" s="88">
        <v>31</v>
      </c>
      <c r="R653">
        <f t="shared" si="288"/>
        <v>137</v>
      </c>
      <c r="S653" s="162">
        <f>VLOOKUP(C653,'Общие показания'!A:I,9,0)</f>
        <v>2.0005400912497997</v>
      </c>
      <c r="T653" s="73">
        <f>VLOOKUP(B653,'Общие показания'!$A$2:$S$795,19,0)</f>
        <v>0.75700000000000145</v>
      </c>
      <c r="U653" s="39">
        <f t="shared" si="292"/>
        <v>0.82100122358578698</v>
      </c>
      <c r="V653" s="39">
        <f t="shared" si="293"/>
        <v>0.63394019898813969</v>
      </c>
      <c r="W653" s="39">
        <f t="shared" si="294"/>
        <v>0.54559866867587303</v>
      </c>
      <c r="X653" s="39"/>
      <c r="Y653" s="39">
        <f t="shared" si="295"/>
        <v>0</v>
      </c>
      <c r="Z653" s="39"/>
      <c r="AA653" s="39"/>
      <c r="AB653" s="39"/>
      <c r="AC653" s="39"/>
      <c r="AD653" s="39"/>
      <c r="AE653" s="39">
        <f t="shared" si="287"/>
        <v>0</v>
      </c>
      <c r="AF653" s="39">
        <f t="shared" si="296"/>
        <v>0.23574912823815636</v>
      </c>
      <c r="AG653" s="39">
        <f t="shared" si="297"/>
        <v>0.52125087176184515</v>
      </c>
      <c r="AH653" s="39">
        <f t="shared" si="304"/>
        <v>0</v>
      </c>
      <c r="AJ653" s="39">
        <f t="shared" si="298"/>
        <v>0.89927049245112189</v>
      </c>
      <c r="AK653" s="39">
        <f t="shared" si="289"/>
        <v>0.36034906933446886</v>
      </c>
      <c r="AL653" s="39">
        <f t="shared" si="290"/>
        <v>0.51373385454275622</v>
      </c>
      <c r="AM653" s="39"/>
      <c r="AS653" s="39"/>
      <c r="AT653" s="39">
        <f t="shared" si="299"/>
        <v>0.20996414704009769</v>
      </c>
      <c r="AU653" s="39">
        <f t="shared" si="300"/>
        <v>0.67363055559370055</v>
      </c>
      <c r="AW653" s="38">
        <f t="shared" si="301"/>
        <v>4617.8285836608366</v>
      </c>
      <c r="AX653" s="38">
        <f t="shared" si="277"/>
        <v>2669.0303403144776</v>
      </c>
      <c r="AY653" s="38">
        <f t="shared" si="278"/>
        <v>2843.6298520271598</v>
      </c>
      <c r="AZ653" s="38">
        <f t="shared" si="305"/>
        <v>0</v>
      </c>
      <c r="BA653" s="38">
        <f t="shared" si="306"/>
        <v>0</v>
      </c>
      <c r="BB653" s="38">
        <f t="shared" si="307"/>
        <v>0</v>
      </c>
      <c r="BC653" s="38">
        <f t="shared" si="308"/>
        <v>0</v>
      </c>
      <c r="BD653" s="38">
        <f t="shared" si="309"/>
        <v>0</v>
      </c>
      <c r="BE653" s="38">
        <f t="shared" si="310"/>
        <v>0</v>
      </c>
      <c r="BF653" s="38">
        <f t="shared" si="311"/>
        <v>0</v>
      </c>
      <c r="BG653" s="38">
        <f t="shared" si="302"/>
        <v>1196.4548876259341</v>
      </c>
      <c r="BH653" s="38">
        <f t="shared" si="303"/>
        <v>3207.4919083361328</v>
      </c>
      <c r="BI653" s="61">
        <f t="shared" si="291"/>
        <v>14534.435571964541</v>
      </c>
    </row>
    <row r="654" spans="1:61" x14ac:dyDescent="0.3">
      <c r="A654" s="84" t="s">
        <v>1037</v>
      </c>
      <c r="B654" s="84" t="s">
        <v>119</v>
      </c>
      <c r="C654" s="84" t="s">
        <v>119</v>
      </c>
      <c r="D654" s="63">
        <f>VLOOKUP(B654,Площадь!$D$2:$E$795,2,0)</f>
        <v>50.1</v>
      </c>
      <c r="E654" s="72"/>
      <c r="F654" s="87">
        <v>31</v>
      </c>
      <c r="G654" s="87">
        <v>29</v>
      </c>
      <c r="H654" s="87">
        <v>31</v>
      </c>
      <c r="I654" s="87"/>
      <c r="J654" s="88"/>
      <c r="K654" s="88"/>
      <c r="L654" s="88"/>
      <c r="M654" s="88"/>
      <c r="N654" s="88"/>
      <c r="O654" s="88"/>
      <c r="P654" s="88">
        <v>15</v>
      </c>
      <c r="Q654" s="88">
        <v>31</v>
      </c>
      <c r="R654">
        <f t="shared" si="288"/>
        <v>137</v>
      </c>
      <c r="S654" s="162">
        <f>VLOOKUP(C654,'Общие показания'!A:I,9,0)</f>
        <v>1.6036329371458395</v>
      </c>
      <c r="T654" s="73">
        <f>VLOOKUP(B654,'Общие показания'!$A$2:$S$795,19,0)</f>
        <v>0.93900000000000183</v>
      </c>
      <c r="U654" s="39">
        <f t="shared" si="292"/>
        <v>0.65811458082636687</v>
      </c>
      <c r="V654" s="39">
        <f t="shared" si="293"/>
        <v>0.50816646350889283</v>
      </c>
      <c r="W654" s="39">
        <f t="shared" si="294"/>
        <v>0.43735189281057985</v>
      </c>
      <c r="X654" s="39"/>
      <c r="Y654" s="39">
        <f t="shared" si="295"/>
        <v>0</v>
      </c>
      <c r="Z654" s="39"/>
      <c r="AA654" s="39"/>
      <c r="AB654" s="39"/>
      <c r="AC654" s="39"/>
      <c r="AD654" s="39"/>
      <c r="AE654" s="39">
        <f t="shared" si="287"/>
        <v>0</v>
      </c>
      <c r="AF654" s="39">
        <f t="shared" si="296"/>
        <v>0.2924285751857712</v>
      </c>
      <c r="AG654" s="39">
        <f t="shared" si="297"/>
        <v>0.64657142481423069</v>
      </c>
      <c r="AH654" s="39">
        <f t="shared" si="304"/>
        <v>0</v>
      </c>
      <c r="AJ654" s="39">
        <f t="shared" si="298"/>
        <v>0.7208552267488193</v>
      </c>
      <c r="AK654" s="39">
        <f t="shared" si="289"/>
        <v>0.28885581397851023</v>
      </c>
      <c r="AL654" s="39">
        <f t="shared" si="290"/>
        <v>0.41180905780147342</v>
      </c>
      <c r="AM654" s="39"/>
      <c r="AS654" s="39"/>
      <c r="AT654" s="39">
        <f t="shared" si="299"/>
        <v>0.1683072602673423</v>
      </c>
      <c r="AU654" s="39">
        <f t="shared" si="300"/>
        <v>0.53998225336391037</v>
      </c>
      <c r="AW654" s="38">
        <f t="shared" si="301"/>
        <v>3701.6513926625271</v>
      </c>
      <c r="AX654" s="38">
        <f t="shared" si="277"/>
        <v>2139.4947207960854</v>
      </c>
      <c r="AY654" s="38">
        <f t="shared" si="278"/>
        <v>2279.4536893849713</v>
      </c>
      <c r="AZ654" s="38">
        <f t="shared" si="305"/>
        <v>0</v>
      </c>
      <c r="BA654" s="38">
        <f t="shared" si="306"/>
        <v>0</v>
      </c>
      <c r="BB654" s="38">
        <f t="shared" si="307"/>
        <v>0</v>
      </c>
      <c r="BC654" s="38">
        <f t="shared" si="308"/>
        <v>0</v>
      </c>
      <c r="BD654" s="38">
        <f t="shared" si="309"/>
        <v>0</v>
      </c>
      <c r="BE654" s="38">
        <f t="shared" si="310"/>
        <v>0</v>
      </c>
      <c r="BF654" s="38">
        <f t="shared" si="311"/>
        <v>0</v>
      </c>
      <c r="BG654" s="38">
        <f t="shared" si="302"/>
        <v>1236.7808472569197</v>
      </c>
      <c r="BH654" s="38">
        <f t="shared" si="303"/>
        <v>3185.1372315542753</v>
      </c>
      <c r="BI654" s="61">
        <f t="shared" si="291"/>
        <v>12542.51788165478</v>
      </c>
    </row>
    <row r="655" spans="1:61" x14ac:dyDescent="0.3">
      <c r="A655" s="84" t="s">
        <v>659</v>
      </c>
      <c r="B655" s="84" t="s">
        <v>85</v>
      </c>
      <c r="C655" s="84" t="s">
        <v>85</v>
      </c>
      <c r="D655" s="63">
        <f>VLOOKUP(B655,Площадь!$D$2:$E$795,2,0)</f>
        <v>49.8</v>
      </c>
      <c r="E655" s="72"/>
      <c r="F655" s="87">
        <v>31</v>
      </c>
      <c r="G655" s="87">
        <v>29</v>
      </c>
      <c r="H655" s="87">
        <v>31</v>
      </c>
      <c r="I655" s="87"/>
      <c r="J655" s="88"/>
      <c r="K655" s="88"/>
      <c r="L655" s="88"/>
      <c r="M655" s="88"/>
      <c r="N655" s="88"/>
      <c r="O655" s="88"/>
      <c r="P655" s="88">
        <v>15</v>
      </c>
      <c r="Q655" s="88">
        <v>31</v>
      </c>
      <c r="R655">
        <f t="shared" si="288"/>
        <v>137</v>
      </c>
      <c r="S655" s="162">
        <f>VLOOKUP(C655,'Общие показания'!A:I,9,0)</f>
        <v>0</v>
      </c>
      <c r="T655" s="73">
        <f>VLOOKUP(B655,'Общие показания'!$A$2:$S$795,19,0)</f>
        <v>1.4999999999999236E-2</v>
      </c>
      <c r="U655" s="39">
        <f t="shared" si="292"/>
        <v>0</v>
      </c>
      <c r="V655" s="39">
        <f t="shared" si="293"/>
        <v>0</v>
      </c>
      <c r="W655" s="39">
        <f t="shared" si="294"/>
        <v>0</v>
      </c>
      <c r="X655" s="39"/>
      <c r="Y655" s="39">
        <f t="shared" si="295"/>
        <v>0</v>
      </c>
      <c r="Z655" s="39"/>
      <c r="AA655" s="39"/>
      <c r="AB655" s="39"/>
      <c r="AC655" s="39"/>
      <c r="AD655" s="39"/>
      <c r="AE655" s="39">
        <f t="shared" si="287"/>
        <v>0</v>
      </c>
      <c r="AF655" s="39">
        <f t="shared" si="296"/>
        <v>4.671382990187792E-3</v>
      </c>
      <c r="AG655" s="39">
        <f t="shared" si="297"/>
        <v>1.0328617009811445E-2</v>
      </c>
      <c r="AH655" s="39">
        <f t="shared" si="304"/>
        <v>0</v>
      </c>
      <c r="AJ655" s="39">
        <f t="shared" si="298"/>
        <v>0.71653872838505384</v>
      </c>
      <c r="AK655" s="39">
        <f t="shared" si="289"/>
        <v>0.28712613844570478</v>
      </c>
      <c r="AL655" s="39">
        <f t="shared" si="290"/>
        <v>0.40934313529966815</v>
      </c>
      <c r="AM655" s="39"/>
      <c r="AS655" s="39"/>
      <c r="AT655" s="39">
        <f t="shared" si="299"/>
        <v>0.16729943236154984</v>
      </c>
      <c r="AU655" s="39">
        <f t="shared" si="300"/>
        <v>0.53674882669706059</v>
      </c>
      <c r="AW655" s="38">
        <f t="shared" si="301"/>
        <v>1923.4479009277031</v>
      </c>
      <c r="AX655" s="38">
        <f t="shared" si="277"/>
        <v>770.74992099811209</v>
      </c>
      <c r="AY655" s="38">
        <f t="shared" si="278"/>
        <v>1098.8243386730173</v>
      </c>
      <c r="AZ655" s="38">
        <f t="shared" si="305"/>
        <v>0</v>
      </c>
      <c r="BA655" s="38">
        <f t="shared" si="306"/>
        <v>0</v>
      </c>
      <c r="BB655" s="38">
        <f t="shared" si="307"/>
        <v>0</v>
      </c>
      <c r="BC655" s="38">
        <f t="shared" si="308"/>
        <v>0</v>
      </c>
      <c r="BD655" s="38">
        <f t="shared" si="309"/>
        <v>0</v>
      </c>
      <c r="BE655" s="38">
        <f t="shared" si="310"/>
        <v>0</v>
      </c>
      <c r="BF655" s="38">
        <f t="shared" si="311"/>
        <v>0</v>
      </c>
      <c r="BG655" s="38">
        <f t="shared" si="302"/>
        <v>461.63157789759049</v>
      </c>
      <c r="BH655" s="38">
        <f t="shared" si="303"/>
        <v>1468.5528067889791</v>
      </c>
      <c r="BI655" s="61">
        <f t="shared" si="291"/>
        <v>5723.2065452854022</v>
      </c>
    </row>
    <row r="656" spans="1:61" x14ac:dyDescent="0.3">
      <c r="A656" s="84" t="s">
        <v>2190</v>
      </c>
      <c r="B656" s="84" t="s">
        <v>247</v>
      </c>
      <c r="C656" s="84" t="s">
        <v>247</v>
      </c>
      <c r="D656" s="63">
        <f>VLOOKUP(B656,Площадь!$D$2:$E$795,2,0)</f>
        <v>72.400000000000006</v>
      </c>
      <c r="E656" s="72"/>
      <c r="F656" s="87">
        <v>31</v>
      </c>
      <c r="G656" s="87">
        <v>29</v>
      </c>
      <c r="H656" s="87">
        <v>31</v>
      </c>
      <c r="I656" s="87"/>
      <c r="J656" s="88"/>
      <c r="K656" s="88"/>
      <c r="L656" s="88"/>
      <c r="M656" s="88"/>
      <c r="N656" s="88"/>
      <c r="O656" s="88"/>
      <c r="P656" s="88">
        <v>15</v>
      </c>
      <c r="Q656" s="88">
        <v>31</v>
      </c>
      <c r="R656">
        <f t="shared" si="288"/>
        <v>137</v>
      </c>
      <c r="S656" s="162">
        <f>VLOOKUP(C656,'Общие показания'!A:I,9,0)</f>
        <v>1.5279999999999987</v>
      </c>
      <c r="T656" s="73">
        <f>VLOOKUP(B656,'Общие показания'!$A$2:$S$795,19,0)</f>
        <v>2.1000000000000796E-2</v>
      </c>
      <c r="U656" s="39">
        <f t="shared" si="292"/>
        <v>0.62707559579841388</v>
      </c>
      <c r="V656" s="39">
        <f t="shared" si="293"/>
        <v>0.48419955605524706</v>
      </c>
      <c r="W656" s="39">
        <f t="shared" si="294"/>
        <v>0.41672484814633765</v>
      </c>
      <c r="X656" s="39"/>
      <c r="Y656" s="39">
        <f t="shared" si="295"/>
        <v>0</v>
      </c>
      <c r="Z656" s="39"/>
      <c r="AA656" s="39"/>
      <c r="AB656" s="39"/>
      <c r="AC656" s="39"/>
      <c r="AD656" s="39"/>
      <c r="AE656" s="39">
        <f t="shared" si="287"/>
        <v>0</v>
      </c>
      <c r="AF656" s="39">
        <f t="shared" si="296"/>
        <v>6.5399361862634895E-3</v>
      </c>
      <c r="AG656" s="39">
        <f t="shared" si="297"/>
        <v>1.4460063813737307E-2</v>
      </c>
      <c r="AH656" s="39">
        <f t="shared" si="304"/>
        <v>0</v>
      </c>
      <c r="AJ656" s="39">
        <f t="shared" si="298"/>
        <v>1.0417149384553797</v>
      </c>
      <c r="AK656" s="39">
        <f t="shared" si="289"/>
        <v>0.4174283619170488</v>
      </c>
      <c r="AL656" s="39">
        <f t="shared" si="290"/>
        <v>0.59510929710232896</v>
      </c>
      <c r="AM656" s="39"/>
      <c r="AS656" s="39"/>
      <c r="AT656" s="39">
        <f t="shared" si="299"/>
        <v>0.24322246793124919</v>
      </c>
      <c r="AU656" s="39">
        <f t="shared" si="300"/>
        <v>0.78033363559974278</v>
      </c>
      <c r="AW656" s="38">
        <f t="shared" si="301"/>
        <v>4479.6345585295139</v>
      </c>
      <c r="AX656" s="38">
        <f t="shared" si="277"/>
        <v>2420.2939178881124</v>
      </c>
      <c r="AY656" s="38">
        <f t="shared" si="278"/>
        <v>2716.1271061397106</v>
      </c>
      <c r="AZ656" s="38">
        <f t="shared" si="305"/>
        <v>0</v>
      </c>
      <c r="BA656" s="38">
        <f t="shared" si="306"/>
        <v>0</v>
      </c>
      <c r="BB656" s="38">
        <f t="shared" si="307"/>
        <v>0</v>
      </c>
      <c r="BC656" s="38">
        <f t="shared" si="308"/>
        <v>0</v>
      </c>
      <c r="BD656" s="38">
        <f t="shared" si="309"/>
        <v>0</v>
      </c>
      <c r="BE656" s="38">
        <f t="shared" si="310"/>
        <v>0</v>
      </c>
      <c r="BF656" s="38">
        <f t="shared" si="311"/>
        <v>0</v>
      </c>
      <c r="BG656" s="38">
        <f t="shared" si="302"/>
        <v>670.45220711688637</v>
      </c>
      <c r="BH656" s="38">
        <f t="shared" si="303"/>
        <v>2133.5124149575695</v>
      </c>
      <c r="BI656" s="61">
        <f t="shared" si="291"/>
        <v>12420.020204631794</v>
      </c>
    </row>
    <row r="657" spans="1:61" x14ac:dyDescent="0.3">
      <c r="A657" s="84" t="s">
        <v>680</v>
      </c>
      <c r="B657" s="84" t="s">
        <v>681</v>
      </c>
      <c r="C657" s="84" t="s">
        <v>681</v>
      </c>
      <c r="D657" s="63">
        <f>VLOOKUP(B657,Площадь!$D$2:$E$795,2,0)</f>
        <v>33.6</v>
      </c>
      <c r="E657" s="72"/>
      <c r="F657" s="87">
        <v>31</v>
      </c>
      <c r="G657" s="87">
        <v>29</v>
      </c>
      <c r="H657" s="87">
        <v>31</v>
      </c>
      <c r="I657" s="87"/>
      <c r="J657" s="88"/>
      <c r="K657" s="88"/>
      <c r="L657" s="88"/>
      <c r="M657" s="88"/>
      <c r="N657" s="88"/>
      <c r="O657" s="88"/>
      <c r="P657" s="88">
        <v>15</v>
      </c>
      <c r="Q657" s="88">
        <v>31</v>
      </c>
      <c r="R657">
        <f t="shared" si="288"/>
        <v>137</v>
      </c>
      <c r="S657" s="162">
        <f>VLOOKUP(C657,'Общие показания'!A:I,9,0)</f>
        <v>1.0754903530558924</v>
      </c>
      <c r="T657" s="73">
        <f>VLOOKUP(B657,'Общие показания'!$A$2:$S$795,19,0)</f>
        <v>0.51600000000000001</v>
      </c>
      <c r="U657" s="39">
        <f t="shared" si="292"/>
        <v>0.44137025779971911</v>
      </c>
      <c r="V657" s="39">
        <f t="shared" si="293"/>
        <v>0.34080625097602391</v>
      </c>
      <c r="W657" s="39">
        <f t="shared" si="294"/>
        <v>0.29331384428014934</v>
      </c>
      <c r="X657" s="39"/>
      <c r="Y657" s="39">
        <f t="shared" si="295"/>
        <v>0</v>
      </c>
      <c r="Z657" s="39"/>
      <c r="AA657" s="39"/>
      <c r="AB657" s="39"/>
      <c r="AC657" s="39"/>
      <c r="AD657" s="39"/>
      <c r="AE657" s="39">
        <f t="shared" si="287"/>
        <v>0</v>
      </c>
      <c r="AF657" s="39">
        <f t="shared" si="296"/>
        <v>0.16069557486246822</v>
      </c>
      <c r="AG657" s="39">
        <f t="shared" si="297"/>
        <v>0.3553044251375318</v>
      </c>
      <c r="AH657" s="39">
        <f t="shared" si="304"/>
        <v>0</v>
      </c>
      <c r="AJ657" s="39">
        <f t="shared" si="298"/>
        <v>0.4834478167417231</v>
      </c>
      <c r="AK657" s="39">
        <f t="shared" si="289"/>
        <v>0.19372365967421049</v>
      </c>
      <c r="AL657" s="39">
        <f t="shared" si="290"/>
        <v>0.27618332020218578</v>
      </c>
      <c r="AM657" s="39"/>
      <c r="AS657" s="39"/>
      <c r="AT657" s="39">
        <f t="shared" si="299"/>
        <v>0.11287672544875653</v>
      </c>
      <c r="AU657" s="39">
        <f t="shared" si="300"/>
        <v>0.3621437866871734</v>
      </c>
      <c r="AW657" s="38">
        <f t="shared" si="301"/>
        <v>2482.544646576066</v>
      </c>
      <c r="AX657" s="38">
        <f t="shared" si="277"/>
        <v>1434.8707109530633</v>
      </c>
      <c r="AY657" s="38">
        <f t="shared" si="278"/>
        <v>1528.7354084498011</v>
      </c>
      <c r="AZ657" s="38">
        <f t="shared" si="305"/>
        <v>0</v>
      </c>
      <c r="BA657" s="38">
        <f t="shared" si="306"/>
        <v>0</v>
      </c>
      <c r="BB657" s="38">
        <f t="shared" si="307"/>
        <v>0</v>
      </c>
      <c r="BC657" s="38">
        <f t="shared" si="308"/>
        <v>0</v>
      </c>
      <c r="BD657" s="38">
        <f t="shared" si="309"/>
        <v>0</v>
      </c>
      <c r="BE657" s="38">
        <f t="shared" si="310"/>
        <v>0</v>
      </c>
      <c r="BF657" s="38">
        <f t="shared" si="311"/>
        <v>0</v>
      </c>
      <c r="BG657" s="38">
        <f t="shared" si="302"/>
        <v>734.36654006343929</v>
      </c>
      <c r="BH657" s="38">
        <f t="shared" si="303"/>
        <v>1925.8892818937657</v>
      </c>
      <c r="BI657" s="61">
        <f t="shared" si="291"/>
        <v>8106.4065879361351</v>
      </c>
    </row>
    <row r="658" spans="1:61" x14ac:dyDescent="0.3">
      <c r="A658" s="84" t="s">
        <v>1229</v>
      </c>
      <c r="B658" s="84" t="s">
        <v>1230</v>
      </c>
      <c r="C658" s="84" t="s">
        <v>1230</v>
      </c>
      <c r="D658" s="63">
        <f>VLOOKUP(B658,Площадь!$D$2:$E$795,2,0)</f>
        <v>60.6</v>
      </c>
      <c r="E658" s="72"/>
      <c r="F658" s="87">
        <v>31</v>
      </c>
      <c r="G658" s="87">
        <v>29</v>
      </c>
      <c r="H658" s="87">
        <v>31</v>
      </c>
      <c r="I658" s="87"/>
      <c r="J658" s="88"/>
      <c r="K658" s="88"/>
      <c r="L658" s="88"/>
      <c r="M658" s="88"/>
      <c r="N658" s="88"/>
      <c r="O658" s="88"/>
      <c r="P658" s="88">
        <v>15</v>
      </c>
      <c r="Q658" s="88">
        <v>31</v>
      </c>
      <c r="R658">
        <f t="shared" si="288"/>
        <v>137</v>
      </c>
      <c r="S658" s="162">
        <f>VLOOKUP(C658,'Общие показания'!A:I,9,0)</f>
        <v>2.5489999999999995</v>
      </c>
      <c r="T658" s="73">
        <f>VLOOKUP(B658,'Общие показания'!$A$2:$S$795,19,0)</f>
        <v>0.31799999999999962</v>
      </c>
      <c r="U658" s="39">
        <f t="shared" si="292"/>
        <v>1.0460835691689516</v>
      </c>
      <c r="V658" s="39">
        <f t="shared" si="293"/>
        <v>0.80773865731991212</v>
      </c>
      <c r="W658" s="39">
        <f t="shared" si="294"/>
        <v>0.69517777351113574</v>
      </c>
      <c r="X658" s="39"/>
      <c r="Y658" s="39">
        <f t="shared" si="295"/>
        <v>0</v>
      </c>
      <c r="Z658" s="39"/>
      <c r="AA658" s="39"/>
      <c r="AB658" s="39"/>
      <c r="AC658" s="39"/>
      <c r="AD658" s="39"/>
      <c r="AE658" s="39">
        <f t="shared" si="287"/>
        <v>0</v>
      </c>
      <c r="AF658" s="39">
        <f t="shared" si="296"/>
        <v>9.9033319391986105E-2</v>
      </c>
      <c r="AG658" s="39">
        <f t="shared" si="297"/>
        <v>0.21896668060801353</v>
      </c>
      <c r="AH658" s="39">
        <f t="shared" si="304"/>
        <v>0</v>
      </c>
      <c r="AJ658" s="39">
        <f t="shared" si="298"/>
        <v>0.87193266948060777</v>
      </c>
      <c r="AK658" s="39">
        <f t="shared" si="289"/>
        <v>0.34939445762670102</v>
      </c>
      <c r="AL658" s="39">
        <f t="shared" si="290"/>
        <v>0.49811634536465649</v>
      </c>
      <c r="AM658" s="39"/>
      <c r="AS658" s="39"/>
      <c r="AT658" s="39">
        <f t="shared" si="299"/>
        <v>0.20358123697007874</v>
      </c>
      <c r="AU658" s="39">
        <f t="shared" si="300"/>
        <v>0.65315218670365205</v>
      </c>
      <c r="AW658" s="38">
        <f t="shared" si="301"/>
        <v>5148.6460703813318</v>
      </c>
      <c r="AX658" s="38">
        <f t="shared" ref="AX658:AX721" si="312">(V658+AK658)*$AX$1</f>
        <v>3106.1618484380906</v>
      </c>
      <c r="AY658" s="38">
        <f t="shared" ref="AY658:AY721" si="313">(W658+AL658)*$AY$1</f>
        <v>3203.2310009454218</v>
      </c>
      <c r="AZ658" s="38">
        <f t="shared" si="305"/>
        <v>0</v>
      </c>
      <c r="BA658" s="38">
        <f t="shared" si="306"/>
        <v>0</v>
      </c>
      <c r="BB658" s="38">
        <f t="shared" si="307"/>
        <v>0</v>
      </c>
      <c r="BC658" s="38">
        <f t="shared" si="308"/>
        <v>0</v>
      </c>
      <c r="BD658" s="38">
        <f t="shared" si="309"/>
        <v>0</v>
      </c>
      <c r="BE658" s="38">
        <f t="shared" si="310"/>
        <v>0</v>
      </c>
      <c r="BF658" s="38">
        <f t="shared" si="311"/>
        <v>0</v>
      </c>
      <c r="BG658" s="38">
        <f t="shared" si="302"/>
        <v>812.32641051607243</v>
      </c>
      <c r="BH658" s="38">
        <f t="shared" si="303"/>
        <v>2341.0810026567428</v>
      </c>
      <c r="BI658" s="61">
        <f t="shared" si="291"/>
        <v>14611.446332937659</v>
      </c>
    </row>
    <row r="659" spans="1:61" x14ac:dyDescent="0.3">
      <c r="A659" s="84" t="s">
        <v>956</v>
      </c>
      <c r="B659" s="84" t="s">
        <v>957</v>
      </c>
      <c r="C659" s="84" t="s">
        <v>957</v>
      </c>
      <c r="D659" s="63">
        <f>VLOOKUP(B659,Площадь!$D$2:$E$795,2,0)</f>
        <v>39.299999999999997</v>
      </c>
      <c r="E659" s="72"/>
      <c r="F659" s="87">
        <v>31</v>
      </c>
      <c r="G659" s="87">
        <v>29</v>
      </c>
      <c r="H659" s="87">
        <v>31</v>
      </c>
      <c r="I659" s="87"/>
      <c r="J659" s="88"/>
      <c r="K659" s="88"/>
      <c r="L659" s="88"/>
      <c r="M659" s="88"/>
      <c r="N659" s="88"/>
      <c r="O659" s="88"/>
      <c r="P659" s="88">
        <v>15</v>
      </c>
      <c r="Q659" s="88">
        <v>31</v>
      </c>
      <c r="R659">
        <f t="shared" si="288"/>
        <v>137</v>
      </c>
      <c r="S659" s="162">
        <f>VLOOKUP(C659,'Общие показания'!A:I,9,0)</f>
        <v>1.2579396093778739</v>
      </c>
      <c r="T659" s="73">
        <f>VLOOKUP(B659,'Общие показания'!$A$2:$S$795,19,0)</f>
        <v>2.6000000000000023E-2</v>
      </c>
      <c r="U659" s="39">
        <f t="shared" si="292"/>
        <v>0.51624556939074273</v>
      </c>
      <c r="V659" s="39">
        <f t="shared" si="293"/>
        <v>0.39862159712374218</v>
      </c>
      <c r="W659" s="39">
        <f t="shared" si="294"/>
        <v>0.34307244286338889</v>
      </c>
      <c r="X659" s="39"/>
      <c r="Y659" s="39">
        <f t="shared" si="295"/>
        <v>0</v>
      </c>
      <c r="Z659" s="39"/>
      <c r="AA659" s="39"/>
      <c r="AB659" s="39"/>
      <c r="AC659" s="39"/>
      <c r="AD659" s="39"/>
      <c r="AE659" s="39">
        <f t="shared" si="287"/>
        <v>0</v>
      </c>
      <c r="AF659" s="39">
        <f t="shared" si="296"/>
        <v>8.0970638496592594E-3</v>
      </c>
      <c r="AG659" s="39">
        <f t="shared" si="297"/>
        <v>1.7902936150340765E-2</v>
      </c>
      <c r="AH659" s="39">
        <f t="shared" si="304"/>
        <v>0</v>
      </c>
      <c r="AJ659" s="39">
        <f t="shared" si="298"/>
        <v>0.56546128565326537</v>
      </c>
      <c r="AK659" s="39">
        <f t="shared" si="289"/>
        <v>0.22658749479751403</v>
      </c>
      <c r="AL659" s="39">
        <f t="shared" si="290"/>
        <v>0.32303584773648514</v>
      </c>
      <c r="AM659" s="39"/>
      <c r="AS659" s="39"/>
      <c r="AT659" s="39">
        <f t="shared" si="299"/>
        <v>0.13202545565881341</v>
      </c>
      <c r="AU659" s="39">
        <f t="shared" si="300"/>
        <v>0.42357889335731885</v>
      </c>
      <c r="AW659" s="38">
        <f t="shared" si="301"/>
        <v>2903.6906134059336</v>
      </c>
      <c r="AX659" s="38">
        <f t="shared" si="312"/>
        <v>1678.2862779897432</v>
      </c>
      <c r="AY659" s="38">
        <f t="shared" si="313"/>
        <v>1788.074450954678</v>
      </c>
      <c r="AZ659" s="38">
        <f t="shared" si="305"/>
        <v>0</v>
      </c>
      <c r="BA659" s="38">
        <f t="shared" si="306"/>
        <v>0</v>
      </c>
      <c r="BB659" s="38">
        <f t="shared" si="307"/>
        <v>0</v>
      </c>
      <c r="BC659" s="38">
        <f t="shared" si="308"/>
        <v>0</v>
      </c>
      <c r="BD659" s="38">
        <f t="shared" si="309"/>
        <v>0</v>
      </c>
      <c r="BE659" s="38">
        <f t="shared" si="310"/>
        <v>0</v>
      </c>
      <c r="BF659" s="38">
        <f t="shared" si="311"/>
        <v>0</v>
      </c>
      <c r="BG659" s="38">
        <f t="shared" si="302"/>
        <v>376.13928646776367</v>
      </c>
      <c r="BH659" s="38">
        <f t="shared" si="303"/>
        <v>1185.0961638571812</v>
      </c>
      <c r="BI659" s="61">
        <f t="shared" si="291"/>
        <v>7931.2867926752988</v>
      </c>
    </row>
    <row r="660" spans="1:61" x14ac:dyDescent="0.3">
      <c r="A660" s="84" t="s">
        <v>1880</v>
      </c>
      <c r="B660" s="84" t="s">
        <v>1881</v>
      </c>
      <c r="C660" s="84" t="s">
        <v>1881</v>
      </c>
      <c r="D660" s="63">
        <f>VLOOKUP(B660,Площадь!$D$2:$E$795,2,0)</f>
        <v>32</v>
      </c>
      <c r="E660" s="72"/>
      <c r="F660" s="87">
        <v>31</v>
      </c>
      <c r="G660" s="87">
        <v>29</v>
      </c>
      <c r="H660" s="87">
        <v>31</v>
      </c>
      <c r="I660" s="87"/>
      <c r="J660" s="88"/>
      <c r="K660" s="88"/>
      <c r="L660" s="88"/>
      <c r="M660" s="88"/>
      <c r="N660" s="88"/>
      <c r="O660" s="88"/>
      <c r="P660" s="88">
        <v>15</v>
      </c>
      <c r="Q660" s="88">
        <v>31</v>
      </c>
      <c r="R660">
        <f t="shared" si="288"/>
        <v>137</v>
      </c>
      <c r="S660" s="162">
        <f>VLOOKUP(C660,'Общие показания'!A:I,9,0)</f>
        <v>1.8310000000000004</v>
      </c>
      <c r="T660" s="73">
        <f>VLOOKUP(B660,'Общие показания'!$A$2:$S$795,19,0)</f>
        <v>0.4610000000000003</v>
      </c>
      <c r="U660" s="39">
        <f t="shared" si="292"/>
        <v>0.75142370150974935</v>
      </c>
      <c r="V660" s="39">
        <f t="shared" si="293"/>
        <v>0.58021556749814029</v>
      </c>
      <c r="W660" s="39">
        <f t="shared" si="294"/>
        <v>0.49936073099211065</v>
      </c>
      <c r="X660" s="39"/>
      <c r="Y660" s="39">
        <f t="shared" si="295"/>
        <v>0</v>
      </c>
      <c r="Z660" s="39"/>
      <c r="AA660" s="39"/>
      <c r="AB660" s="39"/>
      <c r="AC660" s="39"/>
      <c r="AD660" s="39"/>
      <c r="AE660" s="39">
        <f t="shared" si="287"/>
        <v>0</v>
      </c>
      <c r="AF660" s="39">
        <f t="shared" si="296"/>
        <v>0.1435671705651122</v>
      </c>
      <c r="AG660" s="39">
        <f t="shared" si="297"/>
        <v>0.3174328294348881</v>
      </c>
      <c r="AH660" s="39">
        <f t="shared" si="304"/>
        <v>0</v>
      </c>
      <c r="AJ660" s="39">
        <f t="shared" si="298"/>
        <v>0.46042649213497439</v>
      </c>
      <c r="AK660" s="39">
        <f t="shared" si="289"/>
        <v>0.18449872349924806</v>
      </c>
      <c r="AL660" s="39">
        <f t="shared" si="290"/>
        <v>0.26303173352589121</v>
      </c>
      <c r="AM660" s="39"/>
      <c r="AS660" s="39"/>
      <c r="AT660" s="39">
        <f t="shared" si="299"/>
        <v>0.10750164328453002</v>
      </c>
      <c r="AU660" s="39">
        <f t="shared" si="300"/>
        <v>0.34489884446397467</v>
      </c>
      <c r="AW660" s="38">
        <f t="shared" si="301"/>
        <v>3253.0421858121508</v>
      </c>
      <c r="AX660" s="38">
        <f t="shared" si="312"/>
        <v>2052.7684541817493</v>
      </c>
      <c r="AY660" s="38">
        <f t="shared" si="313"/>
        <v>2046.5358360535433</v>
      </c>
      <c r="AZ660" s="38">
        <f t="shared" si="305"/>
        <v>0</v>
      </c>
      <c r="BA660" s="38">
        <f t="shared" si="306"/>
        <v>0</v>
      </c>
      <c r="BB660" s="38">
        <f t="shared" si="307"/>
        <v>0</v>
      </c>
      <c r="BC660" s="38">
        <f t="shared" si="308"/>
        <v>0</v>
      </c>
      <c r="BD660" s="38">
        <f t="shared" si="309"/>
        <v>0</v>
      </c>
      <c r="BE660" s="38">
        <f t="shared" si="310"/>
        <v>0</v>
      </c>
      <c r="BF660" s="38">
        <f t="shared" si="311"/>
        <v>0</v>
      </c>
      <c r="BG660" s="38">
        <f t="shared" si="302"/>
        <v>673.95908114542556</v>
      </c>
      <c r="BH660" s="38">
        <f t="shared" si="303"/>
        <v>1777.9366521471511</v>
      </c>
      <c r="BI660" s="61">
        <f t="shared" si="291"/>
        <v>9804.2422093400201</v>
      </c>
    </row>
    <row r="661" spans="1:61" x14ac:dyDescent="0.3">
      <c r="A661" s="84" t="s">
        <v>2581</v>
      </c>
      <c r="B661" s="84" t="s">
        <v>1978</v>
      </c>
      <c r="C661" s="84" t="s">
        <v>1978</v>
      </c>
      <c r="D661" s="63">
        <f>VLOOKUP(B661,Площадь!$D$2:$E$795,2,0)</f>
        <v>31.7</v>
      </c>
      <c r="E661" s="72"/>
      <c r="F661" s="87">
        <v>31</v>
      </c>
      <c r="G661" s="87">
        <v>29</v>
      </c>
      <c r="H661" s="87">
        <v>31</v>
      </c>
      <c r="I661" s="87"/>
      <c r="J661" s="88"/>
      <c r="K661" s="88"/>
      <c r="L661" s="88"/>
      <c r="M661" s="88"/>
      <c r="N661" s="88"/>
      <c r="O661" s="88"/>
      <c r="P661" s="88">
        <v>15</v>
      </c>
      <c r="Q661" s="88">
        <v>31</v>
      </c>
      <c r="R661">
        <f t="shared" si="288"/>
        <v>137</v>
      </c>
      <c r="S661" s="162">
        <f>VLOOKUP(C661,'Общие показания'!A:I,9,0)</f>
        <v>7.4989999999999997</v>
      </c>
      <c r="T661" s="73">
        <f>VLOOKUP(B661,'Общие показания'!$A$2:$S$795,19,0)</f>
        <v>0.44615705273440281</v>
      </c>
      <c r="U661" s="39">
        <f t="shared" si="292"/>
        <v>3.0775130189085798</v>
      </c>
      <c r="V661" s="39">
        <f t="shared" si="293"/>
        <v>2.37631706208004</v>
      </c>
      <c r="W661" s="39">
        <f t="shared" si="294"/>
        <v>2.0451699190113799</v>
      </c>
      <c r="X661" s="39"/>
      <c r="Y661" s="39">
        <f t="shared" si="295"/>
        <v>0</v>
      </c>
      <c r="Z661" s="39"/>
      <c r="AA661" s="39"/>
      <c r="AB661" s="39"/>
      <c r="AC661" s="39"/>
      <c r="AD661" s="39"/>
      <c r="AE661" s="39">
        <f t="shared" si="287"/>
        <v>0</v>
      </c>
      <c r="AF661" s="39">
        <f t="shared" si="296"/>
        <v>0.13894469780639421</v>
      </c>
      <c r="AG661" s="39">
        <f t="shared" si="297"/>
        <v>0.30721235492800864</v>
      </c>
      <c r="AH661" s="39">
        <f t="shared" si="304"/>
        <v>0</v>
      </c>
      <c r="AJ661" s="39">
        <f t="shared" si="298"/>
        <v>0.45610999377120898</v>
      </c>
      <c r="AK661" s="39">
        <f t="shared" si="289"/>
        <v>0.18276904796644261</v>
      </c>
      <c r="AL661" s="39">
        <f t="shared" si="290"/>
        <v>0.26056581102408599</v>
      </c>
      <c r="AM661" s="39"/>
      <c r="AS661" s="39"/>
      <c r="AT661" s="39">
        <f t="shared" si="299"/>
        <v>0.10649381537873755</v>
      </c>
      <c r="AU661" s="39">
        <f t="shared" si="300"/>
        <v>0.34166541779712489</v>
      </c>
      <c r="AW661" s="38">
        <f t="shared" si="301"/>
        <v>9485.5162703171172</v>
      </c>
      <c r="AX661" s="38">
        <f t="shared" si="312"/>
        <v>6869.5083903643772</v>
      </c>
      <c r="AY661" s="38">
        <f t="shared" si="313"/>
        <v>6189.4247642780028</v>
      </c>
      <c r="AZ661" s="38">
        <f t="shared" si="305"/>
        <v>0</v>
      </c>
      <c r="BA661" s="38">
        <f t="shared" si="306"/>
        <v>0</v>
      </c>
      <c r="BB661" s="38">
        <f t="shared" si="307"/>
        <v>0</v>
      </c>
      <c r="BC661" s="38">
        <f t="shared" si="308"/>
        <v>0</v>
      </c>
      <c r="BD661" s="38">
        <f t="shared" si="309"/>
        <v>0</v>
      </c>
      <c r="BE661" s="38">
        <f t="shared" si="310"/>
        <v>0</v>
      </c>
      <c r="BF661" s="38">
        <f t="shared" si="311"/>
        <v>0</v>
      </c>
      <c r="BG661" s="38">
        <f t="shared" si="302"/>
        <v>658.84532725364033</v>
      </c>
      <c r="BH661" s="38">
        <f t="shared" si="303"/>
        <v>1741.8215379924397</v>
      </c>
      <c r="BI661" s="61">
        <f t="shared" si="291"/>
        <v>24945.116290205577</v>
      </c>
    </row>
    <row r="662" spans="1:61" x14ac:dyDescent="0.3">
      <c r="A662" s="84" t="s">
        <v>1961</v>
      </c>
      <c r="B662" s="84" t="s">
        <v>1962</v>
      </c>
      <c r="C662" s="84" t="s">
        <v>1962</v>
      </c>
      <c r="D662" s="63">
        <f>VLOOKUP(B662,Площадь!$D$2:$E$795,2,0)</f>
        <v>61.7</v>
      </c>
      <c r="E662" s="72"/>
      <c r="F662" s="87">
        <v>31</v>
      </c>
      <c r="G662" s="87">
        <v>29</v>
      </c>
      <c r="H662" s="87">
        <v>31</v>
      </c>
      <c r="I662" s="87"/>
      <c r="J662" s="88"/>
      <c r="K662" s="88"/>
      <c r="L662" s="88"/>
      <c r="M662" s="88"/>
      <c r="N662" s="88"/>
      <c r="O662" s="88"/>
      <c r="P662" s="88">
        <v>15</v>
      </c>
      <c r="Q662" s="88">
        <v>31</v>
      </c>
      <c r="R662">
        <f t="shared" si="288"/>
        <v>137</v>
      </c>
      <c r="S662" s="162">
        <f>VLOOKUP(C662,'Общие показания'!A:I,9,0)</f>
        <v>1.9749331780818022</v>
      </c>
      <c r="T662" s="73">
        <f>VLOOKUP(B662,'Общие показания'!$A$2:$S$795,19,0)</f>
        <v>1.3120000000000012</v>
      </c>
      <c r="U662" s="39">
        <f t="shared" si="292"/>
        <v>0.81049240792388888</v>
      </c>
      <c r="V662" s="39">
        <f t="shared" si="293"/>
        <v>0.6258257644410915</v>
      </c>
      <c r="W662" s="39">
        <f t="shared" si="294"/>
        <v>0.53861500571682186</v>
      </c>
      <c r="X662" s="39"/>
      <c r="Y662" s="39">
        <f t="shared" si="295"/>
        <v>0</v>
      </c>
      <c r="Z662" s="39"/>
      <c r="AA662" s="39"/>
      <c r="AB662" s="39"/>
      <c r="AC662" s="39"/>
      <c r="AD662" s="39"/>
      <c r="AE662" s="39">
        <f t="shared" si="287"/>
        <v>0</v>
      </c>
      <c r="AF662" s="39">
        <f t="shared" si="296"/>
        <v>0.40859029887511333</v>
      </c>
      <c r="AG662" s="39">
        <f t="shared" si="297"/>
        <v>0.90340970112488783</v>
      </c>
      <c r="AH662" s="39">
        <f t="shared" si="304"/>
        <v>0</v>
      </c>
      <c r="AJ662" s="39">
        <f t="shared" si="298"/>
        <v>0.88775983014774751</v>
      </c>
      <c r="AK662" s="39">
        <f t="shared" si="289"/>
        <v>0.35573660124698769</v>
      </c>
      <c r="AL662" s="39">
        <f t="shared" si="290"/>
        <v>0.50715806120460905</v>
      </c>
      <c r="AM662" s="39"/>
      <c r="AS662" s="39"/>
      <c r="AT662" s="39">
        <f t="shared" si="299"/>
        <v>0.20727660595798444</v>
      </c>
      <c r="AU662" s="39">
        <f t="shared" si="300"/>
        <v>0.66500808448210125</v>
      </c>
      <c r="AW662" s="38">
        <f t="shared" si="301"/>
        <v>4558.7203777899776</v>
      </c>
      <c r="AX662" s="38">
        <f t="shared" si="312"/>
        <v>2634.8667519584524</v>
      </c>
      <c r="AY662" s="38">
        <f t="shared" si="313"/>
        <v>2807.2313899212122</v>
      </c>
      <c r="AZ662" s="38">
        <f t="shared" si="305"/>
        <v>0</v>
      </c>
      <c r="BA662" s="38">
        <f t="shared" si="306"/>
        <v>0</v>
      </c>
      <c r="BB662" s="38">
        <f t="shared" si="307"/>
        <v>0</v>
      </c>
      <c r="BC662" s="38">
        <f t="shared" si="308"/>
        <v>0</v>
      </c>
      <c r="BD662" s="38">
        <f t="shared" si="309"/>
        <v>0</v>
      </c>
      <c r="BE662" s="38">
        <f t="shared" si="310"/>
        <v>0</v>
      </c>
      <c r="BF662" s="38">
        <f t="shared" si="311"/>
        <v>0</v>
      </c>
      <c r="BG662" s="38">
        <f t="shared" si="302"/>
        <v>1653.2084846577745</v>
      </c>
      <c r="BH662" s="38">
        <f t="shared" si="303"/>
        <v>4210.1979669719767</v>
      </c>
      <c r="BI662" s="61">
        <f t="shared" si="291"/>
        <v>15864.224971299394</v>
      </c>
    </row>
    <row r="663" spans="1:61" x14ac:dyDescent="0.3">
      <c r="A663" s="84" t="s">
        <v>1231</v>
      </c>
      <c r="B663" s="84" t="s">
        <v>1232</v>
      </c>
      <c r="C663" s="84" t="s">
        <v>1232</v>
      </c>
      <c r="D663" s="63">
        <f>VLOOKUP(B663,Площадь!$D$2:$E$795,2,0)</f>
        <v>32.5</v>
      </c>
      <c r="E663" s="72"/>
      <c r="F663" s="87">
        <v>31</v>
      </c>
      <c r="G663" s="87">
        <v>29</v>
      </c>
      <c r="H663" s="87">
        <v>31</v>
      </c>
      <c r="I663" s="87"/>
      <c r="J663" s="88"/>
      <c r="K663" s="88"/>
      <c r="L663" s="88"/>
      <c r="M663" s="88"/>
      <c r="N663" s="88"/>
      <c r="O663" s="88"/>
      <c r="P663" s="88">
        <v>15</v>
      </c>
      <c r="Q663" s="88">
        <v>31</v>
      </c>
      <c r="R663">
        <f t="shared" si="288"/>
        <v>137</v>
      </c>
      <c r="S663" s="162">
        <f>VLOOKUP(C663,'Общие показания'!A:I,9,0)</f>
        <v>1.0402808474498959</v>
      </c>
      <c r="T663" s="73">
        <f>VLOOKUP(B663,'Общие показания'!$A$2:$S$795,19,0)</f>
        <v>0.62199999999999989</v>
      </c>
      <c r="U663" s="39">
        <f t="shared" si="292"/>
        <v>0.42692063626460924</v>
      </c>
      <c r="V663" s="39">
        <f t="shared" si="293"/>
        <v>0.32964890347383263</v>
      </c>
      <c r="W663" s="39">
        <f t="shared" si="294"/>
        <v>0.28371130771145397</v>
      </c>
      <c r="X663" s="39"/>
      <c r="Y663" s="39">
        <f t="shared" si="295"/>
        <v>0</v>
      </c>
      <c r="Z663" s="39"/>
      <c r="AA663" s="39"/>
      <c r="AB663" s="39"/>
      <c r="AC663" s="39"/>
      <c r="AD663" s="39"/>
      <c r="AE663" s="39">
        <f t="shared" si="287"/>
        <v>0</v>
      </c>
      <c r="AF663" s="39">
        <f t="shared" si="296"/>
        <v>0.1937066813264636</v>
      </c>
      <c r="AG663" s="39">
        <f t="shared" si="297"/>
        <v>0.42829331867353632</v>
      </c>
      <c r="AH663" s="39">
        <f t="shared" si="304"/>
        <v>0</v>
      </c>
      <c r="AJ663" s="39">
        <f t="shared" si="298"/>
        <v>0.46762065607458336</v>
      </c>
      <c r="AK663" s="39">
        <f t="shared" si="289"/>
        <v>0.18738151605392381</v>
      </c>
      <c r="AL663" s="39">
        <f t="shared" si="290"/>
        <v>0.26714160436223328</v>
      </c>
      <c r="AM663" s="39"/>
      <c r="AS663" s="39"/>
      <c r="AT663" s="39">
        <f t="shared" si="299"/>
        <v>0.1091813564608508</v>
      </c>
      <c r="AU663" s="39">
        <f t="shared" si="300"/>
        <v>0.35028788890872425</v>
      </c>
      <c r="AW663" s="38">
        <f t="shared" si="301"/>
        <v>2401.2708635036352</v>
      </c>
      <c r="AX663" s="38">
        <f t="shared" si="312"/>
        <v>1387.8957769635283</v>
      </c>
      <c r="AY663" s="38">
        <f t="shared" si="313"/>
        <v>1478.6875230541232</v>
      </c>
      <c r="AZ663" s="38">
        <f t="shared" si="305"/>
        <v>0</v>
      </c>
      <c r="BA663" s="38">
        <f t="shared" si="306"/>
        <v>0</v>
      </c>
      <c r="BB663" s="38">
        <f t="shared" si="307"/>
        <v>0</v>
      </c>
      <c r="BC663" s="38">
        <f t="shared" si="308"/>
        <v>0</v>
      </c>
      <c r="BD663" s="38">
        <f t="shared" si="309"/>
        <v>0</v>
      </c>
      <c r="BE663" s="38">
        <f t="shared" si="310"/>
        <v>0</v>
      </c>
      <c r="BF663" s="38">
        <f t="shared" si="311"/>
        <v>0</v>
      </c>
      <c r="BG663" s="38">
        <f t="shared" si="302"/>
        <v>813.06053311475523</v>
      </c>
      <c r="BH663" s="38">
        <f t="shared" si="303"/>
        <v>2089.9922503855173</v>
      </c>
      <c r="BI663" s="61">
        <f t="shared" si="291"/>
        <v>8170.9069470215582</v>
      </c>
    </row>
    <row r="664" spans="1:61" x14ac:dyDescent="0.3">
      <c r="A664" s="84" t="s">
        <v>1653</v>
      </c>
      <c r="B664" s="84" t="s">
        <v>1654</v>
      </c>
      <c r="C664" s="84" t="s">
        <v>1654</v>
      </c>
      <c r="D664" s="63">
        <f>VLOOKUP(B664,Площадь!$D$2:$E$795,2,0)</f>
        <v>81.8</v>
      </c>
      <c r="E664" s="72"/>
      <c r="F664" s="87">
        <v>31</v>
      </c>
      <c r="G664" s="87">
        <v>29</v>
      </c>
      <c r="H664" s="87">
        <v>31</v>
      </c>
      <c r="I664" s="87"/>
      <c r="J664" s="88"/>
      <c r="K664" s="88"/>
      <c r="L664" s="88"/>
      <c r="M664" s="88"/>
      <c r="N664" s="88"/>
      <c r="O664" s="88"/>
      <c r="P664" s="88">
        <v>15</v>
      </c>
      <c r="Q664" s="88">
        <v>31</v>
      </c>
      <c r="R664">
        <f t="shared" si="288"/>
        <v>137</v>
      </c>
      <c r="S664" s="162">
        <f>VLOOKUP(C664,'Общие показания'!A:I,9,0)</f>
        <v>1.657</v>
      </c>
      <c r="T664" s="73">
        <f>VLOOKUP(B664,'Общие показания'!$A$2:$S$795,19,0)</f>
        <v>1.4029999999999987</v>
      </c>
      <c r="U664" s="39">
        <f t="shared" si="292"/>
        <v>0.6800158784279926</v>
      </c>
      <c r="V664" s="39">
        <f t="shared" si="293"/>
        <v>0.52507765993687516</v>
      </c>
      <c r="W664" s="39">
        <f t="shared" si="294"/>
        <v>0.45190646163513226</v>
      </c>
      <c r="X664" s="39"/>
      <c r="Y664" s="39">
        <f t="shared" si="295"/>
        <v>0</v>
      </c>
      <c r="Z664" s="39"/>
      <c r="AA664" s="39"/>
      <c r="AB664" s="39"/>
      <c r="AC664" s="39"/>
      <c r="AD664" s="39"/>
      <c r="AE664" s="39">
        <f t="shared" si="287"/>
        <v>0</v>
      </c>
      <c r="AF664" s="39">
        <f t="shared" si="296"/>
        <v>0.43693002234891998</v>
      </c>
      <c r="AG664" s="39">
        <f t="shared" si="297"/>
        <v>0.96606997765107883</v>
      </c>
      <c r="AH664" s="39">
        <f t="shared" si="304"/>
        <v>0</v>
      </c>
      <c r="AJ664" s="39">
        <f t="shared" si="298"/>
        <v>1.1769652205200283</v>
      </c>
      <c r="AK664" s="39">
        <f t="shared" si="289"/>
        <v>0.47162486194495279</v>
      </c>
      <c r="AL664" s="39">
        <f t="shared" si="290"/>
        <v>0.67237486882555941</v>
      </c>
      <c r="AM664" s="39"/>
      <c r="AS664" s="39"/>
      <c r="AT664" s="39">
        <f t="shared" si="299"/>
        <v>0.27480107564607986</v>
      </c>
      <c r="AU664" s="39">
        <f t="shared" si="300"/>
        <v>0.88164767116103526</v>
      </c>
      <c r="AW664" s="38">
        <f t="shared" si="301"/>
        <v>4984.8057827721095</v>
      </c>
      <c r="AX664" s="38">
        <f t="shared" si="312"/>
        <v>2675.5083816387037</v>
      </c>
      <c r="AY664" s="38">
        <f t="shared" si="313"/>
        <v>3017.9758322354623</v>
      </c>
      <c r="AZ664" s="38">
        <f t="shared" si="305"/>
        <v>0</v>
      </c>
      <c r="BA664" s="38">
        <f t="shared" si="306"/>
        <v>0</v>
      </c>
      <c r="BB664" s="38">
        <f t="shared" si="307"/>
        <v>0</v>
      </c>
      <c r="BC664" s="38">
        <f t="shared" si="308"/>
        <v>0</v>
      </c>
      <c r="BD664" s="38">
        <f t="shared" si="309"/>
        <v>0</v>
      </c>
      <c r="BE664" s="38">
        <f t="shared" si="310"/>
        <v>0</v>
      </c>
      <c r="BF664" s="38">
        <f t="shared" si="311"/>
        <v>0</v>
      </c>
      <c r="BG664" s="38">
        <f t="shared" si="302"/>
        <v>1910.5424902138577</v>
      </c>
      <c r="BH664" s="38">
        <f t="shared" si="303"/>
        <v>4959.9393477652866</v>
      </c>
      <c r="BI664" s="61">
        <f t="shared" si="291"/>
        <v>17548.771834625419</v>
      </c>
    </row>
    <row r="665" spans="1:61" x14ac:dyDescent="0.3">
      <c r="A665" s="84" t="s">
        <v>1800</v>
      </c>
      <c r="B665" s="84" t="s">
        <v>1801</v>
      </c>
      <c r="C665" s="84" t="s">
        <v>1801</v>
      </c>
      <c r="D665" s="63">
        <f>VLOOKUP(B665,Площадь!$D$2:$E$795,2,0)</f>
        <v>34.4</v>
      </c>
      <c r="E665" s="72"/>
      <c r="F665" s="87">
        <v>31</v>
      </c>
      <c r="G665" s="87">
        <v>29</v>
      </c>
      <c r="H665" s="87">
        <v>31</v>
      </c>
      <c r="I665" s="87"/>
      <c r="J665" s="88"/>
      <c r="K665" s="88"/>
      <c r="L665" s="88"/>
      <c r="M665" s="88"/>
      <c r="N665" s="88"/>
      <c r="O665" s="88"/>
      <c r="P665" s="88">
        <v>15</v>
      </c>
      <c r="Q665" s="88">
        <v>31</v>
      </c>
      <c r="R665">
        <f t="shared" si="288"/>
        <v>137</v>
      </c>
      <c r="S665" s="162">
        <f>VLOOKUP(C665,'Общие показания'!A:I,9,0)</f>
        <v>1.7110000000000003</v>
      </c>
      <c r="T665" s="73">
        <f>VLOOKUP(B665,'Общие показания'!$A$2:$S$795,19,0)</f>
        <v>0.56400000000000006</v>
      </c>
      <c r="U665" s="39">
        <f t="shared" si="292"/>
        <v>0.70217692697060685</v>
      </c>
      <c r="V665" s="39">
        <f t="shared" si="293"/>
        <v>0.54218942435244022</v>
      </c>
      <c r="W665" s="39">
        <f t="shared" si="294"/>
        <v>0.46663364867695317</v>
      </c>
      <c r="X665" s="39"/>
      <c r="Y665" s="39">
        <f t="shared" si="295"/>
        <v>0</v>
      </c>
      <c r="Z665" s="39"/>
      <c r="AA665" s="39"/>
      <c r="AB665" s="39"/>
      <c r="AC665" s="39"/>
      <c r="AD665" s="39"/>
      <c r="AE665" s="39">
        <f t="shared" si="287"/>
        <v>0</v>
      </c>
      <c r="AF665" s="39">
        <f t="shared" si="296"/>
        <v>0.17564400043106992</v>
      </c>
      <c r="AG665" s="39">
        <f t="shared" si="297"/>
        <v>0.38835599956893013</v>
      </c>
      <c r="AH665" s="39">
        <f t="shared" si="304"/>
        <v>0</v>
      </c>
      <c r="AJ665" s="39">
        <f t="shared" si="298"/>
        <v>0.49495847904509749</v>
      </c>
      <c r="AK665" s="39">
        <f t="shared" si="289"/>
        <v>0.19833612776169166</v>
      </c>
      <c r="AL665" s="39">
        <f t="shared" si="290"/>
        <v>0.28275911354033306</v>
      </c>
      <c r="AM665" s="39"/>
      <c r="AS665" s="39"/>
      <c r="AT665" s="39">
        <f t="shared" si="299"/>
        <v>0.11556426653086976</v>
      </c>
      <c r="AU665" s="39">
        <f t="shared" si="300"/>
        <v>0.37076625779877276</v>
      </c>
      <c r="AW665" s="38">
        <f t="shared" si="301"/>
        <v>3213.5423984923164</v>
      </c>
      <c r="AX665" s="38">
        <f t="shared" si="312"/>
        <v>1987.837171073091</v>
      </c>
      <c r="AY665" s="38">
        <f t="shared" si="313"/>
        <v>2011.6399551855945</v>
      </c>
      <c r="AZ665" s="38">
        <f t="shared" si="305"/>
        <v>0</v>
      </c>
      <c r="BA665" s="38">
        <f t="shared" si="306"/>
        <v>0</v>
      </c>
      <c r="BB665" s="38">
        <f t="shared" si="307"/>
        <v>0</v>
      </c>
      <c r="BC665" s="38">
        <f t="shared" si="308"/>
        <v>0</v>
      </c>
      <c r="BD665" s="38">
        <f t="shared" si="309"/>
        <v>0</v>
      </c>
      <c r="BE665" s="38">
        <f t="shared" si="310"/>
        <v>0</v>
      </c>
      <c r="BF665" s="38">
        <f t="shared" si="311"/>
        <v>0</v>
      </c>
      <c r="BG665" s="38">
        <f t="shared" si="302"/>
        <v>781.70782350195248</v>
      </c>
      <c r="BH665" s="38">
        <f t="shared" si="303"/>
        <v>2037.7574227875671</v>
      </c>
      <c r="BI665" s="61">
        <f t="shared" si="291"/>
        <v>10032.484771040521</v>
      </c>
    </row>
    <row r="666" spans="1:61" x14ac:dyDescent="0.3">
      <c r="A666" s="84" t="s">
        <v>1663</v>
      </c>
      <c r="B666" s="84" t="s">
        <v>1664</v>
      </c>
      <c r="C666" s="84" t="s">
        <v>1664</v>
      </c>
      <c r="D666" s="63">
        <f>VLOOKUP(B666,Площадь!$D$2:$E$795,2,0)</f>
        <v>34.299999999999997</v>
      </c>
      <c r="E666" s="72"/>
      <c r="F666" s="87">
        <v>31</v>
      </c>
      <c r="G666" s="87">
        <v>29</v>
      </c>
      <c r="H666" s="87">
        <v>31</v>
      </c>
      <c r="I666" s="87"/>
      <c r="J666" s="88"/>
      <c r="K666" s="88"/>
      <c r="L666" s="88"/>
      <c r="M666" s="88"/>
      <c r="N666" s="88"/>
      <c r="O666" s="88"/>
      <c r="P666" s="88">
        <v>15</v>
      </c>
      <c r="Q666" s="88">
        <v>31</v>
      </c>
      <c r="R666">
        <f t="shared" si="288"/>
        <v>137</v>
      </c>
      <c r="S666" s="162">
        <f>VLOOKUP(C666,'Общие показания'!A:I,9,0)</f>
        <v>1.0978964020778901</v>
      </c>
      <c r="T666" s="73">
        <f>VLOOKUP(B666,'Общие показания'!$A$2:$S$795,19,0)</f>
        <v>0.94200000000000017</v>
      </c>
      <c r="U666" s="39">
        <f t="shared" si="292"/>
        <v>0.45056547150387988</v>
      </c>
      <c r="V666" s="39">
        <f t="shared" si="293"/>
        <v>0.34790638120469103</v>
      </c>
      <c r="W666" s="39">
        <f t="shared" si="294"/>
        <v>0.29942454936931912</v>
      </c>
      <c r="X666" s="39"/>
      <c r="Y666" s="39">
        <f t="shared" si="295"/>
        <v>0</v>
      </c>
      <c r="Z666" s="39"/>
      <c r="AA666" s="39"/>
      <c r="AB666" s="39"/>
      <c r="AC666" s="39"/>
      <c r="AD666" s="39"/>
      <c r="AE666" s="39">
        <f t="shared" si="287"/>
        <v>0</v>
      </c>
      <c r="AF666" s="39">
        <f t="shared" si="296"/>
        <v>0.29336285178380833</v>
      </c>
      <c r="AG666" s="39">
        <f t="shared" si="297"/>
        <v>0.64863714821619189</v>
      </c>
      <c r="AH666" s="39">
        <f t="shared" si="304"/>
        <v>0</v>
      </c>
      <c r="AJ666" s="39">
        <f t="shared" si="298"/>
        <v>0.49351964625717559</v>
      </c>
      <c r="AK666" s="39">
        <f t="shared" si="289"/>
        <v>0.1977595692507565</v>
      </c>
      <c r="AL666" s="39">
        <f t="shared" si="290"/>
        <v>0.28193713937306464</v>
      </c>
      <c r="AM666" s="39"/>
      <c r="AS666" s="39"/>
      <c r="AT666" s="39">
        <f t="shared" si="299"/>
        <v>0.1152283238956056</v>
      </c>
      <c r="AU666" s="39">
        <f t="shared" si="300"/>
        <v>0.36968844890982283</v>
      </c>
      <c r="AW666" s="38">
        <f t="shared" si="301"/>
        <v>2534.264326713067</v>
      </c>
      <c r="AX666" s="38">
        <f t="shared" si="312"/>
        <v>1464.7638507645852</v>
      </c>
      <c r="AY666" s="38">
        <f t="shared" si="313"/>
        <v>1560.5840627925054</v>
      </c>
      <c r="AZ666" s="38">
        <f t="shared" si="305"/>
        <v>0</v>
      </c>
      <c r="BA666" s="38">
        <f t="shared" si="306"/>
        <v>0</v>
      </c>
      <c r="BB666" s="38">
        <f t="shared" si="307"/>
        <v>0</v>
      </c>
      <c r="BC666" s="38">
        <f t="shared" si="308"/>
        <v>0</v>
      </c>
      <c r="BD666" s="38">
        <f t="shared" si="309"/>
        <v>0</v>
      </c>
      <c r="BE666" s="38">
        <f t="shared" si="310"/>
        <v>0</v>
      </c>
      <c r="BF666" s="38">
        <f t="shared" si="311"/>
        <v>0</v>
      </c>
      <c r="BG666" s="38">
        <f t="shared" si="302"/>
        <v>1096.8058083467918</v>
      </c>
      <c r="BH666" s="38">
        <f t="shared" si="303"/>
        <v>2733.5524999011891</v>
      </c>
      <c r="BI666" s="61">
        <f t="shared" si="291"/>
        <v>9389.9705485181385</v>
      </c>
    </row>
    <row r="667" spans="1:61" x14ac:dyDescent="0.3">
      <c r="A667" s="84" t="s">
        <v>1010</v>
      </c>
      <c r="B667" s="84" t="s">
        <v>1011</v>
      </c>
      <c r="C667" s="84" t="s">
        <v>1011</v>
      </c>
      <c r="D667" s="63">
        <f>VLOOKUP(B667,Площадь!$D$2:$E$795,2,0)</f>
        <v>79.400000000000006</v>
      </c>
      <c r="E667" s="72"/>
      <c r="F667" s="87">
        <v>31</v>
      </c>
      <c r="G667" s="87">
        <v>29</v>
      </c>
      <c r="H667" s="87">
        <v>31</v>
      </c>
      <c r="I667" s="87"/>
      <c r="J667" s="88"/>
      <c r="K667" s="88"/>
      <c r="L667" s="88"/>
      <c r="M667" s="88"/>
      <c r="N667" s="88"/>
      <c r="O667" s="88"/>
      <c r="P667" s="88">
        <v>15</v>
      </c>
      <c r="Q667" s="88">
        <v>31</v>
      </c>
      <c r="R667">
        <f t="shared" si="288"/>
        <v>137</v>
      </c>
      <c r="S667" s="162">
        <f>VLOOKUP(C667,'Общие показания'!A:I,9,0)</f>
        <v>2.5414861319237456</v>
      </c>
      <c r="T667" s="73">
        <f>VLOOKUP(B667,'Общие показания'!$A$2:$S$795,19,0)</f>
        <v>0.85999999999999943</v>
      </c>
      <c r="U667" s="39">
        <f t="shared" si="292"/>
        <v>1.0429999544433839</v>
      </c>
      <c r="V667" s="39">
        <f t="shared" si="293"/>
        <v>0.80535762879453265</v>
      </c>
      <c r="W667" s="39">
        <f t="shared" si="294"/>
        <v>0.69312854868582907</v>
      </c>
      <c r="X667" s="39"/>
      <c r="Y667" s="39">
        <f t="shared" si="295"/>
        <v>0</v>
      </c>
      <c r="Z667" s="39"/>
      <c r="AA667" s="39"/>
      <c r="AB667" s="39"/>
      <c r="AC667" s="39"/>
      <c r="AD667" s="39"/>
      <c r="AE667" s="39">
        <f t="shared" si="287"/>
        <v>0</v>
      </c>
      <c r="AF667" s="39">
        <f t="shared" si="296"/>
        <v>0.26782595810411353</v>
      </c>
      <c r="AG667" s="39">
        <f t="shared" si="297"/>
        <v>0.59217404189588596</v>
      </c>
      <c r="AH667" s="39">
        <f t="shared" si="304"/>
        <v>0</v>
      </c>
      <c r="AJ667" s="39">
        <f t="shared" si="298"/>
        <v>1.1424332336099052</v>
      </c>
      <c r="AK667" s="39">
        <f t="shared" si="289"/>
        <v>0.45778745768250928</v>
      </c>
      <c r="AL667" s="39">
        <f t="shared" si="290"/>
        <v>0.65264748881111756</v>
      </c>
      <c r="AM667" s="39"/>
      <c r="AS667" s="39"/>
      <c r="AT667" s="39">
        <f t="shared" si="299"/>
        <v>0.26673845239974014</v>
      </c>
      <c r="AU667" s="39">
        <f t="shared" si="300"/>
        <v>0.85578025782623723</v>
      </c>
      <c r="AW667" s="38">
        <f t="shared" si="301"/>
        <v>5866.4894326827271</v>
      </c>
      <c r="AX667" s="38">
        <f t="shared" si="312"/>
        <v>3390.7361443355126</v>
      </c>
      <c r="AY667" s="38">
        <f t="shared" si="313"/>
        <v>3612.5473640153041</v>
      </c>
      <c r="AZ667" s="38">
        <f t="shared" si="305"/>
        <v>0</v>
      </c>
      <c r="BA667" s="38">
        <f t="shared" si="306"/>
        <v>0</v>
      </c>
      <c r="BB667" s="38">
        <f t="shared" si="307"/>
        <v>0</v>
      </c>
      <c r="BC667" s="38">
        <f t="shared" si="308"/>
        <v>0</v>
      </c>
      <c r="BD667" s="38">
        <f t="shared" si="309"/>
        <v>0</v>
      </c>
      <c r="BE667" s="38">
        <f t="shared" si="310"/>
        <v>0</v>
      </c>
      <c r="BF667" s="38">
        <f t="shared" si="311"/>
        <v>0</v>
      </c>
      <c r="BG667" s="38">
        <f t="shared" si="302"/>
        <v>1434.9633209801245</v>
      </c>
      <c r="BH667" s="38">
        <f t="shared" si="303"/>
        <v>3886.8306040020793</v>
      </c>
      <c r="BI667" s="61">
        <f t="shared" si="291"/>
        <v>18191.56686601575</v>
      </c>
    </row>
    <row r="668" spans="1:61" x14ac:dyDescent="0.3">
      <c r="A668" s="84" t="s">
        <v>1596</v>
      </c>
      <c r="B668" s="84" t="s">
        <v>1597</v>
      </c>
      <c r="C668" s="84" t="s">
        <v>1597</v>
      </c>
      <c r="D668" s="63">
        <f>VLOOKUP(B668,Площадь!$D$2:$E$795,2,0)</f>
        <v>75.7</v>
      </c>
      <c r="E668" s="72"/>
      <c r="F668" s="87">
        <v>31</v>
      </c>
      <c r="G668" s="87">
        <v>29</v>
      </c>
      <c r="H668" s="87">
        <v>31</v>
      </c>
      <c r="I668" s="87"/>
      <c r="J668" s="88"/>
      <c r="K668" s="88"/>
      <c r="L668" s="88"/>
      <c r="M668" s="88"/>
      <c r="N668" s="88"/>
      <c r="O668" s="88"/>
      <c r="P668" s="88">
        <v>15</v>
      </c>
      <c r="Q668" s="88">
        <v>31</v>
      </c>
      <c r="R668">
        <f t="shared" si="288"/>
        <v>137</v>
      </c>
      <c r="S668" s="162">
        <f>VLOOKUP(C668,'Общие показания'!A:I,9,0)</f>
        <v>2.4230541585217575</v>
      </c>
      <c r="T668" s="73">
        <f>VLOOKUP(B668,'Общие показания'!$A$2:$S$795,19,0)</f>
        <v>0.43900000000000006</v>
      </c>
      <c r="U668" s="39">
        <f t="shared" si="292"/>
        <v>0.99439668200710518</v>
      </c>
      <c r="V668" s="39">
        <f t="shared" si="293"/>
        <v>0.76782836901443485</v>
      </c>
      <c r="W668" s="39">
        <f t="shared" si="294"/>
        <v>0.66082910750021751</v>
      </c>
      <c r="X668" s="39"/>
      <c r="Y668" s="39">
        <f t="shared" si="295"/>
        <v>0</v>
      </c>
      <c r="Z668" s="39"/>
      <c r="AA668" s="39"/>
      <c r="AB668" s="39"/>
      <c r="AC668" s="39"/>
      <c r="AD668" s="39"/>
      <c r="AE668" s="39">
        <f t="shared" si="287"/>
        <v>0</v>
      </c>
      <c r="AF668" s="39">
        <f t="shared" si="296"/>
        <v>0.13671580884616968</v>
      </c>
      <c r="AG668" s="39">
        <f t="shared" si="297"/>
        <v>0.30228419115383037</v>
      </c>
      <c r="AH668" s="39">
        <f t="shared" si="304"/>
        <v>0</v>
      </c>
      <c r="AJ668" s="39">
        <f t="shared" si="298"/>
        <v>1.0891964204567988</v>
      </c>
      <c r="AK668" s="39">
        <f t="shared" si="289"/>
        <v>0.43645479277790872</v>
      </c>
      <c r="AL668" s="39">
        <f t="shared" si="290"/>
        <v>0.62223444462218647</v>
      </c>
      <c r="AM668" s="39"/>
      <c r="AS668" s="39"/>
      <c r="AT668" s="39">
        <f t="shared" si="299"/>
        <v>0.25430857489496633</v>
      </c>
      <c r="AU668" s="39">
        <f t="shared" si="300"/>
        <v>0.81590132893509015</v>
      </c>
      <c r="AW668" s="38">
        <f t="shared" si="301"/>
        <v>5593.1139805300054</v>
      </c>
      <c r="AX668" s="38">
        <f t="shared" si="312"/>
        <v>3232.7295481888955</v>
      </c>
      <c r="AY668" s="38">
        <f t="shared" si="313"/>
        <v>3444.2044767752968</v>
      </c>
      <c r="AZ668" s="38">
        <f t="shared" si="305"/>
        <v>0</v>
      </c>
      <c r="BA668" s="38">
        <f t="shared" si="306"/>
        <v>0</v>
      </c>
      <c r="BB668" s="38">
        <f t="shared" si="307"/>
        <v>0</v>
      </c>
      <c r="BC668" s="38">
        <f t="shared" si="308"/>
        <v>0</v>
      </c>
      <c r="BD668" s="38">
        <f t="shared" si="309"/>
        <v>0</v>
      </c>
      <c r="BE668" s="38">
        <f t="shared" si="310"/>
        <v>0</v>
      </c>
      <c r="BF668" s="38">
        <f t="shared" si="311"/>
        <v>0</v>
      </c>
      <c r="BG668" s="38">
        <f t="shared" si="302"/>
        <v>1049.650214739356</v>
      </c>
      <c r="BH668" s="38">
        <f t="shared" si="303"/>
        <v>3001.6124827058952</v>
      </c>
      <c r="BI668" s="61">
        <f t="shared" si="291"/>
        <v>16321.31070293945</v>
      </c>
    </row>
    <row r="669" spans="1:61" x14ac:dyDescent="0.3">
      <c r="A669" s="84" t="s">
        <v>2586</v>
      </c>
      <c r="B669" s="84" t="s">
        <v>2409</v>
      </c>
      <c r="C669" s="84" t="s">
        <v>2409</v>
      </c>
      <c r="D669" s="63">
        <f>VLOOKUP(B669,Площадь!$D$2:$E$795,2,0)</f>
        <v>62.5</v>
      </c>
      <c r="E669" s="72"/>
      <c r="F669" s="87">
        <v>31</v>
      </c>
      <c r="G669" s="87">
        <v>29</v>
      </c>
      <c r="H669" s="87">
        <v>31</v>
      </c>
      <c r="I669" s="87"/>
      <c r="J669" s="88"/>
      <c r="K669" s="88"/>
      <c r="L669" s="88"/>
      <c r="M669" s="88"/>
      <c r="N669" s="88"/>
      <c r="O669" s="88"/>
      <c r="P669" s="88">
        <v>15</v>
      </c>
      <c r="Q669" s="88">
        <v>31</v>
      </c>
      <c r="R669">
        <f t="shared" si="288"/>
        <v>137</v>
      </c>
      <c r="S669" s="162">
        <f>VLOOKUP(C669,'Общие показания'!A:I,9,0)</f>
        <v>2.0005400912497997</v>
      </c>
      <c r="T669" s="73">
        <f>VLOOKUP(B669,'Общие показания'!$A$2:$S$795,19,0)</f>
        <v>0.27200000000000024</v>
      </c>
      <c r="U669" s="39">
        <f t="shared" si="292"/>
        <v>0.82100122358578698</v>
      </c>
      <c r="V669" s="39">
        <f t="shared" si="293"/>
        <v>0.63394019898813969</v>
      </c>
      <c r="W669" s="39">
        <f t="shared" si="294"/>
        <v>0.54559866867587303</v>
      </c>
      <c r="X669" s="39"/>
      <c r="Y669" s="39">
        <f t="shared" si="295"/>
        <v>0</v>
      </c>
      <c r="Z669" s="39"/>
      <c r="AA669" s="39"/>
      <c r="AB669" s="39"/>
      <c r="AC669" s="39"/>
      <c r="AD669" s="39"/>
      <c r="AE669" s="39">
        <f t="shared" si="287"/>
        <v>0</v>
      </c>
      <c r="AF669" s="39">
        <f t="shared" si="296"/>
        <v>8.4707744888743011E-2</v>
      </c>
      <c r="AG669" s="39">
        <f t="shared" si="297"/>
        <v>0.18729225511125724</v>
      </c>
      <c r="AH669" s="39">
        <f t="shared" si="304"/>
        <v>0</v>
      </c>
      <c r="AJ669" s="39">
        <f t="shared" si="298"/>
        <v>0.89927049245112189</v>
      </c>
      <c r="AK669" s="39">
        <f t="shared" si="289"/>
        <v>0.36034906933446886</v>
      </c>
      <c r="AL669" s="39">
        <f t="shared" si="290"/>
        <v>0.51373385454275622</v>
      </c>
      <c r="AM669" s="39"/>
      <c r="AS669" s="39"/>
      <c r="AT669" s="39">
        <f t="shared" si="299"/>
        <v>0.20996414704009769</v>
      </c>
      <c r="AU669" s="39">
        <f t="shared" si="300"/>
        <v>0.67363055559370055</v>
      </c>
      <c r="AW669" s="38">
        <f t="shared" si="301"/>
        <v>4617.8285836608366</v>
      </c>
      <c r="AX669" s="38">
        <f t="shared" si="312"/>
        <v>2669.0303403144776</v>
      </c>
      <c r="AY669" s="38">
        <f t="shared" si="313"/>
        <v>2843.6298520271598</v>
      </c>
      <c r="AZ669" s="38">
        <f t="shared" si="305"/>
        <v>0</v>
      </c>
      <c r="BA669" s="38">
        <f t="shared" si="306"/>
        <v>0</v>
      </c>
      <c r="BB669" s="38">
        <f t="shared" si="307"/>
        <v>0</v>
      </c>
      <c r="BC669" s="38">
        <f t="shared" si="308"/>
        <v>0</v>
      </c>
      <c r="BD669" s="38">
        <f t="shared" si="309"/>
        <v>0</v>
      </c>
      <c r="BE669" s="38">
        <f t="shared" si="310"/>
        <v>0</v>
      </c>
      <c r="BF669" s="38">
        <f t="shared" si="311"/>
        <v>0</v>
      </c>
      <c r="BG669" s="38">
        <f t="shared" si="302"/>
        <v>791.00543981810279</v>
      </c>
      <c r="BH669" s="38">
        <f t="shared" si="303"/>
        <v>2311.0267561439605</v>
      </c>
      <c r="BI669" s="61">
        <f t="shared" si="291"/>
        <v>13232.520971964539</v>
      </c>
    </row>
    <row r="670" spans="1:61" x14ac:dyDescent="0.3">
      <c r="A670" s="84" t="s">
        <v>764</v>
      </c>
      <c r="B670" s="84" t="s">
        <v>765</v>
      </c>
      <c r="C670" s="84" t="s">
        <v>765</v>
      </c>
      <c r="D670" s="63">
        <f>VLOOKUP(B670,Площадь!$D$2:$E$795,2,0)</f>
        <v>40.700000000000003</v>
      </c>
      <c r="E670" s="72"/>
      <c r="F670" s="87">
        <v>31</v>
      </c>
      <c r="G670" s="87">
        <v>29</v>
      </c>
      <c r="H670" s="87">
        <v>31</v>
      </c>
      <c r="I670" s="87"/>
      <c r="J670" s="88"/>
      <c r="K670" s="88"/>
      <c r="L670" s="88"/>
      <c r="M670" s="88"/>
      <c r="N670" s="88"/>
      <c r="O670" s="88"/>
      <c r="P670" s="88">
        <v>15</v>
      </c>
      <c r="Q670" s="88">
        <v>31</v>
      </c>
      <c r="R670">
        <f t="shared" si="288"/>
        <v>137</v>
      </c>
      <c r="S670" s="162">
        <f>VLOOKUP(C670,'Общие показания'!A:I,9,0)</f>
        <v>2.5640000000000001</v>
      </c>
      <c r="T670" s="73">
        <f>VLOOKUP(B670,'Общие показания'!$A$2:$S$795,19,0)</f>
        <v>0.71799999999999997</v>
      </c>
      <c r="U670" s="39">
        <f t="shared" si="292"/>
        <v>1.0522394159863446</v>
      </c>
      <c r="V670" s="39">
        <f t="shared" si="293"/>
        <v>0.81249192521312485</v>
      </c>
      <c r="W670" s="39">
        <f t="shared" si="294"/>
        <v>0.69926865880053057</v>
      </c>
      <c r="X670" s="39"/>
      <c r="Y670" s="39">
        <f t="shared" si="295"/>
        <v>0</v>
      </c>
      <c r="Z670" s="39"/>
      <c r="AA670" s="39"/>
      <c r="AB670" s="39"/>
      <c r="AC670" s="39"/>
      <c r="AD670" s="39"/>
      <c r="AE670" s="39">
        <f t="shared" si="287"/>
        <v>0</v>
      </c>
      <c r="AF670" s="39">
        <f t="shared" si="296"/>
        <v>0.22360353246366702</v>
      </c>
      <c r="AG670" s="39">
        <f t="shared" si="297"/>
        <v>0.49439646753633298</v>
      </c>
      <c r="AH670" s="39">
        <f t="shared" si="304"/>
        <v>0</v>
      </c>
      <c r="AJ670" s="39">
        <f t="shared" si="298"/>
        <v>0.58560494468417057</v>
      </c>
      <c r="AK670" s="39">
        <f t="shared" si="289"/>
        <v>0.23465931395060616</v>
      </c>
      <c r="AL670" s="39">
        <f t="shared" si="290"/>
        <v>0.33454348607824291</v>
      </c>
      <c r="AM670" s="39"/>
      <c r="AS670" s="39"/>
      <c r="AT670" s="39">
        <f t="shared" si="299"/>
        <v>0.13672865255251163</v>
      </c>
      <c r="AU670" s="39">
        <f t="shared" si="300"/>
        <v>0.43866821780261783</v>
      </c>
      <c r="AW670" s="38">
        <f t="shared" si="301"/>
        <v>4396.5638880095039</v>
      </c>
      <c r="AX670" s="38">
        <f t="shared" si="312"/>
        <v>2810.9309003615531</v>
      </c>
      <c r="AY670" s="38">
        <f t="shared" si="313"/>
        <v>2775.123969226785</v>
      </c>
      <c r="AZ670" s="38">
        <f t="shared" si="305"/>
        <v>0</v>
      </c>
      <c r="BA670" s="38">
        <f t="shared" si="306"/>
        <v>0</v>
      </c>
      <c r="BB670" s="38">
        <f t="shared" si="307"/>
        <v>0</v>
      </c>
      <c r="BC670" s="38">
        <f t="shared" si="308"/>
        <v>0</v>
      </c>
      <c r="BD670" s="38">
        <f t="shared" si="309"/>
        <v>0</v>
      </c>
      <c r="BE670" s="38">
        <f t="shared" si="310"/>
        <v>0</v>
      </c>
      <c r="BF670" s="38">
        <f t="shared" si="311"/>
        <v>0</v>
      </c>
      <c r="BG670" s="38">
        <f t="shared" si="302"/>
        <v>967.26130417002935</v>
      </c>
      <c r="BH670" s="38">
        <f t="shared" si="303"/>
        <v>2504.6815187364659</v>
      </c>
      <c r="BI670" s="61">
        <f t="shared" si="291"/>
        <v>13454.561580504338</v>
      </c>
    </row>
    <row r="671" spans="1:61" x14ac:dyDescent="0.3">
      <c r="A671" s="84" t="s">
        <v>1075</v>
      </c>
      <c r="B671" s="84" t="s">
        <v>1076</v>
      </c>
      <c r="C671" s="84" t="s">
        <v>1076</v>
      </c>
      <c r="D671" s="63">
        <f>VLOOKUP(B671,Площадь!$D$2:$E$795,2,0)</f>
        <v>79.400000000000006</v>
      </c>
      <c r="E671" s="72"/>
      <c r="F671" s="87">
        <v>31</v>
      </c>
      <c r="G671" s="87">
        <v>29</v>
      </c>
      <c r="H671" s="87">
        <v>31</v>
      </c>
      <c r="I671" s="87"/>
      <c r="J671" s="88"/>
      <c r="K671" s="88"/>
      <c r="L671" s="88"/>
      <c r="M671" s="88"/>
      <c r="N671" s="88"/>
      <c r="O671" s="88"/>
      <c r="P671" s="88">
        <v>15</v>
      </c>
      <c r="Q671" s="88">
        <v>31</v>
      </c>
      <c r="R671">
        <f t="shared" si="288"/>
        <v>137</v>
      </c>
      <c r="S671" s="162">
        <f>VLOOKUP(C671,'Общие показания'!A:I,9,0)</f>
        <v>0</v>
      </c>
      <c r="T671" s="73">
        <f>VLOOKUP(B671,'Общие показания'!$A$2:$S$795,19,0)</f>
        <v>0</v>
      </c>
      <c r="U671" s="39">
        <f t="shared" si="292"/>
        <v>0</v>
      </c>
      <c r="V671" s="39">
        <f t="shared" si="293"/>
        <v>0</v>
      </c>
      <c r="W671" s="39">
        <f t="shared" si="294"/>
        <v>0</v>
      </c>
      <c r="X671" s="39"/>
      <c r="Y671" s="39">
        <f t="shared" si="295"/>
        <v>0</v>
      </c>
      <c r="Z671" s="39"/>
      <c r="AA671" s="39"/>
      <c r="AB671" s="39"/>
      <c r="AC671" s="39"/>
      <c r="AD671" s="39"/>
      <c r="AE671" s="39">
        <f t="shared" si="287"/>
        <v>0</v>
      </c>
      <c r="AF671" s="39">
        <f t="shared" si="296"/>
        <v>0</v>
      </c>
      <c r="AG671" s="39">
        <f t="shared" si="297"/>
        <v>0</v>
      </c>
      <c r="AH671" s="39">
        <f t="shared" si="304"/>
        <v>0</v>
      </c>
      <c r="AJ671" s="39">
        <f t="shared" si="298"/>
        <v>1.1424332336099052</v>
      </c>
      <c r="AK671" s="39">
        <f t="shared" si="289"/>
        <v>0.45778745768250928</v>
      </c>
      <c r="AL671" s="39">
        <f t="shared" si="290"/>
        <v>0.65264748881111756</v>
      </c>
      <c r="AM671" s="39"/>
      <c r="AS671" s="39"/>
      <c r="AT671" s="39">
        <f t="shared" si="299"/>
        <v>0.26673845239974014</v>
      </c>
      <c r="AU671" s="39">
        <f t="shared" si="300"/>
        <v>0.85578025782623723</v>
      </c>
      <c r="AW671" s="38">
        <f t="shared" si="301"/>
        <v>3066.7020749730855</v>
      </c>
      <c r="AX671" s="38">
        <f t="shared" si="312"/>
        <v>1228.8663399046206</v>
      </c>
      <c r="AY671" s="38">
        <f t="shared" si="313"/>
        <v>1751.9408130650115</v>
      </c>
      <c r="AZ671" s="38">
        <f t="shared" si="305"/>
        <v>0</v>
      </c>
      <c r="BA671" s="38">
        <f t="shared" si="306"/>
        <v>0</v>
      </c>
      <c r="BB671" s="38">
        <f t="shared" si="307"/>
        <v>0</v>
      </c>
      <c r="BC671" s="38">
        <f t="shared" si="308"/>
        <v>0</v>
      </c>
      <c r="BD671" s="38">
        <f t="shared" si="309"/>
        <v>0</v>
      </c>
      <c r="BE671" s="38">
        <f t="shared" si="310"/>
        <v>0</v>
      </c>
      <c r="BF671" s="38">
        <f t="shared" si="311"/>
        <v>0</v>
      </c>
      <c r="BG671" s="38">
        <f t="shared" si="302"/>
        <v>716.02203208376648</v>
      </c>
      <c r="BH671" s="38">
        <f t="shared" si="303"/>
        <v>2297.2222928984384</v>
      </c>
      <c r="BI671" s="61">
        <f t="shared" si="291"/>
        <v>9060.7535529249217</v>
      </c>
    </row>
    <row r="672" spans="1:61" x14ac:dyDescent="0.3">
      <c r="A672" s="84" t="s">
        <v>631</v>
      </c>
      <c r="B672" s="84" t="s">
        <v>632</v>
      </c>
      <c r="C672" s="84" t="s">
        <v>632</v>
      </c>
      <c r="D672" s="63">
        <f>VLOOKUP(B672,Площадь!$D$2:$E$795,2,0)</f>
        <v>62.5</v>
      </c>
      <c r="E672" s="72"/>
      <c r="F672" s="87">
        <v>31</v>
      </c>
      <c r="G672" s="87">
        <v>29</v>
      </c>
      <c r="H672" s="87">
        <v>31</v>
      </c>
      <c r="I672" s="87"/>
      <c r="J672" s="88"/>
      <c r="K672" s="88"/>
      <c r="L672" s="88"/>
      <c r="M672" s="88"/>
      <c r="N672" s="88"/>
      <c r="O672" s="88"/>
      <c r="P672" s="88">
        <v>15</v>
      </c>
      <c r="Q672" s="88">
        <v>31</v>
      </c>
      <c r="R672">
        <f t="shared" si="288"/>
        <v>137</v>
      </c>
      <c r="S672" s="162">
        <f>VLOOKUP(C672,'Общие показания'!A:I,9,0)</f>
        <v>0</v>
      </c>
      <c r="T672" s="73">
        <f>VLOOKUP(B672,'Общие показания'!$A$2:$S$795,19,0)</f>
        <v>0</v>
      </c>
      <c r="U672" s="39">
        <f t="shared" si="292"/>
        <v>0</v>
      </c>
      <c r="V672" s="39">
        <f t="shared" si="293"/>
        <v>0</v>
      </c>
      <c r="W672" s="39">
        <f t="shared" si="294"/>
        <v>0</v>
      </c>
      <c r="X672" s="39"/>
      <c r="Y672" s="39">
        <f t="shared" si="295"/>
        <v>0</v>
      </c>
      <c r="Z672" s="39"/>
      <c r="AA672" s="39"/>
      <c r="AB672" s="39"/>
      <c r="AC672" s="39"/>
      <c r="AD672" s="39"/>
      <c r="AE672" s="39">
        <f t="shared" si="287"/>
        <v>0</v>
      </c>
      <c r="AF672" s="39">
        <f t="shared" si="296"/>
        <v>0</v>
      </c>
      <c r="AG672" s="39">
        <f t="shared" si="297"/>
        <v>0</v>
      </c>
      <c r="AH672" s="39">
        <f t="shared" si="304"/>
        <v>0</v>
      </c>
      <c r="AJ672" s="39">
        <f t="shared" si="298"/>
        <v>0.89927049245112189</v>
      </c>
      <c r="AK672" s="39">
        <f t="shared" si="289"/>
        <v>0.36034906933446886</v>
      </c>
      <c r="AL672" s="39">
        <f t="shared" si="290"/>
        <v>0.51373385454275622</v>
      </c>
      <c r="AM672" s="39"/>
      <c r="AS672" s="39"/>
      <c r="AT672" s="39">
        <f t="shared" si="299"/>
        <v>0.20996414704009769</v>
      </c>
      <c r="AU672" s="39">
        <f t="shared" si="300"/>
        <v>0.67363055559370055</v>
      </c>
      <c r="AW672" s="38">
        <f t="shared" si="301"/>
        <v>2413.9657391160936</v>
      </c>
      <c r="AX672" s="38">
        <f t="shared" si="312"/>
        <v>967.30662775867484</v>
      </c>
      <c r="AY672" s="38">
        <f t="shared" si="313"/>
        <v>1379.0466097803931</v>
      </c>
      <c r="AZ672" s="38">
        <f t="shared" si="305"/>
        <v>0</v>
      </c>
      <c r="BA672" s="38">
        <f t="shared" si="306"/>
        <v>0</v>
      </c>
      <c r="BB672" s="38">
        <f t="shared" si="307"/>
        <v>0</v>
      </c>
      <c r="BC672" s="38">
        <f t="shared" si="308"/>
        <v>0</v>
      </c>
      <c r="BD672" s="38">
        <f t="shared" si="309"/>
        <v>0</v>
      </c>
      <c r="BE672" s="38">
        <f t="shared" si="310"/>
        <v>0</v>
      </c>
      <c r="BF672" s="38">
        <f t="shared" si="311"/>
        <v>0</v>
      </c>
      <c r="BG672" s="38">
        <f t="shared" si="302"/>
        <v>563.61935774855669</v>
      </c>
      <c r="BH672" s="38">
        <f t="shared" si="303"/>
        <v>1808.2669182135062</v>
      </c>
      <c r="BI672" s="61">
        <f t="shared" si="291"/>
        <v>7132.2052526172238</v>
      </c>
    </row>
    <row r="673" spans="1:61" x14ac:dyDescent="0.3">
      <c r="A673" s="84" t="s">
        <v>1343</v>
      </c>
      <c r="B673" s="84" t="s">
        <v>1344</v>
      </c>
      <c r="C673" s="84" t="s">
        <v>1344</v>
      </c>
      <c r="D673" s="63">
        <f>VLOOKUP(B673,Площадь!$D$2:$E$795,2,0)</f>
        <v>62.6</v>
      </c>
      <c r="E673" s="72"/>
      <c r="F673" s="87">
        <v>31</v>
      </c>
      <c r="G673" s="87">
        <v>29</v>
      </c>
      <c r="H673" s="87">
        <v>31</v>
      </c>
      <c r="I673" s="87"/>
      <c r="J673" s="88"/>
      <c r="K673" s="88"/>
      <c r="L673" s="88"/>
      <c r="M673" s="88"/>
      <c r="N673" s="88"/>
      <c r="O673" s="88"/>
      <c r="P673" s="88">
        <v>15</v>
      </c>
      <c r="Q673" s="88">
        <v>31</v>
      </c>
      <c r="R673">
        <f t="shared" si="288"/>
        <v>137</v>
      </c>
      <c r="S673" s="162">
        <f>VLOOKUP(C673,'Общие показания'!A:I,9,0)</f>
        <v>3.2650000000000006</v>
      </c>
      <c r="T673" s="73">
        <f>VLOOKUP(B673,'Общие показания'!$A$2:$S$795,19,0)</f>
        <v>0.34700000000000131</v>
      </c>
      <c r="U673" s="39">
        <f t="shared" si="292"/>
        <v>1.3399226572525023</v>
      </c>
      <c r="V673" s="39">
        <f t="shared" si="293"/>
        <v>1.0346279780892562</v>
      </c>
      <c r="W673" s="39">
        <f t="shared" si="294"/>
        <v>0.89044936465824209</v>
      </c>
      <c r="X673" s="39"/>
      <c r="Y673" s="39">
        <f t="shared" si="295"/>
        <v>0</v>
      </c>
      <c r="Z673" s="39"/>
      <c r="AA673" s="39"/>
      <c r="AB673" s="39"/>
      <c r="AC673" s="39"/>
      <c r="AD673" s="39"/>
      <c r="AE673" s="39">
        <f t="shared" si="287"/>
        <v>0</v>
      </c>
      <c r="AF673" s="39">
        <f t="shared" si="296"/>
        <v>0.1080646598396835</v>
      </c>
      <c r="AG673" s="39">
        <f t="shared" si="297"/>
        <v>0.23893534016031784</v>
      </c>
      <c r="AH673" s="39">
        <f t="shared" si="304"/>
        <v>0</v>
      </c>
      <c r="AJ673" s="39">
        <f t="shared" si="298"/>
        <v>0.90070932523904368</v>
      </c>
      <c r="AK673" s="39">
        <f t="shared" si="289"/>
        <v>0.36092562784540405</v>
      </c>
      <c r="AL673" s="39">
        <f t="shared" si="290"/>
        <v>0.5145558287100247</v>
      </c>
      <c r="AM673" s="39"/>
      <c r="AS673" s="39"/>
      <c r="AT673" s="39">
        <f t="shared" si="299"/>
        <v>0.21030008967536185</v>
      </c>
      <c r="AU673" s="39">
        <f t="shared" si="300"/>
        <v>0.67470836448265048</v>
      </c>
      <c r="AW673" s="38">
        <f t="shared" si="301"/>
        <v>6014.6628685210062</v>
      </c>
      <c r="AX673" s="38">
        <f t="shared" si="312"/>
        <v>3746.1682776267648</v>
      </c>
      <c r="AY673" s="38">
        <f t="shared" si="313"/>
        <v>3771.539740870041</v>
      </c>
      <c r="AZ673" s="38">
        <f t="shared" si="305"/>
        <v>0</v>
      </c>
      <c r="BA673" s="38">
        <f t="shared" si="306"/>
        <v>0</v>
      </c>
      <c r="BB673" s="38">
        <f t="shared" si="307"/>
        <v>0</v>
      </c>
      <c r="BC673" s="38">
        <f t="shared" si="308"/>
        <v>0</v>
      </c>
      <c r="BD673" s="38">
        <f t="shared" si="309"/>
        <v>0</v>
      </c>
      <c r="BE673" s="38">
        <f t="shared" si="310"/>
        <v>0</v>
      </c>
      <c r="BF673" s="38">
        <f t="shared" si="311"/>
        <v>0</v>
      </c>
      <c r="BG673" s="38">
        <f t="shared" si="302"/>
        <v>854.60559900820715</v>
      </c>
      <c r="BH673" s="38">
        <f t="shared" si="303"/>
        <v>2452.5486149953986</v>
      </c>
      <c r="BI673" s="61">
        <f t="shared" si="291"/>
        <v>16839.52510102142</v>
      </c>
    </row>
    <row r="674" spans="1:61" x14ac:dyDescent="0.3">
      <c r="A674" s="84" t="s">
        <v>2004</v>
      </c>
      <c r="B674" s="84" t="s">
        <v>2005</v>
      </c>
      <c r="C674" s="84" t="s">
        <v>2005</v>
      </c>
      <c r="D674" s="63">
        <f>VLOOKUP(B674,Площадь!$D$2:$E$795,2,0)</f>
        <v>62.5</v>
      </c>
      <c r="E674" s="72"/>
      <c r="F674" s="87">
        <v>31</v>
      </c>
      <c r="G674" s="87">
        <v>29</v>
      </c>
      <c r="H674" s="87">
        <v>31</v>
      </c>
      <c r="I674" s="87"/>
      <c r="J674" s="88"/>
      <c r="K674" s="88"/>
      <c r="L674" s="88"/>
      <c r="M674" s="88"/>
      <c r="N674" s="88"/>
      <c r="O674" s="88"/>
      <c r="P674" s="88">
        <v>15</v>
      </c>
      <c r="Q674" s="88">
        <v>31</v>
      </c>
      <c r="R674">
        <f t="shared" si="288"/>
        <v>137</v>
      </c>
      <c r="S674" s="162">
        <f>VLOOKUP(C674,'Общие показания'!A:I,9,0)</f>
        <v>2.6500000000000004</v>
      </c>
      <c r="T674" s="73">
        <f>VLOOKUP(B674,'Общие показания'!$A$2:$S$795,19,0)</f>
        <v>0.37000000000000099</v>
      </c>
      <c r="U674" s="39">
        <f t="shared" si="292"/>
        <v>1.087532937739397</v>
      </c>
      <c r="V674" s="39">
        <f t="shared" si="293"/>
        <v>0.83974399446754333</v>
      </c>
      <c r="W674" s="39">
        <f t="shared" si="294"/>
        <v>0.72272306779306017</v>
      </c>
      <c r="X674" s="39"/>
      <c r="Y674" s="39">
        <f t="shared" si="295"/>
        <v>0</v>
      </c>
      <c r="Z674" s="39"/>
      <c r="AA674" s="39"/>
      <c r="AB674" s="39"/>
      <c r="AC674" s="39"/>
      <c r="AD674" s="39"/>
      <c r="AE674" s="39">
        <f t="shared" ref="AE674:AE705" si="314">(T674*$AE$1)/31*O674</f>
        <v>0</v>
      </c>
      <c r="AF674" s="39">
        <f t="shared" si="296"/>
        <v>0.11522744709130504</v>
      </c>
      <c r="AG674" s="39">
        <f t="shared" si="297"/>
        <v>0.25477255290869599</v>
      </c>
      <c r="AH674" s="39">
        <f t="shared" si="304"/>
        <v>0</v>
      </c>
      <c r="AJ674" s="39">
        <f t="shared" si="298"/>
        <v>0.89927049245112189</v>
      </c>
      <c r="AK674" s="39">
        <f t="shared" si="289"/>
        <v>0.36034906933446886</v>
      </c>
      <c r="AL674" s="39">
        <f t="shared" si="290"/>
        <v>0.51373385454275622</v>
      </c>
      <c r="AM674" s="39"/>
      <c r="AS674" s="39"/>
      <c r="AT674" s="39">
        <f t="shared" si="299"/>
        <v>0.20996414704009769</v>
      </c>
      <c r="AU674" s="39">
        <f t="shared" si="300"/>
        <v>0.67363055559370055</v>
      </c>
      <c r="AW674" s="38">
        <f t="shared" si="301"/>
        <v>5333.2956558662218</v>
      </c>
      <c r="AX674" s="38">
        <f t="shared" si="312"/>
        <v>3221.4818167475696</v>
      </c>
      <c r="AY674" s="38">
        <f t="shared" si="313"/>
        <v>3319.0955040413724</v>
      </c>
      <c r="AZ674" s="38">
        <f t="shared" si="305"/>
        <v>0</v>
      </c>
      <c r="BA674" s="38">
        <f t="shared" si="306"/>
        <v>0</v>
      </c>
      <c r="BB674" s="38">
        <f t="shared" si="307"/>
        <v>0</v>
      </c>
      <c r="BC674" s="38">
        <f t="shared" si="308"/>
        <v>0</v>
      </c>
      <c r="BD674" s="38">
        <f t="shared" si="309"/>
        <v>0</v>
      </c>
      <c r="BE674" s="38">
        <f t="shared" si="310"/>
        <v>0</v>
      </c>
      <c r="BF674" s="38">
        <f t="shared" si="311"/>
        <v>0</v>
      </c>
      <c r="BG674" s="38">
        <f t="shared" si="302"/>
        <v>872.93130762257238</v>
      </c>
      <c r="BH674" s="38">
        <f t="shared" si="303"/>
        <v>2492.1681683394931</v>
      </c>
      <c r="BI674" s="61">
        <f t="shared" si="291"/>
        <v>15238.972452617227</v>
      </c>
    </row>
    <row r="675" spans="1:61" x14ac:dyDescent="0.3">
      <c r="A675" s="84" t="s">
        <v>1471</v>
      </c>
      <c r="B675" s="84" t="s">
        <v>1472</v>
      </c>
      <c r="C675" s="84" t="s">
        <v>1472</v>
      </c>
      <c r="D675" s="63">
        <f>VLOOKUP(B675,Площадь!$D$2:$E$795,2,0)</f>
        <v>51.1</v>
      </c>
      <c r="E675" s="72"/>
      <c r="F675" s="87">
        <v>31</v>
      </c>
      <c r="G675" s="87">
        <v>29</v>
      </c>
      <c r="H675" s="87">
        <v>31</v>
      </c>
      <c r="I675" s="87"/>
      <c r="J675" s="88"/>
      <c r="K675" s="88"/>
      <c r="L675" s="88"/>
      <c r="M675" s="88"/>
      <c r="N675" s="88"/>
      <c r="O675" s="88"/>
      <c r="P675" s="88">
        <v>15</v>
      </c>
      <c r="Q675" s="88">
        <v>31</v>
      </c>
      <c r="R675">
        <f t="shared" si="288"/>
        <v>137</v>
      </c>
      <c r="S675" s="162">
        <f>VLOOKUP(C675,'Общие показания'!A:I,9,0)</f>
        <v>0</v>
      </c>
      <c r="T675" s="73">
        <f>VLOOKUP(B675,'Общие показания'!$A$2:$S$795,19,0)</f>
        <v>0.35099999999999998</v>
      </c>
      <c r="U675" s="39">
        <f t="shared" si="292"/>
        <v>0</v>
      </c>
      <c r="V675" s="39">
        <f t="shared" si="293"/>
        <v>0</v>
      </c>
      <c r="W675" s="39">
        <f t="shared" si="294"/>
        <v>0</v>
      </c>
      <c r="X675" s="39"/>
      <c r="Y675" s="39">
        <f t="shared" si="295"/>
        <v>0</v>
      </c>
      <c r="Z675" s="39"/>
      <c r="AA675" s="39"/>
      <c r="AB675" s="39"/>
      <c r="AC675" s="39"/>
      <c r="AD675" s="39"/>
      <c r="AE675" s="39">
        <f t="shared" si="314"/>
        <v>0</v>
      </c>
      <c r="AF675" s="39">
        <f t="shared" si="296"/>
        <v>0.10931036197039989</v>
      </c>
      <c r="AG675" s="39">
        <f t="shared" si="297"/>
        <v>0.24168963802960011</v>
      </c>
      <c r="AH675" s="39">
        <f t="shared" si="304"/>
        <v>0</v>
      </c>
      <c r="AJ675" s="39">
        <f t="shared" si="298"/>
        <v>0.73524355462803725</v>
      </c>
      <c r="AK675" s="39">
        <f t="shared" si="289"/>
        <v>0.29462139908786178</v>
      </c>
      <c r="AL675" s="39">
        <f t="shared" si="290"/>
        <v>0.42002879947415755</v>
      </c>
      <c r="AM675" s="39"/>
      <c r="AS675" s="39"/>
      <c r="AT675" s="39">
        <f t="shared" si="299"/>
        <v>0.17166668661998388</v>
      </c>
      <c r="AU675" s="39">
        <f t="shared" si="300"/>
        <v>0.55076034225340953</v>
      </c>
      <c r="AW675" s="38">
        <f t="shared" si="301"/>
        <v>1973.6583883013182</v>
      </c>
      <c r="AX675" s="38">
        <f t="shared" si="312"/>
        <v>790.86989885549269</v>
      </c>
      <c r="AY675" s="38">
        <f t="shared" si="313"/>
        <v>1127.5085081564496</v>
      </c>
      <c r="AZ675" s="38">
        <f t="shared" si="305"/>
        <v>0</v>
      </c>
      <c r="BA675" s="38">
        <f t="shared" si="306"/>
        <v>0</v>
      </c>
      <c r="BB675" s="38">
        <f t="shared" si="307"/>
        <v>0</v>
      </c>
      <c r="BC675" s="38">
        <f t="shared" si="308"/>
        <v>0</v>
      </c>
      <c r="BD675" s="38">
        <f t="shared" si="309"/>
        <v>0</v>
      </c>
      <c r="BE675" s="38">
        <f t="shared" si="310"/>
        <v>0</v>
      </c>
      <c r="BF675" s="38">
        <f t="shared" si="311"/>
        <v>0</v>
      </c>
      <c r="BG675" s="38">
        <f t="shared" si="302"/>
        <v>754.24355015408253</v>
      </c>
      <c r="BH675" s="38">
        <f t="shared" si="303"/>
        <v>2127.2210290724997</v>
      </c>
      <c r="BI675" s="61">
        <f t="shared" si="291"/>
        <v>6773.5013745398419</v>
      </c>
    </row>
    <row r="676" spans="1:61" x14ac:dyDescent="0.3">
      <c r="A676" s="84" t="s">
        <v>500</v>
      </c>
      <c r="B676" s="84" t="s">
        <v>501</v>
      </c>
      <c r="C676" s="84" t="s">
        <v>501</v>
      </c>
      <c r="D676" s="63">
        <f>VLOOKUP(B676,Площадь!$D$2:$E$795,2,0)</f>
        <v>50.8</v>
      </c>
      <c r="E676" s="72"/>
      <c r="F676" s="87">
        <v>31</v>
      </c>
      <c r="G676" s="87">
        <v>29</v>
      </c>
      <c r="H676" s="87">
        <v>31</v>
      </c>
      <c r="I676" s="87"/>
      <c r="J676" s="88"/>
      <c r="K676" s="88"/>
      <c r="L676" s="88"/>
      <c r="M676" s="88"/>
      <c r="N676" s="88"/>
      <c r="O676" s="88"/>
      <c r="P676" s="88">
        <v>15</v>
      </c>
      <c r="Q676" s="88">
        <v>31</v>
      </c>
      <c r="R676">
        <f t="shared" si="288"/>
        <v>137</v>
      </c>
      <c r="S676" s="162">
        <f>VLOOKUP(C676,'Общие показания'!A:I,9,0)</f>
        <v>1.626038986167837</v>
      </c>
      <c r="T676" s="73">
        <f>VLOOKUP(B676,'Общие показания'!$A$2:$S$795,19,0)</f>
        <v>0.37100000000000044</v>
      </c>
      <c r="U676" s="39">
        <f t="shared" si="292"/>
        <v>0.66730979453052763</v>
      </c>
      <c r="V676" s="39">
        <f t="shared" si="293"/>
        <v>0.5152665937375599</v>
      </c>
      <c r="W676" s="39">
        <f t="shared" si="294"/>
        <v>0.44346259789974957</v>
      </c>
      <c r="X676" s="39"/>
      <c r="Y676" s="39">
        <f t="shared" si="295"/>
        <v>0</v>
      </c>
      <c r="Z676" s="39"/>
      <c r="AA676" s="39"/>
      <c r="AB676" s="39"/>
      <c r="AC676" s="39"/>
      <c r="AD676" s="39"/>
      <c r="AE676" s="39">
        <f t="shared" si="314"/>
        <v>0</v>
      </c>
      <c r="AF676" s="39">
        <f t="shared" si="296"/>
        <v>0.11553887262398407</v>
      </c>
      <c r="AG676" s="39">
        <f t="shared" si="297"/>
        <v>0.25546112737601639</v>
      </c>
      <c r="AH676" s="39">
        <f t="shared" si="304"/>
        <v>0</v>
      </c>
      <c r="AJ676" s="39">
        <f t="shared" si="298"/>
        <v>0.73092705626427179</v>
      </c>
      <c r="AK676" s="39">
        <f t="shared" si="289"/>
        <v>0.29289172355505627</v>
      </c>
      <c r="AL676" s="39">
        <f t="shared" si="290"/>
        <v>0.41756287697235228</v>
      </c>
      <c r="AM676" s="39"/>
      <c r="AS676" s="39"/>
      <c r="AT676" s="39">
        <f t="shared" si="299"/>
        <v>0.1706588587141914</v>
      </c>
      <c r="AU676" s="39">
        <f t="shared" si="300"/>
        <v>0.54752691558655975</v>
      </c>
      <c r="AW676" s="38">
        <f t="shared" si="301"/>
        <v>3753.3710727995276</v>
      </c>
      <c r="AX676" s="38">
        <f t="shared" si="312"/>
        <v>2169.3878606076073</v>
      </c>
      <c r="AY676" s="38">
        <f t="shared" si="313"/>
        <v>2311.3023437276752</v>
      </c>
      <c r="AZ676" s="38">
        <f t="shared" si="305"/>
        <v>0</v>
      </c>
      <c r="BA676" s="38">
        <f t="shared" si="306"/>
        <v>0</v>
      </c>
      <c r="BB676" s="38">
        <f t="shared" si="307"/>
        <v>0</v>
      </c>
      <c r="BC676" s="38">
        <f t="shared" si="308"/>
        <v>0</v>
      </c>
      <c r="BD676" s="38">
        <f t="shared" si="309"/>
        <v>0</v>
      </c>
      <c r="BE676" s="38">
        <f t="shared" si="310"/>
        <v>0</v>
      </c>
      <c r="BF676" s="38">
        <f t="shared" si="311"/>
        <v>0</v>
      </c>
      <c r="BG676" s="38">
        <f t="shared" si="302"/>
        <v>768.25774209494477</v>
      </c>
      <c r="BH676" s="38">
        <f t="shared" si="303"/>
        <v>2155.508983007021</v>
      </c>
      <c r="BI676" s="61">
        <f t="shared" si="291"/>
        <v>11157.828002236776</v>
      </c>
    </row>
    <row r="677" spans="1:61" x14ac:dyDescent="0.3">
      <c r="A677" s="84" t="s">
        <v>1166</v>
      </c>
      <c r="B677" s="84" t="s">
        <v>1167</v>
      </c>
      <c r="C677" s="84" t="s">
        <v>1167</v>
      </c>
      <c r="D677" s="63">
        <f>VLOOKUP(B677,Площадь!$D$2:$E$795,2,0)</f>
        <v>72.7</v>
      </c>
      <c r="E677" s="72"/>
      <c r="F677" s="87">
        <v>31</v>
      </c>
      <c r="G677" s="87">
        <v>29</v>
      </c>
      <c r="H677" s="87">
        <v>31</v>
      </c>
      <c r="I677" s="87"/>
      <c r="J677" s="88"/>
      <c r="K677" s="88"/>
      <c r="L677" s="88"/>
      <c r="M677" s="88"/>
      <c r="N677" s="88"/>
      <c r="O677" s="88"/>
      <c r="P677" s="88">
        <v>15</v>
      </c>
      <c r="Q677" s="88">
        <v>31</v>
      </c>
      <c r="R677">
        <f t="shared" si="288"/>
        <v>137</v>
      </c>
      <c r="S677" s="162">
        <f>VLOOKUP(C677,'Общие показания'!A:I,9,0)</f>
        <v>2.3270282341417672</v>
      </c>
      <c r="T677" s="73">
        <f>VLOOKUP(B677,'Общие показания'!$A$2:$S$795,19,0)</f>
        <v>1.0232056067441984</v>
      </c>
      <c r="U677" s="39">
        <f t="shared" si="292"/>
        <v>0.95498862327498746</v>
      </c>
      <c r="V677" s="39">
        <f t="shared" si="293"/>
        <v>0.73739923946300412</v>
      </c>
      <c r="W677" s="39">
        <f t="shared" si="294"/>
        <v>0.6346403714037756</v>
      </c>
      <c r="X677" s="39"/>
      <c r="Y677" s="39">
        <f t="shared" si="295"/>
        <v>0</v>
      </c>
      <c r="Z677" s="39"/>
      <c r="AA677" s="39"/>
      <c r="AB677" s="39"/>
      <c r="AC677" s="39"/>
      <c r="AD677" s="39"/>
      <c r="AE677" s="39">
        <f t="shared" si="314"/>
        <v>0</v>
      </c>
      <c r="AF677" s="39">
        <f t="shared" si="296"/>
        <v>0.31865235112065804</v>
      </c>
      <c r="AG677" s="39">
        <f t="shared" si="297"/>
        <v>0.70455325562354043</v>
      </c>
      <c r="AH677" s="39">
        <f t="shared" si="304"/>
        <v>0</v>
      </c>
      <c r="AJ677" s="39">
        <f t="shared" si="298"/>
        <v>1.046031436819145</v>
      </c>
      <c r="AK677" s="39">
        <f t="shared" si="289"/>
        <v>0.41915803744985419</v>
      </c>
      <c r="AL677" s="39">
        <f t="shared" si="290"/>
        <v>0.59757521960413407</v>
      </c>
      <c r="AM677" s="39"/>
      <c r="AS677" s="39"/>
      <c r="AT677" s="39">
        <f t="shared" si="299"/>
        <v>0.24423029583704164</v>
      </c>
      <c r="AU677" s="39">
        <f t="shared" si="300"/>
        <v>0.78356706226659245</v>
      </c>
      <c r="AW677" s="38">
        <f t="shared" si="301"/>
        <v>5371.4582085142856</v>
      </c>
      <c r="AX677" s="38">
        <f t="shared" si="312"/>
        <v>3104.6160918538003</v>
      </c>
      <c r="AY677" s="38">
        <f t="shared" si="313"/>
        <v>3307.710243877993</v>
      </c>
      <c r="AZ677" s="38">
        <f t="shared" si="305"/>
        <v>0</v>
      </c>
      <c r="BA677" s="38">
        <f t="shared" si="306"/>
        <v>0</v>
      </c>
      <c r="BB677" s="38">
        <f t="shared" si="307"/>
        <v>0</v>
      </c>
      <c r="BC677" s="38">
        <f t="shared" si="308"/>
        <v>0</v>
      </c>
      <c r="BD677" s="38">
        <f t="shared" si="309"/>
        <v>0</v>
      </c>
      <c r="BE677" s="38">
        <f t="shared" si="310"/>
        <v>0</v>
      </c>
      <c r="BF677" s="38">
        <f t="shared" si="311"/>
        <v>0</v>
      </c>
      <c r="BG677" s="38">
        <f t="shared" si="302"/>
        <v>1510.9796621873709</v>
      </c>
      <c r="BH677" s="38">
        <f t="shared" si="303"/>
        <v>3994.6506565315572</v>
      </c>
      <c r="BI677" s="61">
        <f t="shared" si="291"/>
        <v>17289.414862965004</v>
      </c>
    </row>
    <row r="678" spans="1:61" x14ac:dyDescent="0.3">
      <c r="A678" s="84" t="s">
        <v>2572</v>
      </c>
      <c r="B678" s="84" t="s">
        <v>274</v>
      </c>
      <c r="C678" s="84" t="s">
        <v>274</v>
      </c>
      <c r="D678" s="63">
        <f>VLOOKUP(B678,Площадь!$D$2:$E$795,2,0)</f>
        <v>79</v>
      </c>
      <c r="E678" s="72"/>
      <c r="F678" s="87">
        <v>31</v>
      </c>
      <c r="G678" s="87">
        <v>29</v>
      </c>
      <c r="H678" s="87">
        <v>31</v>
      </c>
      <c r="I678" s="87"/>
      <c r="J678" s="88"/>
      <c r="K678" s="88"/>
      <c r="L678" s="88"/>
      <c r="M678" s="88"/>
      <c r="N678" s="88"/>
      <c r="O678" s="88"/>
      <c r="P678" s="88">
        <v>15</v>
      </c>
      <c r="Q678" s="88">
        <v>31</v>
      </c>
      <c r="R678">
        <f t="shared" si="288"/>
        <v>137</v>
      </c>
      <c r="S678" s="162">
        <f>VLOOKUP(C678,'Общие показания'!A:I,9,0)</f>
        <v>2.5286826753397467</v>
      </c>
      <c r="T678" s="73">
        <f>VLOOKUP(B678,'Общие показания'!$A$2:$S$795,19,0)</f>
        <v>1.1118740430920449</v>
      </c>
      <c r="U678" s="39">
        <f t="shared" si="292"/>
        <v>1.0377455466124348</v>
      </c>
      <c r="V678" s="39">
        <f t="shared" si="293"/>
        <v>0.8013004115210085</v>
      </c>
      <c r="W678" s="39">
        <f t="shared" si="294"/>
        <v>0.68963671720630348</v>
      </c>
      <c r="X678" s="39"/>
      <c r="Y678" s="39">
        <f t="shared" si="295"/>
        <v>0</v>
      </c>
      <c r="Z678" s="39"/>
      <c r="AA678" s="39"/>
      <c r="AB678" s="39"/>
      <c r="AC678" s="39"/>
      <c r="AD678" s="39"/>
      <c r="AE678" s="39">
        <f t="shared" si="314"/>
        <v>0</v>
      </c>
      <c r="AF678" s="39">
        <f t="shared" si="296"/>
        <v>0.34626596614211802</v>
      </c>
      <c r="AG678" s="39">
        <f t="shared" si="297"/>
        <v>0.76560807694992683</v>
      </c>
      <c r="AH678" s="39">
        <f t="shared" si="304"/>
        <v>0</v>
      </c>
      <c r="AJ678" s="39">
        <f t="shared" si="298"/>
        <v>1.1366779024582181</v>
      </c>
      <c r="AK678" s="39">
        <f t="shared" si="289"/>
        <v>0.45548122363876864</v>
      </c>
      <c r="AL678" s="39">
        <f t="shared" si="290"/>
        <v>0.64935959214204397</v>
      </c>
      <c r="AM678" s="39"/>
      <c r="AS678" s="39"/>
      <c r="AT678" s="39">
        <f t="shared" si="299"/>
        <v>0.26539468185868348</v>
      </c>
      <c r="AU678" s="39">
        <f t="shared" si="300"/>
        <v>0.85146902227043753</v>
      </c>
      <c r="AW678" s="38">
        <f t="shared" si="301"/>
        <v>5836.9353297472971</v>
      </c>
      <c r="AX678" s="38">
        <f t="shared" si="312"/>
        <v>3373.6543501574997</v>
      </c>
      <c r="AY678" s="38">
        <f t="shared" si="313"/>
        <v>3594.3481329623301</v>
      </c>
      <c r="AZ678" s="38">
        <f t="shared" si="305"/>
        <v>0</v>
      </c>
      <c r="BA678" s="38">
        <f t="shared" si="306"/>
        <v>0</v>
      </c>
      <c r="BB678" s="38">
        <f t="shared" si="307"/>
        <v>0</v>
      </c>
      <c r="BC678" s="38">
        <f t="shared" si="308"/>
        <v>0</v>
      </c>
      <c r="BD678" s="38">
        <f t="shared" si="309"/>
        <v>0</v>
      </c>
      <c r="BE678" s="38">
        <f t="shared" si="310"/>
        <v>0</v>
      </c>
      <c r="BF678" s="38">
        <f t="shared" si="311"/>
        <v>0</v>
      </c>
      <c r="BG678" s="38">
        <f t="shared" si="302"/>
        <v>1641.9173770674317</v>
      </c>
      <c r="BH678" s="38">
        <f t="shared" si="303"/>
        <v>4340.8170820631776</v>
      </c>
      <c r="BI678" s="61">
        <f t="shared" si="291"/>
        <v>18787.672271997737</v>
      </c>
    </row>
    <row r="679" spans="1:61" x14ac:dyDescent="0.3">
      <c r="A679" s="84" t="s">
        <v>1079</v>
      </c>
      <c r="B679" s="84" t="s">
        <v>185</v>
      </c>
      <c r="C679" s="84" t="s">
        <v>185</v>
      </c>
      <c r="D679" s="63">
        <f>VLOOKUP(B679,Площадь!$D$2:$E$795,2,0)</f>
        <v>50.1</v>
      </c>
      <c r="E679" s="72"/>
      <c r="F679" s="87">
        <v>31</v>
      </c>
      <c r="G679" s="87">
        <v>29</v>
      </c>
      <c r="H679" s="87">
        <v>31</v>
      </c>
      <c r="I679" s="87"/>
      <c r="J679" s="88"/>
      <c r="K679" s="88"/>
      <c r="L679" s="88"/>
      <c r="M679" s="88"/>
      <c r="N679" s="88"/>
      <c r="O679" s="88"/>
      <c r="P679" s="88">
        <v>15</v>
      </c>
      <c r="Q679" s="88">
        <v>31</v>
      </c>
      <c r="R679">
        <f t="shared" si="288"/>
        <v>137</v>
      </c>
      <c r="S679" s="162">
        <f>VLOOKUP(C679,'Общие показания'!A:I,9,0)</f>
        <v>1.6036329371458395</v>
      </c>
      <c r="T679" s="73">
        <f>VLOOKUP(B679,'Общие показания'!$A$2:$S$795,19,0)</f>
        <v>0.24800000000000022</v>
      </c>
      <c r="U679" s="39">
        <f t="shared" si="292"/>
        <v>0.65811458082636687</v>
      </c>
      <c r="V679" s="39">
        <f t="shared" si="293"/>
        <v>0.50816646350889283</v>
      </c>
      <c r="W679" s="39">
        <f t="shared" si="294"/>
        <v>0.43735189281057985</v>
      </c>
      <c r="X679" s="39"/>
      <c r="Y679" s="39">
        <f t="shared" si="295"/>
        <v>0</v>
      </c>
      <c r="Z679" s="39"/>
      <c r="AA679" s="39"/>
      <c r="AB679" s="39"/>
      <c r="AC679" s="39"/>
      <c r="AD679" s="39"/>
      <c r="AE679" s="39">
        <f t="shared" si="314"/>
        <v>0</v>
      </c>
      <c r="AF679" s="39">
        <f t="shared" si="296"/>
        <v>7.7233532104442157E-2</v>
      </c>
      <c r="AG679" s="39">
        <f t="shared" si="297"/>
        <v>0.17076646789555808</v>
      </c>
      <c r="AH679" s="39">
        <f t="shared" si="304"/>
        <v>0</v>
      </c>
      <c r="AJ679" s="39">
        <f t="shared" si="298"/>
        <v>0.7208552267488193</v>
      </c>
      <c r="AK679" s="39">
        <f t="shared" si="289"/>
        <v>0.28885581397851023</v>
      </c>
      <c r="AL679" s="39">
        <f t="shared" si="290"/>
        <v>0.41180905780147342</v>
      </c>
      <c r="AM679" s="39"/>
      <c r="AS679" s="39"/>
      <c r="AT679" s="39">
        <f t="shared" si="299"/>
        <v>0.1683072602673423</v>
      </c>
      <c r="AU679" s="39">
        <f t="shared" si="300"/>
        <v>0.53998225336391037</v>
      </c>
      <c r="AW679" s="38">
        <f t="shared" si="301"/>
        <v>3701.6513926625271</v>
      </c>
      <c r="AX679" s="38">
        <f t="shared" si="312"/>
        <v>2139.4947207960854</v>
      </c>
      <c r="AY679" s="38">
        <f t="shared" si="313"/>
        <v>2279.4536893849713</v>
      </c>
      <c r="AZ679" s="38">
        <f t="shared" si="305"/>
        <v>0</v>
      </c>
      <c r="BA679" s="38">
        <f t="shared" si="306"/>
        <v>0</v>
      </c>
      <c r="BB679" s="38">
        <f t="shared" si="307"/>
        <v>0</v>
      </c>
      <c r="BC679" s="38">
        <f t="shared" si="308"/>
        <v>0</v>
      </c>
      <c r="BD679" s="38">
        <f t="shared" si="309"/>
        <v>0</v>
      </c>
      <c r="BE679" s="38">
        <f t="shared" si="310"/>
        <v>0</v>
      </c>
      <c r="BF679" s="38">
        <f t="shared" si="311"/>
        <v>0</v>
      </c>
      <c r="BG679" s="38">
        <f t="shared" si="302"/>
        <v>659.11988141112329</v>
      </c>
      <c r="BH679" s="38">
        <f t="shared" si="303"/>
        <v>1907.9054374000668</v>
      </c>
      <c r="BI679" s="61">
        <f t="shared" si="291"/>
        <v>10687.625121654773</v>
      </c>
    </row>
    <row r="680" spans="1:61" x14ac:dyDescent="0.3">
      <c r="A680" s="84" t="s">
        <v>1122</v>
      </c>
      <c r="B680" s="84" t="s">
        <v>212</v>
      </c>
      <c r="C680" s="84" t="s">
        <v>212</v>
      </c>
      <c r="D680" s="63">
        <f>VLOOKUP(B680,Площадь!$D$2:$E$795,2,0)</f>
        <v>49.8</v>
      </c>
      <c r="E680" s="72"/>
      <c r="F680" s="87">
        <v>31</v>
      </c>
      <c r="G680" s="87">
        <v>29</v>
      </c>
      <c r="H680" s="87">
        <v>31</v>
      </c>
      <c r="I680" s="87"/>
      <c r="J680" s="88"/>
      <c r="K680" s="88"/>
      <c r="L680" s="88"/>
      <c r="M680" s="88"/>
      <c r="N680" s="88"/>
      <c r="O680" s="88"/>
      <c r="P680" s="88">
        <v>15</v>
      </c>
      <c r="Q680" s="88">
        <v>31</v>
      </c>
      <c r="R680">
        <f t="shared" si="288"/>
        <v>137</v>
      </c>
      <c r="S680" s="162">
        <f>VLOOKUP(C680,'Общие показания'!A:I,9,0)</f>
        <v>1.5940303447078403</v>
      </c>
      <c r="T680" s="73">
        <f>VLOOKUP(B680,'Общие показания'!$A$2:$S$795,19,0)</f>
        <v>0.85100000000000087</v>
      </c>
      <c r="U680" s="39">
        <f t="shared" si="292"/>
        <v>0.6541737749531551</v>
      </c>
      <c r="V680" s="39">
        <f t="shared" si="293"/>
        <v>0.50512355055374969</v>
      </c>
      <c r="W680" s="39">
        <f t="shared" si="294"/>
        <v>0.4347330192009356</v>
      </c>
      <c r="X680" s="39"/>
      <c r="Y680" s="39">
        <f t="shared" si="295"/>
        <v>0</v>
      </c>
      <c r="Z680" s="39"/>
      <c r="AA680" s="39"/>
      <c r="AB680" s="39"/>
      <c r="AC680" s="39"/>
      <c r="AD680" s="39"/>
      <c r="AE680" s="39">
        <f t="shared" si="314"/>
        <v>0</v>
      </c>
      <c r="AF680" s="39">
        <f t="shared" si="296"/>
        <v>0.26502312831000113</v>
      </c>
      <c r="AG680" s="39">
        <f t="shared" si="297"/>
        <v>0.58597687168999979</v>
      </c>
      <c r="AH680" s="39">
        <f t="shared" si="304"/>
        <v>0</v>
      </c>
      <c r="AJ680" s="39">
        <f t="shared" si="298"/>
        <v>0.71653872838505384</v>
      </c>
      <c r="AK680" s="39">
        <f t="shared" si="289"/>
        <v>0.28712613844570478</v>
      </c>
      <c r="AL680" s="39">
        <f t="shared" si="290"/>
        <v>0.40934313529966815</v>
      </c>
      <c r="AM680" s="39"/>
      <c r="AS680" s="39"/>
      <c r="AT680" s="39">
        <f t="shared" si="299"/>
        <v>0.16729943236154984</v>
      </c>
      <c r="AU680" s="39">
        <f t="shared" si="300"/>
        <v>0.53674882669706059</v>
      </c>
      <c r="AW680" s="38">
        <f t="shared" si="301"/>
        <v>3679.4858154609551</v>
      </c>
      <c r="AX680" s="38">
        <f t="shared" si="312"/>
        <v>2126.6833751625759</v>
      </c>
      <c r="AY680" s="38">
        <f t="shared" si="313"/>
        <v>2265.8042660952406</v>
      </c>
      <c r="AZ680" s="38">
        <f t="shared" si="305"/>
        <v>0</v>
      </c>
      <c r="BA680" s="38">
        <f t="shared" si="306"/>
        <v>0</v>
      </c>
      <c r="BB680" s="38">
        <f t="shared" si="307"/>
        <v>0</v>
      </c>
      <c r="BC680" s="38">
        <f t="shared" si="308"/>
        <v>0</v>
      </c>
      <c r="BD680" s="38">
        <f t="shared" si="309"/>
        <v>0</v>
      </c>
      <c r="BE680" s="38">
        <f t="shared" si="310"/>
        <v>0</v>
      </c>
      <c r="BF680" s="38">
        <f t="shared" si="311"/>
        <v>0</v>
      </c>
      <c r="BG680" s="38">
        <f t="shared" si="302"/>
        <v>1160.5093889642847</v>
      </c>
      <c r="BH680" s="38">
        <f t="shared" si="303"/>
        <v>3013.7999557222897</v>
      </c>
      <c r="BI680" s="61">
        <f t="shared" si="291"/>
        <v>12246.282801405347</v>
      </c>
    </row>
    <row r="681" spans="1:61" x14ac:dyDescent="0.3">
      <c r="A681" s="84" t="s">
        <v>1273</v>
      </c>
      <c r="B681" s="84" t="s">
        <v>281</v>
      </c>
      <c r="C681" s="84" t="s">
        <v>281</v>
      </c>
      <c r="D681" s="63">
        <f>VLOOKUP(B681,Площадь!$D$2:$E$795,2,0)</f>
        <v>72.400000000000006</v>
      </c>
      <c r="E681" s="72"/>
      <c r="F681" s="87">
        <v>31</v>
      </c>
      <c r="G681" s="87">
        <v>29</v>
      </c>
      <c r="H681" s="87">
        <v>31</v>
      </c>
      <c r="I681" s="87"/>
      <c r="J681" s="88"/>
      <c r="K681" s="88"/>
      <c r="L681" s="88"/>
      <c r="M681" s="88"/>
      <c r="N681" s="88"/>
      <c r="O681" s="88"/>
      <c r="P681" s="88">
        <v>15</v>
      </c>
      <c r="Q681" s="88">
        <v>31</v>
      </c>
      <c r="R681">
        <f t="shared" si="288"/>
        <v>137</v>
      </c>
      <c r="S681" s="162">
        <f>VLOOKUP(C681,'Общие показания'!A:I,9,0)</f>
        <v>2.317425641703768</v>
      </c>
      <c r="T681" s="73">
        <f>VLOOKUP(B681,'Общие показания'!$A$2:$S$795,19,0)</f>
        <v>0.56800000000000139</v>
      </c>
      <c r="U681" s="39">
        <f t="shared" si="292"/>
        <v>0.95104781740177569</v>
      </c>
      <c r="V681" s="39">
        <f t="shared" si="293"/>
        <v>0.73435632650786098</v>
      </c>
      <c r="W681" s="39">
        <f t="shared" si="294"/>
        <v>0.6320214977941313</v>
      </c>
      <c r="X681" s="39"/>
      <c r="Y681" s="39">
        <f t="shared" si="295"/>
        <v>0</v>
      </c>
      <c r="Z681" s="39"/>
      <c r="AA681" s="39"/>
      <c r="AB681" s="39"/>
      <c r="AC681" s="39"/>
      <c r="AD681" s="39"/>
      <c r="AE681" s="39">
        <f t="shared" si="314"/>
        <v>0</v>
      </c>
      <c r="AF681" s="39">
        <f t="shared" si="296"/>
        <v>0.17688970256178715</v>
      </c>
      <c r="AG681" s="39">
        <f t="shared" si="297"/>
        <v>0.39111029743821429</v>
      </c>
      <c r="AH681" s="39">
        <f t="shared" si="304"/>
        <v>0</v>
      </c>
      <c r="AJ681" s="39">
        <f t="shared" si="298"/>
        <v>1.0417149384553797</v>
      </c>
      <c r="AK681" s="39">
        <f t="shared" si="289"/>
        <v>0.4174283619170488</v>
      </c>
      <c r="AL681" s="39">
        <f t="shared" si="290"/>
        <v>0.59510929710232896</v>
      </c>
      <c r="AM681" s="39"/>
      <c r="AS681" s="39"/>
      <c r="AT681" s="39">
        <f t="shared" si="299"/>
        <v>0.24322246793124919</v>
      </c>
      <c r="AU681" s="39">
        <f t="shared" si="300"/>
        <v>0.78033363559974278</v>
      </c>
      <c r="AW681" s="38">
        <f t="shared" si="301"/>
        <v>5349.2926313127136</v>
      </c>
      <c r="AX681" s="38">
        <f t="shared" si="312"/>
        <v>3091.8047462202908</v>
      </c>
      <c r="AY681" s="38">
        <f t="shared" si="313"/>
        <v>3294.0608205882622</v>
      </c>
      <c r="AZ681" s="38">
        <f t="shared" ref="AZ681:AZ716" si="315">(X681+AM681)*$AZ$1</f>
        <v>0</v>
      </c>
      <c r="BA681" s="38">
        <f t="shared" ref="BA681:BA716" si="316">(Z681+AN681)*$BA$1</f>
        <v>0</v>
      </c>
      <c r="BB681" s="38">
        <f t="shared" ref="BB681:BB716" si="317">(AA681+AO681)*$BB$1</f>
        <v>0</v>
      </c>
      <c r="BC681" s="38">
        <f t="shared" ref="BC681:BC716" si="318">(AB681+AP681)*$BC$1</f>
        <v>0</v>
      </c>
      <c r="BD681" s="38">
        <f t="shared" ref="BD681:BD716" si="319">(AC681+AQ681)*$BD$1</f>
        <v>0</v>
      </c>
      <c r="BE681" s="38">
        <f t="shared" ref="BE681:BE716" si="320">(AD681+AR681)*$BE$1</f>
        <v>0</v>
      </c>
      <c r="BF681" s="38">
        <f t="shared" ref="BF681:BF716" si="321">(AE681+AS681)*$BF$1</f>
        <v>0</v>
      </c>
      <c r="BG681" s="38">
        <f t="shared" si="302"/>
        <v>1127.7323059846872</v>
      </c>
      <c r="BH681" s="38">
        <f t="shared" si="303"/>
        <v>3144.5772360897708</v>
      </c>
      <c r="BI681" s="61">
        <f t="shared" si="291"/>
        <v>16007.467740195723</v>
      </c>
    </row>
    <row r="682" spans="1:61" x14ac:dyDescent="0.3">
      <c r="A682" s="84" t="s">
        <v>1846</v>
      </c>
      <c r="B682" s="84" t="s">
        <v>1847</v>
      </c>
      <c r="C682" s="84" t="s">
        <v>1847</v>
      </c>
      <c r="D682" s="63">
        <f>VLOOKUP(B682,Площадь!$D$2:$E$795,2,0)</f>
        <v>60.6</v>
      </c>
      <c r="E682" s="72"/>
      <c r="F682" s="87">
        <v>31</v>
      </c>
      <c r="G682" s="87">
        <v>29</v>
      </c>
      <c r="H682" s="87">
        <v>31</v>
      </c>
      <c r="I682" s="87"/>
      <c r="J682" s="88"/>
      <c r="K682" s="88"/>
      <c r="L682" s="88"/>
      <c r="M682" s="88"/>
      <c r="N682" s="88"/>
      <c r="O682" s="88"/>
      <c r="P682" s="88">
        <v>15</v>
      </c>
      <c r="Q682" s="88">
        <v>31</v>
      </c>
      <c r="R682">
        <f t="shared" si="288"/>
        <v>137</v>
      </c>
      <c r="S682" s="162">
        <f>VLOOKUP(C682,'Общие показания'!A:I,9,0)</f>
        <v>1.9397236724758058</v>
      </c>
      <c r="T682" s="73">
        <f>VLOOKUP(B682,'Общие показания'!$A$2:$S$795,19,0)</f>
        <v>1.1259999999999977</v>
      </c>
      <c r="U682" s="39">
        <f t="shared" si="292"/>
        <v>0.79604278638877912</v>
      </c>
      <c r="V682" s="39">
        <f t="shared" si="293"/>
        <v>0.61466841693890018</v>
      </c>
      <c r="W682" s="39">
        <f t="shared" si="294"/>
        <v>0.5290124691481265</v>
      </c>
      <c r="X682" s="39"/>
      <c r="Y682" s="39">
        <f t="shared" si="295"/>
        <v>0</v>
      </c>
      <c r="Z682" s="39"/>
      <c r="AA682" s="39"/>
      <c r="AB682" s="39"/>
      <c r="AC682" s="39"/>
      <c r="AD682" s="39"/>
      <c r="AE682" s="39">
        <f t="shared" si="314"/>
        <v>0</v>
      </c>
      <c r="AF682" s="39">
        <f t="shared" si="296"/>
        <v>0.35066514979678071</v>
      </c>
      <c r="AG682" s="39">
        <f t="shared" si="297"/>
        <v>0.77533485020321702</v>
      </c>
      <c r="AH682" s="39">
        <f t="shared" si="304"/>
        <v>0</v>
      </c>
      <c r="AJ682" s="39">
        <f t="shared" si="298"/>
        <v>0.87193266948060777</v>
      </c>
      <c r="AK682" s="39">
        <f t="shared" si="289"/>
        <v>0.34939445762670102</v>
      </c>
      <c r="AL682" s="39">
        <f t="shared" si="290"/>
        <v>0.49811634536465649</v>
      </c>
      <c r="AM682" s="39"/>
      <c r="AS682" s="39"/>
      <c r="AT682" s="39">
        <f t="shared" si="299"/>
        <v>0.20358123697007874</v>
      </c>
      <c r="AU682" s="39">
        <f t="shared" si="300"/>
        <v>0.65315218670365205</v>
      </c>
      <c r="AW682" s="38">
        <f t="shared" si="301"/>
        <v>4477.4465947175477</v>
      </c>
      <c r="AX682" s="38">
        <f t="shared" si="312"/>
        <v>2587.8918179689176</v>
      </c>
      <c r="AY682" s="38">
        <f t="shared" si="313"/>
        <v>2757.1835045255343</v>
      </c>
      <c r="AZ682" s="38">
        <f t="shared" si="315"/>
        <v>0</v>
      </c>
      <c r="BA682" s="38">
        <f t="shared" si="316"/>
        <v>0</v>
      </c>
      <c r="BB682" s="38">
        <f t="shared" si="317"/>
        <v>0</v>
      </c>
      <c r="BC682" s="38">
        <f t="shared" si="318"/>
        <v>0</v>
      </c>
      <c r="BD682" s="38">
        <f t="shared" si="319"/>
        <v>0</v>
      </c>
      <c r="BE682" s="38">
        <f t="shared" si="320"/>
        <v>0</v>
      </c>
      <c r="BF682" s="38">
        <f t="shared" si="321"/>
        <v>0</v>
      </c>
      <c r="BG682" s="38">
        <f t="shared" si="302"/>
        <v>1487.796830781487</v>
      </c>
      <c r="BH682" s="38">
        <f t="shared" si="303"/>
        <v>3834.5734623913236</v>
      </c>
      <c r="BI682" s="61">
        <f t="shared" si="291"/>
        <v>15144.892210384809</v>
      </c>
    </row>
    <row r="683" spans="1:61" x14ac:dyDescent="0.3">
      <c r="A683" s="84" t="s">
        <v>1019</v>
      </c>
      <c r="B683" s="84" t="s">
        <v>1020</v>
      </c>
      <c r="C683" s="84" t="s">
        <v>1020</v>
      </c>
      <c r="D683" s="63">
        <f>VLOOKUP(B683,Площадь!$D$2:$E$795,2,0)</f>
        <v>39.1</v>
      </c>
      <c r="E683" s="72"/>
      <c r="F683" s="87">
        <v>31</v>
      </c>
      <c r="G683" s="87">
        <v>29</v>
      </c>
      <c r="H683" s="87">
        <v>31</v>
      </c>
      <c r="I683" s="87"/>
      <c r="J683" s="88"/>
      <c r="K683" s="88"/>
      <c r="L683" s="88"/>
      <c r="M683" s="88"/>
      <c r="N683" s="88"/>
      <c r="O683" s="88"/>
      <c r="P683" s="88">
        <v>15</v>
      </c>
      <c r="Q683" s="88">
        <v>31</v>
      </c>
      <c r="R683">
        <f t="shared" si="288"/>
        <v>137</v>
      </c>
      <c r="S683" s="162">
        <f>VLOOKUP(C683,'Общие показания'!A:I,9,0)</f>
        <v>0.33999999999999986</v>
      </c>
      <c r="T683" s="73">
        <f>VLOOKUP(B683,'Общие показания'!$A$2:$S$795,19,0)</f>
        <v>4.8999999999999488E-2</v>
      </c>
      <c r="U683" s="39">
        <f t="shared" si="292"/>
        <v>0.13953252786090367</v>
      </c>
      <c r="V683" s="39">
        <f t="shared" si="293"/>
        <v>0.10774073891281681</v>
      </c>
      <c r="W683" s="39">
        <f t="shared" si="294"/>
        <v>9.2726733226279362E-2</v>
      </c>
      <c r="X683" s="39"/>
      <c r="Y683" s="39">
        <f t="shared" si="295"/>
        <v>0</v>
      </c>
      <c r="Z683" s="39"/>
      <c r="AA683" s="39"/>
      <c r="AB683" s="39"/>
      <c r="AC683" s="39"/>
      <c r="AD683" s="39"/>
      <c r="AE683" s="39">
        <f t="shared" si="314"/>
        <v>0</v>
      </c>
      <c r="AF683" s="39">
        <f t="shared" si="296"/>
        <v>1.5259851101280735E-2</v>
      </c>
      <c r="AG683" s="39">
        <f t="shared" si="297"/>
        <v>3.3740148898718757E-2</v>
      </c>
      <c r="AH683" s="39">
        <f t="shared" si="304"/>
        <v>0</v>
      </c>
      <c r="AJ683" s="39">
        <f t="shared" si="298"/>
        <v>0.5625836200774218</v>
      </c>
      <c r="AK683" s="39">
        <f t="shared" si="289"/>
        <v>0.22543437777564374</v>
      </c>
      <c r="AL683" s="39">
        <f t="shared" si="290"/>
        <v>0.32139189940194834</v>
      </c>
      <c r="AM683" s="39"/>
      <c r="AS683" s="39"/>
      <c r="AT683" s="39">
        <f t="shared" si="299"/>
        <v>0.13135357038828513</v>
      </c>
      <c r="AU683" s="39">
        <f t="shared" si="300"/>
        <v>0.42142327557941905</v>
      </c>
      <c r="AW683" s="38">
        <f t="shared" si="301"/>
        <v>1884.7325028797234</v>
      </c>
      <c r="AX683" s="38">
        <f t="shared" si="312"/>
        <v>894.36195623383605</v>
      </c>
      <c r="AY683" s="38">
        <f t="shared" si="313"/>
        <v>1111.6434926819093</v>
      </c>
      <c r="AZ683" s="38">
        <f t="shared" si="315"/>
        <v>0</v>
      </c>
      <c r="BA683" s="38">
        <f t="shared" si="316"/>
        <v>0</v>
      </c>
      <c r="BB683" s="38">
        <f t="shared" si="317"/>
        <v>0</v>
      </c>
      <c r="BC683" s="38">
        <f t="shared" si="318"/>
        <v>0</v>
      </c>
      <c r="BD683" s="38">
        <f t="shared" si="319"/>
        <v>0</v>
      </c>
      <c r="BE683" s="38">
        <f t="shared" si="320"/>
        <v>0</v>
      </c>
      <c r="BF683" s="38">
        <f t="shared" si="321"/>
        <v>0</v>
      </c>
      <c r="BG683" s="38">
        <f t="shared" si="302"/>
        <v>393.56320410973103</v>
      </c>
      <c r="BH683" s="38">
        <f t="shared" si="303"/>
        <v>1221.8224901321339</v>
      </c>
      <c r="BI683" s="61">
        <f t="shared" si="291"/>
        <v>5506.1236460373329</v>
      </c>
    </row>
    <row r="684" spans="1:61" x14ac:dyDescent="0.3">
      <c r="A684" s="84" t="s">
        <v>1140</v>
      </c>
      <c r="B684" s="84" t="s">
        <v>1141</v>
      </c>
      <c r="C684" s="84" t="s">
        <v>1141</v>
      </c>
      <c r="D684" s="63">
        <f>VLOOKUP(B684,Площадь!$D$2:$E$795,2,0)</f>
        <v>32.5</v>
      </c>
      <c r="E684" s="72"/>
      <c r="F684" s="87">
        <v>31</v>
      </c>
      <c r="G684" s="87">
        <v>29</v>
      </c>
      <c r="H684" s="87">
        <v>31</v>
      </c>
      <c r="I684" s="87"/>
      <c r="J684" s="88"/>
      <c r="K684" s="88"/>
      <c r="L684" s="88"/>
      <c r="M684" s="88"/>
      <c r="N684" s="88"/>
      <c r="O684" s="88"/>
      <c r="P684" s="88">
        <v>15</v>
      </c>
      <c r="Q684" s="88">
        <v>31</v>
      </c>
      <c r="R684">
        <f t="shared" si="288"/>
        <v>137</v>
      </c>
      <c r="S684" s="162">
        <f>VLOOKUP(C684,'Общие показания'!A:I,9,0)</f>
        <v>1.0402808474498959</v>
      </c>
      <c r="T684" s="73">
        <f>VLOOKUP(B684,'Общие показания'!$A$2:$S$795,19,0)</f>
        <v>0.61500000000000021</v>
      </c>
      <c r="U684" s="39">
        <f t="shared" si="292"/>
        <v>0.42692063626460924</v>
      </c>
      <c r="V684" s="39">
        <f t="shared" si="293"/>
        <v>0.32964890347383263</v>
      </c>
      <c r="W684" s="39">
        <f t="shared" si="294"/>
        <v>0.28371130771145397</v>
      </c>
      <c r="X684" s="39"/>
      <c r="Y684" s="39">
        <f t="shared" si="295"/>
        <v>0</v>
      </c>
      <c r="Z684" s="39"/>
      <c r="AA684" s="39"/>
      <c r="AB684" s="39"/>
      <c r="AC684" s="39"/>
      <c r="AD684" s="39"/>
      <c r="AE684" s="39">
        <f t="shared" si="314"/>
        <v>0</v>
      </c>
      <c r="AF684" s="39">
        <f t="shared" si="296"/>
        <v>0.19152670259770929</v>
      </c>
      <c r="AG684" s="39">
        <f t="shared" si="297"/>
        <v>0.42347329740229095</v>
      </c>
      <c r="AH684" s="39">
        <f t="shared" si="304"/>
        <v>0</v>
      </c>
      <c r="AJ684" s="39">
        <f t="shared" si="298"/>
        <v>0.46762065607458336</v>
      </c>
      <c r="AK684" s="39">
        <f t="shared" si="289"/>
        <v>0.18738151605392381</v>
      </c>
      <c r="AL684" s="39">
        <f t="shared" si="290"/>
        <v>0.26714160436223328</v>
      </c>
      <c r="AM684" s="39"/>
      <c r="AS684" s="39"/>
      <c r="AT684" s="39">
        <f t="shared" si="299"/>
        <v>0.1091813564608508</v>
      </c>
      <c r="AU684" s="39">
        <f t="shared" si="300"/>
        <v>0.35028788890872425</v>
      </c>
      <c r="AW684" s="38">
        <f t="shared" si="301"/>
        <v>2401.2708635036352</v>
      </c>
      <c r="AX684" s="38">
        <f t="shared" si="312"/>
        <v>1387.8957769635283</v>
      </c>
      <c r="AY684" s="38">
        <f t="shared" si="313"/>
        <v>1478.6875230541232</v>
      </c>
      <c r="AZ684" s="38">
        <f t="shared" si="315"/>
        <v>0</v>
      </c>
      <c r="BA684" s="38">
        <f t="shared" si="316"/>
        <v>0</v>
      </c>
      <c r="BB684" s="38">
        <f t="shared" si="317"/>
        <v>0</v>
      </c>
      <c r="BC684" s="38">
        <f t="shared" si="318"/>
        <v>0</v>
      </c>
      <c r="BD684" s="38">
        <f t="shared" si="319"/>
        <v>0</v>
      </c>
      <c r="BE684" s="38">
        <f t="shared" si="320"/>
        <v>0</v>
      </c>
      <c r="BF684" s="38">
        <f t="shared" si="321"/>
        <v>0</v>
      </c>
      <c r="BG684" s="38">
        <f t="shared" si="302"/>
        <v>807.20868541443633</v>
      </c>
      <c r="BH684" s="38">
        <f t="shared" si="303"/>
        <v>2077.0535780858368</v>
      </c>
      <c r="BI684" s="61">
        <f t="shared" si="291"/>
        <v>8152.1164270215595</v>
      </c>
    </row>
    <row r="685" spans="1:61" x14ac:dyDescent="0.3">
      <c r="A685" s="84" t="s">
        <v>2287</v>
      </c>
      <c r="B685" s="84" t="s">
        <v>2288</v>
      </c>
      <c r="C685" s="84" t="s">
        <v>2288</v>
      </c>
      <c r="D685" s="63">
        <f>VLOOKUP(B685,Площадь!$D$2:$E$795,2,0)</f>
        <v>79.400000000000006</v>
      </c>
      <c r="E685" s="72"/>
      <c r="F685" s="87">
        <v>31</v>
      </c>
      <c r="G685" s="87">
        <v>29</v>
      </c>
      <c r="H685" s="87">
        <v>31</v>
      </c>
      <c r="I685" s="87"/>
      <c r="J685" s="88"/>
      <c r="K685" s="88"/>
      <c r="L685" s="88"/>
      <c r="M685" s="88"/>
      <c r="N685" s="88"/>
      <c r="O685" s="88"/>
      <c r="P685" s="88">
        <v>15</v>
      </c>
      <c r="Q685" s="88">
        <v>31</v>
      </c>
      <c r="R685">
        <f t="shared" si="288"/>
        <v>137</v>
      </c>
      <c r="S685" s="162">
        <f>VLOOKUP(C685,'Общие показания'!A:I,9,0)</f>
        <v>2.5414861319237456</v>
      </c>
      <c r="T685" s="73">
        <f>VLOOKUP(B685,'Общие показания'!$A$2:$S$795,19,0)</f>
        <v>1.1939999999999991</v>
      </c>
      <c r="U685" s="39">
        <f t="shared" si="292"/>
        <v>1.0429999544433839</v>
      </c>
      <c r="V685" s="39">
        <f t="shared" si="293"/>
        <v>0.80535762879453265</v>
      </c>
      <c r="W685" s="39">
        <f t="shared" si="294"/>
        <v>0.69312854868582907</v>
      </c>
      <c r="X685" s="39"/>
      <c r="Y685" s="39">
        <f t="shared" si="295"/>
        <v>0</v>
      </c>
      <c r="Z685" s="39"/>
      <c r="AA685" s="39"/>
      <c r="AB685" s="39"/>
      <c r="AC685" s="39"/>
      <c r="AD685" s="39"/>
      <c r="AE685" s="39">
        <f t="shared" si="314"/>
        <v>0</v>
      </c>
      <c r="AF685" s="39">
        <f t="shared" si="296"/>
        <v>0.37184208601896684</v>
      </c>
      <c r="AG685" s="39">
        <f t="shared" si="297"/>
        <v>0.82215791398103222</v>
      </c>
      <c r="AH685" s="39">
        <f t="shared" si="304"/>
        <v>0</v>
      </c>
      <c r="AJ685" s="39">
        <f t="shared" si="298"/>
        <v>1.1424332336099052</v>
      </c>
      <c r="AK685" s="39">
        <f t="shared" si="289"/>
        <v>0.45778745768250928</v>
      </c>
      <c r="AL685" s="39">
        <f t="shared" si="290"/>
        <v>0.65264748881111756</v>
      </c>
      <c r="AM685" s="39"/>
      <c r="AS685" s="39"/>
      <c r="AT685" s="39">
        <f t="shared" si="299"/>
        <v>0.26673845239974014</v>
      </c>
      <c r="AU685" s="39">
        <f t="shared" si="300"/>
        <v>0.85578025782623723</v>
      </c>
      <c r="AW685" s="38">
        <f t="shared" si="301"/>
        <v>5866.4894326827271</v>
      </c>
      <c r="AX685" s="38">
        <f t="shared" si="312"/>
        <v>3390.7361443355126</v>
      </c>
      <c r="AY685" s="38">
        <f t="shared" si="313"/>
        <v>3612.5473640153041</v>
      </c>
      <c r="AZ685" s="38">
        <f t="shared" si="315"/>
        <v>0</v>
      </c>
      <c r="BA685" s="38">
        <f t="shared" si="316"/>
        <v>0</v>
      </c>
      <c r="BB685" s="38">
        <f t="shared" si="317"/>
        <v>0</v>
      </c>
      <c r="BC685" s="38">
        <f t="shared" si="318"/>
        <v>0</v>
      </c>
      <c r="BD685" s="38">
        <f t="shared" si="319"/>
        <v>0</v>
      </c>
      <c r="BE685" s="38">
        <f t="shared" si="320"/>
        <v>0</v>
      </c>
      <c r="BF685" s="38">
        <f t="shared" si="321"/>
        <v>0</v>
      </c>
      <c r="BG685" s="38">
        <f t="shared" si="302"/>
        <v>1714.1800541096404</v>
      </c>
      <c r="BH685" s="38">
        <f t="shared" si="303"/>
        <v>4504.1901108725624</v>
      </c>
      <c r="BI685" s="61">
        <f t="shared" si="291"/>
        <v>19088.143106015748</v>
      </c>
    </row>
    <row r="686" spans="1:61" x14ac:dyDescent="0.3">
      <c r="A686" s="84" t="s">
        <v>2353</v>
      </c>
      <c r="B686" s="84" t="s">
        <v>2354</v>
      </c>
      <c r="C686" s="84" t="s">
        <v>2354</v>
      </c>
      <c r="D686" s="63">
        <f>VLOOKUP(B686,Площадь!$D$2:$E$795,2,0)</f>
        <v>81.8</v>
      </c>
      <c r="E686" s="72"/>
      <c r="F686" s="87">
        <v>31</v>
      </c>
      <c r="G686" s="87">
        <v>29</v>
      </c>
      <c r="H686" s="87">
        <v>31</v>
      </c>
      <c r="I686" s="87"/>
      <c r="J686" s="88"/>
      <c r="K686" s="88"/>
      <c r="L686" s="88"/>
      <c r="M686" s="88"/>
      <c r="N686" s="88"/>
      <c r="O686" s="88"/>
      <c r="P686" s="88">
        <v>15</v>
      </c>
      <c r="Q686" s="88">
        <v>31</v>
      </c>
      <c r="R686">
        <f t="shared" si="288"/>
        <v>137</v>
      </c>
      <c r="S686" s="162">
        <f>VLOOKUP(C686,'Общие показания'!A:I,9,0)</f>
        <v>1.2360000000000002</v>
      </c>
      <c r="T686" s="73">
        <f>VLOOKUP(B686,'Общие показания'!$A$2:$S$795,19,0)</f>
        <v>0.28099999999999969</v>
      </c>
      <c r="U686" s="39">
        <f t="shared" si="292"/>
        <v>0.50724177775316781</v>
      </c>
      <c r="V686" s="39">
        <f t="shared" si="293"/>
        <v>0.39166927440071075</v>
      </c>
      <c r="W686" s="39">
        <f t="shared" si="294"/>
        <v>0.33708894784612164</v>
      </c>
      <c r="X686" s="39"/>
      <c r="Y686" s="39">
        <f t="shared" si="295"/>
        <v>0</v>
      </c>
      <c r="Z686" s="39"/>
      <c r="AA686" s="39"/>
      <c r="AB686" s="39"/>
      <c r="AC686" s="39"/>
      <c r="AD686" s="39"/>
      <c r="AE686" s="39">
        <f t="shared" si="314"/>
        <v>0</v>
      </c>
      <c r="AF686" s="39">
        <f t="shared" si="296"/>
        <v>8.7510574682855655E-2</v>
      </c>
      <c r="AG686" s="39">
        <f t="shared" si="297"/>
        <v>0.19348942531714405</v>
      </c>
      <c r="AH686" s="39">
        <f t="shared" si="304"/>
        <v>0</v>
      </c>
      <c r="AJ686" s="39">
        <f t="shared" si="298"/>
        <v>1.1769652205200283</v>
      </c>
      <c r="AK686" s="39">
        <f t="shared" si="289"/>
        <v>0.47162486194495279</v>
      </c>
      <c r="AL686" s="39">
        <f t="shared" si="290"/>
        <v>0.67237486882555941</v>
      </c>
      <c r="AM686" s="39"/>
      <c r="AS686" s="39"/>
      <c r="AT686" s="39">
        <f t="shared" si="299"/>
        <v>0.27480107564607986</v>
      </c>
      <c r="AU686" s="39">
        <f t="shared" si="300"/>
        <v>0.88164767116103526</v>
      </c>
      <c r="AW686" s="38">
        <f t="shared" si="301"/>
        <v>4521.017897884637</v>
      </c>
      <c r="AX686" s="38">
        <f t="shared" si="312"/>
        <v>2317.3922478408454</v>
      </c>
      <c r="AY686" s="38">
        <f t="shared" si="313"/>
        <v>2709.7642909207943</v>
      </c>
      <c r="AZ686" s="38">
        <f t="shared" si="315"/>
        <v>0</v>
      </c>
      <c r="BA686" s="38">
        <f t="shared" si="316"/>
        <v>0</v>
      </c>
      <c r="BB686" s="38">
        <f t="shared" si="317"/>
        <v>0</v>
      </c>
      <c r="BC686" s="38">
        <f t="shared" si="318"/>
        <v>0</v>
      </c>
      <c r="BD686" s="38">
        <f t="shared" si="319"/>
        <v>0</v>
      </c>
      <c r="BE686" s="38">
        <f t="shared" si="320"/>
        <v>0</v>
      </c>
      <c r="BF686" s="38">
        <f t="shared" si="321"/>
        <v>0</v>
      </c>
      <c r="BG686" s="38">
        <f t="shared" si="302"/>
        <v>972.57490167698143</v>
      </c>
      <c r="BH686" s="38">
        <f t="shared" si="303"/>
        <v>2886.0550163021653</v>
      </c>
      <c r="BI686" s="61">
        <f t="shared" si="291"/>
        <v>13406.804354625423</v>
      </c>
    </row>
    <row r="687" spans="1:61" x14ac:dyDescent="0.3">
      <c r="A687" s="84" t="s">
        <v>888</v>
      </c>
      <c r="B687" s="84" t="s">
        <v>889</v>
      </c>
      <c r="C687" s="84" t="s">
        <v>889</v>
      </c>
      <c r="D687" s="63">
        <f>VLOOKUP(B687,Площадь!$D$2:$E$795,2,0)</f>
        <v>30.7</v>
      </c>
      <c r="E687" s="72"/>
      <c r="F687" s="87">
        <v>31</v>
      </c>
      <c r="G687" s="87">
        <v>29</v>
      </c>
      <c r="H687" s="87">
        <v>31</v>
      </c>
      <c r="I687" s="87"/>
      <c r="J687" s="88"/>
      <c r="K687" s="88"/>
      <c r="L687" s="88"/>
      <c r="M687" s="88"/>
      <c r="N687" s="88"/>
      <c r="O687" s="88"/>
      <c r="P687" s="88">
        <v>15</v>
      </c>
      <c r="Q687" s="88">
        <v>31</v>
      </c>
      <c r="R687">
        <f t="shared" si="288"/>
        <v>137</v>
      </c>
      <c r="S687" s="162">
        <f>VLOOKUP(C687,'Общие показания'!A:I,9,0)</f>
        <v>0.98266529282190163</v>
      </c>
      <c r="T687" s="73">
        <f>VLOOKUP(B687,'Общие показания'!$A$2:$S$795,19,0)</f>
        <v>0.43208269775855418</v>
      </c>
      <c r="U687" s="39">
        <f t="shared" si="292"/>
        <v>0.40327580102533855</v>
      </c>
      <c r="V687" s="39">
        <f t="shared" si="293"/>
        <v>0.31139142574297424</v>
      </c>
      <c r="W687" s="39">
        <f t="shared" si="294"/>
        <v>0.26799806605358883</v>
      </c>
      <c r="X687" s="39"/>
      <c r="Y687" s="39">
        <f t="shared" si="295"/>
        <v>0</v>
      </c>
      <c r="Z687" s="39"/>
      <c r="AA687" s="39"/>
      <c r="AB687" s="39"/>
      <c r="AC687" s="39"/>
      <c r="AD687" s="39"/>
      <c r="AE687" s="39">
        <f t="shared" si="314"/>
        <v>0</v>
      </c>
      <c r="AF687" s="39">
        <f t="shared" si="296"/>
        <v>0.13456158431092435</v>
      </c>
      <c r="AG687" s="39">
        <f t="shared" si="297"/>
        <v>0.29752111344762983</v>
      </c>
      <c r="AH687" s="39">
        <f t="shared" si="304"/>
        <v>0</v>
      </c>
      <c r="AJ687" s="39">
        <f t="shared" si="298"/>
        <v>0.44172166589199102</v>
      </c>
      <c r="AK687" s="39">
        <f t="shared" si="289"/>
        <v>0.17700346285709109</v>
      </c>
      <c r="AL687" s="39">
        <f t="shared" si="290"/>
        <v>0.25234606935140186</v>
      </c>
      <c r="AM687" s="39"/>
      <c r="AS687" s="39"/>
      <c r="AT687" s="39">
        <f t="shared" si="299"/>
        <v>0.10313438902609598</v>
      </c>
      <c r="AU687" s="39">
        <f t="shared" si="300"/>
        <v>0.33088732890762568</v>
      </c>
      <c r="AW687" s="38">
        <f t="shared" si="301"/>
        <v>2268.2774002942028</v>
      </c>
      <c r="AX687" s="38">
        <f t="shared" si="312"/>
        <v>1311.0277031624714</v>
      </c>
      <c r="AY687" s="38">
        <f t="shared" si="313"/>
        <v>1396.790983315741</v>
      </c>
      <c r="AZ687" s="38">
        <f t="shared" si="315"/>
        <v>0</v>
      </c>
      <c r="BA687" s="38">
        <f t="shared" si="316"/>
        <v>0</v>
      </c>
      <c r="BB687" s="38">
        <f t="shared" si="317"/>
        <v>0</v>
      </c>
      <c r="BC687" s="38">
        <f t="shared" si="318"/>
        <v>0</v>
      </c>
      <c r="BD687" s="38">
        <f t="shared" si="319"/>
        <v>0</v>
      </c>
      <c r="BE687" s="38">
        <f t="shared" si="320"/>
        <v>0</v>
      </c>
      <c r="BF687" s="38">
        <f t="shared" si="321"/>
        <v>0</v>
      </c>
      <c r="BG687" s="38">
        <f t="shared" si="302"/>
        <v>638.06156298696396</v>
      </c>
      <c r="BH687" s="38">
        <f t="shared" si="303"/>
        <v>1686.8744863207537</v>
      </c>
      <c r="BI687" s="61">
        <f t="shared" si="291"/>
        <v>7301.0321360801336</v>
      </c>
    </row>
    <row r="688" spans="1:61" x14ac:dyDescent="0.3">
      <c r="A688" s="84" t="s">
        <v>1708</v>
      </c>
      <c r="B688" s="84" t="s">
        <v>1709</v>
      </c>
      <c r="C688" s="84" t="s">
        <v>1709</v>
      </c>
      <c r="D688" s="63">
        <f>VLOOKUP(B688,Площадь!$D$2:$E$795,2,0)</f>
        <v>34.299999999999997</v>
      </c>
      <c r="E688" s="72"/>
      <c r="F688" s="87">
        <v>31</v>
      </c>
      <c r="G688" s="87">
        <v>29</v>
      </c>
      <c r="H688" s="87">
        <v>31</v>
      </c>
      <c r="I688" s="87"/>
      <c r="J688" s="88"/>
      <c r="K688" s="88"/>
      <c r="L688" s="88"/>
      <c r="M688" s="88"/>
      <c r="N688" s="88"/>
      <c r="O688" s="88"/>
      <c r="P688" s="88">
        <v>15</v>
      </c>
      <c r="Q688" s="88">
        <v>31</v>
      </c>
      <c r="R688">
        <f t="shared" si="288"/>
        <v>137</v>
      </c>
      <c r="S688" s="162">
        <f>VLOOKUP(C688,'Общие показания'!A:I,9,0)</f>
        <v>1.0978964020778901</v>
      </c>
      <c r="T688" s="73">
        <f>VLOOKUP(B688,'Общие показания'!$A$2:$S$795,19,0)</f>
        <v>0.95400000000000063</v>
      </c>
      <c r="U688" s="39">
        <f t="shared" si="292"/>
        <v>0.45056547150387988</v>
      </c>
      <c r="V688" s="39">
        <f t="shared" si="293"/>
        <v>0.34790638120469103</v>
      </c>
      <c r="W688" s="39">
        <f t="shared" si="294"/>
        <v>0.29942454936931912</v>
      </c>
      <c r="X688" s="39"/>
      <c r="Y688" s="39">
        <f t="shared" si="295"/>
        <v>0</v>
      </c>
      <c r="Z688" s="39"/>
      <c r="AA688" s="39"/>
      <c r="AB688" s="39"/>
      <c r="AC688" s="39"/>
      <c r="AD688" s="39"/>
      <c r="AE688" s="39">
        <f t="shared" si="314"/>
        <v>0</v>
      </c>
      <c r="AF688" s="39">
        <f t="shared" si="296"/>
        <v>0.29709995817595886</v>
      </c>
      <c r="AG688" s="39">
        <f t="shared" si="297"/>
        <v>0.65690004182404182</v>
      </c>
      <c r="AH688" s="39">
        <f t="shared" si="304"/>
        <v>0</v>
      </c>
      <c r="AJ688" s="39">
        <f t="shared" si="298"/>
        <v>0.49351964625717559</v>
      </c>
      <c r="AK688" s="39">
        <f t="shared" si="289"/>
        <v>0.1977595692507565</v>
      </c>
      <c r="AL688" s="39">
        <f t="shared" si="290"/>
        <v>0.28193713937306464</v>
      </c>
      <c r="AM688" s="39"/>
      <c r="AS688" s="39"/>
      <c r="AT688" s="39">
        <f t="shared" si="299"/>
        <v>0.1152283238956056</v>
      </c>
      <c r="AU688" s="39">
        <f t="shared" si="300"/>
        <v>0.36968844890982283</v>
      </c>
      <c r="AW688" s="38">
        <f t="shared" si="301"/>
        <v>2534.264326713067</v>
      </c>
      <c r="AX688" s="38">
        <f t="shared" si="312"/>
        <v>1464.7638507645852</v>
      </c>
      <c r="AY688" s="38">
        <f t="shared" si="313"/>
        <v>1560.5840627925054</v>
      </c>
      <c r="AZ688" s="38">
        <f t="shared" si="315"/>
        <v>0</v>
      </c>
      <c r="BA688" s="38">
        <f t="shared" si="316"/>
        <v>0</v>
      </c>
      <c r="BB688" s="38">
        <f t="shared" si="317"/>
        <v>0</v>
      </c>
      <c r="BC688" s="38">
        <f t="shared" si="318"/>
        <v>0</v>
      </c>
      <c r="BD688" s="38">
        <f t="shared" si="319"/>
        <v>0</v>
      </c>
      <c r="BE688" s="38">
        <f t="shared" si="320"/>
        <v>0</v>
      </c>
      <c r="BF688" s="38">
        <f t="shared" si="321"/>
        <v>0</v>
      </c>
      <c r="BG688" s="38">
        <f t="shared" si="302"/>
        <v>1106.8375472616249</v>
      </c>
      <c r="BH688" s="38">
        <f t="shared" si="303"/>
        <v>2755.733080986357</v>
      </c>
      <c r="BI688" s="61">
        <f t="shared" si="291"/>
        <v>9422.182868518139</v>
      </c>
    </row>
    <row r="689" spans="1:61" x14ac:dyDescent="0.3">
      <c r="A689" s="84" t="s">
        <v>2337</v>
      </c>
      <c r="B689" s="84" t="s">
        <v>2338</v>
      </c>
      <c r="C689" s="84" t="s">
        <v>2338</v>
      </c>
      <c r="D689" s="63">
        <f>VLOOKUP(B689,Площадь!$D$2:$E$795,2,0)</f>
        <v>75.7</v>
      </c>
      <c r="E689" s="72"/>
      <c r="F689" s="87">
        <v>31</v>
      </c>
      <c r="G689" s="87">
        <v>29</v>
      </c>
      <c r="H689" s="87">
        <v>31</v>
      </c>
      <c r="I689" s="87"/>
      <c r="J689" s="88"/>
      <c r="K689" s="88"/>
      <c r="L689" s="88"/>
      <c r="M689" s="88"/>
      <c r="N689" s="88"/>
      <c r="O689" s="88"/>
      <c r="P689" s="88">
        <v>15</v>
      </c>
      <c r="Q689" s="88">
        <v>31</v>
      </c>
      <c r="R689">
        <f t="shared" si="288"/>
        <v>137</v>
      </c>
      <c r="S689" s="162">
        <f>VLOOKUP(C689,'Общие показания'!A:I,9,0)</f>
        <v>2.4230541585217575</v>
      </c>
      <c r="T689" s="73">
        <f>VLOOKUP(B689,'Общие показания'!$A$2:$S$795,19,0)</f>
        <v>1.5459999999999994</v>
      </c>
      <c r="U689" s="39">
        <f t="shared" si="292"/>
        <v>0.99439668200710518</v>
      </c>
      <c r="V689" s="39">
        <f t="shared" si="293"/>
        <v>0.76782836901443485</v>
      </c>
      <c r="W689" s="39">
        <f t="shared" si="294"/>
        <v>0.66082910750021751</v>
      </c>
      <c r="X689" s="39"/>
      <c r="Y689" s="39">
        <f t="shared" si="295"/>
        <v>0</v>
      </c>
      <c r="Z689" s="39"/>
      <c r="AA689" s="39"/>
      <c r="AB689" s="39"/>
      <c r="AC689" s="39"/>
      <c r="AD689" s="39"/>
      <c r="AE689" s="39">
        <f t="shared" si="314"/>
        <v>0</v>
      </c>
      <c r="AF689" s="39">
        <f t="shared" si="296"/>
        <v>0.481463873522046</v>
      </c>
      <c r="AG689" s="39">
        <f t="shared" si="297"/>
        <v>1.0645361264779534</v>
      </c>
      <c r="AH689" s="39">
        <f t="shared" si="304"/>
        <v>0</v>
      </c>
      <c r="AJ689" s="39">
        <f t="shared" si="298"/>
        <v>1.0891964204567988</v>
      </c>
      <c r="AK689" s="39">
        <f t="shared" si="289"/>
        <v>0.43645479277790872</v>
      </c>
      <c r="AL689" s="39">
        <f t="shared" si="290"/>
        <v>0.62223444462218647</v>
      </c>
      <c r="AM689" s="39"/>
      <c r="AS689" s="39"/>
      <c r="AT689" s="39">
        <f t="shared" si="299"/>
        <v>0.25430857489496633</v>
      </c>
      <c r="AU689" s="39">
        <f t="shared" si="300"/>
        <v>0.81590132893509015</v>
      </c>
      <c r="AW689" s="38">
        <f t="shared" si="301"/>
        <v>5593.1139805300054</v>
      </c>
      <c r="AX689" s="38">
        <f t="shared" si="312"/>
        <v>3232.7295481888955</v>
      </c>
      <c r="AY689" s="38">
        <f t="shared" si="313"/>
        <v>3444.2044767752968</v>
      </c>
      <c r="AZ689" s="38">
        <f t="shared" si="315"/>
        <v>0</v>
      </c>
      <c r="BA689" s="38">
        <f t="shared" si="316"/>
        <v>0</v>
      </c>
      <c r="BB689" s="38">
        <f t="shared" si="317"/>
        <v>0</v>
      </c>
      <c r="BC689" s="38">
        <f t="shared" si="318"/>
        <v>0</v>
      </c>
      <c r="BD689" s="38">
        <f t="shared" si="319"/>
        <v>0</v>
      </c>
      <c r="BE689" s="38">
        <f t="shared" si="320"/>
        <v>0</v>
      </c>
      <c r="BF689" s="38">
        <f t="shared" si="321"/>
        <v>0</v>
      </c>
      <c r="BG689" s="38">
        <f t="shared" si="302"/>
        <v>1975.0781296326911</v>
      </c>
      <c r="BH689" s="38">
        <f t="shared" si="303"/>
        <v>5047.7710878125572</v>
      </c>
      <c r="BI689" s="61">
        <f t="shared" si="291"/>
        <v>19292.897222939446</v>
      </c>
    </row>
    <row r="690" spans="1:61" x14ac:dyDescent="0.3">
      <c r="A690" s="84" t="s">
        <v>766</v>
      </c>
      <c r="B690" s="84" t="s">
        <v>767</v>
      </c>
      <c r="C690" s="84" t="s">
        <v>767</v>
      </c>
      <c r="D690" s="63">
        <f>VLOOKUP(B690,Площадь!$D$2:$E$795,2,0)</f>
        <v>40.700000000000003</v>
      </c>
      <c r="E690" s="72"/>
      <c r="F690" s="87">
        <v>31</v>
      </c>
      <c r="G690" s="87">
        <v>29</v>
      </c>
      <c r="H690" s="87">
        <v>31</v>
      </c>
      <c r="I690" s="87"/>
      <c r="J690" s="88"/>
      <c r="K690" s="88"/>
      <c r="L690" s="88"/>
      <c r="M690" s="88"/>
      <c r="N690" s="88"/>
      <c r="O690" s="88"/>
      <c r="P690" s="88">
        <v>15</v>
      </c>
      <c r="Q690" s="88">
        <v>31</v>
      </c>
      <c r="R690">
        <f t="shared" si="288"/>
        <v>137</v>
      </c>
      <c r="S690" s="162">
        <f>VLOOKUP(C690,'Общие показания'!A:I,9,0)</f>
        <v>1.3027517074218697</v>
      </c>
      <c r="T690" s="73">
        <f>VLOOKUP(B690,'Общие показания'!$A$2:$S$795,19,0)</f>
        <v>1.027000000000001</v>
      </c>
      <c r="U690" s="39">
        <f t="shared" si="292"/>
        <v>0.53463599679906459</v>
      </c>
      <c r="V690" s="39">
        <f t="shared" si="293"/>
        <v>0.41282185758107659</v>
      </c>
      <c r="W690" s="39">
        <f t="shared" si="294"/>
        <v>0.35529385304172856</v>
      </c>
      <c r="X690" s="39"/>
      <c r="Y690" s="39">
        <f t="shared" si="295"/>
        <v>0</v>
      </c>
      <c r="Z690" s="39"/>
      <c r="AA690" s="39"/>
      <c r="AB690" s="39"/>
      <c r="AC690" s="39"/>
      <c r="AD690" s="39"/>
      <c r="AE690" s="39">
        <f t="shared" si="314"/>
        <v>0</v>
      </c>
      <c r="AF690" s="39">
        <f t="shared" si="296"/>
        <v>0.31983402206154077</v>
      </c>
      <c r="AG690" s="39">
        <f t="shared" si="297"/>
        <v>0.70716597793846037</v>
      </c>
      <c r="AH690" s="39">
        <f t="shared" si="304"/>
        <v>0</v>
      </c>
      <c r="AJ690" s="39">
        <f t="shared" si="298"/>
        <v>0.58560494468417057</v>
      </c>
      <c r="AK690" s="39">
        <f t="shared" si="289"/>
        <v>0.23465931395060616</v>
      </c>
      <c r="AL690" s="39">
        <f t="shared" si="290"/>
        <v>0.33454348607824291</v>
      </c>
      <c r="AM690" s="39"/>
      <c r="AS690" s="39"/>
      <c r="AT690" s="39">
        <f t="shared" si="299"/>
        <v>0.13672865255251163</v>
      </c>
      <c r="AU690" s="39">
        <f t="shared" si="300"/>
        <v>0.43866821780261783</v>
      </c>
      <c r="AW690" s="38">
        <f t="shared" si="301"/>
        <v>3007.1299736799374</v>
      </c>
      <c r="AX690" s="38">
        <f t="shared" si="312"/>
        <v>1738.0725576127879</v>
      </c>
      <c r="AY690" s="38">
        <f t="shared" si="313"/>
        <v>1851.7717596400867</v>
      </c>
      <c r="AZ690" s="38">
        <f t="shared" si="315"/>
        <v>0</v>
      </c>
      <c r="BA690" s="38">
        <f t="shared" si="316"/>
        <v>0</v>
      </c>
      <c r="BB690" s="38">
        <f t="shared" si="317"/>
        <v>0</v>
      </c>
      <c r="BC690" s="38">
        <f t="shared" si="318"/>
        <v>0</v>
      </c>
      <c r="BD690" s="38">
        <f t="shared" si="319"/>
        <v>0</v>
      </c>
      <c r="BE690" s="38">
        <f t="shared" si="320"/>
        <v>0</v>
      </c>
      <c r="BF690" s="38">
        <f t="shared" si="321"/>
        <v>0</v>
      </c>
      <c r="BG690" s="38">
        <f t="shared" si="302"/>
        <v>1225.5785812269778</v>
      </c>
      <c r="BH690" s="38">
        <f t="shared" si="303"/>
        <v>3075.8314816795209</v>
      </c>
      <c r="BI690" s="61">
        <f t="shared" si="291"/>
        <v>10898.384353839312</v>
      </c>
    </row>
    <row r="691" spans="1:61" x14ac:dyDescent="0.3">
      <c r="A691" s="84" t="s">
        <v>1303</v>
      </c>
      <c r="B691" s="84" t="s">
        <v>1304</v>
      </c>
      <c r="C691" s="84" t="s">
        <v>1304</v>
      </c>
      <c r="D691" s="63">
        <f>VLOOKUP(B691,Площадь!$D$2:$E$795,2,0)</f>
        <v>79.400000000000006</v>
      </c>
      <c r="E691" s="72"/>
      <c r="F691" s="87">
        <v>31</v>
      </c>
      <c r="G691" s="87">
        <v>29</v>
      </c>
      <c r="H691" s="87">
        <v>31</v>
      </c>
      <c r="I691" s="87"/>
      <c r="J691" s="88"/>
      <c r="K691" s="88"/>
      <c r="L691" s="88"/>
      <c r="M691" s="88"/>
      <c r="N691" s="88"/>
      <c r="O691" s="88"/>
      <c r="P691" s="88">
        <v>15</v>
      </c>
      <c r="Q691" s="88">
        <v>31</v>
      </c>
      <c r="R691">
        <f t="shared" si="288"/>
        <v>137</v>
      </c>
      <c r="S691" s="162">
        <f>VLOOKUP(C691,'Общие показания'!A:I,9,0)</f>
        <v>2.5414861319237456</v>
      </c>
      <c r="T691" s="73">
        <f>VLOOKUP(B691,'Общие показания'!$A$2:$S$795,19,0)</f>
        <v>0.92399999999999949</v>
      </c>
      <c r="U691" s="39">
        <f t="shared" si="292"/>
        <v>1.0429999544433839</v>
      </c>
      <c r="V691" s="39">
        <f t="shared" si="293"/>
        <v>0.80535762879453265</v>
      </c>
      <c r="W691" s="39">
        <f t="shared" si="294"/>
        <v>0.69312854868582907</v>
      </c>
      <c r="X691" s="39"/>
      <c r="Y691" s="39">
        <f t="shared" si="295"/>
        <v>0</v>
      </c>
      <c r="Z691" s="39"/>
      <c r="AA691" s="39"/>
      <c r="AB691" s="39"/>
      <c r="AC691" s="39"/>
      <c r="AD691" s="39"/>
      <c r="AE691" s="39">
        <f t="shared" si="314"/>
        <v>0</v>
      </c>
      <c r="AF691" s="39">
        <f t="shared" si="296"/>
        <v>0.28775719219558249</v>
      </c>
      <c r="AG691" s="39">
        <f t="shared" si="297"/>
        <v>0.63624280780441711</v>
      </c>
      <c r="AH691" s="39">
        <f t="shared" si="304"/>
        <v>0</v>
      </c>
      <c r="AJ691" s="39">
        <f t="shared" si="298"/>
        <v>1.1424332336099052</v>
      </c>
      <c r="AK691" s="39">
        <f t="shared" si="289"/>
        <v>0.45778745768250928</v>
      </c>
      <c r="AL691" s="39">
        <f t="shared" si="290"/>
        <v>0.65264748881111756</v>
      </c>
      <c r="AM691" s="39"/>
      <c r="AS691" s="39"/>
      <c r="AT691" s="39">
        <f t="shared" si="299"/>
        <v>0.26673845239974014</v>
      </c>
      <c r="AU691" s="39">
        <f t="shared" si="300"/>
        <v>0.85578025782623723</v>
      </c>
      <c r="AW691" s="38">
        <f t="shared" si="301"/>
        <v>5866.4894326827271</v>
      </c>
      <c r="AX691" s="38">
        <f t="shared" si="312"/>
        <v>3390.7361443355126</v>
      </c>
      <c r="AY691" s="38">
        <f t="shared" si="313"/>
        <v>3612.5473640153041</v>
      </c>
      <c r="AZ691" s="38">
        <f t="shared" si="315"/>
        <v>0</v>
      </c>
      <c r="BA691" s="38">
        <f t="shared" si="316"/>
        <v>0</v>
      </c>
      <c r="BB691" s="38">
        <f t="shared" si="317"/>
        <v>0</v>
      </c>
      <c r="BC691" s="38">
        <f t="shared" si="318"/>
        <v>0</v>
      </c>
      <c r="BD691" s="38">
        <f t="shared" si="319"/>
        <v>0</v>
      </c>
      <c r="BE691" s="38">
        <f t="shared" si="320"/>
        <v>0</v>
      </c>
      <c r="BF691" s="38">
        <f t="shared" si="321"/>
        <v>0</v>
      </c>
      <c r="BG691" s="38">
        <f t="shared" si="302"/>
        <v>1488.4659285259004</v>
      </c>
      <c r="BH691" s="38">
        <f t="shared" si="303"/>
        <v>4005.1270364563034</v>
      </c>
      <c r="BI691" s="61">
        <f t="shared" si="291"/>
        <v>18363.365906015748</v>
      </c>
    </row>
    <row r="692" spans="1:61" x14ac:dyDescent="0.3">
      <c r="A692" s="84" t="s">
        <v>604</v>
      </c>
      <c r="B692" s="84" t="s">
        <v>605</v>
      </c>
      <c r="C692" s="84" t="s">
        <v>605</v>
      </c>
      <c r="D692" s="63">
        <f>VLOOKUP(B692,Площадь!$D$2:$E$795,2,0)</f>
        <v>62.5</v>
      </c>
      <c r="E692" s="72"/>
      <c r="F692" s="87">
        <v>31</v>
      </c>
      <c r="G692" s="87">
        <v>29</v>
      </c>
      <c r="H692" s="87">
        <v>31</v>
      </c>
      <c r="I692" s="87"/>
      <c r="J692" s="88"/>
      <c r="K692" s="88"/>
      <c r="L692" s="88"/>
      <c r="M692" s="88"/>
      <c r="N692" s="88"/>
      <c r="O692" s="88"/>
      <c r="P692" s="88">
        <v>15</v>
      </c>
      <c r="Q692" s="88">
        <v>31</v>
      </c>
      <c r="R692">
        <f t="shared" si="288"/>
        <v>137</v>
      </c>
      <c r="S692" s="162">
        <f>VLOOKUP(C692,'Общие показания'!A:I,9,0)</f>
        <v>2.0005400912497997</v>
      </c>
      <c r="T692" s="73">
        <f>VLOOKUP(B692,'Общие показания'!$A$2:$S$795,19,0)</f>
        <v>0.30100000000000016</v>
      </c>
      <c r="U692" s="39">
        <f t="shared" si="292"/>
        <v>0.82100122358578698</v>
      </c>
      <c r="V692" s="39">
        <f t="shared" si="293"/>
        <v>0.63394019898813969</v>
      </c>
      <c r="W692" s="39">
        <f t="shared" si="294"/>
        <v>0.54559866867587303</v>
      </c>
      <c r="X692" s="39"/>
      <c r="Y692" s="39">
        <f t="shared" si="295"/>
        <v>0</v>
      </c>
      <c r="Z692" s="39"/>
      <c r="AA692" s="39"/>
      <c r="AB692" s="39"/>
      <c r="AC692" s="39"/>
      <c r="AD692" s="39"/>
      <c r="AE692" s="39">
        <f t="shared" si="314"/>
        <v>0</v>
      </c>
      <c r="AF692" s="39">
        <f t="shared" si="296"/>
        <v>9.3739085336439848E-2</v>
      </c>
      <c r="AG692" s="39">
        <f t="shared" si="297"/>
        <v>0.20726091466356034</v>
      </c>
      <c r="AH692" s="39">
        <f t="shared" si="304"/>
        <v>0</v>
      </c>
      <c r="AJ692" s="39">
        <f t="shared" si="298"/>
        <v>0.89927049245112189</v>
      </c>
      <c r="AK692" s="39">
        <f t="shared" si="289"/>
        <v>0.36034906933446886</v>
      </c>
      <c r="AL692" s="39">
        <f t="shared" si="290"/>
        <v>0.51373385454275622</v>
      </c>
      <c r="AM692" s="39"/>
      <c r="AS692" s="39"/>
      <c r="AT692" s="39">
        <f t="shared" si="299"/>
        <v>0.20996414704009769</v>
      </c>
      <c r="AU692" s="39">
        <f t="shared" si="300"/>
        <v>0.67363055559370055</v>
      </c>
      <c r="AW692" s="38">
        <f t="shared" si="301"/>
        <v>4617.8285836608366</v>
      </c>
      <c r="AX692" s="38">
        <f t="shared" si="312"/>
        <v>2669.0303403144776</v>
      </c>
      <c r="AY692" s="38">
        <f t="shared" si="313"/>
        <v>2843.6298520271598</v>
      </c>
      <c r="AZ692" s="38">
        <f t="shared" si="315"/>
        <v>0</v>
      </c>
      <c r="BA692" s="38">
        <f t="shared" si="316"/>
        <v>0</v>
      </c>
      <c r="BB692" s="38">
        <f t="shared" si="317"/>
        <v>0</v>
      </c>
      <c r="BC692" s="38">
        <f t="shared" si="318"/>
        <v>0</v>
      </c>
      <c r="BD692" s="38">
        <f t="shared" si="319"/>
        <v>0</v>
      </c>
      <c r="BE692" s="38">
        <f t="shared" si="320"/>
        <v>0</v>
      </c>
      <c r="BF692" s="38">
        <f t="shared" si="321"/>
        <v>0</v>
      </c>
      <c r="BG692" s="38">
        <f t="shared" si="302"/>
        <v>815.24880886228232</v>
      </c>
      <c r="BH692" s="38">
        <f t="shared" si="303"/>
        <v>2364.6298270997809</v>
      </c>
      <c r="BI692" s="61">
        <f t="shared" si="291"/>
        <v>13310.367411964538</v>
      </c>
    </row>
    <row r="693" spans="1:61" x14ac:dyDescent="0.3">
      <c r="A693" s="84" t="s">
        <v>1130</v>
      </c>
      <c r="B693" s="84" t="s">
        <v>1131</v>
      </c>
      <c r="C693" s="84" t="s">
        <v>1131</v>
      </c>
      <c r="D693" s="63">
        <f>VLOOKUP(B693,Площадь!$D$2:$E$795,2,0)</f>
        <v>62.6</v>
      </c>
      <c r="E693" s="72"/>
      <c r="F693" s="87">
        <v>31</v>
      </c>
      <c r="G693" s="87">
        <v>29</v>
      </c>
      <c r="H693" s="87">
        <v>31</v>
      </c>
      <c r="I693" s="87"/>
      <c r="J693" s="88"/>
      <c r="K693" s="88"/>
      <c r="L693" s="88"/>
      <c r="M693" s="88"/>
      <c r="N693" s="88"/>
      <c r="O693" s="88"/>
      <c r="P693" s="88">
        <v>15</v>
      </c>
      <c r="Q693" s="88">
        <v>31</v>
      </c>
      <c r="R693">
        <f t="shared" si="288"/>
        <v>137</v>
      </c>
      <c r="S693" s="162">
        <f>VLOOKUP(C693,'Общие показания'!A:I,9,0)</f>
        <v>2.8580000000000005</v>
      </c>
      <c r="T693" s="73">
        <f>VLOOKUP(B693,'Общие показания'!$A$2:$S$795,19,0)</f>
        <v>0.53300000000000125</v>
      </c>
      <c r="U693" s="39">
        <f t="shared" si="292"/>
        <v>1.1728940136072439</v>
      </c>
      <c r="V693" s="39">
        <f t="shared" si="293"/>
        <v>0.90565597592009017</v>
      </c>
      <c r="W693" s="39">
        <f t="shared" si="294"/>
        <v>0.77945001047266638</v>
      </c>
      <c r="X693" s="39"/>
      <c r="Y693" s="39">
        <f t="shared" si="295"/>
        <v>0</v>
      </c>
      <c r="Z693" s="39"/>
      <c r="AA693" s="39"/>
      <c r="AB693" s="39"/>
      <c r="AC693" s="39"/>
      <c r="AD693" s="39"/>
      <c r="AE693" s="39">
        <f t="shared" si="314"/>
        <v>0</v>
      </c>
      <c r="AF693" s="39">
        <f t="shared" si="296"/>
        <v>0.16598980891801504</v>
      </c>
      <c r="AG693" s="39">
        <f t="shared" si="297"/>
        <v>0.36701019108198624</v>
      </c>
      <c r="AH693" s="39">
        <f t="shared" si="304"/>
        <v>0</v>
      </c>
      <c r="AJ693" s="39">
        <f t="shared" si="298"/>
        <v>0.90070932523904368</v>
      </c>
      <c r="AK693" s="39">
        <f t="shared" si="289"/>
        <v>0.36092562784540405</v>
      </c>
      <c r="AL693" s="39">
        <f t="shared" si="290"/>
        <v>0.5145558287100247</v>
      </c>
      <c r="AM693" s="39"/>
      <c r="AS693" s="39"/>
      <c r="AT693" s="39">
        <f t="shared" si="299"/>
        <v>0.21030008967536185</v>
      </c>
      <c r="AU693" s="39">
        <f t="shared" si="300"/>
        <v>0.67470836448265048</v>
      </c>
      <c r="AW693" s="38">
        <f t="shared" si="301"/>
        <v>5566.2978586654199</v>
      </c>
      <c r="AX693" s="38">
        <f t="shared" si="312"/>
        <v>3399.9609938839421</v>
      </c>
      <c r="AY693" s="38">
        <f t="shared" si="313"/>
        <v>3473.577514468449</v>
      </c>
      <c r="AZ693" s="38">
        <f t="shared" si="315"/>
        <v>0</v>
      </c>
      <c r="BA693" s="38">
        <f t="shared" si="316"/>
        <v>0</v>
      </c>
      <c r="BB693" s="38">
        <f t="shared" si="317"/>
        <v>0</v>
      </c>
      <c r="BC693" s="38">
        <f t="shared" si="318"/>
        <v>0</v>
      </c>
      <c r="BD693" s="38">
        <f t="shared" si="319"/>
        <v>0</v>
      </c>
      <c r="BE693" s="38">
        <f t="shared" si="320"/>
        <v>0</v>
      </c>
      <c r="BF693" s="38">
        <f t="shared" si="321"/>
        <v>0</v>
      </c>
      <c r="BG693" s="38">
        <f t="shared" si="302"/>
        <v>1010.0975521881173</v>
      </c>
      <c r="BH693" s="38">
        <f t="shared" si="303"/>
        <v>2796.3476218154883</v>
      </c>
      <c r="BI693" s="61">
        <f t="shared" si="291"/>
        <v>16246.281541021417</v>
      </c>
    </row>
    <row r="694" spans="1:61" x14ac:dyDescent="0.3">
      <c r="A694" s="84" t="s">
        <v>2179</v>
      </c>
      <c r="B694" s="84" t="s">
        <v>2180</v>
      </c>
      <c r="C694" s="84" t="s">
        <v>2180</v>
      </c>
      <c r="D694" s="63">
        <f>VLOOKUP(B694,Площадь!$D$2:$E$795,2,0)</f>
        <v>78.400000000000006</v>
      </c>
      <c r="E694" s="72"/>
      <c r="F694" s="87">
        <v>31</v>
      </c>
      <c r="G694" s="87">
        <v>29</v>
      </c>
      <c r="H694" s="87">
        <v>31</v>
      </c>
      <c r="I694" s="87"/>
      <c r="J694" s="88"/>
      <c r="K694" s="88"/>
      <c r="L694" s="88"/>
      <c r="M694" s="88"/>
      <c r="N694" s="88"/>
      <c r="O694" s="88"/>
      <c r="P694" s="88">
        <v>15</v>
      </c>
      <c r="Q694" s="88">
        <v>31</v>
      </c>
      <c r="R694">
        <f t="shared" si="288"/>
        <v>137</v>
      </c>
      <c r="S694" s="162">
        <f>VLOOKUP(C694,'Общие показания'!A:I,9,0)</f>
        <v>0</v>
      </c>
      <c r="T694" s="73">
        <f>VLOOKUP(B694,'Общие показания'!$A$2:$S$795,19,0)</f>
        <v>0.5860000000000003</v>
      </c>
      <c r="U694" s="39">
        <f t="shared" si="292"/>
        <v>0</v>
      </c>
      <c r="V694" s="39">
        <f t="shared" si="293"/>
        <v>0</v>
      </c>
      <c r="W694" s="39">
        <f t="shared" si="294"/>
        <v>0</v>
      </c>
      <c r="X694" s="39"/>
      <c r="Y694" s="39">
        <f t="shared" si="295"/>
        <v>0</v>
      </c>
      <c r="Z694" s="39"/>
      <c r="AA694" s="39"/>
      <c r="AB694" s="39"/>
      <c r="AC694" s="39"/>
      <c r="AD694" s="39"/>
      <c r="AE694" s="39">
        <f t="shared" si="314"/>
        <v>0</v>
      </c>
      <c r="AF694" s="39">
        <f t="shared" si="296"/>
        <v>0.18249536215001244</v>
      </c>
      <c r="AG694" s="39">
        <f t="shared" si="297"/>
        <v>0.40350463784998786</v>
      </c>
      <c r="AH694" s="39">
        <f t="shared" si="304"/>
        <v>0</v>
      </c>
      <c r="AJ694" s="39">
        <f t="shared" si="298"/>
        <v>1.1280449057306874</v>
      </c>
      <c r="AK694" s="39">
        <f t="shared" si="289"/>
        <v>0.45202187257315779</v>
      </c>
      <c r="AL694" s="39">
        <f t="shared" si="290"/>
        <v>0.64442774713843354</v>
      </c>
      <c r="AM694" s="39"/>
      <c r="AS694" s="39"/>
      <c r="AT694" s="39">
        <f t="shared" si="299"/>
        <v>0.26337902604709856</v>
      </c>
      <c r="AU694" s="39">
        <f t="shared" si="300"/>
        <v>0.84500216893673796</v>
      </c>
      <c r="AW694" s="38">
        <f t="shared" si="301"/>
        <v>3028.078623147228</v>
      </c>
      <c r="AX694" s="38">
        <f t="shared" si="312"/>
        <v>1213.3894338604819</v>
      </c>
      <c r="AY694" s="38">
        <f t="shared" si="313"/>
        <v>1729.8760673085255</v>
      </c>
      <c r="AZ694" s="38">
        <f t="shared" si="315"/>
        <v>0</v>
      </c>
      <c r="BA694" s="38">
        <f t="shared" si="316"/>
        <v>0</v>
      </c>
      <c r="BB694" s="38">
        <f t="shared" si="317"/>
        <v>0</v>
      </c>
      <c r="BC694" s="38">
        <f t="shared" si="318"/>
        <v>0</v>
      </c>
      <c r="BD694" s="38">
        <f t="shared" si="319"/>
        <v>0</v>
      </c>
      <c r="BE694" s="38">
        <f t="shared" si="320"/>
        <v>0</v>
      </c>
      <c r="BF694" s="38">
        <f t="shared" si="321"/>
        <v>0</v>
      </c>
      <c r="BG694" s="38">
        <f t="shared" si="302"/>
        <v>1196.887372700797</v>
      </c>
      <c r="BH694" s="38">
        <f t="shared" si="303"/>
        <v>3351.4417318660153</v>
      </c>
      <c r="BI694" s="61">
        <f t="shared" si="291"/>
        <v>10519.673228883046</v>
      </c>
    </row>
    <row r="695" spans="1:61" x14ac:dyDescent="0.3">
      <c r="A695" s="84" t="s">
        <v>835</v>
      </c>
      <c r="B695" s="84" t="s">
        <v>836</v>
      </c>
      <c r="C695" s="84" t="s">
        <v>836</v>
      </c>
      <c r="D695" s="63">
        <f>VLOOKUP(B695,Площадь!$D$2:$E$795,2,0)</f>
        <v>51.1</v>
      </c>
      <c r="E695" s="72"/>
      <c r="F695" s="87">
        <v>31</v>
      </c>
      <c r="G695" s="87">
        <v>29</v>
      </c>
      <c r="H695" s="87">
        <v>31</v>
      </c>
      <c r="I695" s="87"/>
      <c r="J695" s="88"/>
      <c r="K695" s="88"/>
      <c r="L695" s="88"/>
      <c r="M695" s="88"/>
      <c r="N695" s="88"/>
      <c r="O695" s="88"/>
      <c r="P695" s="88">
        <v>15</v>
      </c>
      <c r="Q695" s="88">
        <v>31</v>
      </c>
      <c r="R695">
        <f t="shared" si="288"/>
        <v>137</v>
      </c>
      <c r="S695" s="162">
        <f>VLOOKUP(C695,'Общие показания'!A:I,9,0)</f>
        <v>1.6356415786058363</v>
      </c>
      <c r="T695" s="73">
        <f>VLOOKUP(B695,'Общие показания'!$A$2:$S$795,19,0)</f>
        <v>0.93700000000000117</v>
      </c>
      <c r="U695" s="39">
        <f t="shared" si="292"/>
        <v>0.67125060040373941</v>
      </c>
      <c r="V695" s="39">
        <f t="shared" si="293"/>
        <v>0.51830950669270304</v>
      </c>
      <c r="W695" s="39">
        <f t="shared" si="294"/>
        <v>0.44608147150939381</v>
      </c>
      <c r="X695" s="39"/>
      <c r="Y695" s="39">
        <f t="shared" si="295"/>
        <v>0</v>
      </c>
      <c r="Z695" s="39"/>
      <c r="AA695" s="39"/>
      <c r="AB695" s="39"/>
      <c r="AC695" s="39"/>
      <c r="AD695" s="39"/>
      <c r="AE695" s="39">
        <f t="shared" si="314"/>
        <v>0</v>
      </c>
      <c r="AF695" s="39">
        <f t="shared" si="296"/>
        <v>0.29180572412041261</v>
      </c>
      <c r="AG695" s="39">
        <f t="shared" si="297"/>
        <v>0.64519427587958855</v>
      </c>
      <c r="AH695" s="39">
        <f t="shared" si="304"/>
        <v>0</v>
      </c>
      <c r="AJ695" s="39">
        <f t="shared" si="298"/>
        <v>0.73524355462803725</v>
      </c>
      <c r="AK695" s="39">
        <f t="shared" si="289"/>
        <v>0.29462139908786178</v>
      </c>
      <c r="AL695" s="39">
        <f t="shared" si="290"/>
        <v>0.42002879947415755</v>
      </c>
      <c r="AM695" s="39"/>
      <c r="AS695" s="39"/>
      <c r="AT695" s="39">
        <f t="shared" si="299"/>
        <v>0.17166668661998388</v>
      </c>
      <c r="AU695" s="39">
        <f t="shared" si="300"/>
        <v>0.55076034225340953</v>
      </c>
      <c r="AW695" s="38">
        <f t="shared" si="301"/>
        <v>3775.5366500011</v>
      </c>
      <c r="AX695" s="38">
        <f t="shared" si="312"/>
        <v>2182.1992062411173</v>
      </c>
      <c r="AY695" s="38">
        <f t="shared" si="313"/>
        <v>2324.9517670174059</v>
      </c>
      <c r="AZ695" s="38">
        <f t="shared" si="315"/>
        <v>0</v>
      </c>
      <c r="BA695" s="38">
        <f t="shared" si="316"/>
        <v>0</v>
      </c>
      <c r="BB695" s="38">
        <f t="shared" si="317"/>
        <v>0</v>
      </c>
      <c r="BC695" s="38">
        <f t="shared" si="318"/>
        <v>0</v>
      </c>
      <c r="BD695" s="38">
        <f t="shared" si="319"/>
        <v>0</v>
      </c>
      <c r="BE695" s="38">
        <f t="shared" si="320"/>
        <v>0</v>
      </c>
      <c r="BF695" s="38">
        <f t="shared" si="321"/>
        <v>0</v>
      </c>
      <c r="BG695" s="38">
        <f t="shared" si="302"/>
        <v>1244.1268004950907</v>
      </c>
      <c r="BH695" s="38">
        <f t="shared" si="303"/>
        <v>3210.3727387314948</v>
      </c>
      <c r="BI695" s="61">
        <f t="shared" si="291"/>
        <v>12737.187162486211</v>
      </c>
    </row>
    <row r="696" spans="1:61" x14ac:dyDescent="0.3">
      <c r="A696" s="84" t="s">
        <v>2490</v>
      </c>
      <c r="B696" s="84" t="s">
        <v>2491</v>
      </c>
      <c r="C696" s="84" t="s">
        <v>2491</v>
      </c>
      <c r="D696" s="63">
        <f>VLOOKUP(B696,Площадь!$D$2:$E$795,2,0)</f>
        <v>50.8</v>
      </c>
      <c r="E696" s="72"/>
      <c r="F696" s="87">
        <v>31</v>
      </c>
      <c r="G696" s="87">
        <v>29</v>
      </c>
      <c r="H696" s="87">
        <v>31</v>
      </c>
      <c r="I696" s="87"/>
      <c r="J696" s="88"/>
      <c r="K696" s="88"/>
      <c r="L696" s="88"/>
      <c r="M696" s="88"/>
      <c r="N696" s="88"/>
      <c r="O696" s="88"/>
      <c r="P696" s="88">
        <v>15</v>
      </c>
      <c r="Q696" s="88">
        <v>31</v>
      </c>
      <c r="R696">
        <f t="shared" si="288"/>
        <v>137</v>
      </c>
      <c r="S696" s="162">
        <f>VLOOKUP(C696,'Общие показания'!A:I,9,0)</f>
        <v>1.626038986167837</v>
      </c>
      <c r="T696" s="73">
        <f>VLOOKUP(B696,'Общие показания'!$A$2:$S$795,19,0)</f>
        <v>1.1479999999999997</v>
      </c>
      <c r="U696" s="39">
        <f t="shared" si="292"/>
        <v>0.66730979453052763</v>
      </c>
      <c r="V696" s="39">
        <f t="shared" si="293"/>
        <v>0.5152665937375599</v>
      </c>
      <c r="W696" s="39">
        <f t="shared" si="294"/>
        <v>0.44346259789974957</v>
      </c>
      <c r="X696" s="39"/>
      <c r="Y696" s="39">
        <f t="shared" si="295"/>
        <v>0</v>
      </c>
      <c r="Z696" s="39"/>
      <c r="AA696" s="39"/>
      <c r="AB696" s="39"/>
      <c r="AC696" s="39"/>
      <c r="AD696" s="39"/>
      <c r="AE696" s="39">
        <f t="shared" si="314"/>
        <v>0</v>
      </c>
      <c r="AF696" s="39">
        <f t="shared" si="296"/>
        <v>0.35751651151572378</v>
      </c>
      <c r="AG696" s="39">
        <f t="shared" si="297"/>
        <v>0.79048348848427596</v>
      </c>
      <c r="AH696" s="39">
        <f t="shared" si="304"/>
        <v>0</v>
      </c>
      <c r="AJ696" s="39">
        <f t="shared" si="298"/>
        <v>0.73092705626427179</v>
      </c>
      <c r="AK696" s="39">
        <f t="shared" si="289"/>
        <v>0.29289172355505627</v>
      </c>
      <c r="AL696" s="39">
        <f t="shared" si="290"/>
        <v>0.41756287697235228</v>
      </c>
      <c r="AM696" s="39"/>
      <c r="AS696" s="39"/>
      <c r="AT696" s="39">
        <f t="shared" si="299"/>
        <v>0.1706588587141914</v>
      </c>
      <c r="AU696" s="39">
        <f t="shared" si="300"/>
        <v>0.54752691558655975</v>
      </c>
      <c r="AW696" s="38">
        <f t="shared" si="301"/>
        <v>3753.3710727995276</v>
      </c>
      <c r="AX696" s="38">
        <f t="shared" si="312"/>
        <v>2169.3878606076073</v>
      </c>
      <c r="AY696" s="38">
        <f t="shared" si="313"/>
        <v>2311.3023437276752</v>
      </c>
      <c r="AZ696" s="38">
        <f t="shared" si="315"/>
        <v>0</v>
      </c>
      <c r="BA696" s="38">
        <f t="shared" si="316"/>
        <v>0</v>
      </c>
      <c r="BB696" s="38">
        <f t="shared" si="317"/>
        <v>0</v>
      </c>
      <c r="BC696" s="38">
        <f t="shared" si="318"/>
        <v>0</v>
      </c>
      <c r="BD696" s="38">
        <f t="shared" si="319"/>
        <v>0</v>
      </c>
      <c r="BE696" s="38">
        <f t="shared" si="320"/>
        <v>0</v>
      </c>
      <c r="BF696" s="38">
        <f t="shared" si="321"/>
        <v>0</v>
      </c>
      <c r="BG696" s="38">
        <f t="shared" si="302"/>
        <v>1417.8128368303753</v>
      </c>
      <c r="BH696" s="38">
        <f t="shared" si="303"/>
        <v>3591.7016082715886</v>
      </c>
      <c r="BI696" s="61">
        <f t="shared" si="291"/>
        <v>13243.575722236774</v>
      </c>
    </row>
    <row r="697" spans="1:61" x14ac:dyDescent="0.3">
      <c r="A697" s="84" t="s">
        <v>2504</v>
      </c>
      <c r="B697" s="84" t="s">
        <v>2505</v>
      </c>
      <c r="C697" s="84" t="s">
        <v>2505</v>
      </c>
      <c r="D697" s="63">
        <f>VLOOKUP(B697,Площадь!$D$2:$E$795,2,0)</f>
        <v>72.7</v>
      </c>
      <c r="E697" s="72"/>
      <c r="F697" s="87">
        <v>31</v>
      </c>
      <c r="G697" s="87">
        <v>29</v>
      </c>
      <c r="H697" s="87">
        <v>31</v>
      </c>
      <c r="I697" s="87"/>
      <c r="J697" s="88"/>
      <c r="K697" s="88"/>
      <c r="L697" s="88"/>
      <c r="M697" s="88"/>
      <c r="N697" s="88"/>
      <c r="O697" s="88"/>
      <c r="P697" s="88">
        <v>15</v>
      </c>
      <c r="Q697" s="88">
        <v>31</v>
      </c>
      <c r="R697">
        <f t="shared" si="288"/>
        <v>137</v>
      </c>
      <c r="S697" s="162">
        <f>VLOOKUP(C697,'Общие показания'!A:I,9,0)</f>
        <v>0</v>
      </c>
      <c r="T697" s="73">
        <f>VLOOKUP(B697,'Общие показания'!$A$2:$S$795,19,0)</f>
        <v>0</v>
      </c>
      <c r="U697" s="39">
        <f t="shared" si="292"/>
        <v>0</v>
      </c>
      <c r="V697" s="39">
        <f t="shared" si="293"/>
        <v>0</v>
      </c>
      <c r="W697" s="39">
        <f t="shared" si="294"/>
        <v>0</v>
      </c>
      <c r="X697" s="39"/>
      <c r="Y697" s="39">
        <f t="shared" si="295"/>
        <v>0</v>
      </c>
      <c r="Z697" s="39"/>
      <c r="AA697" s="39"/>
      <c r="AB697" s="39"/>
      <c r="AC697" s="39"/>
      <c r="AD697" s="39"/>
      <c r="AE697" s="39">
        <f t="shared" si="314"/>
        <v>0</v>
      </c>
      <c r="AF697" s="39">
        <f t="shared" si="296"/>
        <v>0</v>
      </c>
      <c r="AG697" s="39">
        <f t="shared" si="297"/>
        <v>0</v>
      </c>
      <c r="AH697" s="39">
        <f t="shared" si="304"/>
        <v>0</v>
      </c>
      <c r="AJ697" s="39">
        <f t="shared" si="298"/>
        <v>1.046031436819145</v>
      </c>
      <c r="AK697" s="39">
        <f t="shared" si="289"/>
        <v>0.41915803744985419</v>
      </c>
      <c r="AL697" s="39">
        <f t="shared" si="290"/>
        <v>0.59757521960413407</v>
      </c>
      <c r="AM697" s="39"/>
      <c r="AS697" s="39"/>
      <c r="AT697" s="39">
        <f t="shared" si="299"/>
        <v>0.24423029583704164</v>
      </c>
      <c r="AU697" s="39">
        <f t="shared" si="300"/>
        <v>0.78356706226659245</v>
      </c>
      <c r="AW697" s="38">
        <f t="shared" si="301"/>
        <v>2807.9249477398403</v>
      </c>
      <c r="AX697" s="38">
        <f t="shared" si="312"/>
        <v>1125.1710694088906</v>
      </c>
      <c r="AY697" s="38">
        <f t="shared" si="313"/>
        <v>1604.1070164965533</v>
      </c>
      <c r="AZ697" s="38">
        <f t="shared" si="315"/>
        <v>0</v>
      </c>
      <c r="BA697" s="38">
        <f t="shared" si="316"/>
        <v>0</v>
      </c>
      <c r="BB697" s="38">
        <f t="shared" si="317"/>
        <v>0</v>
      </c>
      <c r="BC697" s="38">
        <f t="shared" si="318"/>
        <v>0</v>
      </c>
      <c r="BD697" s="38">
        <f t="shared" si="319"/>
        <v>0</v>
      </c>
      <c r="BE697" s="38">
        <f t="shared" si="320"/>
        <v>0</v>
      </c>
      <c r="BF697" s="38">
        <f t="shared" si="321"/>
        <v>0</v>
      </c>
      <c r="BG697" s="38">
        <f t="shared" si="302"/>
        <v>655.6020369331211</v>
      </c>
      <c r="BH697" s="38">
        <f t="shared" si="303"/>
        <v>2103.37607926595</v>
      </c>
      <c r="BI697" s="61">
        <f t="shared" si="291"/>
        <v>8296.1811498443549</v>
      </c>
    </row>
    <row r="698" spans="1:61" x14ac:dyDescent="0.3">
      <c r="A698" s="84" t="s">
        <v>568</v>
      </c>
      <c r="B698" s="84" t="s">
        <v>180</v>
      </c>
      <c r="C698" s="84" t="s">
        <v>180</v>
      </c>
      <c r="D698" s="63">
        <f>VLOOKUP(B698,Площадь!$D$2:$E$795,2,0)</f>
        <v>79</v>
      </c>
      <c r="E698" s="72"/>
      <c r="F698" s="87">
        <v>31</v>
      </c>
      <c r="G698" s="87">
        <v>29</v>
      </c>
      <c r="H698" s="87">
        <v>31</v>
      </c>
      <c r="I698" s="87"/>
      <c r="J698" s="88"/>
      <c r="K698" s="88"/>
      <c r="L698" s="88"/>
      <c r="M698" s="88"/>
      <c r="N698" s="88"/>
      <c r="O698" s="88"/>
      <c r="P698" s="88">
        <v>15</v>
      </c>
      <c r="Q698" s="88">
        <v>31</v>
      </c>
      <c r="R698">
        <f t="shared" si="288"/>
        <v>137</v>
      </c>
      <c r="S698" s="162">
        <f>VLOOKUP(C698,'Общие показания'!A:I,9,0)</f>
        <v>2.5286826753397467</v>
      </c>
      <c r="T698" s="73">
        <f>VLOOKUP(B698,'Общие показания'!$A$2:$S$795,19,0)</f>
        <v>1.8000000000000007</v>
      </c>
      <c r="U698" s="39">
        <f t="shared" si="292"/>
        <v>1.0377455466124348</v>
      </c>
      <c r="V698" s="39">
        <f t="shared" si="293"/>
        <v>0.8013004115210085</v>
      </c>
      <c r="W698" s="39">
        <f t="shared" si="294"/>
        <v>0.68963671720630348</v>
      </c>
      <c r="X698" s="39"/>
      <c r="Y698" s="39">
        <f t="shared" si="295"/>
        <v>0</v>
      </c>
      <c r="Z698" s="39"/>
      <c r="AA698" s="39"/>
      <c r="AB698" s="39"/>
      <c r="AC698" s="39"/>
      <c r="AD698" s="39"/>
      <c r="AE698" s="39">
        <f t="shared" si="314"/>
        <v>0</v>
      </c>
      <c r="AF698" s="39">
        <f t="shared" si="296"/>
        <v>0.56056595882256377</v>
      </c>
      <c r="AG698" s="39">
        <f t="shared" si="297"/>
        <v>1.2394340411774369</v>
      </c>
      <c r="AH698" s="39">
        <f t="shared" si="304"/>
        <v>0</v>
      </c>
      <c r="AJ698" s="39">
        <f t="shared" si="298"/>
        <v>1.1366779024582181</v>
      </c>
      <c r="AK698" s="39">
        <f t="shared" si="289"/>
        <v>0.45548122363876864</v>
      </c>
      <c r="AL698" s="39">
        <f t="shared" si="290"/>
        <v>0.64935959214204397</v>
      </c>
      <c r="AM698" s="39"/>
      <c r="AS698" s="39"/>
      <c r="AT698" s="39">
        <f t="shared" si="299"/>
        <v>0.26539468185868348</v>
      </c>
      <c r="AU698" s="39">
        <f t="shared" si="300"/>
        <v>0.85146902227043753</v>
      </c>
      <c r="AW698" s="38">
        <f t="shared" si="301"/>
        <v>5836.9353297472971</v>
      </c>
      <c r="AX698" s="38">
        <f t="shared" si="312"/>
        <v>3373.6543501574997</v>
      </c>
      <c r="AY698" s="38">
        <f t="shared" si="313"/>
        <v>3594.3481329623301</v>
      </c>
      <c r="AZ698" s="38">
        <f t="shared" si="315"/>
        <v>0</v>
      </c>
      <c r="BA698" s="38">
        <f t="shared" si="316"/>
        <v>0</v>
      </c>
      <c r="BB698" s="38">
        <f t="shared" si="317"/>
        <v>0</v>
      </c>
      <c r="BC698" s="38">
        <f t="shared" si="318"/>
        <v>0</v>
      </c>
      <c r="BD698" s="38">
        <f t="shared" si="319"/>
        <v>0</v>
      </c>
      <c r="BE698" s="38">
        <f t="shared" si="320"/>
        <v>0</v>
      </c>
      <c r="BF698" s="38">
        <f t="shared" si="321"/>
        <v>0</v>
      </c>
      <c r="BG698" s="38">
        <f t="shared" si="302"/>
        <v>2217.175705419113</v>
      </c>
      <c r="BH698" s="38">
        <f t="shared" si="303"/>
        <v>5612.7365473969367</v>
      </c>
      <c r="BI698" s="61">
        <f t="shared" si="291"/>
        <v>20634.850065683175</v>
      </c>
    </row>
    <row r="699" spans="1:61" x14ac:dyDescent="0.3">
      <c r="A699" s="84" t="s">
        <v>1156</v>
      </c>
      <c r="B699" s="84" t="s">
        <v>308</v>
      </c>
      <c r="C699" s="84" t="s">
        <v>308</v>
      </c>
      <c r="D699" s="63">
        <f>VLOOKUP(B699,Площадь!$D$2:$E$795,2,0)</f>
        <v>50.1</v>
      </c>
      <c r="E699" s="72"/>
      <c r="F699" s="87">
        <v>31</v>
      </c>
      <c r="G699" s="87">
        <v>29</v>
      </c>
      <c r="H699" s="87">
        <v>31</v>
      </c>
      <c r="I699" s="87"/>
      <c r="J699" s="88"/>
      <c r="K699" s="88"/>
      <c r="L699" s="88"/>
      <c r="M699" s="88"/>
      <c r="N699" s="88"/>
      <c r="O699" s="88"/>
      <c r="P699" s="88">
        <v>15</v>
      </c>
      <c r="Q699" s="88">
        <v>31</v>
      </c>
      <c r="R699">
        <f t="shared" si="288"/>
        <v>137</v>
      </c>
      <c r="S699" s="162">
        <f>VLOOKUP(C699,'Общие показания'!A:I,9,0)</f>
        <v>1.4719999999999995</v>
      </c>
      <c r="T699" s="73">
        <f>VLOOKUP(B699,'Общие показания'!$A$2:$S$795,19,0)</f>
        <v>0.6720000000000006</v>
      </c>
      <c r="U699" s="39">
        <f t="shared" si="292"/>
        <v>0.60409376768014778</v>
      </c>
      <c r="V699" s="39">
        <f t="shared" si="293"/>
        <v>0.4664540225872541</v>
      </c>
      <c r="W699" s="39">
        <f t="shared" si="294"/>
        <v>0.40145220973259776</v>
      </c>
      <c r="X699" s="39"/>
      <c r="Y699" s="39">
        <f t="shared" si="295"/>
        <v>0</v>
      </c>
      <c r="Z699" s="39"/>
      <c r="AA699" s="39"/>
      <c r="AB699" s="39"/>
      <c r="AC699" s="39"/>
      <c r="AD699" s="39"/>
      <c r="AE699" s="39">
        <f t="shared" si="314"/>
        <v>0</v>
      </c>
      <c r="AF699" s="39">
        <f t="shared" si="296"/>
        <v>0.20927795796042392</v>
      </c>
      <c r="AG699" s="39">
        <f t="shared" si="297"/>
        <v>0.46272204203957673</v>
      </c>
      <c r="AH699" s="39">
        <f t="shared" si="304"/>
        <v>0</v>
      </c>
      <c r="AJ699" s="39">
        <f t="shared" si="298"/>
        <v>0.7208552267488193</v>
      </c>
      <c r="AK699" s="39">
        <f t="shared" si="289"/>
        <v>0.28885581397851023</v>
      </c>
      <c r="AL699" s="39">
        <f t="shared" si="290"/>
        <v>0.41180905780147342</v>
      </c>
      <c r="AM699" s="39"/>
      <c r="AS699" s="39"/>
      <c r="AT699" s="39">
        <f t="shared" si="299"/>
        <v>0.1683072602673423</v>
      </c>
      <c r="AU699" s="39">
        <f t="shared" si="300"/>
        <v>0.53998225336391037</v>
      </c>
      <c r="AW699" s="38">
        <f t="shared" si="301"/>
        <v>3556.6400826853423</v>
      </c>
      <c r="AX699" s="38">
        <f t="shared" si="312"/>
        <v>2027.5235128836753</v>
      </c>
      <c r="AY699" s="38">
        <f t="shared" si="313"/>
        <v>2183.0860161177593</v>
      </c>
      <c r="AZ699" s="38">
        <f t="shared" si="315"/>
        <v>0</v>
      </c>
      <c r="BA699" s="38">
        <f t="shared" si="316"/>
        <v>0</v>
      </c>
      <c r="BB699" s="38">
        <f t="shared" si="317"/>
        <v>0</v>
      </c>
      <c r="BC699" s="38">
        <f t="shared" si="318"/>
        <v>0</v>
      </c>
      <c r="BD699" s="38">
        <f t="shared" si="319"/>
        <v>0</v>
      </c>
      <c r="BE699" s="38">
        <f t="shared" si="320"/>
        <v>0</v>
      </c>
      <c r="BF699" s="38">
        <f t="shared" si="321"/>
        <v>0</v>
      </c>
      <c r="BG699" s="38">
        <f t="shared" si="302"/>
        <v>1013.5746564018866</v>
      </c>
      <c r="BH699" s="38">
        <f t="shared" si="303"/>
        <v>2691.6193024093045</v>
      </c>
      <c r="BI699" s="61">
        <f t="shared" si="291"/>
        <v>11472.443570497968</v>
      </c>
    </row>
    <row r="700" spans="1:61" x14ac:dyDescent="0.3">
      <c r="A700" s="84" t="s">
        <v>878</v>
      </c>
      <c r="B700" s="84" t="s">
        <v>879</v>
      </c>
      <c r="C700" s="84" t="s">
        <v>879</v>
      </c>
      <c r="D700" s="63">
        <f>VLOOKUP(B700,Площадь!$D$2:$E$795,2,0)</f>
        <v>79.400000000000006</v>
      </c>
      <c r="E700" s="72"/>
      <c r="F700" s="87">
        <v>31</v>
      </c>
      <c r="G700" s="87">
        <v>29</v>
      </c>
      <c r="H700" s="87">
        <v>31</v>
      </c>
      <c r="I700" s="87"/>
      <c r="J700" s="88"/>
      <c r="K700" s="88"/>
      <c r="L700" s="88"/>
      <c r="M700" s="88"/>
      <c r="N700" s="88"/>
      <c r="O700" s="88"/>
      <c r="P700" s="88">
        <v>15</v>
      </c>
      <c r="Q700" s="88">
        <v>31</v>
      </c>
      <c r="R700">
        <f t="shared" si="288"/>
        <v>137</v>
      </c>
      <c r="S700" s="162">
        <f>VLOOKUP(C700,'Общие показания'!A:I,9,0)</f>
        <v>2.5414861319237456</v>
      </c>
      <c r="T700" s="73">
        <f>VLOOKUP(B700,'Общие показания'!$A$2:$S$795,19,0)</f>
        <v>1.8540000000000028</v>
      </c>
      <c r="U700" s="39">
        <f t="shared" si="292"/>
        <v>1.0429999544433839</v>
      </c>
      <c r="V700" s="39">
        <f t="shared" si="293"/>
        <v>0.80535762879453265</v>
      </c>
      <c r="W700" s="39">
        <f t="shared" si="294"/>
        <v>0.69312854868582907</v>
      </c>
      <c r="X700" s="39"/>
      <c r="Y700" s="39">
        <f t="shared" si="295"/>
        <v>0</v>
      </c>
      <c r="Z700" s="39"/>
      <c r="AA700" s="39"/>
      <c r="AB700" s="39"/>
      <c r="AC700" s="39"/>
      <c r="AD700" s="39"/>
      <c r="AE700" s="39">
        <f t="shared" si="314"/>
        <v>0</v>
      </c>
      <c r="AF700" s="39">
        <f t="shared" si="296"/>
        <v>0.57738293758724135</v>
      </c>
      <c r="AG700" s="39">
        <f t="shared" si="297"/>
        <v>1.2766170624127615</v>
      </c>
      <c r="AH700" s="39">
        <f t="shared" si="304"/>
        <v>0</v>
      </c>
      <c r="AJ700" s="39">
        <f t="shared" si="298"/>
        <v>1.1424332336099052</v>
      </c>
      <c r="AK700" s="39">
        <f t="shared" si="289"/>
        <v>0.45778745768250928</v>
      </c>
      <c r="AL700" s="39">
        <f t="shared" si="290"/>
        <v>0.65264748881111756</v>
      </c>
      <c r="AM700" s="39"/>
      <c r="AS700" s="39"/>
      <c r="AT700" s="39">
        <f t="shared" si="299"/>
        <v>0.26673845239974014</v>
      </c>
      <c r="AU700" s="39">
        <f t="shared" si="300"/>
        <v>0.85578025782623723</v>
      </c>
      <c r="AW700" s="38">
        <f t="shared" si="301"/>
        <v>5866.4894326827271</v>
      </c>
      <c r="AX700" s="38">
        <f t="shared" si="312"/>
        <v>3390.7361443355126</v>
      </c>
      <c r="AY700" s="38">
        <f t="shared" si="313"/>
        <v>3612.5473640153041</v>
      </c>
      <c r="AZ700" s="38">
        <f t="shared" si="315"/>
        <v>0</v>
      </c>
      <c r="BA700" s="38">
        <f t="shared" si="316"/>
        <v>0</v>
      </c>
      <c r="BB700" s="38">
        <f t="shared" si="317"/>
        <v>0</v>
      </c>
      <c r="BC700" s="38">
        <f t="shared" si="318"/>
        <v>0</v>
      </c>
      <c r="BD700" s="38">
        <f t="shared" si="319"/>
        <v>0</v>
      </c>
      <c r="BE700" s="38">
        <f t="shared" si="320"/>
        <v>0</v>
      </c>
      <c r="BF700" s="38">
        <f t="shared" si="321"/>
        <v>0</v>
      </c>
      <c r="BG700" s="38">
        <f t="shared" si="302"/>
        <v>2265.9256944254539</v>
      </c>
      <c r="BH700" s="38">
        <f t="shared" si="303"/>
        <v>5724.1220705567594</v>
      </c>
      <c r="BI700" s="61">
        <f t="shared" si="291"/>
        <v>20859.820706015758</v>
      </c>
    </row>
    <row r="701" spans="1:61" x14ac:dyDescent="0.3">
      <c r="A701" s="84" t="s">
        <v>643</v>
      </c>
      <c r="B701" s="84" t="s">
        <v>448</v>
      </c>
      <c r="C701" s="84" t="s">
        <v>448</v>
      </c>
      <c r="D701" s="63">
        <f>VLOOKUP(B701,Площадь!$D$2:$E$795,2,0)</f>
        <v>49.8</v>
      </c>
      <c r="E701" s="72"/>
      <c r="F701" s="87">
        <v>31</v>
      </c>
      <c r="G701" s="87">
        <v>29</v>
      </c>
      <c r="H701" s="87">
        <v>31</v>
      </c>
      <c r="I701" s="87"/>
      <c r="J701" s="88"/>
      <c r="K701" s="88"/>
      <c r="L701" s="88"/>
      <c r="M701" s="88"/>
      <c r="N701" s="88"/>
      <c r="O701" s="88"/>
      <c r="P701" s="88">
        <v>15</v>
      </c>
      <c r="Q701" s="88">
        <v>31</v>
      </c>
      <c r="R701">
        <f t="shared" si="288"/>
        <v>137</v>
      </c>
      <c r="S701" s="162">
        <f>VLOOKUP(C701,'Общие показания'!A:I,9,0)</f>
        <v>2.8019999999999996</v>
      </c>
      <c r="T701" s="73">
        <f>VLOOKUP(B701,'Общие показания'!$A$2:$S$795,19,0)</f>
        <v>0.38400000000000034</v>
      </c>
      <c r="U701" s="39">
        <f t="shared" si="292"/>
        <v>1.1499121854889771</v>
      </c>
      <c r="V701" s="39">
        <f t="shared" si="293"/>
        <v>0.88791044245209649</v>
      </c>
      <c r="W701" s="39">
        <f t="shared" si="294"/>
        <v>0.764177372058926</v>
      </c>
      <c r="X701" s="39"/>
      <c r="Y701" s="39">
        <f t="shared" si="295"/>
        <v>0</v>
      </c>
      <c r="Z701" s="39"/>
      <c r="AA701" s="39"/>
      <c r="AB701" s="39"/>
      <c r="AC701" s="39"/>
      <c r="AD701" s="39"/>
      <c r="AE701" s="39">
        <f t="shared" si="314"/>
        <v>0</v>
      </c>
      <c r="AF701" s="39">
        <f t="shared" si="296"/>
        <v>0.11958740454881367</v>
      </c>
      <c r="AG701" s="39">
        <f t="shared" si="297"/>
        <v>0.26441259545118667</v>
      </c>
      <c r="AH701" s="39">
        <f t="shared" si="304"/>
        <v>0</v>
      </c>
      <c r="AJ701" s="39">
        <f t="shared" si="298"/>
        <v>0.71653872838505384</v>
      </c>
      <c r="AK701" s="39">
        <f t="shared" si="289"/>
        <v>0.28712613844570478</v>
      </c>
      <c r="AL701" s="39">
        <f t="shared" si="290"/>
        <v>0.40934313529966815</v>
      </c>
      <c r="AM701" s="39"/>
      <c r="AS701" s="39"/>
      <c r="AT701" s="39">
        <f t="shared" si="299"/>
        <v>0.16729943236154984</v>
      </c>
      <c r="AU701" s="39">
        <f t="shared" si="300"/>
        <v>0.53674882669706059</v>
      </c>
      <c r="AW701" s="38">
        <f t="shared" si="301"/>
        <v>5010.2261751668939</v>
      </c>
      <c r="AX701" s="38">
        <f t="shared" si="312"/>
        <v>3154.2211962988222</v>
      </c>
      <c r="AY701" s="38">
        <f t="shared" si="313"/>
        <v>3150.1515091331157</v>
      </c>
      <c r="AZ701" s="38">
        <f t="shared" si="315"/>
        <v>0</v>
      </c>
      <c r="BA701" s="38">
        <f t="shared" si="316"/>
        <v>0</v>
      </c>
      <c r="BB701" s="38">
        <f t="shared" si="317"/>
        <v>0</v>
      </c>
      <c r="BC701" s="38">
        <f t="shared" si="318"/>
        <v>0</v>
      </c>
      <c r="BD701" s="38">
        <f t="shared" si="319"/>
        <v>0</v>
      </c>
      <c r="BE701" s="38">
        <f t="shared" si="320"/>
        <v>0</v>
      </c>
      <c r="BF701" s="38">
        <f t="shared" si="321"/>
        <v>0</v>
      </c>
      <c r="BG701" s="38">
        <f t="shared" si="302"/>
        <v>770.10754952870354</v>
      </c>
      <c r="BH701" s="38">
        <f t="shared" si="303"/>
        <v>2150.605675157869</v>
      </c>
      <c r="BI701" s="61">
        <f t="shared" si="291"/>
        <v>14235.312105285404</v>
      </c>
    </row>
    <row r="702" spans="1:61" x14ac:dyDescent="0.3">
      <c r="A702" s="84" t="s">
        <v>657</v>
      </c>
      <c r="B702" s="84" t="s">
        <v>396</v>
      </c>
      <c r="C702" s="84" t="s">
        <v>396</v>
      </c>
      <c r="D702" s="63">
        <f>VLOOKUP(B702,Площадь!$D$2:$E$795,2,0)</f>
        <v>72.400000000000006</v>
      </c>
      <c r="E702" s="72"/>
      <c r="F702" s="87">
        <v>31</v>
      </c>
      <c r="G702" s="87">
        <v>29</v>
      </c>
      <c r="H702" s="87">
        <v>31</v>
      </c>
      <c r="I702" s="87"/>
      <c r="J702" s="88"/>
      <c r="K702" s="88"/>
      <c r="L702" s="88"/>
      <c r="M702" s="88"/>
      <c r="N702" s="88"/>
      <c r="O702" s="88"/>
      <c r="P702" s="88">
        <v>15</v>
      </c>
      <c r="Q702" s="88">
        <v>31</v>
      </c>
      <c r="R702">
        <f t="shared" si="288"/>
        <v>137</v>
      </c>
      <c r="S702" s="162">
        <f>VLOOKUP(C702,'Общие показания'!A:I,9,0)</f>
        <v>2.8049999999999997</v>
      </c>
      <c r="T702" s="73">
        <f>VLOOKUP(B702,'Общие показания'!$A$2:$S$795,19,0)</f>
        <v>0.3819999999999979</v>
      </c>
      <c r="U702" s="39">
        <f t="shared" si="292"/>
        <v>1.1511433548524557</v>
      </c>
      <c r="V702" s="39">
        <f t="shared" si="293"/>
        <v>0.88886109603073904</v>
      </c>
      <c r="W702" s="39">
        <f t="shared" si="294"/>
        <v>0.76499554911680501</v>
      </c>
      <c r="X702" s="39"/>
      <c r="Y702" s="39">
        <f t="shared" si="295"/>
        <v>0</v>
      </c>
      <c r="Z702" s="39"/>
      <c r="AA702" s="39"/>
      <c r="AB702" s="39"/>
      <c r="AC702" s="39"/>
      <c r="AD702" s="39"/>
      <c r="AE702" s="39">
        <f t="shared" si="314"/>
        <v>0</v>
      </c>
      <c r="AF702" s="39">
        <f t="shared" si="296"/>
        <v>0.1189645534834545</v>
      </c>
      <c r="AG702" s="39">
        <f t="shared" si="297"/>
        <v>0.26303544651654343</v>
      </c>
      <c r="AH702" s="39">
        <f t="shared" si="304"/>
        <v>0</v>
      </c>
      <c r="AJ702" s="39">
        <f t="shared" si="298"/>
        <v>1.0417149384553797</v>
      </c>
      <c r="AK702" s="39">
        <f t="shared" si="289"/>
        <v>0.4174283619170488</v>
      </c>
      <c r="AL702" s="39">
        <f t="shared" si="290"/>
        <v>0.59510929710232896</v>
      </c>
      <c r="AM702" s="39"/>
      <c r="AS702" s="39"/>
      <c r="AT702" s="39">
        <f t="shared" si="299"/>
        <v>0.24322246793124919</v>
      </c>
      <c r="AU702" s="39">
        <f t="shared" si="300"/>
        <v>0.78033363559974278</v>
      </c>
      <c r="AW702" s="38">
        <f t="shared" si="301"/>
        <v>5886.4210882238203</v>
      </c>
      <c r="AX702" s="38">
        <f t="shared" si="312"/>
        <v>3506.5511693367234</v>
      </c>
      <c r="AY702" s="38">
        <f t="shared" si="313"/>
        <v>3651.0110449967951</v>
      </c>
      <c r="AZ702" s="38">
        <f t="shared" si="315"/>
        <v>0</v>
      </c>
      <c r="BA702" s="38">
        <f t="shared" si="316"/>
        <v>0</v>
      </c>
      <c r="BB702" s="38">
        <f t="shared" si="317"/>
        <v>0</v>
      </c>
      <c r="BC702" s="38">
        <f t="shared" si="318"/>
        <v>0</v>
      </c>
      <c r="BD702" s="38">
        <f t="shared" si="319"/>
        <v>0</v>
      </c>
      <c r="BE702" s="38">
        <f t="shared" si="320"/>
        <v>0</v>
      </c>
      <c r="BF702" s="38">
        <f t="shared" si="321"/>
        <v>0</v>
      </c>
      <c r="BG702" s="38">
        <f t="shared" si="302"/>
        <v>972.24035280477415</v>
      </c>
      <c r="BH702" s="38">
        <f t="shared" si="303"/>
        <v>2800.7782292696743</v>
      </c>
      <c r="BI702" s="61">
        <f t="shared" si="291"/>
        <v>16817.001884631787</v>
      </c>
    </row>
    <row r="703" spans="1:61" x14ac:dyDescent="0.3">
      <c r="A703" s="84" t="s">
        <v>2451</v>
      </c>
      <c r="B703" s="84" t="s">
        <v>2452</v>
      </c>
      <c r="C703" s="84" t="s">
        <v>2452</v>
      </c>
      <c r="D703" s="63">
        <f>VLOOKUP(B703,Площадь!$D$2:$E$795,2,0)</f>
        <v>33.6</v>
      </c>
      <c r="E703" s="72"/>
      <c r="F703" s="87">
        <v>31</v>
      </c>
      <c r="G703" s="87">
        <v>29</v>
      </c>
      <c r="H703" s="87">
        <v>31</v>
      </c>
      <c r="I703" s="87"/>
      <c r="J703" s="88"/>
      <c r="K703" s="88"/>
      <c r="L703" s="88"/>
      <c r="M703" s="88"/>
      <c r="N703" s="88"/>
      <c r="O703" s="88"/>
      <c r="P703" s="88">
        <v>15</v>
      </c>
      <c r="Q703" s="88">
        <v>31</v>
      </c>
      <c r="R703">
        <f t="shared" si="288"/>
        <v>137</v>
      </c>
      <c r="S703" s="162">
        <f>VLOOKUP(C703,'Общие показания'!A:I,9,0)</f>
        <v>1.0754903530558924</v>
      </c>
      <c r="T703" s="73">
        <f>VLOOKUP(B703,'Общие показания'!$A$2:$S$795,19,0)</f>
        <v>0.66699999999999982</v>
      </c>
      <c r="U703" s="39">
        <f t="shared" si="292"/>
        <v>0.44137025779971911</v>
      </c>
      <c r="V703" s="39">
        <f t="shared" si="293"/>
        <v>0.34080625097602391</v>
      </c>
      <c r="W703" s="39">
        <f t="shared" si="294"/>
        <v>0.29331384428014934</v>
      </c>
      <c r="X703" s="39"/>
      <c r="Y703" s="39">
        <f t="shared" si="295"/>
        <v>0</v>
      </c>
      <c r="Z703" s="39"/>
      <c r="AA703" s="39"/>
      <c r="AB703" s="39"/>
      <c r="AC703" s="39"/>
      <c r="AD703" s="39"/>
      <c r="AE703" s="39">
        <f t="shared" si="314"/>
        <v>0</v>
      </c>
      <c r="AF703" s="39">
        <f t="shared" si="296"/>
        <v>0.20772083029702765</v>
      </c>
      <c r="AG703" s="39">
        <f t="shared" si="297"/>
        <v>0.45927916970297217</v>
      </c>
      <c r="AH703" s="39">
        <f t="shared" si="304"/>
        <v>0</v>
      </c>
      <c r="AJ703" s="39">
        <f t="shared" si="298"/>
        <v>0.4834478167417231</v>
      </c>
      <c r="AK703" s="39">
        <f t="shared" si="289"/>
        <v>0.19372365967421049</v>
      </c>
      <c r="AL703" s="39">
        <f t="shared" si="290"/>
        <v>0.27618332020218578</v>
      </c>
      <c r="AM703" s="39"/>
      <c r="AS703" s="39"/>
      <c r="AT703" s="39">
        <f t="shared" si="299"/>
        <v>0.11287672544875653</v>
      </c>
      <c r="AU703" s="39">
        <f t="shared" si="300"/>
        <v>0.3621437866871734</v>
      </c>
      <c r="AW703" s="38">
        <f t="shared" si="301"/>
        <v>2482.544646576066</v>
      </c>
      <c r="AX703" s="38">
        <f t="shared" si="312"/>
        <v>1434.8707109530633</v>
      </c>
      <c r="AY703" s="38">
        <f t="shared" si="313"/>
        <v>1528.7354084498011</v>
      </c>
      <c r="AZ703" s="38">
        <f t="shared" si="315"/>
        <v>0</v>
      </c>
      <c r="BA703" s="38">
        <f t="shared" si="316"/>
        <v>0</v>
      </c>
      <c r="BB703" s="38">
        <f t="shared" si="317"/>
        <v>0</v>
      </c>
      <c r="BC703" s="38">
        <f t="shared" si="318"/>
        <v>0</v>
      </c>
      <c r="BD703" s="38">
        <f t="shared" si="319"/>
        <v>0</v>
      </c>
      <c r="BE703" s="38">
        <f t="shared" si="320"/>
        <v>0</v>
      </c>
      <c r="BF703" s="38">
        <f t="shared" si="321"/>
        <v>0</v>
      </c>
      <c r="BG703" s="38">
        <f t="shared" si="302"/>
        <v>860.59925474175327</v>
      </c>
      <c r="BH703" s="38">
        <f t="shared" si="303"/>
        <v>2204.9949272154513</v>
      </c>
      <c r="BI703" s="61">
        <f t="shared" si="291"/>
        <v>8511.7449479361348</v>
      </c>
    </row>
    <row r="704" spans="1:61" x14ac:dyDescent="0.3">
      <c r="A704" s="84" t="s">
        <v>2508</v>
      </c>
      <c r="B704" s="84" t="s">
        <v>2509</v>
      </c>
      <c r="C704" s="84" t="s">
        <v>2509</v>
      </c>
      <c r="D704" s="63">
        <f>VLOOKUP(B704,Площадь!$D$2:$E$795,2,0)</f>
        <v>60.6</v>
      </c>
      <c r="E704" s="72"/>
      <c r="F704" s="87">
        <v>31</v>
      </c>
      <c r="G704" s="87">
        <v>29</v>
      </c>
      <c r="H704" s="87">
        <v>31</v>
      </c>
      <c r="I704" s="87"/>
      <c r="J704" s="88"/>
      <c r="K704" s="88"/>
      <c r="L704" s="88"/>
      <c r="M704" s="88"/>
      <c r="N704" s="88"/>
      <c r="O704" s="88"/>
      <c r="P704" s="88">
        <v>15</v>
      </c>
      <c r="Q704" s="88">
        <v>31</v>
      </c>
      <c r="R704">
        <f t="shared" si="288"/>
        <v>137</v>
      </c>
      <c r="S704" s="162">
        <f>VLOOKUP(C704,'Общие показания'!A:I,9,0)</f>
        <v>1.9397236724758058</v>
      </c>
      <c r="T704" s="73">
        <f>VLOOKUP(B704,'Общие показания'!$A$2:$S$795,19,0)</f>
        <v>1.3709999999999987</v>
      </c>
      <c r="U704" s="39">
        <f t="shared" si="292"/>
        <v>0.79604278638877912</v>
      </c>
      <c r="V704" s="39">
        <f t="shared" si="293"/>
        <v>0.61466841693890018</v>
      </c>
      <c r="W704" s="39">
        <f t="shared" si="294"/>
        <v>0.5290124691481265</v>
      </c>
      <c r="X704" s="39"/>
      <c r="Y704" s="39">
        <f t="shared" si="295"/>
        <v>0</v>
      </c>
      <c r="Z704" s="39"/>
      <c r="AA704" s="39"/>
      <c r="AB704" s="39"/>
      <c r="AC704" s="39"/>
      <c r="AD704" s="39"/>
      <c r="AE704" s="39">
        <f t="shared" si="314"/>
        <v>0</v>
      </c>
      <c r="AF704" s="39">
        <f t="shared" si="296"/>
        <v>0.42696440530318547</v>
      </c>
      <c r="AG704" s="39">
        <f t="shared" si="297"/>
        <v>0.9440355946968132</v>
      </c>
      <c r="AH704" s="39">
        <f t="shared" si="304"/>
        <v>0</v>
      </c>
      <c r="AJ704" s="39">
        <f t="shared" si="298"/>
        <v>0.87193266948060777</v>
      </c>
      <c r="AK704" s="39">
        <f t="shared" si="289"/>
        <v>0.34939445762670102</v>
      </c>
      <c r="AL704" s="39">
        <f t="shared" si="290"/>
        <v>0.49811634536465649</v>
      </c>
      <c r="AM704" s="39"/>
      <c r="AS704" s="39"/>
      <c r="AT704" s="39">
        <f t="shared" si="299"/>
        <v>0.20358123697007874</v>
      </c>
      <c r="AU704" s="39">
        <f t="shared" si="300"/>
        <v>0.65315218670365205</v>
      </c>
      <c r="AW704" s="38">
        <f t="shared" si="301"/>
        <v>4477.4465947175477</v>
      </c>
      <c r="AX704" s="38">
        <f t="shared" si="312"/>
        <v>2587.8918179689176</v>
      </c>
      <c r="AY704" s="38">
        <f t="shared" si="313"/>
        <v>2757.1835045255343</v>
      </c>
      <c r="AZ704" s="38">
        <f t="shared" si="315"/>
        <v>0</v>
      </c>
      <c r="BA704" s="38">
        <f t="shared" si="316"/>
        <v>0</v>
      </c>
      <c r="BB704" s="38">
        <f t="shared" si="317"/>
        <v>0</v>
      </c>
      <c r="BC704" s="38">
        <f t="shared" si="318"/>
        <v>0</v>
      </c>
      <c r="BD704" s="38">
        <f t="shared" si="319"/>
        <v>0</v>
      </c>
      <c r="BE704" s="38">
        <f t="shared" si="320"/>
        <v>0</v>
      </c>
      <c r="BF704" s="38">
        <f t="shared" si="321"/>
        <v>0</v>
      </c>
      <c r="BG704" s="38">
        <f t="shared" si="302"/>
        <v>1692.6115002926597</v>
      </c>
      <c r="BH704" s="38">
        <f t="shared" si="303"/>
        <v>4287.4269928801532</v>
      </c>
      <c r="BI704" s="61">
        <f t="shared" si="291"/>
        <v>15802.560410384813</v>
      </c>
    </row>
    <row r="705" spans="1:61" x14ac:dyDescent="0.3">
      <c r="A705" s="84" t="s">
        <v>2522</v>
      </c>
      <c r="B705" s="84" t="s">
        <v>2523</v>
      </c>
      <c r="C705" s="84" t="s">
        <v>2523</v>
      </c>
      <c r="D705" s="63">
        <f>VLOOKUP(B705,Площадь!$D$2:$E$795,2,0)</f>
        <v>39.299999999999997</v>
      </c>
      <c r="E705" s="72"/>
      <c r="F705" s="87">
        <v>31</v>
      </c>
      <c r="G705" s="87">
        <v>29</v>
      </c>
      <c r="H705" s="87">
        <v>31</v>
      </c>
      <c r="I705" s="87"/>
      <c r="J705" s="88"/>
      <c r="K705" s="88"/>
      <c r="L705" s="88"/>
      <c r="M705" s="88"/>
      <c r="N705" s="88"/>
      <c r="O705" s="88"/>
      <c r="P705" s="88">
        <v>15</v>
      </c>
      <c r="Q705" s="88">
        <v>31</v>
      </c>
      <c r="R705">
        <f t="shared" si="288"/>
        <v>137</v>
      </c>
      <c r="S705" s="162">
        <f>VLOOKUP(C705,'Общие показания'!A:I,9,0)</f>
        <v>1.2579396093778739</v>
      </c>
      <c r="T705" s="73">
        <f>VLOOKUP(B705,'Общие показания'!$A$2:$S$795,19,0)</f>
        <v>0.72499999999999964</v>
      </c>
      <c r="U705" s="39">
        <f t="shared" si="292"/>
        <v>0.51624556939074273</v>
      </c>
      <c r="V705" s="39">
        <f t="shared" si="293"/>
        <v>0.39862159712374218</v>
      </c>
      <c r="W705" s="39">
        <f t="shared" si="294"/>
        <v>0.34307244286338889</v>
      </c>
      <c r="X705" s="39"/>
      <c r="Y705" s="39">
        <f t="shared" si="295"/>
        <v>0</v>
      </c>
      <c r="Z705" s="39"/>
      <c r="AA705" s="39"/>
      <c r="AB705" s="39"/>
      <c r="AC705" s="39"/>
      <c r="AD705" s="39"/>
      <c r="AE705" s="39">
        <f t="shared" si="314"/>
        <v>0</v>
      </c>
      <c r="AF705" s="39">
        <f t="shared" si="296"/>
        <v>0.22578351119242132</v>
      </c>
      <c r="AG705" s="39">
        <f t="shared" si="297"/>
        <v>0.4992164888075783</v>
      </c>
      <c r="AH705" s="39">
        <f t="shared" si="304"/>
        <v>0</v>
      </c>
      <c r="AJ705" s="39">
        <f t="shared" si="298"/>
        <v>0.56546128565326537</v>
      </c>
      <c r="AK705" s="39">
        <f t="shared" si="289"/>
        <v>0.22658749479751403</v>
      </c>
      <c r="AL705" s="39">
        <f t="shared" si="290"/>
        <v>0.32303584773648514</v>
      </c>
      <c r="AM705" s="39"/>
      <c r="AS705" s="39"/>
      <c r="AT705" s="39">
        <f t="shared" si="299"/>
        <v>0.13202545565881341</v>
      </c>
      <c r="AU705" s="39">
        <f t="shared" si="300"/>
        <v>0.42357889335731885</v>
      </c>
      <c r="AW705" s="38">
        <f t="shared" si="301"/>
        <v>2903.6906134059336</v>
      </c>
      <c r="AX705" s="38">
        <f t="shared" si="312"/>
        <v>1678.2862779897432</v>
      </c>
      <c r="AY705" s="38">
        <f t="shared" si="313"/>
        <v>1788.074450954678</v>
      </c>
      <c r="AZ705" s="38">
        <f t="shared" si="315"/>
        <v>0</v>
      </c>
      <c r="BA705" s="38">
        <f t="shared" si="316"/>
        <v>0</v>
      </c>
      <c r="BB705" s="38">
        <f t="shared" si="317"/>
        <v>0</v>
      </c>
      <c r="BC705" s="38">
        <f t="shared" si="318"/>
        <v>0</v>
      </c>
      <c r="BD705" s="38">
        <f t="shared" si="319"/>
        <v>0</v>
      </c>
      <c r="BE705" s="38">
        <f t="shared" si="320"/>
        <v>0</v>
      </c>
      <c r="BF705" s="38">
        <f t="shared" si="321"/>
        <v>0</v>
      </c>
      <c r="BG705" s="38">
        <f t="shared" si="302"/>
        <v>960.48807825678057</v>
      </c>
      <c r="BH705" s="38">
        <f t="shared" si="303"/>
        <v>2477.1150120681632</v>
      </c>
      <c r="BI705" s="61">
        <f t="shared" si="291"/>
        <v>9807.6544326752992</v>
      </c>
    </row>
    <row r="706" spans="1:61" x14ac:dyDescent="0.3">
      <c r="A706" s="84" t="s">
        <v>1059</v>
      </c>
      <c r="B706" s="84" t="s">
        <v>1060</v>
      </c>
      <c r="C706" s="84" t="s">
        <v>1060</v>
      </c>
      <c r="D706" s="63">
        <f>VLOOKUP(B706,Площадь!$D$2:$E$795,2,0)</f>
        <v>32</v>
      </c>
      <c r="E706" s="72"/>
      <c r="F706" s="87">
        <v>31</v>
      </c>
      <c r="G706" s="87">
        <v>29</v>
      </c>
      <c r="H706" s="87">
        <v>31</v>
      </c>
      <c r="I706" s="87"/>
      <c r="J706" s="88"/>
      <c r="K706" s="88"/>
      <c r="L706" s="88"/>
      <c r="M706" s="88"/>
      <c r="N706" s="88"/>
      <c r="O706" s="88"/>
      <c r="P706" s="88">
        <v>15</v>
      </c>
      <c r="Q706" s="88">
        <v>31</v>
      </c>
      <c r="R706">
        <f t="shared" si="288"/>
        <v>137</v>
      </c>
      <c r="S706" s="162">
        <f>VLOOKUP(C706,'Общие показания'!A:I,9,0)</f>
        <v>1.0242765267198974</v>
      </c>
      <c r="T706" s="73">
        <f>VLOOKUP(B706,'Общие показания'!$A$2:$S$795,19,0)</f>
        <v>0.29900000000000126</v>
      </c>
      <c r="U706" s="39">
        <f t="shared" si="292"/>
        <v>0.42035262647592292</v>
      </c>
      <c r="V706" s="39">
        <f t="shared" si="293"/>
        <v>0.32457738188192753</v>
      </c>
      <c r="W706" s="39">
        <f t="shared" si="294"/>
        <v>0.27934651836204699</v>
      </c>
      <c r="X706" s="39"/>
      <c r="Y706" s="39">
        <f t="shared" si="295"/>
        <v>0</v>
      </c>
      <c r="Z706" s="39"/>
      <c r="AA706" s="39"/>
      <c r="AB706" s="39"/>
      <c r="AC706" s="39"/>
      <c r="AD706" s="39"/>
      <c r="AE706" s="39">
        <f t="shared" ref="AE706:AE716" si="322">(T706*$AE$1)/31*O706</f>
        <v>0</v>
      </c>
      <c r="AF706" s="39">
        <f t="shared" si="296"/>
        <v>9.3116234271081788E-2</v>
      </c>
      <c r="AG706" s="39">
        <f t="shared" si="297"/>
        <v>0.2058837657289195</v>
      </c>
      <c r="AH706" s="39">
        <f t="shared" si="304"/>
        <v>0</v>
      </c>
      <c r="AJ706" s="39">
        <f t="shared" si="298"/>
        <v>0.46042649213497439</v>
      </c>
      <c r="AK706" s="39">
        <f t="shared" si="289"/>
        <v>0.18449872349924806</v>
      </c>
      <c r="AL706" s="39">
        <f t="shared" si="290"/>
        <v>0.26303173352589121</v>
      </c>
      <c r="AM706" s="39"/>
      <c r="AS706" s="39"/>
      <c r="AT706" s="39">
        <f t="shared" si="299"/>
        <v>0.10750164328453002</v>
      </c>
      <c r="AU706" s="39">
        <f t="shared" si="300"/>
        <v>0.34489884446397467</v>
      </c>
      <c r="AW706" s="38">
        <f t="shared" si="301"/>
        <v>2364.3282348343482</v>
      </c>
      <c r="AX706" s="38">
        <f t="shared" si="312"/>
        <v>1366.5435342410128</v>
      </c>
      <c r="AY706" s="38">
        <f t="shared" si="313"/>
        <v>1455.9384842379059</v>
      </c>
      <c r="AZ706" s="38">
        <f t="shared" si="315"/>
        <v>0</v>
      </c>
      <c r="BA706" s="38">
        <f t="shared" si="316"/>
        <v>0</v>
      </c>
      <c r="BB706" s="38">
        <f t="shared" si="317"/>
        <v>0</v>
      </c>
      <c r="BC706" s="38">
        <f t="shared" si="318"/>
        <v>0</v>
      </c>
      <c r="BD706" s="38">
        <f t="shared" si="319"/>
        <v>0</v>
      </c>
      <c r="BE706" s="38">
        <f t="shared" si="320"/>
        <v>0</v>
      </c>
      <c r="BF706" s="38">
        <f t="shared" si="321"/>
        <v>0</v>
      </c>
      <c r="BG706" s="38">
        <f t="shared" si="302"/>
        <v>538.53060579518217</v>
      </c>
      <c r="BH706" s="38">
        <f t="shared" si="303"/>
        <v>1478.4988074973976</v>
      </c>
      <c r="BI706" s="61">
        <f t="shared" si="291"/>
        <v>7203.839666605847</v>
      </c>
    </row>
    <row r="707" spans="1:61" x14ac:dyDescent="0.3">
      <c r="A707" s="84" t="s">
        <v>733</v>
      </c>
      <c r="B707" s="84" t="s">
        <v>734</v>
      </c>
      <c r="C707" s="84" t="s">
        <v>734</v>
      </c>
      <c r="D707" s="63">
        <f>VLOOKUP(B707,Площадь!$D$2:$E$795,2,0)</f>
        <v>31.7</v>
      </c>
      <c r="E707" s="72"/>
      <c r="F707" s="87">
        <v>31</v>
      </c>
      <c r="G707" s="87">
        <v>29</v>
      </c>
      <c r="H707" s="87">
        <v>31</v>
      </c>
      <c r="I707" s="87"/>
      <c r="J707" s="88"/>
      <c r="K707" s="88"/>
      <c r="L707" s="88"/>
      <c r="M707" s="88"/>
      <c r="N707" s="88"/>
      <c r="O707" s="88"/>
      <c r="P707" s="88">
        <v>15</v>
      </c>
      <c r="Q707" s="88">
        <v>31</v>
      </c>
      <c r="R707">
        <f t="shared" si="288"/>
        <v>137</v>
      </c>
      <c r="S707" s="162">
        <f>VLOOKUP(C707,'Общие показания'!A:I,9,0)</f>
        <v>0.27399999999999997</v>
      </c>
      <c r="T707" s="73">
        <f>VLOOKUP(B707,'Общие показания'!$A$2:$S$795,19,0)</f>
        <v>3.8999999999999924E-2</v>
      </c>
      <c r="U707" s="39">
        <f t="shared" si="292"/>
        <v>0.11244680186437535</v>
      </c>
      <c r="V707" s="39">
        <f t="shared" si="293"/>
        <v>8.6826360182681819E-2</v>
      </c>
      <c r="W707" s="39">
        <f t="shared" si="294"/>
        <v>7.4726837952942798E-2</v>
      </c>
      <c r="X707" s="39"/>
      <c r="Y707" s="39">
        <f t="shared" si="295"/>
        <v>0</v>
      </c>
      <c r="Z707" s="39"/>
      <c r="AA707" s="39"/>
      <c r="AB707" s="39"/>
      <c r="AC707" s="39"/>
      <c r="AD707" s="39"/>
      <c r="AE707" s="39">
        <f t="shared" si="322"/>
        <v>0</v>
      </c>
      <c r="AF707" s="39">
        <f t="shared" si="296"/>
        <v>1.2145595774488854E-2</v>
      </c>
      <c r="AG707" s="39">
        <f t="shared" si="297"/>
        <v>2.6854404225511073E-2</v>
      </c>
      <c r="AH707" s="39">
        <f t="shared" si="304"/>
        <v>0</v>
      </c>
      <c r="AJ707" s="39">
        <f t="shared" si="298"/>
        <v>0.45610999377120898</v>
      </c>
      <c r="AK707" s="39">
        <f t="shared" si="289"/>
        <v>0.18276904796644261</v>
      </c>
      <c r="AL707" s="39">
        <f t="shared" si="290"/>
        <v>0.26056581102408599</v>
      </c>
      <c r="AM707" s="39"/>
      <c r="AS707" s="39"/>
      <c r="AT707" s="39">
        <f t="shared" si="299"/>
        <v>0.10649381537873755</v>
      </c>
      <c r="AU707" s="39">
        <f t="shared" si="300"/>
        <v>0.34166541779712489</v>
      </c>
      <c r="AW707" s="38">
        <f t="shared" si="301"/>
        <v>1526.2111199323374</v>
      </c>
      <c r="AX707" s="38">
        <f t="shared" si="312"/>
        <v>723.69112981918363</v>
      </c>
      <c r="AY707" s="38">
        <f t="shared" si="313"/>
        <v>900.04617520797717</v>
      </c>
      <c r="AZ707" s="38">
        <f t="shared" si="315"/>
        <v>0</v>
      </c>
      <c r="BA707" s="38">
        <f t="shared" si="316"/>
        <v>0</v>
      </c>
      <c r="BB707" s="38">
        <f t="shared" si="317"/>
        <v>0</v>
      </c>
      <c r="BC707" s="38">
        <f t="shared" si="318"/>
        <v>0</v>
      </c>
      <c r="BD707" s="38">
        <f t="shared" si="319"/>
        <v>0</v>
      </c>
      <c r="BE707" s="38">
        <f t="shared" si="320"/>
        <v>0</v>
      </c>
      <c r="BF707" s="38">
        <f t="shared" si="321"/>
        <v>0</v>
      </c>
      <c r="BG707" s="38">
        <f t="shared" si="302"/>
        <v>318.47088972327487</v>
      </c>
      <c r="BH707" s="38">
        <f t="shared" si="303"/>
        <v>989.23986944468311</v>
      </c>
      <c r="BI707" s="61">
        <f t="shared" si="291"/>
        <v>4457.6591841274567</v>
      </c>
    </row>
    <row r="708" spans="1:61" x14ac:dyDescent="0.3">
      <c r="A708" s="84" t="s">
        <v>1377</v>
      </c>
      <c r="B708" s="84" t="s">
        <v>1378</v>
      </c>
      <c r="C708" s="84" t="s">
        <v>1378</v>
      </c>
      <c r="D708" s="63">
        <f>VLOOKUP(B708,Площадь!$D$2:$E$795,2,0)</f>
        <v>61.7</v>
      </c>
      <c r="E708" s="72"/>
      <c r="F708" s="87">
        <v>31</v>
      </c>
      <c r="G708" s="87">
        <v>29</v>
      </c>
      <c r="H708" s="87">
        <v>31</v>
      </c>
      <c r="I708" s="87"/>
      <c r="J708" s="88"/>
      <c r="K708" s="88"/>
      <c r="L708" s="88"/>
      <c r="M708" s="88"/>
      <c r="N708" s="88"/>
      <c r="O708" s="88"/>
      <c r="P708" s="88">
        <v>15</v>
      </c>
      <c r="Q708" s="88">
        <v>31</v>
      </c>
      <c r="R708">
        <f t="shared" si="288"/>
        <v>137</v>
      </c>
      <c r="S708" s="162">
        <f>VLOOKUP(C708,'Общие показания'!A:I,9,0)</f>
        <v>1.9749331780818022</v>
      </c>
      <c r="T708" s="73">
        <f>VLOOKUP(B708,'Общие показания'!$A$2:$S$795,19,0)</f>
        <v>0.86838770200986293</v>
      </c>
      <c r="U708" s="39">
        <f t="shared" si="292"/>
        <v>0.81049240792388888</v>
      </c>
      <c r="V708" s="39">
        <f t="shared" si="293"/>
        <v>0.6258257644410915</v>
      </c>
      <c r="W708" s="39">
        <f t="shared" si="294"/>
        <v>0.53861500571682186</v>
      </c>
      <c r="X708" s="39"/>
      <c r="Y708" s="39">
        <f t="shared" si="295"/>
        <v>0</v>
      </c>
      <c r="Z708" s="39"/>
      <c r="AA708" s="39"/>
      <c r="AB708" s="39"/>
      <c r="AC708" s="39"/>
      <c r="AD708" s="39"/>
      <c r="AE708" s="39">
        <f t="shared" si="322"/>
        <v>0</v>
      </c>
      <c r="AF708" s="39">
        <f t="shared" si="296"/>
        <v>0.27043810267048968</v>
      </c>
      <c r="AG708" s="39">
        <f t="shared" si="297"/>
        <v>0.59794959933937331</v>
      </c>
      <c r="AH708" s="39">
        <f t="shared" si="304"/>
        <v>0</v>
      </c>
      <c r="AJ708" s="39">
        <f t="shared" si="298"/>
        <v>0.88775983014774751</v>
      </c>
      <c r="AK708" s="39">
        <f t="shared" si="289"/>
        <v>0.35573660124698769</v>
      </c>
      <c r="AL708" s="39">
        <f t="shared" si="290"/>
        <v>0.50715806120460905</v>
      </c>
      <c r="AM708" s="39"/>
      <c r="AS708" s="39"/>
      <c r="AT708" s="39">
        <f t="shared" si="299"/>
        <v>0.20727660595798444</v>
      </c>
      <c r="AU708" s="39">
        <f t="shared" si="300"/>
        <v>0.66500808448210125</v>
      </c>
      <c r="AW708" s="38">
        <f t="shared" si="301"/>
        <v>4558.7203777899776</v>
      </c>
      <c r="AX708" s="38">
        <f t="shared" si="312"/>
        <v>2634.8667519584524</v>
      </c>
      <c r="AY708" s="38">
        <f t="shared" si="313"/>
        <v>2807.2313899212122</v>
      </c>
      <c r="AZ708" s="38">
        <f t="shared" si="315"/>
        <v>0</v>
      </c>
      <c r="BA708" s="38">
        <f t="shared" si="316"/>
        <v>0</v>
      </c>
      <c r="BB708" s="38">
        <f t="shared" si="317"/>
        <v>0</v>
      </c>
      <c r="BC708" s="38">
        <f t="shared" si="318"/>
        <v>0</v>
      </c>
      <c r="BD708" s="38">
        <f t="shared" si="319"/>
        <v>0</v>
      </c>
      <c r="BE708" s="38">
        <f t="shared" si="320"/>
        <v>0</v>
      </c>
      <c r="BF708" s="38">
        <f t="shared" si="321"/>
        <v>0</v>
      </c>
      <c r="BG708" s="38">
        <f t="shared" si="302"/>
        <v>1282.3582552539308</v>
      </c>
      <c r="BH708" s="38">
        <f t="shared" si="303"/>
        <v>3390.2330881430139</v>
      </c>
      <c r="BI708" s="61">
        <f t="shared" si="291"/>
        <v>14673.409863066587</v>
      </c>
    </row>
    <row r="709" spans="1:61" x14ac:dyDescent="0.3">
      <c r="A709" s="197" t="s">
        <v>2023</v>
      </c>
      <c r="B709" s="84" t="s">
        <v>2024</v>
      </c>
      <c r="C709" s="84" t="s">
        <v>2024</v>
      </c>
      <c r="D709" s="63">
        <f>VLOOKUP(B709,Площадь!$D$2:$E$795,2,0)</f>
        <v>32.5</v>
      </c>
      <c r="E709" s="72"/>
      <c r="F709" s="87"/>
      <c r="G709" s="87"/>
      <c r="H709" s="87"/>
      <c r="I709" s="87"/>
      <c r="J709" s="88"/>
      <c r="K709" s="88"/>
      <c r="L709" s="88"/>
      <c r="M709" s="88"/>
      <c r="N709" s="88"/>
      <c r="O709" s="88"/>
      <c r="P709" s="88">
        <v>0</v>
      </c>
      <c r="Q709" s="88">
        <v>0</v>
      </c>
      <c r="R709">
        <f t="shared" si="288"/>
        <v>0</v>
      </c>
      <c r="S709" s="162">
        <f>VLOOKUP(C709,'Общие показания'!A:I,9,0)</f>
        <v>1.0402808474498959</v>
      </c>
      <c r="T709" s="73">
        <f>VLOOKUP(B709,'Общие показания'!$A$2:$S$795,19,0)</f>
        <v>0.45741653671508176</v>
      </c>
      <c r="U709" s="39">
        <f t="shared" si="292"/>
        <v>0</v>
      </c>
      <c r="V709" s="39">
        <f t="shared" si="293"/>
        <v>0</v>
      </c>
      <c r="W709" s="39">
        <f t="shared" si="294"/>
        <v>0</v>
      </c>
      <c r="X709" s="39"/>
      <c r="Y709" s="39">
        <f t="shared" si="295"/>
        <v>-1.0402808474498959</v>
      </c>
      <c r="Z709" s="39"/>
      <c r="AA709" s="39"/>
      <c r="AB709" s="39"/>
      <c r="AC709" s="39"/>
      <c r="AD709" s="39"/>
      <c r="AE709" s="39">
        <f t="shared" si="322"/>
        <v>0</v>
      </c>
      <c r="AF709" s="39">
        <f t="shared" si="296"/>
        <v>0</v>
      </c>
      <c r="AG709" s="39">
        <f t="shared" si="297"/>
        <v>0</v>
      </c>
      <c r="AH709" s="39">
        <f t="shared" si="304"/>
        <v>0.45741653671508176</v>
      </c>
      <c r="AJ709" s="39">
        <f t="shared" si="298"/>
        <v>0</v>
      </c>
      <c r="AK709" s="39">
        <f t="shared" si="289"/>
        <v>0</v>
      </c>
      <c r="AL709" s="39">
        <f t="shared" si="290"/>
        <v>0</v>
      </c>
      <c r="AM709" s="39"/>
      <c r="AS709" s="39"/>
      <c r="AT709" s="39">
        <f t="shared" si="299"/>
        <v>0</v>
      </c>
      <c r="AU709" s="39">
        <f t="shared" si="300"/>
        <v>0</v>
      </c>
      <c r="AW709" s="38">
        <f t="shared" si="301"/>
        <v>0</v>
      </c>
      <c r="AX709" s="38">
        <f t="shared" si="312"/>
        <v>0</v>
      </c>
      <c r="AY709" s="38">
        <f t="shared" si="313"/>
        <v>0</v>
      </c>
      <c r="AZ709" s="38">
        <f t="shared" si="315"/>
        <v>0</v>
      </c>
      <c r="BA709" s="38">
        <f t="shared" si="316"/>
        <v>0</v>
      </c>
      <c r="BB709" s="38">
        <f t="shared" si="317"/>
        <v>0</v>
      </c>
      <c r="BC709" s="38">
        <f t="shared" si="318"/>
        <v>0</v>
      </c>
      <c r="BD709" s="38">
        <f t="shared" si="319"/>
        <v>0</v>
      </c>
      <c r="BE709" s="38">
        <f t="shared" si="320"/>
        <v>0</v>
      </c>
      <c r="BF709" s="38">
        <f t="shared" si="321"/>
        <v>0</v>
      </c>
      <c r="BG709" s="38">
        <f t="shared" si="302"/>
        <v>0</v>
      </c>
      <c r="BH709" s="38">
        <f t="shared" si="303"/>
        <v>0</v>
      </c>
      <c r="BI709" s="61">
        <f t="shared" si="291"/>
        <v>0</v>
      </c>
    </row>
    <row r="710" spans="1:61" x14ac:dyDescent="0.3">
      <c r="A710" s="198" t="s">
        <v>3947</v>
      </c>
      <c r="B710" s="84" t="s">
        <v>2024</v>
      </c>
      <c r="C710" s="84" t="s">
        <v>2024</v>
      </c>
      <c r="D710" s="63">
        <f>VLOOKUP(B710,Площадь!$D$2:$E$795,2,0)</f>
        <v>32.5</v>
      </c>
      <c r="E710" s="72"/>
      <c r="F710" s="87">
        <v>31</v>
      </c>
      <c r="G710" s="87">
        <v>29</v>
      </c>
      <c r="H710" s="87">
        <v>31</v>
      </c>
      <c r="I710" s="87"/>
      <c r="J710" s="88"/>
      <c r="K710" s="88"/>
      <c r="L710" s="88"/>
      <c r="M710" s="88"/>
      <c r="N710" s="88"/>
      <c r="O710" s="88"/>
      <c r="P710" s="88">
        <v>15</v>
      </c>
      <c r="Q710" s="88">
        <v>31</v>
      </c>
      <c r="R710">
        <f t="shared" ref="R710:R773" si="323">SUM(F710:Q710)</f>
        <v>137</v>
      </c>
      <c r="S710" s="162">
        <f>VLOOKUP(C710,'Общие показания'!A:I,9,0)</f>
        <v>1.0402808474498959</v>
      </c>
      <c r="T710" s="73">
        <f>VLOOKUP(B710,'Общие показания'!$A$2:$S$795,19,0)</f>
        <v>0.45741653671508176</v>
      </c>
      <c r="U710" s="39">
        <f t="shared" si="292"/>
        <v>0.42692063626460924</v>
      </c>
      <c r="V710" s="39">
        <f t="shared" si="293"/>
        <v>0.32964890347383263</v>
      </c>
      <c r="W710" s="39">
        <f t="shared" si="294"/>
        <v>0.28371130771145397</v>
      </c>
      <c r="X710" s="39"/>
      <c r="Y710" s="39">
        <f t="shared" si="295"/>
        <v>0</v>
      </c>
      <c r="Z710" s="39"/>
      <c r="AA710" s="39"/>
      <c r="AB710" s="39"/>
      <c r="AC710" s="39"/>
      <c r="AD710" s="39"/>
      <c r="AE710" s="39">
        <f t="shared" si="322"/>
        <v>0</v>
      </c>
      <c r="AF710" s="39">
        <f t="shared" si="296"/>
        <v>0.14245118860277009</v>
      </c>
      <c r="AG710" s="39">
        <f t="shared" si="297"/>
        <v>0.31496534811231169</v>
      </c>
      <c r="AH710" s="39">
        <f t="shared" si="304"/>
        <v>0</v>
      </c>
      <c r="AJ710" s="39">
        <f t="shared" si="298"/>
        <v>0.46762065607458336</v>
      </c>
      <c r="AK710" s="39">
        <f t="shared" ref="AK710:AK773" si="324">(D710*$AK$1)/29*G710</f>
        <v>0.18738151605392381</v>
      </c>
      <c r="AL710" s="39">
        <f t="shared" ref="AL710:AL773" si="325">(D710*$AL$1)/31*H710</f>
        <v>0.26714160436223328</v>
      </c>
      <c r="AM710" s="39"/>
      <c r="AS710" s="39"/>
      <c r="AT710" s="39">
        <f t="shared" si="299"/>
        <v>0.1091813564608508</v>
      </c>
      <c r="AU710" s="39">
        <f t="shared" si="300"/>
        <v>0.35028788890872425</v>
      </c>
      <c r="AW710" s="38">
        <f t="shared" si="301"/>
        <v>2401.2708635036352</v>
      </c>
      <c r="AX710" s="38">
        <f t="shared" si="312"/>
        <v>1387.8957769635283</v>
      </c>
      <c r="AY710" s="38">
        <f t="shared" si="313"/>
        <v>1478.6875230541232</v>
      </c>
      <c r="AZ710" s="38">
        <f t="shared" si="315"/>
        <v>0</v>
      </c>
      <c r="BA710" s="38">
        <f t="shared" si="316"/>
        <v>0</v>
      </c>
      <c r="BB710" s="38">
        <f t="shared" si="317"/>
        <v>0</v>
      </c>
      <c r="BC710" s="38">
        <f t="shared" si="318"/>
        <v>0</v>
      </c>
      <c r="BD710" s="38">
        <f t="shared" si="319"/>
        <v>0</v>
      </c>
      <c r="BE710" s="38">
        <f t="shared" si="320"/>
        <v>0</v>
      </c>
      <c r="BF710" s="38">
        <f t="shared" si="321"/>
        <v>0</v>
      </c>
      <c r="BG710" s="38">
        <f t="shared" si="302"/>
        <v>675.47233866698139</v>
      </c>
      <c r="BH710" s="38">
        <f t="shared" si="303"/>
        <v>1785.7791793297883</v>
      </c>
      <c r="BI710" s="61">
        <f t="shared" ref="BI710:BI773" si="326">SUM(AW710:BH710)</f>
        <v>7729.1056815180555</v>
      </c>
    </row>
    <row r="711" spans="1:61" x14ac:dyDescent="0.3">
      <c r="A711" s="84" t="s">
        <v>1605</v>
      </c>
      <c r="B711" s="84" t="s">
        <v>1606</v>
      </c>
      <c r="C711" s="84" t="s">
        <v>1606</v>
      </c>
      <c r="D711" s="63">
        <f>VLOOKUP(B711,Площадь!$D$2:$E$795,2,0)</f>
        <v>81.8</v>
      </c>
      <c r="E711" s="72"/>
      <c r="F711" s="87">
        <v>31</v>
      </c>
      <c r="G711" s="87">
        <v>29</v>
      </c>
      <c r="H711" s="87">
        <v>31</v>
      </c>
      <c r="I711" s="87"/>
      <c r="J711" s="88"/>
      <c r="K711" s="88"/>
      <c r="L711" s="88"/>
      <c r="M711" s="88"/>
      <c r="N711" s="88"/>
      <c r="O711" s="88"/>
      <c r="P711" s="88">
        <v>15</v>
      </c>
      <c r="Q711" s="88">
        <v>31</v>
      </c>
      <c r="R711">
        <f t="shared" si="323"/>
        <v>137</v>
      </c>
      <c r="S711" s="162">
        <f>VLOOKUP(C711,'Общие показания'!A:I,9,0)</f>
        <v>4.1590000000000007</v>
      </c>
      <c r="T711" s="73">
        <f>VLOOKUP(B711,'Общие показания'!$A$2:$S$795,19,0)</f>
        <v>0.99800000000000111</v>
      </c>
      <c r="U711" s="39">
        <f t="shared" ref="U711:U774" si="327">S711*$U$1/31*F711</f>
        <v>1.706811127569114</v>
      </c>
      <c r="V711" s="39">
        <f t="shared" ref="V711:V774" si="328">S711*$V$1/29*G711</f>
        <v>1.3179227445247217</v>
      </c>
      <c r="W711" s="39">
        <f t="shared" ref="W711:W774" si="329">S711*$W$1/31*H711</f>
        <v>1.134266127906165</v>
      </c>
      <c r="X711" s="39"/>
      <c r="Y711" s="39">
        <f t="shared" ref="Y711:Y774" si="330">SUM(U711:W711)-S711</f>
        <v>0</v>
      </c>
      <c r="Z711" s="39"/>
      <c r="AA711" s="39"/>
      <c r="AB711" s="39"/>
      <c r="AC711" s="39"/>
      <c r="AD711" s="39"/>
      <c r="AE711" s="39">
        <f t="shared" si="322"/>
        <v>0</v>
      </c>
      <c r="AF711" s="39">
        <f t="shared" ref="AF711:AF774" si="331">(T711*$AF$1)/15*P711</f>
        <v>0.31080268161384395</v>
      </c>
      <c r="AG711" s="39">
        <f t="shared" ref="AG711:AG774" si="332">(T711*$AG$1)/31*Q711</f>
        <v>0.68719731838615727</v>
      </c>
      <c r="AH711" s="39">
        <f t="shared" si="304"/>
        <v>0</v>
      </c>
      <c r="AJ711" s="39">
        <f t="shared" ref="AJ711:AJ774" si="333">(D711*$AJ$1)/31*F711</f>
        <v>1.1769652205200283</v>
      </c>
      <c r="AK711" s="39">
        <f t="shared" si="324"/>
        <v>0.47162486194495279</v>
      </c>
      <c r="AL711" s="39">
        <f t="shared" si="325"/>
        <v>0.67237486882555941</v>
      </c>
      <c r="AM711" s="39"/>
      <c r="AS711" s="39"/>
      <c r="AT711" s="39">
        <f t="shared" ref="AT711:AT774" si="334">(D711*$AT$1)/15*P711</f>
        <v>0.27480107564607986</v>
      </c>
      <c r="AU711" s="39">
        <f t="shared" ref="AU711:AU774" si="335">(D711*$AU$1)/31*Q711</f>
        <v>0.88164767116103526</v>
      </c>
      <c r="AW711" s="38">
        <f t="shared" ref="AW711:AW774" si="336">(U711+AJ711)*$AW$1</f>
        <v>7741.0938777565707</v>
      </c>
      <c r="AX711" s="38">
        <f t="shared" si="312"/>
        <v>4803.7900129029358</v>
      </c>
      <c r="AY711" s="38">
        <f t="shared" si="313"/>
        <v>4849.6748259867718</v>
      </c>
      <c r="AZ711" s="38">
        <f t="shared" si="315"/>
        <v>0</v>
      </c>
      <c r="BA711" s="38">
        <f t="shared" si="316"/>
        <v>0</v>
      </c>
      <c r="BB711" s="38">
        <f t="shared" si="317"/>
        <v>0</v>
      </c>
      <c r="BC711" s="38">
        <f t="shared" si="318"/>
        <v>0</v>
      </c>
      <c r="BD711" s="38">
        <f t="shared" si="319"/>
        <v>0</v>
      </c>
      <c r="BE711" s="38">
        <f t="shared" si="320"/>
        <v>0</v>
      </c>
      <c r="BF711" s="38">
        <f t="shared" si="321"/>
        <v>0</v>
      </c>
      <c r="BG711" s="38">
        <f t="shared" ref="BG711:BG774" si="337">(AF711+AT711)*$BG$1</f>
        <v>1571.971301838249</v>
      </c>
      <c r="BH711" s="38">
        <f t="shared" ref="BH711:BH774" si="338">(AG711+AU711)*$BH$1</f>
        <v>4211.3447361409017</v>
      </c>
      <c r="BI711" s="61">
        <f t="shared" si="326"/>
        <v>23177.874754625431</v>
      </c>
    </row>
    <row r="712" spans="1:61" x14ac:dyDescent="0.3">
      <c r="A712" s="84" t="s">
        <v>1029</v>
      </c>
      <c r="B712" s="84" t="s">
        <v>1030</v>
      </c>
      <c r="C712" s="84" t="s">
        <v>1030</v>
      </c>
      <c r="D712" s="63">
        <f>VLOOKUP(B712,Площадь!$D$2:$E$795,2,0)</f>
        <v>34.4</v>
      </c>
      <c r="E712" s="72"/>
      <c r="F712" s="87">
        <v>31</v>
      </c>
      <c r="G712" s="87">
        <v>29</v>
      </c>
      <c r="H712" s="87">
        <v>31</v>
      </c>
      <c r="I712" s="87"/>
      <c r="J712" s="88"/>
      <c r="K712" s="88"/>
      <c r="L712" s="88"/>
      <c r="M712" s="88"/>
      <c r="N712" s="88"/>
      <c r="O712" s="88"/>
      <c r="P712" s="88">
        <v>15</v>
      </c>
      <c r="Q712" s="88">
        <v>31</v>
      </c>
      <c r="R712">
        <f t="shared" si="323"/>
        <v>137</v>
      </c>
      <c r="S712" s="162">
        <f>VLOOKUP(C712,'Общие показания'!A:I,9,0)</f>
        <v>1.1010972662238896</v>
      </c>
      <c r="T712" s="73">
        <f>VLOOKUP(B712,'Общие показания'!$A$2:$S$795,19,0)</f>
        <v>1.2569999999999979</v>
      </c>
      <c r="U712" s="39">
        <f t="shared" si="327"/>
        <v>0.4518790734616171</v>
      </c>
      <c r="V712" s="39">
        <f t="shared" si="328"/>
        <v>0.34892068552307204</v>
      </c>
      <c r="W712" s="39">
        <f t="shared" si="329"/>
        <v>0.30029750723920046</v>
      </c>
      <c r="X712" s="39"/>
      <c r="Y712" s="39">
        <f t="shared" si="330"/>
        <v>0</v>
      </c>
      <c r="Z712" s="39"/>
      <c r="AA712" s="39"/>
      <c r="AB712" s="39"/>
      <c r="AC712" s="39"/>
      <c r="AD712" s="39"/>
      <c r="AE712" s="39">
        <f t="shared" si="322"/>
        <v>0</v>
      </c>
      <c r="AF712" s="39">
        <f t="shared" si="331"/>
        <v>0.39146189457775621</v>
      </c>
      <c r="AG712" s="39">
        <f t="shared" si="332"/>
        <v>0.86553810542224174</v>
      </c>
      <c r="AH712" s="39">
        <f t="shared" si="304"/>
        <v>0</v>
      </c>
      <c r="AJ712" s="39">
        <f t="shared" si="333"/>
        <v>0.49495847904509749</v>
      </c>
      <c r="AK712" s="39">
        <f t="shared" si="324"/>
        <v>0.19833612776169166</v>
      </c>
      <c r="AL712" s="39">
        <f t="shared" si="325"/>
        <v>0.28275911354033306</v>
      </c>
      <c r="AM712" s="39"/>
      <c r="AS712" s="39"/>
      <c r="AT712" s="39">
        <f t="shared" si="334"/>
        <v>0.11556426653086976</v>
      </c>
      <c r="AU712" s="39">
        <f t="shared" si="335"/>
        <v>0.37076625779877276</v>
      </c>
      <c r="AW712" s="38">
        <f t="shared" si="336"/>
        <v>2541.6528524469245</v>
      </c>
      <c r="AX712" s="38">
        <f t="shared" si="312"/>
        <v>1469.0342993090885</v>
      </c>
      <c r="AY712" s="38">
        <f t="shared" si="313"/>
        <v>1565.1338705557489</v>
      </c>
      <c r="AZ712" s="38">
        <f t="shared" si="315"/>
        <v>0</v>
      </c>
      <c r="BA712" s="38">
        <f t="shared" si="316"/>
        <v>0</v>
      </c>
      <c r="BB712" s="38">
        <f t="shared" si="317"/>
        <v>0</v>
      </c>
      <c r="BC712" s="38">
        <f t="shared" si="318"/>
        <v>0</v>
      </c>
      <c r="BD712" s="38">
        <f t="shared" si="319"/>
        <v>0</v>
      </c>
      <c r="BE712" s="38">
        <f t="shared" si="320"/>
        <v>0</v>
      </c>
      <c r="BF712" s="38">
        <f t="shared" si="321"/>
        <v>0</v>
      </c>
      <c r="BG712" s="38">
        <f t="shared" si="337"/>
        <v>1361.0407458335512</v>
      </c>
      <c r="BH712" s="38">
        <f t="shared" si="338"/>
        <v>3318.6859804559626</v>
      </c>
      <c r="BI712" s="61">
        <f t="shared" si="326"/>
        <v>10255.547748601275</v>
      </c>
    </row>
    <row r="713" spans="1:61" x14ac:dyDescent="0.3">
      <c r="A713" s="84" t="s">
        <v>518</v>
      </c>
      <c r="B713" s="84" t="s">
        <v>519</v>
      </c>
      <c r="C713" s="84" t="s">
        <v>519</v>
      </c>
      <c r="D713" s="63">
        <f>VLOOKUP(B713,Площадь!$D$2:$E$795,2,0)</f>
        <v>107.7</v>
      </c>
      <c r="E713" s="72"/>
      <c r="F713" s="87">
        <v>31</v>
      </c>
      <c r="G713" s="87">
        <v>29</v>
      </c>
      <c r="H713" s="87">
        <v>31</v>
      </c>
      <c r="I713" s="87"/>
      <c r="J713" s="88"/>
      <c r="K713" s="88"/>
      <c r="L713" s="88"/>
      <c r="M713" s="88"/>
      <c r="N713" s="88"/>
      <c r="O713" s="88"/>
      <c r="P713" s="88">
        <v>15</v>
      </c>
      <c r="Q713" s="88">
        <v>31</v>
      </c>
      <c r="R713">
        <f t="shared" si="323"/>
        <v>137</v>
      </c>
      <c r="S713" s="162">
        <f>VLOOKUP(C713,'Общие показания'!A:I,9,0)</f>
        <v>6.5370000000000008</v>
      </c>
      <c r="T713" s="73">
        <f>VLOOKUP(B713,'Общие показания'!$A$2:$S$795,19,0)</f>
        <v>1.5069999999999979</v>
      </c>
      <c r="U713" s="39">
        <f t="shared" si="327"/>
        <v>2.6827180430197877</v>
      </c>
      <c r="V713" s="39">
        <f t="shared" si="328"/>
        <v>2.0714741478620113</v>
      </c>
      <c r="W713" s="39">
        <f t="shared" si="329"/>
        <v>1.7828078091182016</v>
      </c>
      <c r="X713" s="39"/>
      <c r="Y713" s="39">
        <f t="shared" si="330"/>
        <v>0</v>
      </c>
      <c r="Z713" s="39"/>
      <c r="AA713" s="39"/>
      <c r="AB713" s="39"/>
      <c r="AC713" s="39"/>
      <c r="AD713" s="39"/>
      <c r="AE713" s="39">
        <f t="shared" si="322"/>
        <v>0</v>
      </c>
      <c r="AF713" s="39">
        <f t="shared" si="331"/>
        <v>0.4693182777475568</v>
      </c>
      <c r="AG713" s="39">
        <f t="shared" si="332"/>
        <v>1.0376817222524413</v>
      </c>
      <c r="AH713" s="39">
        <f t="shared" ref="AH713:AH776" si="339">T713-AE713-AF713-AG713</f>
        <v>0</v>
      </c>
      <c r="AJ713" s="39">
        <f t="shared" si="333"/>
        <v>1.5496229125917733</v>
      </c>
      <c r="AK713" s="39">
        <f t="shared" si="324"/>
        <v>0.62095351627715678</v>
      </c>
      <c r="AL713" s="39">
        <f t="shared" si="325"/>
        <v>0.88526617814807762</v>
      </c>
      <c r="AM713" s="39"/>
      <c r="AS713" s="39"/>
      <c r="AT713" s="39">
        <f t="shared" si="334"/>
        <v>0.36181021817949638</v>
      </c>
      <c r="AU713" s="39">
        <f t="shared" si="335"/>
        <v>1.1608001733990647</v>
      </c>
      <c r="AW713" s="38">
        <f t="shared" si="336"/>
        <v>11361.12676760545</v>
      </c>
      <c r="AX713" s="38">
        <f t="shared" si="312"/>
        <v>7227.4451245086175</v>
      </c>
      <c r="AY713" s="38">
        <f t="shared" si="313"/>
        <v>7162.0710884581094</v>
      </c>
      <c r="AZ713" s="38">
        <f t="shared" si="315"/>
        <v>0</v>
      </c>
      <c r="BA713" s="38">
        <f t="shared" si="316"/>
        <v>0</v>
      </c>
      <c r="BB713" s="38">
        <f t="shared" si="317"/>
        <v>0</v>
      </c>
      <c r="BC713" s="38">
        <f t="shared" si="318"/>
        <v>0</v>
      </c>
      <c r="BD713" s="38">
        <f t="shared" si="319"/>
        <v>0</v>
      </c>
      <c r="BE713" s="38">
        <f t="shared" si="320"/>
        <v>0</v>
      </c>
      <c r="BF713" s="38">
        <f t="shared" si="321"/>
        <v>0</v>
      </c>
      <c r="BG713" s="38">
        <f t="shared" si="337"/>
        <v>2231.0480893267445</v>
      </c>
      <c r="BH713" s="38">
        <f t="shared" si="338"/>
        <v>5901.5168614110771</v>
      </c>
      <c r="BI713" s="61">
        <f t="shared" si="326"/>
        <v>33883.207931309997</v>
      </c>
    </row>
    <row r="714" spans="1:61" x14ac:dyDescent="0.3">
      <c r="A714" s="84" t="s">
        <v>1878</v>
      </c>
      <c r="B714" s="84" t="s">
        <v>1879</v>
      </c>
      <c r="C714" s="84" t="s">
        <v>1879</v>
      </c>
      <c r="D714" s="63">
        <f>VLOOKUP(B714,Площадь!$D$2:$E$795,2,0)</f>
        <v>30.7</v>
      </c>
      <c r="E714" s="72"/>
      <c r="F714" s="87">
        <v>31</v>
      </c>
      <c r="G714" s="87">
        <v>29</v>
      </c>
      <c r="H714" s="87">
        <v>31</v>
      </c>
      <c r="I714" s="87"/>
      <c r="J714" s="88"/>
      <c r="K714" s="88"/>
      <c r="L714" s="88"/>
      <c r="M714" s="88"/>
      <c r="N714" s="88"/>
      <c r="O714" s="88"/>
      <c r="P714" s="88">
        <v>15</v>
      </c>
      <c r="Q714" s="88">
        <v>31</v>
      </c>
      <c r="R714">
        <f t="shared" si="323"/>
        <v>137</v>
      </c>
      <c r="S714" s="162">
        <f>VLOOKUP(C714,'Общие показания'!A:I,9,0)</f>
        <v>0.98266529282190163</v>
      </c>
      <c r="T714" s="73">
        <f>VLOOKUP(B714,'Общие показания'!$A$2:$S$795,19,0)</f>
        <v>0.59999999999999964</v>
      </c>
      <c r="U714" s="39">
        <f t="shared" si="327"/>
        <v>0.40327580102533855</v>
      </c>
      <c r="V714" s="39">
        <f t="shared" si="328"/>
        <v>0.31139142574297424</v>
      </c>
      <c r="W714" s="39">
        <f t="shared" si="329"/>
        <v>0.26799806605358883</v>
      </c>
      <c r="X714" s="39"/>
      <c r="Y714" s="39">
        <f t="shared" si="330"/>
        <v>0</v>
      </c>
      <c r="Z714" s="39"/>
      <c r="AA714" s="39"/>
      <c r="AB714" s="39"/>
      <c r="AC714" s="39"/>
      <c r="AD714" s="39"/>
      <c r="AE714" s="39">
        <f t="shared" si="322"/>
        <v>0</v>
      </c>
      <c r="AF714" s="39">
        <f t="shared" si="331"/>
        <v>0.18685531960752108</v>
      </c>
      <c r="AG714" s="39">
        <f t="shared" si="332"/>
        <v>0.41314468039247859</v>
      </c>
      <c r="AH714" s="39">
        <f t="shared" si="339"/>
        <v>0</v>
      </c>
      <c r="AJ714" s="39">
        <f t="shared" si="333"/>
        <v>0.44172166589199102</v>
      </c>
      <c r="AK714" s="39">
        <f t="shared" si="324"/>
        <v>0.17700346285709109</v>
      </c>
      <c r="AL714" s="39">
        <f t="shared" si="325"/>
        <v>0.25234606935140186</v>
      </c>
      <c r="AM714" s="39"/>
      <c r="AS714" s="39"/>
      <c r="AT714" s="39">
        <f t="shared" si="334"/>
        <v>0.10313438902609598</v>
      </c>
      <c r="AU714" s="39">
        <f t="shared" si="335"/>
        <v>0.33088732890762568</v>
      </c>
      <c r="AW714" s="38">
        <f t="shared" si="336"/>
        <v>2268.2774002942028</v>
      </c>
      <c r="AX714" s="38">
        <f t="shared" si="312"/>
        <v>1311.0277031624714</v>
      </c>
      <c r="AY714" s="38">
        <f t="shared" si="313"/>
        <v>1396.790983315741</v>
      </c>
      <c r="AZ714" s="38">
        <f t="shared" si="315"/>
        <v>0</v>
      </c>
      <c r="BA714" s="38">
        <f t="shared" si="316"/>
        <v>0</v>
      </c>
      <c r="BB714" s="38">
        <f t="shared" si="317"/>
        <v>0</v>
      </c>
      <c r="BC714" s="38">
        <f t="shared" si="318"/>
        <v>0</v>
      </c>
      <c r="BD714" s="38">
        <f t="shared" si="319"/>
        <v>0</v>
      </c>
      <c r="BE714" s="38">
        <f t="shared" si="320"/>
        <v>0</v>
      </c>
      <c r="BF714" s="38">
        <f t="shared" si="321"/>
        <v>0</v>
      </c>
      <c r="BG714" s="38">
        <f t="shared" si="337"/>
        <v>778.43677426773638</v>
      </c>
      <c r="BH714" s="38">
        <f t="shared" si="338"/>
        <v>1997.2497644848279</v>
      </c>
      <c r="BI714" s="61">
        <f t="shared" si="326"/>
        <v>7751.7826255249802</v>
      </c>
    </row>
    <row r="715" spans="1:61" x14ac:dyDescent="0.3">
      <c r="A715" s="84" t="s">
        <v>1802</v>
      </c>
      <c r="B715" s="84" t="s">
        <v>1803</v>
      </c>
      <c r="C715" s="84" t="s">
        <v>1803</v>
      </c>
      <c r="D715" s="63">
        <f>VLOOKUP(B715,Площадь!$D$2:$E$795,2,0)</f>
        <v>34.299999999999997</v>
      </c>
      <c r="E715" s="72"/>
      <c r="F715" s="87">
        <v>31</v>
      </c>
      <c r="G715" s="87">
        <v>29</v>
      </c>
      <c r="H715" s="87">
        <v>31</v>
      </c>
      <c r="I715" s="87"/>
      <c r="J715" s="88"/>
      <c r="K715" s="88"/>
      <c r="L715" s="88"/>
      <c r="M715" s="88"/>
      <c r="N715" s="88"/>
      <c r="O715" s="88"/>
      <c r="P715" s="88">
        <v>15</v>
      </c>
      <c r="Q715" s="88">
        <v>31</v>
      </c>
      <c r="R715">
        <f t="shared" si="323"/>
        <v>137</v>
      </c>
      <c r="S715" s="162">
        <f>VLOOKUP(C715,'Общие показания'!A:I,9,0)</f>
        <v>0</v>
      </c>
      <c r="T715" s="73">
        <f>VLOOKUP(B715,'Общие показания'!$A$2:$S$795,19,0)</f>
        <v>0.67299999999999827</v>
      </c>
      <c r="U715" s="39">
        <f t="shared" si="327"/>
        <v>0</v>
      </c>
      <c r="V715" s="39">
        <f t="shared" si="328"/>
        <v>0</v>
      </c>
      <c r="W715" s="39">
        <f t="shared" si="329"/>
        <v>0</v>
      </c>
      <c r="X715" s="39"/>
      <c r="Y715" s="39">
        <f t="shared" si="330"/>
        <v>0</v>
      </c>
      <c r="Z715" s="39"/>
      <c r="AA715" s="39"/>
      <c r="AB715" s="39"/>
      <c r="AC715" s="39"/>
      <c r="AD715" s="39"/>
      <c r="AE715" s="39">
        <f t="shared" si="322"/>
        <v>0</v>
      </c>
      <c r="AF715" s="39">
        <f t="shared" si="331"/>
        <v>0.20958938349310238</v>
      </c>
      <c r="AG715" s="39">
        <f t="shared" si="332"/>
        <v>0.46341061650689591</v>
      </c>
      <c r="AH715" s="39">
        <f t="shared" si="339"/>
        <v>0</v>
      </c>
      <c r="AJ715" s="39">
        <f t="shared" si="333"/>
        <v>0.49351964625717559</v>
      </c>
      <c r="AK715" s="39">
        <f t="shared" si="324"/>
        <v>0.1977595692507565</v>
      </c>
      <c r="AL715" s="39">
        <f t="shared" si="325"/>
        <v>0.28193713937306464</v>
      </c>
      <c r="AM715" s="39"/>
      <c r="AS715" s="39"/>
      <c r="AT715" s="39">
        <f t="shared" si="334"/>
        <v>0.1152283238956056</v>
      </c>
      <c r="AU715" s="39">
        <f t="shared" si="335"/>
        <v>0.36968844890982283</v>
      </c>
      <c r="AW715" s="38">
        <f t="shared" si="336"/>
        <v>1324.7843976269119</v>
      </c>
      <c r="AX715" s="38">
        <f t="shared" si="312"/>
        <v>530.85787731396078</v>
      </c>
      <c r="AY715" s="38">
        <f t="shared" si="313"/>
        <v>756.82077944747982</v>
      </c>
      <c r="AZ715" s="38">
        <f t="shared" si="315"/>
        <v>0</v>
      </c>
      <c r="BA715" s="38">
        <f t="shared" si="316"/>
        <v>0</v>
      </c>
      <c r="BB715" s="38">
        <f t="shared" si="317"/>
        <v>0</v>
      </c>
      <c r="BC715" s="38">
        <f t="shared" si="318"/>
        <v>0</v>
      </c>
      <c r="BD715" s="38">
        <f t="shared" si="319"/>
        <v>0</v>
      </c>
      <c r="BE715" s="38">
        <f t="shared" si="320"/>
        <v>0</v>
      </c>
      <c r="BF715" s="38">
        <f t="shared" si="321"/>
        <v>0</v>
      </c>
      <c r="BG715" s="38">
        <f t="shared" si="337"/>
        <v>871.92766100595213</v>
      </c>
      <c r="BH715" s="38">
        <f t="shared" si="338"/>
        <v>2236.3378072420232</v>
      </c>
      <c r="BI715" s="61">
        <f t="shared" si="326"/>
        <v>5720.7285226363274</v>
      </c>
    </row>
    <row r="716" spans="1:61" x14ac:dyDescent="0.3">
      <c r="A716" s="197" t="s">
        <v>2315</v>
      </c>
      <c r="B716" s="84" t="s">
        <v>2316</v>
      </c>
      <c r="C716" s="84" t="s">
        <v>2316</v>
      </c>
      <c r="D716" s="63">
        <f>VLOOKUP(B716,Площадь!$D$2:$E$795,2,0)</f>
        <v>80</v>
      </c>
      <c r="E716" s="72"/>
      <c r="F716" s="87">
        <v>31</v>
      </c>
      <c r="G716" s="87">
        <v>29</v>
      </c>
      <c r="H716" s="87">
        <v>3</v>
      </c>
      <c r="I716" s="87"/>
      <c r="J716" s="88"/>
      <c r="K716" s="88"/>
      <c r="L716" s="88"/>
      <c r="M716" s="88"/>
      <c r="N716" s="88"/>
      <c r="O716" s="88"/>
      <c r="P716" s="88"/>
      <c r="Q716" s="88"/>
      <c r="R716">
        <f t="shared" si="323"/>
        <v>63</v>
      </c>
      <c r="S716" s="162">
        <f>VLOOKUP(C716,'Общие показания'!A:I,9,0)</f>
        <v>2.5606913167997436</v>
      </c>
      <c r="T716" s="73">
        <f>VLOOKUP(B716,'Общие показания'!$A$2:$S$795,19,0)</f>
        <v>1.7439999999999998</v>
      </c>
      <c r="U716" s="39">
        <f t="shared" si="327"/>
        <v>1.0508815661898074</v>
      </c>
      <c r="V716" s="39">
        <f t="shared" si="328"/>
        <v>0.81144345470481882</v>
      </c>
      <c r="W716" s="39">
        <f t="shared" si="329"/>
        <v>6.7583835087592012E-2</v>
      </c>
      <c r="X716" s="39"/>
      <c r="Y716" s="39">
        <f t="shared" si="330"/>
        <v>-0.63078246081752543</v>
      </c>
      <c r="Z716" s="39"/>
      <c r="AA716" s="39"/>
      <c r="AB716" s="39"/>
      <c r="AC716" s="39"/>
      <c r="AD716" s="39"/>
      <c r="AE716" s="39">
        <f t="shared" si="322"/>
        <v>0</v>
      </c>
      <c r="AF716" s="39">
        <f t="shared" si="331"/>
        <v>0</v>
      </c>
      <c r="AG716" s="39">
        <f t="shared" si="332"/>
        <v>0</v>
      </c>
      <c r="AH716" s="39">
        <f t="shared" si="339"/>
        <v>1.7439999999999998</v>
      </c>
      <c r="AJ716" s="39">
        <f t="shared" si="333"/>
        <v>1.1510662303374359</v>
      </c>
      <c r="AK716" s="39">
        <f t="shared" si="324"/>
        <v>0.46124680874812019</v>
      </c>
      <c r="AL716" s="39">
        <f t="shared" si="325"/>
        <v>6.3636709724005938E-2</v>
      </c>
      <c r="AM716" s="39"/>
      <c r="AS716" s="39"/>
      <c r="AT716" s="39">
        <f t="shared" si="334"/>
        <v>0</v>
      </c>
      <c r="AU716" s="39">
        <f t="shared" si="335"/>
        <v>0</v>
      </c>
      <c r="AW716" s="38">
        <f t="shared" si="336"/>
        <v>5910.820587085871</v>
      </c>
      <c r="AX716" s="38">
        <f t="shared" si="312"/>
        <v>3416.3588356025311</v>
      </c>
      <c r="AY716" s="38">
        <f t="shared" si="313"/>
        <v>352.24318167046107</v>
      </c>
      <c r="AZ716" s="38">
        <f t="shared" si="315"/>
        <v>0</v>
      </c>
      <c r="BA716" s="38">
        <f t="shared" si="316"/>
        <v>0</v>
      </c>
      <c r="BB716" s="38">
        <f t="shared" si="317"/>
        <v>0</v>
      </c>
      <c r="BC716" s="38">
        <f t="shared" si="318"/>
        <v>0</v>
      </c>
      <c r="BD716" s="38">
        <f t="shared" si="319"/>
        <v>0</v>
      </c>
      <c r="BE716" s="38">
        <f t="shared" si="320"/>
        <v>0</v>
      </c>
      <c r="BF716" s="38">
        <f t="shared" si="321"/>
        <v>0</v>
      </c>
      <c r="BG716" s="38">
        <f t="shared" si="337"/>
        <v>0</v>
      </c>
      <c r="BH716" s="38">
        <f t="shared" si="338"/>
        <v>0</v>
      </c>
      <c r="BI716" s="61">
        <f t="shared" si="326"/>
        <v>9679.4226043588624</v>
      </c>
    </row>
    <row r="717" spans="1:61" x14ac:dyDescent="0.3">
      <c r="A717" s="197" t="s">
        <v>3956</v>
      </c>
      <c r="B717" s="84" t="s">
        <v>2316</v>
      </c>
      <c r="C717" s="84" t="s">
        <v>2316</v>
      </c>
      <c r="D717" s="63">
        <v>80</v>
      </c>
      <c r="E717" s="72"/>
      <c r="F717" s="87"/>
      <c r="G717" s="87"/>
      <c r="H717" s="87">
        <v>28</v>
      </c>
      <c r="I717" s="87"/>
      <c r="J717" s="88"/>
      <c r="K717" s="88"/>
      <c r="L717" s="88"/>
      <c r="M717" s="88"/>
      <c r="N717" s="88"/>
      <c r="O717" s="88"/>
      <c r="P717" s="88">
        <v>15</v>
      </c>
      <c r="Q717" s="88">
        <v>31</v>
      </c>
      <c r="R717">
        <f t="shared" si="323"/>
        <v>74</v>
      </c>
      <c r="S717" s="162">
        <f>VLOOKUP(C717,'Общие показания'!A:I,9,0)</f>
        <v>2.5606913167997436</v>
      </c>
      <c r="T717" s="73">
        <f>VLOOKUP(B717,'Общие показания'!$A$2:$S$795,19,0)</f>
        <v>1.7439999999999998</v>
      </c>
      <c r="U717" s="39">
        <f t="shared" si="327"/>
        <v>0</v>
      </c>
      <c r="V717" s="39">
        <f t="shared" si="328"/>
        <v>0</v>
      </c>
      <c r="W717" s="39">
        <f t="shared" si="329"/>
        <v>0.63078246081752543</v>
      </c>
      <c r="X717" s="39"/>
      <c r="Y717" s="39">
        <f t="shared" si="330"/>
        <v>-1.9299088559822182</v>
      </c>
      <c r="Z717" s="39"/>
      <c r="AA717" s="39"/>
      <c r="AB717" s="39"/>
      <c r="AC717" s="39"/>
      <c r="AD717" s="39"/>
      <c r="AE717" s="39"/>
      <c r="AF717" s="39">
        <f t="shared" si="331"/>
        <v>0.54312612899252821</v>
      </c>
      <c r="AG717" s="39">
        <f t="shared" si="332"/>
        <v>1.2008738710074718</v>
      </c>
      <c r="AH717" s="39">
        <f t="shared" si="339"/>
        <v>0</v>
      </c>
      <c r="AJ717" s="39">
        <f t="shared" si="333"/>
        <v>0</v>
      </c>
      <c r="AK717" s="39">
        <f t="shared" si="324"/>
        <v>0</v>
      </c>
      <c r="AL717" s="39">
        <f t="shared" si="325"/>
        <v>0.59394262409072207</v>
      </c>
      <c r="AM717" s="39"/>
      <c r="AS717" s="39"/>
      <c r="AT717" s="39">
        <f t="shared" si="334"/>
        <v>0.26875410821132506</v>
      </c>
      <c r="AU717" s="39">
        <f t="shared" si="335"/>
        <v>0.86224711115993669</v>
      </c>
      <c r="AW717" s="38">
        <f t="shared" si="336"/>
        <v>0</v>
      </c>
      <c r="AX717" s="38">
        <f t="shared" si="312"/>
        <v>0</v>
      </c>
      <c r="AY717" s="38">
        <f t="shared" si="313"/>
        <v>3287.6030289243031</v>
      </c>
      <c r="AZ717" s="38"/>
      <c r="BA717" s="38"/>
      <c r="BB717" s="38"/>
      <c r="BC717" s="38"/>
      <c r="BD717" s="38"/>
      <c r="BE717" s="38"/>
      <c r="BF717" s="38"/>
      <c r="BG717" s="38">
        <f t="shared" si="337"/>
        <v>2179.3788335405357</v>
      </c>
      <c r="BH717" s="38">
        <f t="shared" si="338"/>
        <v>5538.1594396909049</v>
      </c>
      <c r="BI717" s="61">
        <f t="shared" si="326"/>
        <v>11005.141302155744</v>
      </c>
    </row>
    <row r="718" spans="1:61" x14ac:dyDescent="0.3">
      <c r="A718" s="84" t="s">
        <v>1564</v>
      </c>
      <c r="B718" s="84" t="s">
        <v>1565</v>
      </c>
      <c r="C718" s="84" t="s">
        <v>1565</v>
      </c>
      <c r="D718" s="63">
        <f>VLOOKUP(B718,Площадь!$D$2:$E$795,2,0)</f>
        <v>75.7</v>
      </c>
      <c r="E718" s="72"/>
      <c r="F718" s="87">
        <v>31</v>
      </c>
      <c r="G718" s="87">
        <v>29</v>
      </c>
      <c r="H718" s="87">
        <v>31</v>
      </c>
      <c r="I718" s="87"/>
      <c r="J718" s="88"/>
      <c r="K718" s="88"/>
      <c r="L718" s="88"/>
      <c r="M718" s="88"/>
      <c r="N718" s="88"/>
      <c r="O718" s="88"/>
      <c r="P718" s="88">
        <v>15</v>
      </c>
      <c r="Q718" s="88">
        <v>31</v>
      </c>
      <c r="R718">
        <f t="shared" si="323"/>
        <v>137</v>
      </c>
      <c r="S718" s="162">
        <f>VLOOKUP(C718,'Общие показания'!A:I,9,0)</f>
        <v>0</v>
      </c>
      <c r="T718" s="73">
        <f>VLOOKUP(B718,'Общие показания'!$A$2:$S$795,19,0)</f>
        <v>0</v>
      </c>
      <c r="U718" s="39">
        <f t="shared" si="327"/>
        <v>0</v>
      </c>
      <c r="V718" s="39">
        <f t="shared" si="328"/>
        <v>0</v>
      </c>
      <c r="W718" s="39">
        <f t="shared" si="329"/>
        <v>0</v>
      </c>
      <c r="X718" s="39"/>
      <c r="Y718" s="39">
        <f t="shared" si="330"/>
        <v>0</v>
      </c>
      <c r="Z718" s="39"/>
      <c r="AA718" s="39"/>
      <c r="AB718" s="39"/>
      <c r="AC718" s="39"/>
      <c r="AD718" s="39"/>
      <c r="AE718" s="39">
        <f t="shared" ref="AE718:AE744" si="340">(T718*$AE$1)/31*O718</f>
        <v>0</v>
      </c>
      <c r="AF718" s="39">
        <f t="shared" si="331"/>
        <v>0</v>
      </c>
      <c r="AG718" s="39">
        <f t="shared" si="332"/>
        <v>0</v>
      </c>
      <c r="AH718" s="39">
        <f t="shared" si="339"/>
        <v>0</v>
      </c>
      <c r="AJ718" s="39">
        <f t="shared" si="333"/>
        <v>1.0891964204567988</v>
      </c>
      <c r="AK718" s="39">
        <f t="shared" si="324"/>
        <v>0.43645479277790872</v>
      </c>
      <c r="AL718" s="39">
        <f t="shared" si="325"/>
        <v>0.62223444462218647</v>
      </c>
      <c r="AM718" s="39"/>
      <c r="AS718" s="39"/>
      <c r="AT718" s="39">
        <f t="shared" si="334"/>
        <v>0.25430857489496633</v>
      </c>
      <c r="AU718" s="39">
        <f t="shared" si="335"/>
        <v>0.81590132893509015</v>
      </c>
      <c r="AW718" s="38">
        <f t="shared" si="336"/>
        <v>2923.7953032174123</v>
      </c>
      <c r="AX718" s="38">
        <f t="shared" si="312"/>
        <v>1171.6017875413072</v>
      </c>
      <c r="AY718" s="38">
        <f t="shared" si="313"/>
        <v>1670.3012537660125</v>
      </c>
      <c r="AZ718" s="38">
        <f t="shared" ref="AZ718:AZ749" si="341">(X718+AM718)*$AZ$1</f>
        <v>0</v>
      </c>
      <c r="BA718" s="38">
        <f t="shared" ref="BA718:BA749" si="342">(Z718+AN718)*$BA$1</f>
        <v>0</v>
      </c>
      <c r="BB718" s="38">
        <f t="shared" ref="BB718:BB749" si="343">(AA718+AO718)*$BB$1</f>
        <v>0</v>
      </c>
      <c r="BC718" s="38">
        <f t="shared" ref="BC718:BC749" si="344">(AB718+AP718)*$BC$1</f>
        <v>0</v>
      </c>
      <c r="BD718" s="38">
        <f t="shared" ref="BD718:BD749" si="345">(AC718+AQ718)*$BD$1</f>
        <v>0</v>
      </c>
      <c r="BE718" s="38">
        <f t="shared" ref="BE718:BE749" si="346">(AD718+AR718)*$BE$1</f>
        <v>0</v>
      </c>
      <c r="BF718" s="38">
        <f t="shared" ref="BF718:BF749" si="347">(AE718+AS718)*$BF$1</f>
        <v>0</v>
      </c>
      <c r="BG718" s="38">
        <f t="shared" si="337"/>
        <v>682.65576610505184</v>
      </c>
      <c r="BH718" s="38">
        <f t="shared" si="338"/>
        <v>2190.1728913401989</v>
      </c>
      <c r="BI718" s="61">
        <f t="shared" si="326"/>
        <v>8638.5270019699819</v>
      </c>
    </row>
    <row r="719" spans="1:61" x14ac:dyDescent="0.3">
      <c r="A719" s="84" t="s">
        <v>2332</v>
      </c>
      <c r="B719" s="84" t="s">
        <v>2333</v>
      </c>
      <c r="C719" s="84" t="s">
        <v>2333</v>
      </c>
      <c r="D719" s="63">
        <f>VLOOKUP(B719,Площадь!$D$2:$E$795,2,0)</f>
        <v>40.700000000000003</v>
      </c>
      <c r="E719" s="72"/>
      <c r="F719" s="87">
        <v>31</v>
      </c>
      <c r="G719" s="87">
        <v>29</v>
      </c>
      <c r="H719" s="87">
        <v>31</v>
      </c>
      <c r="I719" s="87"/>
      <c r="J719" s="88"/>
      <c r="K719" s="88"/>
      <c r="L719" s="88"/>
      <c r="M719" s="88"/>
      <c r="N719" s="88"/>
      <c r="O719" s="88"/>
      <c r="P719" s="88">
        <v>15</v>
      </c>
      <c r="Q719" s="88">
        <v>31</v>
      </c>
      <c r="R719">
        <f t="shared" si="323"/>
        <v>137</v>
      </c>
      <c r="S719" s="162">
        <f>VLOOKUP(C719,'Общие показания'!A:I,9,0)</f>
        <v>1.3027517074218697</v>
      </c>
      <c r="T719" s="73">
        <f>VLOOKUP(B719,'Общие показания'!$A$2:$S$795,19,0)</f>
        <v>1.3389999999999986</v>
      </c>
      <c r="U719" s="39">
        <f t="shared" si="327"/>
        <v>0.53463599679906459</v>
      </c>
      <c r="V719" s="39">
        <f t="shared" si="328"/>
        <v>0.41282185758107659</v>
      </c>
      <c r="W719" s="39">
        <f t="shared" si="329"/>
        <v>0.35529385304172856</v>
      </c>
      <c r="X719" s="39"/>
      <c r="Y719" s="39">
        <f t="shared" si="330"/>
        <v>0</v>
      </c>
      <c r="Z719" s="39"/>
      <c r="AA719" s="39"/>
      <c r="AB719" s="39"/>
      <c r="AC719" s="39"/>
      <c r="AD719" s="39"/>
      <c r="AE719" s="39">
        <f t="shared" si="340"/>
        <v>0</v>
      </c>
      <c r="AF719" s="39">
        <f t="shared" si="331"/>
        <v>0.41699878825745101</v>
      </c>
      <c r="AG719" s="39">
        <f t="shared" si="332"/>
        <v>0.92200121174254768</v>
      </c>
      <c r="AH719" s="39">
        <f t="shared" si="339"/>
        <v>0</v>
      </c>
      <c r="AJ719" s="39">
        <f t="shared" si="333"/>
        <v>0.58560494468417057</v>
      </c>
      <c r="AK719" s="39">
        <f t="shared" si="324"/>
        <v>0.23465931395060616</v>
      </c>
      <c r="AL719" s="39">
        <f t="shared" si="325"/>
        <v>0.33454348607824291</v>
      </c>
      <c r="AM719" s="39"/>
      <c r="AS719" s="39"/>
      <c r="AT719" s="39">
        <f t="shared" si="334"/>
        <v>0.13672865255251163</v>
      </c>
      <c r="AU719" s="39">
        <f t="shared" si="335"/>
        <v>0.43866821780261783</v>
      </c>
      <c r="AW719" s="38">
        <f t="shared" si="336"/>
        <v>3007.1299736799374</v>
      </c>
      <c r="AX719" s="38">
        <f t="shared" si="312"/>
        <v>1738.0725576127879</v>
      </c>
      <c r="AY719" s="38">
        <f t="shared" si="313"/>
        <v>1851.7717596400867</v>
      </c>
      <c r="AZ719" s="38">
        <f t="shared" si="341"/>
        <v>0</v>
      </c>
      <c r="BA719" s="38">
        <f t="shared" si="342"/>
        <v>0</v>
      </c>
      <c r="BB719" s="38">
        <f t="shared" si="343"/>
        <v>0</v>
      </c>
      <c r="BC719" s="38">
        <f t="shared" si="344"/>
        <v>0</v>
      </c>
      <c r="BD719" s="38">
        <f t="shared" si="345"/>
        <v>0</v>
      </c>
      <c r="BE719" s="38">
        <f t="shared" si="346"/>
        <v>0</v>
      </c>
      <c r="BF719" s="38">
        <f t="shared" si="347"/>
        <v>0</v>
      </c>
      <c r="BG719" s="38">
        <f t="shared" si="337"/>
        <v>1486.4037930126312</v>
      </c>
      <c r="BH719" s="38">
        <f t="shared" si="338"/>
        <v>3652.526589893861</v>
      </c>
      <c r="BI719" s="61">
        <f t="shared" si="326"/>
        <v>11735.904673839304</v>
      </c>
    </row>
    <row r="720" spans="1:61" x14ac:dyDescent="0.3">
      <c r="A720" s="84" t="s">
        <v>2560</v>
      </c>
      <c r="B720" s="84" t="s">
        <v>1305</v>
      </c>
      <c r="C720" s="84" t="s">
        <v>1305</v>
      </c>
      <c r="D720" s="63">
        <f>VLOOKUP(B720,Площадь!$D$2:$E$795,2,0)</f>
        <v>62.5</v>
      </c>
      <c r="E720" s="72"/>
      <c r="F720" s="87">
        <v>31</v>
      </c>
      <c r="G720" s="87">
        <v>29</v>
      </c>
      <c r="H720" s="87">
        <v>31</v>
      </c>
      <c r="I720" s="87"/>
      <c r="J720" s="88"/>
      <c r="K720" s="88"/>
      <c r="L720" s="88"/>
      <c r="M720" s="88"/>
      <c r="N720" s="88"/>
      <c r="O720" s="88"/>
      <c r="P720" s="88">
        <v>15</v>
      </c>
      <c r="Q720" s="88">
        <v>31</v>
      </c>
      <c r="R720">
        <f t="shared" si="323"/>
        <v>137</v>
      </c>
      <c r="S720" s="162">
        <f>VLOOKUP(C720,'Общие показания'!A:I,9,0)</f>
        <v>2.0005400912497997</v>
      </c>
      <c r="T720" s="73">
        <f>VLOOKUP(B720,'Общие показания'!$A$2:$S$795,19,0)</f>
        <v>0.39299999999999979</v>
      </c>
      <c r="U720" s="39">
        <f t="shared" si="327"/>
        <v>0.82100122358578698</v>
      </c>
      <c r="V720" s="39">
        <f t="shared" si="328"/>
        <v>0.63394019898813969</v>
      </c>
      <c r="W720" s="39">
        <f t="shared" si="329"/>
        <v>0.54559866867587303</v>
      </c>
      <c r="X720" s="39"/>
      <c r="Y720" s="39">
        <f t="shared" si="330"/>
        <v>0</v>
      </c>
      <c r="Z720" s="39"/>
      <c r="AA720" s="39"/>
      <c r="AB720" s="39"/>
      <c r="AC720" s="39"/>
      <c r="AD720" s="39"/>
      <c r="AE720" s="39">
        <f t="shared" si="340"/>
        <v>0</v>
      </c>
      <c r="AF720" s="39">
        <f t="shared" si="331"/>
        <v>0.1223902343429263</v>
      </c>
      <c r="AG720" s="39">
        <f t="shared" si="332"/>
        <v>0.27060976565707351</v>
      </c>
      <c r="AH720" s="39">
        <f t="shared" si="339"/>
        <v>0</v>
      </c>
      <c r="AJ720" s="39">
        <f t="shared" si="333"/>
        <v>0.89927049245112189</v>
      </c>
      <c r="AK720" s="39">
        <f t="shared" si="324"/>
        <v>0.36034906933446886</v>
      </c>
      <c r="AL720" s="39">
        <f t="shared" si="325"/>
        <v>0.51373385454275622</v>
      </c>
      <c r="AM720" s="39"/>
      <c r="AS720" s="39"/>
      <c r="AT720" s="39">
        <f t="shared" si="334"/>
        <v>0.20996414704009769</v>
      </c>
      <c r="AU720" s="39">
        <f t="shared" si="335"/>
        <v>0.67363055559370055</v>
      </c>
      <c r="AW720" s="38">
        <f t="shared" si="336"/>
        <v>4617.8285836608366</v>
      </c>
      <c r="AX720" s="38">
        <f t="shared" si="312"/>
        <v>2669.0303403144776</v>
      </c>
      <c r="AY720" s="38">
        <f t="shared" si="313"/>
        <v>2843.6298520271598</v>
      </c>
      <c r="AZ720" s="38">
        <f t="shared" si="341"/>
        <v>0</v>
      </c>
      <c r="BA720" s="38">
        <f t="shared" si="342"/>
        <v>0</v>
      </c>
      <c r="BB720" s="38">
        <f t="shared" si="343"/>
        <v>0</v>
      </c>
      <c r="BC720" s="38">
        <f t="shared" si="344"/>
        <v>0</v>
      </c>
      <c r="BD720" s="38">
        <f t="shared" si="345"/>
        <v>0</v>
      </c>
      <c r="BE720" s="38">
        <f t="shared" si="346"/>
        <v>0</v>
      </c>
      <c r="BF720" s="38">
        <f t="shared" si="347"/>
        <v>0</v>
      </c>
      <c r="BG720" s="38">
        <f t="shared" si="337"/>
        <v>892.15880720933433</v>
      </c>
      <c r="BH720" s="38">
        <f t="shared" si="338"/>
        <v>2534.680948752728</v>
      </c>
      <c r="BI720" s="61">
        <f t="shared" si="326"/>
        <v>13557.328531964537</v>
      </c>
    </row>
    <row r="721" spans="1:61" x14ac:dyDescent="0.3">
      <c r="A721" s="84" t="s">
        <v>1023</v>
      </c>
      <c r="B721" s="84" t="s">
        <v>1024</v>
      </c>
      <c r="C721" s="84" t="s">
        <v>1024</v>
      </c>
      <c r="D721" s="63">
        <f>VLOOKUP(B721,Площадь!$D$2:$E$795,2,0)</f>
        <v>74</v>
      </c>
      <c r="E721" s="72"/>
      <c r="F721" s="87">
        <v>31</v>
      </c>
      <c r="G721" s="87">
        <v>29</v>
      </c>
      <c r="H721" s="87">
        <v>31</v>
      </c>
      <c r="I721" s="87"/>
      <c r="J721" s="88"/>
      <c r="K721" s="88"/>
      <c r="L721" s="88"/>
      <c r="M721" s="88"/>
      <c r="N721" s="88"/>
      <c r="O721" s="88"/>
      <c r="P721" s="88">
        <v>15</v>
      </c>
      <c r="Q721" s="88">
        <v>31</v>
      </c>
      <c r="R721">
        <f t="shared" si="323"/>
        <v>137</v>
      </c>
      <c r="S721" s="162">
        <f>VLOOKUP(C721,'Общие показания'!A:I,9,0)</f>
        <v>2.3686394680397629</v>
      </c>
      <c r="T721" s="73">
        <f>VLOOKUP(B721,'Общие показания'!$A$2:$S$795,19,0)</f>
        <v>1.0415022682128017</v>
      </c>
      <c r="U721" s="39">
        <f t="shared" si="327"/>
        <v>0.97206544872557188</v>
      </c>
      <c r="V721" s="39">
        <f t="shared" si="328"/>
        <v>0.75058519560195736</v>
      </c>
      <c r="W721" s="39">
        <f t="shared" si="329"/>
        <v>0.64598882371223365</v>
      </c>
      <c r="X721" s="39"/>
      <c r="Y721" s="39">
        <f t="shared" si="330"/>
        <v>0</v>
      </c>
      <c r="Z721" s="39"/>
      <c r="AA721" s="39"/>
      <c r="AB721" s="39"/>
      <c r="AC721" s="39"/>
      <c r="AD721" s="39"/>
      <c r="AE721" s="39">
        <f t="shared" si="340"/>
        <v>0</v>
      </c>
      <c r="AF721" s="39">
        <f t="shared" si="331"/>
        <v>0.32435039866476884</v>
      </c>
      <c r="AG721" s="39">
        <f t="shared" si="332"/>
        <v>0.71715186954803289</v>
      </c>
      <c r="AH721" s="39">
        <f t="shared" si="339"/>
        <v>0</v>
      </c>
      <c r="AJ721" s="39">
        <f t="shared" si="333"/>
        <v>1.0647362630621282</v>
      </c>
      <c r="AK721" s="39">
        <f t="shared" si="324"/>
        <v>0.42665329809201114</v>
      </c>
      <c r="AL721" s="39">
        <f t="shared" si="325"/>
        <v>0.60826088377862342</v>
      </c>
      <c r="AM721" s="39"/>
      <c r="AS721" s="39"/>
      <c r="AT721" s="39">
        <f t="shared" si="334"/>
        <v>0.24859755009547563</v>
      </c>
      <c r="AU721" s="39">
        <f t="shared" si="335"/>
        <v>0.79757857782294139</v>
      </c>
      <c r="AW721" s="38">
        <f t="shared" si="336"/>
        <v>5467.5090430544305</v>
      </c>
      <c r="AX721" s="38">
        <f t="shared" si="312"/>
        <v>3160.1319229323412</v>
      </c>
      <c r="AY721" s="38">
        <f t="shared" si="313"/>
        <v>3366.8577448001574</v>
      </c>
      <c r="AZ721" s="38">
        <f t="shared" si="341"/>
        <v>0</v>
      </c>
      <c r="BA721" s="38">
        <f t="shared" si="342"/>
        <v>0</v>
      </c>
      <c r="BB721" s="38">
        <f t="shared" si="343"/>
        <v>0</v>
      </c>
      <c r="BC721" s="38">
        <f t="shared" si="344"/>
        <v>0</v>
      </c>
      <c r="BD721" s="38">
        <f t="shared" si="345"/>
        <v>0</v>
      </c>
      <c r="BE721" s="38">
        <f t="shared" si="346"/>
        <v>0</v>
      </c>
      <c r="BF721" s="38">
        <f t="shared" si="347"/>
        <v>0</v>
      </c>
      <c r="BG721" s="38">
        <f t="shared" si="337"/>
        <v>1537.9985557340499</v>
      </c>
      <c r="BH721" s="38">
        <f t="shared" si="338"/>
        <v>4066.0818237047483</v>
      </c>
      <c r="BI721" s="61">
        <f t="shared" si="326"/>
        <v>17598.579090225729</v>
      </c>
    </row>
    <row r="722" spans="1:61" x14ac:dyDescent="0.3">
      <c r="A722" s="84" t="s">
        <v>1047</v>
      </c>
      <c r="B722" s="84" t="s">
        <v>1048</v>
      </c>
      <c r="C722" s="84" t="s">
        <v>1048</v>
      </c>
      <c r="D722" s="63">
        <f>VLOOKUP(B722,Площадь!$D$2:$E$795,2,0)</f>
        <v>62.6</v>
      </c>
      <c r="E722" s="72"/>
      <c r="F722" s="87">
        <v>31</v>
      </c>
      <c r="G722" s="87">
        <v>29</v>
      </c>
      <c r="H722" s="87">
        <v>31</v>
      </c>
      <c r="I722" s="87"/>
      <c r="J722" s="88"/>
      <c r="K722" s="88"/>
      <c r="L722" s="88"/>
      <c r="M722" s="88"/>
      <c r="N722" s="88"/>
      <c r="O722" s="88"/>
      <c r="P722" s="88">
        <v>15</v>
      </c>
      <c r="Q722" s="88">
        <v>31</v>
      </c>
      <c r="R722">
        <f t="shared" si="323"/>
        <v>137</v>
      </c>
      <c r="S722" s="162">
        <f>VLOOKUP(C722,'Общие показания'!A:I,9,0)</f>
        <v>2.0037409553957994</v>
      </c>
      <c r="T722" s="73">
        <f>VLOOKUP(B722,'Общие показания'!$A$2:$S$795,19,0)</f>
        <v>0.99599999999999866</v>
      </c>
      <c r="U722" s="39">
        <f t="shared" si="327"/>
        <v>0.82231482554352431</v>
      </c>
      <c r="V722" s="39">
        <f t="shared" si="328"/>
        <v>0.6349545033065207</v>
      </c>
      <c r="W722" s="39">
        <f t="shared" si="329"/>
        <v>0.54647162654575443</v>
      </c>
      <c r="X722" s="39"/>
      <c r="Y722" s="39">
        <f t="shared" si="330"/>
        <v>0</v>
      </c>
      <c r="Z722" s="39"/>
      <c r="AA722" s="39"/>
      <c r="AB722" s="39"/>
      <c r="AC722" s="39"/>
      <c r="AD722" s="39"/>
      <c r="AE722" s="39">
        <f t="shared" si="340"/>
        <v>0</v>
      </c>
      <c r="AF722" s="39">
        <f t="shared" si="331"/>
        <v>0.31017983054848475</v>
      </c>
      <c r="AG722" s="39">
        <f t="shared" si="332"/>
        <v>0.68582016945151392</v>
      </c>
      <c r="AH722" s="39">
        <f t="shared" si="339"/>
        <v>0</v>
      </c>
      <c r="AJ722" s="39">
        <f t="shared" si="333"/>
        <v>0.90070932523904368</v>
      </c>
      <c r="AK722" s="39">
        <f t="shared" si="324"/>
        <v>0.36092562784540405</v>
      </c>
      <c r="AL722" s="39">
        <f t="shared" si="325"/>
        <v>0.5145558287100247</v>
      </c>
      <c r="AM722" s="39"/>
      <c r="AS722" s="39"/>
      <c r="AT722" s="39">
        <f t="shared" si="334"/>
        <v>0.21030008967536185</v>
      </c>
      <c r="AU722" s="39">
        <f t="shared" si="335"/>
        <v>0.67470836448265048</v>
      </c>
      <c r="AW722" s="38">
        <f t="shared" si="336"/>
        <v>4625.2171093946945</v>
      </c>
      <c r="AX722" s="38">
        <f t="shared" ref="AX722:AX785" si="348">(V722+AK722)*$AX$1</f>
        <v>2673.3007888589809</v>
      </c>
      <c r="AY722" s="38">
        <f t="shared" ref="AY722:AY785" si="349">(W722+AL722)*$AY$1</f>
        <v>2848.1796597904031</v>
      </c>
      <c r="AZ722" s="38">
        <f t="shared" si="341"/>
        <v>0</v>
      </c>
      <c r="BA722" s="38">
        <f t="shared" si="342"/>
        <v>0</v>
      </c>
      <c r="BB722" s="38">
        <f t="shared" si="343"/>
        <v>0</v>
      </c>
      <c r="BC722" s="38">
        <f t="shared" si="344"/>
        <v>0</v>
      </c>
      <c r="BD722" s="38">
        <f t="shared" si="345"/>
        <v>0</v>
      </c>
      <c r="BE722" s="38">
        <f t="shared" si="346"/>
        <v>0</v>
      </c>
      <c r="BF722" s="38">
        <f t="shared" si="347"/>
        <v>0</v>
      </c>
      <c r="BG722" s="38">
        <f t="shared" si="337"/>
        <v>1397.1554786520849</v>
      </c>
      <c r="BH722" s="38">
        <f t="shared" si="338"/>
        <v>3652.1483753515136</v>
      </c>
      <c r="BI722" s="61">
        <f t="shared" si="326"/>
        <v>15196.001412047675</v>
      </c>
    </row>
    <row r="723" spans="1:61" x14ac:dyDescent="0.3">
      <c r="A723" s="197" t="s">
        <v>1473</v>
      </c>
      <c r="B723" s="84" t="s">
        <v>1474</v>
      </c>
      <c r="C723" s="84" t="s">
        <v>1474</v>
      </c>
      <c r="D723" s="63">
        <f>VLOOKUP(B723,Площадь!$D$2:$E$795,2,0)</f>
        <v>50.8</v>
      </c>
      <c r="E723" s="72"/>
      <c r="F723" s="87">
        <v>31</v>
      </c>
      <c r="G723" s="87">
        <v>29</v>
      </c>
      <c r="H723" s="87">
        <v>31</v>
      </c>
      <c r="I723" s="87"/>
      <c r="J723" s="88"/>
      <c r="K723" s="88"/>
      <c r="L723" s="88"/>
      <c r="M723" s="88"/>
      <c r="N723" s="88"/>
      <c r="O723" s="88"/>
      <c r="P723" s="88">
        <v>0</v>
      </c>
      <c r="Q723" s="88">
        <v>0</v>
      </c>
      <c r="R723">
        <f t="shared" si="323"/>
        <v>91</v>
      </c>
      <c r="S723" s="162">
        <f>VLOOKUP(C723,'Общие показания'!A:I,9,0)</f>
        <v>1.626038986167837</v>
      </c>
      <c r="T723" s="73">
        <f>VLOOKUP(B723,'Общие показания'!$A$2:$S$795,19,0)</f>
        <v>1.4710000000000001</v>
      </c>
      <c r="U723" s="39">
        <f t="shared" si="327"/>
        <v>0.66730979453052763</v>
      </c>
      <c r="V723" s="39">
        <f t="shared" si="328"/>
        <v>0.5152665937375599</v>
      </c>
      <c r="W723" s="39">
        <f t="shared" si="329"/>
        <v>0.44346259789974957</v>
      </c>
      <c r="X723" s="39"/>
      <c r="Y723" s="39">
        <f t="shared" si="330"/>
        <v>0</v>
      </c>
      <c r="Z723" s="39"/>
      <c r="AA723" s="39"/>
      <c r="AB723" s="39"/>
      <c r="AC723" s="39"/>
      <c r="AD723" s="39"/>
      <c r="AE723" s="39">
        <f t="shared" si="340"/>
        <v>0</v>
      </c>
      <c r="AF723" s="39">
        <f t="shared" si="331"/>
        <v>0</v>
      </c>
      <c r="AG723" s="39">
        <f t="shared" si="332"/>
        <v>0</v>
      </c>
      <c r="AH723" s="39">
        <f t="shared" si="339"/>
        <v>1.4710000000000001</v>
      </c>
      <c r="AJ723" s="39">
        <f t="shared" si="333"/>
        <v>0.73092705626427179</v>
      </c>
      <c r="AK723" s="39">
        <f t="shared" si="324"/>
        <v>0.29289172355505627</v>
      </c>
      <c r="AL723" s="39">
        <f t="shared" si="325"/>
        <v>0.41756287697235228</v>
      </c>
      <c r="AM723" s="39"/>
      <c r="AS723" s="39"/>
      <c r="AT723" s="39">
        <f t="shared" si="334"/>
        <v>0</v>
      </c>
      <c r="AU723" s="39">
        <f t="shared" si="335"/>
        <v>0</v>
      </c>
      <c r="AW723" s="38">
        <f t="shared" si="336"/>
        <v>3753.3710727995276</v>
      </c>
      <c r="AX723" s="38">
        <f t="shared" si="348"/>
        <v>2169.3878606076073</v>
      </c>
      <c r="AY723" s="38">
        <f t="shared" si="349"/>
        <v>2311.3023437276752</v>
      </c>
      <c r="AZ723" s="38">
        <f t="shared" si="341"/>
        <v>0</v>
      </c>
      <c r="BA723" s="38">
        <f t="shared" si="342"/>
        <v>0</v>
      </c>
      <c r="BB723" s="38">
        <f t="shared" si="343"/>
        <v>0</v>
      </c>
      <c r="BC723" s="38">
        <f t="shared" si="344"/>
        <v>0</v>
      </c>
      <c r="BD723" s="38">
        <f t="shared" si="345"/>
        <v>0</v>
      </c>
      <c r="BE723" s="38">
        <f t="shared" si="346"/>
        <v>0</v>
      </c>
      <c r="BF723" s="38">
        <f t="shared" si="347"/>
        <v>0</v>
      </c>
      <c r="BG723" s="38">
        <f t="shared" si="337"/>
        <v>0</v>
      </c>
      <c r="BH723" s="38">
        <f t="shared" si="338"/>
        <v>0</v>
      </c>
      <c r="BI723" s="61">
        <f t="shared" si="326"/>
        <v>8234.0612771348096</v>
      </c>
    </row>
    <row r="724" spans="1:61" x14ac:dyDescent="0.3">
      <c r="A724" s="197" t="s">
        <v>3948</v>
      </c>
      <c r="B724" s="84" t="s">
        <v>1474</v>
      </c>
      <c r="C724" s="84" t="s">
        <v>1474</v>
      </c>
      <c r="D724" s="63">
        <f>VLOOKUP(B724,Площадь!$D$2:$E$795,2,0)</f>
        <v>50.8</v>
      </c>
      <c r="E724" s="72"/>
      <c r="F724" s="87"/>
      <c r="G724" s="87"/>
      <c r="H724" s="87"/>
      <c r="I724" s="87"/>
      <c r="J724" s="88"/>
      <c r="K724" s="88"/>
      <c r="L724" s="88"/>
      <c r="M724" s="88"/>
      <c r="N724" s="88"/>
      <c r="O724" s="88"/>
      <c r="P724" s="88">
        <v>15</v>
      </c>
      <c r="Q724" s="88">
        <v>31</v>
      </c>
      <c r="R724">
        <f t="shared" si="323"/>
        <v>46</v>
      </c>
      <c r="S724" s="162">
        <f>VLOOKUP(C724,'Общие показания'!A:I,9,0)</f>
        <v>1.626038986167837</v>
      </c>
      <c r="T724" s="73">
        <f>VLOOKUP(B724,'Общие показания'!$A$2:$S$795,19,0)</f>
        <v>1.4710000000000001</v>
      </c>
      <c r="U724" s="39">
        <f t="shared" si="327"/>
        <v>0</v>
      </c>
      <c r="V724" s="39">
        <f t="shared" si="328"/>
        <v>0</v>
      </c>
      <c r="W724" s="39">
        <f t="shared" si="329"/>
        <v>0</v>
      </c>
      <c r="X724" s="39"/>
      <c r="Y724" s="39">
        <f t="shared" si="330"/>
        <v>-1.626038986167837</v>
      </c>
      <c r="Z724" s="39"/>
      <c r="AA724" s="39"/>
      <c r="AB724" s="39"/>
      <c r="AC724" s="39"/>
      <c r="AD724" s="39"/>
      <c r="AE724" s="39">
        <f t="shared" si="340"/>
        <v>0</v>
      </c>
      <c r="AF724" s="39">
        <f t="shared" si="331"/>
        <v>0.45810695857110612</v>
      </c>
      <c r="AG724" s="39">
        <f t="shared" si="332"/>
        <v>1.0128930414288941</v>
      </c>
      <c r="AH724" s="39">
        <f t="shared" si="339"/>
        <v>0</v>
      </c>
      <c r="AJ724" s="39">
        <f t="shared" si="333"/>
        <v>0</v>
      </c>
      <c r="AK724" s="39">
        <f t="shared" si="324"/>
        <v>0</v>
      </c>
      <c r="AL724" s="39">
        <f t="shared" si="325"/>
        <v>0</v>
      </c>
      <c r="AM724" s="39"/>
      <c r="AS724" s="39"/>
      <c r="AT724" s="39">
        <f t="shared" si="334"/>
        <v>0.1706588587141914</v>
      </c>
      <c r="AU724" s="39">
        <f t="shared" si="335"/>
        <v>0.54752691558655975</v>
      </c>
      <c r="AW724" s="38">
        <f t="shared" si="336"/>
        <v>0</v>
      </c>
      <c r="AX724" s="38">
        <f t="shared" si="348"/>
        <v>0</v>
      </c>
      <c r="AY724" s="38">
        <f t="shared" si="349"/>
        <v>0</v>
      </c>
      <c r="AZ724" s="38">
        <f t="shared" si="341"/>
        <v>0</v>
      </c>
      <c r="BA724" s="38">
        <f t="shared" si="342"/>
        <v>0</v>
      </c>
      <c r="BB724" s="38">
        <f t="shared" si="343"/>
        <v>0</v>
      </c>
      <c r="BC724" s="38">
        <f t="shared" si="344"/>
        <v>0</v>
      </c>
      <c r="BD724" s="38">
        <f t="shared" si="345"/>
        <v>0</v>
      </c>
      <c r="BE724" s="38">
        <f t="shared" si="346"/>
        <v>0</v>
      </c>
      <c r="BF724" s="38">
        <f t="shared" si="347"/>
        <v>0</v>
      </c>
      <c r="BG724" s="38">
        <f t="shared" si="337"/>
        <v>1687.8338092879612</v>
      </c>
      <c r="BH724" s="38">
        <f t="shared" si="338"/>
        <v>4188.7289158140047</v>
      </c>
      <c r="BI724" s="61">
        <f t="shared" si="326"/>
        <v>5876.562725101966</v>
      </c>
    </row>
    <row r="725" spans="1:61" x14ac:dyDescent="0.3">
      <c r="A725" s="84" t="s">
        <v>1190</v>
      </c>
      <c r="B725" s="84" t="s">
        <v>1191</v>
      </c>
      <c r="C725" s="84" t="s">
        <v>1191</v>
      </c>
      <c r="D725" s="63">
        <f>VLOOKUP(B725,Площадь!$D$2:$E$795,2,0)</f>
        <v>72.7</v>
      </c>
      <c r="E725" s="72"/>
      <c r="F725" s="87">
        <v>31</v>
      </c>
      <c r="G725" s="87">
        <v>29</v>
      </c>
      <c r="H725" s="87">
        <v>31</v>
      </c>
      <c r="I725" s="87"/>
      <c r="J725" s="88"/>
      <c r="K725" s="88"/>
      <c r="L725" s="88"/>
      <c r="M725" s="88"/>
      <c r="N725" s="88"/>
      <c r="O725" s="88"/>
      <c r="P725" s="88">
        <v>15</v>
      </c>
      <c r="Q725" s="88">
        <v>31</v>
      </c>
      <c r="R725">
        <f t="shared" si="323"/>
        <v>137</v>
      </c>
      <c r="S725" s="162">
        <f>VLOOKUP(C725,'Общие показания'!A:I,9,0)</f>
        <v>2.3270282341417672</v>
      </c>
      <c r="T725" s="73">
        <f>VLOOKUP(B725,'Общие показания'!$A$2:$S$795,19,0)</f>
        <v>1.5209999999999972</v>
      </c>
      <c r="U725" s="39">
        <f t="shared" si="327"/>
        <v>0.95498862327498746</v>
      </c>
      <c r="V725" s="39">
        <f t="shared" si="328"/>
        <v>0.73739923946300412</v>
      </c>
      <c r="W725" s="39">
        <f t="shared" si="329"/>
        <v>0.6346403714037756</v>
      </c>
      <c r="X725" s="39"/>
      <c r="Y725" s="39">
        <f t="shared" si="330"/>
        <v>0</v>
      </c>
      <c r="Z725" s="39"/>
      <c r="AA725" s="39"/>
      <c r="AB725" s="39"/>
      <c r="AC725" s="39"/>
      <c r="AD725" s="39"/>
      <c r="AE725" s="39">
        <f t="shared" si="340"/>
        <v>0</v>
      </c>
      <c r="AF725" s="39">
        <f t="shared" si="331"/>
        <v>0.47367823520506541</v>
      </c>
      <c r="AG725" s="39">
        <f t="shared" si="332"/>
        <v>1.047321764794932</v>
      </c>
      <c r="AH725" s="39">
        <f t="shared" si="339"/>
        <v>0</v>
      </c>
      <c r="AJ725" s="39">
        <f t="shared" si="333"/>
        <v>1.046031436819145</v>
      </c>
      <c r="AK725" s="39">
        <f t="shared" si="324"/>
        <v>0.41915803744985419</v>
      </c>
      <c r="AL725" s="39">
        <f t="shared" si="325"/>
        <v>0.59757521960413407</v>
      </c>
      <c r="AM725" s="39"/>
      <c r="AS725" s="39"/>
      <c r="AT725" s="39">
        <f t="shared" si="334"/>
        <v>0.24423029583704164</v>
      </c>
      <c r="AU725" s="39">
        <f t="shared" si="335"/>
        <v>0.78356706226659245</v>
      </c>
      <c r="AW725" s="38">
        <f t="shared" si="336"/>
        <v>5371.4582085142856</v>
      </c>
      <c r="AX725" s="38">
        <f t="shared" si="348"/>
        <v>3104.6160918538003</v>
      </c>
      <c r="AY725" s="38">
        <f t="shared" si="349"/>
        <v>3307.710243877993</v>
      </c>
      <c r="AZ725" s="38">
        <f t="shared" si="341"/>
        <v>0</v>
      </c>
      <c r="BA725" s="38">
        <f t="shared" si="342"/>
        <v>0</v>
      </c>
      <c r="BB725" s="38">
        <f t="shared" si="343"/>
        <v>0</v>
      </c>
      <c r="BC725" s="38">
        <f t="shared" si="344"/>
        <v>0</v>
      </c>
      <c r="BD725" s="38">
        <f t="shared" si="345"/>
        <v>0</v>
      </c>
      <c r="BE725" s="38">
        <f t="shared" si="346"/>
        <v>0</v>
      </c>
      <c r="BF725" s="38">
        <f t="shared" si="347"/>
        <v>0</v>
      </c>
      <c r="BG725" s="38">
        <f t="shared" si="337"/>
        <v>1927.1249443881907</v>
      </c>
      <c r="BH725" s="38">
        <f t="shared" si="338"/>
        <v>4914.7647318108739</v>
      </c>
      <c r="BI725" s="61">
        <f t="shared" si="326"/>
        <v>18625.674220445144</v>
      </c>
    </row>
    <row r="726" spans="1:61" x14ac:dyDescent="0.3">
      <c r="A726" s="84" t="s">
        <v>1543</v>
      </c>
      <c r="B726" s="84" t="s">
        <v>461</v>
      </c>
      <c r="C726" s="84" t="s">
        <v>461</v>
      </c>
      <c r="D726" s="63">
        <f>VLOOKUP(B726,Площадь!$D$2:$E$795,2,0)</f>
        <v>79</v>
      </c>
      <c r="E726" s="72"/>
      <c r="F726" s="87">
        <v>31</v>
      </c>
      <c r="G726" s="87">
        <v>29</v>
      </c>
      <c r="H726" s="87">
        <v>31</v>
      </c>
      <c r="I726" s="87"/>
      <c r="J726" s="88"/>
      <c r="K726" s="88"/>
      <c r="L726" s="88"/>
      <c r="M726" s="88"/>
      <c r="N726" s="88"/>
      <c r="O726" s="88"/>
      <c r="P726" s="88">
        <v>15</v>
      </c>
      <c r="Q726" s="88">
        <v>31</v>
      </c>
      <c r="R726">
        <f t="shared" si="323"/>
        <v>137</v>
      </c>
      <c r="S726" s="162">
        <f>VLOOKUP(C726,'Общие показания'!A:I,9,0)</f>
        <v>4.7579999999999991</v>
      </c>
      <c r="T726" s="73">
        <f>VLOOKUP(B726,'Общие показания'!$A$2:$S$795,19,0)</f>
        <v>1.4319999999999986</v>
      </c>
      <c r="U726" s="39">
        <f t="shared" si="327"/>
        <v>1.9526346104769996</v>
      </c>
      <c r="V726" s="39">
        <f t="shared" si="328"/>
        <v>1.5077365757270074</v>
      </c>
      <c r="W726" s="39">
        <f t="shared" si="329"/>
        <v>1.2976288137959922</v>
      </c>
      <c r="X726" s="39"/>
      <c r="Y726" s="39">
        <f t="shared" si="330"/>
        <v>0</v>
      </c>
      <c r="Z726" s="39"/>
      <c r="AA726" s="39"/>
      <c r="AB726" s="39"/>
      <c r="AC726" s="39"/>
      <c r="AD726" s="39"/>
      <c r="AE726" s="39">
        <f t="shared" si="340"/>
        <v>0</v>
      </c>
      <c r="AF726" s="39">
        <f t="shared" si="331"/>
        <v>0.4459613627966168</v>
      </c>
      <c r="AG726" s="39">
        <f t="shared" si="332"/>
        <v>0.98603863720338192</v>
      </c>
      <c r="AH726" s="39">
        <f t="shared" si="339"/>
        <v>0</v>
      </c>
      <c r="AJ726" s="39">
        <f t="shared" si="333"/>
        <v>1.1366779024582181</v>
      </c>
      <c r="AK726" s="39">
        <f t="shared" si="324"/>
        <v>0.45548122363876864</v>
      </c>
      <c r="AL726" s="39">
        <f t="shared" si="325"/>
        <v>0.64935959214204397</v>
      </c>
      <c r="AM726" s="39"/>
      <c r="AS726" s="39"/>
      <c r="AT726" s="39">
        <f t="shared" si="334"/>
        <v>0.26539468185868348</v>
      </c>
      <c r="AU726" s="39">
        <f t="shared" si="335"/>
        <v>0.85146902227043753</v>
      </c>
      <c r="AW726" s="38">
        <f t="shared" si="336"/>
        <v>8292.8269372227805</v>
      </c>
      <c r="AX726" s="38">
        <f t="shared" si="348"/>
        <v>5269.9833319055151</v>
      </c>
      <c r="AY726" s="38">
        <f t="shared" si="349"/>
        <v>5226.417797363827</v>
      </c>
      <c r="AZ726" s="38">
        <f t="shared" si="341"/>
        <v>0</v>
      </c>
      <c r="BA726" s="38">
        <f t="shared" si="342"/>
        <v>0</v>
      </c>
      <c r="BB726" s="38">
        <f t="shared" si="343"/>
        <v>0</v>
      </c>
      <c r="BC726" s="38">
        <f t="shared" si="344"/>
        <v>0</v>
      </c>
      <c r="BD726" s="38">
        <f t="shared" si="345"/>
        <v>0</v>
      </c>
      <c r="BE726" s="38">
        <f t="shared" si="346"/>
        <v>0</v>
      </c>
      <c r="BF726" s="38">
        <f t="shared" si="347"/>
        <v>0</v>
      </c>
      <c r="BG726" s="38">
        <f t="shared" si="337"/>
        <v>1909.5357120309018</v>
      </c>
      <c r="BH726" s="38">
        <f t="shared" si="338"/>
        <v>4932.5320607851427</v>
      </c>
      <c r="BI726" s="61">
        <f t="shared" si="326"/>
        <v>25631.295839308164</v>
      </c>
    </row>
    <row r="727" spans="1:61" x14ac:dyDescent="0.3">
      <c r="A727" s="84" t="s">
        <v>1434</v>
      </c>
      <c r="B727" s="84" t="s">
        <v>407</v>
      </c>
      <c r="C727" s="84" t="s">
        <v>407</v>
      </c>
      <c r="D727" s="63">
        <f>VLOOKUP(B727,Площадь!$D$2:$E$795,2,0)</f>
        <v>50.1</v>
      </c>
      <c r="E727" s="72"/>
      <c r="F727" s="87">
        <v>31</v>
      </c>
      <c r="G727" s="87">
        <v>29</v>
      </c>
      <c r="H727" s="87">
        <v>31</v>
      </c>
      <c r="I727" s="87"/>
      <c r="J727" s="88"/>
      <c r="K727" s="88"/>
      <c r="L727" s="88"/>
      <c r="M727" s="88"/>
      <c r="N727" s="88"/>
      <c r="O727" s="88"/>
      <c r="P727" s="88">
        <v>15</v>
      </c>
      <c r="Q727" s="88">
        <v>31</v>
      </c>
      <c r="R727">
        <f t="shared" si="323"/>
        <v>137</v>
      </c>
      <c r="S727" s="162">
        <f>VLOOKUP(C727,'Общие показания'!A:I,9,0)</f>
        <v>1.6036329371458395</v>
      </c>
      <c r="T727" s="73">
        <f>VLOOKUP(B727,'Общие показания'!$A$2:$S$795,19,0)</f>
        <v>0.99500000000000099</v>
      </c>
      <c r="U727" s="39">
        <f t="shared" si="327"/>
        <v>0.65811458082636687</v>
      </c>
      <c r="V727" s="39">
        <f t="shared" si="328"/>
        <v>0.50816646350889283</v>
      </c>
      <c r="W727" s="39">
        <f t="shared" si="329"/>
        <v>0.43735189281057985</v>
      </c>
      <c r="X727" s="39"/>
      <c r="Y727" s="39">
        <f t="shared" si="330"/>
        <v>0</v>
      </c>
      <c r="Z727" s="39"/>
      <c r="AA727" s="39"/>
      <c r="AB727" s="39"/>
      <c r="AC727" s="39"/>
      <c r="AD727" s="39"/>
      <c r="AE727" s="39">
        <f t="shared" si="340"/>
        <v>0</v>
      </c>
      <c r="AF727" s="39">
        <f t="shared" si="331"/>
        <v>0.30986840501580626</v>
      </c>
      <c r="AG727" s="39">
        <f t="shared" si="332"/>
        <v>0.68513159498419474</v>
      </c>
      <c r="AH727" s="39">
        <f t="shared" si="339"/>
        <v>0</v>
      </c>
      <c r="AJ727" s="39">
        <f t="shared" si="333"/>
        <v>0.7208552267488193</v>
      </c>
      <c r="AK727" s="39">
        <f t="shared" si="324"/>
        <v>0.28885581397851023</v>
      </c>
      <c r="AL727" s="39">
        <f t="shared" si="325"/>
        <v>0.41180905780147342</v>
      </c>
      <c r="AM727" s="39"/>
      <c r="AS727" s="39"/>
      <c r="AT727" s="39">
        <f t="shared" si="334"/>
        <v>0.1683072602673423</v>
      </c>
      <c r="AU727" s="39">
        <f t="shared" si="335"/>
        <v>0.53998225336391037</v>
      </c>
      <c r="AW727" s="38">
        <f t="shared" si="336"/>
        <v>3701.6513926625271</v>
      </c>
      <c r="AX727" s="38">
        <f t="shared" si="348"/>
        <v>2139.4947207960854</v>
      </c>
      <c r="AY727" s="38">
        <f t="shared" si="349"/>
        <v>2279.4536893849713</v>
      </c>
      <c r="AZ727" s="38">
        <f t="shared" si="341"/>
        <v>0</v>
      </c>
      <c r="BA727" s="38">
        <f t="shared" si="342"/>
        <v>0</v>
      </c>
      <c r="BB727" s="38">
        <f t="shared" si="343"/>
        <v>0</v>
      </c>
      <c r="BC727" s="38">
        <f t="shared" si="344"/>
        <v>0</v>
      </c>
      <c r="BD727" s="38">
        <f t="shared" si="345"/>
        <v>0</v>
      </c>
      <c r="BE727" s="38">
        <f t="shared" si="346"/>
        <v>0</v>
      </c>
      <c r="BF727" s="38">
        <f t="shared" si="347"/>
        <v>0</v>
      </c>
      <c r="BG727" s="38">
        <f t="shared" si="337"/>
        <v>1283.5956288594728</v>
      </c>
      <c r="BH727" s="38">
        <f t="shared" si="338"/>
        <v>3288.6466099517193</v>
      </c>
      <c r="BI727" s="61">
        <f t="shared" si="326"/>
        <v>12692.842041654778</v>
      </c>
    </row>
    <row r="728" spans="1:61" x14ac:dyDescent="0.3">
      <c r="A728" s="84" t="s">
        <v>2084</v>
      </c>
      <c r="B728" s="84" t="s">
        <v>466</v>
      </c>
      <c r="C728" s="84" t="s">
        <v>466</v>
      </c>
      <c r="D728" s="63">
        <f>VLOOKUP(B728,Площадь!$D$2:$E$795,2,0)</f>
        <v>49.8</v>
      </c>
      <c r="E728" s="72"/>
      <c r="F728" s="87">
        <v>31</v>
      </c>
      <c r="G728" s="87">
        <v>29</v>
      </c>
      <c r="H728" s="87">
        <v>31</v>
      </c>
      <c r="I728" s="87"/>
      <c r="J728" s="88"/>
      <c r="K728" s="88"/>
      <c r="L728" s="88"/>
      <c r="M728" s="88"/>
      <c r="N728" s="88"/>
      <c r="O728" s="88"/>
      <c r="P728" s="88">
        <v>15</v>
      </c>
      <c r="Q728" s="88">
        <v>31</v>
      </c>
      <c r="R728">
        <f t="shared" si="323"/>
        <v>137</v>
      </c>
      <c r="S728" s="162">
        <f>VLOOKUP(C728,'Общие показания'!A:I,9,0)</f>
        <v>1.5940303447078403</v>
      </c>
      <c r="T728" s="73">
        <f>VLOOKUP(B728,'Общие показания'!$A$2:$S$795,19,0)</f>
        <v>0.37800000000000011</v>
      </c>
      <c r="U728" s="39">
        <f t="shared" si="327"/>
        <v>0.6541737749531551</v>
      </c>
      <c r="V728" s="39">
        <f t="shared" si="328"/>
        <v>0.50512355055374969</v>
      </c>
      <c r="W728" s="39">
        <f t="shared" si="329"/>
        <v>0.4347330192009356</v>
      </c>
      <c r="X728" s="39"/>
      <c r="Y728" s="39">
        <f t="shared" si="330"/>
        <v>0</v>
      </c>
      <c r="Z728" s="39"/>
      <c r="AA728" s="39"/>
      <c r="AB728" s="39"/>
      <c r="AC728" s="39"/>
      <c r="AD728" s="39"/>
      <c r="AE728" s="39">
        <f t="shared" si="340"/>
        <v>0</v>
      </c>
      <c r="AF728" s="39">
        <f t="shared" si="331"/>
        <v>0.11771885135273838</v>
      </c>
      <c r="AG728" s="39">
        <f t="shared" si="332"/>
        <v>0.26028114864726176</v>
      </c>
      <c r="AH728" s="39">
        <f t="shared" si="339"/>
        <v>0</v>
      </c>
      <c r="AJ728" s="39">
        <f t="shared" si="333"/>
        <v>0.71653872838505384</v>
      </c>
      <c r="AK728" s="39">
        <f t="shared" si="324"/>
        <v>0.28712613844570478</v>
      </c>
      <c r="AL728" s="39">
        <f t="shared" si="325"/>
        <v>0.40934313529966815</v>
      </c>
      <c r="AM728" s="39"/>
      <c r="AS728" s="39"/>
      <c r="AT728" s="39">
        <f t="shared" si="334"/>
        <v>0.16729943236154984</v>
      </c>
      <c r="AU728" s="39">
        <f t="shared" si="335"/>
        <v>0.53674882669706059</v>
      </c>
      <c r="AW728" s="38">
        <f t="shared" si="336"/>
        <v>3679.4858154609551</v>
      </c>
      <c r="AX728" s="38">
        <f t="shared" si="348"/>
        <v>2126.6833751625759</v>
      </c>
      <c r="AY728" s="38">
        <f t="shared" si="349"/>
        <v>2265.8042660952406</v>
      </c>
      <c r="AZ728" s="38">
        <f t="shared" si="341"/>
        <v>0</v>
      </c>
      <c r="BA728" s="38">
        <f t="shared" si="342"/>
        <v>0</v>
      </c>
      <c r="BB728" s="38">
        <f t="shared" si="343"/>
        <v>0</v>
      </c>
      <c r="BC728" s="38">
        <f t="shared" si="344"/>
        <v>0</v>
      </c>
      <c r="BD728" s="38">
        <f t="shared" si="345"/>
        <v>0</v>
      </c>
      <c r="BE728" s="38">
        <f t="shared" si="346"/>
        <v>0</v>
      </c>
      <c r="BF728" s="38">
        <f t="shared" si="347"/>
        <v>0</v>
      </c>
      <c r="BG728" s="38">
        <f t="shared" si="337"/>
        <v>765.09168007128676</v>
      </c>
      <c r="BH728" s="38">
        <f t="shared" si="338"/>
        <v>2139.5153846152853</v>
      </c>
      <c r="BI728" s="61">
        <f t="shared" si="326"/>
        <v>10976.580521405343</v>
      </c>
    </row>
    <row r="729" spans="1:61" x14ac:dyDescent="0.3">
      <c r="A729" s="84" t="s">
        <v>1479</v>
      </c>
      <c r="B729" s="84" t="s">
        <v>446</v>
      </c>
      <c r="C729" s="84" t="s">
        <v>446</v>
      </c>
      <c r="D729" s="63">
        <f>VLOOKUP(B729,Площадь!$D$2:$E$795,2,0)</f>
        <v>72.400000000000006</v>
      </c>
      <c r="E729" s="72"/>
      <c r="F729" s="87">
        <v>31</v>
      </c>
      <c r="G729" s="87">
        <v>29</v>
      </c>
      <c r="H729" s="87">
        <v>31</v>
      </c>
      <c r="I729" s="87"/>
      <c r="J729" s="88"/>
      <c r="K729" s="88"/>
      <c r="L729" s="88"/>
      <c r="M729" s="88"/>
      <c r="N729" s="88"/>
      <c r="O729" s="88"/>
      <c r="P729" s="88">
        <v>15</v>
      </c>
      <c r="Q729" s="88">
        <v>31</v>
      </c>
      <c r="R729">
        <f t="shared" si="323"/>
        <v>137</v>
      </c>
      <c r="S729" s="162">
        <f>VLOOKUP(C729,'Общие показания'!A:I,9,0)</f>
        <v>2.317425641703768</v>
      </c>
      <c r="T729" s="73">
        <f>VLOOKUP(B729,'Общие показания'!$A$2:$S$795,19,0)</f>
        <v>1.2409999999999997</v>
      </c>
      <c r="U729" s="39">
        <f t="shared" si="327"/>
        <v>0.95104781740177569</v>
      </c>
      <c r="V729" s="39">
        <f t="shared" si="328"/>
        <v>0.73435632650786098</v>
      </c>
      <c r="W729" s="39">
        <f t="shared" si="329"/>
        <v>0.6320214977941313</v>
      </c>
      <c r="X729" s="39"/>
      <c r="Y729" s="39">
        <f t="shared" si="330"/>
        <v>0</v>
      </c>
      <c r="Z729" s="39"/>
      <c r="AA729" s="39"/>
      <c r="AB729" s="39"/>
      <c r="AC729" s="39"/>
      <c r="AD729" s="39"/>
      <c r="AE729" s="39">
        <f t="shared" si="340"/>
        <v>0</v>
      </c>
      <c r="AF729" s="39">
        <f t="shared" si="331"/>
        <v>0.38647908605488956</v>
      </c>
      <c r="AG729" s="39">
        <f t="shared" si="332"/>
        <v>0.85452091394511021</v>
      </c>
      <c r="AH729" s="39">
        <f t="shared" si="339"/>
        <v>0</v>
      </c>
      <c r="AJ729" s="39">
        <f t="shared" si="333"/>
        <v>1.0417149384553797</v>
      </c>
      <c r="AK729" s="39">
        <f t="shared" si="324"/>
        <v>0.4174283619170488</v>
      </c>
      <c r="AL729" s="39">
        <f t="shared" si="325"/>
        <v>0.59510929710232896</v>
      </c>
      <c r="AM729" s="39"/>
      <c r="AS729" s="39"/>
      <c r="AT729" s="39">
        <f t="shared" si="334"/>
        <v>0.24322246793124919</v>
      </c>
      <c r="AU729" s="39">
        <f t="shared" si="335"/>
        <v>0.78033363559974278</v>
      </c>
      <c r="AW729" s="38">
        <f t="shared" si="336"/>
        <v>5349.2926313127136</v>
      </c>
      <c r="AX729" s="38">
        <f t="shared" si="348"/>
        <v>3091.8047462202908</v>
      </c>
      <c r="AY729" s="38">
        <f t="shared" si="349"/>
        <v>3294.0608205882622</v>
      </c>
      <c r="AZ729" s="38">
        <f t="shared" si="341"/>
        <v>0</v>
      </c>
      <c r="BA729" s="38">
        <f t="shared" si="342"/>
        <v>0</v>
      </c>
      <c r="BB729" s="38">
        <f t="shared" si="343"/>
        <v>0</v>
      </c>
      <c r="BC729" s="38">
        <f t="shared" si="344"/>
        <v>0</v>
      </c>
      <c r="BD729" s="38">
        <f t="shared" si="345"/>
        <v>0</v>
      </c>
      <c r="BE729" s="38">
        <f t="shared" si="346"/>
        <v>0</v>
      </c>
      <c r="BF729" s="38">
        <f t="shared" si="347"/>
        <v>0</v>
      </c>
      <c r="BG729" s="38">
        <f t="shared" si="337"/>
        <v>1690.3456634582317</v>
      </c>
      <c r="BH729" s="38">
        <f t="shared" si="338"/>
        <v>4388.5381586162221</v>
      </c>
      <c r="BI729" s="61">
        <f t="shared" si="326"/>
        <v>17814.04202019572</v>
      </c>
    </row>
    <row r="730" spans="1:61" x14ac:dyDescent="0.3">
      <c r="A730" s="84" t="s">
        <v>491</v>
      </c>
      <c r="B730" s="84" t="s">
        <v>492</v>
      </c>
      <c r="C730" s="84" t="s">
        <v>492</v>
      </c>
      <c r="D730" s="63">
        <f>VLOOKUP(B730,Площадь!$D$2:$E$795,2,0)</f>
        <v>33.6</v>
      </c>
      <c r="E730" s="72"/>
      <c r="F730" s="87">
        <v>31</v>
      </c>
      <c r="G730" s="87">
        <v>29</v>
      </c>
      <c r="H730" s="87">
        <v>31</v>
      </c>
      <c r="I730" s="87"/>
      <c r="J730" s="88"/>
      <c r="K730" s="88"/>
      <c r="L730" s="88"/>
      <c r="M730" s="88"/>
      <c r="N730" s="88"/>
      <c r="O730" s="88"/>
      <c r="P730" s="88">
        <v>15</v>
      </c>
      <c r="Q730" s="88">
        <v>31</v>
      </c>
      <c r="R730">
        <f t="shared" si="323"/>
        <v>137</v>
      </c>
      <c r="S730" s="162">
        <f>VLOOKUP(C730,'Общие показания'!A:I,9,0)</f>
        <v>1.3229999999999995</v>
      </c>
      <c r="T730" s="73">
        <f>VLOOKUP(B730,'Общие показания'!$A$2:$S$795,19,0)</f>
        <v>0.40399999999999991</v>
      </c>
      <c r="U730" s="39">
        <f t="shared" si="327"/>
        <v>0.54294568929404585</v>
      </c>
      <c r="V730" s="39">
        <f t="shared" si="328"/>
        <v>0.4192382281813431</v>
      </c>
      <c r="W730" s="39">
        <f t="shared" si="329"/>
        <v>0.36081608252461062</v>
      </c>
      <c r="X730" s="39"/>
      <c r="Y730" s="39">
        <f t="shared" si="330"/>
        <v>0</v>
      </c>
      <c r="Z730" s="39"/>
      <c r="AA730" s="39"/>
      <c r="AB730" s="39"/>
      <c r="AC730" s="39"/>
      <c r="AD730" s="39"/>
      <c r="AE730" s="39">
        <f t="shared" si="340"/>
        <v>0</v>
      </c>
      <c r="AF730" s="39">
        <f t="shared" si="331"/>
        <v>0.12581591520239757</v>
      </c>
      <c r="AG730" s="39">
        <f t="shared" si="332"/>
        <v>0.27818408479760237</v>
      </c>
      <c r="AH730" s="39">
        <f t="shared" si="339"/>
        <v>0</v>
      </c>
      <c r="AJ730" s="39">
        <f t="shared" si="333"/>
        <v>0.4834478167417231</v>
      </c>
      <c r="AK730" s="39">
        <f t="shared" si="324"/>
        <v>0.19372365967421049</v>
      </c>
      <c r="AL730" s="39">
        <f t="shared" si="325"/>
        <v>0.27618332020218578</v>
      </c>
      <c r="AM730" s="39"/>
      <c r="AS730" s="39"/>
      <c r="AT730" s="39">
        <f t="shared" si="334"/>
        <v>0.11287672544875653</v>
      </c>
      <c r="AU730" s="39">
        <f t="shared" si="335"/>
        <v>0.3621437866871734</v>
      </c>
      <c r="AW730" s="38">
        <f t="shared" si="336"/>
        <v>2755.2096718621769</v>
      </c>
      <c r="AX730" s="38">
        <f t="shared" si="348"/>
        <v>1645.410373283934</v>
      </c>
      <c r="AY730" s="38">
        <f t="shared" si="349"/>
        <v>1709.9357167037033</v>
      </c>
      <c r="AZ730" s="38">
        <f t="shared" si="341"/>
        <v>0</v>
      </c>
      <c r="BA730" s="38">
        <f t="shared" si="342"/>
        <v>0</v>
      </c>
      <c r="BB730" s="38">
        <f t="shared" si="343"/>
        <v>0</v>
      </c>
      <c r="BC730" s="38">
        <f t="shared" si="344"/>
        <v>0</v>
      </c>
      <c r="BD730" s="38">
        <f t="shared" si="345"/>
        <v>0</v>
      </c>
      <c r="BE730" s="38">
        <f t="shared" si="346"/>
        <v>0</v>
      </c>
      <c r="BF730" s="38">
        <f t="shared" si="347"/>
        <v>0</v>
      </c>
      <c r="BG730" s="38">
        <f t="shared" si="337"/>
        <v>640.73697685833201</v>
      </c>
      <c r="BH730" s="38">
        <f t="shared" si="338"/>
        <v>1718.8705250988728</v>
      </c>
      <c r="BI730" s="61">
        <f t="shared" si="326"/>
        <v>8470.1632638070187</v>
      </c>
    </row>
    <row r="731" spans="1:61" x14ac:dyDescent="0.3">
      <c r="A731" s="197" t="s">
        <v>1388</v>
      </c>
      <c r="B731" s="84" t="s">
        <v>1389</v>
      </c>
      <c r="C731" s="84" t="s">
        <v>1389</v>
      </c>
      <c r="D731" s="63">
        <f>VLOOKUP(B731,Площадь!$D$2:$E$795,2,0)</f>
        <v>60.6</v>
      </c>
      <c r="E731" s="72"/>
      <c r="F731" s="87">
        <v>31</v>
      </c>
      <c r="G731" s="87">
        <v>29</v>
      </c>
      <c r="H731" s="87">
        <v>31</v>
      </c>
      <c r="I731" s="87"/>
      <c r="J731" s="88"/>
      <c r="K731" s="88"/>
      <c r="L731" s="88"/>
      <c r="M731" s="88"/>
      <c r="N731" s="88"/>
      <c r="O731" s="88"/>
      <c r="P731" s="88">
        <v>0</v>
      </c>
      <c r="Q731" s="88">
        <v>0</v>
      </c>
      <c r="R731">
        <f t="shared" si="323"/>
        <v>91</v>
      </c>
      <c r="S731" s="162">
        <f>VLOOKUP(C731,'Общие показания'!A:I,9,0)</f>
        <v>1.9397236724758058</v>
      </c>
      <c r="T731" s="73">
        <f>VLOOKUP(B731,'Общие показания'!$A$2:$S$795,19,0)</f>
        <v>1.3150000000000013</v>
      </c>
      <c r="U731" s="39">
        <f t="shared" si="327"/>
        <v>0.79604278638877912</v>
      </c>
      <c r="V731" s="39">
        <f t="shared" si="328"/>
        <v>0.61466841693890018</v>
      </c>
      <c r="W731" s="39">
        <f t="shared" si="329"/>
        <v>0.5290124691481265</v>
      </c>
      <c r="X731" s="39"/>
      <c r="Y731" s="39">
        <f t="shared" si="330"/>
        <v>0</v>
      </c>
      <c r="Z731" s="39"/>
      <c r="AA731" s="39"/>
      <c r="AB731" s="39"/>
      <c r="AC731" s="39"/>
      <c r="AD731" s="39"/>
      <c r="AE731" s="39">
        <f t="shared" si="340"/>
        <v>0</v>
      </c>
      <c r="AF731" s="39">
        <f t="shared" si="331"/>
        <v>0</v>
      </c>
      <c r="AG731" s="39">
        <f t="shared" si="332"/>
        <v>0</v>
      </c>
      <c r="AH731" s="39">
        <f t="shared" si="339"/>
        <v>1.3150000000000013</v>
      </c>
      <c r="AJ731" s="39">
        <f t="shared" si="333"/>
        <v>0.87193266948060777</v>
      </c>
      <c r="AK731" s="39">
        <f t="shared" si="324"/>
        <v>0.34939445762670102</v>
      </c>
      <c r="AL731" s="39">
        <f t="shared" si="325"/>
        <v>0.49811634536465649</v>
      </c>
      <c r="AM731" s="39"/>
      <c r="AS731" s="39"/>
      <c r="AT731" s="39">
        <f t="shared" si="334"/>
        <v>0</v>
      </c>
      <c r="AU731" s="39">
        <f t="shared" si="335"/>
        <v>0</v>
      </c>
      <c r="AW731" s="38">
        <f t="shared" si="336"/>
        <v>4477.4465947175477</v>
      </c>
      <c r="AX731" s="38">
        <f t="shared" si="348"/>
        <v>2587.8918179689176</v>
      </c>
      <c r="AY731" s="38">
        <f t="shared" si="349"/>
        <v>2757.1835045255343</v>
      </c>
      <c r="AZ731" s="38">
        <f t="shared" si="341"/>
        <v>0</v>
      </c>
      <c r="BA731" s="38">
        <f t="shared" si="342"/>
        <v>0</v>
      </c>
      <c r="BB731" s="38">
        <f t="shared" si="343"/>
        <v>0</v>
      </c>
      <c r="BC731" s="38">
        <f t="shared" si="344"/>
        <v>0</v>
      </c>
      <c r="BD731" s="38">
        <f t="shared" si="345"/>
        <v>0</v>
      </c>
      <c r="BE731" s="38">
        <f t="shared" si="346"/>
        <v>0</v>
      </c>
      <c r="BF731" s="38">
        <f t="shared" si="347"/>
        <v>0</v>
      </c>
      <c r="BG731" s="38">
        <f t="shared" si="337"/>
        <v>0</v>
      </c>
      <c r="BH731" s="38">
        <f t="shared" si="338"/>
        <v>0</v>
      </c>
      <c r="BI731" s="61">
        <f t="shared" si="326"/>
        <v>9822.5219172119996</v>
      </c>
    </row>
    <row r="732" spans="1:61" x14ac:dyDescent="0.3">
      <c r="A732" s="197" t="s">
        <v>3949</v>
      </c>
      <c r="B732" s="84" t="s">
        <v>1389</v>
      </c>
      <c r="C732" s="84" t="s">
        <v>1389</v>
      </c>
      <c r="D732" s="63">
        <f>VLOOKUP(B732,Площадь!$D$2:$E$795,2,0)</f>
        <v>60.6</v>
      </c>
      <c r="E732" s="72"/>
      <c r="F732" s="87"/>
      <c r="G732" s="87"/>
      <c r="H732" s="87"/>
      <c r="I732" s="87"/>
      <c r="J732" s="88"/>
      <c r="K732" s="88"/>
      <c r="L732" s="88"/>
      <c r="M732" s="88"/>
      <c r="N732" s="88"/>
      <c r="O732" s="88"/>
      <c r="P732" s="88">
        <v>15</v>
      </c>
      <c r="Q732" s="88">
        <v>31</v>
      </c>
      <c r="R732">
        <f t="shared" si="323"/>
        <v>46</v>
      </c>
      <c r="S732" s="162">
        <f>VLOOKUP(C732,'Общие показания'!A:I,9,0)</f>
        <v>1.9397236724758058</v>
      </c>
      <c r="T732" s="73">
        <f>VLOOKUP(B732,'Общие показания'!$A$2:$S$795,19,0)</f>
        <v>1.3150000000000013</v>
      </c>
      <c r="U732" s="39">
        <f t="shared" si="327"/>
        <v>0</v>
      </c>
      <c r="V732" s="39">
        <f t="shared" si="328"/>
        <v>0</v>
      </c>
      <c r="W732" s="39">
        <f t="shared" si="329"/>
        <v>0</v>
      </c>
      <c r="X732" s="39"/>
      <c r="Y732" s="39">
        <f t="shared" si="330"/>
        <v>-1.9397236724758058</v>
      </c>
      <c r="Z732" s="39"/>
      <c r="AA732" s="39"/>
      <c r="AB732" s="39"/>
      <c r="AC732" s="39"/>
      <c r="AD732" s="39"/>
      <c r="AE732" s="39">
        <f t="shared" si="340"/>
        <v>0</v>
      </c>
      <c r="AF732" s="39">
        <f t="shared" si="331"/>
        <v>0.40952457547315102</v>
      </c>
      <c r="AG732" s="39">
        <f t="shared" si="332"/>
        <v>0.90547542452685037</v>
      </c>
      <c r="AH732" s="39">
        <f t="shared" si="339"/>
        <v>0</v>
      </c>
      <c r="AJ732" s="39">
        <f t="shared" si="333"/>
        <v>0</v>
      </c>
      <c r="AK732" s="39">
        <f t="shared" si="324"/>
        <v>0</v>
      </c>
      <c r="AL732" s="39">
        <f t="shared" si="325"/>
        <v>0</v>
      </c>
      <c r="AM732" s="39"/>
      <c r="AS732" s="39"/>
      <c r="AT732" s="39">
        <f t="shared" si="334"/>
        <v>0.20358123697007874</v>
      </c>
      <c r="AU732" s="39">
        <f t="shared" si="335"/>
        <v>0.65315218670365205</v>
      </c>
      <c r="AW732" s="38">
        <f t="shared" si="336"/>
        <v>0</v>
      </c>
      <c r="AX732" s="38">
        <f t="shared" si="348"/>
        <v>0</v>
      </c>
      <c r="AY732" s="38">
        <f t="shared" si="349"/>
        <v>0</v>
      </c>
      <c r="AZ732" s="38">
        <f t="shared" si="341"/>
        <v>0</v>
      </c>
      <c r="BA732" s="38">
        <f t="shared" si="342"/>
        <v>0</v>
      </c>
      <c r="BB732" s="38">
        <f t="shared" si="343"/>
        <v>0</v>
      </c>
      <c r="BC732" s="38">
        <f t="shared" si="344"/>
        <v>0</v>
      </c>
      <c r="BD732" s="38">
        <f t="shared" si="345"/>
        <v>0</v>
      </c>
      <c r="BE732" s="38">
        <f t="shared" si="346"/>
        <v>0</v>
      </c>
      <c r="BF732" s="38">
        <f t="shared" si="347"/>
        <v>0</v>
      </c>
      <c r="BG732" s="38">
        <f t="shared" si="337"/>
        <v>1645.7967186901085</v>
      </c>
      <c r="BH732" s="38">
        <f t="shared" si="338"/>
        <v>4183.9176144827115</v>
      </c>
      <c r="BI732" s="61">
        <f t="shared" si="326"/>
        <v>5829.7143331728203</v>
      </c>
    </row>
    <row r="733" spans="1:61" x14ac:dyDescent="0.3">
      <c r="A733" s="84" t="s">
        <v>2584</v>
      </c>
      <c r="B733" s="84" t="s">
        <v>2077</v>
      </c>
      <c r="C733" s="84" t="s">
        <v>2077</v>
      </c>
      <c r="D733" s="63">
        <f>VLOOKUP(B733,Площадь!$D$2:$E$795,2,0)</f>
        <v>50.8</v>
      </c>
      <c r="E733" s="72"/>
      <c r="F733" s="87">
        <v>31</v>
      </c>
      <c r="G733" s="87">
        <v>29</v>
      </c>
      <c r="H733" s="87">
        <v>31</v>
      </c>
      <c r="I733" s="87"/>
      <c r="J733" s="88"/>
      <c r="K733" s="88"/>
      <c r="L733" s="88"/>
      <c r="M733" s="88"/>
      <c r="N733" s="88"/>
      <c r="O733" s="88"/>
      <c r="P733" s="88">
        <v>15</v>
      </c>
      <c r="Q733" s="88">
        <v>31</v>
      </c>
      <c r="R733">
        <f t="shared" si="323"/>
        <v>137</v>
      </c>
      <c r="S733" s="162">
        <f>VLOOKUP(C733,'Общие показания'!A:I,9,0)</f>
        <v>2.8309999999999995</v>
      </c>
      <c r="T733" s="73">
        <f>VLOOKUP(B733,'Общие показания'!$A$2:$S$795,19,0)</f>
        <v>1.343</v>
      </c>
      <c r="U733" s="39">
        <f t="shared" si="327"/>
        <v>1.1618134893359364</v>
      </c>
      <c r="V733" s="39">
        <f t="shared" si="328"/>
        <v>0.89710009371230726</v>
      </c>
      <c r="W733" s="39">
        <f t="shared" si="329"/>
        <v>0.77208641695175573</v>
      </c>
      <c r="X733" s="39"/>
      <c r="Y733" s="39">
        <f t="shared" si="330"/>
        <v>0</v>
      </c>
      <c r="Z733" s="39"/>
      <c r="AA733" s="39"/>
      <c r="AB733" s="39"/>
      <c r="AC733" s="39"/>
      <c r="AD733" s="39"/>
      <c r="AE733" s="39">
        <f t="shared" si="340"/>
        <v>0</v>
      </c>
      <c r="AF733" s="39">
        <f t="shared" si="331"/>
        <v>0.41824449038816824</v>
      </c>
      <c r="AG733" s="39">
        <f t="shared" si="332"/>
        <v>0.92475550961183184</v>
      </c>
      <c r="AH733" s="39">
        <f t="shared" si="339"/>
        <v>0</v>
      </c>
      <c r="AJ733" s="39">
        <f t="shared" si="333"/>
        <v>0.73092705626427179</v>
      </c>
      <c r="AK733" s="39">
        <f t="shared" si="324"/>
        <v>0.29289172355505627</v>
      </c>
      <c r="AL733" s="39">
        <f t="shared" si="325"/>
        <v>0.41756287697235228</v>
      </c>
      <c r="AM733" s="39"/>
      <c r="AS733" s="39"/>
      <c r="AT733" s="39">
        <f t="shared" si="334"/>
        <v>0.1706588587141914</v>
      </c>
      <c r="AU733" s="39">
        <f t="shared" si="335"/>
        <v>0.54752691558655975</v>
      </c>
      <c r="AW733" s="38">
        <f t="shared" si="336"/>
        <v>5080.797010987375</v>
      </c>
      <c r="AX733" s="38">
        <f t="shared" si="348"/>
        <v>3194.3664345998204</v>
      </c>
      <c r="AY733" s="38">
        <f t="shared" si="349"/>
        <v>3193.4469786381183</v>
      </c>
      <c r="AZ733" s="38">
        <f t="shared" si="341"/>
        <v>0</v>
      </c>
      <c r="BA733" s="38">
        <f t="shared" si="342"/>
        <v>0</v>
      </c>
      <c r="BB733" s="38">
        <f t="shared" si="343"/>
        <v>0</v>
      </c>
      <c r="BC733" s="38">
        <f t="shared" si="344"/>
        <v>0</v>
      </c>
      <c r="BD733" s="38">
        <f t="shared" si="345"/>
        <v>0</v>
      </c>
      <c r="BE733" s="38">
        <f t="shared" si="346"/>
        <v>0</v>
      </c>
      <c r="BF733" s="38">
        <f t="shared" si="347"/>
        <v>0</v>
      </c>
      <c r="BG733" s="38">
        <f t="shared" si="337"/>
        <v>1580.8285941964102</v>
      </c>
      <c r="BH733" s="38">
        <f t="shared" si="338"/>
        <v>3952.1360509055544</v>
      </c>
      <c r="BI733" s="61">
        <f t="shared" si="326"/>
        <v>17001.575069327278</v>
      </c>
    </row>
    <row r="734" spans="1:61" x14ac:dyDescent="0.3">
      <c r="A734" s="84" t="s">
        <v>710</v>
      </c>
      <c r="B734" s="84" t="s">
        <v>711</v>
      </c>
      <c r="C734" s="84" t="s">
        <v>711</v>
      </c>
      <c r="D734" s="63">
        <f>VLOOKUP(B734,Площадь!$D$2:$E$795,2,0)</f>
        <v>39.299999999999997</v>
      </c>
      <c r="E734" s="72"/>
      <c r="F734" s="87">
        <v>31</v>
      </c>
      <c r="G734" s="87">
        <v>29</v>
      </c>
      <c r="H734" s="87">
        <v>31</v>
      </c>
      <c r="I734" s="87"/>
      <c r="J734" s="88"/>
      <c r="K734" s="88"/>
      <c r="L734" s="88"/>
      <c r="M734" s="88"/>
      <c r="N734" s="88"/>
      <c r="O734" s="88"/>
      <c r="P734" s="88">
        <v>15</v>
      </c>
      <c r="Q734" s="88">
        <v>31</v>
      </c>
      <c r="R734">
        <f t="shared" si="323"/>
        <v>137</v>
      </c>
      <c r="S734" s="162">
        <f>VLOOKUP(C734,'Общие показания'!A:I,9,0)</f>
        <v>1.2579396093778739</v>
      </c>
      <c r="T734" s="73">
        <f>VLOOKUP(B734,'Общие показания'!$A$2:$S$795,19,0)</f>
        <v>0.34999999999999964</v>
      </c>
      <c r="U734" s="39">
        <f t="shared" si="327"/>
        <v>0.51624556939074273</v>
      </c>
      <c r="V734" s="39">
        <f t="shared" si="328"/>
        <v>0.39862159712374218</v>
      </c>
      <c r="W734" s="39">
        <f t="shared" si="329"/>
        <v>0.34307244286338889</v>
      </c>
      <c r="X734" s="39"/>
      <c r="Y734" s="39">
        <f t="shared" si="330"/>
        <v>0</v>
      </c>
      <c r="Z734" s="39"/>
      <c r="AA734" s="39"/>
      <c r="AB734" s="39"/>
      <c r="AC734" s="39"/>
      <c r="AD734" s="39"/>
      <c r="AE734" s="39">
        <f t="shared" si="340"/>
        <v>0</v>
      </c>
      <c r="AF734" s="39">
        <f t="shared" si="331"/>
        <v>0.10899893643772059</v>
      </c>
      <c r="AG734" s="39">
        <f t="shared" si="332"/>
        <v>0.24100106356227907</v>
      </c>
      <c r="AH734" s="39">
        <f t="shared" si="339"/>
        <v>0</v>
      </c>
      <c r="AJ734" s="39">
        <f t="shared" si="333"/>
        <v>0.56546128565326537</v>
      </c>
      <c r="AK734" s="39">
        <f t="shared" si="324"/>
        <v>0.22658749479751403</v>
      </c>
      <c r="AL734" s="39">
        <f t="shared" si="325"/>
        <v>0.32303584773648514</v>
      </c>
      <c r="AM734" s="39"/>
      <c r="AS734" s="39"/>
      <c r="AT734" s="39">
        <f t="shared" si="334"/>
        <v>0.13202545565881341</v>
      </c>
      <c r="AU734" s="39">
        <f t="shared" si="335"/>
        <v>0.42357889335731885</v>
      </c>
      <c r="AW734" s="38">
        <f t="shared" si="336"/>
        <v>2903.6906134059336</v>
      </c>
      <c r="AX734" s="38">
        <f t="shared" si="348"/>
        <v>1678.2862779897432</v>
      </c>
      <c r="AY734" s="38">
        <f t="shared" si="349"/>
        <v>1788.074450954678</v>
      </c>
      <c r="AZ734" s="38">
        <f t="shared" si="341"/>
        <v>0</v>
      </c>
      <c r="BA734" s="38">
        <f t="shared" si="342"/>
        <v>0</v>
      </c>
      <c r="BB734" s="38">
        <f t="shared" si="343"/>
        <v>0</v>
      </c>
      <c r="BC734" s="38">
        <f t="shared" si="344"/>
        <v>0</v>
      </c>
      <c r="BD734" s="38">
        <f t="shared" si="345"/>
        <v>0</v>
      </c>
      <c r="BE734" s="38">
        <f t="shared" si="346"/>
        <v>0</v>
      </c>
      <c r="BF734" s="38">
        <f t="shared" si="347"/>
        <v>0</v>
      </c>
      <c r="BG734" s="38">
        <f t="shared" si="337"/>
        <v>646.99623716825204</v>
      </c>
      <c r="BH734" s="38">
        <f t="shared" si="338"/>
        <v>1783.9718531566921</v>
      </c>
      <c r="BI734" s="61">
        <f t="shared" si="326"/>
        <v>8801.019432675299</v>
      </c>
    </row>
    <row r="735" spans="1:61" x14ac:dyDescent="0.3">
      <c r="A735" s="84" t="s">
        <v>803</v>
      </c>
      <c r="B735" s="84" t="s">
        <v>804</v>
      </c>
      <c r="C735" s="84" t="s">
        <v>804</v>
      </c>
      <c r="D735" s="63">
        <f>VLOOKUP(B735,Площадь!$D$2:$E$795,2,0)</f>
        <v>32</v>
      </c>
      <c r="E735" s="72"/>
      <c r="F735" s="87">
        <v>31</v>
      </c>
      <c r="G735" s="87">
        <v>29</v>
      </c>
      <c r="H735" s="87">
        <v>31</v>
      </c>
      <c r="I735" s="87"/>
      <c r="J735" s="88"/>
      <c r="K735" s="88"/>
      <c r="L735" s="88"/>
      <c r="M735" s="88"/>
      <c r="N735" s="88"/>
      <c r="O735" s="88"/>
      <c r="P735" s="88">
        <v>15</v>
      </c>
      <c r="Q735" s="88">
        <v>31</v>
      </c>
      <c r="R735">
        <f t="shared" si="323"/>
        <v>137</v>
      </c>
      <c r="S735" s="162">
        <f>VLOOKUP(C735,'Общие показания'!A:I,9,0)</f>
        <v>0</v>
      </c>
      <c r="T735" s="73">
        <f>VLOOKUP(B735,'Общие показания'!$A$2:$S$795,19,0)</f>
        <v>0.45037935922715744</v>
      </c>
      <c r="U735" s="39">
        <f t="shared" si="327"/>
        <v>0</v>
      </c>
      <c r="V735" s="39">
        <f t="shared" si="328"/>
        <v>0</v>
      </c>
      <c r="W735" s="39">
        <f t="shared" si="329"/>
        <v>0</v>
      </c>
      <c r="X735" s="39"/>
      <c r="Y735" s="39">
        <f t="shared" si="330"/>
        <v>0</v>
      </c>
      <c r="Z735" s="39"/>
      <c r="AA735" s="39"/>
      <c r="AB735" s="39"/>
      <c r="AC735" s="39"/>
      <c r="AD735" s="39"/>
      <c r="AE735" s="39">
        <f t="shared" si="340"/>
        <v>0</v>
      </c>
      <c r="AF735" s="39">
        <f t="shared" si="331"/>
        <v>0.14025963185503518</v>
      </c>
      <c r="AG735" s="39">
        <f t="shared" si="332"/>
        <v>0.31011972737212229</v>
      </c>
      <c r="AH735" s="39">
        <f t="shared" si="339"/>
        <v>0</v>
      </c>
      <c r="AJ735" s="39">
        <f t="shared" si="333"/>
        <v>0.46042649213497439</v>
      </c>
      <c r="AK735" s="39">
        <f t="shared" si="324"/>
        <v>0.18449872349924806</v>
      </c>
      <c r="AL735" s="39">
        <f t="shared" si="325"/>
        <v>0.26303173352589121</v>
      </c>
      <c r="AM735" s="39"/>
      <c r="AS735" s="39"/>
      <c r="AT735" s="39">
        <f t="shared" si="334"/>
        <v>0.10750164328453002</v>
      </c>
      <c r="AU735" s="39">
        <f t="shared" si="335"/>
        <v>0.34489884446397467</v>
      </c>
      <c r="AW735" s="38">
        <f t="shared" si="336"/>
        <v>1235.9504584274398</v>
      </c>
      <c r="AX735" s="38">
        <f t="shared" si="348"/>
        <v>495.26099341244156</v>
      </c>
      <c r="AY735" s="38">
        <f t="shared" si="349"/>
        <v>706.07186420756136</v>
      </c>
      <c r="AZ735" s="38">
        <f t="shared" si="341"/>
        <v>0</v>
      </c>
      <c r="BA735" s="38">
        <f t="shared" si="342"/>
        <v>0</v>
      </c>
      <c r="BB735" s="38">
        <f t="shared" si="343"/>
        <v>0</v>
      </c>
      <c r="BC735" s="38">
        <f t="shared" si="344"/>
        <v>0</v>
      </c>
      <c r="BD735" s="38">
        <f t="shared" si="345"/>
        <v>0</v>
      </c>
      <c r="BE735" s="38">
        <f t="shared" si="346"/>
        <v>0</v>
      </c>
      <c r="BF735" s="38">
        <f t="shared" si="347"/>
        <v>0</v>
      </c>
      <c r="BG735" s="38">
        <f t="shared" si="337"/>
        <v>665.08045653364331</v>
      </c>
      <c r="BH735" s="38">
        <f t="shared" si="338"/>
        <v>1758.3056534939456</v>
      </c>
      <c r="BI735" s="61">
        <f t="shared" si="326"/>
        <v>4860.6694260750319</v>
      </c>
    </row>
    <row r="736" spans="1:61" x14ac:dyDescent="0.3">
      <c r="A736" s="84" t="s">
        <v>863</v>
      </c>
      <c r="B736" s="84" t="s">
        <v>864</v>
      </c>
      <c r="C736" s="84" t="s">
        <v>864</v>
      </c>
      <c r="D736" s="63">
        <f>VLOOKUP(B736,Площадь!$D$2:$E$795,2,0)</f>
        <v>39.1</v>
      </c>
      <c r="E736" s="72"/>
      <c r="F736" s="87">
        <v>31</v>
      </c>
      <c r="G736" s="87">
        <v>29</v>
      </c>
      <c r="H736" s="87">
        <v>31</v>
      </c>
      <c r="I736" s="87"/>
      <c r="J736" s="88"/>
      <c r="K736" s="88"/>
      <c r="L736" s="88"/>
      <c r="M736" s="88"/>
      <c r="N736" s="88"/>
      <c r="O736" s="88"/>
      <c r="P736" s="88">
        <v>15</v>
      </c>
      <c r="Q736" s="88">
        <v>31</v>
      </c>
      <c r="R736">
        <f t="shared" si="323"/>
        <v>137</v>
      </c>
      <c r="S736" s="162">
        <f>VLOOKUP(C736,'Общие показания'!A:I,9,0)</f>
        <v>0</v>
      </c>
      <c r="T736" s="73">
        <f>VLOOKUP(B736,'Общие показания'!$A$2:$S$795,19,0)</f>
        <v>0</v>
      </c>
      <c r="U736" s="39">
        <f t="shared" si="327"/>
        <v>0</v>
      </c>
      <c r="V736" s="39">
        <f t="shared" si="328"/>
        <v>0</v>
      </c>
      <c r="W736" s="39">
        <f t="shared" si="329"/>
        <v>0</v>
      </c>
      <c r="X736" s="39"/>
      <c r="Y736" s="39">
        <f t="shared" si="330"/>
        <v>0</v>
      </c>
      <c r="Z736" s="39"/>
      <c r="AA736" s="39"/>
      <c r="AB736" s="39"/>
      <c r="AC736" s="39"/>
      <c r="AD736" s="39"/>
      <c r="AE736" s="39">
        <f t="shared" si="340"/>
        <v>0</v>
      </c>
      <c r="AF736" s="39">
        <f t="shared" si="331"/>
        <v>0</v>
      </c>
      <c r="AG736" s="39">
        <f t="shared" si="332"/>
        <v>0</v>
      </c>
      <c r="AH736" s="39">
        <f t="shared" si="339"/>
        <v>0</v>
      </c>
      <c r="AJ736" s="39">
        <f t="shared" si="333"/>
        <v>0.5625836200774218</v>
      </c>
      <c r="AK736" s="39">
        <f t="shared" si="324"/>
        <v>0.22543437777564374</v>
      </c>
      <c r="AL736" s="39">
        <f t="shared" si="325"/>
        <v>0.32139189940194834</v>
      </c>
      <c r="AM736" s="39"/>
      <c r="AS736" s="39"/>
      <c r="AT736" s="39">
        <f t="shared" si="334"/>
        <v>0.13135357038828513</v>
      </c>
      <c r="AU736" s="39">
        <f t="shared" si="335"/>
        <v>0.42142327557941905</v>
      </c>
      <c r="AW736" s="38">
        <f t="shared" si="336"/>
        <v>1510.1769663910281</v>
      </c>
      <c r="AX736" s="38">
        <f t="shared" si="348"/>
        <v>605.14702632582703</v>
      </c>
      <c r="AY736" s="38">
        <f t="shared" si="349"/>
        <v>862.73155907861405</v>
      </c>
      <c r="AZ736" s="38">
        <f t="shared" si="341"/>
        <v>0</v>
      </c>
      <c r="BA736" s="38">
        <f t="shared" si="342"/>
        <v>0</v>
      </c>
      <c r="BB736" s="38">
        <f t="shared" si="343"/>
        <v>0</v>
      </c>
      <c r="BC736" s="38">
        <f t="shared" si="344"/>
        <v>0</v>
      </c>
      <c r="BD736" s="38">
        <f t="shared" si="345"/>
        <v>0</v>
      </c>
      <c r="BE736" s="38">
        <f t="shared" si="346"/>
        <v>0</v>
      </c>
      <c r="BF736" s="38">
        <f t="shared" si="347"/>
        <v>0</v>
      </c>
      <c r="BG736" s="38">
        <f t="shared" si="337"/>
        <v>352.60027020749709</v>
      </c>
      <c r="BH736" s="38">
        <f t="shared" si="338"/>
        <v>1131.2517840343694</v>
      </c>
      <c r="BI736" s="61">
        <f t="shared" si="326"/>
        <v>4461.9076060373354</v>
      </c>
    </row>
    <row r="737" spans="1:61" x14ac:dyDescent="0.3">
      <c r="A737" s="84" t="s">
        <v>2207</v>
      </c>
      <c r="B737" s="84" t="s">
        <v>2208</v>
      </c>
      <c r="C737" s="84" t="s">
        <v>2208</v>
      </c>
      <c r="D737" s="63">
        <f>VLOOKUP(B737,Площадь!$D$2:$E$795,2,0)</f>
        <v>72.7</v>
      </c>
      <c r="E737" s="72"/>
      <c r="F737" s="87">
        <v>31</v>
      </c>
      <c r="G737" s="87">
        <v>29</v>
      </c>
      <c r="H737" s="87">
        <v>31</v>
      </c>
      <c r="I737" s="87"/>
      <c r="J737" s="88"/>
      <c r="K737" s="88"/>
      <c r="L737" s="88"/>
      <c r="M737" s="88"/>
      <c r="N737" s="88"/>
      <c r="O737" s="88"/>
      <c r="P737" s="88">
        <v>15</v>
      </c>
      <c r="Q737" s="88">
        <v>31</v>
      </c>
      <c r="R737">
        <f t="shared" si="323"/>
        <v>137</v>
      </c>
      <c r="S737" s="162">
        <f>VLOOKUP(C737,'Общие показания'!A:I,9,0)</f>
        <v>1.9429999999999996</v>
      </c>
      <c r="T737" s="73">
        <f>VLOOKUP(B737,'Общие показания'!$A$2:$S$795,19,0)</f>
        <v>1.0259999999999998</v>
      </c>
      <c r="U737" s="39">
        <f t="shared" si="327"/>
        <v>0.79738735774628211</v>
      </c>
      <c r="V737" s="39">
        <f t="shared" si="328"/>
        <v>0.61570663443412688</v>
      </c>
      <c r="W737" s="39">
        <f t="shared" si="329"/>
        <v>0.52990600781959074</v>
      </c>
      <c r="X737" s="39"/>
      <c r="Y737" s="39">
        <f t="shared" si="330"/>
        <v>0</v>
      </c>
      <c r="Z737" s="39"/>
      <c r="AA737" s="39"/>
      <c r="AB737" s="39"/>
      <c r="AC737" s="39"/>
      <c r="AD737" s="39"/>
      <c r="AE737" s="39">
        <f t="shared" si="340"/>
        <v>0</v>
      </c>
      <c r="AF737" s="39">
        <f t="shared" si="331"/>
        <v>0.31952259652886117</v>
      </c>
      <c r="AG737" s="39">
        <f t="shared" si="332"/>
        <v>0.70647740347113874</v>
      </c>
      <c r="AH737" s="39">
        <f t="shared" si="339"/>
        <v>0</v>
      </c>
      <c r="AJ737" s="39">
        <f t="shared" si="333"/>
        <v>1.046031436819145</v>
      </c>
      <c r="AK737" s="39">
        <f t="shared" si="324"/>
        <v>0.41915803744985419</v>
      </c>
      <c r="AL737" s="39">
        <f t="shared" si="325"/>
        <v>0.59757521960413407</v>
      </c>
      <c r="AM737" s="39"/>
      <c r="AS737" s="39"/>
      <c r="AT737" s="39">
        <f t="shared" si="334"/>
        <v>0.24423029583704164</v>
      </c>
      <c r="AU737" s="39">
        <f t="shared" si="335"/>
        <v>0.78356706226659245</v>
      </c>
      <c r="AW737" s="38">
        <f t="shared" si="336"/>
        <v>4948.39967537965</v>
      </c>
      <c r="AX737" s="38">
        <f t="shared" si="348"/>
        <v>2777.9493306184836</v>
      </c>
      <c r="AY737" s="38">
        <f t="shared" si="349"/>
        <v>3026.5655076471498</v>
      </c>
      <c r="AZ737" s="38">
        <f t="shared" si="341"/>
        <v>0</v>
      </c>
      <c r="BA737" s="38">
        <f t="shared" si="342"/>
        <v>0</v>
      </c>
      <c r="BB737" s="38">
        <f t="shared" si="343"/>
        <v>0</v>
      </c>
      <c r="BC737" s="38">
        <f t="shared" si="344"/>
        <v>0</v>
      </c>
      <c r="BD737" s="38">
        <f t="shared" si="345"/>
        <v>0</v>
      </c>
      <c r="BE737" s="38">
        <f t="shared" si="346"/>
        <v>0</v>
      </c>
      <c r="BF737" s="38">
        <f t="shared" si="347"/>
        <v>0</v>
      </c>
      <c r="BG737" s="38">
        <f t="shared" si="337"/>
        <v>1513.3157141513348</v>
      </c>
      <c r="BH737" s="38">
        <f t="shared" si="338"/>
        <v>3999.8157620477364</v>
      </c>
      <c r="BI737" s="61">
        <f t="shared" si="326"/>
        <v>16266.045989844355</v>
      </c>
    </row>
    <row r="738" spans="1:61" x14ac:dyDescent="0.3">
      <c r="A738" s="84" t="s">
        <v>1359</v>
      </c>
      <c r="B738" s="84" t="s">
        <v>1360</v>
      </c>
      <c r="C738" s="84" t="s">
        <v>1360</v>
      </c>
      <c r="D738" s="63">
        <f>VLOOKUP(B738,Площадь!$D$2:$E$795,2,0)</f>
        <v>78.400000000000006</v>
      </c>
      <c r="E738" s="72"/>
      <c r="F738" s="87">
        <v>31</v>
      </c>
      <c r="G738" s="87">
        <v>29</v>
      </c>
      <c r="H738" s="87">
        <v>31</v>
      </c>
      <c r="I738" s="87"/>
      <c r="J738" s="88"/>
      <c r="K738" s="88"/>
      <c r="L738" s="88"/>
      <c r="M738" s="88"/>
      <c r="N738" s="88"/>
      <c r="O738" s="88"/>
      <c r="P738" s="88">
        <v>15</v>
      </c>
      <c r="Q738" s="88">
        <v>31</v>
      </c>
      <c r="R738">
        <f t="shared" si="323"/>
        <v>137</v>
      </c>
      <c r="S738" s="162">
        <f>VLOOKUP(C738,'Общие показания'!A:I,9,0)</f>
        <v>3.125</v>
      </c>
      <c r="T738" s="73">
        <f>VLOOKUP(B738,'Общие показания'!$A$2:$S$795,19,0)</f>
        <v>1.1034294301065357</v>
      </c>
      <c r="U738" s="39">
        <f t="shared" si="327"/>
        <v>1.2824680869568359</v>
      </c>
      <c r="V738" s="39">
        <f t="shared" si="328"/>
        <v>0.99026414441927257</v>
      </c>
      <c r="W738" s="39">
        <f t="shared" si="329"/>
        <v>0.85226776862389153</v>
      </c>
      <c r="X738" s="39"/>
      <c r="Y738" s="39">
        <f t="shared" si="330"/>
        <v>0</v>
      </c>
      <c r="Z738" s="39"/>
      <c r="AA738" s="39"/>
      <c r="AB738" s="39"/>
      <c r="AC738" s="39"/>
      <c r="AD738" s="39"/>
      <c r="AE738" s="39">
        <f t="shared" si="340"/>
        <v>0</v>
      </c>
      <c r="AF738" s="39">
        <f t="shared" si="331"/>
        <v>0.34363609804483614</v>
      </c>
      <c r="AG738" s="39">
        <f t="shared" si="332"/>
        <v>0.75979333206169963</v>
      </c>
      <c r="AH738" s="39">
        <f t="shared" si="339"/>
        <v>0</v>
      </c>
      <c r="AJ738" s="39">
        <f t="shared" si="333"/>
        <v>1.1280449057306874</v>
      </c>
      <c r="AK738" s="39">
        <f t="shared" si="324"/>
        <v>0.45202187257315779</v>
      </c>
      <c r="AL738" s="39">
        <f t="shared" si="325"/>
        <v>0.64442774713843354</v>
      </c>
      <c r="AM738" s="39"/>
      <c r="AS738" s="39"/>
      <c r="AT738" s="39">
        <f t="shared" si="334"/>
        <v>0.26337902604709856</v>
      </c>
      <c r="AU738" s="39">
        <f t="shared" si="335"/>
        <v>0.84500216893673796</v>
      </c>
      <c r="AW738" s="38">
        <f t="shared" si="336"/>
        <v>6470.6846570506796</v>
      </c>
      <c r="AX738" s="38">
        <f t="shared" si="348"/>
        <v>3871.6148925738003</v>
      </c>
      <c r="AY738" s="38">
        <f t="shared" si="349"/>
        <v>4017.6695746917553</v>
      </c>
      <c r="AZ738" s="38">
        <f t="shared" si="341"/>
        <v>0</v>
      </c>
      <c r="BA738" s="38">
        <f t="shared" si="342"/>
        <v>0</v>
      </c>
      <c r="BB738" s="38">
        <f t="shared" si="343"/>
        <v>0</v>
      </c>
      <c r="BC738" s="38">
        <f t="shared" si="344"/>
        <v>0</v>
      </c>
      <c r="BD738" s="38">
        <f t="shared" si="345"/>
        <v>0</v>
      </c>
      <c r="BE738" s="38">
        <f t="shared" si="346"/>
        <v>0</v>
      </c>
      <c r="BF738" s="38">
        <f t="shared" si="347"/>
        <v>0</v>
      </c>
      <c r="BG738" s="38">
        <f t="shared" si="337"/>
        <v>1629.447118507426</v>
      </c>
      <c r="BH738" s="38">
        <f t="shared" si="338"/>
        <v>4307.8488510601665</v>
      </c>
      <c r="BI738" s="61">
        <f t="shared" si="326"/>
        <v>20297.265093883827</v>
      </c>
    </row>
    <row r="739" spans="1:61" x14ac:dyDescent="0.3">
      <c r="A739" s="84" t="s">
        <v>960</v>
      </c>
      <c r="B739" s="84" t="s">
        <v>961</v>
      </c>
      <c r="C739" s="84" t="s">
        <v>961</v>
      </c>
      <c r="D739" s="63">
        <f>VLOOKUP(B739,Площадь!$D$2:$E$795,2,0)</f>
        <v>32.5</v>
      </c>
      <c r="E739" s="72"/>
      <c r="F739" s="87">
        <v>31</v>
      </c>
      <c r="G739" s="87">
        <v>29</v>
      </c>
      <c r="H739" s="87">
        <v>31</v>
      </c>
      <c r="I739" s="87"/>
      <c r="J739" s="88"/>
      <c r="K739" s="88"/>
      <c r="L739" s="88"/>
      <c r="M739" s="88"/>
      <c r="N739" s="88"/>
      <c r="O739" s="88"/>
      <c r="P739" s="88">
        <v>15</v>
      </c>
      <c r="Q739" s="88">
        <v>31</v>
      </c>
      <c r="R739">
        <f t="shared" si="323"/>
        <v>137</v>
      </c>
      <c r="S739" s="162">
        <f>VLOOKUP(C739,'Общие показания'!A:I,9,0)</f>
        <v>0</v>
      </c>
      <c r="T739" s="73">
        <f>VLOOKUP(B739,'Общие показания'!$A$2:$S$795,19,0)</f>
        <v>0</v>
      </c>
      <c r="U739" s="39">
        <f t="shared" si="327"/>
        <v>0</v>
      </c>
      <c r="V739" s="39">
        <f t="shared" si="328"/>
        <v>0</v>
      </c>
      <c r="W739" s="39">
        <f t="shared" si="329"/>
        <v>0</v>
      </c>
      <c r="X739" s="39"/>
      <c r="Y739" s="39">
        <f t="shared" si="330"/>
        <v>0</v>
      </c>
      <c r="Z739" s="39"/>
      <c r="AA739" s="39"/>
      <c r="AB739" s="39"/>
      <c r="AC739" s="39"/>
      <c r="AD739" s="39"/>
      <c r="AE739" s="39">
        <f t="shared" si="340"/>
        <v>0</v>
      </c>
      <c r="AF739" s="39">
        <f t="shared" si="331"/>
        <v>0</v>
      </c>
      <c r="AG739" s="39">
        <f t="shared" si="332"/>
        <v>0</v>
      </c>
      <c r="AH739" s="39">
        <f t="shared" si="339"/>
        <v>0</v>
      </c>
      <c r="AJ739" s="39">
        <f t="shared" si="333"/>
        <v>0.46762065607458336</v>
      </c>
      <c r="AK739" s="39">
        <f t="shared" si="324"/>
        <v>0.18738151605392381</v>
      </c>
      <c r="AL739" s="39">
        <f t="shared" si="325"/>
        <v>0.26714160436223328</v>
      </c>
      <c r="AM739" s="39"/>
      <c r="AS739" s="39"/>
      <c r="AT739" s="39">
        <f t="shared" si="334"/>
        <v>0.1091813564608508</v>
      </c>
      <c r="AU739" s="39">
        <f t="shared" si="335"/>
        <v>0.35028788890872425</v>
      </c>
      <c r="AW739" s="38">
        <f t="shared" si="336"/>
        <v>1255.2621843403685</v>
      </c>
      <c r="AX739" s="38">
        <f t="shared" si="348"/>
        <v>502.99944643451096</v>
      </c>
      <c r="AY739" s="38">
        <f t="shared" si="349"/>
        <v>717.10423708580458</v>
      </c>
      <c r="AZ739" s="38">
        <f t="shared" si="341"/>
        <v>0</v>
      </c>
      <c r="BA739" s="38">
        <f t="shared" si="342"/>
        <v>0</v>
      </c>
      <c r="BB739" s="38">
        <f t="shared" si="343"/>
        <v>0</v>
      </c>
      <c r="BC739" s="38">
        <f t="shared" si="344"/>
        <v>0</v>
      </c>
      <c r="BD739" s="38">
        <f t="shared" si="345"/>
        <v>0</v>
      </c>
      <c r="BE739" s="38">
        <f t="shared" si="346"/>
        <v>0</v>
      </c>
      <c r="BF739" s="38">
        <f t="shared" si="347"/>
        <v>0</v>
      </c>
      <c r="BG739" s="38">
        <f t="shared" si="337"/>
        <v>293.08206602924946</v>
      </c>
      <c r="BH739" s="38">
        <f t="shared" si="338"/>
        <v>940.29879747102314</v>
      </c>
      <c r="BI739" s="61">
        <f t="shared" si="326"/>
        <v>3708.7467313609563</v>
      </c>
    </row>
    <row r="740" spans="1:61" x14ac:dyDescent="0.3">
      <c r="A740" s="84" t="s">
        <v>1731</v>
      </c>
      <c r="B740" s="84" t="s">
        <v>1732</v>
      </c>
      <c r="C740" s="84" t="s">
        <v>1732</v>
      </c>
      <c r="D740" s="63">
        <f>VLOOKUP(B740,Площадь!$D$2:$E$795,2,0)</f>
        <v>81.8</v>
      </c>
      <c r="E740" s="72"/>
      <c r="F740" s="87">
        <v>31</v>
      </c>
      <c r="G740" s="87">
        <v>29</v>
      </c>
      <c r="H740" s="87">
        <v>31</v>
      </c>
      <c r="I740" s="87"/>
      <c r="J740" s="88"/>
      <c r="K740" s="88"/>
      <c r="L740" s="88"/>
      <c r="M740" s="88"/>
      <c r="N740" s="88"/>
      <c r="O740" s="88"/>
      <c r="P740" s="88">
        <v>15</v>
      </c>
      <c r="Q740" s="88">
        <v>31</v>
      </c>
      <c r="R740">
        <f t="shared" si="323"/>
        <v>137</v>
      </c>
      <c r="S740" s="162">
        <f>VLOOKUP(C740,'Общие показания'!A:I,9,0)</f>
        <v>2.6183068714277375</v>
      </c>
      <c r="T740" s="73">
        <f>VLOOKUP(B740,'Общие показания'!$A$2:$S$795,19,0)</f>
        <v>0.91199999999999903</v>
      </c>
      <c r="U740" s="39">
        <f t="shared" si="327"/>
        <v>1.0745264014290778</v>
      </c>
      <c r="V740" s="39">
        <f t="shared" si="328"/>
        <v>0.82970093243567711</v>
      </c>
      <c r="W740" s="39">
        <f t="shared" si="329"/>
        <v>0.71407953756298259</v>
      </c>
      <c r="X740" s="39"/>
      <c r="Y740" s="39">
        <f t="shared" si="330"/>
        <v>0</v>
      </c>
      <c r="Z740" s="39"/>
      <c r="AA740" s="39"/>
      <c r="AB740" s="39"/>
      <c r="AC740" s="39"/>
      <c r="AD740" s="39"/>
      <c r="AE740" s="39">
        <f t="shared" si="340"/>
        <v>0</v>
      </c>
      <c r="AF740" s="39">
        <f t="shared" si="331"/>
        <v>0.28402008580343191</v>
      </c>
      <c r="AG740" s="39">
        <f t="shared" si="332"/>
        <v>0.62797991419656718</v>
      </c>
      <c r="AH740" s="39">
        <f t="shared" si="339"/>
        <v>0</v>
      </c>
      <c r="AJ740" s="39">
        <f t="shared" si="333"/>
        <v>1.1769652205200283</v>
      </c>
      <c r="AK740" s="39">
        <f t="shared" si="324"/>
        <v>0.47162486194495279</v>
      </c>
      <c r="AL740" s="39">
        <f t="shared" si="325"/>
        <v>0.67237486882555941</v>
      </c>
      <c r="AM740" s="39"/>
      <c r="AS740" s="39"/>
      <c r="AT740" s="39">
        <f t="shared" si="334"/>
        <v>0.27480107564607986</v>
      </c>
      <c r="AU740" s="39">
        <f t="shared" si="335"/>
        <v>0.88164767116103526</v>
      </c>
      <c r="AW740" s="38">
        <f t="shared" si="336"/>
        <v>6043.8140502953029</v>
      </c>
      <c r="AX740" s="38">
        <f t="shared" si="348"/>
        <v>3493.2269094035883</v>
      </c>
      <c r="AY740" s="38">
        <f t="shared" si="349"/>
        <v>3721.7427503331469</v>
      </c>
      <c r="AZ740" s="38">
        <f t="shared" si="341"/>
        <v>0</v>
      </c>
      <c r="BA740" s="38">
        <f t="shared" si="342"/>
        <v>0</v>
      </c>
      <c r="BB740" s="38">
        <f t="shared" si="343"/>
        <v>0</v>
      </c>
      <c r="BC740" s="38">
        <f t="shared" si="344"/>
        <v>0</v>
      </c>
      <c r="BD740" s="38">
        <f t="shared" si="345"/>
        <v>0</v>
      </c>
      <c r="BE740" s="38">
        <f t="shared" si="346"/>
        <v>0</v>
      </c>
      <c r="BF740" s="38">
        <f t="shared" si="347"/>
        <v>0</v>
      </c>
      <c r="BG740" s="38">
        <f t="shared" si="337"/>
        <v>1500.0771729486114</v>
      </c>
      <c r="BH740" s="38">
        <f t="shared" si="338"/>
        <v>4052.3839050305337</v>
      </c>
      <c r="BI740" s="61">
        <f t="shared" si="326"/>
        <v>18811.244788011183</v>
      </c>
    </row>
    <row r="741" spans="1:61" x14ac:dyDescent="0.3">
      <c r="A741" s="84" t="s">
        <v>1008</v>
      </c>
      <c r="B741" s="84" t="s">
        <v>1009</v>
      </c>
      <c r="C741" s="84" t="s">
        <v>1009</v>
      </c>
      <c r="D741" s="63">
        <f>VLOOKUP(B741,Площадь!$D$2:$E$795,2,0)</f>
        <v>34.4</v>
      </c>
      <c r="E741" s="72"/>
      <c r="F741" s="87">
        <v>31</v>
      </c>
      <c r="G741" s="87">
        <v>29</v>
      </c>
      <c r="H741" s="87">
        <v>31</v>
      </c>
      <c r="I741" s="87"/>
      <c r="J741" s="88"/>
      <c r="K741" s="88"/>
      <c r="L741" s="88"/>
      <c r="M741" s="88"/>
      <c r="N741" s="88"/>
      <c r="O741" s="88"/>
      <c r="P741" s="88">
        <v>15</v>
      </c>
      <c r="Q741" s="88">
        <v>31</v>
      </c>
      <c r="R741">
        <f t="shared" si="323"/>
        <v>137</v>
      </c>
      <c r="S741" s="162">
        <f>VLOOKUP(C741,'Общие показания'!A:I,9,0)</f>
        <v>1.1010972662238896</v>
      </c>
      <c r="T741" s="73">
        <f>VLOOKUP(B741,'Общие показания'!$A$2:$S$795,19,0)</f>
        <v>0.48415781116919421</v>
      </c>
      <c r="U741" s="39">
        <f t="shared" si="327"/>
        <v>0.4518790734616171</v>
      </c>
      <c r="V741" s="39">
        <f t="shared" si="328"/>
        <v>0.34892068552307204</v>
      </c>
      <c r="W741" s="39">
        <f t="shared" si="329"/>
        <v>0.30029750723920046</v>
      </c>
      <c r="X741" s="39"/>
      <c r="Y741" s="39">
        <f t="shared" si="330"/>
        <v>0</v>
      </c>
      <c r="Z741" s="39"/>
      <c r="AA741" s="39"/>
      <c r="AB741" s="39"/>
      <c r="AC741" s="39"/>
      <c r="AD741" s="39"/>
      <c r="AE741" s="39">
        <f t="shared" si="340"/>
        <v>0</v>
      </c>
      <c r="AF741" s="39">
        <f t="shared" si="331"/>
        <v>0.1507791042441628</v>
      </c>
      <c r="AG741" s="39">
        <f t="shared" si="332"/>
        <v>0.33337870692503146</v>
      </c>
      <c r="AH741" s="39">
        <f t="shared" si="339"/>
        <v>0</v>
      </c>
      <c r="AJ741" s="39">
        <f t="shared" si="333"/>
        <v>0.49495847904509749</v>
      </c>
      <c r="AK741" s="39">
        <f t="shared" si="324"/>
        <v>0.19833612776169166</v>
      </c>
      <c r="AL741" s="39">
        <f t="shared" si="325"/>
        <v>0.28275911354033306</v>
      </c>
      <c r="AM741" s="39"/>
      <c r="AS741" s="39"/>
      <c r="AT741" s="39">
        <f t="shared" si="334"/>
        <v>0.11556426653086976</v>
      </c>
      <c r="AU741" s="39">
        <f t="shared" si="335"/>
        <v>0.37076625779877276</v>
      </c>
      <c r="AW741" s="38">
        <f t="shared" si="336"/>
        <v>2541.6528524469245</v>
      </c>
      <c r="AX741" s="38">
        <f t="shared" si="348"/>
        <v>1469.0342993090885</v>
      </c>
      <c r="AY741" s="38">
        <f t="shared" si="349"/>
        <v>1565.1338705557489</v>
      </c>
      <c r="AZ741" s="38">
        <f t="shared" si="341"/>
        <v>0</v>
      </c>
      <c r="BA741" s="38">
        <f t="shared" si="342"/>
        <v>0</v>
      </c>
      <c r="BB741" s="38">
        <f t="shared" si="343"/>
        <v>0</v>
      </c>
      <c r="BC741" s="38">
        <f t="shared" si="344"/>
        <v>0</v>
      </c>
      <c r="BD741" s="38">
        <f t="shared" si="345"/>
        <v>0</v>
      </c>
      <c r="BE741" s="38">
        <f t="shared" si="346"/>
        <v>0</v>
      </c>
      <c r="BF741" s="38">
        <f t="shared" si="347"/>
        <v>0</v>
      </c>
      <c r="BG741" s="38">
        <f t="shared" si="337"/>
        <v>714.96149077366647</v>
      </c>
      <c r="BH741" s="38">
        <f t="shared" si="338"/>
        <v>1890.1785775059914</v>
      </c>
      <c r="BI741" s="61">
        <f t="shared" si="326"/>
        <v>8180.9610905914205</v>
      </c>
    </row>
    <row r="742" spans="1:61" x14ac:dyDescent="0.3">
      <c r="A742" s="84" t="s">
        <v>1598</v>
      </c>
      <c r="B742" s="84" t="s">
        <v>1599</v>
      </c>
      <c r="C742" s="84" t="s">
        <v>1599</v>
      </c>
      <c r="D742" s="63">
        <f>VLOOKUP(B742,Площадь!$D$2:$E$795,2,0)</f>
        <v>30.7</v>
      </c>
      <c r="E742" s="72"/>
      <c r="F742" s="87">
        <v>31</v>
      </c>
      <c r="G742" s="87">
        <v>29</v>
      </c>
      <c r="H742" s="87">
        <v>31</v>
      </c>
      <c r="I742" s="87"/>
      <c r="J742" s="88"/>
      <c r="K742" s="88"/>
      <c r="L742" s="88"/>
      <c r="M742" s="88"/>
      <c r="N742" s="88"/>
      <c r="O742" s="88"/>
      <c r="P742" s="88">
        <v>15</v>
      </c>
      <c r="Q742" s="88">
        <v>31</v>
      </c>
      <c r="R742">
        <f t="shared" si="323"/>
        <v>137</v>
      </c>
      <c r="S742" s="162">
        <f>VLOOKUP(C742,'Общие показания'!A:I,9,0)</f>
        <v>0.98266529282190163</v>
      </c>
      <c r="T742" s="73">
        <f>VLOOKUP(B742,'Общие показания'!$A$2:$S$795,19,0)</f>
        <v>0.66199999999999903</v>
      </c>
      <c r="U742" s="39">
        <f t="shared" si="327"/>
        <v>0.40327580102533855</v>
      </c>
      <c r="V742" s="39">
        <f t="shared" si="328"/>
        <v>0.31139142574297424</v>
      </c>
      <c r="W742" s="39">
        <f t="shared" si="329"/>
        <v>0.26799806605358883</v>
      </c>
      <c r="X742" s="39"/>
      <c r="Y742" s="39">
        <f t="shared" si="330"/>
        <v>0</v>
      </c>
      <c r="Z742" s="39"/>
      <c r="AA742" s="39"/>
      <c r="AB742" s="39"/>
      <c r="AC742" s="39"/>
      <c r="AD742" s="39"/>
      <c r="AE742" s="39">
        <f t="shared" si="340"/>
        <v>0</v>
      </c>
      <c r="AF742" s="39">
        <f t="shared" si="331"/>
        <v>0.2061637026336314</v>
      </c>
      <c r="AG742" s="39">
        <f t="shared" si="332"/>
        <v>0.45583629736636766</v>
      </c>
      <c r="AH742" s="39">
        <f t="shared" si="339"/>
        <v>0</v>
      </c>
      <c r="AJ742" s="39">
        <f t="shared" si="333"/>
        <v>0.44172166589199102</v>
      </c>
      <c r="AK742" s="39">
        <f t="shared" si="324"/>
        <v>0.17700346285709109</v>
      </c>
      <c r="AL742" s="39">
        <f t="shared" si="325"/>
        <v>0.25234606935140186</v>
      </c>
      <c r="AM742" s="39"/>
      <c r="AS742" s="39"/>
      <c r="AT742" s="39">
        <f t="shared" si="334"/>
        <v>0.10313438902609598</v>
      </c>
      <c r="AU742" s="39">
        <f t="shared" si="335"/>
        <v>0.33088732890762568</v>
      </c>
      <c r="AW742" s="38">
        <f t="shared" si="336"/>
        <v>2268.2774002942028</v>
      </c>
      <c r="AX742" s="38">
        <f t="shared" si="348"/>
        <v>1311.0277031624714</v>
      </c>
      <c r="AY742" s="38">
        <f t="shared" si="349"/>
        <v>1396.790983315741</v>
      </c>
      <c r="AZ742" s="38">
        <f t="shared" si="341"/>
        <v>0</v>
      </c>
      <c r="BA742" s="38">
        <f t="shared" si="342"/>
        <v>0</v>
      </c>
      <c r="BB742" s="38">
        <f t="shared" si="343"/>
        <v>0</v>
      </c>
      <c r="BC742" s="38">
        <f t="shared" si="344"/>
        <v>0</v>
      </c>
      <c r="BD742" s="38">
        <f t="shared" si="345"/>
        <v>0</v>
      </c>
      <c r="BE742" s="38">
        <f t="shared" si="346"/>
        <v>0</v>
      </c>
      <c r="BF742" s="38">
        <f t="shared" si="347"/>
        <v>0</v>
      </c>
      <c r="BG742" s="38">
        <f t="shared" si="337"/>
        <v>830.26742532770584</v>
      </c>
      <c r="BH742" s="38">
        <f t="shared" si="338"/>
        <v>2111.8494334248571</v>
      </c>
      <c r="BI742" s="61">
        <f t="shared" si="326"/>
        <v>7918.2129455249778</v>
      </c>
    </row>
    <row r="743" spans="1:61" x14ac:dyDescent="0.3">
      <c r="A743" s="84" t="s">
        <v>1840</v>
      </c>
      <c r="B743" s="84" t="s">
        <v>1841</v>
      </c>
      <c r="C743" s="84" t="s">
        <v>1841</v>
      </c>
      <c r="D743" s="63">
        <f>VLOOKUP(B743,Площадь!$D$2:$E$795,2,0)</f>
        <v>34.299999999999997</v>
      </c>
      <c r="E743" s="72"/>
      <c r="F743" s="87">
        <v>31</v>
      </c>
      <c r="G743" s="87">
        <v>29</v>
      </c>
      <c r="H743" s="87">
        <v>31</v>
      </c>
      <c r="I743" s="87"/>
      <c r="J743" s="88"/>
      <c r="K743" s="88"/>
      <c r="L743" s="88"/>
      <c r="M743" s="88"/>
      <c r="N743" s="88"/>
      <c r="O743" s="88"/>
      <c r="P743" s="88">
        <v>15</v>
      </c>
      <c r="Q743" s="88">
        <v>31</v>
      </c>
      <c r="R743">
        <f t="shared" si="323"/>
        <v>137</v>
      </c>
      <c r="S743" s="162">
        <f>VLOOKUP(C743,'Общие показания'!A:I,9,0)</f>
        <v>1.0978964020778901</v>
      </c>
      <c r="T743" s="73">
        <f>VLOOKUP(B743,'Общие показания'!$A$2:$S$795,19,0)</f>
        <v>0.26900000000000013</v>
      </c>
      <c r="U743" s="39">
        <f t="shared" si="327"/>
        <v>0.45056547150387988</v>
      </c>
      <c r="V743" s="39">
        <f t="shared" si="328"/>
        <v>0.34790638120469103</v>
      </c>
      <c r="W743" s="39">
        <f t="shared" si="329"/>
        <v>0.29942454936931912</v>
      </c>
      <c r="X743" s="39"/>
      <c r="Y743" s="39">
        <f t="shared" si="330"/>
        <v>0</v>
      </c>
      <c r="Z743" s="39"/>
      <c r="AA743" s="39"/>
      <c r="AB743" s="39"/>
      <c r="AC743" s="39"/>
      <c r="AD743" s="39"/>
      <c r="AE743" s="39">
        <f t="shared" si="340"/>
        <v>0</v>
      </c>
      <c r="AF743" s="39">
        <f t="shared" si="331"/>
        <v>8.3773468290705366E-2</v>
      </c>
      <c r="AG743" s="39">
        <f t="shared" si="332"/>
        <v>0.18522653170929476</v>
      </c>
      <c r="AH743" s="39">
        <f t="shared" si="339"/>
        <v>0</v>
      </c>
      <c r="AJ743" s="39">
        <f t="shared" si="333"/>
        <v>0.49351964625717559</v>
      </c>
      <c r="AK743" s="39">
        <f t="shared" si="324"/>
        <v>0.1977595692507565</v>
      </c>
      <c r="AL743" s="39">
        <f t="shared" si="325"/>
        <v>0.28193713937306464</v>
      </c>
      <c r="AM743" s="39"/>
      <c r="AS743" s="39"/>
      <c r="AT743" s="39">
        <f t="shared" si="334"/>
        <v>0.1152283238956056</v>
      </c>
      <c r="AU743" s="39">
        <f t="shared" si="335"/>
        <v>0.36968844890982283</v>
      </c>
      <c r="AW743" s="38">
        <f t="shared" si="336"/>
        <v>2534.264326713067</v>
      </c>
      <c r="AX743" s="38">
        <f t="shared" si="348"/>
        <v>1464.7638507645852</v>
      </c>
      <c r="AY743" s="38">
        <f t="shared" si="349"/>
        <v>1560.5840627925054</v>
      </c>
      <c r="AZ743" s="38">
        <f t="shared" si="341"/>
        <v>0</v>
      </c>
      <c r="BA743" s="38">
        <f t="shared" si="342"/>
        <v>0</v>
      </c>
      <c r="BB743" s="38">
        <f t="shared" si="343"/>
        <v>0</v>
      </c>
      <c r="BC743" s="38">
        <f t="shared" si="344"/>
        <v>0</v>
      </c>
      <c r="BD743" s="38">
        <f t="shared" si="345"/>
        <v>0</v>
      </c>
      <c r="BE743" s="38">
        <f t="shared" si="346"/>
        <v>0</v>
      </c>
      <c r="BF743" s="38">
        <f t="shared" si="347"/>
        <v>0</v>
      </c>
      <c r="BG743" s="38">
        <f t="shared" si="337"/>
        <v>534.19245087324578</v>
      </c>
      <c r="BH743" s="38">
        <f t="shared" si="338"/>
        <v>1489.5915773747345</v>
      </c>
      <c r="BI743" s="61">
        <f t="shared" si="326"/>
        <v>7583.3962685181377</v>
      </c>
    </row>
    <row r="744" spans="1:61" x14ac:dyDescent="0.3">
      <c r="A744" s="84" t="s">
        <v>1369</v>
      </c>
      <c r="B744" s="84" t="s">
        <v>1370</v>
      </c>
      <c r="C744" s="84" t="s">
        <v>1370</v>
      </c>
      <c r="D744" s="63">
        <f>VLOOKUP(B744,Площадь!$D$2:$E$795,2,0)</f>
        <v>78.400000000000006</v>
      </c>
      <c r="E744" s="72"/>
      <c r="F744" s="87">
        <v>31</v>
      </c>
      <c r="G744" s="87">
        <v>29</v>
      </c>
      <c r="H744" s="87">
        <v>31</v>
      </c>
      <c r="I744" s="87"/>
      <c r="J744" s="88"/>
      <c r="K744" s="88"/>
      <c r="L744" s="88"/>
      <c r="M744" s="88"/>
      <c r="N744" s="88"/>
      <c r="O744" s="88"/>
      <c r="P744" s="88">
        <v>15</v>
      </c>
      <c r="Q744" s="88">
        <v>31</v>
      </c>
      <c r="R744">
        <f t="shared" si="323"/>
        <v>137</v>
      </c>
      <c r="S744" s="162">
        <f>VLOOKUP(C744,'Общие показания'!A:I,9,0)</f>
        <v>4.7070000000000007</v>
      </c>
      <c r="T744" s="73">
        <f>VLOOKUP(B744,'Общие показания'!$A$2:$S$795,19,0)</f>
        <v>1.7580000000000027</v>
      </c>
      <c r="U744" s="39">
        <f t="shared" si="327"/>
        <v>1.9317047312978646</v>
      </c>
      <c r="V744" s="39">
        <f t="shared" si="328"/>
        <v>1.4915754648900854</v>
      </c>
      <c r="W744" s="39">
        <f t="shared" si="329"/>
        <v>1.2837198038120508</v>
      </c>
      <c r="X744" s="39"/>
      <c r="Y744" s="39">
        <f t="shared" si="330"/>
        <v>0</v>
      </c>
      <c r="Z744" s="39"/>
      <c r="AA744" s="39"/>
      <c r="AB744" s="39"/>
      <c r="AC744" s="39"/>
      <c r="AD744" s="39"/>
      <c r="AE744" s="39">
        <f t="shared" si="340"/>
        <v>0</v>
      </c>
      <c r="AF744" s="39">
        <f t="shared" si="331"/>
        <v>0.54748608645003793</v>
      </c>
      <c r="AG744" s="39">
        <f t="shared" si="332"/>
        <v>1.210513913549965</v>
      </c>
      <c r="AH744" s="39">
        <f t="shared" si="339"/>
        <v>0</v>
      </c>
      <c r="AJ744" s="39">
        <f t="shared" si="333"/>
        <v>1.1280449057306874</v>
      </c>
      <c r="AK744" s="39">
        <f t="shared" si="324"/>
        <v>0.45202187257315779</v>
      </c>
      <c r="AL744" s="39">
        <f t="shared" si="325"/>
        <v>0.64442774713843354</v>
      </c>
      <c r="AM744" s="39"/>
      <c r="AS744" s="39"/>
      <c r="AT744" s="39">
        <f t="shared" si="334"/>
        <v>0.26337902604709856</v>
      </c>
      <c r="AU744" s="39">
        <f t="shared" si="335"/>
        <v>0.84500216893673796</v>
      </c>
      <c r="AW744" s="38">
        <f t="shared" si="336"/>
        <v>8213.4695356539632</v>
      </c>
      <c r="AX744" s="38">
        <f t="shared" si="348"/>
        <v>5217.3149487928313</v>
      </c>
      <c r="AY744" s="38">
        <f t="shared" si="349"/>
        <v>5175.8421598694422</v>
      </c>
      <c r="AZ744" s="38">
        <f t="shared" si="341"/>
        <v>0</v>
      </c>
      <c r="BA744" s="38">
        <f t="shared" si="342"/>
        <v>0</v>
      </c>
      <c r="BB744" s="38">
        <f t="shared" si="343"/>
        <v>0</v>
      </c>
      <c r="BC744" s="38">
        <f t="shared" si="344"/>
        <v>0</v>
      </c>
      <c r="BD744" s="38">
        <f t="shared" si="345"/>
        <v>0</v>
      </c>
      <c r="BE744" s="38">
        <f t="shared" si="346"/>
        <v>0</v>
      </c>
      <c r="BF744" s="38">
        <f t="shared" si="347"/>
        <v>0</v>
      </c>
      <c r="BG744" s="38">
        <f t="shared" si="337"/>
        <v>2176.6538733828133</v>
      </c>
      <c r="BH744" s="38">
        <f t="shared" si="338"/>
        <v>5517.7451511840054</v>
      </c>
      <c r="BI744" s="61">
        <f t="shared" si="326"/>
        <v>26301.025668883056</v>
      </c>
    </row>
    <row r="745" spans="1:61" x14ac:dyDescent="0.3">
      <c r="A745" s="84" t="s">
        <v>1897</v>
      </c>
      <c r="B745" s="84" t="s">
        <v>1898</v>
      </c>
      <c r="C745" s="84" t="s">
        <v>1898</v>
      </c>
      <c r="D745" s="63">
        <f>VLOOKUP(B745,Площадь!$D$2:$E$795,2,0)</f>
        <v>75.7</v>
      </c>
      <c r="E745" s="72"/>
      <c r="F745" s="87">
        <v>31</v>
      </c>
      <c r="G745" s="87">
        <v>29</v>
      </c>
      <c r="H745" s="87">
        <v>31</v>
      </c>
      <c r="I745" s="87"/>
      <c r="J745" s="88"/>
      <c r="K745" s="88"/>
      <c r="L745" s="88"/>
      <c r="M745" s="88"/>
      <c r="N745" s="88"/>
      <c r="O745" s="88"/>
      <c r="P745" s="88">
        <v>15</v>
      </c>
      <c r="Q745" s="88">
        <v>31</v>
      </c>
      <c r="R745">
        <f t="shared" si="323"/>
        <v>137</v>
      </c>
      <c r="S745" s="162">
        <f>VLOOKUP(C745,'Общие показания'!A:I,9,0)</f>
        <v>2.4230541585217575</v>
      </c>
      <c r="T745" s="73">
        <f>VLOOKUP(B745,'Общие показания'!$A$2:$S$795,19,0)</f>
        <v>1.6110000000000007</v>
      </c>
      <c r="U745" s="39">
        <f t="shared" si="327"/>
        <v>0.99439668200710518</v>
      </c>
      <c r="V745" s="39">
        <f t="shared" si="328"/>
        <v>0.76782836901443485</v>
      </c>
      <c r="W745" s="39">
        <f t="shared" si="329"/>
        <v>0.66082910750021751</v>
      </c>
      <c r="X745" s="39"/>
      <c r="Y745" s="39">
        <f t="shared" si="330"/>
        <v>0</v>
      </c>
      <c r="Z745" s="39"/>
      <c r="AA745" s="39"/>
      <c r="AB745" s="39"/>
      <c r="AC745" s="39"/>
      <c r="AD745" s="39"/>
      <c r="AE745" s="39">
        <f>(T746*$AE$1)/31*O745</f>
        <v>0</v>
      </c>
      <c r="AF745" s="39">
        <f t="shared" si="331"/>
        <v>0.50170653314619462</v>
      </c>
      <c r="AG745" s="39">
        <f t="shared" si="332"/>
        <v>1.1092934668538061</v>
      </c>
      <c r="AH745" s="39">
        <f t="shared" si="339"/>
        <v>0</v>
      </c>
      <c r="AJ745" s="39">
        <f t="shared" si="333"/>
        <v>1.0891964204567988</v>
      </c>
      <c r="AK745" s="39">
        <f t="shared" si="324"/>
        <v>0.43645479277790872</v>
      </c>
      <c r="AL745" s="39">
        <f t="shared" si="325"/>
        <v>0.62223444462218647</v>
      </c>
      <c r="AM745" s="39"/>
      <c r="AS745" s="39"/>
      <c r="AT745" s="39">
        <f t="shared" si="334"/>
        <v>0.25430857489496633</v>
      </c>
      <c r="AU745" s="39">
        <f t="shared" si="335"/>
        <v>0.81590132893509015</v>
      </c>
      <c r="AW745" s="38">
        <f t="shared" si="336"/>
        <v>5593.1139805300054</v>
      </c>
      <c r="AX745" s="38">
        <f t="shared" si="348"/>
        <v>3232.7295481888955</v>
      </c>
      <c r="AY745" s="38">
        <f t="shared" si="349"/>
        <v>3444.2044767752968</v>
      </c>
      <c r="AZ745" s="38">
        <f t="shared" si="341"/>
        <v>0</v>
      </c>
      <c r="BA745" s="38">
        <f t="shared" si="342"/>
        <v>0</v>
      </c>
      <c r="BB745" s="38">
        <f t="shared" si="343"/>
        <v>0</v>
      </c>
      <c r="BC745" s="38">
        <f t="shared" si="344"/>
        <v>0</v>
      </c>
      <c r="BD745" s="38">
        <f t="shared" si="345"/>
        <v>0</v>
      </c>
      <c r="BE745" s="38">
        <f t="shared" si="346"/>
        <v>0</v>
      </c>
      <c r="BF745" s="38">
        <f t="shared" si="347"/>
        <v>0</v>
      </c>
      <c r="BG745" s="38">
        <f t="shared" si="337"/>
        <v>2029.416715421371</v>
      </c>
      <c r="BH745" s="38">
        <f t="shared" si="338"/>
        <v>5167.9159020238822</v>
      </c>
      <c r="BI745" s="61">
        <f t="shared" si="326"/>
        <v>19467.380622939454</v>
      </c>
    </row>
    <row r="746" spans="1:61" x14ac:dyDescent="0.3">
      <c r="A746" s="84" t="s">
        <v>1905</v>
      </c>
      <c r="B746" s="84" t="s">
        <v>1906</v>
      </c>
      <c r="C746" s="84" t="s">
        <v>1906</v>
      </c>
      <c r="D746" s="63">
        <f>VLOOKUP(B746,Площадь!$D$2:$E$795,2,0)</f>
        <v>40.700000000000003</v>
      </c>
      <c r="E746" s="72"/>
      <c r="F746" s="87">
        <v>31</v>
      </c>
      <c r="G746" s="87">
        <v>29</v>
      </c>
      <c r="H746" s="87">
        <v>31</v>
      </c>
      <c r="I746" s="87"/>
      <c r="J746" s="88"/>
      <c r="K746" s="88"/>
      <c r="L746" s="88"/>
      <c r="M746" s="88"/>
      <c r="N746" s="88"/>
      <c r="O746" s="88"/>
      <c r="P746" s="88">
        <v>15</v>
      </c>
      <c r="Q746" s="88">
        <v>31</v>
      </c>
      <c r="R746">
        <f t="shared" si="323"/>
        <v>137</v>
      </c>
      <c r="S746" s="162">
        <f>VLOOKUP(C746,'Общие показания'!A:I,9,0)</f>
        <v>1.3027517074218697</v>
      </c>
      <c r="T746" s="73">
        <f>VLOOKUP(B746,'Общие показания'!$A$2:$S$795,19,0)</f>
        <v>0.71700000000000053</v>
      </c>
      <c r="U746" s="39">
        <f t="shared" si="327"/>
        <v>0.53463599679906459</v>
      </c>
      <c r="V746" s="39">
        <f t="shared" si="328"/>
        <v>0.41282185758107659</v>
      </c>
      <c r="W746" s="39">
        <f t="shared" si="329"/>
        <v>0.35529385304172856</v>
      </c>
      <c r="X746" s="39"/>
      <c r="Y746" s="39">
        <f t="shared" si="330"/>
        <v>0</v>
      </c>
      <c r="Z746" s="39"/>
      <c r="AA746" s="39"/>
      <c r="AB746" s="39"/>
      <c r="AC746" s="39"/>
      <c r="AD746" s="39"/>
      <c r="AE746" s="39">
        <f t="shared" ref="AE746:AE777" si="350">(T746*$AE$1)/31*O746</f>
        <v>0</v>
      </c>
      <c r="AF746" s="39">
        <f t="shared" si="331"/>
        <v>0.22329210693098797</v>
      </c>
      <c r="AG746" s="39">
        <f t="shared" si="332"/>
        <v>0.49370789306901264</v>
      </c>
      <c r="AH746" s="39">
        <f t="shared" si="339"/>
        <v>0</v>
      </c>
      <c r="AJ746" s="39">
        <f t="shared" si="333"/>
        <v>0.58560494468417057</v>
      </c>
      <c r="AK746" s="39">
        <f t="shared" si="324"/>
        <v>0.23465931395060616</v>
      </c>
      <c r="AL746" s="39">
        <f t="shared" si="325"/>
        <v>0.33454348607824291</v>
      </c>
      <c r="AM746" s="39"/>
      <c r="AS746" s="39"/>
      <c r="AT746" s="39">
        <f t="shared" si="334"/>
        <v>0.13672865255251163</v>
      </c>
      <c r="AU746" s="39">
        <f t="shared" si="335"/>
        <v>0.43866821780261783</v>
      </c>
      <c r="AW746" s="38">
        <f t="shared" si="336"/>
        <v>3007.1299736799374</v>
      </c>
      <c r="AX746" s="38">
        <f t="shared" si="348"/>
        <v>1738.0725576127879</v>
      </c>
      <c r="AY746" s="38">
        <f t="shared" si="349"/>
        <v>1851.7717596400867</v>
      </c>
      <c r="AZ746" s="38">
        <f t="shared" si="341"/>
        <v>0</v>
      </c>
      <c r="BA746" s="38">
        <f t="shared" si="342"/>
        <v>0</v>
      </c>
      <c r="BB746" s="38">
        <f t="shared" si="343"/>
        <v>0</v>
      </c>
      <c r="BC746" s="38">
        <f t="shared" si="344"/>
        <v>0</v>
      </c>
      <c r="BD746" s="38">
        <f t="shared" si="345"/>
        <v>0</v>
      </c>
      <c r="BE746" s="38">
        <f t="shared" si="346"/>
        <v>0</v>
      </c>
      <c r="BF746" s="38">
        <f t="shared" si="347"/>
        <v>0</v>
      </c>
      <c r="BG746" s="38">
        <f t="shared" si="337"/>
        <v>966.42532592712701</v>
      </c>
      <c r="BH746" s="38">
        <f t="shared" si="338"/>
        <v>2502.83313697937</v>
      </c>
      <c r="BI746" s="61">
        <f t="shared" si="326"/>
        <v>10066.232753839309</v>
      </c>
    </row>
    <row r="747" spans="1:61" x14ac:dyDescent="0.3">
      <c r="A747" s="84" t="s">
        <v>1972</v>
      </c>
      <c r="B747" s="84" t="s">
        <v>1973</v>
      </c>
      <c r="C747" s="84" t="s">
        <v>1973</v>
      </c>
      <c r="D747" s="63">
        <f>VLOOKUP(B747,Площадь!$D$2:$E$795,2,0)</f>
        <v>79.400000000000006</v>
      </c>
      <c r="E747" s="72"/>
      <c r="F747" s="87">
        <v>31</v>
      </c>
      <c r="G747" s="87">
        <v>29</v>
      </c>
      <c r="H747" s="87">
        <v>31</v>
      </c>
      <c r="I747" s="87"/>
      <c r="J747" s="88"/>
      <c r="K747" s="88"/>
      <c r="L747" s="88"/>
      <c r="M747" s="88"/>
      <c r="N747" s="88"/>
      <c r="O747" s="88"/>
      <c r="P747" s="88">
        <v>15</v>
      </c>
      <c r="Q747" s="88">
        <v>31</v>
      </c>
      <c r="R747">
        <f t="shared" si="323"/>
        <v>137</v>
      </c>
      <c r="S747" s="162">
        <f>VLOOKUP(C747,'Общие показания'!A:I,9,0)</f>
        <v>2.4410000000000007</v>
      </c>
      <c r="T747" s="73">
        <f>VLOOKUP(B747,'Общие показания'!$A$2:$S$795,19,0)</f>
        <v>0.52299999999999969</v>
      </c>
      <c r="U747" s="39">
        <f t="shared" si="327"/>
        <v>1.0017614720837238</v>
      </c>
      <c r="V747" s="39">
        <f t="shared" si="328"/>
        <v>0.77351512848878246</v>
      </c>
      <c r="W747" s="39">
        <f t="shared" si="329"/>
        <v>0.66572339942749437</v>
      </c>
      <c r="X747" s="39"/>
      <c r="Y747" s="39">
        <f t="shared" si="330"/>
        <v>0</v>
      </c>
      <c r="Z747" s="39"/>
      <c r="AA747" s="39"/>
      <c r="AB747" s="39"/>
      <c r="AC747" s="39"/>
      <c r="AD747" s="39"/>
      <c r="AE747" s="39">
        <f t="shared" si="350"/>
        <v>0</v>
      </c>
      <c r="AF747" s="39">
        <f t="shared" si="331"/>
        <v>0.16287555359122255</v>
      </c>
      <c r="AG747" s="39">
        <f t="shared" si="332"/>
        <v>0.36012444640877717</v>
      </c>
      <c r="AH747" s="39">
        <f t="shared" si="339"/>
        <v>0</v>
      </c>
      <c r="AJ747" s="39">
        <f t="shared" si="333"/>
        <v>1.1424332336099052</v>
      </c>
      <c r="AK747" s="39">
        <f t="shared" si="324"/>
        <v>0.45778745768250928</v>
      </c>
      <c r="AL747" s="39">
        <f t="shared" si="325"/>
        <v>0.65264748881111756</v>
      </c>
      <c r="AM747" s="39"/>
      <c r="AS747" s="39"/>
      <c r="AT747" s="39">
        <f t="shared" si="334"/>
        <v>0.26673845239974014</v>
      </c>
      <c r="AU747" s="39">
        <f t="shared" si="335"/>
        <v>0.85578025782623723</v>
      </c>
      <c r="AW747" s="38">
        <f t="shared" si="336"/>
        <v>5755.7905001757499</v>
      </c>
      <c r="AX747" s="38">
        <f t="shared" si="348"/>
        <v>3305.2594102147691</v>
      </c>
      <c r="AY747" s="38">
        <f t="shared" si="349"/>
        <v>3538.9820775522003</v>
      </c>
      <c r="AZ747" s="38">
        <f t="shared" si="341"/>
        <v>0</v>
      </c>
      <c r="BA747" s="38">
        <f t="shared" si="342"/>
        <v>0</v>
      </c>
      <c r="BB747" s="38">
        <f t="shared" si="343"/>
        <v>0</v>
      </c>
      <c r="BC747" s="38">
        <f t="shared" si="344"/>
        <v>0</v>
      </c>
      <c r="BD747" s="38">
        <f t="shared" si="345"/>
        <v>0</v>
      </c>
      <c r="BE747" s="38">
        <f t="shared" si="346"/>
        <v>0</v>
      </c>
      <c r="BF747" s="38">
        <f t="shared" si="347"/>
        <v>0</v>
      </c>
      <c r="BG747" s="38">
        <f t="shared" si="337"/>
        <v>1153.2386531219006</v>
      </c>
      <c r="BH747" s="38">
        <f t="shared" si="338"/>
        <v>3263.9259518603035</v>
      </c>
      <c r="BI747" s="61">
        <f t="shared" si="326"/>
        <v>17017.196592924924</v>
      </c>
    </row>
    <row r="748" spans="1:61" x14ac:dyDescent="0.3">
      <c r="A748" s="84" t="s">
        <v>513</v>
      </c>
      <c r="B748" s="84" t="s">
        <v>514</v>
      </c>
      <c r="C748" s="84" t="s">
        <v>514</v>
      </c>
      <c r="D748" s="63">
        <f>VLOOKUP(B748,Площадь!$D$2:$E$795,2,0)</f>
        <v>72.7</v>
      </c>
      <c r="E748" s="72"/>
      <c r="F748" s="87">
        <v>31</v>
      </c>
      <c r="G748" s="87">
        <v>29</v>
      </c>
      <c r="H748" s="87">
        <v>31</v>
      </c>
      <c r="I748" s="87"/>
      <c r="J748" s="88"/>
      <c r="K748" s="88"/>
      <c r="L748" s="88"/>
      <c r="M748" s="88"/>
      <c r="N748" s="88"/>
      <c r="O748" s="88"/>
      <c r="P748" s="88">
        <v>15</v>
      </c>
      <c r="Q748" s="88">
        <v>31</v>
      </c>
      <c r="R748">
        <f t="shared" si="323"/>
        <v>137</v>
      </c>
      <c r="S748" s="162">
        <f>VLOOKUP(C748,'Общие показания'!A:I,9,0)</f>
        <v>2.7059999999999995</v>
      </c>
      <c r="T748" s="73">
        <f>VLOOKUP(B748,'Общие показания'!$A$2:$S$795,19,0)</f>
        <v>0.42299999999999827</v>
      </c>
      <c r="U748" s="39">
        <f t="shared" si="327"/>
        <v>1.1105147658576631</v>
      </c>
      <c r="V748" s="39">
        <f t="shared" si="328"/>
        <v>0.85748952793553634</v>
      </c>
      <c r="W748" s="39">
        <f t="shared" si="329"/>
        <v>0.73799570620680011</v>
      </c>
      <c r="X748" s="39"/>
      <c r="Y748" s="39">
        <f t="shared" si="330"/>
        <v>0</v>
      </c>
      <c r="Z748" s="39"/>
      <c r="AA748" s="39"/>
      <c r="AB748" s="39"/>
      <c r="AC748" s="39"/>
      <c r="AD748" s="39"/>
      <c r="AE748" s="39">
        <f t="shared" si="350"/>
        <v>0</v>
      </c>
      <c r="AF748" s="39">
        <f t="shared" si="331"/>
        <v>0.1317330003233019</v>
      </c>
      <c r="AG748" s="39">
        <f t="shared" si="332"/>
        <v>0.29126699967669639</v>
      </c>
      <c r="AH748" s="39">
        <f t="shared" si="339"/>
        <v>0</v>
      </c>
      <c r="AJ748" s="39">
        <f t="shared" si="333"/>
        <v>1.046031436819145</v>
      </c>
      <c r="AK748" s="39">
        <f t="shared" si="324"/>
        <v>0.41915803744985419</v>
      </c>
      <c r="AL748" s="39">
        <f t="shared" si="325"/>
        <v>0.59757521960413407</v>
      </c>
      <c r="AM748" s="39"/>
      <c r="AS748" s="39"/>
      <c r="AT748" s="39">
        <f t="shared" si="334"/>
        <v>0.24423029583704164</v>
      </c>
      <c r="AU748" s="39">
        <f t="shared" si="335"/>
        <v>0.78356706226659245</v>
      </c>
      <c r="AW748" s="38">
        <f t="shared" si="336"/>
        <v>5788.9463646175172</v>
      </c>
      <c r="AX748" s="38">
        <f t="shared" si="348"/>
        <v>3426.9816586179272</v>
      </c>
      <c r="AY748" s="38">
        <f t="shared" si="349"/>
        <v>3585.1531704098397</v>
      </c>
      <c r="AZ748" s="38">
        <f t="shared" si="341"/>
        <v>0</v>
      </c>
      <c r="BA748" s="38">
        <f t="shared" si="342"/>
        <v>0</v>
      </c>
      <c r="BB748" s="38">
        <f t="shared" si="343"/>
        <v>0</v>
      </c>
      <c r="BC748" s="38">
        <f t="shared" si="344"/>
        <v>0</v>
      </c>
      <c r="BD748" s="38">
        <f t="shared" si="345"/>
        <v>0</v>
      </c>
      <c r="BE748" s="38">
        <f t="shared" si="346"/>
        <v>0</v>
      </c>
      <c r="BF748" s="38">
        <f t="shared" si="347"/>
        <v>0</v>
      </c>
      <c r="BG748" s="38">
        <f t="shared" si="337"/>
        <v>1009.2208336809798</v>
      </c>
      <c r="BH748" s="38">
        <f t="shared" si="338"/>
        <v>2885.241562518087</v>
      </c>
      <c r="BI748" s="61">
        <f t="shared" si="326"/>
        <v>16695.54358984435</v>
      </c>
    </row>
    <row r="749" spans="1:61" x14ac:dyDescent="0.3">
      <c r="A749" s="84" t="s">
        <v>939</v>
      </c>
      <c r="B749" s="84" t="s">
        <v>940</v>
      </c>
      <c r="C749" s="84" t="s">
        <v>940</v>
      </c>
      <c r="D749" s="63">
        <f>VLOOKUP(B749,Площадь!$D$2:$E$795,2,0)</f>
        <v>62.5</v>
      </c>
      <c r="E749" s="72"/>
      <c r="F749" s="87">
        <v>31</v>
      </c>
      <c r="G749" s="87">
        <v>29</v>
      </c>
      <c r="H749" s="87">
        <v>31</v>
      </c>
      <c r="I749" s="87"/>
      <c r="J749" s="88"/>
      <c r="K749" s="88"/>
      <c r="L749" s="88"/>
      <c r="M749" s="88"/>
      <c r="N749" s="88"/>
      <c r="O749" s="88"/>
      <c r="P749" s="88">
        <v>15</v>
      </c>
      <c r="Q749" s="88">
        <v>31</v>
      </c>
      <c r="R749">
        <f t="shared" si="323"/>
        <v>137</v>
      </c>
      <c r="S749" s="162">
        <f>VLOOKUP(C749,'Общие показания'!A:I,9,0)</f>
        <v>2.0005400912497997</v>
      </c>
      <c r="T749" s="73">
        <f>VLOOKUP(B749,'Общие показания'!$A$2:$S$795,19,0)</f>
        <v>0.19399999999999995</v>
      </c>
      <c r="U749" s="39">
        <f t="shared" si="327"/>
        <v>0.82100122358578698</v>
      </c>
      <c r="V749" s="39">
        <f t="shared" si="328"/>
        <v>0.63394019898813969</v>
      </c>
      <c r="W749" s="39">
        <f t="shared" si="329"/>
        <v>0.54559866867587303</v>
      </c>
      <c r="X749" s="39"/>
      <c r="Y749" s="39">
        <f t="shared" si="330"/>
        <v>0</v>
      </c>
      <c r="Z749" s="39"/>
      <c r="AA749" s="39"/>
      <c r="AB749" s="39"/>
      <c r="AC749" s="39"/>
      <c r="AD749" s="39"/>
      <c r="AE749" s="39">
        <f t="shared" si="350"/>
        <v>0</v>
      </c>
      <c r="AF749" s="39">
        <f t="shared" si="331"/>
        <v>6.0416553339765172E-2</v>
      </c>
      <c r="AG749" s="39">
        <f t="shared" si="332"/>
        <v>0.13358344666023481</v>
      </c>
      <c r="AH749" s="39">
        <f t="shared" si="339"/>
        <v>0</v>
      </c>
      <c r="AJ749" s="39">
        <f t="shared" si="333"/>
        <v>0.89927049245112189</v>
      </c>
      <c r="AK749" s="39">
        <f t="shared" si="324"/>
        <v>0.36034906933446886</v>
      </c>
      <c r="AL749" s="39">
        <f t="shared" si="325"/>
        <v>0.51373385454275622</v>
      </c>
      <c r="AM749" s="39"/>
      <c r="AS749" s="39"/>
      <c r="AT749" s="39">
        <f t="shared" si="334"/>
        <v>0.20996414704009769</v>
      </c>
      <c r="AU749" s="39">
        <f t="shared" si="335"/>
        <v>0.67363055559370055</v>
      </c>
      <c r="AW749" s="38">
        <f t="shared" si="336"/>
        <v>4617.8285836608366</v>
      </c>
      <c r="AX749" s="38">
        <f t="shared" si="348"/>
        <v>2669.0303403144776</v>
      </c>
      <c r="AY749" s="38">
        <f t="shared" si="349"/>
        <v>2843.6298520271598</v>
      </c>
      <c r="AZ749" s="38">
        <f t="shared" si="341"/>
        <v>0</v>
      </c>
      <c r="BA749" s="38">
        <f t="shared" si="342"/>
        <v>0</v>
      </c>
      <c r="BB749" s="38">
        <f t="shared" si="343"/>
        <v>0</v>
      </c>
      <c r="BC749" s="38">
        <f t="shared" si="344"/>
        <v>0</v>
      </c>
      <c r="BD749" s="38">
        <f t="shared" si="345"/>
        <v>0</v>
      </c>
      <c r="BE749" s="38">
        <f t="shared" si="346"/>
        <v>0</v>
      </c>
      <c r="BF749" s="38">
        <f t="shared" si="347"/>
        <v>0</v>
      </c>
      <c r="BG749" s="38">
        <f t="shared" si="337"/>
        <v>725.79913687168869</v>
      </c>
      <c r="BH749" s="38">
        <f t="shared" si="338"/>
        <v>2166.852979090374</v>
      </c>
      <c r="BI749" s="61">
        <f t="shared" si="326"/>
        <v>13023.140891964536</v>
      </c>
    </row>
    <row r="750" spans="1:61" x14ac:dyDescent="0.3">
      <c r="A750" s="84" t="s">
        <v>1953</v>
      </c>
      <c r="B750" s="84" t="s">
        <v>1954</v>
      </c>
      <c r="C750" s="84" t="s">
        <v>1954</v>
      </c>
      <c r="D750" s="63">
        <f>VLOOKUP(B750,Площадь!$D$2:$E$795,2,0)</f>
        <v>62.6</v>
      </c>
      <c r="E750" s="72"/>
      <c r="F750" s="87">
        <v>31</v>
      </c>
      <c r="G750" s="87">
        <v>29</v>
      </c>
      <c r="H750" s="87">
        <v>31</v>
      </c>
      <c r="I750" s="87"/>
      <c r="J750" s="88"/>
      <c r="K750" s="88"/>
      <c r="L750" s="88"/>
      <c r="M750" s="88"/>
      <c r="N750" s="88"/>
      <c r="O750" s="88"/>
      <c r="P750" s="88">
        <v>15</v>
      </c>
      <c r="Q750" s="88">
        <v>31</v>
      </c>
      <c r="R750">
        <f t="shared" si="323"/>
        <v>137</v>
      </c>
      <c r="S750" s="162">
        <f>VLOOKUP(C750,'Общие показания'!A:I,9,0)</f>
        <v>2.0037409553957994</v>
      </c>
      <c r="T750" s="73">
        <f>VLOOKUP(B750,'Общие показания'!$A$2:$S$795,19,0)</f>
        <v>0.93100000000000094</v>
      </c>
      <c r="U750" s="39">
        <f t="shared" si="327"/>
        <v>0.82231482554352431</v>
      </c>
      <c r="V750" s="39">
        <f t="shared" si="328"/>
        <v>0.6349545033065207</v>
      </c>
      <c r="W750" s="39">
        <f t="shared" si="329"/>
        <v>0.54647162654575443</v>
      </c>
      <c r="X750" s="39"/>
      <c r="Y750" s="39">
        <f t="shared" si="330"/>
        <v>0</v>
      </c>
      <c r="Z750" s="39"/>
      <c r="AA750" s="39"/>
      <c r="AB750" s="39"/>
      <c r="AC750" s="39"/>
      <c r="AD750" s="39"/>
      <c r="AE750" s="39">
        <f t="shared" si="350"/>
        <v>0</v>
      </c>
      <c r="AF750" s="39">
        <f t="shared" si="331"/>
        <v>0.28993717092433735</v>
      </c>
      <c r="AG750" s="39">
        <f t="shared" si="332"/>
        <v>0.6410628290756637</v>
      </c>
      <c r="AH750" s="39">
        <f t="shared" si="339"/>
        <v>0</v>
      </c>
      <c r="AJ750" s="39">
        <f t="shared" si="333"/>
        <v>0.90070932523904368</v>
      </c>
      <c r="AK750" s="39">
        <f t="shared" si="324"/>
        <v>0.36092562784540405</v>
      </c>
      <c r="AL750" s="39">
        <f t="shared" si="325"/>
        <v>0.5145558287100247</v>
      </c>
      <c r="AM750" s="39"/>
      <c r="AS750" s="39"/>
      <c r="AT750" s="39">
        <f t="shared" si="334"/>
        <v>0.21030008967536185</v>
      </c>
      <c r="AU750" s="39">
        <f t="shared" si="335"/>
        <v>0.67470836448265048</v>
      </c>
      <c r="AW750" s="38">
        <f t="shared" si="336"/>
        <v>4625.2171093946945</v>
      </c>
      <c r="AX750" s="38">
        <f t="shared" si="348"/>
        <v>2673.3007888589809</v>
      </c>
      <c r="AY750" s="38">
        <f t="shared" si="349"/>
        <v>2848.1796597904031</v>
      </c>
      <c r="AZ750" s="38">
        <f t="shared" ref="AZ750:AZ781" si="351">(X750+AM750)*$AZ$1</f>
        <v>0</v>
      </c>
      <c r="BA750" s="38">
        <f t="shared" ref="BA750:BA781" si="352">(Z750+AN750)*$BA$1</f>
        <v>0</v>
      </c>
      <c r="BB750" s="38">
        <f t="shared" ref="BB750:BB781" si="353">(AA750+AO750)*$BB$1</f>
        <v>0</v>
      </c>
      <c r="BC750" s="38">
        <f t="shared" ref="BC750:BC781" si="354">(AB750+AP750)*$BC$1</f>
        <v>0</v>
      </c>
      <c r="BD750" s="38">
        <f t="shared" ref="BD750:BD781" si="355">(AC750+AQ750)*$BD$1</f>
        <v>0</v>
      </c>
      <c r="BE750" s="38">
        <f t="shared" ref="BE750:BE781" si="356">(AD750+AR750)*$BE$1</f>
        <v>0</v>
      </c>
      <c r="BF750" s="38">
        <f t="shared" ref="BF750:BF781" si="357">(AE750+AS750)*$BF$1</f>
        <v>0</v>
      </c>
      <c r="BG750" s="38">
        <f t="shared" si="337"/>
        <v>1342.8168928634086</v>
      </c>
      <c r="BH750" s="38">
        <f t="shared" si="338"/>
        <v>3532.0035611401963</v>
      </c>
      <c r="BI750" s="61">
        <f t="shared" si="326"/>
        <v>15021.518012047682</v>
      </c>
    </row>
    <row r="751" spans="1:61" x14ac:dyDescent="0.3">
      <c r="A751" s="84" t="s">
        <v>2628</v>
      </c>
      <c r="B751" s="84" t="s">
        <v>1108</v>
      </c>
      <c r="C751" s="84" t="s">
        <v>1108</v>
      </c>
      <c r="D751" s="63">
        <f>VLOOKUP(B751,Площадь!$D$2:$E$795,2,0)</f>
        <v>78.400000000000006</v>
      </c>
      <c r="E751" s="72"/>
      <c r="F751" s="87">
        <v>31</v>
      </c>
      <c r="G751" s="87">
        <v>29</v>
      </c>
      <c r="H751" s="87">
        <v>31</v>
      </c>
      <c r="I751" s="87"/>
      <c r="J751" s="88"/>
      <c r="K751" s="88"/>
      <c r="L751" s="88"/>
      <c r="M751" s="88"/>
      <c r="N751" s="88"/>
      <c r="O751" s="88"/>
      <c r="P751" s="88">
        <v>15</v>
      </c>
      <c r="Q751" s="88">
        <v>31</v>
      </c>
      <c r="R751">
        <f t="shared" si="323"/>
        <v>137</v>
      </c>
      <c r="S751" s="162">
        <f>VLOOKUP(C751,'Общие показания'!A:I,9,0)</f>
        <v>2.5094774904637491</v>
      </c>
      <c r="T751" s="73">
        <f>VLOOKUP(B751,'Общие показания'!$A$2:$S$795,19,0)</f>
        <v>5.2999999999999936E-2</v>
      </c>
      <c r="U751" s="39">
        <f t="shared" si="327"/>
        <v>1.0298639348660115</v>
      </c>
      <c r="V751" s="39">
        <f t="shared" si="328"/>
        <v>0.79521458561072256</v>
      </c>
      <c r="W751" s="39">
        <f t="shared" si="329"/>
        <v>0.68439896998701522</v>
      </c>
      <c r="X751" s="39"/>
      <c r="Y751" s="39">
        <f t="shared" si="330"/>
        <v>0</v>
      </c>
      <c r="Z751" s="39"/>
      <c r="AA751" s="39"/>
      <c r="AB751" s="39"/>
      <c r="AC751" s="39"/>
      <c r="AD751" s="39"/>
      <c r="AE751" s="39">
        <f t="shared" si="350"/>
        <v>0</v>
      </c>
      <c r="AF751" s="39">
        <f t="shared" si="331"/>
        <v>1.6505553231997684E-2</v>
      </c>
      <c r="AG751" s="39">
        <f t="shared" si="332"/>
        <v>3.6494446768002252E-2</v>
      </c>
      <c r="AH751" s="39">
        <f t="shared" si="339"/>
        <v>0</v>
      </c>
      <c r="AJ751" s="39">
        <f t="shared" si="333"/>
        <v>1.1280449057306874</v>
      </c>
      <c r="AK751" s="39">
        <f t="shared" si="324"/>
        <v>0.45202187257315779</v>
      </c>
      <c r="AL751" s="39">
        <f t="shared" si="325"/>
        <v>0.64442774713843354</v>
      </c>
      <c r="AM751" s="39"/>
      <c r="AS751" s="39"/>
      <c r="AT751" s="39">
        <f t="shared" si="334"/>
        <v>0.26337902604709856</v>
      </c>
      <c r="AU751" s="39">
        <f t="shared" si="335"/>
        <v>0.84500216893673796</v>
      </c>
      <c r="AW751" s="38">
        <f t="shared" si="336"/>
        <v>5792.604175344155</v>
      </c>
      <c r="AX751" s="38">
        <f t="shared" si="348"/>
        <v>3348.0316588904811</v>
      </c>
      <c r="AY751" s="38">
        <f t="shared" si="349"/>
        <v>3567.0492863828695</v>
      </c>
      <c r="AZ751" s="38">
        <f t="shared" si="351"/>
        <v>0</v>
      </c>
      <c r="BA751" s="38">
        <f t="shared" si="352"/>
        <v>0</v>
      </c>
      <c r="BB751" s="38">
        <f t="shared" si="353"/>
        <v>0</v>
      </c>
      <c r="BC751" s="38">
        <f t="shared" si="354"/>
        <v>0</v>
      </c>
      <c r="BD751" s="38">
        <f t="shared" si="355"/>
        <v>0</v>
      </c>
      <c r="BE751" s="38">
        <f t="shared" si="356"/>
        <v>0</v>
      </c>
      <c r="BF751" s="38">
        <f t="shared" si="357"/>
        <v>0</v>
      </c>
      <c r="BG751" s="38">
        <f t="shared" si="337"/>
        <v>751.31096923363486</v>
      </c>
      <c r="BH751" s="38">
        <f t="shared" si="338"/>
        <v>2366.2542553331768</v>
      </c>
      <c r="BI751" s="61">
        <f t="shared" si="326"/>
        <v>15825.250345184317</v>
      </c>
    </row>
    <row r="752" spans="1:61" x14ac:dyDescent="0.3">
      <c r="A752" s="84" t="s">
        <v>1862</v>
      </c>
      <c r="B752" s="84" t="s">
        <v>1863</v>
      </c>
      <c r="C752" s="84" t="s">
        <v>1863</v>
      </c>
      <c r="D752" s="63">
        <f>VLOOKUP(B752,Площадь!$D$2:$E$795,2,0)</f>
        <v>51.1</v>
      </c>
      <c r="E752" s="72"/>
      <c r="F752" s="87">
        <v>31</v>
      </c>
      <c r="G752" s="87">
        <v>29</v>
      </c>
      <c r="H752" s="87">
        <v>31</v>
      </c>
      <c r="I752" s="87"/>
      <c r="J752" s="88"/>
      <c r="K752" s="88"/>
      <c r="L752" s="88"/>
      <c r="M752" s="88"/>
      <c r="N752" s="88"/>
      <c r="O752" s="88"/>
      <c r="P752" s="88">
        <v>15</v>
      </c>
      <c r="Q752" s="88">
        <v>31</v>
      </c>
      <c r="R752">
        <f t="shared" si="323"/>
        <v>137</v>
      </c>
      <c r="S752" s="162">
        <f>VLOOKUP(C752,'Общие показания'!A:I,9,0)</f>
        <v>1.6356415786058363</v>
      </c>
      <c r="T752" s="73">
        <f>VLOOKUP(B752,'Общие показания'!$A$2:$S$795,19,0)</f>
        <v>1.0159999999999982</v>
      </c>
      <c r="U752" s="39">
        <f t="shared" si="327"/>
        <v>0.67125060040373941</v>
      </c>
      <c r="V752" s="39">
        <f t="shared" si="328"/>
        <v>0.51830950669270304</v>
      </c>
      <c r="W752" s="39">
        <f t="shared" si="329"/>
        <v>0.44608147150939381</v>
      </c>
      <c r="X752" s="39"/>
      <c r="Y752" s="39">
        <f t="shared" si="330"/>
        <v>0</v>
      </c>
      <c r="Z752" s="39"/>
      <c r="AA752" s="39"/>
      <c r="AB752" s="39"/>
      <c r="AC752" s="39"/>
      <c r="AD752" s="39"/>
      <c r="AE752" s="39">
        <f t="shared" si="350"/>
        <v>0</v>
      </c>
      <c r="AF752" s="39">
        <f t="shared" si="331"/>
        <v>0.31640834120206868</v>
      </c>
      <c r="AG752" s="39">
        <f t="shared" si="332"/>
        <v>0.69959165879792962</v>
      </c>
      <c r="AH752" s="39">
        <f t="shared" si="339"/>
        <v>0</v>
      </c>
      <c r="AJ752" s="39">
        <f t="shared" si="333"/>
        <v>0.73524355462803725</v>
      </c>
      <c r="AK752" s="39">
        <f t="shared" si="324"/>
        <v>0.29462139908786178</v>
      </c>
      <c r="AL752" s="39">
        <f t="shared" si="325"/>
        <v>0.42002879947415755</v>
      </c>
      <c r="AM752" s="39"/>
      <c r="AS752" s="39"/>
      <c r="AT752" s="39">
        <f t="shared" si="334"/>
        <v>0.17166668661998388</v>
      </c>
      <c r="AU752" s="39">
        <f t="shared" si="335"/>
        <v>0.55076034225340953</v>
      </c>
      <c r="AW752" s="38">
        <f t="shared" si="336"/>
        <v>3775.5366500011</v>
      </c>
      <c r="AX752" s="38">
        <f t="shared" si="348"/>
        <v>2182.1992062411173</v>
      </c>
      <c r="AY752" s="38">
        <f t="shared" si="349"/>
        <v>2324.9517670174059</v>
      </c>
      <c r="AZ752" s="38">
        <f t="shared" si="351"/>
        <v>0</v>
      </c>
      <c r="BA752" s="38">
        <f t="shared" si="352"/>
        <v>0</v>
      </c>
      <c r="BB752" s="38">
        <f t="shared" si="353"/>
        <v>0</v>
      </c>
      <c r="BC752" s="38">
        <f t="shared" si="354"/>
        <v>0</v>
      </c>
      <c r="BD752" s="38">
        <f t="shared" si="355"/>
        <v>0</v>
      </c>
      <c r="BE752" s="38">
        <f t="shared" si="356"/>
        <v>0</v>
      </c>
      <c r="BF752" s="38">
        <f t="shared" si="357"/>
        <v>0</v>
      </c>
      <c r="BG752" s="38">
        <f t="shared" si="337"/>
        <v>1310.1690816844052</v>
      </c>
      <c r="BH752" s="38">
        <f t="shared" si="338"/>
        <v>3356.3948975421731</v>
      </c>
      <c r="BI752" s="61">
        <f t="shared" si="326"/>
        <v>12949.251602486203</v>
      </c>
    </row>
    <row r="753" spans="1:61" x14ac:dyDescent="0.3">
      <c r="A753" s="84" t="s">
        <v>507</v>
      </c>
      <c r="B753" s="84" t="s">
        <v>508</v>
      </c>
      <c r="C753" s="84" t="s">
        <v>508</v>
      </c>
      <c r="D753" s="63">
        <f>VLOOKUP(B753,Площадь!$D$2:$E$795,2,0)</f>
        <v>50.8</v>
      </c>
      <c r="E753" s="72"/>
      <c r="F753" s="87">
        <v>31</v>
      </c>
      <c r="G753" s="87">
        <v>29</v>
      </c>
      <c r="H753" s="87">
        <v>31</v>
      </c>
      <c r="I753" s="87"/>
      <c r="J753" s="88"/>
      <c r="K753" s="88"/>
      <c r="L753" s="88"/>
      <c r="M753" s="88"/>
      <c r="N753" s="88"/>
      <c r="O753" s="88"/>
      <c r="P753" s="88">
        <v>15</v>
      </c>
      <c r="Q753" s="88">
        <v>31</v>
      </c>
      <c r="R753">
        <f t="shared" si="323"/>
        <v>137</v>
      </c>
      <c r="S753" s="162">
        <f>VLOOKUP(C753,'Общие показания'!A:I,9,0)</f>
        <v>1.626038986167837</v>
      </c>
      <c r="T753" s="73">
        <f>VLOOKUP(B753,'Общие показания'!$A$2:$S$795,19,0)</f>
        <v>0.68900000000000006</v>
      </c>
      <c r="U753" s="39">
        <f t="shared" si="327"/>
        <v>0.66730979453052763</v>
      </c>
      <c r="V753" s="39">
        <f t="shared" si="328"/>
        <v>0.5152665937375599</v>
      </c>
      <c r="W753" s="39">
        <f t="shared" si="329"/>
        <v>0.44346259789974957</v>
      </c>
      <c r="X753" s="39"/>
      <c r="Y753" s="39">
        <f t="shared" si="330"/>
        <v>0</v>
      </c>
      <c r="Z753" s="39"/>
      <c r="AA753" s="39"/>
      <c r="AB753" s="39"/>
      <c r="AC753" s="39"/>
      <c r="AD753" s="39"/>
      <c r="AE753" s="39">
        <f t="shared" si="350"/>
        <v>0</v>
      </c>
      <c r="AF753" s="39">
        <f t="shared" si="331"/>
        <v>0.21457219201597019</v>
      </c>
      <c r="AG753" s="39">
        <f t="shared" si="332"/>
        <v>0.47442780798402989</v>
      </c>
      <c r="AH753" s="39">
        <f t="shared" si="339"/>
        <v>0</v>
      </c>
      <c r="AJ753" s="39">
        <f t="shared" si="333"/>
        <v>0.73092705626427179</v>
      </c>
      <c r="AK753" s="39">
        <f t="shared" si="324"/>
        <v>0.29289172355505627</v>
      </c>
      <c r="AL753" s="39">
        <f t="shared" si="325"/>
        <v>0.41756287697235228</v>
      </c>
      <c r="AM753" s="39"/>
      <c r="AS753" s="39"/>
      <c r="AT753" s="39">
        <f t="shared" si="334"/>
        <v>0.1706588587141914</v>
      </c>
      <c r="AU753" s="39">
        <f t="shared" si="335"/>
        <v>0.54752691558655975</v>
      </c>
      <c r="AW753" s="38">
        <f t="shared" si="336"/>
        <v>3753.3710727995276</v>
      </c>
      <c r="AX753" s="38">
        <f t="shared" si="348"/>
        <v>2169.3878606076073</v>
      </c>
      <c r="AY753" s="38">
        <f t="shared" si="349"/>
        <v>2311.3023437276752</v>
      </c>
      <c r="AZ753" s="38">
        <f t="shared" si="351"/>
        <v>0</v>
      </c>
      <c r="BA753" s="38">
        <f t="shared" si="352"/>
        <v>0</v>
      </c>
      <c r="BB753" s="38">
        <f t="shared" si="353"/>
        <v>0</v>
      </c>
      <c r="BC753" s="38">
        <f t="shared" si="354"/>
        <v>0</v>
      </c>
      <c r="BD753" s="38">
        <f t="shared" si="355"/>
        <v>0</v>
      </c>
      <c r="BE753" s="38">
        <f t="shared" si="356"/>
        <v>0</v>
      </c>
      <c r="BF753" s="38">
        <f t="shared" si="357"/>
        <v>0</v>
      </c>
      <c r="BG753" s="38">
        <f t="shared" si="337"/>
        <v>1034.0988233380167</v>
      </c>
      <c r="BH753" s="38">
        <f t="shared" si="338"/>
        <v>2743.2943817639484</v>
      </c>
      <c r="BI753" s="61">
        <f t="shared" si="326"/>
        <v>12011.454482236773</v>
      </c>
    </row>
    <row r="754" spans="1:61" x14ac:dyDescent="0.3">
      <c r="A754" s="84" t="s">
        <v>2512</v>
      </c>
      <c r="B754" s="84" t="s">
        <v>2513</v>
      </c>
      <c r="C754" s="84" t="s">
        <v>2513</v>
      </c>
      <c r="D754" s="63">
        <f>VLOOKUP(B754,Площадь!$D$2:$E$795,2,0)</f>
        <v>72.7</v>
      </c>
      <c r="E754" s="72"/>
      <c r="F754" s="87">
        <v>31</v>
      </c>
      <c r="G754" s="87">
        <v>29</v>
      </c>
      <c r="H754" s="87">
        <v>31</v>
      </c>
      <c r="I754" s="87"/>
      <c r="J754" s="88"/>
      <c r="K754" s="88"/>
      <c r="L754" s="88"/>
      <c r="M754" s="88"/>
      <c r="N754" s="88"/>
      <c r="O754" s="88"/>
      <c r="P754" s="88">
        <v>15</v>
      </c>
      <c r="Q754" s="88">
        <v>31</v>
      </c>
      <c r="R754">
        <f t="shared" si="323"/>
        <v>137</v>
      </c>
      <c r="S754" s="162">
        <f>VLOOKUP(C754,'Общие показания'!A:I,9,0)</f>
        <v>2.9329999999999998</v>
      </c>
      <c r="T754" s="73">
        <f>VLOOKUP(B754,'Общие показания'!$A$2:$S$795,19,0)</f>
        <v>1.0689999999999991</v>
      </c>
      <c r="U754" s="39">
        <f t="shared" si="327"/>
        <v>1.2036732476942078</v>
      </c>
      <c r="V754" s="39">
        <f t="shared" si="328"/>
        <v>0.92942231538615239</v>
      </c>
      <c r="W754" s="39">
        <f t="shared" si="329"/>
        <v>0.79990443691963964</v>
      </c>
      <c r="X754" s="39"/>
      <c r="Y754" s="39">
        <f t="shared" si="330"/>
        <v>0</v>
      </c>
      <c r="Z754" s="39"/>
      <c r="AA754" s="39"/>
      <c r="AB754" s="39"/>
      <c r="AC754" s="39"/>
      <c r="AD754" s="39"/>
      <c r="AE754" s="39">
        <f t="shared" si="350"/>
        <v>0</v>
      </c>
      <c r="AF754" s="39">
        <f t="shared" si="331"/>
        <v>0.3329138944340666</v>
      </c>
      <c r="AG754" s="39">
        <f t="shared" si="332"/>
        <v>0.73608610556593246</v>
      </c>
      <c r="AH754" s="39">
        <f t="shared" si="339"/>
        <v>0</v>
      </c>
      <c r="AJ754" s="39">
        <f t="shared" si="333"/>
        <v>1.046031436819145</v>
      </c>
      <c r="AK754" s="39">
        <f t="shared" si="324"/>
        <v>0.41915803744985419</v>
      </c>
      <c r="AL754" s="39">
        <f t="shared" si="325"/>
        <v>0.59757521960413407</v>
      </c>
      <c r="AM754" s="39"/>
      <c r="AS754" s="39"/>
      <c r="AT754" s="39">
        <f t="shared" si="334"/>
        <v>0.24423029583704164</v>
      </c>
      <c r="AU754" s="39">
        <f t="shared" si="335"/>
        <v>0.78356706226659245</v>
      </c>
      <c r="AW754" s="38">
        <f t="shared" si="336"/>
        <v>6039.0172669202648</v>
      </c>
      <c r="AX754" s="38">
        <f t="shared" si="348"/>
        <v>3620.0751559388627</v>
      </c>
      <c r="AY754" s="38">
        <f t="shared" si="349"/>
        <v>3751.3384907861573</v>
      </c>
      <c r="AZ754" s="38">
        <f t="shared" si="351"/>
        <v>0</v>
      </c>
      <c r="BA754" s="38">
        <f t="shared" si="352"/>
        <v>0</v>
      </c>
      <c r="BB754" s="38">
        <f t="shared" si="353"/>
        <v>0</v>
      </c>
      <c r="BC754" s="38">
        <f t="shared" si="354"/>
        <v>0</v>
      </c>
      <c r="BD754" s="38">
        <f t="shared" si="355"/>
        <v>0</v>
      </c>
      <c r="BE754" s="38">
        <f t="shared" si="356"/>
        <v>0</v>
      </c>
      <c r="BF754" s="38">
        <f t="shared" si="357"/>
        <v>0</v>
      </c>
      <c r="BG754" s="38">
        <f t="shared" si="337"/>
        <v>1549.2627785961524</v>
      </c>
      <c r="BH754" s="38">
        <f t="shared" si="338"/>
        <v>4079.2961776029169</v>
      </c>
      <c r="BI754" s="61">
        <f t="shared" si="326"/>
        <v>19038.989869844358</v>
      </c>
    </row>
    <row r="755" spans="1:61" x14ac:dyDescent="0.3">
      <c r="A755" s="84" t="s">
        <v>2273</v>
      </c>
      <c r="B755" s="84" t="s">
        <v>2274</v>
      </c>
      <c r="C755" s="84" t="s">
        <v>2274</v>
      </c>
      <c r="D755" s="63">
        <f>VLOOKUP(B755,Площадь!$D$2:$E$795,2,0)</f>
        <v>51.1</v>
      </c>
      <c r="E755" s="72"/>
      <c r="F755" s="87">
        <v>31</v>
      </c>
      <c r="G755" s="87">
        <v>29</v>
      </c>
      <c r="H755" s="87">
        <v>31</v>
      </c>
      <c r="I755" s="87"/>
      <c r="J755" s="88"/>
      <c r="K755" s="88"/>
      <c r="L755" s="88"/>
      <c r="M755" s="88"/>
      <c r="N755" s="88"/>
      <c r="O755" s="88"/>
      <c r="P755" s="88">
        <v>15</v>
      </c>
      <c r="Q755" s="88">
        <v>31</v>
      </c>
      <c r="R755">
        <f t="shared" si="323"/>
        <v>137</v>
      </c>
      <c r="S755" s="162">
        <f>VLOOKUP(C755,'Общие показания'!A:I,9,0)</f>
        <v>1.6356415786058363</v>
      </c>
      <c r="T755" s="73">
        <f>VLOOKUP(B755,'Общие показания'!$A$2:$S$795,19,0)</f>
        <v>0.6509999999999998</v>
      </c>
      <c r="U755" s="39">
        <f t="shared" si="327"/>
        <v>0.67125060040373941</v>
      </c>
      <c r="V755" s="39">
        <f t="shared" si="328"/>
        <v>0.51830950669270304</v>
      </c>
      <c r="W755" s="39">
        <f t="shared" si="329"/>
        <v>0.44608147150939381</v>
      </c>
      <c r="X755" s="39"/>
      <c r="Y755" s="39">
        <f t="shared" si="330"/>
        <v>0</v>
      </c>
      <c r="Z755" s="39"/>
      <c r="AA755" s="39"/>
      <c r="AB755" s="39"/>
      <c r="AC755" s="39"/>
      <c r="AD755" s="39"/>
      <c r="AE755" s="39">
        <f t="shared" si="350"/>
        <v>0</v>
      </c>
      <c r="AF755" s="39">
        <f t="shared" si="331"/>
        <v>0.20273802177416042</v>
      </c>
      <c r="AG755" s="39">
        <f t="shared" si="332"/>
        <v>0.44826197822583941</v>
      </c>
      <c r="AH755" s="39">
        <f t="shared" si="339"/>
        <v>0</v>
      </c>
      <c r="AJ755" s="39">
        <f t="shared" si="333"/>
        <v>0.73524355462803725</v>
      </c>
      <c r="AK755" s="39">
        <f t="shared" si="324"/>
        <v>0.29462139908786178</v>
      </c>
      <c r="AL755" s="39">
        <f t="shared" si="325"/>
        <v>0.42002879947415755</v>
      </c>
      <c r="AM755" s="39"/>
      <c r="AS755" s="39"/>
      <c r="AT755" s="39">
        <f t="shared" si="334"/>
        <v>0.17166668661998388</v>
      </c>
      <c r="AU755" s="39">
        <f t="shared" si="335"/>
        <v>0.55076034225340953</v>
      </c>
      <c r="AW755" s="38">
        <f t="shared" si="336"/>
        <v>3775.5366500011</v>
      </c>
      <c r="AX755" s="38">
        <f t="shared" si="348"/>
        <v>2182.1992062411173</v>
      </c>
      <c r="AY755" s="38">
        <f t="shared" si="349"/>
        <v>2324.9517670174059</v>
      </c>
      <c r="AZ755" s="38">
        <f t="shared" si="351"/>
        <v>0</v>
      </c>
      <c r="BA755" s="38">
        <f t="shared" si="352"/>
        <v>0</v>
      </c>
      <c r="BB755" s="38">
        <f t="shared" si="353"/>
        <v>0</v>
      </c>
      <c r="BC755" s="38">
        <f t="shared" si="354"/>
        <v>0</v>
      </c>
      <c r="BD755" s="38">
        <f t="shared" si="355"/>
        <v>0</v>
      </c>
      <c r="BE755" s="38">
        <f t="shared" si="356"/>
        <v>0</v>
      </c>
      <c r="BF755" s="38">
        <f t="shared" si="357"/>
        <v>0</v>
      </c>
      <c r="BG755" s="38">
        <f t="shared" si="337"/>
        <v>1005.0370230249052</v>
      </c>
      <c r="BH755" s="38">
        <f t="shared" si="338"/>
        <v>2681.7355562016769</v>
      </c>
      <c r="BI755" s="61">
        <f t="shared" si="326"/>
        <v>11969.460202486205</v>
      </c>
    </row>
    <row r="756" spans="1:61" x14ac:dyDescent="0.3">
      <c r="A756" s="84" t="s">
        <v>2569</v>
      </c>
      <c r="B756" s="84" t="s">
        <v>406</v>
      </c>
      <c r="C756" s="84" t="s">
        <v>406</v>
      </c>
      <c r="D756" s="63">
        <f>VLOOKUP(B756,Площадь!$D$2:$E$795,2,0)</f>
        <v>79</v>
      </c>
      <c r="E756" s="72"/>
      <c r="F756" s="87">
        <v>31</v>
      </c>
      <c r="G756" s="87">
        <v>29</v>
      </c>
      <c r="H756" s="87">
        <v>31</v>
      </c>
      <c r="I756" s="87"/>
      <c r="J756" s="88"/>
      <c r="K756" s="88"/>
      <c r="L756" s="88"/>
      <c r="M756" s="88"/>
      <c r="N756" s="88"/>
      <c r="O756" s="88"/>
      <c r="P756" s="88">
        <v>15</v>
      </c>
      <c r="Q756" s="88">
        <v>31</v>
      </c>
      <c r="R756">
        <f t="shared" si="323"/>
        <v>137</v>
      </c>
      <c r="S756" s="162">
        <f>VLOOKUP(C756,'Общие показания'!A:I,9,0)</f>
        <v>2.5286826753397467</v>
      </c>
      <c r="T756" s="73">
        <f>VLOOKUP(B756,'Общие показания'!$A$2:$S$795,19,0)</f>
        <v>1.1118740430920449</v>
      </c>
      <c r="U756" s="39">
        <f t="shared" si="327"/>
        <v>1.0377455466124348</v>
      </c>
      <c r="V756" s="39">
        <f t="shared" si="328"/>
        <v>0.8013004115210085</v>
      </c>
      <c r="W756" s="39">
        <f t="shared" si="329"/>
        <v>0.68963671720630348</v>
      </c>
      <c r="X756" s="39"/>
      <c r="Y756" s="39">
        <f t="shared" si="330"/>
        <v>0</v>
      </c>
      <c r="Z756" s="39"/>
      <c r="AA756" s="39"/>
      <c r="AB756" s="39"/>
      <c r="AC756" s="39"/>
      <c r="AD756" s="39"/>
      <c r="AE756" s="39">
        <f t="shared" si="350"/>
        <v>0</v>
      </c>
      <c r="AF756" s="39">
        <f t="shared" si="331"/>
        <v>0.34626596614211802</v>
      </c>
      <c r="AG756" s="39">
        <f t="shared" si="332"/>
        <v>0.76560807694992683</v>
      </c>
      <c r="AH756" s="39">
        <f t="shared" si="339"/>
        <v>0</v>
      </c>
      <c r="AJ756" s="39">
        <f t="shared" si="333"/>
        <v>1.1366779024582181</v>
      </c>
      <c r="AK756" s="39">
        <f t="shared" si="324"/>
        <v>0.45548122363876864</v>
      </c>
      <c r="AL756" s="39">
        <f t="shared" si="325"/>
        <v>0.64935959214204397</v>
      </c>
      <c r="AM756" s="39"/>
      <c r="AS756" s="39"/>
      <c r="AT756" s="39">
        <f t="shared" si="334"/>
        <v>0.26539468185868348</v>
      </c>
      <c r="AU756" s="39">
        <f t="shared" si="335"/>
        <v>0.85146902227043753</v>
      </c>
      <c r="AW756" s="38">
        <f t="shared" si="336"/>
        <v>5836.9353297472971</v>
      </c>
      <c r="AX756" s="38">
        <f t="shared" si="348"/>
        <v>3373.6543501574997</v>
      </c>
      <c r="AY756" s="38">
        <f t="shared" si="349"/>
        <v>3594.3481329623301</v>
      </c>
      <c r="AZ756" s="38">
        <f t="shared" si="351"/>
        <v>0</v>
      </c>
      <c r="BA756" s="38">
        <f t="shared" si="352"/>
        <v>0</v>
      </c>
      <c r="BB756" s="38">
        <f t="shared" si="353"/>
        <v>0</v>
      </c>
      <c r="BC756" s="38">
        <f t="shared" si="354"/>
        <v>0</v>
      </c>
      <c r="BD756" s="38">
        <f t="shared" si="355"/>
        <v>0</v>
      </c>
      <c r="BE756" s="38">
        <f t="shared" si="356"/>
        <v>0</v>
      </c>
      <c r="BF756" s="38">
        <f t="shared" si="357"/>
        <v>0</v>
      </c>
      <c r="BG756" s="38">
        <f t="shared" si="337"/>
        <v>1641.9173770674317</v>
      </c>
      <c r="BH756" s="38">
        <f t="shared" si="338"/>
        <v>4340.8170820631776</v>
      </c>
      <c r="BI756" s="61">
        <f t="shared" si="326"/>
        <v>18787.672271997737</v>
      </c>
    </row>
    <row r="757" spans="1:61" x14ac:dyDescent="0.3">
      <c r="A757" s="84" t="s">
        <v>658</v>
      </c>
      <c r="B757" s="84" t="s">
        <v>434</v>
      </c>
      <c r="C757" s="84" t="s">
        <v>434</v>
      </c>
      <c r="D757" s="63">
        <f>VLOOKUP(B757,Площадь!$D$2:$E$795,2,0)</f>
        <v>50.1</v>
      </c>
      <c r="E757" s="72"/>
      <c r="F757" s="87">
        <v>31</v>
      </c>
      <c r="G757" s="87">
        <v>29</v>
      </c>
      <c r="H757" s="87">
        <v>31</v>
      </c>
      <c r="I757" s="87"/>
      <c r="J757" s="88"/>
      <c r="K757" s="88"/>
      <c r="L757" s="88"/>
      <c r="M757" s="88"/>
      <c r="N757" s="88"/>
      <c r="O757" s="88"/>
      <c r="P757" s="88">
        <v>15</v>
      </c>
      <c r="Q757" s="88">
        <v>31</v>
      </c>
      <c r="R757">
        <f t="shared" si="323"/>
        <v>137</v>
      </c>
      <c r="S757" s="162">
        <f>VLOOKUP(C757,'Общие показания'!A:I,9,0)</f>
        <v>1.6036329371458395</v>
      </c>
      <c r="T757" s="73">
        <f>VLOOKUP(B757,'Общие показания'!$A$2:$S$795,19,0)</f>
        <v>0.70512518429001836</v>
      </c>
      <c r="U757" s="39">
        <f t="shared" si="327"/>
        <v>0.65811458082636687</v>
      </c>
      <c r="V757" s="39">
        <f t="shared" si="328"/>
        <v>0.50816646350889283</v>
      </c>
      <c r="W757" s="39">
        <f t="shared" si="329"/>
        <v>0.43735189281057985</v>
      </c>
      <c r="X757" s="39"/>
      <c r="Y757" s="39">
        <f t="shared" si="330"/>
        <v>0</v>
      </c>
      <c r="Z757" s="39"/>
      <c r="AA757" s="39"/>
      <c r="AB757" s="39"/>
      <c r="AC757" s="39"/>
      <c r="AD757" s="39"/>
      <c r="AE757" s="39">
        <f t="shared" si="350"/>
        <v>0</v>
      </c>
      <c r="AF757" s="39">
        <f t="shared" si="331"/>
        <v>0.21959398612303943</v>
      </c>
      <c r="AG757" s="39">
        <f t="shared" si="332"/>
        <v>0.48553119816697893</v>
      </c>
      <c r="AH757" s="39">
        <f t="shared" si="339"/>
        <v>0</v>
      </c>
      <c r="AJ757" s="39">
        <f t="shared" si="333"/>
        <v>0.7208552267488193</v>
      </c>
      <c r="AK757" s="39">
        <f t="shared" si="324"/>
        <v>0.28885581397851023</v>
      </c>
      <c r="AL757" s="39">
        <f t="shared" si="325"/>
        <v>0.41180905780147342</v>
      </c>
      <c r="AM757" s="39"/>
      <c r="AS757" s="39"/>
      <c r="AT757" s="39">
        <f t="shared" si="334"/>
        <v>0.1683072602673423</v>
      </c>
      <c r="AU757" s="39">
        <f t="shared" si="335"/>
        <v>0.53998225336391037</v>
      </c>
      <c r="AW757" s="38">
        <f t="shared" si="336"/>
        <v>3701.6513926625271</v>
      </c>
      <c r="AX757" s="38">
        <f t="shared" si="348"/>
        <v>2139.4947207960854</v>
      </c>
      <c r="AY757" s="38">
        <f t="shared" si="349"/>
        <v>2279.4536893849713</v>
      </c>
      <c r="AZ757" s="38">
        <f t="shared" si="351"/>
        <v>0</v>
      </c>
      <c r="BA757" s="38">
        <f t="shared" si="352"/>
        <v>0</v>
      </c>
      <c r="BB757" s="38">
        <f t="shared" si="353"/>
        <v>0</v>
      </c>
      <c r="BC757" s="38">
        <f t="shared" si="354"/>
        <v>0</v>
      </c>
      <c r="BD757" s="38">
        <f t="shared" si="355"/>
        <v>0</v>
      </c>
      <c r="BE757" s="38">
        <f t="shared" si="356"/>
        <v>0</v>
      </c>
      <c r="BF757" s="38">
        <f t="shared" si="357"/>
        <v>0</v>
      </c>
      <c r="BG757" s="38">
        <f t="shared" si="337"/>
        <v>1041.266589760485</v>
      </c>
      <c r="BH757" s="38">
        <f t="shared" si="338"/>
        <v>2752.8472887514581</v>
      </c>
      <c r="BI757" s="61">
        <f t="shared" si="326"/>
        <v>11914.713681355528</v>
      </c>
    </row>
    <row r="758" spans="1:61" x14ac:dyDescent="0.3">
      <c r="A758" s="197" t="s">
        <v>847</v>
      </c>
      <c r="B758" s="84" t="s">
        <v>476</v>
      </c>
      <c r="C758" s="84" t="s">
        <v>476</v>
      </c>
      <c r="D758" s="63">
        <f>VLOOKUP(B758,Площадь!$D$2:$E$795,2,0)</f>
        <v>49.8</v>
      </c>
      <c r="E758" s="72"/>
      <c r="F758" s="87">
        <v>31</v>
      </c>
      <c r="G758" s="87">
        <v>29</v>
      </c>
      <c r="H758" s="87">
        <v>31</v>
      </c>
      <c r="I758" s="87"/>
      <c r="J758" s="88"/>
      <c r="K758" s="88"/>
      <c r="L758" s="88"/>
      <c r="M758" s="88"/>
      <c r="N758" s="88"/>
      <c r="O758" s="88"/>
      <c r="P758" s="88">
        <v>0</v>
      </c>
      <c r="Q758" s="88">
        <v>0</v>
      </c>
      <c r="R758">
        <f t="shared" si="323"/>
        <v>91</v>
      </c>
      <c r="S758" s="162">
        <f>VLOOKUP(C758,'Общие показания'!A:I,9,0)</f>
        <v>0</v>
      </c>
      <c r="T758" s="73">
        <f>VLOOKUP(B758,'Общие показания'!$A$2:$S$795,19,0)</f>
        <v>5.0000000000000044E-2</v>
      </c>
      <c r="U758" s="39">
        <f t="shared" si="327"/>
        <v>0</v>
      </c>
      <c r="V758" s="39">
        <f t="shared" si="328"/>
        <v>0</v>
      </c>
      <c r="W758" s="39">
        <f t="shared" si="329"/>
        <v>0</v>
      </c>
      <c r="X758" s="39"/>
      <c r="Y758" s="39">
        <f t="shared" si="330"/>
        <v>0</v>
      </c>
      <c r="Z758" s="39"/>
      <c r="AA758" s="39"/>
      <c r="AB758" s="39"/>
      <c r="AC758" s="39"/>
      <c r="AD758" s="39"/>
      <c r="AE758" s="39">
        <f t="shared" si="350"/>
        <v>0</v>
      </c>
      <c r="AF758" s="39">
        <f t="shared" si="331"/>
        <v>0</v>
      </c>
      <c r="AG758" s="39">
        <f t="shared" si="332"/>
        <v>0</v>
      </c>
      <c r="AH758" s="39">
        <f t="shared" si="339"/>
        <v>5.0000000000000044E-2</v>
      </c>
      <c r="AJ758" s="39">
        <f t="shared" si="333"/>
        <v>0.71653872838505384</v>
      </c>
      <c r="AK758" s="39">
        <f t="shared" si="324"/>
        <v>0.28712613844570478</v>
      </c>
      <c r="AL758" s="39">
        <f t="shared" si="325"/>
        <v>0.40934313529966815</v>
      </c>
      <c r="AM758" s="39"/>
      <c r="AS758" s="39"/>
      <c r="AT758" s="39">
        <f t="shared" si="334"/>
        <v>0</v>
      </c>
      <c r="AU758" s="39">
        <f t="shared" si="335"/>
        <v>0</v>
      </c>
      <c r="AW758" s="38">
        <f t="shared" si="336"/>
        <v>1923.4479009277031</v>
      </c>
      <c r="AX758" s="38">
        <f t="shared" si="348"/>
        <v>770.74992099811209</v>
      </c>
      <c r="AY758" s="38">
        <f t="shared" si="349"/>
        <v>1098.8243386730173</v>
      </c>
      <c r="AZ758" s="38">
        <f t="shared" si="351"/>
        <v>0</v>
      </c>
      <c r="BA758" s="38">
        <f t="shared" si="352"/>
        <v>0</v>
      </c>
      <c r="BB758" s="38">
        <f t="shared" si="353"/>
        <v>0</v>
      </c>
      <c r="BC758" s="38">
        <f t="shared" si="354"/>
        <v>0</v>
      </c>
      <c r="BD758" s="38">
        <f t="shared" si="355"/>
        <v>0</v>
      </c>
      <c r="BE758" s="38">
        <f t="shared" si="356"/>
        <v>0</v>
      </c>
      <c r="BF758" s="38">
        <f t="shared" si="357"/>
        <v>0</v>
      </c>
      <c r="BG758" s="38">
        <f t="shared" si="337"/>
        <v>0</v>
      </c>
      <c r="BH758" s="38">
        <f t="shared" si="338"/>
        <v>0</v>
      </c>
      <c r="BI758" s="61">
        <f t="shared" si="326"/>
        <v>3793.0221605988327</v>
      </c>
    </row>
    <row r="759" spans="1:61" x14ac:dyDescent="0.3">
      <c r="A759" s="197" t="s">
        <v>3950</v>
      </c>
      <c r="B759" s="84" t="s">
        <v>476</v>
      </c>
      <c r="C759" s="84" t="s">
        <v>476</v>
      </c>
      <c r="D759" s="63">
        <f>VLOOKUP(B759,Площадь!$D$2:$E$795,2,0)</f>
        <v>49.8</v>
      </c>
      <c r="E759" s="72"/>
      <c r="F759" s="87"/>
      <c r="G759" s="87"/>
      <c r="H759" s="87"/>
      <c r="I759" s="87"/>
      <c r="J759" s="88"/>
      <c r="K759" s="88"/>
      <c r="L759" s="88"/>
      <c r="M759" s="88"/>
      <c r="N759" s="88"/>
      <c r="O759" s="88"/>
      <c r="P759" s="88">
        <v>15</v>
      </c>
      <c r="Q759" s="88">
        <v>31</v>
      </c>
      <c r="R759">
        <f t="shared" si="323"/>
        <v>46</v>
      </c>
      <c r="S759" s="162">
        <f>VLOOKUP(C759,'Общие показания'!A:I,9,0)</f>
        <v>0</v>
      </c>
      <c r="T759" s="73">
        <f>VLOOKUP(B759,'Общие показания'!$A$2:$S$795,19,0)</f>
        <v>5.0000000000000044E-2</v>
      </c>
      <c r="U759" s="39">
        <f t="shared" si="327"/>
        <v>0</v>
      </c>
      <c r="V759" s="39">
        <f t="shared" si="328"/>
        <v>0</v>
      </c>
      <c r="W759" s="39">
        <f t="shared" si="329"/>
        <v>0</v>
      </c>
      <c r="X759" s="39"/>
      <c r="Y759" s="39">
        <f t="shared" si="330"/>
        <v>0</v>
      </c>
      <c r="Z759" s="39"/>
      <c r="AA759" s="39"/>
      <c r="AB759" s="39"/>
      <c r="AC759" s="39"/>
      <c r="AD759" s="39"/>
      <c r="AE759" s="39">
        <f t="shared" si="350"/>
        <v>0</v>
      </c>
      <c r="AF759" s="39">
        <f t="shared" si="331"/>
        <v>1.5571276633960112E-2</v>
      </c>
      <c r="AG759" s="39">
        <f t="shared" si="332"/>
        <v>3.4428723366039936E-2</v>
      </c>
      <c r="AH759" s="39">
        <f t="shared" si="339"/>
        <v>0</v>
      </c>
      <c r="AJ759" s="39">
        <f t="shared" si="333"/>
        <v>0</v>
      </c>
      <c r="AK759" s="39">
        <f t="shared" si="324"/>
        <v>0</v>
      </c>
      <c r="AL759" s="39">
        <f t="shared" si="325"/>
        <v>0</v>
      </c>
      <c r="AM759" s="39"/>
      <c r="AS759" s="39"/>
      <c r="AT759" s="39">
        <f t="shared" si="334"/>
        <v>0.16729943236154984</v>
      </c>
      <c r="AU759" s="39">
        <f t="shared" si="335"/>
        <v>0.53674882669706059</v>
      </c>
      <c r="AW759" s="38">
        <f t="shared" si="336"/>
        <v>0</v>
      </c>
      <c r="AX759" s="38">
        <f t="shared" si="348"/>
        <v>0</v>
      </c>
      <c r="AY759" s="38">
        <f t="shared" si="349"/>
        <v>0</v>
      </c>
      <c r="AZ759" s="38">
        <f t="shared" si="351"/>
        <v>0</v>
      </c>
      <c r="BA759" s="38">
        <f t="shared" si="352"/>
        <v>0</v>
      </c>
      <c r="BB759" s="38">
        <f t="shared" si="353"/>
        <v>0</v>
      </c>
      <c r="BC759" s="38">
        <f t="shared" si="354"/>
        <v>0</v>
      </c>
      <c r="BD759" s="38">
        <f t="shared" si="355"/>
        <v>0</v>
      </c>
      <c r="BE759" s="38">
        <f t="shared" si="356"/>
        <v>0</v>
      </c>
      <c r="BF759" s="38">
        <f t="shared" si="357"/>
        <v>0</v>
      </c>
      <c r="BG759" s="38">
        <f t="shared" si="337"/>
        <v>490.89081639918709</v>
      </c>
      <c r="BH759" s="38">
        <f t="shared" si="338"/>
        <v>1533.2461682873848</v>
      </c>
      <c r="BI759" s="61">
        <f t="shared" si="326"/>
        <v>2024.1369846865719</v>
      </c>
    </row>
    <row r="760" spans="1:61" x14ac:dyDescent="0.3">
      <c r="A760" s="84" t="s">
        <v>1268</v>
      </c>
      <c r="B760" s="84" t="s">
        <v>399</v>
      </c>
      <c r="C760" s="84" t="s">
        <v>399</v>
      </c>
      <c r="D760" s="63">
        <f>VLOOKUP(B760,Площадь!$D$2:$E$795,2,0)</f>
        <v>72.400000000000006</v>
      </c>
      <c r="E760" s="72"/>
      <c r="F760" s="87">
        <v>31</v>
      </c>
      <c r="G760" s="87">
        <v>29</v>
      </c>
      <c r="H760" s="87">
        <v>31</v>
      </c>
      <c r="I760" s="87"/>
      <c r="J760" s="88"/>
      <c r="K760" s="88"/>
      <c r="L760" s="88"/>
      <c r="M760" s="88"/>
      <c r="N760" s="88"/>
      <c r="O760" s="88"/>
      <c r="P760" s="88">
        <v>15</v>
      </c>
      <c r="Q760" s="88">
        <v>31</v>
      </c>
      <c r="R760">
        <f t="shared" si="323"/>
        <v>137</v>
      </c>
      <c r="S760" s="162">
        <f>VLOOKUP(C760,'Общие показания'!A:I,9,0)</f>
        <v>2.317425641703768</v>
      </c>
      <c r="T760" s="73">
        <f>VLOOKUP(B760,'Общие показания'!$A$2:$S$795,19,0)</f>
        <v>0.20699999999999985</v>
      </c>
      <c r="U760" s="39">
        <f t="shared" si="327"/>
        <v>0.95104781740177569</v>
      </c>
      <c r="V760" s="39">
        <f t="shared" si="328"/>
        <v>0.73435632650786098</v>
      </c>
      <c r="W760" s="39">
        <f t="shared" si="329"/>
        <v>0.6320214977941313</v>
      </c>
      <c r="X760" s="39"/>
      <c r="Y760" s="39">
        <f t="shared" si="330"/>
        <v>0</v>
      </c>
      <c r="Z760" s="39"/>
      <c r="AA760" s="39"/>
      <c r="AB760" s="39"/>
      <c r="AC760" s="39"/>
      <c r="AD760" s="39"/>
      <c r="AE760" s="39">
        <f t="shared" si="350"/>
        <v>0</v>
      </c>
      <c r="AF760" s="39">
        <f t="shared" si="331"/>
        <v>6.4465085264594768E-2</v>
      </c>
      <c r="AG760" s="39">
        <f t="shared" si="332"/>
        <v>0.14253491473540511</v>
      </c>
      <c r="AH760" s="39">
        <f t="shared" si="339"/>
        <v>0</v>
      </c>
      <c r="AJ760" s="39">
        <f t="shared" si="333"/>
        <v>1.0417149384553797</v>
      </c>
      <c r="AK760" s="39">
        <f t="shared" si="324"/>
        <v>0.4174283619170488</v>
      </c>
      <c r="AL760" s="39">
        <f t="shared" si="325"/>
        <v>0.59510929710232896</v>
      </c>
      <c r="AM760" s="39"/>
      <c r="AS760" s="39"/>
      <c r="AT760" s="39">
        <f t="shared" si="334"/>
        <v>0.24322246793124919</v>
      </c>
      <c r="AU760" s="39">
        <f t="shared" si="335"/>
        <v>0.78033363559974278</v>
      </c>
      <c r="AW760" s="38">
        <f t="shared" si="336"/>
        <v>5349.2926313127136</v>
      </c>
      <c r="AX760" s="38">
        <f t="shared" si="348"/>
        <v>3091.8047462202908</v>
      </c>
      <c r="AY760" s="38">
        <f t="shared" si="349"/>
        <v>3294.0608205882622</v>
      </c>
      <c r="AZ760" s="38">
        <f t="shared" si="351"/>
        <v>0</v>
      </c>
      <c r="BA760" s="38">
        <f t="shared" si="352"/>
        <v>0</v>
      </c>
      <c r="BB760" s="38">
        <f t="shared" si="353"/>
        <v>0</v>
      </c>
      <c r="BC760" s="38">
        <f t="shared" si="354"/>
        <v>0</v>
      </c>
      <c r="BD760" s="38">
        <f t="shared" si="355"/>
        <v>0</v>
      </c>
      <c r="BE760" s="38">
        <f t="shared" si="356"/>
        <v>0</v>
      </c>
      <c r="BF760" s="38">
        <f t="shared" si="357"/>
        <v>0</v>
      </c>
      <c r="BG760" s="38">
        <f t="shared" si="337"/>
        <v>825.94416029679576</v>
      </c>
      <c r="BH760" s="38">
        <f t="shared" si="338"/>
        <v>2477.3114217776579</v>
      </c>
      <c r="BI760" s="61">
        <f t="shared" si="326"/>
        <v>15038.41378019572</v>
      </c>
    </row>
    <row r="761" spans="1:61" x14ac:dyDescent="0.3">
      <c r="A761" s="84" t="s">
        <v>786</v>
      </c>
      <c r="B761" s="84" t="s">
        <v>787</v>
      </c>
      <c r="C761" s="84" t="s">
        <v>787</v>
      </c>
      <c r="D761" s="63">
        <f>VLOOKUP(B761,Площадь!$D$2:$E$795,2,0)</f>
        <v>51.1</v>
      </c>
      <c r="E761" s="72"/>
      <c r="F761" s="87">
        <v>31</v>
      </c>
      <c r="G761" s="87">
        <v>29</v>
      </c>
      <c r="H761" s="87">
        <v>31</v>
      </c>
      <c r="I761" s="87"/>
      <c r="J761" s="88"/>
      <c r="K761" s="88"/>
      <c r="L761" s="88"/>
      <c r="M761" s="88"/>
      <c r="N761" s="88"/>
      <c r="O761" s="88"/>
      <c r="P761" s="88">
        <v>15</v>
      </c>
      <c r="Q761" s="88">
        <v>31</v>
      </c>
      <c r="R761">
        <f t="shared" si="323"/>
        <v>137</v>
      </c>
      <c r="S761" s="162">
        <f>VLOOKUP(C761,'Общие показания'!A:I,9,0)</f>
        <v>1.8770000000000007</v>
      </c>
      <c r="T761" s="73">
        <f>VLOOKUP(B761,'Общие показания'!$A$2:$S$795,19,0)</f>
        <v>0.28100000000000058</v>
      </c>
      <c r="U761" s="39">
        <f t="shared" si="327"/>
        <v>0.77030163174975408</v>
      </c>
      <c r="V761" s="39">
        <f t="shared" si="328"/>
        <v>0.59479225570399208</v>
      </c>
      <c r="W761" s="39">
        <f t="shared" si="329"/>
        <v>0.5119061125462544</v>
      </c>
      <c r="X761" s="39"/>
      <c r="Y761" s="39">
        <f t="shared" si="330"/>
        <v>0</v>
      </c>
      <c r="Z761" s="39"/>
      <c r="AA761" s="39"/>
      <c r="AB761" s="39"/>
      <c r="AC761" s="39"/>
      <c r="AD761" s="39"/>
      <c r="AE761" s="39">
        <f t="shared" si="350"/>
        <v>0</v>
      </c>
      <c r="AF761" s="39">
        <f t="shared" si="331"/>
        <v>8.7510574682855932E-2</v>
      </c>
      <c r="AG761" s="39">
        <f t="shared" si="332"/>
        <v>0.19348942531714466</v>
      </c>
      <c r="AH761" s="39">
        <f t="shared" si="339"/>
        <v>0</v>
      </c>
      <c r="AJ761" s="39">
        <f t="shared" si="333"/>
        <v>0.73524355462803725</v>
      </c>
      <c r="AK761" s="39">
        <f t="shared" si="324"/>
        <v>0.29462139908786178</v>
      </c>
      <c r="AL761" s="39">
        <f t="shared" si="325"/>
        <v>0.42002879947415755</v>
      </c>
      <c r="AM761" s="39"/>
      <c r="AS761" s="39"/>
      <c r="AT761" s="39">
        <f t="shared" si="334"/>
        <v>0.17166668661998388</v>
      </c>
      <c r="AU761" s="39">
        <f t="shared" si="335"/>
        <v>0.55076034225340953</v>
      </c>
      <c r="AW761" s="38">
        <f t="shared" si="336"/>
        <v>4041.4252765050883</v>
      </c>
      <c r="AX761" s="38">
        <f t="shared" si="348"/>
        <v>2387.5064383770609</v>
      </c>
      <c r="AY761" s="38">
        <f t="shared" si="349"/>
        <v>2501.6488004311132</v>
      </c>
      <c r="AZ761" s="38">
        <f t="shared" si="351"/>
        <v>0</v>
      </c>
      <c r="BA761" s="38">
        <f t="shared" si="352"/>
        <v>0</v>
      </c>
      <c r="BB761" s="38">
        <f t="shared" si="353"/>
        <v>0</v>
      </c>
      <c r="BC761" s="38">
        <f t="shared" si="354"/>
        <v>0</v>
      </c>
      <c r="BD761" s="38">
        <f t="shared" si="355"/>
        <v>0</v>
      </c>
      <c r="BE761" s="38">
        <f t="shared" si="356"/>
        <v>0</v>
      </c>
      <c r="BF761" s="38">
        <f t="shared" si="357"/>
        <v>0</v>
      </c>
      <c r="BG761" s="38">
        <f t="shared" si="337"/>
        <v>695.72507315089103</v>
      </c>
      <c r="BH761" s="38">
        <f t="shared" si="338"/>
        <v>1997.8343060756929</v>
      </c>
      <c r="BI761" s="61">
        <f t="shared" si="326"/>
        <v>11624.139894539845</v>
      </c>
    </row>
    <row r="762" spans="1:61" x14ac:dyDescent="0.3">
      <c r="A762" s="84" t="s">
        <v>2580</v>
      </c>
      <c r="B762" s="84" t="s">
        <v>2013</v>
      </c>
      <c r="C762" s="84" t="s">
        <v>2013</v>
      </c>
      <c r="D762" s="63">
        <f>VLOOKUP(B762,Площадь!$D$2:$E$795,2,0)</f>
        <v>33.6</v>
      </c>
      <c r="E762" s="72"/>
      <c r="F762" s="87">
        <v>31</v>
      </c>
      <c r="G762" s="87">
        <v>29</v>
      </c>
      <c r="H762" s="87">
        <v>31</v>
      </c>
      <c r="I762" s="87"/>
      <c r="J762" s="88"/>
      <c r="K762" s="88"/>
      <c r="L762" s="88"/>
      <c r="M762" s="88"/>
      <c r="N762" s="88"/>
      <c r="O762" s="88"/>
      <c r="P762" s="88">
        <v>15</v>
      </c>
      <c r="Q762" s="88">
        <v>31</v>
      </c>
      <c r="R762">
        <f t="shared" si="323"/>
        <v>137</v>
      </c>
      <c r="S762" s="162">
        <f>VLOOKUP(C762,'Общие показания'!A:I,9,0)</f>
        <v>1.0754903530558924</v>
      </c>
      <c r="T762" s="73">
        <f>VLOOKUP(B762,'Общие показания'!$A$2:$S$795,19,0)</f>
        <v>0.65899999999999892</v>
      </c>
      <c r="U762" s="39">
        <f t="shared" si="327"/>
        <v>0.44137025779971911</v>
      </c>
      <c r="V762" s="39">
        <f t="shared" si="328"/>
        <v>0.34080625097602391</v>
      </c>
      <c r="W762" s="39">
        <f t="shared" si="329"/>
        <v>0.29331384428014934</v>
      </c>
      <c r="X762" s="39"/>
      <c r="Y762" s="39">
        <f t="shared" si="330"/>
        <v>0</v>
      </c>
      <c r="Z762" s="39"/>
      <c r="AA762" s="39"/>
      <c r="AB762" s="39"/>
      <c r="AC762" s="39"/>
      <c r="AD762" s="39"/>
      <c r="AE762" s="39">
        <f t="shared" si="350"/>
        <v>0</v>
      </c>
      <c r="AF762" s="39">
        <f t="shared" si="331"/>
        <v>0.20522942603559377</v>
      </c>
      <c r="AG762" s="39">
        <f t="shared" si="332"/>
        <v>0.45377057396440518</v>
      </c>
      <c r="AH762" s="39">
        <f t="shared" si="339"/>
        <v>0</v>
      </c>
      <c r="AJ762" s="39">
        <f t="shared" si="333"/>
        <v>0.4834478167417231</v>
      </c>
      <c r="AK762" s="39">
        <f t="shared" si="324"/>
        <v>0.19372365967421049</v>
      </c>
      <c r="AL762" s="39">
        <f t="shared" si="325"/>
        <v>0.27618332020218578</v>
      </c>
      <c r="AM762" s="39"/>
      <c r="AS762" s="39"/>
      <c r="AT762" s="39">
        <f t="shared" si="334"/>
        <v>0.11287672544875653</v>
      </c>
      <c r="AU762" s="39">
        <f t="shared" si="335"/>
        <v>0.3621437866871734</v>
      </c>
      <c r="AW762" s="38">
        <f t="shared" si="336"/>
        <v>2482.544646576066</v>
      </c>
      <c r="AX762" s="38">
        <f t="shared" si="348"/>
        <v>1434.8707109530633</v>
      </c>
      <c r="AY762" s="38">
        <f t="shared" si="349"/>
        <v>1528.7354084498011</v>
      </c>
      <c r="AZ762" s="38">
        <f t="shared" si="351"/>
        <v>0</v>
      </c>
      <c r="BA762" s="38">
        <f t="shared" si="352"/>
        <v>0</v>
      </c>
      <c r="BB762" s="38">
        <f t="shared" si="353"/>
        <v>0</v>
      </c>
      <c r="BC762" s="38">
        <f t="shared" si="354"/>
        <v>0</v>
      </c>
      <c r="BD762" s="38">
        <f t="shared" si="355"/>
        <v>0</v>
      </c>
      <c r="BE762" s="38">
        <f t="shared" si="356"/>
        <v>0</v>
      </c>
      <c r="BF762" s="38">
        <f t="shared" si="357"/>
        <v>0</v>
      </c>
      <c r="BG762" s="38">
        <f t="shared" si="337"/>
        <v>853.91142879853055</v>
      </c>
      <c r="BH762" s="38">
        <f t="shared" si="338"/>
        <v>2190.2078731586716</v>
      </c>
      <c r="BI762" s="61">
        <f t="shared" si="326"/>
        <v>8490.2700679361333</v>
      </c>
    </row>
    <row r="763" spans="1:61" x14ac:dyDescent="0.3">
      <c r="A763" s="84" t="s">
        <v>962</v>
      </c>
      <c r="B763" s="84" t="s">
        <v>963</v>
      </c>
      <c r="C763" s="84" t="s">
        <v>963</v>
      </c>
      <c r="D763" s="63">
        <f>VLOOKUP(B763,Площадь!$D$2:$E$795,2,0)</f>
        <v>60.6</v>
      </c>
      <c r="E763" s="72"/>
      <c r="F763" s="87">
        <v>31</v>
      </c>
      <c r="G763" s="87">
        <v>29</v>
      </c>
      <c r="H763" s="87">
        <v>31</v>
      </c>
      <c r="I763" s="87"/>
      <c r="J763" s="88"/>
      <c r="K763" s="88"/>
      <c r="L763" s="88"/>
      <c r="M763" s="88"/>
      <c r="N763" s="88"/>
      <c r="O763" s="88"/>
      <c r="P763" s="88">
        <v>15</v>
      </c>
      <c r="Q763" s="88">
        <v>31</v>
      </c>
      <c r="R763">
        <f t="shared" si="323"/>
        <v>137</v>
      </c>
      <c r="S763" s="162">
        <f>VLOOKUP(C763,'Общие показания'!A:I,9,0)</f>
        <v>0.69400000000000084</v>
      </c>
      <c r="T763" s="73">
        <f>VLOOKUP(B763,'Общие показания'!$A$2:$S$795,19,0)</f>
        <v>0.8539999999999992</v>
      </c>
      <c r="U763" s="39">
        <f t="shared" si="327"/>
        <v>0.28481051275137442</v>
      </c>
      <c r="V763" s="39">
        <f t="shared" si="328"/>
        <v>0.21991786119263232</v>
      </c>
      <c r="W763" s="39">
        <f t="shared" si="329"/>
        <v>0.18927162605599407</v>
      </c>
      <c r="X763" s="39"/>
      <c r="Y763" s="39">
        <f t="shared" si="330"/>
        <v>0</v>
      </c>
      <c r="Z763" s="39"/>
      <c r="AA763" s="39"/>
      <c r="AB763" s="39"/>
      <c r="AC763" s="39"/>
      <c r="AD763" s="39"/>
      <c r="AE763" s="39">
        <f t="shared" si="350"/>
        <v>0</v>
      </c>
      <c r="AF763" s="39">
        <f t="shared" si="331"/>
        <v>0.26595740490803826</v>
      </c>
      <c r="AG763" s="39">
        <f t="shared" si="332"/>
        <v>0.588042595091961</v>
      </c>
      <c r="AH763" s="39">
        <f t="shared" si="339"/>
        <v>0</v>
      </c>
      <c r="AJ763" s="39">
        <f t="shared" si="333"/>
        <v>0.87193266948060777</v>
      </c>
      <c r="AK763" s="39">
        <f t="shared" si="324"/>
        <v>0.34939445762670102</v>
      </c>
      <c r="AL763" s="39">
        <f t="shared" si="325"/>
        <v>0.49811634536465649</v>
      </c>
      <c r="AM763" s="39"/>
      <c r="AS763" s="39"/>
      <c r="AT763" s="39">
        <f t="shared" si="334"/>
        <v>0.20358123697007874</v>
      </c>
      <c r="AU763" s="39">
        <f t="shared" si="335"/>
        <v>0.65315218670365205</v>
      </c>
      <c r="AW763" s="38">
        <f t="shared" si="336"/>
        <v>3105.115128656244</v>
      </c>
      <c r="AX763" s="38">
        <f t="shared" si="348"/>
        <v>1528.2392161458656</v>
      </c>
      <c r="AY763" s="38">
        <f t="shared" si="349"/>
        <v>1845.1967749627377</v>
      </c>
      <c r="AZ763" s="38">
        <f t="shared" si="351"/>
        <v>0</v>
      </c>
      <c r="BA763" s="38">
        <f t="shared" si="352"/>
        <v>0</v>
      </c>
      <c r="BB763" s="38">
        <f t="shared" si="353"/>
        <v>0</v>
      </c>
      <c r="BC763" s="38">
        <f t="shared" si="354"/>
        <v>0</v>
      </c>
      <c r="BD763" s="38">
        <f t="shared" si="355"/>
        <v>0</v>
      </c>
      <c r="BE763" s="38">
        <f t="shared" si="356"/>
        <v>0</v>
      </c>
      <c r="BF763" s="38">
        <f t="shared" si="357"/>
        <v>0</v>
      </c>
      <c r="BG763" s="38">
        <f t="shared" si="337"/>
        <v>1260.4107487119422</v>
      </c>
      <c r="BH763" s="38">
        <f t="shared" si="338"/>
        <v>3331.8136244608718</v>
      </c>
      <c r="BI763" s="61">
        <f t="shared" si="326"/>
        <v>11070.775492937662</v>
      </c>
    </row>
    <row r="764" spans="1:61" x14ac:dyDescent="0.3">
      <c r="A764" s="84" t="s">
        <v>2597</v>
      </c>
      <c r="B764" s="84" t="s">
        <v>2365</v>
      </c>
      <c r="C764" s="84" t="s">
        <v>2365</v>
      </c>
      <c r="D764" s="63">
        <f>VLOOKUP(B764,Площадь!$D$2:$E$795,2,0)</f>
        <v>39.299999999999997</v>
      </c>
      <c r="E764" s="72"/>
      <c r="F764" s="87">
        <v>31</v>
      </c>
      <c r="G764" s="87">
        <v>29</v>
      </c>
      <c r="H764" s="87">
        <v>31</v>
      </c>
      <c r="I764" s="87"/>
      <c r="J764" s="88"/>
      <c r="K764" s="88"/>
      <c r="L764" s="88"/>
      <c r="M764" s="88"/>
      <c r="N764" s="88"/>
      <c r="O764" s="88"/>
      <c r="P764" s="88">
        <v>15</v>
      </c>
      <c r="Q764" s="88">
        <v>31</v>
      </c>
      <c r="R764">
        <f t="shared" si="323"/>
        <v>137</v>
      </c>
      <c r="S764" s="162">
        <f>VLOOKUP(C764,'Общие показания'!A:I,9,0)</f>
        <v>1.2579396093778739</v>
      </c>
      <c r="T764" s="73">
        <f>VLOOKUP(B764,'Общие показания'!$A$2:$S$795,19,0)</f>
        <v>0.92199999999999882</v>
      </c>
      <c r="U764" s="39">
        <f t="shared" si="327"/>
        <v>0.51624556939074273</v>
      </c>
      <c r="V764" s="39">
        <f t="shared" si="328"/>
        <v>0.39862159712374218</v>
      </c>
      <c r="W764" s="39">
        <f t="shared" si="329"/>
        <v>0.34307244286338889</v>
      </c>
      <c r="X764" s="39"/>
      <c r="Y764" s="39">
        <f t="shared" si="330"/>
        <v>0</v>
      </c>
      <c r="Z764" s="39"/>
      <c r="AA764" s="39"/>
      <c r="AB764" s="39"/>
      <c r="AC764" s="39"/>
      <c r="AD764" s="39"/>
      <c r="AE764" s="39">
        <f t="shared" si="350"/>
        <v>0</v>
      </c>
      <c r="AF764" s="39">
        <f t="shared" si="331"/>
        <v>0.28713434113022385</v>
      </c>
      <c r="AG764" s="39">
        <f t="shared" si="332"/>
        <v>0.63486565886977497</v>
      </c>
      <c r="AH764" s="39">
        <f t="shared" si="339"/>
        <v>0</v>
      </c>
      <c r="AJ764" s="39">
        <f t="shared" si="333"/>
        <v>0.56546128565326537</v>
      </c>
      <c r="AK764" s="39">
        <f t="shared" si="324"/>
        <v>0.22658749479751403</v>
      </c>
      <c r="AL764" s="39">
        <f t="shared" si="325"/>
        <v>0.32303584773648514</v>
      </c>
      <c r="AM764" s="39"/>
      <c r="AS764" s="39"/>
      <c r="AT764" s="39">
        <f t="shared" si="334"/>
        <v>0.13202545565881341</v>
      </c>
      <c r="AU764" s="39">
        <f t="shared" si="335"/>
        <v>0.42357889335731885</v>
      </c>
      <c r="AW764" s="38">
        <f t="shared" si="336"/>
        <v>2903.6906134059336</v>
      </c>
      <c r="AX764" s="38">
        <f t="shared" si="348"/>
        <v>1678.2862779897432</v>
      </c>
      <c r="AY764" s="38">
        <f t="shared" si="349"/>
        <v>1788.074450954678</v>
      </c>
      <c r="AZ764" s="38">
        <f t="shared" si="351"/>
        <v>0</v>
      </c>
      <c r="BA764" s="38">
        <f t="shared" si="352"/>
        <v>0</v>
      </c>
      <c r="BB764" s="38">
        <f t="shared" si="353"/>
        <v>0</v>
      </c>
      <c r="BC764" s="38">
        <f t="shared" si="354"/>
        <v>0</v>
      </c>
      <c r="BD764" s="38">
        <f t="shared" si="355"/>
        <v>0</v>
      </c>
      <c r="BE764" s="38">
        <f t="shared" si="356"/>
        <v>0</v>
      </c>
      <c r="BF764" s="38">
        <f t="shared" si="357"/>
        <v>0</v>
      </c>
      <c r="BG764" s="38">
        <f t="shared" si="337"/>
        <v>1125.17579210862</v>
      </c>
      <c r="BH764" s="38">
        <f t="shared" si="338"/>
        <v>2841.2462182163217</v>
      </c>
      <c r="BI764" s="61">
        <f t="shared" si="326"/>
        <v>10336.473352675297</v>
      </c>
    </row>
    <row r="765" spans="1:61" x14ac:dyDescent="0.3">
      <c r="A765" s="84" t="s">
        <v>1162</v>
      </c>
      <c r="B765" s="84" t="s">
        <v>1163</v>
      </c>
      <c r="C765" s="84" t="s">
        <v>1163</v>
      </c>
      <c r="D765" s="63">
        <f>VLOOKUP(B765,Площадь!$D$2:$E$795,2,0)</f>
        <v>32</v>
      </c>
      <c r="E765" s="72"/>
      <c r="F765" s="87">
        <v>31</v>
      </c>
      <c r="G765" s="87">
        <v>29</v>
      </c>
      <c r="H765" s="87">
        <v>31</v>
      </c>
      <c r="I765" s="87"/>
      <c r="J765" s="88"/>
      <c r="K765" s="88"/>
      <c r="L765" s="88"/>
      <c r="M765" s="88"/>
      <c r="N765" s="88"/>
      <c r="O765" s="88"/>
      <c r="P765" s="88">
        <v>15</v>
      </c>
      <c r="Q765" s="88">
        <v>31</v>
      </c>
      <c r="R765">
        <f t="shared" si="323"/>
        <v>137</v>
      </c>
      <c r="S765" s="162">
        <f>VLOOKUP(C765,'Общие показания'!A:I,9,0)</f>
        <v>0.82199999999999918</v>
      </c>
      <c r="T765" s="73">
        <f>VLOOKUP(B765,'Общие показания'!$A$2:$S$795,19,0)</f>
        <v>0.57599999999999874</v>
      </c>
      <c r="U765" s="39">
        <f t="shared" si="327"/>
        <v>0.33734040559312573</v>
      </c>
      <c r="V765" s="39">
        <f t="shared" si="328"/>
        <v>0.26047908054804519</v>
      </c>
      <c r="W765" s="39">
        <f t="shared" si="329"/>
        <v>0.2241805138588282</v>
      </c>
      <c r="X765" s="39"/>
      <c r="Y765" s="39">
        <f t="shared" si="330"/>
        <v>0</v>
      </c>
      <c r="Z765" s="39"/>
      <c r="AA765" s="39"/>
      <c r="AB765" s="39"/>
      <c r="AC765" s="39"/>
      <c r="AD765" s="39"/>
      <c r="AE765" s="39">
        <f t="shared" si="350"/>
        <v>0</v>
      </c>
      <c r="AF765" s="39">
        <f t="shared" si="331"/>
        <v>0.17938110682321995</v>
      </c>
      <c r="AG765" s="39">
        <f t="shared" si="332"/>
        <v>0.39661889317677884</v>
      </c>
      <c r="AH765" s="39">
        <f t="shared" si="339"/>
        <v>0</v>
      </c>
      <c r="AJ765" s="39">
        <f t="shared" si="333"/>
        <v>0.46042649213497439</v>
      </c>
      <c r="AK765" s="39">
        <f t="shared" si="324"/>
        <v>0.18449872349924806</v>
      </c>
      <c r="AL765" s="39">
        <f t="shared" si="325"/>
        <v>0.26303173352589121</v>
      </c>
      <c r="AM765" s="39"/>
      <c r="AS765" s="39"/>
      <c r="AT765" s="39">
        <f t="shared" si="334"/>
        <v>0.10750164328453002</v>
      </c>
      <c r="AU765" s="39">
        <f t="shared" si="335"/>
        <v>0.34489884446397467</v>
      </c>
      <c r="AW765" s="38">
        <f t="shared" si="336"/>
        <v>2141.4935495854029</v>
      </c>
      <c r="AX765" s="38">
        <f t="shared" si="348"/>
        <v>1194.4806180723922</v>
      </c>
      <c r="AY765" s="38">
        <f t="shared" si="349"/>
        <v>1307.8530683896454</v>
      </c>
      <c r="AZ765" s="38">
        <f t="shared" si="351"/>
        <v>0</v>
      </c>
      <c r="BA765" s="38">
        <f t="shared" si="352"/>
        <v>0</v>
      </c>
      <c r="BB765" s="38">
        <f t="shared" si="353"/>
        <v>0</v>
      </c>
      <c r="BC765" s="38">
        <f t="shared" si="354"/>
        <v>0</v>
      </c>
      <c r="BD765" s="38">
        <f t="shared" si="355"/>
        <v>0</v>
      </c>
      <c r="BE765" s="38">
        <f t="shared" si="356"/>
        <v>0</v>
      </c>
      <c r="BF765" s="38">
        <f t="shared" si="357"/>
        <v>0</v>
      </c>
      <c r="BG765" s="38">
        <f t="shared" si="337"/>
        <v>770.09657907923986</v>
      </c>
      <c r="BH765" s="38">
        <f t="shared" si="338"/>
        <v>1990.5005542133333</v>
      </c>
      <c r="BI765" s="61">
        <f t="shared" si="326"/>
        <v>7404.4243693400131</v>
      </c>
    </row>
    <row r="766" spans="1:61" x14ac:dyDescent="0.3">
      <c r="A766" s="84" t="s">
        <v>2214</v>
      </c>
      <c r="B766" s="84" t="s">
        <v>2215</v>
      </c>
      <c r="C766" s="84" t="s">
        <v>2215</v>
      </c>
      <c r="D766" s="63">
        <f>VLOOKUP(B766,Площадь!$D$2:$E$795,2,0)</f>
        <v>61.7</v>
      </c>
      <c r="E766" s="72"/>
      <c r="F766" s="87">
        <v>31</v>
      </c>
      <c r="G766" s="87">
        <v>29</v>
      </c>
      <c r="H766" s="87">
        <v>31</v>
      </c>
      <c r="I766" s="87"/>
      <c r="J766" s="88"/>
      <c r="K766" s="88"/>
      <c r="L766" s="88"/>
      <c r="M766" s="88"/>
      <c r="N766" s="88"/>
      <c r="O766" s="88"/>
      <c r="P766" s="88">
        <v>15</v>
      </c>
      <c r="Q766" s="88">
        <v>31</v>
      </c>
      <c r="R766">
        <f t="shared" si="323"/>
        <v>137</v>
      </c>
      <c r="S766" s="162">
        <f>VLOOKUP(C766,'Общие показания'!A:I,9,0)</f>
        <v>0</v>
      </c>
      <c r="T766" s="73">
        <f>VLOOKUP(B766,'Общие показания'!$A$2:$S$795,19,0)</f>
        <v>1.3240000000000016</v>
      </c>
      <c r="U766" s="39">
        <f t="shared" si="327"/>
        <v>0</v>
      </c>
      <c r="V766" s="39">
        <f t="shared" si="328"/>
        <v>0</v>
      </c>
      <c r="W766" s="39">
        <f t="shared" si="329"/>
        <v>0</v>
      </c>
      <c r="X766" s="39"/>
      <c r="Y766" s="39">
        <f t="shared" si="330"/>
        <v>0</v>
      </c>
      <c r="Z766" s="39"/>
      <c r="AA766" s="39"/>
      <c r="AB766" s="39"/>
      <c r="AC766" s="39"/>
      <c r="AD766" s="39"/>
      <c r="AE766" s="39">
        <f t="shared" si="350"/>
        <v>0</v>
      </c>
      <c r="AF766" s="39">
        <f t="shared" si="331"/>
        <v>0.41232740526726391</v>
      </c>
      <c r="AG766" s="39">
        <f t="shared" si="332"/>
        <v>0.91167259473273776</v>
      </c>
      <c r="AH766" s="39">
        <f t="shared" si="339"/>
        <v>0</v>
      </c>
      <c r="AJ766" s="39">
        <f t="shared" si="333"/>
        <v>0.88775983014774751</v>
      </c>
      <c r="AK766" s="39">
        <f t="shared" si="324"/>
        <v>0.35573660124698769</v>
      </c>
      <c r="AL766" s="39">
        <f t="shared" si="325"/>
        <v>0.50715806120460905</v>
      </c>
      <c r="AM766" s="39"/>
      <c r="AS766" s="39"/>
      <c r="AT766" s="39">
        <f t="shared" si="334"/>
        <v>0.20727660595798444</v>
      </c>
      <c r="AU766" s="39">
        <f t="shared" si="335"/>
        <v>0.66500808448210125</v>
      </c>
      <c r="AW766" s="38">
        <f t="shared" si="336"/>
        <v>2383.0669776554078</v>
      </c>
      <c r="AX766" s="38">
        <f t="shared" si="348"/>
        <v>954.92510292336397</v>
      </c>
      <c r="AY766" s="38">
        <f t="shared" si="349"/>
        <v>1361.3948131752045</v>
      </c>
      <c r="AZ766" s="38">
        <f t="shared" si="351"/>
        <v>0</v>
      </c>
      <c r="BA766" s="38">
        <f t="shared" si="352"/>
        <v>0</v>
      </c>
      <c r="BB766" s="38">
        <f t="shared" si="353"/>
        <v>0</v>
      </c>
      <c r="BC766" s="38">
        <f t="shared" si="354"/>
        <v>0</v>
      </c>
      <c r="BD766" s="38">
        <f t="shared" si="355"/>
        <v>0</v>
      </c>
      <c r="BE766" s="38">
        <f t="shared" si="356"/>
        <v>0</v>
      </c>
      <c r="BF766" s="38">
        <f t="shared" si="357"/>
        <v>0</v>
      </c>
      <c r="BG766" s="38">
        <f t="shared" si="337"/>
        <v>1663.2402235726076</v>
      </c>
      <c r="BH766" s="38">
        <f t="shared" si="338"/>
        <v>4232.378548057146</v>
      </c>
      <c r="BI766" s="61">
        <f t="shared" si="326"/>
        <v>10595.005665383729</v>
      </c>
    </row>
    <row r="767" spans="1:61" x14ac:dyDescent="0.3">
      <c r="A767" s="84" t="s">
        <v>735</v>
      </c>
      <c r="B767" s="84" t="s">
        <v>736</v>
      </c>
      <c r="C767" s="84" t="s">
        <v>736</v>
      </c>
      <c r="D767" s="63">
        <f>VLOOKUP(B767,Площадь!$D$2:$E$795,2,0)</f>
        <v>39.1</v>
      </c>
      <c r="E767" s="72"/>
      <c r="F767" s="87">
        <v>31</v>
      </c>
      <c r="G767" s="87">
        <v>29</v>
      </c>
      <c r="H767" s="87">
        <v>31</v>
      </c>
      <c r="I767" s="87"/>
      <c r="J767" s="88"/>
      <c r="K767" s="88"/>
      <c r="L767" s="88"/>
      <c r="M767" s="88"/>
      <c r="N767" s="88"/>
      <c r="O767" s="88"/>
      <c r="P767" s="88">
        <v>15</v>
      </c>
      <c r="Q767" s="88">
        <v>31</v>
      </c>
      <c r="R767">
        <f t="shared" si="323"/>
        <v>137</v>
      </c>
      <c r="S767" s="162">
        <f>VLOOKUP(C767,'Общие показания'!A:I,9,0)</f>
        <v>0</v>
      </c>
      <c r="T767" s="73">
        <f>VLOOKUP(B767,'Общие показания'!$A$2:$S$795,19,0)</f>
        <v>0.11499999999999999</v>
      </c>
      <c r="U767" s="39">
        <f t="shared" si="327"/>
        <v>0</v>
      </c>
      <c r="V767" s="39">
        <f t="shared" si="328"/>
        <v>0</v>
      </c>
      <c r="W767" s="39">
        <f t="shared" si="329"/>
        <v>0</v>
      </c>
      <c r="X767" s="39"/>
      <c r="Y767" s="39">
        <f t="shared" si="330"/>
        <v>0</v>
      </c>
      <c r="Z767" s="39"/>
      <c r="AA767" s="39"/>
      <c r="AB767" s="39"/>
      <c r="AC767" s="39"/>
      <c r="AD767" s="39"/>
      <c r="AE767" s="39">
        <f t="shared" si="350"/>
        <v>0</v>
      </c>
      <c r="AF767" s="39">
        <f t="shared" si="331"/>
        <v>3.5813936258108227E-2</v>
      </c>
      <c r="AG767" s="39">
        <f t="shared" si="332"/>
        <v>7.9186063741891771E-2</v>
      </c>
      <c r="AH767" s="39">
        <f t="shared" si="339"/>
        <v>0</v>
      </c>
      <c r="AJ767" s="39">
        <f t="shared" si="333"/>
        <v>0.5625836200774218</v>
      </c>
      <c r="AK767" s="39">
        <f t="shared" si="324"/>
        <v>0.22543437777564374</v>
      </c>
      <c r="AL767" s="39">
        <f t="shared" si="325"/>
        <v>0.32139189940194834</v>
      </c>
      <c r="AM767" s="39"/>
      <c r="AS767" s="39"/>
      <c r="AT767" s="39">
        <f t="shared" si="334"/>
        <v>0.13135357038828513</v>
      </c>
      <c r="AU767" s="39">
        <f t="shared" si="335"/>
        <v>0.42142327557941905</v>
      </c>
      <c r="AW767" s="38">
        <f t="shared" si="336"/>
        <v>1510.1769663910281</v>
      </c>
      <c r="AX767" s="38">
        <f t="shared" si="348"/>
        <v>605.14702632582703</v>
      </c>
      <c r="AY767" s="38">
        <f t="shared" si="349"/>
        <v>862.73155907861405</v>
      </c>
      <c r="AZ767" s="38">
        <f t="shared" si="351"/>
        <v>0</v>
      </c>
      <c r="BA767" s="38">
        <f t="shared" si="352"/>
        <v>0</v>
      </c>
      <c r="BB767" s="38">
        <f t="shared" si="353"/>
        <v>0</v>
      </c>
      <c r="BC767" s="38">
        <f t="shared" si="354"/>
        <v>0</v>
      </c>
      <c r="BD767" s="38">
        <f t="shared" si="355"/>
        <v>0</v>
      </c>
      <c r="BE767" s="38">
        <f t="shared" si="356"/>
        <v>0</v>
      </c>
      <c r="BF767" s="38">
        <f t="shared" si="357"/>
        <v>0</v>
      </c>
      <c r="BG767" s="38">
        <f t="shared" si="337"/>
        <v>448.73776814131247</v>
      </c>
      <c r="BH767" s="38">
        <f t="shared" si="338"/>
        <v>1343.8156861005539</v>
      </c>
      <c r="BI767" s="61">
        <f t="shared" si="326"/>
        <v>4770.6090060373353</v>
      </c>
    </row>
    <row r="768" spans="1:61" x14ac:dyDescent="0.3">
      <c r="A768" s="84" t="s">
        <v>1427</v>
      </c>
      <c r="B768" s="84" t="s">
        <v>1428</v>
      </c>
      <c r="C768" s="84" t="s">
        <v>1428</v>
      </c>
      <c r="D768" s="63">
        <f>VLOOKUP(B768,Площадь!$D$2:$E$795,2,0)</f>
        <v>78.400000000000006</v>
      </c>
      <c r="E768" s="72"/>
      <c r="F768" s="87">
        <v>31</v>
      </c>
      <c r="G768" s="87">
        <v>29</v>
      </c>
      <c r="H768" s="87">
        <v>31</v>
      </c>
      <c r="I768" s="87"/>
      <c r="J768" s="88"/>
      <c r="K768" s="88"/>
      <c r="L768" s="88"/>
      <c r="M768" s="88"/>
      <c r="N768" s="88"/>
      <c r="O768" s="88"/>
      <c r="P768" s="88">
        <v>15</v>
      </c>
      <c r="Q768" s="88">
        <v>31</v>
      </c>
      <c r="R768">
        <f t="shared" si="323"/>
        <v>137</v>
      </c>
      <c r="S768" s="162">
        <f>VLOOKUP(C768,'Общие показания'!A:I,9,0)</f>
        <v>0.19999999999999929</v>
      </c>
      <c r="T768" s="73">
        <f>VLOOKUP(B768,'Общие показания'!$A$2:$S$795,19,0)</f>
        <v>1.517000000000003</v>
      </c>
      <c r="U768" s="39">
        <f t="shared" si="327"/>
        <v>8.2077957565237197E-2</v>
      </c>
      <c r="V768" s="39">
        <f t="shared" si="328"/>
        <v>6.3376905242833223E-2</v>
      </c>
      <c r="W768" s="39">
        <f t="shared" si="329"/>
        <v>5.4545137191928869E-2</v>
      </c>
      <c r="X768" s="39"/>
      <c r="Y768" s="39">
        <f t="shared" si="330"/>
        <v>0</v>
      </c>
      <c r="Z768" s="39"/>
      <c r="AA768" s="39"/>
      <c r="AB768" s="39"/>
      <c r="AC768" s="39"/>
      <c r="AD768" s="39"/>
      <c r="AE768" s="39">
        <f t="shared" si="350"/>
        <v>0</v>
      </c>
      <c r="AF768" s="39">
        <f t="shared" si="331"/>
        <v>0.4724325330743504</v>
      </c>
      <c r="AG768" s="39">
        <f t="shared" si="332"/>
        <v>1.0445674669256528</v>
      </c>
      <c r="AH768" s="39">
        <f t="shared" si="339"/>
        <v>0</v>
      </c>
      <c r="AJ768" s="39">
        <f t="shared" si="333"/>
        <v>1.1280449057306874</v>
      </c>
      <c r="AK768" s="39">
        <f t="shared" si="324"/>
        <v>0.45202187257315779</v>
      </c>
      <c r="AL768" s="39">
        <f t="shared" si="325"/>
        <v>0.64442774713843354</v>
      </c>
      <c r="AM768" s="39"/>
      <c r="AS768" s="39"/>
      <c r="AT768" s="39">
        <f t="shared" si="334"/>
        <v>0.26337902604709856</v>
      </c>
      <c r="AU768" s="39">
        <f t="shared" si="335"/>
        <v>0.84500216893673796</v>
      </c>
      <c r="AW768" s="38">
        <f t="shared" si="336"/>
        <v>3248.4054093170485</v>
      </c>
      <c r="AX768" s="38">
        <f t="shared" si="348"/>
        <v>1383.5158632181335</v>
      </c>
      <c r="AY768" s="38">
        <f t="shared" si="349"/>
        <v>1876.2948517810516</v>
      </c>
      <c r="AZ768" s="38">
        <f t="shared" si="351"/>
        <v>0</v>
      </c>
      <c r="BA768" s="38">
        <f t="shared" si="352"/>
        <v>0</v>
      </c>
      <c r="BB768" s="38">
        <f t="shared" si="353"/>
        <v>0</v>
      </c>
      <c r="BC768" s="38">
        <f t="shared" si="354"/>
        <v>0</v>
      </c>
      <c r="BD768" s="38">
        <f t="shared" si="355"/>
        <v>0</v>
      </c>
      <c r="BE768" s="38">
        <f t="shared" si="356"/>
        <v>0</v>
      </c>
      <c r="BF768" s="38">
        <f t="shared" si="357"/>
        <v>0</v>
      </c>
      <c r="BG768" s="38">
        <f t="shared" si="337"/>
        <v>1975.1831168432527</v>
      </c>
      <c r="BH768" s="38">
        <f t="shared" si="338"/>
        <v>5072.2851477235672</v>
      </c>
      <c r="BI768" s="61">
        <f t="shared" si="326"/>
        <v>13555.684388883054</v>
      </c>
    </row>
    <row r="769" spans="1:61" x14ac:dyDescent="0.3">
      <c r="A769" s="84" t="s">
        <v>1741</v>
      </c>
      <c r="B769" s="84" t="s">
        <v>1742</v>
      </c>
      <c r="C769" s="84" t="s">
        <v>1742</v>
      </c>
      <c r="D769" s="63">
        <f>VLOOKUP(B769,Площадь!$D$2:$E$795,2,0)</f>
        <v>32.5</v>
      </c>
      <c r="E769" s="72"/>
      <c r="F769" s="87">
        <v>31</v>
      </c>
      <c r="G769" s="87">
        <v>29</v>
      </c>
      <c r="H769" s="87">
        <v>31</v>
      </c>
      <c r="I769" s="87"/>
      <c r="J769" s="88"/>
      <c r="K769" s="88"/>
      <c r="L769" s="88"/>
      <c r="M769" s="88"/>
      <c r="N769" s="88"/>
      <c r="O769" s="88"/>
      <c r="P769" s="88">
        <v>15</v>
      </c>
      <c r="Q769" s="88">
        <v>31</v>
      </c>
      <c r="R769">
        <f t="shared" si="323"/>
        <v>137</v>
      </c>
      <c r="S769" s="162">
        <f>VLOOKUP(C769,'Общие показания'!A:I,9,0)</f>
        <v>1.0402808474498959</v>
      </c>
      <c r="T769" s="73">
        <f>VLOOKUP(B769,'Общие показания'!$A$2:$S$795,19,0)</f>
        <v>0.64199999999999946</v>
      </c>
      <c r="U769" s="39">
        <f t="shared" si="327"/>
        <v>0.42692063626460924</v>
      </c>
      <c r="V769" s="39">
        <f t="shared" si="328"/>
        <v>0.32964890347383263</v>
      </c>
      <c r="W769" s="39">
        <f t="shared" si="329"/>
        <v>0.28371130771145397</v>
      </c>
      <c r="X769" s="39"/>
      <c r="Y769" s="39">
        <f t="shared" si="330"/>
        <v>0</v>
      </c>
      <c r="Z769" s="39"/>
      <c r="AA769" s="39"/>
      <c r="AB769" s="39"/>
      <c r="AC769" s="39"/>
      <c r="AD769" s="39"/>
      <c r="AE769" s="39">
        <f t="shared" si="350"/>
        <v>0</v>
      </c>
      <c r="AF769" s="39">
        <f t="shared" si="331"/>
        <v>0.1999351919800475</v>
      </c>
      <c r="AG769" s="39">
        <f t="shared" si="332"/>
        <v>0.44206480801995202</v>
      </c>
      <c r="AH769" s="39">
        <f t="shared" si="339"/>
        <v>0</v>
      </c>
      <c r="AJ769" s="39">
        <f t="shared" si="333"/>
        <v>0.46762065607458336</v>
      </c>
      <c r="AK769" s="39">
        <f t="shared" si="324"/>
        <v>0.18738151605392381</v>
      </c>
      <c r="AL769" s="39">
        <f t="shared" si="325"/>
        <v>0.26714160436223328</v>
      </c>
      <c r="AM769" s="39"/>
      <c r="AS769" s="39"/>
      <c r="AT769" s="39">
        <f t="shared" si="334"/>
        <v>0.1091813564608508</v>
      </c>
      <c r="AU769" s="39">
        <f t="shared" si="335"/>
        <v>0.35028788890872425</v>
      </c>
      <c r="AW769" s="38">
        <f t="shared" si="336"/>
        <v>2401.2708635036352</v>
      </c>
      <c r="AX769" s="38">
        <f t="shared" si="348"/>
        <v>1387.8957769635283</v>
      </c>
      <c r="AY769" s="38">
        <f t="shared" si="349"/>
        <v>1478.6875230541232</v>
      </c>
      <c r="AZ769" s="38">
        <f t="shared" si="351"/>
        <v>0</v>
      </c>
      <c r="BA769" s="38">
        <f t="shared" si="352"/>
        <v>0</v>
      </c>
      <c r="BB769" s="38">
        <f t="shared" si="353"/>
        <v>0</v>
      </c>
      <c r="BC769" s="38">
        <f t="shared" si="354"/>
        <v>0</v>
      </c>
      <c r="BD769" s="38">
        <f t="shared" si="355"/>
        <v>0</v>
      </c>
      <c r="BE769" s="38">
        <f t="shared" si="356"/>
        <v>0</v>
      </c>
      <c r="BF769" s="38">
        <f t="shared" si="357"/>
        <v>0</v>
      </c>
      <c r="BG769" s="38">
        <f t="shared" si="337"/>
        <v>829.78009797280981</v>
      </c>
      <c r="BH769" s="38">
        <f t="shared" si="338"/>
        <v>2126.9598855274617</v>
      </c>
      <c r="BI769" s="61">
        <f t="shared" si="326"/>
        <v>8224.5941470215585</v>
      </c>
    </row>
    <row r="770" spans="1:61" x14ac:dyDescent="0.3">
      <c r="A770" s="84" t="s">
        <v>1073</v>
      </c>
      <c r="B770" s="84" t="s">
        <v>1074</v>
      </c>
      <c r="C770" s="84" t="s">
        <v>1074</v>
      </c>
      <c r="D770" s="63">
        <f>VLOOKUP(B770,Площадь!$D$2:$E$795,2,0)</f>
        <v>81.8</v>
      </c>
      <c r="E770" s="72"/>
      <c r="F770" s="87">
        <v>31</v>
      </c>
      <c r="G770" s="87">
        <v>29</v>
      </c>
      <c r="H770" s="87">
        <v>31</v>
      </c>
      <c r="I770" s="87"/>
      <c r="J770" s="88"/>
      <c r="K770" s="88"/>
      <c r="L770" s="88"/>
      <c r="M770" s="88"/>
      <c r="N770" s="88"/>
      <c r="O770" s="88"/>
      <c r="P770" s="88">
        <v>15</v>
      </c>
      <c r="Q770" s="88">
        <v>31</v>
      </c>
      <c r="R770">
        <f t="shared" si="323"/>
        <v>137</v>
      </c>
      <c r="S770" s="162">
        <f>VLOOKUP(C770,'Общие показания'!A:I,9,0)</f>
        <v>3.4670000000000023</v>
      </c>
      <c r="T770" s="73">
        <f>VLOOKUP(B770,'Общие показания'!$A$2:$S$795,19,0)</f>
        <v>0.43900000000000006</v>
      </c>
      <c r="U770" s="39">
        <f t="shared" si="327"/>
        <v>1.4228213943933929</v>
      </c>
      <c r="V770" s="39">
        <f t="shared" si="328"/>
        <v>1.0986386523845186</v>
      </c>
      <c r="W770" s="39">
        <f t="shared" si="329"/>
        <v>0.94553995322209095</v>
      </c>
      <c r="X770" s="39"/>
      <c r="Y770" s="39">
        <f t="shared" si="330"/>
        <v>0</v>
      </c>
      <c r="Z770" s="39"/>
      <c r="AA770" s="39"/>
      <c r="AB770" s="39"/>
      <c r="AC770" s="39"/>
      <c r="AD770" s="39"/>
      <c r="AE770" s="39">
        <f t="shared" si="350"/>
        <v>0</v>
      </c>
      <c r="AF770" s="39">
        <f t="shared" si="331"/>
        <v>0.13671580884616968</v>
      </c>
      <c r="AG770" s="39">
        <f t="shared" si="332"/>
        <v>0.30228419115383037</v>
      </c>
      <c r="AH770" s="39">
        <f t="shared" si="339"/>
        <v>0</v>
      </c>
      <c r="AJ770" s="39">
        <f t="shared" si="333"/>
        <v>1.1769652205200283</v>
      </c>
      <c r="AK770" s="39">
        <f t="shared" si="324"/>
        <v>0.47162486194495279</v>
      </c>
      <c r="AL770" s="39">
        <f t="shared" si="325"/>
        <v>0.67237486882555941</v>
      </c>
      <c r="AM770" s="39"/>
      <c r="AS770" s="39"/>
      <c r="AT770" s="39">
        <f t="shared" si="334"/>
        <v>0.27480107564607986</v>
      </c>
      <c r="AU770" s="39">
        <f t="shared" si="335"/>
        <v>0.88164767116103526</v>
      </c>
      <c r="AW770" s="38">
        <f t="shared" si="336"/>
        <v>6978.7631976089924</v>
      </c>
      <c r="AX770" s="38">
        <f t="shared" si="348"/>
        <v>4215.15256732546</v>
      </c>
      <c r="AY770" s="38">
        <f t="shared" si="349"/>
        <v>4343.0658317118305</v>
      </c>
      <c r="AZ770" s="38">
        <f t="shared" si="351"/>
        <v>0</v>
      </c>
      <c r="BA770" s="38">
        <f t="shared" si="352"/>
        <v>0</v>
      </c>
      <c r="BB770" s="38">
        <f t="shared" si="353"/>
        <v>0</v>
      </c>
      <c r="BC770" s="38">
        <f t="shared" si="354"/>
        <v>0</v>
      </c>
      <c r="BD770" s="38">
        <f t="shared" si="355"/>
        <v>0</v>
      </c>
      <c r="BE770" s="38">
        <f t="shared" si="356"/>
        <v>0</v>
      </c>
      <c r="BF770" s="38">
        <f t="shared" si="357"/>
        <v>0</v>
      </c>
      <c r="BG770" s="38">
        <f t="shared" si="337"/>
        <v>1104.659464055615</v>
      </c>
      <c r="BH770" s="38">
        <f t="shared" si="338"/>
        <v>3178.0993339235329</v>
      </c>
      <c r="BI770" s="61">
        <f t="shared" si="326"/>
        <v>19819.740394625431</v>
      </c>
    </row>
    <row r="771" spans="1:61" x14ac:dyDescent="0.3">
      <c r="A771" s="84" t="s">
        <v>894</v>
      </c>
      <c r="B771" s="84" t="s">
        <v>895</v>
      </c>
      <c r="C771" s="84" t="s">
        <v>895</v>
      </c>
      <c r="D771" s="63">
        <f>VLOOKUP(B771,Площадь!$D$2:$E$795,2,0)</f>
        <v>30.7</v>
      </c>
      <c r="E771" s="72"/>
      <c r="F771" s="87">
        <v>31</v>
      </c>
      <c r="G771" s="87">
        <v>29</v>
      </c>
      <c r="H771" s="87">
        <v>31</v>
      </c>
      <c r="I771" s="87"/>
      <c r="J771" s="88"/>
      <c r="K771" s="88"/>
      <c r="L771" s="88"/>
      <c r="M771" s="88"/>
      <c r="N771" s="88"/>
      <c r="O771" s="88"/>
      <c r="P771" s="88">
        <v>15</v>
      </c>
      <c r="Q771" s="88">
        <v>31</v>
      </c>
      <c r="R771">
        <f t="shared" si="323"/>
        <v>137</v>
      </c>
      <c r="S771" s="162">
        <f>VLOOKUP(C771,'Общие показания'!A:I,9,0)</f>
        <v>0.98266529282190163</v>
      </c>
      <c r="T771" s="73">
        <f>VLOOKUP(B771,'Общие показания'!$A$2:$S$795,19,0)</f>
        <v>0.5990000000000002</v>
      </c>
      <c r="U771" s="39">
        <f t="shared" si="327"/>
        <v>0.40327580102533855</v>
      </c>
      <c r="V771" s="39">
        <f t="shared" si="328"/>
        <v>0.31139142574297424</v>
      </c>
      <c r="W771" s="39">
        <f t="shared" si="329"/>
        <v>0.26799806605358883</v>
      </c>
      <c r="X771" s="39"/>
      <c r="Y771" s="39">
        <f t="shared" si="330"/>
        <v>0</v>
      </c>
      <c r="Z771" s="39"/>
      <c r="AA771" s="39"/>
      <c r="AB771" s="39"/>
      <c r="AC771" s="39"/>
      <c r="AD771" s="39"/>
      <c r="AE771" s="39">
        <f t="shared" si="350"/>
        <v>0</v>
      </c>
      <c r="AF771" s="39">
        <f t="shared" si="331"/>
        <v>0.18654389407484204</v>
      </c>
      <c r="AG771" s="39">
        <f t="shared" si="332"/>
        <v>0.41245610592515819</v>
      </c>
      <c r="AH771" s="39">
        <f t="shared" si="339"/>
        <v>0</v>
      </c>
      <c r="AJ771" s="39">
        <f t="shared" si="333"/>
        <v>0.44172166589199102</v>
      </c>
      <c r="AK771" s="39">
        <f t="shared" si="324"/>
        <v>0.17700346285709109</v>
      </c>
      <c r="AL771" s="39">
        <f t="shared" si="325"/>
        <v>0.25234606935140186</v>
      </c>
      <c r="AM771" s="39"/>
      <c r="AS771" s="39"/>
      <c r="AT771" s="39">
        <f t="shared" si="334"/>
        <v>0.10313438902609598</v>
      </c>
      <c r="AU771" s="39">
        <f t="shared" si="335"/>
        <v>0.33088732890762568</v>
      </c>
      <c r="AW771" s="38">
        <f t="shared" si="336"/>
        <v>2268.2774002942028</v>
      </c>
      <c r="AX771" s="38">
        <f t="shared" si="348"/>
        <v>1311.0277031624714</v>
      </c>
      <c r="AY771" s="38">
        <f t="shared" si="349"/>
        <v>1396.790983315741</v>
      </c>
      <c r="AZ771" s="38">
        <f t="shared" si="351"/>
        <v>0</v>
      </c>
      <c r="BA771" s="38">
        <f t="shared" si="352"/>
        <v>0</v>
      </c>
      <c r="BB771" s="38">
        <f t="shared" si="353"/>
        <v>0</v>
      </c>
      <c r="BC771" s="38">
        <f t="shared" si="354"/>
        <v>0</v>
      </c>
      <c r="BD771" s="38">
        <f t="shared" si="355"/>
        <v>0</v>
      </c>
      <c r="BE771" s="38">
        <f t="shared" si="356"/>
        <v>0</v>
      </c>
      <c r="BF771" s="38">
        <f t="shared" si="357"/>
        <v>0</v>
      </c>
      <c r="BG771" s="38">
        <f t="shared" si="337"/>
        <v>777.60079602483404</v>
      </c>
      <c r="BH771" s="38">
        <f t="shared" si="338"/>
        <v>1995.4013827277317</v>
      </c>
      <c r="BI771" s="61">
        <f t="shared" si="326"/>
        <v>7749.0982655249809</v>
      </c>
    </row>
    <row r="772" spans="1:61" x14ac:dyDescent="0.3">
      <c r="A772" s="84" t="s">
        <v>1632</v>
      </c>
      <c r="B772" s="84" t="s">
        <v>1633</v>
      </c>
      <c r="C772" s="84" t="s">
        <v>1633</v>
      </c>
      <c r="D772" s="63">
        <f>VLOOKUP(B772,Площадь!$D$2:$E$795,2,0)</f>
        <v>34.4</v>
      </c>
      <c r="E772" s="72"/>
      <c r="F772" s="87">
        <v>31</v>
      </c>
      <c r="G772" s="87">
        <v>29</v>
      </c>
      <c r="H772" s="87">
        <v>31</v>
      </c>
      <c r="I772" s="87"/>
      <c r="J772" s="88"/>
      <c r="K772" s="88"/>
      <c r="L772" s="88"/>
      <c r="M772" s="88"/>
      <c r="N772" s="88"/>
      <c r="O772" s="88"/>
      <c r="P772" s="88">
        <v>15</v>
      </c>
      <c r="Q772" s="88">
        <v>31</v>
      </c>
      <c r="R772">
        <f t="shared" si="323"/>
        <v>137</v>
      </c>
      <c r="S772" s="162">
        <f>VLOOKUP(C772,'Общие показания'!A:I,9,0)</f>
        <v>1.1010972662238896</v>
      </c>
      <c r="T772" s="73">
        <f>VLOOKUP(B772,'Общие показания'!$A$2:$S$795,19,0)</f>
        <v>0.48415781116919421</v>
      </c>
      <c r="U772" s="39">
        <f t="shared" si="327"/>
        <v>0.4518790734616171</v>
      </c>
      <c r="V772" s="39">
        <f t="shared" si="328"/>
        <v>0.34892068552307204</v>
      </c>
      <c r="W772" s="39">
        <f t="shared" si="329"/>
        <v>0.30029750723920046</v>
      </c>
      <c r="X772" s="39"/>
      <c r="Y772" s="39">
        <f t="shared" si="330"/>
        <v>0</v>
      </c>
      <c r="Z772" s="39"/>
      <c r="AA772" s="39"/>
      <c r="AB772" s="39"/>
      <c r="AC772" s="39"/>
      <c r="AD772" s="39"/>
      <c r="AE772" s="39">
        <f t="shared" si="350"/>
        <v>0</v>
      </c>
      <c r="AF772" s="39">
        <f t="shared" si="331"/>
        <v>0.1507791042441628</v>
      </c>
      <c r="AG772" s="39">
        <f t="shared" si="332"/>
        <v>0.33337870692503146</v>
      </c>
      <c r="AH772" s="39">
        <f t="shared" si="339"/>
        <v>0</v>
      </c>
      <c r="AJ772" s="39">
        <f t="shared" si="333"/>
        <v>0.49495847904509749</v>
      </c>
      <c r="AK772" s="39">
        <f t="shared" si="324"/>
        <v>0.19833612776169166</v>
      </c>
      <c r="AL772" s="39">
        <f t="shared" si="325"/>
        <v>0.28275911354033306</v>
      </c>
      <c r="AM772" s="39"/>
      <c r="AS772" s="39"/>
      <c r="AT772" s="39">
        <f t="shared" si="334"/>
        <v>0.11556426653086976</v>
      </c>
      <c r="AU772" s="39">
        <f t="shared" si="335"/>
        <v>0.37076625779877276</v>
      </c>
      <c r="AW772" s="38">
        <f t="shared" si="336"/>
        <v>2541.6528524469245</v>
      </c>
      <c r="AX772" s="38">
        <f t="shared" si="348"/>
        <v>1469.0342993090885</v>
      </c>
      <c r="AY772" s="38">
        <f t="shared" si="349"/>
        <v>1565.1338705557489</v>
      </c>
      <c r="AZ772" s="38">
        <f t="shared" si="351"/>
        <v>0</v>
      </c>
      <c r="BA772" s="38">
        <f t="shared" si="352"/>
        <v>0</v>
      </c>
      <c r="BB772" s="38">
        <f t="shared" si="353"/>
        <v>0</v>
      </c>
      <c r="BC772" s="38">
        <f t="shared" si="354"/>
        <v>0</v>
      </c>
      <c r="BD772" s="38">
        <f t="shared" si="355"/>
        <v>0</v>
      </c>
      <c r="BE772" s="38">
        <f t="shared" si="356"/>
        <v>0</v>
      </c>
      <c r="BF772" s="38">
        <f t="shared" si="357"/>
        <v>0</v>
      </c>
      <c r="BG772" s="38">
        <f t="shared" si="337"/>
        <v>714.96149077366647</v>
      </c>
      <c r="BH772" s="38">
        <f t="shared" si="338"/>
        <v>1890.1785775059914</v>
      </c>
      <c r="BI772" s="61">
        <f t="shared" si="326"/>
        <v>8180.9610905914205</v>
      </c>
    </row>
    <row r="773" spans="1:61" x14ac:dyDescent="0.3">
      <c r="A773" s="84" t="s">
        <v>2323</v>
      </c>
      <c r="B773" s="84" t="s">
        <v>2324</v>
      </c>
      <c r="C773" s="84" t="s">
        <v>2324</v>
      </c>
      <c r="D773" s="63">
        <f>VLOOKUP(B773,Площадь!$D$2:$E$795,2,0)</f>
        <v>34.299999999999997</v>
      </c>
      <c r="E773" s="72"/>
      <c r="F773" s="87">
        <v>31</v>
      </c>
      <c r="G773" s="87">
        <v>29</v>
      </c>
      <c r="H773" s="87">
        <v>31</v>
      </c>
      <c r="I773" s="87"/>
      <c r="J773" s="88"/>
      <c r="K773" s="88"/>
      <c r="L773" s="88"/>
      <c r="M773" s="88"/>
      <c r="N773" s="88"/>
      <c r="O773" s="88"/>
      <c r="P773" s="88">
        <v>15</v>
      </c>
      <c r="Q773" s="88">
        <v>31</v>
      </c>
      <c r="R773">
        <f t="shared" si="323"/>
        <v>137</v>
      </c>
      <c r="S773" s="162">
        <f>VLOOKUP(C773,'Общие показания'!A:I,9,0)</f>
        <v>1.0978964020778901</v>
      </c>
      <c r="T773" s="73">
        <f>VLOOKUP(B773,'Общие показания'!$A$2:$S$795,19,0)</f>
        <v>0.78100000000000058</v>
      </c>
      <c r="U773" s="39">
        <f t="shared" si="327"/>
        <v>0.45056547150387988</v>
      </c>
      <c r="V773" s="39">
        <f t="shared" si="328"/>
        <v>0.34790638120469103</v>
      </c>
      <c r="W773" s="39">
        <f t="shared" si="329"/>
        <v>0.29942454936931912</v>
      </c>
      <c r="X773" s="39"/>
      <c r="Y773" s="39">
        <f t="shared" si="330"/>
        <v>0</v>
      </c>
      <c r="Z773" s="39"/>
      <c r="AA773" s="39"/>
      <c r="AB773" s="39"/>
      <c r="AC773" s="39"/>
      <c r="AD773" s="39"/>
      <c r="AE773" s="39">
        <f t="shared" si="350"/>
        <v>0</v>
      </c>
      <c r="AF773" s="39">
        <f t="shared" si="331"/>
        <v>0.24322334102245696</v>
      </c>
      <c r="AG773" s="39">
        <f t="shared" si="332"/>
        <v>0.53777665897754368</v>
      </c>
      <c r="AH773" s="39">
        <f t="shared" si="339"/>
        <v>0</v>
      </c>
      <c r="AJ773" s="39">
        <f t="shared" si="333"/>
        <v>0.49351964625717559</v>
      </c>
      <c r="AK773" s="39">
        <f t="shared" si="324"/>
        <v>0.1977595692507565</v>
      </c>
      <c r="AL773" s="39">
        <f t="shared" si="325"/>
        <v>0.28193713937306464</v>
      </c>
      <c r="AM773" s="39"/>
      <c r="AS773" s="39"/>
      <c r="AT773" s="39">
        <f t="shared" si="334"/>
        <v>0.1152283238956056</v>
      </c>
      <c r="AU773" s="39">
        <f t="shared" si="335"/>
        <v>0.36968844890982283</v>
      </c>
      <c r="AW773" s="38">
        <f t="shared" si="336"/>
        <v>2534.264326713067</v>
      </c>
      <c r="AX773" s="38">
        <f t="shared" si="348"/>
        <v>1464.7638507645852</v>
      </c>
      <c r="AY773" s="38">
        <f t="shared" si="349"/>
        <v>1560.5840627925054</v>
      </c>
      <c r="AZ773" s="38">
        <f t="shared" si="351"/>
        <v>0</v>
      </c>
      <c r="BA773" s="38">
        <f t="shared" si="352"/>
        <v>0</v>
      </c>
      <c r="BB773" s="38">
        <f t="shared" si="353"/>
        <v>0</v>
      </c>
      <c r="BC773" s="38">
        <f t="shared" si="354"/>
        <v>0</v>
      </c>
      <c r="BD773" s="38">
        <f t="shared" si="355"/>
        <v>0</v>
      </c>
      <c r="BE773" s="38">
        <f t="shared" si="356"/>
        <v>0</v>
      </c>
      <c r="BF773" s="38">
        <f t="shared" si="357"/>
        <v>0</v>
      </c>
      <c r="BG773" s="38">
        <f t="shared" si="337"/>
        <v>962.21331123945049</v>
      </c>
      <c r="BH773" s="38">
        <f t="shared" si="338"/>
        <v>2435.9630370085315</v>
      </c>
      <c r="BI773" s="61">
        <f t="shared" si="326"/>
        <v>8957.7885885181386</v>
      </c>
    </row>
    <row r="774" spans="1:61" x14ac:dyDescent="0.3">
      <c r="A774" s="84" t="s">
        <v>1765</v>
      </c>
      <c r="B774" s="84" t="s">
        <v>1766</v>
      </c>
      <c r="C774" s="84" t="s">
        <v>1766</v>
      </c>
      <c r="D774" s="63">
        <f>VLOOKUP(B774,Площадь!$D$2:$E$795,2,0)</f>
        <v>75.7</v>
      </c>
      <c r="E774" s="72"/>
      <c r="F774" s="87">
        <v>31</v>
      </c>
      <c r="G774" s="87">
        <v>29</v>
      </c>
      <c r="H774" s="87">
        <v>31</v>
      </c>
      <c r="I774" s="87"/>
      <c r="J774" s="88"/>
      <c r="K774" s="88"/>
      <c r="L774" s="88"/>
      <c r="M774" s="88"/>
      <c r="N774" s="88"/>
      <c r="O774" s="88"/>
      <c r="P774" s="88">
        <v>15</v>
      </c>
      <c r="Q774" s="88">
        <v>31</v>
      </c>
      <c r="R774">
        <f t="shared" ref="R774:R828" si="358">SUM(F774:Q774)</f>
        <v>137</v>
      </c>
      <c r="S774" s="162">
        <f>VLOOKUP(C774,'Общие показания'!A:I,9,0)</f>
        <v>2.4230541585217575</v>
      </c>
      <c r="T774" s="73">
        <f>VLOOKUP(B774,'Общие показания'!$A$2:$S$795,19,0)</f>
        <v>1.4439999999999991</v>
      </c>
      <c r="U774" s="39">
        <f t="shared" si="327"/>
        <v>0.99439668200710518</v>
      </c>
      <c r="V774" s="39">
        <f t="shared" si="328"/>
        <v>0.76782836901443485</v>
      </c>
      <c r="W774" s="39">
        <f t="shared" si="329"/>
        <v>0.66082910750021751</v>
      </c>
      <c r="X774" s="39"/>
      <c r="Y774" s="39">
        <f t="shared" si="330"/>
        <v>0</v>
      </c>
      <c r="Z774" s="39"/>
      <c r="AA774" s="39"/>
      <c r="AB774" s="39"/>
      <c r="AC774" s="39"/>
      <c r="AD774" s="39"/>
      <c r="AE774" s="39">
        <f t="shared" si="350"/>
        <v>0</v>
      </c>
      <c r="AF774" s="39">
        <f t="shared" si="331"/>
        <v>0.44969846918876738</v>
      </c>
      <c r="AG774" s="39">
        <f t="shared" si="332"/>
        <v>0.99430153081123174</v>
      </c>
      <c r="AH774" s="39">
        <f t="shared" si="339"/>
        <v>0</v>
      </c>
      <c r="AJ774" s="39">
        <f t="shared" si="333"/>
        <v>1.0891964204567988</v>
      </c>
      <c r="AK774" s="39">
        <f t="shared" ref="AK774:AK828" si="359">(D774*$AK$1)/29*G774</f>
        <v>0.43645479277790872</v>
      </c>
      <c r="AL774" s="39">
        <f t="shared" ref="AL774:AL828" si="360">(D774*$AL$1)/31*H774</f>
        <v>0.62223444462218647</v>
      </c>
      <c r="AM774" s="39"/>
      <c r="AS774" s="39"/>
      <c r="AT774" s="39">
        <f t="shared" si="334"/>
        <v>0.25430857489496633</v>
      </c>
      <c r="AU774" s="39">
        <f t="shared" si="335"/>
        <v>0.81590132893509015</v>
      </c>
      <c r="AW774" s="38">
        <f t="shared" si="336"/>
        <v>5593.1139805300054</v>
      </c>
      <c r="AX774" s="38">
        <f t="shared" si="348"/>
        <v>3232.7295481888955</v>
      </c>
      <c r="AY774" s="38">
        <f t="shared" si="349"/>
        <v>3444.2044767752968</v>
      </c>
      <c r="AZ774" s="38">
        <f t="shared" si="351"/>
        <v>0</v>
      </c>
      <c r="BA774" s="38">
        <f t="shared" si="352"/>
        <v>0</v>
      </c>
      <c r="BB774" s="38">
        <f t="shared" si="353"/>
        <v>0</v>
      </c>
      <c r="BC774" s="38">
        <f t="shared" si="354"/>
        <v>0</v>
      </c>
      <c r="BD774" s="38">
        <f t="shared" si="355"/>
        <v>0</v>
      </c>
      <c r="BE774" s="38">
        <f t="shared" si="356"/>
        <v>0</v>
      </c>
      <c r="BF774" s="38">
        <f t="shared" si="357"/>
        <v>0</v>
      </c>
      <c r="BG774" s="38">
        <f t="shared" si="337"/>
        <v>1889.8083488566115</v>
      </c>
      <c r="BH774" s="38">
        <f t="shared" si="338"/>
        <v>4859.2361485886368</v>
      </c>
      <c r="BI774" s="61">
        <f t="shared" ref="BI774:BI828" si="361">SUM(AW774:BH774)</f>
        <v>19019.092502939446</v>
      </c>
    </row>
    <row r="775" spans="1:61" x14ac:dyDescent="0.3">
      <c r="A775" s="84" t="s">
        <v>1017</v>
      </c>
      <c r="B775" s="84" t="s">
        <v>1018</v>
      </c>
      <c r="C775" s="84" t="s">
        <v>1018</v>
      </c>
      <c r="D775" s="63">
        <f>VLOOKUP(B775,Площадь!$D$2:$E$795,2,0)</f>
        <v>40.700000000000003</v>
      </c>
      <c r="E775" s="72"/>
      <c r="F775" s="87">
        <v>31</v>
      </c>
      <c r="G775" s="87">
        <v>29</v>
      </c>
      <c r="H775" s="87">
        <v>31</v>
      </c>
      <c r="I775" s="87"/>
      <c r="J775" s="88"/>
      <c r="K775" s="88"/>
      <c r="L775" s="88"/>
      <c r="M775" s="88"/>
      <c r="N775" s="88"/>
      <c r="O775" s="88"/>
      <c r="P775" s="88">
        <v>15</v>
      </c>
      <c r="Q775" s="88">
        <v>31</v>
      </c>
      <c r="R775">
        <f t="shared" si="358"/>
        <v>137</v>
      </c>
      <c r="S775" s="162">
        <f>VLOOKUP(C775,'Общие показания'!A:I,9,0)</f>
        <v>1.3027517074218697</v>
      </c>
      <c r="T775" s="73">
        <f>VLOOKUP(B775,'Общие показания'!$A$2:$S$795,19,0)</f>
        <v>0.98699999999999832</v>
      </c>
      <c r="U775" s="39">
        <f t="shared" ref="U775:U827" si="362">S775*$U$1/31*F775</f>
        <v>0.53463599679906459</v>
      </c>
      <c r="V775" s="39">
        <f t="shared" ref="V775:V828" si="363">S775*$V$1/29*G775</f>
        <v>0.41282185758107659</v>
      </c>
      <c r="W775" s="39">
        <f t="shared" ref="W775:W828" si="364">S775*$W$1/31*H775</f>
        <v>0.35529385304172856</v>
      </c>
      <c r="X775" s="39"/>
      <c r="Y775" s="39">
        <f t="shared" ref="Y775:Y828" si="365">SUM(U775:W775)-S775</f>
        <v>0</v>
      </c>
      <c r="Z775" s="39"/>
      <c r="AA775" s="39"/>
      <c r="AB775" s="39"/>
      <c r="AC775" s="39"/>
      <c r="AD775" s="39"/>
      <c r="AE775" s="39">
        <f t="shared" si="350"/>
        <v>0</v>
      </c>
      <c r="AF775" s="39">
        <f t="shared" ref="AF775:AF828" si="366">(T775*$AF$1)/15*P775</f>
        <v>0.30737700075437185</v>
      </c>
      <c r="AG775" s="39">
        <f t="shared" ref="AG775:AG828" si="367">(T775*$AG$1)/31*Q775</f>
        <v>0.67962299924562652</v>
      </c>
      <c r="AH775" s="39">
        <f t="shared" si="339"/>
        <v>0</v>
      </c>
      <c r="AJ775" s="39">
        <f t="shared" ref="AJ775:AJ828" si="368">(D775*$AJ$1)/31*F775</f>
        <v>0.58560494468417057</v>
      </c>
      <c r="AK775" s="39">
        <f t="shared" si="359"/>
        <v>0.23465931395060616</v>
      </c>
      <c r="AL775" s="39">
        <f t="shared" si="360"/>
        <v>0.33454348607824291</v>
      </c>
      <c r="AM775" s="39"/>
      <c r="AS775" s="39"/>
      <c r="AT775" s="39">
        <f t="shared" ref="AT775:AT839" si="369">(D775*$AT$1)/15*P775</f>
        <v>0.13672865255251163</v>
      </c>
      <c r="AU775" s="39">
        <f t="shared" ref="AU775:AU839" si="370">(D775*$AU$1)/31*Q775</f>
        <v>0.43866821780261783</v>
      </c>
      <c r="AW775" s="38">
        <f t="shared" ref="AW775:AW839" si="371">(U775+AJ775)*$AW$1</f>
        <v>3007.1299736799374</v>
      </c>
      <c r="AX775" s="38">
        <f t="shared" si="348"/>
        <v>1738.0725576127879</v>
      </c>
      <c r="AY775" s="38">
        <f t="shared" si="349"/>
        <v>1851.7717596400867</v>
      </c>
      <c r="AZ775" s="38">
        <f t="shared" si="351"/>
        <v>0</v>
      </c>
      <c r="BA775" s="38">
        <f t="shared" si="352"/>
        <v>0</v>
      </c>
      <c r="BB775" s="38">
        <f t="shared" si="353"/>
        <v>0</v>
      </c>
      <c r="BC775" s="38">
        <f t="shared" si="354"/>
        <v>0</v>
      </c>
      <c r="BD775" s="38">
        <f t="shared" si="355"/>
        <v>0</v>
      </c>
      <c r="BE775" s="38">
        <f t="shared" si="356"/>
        <v>0</v>
      </c>
      <c r="BF775" s="38">
        <f t="shared" si="357"/>
        <v>0</v>
      </c>
      <c r="BG775" s="38">
        <f t="shared" ref="BG775:BG839" si="372">(AF775+AT775)*$BG$1</f>
        <v>1192.1394515108657</v>
      </c>
      <c r="BH775" s="38">
        <f t="shared" ref="BH775:BH839" si="373">(AG775+AU775)*$BH$1</f>
        <v>3001.8962113956254</v>
      </c>
      <c r="BI775" s="61">
        <f t="shared" si="361"/>
        <v>10791.009953839304</v>
      </c>
    </row>
    <row r="776" spans="1:61" x14ac:dyDescent="0.3">
      <c r="A776" s="84" t="s">
        <v>2477</v>
      </c>
      <c r="B776" s="84" t="s">
        <v>2478</v>
      </c>
      <c r="C776" s="84" t="s">
        <v>2478</v>
      </c>
      <c r="D776" s="63">
        <f>VLOOKUP(B776,Площадь!$D$2:$E$795,2,0)</f>
        <v>79.400000000000006</v>
      </c>
      <c r="E776" s="72"/>
      <c r="F776" s="87">
        <v>31</v>
      </c>
      <c r="G776" s="87">
        <v>29</v>
      </c>
      <c r="H776" s="87">
        <v>31</v>
      </c>
      <c r="I776" s="87"/>
      <c r="J776" s="88"/>
      <c r="K776" s="88"/>
      <c r="L776" s="88"/>
      <c r="M776" s="88"/>
      <c r="N776" s="88"/>
      <c r="O776" s="88"/>
      <c r="P776" s="88">
        <v>15</v>
      </c>
      <c r="Q776" s="88">
        <v>31</v>
      </c>
      <c r="R776">
        <f t="shared" si="358"/>
        <v>137</v>
      </c>
      <c r="S776" s="162">
        <f>VLOOKUP(C776,'Общие показания'!A:I,9,0)</f>
        <v>0.26599999999999824</v>
      </c>
      <c r="T776" s="73">
        <f>VLOOKUP(B776,'Общие показания'!$A$2:$S$795,19,0)</f>
        <v>1.0039999999999978</v>
      </c>
      <c r="U776" s="39">
        <f t="shared" si="362"/>
        <v>0.10916368356176515</v>
      </c>
      <c r="V776" s="39">
        <f t="shared" si="363"/>
        <v>8.4291283972967923E-2</v>
      </c>
      <c r="W776" s="39">
        <f t="shared" si="364"/>
        <v>7.2545032465265169E-2</v>
      </c>
      <c r="X776" s="39"/>
      <c r="Y776" s="39">
        <f t="shared" si="365"/>
        <v>0</v>
      </c>
      <c r="Z776" s="39"/>
      <c r="AA776" s="39"/>
      <c r="AB776" s="39"/>
      <c r="AC776" s="39"/>
      <c r="AD776" s="39"/>
      <c r="AE776" s="39">
        <f t="shared" si="350"/>
        <v>0</v>
      </c>
      <c r="AF776" s="39">
        <f t="shared" si="366"/>
        <v>0.3126712348099181</v>
      </c>
      <c r="AG776" s="39">
        <f t="shared" si="367"/>
        <v>0.6913287651900798</v>
      </c>
      <c r="AH776" s="39">
        <f t="shared" si="339"/>
        <v>0</v>
      </c>
      <c r="AJ776" s="39">
        <f t="shared" si="368"/>
        <v>1.1424332336099052</v>
      </c>
      <c r="AK776" s="39">
        <f t="shared" si="359"/>
        <v>0.45778745768250928</v>
      </c>
      <c r="AL776" s="39">
        <f t="shared" si="360"/>
        <v>0.65264748881111756</v>
      </c>
      <c r="AM776" s="39"/>
      <c r="AS776" s="39"/>
      <c r="AT776" s="39">
        <f t="shared" si="369"/>
        <v>0.26673845239974014</v>
      </c>
      <c r="AU776" s="39">
        <f t="shared" si="370"/>
        <v>0.85578025782623723</v>
      </c>
      <c r="AW776" s="38">
        <f t="shared" si="371"/>
        <v>3359.7367005789451</v>
      </c>
      <c r="AX776" s="38">
        <f t="shared" si="348"/>
        <v>1455.1344909502968</v>
      </c>
      <c r="AY776" s="38">
        <f t="shared" si="349"/>
        <v>1946.677796413471</v>
      </c>
      <c r="AZ776" s="38">
        <f t="shared" si="351"/>
        <v>0</v>
      </c>
      <c r="BA776" s="38">
        <f t="shared" si="352"/>
        <v>0</v>
      </c>
      <c r="BB776" s="38">
        <f t="shared" si="353"/>
        <v>0</v>
      </c>
      <c r="BC776" s="38">
        <f t="shared" si="354"/>
        <v>0</v>
      </c>
      <c r="BD776" s="38">
        <f t="shared" si="355"/>
        <v>0</v>
      </c>
      <c r="BE776" s="38">
        <f t="shared" si="356"/>
        <v>0</v>
      </c>
      <c r="BF776" s="38">
        <f t="shared" si="357"/>
        <v>0</v>
      </c>
      <c r="BG776" s="38">
        <f t="shared" si="372"/>
        <v>1555.3441879581183</v>
      </c>
      <c r="BH776" s="38">
        <f t="shared" si="373"/>
        <v>4152.9975770240817</v>
      </c>
      <c r="BI776" s="61">
        <f t="shared" si="361"/>
        <v>12469.890752924914</v>
      </c>
    </row>
    <row r="777" spans="1:61" x14ac:dyDescent="0.3">
      <c r="A777" s="84" t="s">
        <v>1033</v>
      </c>
      <c r="B777" s="84" t="s">
        <v>1034</v>
      </c>
      <c r="C777" s="84" t="s">
        <v>1034</v>
      </c>
      <c r="D777" s="63">
        <f>VLOOKUP(B777,Площадь!$D$2:$E$795,2,0)</f>
        <v>62.5</v>
      </c>
      <c r="E777" s="72"/>
      <c r="F777" s="87">
        <v>31</v>
      </c>
      <c r="G777" s="87">
        <v>29</v>
      </c>
      <c r="H777" s="87">
        <v>31</v>
      </c>
      <c r="I777" s="87"/>
      <c r="J777" s="88"/>
      <c r="K777" s="88"/>
      <c r="L777" s="88"/>
      <c r="M777" s="88"/>
      <c r="N777" s="88"/>
      <c r="O777" s="88"/>
      <c r="P777" s="88">
        <v>15</v>
      </c>
      <c r="Q777" s="88">
        <v>31</v>
      </c>
      <c r="R777">
        <f t="shared" si="358"/>
        <v>137</v>
      </c>
      <c r="S777" s="162">
        <f>VLOOKUP(C777,'Общие показания'!A:I,9,0)</f>
        <v>2.0005400912497997</v>
      </c>
      <c r="T777" s="73">
        <f>VLOOKUP(B777,'Общие показания'!$A$2:$S$795,19,0)</f>
        <v>0.87964718599054192</v>
      </c>
      <c r="U777" s="39">
        <f t="shared" si="362"/>
        <v>0.82100122358578698</v>
      </c>
      <c r="V777" s="39">
        <f t="shared" si="363"/>
        <v>0.63394019898813969</v>
      </c>
      <c r="W777" s="39">
        <f t="shared" si="364"/>
        <v>0.54559866867587303</v>
      </c>
      <c r="X777" s="39"/>
      <c r="Y777" s="39">
        <f t="shared" si="365"/>
        <v>0</v>
      </c>
      <c r="Z777" s="39"/>
      <c r="AA777" s="39"/>
      <c r="AB777" s="39"/>
      <c r="AC777" s="39"/>
      <c r="AD777" s="39"/>
      <c r="AE777" s="39">
        <f t="shared" si="350"/>
        <v>0</v>
      </c>
      <c r="AF777" s="39">
        <f t="shared" si="366"/>
        <v>0.27394459346686556</v>
      </c>
      <c r="AG777" s="39">
        <f t="shared" si="367"/>
        <v>0.60570259252367642</v>
      </c>
      <c r="AH777" s="39">
        <f t="shared" ref="AH777:AH828" si="374">T777-AE777-AF777-AG777</f>
        <v>0</v>
      </c>
      <c r="AJ777" s="39">
        <f t="shared" si="368"/>
        <v>0.89927049245112189</v>
      </c>
      <c r="AK777" s="39">
        <f t="shared" si="359"/>
        <v>0.36034906933446886</v>
      </c>
      <c r="AL777" s="39">
        <f t="shared" si="360"/>
        <v>0.51373385454275622</v>
      </c>
      <c r="AM777" s="39"/>
      <c r="AS777" s="39"/>
      <c r="AT777" s="39">
        <f t="shared" si="369"/>
        <v>0.20996414704009769</v>
      </c>
      <c r="AU777" s="39">
        <f t="shared" si="370"/>
        <v>0.67363055559370055</v>
      </c>
      <c r="AW777" s="38">
        <f t="shared" si="371"/>
        <v>4617.8285836608366</v>
      </c>
      <c r="AX777" s="38">
        <f t="shared" si="348"/>
        <v>2669.0303403144776</v>
      </c>
      <c r="AY777" s="38">
        <f t="shared" si="349"/>
        <v>2843.6298520271598</v>
      </c>
      <c r="AZ777" s="38">
        <f t="shared" si="351"/>
        <v>0</v>
      </c>
      <c r="BA777" s="38">
        <f t="shared" si="352"/>
        <v>0</v>
      </c>
      <c r="BB777" s="38">
        <f t="shared" si="353"/>
        <v>0</v>
      </c>
      <c r="BC777" s="38">
        <f t="shared" si="354"/>
        <v>0</v>
      </c>
      <c r="BD777" s="38">
        <f t="shared" si="355"/>
        <v>0</v>
      </c>
      <c r="BE777" s="38">
        <f t="shared" si="356"/>
        <v>0</v>
      </c>
      <c r="BF777" s="38">
        <f t="shared" si="357"/>
        <v>0</v>
      </c>
      <c r="BG777" s="38">
        <f t="shared" si="372"/>
        <v>1298.9852666672718</v>
      </c>
      <c r="BH777" s="38">
        <f t="shared" si="373"/>
        <v>3434.1907294803618</v>
      </c>
      <c r="BI777" s="61">
        <f t="shared" si="361"/>
        <v>14863.664772150109</v>
      </c>
    </row>
    <row r="778" spans="1:61" x14ac:dyDescent="0.3">
      <c r="A778" s="84" t="s">
        <v>1040</v>
      </c>
      <c r="B778" s="84" t="s">
        <v>1041</v>
      </c>
      <c r="C778" s="84" t="s">
        <v>1041</v>
      </c>
      <c r="D778" s="63">
        <f>VLOOKUP(B778,Площадь!$D$2:$E$795,2,0)</f>
        <v>62.6</v>
      </c>
      <c r="E778" s="72"/>
      <c r="F778" s="87">
        <v>31</v>
      </c>
      <c r="G778" s="87">
        <v>29</v>
      </c>
      <c r="H778" s="87">
        <v>31</v>
      </c>
      <c r="I778" s="87"/>
      <c r="J778" s="88"/>
      <c r="K778" s="88"/>
      <c r="L778" s="88"/>
      <c r="M778" s="88"/>
      <c r="N778" s="88"/>
      <c r="O778" s="88"/>
      <c r="P778" s="88">
        <v>15</v>
      </c>
      <c r="Q778" s="88">
        <v>31</v>
      </c>
      <c r="R778">
        <f t="shared" si="358"/>
        <v>137</v>
      </c>
      <c r="S778" s="162">
        <f>VLOOKUP(C778,'Общие показания'!A:I,9,0)</f>
        <v>2.0037409553957994</v>
      </c>
      <c r="T778" s="73">
        <f>VLOOKUP(B778,'Общие показания'!$A$2:$S$795,19,0)</f>
        <v>0.47000000000000064</v>
      </c>
      <c r="U778" s="39">
        <f t="shared" si="362"/>
        <v>0.82231482554352431</v>
      </c>
      <c r="V778" s="39">
        <f t="shared" si="363"/>
        <v>0.6349545033065207</v>
      </c>
      <c r="W778" s="39">
        <f t="shared" si="364"/>
        <v>0.54647162654575443</v>
      </c>
      <c r="X778" s="39"/>
      <c r="Y778" s="39">
        <f t="shared" si="365"/>
        <v>0</v>
      </c>
      <c r="Z778" s="39"/>
      <c r="AA778" s="39"/>
      <c r="AB778" s="39"/>
      <c r="AC778" s="39"/>
      <c r="AD778" s="39"/>
      <c r="AE778" s="39">
        <f t="shared" ref="AE778:AE810" si="375">(T778*$AE$1)/31*O778</f>
        <v>0</v>
      </c>
      <c r="AF778" s="39">
        <f t="shared" si="366"/>
        <v>0.14637000035922512</v>
      </c>
      <c r="AG778" s="39">
        <f t="shared" si="367"/>
        <v>0.32362999964077555</v>
      </c>
      <c r="AH778" s="39">
        <f t="shared" si="374"/>
        <v>0</v>
      </c>
      <c r="AJ778" s="39">
        <f t="shared" si="368"/>
        <v>0.90070932523904368</v>
      </c>
      <c r="AK778" s="39">
        <f t="shared" si="359"/>
        <v>0.36092562784540405</v>
      </c>
      <c r="AL778" s="39">
        <f t="shared" si="360"/>
        <v>0.5145558287100247</v>
      </c>
      <c r="AM778" s="39"/>
      <c r="AS778" s="39"/>
      <c r="AT778" s="39">
        <f t="shared" si="369"/>
        <v>0.21030008967536185</v>
      </c>
      <c r="AU778" s="39">
        <f t="shared" si="370"/>
        <v>0.67470836448265048</v>
      </c>
      <c r="AW778" s="38">
        <f t="shared" si="371"/>
        <v>4625.2171093946945</v>
      </c>
      <c r="AX778" s="38">
        <f t="shared" si="348"/>
        <v>2673.3007888589809</v>
      </c>
      <c r="AY778" s="38">
        <f t="shared" si="349"/>
        <v>2848.1796597904031</v>
      </c>
      <c r="AZ778" s="38">
        <f t="shared" si="351"/>
        <v>0</v>
      </c>
      <c r="BA778" s="38">
        <f t="shared" si="352"/>
        <v>0</v>
      </c>
      <c r="BB778" s="38">
        <f t="shared" si="353"/>
        <v>0</v>
      </c>
      <c r="BC778" s="38">
        <f t="shared" si="354"/>
        <v>0</v>
      </c>
      <c r="BD778" s="38">
        <f t="shared" si="355"/>
        <v>0</v>
      </c>
      <c r="BE778" s="38">
        <f t="shared" si="356"/>
        <v>0</v>
      </c>
      <c r="BF778" s="38">
        <f t="shared" si="357"/>
        <v>0</v>
      </c>
      <c r="BG778" s="38">
        <f t="shared" si="372"/>
        <v>957.43092288524383</v>
      </c>
      <c r="BH778" s="38">
        <f t="shared" si="373"/>
        <v>2679.8995711183602</v>
      </c>
      <c r="BI778" s="61">
        <f t="shared" si="361"/>
        <v>13784.028052047681</v>
      </c>
    </row>
    <row r="779" spans="1:61" x14ac:dyDescent="0.3">
      <c r="A779" s="84" t="s">
        <v>2516</v>
      </c>
      <c r="B779" s="84" t="s">
        <v>2517</v>
      </c>
      <c r="C779" s="84" t="s">
        <v>2517</v>
      </c>
      <c r="D779" s="63">
        <f>VLOOKUP(B779,Площадь!$D$2:$E$795,2,0)</f>
        <v>78.400000000000006</v>
      </c>
      <c r="E779" s="72"/>
      <c r="F779" s="87">
        <v>31</v>
      </c>
      <c r="G779" s="87">
        <v>29</v>
      </c>
      <c r="H779" s="87">
        <v>31</v>
      </c>
      <c r="I779" s="87"/>
      <c r="J779" s="88"/>
      <c r="K779" s="88"/>
      <c r="L779" s="88"/>
      <c r="M779" s="88"/>
      <c r="N779" s="88"/>
      <c r="O779" s="88"/>
      <c r="P779" s="88">
        <v>15</v>
      </c>
      <c r="Q779" s="88">
        <v>31</v>
      </c>
      <c r="R779">
        <f t="shared" si="358"/>
        <v>137</v>
      </c>
      <c r="S779" s="162">
        <f>VLOOKUP(C779,'Общие показания'!A:I,9,0)</f>
        <v>2.7979999999999983</v>
      </c>
      <c r="T779" s="73">
        <f>VLOOKUP(B779,'Общие показания'!$A$2:$S$795,19,0)</f>
        <v>1.2519999999999989</v>
      </c>
      <c r="U779" s="39">
        <f t="shared" si="362"/>
        <v>1.1482706263376719</v>
      </c>
      <c r="V779" s="39">
        <f t="shared" si="363"/>
        <v>0.88664290434723936</v>
      </c>
      <c r="W779" s="39">
        <f t="shared" si="364"/>
        <v>0.76308646931508706</v>
      </c>
      <c r="X779" s="39"/>
      <c r="Y779" s="39">
        <f t="shared" si="365"/>
        <v>0</v>
      </c>
      <c r="Z779" s="39"/>
      <c r="AA779" s="39"/>
      <c r="AB779" s="39"/>
      <c r="AC779" s="39"/>
      <c r="AD779" s="39"/>
      <c r="AE779" s="39">
        <f t="shared" si="375"/>
        <v>0</v>
      </c>
      <c r="AF779" s="39">
        <f t="shared" si="366"/>
        <v>0.38990476691436055</v>
      </c>
      <c r="AG779" s="39">
        <f t="shared" si="367"/>
        <v>0.8620952330856384</v>
      </c>
      <c r="AH779" s="39">
        <f t="shared" si="374"/>
        <v>0</v>
      </c>
      <c r="AJ779" s="39">
        <f t="shared" si="368"/>
        <v>1.1280449057306874</v>
      </c>
      <c r="AK779" s="39">
        <f t="shared" si="359"/>
        <v>0.45202187257315779</v>
      </c>
      <c r="AL779" s="39">
        <f t="shared" si="360"/>
        <v>0.64442774713843354</v>
      </c>
      <c r="AM779" s="39"/>
      <c r="AS779" s="39"/>
      <c r="AT779" s="39">
        <f t="shared" si="369"/>
        <v>0.26337902604709856</v>
      </c>
      <c r="AU779" s="39">
        <f t="shared" si="370"/>
        <v>0.84500216893673796</v>
      </c>
      <c r="AW779" s="38">
        <f t="shared" si="371"/>
        <v>6110.4503616630218</v>
      </c>
      <c r="AX779" s="38">
        <f t="shared" si="348"/>
        <v>3593.4581805740377</v>
      </c>
      <c r="AY779" s="38">
        <f t="shared" si="349"/>
        <v>3778.2748620791726</v>
      </c>
      <c r="AZ779" s="38">
        <f t="shared" si="351"/>
        <v>0</v>
      </c>
      <c r="BA779" s="38">
        <f t="shared" si="352"/>
        <v>0</v>
      </c>
      <c r="BB779" s="38">
        <f t="shared" si="353"/>
        <v>0</v>
      </c>
      <c r="BC779" s="38">
        <f t="shared" si="354"/>
        <v>0</v>
      </c>
      <c r="BD779" s="38">
        <f t="shared" si="355"/>
        <v>0</v>
      </c>
      <c r="BE779" s="38">
        <f t="shared" si="356"/>
        <v>0</v>
      </c>
      <c r="BF779" s="38">
        <f t="shared" si="357"/>
        <v>0</v>
      </c>
      <c r="BG779" s="38">
        <f t="shared" si="372"/>
        <v>1753.6488824740225</v>
      </c>
      <c r="BH779" s="38">
        <f t="shared" si="373"/>
        <v>4582.4639820927869</v>
      </c>
      <c r="BI779" s="61">
        <f t="shared" si="361"/>
        <v>19818.296268883041</v>
      </c>
    </row>
    <row r="780" spans="1:61" x14ac:dyDescent="0.3">
      <c r="A780" s="84" t="s">
        <v>1429</v>
      </c>
      <c r="B780" s="84" t="s">
        <v>1430</v>
      </c>
      <c r="C780" s="84" t="s">
        <v>1430</v>
      </c>
      <c r="D780" s="63">
        <f>VLOOKUP(B780,Площадь!$D$2:$E$795,2,0)</f>
        <v>51.1</v>
      </c>
      <c r="E780" s="72"/>
      <c r="F780" s="87">
        <v>31</v>
      </c>
      <c r="G780" s="87">
        <v>29</v>
      </c>
      <c r="H780" s="87">
        <v>31</v>
      </c>
      <c r="I780" s="87"/>
      <c r="J780" s="88"/>
      <c r="K780" s="88"/>
      <c r="L780" s="88"/>
      <c r="M780" s="88"/>
      <c r="N780" s="88"/>
      <c r="O780" s="88"/>
      <c r="P780" s="88">
        <v>15</v>
      </c>
      <c r="Q780" s="88">
        <v>31</v>
      </c>
      <c r="R780">
        <f t="shared" si="358"/>
        <v>137</v>
      </c>
      <c r="S780" s="162">
        <f>VLOOKUP(C780,'Общие показания'!A:I,9,0)</f>
        <v>8.6000000000000298E-2</v>
      </c>
      <c r="T780" s="73">
        <f>VLOOKUP(B780,'Общие показания'!$A$2:$S$795,19,0)</f>
        <v>0.40300000000000047</v>
      </c>
      <c r="U780" s="39">
        <f t="shared" si="362"/>
        <v>3.5293521753052247E-2</v>
      </c>
      <c r="V780" s="39">
        <f t="shared" si="363"/>
        <v>2.7252069254418476E-2</v>
      </c>
      <c r="W780" s="39">
        <f t="shared" si="364"/>
        <v>2.3454408992529579E-2</v>
      </c>
      <c r="X780" s="39"/>
      <c r="Y780" s="39">
        <f t="shared" si="365"/>
        <v>0</v>
      </c>
      <c r="Z780" s="39"/>
      <c r="AA780" s="39"/>
      <c r="AB780" s="39"/>
      <c r="AC780" s="39"/>
      <c r="AD780" s="39"/>
      <c r="AE780" s="39">
        <f t="shared" si="375"/>
        <v>0</v>
      </c>
      <c r="AF780" s="39">
        <f t="shared" si="366"/>
        <v>0.12550448966971856</v>
      </c>
      <c r="AG780" s="39">
        <f t="shared" si="367"/>
        <v>0.27749551033028197</v>
      </c>
      <c r="AH780" s="39">
        <f t="shared" si="374"/>
        <v>0</v>
      </c>
      <c r="AJ780" s="39">
        <f t="shared" si="368"/>
        <v>0.73524355462803725</v>
      </c>
      <c r="AK780" s="39">
        <f t="shared" si="359"/>
        <v>0.29462139908786178</v>
      </c>
      <c r="AL780" s="39">
        <f t="shared" si="360"/>
        <v>0.42002879947415755</v>
      </c>
      <c r="AM780" s="39"/>
      <c r="AS780" s="39"/>
      <c r="AT780" s="39">
        <f t="shared" si="369"/>
        <v>0.17166668661998388</v>
      </c>
      <c r="AU780" s="39">
        <f t="shared" si="370"/>
        <v>0.55076034225340953</v>
      </c>
      <c r="AW780" s="38">
        <f t="shared" si="371"/>
        <v>2068.3989063543413</v>
      </c>
      <c r="AX780" s="38">
        <f t="shared" si="348"/>
        <v>864.02426347928349</v>
      </c>
      <c r="AY780" s="38">
        <f t="shared" si="349"/>
        <v>1190.4685854796364</v>
      </c>
      <c r="AZ780" s="38">
        <f t="shared" si="351"/>
        <v>0</v>
      </c>
      <c r="BA780" s="38">
        <f t="shared" si="352"/>
        <v>0</v>
      </c>
      <c r="BB780" s="38">
        <f t="shared" si="353"/>
        <v>0</v>
      </c>
      <c r="BC780" s="38">
        <f t="shared" si="354"/>
        <v>0</v>
      </c>
      <c r="BD780" s="38">
        <f t="shared" si="355"/>
        <v>0</v>
      </c>
      <c r="BE780" s="38">
        <f t="shared" si="356"/>
        <v>0</v>
      </c>
      <c r="BF780" s="38">
        <f t="shared" si="357"/>
        <v>0</v>
      </c>
      <c r="BG780" s="38">
        <f t="shared" si="372"/>
        <v>797.71441878502571</v>
      </c>
      <c r="BH780" s="38">
        <f t="shared" si="373"/>
        <v>2223.3368804415582</v>
      </c>
      <c r="BI780" s="61">
        <f t="shared" si="361"/>
        <v>7143.9430545398445</v>
      </c>
    </row>
    <row r="781" spans="1:61" x14ac:dyDescent="0.3">
      <c r="A781" s="84" t="s">
        <v>1206</v>
      </c>
      <c r="B781" s="84" t="s">
        <v>1207</v>
      </c>
      <c r="C781" s="84" t="s">
        <v>1207</v>
      </c>
      <c r="D781" s="63">
        <f>VLOOKUP(B781,Площадь!$D$2:$E$795,2,0)</f>
        <v>50.8</v>
      </c>
      <c r="E781" s="72"/>
      <c r="F781" s="87">
        <v>31</v>
      </c>
      <c r="G781" s="87">
        <v>29</v>
      </c>
      <c r="H781" s="87">
        <v>31</v>
      </c>
      <c r="I781" s="87"/>
      <c r="J781" s="88"/>
      <c r="K781" s="88"/>
      <c r="L781" s="88"/>
      <c r="M781" s="88"/>
      <c r="N781" s="88"/>
      <c r="O781" s="88"/>
      <c r="P781" s="88">
        <v>15</v>
      </c>
      <c r="Q781" s="88">
        <v>31</v>
      </c>
      <c r="R781">
        <f t="shared" si="358"/>
        <v>137</v>
      </c>
      <c r="S781" s="162">
        <f>VLOOKUP(C781,'Общие показания'!A:I,9,0)</f>
        <v>1.626038986167837</v>
      </c>
      <c r="T781" s="73">
        <f>VLOOKUP(B781,'Общие показания'!$A$2:$S$795,19,0)</f>
        <v>1.4269999999999996</v>
      </c>
      <c r="U781" s="39">
        <f t="shared" si="362"/>
        <v>0.66730979453052763</v>
      </c>
      <c r="V781" s="39">
        <f t="shared" si="363"/>
        <v>0.5152665937375599</v>
      </c>
      <c r="W781" s="39">
        <f t="shared" si="364"/>
        <v>0.44346259789974957</v>
      </c>
      <c r="X781" s="39"/>
      <c r="Y781" s="39">
        <f t="shared" si="365"/>
        <v>0</v>
      </c>
      <c r="Z781" s="39"/>
      <c r="AA781" s="39"/>
      <c r="AB781" s="39"/>
      <c r="AC781" s="39"/>
      <c r="AD781" s="39"/>
      <c r="AE781" s="39">
        <f t="shared" si="375"/>
        <v>0</v>
      </c>
      <c r="AF781" s="39">
        <f t="shared" si="366"/>
        <v>0.44440423513322108</v>
      </c>
      <c r="AG781" s="39">
        <f t="shared" si="367"/>
        <v>0.98259576486677869</v>
      </c>
      <c r="AH781" s="39">
        <f t="shared" si="374"/>
        <v>0</v>
      </c>
      <c r="AJ781" s="39">
        <f t="shared" si="368"/>
        <v>0.73092705626427179</v>
      </c>
      <c r="AK781" s="39">
        <f t="shared" si="359"/>
        <v>0.29289172355505627</v>
      </c>
      <c r="AL781" s="39">
        <f t="shared" si="360"/>
        <v>0.41756287697235228</v>
      </c>
      <c r="AM781" s="39"/>
      <c r="AS781" s="39"/>
      <c r="AT781" s="39">
        <f t="shared" si="369"/>
        <v>0.1706588587141914</v>
      </c>
      <c r="AU781" s="39">
        <f t="shared" si="370"/>
        <v>0.54752691558655975</v>
      </c>
      <c r="AW781" s="38">
        <f t="shared" si="371"/>
        <v>3753.3710727995276</v>
      </c>
      <c r="AX781" s="38">
        <f t="shared" si="348"/>
        <v>2169.3878606076073</v>
      </c>
      <c r="AY781" s="38">
        <f t="shared" si="349"/>
        <v>2311.3023437276752</v>
      </c>
      <c r="AZ781" s="38">
        <f t="shared" si="351"/>
        <v>0</v>
      </c>
      <c r="BA781" s="38">
        <f t="shared" si="352"/>
        <v>0</v>
      </c>
      <c r="BB781" s="38">
        <f t="shared" si="353"/>
        <v>0</v>
      </c>
      <c r="BC781" s="38">
        <f t="shared" si="354"/>
        <v>0</v>
      </c>
      <c r="BD781" s="38">
        <f t="shared" si="355"/>
        <v>0</v>
      </c>
      <c r="BE781" s="38">
        <f t="shared" si="356"/>
        <v>0</v>
      </c>
      <c r="BF781" s="38">
        <f t="shared" si="357"/>
        <v>0</v>
      </c>
      <c r="BG781" s="38">
        <f t="shared" si="372"/>
        <v>1651.0507666002402</v>
      </c>
      <c r="BH781" s="38">
        <f t="shared" si="373"/>
        <v>4107.4001185017241</v>
      </c>
      <c r="BI781" s="61">
        <f t="shared" si="361"/>
        <v>13992.512162236773</v>
      </c>
    </row>
    <row r="782" spans="1:61" x14ac:dyDescent="0.3">
      <c r="A782" s="84" t="s">
        <v>2611</v>
      </c>
      <c r="B782" s="84" t="s">
        <v>2222</v>
      </c>
      <c r="C782" s="84" t="s">
        <v>2222</v>
      </c>
      <c r="D782" s="63">
        <f>VLOOKUP(B782,Площадь!$D$2:$E$795,2,0)</f>
        <v>72.7</v>
      </c>
      <c r="E782" s="72"/>
      <c r="F782" s="87">
        <v>31</v>
      </c>
      <c r="G782" s="87">
        <v>29</v>
      </c>
      <c r="H782" s="87">
        <v>31</v>
      </c>
      <c r="I782" s="87"/>
      <c r="J782" s="88"/>
      <c r="K782" s="88"/>
      <c r="L782" s="88"/>
      <c r="M782" s="88"/>
      <c r="N782" s="88"/>
      <c r="O782" s="88"/>
      <c r="P782" s="88">
        <v>15</v>
      </c>
      <c r="Q782" s="88">
        <v>31</v>
      </c>
      <c r="R782">
        <f t="shared" si="358"/>
        <v>137</v>
      </c>
      <c r="S782" s="162">
        <f>VLOOKUP(C782,'Общие показания'!A:I,9,0)</f>
        <v>2.3270282341417672</v>
      </c>
      <c r="T782" s="73">
        <f>VLOOKUP(B782,'Общие показания'!$A$2:$S$795,19,0)</f>
        <v>1.379999999999999</v>
      </c>
      <c r="U782" s="39">
        <f t="shared" si="362"/>
        <v>0.95498862327498746</v>
      </c>
      <c r="V782" s="39">
        <f t="shared" si="363"/>
        <v>0.73739923946300412</v>
      </c>
      <c r="W782" s="39">
        <f t="shared" si="364"/>
        <v>0.6346403714037756</v>
      </c>
      <c r="X782" s="39"/>
      <c r="Y782" s="39">
        <f t="shared" si="365"/>
        <v>0</v>
      </c>
      <c r="Z782" s="39"/>
      <c r="AA782" s="39"/>
      <c r="AB782" s="39"/>
      <c r="AC782" s="39"/>
      <c r="AD782" s="39"/>
      <c r="AE782" s="39">
        <f t="shared" si="375"/>
        <v>0</v>
      </c>
      <c r="AF782" s="39">
        <f t="shared" si="366"/>
        <v>0.42976723509729842</v>
      </c>
      <c r="AG782" s="39">
        <f t="shared" si="367"/>
        <v>0.9502327649027007</v>
      </c>
      <c r="AH782" s="39">
        <f t="shared" si="374"/>
        <v>0</v>
      </c>
      <c r="AJ782" s="39">
        <f t="shared" si="368"/>
        <v>1.046031436819145</v>
      </c>
      <c r="AK782" s="39">
        <f t="shared" si="359"/>
        <v>0.41915803744985419</v>
      </c>
      <c r="AL782" s="39">
        <f t="shared" si="360"/>
        <v>0.59757521960413407</v>
      </c>
      <c r="AM782" s="39"/>
      <c r="AS782" s="39"/>
      <c r="AT782" s="39">
        <f t="shared" si="369"/>
        <v>0.24423029583704164</v>
      </c>
      <c r="AU782" s="39">
        <f t="shared" si="370"/>
        <v>0.78356706226659245</v>
      </c>
      <c r="AW782" s="38">
        <f t="shared" si="371"/>
        <v>5371.4582085142856</v>
      </c>
      <c r="AX782" s="38">
        <f t="shared" si="348"/>
        <v>3104.6160918538003</v>
      </c>
      <c r="AY782" s="38">
        <f t="shared" si="349"/>
        <v>3307.710243877993</v>
      </c>
      <c r="AZ782" s="38">
        <f t="shared" ref="AZ782:AZ814" si="376">(X782+AM782)*$AZ$1</f>
        <v>0</v>
      </c>
      <c r="BA782" s="38">
        <f t="shared" ref="BA782:BA814" si="377">(Z782+AN782)*$BA$1</f>
        <v>0</v>
      </c>
      <c r="BB782" s="38">
        <f t="shared" ref="BB782:BB814" si="378">(AA782+AO782)*$BB$1</f>
        <v>0</v>
      </c>
      <c r="BC782" s="38">
        <f t="shared" ref="BC782:BC814" si="379">(AB782+AP782)*$BC$1</f>
        <v>0</v>
      </c>
      <c r="BD782" s="38">
        <f t="shared" ref="BD782:BD814" si="380">(AC782+AQ782)*$BD$1</f>
        <v>0</v>
      </c>
      <c r="BE782" s="38">
        <f t="shared" ref="BE782:BE814" si="381">(AD782+AR782)*$BE$1</f>
        <v>0</v>
      </c>
      <c r="BF782" s="38">
        <f t="shared" ref="BF782:BF814" si="382">(AE782+AS782)*$BF$1</f>
        <v>0</v>
      </c>
      <c r="BG782" s="38">
        <f t="shared" si="372"/>
        <v>1809.252012138905</v>
      </c>
      <c r="BH782" s="38">
        <f t="shared" si="373"/>
        <v>4654.1429040601643</v>
      </c>
      <c r="BI782" s="61">
        <f t="shared" si="361"/>
        <v>18247.179460445146</v>
      </c>
    </row>
    <row r="783" spans="1:61" x14ac:dyDescent="0.3">
      <c r="A783" s="84" t="s">
        <v>1469</v>
      </c>
      <c r="B783" s="84" t="s">
        <v>1470</v>
      </c>
      <c r="C783" s="84" t="s">
        <v>1470</v>
      </c>
      <c r="D783" s="63">
        <f>VLOOKUP(B783,Площадь!$D$2:$E$795,2,0)</f>
        <v>72.7</v>
      </c>
      <c r="E783" s="72"/>
      <c r="F783" s="87">
        <v>31</v>
      </c>
      <c r="G783" s="87">
        <v>29</v>
      </c>
      <c r="H783" s="87">
        <v>31</v>
      </c>
      <c r="I783" s="87"/>
      <c r="J783" s="88"/>
      <c r="K783" s="88"/>
      <c r="L783" s="88"/>
      <c r="M783" s="88"/>
      <c r="N783" s="88"/>
      <c r="O783" s="88"/>
      <c r="P783" s="88">
        <v>15</v>
      </c>
      <c r="Q783" s="88">
        <v>31</v>
      </c>
      <c r="R783">
        <f t="shared" si="358"/>
        <v>137</v>
      </c>
      <c r="S783" s="162">
        <f>VLOOKUP(C783,'Общие показания'!A:I,9,0)</f>
        <v>2.3270282341417672</v>
      </c>
      <c r="T783" s="73">
        <f>VLOOKUP(B783,'Общие показания'!$A$2:$S$795,19,0)</f>
        <v>1.5820000000000007</v>
      </c>
      <c r="U783" s="39">
        <f t="shared" si="362"/>
        <v>0.95498862327498746</v>
      </c>
      <c r="V783" s="39">
        <f t="shared" si="363"/>
        <v>0.73739923946300412</v>
      </c>
      <c r="W783" s="39">
        <f t="shared" si="364"/>
        <v>0.6346403714037756</v>
      </c>
      <c r="X783" s="39"/>
      <c r="Y783" s="39">
        <f t="shared" si="365"/>
        <v>0</v>
      </c>
      <c r="Z783" s="39"/>
      <c r="AA783" s="39"/>
      <c r="AB783" s="39"/>
      <c r="AC783" s="39"/>
      <c r="AD783" s="39"/>
      <c r="AE783" s="39">
        <f t="shared" si="375"/>
        <v>0</v>
      </c>
      <c r="AF783" s="39">
        <f t="shared" si="366"/>
        <v>0.4926751926984978</v>
      </c>
      <c r="AG783" s="39">
        <f t="shared" si="367"/>
        <v>1.0893248073015032</v>
      </c>
      <c r="AH783" s="39">
        <f t="shared" si="374"/>
        <v>0</v>
      </c>
      <c r="AJ783" s="39">
        <f t="shared" si="368"/>
        <v>1.046031436819145</v>
      </c>
      <c r="AK783" s="39">
        <f t="shared" si="359"/>
        <v>0.41915803744985419</v>
      </c>
      <c r="AL783" s="39">
        <f t="shared" si="360"/>
        <v>0.59757521960413407</v>
      </c>
      <c r="AM783" s="39"/>
      <c r="AS783" s="39"/>
      <c r="AT783" s="39">
        <f t="shared" si="369"/>
        <v>0.24423029583704164</v>
      </c>
      <c r="AU783" s="39">
        <f t="shared" si="370"/>
        <v>0.78356706226659245</v>
      </c>
      <c r="AW783" s="38">
        <f t="shared" si="371"/>
        <v>5371.4582085142856</v>
      </c>
      <c r="AX783" s="38">
        <f t="shared" si="348"/>
        <v>3104.6160918538003</v>
      </c>
      <c r="AY783" s="38">
        <f t="shared" si="349"/>
        <v>3307.710243877993</v>
      </c>
      <c r="AZ783" s="38">
        <f t="shared" si="376"/>
        <v>0</v>
      </c>
      <c r="BA783" s="38">
        <f t="shared" si="377"/>
        <v>0</v>
      </c>
      <c r="BB783" s="38">
        <f t="shared" si="378"/>
        <v>0</v>
      </c>
      <c r="BC783" s="38">
        <f t="shared" si="379"/>
        <v>0</v>
      </c>
      <c r="BD783" s="38">
        <f t="shared" si="380"/>
        <v>0</v>
      </c>
      <c r="BE783" s="38">
        <f t="shared" si="381"/>
        <v>0</v>
      </c>
      <c r="BF783" s="38">
        <f t="shared" si="382"/>
        <v>0</v>
      </c>
      <c r="BG783" s="38">
        <f t="shared" si="372"/>
        <v>1978.119617205261</v>
      </c>
      <c r="BH783" s="38">
        <f t="shared" si="373"/>
        <v>5027.5160189938133</v>
      </c>
      <c r="BI783" s="61">
        <f t="shared" si="361"/>
        <v>18789.420180445151</v>
      </c>
    </row>
    <row r="784" spans="1:61" x14ac:dyDescent="0.3">
      <c r="A784" s="84" t="s">
        <v>1920</v>
      </c>
      <c r="B784" s="84" t="s">
        <v>444</v>
      </c>
      <c r="C784" s="84" t="s">
        <v>444</v>
      </c>
      <c r="D784" s="63">
        <f>VLOOKUP(B784,Площадь!$D$2:$E$795,2,0)</f>
        <v>70.3</v>
      </c>
      <c r="E784" s="72"/>
      <c r="F784" s="87">
        <v>31</v>
      </c>
      <c r="G784" s="87">
        <v>29</v>
      </c>
      <c r="H784" s="87">
        <v>31</v>
      </c>
      <c r="I784" s="87"/>
      <c r="J784" s="88"/>
      <c r="K784" s="88"/>
      <c r="L784" s="88"/>
      <c r="M784" s="88"/>
      <c r="N784" s="88"/>
      <c r="O784" s="88"/>
      <c r="P784" s="88">
        <v>15</v>
      </c>
      <c r="Q784" s="88">
        <v>31</v>
      </c>
      <c r="R784">
        <f t="shared" si="358"/>
        <v>137</v>
      </c>
      <c r="S784" s="162">
        <f>VLOOKUP(C784,'Общие показания'!A:I,9,0)</f>
        <v>1.0000000000000675E-2</v>
      </c>
      <c r="T784" s="73">
        <f>VLOOKUP(B784,'Общие показания'!$A$2:$S$795,19,0)</f>
        <v>0.36899999999999977</v>
      </c>
      <c r="U784" s="39">
        <f t="shared" si="362"/>
        <v>4.1038978782621518E-3</v>
      </c>
      <c r="V784" s="39">
        <f t="shared" si="363"/>
        <v>3.1688452621418863E-3</v>
      </c>
      <c r="W784" s="39">
        <f t="shared" si="364"/>
        <v>2.7272568595966373E-3</v>
      </c>
      <c r="X784" s="39"/>
      <c r="Y784" s="39">
        <f t="shared" si="365"/>
        <v>0</v>
      </c>
      <c r="Z784" s="39"/>
      <c r="AA784" s="39"/>
      <c r="AB784" s="39"/>
      <c r="AC784" s="39"/>
      <c r="AD784" s="39"/>
      <c r="AE784" s="39">
        <f t="shared" si="375"/>
        <v>0</v>
      </c>
      <c r="AF784" s="39">
        <f t="shared" si="366"/>
        <v>0.11491602155862546</v>
      </c>
      <c r="AG784" s="39">
        <f t="shared" si="367"/>
        <v>0.25408397844137431</v>
      </c>
      <c r="AH784" s="39">
        <f t="shared" si="374"/>
        <v>0</v>
      </c>
      <c r="AJ784" s="39">
        <f t="shared" si="368"/>
        <v>1.0114994499090217</v>
      </c>
      <c r="AK784" s="39">
        <f t="shared" si="359"/>
        <v>0.40532063318741057</v>
      </c>
      <c r="AL784" s="39">
        <f t="shared" si="360"/>
        <v>0.57784783958969221</v>
      </c>
      <c r="AM784" s="39"/>
      <c r="AS784" s="39"/>
      <c r="AT784" s="39">
        <f t="shared" si="369"/>
        <v>0.23616767259070187</v>
      </c>
      <c r="AU784" s="39">
        <f t="shared" si="370"/>
        <v>0.75769964893179431</v>
      </c>
      <c r="AW784" s="38">
        <f t="shared" si="371"/>
        <v>2726.2450026662736</v>
      </c>
      <c r="AX784" s="38">
        <f t="shared" si="348"/>
        <v>1096.5328163708407</v>
      </c>
      <c r="AY784" s="38">
        <f t="shared" si="349"/>
        <v>1558.472565904613</v>
      </c>
      <c r="AZ784" s="38">
        <f t="shared" si="376"/>
        <v>0</v>
      </c>
      <c r="BA784" s="38">
        <f t="shared" si="377"/>
        <v>0</v>
      </c>
      <c r="BB784" s="38">
        <f t="shared" si="378"/>
        <v>0</v>
      </c>
      <c r="BC784" s="38">
        <f t="shared" si="379"/>
        <v>0</v>
      </c>
      <c r="BD784" s="38">
        <f t="shared" si="380"/>
        <v>0</v>
      </c>
      <c r="BE784" s="38">
        <f t="shared" si="381"/>
        <v>0</v>
      </c>
      <c r="BF784" s="38">
        <f t="shared" si="382"/>
        <v>0</v>
      </c>
      <c r="BG784" s="38">
        <f t="shared" si="372"/>
        <v>942.43502522668837</v>
      </c>
      <c r="BH784" s="38">
        <f t="shared" si="373"/>
        <v>2715.991497975439</v>
      </c>
      <c r="BI784" s="61">
        <f t="shared" si="361"/>
        <v>9039.6769081438561</v>
      </c>
    </row>
    <row r="785" spans="1:61" x14ac:dyDescent="0.3">
      <c r="A785" s="84" t="s">
        <v>2494</v>
      </c>
      <c r="B785" s="84" t="s">
        <v>2495</v>
      </c>
      <c r="C785" s="84" t="s">
        <v>2495</v>
      </c>
      <c r="D785" s="63">
        <f>VLOOKUP(B785,Площадь!$D$2:$E$795,2,0)</f>
        <v>78.400000000000006</v>
      </c>
      <c r="E785" s="72"/>
      <c r="F785" s="87">
        <v>31</v>
      </c>
      <c r="G785" s="87">
        <v>29</v>
      </c>
      <c r="H785" s="87">
        <v>31</v>
      </c>
      <c r="I785" s="87"/>
      <c r="J785" s="88"/>
      <c r="K785" s="88"/>
      <c r="L785" s="88"/>
      <c r="M785" s="88"/>
      <c r="N785" s="88"/>
      <c r="O785" s="88"/>
      <c r="P785" s="88">
        <v>15</v>
      </c>
      <c r="Q785" s="88">
        <v>31</v>
      </c>
      <c r="R785">
        <f t="shared" si="358"/>
        <v>137</v>
      </c>
      <c r="S785" s="162">
        <f>VLOOKUP(C785,'Общие показания'!A:I,9,0)</f>
        <v>2.5094774904637491</v>
      </c>
      <c r="T785" s="73">
        <f>VLOOKUP(B785,'Общие показания'!$A$2:$S$795,19,0)</f>
        <v>1.4809999999999981</v>
      </c>
      <c r="U785" s="39">
        <f t="shared" si="362"/>
        <v>1.0298639348660115</v>
      </c>
      <c r="V785" s="39">
        <f t="shared" si="363"/>
        <v>0.79521458561072256</v>
      </c>
      <c r="W785" s="39">
        <f t="shared" si="364"/>
        <v>0.68439896998701522</v>
      </c>
      <c r="X785" s="39"/>
      <c r="Y785" s="39">
        <f t="shared" si="365"/>
        <v>0</v>
      </c>
      <c r="Z785" s="39"/>
      <c r="AA785" s="39"/>
      <c r="AB785" s="39"/>
      <c r="AC785" s="39"/>
      <c r="AD785" s="39"/>
      <c r="AE785" s="39">
        <f t="shared" si="375"/>
        <v>0</v>
      </c>
      <c r="AF785" s="39">
        <f t="shared" si="366"/>
        <v>0.46122121389789755</v>
      </c>
      <c r="AG785" s="39">
        <f t="shared" si="367"/>
        <v>1.0197787861021006</v>
      </c>
      <c r="AH785" s="39">
        <f t="shared" si="374"/>
        <v>0</v>
      </c>
      <c r="AJ785" s="39">
        <f t="shared" si="368"/>
        <v>1.1280449057306874</v>
      </c>
      <c r="AK785" s="39">
        <f t="shared" si="359"/>
        <v>0.45202187257315779</v>
      </c>
      <c r="AL785" s="39">
        <f t="shared" si="360"/>
        <v>0.64442774713843354</v>
      </c>
      <c r="AM785" s="39"/>
      <c r="AS785" s="39"/>
      <c r="AT785" s="39">
        <f t="shared" si="369"/>
        <v>0.26337902604709856</v>
      </c>
      <c r="AU785" s="39">
        <f t="shared" si="370"/>
        <v>0.84500216893673796</v>
      </c>
      <c r="AW785" s="38">
        <f t="shared" si="371"/>
        <v>5792.604175344155</v>
      </c>
      <c r="AX785" s="38">
        <f t="shared" si="348"/>
        <v>3348.0316588904811</v>
      </c>
      <c r="AY785" s="38">
        <f t="shared" si="349"/>
        <v>3567.0492863828695</v>
      </c>
      <c r="AZ785" s="38">
        <f t="shared" si="376"/>
        <v>0</v>
      </c>
      <c r="BA785" s="38">
        <f t="shared" si="377"/>
        <v>0</v>
      </c>
      <c r="BB785" s="38">
        <f t="shared" si="378"/>
        <v>0</v>
      </c>
      <c r="BC785" s="38">
        <f t="shared" si="379"/>
        <v>0</v>
      </c>
      <c r="BD785" s="38">
        <f t="shared" si="380"/>
        <v>0</v>
      </c>
      <c r="BE785" s="38">
        <f t="shared" si="381"/>
        <v>0</v>
      </c>
      <c r="BF785" s="38">
        <f t="shared" si="382"/>
        <v>0</v>
      </c>
      <c r="BG785" s="38">
        <f t="shared" si="372"/>
        <v>1945.08790009875</v>
      </c>
      <c r="BH785" s="38">
        <f t="shared" si="373"/>
        <v>5005.7434044680567</v>
      </c>
      <c r="BI785" s="61">
        <f t="shared" si="361"/>
        <v>19658.516425184313</v>
      </c>
    </row>
    <row r="786" spans="1:61" x14ac:dyDescent="0.3">
      <c r="A786" s="84" t="s">
        <v>1274</v>
      </c>
      <c r="B786" s="84" t="s">
        <v>408</v>
      </c>
      <c r="C786" s="84" t="s">
        <v>408</v>
      </c>
      <c r="D786" s="63">
        <f>VLOOKUP(B786,Площадь!$D$2:$E$795,2,0)</f>
        <v>70</v>
      </c>
      <c r="E786" s="72"/>
      <c r="F786" s="87">
        <v>31</v>
      </c>
      <c r="G786" s="87">
        <v>29</v>
      </c>
      <c r="H786" s="87">
        <v>31</v>
      </c>
      <c r="I786" s="87"/>
      <c r="J786" s="88"/>
      <c r="K786" s="88"/>
      <c r="L786" s="88"/>
      <c r="M786" s="88"/>
      <c r="N786" s="88"/>
      <c r="O786" s="88"/>
      <c r="P786" s="88">
        <v>15</v>
      </c>
      <c r="Q786" s="88">
        <v>31</v>
      </c>
      <c r="R786">
        <f t="shared" si="358"/>
        <v>137</v>
      </c>
      <c r="S786" s="162">
        <f>VLOOKUP(C786,'Общие показания'!A:I,9,0)</f>
        <v>0</v>
      </c>
      <c r="T786" s="73">
        <f>VLOOKUP(B786,'Общие показания'!$A$2:$S$795,19,0)</f>
        <v>0</v>
      </c>
      <c r="U786" s="39">
        <f t="shared" si="362"/>
        <v>0</v>
      </c>
      <c r="V786" s="39">
        <f t="shared" si="363"/>
        <v>0</v>
      </c>
      <c r="W786" s="39">
        <f t="shared" si="364"/>
        <v>0</v>
      </c>
      <c r="X786" s="39"/>
      <c r="Y786" s="39">
        <f t="shared" si="365"/>
        <v>0</v>
      </c>
      <c r="Z786" s="39"/>
      <c r="AA786" s="39"/>
      <c r="AB786" s="39"/>
      <c r="AC786" s="39"/>
      <c r="AD786" s="39"/>
      <c r="AE786" s="39">
        <f t="shared" si="375"/>
        <v>0</v>
      </c>
      <c r="AF786" s="39">
        <f t="shared" si="366"/>
        <v>0</v>
      </c>
      <c r="AG786" s="39">
        <f t="shared" si="367"/>
        <v>0</v>
      </c>
      <c r="AH786" s="39">
        <f t="shared" si="374"/>
        <v>0</v>
      </c>
      <c r="AJ786" s="39">
        <f t="shared" si="368"/>
        <v>1.0071829515452564</v>
      </c>
      <c r="AK786" s="39">
        <f t="shared" si="359"/>
        <v>0.40359095765460512</v>
      </c>
      <c r="AL786" s="39">
        <f t="shared" si="360"/>
        <v>0.575381917087887</v>
      </c>
      <c r="AM786" s="39"/>
      <c r="AS786" s="39"/>
      <c r="AT786" s="39">
        <f t="shared" si="369"/>
        <v>0.23515984468490939</v>
      </c>
      <c r="AU786" s="39">
        <f t="shared" si="370"/>
        <v>0.75446622226494464</v>
      </c>
      <c r="AW786" s="38">
        <f t="shared" si="371"/>
        <v>2703.6416278100246</v>
      </c>
      <c r="AX786" s="38">
        <f t="shared" ref="AX786:AX850" si="383">(V786+AK786)*$AX$1</f>
        <v>1083.383423089716</v>
      </c>
      <c r="AY786" s="38">
        <f t="shared" ref="AY786:AY850" si="384">(W786+AL786)*$AY$1</f>
        <v>1544.5322029540405</v>
      </c>
      <c r="AZ786" s="38">
        <f t="shared" si="376"/>
        <v>0</v>
      </c>
      <c r="BA786" s="38">
        <f t="shared" si="377"/>
        <v>0</v>
      </c>
      <c r="BB786" s="38">
        <f t="shared" si="378"/>
        <v>0</v>
      </c>
      <c r="BC786" s="38">
        <f t="shared" si="379"/>
        <v>0</v>
      </c>
      <c r="BD786" s="38">
        <f t="shared" si="380"/>
        <v>0</v>
      </c>
      <c r="BE786" s="38">
        <f t="shared" si="381"/>
        <v>0</v>
      </c>
      <c r="BF786" s="38">
        <f t="shared" si="382"/>
        <v>0</v>
      </c>
      <c r="BG786" s="38">
        <f t="shared" si="372"/>
        <v>631.25368067838338</v>
      </c>
      <c r="BH786" s="38">
        <f t="shared" si="373"/>
        <v>2025.2589483991269</v>
      </c>
      <c r="BI786" s="61">
        <f t="shared" si="361"/>
        <v>7988.0698829312914</v>
      </c>
    </row>
    <row r="787" spans="1:61" x14ac:dyDescent="0.3">
      <c r="A787" s="197" t="s">
        <v>1284</v>
      </c>
      <c r="B787" s="84" t="s">
        <v>425</v>
      </c>
      <c r="C787" s="84" t="s">
        <v>425</v>
      </c>
      <c r="D787" s="63">
        <f>VLOOKUP(B787,Площадь!$D$2:$E$795,2,0)</f>
        <v>102.4</v>
      </c>
      <c r="E787" s="72"/>
      <c r="F787" s="87">
        <v>14</v>
      </c>
      <c r="G787" s="87"/>
      <c r="H787" s="87"/>
      <c r="I787" s="87"/>
      <c r="J787" s="88"/>
      <c r="K787" s="88"/>
      <c r="L787" s="88"/>
      <c r="M787" s="88"/>
      <c r="N787" s="88"/>
      <c r="O787" s="88"/>
      <c r="P787" s="88"/>
      <c r="Q787" s="88"/>
      <c r="R787">
        <f t="shared" si="358"/>
        <v>14</v>
      </c>
      <c r="S787" s="162">
        <f>VLOOKUP(C787,'Общие показания'!A:I,9,0)</f>
        <v>4.9530000000000003</v>
      </c>
      <c r="T787" s="73">
        <f>VLOOKUP(B787,'Общие показания'!$A$2:$S$795,19,0)</f>
        <v>0.14700000000000024</v>
      </c>
      <c r="U787" s="39">
        <f t="shared" si="362"/>
        <v>0.91797576346591903</v>
      </c>
      <c r="V787" s="39">
        <f t="shared" si="363"/>
        <v>0</v>
      </c>
      <c r="W787" s="39">
        <f t="shared" si="364"/>
        <v>0</v>
      </c>
      <c r="X787" s="39"/>
      <c r="Y787" s="39">
        <f t="shared" si="365"/>
        <v>-4.0350242365340812</v>
      </c>
      <c r="Z787" s="39"/>
      <c r="AA787" s="39"/>
      <c r="AB787" s="39"/>
      <c r="AC787" s="39"/>
      <c r="AD787" s="39"/>
      <c r="AE787" s="39">
        <f t="shared" si="375"/>
        <v>0</v>
      </c>
      <c r="AF787" s="39">
        <f t="shared" si="366"/>
        <v>0</v>
      </c>
      <c r="AG787" s="39">
        <f t="shared" si="367"/>
        <v>0</v>
      </c>
      <c r="AH787" s="39">
        <f t="shared" si="374"/>
        <v>0.14700000000000024</v>
      </c>
      <c r="AJ787" s="39">
        <f t="shared" si="368"/>
        <v>0.66539054347247917</v>
      </c>
      <c r="AK787" s="39">
        <f t="shared" si="359"/>
        <v>0</v>
      </c>
      <c r="AL787" s="39">
        <f t="shared" si="360"/>
        <v>0</v>
      </c>
      <c r="AM787" s="39"/>
      <c r="AS787" s="39"/>
      <c r="AT787" s="39">
        <f t="shared" si="369"/>
        <v>0</v>
      </c>
      <c r="AU787" s="39">
        <f t="shared" si="370"/>
        <v>0</v>
      </c>
      <c r="AW787" s="38">
        <f t="shared" si="371"/>
        <v>4250.3251796931581</v>
      </c>
      <c r="AX787" s="38">
        <f t="shared" si="383"/>
        <v>0</v>
      </c>
      <c r="AY787" s="38">
        <f t="shared" si="384"/>
        <v>0</v>
      </c>
      <c r="AZ787" s="38">
        <f t="shared" si="376"/>
        <v>0</v>
      </c>
      <c r="BA787" s="38">
        <f t="shared" si="377"/>
        <v>0</v>
      </c>
      <c r="BB787" s="38">
        <f t="shared" si="378"/>
        <v>0</v>
      </c>
      <c r="BC787" s="38">
        <f t="shared" si="379"/>
        <v>0</v>
      </c>
      <c r="BD787" s="38">
        <f t="shared" si="380"/>
        <v>0</v>
      </c>
      <c r="BE787" s="38">
        <f t="shared" si="381"/>
        <v>0</v>
      </c>
      <c r="BF787" s="38">
        <f t="shared" si="382"/>
        <v>0</v>
      </c>
      <c r="BG787" s="38">
        <f t="shared" si="372"/>
        <v>0</v>
      </c>
      <c r="BH787" s="38">
        <f t="shared" si="373"/>
        <v>0</v>
      </c>
      <c r="BI787" s="61">
        <f t="shared" si="361"/>
        <v>4250.3251796931581</v>
      </c>
    </row>
    <row r="788" spans="1:61" x14ac:dyDescent="0.3">
      <c r="A788" s="197" t="s">
        <v>3951</v>
      </c>
      <c r="B788" s="84" t="s">
        <v>425</v>
      </c>
      <c r="C788" s="84" t="s">
        <v>425</v>
      </c>
      <c r="D788" s="63">
        <f>VLOOKUP(B788,Площадь!$D$2:$E$795,2,0)</f>
        <v>102.4</v>
      </c>
      <c r="E788" s="72"/>
      <c r="F788" s="87">
        <v>17</v>
      </c>
      <c r="G788" s="87">
        <v>29</v>
      </c>
      <c r="H788" s="87">
        <v>31</v>
      </c>
      <c r="I788" s="87"/>
      <c r="J788" s="88"/>
      <c r="K788" s="88"/>
      <c r="L788" s="88"/>
      <c r="M788" s="88"/>
      <c r="N788" s="88"/>
      <c r="O788" s="88"/>
      <c r="P788" s="88">
        <v>15</v>
      </c>
      <c r="Q788" s="88">
        <v>31</v>
      </c>
      <c r="R788">
        <f t="shared" si="358"/>
        <v>123</v>
      </c>
      <c r="S788" s="162">
        <f>VLOOKUP(C788,'Общие показания'!A:I,9,0)</f>
        <v>4.9530000000000003</v>
      </c>
      <c r="T788" s="73">
        <f>VLOOKUP(B788,'Общие показания'!$A$2:$S$795,19,0)</f>
        <v>0.14700000000000024</v>
      </c>
      <c r="U788" s="39">
        <f t="shared" si="362"/>
        <v>1.1146848556371873</v>
      </c>
      <c r="V788" s="39">
        <f t="shared" si="363"/>
        <v>1.5695290583387704</v>
      </c>
      <c r="W788" s="39">
        <f t="shared" si="364"/>
        <v>1.3508103225581232</v>
      </c>
      <c r="X788" s="39"/>
      <c r="Y788" s="39">
        <f t="shared" si="365"/>
        <v>-0.91797576346591914</v>
      </c>
      <c r="Z788" s="39"/>
      <c r="AA788" s="39"/>
      <c r="AB788" s="39"/>
      <c r="AC788" s="39"/>
      <c r="AD788" s="39"/>
      <c r="AE788" s="39">
        <f t="shared" si="375"/>
        <v>0</v>
      </c>
      <c r="AF788" s="39">
        <f t="shared" si="366"/>
        <v>4.5779553303842764E-2</v>
      </c>
      <c r="AG788" s="39">
        <f t="shared" si="367"/>
        <v>0.10122044669615748</v>
      </c>
      <c r="AH788" s="39">
        <f t="shared" si="374"/>
        <v>0</v>
      </c>
      <c r="AJ788" s="39">
        <f t="shared" si="368"/>
        <v>0.80797423135943902</v>
      </c>
      <c r="AK788" s="39">
        <f t="shared" si="359"/>
        <v>0.59039591519759382</v>
      </c>
      <c r="AL788" s="39">
        <f t="shared" si="360"/>
        <v>0.84170154728285196</v>
      </c>
      <c r="AM788" s="39"/>
      <c r="AS788" s="39"/>
      <c r="AT788" s="39">
        <f t="shared" si="369"/>
        <v>0.34400525851049607</v>
      </c>
      <c r="AU788" s="39">
        <f t="shared" si="370"/>
        <v>1.1036763022847189</v>
      </c>
      <c r="AW788" s="38">
        <f t="shared" si="371"/>
        <v>5161.1091467702636</v>
      </c>
      <c r="AX788" s="38">
        <f t="shared" si="383"/>
        <v>5798.0162019620748</v>
      </c>
      <c r="AY788" s="38">
        <f t="shared" si="384"/>
        <v>5885.4911629263197</v>
      </c>
      <c r="AZ788" s="38">
        <f t="shared" si="376"/>
        <v>0</v>
      </c>
      <c r="BA788" s="38">
        <f t="shared" si="377"/>
        <v>0</v>
      </c>
      <c r="BB788" s="38">
        <f t="shared" si="378"/>
        <v>0</v>
      </c>
      <c r="BC788" s="38">
        <f t="shared" si="379"/>
        <v>0</v>
      </c>
      <c r="BD788" s="38">
        <f t="shared" si="380"/>
        <v>0</v>
      </c>
      <c r="BE788" s="38">
        <f t="shared" si="381"/>
        <v>0</v>
      </c>
      <c r="BF788" s="38">
        <f t="shared" si="382"/>
        <v>0</v>
      </c>
      <c r="BG788" s="38">
        <f t="shared" si="372"/>
        <v>1046.3227574419386</v>
      </c>
      <c r="BH788" s="38">
        <f t="shared" si="373"/>
        <v>3234.3766370943054</v>
      </c>
      <c r="BI788" s="61">
        <f t="shared" si="361"/>
        <v>21125.315906194901</v>
      </c>
    </row>
    <row r="789" spans="1:61" x14ac:dyDescent="0.3">
      <c r="A789" s="84" t="s">
        <v>2635</v>
      </c>
      <c r="B789" s="84" t="s">
        <v>2264</v>
      </c>
      <c r="C789" s="84" t="s">
        <v>2264</v>
      </c>
      <c r="D789" s="63">
        <f>VLOOKUP(B789,Площадь!$D$2:$E$795,2,0)</f>
        <v>47.6</v>
      </c>
      <c r="E789" s="72"/>
      <c r="F789" s="87">
        <v>31</v>
      </c>
      <c r="G789" s="87">
        <v>29</v>
      </c>
      <c r="H789" s="87">
        <v>31</v>
      </c>
      <c r="I789" s="87"/>
      <c r="J789" s="88"/>
      <c r="K789" s="88"/>
      <c r="L789" s="88"/>
      <c r="M789" s="88"/>
      <c r="N789" s="88"/>
      <c r="O789" s="88"/>
      <c r="P789" s="88">
        <v>15</v>
      </c>
      <c r="Q789" s="88">
        <v>31</v>
      </c>
      <c r="R789">
        <f t="shared" si="358"/>
        <v>137</v>
      </c>
      <c r="S789" s="162">
        <f>VLOOKUP(C789,'Общие показания'!A:I,9,0)</f>
        <v>1.9420000000000002</v>
      </c>
      <c r="T789" s="73">
        <f>VLOOKUP(B789,'Общие показания'!$A$2:$S$795,19,0)</f>
        <v>0.56700000000000017</v>
      </c>
      <c r="U789" s="39">
        <f t="shared" si="362"/>
        <v>0.79697696795845607</v>
      </c>
      <c r="V789" s="39">
        <f t="shared" si="363"/>
        <v>0.61538974990791284</v>
      </c>
      <c r="W789" s="39">
        <f t="shared" si="364"/>
        <v>0.52963328213363126</v>
      </c>
      <c r="X789" s="39"/>
      <c r="Y789" s="39">
        <f t="shared" si="365"/>
        <v>0</v>
      </c>
      <c r="Z789" s="39"/>
      <c r="AA789" s="39"/>
      <c r="AB789" s="39"/>
      <c r="AC789" s="39"/>
      <c r="AD789" s="39"/>
      <c r="AE789" s="39">
        <f t="shared" si="375"/>
        <v>0</v>
      </c>
      <c r="AF789" s="39">
        <f t="shared" si="366"/>
        <v>0.17657827702910758</v>
      </c>
      <c r="AG789" s="39">
        <f t="shared" si="367"/>
        <v>0.39042172297089262</v>
      </c>
      <c r="AH789" s="39">
        <f t="shared" si="374"/>
        <v>0</v>
      </c>
      <c r="AJ789" s="39">
        <f t="shared" si="368"/>
        <v>0.68488440705077447</v>
      </c>
      <c r="AK789" s="39">
        <f t="shared" si="359"/>
        <v>0.27444185120513148</v>
      </c>
      <c r="AL789" s="39">
        <f t="shared" si="360"/>
        <v>0.3912597036197632</v>
      </c>
      <c r="AM789" s="39"/>
      <c r="AS789" s="39"/>
      <c r="AT789" s="39">
        <f t="shared" si="369"/>
        <v>0.1599086943857384</v>
      </c>
      <c r="AU789" s="39">
        <f t="shared" si="370"/>
        <v>0.5130370311401623</v>
      </c>
      <c r="AW789" s="38">
        <f t="shared" si="371"/>
        <v>3977.8494006197784</v>
      </c>
      <c r="AX789" s="38">
        <f t="shared" si="383"/>
        <v>2388.6283567638116</v>
      </c>
      <c r="AY789" s="38">
        <f t="shared" si="384"/>
        <v>2472.0082952369821</v>
      </c>
      <c r="AZ789" s="38">
        <f t="shared" si="376"/>
        <v>0</v>
      </c>
      <c r="BA789" s="38">
        <f t="shared" si="377"/>
        <v>0</v>
      </c>
      <c r="BB789" s="38">
        <f t="shared" si="378"/>
        <v>0</v>
      </c>
      <c r="BC789" s="38">
        <f t="shared" si="379"/>
        <v>0</v>
      </c>
      <c r="BD789" s="38">
        <f t="shared" si="380"/>
        <v>0</v>
      </c>
      <c r="BE789" s="38">
        <f t="shared" si="381"/>
        <v>0</v>
      </c>
      <c r="BF789" s="38">
        <f t="shared" si="382"/>
        <v>0</v>
      </c>
      <c r="BG789" s="38">
        <f t="shared" si="372"/>
        <v>903.2521665871559</v>
      </c>
      <c r="BH789" s="38">
        <f t="shared" si="373"/>
        <v>2425.2085411855514</v>
      </c>
      <c r="BI789" s="61">
        <f t="shared" si="361"/>
        <v>12166.946760393279</v>
      </c>
    </row>
    <row r="790" spans="1:61" x14ac:dyDescent="0.3">
      <c r="A790" s="84" t="s">
        <v>527</v>
      </c>
      <c r="B790" s="84" t="s">
        <v>528</v>
      </c>
      <c r="C790" s="84" t="s">
        <v>528</v>
      </c>
      <c r="D790" s="63">
        <f>VLOOKUP(B790,Площадь!$D$2:$E$795,2,0)</f>
        <v>85.2</v>
      </c>
      <c r="E790" s="72"/>
      <c r="F790" s="87">
        <v>31</v>
      </c>
      <c r="G790" s="87">
        <v>29</v>
      </c>
      <c r="H790" s="87">
        <v>31</v>
      </c>
      <c r="I790" s="87"/>
      <c r="J790" s="88"/>
      <c r="K790" s="88"/>
      <c r="L790" s="88"/>
      <c r="M790" s="88"/>
      <c r="N790" s="88"/>
      <c r="O790" s="88"/>
      <c r="P790" s="88">
        <v>15</v>
      </c>
      <c r="Q790" s="88">
        <v>31</v>
      </c>
      <c r="R790">
        <f t="shared" si="358"/>
        <v>137</v>
      </c>
      <c r="S790" s="162">
        <f>VLOOKUP(C790,'Общие показания'!A:I,9,0)</f>
        <v>2.7271362523917269</v>
      </c>
      <c r="T790" s="73">
        <f>VLOOKUP(B790,'Общие показания'!$A$2:$S$795,19,0)</f>
        <v>0.56599999999999895</v>
      </c>
      <c r="U790" s="39">
        <f t="shared" si="362"/>
        <v>1.1191888679921449</v>
      </c>
      <c r="V790" s="39">
        <f t="shared" si="363"/>
        <v>0.86418727926063199</v>
      </c>
      <c r="W790" s="39">
        <f t="shared" si="364"/>
        <v>0.74376010513895008</v>
      </c>
      <c r="X790" s="39"/>
      <c r="Y790" s="39">
        <f t="shared" si="365"/>
        <v>0</v>
      </c>
      <c r="Z790" s="39"/>
      <c r="AA790" s="39"/>
      <c r="AB790" s="39"/>
      <c r="AC790" s="39"/>
      <c r="AD790" s="39"/>
      <c r="AE790" s="39">
        <f t="shared" si="375"/>
        <v>0</v>
      </c>
      <c r="AF790" s="39">
        <f t="shared" si="366"/>
        <v>0.17626685149642798</v>
      </c>
      <c r="AG790" s="39">
        <f t="shared" si="367"/>
        <v>0.38973314850357099</v>
      </c>
      <c r="AH790" s="39">
        <f t="shared" si="374"/>
        <v>0</v>
      </c>
      <c r="AJ790" s="39">
        <f t="shared" si="368"/>
        <v>1.2258855353093694</v>
      </c>
      <c r="AK790" s="39">
        <f t="shared" si="359"/>
        <v>0.49122785131674801</v>
      </c>
      <c r="AL790" s="39">
        <f t="shared" si="360"/>
        <v>0.7003219905126854</v>
      </c>
      <c r="AM790" s="39"/>
      <c r="AS790" s="39"/>
      <c r="AT790" s="39">
        <f t="shared" si="369"/>
        <v>0.28622312524506116</v>
      </c>
      <c r="AU790" s="39">
        <f t="shared" si="370"/>
        <v>0.91829317338533256</v>
      </c>
      <c r="AW790" s="38">
        <f t="shared" si="371"/>
        <v>6295.0239252464535</v>
      </c>
      <c r="AX790" s="38">
        <f t="shared" si="383"/>
        <v>3638.4221599166963</v>
      </c>
      <c r="AY790" s="38">
        <f t="shared" si="384"/>
        <v>3876.4362142834243</v>
      </c>
      <c r="AZ790" s="38">
        <f t="shared" si="376"/>
        <v>0</v>
      </c>
      <c r="BA790" s="38">
        <f t="shared" si="377"/>
        <v>0</v>
      </c>
      <c r="BB790" s="38">
        <f t="shared" si="378"/>
        <v>0</v>
      </c>
      <c r="BC790" s="38">
        <f t="shared" si="379"/>
        <v>0</v>
      </c>
      <c r="BD790" s="38">
        <f t="shared" si="380"/>
        <v>0</v>
      </c>
      <c r="BE790" s="38">
        <f t="shared" si="381"/>
        <v>0</v>
      </c>
      <c r="BF790" s="38">
        <f t="shared" si="382"/>
        <v>0</v>
      </c>
      <c r="BG790" s="38">
        <f t="shared" si="372"/>
        <v>1241.489593965784</v>
      </c>
      <c r="BH790" s="38">
        <f t="shared" si="373"/>
        <v>3511.2135374256968</v>
      </c>
      <c r="BI790" s="61">
        <f t="shared" si="361"/>
        <v>18562.585430838055</v>
      </c>
    </row>
    <row r="791" spans="1:61" x14ac:dyDescent="0.3">
      <c r="A791" s="84" t="s">
        <v>989</v>
      </c>
      <c r="B791" s="84" t="s">
        <v>990</v>
      </c>
      <c r="C791" s="84" t="s">
        <v>990</v>
      </c>
      <c r="D791" s="63">
        <f>VLOOKUP(B791,Площадь!$D$2:$E$795,2,0)</f>
        <v>55.9</v>
      </c>
      <c r="E791" s="72"/>
      <c r="F791" s="87">
        <v>31</v>
      </c>
      <c r="G791" s="87">
        <v>29</v>
      </c>
      <c r="H791" s="87">
        <v>31</v>
      </c>
      <c r="I791" s="87"/>
      <c r="J791" s="88"/>
      <c r="K791" s="88"/>
      <c r="L791" s="88"/>
      <c r="M791" s="88"/>
      <c r="N791" s="88"/>
      <c r="O791" s="88"/>
      <c r="P791" s="88">
        <v>15</v>
      </c>
      <c r="Q791" s="88">
        <v>31</v>
      </c>
      <c r="R791">
        <f t="shared" si="358"/>
        <v>137</v>
      </c>
      <c r="S791" s="162">
        <f>VLOOKUP(C791,'Общие показания'!A:I,9,0)</f>
        <v>1.4120000000000008</v>
      </c>
      <c r="T791" s="73">
        <f>VLOOKUP(B791,'Общие показания'!$A$2:$S$795,19,0)</f>
        <v>0.77499999999999858</v>
      </c>
      <c r="U791" s="39">
        <f t="shared" si="362"/>
        <v>0.57947038041057697</v>
      </c>
      <c r="V791" s="39">
        <f t="shared" si="363"/>
        <v>0.4474409510144044</v>
      </c>
      <c r="W791" s="39">
        <f t="shared" si="364"/>
        <v>0.38508866857501939</v>
      </c>
      <c r="X791" s="39"/>
      <c r="Y791" s="39">
        <f t="shared" si="365"/>
        <v>0</v>
      </c>
      <c r="Z791" s="39"/>
      <c r="AA791" s="39"/>
      <c r="AB791" s="39"/>
      <c r="AC791" s="39"/>
      <c r="AD791" s="39"/>
      <c r="AE791" s="39">
        <f t="shared" si="375"/>
        <v>0</v>
      </c>
      <c r="AF791" s="39">
        <f t="shared" si="366"/>
        <v>0.24135478782638109</v>
      </c>
      <c r="AG791" s="39">
        <f t="shared" si="367"/>
        <v>0.53364521217361749</v>
      </c>
      <c r="AH791" s="39">
        <f t="shared" si="374"/>
        <v>0</v>
      </c>
      <c r="AJ791" s="39">
        <f t="shared" si="368"/>
        <v>0.80430752844828335</v>
      </c>
      <c r="AK791" s="39">
        <f t="shared" si="359"/>
        <v>0.32229620761274896</v>
      </c>
      <c r="AL791" s="39">
        <f t="shared" si="360"/>
        <v>0.45948355950304121</v>
      </c>
      <c r="AM791" s="39"/>
      <c r="AS791" s="39"/>
      <c r="AT791" s="39">
        <f t="shared" si="369"/>
        <v>0.18779193311266337</v>
      </c>
      <c r="AU791" s="39">
        <f t="shared" si="370"/>
        <v>0.6024951689230057</v>
      </c>
      <c r="AW791" s="38">
        <f t="shared" si="371"/>
        <v>3714.5580674243706</v>
      </c>
      <c r="AX791" s="38">
        <f t="shared" si="383"/>
        <v>2066.2516391323852</v>
      </c>
      <c r="AY791" s="38">
        <f t="shared" si="384"/>
        <v>2267.1359061636226</v>
      </c>
      <c r="AZ791" s="38">
        <f t="shared" si="376"/>
        <v>0</v>
      </c>
      <c r="BA791" s="38">
        <f t="shared" si="377"/>
        <v>0</v>
      </c>
      <c r="BB791" s="38">
        <f t="shared" si="378"/>
        <v>0</v>
      </c>
      <c r="BC791" s="38">
        <f t="shared" si="379"/>
        <v>0</v>
      </c>
      <c r="BD791" s="38">
        <f t="shared" si="380"/>
        <v>0</v>
      </c>
      <c r="BE791" s="38">
        <f t="shared" si="381"/>
        <v>0</v>
      </c>
      <c r="BF791" s="38">
        <f t="shared" si="382"/>
        <v>0</v>
      </c>
      <c r="BG791" s="38">
        <f t="shared" si="372"/>
        <v>1151.9842918199336</v>
      </c>
      <c r="BH791" s="38">
        <f t="shared" si="373"/>
        <v>3049.8097934005318</v>
      </c>
      <c r="BI791" s="61">
        <f t="shared" si="361"/>
        <v>12249.739697940844</v>
      </c>
    </row>
    <row r="792" spans="1:61" x14ac:dyDescent="0.3">
      <c r="A792" s="84" t="s">
        <v>1743</v>
      </c>
      <c r="B792" s="84" t="s">
        <v>1744</v>
      </c>
      <c r="C792" s="84" t="s">
        <v>1744</v>
      </c>
      <c r="D792" s="63">
        <f>VLOOKUP(B792,Площадь!$D$2:$E$795,2,0)</f>
        <v>45.8</v>
      </c>
      <c r="E792" s="72"/>
      <c r="F792" s="87">
        <v>31</v>
      </c>
      <c r="G792" s="87">
        <v>29</v>
      </c>
      <c r="H792" s="87">
        <v>31</v>
      </c>
      <c r="I792" s="87"/>
      <c r="J792" s="88"/>
      <c r="K792" s="88"/>
      <c r="L792" s="88"/>
      <c r="M792" s="88"/>
      <c r="N792" s="88"/>
      <c r="O792" s="88"/>
      <c r="P792" s="88">
        <v>15</v>
      </c>
      <c r="Q792" s="88">
        <v>31</v>
      </c>
      <c r="R792">
        <f t="shared" si="358"/>
        <v>137</v>
      </c>
      <c r="S792" s="162">
        <f>VLOOKUP(C792,'Общие показания'!A:I,9,0)</f>
        <v>3.3469999999999995</v>
      </c>
      <c r="T792" s="73">
        <f>VLOOKUP(B792,'Общие показания'!$A$2:$S$795,19,0)</f>
        <v>1.1259999999999977</v>
      </c>
      <c r="U792" s="39">
        <f t="shared" si="362"/>
        <v>1.3735746198542493</v>
      </c>
      <c r="V792" s="39">
        <f t="shared" si="363"/>
        <v>1.0606125092388177</v>
      </c>
      <c r="W792" s="39">
        <f t="shared" si="364"/>
        <v>0.91281287090693275</v>
      </c>
      <c r="X792" s="39"/>
      <c r="Y792" s="39">
        <f t="shared" si="365"/>
        <v>0</v>
      </c>
      <c r="Z792" s="39"/>
      <c r="AA792" s="39"/>
      <c r="AB792" s="39"/>
      <c r="AC792" s="39"/>
      <c r="AD792" s="39"/>
      <c r="AE792" s="39">
        <f t="shared" si="375"/>
        <v>0</v>
      </c>
      <c r="AF792" s="39">
        <f t="shared" si="366"/>
        <v>0.35066514979678071</v>
      </c>
      <c r="AG792" s="39">
        <f t="shared" si="367"/>
        <v>0.77533485020321702</v>
      </c>
      <c r="AH792" s="39">
        <f t="shared" si="374"/>
        <v>0</v>
      </c>
      <c r="AJ792" s="39">
        <f t="shared" si="368"/>
        <v>0.65898541686818202</v>
      </c>
      <c r="AK792" s="39">
        <f t="shared" si="359"/>
        <v>0.26406379800829877</v>
      </c>
      <c r="AL792" s="39">
        <f t="shared" si="360"/>
        <v>0.37646416860893178</v>
      </c>
      <c r="AM792" s="39"/>
      <c r="AS792" s="39"/>
      <c r="AT792" s="39">
        <f t="shared" si="369"/>
        <v>0.15386172695098357</v>
      </c>
      <c r="AU792" s="39">
        <f t="shared" si="370"/>
        <v>0.49363647113906378</v>
      </c>
      <c r="AW792" s="38">
        <f t="shared" si="371"/>
        <v>5456.1228601762268</v>
      </c>
      <c r="AX792" s="38">
        <f t="shared" si="383"/>
        <v>3555.9080921218697</v>
      </c>
      <c r="AY792" s="38">
        <f t="shared" si="384"/>
        <v>3460.8837137948062</v>
      </c>
      <c r="AZ792" s="38">
        <f t="shared" si="376"/>
        <v>0</v>
      </c>
      <c r="BA792" s="38">
        <f t="shared" si="377"/>
        <v>0</v>
      </c>
      <c r="BB792" s="38">
        <f t="shared" si="378"/>
        <v>0</v>
      </c>
      <c r="BC792" s="38">
        <f t="shared" si="379"/>
        <v>0</v>
      </c>
      <c r="BD792" s="38">
        <f t="shared" si="380"/>
        <v>0</v>
      </c>
      <c r="BE792" s="38">
        <f t="shared" si="381"/>
        <v>0</v>
      </c>
      <c r="BF792" s="38">
        <f t="shared" si="382"/>
        <v>0</v>
      </c>
      <c r="BG792" s="38">
        <f t="shared" si="372"/>
        <v>1354.3317668666286</v>
      </c>
      <c r="BH792" s="38">
        <f t="shared" si="373"/>
        <v>3406.3758561583654</v>
      </c>
      <c r="BI792" s="61">
        <f t="shared" si="361"/>
        <v>17233.622289117899</v>
      </c>
    </row>
    <row r="793" spans="1:61" x14ac:dyDescent="0.3">
      <c r="A793" s="84" t="s">
        <v>2371</v>
      </c>
      <c r="B793" s="84" t="s">
        <v>2372</v>
      </c>
      <c r="C793" s="84" t="s">
        <v>2372</v>
      </c>
      <c r="D793" s="63">
        <f>VLOOKUP(B793,Площадь!$D$2:$E$795,2,0)</f>
        <v>45.3</v>
      </c>
      <c r="E793" s="72"/>
      <c r="F793" s="87">
        <v>31</v>
      </c>
      <c r="G793" s="87">
        <v>29</v>
      </c>
      <c r="H793" s="87">
        <v>31</v>
      </c>
      <c r="I793" s="87"/>
      <c r="J793" s="88"/>
      <c r="K793" s="88"/>
      <c r="L793" s="88"/>
      <c r="M793" s="88"/>
      <c r="N793" s="88"/>
      <c r="O793" s="88"/>
      <c r="P793" s="88">
        <v>15</v>
      </c>
      <c r="Q793" s="88">
        <v>31</v>
      </c>
      <c r="R793">
        <f t="shared" si="358"/>
        <v>137</v>
      </c>
      <c r="S793" s="162">
        <f>VLOOKUP(C793,'Общие показания'!A:I,9,0)</f>
        <v>3.1149999999999993</v>
      </c>
      <c r="T793" s="73">
        <f>VLOOKUP(B793,'Общие показания'!$A$2:$S$795,19,0)</f>
        <v>0.89199999999999946</v>
      </c>
      <c r="U793" s="39">
        <f t="shared" si="362"/>
        <v>1.2783641890785737</v>
      </c>
      <c r="V793" s="39">
        <f t="shared" si="363"/>
        <v>0.98709529915713079</v>
      </c>
      <c r="W793" s="39">
        <f t="shared" si="364"/>
        <v>0.8495405117642949</v>
      </c>
      <c r="X793" s="39"/>
      <c r="Y793" s="39">
        <f t="shared" si="365"/>
        <v>0</v>
      </c>
      <c r="Z793" s="39"/>
      <c r="AA793" s="39"/>
      <c r="AB793" s="39"/>
      <c r="AC793" s="39"/>
      <c r="AD793" s="39"/>
      <c r="AE793" s="39">
        <f t="shared" si="375"/>
        <v>0</v>
      </c>
      <c r="AF793" s="39">
        <f t="shared" si="366"/>
        <v>0.27779157514984798</v>
      </c>
      <c r="AG793" s="39">
        <f t="shared" si="367"/>
        <v>0.61420842485015148</v>
      </c>
      <c r="AH793" s="39">
        <f t="shared" si="374"/>
        <v>0</v>
      </c>
      <c r="AJ793" s="39">
        <f t="shared" si="368"/>
        <v>0.65179125292857309</v>
      </c>
      <c r="AK793" s="39">
        <f t="shared" si="359"/>
        <v>0.26118100545362305</v>
      </c>
      <c r="AL793" s="39">
        <f t="shared" si="360"/>
        <v>0.37235429777258972</v>
      </c>
      <c r="AM793" s="39"/>
      <c r="AS793" s="39"/>
      <c r="AT793" s="39">
        <f t="shared" si="369"/>
        <v>0.15218201377466281</v>
      </c>
      <c r="AU793" s="39">
        <f t="shared" si="370"/>
        <v>0.48824742669431409</v>
      </c>
      <c r="AW793" s="38">
        <f t="shared" si="371"/>
        <v>5181.2320623063051</v>
      </c>
      <c r="AX793" s="38">
        <f t="shared" si="383"/>
        <v>3350.8229810449234</v>
      </c>
      <c r="AY793" s="38">
        <f t="shared" si="384"/>
        <v>3280.0055509284321</v>
      </c>
      <c r="AZ793" s="38">
        <f t="shared" si="376"/>
        <v>0</v>
      </c>
      <c r="BA793" s="38">
        <f t="shared" si="377"/>
        <v>0</v>
      </c>
      <c r="BB793" s="38">
        <f t="shared" si="378"/>
        <v>0</v>
      </c>
      <c r="BC793" s="38">
        <f t="shared" si="379"/>
        <v>0</v>
      </c>
      <c r="BD793" s="38">
        <f t="shared" si="380"/>
        <v>0</v>
      </c>
      <c r="BE793" s="38">
        <f t="shared" si="381"/>
        <v>0</v>
      </c>
      <c r="BF793" s="38">
        <f t="shared" si="382"/>
        <v>0</v>
      </c>
      <c r="BG793" s="38">
        <f t="shared" si="372"/>
        <v>1154.2039031653999</v>
      </c>
      <c r="BH793" s="38">
        <f t="shared" si="373"/>
        <v>2959.3883896519019</v>
      </c>
      <c r="BI793" s="61">
        <f t="shared" si="361"/>
        <v>15925.652887096963</v>
      </c>
    </row>
    <row r="794" spans="1:61" x14ac:dyDescent="0.3">
      <c r="A794" s="84" t="s">
        <v>2062</v>
      </c>
      <c r="B794" s="84" t="s">
        <v>2063</v>
      </c>
      <c r="C794" s="84" t="s">
        <v>2063</v>
      </c>
      <c r="D794" s="63">
        <f>VLOOKUP(B794,Площадь!$D$2:$E$795,2,0)</f>
        <v>56.2</v>
      </c>
      <c r="E794" s="72"/>
      <c r="F794" s="87">
        <v>31</v>
      </c>
      <c r="G794" s="87">
        <v>29</v>
      </c>
      <c r="H794" s="87">
        <v>31</v>
      </c>
      <c r="I794" s="87"/>
      <c r="J794" s="88"/>
      <c r="K794" s="88"/>
      <c r="L794" s="88"/>
      <c r="M794" s="88"/>
      <c r="N794" s="88"/>
      <c r="O794" s="88"/>
      <c r="P794" s="88">
        <v>15</v>
      </c>
      <c r="Q794" s="88">
        <v>31</v>
      </c>
      <c r="R794">
        <f t="shared" si="358"/>
        <v>137</v>
      </c>
      <c r="S794" s="162">
        <f>VLOOKUP(C794,'Общие показания'!A:I,9,0)</f>
        <v>1.79888565005182</v>
      </c>
      <c r="T794" s="73">
        <f>VLOOKUP(B794,'Общие показания'!$A$2:$S$795,19,0)</f>
        <v>0.93600000000000172</v>
      </c>
      <c r="U794" s="39">
        <f t="shared" si="362"/>
        <v>0.73824430024833976</v>
      </c>
      <c r="V794" s="39">
        <f t="shared" si="363"/>
        <v>0.5700390269301352</v>
      </c>
      <c r="W794" s="39">
        <f t="shared" si="364"/>
        <v>0.49060232287334504</v>
      </c>
      <c r="X794" s="39"/>
      <c r="Y794" s="39">
        <f t="shared" si="365"/>
        <v>0</v>
      </c>
      <c r="Z794" s="39"/>
      <c r="AA794" s="39"/>
      <c r="AB794" s="39"/>
      <c r="AC794" s="39"/>
      <c r="AD794" s="39"/>
      <c r="AE794" s="39">
        <f t="shared" si="375"/>
        <v>0</v>
      </c>
      <c r="AF794" s="39">
        <f t="shared" si="366"/>
        <v>0.29149429858773357</v>
      </c>
      <c r="AG794" s="39">
        <f t="shared" si="367"/>
        <v>0.64450570141226815</v>
      </c>
      <c r="AH794" s="39">
        <f t="shared" si="374"/>
        <v>0</v>
      </c>
      <c r="AJ794" s="39">
        <f t="shared" si="368"/>
        <v>0.80862402681204881</v>
      </c>
      <c r="AK794" s="39">
        <f t="shared" si="359"/>
        <v>0.32402588314555442</v>
      </c>
      <c r="AL794" s="39">
        <f t="shared" si="360"/>
        <v>0.46194948200484648</v>
      </c>
      <c r="AM794" s="39"/>
      <c r="AS794" s="39"/>
      <c r="AT794" s="39">
        <f t="shared" si="369"/>
        <v>0.18879976101845586</v>
      </c>
      <c r="AU794" s="39">
        <f t="shared" si="370"/>
        <v>0.60572859558985559</v>
      </c>
      <c r="AW794" s="38">
        <f t="shared" si="371"/>
        <v>4152.3514624278241</v>
      </c>
      <c r="AX794" s="38">
        <f t="shared" si="383"/>
        <v>2399.9920820107786</v>
      </c>
      <c r="AY794" s="38">
        <f t="shared" si="384"/>
        <v>2556.9919629428223</v>
      </c>
      <c r="AZ794" s="38">
        <f t="shared" si="376"/>
        <v>0</v>
      </c>
      <c r="BA794" s="38">
        <f t="shared" si="377"/>
        <v>0</v>
      </c>
      <c r="BB794" s="38">
        <f t="shared" si="378"/>
        <v>0</v>
      </c>
      <c r="BC794" s="38">
        <f t="shared" si="379"/>
        <v>0</v>
      </c>
      <c r="BD794" s="38">
        <f t="shared" si="380"/>
        <v>0</v>
      </c>
      <c r="BE794" s="38">
        <f t="shared" si="381"/>
        <v>0</v>
      </c>
      <c r="BF794" s="38">
        <f t="shared" si="382"/>
        <v>0</v>
      </c>
      <c r="BG794" s="38">
        <f t="shared" si="372"/>
        <v>1289.2821618444707</v>
      </c>
      <c r="BH794" s="38">
        <f t="shared" si="373"/>
        <v>3356.0789375006207</v>
      </c>
      <c r="BI794" s="61">
        <f t="shared" si="361"/>
        <v>13754.696606726517</v>
      </c>
    </row>
    <row r="795" spans="1:61" x14ac:dyDescent="0.3">
      <c r="A795" s="84" t="s">
        <v>2216</v>
      </c>
      <c r="B795" s="84" t="s">
        <v>2217</v>
      </c>
      <c r="C795" s="84" t="s">
        <v>2217</v>
      </c>
      <c r="D795" s="63">
        <f>VLOOKUP(B795,Площадь!$D$2:$E$795,2,0)</f>
        <v>86.3</v>
      </c>
      <c r="E795" s="72"/>
      <c r="F795" s="87">
        <v>31</v>
      </c>
      <c r="G795" s="87">
        <v>29</v>
      </c>
      <c r="H795" s="87">
        <v>31</v>
      </c>
      <c r="I795" s="87"/>
      <c r="J795" s="88"/>
      <c r="K795" s="88"/>
      <c r="L795" s="88"/>
      <c r="M795" s="88"/>
      <c r="N795" s="88"/>
      <c r="O795" s="88"/>
      <c r="P795" s="88">
        <v>15</v>
      </c>
      <c r="Q795" s="88">
        <v>31</v>
      </c>
      <c r="R795">
        <f t="shared" si="358"/>
        <v>137</v>
      </c>
      <c r="S795" s="162">
        <f>VLOOKUP(C795,'Общие показания'!A:I,9,0)</f>
        <v>2.7623457579977235</v>
      </c>
      <c r="T795" s="73">
        <f>VLOOKUP(B795,'Общие показания'!$A$2:$S$795,19,0)</f>
        <v>0.58699999999999974</v>
      </c>
      <c r="U795" s="39">
        <f t="shared" si="362"/>
        <v>1.1336384895272547</v>
      </c>
      <c r="V795" s="39">
        <f t="shared" si="363"/>
        <v>0.87534462676282332</v>
      </c>
      <c r="W795" s="39">
        <f t="shared" si="364"/>
        <v>0.75336264170764555</v>
      </c>
      <c r="X795" s="39"/>
      <c r="Y795" s="39">
        <f t="shared" si="365"/>
        <v>0</v>
      </c>
      <c r="Z795" s="39"/>
      <c r="AA795" s="39"/>
      <c r="AB795" s="39"/>
      <c r="AC795" s="39"/>
      <c r="AD795" s="39"/>
      <c r="AE795" s="39">
        <f t="shared" si="375"/>
        <v>0</v>
      </c>
      <c r="AF795" s="39">
        <f t="shared" si="366"/>
        <v>0.18280678768269149</v>
      </c>
      <c r="AG795" s="39">
        <f t="shared" si="367"/>
        <v>0.40419321231730831</v>
      </c>
      <c r="AH795" s="39">
        <f t="shared" si="374"/>
        <v>0</v>
      </c>
      <c r="AJ795" s="39">
        <f t="shared" si="368"/>
        <v>1.241712695976509</v>
      </c>
      <c r="AK795" s="39">
        <f t="shared" si="359"/>
        <v>0.49756999493703458</v>
      </c>
      <c r="AL795" s="39">
        <f t="shared" si="360"/>
        <v>0.70936370635263779</v>
      </c>
      <c r="AM795" s="39"/>
      <c r="AS795" s="39"/>
      <c r="AT795" s="39">
        <f t="shared" si="369"/>
        <v>0.28991849423296689</v>
      </c>
      <c r="AU795" s="39">
        <f t="shared" si="370"/>
        <v>0.93014907116378165</v>
      </c>
      <c r="AW795" s="38">
        <f t="shared" si="371"/>
        <v>6376.2977083188835</v>
      </c>
      <c r="AX795" s="38">
        <f t="shared" si="383"/>
        <v>3685.397093906231</v>
      </c>
      <c r="AY795" s="38">
        <f t="shared" si="384"/>
        <v>3926.4840996791022</v>
      </c>
      <c r="AZ795" s="38">
        <f t="shared" si="376"/>
        <v>0</v>
      </c>
      <c r="BA795" s="38">
        <f t="shared" si="377"/>
        <v>0</v>
      </c>
      <c r="BB795" s="38">
        <f t="shared" si="378"/>
        <v>0</v>
      </c>
      <c r="BC795" s="38">
        <f t="shared" si="379"/>
        <v>0</v>
      </c>
      <c r="BD795" s="38">
        <f t="shared" si="380"/>
        <v>0</v>
      </c>
      <c r="BE795" s="38">
        <f t="shared" si="381"/>
        <v>0</v>
      </c>
      <c r="BF795" s="38">
        <f t="shared" si="382"/>
        <v>0</v>
      </c>
      <c r="BG795" s="38">
        <f t="shared" si="372"/>
        <v>1268.9648377631167</v>
      </c>
      <c r="BH795" s="38">
        <f t="shared" si="373"/>
        <v>3581.8550520852991</v>
      </c>
      <c r="BI795" s="61">
        <f t="shared" si="361"/>
        <v>18838.998791752634</v>
      </c>
    </row>
    <row r="796" spans="1:61" x14ac:dyDescent="0.3">
      <c r="A796" s="84" t="s">
        <v>2244</v>
      </c>
      <c r="B796" s="84" t="s">
        <v>2245</v>
      </c>
      <c r="C796" s="84" t="s">
        <v>2245</v>
      </c>
      <c r="D796" s="63">
        <f>VLOOKUP(B796,Площадь!$D$2:$E$795,2,0)</f>
        <v>78.400000000000006</v>
      </c>
      <c r="E796" s="72"/>
      <c r="F796" s="87">
        <v>31</v>
      </c>
      <c r="G796" s="87">
        <v>29</v>
      </c>
      <c r="H796" s="87">
        <v>31</v>
      </c>
      <c r="I796" s="87"/>
      <c r="J796" s="88"/>
      <c r="K796" s="88"/>
      <c r="L796" s="88"/>
      <c r="M796" s="88"/>
      <c r="N796" s="88"/>
      <c r="O796" s="88"/>
      <c r="P796" s="88">
        <v>15</v>
      </c>
      <c r="Q796" s="88">
        <v>31</v>
      </c>
      <c r="R796">
        <f t="shared" si="358"/>
        <v>137</v>
      </c>
      <c r="S796" s="162">
        <f>VLOOKUP(C796,'Общие показания'!A:I,9,0)</f>
        <v>3.0090000000000003</v>
      </c>
      <c r="T796" s="73">
        <f>VLOOKUP(B796,'Общие показания'!$A$2:$S$795,19,0)</f>
        <v>1.509999999999998</v>
      </c>
      <c r="U796" s="39">
        <f t="shared" si="362"/>
        <v>1.2348628715689982</v>
      </c>
      <c r="V796" s="39">
        <f t="shared" si="363"/>
        <v>0.9535055393784293</v>
      </c>
      <c r="W796" s="39">
        <f t="shared" si="364"/>
        <v>0.82063158905257283</v>
      </c>
      <c r="X796" s="39"/>
      <c r="Y796" s="39">
        <f t="shared" si="365"/>
        <v>0</v>
      </c>
      <c r="Z796" s="39"/>
      <c r="AA796" s="39"/>
      <c r="AB796" s="39"/>
      <c r="AC796" s="39"/>
      <c r="AD796" s="39"/>
      <c r="AE796" s="39">
        <f t="shared" si="375"/>
        <v>0</v>
      </c>
      <c r="AF796" s="39">
        <f t="shared" si="366"/>
        <v>0.47025255434559438</v>
      </c>
      <c r="AG796" s="39">
        <f t="shared" si="367"/>
        <v>1.0397474456544038</v>
      </c>
      <c r="AH796" s="39">
        <f t="shared" si="374"/>
        <v>0</v>
      </c>
      <c r="AJ796" s="39">
        <f t="shared" si="368"/>
        <v>1.1280449057306874</v>
      </c>
      <c r="AK796" s="39">
        <f t="shared" si="359"/>
        <v>0.45202187257315779</v>
      </c>
      <c r="AL796" s="39">
        <f t="shared" si="360"/>
        <v>0.64442774713843354</v>
      </c>
      <c r="AM796" s="39"/>
      <c r="AS796" s="39"/>
      <c r="AT796" s="39">
        <f t="shared" si="369"/>
        <v>0.26337902604709856</v>
      </c>
      <c r="AU796" s="39">
        <f t="shared" si="370"/>
        <v>0.84500216893673796</v>
      </c>
      <c r="AW796" s="38">
        <f t="shared" si="371"/>
        <v>6342.8951210721852</v>
      </c>
      <c r="AX796" s="38">
        <f t="shared" si="383"/>
        <v>3772.9415635463624</v>
      </c>
      <c r="AY796" s="38">
        <f t="shared" si="384"/>
        <v>3932.7466796976896</v>
      </c>
      <c r="AZ796" s="38">
        <f t="shared" si="376"/>
        <v>0</v>
      </c>
      <c r="BA796" s="38">
        <f t="shared" si="377"/>
        <v>0</v>
      </c>
      <c r="BB796" s="38">
        <f t="shared" si="378"/>
        <v>0</v>
      </c>
      <c r="BC796" s="38">
        <f t="shared" si="379"/>
        <v>0</v>
      </c>
      <c r="BD796" s="38">
        <f t="shared" si="380"/>
        <v>0</v>
      </c>
      <c r="BE796" s="38">
        <f t="shared" si="381"/>
        <v>0</v>
      </c>
      <c r="BF796" s="38">
        <f t="shared" si="382"/>
        <v>0</v>
      </c>
      <c r="BG796" s="38">
        <f t="shared" si="372"/>
        <v>1969.3312691429294</v>
      </c>
      <c r="BH796" s="38">
        <f t="shared" si="373"/>
        <v>5059.3464754238776</v>
      </c>
      <c r="BI796" s="61">
        <f t="shared" si="361"/>
        <v>21077.261108883045</v>
      </c>
    </row>
    <row r="797" spans="1:61" x14ac:dyDescent="0.3">
      <c r="A797" s="84" t="s">
        <v>811</v>
      </c>
      <c r="B797" s="84" t="s">
        <v>812</v>
      </c>
      <c r="C797" s="84" t="s">
        <v>812</v>
      </c>
      <c r="D797" s="63">
        <f>VLOOKUP(B797,Площадь!$D$2:$E$795,2,0)</f>
        <v>51.1</v>
      </c>
      <c r="E797" s="72"/>
      <c r="F797" s="87">
        <v>31</v>
      </c>
      <c r="G797" s="87">
        <v>29</v>
      </c>
      <c r="H797" s="87">
        <v>31</v>
      </c>
      <c r="I797" s="87"/>
      <c r="J797" s="88"/>
      <c r="K797" s="88"/>
      <c r="L797" s="88"/>
      <c r="M797" s="88"/>
      <c r="N797" s="88"/>
      <c r="O797" s="88"/>
      <c r="P797" s="88">
        <v>15</v>
      </c>
      <c r="Q797" s="88">
        <v>31</v>
      </c>
      <c r="R797">
        <f t="shared" si="358"/>
        <v>137</v>
      </c>
      <c r="S797" s="162">
        <f>VLOOKUP(C797,'Общие показания'!A:I,9,0)</f>
        <v>1.6356415786058363</v>
      </c>
      <c r="T797" s="73">
        <f>VLOOKUP(B797,'Общие показания'!$A$2:$S$795,19,0)</f>
        <v>0.24600000000000044</v>
      </c>
      <c r="U797" s="39">
        <f t="shared" si="362"/>
        <v>0.67125060040373941</v>
      </c>
      <c r="V797" s="39">
        <f t="shared" si="363"/>
        <v>0.51830950669270304</v>
      </c>
      <c r="W797" s="39">
        <f t="shared" si="364"/>
        <v>0.44608147150939381</v>
      </c>
      <c r="X797" s="39"/>
      <c r="Y797" s="39">
        <f t="shared" si="365"/>
        <v>0</v>
      </c>
      <c r="Z797" s="39"/>
      <c r="AA797" s="39"/>
      <c r="AB797" s="39"/>
      <c r="AC797" s="39"/>
      <c r="AD797" s="39"/>
      <c r="AE797" s="39">
        <f t="shared" si="375"/>
        <v>0</v>
      </c>
      <c r="AF797" s="39">
        <f t="shared" si="366"/>
        <v>7.6610681039083819E-2</v>
      </c>
      <c r="AG797" s="39">
        <f t="shared" si="367"/>
        <v>0.16938931896091663</v>
      </c>
      <c r="AH797" s="39">
        <f t="shared" si="374"/>
        <v>0</v>
      </c>
      <c r="AJ797" s="39">
        <f t="shared" si="368"/>
        <v>0.73524355462803725</v>
      </c>
      <c r="AK797" s="39">
        <f t="shared" si="359"/>
        <v>0.29462139908786178</v>
      </c>
      <c r="AL797" s="39">
        <f t="shared" si="360"/>
        <v>0.42002879947415755</v>
      </c>
      <c r="AM797" s="39"/>
      <c r="AS797" s="39"/>
      <c r="AT797" s="39">
        <f t="shared" si="369"/>
        <v>0.17166668661998388</v>
      </c>
      <c r="AU797" s="39">
        <f t="shared" si="370"/>
        <v>0.55076034225340953</v>
      </c>
      <c r="AW797" s="38">
        <f t="shared" si="371"/>
        <v>3775.5366500011</v>
      </c>
      <c r="AX797" s="38">
        <f t="shared" si="383"/>
        <v>2182.1992062411173</v>
      </c>
      <c r="AY797" s="38">
        <f t="shared" si="384"/>
        <v>2324.9517670174059</v>
      </c>
      <c r="AZ797" s="38">
        <f t="shared" si="376"/>
        <v>0</v>
      </c>
      <c r="BA797" s="38">
        <f t="shared" si="377"/>
        <v>0</v>
      </c>
      <c r="BB797" s="38">
        <f t="shared" si="378"/>
        <v>0</v>
      </c>
      <c r="BC797" s="38">
        <f t="shared" si="379"/>
        <v>0</v>
      </c>
      <c r="BD797" s="38">
        <f t="shared" si="380"/>
        <v>0</v>
      </c>
      <c r="BE797" s="38">
        <f t="shared" si="381"/>
        <v>0</v>
      </c>
      <c r="BF797" s="38">
        <f t="shared" si="382"/>
        <v>0</v>
      </c>
      <c r="BG797" s="38">
        <f t="shared" si="372"/>
        <v>666.46583464929506</v>
      </c>
      <c r="BH797" s="38">
        <f t="shared" si="373"/>
        <v>1933.1409445772886</v>
      </c>
      <c r="BI797" s="61">
        <f t="shared" si="361"/>
        <v>10882.294402486206</v>
      </c>
    </row>
    <row r="798" spans="1:61" x14ac:dyDescent="0.3">
      <c r="A798" s="84" t="s">
        <v>2265</v>
      </c>
      <c r="B798" s="84" t="s">
        <v>2266</v>
      </c>
      <c r="C798" s="84" t="s">
        <v>2266</v>
      </c>
      <c r="D798" s="63">
        <f>VLOOKUP(B798,Площадь!$D$2:$E$795,2,0)</f>
        <v>46.3</v>
      </c>
      <c r="E798" s="72"/>
      <c r="F798" s="87">
        <v>31</v>
      </c>
      <c r="G798" s="87">
        <v>29</v>
      </c>
      <c r="H798" s="87">
        <v>31</v>
      </c>
      <c r="I798" s="87"/>
      <c r="J798" s="88"/>
      <c r="K798" s="88"/>
      <c r="L798" s="88"/>
      <c r="M798" s="88"/>
      <c r="N798" s="88"/>
      <c r="O798" s="88"/>
      <c r="P798" s="88">
        <v>15</v>
      </c>
      <c r="Q798" s="88">
        <v>31</v>
      </c>
      <c r="R798">
        <f t="shared" si="358"/>
        <v>137</v>
      </c>
      <c r="S798" s="162">
        <f>VLOOKUP(C798,'Общие показания'!A:I,9,0)</f>
        <v>1.4820000995978515</v>
      </c>
      <c r="T798" s="73">
        <f>VLOOKUP(B798,'Общие показания'!$A$2:$S$795,19,0)</f>
        <v>0.70099999999999874</v>
      </c>
      <c r="U798" s="39">
        <f t="shared" si="362"/>
        <v>0.60819770643235094</v>
      </c>
      <c r="V798" s="39">
        <f t="shared" si="363"/>
        <v>0.46962289941041385</v>
      </c>
      <c r="W798" s="39">
        <f t="shared" si="364"/>
        <v>0.40417949375508672</v>
      </c>
      <c r="X798" s="39"/>
      <c r="Y798" s="39">
        <f t="shared" si="365"/>
        <v>0</v>
      </c>
      <c r="Z798" s="39"/>
      <c r="AA798" s="39"/>
      <c r="AB798" s="39"/>
      <c r="AC798" s="39"/>
      <c r="AD798" s="39"/>
      <c r="AE798" s="39">
        <f t="shared" si="375"/>
        <v>0</v>
      </c>
      <c r="AF798" s="39">
        <f t="shared" si="366"/>
        <v>0.21830929840812019</v>
      </c>
      <c r="AG798" s="39">
        <f t="shared" si="367"/>
        <v>0.4826907015918786</v>
      </c>
      <c r="AH798" s="39">
        <f t="shared" si="374"/>
        <v>0</v>
      </c>
      <c r="AJ798" s="39">
        <f t="shared" si="368"/>
        <v>0.66617958080779105</v>
      </c>
      <c r="AK798" s="39">
        <f t="shared" si="359"/>
        <v>0.26694659056297454</v>
      </c>
      <c r="AL798" s="39">
        <f t="shared" si="360"/>
        <v>0.38057403944527379</v>
      </c>
      <c r="AM798" s="39"/>
      <c r="AS798" s="39"/>
      <c r="AT798" s="39">
        <f t="shared" si="369"/>
        <v>0.15554144012730436</v>
      </c>
      <c r="AU798" s="39">
        <f t="shared" si="370"/>
        <v>0.49902551558381336</v>
      </c>
      <c r="AW798" s="38">
        <f t="shared" si="371"/>
        <v>3420.8874147759475</v>
      </c>
      <c r="AX798" s="38">
        <f t="shared" si="383"/>
        <v>1977.2176761049648</v>
      </c>
      <c r="AY798" s="38">
        <f t="shared" si="384"/>
        <v>2106.5609943817199</v>
      </c>
      <c r="AZ798" s="38">
        <f t="shared" si="376"/>
        <v>0</v>
      </c>
      <c r="BA798" s="38">
        <f t="shared" si="377"/>
        <v>0</v>
      </c>
      <c r="BB798" s="38">
        <f t="shared" si="378"/>
        <v>0</v>
      </c>
      <c r="BC798" s="38">
        <f t="shared" si="379"/>
        <v>0</v>
      </c>
      <c r="BD798" s="38">
        <f t="shared" si="380"/>
        <v>0</v>
      </c>
      <c r="BE798" s="38">
        <f t="shared" si="381"/>
        <v>0</v>
      </c>
      <c r="BF798" s="38">
        <f t="shared" si="382"/>
        <v>0</v>
      </c>
      <c r="BG798" s="38">
        <f t="shared" si="372"/>
        <v>1003.5499684949523</v>
      </c>
      <c r="BH798" s="38">
        <f t="shared" si="373"/>
        <v>2635.2797447377407</v>
      </c>
      <c r="BI798" s="61">
        <f t="shared" si="361"/>
        <v>11143.495798495325</v>
      </c>
    </row>
    <row r="799" spans="1:61" x14ac:dyDescent="0.3">
      <c r="A799" s="84" t="s">
        <v>937</v>
      </c>
      <c r="B799" s="84" t="s">
        <v>938</v>
      </c>
      <c r="C799" s="84" t="s">
        <v>938</v>
      </c>
      <c r="D799" s="63">
        <f>VLOOKUP(B799,Площадь!$D$2:$E$795,2,0)</f>
        <v>47.7</v>
      </c>
      <c r="E799" s="72"/>
      <c r="F799" s="87">
        <v>31</v>
      </c>
      <c r="G799" s="87">
        <v>29</v>
      </c>
      <c r="H799" s="87">
        <v>31</v>
      </c>
      <c r="I799" s="87"/>
      <c r="J799" s="88"/>
      <c r="K799" s="88"/>
      <c r="L799" s="88"/>
      <c r="M799" s="88"/>
      <c r="N799" s="88"/>
      <c r="O799" s="88"/>
      <c r="P799" s="88">
        <v>15</v>
      </c>
      <c r="Q799" s="88">
        <v>31</v>
      </c>
      <c r="R799">
        <f t="shared" si="358"/>
        <v>137</v>
      </c>
      <c r="S799" s="162">
        <f>VLOOKUP(C799,'Общие показания'!A:I,9,0)</f>
        <v>1.5268121976418472</v>
      </c>
      <c r="T799" s="73">
        <f>VLOOKUP(B799,'Общие показания'!$A$2:$S$795,19,0)</f>
        <v>0.67134673234798159</v>
      </c>
      <c r="U799" s="39">
        <f t="shared" si="362"/>
        <v>0.62658813384067269</v>
      </c>
      <c r="V799" s="39">
        <f t="shared" si="363"/>
        <v>0.48382315986774821</v>
      </c>
      <c r="W799" s="39">
        <f t="shared" si="364"/>
        <v>0.41640090393342633</v>
      </c>
      <c r="X799" s="39"/>
      <c r="Y799" s="39">
        <f t="shared" si="365"/>
        <v>0</v>
      </c>
      <c r="Z799" s="39"/>
      <c r="AA799" s="39"/>
      <c r="AB799" s="39"/>
      <c r="AC799" s="39"/>
      <c r="AD799" s="39"/>
      <c r="AE799" s="39">
        <f t="shared" si="375"/>
        <v>0</v>
      </c>
      <c r="AF799" s="39">
        <f t="shared" si="366"/>
        <v>0.20907451373391181</v>
      </c>
      <c r="AG799" s="39">
        <f t="shared" si="367"/>
        <v>0.46227221861406981</v>
      </c>
      <c r="AH799" s="39">
        <f t="shared" si="374"/>
        <v>0</v>
      </c>
      <c r="AJ799" s="39">
        <f t="shared" si="368"/>
        <v>0.68632323983869625</v>
      </c>
      <c r="AK799" s="39">
        <f t="shared" si="359"/>
        <v>0.27501840971606667</v>
      </c>
      <c r="AL799" s="39">
        <f t="shared" si="360"/>
        <v>0.39208167778703162</v>
      </c>
      <c r="AM799" s="39"/>
      <c r="AS799" s="39"/>
      <c r="AT799" s="39">
        <f t="shared" si="369"/>
        <v>0.16024463702100256</v>
      </c>
      <c r="AU799" s="39">
        <f t="shared" si="370"/>
        <v>0.51411484002911223</v>
      </c>
      <c r="AW799" s="38">
        <f t="shared" si="371"/>
        <v>3524.3267750499508</v>
      </c>
      <c r="AX799" s="38">
        <f t="shared" si="383"/>
        <v>2037.0039557280095</v>
      </c>
      <c r="AY799" s="38">
        <f t="shared" si="384"/>
        <v>2170.2583030671285</v>
      </c>
      <c r="AZ799" s="38">
        <f t="shared" si="376"/>
        <v>0</v>
      </c>
      <c r="BA799" s="38">
        <f t="shared" si="377"/>
        <v>0</v>
      </c>
      <c r="BB799" s="38">
        <f t="shared" si="378"/>
        <v>0</v>
      </c>
      <c r="BC799" s="38">
        <f t="shared" si="379"/>
        <v>0</v>
      </c>
      <c r="BD799" s="38">
        <f t="shared" si="380"/>
        <v>0</v>
      </c>
      <c r="BE799" s="38">
        <f t="shared" si="381"/>
        <v>0</v>
      </c>
      <c r="BF799" s="38">
        <f t="shared" si="382"/>
        <v>0</v>
      </c>
      <c r="BG799" s="38">
        <f t="shared" si="372"/>
        <v>991.38555552046205</v>
      </c>
      <c r="BH799" s="38">
        <f t="shared" si="373"/>
        <v>2620.9743647394121</v>
      </c>
      <c r="BI799" s="61">
        <f t="shared" si="361"/>
        <v>11343.948954104962</v>
      </c>
    </row>
    <row r="800" spans="1:61" x14ac:dyDescent="0.3">
      <c r="A800" s="84" t="s">
        <v>2623</v>
      </c>
      <c r="B800" s="84" t="s">
        <v>1772</v>
      </c>
      <c r="C800" s="84" t="s">
        <v>1772</v>
      </c>
      <c r="D800" s="63">
        <f>VLOOKUP(B800,Площадь!$D$2:$E$795,2,0)</f>
        <v>42.9</v>
      </c>
      <c r="E800" s="72"/>
      <c r="F800" s="87">
        <v>31</v>
      </c>
      <c r="G800" s="87">
        <v>29</v>
      </c>
      <c r="H800" s="87">
        <v>31</v>
      </c>
      <c r="I800" s="87"/>
      <c r="J800" s="88"/>
      <c r="K800" s="88"/>
      <c r="L800" s="88"/>
      <c r="M800" s="88"/>
      <c r="N800" s="88"/>
      <c r="O800" s="88"/>
      <c r="P800" s="88">
        <v>15</v>
      </c>
      <c r="Q800" s="88">
        <v>31</v>
      </c>
      <c r="R800">
        <f t="shared" si="358"/>
        <v>137</v>
      </c>
      <c r="S800" s="162">
        <f>VLOOKUP(C800,'Общие показания'!A:I,9,0)</f>
        <v>1.3731707186338624</v>
      </c>
      <c r="T800" s="73">
        <f>VLOOKUP(B800,'Общие показания'!$A$2:$S$795,19,0)</f>
        <v>0.28699999999999992</v>
      </c>
      <c r="U800" s="39">
        <f t="shared" si="362"/>
        <v>0.56353523986928411</v>
      </c>
      <c r="V800" s="39">
        <f t="shared" si="363"/>
        <v>0.43513655258545902</v>
      </c>
      <c r="W800" s="39">
        <f t="shared" si="364"/>
        <v>0.37449892617911923</v>
      </c>
      <c r="X800" s="39"/>
      <c r="Y800" s="39">
        <f t="shared" si="365"/>
        <v>0</v>
      </c>
      <c r="Z800" s="39"/>
      <c r="AA800" s="39"/>
      <c r="AB800" s="39"/>
      <c r="AC800" s="39"/>
      <c r="AD800" s="39"/>
      <c r="AE800" s="39">
        <f t="shared" si="375"/>
        <v>0</v>
      </c>
      <c r="AF800" s="39">
        <f t="shared" si="366"/>
        <v>8.9379127878930945E-2</v>
      </c>
      <c r="AG800" s="39">
        <f t="shared" si="367"/>
        <v>0.19762087212106899</v>
      </c>
      <c r="AH800" s="39">
        <f t="shared" si="374"/>
        <v>0</v>
      </c>
      <c r="AJ800" s="39">
        <f t="shared" si="368"/>
        <v>0.61725926601845005</v>
      </c>
      <c r="AK800" s="39">
        <f t="shared" si="359"/>
        <v>0.24734360119117943</v>
      </c>
      <c r="AL800" s="39">
        <f t="shared" si="360"/>
        <v>0.35262691775814792</v>
      </c>
      <c r="AM800" s="39"/>
      <c r="AS800" s="39"/>
      <c r="AT800" s="39">
        <f t="shared" si="369"/>
        <v>0.14411939052832304</v>
      </c>
      <c r="AU800" s="39">
        <f t="shared" si="370"/>
        <v>0.46238001335951601</v>
      </c>
      <c r="AW800" s="38">
        <f t="shared" si="371"/>
        <v>3169.6775398247978</v>
      </c>
      <c r="AX800" s="38">
        <f t="shared" si="383"/>
        <v>1832.0224255918574</v>
      </c>
      <c r="AY800" s="38">
        <f t="shared" si="384"/>
        <v>1951.8675304314427</v>
      </c>
      <c r="AZ800" s="38">
        <f t="shared" si="376"/>
        <v>0</v>
      </c>
      <c r="BA800" s="38">
        <f t="shared" si="377"/>
        <v>0</v>
      </c>
      <c r="BB800" s="38">
        <f t="shared" si="378"/>
        <v>0</v>
      </c>
      <c r="BC800" s="38">
        <f t="shared" si="379"/>
        <v>0</v>
      </c>
      <c r="BD800" s="38">
        <f t="shared" si="380"/>
        <v>0</v>
      </c>
      <c r="BE800" s="38">
        <f t="shared" si="381"/>
        <v>0</v>
      </c>
      <c r="BF800" s="38">
        <f t="shared" si="382"/>
        <v>0</v>
      </c>
      <c r="BG800" s="38">
        <f t="shared" si="372"/>
        <v>626.79408287169633</v>
      </c>
      <c r="BH800" s="38">
        <f t="shared" si="373"/>
        <v>1771.6799769486631</v>
      </c>
      <c r="BI800" s="61">
        <f t="shared" si="361"/>
        <v>9352.0415556684584</v>
      </c>
    </row>
    <row r="801" spans="1:61" x14ac:dyDescent="0.3">
      <c r="A801" s="84" t="s">
        <v>2309</v>
      </c>
      <c r="B801" s="84" t="s">
        <v>2310</v>
      </c>
      <c r="C801" s="84" t="s">
        <v>2310</v>
      </c>
      <c r="D801" s="63">
        <f>VLOOKUP(B801,Площадь!$D$2:$E$795,2,0)</f>
        <v>47.5</v>
      </c>
      <c r="E801" s="72"/>
      <c r="F801" s="87">
        <v>31</v>
      </c>
      <c r="G801" s="87">
        <v>29</v>
      </c>
      <c r="H801" s="87">
        <v>31</v>
      </c>
      <c r="I801" s="87"/>
      <c r="J801" s="88"/>
      <c r="K801" s="88"/>
      <c r="L801" s="88"/>
      <c r="M801" s="88"/>
      <c r="N801" s="88"/>
      <c r="O801" s="88"/>
      <c r="P801" s="88">
        <v>15</v>
      </c>
      <c r="Q801" s="88">
        <v>31</v>
      </c>
      <c r="R801">
        <f t="shared" si="358"/>
        <v>137</v>
      </c>
      <c r="S801" s="162">
        <f>VLOOKUP(C801,'Общие показания'!A:I,9,0)</f>
        <v>3.5520000000000014</v>
      </c>
      <c r="T801" s="73">
        <f>VLOOKUP(B801,'Общие показания'!$A$2:$S$795,19,0)</f>
        <v>0.95800000000000018</v>
      </c>
      <c r="U801" s="39">
        <f t="shared" si="362"/>
        <v>1.4577045263586184</v>
      </c>
      <c r="V801" s="39">
        <f t="shared" si="363"/>
        <v>1.1255738371127224</v>
      </c>
      <c r="W801" s="39">
        <f t="shared" si="364"/>
        <v>0.9687216365286605</v>
      </c>
      <c r="X801" s="39"/>
      <c r="Y801" s="39">
        <f t="shared" si="365"/>
        <v>0</v>
      </c>
      <c r="Z801" s="39"/>
      <c r="AA801" s="39"/>
      <c r="AB801" s="39"/>
      <c r="AC801" s="39"/>
      <c r="AD801" s="39"/>
      <c r="AE801" s="39">
        <f t="shared" si="375"/>
        <v>0</v>
      </c>
      <c r="AF801" s="39">
        <f t="shared" si="366"/>
        <v>0.29834566030667553</v>
      </c>
      <c r="AG801" s="39">
        <f t="shared" si="367"/>
        <v>0.65965433969332465</v>
      </c>
      <c r="AH801" s="39">
        <f t="shared" si="374"/>
        <v>0</v>
      </c>
      <c r="AJ801" s="39">
        <f t="shared" si="368"/>
        <v>0.68344557426285257</v>
      </c>
      <c r="AK801" s="39">
        <f t="shared" si="359"/>
        <v>0.27386529269419635</v>
      </c>
      <c r="AL801" s="39">
        <f t="shared" si="360"/>
        <v>0.39043772945249478</v>
      </c>
      <c r="AM801" s="39"/>
      <c r="AS801" s="39"/>
      <c r="AT801" s="39">
        <f t="shared" si="369"/>
        <v>0.15957275175047425</v>
      </c>
      <c r="AU801" s="39">
        <f t="shared" si="370"/>
        <v>0.51195922225121238</v>
      </c>
      <c r="AW801" s="38">
        <f t="shared" si="371"/>
        <v>5747.6176841042516</v>
      </c>
      <c r="AX801" s="38">
        <f t="shared" si="383"/>
        <v>3756.5984224885001</v>
      </c>
      <c r="AY801" s="38">
        <f t="shared" si="384"/>
        <v>3648.4730356651739</v>
      </c>
      <c r="AZ801" s="38">
        <f t="shared" si="376"/>
        <v>0</v>
      </c>
      <c r="BA801" s="38">
        <f t="shared" si="377"/>
        <v>0</v>
      </c>
      <c r="BB801" s="38">
        <f t="shared" si="378"/>
        <v>0</v>
      </c>
      <c r="BC801" s="38">
        <f t="shared" si="379"/>
        <v>0</v>
      </c>
      <c r="BD801" s="38">
        <f t="shared" si="380"/>
        <v>0</v>
      </c>
      <c r="BE801" s="38">
        <f t="shared" si="381"/>
        <v>0</v>
      </c>
      <c r="BF801" s="38">
        <f t="shared" si="382"/>
        <v>0</v>
      </c>
      <c r="BG801" s="38">
        <f t="shared" si="372"/>
        <v>1229.2178685897306</v>
      </c>
      <c r="BH801" s="38">
        <f t="shared" si="373"/>
        <v>3145.0325811414373</v>
      </c>
      <c r="BI801" s="61">
        <f t="shared" si="361"/>
        <v>17526.939591989096</v>
      </c>
    </row>
    <row r="802" spans="1:61" x14ac:dyDescent="0.3">
      <c r="A802" s="194" t="s">
        <v>920</v>
      </c>
      <c r="B802" s="194" t="s">
        <v>921</v>
      </c>
      <c r="C802" s="194" t="s">
        <v>921</v>
      </c>
      <c r="D802" s="195">
        <f>VLOOKUP(B802,Площадь!$D$2:$E$795,2,0)</f>
        <v>57.1</v>
      </c>
      <c r="E802" s="196"/>
      <c r="F802" s="87">
        <v>11</v>
      </c>
      <c r="G802" s="87"/>
      <c r="H802" s="87"/>
      <c r="I802" s="87"/>
      <c r="J802" s="88"/>
      <c r="K802" s="88"/>
      <c r="L802" s="88"/>
      <c r="M802" s="88"/>
      <c r="N802" s="88"/>
      <c r="O802" s="88"/>
      <c r="P802" s="88"/>
      <c r="Q802" s="88"/>
      <c r="R802">
        <f t="shared" si="358"/>
        <v>11</v>
      </c>
      <c r="S802" s="162">
        <f>VLOOKUP(C802,'Общие показания'!A:I,9,0)</f>
        <v>1.827693427365817</v>
      </c>
      <c r="T802" s="73">
        <f>VLOOKUP(B802,'Общие показания'!$A$2:$S$795,19,0)</f>
        <v>0.65800000000000125</v>
      </c>
      <c r="U802" s="39">
        <f t="shared" si="362"/>
        <v>0.26615270634024918</v>
      </c>
      <c r="V802" s="39">
        <f t="shared" si="363"/>
        <v>0</v>
      </c>
      <c r="W802" s="39">
        <f t="shared" si="364"/>
        <v>0</v>
      </c>
      <c r="X802" s="39"/>
      <c r="Y802" s="39">
        <f t="shared" si="365"/>
        <v>-1.5615407210255678</v>
      </c>
      <c r="Z802" s="39"/>
      <c r="AA802" s="39"/>
      <c r="AB802" s="39"/>
      <c r="AC802" s="39"/>
      <c r="AD802" s="39"/>
      <c r="AE802" s="39">
        <f t="shared" si="375"/>
        <v>0</v>
      </c>
      <c r="AF802" s="39">
        <f t="shared" si="366"/>
        <v>0</v>
      </c>
      <c r="AG802" s="39">
        <f t="shared" si="367"/>
        <v>0</v>
      </c>
      <c r="AH802" s="39">
        <f t="shared" si="374"/>
        <v>0.65800000000000125</v>
      </c>
      <c r="AJ802" s="39">
        <f t="shared" si="368"/>
        <v>0.29152608841731598</v>
      </c>
      <c r="AK802" s="39">
        <f t="shared" si="359"/>
        <v>0</v>
      </c>
      <c r="AL802" s="39">
        <f t="shared" si="360"/>
        <v>0</v>
      </c>
      <c r="AM802" s="39"/>
      <c r="AS802" s="39"/>
      <c r="AT802" s="39">
        <f t="shared" si="369"/>
        <v>0</v>
      </c>
      <c r="AU802" s="39">
        <f t="shared" si="370"/>
        <v>0</v>
      </c>
      <c r="AW802" s="38">
        <f t="shared" si="371"/>
        <v>1497.0106494954177</v>
      </c>
      <c r="AX802" s="38">
        <f t="shared" si="383"/>
        <v>0</v>
      </c>
      <c r="AY802" s="38">
        <f t="shared" si="384"/>
        <v>0</v>
      </c>
      <c r="AZ802" s="38">
        <f t="shared" si="376"/>
        <v>0</v>
      </c>
      <c r="BA802" s="38">
        <f t="shared" si="377"/>
        <v>0</v>
      </c>
      <c r="BB802" s="38">
        <f t="shared" si="378"/>
        <v>0</v>
      </c>
      <c r="BC802" s="38">
        <f t="shared" si="379"/>
        <v>0</v>
      </c>
      <c r="BD802" s="38">
        <f t="shared" si="380"/>
        <v>0</v>
      </c>
      <c r="BE802" s="38">
        <f t="shared" si="381"/>
        <v>0</v>
      </c>
      <c r="BF802" s="38">
        <f t="shared" si="382"/>
        <v>0</v>
      </c>
      <c r="BG802" s="38">
        <f t="shared" si="372"/>
        <v>0</v>
      </c>
      <c r="BH802" s="38">
        <f t="shared" si="373"/>
        <v>0</v>
      </c>
      <c r="BI802" s="61">
        <f t="shared" si="361"/>
        <v>1497.0106494954177</v>
      </c>
    </row>
    <row r="803" spans="1:61" x14ac:dyDescent="0.3">
      <c r="A803" s="194" t="s">
        <v>3952</v>
      </c>
      <c r="B803" s="194" t="s">
        <v>921</v>
      </c>
      <c r="C803" s="194" t="s">
        <v>921</v>
      </c>
      <c r="D803" s="195">
        <f>VLOOKUP(B803,Площадь!$D$2:$E$795,2,0)</f>
        <v>57.1</v>
      </c>
      <c r="E803" s="196"/>
      <c r="F803" s="87">
        <v>20</v>
      </c>
      <c r="G803" s="87">
        <v>29</v>
      </c>
      <c r="H803" s="87">
        <v>31</v>
      </c>
      <c r="I803" s="87"/>
      <c r="J803" s="88"/>
      <c r="K803" s="88"/>
      <c r="L803" s="88"/>
      <c r="M803" s="88"/>
      <c r="N803" s="88"/>
      <c r="O803" s="88"/>
      <c r="P803" s="88"/>
      <c r="Q803" s="88"/>
      <c r="R803">
        <f t="shared" si="358"/>
        <v>80</v>
      </c>
      <c r="S803" s="162">
        <f>VLOOKUP(C803,'Общие показания'!A:I,9,0)</f>
        <v>1.827693427365817</v>
      </c>
      <c r="T803" s="73">
        <f>VLOOKUP(B803,'Общие показания'!$A$2:$S$795,19,0)</f>
        <v>0.65800000000000125</v>
      </c>
      <c r="U803" s="39">
        <f t="shared" si="362"/>
        <v>0.48391401152772578</v>
      </c>
      <c r="V803" s="39">
        <f t="shared" si="363"/>
        <v>0.57916776579556439</v>
      </c>
      <c r="W803" s="39">
        <f t="shared" si="364"/>
        <v>0.49845894370227761</v>
      </c>
      <c r="X803" s="39"/>
      <c r="Y803" s="39">
        <f t="shared" si="365"/>
        <v>-0.26615270634024935</v>
      </c>
      <c r="Z803" s="39"/>
      <c r="AA803" s="39"/>
      <c r="AB803" s="39"/>
      <c r="AC803" s="39"/>
      <c r="AD803" s="39"/>
      <c r="AE803" s="39">
        <f t="shared" si="375"/>
        <v>0</v>
      </c>
      <c r="AF803" s="39">
        <f t="shared" si="366"/>
        <v>0</v>
      </c>
      <c r="AG803" s="39">
        <f t="shared" si="367"/>
        <v>0</v>
      </c>
      <c r="AH803" s="39">
        <f t="shared" si="374"/>
        <v>0.65800000000000125</v>
      </c>
      <c r="AJ803" s="39">
        <f t="shared" si="368"/>
        <v>0.53004743348602901</v>
      </c>
      <c r="AK803" s="39">
        <f t="shared" si="359"/>
        <v>0.32921490974397077</v>
      </c>
      <c r="AL803" s="39">
        <f t="shared" si="360"/>
        <v>0.46934724951026213</v>
      </c>
      <c r="AM803" s="39"/>
      <c r="AS803" s="39"/>
      <c r="AT803" s="39">
        <f t="shared" si="369"/>
        <v>0</v>
      </c>
      <c r="AU803" s="39">
        <f t="shared" si="370"/>
        <v>0</v>
      </c>
      <c r="AW803" s="38">
        <f t="shared" si="371"/>
        <v>2721.837544537123</v>
      </c>
      <c r="AX803" s="38">
        <f t="shared" si="383"/>
        <v>2438.4261189113067</v>
      </c>
      <c r="AY803" s="38">
        <f t="shared" si="384"/>
        <v>2597.9402328120132</v>
      </c>
      <c r="AZ803" s="38">
        <f t="shared" si="376"/>
        <v>0</v>
      </c>
      <c r="BA803" s="38">
        <f t="shared" si="377"/>
        <v>0</v>
      </c>
      <c r="BB803" s="38">
        <f t="shared" si="378"/>
        <v>0</v>
      </c>
      <c r="BC803" s="38">
        <f t="shared" si="379"/>
        <v>0</v>
      </c>
      <c r="BD803" s="38">
        <f t="shared" si="380"/>
        <v>0</v>
      </c>
      <c r="BE803" s="38">
        <f t="shared" si="381"/>
        <v>0</v>
      </c>
      <c r="BF803" s="38">
        <f t="shared" si="382"/>
        <v>0</v>
      </c>
      <c r="BG803" s="38">
        <f t="shared" si="372"/>
        <v>0</v>
      </c>
      <c r="BH803" s="38">
        <f t="shared" si="373"/>
        <v>0</v>
      </c>
      <c r="BI803" s="61">
        <f t="shared" si="361"/>
        <v>7758.2038962604429</v>
      </c>
    </row>
    <row r="804" spans="1:61" x14ac:dyDescent="0.3">
      <c r="A804" s="194" t="s">
        <v>4506</v>
      </c>
      <c r="B804" s="194" t="s">
        <v>921</v>
      </c>
      <c r="C804" s="194" t="s">
        <v>921</v>
      </c>
      <c r="D804" s="195">
        <f>VLOOKUP(B804,Площадь!$D$2:$E$795,2,0)</f>
        <v>57.1</v>
      </c>
      <c r="E804" s="196"/>
      <c r="F804" s="87"/>
      <c r="G804" s="87"/>
      <c r="H804" s="87"/>
      <c r="I804" s="87"/>
      <c r="J804" s="88"/>
      <c r="K804" s="88"/>
      <c r="L804" s="88"/>
      <c r="M804" s="88"/>
      <c r="N804" s="88"/>
      <c r="O804" s="88"/>
      <c r="P804" s="88">
        <v>15</v>
      </c>
      <c r="Q804" s="88">
        <v>31</v>
      </c>
      <c r="R804">
        <f t="shared" si="358"/>
        <v>46</v>
      </c>
      <c r="S804" s="162">
        <f>VLOOKUP(C804,'Общие показания'!A:I,9,0)</f>
        <v>1.827693427365817</v>
      </c>
      <c r="T804" s="73">
        <f>VLOOKUP(B804,'Общие показания'!$A$2:$S$795,19,0)</f>
        <v>0.65800000000000125</v>
      </c>
      <c r="U804" s="39">
        <f t="shared" si="362"/>
        <v>0</v>
      </c>
      <c r="V804" s="39">
        <f t="shared" si="363"/>
        <v>0</v>
      </c>
      <c r="W804" s="39">
        <f t="shared" si="364"/>
        <v>0</v>
      </c>
      <c r="X804" s="39"/>
      <c r="Y804" s="39"/>
      <c r="Z804" s="39"/>
      <c r="AA804" s="39"/>
      <c r="AB804" s="39"/>
      <c r="AC804" s="39"/>
      <c r="AD804" s="39"/>
      <c r="AE804" s="39"/>
      <c r="AF804" s="39">
        <f t="shared" si="366"/>
        <v>0.20491800050291528</v>
      </c>
      <c r="AG804" s="39">
        <f t="shared" si="367"/>
        <v>0.453081999497086</v>
      </c>
      <c r="AH804" s="39"/>
      <c r="AJ804" s="39">
        <f t="shared" si="368"/>
        <v>0</v>
      </c>
      <c r="AK804" s="39">
        <f t="shared" si="359"/>
        <v>0</v>
      </c>
      <c r="AL804" s="39">
        <f t="shared" si="360"/>
        <v>0</v>
      </c>
      <c r="AM804" s="39"/>
      <c r="AS804" s="39"/>
      <c r="AT804" s="39">
        <f t="shared" si="369"/>
        <v>0.19182324473583326</v>
      </c>
      <c r="AU804" s="39">
        <f t="shared" si="370"/>
        <v>0.61542887559040482</v>
      </c>
      <c r="AW804" s="38">
        <f t="shared" si="371"/>
        <v>0</v>
      </c>
      <c r="AX804" s="38">
        <f t="shared" si="383"/>
        <v>0</v>
      </c>
      <c r="AY804" s="38">
        <f t="shared" si="384"/>
        <v>0</v>
      </c>
      <c r="AZ804" s="38"/>
      <c r="BA804" s="38"/>
      <c r="BB804" s="38"/>
      <c r="BC804" s="38"/>
      <c r="BD804" s="38"/>
      <c r="BE804" s="38"/>
      <c r="BF804" s="38"/>
      <c r="BG804" s="38">
        <f t="shared" si="372"/>
        <v>1064.9963290690871</v>
      </c>
      <c r="BH804" s="38">
        <f t="shared" si="373"/>
        <v>2868.2678526498566</v>
      </c>
      <c r="BI804" s="61">
        <f t="shared" si="361"/>
        <v>3933.2641817189437</v>
      </c>
    </row>
    <row r="805" spans="1:61" x14ac:dyDescent="0.3">
      <c r="A805" s="84" t="s">
        <v>3953</v>
      </c>
      <c r="B805" s="84" t="s">
        <v>1093</v>
      </c>
      <c r="C805" s="84" t="s">
        <v>1093</v>
      </c>
      <c r="D805" s="63">
        <f>VLOOKUP(B805,Площадь!$D$2:$E$795,2,0)</f>
        <v>85.2</v>
      </c>
      <c r="E805" s="72"/>
      <c r="F805" s="87">
        <v>31</v>
      </c>
      <c r="G805" s="87">
        <v>29</v>
      </c>
      <c r="H805" s="87">
        <v>31</v>
      </c>
      <c r="I805" s="87"/>
      <c r="J805" s="88"/>
      <c r="K805" s="88"/>
      <c r="L805" s="88"/>
      <c r="M805" s="88"/>
      <c r="N805" s="88"/>
      <c r="O805" s="88"/>
      <c r="P805" s="88">
        <v>15</v>
      </c>
      <c r="Q805" s="88">
        <v>31</v>
      </c>
      <c r="R805">
        <f t="shared" si="358"/>
        <v>137</v>
      </c>
      <c r="S805" s="162">
        <f>VLOOKUP(C805,'Общие показания'!A:I,9,0)</f>
        <v>2.7271362523917269</v>
      </c>
      <c r="T805" s="73">
        <f>VLOOKUP(B805,'Общие показания'!$A$2:$S$795,19,0)</f>
        <v>1.2859999999999978</v>
      </c>
      <c r="U805" s="39">
        <f t="shared" si="362"/>
        <v>1.1191888679921449</v>
      </c>
      <c r="V805" s="39">
        <f t="shared" si="363"/>
        <v>0.86418727926063199</v>
      </c>
      <c r="W805" s="39">
        <f t="shared" si="364"/>
        <v>0.74376010513895008</v>
      </c>
      <c r="X805" s="39"/>
      <c r="Y805" s="39">
        <f t="shared" si="365"/>
        <v>0</v>
      </c>
      <c r="Z805" s="39"/>
      <c r="AA805" s="39"/>
      <c r="AB805" s="39"/>
      <c r="AC805" s="39"/>
      <c r="AD805" s="39"/>
      <c r="AE805" s="39">
        <f t="shared" si="375"/>
        <v>0</v>
      </c>
      <c r="AF805" s="39">
        <f t="shared" si="366"/>
        <v>0.40049323502545309</v>
      </c>
      <c r="AG805" s="39">
        <f t="shared" si="367"/>
        <v>0.88550676497454484</v>
      </c>
      <c r="AH805" s="39">
        <f t="shared" si="374"/>
        <v>0</v>
      </c>
      <c r="AJ805" s="39">
        <f t="shared" si="368"/>
        <v>1.2258855353093694</v>
      </c>
      <c r="AK805" s="39">
        <f t="shared" si="359"/>
        <v>0.49122785131674801</v>
      </c>
      <c r="AL805" s="39">
        <f t="shared" si="360"/>
        <v>0.7003219905126854</v>
      </c>
      <c r="AM805" s="39"/>
      <c r="AS805" s="39"/>
      <c r="AT805" s="39">
        <f t="shared" si="369"/>
        <v>0.28622312524506116</v>
      </c>
      <c r="AU805" s="39">
        <f t="shared" si="370"/>
        <v>0.91829317338533256</v>
      </c>
      <c r="AW805" s="38">
        <f t="shared" si="371"/>
        <v>6295.0239252464535</v>
      </c>
      <c r="AX805" s="38">
        <f t="shared" si="383"/>
        <v>3638.4221599166963</v>
      </c>
      <c r="AY805" s="38">
        <f t="shared" si="384"/>
        <v>3876.4362142834243</v>
      </c>
      <c r="AZ805" s="38">
        <f t="shared" si="376"/>
        <v>0</v>
      </c>
      <c r="BA805" s="38">
        <f t="shared" si="377"/>
        <v>0</v>
      </c>
      <c r="BB805" s="38">
        <f t="shared" si="378"/>
        <v>0</v>
      </c>
      <c r="BC805" s="38">
        <f t="shared" si="379"/>
        <v>0</v>
      </c>
      <c r="BD805" s="38">
        <f t="shared" si="380"/>
        <v>0</v>
      </c>
      <c r="BE805" s="38">
        <f t="shared" si="381"/>
        <v>0</v>
      </c>
      <c r="BF805" s="38">
        <f t="shared" si="382"/>
        <v>0</v>
      </c>
      <c r="BG805" s="38">
        <f t="shared" si="372"/>
        <v>1843.3939288557576</v>
      </c>
      <c r="BH805" s="38">
        <f t="shared" si="373"/>
        <v>4842.0484025357209</v>
      </c>
      <c r="BI805" s="61">
        <f t="shared" si="361"/>
        <v>20495.324630838051</v>
      </c>
    </row>
    <row r="806" spans="1:61" x14ac:dyDescent="0.3">
      <c r="A806" s="84" t="s">
        <v>2413</v>
      </c>
      <c r="B806" s="84" t="s">
        <v>2414</v>
      </c>
      <c r="C806" s="84" t="s">
        <v>2414</v>
      </c>
      <c r="D806" s="63">
        <f>VLOOKUP(B806,Площадь!$D$2:$E$795,2,0)</f>
        <v>86.5</v>
      </c>
      <c r="E806" s="72"/>
      <c r="F806" s="87">
        <v>31</v>
      </c>
      <c r="G806" s="87">
        <v>29</v>
      </c>
      <c r="H806" s="87">
        <v>31</v>
      </c>
      <c r="I806" s="87"/>
      <c r="J806" s="88"/>
      <c r="K806" s="88"/>
      <c r="L806" s="88"/>
      <c r="M806" s="88"/>
      <c r="N806" s="88"/>
      <c r="O806" s="88"/>
      <c r="P806" s="88">
        <v>15</v>
      </c>
      <c r="Q806" s="88">
        <v>31</v>
      </c>
      <c r="R806">
        <f t="shared" si="358"/>
        <v>137</v>
      </c>
      <c r="S806" s="162">
        <f>VLOOKUP(C806,'Общие показания'!A:I,9,0)</f>
        <v>2.7687474862897226</v>
      </c>
      <c r="T806" s="73">
        <f>VLOOKUP(B806,'Общие показания'!$A$2:$S$795,19,0)</f>
        <v>1.0809999999999995</v>
      </c>
      <c r="U806" s="39">
        <f t="shared" si="362"/>
        <v>1.1362656934427291</v>
      </c>
      <c r="V806" s="39">
        <f t="shared" si="363"/>
        <v>0.87737323539958523</v>
      </c>
      <c r="W806" s="39">
        <f t="shared" si="364"/>
        <v>0.75510855744740824</v>
      </c>
      <c r="X806" s="39"/>
      <c r="Y806" s="39">
        <f t="shared" si="365"/>
        <v>0</v>
      </c>
      <c r="Z806" s="39"/>
      <c r="AA806" s="39"/>
      <c r="AB806" s="39"/>
      <c r="AC806" s="39"/>
      <c r="AD806" s="39"/>
      <c r="AE806" s="39">
        <f t="shared" si="375"/>
        <v>0</v>
      </c>
      <c r="AF806" s="39">
        <f t="shared" si="366"/>
        <v>0.33665100082621718</v>
      </c>
      <c r="AG806" s="39">
        <f t="shared" si="367"/>
        <v>0.74434899917378239</v>
      </c>
      <c r="AH806" s="39">
        <f t="shared" si="374"/>
        <v>0</v>
      </c>
      <c r="AJ806" s="39">
        <f t="shared" si="368"/>
        <v>1.2445903615523526</v>
      </c>
      <c r="AK806" s="39">
        <f t="shared" si="359"/>
        <v>0.4987231119589049</v>
      </c>
      <c r="AL806" s="39">
        <f t="shared" si="360"/>
        <v>0.71100765468717464</v>
      </c>
      <c r="AM806" s="39"/>
      <c r="AS806" s="39"/>
      <c r="AT806" s="39">
        <f t="shared" si="369"/>
        <v>0.2905903795034952</v>
      </c>
      <c r="AU806" s="39">
        <f t="shared" si="370"/>
        <v>0.9323046889416815</v>
      </c>
      <c r="AW806" s="38">
        <f t="shared" si="371"/>
        <v>6391.0747597865984</v>
      </c>
      <c r="AX806" s="38">
        <f t="shared" si="383"/>
        <v>3693.9379909952368</v>
      </c>
      <c r="AY806" s="38">
        <f t="shared" si="384"/>
        <v>3935.5837152055888</v>
      </c>
      <c r="AZ806" s="38">
        <f t="shared" si="376"/>
        <v>0</v>
      </c>
      <c r="BA806" s="38">
        <f t="shared" si="377"/>
        <v>0</v>
      </c>
      <c r="BB806" s="38">
        <f t="shared" si="378"/>
        <v>0</v>
      </c>
      <c r="BC806" s="38">
        <f t="shared" si="379"/>
        <v>0</v>
      </c>
      <c r="BD806" s="38">
        <f t="shared" si="380"/>
        <v>0</v>
      </c>
      <c r="BE806" s="38">
        <f t="shared" si="381"/>
        <v>0</v>
      </c>
      <c r="BF806" s="38">
        <f t="shared" si="382"/>
        <v>0</v>
      </c>
      <c r="BG806" s="38">
        <f t="shared" si="372"/>
        <v>1683.7416717018666</v>
      </c>
      <c r="BH806" s="38">
        <f t="shared" si="373"/>
        <v>4500.7420942296267</v>
      </c>
      <c r="BI806" s="61">
        <f t="shared" si="361"/>
        <v>20205.080231918917</v>
      </c>
    </row>
    <row r="807" spans="1:61" x14ac:dyDescent="0.3">
      <c r="A807" s="84" t="s">
        <v>515</v>
      </c>
      <c r="B807" s="84" t="s">
        <v>516</v>
      </c>
      <c r="C807" s="84" t="s">
        <v>516</v>
      </c>
      <c r="D807" s="63">
        <f>VLOOKUP(B807,Площадь!$D$2:$E$795,2,0)</f>
        <v>108.5</v>
      </c>
      <c r="E807" s="72"/>
      <c r="F807" s="87">
        <v>31</v>
      </c>
      <c r="G807" s="87">
        <v>29</v>
      </c>
      <c r="H807" s="87">
        <v>31</v>
      </c>
      <c r="I807" s="87"/>
      <c r="J807" s="88"/>
      <c r="K807" s="88"/>
      <c r="L807" s="88"/>
      <c r="M807" s="88"/>
      <c r="N807" s="88"/>
      <c r="O807" s="88"/>
      <c r="P807" s="88">
        <v>15</v>
      </c>
      <c r="Q807" s="88">
        <v>31</v>
      </c>
      <c r="R807">
        <f t="shared" si="358"/>
        <v>137</v>
      </c>
      <c r="S807" s="162">
        <f>VLOOKUP(C807,'Общие показания'!A:I,9,0)</f>
        <v>3.4729375984096524</v>
      </c>
      <c r="T807" s="73">
        <f>VLOOKUP(B807,'Общие показания'!$A$2:$S$795,19,0)</f>
        <v>1.1539999999999999</v>
      </c>
      <c r="U807" s="39">
        <f t="shared" si="362"/>
        <v>1.4252581241449263</v>
      </c>
      <c r="V807" s="39">
        <f t="shared" si="363"/>
        <v>1.1005201854434106</v>
      </c>
      <c r="W807" s="39">
        <f t="shared" si="364"/>
        <v>0.94715928882131561</v>
      </c>
      <c r="X807" s="39"/>
      <c r="Y807" s="39">
        <f t="shared" si="365"/>
        <v>0</v>
      </c>
      <c r="Z807" s="39"/>
      <c r="AA807" s="39"/>
      <c r="AB807" s="39"/>
      <c r="AC807" s="39"/>
      <c r="AD807" s="39"/>
      <c r="AE807" s="39">
        <f t="shared" si="375"/>
        <v>0</v>
      </c>
      <c r="AF807" s="39">
        <f t="shared" si="366"/>
        <v>0.35938506471179904</v>
      </c>
      <c r="AG807" s="39">
        <f t="shared" si="367"/>
        <v>0.79461493528820093</v>
      </c>
      <c r="AH807" s="39">
        <f t="shared" si="374"/>
        <v>0</v>
      </c>
      <c r="AJ807" s="39">
        <f t="shared" si="368"/>
        <v>1.5611335748951476</v>
      </c>
      <c r="AK807" s="39">
        <f t="shared" si="359"/>
        <v>0.62556598436463795</v>
      </c>
      <c r="AL807" s="39">
        <f t="shared" si="360"/>
        <v>0.8918419714862249</v>
      </c>
      <c r="AM807" s="39"/>
      <c r="AS807" s="39"/>
      <c r="AT807" s="39">
        <f t="shared" si="369"/>
        <v>0.3644977592616096</v>
      </c>
      <c r="AU807" s="39">
        <f t="shared" si="370"/>
        <v>1.1694226445106641</v>
      </c>
      <c r="AW807" s="38">
        <f t="shared" si="371"/>
        <v>8016.5504212352134</v>
      </c>
      <c r="AX807" s="38">
        <f t="shared" si="383"/>
        <v>4633.4366707859335</v>
      </c>
      <c r="AY807" s="38">
        <f t="shared" si="384"/>
        <v>4936.5414231191498</v>
      </c>
      <c r="AZ807" s="38">
        <f t="shared" si="376"/>
        <v>0</v>
      </c>
      <c r="BA807" s="38">
        <f t="shared" si="377"/>
        <v>0</v>
      </c>
      <c r="BB807" s="38">
        <f t="shared" si="378"/>
        <v>0</v>
      </c>
      <c r="BC807" s="38">
        <f t="shared" si="379"/>
        <v>0</v>
      </c>
      <c r="BD807" s="38">
        <f t="shared" si="380"/>
        <v>0</v>
      </c>
      <c r="BE807" s="38">
        <f t="shared" si="381"/>
        <v>0</v>
      </c>
      <c r="BF807" s="38">
        <f t="shared" si="382"/>
        <v>0</v>
      </c>
      <c r="BG807" s="38">
        <f t="shared" si="372"/>
        <v>1943.1620973612594</v>
      </c>
      <c r="BH807" s="38">
        <f t="shared" si="373"/>
        <v>5272.1839177088823</v>
      </c>
      <c r="BI807" s="61">
        <f t="shared" si="361"/>
        <v>24801.874530210436</v>
      </c>
    </row>
    <row r="808" spans="1:61" x14ac:dyDescent="0.3">
      <c r="A808" s="84" t="s">
        <v>1080</v>
      </c>
      <c r="B808" s="84" t="s">
        <v>1081</v>
      </c>
      <c r="C808" s="84" t="s">
        <v>1081</v>
      </c>
      <c r="D808" s="63">
        <f>VLOOKUP(B808,Площадь!$D$2:$E$795,2,0)</f>
        <v>71.5</v>
      </c>
      <c r="E808" s="72"/>
      <c r="F808" s="87">
        <v>31</v>
      </c>
      <c r="G808" s="87">
        <v>29</v>
      </c>
      <c r="H808" s="87">
        <v>31</v>
      </c>
      <c r="I808" s="87"/>
      <c r="J808" s="88"/>
      <c r="K808" s="88"/>
      <c r="L808" s="88"/>
      <c r="M808" s="88"/>
      <c r="N808" s="88"/>
      <c r="O808" s="88"/>
      <c r="P808" s="88">
        <v>15</v>
      </c>
      <c r="Q808" s="88">
        <v>31</v>
      </c>
      <c r="R808">
        <f t="shared" si="358"/>
        <v>137</v>
      </c>
      <c r="S808" s="162">
        <f>VLOOKUP(C808,'Общие показания'!A:I,9,0)</f>
        <v>3.8629999999999995</v>
      </c>
      <c r="T808" s="73">
        <f>VLOOKUP(B808,'Общие показания'!$A$2:$S$795,19,0)</f>
        <v>1.4490000000000016</v>
      </c>
      <c r="U808" s="39">
        <f t="shared" si="362"/>
        <v>1.585335750372562</v>
      </c>
      <c r="V808" s="39">
        <f t="shared" si="363"/>
        <v>1.2241249247653279</v>
      </c>
      <c r="W808" s="39">
        <f t="shared" si="364"/>
        <v>1.0535393248621097</v>
      </c>
      <c r="X808" s="39"/>
      <c r="Y808" s="39">
        <f t="shared" si="365"/>
        <v>0</v>
      </c>
      <c r="Z808" s="39"/>
      <c r="AA808" s="39"/>
      <c r="AB808" s="39"/>
      <c r="AC808" s="39"/>
      <c r="AD808" s="39"/>
      <c r="AE808" s="39">
        <f t="shared" si="375"/>
        <v>0</v>
      </c>
      <c r="AF808" s="39">
        <f t="shared" si="366"/>
        <v>0.45125559685216415</v>
      </c>
      <c r="AG808" s="39">
        <f t="shared" si="367"/>
        <v>0.99774440314783752</v>
      </c>
      <c r="AH808" s="39">
        <f t="shared" si="374"/>
        <v>0</v>
      </c>
      <c r="AJ808" s="39">
        <f t="shared" si="368"/>
        <v>1.0287654433640834</v>
      </c>
      <c r="AK808" s="39">
        <f t="shared" si="359"/>
        <v>0.41223933531863238</v>
      </c>
      <c r="AL808" s="39">
        <f t="shared" si="360"/>
        <v>0.5877115295969132</v>
      </c>
      <c r="AM808" s="39"/>
      <c r="AS808" s="39"/>
      <c r="AT808" s="39">
        <f t="shared" si="369"/>
        <v>0.24019898421387179</v>
      </c>
      <c r="AU808" s="39">
        <f t="shared" si="370"/>
        <v>0.77063335559919344</v>
      </c>
      <c r="AW808" s="38">
        <f t="shared" si="371"/>
        <v>7017.1886804189016</v>
      </c>
      <c r="AX808" s="38">
        <f t="shared" si="383"/>
        <v>4392.5907651989801</v>
      </c>
      <c r="AY808" s="38">
        <f t="shared" si="384"/>
        <v>4405.7081436756234</v>
      </c>
      <c r="AZ808" s="38">
        <f t="shared" si="376"/>
        <v>0</v>
      </c>
      <c r="BA808" s="38">
        <f t="shared" si="377"/>
        <v>0</v>
      </c>
      <c r="BB808" s="38">
        <f t="shared" si="378"/>
        <v>0</v>
      </c>
      <c r="BC808" s="38">
        <f t="shared" si="379"/>
        <v>0</v>
      </c>
      <c r="BD808" s="38">
        <f t="shared" si="380"/>
        <v>0</v>
      </c>
      <c r="BE808" s="38">
        <f t="shared" si="381"/>
        <v>0</v>
      </c>
      <c r="BF808" s="38">
        <f t="shared" si="382"/>
        <v>0</v>
      </c>
      <c r="BG808" s="38">
        <f t="shared" si="372"/>
        <v>1856.1130192304245</v>
      </c>
      <c r="BH808" s="38">
        <f t="shared" si="373"/>
        <v>4746.9625204701806</v>
      </c>
      <c r="BI808" s="61">
        <f t="shared" si="361"/>
        <v>22418.563128994108</v>
      </c>
    </row>
    <row r="809" spans="1:61" x14ac:dyDescent="0.3">
      <c r="A809" s="84" t="s">
        <v>2281</v>
      </c>
      <c r="B809" s="84" t="s">
        <v>2282</v>
      </c>
      <c r="C809" s="84" t="s">
        <v>2282</v>
      </c>
      <c r="D809" s="63">
        <f>VLOOKUP(B809,Площадь!$D$2:$E$795,2,0)</f>
        <v>71.2</v>
      </c>
      <c r="E809" s="72"/>
      <c r="F809" s="87">
        <v>31</v>
      </c>
      <c r="G809" s="87">
        <v>29</v>
      </c>
      <c r="H809" s="87">
        <v>31</v>
      </c>
      <c r="I809" s="87"/>
      <c r="J809" s="88"/>
      <c r="K809" s="88"/>
      <c r="L809" s="88"/>
      <c r="M809" s="88"/>
      <c r="N809" s="88"/>
      <c r="O809" s="88"/>
      <c r="P809" s="88">
        <v>15</v>
      </c>
      <c r="Q809" s="88">
        <v>31</v>
      </c>
      <c r="R809">
        <f t="shared" si="358"/>
        <v>137</v>
      </c>
      <c r="S809" s="162">
        <f>VLOOKUP(C809,'Общие показания'!A:I,9,0)</f>
        <v>3.4239999999999995</v>
      </c>
      <c r="T809" s="73">
        <f>VLOOKUP(B809,'Общие показания'!$A$2:$S$795,19,0)</f>
        <v>1.4769999999999968</v>
      </c>
      <c r="U809" s="39">
        <f t="shared" si="362"/>
        <v>1.4051746335168656</v>
      </c>
      <c r="V809" s="39">
        <f t="shared" si="363"/>
        <v>1.0850126177573085</v>
      </c>
      <c r="W809" s="39">
        <f t="shared" si="364"/>
        <v>0.93381274872582543</v>
      </c>
      <c r="X809" s="39"/>
      <c r="Y809" s="39">
        <f t="shared" si="365"/>
        <v>0</v>
      </c>
      <c r="Z809" s="39"/>
      <c r="AA809" s="39"/>
      <c r="AB809" s="39"/>
      <c r="AC809" s="39"/>
      <c r="AD809" s="39"/>
      <c r="AE809" s="39">
        <f t="shared" si="375"/>
        <v>0</v>
      </c>
      <c r="AF809" s="39">
        <f t="shared" si="366"/>
        <v>0.45997551176718032</v>
      </c>
      <c r="AG809" s="39">
        <f t="shared" si="367"/>
        <v>1.0170244882328165</v>
      </c>
      <c r="AH809" s="39">
        <f t="shared" si="374"/>
        <v>0</v>
      </c>
      <c r="AJ809" s="39">
        <f t="shared" si="368"/>
        <v>1.024448945000318</v>
      </c>
      <c r="AK809" s="39">
        <f t="shared" si="359"/>
        <v>0.41050965978582693</v>
      </c>
      <c r="AL809" s="39">
        <f t="shared" si="360"/>
        <v>0.58524560709510798</v>
      </c>
      <c r="AM809" s="39"/>
      <c r="AS809" s="39"/>
      <c r="AT809" s="39">
        <f t="shared" si="369"/>
        <v>0.2391911563080793</v>
      </c>
      <c r="AU809" s="39">
        <f t="shared" si="370"/>
        <v>0.76739992893234366</v>
      </c>
      <c r="AW809" s="38">
        <f t="shared" si="371"/>
        <v>6521.9843492283881</v>
      </c>
      <c r="AX809" s="38">
        <f t="shared" si="383"/>
        <v>4014.5201809456912</v>
      </c>
      <c r="AY809" s="38">
        <f t="shared" si="384"/>
        <v>4077.699488031481</v>
      </c>
      <c r="AZ809" s="38">
        <f t="shared" si="376"/>
        <v>0</v>
      </c>
      <c r="BA809" s="38">
        <f t="shared" si="377"/>
        <v>0</v>
      </c>
      <c r="BB809" s="38">
        <f t="shared" si="378"/>
        <v>0</v>
      </c>
      <c r="BC809" s="38">
        <f t="shared" si="379"/>
        <v>0</v>
      </c>
      <c r="BD809" s="38">
        <f t="shared" si="380"/>
        <v>0</v>
      </c>
      <c r="BE809" s="38">
        <f t="shared" si="381"/>
        <v>0</v>
      </c>
      <c r="BF809" s="38">
        <f t="shared" si="382"/>
        <v>0</v>
      </c>
      <c r="BG809" s="38">
        <f t="shared" si="372"/>
        <v>1876.8150371145041</v>
      </c>
      <c r="BH809" s="38">
        <f t="shared" si="373"/>
        <v>4790.0375284614693</v>
      </c>
      <c r="BI809" s="61">
        <f t="shared" si="361"/>
        <v>21281.056583781537</v>
      </c>
    </row>
    <row r="810" spans="1:61" x14ac:dyDescent="0.3">
      <c r="A810" s="84" t="s">
        <v>2453</v>
      </c>
      <c r="B810" s="84" t="s">
        <v>2454</v>
      </c>
      <c r="C810" s="84" t="s">
        <v>2454</v>
      </c>
      <c r="D810" s="63">
        <f>VLOOKUP(B810,Площадь!$D$2:$E$795,2,0)</f>
        <v>102.8</v>
      </c>
      <c r="E810" s="72"/>
      <c r="F810" s="87">
        <v>31</v>
      </c>
      <c r="G810" s="87">
        <v>29</v>
      </c>
      <c r="H810" s="87">
        <v>31</v>
      </c>
      <c r="I810" s="87"/>
      <c r="J810" s="88"/>
      <c r="K810" s="88"/>
      <c r="L810" s="88"/>
      <c r="M810" s="88"/>
      <c r="N810" s="88"/>
      <c r="O810" s="88"/>
      <c r="P810" s="88">
        <v>15</v>
      </c>
      <c r="Q810" s="88">
        <v>31</v>
      </c>
      <c r="R810">
        <f t="shared" si="358"/>
        <v>137</v>
      </c>
      <c r="S810" s="162">
        <f>VLOOKUP(C810,'Общие показания'!A:I,9,0)</f>
        <v>2.6329999999999991</v>
      </c>
      <c r="T810" s="73">
        <f>VLOOKUP(B810,'Общие показания'!$A$2:$S$795,19,0)</f>
        <v>1.088000000000001</v>
      </c>
      <c r="U810" s="39">
        <f t="shared" si="362"/>
        <v>1.0805563113463512</v>
      </c>
      <c r="V810" s="39">
        <f t="shared" si="363"/>
        <v>0.83435695752190209</v>
      </c>
      <c r="W810" s="39">
        <f t="shared" si="364"/>
        <v>0.71808673113174581</v>
      </c>
      <c r="X810" s="39"/>
      <c r="Y810" s="39">
        <f t="shared" si="365"/>
        <v>0</v>
      </c>
      <c r="Z810" s="39"/>
      <c r="AA810" s="39"/>
      <c r="AB810" s="39"/>
      <c r="AC810" s="39"/>
      <c r="AD810" s="39"/>
      <c r="AE810" s="39">
        <f t="shared" si="375"/>
        <v>0</v>
      </c>
      <c r="AF810" s="39">
        <f t="shared" si="366"/>
        <v>0.33883097955497204</v>
      </c>
      <c r="AG810" s="39">
        <f t="shared" si="367"/>
        <v>0.74916902044502898</v>
      </c>
      <c r="AH810" s="39">
        <f t="shared" si="374"/>
        <v>0</v>
      </c>
      <c r="AJ810" s="39">
        <f t="shared" si="368"/>
        <v>1.4791201059836052</v>
      </c>
      <c r="AK810" s="39">
        <f t="shared" si="359"/>
        <v>0.59270214924133435</v>
      </c>
      <c r="AL810" s="39">
        <f t="shared" si="360"/>
        <v>0.84498944395192543</v>
      </c>
      <c r="AM810" s="39"/>
      <c r="AS810" s="39"/>
      <c r="AT810" s="39">
        <f t="shared" si="369"/>
        <v>0.34534902905155268</v>
      </c>
      <c r="AU810" s="39">
        <f t="shared" si="370"/>
        <v>1.1079875378405186</v>
      </c>
      <c r="AW810" s="38">
        <f t="shared" si="371"/>
        <v>6871.0929876238424</v>
      </c>
      <c r="AX810" s="38">
        <f t="shared" si="383"/>
        <v>3830.740383830961</v>
      </c>
      <c r="AY810" s="38">
        <f t="shared" si="384"/>
        <v>4195.8591613476037</v>
      </c>
      <c r="AZ810" s="38">
        <f t="shared" si="376"/>
        <v>0</v>
      </c>
      <c r="BA810" s="38">
        <f t="shared" si="377"/>
        <v>0</v>
      </c>
      <c r="BB810" s="38">
        <f t="shared" si="378"/>
        <v>0</v>
      </c>
      <c r="BC810" s="38">
        <f t="shared" si="379"/>
        <v>0</v>
      </c>
      <c r="BD810" s="38">
        <f t="shared" si="380"/>
        <v>0</v>
      </c>
      <c r="BE810" s="38">
        <f t="shared" si="381"/>
        <v>0</v>
      </c>
      <c r="BF810" s="38">
        <f t="shared" si="382"/>
        <v>0</v>
      </c>
      <c r="BG810" s="38">
        <f t="shared" si="372"/>
        <v>1836.5854479030108</v>
      </c>
      <c r="BH810" s="38">
        <f t="shared" si="373"/>
        <v>4985.2767787993926</v>
      </c>
      <c r="BI810" s="61">
        <f t="shared" si="361"/>
        <v>21719.554759504812</v>
      </c>
    </row>
    <row r="811" spans="1:61" x14ac:dyDescent="0.3">
      <c r="A811" s="84" t="s">
        <v>1679</v>
      </c>
      <c r="B811" s="84" t="s">
        <v>1680</v>
      </c>
      <c r="C811" s="84" t="s">
        <v>1680</v>
      </c>
      <c r="D811" s="63">
        <f>VLOOKUP(B811,Площадь!$D$2:$E$795,2,0)</f>
        <v>103.7</v>
      </c>
      <c r="E811" s="72"/>
      <c r="F811" s="87">
        <v>31</v>
      </c>
      <c r="G811" s="87">
        <v>29</v>
      </c>
      <c r="H811" s="87">
        <v>31</v>
      </c>
      <c r="I811" s="87"/>
      <c r="J811" s="88"/>
      <c r="K811" s="88"/>
      <c r="L811" s="88"/>
      <c r="M811" s="88"/>
      <c r="N811" s="88"/>
      <c r="O811" s="88"/>
      <c r="P811" s="88">
        <v>15</v>
      </c>
      <c r="Q811" s="88">
        <v>31</v>
      </c>
      <c r="R811">
        <f t="shared" si="358"/>
        <v>137</v>
      </c>
      <c r="S811" s="162">
        <f>VLOOKUP(C811,'Общие показания'!A:I,9,0)</f>
        <v>2.8000000000000043</v>
      </c>
      <c r="T811" s="73">
        <f>VLOOKUP(B811,'Общие показания'!$A$2:$S$795,19,0)</f>
        <v>3.0129999999999981</v>
      </c>
      <c r="U811" s="39">
        <f t="shared" si="362"/>
        <v>1.1490914059133266</v>
      </c>
      <c r="V811" s="39">
        <f t="shared" si="363"/>
        <v>0.88727667339966965</v>
      </c>
      <c r="W811" s="39">
        <f t="shared" si="364"/>
        <v>0.76363192068700803</v>
      </c>
      <c r="X811" s="39"/>
      <c r="Y811" s="39">
        <f t="shared" si="365"/>
        <v>0</v>
      </c>
      <c r="Z811" s="39"/>
      <c r="AA811" s="39"/>
      <c r="AB811" s="39"/>
      <c r="AC811" s="39"/>
      <c r="AD811" s="39"/>
      <c r="AE811" s="39">
        <f t="shared" ref="AE811:AE825" si="385">(T811*$AE$1)/31*O811</f>
        <v>0</v>
      </c>
      <c r="AF811" s="39">
        <f t="shared" si="366"/>
        <v>0.938325129962435</v>
      </c>
      <c r="AG811" s="39">
        <f t="shared" si="367"/>
        <v>2.0746748700375632</v>
      </c>
      <c r="AH811" s="39">
        <f t="shared" si="374"/>
        <v>0</v>
      </c>
      <c r="AJ811" s="39">
        <f t="shared" si="368"/>
        <v>1.4920696010749015</v>
      </c>
      <c r="AK811" s="39">
        <f t="shared" si="359"/>
        <v>0.59789117583975082</v>
      </c>
      <c r="AL811" s="39">
        <f t="shared" si="360"/>
        <v>0.8523872114573412</v>
      </c>
      <c r="AM811" s="39"/>
      <c r="AS811" s="39"/>
      <c r="AT811" s="39">
        <f t="shared" si="369"/>
        <v>0.34837251276893011</v>
      </c>
      <c r="AU811" s="39">
        <f t="shared" si="370"/>
        <v>1.1176878178410679</v>
      </c>
      <c r="AW811" s="38">
        <f t="shared" si="371"/>
        <v>7089.8269607189204</v>
      </c>
      <c r="AX811" s="38">
        <f t="shared" si="383"/>
        <v>3986.725167784331</v>
      </c>
      <c r="AY811" s="38">
        <f t="shared" si="384"/>
        <v>4337.9771175630058</v>
      </c>
      <c r="AZ811" s="38">
        <f t="shared" si="376"/>
        <v>0</v>
      </c>
      <c r="BA811" s="38">
        <f t="shared" si="377"/>
        <v>0</v>
      </c>
      <c r="BB811" s="38">
        <f t="shared" si="378"/>
        <v>0</v>
      </c>
      <c r="BC811" s="38">
        <f t="shared" si="379"/>
        <v>0</v>
      </c>
      <c r="BD811" s="38">
        <f t="shared" si="380"/>
        <v>0</v>
      </c>
      <c r="BE811" s="38">
        <f t="shared" si="381"/>
        <v>0</v>
      </c>
      <c r="BF811" s="38">
        <f t="shared" si="382"/>
        <v>0</v>
      </c>
      <c r="BG811" s="38">
        <f t="shared" si="372"/>
        <v>3453.9596842423675</v>
      </c>
      <c r="BH811" s="38">
        <f t="shared" si="373"/>
        <v>8569.4507048338819</v>
      </c>
      <c r="BI811" s="61">
        <f t="shared" si="361"/>
        <v>27437.939635142506</v>
      </c>
    </row>
    <row r="812" spans="1:61" x14ac:dyDescent="0.3">
      <c r="A812" s="84" t="s">
        <v>1611</v>
      </c>
      <c r="B812" s="84" t="s">
        <v>1612</v>
      </c>
      <c r="C812" s="84" t="s">
        <v>1612</v>
      </c>
      <c r="D812" s="63">
        <f>VLOOKUP(B812,Площадь!$D$2:$E$795,2,0)</f>
        <v>97.1</v>
      </c>
      <c r="E812" s="72"/>
      <c r="F812" s="87">
        <v>31</v>
      </c>
      <c r="G812" s="87">
        <v>29</v>
      </c>
      <c r="H812" s="87">
        <v>31</v>
      </c>
      <c r="I812" s="87"/>
      <c r="J812" s="88"/>
      <c r="K812" s="88"/>
      <c r="L812" s="88"/>
      <c r="M812" s="88"/>
      <c r="N812" s="88"/>
      <c r="O812" s="88"/>
      <c r="P812" s="88">
        <v>15</v>
      </c>
      <c r="Q812" s="88">
        <v>31</v>
      </c>
      <c r="R812">
        <f t="shared" si="358"/>
        <v>137</v>
      </c>
      <c r="S812" s="162">
        <f>VLOOKUP(C812,'Общие показания'!A:I,9,0)</f>
        <v>0</v>
      </c>
      <c r="T812" s="73">
        <f>VLOOKUP(B812,'Общие показания'!$A$2:$S$795,19,0)</f>
        <v>2.0110000000000028</v>
      </c>
      <c r="U812" s="39">
        <f t="shared" si="362"/>
        <v>0</v>
      </c>
      <c r="V812" s="39">
        <f t="shared" si="363"/>
        <v>0</v>
      </c>
      <c r="W812" s="39">
        <f t="shared" si="364"/>
        <v>0</v>
      </c>
      <c r="X812" s="39"/>
      <c r="Y812" s="39">
        <f t="shared" si="365"/>
        <v>0</v>
      </c>
      <c r="Z812" s="39"/>
      <c r="AA812" s="39"/>
      <c r="AB812" s="39"/>
      <c r="AC812" s="39"/>
      <c r="AD812" s="39"/>
      <c r="AE812" s="39">
        <f t="shared" si="385"/>
        <v>0</v>
      </c>
      <c r="AF812" s="39">
        <f t="shared" si="366"/>
        <v>0.62627674621787599</v>
      </c>
      <c r="AG812" s="39">
        <f t="shared" si="367"/>
        <v>1.3847232537821268</v>
      </c>
      <c r="AH812" s="39">
        <f t="shared" si="374"/>
        <v>0</v>
      </c>
      <c r="AJ812" s="39">
        <f t="shared" si="368"/>
        <v>1.3971066370720628</v>
      </c>
      <c r="AK812" s="39">
        <f t="shared" si="359"/>
        <v>0.55983831411803076</v>
      </c>
      <c r="AL812" s="39">
        <f t="shared" si="360"/>
        <v>0.79813691641762607</v>
      </c>
      <c r="AM812" s="39"/>
      <c r="AS812" s="39"/>
      <c r="AT812" s="39">
        <f t="shared" si="369"/>
        <v>0.32620029884149576</v>
      </c>
      <c r="AU812" s="39">
        <f t="shared" si="370"/>
        <v>1.0465524311703731</v>
      </c>
      <c r="AW812" s="38">
        <f t="shared" si="371"/>
        <v>3750.3371722907627</v>
      </c>
      <c r="AX812" s="38">
        <f t="shared" si="383"/>
        <v>1502.8075768858771</v>
      </c>
      <c r="AY812" s="38">
        <f t="shared" si="384"/>
        <v>2142.486812954819</v>
      </c>
      <c r="AZ812" s="38">
        <f t="shared" si="376"/>
        <v>0</v>
      </c>
      <c r="BA812" s="38">
        <f t="shared" si="377"/>
        <v>0</v>
      </c>
      <c r="BB812" s="38">
        <f t="shared" si="378"/>
        <v>0</v>
      </c>
      <c r="BC812" s="38">
        <f t="shared" si="379"/>
        <v>0</v>
      </c>
      <c r="BD812" s="38">
        <f t="shared" si="380"/>
        <v>0</v>
      </c>
      <c r="BE812" s="38">
        <f t="shared" si="381"/>
        <v>0</v>
      </c>
      <c r="BF812" s="38">
        <f t="shared" si="382"/>
        <v>0</v>
      </c>
      <c r="BG812" s="38">
        <f t="shared" si="372"/>
        <v>2556.7912806755753</v>
      </c>
      <c r="BH812" s="38">
        <f t="shared" si="373"/>
        <v>6526.4191976590928</v>
      </c>
      <c r="BI812" s="61">
        <f t="shared" si="361"/>
        <v>16478.842040466126</v>
      </c>
    </row>
    <row r="813" spans="1:61" x14ac:dyDescent="0.3">
      <c r="A813" s="84" t="s">
        <v>2469</v>
      </c>
      <c r="B813" s="84" t="s">
        <v>2470</v>
      </c>
      <c r="C813" s="84" t="s">
        <v>2470</v>
      </c>
      <c r="D813" s="63">
        <f>VLOOKUP(B813,Площадь!$D$2:$E$795,2,0)</f>
        <v>46.1</v>
      </c>
      <c r="E813" s="72"/>
      <c r="F813" s="87">
        <v>31</v>
      </c>
      <c r="G813" s="87">
        <v>29</v>
      </c>
      <c r="H813" s="87">
        <v>31</v>
      </c>
      <c r="I813" s="87"/>
      <c r="J813" s="88"/>
      <c r="K813" s="88"/>
      <c r="L813" s="88"/>
      <c r="M813" s="88"/>
      <c r="N813" s="88"/>
      <c r="O813" s="88"/>
      <c r="P813" s="88">
        <v>15</v>
      </c>
      <c r="Q813" s="88">
        <v>31</v>
      </c>
      <c r="R813">
        <f t="shared" si="358"/>
        <v>137</v>
      </c>
      <c r="S813" s="162">
        <f>VLOOKUP(C813,'Общие показания'!A:I,9,0)</f>
        <v>1.4755983713058523</v>
      </c>
      <c r="T813" s="73">
        <f>VLOOKUP(B813,'Общие показания'!$A$2:$S$795,19,0)</f>
        <v>0.64882776438662371</v>
      </c>
      <c r="U813" s="39">
        <f t="shared" si="362"/>
        <v>0.6055705025168765</v>
      </c>
      <c r="V813" s="39">
        <f t="shared" si="363"/>
        <v>0.46759429077365189</v>
      </c>
      <c r="W813" s="39">
        <f t="shared" si="364"/>
        <v>0.40243357801532392</v>
      </c>
      <c r="X813" s="39"/>
      <c r="Y813" s="39">
        <f t="shared" si="365"/>
        <v>0</v>
      </c>
      <c r="Z813" s="39"/>
      <c r="AA813" s="39"/>
      <c r="AB813" s="39"/>
      <c r="AC813" s="39"/>
      <c r="AD813" s="39"/>
      <c r="AE813" s="39">
        <f t="shared" si="385"/>
        <v>0</v>
      </c>
      <c r="AF813" s="39">
        <f t="shared" si="366"/>
        <v>0.20206153214116004</v>
      </c>
      <c r="AG813" s="39">
        <f t="shared" si="367"/>
        <v>0.44676623224546369</v>
      </c>
      <c r="AH813" s="39">
        <f t="shared" si="374"/>
        <v>0</v>
      </c>
      <c r="AJ813" s="39">
        <f t="shared" si="368"/>
        <v>0.66330191523194748</v>
      </c>
      <c r="AK813" s="39">
        <f t="shared" si="359"/>
        <v>0.26579347354110427</v>
      </c>
      <c r="AL813" s="39">
        <f t="shared" si="360"/>
        <v>0.37893009111073706</v>
      </c>
      <c r="AM813" s="39"/>
      <c r="AS813" s="39"/>
      <c r="AT813" s="39">
        <f t="shared" si="369"/>
        <v>0.15486955485677606</v>
      </c>
      <c r="AU813" s="39">
        <f t="shared" si="370"/>
        <v>0.49686989780591351</v>
      </c>
      <c r="AW813" s="38">
        <f t="shared" si="371"/>
        <v>3406.1103633082334</v>
      </c>
      <c r="AX813" s="38">
        <f t="shared" si="383"/>
        <v>1968.676779015959</v>
      </c>
      <c r="AY813" s="38">
        <f t="shared" si="384"/>
        <v>2097.4613788552333</v>
      </c>
      <c r="AZ813" s="38">
        <f t="shared" si="376"/>
        <v>0</v>
      </c>
      <c r="BA813" s="38">
        <f t="shared" si="377"/>
        <v>0</v>
      </c>
      <c r="BB813" s="38">
        <f t="shared" si="378"/>
        <v>0</v>
      </c>
      <c r="BC813" s="38">
        <f t="shared" si="379"/>
        <v>0</v>
      </c>
      <c r="BD813" s="38">
        <f t="shared" si="380"/>
        <v>0</v>
      </c>
      <c r="BE813" s="38">
        <f t="shared" si="381"/>
        <v>0</v>
      </c>
      <c r="BF813" s="38">
        <f t="shared" si="382"/>
        <v>0</v>
      </c>
      <c r="BG813" s="38">
        <f t="shared" si="372"/>
        <v>958.13153269377972</v>
      </c>
      <c r="BH813" s="38">
        <f t="shared" si="373"/>
        <v>2533.0590820647149</v>
      </c>
      <c r="BI813" s="61">
        <f t="shared" si="361"/>
        <v>10963.439135937919</v>
      </c>
    </row>
    <row r="814" spans="1:61" x14ac:dyDescent="0.3">
      <c r="A814" s="84" t="s">
        <v>1681</v>
      </c>
      <c r="B814" s="84" t="s">
        <v>1682</v>
      </c>
      <c r="C814" s="84" t="s">
        <v>1682</v>
      </c>
      <c r="D814" s="63">
        <f>VLOOKUP(B814,Площадь!$D$2:$E$795,2,0)</f>
        <v>552.1</v>
      </c>
      <c r="E814" s="72"/>
      <c r="F814" s="87">
        <v>31</v>
      </c>
      <c r="G814" s="87">
        <v>29</v>
      </c>
      <c r="H814" s="87">
        <v>31</v>
      </c>
      <c r="I814" s="87"/>
      <c r="J814" s="88"/>
      <c r="K814" s="88"/>
      <c r="L814" s="88"/>
      <c r="M814" s="88"/>
      <c r="N814" s="88"/>
      <c r="O814" s="88"/>
      <c r="P814" s="88">
        <v>15</v>
      </c>
      <c r="Q814" s="88">
        <v>31</v>
      </c>
      <c r="R814">
        <f t="shared" si="358"/>
        <v>137</v>
      </c>
      <c r="S814" s="162">
        <f>VLOOKUP(C814,'Общие показания'!A:I,9,0)</f>
        <v>17.671970950064232</v>
      </c>
      <c r="T814" s="73">
        <f>VLOOKUP(B814,'Общие показания'!$A$2:$S$795,19,0)</f>
        <v>7.7704513821660512</v>
      </c>
      <c r="U814" s="39">
        <f t="shared" si="362"/>
        <v>7.2523964086674084</v>
      </c>
      <c r="V814" s="39">
        <f t="shared" si="363"/>
        <v>5.5999741417816313</v>
      </c>
      <c r="W814" s="39">
        <f t="shared" si="364"/>
        <v>4.8196003996151919</v>
      </c>
      <c r="X814" s="39"/>
      <c r="Y814" s="39">
        <f t="shared" si="365"/>
        <v>0</v>
      </c>
      <c r="Z814" s="39"/>
      <c r="AA814" s="39"/>
      <c r="AB814" s="39"/>
      <c r="AC814" s="39"/>
      <c r="AD814" s="39"/>
      <c r="AE814" s="39">
        <f t="shared" si="385"/>
        <v>0</v>
      </c>
      <c r="AF814" s="39">
        <f t="shared" si="366"/>
        <v>2.4199169608489037</v>
      </c>
      <c r="AG814" s="39">
        <f t="shared" si="367"/>
        <v>5.350534421317148</v>
      </c>
      <c r="AH814" s="39">
        <f t="shared" si="374"/>
        <v>0</v>
      </c>
      <c r="AJ814" s="39">
        <f t="shared" si="368"/>
        <v>7.943795822116229</v>
      </c>
      <c r="AK814" s="39">
        <f t="shared" si="359"/>
        <v>3.1831795388729645</v>
      </c>
      <c r="AL814" s="39">
        <f t="shared" si="360"/>
        <v>4.5381193774888917</v>
      </c>
      <c r="AM814" s="39"/>
      <c r="AS814" s="39"/>
      <c r="AT814" s="39">
        <f t="shared" si="369"/>
        <v>1.8547392892934071</v>
      </c>
      <c r="AU814" s="39">
        <f t="shared" si="370"/>
        <v>5.950582875892513</v>
      </c>
      <c r="AW814" s="38">
        <f t="shared" si="371"/>
        <v>40792.050576626367</v>
      </c>
      <c r="AX814" s="38">
        <f t="shared" si="383"/>
        <v>23577.146414201972</v>
      </c>
      <c r="AY814" s="38">
        <f t="shared" si="384"/>
        <v>25119.488660867119</v>
      </c>
      <c r="AZ814" s="38">
        <f t="shared" si="376"/>
        <v>0</v>
      </c>
      <c r="BA814" s="38">
        <f t="shared" si="377"/>
        <v>0</v>
      </c>
      <c r="BB814" s="38">
        <f t="shared" si="378"/>
        <v>0</v>
      </c>
      <c r="BC814" s="38">
        <f t="shared" si="379"/>
        <v>0</v>
      </c>
      <c r="BD814" s="38">
        <f t="shared" si="380"/>
        <v>0</v>
      </c>
      <c r="BE814" s="38">
        <f t="shared" si="381"/>
        <v>0</v>
      </c>
      <c r="BF814" s="38">
        <f t="shared" si="382"/>
        <v>0</v>
      </c>
      <c r="BG814" s="38">
        <f t="shared" si="372"/>
        <v>11474.716251632013</v>
      </c>
      <c r="BH814" s="38">
        <f t="shared" si="373"/>
        <v>30336.267227937726</v>
      </c>
      <c r="BI814" s="61">
        <f t="shared" si="361"/>
        <v>131299.6691312652</v>
      </c>
    </row>
    <row r="815" spans="1:61" x14ac:dyDescent="0.3">
      <c r="A815" s="197" t="s">
        <v>1760</v>
      </c>
      <c r="B815" s="84" t="s">
        <v>1761</v>
      </c>
      <c r="C815" s="84" t="s">
        <v>1761</v>
      </c>
      <c r="D815" s="63">
        <f>VLOOKUP(B815,Площадь!$D$2:$E$795,2,0)</f>
        <v>118.4</v>
      </c>
      <c r="E815" s="72"/>
      <c r="F815" s="87"/>
      <c r="G815" s="87"/>
      <c r="H815" s="87"/>
      <c r="I815" s="87"/>
      <c r="J815" s="88"/>
      <c r="K815" s="88"/>
      <c r="L815" s="88"/>
      <c r="M815" s="88"/>
      <c r="N815" s="88"/>
      <c r="O815" s="88"/>
      <c r="P815" s="88">
        <v>0</v>
      </c>
      <c r="Q815" s="88">
        <v>0</v>
      </c>
      <c r="R815">
        <f t="shared" si="358"/>
        <v>0</v>
      </c>
      <c r="S815" s="162">
        <f>VLOOKUP(C815,'Общие показания'!A:I,9,0)</f>
        <v>3.7898231488636207</v>
      </c>
      <c r="T815" s="73">
        <f>VLOOKUP(B815,'Общие показания'!$A$2:$S$795,19,0)</f>
        <v>1.6664036291404827</v>
      </c>
      <c r="U815" s="39">
        <f t="shared" si="362"/>
        <v>0</v>
      </c>
      <c r="V815" s="39">
        <f t="shared" si="363"/>
        <v>0</v>
      </c>
      <c r="W815" s="39">
        <f t="shared" si="364"/>
        <v>0</v>
      </c>
      <c r="X815" s="39"/>
      <c r="Y815" s="39">
        <f t="shared" si="365"/>
        <v>-3.7898231488636207</v>
      </c>
      <c r="Z815" s="39"/>
      <c r="AA815" s="39"/>
      <c r="AB815" s="39"/>
      <c r="AC815" s="39"/>
      <c r="AD815" s="39"/>
      <c r="AE815" s="39">
        <f t="shared" si="385"/>
        <v>0</v>
      </c>
      <c r="AF815" s="39">
        <f t="shared" si="366"/>
        <v>0</v>
      </c>
      <c r="AG815" s="39">
        <f t="shared" si="367"/>
        <v>0</v>
      </c>
      <c r="AH815" s="39">
        <f t="shared" si="374"/>
        <v>1.6664036291404827</v>
      </c>
      <c r="AJ815" s="39">
        <f t="shared" si="368"/>
        <v>0</v>
      </c>
      <c r="AK815" s="39">
        <f t="shared" si="359"/>
        <v>0</v>
      </c>
      <c r="AL815" s="39">
        <f t="shared" si="360"/>
        <v>0</v>
      </c>
      <c r="AM815" s="39"/>
      <c r="AS815" s="39"/>
      <c r="AT815" s="39">
        <f t="shared" si="369"/>
        <v>0</v>
      </c>
      <c r="AU815" s="39">
        <f t="shared" si="370"/>
        <v>0</v>
      </c>
      <c r="AW815" s="38">
        <f t="shared" si="371"/>
        <v>0</v>
      </c>
      <c r="AX815" s="38">
        <f t="shared" si="383"/>
        <v>0</v>
      </c>
      <c r="AY815" s="38">
        <f t="shared" si="384"/>
        <v>0</v>
      </c>
      <c r="AZ815" s="38">
        <f t="shared" ref="AZ815:AZ828" si="386">(X815+AM815)*$AZ$1</f>
        <v>0</v>
      </c>
      <c r="BA815" s="38">
        <f t="shared" ref="BA815:BA828" si="387">(Z815+AN815)*$BA$1</f>
        <v>0</v>
      </c>
      <c r="BB815" s="38">
        <f t="shared" ref="BB815:BB828" si="388">(AA815+AO815)*$BB$1</f>
        <v>0</v>
      </c>
      <c r="BC815" s="38">
        <f t="shared" ref="BC815:BC828" si="389">(AB815+AP815)*$BC$1</f>
        <v>0</v>
      </c>
      <c r="BD815" s="38">
        <f t="shared" ref="BD815:BD828" si="390">(AC815+AQ815)*$BD$1</f>
        <v>0</v>
      </c>
      <c r="BE815" s="38">
        <f t="shared" ref="BE815:BE828" si="391">(AD815+AR815)*$BE$1</f>
        <v>0</v>
      </c>
      <c r="BF815" s="38">
        <f t="shared" ref="BF815:BF828" si="392">(AE815+AS815)*$BF$1</f>
        <v>0</v>
      </c>
      <c r="BG815" s="38">
        <f t="shared" si="372"/>
        <v>0</v>
      </c>
      <c r="BH815" s="38">
        <f t="shared" si="373"/>
        <v>0</v>
      </c>
      <c r="BI815" s="61">
        <f t="shared" si="361"/>
        <v>0</v>
      </c>
    </row>
    <row r="816" spans="1:61" x14ac:dyDescent="0.3">
      <c r="A816" s="198" t="s">
        <v>3954</v>
      </c>
      <c r="B816" s="84" t="s">
        <v>1761</v>
      </c>
      <c r="C816" s="84" t="s">
        <v>1761</v>
      </c>
      <c r="D816" s="63">
        <f>VLOOKUP(B816,Площадь!$D$2:$E$795,2,0)</f>
        <v>118.4</v>
      </c>
      <c r="E816" s="72"/>
      <c r="F816" s="87">
        <v>31</v>
      </c>
      <c r="G816" s="87">
        <v>29</v>
      </c>
      <c r="H816" s="87">
        <v>31</v>
      </c>
      <c r="I816" s="87"/>
      <c r="J816" s="88"/>
      <c r="K816" s="88"/>
      <c r="L816" s="88"/>
      <c r="M816" s="88"/>
      <c r="N816" s="88"/>
      <c r="O816" s="88"/>
      <c r="P816" s="88">
        <v>15</v>
      </c>
      <c r="Q816" s="88">
        <v>31</v>
      </c>
      <c r="R816">
        <f t="shared" si="358"/>
        <v>137</v>
      </c>
      <c r="S816" s="162">
        <f>VLOOKUP(C816,'Общие показания'!A:I,9,0)</f>
        <v>3.7898231488636207</v>
      </c>
      <c r="T816" s="73">
        <f>VLOOKUP(B816,'Общие показания'!$A$2:$S$795,19,0)</f>
        <v>1.6664036291404827</v>
      </c>
      <c r="U816" s="39">
        <f t="shared" si="362"/>
        <v>1.555304717960915</v>
      </c>
      <c r="V816" s="39">
        <f t="shared" si="363"/>
        <v>1.2009363129631319</v>
      </c>
      <c r="W816" s="39">
        <f t="shared" si="364"/>
        <v>1.0335821179395739</v>
      </c>
      <c r="X816" s="39"/>
      <c r="Y816" s="39">
        <f t="shared" si="365"/>
        <v>0</v>
      </c>
      <c r="Z816" s="39"/>
      <c r="AA816" s="39"/>
      <c r="AB816" s="39"/>
      <c r="AC816" s="39"/>
      <c r="AD816" s="39"/>
      <c r="AE816" s="39">
        <f t="shared" si="385"/>
        <v>0</v>
      </c>
      <c r="AF816" s="39">
        <f t="shared" si="366"/>
        <v>0.51896063786363011</v>
      </c>
      <c r="AG816" s="39">
        <f t="shared" si="367"/>
        <v>1.1474429912768527</v>
      </c>
      <c r="AH816" s="39">
        <f t="shared" si="374"/>
        <v>0</v>
      </c>
      <c r="AJ816" s="39">
        <f t="shared" si="368"/>
        <v>1.7035780208994054</v>
      </c>
      <c r="AK816" s="39">
        <f t="shared" si="359"/>
        <v>0.68264527694721788</v>
      </c>
      <c r="AL816" s="39">
        <f t="shared" si="360"/>
        <v>0.97321741404579754</v>
      </c>
      <c r="AM816" s="39"/>
      <c r="AS816" s="39"/>
      <c r="AT816" s="39">
        <f t="shared" si="369"/>
        <v>0.39775608015276109</v>
      </c>
      <c r="AU816" s="39">
        <f t="shared" si="370"/>
        <v>1.2761257245167064</v>
      </c>
      <c r="AW816" s="38">
        <f t="shared" si="371"/>
        <v>8748.0144688870896</v>
      </c>
      <c r="AX816" s="38">
        <f t="shared" si="383"/>
        <v>5056.2110766917467</v>
      </c>
      <c r="AY816" s="38">
        <f t="shared" si="384"/>
        <v>5386.9723916802513</v>
      </c>
      <c r="AZ816" s="38">
        <f t="shared" si="386"/>
        <v>0</v>
      </c>
      <c r="BA816" s="38">
        <f t="shared" si="387"/>
        <v>0</v>
      </c>
      <c r="BB816" s="38">
        <f t="shared" si="388"/>
        <v>0</v>
      </c>
      <c r="BC816" s="38">
        <f t="shared" si="389"/>
        <v>0</v>
      </c>
      <c r="BD816" s="38">
        <f t="shared" si="390"/>
        <v>0</v>
      </c>
      <c r="BE816" s="38">
        <f t="shared" si="391"/>
        <v>0</v>
      </c>
      <c r="BF816" s="38">
        <f t="shared" si="392"/>
        <v>0</v>
      </c>
      <c r="BG816" s="38">
        <f t="shared" si="372"/>
        <v>2460.7976891744802</v>
      </c>
      <c r="BH816" s="38">
        <f t="shared" si="373"/>
        <v>6505.7309179275981</v>
      </c>
      <c r="BI816" s="61">
        <f t="shared" si="361"/>
        <v>28157.726544361165</v>
      </c>
    </row>
    <row r="817" spans="1:61" x14ac:dyDescent="0.3">
      <c r="A817" s="84" t="s">
        <v>850</v>
      </c>
      <c r="B817" s="84" t="s">
        <v>851</v>
      </c>
      <c r="C817" s="84" t="s">
        <v>851</v>
      </c>
      <c r="D817" s="63">
        <f>VLOOKUP(B817,Площадь!$D$2:$E$795,2,0)</f>
        <v>42.1</v>
      </c>
      <c r="E817" s="72"/>
      <c r="F817" s="87">
        <v>31</v>
      </c>
      <c r="G817" s="87">
        <v>29</v>
      </c>
      <c r="H817" s="87">
        <v>31</v>
      </c>
      <c r="I817" s="87"/>
      <c r="J817" s="88"/>
      <c r="K817" s="88"/>
      <c r="L817" s="88"/>
      <c r="M817" s="88"/>
      <c r="N817" s="88"/>
      <c r="O817" s="88"/>
      <c r="P817" s="88">
        <v>15</v>
      </c>
      <c r="Q817" s="88">
        <v>31</v>
      </c>
      <c r="R817">
        <f t="shared" si="358"/>
        <v>137</v>
      </c>
      <c r="S817" s="162">
        <f>VLOOKUP(C817,'Общие показания'!A:I,9,0)</f>
        <v>1.3475638054658652</v>
      </c>
      <c r="T817" s="73">
        <f>VLOOKUP(B817,'Общие показания'!$A$2:$S$795,19,0)</f>
        <v>0.59253034448322905</v>
      </c>
      <c r="U817" s="39">
        <f t="shared" si="362"/>
        <v>0.55302642420738612</v>
      </c>
      <c r="V817" s="39">
        <f t="shared" si="363"/>
        <v>0.42702211803841089</v>
      </c>
      <c r="W817" s="39">
        <f t="shared" si="364"/>
        <v>0.36751526322006811</v>
      </c>
      <c r="X817" s="39"/>
      <c r="Y817" s="39">
        <f t="shared" si="365"/>
        <v>0</v>
      </c>
      <c r="Z817" s="39"/>
      <c r="AA817" s="39"/>
      <c r="AB817" s="39"/>
      <c r="AC817" s="39"/>
      <c r="AD817" s="39"/>
      <c r="AE817" s="39">
        <f t="shared" si="385"/>
        <v>0</v>
      </c>
      <c r="AF817" s="39">
        <f t="shared" si="366"/>
        <v>0.18452907815928066</v>
      </c>
      <c r="AG817" s="39">
        <f t="shared" si="367"/>
        <v>0.40800126632394845</v>
      </c>
      <c r="AH817" s="39">
        <f t="shared" si="374"/>
        <v>0</v>
      </c>
      <c r="AJ817" s="39">
        <f t="shared" si="368"/>
        <v>0.60574860371507566</v>
      </c>
      <c r="AK817" s="39">
        <f t="shared" si="359"/>
        <v>0.2427311331036982</v>
      </c>
      <c r="AL817" s="39">
        <f t="shared" si="360"/>
        <v>0.34605112442000063</v>
      </c>
      <c r="AM817" s="39"/>
      <c r="AS817" s="39"/>
      <c r="AT817" s="39">
        <f t="shared" si="369"/>
        <v>0.14143184944620982</v>
      </c>
      <c r="AU817" s="39">
        <f t="shared" si="370"/>
        <v>0.4537575422479167</v>
      </c>
      <c r="AW817" s="38">
        <f t="shared" si="371"/>
        <v>3110.5693339539398</v>
      </c>
      <c r="AX817" s="38">
        <f t="shared" si="383"/>
        <v>1797.8588372358322</v>
      </c>
      <c r="AY817" s="38">
        <f t="shared" si="384"/>
        <v>1915.4690683254951</v>
      </c>
      <c r="AZ817" s="38">
        <f t="shared" si="386"/>
        <v>0</v>
      </c>
      <c r="BA817" s="38">
        <f t="shared" si="387"/>
        <v>0</v>
      </c>
      <c r="BB817" s="38">
        <f t="shared" si="388"/>
        <v>0</v>
      </c>
      <c r="BC817" s="38">
        <f t="shared" si="389"/>
        <v>0</v>
      </c>
      <c r="BD817" s="38">
        <f t="shared" si="390"/>
        <v>0</v>
      </c>
      <c r="BE817" s="38">
        <f t="shared" si="391"/>
        <v>0</v>
      </c>
      <c r="BF817" s="38">
        <f t="shared" si="392"/>
        <v>0</v>
      </c>
      <c r="BG817" s="38">
        <f t="shared" si="372"/>
        <v>874.99647562707435</v>
      </c>
      <c r="BH817" s="38">
        <f t="shared" si="373"/>
        <v>2313.2708753779721</v>
      </c>
      <c r="BI817" s="61">
        <f t="shared" si="361"/>
        <v>10012.164590520313</v>
      </c>
    </row>
    <row r="818" spans="1:61" x14ac:dyDescent="0.3">
      <c r="A818" s="84" t="s">
        <v>1795</v>
      </c>
      <c r="B818" s="84" t="s">
        <v>1796</v>
      </c>
      <c r="C818" s="84" t="s">
        <v>1796</v>
      </c>
      <c r="D818" s="63">
        <f>VLOOKUP(B818,Площадь!$D$2:$E$795,2,0)</f>
        <v>65.5</v>
      </c>
      <c r="E818" s="72"/>
      <c r="F818" s="87">
        <v>31</v>
      </c>
      <c r="G818" s="87">
        <v>29</v>
      </c>
      <c r="H818" s="87">
        <v>31</v>
      </c>
      <c r="I818" s="87"/>
      <c r="J818" s="88"/>
      <c r="K818" s="88"/>
      <c r="L818" s="88"/>
      <c r="M818" s="88"/>
      <c r="N818" s="88"/>
      <c r="O818" s="88"/>
      <c r="P818" s="88">
        <v>15</v>
      </c>
      <c r="Q818" s="88">
        <v>31</v>
      </c>
      <c r="R818">
        <f t="shared" si="358"/>
        <v>137</v>
      </c>
      <c r="S818" s="162">
        <f>VLOOKUP(C818,'Общие показания'!A:I,9,0)</f>
        <v>0</v>
      </c>
      <c r="T818" s="73">
        <f>VLOOKUP(B818,'Общие показания'!$A$2:$S$795,19,0)</f>
        <v>0</v>
      </c>
      <c r="U818" s="39">
        <f t="shared" si="362"/>
        <v>0</v>
      </c>
      <c r="V818" s="39">
        <f t="shared" si="363"/>
        <v>0</v>
      </c>
      <c r="W818" s="39">
        <f t="shared" si="364"/>
        <v>0</v>
      </c>
      <c r="X818" s="39"/>
      <c r="Y818" s="39">
        <f t="shared" si="365"/>
        <v>0</v>
      </c>
      <c r="Z818" s="39"/>
      <c r="AA818" s="39"/>
      <c r="AB818" s="39"/>
      <c r="AC818" s="39"/>
      <c r="AD818" s="39"/>
      <c r="AE818" s="39">
        <f t="shared" si="385"/>
        <v>0</v>
      </c>
      <c r="AF818" s="39">
        <f t="shared" si="366"/>
        <v>0</v>
      </c>
      <c r="AG818" s="39">
        <f t="shared" si="367"/>
        <v>0</v>
      </c>
      <c r="AH818" s="39">
        <f t="shared" si="374"/>
        <v>0</v>
      </c>
      <c r="AJ818" s="39">
        <f t="shared" si="368"/>
        <v>0.94243547608877565</v>
      </c>
      <c r="AK818" s="39">
        <f t="shared" si="359"/>
        <v>0.37764582466252339</v>
      </c>
      <c r="AL818" s="39">
        <f t="shared" si="360"/>
        <v>0.53839307956080862</v>
      </c>
      <c r="AM818" s="39"/>
      <c r="AS818" s="39"/>
      <c r="AT818" s="39">
        <f t="shared" si="369"/>
        <v>0.22004242609802238</v>
      </c>
      <c r="AU818" s="39">
        <f t="shared" si="370"/>
        <v>0.70596482226219814</v>
      </c>
      <c r="AW818" s="38">
        <f t="shared" si="371"/>
        <v>2529.8360945936661</v>
      </c>
      <c r="AX818" s="38">
        <f t="shared" si="383"/>
        <v>1013.7373458910913</v>
      </c>
      <c r="AY818" s="38">
        <f t="shared" si="384"/>
        <v>1445.2408470498524</v>
      </c>
      <c r="AZ818" s="38">
        <f t="shared" si="386"/>
        <v>0</v>
      </c>
      <c r="BA818" s="38">
        <f t="shared" si="387"/>
        <v>0</v>
      </c>
      <c r="BB818" s="38">
        <f t="shared" si="388"/>
        <v>0</v>
      </c>
      <c r="BC818" s="38">
        <f t="shared" si="389"/>
        <v>0</v>
      </c>
      <c r="BD818" s="38">
        <f t="shared" si="390"/>
        <v>0</v>
      </c>
      <c r="BE818" s="38">
        <f t="shared" si="391"/>
        <v>0</v>
      </c>
      <c r="BF818" s="38">
        <f t="shared" si="392"/>
        <v>0</v>
      </c>
      <c r="BG818" s="38">
        <f t="shared" si="372"/>
        <v>590.67308692048744</v>
      </c>
      <c r="BH818" s="38">
        <f t="shared" si="373"/>
        <v>1895.0637302877542</v>
      </c>
      <c r="BI818" s="61">
        <f t="shared" si="361"/>
        <v>7474.5511047428508</v>
      </c>
    </row>
    <row r="819" spans="1:61" x14ac:dyDescent="0.3">
      <c r="A819" s="84" t="s">
        <v>1560</v>
      </c>
      <c r="B819" s="84" t="s">
        <v>1561</v>
      </c>
      <c r="C819" s="84" t="s">
        <v>1561</v>
      </c>
      <c r="D819" s="63">
        <f>VLOOKUP(B819,Площадь!$D$2:$E$795,2,0)</f>
        <v>175.5</v>
      </c>
      <c r="E819" s="72"/>
      <c r="F819" s="87">
        <v>31</v>
      </c>
      <c r="G819" s="87">
        <v>29</v>
      </c>
      <c r="H819" s="87">
        <v>31</v>
      </c>
      <c r="I819" s="87"/>
      <c r="J819" s="88"/>
      <c r="K819" s="88"/>
      <c r="L819" s="88"/>
      <c r="M819" s="88"/>
      <c r="N819" s="88"/>
      <c r="O819" s="88"/>
      <c r="P819" s="88">
        <v>15</v>
      </c>
      <c r="Q819" s="88">
        <v>31</v>
      </c>
      <c r="R819">
        <f t="shared" si="358"/>
        <v>137</v>
      </c>
      <c r="S819" s="162">
        <f>VLOOKUP(C819,'Общие показания'!A:I,9,0)</f>
        <v>5.6175165762294377</v>
      </c>
      <c r="T819" s="73">
        <f>VLOOKUP(B819,'Общие показания'!$A$2:$S$795,19,0)</f>
        <v>2.4700492982614417</v>
      </c>
      <c r="U819" s="39">
        <f t="shared" si="362"/>
        <v>2.3053714358288899</v>
      </c>
      <c r="V819" s="39">
        <f t="shared" si="363"/>
        <v>1.7801040787586961</v>
      </c>
      <c r="W819" s="39">
        <f t="shared" si="364"/>
        <v>1.5320410616418516</v>
      </c>
      <c r="X819" s="39"/>
      <c r="Y819" s="39">
        <f t="shared" si="365"/>
        <v>0</v>
      </c>
      <c r="Z819" s="39"/>
      <c r="AA819" s="39"/>
      <c r="AB819" s="39"/>
      <c r="AC819" s="39"/>
      <c r="AD819" s="39"/>
      <c r="AE819" s="39">
        <f t="shared" si="385"/>
        <v>0</v>
      </c>
      <c r="AF819" s="39">
        <f t="shared" si="366"/>
        <v>0.76923641845495849</v>
      </c>
      <c r="AG819" s="39">
        <f t="shared" si="367"/>
        <v>1.7008128798064832</v>
      </c>
      <c r="AH819" s="39">
        <f t="shared" si="374"/>
        <v>0</v>
      </c>
      <c r="AJ819" s="39">
        <f t="shared" si="368"/>
        <v>2.52515154280275</v>
      </c>
      <c r="AK819" s="39">
        <f t="shared" si="359"/>
        <v>1.0118601866911885</v>
      </c>
      <c r="AL819" s="39">
        <f t="shared" si="360"/>
        <v>1.4425646635560596</v>
      </c>
      <c r="AM819" s="39"/>
      <c r="AS819" s="39"/>
      <c r="AT819" s="39">
        <f t="shared" si="369"/>
        <v>0.58957932488859432</v>
      </c>
      <c r="AU819" s="39">
        <f t="shared" si="370"/>
        <v>1.8915546001071111</v>
      </c>
      <c r="AW819" s="38">
        <f t="shared" si="371"/>
        <v>12966.86266291963</v>
      </c>
      <c r="AX819" s="38">
        <f t="shared" si="383"/>
        <v>7494.6371956030516</v>
      </c>
      <c r="AY819" s="38">
        <f t="shared" si="384"/>
        <v>7984.9126244922645</v>
      </c>
      <c r="AZ819" s="38">
        <f t="shared" si="386"/>
        <v>0</v>
      </c>
      <c r="BA819" s="38">
        <f t="shared" si="387"/>
        <v>0</v>
      </c>
      <c r="BB819" s="38">
        <f t="shared" si="388"/>
        <v>0</v>
      </c>
      <c r="BC819" s="38">
        <f t="shared" si="389"/>
        <v>0</v>
      </c>
      <c r="BD819" s="38">
        <f t="shared" si="390"/>
        <v>0</v>
      </c>
      <c r="BE819" s="38">
        <f t="shared" si="391"/>
        <v>0</v>
      </c>
      <c r="BF819" s="38">
        <f t="shared" si="392"/>
        <v>0</v>
      </c>
      <c r="BG819" s="38">
        <f t="shared" si="372"/>
        <v>3647.5506288016995</v>
      </c>
      <c r="BH819" s="38">
        <f t="shared" si="373"/>
        <v>9643.2075683808562</v>
      </c>
      <c r="BI819" s="61">
        <f t="shared" si="361"/>
        <v>41737.170680197501</v>
      </c>
    </row>
    <row r="820" spans="1:61" x14ac:dyDescent="0.3">
      <c r="A820" s="84" t="s">
        <v>1745</v>
      </c>
      <c r="B820" s="84" t="s">
        <v>1746</v>
      </c>
      <c r="C820" s="84" t="s">
        <v>1746</v>
      </c>
      <c r="D820" s="63">
        <f>VLOOKUP(B820,Площадь!$D$2:$E$795,2,0)</f>
        <v>53.2</v>
      </c>
      <c r="E820" s="72"/>
      <c r="F820" s="87">
        <v>31</v>
      </c>
      <c r="G820" s="87">
        <v>29</v>
      </c>
      <c r="H820" s="87">
        <v>31</v>
      </c>
      <c r="I820" s="87"/>
      <c r="J820" s="88"/>
      <c r="K820" s="88"/>
      <c r="L820" s="88"/>
      <c r="M820" s="88"/>
      <c r="N820" s="88"/>
      <c r="O820" s="88"/>
      <c r="P820" s="88">
        <v>15</v>
      </c>
      <c r="Q820" s="88">
        <v>31</v>
      </c>
      <c r="R820">
        <f t="shared" si="358"/>
        <v>137</v>
      </c>
      <c r="S820" s="162">
        <f>VLOOKUP(C820,'Общие показания'!A:I,9,0)</f>
        <v>3.3450250367628165E-4</v>
      </c>
      <c r="T820" s="73">
        <f>VLOOKUP(B820,'Общие показания'!$A$2:$S$795,19,0)</f>
        <v>2.1757556847151491</v>
      </c>
      <c r="U820" s="39">
        <f t="shared" si="362"/>
        <v>1.3727641151103771E-4</v>
      </c>
      <c r="V820" s="39">
        <f t="shared" si="363"/>
        <v>1.0599866739491125E-4</v>
      </c>
      <c r="W820" s="39">
        <f t="shared" si="364"/>
        <v>9.122742477033269E-5</v>
      </c>
      <c r="X820" s="39"/>
      <c r="Y820" s="39">
        <f t="shared" si="365"/>
        <v>0</v>
      </c>
      <c r="Z820" s="39"/>
      <c r="AA820" s="39"/>
      <c r="AB820" s="39"/>
      <c r="AC820" s="39"/>
      <c r="AD820" s="39"/>
      <c r="AE820" s="39">
        <f t="shared" si="385"/>
        <v>0</v>
      </c>
      <c r="AF820" s="39">
        <f t="shared" si="366"/>
        <v>0.67758587309221718</v>
      </c>
      <c r="AG820" s="39">
        <f t="shared" si="367"/>
        <v>1.4981698116229321</v>
      </c>
      <c r="AH820" s="39">
        <f t="shared" si="374"/>
        <v>0</v>
      </c>
      <c r="AJ820" s="39">
        <f t="shared" si="368"/>
        <v>0.76545904317439495</v>
      </c>
      <c r="AK820" s="39">
        <f t="shared" si="359"/>
        <v>0.30672912781749995</v>
      </c>
      <c r="AL820" s="39">
        <f t="shared" si="360"/>
        <v>0.43729025698679413</v>
      </c>
      <c r="AM820" s="39"/>
      <c r="AS820" s="39"/>
      <c r="AT820" s="39">
        <f t="shared" si="369"/>
        <v>0.17872148196053117</v>
      </c>
      <c r="AU820" s="39">
        <f t="shared" si="370"/>
        <v>0.57339432892135789</v>
      </c>
      <c r="AW820" s="38">
        <f t="shared" si="371"/>
        <v>2055.1361364436229</v>
      </c>
      <c r="AX820" s="38">
        <f t="shared" si="383"/>
        <v>823.65594013099246</v>
      </c>
      <c r="AY820" s="38">
        <f t="shared" si="384"/>
        <v>1174.0893614950273</v>
      </c>
      <c r="AZ820" s="38">
        <f t="shared" si="386"/>
        <v>0</v>
      </c>
      <c r="BA820" s="38">
        <f t="shared" si="387"/>
        <v>0</v>
      </c>
      <c r="BB820" s="38">
        <f t="shared" si="388"/>
        <v>0</v>
      </c>
      <c r="BC820" s="38">
        <f t="shared" si="389"/>
        <v>0</v>
      </c>
      <c r="BD820" s="38">
        <f t="shared" si="390"/>
        <v>0</v>
      </c>
      <c r="BE820" s="38">
        <f t="shared" si="391"/>
        <v>0</v>
      </c>
      <c r="BF820" s="38">
        <f t="shared" si="392"/>
        <v>0</v>
      </c>
      <c r="BG820" s="38">
        <f t="shared" si="372"/>
        <v>2298.6372116093958</v>
      </c>
      <c r="BH820" s="38">
        <f t="shared" si="373"/>
        <v>5560.8239163114704</v>
      </c>
      <c r="BI820" s="61">
        <f t="shared" si="361"/>
        <v>11912.342565990508</v>
      </c>
    </row>
    <row r="821" spans="1:61" x14ac:dyDescent="0.3">
      <c r="A821" s="84" t="s">
        <v>1617</v>
      </c>
      <c r="B821" s="84" t="s">
        <v>1618</v>
      </c>
      <c r="C821" s="84" t="s">
        <v>1618</v>
      </c>
      <c r="D821" s="63">
        <f>VLOOKUP(B821,Площадь!$D$2:$E$795,2,0)</f>
        <v>128.6</v>
      </c>
      <c r="E821" s="72"/>
      <c r="F821" s="87">
        <v>31</v>
      </c>
      <c r="G821" s="87">
        <v>29</v>
      </c>
      <c r="H821" s="87">
        <v>31</v>
      </c>
      <c r="I821" s="87"/>
      <c r="J821" s="88"/>
      <c r="K821" s="88"/>
      <c r="L821" s="88"/>
      <c r="M821" s="88"/>
      <c r="N821" s="88"/>
      <c r="O821" s="88"/>
      <c r="P821" s="88">
        <v>15</v>
      </c>
      <c r="Q821" s="88">
        <v>31</v>
      </c>
      <c r="R821">
        <f t="shared" si="358"/>
        <v>137</v>
      </c>
      <c r="S821" s="162">
        <f>VLOOKUP(C821,'Общие показания'!A:I,9,0)</f>
        <v>4.7100000000000009</v>
      </c>
      <c r="T821" s="73">
        <f>VLOOKUP(B821,'Общие показания'!$A$2:$S$795,19,0)</f>
        <v>1.9359999999999999</v>
      </c>
      <c r="U821" s="39">
        <f t="shared" si="362"/>
        <v>1.9329359006613434</v>
      </c>
      <c r="V821" s="39">
        <f t="shared" si="363"/>
        <v>1.492526118468728</v>
      </c>
      <c r="W821" s="39">
        <f t="shared" si="364"/>
        <v>1.2845379808699295</v>
      </c>
      <c r="X821" s="39"/>
      <c r="Y821" s="39">
        <f t="shared" si="365"/>
        <v>0</v>
      </c>
      <c r="Z821" s="39"/>
      <c r="AA821" s="39"/>
      <c r="AB821" s="39"/>
      <c r="AC821" s="39"/>
      <c r="AD821" s="39"/>
      <c r="AE821" s="39">
        <f t="shared" si="385"/>
        <v>0</v>
      </c>
      <c r="AF821" s="39">
        <f t="shared" si="366"/>
        <v>0.60291983126693505</v>
      </c>
      <c r="AG821" s="39">
        <f t="shared" si="367"/>
        <v>1.3330801687330651</v>
      </c>
      <c r="AH821" s="39">
        <f t="shared" si="374"/>
        <v>0</v>
      </c>
      <c r="AJ821" s="39">
        <f t="shared" si="368"/>
        <v>1.8503389652674282</v>
      </c>
      <c r="AK821" s="39">
        <f t="shared" si="359"/>
        <v>0.74145424506260316</v>
      </c>
      <c r="AL821" s="39">
        <f t="shared" si="360"/>
        <v>1.0570587791071753</v>
      </c>
      <c r="AM821" s="39"/>
      <c r="AS821" s="39"/>
      <c r="AT821" s="39">
        <f t="shared" si="369"/>
        <v>0.43202222894970499</v>
      </c>
      <c r="AU821" s="39">
        <f t="shared" si="370"/>
        <v>1.3860622311895983</v>
      </c>
      <c r="AW821" s="38">
        <f t="shared" si="371"/>
        <v>10155.671719104559</v>
      </c>
      <c r="AX821" s="38">
        <f t="shared" si="383"/>
        <v>5996.8075286489639</v>
      </c>
      <c r="AY821" s="38">
        <f t="shared" si="384"/>
        <v>6285.6886786121413</v>
      </c>
      <c r="AZ821" s="38">
        <f t="shared" si="386"/>
        <v>0</v>
      </c>
      <c r="BA821" s="38">
        <f t="shared" si="387"/>
        <v>0</v>
      </c>
      <c r="BB821" s="38">
        <f t="shared" si="388"/>
        <v>0</v>
      </c>
      <c r="BC821" s="38">
        <f t="shared" si="389"/>
        <v>0</v>
      </c>
      <c r="BD821" s="38">
        <f t="shared" si="390"/>
        <v>0</v>
      </c>
      <c r="BE821" s="38">
        <f t="shared" si="391"/>
        <v>0</v>
      </c>
      <c r="BF821" s="38">
        <f t="shared" si="392"/>
        <v>0</v>
      </c>
      <c r="BG821" s="38">
        <f t="shared" si="372"/>
        <v>2778.1570687631402</v>
      </c>
      <c r="BH821" s="38">
        <f t="shared" si="373"/>
        <v>7299.1570926564018</v>
      </c>
      <c r="BI821" s="61">
        <f t="shared" si="361"/>
        <v>32515.482087785203</v>
      </c>
    </row>
    <row r="822" spans="1:61" x14ac:dyDescent="0.3">
      <c r="A822" s="84" t="s">
        <v>933</v>
      </c>
      <c r="B822" s="84" t="s">
        <v>934</v>
      </c>
      <c r="C822" s="84" t="s">
        <v>934</v>
      </c>
      <c r="D822" s="63">
        <f>VLOOKUP(B822,Площадь!$D$2:$E$795,2,0)</f>
        <v>175.1</v>
      </c>
      <c r="E822" s="72"/>
      <c r="F822" s="87">
        <v>31</v>
      </c>
      <c r="G822" s="87">
        <v>29</v>
      </c>
      <c r="H822" s="87">
        <v>31</v>
      </c>
      <c r="I822" s="87"/>
      <c r="J822" s="88"/>
      <c r="K822" s="88"/>
      <c r="L822" s="88"/>
      <c r="M822" s="88"/>
      <c r="N822" s="88"/>
      <c r="O822" s="88"/>
      <c r="P822" s="88">
        <v>15</v>
      </c>
      <c r="Q822" s="88">
        <v>31</v>
      </c>
      <c r="R822">
        <f t="shared" si="358"/>
        <v>137</v>
      </c>
      <c r="S822" s="162">
        <f>VLOOKUP(C822,'Общие показания'!A:I,9,0)</f>
        <v>5.6047131196454387</v>
      </c>
      <c r="T822" s="73">
        <f>VLOOKUP(B822,'Общие показания'!$A$2:$S$795,19,0)</f>
        <v>2.464419556271102</v>
      </c>
      <c r="U822" s="39">
        <f t="shared" si="362"/>
        <v>2.3001170279979406</v>
      </c>
      <c r="V822" s="39">
        <f t="shared" si="363"/>
        <v>1.7760468614851721</v>
      </c>
      <c r="W822" s="39">
        <f t="shared" si="364"/>
        <v>1.5285492301623258</v>
      </c>
      <c r="X822" s="39"/>
      <c r="Y822" s="39">
        <f t="shared" si="365"/>
        <v>0</v>
      </c>
      <c r="Z822" s="39"/>
      <c r="AA822" s="39"/>
      <c r="AB822" s="39"/>
      <c r="AC822" s="39"/>
      <c r="AD822" s="39"/>
      <c r="AE822" s="39">
        <f t="shared" si="385"/>
        <v>0</v>
      </c>
      <c r="AF822" s="39">
        <f t="shared" si="366"/>
        <v>0.7674831730567705</v>
      </c>
      <c r="AG822" s="39">
        <f t="shared" si="367"/>
        <v>1.6969363832143316</v>
      </c>
      <c r="AH822" s="39">
        <f t="shared" si="374"/>
        <v>0</v>
      </c>
      <c r="AJ822" s="39">
        <f t="shared" si="368"/>
        <v>2.5193962116510629</v>
      </c>
      <c r="AK822" s="39">
        <f t="shared" si="359"/>
        <v>1.009553952647448</v>
      </c>
      <c r="AL822" s="39">
        <f t="shared" si="360"/>
        <v>1.4392767668869859</v>
      </c>
      <c r="AM822" s="39"/>
      <c r="AS822" s="39"/>
      <c r="AT822" s="39">
        <f t="shared" si="369"/>
        <v>0.58823555434753771</v>
      </c>
      <c r="AU822" s="39">
        <f t="shared" si="370"/>
        <v>1.8872433645513114</v>
      </c>
      <c r="AW822" s="38">
        <f t="shared" si="371"/>
        <v>12937.3085599842</v>
      </c>
      <c r="AX822" s="38">
        <f t="shared" si="383"/>
        <v>7477.5554014250401</v>
      </c>
      <c r="AY822" s="38">
        <f t="shared" si="384"/>
        <v>7966.7133934392914</v>
      </c>
      <c r="AZ822" s="38">
        <f t="shared" si="386"/>
        <v>0</v>
      </c>
      <c r="BA822" s="38">
        <f t="shared" si="387"/>
        <v>0</v>
      </c>
      <c r="BB822" s="38">
        <f t="shared" si="388"/>
        <v>0</v>
      </c>
      <c r="BC822" s="38">
        <f t="shared" si="389"/>
        <v>0</v>
      </c>
      <c r="BD822" s="38">
        <f t="shared" si="390"/>
        <v>0</v>
      </c>
      <c r="BE822" s="38">
        <f t="shared" si="391"/>
        <v>0</v>
      </c>
      <c r="BF822" s="38">
        <f t="shared" si="392"/>
        <v>0</v>
      </c>
      <c r="BG822" s="38">
        <f t="shared" si="372"/>
        <v>3639.2371230950293</v>
      </c>
      <c r="BH822" s="38">
        <f t="shared" si="373"/>
        <v>9621.2287477121827</v>
      </c>
      <c r="BI822" s="61">
        <f t="shared" si="361"/>
        <v>41642.04322565574</v>
      </c>
    </row>
    <row r="823" spans="1:61" x14ac:dyDescent="0.3">
      <c r="A823" s="84" t="s">
        <v>2119</v>
      </c>
      <c r="B823" s="84" t="s">
        <v>2120</v>
      </c>
      <c r="C823" s="84" t="s">
        <v>2120</v>
      </c>
      <c r="D823" s="63">
        <f>VLOOKUP(B823,Площадь!$D$2:$E$795,2,0)</f>
        <v>122.4</v>
      </c>
      <c r="E823" s="72"/>
      <c r="F823" s="87">
        <v>31</v>
      </c>
      <c r="G823" s="87">
        <v>29</v>
      </c>
      <c r="H823" s="87">
        <v>31</v>
      </c>
      <c r="I823" s="87"/>
      <c r="J823" s="88"/>
      <c r="K823" s="88"/>
      <c r="L823" s="88"/>
      <c r="M823" s="88"/>
      <c r="N823" s="88"/>
      <c r="O823" s="88"/>
      <c r="P823" s="88">
        <v>15</v>
      </c>
      <c r="Q823" s="88">
        <v>31</v>
      </c>
      <c r="R823">
        <f t="shared" si="358"/>
        <v>137</v>
      </c>
      <c r="S823" s="162">
        <f>VLOOKUP(C823,'Общие показания'!A:I,9,0)</f>
        <v>0</v>
      </c>
      <c r="T823" s="73">
        <f>VLOOKUP(B823,'Общие показания'!$A$2:$S$795,19,0)</f>
        <v>0.99699999999999989</v>
      </c>
      <c r="U823" s="39">
        <f t="shared" si="362"/>
        <v>0</v>
      </c>
      <c r="V823" s="39">
        <f t="shared" si="363"/>
        <v>0</v>
      </c>
      <c r="W823" s="39">
        <f t="shared" si="364"/>
        <v>0</v>
      </c>
      <c r="X823" s="39"/>
      <c r="Y823" s="39">
        <f t="shared" si="365"/>
        <v>0</v>
      </c>
      <c r="Z823" s="39"/>
      <c r="AA823" s="39"/>
      <c r="AB823" s="39"/>
      <c r="AC823" s="39"/>
      <c r="AD823" s="39"/>
      <c r="AE823" s="39">
        <f t="shared" si="385"/>
        <v>0</v>
      </c>
      <c r="AF823" s="39">
        <f t="shared" si="366"/>
        <v>0.31049125608116435</v>
      </c>
      <c r="AG823" s="39">
        <f t="shared" si="367"/>
        <v>0.68650874391883565</v>
      </c>
      <c r="AH823" s="39">
        <f t="shared" si="374"/>
        <v>0</v>
      </c>
      <c r="AJ823" s="39">
        <f t="shared" si="368"/>
        <v>1.7611313324162772</v>
      </c>
      <c r="AK823" s="39">
        <f t="shared" si="359"/>
        <v>0.70570761738462384</v>
      </c>
      <c r="AL823" s="39">
        <f t="shared" si="360"/>
        <v>1.006096380736534</v>
      </c>
      <c r="AM823" s="39"/>
      <c r="AS823" s="39"/>
      <c r="AT823" s="39">
        <f t="shared" si="369"/>
        <v>0.41119378556332736</v>
      </c>
      <c r="AU823" s="39">
        <f t="shared" si="370"/>
        <v>1.3192380800747032</v>
      </c>
      <c r="AW823" s="38">
        <f t="shared" si="371"/>
        <v>4727.5105034849585</v>
      </c>
      <c r="AX823" s="38">
        <f t="shared" si="383"/>
        <v>1894.3732998025889</v>
      </c>
      <c r="AY823" s="38">
        <f t="shared" si="384"/>
        <v>2700.7248805939225</v>
      </c>
      <c r="AZ823" s="38">
        <f t="shared" si="386"/>
        <v>0</v>
      </c>
      <c r="BA823" s="38">
        <f t="shared" si="387"/>
        <v>0</v>
      </c>
      <c r="BB823" s="38">
        <f t="shared" si="388"/>
        <v>0</v>
      </c>
      <c r="BC823" s="38">
        <f t="shared" si="389"/>
        <v>0</v>
      </c>
      <c r="BD823" s="38">
        <f t="shared" si="390"/>
        <v>0</v>
      </c>
      <c r="BE823" s="38">
        <f t="shared" si="391"/>
        <v>0</v>
      </c>
      <c r="BF823" s="38">
        <f t="shared" si="392"/>
        <v>0</v>
      </c>
      <c r="BG823" s="38">
        <f t="shared" si="372"/>
        <v>1937.262458388808</v>
      </c>
      <c r="BH823" s="38">
        <f t="shared" si="373"/>
        <v>5384.1465444552969</v>
      </c>
      <c r="BI823" s="61">
        <f t="shared" si="361"/>
        <v>16644.017686725576</v>
      </c>
    </row>
    <row r="824" spans="1:61" x14ac:dyDescent="0.3">
      <c r="A824" s="84" t="s">
        <v>1866</v>
      </c>
      <c r="B824" s="84" t="s">
        <v>1867</v>
      </c>
      <c r="C824" s="84" t="s">
        <v>1867</v>
      </c>
      <c r="D824" s="63">
        <f>VLOOKUP(B824,Площадь!$D$2:$E$795,2,0)</f>
        <v>106.3</v>
      </c>
      <c r="E824" s="72"/>
      <c r="F824" s="87">
        <v>31</v>
      </c>
      <c r="G824" s="87">
        <v>29</v>
      </c>
      <c r="H824" s="87">
        <v>31</v>
      </c>
      <c r="I824" s="87"/>
      <c r="J824" s="88"/>
      <c r="K824" s="88"/>
      <c r="L824" s="88"/>
      <c r="M824" s="88"/>
      <c r="N824" s="88"/>
      <c r="O824" s="88"/>
      <c r="P824" s="88">
        <v>15</v>
      </c>
      <c r="Q824" s="88">
        <v>31</v>
      </c>
      <c r="R824">
        <f t="shared" si="358"/>
        <v>137</v>
      </c>
      <c r="S824" s="162">
        <f>VLOOKUP(C824,'Общие показания'!A:I,9,0)</f>
        <v>10</v>
      </c>
      <c r="T824" s="73">
        <f>VLOOKUP(B824,'Общие показания'!$A$2:$S$795,19,0)</f>
        <v>1.4961039339327136</v>
      </c>
      <c r="U824" s="39">
        <f t="shared" si="362"/>
        <v>4.1038978782618747</v>
      </c>
      <c r="V824" s="39">
        <f t="shared" si="363"/>
        <v>3.1688452621416725</v>
      </c>
      <c r="W824" s="39">
        <f t="shared" si="364"/>
        <v>2.7272568595964533</v>
      </c>
      <c r="X824" s="39"/>
      <c r="Y824" s="39">
        <f t="shared" si="365"/>
        <v>0</v>
      </c>
      <c r="Z824" s="39"/>
      <c r="AA824" s="39"/>
      <c r="AB824" s="39"/>
      <c r="AC824" s="39"/>
      <c r="AD824" s="39"/>
      <c r="AE824" s="39">
        <f t="shared" si="385"/>
        <v>0</v>
      </c>
      <c r="AF824" s="39">
        <f t="shared" si="366"/>
        <v>0.4659249645684449</v>
      </c>
      <c r="AG824" s="39">
        <f t="shared" si="367"/>
        <v>1.0301789693642687</v>
      </c>
      <c r="AH824" s="39">
        <f t="shared" si="374"/>
        <v>0</v>
      </c>
      <c r="AJ824" s="39">
        <f t="shared" si="368"/>
        <v>1.5294792535608679</v>
      </c>
      <c r="AK824" s="39">
        <f t="shared" si="359"/>
        <v>0.61288169712406459</v>
      </c>
      <c r="AL824" s="39">
        <f t="shared" si="360"/>
        <v>0.87375853980631979</v>
      </c>
      <c r="AM824" s="39"/>
      <c r="AS824" s="39"/>
      <c r="AT824" s="39">
        <f t="shared" si="369"/>
        <v>0.35710702128579813</v>
      </c>
      <c r="AU824" s="39">
        <f t="shared" si="370"/>
        <v>1.1457108489537657</v>
      </c>
      <c r="AW824" s="38">
        <f t="shared" si="371"/>
        <v>15122.012237579698</v>
      </c>
      <c r="AX824" s="38">
        <f t="shared" si="383"/>
        <v>10151.516580374575</v>
      </c>
      <c r="AY824" s="38">
        <f t="shared" si="384"/>
        <v>9666.4216975408272</v>
      </c>
      <c r="AZ824" s="38">
        <f t="shared" si="386"/>
        <v>0</v>
      </c>
      <c r="BA824" s="38">
        <f t="shared" si="387"/>
        <v>0</v>
      </c>
      <c r="BB824" s="38">
        <f t="shared" si="388"/>
        <v>0</v>
      </c>
      <c r="BC824" s="38">
        <f t="shared" si="389"/>
        <v>0</v>
      </c>
      <c r="BD824" s="38">
        <f t="shared" si="390"/>
        <v>0</v>
      </c>
      <c r="BE824" s="38">
        <f t="shared" si="391"/>
        <v>0</v>
      </c>
      <c r="BF824" s="38">
        <f t="shared" si="392"/>
        <v>0</v>
      </c>
      <c r="BG824" s="38">
        <f t="shared" si="372"/>
        <v>2209.3141415476957</v>
      </c>
      <c r="BH824" s="38">
        <f t="shared" si="373"/>
        <v>5840.8715927001995</v>
      </c>
      <c r="BI824" s="61">
        <f t="shared" si="361"/>
        <v>42990.136249742995</v>
      </c>
    </row>
    <row r="825" spans="1:61" x14ac:dyDescent="0.3">
      <c r="A825" s="84" t="s">
        <v>1566</v>
      </c>
      <c r="B825" s="84" t="s">
        <v>1567</v>
      </c>
      <c r="C825" s="84" t="s">
        <v>1567</v>
      </c>
      <c r="D825" s="63">
        <f>VLOOKUP(B825,Площадь!$D$2:$E$795,2,0)</f>
        <v>60.2</v>
      </c>
      <c r="E825" s="72"/>
      <c r="F825" s="87">
        <v>31</v>
      </c>
      <c r="G825" s="87">
        <v>29</v>
      </c>
      <c r="H825" s="87">
        <v>31</v>
      </c>
      <c r="I825" s="87"/>
      <c r="J825" s="88"/>
      <c r="K825" s="88"/>
      <c r="L825" s="88"/>
      <c r="M825" s="88"/>
      <c r="N825" s="88"/>
      <c r="O825" s="88"/>
      <c r="P825" s="88">
        <v>15</v>
      </c>
      <c r="Q825" s="88">
        <v>31</v>
      </c>
      <c r="R825">
        <f t="shared" si="358"/>
        <v>137</v>
      </c>
      <c r="S825" s="162">
        <f>VLOOKUP(C825,'Общие показания'!A:I,9,0)</f>
        <v>1.9269202158918071</v>
      </c>
      <c r="T825" s="73">
        <f>VLOOKUP(B825,'Общие показания'!$A$2:$S$795,19,0)</f>
        <v>0.84727616954608997</v>
      </c>
      <c r="U825" s="39">
        <f t="shared" si="362"/>
        <v>0.79078837855783002</v>
      </c>
      <c r="V825" s="39">
        <f t="shared" si="363"/>
        <v>0.61061119966537614</v>
      </c>
      <c r="W825" s="39">
        <f t="shared" si="364"/>
        <v>0.52552063766860091</v>
      </c>
      <c r="X825" s="39"/>
      <c r="Y825" s="39">
        <f t="shared" si="365"/>
        <v>0</v>
      </c>
      <c r="Z825" s="39"/>
      <c r="AA825" s="39"/>
      <c r="AB825" s="39"/>
      <c r="AC825" s="39"/>
      <c r="AD825" s="39"/>
      <c r="AE825" s="39">
        <f t="shared" si="385"/>
        <v>0</v>
      </c>
      <c r="AF825" s="39">
        <f t="shared" si="366"/>
        <v>0.26386343242728494</v>
      </c>
      <c r="AG825" s="39">
        <f t="shared" si="367"/>
        <v>0.58341273711880515</v>
      </c>
      <c r="AH825" s="39">
        <f t="shared" si="374"/>
        <v>0</v>
      </c>
      <c r="AJ825" s="39">
        <f t="shared" si="368"/>
        <v>0.86617733832892063</v>
      </c>
      <c r="AK825" s="39">
        <f t="shared" si="359"/>
        <v>0.34708822358296043</v>
      </c>
      <c r="AL825" s="39">
        <f t="shared" si="360"/>
        <v>0.4948284486955829</v>
      </c>
      <c r="AM825" s="39"/>
      <c r="AS825" s="39"/>
      <c r="AT825" s="39">
        <f t="shared" si="369"/>
        <v>0.2022374664290221</v>
      </c>
      <c r="AU825" s="39">
        <f t="shared" si="370"/>
        <v>0.64884095114785234</v>
      </c>
      <c r="AW825" s="38">
        <f t="shared" si="371"/>
        <v>4447.8924917821178</v>
      </c>
      <c r="AX825" s="38">
        <f t="shared" si="383"/>
        <v>2570.8100237909048</v>
      </c>
      <c r="AY825" s="38">
        <f t="shared" si="384"/>
        <v>2738.9842734725603</v>
      </c>
      <c r="AZ825" s="38">
        <f t="shared" si="386"/>
        <v>0</v>
      </c>
      <c r="BA825" s="38">
        <f t="shared" si="387"/>
        <v>0</v>
      </c>
      <c r="BB825" s="38">
        <f t="shared" si="388"/>
        <v>0</v>
      </c>
      <c r="BC825" s="38">
        <f t="shared" si="389"/>
        <v>0</v>
      </c>
      <c r="BD825" s="38">
        <f t="shared" si="390"/>
        <v>0</v>
      </c>
      <c r="BE825" s="38">
        <f t="shared" si="391"/>
        <v>0</v>
      </c>
      <c r="BF825" s="38">
        <f t="shared" si="392"/>
        <v>0</v>
      </c>
      <c r="BG825" s="38">
        <f t="shared" si="372"/>
        <v>1251.1826088539162</v>
      </c>
      <c r="BH825" s="38">
        <f t="shared" si="373"/>
        <v>3307.8125106354851</v>
      </c>
      <c r="BI825" s="61">
        <f t="shared" si="361"/>
        <v>14316.681908534985</v>
      </c>
    </row>
    <row r="826" spans="1:61" x14ac:dyDescent="0.3">
      <c r="A826" s="84" t="s">
        <v>1758</v>
      </c>
      <c r="B826" s="84" t="s">
        <v>1759</v>
      </c>
      <c r="C826" s="84" t="s">
        <v>1759</v>
      </c>
      <c r="D826" s="63">
        <f>VLOOKUP(B826,Площадь!$D$2:$E$795,2,0)</f>
        <v>98.6</v>
      </c>
      <c r="E826" s="72"/>
      <c r="F826" s="87">
        <v>31</v>
      </c>
      <c r="G826" s="87">
        <v>29</v>
      </c>
      <c r="H826" s="87">
        <v>31</v>
      </c>
      <c r="I826" s="87"/>
      <c r="J826" s="88"/>
      <c r="K826" s="88"/>
      <c r="L826" s="88"/>
      <c r="M826" s="88"/>
      <c r="N826" s="88"/>
      <c r="O826" s="88"/>
      <c r="P826" s="88">
        <v>15</v>
      </c>
      <c r="Q826" s="88">
        <v>31</v>
      </c>
      <c r="R826">
        <f t="shared" si="358"/>
        <v>137</v>
      </c>
      <c r="S826" s="162">
        <f>VLOOKUP(C826,'Общие показания'!A:I,9,0)</f>
        <v>0</v>
      </c>
      <c r="T826" s="73">
        <f>VLOOKUP(B826,'Общие показания'!$A$2:$S$795,19,0)</f>
        <v>0</v>
      </c>
      <c r="U826" s="39">
        <f t="shared" si="362"/>
        <v>0</v>
      </c>
      <c r="V826" s="39">
        <f t="shared" si="363"/>
        <v>0</v>
      </c>
      <c r="W826" s="39">
        <f t="shared" si="364"/>
        <v>0</v>
      </c>
      <c r="X826" s="39"/>
      <c r="Y826" s="39">
        <f t="shared" si="365"/>
        <v>0</v>
      </c>
      <c r="Z826" s="39"/>
      <c r="AA826" s="39"/>
      <c r="AB826" s="39"/>
      <c r="AC826" s="39"/>
      <c r="AD826" s="39"/>
      <c r="AE826" s="39">
        <f>(T827*$AE$1)/31*O826</f>
        <v>0</v>
      </c>
      <c r="AF826" s="39">
        <f t="shared" si="366"/>
        <v>0</v>
      </c>
      <c r="AG826" s="39">
        <f t="shared" si="367"/>
        <v>0</v>
      </c>
      <c r="AH826" s="39">
        <f t="shared" si="374"/>
        <v>0</v>
      </c>
      <c r="AJ826" s="39">
        <f t="shared" si="368"/>
        <v>1.4186891288908898</v>
      </c>
      <c r="AK826" s="39">
        <f t="shared" si="359"/>
        <v>0.56848669178205802</v>
      </c>
      <c r="AL826" s="39">
        <f t="shared" si="360"/>
        <v>0.81046652892665227</v>
      </c>
      <c r="AM826" s="39"/>
      <c r="AS826" s="39"/>
      <c r="AT826" s="39">
        <f t="shared" si="369"/>
        <v>0.33123943837045811</v>
      </c>
      <c r="AU826" s="39">
        <f t="shared" si="370"/>
        <v>1.0627195645046219</v>
      </c>
      <c r="AW826" s="38">
        <f t="shared" si="371"/>
        <v>3808.2723500295492</v>
      </c>
      <c r="AX826" s="38">
        <f t="shared" si="383"/>
        <v>1526.0229359520854</v>
      </c>
      <c r="AY826" s="38">
        <f t="shared" si="384"/>
        <v>2175.5839315895482</v>
      </c>
      <c r="AZ826" s="38">
        <f t="shared" si="386"/>
        <v>0</v>
      </c>
      <c r="BA826" s="38">
        <f t="shared" si="387"/>
        <v>0</v>
      </c>
      <c r="BB826" s="38">
        <f t="shared" si="388"/>
        <v>0</v>
      </c>
      <c r="BC826" s="38">
        <f t="shared" si="389"/>
        <v>0</v>
      </c>
      <c r="BD826" s="38">
        <f t="shared" si="390"/>
        <v>0</v>
      </c>
      <c r="BE826" s="38">
        <f t="shared" si="391"/>
        <v>0</v>
      </c>
      <c r="BF826" s="38">
        <f t="shared" si="392"/>
        <v>0</v>
      </c>
      <c r="BG826" s="38">
        <f t="shared" si="372"/>
        <v>889.16589878412299</v>
      </c>
      <c r="BH826" s="38">
        <f t="shared" si="373"/>
        <v>2852.7218901736269</v>
      </c>
      <c r="BI826" s="61">
        <f t="shared" si="361"/>
        <v>11251.767006528933</v>
      </c>
    </row>
    <row r="827" spans="1:61" x14ac:dyDescent="0.3">
      <c r="A827" s="84" t="s">
        <v>1698</v>
      </c>
      <c r="B827" s="84" t="s">
        <v>1699</v>
      </c>
      <c r="C827" s="84" t="s">
        <v>1699</v>
      </c>
      <c r="D827" s="63">
        <f>VLOOKUP(B827,Площадь!$D$2:$E$795,2,0)</f>
        <v>35.299999999999997</v>
      </c>
      <c r="E827" s="72"/>
      <c r="F827" s="87">
        <v>31</v>
      </c>
      <c r="G827" s="87">
        <v>29</v>
      </c>
      <c r="H827" s="87">
        <v>31</v>
      </c>
      <c r="I827" s="87"/>
      <c r="J827" s="88"/>
      <c r="K827" s="88"/>
      <c r="L827" s="88"/>
      <c r="M827" s="88"/>
      <c r="N827" s="88"/>
      <c r="O827" s="88"/>
      <c r="P827" s="88">
        <v>15</v>
      </c>
      <c r="Q827" s="88">
        <v>31</v>
      </c>
      <c r="R827">
        <f t="shared" si="358"/>
        <v>137</v>
      </c>
      <c r="S827" s="162">
        <f>VLOOKUP(C827,'Общие показания'!A:I,9,0)</f>
        <v>1.1299050435378868</v>
      </c>
      <c r="T827" s="73">
        <f>VLOOKUP(B827,'Общие показания'!$A$2:$S$795,19,0)</f>
        <v>1.2880000000000003</v>
      </c>
      <c r="U827" s="39">
        <f t="shared" si="362"/>
        <v>0.46370149108125247</v>
      </c>
      <c r="V827" s="39">
        <f t="shared" si="363"/>
        <v>0.35804942438850124</v>
      </c>
      <c r="W827" s="39">
        <f t="shared" si="364"/>
        <v>0.30815412806813308</v>
      </c>
      <c r="X827" s="39"/>
      <c r="Y827" s="39">
        <f t="shared" si="365"/>
        <v>0</v>
      </c>
      <c r="Z827" s="39"/>
      <c r="AA827" s="39"/>
      <c r="AB827" s="39"/>
      <c r="AC827" s="39"/>
      <c r="AD827" s="39"/>
      <c r="AE827" s="39">
        <f>(T827*$AE$1)/31*O827</f>
        <v>0</v>
      </c>
      <c r="AF827" s="39">
        <f t="shared" si="366"/>
        <v>0.40111608609081223</v>
      </c>
      <c r="AG827" s="39">
        <f t="shared" si="367"/>
        <v>0.88688391390918808</v>
      </c>
      <c r="AH827" s="39">
        <f t="shared" si="374"/>
        <v>0</v>
      </c>
      <c r="AJ827" s="39">
        <f t="shared" si="368"/>
        <v>0.50790797413639355</v>
      </c>
      <c r="AK827" s="39">
        <f t="shared" si="359"/>
        <v>0.20352515436010801</v>
      </c>
      <c r="AL827" s="39">
        <f t="shared" si="360"/>
        <v>0.29015688104574872</v>
      </c>
      <c r="AM827" s="39"/>
      <c r="AS827" s="39"/>
      <c r="AT827" s="39">
        <f t="shared" si="369"/>
        <v>0.11858775024824716</v>
      </c>
      <c r="AU827" s="39">
        <f t="shared" si="370"/>
        <v>0.38046653779932205</v>
      </c>
      <c r="AW827" s="38">
        <f t="shared" si="371"/>
        <v>2608.1495840516404</v>
      </c>
      <c r="AX827" s="38">
        <f t="shared" si="383"/>
        <v>1507.4683362096168</v>
      </c>
      <c r="AY827" s="38">
        <f t="shared" si="384"/>
        <v>1606.0821404249398</v>
      </c>
      <c r="AZ827" s="38">
        <f t="shared" si="386"/>
        <v>0</v>
      </c>
      <c r="BA827" s="38">
        <f t="shared" si="387"/>
        <v>0</v>
      </c>
      <c r="BB827" s="38">
        <f t="shared" si="388"/>
        <v>0</v>
      </c>
      <c r="BC827" s="38">
        <f t="shared" si="389"/>
        <v>0</v>
      </c>
      <c r="BD827" s="38">
        <f t="shared" si="390"/>
        <v>0</v>
      </c>
      <c r="BE827" s="38">
        <f t="shared" si="391"/>
        <v>0</v>
      </c>
      <c r="BF827" s="38">
        <f t="shared" si="392"/>
        <v>0</v>
      </c>
      <c r="BG827" s="38">
        <f t="shared" si="372"/>
        <v>1395.0721901151176</v>
      </c>
      <c r="BH827" s="38">
        <f t="shared" si="373"/>
        <v>3402.0248585482564</v>
      </c>
      <c r="BI827" s="61">
        <f t="shared" si="361"/>
        <v>10518.797109349571</v>
      </c>
    </row>
    <row r="828" spans="1:61" x14ac:dyDescent="0.3">
      <c r="A828" s="84" t="s">
        <v>1768</v>
      </c>
      <c r="B828" s="84" t="s">
        <v>1769</v>
      </c>
      <c r="C828" s="84" t="s">
        <v>1769</v>
      </c>
      <c r="D828" s="63">
        <f>VLOOKUP(B828,Площадь!$D$2:$E$795,2,0)</f>
        <v>51.4</v>
      </c>
      <c r="E828" s="72"/>
      <c r="F828" s="87">
        <v>31</v>
      </c>
      <c r="G828" s="87">
        <v>29</v>
      </c>
      <c r="H828" s="87">
        <v>31</v>
      </c>
      <c r="I828" s="87"/>
      <c r="J828" s="88"/>
      <c r="K828" s="88"/>
      <c r="L828" s="88"/>
      <c r="M828" s="88"/>
      <c r="N828" s="88"/>
      <c r="O828" s="88"/>
      <c r="P828" s="88">
        <v>15</v>
      </c>
      <c r="Q828" s="88">
        <v>31</v>
      </c>
      <c r="R828">
        <f t="shared" si="358"/>
        <v>137</v>
      </c>
      <c r="S828" s="162">
        <f>VLOOKUP(C828,'Общие показания'!A:I,9,0)</f>
        <v>1.6452441710438352</v>
      </c>
      <c r="T828" s="73">
        <f>VLOOKUP(B828,'Общие показания'!$A$2:$S$795,19,0)</f>
        <v>0.72342184575862156</v>
      </c>
      <c r="U828" s="39">
        <f>S828*$U$1/31*F828</f>
        <v>0.67519140627695118</v>
      </c>
      <c r="V828" s="39">
        <f t="shared" si="363"/>
        <v>0.52135241964784607</v>
      </c>
      <c r="W828" s="39">
        <f t="shared" si="364"/>
        <v>0.44870034511903795</v>
      </c>
      <c r="X828" s="39"/>
      <c r="Y828" s="39">
        <f t="shared" si="365"/>
        <v>0</v>
      </c>
      <c r="Z828" s="39"/>
      <c r="AA828" s="39"/>
      <c r="AB828" s="39"/>
      <c r="AC828" s="39"/>
      <c r="AD828" s="39"/>
      <c r="AE828" s="39">
        <f>(T828*$AE$1)/31*O828</f>
        <v>0</v>
      </c>
      <c r="AF828" s="39">
        <f t="shared" si="366"/>
        <v>0.2252920336671502</v>
      </c>
      <c r="AG828" s="39">
        <f t="shared" si="367"/>
        <v>0.49812981209147139</v>
      </c>
      <c r="AH828" s="39">
        <f t="shared" si="374"/>
        <v>0</v>
      </c>
      <c r="AJ828" s="39">
        <f t="shared" si="368"/>
        <v>0.73956005299180261</v>
      </c>
      <c r="AK828" s="39">
        <f t="shared" si="359"/>
        <v>0.29635107462066718</v>
      </c>
      <c r="AL828" s="39">
        <f t="shared" si="360"/>
        <v>0.42249472197596272</v>
      </c>
      <c r="AM828" s="39"/>
      <c r="AS828" s="39"/>
      <c r="AT828" s="39">
        <f t="shared" si="369"/>
        <v>0.17267451452577634</v>
      </c>
      <c r="AU828" s="39">
        <f t="shared" si="370"/>
        <v>0.55399376892025931</v>
      </c>
      <c r="AW828" s="38">
        <f t="shared" si="371"/>
        <v>3797.702227202672</v>
      </c>
      <c r="AX828" s="38">
        <f t="shared" si="383"/>
        <v>2195.0105518746263</v>
      </c>
      <c r="AY828" s="38">
        <f t="shared" si="384"/>
        <v>2338.6011903071358</v>
      </c>
      <c r="AZ828" s="38">
        <f t="shared" si="386"/>
        <v>0</v>
      </c>
      <c r="BA828" s="38">
        <f t="shared" si="387"/>
        <v>0</v>
      </c>
      <c r="BB828" s="38">
        <f t="shared" si="388"/>
        <v>0</v>
      </c>
      <c r="BC828" s="38">
        <f t="shared" si="389"/>
        <v>0</v>
      </c>
      <c r="BD828" s="38">
        <f t="shared" si="390"/>
        <v>0</v>
      </c>
      <c r="BE828" s="38">
        <f t="shared" si="391"/>
        <v>0</v>
      </c>
      <c r="BF828" s="38">
        <f t="shared" si="392"/>
        <v>0</v>
      </c>
      <c r="BG828" s="38">
        <f t="shared" si="372"/>
        <v>1068.2854833071644</v>
      </c>
      <c r="BH828" s="38">
        <f t="shared" si="373"/>
        <v>2824.2784559246493</v>
      </c>
      <c r="BI828" s="61">
        <f t="shared" si="361"/>
        <v>12223.87790861625</v>
      </c>
    </row>
    <row r="829" spans="1:61" x14ac:dyDescent="0.3">
      <c r="A829" s="84"/>
      <c r="B829" s="84"/>
      <c r="C829" s="84"/>
      <c r="D829" s="63"/>
      <c r="E829" s="72"/>
      <c r="F829" s="148"/>
      <c r="G829" s="148"/>
      <c r="H829" s="148"/>
      <c r="I829" s="148"/>
      <c r="J829" s="149"/>
      <c r="K829" s="149"/>
      <c r="L829" s="149"/>
      <c r="M829" s="149"/>
      <c r="N829" s="149"/>
      <c r="O829" s="149"/>
      <c r="P829" s="149"/>
      <c r="Q829" s="149"/>
      <c r="S829" s="76"/>
      <c r="T829" s="80"/>
      <c r="U829" s="39">
        <f>SUM(U3:U828)</f>
        <v>573.87722808254944</v>
      </c>
      <c r="V829" s="39">
        <f>SUM(V3:V828)</f>
        <v>443.12217048407211</v>
      </c>
      <c r="W829" s="39">
        <f>SUM(W3:W828)</f>
        <v>381.37172348869484</v>
      </c>
      <c r="X829" s="39"/>
      <c r="Y829" s="39"/>
      <c r="Z829" s="39"/>
      <c r="AA829" s="39"/>
      <c r="AB829" s="39"/>
      <c r="AC829" s="39"/>
      <c r="AD829" s="39"/>
      <c r="AE829" s="39"/>
      <c r="AF829" s="39">
        <f>SUM(AF3:AF828)</f>
        <v>191.21770935336752</v>
      </c>
      <c r="AG829" s="39">
        <f>SUM(AG3:AG828)</f>
        <v>422.79010082300567</v>
      </c>
      <c r="AH829" s="39"/>
      <c r="AJ829" s="39"/>
      <c r="AK829" s="39"/>
      <c r="AL829" s="39"/>
      <c r="AM829" s="39"/>
      <c r="AS829" s="39"/>
      <c r="AT829" s="39"/>
      <c r="AU829" s="39"/>
      <c r="AW829" s="38"/>
      <c r="AX829" s="38"/>
      <c r="AY829" s="38"/>
      <c r="AZ829" s="38"/>
      <c r="BA829" s="38"/>
      <c r="BB829" s="38"/>
      <c r="BC829" s="38"/>
      <c r="BD829" s="38"/>
      <c r="BE829" s="38"/>
      <c r="BF829" s="38"/>
      <c r="BG829" s="38"/>
      <c r="BH829" s="38"/>
      <c r="BI829" s="61"/>
    </row>
    <row r="830" spans="1:61" ht="20.399999999999999" x14ac:dyDescent="0.3">
      <c r="A830" s="86" t="s">
        <v>2643</v>
      </c>
      <c r="B830" s="86"/>
      <c r="C830" s="86"/>
      <c r="D830" s="147">
        <v>5742.5</v>
      </c>
      <c r="E830" s="72"/>
      <c r="S830" s="76"/>
      <c r="T830" s="80"/>
      <c r="U830" s="39"/>
      <c r="V830" s="39"/>
      <c r="W830" s="39"/>
      <c r="X830" s="39"/>
      <c r="Y830" s="39"/>
      <c r="Z830" s="39"/>
      <c r="AA830" s="39"/>
      <c r="AB830" s="39"/>
      <c r="AC830" s="39"/>
      <c r="AD830" s="39"/>
      <c r="AE830" s="39"/>
      <c r="AF830" s="39"/>
      <c r="AG830" s="39"/>
      <c r="AH830" s="39"/>
      <c r="AJ830" s="39"/>
      <c r="AK830" s="39"/>
      <c r="AL830" s="39"/>
      <c r="AM830" s="39"/>
      <c r="AS830" s="39"/>
      <c r="AT830" s="39"/>
      <c r="AU830" s="39"/>
      <c r="AW830" s="38"/>
      <c r="AX830" s="38"/>
      <c r="AY830" s="38"/>
      <c r="AZ830" s="38"/>
      <c r="BA830" s="38"/>
      <c r="BB830" s="38"/>
      <c r="BC830" s="38"/>
      <c r="BD830" s="38"/>
      <c r="BE830" s="38"/>
      <c r="BF830" s="38"/>
      <c r="BG830" s="38"/>
      <c r="BH830" s="38"/>
      <c r="BI830" s="61"/>
    </row>
    <row r="831" spans="1:61" x14ac:dyDescent="0.3">
      <c r="A831" s="84" t="s">
        <v>1414</v>
      </c>
      <c r="B831" s="84" t="s">
        <v>1415</v>
      </c>
      <c r="C831" s="84" t="s">
        <v>1415</v>
      </c>
      <c r="D831" s="63">
        <f>VLOOKUP(B831,Площадь!$A$2:$B$490,2,0)</f>
        <v>15.6</v>
      </c>
      <c r="E831" s="72"/>
      <c r="F831" s="87">
        <v>31</v>
      </c>
      <c r="G831" s="87">
        <v>29</v>
      </c>
      <c r="H831" s="87">
        <v>31</v>
      </c>
      <c r="I831" s="89"/>
      <c r="J831" s="89"/>
      <c r="K831" s="89"/>
      <c r="L831" s="89"/>
      <c r="M831" s="89"/>
      <c r="N831" s="89"/>
      <c r="O831" s="89"/>
      <c r="P831" s="88">
        <v>15</v>
      </c>
      <c r="Q831" s="88">
        <v>31</v>
      </c>
      <c r="R831">
        <f t="shared" ref="R831:R894" si="393">SUM(F831:Q831)</f>
        <v>137</v>
      </c>
      <c r="S831" s="76"/>
      <c r="T831" s="80"/>
      <c r="U831" s="39"/>
      <c r="V831" s="39"/>
      <c r="W831" s="39"/>
      <c r="X831" s="39"/>
      <c r="Y831" s="39"/>
      <c r="Z831" s="39"/>
      <c r="AA831" s="39"/>
      <c r="AB831" s="39"/>
      <c r="AC831" s="39"/>
      <c r="AD831" s="39"/>
      <c r="AE831" s="39"/>
      <c r="AF831" s="39"/>
      <c r="AG831" s="39"/>
      <c r="AH831" s="39"/>
      <c r="AJ831" s="39">
        <f t="shared" ref="AJ831:AJ894" si="394">(D831*$AJ$1)/31*F831</f>
        <v>0.2244579149158</v>
      </c>
      <c r="AK831" s="39">
        <f t="shared" ref="AK831:AK894" si="395">(D831*$AK$1)/29*G831</f>
        <v>8.9943127705883433E-2</v>
      </c>
      <c r="AL831" s="39">
        <f t="shared" ref="AL831:AL894" si="396">(D831*$AL$1)/31*H831</f>
        <v>0.12822797009387196</v>
      </c>
      <c r="AM831" s="39"/>
      <c r="AS831" s="39"/>
      <c r="AT831" s="39">
        <f t="shared" si="369"/>
        <v>5.2407051101208385E-2</v>
      </c>
      <c r="AU831" s="39">
        <f t="shared" si="370"/>
        <v>0.16813818667618766</v>
      </c>
      <c r="AW831" s="38">
        <f t="shared" si="371"/>
        <v>602.52584848337688</v>
      </c>
      <c r="AX831" s="38">
        <f t="shared" si="383"/>
        <v>241.43973428856526</v>
      </c>
      <c r="AY831" s="38">
        <f t="shared" si="384"/>
        <v>344.21003380118617</v>
      </c>
      <c r="AZ831" s="38">
        <f t="shared" ref="AZ831:AZ894" si="397">(X831+AM831)*$AZ$1</f>
        <v>0</v>
      </c>
      <c r="BA831" s="38">
        <f t="shared" ref="BA831:BA894" si="398">(Z831+AN831)*$BA$1</f>
        <v>0</v>
      </c>
      <c r="BB831" s="38">
        <f t="shared" ref="BB831:BB894" si="399">(AA831+AO831)*$BB$1</f>
        <v>0</v>
      </c>
      <c r="BC831" s="38">
        <f t="shared" ref="BC831:BC894" si="400">(AB831+AP831)*$BC$1</f>
        <v>0</v>
      </c>
      <c r="BD831" s="38">
        <f t="shared" ref="BD831:BD894" si="401">(AC831+AQ831)*$BD$1</f>
        <v>0</v>
      </c>
      <c r="BE831" s="38">
        <f t="shared" ref="BE831:BE894" si="402">(AD831+AR831)*$BE$1</f>
        <v>0</v>
      </c>
      <c r="BF831" s="38">
        <f t="shared" ref="BF831:BF894" si="403">(AE831+AS831)*$BF$1</f>
        <v>0</v>
      </c>
      <c r="BG831" s="38">
        <f t="shared" si="372"/>
        <v>140.67939169403974</v>
      </c>
      <c r="BH831" s="38">
        <f t="shared" si="373"/>
        <v>451.34342278609114</v>
      </c>
      <c r="BI831" s="61">
        <f t="shared" ref="BI831:BI894" si="404">SUM(AW831:BH831)</f>
        <v>1780.1984310532594</v>
      </c>
    </row>
    <row r="832" spans="1:61" x14ac:dyDescent="0.3">
      <c r="A832" s="84" t="s">
        <v>1592</v>
      </c>
      <c r="B832" s="84" t="s">
        <v>1593</v>
      </c>
      <c r="C832" s="84" t="s">
        <v>1593</v>
      </c>
      <c r="D832" s="63">
        <f>VLOOKUP(B832,Площадь!$A$2:$B$490,2,0)</f>
        <v>15.6</v>
      </c>
      <c r="E832" s="72"/>
      <c r="F832" s="87">
        <v>31</v>
      </c>
      <c r="G832" s="87">
        <v>29</v>
      </c>
      <c r="H832" s="87">
        <v>31</v>
      </c>
      <c r="I832" s="89"/>
      <c r="J832" s="89"/>
      <c r="K832" s="89"/>
      <c r="L832" s="89"/>
      <c r="M832" s="89"/>
      <c r="N832" s="89"/>
      <c r="O832" s="89"/>
      <c r="P832" s="88">
        <v>15</v>
      </c>
      <c r="Q832" s="88">
        <v>31</v>
      </c>
      <c r="R832">
        <f t="shared" si="393"/>
        <v>137</v>
      </c>
      <c r="S832" s="76"/>
      <c r="T832" s="80"/>
      <c r="U832" s="39"/>
      <c r="V832" s="39"/>
      <c r="W832" s="39"/>
      <c r="X832" s="39"/>
      <c r="Y832" s="39"/>
      <c r="Z832" s="39"/>
      <c r="AA832" s="39"/>
      <c r="AB832" s="39"/>
      <c r="AC832" s="39"/>
      <c r="AD832" s="39"/>
      <c r="AE832" s="39"/>
      <c r="AF832" s="39"/>
      <c r="AG832" s="39"/>
      <c r="AH832" s="39"/>
      <c r="AJ832" s="39">
        <f t="shared" si="394"/>
        <v>0.2244579149158</v>
      </c>
      <c r="AK832" s="39">
        <f t="shared" si="395"/>
        <v>8.9943127705883433E-2</v>
      </c>
      <c r="AL832" s="39">
        <f t="shared" si="396"/>
        <v>0.12822797009387196</v>
      </c>
      <c r="AM832" s="39"/>
      <c r="AS832" s="39"/>
      <c r="AT832" s="39">
        <f t="shared" si="369"/>
        <v>5.2407051101208385E-2</v>
      </c>
      <c r="AU832" s="39">
        <f t="shared" si="370"/>
        <v>0.16813818667618766</v>
      </c>
      <c r="AW832" s="38">
        <f t="shared" si="371"/>
        <v>602.52584848337688</v>
      </c>
      <c r="AX832" s="38">
        <f t="shared" si="383"/>
        <v>241.43973428856526</v>
      </c>
      <c r="AY832" s="38">
        <f t="shared" si="384"/>
        <v>344.21003380118617</v>
      </c>
      <c r="AZ832" s="38">
        <f t="shared" si="397"/>
        <v>0</v>
      </c>
      <c r="BA832" s="38">
        <f t="shared" si="398"/>
        <v>0</v>
      </c>
      <c r="BB832" s="38">
        <f t="shared" si="399"/>
        <v>0</v>
      </c>
      <c r="BC832" s="38">
        <f t="shared" si="400"/>
        <v>0</v>
      </c>
      <c r="BD832" s="38">
        <f t="shared" si="401"/>
        <v>0</v>
      </c>
      <c r="BE832" s="38">
        <f t="shared" si="402"/>
        <v>0</v>
      </c>
      <c r="BF832" s="38">
        <f t="shared" si="403"/>
        <v>0</v>
      </c>
      <c r="BG832" s="38">
        <f t="shared" si="372"/>
        <v>140.67939169403974</v>
      </c>
      <c r="BH832" s="38">
        <f t="shared" si="373"/>
        <v>451.34342278609114</v>
      </c>
      <c r="BI832" s="61">
        <f t="shared" si="404"/>
        <v>1780.1984310532594</v>
      </c>
    </row>
    <row r="833" spans="1:61" x14ac:dyDescent="0.3">
      <c r="A833" s="84" t="s">
        <v>2209</v>
      </c>
      <c r="B833" s="84" t="s">
        <v>2210</v>
      </c>
      <c r="C833" s="84" t="s">
        <v>2210</v>
      </c>
      <c r="D833" s="63">
        <f>VLOOKUP(B833,Площадь!$A$2:$B$490,2,0)</f>
        <v>15.2</v>
      </c>
      <c r="E833" s="72"/>
      <c r="F833" s="87">
        <v>31</v>
      </c>
      <c r="G833" s="87">
        <v>29</v>
      </c>
      <c r="H833" s="87">
        <v>31</v>
      </c>
      <c r="I833" s="89"/>
      <c r="J833" s="89"/>
      <c r="K833" s="89"/>
      <c r="L833" s="89"/>
      <c r="M833" s="89"/>
      <c r="N833" s="89"/>
      <c r="O833" s="89"/>
      <c r="P833" s="88">
        <v>15</v>
      </c>
      <c r="Q833" s="88">
        <v>31</v>
      </c>
      <c r="R833">
        <f t="shared" si="393"/>
        <v>137</v>
      </c>
      <c r="S833" s="76"/>
      <c r="T833" s="80"/>
      <c r="U833" s="39"/>
      <c r="V833" s="39"/>
      <c r="W833" s="39"/>
      <c r="X833" s="39"/>
      <c r="Y833" s="39"/>
      <c r="Z833" s="39"/>
      <c r="AA833" s="39"/>
      <c r="AB833" s="39"/>
      <c r="AC833" s="39"/>
      <c r="AD833" s="39"/>
      <c r="AE833" s="39"/>
      <c r="AF833" s="39"/>
      <c r="AG833" s="39"/>
      <c r="AH833" s="39"/>
      <c r="AJ833" s="39">
        <f t="shared" si="394"/>
        <v>0.21870258376411283</v>
      </c>
      <c r="AK833" s="39">
        <f t="shared" si="395"/>
        <v>8.763689366214282E-2</v>
      </c>
      <c r="AL833" s="39">
        <f t="shared" si="396"/>
        <v>0.12494007342479832</v>
      </c>
      <c r="AM833" s="39"/>
      <c r="AS833" s="39"/>
      <c r="AT833" s="39">
        <f t="shared" si="369"/>
        <v>5.1063280560151754E-2</v>
      </c>
      <c r="AU833" s="39">
        <f t="shared" si="370"/>
        <v>0.16382695112038798</v>
      </c>
      <c r="AW833" s="38">
        <f t="shared" si="371"/>
        <v>587.07646775303397</v>
      </c>
      <c r="AX833" s="38">
        <f t="shared" si="383"/>
        <v>235.24897187090971</v>
      </c>
      <c r="AY833" s="38">
        <f t="shared" si="384"/>
        <v>335.38413549859166</v>
      </c>
      <c r="AZ833" s="38">
        <f t="shared" si="397"/>
        <v>0</v>
      </c>
      <c r="BA833" s="38">
        <f t="shared" si="398"/>
        <v>0</v>
      </c>
      <c r="BB833" s="38">
        <f t="shared" si="399"/>
        <v>0</v>
      </c>
      <c r="BC833" s="38">
        <f t="shared" si="400"/>
        <v>0</v>
      </c>
      <c r="BD833" s="38">
        <f t="shared" si="401"/>
        <v>0</v>
      </c>
      <c r="BE833" s="38">
        <f t="shared" si="402"/>
        <v>0</v>
      </c>
      <c r="BF833" s="38">
        <f t="shared" si="403"/>
        <v>0</v>
      </c>
      <c r="BG833" s="38">
        <f t="shared" si="372"/>
        <v>137.07222780444897</v>
      </c>
      <c r="BH833" s="38">
        <f t="shared" si="373"/>
        <v>439.77051450952467</v>
      </c>
      <c r="BI833" s="61">
        <f t="shared" si="404"/>
        <v>1734.5523174365089</v>
      </c>
    </row>
    <row r="834" spans="1:61" x14ac:dyDescent="0.3">
      <c r="A834" s="84" t="s">
        <v>1337</v>
      </c>
      <c r="B834" s="84" t="s">
        <v>1338</v>
      </c>
      <c r="C834" s="84" t="s">
        <v>1338</v>
      </c>
      <c r="D834" s="63">
        <f>VLOOKUP(B834,Площадь!$A$2:$B$490,2,0)</f>
        <v>15.2</v>
      </c>
      <c r="E834" s="72"/>
      <c r="F834" s="87">
        <v>31</v>
      </c>
      <c r="G834" s="87">
        <v>29</v>
      </c>
      <c r="H834" s="87">
        <v>31</v>
      </c>
      <c r="I834" s="89"/>
      <c r="J834" s="89"/>
      <c r="K834" s="89"/>
      <c r="L834" s="89"/>
      <c r="M834" s="89"/>
      <c r="N834" s="89"/>
      <c r="O834" s="89"/>
      <c r="P834" s="88">
        <v>15</v>
      </c>
      <c r="Q834" s="88">
        <v>31</v>
      </c>
      <c r="R834">
        <f t="shared" si="393"/>
        <v>137</v>
      </c>
      <c r="S834" s="76"/>
      <c r="T834" s="80"/>
      <c r="U834" s="39"/>
      <c r="V834" s="39"/>
      <c r="W834" s="39"/>
      <c r="X834" s="39"/>
      <c r="Y834" s="39"/>
      <c r="Z834" s="39"/>
      <c r="AA834" s="39"/>
      <c r="AB834" s="39"/>
      <c r="AC834" s="39"/>
      <c r="AD834" s="39"/>
      <c r="AE834" s="39"/>
      <c r="AF834" s="39"/>
      <c r="AG834" s="39"/>
      <c r="AH834" s="39"/>
      <c r="AJ834" s="39">
        <f t="shared" si="394"/>
        <v>0.21870258376411283</v>
      </c>
      <c r="AK834" s="39">
        <f t="shared" si="395"/>
        <v>8.763689366214282E-2</v>
      </c>
      <c r="AL834" s="39">
        <f t="shared" si="396"/>
        <v>0.12494007342479832</v>
      </c>
      <c r="AM834" s="39"/>
      <c r="AS834" s="39"/>
      <c r="AT834" s="39">
        <f t="shared" si="369"/>
        <v>5.1063280560151754E-2</v>
      </c>
      <c r="AU834" s="39">
        <f t="shared" si="370"/>
        <v>0.16382695112038798</v>
      </c>
      <c r="AW834" s="38">
        <f t="shared" si="371"/>
        <v>587.07646775303397</v>
      </c>
      <c r="AX834" s="38">
        <f t="shared" si="383"/>
        <v>235.24897187090971</v>
      </c>
      <c r="AY834" s="38">
        <f t="shared" si="384"/>
        <v>335.38413549859166</v>
      </c>
      <c r="AZ834" s="38">
        <f t="shared" si="397"/>
        <v>0</v>
      </c>
      <c r="BA834" s="38">
        <f t="shared" si="398"/>
        <v>0</v>
      </c>
      <c r="BB834" s="38">
        <f t="shared" si="399"/>
        <v>0</v>
      </c>
      <c r="BC834" s="38">
        <f t="shared" si="400"/>
        <v>0</v>
      </c>
      <c r="BD834" s="38">
        <f t="shared" si="401"/>
        <v>0</v>
      </c>
      <c r="BE834" s="38">
        <f t="shared" si="402"/>
        <v>0</v>
      </c>
      <c r="BF834" s="38">
        <f t="shared" si="403"/>
        <v>0</v>
      </c>
      <c r="BG834" s="38">
        <f t="shared" si="372"/>
        <v>137.07222780444897</v>
      </c>
      <c r="BH834" s="38">
        <f t="shared" si="373"/>
        <v>439.77051450952467</v>
      </c>
      <c r="BI834" s="61">
        <f t="shared" si="404"/>
        <v>1734.5523174365089</v>
      </c>
    </row>
    <row r="835" spans="1:61" x14ac:dyDescent="0.3">
      <c r="A835" s="84" t="s">
        <v>2619</v>
      </c>
      <c r="B835" s="84" t="s">
        <v>497</v>
      </c>
      <c r="C835" s="84" t="s">
        <v>497</v>
      </c>
      <c r="D835" s="63">
        <f>VLOOKUP(B835,Площадь!$A$2:$B$490,2,0)</f>
        <v>17.600000000000001</v>
      </c>
      <c r="E835" s="72"/>
      <c r="F835" s="87">
        <v>31</v>
      </c>
      <c r="G835" s="87">
        <v>29</v>
      </c>
      <c r="H835" s="87">
        <v>31</v>
      </c>
      <c r="I835" s="89"/>
      <c r="J835" s="89"/>
      <c r="K835" s="89"/>
      <c r="L835" s="89"/>
      <c r="M835" s="89"/>
      <c r="N835" s="89"/>
      <c r="O835" s="89"/>
      <c r="P835" s="88">
        <v>15</v>
      </c>
      <c r="Q835" s="88">
        <v>31</v>
      </c>
      <c r="R835">
        <f t="shared" si="393"/>
        <v>137</v>
      </c>
      <c r="S835" s="76"/>
      <c r="T835" s="80"/>
      <c r="U835" s="39"/>
      <c r="V835" s="39"/>
      <c r="W835" s="39"/>
      <c r="X835" s="39"/>
      <c r="Y835" s="39"/>
      <c r="Z835" s="39"/>
      <c r="AA835" s="39"/>
      <c r="AB835" s="39"/>
      <c r="AC835" s="39"/>
      <c r="AD835" s="39"/>
      <c r="AE835" s="39"/>
      <c r="AF835" s="39"/>
      <c r="AG835" s="39"/>
      <c r="AH835" s="39"/>
      <c r="AJ835" s="39">
        <f t="shared" si="394"/>
        <v>0.25323457067423594</v>
      </c>
      <c r="AK835" s="39">
        <f t="shared" si="395"/>
        <v>0.10147429792458644</v>
      </c>
      <c r="AL835" s="39">
        <f t="shared" si="396"/>
        <v>0.14466745343924017</v>
      </c>
      <c r="AM835" s="39"/>
      <c r="AS835" s="39"/>
      <c r="AT835" s="39">
        <f t="shared" si="369"/>
        <v>5.912590380649152E-2</v>
      </c>
      <c r="AU835" s="39">
        <f t="shared" si="370"/>
        <v>0.18969436445518609</v>
      </c>
      <c r="AW835" s="38">
        <f t="shared" si="371"/>
        <v>679.77275213509199</v>
      </c>
      <c r="AX835" s="38">
        <f t="shared" si="383"/>
        <v>272.39354637684289</v>
      </c>
      <c r="AY835" s="38">
        <f t="shared" si="384"/>
        <v>388.33952531415878</v>
      </c>
      <c r="AZ835" s="38">
        <f t="shared" si="397"/>
        <v>0</v>
      </c>
      <c r="BA835" s="38">
        <f t="shared" si="398"/>
        <v>0</v>
      </c>
      <c r="BB835" s="38">
        <f t="shared" si="399"/>
        <v>0</v>
      </c>
      <c r="BC835" s="38">
        <f t="shared" si="400"/>
        <v>0</v>
      </c>
      <c r="BD835" s="38">
        <f t="shared" si="401"/>
        <v>0</v>
      </c>
      <c r="BE835" s="38">
        <f t="shared" si="402"/>
        <v>0</v>
      </c>
      <c r="BF835" s="38">
        <f t="shared" si="403"/>
        <v>0</v>
      </c>
      <c r="BG835" s="38">
        <f t="shared" si="372"/>
        <v>158.71521114199359</v>
      </c>
      <c r="BH835" s="38">
        <f t="shared" si="373"/>
        <v>509.20796416892335</v>
      </c>
      <c r="BI835" s="61">
        <f t="shared" si="404"/>
        <v>2008.4289991370106</v>
      </c>
    </row>
    <row r="836" spans="1:61" x14ac:dyDescent="0.3">
      <c r="A836" s="84" t="s">
        <v>668</v>
      </c>
      <c r="B836" s="84" t="s">
        <v>669</v>
      </c>
      <c r="C836" s="84" t="s">
        <v>669</v>
      </c>
      <c r="D836" s="63">
        <f>VLOOKUP(B836,Площадь!$A$2:$B$490,2,0)</f>
        <v>16.8</v>
      </c>
      <c r="E836" s="72"/>
      <c r="F836" s="87">
        <v>31</v>
      </c>
      <c r="G836" s="87">
        <v>29</v>
      </c>
      <c r="H836" s="87">
        <v>31</v>
      </c>
      <c r="I836" s="89"/>
      <c r="J836" s="89"/>
      <c r="K836" s="89"/>
      <c r="L836" s="89"/>
      <c r="M836" s="89"/>
      <c r="N836" s="89"/>
      <c r="O836" s="89"/>
      <c r="P836" s="88">
        <v>15</v>
      </c>
      <c r="Q836" s="88">
        <v>31</v>
      </c>
      <c r="R836">
        <f t="shared" si="393"/>
        <v>137</v>
      </c>
      <c r="S836" s="76"/>
      <c r="T836" s="80"/>
      <c r="U836" s="39"/>
      <c r="V836" s="39"/>
      <c r="W836" s="39"/>
      <c r="X836" s="39"/>
      <c r="Y836" s="39"/>
      <c r="Z836" s="39"/>
      <c r="AA836" s="39"/>
      <c r="AB836" s="39"/>
      <c r="AC836" s="39"/>
      <c r="AD836" s="39"/>
      <c r="AE836" s="39"/>
      <c r="AF836" s="39"/>
      <c r="AG836" s="39"/>
      <c r="AH836" s="39"/>
      <c r="AJ836" s="39">
        <f t="shared" si="394"/>
        <v>0.24172390837086155</v>
      </c>
      <c r="AK836" s="39">
        <f t="shared" si="395"/>
        <v>9.6861829837105243E-2</v>
      </c>
      <c r="AL836" s="39">
        <f t="shared" si="396"/>
        <v>0.13809166010109289</v>
      </c>
      <c r="AM836" s="39"/>
      <c r="AS836" s="39"/>
      <c r="AT836" s="39">
        <f t="shared" si="369"/>
        <v>5.6438362724378265E-2</v>
      </c>
      <c r="AU836" s="39">
        <f t="shared" si="370"/>
        <v>0.1810718933435867</v>
      </c>
      <c r="AW836" s="38">
        <f t="shared" si="371"/>
        <v>648.87399067440595</v>
      </c>
      <c r="AX836" s="38">
        <f t="shared" si="383"/>
        <v>260.01202154153185</v>
      </c>
      <c r="AY836" s="38">
        <f t="shared" si="384"/>
        <v>370.6877287089697</v>
      </c>
      <c r="AZ836" s="38">
        <f t="shared" si="397"/>
        <v>0</v>
      </c>
      <c r="BA836" s="38">
        <f t="shared" si="398"/>
        <v>0</v>
      </c>
      <c r="BB836" s="38">
        <f t="shared" si="399"/>
        <v>0</v>
      </c>
      <c r="BC836" s="38">
        <f t="shared" si="400"/>
        <v>0</v>
      </c>
      <c r="BD836" s="38">
        <f t="shared" si="401"/>
        <v>0</v>
      </c>
      <c r="BE836" s="38">
        <f t="shared" si="402"/>
        <v>0</v>
      </c>
      <c r="BF836" s="38">
        <f t="shared" si="403"/>
        <v>0</v>
      </c>
      <c r="BG836" s="38">
        <f t="shared" si="372"/>
        <v>151.50088336281203</v>
      </c>
      <c r="BH836" s="38">
        <f t="shared" si="373"/>
        <v>486.06214761579042</v>
      </c>
      <c r="BI836" s="61">
        <f t="shared" si="404"/>
        <v>1917.1367719035097</v>
      </c>
    </row>
    <row r="837" spans="1:61" x14ac:dyDescent="0.3">
      <c r="A837" s="84" t="s">
        <v>2618</v>
      </c>
      <c r="B837" s="84" t="s">
        <v>504</v>
      </c>
      <c r="C837" s="84" t="s">
        <v>504</v>
      </c>
      <c r="D837" s="63">
        <f>VLOOKUP(B837,Площадь!$A$2:$B$490,2,0)</f>
        <v>20.7</v>
      </c>
      <c r="E837" s="72"/>
      <c r="F837" s="87">
        <v>31</v>
      </c>
      <c r="G837" s="87">
        <v>29</v>
      </c>
      <c r="H837" s="87">
        <v>31</v>
      </c>
      <c r="I837" s="89"/>
      <c r="J837" s="89"/>
      <c r="K837" s="89"/>
      <c r="L837" s="89"/>
      <c r="M837" s="89"/>
      <c r="N837" s="89"/>
      <c r="O837" s="89"/>
      <c r="P837" s="88">
        <v>15</v>
      </c>
      <c r="Q837" s="88">
        <v>31</v>
      </c>
      <c r="R837">
        <f t="shared" si="393"/>
        <v>137</v>
      </c>
      <c r="S837" s="76"/>
      <c r="T837" s="80"/>
      <c r="U837" s="39"/>
      <c r="V837" s="39"/>
      <c r="W837" s="39"/>
      <c r="X837" s="39"/>
      <c r="Y837" s="39"/>
      <c r="Z837" s="39"/>
      <c r="AA837" s="39"/>
      <c r="AB837" s="39"/>
      <c r="AC837" s="39"/>
      <c r="AD837" s="39"/>
      <c r="AE837" s="39"/>
      <c r="AF837" s="39"/>
      <c r="AG837" s="39"/>
      <c r="AH837" s="39"/>
      <c r="AJ837" s="39">
        <f t="shared" si="394"/>
        <v>0.29783838709981153</v>
      </c>
      <c r="AK837" s="39">
        <f t="shared" si="395"/>
        <v>0.1193476117635761</v>
      </c>
      <c r="AL837" s="39">
        <f t="shared" si="396"/>
        <v>0.17014865262456086</v>
      </c>
      <c r="AM837" s="39"/>
      <c r="AS837" s="39"/>
      <c r="AT837" s="39">
        <f t="shared" si="369"/>
        <v>6.9540125499680347E-2</v>
      </c>
      <c r="AU837" s="39">
        <f t="shared" si="370"/>
        <v>0.22310644001263361</v>
      </c>
      <c r="AW837" s="38">
        <f t="shared" si="371"/>
        <v>799.50545279525011</v>
      </c>
      <c r="AX837" s="38">
        <f t="shared" si="383"/>
        <v>320.37195511367315</v>
      </c>
      <c r="AY837" s="38">
        <f t="shared" si="384"/>
        <v>456.7402371592662</v>
      </c>
      <c r="AZ837" s="38">
        <f t="shared" si="397"/>
        <v>0</v>
      </c>
      <c r="BA837" s="38">
        <f t="shared" si="398"/>
        <v>0</v>
      </c>
      <c r="BB837" s="38">
        <f t="shared" si="399"/>
        <v>0</v>
      </c>
      <c r="BC837" s="38">
        <f t="shared" si="400"/>
        <v>0</v>
      </c>
      <c r="BD837" s="38">
        <f t="shared" si="401"/>
        <v>0</v>
      </c>
      <c r="BE837" s="38">
        <f t="shared" si="402"/>
        <v>0</v>
      </c>
      <c r="BF837" s="38">
        <f t="shared" si="403"/>
        <v>0</v>
      </c>
      <c r="BG837" s="38">
        <f t="shared" si="372"/>
        <v>186.67073128632194</v>
      </c>
      <c r="BH837" s="38">
        <f t="shared" si="373"/>
        <v>598.89800331231322</v>
      </c>
      <c r="BI837" s="61">
        <f t="shared" si="404"/>
        <v>2362.1863796668249</v>
      </c>
    </row>
    <row r="838" spans="1:61" x14ac:dyDescent="0.3">
      <c r="A838" s="84" t="s">
        <v>2616</v>
      </c>
      <c r="B838" s="84" t="s">
        <v>620</v>
      </c>
      <c r="C838" s="84" t="s">
        <v>620</v>
      </c>
      <c r="D838" s="63">
        <f>VLOOKUP(B838,Площадь!$A$2:$B$490,2,0)</f>
        <v>21.9</v>
      </c>
      <c r="E838" s="72"/>
      <c r="F838" s="87">
        <v>31</v>
      </c>
      <c r="G838" s="87">
        <v>29</v>
      </c>
      <c r="H838" s="87">
        <v>31</v>
      </c>
      <c r="I838" s="89"/>
      <c r="J838" s="89"/>
      <c r="K838" s="89"/>
      <c r="L838" s="89"/>
      <c r="M838" s="89"/>
      <c r="N838" s="89"/>
      <c r="O838" s="89"/>
      <c r="P838" s="88">
        <v>15</v>
      </c>
      <c r="Q838" s="88">
        <v>31</v>
      </c>
      <c r="R838">
        <f t="shared" si="393"/>
        <v>137</v>
      </c>
      <c r="S838" s="76"/>
      <c r="T838" s="80"/>
      <c r="U838" s="39"/>
      <c r="V838" s="39"/>
      <c r="W838" s="39"/>
      <c r="X838" s="39"/>
      <c r="Y838" s="39"/>
      <c r="Z838" s="39"/>
      <c r="AA838" s="39"/>
      <c r="AB838" s="39"/>
      <c r="AC838" s="39"/>
      <c r="AD838" s="39"/>
      <c r="AE838" s="39"/>
      <c r="AF838" s="39"/>
      <c r="AG838" s="39"/>
      <c r="AH838" s="39"/>
      <c r="AJ838" s="39">
        <f t="shared" si="394"/>
        <v>0.31510438055487305</v>
      </c>
      <c r="AK838" s="39">
        <f t="shared" si="395"/>
        <v>0.12626631389479789</v>
      </c>
      <c r="AL838" s="39">
        <f t="shared" si="396"/>
        <v>0.18001234263178179</v>
      </c>
      <c r="AM838" s="39"/>
      <c r="AS838" s="39"/>
      <c r="AT838" s="39">
        <f t="shared" si="369"/>
        <v>7.3571437122850233E-2</v>
      </c>
      <c r="AU838" s="39">
        <f t="shared" si="370"/>
        <v>0.23604014668003265</v>
      </c>
      <c r="AW838" s="38">
        <f t="shared" si="371"/>
        <v>845.85359498627906</v>
      </c>
      <c r="AX838" s="38">
        <f t="shared" si="383"/>
        <v>338.94424236663968</v>
      </c>
      <c r="AY838" s="38">
        <f t="shared" si="384"/>
        <v>483.21793206704979</v>
      </c>
      <c r="AZ838" s="38">
        <f t="shared" si="397"/>
        <v>0</v>
      </c>
      <c r="BA838" s="38">
        <f t="shared" si="398"/>
        <v>0</v>
      </c>
      <c r="BB838" s="38">
        <f t="shared" si="399"/>
        <v>0</v>
      </c>
      <c r="BC838" s="38">
        <f t="shared" si="400"/>
        <v>0</v>
      </c>
      <c r="BD838" s="38">
        <f t="shared" si="401"/>
        <v>0</v>
      </c>
      <c r="BE838" s="38">
        <f t="shared" si="402"/>
        <v>0</v>
      </c>
      <c r="BF838" s="38">
        <f t="shared" si="403"/>
        <v>0</v>
      </c>
      <c r="BG838" s="38">
        <f t="shared" si="372"/>
        <v>197.49222295509426</v>
      </c>
      <c r="BH838" s="38">
        <f t="shared" si="373"/>
        <v>633.61672814201245</v>
      </c>
      <c r="BI838" s="61">
        <f t="shared" si="404"/>
        <v>2499.1247205170753</v>
      </c>
    </row>
    <row r="839" spans="1:61" x14ac:dyDescent="0.3">
      <c r="A839" s="84" t="s">
        <v>629</v>
      </c>
      <c r="B839" s="84" t="s">
        <v>630</v>
      </c>
      <c r="C839" s="84" t="s">
        <v>630</v>
      </c>
      <c r="D839" s="63">
        <f>VLOOKUP(B839,Площадь!$A$2:$B$490,2,0)</f>
        <v>16.8</v>
      </c>
      <c r="E839" s="72"/>
      <c r="F839" s="87">
        <v>31</v>
      </c>
      <c r="G839" s="87">
        <v>29</v>
      </c>
      <c r="H839" s="87">
        <v>31</v>
      </c>
      <c r="I839" s="89"/>
      <c r="J839" s="89"/>
      <c r="K839" s="89"/>
      <c r="L839" s="89"/>
      <c r="M839" s="89"/>
      <c r="N839" s="89"/>
      <c r="O839" s="89"/>
      <c r="P839" s="88">
        <v>15</v>
      </c>
      <c r="Q839" s="88">
        <v>31</v>
      </c>
      <c r="R839">
        <f t="shared" si="393"/>
        <v>137</v>
      </c>
      <c r="S839" s="76"/>
      <c r="T839" s="80"/>
      <c r="U839" s="39"/>
      <c r="V839" s="39"/>
      <c r="W839" s="39"/>
      <c r="X839" s="39"/>
      <c r="Y839" s="39"/>
      <c r="Z839" s="39"/>
      <c r="AA839" s="39"/>
      <c r="AB839" s="39"/>
      <c r="AC839" s="39"/>
      <c r="AD839" s="39"/>
      <c r="AE839" s="39"/>
      <c r="AF839" s="39"/>
      <c r="AG839" s="39"/>
      <c r="AH839" s="39"/>
      <c r="AJ839" s="39">
        <f t="shared" si="394"/>
        <v>0.24172390837086155</v>
      </c>
      <c r="AK839" s="39">
        <f t="shared" si="395"/>
        <v>9.6861829837105243E-2</v>
      </c>
      <c r="AL839" s="39">
        <f t="shared" si="396"/>
        <v>0.13809166010109289</v>
      </c>
      <c r="AM839" s="39"/>
      <c r="AS839" s="39"/>
      <c r="AT839" s="39">
        <f t="shared" si="369"/>
        <v>5.6438362724378265E-2</v>
      </c>
      <c r="AU839" s="39">
        <f t="shared" si="370"/>
        <v>0.1810718933435867</v>
      </c>
      <c r="AW839" s="38">
        <f t="shared" si="371"/>
        <v>648.87399067440595</v>
      </c>
      <c r="AX839" s="38">
        <f t="shared" si="383"/>
        <v>260.01202154153185</v>
      </c>
      <c r="AY839" s="38">
        <f t="shared" si="384"/>
        <v>370.6877287089697</v>
      </c>
      <c r="AZ839" s="38">
        <f t="shared" si="397"/>
        <v>0</v>
      </c>
      <c r="BA839" s="38">
        <f t="shared" si="398"/>
        <v>0</v>
      </c>
      <c r="BB839" s="38">
        <f t="shared" si="399"/>
        <v>0</v>
      </c>
      <c r="BC839" s="38">
        <f t="shared" si="400"/>
        <v>0</v>
      </c>
      <c r="BD839" s="38">
        <f t="shared" si="401"/>
        <v>0</v>
      </c>
      <c r="BE839" s="38">
        <f t="shared" si="402"/>
        <v>0</v>
      </c>
      <c r="BF839" s="38">
        <f t="shared" si="403"/>
        <v>0</v>
      </c>
      <c r="BG839" s="38">
        <f t="shared" si="372"/>
        <v>151.50088336281203</v>
      </c>
      <c r="BH839" s="38">
        <f t="shared" si="373"/>
        <v>486.06214761579042</v>
      </c>
      <c r="BI839" s="61">
        <f t="shared" si="404"/>
        <v>1917.1367719035097</v>
      </c>
    </row>
    <row r="840" spans="1:61" x14ac:dyDescent="0.3">
      <c r="A840" s="84" t="s">
        <v>2564</v>
      </c>
      <c r="B840" s="84" t="s">
        <v>1669</v>
      </c>
      <c r="C840" s="84" t="s">
        <v>1669</v>
      </c>
      <c r="D840" s="63">
        <f>VLOOKUP(B840,Площадь!$A$2:$B$490,2,0)</f>
        <v>15.8</v>
      </c>
      <c r="E840" s="72"/>
      <c r="F840" s="87">
        <v>31</v>
      </c>
      <c r="G840" s="87">
        <v>29</v>
      </c>
      <c r="H840" s="87">
        <v>31</v>
      </c>
      <c r="I840" s="89"/>
      <c r="J840" s="89"/>
      <c r="K840" s="89"/>
      <c r="L840" s="89"/>
      <c r="M840" s="89"/>
      <c r="N840" s="89"/>
      <c r="O840" s="89"/>
      <c r="P840" s="88">
        <v>15</v>
      </c>
      <c r="Q840" s="88">
        <v>31</v>
      </c>
      <c r="R840">
        <f t="shared" si="393"/>
        <v>137</v>
      </c>
      <c r="S840" s="76"/>
      <c r="T840" s="80"/>
      <c r="U840" s="39"/>
      <c r="V840" s="39"/>
      <c r="W840" s="39"/>
      <c r="X840" s="39"/>
      <c r="Y840" s="39"/>
      <c r="Z840" s="39"/>
      <c r="AA840" s="39"/>
      <c r="AB840" s="39"/>
      <c r="AC840" s="39"/>
      <c r="AD840" s="39"/>
      <c r="AE840" s="39"/>
      <c r="AF840" s="39"/>
      <c r="AG840" s="39"/>
      <c r="AH840" s="39"/>
      <c r="AJ840" s="39">
        <f t="shared" si="394"/>
        <v>0.22733558049164362</v>
      </c>
      <c r="AK840" s="39">
        <f t="shared" si="395"/>
        <v>9.1096244727753739E-2</v>
      </c>
      <c r="AL840" s="39">
        <f t="shared" si="396"/>
        <v>0.12987191842840878</v>
      </c>
      <c r="AM840" s="39"/>
      <c r="AS840" s="39"/>
      <c r="AT840" s="39">
        <f t="shared" ref="AT840:AT903" si="405">(D840*$AT$1)/15*P840</f>
        <v>5.3078936371736697E-2</v>
      </c>
      <c r="AU840" s="39">
        <f t="shared" ref="AU840:AU903" si="406">(D840*$AU$1)/31*Q840</f>
        <v>0.17029380445408751</v>
      </c>
      <c r="AW840" s="38">
        <f t="shared" ref="AW840:AW903" si="407">(U840+AJ840)*$AW$1</f>
        <v>610.25053884854856</v>
      </c>
      <c r="AX840" s="38">
        <f t="shared" si="383"/>
        <v>244.53511549739304</v>
      </c>
      <c r="AY840" s="38">
        <f t="shared" si="384"/>
        <v>348.62298295248343</v>
      </c>
      <c r="AZ840" s="38">
        <f t="shared" si="397"/>
        <v>0</v>
      </c>
      <c r="BA840" s="38">
        <f t="shared" si="398"/>
        <v>0</v>
      </c>
      <c r="BB840" s="38">
        <f t="shared" si="399"/>
        <v>0</v>
      </c>
      <c r="BC840" s="38">
        <f t="shared" si="400"/>
        <v>0</v>
      </c>
      <c r="BD840" s="38">
        <f t="shared" si="401"/>
        <v>0</v>
      </c>
      <c r="BE840" s="38">
        <f t="shared" si="402"/>
        <v>0</v>
      </c>
      <c r="BF840" s="38">
        <f t="shared" si="403"/>
        <v>0</v>
      </c>
      <c r="BG840" s="38">
        <f t="shared" ref="BG840:BG904" si="408">(AF840+AT840)*$BG$1</f>
        <v>142.48297363883512</v>
      </c>
      <c r="BH840" s="38">
        <f t="shared" ref="BH840:BH904" si="409">(AG840+AU840)*$BH$1</f>
        <v>457.12987692437434</v>
      </c>
      <c r="BI840" s="61">
        <f t="shared" si="404"/>
        <v>1803.0214878616343</v>
      </c>
    </row>
    <row r="841" spans="1:61" x14ac:dyDescent="0.3">
      <c r="A841" s="84" t="s">
        <v>2558</v>
      </c>
      <c r="B841" s="84" t="s">
        <v>562</v>
      </c>
      <c r="C841" s="84" t="s">
        <v>562</v>
      </c>
      <c r="D841" s="63">
        <f>VLOOKUP(B841,Площадь!$A$2:$B$490,2,0)</f>
        <v>15.8</v>
      </c>
      <c r="E841" s="72"/>
      <c r="F841" s="87">
        <v>31</v>
      </c>
      <c r="G841" s="87">
        <v>29</v>
      </c>
      <c r="H841" s="87">
        <v>31</v>
      </c>
      <c r="I841" s="89"/>
      <c r="J841" s="89"/>
      <c r="K841" s="89"/>
      <c r="L841" s="89"/>
      <c r="M841" s="89"/>
      <c r="N841" s="89"/>
      <c r="O841" s="89"/>
      <c r="P841" s="88">
        <v>15</v>
      </c>
      <c r="Q841" s="88">
        <v>31</v>
      </c>
      <c r="R841">
        <f t="shared" si="393"/>
        <v>137</v>
      </c>
      <c r="S841" s="76"/>
      <c r="T841" s="80"/>
      <c r="U841" s="39"/>
      <c r="V841" s="39"/>
      <c r="W841" s="39"/>
      <c r="X841" s="39"/>
      <c r="Y841" s="39"/>
      <c r="Z841" s="39"/>
      <c r="AA841" s="39"/>
      <c r="AB841" s="39"/>
      <c r="AC841" s="39"/>
      <c r="AD841" s="39"/>
      <c r="AE841" s="39"/>
      <c r="AF841" s="39"/>
      <c r="AG841" s="39"/>
      <c r="AH841" s="39"/>
      <c r="AJ841" s="39">
        <f t="shared" si="394"/>
        <v>0.22733558049164362</v>
      </c>
      <c r="AK841" s="39">
        <f t="shared" si="395"/>
        <v>9.1096244727753739E-2</v>
      </c>
      <c r="AL841" s="39">
        <f t="shared" si="396"/>
        <v>0.12987191842840878</v>
      </c>
      <c r="AM841" s="39"/>
      <c r="AS841" s="39"/>
      <c r="AT841" s="39">
        <f t="shared" si="405"/>
        <v>5.3078936371736697E-2</v>
      </c>
      <c r="AU841" s="39">
        <f t="shared" si="406"/>
        <v>0.17029380445408751</v>
      </c>
      <c r="AW841" s="38">
        <f t="shared" si="407"/>
        <v>610.25053884854856</v>
      </c>
      <c r="AX841" s="38">
        <f t="shared" si="383"/>
        <v>244.53511549739304</v>
      </c>
      <c r="AY841" s="38">
        <f t="shared" si="384"/>
        <v>348.62298295248343</v>
      </c>
      <c r="AZ841" s="38">
        <f t="shared" si="397"/>
        <v>0</v>
      </c>
      <c r="BA841" s="38">
        <f t="shared" si="398"/>
        <v>0</v>
      </c>
      <c r="BB841" s="38">
        <f t="shared" si="399"/>
        <v>0</v>
      </c>
      <c r="BC841" s="38">
        <f t="shared" si="400"/>
        <v>0</v>
      </c>
      <c r="BD841" s="38">
        <f t="shared" si="401"/>
        <v>0</v>
      </c>
      <c r="BE841" s="38">
        <f t="shared" si="402"/>
        <v>0</v>
      </c>
      <c r="BF841" s="38">
        <f t="shared" si="403"/>
        <v>0</v>
      </c>
      <c r="BG841" s="38">
        <f t="shared" si="408"/>
        <v>142.48297363883512</v>
      </c>
      <c r="BH841" s="38">
        <f t="shared" si="409"/>
        <v>457.12987692437434</v>
      </c>
      <c r="BI841" s="61">
        <f t="shared" si="404"/>
        <v>1803.0214878616343</v>
      </c>
    </row>
    <row r="842" spans="1:61" x14ac:dyDescent="0.3">
      <c r="A842" s="84" t="s">
        <v>2549</v>
      </c>
      <c r="B842" s="84" t="s">
        <v>1192</v>
      </c>
      <c r="C842" s="84" t="s">
        <v>1192</v>
      </c>
      <c r="D842" s="63">
        <f>VLOOKUP(B842,Площадь!$A$2:$B$490,2,0)</f>
        <v>17.600000000000001</v>
      </c>
      <c r="E842" s="72"/>
      <c r="F842" s="87">
        <v>31</v>
      </c>
      <c r="G842" s="87">
        <v>29</v>
      </c>
      <c r="H842" s="87">
        <v>31</v>
      </c>
      <c r="I842" s="89"/>
      <c r="J842" s="89"/>
      <c r="K842" s="89"/>
      <c r="L842" s="89"/>
      <c r="M842" s="89"/>
      <c r="N842" s="89"/>
      <c r="O842" s="89"/>
      <c r="P842" s="88">
        <v>15</v>
      </c>
      <c r="Q842" s="88">
        <v>31</v>
      </c>
      <c r="R842">
        <f t="shared" si="393"/>
        <v>137</v>
      </c>
      <c r="S842" s="76"/>
      <c r="T842" s="80"/>
      <c r="U842" s="39"/>
      <c r="V842" s="39"/>
      <c r="W842" s="39"/>
      <c r="X842" s="39"/>
      <c r="Y842" s="39"/>
      <c r="Z842" s="39"/>
      <c r="AA842" s="39"/>
      <c r="AB842" s="39"/>
      <c r="AC842" s="39"/>
      <c r="AD842" s="39"/>
      <c r="AE842" s="39"/>
      <c r="AF842" s="39"/>
      <c r="AG842" s="39"/>
      <c r="AH842" s="39"/>
      <c r="AJ842" s="39">
        <f t="shared" si="394"/>
        <v>0.25323457067423594</v>
      </c>
      <c r="AK842" s="39">
        <f t="shared" si="395"/>
        <v>0.10147429792458644</v>
      </c>
      <c r="AL842" s="39">
        <f t="shared" si="396"/>
        <v>0.14466745343924017</v>
      </c>
      <c r="AM842" s="39"/>
      <c r="AS842" s="39"/>
      <c r="AT842" s="39">
        <f t="shared" si="405"/>
        <v>5.912590380649152E-2</v>
      </c>
      <c r="AU842" s="39">
        <f t="shared" si="406"/>
        <v>0.18969436445518609</v>
      </c>
      <c r="AW842" s="38">
        <f t="shared" si="407"/>
        <v>679.77275213509199</v>
      </c>
      <c r="AX842" s="38">
        <f t="shared" si="383"/>
        <v>272.39354637684289</v>
      </c>
      <c r="AY842" s="38">
        <f t="shared" si="384"/>
        <v>388.33952531415878</v>
      </c>
      <c r="AZ842" s="38">
        <f t="shared" si="397"/>
        <v>0</v>
      </c>
      <c r="BA842" s="38">
        <f t="shared" si="398"/>
        <v>0</v>
      </c>
      <c r="BB842" s="38">
        <f t="shared" si="399"/>
        <v>0</v>
      </c>
      <c r="BC842" s="38">
        <f t="shared" si="400"/>
        <v>0</v>
      </c>
      <c r="BD842" s="38">
        <f t="shared" si="401"/>
        <v>0</v>
      </c>
      <c r="BE842" s="38">
        <f t="shared" si="402"/>
        <v>0</v>
      </c>
      <c r="BF842" s="38">
        <f t="shared" si="403"/>
        <v>0</v>
      </c>
      <c r="BG842" s="38">
        <f t="shared" si="408"/>
        <v>158.71521114199359</v>
      </c>
      <c r="BH842" s="38">
        <f t="shared" si="409"/>
        <v>509.20796416892335</v>
      </c>
      <c r="BI842" s="61">
        <f t="shared" si="404"/>
        <v>2008.4289991370106</v>
      </c>
    </row>
    <row r="843" spans="1:61" x14ac:dyDescent="0.3">
      <c r="A843" s="84" t="s">
        <v>1638</v>
      </c>
      <c r="B843" s="84" t="s">
        <v>1639</v>
      </c>
      <c r="C843" s="84" t="s">
        <v>1639</v>
      </c>
      <c r="D843" s="63">
        <f>VLOOKUP(B843,Площадь!$A$2:$B$490,2,0)</f>
        <v>13.6</v>
      </c>
      <c r="E843" s="72"/>
      <c r="F843" s="87">
        <v>31</v>
      </c>
      <c r="G843" s="87">
        <v>29</v>
      </c>
      <c r="H843" s="87">
        <v>31</v>
      </c>
      <c r="I843" s="89"/>
      <c r="J843" s="89"/>
      <c r="K843" s="89"/>
      <c r="L843" s="89"/>
      <c r="M843" s="89"/>
      <c r="N843" s="89"/>
      <c r="O843" s="89"/>
      <c r="P843" s="88">
        <v>15</v>
      </c>
      <c r="Q843" s="88">
        <v>31</v>
      </c>
      <c r="R843">
        <f t="shared" si="393"/>
        <v>137</v>
      </c>
      <c r="S843" s="76"/>
      <c r="T843" s="80"/>
      <c r="U843" s="39"/>
      <c r="V843" s="39"/>
      <c r="W843" s="39"/>
      <c r="X843" s="39"/>
      <c r="Y843" s="39"/>
      <c r="Z843" s="39"/>
      <c r="AA843" s="39"/>
      <c r="AB843" s="39"/>
      <c r="AC843" s="39"/>
      <c r="AD843" s="39"/>
      <c r="AE843" s="39"/>
      <c r="AF843" s="39"/>
      <c r="AG843" s="39"/>
      <c r="AH843" s="39"/>
      <c r="AJ843" s="39">
        <f t="shared" si="394"/>
        <v>0.19568125915736412</v>
      </c>
      <c r="AK843" s="39">
        <f t="shared" si="395"/>
        <v>7.8411957487180425E-2</v>
      </c>
      <c r="AL843" s="39">
        <f t="shared" si="396"/>
        <v>0.11178848674850377</v>
      </c>
      <c r="AM843" s="39"/>
      <c r="AS843" s="39"/>
      <c r="AT843" s="39">
        <f t="shared" si="405"/>
        <v>4.5688198395925257E-2</v>
      </c>
      <c r="AU843" s="39">
        <f t="shared" si="406"/>
        <v>0.14658200889718923</v>
      </c>
      <c r="AW843" s="38">
        <f t="shared" si="407"/>
        <v>525.27894483166199</v>
      </c>
      <c r="AX843" s="38">
        <f t="shared" si="383"/>
        <v>210.48592220028766</v>
      </c>
      <c r="AY843" s="38">
        <f t="shared" si="384"/>
        <v>300.08054228821356</v>
      </c>
      <c r="AZ843" s="38">
        <f t="shared" si="397"/>
        <v>0</v>
      </c>
      <c r="BA843" s="38">
        <f t="shared" si="398"/>
        <v>0</v>
      </c>
      <c r="BB843" s="38">
        <f t="shared" si="399"/>
        <v>0</v>
      </c>
      <c r="BC843" s="38">
        <f t="shared" si="400"/>
        <v>0</v>
      </c>
      <c r="BD843" s="38">
        <f t="shared" si="401"/>
        <v>0</v>
      </c>
      <c r="BE843" s="38">
        <f t="shared" si="402"/>
        <v>0</v>
      </c>
      <c r="BF843" s="38">
        <f t="shared" si="403"/>
        <v>0</v>
      </c>
      <c r="BG843" s="38">
        <f t="shared" si="408"/>
        <v>122.64357224608592</v>
      </c>
      <c r="BH843" s="38">
        <f t="shared" si="409"/>
        <v>393.47888140325887</v>
      </c>
      <c r="BI843" s="61">
        <f t="shared" si="404"/>
        <v>1551.9678629695079</v>
      </c>
    </row>
    <row r="844" spans="1:61" x14ac:dyDescent="0.3">
      <c r="A844" s="84" t="s">
        <v>621</v>
      </c>
      <c r="B844" s="84" t="s">
        <v>622</v>
      </c>
      <c r="C844" s="84" t="s">
        <v>622</v>
      </c>
      <c r="D844" s="63">
        <f>VLOOKUP(B844,Площадь!$A$2:$B$490,2,0)</f>
        <v>16.2</v>
      </c>
      <c r="E844" s="72"/>
      <c r="F844" s="87">
        <v>31</v>
      </c>
      <c r="G844" s="87">
        <v>29</v>
      </c>
      <c r="H844" s="87">
        <v>31</v>
      </c>
      <c r="I844" s="89"/>
      <c r="J844" s="89"/>
      <c r="K844" s="89"/>
      <c r="L844" s="89"/>
      <c r="M844" s="89"/>
      <c r="N844" s="89"/>
      <c r="O844" s="89"/>
      <c r="P844" s="88">
        <v>15</v>
      </c>
      <c r="Q844" s="88">
        <v>31</v>
      </c>
      <c r="R844">
        <f t="shared" si="393"/>
        <v>137</v>
      </c>
      <c r="S844" s="76"/>
      <c r="T844" s="80"/>
      <c r="U844" s="39"/>
      <c r="V844" s="39"/>
      <c r="W844" s="39"/>
      <c r="X844" s="39"/>
      <c r="Y844" s="39"/>
      <c r="Z844" s="39"/>
      <c r="AA844" s="39"/>
      <c r="AB844" s="39"/>
      <c r="AC844" s="39"/>
      <c r="AD844" s="39"/>
      <c r="AE844" s="39"/>
      <c r="AF844" s="39"/>
      <c r="AG844" s="39"/>
      <c r="AH844" s="39"/>
      <c r="AJ844" s="39">
        <f t="shared" si="394"/>
        <v>0.23309091164333076</v>
      </c>
      <c r="AK844" s="39">
        <f t="shared" si="395"/>
        <v>9.3402478771494324E-2</v>
      </c>
      <c r="AL844" s="39">
        <f t="shared" si="396"/>
        <v>0.13315981509748243</v>
      </c>
      <c r="AM844" s="39"/>
      <c r="AS844" s="39"/>
      <c r="AT844" s="39">
        <f t="shared" si="405"/>
        <v>5.4422706912793321E-2</v>
      </c>
      <c r="AU844" s="39">
        <f t="shared" si="406"/>
        <v>0.17460504000988716</v>
      </c>
      <c r="AW844" s="38">
        <f t="shared" si="407"/>
        <v>625.69991957889135</v>
      </c>
      <c r="AX844" s="38">
        <f t="shared" si="383"/>
        <v>250.72587791504853</v>
      </c>
      <c r="AY844" s="38">
        <f t="shared" si="384"/>
        <v>357.44888125507794</v>
      </c>
      <c r="AZ844" s="38">
        <f t="shared" si="397"/>
        <v>0</v>
      </c>
      <c r="BA844" s="38">
        <f t="shared" si="398"/>
        <v>0</v>
      </c>
      <c r="BB844" s="38">
        <f t="shared" si="399"/>
        <v>0</v>
      </c>
      <c r="BC844" s="38">
        <f t="shared" si="400"/>
        <v>0</v>
      </c>
      <c r="BD844" s="38">
        <f t="shared" si="401"/>
        <v>0</v>
      </c>
      <c r="BE844" s="38">
        <f t="shared" si="402"/>
        <v>0</v>
      </c>
      <c r="BF844" s="38">
        <f t="shared" si="403"/>
        <v>0</v>
      </c>
      <c r="BG844" s="38">
        <f t="shared" si="408"/>
        <v>146.09013752842588</v>
      </c>
      <c r="BH844" s="38">
        <f t="shared" si="409"/>
        <v>468.70278520094075</v>
      </c>
      <c r="BI844" s="61">
        <f t="shared" si="404"/>
        <v>1848.6676014783843</v>
      </c>
    </row>
    <row r="845" spans="1:61" x14ac:dyDescent="0.3">
      <c r="A845" s="84" t="s">
        <v>768</v>
      </c>
      <c r="B845" s="84" t="s">
        <v>769</v>
      </c>
      <c r="C845" s="84" t="s">
        <v>769</v>
      </c>
      <c r="D845" s="63">
        <f>VLOOKUP(B845,Площадь!$A$2:$B$490,2,0)</f>
        <v>18.8</v>
      </c>
      <c r="E845" s="72"/>
      <c r="F845" s="87">
        <v>31</v>
      </c>
      <c r="G845" s="87">
        <v>29</v>
      </c>
      <c r="H845" s="87">
        <v>31</v>
      </c>
      <c r="I845" s="89"/>
      <c r="J845" s="89"/>
      <c r="K845" s="89"/>
      <c r="L845" s="89"/>
      <c r="M845" s="89"/>
      <c r="N845" s="89"/>
      <c r="O845" s="89"/>
      <c r="P845" s="88">
        <v>15</v>
      </c>
      <c r="Q845" s="88">
        <v>31</v>
      </c>
      <c r="R845">
        <f t="shared" si="393"/>
        <v>137</v>
      </c>
      <c r="S845" s="76"/>
      <c r="T845" s="80"/>
      <c r="U845" s="39"/>
      <c r="V845" s="39"/>
      <c r="W845" s="39"/>
      <c r="X845" s="39"/>
      <c r="Y845" s="39"/>
      <c r="Z845" s="39"/>
      <c r="AA845" s="39"/>
      <c r="AB845" s="39"/>
      <c r="AC845" s="39"/>
      <c r="AD845" s="39"/>
      <c r="AE845" s="39"/>
      <c r="AF845" s="39"/>
      <c r="AG845" s="39"/>
      <c r="AH845" s="39"/>
      <c r="AJ845" s="39">
        <f t="shared" si="394"/>
        <v>0.27050056412929746</v>
      </c>
      <c r="AK845" s="39">
        <f t="shared" si="395"/>
        <v>0.10839300005580824</v>
      </c>
      <c r="AL845" s="39">
        <f t="shared" si="396"/>
        <v>0.1545311434464611</v>
      </c>
      <c r="AM845" s="39"/>
      <c r="AS845" s="39"/>
      <c r="AT845" s="39">
        <f t="shared" si="405"/>
        <v>6.3157215429661392E-2</v>
      </c>
      <c r="AU845" s="39">
        <f t="shared" si="406"/>
        <v>0.20262807112258513</v>
      </c>
      <c r="AW845" s="38">
        <f t="shared" si="407"/>
        <v>726.12089432612095</v>
      </c>
      <c r="AX845" s="38">
        <f t="shared" si="383"/>
        <v>290.96583362980942</v>
      </c>
      <c r="AY845" s="38">
        <f t="shared" si="384"/>
        <v>414.81722022194236</v>
      </c>
      <c r="AZ845" s="38">
        <f t="shared" si="397"/>
        <v>0</v>
      </c>
      <c r="BA845" s="38">
        <f t="shared" si="398"/>
        <v>0</v>
      </c>
      <c r="BB845" s="38">
        <f t="shared" si="399"/>
        <v>0</v>
      </c>
      <c r="BC845" s="38">
        <f t="shared" si="400"/>
        <v>0</v>
      </c>
      <c r="BD845" s="38">
        <f t="shared" si="401"/>
        <v>0</v>
      </c>
      <c r="BE845" s="38">
        <f t="shared" si="402"/>
        <v>0</v>
      </c>
      <c r="BF845" s="38">
        <f t="shared" si="403"/>
        <v>0</v>
      </c>
      <c r="BG845" s="38">
        <f t="shared" si="408"/>
        <v>169.53670281076586</v>
      </c>
      <c r="BH845" s="38">
        <f t="shared" si="409"/>
        <v>543.92668899862269</v>
      </c>
      <c r="BI845" s="61">
        <f t="shared" si="404"/>
        <v>2145.3673399872614</v>
      </c>
    </row>
    <row r="846" spans="1:61" x14ac:dyDescent="0.3">
      <c r="A846" s="84" t="s">
        <v>2571</v>
      </c>
      <c r="B846" s="84" t="s">
        <v>532</v>
      </c>
      <c r="C846" s="84" t="s">
        <v>532</v>
      </c>
      <c r="D846" s="63">
        <f>VLOOKUP(B846,Площадь!$A$2:$B$490,2,0)</f>
        <v>13.8</v>
      </c>
      <c r="E846" s="72"/>
      <c r="F846" s="87">
        <v>31</v>
      </c>
      <c r="G846" s="87">
        <v>29</v>
      </c>
      <c r="H846" s="87">
        <v>31</v>
      </c>
      <c r="I846" s="89"/>
      <c r="J846" s="89"/>
      <c r="K846" s="89"/>
      <c r="L846" s="89"/>
      <c r="M846" s="89"/>
      <c r="N846" s="89"/>
      <c r="O846" s="89"/>
      <c r="P846" s="88">
        <v>15</v>
      </c>
      <c r="Q846" s="88">
        <v>31</v>
      </c>
      <c r="R846">
        <f t="shared" si="393"/>
        <v>137</v>
      </c>
      <c r="S846" s="76"/>
      <c r="T846" s="80"/>
      <c r="U846" s="39"/>
      <c r="V846" s="39"/>
      <c r="W846" s="39"/>
      <c r="X846" s="39"/>
      <c r="Y846" s="39"/>
      <c r="Z846" s="39"/>
      <c r="AA846" s="39"/>
      <c r="AB846" s="39"/>
      <c r="AC846" s="39"/>
      <c r="AD846" s="39"/>
      <c r="AE846" s="39"/>
      <c r="AF846" s="39"/>
      <c r="AG846" s="39"/>
      <c r="AH846" s="39"/>
      <c r="AJ846" s="39">
        <f t="shared" si="394"/>
        <v>0.19855892473320771</v>
      </c>
      <c r="AK846" s="39">
        <f t="shared" si="395"/>
        <v>7.9565074509050732E-2</v>
      </c>
      <c r="AL846" s="39">
        <f t="shared" si="396"/>
        <v>0.11343243508304059</v>
      </c>
      <c r="AM846" s="39"/>
      <c r="AS846" s="39"/>
      <c r="AT846" s="39">
        <f t="shared" si="405"/>
        <v>4.6360083666453576E-2</v>
      </c>
      <c r="AU846" s="39">
        <f t="shared" si="406"/>
        <v>0.14873762667508908</v>
      </c>
      <c r="AW846" s="38">
        <f t="shared" si="407"/>
        <v>533.00363519683344</v>
      </c>
      <c r="AX846" s="38">
        <f t="shared" si="383"/>
        <v>213.58130340911543</v>
      </c>
      <c r="AY846" s="38">
        <f t="shared" si="384"/>
        <v>304.49349143951082</v>
      </c>
      <c r="AZ846" s="38">
        <f t="shared" si="397"/>
        <v>0</v>
      </c>
      <c r="BA846" s="38">
        <f t="shared" si="398"/>
        <v>0</v>
      </c>
      <c r="BB846" s="38">
        <f t="shared" si="399"/>
        <v>0</v>
      </c>
      <c r="BC846" s="38">
        <f t="shared" si="400"/>
        <v>0</v>
      </c>
      <c r="BD846" s="38">
        <f t="shared" si="401"/>
        <v>0</v>
      </c>
      <c r="BE846" s="38">
        <f t="shared" si="402"/>
        <v>0</v>
      </c>
      <c r="BF846" s="38">
        <f t="shared" si="403"/>
        <v>0</v>
      </c>
      <c r="BG846" s="38">
        <f t="shared" si="408"/>
        <v>124.44715419088132</v>
      </c>
      <c r="BH846" s="38">
        <f t="shared" si="409"/>
        <v>399.26533554154213</v>
      </c>
      <c r="BI846" s="61">
        <f t="shared" si="404"/>
        <v>1574.7909197778831</v>
      </c>
    </row>
    <row r="847" spans="1:61" x14ac:dyDescent="0.3">
      <c r="A847" s="84" t="s">
        <v>2561</v>
      </c>
      <c r="B847" s="84" t="s">
        <v>1418</v>
      </c>
      <c r="C847" s="84" t="s">
        <v>1418</v>
      </c>
      <c r="D847" s="63">
        <f>VLOOKUP(B847,Площадь!$A$2:$B$490,2,0)</f>
        <v>16.7</v>
      </c>
      <c r="E847" s="72"/>
      <c r="F847" s="87">
        <v>31</v>
      </c>
      <c r="G847" s="87">
        <v>29</v>
      </c>
      <c r="H847" s="87">
        <v>31</v>
      </c>
      <c r="I847" s="89"/>
      <c r="J847" s="89"/>
      <c r="K847" s="89"/>
      <c r="L847" s="89"/>
      <c r="M847" s="89"/>
      <c r="N847" s="89"/>
      <c r="O847" s="89"/>
      <c r="P847" s="88">
        <v>15</v>
      </c>
      <c r="Q847" s="88">
        <v>31</v>
      </c>
      <c r="R847">
        <f t="shared" si="393"/>
        <v>137</v>
      </c>
      <c r="S847" s="76"/>
      <c r="T847" s="80"/>
      <c r="U847" s="39"/>
      <c r="V847" s="39"/>
      <c r="W847" s="39"/>
      <c r="X847" s="39"/>
      <c r="Y847" s="39"/>
      <c r="Z847" s="39"/>
      <c r="AA847" s="39"/>
      <c r="AB847" s="39"/>
      <c r="AC847" s="39"/>
      <c r="AD847" s="39"/>
      <c r="AE847" s="39"/>
      <c r="AF847" s="39"/>
      <c r="AG847" s="39"/>
      <c r="AH847" s="39"/>
      <c r="AJ847" s="39">
        <f t="shared" si="394"/>
        <v>0.24028507558293974</v>
      </c>
      <c r="AK847" s="39">
        <f t="shared" si="395"/>
        <v>9.6285271326170083E-2</v>
      </c>
      <c r="AL847" s="39">
        <f t="shared" si="396"/>
        <v>0.13726968593382446</v>
      </c>
      <c r="AM847" s="39"/>
      <c r="AS847" s="39"/>
      <c r="AT847" s="39">
        <f t="shared" si="405"/>
        <v>5.6102420089114098E-2</v>
      </c>
      <c r="AU847" s="39">
        <f t="shared" si="406"/>
        <v>0.17999408445463677</v>
      </c>
      <c r="AW847" s="38">
        <f t="shared" si="407"/>
        <v>645.0116454918201</v>
      </c>
      <c r="AX847" s="38">
        <f t="shared" si="383"/>
        <v>258.46433093711795</v>
      </c>
      <c r="AY847" s="38">
        <f t="shared" si="384"/>
        <v>368.48125413332104</v>
      </c>
      <c r="AZ847" s="38">
        <f t="shared" si="397"/>
        <v>0</v>
      </c>
      <c r="BA847" s="38">
        <f t="shared" si="398"/>
        <v>0</v>
      </c>
      <c r="BB847" s="38">
        <f t="shared" si="399"/>
        <v>0</v>
      </c>
      <c r="BC847" s="38">
        <f t="shared" si="400"/>
        <v>0</v>
      </c>
      <c r="BD847" s="38">
        <f t="shared" si="401"/>
        <v>0</v>
      </c>
      <c r="BE847" s="38">
        <f t="shared" si="402"/>
        <v>0</v>
      </c>
      <c r="BF847" s="38">
        <f t="shared" si="403"/>
        <v>0</v>
      </c>
      <c r="BG847" s="38">
        <f t="shared" si="408"/>
        <v>150.59909239041434</v>
      </c>
      <c r="BH847" s="38">
        <f t="shared" si="409"/>
        <v>483.16892054664879</v>
      </c>
      <c r="BI847" s="61">
        <f t="shared" si="404"/>
        <v>1905.7252434993225</v>
      </c>
    </row>
    <row r="848" spans="1:61" x14ac:dyDescent="0.3">
      <c r="A848" s="84" t="s">
        <v>2524</v>
      </c>
      <c r="B848" s="84" t="s">
        <v>685</v>
      </c>
      <c r="C848" s="84" t="s">
        <v>685</v>
      </c>
      <c r="D848" s="63">
        <f>VLOOKUP(B848,Площадь!$A$2:$B$490,2,0)</f>
        <v>16.7</v>
      </c>
      <c r="E848" s="72"/>
      <c r="F848" s="87">
        <v>31</v>
      </c>
      <c r="G848" s="87">
        <v>29</v>
      </c>
      <c r="H848" s="87">
        <v>31</v>
      </c>
      <c r="I848" s="89"/>
      <c r="J848" s="89"/>
      <c r="K848" s="89"/>
      <c r="L848" s="89"/>
      <c r="M848" s="89"/>
      <c r="N848" s="89"/>
      <c r="O848" s="89"/>
      <c r="P848" s="88">
        <v>15</v>
      </c>
      <c r="Q848" s="88">
        <v>31</v>
      </c>
      <c r="R848">
        <f t="shared" si="393"/>
        <v>137</v>
      </c>
      <c r="S848" s="76"/>
      <c r="T848" s="80"/>
      <c r="U848" s="39"/>
      <c r="V848" s="39"/>
      <c r="W848" s="39"/>
      <c r="X848" s="39"/>
      <c r="Y848" s="39"/>
      <c r="Z848" s="39"/>
      <c r="AA848" s="39"/>
      <c r="AB848" s="39"/>
      <c r="AC848" s="39"/>
      <c r="AD848" s="39"/>
      <c r="AE848" s="39"/>
      <c r="AF848" s="39"/>
      <c r="AG848" s="39"/>
      <c r="AH848" s="39"/>
      <c r="AJ848" s="39">
        <f t="shared" si="394"/>
        <v>0.24028507558293974</v>
      </c>
      <c r="AK848" s="39">
        <f t="shared" si="395"/>
        <v>9.6285271326170083E-2</v>
      </c>
      <c r="AL848" s="39">
        <f t="shared" si="396"/>
        <v>0.13726968593382446</v>
      </c>
      <c r="AM848" s="39"/>
      <c r="AS848" s="39"/>
      <c r="AT848" s="39">
        <f t="shared" si="405"/>
        <v>5.6102420089114098E-2</v>
      </c>
      <c r="AU848" s="39">
        <f t="shared" si="406"/>
        <v>0.17999408445463677</v>
      </c>
      <c r="AW848" s="38">
        <f t="shared" si="407"/>
        <v>645.0116454918201</v>
      </c>
      <c r="AX848" s="38">
        <f t="shared" si="383"/>
        <v>258.46433093711795</v>
      </c>
      <c r="AY848" s="38">
        <f t="shared" si="384"/>
        <v>368.48125413332104</v>
      </c>
      <c r="AZ848" s="38">
        <f t="shared" si="397"/>
        <v>0</v>
      </c>
      <c r="BA848" s="38">
        <f t="shared" si="398"/>
        <v>0</v>
      </c>
      <c r="BB848" s="38">
        <f t="shared" si="399"/>
        <v>0</v>
      </c>
      <c r="BC848" s="38">
        <f t="shared" si="400"/>
        <v>0</v>
      </c>
      <c r="BD848" s="38">
        <f t="shared" si="401"/>
        <v>0</v>
      </c>
      <c r="BE848" s="38">
        <f t="shared" si="402"/>
        <v>0</v>
      </c>
      <c r="BF848" s="38">
        <f t="shared" si="403"/>
        <v>0</v>
      </c>
      <c r="BG848" s="38">
        <f t="shared" si="408"/>
        <v>150.59909239041434</v>
      </c>
      <c r="BH848" s="38">
        <f t="shared" si="409"/>
        <v>483.16892054664879</v>
      </c>
      <c r="BI848" s="61">
        <f t="shared" si="404"/>
        <v>1905.7252434993225</v>
      </c>
    </row>
    <row r="849" spans="1:61" x14ac:dyDescent="0.3">
      <c r="A849" s="84" t="s">
        <v>1339</v>
      </c>
      <c r="B849" s="84" t="s">
        <v>1340</v>
      </c>
      <c r="C849" s="84" t="s">
        <v>1340</v>
      </c>
      <c r="D849" s="63">
        <f>VLOOKUP(B849,Площадь!$A$2:$B$490,2,0)</f>
        <v>13.8</v>
      </c>
      <c r="E849" s="72"/>
      <c r="F849" s="87">
        <v>31</v>
      </c>
      <c r="G849" s="87">
        <v>29</v>
      </c>
      <c r="H849" s="87">
        <v>31</v>
      </c>
      <c r="I849" s="89"/>
      <c r="J849" s="89"/>
      <c r="K849" s="89"/>
      <c r="L849" s="89"/>
      <c r="M849" s="89"/>
      <c r="N849" s="89"/>
      <c r="O849" s="89"/>
      <c r="P849" s="88">
        <v>15</v>
      </c>
      <c r="Q849" s="88">
        <v>31</v>
      </c>
      <c r="R849">
        <f t="shared" si="393"/>
        <v>137</v>
      </c>
      <c r="S849" s="76"/>
      <c r="T849" s="80"/>
      <c r="U849" s="39"/>
      <c r="V849" s="39"/>
      <c r="W849" s="39"/>
      <c r="X849" s="39"/>
      <c r="Y849" s="39"/>
      <c r="Z849" s="39"/>
      <c r="AA849" s="39"/>
      <c r="AB849" s="39"/>
      <c r="AC849" s="39"/>
      <c r="AD849" s="39"/>
      <c r="AE849" s="39"/>
      <c r="AF849" s="39"/>
      <c r="AG849" s="39"/>
      <c r="AH849" s="39"/>
      <c r="AJ849" s="39">
        <f t="shared" si="394"/>
        <v>0.19855892473320771</v>
      </c>
      <c r="AK849" s="39">
        <f t="shared" si="395"/>
        <v>7.9565074509050732E-2</v>
      </c>
      <c r="AL849" s="39">
        <f t="shared" si="396"/>
        <v>0.11343243508304059</v>
      </c>
      <c r="AM849" s="39"/>
      <c r="AS849" s="39"/>
      <c r="AT849" s="39">
        <f t="shared" si="405"/>
        <v>4.6360083666453576E-2</v>
      </c>
      <c r="AU849" s="39">
        <f t="shared" si="406"/>
        <v>0.14873762667508908</v>
      </c>
      <c r="AW849" s="38">
        <f t="shared" si="407"/>
        <v>533.00363519683344</v>
      </c>
      <c r="AX849" s="38">
        <f t="shared" si="383"/>
        <v>213.58130340911543</v>
      </c>
      <c r="AY849" s="38">
        <f t="shared" si="384"/>
        <v>304.49349143951082</v>
      </c>
      <c r="AZ849" s="38">
        <f t="shared" si="397"/>
        <v>0</v>
      </c>
      <c r="BA849" s="38">
        <f t="shared" si="398"/>
        <v>0</v>
      </c>
      <c r="BB849" s="38">
        <f t="shared" si="399"/>
        <v>0</v>
      </c>
      <c r="BC849" s="38">
        <f t="shared" si="400"/>
        <v>0</v>
      </c>
      <c r="BD849" s="38">
        <f t="shared" si="401"/>
        <v>0</v>
      </c>
      <c r="BE849" s="38">
        <f t="shared" si="402"/>
        <v>0</v>
      </c>
      <c r="BF849" s="38">
        <f t="shared" si="403"/>
        <v>0</v>
      </c>
      <c r="BG849" s="38">
        <f t="shared" si="408"/>
        <v>124.44715419088132</v>
      </c>
      <c r="BH849" s="38">
        <f t="shared" si="409"/>
        <v>399.26533554154213</v>
      </c>
      <c r="BI849" s="61">
        <f t="shared" si="404"/>
        <v>1574.7909197778831</v>
      </c>
    </row>
    <row r="850" spans="1:61" x14ac:dyDescent="0.3">
      <c r="A850" s="84" t="s">
        <v>1580</v>
      </c>
      <c r="B850" s="84" t="s">
        <v>1581</v>
      </c>
      <c r="C850" s="84" t="s">
        <v>1581</v>
      </c>
      <c r="D850" s="63">
        <f>VLOOKUP(B850,Площадь!$A$2:$B$490,2,0)</f>
        <v>16.7</v>
      </c>
      <c r="E850" s="72"/>
      <c r="F850" s="87">
        <v>31</v>
      </c>
      <c r="G850" s="87">
        <v>29</v>
      </c>
      <c r="H850" s="87">
        <v>31</v>
      </c>
      <c r="I850" s="89"/>
      <c r="J850" s="89"/>
      <c r="K850" s="89"/>
      <c r="L850" s="89"/>
      <c r="M850" s="89"/>
      <c r="N850" s="89"/>
      <c r="O850" s="89"/>
      <c r="P850" s="88">
        <v>15</v>
      </c>
      <c r="Q850" s="88">
        <v>31</v>
      </c>
      <c r="R850">
        <f t="shared" si="393"/>
        <v>137</v>
      </c>
      <c r="S850" s="76"/>
      <c r="T850" s="80"/>
      <c r="U850" s="39"/>
      <c r="V850" s="39"/>
      <c r="W850" s="39"/>
      <c r="X850" s="39"/>
      <c r="Y850" s="39"/>
      <c r="Z850" s="39"/>
      <c r="AA850" s="39"/>
      <c r="AB850" s="39"/>
      <c r="AC850" s="39"/>
      <c r="AD850" s="39"/>
      <c r="AE850" s="39"/>
      <c r="AF850" s="39"/>
      <c r="AG850" s="39"/>
      <c r="AH850" s="39"/>
      <c r="AJ850" s="39">
        <f t="shared" si="394"/>
        <v>0.24028507558293974</v>
      </c>
      <c r="AK850" s="39">
        <f t="shared" si="395"/>
        <v>9.6285271326170083E-2</v>
      </c>
      <c r="AL850" s="39">
        <f t="shared" si="396"/>
        <v>0.13726968593382446</v>
      </c>
      <c r="AM850" s="39"/>
      <c r="AS850" s="39"/>
      <c r="AT850" s="39">
        <f t="shared" si="405"/>
        <v>5.6102420089114098E-2</v>
      </c>
      <c r="AU850" s="39">
        <f t="shared" si="406"/>
        <v>0.17999408445463677</v>
      </c>
      <c r="AW850" s="38">
        <f t="shared" si="407"/>
        <v>645.0116454918201</v>
      </c>
      <c r="AX850" s="38">
        <f t="shared" si="383"/>
        <v>258.46433093711795</v>
      </c>
      <c r="AY850" s="38">
        <f t="shared" si="384"/>
        <v>368.48125413332104</v>
      </c>
      <c r="AZ850" s="38">
        <f t="shared" si="397"/>
        <v>0</v>
      </c>
      <c r="BA850" s="38">
        <f t="shared" si="398"/>
        <v>0</v>
      </c>
      <c r="BB850" s="38">
        <f t="shared" si="399"/>
        <v>0</v>
      </c>
      <c r="BC850" s="38">
        <f t="shared" si="400"/>
        <v>0</v>
      </c>
      <c r="BD850" s="38">
        <f t="shared" si="401"/>
        <v>0</v>
      </c>
      <c r="BE850" s="38">
        <f t="shared" si="402"/>
        <v>0</v>
      </c>
      <c r="BF850" s="38">
        <f t="shared" si="403"/>
        <v>0</v>
      </c>
      <c r="BG850" s="38">
        <f t="shared" si="408"/>
        <v>150.59909239041434</v>
      </c>
      <c r="BH850" s="38">
        <f t="shared" si="409"/>
        <v>483.16892054664879</v>
      </c>
      <c r="BI850" s="61">
        <f t="shared" si="404"/>
        <v>1905.7252434993225</v>
      </c>
    </row>
    <row r="851" spans="1:61" x14ac:dyDescent="0.3">
      <c r="A851" s="84" t="s">
        <v>2544</v>
      </c>
      <c r="B851" s="84" t="s">
        <v>770</v>
      </c>
      <c r="C851" s="84" t="s">
        <v>770</v>
      </c>
      <c r="D851" s="63">
        <f>VLOOKUP(B851,Площадь!$A$2:$B$490,2,0)</f>
        <v>16.7</v>
      </c>
      <c r="E851" s="72"/>
      <c r="F851" s="87">
        <v>31</v>
      </c>
      <c r="G851" s="87">
        <v>29</v>
      </c>
      <c r="H851" s="87">
        <v>31</v>
      </c>
      <c r="I851" s="89"/>
      <c r="J851" s="89"/>
      <c r="K851" s="89"/>
      <c r="L851" s="89"/>
      <c r="M851" s="89"/>
      <c r="N851" s="89"/>
      <c r="O851" s="89"/>
      <c r="P851" s="88">
        <v>15</v>
      </c>
      <c r="Q851" s="88">
        <v>31</v>
      </c>
      <c r="R851">
        <f t="shared" si="393"/>
        <v>137</v>
      </c>
      <c r="S851" s="76"/>
      <c r="T851" s="80"/>
      <c r="U851" s="39"/>
      <c r="V851" s="39"/>
      <c r="W851" s="39"/>
      <c r="X851" s="39"/>
      <c r="Y851" s="39"/>
      <c r="Z851" s="39"/>
      <c r="AA851" s="39"/>
      <c r="AB851" s="39"/>
      <c r="AC851" s="39"/>
      <c r="AD851" s="39"/>
      <c r="AE851" s="39"/>
      <c r="AF851" s="39"/>
      <c r="AG851" s="39"/>
      <c r="AH851" s="39"/>
      <c r="AJ851" s="39">
        <f t="shared" si="394"/>
        <v>0.24028507558293974</v>
      </c>
      <c r="AK851" s="39">
        <f t="shared" si="395"/>
        <v>9.6285271326170083E-2</v>
      </c>
      <c r="AL851" s="39">
        <f t="shared" si="396"/>
        <v>0.13726968593382446</v>
      </c>
      <c r="AM851" s="39"/>
      <c r="AS851" s="39"/>
      <c r="AT851" s="39">
        <f t="shared" si="405"/>
        <v>5.6102420089114098E-2</v>
      </c>
      <c r="AU851" s="39">
        <f t="shared" si="406"/>
        <v>0.17999408445463677</v>
      </c>
      <c r="AW851" s="38">
        <f t="shared" si="407"/>
        <v>645.0116454918201</v>
      </c>
      <c r="AX851" s="38">
        <f t="shared" ref="AX851:AX915" si="410">(V851+AK851)*$AX$1</f>
        <v>258.46433093711795</v>
      </c>
      <c r="AY851" s="38">
        <f t="shared" ref="AY851:AY915" si="411">(W851+AL851)*$AY$1</f>
        <v>368.48125413332104</v>
      </c>
      <c r="AZ851" s="38">
        <f t="shared" si="397"/>
        <v>0</v>
      </c>
      <c r="BA851" s="38">
        <f t="shared" si="398"/>
        <v>0</v>
      </c>
      <c r="BB851" s="38">
        <f t="shared" si="399"/>
        <v>0</v>
      </c>
      <c r="BC851" s="38">
        <f t="shared" si="400"/>
        <v>0</v>
      </c>
      <c r="BD851" s="38">
        <f t="shared" si="401"/>
        <v>0</v>
      </c>
      <c r="BE851" s="38">
        <f t="shared" si="402"/>
        <v>0</v>
      </c>
      <c r="BF851" s="38">
        <f t="shared" si="403"/>
        <v>0</v>
      </c>
      <c r="BG851" s="38">
        <f t="shared" si="408"/>
        <v>150.59909239041434</v>
      </c>
      <c r="BH851" s="38">
        <f t="shared" si="409"/>
        <v>483.16892054664879</v>
      </c>
      <c r="BI851" s="61">
        <f t="shared" si="404"/>
        <v>1905.7252434993225</v>
      </c>
    </row>
    <row r="852" spans="1:61" x14ac:dyDescent="0.3">
      <c r="A852" s="84" t="s">
        <v>505</v>
      </c>
      <c r="B852" s="84" t="s">
        <v>506</v>
      </c>
      <c r="C852" s="84" t="s">
        <v>506</v>
      </c>
      <c r="D852" s="63">
        <f>VLOOKUP(B852,Площадь!$A$2:$B$490,2,0)</f>
        <v>13.8</v>
      </c>
      <c r="E852" s="72"/>
      <c r="F852" s="87">
        <v>31</v>
      </c>
      <c r="G852" s="87">
        <v>29</v>
      </c>
      <c r="H852" s="87">
        <v>31</v>
      </c>
      <c r="I852" s="89"/>
      <c r="J852" s="89"/>
      <c r="K852" s="89"/>
      <c r="L852" s="89"/>
      <c r="M852" s="89"/>
      <c r="N852" s="89"/>
      <c r="O852" s="89"/>
      <c r="P852" s="88">
        <v>15</v>
      </c>
      <c r="Q852" s="88">
        <v>31</v>
      </c>
      <c r="R852">
        <f t="shared" si="393"/>
        <v>137</v>
      </c>
      <c r="S852" s="76"/>
      <c r="T852" s="80"/>
      <c r="U852" s="39"/>
      <c r="V852" s="39"/>
      <c r="W852" s="39"/>
      <c r="X852" s="39"/>
      <c r="Y852" s="39"/>
      <c r="Z852" s="39"/>
      <c r="AA852" s="39"/>
      <c r="AB852" s="39"/>
      <c r="AC852" s="39"/>
      <c r="AD852" s="39"/>
      <c r="AE852" s="39"/>
      <c r="AF852" s="39"/>
      <c r="AG852" s="39"/>
      <c r="AH852" s="39"/>
      <c r="AJ852" s="39">
        <f t="shared" si="394"/>
        <v>0.19855892473320771</v>
      </c>
      <c r="AK852" s="39">
        <f t="shared" si="395"/>
        <v>7.9565074509050732E-2</v>
      </c>
      <c r="AL852" s="39">
        <f t="shared" si="396"/>
        <v>0.11343243508304059</v>
      </c>
      <c r="AM852" s="39"/>
      <c r="AS852" s="39"/>
      <c r="AT852" s="39">
        <f t="shared" si="405"/>
        <v>4.6360083666453576E-2</v>
      </c>
      <c r="AU852" s="39">
        <f t="shared" si="406"/>
        <v>0.14873762667508908</v>
      </c>
      <c r="AW852" s="38">
        <f t="shared" si="407"/>
        <v>533.00363519683344</v>
      </c>
      <c r="AX852" s="38">
        <f t="shared" si="410"/>
        <v>213.58130340911543</v>
      </c>
      <c r="AY852" s="38">
        <f t="shared" si="411"/>
        <v>304.49349143951082</v>
      </c>
      <c r="AZ852" s="38">
        <f t="shared" si="397"/>
        <v>0</v>
      </c>
      <c r="BA852" s="38">
        <f t="shared" si="398"/>
        <v>0</v>
      </c>
      <c r="BB852" s="38">
        <f t="shared" si="399"/>
        <v>0</v>
      </c>
      <c r="BC852" s="38">
        <f t="shared" si="400"/>
        <v>0</v>
      </c>
      <c r="BD852" s="38">
        <f t="shared" si="401"/>
        <v>0</v>
      </c>
      <c r="BE852" s="38">
        <f t="shared" si="402"/>
        <v>0</v>
      </c>
      <c r="BF852" s="38">
        <f t="shared" si="403"/>
        <v>0</v>
      </c>
      <c r="BG852" s="38">
        <f t="shared" si="408"/>
        <v>124.44715419088132</v>
      </c>
      <c r="BH852" s="38">
        <f t="shared" si="409"/>
        <v>399.26533554154213</v>
      </c>
      <c r="BI852" s="61">
        <f t="shared" si="404"/>
        <v>1574.7909197778831</v>
      </c>
    </row>
    <row r="853" spans="1:61" x14ac:dyDescent="0.3">
      <c r="A853" s="197" t="s">
        <v>1391</v>
      </c>
      <c r="B853" s="84" t="s">
        <v>1392</v>
      </c>
      <c r="C853" s="84" t="s">
        <v>1392</v>
      </c>
      <c r="D853" s="63">
        <f>VLOOKUP(B853,Площадь!$A$2:$B$490,2,0)</f>
        <v>16.7</v>
      </c>
      <c r="E853" s="72"/>
      <c r="F853" s="87">
        <v>31</v>
      </c>
      <c r="G853" s="87">
        <v>29</v>
      </c>
      <c r="H853" s="87">
        <v>31</v>
      </c>
      <c r="I853" s="89"/>
      <c r="J853" s="89"/>
      <c r="K853" s="89"/>
      <c r="L853" s="89"/>
      <c r="M853" s="89"/>
      <c r="N853" s="89"/>
      <c r="O853" s="89"/>
      <c r="P853" s="89">
        <v>0</v>
      </c>
      <c r="Q853" s="89">
        <v>0</v>
      </c>
      <c r="R853">
        <f t="shared" si="393"/>
        <v>91</v>
      </c>
      <c r="S853" s="76"/>
      <c r="T853" s="80"/>
      <c r="U853" s="39"/>
      <c r="V853" s="39"/>
      <c r="W853" s="39"/>
      <c r="X853" s="39"/>
      <c r="Y853" s="39"/>
      <c r="Z853" s="39"/>
      <c r="AA853" s="39"/>
      <c r="AB853" s="39"/>
      <c r="AC853" s="39"/>
      <c r="AD853" s="39"/>
      <c r="AE853" s="39"/>
      <c r="AF853" s="39"/>
      <c r="AG853" s="39"/>
      <c r="AH853" s="39"/>
      <c r="AJ853" s="39">
        <f t="shared" si="394"/>
        <v>0.24028507558293974</v>
      </c>
      <c r="AK853" s="39">
        <f t="shared" si="395"/>
        <v>9.6285271326170083E-2</v>
      </c>
      <c r="AL853" s="39">
        <f t="shared" si="396"/>
        <v>0.13726968593382446</v>
      </c>
      <c r="AM853" s="39"/>
      <c r="AS853" s="39"/>
      <c r="AT853" s="39">
        <f t="shared" si="405"/>
        <v>0</v>
      </c>
      <c r="AU853" s="39">
        <f t="shared" si="406"/>
        <v>0</v>
      </c>
      <c r="AW853" s="38">
        <f t="shared" si="407"/>
        <v>645.0116454918201</v>
      </c>
      <c r="AX853" s="38">
        <f t="shared" si="410"/>
        <v>258.46433093711795</v>
      </c>
      <c r="AY853" s="38">
        <f t="shared" si="411"/>
        <v>368.48125413332104</v>
      </c>
      <c r="AZ853" s="38">
        <f t="shared" si="397"/>
        <v>0</v>
      </c>
      <c r="BA853" s="38">
        <f t="shared" si="398"/>
        <v>0</v>
      </c>
      <c r="BB853" s="38">
        <f t="shared" si="399"/>
        <v>0</v>
      </c>
      <c r="BC853" s="38">
        <f t="shared" si="400"/>
        <v>0</v>
      </c>
      <c r="BD853" s="38">
        <f t="shared" si="401"/>
        <v>0</v>
      </c>
      <c r="BE853" s="38">
        <f t="shared" si="402"/>
        <v>0</v>
      </c>
      <c r="BF853" s="38">
        <f t="shared" si="403"/>
        <v>0</v>
      </c>
      <c r="BG853" s="38">
        <f t="shared" si="408"/>
        <v>0</v>
      </c>
      <c r="BH853" s="38">
        <f t="shared" si="409"/>
        <v>0</v>
      </c>
      <c r="BI853" s="61">
        <f t="shared" si="404"/>
        <v>1271.9572305622592</v>
      </c>
    </row>
    <row r="854" spans="1:61" x14ac:dyDescent="0.3">
      <c r="A854" s="197" t="s">
        <v>3957</v>
      </c>
      <c r="B854" s="84" t="s">
        <v>1392</v>
      </c>
      <c r="C854" s="84" t="s">
        <v>1392</v>
      </c>
      <c r="D854" s="63">
        <f>VLOOKUP(B854,Площадь!$A$2:$B$490,2,0)</f>
        <v>16.7</v>
      </c>
      <c r="E854" s="72"/>
      <c r="F854" s="87"/>
      <c r="G854" s="87"/>
      <c r="H854" s="87"/>
      <c r="I854" s="89"/>
      <c r="J854" s="89"/>
      <c r="K854" s="89"/>
      <c r="L854" s="89"/>
      <c r="M854" s="89"/>
      <c r="N854" s="89"/>
      <c r="O854" s="89"/>
      <c r="P854" s="89">
        <v>15</v>
      </c>
      <c r="Q854" s="89">
        <v>31</v>
      </c>
      <c r="R854">
        <f t="shared" si="393"/>
        <v>46</v>
      </c>
      <c r="S854" s="76"/>
      <c r="T854" s="80"/>
      <c r="U854" s="39"/>
      <c r="V854" s="39"/>
      <c r="W854" s="39"/>
      <c r="X854" s="39"/>
      <c r="Y854" s="39"/>
      <c r="Z854" s="39"/>
      <c r="AA854" s="39"/>
      <c r="AB854" s="39"/>
      <c r="AC854" s="39"/>
      <c r="AD854" s="39"/>
      <c r="AE854" s="39"/>
      <c r="AF854" s="39"/>
      <c r="AG854" s="39"/>
      <c r="AH854" s="39"/>
      <c r="AJ854" s="39">
        <f t="shared" si="394"/>
        <v>0</v>
      </c>
      <c r="AK854" s="39">
        <f t="shared" si="395"/>
        <v>0</v>
      </c>
      <c r="AL854" s="39">
        <f t="shared" si="396"/>
        <v>0</v>
      </c>
      <c r="AM854" s="39"/>
      <c r="AS854" s="39"/>
      <c r="AT854" s="39">
        <f t="shared" si="405"/>
        <v>5.6102420089114098E-2</v>
      </c>
      <c r="AU854" s="39">
        <f t="shared" si="406"/>
        <v>0.17999408445463677</v>
      </c>
      <c r="AW854" s="38">
        <f t="shared" si="407"/>
        <v>0</v>
      </c>
      <c r="AX854" s="38">
        <f t="shared" si="410"/>
        <v>0</v>
      </c>
      <c r="AY854" s="38">
        <f t="shared" si="411"/>
        <v>0</v>
      </c>
      <c r="AZ854" s="38">
        <f t="shared" si="397"/>
        <v>0</v>
      </c>
      <c r="BA854" s="38">
        <f t="shared" si="398"/>
        <v>0</v>
      </c>
      <c r="BB854" s="38">
        <f t="shared" si="399"/>
        <v>0</v>
      </c>
      <c r="BC854" s="38">
        <f t="shared" si="400"/>
        <v>0</v>
      </c>
      <c r="BD854" s="38">
        <f t="shared" si="401"/>
        <v>0</v>
      </c>
      <c r="BE854" s="38">
        <f t="shared" si="402"/>
        <v>0</v>
      </c>
      <c r="BF854" s="38">
        <f t="shared" si="403"/>
        <v>0</v>
      </c>
      <c r="BG854" s="38">
        <f t="shared" si="408"/>
        <v>150.59909239041434</v>
      </c>
      <c r="BH854" s="38">
        <f t="shared" si="409"/>
        <v>483.16892054664879</v>
      </c>
      <c r="BI854" s="61">
        <f t="shared" si="404"/>
        <v>633.76801293706308</v>
      </c>
    </row>
    <row r="855" spans="1:61" x14ac:dyDescent="0.3">
      <c r="A855" s="84" t="s">
        <v>1570</v>
      </c>
      <c r="B855" s="84" t="s">
        <v>1571</v>
      </c>
      <c r="C855" s="84" t="s">
        <v>1571</v>
      </c>
      <c r="D855" s="63">
        <f>VLOOKUP(B855,Площадь!$A$2:$B$490,2,0)</f>
        <v>17.3</v>
      </c>
      <c r="E855" s="72"/>
      <c r="F855" s="87">
        <v>31</v>
      </c>
      <c r="G855" s="87">
        <v>29</v>
      </c>
      <c r="H855" s="87">
        <v>31</v>
      </c>
      <c r="I855" s="89"/>
      <c r="J855" s="89"/>
      <c r="K855" s="89"/>
      <c r="L855" s="89"/>
      <c r="M855" s="89"/>
      <c r="N855" s="89"/>
      <c r="O855" s="89"/>
      <c r="P855" s="89">
        <v>15</v>
      </c>
      <c r="Q855" s="89">
        <v>31</v>
      </c>
      <c r="R855">
        <f t="shared" si="393"/>
        <v>137</v>
      </c>
      <c r="S855" s="76"/>
      <c r="T855" s="80"/>
      <c r="U855" s="39"/>
      <c r="V855" s="39"/>
      <c r="W855" s="39"/>
      <c r="X855" s="39"/>
      <c r="Y855" s="39"/>
      <c r="Z855" s="39"/>
      <c r="AA855" s="39"/>
      <c r="AB855" s="39"/>
      <c r="AC855" s="39"/>
      <c r="AD855" s="39"/>
      <c r="AE855" s="39"/>
      <c r="AF855" s="39"/>
      <c r="AG855" s="39"/>
      <c r="AH855" s="39"/>
      <c r="AJ855" s="39">
        <f t="shared" si="394"/>
        <v>0.24891807231047053</v>
      </c>
      <c r="AK855" s="39">
        <f t="shared" si="395"/>
        <v>9.9744622391780988E-2</v>
      </c>
      <c r="AL855" s="39">
        <f t="shared" si="396"/>
        <v>0.14220153093743493</v>
      </c>
      <c r="AM855" s="39"/>
      <c r="AS855" s="39"/>
      <c r="AT855" s="39">
        <f t="shared" si="405"/>
        <v>5.8118075900699041E-2</v>
      </c>
      <c r="AU855" s="39">
        <f t="shared" si="406"/>
        <v>0.18646093778833631</v>
      </c>
      <c r="AW855" s="38">
        <f t="shared" si="407"/>
        <v>668.1857165873347</v>
      </c>
      <c r="AX855" s="38">
        <f t="shared" si="410"/>
        <v>267.75047456360124</v>
      </c>
      <c r="AY855" s="38">
        <f t="shared" si="411"/>
        <v>381.72010158721287</v>
      </c>
      <c r="AZ855" s="38">
        <f t="shared" si="397"/>
        <v>0</v>
      </c>
      <c r="BA855" s="38">
        <f t="shared" si="398"/>
        <v>0</v>
      </c>
      <c r="BB855" s="38">
        <f t="shared" si="399"/>
        <v>0</v>
      </c>
      <c r="BC855" s="38">
        <f t="shared" si="400"/>
        <v>0</v>
      </c>
      <c r="BD855" s="38">
        <f t="shared" si="401"/>
        <v>0</v>
      </c>
      <c r="BE855" s="38">
        <f t="shared" si="402"/>
        <v>0</v>
      </c>
      <c r="BF855" s="38">
        <f t="shared" si="403"/>
        <v>0</v>
      </c>
      <c r="BG855" s="38">
        <f t="shared" si="408"/>
        <v>156.00983822480049</v>
      </c>
      <c r="BH855" s="38">
        <f t="shared" si="409"/>
        <v>500.52828296149846</v>
      </c>
      <c r="BI855" s="61">
        <f t="shared" si="404"/>
        <v>1974.1944139244476</v>
      </c>
    </row>
    <row r="856" spans="1:61" x14ac:dyDescent="0.3">
      <c r="A856" s="84" t="s">
        <v>556</v>
      </c>
      <c r="B856" s="84" t="s">
        <v>557</v>
      </c>
      <c r="C856" s="84" t="s">
        <v>557</v>
      </c>
      <c r="D856" s="63">
        <f>VLOOKUP(B856,Площадь!$A$2:$B$490,2,0)</f>
        <v>16.7</v>
      </c>
      <c r="E856" s="72"/>
      <c r="F856" s="87">
        <v>31</v>
      </c>
      <c r="G856" s="87">
        <v>29</v>
      </c>
      <c r="H856" s="87">
        <v>31</v>
      </c>
      <c r="I856" s="89"/>
      <c r="J856" s="89"/>
      <c r="K856" s="89"/>
      <c r="L856" s="89"/>
      <c r="M856" s="89"/>
      <c r="N856" s="89"/>
      <c r="O856" s="89"/>
      <c r="P856" s="89">
        <v>15</v>
      </c>
      <c r="Q856" s="89">
        <v>31</v>
      </c>
      <c r="R856">
        <f t="shared" si="393"/>
        <v>137</v>
      </c>
      <c r="S856" s="76"/>
      <c r="T856" s="80"/>
      <c r="U856" s="39"/>
      <c r="V856" s="39"/>
      <c r="W856" s="39"/>
      <c r="X856" s="39"/>
      <c r="Y856" s="39"/>
      <c r="Z856" s="39"/>
      <c r="AA856" s="39"/>
      <c r="AB856" s="39"/>
      <c r="AC856" s="39"/>
      <c r="AD856" s="39"/>
      <c r="AE856" s="39"/>
      <c r="AF856" s="39"/>
      <c r="AG856" s="39"/>
      <c r="AH856" s="39"/>
      <c r="AJ856" s="39">
        <f t="shared" si="394"/>
        <v>0.24028507558293974</v>
      </c>
      <c r="AK856" s="39">
        <f t="shared" si="395"/>
        <v>9.6285271326170083E-2</v>
      </c>
      <c r="AL856" s="39">
        <f t="shared" si="396"/>
        <v>0.13726968593382446</v>
      </c>
      <c r="AM856" s="39"/>
      <c r="AS856" s="39"/>
      <c r="AT856" s="39">
        <f t="shared" si="405"/>
        <v>5.6102420089114098E-2</v>
      </c>
      <c r="AU856" s="39">
        <f t="shared" si="406"/>
        <v>0.17999408445463677</v>
      </c>
      <c r="AW856" s="38">
        <f t="shared" si="407"/>
        <v>645.0116454918201</v>
      </c>
      <c r="AX856" s="38">
        <f t="shared" si="410"/>
        <v>258.46433093711795</v>
      </c>
      <c r="AY856" s="38">
        <f t="shared" si="411"/>
        <v>368.48125413332104</v>
      </c>
      <c r="AZ856" s="38">
        <f t="shared" si="397"/>
        <v>0</v>
      </c>
      <c r="BA856" s="38">
        <f t="shared" si="398"/>
        <v>0</v>
      </c>
      <c r="BB856" s="38">
        <f t="shared" si="399"/>
        <v>0</v>
      </c>
      <c r="BC856" s="38">
        <f t="shared" si="400"/>
        <v>0</v>
      </c>
      <c r="BD856" s="38">
        <f t="shared" si="401"/>
        <v>0</v>
      </c>
      <c r="BE856" s="38">
        <f t="shared" si="402"/>
        <v>0</v>
      </c>
      <c r="BF856" s="38">
        <f t="shared" si="403"/>
        <v>0</v>
      </c>
      <c r="BG856" s="38">
        <f t="shared" si="408"/>
        <v>150.59909239041434</v>
      </c>
      <c r="BH856" s="38">
        <f t="shared" si="409"/>
        <v>483.16892054664879</v>
      </c>
      <c r="BI856" s="61">
        <f t="shared" si="404"/>
        <v>1905.7252434993225</v>
      </c>
    </row>
    <row r="857" spans="1:61" x14ac:dyDescent="0.3">
      <c r="A857" s="84" t="s">
        <v>1572</v>
      </c>
      <c r="B857" s="84" t="s">
        <v>1573</v>
      </c>
      <c r="C857" s="84" t="s">
        <v>1573</v>
      </c>
      <c r="D857" s="63">
        <f>VLOOKUP(B857,Площадь!$A$2:$B$490,2,0)</f>
        <v>13.8</v>
      </c>
      <c r="E857" s="72"/>
      <c r="F857" s="87">
        <v>31</v>
      </c>
      <c r="G857" s="87">
        <v>29</v>
      </c>
      <c r="H857" s="87">
        <v>31</v>
      </c>
      <c r="I857" s="89"/>
      <c r="J857" s="89"/>
      <c r="K857" s="89"/>
      <c r="L857" s="89"/>
      <c r="M857" s="89"/>
      <c r="N857" s="89"/>
      <c r="O857" s="89"/>
      <c r="P857" s="89">
        <v>15</v>
      </c>
      <c r="Q857" s="89">
        <v>31</v>
      </c>
      <c r="R857">
        <f t="shared" si="393"/>
        <v>137</v>
      </c>
      <c r="S857" s="76"/>
      <c r="T857" s="80"/>
      <c r="U857" s="39"/>
      <c r="V857" s="39"/>
      <c r="W857" s="39"/>
      <c r="X857" s="39"/>
      <c r="Y857" s="39"/>
      <c r="Z857" s="39"/>
      <c r="AA857" s="39"/>
      <c r="AB857" s="39"/>
      <c r="AC857" s="39"/>
      <c r="AD857" s="39"/>
      <c r="AE857" s="39"/>
      <c r="AF857" s="39"/>
      <c r="AG857" s="39"/>
      <c r="AH857" s="39"/>
      <c r="AJ857" s="39">
        <f t="shared" si="394"/>
        <v>0.19855892473320771</v>
      </c>
      <c r="AK857" s="39">
        <f t="shared" si="395"/>
        <v>7.9565074509050732E-2</v>
      </c>
      <c r="AL857" s="39">
        <f t="shared" si="396"/>
        <v>0.11343243508304059</v>
      </c>
      <c r="AM857" s="39"/>
      <c r="AS857" s="39"/>
      <c r="AT857" s="39">
        <f t="shared" si="405"/>
        <v>4.6360083666453576E-2</v>
      </c>
      <c r="AU857" s="39">
        <f t="shared" si="406"/>
        <v>0.14873762667508908</v>
      </c>
      <c r="AW857" s="38">
        <f t="shared" si="407"/>
        <v>533.00363519683344</v>
      </c>
      <c r="AX857" s="38">
        <f t="shared" si="410"/>
        <v>213.58130340911543</v>
      </c>
      <c r="AY857" s="38">
        <f t="shared" si="411"/>
        <v>304.49349143951082</v>
      </c>
      <c r="AZ857" s="38">
        <f t="shared" si="397"/>
        <v>0</v>
      </c>
      <c r="BA857" s="38">
        <f t="shared" si="398"/>
        <v>0</v>
      </c>
      <c r="BB857" s="38">
        <f t="shared" si="399"/>
        <v>0</v>
      </c>
      <c r="BC857" s="38">
        <f t="shared" si="400"/>
        <v>0</v>
      </c>
      <c r="BD857" s="38">
        <f t="shared" si="401"/>
        <v>0</v>
      </c>
      <c r="BE857" s="38">
        <f t="shared" si="402"/>
        <v>0</v>
      </c>
      <c r="BF857" s="38">
        <f t="shared" si="403"/>
        <v>0</v>
      </c>
      <c r="BG857" s="38">
        <f t="shared" si="408"/>
        <v>124.44715419088132</v>
      </c>
      <c r="BH857" s="38">
        <f t="shared" si="409"/>
        <v>399.26533554154213</v>
      </c>
      <c r="BI857" s="61">
        <f t="shared" si="404"/>
        <v>1574.7909197778831</v>
      </c>
    </row>
    <row r="858" spans="1:61" x14ac:dyDescent="0.3">
      <c r="A858" s="84" t="s">
        <v>602</v>
      </c>
      <c r="B858" s="84" t="s">
        <v>603</v>
      </c>
      <c r="C858" s="84" t="s">
        <v>603</v>
      </c>
      <c r="D858" s="63">
        <f>VLOOKUP(B858,Площадь!$A$2:$B$490,2,0)</f>
        <v>16.7</v>
      </c>
      <c r="E858" s="72"/>
      <c r="F858" s="87">
        <v>31</v>
      </c>
      <c r="G858" s="87">
        <v>29</v>
      </c>
      <c r="H858" s="87">
        <v>31</v>
      </c>
      <c r="I858" s="89"/>
      <c r="J858" s="89"/>
      <c r="K858" s="89"/>
      <c r="L858" s="89"/>
      <c r="M858" s="89"/>
      <c r="N858" s="89"/>
      <c r="O858" s="89"/>
      <c r="P858" s="89">
        <v>15</v>
      </c>
      <c r="Q858" s="89">
        <v>31</v>
      </c>
      <c r="R858">
        <f t="shared" si="393"/>
        <v>137</v>
      </c>
      <c r="S858" s="76"/>
      <c r="T858" s="80"/>
      <c r="U858" s="39"/>
      <c r="V858" s="39"/>
      <c r="W858" s="39"/>
      <c r="X858" s="39"/>
      <c r="Y858" s="39"/>
      <c r="Z858" s="39"/>
      <c r="AA858" s="39"/>
      <c r="AB858" s="39"/>
      <c r="AC858" s="39"/>
      <c r="AD858" s="39"/>
      <c r="AE858" s="39"/>
      <c r="AF858" s="39"/>
      <c r="AG858" s="39"/>
      <c r="AH858" s="39"/>
      <c r="AJ858" s="39">
        <f t="shared" si="394"/>
        <v>0.24028507558293974</v>
      </c>
      <c r="AK858" s="39">
        <f t="shared" si="395"/>
        <v>9.6285271326170083E-2</v>
      </c>
      <c r="AL858" s="39">
        <f t="shared" si="396"/>
        <v>0.13726968593382446</v>
      </c>
      <c r="AM858" s="39"/>
      <c r="AS858" s="39"/>
      <c r="AT858" s="39">
        <f t="shared" si="405"/>
        <v>5.6102420089114098E-2</v>
      </c>
      <c r="AU858" s="39">
        <f t="shared" si="406"/>
        <v>0.17999408445463677</v>
      </c>
      <c r="AW858" s="38">
        <f t="shared" si="407"/>
        <v>645.0116454918201</v>
      </c>
      <c r="AX858" s="38">
        <f t="shared" si="410"/>
        <v>258.46433093711795</v>
      </c>
      <c r="AY858" s="38">
        <f t="shared" si="411"/>
        <v>368.48125413332104</v>
      </c>
      <c r="AZ858" s="38">
        <f t="shared" si="397"/>
        <v>0</v>
      </c>
      <c r="BA858" s="38">
        <f t="shared" si="398"/>
        <v>0</v>
      </c>
      <c r="BB858" s="38">
        <f t="shared" si="399"/>
        <v>0</v>
      </c>
      <c r="BC858" s="38">
        <f t="shared" si="400"/>
        <v>0</v>
      </c>
      <c r="BD858" s="38">
        <f t="shared" si="401"/>
        <v>0</v>
      </c>
      <c r="BE858" s="38">
        <f t="shared" si="402"/>
        <v>0</v>
      </c>
      <c r="BF858" s="38">
        <f t="shared" si="403"/>
        <v>0</v>
      </c>
      <c r="BG858" s="38">
        <f t="shared" si="408"/>
        <v>150.59909239041434</v>
      </c>
      <c r="BH858" s="38">
        <f t="shared" si="409"/>
        <v>483.16892054664879</v>
      </c>
      <c r="BI858" s="61">
        <f t="shared" si="404"/>
        <v>1905.7252434993225</v>
      </c>
    </row>
    <row r="859" spans="1:61" x14ac:dyDescent="0.3">
      <c r="A859" s="197" t="s">
        <v>640</v>
      </c>
      <c r="B859" s="84" t="s">
        <v>641</v>
      </c>
      <c r="C859" s="84" t="s">
        <v>641</v>
      </c>
      <c r="D859" s="63">
        <f>VLOOKUP(B859,Площадь!$A$2:$B$490,2,0)</f>
        <v>17</v>
      </c>
      <c r="E859" s="72"/>
      <c r="F859" s="90">
        <v>31</v>
      </c>
      <c r="G859" s="90"/>
      <c r="H859" s="90"/>
      <c r="I859" s="89"/>
      <c r="J859" s="89"/>
      <c r="K859" s="89"/>
      <c r="L859" s="89"/>
      <c r="M859" s="89"/>
      <c r="N859" s="89"/>
      <c r="O859" s="89"/>
      <c r="P859" s="89"/>
      <c r="Q859" s="89"/>
      <c r="R859">
        <f t="shared" si="393"/>
        <v>31</v>
      </c>
      <c r="S859" s="76"/>
      <c r="T859" s="80"/>
      <c r="U859" s="39"/>
      <c r="V859" s="39"/>
      <c r="W859" s="39"/>
      <c r="X859" s="39"/>
      <c r="Y859" s="39"/>
      <c r="Z859" s="39"/>
      <c r="AA859" s="39"/>
      <c r="AB859" s="39"/>
      <c r="AC859" s="39"/>
      <c r="AD859" s="39"/>
      <c r="AE859" s="39"/>
      <c r="AF859" s="39"/>
      <c r="AG859" s="39"/>
      <c r="AH859" s="39"/>
      <c r="AJ859" s="39">
        <f t="shared" si="394"/>
        <v>0.24460157394670515</v>
      </c>
      <c r="AK859" s="39">
        <f t="shared" si="395"/>
        <v>0</v>
      </c>
      <c r="AL859" s="39">
        <f t="shared" si="396"/>
        <v>0</v>
      </c>
      <c r="AM859" s="39"/>
      <c r="AS859" s="39"/>
      <c r="AT859" s="39">
        <f t="shared" si="405"/>
        <v>0</v>
      </c>
      <c r="AU859" s="39">
        <f t="shared" si="406"/>
        <v>0</v>
      </c>
      <c r="AW859" s="38">
        <f t="shared" si="407"/>
        <v>656.59868103957751</v>
      </c>
      <c r="AX859" s="38">
        <f t="shared" si="410"/>
        <v>0</v>
      </c>
      <c r="AY859" s="38">
        <f t="shared" si="411"/>
        <v>0</v>
      </c>
      <c r="AZ859" s="38">
        <f t="shared" si="397"/>
        <v>0</v>
      </c>
      <c r="BA859" s="38">
        <f t="shared" si="398"/>
        <v>0</v>
      </c>
      <c r="BB859" s="38">
        <f t="shared" si="399"/>
        <v>0</v>
      </c>
      <c r="BC859" s="38">
        <f t="shared" si="400"/>
        <v>0</v>
      </c>
      <c r="BD859" s="38">
        <f t="shared" si="401"/>
        <v>0</v>
      </c>
      <c r="BE859" s="38">
        <f t="shared" si="402"/>
        <v>0</v>
      </c>
      <c r="BF859" s="38">
        <f t="shared" si="403"/>
        <v>0</v>
      </c>
      <c r="BG859" s="38">
        <f t="shared" si="408"/>
        <v>0</v>
      </c>
      <c r="BH859" s="38">
        <f t="shared" si="409"/>
        <v>0</v>
      </c>
      <c r="BI859" s="61">
        <f t="shared" si="404"/>
        <v>656.59868103957751</v>
      </c>
    </row>
    <row r="860" spans="1:61" x14ac:dyDescent="0.3">
      <c r="A860" s="197" t="s">
        <v>3958</v>
      </c>
      <c r="B860" s="84" t="s">
        <v>641</v>
      </c>
      <c r="C860" s="84" t="s">
        <v>641</v>
      </c>
      <c r="D860" s="63">
        <f>VLOOKUP(B860,Площадь!$A$2:$B$490,2,0)</f>
        <v>17</v>
      </c>
      <c r="E860" s="72"/>
      <c r="F860" s="90"/>
      <c r="G860" s="90">
        <v>29</v>
      </c>
      <c r="H860" s="90">
        <v>31</v>
      </c>
      <c r="I860" s="89"/>
      <c r="J860" s="89"/>
      <c r="K860" s="89"/>
      <c r="L860" s="89"/>
      <c r="M860" s="89"/>
      <c r="N860" s="89"/>
      <c r="O860" s="89"/>
      <c r="P860" s="89">
        <v>15</v>
      </c>
      <c r="Q860" s="89">
        <v>31</v>
      </c>
      <c r="R860">
        <f t="shared" si="393"/>
        <v>106</v>
      </c>
      <c r="S860" s="76"/>
      <c r="T860" s="80"/>
      <c r="U860" s="39"/>
      <c r="V860" s="39"/>
      <c r="W860" s="39"/>
      <c r="X860" s="39"/>
      <c r="Y860" s="39"/>
      <c r="Z860" s="39"/>
      <c r="AA860" s="39"/>
      <c r="AB860" s="39"/>
      <c r="AC860" s="39"/>
      <c r="AD860" s="39"/>
      <c r="AE860" s="39"/>
      <c r="AF860" s="39"/>
      <c r="AG860" s="39"/>
      <c r="AH860" s="39"/>
      <c r="AJ860" s="39">
        <f t="shared" si="394"/>
        <v>0</v>
      </c>
      <c r="AK860" s="39">
        <f t="shared" si="395"/>
        <v>9.8014946858975535E-2</v>
      </c>
      <c r="AL860" s="39">
        <f t="shared" si="396"/>
        <v>0.13973560843562971</v>
      </c>
      <c r="AM860" s="39"/>
      <c r="AS860" s="39"/>
      <c r="AT860" s="39">
        <f t="shared" si="405"/>
        <v>5.711024799490657E-2</v>
      </c>
      <c r="AU860" s="39">
        <f t="shared" si="406"/>
        <v>0.18322751112148655</v>
      </c>
      <c r="AW860" s="38">
        <f t="shared" si="407"/>
        <v>0</v>
      </c>
      <c r="AX860" s="38">
        <f t="shared" si="410"/>
        <v>263.1074027503596</v>
      </c>
      <c r="AY860" s="38">
        <f t="shared" si="411"/>
        <v>375.10067786026701</v>
      </c>
      <c r="AZ860" s="38">
        <f t="shared" si="397"/>
        <v>0</v>
      </c>
      <c r="BA860" s="38">
        <f t="shared" si="398"/>
        <v>0</v>
      </c>
      <c r="BB860" s="38">
        <f t="shared" si="399"/>
        <v>0</v>
      </c>
      <c r="BC860" s="38">
        <f t="shared" si="400"/>
        <v>0</v>
      </c>
      <c r="BD860" s="38">
        <f t="shared" si="401"/>
        <v>0</v>
      </c>
      <c r="BE860" s="38">
        <f t="shared" si="402"/>
        <v>0</v>
      </c>
      <c r="BF860" s="38">
        <f t="shared" si="403"/>
        <v>0</v>
      </c>
      <c r="BG860" s="38">
        <f t="shared" si="408"/>
        <v>153.30446530760742</v>
      </c>
      <c r="BH860" s="38">
        <f t="shared" si="409"/>
        <v>491.84860175407368</v>
      </c>
      <c r="BI860" s="61">
        <f t="shared" si="404"/>
        <v>1283.3611476723077</v>
      </c>
    </row>
    <row r="861" spans="1:61" x14ac:dyDescent="0.3">
      <c r="A861" s="84" t="s">
        <v>2607</v>
      </c>
      <c r="B861" s="84" t="s">
        <v>1237</v>
      </c>
      <c r="C861" s="84" t="s">
        <v>1237</v>
      </c>
      <c r="D861" s="63">
        <f>VLOOKUP(B861,Площадь!$A$2:$B$490,2,0)</f>
        <v>13.8</v>
      </c>
      <c r="E861" s="72"/>
      <c r="F861" s="87">
        <v>31</v>
      </c>
      <c r="G861" s="87">
        <v>29</v>
      </c>
      <c r="H861" s="90">
        <v>31</v>
      </c>
      <c r="I861" s="89"/>
      <c r="J861" s="89"/>
      <c r="K861" s="89"/>
      <c r="L861" s="89"/>
      <c r="M861" s="89"/>
      <c r="N861" s="89"/>
      <c r="O861" s="89"/>
      <c r="P861" s="89">
        <v>15</v>
      </c>
      <c r="Q861" s="89">
        <v>31</v>
      </c>
      <c r="R861">
        <f t="shared" si="393"/>
        <v>137</v>
      </c>
      <c r="S861" s="76"/>
      <c r="T861" s="80"/>
      <c r="U861" s="39"/>
      <c r="V861" s="39"/>
      <c r="W861" s="39"/>
      <c r="X861" s="39"/>
      <c r="Y861" s="39"/>
      <c r="Z861" s="39"/>
      <c r="AA861" s="39"/>
      <c r="AB861" s="39"/>
      <c r="AC861" s="39"/>
      <c r="AD861" s="39"/>
      <c r="AE861" s="39"/>
      <c r="AF861" s="39"/>
      <c r="AG861" s="39"/>
      <c r="AH861" s="39"/>
      <c r="AJ861" s="39">
        <f t="shared" si="394"/>
        <v>0.19855892473320771</v>
      </c>
      <c r="AK861" s="39">
        <f t="shared" si="395"/>
        <v>7.9565074509050732E-2</v>
      </c>
      <c r="AL861" s="39">
        <f t="shared" si="396"/>
        <v>0.11343243508304059</v>
      </c>
      <c r="AM861" s="39"/>
      <c r="AS861" s="39"/>
      <c r="AT861" s="39">
        <f t="shared" si="405"/>
        <v>4.6360083666453576E-2</v>
      </c>
      <c r="AU861" s="39">
        <f t="shared" si="406"/>
        <v>0.14873762667508908</v>
      </c>
      <c r="AW861" s="38">
        <f t="shared" si="407"/>
        <v>533.00363519683344</v>
      </c>
      <c r="AX861" s="38">
        <f t="shared" si="410"/>
        <v>213.58130340911543</v>
      </c>
      <c r="AY861" s="38">
        <f t="shared" si="411"/>
        <v>304.49349143951082</v>
      </c>
      <c r="AZ861" s="38">
        <f t="shared" si="397"/>
        <v>0</v>
      </c>
      <c r="BA861" s="38">
        <f t="shared" si="398"/>
        <v>0</v>
      </c>
      <c r="BB861" s="38">
        <f t="shared" si="399"/>
        <v>0</v>
      </c>
      <c r="BC861" s="38">
        <f t="shared" si="400"/>
        <v>0</v>
      </c>
      <c r="BD861" s="38">
        <f t="shared" si="401"/>
        <v>0</v>
      </c>
      <c r="BE861" s="38">
        <f t="shared" si="402"/>
        <v>0</v>
      </c>
      <c r="BF861" s="38">
        <f t="shared" si="403"/>
        <v>0</v>
      </c>
      <c r="BG861" s="38">
        <f t="shared" si="408"/>
        <v>124.44715419088132</v>
      </c>
      <c r="BH861" s="38">
        <f t="shared" si="409"/>
        <v>399.26533554154213</v>
      </c>
      <c r="BI861" s="61">
        <f t="shared" si="404"/>
        <v>1574.7909197778831</v>
      </c>
    </row>
    <row r="862" spans="1:61" x14ac:dyDescent="0.3">
      <c r="A862" s="84" t="s">
        <v>1720</v>
      </c>
      <c r="B862" s="84" t="s">
        <v>1721</v>
      </c>
      <c r="C862" s="84" t="s">
        <v>1721</v>
      </c>
      <c r="D862" s="63">
        <f>VLOOKUP(B862,Площадь!$A$2:$B$490,2,0)</f>
        <v>15.3</v>
      </c>
      <c r="E862" s="72"/>
      <c r="F862" s="87">
        <v>31</v>
      </c>
      <c r="G862" s="87">
        <v>29</v>
      </c>
      <c r="H862" s="90">
        <v>31</v>
      </c>
      <c r="I862" s="89"/>
      <c r="J862" s="89"/>
      <c r="K862" s="89"/>
      <c r="L862" s="89"/>
      <c r="M862" s="89"/>
      <c r="N862" s="89"/>
      <c r="O862" s="89"/>
      <c r="P862" s="89">
        <v>15</v>
      </c>
      <c r="Q862" s="89">
        <v>31</v>
      </c>
      <c r="R862">
        <f t="shared" si="393"/>
        <v>137</v>
      </c>
      <c r="S862" s="76"/>
      <c r="T862" s="80"/>
      <c r="U862" s="39"/>
      <c r="V862" s="39"/>
      <c r="W862" s="39"/>
      <c r="X862" s="39"/>
      <c r="Y862" s="39"/>
      <c r="Z862" s="39"/>
      <c r="AA862" s="39"/>
      <c r="AB862" s="39"/>
      <c r="AC862" s="39"/>
      <c r="AD862" s="39"/>
      <c r="AE862" s="39"/>
      <c r="AF862" s="39"/>
      <c r="AG862" s="39"/>
      <c r="AH862" s="39"/>
      <c r="AJ862" s="39">
        <f t="shared" si="394"/>
        <v>0.22014141655203465</v>
      </c>
      <c r="AK862" s="39">
        <f t="shared" si="395"/>
        <v>8.821345217307798E-2</v>
      </c>
      <c r="AL862" s="39">
        <f t="shared" si="396"/>
        <v>0.12576204759206674</v>
      </c>
      <c r="AM862" s="39"/>
      <c r="AS862" s="39"/>
      <c r="AT862" s="39">
        <f t="shared" si="405"/>
        <v>5.139922319541592E-2</v>
      </c>
      <c r="AU862" s="39">
        <f t="shared" si="406"/>
        <v>0.1649047600093379</v>
      </c>
      <c r="AW862" s="38">
        <f t="shared" si="407"/>
        <v>590.93881293561981</v>
      </c>
      <c r="AX862" s="38">
        <f t="shared" si="410"/>
        <v>236.79666247532361</v>
      </c>
      <c r="AY862" s="38">
        <f t="shared" si="411"/>
        <v>337.59061007424032</v>
      </c>
      <c r="AZ862" s="38">
        <f t="shared" si="397"/>
        <v>0</v>
      </c>
      <c r="BA862" s="38">
        <f t="shared" si="398"/>
        <v>0</v>
      </c>
      <c r="BB862" s="38">
        <f t="shared" si="399"/>
        <v>0</v>
      </c>
      <c r="BC862" s="38">
        <f t="shared" si="400"/>
        <v>0</v>
      </c>
      <c r="BD862" s="38">
        <f t="shared" si="401"/>
        <v>0</v>
      </c>
      <c r="BE862" s="38">
        <f t="shared" si="402"/>
        <v>0</v>
      </c>
      <c r="BF862" s="38">
        <f t="shared" si="403"/>
        <v>0</v>
      </c>
      <c r="BG862" s="38">
        <f t="shared" si="408"/>
        <v>137.97401877684669</v>
      </c>
      <c r="BH862" s="38">
        <f t="shared" si="409"/>
        <v>442.6637415786663</v>
      </c>
      <c r="BI862" s="61">
        <f t="shared" si="404"/>
        <v>1745.9638458406966</v>
      </c>
    </row>
    <row r="863" spans="1:61" x14ac:dyDescent="0.3">
      <c r="A863" s="84" t="s">
        <v>1393</v>
      </c>
      <c r="B863" s="84" t="s">
        <v>1394</v>
      </c>
      <c r="C863" s="84" t="s">
        <v>1394</v>
      </c>
      <c r="D863" s="63">
        <f>VLOOKUP(B863,Площадь!$A$2:$B$490,2,0)</f>
        <v>15.9</v>
      </c>
      <c r="E863" s="72"/>
      <c r="F863" s="87">
        <v>31</v>
      </c>
      <c r="G863" s="87">
        <v>29</v>
      </c>
      <c r="H863" s="90">
        <v>31</v>
      </c>
      <c r="I863" s="89"/>
      <c r="J863" s="89"/>
      <c r="K863" s="89"/>
      <c r="L863" s="89"/>
      <c r="M863" s="89"/>
      <c r="N863" s="89"/>
      <c r="O863" s="89"/>
      <c r="P863" s="89">
        <v>15</v>
      </c>
      <c r="Q863" s="89">
        <v>31</v>
      </c>
      <c r="R863">
        <f t="shared" si="393"/>
        <v>137</v>
      </c>
      <c r="S863" s="76"/>
      <c r="T863" s="80"/>
      <c r="U863" s="39"/>
      <c r="V863" s="39"/>
      <c r="W863" s="39"/>
      <c r="X863" s="39"/>
      <c r="Y863" s="39"/>
      <c r="Z863" s="39"/>
      <c r="AA863" s="39"/>
      <c r="AB863" s="39"/>
      <c r="AC863" s="39"/>
      <c r="AD863" s="39"/>
      <c r="AE863" s="39"/>
      <c r="AF863" s="39"/>
      <c r="AG863" s="39"/>
      <c r="AH863" s="39"/>
      <c r="AJ863" s="39">
        <f t="shared" si="394"/>
        <v>0.22877441327956541</v>
      </c>
      <c r="AK863" s="39">
        <f t="shared" si="395"/>
        <v>9.1672803238688885E-2</v>
      </c>
      <c r="AL863" s="39">
        <f t="shared" si="396"/>
        <v>0.13069389259567721</v>
      </c>
      <c r="AM863" s="39"/>
      <c r="AS863" s="39"/>
      <c r="AT863" s="39">
        <f t="shared" si="405"/>
        <v>5.3414879007000857E-2</v>
      </c>
      <c r="AU863" s="39">
        <f t="shared" si="406"/>
        <v>0.17137161334303741</v>
      </c>
      <c r="AW863" s="38">
        <f t="shared" si="407"/>
        <v>614.11288403113429</v>
      </c>
      <c r="AX863" s="38">
        <f t="shared" si="410"/>
        <v>246.08280610180691</v>
      </c>
      <c r="AY863" s="38">
        <f t="shared" si="411"/>
        <v>350.82945752813208</v>
      </c>
      <c r="AZ863" s="38">
        <f t="shared" si="397"/>
        <v>0</v>
      </c>
      <c r="BA863" s="38">
        <f t="shared" si="398"/>
        <v>0</v>
      </c>
      <c r="BB863" s="38">
        <f t="shared" si="399"/>
        <v>0</v>
      </c>
      <c r="BC863" s="38">
        <f t="shared" si="400"/>
        <v>0</v>
      </c>
      <c r="BD863" s="38">
        <f t="shared" si="401"/>
        <v>0</v>
      </c>
      <c r="BE863" s="38">
        <f t="shared" si="402"/>
        <v>0</v>
      </c>
      <c r="BF863" s="38">
        <f t="shared" si="403"/>
        <v>0</v>
      </c>
      <c r="BG863" s="38">
        <f t="shared" si="408"/>
        <v>143.38476461123284</v>
      </c>
      <c r="BH863" s="38">
        <f t="shared" si="409"/>
        <v>460.02310399351592</v>
      </c>
      <c r="BI863" s="61">
        <f t="shared" si="404"/>
        <v>1814.4330162658221</v>
      </c>
    </row>
    <row r="864" spans="1:61" x14ac:dyDescent="0.3">
      <c r="A864" s="84" t="s">
        <v>535</v>
      </c>
      <c r="B864" s="84" t="s">
        <v>536</v>
      </c>
      <c r="C864" s="84" t="s">
        <v>536</v>
      </c>
      <c r="D864" s="63">
        <f>VLOOKUP(B864,Площадь!$A$2:$B$490,2,0)</f>
        <v>15.2</v>
      </c>
      <c r="E864" s="72"/>
      <c r="F864" s="87">
        <v>31</v>
      </c>
      <c r="G864" s="87">
        <v>29</v>
      </c>
      <c r="H864" s="90">
        <v>31</v>
      </c>
      <c r="I864" s="89"/>
      <c r="J864" s="89"/>
      <c r="K864" s="89"/>
      <c r="L864" s="89"/>
      <c r="M864" s="89"/>
      <c r="N864" s="89"/>
      <c r="O864" s="89"/>
      <c r="P864" s="89">
        <v>15</v>
      </c>
      <c r="Q864" s="89">
        <v>31</v>
      </c>
      <c r="R864">
        <f t="shared" si="393"/>
        <v>137</v>
      </c>
      <c r="S864" s="76"/>
      <c r="T864" s="80"/>
      <c r="U864" s="39"/>
      <c r="V864" s="39"/>
      <c r="W864" s="39"/>
      <c r="X864" s="39"/>
      <c r="Y864" s="39"/>
      <c r="Z864" s="39"/>
      <c r="AA864" s="39"/>
      <c r="AB864" s="39"/>
      <c r="AC864" s="39"/>
      <c r="AD864" s="39"/>
      <c r="AE864" s="39"/>
      <c r="AF864" s="39"/>
      <c r="AG864" s="39"/>
      <c r="AH864" s="39"/>
      <c r="AJ864" s="39">
        <f t="shared" si="394"/>
        <v>0.21870258376411283</v>
      </c>
      <c r="AK864" s="39">
        <f t="shared" si="395"/>
        <v>8.763689366214282E-2</v>
      </c>
      <c r="AL864" s="39">
        <f t="shared" si="396"/>
        <v>0.12494007342479832</v>
      </c>
      <c r="AM864" s="39"/>
      <c r="AS864" s="39"/>
      <c r="AT864" s="39">
        <f t="shared" si="405"/>
        <v>5.1063280560151754E-2</v>
      </c>
      <c r="AU864" s="39">
        <f t="shared" si="406"/>
        <v>0.16382695112038798</v>
      </c>
      <c r="AW864" s="38">
        <f t="shared" si="407"/>
        <v>587.07646775303397</v>
      </c>
      <c r="AX864" s="38">
        <f t="shared" si="410"/>
        <v>235.24897187090971</v>
      </c>
      <c r="AY864" s="38">
        <f t="shared" si="411"/>
        <v>335.38413549859166</v>
      </c>
      <c r="AZ864" s="38">
        <f t="shared" si="397"/>
        <v>0</v>
      </c>
      <c r="BA864" s="38">
        <f t="shared" si="398"/>
        <v>0</v>
      </c>
      <c r="BB864" s="38">
        <f t="shared" si="399"/>
        <v>0</v>
      </c>
      <c r="BC864" s="38">
        <f t="shared" si="400"/>
        <v>0</v>
      </c>
      <c r="BD864" s="38">
        <f t="shared" si="401"/>
        <v>0</v>
      </c>
      <c r="BE864" s="38">
        <f t="shared" si="402"/>
        <v>0</v>
      </c>
      <c r="BF864" s="38">
        <f t="shared" si="403"/>
        <v>0</v>
      </c>
      <c r="BG864" s="38">
        <f t="shared" si="408"/>
        <v>137.07222780444897</v>
      </c>
      <c r="BH864" s="38">
        <f t="shared" si="409"/>
        <v>439.77051450952467</v>
      </c>
      <c r="BI864" s="61">
        <f t="shared" si="404"/>
        <v>1734.5523174365089</v>
      </c>
    </row>
    <row r="865" spans="1:61" x14ac:dyDescent="0.3">
      <c r="A865" s="84" t="s">
        <v>538</v>
      </c>
      <c r="B865" s="84" t="s">
        <v>539</v>
      </c>
      <c r="C865" s="84" t="s">
        <v>539</v>
      </c>
      <c r="D865" s="63">
        <f>VLOOKUP(B865,Площадь!$A$2:$B$490,2,0)</f>
        <v>13.8</v>
      </c>
      <c r="E865" s="72"/>
      <c r="F865" s="87">
        <v>31</v>
      </c>
      <c r="G865" s="87">
        <v>29</v>
      </c>
      <c r="H865" s="90">
        <v>31</v>
      </c>
      <c r="I865" s="89"/>
      <c r="J865" s="89"/>
      <c r="K865" s="89"/>
      <c r="L865" s="89"/>
      <c r="M865" s="89"/>
      <c r="N865" s="89"/>
      <c r="O865" s="89"/>
      <c r="P865" s="89">
        <v>15</v>
      </c>
      <c r="Q865" s="89">
        <v>31</v>
      </c>
      <c r="R865">
        <f t="shared" si="393"/>
        <v>137</v>
      </c>
      <c r="S865" s="76"/>
      <c r="T865" s="80"/>
      <c r="U865" s="39"/>
      <c r="V865" s="39"/>
      <c r="W865" s="39"/>
      <c r="X865" s="39"/>
      <c r="Y865" s="39"/>
      <c r="Z865" s="39"/>
      <c r="AA865" s="39"/>
      <c r="AB865" s="39"/>
      <c r="AC865" s="39"/>
      <c r="AD865" s="39"/>
      <c r="AE865" s="39"/>
      <c r="AF865" s="39"/>
      <c r="AG865" s="39"/>
      <c r="AH865" s="39"/>
      <c r="AJ865" s="39">
        <f t="shared" si="394"/>
        <v>0.19855892473320771</v>
      </c>
      <c r="AK865" s="39">
        <f t="shared" si="395"/>
        <v>7.9565074509050732E-2</v>
      </c>
      <c r="AL865" s="39">
        <f t="shared" si="396"/>
        <v>0.11343243508304059</v>
      </c>
      <c r="AM865" s="39"/>
      <c r="AS865" s="39"/>
      <c r="AT865" s="39">
        <f t="shared" si="405"/>
        <v>4.6360083666453576E-2</v>
      </c>
      <c r="AU865" s="39">
        <f t="shared" si="406"/>
        <v>0.14873762667508908</v>
      </c>
      <c r="AW865" s="38">
        <f t="shared" si="407"/>
        <v>533.00363519683344</v>
      </c>
      <c r="AX865" s="38">
        <f t="shared" si="410"/>
        <v>213.58130340911543</v>
      </c>
      <c r="AY865" s="38">
        <f t="shared" si="411"/>
        <v>304.49349143951082</v>
      </c>
      <c r="AZ865" s="38">
        <f t="shared" si="397"/>
        <v>0</v>
      </c>
      <c r="BA865" s="38">
        <f t="shared" si="398"/>
        <v>0</v>
      </c>
      <c r="BB865" s="38">
        <f t="shared" si="399"/>
        <v>0</v>
      </c>
      <c r="BC865" s="38">
        <f t="shared" si="400"/>
        <v>0</v>
      </c>
      <c r="BD865" s="38">
        <f t="shared" si="401"/>
        <v>0</v>
      </c>
      <c r="BE865" s="38">
        <f t="shared" si="402"/>
        <v>0</v>
      </c>
      <c r="BF865" s="38">
        <f t="shared" si="403"/>
        <v>0</v>
      </c>
      <c r="BG865" s="38">
        <f t="shared" si="408"/>
        <v>124.44715419088132</v>
      </c>
      <c r="BH865" s="38">
        <f t="shared" si="409"/>
        <v>399.26533554154213</v>
      </c>
      <c r="BI865" s="61">
        <f t="shared" si="404"/>
        <v>1574.7909197778831</v>
      </c>
    </row>
    <row r="866" spans="1:61" x14ac:dyDescent="0.3">
      <c r="A866" s="84" t="s">
        <v>1507</v>
      </c>
      <c r="B866" s="84" t="s">
        <v>1508</v>
      </c>
      <c r="C866" s="84" t="s">
        <v>1508</v>
      </c>
      <c r="D866" s="63">
        <f>VLOOKUP(B866,Площадь!$A$2:$B$490,2,0)</f>
        <v>16.899999999999999</v>
      </c>
      <c r="E866" s="72"/>
      <c r="F866" s="87">
        <v>31</v>
      </c>
      <c r="G866" s="87">
        <v>29</v>
      </c>
      <c r="H866" s="90">
        <v>31</v>
      </c>
      <c r="I866" s="89"/>
      <c r="J866" s="89"/>
      <c r="K866" s="89"/>
      <c r="L866" s="89"/>
      <c r="M866" s="89"/>
      <c r="N866" s="89"/>
      <c r="O866" s="89"/>
      <c r="P866" s="89">
        <v>15</v>
      </c>
      <c r="Q866" s="89">
        <v>31</v>
      </c>
      <c r="R866">
        <f t="shared" si="393"/>
        <v>137</v>
      </c>
      <c r="S866" s="76"/>
      <c r="T866" s="80"/>
      <c r="U866" s="39"/>
      <c r="V866" s="39"/>
      <c r="W866" s="39"/>
      <c r="X866" s="39"/>
      <c r="Y866" s="39"/>
      <c r="Z866" s="39"/>
      <c r="AA866" s="39"/>
      <c r="AB866" s="39"/>
      <c r="AC866" s="39"/>
      <c r="AD866" s="39"/>
      <c r="AE866" s="39"/>
      <c r="AF866" s="39"/>
      <c r="AG866" s="39"/>
      <c r="AH866" s="39"/>
      <c r="AJ866" s="39">
        <f t="shared" si="394"/>
        <v>0.24316274115878334</v>
      </c>
      <c r="AK866" s="39">
        <f t="shared" si="395"/>
        <v>9.7438388348040375E-2</v>
      </c>
      <c r="AL866" s="39">
        <f t="shared" si="396"/>
        <v>0.13891363426836129</v>
      </c>
      <c r="AM866" s="39"/>
      <c r="AS866" s="39"/>
      <c r="AT866" s="39">
        <f t="shared" si="405"/>
        <v>5.677430535964241E-2</v>
      </c>
      <c r="AU866" s="39">
        <f t="shared" si="406"/>
        <v>0.1821497022325366</v>
      </c>
      <c r="AW866" s="38">
        <f t="shared" si="407"/>
        <v>652.73633585699167</v>
      </c>
      <c r="AX866" s="38">
        <f t="shared" si="410"/>
        <v>261.5597121459457</v>
      </c>
      <c r="AY866" s="38">
        <f t="shared" si="411"/>
        <v>372.8942032846183</v>
      </c>
      <c r="AZ866" s="38">
        <f t="shared" si="397"/>
        <v>0</v>
      </c>
      <c r="BA866" s="38">
        <f t="shared" si="398"/>
        <v>0</v>
      </c>
      <c r="BB866" s="38">
        <f t="shared" si="399"/>
        <v>0</v>
      </c>
      <c r="BC866" s="38">
        <f t="shared" si="400"/>
        <v>0</v>
      </c>
      <c r="BD866" s="38">
        <f t="shared" si="401"/>
        <v>0</v>
      </c>
      <c r="BE866" s="38">
        <f t="shared" si="402"/>
        <v>0</v>
      </c>
      <c r="BF866" s="38">
        <f t="shared" si="403"/>
        <v>0</v>
      </c>
      <c r="BG866" s="38">
        <f t="shared" si="408"/>
        <v>152.4026743352097</v>
      </c>
      <c r="BH866" s="38">
        <f t="shared" si="409"/>
        <v>488.95537468493194</v>
      </c>
      <c r="BI866" s="61">
        <f t="shared" si="404"/>
        <v>1928.5483003076972</v>
      </c>
    </row>
    <row r="867" spans="1:61" x14ac:dyDescent="0.3">
      <c r="A867" s="84" t="s">
        <v>610</v>
      </c>
      <c r="B867" s="84" t="s">
        <v>611</v>
      </c>
      <c r="C867" s="84" t="s">
        <v>611</v>
      </c>
      <c r="D867" s="63">
        <f>VLOOKUP(B867,Площадь!$A$2:$B$490,2,0)</f>
        <v>17.3</v>
      </c>
      <c r="E867" s="72"/>
      <c r="F867" s="87">
        <v>31</v>
      </c>
      <c r="G867" s="87">
        <v>29</v>
      </c>
      <c r="H867" s="90">
        <v>31</v>
      </c>
      <c r="I867" s="89"/>
      <c r="J867" s="89"/>
      <c r="K867" s="89"/>
      <c r="L867" s="89"/>
      <c r="M867" s="89"/>
      <c r="N867" s="89"/>
      <c r="O867" s="89"/>
      <c r="P867" s="89">
        <v>15</v>
      </c>
      <c r="Q867" s="89">
        <v>31</v>
      </c>
      <c r="R867">
        <f t="shared" si="393"/>
        <v>137</v>
      </c>
      <c r="S867" s="76"/>
      <c r="T867" s="80"/>
      <c r="U867" s="39"/>
      <c r="V867" s="39"/>
      <c r="W867" s="39"/>
      <c r="X867" s="39"/>
      <c r="Y867" s="39"/>
      <c r="Z867" s="39"/>
      <c r="AA867" s="39"/>
      <c r="AB867" s="39"/>
      <c r="AC867" s="39"/>
      <c r="AD867" s="39"/>
      <c r="AE867" s="39"/>
      <c r="AF867" s="39"/>
      <c r="AG867" s="39"/>
      <c r="AH867" s="39"/>
      <c r="AJ867" s="39">
        <f t="shared" si="394"/>
        <v>0.24891807231047053</v>
      </c>
      <c r="AK867" s="39">
        <f t="shared" si="395"/>
        <v>9.9744622391780988E-2</v>
      </c>
      <c r="AL867" s="39">
        <f t="shared" si="396"/>
        <v>0.14220153093743493</v>
      </c>
      <c r="AM867" s="39"/>
      <c r="AS867" s="39"/>
      <c r="AT867" s="39">
        <f t="shared" si="405"/>
        <v>5.8118075900699041E-2</v>
      </c>
      <c r="AU867" s="39">
        <f t="shared" si="406"/>
        <v>0.18646093778833631</v>
      </c>
      <c r="AW867" s="38">
        <f t="shared" si="407"/>
        <v>668.1857165873347</v>
      </c>
      <c r="AX867" s="38">
        <f t="shared" si="410"/>
        <v>267.75047456360124</v>
      </c>
      <c r="AY867" s="38">
        <f t="shared" si="411"/>
        <v>381.72010158721287</v>
      </c>
      <c r="AZ867" s="38">
        <f t="shared" si="397"/>
        <v>0</v>
      </c>
      <c r="BA867" s="38">
        <f t="shared" si="398"/>
        <v>0</v>
      </c>
      <c r="BB867" s="38">
        <f t="shared" si="399"/>
        <v>0</v>
      </c>
      <c r="BC867" s="38">
        <f t="shared" si="400"/>
        <v>0</v>
      </c>
      <c r="BD867" s="38">
        <f t="shared" si="401"/>
        <v>0</v>
      </c>
      <c r="BE867" s="38">
        <f t="shared" si="402"/>
        <v>0</v>
      </c>
      <c r="BF867" s="38">
        <f t="shared" si="403"/>
        <v>0</v>
      </c>
      <c r="BG867" s="38">
        <f t="shared" si="408"/>
        <v>156.00983822480049</v>
      </c>
      <c r="BH867" s="38">
        <f t="shared" si="409"/>
        <v>500.52828296149846</v>
      </c>
      <c r="BI867" s="61">
        <f t="shared" si="404"/>
        <v>1974.1944139244476</v>
      </c>
    </row>
    <row r="868" spans="1:61" x14ac:dyDescent="0.3">
      <c r="A868" s="84" t="s">
        <v>2526</v>
      </c>
      <c r="B868" s="84" t="s">
        <v>1492</v>
      </c>
      <c r="C868" s="84" t="s">
        <v>1492</v>
      </c>
      <c r="D868" s="63">
        <f>VLOOKUP(B868,Площадь!$A$2:$B$490,2,0)</f>
        <v>15.8</v>
      </c>
      <c r="E868" s="72"/>
      <c r="F868" s="87">
        <v>31</v>
      </c>
      <c r="G868" s="87">
        <v>29</v>
      </c>
      <c r="H868" s="90">
        <v>31</v>
      </c>
      <c r="I868" s="89"/>
      <c r="J868" s="89"/>
      <c r="K868" s="89"/>
      <c r="L868" s="89"/>
      <c r="M868" s="89"/>
      <c r="N868" s="89"/>
      <c r="O868" s="89"/>
      <c r="P868" s="89">
        <v>15</v>
      </c>
      <c r="Q868" s="89">
        <v>31</v>
      </c>
      <c r="R868">
        <f t="shared" si="393"/>
        <v>137</v>
      </c>
      <c r="S868" s="76"/>
      <c r="T868" s="80"/>
      <c r="U868" s="39"/>
      <c r="V868" s="39"/>
      <c r="W868" s="39"/>
      <c r="X868" s="39"/>
      <c r="Y868" s="39"/>
      <c r="Z868" s="39"/>
      <c r="AA868" s="39"/>
      <c r="AB868" s="39"/>
      <c r="AC868" s="39"/>
      <c r="AD868" s="39"/>
      <c r="AE868" s="39"/>
      <c r="AF868" s="39"/>
      <c r="AG868" s="39"/>
      <c r="AH868" s="39"/>
      <c r="AJ868" s="39">
        <f t="shared" si="394"/>
        <v>0.22733558049164362</v>
      </c>
      <c r="AK868" s="39">
        <f t="shared" si="395"/>
        <v>9.1096244727753739E-2</v>
      </c>
      <c r="AL868" s="39">
        <f t="shared" si="396"/>
        <v>0.12987191842840878</v>
      </c>
      <c r="AM868" s="39"/>
      <c r="AS868" s="39"/>
      <c r="AT868" s="39">
        <f t="shared" si="405"/>
        <v>5.3078936371736697E-2</v>
      </c>
      <c r="AU868" s="39">
        <f t="shared" si="406"/>
        <v>0.17029380445408751</v>
      </c>
      <c r="AW868" s="38">
        <f t="shared" si="407"/>
        <v>610.25053884854856</v>
      </c>
      <c r="AX868" s="38">
        <f t="shared" si="410"/>
        <v>244.53511549739304</v>
      </c>
      <c r="AY868" s="38">
        <f t="shared" si="411"/>
        <v>348.62298295248343</v>
      </c>
      <c r="AZ868" s="38">
        <f t="shared" si="397"/>
        <v>0</v>
      </c>
      <c r="BA868" s="38">
        <f t="shared" si="398"/>
        <v>0</v>
      </c>
      <c r="BB868" s="38">
        <f t="shared" si="399"/>
        <v>0</v>
      </c>
      <c r="BC868" s="38">
        <f t="shared" si="400"/>
        <v>0</v>
      </c>
      <c r="BD868" s="38">
        <f t="shared" si="401"/>
        <v>0</v>
      </c>
      <c r="BE868" s="38">
        <f t="shared" si="402"/>
        <v>0</v>
      </c>
      <c r="BF868" s="38">
        <f t="shared" si="403"/>
        <v>0</v>
      </c>
      <c r="BG868" s="38">
        <f t="shared" si="408"/>
        <v>142.48297363883512</v>
      </c>
      <c r="BH868" s="38">
        <f t="shared" si="409"/>
        <v>457.12987692437434</v>
      </c>
      <c r="BI868" s="61">
        <f t="shared" si="404"/>
        <v>1803.0214878616343</v>
      </c>
    </row>
    <row r="869" spans="1:61" x14ac:dyDescent="0.3">
      <c r="A869" s="84" t="s">
        <v>2563</v>
      </c>
      <c r="B869" s="84" t="s">
        <v>1629</v>
      </c>
      <c r="C869" s="84" t="s">
        <v>1629</v>
      </c>
      <c r="D869" s="63">
        <f>VLOOKUP(B869,Площадь!$A$2:$B$490,2,0)</f>
        <v>13.8</v>
      </c>
      <c r="E869" s="72"/>
      <c r="F869" s="87">
        <v>31</v>
      </c>
      <c r="G869" s="87">
        <v>29</v>
      </c>
      <c r="H869" s="90">
        <v>31</v>
      </c>
      <c r="I869" s="89"/>
      <c r="J869" s="89"/>
      <c r="K869" s="89"/>
      <c r="L869" s="89"/>
      <c r="M869" s="89"/>
      <c r="N869" s="89"/>
      <c r="O869" s="89"/>
      <c r="P869" s="89">
        <v>15</v>
      </c>
      <c r="Q869" s="89">
        <v>31</v>
      </c>
      <c r="R869">
        <f t="shared" si="393"/>
        <v>137</v>
      </c>
      <c r="S869" s="76"/>
      <c r="T869" s="80"/>
      <c r="U869" s="39"/>
      <c r="V869" s="39"/>
      <c r="W869" s="39"/>
      <c r="X869" s="39"/>
      <c r="Y869" s="39"/>
      <c r="Z869" s="39"/>
      <c r="AA869" s="39"/>
      <c r="AB869" s="39"/>
      <c r="AC869" s="39"/>
      <c r="AD869" s="39"/>
      <c r="AE869" s="39"/>
      <c r="AF869" s="39"/>
      <c r="AG869" s="39"/>
      <c r="AH869" s="39"/>
      <c r="AJ869" s="39">
        <f t="shared" si="394"/>
        <v>0.19855892473320771</v>
      </c>
      <c r="AK869" s="39">
        <f t="shared" si="395"/>
        <v>7.9565074509050732E-2</v>
      </c>
      <c r="AL869" s="39">
        <f t="shared" si="396"/>
        <v>0.11343243508304059</v>
      </c>
      <c r="AM869" s="39"/>
      <c r="AS869" s="39"/>
      <c r="AT869" s="39">
        <f t="shared" si="405"/>
        <v>4.6360083666453576E-2</v>
      </c>
      <c r="AU869" s="39">
        <f t="shared" si="406"/>
        <v>0.14873762667508908</v>
      </c>
      <c r="AW869" s="38">
        <f t="shared" si="407"/>
        <v>533.00363519683344</v>
      </c>
      <c r="AX869" s="38">
        <f t="shared" si="410"/>
        <v>213.58130340911543</v>
      </c>
      <c r="AY869" s="38">
        <f t="shared" si="411"/>
        <v>304.49349143951082</v>
      </c>
      <c r="AZ869" s="38">
        <f t="shared" si="397"/>
        <v>0</v>
      </c>
      <c r="BA869" s="38">
        <f t="shared" si="398"/>
        <v>0</v>
      </c>
      <c r="BB869" s="38">
        <f t="shared" si="399"/>
        <v>0</v>
      </c>
      <c r="BC869" s="38">
        <f t="shared" si="400"/>
        <v>0</v>
      </c>
      <c r="BD869" s="38">
        <f t="shared" si="401"/>
        <v>0</v>
      </c>
      <c r="BE869" s="38">
        <f t="shared" si="402"/>
        <v>0</v>
      </c>
      <c r="BF869" s="38">
        <f t="shared" si="403"/>
        <v>0</v>
      </c>
      <c r="BG869" s="38">
        <f t="shared" si="408"/>
        <v>124.44715419088132</v>
      </c>
      <c r="BH869" s="38">
        <f t="shared" si="409"/>
        <v>399.26533554154213</v>
      </c>
      <c r="BI869" s="61">
        <f t="shared" si="404"/>
        <v>1574.7909197778831</v>
      </c>
    </row>
    <row r="870" spans="1:61" x14ac:dyDescent="0.3">
      <c r="A870" s="84" t="s">
        <v>1728</v>
      </c>
      <c r="B870" s="84" t="s">
        <v>1729</v>
      </c>
      <c r="C870" s="84" t="s">
        <v>1729</v>
      </c>
      <c r="D870" s="63">
        <f>VLOOKUP(B870,Площадь!$A$2:$B$490,2,0)</f>
        <v>17.399999999999999</v>
      </c>
      <c r="E870" s="72"/>
      <c r="F870" s="87">
        <v>31</v>
      </c>
      <c r="G870" s="87">
        <v>29</v>
      </c>
      <c r="H870" s="90">
        <v>31</v>
      </c>
      <c r="I870" s="89"/>
      <c r="J870" s="89"/>
      <c r="K870" s="89"/>
      <c r="L870" s="89"/>
      <c r="M870" s="89"/>
      <c r="N870" s="89"/>
      <c r="O870" s="89"/>
      <c r="P870" s="89">
        <v>15</v>
      </c>
      <c r="Q870" s="89">
        <v>31</v>
      </c>
      <c r="R870">
        <f t="shared" si="393"/>
        <v>137</v>
      </c>
      <c r="S870" s="76"/>
      <c r="T870" s="80"/>
      <c r="U870" s="39"/>
      <c r="V870" s="39"/>
      <c r="W870" s="39"/>
      <c r="X870" s="39"/>
      <c r="Y870" s="39"/>
      <c r="Z870" s="39"/>
      <c r="AA870" s="39"/>
      <c r="AB870" s="39"/>
      <c r="AC870" s="39"/>
      <c r="AD870" s="39"/>
      <c r="AE870" s="39"/>
      <c r="AF870" s="39"/>
      <c r="AG870" s="39"/>
      <c r="AH870" s="39"/>
      <c r="AJ870" s="39">
        <f t="shared" si="394"/>
        <v>0.25035690509839231</v>
      </c>
      <c r="AK870" s="39">
        <f t="shared" si="395"/>
        <v>0.10032118090271612</v>
      </c>
      <c r="AL870" s="39">
        <f t="shared" si="396"/>
        <v>0.14302350510470332</v>
      </c>
      <c r="AM870" s="39"/>
      <c r="AS870" s="39"/>
      <c r="AT870" s="39">
        <f t="shared" si="405"/>
        <v>5.8454018535963194E-2</v>
      </c>
      <c r="AU870" s="39">
        <f t="shared" si="406"/>
        <v>0.18753874667728621</v>
      </c>
      <c r="AW870" s="38">
        <f t="shared" si="407"/>
        <v>672.04806176992042</v>
      </c>
      <c r="AX870" s="38">
        <f t="shared" si="410"/>
        <v>269.29816516801503</v>
      </c>
      <c r="AY870" s="38">
        <f t="shared" si="411"/>
        <v>383.92657616286141</v>
      </c>
      <c r="AZ870" s="38">
        <f t="shared" si="397"/>
        <v>0</v>
      </c>
      <c r="BA870" s="38">
        <f t="shared" si="398"/>
        <v>0</v>
      </c>
      <c r="BB870" s="38">
        <f t="shared" si="399"/>
        <v>0</v>
      </c>
      <c r="BC870" s="38">
        <f t="shared" si="400"/>
        <v>0</v>
      </c>
      <c r="BD870" s="38">
        <f t="shared" si="401"/>
        <v>0</v>
      </c>
      <c r="BE870" s="38">
        <f t="shared" si="402"/>
        <v>0</v>
      </c>
      <c r="BF870" s="38">
        <f t="shared" si="403"/>
        <v>0</v>
      </c>
      <c r="BG870" s="38">
        <f t="shared" si="408"/>
        <v>156.91162919719815</v>
      </c>
      <c r="BH870" s="38">
        <f t="shared" si="409"/>
        <v>503.42151003064004</v>
      </c>
      <c r="BI870" s="61">
        <f t="shared" si="404"/>
        <v>1985.6059423286351</v>
      </c>
    </row>
    <row r="871" spans="1:61" x14ac:dyDescent="0.3">
      <c r="A871" s="84" t="s">
        <v>2546</v>
      </c>
      <c r="B871" s="84" t="s">
        <v>1330</v>
      </c>
      <c r="C871" s="84" t="s">
        <v>1330</v>
      </c>
      <c r="D871" s="63">
        <f>VLOOKUP(B871,Площадь!$A$2:$B$490,2,0)</f>
        <v>15.8</v>
      </c>
      <c r="E871" s="72"/>
      <c r="F871" s="87">
        <v>31</v>
      </c>
      <c r="G871" s="87">
        <v>29</v>
      </c>
      <c r="H871" s="90">
        <v>31</v>
      </c>
      <c r="I871" s="89"/>
      <c r="J871" s="89"/>
      <c r="K871" s="89"/>
      <c r="L871" s="89"/>
      <c r="M871" s="89"/>
      <c r="N871" s="89"/>
      <c r="O871" s="89"/>
      <c r="P871" s="89">
        <v>15</v>
      </c>
      <c r="Q871" s="89">
        <v>31</v>
      </c>
      <c r="R871">
        <f t="shared" si="393"/>
        <v>137</v>
      </c>
      <c r="S871" s="76"/>
      <c r="T871" s="80"/>
      <c r="U871" s="39"/>
      <c r="V871" s="39"/>
      <c r="W871" s="39"/>
      <c r="X871" s="39"/>
      <c r="Y871" s="39"/>
      <c r="Z871" s="39"/>
      <c r="AA871" s="39"/>
      <c r="AB871" s="39"/>
      <c r="AC871" s="39"/>
      <c r="AD871" s="39"/>
      <c r="AE871" s="39"/>
      <c r="AF871" s="39"/>
      <c r="AG871" s="39"/>
      <c r="AH871" s="39"/>
      <c r="AJ871" s="39">
        <f t="shared" si="394"/>
        <v>0.22733558049164362</v>
      </c>
      <c r="AK871" s="39">
        <f t="shared" si="395"/>
        <v>9.1096244727753739E-2</v>
      </c>
      <c r="AL871" s="39">
        <f t="shared" si="396"/>
        <v>0.12987191842840878</v>
      </c>
      <c r="AM871" s="39"/>
      <c r="AS871" s="39"/>
      <c r="AT871" s="39">
        <f t="shared" si="405"/>
        <v>5.3078936371736697E-2</v>
      </c>
      <c r="AU871" s="39">
        <f t="shared" si="406"/>
        <v>0.17029380445408751</v>
      </c>
      <c r="AW871" s="38">
        <f t="shared" si="407"/>
        <v>610.25053884854856</v>
      </c>
      <c r="AX871" s="38">
        <f t="shared" si="410"/>
        <v>244.53511549739304</v>
      </c>
      <c r="AY871" s="38">
        <f t="shared" si="411"/>
        <v>348.62298295248343</v>
      </c>
      <c r="AZ871" s="38">
        <f t="shared" si="397"/>
        <v>0</v>
      </c>
      <c r="BA871" s="38">
        <f t="shared" si="398"/>
        <v>0</v>
      </c>
      <c r="BB871" s="38">
        <f t="shared" si="399"/>
        <v>0</v>
      </c>
      <c r="BC871" s="38">
        <f t="shared" si="400"/>
        <v>0</v>
      </c>
      <c r="BD871" s="38">
        <f t="shared" si="401"/>
        <v>0</v>
      </c>
      <c r="BE871" s="38">
        <f t="shared" si="402"/>
        <v>0</v>
      </c>
      <c r="BF871" s="38">
        <f t="shared" si="403"/>
        <v>0</v>
      </c>
      <c r="BG871" s="38">
        <f t="shared" si="408"/>
        <v>142.48297363883512</v>
      </c>
      <c r="BH871" s="38">
        <f t="shared" si="409"/>
        <v>457.12987692437434</v>
      </c>
      <c r="BI871" s="61">
        <f t="shared" si="404"/>
        <v>1803.0214878616343</v>
      </c>
    </row>
    <row r="872" spans="1:61" x14ac:dyDescent="0.3">
      <c r="A872" s="84" t="s">
        <v>634</v>
      </c>
      <c r="B872" s="84" t="s">
        <v>635</v>
      </c>
      <c r="C872" s="84" t="s">
        <v>635</v>
      </c>
      <c r="D872" s="63">
        <f>VLOOKUP(B872,Площадь!$A$2:$B$490,2,0)</f>
        <v>13.8</v>
      </c>
      <c r="E872" s="72"/>
      <c r="F872" s="87">
        <v>31</v>
      </c>
      <c r="G872" s="87">
        <v>29</v>
      </c>
      <c r="H872" s="90">
        <v>31</v>
      </c>
      <c r="I872" s="89"/>
      <c r="J872" s="89"/>
      <c r="K872" s="89"/>
      <c r="L872" s="89"/>
      <c r="M872" s="89"/>
      <c r="N872" s="89"/>
      <c r="O872" s="89"/>
      <c r="P872" s="89">
        <v>15</v>
      </c>
      <c r="Q872" s="89">
        <v>31</v>
      </c>
      <c r="R872">
        <f t="shared" si="393"/>
        <v>137</v>
      </c>
      <c r="S872" s="76"/>
      <c r="T872" s="80"/>
      <c r="U872" s="39"/>
      <c r="V872" s="39"/>
      <c r="W872" s="39"/>
      <c r="X872" s="39"/>
      <c r="Y872" s="39"/>
      <c r="Z872" s="39"/>
      <c r="AA872" s="39"/>
      <c r="AB872" s="39"/>
      <c r="AC872" s="39"/>
      <c r="AD872" s="39"/>
      <c r="AE872" s="39"/>
      <c r="AF872" s="39"/>
      <c r="AG872" s="39"/>
      <c r="AH872" s="39"/>
      <c r="AJ872" s="39">
        <f t="shared" si="394"/>
        <v>0.19855892473320771</v>
      </c>
      <c r="AK872" s="39">
        <f t="shared" si="395"/>
        <v>7.9565074509050732E-2</v>
      </c>
      <c r="AL872" s="39">
        <f t="shared" si="396"/>
        <v>0.11343243508304059</v>
      </c>
      <c r="AM872" s="39"/>
      <c r="AS872" s="39"/>
      <c r="AT872" s="39">
        <f t="shared" si="405"/>
        <v>4.6360083666453576E-2</v>
      </c>
      <c r="AU872" s="39">
        <f t="shared" si="406"/>
        <v>0.14873762667508908</v>
      </c>
      <c r="AW872" s="38">
        <f t="shared" si="407"/>
        <v>533.00363519683344</v>
      </c>
      <c r="AX872" s="38">
        <f t="shared" si="410"/>
        <v>213.58130340911543</v>
      </c>
      <c r="AY872" s="38">
        <f t="shared" si="411"/>
        <v>304.49349143951082</v>
      </c>
      <c r="AZ872" s="38">
        <f t="shared" si="397"/>
        <v>0</v>
      </c>
      <c r="BA872" s="38">
        <f t="shared" si="398"/>
        <v>0</v>
      </c>
      <c r="BB872" s="38">
        <f t="shared" si="399"/>
        <v>0</v>
      </c>
      <c r="BC872" s="38">
        <f t="shared" si="400"/>
        <v>0</v>
      </c>
      <c r="BD872" s="38">
        <f t="shared" si="401"/>
        <v>0</v>
      </c>
      <c r="BE872" s="38">
        <f t="shared" si="402"/>
        <v>0</v>
      </c>
      <c r="BF872" s="38">
        <f t="shared" si="403"/>
        <v>0</v>
      </c>
      <c r="BG872" s="38">
        <f t="shared" si="408"/>
        <v>124.44715419088132</v>
      </c>
      <c r="BH872" s="38">
        <f t="shared" si="409"/>
        <v>399.26533554154213</v>
      </c>
      <c r="BI872" s="61">
        <f t="shared" si="404"/>
        <v>1574.7909197778831</v>
      </c>
    </row>
    <row r="873" spans="1:61" x14ac:dyDescent="0.3">
      <c r="A873" s="84" t="s">
        <v>650</v>
      </c>
      <c r="B873" s="84" t="s">
        <v>651</v>
      </c>
      <c r="C873" s="84" t="s">
        <v>651</v>
      </c>
      <c r="D873" s="63">
        <f>VLOOKUP(B873,Площадь!$A$2:$B$490,2,0)</f>
        <v>17.399999999999999</v>
      </c>
      <c r="E873" s="72"/>
      <c r="F873" s="87">
        <v>31</v>
      </c>
      <c r="G873" s="87">
        <v>29</v>
      </c>
      <c r="H873" s="90">
        <v>31</v>
      </c>
      <c r="I873" s="89"/>
      <c r="J873" s="89"/>
      <c r="K873" s="89"/>
      <c r="L873" s="89"/>
      <c r="M873" s="89"/>
      <c r="N873" s="89"/>
      <c r="O873" s="89"/>
      <c r="P873" s="89">
        <v>15</v>
      </c>
      <c r="Q873" s="89">
        <v>31</v>
      </c>
      <c r="R873">
        <f t="shared" si="393"/>
        <v>137</v>
      </c>
      <c r="S873" s="76"/>
      <c r="T873" s="80"/>
      <c r="U873" s="39"/>
      <c r="V873" s="39"/>
      <c r="W873" s="39"/>
      <c r="X873" s="39"/>
      <c r="Y873" s="39"/>
      <c r="Z873" s="39"/>
      <c r="AA873" s="39"/>
      <c r="AB873" s="39"/>
      <c r="AC873" s="39"/>
      <c r="AD873" s="39"/>
      <c r="AE873" s="39"/>
      <c r="AF873" s="39"/>
      <c r="AG873" s="39"/>
      <c r="AH873" s="39"/>
      <c r="AJ873" s="39">
        <f t="shared" si="394"/>
        <v>0.25035690509839231</v>
      </c>
      <c r="AK873" s="39">
        <f t="shared" si="395"/>
        <v>0.10032118090271612</v>
      </c>
      <c r="AL873" s="39">
        <f t="shared" si="396"/>
        <v>0.14302350510470332</v>
      </c>
      <c r="AM873" s="39"/>
      <c r="AS873" s="39"/>
      <c r="AT873" s="39">
        <f t="shared" si="405"/>
        <v>5.8454018535963194E-2</v>
      </c>
      <c r="AU873" s="39">
        <f t="shared" si="406"/>
        <v>0.18753874667728621</v>
      </c>
      <c r="AW873" s="38">
        <f t="shared" si="407"/>
        <v>672.04806176992042</v>
      </c>
      <c r="AX873" s="38">
        <f t="shared" si="410"/>
        <v>269.29816516801503</v>
      </c>
      <c r="AY873" s="38">
        <f t="shared" si="411"/>
        <v>383.92657616286141</v>
      </c>
      <c r="AZ873" s="38">
        <f t="shared" si="397"/>
        <v>0</v>
      </c>
      <c r="BA873" s="38">
        <f t="shared" si="398"/>
        <v>0</v>
      </c>
      <c r="BB873" s="38">
        <f t="shared" si="399"/>
        <v>0</v>
      </c>
      <c r="BC873" s="38">
        <f t="shared" si="400"/>
        <v>0</v>
      </c>
      <c r="BD873" s="38">
        <f t="shared" si="401"/>
        <v>0</v>
      </c>
      <c r="BE873" s="38">
        <f t="shared" si="402"/>
        <v>0</v>
      </c>
      <c r="BF873" s="38">
        <f t="shared" si="403"/>
        <v>0</v>
      </c>
      <c r="BG873" s="38">
        <f t="shared" si="408"/>
        <v>156.91162919719815</v>
      </c>
      <c r="BH873" s="38">
        <f t="shared" si="409"/>
        <v>503.42151003064004</v>
      </c>
      <c r="BI873" s="61">
        <f t="shared" si="404"/>
        <v>1985.6059423286351</v>
      </c>
    </row>
    <row r="874" spans="1:61" x14ac:dyDescent="0.3">
      <c r="A874" s="84" t="s">
        <v>1202</v>
      </c>
      <c r="B874" s="84" t="s">
        <v>1203</v>
      </c>
      <c r="C874" s="84" t="s">
        <v>1203</v>
      </c>
      <c r="D874" s="63">
        <f>VLOOKUP(B874,Площадь!$A$2:$B$490,2,0)</f>
        <v>15.8</v>
      </c>
      <c r="E874" s="72"/>
      <c r="F874" s="87">
        <v>31</v>
      </c>
      <c r="G874" s="87">
        <v>29</v>
      </c>
      <c r="H874" s="90">
        <v>31</v>
      </c>
      <c r="I874" s="89"/>
      <c r="J874" s="89"/>
      <c r="K874" s="89"/>
      <c r="L874" s="89"/>
      <c r="M874" s="89"/>
      <c r="N874" s="89"/>
      <c r="O874" s="89"/>
      <c r="P874" s="89">
        <v>15</v>
      </c>
      <c r="Q874" s="89">
        <v>31</v>
      </c>
      <c r="R874">
        <f t="shared" si="393"/>
        <v>137</v>
      </c>
      <c r="S874" s="76"/>
      <c r="T874" s="80"/>
      <c r="U874" s="39"/>
      <c r="V874" s="39"/>
      <c r="W874" s="39"/>
      <c r="X874" s="39"/>
      <c r="Y874" s="39"/>
      <c r="Z874" s="39"/>
      <c r="AA874" s="39"/>
      <c r="AB874" s="39"/>
      <c r="AC874" s="39"/>
      <c r="AD874" s="39"/>
      <c r="AE874" s="39"/>
      <c r="AF874" s="39"/>
      <c r="AG874" s="39"/>
      <c r="AH874" s="39"/>
      <c r="AJ874" s="39">
        <f t="shared" si="394"/>
        <v>0.22733558049164362</v>
      </c>
      <c r="AK874" s="39">
        <f t="shared" si="395"/>
        <v>9.1096244727753739E-2</v>
      </c>
      <c r="AL874" s="39">
        <f t="shared" si="396"/>
        <v>0.12987191842840878</v>
      </c>
      <c r="AM874" s="39"/>
      <c r="AS874" s="39"/>
      <c r="AT874" s="39">
        <f t="shared" si="405"/>
        <v>5.3078936371736697E-2</v>
      </c>
      <c r="AU874" s="39">
        <f t="shared" si="406"/>
        <v>0.17029380445408751</v>
      </c>
      <c r="AW874" s="38">
        <f t="shared" si="407"/>
        <v>610.25053884854856</v>
      </c>
      <c r="AX874" s="38">
        <f t="shared" si="410"/>
        <v>244.53511549739304</v>
      </c>
      <c r="AY874" s="38">
        <f t="shared" si="411"/>
        <v>348.62298295248343</v>
      </c>
      <c r="AZ874" s="38">
        <f t="shared" si="397"/>
        <v>0</v>
      </c>
      <c r="BA874" s="38">
        <f t="shared" si="398"/>
        <v>0</v>
      </c>
      <c r="BB874" s="38">
        <f t="shared" si="399"/>
        <v>0</v>
      </c>
      <c r="BC874" s="38">
        <f t="shared" si="400"/>
        <v>0</v>
      </c>
      <c r="BD874" s="38">
        <f t="shared" si="401"/>
        <v>0</v>
      </c>
      <c r="BE874" s="38">
        <f t="shared" si="402"/>
        <v>0</v>
      </c>
      <c r="BF874" s="38">
        <f t="shared" si="403"/>
        <v>0</v>
      </c>
      <c r="BG874" s="38">
        <f t="shared" si="408"/>
        <v>142.48297363883512</v>
      </c>
      <c r="BH874" s="38">
        <f t="shared" si="409"/>
        <v>457.12987692437434</v>
      </c>
      <c r="BI874" s="61">
        <f t="shared" si="404"/>
        <v>1803.0214878616343</v>
      </c>
    </row>
    <row r="875" spans="1:61" x14ac:dyDescent="0.3">
      <c r="A875" s="84" t="s">
        <v>1672</v>
      </c>
      <c r="B875" s="84" t="s">
        <v>1673</v>
      </c>
      <c r="C875" s="84" t="s">
        <v>1673</v>
      </c>
      <c r="D875" s="63">
        <f>VLOOKUP(B875,Площадь!$A$2:$B$490,2,0)</f>
        <v>13.8</v>
      </c>
      <c r="E875" s="72"/>
      <c r="F875" s="87">
        <v>31</v>
      </c>
      <c r="G875" s="87">
        <v>29</v>
      </c>
      <c r="H875" s="90">
        <v>31</v>
      </c>
      <c r="I875" s="89"/>
      <c r="J875" s="89"/>
      <c r="K875" s="89"/>
      <c r="L875" s="89"/>
      <c r="M875" s="89"/>
      <c r="N875" s="89"/>
      <c r="O875" s="89"/>
      <c r="P875" s="89">
        <v>15</v>
      </c>
      <c r="Q875" s="89">
        <v>31</v>
      </c>
      <c r="R875">
        <f t="shared" si="393"/>
        <v>137</v>
      </c>
      <c r="S875" s="76"/>
      <c r="T875" s="80"/>
      <c r="U875" s="39"/>
      <c r="V875" s="39"/>
      <c r="W875" s="39"/>
      <c r="X875" s="39"/>
      <c r="Y875" s="39"/>
      <c r="Z875" s="39"/>
      <c r="AA875" s="39"/>
      <c r="AB875" s="39"/>
      <c r="AC875" s="39"/>
      <c r="AD875" s="39"/>
      <c r="AE875" s="39"/>
      <c r="AF875" s="39"/>
      <c r="AG875" s="39"/>
      <c r="AH875" s="39"/>
      <c r="AJ875" s="39">
        <f t="shared" si="394"/>
        <v>0.19855892473320771</v>
      </c>
      <c r="AK875" s="39">
        <f t="shared" si="395"/>
        <v>7.9565074509050732E-2</v>
      </c>
      <c r="AL875" s="39">
        <f t="shared" si="396"/>
        <v>0.11343243508304059</v>
      </c>
      <c r="AM875" s="39"/>
      <c r="AS875" s="39"/>
      <c r="AT875" s="39">
        <f t="shared" si="405"/>
        <v>4.6360083666453576E-2</v>
      </c>
      <c r="AU875" s="39">
        <f t="shared" si="406"/>
        <v>0.14873762667508908</v>
      </c>
      <c r="AW875" s="38">
        <f t="shared" si="407"/>
        <v>533.00363519683344</v>
      </c>
      <c r="AX875" s="38">
        <f t="shared" si="410"/>
        <v>213.58130340911543</v>
      </c>
      <c r="AY875" s="38">
        <f t="shared" si="411"/>
        <v>304.49349143951082</v>
      </c>
      <c r="AZ875" s="38">
        <f t="shared" si="397"/>
        <v>0</v>
      </c>
      <c r="BA875" s="38">
        <f t="shared" si="398"/>
        <v>0</v>
      </c>
      <c r="BB875" s="38">
        <f t="shared" si="399"/>
        <v>0</v>
      </c>
      <c r="BC875" s="38">
        <f t="shared" si="400"/>
        <v>0</v>
      </c>
      <c r="BD875" s="38">
        <f t="shared" si="401"/>
        <v>0</v>
      </c>
      <c r="BE875" s="38">
        <f t="shared" si="402"/>
        <v>0</v>
      </c>
      <c r="BF875" s="38">
        <f t="shared" si="403"/>
        <v>0</v>
      </c>
      <c r="BG875" s="38">
        <f t="shared" si="408"/>
        <v>124.44715419088132</v>
      </c>
      <c r="BH875" s="38">
        <f t="shared" si="409"/>
        <v>399.26533554154213</v>
      </c>
      <c r="BI875" s="61">
        <f t="shared" si="404"/>
        <v>1574.7909197778831</v>
      </c>
    </row>
    <row r="876" spans="1:61" x14ac:dyDescent="0.3">
      <c r="A876" s="84" t="s">
        <v>1710</v>
      </c>
      <c r="B876" s="84" t="s">
        <v>1711</v>
      </c>
      <c r="C876" s="84" t="s">
        <v>1711</v>
      </c>
      <c r="D876" s="63">
        <f>VLOOKUP(B876,Площадь!$A$2:$B$490,2,0)</f>
        <v>17.399999999999999</v>
      </c>
      <c r="E876" s="72"/>
      <c r="F876" s="87">
        <v>31</v>
      </c>
      <c r="G876" s="87">
        <v>29</v>
      </c>
      <c r="H876" s="90">
        <v>31</v>
      </c>
      <c r="I876" s="89"/>
      <c r="J876" s="89"/>
      <c r="K876" s="89"/>
      <c r="L876" s="89"/>
      <c r="M876" s="89"/>
      <c r="N876" s="89"/>
      <c r="O876" s="89"/>
      <c r="P876" s="89">
        <v>15</v>
      </c>
      <c r="Q876" s="89">
        <v>31</v>
      </c>
      <c r="R876">
        <f t="shared" si="393"/>
        <v>137</v>
      </c>
      <c r="S876" s="76"/>
      <c r="T876" s="80"/>
      <c r="U876" s="39"/>
      <c r="V876" s="39"/>
      <c r="W876" s="39"/>
      <c r="X876" s="39"/>
      <c r="Y876" s="39"/>
      <c r="Z876" s="39"/>
      <c r="AA876" s="39"/>
      <c r="AB876" s="39"/>
      <c r="AC876" s="39"/>
      <c r="AD876" s="39"/>
      <c r="AE876" s="39"/>
      <c r="AF876" s="39"/>
      <c r="AG876" s="39"/>
      <c r="AH876" s="39"/>
      <c r="AJ876" s="39">
        <f t="shared" si="394"/>
        <v>0.25035690509839231</v>
      </c>
      <c r="AK876" s="39">
        <f t="shared" si="395"/>
        <v>0.10032118090271612</v>
      </c>
      <c r="AL876" s="39">
        <f t="shared" si="396"/>
        <v>0.14302350510470332</v>
      </c>
      <c r="AM876" s="39"/>
      <c r="AS876" s="39"/>
      <c r="AT876" s="39">
        <f t="shared" si="405"/>
        <v>5.8454018535963194E-2</v>
      </c>
      <c r="AU876" s="39">
        <f t="shared" si="406"/>
        <v>0.18753874667728621</v>
      </c>
      <c r="AW876" s="38">
        <f t="shared" si="407"/>
        <v>672.04806176992042</v>
      </c>
      <c r="AX876" s="38">
        <f t="shared" si="410"/>
        <v>269.29816516801503</v>
      </c>
      <c r="AY876" s="38">
        <f t="shared" si="411"/>
        <v>383.92657616286141</v>
      </c>
      <c r="AZ876" s="38">
        <f t="shared" si="397"/>
        <v>0</v>
      </c>
      <c r="BA876" s="38">
        <f t="shared" si="398"/>
        <v>0</v>
      </c>
      <c r="BB876" s="38">
        <f t="shared" si="399"/>
        <v>0</v>
      </c>
      <c r="BC876" s="38">
        <f t="shared" si="400"/>
        <v>0</v>
      </c>
      <c r="BD876" s="38">
        <f t="shared" si="401"/>
        <v>0</v>
      </c>
      <c r="BE876" s="38">
        <f t="shared" si="402"/>
        <v>0</v>
      </c>
      <c r="BF876" s="38">
        <f t="shared" si="403"/>
        <v>0</v>
      </c>
      <c r="BG876" s="38">
        <f t="shared" si="408"/>
        <v>156.91162919719815</v>
      </c>
      <c r="BH876" s="38">
        <f t="shared" si="409"/>
        <v>503.42151003064004</v>
      </c>
      <c r="BI876" s="61">
        <f t="shared" si="404"/>
        <v>1985.6059423286351</v>
      </c>
    </row>
    <row r="877" spans="1:61" x14ac:dyDescent="0.3">
      <c r="A877" s="84" t="s">
        <v>1733</v>
      </c>
      <c r="B877" s="84" t="s">
        <v>1734</v>
      </c>
      <c r="C877" s="84" t="s">
        <v>1734</v>
      </c>
      <c r="D877" s="63">
        <f>VLOOKUP(B877,Площадь!$A$2:$B$490,2,0)</f>
        <v>15.6</v>
      </c>
      <c r="E877" s="72"/>
      <c r="F877" s="87">
        <v>31</v>
      </c>
      <c r="G877" s="87">
        <v>29</v>
      </c>
      <c r="H877" s="90">
        <v>31</v>
      </c>
      <c r="I877" s="89"/>
      <c r="J877" s="89"/>
      <c r="K877" s="89"/>
      <c r="L877" s="89"/>
      <c r="M877" s="89"/>
      <c r="N877" s="89"/>
      <c r="O877" s="89"/>
      <c r="P877" s="89">
        <v>15</v>
      </c>
      <c r="Q877" s="89">
        <v>31</v>
      </c>
      <c r="R877">
        <f t="shared" si="393"/>
        <v>137</v>
      </c>
      <c r="S877" s="76"/>
      <c r="T877" s="80"/>
      <c r="U877" s="39"/>
      <c r="V877" s="39"/>
      <c r="W877" s="39"/>
      <c r="X877" s="39"/>
      <c r="Y877" s="39"/>
      <c r="Z877" s="39"/>
      <c r="AA877" s="39"/>
      <c r="AB877" s="39"/>
      <c r="AC877" s="39"/>
      <c r="AD877" s="39"/>
      <c r="AE877" s="39"/>
      <c r="AF877" s="39"/>
      <c r="AG877" s="39"/>
      <c r="AH877" s="39"/>
      <c r="AJ877" s="39">
        <f t="shared" si="394"/>
        <v>0.2244579149158</v>
      </c>
      <c r="AK877" s="39">
        <f t="shared" si="395"/>
        <v>8.9943127705883433E-2</v>
      </c>
      <c r="AL877" s="39">
        <f t="shared" si="396"/>
        <v>0.12822797009387196</v>
      </c>
      <c r="AM877" s="39"/>
      <c r="AS877" s="39"/>
      <c r="AT877" s="39">
        <f t="shared" si="405"/>
        <v>5.2407051101208385E-2</v>
      </c>
      <c r="AU877" s="39">
        <f t="shared" si="406"/>
        <v>0.16813818667618766</v>
      </c>
      <c r="AW877" s="38">
        <f t="shared" si="407"/>
        <v>602.52584848337688</v>
      </c>
      <c r="AX877" s="38">
        <f t="shared" si="410"/>
        <v>241.43973428856526</v>
      </c>
      <c r="AY877" s="38">
        <f t="shared" si="411"/>
        <v>344.21003380118617</v>
      </c>
      <c r="AZ877" s="38">
        <f t="shared" si="397"/>
        <v>0</v>
      </c>
      <c r="BA877" s="38">
        <f t="shared" si="398"/>
        <v>0</v>
      </c>
      <c r="BB877" s="38">
        <f t="shared" si="399"/>
        <v>0</v>
      </c>
      <c r="BC877" s="38">
        <f t="shared" si="400"/>
        <v>0</v>
      </c>
      <c r="BD877" s="38">
        <f t="shared" si="401"/>
        <v>0</v>
      </c>
      <c r="BE877" s="38">
        <f t="shared" si="402"/>
        <v>0</v>
      </c>
      <c r="BF877" s="38">
        <f t="shared" si="403"/>
        <v>0</v>
      </c>
      <c r="BG877" s="38">
        <f t="shared" si="408"/>
        <v>140.67939169403974</v>
      </c>
      <c r="BH877" s="38">
        <f t="shared" si="409"/>
        <v>451.34342278609114</v>
      </c>
      <c r="BI877" s="61">
        <f t="shared" si="404"/>
        <v>1780.1984310532594</v>
      </c>
    </row>
    <row r="878" spans="1:61" x14ac:dyDescent="0.3">
      <c r="A878" s="84" t="s">
        <v>563</v>
      </c>
      <c r="B878" s="84" t="s">
        <v>564</v>
      </c>
      <c r="C878" s="84" t="s">
        <v>564</v>
      </c>
      <c r="D878" s="63">
        <f>VLOOKUP(B878,Площадь!$A$2:$B$490,2,0)</f>
        <v>13.6</v>
      </c>
      <c r="E878" s="72"/>
      <c r="F878" s="87">
        <v>31</v>
      </c>
      <c r="G878" s="87">
        <v>29</v>
      </c>
      <c r="H878" s="90">
        <v>31</v>
      </c>
      <c r="I878" s="89"/>
      <c r="J878" s="89"/>
      <c r="K878" s="89"/>
      <c r="L878" s="89"/>
      <c r="M878" s="89"/>
      <c r="N878" s="89"/>
      <c r="O878" s="89"/>
      <c r="P878" s="89">
        <v>15</v>
      </c>
      <c r="Q878" s="89">
        <v>31</v>
      </c>
      <c r="R878">
        <f t="shared" si="393"/>
        <v>137</v>
      </c>
      <c r="S878" s="76"/>
      <c r="T878" s="80"/>
      <c r="U878" s="39"/>
      <c r="V878" s="39"/>
      <c r="W878" s="39"/>
      <c r="X878" s="39"/>
      <c r="Y878" s="39"/>
      <c r="Z878" s="39"/>
      <c r="AA878" s="39"/>
      <c r="AB878" s="39"/>
      <c r="AC878" s="39"/>
      <c r="AD878" s="39"/>
      <c r="AE878" s="39"/>
      <c r="AF878" s="39"/>
      <c r="AG878" s="39"/>
      <c r="AH878" s="39"/>
      <c r="AJ878" s="39">
        <f t="shared" si="394"/>
        <v>0.19568125915736412</v>
      </c>
      <c r="AK878" s="39">
        <f t="shared" si="395"/>
        <v>7.8411957487180425E-2</v>
      </c>
      <c r="AL878" s="39">
        <f t="shared" si="396"/>
        <v>0.11178848674850377</v>
      </c>
      <c r="AM878" s="39"/>
      <c r="AS878" s="39"/>
      <c r="AT878" s="39">
        <f t="shared" si="405"/>
        <v>4.5688198395925257E-2</v>
      </c>
      <c r="AU878" s="39">
        <f t="shared" si="406"/>
        <v>0.14658200889718923</v>
      </c>
      <c r="AW878" s="38">
        <f t="shared" si="407"/>
        <v>525.27894483166199</v>
      </c>
      <c r="AX878" s="38">
        <f t="shared" si="410"/>
        <v>210.48592220028766</v>
      </c>
      <c r="AY878" s="38">
        <f t="shared" si="411"/>
        <v>300.08054228821356</v>
      </c>
      <c r="AZ878" s="38">
        <f t="shared" si="397"/>
        <v>0</v>
      </c>
      <c r="BA878" s="38">
        <f t="shared" si="398"/>
        <v>0</v>
      </c>
      <c r="BB878" s="38">
        <f t="shared" si="399"/>
        <v>0</v>
      </c>
      <c r="BC878" s="38">
        <f t="shared" si="400"/>
        <v>0</v>
      </c>
      <c r="BD878" s="38">
        <f t="shared" si="401"/>
        <v>0</v>
      </c>
      <c r="BE878" s="38">
        <f t="shared" si="402"/>
        <v>0</v>
      </c>
      <c r="BF878" s="38">
        <f t="shared" si="403"/>
        <v>0</v>
      </c>
      <c r="BG878" s="38">
        <f t="shared" si="408"/>
        <v>122.64357224608592</v>
      </c>
      <c r="BH878" s="38">
        <f t="shared" si="409"/>
        <v>393.47888140325887</v>
      </c>
      <c r="BI878" s="61">
        <f t="shared" si="404"/>
        <v>1551.9678629695079</v>
      </c>
    </row>
    <row r="879" spans="1:61" x14ac:dyDescent="0.3">
      <c r="A879" s="84" t="s">
        <v>533</v>
      </c>
      <c r="B879" s="84" t="s">
        <v>534</v>
      </c>
      <c r="C879" s="84" t="s">
        <v>534</v>
      </c>
      <c r="D879" s="63">
        <f>VLOOKUP(B879,Площадь!$A$2:$B$490,2,0)</f>
        <v>13.6</v>
      </c>
      <c r="E879" s="72"/>
      <c r="F879" s="87">
        <v>31</v>
      </c>
      <c r="G879" s="87">
        <v>29</v>
      </c>
      <c r="H879" s="90">
        <v>31</v>
      </c>
      <c r="I879" s="89"/>
      <c r="J879" s="89"/>
      <c r="K879" s="89"/>
      <c r="L879" s="89"/>
      <c r="M879" s="89"/>
      <c r="N879" s="89"/>
      <c r="O879" s="89"/>
      <c r="P879" s="89">
        <v>15</v>
      </c>
      <c r="Q879" s="89">
        <v>31</v>
      </c>
      <c r="R879">
        <f t="shared" si="393"/>
        <v>137</v>
      </c>
      <c r="S879" s="76"/>
      <c r="T879" s="80"/>
      <c r="U879" s="39"/>
      <c r="V879" s="39"/>
      <c r="W879" s="39"/>
      <c r="X879" s="39"/>
      <c r="Y879" s="39"/>
      <c r="Z879" s="39"/>
      <c r="AA879" s="39"/>
      <c r="AB879" s="39"/>
      <c r="AC879" s="39"/>
      <c r="AD879" s="39"/>
      <c r="AE879" s="39"/>
      <c r="AF879" s="39"/>
      <c r="AG879" s="39"/>
      <c r="AH879" s="39"/>
      <c r="AJ879" s="39">
        <f t="shared" si="394"/>
        <v>0.19568125915736412</v>
      </c>
      <c r="AK879" s="39">
        <f t="shared" si="395"/>
        <v>7.8411957487180425E-2</v>
      </c>
      <c r="AL879" s="39">
        <f t="shared" si="396"/>
        <v>0.11178848674850377</v>
      </c>
      <c r="AM879" s="39"/>
      <c r="AS879" s="39"/>
      <c r="AT879" s="39">
        <f t="shared" si="405"/>
        <v>4.5688198395925257E-2</v>
      </c>
      <c r="AU879" s="39">
        <f t="shared" si="406"/>
        <v>0.14658200889718923</v>
      </c>
      <c r="AW879" s="38">
        <f t="shared" si="407"/>
        <v>525.27894483166199</v>
      </c>
      <c r="AX879" s="38">
        <f t="shared" si="410"/>
        <v>210.48592220028766</v>
      </c>
      <c r="AY879" s="38">
        <f t="shared" si="411"/>
        <v>300.08054228821356</v>
      </c>
      <c r="AZ879" s="38">
        <f t="shared" si="397"/>
        <v>0</v>
      </c>
      <c r="BA879" s="38">
        <f t="shared" si="398"/>
        <v>0</v>
      </c>
      <c r="BB879" s="38">
        <f t="shared" si="399"/>
        <v>0</v>
      </c>
      <c r="BC879" s="38">
        <f t="shared" si="400"/>
        <v>0</v>
      </c>
      <c r="BD879" s="38">
        <f t="shared" si="401"/>
        <v>0</v>
      </c>
      <c r="BE879" s="38">
        <f t="shared" si="402"/>
        <v>0</v>
      </c>
      <c r="BF879" s="38">
        <f t="shared" si="403"/>
        <v>0</v>
      </c>
      <c r="BG879" s="38">
        <f t="shared" si="408"/>
        <v>122.64357224608592</v>
      </c>
      <c r="BH879" s="38">
        <f t="shared" si="409"/>
        <v>393.47888140325887</v>
      </c>
      <c r="BI879" s="61">
        <f t="shared" si="404"/>
        <v>1551.9678629695079</v>
      </c>
    </row>
    <row r="880" spans="1:61" x14ac:dyDescent="0.3">
      <c r="A880" s="84" t="s">
        <v>1419</v>
      </c>
      <c r="B880" s="84" t="s">
        <v>1420</v>
      </c>
      <c r="C880" s="84" t="s">
        <v>1420</v>
      </c>
      <c r="D880" s="63">
        <f>VLOOKUP(B880,Площадь!$A$2:$B$490,2,0)</f>
        <v>17.3</v>
      </c>
      <c r="E880" s="72"/>
      <c r="F880" s="87">
        <v>31</v>
      </c>
      <c r="G880" s="87">
        <v>29</v>
      </c>
      <c r="H880" s="90">
        <v>31</v>
      </c>
      <c r="I880" s="89"/>
      <c r="J880" s="89"/>
      <c r="K880" s="89"/>
      <c r="L880" s="89"/>
      <c r="M880" s="89"/>
      <c r="N880" s="89"/>
      <c r="O880" s="89"/>
      <c r="P880" s="89">
        <v>15</v>
      </c>
      <c r="Q880" s="89">
        <v>31</v>
      </c>
      <c r="R880">
        <f t="shared" si="393"/>
        <v>137</v>
      </c>
      <c r="S880" s="76"/>
      <c r="T880" s="80"/>
      <c r="U880" s="39"/>
      <c r="V880" s="39"/>
      <c r="W880" s="39"/>
      <c r="X880" s="39"/>
      <c r="Y880" s="39"/>
      <c r="Z880" s="39"/>
      <c r="AA880" s="39"/>
      <c r="AB880" s="39"/>
      <c r="AC880" s="39"/>
      <c r="AD880" s="39"/>
      <c r="AE880" s="39"/>
      <c r="AF880" s="39"/>
      <c r="AG880" s="39"/>
      <c r="AH880" s="39"/>
      <c r="AJ880" s="39">
        <f t="shared" si="394"/>
        <v>0.24891807231047053</v>
      </c>
      <c r="AK880" s="39">
        <f t="shared" si="395"/>
        <v>9.9744622391780988E-2</v>
      </c>
      <c r="AL880" s="39">
        <f t="shared" si="396"/>
        <v>0.14220153093743493</v>
      </c>
      <c r="AM880" s="39"/>
      <c r="AS880" s="39"/>
      <c r="AT880" s="39">
        <f t="shared" si="405"/>
        <v>5.8118075900699041E-2</v>
      </c>
      <c r="AU880" s="39">
        <f t="shared" si="406"/>
        <v>0.18646093778833631</v>
      </c>
      <c r="AW880" s="38">
        <f t="shared" si="407"/>
        <v>668.1857165873347</v>
      </c>
      <c r="AX880" s="38">
        <f t="shared" si="410"/>
        <v>267.75047456360124</v>
      </c>
      <c r="AY880" s="38">
        <f t="shared" si="411"/>
        <v>381.72010158721287</v>
      </c>
      <c r="AZ880" s="38">
        <f t="shared" si="397"/>
        <v>0</v>
      </c>
      <c r="BA880" s="38">
        <f t="shared" si="398"/>
        <v>0</v>
      </c>
      <c r="BB880" s="38">
        <f t="shared" si="399"/>
        <v>0</v>
      </c>
      <c r="BC880" s="38">
        <f t="shared" si="400"/>
        <v>0</v>
      </c>
      <c r="BD880" s="38">
        <f t="shared" si="401"/>
        <v>0</v>
      </c>
      <c r="BE880" s="38">
        <f t="shared" si="402"/>
        <v>0</v>
      </c>
      <c r="BF880" s="38">
        <f t="shared" si="403"/>
        <v>0</v>
      </c>
      <c r="BG880" s="38">
        <f t="shared" si="408"/>
        <v>156.00983822480049</v>
      </c>
      <c r="BH880" s="38">
        <f t="shared" si="409"/>
        <v>500.52828296149846</v>
      </c>
      <c r="BI880" s="61">
        <f t="shared" si="404"/>
        <v>1974.1944139244476</v>
      </c>
    </row>
    <row r="881" spans="1:61" x14ac:dyDescent="0.3">
      <c r="A881" s="84" t="s">
        <v>2620</v>
      </c>
      <c r="B881" s="84" t="s">
        <v>1285</v>
      </c>
      <c r="C881" s="84" t="s">
        <v>1285</v>
      </c>
      <c r="D881" s="63">
        <f>VLOOKUP(B881,Площадь!$A$2:$B$490,2,0)</f>
        <v>15.6</v>
      </c>
      <c r="E881" s="72"/>
      <c r="F881" s="87">
        <v>31</v>
      </c>
      <c r="G881" s="87">
        <v>29</v>
      </c>
      <c r="H881" s="90">
        <v>31</v>
      </c>
      <c r="I881" s="89"/>
      <c r="J881" s="89"/>
      <c r="K881" s="89"/>
      <c r="L881" s="89"/>
      <c r="M881" s="89"/>
      <c r="N881" s="89"/>
      <c r="O881" s="89"/>
      <c r="P881" s="89">
        <v>15</v>
      </c>
      <c r="Q881" s="89">
        <v>31</v>
      </c>
      <c r="R881">
        <f t="shared" si="393"/>
        <v>137</v>
      </c>
      <c r="S881" s="76"/>
      <c r="T881" s="80"/>
      <c r="U881" s="39"/>
      <c r="V881" s="39"/>
      <c r="W881" s="39"/>
      <c r="X881" s="39"/>
      <c r="Y881" s="39"/>
      <c r="Z881" s="39"/>
      <c r="AA881" s="39"/>
      <c r="AB881" s="39"/>
      <c r="AC881" s="39"/>
      <c r="AD881" s="39"/>
      <c r="AE881" s="39"/>
      <c r="AF881" s="39"/>
      <c r="AG881" s="39"/>
      <c r="AH881" s="39"/>
      <c r="AJ881" s="39">
        <f t="shared" si="394"/>
        <v>0.2244579149158</v>
      </c>
      <c r="AK881" s="39">
        <f t="shared" si="395"/>
        <v>8.9943127705883433E-2</v>
      </c>
      <c r="AL881" s="39">
        <f t="shared" si="396"/>
        <v>0.12822797009387196</v>
      </c>
      <c r="AM881" s="39"/>
      <c r="AS881" s="39"/>
      <c r="AT881" s="39">
        <f t="shared" si="405"/>
        <v>5.2407051101208385E-2</v>
      </c>
      <c r="AU881" s="39">
        <f t="shared" si="406"/>
        <v>0.16813818667618766</v>
      </c>
      <c r="AW881" s="38">
        <f t="shared" si="407"/>
        <v>602.52584848337688</v>
      </c>
      <c r="AX881" s="38">
        <f t="shared" si="410"/>
        <v>241.43973428856526</v>
      </c>
      <c r="AY881" s="38">
        <f t="shared" si="411"/>
        <v>344.21003380118617</v>
      </c>
      <c r="AZ881" s="38">
        <f t="shared" si="397"/>
        <v>0</v>
      </c>
      <c r="BA881" s="38">
        <f t="shared" si="398"/>
        <v>0</v>
      </c>
      <c r="BB881" s="38">
        <f t="shared" si="399"/>
        <v>0</v>
      </c>
      <c r="BC881" s="38">
        <f t="shared" si="400"/>
        <v>0</v>
      </c>
      <c r="BD881" s="38">
        <f t="shared" si="401"/>
        <v>0</v>
      </c>
      <c r="BE881" s="38">
        <f t="shared" si="402"/>
        <v>0</v>
      </c>
      <c r="BF881" s="38">
        <f t="shared" si="403"/>
        <v>0</v>
      </c>
      <c r="BG881" s="38">
        <f t="shared" si="408"/>
        <v>140.67939169403974</v>
      </c>
      <c r="BH881" s="38">
        <f t="shared" si="409"/>
        <v>451.34342278609114</v>
      </c>
      <c r="BI881" s="61">
        <f t="shared" si="404"/>
        <v>1780.1984310532594</v>
      </c>
    </row>
    <row r="882" spans="1:61" x14ac:dyDescent="0.3">
      <c r="A882" s="84" t="s">
        <v>1331</v>
      </c>
      <c r="B882" s="84" t="s">
        <v>1332</v>
      </c>
      <c r="C882" s="84" t="s">
        <v>1332</v>
      </c>
      <c r="D882" s="63">
        <f>VLOOKUP(B882,Площадь!$A$2:$B$490,2,0)</f>
        <v>13.6</v>
      </c>
      <c r="E882" s="72"/>
      <c r="F882" s="87">
        <v>31</v>
      </c>
      <c r="G882" s="87">
        <v>29</v>
      </c>
      <c r="H882" s="90">
        <v>31</v>
      </c>
      <c r="I882" s="89"/>
      <c r="J882" s="89"/>
      <c r="K882" s="89"/>
      <c r="L882" s="89"/>
      <c r="M882" s="89"/>
      <c r="N882" s="89"/>
      <c r="O882" s="89"/>
      <c r="P882" s="89">
        <v>15</v>
      </c>
      <c r="Q882" s="89">
        <v>31</v>
      </c>
      <c r="R882">
        <f t="shared" si="393"/>
        <v>137</v>
      </c>
      <c r="S882" s="76"/>
      <c r="T882" s="80"/>
      <c r="U882" s="39"/>
      <c r="V882" s="39"/>
      <c r="W882" s="39"/>
      <c r="X882" s="39"/>
      <c r="Y882" s="39"/>
      <c r="Z882" s="39"/>
      <c r="AA882" s="39"/>
      <c r="AB882" s="39"/>
      <c r="AC882" s="39"/>
      <c r="AD882" s="39"/>
      <c r="AE882" s="39"/>
      <c r="AF882" s="39"/>
      <c r="AG882" s="39"/>
      <c r="AH882" s="39"/>
      <c r="AJ882" s="39">
        <f t="shared" si="394"/>
        <v>0.19568125915736412</v>
      </c>
      <c r="AK882" s="39">
        <f t="shared" si="395"/>
        <v>7.8411957487180425E-2</v>
      </c>
      <c r="AL882" s="39">
        <f t="shared" si="396"/>
        <v>0.11178848674850377</v>
      </c>
      <c r="AM882" s="39"/>
      <c r="AS882" s="39"/>
      <c r="AT882" s="39">
        <f t="shared" si="405"/>
        <v>4.5688198395925257E-2</v>
      </c>
      <c r="AU882" s="39">
        <f t="shared" si="406"/>
        <v>0.14658200889718923</v>
      </c>
      <c r="AW882" s="38">
        <f t="shared" si="407"/>
        <v>525.27894483166199</v>
      </c>
      <c r="AX882" s="38">
        <f t="shared" si="410"/>
        <v>210.48592220028766</v>
      </c>
      <c r="AY882" s="38">
        <f t="shared" si="411"/>
        <v>300.08054228821356</v>
      </c>
      <c r="AZ882" s="38">
        <f t="shared" si="397"/>
        <v>0</v>
      </c>
      <c r="BA882" s="38">
        <f t="shared" si="398"/>
        <v>0</v>
      </c>
      <c r="BB882" s="38">
        <f t="shared" si="399"/>
        <v>0</v>
      </c>
      <c r="BC882" s="38">
        <f t="shared" si="400"/>
        <v>0</v>
      </c>
      <c r="BD882" s="38">
        <f t="shared" si="401"/>
        <v>0</v>
      </c>
      <c r="BE882" s="38">
        <f t="shared" si="402"/>
        <v>0</v>
      </c>
      <c r="BF882" s="38">
        <f t="shared" si="403"/>
        <v>0</v>
      </c>
      <c r="BG882" s="38">
        <f t="shared" si="408"/>
        <v>122.64357224608592</v>
      </c>
      <c r="BH882" s="38">
        <f t="shared" si="409"/>
        <v>393.47888140325887</v>
      </c>
      <c r="BI882" s="61">
        <f t="shared" si="404"/>
        <v>1551.9678629695079</v>
      </c>
    </row>
    <row r="883" spans="1:61" x14ac:dyDescent="0.3">
      <c r="A883" s="197" t="s">
        <v>1481</v>
      </c>
      <c r="B883" s="84" t="s">
        <v>1482</v>
      </c>
      <c r="C883" s="84" t="s">
        <v>1482</v>
      </c>
      <c r="D883" s="63">
        <f>VLOOKUP(B883,Площадь!$A$2:$B$490,2,0)</f>
        <v>17.3</v>
      </c>
      <c r="E883" s="72"/>
      <c r="F883" s="90"/>
      <c r="G883" s="90"/>
      <c r="H883" s="90"/>
      <c r="I883" s="89"/>
      <c r="J883" s="89"/>
      <c r="K883" s="89"/>
      <c r="L883" s="89"/>
      <c r="M883" s="89"/>
      <c r="N883" s="89"/>
      <c r="O883" s="89"/>
      <c r="P883" s="89"/>
      <c r="Q883" s="89"/>
      <c r="R883">
        <f t="shared" si="393"/>
        <v>0</v>
      </c>
      <c r="S883" s="76"/>
      <c r="T883" s="80"/>
      <c r="U883" s="39"/>
      <c r="V883" s="39"/>
      <c r="W883" s="39"/>
      <c r="X883" s="39"/>
      <c r="Y883" s="39"/>
      <c r="Z883" s="39"/>
      <c r="AA883" s="39"/>
      <c r="AB883" s="39"/>
      <c r="AC883" s="39"/>
      <c r="AD883" s="39"/>
      <c r="AE883" s="39"/>
      <c r="AF883" s="39"/>
      <c r="AG883" s="39"/>
      <c r="AH883" s="39"/>
      <c r="AJ883" s="39">
        <f t="shared" si="394"/>
        <v>0</v>
      </c>
      <c r="AK883" s="39">
        <f t="shared" si="395"/>
        <v>0</v>
      </c>
      <c r="AL883" s="39">
        <f t="shared" si="396"/>
        <v>0</v>
      </c>
      <c r="AM883" s="39"/>
      <c r="AS883" s="39"/>
      <c r="AT883" s="39">
        <f t="shared" si="405"/>
        <v>0</v>
      </c>
      <c r="AU883" s="39">
        <f t="shared" si="406"/>
        <v>0</v>
      </c>
      <c r="AW883" s="38">
        <f t="shared" si="407"/>
        <v>0</v>
      </c>
      <c r="AX883" s="38">
        <f t="shared" si="410"/>
        <v>0</v>
      </c>
      <c r="AY883" s="38">
        <f t="shared" si="411"/>
        <v>0</v>
      </c>
      <c r="AZ883" s="38">
        <f t="shared" si="397"/>
        <v>0</v>
      </c>
      <c r="BA883" s="38">
        <f t="shared" si="398"/>
        <v>0</v>
      </c>
      <c r="BB883" s="38">
        <f t="shared" si="399"/>
        <v>0</v>
      </c>
      <c r="BC883" s="38">
        <f t="shared" si="400"/>
        <v>0</v>
      </c>
      <c r="BD883" s="38">
        <f t="shared" si="401"/>
        <v>0</v>
      </c>
      <c r="BE883" s="38">
        <f t="shared" si="402"/>
        <v>0</v>
      </c>
      <c r="BF883" s="38">
        <f t="shared" si="403"/>
        <v>0</v>
      </c>
      <c r="BG883" s="38">
        <f t="shared" si="408"/>
        <v>0</v>
      </c>
      <c r="BH883" s="38">
        <f t="shared" si="409"/>
        <v>0</v>
      </c>
      <c r="BI883" s="61">
        <f t="shared" si="404"/>
        <v>0</v>
      </c>
    </row>
    <row r="884" spans="1:61" x14ac:dyDescent="0.3">
      <c r="A884" s="197" t="s">
        <v>3959</v>
      </c>
      <c r="B884" s="84" t="s">
        <v>1482</v>
      </c>
      <c r="C884" s="84" t="s">
        <v>1482</v>
      </c>
      <c r="D884" s="63">
        <f>VLOOKUP(B884,Площадь!$A$2:$B$490,2,0)</f>
        <v>17.3</v>
      </c>
      <c r="E884" s="72"/>
      <c r="F884" s="90">
        <v>31</v>
      </c>
      <c r="G884" s="90">
        <v>29</v>
      </c>
      <c r="H884" s="90">
        <v>31</v>
      </c>
      <c r="I884" s="89"/>
      <c r="J884" s="89"/>
      <c r="K884" s="89"/>
      <c r="L884" s="89"/>
      <c r="M884" s="89"/>
      <c r="N884" s="89"/>
      <c r="O884" s="89"/>
      <c r="P884" s="89">
        <v>15</v>
      </c>
      <c r="Q884" s="89">
        <v>31</v>
      </c>
      <c r="R884">
        <f t="shared" si="393"/>
        <v>137</v>
      </c>
      <c r="S884" s="76"/>
      <c r="T884" s="80"/>
      <c r="U884" s="39"/>
      <c r="V884" s="39"/>
      <c r="W884" s="39"/>
      <c r="X884" s="39"/>
      <c r="Y884" s="39"/>
      <c r="Z884" s="39"/>
      <c r="AA884" s="39"/>
      <c r="AB884" s="39"/>
      <c r="AC884" s="39"/>
      <c r="AD884" s="39"/>
      <c r="AE884" s="39"/>
      <c r="AF884" s="39"/>
      <c r="AG884" s="39"/>
      <c r="AH884" s="39"/>
      <c r="AJ884" s="39">
        <f t="shared" si="394"/>
        <v>0.24891807231047053</v>
      </c>
      <c r="AK884" s="39">
        <f t="shared" si="395"/>
        <v>9.9744622391780988E-2</v>
      </c>
      <c r="AL884" s="39">
        <f t="shared" si="396"/>
        <v>0.14220153093743493</v>
      </c>
      <c r="AM884" s="39"/>
      <c r="AS884" s="39"/>
      <c r="AT884" s="39">
        <f t="shared" si="405"/>
        <v>5.8118075900699041E-2</v>
      </c>
      <c r="AU884" s="39">
        <f t="shared" si="406"/>
        <v>0.18646093778833631</v>
      </c>
      <c r="AW884" s="38">
        <f t="shared" si="407"/>
        <v>668.1857165873347</v>
      </c>
      <c r="AX884" s="38">
        <f t="shared" si="410"/>
        <v>267.75047456360124</v>
      </c>
      <c r="AY884" s="38">
        <f t="shared" si="411"/>
        <v>381.72010158721287</v>
      </c>
      <c r="AZ884" s="38">
        <f t="shared" si="397"/>
        <v>0</v>
      </c>
      <c r="BA884" s="38">
        <f t="shared" si="398"/>
        <v>0</v>
      </c>
      <c r="BB884" s="38">
        <f t="shared" si="399"/>
        <v>0</v>
      </c>
      <c r="BC884" s="38">
        <f t="shared" si="400"/>
        <v>0</v>
      </c>
      <c r="BD884" s="38">
        <f t="shared" si="401"/>
        <v>0</v>
      </c>
      <c r="BE884" s="38">
        <f t="shared" si="402"/>
        <v>0</v>
      </c>
      <c r="BF884" s="38">
        <f t="shared" si="403"/>
        <v>0</v>
      </c>
      <c r="BG884" s="38">
        <f t="shared" si="408"/>
        <v>156.00983822480049</v>
      </c>
      <c r="BH884" s="38">
        <f t="shared" si="409"/>
        <v>500.52828296149846</v>
      </c>
      <c r="BI884" s="61">
        <f t="shared" si="404"/>
        <v>1974.1944139244476</v>
      </c>
    </row>
    <row r="885" spans="1:61" x14ac:dyDescent="0.3">
      <c r="A885" s="84" t="s">
        <v>691</v>
      </c>
      <c r="B885" s="84" t="s">
        <v>692</v>
      </c>
      <c r="C885" s="84" t="s">
        <v>692</v>
      </c>
      <c r="D885" s="63">
        <f>VLOOKUP(B885,Площадь!$A$2:$B$490,2,0)</f>
        <v>15.6</v>
      </c>
      <c r="E885" s="72"/>
      <c r="F885" s="87">
        <v>31</v>
      </c>
      <c r="G885" s="87">
        <v>29</v>
      </c>
      <c r="H885" s="90">
        <v>31</v>
      </c>
      <c r="I885" s="89"/>
      <c r="J885" s="89"/>
      <c r="K885" s="89"/>
      <c r="L885" s="89"/>
      <c r="M885" s="89"/>
      <c r="N885" s="89"/>
      <c r="O885" s="89"/>
      <c r="P885" s="89">
        <v>15</v>
      </c>
      <c r="Q885" s="89">
        <v>31</v>
      </c>
      <c r="R885">
        <f t="shared" si="393"/>
        <v>137</v>
      </c>
      <c r="S885" s="76"/>
      <c r="T885" s="80"/>
      <c r="U885" s="39"/>
      <c r="V885" s="39"/>
      <c r="W885" s="39"/>
      <c r="X885" s="39"/>
      <c r="Y885" s="39"/>
      <c r="Z885" s="39"/>
      <c r="AA885" s="39"/>
      <c r="AB885" s="39"/>
      <c r="AC885" s="39"/>
      <c r="AD885" s="39"/>
      <c r="AE885" s="39"/>
      <c r="AF885" s="39"/>
      <c r="AG885" s="39"/>
      <c r="AH885" s="39"/>
      <c r="AJ885" s="39">
        <f t="shared" si="394"/>
        <v>0.2244579149158</v>
      </c>
      <c r="AK885" s="39">
        <f t="shared" si="395"/>
        <v>8.9943127705883433E-2</v>
      </c>
      <c r="AL885" s="39">
        <f t="shared" si="396"/>
        <v>0.12822797009387196</v>
      </c>
      <c r="AM885" s="39"/>
      <c r="AS885" s="39"/>
      <c r="AT885" s="39">
        <f t="shared" si="405"/>
        <v>5.2407051101208385E-2</v>
      </c>
      <c r="AU885" s="39">
        <f t="shared" si="406"/>
        <v>0.16813818667618766</v>
      </c>
      <c r="AW885" s="38">
        <f t="shared" si="407"/>
        <v>602.52584848337688</v>
      </c>
      <c r="AX885" s="38">
        <f t="shared" si="410"/>
        <v>241.43973428856526</v>
      </c>
      <c r="AY885" s="38">
        <f t="shared" si="411"/>
        <v>344.21003380118617</v>
      </c>
      <c r="AZ885" s="38">
        <f t="shared" si="397"/>
        <v>0</v>
      </c>
      <c r="BA885" s="38">
        <f t="shared" si="398"/>
        <v>0</v>
      </c>
      <c r="BB885" s="38">
        <f t="shared" si="399"/>
        <v>0</v>
      </c>
      <c r="BC885" s="38">
        <f t="shared" si="400"/>
        <v>0</v>
      </c>
      <c r="BD885" s="38">
        <f t="shared" si="401"/>
        <v>0</v>
      </c>
      <c r="BE885" s="38">
        <f t="shared" si="402"/>
        <v>0</v>
      </c>
      <c r="BF885" s="38">
        <f t="shared" si="403"/>
        <v>0</v>
      </c>
      <c r="BG885" s="38">
        <f t="shared" si="408"/>
        <v>140.67939169403974</v>
      </c>
      <c r="BH885" s="38">
        <f t="shared" si="409"/>
        <v>451.34342278609114</v>
      </c>
      <c r="BI885" s="61">
        <f t="shared" si="404"/>
        <v>1780.1984310532594</v>
      </c>
    </row>
    <row r="886" spans="1:61" x14ac:dyDescent="0.3">
      <c r="A886" s="84" t="s">
        <v>2098</v>
      </c>
      <c r="B886" s="84" t="s">
        <v>2099</v>
      </c>
      <c r="C886" s="84" t="s">
        <v>2099</v>
      </c>
      <c r="D886" s="63">
        <f>VLOOKUP(B886,Площадь!$A$2:$B$490,2,0)</f>
        <v>13.6</v>
      </c>
      <c r="E886" s="72"/>
      <c r="F886" s="87">
        <v>31</v>
      </c>
      <c r="G886" s="87">
        <v>29</v>
      </c>
      <c r="H886" s="90">
        <v>31</v>
      </c>
      <c r="I886" s="89"/>
      <c r="J886" s="89"/>
      <c r="K886" s="89"/>
      <c r="L886" s="89"/>
      <c r="M886" s="89"/>
      <c r="N886" s="89"/>
      <c r="O886" s="89"/>
      <c r="P886" s="89">
        <v>15</v>
      </c>
      <c r="Q886" s="89">
        <v>31</v>
      </c>
      <c r="R886">
        <f t="shared" si="393"/>
        <v>137</v>
      </c>
      <c r="S886" s="76"/>
      <c r="T886" s="80"/>
      <c r="U886" s="39"/>
      <c r="V886" s="39"/>
      <c r="W886" s="39"/>
      <c r="X886" s="39"/>
      <c r="Y886" s="39"/>
      <c r="Z886" s="39"/>
      <c r="AA886" s="39"/>
      <c r="AB886" s="39"/>
      <c r="AC886" s="39"/>
      <c r="AD886" s="39"/>
      <c r="AE886" s="39"/>
      <c r="AF886" s="39"/>
      <c r="AG886" s="39"/>
      <c r="AH886" s="39"/>
      <c r="AJ886" s="39">
        <f t="shared" si="394"/>
        <v>0.19568125915736412</v>
      </c>
      <c r="AK886" s="39">
        <f t="shared" si="395"/>
        <v>7.8411957487180425E-2</v>
      </c>
      <c r="AL886" s="39">
        <f t="shared" si="396"/>
        <v>0.11178848674850377</v>
      </c>
      <c r="AM886" s="39"/>
      <c r="AS886" s="39"/>
      <c r="AT886" s="39">
        <f t="shared" si="405"/>
        <v>4.5688198395925257E-2</v>
      </c>
      <c r="AU886" s="39">
        <f t="shared" si="406"/>
        <v>0.14658200889718923</v>
      </c>
      <c r="AW886" s="38">
        <f t="shared" si="407"/>
        <v>525.27894483166199</v>
      </c>
      <c r="AX886" s="38">
        <f t="shared" si="410"/>
        <v>210.48592220028766</v>
      </c>
      <c r="AY886" s="38">
        <f t="shared" si="411"/>
        <v>300.08054228821356</v>
      </c>
      <c r="AZ886" s="38">
        <f t="shared" si="397"/>
        <v>0</v>
      </c>
      <c r="BA886" s="38">
        <f t="shared" si="398"/>
        <v>0</v>
      </c>
      <c r="BB886" s="38">
        <f t="shared" si="399"/>
        <v>0</v>
      </c>
      <c r="BC886" s="38">
        <f t="shared" si="400"/>
        <v>0</v>
      </c>
      <c r="BD886" s="38">
        <f t="shared" si="401"/>
        <v>0</v>
      </c>
      <c r="BE886" s="38">
        <f t="shared" si="402"/>
        <v>0</v>
      </c>
      <c r="BF886" s="38">
        <f t="shared" si="403"/>
        <v>0</v>
      </c>
      <c r="BG886" s="38">
        <f t="shared" si="408"/>
        <v>122.64357224608592</v>
      </c>
      <c r="BH886" s="38">
        <f t="shared" si="409"/>
        <v>393.47888140325887</v>
      </c>
      <c r="BI886" s="61">
        <f t="shared" si="404"/>
        <v>1551.9678629695079</v>
      </c>
    </row>
    <row r="887" spans="1:61" x14ac:dyDescent="0.3">
      <c r="A887" s="84" t="s">
        <v>570</v>
      </c>
      <c r="B887" s="84" t="s">
        <v>571</v>
      </c>
      <c r="C887" s="84" t="s">
        <v>571</v>
      </c>
      <c r="D887" s="63">
        <f>VLOOKUP(B887,Площадь!$A$2:$B$490,2,0)</f>
        <v>17.3</v>
      </c>
      <c r="E887" s="72"/>
      <c r="F887" s="87">
        <v>31</v>
      </c>
      <c r="G887" s="87">
        <v>29</v>
      </c>
      <c r="H887" s="90">
        <v>31</v>
      </c>
      <c r="I887" s="89"/>
      <c r="J887" s="89"/>
      <c r="K887" s="89"/>
      <c r="L887" s="89"/>
      <c r="M887" s="89"/>
      <c r="N887" s="89"/>
      <c r="O887" s="89"/>
      <c r="P887" s="89">
        <v>15</v>
      </c>
      <c r="Q887" s="89">
        <v>31</v>
      </c>
      <c r="R887">
        <f t="shared" si="393"/>
        <v>137</v>
      </c>
      <c r="S887" s="76"/>
      <c r="T887" s="80"/>
      <c r="U887" s="39"/>
      <c r="V887" s="39"/>
      <c r="W887" s="39"/>
      <c r="X887" s="39"/>
      <c r="Y887" s="39"/>
      <c r="Z887" s="39"/>
      <c r="AA887" s="39"/>
      <c r="AB887" s="39"/>
      <c r="AC887" s="39"/>
      <c r="AD887" s="39"/>
      <c r="AE887" s="39"/>
      <c r="AF887" s="39"/>
      <c r="AG887" s="39"/>
      <c r="AH887" s="39"/>
      <c r="AJ887" s="39">
        <f t="shared" si="394"/>
        <v>0.24891807231047053</v>
      </c>
      <c r="AK887" s="39">
        <f t="shared" si="395"/>
        <v>9.9744622391780988E-2</v>
      </c>
      <c r="AL887" s="39">
        <f t="shared" si="396"/>
        <v>0.14220153093743493</v>
      </c>
      <c r="AM887" s="39"/>
      <c r="AS887" s="39"/>
      <c r="AT887" s="39">
        <f t="shared" si="405"/>
        <v>5.8118075900699041E-2</v>
      </c>
      <c r="AU887" s="39">
        <f t="shared" si="406"/>
        <v>0.18646093778833631</v>
      </c>
      <c r="AW887" s="38">
        <f t="shared" si="407"/>
        <v>668.1857165873347</v>
      </c>
      <c r="AX887" s="38">
        <f t="shared" si="410"/>
        <v>267.75047456360124</v>
      </c>
      <c r="AY887" s="38">
        <f t="shared" si="411"/>
        <v>381.72010158721287</v>
      </c>
      <c r="AZ887" s="38">
        <f t="shared" si="397"/>
        <v>0</v>
      </c>
      <c r="BA887" s="38">
        <f t="shared" si="398"/>
        <v>0</v>
      </c>
      <c r="BB887" s="38">
        <f t="shared" si="399"/>
        <v>0</v>
      </c>
      <c r="BC887" s="38">
        <f t="shared" si="400"/>
        <v>0</v>
      </c>
      <c r="BD887" s="38">
        <f t="shared" si="401"/>
        <v>0</v>
      </c>
      <c r="BE887" s="38">
        <f t="shared" si="402"/>
        <v>0</v>
      </c>
      <c r="BF887" s="38">
        <f t="shared" si="403"/>
        <v>0</v>
      </c>
      <c r="BG887" s="38">
        <f t="shared" si="408"/>
        <v>156.00983822480049</v>
      </c>
      <c r="BH887" s="38">
        <f t="shared" si="409"/>
        <v>500.52828296149846</v>
      </c>
      <c r="BI887" s="61">
        <f t="shared" si="404"/>
        <v>1974.1944139244476</v>
      </c>
    </row>
    <row r="888" spans="1:61" x14ac:dyDescent="0.3">
      <c r="A888" s="84" t="s">
        <v>653</v>
      </c>
      <c r="B888" s="84" t="s">
        <v>654</v>
      </c>
      <c r="C888" s="84" t="s">
        <v>654</v>
      </c>
      <c r="D888" s="63">
        <f>VLOOKUP(B888,Площадь!$A$2:$B$490,2,0)</f>
        <v>15.1</v>
      </c>
      <c r="E888" s="72"/>
      <c r="F888" s="87">
        <v>31</v>
      </c>
      <c r="G888" s="87">
        <v>29</v>
      </c>
      <c r="H888" s="90">
        <v>31</v>
      </c>
      <c r="I888" s="89"/>
      <c r="J888" s="89"/>
      <c r="K888" s="89"/>
      <c r="L888" s="89"/>
      <c r="M888" s="89"/>
      <c r="N888" s="89"/>
      <c r="O888" s="89"/>
      <c r="P888" s="89">
        <v>15</v>
      </c>
      <c r="Q888" s="89">
        <v>31</v>
      </c>
      <c r="R888">
        <f t="shared" si="393"/>
        <v>137</v>
      </c>
      <c r="S888" s="76"/>
      <c r="T888" s="80"/>
      <c r="U888" s="39"/>
      <c r="V888" s="39"/>
      <c r="W888" s="39"/>
      <c r="X888" s="39"/>
      <c r="Y888" s="39"/>
      <c r="Z888" s="39"/>
      <c r="AA888" s="39"/>
      <c r="AB888" s="39"/>
      <c r="AC888" s="39"/>
      <c r="AD888" s="39"/>
      <c r="AE888" s="39"/>
      <c r="AF888" s="39"/>
      <c r="AG888" s="39"/>
      <c r="AH888" s="39"/>
      <c r="AJ888" s="39">
        <f t="shared" si="394"/>
        <v>0.21726375097619102</v>
      </c>
      <c r="AK888" s="39">
        <f t="shared" si="395"/>
        <v>8.7060335151207674E-2</v>
      </c>
      <c r="AL888" s="39">
        <f t="shared" si="396"/>
        <v>0.12411809925752991</v>
      </c>
      <c r="AM888" s="39"/>
      <c r="AS888" s="39"/>
      <c r="AT888" s="39">
        <f t="shared" si="405"/>
        <v>5.0727337924887601E-2</v>
      </c>
      <c r="AU888" s="39">
        <f t="shared" si="406"/>
        <v>0.16274914223143805</v>
      </c>
      <c r="AW888" s="38">
        <f t="shared" si="407"/>
        <v>583.21412257044813</v>
      </c>
      <c r="AX888" s="38">
        <f t="shared" si="410"/>
        <v>233.70128126649584</v>
      </c>
      <c r="AY888" s="38">
        <f t="shared" si="411"/>
        <v>333.17766092294301</v>
      </c>
      <c r="AZ888" s="38">
        <f t="shared" si="397"/>
        <v>0</v>
      </c>
      <c r="BA888" s="38">
        <f t="shared" si="398"/>
        <v>0</v>
      </c>
      <c r="BB888" s="38">
        <f t="shared" si="399"/>
        <v>0</v>
      </c>
      <c r="BC888" s="38">
        <f t="shared" si="400"/>
        <v>0</v>
      </c>
      <c r="BD888" s="38">
        <f t="shared" si="401"/>
        <v>0</v>
      </c>
      <c r="BE888" s="38">
        <f t="shared" si="402"/>
        <v>0</v>
      </c>
      <c r="BF888" s="38">
        <f t="shared" si="403"/>
        <v>0</v>
      </c>
      <c r="BG888" s="38">
        <f t="shared" si="408"/>
        <v>136.17043683205128</v>
      </c>
      <c r="BH888" s="38">
        <f t="shared" si="409"/>
        <v>436.87728744038304</v>
      </c>
      <c r="BI888" s="61">
        <f t="shared" si="404"/>
        <v>1723.1407890323214</v>
      </c>
    </row>
    <row r="889" spans="1:61" x14ac:dyDescent="0.3">
      <c r="A889" s="84" t="s">
        <v>1497</v>
      </c>
      <c r="B889" s="84" t="s">
        <v>1498</v>
      </c>
      <c r="C889" s="84" t="s">
        <v>1498</v>
      </c>
      <c r="D889" s="63">
        <f>VLOOKUP(B889,Площадь!$A$2:$B$490,2,0)</f>
        <v>13.6</v>
      </c>
      <c r="E889" s="72"/>
      <c r="F889" s="87">
        <v>31</v>
      </c>
      <c r="G889" s="87">
        <v>29</v>
      </c>
      <c r="H889" s="90">
        <v>31</v>
      </c>
      <c r="I889" s="89"/>
      <c r="J889" s="89"/>
      <c r="K889" s="89"/>
      <c r="L889" s="89"/>
      <c r="M889" s="89"/>
      <c r="N889" s="89"/>
      <c r="O889" s="89"/>
      <c r="P889" s="89">
        <v>15</v>
      </c>
      <c r="Q889" s="89">
        <v>31</v>
      </c>
      <c r="R889">
        <f t="shared" si="393"/>
        <v>137</v>
      </c>
      <c r="S889" s="76"/>
      <c r="T889" s="80"/>
      <c r="U889" s="39"/>
      <c r="V889" s="39"/>
      <c r="W889" s="39"/>
      <c r="X889" s="39"/>
      <c r="Y889" s="39"/>
      <c r="Z889" s="39"/>
      <c r="AA889" s="39"/>
      <c r="AB889" s="39"/>
      <c r="AC889" s="39"/>
      <c r="AD889" s="39"/>
      <c r="AE889" s="39"/>
      <c r="AF889" s="39"/>
      <c r="AG889" s="39"/>
      <c r="AH889" s="39"/>
      <c r="AJ889" s="39">
        <f t="shared" si="394"/>
        <v>0.19568125915736412</v>
      </c>
      <c r="AK889" s="39">
        <f t="shared" si="395"/>
        <v>7.8411957487180425E-2</v>
      </c>
      <c r="AL889" s="39">
        <f t="shared" si="396"/>
        <v>0.11178848674850377</v>
      </c>
      <c r="AM889" s="39"/>
      <c r="AS889" s="39"/>
      <c r="AT889" s="39">
        <f t="shared" si="405"/>
        <v>4.5688198395925257E-2</v>
      </c>
      <c r="AU889" s="39">
        <f t="shared" si="406"/>
        <v>0.14658200889718923</v>
      </c>
      <c r="AW889" s="38">
        <f t="shared" si="407"/>
        <v>525.27894483166199</v>
      </c>
      <c r="AX889" s="38">
        <f t="shared" si="410"/>
        <v>210.48592220028766</v>
      </c>
      <c r="AY889" s="38">
        <f t="shared" si="411"/>
        <v>300.08054228821356</v>
      </c>
      <c r="AZ889" s="38">
        <f t="shared" si="397"/>
        <v>0</v>
      </c>
      <c r="BA889" s="38">
        <f t="shared" si="398"/>
        <v>0</v>
      </c>
      <c r="BB889" s="38">
        <f t="shared" si="399"/>
        <v>0</v>
      </c>
      <c r="BC889" s="38">
        <f t="shared" si="400"/>
        <v>0</v>
      </c>
      <c r="BD889" s="38">
        <f t="shared" si="401"/>
        <v>0</v>
      </c>
      <c r="BE889" s="38">
        <f t="shared" si="402"/>
        <v>0</v>
      </c>
      <c r="BF889" s="38">
        <f t="shared" si="403"/>
        <v>0</v>
      </c>
      <c r="BG889" s="38">
        <f t="shared" si="408"/>
        <v>122.64357224608592</v>
      </c>
      <c r="BH889" s="38">
        <f t="shared" si="409"/>
        <v>393.47888140325887</v>
      </c>
      <c r="BI889" s="61">
        <f t="shared" si="404"/>
        <v>1551.9678629695079</v>
      </c>
    </row>
    <row r="890" spans="1:61" x14ac:dyDescent="0.3">
      <c r="A890" s="84" t="s">
        <v>1240</v>
      </c>
      <c r="B890" s="84" t="s">
        <v>1241</v>
      </c>
      <c r="C890" s="84" t="s">
        <v>1241</v>
      </c>
      <c r="D890" s="63">
        <f>VLOOKUP(B890,Площадь!$A$2:$B$490,2,0)</f>
        <v>15.6</v>
      </c>
      <c r="E890" s="72"/>
      <c r="F890" s="87">
        <v>31</v>
      </c>
      <c r="G890" s="87">
        <v>29</v>
      </c>
      <c r="H890" s="90">
        <v>31</v>
      </c>
      <c r="I890" s="89"/>
      <c r="J890" s="89"/>
      <c r="K890" s="89"/>
      <c r="L890" s="89"/>
      <c r="M890" s="89"/>
      <c r="N890" s="89"/>
      <c r="O890" s="89"/>
      <c r="P890" s="89">
        <v>15</v>
      </c>
      <c r="Q890" s="89">
        <v>31</v>
      </c>
      <c r="R890">
        <f t="shared" si="393"/>
        <v>137</v>
      </c>
      <c r="S890" s="76"/>
      <c r="T890" s="80"/>
      <c r="U890" s="39"/>
      <c r="V890" s="39"/>
      <c r="W890" s="39"/>
      <c r="X890" s="39"/>
      <c r="Y890" s="39"/>
      <c r="Z890" s="39"/>
      <c r="AA890" s="39"/>
      <c r="AB890" s="39"/>
      <c r="AC890" s="39"/>
      <c r="AD890" s="39"/>
      <c r="AE890" s="39"/>
      <c r="AF890" s="39"/>
      <c r="AG890" s="39"/>
      <c r="AH890" s="39"/>
      <c r="AJ890" s="39">
        <f t="shared" si="394"/>
        <v>0.2244579149158</v>
      </c>
      <c r="AK890" s="39">
        <f t="shared" si="395"/>
        <v>8.9943127705883433E-2</v>
      </c>
      <c r="AL890" s="39">
        <f t="shared" si="396"/>
        <v>0.12822797009387196</v>
      </c>
      <c r="AM890" s="39"/>
      <c r="AS890" s="39"/>
      <c r="AT890" s="39">
        <f t="shared" si="405"/>
        <v>5.2407051101208385E-2</v>
      </c>
      <c r="AU890" s="39">
        <f t="shared" si="406"/>
        <v>0.16813818667618766</v>
      </c>
      <c r="AW890" s="38">
        <f t="shared" si="407"/>
        <v>602.52584848337688</v>
      </c>
      <c r="AX890" s="38">
        <f t="shared" si="410"/>
        <v>241.43973428856526</v>
      </c>
      <c r="AY890" s="38">
        <f t="shared" si="411"/>
        <v>344.21003380118617</v>
      </c>
      <c r="AZ890" s="38">
        <f t="shared" si="397"/>
        <v>0</v>
      </c>
      <c r="BA890" s="38">
        <f t="shared" si="398"/>
        <v>0</v>
      </c>
      <c r="BB890" s="38">
        <f t="shared" si="399"/>
        <v>0</v>
      </c>
      <c r="BC890" s="38">
        <f t="shared" si="400"/>
        <v>0</v>
      </c>
      <c r="BD890" s="38">
        <f t="shared" si="401"/>
        <v>0</v>
      </c>
      <c r="BE890" s="38">
        <f t="shared" si="402"/>
        <v>0</v>
      </c>
      <c r="BF890" s="38">
        <f t="shared" si="403"/>
        <v>0</v>
      </c>
      <c r="BG890" s="38">
        <f t="shared" si="408"/>
        <v>140.67939169403974</v>
      </c>
      <c r="BH890" s="38">
        <f t="shared" si="409"/>
        <v>451.34342278609114</v>
      </c>
      <c r="BI890" s="61">
        <f t="shared" si="404"/>
        <v>1780.1984310532594</v>
      </c>
    </row>
    <row r="891" spans="1:61" x14ac:dyDescent="0.3">
      <c r="A891" s="84" t="s">
        <v>578</v>
      </c>
      <c r="B891" s="84" t="s">
        <v>579</v>
      </c>
      <c r="C891" s="84" t="s">
        <v>579</v>
      </c>
      <c r="D891" s="63">
        <f>VLOOKUP(B891,Площадь!$A$2:$B$490,2,0)</f>
        <v>16.7</v>
      </c>
      <c r="E891" s="72"/>
      <c r="F891" s="87">
        <v>31</v>
      </c>
      <c r="G891" s="87">
        <v>29</v>
      </c>
      <c r="H891" s="90">
        <v>31</v>
      </c>
      <c r="I891" s="89"/>
      <c r="J891" s="89"/>
      <c r="K891" s="89"/>
      <c r="L891" s="89"/>
      <c r="M891" s="89"/>
      <c r="N891" s="89"/>
      <c r="O891" s="89"/>
      <c r="P891" s="89">
        <v>15</v>
      </c>
      <c r="Q891" s="89">
        <v>31</v>
      </c>
      <c r="R891">
        <f t="shared" si="393"/>
        <v>137</v>
      </c>
      <c r="S891" s="76"/>
      <c r="T891" s="80"/>
      <c r="U891" s="39"/>
      <c r="V891" s="39"/>
      <c r="W891" s="39"/>
      <c r="X891" s="39"/>
      <c r="Y891" s="39"/>
      <c r="Z891" s="39"/>
      <c r="AA891" s="39"/>
      <c r="AB891" s="39"/>
      <c r="AC891" s="39"/>
      <c r="AD891" s="39"/>
      <c r="AE891" s="39"/>
      <c r="AF891" s="39"/>
      <c r="AG891" s="39"/>
      <c r="AH891" s="39"/>
      <c r="AJ891" s="39">
        <f t="shared" si="394"/>
        <v>0.24028507558293974</v>
      </c>
      <c r="AK891" s="39">
        <f t="shared" si="395"/>
        <v>9.6285271326170083E-2</v>
      </c>
      <c r="AL891" s="39">
        <f t="shared" si="396"/>
        <v>0.13726968593382446</v>
      </c>
      <c r="AM891" s="39"/>
      <c r="AS891" s="39"/>
      <c r="AT891" s="39">
        <f t="shared" si="405"/>
        <v>5.6102420089114098E-2</v>
      </c>
      <c r="AU891" s="39">
        <f t="shared" si="406"/>
        <v>0.17999408445463677</v>
      </c>
      <c r="AW891" s="38">
        <f t="shared" si="407"/>
        <v>645.0116454918201</v>
      </c>
      <c r="AX891" s="38">
        <f t="shared" si="410"/>
        <v>258.46433093711795</v>
      </c>
      <c r="AY891" s="38">
        <f t="shared" si="411"/>
        <v>368.48125413332104</v>
      </c>
      <c r="AZ891" s="38">
        <f t="shared" si="397"/>
        <v>0</v>
      </c>
      <c r="BA891" s="38">
        <f t="shared" si="398"/>
        <v>0</v>
      </c>
      <c r="BB891" s="38">
        <f t="shared" si="399"/>
        <v>0</v>
      </c>
      <c r="BC891" s="38">
        <f t="shared" si="400"/>
        <v>0</v>
      </c>
      <c r="BD891" s="38">
        <f t="shared" si="401"/>
        <v>0</v>
      </c>
      <c r="BE891" s="38">
        <f t="shared" si="402"/>
        <v>0</v>
      </c>
      <c r="BF891" s="38">
        <f t="shared" si="403"/>
        <v>0</v>
      </c>
      <c r="BG891" s="38">
        <f t="shared" si="408"/>
        <v>150.59909239041434</v>
      </c>
      <c r="BH891" s="38">
        <f t="shared" si="409"/>
        <v>483.16892054664879</v>
      </c>
      <c r="BI891" s="61">
        <f t="shared" si="404"/>
        <v>1905.7252434993225</v>
      </c>
    </row>
    <row r="892" spans="1:61" x14ac:dyDescent="0.3">
      <c r="A892" s="84" t="s">
        <v>2196</v>
      </c>
      <c r="B892" s="84" t="s">
        <v>2197</v>
      </c>
      <c r="C892" s="84" t="s">
        <v>2197</v>
      </c>
      <c r="D892" s="63">
        <f>VLOOKUP(B892,Площадь!$A$2:$B$490,2,0)</f>
        <v>15.4</v>
      </c>
      <c r="E892" s="72"/>
      <c r="F892" s="87">
        <v>31</v>
      </c>
      <c r="G892" s="87">
        <v>29</v>
      </c>
      <c r="H892" s="90">
        <v>31</v>
      </c>
      <c r="I892" s="89"/>
      <c r="J892" s="89"/>
      <c r="K892" s="89"/>
      <c r="L892" s="89"/>
      <c r="M892" s="89"/>
      <c r="N892" s="89"/>
      <c r="O892" s="89"/>
      <c r="P892" s="89">
        <v>15</v>
      </c>
      <c r="Q892" s="89">
        <v>31</v>
      </c>
      <c r="R892">
        <f t="shared" si="393"/>
        <v>137</v>
      </c>
      <c r="S892" s="76"/>
      <c r="T892" s="80"/>
      <c r="U892" s="39"/>
      <c r="V892" s="39"/>
      <c r="W892" s="39"/>
      <c r="X892" s="39"/>
      <c r="Y892" s="39"/>
      <c r="Z892" s="39"/>
      <c r="AA892" s="39"/>
      <c r="AB892" s="39"/>
      <c r="AC892" s="39"/>
      <c r="AD892" s="39"/>
      <c r="AE892" s="39"/>
      <c r="AF892" s="39"/>
      <c r="AG892" s="39"/>
      <c r="AH892" s="39"/>
      <c r="AJ892" s="39">
        <f t="shared" si="394"/>
        <v>0.22158024933995643</v>
      </c>
      <c r="AK892" s="39">
        <f t="shared" si="395"/>
        <v>8.8790010684013126E-2</v>
      </c>
      <c r="AL892" s="39">
        <f t="shared" si="396"/>
        <v>0.12658402175933514</v>
      </c>
      <c r="AM892" s="39"/>
      <c r="AS892" s="39"/>
      <c r="AT892" s="39">
        <f t="shared" si="405"/>
        <v>5.1735165830680073E-2</v>
      </c>
      <c r="AU892" s="39">
        <f t="shared" si="406"/>
        <v>0.1659825688982878</v>
      </c>
      <c r="AW892" s="38">
        <f t="shared" si="407"/>
        <v>594.80115811820542</v>
      </c>
      <c r="AX892" s="38">
        <f t="shared" si="410"/>
        <v>238.34435307973749</v>
      </c>
      <c r="AY892" s="38">
        <f t="shared" si="411"/>
        <v>339.79708464988892</v>
      </c>
      <c r="AZ892" s="38">
        <f t="shared" si="397"/>
        <v>0</v>
      </c>
      <c r="BA892" s="38">
        <f t="shared" si="398"/>
        <v>0</v>
      </c>
      <c r="BB892" s="38">
        <f t="shared" si="399"/>
        <v>0</v>
      </c>
      <c r="BC892" s="38">
        <f t="shared" si="400"/>
        <v>0</v>
      </c>
      <c r="BD892" s="38">
        <f t="shared" si="401"/>
        <v>0</v>
      </c>
      <c r="BE892" s="38">
        <f t="shared" si="402"/>
        <v>0</v>
      </c>
      <c r="BF892" s="38">
        <f t="shared" si="403"/>
        <v>0</v>
      </c>
      <c r="BG892" s="38">
        <f t="shared" si="408"/>
        <v>138.87580974924435</v>
      </c>
      <c r="BH892" s="38">
        <f t="shared" si="409"/>
        <v>445.55696864780788</v>
      </c>
      <c r="BI892" s="61">
        <f t="shared" si="404"/>
        <v>1757.3753742448841</v>
      </c>
    </row>
    <row r="893" spans="1:61" x14ac:dyDescent="0.3">
      <c r="A893" s="84" t="s">
        <v>2538</v>
      </c>
      <c r="B893" s="84" t="s">
        <v>1670</v>
      </c>
      <c r="C893" s="84" t="s">
        <v>1670</v>
      </c>
      <c r="D893" s="63">
        <f>VLOOKUP(B893,Площадь!$A$2:$B$490,2,0)</f>
        <v>13.6</v>
      </c>
      <c r="E893" s="72"/>
      <c r="F893" s="87">
        <v>31</v>
      </c>
      <c r="G893" s="87">
        <v>29</v>
      </c>
      <c r="H893" s="90">
        <v>31</v>
      </c>
      <c r="I893" s="89"/>
      <c r="J893" s="89"/>
      <c r="K893" s="89"/>
      <c r="L893" s="89"/>
      <c r="M893" s="89"/>
      <c r="N893" s="89"/>
      <c r="O893" s="89"/>
      <c r="P893" s="89">
        <v>15</v>
      </c>
      <c r="Q893" s="89">
        <v>31</v>
      </c>
      <c r="R893">
        <f t="shared" si="393"/>
        <v>137</v>
      </c>
      <c r="S893" s="76"/>
      <c r="T893" s="80"/>
      <c r="U893" s="39"/>
      <c r="V893" s="39"/>
      <c r="W893" s="39"/>
      <c r="X893" s="39"/>
      <c r="Y893" s="39"/>
      <c r="Z893" s="39"/>
      <c r="AA893" s="39"/>
      <c r="AB893" s="39"/>
      <c r="AC893" s="39"/>
      <c r="AD893" s="39"/>
      <c r="AE893" s="39"/>
      <c r="AF893" s="39"/>
      <c r="AG893" s="39"/>
      <c r="AH893" s="39"/>
      <c r="AJ893" s="39">
        <f t="shared" si="394"/>
        <v>0.19568125915736412</v>
      </c>
      <c r="AK893" s="39">
        <f t="shared" si="395"/>
        <v>7.8411957487180425E-2</v>
      </c>
      <c r="AL893" s="39">
        <f t="shared" si="396"/>
        <v>0.11178848674850377</v>
      </c>
      <c r="AM893" s="39"/>
      <c r="AS893" s="39"/>
      <c r="AT893" s="39">
        <f t="shared" si="405"/>
        <v>4.5688198395925257E-2</v>
      </c>
      <c r="AU893" s="39">
        <f t="shared" si="406"/>
        <v>0.14658200889718923</v>
      </c>
      <c r="AW893" s="38">
        <f t="shared" si="407"/>
        <v>525.27894483166199</v>
      </c>
      <c r="AX893" s="38">
        <f t="shared" si="410"/>
        <v>210.48592220028766</v>
      </c>
      <c r="AY893" s="38">
        <f t="shared" si="411"/>
        <v>300.08054228821356</v>
      </c>
      <c r="AZ893" s="38">
        <f t="shared" si="397"/>
        <v>0</v>
      </c>
      <c r="BA893" s="38">
        <f t="shared" si="398"/>
        <v>0</v>
      </c>
      <c r="BB893" s="38">
        <f t="shared" si="399"/>
        <v>0</v>
      </c>
      <c r="BC893" s="38">
        <f t="shared" si="400"/>
        <v>0</v>
      </c>
      <c r="BD893" s="38">
        <f t="shared" si="401"/>
        <v>0</v>
      </c>
      <c r="BE893" s="38">
        <f t="shared" si="402"/>
        <v>0</v>
      </c>
      <c r="BF893" s="38">
        <f t="shared" si="403"/>
        <v>0</v>
      </c>
      <c r="BG893" s="38">
        <f t="shared" si="408"/>
        <v>122.64357224608592</v>
      </c>
      <c r="BH893" s="38">
        <f t="shared" si="409"/>
        <v>393.47888140325887</v>
      </c>
      <c r="BI893" s="61">
        <f t="shared" si="404"/>
        <v>1551.9678629695079</v>
      </c>
    </row>
    <row r="894" spans="1:61" x14ac:dyDescent="0.3">
      <c r="A894" s="84" t="s">
        <v>1345</v>
      </c>
      <c r="B894" s="84" t="s">
        <v>1346</v>
      </c>
      <c r="C894" s="84" t="s">
        <v>1346</v>
      </c>
      <c r="D894" s="63">
        <f>VLOOKUP(B894,Площадь!$A$2:$B$490,2,0)</f>
        <v>16.7</v>
      </c>
      <c r="E894" s="72"/>
      <c r="F894" s="87">
        <v>31</v>
      </c>
      <c r="G894" s="87">
        <v>29</v>
      </c>
      <c r="H894" s="90">
        <v>31</v>
      </c>
      <c r="I894" s="89"/>
      <c r="J894" s="89"/>
      <c r="K894" s="89"/>
      <c r="L894" s="89"/>
      <c r="M894" s="89"/>
      <c r="N894" s="89"/>
      <c r="O894" s="89"/>
      <c r="P894" s="89">
        <v>15</v>
      </c>
      <c r="Q894" s="89">
        <v>31</v>
      </c>
      <c r="R894">
        <f t="shared" si="393"/>
        <v>137</v>
      </c>
      <c r="S894" s="76"/>
      <c r="T894" s="80"/>
      <c r="U894" s="39"/>
      <c r="V894" s="39"/>
      <c r="W894" s="39"/>
      <c r="X894" s="39"/>
      <c r="Y894" s="39"/>
      <c r="Z894" s="39"/>
      <c r="AA894" s="39"/>
      <c r="AB894" s="39"/>
      <c r="AC894" s="39"/>
      <c r="AD894" s="39"/>
      <c r="AE894" s="39"/>
      <c r="AF894" s="39"/>
      <c r="AG894" s="39"/>
      <c r="AH894" s="39"/>
      <c r="AJ894" s="39">
        <f t="shared" si="394"/>
        <v>0.24028507558293974</v>
      </c>
      <c r="AK894" s="39">
        <f t="shared" si="395"/>
        <v>9.6285271326170083E-2</v>
      </c>
      <c r="AL894" s="39">
        <f t="shared" si="396"/>
        <v>0.13726968593382446</v>
      </c>
      <c r="AM894" s="39"/>
      <c r="AS894" s="39"/>
      <c r="AT894" s="39">
        <f t="shared" si="405"/>
        <v>5.6102420089114098E-2</v>
      </c>
      <c r="AU894" s="39">
        <f t="shared" si="406"/>
        <v>0.17999408445463677</v>
      </c>
      <c r="AW894" s="38">
        <f t="shared" si="407"/>
        <v>645.0116454918201</v>
      </c>
      <c r="AX894" s="38">
        <f t="shared" si="410"/>
        <v>258.46433093711795</v>
      </c>
      <c r="AY894" s="38">
        <f t="shared" si="411"/>
        <v>368.48125413332104</v>
      </c>
      <c r="AZ894" s="38">
        <f t="shared" si="397"/>
        <v>0</v>
      </c>
      <c r="BA894" s="38">
        <f t="shared" si="398"/>
        <v>0</v>
      </c>
      <c r="BB894" s="38">
        <f t="shared" si="399"/>
        <v>0</v>
      </c>
      <c r="BC894" s="38">
        <f t="shared" si="400"/>
        <v>0</v>
      </c>
      <c r="BD894" s="38">
        <f t="shared" si="401"/>
        <v>0</v>
      </c>
      <c r="BE894" s="38">
        <f t="shared" si="402"/>
        <v>0</v>
      </c>
      <c r="BF894" s="38">
        <f t="shared" si="403"/>
        <v>0</v>
      </c>
      <c r="BG894" s="38">
        <f t="shared" si="408"/>
        <v>150.59909239041434</v>
      </c>
      <c r="BH894" s="38">
        <f t="shared" si="409"/>
        <v>483.16892054664879</v>
      </c>
      <c r="BI894" s="61">
        <f t="shared" si="404"/>
        <v>1905.7252434993225</v>
      </c>
    </row>
    <row r="895" spans="1:61" x14ac:dyDescent="0.3">
      <c r="A895" s="84" t="s">
        <v>4494</v>
      </c>
      <c r="B895" s="84" t="s">
        <v>694</v>
      </c>
      <c r="C895" s="84" t="s">
        <v>694</v>
      </c>
      <c r="D895" s="63">
        <f>VLOOKUP(B895,Площадь!$A$2:$B$490,2,0)</f>
        <v>15.6</v>
      </c>
      <c r="E895" s="72"/>
      <c r="F895" s="87">
        <v>31</v>
      </c>
      <c r="G895" s="87">
        <v>29</v>
      </c>
      <c r="H895" s="90">
        <v>31</v>
      </c>
      <c r="I895" s="89"/>
      <c r="J895" s="89"/>
      <c r="K895" s="89"/>
      <c r="L895" s="89"/>
      <c r="M895" s="89"/>
      <c r="N895" s="89"/>
      <c r="O895" s="89"/>
      <c r="P895" s="89">
        <v>15</v>
      </c>
      <c r="Q895" s="89">
        <v>31</v>
      </c>
      <c r="R895">
        <f t="shared" ref="R895:R959" si="412">SUM(F895:Q895)</f>
        <v>137</v>
      </c>
      <c r="S895" s="76"/>
      <c r="T895" s="80"/>
      <c r="U895" s="39"/>
      <c r="V895" s="39"/>
      <c r="W895" s="39"/>
      <c r="X895" s="39"/>
      <c r="Y895" s="39"/>
      <c r="Z895" s="39"/>
      <c r="AA895" s="39"/>
      <c r="AB895" s="39"/>
      <c r="AC895" s="39"/>
      <c r="AD895" s="39"/>
      <c r="AE895" s="39"/>
      <c r="AF895" s="39"/>
      <c r="AG895" s="39"/>
      <c r="AH895" s="39"/>
      <c r="AJ895" s="39">
        <f t="shared" ref="AJ895:AJ959" si="413">(D895*$AJ$1)/31*F895</f>
        <v>0.2244579149158</v>
      </c>
      <c r="AK895" s="39">
        <f t="shared" ref="AK895:AK959" si="414">(D895*$AK$1)/29*G895</f>
        <v>8.9943127705883433E-2</v>
      </c>
      <c r="AL895" s="39">
        <f t="shared" ref="AL895:AL959" si="415">(D895*$AL$1)/31*H895</f>
        <v>0.12822797009387196</v>
      </c>
      <c r="AM895" s="39"/>
      <c r="AS895" s="39"/>
      <c r="AT895" s="39">
        <f t="shared" si="405"/>
        <v>5.2407051101208385E-2</v>
      </c>
      <c r="AU895" s="39">
        <f t="shared" si="406"/>
        <v>0.16813818667618766</v>
      </c>
      <c r="AW895" s="38">
        <f t="shared" si="407"/>
        <v>602.52584848337688</v>
      </c>
      <c r="AX895" s="38">
        <f t="shared" si="410"/>
        <v>241.43973428856526</v>
      </c>
      <c r="AY895" s="38">
        <f t="shared" si="411"/>
        <v>344.21003380118617</v>
      </c>
      <c r="AZ895" s="38">
        <f t="shared" ref="AZ895:AZ959" si="416">(X895+AM895)*$AZ$1</f>
        <v>0</v>
      </c>
      <c r="BA895" s="38">
        <f t="shared" ref="BA895:BA959" si="417">(Z895+AN895)*$BA$1</f>
        <v>0</v>
      </c>
      <c r="BB895" s="38">
        <f t="shared" ref="BB895:BB959" si="418">(AA895+AO895)*$BB$1</f>
        <v>0</v>
      </c>
      <c r="BC895" s="38">
        <f t="shared" ref="BC895:BC959" si="419">(AB895+AP895)*$BC$1</f>
        <v>0</v>
      </c>
      <c r="BD895" s="38">
        <f t="shared" ref="BD895:BD959" si="420">(AC895+AQ895)*$BD$1</f>
        <v>0</v>
      </c>
      <c r="BE895" s="38">
        <f t="shared" ref="BE895:BE959" si="421">(AD895+AR895)*$BE$1</f>
        <v>0</v>
      </c>
      <c r="BF895" s="38">
        <f t="shared" ref="BF895:BF959" si="422">(AE895+AS895)*$BF$1</f>
        <v>0</v>
      </c>
      <c r="BG895" s="38">
        <f t="shared" si="408"/>
        <v>140.67939169403974</v>
      </c>
      <c r="BH895" s="38">
        <f t="shared" si="409"/>
        <v>451.34342278609114</v>
      </c>
      <c r="BI895" s="61">
        <f t="shared" ref="BI895:BI959" si="423">SUM(AW895:BH895)</f>
        <v>1780.1984310532594</v>
      </c>
    </row>
    <row r="896" spans="1:61" x14ac:dyDescent="0.3">
      <c r="A896" s="84" t="s">
        <v>511</v>
      </c>
      <c r="B896" s="84" t="s">
        <v>512</v>
      </c>
      <c r="C896" s="84" t="s">
        <v>512</v>
      </c>
      <c r="D896" s="63">
        <f>VLOOKUP(B896,Площадь!$A$2:$B$490,2,0)</f>
        <v>13.6</v>
      </c>
      <c r="E896" s="72"/>
      <c r="F896" s="87">
        <v>31</v>
      </c>
      <c r="G896" s="87">
        <v>29</v>
      </c>
      <c r="H896" s="90">
        <v>31</v>
      </c>
      <c r="I896" s="89"/>
      <c r="J896" s="89"/>
      <c r="K896" s="89"/>
      <c r="L896" s="89"/>
      <c r="M896" s="89"/>
      <c r="N896" s="89"/>
      <c r="O896" s="89"/>
      <c r="P896" s="89">
        <v>15</v>
      </c>
      <c r="Q896" s="89">
        <v>31</v>
      </c>
      <c r="R896">
        <f t="shared" si="412"/>
        <v>137</v>
      </c>
      <c r="S896" s="76"/>
      <c r="T896" s="80"/>
      <c r="U896" s="39"/>
      <c r="V896" s="39"/>
      <c r="W896" s="39"/>
      <c r="X896" s="39"/>
      <c r="Y896" s="39"/>
      <c r="Z896" s="39"/>
      <c r="AA896" s="39"/>
      <c r="AB896" s="39"/>
      <c r="AC896" s="39"/>
      <c r="AD896" s="39"/>
      <c r="AE896" s="39"/>
      <c r="AF896" s="39"/>
      <c r="AG896" s="39"/>
      <c r="AH896" s="39"/>
      <c r="AJ896" s="39">
        <f t="shared" si="413"/>
        <v>0.19568125915736412</v>
      </c>
      <c r="AK896" s="39">
        <f t="shared" si="414"/>
        <v>7.8411957487180425E-2</v>
      </c>
      <c r="AL896" s="39">
        <f t="shared" si="415"/>
        <v>0.11178848674850377</v>
      </c>
      <c r="AM896" s="39"/>
      <c r="AS896" s="39"/>
      <c r="AT896" s="39">
        <f t="shared" si="405"/>
        <v>4.5688198395925257E-2</v>
      </c>
      <c r="AU896" s="39">
        <f t="shared" si="406"/>
        <v>0.14658200889718923</v>
      </c>
      <c r="AW896" s="38">
        <f t="shared" si="407"/>
        <v>525.27894483166199</v>
      </c>
      <c r="AX896" s="38">
        <f t="shared" si="410"/>
        <v>210.48592220028766</v>
      </c>
      <c r="AY896" s="38">
        <f t="shared" si="411"/>
        <v>300.08054228821356</v>
      </c>
      <c r="AZ896" s="38">
        <f t="shared" si="416"/>
        <v>0</v>
      </c>
      <c r="BA896" s="38">
        <f t="shared" si="417"/>
        <v>0</v>
      </c>
      <c r="BB896" s="38">
        <f t="shared" si="418"/>
        <v>0</v>
      </c>
      <c r="BC896" s="38">
        <f t="shared" si="419"/>
        <v>0</v>
      </c>
      <c r="BD896" s="38">
        <f t="shared" si="420"/>
        <v>0</v>
      </c>
      <c r="BE896" s="38">
        <f t="shared" si="421"/>
        <v>0</v>
      </c>
      <c r="BF896" s="38">
        <f t="shared" si="422"/>
        <v>0</v>
      </c>
      <c r="BG896" s="38">
        <f t="shared" si="408"/>
        <v>122.64357224608592</v>
      </c>
      <c r="BH896" s="38">
        <f t="shared" si="409"/>
        <v>393.47888140325887</v>
      </c>
      <c r="BI896" s="61">
        <f t="shared" si="423"/>
        <v>1551.9678629695079</v>
      </c>
    </row>
    <row r="897" spans="1:61" x14ac:dyDescent="0.3">
      <c r="A897" s="84" t="s">
        <v>696</v>
      </c>
      <c r="B897" s="84" t="s">
        <v>697</v>
      </c>
      <c r="C897" s="84" t="s">
        <v>697</v>
      </c>
      <c r="D897" s="63">
        <f>VLOOKUP(B897,Площадь!$A$2:$B$490,2,0)</f>
        <v>17.3</v>
      </c>
      <c r="E897" s="72"/>
      <c r="F897" s="87">
        <v>31</v>
      </c>
      <c r="G897" s="87">
        <v>29</v>
      </c>
      <c r="H897" s="90">
        <v>31</v>
      </c>
      <c r="I897" s="89"/>
      <c r="J897" s="89"/>
      <c r="K897" s="89"/>
      <c r="L897" s="89"/>
      <c r="M897" s="89"/>
      <c r="N897" s="89"/>
      <c r="O897" s="89"/>
      <c r="P897" s="89">
        <v>15</v>
      </c>
      <c r="Q897" s="89">
        <v>31</v>
      </c>
      <c r="R897">
        <f t="shared" si="412"/>
        <v>137</v>
      </c>
      <c r="S897" s="76"/>
      <c r="T897" s="80"/>
      <c r="U897" s="39"/>
      <c r="V897" s="39"/>
      <c r="W897" s="39"/>
      <c r="X897" s="39"/>
      <c r="Y897" s="39"/>
      <c r="Z897" s="39"/>
      <c r="AA897" s="39"/>
      <c r="AB897" s="39"/>
      <c r="AC897" s="39"/>
      <c r="AD897" s="39"/>
      <c r="AE897" s="39"/>
      <c r="AF897" s="39"/>
      <c r="AG897" s="39"/>
      <c r="AH897" s="39"/>
      <c r="AJ897" s="39">
        <f t="shared" si="413"/>
        <v>0.24891807231047053</v>
      </c>
      <c r="AK897" s="39">
        <f t="shared" si="414"/>
        <v>9.9744622391780988E-2</v>
      </c>
      <c r="AL897" s="39">
        <f t="shared" si="415"/>
        <v>0.14220153093743493</v>
      </c>
      <c r="AM897" s="39"/>
      <c r="AS897" s="39"/>
      <c r="AT897" s="39">
        <f t="shared" si="405"/>
        <v>5.8118075900699041E-2</v>
      </c>
      <c r="AU897" s="39">
        <f t="shared" si="406"/>
        <v>0.18646093778833631</v>
      </c>
      <c r="AW897" s="38">
        <f t="shared" si="407"/>
        <v>668.1857165873347</v>
      </c>
      <c r="AX897" s="38">
        <f t="shared" si="410"/>
        <v>267.75047456360124</v>
      </c>
      <c r="AY897" s="38">
        <f t="shared" si="411"/>
        <v>381.72010158721287</v>
      </c>
      <c r="AZ897" s="38">
        <f t="shared" si="416"/>
        <v>0</v>
      </c>
      <c r="BA897" s="38">
        <f t="shared" si="417"/>
        <v>0</v>
      </c>
      <c r="BB897" s="38">
        <f t="shared" si="418"/>
        <v>0</v>
      </c>
      <c r="BC897" s="38">
        <f t="shared" si="419"/>
        <v>0</v>
      </c>
      <c r="BD897" s="38">
        <f t="shared" si="420"/>
        <v>0</v>
      </c>
      <c r="BE897" s="38">
        <f t="shared" si="421"/>
        <v>0</v>
      </c>
      <c r="BF897" s="38">
        <f t="shared" si="422"/>
        <v>0</v>
      </c>
      <c r="BG897" s="38">
        <f t="shared" si="408"/>
        <v>156.00983822480049</v>
      </c>
      <c r="BH897" s="38">
        <f t="shared" si="409"/>
        <v>500.52828296149846</v>
      </c>
      <c r="BI897" s="61">
        <f t="shared" si="423"/>
        <v>1974.1944139244476</v>
      </c>
    </row>
    <row r="898" spans="1:61" x14ac:dyDescent="0.3">
      <c r="A898" s="84" t="s">
        <v>2100</v>
      </c>
      <c r="B898" s="84" t="s">
        <v>2101</v>
      </c>
      <c r="C898" s="84" t="s">
        <v>2101</v>
      </c>
      <c r="D898" s="63">
        <f>VLOOKUP(B898,Площадь!$A$2:$B$490,2,0)</f>
        <v>15.6</v>
      </c>
      <c r="E898" s="72"/>
      <c r="F898" s="87">
        <v>31</v>
      </c>
      <c r="G898" s="87">
        <v>29</v>
      </c>
      <c r="H898" s="90">
        <v>31</v>
      </c>
      <c r="I898" s="89"/>
      <c r="J898" s="89"/>
      <c r="K898" s="89"/>
      <c r="L898" s="89"/>
      <c r="M898" s="89"/>
      <c r="N898" s="89"/>
      <c r="O898" s="89"/>
      <c r="P898" s="89">
        <v>15</v>
      </c>
      <c r="Q898" s="89">
        <v>31</v>
      </c>
      <c r="R898">
        <f t="shared" si="412"/>
        <v>137</v>
      </c>
      <c r="S898" s="76"/>
      <c r="T898" s="80"/>
      <c r="U898" s="39"/>
      <c r="V898" s="39"/>
      <c r="W898" s="39"/>
      <c r="X898" s="39"/>
      <c r="Y898" s="39"/>
      <c r="Z898" s="39"/>
      <c r="AA898" s="39"/>
      <c r="AB898" s="39"/>
      <c r="AC898" s="39"/>
      <c r="AD898" s="39"/>
      <c r="AE898" s="39"/>
      <c r="AF898" s="39"/>
      <c r="AG898" s="39"/>
      <c r="AH898" s="39"/>
      <c r="AJ898" s="39">
        <f t="shared" si="413"/>
        <v>0.2244579149158</v>
      </c>
      <c r="AK898" s="39">
        <f t="shared" si="414"/>
        <v>8.9943127705883433E-2</v>
      </c>
      <c r="AL898" s="39">
        <f t="shared" si="415"/>
        <v>0.12822797009387196</v>
      </c>
      <c r="AM898" s="39"/>
      <c r="AS898" s="39"/>
      <c r="AT898" s="39">
        <f t="shared" si="405"/>
        <v>5.2407051101208385E-2</v>
      </c>
      <c r="AU898" s="39">
        <f t="shared" si="406"/>
        <v>0.16813818667618766</v>
      </c>
      <c r="AW898" s="38">
        <f t="shared" si="407"/>
        <v>602.52584848337688</v>
      </c>
      <c r="AX898" s="38">
        <f t="shared" si="410"/>
        <v>241.43973428856526</v>
      </c>
      <c r="AY898" s="38">
        <f t="shared" si="411"/>
        <v>344.21003380118617</v>
      </c>
      <c r="AZ898" s="38">
        <f t="shared" si="416"/>
        <v>0</v>
      </c>
      <c r="BA898" s="38">
        <f t="shared" si="417"/>
        <v>0</v>
      </c>
      <c r="BB898" s="38">
        <f t="shared" si="418"/>
        <v>0</v>
      </c>
      <c r="BC898" s="38">
        <f t="shared" si="419"/>
        <v>0</v>
      </c>
      <c r="BD898" s="38">
        <f t="shared" si="420"/>
        <v>0</v>
      </c>
      <c r="BE898" s="38">
        <f t="shared" si="421"/>
        <v>0</v>
      </c>
      <c r="BF898" s="38">
        <f t="shared" si="422"/>
        <v>0</v>
      </c>
      <c r="BG898" s="38">
        <f t="shared" si="408"/>
        <v>140.67939169403974</v>
      </c>
      <c r="BH898" s="38">
        <f t="shared" si="409"/>
        <v>451.34342278609114</v>
      </c>
      <c r="BI898" s="61">
        <f t="shared" si="423"/>
        <v>1780.1984310532594</v>
      </c>
    </row>
    <row r="899" spans="1:61" x14ac:dyDescent="0.3">
      <c r="A899" s="84" t="s">
        <v>540</v>
      </c>
      <c r="B899" s="84" t="s">
        <v>541</v>
      </c>
      <c r="C899" s="84" t="s">
        <v>541</v>
      </c>
      <c r="D899" s="63">
        <f>VLOOKUP(B899,Площадь!$A$2:$B$490,2,0)</f>
        <v>13.6</v>
      </c>
      <c r="E899" s="72"/>
      <c r="F899" s="87">
        <v>31</v>
      </c>
      <c r="G899" s="87">
        <v>29</v>
      </c>
      <c r="H899" s="90">
        <v>31</v>
      </c>
      <c r="I899" s="89"/>
      <c r="J899" s="89"/>
      <c r="K899" s="89"/>
      <c r="L899" s="89"/>
      <c r="M899" s="89"/>
      <c r="N899" s="89"/>
      <c r="O899" s="89"/>
      <c r="P899" s="89">
        <v>15</v>
      </c>
      <c r="Q899" s="89">
        <v>31</v>
      </c>
      <c r="R899">
        <f t="shared" si="412"/>
        <v>137</v>
      </c>
      <c r="S899" s="76"/>
      <c r="T899" s="80"/>
      <c r="U899" s="39"/>
      <c r="V899" s="39"/>
      <c r="W899" s="39"/>
      <c r="X899" s="39"/>
      <c r="Y899" s="39"/>
      <c r="Z899" s="39"/>
      <c r="AA899" s="39"/>
      <c r="AB899" s="39"/>
      <c r="AC899" s="39"/>
      <c r="AD899" s="39"/>
      <c r="AE899" s="39"/>
      <c r="AF899" s="39"/>
      <c r="AG899" s="39"/>
      <c r="AH899" s="39"/>
      <c r="AJ899" s="39">
        <f t="shared" si="413"/>
        <v>0.19568125915736412</v>
      </c>
      <c r="AK899" s="39">
        <f t="shared" si="414"/>
        <v>7.8411957487180425E-2</v>
      </c>
      <c r="AL899" s="39">
        <f t="shared" si="415"/>
        <v>0.11178848674850377</v>
      </c>
      <c r="AM899" s="39"/>
      <c r="AS899" s="39"/>
      <c r="AT899" s="39">
        <f t="shared" si="405"/>
        <v>4.5688198395925257E-2</v>
      </c>
      <c r="AU899" s="39">
        <f t="shared" si="406"/>
        <v>0.14658200889718923</v>
      </c>
      <c r="AW899" s="38">
        <f t="shared" si="407"/>
        <v>525.27894483166199</v>
      </c>
      <c r="AX899" s="38">
        <f t="shared" si="410"/>
        <v>210.48592220028766</v>
      </c>
      <c r="AY899" s="38">
        <f t="shared" si="411"/>
        <v>300.08054228821356</v>
      </c>
      <c r="AZ899" s="38">
        <f t="shared" si="416"/>
        <v>0</v>
      </c>
      <c r="BA899" s="38">
        <f t="shared" si="417"/>
        <v>0</v>
      </c>
      <c r="BB899" s="38">
        <f t="shared" si="418"/>
        <v>0</v>
      </c>
      <c r="BC899" s="38">
        <f t="shared" si="419"/>
        <v>0</v>
      </c>
      <c r="BD899" s="38">
        <f t="shared" si="420"/>
        <v>0</v>
      </c>
      <c r="BE899" s="38">
        <f t="shared" si="421"/>
        <v>0</v>
      </c>
      <c r="BF899" s="38">
        <f t="shared" si="422"/>
        <v>0</v>
      </c>
      <c r="BG899" s="38">
        <f t="shared" si="408"/>
        <v>122.64357224608592</v>
      </c>
      <c r="BH899" s="38">
        <f t="shared" si="409"/>
        <v>393.47888140325887</v>
      </c>
      <c r="BI899" s="61">
        <f t="shared" si="423"/>
        <v>1551.9678629695079</v>
      </c>
    </row>
    <row r="900" spans="1:61" x14ac:dyDescent="0.3">
      <c r="A900" s="84" t="s">
        <v>1694</v>
      </c>
      <c r="B900" s="84" t="s">
        <v>1695</v>
      </c>
      <c r="C900" s="84" t="s">
        <v>1695</v>
      </c>
      <c r="D900" s="63">
        <f>VLOOKUP(B900,Площадь!$A$2:$B$490,2,0)</f>
        <v>17.3</v>
      </c>
      <c r="E900" s="72"/>
      <c r="F900" s="87">
        <v>31</v>
      </c>
      <c r="G900" s="87">
        <v>29</v>
      </c>
      <c r="H900" s="90">
        <v>31</v>
      </c>
      <c r="I900" s="89"/>
      <c r="J900" s="89"/>
      <c r="K900" s="89"/>
      <c r="L900" s="89"/>
      <c r="M900" s="89"/>
      <c r="N900" s="89"/>
      <c r="O900" s="89"/>
      <c r="P900" s="89">
        <v>15</v>
      </c>
      <c r="Q900" s="89">
        <v>31</v>
      </c>
      <c r="R900">
        <f t="shared" si="412"/>
        <v>137</v>
      </c>
      <c r="S900" s="76"/>
      <c r="T900" s="80"/>
      <c r="U900" s="39"/>
      <c r="V900" s="39"/>
      <c r="W900" s="39"/>
      <c r="X900" s="39"/>
      <c r="Y900" s="39"/>
      <c r="Z900" s="39"/>
      <c r="AA900" s="39"/>
      <c r="AB900" s="39"/>
      <c r="AC900" s="39"/>
      <c r="AD900" s="39"/>
      <c r="AE900" s="39"/>
      <c r="AF900" s="39"/>
      <c r="AG900" s="39"/>
      <c r="AH900" s="39"/>
      <c r="AJ900" s="39">
        <f t="shared" si="413"/>
        <v>0.24891807231047053</v>
      </c>
      <c r="AK900" s="39">
        <f t="shared" si="414"/>
        <v>9.9744622391780988E-2</v>
      </c>
      <c r="AL900" s="39">
        <f t="shared" si="415"/>
        <v>0.14220153093743493</v>
      </c>
      <c r="AM900" s="39"/>
      <c r="AS900" s="39"/>
      <c r="AT900" s="39">
        <f t="shared" si="405"/>
        <v>5.8118075900699041E-2</v>
      </c>
      <c r="AU900" s="39">
        <f t="shared" si="406"/>
        <v>0.18646093778833631</v>
      </c>
      <c r="AW900" s="38">
        <f t="shared" si="407"/>
        <v>668.1857165873347</v>
      </c>
      <c r="AX900" s="38">
        <f t="shared" si="410"/>
        <v>267.75047456360124</v>
      </c>
      <c r="AY900" s="38">
        <f t="shared" si="411"/>
        <v>381.72010158721287</v>
      </c>
      <c r="AZ900" s="38">
        <f t="shared" si="416"/>
        <v>0</v>
      </c>
      <c r="BA900" s="38">
        <f t="shared" si="417"/>
        <v>0</v>
      </c>
      <c r="BB900" s="38">
        <f t="shared" si="418"/>
        <v>0</v>
      </c>
      <c r="BC900" s="38">
        <f t="shared" si="419"/>
        <v>0</v>
      </c>
      <c r="BD900" s="38">
        <f t="shared" si="420"/>
        <v>0</v>
      </c>
      <c r="BE900" s="38">
        <f t="shared" si="421"/>
        <v>0</v>
      </c>
      <c r="BF900" s="38">
        <f t="shared" si="422"/>
        <v>0</v>
      </c>
      <c r="BG900" s="38">
        <f t="shared" si="408"/>
        <v>156.00983822480049</v>
      </c>
      <c r="BH900" s="38">
        <f t="shared" si="409"/>
        <v>500.52828296149846</v>
      </c>
      <c r="BI900" s="61">
        <f t="shared" si="423"/>
        <v>1974.1944139244476</v>
      </c>
    </row>
    <row r="901" spans="1:61" x14ac:dyDescent="0.3">
      <c r="A901" s="84" t="s">
        <v>1747</v>
      </c>
      <c r="B901" s="84" t="s">
        <v>1748</v>
      </c>
      <c r="C901" s="84" t="s">
        <v>1748</v>
      </c>
      <c r="D901" s="63">
        <f>VLOOKUP(B901,Площадь!$A$2:$B$490,2,0)</f>
        <v>15.6</v>
      </c>
      <c r="E901" s="72"/>
      <c r="F901" s="87">
        <v>31</v>
      </c>
      <c r="G901" s="87">
        <v>29</v>
      </c>
      <c r="H901" s="90">
        <v>31</v>
      </c>
      <c r="I901" s="89"/>
      <c r="J901" s="89"/>
      <c r="K901" s="89"/>
      <c r="L901" s="89"/>
      <c r="M901" s="89"/>
      <c r="N901" s="89"/>
      <c r="O901" s="89"/>
      <c r="P901" s="89">
        <v>15</v>
      </c>
      <c r="Q901" s="89">
        <v>31</v>
      </c>
      <c r="R901">
        <f t="shared" si="412"/>
        <v>137</v>
      </c>
      <c r="S901" s="76"/>
      <c r="T901" s="80"/>
      <c r="U901" s="39"/>
      <c r="V901" s="39"/>
      <c r="W901" s="39"/>
      <c r="X901" s="39"/>
      <c r="Y901" s="39"/>
      <c r="Z901" s="39"/>
      <c r="AA901" s="39"/>
      <c r="AB901" s="39"/>
      <c r="AC901" s="39"/>
      <c r="AD901" s="39"/>
      <c r="AE901" s="39"/>
      <c r="AF901" s="39"/>
      <c r="AG901" s="39"/>
      <c r="AH901" s="39"/>
      <c r="AJ901" s="39">
        <f t="shared" si="413"/>
        <v>0.2244579149158</v>
      </c>
      <c r="AK901" s="39">
        <f t="shared" si="414"/>
        <v>8.9943127705883433E-2</v>
      </c>
      <c r="AL901" s="39">
        <f t="shared" si="415"/>
        <v>0.12822797009387196</v>
      </c>
      <c r="AM901" s="39"/>
      <c r="AS901" s="39"/>
      <c r="AT901" s="39">
        <f t="shared" si="405"/>
        <v>5.2407051101208385E-2</v>
      </c>
      <c r="AU901" s="39">
        <f t="shared" si="406"/>
        <v>0.16813818667618766</v>
      </c>
      <c r="AW901" s="38">
        <f t="shared" si="407"/>
        <v>602.52584848337688</v>
      </c>
      <c r="AX901" s="38">
        <f t="shared" si="410"/>
        <v>241.43973428856526</v>
      </c>
      <c r="AY901" s="38">
        <f t="shared" si="411"/>
        <v>344.21003380118617</v>
      </c>
      <c r="AZ901" s="38">
        <f t="shared" si="416"/>
        <v>0</v>
      </c>
      <c r="BA901" s="38">
        <f t="shared" si="417"/>
        <v>0</v>
      </c>
      <c r="BB901" s="38">
        <f t="shared" si="418"/>
        <v>0</v>
      </c>
      <c r="BC901" s="38">
        <f t="shared" si="419"/>
        <v>0</v>
      </c>
      <c r="BD901" s="38">
        <f t="shared" si="420"/>
        <v>0</v>
      </c>
      <c r="BE901" s="38">
        <f t="shared" si="421"/>
        <v>0</v>
      </c>
      <c r="BF901" s="38">
        <f t="shared" si="422"/>
        <v>0</v>
      </c>
      <c r="BG901" s="38">
        <f t="shared" si="408"/>
        <v>140.67939169403974</v>
      </c>
      <c r="BH901" s="38">
        <f t="shared" si="409"/>
        <v>451.34342278609114</v>
      </c>
      <c r="BI901" s="61">
        <f t="shared" si="423"/>
        <v>1780.1984310532594</v>
      </c>
    </row>
    <row r="902" spans="1:61" x14ac:dyDescent="0.3">
      <c r="A902" s="84" t="s">
        <v>1195</v>
      </c>
      <c r="B902" s="84" t="s">
        <v>1196</v>
      </c>
      <c r="C902" s="84" t="s">
        <v>1196</v>
      </c>
      <c r="D902" s="63">
        <f>VLOOKUP(B902,Площадь!$A$2:$B$490,2,0)</f>
        <v>15.6</v>
      </c>
      <c r="E902" s="72"/>
      <c r="F902" s="87">
        <v>31</v>
      </c>
      <c r="G902" s="87">
        <v>29</v>
      </c>
      <c r="H902" s="90">
        <v>31</v>
      </c>
      <c r="I902" s="89"/>
      <c r="J902" s="89"/>
      <c r="K902" s="89"/>
      <c r="L902" s="89"/>
      <c r="M902" s="89"/>
      <c r="N902" s="89"/>
      <c r="O902" s="89"/>
      <c r="P902" s="89">
        <v>15</v>
      </c>
      <c r="Q902" s="89">
        <v>31</v>
      </c>
      <c r="R902">
        <f t="shared" si="412"/>
        <v>137</v>
      </c>
      <c r="S902" s="76"/>
      <c r="T902" s="80"/>
      <c r="U902" s="39"/>
      <c r="V902" s="39"/>
      <c r="W902" s="39"/>
      <c r="X902" s="39"/>
      <c r="Y902" s="39"/>
      <c r="Z902" s="39"/>
      <c r="AA902" s="39"/>
      <c r="AB902" s="39"/>
      <c r="AC902" s="39"/>
      <c r="AD902" s="39"/>
      <c r="AE902" s="39"/>
      <c r="AF902" s="39"/>
      <c r="AG902" s="39"/>
      <c r="AH902" s="39"/>
      <c r="AJ902" s="39">
        <f t="shared" si="413"/>
        <v>0.2244579149158</v>
      </c>
      <c r="AK902" s="39">
        <f t="shared" si="414"/>
        <v>8.9943127705883433E-2</v>
      </c>
      <c r="AL902" s="39">
        <f t="shared" si="415"/>
        <v>0.12822797009387196</v>
      </c>
      <c r="AM902" s="39"/>
      <c r="AS902" s="39"/>
      <c r="AT902" s="39">
        <f t="shared" si="405"/>
        <v>5.2407051101208385E-2</v>
      </c>
      <c r="AU902" s="39">
        <f t="shared" si="406"/>
        <v>0.16813818667618766</v>
      </c>
      <c r="AW902" s="38">
        <f t="shared" si="407"/>
        <v>602.52584848337688</v>
      </c>
      <c r="AX902" s="38">
        <f t="shared" si="410"/>
        <v>241.43973428856526</v>
      </c>
      <c r="AY902" s="38">
        <f t="shared" si="411"/>
        <v>344.21003380118617</v>
      </c>
      <c r="AZ902" s="38">
        <f t="shared" si="416"/>
        <v>0</v>
      </c>
      <c r="BA902" s="38">
        <f t="shared" si="417"/>
        <v>0</v>
      </c>
      <c r="BB902" s="38">
        <f t="shared" si="418"/>
        <v>0</v>
      </c>
      <c r="BC902" s="38">
        <f t="shared" si="419"/>
        <v>0</v>
      </c>
      <c r="BD902" s="38">
        <f t="shared" si="420"/>
        <v>0</v>
      </c>
      <c r="BE902" s="38">
        <f t="shared" si="421"/>
        <v>0</v>
      </c>
      <c r="BF902" s="38">
        <f t="shared" si="422"/>
        <v>0</v>
      </c>
      <c r="BG902" s="38">
        <f t="shared" si="408"/>
        <v>140.67939169403974</v>
      </c>
      <c r="BH902" s="38">
        <f t="shared" si="409"/>
        <v>451.34342278609114</v>
      </c>
      <c r="BI902" s="61">
        <f t="shared" si="423"/>
        <v>1780.1984310532594</v>
      </c>
    </row>
    <row r="903" spans="1:61" x14ac:dyDescent="0.3">
      <c r="A903" s="84" t="s">
        <v>565</v>
      </c>
      <c r="B903" s="84" t="s">
        <v>566</v>
      </c>
      <c r="C903" s="84" t="s">
        <v>566</v>
      </c>
      <c r="D903" s="63">
        <f>VLOOKUP(B903,Площадь!$A$2:$B$490,2,0)</f>
        <v>13.6</v>
      </c>
      <c r="E903" s="72"/>
      <c r="F903" s="87">
        <v>31</v>
      </c>
      <c r="G903" s="87">
        <v>29</v>
      </c>
      <c r="H903" s="90">
        <v>31</v>
      </c>
      <c r="I903" s="89"/>
      <c r="J903" s="89"/>
      <c r="K903" s="89"/>
      <c r="L903" s="89"/>
      <c r="M903" s="89"/>
      <c r="N903" s="89"/>
      <c r="O903" s="89"/>
      <c r="P903" s="89">
        <v>15</v>
      </c>
      <c r="Q903" s="89">
        <v>31</v>
      </c>
      <c r="R903">
        <f t="shared" si="412"/>
        <v>137</v>
      </c>
      <c r="S903" s="76"/>
      <c r="T903" s="80"/>
      <c r="U903" s="39"/>
      <c r="V903" s="39"/>
      <c r="W903" s="39"/>
      <c r="X903" s="39"/>
      <c r="Y903" s="39"/>
      <c r="Z903" s="39"/>
      <c r="AA903" s="39"/>
      <c r="AB903" s="39"/>
      <c r="AC903" s="39"/>
      <c r="AD903" s="39"/>
      <c r="AE903" s="39"/>
      <c r="AF903" s="39"/>
      <c r="AG903" s="39"/>
      <c r="AH903" s="39"/>
      <c r="AJ903" s="39">
        <f t="shared" si="413"/>
        <v>0.19568125915736412</v>
      </c>
      <c r="AK903" s="39">
        <f t="shared" si="414"/>
        <v>7.8411957487180425E-2</v>
      </c>
      <c r="AL903" s="39">
        <f t="shared" si="415"/>
        <v>0.11178848674850377</v>
      </c>
      <c r="AM903" s="39"/>
      <c r="AS903" s="39"/>
      <c r="AT903" s="39">
        <f t="shared" si="405"/>
        <v>4.5688198395925257E-2</v>
      </c>
      <c r="AU903" s="39">
        <f t="shared" si="406"/>
        <v>0.14658200889718923</v>
      </c>
      <c r="AW903" s="38">
        <f t="shared" si="407"/>
        <v>525.27894483166199</v>
      </c>
      <c r="AX903" s="38">
        <f t="shared" si="410"/>
        <v>210.48592220028766</v>
      </c>
      <c r="AY903" s="38">
        <f t="shared" si="411"/>
        <v>300.08054228821356</v>
      </c>
      <c r="AZ903" s="38">
        <f t="shared" si="416"/>
        <v>0</v>
      </c>
      <c r="BA903" s="38">
        <f t="shared" si="417"/>
        <v>0</v>
      </c>
      <c r="BB903" s="38">
        <f t="shared" si="418"/>
        <v>0</v>
      </c>
      <c r="BC903" s="38">
        <f t="shared" si="419"/>
        <v>0</v>
      </c>
      <c r="BD903" s="38">
        <f t="shared" si="420"/>
        <v>0</v>
      </c>
      <c r="BE903" s="38">
        <f t="shared" si="421"/>
        <v>0</v>
      </c>
      <c r="BF903" s="38">
        <f t="shared" si="422"/>
        <v>0</v>
      </c>
      <c r="BG903" s="38">
        <f t="shared" si="408"/>
        <v>122.64357224608592</v>
      </c>
      <c r="BH903" s="38">
        <f t="shared" si="409"/>
        <v>393.47888140325887</v>
      </c>
      <c r="BI903" s="61">
        <f t="shared" si="423"/>
        <v>1551.9678629695079</v>
      </c>
    </row>
    <row r="904" spans="1:61" x14ac:dyDescent="0.3">
      <c r="A904" s="194" t="s">
        <v>2300</v>
      </c>
      <c r="B904" s="194" t="s">
        <v>2301</v>
      </c>
      <c r="C904" s="194" t="s">
        <v>2301</v>
      </c>
      <c r="D904" s="195">
        <f>VLOOKUP(B904,Площадь!$A$2:$B$490,2,0)</f>
        <v>17.3</v>
      </c>
      <c r="E904" s="196"/>
      <c r="F904" s="87">
        <v>31</v>
      </c>
      <c r="G904" s="87">
        <v>29</v>
      </c>
      <c r="H904" s="90">
        <v>31</v>
      </c>
      <c r="I904" s="89"/>
      <c r="J904" s="89"/>
      <c r="K904" s="89"/>
      <c r="L904" s="89"/>
      <c r="M904" s="89"/>
      <c r="N904" s="89"/>
      <c r="O904" s="89"/>
      <c r="P904" s="89"/>
      <c r="Q904" s="89"/>
      <c r="R904">
        <f t="shared" si="412"/>
        <v>91</v>
      </c>
      <c r="S904" s="76"/>
      <c r="T904" s="80"/>
      <c r="U904" s="39"/>
      <c r="V904" s="39"/>
      <c r="W904" s="39"/>
      <c r="X904" s="39"/>
      <c r="Y904" s="39"/>
      <c r="Z904" s="39"/>
      <c r="AA904" s="39"/>
      <c r="AB904" s="39"/>
      <c r="AC904" s="39"/>
      <c r="AD904" s="39"/>
      <c r="AE904" s="39"/>
      <c r="AF904" s="39"/>
      <c r="AG904" s="39"/>
      <c r="AH904" s="39"/>
      <c r="AJ904" s="39">
        <f t="shared" si="413"/>
        <v>0.24891807231047053</v>
      </c>
      <c r="AK904" s="39">
        <f t="shared" si="414"/>
        <v>9.9744622391780988E-2</v>
      </c>
      <c r="AL904" s="39">
        <f t="shared" si="415"/>
        <v>0.14220153093743493</v>
      </c>
      <c r="AM904" s="39"/>
      <c r="AS904" s="39"/>
      <c r="AT904" s="39">
        <f t="shared" ref="AT904:AT969" si="424">(D904*$AT$1)/15*P904</f>
        <v>0</v>
      </c>
      <c r="AU904" s="39">
        <f t="shared" ref="AU904:AU969" si="425">(D904*$AU$1)/31*Q904</f>
        <v>0</v>
      </c>
      <c r="AW904" s="38">
        <f t="shared" ref="AW904:AW969" si="426">(U904+AJ904)*$AW$1</f>
        <v>668.1857165873347</v>
      </c>
      <c r="AX904" s="38">
        <f t="shared" si="410"/>
        <v>267.75047456360124</v>
      </c>
      <c r="AY904" s="38">
        <f t="shared" si="411"/>
        <v>381.72010158721287</v>
      </c>
      <c r="AZ904" s="38">
        <f t="shared" si="416"/>
        <v>0</v>
      </c>
      <c r="BA904" s="38">
        <f t="shared" si="417"/>
        <v>0</v>
      </c>
      <c r="BB904" s="38">
        <f t="shared" si="418"/>
        <v>0</v>
      </c>
      <c r="BC904" s="38">
        <f t="shared" si="419"/>
        <v>0</v>
      </c>
      <c r="BD904" s="38">
        <f t="shared" si="420"/>
        <v>0</v>
      </c>
      <c r="BE904" s="38">
        <f t="shared" si="421"/>
        <v>0</v>
      </c>
      <c r="BF904" s="38">
        <f t="shared" si="422"/>
        <v>0</v>
      </c>
      <c r="BG904" s="38">
        <f t="shared" si="408"/>
        <v>0</v>
      </c>
      <c r="BH904" s="38">
        <f t="shared" si="409"/>
        <v>0</v>
      </c>
      <c r="BI904" s="61">
        <f t="shared" si="423"/>
        <v>1317.6562927381487</v>
      </c>
    </row>
    <row r="905" spans="1:61" x14ac:dyDescent="0.3">
      <c r="A905" s="194" t="s">
        <v>4502</v>
      </c>
      <c r="B905" s="194" t="s">
        <v>2301</v>
      </c>
      <c r="C905" s="194" t="s">
        <v>2301</v>
      </c>
      <c r="D905" s="195">
        <f>VLOOKUP(B905,Площадь!$A$2:$B$490,2,0)</f>
        <v>17.3</v>
      </c>
      <c r="E905" s="196"/>
      <c r="F905" s="87"/>
      <c r="G905" s="87"/>
      <c r="H905" s="90"/>
      <c r="I905" s="89"/>
      <c r="J905" s="89"/>
      <c r="K905" s="89"/>
      <c r="L905" s="89"/>
      <c r="M905" s="89"/>
      <c r="N905" s="89"/>
      <c r="O905" s="89"/>
      <c r="P905" s="89">
        <v>15</v>
      </c>
      <c r="Q905" s="89">
        <v>31</v>
      </c>
      <c r="R905">
        <f t="shared" si="412"/>
        <v>46</v>
      </c>
      <c r="S905" s="76"/>
      <c r="T905" s="80"/>
      <c r="U905" s="39"/>
      <c r="V905" s="39"/>
      <c r="W905" s="39"/>
      <c r="X905" s="39"/>
      <c r="Y905" s="39"/>
      <c r="Z905" s="39"/>
      <c r="AA905" s="39"/>
      <c r="AB905" s="39"/>
      <c r="AC905" s="39"/>
      <c r="AD905" s="39"/>
      <c r="AE905" s="39"/>
      <c r="AF905" s="39"/>
      <c r="AG905" s="39"/>
      <c r="AH905" s="39"/>
      <c r="AJ905" s="39">
        <f t="shared" si="413"/>
        <v>0</v>
      </c>
      <c r="AK905" s="39">
        <f t="shared" si="414"/>
        <v>0</v>
      </c>
      <c r="AL905" s="39">
        <f t="shared" si="415"/>
        <v>0</v>
      </c>
      <c r="AM905" s="39"/>
      <c r="AS905" s="39"/>
      <c r="AT905" s="39">
        <f t="shared" si="424"/>
        <v>5.8118075900699041E-2</v>
      </c>
      <c r="AU905" s="39">
        <f t="shared" si="425"/>
        <v>0.18646093778833631</v>
      </c>
      <c r="AW905" s="38">
        <f t="shared" si="426"/>
        <v>0</v>
      </c>
      <c r="AX905" s="38">
        <f t="shared" si="410"/>
        <v>0</v>
      </c>
      <c r="AY905" s="38">
        <f t="shared" si="411"/>
        <v>0</v>
      </c>
      <c r="AZ905" s="38"/>
      <c r="BA905" s="38"/>
      <c r="BB905" s="38"/>
      <c r="BC905" s="38"/>
      <c r="BD905" s="38"/>
      <c r="BE905" s="38"/>
      <c r="BF905" s="38"/>
      <c r="BG905" s="38">
        <f t="shared" ref="BG905:BG906" si="427">(AF905+AT905)*$BG$1</f>
        <v>156.00983822480049</v>
      </c>
      <c r="BH905" s="38">
        <f t="shared" ref="BH905" si="428">(AG905+AU905)*$BH$1</f>
        <v>500.52828296149846</v>
      </c>
      <c r="BI905" s="61">
        <f t="shared" si="423"/>
        <v>656.53812118629889</v>
      </c>
    </row>
    <row r="906" spans="1:61" x14ac:dyDescent="0.3">
      <c r="A906" s="197" t="s">
        <v>636</v>
      </c>
      <c r="B906" s="84" t="s">
        <v>637</v>
      </c>
      <c r="C906" s="84" t="s">
        <v>637</v>
      </c>
      <c r="D906" s="63">
        <f>VLOOKUP(B906,Площадь!$A$2:$B$490,2,0)</f>
        <v>15.6</v>
      </c>
      <c r="E906" s="72"/>
      <c r="F906" s="87"/>
      <c r="G906" s="87"/>
      <c r="H906" s="90"/>
      <c r="I906" s="89"/>
      <c r="J906" s="89"/>
      <c r="K906" s="89"/>
      <c r="L906" s="89"/>
      <c r="M906" s="89"/>
      <c r="N906" s="89"/>
      <c r="O906" s="89"/>
      <c r="P906" s="89">
        <v>0</v>
      </c>
      <c r="Q906" s="89">
        <v>0</v>
      </c>
      <c r="R906">
        <f t="shared" si="412"/>
        <v>0</v>
      </c>
      <c r="S906" s="76"/>
      <c r="T906" s="80"/>
      <c r="U906" s="39"/>
      <c r="V906" s="39"/>
      <c r="W906" s="39"/>
      <c r="X906" s="39"/>
      <c r="Y906" s="39"/>
      <c r="Z906" s="39"/>
      <c r="AA906" s="39"/>
      <c r="AB906" s="39"/>
      <c r="AC906" s="39"/>
      <c r="AD906" s="39"/>
      <c r="AE906" s="39"/>
      <c r="AF906" s="39"/>
      <c r="AG906" s="39"/>
      <c r="AH906" s="39"/>
      <c r="AJ906" s="39">
        <f t="shared" si="413"/>
        <v>0</v>
      </c>
      <c r="AK906" s="39">
        <f t="shared" si="414"/>
        <v>0</v>
      </c>
      <c r="AL906" s="39">
        <f t="shared" si="415"/>
        <v>0</v>
      </c>
      <c r="AM906" s="39"/>
      <c r="AS906" s="39"/>
      <c r="AT906" s="39">
        <f t="shared" si="424"/>
        <v>0</v>
      </c>
      <c r="AU906" s="39">
        <f t="shared" si="425"/>
        <v>0</v>
      </c>
      <c r="AW906" s="38">
        <f t="shared" si="426"/>
        <v>0</v>
      </c>
      <c r="AX906" s="38">
        <f t="shared" si="410"/>
        <v>0</v>
      </c>
      <c r="AY906" s="38">
        <f t="shared" si="411"/>
        <v>0</v>
      </c>
      <c r="AZ906" s="38">
        <f t="shared" si="416"/>
        <v>0</v>
      </c>
      <c r="BA906" s="38">
        <f t="shared" si="417"/>
        <v>0</v>
      </c>
      <c r="BB906" s="38">
        <f t="shared" si="418"/>
        <v>0</v>
      </c>
      <c r="BC906" s="38">
        <f t="shared" si="419"/>
        <v>0</v>
      </c>
      <c r="BD906" s="38">
        <f t="shared" si="420"/>
        <v>0</v>
      </c>
      <c r="BE906" s="38">
        <f t="shared" si="421"/>
        <v>0</v>
      </c>
      <c r="BF906" s="38">
        <f t="shared" si="422"/>
        <v>0</v>
      </c>
      <c r="BG906" s="38">
        <f t="shared" si="427"/>
        <v>0</v>
      </c>
      <c r="BH906" s="38">
        <f t="shared" ref="BH906:BH969" si="429">(AG906+AU906)*$BH$1</f>
        <v>0</v>
      </c>
      <c r="BI906" s="61">
        <f t="shared" si="423"/>
        <v>0</v>
      </c>
    </row>
    <row r="907" spans="1:61" x14ac:dyDescent="0.3">
      <c r="A907" s="198" t="s">
        <v>3960</v>
      </c>
      <c r="B907" s="84" t="s">
        <v>637</v>
      </c>
      <c r="C907" s="84" t="s">
        <v>637</v>
      </c>
      <c r="D907" s="63">
        <f>VLOOKUP(B907,Площадь!$A$2:$B$490,2,0)</f>
        <v>15.6</v>
      </c>
      <c r="E907" s="72"/>
      <c r="F907" s="87">
        <v>31</v>
      </c>
      <c r="G907" s="87">
        <v>29</v>
      </c>
      <c r="H907" s="90">
        <v>31</v>
      </c>
      <c r="I907" s="89"/>
      <c r="J907" s="89"/>
      <c r="K907" s="89"/>
      <c r="L907" s="89"/>
      <c r="M907" s="89"/>
      <c r="N907" s="89"/>
      <c r="O907" s="89"/>
      <c r="P907" s="89">
        <v>15</v>
      </c>
      <c r="Q907" s="89">
        <v>31</v>
      </c>
      <c r="R907">
        <f t="shared" si="412"/>
        <v>137</v>
      </c>
      <c r="S907" s="76"/>
      <c r="T907" s="80"/>
      <c r="U907" s="39"/>
      <c r="V907" s="39"/>
      <c r="W907" s="39"/>
      <c r="X907" s="39"/>
      <c r="Y907" s="39"/>
      <c r="Z907" s="39"/>
      <c r="AA907" s="39"/>
      <c r="AB907" s="39"/>
      <c r="AC907" s="39"/>
      <c r="AD907" s="39"/>
      <c r="AE907" s="39"/>
      <c r="AF907" s="39"/>
      <c r="AG907" s="39"/>
      <c r="AH907" s="39"/>
      <c r="AJ907" s="39">
        <f t="shared" si="413"/>
        <v>0.2244579149158</v>
      </c>
      <c r="AK907" s="39">
        <f t="shared" si="414"/>
        <v>8.9943127705883433E-2</v>
      </c>
      <c r="AL907" s="39">
        <f t="shared" si="415"/>
        <v>0.12822797009387196</v>
      </c>
      <c r="AM907" s="39"/>
      <c r="AS907" s="39"/>
      <c r="AT907" s="39">
        <f t="shared" si="424"/>
        <v>5.2407051101208385E-2</v>
      </c>
      <c r="AU907" s="39">
        <f t="shared" si="425"/>
        <v>0.16813818667618766</v>
      </c>
      <c r="AW907" s="38">
        <f t="shared" si="426"/>
        <v>602.52584848337688</v>
      </c>
      <c r="AX907" s="38">
        <f t="shared" si="410"/>
        <v>241.43973428856526</v>
      </c>
      <c r="AY907" s="38">
        <f t="shared" si="411"/>
        <v>344.21003380118617</v>
      </c>
      <c r="AZ907" s="38">
        <f t="shared" si="416"/>
        <v>0</v>
      </c>
      <c r="BA907" s="38">
        <f t="shared" si="417"/>
        <v>0</v>
      </c>
      <c r="BB907" s="38">
        <f t="shared" si="418"/>
        <v>0</v>
      </c>
      <c r="BC907" s="38">
        <f t="shared" si="419"/>
        <v>0</v>
      </c>
      <c r="BD907" s="38">
        <f t="shared" si="420"/>
        <v>0</v>
      </c>
      <c r="BE907" s="38">
        <f t="shared" si="421"/>
        <v>0</v>
      </c>
      <c r="BF907" s="38">
        <f t="shared" si="422"/>
        <v>0</v>
      </c>
      <c r="BG907" s="38">
        <f t="shared" ref="BG907:BG969" si="430">(AF907+AT907)*$BG$1</f>
        <v>140.67939169403974</v>
      </c>
      <c r="BH907" s="38">
        <f t="shared" si="429"/>
        <v>451.34342278609114</v>
      </c>
      <c r="BI907" s="61">
        <f t="shared" si="423"/>
        <v>1780.1984310532594</v>
      </c>
    </row>
    <row r="908" spans="1:61" x14ac:dyDescent="0.3">
      <c r="A908" s="84" t="s">
        <v>655</v>
      </c>
      <c r="B908" s="84" t="s">
        <v>656</v>
      </c>
      <c r="C908" s="84" t="s">
        <v>656</v>
      </c>
      <c r="D908" s="63">
        <f>VLOOKUP(B908,Площадь!$A$2:$B$490,2,0)</f>
        <v>13.6</v>
      </c>
      <c r="E908" s="72"/>
      <c r="F908" s="87">
        <v>31</v>
      </c>
      <c r="G908" s="87">
        <v>29</v>
      </c>
      <c r="H908" s="87">
        <v>31</v>
      </c>
      <c r="I908" s="89"/>
      <c r="J908" s="89"/>
      <c r="K908" s="89"/>
      <c r="L908" s="89"/>
      <c r="M908" s="89"/>
      <c r="N908" s="89"/>
      <c r="O908" s="89"/>
      <c r="P908" s="89">
        <v>15</v>
      </c>
      <c r="Q908" s="89">
        <v>31</v>
      </c>
      <c r="R908">
        <f t="shared" si="412"/>
        <v>137</v>
      </c>
      <c r="S908" s="76"/>
      <c r="T908" s="80"/>
      <c r="U908" s="39"/>
      <c r="V908" s="39"/>
      <c r="W908" s="39"/>
      <c r="X908" s="39"/>
      <c r="Y908" s="39"/>
      <c r="Z908" s="39"/>
      <c r="AA908" s="39"/>
      <c r="AB908" s="39"/>
      <c r="AC908" s="39"/>
      <c r="AD908" s="39"/>
      <c r="AE908" s="39"/>
      <c r="AF908" s="39"/>
      <c r="AG908" s="39"/>
      <c r="AH908" s="39"/>
      <c r="AJ908" s="39">
        <f t="shared" si="413"/>
        <v>0.19568125915736412</v>
      </c>
      <c r="AK908" s="39">
        <f t="shared" si="414"/>
        <v>7.8411957487180425E-2</v>
      </c>
      <c r="AL908" s="39">
        <f t="shared" si="415"/>
        <v>0.11178848674850377</v>
      </c>
      <c r="AM908" s="39"/>
      <c r="AS908" s="39"/>
      <c r="AT908" s="39">
        <f t="shared" si="424"/>
        <v>4.5688198395925257E-2</v>
      </c>
      <c r="AU908" s="39">
        <f t="shared" si="425"/>
        <v>0.14658200889718923</v>
      </c>
      <c r="AW908" s="38">
        <f t="shared" si="426"/>
        <v>525.27894483166199</v>
      </c>
      <c r="AX908" s="38">
        <f t="shared" si="410"/>
        <v>210.48592220028766</v>
      </c>
      <c r="AY908" s="38">
        <f t="shared" si="411"/>
        <v>300.08054228821356</v>
      </c>
      <c r="AZ908" s="38">
        <f t="shared" si="416"/>
        <v>0</v>
      </c>
      <c r="BA908" s="38">
        <f t="shared" si="417"/>
        <v>0</v>
      </c>
      <c r="BB908" s="38">
        <f t="shared" si="418"/>
        <v>0</v>
      </c>
      <c r="BC908" s="38">
        <f t="shared" si="419"/>
        <v>0</v>
      </c>
      <c r="BD908" s="38">
        <f t="shared" si="420"/>
        <v>0</v>
      </c>
      <c r="BE908" s="38">
        <f t="shared" si="421"/>
        <v>0</v>
      </c>
      <c r="BF908" s="38">
        <f t="shared" si="422"/>
        <v>0</v>
      </c>
      <c r="BG908" s="38">
        <f t="shared" si="430"/>
        <v>122.64357224608592</v>
      </c>
      <c r="BH908" s="38">
        <f t="shared" si="429"/>
        <v>393.47888140325887</v>
      </c>
      <c r="BI908" s="61">
        <f t="shared" si="423"/>
        <v>1551.9678629695079</v>
      </c>
    </row>
    <row r="909" spans="1:61" x14ac:dyDescent="0.3">
      <c r="A909" s="84" t="s">
        <v>572</v>
      </c>
      <c r="B909" s="84" t="s">
        <v>573</v>
      </c>
      <c r="C909" s="84" t="s">
        <v>573</v>
      </c>
      <c r="D909" s="63">
        <f>VLOOKUP(B909,Площадь!$A$2:$B$490,2,0)</f>
        <v>17.3</v>
      </c>
      <c r="E909" s="72"/>
      <c r="F909" s="87">
        <v>31</v>
      </c>
      <c r="G909" s="87">
        <v>29</v>
      </c>
      <c r="H909" s="87">
        <v>31</v>
      </c>
      <c r="I909" s="89"/>
      <c r="J909" s="89"/>
      <c r="K909" s="89"/>
      <c r="L909" s="89"/>
      <c r="M909" s="89"/>
      <c r="N909" s="89"/>
      <c r="O909" s="89"/>
      <c r="P909" s="89">
        <v>15</v>
      </c>
      <c r="Q909" s="89">
        <v>31</v>
      </c>
      <c r="R909">
        <f t="shared" si="412"/>
        <v>137</v>
      </c>
      <c r="S909" s="76"/>
      <c r="T909" s="80"/>
      <c r="U909" s="39"/>
      <c r="V909" s="39"/>
      <c r="W909" s="39"/>
      <c r="X909" s="39"/>
      <c r="Y909" s="39"/>
      <c r="Z909" s="39"/>
      <c r="AA909" s="39"/>
      <c r="AB909" s="39"/>
      <c r="AC909" s="39"/>
      <c r="AD909" s="39"/>
      <c r="AE909" s="39"/>
      <c r="AF909" s="39"/>
      <c r="AG909" s="39"/>
      <c r="AH909" s="39"/>
      <c r="AJ909" s="39">
        <f t="shared" si="413"/>
        <v>0.24891807231047053</v>
      </c>
      <c r="AK909" s="39">
        <f t="shared" si="414"/>
        <v>9.9744622391780988E-2</v>
      </c>
      <c r="AL909" s="39">
        <f t="shared" si="415"/>
        <v>0.14220153093743493</v>
      </c>
      <c r="AM909" s="39"/>
      <c r="AS909" s="39"/>
      <c r="AT909" s="39">
        <f t="shared" si="424"/>
        <v>5.8118075900699041E-2</v>
      </c>
      <c r="AU909" s="39">
        <f t="shared" si="425"/>
        <v>0.18646093778833631</v>
      </c>
      <c r="AW909" s="38">
        <f t="shared" si="426"/>
        <v>668.1857165873347</v>
      </c>
      <c r="AX909" s="38">
        <f t="shared" si="410"/>
        <v>267.75047456360124</v>
      </c>
      <c r="AY909" s="38">
        <f t="shared" si="411"/>
        <v>381.72010158721287</v>
      </c>
      <c r="AZ909" s="38">
        <f t="shared" si="416"/>
        <v>0</v>
      </c>
      <c r="BA909" s="38">
        <f t="shared" si="417"/>
        <v>0</v>
      </c>
      <c r="BB909" s="38">
        <f t="shared" si="418"/>
        <v>0</v>
      </c>
      <c r="BC909" s="38">
        <f t="shared" si="419"/>
        <v>0</v>
      </c>
      <c r="BD909" s="38">
        <f t="shared" si="420"/>
        <v>0</v>
      </c>
      <c r="BE909" s="38">
        <f t="shared" si="421"/>
        <v>0</v>
      </c>
      <c r="BF909" s="38">
        <f t="shared" si="422"/>
        <v>0</v>
      </c>
      <c r="BG909" s="38">
        <f t="shared" si="430"/>
        <v>156.00983822480049</v>
      </c>
      <c r="BH909" s="38">
        <f t="shared" si="429"/>
        <v>500.52828296149846</v>
      </c>
      <c r="BI909" s="61">
        <f t="shared" si="423"/>
        <v>1974.1944139244476</v>
      </c>
    </row>
    <row r="910" spans="1:61" x14ac:dyDescent="0.3">
      <c r="A910" s="84" t="s">
        <v>1258</v>
      </c>
      <c r="B910" s="84" t="s">
        <v>1259</v>
      </c>
      <c r="C910" s="84" t="s">
        <v>1259</v>
      </c>
      <c r="D910" s="63">
        <f>VLOOKUP(B910,Площадь!$A$2:$B$490,2,0)</f>
        <v>15.6</v>
      </c>
      <c r="E910" s="72"/>
      <c r="F910" s="87">
        <v>31</v>
      </c>
      <c r="G910" s="87">
        <v>29</v>
      </c>
      <c r="H910" s="87">
        <v>31</v>
      </c>
      <c r="I910" s="89"/>
      <c r="J910" s="89"/>
      <c r="K910" s="89"/>
      <c r="L910" s="89"/>
      <c r="M910" s="89"/>
      <c r="N910" s="89"/>
      <c r="O910" s="89"/>
      <c r="P910" s="89">
        <v>15</v>
      </c>
      <c r="Q910" s="89">
        <v>31</v>
      </c>
      <c r="R910">
        <f t="shared" si="412"/>
        <v>137</v>
      </c>
      <c r="S910" s="76"/>
      <c r="T910" s="80"/>
      <c r="U910" s="39"/>
      <c r="V910" s="39"/>
      <c r="W910" s="39"/>
      <c r="X910" s="39"/>
      <c r="Y910" s="39"/>
      <c r="Z910" s="39"/>
      <c r="AA910" s="39"/>
      <c r="AB910" s="39"/>
      <c r="AC910" s="39"/>
      <c r="AD910" s="39"/>
      <c r="AE910" s="39"/>
      <c r="AF910" s="39"/>
      <c r="AG910" s="39"/>
      <c r="AH910" s="39"/>
      <c r="AJ910" s="39">
        <f t="shared" si="413"/>
        <v>0.2244579149158</v>
      </c>
      <c r="AK910" s="39">
        <f t="shared" si="414"/>
        <v>8.9943127705883433E-2</v>
      </c>
      <c r="AL910" s="39">
        <f t="shared" si="415"/>
        <v>0.12822797009387196</v>
      </c>
      <c r="AM910" s="39"/>
      <c r="AS910" s="39"/>
      <c r="AT910" s="39">
        <f t="shared" si="424"/>
        <v>5.2407051101208385E-2</v>
      </c>
      <c r="AU910" s="39">
        <f t="shared" si="425"/>
        <v>0.16813818667618766</v>
      </c>
      <c r="AW910" s="38">
        <f t="shared" si="426"/>
        <v>602.52584848337688</v>
      </c>
      <c r="AX910" s="38">
        <f t="shared" si="410"/>
        <v>241.43973428856526</v>
      </c>
      <c r="AY910" s="38">
        <f t="shared" si="411"/>
        <v>344.21003380118617</v>
      </c>
      <c r="AZ910" s="38">
        <f t="shared" si="416"/>
        <v>0</v>
      </c>
      <c r="BA910" s="38">
        <f t="shared" si="417"/>
        <v>0</v>
      </c>
      <c r="BB910" s="38">
        <f t="shared" si="418"/>
        <v>0</v>
      </c>
      <c r="BC910" s="38">
        <f t="shared" si="419"/>
        <v>0</v>
      </c>
      <c r="BD910" s="38">
        <f t="shared" si="420"/>
        <v>0</v>
      </c>
      <c r="BE910" s="38">
        <f t="shared" si="421"/>
        <v>0</v>
      </c>
      <c r="BF910" s="38">
        <f t="shared" si="422"/>
        <v>0</v>
      </c>
      <c r="BG910" s="38">
        <f t="shared" si="430"/>
        <v>140.67939169403974</v>
      </c>
      <c r="BH910" s="38">
        <f t="shared" si="429"/>
        <v>451.34342278609114</v>
      </c>
      <c r="BI910" s="61">
        <f t="shared" si="423"/>
        <v>1780.1984310532594</v>
      </c>
    </row>
    <row r="911" spans="1:61" x14ac:dyDescent="0.3">
      <c r="A911" s="84" t="s">
        <v>1712</v>
      </c>
      <c r="B911" s="84" t="s">
        <v>1713</v>
      </c>
      <c r="C911" s="84" t="s">
        <v>1713</v>
      </c>
      <c r="D911" s="63">
        <f>VLOOKUP(B911,Площадь!$A$2:$B$490,2,0)</f>
        <v>13.6</v>
      </c>
      <c r="E911" s="72"/>
      <c r="F911" s="87">
        <v>31</v>
      </c>
      <c r="G911" s="87">
        <v>29</v>
      </c>
      <c r="H911" s="87">
        <v>31</v>
      </c>
      <c r="I911" s="89"/>
      <c r="J911" s="89"/>
      <c r="K911" s="89"/>
      <c r="L911" s="89"/>
      <c r="M911" s="89"/>
      <c r="N911" s="89"/>
      <c r="O911" s="89"/>
      <c r="P911" s="89">
        <v>15</v>
      </c>
      <c r="Q911" s="89">
        <v>31</v>
      </c>
      <c r="R911">
        <f t="shared" si="412"/>
        <v>137</v>
      </c>
      <c r="S911" s="76"/>
      <c r="T911" s="80"/>
      <c r="U911" s="39"/>
      <c r="V911" s="39"/>
      <c r="W911" s="39"/>
      <c r="X911" s="39"/>
      <c r="Y911" s="39"/>
      <c r="Z911" s="39"/>
      <c r="AA911" s="39"/>
      <c r="AB911" s="39"/>
      <c r="AC911" s="39"/>
      <c r="AD911" s="39"/>
      <c r="AE911" s="39"/>
      <c r="AF911" s="39"/>
      <c r="AG911" s="39"/>
      <c r="AH911" s="39"/>
      <c r="AJ911" s="39">
        <f t="shared" si="413"/>
        <v>0.19568125915736412</v>
      </c>
      <c r="AK911" s="39">
        <f t="shared" si="414"/>
        <v>7.8411957487180425E-2</v>
      </c>
      <c r="AL911" s="39">
        <f t="shared" si="415"/>
        <v>0.11178848674850377</v>
      </c>
      <c r="AM911" s="39"/>
      <c r="AS911" s="39"/>
      <c r="AT911" s="39">
        <f t="shared" si="424"/>
        <v>4.5688198395925257E-2</v>
      </c>
      <c r="AU911" s="39">
        <f t="shared" si="425"/>
        <v>0.14658200889718923</v>
      </c>
      <c r="AW911" s="38">
        <f t="shared" si="426"/>
        <v>525.27894483166199</v>
      </c>
      <c r="AX911" s="38">
        <f t="shared" si="410"/>
        <v>210.48592220028766</v>
      </c>
      <c r="AY911" s="38">
        <f t="shared" si="411"/>
        <v>300.08054228821356</v>
      </c>
      <c r="AZ911" s="38">
        <f t="shared" si="416"/>
        <v>0</v>
      </c>
      <c r="BA911" s="38">
        <f t="shared" si="417"/>
        <v>0</v>
      </c>
      <c r="BB911" s="38">
        <f t="shared" si="418"/>
        <v>0</v>
      </c>
      <c r="BC911" s="38">
        <f t="shared" si="419"/>
        <v>0</v>
      </c>
      <c r="BD911" s="38">
        <f t="shared" si="420"/>
        <v>0</v>
      </c>
      <c r="BE911" s="38">
        <f t="shared" si="421"/>
        <v>0</v>
      </c>
      <c r="BF911" s="38">
        <f t="shared" si="422"/>
        <v>0</v>
      </c>
      <c r="BG911" s="38">
        <f t="shared" si="430"/>
        <v>122.64357224608592</v>
      </c>
      <c r="BH911" s="38">
        <f t="shared" si="429"/>
        <v>393.47888140325887</v>
      </c>
      <c r="BI911" s="61">
        <f t="shared" si="423"/>
        <v>1551.9678629695079</v>
      </c>
    </row>
    <row r="912" spans="1:61" x14ac:dyDescent="0.3">
      <c r="A912" s="84" t="s">
        <v>592</v>
      </c>
      <c r="B912" s="84" t="s">
        <v>593</v>
      </c>
      <c r="C912" s="84" t="s">
        <v>593</v>
      </c>
      <c r="D912" s="63">
        <f>VLOOKUP(B912,Площадь!$A$2:$B$490,2,0)</f>
        <v>17.3</v>
      </c>
      <c r="E912" s="72"/>
      <c r="F912" s="87">
        <v>31</v>
      </c>
      <c r="G912" s="87">
        <v>29</v>
      </c>
      <c r="H912" s="87">
        <v>31</v>
      </c>
      <c r="I912" s="89"/>
      <c r="J912" s="89"/>
      <c r="K912" s="89"/>
      <c r="L912" s="89"/>
      <c r="M912" s="89"/>
      <c r="N912" s="89"/>
      <c r="O912" s="89"/>
      <c r="P912" s="89">
        <v>15</v>
      </c>
      <c r="Q912" s="89">
        <v>31</v>
      </c>
      <c r="R912">
        <f t="shared" si="412"/>
        <v>137</v>
      </c>
      <c r="S912" s="76"/>
      <c r="T912" s="80"/>
      <c r="U912" s="39"/>
      <c r="V912" s="39"/>
      <c r="W912" s="39"/>
      <c r="X912" s="39"/>
      <c r="Y912" s="39"/>
      <c r="Z912" s="39"/>
      <c r="AA912" s="39"/>
      <c r="AB912" s="39"/>
      <c r="AC912" s="39"/>
      <c r="AD912" s="39"/>
      <c r="AE912" s="39"/>
      <c r="AF912" s="39"/>
      <c r="AG912" s="39"/>
      <c r="AH912" s="39"/>
      <c r="AJ912" s="39">
        <f t="shared" si="413"/>
        <v>0.24891807231047053</v>
      </c>
      <c r="AK912" s="39">
        <f t="shared" si="414"/>
        <v>9.9744622391780988E-2</v>
      </c>
      <c r="AL912" s="39">
        <f t="shared" si="415"/>
        <v>0.14220153093743493</v>
      </c>
      <c r="AM912" s="39"/>
      <c r="AS912" s="39"/>
      <c r="AT912" s="39">
        <f t="shared" si="424"/>
        <v>5.8118075900699041E-2</v>
      </c>
      <c r="AU912" s="39">
        <f t="shared" si="425"/>
        <v>0.18646093778833631</v>
      </c>
      <c r="AW912" s="38">
        <f t="shared" si="426"/>
        <v>668.1857165873347</v>
      </c>
      <c r="AX912" s="38">
        <f t="shared" si="410"/>
        <v>267.75047456360124</v>
      </c>
      <c r="AY912" s="38">
        <f t="shared" si="411"/>
        <v>381.72010158721287</v>
      </c>
      <c r="AZ912" s="38">
        <f t="shared" si="416"/>
        <v>0</v>
      </c>
      <c r="BA912" s="38">
        <f t="shared" si="417"/>
        <v>0</v>
      </c>
      <c r="BB912" s="38">
        <f t="shared" si="418"/>
        <v>0</v>
      </c>
      <c r="BC912" s="38">
        <f t="shared" si="419"/>
        <v>0</v>
      </c>
      <c r="BD912" s="38">
        <f t="shared" si="420"/>
        <v>0</v>
      </c>
      <c r="BE912" s="38">
        <f t="shared" si="421"/>
        <v>0</v>
      </c>
      <c r="BF912" s="38">
        <f t="shared" si="422"/>
        <v>0</v>
      </c>
      <c r="BG912" s="38">
        <f t="shared" si="430"/>
        <v>156.00983822480049</v>
      </c>
      <c r="BH912" s="38">
        <f t="shared" si="429"/>
        <v>500.52828296149846</v>
      </c>
      <c r="BI912" s="61">
        <f t="shared" si="423"/>
        <v>1974.1944139244476</v>
      </c>
    </row>
    <row r="913" spans="1:61" x14ac:dyDescent="0.3">
      <c r="A913" s="84" t="s">
        <v>2106</v>
      </c>
      <c r="B913" s="84" t="s">
        <v>2107</v>
      </c>
      <c r="C913" s="84" t="s">
        <v>2107</v>
      </c>
      <c r="D913" s="63">
        <f>VLOOKUP(B913,Площадь!$A$2:$B$490,2,0)</f>
        <v>15.6</v>
      </c>
      <c r="E913" s="72"/>
      <c r="F913" s="87">
        <v>31</v>
      </c>
      <c r="G913" s="87">
        <v>29</v>
      </c>
      <c r="H913" s="87">
        <v>31</v>
      </c>
      <c r="I913" s="89"/>
      <c r="J913" s="89"/>
      <c r="K913" s="89"/>
      <c r="L913" s="89"/>
      <c r="M913" s="89"/>
      <c r="N913" s="89"/>
      <c r="O913" s="89"/>
      <c r="P913" s="89">
        <v>15</v>
      </c>
      <c r="Q913" s="89">
        <v>31</v>
      </c>
      <c r="R913">
        <f t="shared" si="412"/>
        <v>137</v>
      </c>
      <c r="S913" s="76"/>
      <c r="T913" s="80"/>
      <c r="U913" s="39"/>
      <c r="V913" s="39"/>
      <c r="W913" s="39"/>
      <c r="X913" s="39"/>
      <c r="Y913" s="39"/>
      <c r="Z913" s="39"/>
      <c r="AA913" s="39"/>
      <c r="AB913" s="39"/>
      <c r="AC913" s="39"/>
      <c r="AD913" s="39"/>
      <c r="AE913" s="39"/>
      <c r="AF913" s="39"/>
      <c r="AG913" s="39"/>
      <c r="AH913" s="39"/>
      <c r="AJ913" s="39">
        <f t="shared" si="413"/>
        <v>0.2244579149158</v>
      </c>
      <c r="AK913" s="39">
        <f t="shared" si="414"/>
        <v>8.9943127705883433E-2</v>
      </c>
      <c r="AL913" s="39">
        <f t="shared" si="415"/>
        <v>0.12822797009387196</v>
      </c>
      <c r="AM913" s="39"/>
      <c r="AS913" s="39"/>
      <c r="AT913" s="39">
        <f t="shared" si="424"/>
        <v>5.2407051101208385E-2</v>
      </c>
      <c r="AU913" s="39">
        <f t="shared" si="425"/>
        <v>0.16813818667618766</v>
      </c>
      <c r="AW913" s="38">
        <f t="shared" si="426"/>
        <v>602.52584848337688</v>
      </c>
      <c r="AX913" s="38">
        <f t="shared" si="410"/>
        <v>241.43973428856526</v>
      </c>
      <c r="AY913" s="38">
        <f t="shared" si="411"/>
        <v>344.21003380118617</v>
      </c>
      <c r="AZ913" s="38">
        <f t="shared" si="416"/>
        <v>0</v>
      </c>
      <c r="BA913" s="38">
        <f t="shared" si="417"/>
        <v>0</v>
      </c>
      <c r="BB913" s="38">
        <f t="shared" si="418"/>
        <v>0</v>
      </c>
      <c r="BC913" s="38">
        <f t="shared" si="419"/>
        <v>0</v>
      </c>
      <c r="BD913" s="38">
        <f t="shared" si="420"/>
        <v>0</v>
      </c>
      <c r="BE913" s="38">
        <f t="shared" si="421"/>
        <v>0</v>
      </c>
      <c r="BF913" s="38">
        <f t="shared" si="422"/>
        <v>0</v>
      </c>
      <c r="BG913" s="38">
        <f t="shared" si="430"/>
        <v>140.67939169403974</v>
      </c>
      <c r="BH913" s="38">
        <f t="shared" si="429"/>
        <v>451.34342278609114</v>
      </c>
      <c r="BI913" s="61">
        <f t="shared" si="423"/>
        <v>1780.1984310532594</v>
      </c>
    </row>
    <row r="914" spans="1:61" x14ac:dyDescent="0.3">
      <c r="A914" s="84" t="s">
        <v>1675</v>
      </c>
      <c r="B914" s="84" t="s">
        <v>1676</v>
      </c>
      <c r="C914" s="84" t="s">
        <v>1676</v>
      </c>
      <c r="D914" s="63">
        <f>VLOOKUP(B914,Площадь!$A$2:$B$490,2,0)</f>
        <v>13.6</v>
      </c>
      <c r="E914" s="72"/>
      <c r="F914" s="87">
        <v>31</v>
      </c>
      <c r="G914" s="87">
        <v>29</v>
      </c>
      <c r="H914" s="87">
        <v>31</v>
      </c>
      <c r="I914" s="89"/>
      <c r="J914" s="89"/>
      <c r="K914" s="89"/>
      <c r="L914" s="89"/>
      <c r="M914" s="89"/>
      <c r="N914" s="89"/>
      <c r="O914" s="89"/>
      <c r="P914" s="89">
        <v>15</v>
      </c>
      <c r="Q914" s="89">
        <v>31</v>
      </c>
      <c r="R914">
        <f t="shared" si="412"/>
        <v>137</v>
      </c>
      <c r="S914" s="76"/>
      <c r="T914" s="80"/>
      <c r="U914" s="39"/>
      <c r="V914" s="39"/>
      <c r="W914" s="39"/>
      <c r="X914" s="39"/>
      <c r="Y914" s="39"/>
      <c r="Z914" s="39"/>
      <c r="AA914" s="39"/>
      <c r="AB914" s="39"/>
      <c r="AC914" s="39"/>
      <c r="AD914" s="39"/>
      <c r="AE914" s="39"/>
      <c r="AF914" s="39"/>
      <c r="AG914" s="39"/>
      <c r="AH914" s="39"/>
      <c r="AJ914" s="39">
        <f t="shared" si="413"/>
        <v>0.19568125915736412</v>
      </c>
      <c r="AK914" s="39">
        <f t="shared" si="414"/>
        <v>7.8411957487180425E-2</v>
      </c>
      <c r="AL914" s="39">
        <f t="shared" si="415"/>
        <v>0.11178848674850377</v>
      </c>
      <c r="AM914" s="39"/>
      <c r="AS914" s="39"/>
      <c r="AT914" s="39">
        <f t="shared" si="424"/>
        <v>4.5688198395925257E-2</v>
      </c>
      <c r="AU914" s="39">
        <f t="shared" si="425"/>
        <v>0.14658200889718923</v>
      </c>
      <c r="AW914" s="38">
        <f t="shared" si="426"/>
        <v>525.27894483166199</v>
      </c>
      <c r="AX914" s="38">
        <f t="shared" si="410"/>
        <v>210.48592220028766</v>
      </c>
      <c r="AY914" s="38">
        <f t="shared" si="411"/>
        <v>300.08054228821356</v>
      </c>
      <c r="AZ914" s="38">
        <f t="shared" si="416"/>
        <v>0</v>
      </c>
      <c r="BA914" s="38">
        <f t="shared" si="417"/>
        <v>0</v>
      </c>
      <c r="BB914" s="38">
        <f t="shared" si="418"/>
        <v>0</v>
      </c>
      <c r="BC914" s="38">
        <f t="shared" si="419"/>
        <v>0</v>
      </c>
      <c r="BD914" s="38">
        <f t="shared" si="420"/>
        <v>0</v>
      </c>
      <c r="BE914" s="38">
        <f t="shared" si="421"/>
        <v>0</v>
      </c>
      <c r="BF914" s="38">
        <f t="shared" si="422"/>
        <v>0</v>
      </c>
      <c r="BG914" s="38">
        <f t="shared" si="430"/>
        <v>122.64357224608592</v>
      </c>
      <c r="BH914" s="38">
        <f t="shared" si="429"/>
        <v>393.47888140325887</v>
      </c>
      <c r="BI914" s="61">
        <f t="shared" si="423"/>
        <v>1551.9678629695079</v>
      </c>
    </row>
    <row r="915" spans="1:61" x14ac:dyDescent="0.3">
      <c r="A915" s="84" t="s">
        <v>967</v>
      </c>
      <c r="B915" s="84" t="s">
        <v>968</v>
      </c>
      <c r="C915" s="84" t="s">
        <v>968</v>
      </c>
      <c r="D915" s="63">
        <f>VLOOKUP(B915,Площадь!$A$2:$B$490,2,0)</f>
        <v>13.6</v>
      </c>
      <c r="E915" s="72"/>
      <c r="F915" s="87">
        <v>31</v>
      </c>
      <c r="G915" s="87">
        <v>29</v>
      </c>
      <c r="H915" s="87">
        <v>31</v>
      </c>
      <c r="I915" s="89"/>
      <c r="J915" s="89"/>
      <c r="K915" s="89"/>
      <c r="L915" s="89"/>
      <c r="M915" s="89"/>
      <c r="N915" s="89"/>
      <c r="O915" s="89"/>
      <c r="P915" s="89">
        <v>15</v>
      </c>
      <c r="Q915" s="89">
        <v>31</v>
      </c>
      <c r="R915">
        <f t="shared" si="412"/>
        <v>137</v>
      </c>
      <c r="S915" s="76"/>
      <c r="T915" s="80"/>
      <c r="U915" s="39"/>
      <c r="V915" s="39"/>
      <c r="W915" s="39"/>
      <c r="X915" s="39"/>
      <c r="Y915" s="39"/>
      <c r="Z915" s="39"/>
      <c r="AA915" s="39"/>
      <c r="AB915" s="39"/>
      <c r="AC915" s="39"/>
      <c r="AD915" s="39"/>
      <c r="AE915" s="39"/>
      <c r="AF915" s="39"/>
      <c r="AG915" s="39"/>
      <c r="AH915" s="39"/>
      <c r="AJ915" s="39">
        <f t="shared" si="413"/>
        <v>0.19568125915736412</v>
      </c>
      <c r="AK915" s="39">
        <f t="shared" si="414"/>
        <v>7.8411957487180425E-2</v>
      </c>
      <c r="AL915" s="39">
        <f t="shared" si="415"/>
        <v>0.11178848674850377</v>
      </c>
      <c r="AM915" s="39"/>
      <c r="AS915" s="39"/>
      <c r="AT915" s="39">
        <f t="shared" si="424"/>
        <v>4.5688198395925257E-2</v>
      </c>
      <c r="AU915" s="39">
        <f t="shared" si="425"/>
        <v>0.14658200889718923</v>
      </c>
      <c r="AW915" s="38">
        <f t="shared" si="426"/>
        <v>525.27894483166199</v>
      </c>
      <c r="AX915" s="38">
        <f t="shared" si="410"/>
        <v>210.48592220028766</v>
      </c>
      <c r="AY915" s="38">
        <f t="shared" si="411"/>
        <v>300.08054228821356</v>
      </c>
      <c r="AZ915" s="38">
        <f t="shared" si="416"/>
        <v>0</v>
      </c>
      <c r="BA915" s="38">
        <f t="shared" si="417"/>
        <v>0</v>
      </c>
      <c r="BB915" s="38">
        <f t="shared" si="418"/>
        <v>0</v>
      </c>
      <c r="BC915" s="38">
        <f t="shared" si="419"/>
        <v>0</v>
      </c>
      <c r="BD915" s="38">
        <f t="shared" si="420"/>
        <v>0</v>
      </c>
      <c r="BE915" s="38">
        <f t="shared" si="421"/>
        <v>0</v>
      </c>
      <c r="BF915" s="38">
        <f t="shared" si="422"/>
        <v>0</v>
      </c>
      <c r="BG915" s="38">
        <f t="shared" si="430"/>
        <v>122.64357224608592</v>
      </c>
      <c r="BH915" s="38">
        <f t="shared" si="429"/>
        <v>393.47888140325887</v>
      </c>
      <c r="BI915" s="61">
        <f t="shared" si="423"/>
        <v>1551.9678629695079</v>
      </c>
    </row>
    <row r="916" spans="1:61" x14ac:dyDescent="0.3">
      <c r="A916" s="84" t="s">
        <v>614</v>
      </c>
      <c r="B916" s="84" t="s">
        <v>615</v>
      </c>
      <c r="C916" s="84" t="s">
        <v>615</v>
      </c>
      <c r="D916" s="63">
        <f>VLOOKUP(B916,Площадь!$A$2:$B$490,2,0)</f>
        <v>17.3</v>
      </c>
      <c r="E916" s="72"/>
      <c r="F916" s="87">
        <v>31</v>
      </c>
      <c r="G916" s="87">
        <v>29</v>
      </c>
      <c r="H916" s="87">
        <v>31</v>
      </c>
      <c r="I916" s="89"/>
      <c r="J916" s="89"/>
      <c r="K916" s="89"/>
      <c r="L916" s="89"/>
      <c r="M916" s="89"/>
      <c r="N916" s="89"/>
      <c r="O916" s="89"/>
      <c r="P916" s="89">
        <v>15</v>
      </c>
      <c r="Q916" s="89">
        <v>31</v>
      </c>
      <c r="R916">
        <f t="shared" si="412"/>
        <v>137</v>
      </c>
      <c r="S916" s="76"/>
      <c r="T916" s="80"/>
      <c r="U916" s="39"/>
      <c r="V916" s="39"/>
      <c r="W916" s="39"/>
      <c r="X916" s="39"/>
      <c r="Y916" s="39"/>
      <c r="Z916" s="39"/>
      <c r="AA916" s="39"/>
      <c r="AB916" s="39"/>
      <c r="AC916" s="39"/>
      <c r="AD916" s="39"/>
      <c r="AE916" s="39"/>
      <c r="AF916" s="39"/>
      <c r="AG916" s="39"/>
      <c r="AH916" s="39"/>
      <c r="AJ916" s="39">
        <f t="shared" si="413"/>
        <v>0.24891807231047053</v>
      </c>
      <c r="AK916" s="39">
        <f t="shared" si="414"/>
        <v>9.9744622391780988E-2</v>
      </c>
      <c r="AL916" s="39">
        <f t="shared" si="415"/>
        <v>0.14220153093743493</v>
      </c>
      <c r="AM916" s="39"/>
      <c r="AS916" s="39"/>
      <c r="AT916" s="39">
        <f t="shared" si="424"/>
        <v>5.8118075900699041E-2</v>
      </c>
      <c r="AU916" s="39">
        <f t="shared" si="425"/>
        <v>0.18646093778833631</v>
      </c>
      <c r="AW916" s="38">
        <f t="shared" si="426"/>
        <v>668.1857165873347</v>
      </c>
      <c r="AX916" s="38">
        <f t="shared" ref="AX916:AX980" si="431">(V916+AK916)*$AX$1</f>
        <v>267.75047456360124</v>
      </c>
      <c r="AY916" s="38">
        <f t="shared" ref="AY916:AY980" si="432">(W916+AL916)*$AY$1</f>
        <v>381.72010158721287</v>
      </c>
      <c r="AZ916" s="38">
        <f t="shared" si="416"/>
        <v>0</v>
      </c>
      <c r="BA916" s="38">
        <f t="shared" si="417"/>
        <v>0</v>
      </c>
      <c r="BB916" s="38">
        <f t="shared" si="418"/>
        <v>0</v>
      </c>
      <c r="BC916" s="38">
        <f t="shared" si="419"/>
        <v>0</v>
      </c>
      <c r="BD916" s="38">
        <f t="shared" si="420"/>
        <v>0</v>
      </c>
      <c r="BE916" s="38">
        <f t="shared" si="421"/>
        <v>0</v>
      </c>
      <c r="BF916" s="38">
        <f t="shared" si="422"/>
        <v>0</v>
      </c>
      <c r="BG916" s="38">
        <f t="shared" si="430"/>
        <v>156.00983822480049</v>
      </c>
      <c r="BH916" s="38">
        <f t="shared" si="429"/>
        <v>500.52828296149846</v>
      </c>
      <c r="BI916" s="61">
        <f t="shared" si="423"/>
        <v>1974.1944139244476</v>
      </c>
    </row>
    <row r="917" spans="1:61" x14ac:dyDescent="0.3">
      <c r="A917" s="84" t="s">
        <v>918</v>
      </c>
      <c r="B917" s="84" t="s">
        <v>919</v>
      </c>
      <c r="C917" s="84" t="s">
        <v>919</v>
      </c>
      <c r="D917" s="63">
        <f>VLOOKUP(B917,Площадь!$A$2:$B$490,2,0)</f>
        <v>15.1</v>
      </c>
      <c r="E917" s="72"/>
      <c r="F917" s="87">
        <v>31</v>
      </c>
      <c r="G917" s="87">
        <v>29</v>
      </c>
      <c r="H917" s="87">
        <v>31</v>
      </c>
      <c r="I917" s="89"/>
      <c r="J917" s="89"/>
      <c r="K917" s="89"/>
      <c r="L917" s="89"/>
      <c r="M917" s="89"/>
      <c r="N917" s="89"/>
      <c r="O917" s="89"/>
      <c r="P917" s="89">
        <v>15</v>
      </c>
      <c r="Q917" s="89">
        <v>31</v>
      </c>
      <c r="R917">
        <f t="shared" si="412"/>
        <v>137</v>
      </c>
      <c r="S917" s="76"/>
      <c r="T917" s="80"/>
      <c r="U917" s="39"/>
      <c r="V917" s="39"/>
      <c r="W917" s="39"/>
      <c r="X917" s="39"/>
      <c r="Y917" s="39"/>
      <c r="Z917" s="39"/>
      <c r="AA917" s="39"/>
      <c r="AB917" s="39"/>
      <c r="AC917" s="39"/>
      <c r="AD917" s="39"/>
      <c r="AE917" s="39"/>
      <c r="AF917" s="39"/>
      <c r="AG917" s="39"/>
      <c r="AH917" s="39"/>
      <c r="AJ917" s="39">
        <f t="shared" si="413"/>
        <v>0.21726375097619102</v>
      </c>
      <c r="AK917" s="39">
        <f t="shared" si="414"/>
        <v>8.7060335151207674E-2</v>
      </c>
      <c r="AL917" s="39">
        <f t="shared" si="415"/>
        <v>0.12411809925752991</v>
      </c>
      <c r="AM917" s="39"/>
      <c r="AS917" s="39"/>
      <c r="AT917" s="39">
        <f t="shared" si="424"/>
        <v>5.0727337924887601E-2</v>
      </c>
      <c r="AU917" s="39">
        <f t="shared" si="425"/>
        <v>0.16274914223143805</v>
      </c>
      <c r="AW917" s="38">
        <f t="shared" si="426"/>
        <v>583.21412257044813</v>
      </c>
      <c r="AX917" s="38">
        <f t="shared" si="431"/>
        <v>233.70128126649584</v>
      </c>
      <c r="AY917" s="38">
        <f t="shared" si="432"/>
        <v>333.17766092294301</v>
      </c>
      <c r="AZ917" s="38">
        <f t="shared" si="416"/>
        <v>0</v>
      </c>
      <c r="BA917" s="38">
        <f t="shared" si="417"/>
        <v>0</v>
      </c>
      <c r="BB917" s="38">
        <f t="shared" si="418"/>
        <v>0</v>
      </c>
      <c r="BC917" s="38">
        <f t="shared" si="419"/>
        <v>0</v>
      </c>
      <c r="BD917" s="38">
        <f t="shared" si="420"/>
        <v>0</v>
      </c>
      <c r="BE917" s="38">
        <f t="shared" si="421"/>
        <v>0</v>
      </c>
      <c r="BF917" s="38">
        <f t="shared" si="422"/>
        <v>0</v>
      </c>
      <c r="BG917" s="38">
        <f t="shared" si="430"/>
        <v>136.17043683205128</v>
      </c>
      <c r="BH917" s="38">
        <f t="shared" si="429"/>
        <v>436.87728744038304</v>
      </c>
      <c r="BI917" s="61">
        <f t="shared" si="423"/>
        <v>1723.1407890323214</v>
      </c>
    </row>
    <row r="918" spans="1:61" x14ac:dyDescent="0.3">
      <c r="A918" s="84" t="s">
        <v>1318</v>
      </c>
      <c r="B918" s="84" t="s">
        <v>1319</v>
      </c>
      <c r="C918" s="84" t="s">
        <v>1319</v>
      </c>
      <c r="D918" s="63">
        <f>VLOOKUP(B918,Площадь!$A$2:$B$490,2,0)</f>
        <v>13.6</v>
      </c>
      <c r="E918" s="72"/>
      <c r="F918" s="87">
        <v>31</v>
      </c>
      <c r="G918" s="87">
        <v>29</v>
      </c>
      <c r="H918" s="87">
        <v>31</v>
      </c>
      <c r="I918" s="89"/>
      <c r="J918" s="89"/>
      <c r="K918" s="89"/>
      <c r="L918" s="89"/>
      <c r="M918" s="89"/>
      <c r="N918" s="89"/>
      <c r="O918" s="89"/>
      <c r="P918" s="89">
        <v>15</v>
      </c>
      <c r="Q918" s="89">
        <v>31</v>
      </c>
      <c r="R918">
        <f t="shared" si="412"/>
        <v>137</v>
      </c>
      <c r="S918" s="76"/>
      <c r="T918" s="80"/>
      <c r="U918" s="39"/>
      <c r="V918" s="39"/>
      <c r="W918" s="39"/>
      <c r="X918" s="39"/>
      <c r="Y918" s="39"/>
      <c r="Z918" s="39"/>
      <c r="AA918" s="39"/>
      <c r="AB918" s="39"/>
      <c r="AC918" s="39"/>
      <c r="AD918" s="39"/>
      <c r="AE918" s="39"/>
      <c r="AF918" s="39"/>
      <c r="AG918" s="39"/>
      <c r="AH918" s="39"/>
      <c r="AJ918" s="39">
        <f t="shared" si="413"/>
        <v>0.19568125915736412</v>
      </c>
      <c r="AK918" s="39">
        <f t="shared" si="414"/>
        <v>7.8411957487180425E-2</v>
      </c>
      <c r="AL918" s="39">
        <f t="shared" si="415"/>
        <v>0.11178848674850377</v>
      </c>
      <c r="AM918" s="39"/>
      <c r="AS918" s="39"/>
      <c r="AT918" s="39">
        <f t="shared" si="424"/>
        <v>4.5688198395925257E-2</v>
      </c>
      <c r="AU918" s="39">
        <f t="shared" si="425"/>
        <v>0.14658200889718923</v>
      </c>
      <c r="AW918" s="38">
        <f t="shared" si="426"/>
        <v>525.27894483166199</v>
      </c>
      <c r="AX918" s="38">
        <f t="shared" si="431"/>
        <v>210.48592220028766</v>
      </c>
      <c r="AY918" s="38">
        <f t="shared" si="432"/>
        <v>300.08054228821356</v>
      </c>
      <c r="AZ918" s="38">
        <f t="shared" si="416"/>
        <v>0</v>
      </c>
      <c r="BA918" s="38">
        <f t="shared" si="417"/>
        <v>0</v>
      </c>
      <c r="BB918" s="38">
        <f t="shared" si="418"/>
        <v>0</v>
      </c>
      <c r="BC918" s="38">
        <f t="shared" si="419"/>
        <v>0</v>
      </c>
      <c r="BD918" s="38">
        <f t="shared" si="420"/>
        <v>0</v>
      </c>
      <c r="BE918" s="38">
        <f t="shared" si="421"/>
        <v>0</v>
      </c>
      <c r="BF918" s="38">
        <f t="shared" si="422"/>
        <v>0</v>
      </c>
      <c r="BG918" s="38">
        <f t="shared" si="430"/>
        <v>122.64357224608592</v>
      </c>
      <c r="BH918" s="38">
        <f t="shared" si="429"/>
        <v>393.47888140325887</v>
      </c>
      <c r="BI918" s="61">
        <f t="shared" si="423"/>
        <v>1551.9678629695079</v>
      </c>
    </row>
    <row r="919" spans="1:61" x14ac:dyDescent="0.3">
      <c r="A919" s="84" t="s">
        <v>925</v>
      </c>
      <c r="B919" s="84" t="s">
        <v>926</v>
      </c>
      <c r="C919" s="84" t="s">
        <v>926</v>
      </c>
      <c r="D919" s="63">
        <f>VLOOKUP(B919,Площадь!$A$2:$B$490,2,0)</f>
        <v>16.7</v>
      </c>
      <c r="E919" s="72"/>
      <c r="F919" s="87">
        <v>31</v>
      </c>
      <c r="G919" s="87">
        <v>29</v>
      </c>
      <c r="H919" s="87">
        <v>31</v>
      </c>
      <c r="I919" s="89"/>
      <c r="J919" s="89"/>
      <c r="K919" s="89"/>
      <c r="L919" s="89"/>
      <c r="M919" s="89"/>
      <c r="N919" s="89"/>
      <c r="O919" s="89"/>
      <c r="P919" s="89">
        <v>15</v>
      </c>
      <c r="Q919" s="89">
        <v>31</v>
      </c>
      <c r="R919">
        <f t="shared" si="412"/>
        <v>137</v>
      </c>
      <c r="S919" s="76"/>
      <c r="T919" s="80"/>
      <c r="U919" s="39"/>
      <c r="V919" s="39"/>
      <c r="W919" s="39"/>
      <c r="X919" s="39"/>
      <c r="Y919" s="39"/>
      <c r="Z919" s="39"/>
      <c r="AA919" s="39"/>
      <c r="AB919" s="39"/>
      <c r="AC919" s="39"/>
      <c r="AD919" s="39"/>
      <c r="AE919" s="39"/>
      <c r="AF919" s="39"/>
      <c r="AG919" s="39"/>
      <c r="AH919" s="39"/>
      <c r="AJ919" s="39">
        <f t="shared" si="413"/>
        <v>0.24028507558293974</v>
      </c>
      <c r="AK919" s="39">
        <f t="shared" si="414"/>
        <v>9.6285271326170083E-2</v>
      </c>
      <c r="AL919" s="39">
        <f t="shared" si="415"/>
        <v>0.13726968593382446</v>
      </c>
      <c r="AM919" s="39"/>
      <c r="AS919" s="39"/>
      <c r="AT919" s="39">
        <f t="shared" si="424"/>
        <v>5.6102420089114098E-2</v>
      </c>
      <c r="AU919" s="39">
        <f t="shared" si="425"/>
        <v>0.17999408445463677</v>
      </c>
      <c r="AW919" s="38">
        <f t="shared" si="426"/>
        <v>645.0116454918201</v>
      </c>
      <c r="AX919" s="38">
        <f t="shared" si="431"/>
        <v>258.46433093711795</v>
      </c>
      <c r="AY919" s="38">
        <f t="shared" si="432"/>
        <v>368.48125413332104</v>
      </c>
      <c r="AZ919" s="38">
        <f t="shared" si="416"/>
        <v>0</v>
      </c>
      <c r="BA919" s="38">
        <f t="shared" si="417"/>
        <v>0</v>
      </c>
      <c r="BB919" s="38">
        <f t="shared" si="418"/>
        <v>0</v>
      </c>
      <c r="BC919" s="38">
        <f t="shared" si="419"/>
        <v>0</v>
      </c>
      <c r="BD919" s="38">
        <f t="shared" si="420"/>
        <v>0</v>
      </c>
      <c r="BE919" s="38">
        <f t="shared" si="421"/>
        <v>0</v>
      </c>
      <c r="BF919" s="38">
        <f t="shared" si="422"/>
        <v>0</v>
      </c>
      <c r="BG919" s="38">
        <f t="shared" si="430"/>
        <v>150.59909239041434</v>
      </c>
      <c r="BH919" s="38">
        <f t="shared" si="429"/>
        <v>483.16892054664879</v>
      </c>
      <c r="BI919" s="61">
        <f t="shared" si="423"/>
        <v>1905.7252434993225</v>
      </c>
    </row>
    <row r="920" spans="1:61" x14ac:dyDescent="0.3">
      <c r="A920" s="84" t="s">
        <v>576</v>
      </c>
      <c r="B920" s="84" t="s">
        <v>577</v>
      </c>
      <c r="C920" s="84" t="s">
        <v>577</v>
      </c>
      <c r="D920" s="63">
        <f>VLOOKUP(B920,Площадь!$A$2:$B$490,2,0)</f>
        <v>15.5</v>
      </c>
      <c r="E920" s="72"/>
      <c r="F920" s="87">
        <v>31</v>
      </c>
      <c r="G920" s="87">
        <v>29</v>
      </c>
      <c r="H920" s="87">
        <v>31</v>
      </c>
      <c r="I920" s="89"/>
      <c r="J920" s="89"/>
      <c r="K920" s="89"/>
      <c r="L920" s="89"/>
      <c r="M920" s="89"/>
      <c r="N920" s="89"/>
      <c r="O920" s="89"/>
      <c r="P920" s="89">
        <v>15</v>
      </c>
      <c r="Q920" s="89">
        <v>31</v>
      </c>
      <c r="R920">
        <f t="shared" si="412"/>
        <v>137</v>
      </c>
      <c r="S920" s="76"/>
      <c r="T920" s="80"/>
      <c r="U920" s="39"/>
      <c r="V920" s="39"/>
      <c r="W920" s="39"/>
      <c r="X920" s="39"/>
      <c r="Y920" s="39"/>
      <c r="Z920" s="39"/>
      <c r="AA920" s="39"/>
      <c r="AB920" s="39"/>
      <c r="AC920" s="39"/>
      <c r="AD920" s="39"/>
      <c r="AE920" s="39"/>
      <c r="AF920" s="39"/>
      <c r="AG920" s="39"/>
      <c r="AH920" s="39"/>
      <c r="AJ920" s="39">
        <f t="shared" si="413"/>
        <v>0.22301908212787822</v>
      </c>
      <c r="AK920" s="39">
        <f t="shared" si="414"/>
        <v>8.9366569194948287E-2</v>
      </c>
      <c r="AL920" s="39">
        <f t="shared" si="415"/>
        <v>0.12740599592660357</v>
      </c>
      <c r="AM920" s="39"/>
      <c r="AS920" s="39"/>
      <c r="AT920" s="39">
        <f t="shared" si="424"/>
        <v>5.2071108465944226E-2</v>
      </c>
      <c r="AU920" s="39">
        <f t="shared" si="425"/>
        <v>0.16706037778723773</v>
      </c>
      <c r="AW920" s="38">
        <f t="shared" si="426"/>
        <v>598.66350330079115</v>
      </c>
      <c r="AX920" s="38">
        <f t="shared" si="431"/>
        <v>239.89204368415139</v>
      </c>
      <c r="AY920" s="38">
        <f t="shared" si="432"/>
        <v>342.00355922553757</v>
      </c>
      <c r="AZ920" s="38">
        <f t="shared" si="416"/>
        <v>0</v>
      </c>
      <c r="BA920" s="38">
        <f t="shared" si="417"/>
        <v>0</v>
      </c>
      <c r="BB920" s="38">
        <f t="shared" si="418"/>
        <v>0</v>
      </c>
      <c r="BC920" s="38">
        <f t="shared" si="419"/>
        <v>0</v>
      </c>
      <c r="BD920" s="38">
        <f t="shared" si="420"/>
        <v>0</v>
      </c>
      <c r="BE920" s="38">
        <f t="shared" si="421"/>
        <v>0</v>
      </c>
      <c r="BF920" s="38">
        <f t="shared" si="422"/>
        <v>0</v>
      </c>
      <c r="BG920" s="38">
        <f t="shared" si="430"/>
        <v>139.77760072164205</v>
      </c>
      <c r="BH920" s="38">
        <f t="shared" si="429"/>
        <v>448.45019571694951</v>
      </c>
      <c r="BI920" s="61">
        <f t="shared" si="423"/>
        <v>1768.7869026490719</v>
      </c>
    </row>
    <row r="921" spans="1:61" x14ac:dyDescent="0.3">
      <c r="A921" s="84" t="s">
        <v>660</v>
      </c>
      <c r="B921" s="84" t="s">
        <v>661</v>
      </c>
      <c r="C921" s="84" t="s">
        <v>661</v>
      </c>
      <c r="D921" s="63">
        <f>VLOOKUP(B921,Площадь!$A$2:$B$490,2,0)</f>
        <v>15</v>
      </c>
      <c r="E921" s="72"/>
      <c r="F921" s="87">
        <v>31</v>
      </c>
      <c r="G921" s="87">
        <v>29</v>
      </c>
      <c r="H921" s="87">
        <v>31</v>
      </c>
      <c r="I921" s="89"/>
      <c r="J921" s="89"/>
      <c r="K921" s="89"/>
      <c r="L921" s="89"/>
      <c r="M921" s="89"/>
      <c r="N921" s="89"/>
      <c r="O921" s="89"/>
      <c r="P921" s="89">
        <v>15</v>
      </c>
      <c r="Q921" s="89">
        <v>31</v>
      </c>
      <c r="R921">
        <f t="shared" si="412"/>
        <v>137</v>
      </c>
      <c r="S921" s="76"/>
      <c r="T921" s="80"/>
      <c r="U921" s="39"/>
      <c r="V921" s="39"/>
      <c r="W921" s="39"/>
      <c r="X921" s="39"/>
      <c r="Y921" s="39"/>
      <c r="Z921" s="39"/>
      <c r="AA921" s="39"/>
      <c r="AB921" s="39"/>
      <c r="AC921" s="39"/>
      <c r="AD921" s="39"/>
      <c r="AE921" s="39"/>
      <c r="AF921" s="39"/>
      <c r="AG921" s="39"/>
      <c r="AH921" s="39"/>
      <c r="AJ921" s="39">
        <f t="shared" si="413"/>
        <v>0.21582491818826924</v>
      </c>
      <c r="AK921" s="39">
        <f t="shared" si="414"/>
        <v>8.6483776640272528E-2</v>
      </c>
      <c r="AL921" s="39">
        <f t="shared" si="415"/>
        <v>0.1232961250902615</v>
      </c>
      <c r="AM921" s="39"/>
      <c r="AS921" s="39"/>
      <c r="AT921" s="39">
        <f t="shared" si="424"/>
        <v>5.0391395289623449E-2</v>
      </c>
      <c r="AU921" s="39">
        <f t="shared" si="425"/>
        <v>0.16167133334248812</v>
      </c>
      <c r="AW921" s="38">
        <f t="shared" si="426"/>
        <v>579.3517773878624</v>
      </c>
      <c r="AX921" s="38">
        <f t="shared" si="431"/>
        <v>232.15359066208197</v>
      </c>
      <c r="AY921" s="38">
        <f t="shared" si="432"/>
        <v>330.97118634729435</v>
      </c>
      <c r="AZ921" s="38">
        <f t="shared" si="416"/>
        <v>0</v>
      </c>
      <c r="BA921" s="38">
        <f t="shared" si="417"/>
        <v>0</v>
      </c>
      <c r="BB921" s="38">
        <f t="shared" si="418"/>
        <v>0</v>
      </c>
      <c r="BC921" s="38">
        <f t="shared" si="419"/>
        <v>0</v>
      </c>
      <c r="BD921" s="38">
        <f t="shared" si="420"/>
        <v>0</v>
      </c>
      <c r="BE921" s="38">
        <f t="shared" si="421"/>
        <v>0</v>
      </c>
      <c r="BF921" s="38">
        <f t="shared" si="422"/>
        <v>0</v>
      </c>
      <c r="BG921" s="38">
        <f t="shared" si="430"/>
        <v>135.26864585965362</v>
      </c>
      <c r="BH921" s="38">
        <f t="shared" si="429"/>
        <v>433.98406037124141</v>
      </c>
      <c r="BI921" s="61">
        <f t="shared" si="423"/>
        <v>1711.7292606281337</v>
      </c>
    </row>
    <row r="922" spans="1:61" x14ac:dyDescent="0.3">
      <c r="A922" s="84" t="s">
        <v>627</v>
      </c>
      <c r="B922" s="84" t="s">
        <v>628</v>
      </c>
      <c r="C922" s="84" t="s">
        <v>628</v>
      </c>
      <c r="D922" s="63">
        <f>VLOOKUP(B922,Площадь!$A$2:$B$490,2,0)</f>
        <v>13.6</v>
      </c>
      <c r="E922" s="72"/>
      <c r="F922" s="87">
        <v>31</v>
      </c>
      <c r="G922" s="87">
        <v>29</v>
      </c>
      <c r="H922" s="87">
        <v>31</v>
      </c>
      <c r="I922" s="89"/>
      <c r="J922" s="89"/>
      <c r="K922" s="89"/>
      <c r="L922" s="89"/>
      <c r="M922" s="89"/>
      <c r="N922" s="89"/>
      <c r="O922" s="89"/>
      <c r="P922" s="89">
        <v>15</v>
      </c>
      <c r="Q922" s="89">
        <v>31</v>
      </c>
      <c r="R922">
        <f t="shared" si="412"/>
        <v>137</v>
      </c>
      <c r="S922" s="76"/>
      <c r="T922" s="80"/>
      <c r="U922" s="39"/>
      <c r="V922" s="39"/>
      <c r="W922" s="39"/>
      <c r="X922" s="39"/>
      <c r="Y922" s="39"/>
      <c r="Z922" s="39"/>
      <c r="AA922" s="39"/>
      <c r="AB922" s="39"/>
      <c r="AC922" s="39"/>
      <c r="AD922" s="39"/>
      <c r="AE922" s="39"/>
      <c r="AF922" s="39"/>
      <c r="AG922" s="39"/>
      <c r="AH922" s="39"/>
      <c r="AJ922" s="39">
        <f t="shared" si="413"/>
        <v>0.19568125915736412</v>
      </c>
      <c r="AK922" s="39">
        <f t="shared" si="414"/>
        <v>7.8411957487180425E-2</v>
      </c>
      <c r="AL922" s="39">
        <f t="shared" si="415"/>
        <v>0.11178848674850377</v>
      </c>
      <c r="AM922" s="39"/>
      <c r="AS922" s="39"/>
      <c r="AT922" s="39">
        <f t="shared" si="424"/>
        <v>4.5688198395925257E-2</v>
      </c>
      <c r="AU922" s="39">
        <f t="shared" si="425"/>
        <v>0.14658200889718923</v>
      </c>
      <c r="AW922" s="38">
        <f t="shared" si="426"/>
        <v>525.27894483166199</v>
      </c>
      <c r="AX922" s="38">
        <f t="shared" si="431"/>
        <v>210.48592220028766</v>
      </c>
      <c r="AY922" s="38">
        <f t="shared" si="432"/>
        <v>300.08054228821356</v>
      </c>
      <c r="AZ922" s="38">
        <f t="shared" si="416"/>
        <v>0</v>
      </c>
      <c r="BA922" s="38">
        <f t="shared" si="417"/>
        <v>0</v>
      </c>
      <c r="BB922" s="38">
        <f t="shared" si="418"/>
        <v>0</v>
      </c>
      <c r="BC922" s="38">
        <f t="shared" si="419"/>
        <v>0</v>
      </c>
      <c r="BD922" s="38">
        <f t="shared" si="420"/>
        <v>0</v>
      </c>
      <c r="BE922" s="38">
        <f t="shared" si="421"/>
        <v>0</v>
      </c>
      <c r="BF922" s="38">
        <f t="shared" si="422"/>
        <v>0</v>
      </c>
      <c r="BG922" s="38">
        <f t="shared" si="430"/>
        <v>122.64357224608592</v>
      </c>
      <c r="BH922" s="38">
        <f t="shared" si="429"/>
        <v>393.47888140325887</v>
      </c>
      <c r="BI922" s="61">
        <f t="shared" si="423"/>
        <v>1551.9678629695079</v>
      </c>
    </row>
    <row r="923" spans="1:61" x14ac:dyDescent="0.3">
      <c r="A923" s="84" t="s">
        <v>498</v>
      </c>
      <c r="B923" s="84" t="s">
        <v>499</v>
      </c>
      <c r="C923" s="84" t="s">
        <v>499</v>
      </c>
      <c r="D923" s="63">
        <f>VLOOKUP(B923,Площадь!$A$2:$B$490,2,0)</f>
        <v>16.600000000000001</v>
      </c>
      <c r="E923" s="72"/>
      <c r="F923" s="87">
        <v>31</v>
      </c>
      <c r="G923" s="87">
        <v>29</v>
      </c>
      <c r="H923" s="87">
        <v>31</v>
      </c>
      <c r="I923" s="89"/>
      <c r="J923" s="89"/>
      <c r="K923" s="89"/>
      <c r="L923" s="89"/>
      <c r="M923" s="89"/>
      <c r="N923" s="89"/>
      <c r="O923" s="89"/>
      <c r="P923" s="89">
        <v>15</v>
      </c>
      <c r="Q923" s="89">
        <v>31</v>
      </c>
      <c r="R923">
        <f t="shared" si="412"/>
        <v>137</v>
      </c>
      <c r="S923" s="76"/>
      <c r="T923" s="80"/>
      <c r="U923" s="39"/>
      <c r="V923" s="39"/>
      <c r="W923" s="39"/>
      <c r="X923" s="39"/>
      <c r="Y923" s="39"/>
      <c r="Z923" s="39"/>
      <c r="AA923" s="39"/>
      <c r="AB923" s="39"/>
      <c r="AC923" s="39"/>
      <c r="AD923" s="39"/>
      <c r="AE923" s="39"/>
      <c r="AF923" s="39"/>
      <c r="AG923" s="39"/>
      <c r="AH923" s="39"/>
      <c r="AJ923" s="39">
        <f t="shared" si="413"/>
        <v>0.23884624279501798</v>
      </c>
      <c r="AK923" s="39">
        <f t="shared" si="414"/>
        <v>9.5708712815234936E-2</v>
      </c>
      <c r="AL923" s="39">
        <f t="shared" si="415"/>
        <v>0.13644771176655607</v>
      </c>
      <c r="AM923" s="39"/>
      <c r="AS923" s="39"/>
      <c r="AT923" s="39">
        <f t="shared" si="424"/>
        <v>5.5766477453849952E-2</v>
      </c>
      <c r="AU923" s="39">
        <f t="shared" si="425"/>
        <v>0.17891627556568687</v>
      </c>
      <c r="AW923" s="38">
        <f t="shared" si="426"/>
        <v>641.14930030923449</v>
      </c>
      <c r="AX923" s="38">
        <f t="shared" si="431"/>
        <v>256.91664033270405</v>
      </c>
      <c r="AY923" s="38">
        <f t="shared" si="432"/>
        <v>366.27477955767245</v>
      </c>
      <c r="AZ923" s="38">
        <f t="shared" si="416"/>
        <v>0</v>
      </c>
      <c r="BA923" s="38">
        <f t="shared" si="417"/>
        <v>0</v>
      </c>
      <c r="BB923" s="38">
        <f t="shared" si="418"/>
        <v>0</v>
      </c>
      <c r="BC923" s="38">
        <f t="shared" si="419"/>
        <v>0</v>
      </c>
      <c r="BD923" s="38">
        <f t="shared" si="420"/>
        <v>0</v>
      </c>
      <c r="BE923" s="38">
        <f t="shared" si="421"/>
        <v>0</v>
      </c>
      <c r="BF923" s="38">
        <f t="shared" si="422"/>
        <v>0</v>
      </c>
      <c r="BG923" s="38">
        <f t="shared" si="430"/>
        <v>149.69730141801668</v>
      </c>
      <c r="BH923" s="38">
        <f t="shared" si="429"/>
        <v>480.27569347750722</v>
      </c>
      <c r="BI923" s="61">
        <f t="shared" si="423"/>
        <v>1894.313715095135</v>
      </c>
    </row>
    <row r="924" spans="1:61" x14ac:dyDescent="0.3">
      <c r="A924" s="84" t="s">
        <v>1286</v>
      </c>
      <c r="B924" s="84" t="s">
        <v>1287</v>
      </c>
      <c r="C924" s="84" t="s">
        <v>1287</v>
      </c>
      <c r="D924" s="63">
        <f>VLOOKUP(B924,Площадь!$A$2:$B$490,2,0)</f>
        <v>15.5</v>
      </c>
      <c r="E924" s="72"/>
      <c r="F924" s="87">
        <v>31</v>
      </c>
      <c r="G924" s="87">
        <v>29</v>
      </c>
      <c r="H924" s="87">
        <v>31</v>
      </c>
      <c r="I924" s="89"/>
      <c r="J924" s="89"/>
      <c r="K924" s="89"/>
      <c r="L924" s="89"/>
      <c r="M924" s="89"/>
      <c r="N924" s="89"/>
      <c r="O924" s="89"/>
      <c r="P924" s="89">
        <v>15</v>
      </c>
      <c r="Q924" s="89">
        <v>31</v>
      </c>
      <c r="R924">
        <f t="shared" si="412"/>
        <v>137</v>
      </c>
      <c r="S924" s="76"/>
      <c r="T924" s="80"/>
      <c r="U924" s="39"/>
      <c r="V924" s="39"/>
      <c r="W924" s="39"/>
      <c r="X924" s="39"/>
      <c r="Y924" s="39"/>
      <c r="Z924" s="39"/>
      <c r="AA924" s="39"/>
      <c r="AB924" s="39"/>
      <c r="AC924" s="39"/>
      <c r="AD924" s="39"/>
      <c r="AE924" s="39"/>
      <c r="AF924" s="39"/>
      <c r="AG924" s="39"/>
      <c r="AH924" s="39"/>
      <c r="AJ924" s="39">
        <f t="shared" si="413"/>
        <v>0.22301908212787822</v>
      </c>
      <c r="AK924" s="39">
        <f t="shared" si="414"/>
        <v>8.9366569194948287E-2</v>
      </c>
      <c r="AL924" s="39">
        <f t="shared" si="415"/>
        <v>0.12740599592660357</v>
      </c>
      <c r="AM924" s="39"/>
      <c r="AS924" s="39"/>
      <c r="AT924" s="39">
        <f t="shared" si="424"/>
        <v>5.2071108465944226E-2</v>
      </c>
      <c r="AU924" s="39">
        <f t="shared" si="425"/>
        <v>0.16706037778723773</v>
      </c>
      <c r="AW924" s="38">
        <f t="shared" si="426"/>
        <v>598.66350330079115</v>
      </c>
      <c r="AX924" s="38">
        <f t="shared" si="431"/>
        <v>239.89204368415139</v>
      </c>
      <c r="AY924" s="38">
        <f t="shared" si="432"/>
        <v>342.00355922553757</v>
      </c>
      <c r="AZ924" s="38">
        <f t="shared" si="416"/>
        <v>0</v>
      </c>
      <c r="BA924" s="38">
        <f t="shared" si="417"/>
        <v>0</v>
      </c>
      <c r="BB924" s="38">
        <f t="shared" si="418"/>
        <v>0</v>
      </c>
      <c r="BC924" s="38">
        <f t="shared" si="419"/>
        <v>0</v>
      </c>
      <c r="BD924" s="38">
        <f t="shared" si="420"/>
        <v>0</v>
      </c>
      <c r="BE924" s="38">
        <f t="shared" si="421"/>
        <v>0</v>
      </c>
      <c r="BF924" s="38">
        <f t="shared" si="422"/>
        <v>0</v>
      </c>
      <c r="BG924" s="38">
        <f t="shared" si="430"/>
        <v>139.77760072164205</v>
      </c>
      <c r="BH924" s="38">
        <f t="shared" si="429"/>
        <v>448.45019571694951</v>
      </c>
      <c r="BI924" s="61">
        <f t="shared" si="423"/>
        <v>1768.7869026490719</v>
      </c>
    </row>
    <row r="925" spans="1:61" x14ac:dyDescent="0.3">
      <c r="A925" s="84" t="s">
        <v>670</v>
      </c>
      <c r="B925" s="84" t="s">
        <v>671</v>
      </c>
      <c r="C925" s="84" t="s">
        <v>671</v>
      </c>
      <c r="D925" s="63">
        <f>VLOOKUP(B925,Площадь!$A$2:$B$490,2,0)</f>
        <v>17.3</v>
      </c>
      <c r="E925" s="72"/>
      <c r="F925" s="87">
        <v>31</v>
      </c>
      <c r="G925" s="87">
        <v>29</v>
      </c>
      <c r="H925" s="87">
        <v>31</v>
      </c>
      <c r="I925" s="89"/>
      <c r="J925" s="89"/>
      <c r="K925" s="89"/>
      <c r="L925" s="89"/>
      <c r="M925" s="89"/>
      <c r="N925" s="89"/>
      <c r="O925" s="89"/>
      <c r="P925" s="89">
        <v>15</v>
      </c>
      <c r="Q925" s="89">
        <v>31</v>
      </c>
      <c r="R925">
        <f t="shared" si="412"/>
        <v>137</v>
      </c>
      <c r="S925" s="76"/>
      <c r="T925" s="80"/>
      <c r="U925" s="39"/>
      <c r="V925" s="39"/>
      <c r="W925" s="39"/>
      <c r="X925" s="39"/>
      <c r="Y925" s="39"/>
      <c r="Z925" s="39"/>
      <c r="AA925" s="39"/>
      <c r="AB925" s="39"/>
      <c r="AC925" s="39"/>
      <c r="AD925" s="39"/>
      <c r="AE925" s="39"/>
      <c r="AF925" s="39"/>
      <c r="AG925" s="39"/>
      <c r="AH925" s="39"/>
      <c r="AJ925" s="39">
        <f t="shared" si="413"/>
        <v>0.24891807231047053</v>
      </c>
      <c r="AK925" s="39">
        <f t="shared" si="414"/>
        <v>9.9744622391780988E-2</v>
      </c>
      <c r="AL925" s="39">
        <f t="shared" si="415"/>
        <v>0.14220153093743493</v>
      </c>
      <c r="AM925" s="39"/>
      <c r="AS925" s="39"/>
      <c r="AT925" s="39">
        <f t="shared" si="424"/>
        <v>5.8118075900699041E-2</v>
      </c>
      <c r="AU925" s="39">
        <f t="shared" si="425"/>
        <v>0.18646093778833631</v>
      </c>
      <c r="AW925" s="38">
        <f t="shared" si="426"/>
        <v>668.1857165873347</v>
      </c>
      <c r="AX925" s="38">
        <f t="shared" si="431"/>
        <v>267.75047456360124</v>
      </c>
      <c r="AY925" s="38">
        <f t="shared" si="432"/>
        <v>381.72010158721287</v>
      </c>
      <c r="AZ925" s="38">
        <f t="shared" si="416"/>
        <v>0</v>
      </c>
      <c r="BA925" s="38">
        <f t="shared" si="417"/>
        <v>0</v>
      </c>
      <c r="BB925" s="38">
        <f t="shared" si="418"/>
        <v>0</v>
      </c>
      <c r="BC925" s="38">
        <f t="shared" si="419"/>
        <v>0</v>
      </c>
      <c r="BD925" s="38">
        <f t="shared" si="420"/>
        <v>0</v>
      </c>
      <c r="BE925" s="38">
        <f t="shared" si="421"/>
        <v>0</v>
      </c>
      <c r="BF925" s="38">
        <f t="shared" si="422"/>
        <v>0</v>
      </c>
      <c r="BG925" s="38">
        <f t="shared" si="430"/>
        <v>156.00983822480049</v>
      </c>
      <c r="BH925" s="38">
        <f t="shared" si="429"/>
        <v>500.52828296149846</v>
      </c>
      <c r="BI925" s="61">
        <f t="shared" si="423"/>
        <v>1974.1944139244476</v>
      </c>
    </row>
    <row r="926" spans="1:61" x14ac:dyDescent="0.3">
      <c r="A926" s="84" t="s">
        <v>2625</v>
      </c>
      <c r="B926" s="84" t="s">
        <v>1655</v>
      </c>
      <c r="C926" s="84" t="s">
        <v>1655</v>
      </c>
      <c r="D926" s="63">
        <f>VLOOKUP(B926,Площадь!$A$2:$B$490,2,0)</f>
        <v>13.6</v>
      </c>
      <c r="E926" s="72"/>
      <c r="F926" s="87">
        <v>31</v>
      </c>
      <c r="G926" s="87">
        <v>29</v>
      </c>
      <c r="H926" s="87">
        <v>31</v>
      </c>
      <c r="I926" s="89"/>
      <c r="J926" s="89"/>
      <c r="K926" s="89"/>
      <c r="L926" s="89"/>
      <c r="M926" s="89"/>
      <c r="N926" s="89"/>
      <c r="O926" s="89"/>
      <c r="P926" s="89">
        <v>15</v>
      </c>
      <c r="Q926" s="89">
        <v>31</v>
      </c>
      <c r="R926">
        <f t="shared" si="412"/>
        <v>137</v>
      </c>
      <c r="S926" s="76"/>
      <c r="T926" s="80"/>
      <c r="U926" s="39"/>
      <c r="V926" s="39"/>
      <c r="W926" s="39"/>
      <c r="X926" s="39"/>
      <c r="Y926" s="39"/>
      <c r="Z926" s="39"/>
      <c r="AA926" s="39"/>
      <c r="AB926" s="39"/>
      <c r="AC926" s="39"/>
      <c r="AD926" s="39"/>
      <c r="AE926" s="39"/>
      <c r="AF926" s="39"/>
      <c r="AG926" s="39"/>
      <c r="AH926" s="39"/>
      <c r="AJ926" s="39">
        <f t="shared" si="413"/>
        <v>0.19568125915736412</v>
      </c>
      <c r="AK926" s="39">
        <f t="shared" si="414"/>
        <v>7.8411957487180425E-2</v>
      </c>
      <c r="AL926" s="39">
        <f t="shared" si="415"/>
        <v>0.11178848674850377</v>
      </c>
      <c r="AM926" s="39"/>
      <c r="AS926" s="39"/>
      <c r="AT926" s="39">
        <f t="shared" si="424"/>
        <v>4.5688198395925257E-2</v>
      </c>
      <c r="AU926" s="39">
        <f t="shared" si="425"/>
        <v>0.14658200889718923</v>
      </c>
      <c r="AW926" s="38">
        <f t="shared" si="426"/>
        <v>525.27894483166199</v>
      </c>
      <c r="AX926" s="38">
        <f t="shared" si="431"/>
        <v>210.48592220028766</v>
      </c>
      <c r="AY926" s="38">
        <f t="shared" si="432"/>
        <v>300.08054228821356</v>
      </c>
      <c r="AZ926" s="38">
        <f t="shared" si="416"/>
        <v>0</v>
      </c>
      <c r="BA926" s="38">
        <f t="shared" si="417"/>
        <v>0</v>
      </c>
      <c r="BB926" s="38">
        <f t="shared" si="418"/>
        <v>0</v>
      </c>
      <c r="BC926" s="38">
        <f t="shared" si="419"/>
        <v>0</v>
      </c>
      <c r="BD926" s="38">
        <f t="shared" si="420"/>
        <v>0</v>
      </c>
      <c r="BE926" s="38">
        <f t="shared" si="421"/>
        <v>0</v>
      </c>
      <c r="BF926" s="38">
        <f t="shared" si="422"/>
        <v>0</v>
      </c>
      <c r="BG926" s="38">
        <f t="shared" si="430"/>
        <v>122.64357224608592</v>
      </c>
      <c r="BH926" s="38">
        <f t="shared" si="429"/>
        <v>393.47888140325887</v>
      </c>
      <c r="BI926" s="61">
        <f t="shared" si="423"/>
        <v>1551.9678629695079</v>
      </c>
    </row>
    <row r="927" spans="1:61" x14ac:dyDescent="0.3">
      <c r="A927" s="84" t="s">
        <v>1619</v>
      </c>
      <c r="B927" s="84" t="s">
        <v>1620</v>
      </c>
      <c r="C927" s="84" t="s">
        <v>1620</v>
      </c>
      <c r="D927" s="63">
        <f>VLOOKUP(B927,Площадь!$A$2:$B$490,2,0)</f>
        <v>17.100000000000001</v>
      </c>
      <c r="E927" s="72"/>
      <c r="F927" s="87">
        <v>31</v>
      </c>
      <c r="G927" s="87">
        <v>29</v>
      </c>
      <c r="H927" s="87">
        <v>31</v>
      </c>
      <c r="I927" s="89"/>
      <c r="J927" s="89"/>
      <c r="K927" s="89"/>
      <c r="L927" s="89"/>
      <c r="M927" s="89"/>
      <c r="N927" s="89"/>
      <c r="O927" s="89"/>
      <c r="P927" s="89">
        <v>15</v>
      </c>
      <c r="Q927" s="89">
        <v>31</v>
      </c>
      <c r="R927">
        <f t="shared" si="412"/>
        <v>137</v>
      </c>
      <c r="S927" s="76"/>
      <c r="T927" s="80"/>
      <c r="U927" s="39"/>
      <c r="V927" s="39"/>
      <c r="W927" s="39"/>
      <c r="X927" s="39"/>
      <c r="Y927" s="39"/>
      <c r="Z927" s="39"/>
      <c r="AA927" s="39"/>
      <c r="AB927" s="39"/>
      <c r="AC927" s="39"/>
      <c r="AD927" s="39"/>
      <c r="AE927" s="39"/>
      <c r="AF927" s="39"/>
      <c r="AG927" s="39"/>
      <c r="AH927" s="39"/>
      <c r="AJ927" s="39">
        <f t="shared" si="413"/>
        <v>0.24604040673462693</v>
      </c>
      <c r="AK927" s="39">
        <f t="shared" si="414"/>
        <v>9.8591505369910695E-2</v>
      </c>
      <c r="AL927" s="39">
        <f t="shared" si="415"/>
        <v>0.14055758260289813</v>
      </c>
      <c r="AM927" s="39"/>
      <c r="AS927" s="39"/>
      <c r="AT927" s="39">
        <f t="shared" si="424"/>
        <v>5.7446190630170736E-2</v>
      </c>
      <c r="AU927" s="39">
        <f t="shared" si="425"/>
        <v>0.18430532001043648</v>
      </c>
      <c r="AW927" s="38">
        <f t="shared" si="426"/>
        <v>660.46102622216313</v>
      </c>
      <c r="AX927" s="38">
        <f t="shared" si="431"/>
        <v>264.6550933547735</v>
      </c>
      <c r="AY927" s="38">
        <f t="shared" si="432"/>
        <v>377.30715243591567</v>
      </c>
      <c r="AZ927" s="38">
        <f t="shared" si="416"/>
        <v>0</v>
      </c>
      <c r="BA927" s="38">
        <f t="shared" si="417"/>
        <v>0</v>
      </c>
      <c r="BB927" s="38">
        <f t="shared" si="418"/>
        <v>0</v>
      </c>
      <c r="BC927" s="38">
        <f t="shared" si="419"/>
        <v>0</v>
      </c>
      <c r="BD927" s="38">
        <f t="shared" si="420"/>
        <v>0</v>
      </c>
      <c r="BE927" s="38">
        <f t="shared" si="421"/>
        <v>0</v>
      </c>
      <c r="BF927" s="38">
        <f t="shared" si="422"/>
        <v>0</v>
      </c>
      <c r="BG927" s="38">
        <f t="shared" si="430"/>
        <v>154.20625628000514</v>
      </c>
      <c r="BH927" s="38">
        <f t="shared" si="429"/>
        <v>494.74182882321531</v>
      </c>
      <c r="BI927" s="61">
        <f t="shared" si="423"/>
        <v>1951.3713571160729</v>
      </c>
    </row>
    <row r="928" spans="1:61" x14ac:dyDescent="0.3">
      <c r="A928" s="84" t="s">
        <v>1509</v>
      </c>
      <c r="B928" s="84" t="s">
        <v>1510</v>
      </c>
      <c r="C928" s="84" t="s">
        <v>1510</v>
      </c>
      <c r="D928" s="63">
        <f>VLOOKUP(B928,Площадь!$A$2:$B$490,2,0)</f>
        <v>15.5</v>
      </c>
      <c r="E928" s="72"/>
      <c r="F928" s="87">
        <v>31</v>
      </c>
      <c r="G928" s="87">
        <v>29</v>
      </c>
      <c r="H928" s="87">
        <v>31</v>
      </c>
      <c r="I928" s="89"/>
      <c r="J928" s="89"/>
      <c r="K928" s="89"/>
      <c r="L928" s="89"/>
      <c r="M928" s="89"/>
      <c r="N928" s="89"/>
      <c r="O928" s="89"/>
      <c r="P928" s="89">
        <v>15</v>
      </c>
      <c r="Q928" s="89">
        <v>31</v>
      </c>
      <c r="R928">
        <f t="shared" si="412"/>
        <v>137</v>
      </c>
      <c r="S928" s="76"/>
      <c r="T928" s="80"/>
      <c r="U928" s="39"/>
      <c r="V928" s="39"/>
      <c r="W928" s="39"/>
      <c r="X928" s="39"/>
      <c r="Y928" s="39"/>
      <c r="Z928" s="39"/>
      <c r="AA928" s="39"/>
      <c r="AB928" s="39"/>
      <c r="AC928" s="39"/>
      <c r="AD928" s="39"/>
      <c r="AE928" s="39"/>
      <c r="AF928" s="39"/>
      <c r="AG928" s="39"/>
      <c r="AH928" s="39"/>
      <c r="AJ928" s="39">
        <f t="shared" si="413"/>
        <v>0.22301908212787822</v>
      </c>
      <c r="AK928" s="39">
        <f t="shared" si="414"/>
        <v>8.9366569194948287E-2</v>
      </c>
      <c r="AL928" s="39">
        <f t="shared" si="415"/>
        <v>0.12740599592660357</v>
      </c>
      <c r="AM928" s="39"/>
      <c r="AS928" s="39"/>
      <c r="AT928" s="39">
        <f t="shared" si="424"/>
        <v>5.2071108465944226E-2</v>
      </c>
      <c r="AU928" s="39">
        <f t="shared" si="425"/>
        <v>0.16706037778723773</v>
      </c>
      <c r="AW928" s="38">
        <f t="shared" si="426"/>
        <v>598.66350330079115</v>
      </c>
      <c r="AX928" s="38">
        <f t="shared" si="431"/>
        <v>239.89204368415139</v>
      </c>
      <c r="AY928" s="38">
        <f t="shared" si="432"/>
        <v>342.00355922553757</v>
      </c>
      <c r="AZ928" s="38">
        <f t="shared" si="416"/>
        <v>0</v>
      </c>
      <c r="BA928" s="38">
        <f t="shared" si="417"/>
        <v>0</v>
      </c>
      <c r="BB928" s="38">
        <f t="shared" si="418"/>
        <v>0</v>
      </c>
      <c r="BC928" s="38">
        <f t="shared" si="419"/>
        <v>0</v>
      </c>
      <c r="BD928" s="38">
        <f t="shared" si="420"/>
        <v>0</v>
      </c>
      <c r="BE928" s="38">
        <f t="shared" si="421"/>
        <v>0</v>
      </c>
      <c r="BF928" s="38">
        <f t="shared" si="422"/>
        <v>0</v>
      </c>
      <c r="BG928" s="38">
        <f t="shared" si="430"/>
        <v>139.77760072164205</v>
      </c>
      <c r="BH928" s="38">
        <f t="shared" si="429"/>
        <v>448.45019571694951</v>
      </c>
      <c r="BI928" s="61">
        <f t="shared" si="423"/>
        <v>1768.7869026490719</v>
      </c>
    </row>
    <row r="929" spans="1:61" x14ac:dyDescent="0.3">
      <c r="A929" s="84" t="s">
        <v>1735</v>
      </c>
      <c r="B929" s="84" t="s">
        <v>1736</v>
      </c>
      <c r="C929" s="84" t="s">
        <v>1736</v>
      </c>
      <c r="D929" s="63">
        <f>VLOOKUP(B929,Площадь!$A$2:$B$490,2,0)</f>
        <v>13.6</v>
      </c>
      <c r="E929" s="72"/>
      <c r="F929" s="87">
        <v>31</v>
      </c>
      <c r="G929" s="87">
        <v>29</v>
      </c>
      <c r="H929" s="87">
        <v>31</v>
      </c>
      <c r="I929" s="89"/>
      <c r="J929" s="89"/>
      <c r="K929" s="89"/>
      <c r="L929" s="89"/>
      <c r="M929" s="89"/>
      <c r="N929" s="89"/>
      <c r="O929" s="89"/>
      <c r="P929" s="89">
        <v>15</v>
      </c>
      <c r="Q929" s="89">
        <v>31</v>
      </c>
      <c r="R929">
        <f t="shared" si="412"/>
        <v>137</v>
      </c>
      <c r="S929" s="76"/>
      <c r="T929" s="80"/>
      <c r="U929" s="39"/>
      <c r="V929" s="39"/>
      <c r="W929" s="39"/>
      <c r="X929" s="39"/>
      <c r="Y929" s="39"/>
      <c r="Z929" s="39"/>
      <c r="AA929" s="39"/>
      <c r="AB929" s="39"/>
      <c r="AC929" s="39"/>
      <c r="AD929" s="39"/>
      <c r="AE929" s="39"/>
      <c r="AF929" s="39"/>
      <c r="AG929" s="39"/>
      <c r="AH929" s="39"/>
      <c r="AJ929" s="39">
        <f t="shared" si="413"/>
        <v>0.19568125915736412</v>
      </c>
      <c r="AK929" s="39">
        <f t="shared" si="414"/>
        <v>7.8411957487180425E-2</v>
      </c>
      <c r="AL929" s="39">
        <f t="shared" si="415"/>
        <v>0.11178848674850377</v>
      </c>
      <c r="AM929" s="39"/>
      <c r="AS929" s="39"/>
      <c r="AT929" s="39">
        <f t="shared" si="424"/>
        <v>4.5688198395925257E-2</v>
      </c>
      <c r="AU929" s="39">
        <f t="shared" si="425"/>
        <v>0.14658200889718923</v>
      </c>
      <c r="AW929" s="38">
        <f t="shared" si="426"/>
        <v>525.27894483166199</v>
      </c>
      <c r="AX929" s="38">
        <f t="shared" si="431"/>
        <v>210.48592220028766</v>
      </c>
      <c r="AY929" s="38">
        <f t="shared" si="432"/>
        <v>300.08054228821356</v>
      </c>
      <c r="AZ929" s="38">
        <f t="shared" si="416"/>
        <v>0</v>
      </c>
      <c r="BA929" s="38">
        <f t="shared" si="417"/>
        <v>0</v>
      </c>
      <c r="BB929" s="38">
        <f t="shared" si="418"/>
        <v>0</v>
      </c>
      <c r="BC929" s="38">
        <f t="shared" si="419"/>
        <v>0</v>
      </c>
      <c r="BD929" s="38">
        <f t="shared" si="420"/>
        <v>0</v>
      </c>
      <c r="BE929" s="38">
        <f t="shared" si="421"/>
        <v>0</v>
      </c>
      <c r="BF929" s="38">
        <f t="shared" si="422"/>
        <v>0</v>
      </c>
      <c r="BG929" s="38">
        <f t="shared" si="430"/>
        <v>122.64357224608592</v>
      </c>
      <c r="BH929" s="38">
        <f t="shared" si="429"/>
        <v>393.47888140325887</v>
      </c>
      <c r="BI929" s="61">
        <f t="shared" si="423"/>
        <v>1551.9678629695079</v>
      </c>
    </row>
    <row r="930" spans="1:61" x14ac:dyDescent="0.3">
      <c r="A930" s="84" t="s">
        <v>1271</v>
      </c>
      <c r="B930" s="84" t="s">
        <v>1272</v>
      </c>
      <c r="C930" s="84" t="s">
        <v>1272</v>
      </c>
      <c r="D930" s="63">
        <f>VLOOKUP(B930,Площадь!$A$2:$B$490,2,0)</f>
        <v>17.100000000000001</v>
      </c>
      <c r="E930" s="72"/>
      <c r="F930" s="87">
        <v>31</v>
      </c>
      <c r="G930" s="87">
        <v>29</v>
      </c>
      <c r="H930" s="87">
        <v>31</v>
      </c>
      <c r="I930" s="89"/>
      <c r="J930" s="89"/>
      <c r="K930" s="89"/>
      <c r="L930" s="89"/>
      <c r="M930" s="89"/>
      <c r="N930" s="89"/>
      <c r="O930" s="89"/>
      <c r="P930" s="89">
        <v>15</v>
      </c>
      <c r="Q930" s="89">
        <v>31</v>
      </c>
      <c r="R930">
        <f t="shared" si="412"/>
        <v>137</v>
      </c>
      <c r="S930" s="76"/>
      <c r="T930" s="80"/>
      <c r="U930" s="39"/>
      <c r="V930" s="39"/>
      <c r="W930" s="39"/>
      <c r="X930" s="39"/>
      <c r="Y930" s="39"/>
      <c r="Z930" s="39"/>
      <c r="AA930" s="39"/>
      <c r="AB930" s="39"/>
      <c r="AC930" s="39"/>
      <c r="AD930" s="39"/>
      <c r="AE930" s="39"/>
      <c r="AF930" s="39"/>
      <c r="AG930" s="39"/>
      <c r="AH930" s="39"/>
      <c r="AJ930" s="39">
        <f t="shared" si="413"/>
        <v>0.24604040673462693</v>
      </c>
      <c r="AK930" s="39">
        <f t="shared" si="414"/>
        <v>9.8591505369910695E-2</v>
      </c>
      <c r="AL930" s="39">
        <f t="shared" si="415"/>
        <v>0.14055758260289813</v>
      </c>
      <c r="AM930" s="39"/>
      <c r="AS930" s="39"/>
      <c r="AT930" s="39">
        <f t="shared" si="424"/>
        <v>5.7446190630170736E-2</v>
      </c>
      <c r="AU930" s="39">
        <f t="shared" si="425"/>
        <v>0.18430532001043648</v>
      </c>
      <c r="AW930" s="38">
        <f t="shared" si="426"/>
        <v>660.46102622216313</v>
      </c>
      <c r="AX930" s="38">
        <f t="shared" si="431"/>
        <v>264.6550933547735</v>
      </c>
      <c r="AY930" s="38">
        <f t="shared" si="432"/>
        <v>377.30715243591567</v>
      </c>
      <c r="AZ930" s="38">
        <f t="shared" si="416"/>
        <v>0</v>
      </c>
      <c r="BA930" s="38">
        <f t="shared" si="417"/>
        <v>0</v>
      </c>
      <c r="BB930" s="38">
        <f t="shared" si="418"/>
        <v>0</v>
      </c>
      <c r="BC930" s="38">
        <f t="shared" si="419"/>
        <v>0</v>
      </c>
      <c r="BD930" s="38">
        <f t="shared" si="420"/>
        <v>0</v>
      </c>
      <c r="BE930" s="38">
        <f t="shared" si="421"/>
        <v>0</v>
      </c>
      <c r="BF930" s="38">
        <f t="shared" si="422"/>
        <v>0</v>
      </c>
      <c r="BG930" s="38">
        <f t="shared" si="430"/>
        <v>154.20625628000514</v>
      </c>
      <c r="BH930" s="38">
        <f t="shared" si="429"/>
        <v>494.74182882321531</v>
      </c>
      <c r="BI930" s="61">
        <f t="shared" si="423"/>
        <v>1951.3713571160729</v>
      </c>
    </row>
    <row r="931" spans="1:61" x14ac:dyDescent="0.3">
      <c r="A931" s="84" t="s">
        <v>1749</v>
      </c>
      <c r="B931" s="84" t="s">
        <v>1750</v>
      </c>
      <c r="C931" s="84" t="s">
        <v>1750</v>
      </c>
      <c r="D931" s="63">
        <f>VLOOKUP(B931,Площадь!$A$2:$B$490,2,0)</f>
        <v>15.5</v>
      </c>
      <c r="E931" s="72"/>
      <c r="F931" s="87">
        <v>31</v>
      </c>
      <c r="G931" s="87">
        <v>29</v>
      </c>
      <c r="H931" s="87">
        <v>31</v>
      </c>
      <c r="I931" s="89"/>
      <c r="J931" s="89"/>
      <c r="K931" s="89"/>
      <c r="L931" s="89"/>
      <c r="M931" s="89"/>
      <c r="N931" s="89"/>
      <c r="O931" s="89"/>
      <c r="P931" s="89">
        <v>15</v>
      </c>
      <c r="Q931" s="89">
        <v>31</v>
      </c>
      <c r="R931">
        <f t="shared" si="412"/>
        <v>137</v>
      </c>
      <c r="S931" s="76"/>
      <c r="T931" s="80"/>
      <c r="U931" s="39"/>
      <c r="V931" s="39"/>
      <c r="W931" s="39"/>
      <c r="X931" s="39"/>
      <c r="Y931" s="39"/>
      <c r="Z931" s="39"/>
      <c r="AA931" s="39"/>
      <c r="AB931" s="39"/>
      <c r="AC931" s="39"/>
      <c r="AD931" s="39"/>
      <c r="AE931" s="39"/>
      <c r="AF931" s="39"/>
      <c r="AG931" s="39"/>
      <c r="AH931" s="39"/>
      <c r="AJ931" s="39">
        <f t="shared" si="413"/>
        <v>0.22301908212787822</v>
      </c>
      <c r="AK931" s="39">
        <f t="shared" si="414"/>
        <v>8.9366569194948287E-2</v>
      </c>
      <c r="AL931" s="39">
        <f t="shared" si="415"/>
        <v>0.12740599592660357</v>
      </c>
      <c r="AM931" s="39"/>
      <c r="AS931" s="39"/>
      <c r="AT931" s="39">
        <f t="shared" si="424"/>
        <v>5.2071108465944226E-2</v>
      </c>
      <c r="AU931" s="39">
        <f t="shared" si="425"/>
        <v>0.16706037778723773</v>
      </c>
      <c r="AW931" s="38">
        <f t="shared" si="426"/>
        <v>598.66350330079115</v>
      </c>
      <c r="AX931" s="38">
        <f t="shared" si="431"/>
        <v>239.89204368415139</v>
      </c>
      <c r="AY931" s="38">
        <f t="shared" si="432"/>
        <v>342.00355922553757</v>
      </c>
      <c r="AZ931" s="38">
        <f t="shared" si="416"/>
        <v>0</v>
      </c>
      <c r="BA931" s="38">
        <f t="shared" si="417"/>
        <v>0</v>
      </c>
      <c r="BB931" s="38">
        <f t="shared" si="418"/>
        <v>0</v>
      </c>
      <c r="BC931" s="38">
        <f t="shared" si="419"/>
        <v>0</v>
      </c>
      <c r="BD931" s="38">
        <f t="shared" si="420"/>
        <v>0</v>
      </c>
      <c r="BE931" s="38">
        <f t="shared" si="421"/>
        <v>0</v>
      </c>
      <c r="BF931" s="38">
        <f t="shared" si="422"/>
        <v>0</v>
      </c>
      <c r="BG931" s="38">
        <f t="shared" si="430"/>
        <v>139.77760072164205</v>
      </c>
      <c r="BH931" s="38">
        <f t="shared" si="429"/>
        <v>448.45019571694951</v>
      </c>
      <c r="BI931" s="61">
        <f t="shared" si="423"/>
        <v>1768.7869026490719</v>
      </c>
    </row>
    <row r="932" spans="1:61" x14ac:dyDescent="0.3">
      <c r="A932" s="84" t="s">
        <v>1726</v>
      </c>
      <c r="B932" s="84" t="s">
        <v>1727</v>
      </c>
      <c r="C932" s="84" t="s">
        <v>1727</v>
      </c>
      <c r="D932" s="63">
        <f>VLOOKUP(B932,Площадь!$A$2:$B$490,2,0)</f>
        <v>13.6</v>
      </c>
      <c r="E932" s="72"/>
      <c r="F932" s="87">
        <v>31</v>
      </c>
      <c r="G932" s="87">
        <v>29</v>
      </c>
      <c r="H932" s="87">
        <v>31</v>
      </c>
      <c r="I932" s="89"/>
      <c r="J932" s="89"/>
      <c r="K932" s="89"/>
      <c r="L932" s="89"/>
      <c r="M932" s="89"/>
      <c r="N932" s="89"/>
      <c r="O932" s="89"/>
      <c r="P932" s="89">
        <v>15</v>
      </c>
      <c r="Q932" s="89">
        <v>31</v>
      </c>
      <c r="R932">
        <f t="shared" si="412"/>
        <v>137</v>
      </c>
      <c r="S932" s="76"/>
      <c r="T932" s="80"/>
      <c r="U932" s="39"/>
      <c r="V932" s="39"/>
      <c r="W932" s="39"/>
      <c r="X932" s="39"/>
      <c r="Y932" s="39"/>
      <c r="Z932" s="39"/>
      <c r="AA932" s="39"/>
      <c r="AB932" s="39"/>
      <c r="AC932" s="39"/>
      <c r="AD932" s="39"/>
      <c r="AE932" s="39"/>
      <c r="AF932" s="39"/>
      <c r="AG932" s="39"/>
      <c r="AH932" s="39"/>
      <c r="AJ932" s="39">
        <f t="shared" si="413"/>
        <v>0.19568125915736412</v>
      </c>
      <c r="AK932" s="39">
        <f t="shared" si="414"/>
        <v>7.8411957487180425E-2</v>
      </c>
      <c r="AL932" s="39">
        <f t="shared" si="415"/>
        <v>0.11178848674850377</v>
      </c>
      <c r="AM932" s="39"/>
      <c r="AS932" s="39"/>
      <c r="AT932" s="39">
        <f t="shared" si="424"/>
        <v>4.5688198395925257E-2</v>
      </c>
      <c r="AU932" s="39">
        <f t="shared" si="425"/>
        <v>0.14658200889718923</v>
      </c>
      <c r="AW932" s="38">
        <f t="shared" si="426"/>
        <v>525.27894483166199</v>
      </c>
      <c r="AX932" s="38">
        <f t="shared" si="431"/>
        <v>210.48592220028766</v>
      </c>
      <c r="AY932" s="38">
        <f t="shared" si="432"/>
        <v>300.08054228821356</v>
      </c>
      <c r="AZ932" s="38">
        <f t="shared" si="416"/>
        <v>0</v>
      </c>
      <c r="BA932" s="38">
        <f t="shared" si="417"/>
        <v>0</v>
      </c>
      <c r="BB932" s="38">
        <f t="shared" si="418"/>
        <v>0</v>
      </c>
      <c r="BC932" s="38">
        <f t="shared" si="419"/>
        <v>0</v>
      </c>
      <c r="BD932" s="38">
        <f t="shared" si="420"/>
        <v>0</v>
      </c>
      <c r="BE932" s="38">
        <f t="shared" si="421"/>
        <v>0</v>
      </c>
      <c r="BF932" s="38">
        <f t="shared" si="422"/>
        <v>0</v>
      </c>
      <c r="BG932" s="38">
        <f t="shared" si="430"/>
        <v>122.64357224608592</v>
      </c>
      <c r="BH932" s="38">
        <f t="shared" si="429"/>
        <v>393.47888140325887</v>
      </c>
      <c r="BI932" s="61">
        <f t="shared" si="423"/>
        <v>1551.9678629695079</v>
      </c>
    </row>
    <row r="933" spans="1:61" x14ac:dyDescent="0.3">
      <c r="A933" s="84" t="s">
        <v>594</v>
      </c>
      <c r="B933" s="84" t="s">
        <v>595</v>
      </c>
      <c r="C933" s="84" t="s">
        <v>595</v>
      </c>
      <c r="D933" s="63">
        <f>VLOOKUP(B933,Площадь!$A$2:$B$490,2,0)</f>
        <v>17.100000000000001</v>
      </c>
      <c r="E933" s="72"/>
      <c r="F933" s="87">
        <v>31</v>
      </c>
      <c r="G933" s="87">
        <v>29</v>
      </c>
      <c r="H933" s="87">
        <v>31</v>
      </c>
      <c r="I933" s="89"/>
      <c r="J933" s="89"/>
      <c r="K933" s="89"/>
      <c r="L933" s="89"/>
      <c r="M933" s="89"/>
      <c r="N933" s="89"/>
      <c r="O933" s="89"/>
      <c r="P933" s="89">
        <v>15</v>
      </c>
      <c r="Q933" s="89">
        <v>31</v>
      </c>
      <c r="R933">
        <f t="shared" si="412"/>
        <v>137</v>
      </c>
      <c r="S933" s="76"/>
      <c r="T933" s="80"/>
      <c r="U933" s="39"/>
      <c r="V933" s="39"/>
      <c r="W933" s="39"/>
      <c r="X933" s="39"/>
      <c r="Y933" s="39"/>
      <c r="Z933" s="39"/>
      <c r="AA933" s="39"/>
      <c r="AB933" s="39"/>
      <c r="AC933" s="39"/>
      <c r="AD933" s="39"/>
      <c r="AE933" s="39"/>
      <c r="AF933" s="39"/>
      <c r="AG933" s="39"/>
      <c r="AH933" s="39"/>
      <c r="AJ933" s="39">
        <f t="shared" si="413"/>
        <v>0.24604040673462693</v>
      </c>
      <c r="AK933" s="39">
        <f t="shared" si="414"/>
        <v>9.8591505369910695E-2</v>
      </c>
      <c r="AL933" s="39">
        <f t="shared" si="415"/>
        <v>0.14055758260289813</v>
      </c>
      <c r="AM933" s="39"/>
      <c r="AS933" s="39"/>
      <c r="AT933" s="39">
        <f t="shared" si="424"/>
        <v>5.7446190630170736E-2</v>
      </c>
      <c r="AU933" s="39">
        <f t="shared" si="425"/>
        <v>0.18430532001043648</v>
      </c>
      <c r="AW933" s="38">
        <f t="shared" si="426"/>
        <v>660.46102622216313</v>
      </c>
      <c r="AX933" s="38">
        <f t="shared" si="431"/>
        <v>264.6550933547735</v>
      </c>
      <c r="AY933" s="38">
        <f t="shared" si="432"/>
        <v>377.30715243591567</v>
      </c>
      <c r="AZ933" s="38">
        <f t="shared" si="416"/>
        <v>0</v>
      </c>
      <c r="BA933" s="38">
        <f t="shared" si="417"/>
        <v>0</v>
      </c>
      <c r="BB933" s="38">
        <f t="shared" si="418"/>
        <v>0</v>
      </c>
      <c r="BC933" s="38">
        <f t="shared" si="419"/>
        <v>0</v>
      </c>
      <c r="BD933" s="38">
        <f t="shared" si="420"/>
        <v>0</v>
      </c>
      <c r="BE933" s="38">
        <f t="shared" si="421"/>
        <v>0</v>
      </c>
      <c r="BF933" s="38">
        <f t="shared" si="422"/>
        <v>0</v>
      </c>
      <c r="BG933" s="38">
        <f t="shared" si="430"/>
        <v>154.20625628000514</v>
      </c>
      <c r="BH933" s="38">
        <f t="shared" si="429"/>
        <v>494.74182882321531</v>
      </c>
      <c r="BI933" s="61">
        <f t="shared" si="423"/>
        <v>1951.3713571160729</v>
      </c>
    </row>
    <row r="934" spans="1:61" x14ac:dyDescent="0.3">
      <c r="A934" s="84" t="s">
        <v>1483</v>
      </c>
      <c r="B934" s="84" t="s">
        <v>1484</v>
      </c>
      <c r="C934" s="84" t="s">
        <v>1484</v>
      </c>
      <c r="D934" s="63">
        <f>VLOOKUP(B934,Площадь!$A$2:$B$490,2,0)</f>
        <v>15.5</v>
      </c>
      <c r="E934" s="72"/>
      <c r="F934" s="87">
        <v>31</v>
      </c>
      <c r="G934" s="87">
        <v>29</v>
      </c>
      <c r="H934" s="87">
        <v>31</v>
      </c>
      <c r="I934" s="89"/>
      <c r="J934" s="89"/>
      <c r="K934" s="89"/>
      <c r="L934" s="89"/>
      <c r="M934" s="89"/>
      <c r="N934" s="89"/>
      <c r="O934" s="89"/>
      <c r="P934" s="89">
        <v>15</v>
      </c>
      <c r="Q934" s="89">
        <v>31</v>
      </c>
      <c r="R934">
        <f t="shared" si="412"/>
        <v>137</v>
      </c>
      <c r="S934" s="76"/>
      <c r="T934" s="80"/>
      <c r="U934" s="39"/>
      <c r="V934" s="39"/>
      <c r="W934" s="39"/>
      <c r="X934" s="39"/>
      <c r="Y934" s="39"/>
      <c r="Z934" s="39"/>
      <c r="AA934" s="39"/>
      <c r="AB934" s="39"/>
      <c r="AC934" s="39"/>
      <c r="AD934" s="39"/>
      <c r="AE934" s="39"/>
      <c r="AF934" s="39"/>
      <c r="AG934" s="39"/>
      <c r="AH934" s="39"/>
      <c r="AJ934" s="39">
        <f t="shared" si="413"/>
        <v>0.22301908212787822</v>
      </c>
      <c r="AK934" s="39">
        <f t="shared" si="414"/>
        <v>8.9366569194948287E-2</v>
      </c>
      <c r="AL934" s="39">
        <f t="shared" si="415"/>
        <v>0.12740599592660357</v>
      </c>
      <c r="AM934" s="39"/>
      <c r="AS934" s="39"/>
      <c r="AT934" s="39">
        <f t="shared" si="424"/>
        <v>5.2071108465944226E-2</v>
      </c>
      <c r="AU934" s="39">
        <f t="shared" si="425"/>
        <v>0.16706037778723773</v>
      </c>
      <c r="AW934" s="38">
        <f t="shared" si="426"/>
        <v>598.66350330079115</v>
      </c>
      <c r="AX934" s="38">
        <f t="shared" si="431"/>
        <v>239.89204368415139</v>
      </c>
      <c r="AY934" s="38">
        <f t="shared" si="432"/>
        <v>342.00355922553757</v>
      </c>
      <c r="AZ934" s="38">
        <f t="shared" si="416"/>
        <v>0</v>
      </c>
      <c r="BA934" s="38">
        <f t="shared" si="417"/>
        <v>0</v>
      </c>
      <c r="BB934" s="38">
        <f t="shared" si="418"/>
        <v>0</v>
      </c>
      <c r="BC934" s="38">
        <f t="shared" si="419"/>
        <v>0</v>
      </c>
      <c r="BD934" s="38">
        <f t="shared" si="420"/>
        <v>0</v>
      </c>
      <c r="BE934" s="38">
        <f t="shared" si="421"/>
        <v>0</v>
      </c>
      <c r="BF934" s="38">
        <f t="shared" si="422"/>
        <v>0</v>
      </c>
      <c r="BG934" s="38">
        <f t="shared" si="430"/>
        <v>139.77760072164205</v>
      </c>
      <c r="BH934" s="38">
        <f t="shared" si="429"/>
        <v>448.45019571694951</v>
      </c>
      <c r="BI934" s="61">
        <f t="shared" si="423"/>
        <v>1768.7869026490719</v>
      </c>
    </row>
    <row r="935" spans="1:61" x14ac:dyDescent="0.3">
      <c r="A935" s="84" t="s">
        <v>1603</v>
      </c>
      <c r="B935" s="84" t="s">
        <v>1604</v>
      </c>
      <c r="C935" s="84" t="s">
        <v>1604</v>
      </c>
      <c r="D935" s="63">
        <f>VLOOKUP(B935,Площадь!$A$2:$B$490,2,0)</f>
        <v>13.6</v>
      </c>
      <c r="E935" s="72"/>
      <c r="F935" s="87">
        <v>31</v>
      </c>
      <c r="G935" s="87">
        <v>29</v>
      </c>
      <c r="H935" s="87">
        <v>31</v>
      </c>
      <c r="I935" s="89"/>
      <c r="J935" s="89"/>
      <c r="K935" s="89"/>
      <c r="L935" s="89"/>
      <c r="M935" s="89"/>
      <c r="N935" s="89"/>
      <c r="O935" s="89"/>
      <c r="P935" s="89">
        <v>15</v>
      </c>
      <c r="Q935" s="89">
        <v>31</v>
      </c>
      <c r="R935">
        <f t="shared" si="412"/>
        <v>137</v>
      </c>
      <c r="S935" s="76"/>
      <c r="T935" s="80"/>
      <c r="U935" s="39"/>
      <c r="V935" s="39"/>
      <c r="W935" s="39"/>
      <c r="X935" s="39"/>
      <c r="Y935" s="39"/>
      <c r="Z935" s="39"/>
      <c r="AA935" s="39"/>
      <c r="AB935" s="39"/>
      <c r="AC935" s="39"/>
      <c r="AD935" s="39"/>
      <c r="AE935" s="39"/>
      <c r="AF935" s="39"/>
      <c r="AG935" s="39"/>
      <c r="AH935" s="39"/>
      <c r="AJ935" s="39">
        <f t="shared" si="413"/>
        <v>0.19568125915736412</v>
      </c>
      <c r="AK935" s="39">
        <f t="shared" si="414"/>
        <v>7.8411957487180425E-2</v>
      </c>
      <c r="AL935" s="39">
        <f t="shared" si="415"/>
        <v>0.11178848674850377</v>
      </c>
      <c r="AM935" s="39"/>
      <c r="AS935" s="39"/>
      <c r="AT935" s="39">
        <f t="shared" si="424"/>
        <v>4.5688198395925257E-2</v>
      </c>
      <c r="AU935" s="39">
        <f t="shared" si="425"/>
        <v>0.14658200889718923</v>
      </c>
      <c r="AW935" s="38">
        <f t="shared" si="426"/>
        <v>525.27894483166199</v>
      </c>
      <c r="AX935" s="38">
        <f t="shared" si="431"/>
        <v>210.48592220028766</v>
      </c>
      <c r="AY935" s="38">
        <f t="shared" si="432"/>
        <v>300.08054228821356</v>
      </c>
      <c r="AZ935" s="38">
        <f t="shared" si="416"/>
        <v>0</v>
      </c>
      <c r="BA935" s="38">
        <f t="shared" si="417"/>
        <v>0</v>
      </c>
      <c r="BB935" s="38">
        <f t="shared" si="418"/>
        <v>0</v>
      </c>
      <c r="BC935" s="38">
        <f t="shared" si="419"/>
        <v>0</v>
      </c>
      <c r="BD935" s="38">
        <f t="shared" si="420"/>
        <v>0</v>
      </c>
      <c r="BE935" s="38">
        <f t="shared" si="421"/>
        <v>0</v>
      </c>
      <c r="BF935" s="38">
        <f t="shared" si="422"/>
        <v>0</v>
      </c>
      <c r="BG935" s="38">
        <f t="shared" si="430"/>
        <v>122.64357224608592</v>
      </c>
      <c r="BH935" s="38">
        <f t="shared" si="429"/>
        <v>393.47888140325887</v>
      </c>
      <c r="BI935" s="61">
        <f t="shared" si="423"/>
        <v>1551.9678629695079</v>
      </c>
    </row>
    <row r="936" spans="1:61" x14ac:dyDescent="0.3">
      <c r="A936" s="84" t="s">
        <v>1197</v>
      </c>
      <c r="B936" s="84" t="s">
        <v>1198</v>
      </c>
      <c r="C936" s="84" t="s">
        <v>1198</v>
      </c>
      <c r="D936" s="63">
        <f>VLOOKUP(B936,Площадь!$A$2:$B$490,2,0)</f>
        <v>14.6</v>
      </c>
      <c r="E936" s="72"/>
      <c r="F936" s="87">
        <v>31</v>
      </c>
      <c r="G936" s="87">
        <v>29</v>
      </c>
      <c r="H936" s="87">
        <v>31</v>
      </c>
      <c r="I936" s="89"/>
      <c r="J936" s="89"/>
      <c r="K936" s="89"/>
      <c r="L936" s="89"/>
      <c r="M936" s="89"/>
      <c r="N936" s="89"/>
      <c r="O936" s="89"/>
      <c r="P936" s="89">
        <v>15</v>
      </c>
      <c r="Q936" s="89">
        <v>31</v>
      </c>
      <c r="R936">
        <f t="shared" si="412"/>
        <v>137</v>
      </c>
      <c r="S936" s="76"/>
      <c r="T936" s="80"/>
      <c r="U936" s="39"/>
      <c r="V936" s="39"/>
      <c r="W936" s="39"/>
      <c r="X936" s="39"/>
      <c r="Y936" s="39"/>
      <c r="Z936" s="39"/>
      <c r="AA936" s="39"/>
      <c r="AB936" s="39"/>
      <c r="AC936" s="39"/>
      <c r="AD936" s="39"/>
      <c r="AE936" s="39"/>
      <c r="AF936" s="39"/>
      <c r="AG936" s="39"/>
      <c r="AH936" s="39"/>
      <c r="AJ936" s="39">
        <f t="shared" si="413"/>
        <v>0.21006958703658205</v>
      </c>
      <c r="AK936" s="39">
        <f t="shared" si="414"/>
        <v>8.4177542596531929E-2</v>
      </c>
      <c r="AL936" s="39">
        <f t="shared" si="415"/>
        <v>0.12000822842118786</v>
      </c>
      <c r="AM936" s="39"/>
      <c r="AS936" s="39"/>
      <c r="AT936" s="39">
        <f t="shared" si="424"/>
        <v>4.9047624748566818E-2</v>
      </c>
      <c r="AU936" s="39">
        <f t="shared" si="425"/>
        <v>0.15736009778668844</v>
      </c>
      <c r="AW936" s="38">
        <f t="shared" si="426"/>
        <v>563.90239665751938</v>
      </c>
      <c r="AX936" s="38">
        <f t="shared" si="431"/>
        <v>225.96282824442645</v>
      </c>
      <c r="AY936" s="38">
        <f t="shared" si="432"/>
        <v>322.14528804469984</v>
      </c>
      <c r="AZ936" s="38">
        <f t="shared" si="416"/>
        <v>0</v>
      </c>
      <c r="BA936" s="38">
        <f t="shared" si="417"/>
        <v>0</v>
      </c>
      <c r="BB936" s="38">
        <f t="shared" si="418"/>
        <v>0</v>
      </c>
      <c r="BC936" s="38">
        <f t="shared" si="419"/>
        <v>0</v>
      </c>
      <c r="BD936" s="38">
        <f t="shared" si="420"/>
        <v>0</v>
      </c>
      <c r="BE936" s="38">
        <f t="shared" si="421"/>
        <v>0</v>
      </c>
      <c r="BF936" s="38">
        <f t="shared" si="422"/>
        <v>0</v>
      </c>
      <c r="BG936" s="38">
        <f t="shared" si="430"/>
        <v>131.66148197006282</v>
      </c>
      <c r="BH936" s="38">
        <f t="shared" si="429"/>
        <v>422.411152094675</v>
      </c>
      <c r="BI936" s="61">
        <f t="shared" si="423"/>
        <v>1666.0831470113835</v>
      </c>
    </row>
    <row r="937" spans="1:61" x14ac:dyDescent="0.3">
      <c r="A937" s="84" t="s">
        <v>1933</v>
      </c>
      <c r="B937" s="84" t="s">
        <v>1934</v>
      </c>
      <c r="C937" s="84" t="s">
        <v>1934</v>
      </c>
      <c r="D937" s="63">
        <f>VLOOKUP(B937,Площадь!$A$2:$B$490,2,0)</f>
        <v>17.100000000000001</v>
      </c>
      <c r="E937" s="72"/>
      <c r="F937" s="87">
        <v>31</v>
      </c>
      <c r="G937" s="87">
        <v>29</v>
      </c>
      <c r="H937" s="87">
        <v>31</v>
      </c>
      <c r="I937" s="89"/>
      <c r="J937" s="89"/>
      <c r="K937" s="89"/>
      <c r="L937" s="89"/>
      <c r="M937" s="89"/>
      <c r="N937" s="89"/>
      <c r="O937" s="89"/>
      <c r="P937" s="89">
        <v>15</v>
      </c>
      <c r="Q937" s="89">
        <v>31</v>
      </c>
      <c r="R937">
        <f t="shared" si="412"/>
        <v>137</v>
      </c>
      <c r="S937" s="76"/>
      <c r="T937" s="80"/>
      <c r="U937" s="39"/>
      <c r="V937" s="39"/>
      <c r="W937" s="39"/>
      <c r="X937" s="39"/>
      <c r="Y937" s="39"/>
      <c r="Z937" s="39"/>
      <c r="AA937" s="39"/>
      <c r="AB937" s="39"/>
      <c r="AC937" s="39"/>
      <c r="AD937" s="39"/>
      <c r="AE937" s="39"/>
      <c r="AF937" s="39"/>
      <c r="AG937" s="39"/>
      <c r="AH937" s="39"/>
      <c r="AJ937" s="39">
        <f t="shared" si="413"/>
        <v>0.24604040673462693</v>
      </c>
      <c r="AK937" s="39">
        <f t="shared" si="414"/>
        <v>9.8591505369910695E-2</v>
      </c>
      <c r="AL937" s="39">
        <f t="shared" si="415"/>
        <v>0.14055758260289813</v>
      </c>
      <c r="AM937" s="39"/>
      <c r="AS937" s="39"/>
      <c r="AT937" s="39">
        <f t="shared" si="424"/>
        <v>5.7446190630170736E-2</v>
      </c>
      <c r="AU937" s="39">
        <f t="shared" si="425"/>
        <v>0.18430532001043648</v>
      </c>
      <c r="AW937" s="38">
        <f t="shared" si="426"/>
        <v>660.46102622216313</v>
      </c>
      <c r="AX937" s="38">
        <f t="shared" si="431"/>
        <v>264.6550933547735</v>
      </c>
      <c r="AY937" s="38">
        <f t="shared" si="432"/>
        <v>377.30715243591567</v>
      </c>
      <c r="AZ937" s="38">
        <f t="shared" si="416"/>
        <v>0</v>
      </c>
      <c r="BA937" s="38">
        <f t="shared" si="417"/>
        <v>0</v>
      </c>
      <c r="BB937" s="38">
        <f t="shared" si="418"/>
        <v>0</v>
      </c>
      <c r="BC937" s="38">
        <f t="shared" si="419"/>
        <v>0</v>
      </c>
      <c r="BD937" s="38">
        <f t="shared" si="420"/>
        <v>0</v>
      </c>
      <c r="BE937" s="38">
        <f t="shared" si="421"/>
        <v>0</v>
      </c>
      <c r="BF937" s="38">
        <f t="shared" si="422"/>
        <v>0</v>
      </c>
      <c r="BG937" s="38">
        <f t="shared" si="430"/>
        <v>154.20625628000514</v>
      </c>
      <c r="BH937" s="38">
        <f t="shared" si="429"/>
        <v>494.74182882321531</v>
      </c>
      <c r="BI937" s="61">
        <f t="shared" si="423"/>
        <v>1951.3713571160729</v>
      </c>
    </row>
    <row r="938" spans="1:61" x14ac:dyDescent="0.3">
      <c r="A938" s="84" t="s">
        <v>2108</v>
      </c>
      <c r="B938" s="84" t="s">
        <v>2109</v>
      </c>
      <c r="C938" s="84" t="s">
        <v>2109</v>
      </c>
      <c r="D938" s="63">
        <f>VLOOKUP(B938,Площадь!$A$2:$B$490,2,0)</f>
        <v>15.5</v>
      </c>
      <c r="E938" s="72"/>
      <c r="F938" s="87">
        <v>31</v>
      </c>
      <c r="G938" s="87">
        <v>29</v>
      </c>
      <c r="H938" s="87">
        <v>31</v>
      </c>
      <c r="I938" s="89"/>
      <c r="J938" s="89"/>
      <c r="K938" s="89"/>
      <c r="L938" s="89"/>
      <c r="M938" s="89"/>
      <c r="N938" s="89"/>
      <c r="O938" s="89"/>
      <c r="P938" s="89">
        <v>15</v>
      </c>
      <c r="Q938" s="89">
        <v>31</v>
      </c>
      <c r="R938">
        <f t="shared" si="412"/>
        <v>137</v>
      </c>
      <c r="S938" s="76"/>
      <c r="T938" s="80"/>
      <c r="U938" s="39"/>
      <c r="V938" s="39"/>
      <c r="W938" s="39"/>
      <c r="X938" s="39"/>
      <c r="Y938" s="39"/>
      <c r="Z938" s="39"/>
      <c r="AA938" s="39"/>
      <c r="AB938" s="39"/>
      <c r="AC938" s="39"/>
      <c r="AD938" s="39"/>
      <c r="AE938" s="39"/>
      <c r="AF938" s="39"/>
      <c r="AG938" s="39"/>
      <c r="AH938" s="39"/>
      <c r="AJ938" s="39">
        <f t="shared" si="413"/>
        <v>0.22301908212787822</v>
      </c>
      <c r="AK938" s="39">
        <f t="shared" si="414"/>
        <v>8.9366569194948287E-2</v>
      </c>
      <c r="AL938" s="39">
        <f t="shared" si="415"/>
        <v>0.12740599592660357</v>
      </c>
      <c r="AM938" s="39"/>
      <c r="AS938" s="39"/>
      <c r="AT938" s="39">
        <f t="shared" si="424"/>
        <v>5.2071108465944226E-2</v>
      </c>
      <c r="AU938" s="39">
        <f t="shared" si="425"/>
        <v>0.16706037778723773</v>
      </c>
      <c r="AW938" s="38">
        <f t="shared" si="426"/>
        <v>598.66350330079115</v>
      </c>
      <c r="AX938" s="38">
        <f t="shared" si="431"/>
        <v>239.89204368415139</v>
      </c>
      <c r="AY938" s="38">
        <f t="shared" si="432"/>
        <v>342.00355922553757</v>
      </c>
      <c r="AZ938" s="38">
        <f t="shared" si="416"/>
        <v>0</v>
      </c>
      <c r="BA938" s="38">
        <f t="shared" si="417"/>
        <v>0</v>
      </c>
      <c r="BB938" s="38">
        <f t="shared" si="418"/>
        <v>0</v>
      </c>
      <c r="BC938" s="38">
        <f t="shared" si="419"/>
        <v>0</v>
      </c>
      <c r="BD938" s="38">
        <f t="shared" si="420"/>
        <v>0</v>
      </c>
      <c r="BE938" s="38">
        <f t="shared" si="421"/>
        <v>0</v>
      </c>
      <c r="BF938" s="38">
        <f t="shared" si="422"/>
        <v>0</v>
      </c>
      <c r="BG938" s="38">
        <f t="shared" si="430"/>
        <v>139.77760072164205</v>
      </c>
      <c r="BH938" s="38">
        <f t="shared" si="429"/>
        <v>448.45019571694951</v>
      </c>
      <c r="BI938" s="61">
        <f t="shared" si="423"/>
        <v>1768.7869026490719</v>
      </c>
    </row>
    <row r="939" spans="1:61" x14ac:dyDescent="0.3">
      <c r="A939" s="84" t="s">
        <v>2302</v>
      </c>
      <c r="B939" s="84" t="s">
        <v>2303</v>
      </c>
      <c r="C939" s="84" t="s">
        <v>2303</v>
      </c>
      <c r="D939" s="63">
        <f>VLOOKUP(B939,Площадь!$A$2:$B$490,2,0)</f>
        <v>13.6</v>
      </c>
      <c r="E939" s="72"/>
      <c r="F939" s="87">
        <v>31</v>
      </c>
      <c r="G939" s="87">
        <v>29</v>
      </c>
      <c r="H939" s="87">
        <v>31</v>
      </c>
      <c r="I939" s="89"/>
      <c r="J939" s="89"/>
      <c r="K939" s="89"/>
      <c r="L939" s="89"/>
      <c r="M939" s="89"/>
      <c r="N939" s="89"/>
      <c r="O939" s="89"/>
      <c r="P939" s="89">
        <v>15</v>
      </c>
      <c r="Q939" s="89">
        <v>31</v>
      </c>
      <c r="R939">
        <f t="shared" si="412"/>
        <v>137</v>
      </c>
      <c r="S939" s="76"/>
      <c r="T939" s="80"/>
      <c r="U939" s="39"/>
      <c r="V939" s="39"/>
      <c r="W939" s="39"/>
      <c r="X939" s="39"/>
      <c r="Y939" s="39"/>
      <c r="Z939" s="39"/>
      <c r="AA939" s="39"/>
      <c r="AB939" s="39"/>
      <c r="AC939" s="39"/>
      <c r="AD939" s="39"/>
      <c r="AE939" s="39"/>
      <c r="AF939" s="39"/>
      <c r="AG939" s="39"/>
      <c r="AH939" s="39"/>
      <c r="AJ939" s="39">
        <f t="shared" si="413"/>
        <v>0.19568125915736412</v>
      </c>
      <c r="AK939" s="39">
        <f t="shared" si="414"/>
        <v>7.8411957487180425E-2</v>
      </c>
      <c r="AL939" s="39">
        <f t="shared" si="415"/>
        <v>0.11178848674850377</v>
      </c>
      <c r="AM939" s="39"/>
      <c r="AS939" s="39"/>
      <c r="AT939" s="39">
        <f t="shared" si="424"/>
        <v>4.5688198395925257E-2</v>
      </c>
      <c r="AU939" s="39">
        <f t="shared" si="425"/>
        <v>0.14658200889718923</v>
      </c>
      <c r="AW939" s="38">
        <f t="shared" si="426"/>
        <v>525.27894483166199</v>
      </c>
      <c r="AX939" s="38">
        <f t="shared" si="431"/>
        <v>210.48592220028766</v>
      </c>
      <c r="AY939" s="38">
        <f t="shared" si="432"/>
        <v>300.08054228821356</v>
      </c>
      <c r="AZ939" s="38">
        <f t="shared" si="416"/>
        <v>0</v>
      </c>
      <c r="BA939" s="38">
        <f t="shared" si="417"/>
        <v>0</v>
      </c>
      <c r="BB939" s="38">
        <f t="shared" si="418"/>
        <v>0</v>
      </c>
      <c r="BC939" s="38">
        <f t="shared" si="419"/>
        <v>0</v>
      </c>
      <c r="BD939" s="38">
        <f t="shared" si="420"/>
        <v>0</v>
      </c>
      <c r="BE939" s="38">
        <f t="shared" si="421"/>
        <v>0</v>
      </c>
      <c r="BF939" s="38">
        <f t="shared" si="422"/>
        <v>0</v>
      </c>
      <c r="BG939" s="38">
        <f t="shared" si="430"/>
        <v>122.64357224608592</v>
      </c>
      <c r="BH939" s="38">
        <f t="shared" si="429"/>
        <v>393.47888140325887</v>
      </c>
      <c r="BI939" s="61">
        <f t="shared" si="423"/>
        <v>1551.9678629695079</v>
      </c>
    </row>
    <row r="940" spans="1:61" x14ac:dyDescent="0.3">
      <c r="A940" s="84" t="s">
        <v>502</v>
      </c>
      <c r="B940" s="84" t="s">
        <v>503</v>
      </c>
      <c r="C940" s="84" t="s">
        <v>503</v>
      </c>
      <c r="D940" s="63">
        <f>VLOOKUP(B940,Площадь!$A$2:$B$490,2,0)</f>
        <v>17.100000000000001</v>
      </c>
      <c r="E940" s="72"/>
      <c r="F940" s="87">
        <v>31</v>
      </c>
      <c r="G940" s="87">
        <v>29</v>
      </c>
      <c r="H940" s="87">
        <v>31</v>
      </c>
      <c r="I940" s="89"/>
      <c r="J940" s="89"/>
      <c r="K940" s="89"/>
      <c r="L940" s="89"/>
      <c r="M940" s="89"/>
      <c r="N940" s="89"/>
      <c r="O940" s="89"/>
      <c r="P940" s="89">
        <v>15</v>
      </c>
      <c r="Q940" s="89">
        <v>31</v>
      </c>
      <c r="R940">
        <f t="shared" si="412"/>
        <v>137</v>
      </c>
      <c r="S940" s="76"/>
      <c r="T940" s="80"/>
      <c r="U940" s="39"/>
      <c r="V940" s="39"/>
      <c r="W940" s="39"/>
      <c r="X940" s="39"/>
      <c r="Y940" s="39"/>
      <c r="Z940" s="39"/>
      <c r="AA940" s="39"/>
      <c r="AB940" s="39"/>
      <c r="AC940" s="39"/>
      <c r="AD940" s="39"/>
      <c r="AE940" s="39"/>
      <c r="AF940" s="39"/>
      <c r="AG940" s="39"/>
      <c r="AH940" s="39"/>
      <c r="AJ940" s="39">
        <f t="shared" si="413"/>
        <v>0.24604040673462693</v>
      </c>
      <c r="AK940" s="39">
        <f t="shared" si="414"/>
        <v>9.8591505369910695E-2</v>
      </c>
      <c r="AL940" s="39">
        <f t="shared" si="415"/>
        <v>0.14055758260289813</v>
      </c>
      <c r="AM940" s="39"/>
      <c r="AS940" s="39"/>
      <c r="AT940" s="39">
        <f t="shared" si="424"/>
        <v>5.7446190630170736E-2</v>
      </c>
      <c r="AU940" s="39">
        <f t="shared" si="425"/>
        <v>0.18430532001043648</v>
      </c>
      <c r="AW940" s="38">
        <f t="shared" si="426"/>
        <v>660.46102622216313</v>
      </c>
      <c r="AX940" s="38">
        <f t="shared" si="431"/>
        <v>264.6550933547735</v>
      </c>
      <c r="AY940" s="38">
        <f t="shared" si="432"/>
        <v>377.30715243591567</v>
      </c>
      <c r="AZ940" s="38">
        <f t="shared" si="416"/>
        <v>0</v>
      </c>
      <c r="BA940" s="38">
        <f t="shared" si="417"/>
        <v>0</v>
      </c>
      <c r="BB940" s="38">
        <f t="shared" si="418"/>
        <v>0</v>
      </c>
      <c r="BC940" s="38">
        <f t="shared" si="419"/>
        <v>0</v>
      </c>
      <c r="BD940" s="38">
        <f t="shared" si="420"/>
        <v>0</v>
      </c>
      <c r="BE940" s="38">
        <f t="shared" si="421"/>
        <v>0</v>
      </c>
      <c r="BF940" s="38">
        <f t="shared" si="422"/>
        <v>0</v>
      </c>
      <c r="BG940" s="38">
        <f t="shared" si="430"/>
        <v>154.20625628000514</v>
      </c>
      <c r="BH940" s="38">
        <f t="shared" si="429"/>
        <v>494.74182882321531</v>
      </c>
      <c r="BI940" s="61">
        <f t="shared" si="423"/>
        <v>1951.3713571160729</v>
      </c>
    </row>
    <row r="941" spans="1:61" x14ac:dyDescent="0.3">
      <c r="A941" s="197" t="s">
        <v>1582</v>
      </c>
      <c r="B941" s="84" t="s">
        <v>1583</v>
      </c>
      <c r="C941" s="84" t="s">
        <v>1583</v>
      </c>
      <c r="D941" s="63">
        <f>VLOOKUP(B941,Площадь!$A$2:$B$490,2,0)</f>
        <v>15.5</v>
      </c>
      <c r="E941" s="72"/>
      <c r="F941" s="87">
        <v>31</v>
      </c>
      <c r="G941" s="87">
        <v>29</v>
      </c>
      <c r="H941" s="87">
        <v>31</v>
      </c>
      <c r="I941" s="89"/>
      <c r="J941" s="89"/>
      <c r="K941" s="89"/>
      <c r="L941" s="89"/>
      <c r="M941" s="89"/>
      <c r="N941" s="89"/>
      <c r="O941" s="89"/>
      <c r="P941" s="89">
        <v>0</v>
      </c>
      <c r="Q941" s="89">
        <v>0</v>
      </c>
      <c r="R941">
        <f t="shared" si="412"/>
        <v>91</v>
      </c>
      <c r="S941" s="76"/>
      <c r="T941" s="80"/>
      <c r="U941" s="39"/>
      <c r="V941" s="39"/>
      <c r="W941" s="39"/>
      <c r="X941" s="39"/>
      <c r="Y941" s="39"/>
      <c r="Z941" s="39"/>
      <c r="AA941" s="39"/>
      <c r="AB941" s="39"/>
      <c r="AC941" s="39"/>
      <c r="AD941" s="39"/>
      <c r="AE941" s="39"/>
      <c r="AF941" s="39"/>
      <c r="AG941" s="39"/>
      <c r="AH941" s="39"/>
      <c r="AJ941" s="39">
        <f t="shared" si="413"/>
        <v>0.22301908212787822</v>
      </c>
      <c r="AK941" s="39">
        <f t="shared" si="414"/>
        <v>8.9366569194948287E-2</v>
      </c>
      <c r="AL941" s="39">
        <f t="shared" si="415"/>
        <v>0.12740599592660357</v>
      </c>
      <c r="AM941" s="39"/>
      <c r="AS941" s="39"/>
      <c r="AT941" s="39">
        <f t="shared" si="424"/>
        <v>0</v>
      </c>
      <c r="AU941" s="39">
        <f t="shared" si="425"/>
        <v>0</v>
      </c>
      <c r="AW941" s="38">
        <f t="shared" si="426"/>
        <v>598.66350330079115</v>
      </c>
      <c r="AX941" s="38">
        <f t="shared" si="431"/>
        <v>239.89204368415139</v>
      </c>
      <c r="AY941" s="38">
        <f t="shared" si="432"/>
        <v>342.00355922553757</v>
      </c>
      <c r="AZ941" s="38">
        <f t="shared" si="416"/>
        <v>0</v>
      </c>
      <c r="BA941" s="38">
        <f t="shared" si="417"/>
        <v>0</v>
      </c>
      <c r="BB941" s="38">
        <f t="shared" si="418"/>
        <v>0</v>
      </c>
      <c r="BC941" s="38">
        <f t="shared" si="419"/>
        <v>0</v>
      </c>
      <c r="BD941" s="38">
        <f t="shared" si="420"/>
        <v>0</v>
      </c>
      <c r="BE941" s="38">
        <f t="shared" si="421"/>
        <v>0</v>
      </c>
      <c r="BF941" s="38">
        <f t="shared" si="422"/>
        <v>0</v>
      </c>
      <c r="BG941" s="38">
        <f t="shared" si="430"/>
        <v>0</v>
      </c>
      <c r="BH941" s="38">
        <f t="shared" si="429"/>
        <v>0</v>
      </c>
      <c r="BI941" s="61">
        <f t="shared" si="423"/>
        <v>1180.5591062104802</v>
      </c>
    </row>
    <row r="942" spans="1:61" x14ac:dyDescent="0.3">
      <c r="A942" s="198" t="s">
        <v>3961</v>
      </c>
      <c r="B942" s="84" t="s">
        <v>1583</v>
      </c>
      <c r="C942" s="84" t="s">
        <v>1583</v>
      </c>
      <c r="D942" s="63">
        <f>VLOOKUP(B942,Площадь!$A$2:$B$490,2,0)</f>
        <v>15.5</v>
      </c>
      <c r="E942" s="72"/>
      <c r="F942" s="87"/>
      <c r="G942" s="87"/>
      <c r="H942" s="87"/>
      <c r="I942" s="89"/>
      <c r="J942" s="89"/>
      <c r="K942" s="89"/>
      <c r="L942" s="89"/>
      <c r="M942" s="89"/>
      <c r="N942" s="89"/>
      <c r="O942" s="89"/>
      <c r="P942" s="89">
        <v>15</v>
      </c>
      <c r="Q942" s="89">
        <v>31</v>
      </c>
      <c r="R942">
        <f t="shared" si="412"/>
        <v>46</v>
      </c>
      <c r="S942" s="76"/>
      <c r="T942" s="80"/>
      <c r="U942" s="39"/>
      <c r="V942" s="39"/>
      <c r="W942" s="39"/>
      <c r="X942" s="39"/>
      <c r="Y942" s="39"/>
      <c r="Z942" s="39"/>
      <c r="AA942" s="39"/>
      <c r="AB942" s="39"/>
      <c r="AC942" s="39"/>
      <c r="AD942" s="39"/>
      <c r="AE942" s="39"/>
      <c r="AF942" s="39"/>
      <c r="AG942" s="39"/>
      <c r="AH942" s="39"/>
      <c r="AJ942" s="39">
        <f t="shared" si="413"/>
        <v>0</v>
      </c>
      <c r="AK942" s="39">
        <f t="shared" si="414"/>
        <v>0</v>
      </c>
      <c r="AL942" s="39">
        <f t="shared" si="415"/>
        <v>0</v>
      </c>
      <c r="AM942" s="39"/>
      <c r="AS942" s="39"/>
      <c r="AT942" s="39">
        <f t="shared" si="424"/>
        <v>5.2071108465944226E-2</v>
      </c>
      <c r="AU942" s="39">
        <f t="shared" si="425"/>
        <v>0.16706037778723773</v>
      </c>
      <c r="AW942" s="38">
        <f t="shared" si="426"/>
        <v>0</v>
      </c>
      <c r="AX942" s="38">
        <f t="shared" si="431"/>
        <v>0</v>
      </c>
      <c r="AY942" s="38">
        <f t="shared" si="432"/>
        <v>0</v>
      </c>
      <c r="AZ942" s="38">
        <f t="shared" si="416"/>
        <v>0</v>
      </c>
      <c r="BA942" s="38">
        <f t="shared" si="417"/>
        <v>0</v>
      </c>
      <c r="BB942" s="38">
        <f t="shared" si="418"/>
        <v>0</v>
      </c>
      <c r="BC942" s="38">
        <f t="shared" si="419"/>
        <v>0</v>
      </c>
      <c r="BD942" s="38">
        <f t="shared" si="420"/>
        <v>0</v>
      </c>
      <c r="BE942" s="38">
        <f t="shared" si="421"/>
        <v>0</v>
      </c>
      <c r="BF942" s="38">
        <f t="shared" si="422"/>
        <v>0</v>
      </c>
      <c r="BG942" s="38">
        <f t="shared" si="430"/>
        <v>139.77760072164205</v>
      </c>
      <c r="BH942" s="38">
        <f t="shared" si="429"/>
        <v>448.45019571694951</v>
      </c>
      <c r="BI942" s="61">
        <f t="shared" si="423"/>
        <v>588.22779643859155</v>
      </c>
    </row>
    <row r="943" spans="1:61" x14ac:dyDescent="0.3">
      <c r="A943" s="84" t="s">
        <v>1260</v>
      </c>
      <c r="B943" s="84" t="s">
        <v>1261</v>
      </c>
      <c r="C943" s="84" t="s">
        <v>1261</v>
      </c>
      <c r="D943" s="63">
        <f>VLOOKUP(B943,Площадь!$A$2:$B$490,2,0)</f>
        <v>13.6</v>
      </c>
      <c r="E943" s="72"/>
      <c r="F943" s="87">
        <v>31</v>
      </c>
      <c r="G943" s="87">
        <v>29</v>
      </c>
      <c r="H943" s="87">
        <v>31</v>
      </c>
      <c r="I943" s="89"/>
      <c r="J943" s="89"/>
      <c r="K943" s="89"/>
      <c r="L943" s="89"/>
      <c r="M943" s="89"/>
      <c r="N943" s="89"/>
      <c r="O943" s="89"/>
      <c r="P943" s="89">
        <v>15</v>
      </c>
      <c r="Q943" s="89">
        <v>31</v>
      </c>
      <c r="R943">
        <f t="shared" si="412"/>
        <v>137</v>
      </c>
      <c r="S943" s="76"/>
      <c r="T943" s="80"/>
      <c r="U943" s="39"/>
      <c r="V943" s="39"/>
      <c r="W943" s="39"/>
      <c r="X943" s="39"/>
      <c r="Y943" s="39"/>
      <c r="Z943" s="39"/>
      <c r="AA943" s="39"/>
      <c r="AB943" s="39"/>
      <c r="AC943" s="39"/>
      <c r="AD943" s="39"/>
      <c r="AE943" s="39"/>
      <c r="AF943" s="39"/>
      <c r="AG943" s="39"/>
      <c r="AH943" s="39"/>
      <c r="AJ943" s="39">
        <f t="shared" si="413"/>
        <v>0.19568125915736412</v>
      </c>
      <c r="AK943" s="39">
        <f t="shared" si="414"/>
        <v>7.8411957487180425E-2</v>
      </c>
      <c r="AL943" s="39">
        <f t="shared" si="415"/>
        <v>0.11178848674850377</v>
      </c>
      <c r="AM943" s="39"/>
      <c r="AS943" s="39"/>
      <c r="AT943" s="39">
        <f t="shared" si="424"/>
        <v>4.5688198395925257E-2</v>
      </c>
      <c r="AU943" s="39">
        <f t="shared" si="425"/>
        <v>0.14658200889718923</v>
      </c>
      <c r="AW943" s="38">
        <f t="shared" si="426"/>
        <v>525.27894483166199</v>
      </c>
      <c r="AX943" s="38">
        <f t="shared" si="431"/>
        <v>210.48592220028766</v>
      </c>
      <c r="AY943" s="38">
        <f t="shared" si="432"/>
        <v>300.08054228821356</v>
      </c>
      <c r="AZ943" s="38">
        <f t="shared" si="416"/>
        <v>0</v>
      </c>
      <c r="BA943" s="38">
        <f t="shared" si="417"/>
        <v>0</v>
      </c>
      <c r="BB943" s="38">
        <f t="shared" si="418"/>
        <v>0</v>
      </c>
      <c r="BC943" s="38">
        <f t="shared" si="419"/>
        <v>0</v>
      </c>
      <c r="BD943" s="38">
        <f t="shared" si="420"/>
        <v>0</v>
      </c>
      <c r="BE943" s="38">
        <f t="shared" si="421"/>
        <v>0</v>
      </c>
      <c r="BF943" s="38">
        <f t="shared" si="422"/>
        <v>0</v>
      </c>
      <c r="BG943" s="38">
        <f t="shared" si="430"/>
        <v>122.64357224608592</v>
      </c>
      <c r="BH943" s="38">
        <f t="shared" si="429"/>
        <v>393.47888140325887</v>
      </c>
      <c r="BI943" s="61">
        <f t="shared" si="423"/>
        <v>1551.9678629695079</v>
      </c>
    </row>
    <row r="944" spans="1:61" x14ac:dyDescent="0.3">
      <c r="A944" s="84" t="s">
        <v>616</v>
      </c>
      <c r="B944" s="84" t="s">
        <v>617</v>
      </c>
      <c r="C944" s="84" t="s">
        <v>617</v>
      </c>
      <c r="D944" s="63">
        <f>VLOOKUP(B944,Площадь!$A$2:$B$490,2,0)</f>
        <v>17.100000000000001</v>
      </c>
      <c r="E944" s="72"/>
      <c r="F944" s="87">
        <v>31</v>
      </c>
      <c r="G944" s="87">
        <v>29</v>
      </c>
      <c r="H944" s="87">
        <v>31</v>
      </c>
      <c r="I944" s="89"/>
      <c r="J944" s="89"/>
      <c r="K944" s="89"/>
      <c r="L944" s="89"/>
      <c r="M944" s="89"/>
      <c r="N944" s="89"/>
      <c r="O944" s="89"/>
      <c r="P944" s="89">
        <v>15</v>
      </c>
      <c r="Q944" s="89">
        <v>31</v>
      </c>
      <c r="R944">
        <f t="shared" si="412"/>
        <v>137</v>
      </c>
      <c r="S944" s="76"/>
      <c r="T944" s="80"/>
      <c r="U944" s="39"/>
      <c r="V944" s="39"/>
      <c r="W944" s="39"/>
      <c r="X944" s="39"/>
      <c r="Y944" s="39"/>
      <c r="Z944" s="39"/>
      <c r="AA944" s="39"/>
      <c r="AB944" s="39"/>
      <c r="AC944" s="39"/>
      <c r="AD944" s="39"/>
      <c r="AE944" s="39"/>
      <c r="AF944" s="39"/>
      <c r="AG944" s="39"/>
      <c r="AH944" s="39"/>
      <c r="AJ944" s="39">
        <f t="shared" si="413"/>
        <v>0.24604040673462693</v>
      </c>
      <c r="AK944" s="39">
        <f t="shared" si="414"/>
        <v>9.8591505369910695E-2</v>
      </c>
      <c r="AL944" s="39">
        <f t="shared" si="415"/>
        <v>0.14055758260289813</v>
      </c>
      <c r="AM944" s="39"/>
      <c r="AS944" s="39"/>
      <c r="AT944" s="39">
        <f t="shared" si="424"/>
        <v>5.7446190630170736E-2</v>
      </c>
      <c r="AU944" s="39">
        <f t="shared" si="425"/>
        <v>0.18430532001043648</v>
      </c>
      <c r="AW944" s="38">
        <f t="shared" si="426"/>
        <v>660.46102622216313</v>
      </c>
      <c r="AX944" s="38">
        <f t="shared" si="431"/>
        <v>264.6550933547735</v>
      </c>
      <c r="AY944" s="38">
        <f t="shared" si="432"/>
        <v>377.30715243591567</v>
      </c>
      <c r="AZ944" s="38">
        <f t="shared" si="416"/>
        <v>0</v>
      </c>
      <c r="BA944" s="38">
        <f t="shared" si="417"/>
        <v>0</v>
      </c>
      <c r="BB944" s="38">
        <f t="shared" si="418"/>
        <v>0</v>
      </c>
      <c r="BC944" s="38">
        <f t="shared" si="419"/>
        <v>0</v>
      </c>
      <c r="BD944" s="38">
        <f t="shared" si="420"/>
        <v>0</v>
      </c>
      <c r="BE944" s="38">
        <f t="shared" si="421"/>
        <v>0</v>
      </c>
      <c r="BF944" s="38">
        <f t="shared" si="422"/>
        <v>0</v>
      </c>
      <c r="BG944" s="38">
        <f t="shared" si="430"/>
        <v>154.20625628000514</v>
      </c>
      <c r="BH944" s="38">
        <f t="shared" si="429"/>
        <v>494.74182882321531</v>
      </c>
      <c r="BI944" s="61">
        <f t="shared" si="423"/>
        <v>1951.3713571160729</v>
      </c>
    </row>
    <row r="945" spans="1:61" x14ac:dyDescent="0.3">
      <c r="A945" s="84" t="s">
        <v>662</v>
      </c>
      <c r="B945" s="84" t="s">
        <v>663</v>
      </c>
      <c r="C945" s="84" t="s">
        <v>663</v>
      </c>
      <c r="D945" s="63">
        <f>VLOOKUP(B945,Площадь!$A$2:$B$490,2,0)</f>
        <v>15</v>
      </c>
      <c r="E945" s="72"/>
      <c r="F945" s="87">
        <v>31</v>
      </c>
      <c r="G945" s="87">
        <v>29</v>
      </c>
      <c r="H945" s="87">
        <v>31</v>
      </c>
      <c r="I945" s="89"/>
      <c r="J945" s="89"/>
      <c r="K945" s="89"/>
      <c r="L945" s="89"/>
      <c r="M945" s="89"/>
      <c r="N945" s="89"/>
      <c r="O945" s="89"/>
      <c r="P945" s="89">
        <v>15</v>
      </c>
      <c r="Q945" s="89">
        <v>31</v>
      </c>
      <c r="R945">
        <f t="shared" si="412"/>
        <v>137</v>
      </c>
      <c r="S945" s="76"/>
      <c r="T945" s="80"/>
      <c r="U945" s="39"/>
      <c r="V945" s="39"/>
      <c r="W945" s="39"/>
      <c r="X945" s="39"/>
      <c r="Y945" s="39"/>
      <c r="Z945" s="39"/>
      <c r="AA945" s="39"/>
      <c r="AB945" s="39"/>
      <c r="AC945" s="39"/>
      <c r="AD945" s="39"/>
      <c r="AE945" s="39"/>
      <c r="AF945" s="39"/>
      <c r="AG945" s="39"/>
      <c r="AH945" s="39"/>
      <c r="AJ945" s="39">
        <f t="shared" si="413"/>
        <v>0.21582491818826924</v>
      </c>
      <c r="AK945" s="39">
        <f t="shared" si="414"/>
        <v>8.6483776640272528E-2</v>
      </c>
      <c r="AL945" s="39">
        <f t="shared" si="415"/>
        <v>0.1232961250902615</v>
      </c>
      <c r="AM945" s="39"/>
      <c r="AS945" s="39"/>
      <c r="AT945" s="39">
        <f t="shared" si="424"/>
        <v>5.0391395289623449E-2</v>
      </c>
      <c r="AU945" s="39">
        <f t="shared" si="425"/>
        <v>0.16167133334248812</v>
      </c>
      <c r="AW945" s="38">
        <f t="shared" si="426"/>
        <v>579.3517773878624</v>
      </c>
      <c r="AX945" s="38">
        <f t="shared" si="431"/>
        <v>232.15359066208197</v>
      </c>
      <c r="AY945" s="38">
        <f t="shared" si="432"/>
        <v>330.97118634729435</v>
      </c>
      <c r="AZ945" s="38">
        <f t="shared" si="416"/>
        <v>0</v>
      </c>
      <c r="BA945" s="38">
        <f t="shared" si="417"/>
        <v>0</v>
      </c>
      <c r="BB945" s="38">
        <f t="shared" si="418"/>
        <v>0</v>
      </c>
      <c r="BC945" s="38">
        <f t="shared" si="419"/>
        <v>0</v>
      </c>
      <c r="BD945" s="38">
        <f t="shared" si="420"/>
        <v>0</v>
      </c>
      <c r="BE945" s="38">
        <f t="shared" si="421"/>
        <v>0</v>
      </c>
      <c r="BF945" s="38">
        <f t="shared" si="422"/>
        <v>0</v>
      </c>
      <c r="BG945" s="38">
        <f t="shared" si="430"/>
        <v>135.26864585965362</v>
      </c>
      <c r="BH945" s="38">
        <f t="shared" si="429"/>
        <v>433.98406037124141</v>
      </c>
      <c r="BI945" s="61">
        <f t="shared" si="423"/>
        <v>1711.7292606281337</v>
      </c>
    </row>
    <row r="946" spans="1:61" x14ac:dyDescent="0.3">
      <c r="A946" s="84" t="s">
        <v>1714</v>
      </c>
      <c r="B946" s="84" t="s">
        <v>1715</v>
      </c>
      <c r="C946" s="84" t="s">
        <v>1715</v>
      </c>
      <c r="D946" s="63">
        <f>VLOOKUP(B946,Площадь!$A$2:$B$490,2,0)</f>
        <v>13.6</v>
      </c>
      <c r="E946" s="72"/>
      <c r="F946" s="87">
        <v>31</v>
      </c>
      <c r="G946" s="87">
        <v>29</v>
      </c>
      <c r="H946" s="87">
        <v>31</v>
      </c>
      <c r="I946" s="89"/>
      <c r="J946" s="89"/>
      <c r="K946" s="89"/>
      <c r="L946" s="89"/>
      <c r="M946" s="89"/>
      <c r="N946" s="89"/>
      <c r="O946" s="89"/>
      <c r="P946" s="89">
        <v>15</v>
      </c>
      <c r="Q946" s="89">
        <v>31</v>
      </c>
      <c r="R946">
        <f t="shared" si="412"/>
        <v>137</v>
      </c>
      <c r="S946" s="76"/>
      <c r="T946" s="80"/>
      <c r="U946" s="39"/>
      <c r="V946" s="39"/>
      <c r="W946" s="39"/>
      <c r="X946" s="39"/>
      <c r="Y946" s="39"/>
      <c r="Z946" s="39"/>
      <c r="AA946" s="39"/>
      <c r="AB946" s="39"/>
      <c r="AC946" s="39"/>
      <c r="AD946" s="39"/>
      <c r="AE946" s="39"/>
      <c r="AF946" s="39"/>
      <c r="AG946" s="39"/>
      <c r="AH946" s="39"/>
      <c r="AJ946" s="39">
        <f t="shared" si="413"/>
        <v>0.19568125915736412</v>
      </c>
      <c r="AK946" s="39">
        <f t="shared" si="414"/>
        <v>7.8411957487180425E-2</v>
      </c>
      <c r="AL946" s="39">
        <f t="shared" si="415"/>
        <v>0.11178848674850377</v>
      </c>
      <c r="AM946" s="39"/>
      <c r="AS946" s="39"/>
      <c r="AT946" s="39">
        <f t="shared" si="424"/>
        <v>4.5688198395925257E-2</v>
      </c>
      <c r="AU946" s="39">
        <f t="shared" si="425"/>
        <v>0.14658200889718923</v>
      </c>
      <c r="AW946" s="38">
        <f t="shared" si="426"/>
        <v>525.27894483166199</v>
      </c>
      <c r="AX946" s="38">
        <f t="shared" si="431"/>
        <v>210.48592220028766</v>
      </c>
      <c r="AY946" s="38">
        <f t="shared" si="432"/>
        <v>300.08054228821356</v>
      </c>
      <c r="AZ946" s="38">
        <f t="shared" si="416"/>
        <v>0</v>
      </c>
      <c r="BA946" s="38">
        <f t="shared" si="417"/>
        <v>0</v>
      </c>
      <c r="BB946" s="38">
        <f t="shared" si="418"/>
        <v>0</v>
      </c>
      <c r="BC946" s="38">
        <f t="shared" si="419"/>
        <v>0</v>
      </c>
      <c r="BD946" s="38">
        <f t="shared" si="420"/>
        <v>0</v>
      </c>
      <c r="BE946" s="38">
        <f t="shared" si="421"/>
        <v>0</v>
      </c>
      <c r="BF946" s="38">
        <f t="shared" si="422"/>
        <v>0</v>
      </c>
      <c r="BG946" s="38">
        <f t="shared" si="430"/>
        <v>122.64357224608592</v>
      </c>
      <c r="BH946" s="38">
        <f t="shared" si="429"/>
        <v>393.47888140325887</v>
      </c>
      <c r="BI946" s="61">
        <f t="shared" si="423"/>
        <v>1551.9678629695079</v>
      </c>
    </row>
    <row r="947" spans="1:61" x14ac:dyDescent="0.3">
      <c r="A947" s="84" t="s">
        <v>2313</v>
      </c>
      <c r="B947" s="84" t="s">
        <v>2314</v>
      </c>
      <c r="C947" s="84" t="s">
        <v>2314</v>
      </c>
      <c r="D947" s="63">
        <f>VLOOKUP(B947,Площадь!$A$2:$B$490,2,0)</f>
        <v>16.899999999999999</v>
      </c>
      <c r="E947" s="72"/>
      <c r="F947" s="87">
        <v>31</v>
      </c>
      <c r="G947" s="87">
        <v>29</v>
      </c>
      <c r="H947" s="87">
        <v>31</v>
      </c>
      <c r="I947" s="89"/>
      <c r="J947" s="89"/>
      <c r="K947" s="89"/>
      <c r="L947" s="89"/>
      <c r="M947" s="89"/>
      <c r="N947" s="89"/>
      <c r="O947" s="89"/>
      <c r="P947" s="89">
        <v>15</v>
      </c>
      <c r="Q947" s="89">
        <v>31</v>
      </c>
      <c r="R947">
        <f t="shared" si="412"/>
        <v>137</v>
      </c>
      <c r="S947" s="76"/>
      <c r="T947" s="80"/>
      <c r="U947" s="39"/>
      <c r="V947" s="39"/>
      <c r="W947" s="39"/>
      <c r="X947" s="39"/>
      <c r="Y947" s="39"/>
      <c r="Z947" s="39"/>
      <c r="AA947" s="39"/>
      <c r="AB947" s="39"/>
      <c r="AC947" s="39"/>
      <c r="AD947" s="39"/>
      <c r="AE947" s="39"/>
      <c r="AF947" s="39"/>
      <c r="AG947" s="39"/>
      <c r="AH947" s="39"/>
      <c r="AJ947" s="39">
        <f t="shared" si="413"/>
        <v>0.24316274115878334</v>
      </c>
      <c r="AK947" s="39">
        <f t="shared" si="414"/>
        <v>9.7438388348040375E-2</v>
      </c>
      <c r="AL947" s="39">
        <f t="shared" si="415"/>
        <v>0.13891363426836129</v>
      </c>
      <c r="AM947" s="39"/>
      <c r="AS947" s="39"/>
      <c r="AT947" s="39">
        <f t="shared" si="424"/>
        <v>5.677430535964241E-2</v>
      </c>
      <c r="AU947" s="39">
        <f t="shared" si="425"/>
        <v>0.1821497022325366</v>
      </c>
      <c r="AW947" s="38">
        <f t="shared" si="426"/>
        <v>652.73633585699167</v>
      </c>
      <c r="AX947" s="38">
        <f t="shared" si="431"/>
        <v>261.5597121459457</v>
      </c>
      <c r="AY947" s="38">
        <f t="shared" si="432"/>
        <v>372.8942032846183</v>
      </c>
      <c r="AZ947" s="38">
        <f t="shared" si="416"/>
        <v>0</v>
      </c>
      <c r="BA947" s="38">
        <f t="shared" si="417"/>
        <v>0</v>
      </c>
      <c r="BB947" s="38">
        <f t="shared" si="418"/>
        <v>0</v>
      </c>
      <c r="BC947" s="38">
        <f t="shared" si="419"/>
        <v>0</v>
      </c>
      <c r="BD947" s="38">
        <f t="shared" si="420"/>
        <v>0</v>
      </c>
      <c r="BE947" s="38">
        <f t="shared" si="421"/>
        <v>0</v>
      </c>
      <c r="BF947" s="38">
        <f t="shared" si="422"/>
        <v>0</v>
      </c>
      <c r="BG947" s="38">
        <f t="shared" si="430"/>
        <v>152.4026743352097</v>
      </c>
      <c r="BH947" s="38">
        <f t="shared" si="429"/>
        <v>488.95537468493194</v>
      </c>
      <c r="BI947" s="61">
        <f t="shared" si="423"/>
        <v>1928.5483003076972</v>
      </c>
    </row>
    <row r="948" spans="1:61" x14ac:dyDescent="0.3">
      <c r="A948" s="84" t="s">
        <v>980</v>
      </c>
      <c r="B948" s="84" t="s">
        <v>981</v>
      </c>
      <c r="C948" s="84" t="s">
        <v>981</v>
      </c>
      <c r="D948" s="63">
        <f>VLOOKUP(B948,Площадь!$A$2:$B$490,2,0)</f>
        <v>13.6</v>
      </c>
      <c r="E948" s="72"/>
      <c r="F948" s="87">
        <v>31</v>
      </c>
      <c r="G948" s="87">
        <v>29</v>
      </c>
      <c r="H948" s="87">
        <v>31</v>
      </c>
      <c r="I948" s="89"/>
      <c r="J948" s="89"/>
      <c r="K948" s="89"/>
      <c r="L948" s="89"/>
      <c r="M948" s="89"/>
      <c r="N948" s="89"/>
      <c r="O948" s="89"/>
      <c r="P948" s="89">
        <v>15</v>
      </c>
      <c r="Q948" s="89">
        <v>31</v>
      </c>
      <c r="R948">
        <f t="shared" si="412"/>
        <v>137</v>
      </c>
      <c r="S948" s="76"/>
      <c r="T948" s="80"/>
      <c r="U948" s="39"/>
      <c r="V948" s="39"/>
      <c r="W948" s="39"/>
      <c r="X948" s="39"/>
      <c r="Y948" s="39"/>
      <c r="Z948" s="39"/>
      <c r="AA948" s="39"/>
      <c r="AB948" s="39"/>
      <c r="AC948" s="39"/>
      <c r="AD948" s="39"/>
      <c r="AE948" s="39"/>
      <c r="AF948" s="39"/>
      <c r="AG948" s="39"/>
      <c r="AH948" s="39"/>
      <c r="AJ948" s="39">
        <f t="shared" si="413"/>
        <v>0.19568125915736412</v>
      </c>
      <c r="AK948" s="39">
        <f t="shared" si="414"/>
        <v>7.8411957487180425E-2</v>
      </c>
      <c r="AL948" s="39">
        <f t="shared" si="415"/>
        <v>0.11178848674850377</v>
      </c>
      <c r="AM948" s="39"/>
      <c r="AS948" s="39"/>
      <c r="AT948" s="39">
        <f t="shared" si="424"/>
        <v>4.5688198395925257E-2</v>
      </c>
      <c r="AU948" s="39">
        <f t="shared" si="425"/>
        <v>0.14658200889718923</v>
      </c>
      <c r="AW948" s="38">
        <f t="shared" si="426"/>
        <v>525.27894483166199</v>
      </c>
      <c r="AX948" s="38">
        <f t="shared" si="431"/>
        <v>210.48592220028766</v>
      </c>
      <c r="AY948" s="38">
        <f t="shared" si="432"/>
        <v>300.08054228821356</v>
      </c>
      <c r="AZ948" s="38">
        <f t="shared" si="416"/>
        <v>0</v>
      </c>
      <c r="BA948" s="38">
        <f t="shared" si="417"/>
        <v>0</v>
      </c>
      <c r="BB948" s="38">
        <f t="shared" si="418"/>
        <v>0</v>
      </c>
      <c r="BC948" s="38">
        <f t="shared" si="419"/>
        <v>0</v>
      </c>
      <c r="BD948" s="38">
        <f t="shared" si="420"/>
        <v>0</v>
      </c>
      <c r="BE948" s="38">
        <f t="shared" si="421"/>
        <v>0</v>
      </c>
      <c r="BF948" s="38">
        <f t="shared" si="422"/>
        <v>0</v>
      </c>
      <c r="BG948" s="38">
        <f t="shared" si="430"/>
        <v>122.64357224608592</v>
      </c>
      <c r="BH948" s="38">
        <f t="shared" si="429"/>
        <v>393.47888140325887</v>
      </c>
      <c r="BI948" s="61">
        <f t="shared" si="423"/>
        <v>1551.9678629695079</v>
      </c>
    </row>
    <row r="949" spans="1:61" x14ac:dyDescent="0.3">
      <c r="A949" s="84" t="s">
        <v>1320</v>
      </c>
      <c r="B949" s="84" t="s">
        <v>1321</v>
      </c>
      <c r="C949" s="84" t="s">
        <v>1321</v>
      </c>
      <c r="D949" s="63">
        <f>VLOOKUP(B949,Площадь!$A$2:$B$490,2,0)</f>
        <v>14.6</v>
      </c>
      <c r="E949" s="72"/>
      <c r="F949" s="87">
        <v>31</v>
      </c>
      <c r="G949" s="87">
        <v>29</v>
      </c>
      <c r="H949" s="87">
        <v>31</v>
      </c>
      <c r="I949" s="89"/>
      <c r="J949" s="89"/>
      <c r="K949" s="89"/>
      <c r="L949" s="89"/>
      <c r="M949" s="89"/>
      <c r="N949" s="89"/>
      <c r="O949" s="89"/>
      <c r="P949" s="89">
        <v>15</v>
      </c>
      <c r="Q949" s="89">
        <v>31</v>
      </c>
      <c r="R949">
        <f t="shared" si="412"/>
        <v>137</v>
      </c>
      <c r="S949" s="76"/>
      <c r="T949" s="80"/>
      <c r="U949" s="39"/>
      <c r="V949" s="39"/>
      <c r="W949" s="39"/>
      <c r="X949" s="39"/>
      <c r="Y949" s="39"/>
      <c r="Z949" s="39"/>
      <c r="AA949" s="39"/>
      <c r="AB949" s="39"/>
      <c r="AC949" s="39"/>
      <c r="AD949" s="39"/>
      <c r="AE949" s="39"/>
      <c r="AF949" s="39"/>
      <c r="AG949" s="39"/>
      <c r="AH949" s="39"/>
      <c r="AJ949" s="39">
        <f t="shared" si="413"/>
        <v>0.21006958703658205</v>
      </c>
      <c r="AK949" s="39">
        <f t="shared" si="414"/>
        <v>8.4177542596531929E-2</v>
      </c>
      <c r="AL949" s="39">
        <f t="shared" si="415"/>
        <v>0.12000822842118786</v>
      </c>
      <c r="AM949" s="39"/>
      <c r="AS949" s="39"/>
      <c r="AT949" s="39">
        <f t="shared" si="424"/>
        <v>4.9047624748566818E-2</v>
      </c>
      <c r="AU949" s="39">
        <f t="shared" si="425"/>
        <v>0.15736009778668844</v>
      </c>
      <c r="AW949" s="38">
        <f t="shared" si="426"/>
        <v>563.90239665751938</v>
      </c>
      <c r="AX949" s="38">
        <f t="shared" si="431"/>
        <v>225.96282824442645</v>
      </c>
      <c r="AY949" s="38">
        <f t="shared" si="432"/>
        <v>322.14528804469984</v>
      </c>
      <c r="AZ949" s="38">
        <f t="shared" si="416"/>
        <v>0</v>
      </c>
      <c r="BA949" s="38">
        <f t="shared" si="417"/>
        <v>0</v>
      </c>
      <c r="BB949" s="38">
        <f t="shared" si="418"/>
        <v>0</v>
      </c>
      <c r="BC949" s="38">
        <f t="shared" si="419"/>
        <v>0</v>
      </c>
      <c r="BD949" s="38">
        <f t="shared" si="420"/>
        <v>0</v>
      </c>
      <c r="BE949" s="38">
        <f t="shared" si="421"/>
        <v>0</v>
      </c>
      <c r="BF949" s="38">
        <f t="shared" si="422"/>
        <v>0</v>
      </c>
      <c r="BG949" s="38">
        <f t="shared" si="430"/>
        <v>131.66148197006282</v>
      </c>
      <c r="BH949" s="38">
        <f t="shared" si="429"/>
        <v>422.411152094675</v>
      </c>
      <c r="BI949" s="61">
        <f t="shared" si="423"/>
        <v>1666.0831470113835</v>
      </c>
    </row>
    <row r="950" spans="1:61" x14ac:dyDescent="0.3">
      <c r="A950" s="84" t="s">
        <v>2200</v>
      </c>
      <c r="B950" s="84" t="s">
        <v>2201</v>
      </c>
      <c r="C950" s="84" t="s">
        <v>2201</v>
      </c>
      <c r="D950" s="63">
        <f>VLOOKUP(B950,Площадь!$A$2:$B$490,2,0)</f>
        <v>15.4</v>
      </c>
      <c r="E950" s="72"/>
      <c r="F950" s="87">
        <v>31</v>
      </c>
      <c r="G950" s="87">
        <v>29</v>
      </c>
      <c r="H950" s="87">
        <v>31</v>
      </c>
      <c r="I950" s="89"/>
      <c r="J950" s="89"/>
      <c r="K950" s="89"/>
      <c r="L950" s="89"/>
      <c r="M950" s="89"/>
      <c r="N950" s="89"/>
      <c r="O950" s="89"/>
      <c r="P950" s="89">
        <v>15</v>
      </c>
      <c r="Q950" s="89">
        <v>31</v>
      </c>
      <c r="R950">
        <f t="shared" si="412"/>
        <v>137</v>
      </c>
      <c r="S950" s="76"/>
      <c r="T950" s="80"/>
      <c r="U950" s="39"/>
      <c r="V950" s="39"/>
      <c r="W950" s="39"/>
      <c r="X950" s="39"/>
      <c r="Y950" s="39"/>
      <c r="Z950" s="39"/>
      <c r="AA950" s="39"/>
      <c r="AB950" s="39"/>
      <c r="AC950" s="39"/>
      <c r="AD950" s="39"/>
      <c r="AE950" s="39"/>
      <c r="AF950" s="39"/>
      <c r="AG950" s="39"/>
      <c r="AH950" s="39"/>
      <c r="AJ950" s="39">
        <f t="shared" si="413"/>
        <v>0.22158024933995643</v>
      </c>
      <c r="AK950" s="39">
        <f t="shared" si="414"/>
        <v>8.8790010684013126E-2</v>
      </c>
      <c r="AL950" s="39">
        <f t="shared" si="415"/>
        <v>0.12658402175933514</v>
      </c>
      <c r="AM950" s="39"/>
      <c r="AS950" s="39"/>
      <c r="AT950" s="39">
        <f t="shared" si="424"/>
        <v>5.1735165830680073E-2</v>
      </c>
      <c r="AU950" s="39">
        <f t="shared" si="425"/>
        <v>0.1659825688982878</v>
      </c>
      <c r="AW950" s="38">
        <f t="shared" si="426"/>
        <v>594.80115811820542</v>
      </c>
      <c r="AX950" s="38">
        <f t="shared" si="431"/>
        <v>238.34435307973749</v>
      </c>
      <c r="AY950" s="38">
        <f t="shared" si="432"/>
        <v>339.79708464988892</v>
      </c>
      <c r="AZ950" s="38">
        <f t="shared" si="416"/>
        <v>0</v>
      </c>
      <c r="BA950" s="38">
        <f t="shared" si="417"/>
        <v>0</v>
      </c>
      <c r="BB950" s="38">
        <f t="shared" si="418"/>
        <v>0</v>
      </c>
      <c r="BC950" s="38">
        <f t="shared" si="419"/>
        <v>0</v>
      </c>
      <c r="BD950" s="38">
        <f t="shared" si="420"/>
        <v>0</v>
      </c>
      <c r="BE950" s="38">
        <f t="shared" si="421"/>
        <v>0</v>
      </c>
      <c r="BF950" s="38">
        <f t="shared" si="422"/>
        <v>0</v>
      </c>
      <c r="BG950" s="38">
        <f t="shared" si="430"/>
        <v>138.87580974924435</v>
      </c>
      <c r="BH950" s="38">
        <f t="shared" si="429"/>
        <v>445.55696864780788</v>
      </c>
      <c r="BI950" s="61">
        <f t="shared" si="423"/>
        <v>1757.3753742448841</v>
      </c>
    </row>
    <row r="951" spans="1:61" x14ac:dyDescent="0.3">
      <c r="A951" s="84" t="s">
        <v>2559</v>
      </c>
      <c r="B951" s="84" t="s">
        <v>927</v>
      </c>
      <c r="C951" s="84" t="s">
        <v>927</v>
      </c>
      <c r="D951" s="63">
        <f>VLOOKUP(B951,Площадь!$A$2:$B$490,2,0)</f>
        <v>13.6</v>
      </c>
      <c r="E951" s="72"/>
      <c r="F951" s="87">
        <v>31</v>
      </c>
      <c r="G951" s="87">
        <v>29</v>
      </c>
      <c r="H951" s="87">
        <v>31</v>
      </c>
      <c r="I951" s="89"/>
      <c r="J951" s="89"/>
      <c r="K951" s="89"/>
      <c r="L951" s="89"/>
      <c r="M951" s="89"/>
      <c r="N951" s="89"/>
      <c r="O951" s="89"/>
      <c r="P951" s="89">
        <v>15</v>
      </c>
      <c r="Q951" s="89">
        <v>31</v>
      </c>
      <c r="R951">
        <f t="shared" si="412"/>
        <v>137</v>
      </c>
      <c r="S951" s="76"/>
      <c r="T951" s="80"/>
      <c r="U951" s="39"/>
      <c r="V951" s="39"/>
      <c r="W951" s="39"/>
      <c r="X951" s="39"/>
      <c r="Y951" s="39"/>
      <c r="Z951" s="39"/>
      <c r="AA951" s="39"/>
      <c r="AB951" s="39"/>
      <c r="AC951" s="39"/>
      <c r="AD951" s="39"/>
      <c r="AE951" s="39"/>
      <c r="AF951" s="39"/>
      <c r="AG951" s="39"/>
      <c r="AH951" s="39"/>
      <c r="AJ951" s="39">
        <f t="shared" si="413"/>
        <v>0.19568125915736412</v>
      </c>
      <c r="AK951" s="39">
        <f t="shared" si="414"/>
        <v>7.8411957487180425E-2</v>
      </c>
      <c r="AL951" s="39">
        <f t="shared" si="415"/>
        <v>0.11178848674850377</v>
      </c>
      <c r="AM951" s="39"/>
      <c r="AS951" s="39"/>
      <c r="AT951" s="39">
        <f t="shared" si="424"/>
        <v>4.5688198395925257E-2</v>
      </c>
      <c r="AU951" s="39">
        <f t="shared" si="425"/>
        <v>0.14658200889718923</v>
      </c>
      <c r="AW951" s="38">
        <f t="shared" si="426"/>
        <v>525.27894483166199</v>
      </c>
      <c r="AX951" s="38">
        <f t="shared" si="431"/>
        <v>210.48592220028766</v>
      </c>
      <c r="AY951" s="38">
        <f t="shared" si="432"/>
        <v>300.08054228821356</v>
      </c>
      <c r="AZ951" s="38">
        <f t="shared" si="416"/>
        <v>0</v>
      </c>
      <c r="BA951" s="38">
        <f t="shared" si="417"/>
        <v>0</v>
      </c>
      <c r="BB951" s="38">
        <f t="shared" si="418"/>
        <v>0</v>
      </c>
      <c r="BC951" s="38">
        <f t="shared" si="419"/>
        <v>0</v>
      </c>
      <c r="BD951" s="38">
        <f t="shared" si="420"/>
        <v>0</v>
      </c>
      <c r="BE951" s="38">
        <f t="shared" si="421"/>
        <v>0</v>
      </c>
      <c r="BF951" s="38">
        <f t="shared" si="422"/>
        <v>0</v>
      </c>
      <c r="BG951" s="38">
        <f t="shared" si="430"/>
        <v>122.64357224608592</v>
      </c>
      <c r="BH951" s="38">
        <f t="shared" si="429"/>
        <v>393.47888140325887</v>
      </c>
      <c r="BI951" s="61">
        <f t="shared" si="423"/>
        <v>1551.9678629695079</v>
      </c>
    </row>
    <row r="952" spans="1:61" x14ac:dyDescent="0.3">
      <c r="A952" s="84" t="s">
        <v>1325</v>
      </c>
      <c r="B952" s="84" t="s">
        <v>1326</v>
      </c>
      <c r="C952" s="84" t="s">
        <v>1326</v>
      </c>
      <c r="D952" s="63">
        <f>VLOOKUP(B952,Площадь!$A$2:$B$490,2,0)</f>
        <v>16.7</v>
      </c>
      <c r="E952" s="72"/>
      <c r="F952" s="87">
        <v>31</v>
      </c>
      <c r="G952" s="87">
        <v>29</v>
      </c>
      <c r="H952" s="87">
        <v>31</v>
      </c>
      <c r="I952" s="89"/>
      <c r="J952" s="89"/>
      <c r="K952" s="89"/>
      <c r="L952" s="89"/>
      <c r="M952" s="89"/>
      <c r="N952" s="89"/>
      <c r="O952" s="89"/>
      <c r="P952" s="89">
        <v>15</v>
      </c>
      <c r="Q952" s="89">
        <v>31</v>
      </c>
      <c r="R952">
        <f t="shared" si="412"/>
        <v>137</v>
      </c>
      <c r="S952" s="76"/>
      <c r="T952" s="80"/>
      <c r="U952" s="39"/>
      <c r="V952" s="39"/>
      <c r="W952" s="39"/>
      <c r="X952" s="39"/>
      <c r="Y952" s="39"/>
      <c r="Z952" s="39"/>
      <c r="AA952" s="39"/>
      <c r="AB952" s="39"/>
      <c r="AC952" s="39"/>
      <c r="AD952" s="39"/>
      <c r="AE952" s="39"/>
      <c r="AF952" s="39"/>
      <c r="AG952" s="39"/>
      <c r="AH952" s="39"/>
      <c r="AJ952" s="39">
        <f t="shared" si="413"/>
        <v>0.24028507558293974</v>
      </c>
      <c r="AK952" s="39">
        <f t="shared" si="414"/>
        <v>9.6285271326170083E-2</v>
      </c>
      <c r="AL952" s="39">
        <f t="shared" si="415"/>
        <v>0.13726968593382446</v>
      </c>
      <c r="AM952" s="39"/>
      <c r="AS952" s="39"/>
      <c r="AT952" s="39">
        <f t="shared" si="424"/>
        <v>5.6102420089114098E-2</v>
      </c>
      <c r="AU952" s="39">
        <f t="shared" si="425"/>
        <v>0.17999408445463677</v>
      </c>
      <c r="AW952" s="38">
        <f t="shared" si="426"/>
        <v>645.0116454918201</v>
      </c>
      <c r="AX952" s="38">
        <f t="shared" si="431"/>
        <v>258.46433093711795</v>
      </c>
      <c r="AY952" s="38">
        <f t="shared" si="432"/>
        <v>368.48125413332104</v>
      </c>
      <c r="AZ952" s="38">
        <f t="shared" si="416"/>
        <v>0</v>
      </c>
      <c r="BA952" s="38">
        <f t="shared" si="417"/>
        <v>0</v>
      </c>
      <c r="BB952" s="38">
        <f t="shared" si="418"/>
        <v>0</v>
      </c>
      <c r="BC952" s="38">
        <f t="shared" si="419"/>
        <v>0</v>
      </c>
      <c r="BD952" s="38">
        <f t="shared" si="420"/>
        <v>0</v>
      </c>
      <c r="BE952" s="38">
        <f t="shared" si="421"/>
        <v>0</v>
      </c>
      <c r="BF952" s="38">
        <f t="shared" si="422"/>
        <v>0</v>
      </c>
      <c r="BG952" s="38">
        <f t="shared" si="430"/>
        <v>150.59909239041434</v>
      </c>
      <c r="BH952" s="38">
        <f t="shared" si="429"/>
        <v>483.16892054664879</v>
      </c>
      <c r="BI952" s="61">
        <f t="shared" si="423"/>
        <v>1905.7252434993225</v>
      </c>
    </row>
    <row r="953" spans="1:61" x14ac:dyDescent="0.3">
      <c r="A953" s="84" t="s">
        <v>1513</v>
      </c>
      <c r="B953" s="84" t="s">
        <v>1514</v>
      </c>
      <c r="C953" s="84" t="s">
        <v>1514</v>
      </c>
      <c r="D953" s="63">
        <f>VLOOKUP(B953,Площадь!$A$2:$B$490,2,0)</f>
        <v>15.6</v>
      </c>
      <c r="E953" s="72"/>
      <c r="F953" s="87">
        <v>31</v>
      </c>
      <c r="G953" s="87">
        <v>29</v>
      </c>
      <c r="H953" s="87">
        <v>31</v>
      </c>
      <c r="I953" s="89"/>
      <c r="J953" s="89"/>
      <c r="K953" s="89"/>
      <c r="L953" s="89"/>
      <c r="M953" s="89"/>
      <c r="N953" s="89"/>
      <c r="O953" s="89"/>
      <c r="P953" s="89">
        <v>15</v>
      </c>
      <c r="Q953" s="89">
        <v>31</v>
      </c>
      <c r="R953">
        <f t="shared" si="412"/>
        <v>137</v>
      </c>
      <c r="S953" s="76"/>
      <c r="T953" s="80"/>
      <c r="U953" s="39"/>
      <c r="V953" s="39"/>
      <c r="W953" s="39"/>
      <c r="X953" s="39"/>
      <c r="Y953" s="39"/>
      <c r="Z953" s="39"/>
      <c r="AA953" s="39"/>
      <c r="AB953" s="39"/>
      <c r="AC953" s="39"/>
      <c r="AD953" s="39"/>
      <c r="AE953" s="39"/>
      <c r="AF953" s="39"/>
      <c r="AG953" s="39"/>
      <c r="AH953" s="39"/>
      <c r="AJ953" s="39">
        <f t="shared" si="413"/>
        <v>0.2244579149158</v>
      </c>
      <c r="AK953" s="39">
        <f t="shared" si="414"/>
        <v>8.9943127705883433E-2</v>
      </c>
      <c r="AL953" s="39">
        <f t="shared" si="415"/>
        <v>0.12822797009387196</v>
      </c>
      <c r="AM953" s="39"/>
      <c r="AS953" s="39"/>
      <c r="AT953" s="39">
        <f t="shared" si="424"/>
        <v>5.2407051101208385E-2</v>
      </c>
      <c r="AU953" s="39">
        <f t="shared" si="425"/>
        <v>0.16813818667618766</v>
      </c>
      <c r="AW953" s="38">
        <f t="shared" si="426"/>
        <v>602.52584848337688</v>
      </c>
      <c r="AX953" s="38">
        <f t="shared" si="431"/>
        <v>241.43973428856526</v>
      </c>
      <c r="AY953" s="38">
        <f t="shared" si="432"/>
        <v>344.21003380118617</v>
      </c>
      <c r="AZ953" s="38">
        <f t="shared" si="416"/>
        <v>0</v>
      </c>
      <c r="BA953" s="38">
        <f t="shared" si="417"/>
        <v>0</v>
      </c>
      <c r="BB953" s="38">
        <f t="shared" si="418"/>
        <v>0</v>
      </c>
      <c r="BC953" s="38">
        <f t="shared" si="419"/>
        <v>0</v>
      </c>
      <c r="BD953" s="38">
        <f t="shared" si="420"/>
        <v>0</v>
      </c>
      <c r="BE953" s="38">
        <f t="shared" si="421"/>
        <v>0</v>
      </c>
      <c r="BF953" s="38">
        <f t="shared" si="422"/>
        <v>0</v>
      </c>
      <c r="BG953" s="38">
        <f t="shared" si="430"/>
        <v>140.67939169403974</v>
      </c>
      <c r="BH953" s="38">
        <f t="shared" si="429"/>
        <v>451.34342278609114</v>
      </c>
      <c r="BI953" s="61">
        <f t="shared" si="423"/>
        <v>1780.1984310532594</v>
      </c>
    </row>
    <row r="954" spans="1:61" x14ac:dyDescent="0.3">
      <c r="A954" s="197" t="s">
        <v>2211</v>
      </c>
      <c r="B954" s="84" t="s">
        <v>2212</v>
      </c>
      <c r="C954" s="84" t="s">
        <v>2212</v>
      </c>
      <c r="D954" s="63">
        <f>VLOOKUP(B954,Площадь!$A$2:$B$490,2,0)</f>
        <v>13.6</v>
      </c>
      <c r="E954" s="72"/>
      <c r="F954" s="90"/>
      <c r="G954" s="90"/>
      <c r="H954" s="90"/>
      <c r="I954" s="89"/>
      <c r="J954" s="89"/>
      <c r="K954" s="89"/>
      <c r="L954" s="89"/>
      <c r="M954" s="89"/>
      <c r="N954" s="89"/>
      <c r="O954" s="89"/>
      <c r="P954" s="89"/>
      <c r="Q954" s="89"/>
      <c r="R954">
        <f t="shared" si="412"/>
        <v>0</v>
      </c>
      <c r="S954" s="76"/>
      <c r="T954" s="80"/>
      <c r="U954" s="39"/>
      <c r="V954" s="39"/>
      <c r="W954" s="39"/>
      <c r="X954" s="39"/>
      <c r="Y954" s="39"/>
      <c r="Z954" s="39"/>
      <c r="AA954" s="39"/>
      <c r="AB954" s="39"/>
      <c r="AC954" s="39"/>
      <c r="AD954" s="39"/>
      <c r="AE954" s="39"/>
      <c r="AF954" s="39"/>
      <c r="AG954" s="39"/>
      <c r="AH954" s="39"/>
      <c r="AJ954" s="39">
        <f t="shared" si="413"/>
        <v>0</v>
      </c>
      <c r="AK954" s="39">
        <f t="shared" si="414"/>
        <v>0</v>
      </c>
      <c r="AL954" s="39">
        <f t="shared" si="415"/>
        <v>0</v>
      </c>
      <c r="AM954" s="39"/>
      <c r="AS954" s="39"/>
      <c r="AT954" s="39">
        <f t="shared" si="424"/>
        <v>0</v>
      </c>
      <c r="AU954" s="39">
        <f t="shared" si="425"/>
        <v>0</v>
      </c>
      <c r="AW954" s="38">
        <f t="shared" si="426"/>
        <v>0</v>
      </c>
      <c r="AX954" s="38">
        <f t="shared" si="431"/>
        <v>0</v>
      </c>
      <c r="AY954" s="38">
        <f t="shared" si="432"/>
        <v>0</v>
      </c>
      <c r="AZ954" s="38">
        <f t="shared" si="416"/>
        <v>0</v>
      </c>
      <c r="BA954" s="38">
        <f t="shared" si="417"/>
        <v>0</v>
      </c>
      <c r="BB954" s="38">
        <f t="shared" si="418"/>
        <v>0</v>
      </c>
      <c r="BC954" s="38">
        <f t="shared" si="419"/>
        <v>0</v>
      </c>
      <c r="BD954" s="38">
        <f t="shared" si="420"/>
        <v>0</v>
      </c>
      <c r="BE954" s="38">
        <f t="shared" si="421"/>
        <v>0</v>
      </c>
      <c r="BF954" s="38">
        <f t="shared" si="422"/>
        <v>0</v>
      </c>
      <c r="BG954" s="38">
        <f t="shared" si="430"/>
        <v>0</v>
      </c>
      <c r="BH954" s="38">
        <f t="shared" si="429"/>
        <v>0</v>
      </c>
      <c r="BI954" s="61">
        <f t="shared" si="423"/>
        <v>0</v>
      </c>
    </row>
    <row r="955" spans="1:61" x14ac:dyDescent="0.3">
      <c r="A955" s="197" t="s">
        <v>3962</v>
      </c>
      <c r="B955" s="84" t="s">
        <v>2212</v>
      </c>
      <c r="C955" s="84" t="s">
        <v>2212</v>
      </c>
      <c r="D955" s="63">
        <f>VLOOKUP(B955,Площадь!$A$2:$B$490,2,0)</f>
        <v>13.6</v>
      </c>
      <c r="E955" s="72"/>
      <c r="F955" s="90">
        <v>31</v>
      </c>
      <c r="G955" s="90">
        <v>29</v>
      </c>
      <c r="H955" s="90">
        <v>31</v>
      </c>
      <c r="I955" s="89"/>
      <c r="J955" s="89"/>
      <c r="K955" s="89"/>
      <c r="L955" s="89"/>
      <c r="M955" s="89"/>
      <c r="N955" s="89"/>
      <c r="O955" s="89"/>
      <c r="P955" s="89">
        <v>15</v>
      </c>
      <c r="Q955" s="89">
        <v>31</v>
      </c>
      <c r="R955">
        <f t="shared" si="412"/>
        <v>137</v>
      </c>
      <c r="S955" s="76"/>
      <c r="T955" s="80"/>
      <c r="U955" s="39"/>
      <c r="V955" s="39"/>
      <c r="W955" s="39"/>
      <c r="X955" s="39"/>
      <c r="Y955" s="39"/>
      <c r="Z955" s="39"/>
      <c r="AA955" s="39"/>
      <c r="AB955" s="39"/>
      <c r="AC955" s="39"/>
      <c r="AD955" s="39"/>
      <c r="AE955" s="39"/>
      <c r="AF955" s="39"/>
      <c r="AG955" s="39"/>
      <c r="AH955" s="39"/>
      <c r="AJ955" s="39">
        <f t="shared" si="413"/>
        <v>0.19568125915736412</v>
      </c>
      <c r="AK955" s="39">
        <f t="shared" si="414"/>
        <v>7.8411957487180425E-2</v>
      </c>
      <c r="AL955" s="39">
        <f t="shared" si="415"/>
        <v>0.11178848674850377</v>
      </c>
      <c r="AM955" s="39"/>
      <c r="AS955" s="39"/>
      <c r="AT955" s="39">
        <f t="shared" si="424"/>
        <v>4.5688198395925257E-2</v>
      </c>
      <c r="AU955" s="39">
        <f t="shared" si="425"/>
        <v>0.14658200889718923</v>
      </c>
      <c r="AW955" s="38">
        <f t="shared" si="426"/>
        <v>525.27894483166199</v>
      </c>
      <c r="AX955" s="38">
        <f t="shared" si="431"/>
        <v>210.48592220028766</v>
      </c>
      <c r="AY955" s="38">
        <f t="shared" si="432"/>
        <v>300.08054228821356</v>
      </c>
      <c r="AZ955" s="38">
        <f t="shared" si="416"/>
        <v>0</v>
      </c>
      <c r="BA955" s="38">
        <f t="shared" si="417"/>
        <v>0</v>
      </c>
      <c r="BB955" s="38">
        <f t="shared" si="418"/>
        <v>0</v>
      </c>
      <c r="BC955" s="38">
        <f t="shared" si="419"/>
        <v>0</v>
      </c>
      <c r="BD955" s="38">
        <f t="shared" si="420"/>
        <v>0</v>
      </c>
      <c r="BE955" s="38">
        <f t="shared" si="421"/>
        <v>0</v>
      </c>
      <c r="BF955" s="38">
        <f t="shared" si="422"/>
        <v>0</v>
      </c>
      <c r="BG955" s="38">
        <f t="shared" si="430"/>
        <v>122.64357224608592</v>
      </c>
      <c r="BH955" s="38">
        <f t="shared" si="429"/>
        <v>393.47888140325887</v>
      </c>
      <c r="BI955" s="61">
        <f t="shared" si="423"/>
        <v>1551.9678629695079</v>
      </c>
    </row>
    <row r="956" spans="1:61" x14ac:dyDescent="0.3">
      <c r="A956" s="84" t="s">
        <v>1630</v>
      </c>
      <c r="B956" s="84" t="s">
        <v>1631</v>
      </c>
      <c r="C956" s="84" t="s">
        <v>1631</v>
      </c>
      <c r="D956" s="63">
        <f>VLOOKUP(B956,Площадь!$A$2:$B$490,2,0)</f>
        <v>17.3</v>
      </c>
      <c r="E956" s="72"/>
      <c r="F956" s="87">
        <v>31</v>
      </c>
      <c r="G956" s="87">
        <v>29</v>
      </c>
      <c r="H956" s="90">
        <v>31</v>
      </c>
      <c r="I956" s="89"/>
      <c r="J956" s="89"/>
      <c r="K956" s="89"/>
      <c r="L956" s="89"/>
      <c r="M956" s="89"/>
      <c r="N956" s="89"/>
      <c r="O956" s="89"/>
      <c r="P956" s="89">
        <v>15</v>
      </c>
      <c r="Q956" s="89">
        <v>31</v>
      </c>
      <c r="R956">
        <f t="shared" si="412"/>
        <v>137</v>
      </c>
      <c r="S956" s="76"/>
      <c r="T956" s="80"/>
      <c r="U956" s="39"/>
      <c r="V956" s="39"/>
      <c r="W956" s="39"/>
      <c r="X956" s="39"/>
      <c r="Y956" s="39"/>
      <c r="Z956" s="39"/>
      <c r="AA956" s="39"/>
      <c r="AB956" s="39"/>
      <c r="AC956" s="39"/>
      <c r="AD956" s="39"/>
      <c r="AE956" s="39"/>
      <c r="AF956" s="39"/>
      <c r="AG956" s="39"/>
      <c r="AH956" s="39"/>
      <c r="AJ956" s="39">
        <f t="shared" si="413"/>
        <v>0.24891807231047053</v>
      </c>
      <c r="AK956" s="39">
        <f t="shared" si="414"/>
        <v>9.9744622391780988E-2</v>
      </c>
      <c r="AL956" s="39">
        <f t="shared" si="415"/>
        <v>0.14220153093743493</v>
      </c>
      <c r="AM956" s="39"/>
      <c r="AS956" s="39"/>
      <c r="AT956" s="39">
        <f t="shared" si="424"/>
        <v>5.8118075900699041E-2</v>
      </c>
      <c r="AU956" s="39">
        <f t="shared" si="425"/>
        <v>0.18646093778833631</v>
      </c>
      <c r="AW956" s="38">
        <f t="shared" si="426"/>
        <v>668.1857165873347</v>
      </c>
      <c r="AX956" s="38">
        <f t="shared" si="431"/>
        <v>267.75047456360124</v>
      </c>
      <c r="AY956" s="38">
        <f t="shared" si="432"/>
        <v>381.72010158721287</v>
      </c>
      <c r="AZ956" s="38">
        <f t="shared" si="416"/>
        <v>0</v>
      </c>
      <c r="BA956" s="38">
        <f t="shared" si="417"/>
        <v>0</v>
      </c>
      <c r="BB956" s="38">
        <f t="shared" si="418"/>
        <v>0</v>
      </c>
      <c r="BC956" s="38">
        <f t="shared" si="419"/>
        <v>0</v>
      </c>
      <c r="BD956" s="38">
        <f t="shared" si="420"/>
        <v>0</v>
      </c>
      <c r="BE956" s="38">
        <f t="shared" si="421"/>
        <v>0</v>
      </c>
      <c r="BF956" s="38">
        <f t="shared" si="422"/>
        <v>0</v>
      </c>
      <c r="BG956" s="38">
        <f t="shared" si="430"/>
        <v>156.00983822480049</v>
      </c>
      <c r="BH956" s="38">
        <f t="shared" si="429"/>
        <v>500.52828296149846</v>
      </c>
      <c r="BI956" s="61">
        <f t="shared" si="423"/>
        <v>1974.1944139244476</v>
      </c>
    </row>
    <row r="957" spans="1:61" x14ac:dyDescent="0.3">
      <c r="A957" s="84" t="s">
        <v>1755</v>
      </c>
      <c r="B957" s="84" t="s">
        <v>1756</v>
      </c>
      <c r="C957" s="84" t="s">
        <v>1756</v>
      </c>
      <c r="D957" s="63">
        <f>VLOOKUP(B957,Площадь!$A$2:$B$490,2,0)</f>
        <v>15.6</v>
      </c>
      <c r="E957" s="72"/>
      <c r="F957" s="87">
        <v>31</v>
      </c>
      <c r="G957" s="87">
        <v>29</v>
      </c>
      <c r="H957" s="90">
        <v>31</v>
      </c>
      <c r="I957" s="89"/>
      <c r="J957" s="89"/>
      <c r="K957" s="89"/>
      <c r="L957" s="89"/>
      <c r="M957" s="89"/>
      <c r="N957" s="89"/>
      <c r="O957" s="89"/>
      <c r="P957" s="89">
        <v>15</v>
      </c>
      <c r="Q957" s="89">
        <v>31</v>
      </c>
      <c r="R957">
        <f t="shared" si="412"/>
        <v>137</v>
      </c>
      <c r="S957" s="76"/>
      <c r="T957" s="80"/>
      <c r="U957" s="39"/>
      <c r="V957" s="39"/>
      <c r="W957" s="39"/>
      <c r="X957" s="39"/>
      <c r="Y957" s="39"/>
      <c r="Z957" s="39"/>
      <c r="AA957" s="39"/>
      <c r="AB957" s="39"/>
      <c r="AC957" s="39"/>
      <c r="AD957" s="39"/>
      <c r="AE957" s="39"/>
      <c r="AF957" s="39"/>
      <c r="AG957" s="39"/>
      <c r="AH957" s="39"/>
      <c r="AJ957" s="39">
        <f t="shared" si="413"/>
        <v>0.2244579149158</v>
      </c>
      <c r="AK957" s="39">
        <f t="shared" si="414"/>
        <v>8.9943127705883433E-2</v>
      </c>
      <c r="AL957" s="39">
        <f t="shared" si="415"/>
        <v>0.12822797009387196</v>
      </c>
      <c r="AM957" s="39"/>
      <c r="AS957" s="39"/>
      <c r="AT957" s="39">
        <f t="shared" si="424"/>
        <v>5.2407051101208385E-2</v>
      </c>
      <c r="AU957" s="39">
        <f t="shared" si="425"/>
        <v>0.16813818667618766</v>
      </c>
      <c r="AW957" s="38">
        <f t="shared" si="426"/>
        <v>602.52584848337688</v>
      </c>
      <c r="AX957" s="38">
        <f t="shared" si="431"/>
        <v>241.43973428856526</v>
      </c>
      <c r="AY957" s="38">
        <f t="shared" si="432"/>
        <v>344.21003380118617</v>
      </c>
      <c r="AZ957" s="38">
        <f t="shared" si="416"/>
        <v>0</v>
      </c>
      <c r="BA957" s="38">
        <f t="shared" si="417"/>
        <v>0</v>
      </c>
      <c r="BB957" s="38">
        <f t="shared" si="418"/>
        <v>0</v>
      </c>
      <c r="BC957" s="38">
        <f t="shared" si="419"/>
        <v>0</v>
      </c>
      <c r="BD957" s="38">
        <f t="shared" si="420"/>
        <v>0</v>
      </c>
      <c r="BE957" s="38">
        <f t="shared" si="421"/>
        <v>0</v>
      </c>
      <c r="BF957" s="38">
        <f t="shared" si="422"/>
        <v>0</v>
      </c>
      <c r="BG957" s="38">
        <f t="shared" si="430"/>
        <v>140.67939169403974</v>
      </c>
      <c r="BH957" s="38">
        <f t="shared" si="429"/>
        <v>451.34342278609114</v>
      </c>
      <c r="BI957" s="61">
        <f t="shared" si="423"/>
        <v>1780.1984310532594</v>
      </c>
    </row>
    <row r="958" spans="1:61" x14ac:dyDescent="0.3">
      <c r="A958" s="84" t="s">
        <v>2603</v>
      </c>
      <c r="B958" s="84" t="s">
        <v>1868</v>
      </c>
      <c r="C958" s="84" t="s">
        <v>1868</v>
      </c>
      <c r="D958" s="63">
        <f>VLOOKUP(B958,Площадь!$A$2:$B$490,2,0)</f>
        <v>13.6</v>
      </c>
      <c r="E958" s="72"/>
      <c r="F958" s="87">
        <v>31</v>
      </c>
      <c r="G958" s="87">
        <v>29</v>
      </c>
      <c r="H958" s="90">
        <v>31</v>
      </c>
      <c r="I958" s="89"/>
      <c r="J958" s="89"/>
      <c r="K958" s="89"/>
      <c r="L958" s="89"/>
      <c r="M958" s="89"/>
      <c r="N958" s="89"/>
      <c r="O958" s="89"/>
      <c r="P958" s="89">
        <v>15</v>
      </c>
      <c r="Q958" s="89">
        <v>31</v>
      </c>
      <c r="R958">
        <f t="shared" si="412"/>
        <v>137</v>
      </c>
      <c r="S958" s="76"/>
      <c r="T958" s="80"/>
      <c r="U958" s="39"/>
      <c r="V958" s="39"/>
      <c r="W958" s="39"/>
      <c r="X958" s="39"/>
      <c r="Y958" s="39"/>
      <c r="Z958" s="39"/>
      <c r="AA958" s="39"/>
      <c r="AB958" s="39"/>
      <c r="AC958" s="39"/>
      <c r="AD958" s="39"/>
      <c r="AE958" s="39"/>
      <c r="AF958" s="39"/>
      <c r="AG958" s="39"/>
      <c r="AH958" s="39"/>
      <c r="AJ958" s="39">
        <f t="shared" si="413"/>
        <v>0.19568125915736412</v>
      </c>
      <c r="AK958" s="39">
        <f t="shared" si="414"/>
        <v>7.8411957487180425E-2</v>
      </c>
      <c r="AL958" s="39">
        <f t="shared" si="415"/>
        <v>0.11178848674850377</v>
      </c>
      <c r="AM958" s="39"/>
      <c r="AS958" s="39"/>
      <c r="AT958" s="39">
        <f t="shared" si="424"/>
        <v>4.5688198395925257E-2</v>
      </c>
      <c r="AU958" s="39">
        <f t="shared" si="425"/>
        <v>0.14658200889718923</v>
      </c>
      <c r="AW958" s="38">
        <f t="shared" si="426"/>
        <v>525.27894483166199</v>
      </c>
      <c r="AX958" s="38">
        <f t="shared" si="431"/>
        <v>210.48592220028766</v>
      </c>
      <c r="AY958" s="38">
        <f t="shared" si="432"/>
        <v>300.08054228821356</v>
      </c>
      <c r="AZ958" s="38">
        <f t="shared" si="416"/>
        <v>0</v>
      </c>
      <c r="BA958" s="38">
        <f t="shared" si="417"/>
        <v>0</v>
      </c>
      <c r="BB958" s="38">
        <f t="shared" si="418"/>
        <v>0</v>
      </c>
      <c r="BC958" s="38">
        <f t="shared" si="419"/>
        <v>0</v>
      </c>
      <c r="BD958" s="38">
        <f t="shared" si="420"/>
        <v>0</v>
      </c>
      <c r="BE958" s="38">
        <f t="shared" si="421"/>
        <v>0</v>
      </c>
      <c r="BF958" s="38">
        <f t="shared" si="422"/>
        <v>0</v>
      </c>
      <c r="BG958" s="38">
        <f t="shared" si="430"/>
        <v>122.64357224608592</v>
      </c>
      <c r="BH958" s="38">
        <f t="shared" si="429"/>
        <v>393.47888140325887</v>
      </c>
      <c r="BI958" s="61">
        <f t="shared" si="423"/>
        <v>1551.9678629695079</v>
      </c>
    </row>
    <row r="959" spans="1:61" x14ac:dyDescent="0.3">
      <c r="A959" s="84" t="s">
        <v>2535</v>
      </c>
      <c r="B959" s="84" t="s">
        <v>1277</v>
      </c>
      <c r="C959" s="84" t="s">
        <v>1277</v>
      </c>
      <c r="D959" s="63">
        <f>VLOOKUP(B959,Площадь!$A$2:$B$490,2,0)</f>
        <v>17.3</v>
      </c>
      <c r="E959" s="72"/>
      <c r="F959" s="87">
        <v>31</v>
      </c>
      <c r="G959" s="87">
        <v>29</v>
      </c>
      <c r="H959" s="90">
        <v>31</v>
      </c>
      <c r="I959" s="89"/>
      <c r="J959" s="89"/>
      <c r="K959" s="89"/>
      <c r="L959" s="89"/>
      <c r="M959" s="89"/>
      <c r="N959" s="89"/>
      <c r="O959" s="89"/>
      <c r="P959" s="89">
        <v>15</v>
      </c>
      <c r="Q959" s="89">
        <v>31</v>
      </c>
      <c r="R959">
        <f t="shared" si="412"/>
        <v>137</v>
      </c>
      <c r="S959" s="76"/>
      <c r="T959" s="80"/>
      <c r="U959" s="39"/>
      <c r="V959" s="39"/>
      <c r="W959" s="39"/>
      <c r="X959" s="39"/>
      <c r="Y959" s="39"/>
      <c r="Z959" s="39"/>
      <c r="AA959" s="39"/>
      <c r="AB959" s="39"/>
      <c r="AC959" s="39"/>
      <c r="AD959" s="39"/>
      <c r="AE959" s="39"/>
      <c r="AF959" s="39"/>
      <c r="AG959" s="39"/>
      <c r="AH959" s="39"/>
      <c r="AJ959" s="39">
        <f t="shared" si="413"/>
        <v>0.24891807231047053</v>
      </c>
      <c r="AK959" s="39">
        <f t="shared" si="414"/>
        <v>9.9744622391780988E-2</v>
      </c>
      <c r="AL959" s="39">
        <f t="shared" si="415"/>
        <v>0.14220153093743493</v>
      </c>
      <c r="AM959" s="39"/>
      <c r="AS959" s="39"/>
      <c r="AT959" s="39">
        <f t="shared" si="424"/>
        <v>5.8118075900699041E-2</v>
      </c>
      <c r="AU959" s="39">
        <f t="shared" si="425"/>
        <v>0.18646093778833631</v>
      </c>
      <c r="AW959" s="38">
        <f t="shared" si="426"/>
        <v>668.1857165873347</v>
      </c>
      <c r="AX959" s="38">
        <f t="shared" si="431"/>
        <v>267.75047456360124</v>
      </c>
      <c r="AY959" s="38">
        <f t="shared" si="432"/>
        <v>381.72010158721287</v>
      </c>
      <c r="AZ959" s="38">
        <f t="shared" si="416"/>
        <v>0</v>
      </c>
      <c r="BA959" s="38">
        <f t="shared" si="417"/>
        <v>0</v>
      </c>
      <c r="BB959" s="38">
        <f t="shared" si="418"/>
        <v>0</v>
      </c>
      <c r="BC959" s="38">
        <f t="shared" si="419"/>
        <v>0</v>
      </c>
      <c r="BD959" s="38">
        <f t="shared" si="420"/>
        <v>0</v>
      </c>
      <c r="BE959" s="38">
        <f t="shared" si="421"/>
        <v>0</v>
      </c>
      <c r="BF959" s="38">
        <f t="shared" si="422"/>
        <v>0</v>
      </c>
      <c r="BG959" s="38">
        <f t="shared" si="430"/>
        <v>156.00983822480049</v>
      </c>
      <c r="BH959" s="38">
        <f t="shared" si="429"/>
        <v>500.52828296149846</v>
      </c>
      <c r="BI959" s="61">
        <f t="shared" si="423"/>
        <v>1974.1944139244476</v>
      </c>
    </row>
    <row r="960" spans="1:61" x14ac:dyDescent="0.3">
      <c r="A960" s="84" t="s">
        <v>1406</v>
      </c>
      <c r="B960" s="84" t="s">
        <v>1407</v>
      </c>
      <c r="C960" s="84" t="s">
        <v>1407</v>
      </c>
      <c r="D960" s="63">
        <f>VLOOKUP(B960,Площадь!$A$2:$B$490,2,0)</f>
        <v>15.6</v>
      </c>
      <c r="E960" s="72"/>
      <c r="F960" s="87">
        <v>31</v>
      </c>
      <c r="G960" s="87">
        <v>29</v>
      </c>
      <c r="H960" s="90">
        <v>18</v>
      </c>
      <c r="I960" s="89"/>
      <c r="J960" s="89"/>
      <c r="K960" s="89"/>
      <c r="L960" s="89"/>
      <c r="M960" s="89"/>
      <c r="N960" s="89"/>
      <c r="O960" s="89"/>
      <c r="P960" s="89"/>
      <c r="Q960" s="89"/>
      <c r="R960">
        <f t="shared" ref="R960:R1025" si="433">SUM(F960:Q960)</f>
        <v>78</v>
      </c>
      <c r="S960" s="76"/>
      <c r="T960" s="80"/>
      <c r="U960" s="39"/>
      <c r="V960" s="39"/>
      <c r="W960" s="39"/>
      <c r="X960" s="39"/>
      <c r="Y960" s="39"/>
      <c r="Z960" s="39"/>
      <c r="AA960" s="39"/>
      <c r="AB960" s="39"/>
      <c r="AC960" s="39"/>
      <c r="AD960" s="39"/>
      <c r="AE960" s="39"/>
      <c r="AF960" s="39"/>
      <c r="AG960" s="39"/>
      <c r="AH960" s="39"/>
      <c r="AJ960" s="39">
        <f t="shared" ref="AJ960:AJ1025" si="434">(D960*$AJ$1)/31*F960</f>
        <v>0.2244579149158</v>
      </c>
      <c r="AK960" s="39">
        <f t="shared" ref="AK960:AK1025" si="435">(D960*$AK$1)/29*G960</f>
        <v>8.9943127705883433E-2</v>
      </c>
      <c r="AL960" s="39">
        <f t="shared" ref="AL960:AL1025" si="436">(D960*$AL$1)/31*H960</f>
        <v>7.4454950377086937E-2</v>
      </c>
      <c r="AM960" s="39"/>
      <c r="AS960" s="39"/>
      <c r="AT960" s="39">
        <f t="shared" si="424"/>
        <v>0</v>
      </c>
      <c r="AU960" s="39">
        <f t="shared" si="425"/>
        <v>0</v>
      </c>
      <c r="AW960" s="38">
        <f t="shared" si="426"/>
        <v>602.52584848337688</v>
      </c>
      <c r="AX960" s="38">
        <f t="shared" si="431"/>
        <v>241.43973428856526</v>
      </c>
      <c r="AY960" s="38">
        <f t="shared" si="432"/>
        <v>199.86389059423709</v>
      </c>
      <c r="AZ960" s="38">
        <f t="shared" ref="AZ960:AZ1025" si="437">(X960+AM960)*$AZ$1</f>
        <v>0</v>
      </c>
      <c r="BA960" s="38">
        <f t="shared" ref="BA960:BA1025" si="438">(Z960+AN960)*$BA$1</f>
        <v>0</v>
      </c>
      <c r="BB960" s="38">
        <f t="shared" ref="BB960:BB1025" si="439">(AA960+AO960)*$BB$1</f>
        <v>0</v>
      </c>
      <c r="BC960" s="38">
        <f t="shared" ref="BC960:BC1025" si="440">(AB960+AP960)*$BC$1</f>
        <v>0</v>
      </c>
      <c r="BD960" s="38">
        <f t="shared" ref="BD960:BD1025" si="441">(AC960+AQ960)*$BD$1</f>
        <v>0</v>
      </c>
      <c r="BE960" s="38">
        <f t="shared" ref="BE960:BE1025" si="442">(AD960+AR960)*$BE$1</f>
        <v>0</v>
      </c>
      <c r="BF960" s="38">
        <f t="shared" ref="BF960:BF1025" si="443">(AE960+AS960)*$BF$1</f>
        <v>0</v>
      </c>
      <c r="BG960" s="38">
        <f t="shared" si="430"/>
        <v>0</v>
      </c>
      <c r="BH960" s="38">
        <f t="shared" si="429"/>
        <v>0</v>
      </c>
      <c r="BI960" s="61">
        <f t="shared" ref="BI960:BI1025" si="444">SUM(AW960:BH960)</f>
        <v>1043.8294733661792</v>
      </c>
    </row>
    <row r="961" spans="1:61" x14ac:dyDescent="0.3">
      <c r="A961" s="194" t="s">
        <v>4495</v>
      </c>
      <c r="B961" s="84" t="s">
        <v>1407</v>
      </c>
      <c r="C961" s="84" t="s">
        <v>1407</v>
      </c>
      <c r="D961" s="63">
        <f>VLOOKUP(B961,Площадь!$A$2:$B$490,2,0)</f>
        <v>15.6</v>
      </c>
      <c r="E961" s="72"/>
      <c r="F961" s="87"/>
      <c r="G961" s="87"/>
      <c r="H961" s="90">
        <v>13</v>
      </c>
      <c r="I961" s="89"/>
      <c r="J961" s="89"/>
      <c r="K961" s="89"/>
      <c r="L961" s="89"/>
      <c r="M961" s="89"/>
      <c r="N961" s="89"/>
      <c r="O961" s="89"/>
      <c r="P961" s="89">
        <v>15</v>
      </c>
      <c r="Q961" s="89">
        <v>31</v>
      </c>
      <c r="R961">
        <f t="shared" si="433"/>
        <v>59</v>
      </c>
      <c r="S961" s="76"/>
      <c r="T961" s="80"/>
      <c r="U961" s="39"/>
      <c r="V961" s="39"/>
      <c r="W961" s="39"/>
      <c r="X961" s="39"/>
      <c r="Y961" s="39"/>
      <c r="Z961" s="39"/>
      <c r="AA961" s="39"/>
      <c r="AB961" s="39"/>
      <c r="AC961" s="39"/>
      <c r="AD961" s="39"/>
      <c r="AE961" s="39"/>
      <c r="AF961" s="39"/>
      <c r="AG961" s="39"/>
      <c r="AH961" s="39"/>
      <c r="AJ961" s="39">
        <f t="shared" si="434"/>
        <v>0</v>
      </c>
      <c r="AK961" s="39">
        <f t="shared" si="435"/>
        <v>0</v>
      </c>
      <c r="AL961" s="39">
        <f t="shared" si="436"/>
        <v>5.3773019716785012E-2</v>
      </c>
      <c r="AM961" s="39"/>
      <c r="AS961" s="39"/>
      <c r="AT961" s="39">
        <f t="shared" si="424"/>
        <v>5.2407051101208385E-2</v>
      </c>
      <c r="AU961" s="39">
        <f t="shared" si="425"/>
        <v>0.16813818667618766</v>
      </c>
      <c r="AW961" s="38">
        <f t="shared" si="426"/>
        <v>0</v>
      </c>
      <c r="AX961" s="38">
        <f t="shared" si="431"/>
        <v>0</v>
      </c>
      <c r="AY961" s="38">
        <f t="shared" si="432"/>
        <v>144.34614320694902</v>
      </c>
      <c r="AZ961" s="38"/>
      <c r="BA961" s="38"/>
      <c r="BB961" s="38"/>
      <c r="BC961" s="38"/>
      <c r="BD961" s="38"/>
      <c r="BE961" s="38"/>
      <c r="BF961" s="38"/>
      <c r="BG961" s="38">
        <f t="shared" si="430"/>
        <v>140.67939169403974</v>
      </c>
      <c r="BH961" s="38">
        <f t="shared" si="429"/>
        <v>451.34342278609114</v>
      </c>
      <c r="BI961" s="61">
        <f t="shared" si="444"/>
        <v>736.36895768707996</v>
      </c>
    </row>
    <row r="962" spans="1:61" x14ac:dyDescent="0.3">
      <c r="A962" s="84" t="s">
        <v>2389</v>
      </c>
      <c r="B962" s="84" t="s">
        <v>2390</v>
      </c>
      <c r="C962" s="84" t="s">
        <v>2390</v>
      </c>
      <c r="D962" s="63">
        <f>VLOOKUP(B962,Площадь!$A$2:$B$490,2,0)</f>
        <v>15.6</v>
      </c>
      <c r="E962" s="72"/>
      <c r="F962" s="87">
        <v>31</v>
      </c>
      <c r="G962" s="87">
        <v>29</v>
      </c>
      <c r="H962" s="90">
        <v>31</v>
      </c>
      <c r="I962" s="89"/>
      <c r="J962" s="89"/>
      <c r="K962" s="89"/>
      <c r="L962" s="89"/>
      <c r="M962" s="89"/>
      <c r="N962" s="89"/>
      <c r="O962" s="89"/>
      <c r="P962" s="89">
        <v>15</v>
      </c>
      <c r="Q962" s="89">
        <v>31</v>
      </c>
      <c r="R962">
        <f t="shared" si="433"/>
        <v>137</v>
      </c>
      <c r="S962" s="76"/>
      <c r="T962" s="80"/>
      <c r="U962" s="39"/>
      <c r="V962" s="39"/>
      <c r="W962" s="39"/>
      <c r="X962" s="39"/>
      <c r="Y962" s="39"/>
      <c r="Z962" s="39"/>
      <c r="AA962" s="39"/>
      <c r="AB962" s="39"/>
      <c r="AC962" s="39"/>
      <c r="AD962" s="39"/>
      <c r="AE962" s="39"/>
      <c r="AF962" s="39"/>
      <c r="AG962" s="39"/>
      <c r="AH962" s="39"/>
      <c r="AJ962" s="39">
        <f t="shared" si="434"/>
        <v>0.2244579149158</v>
      </c>
      <c r="AK962" s="39">
        <f t="shared" si="435"/>
        <v>8.9943127705883433E-2</v>
      </c>
      <c r="AL962" s="39">
        <f t="shared" si="436"/>
        <v>0.12822797009387196</v>
      </c>
      <c r="AM962" s="39"/>
      <c r="AS962" s="39"/>
      <c r="AT962" s="39">
        <f t="shared" si="424"/>
        <v>5.2407051101208385E-2</v>
      </c>
      <c r="AU962" s="39">
        <f t="shared" si="425"/>
        <v>0.16813818667618766</v>
      </c>
      <c r="AW962" s="38">
        <f t="shared" si="426"/>
        <v>602.52584848337688</v>
      </c>
      <c r="AX962" s="38">
        <f t="shared" si="431"/>
        <v>241.43973428856526</v>
      </c>
      <c r="AY962" s="38">
        <f t="shared" si="432"/>
        <v>344.21003380118617</v>
      </c>
      <c r="AZ962" s="38">
        <f t="shared" si="437"/>
        <v>0</v>
      </c>
      <c r="BA962" s="38">
        <f t="shared" si="438"/>
        <v>0</v>
      </c>
      <c r="BB962" s="38">
        <f t="shared" si="439"/>
        <v>0</v>
      </c>
      <c r="BC962" s="38">
        <f t="shared" si="440"/>
        <v>0</v>
      </c>
      <c r="BD962" s="38">
        <f t="shared" si="441"/>
        <v>0</v>
      </c>
      <c r="BE962" s="38">
        <f t="shared" si="442"/>
        <v>0</v>
      </c>
      <c r="BF962" s="38">
        <f t="shared" si="443"/>
        <v>0</v>
      </c>
      <c r="BG962" s="38">
        <f t="shared" si="430"/>
        <v>140.67939169403974</v>
      </c>
      <c r="BH962" s="38">
        <f t="shared" si="429"/>
        <v>451.34342278609114</v>
      </c>
      <c r="BI962" s="61">
        <f t="shared" si="444"/>
        <v>1780.1984310532594</v>
      </c>
    </row>
    <row r="963" spans="1:61" x14ac:dyDescent="0.3">
      <c r="A963" s="84" t="s">
        <v>2369</v>
      </c>
      <c r="B963" s="84" t="s">
        <v>2370</v>
      </c>
      <c r="C963" s="84" t="s">
        <v>2370</v>
      </c>
      <c r="D963" s="63">
        <f>VLOOKUP(B963,Площадь!$A$2:$B$490,2,0)</f>
        <v>13.6</v>
      </c>
      <c r="E963" s="72"/>
      <c r="F963" s="87">
        <v>31</v>
      </c>
      <c r="G963" s="87">
        <v>29</v>
      </c>
      <c r="H963" s="90">
        <v>31</v>
      </c>
      <c r="I963" s="89"/>
      <c r="J963" s="89"/>
      <c r="K963" s="89"/>
      <c r="L963" s="89"/>
      <c r="M963" s="89"/>
      <c r="N963" s="89"/>
      <c r="O963" s="89"/>
      <c r="P963" s="89">
        <v>15</v>
      </c>
      <c r="Q963" s="89">
        <v>31</v>
      </c>
      <c r="R963">
        <f t="shared" si="433"/>
        <v>137</v>
      </c>
      <c r="S963" s="76"/>
      <c r="T963" s="80"/>
      <c r="U963" s="39"/>
      <c r="V963" s="39"/>
      <c r="W963" s="39"/>
      <c r="X963" s="39"/>
      <c r="Y963" s="39"/>
      <c r="Z963" s="39"/>
      <c r="AA963" s="39"/>
      <c r="AB963" s="39"/>
      <c r="AC963" s="39"/>
      <c r="AD963" s="39"/>
      <c r="AE963" s="39"/>
      <c r="AF963" s="39"/>
      <c r="AG963" s="39"/>
      <c r="AH963" s="39"/>
      <c r="AJ963" s="39">
        <f t="shared" si="434"/>
        <v>0.19568125915736412</v>
      </c>
      <c r="AK963" s="39">
        <f t="shared" si="435"/>
        <v>7.8411957487180425E-2</v>
      </c>
      <c r="AL963" s="39">
        <f t="shared" si="436"/>
        <v>0.11178848674850377</v>
      </c>
      <c r="AM963" s="39"/>
      <c r="AS963" s="39"/>
      <c r="AT963" s="39">
        <f t="shared" si="424"/>
        <v>4.5688198395925257E-2</v>
      </c>
      <c r="AU963" s="39">
        <f t="shared" si="425"/>
        <v>0.14658200889718923</v>
      </c>
      <c r="AW963" s="38">
        <f t="shared" si="426"/>
        <v>525.27894483166199</v>
      </c>
      <c r="AX963" s="38">
        <f t="shared" si="431"/>
        <v>210.48592220028766</v>
      </c>
      <c r="AY963" s="38">
        <f t="shared" si="432"/>
        <v>300.08054228821356</v>
      </c>
      <c r="AZ963" s="38">
        <f t="shared" si="437"/>
        <v>0</v>
      </c>
      <c r="BA963" s="38">
        <f t="shared" si="438"/>
        <v>0</v>
      </c>
      <c r="BB963" s="38">
        <f t="shared" si="439"/>
        <v>0</v>
      </c>
      <c r="BC963" s="38">
        <f t="shared" si="440"/>
        <v>0</v>
      </c>
      <c r="BD963" s="38">
        <f t="shared" si="441"/>
        <v>0</v>
      </c>
      <c r="BE963" s="38">
        <f t="shared" si="442"/>
        <v>0</v>
      </c>
      <c r="BF963" s="38">
        <f t="shared" si="443"/>
        <v>0</v>
      </c>
      <c r="BG963" s="38">
        <f t="shared" si="430"/>
        <v>122.64357224608592</v>
      </c>
      <c r="BH963" s="38">
        <f t="shared" si="429"/>
        <v>393.47888140325887</v>
      </c>
      <c r="BI963" s="61">
        <f t="shared" si="444"/>
        <v>1551.9678629695079</v>
      </c>
    </row>
    <row r="964" spans="1:61" x14ac:dyDescent="0.3">
      <c r="A964" s="84" t="s">
        <v>1549</v>
      </c>
      <c r="B964" s="84" t="s">
        <v>1550</v>
      </c>
      <c r="C964" s="84" t="s">
        <v>1550</v>
      </c>
      <c r="D964" s="63">
        <f>VLOOKUP(B964,Площадь!$A$2:$B$490,2,0)</f>
        <v>17.3</v>
      </c>
      <c r="E964" s="72"/>
      <c r="F964" s="87">
        <v>31</v>
      </c>
      <c r="G964" s="87">
        <v>29</v>
      </c>
      <c r="H964" s="90">
        <v>31</v>
      </c>
      <c r="I964" s="89"/>
      <c r="J964" s="89"/>
      <c r="K964" s="89"/>
      <c r="L964" s="89"/>
      <c r="M964" s="89"/>
      <c r="N964" s="89"/>
      <c r="O964" s="89"/>
      <c r="P964" s="89">
        <v>15</v>
      </c>
      <c r="Q964" s="89">
        <v>31</v>
      </c>
      <c r="R964">
        <f t="shared" si="433"/>
        <v>137</v>
      </c>
      <c r="S964" s="76"/>
      <c r="T964" s="80"/>
      <c r="U964" s="39"/>
      <c r="V964" s="39"/>
      <c r="W964" s="39"/>
      <c r="X964" s="39"/>
      <c r="Y964" s="39"/>
      <c r="Z964" s="39"/>
      <c r="AA964" s="39"/>
      <c r="AB964" s="39"/>
      <c r="AC964" s="39"/>
      <c r="AD964" s="39"/>
      <c r="AE964" s="39"/>
      <c r="AF964" s="39"/>
      <c r="AG964" s="39"/>
      <c r="AH964" s="39"/>
      <c r="AJ964" s="39">
        <f t="shared" si="434"/>
        <v>0.24891807231047053</v>
      </c>
      <c r="AK964" s="39">
        <f t="shared" si="435"/>
        <v>9.9744622391780988E-2</v>
      </c>
      <c r="AL964" s="39">
        <f t="shared" si="436"/>
        <v>0.14220153093743493</v>
      </c>
      <c r="AM964" s="39"/>
      <c r="AS964" s="39"/>
      <c r="AT964" s="39">
        <f t="shared" si="424"/>
        <v>5.8118075900699041E-2</v>
      </c>
      <c r="AU964" s="39">
        <f t="shared" si="425"/>
        <v>0.18646093778833631</v>
      </c>
      <c r="AW964" s="38">
        <f t="shared" si="426"/>
        <v>668.1857165873347</v>
      </c>
      <c r="AX964" s="38">
        <f t="shared" si="431"/>
        <v>267.75047456360124</v>
      </c>
      <c r="AY964" s="38">
        <f t="shared" si="432"/>
        <v>381.72010158721287</v>
      </c>
      <c r="AZ964" s="38">
        <f t="shared" si="437"/>
        <v>0</v>
      </c>
      <c r="BA964" s="38">
        <f t="shared" si="438"/>
        <v>0</v>
      </c>
      <c r="BB964" s="38">
        <f t="shared" si="439"/>
        <v>0</v>
      </c>
      <c r="BC964" s="38">
        <f t="shared" si="440"/>
        <v>0</v>
      </c>
      <c r="BD964" s="38">
        <f t="shared" si="441"/>
        <v>0</v>
      </c>
      <c r="BE964" s="38">
        <f t="shared" si="442"/>
        <v>0</v>
      </c>
      <c r="BF964" s="38">
        <f t="shared" si="443"/>
        <v>0</v>
      </c>
      <c r="BG964" s="38">
        <f t="shared" si="430"/>
        <v>156.00983822480049</v>
      </c>
      <c r="BH964" s="38">
        <f t="shared" si="429"/>
        <v>500.52828296149846</v>
      </c>
      <c r="BI964" s="61">
        <f t="shared" si="444"/>
        <v>1974.1944139244476</v>
      </c>
    </row>
    <row r="965" spans="1:61" x14ac:dyDescent="0.3">
      <c r="A965" s="84" t="s">
        <v>2110</v>
      </c>
      <c r="B965" s="84" t="s">
        <v>2111</v>
      </c>
      <c r="C965" s="84" t="s">
        <v>2111</v>
      </c>
      <c r="D965" s="63">
        <f>VLOOKUP(B965,Площадь!$A$2:$B$490,2,0)</f>
        <v>15.4</v>
      </c>
      <c r="E965" s="72"/>
      <c r="F965" s="87">
        <v>31</v>
      </c>
      <c r="G965" s="87">
        <v>29</v>
      </c>
      <c r="H965" s="90">
        <v>31</v>
      </c>
      <c r="I965" s="89"/>
      <c r="J965" s="89"/>
      <c r="K965" s="89"/>
      <c r="L965" s="89"/>
      <c r="M965" s="89"/>
      <c r="N965" s="89"/>
      <c r="O965" s="89"/>
      <c r="P965" s="89">
        <v>15</v>
      </c>
      <c r="Q965" s="89">
        <v>31</v>
      </c>
      <c r="R965">
        <f t="shared" si="433"/>
        <v>137</v>
      </c>
      <c r="S965" s="76"/>
      <c r="T965" s="80"/>
      <c r="U965" s="39"/>
      <c r="V965" s="39"/>
      <c r="W965" s="39"/>
      <c r="X965" s="39"/>
      <c r="Y965" s="39"/>
      <c r="Z965" s="39"/>
      <c r="AA965" s="39"/>
      <c r="AB965" s="39"/>
      <c r="AC965" s="39"/>
      <c r="AD965" s="39"/>
      <c r="AE965" s="39"/>
      <c r="AF965" s="39"/>
      <c r="AG965" s="39"/>
      <c r="AH965" s="39"/>
      <c r="AJ965" s="39">
        <f t="shared" si="434"/>
        <v>0.22158024933995643</v>
      </c>
      <c r="AK965" s="39">
        <f t="shared" si="435"/>
        <v>8.8790010684013126E-2</v>
      </c>
      <c r="AL965" s="39">
        <f t="shared" si="436"/>
        <v>0.12658402175933514</v>
      </c>
      <c r="AM965" s="39"/>
      <c r="AS965" s="39"/>
      <c r="AT965" s="39">
        <f t="shared" si="424"/>
        <v>5.1735165830680073E-2</v>
      </c>
      <c r="AU965" s="39">
        <f t="shared" si="425"/>
        <v>0.1659825688982878</v>
      </c>
      <c r="AW965" s="38">
        <f t="shared" si="426"/>
        <v>594.80115811820542</v>
      </c>
      <c r="AX965" s="38">
        <f t="shared" si="431"/>
        <v>238.34435307973749</v>
      </c>
      <c r="AY965" s="38">
        <f t="shared" si="432"/>
        <v>339.79708464988892</v>
      </c>
      <c r="AZ965" s="38">
        <f t="shared" si="437"/>
        <v>0</v>
      </c>
      <c r="BA965" s="38">
        <f t="shared" si="438"/>
        <v>0</v>
      </c>
      <c r="BB965" s="38">
        <f t="shared" si="439"/>
        <v>0</v>
      </c>
      <c r="BC965" s="38">
        <f t="shared" si="440"/>
        <v>0</v>
      </c>
      <c r="BD965" s="38">
        <f t="shared" si="441"/>
        <v>0</v>
      </c>
      <c r="BE965" s="38">
        <f t="shared" si="442"/>
        <v>0</v>
      </c>
      <c r="BF965" s="38">
        <f t="shared" si="443"/>
        <v>0</v>
      </c>
      <c r="BG965" s="38">
        <f t="shared" si="430"/>
        <v>138.87580974924435</v>
      </c>
      <c r="BH965" s="38">
        <f t="shared" si="429"/>
        <v>445.55696864780788</v>
      </c>
      <c r="BI965" s="61">
        <f t="shared" si="444"/>
        <v>1757.3753742448841</v>
      </c>
    </row>
    <row r="966" spans="1:61" x14ac:dyDescent="0.3">
      <c r="A966" s="84" t="s">
        <v>582</v>
      </c>
      <c r="B966" s="84" t="s">
        <v>583</v>
      </c>
      <c r="C966" s="84" t="s">
        <v>583</v>
      </c>
      <c r="D966" s="63">
        <f>VLOOKUP(B966,Площадь!$A$2:$B$490,2,0)</f>
        <v>13.4</v>
      </c>
      <c r="E966" s="72"/>
      <c r="F966" s="87">
        <v>31</v>
      </c>
      <c r="G966" s="87">
        <v>29</v>
      </c>
      <c r="H966" s="90">
        <v>31</v>
      </c>
      <c r="I966" s="89"/>
      <c r="J966" s="89"/>
      <c r="K966" s="89"/>
      <c r="L966" s="89"/>
      <c r="M966" s="89"/>
      <c r="N966" s="89"/>
      <c r="O966" s="89"/>
      <c r="P966" s="89">
        <v>15</v>
      </c>
      <c r="Q966" s="89">
        <v>31</v>
      </c>
      <c r="R966">
        <f t="shared" si="433"/>
        <v>137</v>
      </c>
      <c r="S966" s="76"/>
      <c r="T966" s="80"/>
      <c r="U966" s="39"/>
      <c r="V966" s="39"/>
      <c r="W966" s="39"/>
      <c r="X966" s="39"/>
      <c r="Y966" s="39"/>
      <c r="Z966" s="39"/>
      <c r="AA966" s="39"/>
      <c r="AB966" s="39"/>
      <c r="AC966" s="39"/>
      <c r="AD966" s="39"/>
      <c r="AE966" s="39"/>
      <c r="AF966" s="39"/>
      <c r="AG966" s="39"/>
      <c r="AH966" s="39"/>
      <c r="AJ966" s="39">
        <f t="shared" si="434"/>
        <v>0.19280359358152052</v>
      </c>
      <c r="AK966" s="39">
        <f t="shared" si="435"/>
        <v>7.7258840465310133E-2</v>
      </c>
      <c r="AL966" s="39">
        <f t="shared" si="436"/>
        <v>0.11014453841396694</v>
      </c>
      <c r="AM966" s="39"/>
      <c r="AS966" s="39"/>
      <c r="AT966" s="39">
        <f t="shared" si="424"/>
        <v>4.5016313125396945E-2</v>
      </c>
      <c r="AU966" s="39">
        <f t="shared" si="425"/>
        <v>0.1444263911192894</v>
      </c>
      <c r="AW966" s="38">
        <f t="shared" si="426"/>
        <v>517.55425446649042</v>
      </c>
      <c r="AX966" s="38">
        <f t="shared" si="431"/>
        <v>207.39054099145991</v>
      </c>
      <c r="AY966" s="38">
        <f t="shared" si="432"/>
        <v>295.66759313691631</v>
      </c>
      <c r="AZ966" s="38">
        <f t="shared" si="437"/>
        <v>0</v>
      </c>
      <c r="BA966" s="38">
        <f t="shared" si="438"/>
        <v>0</v>
      </c>
      <c r="BB966" s="38">
        <f t="shared" si="439"/>
        <v>0</v>
      </c>
      <c r="BC966" s="38">
        <f t="shared" si="440"/>
        <v>0</v>
      </c>
      <c r="BD966" s="38">
        <f t="shared" si="441"/>
        <v>0</v>
      </c>
      <c r="BE966" s="38">
        <f t="shared" si="442"/>
        <v>0</v>
      </c>
      <c r="BF966" s="38">
        <f t="shared" si="443"/>
        <v>0</v>
      </c>
      <c r="BG966" s="38">
        <f t="shared" si="430"/>
        <v>120.83999030129056</v>
      </c>
      <c r="BH966" s="38">
        <f t="shared" si="429"/>
        <v>387.69242726497572</v>
      </c>
      <c r="BI966" s="61">
        <f t="shared" si="444"/>
        <v>1529.1448061611329</v>
      </c>
    </row>
    <row r="967" spans="1:61" x14ac:dyDescent="0.3">
      <c r="A967" s="84" t="s">
        <v>2539</v>
      </c>
      <c r="B967" s="84" t="s">
        <v>1869</v>
      </c>
      <c r="C967" s="84" t="s">
        <v>1869</v>
      </c>
      <c r="D967" s="63">
        <f>VLOOKUP(B967,Площадь!$A$2:$B$490,2,0)</f>
        <v>17</v>
      </c>
      <c r="E967" s="72"/>
      <c r="F967" s="87">
        <v>31</v>
      </c>
      <c r="G967" s="87">
        <v>29</v>
      </c>
      <c r="H967" s="90">
        <v>31</v>
      </c>
      <c r="I967" s="89"/>
      <c r="J967" s="89"/>
      <c r="K967" s="89"/>
      <c r="L967" s="89"/>
      <c r="M967" s="89"/>
      <c r="N967" s="89"/>
      <c r="O967" s="89"/>
      <c r="P967" s="89">
        <v>15</v>
      </c>
      <c r="Q967" s="89">
        <v>31</v>
      </c>
      <c r="R967">
        <f t="shared" si="433"/>
        <v>137</v>
      </c>
      <c r="S967" s="76"/>
      <c r="T967" s="80"/>
      <c r="U967" s="39"/>
      <c r="V967" s="39"/>
      <c r="W967" s="39"/>
      <c r="X967" s="39"/>
      <c r="Y967" s="39"/>
      <c r="Z967" s="39"/>
      <c r="AA967" s="39"/>
      <c r="AB967" s="39"/>
      <c r="AC967" s="39"/>
      <c r="AD967" s="39"/>
      <c r="AE967" s="39"/>
      <c r="AF967" s="39"/>
      <c r="AG967" s="39"/>
      <c r="AH967" s="39"/>
      <c r="AJ967" s="39">
        <f t="shared" si="434"/>
        <v>0.24460157394670515</v>
      </c>
      <c r="AK967" s="39">
        <f t="shared" si="435"/>
        <v>9.8014946858975535E-2</v>
      </c>
      <c r="AL967" s="39">
        <f t="shared" si="436"/>
        <v>0.13973560843562971</v>
      </c>
      <c r="AM967" s="39"/>
      <c r="AS967" s="39"/>
      <c r="AT967" s="39">
        <f t="shared" si="424"/>
        <v>5.711024799490657E-2</v>
      </c>
      <c r="AU967" s="39">
        <f t="shared" si="425"/>
        <v>0.18322751112148655</v>
      </c>
      <c r="AW967" s="38">
        <f t="shared" si="426"/>
        <v>656.59868103957751</v>
      </c>
      <c r="AX967" s="38">
        <f t="shared" si="431"/>
        <v>263.1074027503596</v>
      </c>
      <c r="AY967" s="38">
        <f t="shared" si="432"/>
        <v>375.10067786026701</v>
      </c>
      <c r="AZ967" s="38">
        <f t="shared" si="437"/>
        <v>0</v>
      </c>
      <c r="BA967" s="38">
        <f t="shared" si="438"/>
        <v>0</v>
      </c>
      <c r="BB967" s="38">
        <f t="shared" si="439"/>
        <v>0</v>
      </c>
      <c r="BC967" s="38">
        <f t="shared" si="440"/>
        <v>0</v>
      </c>
      <c r="BD967" s="38">
        <f t="shared" si="441"/>
        <v>0</v>
      </c>
      <c r="BE967" s="38">
        <f t="shared" si="442"/>
        <v>0</v>
      </c>
      <c r="BF967" s="38">
        <f t="shared" si="443"/>
        <v>0</v>
      </c>
      <c r="BG967" s="38">
        <f t="shared" si="430"/>
        <v>153.30446530760742</v>
      </c>
      <c r="BH967" s="38">
        <f t="shared" si="429"/>
        <v>491.84860175407368</v>
      </c>
      <c r="BI967" s="61">
        <f t="shared" si="444"/>
        <v>1939.9598287118852</v>
      </c>
    </row>
    <row r="968" spans="1:61" x14ac:dyDescent="0.3">
      <c r="A968" s="84" t="s">
        <v>2552</v>
      </c>
      <c r="B968" s="84" t="s">
        <v>1650</v>
      </c>
      <c r="C968" s="84" t="s">
        <v>1650</v>
      </c>
      <c r="D968" s="63">
        <f>VLOOKUP(B968,Площадь!$A$2:$B$490,2,0)</f>
        <v>15.4</v>
      </c>
      <c r="E968" s="72"/>
      <c r="F968" s="87">
        <v>31</v>
      </c>
      <c r="G968" s="87">
        <v>29</v>
      </c>
      <c r="H968" s="90">
        <v>31</v>
      </c>
      <c r="I968" s="89"/>
      <c r="J968" s="89"/>
      <c r="K968" s="89"/>
      <c r="L968" s="89"/>
      <c r="M968" s="89"/>
      <c r="N968" s="89"/>
      <c r="O968" s="89"/>
      <c r="P968" s="89">
        <v>15</v>
      </c>
      <c r="Q968" s="89">
        <v>31</v>
      </c>
      <c r="R968">
        <f t="shared" si="433"/>
        <v>137</v>
      </c>
      <c r="S968" s="76"/>
      <c r="T968" s="80"/>
      <c r="U968" s="39"/>
      <c r="V968" s="39"/>
      <c r="W968" s="39"/>
      <c r="X968" s="39"/>
      <c r="Y968" s="39"/>
      <c r="Z968" s="39"/>
      <c r="AA968" s="39"/>
      <c r="AB968" s="39"/>
      <c r="AC968" s="39"/>
      <c r="AD968" s="39"/>
      <c r="AE968" s="39"/>
      <c r="AF968" s="39"/>
      <c r="AG968" s="39"/>
      <c r="AH968" s="39"/>
      <c r="AJ968" s="39">
        <f t="shared" si="434"/>
        <v>0.22158024933995643</v>
      </c>
      <c r="AK968" s="39">
        <f t="shared" si="435"/>
        <v>8.8790010684013126E-2</v>
      </c>
      <c r="AL968" s="39">
        <f t="shared" si="436"/>
        <v>0.12658402175933514</v>
      </c>
      <c r="AM968" s="39"/>
      <c r="AS968" s="39"/>
      <c r="AT968" s="39">
        <f t="shared" si="424"/>
        <v>5.1735165830680073E-2</v>
      </c>
      <c r="AU968" s="39">
        <f t="shared" si="425"/>
        <v>0.1659825688982878</v>
      </c>
      <c r="AW968" s="38">
        <f t="shared" si="426"/>
        <v>594.80115811820542</v>
      </c>
      <c r="AX968" s="38">
        <f t="shared" si="431"/>
        <v>238.34435307973749</v>
      </c>
      <c r="AY968" s="38">
        <f t="shared" si="432"/>
        <v>339.79708464988892</v>
      </c>
      <c r="AZ968" s="38">
        <f t="shared" si="437"/>
        <v>0</v>
      </c>
      <c r="BA968" s="38">
        <f t="shared" si="438"/>
        <v>0</v>
      </c>
      <c r="BB968" s="38">
        <f t="shared" si="439"/>
        <v>0</v>
      </c>
      <c r="BC968" s="38">
        <f t="shared" si="440"/>
        <v>0</v>
      </c>
      <c r="BD968" s="38">
        <f t="shared" si="441"/>
        <v>0</v>
      </c>
      <c r="BE968" s="38">
        <f t="shared" si="442"/>
        <v>0</v>
      </c>
      <c r="BF968" s="38">
        <f t="shared" si="443"/>
        <v>0</v>
      </c>
      <c r="BG968" s="38">
        <f t="shared" si="430"/>
        <v>138.87580974924435</v>
      </c>
      <c r="BH968" s="38">
        <f t="shared" si="429"/>
        <v>445.55696864780788</v>
      </c>
      <c r="BI968" s="61">
        <f t="shared" si="444"/>
        <v>1757.3753742448841</v>
      </c>
    </row>
    <row r="969" spans="1:61" x14ac:dyDescent="0.3">
      <c r="A969" s="197" t="s">
        <v>1515</v>
      </c>
      <c r="B969" s="84" t="s">
        <v>1516</v>
      </c>
      <c r="C969" s="84" t="s">
        <v>1516</v>
      </c>
      <c r="D969" s="63">
        <f>VLOOKUP(B969,Площадь!$A$2:$B$490,2,0)</f>
        <v>13.4</v>
      </c>
      <c r="E969" s="72"/>
      <c r="F969" s="90">
        <v>31</v>
      </c>
      <c r="G969" s="90">
        <v>29</v>
      </c>
      <c r="H969" s="90">
        <v>4</v>
      </c>
      <c r="I969" s="89"/>
      <c r="J969" s="89"/>
      <c r="K969" s="89"/>
      <c r="L969" s="89"/>
      <c r="M969" s="89"/>
      <c r="N969" s="89"/>
      <c r="O969" s="89"/>
      <c r="P969" s="89"/>
      <c r="Q969" s="89"/>
      <c r="R969">
        <f t="shared" si="433"/>
        <v>64</v>
      </c>
      <c r="S969" s="76"/>
      <c r="T969" s="80"/>
      <c r="U969" s="39"/>
      <c r="V969" s="39"/>
      <c r="W969" s="39"/>
      <c r="X969" s="39"/>
      <c r="Y969" s="39"/>
      <c r="Z969" s="39"/>
      <c r="AA969" s="39"/>
      <c r="AB969" s="39"/>
      <c r="AC969" s="39"/>
      <c r="AD969" s="39"/>
      <c r="AE969" s="39"/>
      <c r="AF969" s="39"/>
      <c r="AG969" s="39"/>
      <c r="AH969" s="39"/>
      <c r="AJ969" s="39">
        <f t="shared" si="434"/>
        <v>0.19280359358152052</v>
      </c>
      <c r="AK969" s="39">
        <f t="shared" si="435"/>
        <v>7.7258840465310133E-2</v>
      </c>
      <c r="AL969" s="39">
        <f t="shared" si="436"/>
        <v>1.4212198505027992E-2</v>
      </c>
      <c r="AM969" s="39"/>
      <c r="AS969" s="39"/>
      <c r="AT969" s="39">
        <f t="shared" si="424"/>
        <v>0</v>
      </c>
      <c r="AU969" s="39">
        <f t="shared" si="425"/>
        <v>0</v>
      </c>
      <c r="AW969" s="38">
        <f t="shared" si="426"/>
        <v>517.55425446649042</v>
      </c>
      <c r="AX969" s="38">
        <f t="shared" si="431"/>
        <v>207.39054099145991</v>
      </c>
      <c r="AY969" s="38">
        <f t="shared" si="432"/>
        <v>38.150657178956941</v>
      </c>
      <c r="AZ969" s="38">
        <f t="shared" si="437"/>
        <v>0</v>
      </c>
      <c r="BA969" s="38">
        <f t="shared" si="438"/>
        <v>0</v>
      </c>
      <c r="BB969" s="38">
        <f t="shared" si="439"/>
        <v>0</v>
      </c>
      <c r="BC969" s="38">
        <f t="shared" si="440"/>
        <v>0</v>
      </c>
      <c r="BD969" s="38">
        <f t="shared" si="441"/>
        <v>0</v>
      </c>
      <c r="BE969" s="38">
        <f t="shared" si="442"/>
        <v>0</v>
      </c>
      <c r="BF969" s="38">
        <f t="shared" si="443"/>
        <v>0</v>
      </c>
      <c r="BG969" s="38">
        <f t="shared" si="430"/>
        <v>0</v>
      </c>
      <c r="BH969" s="38">
        <f t="shared" si="429"/>
        <v>0</v>
      </c>
      <c r="BI969" s="61">
        <f t="shared" si="444"/>
        <v>763.09545263690734</v>
      </c>
    </row>
    <row r="970" spans="1:61" x14ac:dyDescent="0.3">
      <c r="A970" s="197" t="s">
        <v>3963</v>
      </c>
      <c r="B970" s="84" t="s">
        <v>1516</v>
      </c>
      <c r="C970" s="84" t="s">
        <v>1516</v>
      </c>
      <c r="D970" s="63">
        <f>VLOOKUP(B970,Площадь!$A$2:$B$490,2,0)</f>
        <v>13.4</v>
      </c>
      <c r="E970" s="72"/>
      <c r="F970" s="90"/>
      <c r="G970" s="90"/>
      <c r="H970" s="90">
        <v>27</v>
      </c>
      <c r="I970" s="89"/>
      <c r="J970" s="89"/>
      <c r="K970" s="89"/>
      <c r="L970" s="89"/>
      <c r="M970" s="89"/>
      <c r="N970" s="89"/>
      <c r="O970" s="89"/>
      <c r="P970" s="89">
        <v>15</v>
      </c>
      <c r="Q970" s="89">
        <v>31</v>
      </c>
      <c r="R970">
        <f t="shared" si="433"/>
        <v>73</v>
      </c>
      <c r="S970" s="76"/>
      <c r="T970" s="80"/>
      <c r="U970" s="39"/>
      <c r="V970" s="39"/>
      <c r="W970" s="39"/>
      <c r="X970" s="39"/>
      <c r="Y970" s="39"/>
      <c r="Z970" s="39"/>
      <c r="AA970" s="39"/>
      <c r="AB970" s="39"/>
      <c r="AC970" s="39"/>
      <c r="AD970" s="39"/>
      <c r="AE970" s="39"/>
      <c r="AF970" s="39"/>
      <c r="AG970" s="39"/>
      <c r="AH970" s="39"/>
      <c r="AJ970" s="39">
        <f t="shared" si="434"/>
        <v>0</v>
      </c>
      <c r="AK970" s="39">
        <f t="shared" si="435"/>
        <v>0</v>
      </c>
      <c r="AL970" s="39">
        <f t="shared" si="436"/>
        <v>9.5932339908938943E-2</v>
      </c>
      <c r="AM970" s="39"/>
      <c r="AS970" s="39"/>
      <c r="AT970" s="39">
        <f t="shared" ref="AT970:AT1034" si="445">(D970*$AT$1)/15*P970</f>
        <v>4.5016313125396945E-2</v>
      </c>
      <c r="AU970" s="39">
        <f t="shared" ref="AU970:AU1034" si="446">(D970*$AU$1)/31*Q970</f>
        <v>0.1444263911192894</v>
      </c>
      <c r="AW970" s="38">
        <f t="shared" ref="AW970:AW1034" si="447">(U970+AJ970)*$AW$1</f>
        <v>0</v>
      </c>
      <c r="AX970" s="38">
        <f t="shared" si="431"/>
        <v>0</v>
      </c>
      <c r="AY970" s="38">
        <f t="shared" si="432"/>
        <v>257.51693595795933</v>
      </c>
      <c r="AZ970" s="38">
        <f t="shared" si="437"/>
        <v>0</v>
      </c>
      <c r="BA970" s="38">
        <f t="shared" si="438"/>
        <v>0</v>
      </c>
      <c r="BB970" s="38">
        <f t="shared" si="439"/>
        <v>0</v>
      </c>
      <c r="BC970" s="38">
        <f t="shared" si="440"/>
        <v>0</v>
      </c>
      <c r="BD970" s="38">
        <f t="shared" si="441"/>
        <v>0</v>
      </c>
      <c r="BE970" s="38">
        <f t="shared" si="442"/>
        <v>0</v>
      </c>
      <c r="BF970" s="38">
        <f t="shared" si="443"/>
        <v>0</v>
      </c>
      <c r="BG970" s="38">
        <f t="shared" ref="BG970:BG1034" si="448">(AF970+AT970)*$BG$1</f>
        <v>120.83999030129056</v>
      </c>
      <c r="BH970" s="38">
        <f t="shared" ref="BH970:BH1034" si="449">(AG970+AU970)*$BH$1</f>
        <v>387.69242726497572</v>
      </c>
      <c r="BI970" s="61">
        <f t="shared" si="444"/>
        <v>766.04935352422558</v>
      </c>
    </row>
    <row r="971" spans="1:61" x14ac:dyDescent="0.3">
      <c r="A971" s="84" t="s">
        <v>1574</v>
      </c>
      <c r="B971" s="84" t="s">
        <v>1575</v>
      </c>
      <c r="C971" s="84" t="s">
        <v>1575</v>
      </c>
      <c r="D971" s="63">
        <f>VLOOKUP(B971,Площадь!$A$2:$B$490,2,0)</f>
        <v>17</v>
      </c>
      <c r="E971" s="72"/>
      <c r="F971" s="87">
        <v>31</v>
      </c>
      <c r="G971" s="87">
        <v>29</v>
      </c>
      <c r="H971" s="87">
        <v>31</v>
      </c>
      <c r="I971" s="89"/>
      <c r="J971" s="89"/>
      <c r="K971" s="89"/>
      <c r="L971" s="89"/>
      <c r="M971" s="89"/>
      <c r="N971" s="89"/>
      <c r="O971" s="89"/>
      <c r="P971" s="89">
        <v>15</v>
      </c>
      <c r="Q971" s="89">
        <v>31</v>
      </c>
      <c r="R971">
        <f t="shared" si="433"/>
        <v>137</v>
      </c>
      <c r="S971" s="76"/>
      <c r="T971" s="80"/>
      <c r="U971" s="39"/>
      <c r="V971" s="39"/>
      <c r="W971" s="39"/>
      <c r="X971" s="39"/>
      <c r="Y971" s="39"/>
      <c r="Z971" s="39"/>
      <c r="AA971" s="39"/>
      <c r="AB971" s="39"/>
      <c r="AC971" s="39"/>
      <c r="AD971" s="39"/>
      <c r="AE971" s="39"/>
      <c r="AF971" s="39"/>
      <c r="AG971" s="39"/>
      <c r="AH971" s="39"/>
      <c r="AJ971" s="39">
        <f t="shared" si="434"/>
        <v>0.24460157394670515</v>
      </c>
      <c r="AK971" s="39">
        <f t="shared" si="435"/>
        <v>9.8014946858975535E-2</v>
      </c>
      <c r="AL971" s="39">
        <f t="shared" si="436"/>
        <v>0.13973560843562971</v>
      </c>
      <c r="AM971" s="39"/>
      <c r="AS971" s="39"/>
      <c r="AT971" s="39">
        <f t="shared" si="445"/>
        <v>5.711024799490657E-2</v>
      </c>
      <c r="AU971" s="39">
        <f t="shared" si="446"/>
        <v>0.18322751112148655</v>
      </c>
      <c r="AW971" s="38">
        <f t="shared" si="447"/>
        <v>656.59868103957751</v>
      </c>
      <c r="AX971" s="38">
        <f t="shared" si="431"/>
        <v>263.1074027503596</v>
      </c>
      <c r="AY971" s="38">
        <f t="shared" si="432"/>
        <v>375.10067786026701</v>
      </c>
      <c r="AZ971" s="38">
        <f t="shared" si="437"/>
        <v>0</v>
      </c>
      <c r="BA971" s="38">
        <f t="shared" si="438"/>
        <v>0</v>
      </c>
      <c r="BB971" s="38">
        <f t="shared" si="439"/>
        <v>0</v>
      </c>
      <c r="BC971" s="38">
        <f t="shared" si="440"/>
        <v>0</v>
      </c>
      <c r="BD971" s="38">
        <f t="shared" si="441"/>
        <v>0</v>
      </c>
      <c r="BE971" s="38">
        <f t="shared" si="442"/>
        <v>0</v>
      </c>
      <c r="BF971" s="38">
        <f t="shared" si="443"/>
        <v>0</v>
      </c>
      <c r="BG971" s="38">
        <f t="shared" si="448"/>
        <v>153.30446530760742</v>
      </c>
      <c r="BH971" s="38">
        <f t="shared" si="449"/>
        <v>491.84860175407368</v>
      </c>
      <c r="BI971" s="61">
        <f t="shared" si="444"/>
        <v>1939.9598287118852</v>
      </c>
    </row>
    <row r="972" spans="1:61" x14ac:dyDescent="0.3">
      <c r="A972" s="84" t="s">
        <v>1541</v>
      </c>
      <c r="B972" s="84" t="s">
        <v>1542</v>
      </c>
      <c r="C972" s="84" t="s">
        <v>1542</v>
      </c>
      <c r="D972" s="63">
        <f>VLOOKUP(B972,Площадь!$A$2:$B$490,2,0)</f>
        <v>15.4</v>
      </c>
      <c r="E972" s="72"/>
      <c r="F972" s="87">
        <v>31</v>
      </c>
      <c r="G972" s="87">
        <v>29</v>
      </c>
      <c r="H972" s="87">
        <v>31</v>
      </c>
      <c r="I972" s="89"/>
      <c r="J972" s="89"/>
      <c r="K972" s="89"/>
      <c r="L972" s="89"/>
      <c r="M972" s="89"/>
      <c r="N972" s="89"/>
      <c r="O972" s="89"/>
      <c r="P972" s="89">
        <v>15</v>
      </c>
      <c r="Q972" s="89">
        <v>31</v>
      </c>
      <c r="R972">
        <f t="shared" si="433"/>
        <v>137</v>
      </c>
      <c r="S972" s="76"/>
      <c r="T972" s="80"/>
      <c r="U972" s="39"/>
      <c r="V972" s="39"/>
      <c r="W972" s="39"/>
      <c r="X972" s="39"/>
      <c r="Y972" s="39"/>
      <c r="Z972" s="39"/>
      <c r="AA972" s="39"/>
      <c r="AB972" s="39"/>
      <c r="AC972" s="39"/>
      <c r="AD972" s="39"/>
      <c r="AE972" s="39"/>
      <c r="AF972" s="39"/>
      <c r="AG972" s="39"/>
      <c r="AH972" s="39"/>
      <c r="AJ972" s="39">
        <f t="shared" si="434"/>
        <v>0.22158024933995643</v>
      </c>
      <c r="AK972" s="39">
        <f t="shared" si="435"/>
        <v>8.8790010684013126E-2</v>
      </c>
      <c r="AL972" s="39">
        <f t="shared" si="436"/>
        <v>0.12658402175933514</v>
      </c>
      <c r="AM972" s="39"/>
      <c r="AS972" s="39"/>
      <c r="AT972" s="39">
        <f t="shared" si="445"/>
        <v>5.1735165830680073E-2</v>
      </c>
      <c r="AU972" s="39">
        <f t="shared" si="446"/>
        <v>0.1659825688982878</v>
      </c>
      <c r="AW972" s="38">
        <f t="shared" si="447"/>
        <v>594.80115811820542</v>
      </c>
      <c r="AX972" s="38">
        <f t="shared" si="431"/>
        <v>238.34435307973749</v>
      </c>
      <c r="AY972" s="38">
        <f t="shared" si="432"/>
        <v>339.79708464988892</v>
      </c>
      <c r="AZ972" s="38">
        <f t="shared" si="437"/>
        <v>0</v>
      </c>
      <c r="BA972" s="38">
        <f t="shared" si="438"/>
        <v>0</v>
      </c>
      <c r="BB972" s="38">
        <f t="shared" si="439"/>
        <v>0</v>
      </c>
      <c r="BC972" s="38">
        <f t="shared" si="440"/>
        <v>0</v>
      </c>
      <c r="BD972" s="38">
        <f t="shared" si="441"/>
        <v>0</v>
      </c>
      <c r="BE972" s="38">
        <f t="shared" si="442"/>
        <v>0</v>
      </c>
      <c r="BF972" s="38">
        <f t="shared" si="443"/>
        <v>0</v>
      </c>
      <c r="BG972" s="38">
        <f t="shared" si="448"/>
        <v>138.87580974924435</v>
      </c>
      <c r="BH972" s="38">
        <f t="shared" si="449"/>
        <v>445.55696864780788</v>
      </c>
      <c r="BI972" s="61">
        <f t="shared" si="444"/>
        <v>1757.3753742448841</v>
      </c>
    </row>
    <row r="973" spans="1:61" x14ac:dyDescent="0.3">
      <c r="A973" s="84" t="s">
        <v>2114</v>
      </c>
      <c r="B973" s="84" t="s">
        <v>2115</v>
      </c>
      <c r="C973" s="84" t="s">
        <v>2115</v>
      </c>
      <c r="D973" s="63">
        <f>VLOOKUP(B973,Площадь!$A$2:$B$490,2,0)</f>
        <v>13.4</v>
      </c>
      <c r="E973" s="72"/>
      <c r="F973" s="87">
        <v>31</v>
      </c>
      <c r="G973" s="87">
        <v>29</v>
      </c>
      <c r="H973" s="87">
        <v>31</v>
      </c>
      <c r="I973" s="89"/>
      <c r="J973" s="89"/>
      <c r="K973" s="89"/>
      <c r="L973" s="89"/>
      <c r="M973" s="89"/>
      <c r="N973" s="89"/>
      <c r="O973" s="89"/>
      <c r="P973" s="89">
        <v>15</v>
      </c>
      <c r="Q973" s="89">
        <v>31</v>
      </c>
      <c r="R973">
        <f t="shared" si="433"/>
        <v>137</v>
      </c>
      <c r="S973" s="76"/>
      <c r="T973" s="80"/>
      <c r="U973" s="39"/>
      <c r="V973" s="39"/>
      <c r="W973" s="39"/>
      <c r="X973" s="39"/>
      <c r="Y973" s="39"/>
      <c r="Z973" s="39"/>
      <c r="AA973" s="39"/>
      <c r="AB973" s="39"/>
      <c r="AC973" s="39"/>
      <c r="AD973" s="39"/>
      <c r="AE973" s="39"/>
      <c r="AF973" s="39"/>
      <c r="AG973" s="39"/>
      <c r="AH973" s="39"/>
      <c r="AJ973" s="39">
        <f t="shared" si="434"/>
        <v>0.19280359358152052</v>
      </c>
      <c r="AK973" s="39">
        <f t="shared" si="435"/>
        <v>7.7258840465310133E-2</v>
      </c>
      <c r="AL973" s="39">
        <f t="shared" si="436"/>
        <v>0.11014453841396694</v>
      </c>
      <c r="AM973" s="39"/>
      <c r="AS973" s="39"/>
      <c r="AT973" s="39">
        <f t="shared" si="445"/>
        <v>4.5016313125396945E-2</v>
      </c>
      <c r="AU973" s="39">
        <f t="shared" si="446"/>
        <v>0.1444263911192894</v>
      </c>
      <c r="AW973" s="38">
        <f t="shared" si="447"/>
        <v>517.55425446649042</v>
      </c>
      <c r="AX973" s="38">
        <f t="shared" si="431"/>
        <v>207.39054099145991</v>
      </c>
      <c r="AY973" s="38">
        <f t="shared" si="432"/>
        <v>295.66759313691631</v>
      </c>
      <c r="AZ973" s="38">
        <f t="shared" si="437"/>
        <v>0</v>
      </c>
      <c r="BA973" s="38">
        <f t="shared" si="438"/>
        <v>0</v>
      </c>
      <c r="BB973" s="38">
        <f t="shared" si="439"/>
        <v>0</v>
      </c>
      <c r="BC973" s="38">
        <f t="shared" si="440"/>
        <v>0</v>
      </c>
      <c r="BD973" s="38">
        <f t="shared" si="441"/>
        <v>0</v>
      </c>
      <c r="BE973" s="38">
        <f t="shared" si="442"/>
        <v>0</v>
      </c>
      <c r="BF973" s="38">
        <f t="shared" si="443"/>
        <v>0</v>
      </c>
      <c r="BG973" s="38">
        <f t="shared" si="448"/>
        <v>120.83999030129056</v>
      </c>
      <c r="BH973" s="38">
        <f t="shared" si="449"/>
        <v>387.69242726497572</v>
      </c>
      <c r="BI973" s="61">
        <f t="shared" si="444"/>
        <v>1529.1448061611329</v>
      </c>
    </row>
    <row r="974" spans="1:61" x14ac:dyDescent="0.3">
      <c r="A974" s="84" t="s">
        <v>598</v>
      </c>
      <c r="B974" s="84" t="s">
        <v>599</v>
      </c>
      <c r="C974" s="84" t="s">
        <v>599</v>
      </c>
      <c r="D974" s="63">
        <f>VLOOKUP(B974,Площадь!$A$2:$B$490,2,0)</f>
        <v>13.6</v>
      </c>
      <c r="E974" s="72"/>
      <c r="F974" s="87">
        <v>31</v>
      </c>
      <c r="G974" s="87">
        <v>29</v>
      </c>
      <c r="H974" s="87">
        <v>31</v>
      </c>
      <c r="I974" s="89"/>
      <c r="J974" s="89"/>
      <c r="K974" s="89"/>
      <c r="L974" s="89"/>
      <c r="M974" s="89"/>
      <c r="N974" s="89"/>
      <c r="O974" s="89"/>
      <c r="P974" s="89">
        <v>15</v>
      </c>
      <c r="Q974" s="89">
        <v>31</v>
      </c>
      <c r="R974">
        <f t="shared" si="433"/>
        <v>137</v>
      </c>
      <c r="S974" s="76"/>
      <c r="T974" s="80"/>
      <c r="U974" s="39"/>
      <c r="V974" s="39"/>
      <c r="W974" s="39"/>
      <c r="X974" s="39"/>
      <c r="Y974" s="39"/>
      <c r="Z974" s="39"/>
      <c r="AA974" s="39"/>
      <c r="AB974" s="39"/>
      <c r="AC974" s="39"/>
      <c r="AD974" s="39"/>
      <c r="AE974" s="39"/>
      <c r="AF974" s="39"/>
      <c r="AG974" s="39"/>
      <c r="AH974" s="39"/>
      <c r="AJ974" s="39">
        <f t="shared" si="434"/>
        <v>0.19568125915736412</v>
      </c>
      <c r="AK974" s="39">
        <f t="shared" si="435"/>
        <v>7.8411957487180425E-2</v>
      </c>
      <c r="AL974" s="39">
        <f t="shared" si="436"/>
        <v>0.11178848674850377</v>
      </c>
      <c r="AM974" s="39"/>
      <c r="AS974" s="39"/>
      <c r="AT974" s="39">
        <f t="shared" si="445"/>
        <v>4.5688198395925257E-2</v>
      </c>
      <c r="AU974" s="39">
        <f t="shared" si="446"/>
        <v>0.14658200889718923</v>
      </c>
      <c r="AW974" s="38">
        <f t="shared" si="447"/>
        <v>525.27894483166199</v>
      </c>
      <c r="AX974" s="38">
        <f t="shared" si="431"/>
        <v>210.48592220028766</v>
      </c>
      <c r="AY974" s="38">
        <f t="shared" si="432"/>
        <v>300.08054228821356</v>
      </c>
      <c r="AZ974" s="38">
        <f t="shared" si="437"/>
        <v>0</v>
      </c>
      <c r="BA974" s="38">
        <f t="shared" si="438"/>
        <v>0</v>
      </c>
      <c r="BB974" s="38">
        <f t="shared" si="439"/>
        <v>0</v>
      </c>
      <c r="BC974" s="38">
        <f t="shared" si="440"/>
        <v>0</v>
      </c>
      <c r="BD974" s="38">
        <f t="shared" si="441"/>
        <v>0</v>
      </c>
      <c r="BE974" s="38">
        <f t="shared" si="442"/>
        <v>0</v>
      </c>
      <c r="BF974" s="38">
        <f t="shared" si="443"/>
        <v>0</v>
      </c>
      <c r="BG974" s="38">
        <f t="shared" si="448"/>
        <v>122.64357224608592</v>
      </c>
      <c r="BH974" s="38">
        <f t="shared" si="449"/>
        <v>393.47888140325887</v>
      </c>
      <c r="BI974" s="61">
        <f t="shared" si="444"/>
        <v>1551.9678629695079</v>
      </c>
    </row>
    <row r="975" spans="1:61" x14ac:dyDescent="0.3">
      <c r="A975" s="84" t="s">
        <v>1279</v>
      </c>
      <c r="B975" s="84" t="s">
        <v>1280</v>
      </c>
      <c r="C975" s="84" t="s">
        <v>1280</v>
      </c>
      <c r="D975" s="63">
        <f>VLOOKUP(B975,Площадь!$A$2:$B$490,2,0)</f>
        <v>17</v>
      </c>
      <c r="E975" s="72"/>
      <c r="F975" s="87">
        <v>31</v>
      </c>
      <c r="G975" s="87">
        <v>29</v>
      </c>
      <c r="H975" s="87">
        <v>31</v>
      </c>
      <c r="I975" s="89"/>
      <c r="J975" s="89"/>
      <c r="K975" s="89"/>
      <c r="L975" s="89"/>
      <c r="M975" s="89"/>
      <c r="N975" s="89"/>
      <c r="O975" s="89"/>
      <c r="P975" s="89">
        <v>15</v>
      </c>
      <c r="Q975" s="89">
        <v>31</v>
      </c>
      <c r="R975">
        <f t="shared" si="433"/>
        <v>137</v>
      </c>
      <c r="S975" s="76"/>
      <c r="T975" s="80"/>
      <c r="U975" s="39"/>
      <c r="V975" s="39"/>
      <c r="W975" s="39"/>
      <c r="X975" s="39"/>
      <c r="Y975" s="39"/>
      <c r="Z975" s="39"/>
      <c r="AA975" s="39"/>
      <c r="AB975" s="39"/>
      <c r="AC975" s="39"/>
      <c r="AD975" s="39"/>
      <c r="AE975" s="39"/>
      <c r="AF975" s="39"/>
      <c r="AG975" s="39"/>
      <c r="AH975" s="39"/>
      <c r="AJ975" s="39">
        <f t="shared" si="434"/>
        <v>0.24460157394670515</v>
      </c>
      <c r="AK975" s="39">
        <f t="shared" si="435"/>
        <v>9.8014946858975535E-2</v>
      </c>
      <c r="AL975" s="39">
        <f t="shared" si="436"/>
        <v>0.13973560843562971</v>
      </c>
      <c r="AM975" s="39"/>
      <c r="AS975" s="39"/>
      <c r="AT975" s="39">
        <f t="shared" si="445"/>
        <v>5.711024799490657E-2</v>
      </c>
      <c r="AU975" s="39">
        <f t="shared" si="446"/>
        <v>0.18322751112148655</v>
      </c>
      <c r="AW975" s="38">
        <f t="shared" si="447"/>
        <v>656.59868103957751</v>
      </c>
      <c r="AX975" s="38">
        <f t="shared" si="431"/>
        <v>263.1074027503596</v>
      </c>
      <c r="AY975" s="38">
        <f t="shared" si="432"/>
        <v>375.10067786026701</v>
      </c>
      <c r="AZ975" s="38">
        <f t="shared" si="437"/>
        <v>0</v>
      </c>
      <c r="BA975" s="38">
        <f t="shared" si="438"/>
        <v>0</v>
      </c>
      <c r="BB975" s="38">
        <f t="shared" si="439"/>
        <v>0</v>
      </c>
      <c r="BC975" s="38">
        <f t="shared" si="440"/>
        <v>0</v>
      </c>
      <c r="BD975" s="38">
        <f t="shared" si="441"/>
        <v>0</v>
      </c>
      <c r="BE975" s="38">
        <f t="shared" si="442"/>
        <v>0</v>
      </c>
      <c r="BF975" s="38">
        <f t="shared" si="443"/>
        <v>0</v>
      </c>
      <c r="BG975" s="38">
        <f t="shared" si="448"/>
        <v>153.30446530760742</v>
      </c>
      <c r="BH975" s="38">
        <f t="shared" si="449"/>
        <v>491.84860175407368</v>
      </c>
      <c r="BI975" s="61">
        <f t="shared" si="444"/>
        <v>1939.9598287118852</v>
      </c>
    </row>
    <row r="976" spans="1:61" x14ac:dyDescent="0.3">
      <c r="A976" s="84" t="s">
        <v>1594</v>
      </c>
      <c r="B976" s="84" t="s">
        <v>1595</v>
      </c>
      <c r="C976" s="84" t="s">
        <v>1595</v>
      </c>
      <c r="D976" s="63">
        <f>VLOOKUP(B976,Площадь!$A$2:$B$490,2,0)</f>
        <v>15.1</v>
      </c>
      <c r="E976" s="72"/>
      <c r="F976" s="87">
        <v>31</v>
      </c>
      <c r="G976" s="87">
        <v>29</v>
      </c>
      <c r="H976" s="87">
        <v>31</v>
      </c>
      <c r="I976" s="89"/>
      <c r="J976" s="89"/>
      <c r="K976" s="89"/>
      <c r="L976" s="89"/>
      <c r="M976" s="89"/>
      <c r="N976" s="89"/>
      <c r="O976" s="89"/>
      <c r="P976" s="89">
        <v>15</v>
      </c>
      <c r="Q976" s="89">
        <v>31</v>
      </c>
      <c r="R976">
        <f t="shared" si="433"/>
        <v>137</v>
      </c>
      <c r="S976" s="76"/>
      <c r="T976" s="80"/>
      <c r="U976" s="39"/>
      <c r="V976" s="39"/>
      <c r="W976" s="39"/>
      <c r="X976" s="39"/>
      <c r="Y976" s="39"/>
      <c r="Z976" s="39"/>
      <c r="AA976" s="39"/>
      <c r="AB976" s="39"/>
      <c r="AC976" s="39"/>
      <c r="AD976" s="39"/>
      <c r="AE976" s="39"/>
      <c r="AF976" s="39"/>
      <c r="AG976" s="39"/>
      <c r="AH976" s="39"/>
      <c r="AJ976" s="39">
        <f t="shared" si="434"/>
        <v>0.21726375097619102</v>
      </c>
      <c r="AK976" s="39">
        <f t="shared" si="435"/>
        <v>8.7060335151207674E-2</v>
      </c>
      <c r="AL976" s="39">
        <f t="shared" si="436"/>
        <v>0.12411809925752991</v>
      </c>
      <c r="AM976" s="39"/>
      <c r="AS976" s="39"/>
      <c r="AT976" s="39">
        <f t="shared" si="445"/>
        <v>5.0727337924887601E-2</v>
      </c>
      <c r="AU976" s="39">
        <f t="shared" si="446"/>
        <v>0.16274914223143805</v>
      </c>
      <c r="AW976" s="38">
        <f t="shared" si="447"/>
        <v>583.21412257044813</v>
      </c>
      <c r="AX976" s="38">
        <f t="shared" si="431"/>
        <v>233.70128126649584</v>
      </c>
      <c r="AY976" s="38">
        <f t="shared" si="432"/>
        <v>333.17766092294301</v>
      </c>
      <c r="AZ976" s="38">
        <f t="shared" si="437"/>
        <v>0</v>
      </c>
      <c r="BA976" s="38">
        <f t="shared" si="438"/>
        <v>0</v>
      </c>
      <c r="BB976" s="38">
        <f t="shared" si="439"/>
        <v>0</v>
      </c>
      <c r="BC976" s="38">
        <f t="shared" si="440"/>
        <v>0</v>
      </c>
      <c r="BD976" s="38">
        <f t="shared" si="441"/>
        <v>0</v>
      </c>
      <c r="BE976" s="38">
        <f t="shared" si="442"/>
        <v>0</v>
      </c>
      <c r="BF976" s="38">
        <f t="shared" si="443"/>
        <v>0</v>
      </c>
      <c r="BG976" s="38">
        <f t="shared" si="448"/>
        <v>136.17043683205128</v>
      </c>
      <c r="BH976" s="38">
        <f t="shared" si="449"/>
        <v>436.87728744038304</v>
      </c>
      <c r="BI976" s="61">
        <f t="shared" si="444"/>
        <v>1723.1407890323214</v>
      </c>
    </row>
    <row r="977" spans="1:61" x14ac:dyDescent="0.3">
      <c r="A977" s="84" t="s">
        <v>1221</v>
      </c>
      <c r="B977" s="84" t="s">
        <v>1222</v>
      </c>
      <c r="C977" s="84" t="s">
        <v>1222</v>
      </c>
      <c r="D977" s="63">
        <f>VLOOKUP(B977,Площадь!$A$2:$B$490,2,0)</f>
        <v>13.6</v>
      </c>
      <c r="E977" s="72"/>
      <c r="F977" s="87">
        <v>31</v>
      </c>
      <c r="G977" s="87">
        <v>29</v>
      </c>
      <c r="H977" s="87">
        <v>31</v>
      </c>
      <c r="I977" s="89"/>
      <c r="J977" s="89"/>
      <c r="K977" s="89"/>
      <c r="L977" s="89"/>
      <c r="M977" s="89"/>
      <c r="N977" s="89"/>
      <c r="O977" s="89"/>
      <c r="P977" s="89">
        <v>15</v>
      </c>
      <c r="Q977" s="89">
        <v>31</v>
      </c>
      <c r="R977">
        <f t="shared" si="433"/>
        <v>137</v>
      </c>
      <c r="S977" s="76"/>
      <c r="T977" s="80"/>
      <c r="U977" s="39"/>
      <c r="V977" s="39"/>
      <c r="W977" s="39"/>
      <c r="X977" s="39"/>
      <c r="Y977" s="39"/>
      <c r="Z977" s="39"/>
      <c r="AA977" s="39"/>
      <c r="AB977" s="39"/>
      <c r="AC977" s="39"/>
      <c r="AD977" s="39"/>
      <c r="AE977" s="39"/>
      <c r="AF977" s="39"/>
      <c r="AG977" s="39"/>
      <c r="AH977" s="39"/>
      <c r="AJ977" s="39">
        <f t="shared" si="434"/>
        <v>0.19568125915736412</v>
      </c>
      <c r="AK977" s="39">
        <f t="shared" si="435"/>
        <v>7.8411957487180425E-2</v>
      </c>
      <c r="AL977" s="39">
        <f t="shared" si="436"/>
        <v>0.11178848674850377</v>
      </c>
      <c r="AM977" s="39"/>
      <c r="AS977" s="39"/>
      <c r="AT977" s="39">
        <f t="shared" si="445"/>
        <v>4.5688198395925257E-2</v>
      </c>
      <c r="AU977" s="39">
        <f t="shared" si="446"/>
        <v>0.14658200889718923</v>
      </c>
      <c r="AW977" s="38">
        <f t="shared" si="447"/>
        <v>525.27894483166199</v>
      </c>
      <c r="AX977" s="38">
        <f t="shared" si="431"/>
        <v>210.48592220028766</v>
      </c>
      <c r="AY977" s="38">
        <f t="shared" si="432"/>
        <v>300.08054228821356</v>
      </c>
      <c r="AZ977" s="38">
        <f t="shared" si="437"/>
        <v>0</v>
      </c>
      <c r="BA977" s="38">
        <f t="shared" si="438"/>
        <v>0</v>
      </c>
      <c r="BB977" s="38">
        <f t="shared" si="439"/>
        <v>0</v>
      </c>
      <c r="BC977" s="38">
        <f t="shared" si="440"/>
        <v>0</v>
      </c>
      <c r="BD977" s="38">
        <f t="shared" si="441"/>
        <v>0</v>
      </c>
      <c r="BE977" s="38">
        <f t="shared" si="442"/>
        <v>0</v>
      </c>
      <c r="BF977" s="38">
        <f t="shared" si="443"/>
        <v>0</v>
      </c>
      <c r="BG977" s="38">
        <f t="shared" si="448"/>
        <v>122.64357224608592</v>
      </c>
      <c r="BH977" s="38">
        <f t="shared" si="449"/>
        <v>393.47888140325887</v>
      </c>
      <c r="BI977" s="61">
        <f t="shared" si="444"/>
        <v>1551.9678629695079</v>
      </c>
    </row>
    <row r="978" spans="1:61" x14ac:dyDescent="0.3">
      <c r="A978" s="84" t="s">
        <v>2548</v>
      </c>
      <c r="B978" s="84" t="s">
        <v>1262</v>
      </c>
      <c r="C978" s="84" t="s">
        <v>1262</v>
      </c>
      <c r="D978" s="63">
        <f>VLOOKUP(B978,Площадь!$A$2:$B$490,2,0)</f>
        <v>16.7</v>
      </c>
      <c r="E978" s="72"/>
      <c r="F978" s="87">
        <v>31</v>
      </c>
      <c r="G978" s="87">
        <v>29</v>
      </c>
      <c r="H978" s="87">
        <v>31</v>
      </c>
      <c r="I978" s="89"/>
      <c r="J978" s="89"/>
      <c r="K978" s="89"/>
      <c r="L978" s="89"/>
      <c r="M978" s="89"/>
      <c r="N978" s="89"/>
      <c r="O978" s="89"/>
      <c r="P978" s="89">
        <v>15</v>
      </c>
      <c r="Q978" s="89">
        <v>31</v>
      </c>
      <c r="R978">
        <f t="shared" si="433"/>
        <v>137</v>
      </c>
      <c r="S978" s="76"/>
      <c r="T978" s="80"/>
      <c r="U978" s="39"/>
      <c r="V978" s="39"/>
      <c r="W978" s="39"/>
      <c r="X978" s="39"/>
      <c r="Y978" s="39"/>
      <c r="Z978" s="39"/>
      <c r="AA978" s="39"/>
      <c r="AB978" s="39"/>
      <c r="AC978" s="39"/>
      <c r="AD978" s="39"/>
      <c r="AE978" s="39"/>
      <c r="AF978" s="39"/>
      <c r="AG978" s="39"/>
      <c r="AH978" s="39"/>
      <c r="AJ978" s="39">
        <f t="shared" si="434"/>
        <v>0.24028507558293974</v>
      </c>
      <c r="AK978" s="39">
        <f t="shared" si="435"/>
        <v>9.6285271326170083E-2</v>
      </c>
      <c r="AL978" s="39">
        <f t="shared" si="436"/>
        <v>0.13726968593382446</v>
      </c>
      <c r="AM978" s="39"/>
      <c r="AS978" s="39"/>
      <c r="AT978" s="39">
        <f t="shared" si="445"/>
        <v>5.6102420089114098E-2</v>
      </c>
      <c r="AU978" s="39">
        <f t="shared" si="446"/>
        <v>0.17999408445463677</v>
      </c>
      <c r="AW978" s="38">
        <f t="shared" si="447"/>
        <v>645.0116454918201</v>
      </c>
      <c r="AX978" s="38">
        <f t="shared" si="431"/>
        <v>258.46433093711795</v>
      </c>
      <c r="AY978" s="38">
        <f t="shared" si="432"/>
        <v>368.48125413332104</v>
      </c>
      <c r="AZ978" s="38">
        <f t="shared" si="437"/>
        <v>0</v>
      </c>
      <c r="BA978" s="38">
        <f t="shared" si="438"/>
        <v>0</v>
      </c>
      <c r="BB978" s="38">
        <f t="shared" si="439"/>
        <v>0</v>
      </c>
      <c r="BC978" s="38">
        <f t="shared" si="440"/>
        <v>0</v>
      </c>
      <c r="BD978" s="38">
        <f t="shared" si="441"/>
        <v>0</v>
      </c>
      <c r="BE978" s="38">
        <f t="shared" si="442"/>
        <v>0</v>
      </c>
      <c r="BF978" s="38">
        <f t="shared" si="443"/>
        <v>0</v>
      </c>
      <c r="BG978" s="38">
        <f t="shared" si="448"/>
        <v>150.59909239041434</v>
      </c>
      <c r="BH978" s="38">
        <f t="shared" si="449"/>
        <v>483.16892054664879</v>
      </c>
      <c r="BI978" s="61">
        <f t="shared" si="444"/>
        <v>1905.7252434993225</v>
      </c>
    </row>
    <row r="979" spans="1:61" x14ac:dyDescent="0.3">
      <c r="A979" s="84" t="s">
        <v>1204</v>
      </c>
      <c r="B979" s="84" t="s">
        <v>1205</v>
      </c>
      <c r="C979" s="84" t="s">
        <v>1205</v>
      </c>
      <c r="D979" s="63">
        <f>VLOOKUP(B979,Площадь!$A$2:$B$490,2,0)</f>
        <v>15.3</v>
      </c>
      <c r="E979" s="72"/>
      <c r="F979" s="87">
        <v>31</v>
      </c>
      <c r="G979" s="87">
        <v>29</v>
      </c>
      <c r="H979" s="87">
        <v>31</v>
      </c>
      <c r="I979" s="89"/>
      <c r="J979" s="89"/>
      <c r="K979" s="89"/>
      <c r="L979" s="89"/>
      <c r="M979" s="89"/>
      <c r="N979" s="89"/>
      <c r="O979" s="89"/>
      <c r="P979" s="89">
        <v>15</v>
      </c>
      <c r="Q979" s="89">
        <v>31</v>
      </c>
      <c r="R979">
        <f t="shared" si="433"/>
        <v>137</v>
      </c>
      <c r="S979" s="76"/>
      <c r="T979" s="80"/>
      <c r="U979" s="39"/>
      <c r="V979" s="39"/>
      <c r="W979" s="39"/>
      <c r="X979" s="39"/>
      <c r="Y979" s="39"/>
      <c r="Z979" s="39"/>
      <c r="AA979" s="39"/>
      <c r="AB979" s="39"/>
      <c r="AC979" s="39"/>
      <c r="AD979" s="39"/>
      <c r="AE979" s="39"/>
      <c r="AF979" s="39"/>
      <c r="AG979" s="39"/>
      <c r="AH979" s="39"/>
      <c r="AJ979" s="39">
        <f t="shared" si="434"/>
        <v>0.22014141655203465</v>
      </c>
      <c r="AK979" s="39">
        <f t="shared" si="435"/>
        <v>8.821345217307798E-2</v>
      </c>
      <c r="AL979" s="39">
        <f t="shared" si="436"/>
        <v>0.12576204759206674</v>
      </c>
      <c r="AM979" s="39"/>
      <c r="AS979" s="39"/>
      <c r="AT979" s="39">
        <f t="shared" si="445"/>
        <v>5.139922319541592E-2</v>
      </c>
      <c r="AU979" s="39">
        <f t="shared" si="446"/>
        <v>0.1649047600093379</v>
      </c>
      <c r="AW979" s="38">
        <f t="shared" si="447"/>
        <v>590.93881293561981</v>
      </c>
      <c r="AX979" s="38">
        <f t="shared" si="431"/>
        <v>236.79666247532361</v>
      </c>
      <c r="AY979" s="38">
        <f t="shared" si="432"/>
        <v>337.59061007424032</v>
      </c>
      <c r="AZ979" s="38">
        <f t="shared" si="437"/>
        <v>0</v>
      </c>
      <c r="BA979" s="38">
        <f t="shared" si="438"/>
        <v>0</v>
      </c>
      <c r="BB979" s="38">
        <f t="shared" si="439"/>
        <v>0</v>
      </c>
      <c r="BC979" s="38">
        <f t="shared" si="440"/>
        <v>0</v>
      </c>
      <c r="BD979" s="38">
        <f t="shared" si="441"/>
        <v>0</v>
      </c>
      <c r="BE979" s="38">
        <f t="shared" si="442"/>
        <v>0</v>
      </c>
      <c r="BF979" s="38">
        <f t="shared" si="443"/>
        <v>0</v>
      </c>
      <c r="BG979" s="38">
        <f t="shared" si="448"/>
        <v>137.97401877684669</v>
      </c>
      <c r="BH979" s="38">
        <f t="shared" si="449"/>
        <v>442.6637415786663</v>
      </c>
      <c r="BI979" s="61">
        <f t="shared" si="444"/>
        <v>1745.9638458406966</v>
      </c>
    </row>
    <row r="980" spans="1:61" x14ac:dyDescent="0.3">
      <c r="A980" s="84" t="s">
        <v>1677</v>
      </c>
      <c r="B980" s="84" t="s">
        <v>1678</v>
      </c>
      <c r="C980" s="84" t="s">
        <v>1678</v>
      </c>
      <c r="D980" s="63">
        <f>VLOOKUP(B980,Площадь!$A$2:$B$490,2,0)</f>
        <v>14</v>
      </c>
      <c r="E980" s="72"/>
      <c r="F980" s="87">
        <v>31</v>
      </c>
      <c r="G980" s="87">
        <v>29</v>
      </c>
      <c r="H980" s="87">
        <v>31</v>
      </c>
      <c r="I980" s="89"/>
      <c r="J980" s="89"/>
      <c r="K980" s="89"/>
      <c r="L980" s="89"/>
      <c r="M980" s="89"/>
      <c r="N980" s="89"/>
      <c r="O980" s="89"/>
      <c r="P980" s="89">
        <v>15</v>
      </c>
      <c r="Q980" s="89">
        <v>31</v>
      </c>
      <c r="R980">
        <f t="shared" si="433"/>
        <v>137</v>
      </c>
      <c r="S980" s="76"/>
      <c r="T980" s="80"/>
      <c r="U980" s="39"/>
      <c r="V980" s="39"/>
      <c r="W980" s="39"/>
      <c r="X980" s="39"/>
      <c r="Y980" s="39"/>
      <c r="Z980" s="39"/>
      <c r="AA980" s="39"/>
      <c r="AB980" s="39"/>
      <c r="AC980" s="39"/>
      <c r="AD980" s="39"/>
      <c r="AE980" s="39"/>
      <c r="AF980" s="39"/>
      <c r="AG980" s="39"/>
      <c r="AH980" s="39"/>
      <c r="AJ980" s="39">
        <f t="shared" si="434"/>
        <v>0.20143659030905128</v>
      </c>
      <c r="AK980" s="39">
        <f t="shared" si="435"/>
        <v>8.0718191530921024E-2</v>
      </c>
      <c r="AL980" s="39">
        <f t="shared" si="436"/>
        <v>0.11507638341757741</v>
      </c>
      <c r="AM980" s="39"/>
      <c r="AS980" s="39"/>
      <c r="AT980" s="39">
        <f t="shared" si="445"/>
        <v>4.7031968936981881E-2</v>
      </c>
      <c r="AU980" s="39">
        <f t="shared" si="446"/>
        <v>0.15089324445298891</v>
      </c>
      <c r="AW980" s="38">
        <f t="shared" si="447"/>
        <v>540.7283255620049</v>
      </c>
      <c r="AX980" s="38">
        <f t="shared" si="431"/>
        <v>216.67668461794318</v>
      </c>
      <c r="AY980" s="38">
        <f t="shared" si="432"/>
        <v>308.90644059080813</v>
      </c>
      <c r="AZ980" s="38">
        <f t="shared" si="437"/>
        <v>0</v>
      </c>
      <c r="BA980" s="38">
        <f t="shared" si="438"/>
        <v>0</v>
      </c>
      <c r="BB980" s="38">
        <f t="shared" si="439"/>
        <v>0</v>
      </c>
      <c r="BC980" s="38">
        <f t="shared" si="440"/>
        <v>0</v>
      </c>
      <c r="BD980" s="38">
        <f t="shared" si="441"/>
        <v>0</v>
      </c>
      <c r="BE980" s="38">
        <f t="shared" si="442"/>
        <v>0</v>
      </c>
      <c r="BF980" s="38">
        <f t="shared" si="443"/>
        <v>0</v>
      </c>
      <c r="BG980" s="38">
        <f t="shared" si="448"/>
        <v>126.25073613567669</v>
      </c>
      <c r="BH980" s="38">
        <f t="shared" si="449"/>
        <v>405.05178967982533</v>
      </c>
      <c r="BI980" s="61">
        <f t="shared" si="444"/>
        <v>1597.6139765862583</v>
      </c>
    </row>
    <row r="981" spans="1:61" x14ac:dyDescent="0.3">
      <c r="A981" s="197" t="s">
        <v>1852</v>
      </c>
      <c r="B981" s="84" t="s">
        <v>1853</v>
      </c>
      <c r="C981" s="84" t="s">
        <v>1853</v>
      </c>
      <c r="D981" s="63">
        <f>VLOOKUP(B981,Площадь!$A$2:$B$490,2,0)</f>
        <v>14.5</v>
      </c>
      <c r="E981" s="72"/>
      <c r="F981" s="87">
        <v>31</v>
      </c>
      <c r="G981" s="87">
        <v>29</v>
      </c>
      <c r="H981" s="87">
        <v>31</v>
      </c>
      <c r="I981" s="89"/>
      <c r="J981" s="89"/>
      <c r="K981" s="89"/>
      <c r="L981" s="89"/>
      <c r="M981" s="89"/>
      <c r="N981" s="89"/>
      <c r="O981" s="89"/>
      <c r="P981" s="89">
        <v>0</v>
      </c>
      <c r="Q981" s="89">
        <v>0</v>
      </c>
      <c r="R981">
        <f t="shared" si="433"/>
        <v>91</v>
      </c>
      <c r="S981" s="76"/>
      <c r="T981" s="80"/>
      <c r="U981" s="39"/>
      <c r="V981" s="39"/>
      <c r="W981" s="39"/>
      <c r="X981" s="39"/>
      <c r="Y981" s="39"/>
      <c r="Z981" s="39"/>
      <c r="AA981" s="39"/>
      <c r="AB981" s="39"/>
      <c r="AC981" s="39"/>
      <c r="AD981" s="39"/>
      <c r="AE981" s="39"/>
      <c r="AF981" s="39"/>
      <c r="AG981" s="39"/>
      <c r="AH981" s="39"/>
      <c r="AJ981" s="39">
        <f t="shared" si="434"/>
        <v>0.20863075424866026</v>
      </c>
      <c r="AK981" s="39">
        <f t="shared" si="435"/>
        <v>8.3600984085596783E-2</v>
      </c>
      <c r="AL981" s="39">
        <f t="shared" si="436"/>
        <v>0.11918625425391946</v>
      </c>
      <c r="AM981" s="39"/>
      <c r="AS981" s="39"/>
      <c r="AT981" s="39">
        <f t="shared" si="445"/>
        <v>0</v>
      </c>
      <c r="AU981" s="39">
        <f t="shared" si="446"/>
        <v>0</v>
      </c>
      <c r="AW981" s="38">
        <f t="shared" si="447"/>
        <v>560.04005147493365</v>
      </c>
      <c r="AX981" s="38">
        <f t="shared" ref="AX981:AX1045" si="450">(V981+AK981)*$AX$1</f>
        <v>224.4151376400126</v>
      </c>
      <c r="AY981" s="38">
        <f t="shared" ref="AY981:AY1045" si="451">(W981+AL981)*$AY$1</f>
        <v>319.93881346905124</v>
      </c>
      <c r="AZ981" s="38">
        <f t="shared" si="437"/>
        <v>0</v>
      </c>
      <c r="BA981" s="38">
        <f t="shared" si="438"/>
        <v>0</v>
      </c>
      <c r="BB981" s="38">
        <f t="shared" si="439"/>
        <v>0</v>
      </c>
      <c r="BC981" s="38">
        <f t="shared" si="440"/>
        <v>0</v>
      </c>
      <c r="BD981" s="38">
        <f t="shared" si="441"/>
        <v>0</v>
      </c>
      <c r="BE981" s="38">
        <f t="shared" si="442"/>
        <v>0</v>
      </c>
      <c r="BF981" s="38">
        <f t="shared" si="443"/>
        <v>0</v>
      </c>
      <c r="BG981" s="38">
        <f t="shared" si="448"/>
        <v>0</v>
      </c>
      <c r="BH981" s="38">
        <f t="shared" si="449"/>
        <v>0</v>
      </c>
      <c r="BI981" s="61">
        <f t="shared" si="444"/>
        <v>1104.3940025839975</v>
      </c>
    </row>
    <row r="982" spans="1:61" x14ac:dyDescent="0.3">
      <c r="A982" s="198" t="s">
        <v>3964</v>
      </c>
      <c r="B982" s="84" t="s">
        <v>1853</v>
      </c>
      <c r="C982" s="84" t="s">
        <v>1853</v>
      </c>
      <c r="D982" s="63">
        <f>VLOOKUP(B982,Площадь!$A$2:$B$490,2,0)</f>
        <v>14.5</v>
      </c>
      <c r="E982" s="72"/>
      <c r="F982" s="87"/>
      <c r="G982" s="87"/>
      <c r="H982" s="87"/>
      <c r="I982" s="89"/>
      <c r="J982" s="89"/>
      <c r="K982" s="89"/>
      <c r="L982" s="89"/>
      <c r="M982" s="89"/>
      <c r="N982" s="89"/>
      <c r="O982" s="89"/>
      <c r="P982" s="89">
        <v>15</v>
      </c>
      <c r="Q982" s="89">
        <v>31</v>
      </c>
      <c r="R982">
        <f t="shared" si="433"/>
        <v>46</v>
      </c>
      <c r="S982" s="76"/>
      <c r="T982" s="80"/>
      <c r="U982" s="39"/>
      <c r="V982" s="39"/>
      <c r="W982" s="39"/>
      <c r="X982" s="39"/>
      <c r="Y982" s="39"/>
      <c r="Z982" s="39"/>
      <c r="AA982" s="39"/>
      <c r="AB982" s="39"/>
      <c r="AC982" s="39"/>
      <c r="AD982" s="39"/>
      <c r="AE982" s="39"/>
      <c r="AF982" s="39"/>
      <c r="AG982" s="39"/>
      <c r="AH982" s="39"/>
      <c r="AJ982" s="39">
        <f t="shared" si="434"/>
        <v>0</v>
      </c>
      <c r="AK982" s="39">
        <f t="shared" si="435"/>
        <v>0</v>
      </c>
      <c r="AL982" s="39">
        <f t="shared" si="436"/>
        <v>0</v>
      </c>
      <c r="AM982" s="39"/>
      <c r="AS982" s="39"/>
      <c r="AT982" s="39">
        <f t="shared" si="445"/>
        <v>4.8711682113302665E-2</v>
      </c>
      <c r="AU982" s="39">
        <f t="shared" si="446"/>
        <v>0.15628228889773851</v>
      </c>
      <c r="AW982" s="38">
        <f t="shared" si="447"/>
        <v>0</v>
      </c>
      <c r="AX982" s="38">
        <f t="shared" si="450"/>
        <v>0</v>
      </c>
      <c r="AY982" s="38">
        <f t="shared" si="451"/>
        <v>0</v>
      </c>
      <c r="AZ982" s="38">
        <f t="shared" si="437"/>
        <v>0</v>
      </c>
      <c r="BA982" s="38">
        <f t="shared" si="438"/>
        <v>0</v>
      </c>
      <c r="BB982" s="38">
        <f t="shared" si="439"/>
        <v>0</v>
      </c>
      <c r="BC982" s="38">
        <f t="shared" si="440"/>
        <v>0</v>
      </c>
      <c r="BD982" s="38">
        <f t="shared" si="441"/>
        <v>0</v>
      </c>
      <c r="BE982" s="38">
        <f t="shared" si="442"/>
        <v>0</v>
      </c>
      <c r="BF982" s="38">
        <f t="shared" si="443"/>
        <v>0</v>
      </c>
      <c r="BG982" s="38">
        <f t="shared" si="448"/>
        <v>130.75969099766516</v>
      </c>
      <c r="BH982" s="38">
        <f t="shared" si="449"/>
        <v>419.51792502553337</v>
      </c>
      <c r="BI982" s="61">
        <f t="shared" si="444"/>
        <v>550.27761602319856</v>
      </c>
    </row>
    <row r="983" spans="1:61" ht="13.8" customHeight="1" x14ac:dyDescent="0.3">
      <c r="A983" s="197" t="s">
        <v>1263</v>
      </c>
      <c r="B983" s="84" t="s">
        <v>1264</v>
      </c>
      <c r="C983" s="84" t="s">
        <v>1264</v>
      </c>
      <c r="D983" s="63">
        <f>VLOOKUP(B983,Площадь!$A$2:$B$490,2,0)</f>
        <v>14.4</v>
      </c>
      <c r="E983" s="72"/>
      <c r="F983" s="87">
        <v>31</v>
      </c>
      <c r="G983" s="87">
        <v>29</v>
      </c>
      <c r="H983" s="87">
        <v>31</v>
      </c>
      <c r="I983" s="89"/>
      <c r="J983" s="89"/>
      <c r="K983" s="89"/>
      <c r="L983" s="89"/>
      <c r="M983" s="89"/>
      <c r="N983" s="89"/>
      <c r="O983" s="89"/>
      <c r="P983" s="89">
        <v>0</v>
      </c>
      <c r="Q983" s="89">
        <v>0</v>
      </c>
      <c r="R983">
        <f t="shared" si="433"/>
        <v>91</v>
      </c>
      <c r="S983" s="76"/>
      <c r="T983" s="80"/>
      <c r="U983" s="39"/>
      <c r="V983" s="39"/>
      <c r="W983" s="39"/>
      <c r="X983" s="39"/>
      <c r="Y983" s="39"/>
      <c r="Z983" s="39"/>
      <c r="AA983" s="39"/>
      <c r="AB983" s="39"/>
      <c r="AC983" s="39"/>
      <c r="AD983" s="39"/>
      <c r="AE983" s="39"/>
      <c r="AF983" s="39"/>
      <c r="AG983" s="39"/>
      <c r="AH983" s="39"/>
      <c r="AJ983" s="39">
        <f t="shared" si="434"/>
        <v>0.20719192146073848</v>
      </c>
      <c r="AK983" s="39">
        <f t="shared" si="435"/>
        <v>8.3024425574661637E-2</v>
      </c>
      <c r="AL983" s="39">
        <f t="shared" si="436"/>
        <v>0.11836428008665105</v>
      </c>
      <c r="AM983" s="39"/>
      <c r="AS983" s="39"/>
      <c r="AT983" s="39">
        <f t="shared" si="445"/>
        <v>0</v>
      </c>
      <c r="AU983" s="39">
        <f t="shared" si="446"/>
        <v>0</v>
      </c>
      <c r="AW983" s="38">
        <f t="shared" si="447"/>
        <v>556.17770629234792</v>
      </c>
      <c r="AX983" s="38">
        <f t="shared" si="450"/>
        <v>222.86744703559873</v>
      </c>
      <c r="AY983" s="38">
        <f t="shared" si="451"/>
        <v>317.73233889340264</v>
      </c>
      <c r="AZ983" s="38">
        <f t="shared" si="437"/>
        <v>0</v>
      </c>
      <c r="BA983" s="38">
        <f t="shared" si="438"/>
        <v>0</v>
      </c>
      <c r="BB983" s="38">
        <f t="shared" si="439"/>
        <v>0</v>
      </c>
      <c r="BC983" s="38">
        <f t="shared" si="440"/>
        <v>0</v>
      </c>
      <c r="BD983" s="38">
        <f t="shared" si="441"/>
        <v>0</v>
      </c>
      <c r="BE983" s="38">
        <f t="shared" si="442"/>
        <v>0</v>
      </c>
      <c r="BF983" s="38">
        <f t="shared" si="443"/>
        <v>0</v>
      </c>
      <c r="BG983" s="38">
        <f t="shared" si="448"/>
        <v>0</v>
      </c>
      <c r="BH983" s="38">
        <f t="shared" si="449"/>
        <v>0</v>
      </c>
      <c r="BI983" s="61">
        <f t="shared" si="444"/>
        <v>1096.7774922213493</v>
      </c>
    </row>
    <row r="984" spans="1:61" x14ac:dyDescent="0.3">
      <c r="A984" s="198" t="s">
        <v>3965</v>
      </c>
      <c r="B984" s="84" t="s">
        <v>1264</v>
      </c>
      <c r="C984" s="84" t="s">
        <v>1264</v>
      </c>
      <c r="D984" s="63">
        <f>VLOOKUP(B984,Площадь!$A$2:$B$490,2,0)</f>
        <v>14.4</v>
      </c>
      <c r="E984" s="72"/>
      <c r="F984" s="87"/>
      <c r="G984" s="87"/>
      <c r="H984" s="87"/>
      <c r="I984" s="89"/>
      <c r="J984" s="89"/>
      <c r="K984" s="89"/>
      <c r="L984" s="89"/>
      <c r="M984" s="89"/>
      <c r="N984" s="89"/>
      <c r="O984" s="89"/>
      <c r="P984" s="89">
        <v>15</v>
      </c>
      <c r="Q984" s="89">
        <v>31</v>
      </c>
      <c r="R984">
        <f t="shared" si="433"/>
        <v>46</v>
      </c>
      <c r="S984" s="76"/>
      <c r="T984" s="80"/>
      <c r="U984" s="39"/>
      <c r="V984" s="39"/>
      <c r="W984" s="39"/>
      <c r="X984" s="39"/>
      <c r="Y984" s="39"/>
      <c r="Z984" s="39"/>
      <c r="AA984" s="39"/>
      <c r="AB984" s="39"/>
      <c r="AC984" s="39"/>
      <c r="AD984" s="39"/>
      <c r="AE984" s="39"/>
      <c r="AF984" s="39"/>
      <c r="AG984" s="39"/>
      <c r="AH984" s="39"/>
      <c r="AJ984" s="39">
        <f t="shared" si="434"/>
        <v>0</v>
      </c>
      <c r="AK984" s="39">
        <f t="shared" si="435"/>
        <v>0</v>
      </c>
      <c r="AL984" s="39">
        <f t="shared" si="436"/>
        <v>0</v>
      </c>
      <c r="AM984" s="39"/>
      <c r="AS984" s="39"/>
      <c r="AT984" s="39">
        <f t="shared" si="445"/>
        <v>4.8375739478038512E-2</v>
      </c>
      <c r="AU984" s="39">
        <f t="shared" si="446"/>
        <v>0.15520448000878861</v>
      </c>
      <c r="AW984" s="38">
        <f t="shared" si="447"/>
        <v>0</v>
      </c>
      <c r="AX984" s="38">
        <f t="shared" si="450"/>
        <v>0</v>
      </c>
      <c r="AY984" s="38">
        <f t="shared" si="451"/>
        <v>0</v>
      </c>
      <c r="AZ984" s="38">
        <f t="shared" si="437"/>
        <v>0</v>
      </c>
      <c r="BA984" s="38">
        <f t="shared" si="438"/>
        <v>0</v>
      </c>
      <c r="BB984" s="38">
        <f t="shared" si="439"/>
        <v>0</v>
      </c>
      <c r="BC984" s="38">
        <f t="shared" si="440"/>
        <v>0</v>
      </c>
      <c r="BD984" s="38">
        <f t="shared" si="441"/>
        <v>0</v>
      </c>
      <c r="BE984" s="38">
        <f t="shared" si="442"/>
        <v>0</v>
      </c>
      <c r="BF984" s="38">
        <f t="shared" si="443"/>
        <v>0</v>
      </c>
      <c r="BG984" s="38">
        <f t="shared" si="448"/>
        <v>129.85790002526747</v>
      </c>
      <c r="BH984" s="38">
        <f t="shared" si="449"/>
        <v>416.6246979563918</v>
      </c>
      <c r="BI984" s="61">
        <f t="shared" si="444"/>
        <v>546.4825979816593</v>
      </c>
    </row>
    <row r="985" spans="1:61" x14ac:dyDescent="0.3">
      <c r="A985" s="84" t="s">
        <v>1636</v>
      </c>
      <c r="B985" s="84" t="s">
        <v>1637</v>
      </c>
      <c r="C985" s="84" t="s">
        <v>1637</v>
      </c>
      <c r="D985" s="63">
        <f>VLOOKUP(B985,Площадь!$A$2:$B$490,2,0)</f>
        <v>15.3</v>
      </c>
      <c r="E985" s="72"/>
      <c r="F985" s="87">
        <v>31</v>
      </c>
      <c r="G985" s="87">
        <v>29</v>
      </c>
      <c r="H985" s="87">
        <v>31</v>
      </c>
      <c r="I985" s="89"/>
      <c r="J985" s="89"/>
      <c r="K985" s="89"/>
      <c r="L985" s="89"/>
      <c r="M985" s="89"/>
      <c r="N985" s="89"/>
      <c r="O985" s="89"/>
      <c r="P985" s="89">
        <v>15</v>
      </c>
      <c r="Q985" s="89">
        <v>31</v>
      </c>
      <c r="R985">
        <f t="shared" si="433"/>
        <v>137</v>
      </c>
      <c r="S985" s="76"/>
      <c r="T985" s="80"/>
      <c r="U985" s="39"/>
      <c r="V985" s="39"/>
      <c r="W985" s="39"/>
      <c r="X985" s="39"/>
      <c r="Y985" s="39"/>
      <c r="Z985" s="39"/>
      <c r="AA985" s="39"/>
      <c r="AB985" s="39"/>
      <c r="AC985" s="39"/>
      <c r="AD985" s="39"/>
      <c r="AE985" s="39"/>
      <c r="AF985" s="39"/>
      <c r="AG985" s="39"/>
      <c r="AH985" s="39"/>
      <c r="AJ985" s="39">
        <f t="shared" si="434"/>
        <v>0.22014141655203465</v>
      </c>
      <c r="AK985" s="39">
        <f t="shared" si="435"/>
        <v>8.821345217307798E-2</v>
      </c>
      <c r="AL985" s="39">
        <f t="shared" si="436"/>
        <v>0.12576204759206674</v>
      </c>
      <c r="AM985" s="39"/>
      <c r="AS985" s="39"/>
      <c r="AT985" s="39">
        <f t="shared" si="445"/>
        <v>5.139922319541592E-2</v>
      </c>
      <c r="AU985" s="39">
        <f t="shared" si="446"/>
        <v>0.1649047600093379</v>
      </c>
      <c r="AW985" s="38">
        <f t="shared" si="447"/>
        <v>590.93881293561981</v>
      </c>
      <c r="AX985" s="38">
        <f t="shared" si="450"/>
        <v>236.79666247532361</v>
      </c>
      <c r="AY985" s="38">
        <f t="shared" si="451"/>
        <v>337.59061007424032</v>
      </c>
      <c r="AZ985" s="38">
        <f t="shared" si="437"/>
        <v>0</v>
      </c>
      <c r="BA985" s="38">
        <f t="shared" si="438"/>
        <v>0</v>
      </c>
      <c r="BB985" s="38">
        <f t="shared" si="439"/>
        <v>0</v>
      </c>
      <c r="BC985" s="38">
        <f t="shared" si="440"/>
        <v>0</v>
      </c>
      <c r="BD985" s="38">
        <f t="shared" si="441"/>
        <v>0</v>
      </c>
      <c r="BE985" s="38">
        <f t="shared" si="442"/>
        <v>0</v>
      </c>
      <c r="BF985" s="38">
        <f t="shared" si="443"/>
        <v>0</v>
      </c>
      <c r="BG985" s="38">
        <f t="shared" si="448"/>
        <v>137.97401877684669</v>
      </c>
      <c r="BH985" s="38">
        <f t="shared" si="449"/>
        <v>442.6637415786663</v>
      </c>
      <c r="BI985" s="61">
        <f t="shared" si="444"/>
        <v>1745.9638458406966</v>
      </c>
    </row>
    <row r="986" spans="1:61" x14ac:dyDescent="0.3">
      <c r="A986" s="84" t="s">
        <v>1499</v>
      </c>
      <c r="B986" s="84" t="s">
        <v>1500</v>
      </c>
      <c r="C986" s="84" t="s">
        <v>1500</v>
      </c>
      <c r="D986" s="63">
        <f>VLOOKUP(B986,Площадь!$A$2:$B$490,2,0)</f>
        <v>15.2</v>
      </c>
      <c r="E986" s="72"/>
      <c r="F986" s="87">
        <v>31</v>
      </c>
      <c r="G986" s="87">
        <v>29</v>
      </c>
      <c r="H986" s="87">
        <v>31</v>
      </c>
      <c r="I986" s="89"/>
      <c r="J986" s="89"/>
      <c r="K986" s="89"/>
      <c r="L986" s="89"/>
      <c r="M986" s="89"/>
      <c r="N986" s="89"/>
      <c r="O986" s="89"/>
      <c r="P986" s="89">
        <v>15</v>
      </c>
      <c r="Q986" s="89">
        <v>31</v>
      </c>
      <c r="R986">
        <f t="shared" si="433"/>
        <v>137</v>
      </c>
      <c r="S986" s="76"/>
      <c r="T986" s="80"/>
      <c r="U986" s="39"/>
      <c r="V986" s="39"/>
      <c r="W986" s="39"/>
      <c r="X986" s="39"/>
      <c r="Y986" s="39"/>
      <c r="Z986" s="39"/>
      <c r="AA986" s="39"/>
      <c r="AB986" s="39"/>
      <c r="AC986" s="39"/>
      <c r="AD986" s="39"/>
      <c r="AE986" s="39"/>
      <c r="AF986" s="39"/>
      <c r="AG986" s="39"/>
      <c r="AH986" s="39"/>
      <c r="AJ986" s="39">
        <f t="shared" si="434"/>
        <v>0.21870258376411283</v>
      </c>
      <c r="AK986" s="39">
        <f t="shared" si="435"/>
        <v>8.763689366214282E-2</v>
      </c>
      <c r="AL986" s="39">
        <f t="shared" si="436"/>
        <v>0.12494007342479832</v>
      </c>
      <c r="AM986" s="39"/>
      <c r="AS986" s="39"/>
      <c r="AT986" s="39">
        <f t="shared" si="445"/>
        <v>5.1063280560151754E-2</v>
      </c>
      <c r="AU986" s="39">
        <f t="shared" si="446"/>
        <v>0.16382695112038798</v>
      </c>
      <c r="AW986" s="38">
        <f t="shared" si="447"/>
        <v>587.07646775303397</v>
      </c>
      <c r="AX986" s="38">
        <f t="shared" si="450"/>
        <v>235.24897187090971</v>
      </c>
      <c r="AY986" s="38">
        <f t="shared" si="451"/>
        <v>335.38413549859166</v>
      </c>
      <c r="AZ986" s="38">
        <f t="shared" si="437"/>
        <v>0</v>
      </c>
      <c r="BA986" s="38">
        <f t="shared" si="438"/>
        <v>0</v>
      </c>
      <c r="BB986" s="38">
        <f t="shared" si="439"/>
        <v>0</v>
      </c>
      <c r="BC986" s="38">
        <f t="shared" si="440"/>
        <v>0</v>
      </c>
      <c r="BD986" s="38">
        <f t="shared" si="441"/>
        <v>0</v>
      </c>
      <c r="BE986" s="38">
        <f t="shared" si="442"/>
        <v>0</v>
      </c>
      <c r="BF986" s="38">
        <f t="shared" si="443"/>
        <v>0</v>
      </c>
      <c r="BG986" s="38">
        <f t="shared" si="448"/>
        <v>137.07222780444897</v>
      </c>
      <c r="BH986" s="38">
        <f t="shared" si="449"/>
        <v>439.77051450952467</v>
      </c>
      <c r="BI986" s="61">
        <f t="shared" si="444"/>
        <v>1734.5523174365089</v>
      </c>
    </row>
    <row r="987" spans="1:61" x14ac:dyDescent="0.3">
      <c r="A987" s="84" t="s">
        <v>2116</v>
      </c>
      <c r="B987" s="84" t="s">
        <v>2117</v>
      </c>
      <c r="C987" s="84" t="s">
        <v>2117</v>
      </c>
      <c r="D987" s="63">
        <f>VLOOKUP(B987,Площадь!$A$2:$B$490,2,0)</f>
        <v>17.3</v>
      </c>
      <c r="E987" s="72"/>
      <c r="F987" s="87">
        <v>31</v>
      </c>
      <c r="G987" s="87">
        <v>29</v>
      </c>
      <c r="H987" s="87">
        <v>31</v>
      </c>
      <c r="I987" s="89"/>
      <c r="J987" s="89"/>
      <c r="K987" s="89"/>
      <c r="L987" s="89"/>
      <c r="M987" s="89"/>
      <c r="N987" s="89"/>
      <c r="O987" s="89"/>
      <c r="P987" s="89">
        <v>15</v>
      </c>
      <c r="Q987" s="89">
        <v>31</v>
      </c>
      <c r="R987">
        <f t="shared" si="433"/>
        <v>137</v>
      </c>
      <c r="S987" s="76"/>
      <c r="T987" s="80"/>
      <c r="U987" s="39"/>
      <c r="V987" s="39"/>
      <c r="W987" s="39"/>
      <c r="X987" s="39"/>
      <c r="Y987" s="39"/>
      <c r="Z987" s="39"/>
      <c r="AA987" s="39"/>
      <c r="AB987" s="39"/>
      <c r="AC987" s="39"/>
      <c r="AD987" s="39"/>
      <c r="AE987" s="39"/>
      <c r="AF987" s="39"/>
      <c r="AG987" s="39"/>
      <c r="AH987" s="39"/>
      <c r="AJ987" s="39">
        <f t="shared" si="434"/>
        <v>0.24891807231047053</v>
      </c>
      <c r="AK987" s="39">
        <f t="shared" si="435"/>
        <v>9.9744622391780988E-2</v>
      </c>
      <c r="AL987" s="39">
        <f t="shared" si="436"/>
        <v>0.14220153093743493</v>
      </c>
      <c r="AM987" s="39"/>
      <c r="AS987" s="39"/>
      <c r="AT987" s="39">
        <f t="shared" si="445"/>
        <v>5.8118075900699041E-2</v>
      </c>
      <c r="AU987" s="39">
        <f t="shared" si="446"/>
        <v>0.18646093778833631</v>
      </c>
      <c r="AW987" s="38">
        <f t="shared" si="447"/>
        <v>668.1857165873347</v>
      </c>
      <c r="AX987" s="38">
        <f t="shared" si="450"/>
        <v>267.75047456360124</v>
      </c>
      <c r="AY987" s="38">
        <f t="shared" si="451"/>
        <v>381.72010158721287</v>
      </c>
      <c r="AZ987" s="38">
        <f t="shared" si="437"/>
        <v>0</v>
      </c>
      <c r="BA987" s="38">
        <f t="shared" si="438"/>
        <v>0</v>
      </c>
      <c r="BB987" s="38">
        <f t="shared" si="439"/>
        <v>0</v>
      </c>
      <c r="BC987" s="38">
        <f t="shared" si="440"/>
        <v>0</v>
      </c>
      <c r="BD987" s="38">
        <f t="shared" si="441"/>
        <v>0</v>
      </c>
      <c r="BE987" s="38">
        <f t="shared" si="442"/>
        <v>0</v>
      </c>
      <c r="BF987" s="38">
        <f t="shared" si="443"/>
        <v>0</v>
      </c>
      <c r="BG987" s="38">
        <f t="shared" si="448"/>
        <v>156.00983822480049</v>
      </c>
      <c r="BH987" s="38">
        <f t="shared" si="449"/>
        <v>500.52828296149846</v>
      </c>
      <c r="BI987" s="61">
        <f t="shared" si="444"/>
        <v>1974.1944139244476</v>
      </c>
    </row>
    <row r="988" spans="1:61" x14ac:dyDescent="0.3">
      <c r="A988" s="84" t="s">
        <v>2630</v>
      </c>
      <c r="B988" s="84" t="s">
        <v>1855</v>
      </c>
      <c r="C988" s="84" t="s">
        <v>1855</v>
      </c>
      <c r="D988" s="63">
        <f>VLOOKUP(B988,Площадь!$A$2:$B$490,2,0)</f>
        <v>13.8</v>
      </c>
      <c r="E988" s="72"/>
      <c r="F988" s="87">
        <v>31</v>
      </c>
      <c r="G988" s="87">
        <v>29</v>
      </c>
      <c r="H988" s="87">
        <v>31</v>
      </c>
      <c r="I988" s="89"/>
      <c r="J988" s="89"/>
      <c r="K988" s="89"/>
      <c r="L988" s="89"/>
      <c r="M988" s="89"/>
      <c r="N988" s="89"/>
      <c r="O988" s="89"/>
      <c r="P988" s="89">
        <v>15</v>
      </c>
      <c r="Q988" s="89">
        <v>31</v>
      </c>
      <c r="R988">
        <f t="shared" si="433"/>
        <v>137</v>
      </c>
      <c r="S988" s="76"/>
      <c r="T988" s="80"/>
      <c r="U988" s="39"/>
      <c r="V988" s="39"/>
      <c r="W988" s="39"/>
      <c r="X988" s="39"/>
      <c r="Y988" s="39"/>
      <c r="Z988" s="39"/>
      <c r="AA988" s="39"/>
      <c r="AB988" s="39"/>
      <c r="AC988" s="39"/>
      <c r="AD988" s="39"/>
      <c r="AE988" s="39"/>
      <c r="AF988" s="39"/>
      <c r="AG988" s="39"/>
      <c r="AH988" s="39"/>
      <c r="AJ988" s="39">
        <f t="shared" si="434"/>
        <v>0.19855892473320771</v>
      </c>
      <c r="AK988" s="39">
        <f t="shared" si="435"/>
        <v>7.9565074509050732E-2</v>
      </c>
      <c r="AL988" s="39">
        <f t="shared" si="436"/>
        <v>0.11343243508304059</v>
      </c>
      <c r="AM988" s="39"/>
      <c r="AS988" s="39"/>
      <c r="AT988" s="39">
        <f t="shared" si="445"/>
        <v>4.6360083666453576E-2</v>
      </c>
      <c r="AU988" s="39">
        <f t="shared" si="446"/>
        <v>0.14873762667508908</v>
      </c>
      <c r="AW988" s="38">
        <f t="shared" si="447"/>
        <v>533.00363519683344</v>
      </c>
      <c r="AX988" s="38">
        <f t="shared" si="450"/>
        <v>213.58130340911543</v>
      </c>
      <c r="AY988" s="38">
        <f t="shared" si="451"/>
        <v>304.49349143951082</v>
      </c>
      <c r="AZ988" s="38">
        <f t="shared" si="437"/>
        <v>0</v>
      </c>
      <c r="BA988" s="38">
        <f t="shared" si="438"/>
        <v>0</v>
      </c>
      <c r="BB988" s="38">
        <f t="shared" si="439"/>
        <v>0</v>
      </c>
      <c r="BC988" s="38">
        <f t="shared" si="440"/>
        <v>0</v>
      </c>
      <c r="BD988" s="38">
        <f t="shared" si="441"/>
        <v>0</v>
      </c>
      <c r="BE988" s="38">
        <f t="shared" si="442"/>
        <v>0</v>
      </c>
      <c r="BF988" s="38">
        <f t="shared" si="443"/>
        <v>0</v>
      </c>
      <c r="BG988" s="38">
        <f t="shared" si="448"/>
        <v>124.44715419088132</v>
      </c>
      <c r="BH988" s="38">
        <f t="shared" si="449"/>
        <v>399.26533554154213</v>
      </c>
      <c r="BI988" s="61">
        <f t="shared" si="444"/>
        <v>1574.7909197778831</v>
      </c>
    </row>
    <row r="989" spans="1:61" x14ac:dyDescent="0.3">
      <c r="A989" s="194" t="s">
        <v>2377</v>
      </c>
      <c r="B989" s="194" t="s">
        <v>2378</v>
      </c>
      <c r="C989" s="194" t="s">
        <v>2378</v>
      </c>
      <c r="D989" s="195">
        <f>VLOOKUP(B989,Площадь!$A$2:$B$490,2,0)</f>
        <v>16.899999999999999</v>
      </c>
      <c r="E989" s="196"/>
      <c r="F989" s="87">
        <v>31</v>
      </c>
      <c r="G989" s="87">
        <v>29</v>
      </c>
      <c r="H989" s="87">
        <v>31</v>
      </c>
      <c r="I989" s="89"/>
      <c r="J989" s="89"/>
      <c r="K989" s="89"/>
      <c r="L989" s="89"/>
      <c r="M989" s="89"/>
      <c r="N989" s="89"/>
      <c r="O989" s="89"/>
      <c r="P989" s="89"/>
      <c r="Q989" s="89"/>
      <c r="R989">
        <f t="shared" si="433"/>
        <v>91</v>
      </c>
      <c r="S989" s="76"/>
      <c r="T989" s="80"/>
      <c r="U989" s="39"/>
      <c r="V989" s="39"/>
      <c r="W989" s="39"/>
      <c r="X989" s="39"/>
      <c r="Y989" s="39"/>
      <c r="Z989" s="39"/>
      <c r="AA989" s="39"/>
      <c r="AB989" s="39"/>
      <c r="AC989" s="39"/>
      <c r="AD989" s="39"/>
      <c r="AE989" s="39"/>
      <c r="AF989" s="39"/>
      <c r="AG989" s="39"/>
      <c r="AH989" s="39"/>
      <c r="AJ989" s="39">
        <f t="shared" si="434"/>
        <v>0.24316274115878334</v>
      </c>
      <c r="AK989" s="39">
        <f t="shared" si="435"/>
        <v>9.7438388348040375E-2</v>
      </c>
      <c r="AL989" s="39">
        <f t="shared" si="436"/>
        <v>0.13891363426836129</v>
      </c>
      <c r="AM989" s="39"/>
      <c r="AS989" s="39"/>
      <c r="AT989" s="39">
        <f t="shared" si="445"/>
        <v>0</v>
      </c>
      <c r="AU989" s="39">
        <f t="shared" si="446"/>
        <v>0</v>
      </c>
      <c r="AW989" s="38">
        <f t="shared" si="447"/>
        <v>652.73633585699167</v>
      </c>
      <c r="AX989" s="38">
        <f t="shared" si="450"/>
        <v>261.5597121459457</v>
      </c>
      <c r="AY989" s="38">
        <f t="shared" si="451"/>
        <v>372.8942032846183</v>
      </c>
      <c r="AZ989" s="38">
        <f t="shared" si="437"/>
        <v>0</v>
      </c>
      <c r="BA989" s="38">
        <f t="shared" si="438"/>
        <v>0</v>
      </c>
      <c r="BB989" s="38">
        <f t="shared" si="439"/>
        <v>0</v>
      </c>
      <c r="BC989" s="38">
        <f t="shared" si="440"/>
        <v>0</v>
      </c>
      <c r="BD989" s="38">
        <f t="shared" si="441"/>
        <v>0</v>
      </c>
      <c r="BE989" s="38">
        <f t="shared" si="442"/>
        <v>0</v>
      </c>
      <c r="BF989" s="38">
        <f t="shared" si="443"/>
        <v>0</v>
      </c>
      <c r="BG989" s="38">
        <f t="shared" si="448"/>
        <v>0</v>
      </c>
      <c r="BH989" s="38">
        <f t="shared" si="449"/>
        <v>0</v>
      </c>
      <c r="BI989" s="61">
        <f t="shared" si="444"/>
        <v>1287.1902512875556</v>
      </c>
    </row>
    <row r="990" spans="1:61" x14ac:dyDescent="0.3">
      <c r="A990" s="194" t="s">
        <v>4503</v>
      </c>
      <c r="B990" s="194" t="s">
        <v>2378</v>
      </c>
      <c r="C990" s="194" t="s">
        <v>2378</v>
      </c>
      <c r="D990" s="195">
        <f>VLOOKUP(B990,Площадь!$A$2:$B$490,2,0)</f>
        <v>16.899999999999999</v>
      </c>
      <c r="E990" s="196"/>
      <c r="F990" s="87"/>
      <c r="G990" s="87"/>
      <c r="H990" s="87"/>
      <c r="I990" s="89"/>
      <c r="J990" s="89"/>
      <c r="K990" s="89"/>
      <c r="L990" s="89"/>
      <c r="M990" s="89"/>
      <c r="N990" s="89"/>
      <c r="O990" s="89"/>
      <c r="P990" s="89">
        <v>15</v>
      </c>
      <c r="Q990" s="89">
        <v>31</v>
      </c>
      <c r="R990">
        <f t="shared" si="433"/>
        <v>46</v>
      </c>
      <c r="S990" s="76"/>
      <c r="T990" s="80"/>
      <c r="U990" s="39"/>
      <c r="V990" s="39"/>
      <c r="W990" s="39"/>
      <c r="X990" s="39"/>
      <c r="Y990" s="39"/>
      <c r="Z990" s="39"/>
      <c r="AA990" s="39"/>
      <c r="AB990" s="39"/>
      <c r="AC990" s="39"/>
      <c r="AD990" s="39"/>
      <c r="AE990" s="39"/>
      <c r="AF990" s="39"/>
      <c r="AG990" s="39"/>
      <c r="AH990" s="39"/>
      <c r="AJ990" s="39">
        <f t="shared" si="434"/>
        <v>0</v>
      </c>
      <c r="AK990" s="39">
        <f t="shared" si="435"/>
        <v>0</v>
      </c>
      <c r="AL990" s="39">
        <f t="shared" si="436"/>
        <v>0</v>
      </c>
      <c r="AM990" s="39"/>
      <c r="AS990" s="39"/>
      <c r="AT990" s="39">
        <f t="shared" si="445"/>
        <v>5.677430535964241E-2</v>
      </c>
      <c r="AU990" s="39">
        <f t="shared" si="446"/>
        <v>0.1821497022325366</v>
      </c>
      <c r="AW990" s="38">
        <f t="shared" si="447"/>
        <v>0</v>
      </c>
      <c r="AX990" s="38">
        <f t="shared" si="450"/>
        <v>0</v>
      </c>
      <c r="AY990" s="38">
        <f t="shared" si="451"/>
        <v>0</v>
      </c>
      <c r="AZ990" s="38"/>
      <c r="BA990" s="38"/>
      <c r="BB990" s="38"/>
      <c r="BC990" s="38"/>
      <c r="BD990" s="38"/>
      <c r="BE990" s="38"/>
      <c r="BF990" s="38"/>
      <c r="BG990" s="38">
        <f t="shared" si="448"/>
        <v>152.4026743352097</v>
      </c>
      <c r="BH990" s="38">
        <f t="shared" si="449"/>
        <v>488.95537468493194</v>
      </c>
      <c r="BI990" s="61">
        <f t="shared" si="444"/>
        <v>641.35804902014161</v>
      </c>
    </row>
    <row r="991" spans="1:61" x14ac:dyDescent="0.3">
      <c r="A991" s="84" t="s">
        <v>1209</v>
      </c>
      <c r="B991" s="84" t="s">
        <v>1210</v>
      </c>
      <c r="C991" s="84" t="s">
        <v>1210</v>
      </c>
      <c r="D991" s="63">
        <f>VLOOKUP(B991,Площадь!$A$2:$B$490,2,0)</f>
        <v>15.8</v>
      </c>
      <c r="E991" s="72"/>
      <c r="F991" s="87">
        <v>31</v>
      </c>
      <c r="G991" s="87">
        <v>29</v>
      </c>
      <c r="H991" s="87">
        <v>31</v>
      </c>
      <c r="I991" s="89"/>
      <c r="J991" s="89"/>
      <c r="K991" s="89"/>
      <c r="L991" s="89"/>
      <c r="M991" s="89"/>
      <c r="N991" s="89"/>
      <c r="O991" s="89"/>
      <c r="P991" s="89">
        <v>15</v>
      </c>
      <c r="Q991" s="89">
        <v>31</v>
      </c>
      <c r="R991">
        <f t="shared" si="433"/>
        <v>137</v>
      </c>
      <c r="S991" s="76"/>
      <c r="T991" s="80"/>
      <c r="U991" s="39"/>
      <c r="V991" s="39"/>
      <c r="W991" s="39"/>
      <c r="X991" s="39"/>
      <c r="Y991" s="39"/>
      <c r="Z991" s="39"/>
      <c r="AA991" s="39"/>
      <c r="AB991" s="39"/>
      <c r="AC991" s="39"/>
      <c r="AD991" s="39"/>
      <c r="AE991" s="39"/>
      <c r="AF991" s="39"/>
      <c r="AG991" s="39"/>
      <c r="AH991" s="39"/>
      <c r="AJ991" s="39">
        <f t="shared" si="434"/>
        <v>0.22733558049164362</v>
      </c>
      <c r="AK991" s="39">
        <f t="shared" si="435"/>
        <v>9.1096244727753739E-2</v>
      </c>
      <c r="AL991" s="39">
        <f t="shared" si="436"/>
        <v>0.12987191842840878</v>
      </c>
      <c r="AM991" s="39"/>
      <c r="AS991" s="39"/>
      <c r="AT991" s="39">
        <f t="shared" si="445"/>
        <v>5.3078936371736697E-2</v>
      </c>
      <c r="AU991" s="39">
        <f t="shared" si="446"/>
        <v>0.17029380445408751</v>
      </c>
      <c r="AW991" s="38">
        <f t="shared" si="447"/>
        <v>610.25053884854856</v>
      </c>
      <c r="AX991" s="38">
        <f t="shared" si="450"/>
        <v>244.53511549739304</v>
      </c>
      <c r="AY991" s="38">
        <f t="shared" si="451"/>
        <v>348.62298295248343</v>
      </c>
      <c r="AZ991" s="38">
        <f t="shared" si="437"/>
        <v>0</v>
      </c>
      <c r="BA991" s="38">
        <f t="shared" si="438"/>
        <v>0</v>
      </c>
      <c r="BB991" s="38">
        <f t="shared" si="439"/>
        <v>0</v>
      </c>
      <c r="BC991" s="38">
        <f t="shared" si="440"/>
        <v>0</v>
      </c>
      <c r="BD991" s="38">
        <f t="shared" si="441"/>
        <v>0</v>
      </c>
      <c r="BE991" s="38">
        <f t="shared" si="442"/>
        <v>0</v>
      </c>
      <c r="BF991" s="38">
        <f t="shared" si="443"/>
        <v>0</v>
      </c>
      <c r="BG991" s="38">
        <f t="shared" si="448"/>
        <v>142.48297363883512</v>
      </c>
      <c r="BH991" s="38">
        <f t="shared" si="449"/>
        <v>457.12987692437434</v>
      </c>
      <c r="BI991" s="61">
        <f t="shared" si="444"/>
        <v>1803.0214878616343</v>
      </c>
    </row>
    <row r="992" spans="1:61" x14ac:dyDescent="0.3">
      <c r="A992" s="84" t="s">
        <v>1551</v>
      </c>
      <c r="B992" s="84" t="s">
        <v>1552</v>
      </c>
      <c r="C992" s="84" t="s">
        <v>1552</v>
      </c>
      <c r="D992" s="63">
        <f>VLOOKUP(B992,Площадь!$A$2:$B$490,2,0)</f>
        <v>13.8</v>
      </c>
      <c r="E992" s="72"/>
      <c r="F992" s="87">
        <v>31</v>
      </c>
      <c r="G992" s="87">
        <v>29</v>
      </c>
      <c r="H992" s="87">
        <v>31</v>
      </c>
      <c r="I992" s="89"/>
      <c r="J992" s="89"/>
      <c r="K992" s="89"/>
      <c r="L992" s="89"/>
      <c r="M992" s="89"/>
      <c r="N992" s="89"/>
      <c r="O992" s="89"/>
      <c r="P992" s="89">
        <v>15</v>
      </c>
      <c r="Q992" s="89">
        <v>31</v>
      </c>
      <c r="R992">
        <f t="shared" si="433"/>
        <v>137</v>
      </c>
      <c r="S992" s="76"/>
      <c r="T992" s="80"/>
      <c r="U992" s="39"/>
      <c r="V992" s="39"/>
      <c r="W992" s="39"/>
      <c r="X992" s="39"/>
      <c r="Y992" s="39"/>
      <c r="Z992" s="39"/>
      <c r="AA992" s="39"/>
      <c r="AB992" s="39"/>
      <c r="AC992" s="39"/>
      <c r="AD992" s="39"/>
      <c r="AE992" s="39"/>
      <c r="AF992" s="39"/>
      <c r="AG992" s="39"/>
      <c r="AH992" s="39"/>
      <c r="AJ992" s="39">
        <f t="shared" si="434"/>
        <v>0.19855892473320771</v>
      </c>
      <c r="AK992" s="39">
        <f t="shared" si="435"/>
        <v>7.9565074509050732E-2</v>
      </c>
      <c r="AL992" s="39">
        <f t="shared" si="436"/>
        <v>0.11343243508304059</v>
      </c>
      <c r="AM992" s="39"/>
      <c r="AS992" s="39"/>
      <c r="AT992" s="39">
        <f t="shared" si="445"/>
        <v>4.6360083666453576E-2</v>
      </c>
      <c r="AU992" s="39">
        <f t="shared" si="446"/>
        <v>0.14873762667508908</v>
      </c>
      <c r="AW992" s="38">
        <f t="shared" si="447"/>
        <v>533.00363519683344</v>
      </c>
      <c r="AX992" s="38">
        <f t="shared" si="450"/>
        <v>213.58130340911543</v>
      </c>
      <c r="AY992" s="38">
        <f t="shared" si="451"/>
        <v>304.49349143951082</v>
      </c>
      <c r="AZ992" s="38">
        <f t="shared" si="437"/>
        <v>0</v>
      </c>
      <c r="BA992" s="38">
        <f t="shared" si="438"/>
        <v>0</v>
      </c>
      <c r="BB992" s="38">
        <f t="shared" si="439"/>
        <v>0</v>
      </c>
      <c r="BC992" s="38">
        <f t="shared" si="440"/>
        <v>0</v>
      </c>
      <c r="BD992" s="38">
        <f t="shared" si="441"/>
        <v>0</v>
      </c>
      <c r="BE992" s="38">
        <f t="shared" si="442"/>
        <v>0</v>
      </c>
      <c r="BF992" s="38">
        <f t="shared" si="443"/>
        <v>0</v>
      </c>
      <c r="BG992" s="38">
        <f t="shared" si="448"/>
        <v>124.44715419088132</v>
      </c>
      <c r="BH992" s="38">
        <f t="shared" si="449"/>
        <v>399.26533554154213</v>
      </c>
      <c r="BI992" s="61">
        <f t="shared" si="444"/>
        <v>1574.7909197778831</v>
      </c>
    </row>
    <row r="993" spans="1:61" x14ac:dyDescent="0.3">
      <c r="A993" s="84" t="s">
        <v>1702</v>
      </c>
      <c r="B993" s="84" t="s">
        <v>1703</v>
      </c>
      <c r="C993" s="84" t="s">
        <v>1703</v>
      </c>
      <c r="D993" s="63">
        <f>VLOOKUP(B993,Площадь!$A$2:$B$490,2,0)</f>
        <v>17.399999999999999</v>
      </c>
      <c r="E993" s="72"/>
      <c r="F993" s="87">
        <v>31</v>
      </c>
      <c r="G993" s="87">
        <v>29</v>
      </c>
      <c r="H993" s="87">
        <v>31</v>
      </c>
      <c r="I993" s="89"/>
      <c r="J993" s="89"/>
      <c r="K993" s="89"/>
      <c r="L993" s="89"/>
      <c r="M993" s="89"/>
      <c r="N993" s="89"/>
      <c r="O993" s="89"/>
      <c r="P993" s="89">
        <v>15</v>
      </c>
      <c r="Q993" s="89">
        <v>31</v>
      </c>
      <c r="R993">
        <f t="shared" si="433"/>
        <v>137</v>
      </c>
      <c r="S993" s="76"/>
      <c r="T993" s="80"/>
      <c r="U993" s="39"/>
      <c r="V993" s="39"/>
      <c r="W993" s="39"/>
      <c r="X993" s="39"/>
      <c r="Y993" s="39"/>
      <c r="Z993" s="39"/>
      <c r="AA993" s="39"/>
      <c r="AB993" s="39"/>
      <c r="AC993" s="39"/>
      <c r="AD993" s="39"/>
      <c r="AE993" s="39"/>
      <c r="AF993" s="39"/>
      <c r="AG993" s="39"/>
      <c r="AH993" s="39"/>
      <c r="AJ993" s="39">
        <f t="shared" si="434"/>
        <v>0.25035690509839231</v>
      </c>
      <c r="AK993" s="39">
        <f t="shared" si="435"/>
        <v>0.10032118090271612</v>
      </c>
      <c r="AL993" s="39">
        <f t="shared" si="436"/>
        <v>0.14302350510470332</v>
      </c>
      <c r="AM993" s="39"/>
      <c r="AS993" s="39"/>
      <c r="AT993" s="39">
        <f t="shared" si="445"/>
        <v>5.8454018535963194E-2</v>
      </c>
      <c r="AU993" s="39">
        <f t="shared" si="446"/>
        <v>0.18753874667728621</v>
      </c>
      <c r="AW993" s="38">
        <f t="shared" si="447"/>
        <v>672.04806176992042</v>
      </c>
      <c r="AX993" s="38">
        <f t="shared" si="450"/>
        <v>269.29816516801503</v>
      </c>
      <c r="AY993" s="38">
        <f t="shared" si="451"/>
        <v>383.92657616286141</v>
      </c>
      <c r="AZ993" s="38">
        <f t="shared" si="437"/>
        <v>0</v>
      </c>
      <c r="BA993" s="38">
        <f t="shared" si="438"/>
        <v>0</v>
      </c>
      <c r="BB993" s="38">
        <f t="shared" si="439"/>
        <v>0</v>
      </c>
      <c r="BC993" s="38">
        <f t="shared" si="440"/>
        <v>0</v>
      </c>
      <c r="BD993" s="38">
        <f t="shared" si="441"/>
        <v>0</v>
      </c>
      <c r="BE993" s="38">
        <f t="shared" si="442"/>
        <v>0</v>
      </c>
      <c r="BF993" s="38">
        <f t="shared" si="443"/>
        <v>0</v>
      </c>
      <c r="BG993" s="38">
        <f t="shared" si="448"/>
        <v>156.91162919719815</v>
      </c>
      <c r="BH993" s="38">
        <f t="shared" si="449"/>
        <v>503.42151003064004</v>
      </c>
      <c r="BI993" s="61">
        <f t="shared" si="444"/>
        <v>1985.6059423286351</v>
      </c>
    </row>
    <row r="994" spans="1:61" x14ac:dyDescent="0.3">
      <c r="A994" s="84" t="s">
        <v>2218</v>
      </c>
      <c r="B994" s="84" t="s">
        <v>2219</v>
      </c>
      <c r="C994" s="84" t="s">
        <v>2219</v>
      </c>
      <c r="D994" s="63">
        <f>VLOOKUP(B994,Площадь!$A$2:$B$490,2,0)</f>
        <v>15.8</v>
      </c>
      <c r="E994" s="72"/>
      <c r="F994" s="87">
        <v>31</v>
      </c>
      <c r="G994" s="87">
        <v>29</v>
      </c>
      <c r="H994" s="87">
        <v>31</v>
      </c>
      <c r="I994" s="89"/>
      <c r="J994" s="89"/>
      <c r="K994" s="89"/>
      <c r="L994" s="89"/>
      <c r="M994" s="89"/>
      <c r="N994" s="89"/>
      <c r="O994" s="89"/>
      <c r="P994" s="89">
        <v>15</v>
      </c>
      <c r="Q994" s="89">
        <v>31</v>
      </c>
      <c r="R994">
        <f t="shared" si="433"/>
        <v>137</v>
      </c>
      <c r="S994" s="76"/>
      <c r="T994" s="80"/>
      <c r="U994" s="39"/>
      <c r="V994" s="39"/>
      <c r="W994" s="39"/>
      <c r="X994" s="39"/>
      <c r="Y994" s="39"/>
      <c r="Z994" s="39"/>
      <c r="AA994" s="39"/>
      <c r="AB994" s="39"/>
      <c r="AC994" s="39"/>
      <c r="AD994" s="39"/>
      <c r="AE994" s="39"/>
      <c r="AF994" s="39"/>
      <c r="AG994" s="39"/>
      <c r="AH994" s="39"/>
      <c r="AJ994" s="39">
        <f t="shared" si="434"/>
        <v>0.22733558049164362</v>
      </c>
      <c r="AK994" s="39">
        <f t="shared" si="435"/>
        <v>9.1096244727753739E-2</v>
      </c>
      <c r="AL994" s="39">
        <f t="shared" si="436"/>
        <v>0.12987191842840878</v>
      </c>
      <c r="AM994" s="39"/>
      <c r="AS994" s="39"/>
      <c r="AT994" s="39">
        <f t="shared" si="445"/>
        <v>5.3078936371736697E-2</v>
      </c>
      <c r="AU994" s="39">
        <f t="shared" si="446"/>
        <v>0.17029380445408751</v>
      </c>
      <c r="AW994" s="38">
        <f t="shared" si="447"/>
        <v>610.25053884854856</v>
      </c>
      <c r="AX994" s="38">
        <f t="shared" si="450"/>
        <v>244.53511549739304</v>
      </c>
      <c r="AY994" s="38">
        <f t="shared" si="451"/>
        <v>348.62298295248343</v>
      </c>
      <c r="AZ994" s="38">
        <f t="shared" si="437"/>
        <v>0</v>
      </c>
      <c r="BA994" s="38">
        <f t="shared" si="438"/>
        <v>0</v>
      </c>
      <c r="BB994" s="38">
        <f t="shared" si="439"/>
        <v>0</v>
      </c>
      <c r="BC994" s="38">
        <f t="shared" si="440"/>
        <v>0</v>
      </c>
      <c r="BD994" s="38">
        <f t="shared" si="441"/>
        <v>0</v>
      </c>
      <c r="BE994" s="38">
        <f t="shared" si="442"/>
        <v>0</v>
      </c>
      <c r="BF994" s="38">
        <f t="shared" si="443"/>
        <v>0</v>
      </c>
      <c r="BG994" s="38">
        <f t="shared" si="448"/>
        <v>142.48297363883512</v>
      </c>
      <c r="BH994" s="38">
        <f t="shared" si="449"/>
        <v>457.12987692437434</v>
      </c>
      <c r="BI994" s="61">
        <f t="shared" si="444"/>
        <v>1803.0214878616343</v>
      </c>
    </row>
    <row r="995" spans="1:61" x14ac:dyDescent="0.3">
      <c r="A995" s="84" t="s">
        <v>1547</v>
      </c>
      <c r="B995" s="84" t="s">
        <v>1548</v>
      </c>
      <c r="C995" s="84" t="s">
        <v>1548</v>
      </c>
      <c r="D995" s="63">
        <f>VLOOKUP(B995,Площадь!$A$2:$B$490,2,0)</f>
        <v>13.8</v>
      </c>
      <c r="E995" s="72"/>
      <c r="F995" s="87">
        <v>31</v>
      </c>
      <c r="G995" s="87">
        <v>29</v>
      </c>
      <c r="H995" s="87">
        <v>31</v>
      </c>
      <c r="I995" s="89"/>
      <c r="J995" s="89"/>
      <c r="K995" s="89"/>
      <c r="L995" s="89"/>
      <c r="M995" s="89"/>
      <c r="N995" s="89"/>
      <c r="O995" s="89"/>
      <c r="P995" s="89">
        <v>15</v>
      </c>
      <c r="Q995" s="89">
        <v>31</v>
      </c>
      <c r="R995">
        <f t="shared" si="433"/>
        <v>137</v>
      </c>
      <c r="S995" s="76"/>
      <c r="T995" s="80"/>
      <c r="U995" s="39"/>
      <c r="V995" s="39"/>
      <c r="W995" s="39"/>
      <c r="X995" s="39"/>
      <c r="Y995" s="39"/>
      <c r="Z995" s="39"/>
      <c r="AA995" s="39"/>
      <c r="AB995" s="39"/>
      <c r="AC995" s="39"/>
      <c r="AD995" s="39"/>
      <c r="AE995" s="39"/>
      <c r="AF995" s="39"/>
      <c r="AG995" s="39"/>
      <c r="AH995" s="39"/>
      <c r="AJ995" s="39">
        <f t="shared" si="434"/>
        <v>0.19855892473320771</v>
      </c>
      <c r="AK995" s="39">
        <f t="shared" si="435"/>
        <v>7.9565074509050732E-2</v>
      </c>
      <c r="AL995" s="39">
        <f t="shared" si="436"/>
        <v>0.11343243508304059</v>
      </c>
      <c r="AM995" s="39"/>
      <c r="AS995" s="39"/>
      <c r="AT995" s="39">
        <f t="shared" si="445"/>
        <v>4.6360083666453576E-2</v>
      </c>
      <c r="AU995" s="39">
        <f t="shared" si="446"/>
        <v>0.14873762667508908</v>
      </c>
      <c r="AW995" s="38">
        <f t="shared" si="447"/>
        <v>533.00363519683344</v>
      </c>
      <c r="AX995" s="38">
        <f t="shared" si="450"/>
        <v>213.58130340911543</v>
      </c>
      <c r="AY995" s="38">
        <f t="shared" si="451"/>
        <v>304.49349143951082</v>
      </c>
      <c r="AZ995" s="38">
        <f t="shared" si="437"/>
        <v>0</v>
      </c>
      <c r="BA995" s="38">
        <f t="shared" si="438"/>
        <v>0</v>
      </c>
      <c r="BB995" s="38">
        <f t="shared" si="439"/>
        <v>0</v>
      </c>
      <c r="BC995" s="38">
        <f t="shared" si="440"/>
        <v>0</v>
      </c>
      <c r="BD995" s="38">
        <f t="shared" si="441"/>
        <v>0</v>
      </c>
      <c r="BE995" s="38">
        <f t="shared" si="442"/>
        <v>0</v>
      </c>
      <c r="BF995" s="38">
        <f t="shared" si="443"/>
        <v>0</v>
      </c>
      <c r="BG995" s="38">
        <f t="shared" si="448"/>
        <v>124.44715419088132</v>
      </c>
      <c r="BH995" s="38">
        <f t="shared" si="449"/>
        <v>399.26533554154213</v>
      </c>
      <c r="BI995" s="61">
        <f t="shared" si="444"/>
        <v>1574.7909197778831</v>
      </c>
    </row>
    <row r="996" spans="1:61" x14ac:dyDescent="0.3">
      <c r="A996" s="84" t="s">
        <v>2220</v>
      </c>
      <c r="B996" s="84" t="s">
        <v>2221</v>
      </c>
      <c r="C996" s="84" t="s">
        <v>2221</v>
      </c>
      <c r="D996" s="63">
        <f>VLOOKUP(B996,Площадь!$A$2:$B$490,2,0)</f>
        <v>17.399999999999999</v>
      </c>
      <c r="E996" s="72"/>
      <c r="F996" s="87">
        <v>31</v>
      </c>
      <c r="G996" s="87">
        <v>29</v>
      </c>
      <c r="H996" s="87">
        <v>31</v>
      </c>
      <c r="I996" s="89"/>
      <c r="J996" s="89"/>
      <c r="K996" s="89"/>
      <c r="L996" s="89"/>
      <c r="M996" s="89"/>
      <c r="N996" s="89"/>
      <c r="O996" s="89"/>
      <c r="P996" s="89">
        <v>15</v>
      </c>
      <c r="Q996" s="89">
        <v>31</v>
      </c>
      <c r="R996">
        <f t="shared" si="433"/>
        <v>137</v>
      </c>
      <c r="S996" s="76"/>
      <c r="T996" s="80"/>
      <c r="U996" s="39"/>
      <c r="V996" s="39"/>
      <c r="W996" s="39"/>
      <c r="X996" s="39"/>
      <c r="Y996" s="39"/>
      <c r="Z996" s="39"/>
      <c r="AA996" s="39"/>
      <c r="AB996" s="39"/>
      <c r="AC996" s="39"/>
      <c r="AD996" s="39"/>
      <c r="AE996" s="39"/>
      <c r="AF996" s="39"/>
      <c r="AG996" s="39"/>
      <c r="AH996" s="39"/>
      <c r="AJ996" s="39">
        <f t="shared" si="434"/>
        <v>0.25035690509839231</v>
      </c>
      <c r="AK996" s="39">
        <f t="shared" si="435"/>
        <v>0.10032118090271612</v>
      </c>
      <c r="AL996" s="39">
        <f t="shared" si="436"/>
        <v>0.14302350510470332</v>
      </c>
      <c r="AM996" s="39"/>
      <c r="AS996" s="39"/>
      <c r="AT996" s="39">
        <f t="shared" si="445"/>
        <v>5.8454018535963194E-2</v>
      </c>
      <c r="AU996" s="39">
        <f t="shared" si="446"/>
        <v>0.18753874667728621</v>
      </c>
      <c r="AW996" s="38">
        <f t="shared" si="447"/>
        <v>672.04806176992042</v>
      </c>
      <c r="AX996" s="38">
        <f t="shared" si="450"/>
        <v>269.29816516801503</v>
      </c>
      <c r="AY996" s="38">
        <f t="shared" si="451"/>
        <v>383.92657616286141</v>
      </c>
      <c r="AZ996" s="38">
        <f t="shared" si="437"/>
        <v>0</v>
      </c>
      <c r="BA996" s="38">
        <f t="shared" si="438"/>
        <v>0</v>
      </c>
      <c r="BB996" s="38">
        <f t="shared" si="439"/>
        <v>0</v>
      </c>
      <c r="BC996" s="38">
        <f t="shared" si="440"/>
        <v>0</v>
      </c>
      <c r="BD996" s="38">
        <f t="shared" si="441"/>
        <v>0</v>
      </c>
      <c r="BE996" s="38">
        <f t="shared" si="442"/>
        <v>0</v>
      </c>
      <c r="BF996" s="38">
        <f t="shared" si="443"/>
        <v>0</v>
      </c>
      <c r="BG996" s="38">
        <f t="shared" si="448"/>
        <v>156.91162919719815</v>
      </c>
      <c r="BH996" s="38">
        <f t="shared" si="449"/>
        <v>503.42151003064004</v>
      </c>
      <c r="BI996" s="61">
        <f t="shared" si="444"/>
        <v>1985.6059423286351</v>
      </c>
    </row>
    <row r="997" spans="1:61" x14ac:dyDescent="0.3">
      <c r="A997" s="84" t="s">
        <v>2223</v>
      </c>
      <c r="B997" s="84" t="s">
        <v>2224</v>
      </c>
      <c r="C997" s="84" t="s">
        <v>2224</v>
      </c>
      <c r="D997" s="63">
        <f>VLOOKUP(B997,Площадь!$A$2:$B$490,2,0)</f>
        <v>15.8</v>
      </c>
      <c r="E997" s="72"/>
      <c r="F997" s="87">
        <v>31</v>
      </c>
      <c r="G997" s="87">
        <v>29</v>
      </c>
      <c r="H997" s="87">
        <v>31</v>
      </c>
      <c r="I997" s="89"/>
      <c r="J997" s="89"/>
      <c r="K997" s="89"/>
      <c r="L997" s="89"/>
      <c r="M997" s="89"/>
      <c r="N997" s="89"/>
      <c r="O997" s="89"/>
      <c r="P997" s="89">
        <v>15</v>
      </c>
      <c r="Q997" s="89">
        <v>31</v>
      </c>
      <c r="R997">
        <f t="shared" si="433"/>
        <v>137</v>
      </c>
      <c r="S997" s="76"/>
      <c r="T997" s="80"/>
      <c r="U997" s="39"/>
      <c r="V997" s="39"/>
      <c r="W997" s="39"/>
      <c r="X997" s="39"/>
      <c r="Y997" s="39"/>
      <c r="Z997" s="39"/>
      <c r="AA997" s="39"/>
      <c r="AB997" s="39"/>
      <c r="AC997" s="39"/>
      <c r="AD997" s="39"/>
      <c r="AE997" s="39"/>
      <c r="AF997" s="39"/>
      <c r="AG997" s="39"/>
      <c r="AH997" s="39"/>
      <c r="AJ997" s="39">
        <f t="shared" si="434"/>
        <v>0.22733558049164362</v>
      </c>
      <c r="AK997" s="39">
        <f t="shared" si="435"/>
        <v>9.1096244727753739E-2</v>
      </c>
      <c r="AL997" s="39">
        <f t="shared" si="436"/>
        <v>0.12987191842840878</v>
      </c>
      <c r="AM997" s="39"/>
      <c r="AS997" s="39"/>
      <c r="AT997" s="39">
        <f t="shared" si="445"/>
        <v>5.3078936371736697E-2</v>
      </c>
      <c r="AU997" s="39">
        <f t="shared" si="446"/>
        <v>0.17029380445408751</v>
      </c>
      <c r="AW997" s="38">
        <f t="shared" si="447"/>
        <v>610.25053884854856</v>
      </c>
      <c r="AX997" s="38">
        <f t="shared" si="450"/>
        <v>244.53511549739304</v>
      </c>
      <c r="AY997" s="38">
        <f t="shared" si="451"/>
        <v>348.62298295248343</v>
      </c>
      <c r="AZ997" s="38">
        <f t="shared" si="437"/>
        <v>0</v>
      </c>
      <c r="BA997" s="38">
        <f t="shared" si="438"/>
        <v>0</v>
      </c>
      <c r="BB997" s="38">
        <f t="shared" si="439"/>
        <v>0</v>
      </c>
      <c r="BC997" s="38">
        <f t="shared" si="440"/>
        <v>0</v>
      </c>
      <c r="BD997" s="38">
        <f t="shared" si="441"/>
        <v>0</v>
      </c>
      <c r="BE997" s="38">
        <f t="shared" si="442"/>
        <v>0</v>
      </c>
      <c r="BF997" s="38">
        <f t="shared" si="443"/>
        <v>0</v>
      </c>
      <c r="BG997" s="38">
        <f t="shared" si="448"/>
        <v>142.48297363883512</v>
      </c>
      <c r="BH997" s="38">
        <f t="shared" si="449"/>
        <v>457.12987692437434</v>
      </c>
      <c r="BI997" s="61">
        <f t="shared" si="444"/>
        <v>1803.0214878616343</v>
      </c>
    </row>
    <row r="998" spans="1:61" x14ac:dyDescent="0.3">
      <c r="A998" s="197" t="s">
        <v>1704</v>
      </c>
      <c r="B998" s="84" t="s">
        <v>1705</v>
      </c>
      <c r="C998" s="84" t="s">
        <v>1705</v>
      </c>
      <c r="D998" s="63">
        <f>VLOOKUP(B998,Площадь!$A$2:$B$490,2,0)</f>
        <v>13.8</v>
      </c>
      <c r="E998" s="72"/>
      <c r="F998" s="87">
        <v>31</v>
      </c>
      <c r="G998" s="87">
        <v>29</v>
      </c>
      <c r="H998" s="87">
        <v>31</v>
      </c>
      <c r="I998" s="89"/>
      <c r="J998" s="89"/>
      <c r="K998" s="89"/>
      <c r="L998" s="89"/>
      <c r="M998" s="89"/>
      <c r="N998" s="89"/>
      <c r="O998" s="89"/>
      <c r="P998" s="89">
        <v>0</v>
      </c>
      <c r="Q998" s="89">
        <v>0</v>
      </c>
      <c r="R998">
        <f t="shared" si="433"/>
        <v>91</v>
      </c>
      <c r="S998" s="76"/>
      <c r="T998" s="80"/>
      <c r="U998" s="39"/>
      <c r="V998" s="39"/>
      <c r="W998" s="39"/>
      <c r="X998" s="39"/>
      <c r="Y998" s="39"/>
      <c r="Z998" s="39"/>
      <c r="AA998" s="39"/>
      <c r="AB998" s="39"/>
      <c r="AC998" s="39"/>
      <c r="AD998" s="39"/>
      <c r="AE998" s="39"/>
      <c r="AF998" s="39"/>
      <c r="AG998" s="39"/>
      <c r="AH998" s="39"/>
      <c r="AJ998" s="39">
        <f t="shared" si="434"/>
        <v>0.19855892473320771</v>
      </c>
      <c r="AK998" s="39">
        <f t="shared" si="435"/>
        <v>7.9565074509050732E-2</v>
      </c>
      <c r="AL998" s="39">
        <f t="shared" si="436"/>
        <v>0.11343243508304059</v>
      </c>
      <c r="AM998" s="39"/>
      <c r="AS998" s="39"/>
      <c r="AT998" s="39">
        <f t="shared" si="445"/>
        <v>0</v>
      </c>
      <c r="AU998" s="39">
        <f t="shared" si="446"/>
        <v>0</v>
      </c>
      <c r="AW998" s="38">
        <f t="shared" si="447"/>
        <v>533.00363519683344</v>
      </c>
      <c r="AX998" s="38">
        <f t="shared" si="450"/>
        <v>213.58130340911543</v>
      </c>
      <c r="AY998" s="38">
        <f t="shared" si="451"/>
        <v>304.49349143951082</v>
      </c>
      <c r="AZ998" s="38">
        <f t="shared" si="437"/>
        <v>0</v>
      </c>
      <c r="BA998" s="38">
        <f t="shared" si="438"/>
        <v>0</v>
      </c>
      <c r="BB998" s="38">
        <f t="shared" si="439"/>
        <v>0</v>
      </c>
      <c r="BC998" s="38">
        <f t="shared" si="440"/>
        <v>0</v>
      </c>
      <c r="BD998" s="38">
        <f t="shared" si="441"/>
        <v>0</v>
      </c>
      <c r="BE998" s="38">
        <f t="shared" si="442"/>
        <v>0</v>
      </c>
      <c r="BF998" s="38">
        <f t="shared" si="443"/>
        <v>0</v>
      </c>
      <c r="BG998" s="38">
        <f t="shared" si="448"/>
        <v>0</v>
      </c>
      <c r="BH998" s="38">
        <f t="shared" si="449"/>
        <v>0</v>
      </c>
      <c r="BI998" s="61">
        <f t="shared" si="444"/>
        <v>1051.0784300454598</v>
      </c>
    </row>
    <row r="999" spans="1:61" x14ac:dyDescent="0.3">
      <c r="A999" s="198" t="s">
        <v>3966</v>
      </c>
      <c r="B999" s="84" t="s">
        <v>1705</v>
      </c>
      <c r="C999" s="84" t="s">
        <v>1705</v>
      </c>
      <c r="D999" s="63">
        <f>VLOOKUP(B999,Площадь!$A$2:$B$490,2,0)</f>
        <v>13.8</v>
      </c>
      <c r="E999" s="72"/>
      <c r="F999" s="87"/>
      <c r="G999" s="87"/>
      <c r="H999" s="87"/>
      <c r="I999" s="89"/>
      <c r="J999" s="89"/>
      <c r="K999" s="89"/>
      <c r="L999" s="89"/>
      <c r="M999" s="89"/>
      <c r="N999" s="89"/>
      <c r="O999" s="89"/>
      <c r="P999" s="89">
        <v>15</v>
      </c>
      <c r="Q999" s="89">
        <v>31</v>
      </c>
      <c r="R999">
        <f t="shared" si="433"/>
        <v>46</v>
      </c>
      <c r="S999" s="76"/>
      <c r="T999" s="80"/>
      <c r="U999" s="39"/>
      <c r="V999" s="39"/>
      <c r="W999" s="39"/>
      <c r="X999" s="39"/>
      <c r="Y999" s="39"/>
      <c r="Z999" s="39"/>
      <c r="AA999" s="39"/>
      <c r="AB999" s="39"/>
      <c r="AC999" s="39"/>
      <c r="AD999" s="39"/>
      <c r="AE999" s="39"/>
      <c r="AF999" s="39"/>
      <c r="AG999" s="39"/>
      <c r="AH999" s="39"/>
      <c r="AJ999" s="39">
        <f t="shared" si="434"/>
        <v>0</v>
      </c>
      <c r="AK999" s="39">
        <f t="shared" si="435"/>
        <v>0</v>
      </c>
      <c r="AL999" s="39">
        <f t="shared" si="436"/>
        <v>0</v>
      </c>
      <c r="AM999" s="39"/>
      <c r="AS999" s="39"/>
      <c r="AT999" s="39">
        <f t="shared" si="445"/>
        <v>4.6360083666453576E-2</v>
      </c>
      <c r="AU999" s="39">
        <f t="shared" si="446"/>
        <v>0.14873762667508908</v>
      </c>
      <c r="AW999" s="38">
        <f t="shared" si="447"/>
        <v>0</v>
      </c>
      <c r="AX999" s="38">
        <f t="shared" si="450"/>
        <v>0</v>
      </c>
      <c r="AY999" s="38">
        <f t="shared" si="451"/>
        <v>0</v>
      </c>
      <c r="AZ999" s="38">
        <f t="shared" si="437"/>
        <v>0</v>
      </c>
      <c r="BA999" s="38">
        <f t="shared" si="438"/>
        <v>0</v>
      </c>
      <c r="BB999" s="38">
        <f t="shared" si="439"/>
        <v>0</v>
      </c>
      <c r="BC999" s="38">
        <f t="shared" si="440"/>
        <v>0</v>
      </c>
      <c r="BD999" s="38">
        <f t="shared" si="441"/>
        <v>0</v>
      </c>
      <c r="BE999" s="38">
        <f t="shared" si="442"/>
        <v>0</v>
      </c>
      <c r="BF999" s="38">
        <f t="shared" si="443"/>
        <v>0</v>
      </c>
      <c r="BG999" s="38">
        <f t="shared" si="448"/>
        <v>124.44715419088132</v>
      </c>
      <c r="BH999" s="38">
        <f t="shared" si="449"/>
        <v>399.26533554154213</v>
      </c>
      <c r="BI999" s="61">
        <f t="shared" si="444"/>
        <v>523.71248973242348</v>
      </c>
    </row>
    <row r="1000" spans="1:61" x14ac:dyDescent="0.3">
      <c r="A1000" s="84" t="s">
        <v>698</v>
      </c>
      <c r="B1000" s="84" t="s">
        <v>699</v>
      </c>
      <c r="C1000" s="84" t="s">
        <v>699</v>
      </c>
      <c r="D1000" s="63">
        <f>VLOOKUP(B1000,Площадь!$A$2:$B$490,2,0)</f>
        <v>15.6</v>
      </c>
      <c r="E1000" s="72"/>
      <c r="F1000" s="87">
        <v>31</v>
      </c>
      <c r="G1000" s="87">
        <v>29</v>
      </c>
      <c r="H1000" s="87">
        <v>31</v>
      </c>
      <c r="I1000" s="89"/>
      <c r="J1000" s="89"/>
      <c r="K1000" s="89"/>
      <c r="L1000" s="89"/>
      <c r="M1000" s="89"/>
      <c r="N1000" s="89"/>
      <c r="O1000" s="89"/>
      <c r="P1000" s="89">
        <v>15</v>
      </c>
      <c r="Q1000" s="89">
        <v>31</v>
      </c>
      <c r="R1000">
        <f t="shared" si="433"/>
        <v>137</v>
      </c>
      <c r="S1000" s="76"/>
      <c r="T1000" s="80"/>
      <c r="U1000" s="39"/>
      <c r="V1000" s="39"/>
      <c r="W1000" s="39"/>
      <c r="X1000" s="39"/>
      <c r="Y1000" s="39"/>
      <c r="Z1000" s="39"/>
      <c r="AA1000" s="39"/>
      <c r="AB1000" s="39"/>
      <c r="AC1000" s="39"/>
      <c r="AD1000" s="39"/>
      <c r="AE1000" s="39"/>
      <c r="AF1000" s="39"/>
      <c r="AG1000" s="39"/>
      <c r="AH1000" s="39"/>
      <c r="AJ1000" s="39">
        <f t="shared" si="434"/>
        <v>0.2244579149158</v>
      </c>
      <c r="AK1000" s="39">
        <f t="shared" si="435"/>
        <v>8.9943127705883433E-2</v>
      </c>
      <c r="AL1000" s="39">
        <f t="shared" si="436"/>
        <v>0.12822797009387196</v>
      </c>
      <c r="AM1000" s="39"/>
      <c r="AS1000" s="39"/>
      <c r="AT1000" s="39">
        <f t="shared" si="445"/>
        <v>5.2407051101208385E-2</v>
      </c>
      <c r="AU1000" s="39">
        <f t="shared" si="446"/>
        <v>0.16813818667618766</v>
      </c>
      <c r="AW1000" s="38">
        <f t="shared" si="447"/>
        <v>602.52584848337688</v>
      </c>
      <c r="AX1000" s="38">
        <f t="shared" si="450"/>
        <v>241.43973428856526</v>
      </c>
      <c r="AY1000" s="38">
        <f t="shared" si="451"/>
        <v>344.21003380118617</v>
      </c>
      <c r="AZ1000" s="38">
        <f t="shared" si="437"/>
        <v>0</v>
      </c>
      <c r="BA1000" s="38">
        <f t="shared" si="438"/>
        <v>0</v>
      </c>
      <c r="BB1000" s="38">
        <f t="shared" si="439"/>
        <v>0</v>
      </c>
      <c r="BC1000" s="38">
        <f t="shared" si="440"/>
        <v>0</v>
      </c>
      <c r="BD1000" s="38">
        <f t="shared" si="441"/>
        <v>0</v>
      </c>
      <c r="BE1000" s="38">
        <f t="shared" si="442"/>
        <v>0</v>
      </c>
      <c r="BF1000" s="38">
        <f t="shared" si="443"/>
        <v>0</v>
      </c>
      <c r="BG1000" s="38">
        <f t="shared" si="448"/>
        <v>140.67939169403974</v>
      </c>
      <c r="BH1000" s="38">
        <f t="shared" si="449"/>
        <v>451.34342278609114</v>
      </c>
      <c r="BI1000" s="61">
        <f t="shared" si="444"/>
        <v>1780.1984310532594</v>
      </c>
    </row>
    <row r="1001" spans="1:61" x14ac:dyDescent="0.3">
      <c r="A1001" s="197" t="s">
        <v>1884</v>
      </c>
      <c r="B1001" s="84" t="s">
        <v>1885</v>
      </c>
      <c r="C1001" s="84" t="s">
        <v>1885</v>
      </c>
      <c r="D1001" s="63">
        <f>VLOOKUP(B1001,Площадь!$A$2:$B$490,2,0)</f>
        <v>17.399999999999999</v>
      </c>
      <c r="E1001" s="72"/>
      <c r="F1001" s="87">
        <v>31</v>
      </c>
      <c r="G1001" s="87">
        <v>29</v>
      </c>
      <c r="H1001" s="87">
        <v>31</v>
      </c>
      <c r="I1001" s="89"/>
      <c r="J1001" s="89"/>
      <c r="K1001" s="89"/>
      <c r="L1001" s="89"/>
      <c r="M1001" s="89"/>
      <c r="N1001" s="89"/>
      <c r="O1001" s="89"/>
      <c r="P1001" s="89">
        <v>0</v>
      </c>
      <c r="Q1001" s="89">
        <v>0</v>
      </c>
      <c r="R1001">
        <f t="shared" si="433"/>
        <v>91</v>
      </c>
      <c r="S1001" s="76"/>
      <c r="T1001" s="80"/>
      <c r="U1001" s="39"/>
      <c r="V1001" s="39"/>
      <c r="W1001" s="39"/>
      <c r="X1001" s="39"/>
      <c r="Y1001" s="39"/>
      <c r="Z1001" s="39"/>
      <c r="AA1001" s="39"/>
      <c r="AB1001" s="39"/>
      <c r="AC1001" s="39"/>
      <c r="AD1001" s="39"/>
      <c r="AE1001" s="39"/>
      <c r="AF1001" s="39"/>
      <c r="AG1001" s="39"/>
      <c r="AH1001" s="39"/>
      <c r="AJ1001" s="39">
        <f t="shared" si="434"/>
        <v>0.25035690509839231</v>
      </c>
      <c r="AK1001" s="39">
        <f t="shared" si="435"/>
        <v>0.10032118090271612</v>
      </c>
      <c r="AL1001" s="39">
        <f t="shared" si="436"/>
        <v>0.14302350510470332</v>
      </c>
      <c r="AM1001" s="39"/>
      <c r="AS1001" s="39"/>
      <c r="AT1001" s="39">
        <f t="shared" si="445"/>
        <v>0</v>
      </c>
      <c r="AU1001" s="39">
        <f t="shared" si="446"/>
        <v>0</v>
      </c>
      <c r="AW1001" s="38">
        <f t="shared" si="447"/>
        <v>672.04806176992042</v>
      </c>
      <c r="AX1001" s="38">
        <f t="shared" si="450"/>
        <v>269.29816516801503</v>
      </c>
      <c r="AY1001" s="38">
        <f t="shared" si="451"/>
        <v>383.92657616286141</v>
      </c>
      <c r="AZ1001" s="38">
        <f t="shared" si="437"/>
        <v>0</v>
      </c>
      <c r="BA1001" s="38">
        <f t="shared" si="438"/>
        <v>0</v>
      </c>
      <c r="BB1001" s="38">
        <f t="shared" si="439"/>
        <v>0</v>
      </c>
      <c r="BC1001" s="38">
        <f t="shared" si="440"/>
        <v>0</v>
      </c>
      <c r="BD1001" s="38">
        <f t="shared" si="441"/>
        <v>0</v>
      </c>
      <c r="BE1001" s="38">
        <f t="shared" si="442"/>
        <v>0</v>
      </c>
      <c r="BF1001" s="38">
        <f t="shared" si="443"/>
        <v>0</v>
      </c>
      <c r="BG1001" s="38">
        <f t="shared" si="448"/>
        <v>0</v>
      </c>
      <c r="BH1001" s="38">
        <f t="shared" si="449"/>
        <v>0</v>
      </c>
      <c r="BI1001" s="61">
        <f t="shared" si="444"/>
        <v>1325.2728031007969</v>
      </c>
    </row>
    <row r="1002" spans="1:61" x14ac:dyDescent="0.3">
      <c r="A1002" s="198" t="s">
        <v>3967</v>
      </c>
      <c r="B1002" s="84" t="s">
        <v>1885</v>
      </c>
      <c r="C1002" s="84" t="s">
        <v>1885</v>
      </c>
      <c r="D1002" s="63">
        <f>VLOOKUP(B1002,Площадь!$A$2:$B$490,2,0)</f>
        <v>17.399999999999999</v>
      </c>
      <c r="E1002" s="72"/>
      <c r="F1002" s="87"/>
      <c r="G1002" s="87"/>
      <c r="H1002" s="87"/>
      <c r="I1002" s="89"/>
      <c r="J1002" s="89"/>
      <c r="K1002" s="89"/>
      <c r="L1002" s="89"/>
      <c r="M1002" s="89"/>
      <c r="N1002" s="89"/>
      <c r="O1002" s="89"/>
      <c r="P1002" s="89">
        <v>15</v>
      </c>
      <c r="Q1002" s="89">
        <v>31</v>
      </c>
      <c r="R1002">
        <f t="shared" si="433"/>
        <v>46</v>
      </c>
      <c r="S1002" s="76"/>
      <c r="T1002" s="80"/>
      <c r="U1002" s="39"/>
      <c r="V1002" s="39"/>
      <c r="W1002" s="39"/>
      <c r="X1002" s="39"/>
      <c r="Y1002" s="39"/>
      <c r="Z1002" s="39"/>
      <c r="AA1002" s="39"/>
      <c r="AB1002" s="39"/>
      <c r="AC1002" s="39"/>
      <c r="AD1002" s="39"/>
      <c r="AE1002" s="39"/>
      <c r="AF1002" s="39"/>
      <c r="AG1002" s="39"/>
      <c r="AH1002" s="39"/>
      <c r="AJ1002" s="39">
        <f t="shared" si="434"/>
        <v>0</v>
      </c>
      <c r="AK1002" s="39">
        <f t="shared" si="435"/>
        <v>0</v>
      </c>
      <c r="AL1002" s="39">
        <f t="shared" si="436"/>
        <v>0</v>
      </c>
      <c r="AM1002" s="39"/>
      <c r="AS1002" s="39"/>
      <c r="AT1002" s="39">
        <f t="shared" si="445"/>
        <v>5.8454018535963194E-2</v>
      </c>
      <c r="AU1002" s="39">
        <f t="shared" si="446"/>
        <v>0.18753874667728621</v>
      </c>
      <c r="AW1002" s="38">
        <f t="shared" si="447"/>
        <v>0</v>
      </c>
      <c r="AX1002" s="38">
        <f t="shared" si="450"/>
        <v>0</v>
      </c>
      <c r="AY1002" s="38">
        <f t="shared" si="451"/>
        <v>0</v>
      </c>
      <c r="AZ1002" s="38">
        <f t="shared" si="437"/>
        <v>0</v>
      </c>
      <c r="BA1002" s="38">
        <f t="shared" si="438"/>
        <v>0</v>
      </c>
      <c r="BB1002" s="38">
        <f t="shared" si="439"/>
        <v>0</v>
      </c>
      <c r="BC1002" s="38">
        <f t="shared" si="440"/>
        <v>0</v>
      </c>
      <c r="BD1002" s="38">
        <f t="shared" si="441"/>
        <v>0</v>
      </c>
      <c r="BE1002" s="38">
        <f t="shared" si="442"/>
        <v>0</v>
      </c>
      <c r="BF1002" s="38">
        <f t="shared" si="443"/>
        <v>0</v>
      </c>
      <c r="BG1002" s="38">
        <f t="shared" si="448"/>
        <v>156.91162919719815</v>
      </c>
      <c r="BH1002" s="38">
        <f t="shared" si="449"/>
        <v>503.42151003064004</v>
      </c>
      <c r="BI1002" s="61">
        <f t="shared" si="444"/>
        <v>660.33313922783816</v>
      </c>
    </row>
    <row r="1003" spans="1:61" x14ac:dyDescent="0.3">
      <c r="A1003" s="84" t="s">
        <v>1517</v>
      </c>
      <c r="B1003" s="84" t="s">
        <v>1518</v>
      </c>
      <c r="C1003" s="84" t="s">
        <v>1518</v>
      </c>
      <c r="D1003" s="63">
        <f>VLOOKUP(B1003,Площадь!$A$2:$B$490,2,0)</f>
        <v>15.6</v>
      </c>
      <c r="E1003" s="72"/>
      <c r="F1003" s="87">
        <v>31</v>
      </c>
      <c r="G1003" s="87">
        <v>29</v>
      </c>
      <c r="H1003" s="87">
        <v>31</v>
      </c>
      <c r="I1003" s="89"/>
      <c r="J1003" s="89"/>
      <c r="K1003" s="89"/>
      <c r="L1003" s="89"/>
      <c r="M1003" s="89"/>
      <c r="N1003" s="89"/>
      <c r="O1003" s="89"/>
      <c r="P1003" s="89">
        <v>15</v>
      </c>
      <c r="Q1003" s="89">
        <v>31</v>
      </c>
      <c r="R1003">
        <f t="shared" si="433"/>
        <v>137</v>
      </c>
      <c r="S1003" s="76"/>
      <c r="T1003" s="80"/>
      <c r="U1003" s="39"/>
      <c r="V1003" s="39"/>
      <c r="W1003" s="39"/>
      <c r="X1003" s="39"/>
      <c r="Y1003" s="39"/>
      <c r="Z1003" s="39"/>
      <c r="AA1003" s="39"/>
      <c r="AB1003" s="39"/>
      <c r="AC1003" s="39"/>
      <c r="AD1003" s="39"/>
      <c r="AE1003" s="39"/>
      <c r="AF1003" s="39"/>
      <c r="AG1003" s="39"/>
      <c r="AH1003" s="39"/>
      <c r="AJ1003" s="39">
        <f t="shared" si="434"/>
        <v>0.2244579149158</v>
      </c>
      <c r="AK1003" s="39">
        <f t="shared" si="435"/>
        <v>8.9943127705883433E-2</v>
      </c>
      <c r="AL1003" s="39">
        <f t="shared" si="436"/>
        <v>0.12822797009387196</v>
      </c>
      <c r="AM1003" s="39"/>
      <c r="AS1003" s="39"/>
      <c r="AT1003" s="39">
        <f t="shared" si="445"/>
        <v>5.2407051101208385E-2</v>
      </c>
      <c r="AU1003" s="39">
        <f t="shared" si="446"/>
        <v>0.16813818667618766</v>
      </c>
      <c r="AW1003" s="38">
        <f t="shared" si="447"/>
        <v>602.52584848337688</v>
      </c>
      <c r="AX1003" s="38">
        <f t="shared" si="450"/>
        <v>241.43973428856526</v>
      </c>
      <c r="AY1003" s="38">
        <f t="shared" si="451"/>
        <v>344.21003380118617</v>
      </c>
      <c r="AZ1003" s="38">
        <f t="shared" si="437"/>
        <v>0</v>
      </c>
      <c r="BA1003" s="38">
        <f t="shared" si="438"/>
        <v>0</v>
      </c>
      <c r="BB1003" s="38">
        <f t="shared" si="439"/>
        <v>0</v>
      </c>
      <c r="BC1003" s="38">
        <f t="shared" si="440"/>
        <v>0</v>
      </c>
      <c r="BD1003" s="38">
        <f t="shared" si="441"/>
        <v>0</v>
      </c>
      <c r="BE1003" s="38">
        <f t="shared" si="442"/>
        <v>0</v>
      </c>
      <c r="BF1003" s="38">
        <f t="shared" si="443"/>
        <v>0</v>
      </c>
      <c r="BG1003" s="38">
        <f t="shared" si="448"/>
        <v>140.67939169403974</v>
      </c>
      <c r="BH1003" s="38">
        <f t="shared" si="449"/>
        <v>451.34342278609114</v>
      </c>
      <c r="BI1003" s="61">
        <f t="shared" si="444"/>
        <v>1780.1984310532594</v>
      </c>
    </row>
    <row r="1004" spans="1:61" x14ac:dyDescent="0.3">
      <c r="A1004" s="84" t="s">
        <v>1298</v>
      </c>
      <c r="B1004" s="84" t="s">
        <v>1299</v>
      </c>
      <c r="C1004" s="84" t="s">
        <v>1299</v>
      </c>
      <c r="D1004" s="63">
        <f>VLOOKUP(B1004,Площадь!$A$2:$B$490,2,0)</f>
        <v>13.6</v>
      </c>
      <c r="E1004" s="72"/>
      <c r="F1004" s="87">
        <v>31</v>
      </c>
      <c r="G1004" s="87">
        <v>29</v>
      </c>
      <c r="H1004" s="87">
        <v>31</v>
      </c>
      <c r="I1004" s="89"/>
      <c r="J1004" s="89"/>
      <c r="K1004" s="89"/>
      <c r="L1004" s="89"/>
      <c r="M1004" s="89"/>
      <c r="N1004" s="89"/>
      <c r="O1004" s="89"/>
      <c r="P1004" s="89">
        <v>15</v>
      </c>
      <c r="Q1004" s="89">
        <v>31</v>
      </c>
      <c r="R1004">
        <f t="shared" si="433"/>
        <v>137</v>
      </c>
      <c r="S1004" s="76"/>
      <c r="T1004" s="80"/>
      <c r="U1004" s="39"/>
      <c r="V1004" s="39"/>
      <c r="W1004" s="39"/>
      <c r="X1004" s="39"/>
      <c r="Y1004" s="39"/>
      <c r="Z1004" s="39"/>
      <c r="AA1004" s="39"/>
      <c r="AB1004" s="39"/>
      <c r="AC1004" s="39"/>
      <c r="AD1004" s="39"/>
      <c r="AE1004" s="39"/>
      <c r="AF1004" s="39"/>
      <c r="AG1004" s="39"/>
      <c r="AH1004" s="39"/>
      <c r="AJ1004" s="39">
        <f t="shared" si="434"/>
        <v>0.19568125915736412</v>
      </c>
      <c r="AK1004" s="39">
        <f t="shared" si="435"/>
        <v>7.8411957487180425E-2</v>
      </c>
      <c r="AL1004" s="39">
        <f t="shared" si="436"/>
        <v>0.11178848674850377</v>
      </c>
      <c r="AM1004" s="39"/>
      <c r="AS1004" s="39"/>
      <c r="AT1004" s="39">
        <f t="shared" si="445"/>
        <v>4.5688198395925257E-2</v>
      </c>
      <c r="AU1004" s="39">
        <f t="shared" si="446"/>
        <v>0.14658200889718923</v>
      </c>
      <c r="AW1004" s="38">
        <f t="shared" si="447"/>
        <v>525.27894483166199</v>
      </c>
      <c r="AX1004" s="38">
        <f t="shared" si="450"/>
        <v>210.48592220028766</v>
      </c>
      <c r="AY1004" s="38">
        <f t="shared" si="451"/>
        <v>300.08054228821356</v>
      </c>
      <c r="AZ1004" s="38">
        <f t="shared" si="437"/>
        <v>0</v>
      </c>
      <c r="BA1004" s="38">
        <f t="shared" si="438"/>
        <v>0</v>
      </c>
      <c r="BB1004" s="38">
        <f t="shared" si="439"/>
        <v>0</v>
      </c>
      <c r="BC1004" s="38">
        <f t="shared" si="440"/>
        <v>0</v>
      </c>
      <c r="BD1004" s="38">
        <f t="shared" si="441"/>
        <v>0</v>
      </c>
      <c r="BE1004" s="38">
        <f t="shared" si="442"/>
        <v>0</v>
      </c>
      <c r="BF1004" s="38">
        <f t="shared" si="443"/>
        <v>0</v>
      </c>
      <c r="BG1004" s="38">
        <f t="shared" si="448"/>
        <v>122.64357224608592</v>
      </c>
      <c r="BH1004" s="38">
        <f t="shared" si="449"/>
        <v>393.47888140325887</v>
      </c>
      <c r="BI1004" s="61">
        <f t="shared" si="444"/>
        <v>1551.9678629695079</v>
      </c>
    </row>
    <row r="1005" spans="1:61" x14ac:dyDescent="0.3">
      <c r="A1005" s="84" t="s">
        <v>969</v>
      </c>
      <c r="B1005" s="84" t="s">
        <v>970</v>
      </c>
      <c r="C1005" s="84" t="s">
        <v>970</v>
      </c>
      <c r="D1005" s="63">
        <f>VLOOKUP(B1005,Площадь!$A$2:$B$490,2,0)</f>
        <v>17.3</v>
      </c>
      <c r="E1005" s="72"/>
      <c r="F1005" s="87">
        <v>31</v>
      </c>
      <c r="G1005" s="87">
        <v>29</v>
      </c>
      <c r="H1005" s="87">
        <v>31</v>
      </c>
      <c r="I1005" s="89"/>
      <c r="J1005" s="89"/>
      <c r="K1005" s="89"/>
      <c r="L1005" s="89"/>
      <c r="M1005" s="89"/>
      <c r="N1005" s="89"/>
      <c r="O1005" s="89"/>
      <c r="P1005" s="89">
        <v>15</v>
      </c>
      <c r="Q1005" s="89">
        <v>31</v>
      </c>
      <c r="R1005">
        <f t="shared" si="433"/>
        <v>137</v>
      </c>
      <c r="S1005" s="76"/>
      <c r="T1005" s="80"/>
      <c r="U1005" s="39"/>
      <c r="V1005" s="39"/>
      <c r="W1005" s="39"/>
      <c r="X1005" s="39"/>
      <c r="Y1005" s="39"/>
      <c r="Z1005" s="39"/>
      <c r="AA1005" s="39"/>
      <c r="AB1005" s="39"/>
      <c r="AC1005" s="39"/>
      <c r="AD1005" s="39"/>
      <c r="AE1005" s="39"/>
      <c r="AF1005" s="39"/>
      <c r="AG1005" s="39"/>
      <c r="AH1005" s="39"/>
      <c r="AJ1005" s="39">
        <f t="shared" si="434"/>
        <v>0.24891807231047053</v>
      </c>
      <c r="AK1005" s="39">
        <f t="shared" si="435"/>
        <v>9.9744622391780988E-2</v>
      </c>
      <c r="AL1005" s="39">
        <f t="shared" si="436"/>
        <v>0.14220153093743493</v>
      </c>
      <c r="AM1005" s="39"/>
      <c r="AS1005" s="39"/>
      <c r="AT1005" s="39">
        <f t="shared" si="445"/>
        <v>5.8118075900699041E-2</v>
      </c>
      <c r="AU1005" s="39">
        <f t="shared" si="446"/>
        <v>0.18646093778833631</v>
      </c>
      <c r="AW1005" s="38">
        <f t="shared" si="447"/>
        <v>668.1857165873347</v>
      </c>
      <c r="AX1005" s="38">
        <f t="shared" si="450"/>
        <v>267.75047456360124</v>
      </c>
      <c r="AY1005" s="38">
        <f t="shared" si="451"/>
        <v>381.72010158721287</v>
      </c>
      <c r="AZ1005" s="38">
        <f t="shared" si="437"/>
        <v>0</v>
      </c>
      <c r="BA1005" s="38">
        <f t="shared" si="438"/>
        <v>0</v>
      </c>
      <c r="BB1005" s="38">
        <f t="shared" si="439"/>
        <v>0</v>
      </c>
      <c r="BC1005" s="38">
        <f t="shared" si="440"/>
        <v>0</v>
      </c>
      <c r="BD1005" s="38">
        <f t="shared" si="441"/>
        <v>0</v>
      </c>
      <c r="BE1005" s="38">
        <f t="shared" si="442"/>
        <v>0</v>
      </c>
      <c r="BF1005" s="38">
        <f t="shared" si="443"/>
        <v>0</v>
      </c>
      <c r="BG1005" s="38">
        <f t="shared" si="448"/>
        <v>156.00983822480049</v>
      </c>
      <c r="BH1005" s="38">
        <f t="shared" si="449"/>
        <v>500.52828296149846</v>
      </c>
      <c r="BI1005" s="61">
        <f t="shared" si="444"/>
        <v>1974.1944139244476</v>
      </c>
    </row>
    <row r="1006" spans="1:61" x14ac:dyDescent="0.3">
      <c r="A1006" s="84" t="s">
        <v>1874</v>
      </c>
      <c r="B1006" s="84" t="s">
        <v>1875</v>
      </c>
      <c r="C1006" s="84" t="s">
        <v>1875</v>
      </c>
      <c r="D1006" s="63">
        <f>VLOOKUP(B1006,Площадь!$A$2:$B$490,2,0)</f>
        <v>15.6</v>
      </c>
      <c r="E1006" s="72"/>
      <c r="F1006" s="87">
        <v>31</v>
      </c>
      <c r="G1006" s="87">
        <v>29</v>
      </c>
      <c r="H1006" s="87">
        <v>31</v>
      </c>
      <c r="I1006" s="89"/>
      <c r="J1006" s="89"/>
      <c r="K1006" s="89"/>
      <c r="L1006" s="89"/>
      <c r="M1006" s="89"/>
      <c r="N1006" s="89"/>
      <c r="O1006" s="89"/>
      <c r="P1006" s="89">
        <v>15</v>
      </c>
      <c r="Q1006" s="89">
        <v>31</v>
      </c>
      <c r="R1006">
        <f t="shared" si="433"/>
        <v>137</v>
      </c>
      <c r="S1006" s="76"/>
      <c r="T1006" s="80"/>
      <c r="U1006" s="39"/>
      <c r="V1006" s="39"/>
      <c r="W1006" s="39"/>
      <c r="X1006" s="39"/>
      <c r="Y1006" s="39"/>
      <c r="Z1006" s="39"/>
      <c r="AA1006" s="39"/>
      <c r="AB1006" s="39"/>
      <c r="AC1006" s="39"/>
      <c r="AD1006" s="39"/>
      <c r="AE1006" s="39"/>
      <c r="AF1006" s="39"/>
      <c r="AG1006" s="39"/>
      <c r="AH1006" s="39"/>
      <c r="AJ1006" s="39">
        <f t="shared" si="434"/>
        <v>0.2244579149158</v>
      </c>
      <c r="AK1006" s="39">
        <f t="shared" si="435"/>
        <v>8.9943127705883433E-2</v>
      </c>
      <c r="AL1006" s="39">
        <f t="shared" si="436"/>
        <v>0.12822797009387196</v>
      </c>
      <c r="AM1006" s="39"/>
      <c r="AS1006" s="39"/>
      <c r="AT1006" s="39">
        <f t="shared" si="445"/>
        <v>5.2407051101208385E-2</v>
      </c>
      <c r="AU1006" s="39">
        <f t="shared" si="446"/>
        <v>0.16813818667618766</v>
      </c>
      <c r="AW1006" s="38">
        <f t="shared" si="447"/>
        <v>602.52584848337688</v>
      </c>
      <c r="AX1006" s="38">
        <f t="shared" si="450"/>
        <v>241.43973428856526</v>
      </c>
      <c r="AY1006" s="38">
        <f t="shared" si="451"/>
        <v>344.21003380118617</v>
      </c>
      <c r="AZ1006" s="38">
        <f t="shared" si="437"/>
        <v>0</v>
      </c>
      <c r="BA1006" s="38">
        <f t="shared" si="438"/>
        <v>0</v>
      </c>
      <c r="BB1006" s="38">
        <f t="shared" si="439"/>
        <v>0</v>
      </c>
      <c r="BC1006" s="38">
        <f t="shared" si="440"/>
        <v>0</v>
      </c>
      <c r="BD1006" s="38">
        <f t="shared" si="441"/>
        <v>0</v>
      </c>
      <c r="BE1006" s="38">
        <f t="shared" si="442"/>
        <v>0</v>
      </c>
      <c r="BF1006" s="38">
        <f t="shared" si="443"/>
        <v>0</v>
      </c>
      <c r="BG1006" s="38">
        <f t="shared" si="448"/>
        <v>140.67939169403974</v>
      </c>
      <c r="BH1006" s="38">
        <f t="shared" si="449"/>
        <v>451.34342278609114</v>
      </c>
      <c r="BI1006" s="61">
        <f t="shared" si="444"/>
        <v>1780.1984310532594</v>
      </c>
    </row>
    <row r="1007" spans="1:61" x14ac:dyDescent="0.3">
      <c r="A1007" s="84" t="s">
        <v>1467</v>
      </c>
      <c r="B1007" s="84" t="s">
        <v>1468</v>
      </c>
      <c r="C1007" s="84" t="s">
        <v>1468</v>
      </c>
      <c r="D1007" s="63">
        <f>VLOOKUP(B1007,Площадь!$A$2:$B$490,2,0)</f>
        <v>13.6</v>
      </c>
      <c r="E1007" s="72"/>
      <c r="F1007" s="87">
        <v>31</v>
      </c>
      <c r="G1007" s="87">
        <v>29</v>
      </c>
      <c r="H1007" s="87">
        <v>31</v>
      </c>
      <c r="I1007" s="89"/>
      <c r="J1007" s="89"/>
      <c r="K1007" s="89"/>
      <c r="L1007" s="89"/>
      <c r="M1007" s="89"/>
      <c r="N1007" s="89"/>
      <c r="O1007" s="89"/>
      <c r="P1007" s="89">
        <v>15</v>
      </c>
      <c r="Q1007" s="89">
        <v>31</v>
      </c>
      <c r="R1007">
        <f t="shared" si="433"/>
        <v>137</v>
      </c>
      <c r="S1007" s="76"/>
      <c r="T1007" s="80"/>
      <c r="U1007" s="39"/>
      <c r="V1007" s="39"/>
      <c r="W1007" s="39"/>
      <c r="X1007" s="39"/>
      <c r="Y1007" s="39"/>
      <c r="Z1007" s="39"/>
      <c r="AA1007" s="39"/>
      <c r="AB1007" s="39"/>
      <c r="AC1007" s="39"/>
      <c r="AD1007" s="39"/>
      <c r="AE1007" s="39"/>
      <c r="AF1007" s="39"/>
      <c r="AG1007" s="39"/>
      <c r="AH1007" s="39"/>
      <c r="AJ1007" s="39">
        <f t="shared" si="434"/>
        <v>0.19568125915736412</v>
      </c>
      <c r="AK1007" s="39">
        <f t="shared" si="435"/>
        <v>7.8411957487180425E-2</v>
      </c>
      <c r="AL1007" s="39">
        <f t="shared" si="436"/>
        <v>0.11178848674850377</v>
      </c>
      <c r="AM1007" s="39"/>
      <c r="AS1007" s="39"/>
      <c r="AT1007" s="39">
        <f t="shared" si="445"/>
        <v>4.5688198395925257E-2</v>
      </c>
      <c r="AU1007" s="39">
        <f t="shared" si="446"/>
        <v>0.14658200889718923</v>
      </c>
      <c r="AW1007" s="38">
        <f t="shared" si="447"/>
        <v>525.27894483166199</v>
      </c>
      <c r="AX1007" s="38">
        <f t="shared" si="450"/>
        <v>210.48592220028766</v>
      </c>
      <c r="AY1007" s="38">
        <f t="shared" si="451"/>
        <v>300.08054228821356</v>
      </c>
      <c r="AZ1007" s="38">
        <f t="shared" si="437"/>
        <v>0</v>
      </c>
      <c r="BA1007" s="38">
        <f t="shared" si="438"/>
        <v>0</v>
      </c>
      <c r="BB1007" s="38">
        <f t="shared" si="439"/>
        <v>0</v>
      </c>
      <c r="BC1007" s="38">
        <f t="shared" si="440"/>
        <v>0</v>
      </c>
      <c r="BD1007" s="38">
        <f t="shared" si="441"/>
        <v>0</v>
      </c>
      <c r="BE1007" s="38">
        <f t="shared" si="442"/>
        <v>0</v>
      </c>
      <c r="BF1007" s="38">
        <f t="shared" si="443"/>
        <v>0</v>
      </c>
      <c r="BG1007" s="38">
        <f t="shared" si="448"/>
        <v>122.64357224608592</v>
      </c>
      <c r="BH1007" s="38">
        <f t="shared" si="449"/>
        <v>393.47888140325887</v>
      </c>
      <c r="BI1007" s="61">
        <f t="shared" si="444"/>
        <v>1551.9678629695079</v>
      </c>
    </row>
    <row r="1008" spans="1:61" x14ac:dyDescent="0.3">
      <c r="A1008" s="84" t="s">
        <v>731</v>
      </c>
      <c r="B1008" s="84" t="s">
        <v>732</v>
      </c>
      <c r="C1008" s="84" t="s">
        <v>732</v>
      </c>
      <c r="D1008" s="63">
        <f>VLOOKUP(B1008,Площадь!$A$2:$B$490,2,0)</f>
        <v>17.3</v>
      </c>
      <c r="E1008" s="72"/>
      <c r="F1008" s="87">
        <v>31</v>
      </c>
      <c r="G1008" s="87">
        <v>29</v>
      </c>
      <c r="H1008" s="87">
        <v>31</v>
      </c>
      <c r="I1008" s="89"/>
      <c r="J1008" s="89"/>
      <c r="K1008" s="89"/>
      <c r="L1008" s="89"/>
      <c r="M1008" s="89"/>
      <c r="N1008" s="89"/>
      <c r="O1008" s="89"/>
      <c r="P1008" s="89">
        <v>15</v>
      </c>
      <c r="Q1008" s="89">
        <v>31</v>
      </c>
      <c r="R1008">
        <f t="shared" si="433"/>
        <v>137</v>
      </c>
      <c r="S1008" s="76"/>
      <c r="T1008" s="80"/>
      <c r="U1008" s="39"/>
      <c r="V1008" s="39"/>
      <c r="W1008" s="39"/>
      <c r="X1008" s="39"/>
      <c r="Y1008" s="39"/>
      <c r="Z1008" s="39"/>
      <c r="AA1008" s="39"/>
      <c r="AB1008" s="39"/>
      <c r="AC1008" s="39"/>
      <c r="AD1008" s="39"/>
      <c r="AE1008" s="39"/>
      <c r="AF1008" s="39"/>
      <c r="AG1008" s="39"/>
      <c r="AH1008" s="39"/>
      <c r="AJ1008" s="39">
        <f t="shared" si="434"/>
        <v>0.24891807231047053</v>
      </c>
      <c r="AK1008" s="39">
        <f t="shared" si="435"/>
        <v>9.9744622391780988E-2</v>
      </c>
      <c r="AL1008" s="39">
        <f t="shared" si="436"/>
        <v>0.14220153093743493</v>
      </c>
      <c r="AM1008" s="39"/>
      <c r="AS1008" s="39"/>
      <c r="AT1008" s="39">
        <f t="shared" si="445"/>
        <v>5.8118075900699041E-2</v>
      </c>
      <c r="AU1008" s="39">
        <f t="shared" si="446"/>
        <v>0.18646093778833631</v>
      </c>
      <c r="AW1008" s="38">
        <f t="shared" si="447"/>
        <v>668.1857165873347</v>
      </c>
      <c r="AX1008" s="38">
        <f t="shared" si="450"/>
        <v>267.75047456360124</v>
      </c>
      <c r="AY1008" s="38">
        <f t="shared" si="451"/>
        <v>381.72010158721287</v>
      </c>
      <c r="AZ1008" s="38">
        <f t="shared" si="437"/>
        <v>0</v>
      </c>
      <c r="BA1008" s="38">
        <f t="shared" si="438"/>
        <v>0</v>
      </c>
      <c r="BB1008" s="38">
        <f t="shared" si="439"/>
        <v>0</v>
      </c>
      <c r="BC1008" s="38">
        <f t="shared" si="440"/>
        <v>0</v>
      </c>
      <c r="BD1008" s="38">
        <f t="shared" si="441"/>
        <v>0</v>
      </c>
      <c r="BE1008" s="38">
        <f t="shared" si="442"/>
        <v>0</v>
      </c>
      <c r="BF1008" s="38">
        <f t="shared" si="443"/>
        <v>0</v>
      </c>
      <c r="BG1008" s="38">
        <f t="shared" si="448"/>
        <v>156.00983822480049</v>
      </c>
      <c r="BH1008" s="38">
        <f t="shared" si="449"/>
        <v>500.52828296149846</v>
      </c>
      <c r="BI1008" s="61">
        <f t="shared" si="444"/>
        <v>1974.1944139244476</v>
      </c>
    </row>
    <row r="1009" spans="1:61" x14ac:dyDescent="0.3">
      <c r="A1009" s="84" t="s">
        <v>1223</v>
      </c>
      <c r="B1009" s="84" t="s">
        <v>1224</v>
      </c>
      <c r="C1009" s="84" t="s">
        <v>1224</v>
      </c>
      <c r="D1009" s="63">
        <f>VLOOKUP(B1009,Площадь!$A$2:$B$490,2,0)</f>
        <v>15.6</v>
      </c>
      <c r="E1009" s="72"/>
      <c r="F1009" s="87">
        <v>31</v>
      </c>
      <c r="G1009" s="87">
        <v>29</v>
      </c>
      <c r="H1009" s="87">
        <v>31</v>
      </c>
      <c r="I1009" s="89"/>
      <c r="J1009" s="89"/>
      <c r="K1009" s="89"/>
      <c r="L1009" s="89"/>
      <c r="M1009" s="89"/>
      <c r="N1009" s="89"/>
      <c r="O1009" s="89"/>
      <c r="P1009" s="89">
        <v>15</v>
      </c>
      <c r="Q1009" s="89">
        <v>31</v>
      </c>
      <c r="R1009">
        <f t="shared" si="433"/>
        <v>137</v>
      </c>
      <c r="S1009" s="76"/>
      <c r="T1009" s="80"/>
      <c r="U1009" s="39"/>
      <c r="V1009" s="39"/>
      <c r="W1009" s="39"/>
      <c r="X1009" s="39"/>
      <c r="Y1009" s="39"/>
      <c r="Z1009" s="39"/>
      <c r="AA1009" s="39"/>
      <c r="AB1009" s="39"/>
      <c r="AC1009" s="39"/>
      <c r="AD1009" s="39"/>
      <c r="AE1009" s="39"/>
      <c r="AF1009" s="39"/>
      <c r="AG1009" s="39"/>
      <c r="AH1009" s="39"/>
      <c r="AJ1009" s="39">
        <f t="shared" si="434"/>
        <v>0.2244579149158</v>
      </c>
      <c r="AK1009" s="39">
        <f t="shared" si="435"/>
        <v>8.9943127705883433E-2</v>
      </c>
      <c r="AL1009" s="39">
        <f t="shared" si="436"/>
        <v>0.12822797009387196</v>
      </c>
      <c r="AM1009" s="39"/>
      <c r="AS1009" s="39"/>
      <c r="AT1009" s="39">
        <f t="shared" si="445"/>
        <v>5.2407051101208385E-2</v>
      </c>
      <c r="AU1009" s="39">
        <f t="shared" si="446"/>
        <v>0.16813818667618766</v>
      </c>
      <c r="AW1009" s="38">
        <f t="shared" si="447"/>
        <v>602.52584848337688</v>
      </c>
      <c r="AX1009" s="38">
        <f t="shared" si="450"/>
        <v>241.43973428856526</v>
      </c>
      <c r="AY1009" s="38">
        <f t="shared" si="451"/>
        <v>344.21003380118617</v>
      </c>
      <c r="AZ1009" s="38">
        <f t="shared" si="437"/>
        <v>0</v>
      </c>
      <c r="BA1009" s="38">
        <f t="shared" si="438"/>
        <v>0</v>
      </c>
      <c r="BB1009" s="38">
        <f t="shared" si="439"/>
        <v>0</v>
      </c>
      <c r="BC1009" s="38">
        <f t="shared" si="440"/>
        <v>0</v>
      </c>
      <c r="BD1009" s="38">
        <f t="shared" si="441"/>
        <v>0</v>
      </c>
      <c r="BE1009" s="38">
        <f t="shared" si="442"/>
        <v>0</v>
      </c>
      <c r="BF1009" s="38">
        <f t="shared" si="443"/>
        <v>0</v>
      </c>
      <c r="BG1009" s="38">
        <f t="shared" si="448"/>
        <v>140.67939169403974</v>
      </c>
      <c r="BH1009" s="38">
        <f t="shared" si="449"/>
        <v>451.34342278609114</v>
      </c>
      <c r="BI1009" s="61">
        <f t="shared" si="444"/>
        <v>1780.1984310532594</v>
      </c>
    </row>
    <row r="1010" spans="1:61" x14ac:dyDescent="0.3">
      <c r="A1010" s="84" t="s">
        <v>1607</v>
      </c>
      <c r="B1010" s="84" t="s">
        <v>1608</v>
      </c>
      <c r="C1010" s="84" t="s">
        <v>1608</v>
      </c>
      <c r="D1010" s="63">
        <f>VLOOKUP(B1010,Площадь!$A$2:$B$490,2,0)</f>
        <v>13.6</v>
      </c>
      <c r="E1010" s="72"/>
      <c r="F1010" s="87">
        <v>31</v>
      </c>
      <c r="G1010" s="87">
        <v>29</v>
      </c>
      <c r="H1010" s="87">
        <v>31</v>
      </c>
      <c r="I1010" s="89"/>
      <c r="J1010" s="89"/>
      <c r="K1010" s="89"/>
      <c r="L1010" s="89"/>
      <c r="M1010" s="89"/>
      <c r="N1010" s="89"/>
      <c r="O1010" s="89"/>
      <c r="P1010" s="89">
        <v>15</v>
      </c>
      <c r="Q1010" s="89">
        <v>31</v>
      </c>
      <c r="R1010">
        <f t="shared" si="433"/>
        <v>137</v>
      </c>
      <c r="S1010" s="76"/>
      <c r="T1010" s="80"/>
      <c r="U1010" s="39"/>
      <c r="V1010" s="39"/>
      <c r="W1010" s="39"/>
      <c r="X1010" s="39"/>
      <c r="Y1010" s="39"/>
      <c r="Z1010" s="39"/>
      <c r="AA1010" s="39"/>
      <c r="AB1010" s="39"/>
      <c r="AC1010" s="39"/>
      <c r="AD1010" s="39"/>
      <c r="AE1010" s="39"/>
      <c r="AF1010" s="39"/>
      <c r="AG1010" s="39"/>
      <c r="AH1010" s="39"/>
      <c r="AJ1010" s="39">
        <f t="shared" si="434"/>
        <v>0.19568125915736412</v>
      </c>
      <c r="AK1010" s="39">
        <f t="shared" si="435"/>
        <v>7.8411957487180425E-2</v>
      </c>
      <c r="AL1010" s="39">
        <f t="shared" si="436"/>
        <v>0.11178848674850377</v>
      </c>
      <c r="AM1010" s="39"/>
      <c r="AS1010" s="39"/>
      <c r="AT1010" s="39">
        <f t="shared" si="445"/>
        <v>4.5688198395925257E-2</v>
      </c>
      <c r="AU1010" s="39">
        <f t="shared" si="446"/>
        <v>0.14658200889718923</v>
      </c>
      <c r="AW1010" s="38">
        <f t="shared" si="447"/>
        <v>525.27894483166199</v>
      </c>
      <c r="AX1010" s="38">
        <f t="shared" si="450"/>
        <v>210.48592220028766</v>
      </c>
      <c r="AY1010" s="38">
        <f t="shared" si="451"/>
        <v>300.08054228821356</v>
      </c>
      <c r="AZ1010" s="38">
        <f t="shared" si="437"/>
        <v>0</v>
      </c>
      <c r="BA1010" s="38">
        <f t="shared" si="438"/>
        <v>0</v>
      </c>
      <c r="BB1010" s="38">
        <f t="shared" si="439"/>
        <v>0</v>
      </c>
      <c r="BC1010" s="38">
        <f t="shared" si="440"/>
        <v>0</v>
      </c>
      <c r="BD1010" s="38">
        <f t="shared" si="441"/>
        <v>0</v>
      </c>
      <c r="BE1010" s="38">
        <f t="shared" si="442"/>
        <v>0</v>
      </c>
      <c r="BF1010" s="38">
        <f t="shared" si="443"/>
        <v>0</v>
      </c>
      <c r="BG1010" s="38">
        <f t="shared" si="448"/>
        <v>122.64357224608592</v>
      </c>
      <c r="BH1010" s="38">
        <f t="shared" si="449"/>
        <v>393.47888140325887</v>
      </c>
      <c r="BI1010" s="61">
        <f t="shared" si="444"/>
        <v>1551.9678629695079</v>
      </c>
    </row>
    <row r="1011" spans="1:61" x14ac:dyDescent="0.3">
      <c r="A1011" s="84" t="s">
        <v>1656</v>
      </c>
      <c r="B1011" s="84" t="s">
        <v>1657</v>
      </c>
      <c r="C1011" s="84" t="s">
        <v>1657</v>
      </c>
      <c r="D1011" s="63">
        <f>VLOOKUP(B1011,Площадь!$A$2:$B$490,2,0)</f>
        <v>17.3</v>
      </c>
      <c r="E1011" s="72"/>
      <c r="F1011" s="87">
        <v>31</v>
      </c>
      <c r="G1011" s="87">
        <v>29</v>
      </c>
      <c r="H1011" s="87">
        <v>31</v>
      </c>
      <c r="I1011" s="89"/>
      <c r="J1011" s="89"/>
      <c r="K1011" s="89"/>
      <c r="L1011" s="89"/>
      <c r="M1011" s="89"/>
      <c r="N1011" s="89"/>
      <c r="O1011" s="89"/>
      <c r="P1011" s="89">
        <v>15</v>
      </c>
      <c r="Q1011" s="89">
        <v>31</v>
      </c>
      <c r="R1011">
        <f t="shared" si="433"/>
        <v>137</v>
      </c>
      <c r="S1011" s="76"/>
      <c r="T1011" s="80"/>
      <c r="U1011" s="39"/>
      <c r="V1011" s="39"/>
      <c r="W1011" s="39"/>
      <c r="X1011" s="39"/>
      <c r="Y1011" s="39"/>
      <c r="Z1011" s="39"/>
      <c r="AA1011" s="39"/>
      <c r="AB1011" s="39"/>
      <c r="AC1011" s="39"/>
      <c r="AD1011" s="39"/>
      <c r="AE1011" s="39"/>
      <c r="AF1011" s="39"/>
      <c r="AG1011" s="39"/>
      <c r="AH1011" s="39"/>
      <c r="AJ1011" s="39">
        <f t="shared" si="434"/>
        <v>0.24891807231047053</v>
      </c>
      <c r="AK1011" s="39">
        <f t="shared" si="435"/>
        <v>9.9744622391780988E-2</v>
      </c>
      <c r="AL1011" s="39">
        <f t="shared" si="436"/>
        <v>0.14220153093743493</v>
      </c>
      <c r="AM1011" s="39"/>
      <c r="AS1011" s="39"/>
      <c r="AT1011" s="39">
        <f t="shared" si="445"/>
        <v>5.8118075900699041E-2</v>
      </c>
      <c r="AU1011" s="39">
        <f t="shared" si="446"/>
        <v>0.18646093778833631</v>
      </c>
      <c r="AW1011" s="38">
        <f t="shared" si="447"/>
        <v>668.1857165873347</v>
      </c>
      <c r="AX1011" s="38">
        <f t="shared" si="450"/>
        <v>267.75047456360124</v>
      </c>
      <c r="AY1011" s="38">
        <f t="shared" si="451"/>
        <v>381.72010158721287</v>
      </c>
      <c r="AZ1011" s="38">
        <f t="shared" si="437"/>
        <v>0</v>
      </c>
      <c r="BA1011" s="38">
        <f t="shared" si="438"/>
        <v>0</v>
      </c>
      <c r="BB1011" s="38">
        <f t="shared" si="439"/>
        <v>0</v>
      </c>
      <c r="BC1011" s="38">
        <f t="shared" si="440"/>
        <v>0</v>
      </c>
      <c r="BD1011" s="38">
        <f t="shared" si="441"/>
        <v>0</v>
      </c>
      <c r="BE1011" s="38">
        <f t="shared" si="442"/>
        <v>0</v>
      </c>
      <c r="BF1011" s="38">
        <f t="shared" si="443"/>
        <v>0</v>
      </c>
      <c r="BG1011" s="38">
        <f t="shared" si="448"/>
        <v>156.00983822480049</v>
      </c>
      <c r="BH1011" s="38">
        <f t="shared" si="449"/>
        <v>500.52828296149846</v>
      </c>
      <c r="BI1011" s="61">
        <f t="shared" si="444"/>
        <v>1974.1944139244476</v>
      </c>
    </row>
    <row r="1012" spans="1:61" x14ac:dyDescent="0.3">
      <c r="A1012" s="84" t="s">
        <v>1856</v>
      </c>
      <c r="B1012" s="84" t="s">
        <v>1857</v>
      </c>
      <c r="C1012" s="84" t="s">
        <v>1857</v>
      </c>
      <c r="D1012" s="63">
        <f>VLOOKUP(B1012,Площадь!$A$2:$B$490,2,0)</f>
        <v>13.6</v>
      </c>
      <c r="E1012" s="72"/>
      <c r="F1012" s="87">
        <v>31</v>
      </c>
      <c r="G1012" s="87">
        <v>29</v>
      </c>
      <c r="H1012" s="87">
        <v>31</v>
      </c>
      <c r="I1012" s="89"/>
      <c r="J1012" s="89"/>
      <c r="K1012" s="89"/>
      <c r="L1012" s="89"/>
      <c r="M1012" s="89"/>
      <c r="N1012" s="89"/>
      <c r="O1012" s="89"/>
      <c r="P1012" s="89">
        <v>15</v>
      </c>
      <c r="Q1012" s="89">
        <v>31</v>
      </c>
      <c r="R1012">
        <f t="shared" si="433"/>
        <v>137</v>
      </c>
      <c r="S1012" s="76"/>
      <c r="T1012" s="80"/>
      <c r="U1012" s="39"/>
      <c r="V1012" s="39"/>
      <c r="W1012" s="39"/>
      <c r="X1012" s="39"/>
      <c r="Y1012" s="39"/>
      <c r="Z1012" s="39"/>
      <c r="AA1012" s="39"/>
      <c r="AB1012" s="39"/>
      <c r="AC1012" s="39"/>
      <c r="AD1012" s="39"/>
      <c r="AE1012" s="39"/>
      <c r="AF1012" s="39"/>
      <c r="AG1012" s="39"/>
      <c r="AH1012" s="39"/>
      <c r="AJ1012" s="39">
        <f t="shared" si="434"/>
        <v>0.19568125915736412</v>
      </c>
      <c r="AK1012" s="39">
        <f t="shared" si="435"/>
        <v>7.8411957487180425E-2</v>
      </c>
      <c r="AL1012" s="39">
        <f t="shared" si="436"/>
        <v>0.11178848674850377</v>
      </c>
      <c r="AM1012" s="39"/>
      <c r="AS1012" s="39"/>
      <c r="AT1012" s="39">
        <f t="shared" si="445"/>
        <v>4.5688198395925257E-2</v>
      </c>
      <c r="AU1012" s="39">
        <f t="shared" si="446"/>
        <v>0.14658200889718923</v>
      </c>
      <c r="AW1012" s="38">
        <f t="shared" si="447"/>
        <v>525.27894483166199</v>
      </c>
      <c r="AX1012" s="38">
        <f t="shared" si="450"/>
        <v>210.48592220028766</v>
      </c>
      <c r="AY1012" s="38">
        <f t="shared" si="451"/>
        <v>300.08054228821356</v>
      </c>
      <c r="AZ1012" s="38">
        <f t="shared" si="437"/>
        <v>0</v>
      </c>
      <c r="BA1012" s="38">
        <f t="shared" si="438"/>
        <v>0</v>
      </c>
      <c r="BB1012" s="38">
        <f t="shared" si="439"/>
        <v>0</v>
      </c>
      <c r="BC1012" s="38">
        <f t="shared" si="440"/>
        <v>0</v>
      </c>
      <c r="BD1012" s="38">
        <f t="shared" si="441"/>
        <v>0</v>
      </c>
      <c r="BE1012" s="38">
        <f t="shared" si="442"/>
        <v>0</v>
      </c>
      <c r="BF1012" s="38">
        <f t="shared" si="443"/>
        <v>0</v>
      </c>
      <c r="BG1012" s="38">
        <f t="shared" si="448"/>
        <v>122.64357224608592</v>
      </c>
      <c r="BH1012" s="38">
        <f t="shared" si="449"/>
        <v>393.47888140325887</v>
      </c>
      <c r="BI1012" s="61">
        <f t="shared" si="444"/>
        <v>1551.9678629695079</v>
      </c>
    </row>
    <row r="1013" spans="1:61" x14ac:dyDescent="0.3">
      <c r="A1013" s="84" t="s">
        <v>1658</v>
      </c>
      <c r="B1013" s="84" t="s">
        <v>1659</v>
      </c>
      <c r="C1013" s="84" t="s">
        <v>1659</v>
      </c>
      <c r="D1013" s="63">
        <f>VLOOKUP(B1013,Площадь!$A$2:$B$490,2,0)</f>
        <v>15.6</v>
      </c>
      <c r="E1013" s="72"/>
      <c r="F1013" s="87">
        <v>31</v>
      </c>
      <c r="G1013" s="87">
        <v>29</v>
      </c>
      <c r="H1013" s="87">
        <v>31</v>
      </c>
      <c r="I1013" s="89"/>
      <c r="J1013" s="89"/>
      <c r="K1013" s="89"/>
      <c r="L1013" s="89"/>
      <c r="M1013" s="89"/>
      <c r="N1013" s="89"/>
      <c r="O1013" s="89"/>
      <c r="P1013" s="89">
        <v>15</v>
      </c>
      <c r="Q1013" s="89">
        <v>31</v>
      </c>
      <c r="R1013">
        <f t="shared" si="433"/>
        <v>137</v>
      </c>
      <c r="S1013" s="76"/>
      <c r="T1013" s="80"/>
      <c r="U1013" s="39"/>
      <c r="V1013" s="39"/>
      <c r="W1013" s="39"/>
      <c r="X1013" s="39"/>
      <c r="Y1013" s="39"/>
      <c r="Z1013" s="39"/>
      <c r="AA1013" s="39"/>
      <c r="AB1013" s="39"/>
      <c r="AC1013" s="39"/>
      <c r="AD1013" s="39"/>
      <c r="AE1013" s="39"/>
      <c r="AF1013" s="39"/>
      <c r="AG1013" s="39"/>
      <c r="AH1013" s="39"/>
      <c r="AJ1013" s="39">
        <f t="shared" si="434"/>
        <v>0.2244579149158</v>
      </c>
      <c r="AK1013" s="39">
        <f t="shared" si="435"/>
        <v>8.9943127705883433E-2</v>
      </c>
      <c r="AL1013" s="39">
        <f t="shared" si="436"/>
        <v>0.12822797009387196</v>
      </c>
      <c r="AM1013" s="39"/>
      <c r="AS1013" s="39"/>
      <c r="AT1013" s="39">
        <f t="shared" si="445"/>
        <v>5.2407051101208385E-2</v>
      </c>
      <c r="AU1013" s="39">
        <f t="shared" si="446"/>
        <v>0.16813818667618766</v>
      </c>
      <c r="AW1013" s="38">
        <f t="shared" si="447"/>
        <v>602.52584848337688</v>
      </c>
      <c r="AX1013" s="38">
        <f t="shared" si="450"/>
        <v>241.43973428856526</v>
      </c>
      <c r="AY1013" s="38">
        <f t="shared" si="451"/>
        <v>344.21003380118617</v>
      </c>
      <c r="AZ1013" s="38">
        <f t="shared" si="437"/>
        <v>0</v>
      </c>
      <c r="BA1013" s="38">
        <f t="shared" si="438"/>
        <v>0</v>
      </c>
      <c r="BB1013" s="38">
        <f t="shared" si="439"/>
        <v>0</v>
      </c>
      <c r="BC1013" s="38">
        <f t="shared" si="440"/>
        <v>0</v>
      </c>
      <c r="BD1013" s="38">
        <f t="shared" si="441"/>
        <v>0</v>
      </c>
      <c r="BE1013" s="38">
        <f t="shared" si="442"/>
        <v>0</v>
      </c>
      <c r="BF1013" s="38">
        <f t="shared" si="443"/>
        <v>0</v>
      </c>
      <c r="BG1013" s="38">
        <f t="shared" si="448"/>
        <v>140.67939169403974</v>
      </c>
      <c r="BH1013" s="38">
        <f t="shared" si="449"/>
        <v>451.34342278609114</v>
      </c>
      <c r="BI1013" s="61">
        <f t="shared" si="444"/>
        <v>1780.1984310532594</v>
      </c>
    </row>
    <row r="1014" spans="1:61" x14ac:dyDescent="0.3">
      <c r="A1014" s="84" t="s">
        <v>1609</v>
      </c>
      <c r="B1014" s="84" t="s">
        <v>1610</v>
      </c>
      <c r="C1014" s="84" t="s">
        <v>1610</v>
      </c>
      <c r="D1014" s="63">
        <f>VLOOKUP(B1014,Площадь!$A$2:$B$490,2,0)</f>
        <v>13.6</v>
      </c>
      <c r="E1014" s="72"/>
      <c r="F1014" s="87">
        <v>31</v>
      </c>
      <c r="G1014" s="87">
        <v>29</v>
      </c>
      <c r="H1014" s="87">
        <v>31</v>
      </c>
      <c r="I1014" s="89"/>
      <c r="J1014" s="89"/>
      <c r="K1014" s="89"/>
      <c r="L1014" s="89"/>
      <c r="M1014" s="89"/>
      <c r="N1014" s="89"/>
      <c r="O1014" s="89"/>
      <c r="P1014" s="89">
        <v>15</v>
      </c>
      <c r="Q1014" s="89">
        <v>31</v>
      </c>
      <c r="R1014">
        <f t="shared" si="433"/>
        <v>137</v>
      </c>
      <c r="S1014" s="76"/>
      <c r="T1014" s="80"/>
      <c r="U1014" s="39"/>
      <c r="V1014" s="39"/>
      <c r="W1014" s="39"/>
      <c r="X1014" s="39"/>
      <c r="Y1014" s="39"/>
      <c r="Z1014" s="39"/>
      <c r="AA1014" s="39"/>
      <c r="AB1014" s="39"/>
      <c r="AC1014" s="39"/>
      <c r="AD1014" s="39"/>
      <c r="AE1014" s="39"/>
      <c r="AF1014" s="39"/>
      <c r="AG1014" s="39"/>
      <c r="AH1014" s="39"/>
      <c r="AJ1014" s="39">
        <f t="shared" si="434"/>
        <v>0.19568125915736412</v>
      </c>
      <c r="AK1014" s="39">
        <f t="shared" si="435"/>
        <v>7.8411957487180425E-2</v>
      </c>
      <c r="AL1014" s="39">
        <f t="shared" si="436"/>
        <v>0.11178848674850377</v>
      </c>
      <c r="AM1014" s="39"/>
      <c r="AS1014" s="39"/>
      <c r="AT1014" s="39">
        <f t="shared" si="445"/>
        <v>4.5688198395925257E-2</v>
      </c>
      <c r="AU1014" s="39">
        <f t="shared" si="446"/>
        <v>0.14658200889718923</v>
      </c>
      <c r="AW1014" s="38">
        <f t="shared" si="447"/>
        <v>525.27894483166199</v>
      </c>
      <c r="AX1014" s="38">
        <f t="shared" si="450"/>
        <v>210.48592220028766</v>
      </c>
      <c r="AY1014" s="38">
        <f t="shared" si="451"/>
        <v>300.08054228821356</v>
      </c>
      <c r="AZ1014" s="38">
        <f t="shared" si="437"/>
        <v>0</v>
      </c>
      <c r="BA1014" s="38">
        <f t="shared" si="438"/>
        <v>0</v>
      </c>
      <c r="BB1014" s="38">
        <f t="shared" si="439"/>
        <v>0</v>
      </c>
      <c r="BC1014" s="38">
        <f t="shared" si="440"/>
        <v>0</v>
      </c>
      <c r="BD1014" s="38">
        <f t="shared" si="441"/>
        <v>0</v>
      </c>
      <c r="BE1014" s="38">
        <f t="shared" si="442"/>
        <v>0</v>
      </c>
      <c r="BF1014" s="38">
        <f t="shared" si="443"/>
        <v>0</v>
      </c>
      <c r="BG1014" s="38">
        <f t="shared" si="448"/>
        <v>122.64357224608592</v>
      </c>
      <c r="BH1014" s="38">
        <f t="shared" si="449"/>
        <v>393.47888140325887</v>
      </c>
      <c r="BI1014" s="61">
        <f t="shared" si="444"/>
        <v>1551.9678629695079</v>
      </c>
    </row>
    <row r="1015" spans="1:61" x14ac:dyDescent="0.3">
      <c r="A1015" s="84" t="s">
        <v>982</v>
      </c>
      <c r="B1015" s="84" t="s">
        <v>983</v>
      </c>
      <c r="C1015" s="84" t="s">
        <v>983</v>
      </c>
      <c r="D1015" s="63">
        <f>VLOOKUP(B1015,Площадь!$A$2:$B$490,2,0)</f>
        <v>16.5</v>
      </c>
      <c r="E1015" s="72"/>
      <c r="F1015" s="87">
        <v>31</v>
      </c>
      <c r="G1015" s="87">
        <v>29</v>
      </c>
      <c r="H1015" s="87">
        <v>31</v>
      </c>
      <c r="I1015" s="89"/>
      <c r="J1015" s="89"/>
      <c r="K1015" s="89"/>
      <c r="L1015" s="89"/>
      <c r="M1015" s="89"/>
      <c r="N1015" s="89"/>
      <c r="O1015" s="89"/>
      <c r="P1015" s="89">
        <v>15</v>
      </c>
      <c r="Q1015" s="89">
        <v>31</v>
      </c>
      <c r="R1015">
        <f t="shared" si="433"/>
        <v>137</v>
      </c>
      <c r="S1015" s="76"/>
      <c r="T1015" s="80"/>
      <c r="U1015" s="39"/>
      <c r="V1015" s="39"/>
      <c r="W1015" s="39"/>
      <c r="X1015" s="39"/>
      <c r="Y1015" s="39"/>
      <c r="Z1015" s="39"/>
      <c r="AA1015" s="39"/>
      <c r="AB1015" s="39"/>
      <c r="AC1015" s="39"/>
      <c r="AD1015" s="39"/>
      <c r="AE1015" s="39"/>
      <c r="AF1015" s="39"/>
      <c r="AG1015" s="39"/>
      <c r="AH1015" s="39"/>
      <c r="AJ1015" s="39">
        <f t="shared" si="434"/>
        <v>0.23740741000709617</v>
      </c>
      <c r="AK1015" s="39">
        <f t="shared" si="435"/>
        <v>9.5132154304299776E-2</v>
      </c>
      <c r="AL1015" s="39">
        <f t="shared" si="436"/>
        <v>0.13562573759928764</v>
      </c>
      <c r="AM1015" s="39"/>
      <c r="AS1015" s="39"/>
      <c r="AT1015" s="39">
        <f t="shared" si="445"/>
        <v>5.5430534818585793E-2</v>
      </c>
      <c r="AU1015" s="39">
        <f t="shared" si="446"/>
        <v>0.17783846667673694</v>
      </c>
      <c r="AW1015" s="38">
        <f t="shared" si="447"/>
        <v>637.28695512664865</v>
      </c>
      <c r="AX1015" s="38">
        <f t="shared" si="450"/>
        <v>255.36894972829015</v>
      </c>
      <c r="AY1015" s="38">
        <f t="shared" si="451"/>
        <v>364.06830498202379</v>
      </c>
      <c r="AZ1015" s="38">
        <f t="shared" si="437"/>
        <v>0</v>
      </c>
      <c r="BA1015" s="38">
        <f t="shared" si="438"/>
        <v>0</v>
      </c>
      <c r="BB1015" s="38">
        <f t="shared" si="439"/>
        <v>0</v>
      </c>
      <c r="BC1015" s="38">
        <f t="shared" si="440"/>
        <v>0</v>
      </c>
      <c r="BD1015" s="38">
        <f t="shared" si="441"/>
        <v>0</v>
      </c>
      <c r="BE1015" s="38">
        <f t="shared" si="442"/>
        <v>0</v>
      </c>
      <c r="BF1015" s="38">
        <f t="shared" si="443"/>
        <v>0</v>
      </c>
      <c r="BG1015" s="38">
        <f t="shared" si="448"/>
        <v>148.79551044561896</v>
      </c>
      <c r="BH1015" s="38">
        <f t="shared" si="449"/>
        <v>477.38246640836559</v>
      </c>
      <c r="BI1015" s="61">
        <f t="shared" si="444"/>
        <v>1882.9021866909472</v>
      </c>
    </row>
    <row r="1016" spans="1:61" x14ac:dyDescent="0.3">
      <c r="A1016" s="84" t="s">
        <v>3968</v>
      </c>
      <c r="B1016" s="84" t="s">
        <v>642</v>
      </c>
      <c r="C1016" s="84" t="s">
        <v>642</v>
      </c>
      <c r="D1016" s="63">
        <f>VLOOKUP(B1016,Площадь!$A$2:$B$490,2,0)</f>
        <v>15.4</v>
      </c>
      <c r="E1016" s="72"/>
      <c r="F1016" s="87">
        <v>31</v>
      </c>
      <c r="G1016" s="87">
        <v>29</v>
      </c>
      <c r="H1016" s="87">
        <v>31</v>
      </c>
      <c r="I1016" s="89"/>
      <c r="J1016" s="89"/>
      <c r="K1016" s="89"/>
      <c r="L1016" s="89"/>
      <c r="M1016" s="89"/>
      <c r="N1016" s="89"/>
      <c r="O1016" s="89"/>
      <c r="P1016" s="89">
        <v>15</v>
      </c>
      <c r="Q1016" s="89">
        <v>31</v>
      </c>
      <c r="R1016">
        <f t="shared" si="433"/>
        <v>137</v>
      </c>
      <c r="S1016" s="76"/>
      <c r="T1016" s="80"/>
      <c r="U1016" s="39"/>
      <c r="V1016" s="39"/>
      <c r="W1016" s="39"/>
      <c r="X1016" s="39"/>
      <c r="Y1016" s="39"/>
      <c r="Z1016" s="39"/>
      <c r="AA1016" s="39"/>
      <c r="AB1016" s="39"/>
      <c r="AC1016" s="39"/>
      <c r="AD1016" s="39"/>
      <c r="AE1016" s="39"/>
      <c r="AF1016" s="39"/>
      <c r="AG1016" s="39"/>
      <c r="AH1016" s="39"/>
      <c r="AJ1016" s="39">
        <f t="shared" si="434"/>
        <v>0.22158024933995643</v>
      </c>
      <c r="AK1016" s="39">
        <f t="shared" si="435"/>
        <v>8.8790010684013126E-2</v>
      </c>
      <c r="AL1016" s="39">
        <f t="shared" si="436"/>
        <v>0.12658402175933514</v>
      </c>
      <c r="AM1016" s="39"/>
      <c r="AS1016" s="39"/>
      <c r="AT1016" s="39">
        <f t="shared" si="445"/>
        <v>5.1735165830680073E-2</v>
      </c>
      <c r="AU1016" s="39">
        <f t="shared" si="446"/>
        <v>0.1659825688982878</v>
      </c>
      <c r="AW1016" s="38">
        <f t="shared" si="447"/>
        <v>594.80115811820542</v>
      </c>
      <c r="AX1016" s="38">
        <f t="shared" si="450"/>
        <v>238.34435307973749</v>
      </c>
      <c r="AY1016" s="38">
        <f t="shared" si="451"/>
        <v>339.79708464988892</v>
      </c>
      <c r="AZ1016" s="38">
        <f t="shared" si="437"/>
        <v>0</v>
      </c>
      <c r="BA1016" s="38">
        <f t="shared" si="438"/>
        <v>0</v>
      </c>
      <c r="BB1016" s="38">
        <f t="shared" si="439"/>
        <v>0</v>
      </c>
      <c r="BC1016" s="38">
        <f t="shared" si="440"/>
        <v>0</v>
      </c>
      <c r="BD1016" s="38">
        <f t="shared" si="441"/>
        <v>0</v>
      </c>
      <c r="BE1016" s="38">
        <f t="shared" si="442"/>
        <v>0</v>
      </c>
      <c r="BF1016" s="38">
        <f t="shared" si="443"/>
        <v>0</v>
      </c>
      <c r="BG1016" s="38">
        <f t="shared" si="448"/>
        <v>138.87580974924435</v>
      </c>
      <c r="BH1016" s="38">
        <f t="shared" si="449"/>
        <v>445.55696864780788</v>
      </c>
      <c r="BI1016" s="61">
        <f t="shared" si="444"/>
        <v>1757.3753742448841</v>
      </c>
    </row>
    <row r="1017" spans="1:61" x14ac:dyDescent="0.3">
      <c r="A1017" s="84" t="s">
        <v>702</v>
      </c>
      <c r="B1017" s="84" t="s">
        <v>703</v>
      </c>
      <c r="C1017" s="84" t="s">
        <v>703</v>
      </c>
      <c r="D1017" s="63">
        <f>VLOOKUP(B1017,Площадь!$A$2:$B$490,2,0)</f>
        <v>13.6</v>
      </c>
      <c r="E1017" s="72"/>
      <c r="F1017" s="87">
        <v>31</v>
      </c>
      <c r="G1017" s="87">
        <v>29</v>
      </c>
      <c r="H1017" s="87">
        <v>31</v>
      </c>
      <c r="I1017" s="89"/>
      <c r="J1017" s="89"/>
      <c r="K1017" s="89"/>
      <c r="L1017" s="89"/>
      <c r="M1017" s="89"/>
      <c r="N1017" s="89"/>
      <c r="O1017" s="89"/>
      <c r="P1017" s="89">
        <v>15</v>
      </c>
      <c r="Q1017" s="89">
        <v>31</v>
      </c>
      <c r="R1017">
        <f t="shared" si="433"/>
        <v>137</v>
      </c>
      <c r="S1017" s="76"/>
      <c r="T1017" s="80"/>
      <c r="U1017" s="39"/>
      <c r="V1017" s="39"/>
      <c r="W1017" s="39"/>
      <c r="X1017" s="39"/>
      <c r="Y1017" s="39"/>
      <c r="Z1017" s="39"/>
      <c r="AA1017" s="39"/>
      <c r="AB1017" s="39"/>
      <c r="AC1017" s="39"/>
      <c r="AD1017" s="39"/>
      <c r="AE1017" s="39"/>
      <c r="AF1017" s="39"/>
      <c r="AG1017" s="39"/>
      <c r="AH1017" s="39"/>
      <c r="AJ1017" s="39">
        <f t="shared" si="434"/>
        <v>0.19568125915736412</v>
      </c>
      <c r="AK1017" s="39">
        <f t="shared" si="435"/>
        <v>7.8411957487180425E-2</v>
      </c>
      <c r="AL1017" s="39">
        <f t="shared" si="436"/>
        <v>0.11178848674850377</v>
      </c>
      <c r="AM1017" s="39"/>
      <c r="AS1017" s="39"/>
      <c r="AT1017" s="39">
        <f t="shared" si="445"/>
        <v>4.5688198395925257E-2</v>
      </c>
      <c r="AU1017" s="39">
        <f t="shared" si="446"/>
        <v>0.14658200889718923</v>
      </c>
      <c r="AW1017" s="38">
        <f t="shared" si="447"/>
        <v>525.27894483166199</v>
      </c>
      <c r="AX1017" s="38">
        <f t="shared" si="450"/>
        <v>210.48592220028766</v>
      </c>
      <c r="AY1017" s="38">
        <f t="shared" si="451"/>
        <v>300.08054228821356</v>
      </c>
      <c r="AZ1017" s="38">
        <f t="shared" si="437"/>
        <v>0</v>
      </c>
      <c r="BA1017" s="38">
        <f t="shared" si="438"/>
        <v>0</v>
      </c>
      <c r="BB1017" s="38">
        <f t="shared" si="439"/>
        <v>0</v>
      </c>
      <c r="BC1017" s="38">
        <f t="shared" si="440"/>
        <v>0</v>
      </c>
      <c r="BD1017" s="38">
        <f t="shared" si="441"/>
        <v>0</v>
      </c>
      <c r="BE1017" s="38">
        <f t="shared" si="442"/>
        <v>0</v>
      </c>
      <c r="BF1017" s="38">
        <f t="shared" si="443"/>
        <v>0</v>
      </c>
      <c r="BG1017" s="38">
        <f t="shared" si="448"/>
        <v>122.64357224608592</v>
      </c>
      <c r="BH1017" s="38">
        <f t="shared" si="449"/>
        <v>393.47888140325887</v>
      </c>
      <c r="BI1017" s="61">
        <f t="shared" si="444"/>
        <v>1551.9678629695079</v>
      </c>
    </row>
    <row r="1018" spans="1:61" x14ac:dyDescent="0.3">
      <c r="A1018" s="84" t="s">
        <v>2019</v>
      </c>
      <c r="B1018" s="84" t="s">
        <v>2020</v>
      </c>
      <c r="C1018" s="84" t="s">
        <v>2020</v>
      </c>
      <c r="D1018" s="63">
        <f>VLOOKUP(B1018,Площадь!$A$2:$B$490,2,0)</f>
        <v>16.7</v>
      </c>
      <c r="E1018" s="72"/>
      <c r="F1018" s="87">
        <v>31</v>
      </c>
      <c r="G1018" s="87">
        <v>29</v>
      </c>
      <c r="H1018" s="87">
        <v>31</v>
      </c>
      <c r="I1018" s="89"/>
      <c r="J1018" s="89"/>
      <c r="K1018" s="89"/>
      <c r="L1018" s="89"/>
      <c r="M1018" s="89"/>
      <c r="N1018" s="89"/>
      <c r="O1018" s="89"/>
      <c r="P1018" s="89">
        <v>15</v>
      </c>
      <c r="Q1018" s="89">
        <v>31</v>
      </c>
      <c r="R1018">
        <f t="shared" si="433"/>
        <v>137</v>
      </c>
      <c r="S1018" s="76"/>
      <c r="T1018" s="80"/>
      <c r="U1018" s="39"/>
      <c r="V1018" s="39"/>
      <c r="W1018" s="39"/>
      <c r="X1018" s="39"/>
      <c r="Y1018" s="39"/>
      <c r="Z1018" s="39"/>
      <c r="AA1018" s="39"/>
      <c r="AB1018" s="39"/>
      <c r="AC1018" s="39"/>
      <c r="AD1018" s="39"/>
      <c r="AE1018" s="39"/>
      <c r="AF1018" s="39"/>
      <c r="AG1018" s="39"/>
      <c r="AH1018" s="39"/>
      <c r="AJ1018" s="39">
        <f t="shared" si="434"/>
        <v>0.24028507558293974</v>
      </c>
      <c r="AK1018" s="39">
        <f t="shared" si="435"/>
        <v>9.6285271326170083E-2</v>
      </c>
      <c r="AL1018" s="39">
        <f t="shared" si="436"/>
        <v>0.13726968593382446</v>
      </c>
      <c r="AM1018" s="39"/>
      <c r="AS1018" s="39"/>
      <c r="AT1018" s="39">
        <f t="shared" si="445"/>
        <v>5.6102420089114098E-2</v>
      </c>
      <c r="AU1018" s="39">
        <f t="shared" si="446"/>
        <v>0.17999408445463677</v>
      </c>
      <c r="AW1018" s="38">
        <f t="shared" si="447"/>
        <v>645.0116454918201</v>
      </c>
      <c r="AX1018" s="38">
        <f t="shared" si="450"/>
        <v>258.46433093711795</v>
      </c>
      <c r="AY1018" s="38">
        <f t="shared" si="451"/>
        <v>368.48125413332104</v>
      </c>
      <c r="AZ1018" s="38">
        <f t="shared" si="437"/>
        <v>0</v>
      </c>
      <c r="BA1018" s="38">
        <f t="shared" si="438"/>
        <v>0</v>
      </c>
      <c r="BB1018" s="38">
        <f t="shared" si="439"/>
        <v>0</v>
      </c>
      <c r="BC1018" s="38">
        <f t="shared" si="440"/>
        <v>0</v>
      </c>
      <c r="BD1018" s="38">
        <f t="shared" si="441"/>
        <v>0</v>
      </c>
      <c r="BE1018" s="38">
        <f t="shared" si="442"/>
        <v>0</v>
      </c>
      <c r="BF1018" s="38">
        <f t="shared" si="443"/>
        <v>0</v>
      </c>
      <c r="BG1018" s="38">
        <f t="shared" si="448"/>
        <v>150.59909239041434</v>
      </c>
      <c r="BH1018" s="38">
        <f t="shared" si="449"/>
        <v>483.16892054664879</v>
      </c>
      <c r="BI1018" s="61">
        <f t="shared" si="444"/>
        <v>1905.7252434993225</v>
      </c>
    </row>
    <row r="1019" spans="1:61" x14ac:dyDescent="0.3">
      <c r="A1019" s="84" t="s">
        <v>2543</v>
      </c>
      <c r="B1019" s="84" t="s">
        <v>1671</v>
      </c>
      <c r="C1019" s="84" t="s">
        <v>1671</v>
      </c>
      <c r="D1019" s="63">
        <f>VLOOKUP(B1019,Площадь!$A$2:$B$490,2,0)</f>
        <v>15.6</v>
      </c>
      <c r="E1019" s="72"/>
      <c r="F1019" s="87">
        <v>31</v>
      </c>
      <c r="G1019" s="87">
        <v>29</v>
      </c>
      <c r="H1019" s="87">
        <v>31</v>
      </c>
      <c r="I1019" s="89"/>
      <c r="J1019" s="89"/>
      <c r="K1019" s="89"/>
      <c r="L1019" s="89"/>
      <c r="M1019" s="89"/>
      <c r="N1019" s="89"/>
      <c r="O1019" s="89"/>
      <c r="P1019" s="89">
        <v>15</v>
      </c>
      <c r="Q1019" s="89">
        <v>31</v>
      </c>
      <c r="R1019">
        <f t="shared" si="433"/>
        <v>137</v>
      </c>
      <c r="S1019" s="76"/>
      <c r="T1019" s="80"/>
      <c r="U1019" s="39"/>
      <c r="V1019" s="39"/>
      <c r="W1019" s="39"/>
      <c r="X1019" s="39"/>
      <c r="Y1019" s="39"/>
      <c r="Z1019" s="39"/>
      <c r="AA1019" s="39"/>
      <c r="AB1019" s="39"/>
      <c r="AC1019" s="39"/>
      <c r="AD1019" s="39"/>
      <c r="AE1019" s="39"/>
      <c r="AF1019" s="39"/>
      <c r="AG1019" s="39"/>
      <c r="AH1019" s="39"/>
      <c r="AJ1019" s="39">
        <f t="shared" si="434"/>
        <v>0.2244579149158</v>
      </c>
      <c r="AK1019" s="39">
        <f t="shared" si="435"/>
        <v>8.9943127705883433E-2</v>
      </c>
      <c r="AL1019" s="39">
        <f t="shared" si="436"/>
        <v>0.12822797009387196</v>
      </c>
      <c r="AM1019" s="39"/>
      <c r="AS1019" s="39"/>
      <c r="AT1019" s="39">
        <f t="shared" si="445"/>
        <v>5.2407051101208385E-2</v>
      </c>
      <c r="AU1019" s="39">
        <f t="shared" si="446"/>
        <v>0.16813818667618766</v>
      </c>
      <c r="AW1019" s="38">
        <f t="shared" si="447"/>
        <v>602.52584848337688</v>
      </c>
      <c r="AX1019" s="38">
        <f t="shared" si="450"/>
        <v>241.43973428856526</v>
      </c>
      <c r="AY1019" s="38">
        <f t="shared" si="451"/>
        <v>344.21003380118617</v>
      </c>
      <c r="AZ1019" s="38">
        <f t="shared" si="437"/>
        <v>0</v>
      </c>
      <c r="BA1019" s="38">
        <f t="shared" si="438"/>
        <v>0</v>
      </c>
      <c r="BB1019" s="38">
        <f t="shared" si="439"/>
        <v>0</v>
      </c>
      <c r="BC1019" s="38">
        <f t="shared" si="440"/>
        <v>0</v>
      </c>
      <c r="BD1019" s="38">
        <f t="shared" si="441"/>
        <v>0</v>
      </c>
      <c r="BE1019" s="38">
        <f t="shared" si="442"/>
        <v>0</v>
      </c>
      <c r="BF1019" s="38">
        <f t="shared" si="443"/>
        <v>0</v>
      </c>
      <c r="BG1019" s="38">
        <f t="shared" si="448"/>
        <v>140.67939169403974</v>
      </c>
      <c r="BH1019" s="38">
        <f t="shared" si="449"/>
        <v>451.34342278609114</v>
      </c>
      <c r="BI1019" s="61">
        <f t="shared" si="444"/>
        <v>1780.1984310532594</v>
      </c>
    </row>
    <row r="1020" spans="1:61" x14ac:dyDescent="0.3">
      <c r="A1020" s="84" t="s">
        <v>1347</v>
      </c>
      <c r="B1020" s="84" t="s">
        <v>1348</v>
      </c>
      <c r="C1020" s="84" t="s">
        <v>1348</v>
      </c>
      <c r="D1020" s="63">
        <f>VLOOKUP(B1020,Площадь!$A$2:$B$490,2,0)</f>
        <v>13.6</v>
      </c>
      <c r="E1020" s="72"/>
      <c r="F1020" s="87">
        <v>31</v>
      </c>
      <c r="G1020" s="87">
        <v>29</v>
      </c>
      <c r="H1020" s="87">
        <v>31</v>
      </c>
      <c r="I1020" s="89"/>
      <c r="J1020" s="89"/>
      <c r="K1020" s="89"/>
      <c r="L1020" s="89"/>
      <c r="M1020" s="89"/>
      <c r="N1020" s="89"/>
      <c r="O1020" s="89"/>
      <c r="P1020" s="89">
        <v>15</v>
      </c>
      <c r="Q1020" s="89">
        <v>31</v>
      </c>
      <c r="R1020">
        <f t="shared" si="433"/>
        <v>137</v>
      </c>
      <c r="S1020" s="76"/>
      <c r="T1020" s="80"/>
      <c r="U1020" s="39"/>
      <c r="V1020" s="39"/>
      <c r="W1020" s="39"/>
      <c r="X1020" s="39"/>
      <c r="Y1020" s="39"/>
      <c r="Z1020" s="39"/>
      <c r="AA1020" s="39"/>
      <c r="AB1020" s="39"/>
      <c r="AC1020" s="39"/>
      <c r="AD1020" s="39"/>
      <c r="AE1020" s="39"/>
      <c r="AF1020" s="39"/>
      <c r="AG1020" s="39"/>
      <c r="AH1020" s="39"/>
      <c r="AJ1020" s="39">
        <f t="shared" si="434"/>
        <v>0.19568125915736412</v>
      </c>
      <c r="AK1020" s="39">
        <f t="shared" si="435"/>
        <v>7.8411957487180425E-2</v>
      </c>
      <c r="AL1020" s="39">
        <f t="shared" si="436"/>
        <v>0.11178848674850377</v>
      </c>
      <c r="AM1020" s="39"/>
      <c r="AS1020" s="39"/>
      <c r="AT1020" s="39">
        <f t="shared" si="445"/>
        <v>4.5688198395925257E-2</v>
      </c>
      <c r="AU1020" s="39">
        <f t="shared" si="446"/>
        <v>0.14658200889718923</v>
      </c>
      <c r="AW1020" s="38">
        <f t="shared" si="447"/>
        <v>525.27894483166199</v>
      </c>
      <c r="AX1020" s="38">
        <f t="shared" si="450"/>
        <v>210.48592220028766</v>
      </c>
      <c r="AY1020" s="38">
        <f t="shared" si="451"/>
        <v>300.08054228821356</v>
      </c>
      <c r="AZ1020" s="38">
        <f t="shared" si="437"/>
        <v>0</v>
      </c>
      <c r="BA1020" s="38">
        <f t="shared" si="438"/>
        <v>0</v>
      </c>
      <c r="BB1020" s="38">
        <f t="shared" si="439"/>
        <v>0</v>
      </c>
      <c r="BC1020" s="38">
        <f t="shared" si="440"/>
        <v>0</v>
      </c>
      <c r="BD1020" s="38">
        <f t="shared" si="441"/>
        <v>0</v>
      </c>
      <c r="BE1020" s="38">
        <f t="shared" si="442"/>
        <v>0</v>
      </c>
      <c r="BF1020" s="38">
        <f t="shared" si="443"/>
        <v>0</v>
      </c>
      <c r="BG1020" s="38">
        <f t="shared" si="448"/>
        <v>122.64357224608592</v>
      </c>
      <c r="BH1020" s="38">
        <f t="shared" si="449"/>
        <v>393.47888140325887</v>
      </c>
      <c r="BI1020" s="61">
        <f t="shared" si="444"/>
        <v>1551.9678629695079</v>
      </c>
    </row>
    <row r="1021" spans="1:61" x14ac:dyDescent="0.3">
      <c r="A1021" s="84" t="s">
        <v>2562</v>
      </c>
      <c r="B1021" s="84" t="s">
        <v>1503</v>
      </c>
      <c r="C1021" s="84" t="s">
        <v>1503</v>
      </c>
      <c r="D1021" s="63">
        <f>VLOOKUP(B1021,Площадь!$A$2:$B$490,2,0)</f>
        <v>17.3</v>
      </c>
      <c r="E1021" s="72"/>
      <c r="F1021" s="87">
        <v>31</v>
      </c>
      <c r="G1021" s="87">
        <v>29</v>
      </c>
      <c r="H1021" s="87">
        <v>31</v>
      </c>
      <c r="I1021" s="89"/>
      <c r="J1021" s="89"/>
      <c r="K1021" s="89"/>
      <c r="L1021" s="89"/>
      <c r="M1021" s="89"/>
      <c r="N1021" s="89"/>
      <c r="O1021" s="89"/>
      <c r="P1021" s="89">
        <v>15</v>
      </c>
      <c r="Q1021" s="89">
        <v>31</v>
      </c>
      <c r="R1021">
        <f t="shared" si="433"/>
        <v>137</v>
      </c>
      <c r="S1021" s="76"/>
      <c r="T1021" s="80"/>
      <c r="U1021" s="39"/>
      <c r="V1021" s="39"/>
      <c r="W1021" s="39"/>
      <c r="X1021" s="39"/>
      <c r="Y1021" s="39"/>
      <c r="Z1021" s="39"/>
      <c r="AA1021" s="39"/>
      <c r="AB1021" s="39"/>
      <c r="AC1021" s="39"/>
      <c r="AD1021" s="39"/>
      <c r="AE1021" s="39"/>
      <c r="AF1021" s="39"/>
      <c r="AG1021" s="39"/>
      <c r="AH1021" s="39"/>
      <c r="AJ1021" s="39">
        <f t="shared" si="434"/>
        <v>0.24891807231047053</v>
      </c>
      <c r="AK1021" s="39">
        <f t="shared" si="435"/>
        <v>9.9744622391780988E-2</v>
      </c>
      <c r="AL1021" s="39">
        <f t="shared" si="436"/>
        <v>0.14220153093743493</v>
      </c>
      <c r="AM1021" s="39"/>
      <c r="AS1021" s="39"/>
      <c r="AT1021" s="39">
        <f t="shared" si="445"/>
        <v>5.8118075900699041E-2</v>
      </c>
      <c r="AU1021" s="39">
        <f t="shared" si="446"/>
        <v>0.18646093778833631</v>
      </c>
      <c r="AW1021" s="38">
        <f t="shared" si="447"/>
        <v>668.1857165873347</v>
      </c>
      <c r="AX1021" s="38">
        <f t="shared" si="450"/>
        <v>267.75047456360124</v>
      </c>
      <c r="AY1021" s="38">
        <f t="shared" si="451"/>
        <v>381.72010158721287</v>
      </c>
      <c r="AZ1021" s="38">
        <f t="shared" si="437"/>
        <v>0</v>
      </c>
      <c r="BA1021" s="38">
        <f t="shared" si="438"/>
        <v>0</v>
      </c>
      <c r="BB1021" s="38">
        <f t="shared" si="439"/>
        <v>0</v>
      </c>
      <c r="BC1021" s="38">
        <f t="shared" si="440"/>
        <v>0</v>
      </c>
      <c r="BD1021" s="38">
        <f t="shared" si="441"/>
        <v>0</v>
      </c>
      <c r="BE1021" s="38">
        <f t="shared" si="442"/>
        <v>0</v>
      </c>
      <c r="BF1021" s="38">
        <f t="shared" si="443"/>
        <v>0</v>
      </c>
      <c r="BG1021" s="38">
        <f t="shared" si="448"/>
        <v>156.00983822480049</v>
      </c>
      <c r="BH1021" s="38">
        <f t="shared" si="449"/>
        <v>500.52828296149846</v>
      </c>
      <c r="BI1021" s="61">
        <f t="shared" si="444"/>
        <v>1974.1944139244476</v>
      </c>
    </row>
    <row r="1022" spans="1:61" x14ac:dyDescent="0.3">
      <c r="A1022" s="84" t="s">
        <v>1557</v>
      </c>
      <c r="B1022" s="84" t="s">
        <v>1558</v>
      </c>
      <c r="C1022" s="84" t="s">
        <v>1558</v>
      </c>
      <c r="D1022" s="63">
        <f>VLOOKUP(B1022,Площадь!$A$2:$B$490,2,0)</f>
        <v>15.6</v>
      </c>
      <c r="E1022" s="72"/>
      <c r="F1022" s="87">
        <v>31</v>
      </c>
      <c r="G1022" s="87">
        <v>29</v>
      </c>
      <c r="H1022" s="87">
        <v>31</v>
      </c>
      <c r="I1022" s="89"/>
      <c r="J1022" s="89"/>
      <c r="K1022" s="89"/>
      <c r="L1022" s="89"/>
      <c r="M1022" s="89"/>
      <c r="N1022" s="89"/>
      <c r="O1022" s="89"/>
      <c r="P1022" s="89">
        <v>15</v>
      </c>
      <c r="Q1022" s="89">
        <v>31</v>
      </c>
      <c r="R1022">
        <f t="shared" si="433"/>
        <v>137</v>
      </c>
      <c r="S1022" s="76"/>
      <c r="T1022" s="80"/>
      <c r="U1022" s="39"/>
      <c r="V1022" s="39"/>
      <c r="W1022" s="39"/>
      <c r="X1022" s="39"/>
      <c r="Y1022" s="39"/>
      <c r="Z1022" s="39"/>
      <c r="AA1022" s="39"/>
      <c r="AB1022" s="39"/>
      <c r="AC1022" s="39"/>
      <c r="AD1022" s="39"/>
      <c r="AE1022" s="39"/>
      <c r="AF1022" s="39"/>
      <c r="AG1022" s="39"/>
      <c r="AH1022" s="39"/>
      <c r="AJ1022" s="39">
        <f t="shared" si="434"/>
        <v>0.2244579149158</v>
      </c>
      <c r="AK1022" s="39">
        <f t="shared" si="435"/>
        <v>8.9943127705883433E-2</v>
      </c>
      <c r="AL1022" s="39">
        <f t="shared" si="436"/>
        <v>0.12822797009387196</v>
      </c>
      <c r="AM1022" s="39"/>
      <c r="AS1022" s="39"/>
      <c r="AT1022" s="39">
        <f t="shared" si="445"/>
        <v>5.2407051101208385E-2</v>
      </c>
      <c r="AU1022" s="39">
        <f t="shared" si="446"/>
        <v>0.16813818667618766</v>
      </c>
      <c r="AW1022" s="38">
        <f t="shared" si="447"/>
        <v>602.52584848337688</v>
      </c>
      <c r="AX1022" s="38">
        <f t="shared" si="450"/>
        <v>241.43973428856526</v>
      </c>
      <c r="AY1022" s="38">
        <f t="shared" si="451"/>
        <v>344.21003380118617</v>
      </c>
      <c r="AZ1022" s="38">
        <f t="shared" si="437"/>
        <v>0</v>
      </c>
      <c r="BA1022" s="38">
        <f t="shared" si="438"/>
        <v>0</v>
      </c>
      <c r="BB1022" s="38">
        <f t="shared" si="439"/>
        <v>0</v>
      </c>
      <c r="BC1022" s="38">
        <f t="shared" si="440"/>
        <v>0</v>
      </c>
      <c r="BD1022" s="38">
        <f t="shared" si="441"/>
        <v>0</v>
      </c>
      <c r="BE1022" s="38">
        <f t="shared" si="442"/>
        <v>0</v>
      </c>
      <c r="BF1022" s="38">
        <f t="shared" si="443"/>
        <v>0</v>
      </c>
      <c r="BG1022" s="38">
        <f t="shared" si="448"/>
        <v>140.67939169403974</v>
      </c>
      <c r="BH1022" s="38">
        <f t="shared" si="449"/>
        <v>451.34342278609114</v>
      </c>
      <c r="BI1022" s="61">
        <f t="shared" si="444"/>
        <v>1780.1984310532594</v>
      </c>
    </row>
    <row r="1023" spans="1:61" x14ac:dyDescent="0.3">
      <c r="A1023" s="84" t="s">
        <v>674</v>
      </c>
      <c r="B1023" s="84" t="s">
        <v>675</v>
      </c>
      <c r="C1023" s="84" t="s">
        <v>675</v>
      </c>
      <c r="D1023" s="63">
        <f>VLOOKUP(B1023,Площадь!$A$2:$B$490,2,0)</f>
        <v>17.3</v>
      </c>
      <c r="E1023" s="72"/>
      <c r="F1023" s="87">
        <v>31</v>
      </c>
      <c r="G1023" s="87">
        <v>29</v>
      </c>
      <c r="H1023" s="87">
        <v>31</v>
      </c>
      <c r="I1023" s="89"/>
      <c r="J1023" s="89"/>
      <c r="K1023" s="89"/>
      <c r="L1023" s="89"/>
      <c r="M1023" s="89"/>
      <c r="N1023" s="89"/>
      <c r="O1023" s="89"/>
      <c r="P1023" s="89">
        <v>15</v>
      </c>
      <c r="Q1023" s="89">
        <v>31</v>
      </c>
      <c r="R1023">
        <f t="shared" si="433"/>
        <v>137</v>
      </c>
      <c r="S1023" s="76"/>
      <c r="T1023" s="80"/>
      <c r="U1023" s="39"/>
      <c r="V1023" s="39"/>
      <c r="W1023" s="39"/>
      <c r="X1023" s="39"/>
      <c r="Y1023" s="39"/>
      <c r="Z1023" s="39"/>
      <c r="AA1023" s="39"/>
      <c r="AB1023" s="39"/>
      <c r="AC1023" s="39"/>
      <c r="AD1023" s="39"/>
      <c r="AE1023" s="39"/>
      <c r="AF1023" s="39"/>
      <c r="AG1023" s="39"/>
      <c r="AH1023" s="39"/>
      <c r="AJ1023" s="39">
        <f t="shared" si="434"/>
        <v>0.24891807231047053</v>
      </c>
      <c r="AK1023" s="39">
        <f t="shared" si="435"/>
        <v>9.9744622391780988E-2</v>
      </c>
      <c r="AL1023" s="39">
        <f t="shared" si="436"/>
        <v>0.14220153093743493</v>
      </c>
      <c r="AM1023" s="39"/>
      <c r="AS1023" s="39"/>
      <c r="AT1023" s="39">
        <f t="shared" si="445"/>
        <v>5.8118075900699041E-2</v>
      </c>
      <c r="AU1023" s="39">
        <f t="shared" si="446"/>
        <v>0.18646093778833631</v>
      </c>
      <c r="AW1023" s="38">
        <f t="shared" si="447"/>
        <v>668.1857165873347</v>
      </c>
      <c r="AX1023" s="38">
        <f t="shared" si="450"/>
        <v>267.75047456360124</v>
      </c>
      <c r="AY1023" s="38">
        <f t="shared" si="451"/>
        <v>381.72010158721287</v>
      </c>
      <c r="AZ1023" s="38">
        <f t="shared" si="437"/>
        <v>0</v>
      </c>
      <c r="BA1023" s="38">
        <f t="shared" si="438"/>
        <v>0</v>
      </c>
      <c r="BB1023" s="38">
        <f t="shared" si="439"/>
        <v>0</v>
      </c>
      <c r="BC1023" s="38">
        <f t="shared" si="440"/>
        <v>0</v>
      </c>
      <c r="BD1023" s="38">
        <f t="shared" si="441"/>
        <v>0</v>
      </c>
      <c r="BE1023" s="38">
        <f t="shared" si="442"/>
        <v>0</v>
      </c>
      <c r="BF1023" s="38">
        <f t="shared" si="443"/>
        <v>0</v>
      </c>
      <c r="BG1023" s="38">
        <f t="shared" si="448"/>
        <v>156.00983822480049</v>
      </c>
      <c r="BH1023" s="38">
        <f t="shared" si="449"/>
        <v>500.52828296149846</v>
      </c>
      <c r="BI1023" s="61">
        <f t="shared" si="444"/>
        <v>1974.1944139244476</v>
      </c>
    </row>
    <row r="1024" spans="1:61" x14ac:dyDescent="0.3">
      <c r="A1024" s="84" t="s">
        <v>1265</v>
      </c>
      <c r="B1024" s="84" t="s">
        <v>1266</v>
      </c>
      <c r="C1024" s="84" t="s">
        <v>1266</v>
      </c>
      <c r="D1024" s="63">
        <f>VLOOKUP(B1024,Площадь!$A$2:$B$490,2,0)</f>
        <v>13.6</v>
      </c>
      <c r="E1024" s="72"/>
      <c r="F1024" s="87">
        <v>31</v>
      </c>
      <c r="G1024" s="87">
        <v>29</v>
      </c>
      <c r="H1024" s="87">
        <v>31</v>
      </c>
      <c r="I1024" s="89"/>
      <c r="J1024" s="89"/>
      <c r="K1024" s="89"/>
      <c r="L1024" s="89"/>
      <c r="M1024" s="89"/>
      <c r="N1024" s="89"/>
      <c r="O1024" s="89"/>
      <c r="P1024" s="89">
        <v>15</v>
      </c>
      <c r="Q1024" s="89">
        <v>31</v>
      </c>
      <c r="R1024">
        <f t="shared" si="433"/>
        <v>137</v>
      </c>
      <c r="S1024" s="76"/>
      <c r="T1024" s="80"/>
      <c r="U1024" s="39"/>
      <c r="V1024" s="39"/>
      <c r="W1024" s="39"/>
      <c r="X1024" s="39"/>
      <c r="Y1024" s="39"/>
      <c r="Z1024" s="39"/>
      <c r="AA1024" s="39"/>
      <c r="AB1024" s="39"/>
      <c r="AC1024" s="39"/>
      <c r="AD1024" s="39"/>
      <c r="AE1024" s="39"/>
      <c r="AF1024" s="39"/>
      <c r="AG1024" s="39"/>
      <c r="AH1024" s="39"/>
      <c r="AJ1024" s="39">
        <f t="shared" si="434"/>
        <v>0.19568125915736412</v>
      </c>
      <c r="AK1024" s="39">
        <f t="shared" si="435"/>
        <v>7.8411957487180425E-2</v>
      </c>
      <c r="AL1024" s="39">
        <f t="shared" si="436"/>
        <v>0.11178848674850377</v>
      </c>
      <c r="AM1024" s="39"/>
      <c r="AS1024" s="39"/>
      <c r="AT1024" s="39">
        <f t="shared" si="445"/>
        <v>4.5688198395925257E-2</v>
      </c>
      <c r="AU1024" s="39">
        <f t="shared" si="446"/>
        <v>0.14658200889718923</v>
      </c>
      <c r="AW1024" s="38">
        <f t="shared" si="447"/>
        <v>525.27894483166199</v>
      </c>
      <c r="AX1024" s="38">
        <f t="shared" si="450"/>
        <v>210.48592220028766</v>
      </c>
      <c r="AY1024" s="38">
        <f t="shared" si="451"/>
        <v>300.08054228821356</v>
      </c>
      <c r="AZ1024" s="38">
        <f t="shared" si="437"/>
        <v>0</v>
      </c>
      <c r="BA1024" s="38">
        <f t="shared" si="438"/>
        <v>0</v>
      </c>
      <c r="BB1024" s="38">
        <f t="shared" si="439"/>
        <v>0</v>
      </c>
      <c r="BC1024" s="38">
        <f t="shared" si="440"/>
        <v>0</v>
      </c>
      <c r="BD1024" s="38">
        <f t="shared" si="441"/>
        <v>0</v>
      </c>
      <c r="BE1024" s="38">
        <f t="shared" si="442"/>
        <v>0</v>
      </c>
      <c r="BF1024" s="38">
        <f t="shared" si="443"/>
        <v>0</v>
      </c>
      <c r="BG1024" s="38">
        <f t="shared" si="448"/>
        <v>122.64357224608592</v>
      </c>
      <c r="BH1024" s="38">
        <f t="shared" si="449"/>
        <v>393.47888140325887</v>
      </c>
      <c r="BI1024" s="61">
        <f t="shared" si="444"/>
        <v>1551.9678629695079</v>
      </c>
    </row>
    <row r="1025" spans="1:61" x14ac:dyDescent="0.3">
      <c r="A1025" s="84" t="s">
        <v>2046</v>
      </c>
      <c r="B1025" s="84" t="s">
        <v>2047</v>
      </c>
      <c r="C1025" s="84" t="s">
        <v>2047</v>
      </c>
      <c r="D1025" s="63">
        <f>VLOOKUP(B1025,Площадь!$A$2:$B$490,2,0)</f>
        <v>17.3</v>
      </c>
      <c r="E1025" s="72"/>
      <c r="F1025" s="87">
        <v>31</v>
      </c>
      <c r="G1025" s="87">
        <v>29</v>
      </c>
      <c r="H1025" s="87">
        <v>31</v>
      </c>
      <c r="I1025" s="89"/>
      <c r="J1025" s="89"/>
      <c r="K1025" s="89"/>
      <c r="L1025" s="89"/>
      <c r="M1025" s="89"/>
      <c r="N1025" s="89"/>
      <c r="O1025" s="89"/>
      <c r="P1025" s="89">
        <v>15</v>
      </c>
      <c r="Q1025" s="89">
        <v>31</v>
      </c>
      <c r="R1025">
        <f t="shared" si="433"/>
        <v>137</v>
      </c>
      <c r="S1025" s="76"/>
      <c r="T1025" s="80"/>
      <c r="U1025" s="39"/>
      <c r="V1025" s="39"/>
      <c r="W1025" s="39"/>
      <c r="X1025" s="39"/>
      <c r="Y1025" s="39"/>
      <c r="Z1025" s="39"/>
      <c r="AA1025" s="39"/>
      <c r="AB1025" s="39"/>
      <c r="AC1025" s="39"/>
      <c r="AD1025" s="39"/>
      <c r="AE1025" s="39"/>
      <c r="AF1025" s="39"/>
      <c r="AG1025" s="39"/>
      <c r="AH1025" s="39"/>
      <c r="AJ1025" s="39">
        <f t="shared" si="434"/>
        <v>0.24891807231047053</v>
      </c>
      <c r="AK1025" s="39">
        <f t="shared" si="435"/>
        <v>9.9744622391780988E-2</v>
      </c>
      <c r="AL1025" s="39">
        <f t="shared" si="436"/>
        <v>0.14220153093743493</v>
      </c>
      <c r="AM1025" s="39"/>
      <c r="AS1025" s="39"/>
      <c r="AT1025" s="39">
        <f t="shared" si="445"/>
        <v>5.8118075900699041E-2</v>
      </c>
      <c r="AU1025" s="39">
        <f t="shared" si="446"/>
        <v>0.18646093778833631</v>
      </c>
      <c r="AW1025" s="38">
        <f t="shared" si="447"/>
        <v>668.1857165873347</v>
      </c>
      <c r="AX1025" s="38">
        <f t="shared" si="450"/>
        <v>267.75047456360124</v>
      </c>
      <c r="AY1025" s="38">
        <f t="shared" si="451"/>
        <v>381.72010158721287</v>
      </c>
      <c r="AZ1025" s="38">
        <f t="shared" si="437"/>
        <v>0</v>
      </c>
      <c r="BA1025" s="38">
        <f t="shared" si="438"/>
        <v>0</v>
      </c>
      <c r="BB1025" s="38">
        <f t="shared" si="439"/>
        <v>0</v>
      </c>
      <c r="BC1025" s="38">
        <f t="shared" si="440"/>
        <v>0</v>
      </c>
      <c r="BD1025" s="38">
        <f t="shared" si="441"/>
        <v>0</v>
      </c>
      <c r="BE1025" s="38">
        <f t="shared" si="442"/>
        <v>0</v>
      </c>
      <c r="BF1025" s="38">
        <f t="shared" si="443"/>
        <v>0</v>
      </c>
      <c r="BG1025" s="38">
        <f t="shared" si="448"/>
        <v>156.00983822480049</v>
      </c>
      <c r="BH1025" s="38">
        <f t="shared" si="449"/>
        <v>500.52828296149846</v>
      </c>
      <c r="BI1025" s="61">
        <f t="shared" si="444"/>
        <v>1974.1944139244476</v>
      </c>
    </row>
    <row r="1026" spans="1:61" x14ac:dyDescent="0.3">
      <c r="A1026" s="84" t="s">
        <v>1917</v>
      </c>
      <c r="B1026" s="84" t="s">
        <v>1918</v>
      </c>
      <c r="C1026" s="84" t="s">
        <v>1918</v>
      </c>
      <c r="D1026" s="63">
        <f>VLOOKUP(B1026,Площадь!$A$2:$B$490,2,0)</f>
        <v>15.6</v>
      </c>
      <c r="E1026" s="72"/>
      <c r="F1026" s="87">
        <v>31</v>
      </c>
      <c r="G1026" s="87">
        <v>29</v>
      </c>
      <c r="H1026" s="87">
        <v>31</v>
      </c>
      <c r="I1026" s="89"/>
      <c r="J1026" s="89"/>
      <c r="K1026" s="89"/>
      <c r="L1026" s="89"/>
      <c r="M1026" s="89"/>
      <c r="N1026" s="89"/>
      <c r="O1026" s="89"/>
      <c r="P1026" s="89">
        <v>15</v>
      </c>
      <c r="Q1026" s="89">
        <v>31</v>
      </c>
      <c r="R1026">
        <f t="shared" ref="R1026:R1089" si="452">SUM(F1026:Q1026)</f>
        <v>137</v>
      </c>
      <c r="S1026" s="76"/>
      <c r="T1026" s="80"/>
      <c r="U1026" s="39"/>
      <c r="V1026" s="39"/>
      <c r="W1026" s="39"/>
      <c r="X1026" s="39"/>
      <c r="Y1026" s="39"/>
      <c r="Z1026" s="39"/>
      <c r="AA1026" s="39"/>
      <c r="AB1026" s="39"/>
      <c r="AC1026" s="39"/>
      <c r="AD1026" s="39"/>
      <c r="AE1026" s="39"/>
      <c r="AF1026" s="39"/>
      <c r="AG1026" s="39"/>
      <c r="AH1026" s="39"/>
      <c r="AJ1026" s="39">
        <f t="shared" ref="AJ1026:AJ1089" si="453">(D1026*$AJ$1)/31*F1026</f>
        <v>0.2244579149158</v>
      </c>
      <c r="AK1026" s="39">
        <f t="shared" ref="AK1026:AK1089" si="454">(D1026*$AK$1)/29*G1026</f>
        <v>8.9943127705883433E-2</v>
      </c>
      <c r="AL1026" s="39">
        <f t="shared" ref="AL1026:AL1089" si="455">(D1026*$AL$1)/31*H1026</f>
        <v>0.12822797009387196</v>
      </c>
      <c r="AM1026" s="39"/>
      <c r="AS1026" s="39"/>
      <c r="AT1026" s="39">
        <f t="shared" si="445"/>
        <v>5.2407051101208385E-2</v>
      </c>
      <c r="AU1026" s="39">
        <f t="shared" si="446"/>
        <v>0.16813818667618766</v>
      </c>
      <c r="AW1026" s="38">
        <f t="shared" si="447"/>
        <v>602.52584848337688</v>
      </c>
      <c r="AX1026" s="38">
        <f t="shared" si="450"/>
        <v>241.43973428856526</v>
      </c>
      <c r="AY1026" s="38">
        <f t="shared" si="451"/>
        <v>344.21003380118617</v>
      </c>
      <c r="AZ1026" s="38">
        <f t="shared" ref="AZ1026:AZ1089" si="456">(X1026+AM1026)*$AZ$1</f>
        <v>0</v>
      </c>
      <c r="BA1026" s="38">
        <f t="shared" ref="BA1026:BA1089" si="457">(Z1026+AN1026)*$BA$1</f>
        <v>0</v>
      </c>
      <c r="BB1026" s="38">
        <f t="shared" ref="BB1026:BB1089" si="458">(AA1026+AO1026)*$BB$1</f>
        <v>0</v>
      </c>
      <c r="BC1026" s="38">
        <f t="shared" ref="BC1026:BC1089" si="459">(AB1026+AP1026)*$BC$1</f>
        <v>0</v>
      </c>
      <c r="BD1026" s="38">
        <f t="shared" ref="BD1026:BD1089" si="460">(AC1026+AQ1026)*$BD$1</f>
        <v>0</v>
      </c>
      <c r="BE1026" s="38">
        <f t="shared" ref="BE1026:BE1089" si="461">(AD1026+AR1026)*$BE$1</f>
        <v>0</v>
      </c>
      <c r="BF1026" s="38">
        <f t="shared" ref="BF1026:BF1089" si="462">(AE1026+AS1026)*$BF$1</f>
        <v>0</v>
      </c>
      <c r="BG1026" s="38">
        <f t="shared" si="448"/>
        <v>140.67939169403974</v>
      </c>
      <c r="BH1026" s="38">
        <f t="shared" si="449"/>
        <v>451.34342278609114</v>
      </c>
      <c r="BI1026" s="61">
        <f t="shared" ref="BI1026:BI1089" si="463">SUM(AW1026:BH1026)</f>
        <v>1780.1984310532594</v>
      </c>
    </row>
    <row r="1027" spans="1:61" x14ac:dyDescent="0.3">
      <c r="A1027" s="84" t="s">
        <v>1651</v>
      </c>
      <c r="B1027" s="84" t="s">
        <v>1652</v>
      </c>
      <c r="C1027" s="84" t="s">
        <v>1652</v>
      </c>
      <c r="D1027" s="63">
        <f>VLOOKUP(B1027,Площадь!$A$2:$B$490,2,0)</f>
        <v>13.6</v>
      </c>
      <c r="E1027" s="72"/>
      <c r="F1027" s="87">
        <v>31</v>
      </c>
      <c r="G1027" s="87">
        <v>29</v>
      </c>
      <c r="H1027" s="87">
        <v>31</v>
      </c>
      <c r="I1027" s="89"/>
      <c r="J1027" s="89"/>
      <c r="K1027" s="89"/>
      <c r="L1027" s="89"/>
      <c r="M1027" s="89"/>
      <c r="N1027" s="89"/>
      <c r="O1027" s="89"/>
      <c r="P1027" s="89">
        <v>15</v>
      </c>
      <c r="Q1027" s="89">
        <v>31</v>
      </c>
      <c r="R1027">
        <f t="shared" si="452"/>
        <v>137</v>
      </c>
      <c r="S1027" s="76"/>
      <c r="T1027" s="80"/>
      <c r="U1027" s="39"/>
      <c r="V1027" s="39"/>
      <c r="W1027" s="39"/>
      <c r="X1027" s="39"/>
      <c r="Y1027" s="39"/>
      <c r="Z1027" s="39"/>
      <c r="AA1027" s="39"/>
      <c r="AB1027" s="39"/>
      <c r="AC1027" s="39"/>
      <c r="AD1027" s="39"/>
      <c r="AE1027" s="39"/>
      <c r="AF1027" s="39"/>
      <c r="AG1027" s="39"/>
      <c r="AH1027" s="39"/>
      <c r="AJ1027" s="39">
        <f t="shared" si="453"/>
        <v>0.19568125915736412</v>
      </c>
      <c r="AK1027" s="39">
        <f t="shared" si="454"/>
        <v>7.8411957487180425E-2</v>
      </c>
      <c r="AL1027" s="39">
        <f t="shared" si="455"/>
        <v>0.11178848674850377</v>
      </c>
      <c r="AM1027" s="39"/>
      <c r="AS1027" s="39"/>
      <c r="AT1027" s="39">
        <f t="shared" si="445"/>
        <v>4.5688198395925257E-2</v>
      </c>
      <c r="AU1027" s="39">
        <f t="shared" si="446"/>
        <v>0.14658200889718923</v>
      </c>
      <c r="AW1027" s="38">
        <f t="shared" si="447"/>
        <v>525.27894483166199</v>
      </c>
      <c r="AX1027" s="38">
        <f t="shared" si="450"/>
        <v>210.48592220028766</v>
      </c>
      <c r="AY1027" s="38">
        <f t="shared" si="451"/>
        <v>300.08054228821356</v>
      </c>
      <c r="AZ1027" s="38">
        <f t="shared" si="456"/>
        <v>0</v>
      </c>
      <c r="BA1027" s="38">
        <f t="shared" si="457"/>
        <v>0</v>
      </c>
      <c r="BB1027" s="38">
        <f t="shared" si="458"/>
        <v>0</v>
      </c>
      <c r="BC1027" s="38">
        <f t="shared" si="459"/>
        <v>0</v>
      </c>
      <c r="BD1027" s="38">
        <f t="shared" si="460"/>
        <v>0</v>
      </c>
      <c r="BE1027" s="38">
        <f t="shared" si="461"/>
        <v>0</v>
      </c>
      <c r="BF1027" s="38">
        <f t="shared" si="462"/>
        <v>0</v>
      </c>
      <c r="BG1027" s="38">
        <f t="shared" si="448"/>
        <v>122.64357224608592</v>
      </c>
      <c r="BH1027" s="38">
        <f t="shared" si="449"/>
        <v>393.47888140325887</v>
      </c>
      <c r="BI1027" s="61">
        <f t="shared" si="463"/>
        <v>1551.9678629695079</v>
      </c>
    </row>
    <row r="1028" spans="1:61" x14ac:dyDescent="0.3">
      <c r="A1028" s="84" t="s">
        <v>1410</v>
      </c>
      <c r="B1028" s="84" t="s">
        <v>1411</v>
      </c>
      <c r="C1028" s="84" t="s">
        <v>1411</v>
      </c>
      <c r="D1028" s="63">
        <f>VLOOKUP(B1028,Площадь!$A$2:$B$490,2,0)</f>
        <v>17.3</v>
      </c>
      <c r="E1028" s="72"/>
      <c r="F1028" s="87">
        <v>31</v>
      </c>
      <c r="G1028" s="87">
        <v>29</v>
      </c>
      <c r="H1028" s="87">
        <v>31</v>
      </c>
      <c r="I1028" s="89"/>
      <c r="J1028" s="89"/>
      <c r="K1028" s="89"/>
      <c r="L1028" s="89"/>
      <c r="M1028" s="89"/>
      <c r="N1028" s="89"/>
      <c r="O1028" s="89"/>
      <c r="P1028" s="89">
        <v>15</v>
      </c>
      <c r="Q1028" s="89">
        <v>31</v>
      </c>
      <c r="R1028">
        <f t="shared" si="452"/>
        <v>137</v>
      </c>
      <c r="S1028" s="76"/>
      <c r="T1028" s="80"/>
      <c r="U1028" s="39"/>
      <c r="V1028" s="39"/>
      <c r="W1028" s="39"/>
      <c r="X1028" s="39"/>
      <c r="Y1028" s="39"/>
      <c r="Z1028" s="39"/>
      <c r="AA1028" s="39"/>
      <c r="AB1028" s="39"/>
      <c r="AC1028" s="39"/>
      <c r="AD1028" s="39"/>
      <c r="AE1028" s="39"/>
      <c r="AF1028" s="39"/>
      <c r="AG1028" s="39"/>
      <c r="AH1028" s="39"/>
      <c r="AJ1028" s="39">
        <f t="shared" si="453"/>
        <v>0.24891807231047053</v>
      </c>
      <c r="AK1028" s="39">
        <f t="shared" si="454"/>
        <v>9.9744622391780988E-2</v>
      </c>
      <c r="AL1028" s="39">
        <f t="shared" si="455"/>
        <v>0.14220153093743493</v>
      </c>
      <c r="AM1028" s="39"/>
      <c r="AS1028" s="39"/>
      <c r="AT1028" s="39">
        <f t="shared" si="445"/>
        <v>5.8118075900699041E-2</v>
      </c>
      <c r="AU1028" s="39">
        <f t="shared" si="446"/>
        <v>0.18646093778833631</v>
      </c>
      <c r="AW1028" s="38">
        <f t="shared" si="447"/>
        <v>668.1857165873347</v>
      </c>
      <c r="AX1028" s="38">
        <f t="shared" si="450"/>
        <v>267.75047456360124</v>
      </c>
      <c r="AY1028" s="38">
        <f t="shared" si="451"/>
        <v>381.72010158721287</v>
      </c>
      <c r="AZ1028" s="38">
        <f t="shared" si="456"/>
        <v>0</v>
      </c>
      <c r="BA1028" s="38">
        <f t="shared" si="457"/>
        <v>0</v>
      </c>
      <c r="BB1028" s="38">
        <f t="shared" si="458"/>
        <v>0</v>
      </c>
      <c r="BC1028" s="38">
        <f t="shared" si="459"/>
        <v>0</v>
      </c>
      <c r="BD1028" s="38">
        <f t="shared" si="460"/>
        <v>0</v>
      </c>
      <c r="BE1028" s="38">
        <f t="shared" si="461"/>
        <v>0</v>
      </c>
      <c r="BF1028" s="38">
        <f t="shared" si="462"/>
        <v>0</v>
      </c>
      <c r="BG1028" s="38">
        <f t="shared" si="448"/>
        <v>156.00983822480049</v>
      </c>
      <c r="BH1028" s="38">
        <f t="shared" si="449"/>
        <v>500.52828296149846</v>
      </c>
      <c r="BI1028" s="61">
        <f t="shared" si="463"/>
        <v>1974.1944139244476</v>
      </c>
    </row>
    <row r="1029" spans="1:61" x14ac:dyDescent="0.3">
      <c r="A1029" s="84" t="s">
        <v>1269</v>
      </c>
      <c r="B1029" s="84" t="s">
        <v>1270</v>
      </c>
      <c r="C1029" s="84" t="s">
        <v>1270</v>
      </c>
      <c r="D1029" s="63">
        <f>VLOOKUP(B1029,Площадь!$A$2:$B$490,2,0)</f>
        <v>15.9</v>
      </c>
      <c r="E1029" s="72"/>
      <c r="F1029" s="87">
        <v>31</v>
      </c>
      <c r="G1029" s="87">
        <v>29</v>
      </c>
      <c r="H1029" s="87">
        <v>31</v>
      </c>
      <c r="I1029" s="89"/>
      <c r="J1029" s="89"/>
      <c r="K1029" s="89"/>
      <c r="L1029" s="89"/>
      <c r="M1029" s="89"/>
      <c r="N1029" s="89"/>
      <c r="O1029" s="89"/>
      <c r="P1029" s="89">
        <v>15</v>
      </c>
      <c r="Q1029" s="89">
        <v>31</v>
      </c>
      <c r="R1029">
        <f t="shared" si="452"/>
        <v>137</v>
      </c>
      <c r="S1029" s="76"/>
      <c r="T1029" s="80"/>
      <c r="U1029" s="39"/>
      <c r="V1029" s="39"/>
      <c r="W1029" s="39"/>
      <c r="X1029" s="39"/>
      <c r="Y1029" s="39"/>
      <c r="Z1029" s="39"/>
      <c r="AA1029" s="39"/>
      <c r="AB1029" s="39"/>
      <c r="AC1029" s="39"/>
      <c r="AD1029" s="39"/>
      <c r="AE1029" s="39"/>
      <c r="AF1029" s="39"/>
      <c r="AG1029" s="39"/>
      <c r="AH1029" s="39"/>
      <c r="AJ1029" s="39">
        <f t="shared" si="453"/>
        <v>0.22877441327956541</v>
      </c>
      <c r="AK1029" s="39">
        <f t="shared" si="454"/>
        <v>9.1672803238688885E-2</v>
      </c>
      <c r="AL1029" s="39">
        <f t="shared" si="455"/>
        <v>0.13069389259567721</v>
      </c>
      <c r="AM1029" s="39"/>
      <c r="AS1029" s="39"/>
      <c r="AT1029" s="39">
        <f t="shared" si="445"/>
        <v>5.3414879007000857E-2</v>
      </c>
      <c r="AU1029" s="39">
        <f t="shared" si="446"/>
        <v>0.17137161334303741</v>
      </c>
      <c r="AW1029" s="38">
        <f t="shared" si="447"/>
        <v>614.11288403113429</v>
      </c>
      <c r="AX1029" s="38">
        <f t="shared" si="450"/>
        <v>246.08280610180691</v>
      </c>
      <c r="AY1029" s="38">
        <f t="shared" si="451"/>
        <v>350.82945752813208</v>
      </c>
      <c r="AZ1029" s="38">
        <f t="shared" si="456"/>
        <v>0</v>
      </c>
      <c r="BA1029" s="38">
        <f t="shared" si="457"/>
        <v>0</v>
      </c>
      <c r="BB1029" s="38">
        <f t="shared" si="458"/>
        <v>0</v>
      </c>
      <c r="BC1029" s="38">
        <f t="shared" si="459"/>
        <v>0</v>
      </c>
      <c r="BD1029" s="38">
        <f t="shared" si="460"/>
        <v>0</v>
      </c>
      <c r="BE1029" s="38">
        <f t="shared" si="461"/>
        <v>0</v>
      </c>
      <c r="BF1029" s="38">
        <f t="shared" si="462"/>
        <v>0</v>
      </c>
      <c r="BG1029" s="38">
        <f t="shared" si="448"/>
        <v>143.38476461123284</v>
      </c>
      <c r="BH1029" s="38">
        <f t="shared" si="449"/>
        <v>460.02310399351592</v>
      </c>
      <c r="BI1029" s="61">
        <f t="shared" si="463"/>
        <v>1814.4330162658221</v>
      </c>
    </row>
    <row r="1030" spans="1:61" x14ac:dyDescent="0.3">
      <c r="A1030" s="84" t="s">
        <v>1621</v>
      </c>
      <c r="B1030" s="84" t="s">
        <v>1622</v>
      </c>
      <c r="C1030" s="84" t="s">
        <v>1622</v>
      </c>
      <c r="D1030" s="63">
        <f>VLOOKUP(B1030,Площадь!$A$2:$B$490,2,0)</f>
        <v>13.9</v>
      </c>
      <c r="E1030" s="72"/>
      <c r="F1030" s="87">
        <v>31</v>
      </c>
      <c r="G1030" s="87">
        <v>29</v>
      </c>
      <c r="H1030" s="87">
        <v>31</v>
      </c>
      <c r="I1030" s="89"/>
      <c r="J1030" s="89"/>
      <c r="K1030" s="89"/>
      <c r="L1030" s="89"/>
      <c r="M1030" s="89"/>
      <c r="N1030" s="89"/>
      <c r="O1030" s="89"/>
      <c r="P1030" s="89">
        <v>15</v>
      </c>
      <c r="Q1030" s="89">
        <v>31</v>
      </c>
      <c r="R1030">
        <f t="shared" si="452"/>
        <v>137</v>
      </c>
      <c r="S1030" s="76"/>
      <c r="T1030" s="80"/>
      <c r="U1030" s="39"/>
      <c r="V1030" s="39"/>
      <c r="W1030" s="39"/>
      <c r="X1030" s="39"/>
      <c r="Y1030" s="39"/>
      <c r="Z1030" s="39"/>
      <c r="AA1030" s="39"/>
      <c r="AB1030" s="39"/>
      <c r="AC1030" s="39"/>
      <c r="AD1030" s="39"/>
      <c r="AE1030" s="39"/>
      <c r="AF1030" s="39"/>
      <c r="AG1030" s="39"/>
      <c r="AH1030" s="39"/>
      <c r="AJ1030" s="39">
        <f t="shared" si="453"/>
        <v>0.1999977575211295</v>
      </c>
      <c r="AK1030" s="39">
        <f t="shared" si="454"/>
        <v>8.0141633019985878E-2</v>
      </c>
      <c r="AL1030" s="39">
        <f t="shared" si="455"/>
        <v>0.114254409250309</v>
      </c>
      <c r="AM1030" s="39"/>
      <c r="AS1030" s="39"/>
      <c r="AT1030" s="39">
        <f t="shared" si="445"/>
        <v>4.6696026301717729E-2</v>
      </c>
      <c r="AU1030" s="39">
        <f t="shared" si="446"/>
        <v>0.14981543556403901</v>
      </c>
      <c r="AW1030" s="38">
        <f t="shared" si="447"/>
        <v>536.86598037941917</v>
      </c>
      <c r="AX1030" s="38">
        <f t="shared" si="450"/>
        <v>215.12899401352931</v>
      </c>
      <c r="AY1030" s="38">
        <f t="shared" si="451"/>
        <v>306.69996601515948</v>
      </c>
      <c r="AZ1030" s="38">
        <f t="shared" si="456"/>
        <v>0</v>
      </c>
      <c r="BA1030" s="38">
        <f t="shared" si="457"/>
        <v>0</v>
      </c>
      <c r="BB1030" s="38">
        <f t="shared" si="458"/>
        <v>0</v>
      </c>
      <c r="BC1030" s="38">
        <f t="shared" si="459"/>
        <v>0</v>
      </c>
      <c r="BD1030" s="38">
        <f t="shared" si="460"/>
        <v>0</v>
      </c>
      <c r="BE1030" s="38">
        <f t="shared" si="461"/>
        <v>0</v>
      </c>
      <c r="BF1030" s="38">
        <f t="shared" si="462"/>
        <v>0</v>
      </c>
      <c r="BG1030" s="38">
        <f t="shared" si="448"/>
        <v>125.34894516327901</v>
      </c>
      <c r="BH1030" s="38">
        <f t="shared" si="449"/>
        <v>402.15856261068376</v>
      </c>
      <c r="BI1030" s="61">
        <f t="shared" si="463"/>
        <v>1586.2024481820706</v>
      </c>
    </row>
    <row r="1031" spans="1:61" x14ac:dyDescent="0.3">
      <c r="A1031" s="84" t="s">
        <v>646</v>
      </c>
      <c r="B1031" s="84" t="s">
        <v>647</v>
      </c>
      <c r="C1031" s="84" t="s">
        <v>647</v>
      </c>
      <c r="D1031" s="63">
        <f>VLOOKUP(B1031,Площадь!$A$2:$B$490,2,0)</f>
        <v>17.600000000000001</v>
      </c>
      <c r="E1031" s="72"/>
      <c r="F1031" s="87">
        <v>31</v>
      </c>
      <c r="G1031" s="87">
        <v>29</v>
      </c>
      <c r="H1031" s="87">
        <v>31</v>
      </c>
      <c r="I1031" s="89"/>
      <c r="J1031" s="89"/>
      <c r="K1031" s="89"/>
      <c r="L1031" s="89"/>
      <c r="M1031" s="89"/>
      <c r="N1031" s="89"/>
      <c r="O1031" s="89"/>
      <c r="P1031" s="89">
        <v>15</v>
      </c>
      <c r="Q1031" s="89">
        <v>31</v>
      </c>
      <c r="R1031">
        <f t="shared" si="452"/>
        <v>137</v>
      </c>
      <c r="S1031" s="76"/>
      <c r="T1031" s="80"/>
      <c r="U1031" s="39"/>
      <c r="V1031" s="39"/>
      <c r="W1031" s="39"/>
      <c r="X1031" s="39"/>
      <c r="Y1031" s="39"/>
      <c r="Z1031" s="39"/>
      <c r="AA1031" s="39"/>
      <c r="AB1031" s="39"/>
      <c r="AC1031" s="39"/>
      <c r="AD1031" s="39"/>
      <c r="AE1031" s="39"/>
      <c r="AF1031" s="39"/>
      <c r="AG1031" s="39"/>
      <c r="AH1031" s="39"/>
      <c r="AJ1031" s="39">
        <f t="shared" si="453"/>
        <v>0.25323457067423594</v>
      </c>
      <c r="AK1031" s="39">
        <f t="shared" si="454"/>
        <v>0.10147429792458644</v>
      </c>
      <c r="AL1031" s="39">
        <f t="shared" si="455"/>
        <v>0.14466745343924017</v>
      </c>
      <c r="AM1031" s="39"/>
      <c r="AS1031" s="39"/>
      <c r="AT1031" s="39">
        <f t="shared" si="445"/>
        <v>5.912590380649152E-2</v>
      </c>
      <c r="AU1031" s="39">
        <f t="shared" si="446"/>
        <v>0.18969436445518609</v>
      </c>
      <c r="AW1031" s="38">
        <f t="shared" si="447"/>
        <v>679.77275213509199</v>
      </c>
      <c r="AX1031" s="38">
        <f t="shared" si="450"/>
        <v>272.39354637684289</v>
      </c>
      <c r="AY1031" s="38">
        <f t="shared" si="451"/>
        <v>388.33952531415878</v>
      </c>
      <c r="AZ1031" s="38">
        <f t="shared" si="456"/>
        <v>0</v>
      </c>
      <c r="BA1031" s="38">
        <f t="shared" si="457"/>
        <v>0</v>
      </c>
      <c r="BB1031" s="38">
        <f t="shared" si="458"/>
        <v>0</v>
      </c>
      <c r="BC1031" s="38">
        <f t="shared" si="459"/>
        <v>0</v>
      </c>
      <c r="BD1031" s="38">
        <f t="shared" si="460"/>
        <v>0</v>
      </c>
      <c r="BE1031" s="38">
        <f t="shared" si="461"/>
        <v>0</v>
      </c>
      <c r="BF1031" s="38">
        <f t="shared" si="462"/>
        <v>0</v>
      </c>
      <c r="BG1031" s="38">
        <f t="shared" si="448"/>
        <v>158.71521114199359</v>
      </c>
      <c r="BH1031" s="38">
        <f t="shared" si="449"/>
        <v>509.20796416892335</v>
      </c>
      <c r="BI1031" s="61">
        <f t="shared" si="463"/>
        <v>2008.4289991370106</v>
      </c>
    </row>
    <row r="1032" spans="1:61" x14ac:dyDescent="0.3">
      <c r="A1032" s="84" t="s">
        <v>1290</v>
      </c>
      <c r="B1032" s="84" t="s">
        <v>1291</v>
      </c>
      <c r="C1032" s="84" t="s">
        <v>1291</v>
      </c>
      <c r="D1032" s="63">
        <f>VLOOKUP(B1032,Площадь!$A$2:$B$490,2,0)</f>
        <v>15.9</v>
      </c>
      <c r="E1032" s="72"/>
      <c r="F1032" s="87">
        <v>31</v>
      </c>
      <c r="G1032" s="87">
        <v>29</v>
      </c>
      <c r="H1032" s="87">
        <v>31</v>
      </c>
      <c r="I1032" s="89"/>
      <c r="J1032" s="89"/>
      <c r="K1032" s="89"/>
      <c r="L1032" s="89"/>
      <c r="M1032" s="89"/>
      <c r="N1032" s="89"/>
      <c r="O1032" s="89"/>
      <c r="P1032" s="89">
        <v>15</v>
      </c>
      <c r="Q1032" s="89">
        <v>31</v>
      </c>
      <c r="R1032">
        <f t="shared" si="452"/>
        <v>137</v>
      </c>
      <c r="S1032" s="76"/>
      <c r="T1032" s="80"/>
      <c r="U1032" s="39"/>
      <c r="V1032" s="39"/>
      <c r="W1032" s="39"/>
      <c r="X1032" s="39"/>
      <c r="Y1032" s="39"/>
      <c r="Z1032" s="39"/>
      <c r="AA1032" s="39"/>
      <c r="AB1032" s="39"/>
      <c r="AC1032" s="39"/>
      <c r="AD1032" s="39"/>
      <c r="AE1032" s="39"/>
      <c r="AF1032" s="39"/>
      <c r="AG1032" s="39"/>
      <c r="AH1032" s="39"/>
      <c r="AJ1032" s="39">
        <f t="shared" si="453"/>
        <v>0.22877441327956541</v>
      </c>
      <c r="AK1032" s="39">
        <f t="shared" si="454"/>
        <v>9.1672803238688885E-2</v>
      </c>
      <c r="AL1032" s="39">
        <f t="shared" si="455"/>
        <v>0.13069389259567721</v>
      </c>
      <c r="AM1032" s="39"/>
      <c r="AS1032" s="39"/>
      <c r="AT1032" s="39">
        <f t="shared" si="445"/>
        <v>5.3414879007000857E-2</v>
      </c>
      <c r="AU1032" s="39">
        <f t="shared" si="446"/>
        <v>0.17137161334303741</v>
      </c>
      <c r="AW1032" s="38">
        <f t="shared" si="447"/>
        <v>614.11288403113429</v>
      </c>
      <c r="AX1032" s="38">
        <f t="shared" si="450"/>
        <v>246.08280610180691</v>
      </c>
      <c r="AY1032" s="38">
        <f t="shared" si="451"/>
        <v>350.82945752813208</v>
      </c>
      <c r="AZ1032" s="38">
        <f t="shared" si="456"/>
        <v>0</v>
      </c>
      <c r="BA1032" s="38">
        <f t="shared" si="457"/>
        <v>0</v>
      </c>
      <c r="BB1032" s="38">
        <f t="shared" si="458"/>
        <v>0</v>
      </c>
      <c r="BC1032" s="38">
        <f t="shared" si="459"/>
        <v>0</v>
      </c>
      <c r="BD1032" s="38">
        <f t="shared" si="460"/>
        <v>0</v>
      </c>
      <c r="BE1032" s="38">
        <f t="shared" si="461"/>
        <v>0</v>
      </c>
      <c r="BF1032" s="38">
        <f t="shared" si="462"/>
        <v>0</v>
      </c>
      <c r="BG1032" s="38">
        <f t="shared" si="448"/>
        <v>143.38476461123284</v>
      </c>
      <c r="BH1032" s="38">
        <f t="shared" si="449"/>
        <v>460.02310399351592</v>
      </c>
      <c r="BI1032" s="61">
        <f t="shared" si="463"/>
        <v>1814.4330162658221</v>
      </c>
    </row>
    <row r="1033" spans="1:61" x14ac:dyDescent="0.3">
      <c r="A1033" s="84" t="s">
        <v>1211</v>
      </c>
      <c r="B1033" s="84" t="s">
        <v>1212</v>
      </c>
      <c r="C1033" s="84" t="s">
        <v>1212</v>
      </c>
      <c r="D1033" s="63">
        <f>VLOOKUP(B1033,Площадь!$A$2:$B$490,2,0)</f>
        <v>13.9</v>
      </c>
      <c r="E1033" s="72"/>
      <c r="F1033" s="87">
        <v>31</v>
      </c>
      <c r="G1033" s="87">
        <v>29</v>
      </c>
      <c r="H1033" s="87">
        <v>31</v>
      </c>
      <c r="I1033" s="89"/>
      <c r="J1033" s="89"/>
      <c r="K1033" s="89"/>
      <c r="L1033" s="89"/>
      <c r="M1033" s="89"/>
      <c r="N1033" s="89"/>
      <c r="O1033" s="89"/>
      <c r="P1033" s="89">
        <v>15</v>
      </c>
      <c r="Q1033" s="89">
        <v>31</v>
      </c>
      <c r="R1033">
        <f t="shared" si="452"/>
        <v>137</v>
      </c>
      <c r="S1033" s="76"/>
      <c r="T1033" s="80"/>
      <c r="U1033" s="39"/>
      <c r="V1033" s="39"/>
      <c r="W1033" s="39"/>
      <c r="X1033" s="39"/>
      <c r="Y1033" s="39"/>
      <c r="Z1033" s="39"/>
      <c r="AA1033" s="39"/>
      <c r="AB1033" s="39"/>
      <c r="AC1033" s="39"/>
      <c r="AD1033" s="39"/>
      <c r="AE1033" s="39"/>
      <c r="AF1033" s="39"/>
      <c r="AG1033" s="39"/>
      <c r="AH1033" s="39"/>
      <c r="AJ1033" s="39">
        <f t="shared" si="453"/>
        <v>0.1999977575211295</v>
      </c>
      <c r="AK1033" s="39">
        <f t="shared" si="454"/>
        <v>8.0141633019985878E-2</v>
      </c>
      <c r="AL1033" s="39">
        <f t="shared" si="455"/>
        <v>0.114254409250309</v>
      </c>
      <c r="AM1033" s="39"/>
      <c r="AS1033" s="39"/>
      <c r="AT1033" s="39">
        <f t="shared" si="445"/>
        <v>4.6696026301717729E-2</v>
      </c>
      <c r="AU1033" s="39">
        <f t="shared" si="446"/>
        <v>0.14981543556403901</v>
      </c>
      <c r="AW1033" s="38">
        <f t="shared" si="447"/>
        <v>536.86598037941917</v>
      </c>
      <c r="AX1033" s="38">
        <f t="shared" si="450"/>
        <v>215.12899401352931</v>
      </c>
      <c r="AY1033" s="38">
        <f t="shared" si="451"/>
        <v>306.69996601515948</v>
      </c>
      <c r="AZ1033" s="38">
        <f t="shared" si="456"/>
        <v>0</v>
      </c>
      <c r="BA1033" s="38">
        <f t="shared" si="457"/>
        <v>0</v>
      </c>
      <c r="BB1033" s="38">
        <f t="shared" si="458"/>
        <v>0</v>
      </c>
      <c r="BC1033" s="38">
        <f t="shared" si="459"/>
        <v>0</v>
      </c>
      <c r="BD1033" s="38">
        <f t="shared" si="460"/>
        <v>0</v>
      </c>
      <c r="BE1033" s="38">
        <f t="shared" si="461"/>
        <v>0</v>
      </c>
      <c r="BF1033" s="38">
        <f t="shared" si="462"/>
        <v>0</v>
      </c>
      <c r="BG1033" s="38">
        <f t="shared" si="448"/>
        <v>125.34894516327901</v>
      </c>
      <c r="BH1033" s="38">
        <f t="shared" si="449"/>
        <v>402.15856261068376</v>
      </c>
      <c r="BI1033" s="61">
        <f t="shared" si="463"/>
        <v>1586.2024481820706</v>
      </c>
    </row>
    <row r="1034" spans="1:61" x14ac:dyDescent="0.3">
      <c r="A1034" s="84" t="s">
        <v>558</v>
      </c>
      <c r="B1034" s="84" t="s">
        <v>559</v>
      </c>
      <c r="C1034" s="84" t="s">
        <v>559</v>
      </c>
      <c r="D1034" s="63">
        <f>VLOOKUP(B1034,Площадь!$A$2:$B$490,2,0)</f>
        <v>15.1</v>
      </c>
      <c r="E1034" s="72"/>
      <c r="F1034" s="87">
        <v>31</v>
      </c>
      <c r="G1034" s="87">
        <v>29</v>
      </c>
      <c r="H1034" s="87">
        <v>31</v>
      </c>
      <c r="I1034" s="89"/>
      <c r="J1034" s="89"/>
      <c r="K1034" s="89"/>
      <c r="L1034" s="89"/>
      <c r="M1034" s="89"/>
      <c r="N1034" s="89"/>
      <c r="O1034" s="89"/>
      <c r="P1034" s="89">
        <v>15</v>
      </c>
      <c r="Q1034" s="89">
        <v>31</v>
      </c>
      <c r="R1034">
        <f t="shared" si="452"/>
        <v>137</v>
      </c>
      <c r="S1034" s="76"/>
      <c r="T1034" s="80"/>
      <c r="U1034" s="39"/>
      <c r="V1034" s="39"/>
      <c r="W1034" s="39"/>
      <c r="X1034" s="39"/>
      <c r="Y1034" s="39"/>
      <c r="Z1034" s="39"/>
      <c r="AA1034" s="39"/>
      <c r="AB1034" s="39"/>
      <c r="AC1034" s="39"/>
      <c r="AD1034" s="39"/>
      <c r="AE1034" s="39"/>
      <c r="AF1034" s="39"/>
      <c r="AG1034" s="39"/>
      <c r="AH1034" s="39"/>
      <c r="AJ1034" s="39">
        <f t="shared" si="453"/>
        <v>0.21726375097619102</v>
      </c>
      <c r="AK1034" s="39">
        <f t="shared" si="454"/>
        <v>8.7060335151207674E-2</v>
      </c>
      <c r="AL1034" s="39">
        <f t="shared" si="455"/>
        <v>0.12411809925752991</v>
      </c>
      <c r="AM1034" s="39"/>
      <c r="AS1034" s="39"/>
      <c r="AT1034" s="39">
        <f t="shared" si="445"/>
        <v>5.0727337924887601E-2</v>
      </c>
      <c r="AU1034" s="39">
        <f t="shared" si="446"/>
        <v>0.16274914223143805</v>
      </c>
      <c r="AW1034" s="38">
        <f t="shared" si="447"/>
        <v>583.21412257044813</v>
      </c>
      <c r="AX1034" s="38">
        <f t="shared" si="450"/>
        <v>233.70128126649584</v>
      </c>
      <c r="AY1034" s="38">
        <f t="shared" si="451"/>
        <v>333.17766092294301</v>
      </c>
      <c r="AZ1034" s="38">
        <f t="shared" si="456"/>
        <v>0</v>
      </c>
      <c r="BA1034" s="38">
        <f t="shared" si="457"/>
        <v>0</v>
      </c>
      <c r="BB1034" s="38">
        <f t="shared" si="458"/>
        <v>0</v>
      </c>
      <c r="BC1034" s="38">
        <f t="shared" si="459"/>
        <v>0</v>
      </c>
      <c r="BD1034" s="38">
        <f t="shared" si="460"/>
        <v>0</v>
      </c>
      <c r="BE1034" s="38">
        <f t="shared" si="461"/>
        <v>0</v>
      </c>
      <c r="BF1034" s="38">
        <f t="shared" si="462"/>
        <v>0</v>
      </c>
      <c r="BG1034" s="38">
        <f t="shared" si="448"/>
        <v>136.17043683205128</v>
      </c>
      <c r="BH1034" s="38">
        <f t="shared" si="449"/>
        <v>436.87728744038304</v>
      </c>
      <c r="BI1034" s="61">
        <f t="shared" si="463"/>
        <v>1723.1407890323214</v>
      </c>
    </row>
    <row r="1035" spans="1:61" x14ac:dyDescent="0.3">
      <c r="A1035" s="84" t="s">
        <v>987</v>
      </c>
      <c r="B1035" s="84" t="s">
        <v>988</v>
      </c>
      <c r="C1035" s="84" t="s">
        <v>988</v>
      </c>
      <c r="D1035" s="63">
        <f>VLOOKUP(B1035,Площадь!$A$2:$B$490,2,0)</f>
        <v>17.600000000000001</v>
      </c>
      <c r="E1035" s="72"/>
      <c r="F1035" s="87">
        <v>31</v>
      </c>
      <c r="G1035" s="87">
        <v>29</v>
      </c>
      <c r="H1035" s="87">
        <v>31</v>
      </c>
      <c r="I1035" s="89"/>
      <c r="J1035" s="89"/>
      <c r="K1035" s="89"/>
      <c r="L1035" s="89"/>
      <c r="M1035" s="89"/>
      <c r="N1035" s="89"/>
      <c r="O1035" s="89"/>
      <c r="P1035" s="89">
        <v>15</v>
      </c>
      <c r="Q1035" s="89">
        <v>31</v>
      </c>
      <c r="R1035">
        <f t="shared" si="452"/>
        <v>137</v>
      </c>
      <c r="S1035" s="76"/>
      <c r="T1035" s="80"/>
      <c r="U1035" s="39"/>
      <c r="V1035" s="39"/>
      <c r="W1035" s="39"/>
      <c r="X1035" s="39"/>
      <c r="Y1035" s="39"/>
      <c r="Z1035" s="39"/>
      <c r="AA1035" s="39"/>
      <c r="AB1035" s="39"/>
      <c r="AC1035" s="39"/>
      <c r="AD1035" s="39"/>
      <c r="AE1035" s="39"/>
      <c r="AF1035" s="39"/>
      <c r="AG1035" s="39"/>
      <c r="AH1035" s="39"/>
      <c r="AJ1035" s="39">
        <f t="shared" si="453"/>
        <v>0.25323457067423594</v>
      </c>
      <c r="AK1035" s="39">
        <f t="shared" si="454"/>
        <v>0.10147429792458644</v>
      </c>
      <c r="AL1035" s="39">
        <f t="shared" si="455"/>
        <v>0.14466745343924017</v>
      </c>
      <c r="AM1035" s="39"/>
      <c r="AS1035" s="39"/>
      <c r="AT1035" s="39">
        <f t="shared" ref="AT1035:AT1099" si="464">(D1035*$AT$1)/15*P1035</f>
        <v>5.912590380649152E-2</v>
      </c>
      <c r="AU1035" s="39">
        <f t="shared" ref="AU1035:AU1099" si="465">(D1035*$AU$1)/31*Q1035</f>
        <v>0.18969436445518609</v>
      </c>
      <c r="AW1035" s="38">
        <f t="shared" ref="AW1035:AW1099" si="466">(U1035+AJ1035)*$AW$1</f>
        <v>679.77275213509199</v>
      </c>
      <c r="AX1035" s="38">
        <f t="shared" si="450"/>
        <v>272.39354637684289</v>
      </c>
      <c r="AY1035" s="38">
        <f t="shared" si="451"/>
        <v>388.33952531415878</v>
      </c>
      <c r="AZ1035" s="38">
        <f t="shared" si="456"/>
        <v>0</v>
      </c>
      <c r="BA1035" s="38">
        <f t="shared" si="457"/>
        <v>0</v>
      </c>
      <c r="BB1035" s="38">
        <f t="shared" si="458"/>
        <v>0</v>
      </c>
      <c r="BC1035" s="38">
        <f t="shared" si="459"/>
        <v>0</v>
      </c>
      <c r="BD1035" s="38">
        <f t="shared" si="460"/>
        <v>0</v>
      </c>
      <c r="BE1035" s="38">
        <f t="shared" si="461"/>
        <v>0</v>
      </c>
      <c r="BF1035" s="38">
        <f t="shared" si="462"/>
        <v>0</v>
      </c>
      <c r="BG1035" s="38">
        <f t="shared" ref="BG1035:BG1099" si="467">(AF1035+AT1035)*$BG$1</f>
        <v>158.71521114199359</v>
      </c>
      <c r="BH1035" s="38">
        <f t="shared" ref="BH1035:BH1099" si="468">(AG1035+AU1035)*$BH$1</f>
        <v>509.20796416892335</v>
      </c>
      <c r="BI1035" s="61">
        <f t="shared" si="463"/>
        <v>2008.4289991370106</v>
      </c>
    </row>
    <row r="1036" spans="1:61" x14ac:dyDescent="0.3">
      <c r="A1036" s="84" t="s">
        <v>1353</v>
      </c>
      <c r="B1036" s="84" t="s">
        <v>1354</v>
      </c>
      <c r="C1036" s="84" t="s">
        <v>1354</v>
      </c>
      <c r="D1036" s="63">
        <f>VLOOKUP(B1036,Площадь!$A$2:$B$490,2,0)</f>
        <v>15.9</v>
      </c>
      <c r="E1036" s="72"/>
      <c r="F1036" s="87">
        <v>31</v>
      </c>
      <c r="G1036" s="87">
        <v>29</v>
      </c>
      <c r="H1036" s="87">
        <v>31</v>
      </c>
      <c r="I1036" s="89"/>
      <c r="J1036" s="89"/>
      <c r="K1036" s="89"/>
      <c r="L1036" s="89"/>
      <c r="M1036" s="89"/>
      <c r="N1036" s="89"/>
      <c r="O1036" s="89"/>
      <c r="P1036" s="89">
        <v>15</v>
      </c>
      <c r="Q1036" s="89">
        <v>31</v>
      </c>
      <c r="R1036">
        <f t="shared" si="452"/>
        <v>137</v>
      </c>
      <c r="S1036" s="76"/>
      <c r="T1036" s="80"/>
      <c r="U1036" s="39"/>
      <c r="V1036" s="39"/>
      <c r="W1036" s="39"/>
      <c r="X1036" s="39"/>
      <c r="Y1036" s="39"/>
      <c r="Z1036" s="39"/>
      <c r="AA1036" s="39"/>
      <c r="AB1036" s="39"/>
      <c r="AC1036" s="39"/>
      <c r="AD1036" s="39"/>
      <c r="AE1036" s="39"/>
      <c r="AF1036" s="39"/>
      <c r="AG1036" s="39"/>
      <c r="AH1036" s="39"/>
      <c r="AJ1036" s="39">
        <f t="shared" si="453"/>
        <v>0.22877441327956541</v>
      </c>
      <c r="AK1036" s="39">
        <f t="shared" si="454"/>
        <v>9.1672803238688885E-2</v>
      </c>
      <c r="AL1036" s="39">
        <f t="shared" si="455"/>
        <v>0.13069389259567721</v>
      </c>
      <c r="AM1036" s="39"/>
      <c r="AS1036" s="39"/>
      <c r="AT1036" s="39">
        <f t="shared" si="464"/>
        <v>5.3414879007000857E-2</v>
      </c>
      <c r="AU1036" s="39">
        <f t="shared" si="465"/>
        <v>0.17137161334303741</v>
      </c>
      <c r="AW1036" s="38">
        <f t="shared" si="466"/>
        <v>614.11288403113429</v>
      </c>
      <c r="AX1036" s="38">
        <f t="shared" si="450"/>
        <v>246.08280610180691</v>
      </c>
      <c r="AY1036" s="38">
        <f t="shared" si="451"/>
        <v>350.82945752813208</v>
      </c>
      <c r="AZ1036" s="38">
        <f t="shared" si="456"/>
        <v>0</v>
      </c>
      <c r="BA1036" s="38">
        <f t="shared" si="457"/>
        <v>0</v>
      </c>
      <c r="BB1036" s="38">
        <f t="shared" si="458"/>
        <v>0</v>
      </c>
      <c r="BC1036" s="38">
        <f t="shared" si="459"/>
        <v>0</v>
      </c>
      <c r="BD1036" s="38">
        <f t="shared" si="460"/>
        <v>0</v>
      </c>
      <c r="BE1036" s="38">
        <f t="shared" si="461"/>
        <v>0</v>
      </c>
      <c r="BF1036" s="38">
        <f t="shared" si="462"/>
        <v>0</v>
      </c>
      <c r="BG1036" s="38">
        <f t="shared" si="467"/>
        <v>143.38476461123284</v>
      </c>
      <c r="BH1036" s="38">
        <f t="shared" si="468"/>
        <v>460.02310399351592</v>
      </c>
      <c r="BI1036" s="61">
        <f t="shared" si="463"/>
        <v>1814.4330162658221</v>
      </c>
    </row>
    <row r="1037" spans="1:61" x14ac:dyDescent="0.3">
      <c r="A1037" s="84" t="s">
        <v>2159</v>
      </c>
      <c r="B1037" s="84" t="s">
        <v>2160</v>
      </c>
      <c r="C1037" s="84" t="s">
        <v>2160</v>
      </c>
      <c r="D1037" s="63">
        <f>VLOOKUP(B1037,Площадь!$A$2:$B$490,2,0)</f>
        <v>13.9</v>
      </c>
      <c r="E1037" s="72"/>
      <c r="F1037" s="87">
        <v>31</v>
      </c>
      <c r="G1037" s="87">
        <v>29</v>
      </c>
      <c r="H1037" s="87">
        <v>31</v>
      </c>
      <c r="I1037" s="89"/>
      <c r="J1037" s="89"/>
      <c r="K1037" s="89"/>
      <c r="L1037" s="89"/>
      <c r="M1037" s="89"/>
      <c r="N1037" s="89"/>
      <c r="O1037" s="89"/>
      <c r="P1037" s="89">
        <v>15</v>
      </c>
      <c r="Q1037" s="89">
        <v>31</v>
      </c>
      <c r="R1037">
        <f t="shared" si="452"/>
        <v>137</v>
      </c>
      <c r="S1037" s="76"/>
      <c r="T1037" s="80"/>
      <c r="U1037" s="39"/>
      <c r="V1037" s="39"/>
      <c r="W1037" s="39"/>
      <c r="X1037" s="39"/>
      <c r="Y1037" s="39"/>
      <c r="Z1037" s="39"/>
      <c r="AA1037" s="39"/>
      <c r="AB1037" s="39"/>
      <c r="AC1037" s="39"/>
      <c r="AD1037" s="39"/>
      <c r="AE1037" s="39"/>
      <c r="AF1037" s="39"/>
      <c r="AG1037" s="39"/>
      <c r="AH1037" s="39"/>
      <c r="AJ1037" s="39">
        <f t="shared" si="453"/>
        <v>0.1999977575211295</v>
      </c>
      <c r="AK1037" s="39">
        <f t="shared" si="454"/>
        <v>8.0141633019985878E-2</v>
      </c>
      <c r="AL1037" s="39">
        <f t="shared" si="455"/>
        <v>0.114254409250309</v>
      </c>
      <c r="AM1037" s="39"/>
      <c r="AS1037" s="39"/>
      <c r="AT1037" s="39">
        <f t="shared" si="464"/>
        <v>4.6696026301717729E-2</v>
      </c>
      <c r="AU1037" s="39">
        <f t="shared" si="465"/>
        <v>0.14981543556403901</v>
      </c>
      <c r="AW1037" s="38">
        <f t="shared" si="466"/>
        <v>536.86598037941917</v>
      </c>
      <c r="AX1037" s="38">
        <f t="shared" si="450"/>
        <v>215.12899401352931</v>
      </c>
      <c r="AY1037" s="38">
        <f t="shared" si="451"/>
        <v>306.69996601515948</v>
      </c>
      <c r="AZ1037" s="38">
        <f t="shared" si="456"/>
        <v>0</v>
      </c>
      <c r="BA1037" s="38">
        <f t="shared" si="457"/>
        <v>0</v>
      </c>
      <c r="BB1037" s="38">
        <f t="shared" si="458"/>
        <v>0</v>
      </c>
      <c r="BC1037" s="38">
        <f t="shared" si="459"/>
        <v>0</v>
      </c>
      <c r="BD1037" s="38">
        <f t="shared" si="460"/>
        <v>0</v>
      </c>
      <c r="BE1037" s="38">
        <f t="shared" si="461"/>
        <v>0</v>
      </c>
      <c r="BF1037" s="38">
        <f t="shared" si="462"/>
        <v>0</v>
      </c>
      <c r="BG1037" s="38">
        <f t="shared" si="467"/>
        <v>125.34894516327901</v>
      </c>
      <c r="BH1037" s="38">
        <f t="shared" si="468"/>
        <v>402.15856261068376</v>
      </c>
      <c r="BI1037" s="61">
        <f t="shared" si="463"/>
        <v>1586.2024481820706</v>
      </c>
    </row>
    <row r="1038" spans="1:61" x14ac:dyDescent="0.3">
      <c r="A1038" s="84" t="s">
        <v>1890</v>
      </c>
      <c r="B1038" s="84" t="s">
        <v>1891</v>
      </c>
      <c r="C1038" s="84" t="s">
        <v>1891</v>
      </c>
      <c r="D1038" s="63">
        <f>VLOOKUP(B1038,Площадь!$A$2:$B$490,2,0)</f>
        <v>17.600000000000001</v>
      </c>
      <c r="E1038" s="72"/>
      <c r="F1038" s="87">
        <v>31</v>
      </c>
      <c r="G1038" s="87">
        <v>29</v>
      </c>
      <c r="H1038" s="87">
        <v>31</v>
      </c>
      <c r="I1038" s="89"/>
      <c r="J1038" s="89"/>
      <c r="K1038" s="89"/>
      <c r="L1038" s="89"/>
      <c r="M1038" s="89"/>
      <c r="N1038" s="89"/>
      <c r="O1038" s="89"/>
      <c r="P1038" s="89">
        <v>15</v>
      </c>
      <c r="Q1038" s="89">
        <v>31</v>
      </c>
      <c r="R1038">
        <f t="shared" si="452"/>
        <v>137</v>
      </c>
      <c r="S1038" s="76"/>
      <c r="T1038" s="80"/>
      <c r="U1038" s="39"/>
      <c r="V1038" s="39"/>
      <c r="W1038" s="39"/>
      <c r="X1038" s="39"/>
      <c r="Y1038" s="39"/>
      <c r="Z1038" s="39"/>
      <c r="AA1038" s="39"/>
      <c r="AB1038" s="39"/>
      <c r="AC1038" s="39"/>
      <c r="AD1038" s="39"/>
      <c r="AE1038" s="39"/>
      <c r="AF1038" s="39"/>
      <c r="AG1038" s="39"/>
      <c r="AH1038" s="39"/>
      <c r="AJ1038" s="39">
        <f t="shared" si="453"/>
        <v>0.25323457067423594</v>
      </c>
      <c r="AK1038" s="39">
        <f t="shared" si="454"/>
        <v>0.10147429792458644</v>
      </c>
      <c r="AL1038" s="39">
        <f t="shared" si="455"/>
        <v>0.14466745343924017</v>
      </c>
      <c r="AM1038" s="39"/>
      <c r="AS1038" s="39"/>
      <c r="AT1038" s="39">
        <f t="shared" si="464"/>
        <v>5.912590380649152E-2</v>
      </c>
      <c r="AU1038" s="39">
        <f t="shared" si="465"/>
        <v>0.18969436445518609</v>
      </c>
      <c r="AW1038" s="38">
        <f t="shared" si="466"/>
        <v>679.77275213509199</v>
      </c>
      <c r="AX1038" s="38">
        <f t="shared" si="450"/>
        <v>272.39354637684289</v>
      </c>
      <c r="AY1038" s="38">
        <f t="shared" si="451"/>
        <v>388.33952531415878</v>
      </c>
      <c r="AZ1038" s="38">
        <f t="shared" si="456"/>
        <v>0</v>
      </c>
      <c r="BA1038" s="38">
        <f t="shared" si="457"/>
        <v>0</v>
      </c>
      <c r="BB1038" s="38">
        <f t="shared" si="458"/>
        <v>0</v>
      </c>
      <c r="BC1038" s="38">
        <f t="shared" si="459"/>
        <v>0</v>
      </c>
      <c r="BD1038" s="38">
        <f t="shared" si="460"/>
        <v>0</v>
      </c>
      <c r="BE1038" s="38">
        <f t="shared" si="461"/>
        <v>0</v>
      </c>
      <c r="BF1038" s="38">
        <f t="shared" si="462"/>
        <v>0</v>
      </c>
      <c r="BG1038" s="38">
        <f t="shared" si="467"/>
        <v>158.71521114199359</v>
      </c>
      <c r="BH1038" s="38">
        <f t="shared" si="468"/>
        <v>509.20796416892335</v>
      </c>
      <c r="BI1038" s="61">
        <f t="shared" si="463"/>
        <v>2008.4289991370106</v>
      </c>
    </row>
    <row r="1039" spans="1:61" x14ac:dyDescent="0.3">
      <c r="A1039" s="84" t="s">
        <v>1310</v>
      </c>
      <c r="B1039" s="84" t="s">
        <v>1311</v>
      </c>
      <c r="C1039" s="84" t="s">
        <v>1311</v>
      </c>
      <c r="D1039" s="63">
        <f>VLOOKUP(B1039,Площадь!$A$2:$B$490,2,0)</f>
        <v>15.4</v>
      </c>
      <c r="E1039" s="72"/>
      <c r="F1039" s="87">
        <v>31</v>
      </c>
      <c r="G1039" s="87">
        <v>29</v>
      </c>
      <c r="H1039" s="87">
        <v>31</v>
      </c>
      <c r="I1039" s="89"/>
      <c r="J1039" s="89"/>
      <c r="K1039" s="89"/>
      <c r="L1039" s="89"/>
      <c r="M1039" s="89"/>
      <c r="N1039" s="89"/>
      <c r="O1039" s="89"/>
      <c r="P1039" s="89">
        <v>15</v>
      </c>
      <c r="Q1039" s="89">
        <v>31</v>
      </c>
      <c r="R1039">
        <f t="shared" si="452"/>
        <v>137</v>
      </c>
      <c r="S1039" s="76"/>
      <c r="T1039" s="80"/>
      <c r="U1039" s="39"/>
      <c r="V1039" s="39"/>
      <c r="W1039" s="39"/>
      <c r="X1039" s="39"/>
      <c r="Y1039" s="39"/>
      <c r="Z1039" s="39"/>
      <c r="AA1039" s="39"/>
      <c r="AB1039" s="39"/>
      <c r="AC1039" s="39"/>
      <c r="AD1039" s="39"/>
      <c r="AE1039" s="39"/>
      <c r="AF1039" s="39"/>
      <c r="AG1039" s="39"/>
      <c r="AH1039" s="39"/>
      <c r="AJ1039" s="39">
        <f t="shared" si="453"/>
        <v>0.22158024933995643</v>
      </c>
      <c r="AK1039" s="39">
        <f t="shared" si="454"/>
        <v>8.8790010684013126E-2</v>
      </c>
      <c r="AL1039" s="39">
        <f t="shared" si="455"/>
        <v>0.12658402175933514</v>
      </c>
      <c r="AM1039" s="39"/>
      <c r="AS1039" s="39"/>
      <c r="AT1039" s="39">
        <f t="shared" si="464"/>
        <v>5.1735165830680073E-2</v>
      </c>
      <c r="AU1039" s="39">
        <f t="shared" si="465"/>
        <v>0.1659825688982878</v>
      </c>
      <c r="AW1039" s="38">
        <f t="shared" si="466"/>
        <v>594.80115811820542</v>
      </c>
      <c r="AX1039" s="38">
        <f t="shared" si="450"/>
        <v>238.34435307973749</v>
      </c>
      <c r="AY1039" s="38">
        <f t="shared" si="451"/>
        <v>339.79708464988892</v>
      </c>
      <c r="AZ1039" s="38">
        <f t="shared" si="456"/>
        <v>0</v>
      </c>
      <c r="BA1039" s="38">
        <f t="shared" si="457"/>
        <v>0</v>
      </c>
      <c r="BB1039" s="38">
        <f t="shared" si="458"/>
        <v>0</v>
      </c>
      <c r="BC1039" s="38">
        <f t="shared" si="459"/>
        <v>0</v>
      </c>
      <c r="BD1039" s="38">
        <f t="shared" si="460"/>
        <v>0</v>
      </c>
      <c r="BE1039" s="38">
        <f t="shared" si="461"/>
        <v>0</v>
      </c>
      <c r="BF1039" s="38">
        <f t="shared" si="462"/>
        <v>0</v>
      </c>
      <c r="BG1039" s="38">
        <f t="shared" si="467"/>
        <v>138.87580974924435</v>
      </c>
      <c r="BH1039" s="38">
        <f t="shared" si="468"/>
        <v>445.55696864780788</v>
      </c>
      <c r="BI1039" s="61">
        <f t="shared" si="463"/>
        <v>1757.3753742448841</v>
      </c>
    </row>
    <row r="1040" spans="1:61" x14ac:dyDescent="0.3">
      <c r="A1040" s="84" t="s">
        <v>1475</v>
      </c>
      <c r="B1040" s="84" t="s">
        <v>1476</v>
      </c>
      <c r="C1040" s="84" t="s">
        <v>1476</v>
      </c>
      <c r="D1040" s="63">
        <f>VLOOKUP(B1040,Площадь!$A$2:$B$490,2,0)</f>
        <v>13.9</v>
      </c>
      <c r="E1040" s="72"/>
      <c r="F1040" s="87">
        <v>31</v>
      </c>
      <c r="G1040" s="87">
        <v>29</v>
      </c>
      <c r="H1040" s="87">
        <v>31</v>
      </c>
      <c r="I1040" s="89"/>
      <c r="J1040" s="89"/>
      <c r="K1040" s="89"/>
      <c r="L1040" s="89"/>
      <c r="M1040" s="89"/>
      <c r="N1040" s="89"/>
      <c r="O1040" s="89"/>
      <c r="P1040" s="89">
        <v>15</v>
      </c>
      <c r="Q1040" s="89">
        <v>31</v>
      </c>
      <c r="R1040">
        <f t="shared" si="452"/>
        <v>137</v>
      </c>
      <c r="S1040" s="76"/>
      <c r="T1040" s="80"/>
      <c r="U1040" s="39"/>
      <c r="V1040" s="39"/>
      <c r="W1040" s="39"/>
      <c r="X1040" s="39"/>
      <c r="Y1040" s="39"/>
      <c r="Z1040" s="39"/>
      <c r="AA1040" s="39"/>
      <c r="AB1040" s="39"/>
      <c r="AC1040" s="39"/>
      <c r="AD1040" s="39"/>
      <c r="AE1040" s="39"/>
      <c r="AF1040" s="39"/>
      <c r="AG1040" s="39"/>
      <c r="AH1040" s="39"/>
      <c r="AJ1040" s="39">
        <f t="shared" si="453"/>
        <v>0.1999977575211295</v>
      </c>
      <c r="AK1040" s="39">
        <f t="shared" si="454"/>
        <v>8.0141633019985878E-2</v>
      </c>
      <c r="AL1040" s="39">
        <f t="shared" si="455"/>
        <v>0.114254409250309</v>
      </c>
      <c r="AM1040" s="39"/>
      <c r="AS1040" s="39"/>
      <c r="AT1040" s="39">
        <f t="shared" si="464"/>
        <v>4.6696026301717729E-2</v>
      </c>
      <c r="AU1040" s="39">
        <f t="shared" si="465"/>
        <v>0.14981543556403901</v>
      </c>
      <c r="AW1040" s="38">
        <f t="shared" si="466"/>
        <v>536.86598037941917</v>
      </c>
      <c r="AX1040" s="38">
        <f t="shared" si="450"/>
        <v>215.12899401352931</v>
      </c>
      <c r="AY1040" s="38">
        <f t="shared" si="451"/>
        <v>306.69996601515948</v>
      </c>
      <c r="AZ1040" s="38">
        <f t="shared" si="456"/>
        <v>0</v>
      </c>
      <c r="BA1040" s="38">
        <f t="shared" si="457"/>
        <v>0</v>
      </c>
      <c r="BB1040" s="38">
        <f t="shared" si="458"/>
        <v>0</v>
      </c>
      <c r="BC1040" s="38">
        <f t="shared" si="459"/>
        <v>0</v>
      </c>
      <c r="BD1040" s="38">
        <f t="shared" si="460"/>
        <v>0</v>
      </c>
      <c r="BE1040" s="38">
        <f t="shared" si="461"/>
        <v>0</v>
      </c>
      <c r="BF1040" s="38">
        <f t="shared" si="462"/>
        <v>0</v>
      </c>
      <c r="BG1040" s="38">
        <f t="shared" si="467"/>
        <v>125.34894516327901</v>
      </c>
      <c r="BH1040" s="38">
        <f t="shared" si="468"/>
        <v>402.15856261068376</v>
      </c>
      <c r="BI1040" s="61">
        <f t="shared" si="463"/>
        <v>1586.2024481820706</v>
      </c>
    </row>
    <row r="1041" spans="1:61" x14ac:dyDescent="0.3">
      <c r="A1041" s="84" t="s">
        <v>2327</v>
      </c>
      <c r="B1041" s="84" t="s">
        <v>2328</v>
      </c>
      <c r="C1041" s="84" t="s">
        <v>2328</v>
      </c>
      <c r="D1041" s="63">
        <f>VLOOKUP(B1041,Площадь!$A$2:$B$490,2,0)</f>
        <v>18</v>
      </c>
      <c r="E1041" s="72"/>
      <c r="F1041" s="87">
        <v>31</v>
      </c>
      <c r="G1041" s="87">
        <v>29</v>
      </c>
      <c r="H1041" s="87">
        <v>31</v>
      </c>
      <c r="I1041" s="89"/>
      <c r="J1041" s="89"/>
      <c r="K1041" s="89"/>
      <c r="L1041" s="89"/>
      <c r="M1041" s="89"/>
      <c r="N1041" s="89"/>
      <c r="O1041" s="89"/>
      <c r="P1041" s="89">
        <v>15</v>
      </c>
      <c r="Q1041" s="89">
        <v>31</v>
      </c>
      <c r="R1041">
        <f t="shared" si="452"/>
        <v>137</v>
      </c>
      <c r="S1041" s="76"/>
      <c r="T1041" s="80"/>
      <c r="U1041" s="39"/>
      <c r="V1041" s="39"/>
      <c r="W1041" s="39"/>
      <c r="X1041" s="39"/>
      <c r="Y1041" s="39"/>
      <c r="Z1041" s="39"/>
      <c r="AA1041" s="39"/>
      <c r="AB1041" s="39"/>
      <c r="AC1041" s="39"/>
      <c r="AD1041" s="39"/>
      <c r="AE1041" s="39"/>
      <c r="AF1041" s="39"/>
      <c r="AG1041" s="39"/>
      <c r="AH1041" s="39"/>
      <c r="AJ1041" s="39">
        <f t="shared" si="453"/>
        <v>0.25898990182592307</v>
      </c>
      <c r="AK1041" s="39">
        <f t="shared" si="454"/>
        <v>0.10378053196832704</v>
      </c>
      <c r="AL1041" s="39">
        <f t="shared" si="455"/>
        <v>0.14795535010831382</v>
      </c>
      <c r="AM1041" s="39"/>
      <c r="AS1041" s="39"/>
      <c r="AT1041" s="39">
        <f t="shared" si="464"/>
        <v>6.0469674347548144E-2</v>
      </c>
      <c r="AU1041" s="39">
        <f t="shared" si="465"/>
        <v>0.19400560001098577</v>
      </c>
      <c r="AW1041" s="38">
        <f t="shared" si="466"/>
        <v>695.2221328654349</v>
      </c>
      <c r="AX1041" s="38">
        <f t="shared" si="450"/>
        <v>278.58430879449838</v>
      </c>
      <c r="AY1041" s="38">
        <f t="shared" si="451"/>
        <v>397.16542361675329</v>
      </c>
      <c r="AZ1041" s="38">
        <f t="shared" si="456"/>
        <v>0</v>
      </c>
      <c r="BA1041" s="38">
        <f t="shared" si="457"/>
        <v>0</v>
      </c>
      <c r="BB1041" s="38">
        <f t="shared" si="458"/>
        <v>0</v>
      </c>
      <c r="BC1041" s="38">
        <f t="shared" si="459"/>
        <v>0</v>
      </c>
      <c r="BD1041" s="38">
        <f t="shared" si="460"/>
        <v>0</v>
      </c>
      <c r="BE1041" s="38">
        <f t="shared" si="461"/>
        <v>0</v>
      </c>
      <c r="BF1041" s="38">
        <f t="shared" si="462"/>
        <v>0</v>
      </c>
      <c r="BG1041" s="38">
        <f t="shared" si="467"/>
        <v>162.32237503158436</v>
      </c>
      <c r="BH1041" s="38">
        <f t="shared" si="468"/>
        <v>520.78087244548976</v>
      </c>
      <c r="BI1041" s="61">
        <f t="shared" si="463"/>
        <v>2054.0751127537605</v>
      </c>
    </row>
    <row r="1042" spans="1:61" x14ac:dyDescent="0.3">
      <c r="A1042" s="84" t="s">
        <v>1553</v>
      </c>
      <c r="B1042" s="84" t="s">
        <v>1554</v>
      </c>
      <c r="C1042" s="84" t="s">
        <v>1554</v>
      </c>
      <c r="D1042" s="63">
        <f>VLOOKUP(B1042,Площадь!$A$2:$B$490,2,0)</f>
        <v>15.1</v>
      </c>
      <c r="E1042" s="72"/>
      <c r="F1042" s="87">
        <v>31</v>
      </c>
      <c r="G1042" s="87">
        <v>29</v>
      </c>
      <c r="H1042" s="87">
        <v>31</v>
      </c>
      <c r="I1042" s="89"/>
      <c r="J1042" s="89"/>
      <c r="K1042" s="89"/>
      <c r="L1042" s="89"/>
      <c r="M1042" s="89"/>
      <c r="N1042" s="89"/>
      <c r="O1042" s="89"/>
      <c r="P1042" s="89">
        <v>15</v>
      </c>
      <c r="Q1042" s="89">
        <v>31</v>
      </c>
      <c r="R1042">
        <f t="shared" si="452"/>
        <v>137</v>
      </c>
      <c r="S1042" s="76"/>
      <c r="T1042" s="80"/>
      <c r="U1042" s="39"/>
      <c r="V1042" s="39"/>
      <c r="W1042" s="39"/>
      <c r="X1042" s="39"/>
      <c r="Y1042" s="39"/>
      <c r="Z1042" s="39"/>
      <c r="AA1042" s="39"/>
      <c r="AB1042" s="39"/>
      <c r="AC1042" s="39"/>
      <c r="AD1042" s="39"/>
      <c r="AE1042" s="39"/>
      <c r="AF1042" s="39"/>
      <c r="AG1042" s="39"/>
      <c r="AH1042" s="39"/>
      <c r="AJ1042" s="39">
        <f t="shared" si="453"/>
        <v>0.21726375097619102</v>
      </c>
      <c r="AK1042" s="39">
        <f t="shared" si="454"/>
        <v>8.7060335151207674E-2</v>
      </c>
      <c r="AL1042" s="39">
        <f t="shared" si="455"/>
        <v>0.12411809925752991</v>
      </c>
      <c r="AM1042" s="39"/>
      <c r="AS1042" s="39"/>
      <c r="AT1042" s="39">
        <f t="shared" si="464"/>
        <v>5.0727337924887601E-2</v>
      </c>
      <c r="AU1042" s="39">
        <f t="shared" si="465"/>
        <v>0.16274914223143805</v>
      </c>
      <c r="AW1042" s="38">
        <f t="shared" si="466"/>
        <v>583.21412257044813</v>
      </c>
      <c r="AX1042" s="38">
        <f t="shared" si="450"/>
        <v>233.70128126649584</v>
      </c>
      <c r="AY1042" s="38">
        <f t="shared" si="451"/>
        <v>333.17766092294301</v>
      </c>
      <c r="AZ1042" s="38">
        <f t="shared" si="456"/>
        <v>0</v>
      </c>
      <c r="BA1042" s="38">
        <f t="shared" si="457"/>
        <v>0</v>
      </c>
      <c r="BB1042" s="38">
        <f t="shared" si="458"/>
        <v>0</v>
      </c>
      <c r="BC1042" s="38">
        <f t="shared" si="459"/>
        <v>0</v>
      </c>
      <c r="BD1042" s="38">
        <f t="shared" si="460"/>
        <v>0</v>
      </c>
      <c r="BE1042" s="38">
        <f t="shared" si="461"/>
        <v>0</v>
      </c>
      <c r="BF1042" s="38">
        <f t="shared" si="462"/>
        <v>0</v>
      </c>
      <c r="BG1042" s="38">
        <f t="shared" si="467"/>
        <v>136.17043683205128</v>
      </c>
      <c r="BH1042" s="38">
        <f t="shared" si="468"/>
        <v>436.87728744038304</v>
      </c>
      <c r="BI1042" s="61">
        <f t="shared" si="463"/>
        <v>1723.1407890323214</v>
      </c>
    </row>
    <row r="1043" spans="1:61" x14ac:dyDescent="0.3">
      <c r="A1043" s="84" t="s">
        <v>682</v>
      </c>
      <c r="B1043" s="84" t="s">
        <v>683</v>
      </c>
      <c r="C1043" s="84" t="s">
        <v>683</v>
      </c>
      <c r="D1043" s="63">
        <f>VLOOKUP(B1043,Площадь!$A$2:$B$490,2,0)</f>
        <v>15.1</v>
      </c>
      <c r="E1043" s="72"/>
      <c r="F1043" s="87">
        <v>31</v>
      </c>
      <c r="G1043" s="87">
        <v>29</v>
      </c>
      <c r="H1043" s="87">
        <v>31</v>
      </c>
      <c r="I1043" s="89"/>
      <c r="J1043" s="89"/>
      <c r="K1043" s="89"/>
      <c r="L1043" s="89"/>
      <c r="M1043" s="89"/>
      <c r="N1043" s="89"/>
      <c r="O1043" s="89"/>
      <c r="P1043" s="89">
        <v>15</v>
      </c>
      <c r="Q1043" s="89">
        <v>31</v>
      </c>
      <c r="R1043">
        <f t="shared" si="452"/>
        <v>137</v>
      </c>
      <c r="S1043" s="76"/>
      <c r="T1043" s="80"/>
      <c r="U1043" s="39"/>
      <c r="V1043" s="39"/>
      <c r="W1043" s="39"/>
      <c r="X1043" s="39"/>
      <c r="Y1043" s="39"/>
      <c r="Z1043" s="39"/>
      <c r="AA1043" s="39"/>
      <c r="AB1043" s="39"/>
      <c r="AC1043" s="39"/>
      <c r="AD1043" s="39"/>
      <c r="AE1043" s="39"/>
      <c r="AF1043" s="39"/>
      <c r="AG1043" s="39"/>
      <c r="AH1043" s="39"/>
      <c r="AJ1043" s="39">
        <f t="shared" si="453"/>
        <v>0.21726375097619102</v>
      </c>
      <c r="AK1043" s="39">
        <f t="shared" si="454"/>
        <v>8.7060335151207674E-2</v>
      </c>
      <c r="AL1043" s="39">
        <f t="shared" si="455"/>
        <v>0.12411809925752991</v>
      </c>
      <c r="AM1043" s="39"/>
      <c r="AS1043" s="39"/>
      <c r="AT1043" s="39">
        <f t="shared" si="464"/>
        <v>5.0727337924887601E-2</v>
      </c>
      <c r="AU1043" s="39">
        <f t="shared" si="465"/>
        <v>0.16274914223143805</v>
      </c>
      <c r="AW1043" s="38">
        <f t="shared" si="466"/>
        <v>583.21412257044813</v>
      </c>
      <c r="AX1043" s="38">
        <f t="shared" si="450"/>
        <v>233.70128126649584</v>
      </c>
      <c r="AY1043" s="38">
        <f t="shared" si="451"/>
        <v>333.17766092294301</v>
      </c>
      <c r="AZ1043" s="38">
        <f t="shared" si="456"/>
        <v>0</v>
      </c>
      <c r="BA1043" s="38">
        <f t="shared" si="457"/>
        <v>0</v>
      </c>
      <c r="BB1043" s="38">
        <f t="shared" si="458"/>
        <v>0</v>
      </c>
      <c r="BC1043" s="38">
        <f t="shared" si="459"/>
        <v>0</v>
      </c>
      <c r="BD1043" s="38">
        <f t="shared" si="460"/>
        <v>0</v>
      </c>
      <c r="BE1043" s="38">
        <f t="shared" si="461"/>
        <v>0</v>
      </c>
      <c r="BF1043" s="38">
        <f t="shared" si="462"/>
        <v>0</v>
      </c>
      <c r="BG1043" s="38">
        <f t="shared" si="467"/>
        <v>136.17043683205128</v>
      </c>
      <c r="BH1043" s="38">
        <f t="shared" si="468"/>
        <v>436.87728744038304</v>
      </c>
      <c r="BI1043" s="61">
        <f t="shared" si="463"/>
        <v>1723.1407890323214</v>
      </c>
    </row>
    <row r="1044" spans="1:61" x14ac:dyDescent="0.3">
      <c r="A1044" s="84" t="s">
        <v>1831</v>
      </c>
      <c r="B1044" s="84" t="s">
        <v>1832</v>
      </c>
      <c r="C1044" s="84" t="s">
        <v>1832</v>
      </c>
      <c r="D1044" s="63">
        <f>VLOOKUP(B1044,Площадь!$A$2:$B$490,2,0)</f>
        <v>13.6</v>
      </c>
      <c r="E1044" s="72"/>
      <c r="F1044" s="87">
        <v>31</v>
      </c>
      <c r="G1044" s="87">
        <v>29</v>
      </c>
      <c r="H1044" s="87">
        <v>31</v>
      </c>
      <c r="I1044" s="89"/>
      <c r="J1044" s="89"/>
      <c r="K1044" s="89"/>
      <c r="L1044" s="89"/>
      <c r="M1044" s="89"/>
      <c r="N1044" s="89"/>
      <c r="O1044" s="89"/>
      <c r="P1044" s="89">
        <v>15</v>
      </c>
      <c r="Q1044" s="89">
        <v>31</v>
      </c>
      <c r="R1044">
        <f t="shared" si="452"/>
        <v>137</v>
      </c>
      <c r="S1044" s="76"/>
      <c r="T1044" s="80"/>
      <c r="U1044" s="39"/>
      <c r="V1044" s="39"/>
      <c r="W1044" s="39"/>
      <c r="X1044" s="39"/>
      <c r="Y1044" s="39"/>
      <c r="Z1044" s="39"/>
      <c r="AA1044" s="39"/>
      <c r="AB1044" s="39"/>
      <c r="AC1044" s="39"/>
      <c r="AD1044" s="39"/>
      <c r="AE1044" s="39"/>
      <c r="AF1044" s="39"/>
      <c r="AG1044" s="39"/>
      <c r="AH1044" s="39"/>
      <c r="AJ1044" s="39">
        <f t="shared" si="453"/>
        <v>0.19568125915736412</v>
      </c>
      <c r="AK1044" s="39">
        <f t="shared" si="454"/>
        <v>7.8411957487180425E-2</v>
      </c>
      <c r="AL1044" s="39">
        <f t="shared" si="455"/>
        <v>0.11178848674850377</v>
      </c>
      <c r="AM1044" s="39"/>
      <c r="AS1044" s="39"/>
      <c r="AT1044" s="39">
        <f t="shared" si="464"/>
        <v>4.5688198395925257E-2</v>
      </c>
      <c r="AU1044" s="39">
        <f t="shared" si="465"/>
        <v>0.14658200889718923</v>
      </c>
      <c r="AW1044" s="38">
        <f t="shared" si="466"/>
        <v>525.27894483166199</v>
      </c>
      <c r="AX1044" s="38">
        <f t="shared" si="450"/>
        <v>210.48592220028766</v>
      </c>
      <c r="AY1044" s="38">
        <f t="shared" si="451"/>
        <v>300.08054228821356</v>
      </c>
      <c r="AZ1044" s="38">
        <f t="shared" si="456"/>
        <v>0</v>
      </c>
      <c r="BA1044" s="38">
        <f t="shared" si="457"/>
        <v>0</v>
      </c>
      <c r="BB1044" s="38">
        <f t="shared" si="458"/>
        <v>0</v>
      </c>
      <c r="BC1044" s="38">
        <f t="shared" si="459"/>
        <v>0</v>
      </c>
      <c r="BD1044" s="38">
        <f t="shared" si="460"/>
        <v>0</v>
      </c>
      <c r="BE1044" s="38">
        <f t="shared" si="461"/>
        <v>0</v>
      </c>
      <c r="BF1044" s="38">
        <f t="shared" si="462"/>
        <v>0</v>
      </c>
      <c r="BG1044" s="38">
        <f t="shared" si="467"/>
        <v>122.64357224608592</v>
      </c>
      <c r="BH1044" s="38">
        <f t="shared" si="468"/>
        <v>393.47888140325887</v>
      </c>
      <c r="BI1044" s="61">
        <f t="shared" si="463"/>
        <v>1551.9678629695079</v>
      </c>
    </row>
    <row r="1045" spans="1:61" x14ac:dyDescent="0.3">
      <c r="A1045" s="84" t="s">
        <v>1568</v>
      </c>
      <c r="B1045" s="84" t="s">
        <v>1569</v>
      </c>
      <c r="C1045" s="84" t="s">
        <v>1569</v>
      </c>
      <c r="D1045" s="63">
        <f>VLOOKUP(B1045,Площадь!$A$2:$B$490,2,0)</f>
        <v>13.6</v>
      </c>
      <c r="E1045" s="72"/>
      <c r="F1045" s="87">
        <v>31</v>
      </c>
      <c r="G1045" s="87">
        <v>29</v>
      </c>
      <c r="H1045" s="87">
        <v>31</v>
      </c>
      <c r="I1045" s="89"/>
      <c r="J1045" s="89"/>
      <c r="K1045" s="89"/>
      <c r="L1045" s="89"/>
      <c r="M1045" s="89"/>
      <c r="N1045" s="89"/>
      <c r="O1045" s="89"/>
      <c r="P1045" s="89">
        <v>15</v>
      </c>
      <c r="Q1045" s="89">
        <v>31</v>
      </c>
      <c r="R1045">
        <f t="shared" si="452"/>
        <v>137</v>
      </c>
      <c r="S1045" s="76"/>
      <c r="T1045" s="80"/>
      <c r="U1045" s="39"/>
      <c r="V1045" s="39"/>
      <c r="W1045" s="39"/>
      <c r="X1045" s="39"/>
      <c r="Y1045" s="39"/>
      <c r="Z1045" s="39"/>
      <c r="AA1045" s="39"/>
      <c r="AB1045" s="39"/>
      <c r="AC1045" s="39"/>
      <c r="AD1045" s="39"/>
      <c r="AE1045" s="39"/>
      <c r="AF1045" s="39"/>
      <c r="AG1045" s="39"/>
      <c r="AH1045" s="39"/>
      <c r="AJ1045" s="39">
        <f t="shared" si="453"/>
        <v>0.19568125915736412</v>
      </c>
      <c r="AK1045" s="39">
        <f t="shared" si="454"/>
        <v>7.8411957487180425E-2</v>
      </c>
      <c r="AL1045" s="39">
        <f t="shared" si="455"/>
        <v>0.11178848674850377</v>
      </c>
      <c r="AM1045" s="39"/>
      <c r="AS1045" s="39"/>
      <c r="AT1045" s="39">
        <f t="shared" si="464"/>
        <v>4.5688198395925257E-2</v>
      </c>
      <c r="AU1045" s="39">
        <f t="shared" si="465"/>
        <v>0.14658200889718923</v>
      </c>
      <c r="AW1045" s="38">
        <f t="shared" si="466"/>
        <v>525.27894483166199</v>
      </c>
      <c r="AX1045" s="38">
        <f t="shared" si="450"/>
        <v>210.48592220028766</v>
      </c>
      <c r="AY1045" s="38">
        <f t="shared" si="451"/>
        <v>300.08054228821356</v>
      </c>
      <c r="AZ1045" s="38">
        <f t="shared" si="456"/>
        <v>0</v>
      </c>
      <c r="BA1045" s="38">
        <f t="shared" si="457"/>
        <v>0</v>
      </c>
      <c r="BB1045" s="38">
        <f t="shared" si="458"/>
        <v>0</v>
      </c>
      <c r="BC1045" s="38">
        <f t="shared" si="459"/>
        <v>0</v>
      </c>
      <c r="BD1045" s="38">
        <f t="shared" si="460"/>
        <v>0</v>
      </c>
      <c r="BE1045" s="38">
        <f t="shared" si="461"/>
        <v>0</v>
      </c>
      <c r="BF1045" s="38">
        <f t="shared" si="462"/>
        <v>0</v>
      </c>
      <c r="BG1045" s="38">
        <f t="shared" si="467"/>
        <v>122.64357224608592</v>
      </c>
      <c r="BH1045" s="38">
        <f t="shared" si="468"/>
        <v>393.47888140325887</v>
      </c>
      <c r="BI1045" s="61">
        <f t="shared" si="463"/>
        <v>1551.9678629695079</v>
      </c>
    </row>
    <row r="1046" spans="1:61" x14ac:dyDescent="0.3">
      <c r="A1046" s="84" t="s">
        <v>1791</v>
      </c>
      <c r="B1046" s="84" t="s">
        <v>1792</v>
      </c>
      <c r="C1046" s="84" t="s">
        <v>1792</v>
      </c>
      <c r="D1046" s="63">
        <f>VLOOKUP(B1046,Площадь!$A$2:$B$490,2,0)</f>
        <v>16.8</v>
      </c>
      <c r="E1046" s="72"/>
      <c r="F1046" s="87">
        <v>31</v>
      </c>
      <c r="G1046" s="87">
        <v>29</v>
      </c>
      <c r="H1046" s="87">
        <v>31</v>
      </c>
      <c r="I1046" s="89"/>
      <c r="J1046" s="89"/>
      <c r="K1046" s="89"/>
      <c r="L1046" s="89"/>
      <c r="M1046" s="89"/>
      <c r="N1046" s="89"/>
      <c r="O1046" s="89"/>
      <c r="P1046" s="89">
        <v>15</v>
      </c>
      <c r="Q1046" s="89">
        <v>31</v>
      </c>
      <c r="R1046">
        <f t="shared" si="452"/>
        <v>137</v>
      </c>
      <c r="S1046" s="76"/>
      <c r="T1046" s="80"/>
      <c r="U1046" s="39"/>
      <c r="V1046" s="39"/>
      <c r="W1046" s="39"/>
      <c r="X1046" s="39"/>
      <c r="Y1046" s="39"/>
      <c r="Z1046" s="39"/>
      <c r="AA1046" s="39"/>
      <c r="AB1046" s="39"/>
      <c r="AC1046" s="39"/>
      <c r="AD1046" s="39"/>
      <c r="AE1046" s="39"/>
      <c r="AF1046" s="39"/>
      <c r="AG1046" s="39"/>
      <c r="AH1046" s="39"/>
      <c r="AJ1046" s="39">
        <f t="shared" si="453"/>
        <v>0.24172390837086155</v>
      </c>
      <c r="AK1046" s="39">
        <f t="shared" si="454"/>
        <v>9.6861829837105243E-2</v>
      </c>
      <c r="AL1046" s="39">
        <f t="shared" si="455"/>
        <v>0.13809166010109289</v>
      </c>
      <c r="AM1046" s="39"/>
      <c r="AS1046" s="39"/>
      <c r="AT1046" s="39">
        <f t="shared" si="464"/>
        <v>5.6438362724378265E-2</v>
      </c>
      <c r="AU1046" s="39">
        <f t="shared" si="465"/>
        <v>0.1810718933435867</v>
      </c>
      <c r="AW1046" s="38">
        <f t="shared" si="466"/>
        <v>648.87399067440595</v>
      </c>
      <c r="AX1046" s="38">
        <f t="shared" ref="AX1046:AX1110" si="469">(V1046+AK1046)*$AX$1</f>
        <v>260.01202154153185</v>
      </c>
      <c r="AY1046" s="38">
        <f t="shared" ref="AY1046:AY1110" si="470">(W1046+AL1046)*$AY$1</f>
        <v>370.6877287089697</v>
      </c>
      <c r="AZ1046" s="38">
        <f t="shared" si="456"/>
        <v>0</v>
      </c>
      <c r="BA1046" s="38">
        <f t="shared" si="457"/>
        <v>0</v>
      </c>
      <c r="BB1046" s="38">
        <f t="shared" si="458"/>
        <v>0</v>
      </c>
      <c r="BC1046" s="38">
        <f t="shared" si="459"/>
        <v>0</v>
      </c>
      <c r="BD1046" s="38">
        <f t="shared" si="460"/>
        <v>0</v>
      </c>
      <c r="BE1046" s="38">
        <f t="shared" si="461"/>
        <v>0</v>
      </c>
      <c r="BF1046" s="38">
        <f t="shared" si="462"/>
        <v>0</v>
      </c>
      <c r="BG1046" s="38">
        <f t="shared" si="467"/>
        <v>151.50088336281203</v>
      </c>
      <c r="BH1046" s="38">
        <f t="shared" si="468"/>
        <v>486.06214761579042</v>
      </c>
      <c r="BI1046" s="61">
        <f t="shared" si="463"/>
        <v>1917.1367719035097</v>
      </c>
    </row>
    <row r="1047" spans="1:61" x14ac:dyDescent="0.3">
      <c r="A1047" s="84" t="s">
        <v>2121</v>
      </c>
      <c r="B1047" s="84" t="s">
        <v>2122</v>
      </c>
      <c r="C1047" s="84" t="s">
        <v>2122</v>
      </c>
      <c r="D1047" s="63">
        <f>VLOOKUP(B1047,Площадь!$A$2:$B$490,2,0)</f>
        <v>15.7</v>
      </c>
      <c r="E1047" s="72"/>
      <c r="F1047" s="87">
        <v>31</v>
      </c>
      <c r="G1047" s="87">
        <v>29</v>
      </c>
      <c r="H1047" s="87">
        <v>31</v>
      </c>
      <c r="I1047" s="89"/>
      <c r="J1047" s="89"/>
      <c r="K1047" s="89"/>
      <c r="L1047" s="89"/>
      <c r="M1047" s="89"/>
      <c r="N1047" s="89"/>
      <c r="O1047" s="89"/>
      <c r="P1047" s="89">
        <v>15</v>
      </c>
      <c r="Q1047" s="89">
        <v>31</v>
      </c>
      <c r="R1047">
        <f t="shared" si="452"/>
        <v>137</v>
      </c>
      <c r="S1047" s="76"/>
      <c r="T1047" s="80"/>
      <c r="U1047" s="39"/>
      <c r="V1047" s="39"/>
      <c r="W1047" s="39"/>
      <c r="X1047" s="39"/>
      <c r="Y1047" s="39"/>
      <c r="Z1047" s="39"/>
      <c r="AA1047" s="39"/>
      <c r="AB1047" s="39"/>
      <c r="AC1047" s="39"/>
      <c r="AD1047" s="39"/>
      <c r="AE1047" s="39"/>
      <c r="AF1047" s="39"/>
      <c r="AG1047" s="39"/>
      <c r="AH1047" s="39"/>
      <c r="AJ1047" s="39">
        <f t="shared" si="453"/>
        <v>0.22589674770372178</v>
      </c>
      <c r="AK1047" s="39">
        <f t="shared" si="454"/>
        <v>9.0519686216818579E-2</v>
      </c>
      <c r="AL1047" s="39">
        <f t="shared" si="455"/>
        <v>0.12904994426114036</v>
      </c>
      <c r="AM1047" s="39"/>
      <c r="AS1047" s="39"/>
      <c r="AT1047" s="39">
        <f t="shared" si="464"/>
        <v>5.2742993736472538E-2</v>
      </c>
      <c r="AU1047" s="39">
        <f t="shared" si="465"/>
        <v>0.16921599556513756</v>
      </c>
      <c r="AW1047" s="38">
        <f t="shared" si="466"/>
        <v>606.3881936659626</v>
      </c>
      <c r="AX1047" s="38">
        <f t="shared" si="469"/>
        <v>242.98742489297913</v>
      </c>
      <c r="AY1047" s="38">
        <f t="shared" si="470"/>
        <v>346.41650837683477</v>
      </c>
      <c r="AZ1047" s="38">
        <f t="shared" si="456"/>
        <v>0</v>
      </c>
      <c r="BA1047" s="38">
        <f t="shared" si="457"/>
        <v>0</v>
      </c>
      <c r="BB1047" s="38">
        <f t="shared" si="458"/>
        <v>0</v>
      </c>
      <c r="BC1047" s="38">
        <f t="shared" si="459"/>
        <v>0</v>
      </c>
      <c r="BD1047" s="38">
        <f t="shared" si="460"/>
        <v>0</v>
      </c>
      <c r="BE1047" s="38">
        <f t="shared" si="461"/>
        <v>0</v>
      </c>
      <c r="BF1047" s="38">
        <f t="shared" si="462"/>
        <v>0</v>
      </c>
      <c r="BG1047" s="38">
        <f t="shared" si="467"/>
        <v>141.58118266643743</v>
      </c>
      <c r="BH1047" s="38">
        <f t="shared" si="468"/>
        <v>454.23664985523266</v>
      </c>
      <c r="BI1047" s="61">
        <f t="shared" si="463"/>
        <v>1791.6099594574464</v>
      </c>
    </row>
    <row r="1048" spans="1:61" x14ac:dyDescent="0.3">
      <c r="A1048" s="84" t="s">
        <v>797</v>
      </c>
      <c r="B1048" s="84" t="s">
        <v>798</v>
      </c>
      <c r="C1048" s="84" t="s">
        <v>798</v>
      </c>
      <c r="D1048" s="63">
        <f>VLOOKUP(B1048,Площадь!$A$2:$B$490,2,0)</f>
        <v>13.6</v>
      </c>
      <c r="E1048" s="72"/>
      <c r="F1048" s="87">
        <v>31</v>
      </c>
      <c r="G1048" s="87">
        <v>29</v>
      </c>
      <c r="H1048" s="87">
        <v>31</v>
      </c>
      <c r="I1048" s="89"/>
      <c r="J1048" s="89"/>
      <c r="K1048" s="89"/>
      <c r="L1048" s="89"/>
      <c r="M1048" s="89"/>
      <c r="N1048" s="89"/>
      <c r="O1048" s="89"/>
      <c r="P1048" s="89">
        <v>15</v>
      </c>
      <c r="Q1048" s="89">
        <v>31</v>
      </c>
      <c r="R1048">
        <f t="shared" si="452"/>
        <v>137</v>
      </c>
      <c r="S1048" s="76"/>
      <c r="T1048" s="80"/>
      <c r="U1048" s="39"/>
      <c r="V1048" s="39"/>
      <c r="W1048" s="39"/>
      <c r="X1048" s="39"/>
      <c r="Y1048" s="39"/>
      <c r="Z1048" s="39"/>
      <c r="AA1048" s="39"/>
      <c r="AB1048" s="39"/>
      <c r="AC1048" s="39"/>
      <c r="AD1048" s="39"/>
      <c r="AE1048" s="39"/>
      <c r="AF1048" s="39"/>
      <c r="AG1048" s="39"/>
      <c r="AH1048" s="39"/>
      <c r="AJ1048" s="39">
        <f t="shared" si="453"/>
        <v>0.19568125915736412</v>
      </c>
      <c r="AK1048" s="39">
        <f t="shared" si="454"/>
        <v>7.8411957487180425E-2</v>
      </c>
      <c r="AL1048" s="39">
        <f t="shared" si="455"/>
        <v>0.11178848674850377</v>
      </c>
      <c r="AM1048" s="39"/>
      <c r="AS1048" s="39"/>
      <c r="AT1048" s="39">
        <f t="shared" si="464"/>
        <v>4.5688198395925257E-2</v>
      </c>
      <c r="AU1048" s="39">
        <f t="shared" si="465"/>
        <v>0.14658200889718923</v>
      </c>
      <c r="AW1048" s="38">
        <f t="shared" si="466"/>
        <v>525.27894483166199</v>
      </c>
      <c r="AX1048" s="38">
        <f t="shared" si="469"/>
        <v>210.48592220028766</v>
      </c>
      <c r="AY1048" s="38">
        <f t="shared" si="470"/>
        <v>300.08054228821356</v>
      </c>
      <c r="AZ1048" s="38">
        <f t="shared" si="456"/>
        <v>0</v>
      </c>
      <c r="BA1048" s="38">
        <f t="shared" si="457"/>
        <v>0</v>
      </c>
      <c r="BB1048" s="38">
        <f t="shared" si="458"/>
        <v>0</v>
      </c>
      <c r="BC1048" s="38">
        <f t="shared" si="459"/>
        <v>0</v>
      </c>
      <c r="BD1048" s="38">
        <f t="shared" si="460"/>
        <v>0</v>
      </c>
      <c r="BE1048" s="38">
        <f t="shared" si="461"/>
        <v>0</v>
      </c>
      <c r="BF1048" s="38">
        <f t="shared" si="462"/>
        <v>0</v>
      </c>
      <c r="BG1048" s="38">
        <f t="shared" si="467"/>
        <v>122.64357224608592</v>
      </c>
      <c r="BH1048" s="38">
        <f t="shared" si="468"/>
        <v>393.47888140325887</v>
      </c>
      <c r="BI1048" s="61">
        <f t="shared" si="463"/>
        <v>1551.9678629695079</v>
      </c>
    </row>
    <row r="1049" spans="1:61" x14ac:dyDescent="0.3">
      <c r="A1049" s="84" t="s">
        <v>520</v>
      </c>
      <c r="B1049" s="84" t="s">
        <v>521</v>
      </c>
      <c r="C1049" s="84" t="s">
        <v>521</v>
      </c>
      <c r="D1049" s="63">
        <f>VLOOKUP(B1049,Площадь!$A$2:$B$490,2,0)</f>
        <v>17.3</v>
      </c>
      <c r="E1049" s="72"/>
      <c r="F1049" s="87">
        <v>31</v>
      </c>
      <c r="G1049" s="87">
        <v>29</v>
      </c>
      <c r="H1049" s="87">
        <v>31</v>
      </c>
      <c r="I1049" s="89"/>
      <c r="J1049" s="89"/>
      <c r="K1049" s="89"/>
      <c r="L1049" s="89"/>
      <c r="M1049" s="89"/>
      <c r="N1049" s="89"/>
      <c r="O1049" s="89"/>
      <c r="P1049" s="89">
        <v>15</v>
      </c>
      <c r="Q1049" s="89">
        <v>31</v>
      </c>
      <c r="R1049">
        <f t="shared" si="452"/>
        <v>137</v>
      </c>
      <c r="S1049" s="76"/>
      <c r="T1049" s="80"/>
      <c r="U1049" s="39"/>
      <c r="V1049" s="39"/>
      <c r="W1049" s="39"/>
      <c r="X1049" s="39"/>
      <c r="Y1049" s="39"/>
      <c r="Z1049" s="39"/>
      <c r="AA1049" s="39"/>
      <c r="AB1049" s="39"/>
      <c r="AC1049" s="39"/>
      <c r="AD1049" s="39"/>
      <c r="AE1049" s="39"/>
      <c r="AF1049" s="39"/>
      <c r="AG1049" s="39"/>
      <c r="AH1049" s="39"/>
      <c r="AJ1049" s="39">
        <f t="shared" si="453"/>
        <v>0.24891807231047053</v>
      </c>
      <c r="AK1049" s="39">
        <f t="shared" si="454"/>
        <v>9.9744622391780988E-2</v>
      </c>
      <c r="AL1049" s="39">
        <f t="shared" si="455"/>
        <v>0.14220153093743493</v>
      </c>
      <c r="AM1049" s="39"/>
      <c r="AS1049" s="39"/>
      <c r="AT1049" s="39">
        <f t="shared" si="464"/>
        <v>5.8118075900699041E-2</v>
      </c>
      <c r="AU1049" s="39">
        <f t="shared" si="465"/>
        <v>0.18646093778833631</v>
      </c>
      <c r="AW1049" s="38">
        <f t="shared" si="466"/>
        <v>668.1857165873347</v>
      </c>
      <c r="AX1049" s="38">
        <f t="shared" si="469"/>
        <v>267.75047456360124</v>
      </c>
      <c r="AY1049" s="38">
        <f t="shared" si="470"/>
        <v>381.72010158721287</v>
      </c>
      <c r="AZ1049" s="38">
        <f t="shared" si="456"/>
        <v>0</v>
      </c>
      <c r="BA1049" s="38">
        <f t="shared" si="457"/>
        <v>0</v>
      </c>
      <c r="BB1049" s="38">
        <f t="shared" si="458"/>
        <v>0</v>
      </c>
      <c r="BC1049" s="38">
        <f t="shared" si="459"/>
        <v>0</v>
      </c>
      <c r="BD1049" s="38">
        <f t="shared" si="460"/>
        <v>0</v>
      </c>
      <c r="BE1049" s="38">
        <f t="shared" si="461"/>
        <v>0</v>
      </c>
      <c r="BF1049" s="38">
        <f t="shared" si="462"/>
        <v>0</v>
      </c>
      <c r="BG1049" s="38">
        <f t="shared" si="467"/>
        <v>156.00983822480049</v>
      </c>
      <c r="BH1049" s="38">
        <f t="shared" si="468"/>
        <v>500.52828296149846</v>
      </c>
      <c r="BI1049" s="61">
        <f t="shared" si="463"/>
        <v>1974.1944139244476</v>
      </c>
    </row>
    <row r="1050" spans="1:61" x14ac:dyDescent="0.3">
      <c r="A1050" s="84" t="s">
        <v>1373</v>
      </c>
      <c r="B1050" s="84" t="s">
        <v>1374</v>
      </c>
      <c r="C1050" s="84" t="s">
        <v>1374</v>
      </c>
      <c r="D1050" s="63">
        <f>VLOOKUP(B1050,Площадь!$A$2:$B$490,2,0)</f>
        <v>15.7</v>
      </c>
      <c r="E1050" s="72"/>
      <c r="F1050" s="87">
        <v>31</v>
      </c>
      <c r="G1050" s="87">
        <v>29</v>
      </c>
      <c r="H1050" s="87">
        <v>31</v>
      </c>
      <c r="I1050" s="89"/>
      <c r="J1050" s="89"/>
      <c r="K1050" s="89"/>
      <c r="L1050" s="89"/>
      <c r="M1050" s="89"/>
      <c r="N1050" s="89"/>
      <c r="O1050" s="89"/>
      <c r="P1050" s="89">
        <v>15</v>
      </c>
      <c r="Q1050" s="89">
        <v>31</v>
      </c>
      <c r="R1050">
        <f t="shared" si="452"/>
        <v>137</v>
      </c>
      <c r="S1050" s="76"/>
      <c r="T1050" s="80"/>
      <c r="U1050" s="39"/>
      <c r="V1050" s="39"/>
      <c r="W1050" s="39"/>
      <c r="X1050" s="39"/>
      <c r="Y1050" s="39"/>
      <c r="Z1050" s="39"/>
      <c r="AA1050" s="39"/>
      <c r="AB1050" s="39"/>
      <c r="AC1050" s="39"/>
      <c r="AD1050" s="39"/>
      <c r="AE1050" s="39"/>
      <c r="AF1050" s="39"/>
      <c r="AG1050" s="39"/>
      <c r="AH1050" s="39"/>
      <c r="AJ1050" s="39">
        <f t="shared" si="453"/>
        <v>0.22589674770372178</v>
      </c>
      <c r="AK1050" s="39">
        <f t="shared" si="454"/>
        <v>9.0519686216818579E-2</v>
      </c>
      <c r="AL1050" s="39">
        <f t="shared" si="455"/>
        <v>0.12904994426114036</v>
      </c>
      <c r="AM1050" s="39"/>
      <c r="AS1050" s="39"/>
      <c r="AT1050" s="39">
        <f t="shared" si="464"/>
        <v>5.2742993736472538E-2</v>
      </c>
      <c r="AU1050" s="39">
        <f t="shared" si="465"/>
        <v>0.16921599556513756</v>
      </c>
      <c r="AW1050" s="38">
        <f t="shared" si="466"/>
        <v>606.3881936659626</v>
      </c>
      <c r="AX1050" s="38">
        <f t="shared" si="469"/>
        <v>242.98742489297913</v>
      </c>
      <c r="AY1050" s="38">
        <f t="shared" si="470"/>
        <v>346.41650837683477</v>
      </c>
      <c r="AZ1050" s="38">
        <f t="shared" si="456"/>
        <v>0</v>
      </c>
      <c r="BA1050" s="38">
        <f t="shared" si="457"/>
        <v>0</v>
      </c>
      <c r="BB1050" s="38">
        <f t="shared" si="458"/>
        <v>0</v>
      </c>
      <c r="BC1050" s="38">
        <f t="shared" si="459"/>
        <v>0</v>
      </c>
      <c r="BD1050" s="38">
        <f t="shared" si="460"/>
        <v>0</v>
      </c>
      <c r="BE1050" s="38">
        <f t="shared" si="461"/>
        <v>0</v>
      </c>
      <c r="BF1050" s="38">
        <f t="shared" si="462"/>
        <v>0</v>
      </c>
      <c r="BG1050" s="38">
        <f t="shared" si="467"/>
        <v>141.58118266643743</v>
      </c>
      <c r="BH1050" s="38">
        <f t="shared" si="468"/>
        <v>454.23664985523266</v>
      </c>
      <c r="BI1050" s="61">
        <f t="shared" si="463"/>
        <v>1791.6099594574464</v>
      </c>
    </row>
    <row r="1051" spans="1:61" x14ac:dyDescent="0.3">
      <c r="A1051" s="84" t="s">
        <v>1355</v>
      </c>
      <c r="B1051" s="84" t="s">
        <v>1356</v>
      </c>
      <c r="C1051" s="84" t="s">
        <v>1356</v>
      </c>
      <c r="D1051" s="63">
        <f>VLOOKUP(B1051,Площадь!$A$2:$B$490,2,0)</f>
        <v>13.6</v>
      </c>
      <c r="E1051" s="72"/>
      <c r="F1051" s="87">
        <v>31</v>
      </c>
      <c r="G1051" s="87">
        <v>29</v>
      </c>
      <c r="H1051" s="87">
        <v>31</v>
      </c>
      <c r="I1051" s="89"/>
      <c r="J1051" s="89"/>
      <c r="K1051" s="89"/>
      <c r="L1051" s="89"/>
      <c r="M1051" s="89"/>
      <c r="N1051" s="89"/>
      <c r="O1051" s="89"/>
      <c r="P1051" s="89">
        <v>15</v>
      </c>
      <c r="Q1051" s="89">
        <v>31</v>
      </c>
      <c r="R1051">
        <f t="shared" si="452"/>
        <v>137</v>
      </c>
      <c r="S1051" s="76"/>
      <c r="T1051" s="80"/>
      <c r="U1051" s="39"/>
      <c r="V1051" s="39"/>
      <c r="W1051" s="39"/>
      <c r="X1051" s="39"/>
      <c r="Y1051" s="39"/>
      <c r="Z1051" s="39"/>
      <c r="AA1051" s="39"/>
      <c r="AB1051" s="39"/>
      <c r="AC1051" s="39"/>
      <c r="AD1051" s="39"/>
      <c r="AE1051" s="39"/>
      <c r="AF1051" s="39"/>
      <c r="AG1051" s="39"/>
      <c r="AH1051" s="39"/>
      <c r="AJ1051" s="39">
        <f t="shared" si="453"/>
        <v>0.19568125915736412</v>
      </c>
      <c r="AK1051" s="39">
        <f t="shared" si="454"/>
        <v>7.8411957487180425E-2</v>
      </c>
      <c r="AL1051" s="39">
        <f t="shared" si="455"/>
        <v>0.11178848674850377</v>
      </c>
      <c r="AM1051" s="39"/>
      <c r="AS1051" s="39"/>
      <c r="AT1051" s="39">
        <f t="shared" si="464"/>
        <v>4.5688198395925257E-2</v>
      </c>
      <c r="AU1051" s="39">
        <f t="shared" si="465"/>
        <v>0.14658200889718923</v>
      </c>
      <c r="AW1051" s="38">
        <f t="shared" si="466"/>
        <v>525.27894483166199</v>
      </c>
      <c r="AX1051" s="38">
        <f t="shared" si="469"/>
        <v>210.48592220028766</v>
      </c>
      <c r="AY1051" s="38">
        <f t="shared" si="470"/>
        <v>300.08054228821356</v>
      </c>
      <c r="AZ1051" s="38">
        <f t="shared" si="456"/>
        <v>0</v>
      </c>
      <c r="BA1051" s="38">
        <f t="shared" si="457"/>
        <v>0</v>
      </c>
      <c r="BB1051" s="38">
        <f t="shared" si="458"/>
        <v>0</v>
      </c>
      <c r="BC1051" s="38">
        <f t="shared" si="459"/>
        <v>0</v>
      </c>
      <c r="BD1051" s="38">
        <f t="shared" si="460"/>
        <v>0</v>
      </c>
      <c r="BE1051" s="38">
        <f t="shared" si="461"/>
        <v>0</v>
      </c>
      <c r="BF1051" s="38">
        <f t="shared" si="462"/>
        <v>0</v>
      </c>
      <c r="BG1051" s="38">
        <f t="shared" si="467"/>
        <v>122.64357224608592</v>
      </c>
      <c r="BH1051" s="38">
        <f t="shared" si="468"/>
        <v>393.47888140325887</v>
      </c>
      <c r="BI1051" s="61">
        <f t="shared" si="463"/>
        <v>1551.9678629695079</v>
      </c>
    </row>
    <row r="1052" spans="1:61" x14ac:dyDescent="0.3">
      <c r="A1052" s="84" t="s">
        <v>522</v>
      </c>
      <c r="B1052" s="84" t="s">
        <v>523</v>
      </c>
      <c r="C1052" s="84" t="s">
        <v>523</v>
      </c>
      <c r="D1052" s="63">
        <f>VLOOKUP(B1052,Площадь!$A$2:$B$490,2,0)</f>
        <v>17.3</v>
      </c>
      <c r="E1052" s="72"/>
      <c r="F1052" s="87">
        <v>31</v>
      </c>
      <c r="G1052" s="87">
        <v>29</v>
      </c>
      <c r="H1052" s="87">
        <v>31</v>
      </c>
      <c r="I1052" s="89"/>
      <c r="J1052" s="89"/>
      <c r="K1052" s="89"/>
      <c r="L1052" s="89"/>
      <c r="M1052" s="89"/>
      <c r="N1052" s="89"/>
      <c r="O1052" s="89"/>
      <c r="P1052" s="89">
        <v>15</v>
      </c>
      <c r="Q1052" s="89">
        <v>31</v>
      </c>
      <c r="R1052">
        <f t="shared" si="452"/>
        <v>137</v>
      </c>
      <c r="S1052" s="76"/>
      <c r="T1052" s="80"/>
      <c r="U1052" s="39"/>
      <c r="V1052" s="39"/>
      <c r="W1052" s="39"/>
      <c r="X1052" s="39"/>
      <c r="Y1052" s="39"/>
      <c r="Z1052" s="39"/>
      <c r="AA1052" s="39"/>
      <c r="AB1052" s="39"/>
      <c r="AC1052" s="39"/>
      <c r="AD1052" s="39"/>
      <c r="AE1052" s="39"/>
      <c r="AF1052" s="39"/>
      <c r="AG1052" s="39"/>
      <c r="AH1052" s="39"/>
      <c r="AJ1052" s="39">
        <f t="shared" si="453"/>
        <v>0.24891807231047053</v>
      </c>
      <c r="AK1052" s="39">
        <f t="shared" si="454"/>
        <v>9.9744622391780988E-2</v>
      </c>
      <c r="AL1052" s="39">
        <f t="shared" si="455"/>
        <v>0.14220153093743493</v>
      </c>
      <c r="AM1052" s="39"/>
      <c r="AS1052" s="39"/>
      <c r="AT1052" s="39">
        <f t="shared" si="464"/>
        <v>5.8118075900699041E-2</v>
      </c>
      <c r="AU1052" s="39">
        <f t="shared" si="465"/>
        <v>0.18646093778833631</v>
      </c>
      <c r="AW1052" s="38">
        <f t="shared" si="466"/>
        <v>668.1857165873347</v>
      </c>
      <c r="AX1052" s="38">
        <f t="shared" si="469"/>
        <v>267.75047456360124</v>
      </c>
      <c r="AY1052" s="38">
        <f t="shared" si="470"/>
        <v>381.72010158721287</v>
      </c>
      <c r="AZ1052" s="38">
        <f t="shared" si="456"/>
        <v>0</v>
      </c>
      <c r="BA1052" s="38">
        <f t="shared" si="457"/>
        <v>0</v>
      </c>
      <c r="BB1052" s="38">
        <f t="shared" si="458"/>
        <v>0</v>
      </c>
      <c r="BC1052" s="38">
        <f t="shared" si="459"/>
        <v>0</v>
      </c>
      <c r="BD1052" s="38">
        <f t="shared" si="460"/>
        <v>0</v>
      </c>
      <c r="BE1052" s="38">
        <f t="shared" si="461"/>
        <v>0</v>
      </c>
      <c r="BF1052" s="38">
        <f t="shared" si="462"/>
        <v>0</v>
      </c>
      <c r="BG1052" s="38">
        <f t="shared" si="467"/>
        <v>156.00983822480049</v>
      </c>
      <c r="BH1052" s="38">
        <f t="shared" si="468"/>
        <v>500.52828296149846</v>
      </c>
      <c r="BI1052" s="61">
        <f t="shared" si="463"/>
        <v>1974.1944139244476</v>
      </c>
    </row>
    <row r="1053" spans="1:61" x14ac:dyDescent="0.3">
      <c r="A1053" s="84" t="s">
        <v>1477</v>
      </c>
      <c r="B1053" s="84" t="s">
        <v>1478</v>
      </c>
      <c r="C1053" s="84" t="s">
        <v>1478</v>
      </c>
      <c r="D1053" s="63">
        <f>VLOOKUP(B1053,Площадь!$A$2:$B$490,2,0)</f>
        <v>15.7</v>
      </c>
      <c r="E1053" s="72"/>
      <c r="F1053" s="87">
        <v>31</v>
      </c>
      <c r="G1053" s="87">
        <v>29</v>
      </c>
      <c r="H1053" s="87">
        <v>31</v>
      </c>
      <c r="I1053" s="89"/>
      <c r="J1053" s="89"/>
      <c r="K1053" s="89"/>
      <c r="L1053" s="89"/>
      <c r="M1053" s="89"/>
      <c r="N1053" s="89"/>
      <c r="O1053" s="89"/>
      <c r="P1053" s="89">
        <v>15</v>
      </c>
      <c r="Q1053" s="89">
        <v>31</v>
      </c>
      <c r="R1053">
        <f t="shared" si="452"/>
        <v>137</v>
      </c>
      <c r="S1053" s="76"/>
      <c r="T1053" s="80"/>
      <c r="U1053" s="39"/>
      <c r="V1053" s="39"/>
      <c r="W1053" s="39"/>
      <c r="X1053" s="39"/>
      <c r="Y1053" s="39"/>
      <c r="Z1053" s="39"/>
      <c r="AA1053" s="39"/>
      <c r="AB1053" s="39"/>
      <c r="AC1053" s="39"/>
      <c r="AD1053" s="39"/>
      <c r="AE1053" s="39"/>
      <c r="AF1053" s="39"/>
      <c r="AG1053" s="39"/>
      <c r="AH1053" s="39"/>
      <c r="AJ1053" s="39">
        <f t="shared" si="453"/>
        <v>0.22589674770372178</v>
      </c>
      <c r="AK1053" s="39">
        <f t="shared" si="454"/>
        <v>9.0519686216818579E-2</v>
      </c>
      <c r="AL1053" s="39">
        <f t="shared" si="455"/>
        <v>0.12904994426114036</v>
      </c>
      <c r="AM1053" s="39"/>
      <c r="AS1053" s="39"/>
      <c r="AT1053" s="39">
        <f t="shared" si="464"/>
        <v>5.2742993736472538E-2</v>
      </c>
      <c r="AU1053" s="39">
        <f t="shared" si="465"/>
        <v>0.16921599556513756</v>
      </c>
      <c r="AW1053" s="38">
        <f t="shared" si="466"/>
        <v>606.3881936659626</v>
      </c>
      <c r="AX1053" s="38">
        <f t="shared" si="469"/>
        <v>242.98742489297913</v>
      </c>
      <c r="AY1053" s="38">
        <f t="shared" si="470"/>
        <v>346.41650837683477</v>
      </c>
      <c r="AZ1053" s="38">
        <f t="shared" si="456"/>
        <v>0</v>
      </c>
      <c r="BA1053" s="38">
        <f t="shared" si="457"/>
        <v>0</v>
      </c>
      <c r="BB1053" s="38">
        <f t="shared" si="458"/>
        <v>0</v>
      </c>
      <c r="BC1053" s="38">
        <f t="shared" si="459"/>
        <v>0</v>
      </c>
      <c r="BD1053" s="38">
        <f t="shared" si="460"/>
        <v>0</v>
      </c>
      <c r="BE1053" s="38">
        <f t="shared" si="461"/>
        <v>0</v>
      </c>
      <c r="BF1053" s="38">
        <f t="shared" si="462"/>
        <v>0</v>
      </c>
      <c r="BG1053" s="38">
        <f t="shared" si="467"/>
        <v>141.58118266643743</v>
      </c>
      <c r="BH1053" s="38">
        <f t="shared" si="468"/>
        <v>454.23664985523266</v>
      </c>
      <c r="BI1053" s="61">
        <f t="shared" si="463"/>
        <v>1791.6099594574464</v>
      </c>
    </row>
    <row r="1054" spans="1:61" x14ac:dyDescent="0.3">
      <c r="A1054" s="84" t="s">
        <v>1521</v>
      </c>
      <c r="B1054" s="84" t="s">
        <v>1522</v>
      </c>
      <c r="C1054" s="84" t="s">
        <v>1522</v>
      </c>
      <c r="D1054" s="63">
        <f>VLOOKUP(B1054,Площадь!$A$2:$B$490,2,0)</f>
        <v>13.6</v>
      </c>
      <c r="E1054" s="72"/>
      <c r="F1054" s="87">
        <v>31</v>
      </c>
      <c r="G1054" s="87">
        <v>29</v>
      </c>
      <c r="H1054" s="87">
        <v>31</v>
      </c>
      <c r="I1054" s="89"/>
      <c r="J1054" s="89"/>
      <c r="K1054" s="89"/>
      <c r="L1054" s="89"/>
      <c r="M1054" s="89"/>
      <c r="N1054" s="89"/>
      <c r="O1054" s="89"/>
      <c r="P1054" s="89">
        <v>15</v>
      </c>
      <c r="Q1054" s="89">
        <v>31</v>
      </c>
      <c r="R1054">
        <f t="shared" si="452"/>
        <v>137</v>
      </c>
      <c r="S1054" s="76"/>
      <c r="T1054" s="80"/>
      <c r="U1054" s="39"/>
      <c r="V1054" s="39"/>
      <c r="W1054" s="39"/>
      <c r="X1054" s="39"/>
      <c r="Y1054" s="39"/>
      <c r="Z1054" s="39"/>
      <c r="AA1054" s="39"/>
      <c r="AB1054" s="39"/>
      <c r="AC1054" s="39"/>
      <c r="AD1054" s="39"/>
      <c r="AE1054" s="39"/>
      <c r="AF1054" s="39"/>
      <c r="AG1054" s="39"/>
      <c r="AH1054" s="39"/>
      <c r="AJ1054" s="39">
        <f t="shared" si="453"/>
        <v>0.19568125915736412</v>
      </c>
      <c r="AK1054" s="39">
        <f t="shared" si="454"/>
        <v>7.8411957487180425E-2</v>
      </c>
      <c r="AL1054" s="39">
        <f t="shared" si="455"/>
        <v>0.11178848674850377</v>
      </c>
      <c r="AM1054" s="39"/>
      <c r="AS1054" s="39"/>
      <c r="AT1054" s="39">
        <f t="shared" si="464"/>
        <v>4.5688198395925257E-2</v>
      </c>
      <c r="AU1054" s="39">
        <f t="shared" si="465"/>
        <v>0.14658200889718923</v>
      </c>
      <c r="AW1054" s="38">
        <f t="shared" si="466"/>
        <v>525.27894483166199</v>
      </c>
      <c r="AX1054" s="38">
        <f t="shared" si="469"/>
        <v>210.48592220028766</v>
      </c>
      <c r="AY1054" s="38">
        <f t="shared" si="470"/>
        <v>300.08054228821356</v>
      </c>
      <c r="AZ1054" s="38">
        <f t="shared" si="456"/>
        <v>0</v>
      </c>
      <c r="BA1054" s="38">
        <f t="shared" si="457"/>
        <v>0</v>
      </c>
      <c r="BB1054" s="38">
        <f t="shared" si="458"/>
        <v>0</v>
      </c>
      <c r="BC1054" s="38">
        <f t="shared" si="459"/>
        <v>0</v>
      </c>
      <c r="BD1054" s="38">
        <f t="shared" si="460"/>
        <v>0</v>
      </c>
      <c r="BE1054" s="38">
        <f t="shared" si="461"/>
        <v>0</v>
      </c>
      <c r="BF1054" s="38">
        <f t="shared" si="462"/>
        <v>0</v>
      </c>
      <c r="BG1054" s="38">
        <f t="shared" si="467"/>
        <v>122.64357224608592</v>
      </c>
      <c r="BH1054" s="38">
        <f t="shared" si="468"/>
        <v>393.47888140325887</v>
      </c>
      <c r="BI1054" s="61">
        <f t="shared" si="463"/>
        <v>1551.9678629695079</v>
      </c>
    </row>
    <row r="1055" spans="1:61" x14ac:dyDescent="0.3">
      <c r="A1055" s="84" t="s">
        <v>1835</v>
      </c>
      <c r="B1055" s="84" t="s">
        <v>1836</v>
      </c>
      <c r="C1055" s="84" t="s">
        <v>1836</v>
      </c>
      <c r="D1055" s="63">
        <f>VLOOKUP(B1055,Площадь!$A$2:$B$490,2,0)</f>
        <v>17.3</v>
      </c>
      <c r="E1055" s="72"/>
      <c r="F1055" s="87">
        <v>31</v>
      </c>
      <c r="G1055" s="87">
        <v>29</v>
      </c>
      <c r="H1055" s="87">
        <v>31</v>
      </c>
      <c r="I1055" s="89"/>
      <c r="J1055" s="89"/>
      <c r="K1055" s="89"/>
      <c r="L1055" s="89"/>
      <c r="M1055" s="89"/>
      <c r="N1055" s="89"/>
      <c r="O1055" s="89"/>
      <c r="P1055" s="89">
        <v>15</v>
      </c>
      <c r="Q1055" s="89">
        <v>31</v>
      </c>
      <c r="R1055">
        <f t="shared" si="452"/>
        <v>137</v>
      </c>
      <c r="S1055" s="76"/>
      <c r="T1055" s="80"/>
      <c r="U1055" s="39"/>
      <c r="V1055" s="39"/>
      <c r="W1055" s="39"/>
      <c r="X1055" s="39"/>
      <c r="Y1055" s="39"/>
      <c r="Z1055" s="39"/>
      <c r="AA1055" s="39"/>
      <c r="AB1055" s="39"/>
      <c r="AC1055" s="39"/>
      <c r="AD1055" s="39"/>
      <c r="AE1055" s="39"/>
      <c r="AF1055" s="39"/>
      <c r="AG1055" s="39"/>
      <c r="AH1055" s="39"/>
      <c r="AJ1055" s="39">
        <f t="shared" si="453"/>
        <v>0.24891807231047053</v>
      </c>
      <c r="AK1055" s="39">
        <f t="shared" si="454"/>
        <v>9.9744622391780988E-2</v>
      </c>
      <c r="AL1055" s="39">
        <f t="shared" si="455"/>
        <v>0.14220153093743493</v>
      </c>
      <c r="AM1055" s="39"/>
      <c r="AS1055" s="39"/>
      <c r="AT1055" s="39">
        <f t="shared" si="464"/>
        <v>5.8118075900699041E-2</v>
      </c>
      <c r="AU1055" s="39">
        <f t="shared" si="465"/>
        <v>0.18646093778833631</v>
      </c>
      <c r="AW1055" s="38">
        <f t="shared" si="466"/>
        <v>668.1857165873347</v>
      </c>
      <c r="AX1055" s="38">
        <f t="shared" si="469"/>
        <v>267.75047456360124</v>
      </c>
      <c r="AY1055" s="38">
        <f t="shared" si="470"/>
        <v>381.72010158721287</v>
      </c>
      <c r="AZ1055" s="38">
        <f t="shared" si="456"/>
        <v>0</v>
      </c>
      <c r="BA1055" s="38">
        <f t="shared" si="457"/>
        <v>0</v>
      </c>
      <c r="BB1055" s="38">
        <f t="shared" si="458"/>
        <v>0</v>
      </c>
      <c r="BC1055" s="38">
        <f t="shared" si="459"/>
        <v>0</v>
      </c>
      <c r="BD1055" s="38">
        <f t="shared" si="460"/>
        <v>0</v>
      </c>
      <c r="BE1055" s="38">
        <f t="shared" si="461"/>
        <v>0</v>
      </c>
      <c r="BF1055" s="38">
        <f t="shared" si="462"/>
        <v>0</v>
      </c>
      <c r="BG1055" s="38">
        <f t="shared" si="467"/>
        <v>156.00983822480049</v>
      </c>
      <c r="BH1055" s="38">
        <f t="shared" si="468"/>
        <v>500.52828296149846</v>
      </c>
      <c r="BI1055" s="61">
        <f t="shared" si="463"/>
        <v>1974.1944139244476</v>
      </c>
    </row>
    <row r="1056" spans="1:61" x14ac:dyDescent="0.3">
      <c r="A1056" s="84" t="s">
        <v>2123</v>
      </c>
      <c r="B1056" s="84" t="s">
        <v>2124</v>
      </c>
      <c r="C1056" s="84" t="s">
        <v>2124</v>
      </c>
      <c r="D1056" s="63">
        <f>VLOOKUP(B1056,Площадь!$A$2:$B$490,2,0)</f>
        <v>17.2</v>
      </c>
      <c r="E1056" s="72"/>
      <c r="F1056" s="87">
        <v>31</v>
      </c>
      <c r="G1056" s="87">
        <v>29</v>
      </c>
      <c r="H1056" s="87">
        <v>31</v>
      </c>
      <c r="I1056" s="89"/>
      <c r="J1056" s="89"/>
      <c r="K1056" s="89"/>
      <c r="L1056" s="89"/>
      <c r="M1056" s="89"/>
      <c r="N1056" s="89"/>
      <c r="O1056" s="89"/>
      <c r="P1056" s="89">
        <v>15</v>
      </c>
      <c r="Q1056" s="89">
        <v>31</v>
      </c>
      <c r="R1056">
        <f t="shared" si="452"/>
        <v>137</v>
      </c>
      <c r="S1056" s="76"/>
      <c r="T1056" s="80"/>
      <c r="U1056" s="39"/>
      <c r="V1056" s="39"/>
      <c r="W1056" s="39"/>
      <c r="X1056" s="39"/>
      <c r="Y1056" s="39"/>
      <c r="Z1056" s="39"/>
      <c r="AA1056" s="39"/>
      <c r="AB1056" s="39"/>
      <c r="AC1056" s="39"/>
      <c r="AD1056" s="39"/>
      <c r="AE1056" s="39"/>
      <c r="AF1056" s="39"/>
      <c r="AG1056" s="39"/>
      <c r="AH1056" s="39"/>
      <c r="AJ1056" s="39">
        <f t="shared" si="453"/>
        <v>0.24747923952254874</v>
      </c>
      <c r="AK1056" s="39">
        <f t="shared" si="454"/>
        <v>9.9168063880845828E-2</v>
      </c>
      <c r="AL1056" s="39">
        <f t="shared" si="455"/>
        <v>0.14137955677016653</v>
      </c>
      <c r="AM1056" s="39"/>
      <c r="AS1056" s="39"/>
      <c r="AT1056" s="39">
        <f t="shared" si="464"/>
        <v>5.7782133265434882E-2</v>
      </c>
      <c r="AU1056" s="39">
        <f t="shared" si="465"/>
        <v>0.18538312889938638</v>
      </c>
      <c r="AW1056" s="38">
        <f t="shared" si="466"/>
        <v>664.32337140474897</v>
      </c>
      <c r="AX1056" s="38">
        <f t="shared" si="469"/>
        <v>266.20278395918734</v>
      </c>
      <c r="AY1056" s="38">
        <f t="shared" si="470"/>
        <v>379.51362701156427</v>
      </c>
      <c r="AZ1056" s="38">
        <f t="shared" si="456"/>
        <v>0</v>
      </c>
      <c r="BA1056" s="38">
        <f t="shared" si="457"/>
        <v>0</v>
      </c>
      <c r="BB1056" s="38">
        <f t="shared" si="458"/>
        <v>0</v>
      </c>
      <c r="BC1056" s="38">
        <f t="shared" si="459"/>
        <v>0</v>
      </c>
      <c r="BD1056" s="38">
        <f t="shared" si="460"/>
        <v>0</v>
      </c>
      <c r="BE1056" s="38">
        <f t="shared" si="461"/>
        <v>0</v>
      </c>
      <c r="BF1056" s="38">
        <f t="shared" si="462"/>
        <v>0</v>
      </c>
      <c r="BG1056" s="38">
        <f t="shared" si="467"/>
        <v>155.1080472524028</v>
      </c>
      <c r="BH1056" s="38">
        <f t="shared" si="468"/>
        <v>497.63505589235683</v>
      </c>
      <c r="BI1056" s="61">
        <f t="shared" si="463"/>
        <v>1962.7828855202602</v>
      </c>
    </row>
    <row r="1057" spans="1:61" x14ac:dyDescent="0.3">
      <c r="A1057" s="84" t="s">
        <v>1627</v>
      </c>
      <c r="B1057" s="84" t="s">
        <v>1628</v>
      </c>
      <c r="C1057" s="84" t="s">
        <v>1628</v>
      </c>
      <c r="D1057" s="63">
        <f>VLOOKUP(B1057,Площадь!$A$2:$B$490,2,0)</f>
        <v>15.4</v>
      </c>
      <c r="E1057" s="72"/>
      <c r="F1057" s="87">
        <v>31</v>
      </c>
      <c r="G1057" s="87">
        <v>29</v>
      </c>
      <c r="H1057" s="87">
        <v>31</v>
      </c>
      <c r="I1057" s="89"/>
      <c r="J1057" s="89"/>
      <c r="K1057" s="89"/>
      <c r="L1057" s="89"/>
      <c r="M1057" s="89"/>
      <c r="N1057" s="89"/>
      <c r="O1057" s="89"/>
      <c r="P1057" s="89">
        <v>15</v>
      </c>
      <c r="Q1057" s="89">
        <v>31</v>
      </c>
      <c r="R1057">
        <f t="shared" si="452"/>
        <v>137</v>
      </c>
      <c r="S1057" s="76"/>
      <c r="T1057" s="80"/>
      <c r="U1057" s="39"/>
      <c r="V1057" s="39"/>
      <c r="W1057" s="39"/>
      <c r="X1057" s="39"/>
      <c r="Y1057" s="39"/>
      <c r="Z1057" s="39"/>
      <c r="AA1057" s="39"/>
      <c r="AB1057" s="39"/>
      <c r="AC1057" s="39"/>
      <c r="AD1057" s="39"/>
      <c r="AE1057" s="39"/>
      <c r="AF1057" s="39"/>
      <c r="AG1057" s="39"/>
      <c r="AH1057" s="39"/>
      <c r="AJ1057" s="39">
        <f t="shared" si="453"/>
        <v>0.22158024933995643</v>
      </c>
      <c r="AK1057" s="39">
        <f t="shared" si="454"/>
        <v>8.8790010684013126E-2</v>
      </c>
      <c r="AL1057" s="39">
        <f t="shared" si="455"/>
        <v>0.12658402175933514</v>
      </c>
      <c r="AM1057" s="39"/>
      <c r="AS1057" s="39"/>
      <c r="AT1057" s="39">
        <f t="shared" si="464"/>
        <v>5.1735165830680073E-2</v>
      </c>
      <c r="AU1057" s="39">
        <f t="shared" si="465"/>
        <v>0.1659825688982878</v>
      </c>
      <c r="AW1057" s="38">
        <f t="shared" si="466"/>
        <v>594.80115811820542</v>
      </c>
      <c r="AX1057" s="38">
        <f t="shared" si="469"/>
        <v>238.34435307973749</v>
      </c>
      <c r="AY1057" s="38">
        <f t="shared" si="470"/>
        <v>339.79708464988892</v>
      </c>
      <c r="AZ1057" s="38">
        <f t="shared" si="456"/>
        <v>0</v>
      </c>
      <c r="BA1057" s="38">
        <f t="shared" si="457"/>
        <v>0</v>
      </c>
      <c r="BB1057" s="38">
        <f t="shared" si="458"/>
        <v>0</v>
      </c>
      <c r="BC1057" s="38">
        <f t="shared" si="459"/>
        <v>0</v>
      </c>
      <c r="BD1057" s="38">
        <f t="shared" si="460"/>
        <v>0</v>
      </c>
      <c r="BE1057" s="38">
        <f t="shared" si="461"/>
        <v>0</v>
      </c>
      <c r="BF1057" s="38">
        <f t="shared" si="462"/>
        <v>0</v>
      </c>
      <c r="BG1057" s="38">
        <f t="shared" si="467"/>
        <v>138.87580974924435</v>
      </c>
      <c r="BH1057" s="38">
        <f t="shared" si="468"/>
        <v>445.55696864780788</v>
      </c>
      <c r="BI1057" s="61">
        <f t="shared" si="463"/>
        <v>1757.3753742448841</v>
      </c>
    </row>
    <row r="1058" spans="1:61" x14ac:dyDescent="0.3">
      <c r="A1058" s="84" t="s">
        <v>2225</v>
      </c>
      <c r="B1058" s="84" t="s">
        <v>2226</v>
      </c>
      <c r="C1058" s="84" t="s">
        <v>2226</v>
      </c>
      <c r="D1058" s="63">
        <f>VLOOKUP(B1058,Площадь!$A$2:$B$490,2,0)</f>
        <v>13.6</v>
      </c>
      <c r="E1058" s="72"/>
      <c r="F1058" s="87">
        <v>31</v>
      </c>
      <c r="G1058" s="87">
        <v>29</v>
      </c>
      <c r="H1058" s="87">
        <v>31</v>
      </c>
      <c r="I1058" s="89"/>
      <c r="J1058" s="89"/>
      <c r="K1058" s="89"/>
      <c r="L1058" s="89"/>
      <c r="M1058" s="89"/>
      <c r="N1058" s="89"/>
      <c r="O1058" s="89"/>
      <c r="P1058" s="89">
        <v>15</v>
      </c>
      <c r="Q1058" s="89">
        <v>31</v>
      </c>
      <c r="R1058">
        <f t="shared" si="452"/>
        <v>137</v>
      </c>
      <c r="S1058" s="76"/>
      <c r="T1058" s="80"/>
      <c r="U1058" s="39"/>
      <c r="V1058" s="39"/>
      <c r="W1058" s="39"/>
      <c r="X1058" s="39"/>
      <c r="Y1058" s="39"/>
      <c r="Z1058" s="39"/>
      <c r="AA1058" s="39"/>
      <c r="AB1058" s="39"/>
      <c r="AC1058" s="39"/>
      <c r="AD1058" s="39"/>
      <c r="AE1058" s="39"/>
      <c r="AF1058" s="39"/>
      <c r="AG1058" s="39"/>
      <c r="AH1058" s="39"/>
      <c r="AJ1058" s="39">
        <f t="shared" si="453"/>
        <v>0.19568125915736412</v>
      </c>
      <c r="AK1058" s="39">
        <f t="shared" si="454"/>
        <v>7.8411957487180425E-2</v>
      </c>
      <c r="AL1058" s="39">
        <f t="shared" si="455"/>
        <v>0.11178848674850377</v>
      </c>
      <c r="AM1058" s="39"/>
      <c r="AS1058" s="39"/>
      <c r="AT1058" s="39">
        <f t="shared" si="464"/>
        <v>4.5688198395925257E-2</v>
      </c>
      <c r="AU1058" s="39">
        <f t="shared" si="465"/>
        <v>0.14658200889718923</v>
      </c>
      <c r="AW1058" s="38">
        <f t="shared" si="466"/>
        <v>525.27894483166199</v>
      </c>
      <c r="AX1058" s="38">
        <f t="shared" si="469"/>
        <v>210.48592220028766</v>
      </c>
      <c r="AY1058" s="38">
        <f t="shared" si="470"/>
        <v>300.08054228821356</v>
      </c>
      <c r="AZ1058" s="38">
        <f t="shared" si="456"/>
        <v>0</v>
      </c>
      <c r="BA1058" s="38">
        <f t="shared" si="457"/>
        <v>0</v>
      </c>
      <c r="BB1058" s="38">
        <f t="shared" si="458"/>
        <v>0</v>
      </c>
      <c r="BC1058" s="38">
        <f t="shared" si="459"/>
        <v>0</v>
      </c>
      <c r="BD1058" s="38">
        <f t="shared" si="460"/>
        <v>0</v>
      </c>
      <c r="BE1058" s="38">
        <f t="shared" si="461"/>
        <v>0</v>
      </c>
      <c r="BF1058" s="38">
        <f t="shared" si="462"/>
        <v>0</v>
      </c>
      <c r="BG1058" s="38">
        <f t="shared" si="467"/>
        <v>122.64357224608592</v>
      </c>
      <c r="BH1058" s="38">
        <f t="shared" si="468"/>
        <v>393.47888140325887</v>
      </c>
      <c r="BI1058" s="61">
        <f t="shared" si="463"/>
        <v>1551.9678629695079</v>
      </c>
    </row>
    <row r="1059" spans="1:61" x14ac:dyDescent="0.3">
      <c r="A1059" s="84" t="s">
        <v>2627</v>
      </c>
      <c r="B1059" s="84" t="s">
        <v>2186</v>
      </c>
      <c r="C1059" s="84" t="s">
        <v>2186</v>
      </c>
      <c r="D1059" s="63">
        <f>VLOOKUP(B1059,Площадь!$A$2:$B$490,2,0)</f>
        <v>17</v>
      </c>
      <c r="E1059" s="72"/>
      <c r="F1059" s="87">
        <v>31</v>
      </c>
      <c r="G1059" s="87">
        <v>29</v>
      </c>
      <c r="H1059" s="87">
        <v>31</v>
      </c>
      <c r="I1059" s="89"/>
      <c r="J1059" s="89"/>
      <c r="K1059" s="89"/>
      <c r="L1059" s="89"/>
      <c r="M1059" s="89"/>
      <c r="N1059" s="89"/>
      <c r="O1059" s="89"/>
      <c r="P1059" s="89">
        <v>15</v>
      </c>
      <c r="Q1059" s="89">
        <v>31</v>
      </c>
      <c r="R1059">
        <f t="shared" si="452"/>
        <v>137</v>
      </c>
      <c r="S1059" s="76"/>
      <c r="T1059" s="80"/>
      <c r="U1059" s="39"/>
      <c r="V1059" s="39"/>
      <c r="W1059" s="39"/>
      <c r="X1059" s="39"/>
      <c r="Y1059" s="39"/>
      <c r="Z1059" s="39"/>
      <c r="AA1059" s="39"/>
      <c r="AB1059" s="39"/>
      <c r="AC1059" s="39"/>
      <c r="AD1059" s="39"/>
      <c r="AE1059" s="39"/>
      <c r="AF1059" s="39"/>
      <c r="AG1059" s="39"/>
      <c r="AH1059" s="39"/>
      <c r="AJ1059" s="39">
        <f t="shared" si="453"/>
        <v>0.24460157394670515</v>
      </c>
      <c r="AK1059" s="39">
        <f t="shared" si="454"/>
        <v>9.8014946858975535E-2</v>
      </c>
      <c r="AL1059" s="39">
        <f t="shared" si="455"/>
        <v>0.13973560843562971</v>
      </c>
      <c r="AM1059" s="39"/>
      <c r="AS1059" s="39"/>
      <c r="AT1059" s="39">
        <f t="shared" si="464"/>
        <v>5.711024799490657E-2</v>
      </c>
      <c r="AU1059" s="39">
        <f t="shared" si="465"/>
        <v>0.18322751112148655</v>
      </c>
      <c r="AW1059" s="38">
        <f t="shared" si="466"/>
        <v>656.59868103957751</v>
      </c>
      <c r="AX1059" s="38">
        <f t="shared" si="469"/>
        <v>263.1074027503596</v>
      </c>
      <c r="AY1059" s="38">
        <f t="shared" si="470"/>
        <v>375.10067786026701</v>
      </c>
      <c r="AZ1059" s="38">
        <f t="shared" si="456"/>
        <v>0</v>
      </c>
      <c r="BA1059" s="38">
        <f t="shared" si="457"/>
        <v>0</v>
      </c>
      <c r="BB1059" s="38">
        <f t="shared" si="458"/>
        <v>0</v>
      </c>
      <c r="BC1059" s="38">
        <f t="shared" si="459"/>
        <v>0</v>
      </c>
      <c r="BD1059" s="38">
        <f t="shared" si="460"/>
        <v>0</v>
      </c>
      <c r="BE1059" s="38">
        <f t="shared" si="461"/>
        <v>0</v>
      </c>
      <c r="BF1059" s="38">
        <f t="shared" si="462"/>
        <v>0</v>
      </c>
      <c r="BG1059" s="38">
        <f t="shared" si="467"/>
        <v>153.30446530760742</v>
      </c>
      <c r="BH1059" s="38">
        <f t="shared" si="468"/>
        <v>491.84860175407368</v>
      </c>
      <c r="BI1059" s="61">
        <f t="shared" si="463"/>
        <v>1939.9598287118852</v>
      </c>
    </row>
    <row r="1060" spans="1:61" x14ac:dyDescent="0.3">
      <c r="A1060" s="84" t="s">
        <v>2617</v>
      </c>
      <c r="B1060" s="84" t="s">
        <v>524</v>
      </c>
      <c r="C1060" s="84" t="s">
        <v>524</v>
      </c>
      <c r="D1060" s="63">
        <f>VLOOKUP(B1060,Площадь!$A$2:$B$490,2,0)</f>
        <v>15.4</v>
      </c>
      <c r="E1060" s="72"/>
      <c r="F1060" s="87">
        <v>31</v>
      </c>
      <c r="G1060" s="87">
        <v>29</v>
      </c>
      <c r="H1060" s="87">
        <v>31</v>
      </c>
      <c r="I1060" s="89"/>
      <c r="J1060" s="89"/>
      <c r="K1060" s="89"/>
      <c r="L1060" s="89"/>
      <c r="M1060" s="89"/>
      <c r="N1060" s="89"/>
      <c r="O1060" s="89"/>
      <c r="P1060" s="89">
        <v>15</v>
      </c>
      <c r="Q1060" s="89">
        <v>31</v>
      </c>
      <c r="R1060">
        <f t="shared" si="452"/>
        <v>137</v>
      </c>
      <c r="S1060" s="76"/>
      <c r="T1060" s="80"/>
      <c r="U1060" s="39"/>
      <c r="V1060" s="39"/>
      <c r="W1060" s="39"/>
      <c r="X1060" s="39"/>
      <c r="Y1060" s="39"/>
      <c r="Z1060" s="39"/>
      <c r="AA1060" s="39"/>
      <c r="AB1060" s="39"/>
      <c r="AC1060" s="39"/>
      <c r="AD1060" s="39"/>
      <c r="AE1060" s="39"/>
      <c r="AF1060" s="39"/>
      <c r="AG1060" s="39"/>
      <c r="AH1060" s="39"/>
      <c r="AJ1060" s="39">
        <f t="shared" si="453"/>
        <v>0.22158024933995643</v>
      </c>
      <c r="AK1060" s="39">
        <f t="shared" si="454"/>
        <v>8.8790010684013126E-2</v>
      </c>
      <c r="AL1060" s="39">
        <f t="shared" si="455"/>
        <v>0.12658402175933514</v>
      </c>
      <c r="AM1060" s="39"/>
      <c r="AS1060" s="39"/>
      <c r="AT1060" s="39">
        <f t="shared" si="464"/>
        <v>5.1735165830680073E-2</v>
      </c>
      <c r="AU1060" s="39">
        <f t="shared" si="465"/>
        <v>0.1659825688982878</v>
      </c>
      <c r="AW1060" s="38">
        <f t="shared" si="466"/>
        <v>594.80115811820542</v>
      </c>
      <c r="AX1060" s="38">
        <f t="shared" si="469"/>
        <v>238.34435307973749</v>
      </c>
      <c r="AY1060" s="38">
        <f t="shared" si="470"/>
        <v>339.79708464988892</v>
      </c>
      <c r="AZ1060" s="38">
        <f t="shared" si="456"/>
        <v>0</v>
      </c>
      <c r="BA1060" s="38">
        <f t="shared" si="457"/>
        <v>0</v>
      </c>
      <c r="BB1060" s="38">
        <f t="shared" si="458"/>
        <v>0</v>
      </c>
      <c r="BC1060" s="38">
        <f t="shared" si="459"/>
        <v>0</v>
      </c>
      <c r="BD1060" s="38">
        <f t="shared" si="460"/>
        <v>0</v>
      </c>
      <c r="BE1060" s="38">
        <f t="shared" si="461"/>
        <v>0</v>
      </c>
      <c r="BF1060" s="38">
        <f t="shared" si="462"/>
        <v>0</v>
      </c>
      <c r="BG1060" s="38">
        <f t="shared" si="467"/>
        <v>138.87580974924435</v>
      </c>
      <c r="BH1060" s="38">
        <f t="shared" si="468"/>
        <v>445.55696864780788</v>
      </c>
      <c r="BI1060" s="61">
        <f t="shared" si="463"/>
        <v>1757.3753742448841</v>
      </c>
    </row>
    <row r="1061" spans="1:61" x14ac:dyDescent="0.3">
      <c r="A1061" s="84" t="s">
        <v>1892</v>
      </c>
      <c r="B1061" s="84" t="s">
        <v>1893</v>
      </c>
      <c r="C1061" s="84" t="s">
        <v>1893</v>
      </c>
      <c r="D1061" s="63">
        <f>VLOOKUP(B1061,Площадь!$A$2:$B$490,2,0)</f>
        <v>13.6</v>
      </c>
      <c r="E1061" s="72"/>
      <c r="F1061" s="87">
        <v>31</v>
      </c>
      <c r="G1061" s="87">
        <v>29</v>
      </c>
      <c r="H1061" s="87">
        <v>31</v>
      </c>
      <c r="I1061" s="89"/>
      <c r="J1061" s="89"/>
      <c r="K1061" s="89"/>
      <c r="L1061" s="89"/>
      <c r="M1061" s="89"/>
      <c r="N1061" s="89"/>
      <c r="O1061" s="89"/>
      <c r="P1061" s="89">
        <v>15</v>
      </c>
      <c r="Q1061" s="89">
        <v>31</v>
      </c>
      <c r="R1061">
        <f t="shared" si="452"/>
        <v>137</v>
      </c>
      <c r="S1061" s="76"/>
      <c r="T1061" s="80"/>
      <c r="U1061" s="39"/>
      <c r="V1061" s="39"/>
      <c r="W1061" s="39"/>
      <c r="X1061" s="39"/>
      <c r="Y1061" s="39"/>
      <c r="Z1061" s="39"/>
      <c r="AA1061" s="39"/>
      <c r="AB1061" s="39"/>
      <c r="AC1061" s="39"/>
      <c r="AD1061" s="39"/>
      <c r="AE1061" s="39"/>
      <c r="AF1061" s="39"/>
      <c r="AG1061" s="39"/>
      <c r="AH1061" s="39"/>
      <c r="AJ1061" s="39">
        <f t="shared" si="453"/>
        <v>0.19568125915736412</v>
      </c>
      <c r="AK1061" s="39">
        <f t="shared" si="454"/>
        <v>7.8411957487180425E-2</v>
      </c>
      <c r="AL1061" s="39">
        <f t="shared" si="455"/>
        <v>0.11178848674850377</v>
      </c>
      <c r="AM1061" s="39"/>
      <c r="AS1061" s="39"/>
      <c r="AT1061" s="39">
        <f t="shared" si="464"/>
        <v>4.5688198395925257E-2</v>
      </c>
      <c r="AU1061" s="39">
        <f t="shared" si="465"/>
        <v>0.14658200889718923</v>
      </c>
      <c r="AW1061" s="38">
        <f t="shared" si="466"/>
        <v>525.27894483166199</v>
      </c>
      <c r="AX1061" s="38">
        <f t="shared" si="469"/>
        <v>210.48592220028766</v>
      </c>
      <c r="AY1061" s="38">
        <f t="shared" si="470"/>
        <v>300.08054228821356</v>
      </c>
      <c r="AZ1061" s="38">
        <f t="shared" si="456"/>
        <v>0</v>
      </c>
      <c r="BA1061" s="38">
        <f t="shared" si="457"/>
        <v>0</v>
      </c>
      <c r="BB1061" s="38">
        <f t="shared" si="458"/>
        <v>0</v>
      </c>
      <c r="BC1061" s="38">
        <f t="shared" si="459"/>
        <v>0</v>
      </c>
      <c r="BD1061" s="38">
        <f t="shared" si="460"/>
        <v>0</v>
      </c>
      <c r="BE1061" s="38">
        <f t="shared" si="461"/>
        <v>0</v>
      </c>
      <c r="BF1061" s="38">
        <f t="shared" si="462"/>
        <v>0</v>
      </c>
      <c r="BG1061" s="38">
        <f t="shared" si="467"/>
        <v>122.64357224608592</v>
      </c>
      <c r="BH1061" s="38">
        <f t="shared" si="468"/>
        <v>393.47888140325887</v>
      </c>
      <c r="BI1061" s="61">
        <f t="shared" si="463"/>
        <v>1551.9678629695079</v>
      </c>
    </row>
    <row r="1062" spans="1:61" x14ac:dyDescent="0.3">
      <c r="A1062" s="84" t="s">
        <v>2406</v>
      </c>
      <c r="B1062" s="84" t="s">
        <v>2407</v>
      </c>
      <c r="C1062" s="84" t="s">
        <v>2407</v>
      </c>
      <c r="D1062" s="63">
        <f>VLOOKUP(B1062,Площадь!$A$2:$B$490,2,0)</f>
        <v>17</v>
      </c>
      <c r="E1062" s="72"/>
      <c r="F1062" s="87">
        <v>31</v>
      </c>
      <c r="G1062" s="87">
        <v>29</v>
      </c>
      <c r="H1062" s="87">
        <v>31</v>
      </c>
      <c r="I1062" s="89"/>
      <c r="J1062" s="89"/>
      <c r="K1062" s="89"/>
      <c r="L1062" s="89"/>
      <c r="M1062" s="89"/>
      <c r="N1062" s="89"/>
      <c r="O1062" s="89"/>
      <c r="P1062" s="89">
        <v>15</v>
      </c>
      <c r="Q1062" s="89">
        <v>31</v>
      </c>
      <c r="R1062">
        <f t="shared" si="452"/>
        <v>137</v>
      </c>
      <c r="S1062" s="76"/>
      <c r="T1062" s="80"/>
      <c r="U1062" s="39"/>
      <c r="V1062" s="39"/>
      <c r="W1062" s="39"/>
      <c r="X1062" s="39"/>
      <c r="Y1062" s="39"/>
      <c r="Z1062" s="39"/>
      <c r="AA1062" s="39"/>
      <c r="AB1062" s="39"/>
      <c r="AC1062" s="39"/>
      <c r="AD1062" s="39"/>
      <c r="AE1062" s="39"/>
      <c r="AF1062" s="39"/>
      <c r="AG1062" s="39"/>
      <c r="AH1062" s="39"/>
      <c r="AJ1062" s="39">
        <f t="shared" si="453"/>
        <v>0.24460157394670515</v>
      </c>
      <c r="AK1062" s="39">
        <f t="shared" si="454"/>
        <v>9.8014946858975535E-2</v>
      </c>
      <c r="AL1062" s="39">
        <f t="shared" si="455"/>
        <v>0.13973560843562971</v>
      </c>
      <c r="AM1062" s="39"/>
      <c r="AS1062" s="39"/>
      <c r="AT1062" s="39">
        <f t="shared" si="464"/>
        <v>5.711024799490657E-2</v>
      </c>
      <c r="AU1062" s="39">
        <f t="shared" si="465"/>
        <v>0.18322751112148655</v>
      </c>
      <c r="AW1062" s="38">
        <f t="shared" si="466"/>
        <v>656.59868103957751</v>
      </c>
      <c r="AX1062" s="38">
        <f t="shared" si="469"/>
        <v>263.1074027503596</v>
      </c>
      <c r="AY1062" s="38">
        <f t="shared" si="470"/>
        <v>375.10067786026701</v>
      </c>
      <c r="AZ1062" s="38">
        <f t="shared" si="456"/>
        <v>0</v>
      </c>
      <c r="BA1062" s="38">
        <f t="shared" si="457"/>
        <v>0</v>
      </c>
      <c r="BB1062" s="38">
        <f t="shared" si="458"/>
        <v>0</v>
      </c>
      <c r="BC1062" s="38">
        <f t="shared" si="459"/>
        <v>0</v>
      </c>
      <c r="BD1062" s="38">
        <f t="shared" si="460"/>
        <v>0</v>
      </c>
      <c r="BE1062" s="38">
        <f t="shared" si="461"/>
        <v>0</v>
      </c>
      <c r="BF1062" s="38">
        <f t="shared" si="462"/>
        <v>0</v>
      </c>
      <c r="BG1062" s="38">
        <f t="shared" si="467"/>
        <v>153.30446530760742</v>
      </c>
      <c r="BH1062" s="38">
        <f t="shared" si="468"/>
        <v>491.84860175407368</v>
      </c>
      <c r="BI1062" s="61">
        <f t="shared" si="463"/>
        <v>1939.9598287118852</v>
      </c>
    </row>
    <row r="1063" spans="1:61" x14ac:dyDescent="0.3">
      <c r="A1063" s="84" t="s">
        <v>1300</v>
      </c>
      <c r="B1063" s="84" t="s">
        <v>1301</v>
      </c>
      <c r="C1063" s="84" t="s">
        <v>1301</v>
      </c>
      <c r="D1063" s="63">
        <f>VLOOKUP(B1063,Площадь!$A$2:$B$490,2,0)</f>
        <v>15.4</v>
      </c>
      <c r="E1063" s="72"/>
      <c r="F1063" s="87">
        <v>31</v>
      </c>
      <c r="G1063" s="87">
        <v>29</v>
      </c>
      <c r="H1063" s="87">
        <v>31</v>
      </c>
      <c r="I1063" s="89"/>
      <c r="J1063" s="89"/>
      <c r="K1063" s="89"/>
      <c r="L1063" s="89"/>
      <c r="M1063" s="89"/>
      <c r="N1063" s="89"/>
      <c r="O1063" s="89"/>
      <c r="P1063" s="89">
        <v>15</v>
      </c>
      <c r="Q1063" s="89">
        <v>31</v>
      </c>
      <c r="R1063">
        <f t="shared" si="452"/>
        <v>137</v>
      </c>
      <c r="S1063" s="76"/>
      <c r="T1063" s="80"/>
      <c r="U1063" s="39"/>
      <c r="V1063" s="39"/>
      <c r="W1063" s="39"/>
      <c r="X1063" s="39"/>
      <c r="Y1063" s="39"/>
      <c r="Z1063" s="39"/>
      <c r="AA1063" s="39"/>
      <c r="AB1063" s="39"/>
      <c r="AC1063" s="39"/>
      <c r="AD1063" s="39"/>
      <c r="AE1063" s="39"/>
      <c r="AF1063" s="39"/>
      <c r="AG1063" s="39"/>
      <c r="AH1063" s="39"/>
      <c r="AJ1063" s="39">
        <f t="shared" si="453"/>
        <v>0.22158024933995643</v>
      </c>
      <c r="AK1063" s="39">
        <f t="shared" si="454"/>
        <v>8.8790010684013126E-2</v>
      </c>
      <c r="AL1063" s="39">
        <f t="shared" si="455"/>
        <v>0.12658402175933514</v>
      </c>
      <c r="AM1063" s="39"/>
      <c r="AS1063" s="39"/>
      <c r="AT1063" s="39">
        <f t="shared" si="464"/>
        <v>5.1735165830680073E-2</v>
      </c>
      <c r="AU1063" s="39">
        <f t="shared" si="465"/>
        <v>0.1659825688982878</v>
      </c>
      <c r="AW1063" s="38">
        <f t="shared" si="466"/>
        <v>594.80115811820542</v>
      </c>
      <c r="AX1063" s="38">
        <f t="shared" si="469"/>
        <v>238.34435307973749</v>
      </c>
      <c r="AY1063" s="38">
        <f t="shared" si="470"/>
        <v>339.79708464988892</v>
      </c>
      <c r="AZ1063" s="38">
        <f t="shared" si="456"/>
        <v>0</v>
      </c>
      <c r="BA1063" s="38">
        <f t="shared" si="457"/>
        <v>0</v>
      </c>
      <c r="BB1063" s="38">
        <f t="shared" si="458"/>
        <v>0</v>
      </c>
      <c r="BC1063" s="38">
        <f t="shared" si="459"/>
        <v>0</v>
      </c>
      <c r="BD1063" s="38">
        <f t="shared" si="460"/>
        <v>0</v>
      </c>
      <c r="BE1063" s="38">
        <f t="shared" si="461"/>
        <v>0</v>
      </c>
      <c r="BF1063" s="38">
        <f t="shared" si="462"/>
        <v>0</v>
      </c>
      <c r="BG1063" s="38">
        <f t="shared" si="467"/>
        <v>138.87580974924435</v>
      </c>
      <c r="BH1063" s="38">
        <f t="shared" si="468"/>
        <v>445.55696864780788</v>
      </c>
      <c r="BI1063" s="61">
        <f t="shared" si="463"/>
        <v>1757.3753742448841</v>
      </c>
    </row>
    <row r="1064" spans="1:61" x14ac:dyDescent="0.3">
      <c r="A1064" s="197" t="s">
        <v>2304</v>
      </c>
      <c r="B1064" s="84" t="s">
        <v>2305</v>
      </c>
      <c r="C1064" s="84" t="s">
        <v>2305</v>
      </c>
      <c r="D1064" s="63">
        <f>VLOOKUP(B1064,Площадь!$A$2:$B$490,2,0)</f>
        <v>13.6</v>
      </c>
      <c r="E1064" s="72"/>
      <c r="F1064" s="90">
        <v>24</v>
      </c>
      <c r="G1064" s="90"/>
      <c r="H1064" s="90"/>
      <c r="I1064" s="89"/>
      <c r="J1064" s="89"/>
      <c r="K1064" s="89"/>
      <c r="L1064" s="89"/>
      <c r="M1064" s="89"/>
      <c r="N1064" s="89"/>
      <c r="O1064" s="89"/>
      <c r="P1064" s="89"/>
      <c r="Q1064" s="89"/>
      <c r="R1064">
        <f t="shared" si="452"/>
        <v>24</v>
      </c>
      <c r="S1064" s="76"/>
      <c r="T1064" s="80"/>
      <c r="U1064" s="39"/>
      <c r="V1064" s="39"/>
      <c r="W1064" s="39"/>
      <c r="X1064" s="39"/>
      <c r="Y1064" s="39"/>
      <c r="Z1064" s="39"/>
      <c r="AA1064" s="39"/>
      <c r="AB1064" s="39"/>
      <c r="AC1064" s="39"/>
      <c r="AD1064" s="39"/>
      <c r="AE1064" s="39"/>
      <c r="AF1064" s="39"/>
      <c r="AG1064" s="39"/>
      <c r="AH1064" s="39"/>
      <c r="AJ1064" s="39">
        <f t="shared" si="453"/>
        <v>0.1514951683798948</v>
      </c>
      <c r="AK1064" s="39">
        <f t="shared" si="454"/>
        <v>0</v>
      </c>
      <c r="AL1064" s="39">
        <f t="shared" si="455"/>
        <v>0</v>
      </c>
      <c r="AM1064" s="39"/>
      <c r="AS1064" s="39"/>
      <c r="AT1064" s="39">
        <f t="shared" si="464"/>
        <v>0</v>
      </c>
      <c r="AU1064" s="39">
        <f t="shared" si="465"/>
        <v>0</v>
      </c>
      <c r="AW1064" s="38">
        <f t="shared" si="466"/>
        <v>406.6675701922544</v>
      </c>
      <c r="AX1064" s="38">
        <f t="shared" si="469"/>
        <v>0</v>
      </c>
      <c r="AY1064" s="38">
        <f t="shared" si="470"/>
        <v>0</v>
      </c>
      <c r="AZ1064" s="38">
        <f t="shared" si="456"/>
        <v>0</v>
      </c>
      <c r="BA1064" s="38">
        <f t="shared" si="457"/>
        <v>0</v>
      </c>
      <c r="BB1064" s="38">
        <f t="shared" si="458"/>
        <v>0</v>
      </c>
      <c r="BC1064" s="38">
        <f t="shared" si="459"/>
        <v>0</v>
      </c>
      <c r="BD1064" s="38">
        <f t="shared" si="460"/>
        <v>0</v>
      </c>
      <c r="BE1064" s="38">
        <f t="shared" si="461"/>
        <v>0</v>
      </c>
      <c r="BF1064" s="38">
        <f t="shared" si="462"/>
        <v>0</v>
      </c>
      <c r="BG1064" s="38">
        <f t="shared" si="467"/>
        <v>0</v>
      </c>
      <c r="BH1064" s="38">
        <f t="shared" si="468"/>
        <v>0</v>
      </c>
      <c r="BI1064" s="61">
        <f t="shared" si="463"/>
        <v>406.6675701922544</v>
      </c>
    </row>
    <row r="1065" spans="1:61" x14ac:dyDescent="0.3">
      <c r="A1065" s="197" t="s">
        <v>3969</v>
      </c>
      <c r="B1065" s="84" t="s">
        <v>2305</v>
      </c>
      <c r="C1065" s="84" t="s">
        <v>2305</v>
      </c>
      <c r="D1065" s="63">
        <f>VLOOKUP(B1065,Площадь!$A$2:$B$490,2,0)</f>
        <v>13.6</v>
      </c>
      <c r="E1065" s="72"/>
      <c r="F1065" s="90">
        <v>7</v>
      </c>
      <c r="G1065" s="90">
        <v>29</v>
      </c>
      <c r="H1065" s="90">
        <v>31</v>
      </c>
      <c r="I1065" s="89"/>
      <c r="J1065" s="89"/>
      <c r="K1065" s="89"/>
      <c r="L1065" s="89"/>
      <c r="M1065" s="89"/>
      <c r="N1065" s="89"/>
      <c r="O1065" s="89"/>
      <c r="P1065" s="89">
        <v>15</v>
      </c>
      <c r="Q1065" s="89">
        <v>31</v>
      </c>
      <c r="R1065">
        <f t="shared" si="452"/>
        <v>113</v>
      </c>
      <c r="S1065" s="76"/>
      <c r="T1065" s="80"/>
      <c r="U1065" s="39"/>
      <c r="V1065" s="39"/>
      <c r="W1065" s="39"/>
      <c r="X1065" s="39"/>
      <c r="Y1065" s="39"/>
      <c r="Z1065" s="39"/>
      <c r="AA1065" s="39"/>
      <c r="AB1065" s="39"/>
      <c r="AC1065" s="39"/>
      <c r="AD1065" s="39"/>
      <c r="AE1065" s="39"/>
      <c r="AF1065" s="39"/>
      <c r="AG1065" s="39"/>
      <c r="AH1065" s="39"/>
      <c r="AJ1065" s="39">
        <f t="shared" si="453"/>
        <v>4.4186090777469315E-2</v>
      </c>
      <c r="AK1065" s="39">
        <f t="shared" si="454"/>
        <v>7.8411957487180425E-2</v>
      </c>
      <c r="AL1065" s="39">
        <f t="shared" si="455"/>
        <v>0.11178848674850377</v>
      </c>
      <c r="AM1065" s="39"/>
      <c r="AS1065" s="39"/>
      <c r="AT1065" s="39">
        <f t="shared" si="464"/>
        <v>4.5688198395925257E-2</v>
      </c>
      <c r="AU1065" s="39">
        <f t="shared" si="465"/>
        <v>0.14658200889718923</v>
      </c>
      <c r="AW1065" s="38">
        <f t="shared" si="466"/>
        <v>118.61137463940754</v>
      </c>
      <c r="AX1065" s="38">
        <f t="shared" si="469"/>
        <v>210.48592220028766</v>
      </c>
      <c r="AY1065" s="38">
        <f t="shared" si="470"/>
        <v>300.08054228821356</v>
      </c>
      <c r="AZ1065" s="38">
        <f t="shared" si="456"/>
        <v>0</v>
      </c>
      <c r="BA1065" s="38">
        <f t="shared" si="457"/>
        <v>0</v>
      </c>
      <c r="BB1065" s="38">
        <f t="shared" si="458"/>
        <v>0</v>
      </c>
      <c r="BC1065" s="38">
        <f t="shared" si="459"/>
        <v>0</v>
      </c>
      <c r="BD1065" s="38">
        <f t="shared" si="460"/>
        <v>0</v>
      </c>
      <c r="BE1065" s="38">
        <f t="shared" si="461"/>
        <v>0</v>
      </c>
      <c r="BF1065" s="38">
        <f t="shared" si="462"/>
        <v>0</v>
      </c>
      <c r="BG1065" s="38">
        <f t="shared" si="467"/>
        <v>122.64357224608592</v>
      </c>
      <c r="BH1065" s="38">
        <f t="shared" si="468"/>
        <v>393.47888140325887</v>
      </c>
      <c r="BI1065" s="61">
        <f t="shared" si="463"/>
        <v>1145.3002927772536</v>
      </c>
    </row>
    <row r="1066" spans="1:61" x14ac:dyDescent="0.3">
      <c r="A1066" s="84" t="s">
        <v>2259</v>
      </c>
      <c r="B1066" s="84" t="s">
        <v>2260</v>
      </c>
      <c r="C1066" s="84" t="s">
        <v>2260</v>
      </c>
      <c r="D1066" s="63">
        <f>VLOOKUP(B1066,Площадь!$A$2:$B$490,2,0)</f>
        <v>17</v>
      </c>
      <c r="E1066" s="72"/>
      <c r="F1066" s="87">
        <v>31</v>
      </c>
      <c r="G1066" s="87">
        <v>29</v>
      </c>
      <c r="H1066" s="90">
        <v>31</v>
      </c>
      <c r="I1066" s="89"/>
      <c r="J1066" s="89"/>
      <c r="K1066" s="89"/>
      <c r="L1066" s="89"/>
      <c r="M1066" s="89"/>
      <c r="N1066" s="89"/>
      <c r="O1066" s="89"/>
      <c r="P1066" s="89">
        <v>15</v>
      </c>
      <c r="Q1066" s="89">
        <v>31</v>
      </c>
      <c r="R1066">
        <f t="shared" si="452"/>
        <v>137</v>
      </c>
      <c r="S1066" s="76"/>
      <c r="T1066" s="80"/>
      <c r="U1066" s="39"/>
      <c r="V1066" s="39"/>
      <c r="W1066" s="39"/>
      <c r="X1066" s="39"/>
      <c r="Y1066" s="39"/>
      <c r="Z1066" s="39"/>
      <c r="AA1066" s="39"/>
      <c r="AB1066" s="39"/>
      <c r="AC1066" s="39"/>
      <c r="AD1066" s="39"/>
      <c r="AE1066" s="39"/>
      <c r="AF1066" s="39"/>
      <c r="AG1066" s="39"/>
      <c r="AH1066" s="39"/>
      <c r="AJ1066" s="39">
        <f t="shared" si="453"/>
        <v>0.24460157394670515</v>
      </c>
      <c r="AK1066" s="39">
        <f t="shared" si="454"/>
        <v>9.8014946858975535E-2</v>
      </c>
      <c r="AL1066" s="39">
        <f t="shared" si="455"/>
        <v>0.13973560843562971</v>
      </c>
      <c r="AM1066" s="39"/>
      <c r="AS1066" s="39"/>
      <c r="AT1066" s="39">
        <f t="shared" si="464"/>
        <v>5.711024799490657E-2</v>
      </c>
      <c r="AU1066" s="39">
        <f t="shared" si="465"/>
        <v>0.18322751112148655</v>
      </c>
      <c r="AW1066" s="38">
        <f t="shared" si="466"/>
        <v>656.59868103957751</v>
      </c>
      <c r="AX1066" s="38">
        <f t="shared" si="469"/>
        <v>263.1074027503596</v>
      </c>
      <c r="AY1066" s="38">
        <f t="shared" si="470"/>
        <v>375.10067786026701</v>
      </c>
      <c r="AZ1066" s="38">
        <f t="shared" si="456"/>
        <v>0</v>
      </c>
      <c r="BA1066" s="38">
        <f t="shared" si="457"/>
        <v>0</v>
      </c>
      <c r="BB1066" s="38">
        <f t="shared" si="458"/>
        <v>0</v>
      </c>
      <c r="BC1066" s="38">
        <f t="shared" si="459"/>
        <v>0</v>
      </c>
      <c r="BD1066" s="38">
        <f t="shared" si="460"/>
        <v>0</v>
      </c>
      <c r="BE1066" s="38">
        <f t="shared" si="461"/>
        <v>0</v>
      </c>
      <c r="BF1066" s="38">
        <f t="shared" si="462"/>
        <v>0</v>
      </c>
      <c r="BG1066" s="38">
        <f t="shared" si="467"/>
        <v>153.30446530760742</v>
      </c>
      <c r="BH1066" s="38">
        <f t="shared" si="468"/>
        <v>491.84860175407368</v>
      </c>
      <c r="BI1066" s="61">
        <f t="shared" si="463"/>
        <v>1939.9598287118852</v>
      </c>
    </row>
    <row r="1067" spans="1:61" x14ac:dyDescent="0.3">
      <c r="A1067" s="84" t="s">
        <v>1292</v>
      </c>
      <c r="B1067" s="84" t="s">
        <v>1293</v>
      </c>
      <c r="C1067" s="84" t="s">
        <v>1293</v>
      </c>
      <c r="D1067" s="63">
        <f>VLOOKUP(B1067,Площадь!$A$2:$B$490,2,0)</f>
        <v>14.8</v>
      </c>
      <c r="E1067" s="72"/>
      <c r="F1067" s="87">
        <v>31</v>
      </c>
      <c r="G1067" s="87">
        <v>29</v>
      </c>
      <c r="H1067" s="90">
        <v>31</v>
      </c>
      <c r="I1067" s="89"/>
      <c r="J1067" s="89"/>
      <c r="K1067" s="89"/>
      <c r="L1067" s="89"/>
      <c r="M1067" s="89"/>
      <c r="N1067" s="89"/>
      <c r="O1067" s="89"/>
      <c r="P1067" s="89">
        <v>15</v>
      </c>
      <c r="Q1067" s="89">
        <v>31</v>
      </c>
      <c r="R1067">
        <f t="shared" si="452"/>
        <v>137</v>
      </c>
      <c r="S1067" s="76"/>
      <c r="T1067" s="80"/>
      <c r="U1067" s="39"/>
      <c r="V1067" s="39"/>
      <c r="W1067" s="39"/>
      <c r="X1067" s="39"/>
      <c r="Y1067" s="39"/>
      <c r="Z1067" s="39"/>
      <c r="AA1067" s="39"/>
      <c r="AB1067" s="39"/>
      <c r="AC1067" s="39"/>
      <c r="AD1067" s="39"/>
      <c r="AE1067" s="39"/>
      <c r="AF1067" s="39"/>
      <c r="AG1067" s="39"/>
      <c r="AH1067" s="39"/>
      <c r="AJ1067" s="39">
        <f t="shared" si="453"/>
        <v>0.21294725261242567</v>
      </c>
      <c r="AK1067" s="39">
        <f t="shared" si="454"/>
        <v>8.5330659618402235E-2</v>
      </c>
      <c r="AL1067" s="39">
        <f t="shared" si="455"/>
        <v>0.12165217675572469</v>
      </c>
      <c r="AM1067" s="39"/>
      <c r="AS1067" s="39"/>
      <c r="AT1067" s="39">
        <f t="shared" si="464"/>
        <v>4.9719510019095137E-2</v>
      </c>
      <c r="AU1067" s="39">
        <f t="shared" si="465"/>
        <v>0.1595157155645883</v>
      </c>
      <c r="AW1067" s="38">
        <f t="shared" si="466"/>
        <v>571.62708702269094</v>
      </c>
      <c r="AX1067" s="38">
        <f t="shared" si="469"/>
        <v>229.05820945325422</v>
      </c>
      <c r="AY1067" s="38">
        <f t="shared" si="470"/>
        <v>326.55823719599715</v>
      </c>
      <c r="AZ1067" s="38">
        <f t="shared" si="456"/>
        <v>0</v>
      </c>
      <c r="BA1067" s="38">
        <f t="shared" si="457"/>
        <v>0</v>
      </c>
      <c r="BB1067" s="38">
        <f t="shared" si="458"/>
        <v>0</v>
      </c>
      <c r="BC1067" s="38">
        <f t="shared" si="459"/>
        <v>0</v>
      </c>
      <c r="BD1067" s="38">
        <f t="shared" si="460"/>
        <v>0</v>
      </c>
      <c r="BE1067" s="38">
        <f t="shared" si="461"/>
        <v>0</v>
      </c>
      <c r="BF1067" s="38">
        <f t="shared" si="462"/>
        <v>0</v>
      </c>
      <c r="BG1067" s="38">
        <f t="shared" si="467"/>
        <v>133.46506391485823</v>
      </c>
      <c r="BH1067" s="38">
        <f t="shared" si="468"/>
        <v>428.19760623295826</v>
      </c>
      <c r="BI1067" s="61">
        <f t="shared" si="463"/>
        <v>1688.906203819759</v>
      </c>
    </row>
    <row r="1068" spans="1:61" x14ac:dyDescent="0.3">
      <c r="A1068" s="197" t="s">
        <v>2202</v>
      </c>
      <c r="B1068" s="84" t="s">
        <v>2203</v>
      </c>
      <c r="C1068" s="84" t="s">
        <v>2203</v>
      </c>
      <c r="D1068" s="63">
        <f>VLOOKUP(B1068,Площадь!$A$2:$B$490,2,0)</f>
        <v>17.3</v>
      </c>
      <c r="E1068" s="72"/>
      <c r="F1068" s="87"/>
      <c r="G1068" s="87"/>
      <c r="H1068" s="90"/>
      <c r="I1068" s="89"/>
      <c r="J1068" s="89"/>
      <c r="K1068" s="89"/>
      <c r="L1068" s="89"/>
      <c r="M1068" s="89"/>
      <c r="N1068" s="89"/>
      <c r="O1068" s="89"/>
      <c r="P1068" s="89">
        <v>0</v>
      </c>
      <c r="Q1068" s="89">
        <v>0</v>
      </c>
      <c r="R1068">
        <f t="shared" si="452"/>
        <v>0</v>
      </c>
      <c r="S1068" s="76"/>
      <c r="T1068" s="80"/>
      <c r="U1068" s="39"/>
      <c r="V1068" s="39"/>
      <c r="W1068" s="39"/>
      <c r="X1068" s="39"/>
      <c r="Y1068" s="39"/>
      <c r="Z1068" s="39"/>
      <c r="AA1068" s="39"/>
      <c r="AB1068" s="39"/>
      <c r="AC1068" s="39"/>
      <c r="AD1068" s="39"/>
      <c r="AE1068" s="39"/>
      <c r="AF1068" s="39"/>
      <c r="AG1068" s="39"/>
      <c r="AH1068" s="39"/>
      <c r="AJ1068" s="39">
        <f t="shared" si="453"/>
        <v>0</v>
      </c>
      <c r="AK1068" s="39">
        <f t="shared" si="454"/>
        <v>0</v>
      </c>
      <c r="AL1068" s="39">
        <f t="shared" si="455"/>
        <v>0</v>
      </c>
      <c r="AM1068" s="39"/>
      <c r="AS1068" s="39"/>
      <c r="AT1068" s="39">
        <f t="shared" si="464"/>
        <v>0</v>
      </c>
      <c r="AU1068" s="39">
        <f t="shared" si="465"/>
        <v>0</v>
      </c>
      <c r="AW1068" s="38">
        <f t="shared" si="466"/>
        <v>0</v>
      </c>
      <c r="AX1068" s="38">
        <f t="shared" si="469"/>
        <v>0</v>
      </c>
      <c r="AY1068" s="38">
        <f t="shared" si="470"/>
        <v>0</v>
      </c>
      <c r="AZ1068" s="38">
        <f t="shared" si="456"/>
        <v>0</v>
      </c>
      <c r="BA1068" s="38">
        <f t="shared" si="457"/>
        <v>0</v>
      </c>
      <c r="BB1068" s="38">
        <f t="shared" si="458"/>
        <v>0</v>
      </c>
      <c r="BC1068" s="38">
        <f t="shared" si="459"/>
        <v>0</v>
      </c>
      <c r="BD1068" s="38">
        <f t="shared" si="460"/>
        <v>0</v>
      </c>
      <c r="BE1068" s="38">
        <f t="shared" si="461"/>
        <v>0</v>
      </c>
      <c r="BF1068" s="38">
        <f t="shared" si="462"/>
        <v>0</v>
      </c>
      <c r="BG1068" s="38">
        <f t="shared" si="467"/>
        <v>0</v>
      </c>
      <c r="BH1068" s="38">
        <f t="shared" si="468"/>
        <v>0</v>
      </c>
      <c r="BI1068" s="61">
        <f t="shared" si="463"/>
        <v>0</v>
      </c>
    </row>
    <row r="1069" spans="1:61" x14ac:dyDescent="0.3">
      <c r="A1069" s="198" t="s">
        <v>3970</v>
      </c>
      <c r="B1069" s="84" t="s">
        <v>2203</v>
      </c>
      <c r="C1069" s="84" t="s">
        <v>2203</v>
      </c>
      <c r="D1069" s="63">
        <f>VLOOKUP(B1069,Площадь!$A$2:$B$490,2,0)</f>
        <v>17.3</v>
      </c>
      <c r="E1069" s="72"/>
      <c r="F1069" s="87">
        <v>31</v>
      </c>
      <c r="G1069" s="87">
        <v>29</v>
      </c>
      <c r="H1069" s="90">
        <v>31</v>
      </c>
      <c r="I1069" s="89"/>
      <c r="J1069" s="89"/>
      <c r="K1069" s="89"/>
      <c r="L1069" s="89"/>
      <c r="M1069" s="89"/>
      <c r="N1069" s="89"/>
      <c r="O1069" s="89"/>
      <c r="P1069" s="89">
        <v>15</v>
      </c>
      <c r="Q1069" s="89">
        <v>31</v>
      </c>
      <c r="R1069">
        <f t="shared" si="452"/>
        <v>137</v>
      </c>
      <c r="S1069" s="76"/>
      <c r="T1069" s="80"/>
      <c r="U1069" s="39"/>
      <c r="V1069" s="39"/>
      <c r="W1069" s="39"/>
      <c r="X1069" s="39"/>
      <c r="Y1069" s="39"/>
      <c r="Z1069" s="39"/>
      <c r="AA1069" s="39"/>
      <c r="AB1069" s="39"/>
      <c r="AC1069" s="39"/>
      <c r="AD1069" s="39"/>
      <c r="AE1069" s="39"/>
      <c r="AF1069" s="39"/>
      <c r="AG1069" s="39"/>
      <c r="AH1069" s="39"/>
      <c r="AJ1069" s="39">
        <f t="shared" si="453"/>
        <v>0.24891807231047053</v>
      </c>
      <c r="AK1069" s="39">
        <f t="shared" si="454"/>
        <v>9.9744622391780988E-2</v>
      </c>
      <c r="AL1069" s="39">
        <f t="shared" si="455"/>
        <v>0.14220153093743493</v>
      </c>
      <c r="AM1069" s="39"/>
      <c r="AS1069" s="39"/>
      <c r="AT1069" s="39">
        <f t="shared" si="464"/>
        <v>5.8118075900699041E-2</v>
      </c>
      <c r="AU1069" s="39">
        <f t="shared" si="465"/>
        <v>0.18646093778833631</v>
      </c>
      <c r="AW1069" s="38">
        <f t="shared" si="466"/>
        <v>668.1857165873347</v>
      </c>
      <c r="AX1069" s="38">
        <f t="shared" si="469"/>
        <v>267.75047456360124</v>
      </c>
      <c r="AY1069" s="38">
        <f t="shared" si="470"/>
        <v>381.72010158721287</v>
      </c>
      <c r="AZ1069" s="38">
        <f t="shared" si="456"/>
        <v>0</v>
      </c>
      <c r="BA1069" s="38">
        <f t="shared" si="457"/>
        <v>0</v>
      </c>
      <c r="BB1069" s="38">
        <f t="shared" si="458"/>
        <v>0</v>
      </c>
      <c r="BC1069" s="38">
        <f t="shared" si="459"/>
        <v>0</v>
      </c>
      <c r="BD1069" s="38">
        <f t="shared" si="460"/>
        <v>0</v>
      </c>
      <c r="BE1069" s="38">
        <f t="shared" si="461"/>
        <v>0</v>
      </c>
      <c r="BF1069" s="38">
        <f t="shared" si="462"/>
        <v>0</v>
      </c>
      <c r="BG1069" s="38">
        <f t="shared" si="467"/>
        <v>156.00983822480049</v>
      </c>
      <c r="BH1069" s="38">
        <f t="shared" si="468"/>
        <v>500.52828296149846</v>
      </c>
      <c r="BI1069" s="61">
        <f t="shared" si="463"/>
        <v>1974.1944139244476</v>
      </c>
    </row>
    <row r="1070" spans="1:61" x14ac:dyDescent="0.3">
      <c r="A1070" s="84" t="s">
        <v>882</v>
      </c>
      <c r="B1070" s="84" t="s">
        <v>883</v>
      </c>
      <c r="C1070" s="84" t="s">
        <v>883</v>
      </c>
      <c r="D1070" s="63">
        <f>VLOOKUP(B1070,Площадь!$A$2:$B$490,2,0)</f>
        <v>15.1</v>
      </c>
      <c r="E1070" s="72"/>
      <c r="F1070" s="87">
        <v>31</v>
      </c>
      <c r="G1070" s="87">
        <v>29</v>
      </c>
      <c r="H1070" s="87">
        <v>31</v>
      </c>
      <c r="I1070" s="89"/>
      <c r="J1070" s="89"/>
      <c r="K1070" s="89"/>
      <c r="L1070" s="89"/>
      <c r="M1070" s="89"/>
      <c r="N1070" s="89"/>
      <c r="O1070" s="89"/>
      <c r="P1070" s="89">
        <v>15</v>
      </c>
      <c r="Q1070" s="89">
        <v>31</v>
      </c>
      <c r="R1070">
        <f t="shared" si="452"/>
        <v>137</v>
      </c>
      <c r="S1070" s="76"/>
      <c r="T1070" s="80"/>
      <c r="U1070" s="39"/>
      <c r="V1070" s="39"/>
      <c r="W1070" s="39"/>
      <c r="X1070" s="39"/>
      <c r="Y1070" s="39"/>
      <c r="Z1070" s="39"/>
      <c r="AA1070" s="39"/>
      <c r="AB1070" s="39"/>
      <c r="AC1070" s="39"/>
      <c r="AD1070" s="39"/>
      <c r="AE1070" s="39"/>
      <c r="AF1070" s="39"/>
      <c r="AG1070" s="39"/>
      <c r="AH1070" s="39"/>
      <c r="AJ1070" s="39">
        <f t="shared" si="453"/>
        <v>0.21726375097619102</v>
      </c>
      <c r="AK1070" s="39">
        <f t="shared" si="454"/>
        <v>8.7060335151207674E-2</v>
      </c>
      <c r="AL1070" s="39">
        <f t="shared" si="455"/>
        <v>0.12411809925752991</v>
      </c>
      <c r="AM1070" s="39"/>
      <c r="AS1070" s="39"/>
      <c r="AT1070" s="39">
        <f t="shared" si="464"/>
        <v>5.0727337924887601E-2</v>
      </c>
      <c r="AU1070" s="39">
        <f t="shared" si="465"/>
        <v>0.16274914223143805</v>
      </c>
      <c r="AW1070" s="38">
        <f t="shared" si="466"/>
        <v>583.21412257044813</v>
      </c>
      <c r="AX1070" s="38">
        <f t="shared" si="469"/>
        <v>233.70128126649584</v>
      </c>
      <c r="AY1070" s="38">
        <f t="shared" si="470"/>
        <v>333.17766092294301</v>
      </c>
      <c r="AZ1070" s="38">
        <f t="shared" si="456"/>
        <v>0</v>
      </c>
      <c r="BA1070" s="38">
        <f t="shared" si="457"/>
        <v>0</v>
      </c>
      <c r="BB1070" s="38">
        <f t="shared" si="458"/>
        <v>0</v>
      </c>
      <c r="BC1070" s="38">
        <f t="shared" si="459"/>
        <v>0</v>
      </c>
      <c r="BD1070" s="38">
        <f t="shared" si="460"/>
        <v>0</v>
      </c>
      <c r="BE1070" s="38">
        <f t="shared" si="461"/>
        <v>0</v>
      </c>
      <c r="BF1070" s="38">
        <f t="shared" si="462"/>
        <v>0</v>
      </c>
      <c r="BG1070" s="38">
        <f t="shared" si="467"/>
        <v>136.17043683205128</v>
      </c>
      <c r="BH1070" s="38">
        <f t="shared" si="468"/>
        <v>436.87728744038304</v>
      </c>
      <c r="BI1070" s="61">
        <f t="shared" si="463"/>
        <v>1723.1407890323214</v>
      </c>
    </row>
    <row r="1071" spans="1:61" x14ac:dyDescent="0.3">
      <c r="A1071" s="84" t="s">
        <v>2626</v>
      </c>
      <c r="B1071" s="84" t="s">
        <v>1921</v>
      </c>
      <c r="C1071" s="84" t="s">
        <v>1921</v>
      </c>
      <c r="D1071" s="63">
        <f>VLOOKUP(B1071,Площадь!$A$2:$B$490,2,0)</f>
        <v>13.6</v>
      </c>
      <c r="E1071" s="72"/>
      <c r="F1071" s="87">
        <v>31</v>
      </c>
      <c r="G1071" s="87">
        <v>29</v>
      </c>
      <c r="H1071" s="87">
        <v>31</v>
      </c>
      <c r="I1071" s="89"/>
      <c r="J1071" s="89"/>
      <c r="K1071" s="89"/>
      <c r="L1071" s="89"/>
      <c r="M1071" s="89"/>
      <c r="N1071" s="89"/>
      <c r="O1071" s="89"/>
      <c r="P1071" s="89">
        <v>15</v>
      </c>
      <c r="Q1071" s="89">
        <v>31</v>
      </c>
      <c r="R1071">
        <f t="shared" si="452"/>
        <v>137</v>
      </c>
      <c r="S1071" s="76"/>
      <c r="T1071" s="80"/>
      <c r="U1071" s="39"/>
      <c r="V1071" s="39"/>
      <c r="W1071" s="39"/>
      <c r="X1071" s="39"/>
      <c r="Y1071" s="39"/>
      <c r="Z1071" s="39"/>
      <c r="AA1071" s="39"/>
      <c r="AB1071" s="39"/>
      <c r="AC1071" s="39"/>
      <c r="AD1071" s="39"/>
      <c r="AE1071" s="39"/>
      <c r="AF1071" s="39"/>
      <c r="AG1071" s="39"/>
      <c r="AH1071" s="39"/>
      <c r="AJ1071" s="39">
        <f t="shared" si="453"/>
        <v>0.19568125915736412</v>
      </c>
      <c r="AK1071" s="39">
        <f t="shared" si="454"/>
        <v>7.8411957487180425E-2</v>
      </c>
      <c r="AL1071" s="39">
        <f t="shared" si="455"/>
        <v>0.11178848674850377</v>
      </c>
      <c r="AM1071" s="39"/>
      <c r="AS1071" s="39"/>
      <c r="AT1071" s="39">
        <f t="shared" si="464"/>
        <v>4.5688198395925257E-2</v>
      </c>
      <c r="AU1071" s="39">
        <f t="shared" si="465"/>
        <v>0.14658200889718923</v>
      </c>
      <c r="AW1071" s="38">
        <f t="shared" si="466"/>
        <v>525.27894483166199</v>
      </c>
      <c r="AX1071" s="38">
        <f t="shared" si="469"/>
        <v>210.48592220028766</v>
      </c>
      <c r="AY1071" s="38">
        <f t="shared" si="470"/>
        <v>300.08054228821356</v>
      </c>
      <c r="AZ1071" s="38">
        <f t="shared" si="456"/>
        <v>0</v>
      </c>
      <c r="BA1071" s="38">
        <f t="shared" si="457"/>
        <v>0</v>
      </c>
      <c r="BB1071" s="38">
        <f t="shared" si="458"/>
        <v>0</v>
      </c>
      <c r="BC1071" s="38">
        <f t="shared" si="459"/>
        <v>0</v>
      </c>
      <c r="BD1071" s="38">
        <f t="shared" si="460"/>
        <v>0</v>
      </c>
      <c r="BE1071" s="38">
        <f t="shared" si="461"/>
        <v>0</v>
      </c>
      <c r="BF1071" s="38">
        <f t="shared" si="462"/>
        <v>0</v>
      </c>
      <c r="BG1071" s="38">
        <f t="shared" si="467"/>
        <v>122.64357224608592</v>
      </c>
      <c r="BH1071" s="38">
        <f t="shared" si="468"/>
        <v>393.47888140325887</v>
      </c>
      <c r="BI1071" s="61">
        <f t="shared" si="463"/>
        <v>1551.9678629695079</v>
      </c>
    </row>
    <row r="1072" spans="1:61" x14ac:dyDescent="0.3">
      <c r="A1072" s="84" t="s">
        <v>618</v>
      </c>
      <c r="B1072" s="84" t="s">
        <v>619</v>
      </c>
      <c r="C1072" s="84" t="s">
        <v>619</v>
      </c>
      <c r="D1072" s="63">
        <f>VLOOKUP(B1072,Площадь!$A$2:$B$490,2,0)</f>
        <v>16.399999999999999</v>
      </c>
      <c r="E1072" s="72"/>
      <c r="F1072" s="87">
        <v>31</v>
      </c>
      <c r="G1072" s="87">
        <v>29</v>
      </c>
      <c r="H1072" s="87">
        <v>31</v>
      </c>
      <c r="I1072" s="89"/>
      <c r="J1072" s="89"/>
      <c r="K1072" s="89"/>
      <c r="L1072" s="89"/>
      <c r="M1072" s="89"/>
      <c r="N1072" s="89"/>
      <c r="O1072" s="89"/>
      <c r="P1072" s="89">
        <v>15</v>
      </c>
      <c r="Q1072" s="89">
        <v>31</v>
      </c>
      <c r="R1072">
        <f t="shared" si="452"/>
        <v>137</v>
      </c>
      <c r="S1072" s="76"/>
      <c r="T1072" s="80"/>
      <c r="U1072" s="39"/>
      <c r="V1072" s="39"/>
      <c r="W1072" s="39"/>
      <c r="X1072" s="39"/>
      <c r="Y1072" s="39"/>
      <c r="Z1072" s="39"/>
      <c r="AA1072" s="39"/>
      <c r="AB1072" s="39"/>
      <c r="AC1072" s="39"/>
      <c r="AD1072" s="39"/>
      <c r="AE1072" s="39"/>
      <c r="AF1072" s="39"/>
      <c r="AG1072" s="39"/>
      <c r="AH1072" s="39"/>
      <c r="AJ1072" s="39">
        <f t="shared" si="453"/>
        <v>0.23596857721917436</v>
      </c>
      <c r="AK1072" s="39">
        <f t="shared" si="454"/>
        <v>9.455559579336463E-2</v>
      </c>
      <c r="AL1072" s="39">
        <f t="shared" si="455"/>
        <v>0.13480376343201925</v>
      </c>
      <c r="AM1072" s="39"/>
      <c r="AS1072" s="39"/>
      <c r="AT1072" s="39">
        <f t="shared" si="464"/>
        <v>5.5094592183321626E-2</v>
      </c>
      <c r="AU1072" s="39">
        <f t="shared" si="465"/>
        <v>0.17676065778778702</v>
      </c>
      <c r="AW1072" s="38">
        <f t="shared" si="466"/>
        <v>633.42460994406292</v>
      </c>
      <c r="AX1072" s="38">
        <f t="shared" si="469"/>
        <v>253.8212591238763</v>
      </c>
      <c r="AY1072" s="38">
        <f t="shared" si="470"/>
        <v>361.86183040637519</v>
      </c>
      <c r="AZ1072" s="38">
        <f t="shared" si="456"/>
        <v>0</v>
      </c>
      <c r="BA1072" s="38">
        <f t="shared" si="457"/>
        <v>0</v>
      </c>
      <c r="BB1072" s="38">
        <f t="shared" si="458"/>
        <v>0</v>
      </c>
      <c r="BC1072" s="38">
        <f t="shared" si="459"/>
        <v>0</v>
      </c>
      <c r="BD1072" s="38">
        <f t="shared" si="460"/>
        <v>0</v>
      </c>
      <c r="BE1072" s="38">
        <f t="shared" si="461"/>
        <v>0</v>
      </c>
      <c r="BF1072" s="38">
        <f t="shared" si="462"/>
        <v>0</v>
      </c>
      <c r="BG1072" s="38">
        <f t="shared" si="467"/>
        <v>147.89371947322124</v>
      </c>
      <c r="BH1072" s="38">
        <f t="shared" si="468"/>
        <v>474.48923933922396</v>
      </c>
      <c r="BI1072" s="61">
        <f t="shared" si="463"/>
        <v>1871.4906582867595</v>
      </c>
    </row>
    <row r="1073" spans="1:61" x14ac:dyDescent="0.3">
      <c r="A1073" s="84" t="s">
        <v>1296</v>
      </c>
      <c r="B1073" s="84" t="s">
        <v>1297</v>
      </c>
      <c r="C1073" s="84" t="s">
        <v>1297</v>
      </c>
      <c r="D1073" s="63">
        <f>VLOOKUP(B1073,Площадь!$A$2:$B$490,2,0)</f>
        <v>14.7</v>
      </c>
      <c r="E1073" s="72"/>
      <c r="F1073" s="87">
        <v>31</v>
      </c>
      <c r="G1073" s="87">
        <v>29</v>
      </c>
      <c r="H1073" s="87">
        <v>31</v>
      </c>
      <c r="I1073" s="89"/>
      <c r="J1073" s="89"/>
      <c r="K1073" s="89"/>
      <c r="L1073" s="89"/>
      <c r="M1073" s="89"/>
      <c r="N1073" s="89"/>
      <c r="O1073" s="89"/>
      <c r="P1073" s="89">
        <v>15</v>
      </c>
      <c r="Q1073" s="89">
        <v>31</v>
      </c>
      <c r="R1073">
        <f t="shared" si="452"/>
        <v>137</v>
      </c>
      <c r="S1073" s="76"/>
      <c r="T1073" s="80"/>
      <c r="U1073" s="39"/>
      <c r="V1073" s="39"/>
      <c r="W1073" s="39"/>
      <c r="X1073" s="39"/>
      <c r="Y1073" s="39"/>
      <c r="Z1073" s="39"/>
      <c r="AA1073" s="39"/>
      <c r="AB1073" s="39"/>
      <c r="AC1073" s="39"/>
      <c r="AD1073" s="39"/>
      <c r="AE1073" s="39"/>
      <c r="AF1073" s="39"/>
      <c r="AG1073" s="39"/>
      <c r="AH1073" s="39"/>
      <c r="AJ1073" s="39">
        <f t="shared" si="453"/>
        <v>0.21150841982450386</v>
      </c>
      <c r="AK1073" s="39">
        <f t="shared" si="454"/>
        <v>8.4754101107467075E-2</v>
      </c>
      <c r="AL1073" s="39">
        <f t="shared" si="455"/>
        <v>0.12083020258845627</v>
      </c>
      <c r="AM1073" s="39"/>
      <c r="AS1073" s="39"/>
      <c r="AT1073" s="39">
        <f t="shared" si="464"/>
        <v>4.9383567383830977E-2</v>
      </c>
      <c r="AU1073" s="39">
        <f t="shared" si="465"/>
        <v>0.15843790667563837</v>
      </c>
      <c r="AW1073" s="38">
        <f t="shared" si="466"/>
        <v>567.76474184010522</v>
      </c>
      <c r="AX1073" s="38">
        <f t="shared" si="469"/>
        <v>227.51051884884032</v>
      </c>
      <c r="AY1073" s="38">
        <f t="shared" si="470"/>
        <v>324.3517626203485</v>
      </c>
      <c r="AZ1073" s="38">
        <f t="shared" si="456"/>
        <v>0</v>
      </c>
      <c r="BA1073" s="38">
        <f t="shared" si="457"/>
        <v>0</v>
      </c>
      <c r="BB1073" s="38">
        <f t="shared" si="458"/>
        <v>0</v>
      </c>
      <c r="BC1073" s="38">
        <f t="shared" si="459"/>
        <v>0</v>
      </c>
      <c r="BD1073" s="38">
        <f t="shared" si="460"/>
        <v>0</v>
      </c>
      <c r="BE1073" s="38">
        <f t="shared" si="461"/>
        <v>0</v>
      </c>
      <c r="BF1073" s="38">
        <f t="shared" si="462"/>
        <v>0</v>
      </c>
      <c r="BG1073" s="38">
        <f t="shared" si="467"/>
        <v>132.56327294246051</v>
      </c>
      <c r="BH1073" s="38">
        <f t="shared" si="468"/>
        <v>425.30437916381663</v>
      </c>
      <c r="BI1073" s="61">
        <f t="shared" si="463"/>
        <v>1677.4946754155712</v>
      </c>
    </row>
    <row r="1074" spans="1:61" x14ac:dyDescent="0.3">
      <c r="A1074" s="84" t="s">
        <v>1216</v>
      </c>
      <c r="B1074" s="84" t="s">
        <v>1217</v>
      </c>
      <c r="C1074" s="84" t="s">
        <v>1217</v>
      </c>
      <c r="D1074" s="63">
        <f>VLOOKUP(B1074,Площадь!$A$2:$B$490,2,0)</f>
        <v>15.2</v>
      </c>
      <c r="E1074" s="72"/>
      <c r="F1074" s="87">
        <v>31</v>
      </c>
      <c r="G1074" s="87">
        <v>29</v>
      </c>
      <c r="H1074" s="87">
        <v>31</v>
      </c>
      <c r="I1074" s="89"/>
      <c r="J1074" s="89"/>
      <c r="K1074" s="89"/>
      <c r="L1074" s="89"/>
      <c r="M1074" s="89"/>
      <c r="N1074" s="89"/>
      <c r="O1074" s="89"/>
      <c r="P1074" s="89">
        <v>15</v>
      </c>
      <c r="Q1074" s="89">
        <v>31</v>
      </c>
      <c r="R1074">
        <f t="shared" si="452"/>
        <v>137</v>
      </c>
      <c r="S1074" s="76"/>
      <c r="T1074" s="80"/>
      <c r="U1074" s="39"/>
      <c r="V1074" s="39"/>
      <c r="W1074" s="39"/>
      <c r="X1074" s="39"/>
      <c r="Y1074" s="39"/>
      <c r="Z1074" s="39"/>
      <c r="AA1074" s="39"/>
      <c r="AB1074" s="39"/>
      <c r="AC1074" s="39"/>
      <c r="AD1074" s="39"/>
      <c r="AE1074" s="39"/>
      <c r="AF1074" s="39"/>
      <c r="AG1074" s="39"/>
      <c r="AH1074" s="39"/>
      <c r="AJ1074" s="39">
        <f t="shared" si="453"/>
        <v>0.21870258376411283</v>
      </c>
      <c r="AK1074" s="39">
        <f t="shared" si="454"/>
        <v>8.763689366214282E-2</v>
      </c>
      <c r="AL1074" s="39">
        <f t="shared" si="455"/>
        <v>0.12494007342479832</v>
      </c>
      <c r="AM1074" s="39"/>
      <c r="AS1074" s="39"/>
      <c r="AT1074" s="39">
        <f t="shared" si="464"/>
        <v>5.1063280560151754E-2</v>
      </c>
      <c r="AU1074" s="39">
        <f t="shared" si="465"/>
        <v>0.16382695112038798</v>
      </c>
      <c r="AW1074" s="38">
        <f t="shared" si="466"/>
        <v>587.07646775303397</v>
      </c>
      <c r="AX1074" s="38">
        <f t="shared" si="469"/>
        <v>235.24897187090971</v>
      </c>
      <c r="AY1074" s="38">
        <f t="shared" si="470"/>
        <v>335.38413549859166</v>
      </c>
      <c r="AZ1074" s="38">
        <f t="shared" si="456"/>
        <v>0</v>
      </c>
      <c r="BA1074" s="38">
        <f t="shared" si="457"/>
        <v>0</v>
      </c>
      <c r="BB1074" s="38">
        <f t="shared" si="458"/>
        <v>0</v>
      </c>
      <c r="BC1074" s="38">
        <f t="shared" si="459"/>
        <v>0</v>
      </c>
      <c r="BD1074" s="38">
        <f t="shared" si="460"/>
        <v>0</v>
      </c>
      <c r="BE1074" s="38">
        <f t="shared" si="461"/>
        <v>0</v>
      </c>
      <c r="BF1074" s="38">
        <f t="shared" si="462"/>
        <v>0</v>
      </c>
      <c r="BG1074" s="38">
        <f t="shared" si="467"/>
        <v>137.07222780444897</v>
      </c>
      <c r="BH1074" s="38">
        <f t="shared" si="468"/>
        <v>439.77051450952467</v>
      </c>
      <c r="BI1074" s="61">
        <f t="shared" si="463"/>
        <v>1734.5523174365089</v>
      </c>
    </row>
    <row r="1075" spans="1:61" x14ac:dyDescent="0.3">
      <c r="A1075" s="84" t="s">
        <v>2161</v>
      </c>
      <c r="B1075" s="84" t="s">
        <v>2162</v>
      </c>
      <c r="C1075" s="84" t="s">
        <v>2162</v>
      </c>
      <c r="D1075" s="63">
        <f>VLOOKUP(B1075,Площадь!$A$2:$B$490,2,0)</f>
        <v>13.6</v>
      </c>
      <c r="E1075" s="72"/>
      <c r="F1075" s="87">
        <v>31</v>
      </c>
      <c r="G1075" s="87">
        <v>29</v>
      </c>
      <c r="H1075" s="87">
        <v>31</v>
      </c>
      <c r="I1075" s="89"/>
      <c r="J1075" s="89"/>
      <c r="K1075" s="89"/>
      <c r="L1075" s="89"/>
      <c r="M1075" s="89"/>
      <c r="N1075" s="89"/>
      <c r="O1075" s="89"/>
      <c r="P1075" s="89">
        <v>15</v>
      </c>
      <c r="Q1075" s="89">
        <v>31</v>
      </c>
      <c r="R1075">
        <f t="shared" si="452"/>
        <v>137</v>
      </c>
      <c r="S1075" s="76"/>
      <c r="T1075" s="80"/>
      <c r="U1075" s="39"/>
      <c r="V1075" s="39"/>
      <c r="W1075" s="39"/>
      <c r="X1075" s="39"/>
      <c r="Y1075" s="39"/>
      <c r="Z1075" s="39"/>
      <c r="AA1075" s="39"/>
      <c r="AB1075" s="39"/>
      <c r="AC1075" s="39"/>
      <c r="AD1075" s="39"/>
      <c r="AE1075" s="39"/>
      <c r="AF1075" s="39"/>
      <c r="AG1075" s="39"/>
      <c r="AH1075" s="39"/>
      <c r="AJ1075" s="39">
        <f t="shared" si="453"/>
        <v>0.19568125915736412</v>
      </c>
      <c r="AK1075" s="39">
        <f t="shared" si="454"/>
        <v>7.8411957487180425E-2</v>
      </c>
      <c r="AL1075" s="39">
        <f t="shared" si="455"/>
        <v>0.11178848674850377</v>
      </c>
      <c r="AM1075" s="39"/>
      <c r="AS1075" s="39"/>
      <c r="AT1075" s="39">
        <f t="shared" si="464"/>
        <v>4.5688198395925257E-2</v>
      </c>
      <c r="AU1075" s="39">
        <f t="shared" si="465"/>
        <v>0.14658200889718923</v>
      </c>
      <c r="AW1075" s="38">
        <f t="shared" si="466"/>
        <v>525.27894483166199</v>
      </c>
      <c r="AX1075" s="38">
        <f t="shared" si="469"/>
        <v>210.48592220028766</v>
      </c>
      <c r="AY1075" s="38">
        <f t="shared" si="470"/>
        <v>300.08054228821356</v>
      </c>
      <c r="AZ1075" s="38">
        <f t="shared" si="456"/>
        <v>0</v>
      </c>
      <c r="BA1075" s="38">
        <f t="shared" si="457"/>
        <v>0</v>
      </c>
      <c r="BB1075" s="38">
        <f t="shared" si="458"/>
        <v>0</v>
      </c>
      <c r="BC1075" s="38">
        <f t="shared" si="459"/>
        <v>0</v>
      </c>
      <c r="BD1075" s="38">
        <f t="shared" si="460"/>
        <v>0</v>
      </c>
      <c r="BE1075" s="38">
        <f t="shared" si="461"/>
        <v>0</v>
      </c>
      <c r="BF1075" s="38">
        <f t="shared" si="462"/>
        <v>0</v>
      </c>
      <c r="BG1075" s="38">
        <f t="shared" si="467"/>
        <v>122.64357224608592</v>
      </c>
      <c r="BH1075" s="38">
        <f t="shared" si="468"/>
        <v>393.47888140325887</v>
      </c>
      <c r="BI1075" s="61">
        <f t="shared" si="463"/>
        <v>1551.9678629695079</v>
      </c>
    </row>
    <row r="1076" spans="1:61" x14ac:dyDescent="0.3">
      <c r="A1076" s="84" t="s">
        <v>1601</v>
      </c>
      <c r="B1076" s="84" t="s">
        <v>1602</v>
      </c>
      <c r="C1076" s="84" t="s">
        <v>1602</v>
      </c>
      <c r="D1076" s="63">
        <f>VLOOKUP(B1076,Площадь!$A$2:$B$490,2,0)</f>
        <v>16.7</v>
      </c>
      <c r="E1076" s="72"/>
      <c r="F1076" s="87">
        <v>31</v>
      </c>
      <c r="G1076" s="87">
        <v>29</v>
      </c>
      <c r="H1076" s="87">
        <v>31</v>
      </c>
      <c r="I1076" s="89"/>
      <c r="J1076" s="89"/>
      <c r="K1076" s="89"/>
      <c r="L1076" s="89"/>
      <c r="M1076" s="89"/>
      <c r="N1076" s="89"/>
      <c r="O1076" s="89"/>
      <c r="P1076" s="89">
        <v>15</v>
      </c>
      <c r="Q1076" s="89">
        <v>31</v>
      </c>
      <c r="R1076">
        <f t="shared" si="452"/>
        <v>137</v>
      </c>
      <c r="S1076" s="76"/>
      <c r="T1076" s="80"/>
      <c r="U1076" s="39"/>
      <c r="V1076" s="39"/>
      <c r="W1076" s="39"/>
      <c r="X1076" s="39"/>
      <c r="Y1076" s="39"/>
      <c r="Z1076" s="39"/>
      <c r="AA1076" s="39"/>
      <c r="AB1076" s="39"/>
      <c r="AC1076" s="39"/>
      <c r="AD1076" s="39"/>
      <c r="AE1076" s="39"/>
      <c r="AF1076" s="39"/>
      <c r="AG1076" s="39"/>
      <c r="AH1076" s="39"/>
      <c r="AJ1076" s="39">
        <f t="shared" si="453"/>
        <v>0.24028507558293974</v>
      </c>
      <c r="AK1076" s="39">
        <f t="shared" si="454"/>
        <v>9.6285271326170083E-2</v>
      </c>
      <c r="AL1076" s="39">
        <f t="shared" si="455"/>
        <v>0.13726968593382446</v>
      </c>
      <c r="AM1076" s="39"/>
      <c r="AS1076" s="39"/>
      <c r="AT1076" s="39">
        <f t="shared" si="464"/>
        <v>5.6102420089114098E-2</v>
      </c>
      <c r="AU1076" s="39">
        <f t="shared" si="465"/>
        <v>0.17999408445463677</v>
      </c>
      <c r="AW1076" s="38">
        <f t="shared" si="466"/>
        <v>645.0116454918201</v>
      </c>
      <c r="AX1076" s="38">
        <f t="shared" si="469"/>
        <v>258.46433093711795</v>
      </c>
      <c r="AY1076" s="38">
        <f t="shared" si="470"/>
        <v>368.48125413332104</v>
      </c>
      <c r="AZ1076" s="38">
        <f t="shared" si="456"/>
        <v>0</v>
      </c>
      <c r="BA1076" s="38">
        <f t="shared" si="457"/>
        <v>0</v>
      </c>
      <c r="BB1076" s="38">
        <f t="shared" si="458"/>
        <v>0</v>
      </c>
      <c r="BC1076" s="38">
        <f t="shared" si="459"/>
        <v>0</v>
      </c>
      <c r="BD1076" s="38">
        <f t="shared" si="460"/>
        <v>0</v>
      </c>
      <c r="BE1076" s="38">
        <f t="shared" si="461"/>
        <v>0</v>
      </c>
      <c r="BF1076" s="38">
        <f t="shared" si="462"/>
        <v>0</v>
      </c>
      <c r="BG1076" s="38">
        <f t="shared" si="467"/>
        <v>150.59909239041434</v>
      </c>
      <c r="BH1076" s="38">
        <f t="shared" si="468"/>
        <v>483.16892054664879</v>
      </c>
      <c r="BI1076" s="61">
        <f t="shared" si="463"/>
        <v>1905.7252434993225</v>
      </c>
    </row>
    <row r="1077" spans="1:61" x14ac:dyDescent="0.3">
      <c r="A1077" s="84" t="s">
        <v>1375</v>
      </c>
      <c r="B1077" s="84" t="s">
        <v>1376</v>
      </c>
      <c r="C1077" s="84" t="s">
        <v>1376</v>
      </c>
      <c r="D1077" s="63">
        <f>VLOOKUP(B1077,Площадь!$A$2:$B$490,2,0)</f>
        <v>15.6</v>
      </c>
      <c r="E1077" s="72"/>
      <c r="F1077" s="87">
        <v>31</v>
      </c>
      <c r="G1077" s="87">
        <v>29</v>
      </c>
      <c r="H1077" s="87">
        <v>31</v>
      </c>
      <c r="I1077" s="89"/>
      <c r="J1077" s="89"/>
      <c r="K1077" s="89"/>
      <c r="L1077" s="89"/>
      <c r="M1077" s="89"/>
      <c r="N1077" s="89"/>
      <c r="O1077" s="89"/>
      <c r="P1077" s="89">
        <v>15</v>
      </c>
      <c r="Q1077" s="89">
        <v>31</v>
      </c>
      <c r="R1077">
        <f t="shared" si="452"/>
        <v>137</v>
      </c>
      <c r="S1077" s="76"/>
      <c r="T1077" s="80"/>
      <c r="U1077" s="39"/>
      <c r="V1077" s="39"/>
      <c r="W1077" s="39"/>
      <c r="X1077" s="39"/>
      <c r="Y1077" s="39"/>
      <c r="Z1077" s="39"/>
      <c r="AA1077" s="39"/>
      <c r="AB1077" s="39"/>
      <c r="AC1077" s="39"/>
      <c r="AD1077" s="39"/>
      <c r="AE1077" s="39"/>
      <c r="AF1077" s="39"/>
      <c r="AG1077" s="39"/>
      <c r="AH1077" s="39"/>
      <c r="AJ1077" s="39">
        <f t="shared" si="453"/>
        <v>0.2244579149158</v>
      </c>
      <c r="AK1077" s="39">
        <f t="shared" si="454"/>
        <v>8.9943127705883433E-2</v>
      </c>
      <c r="AL1077" s="39">
        <f t="shared" si="455"/>
        <v>0.12822797009387196</v>
      </c>
      <c r="AM1077" s="39"/>
      <c r="AS1077" s="39"/>
      <c r="AT1077" s="39">
        <f t="shared" si="464"/>
        <v>5.2407051101208385E-2</v>
      </c>
      <c r="AU1077" s="39">
        <f t="shared" si="465"/>
        <v>0.16813818667618766</v>
      </c>
      <c r="AW1077" s="38">
        <f t="shared" si="466"/>
        <v>602.52584848337688</v>
      </c>
      <c r="AX1077" s="38">
        <f t="shared" si="469"/>
        <v>241.43973428856526</v>
      </c>
      <c r="AY1077" s="38">
        <f t="shared" si="470"/>
        <v>344.21003380118617</v>
      </c>
      <c r="AZ1077" s="38">
        <f t="shared" si="456"/>
        <v>0</v>
      </c>
      <c r="BA1077" s="38">
        <f t="shared" si="457"/>
        <v>0</v>
      </c>
      <c r="BB1077" s="38">
        <f t="shared" si="458"/>
        <v>0</v>
      </c>
      <c r="BC1077" s="38">
        <f t="shared" si="459"/>
        <v>0</v>
      </c>
      <c r="BD1077" s="38">
        <f t="shared" si="460"/>
        <v>0</v>
      </c>
      <c r="BE1077" s="38">
        <f t="shared" si="461"/>
        <v>0</v>
      </c>
      <c r="BF1077" s="38">
        <f t="shared" si="462"/>
        <v>0</v>
      </c>
      <c r="BG1077" s="38">
        <f t="shared" si="467"/>
        <v>140.67939169403974</v>
      </c>
      <c r="BH1077" s="38">
        <f t="shared" si="468"/>
        <v>451.34342278609114</v>
      </c>
      <c r="BI1077" s="61">
        <f t="shared" si="463"/>
        <v>1780.1984310532594</v>
      </c>
    </row>
    <row r="1078" spans="1:61" x14ac:dyDescent="0.3">
      <c r="A1078" s="84" t="s">
        <v>884</v>
      </c>
      <c r="B1078" s="84" t="s">
        <v>885</v>
      </c>
      <c r="C1078" s="84" t="s">
        <v>885</v>
      </c>
      <c r="D1078" s="63">
        <f>VLOOKUP(B1078,Площадь!$A$2:$B$490,2,0)</f>
        <v>13.6</v>
      </c>
      <c r="E1078" s="72"/>
      <c r="F1078" s="87">
        <v>31</v>
      </c>
      <c r="G1078" s="87">
        <v>29</v>
      </c>
      <c r="H1078" s="87">
        <v>31</v>
      </c>
      <c r="I1078" s="89"/>
      <c r="J1078" s="89"/>
      <c r="K1078" s="89"/>
      <c r="L1078" s="89"/>
      <c r="M1078" s="89"/>
      <c r="N1078" s="89"/>
      <c r="O1078" s="89"/>
      <c r="P1078" s="89">
        <v>15</v>
      </c>
      <c r="Q1078" s="89">
        <v>31</v>
      </c>
      <c r="R1078">
        <f t="shared" si="452"/>
        <v>137</v>
      </c>
      <c r="S1078" s="76"/>
      <c r="T1078" s="80"/>
      <c r="U1078" s="39"/>
      <c r="V1078" s="39"/>
      <c r="W1078" s="39"/>
      <c r="X1078" s="39"/>
      <c r="Y1078" s="39"/>
      <c r="Z1078" s="39"/>
      <c r="AA1078" s="39"/>
      <c r="AB1078" s="39"/>
      <c r="AC1078" s="39"/>
      <c r="AD1078" s="39"/>
      <c r="AE1078" s="39"/>
      <c r="AF1078" s="39"/>
      <c r="AG1078" s="39"/>
      <c r="AH1078" s="39"/>
      <c r="AJ1078" s="39">
        <f t="shared" si="453"/>
        <v>0.19568125915736412</v>
      </c>
      <c r="AK1078" s="39">
        <f t="shared" si="454"/>
        <v>7.8411957487180425E-2</v>
      </c>
      <c r="AL1078" s="39">
        <f t="shared" si="455"/>
        <v>0.11178848674850377</v>
      </c>
      <c r="AM1078" s="39"/>
      <c r="AS1078" s="39"/>
      <c r="AT1078" s="39">
        <f t="shared" si="464"/>
        <v>4.5688198395925257E-2</v>
      </c>
      <c r="AU1078" s="39">
        <f t="shared" si="465"/>
        <v>0.14658200889718923</v>
      </c>
      <c r="AW1078" s="38">
        <f t="shared" si="466"/>
        <v>525.27894483166199</v>
      </c>
      <c r="AX1078" s="38">
        <f t="shared" si="469"/>
        <v>210.48592220028766</v>
      </c>
      <c r="AY1078" s="38">
        <f t="shared" si="470"/>
        <v>300.08054228821356</v>
      </c>
      <c r="AZ1078" s="38">
        <f t="shared" si="456"/>
        <v>0</v>
      </c>
      <c r="BA1078" s="38">
        <f t="shared" si="457"/>
        <v>0</v>
      </c>
      <c r="BB1078" s="38">
        <f t="shared" si="458"/>
        <v>0</v>
      </c>
      <c r="BC1078" s="38">
        <f t="shared" si="459"/>
        <v>0</v>
      </c>
      <c r="BD1078" s="38">
        <f t="shared" si="460"/>
        <v>0</v>
      </c>
      <c r="BE1078" s="38">
        <f t="shared" si="461"/>
        <v>0</v>
      </c>
      <c r="BF1078" s="38">
        <f t="shared" si="462"/>
        <v>0</v>
      </c>
      <c r="BG1078" s="38">
        <f t="shared" si="467"/>
        <v>122.64357224608592</v>
      </c>
      <c r="BH1078" s="38">
        <f t="shared" si="468"/>
        <v>393.47888140325887</v>
      </c>
      <c r="BI1078" s="61">
        <f t="shared" si="463"/>
        <v>1551.9678629695079</v>
      </c>
    </row>
    <row r="1079" spans="1:61" x14ac:dyDescent="0.3">
      <c r="A1079" s="84" t="s">
        <v>799</v>
      </c>
      <c r="B1079" s="84" t="s">
        <v>800</v>
      </c>
      <c r="C1079" s="84" t="s">
        <v>800</v>
      </c>
      <c r="D1079" s="63">
        <f>VLOOKUP(B1079,Площадь!$A$2:$B$490,2,0)</f>
        <v>17.3</v>
      </c>
      <c r="E1079" s="72"/>
      <c r="F1079" s="87">
        <v>31</v>
      </c>
      <c r="G1079" s="87">
        <v>29</v>
      </c>
      <c r="H1079" s="87">
        <v>31</v>
      </c>
      <c r="I1079" s="89"/>
      <c r="J1079" s="89"/>
      <c r="K1079" s="89"/>
      <c r="L1079" s="89"/>
      <c r="M1079" s="89"/>
      <c r="N1079" s="89"/>
      <c r="O1079" s="89"/>
      <c r="P1079" s="89">
        <v>15</v>
      </c>
      <c r="Q1079" s="89">
        <v>31</v>
      </c>
      <c r="R1079">
        <f t="shared" si="452"/>
        <v>137</v>
      </c>
      <c r="S1079" s="76"/>
      <c r="T1079" s="80"/>
      <c r="U1079" s="39"/>
      <c r="V1079" s="39"/>
      <c r="W1079" s="39"/>
      <c r="X1079" s="39"/>
      <c r="Y1079" s="39"/>
      <c r="Z1079" s="39"/>
      <c r="AA1079" s="39"/>
      <c r="AB1079" s="39"/>
      <c r="AC1079" s="39"/>
      <c r="AD1079" s="39"/>
      <c r="AE1079" s="39"/>
      <c r="AF1079" s="39"/>
      <c r="AG1079" s="39"/>
      <c r="AH1079" s="39"/>
      <c r="AJ1079" s="39">
        <f t="shared" si="453"/>
        <v>0.24891807231047053</v>
      </c>
      <c r="AK1079" s="39">
        <f t="shared" si="454"/>
        <v>9.9744622391780988E-2</v>
      </c>
      <c r="AL1079" s="39">
        <f t="shared" si="455"/>
        <v>0.14220153093743493</v>
      </c>
      <c r="AM1079" s="39"/>
      <c r="AS1079" s="39"/>
      <c r="AT1079" s="39">
        <f t="shared" si="464"/>
        <v>5.8118075900699041E-2</v>
      </c>
      <c r="AU1079" s="39">
        <f t="shared" si="465"/>
        <v>0.18646093778833631</v>
      </c>
      <c r="AW1079" s="38">
        <f t="shared" si="466"/>
        <v>668.1857165873347</v>
      </c>
      <c r="AX1079" s="38">
        <f t="shared" si="469"/>
        <v>267.75047456360124</v>
      </c>
      <c r="AY1079" s="38">
        <f t="shared" si="470"/>
        <v>381.72010158721287</v>
      </c>
      <c r="AZ1079" s="38">
        <f t="shared" si="456"/>
        <v>0</v>
      </c>
      <c r="BA1079" s="38">
        <f t="shared" si="457"/>
        <v>0</v>
      </c>
      <c r="BB1079" s="38">
        <f t="shared" si="458"/>
        <v>0</v>
      </c>
      <c r="BC1079" s="38">
        <f t="shared" si="459"/>
        <v>0</v>
      </c>
      <c r="BD1079" s="38">
        <f t="shared" si="460"/>
        <v>0</v>
      </c>
      <c r="BE1079" s="38">
        <f t="shared" si="461"/>
        <v>0</v>
      </c>
      <c r="BF1079" s="38">
        <f t="shared" si="462"/>
        <v>0</v>
      </c>
      <c r="BG1079" s="38">
        <f t="shared" si="467"/>
        <v>156.00983822480049</v>
      </c>
      <c r="BH1079" s="38">
        <f t="shared" si="468"/>
        <v>500.52828296149846</v>
      </c>
      <c r="BI1079" s="61">
        <f t="shared" si="463"/>
        <v>1974.1944139244476</v>
      </c>
    </row>
    <row r="1080" spans="1:61" x14ac:dyDescent="0.3">
      <c r="A1080" s="84" t="s">
        <v>1775</v>
      </c>
      <c r="B1080" s="84" t="s">
        <v>1776</v>
      </c>
      <c r="C1080" s="84" t="s">
        <v>1776</v>
      </c>
      <c r="D1080" s="63">
        <f>VLOOKUP(B1080,Площадь!$A$2:$B$490,2,0)</f>
        <v>13.6</v>
      </c>
      <c r="E1080" s="72"/>
      <c r="F1080" s="87">
        <v>31</v>
      </c>
      <c r="G1080" s="87">
        <v>29</v>
      </c>
      <c r="H1080" s="87">
        <v>31</v>
      </c>
      <c r="I1080" s="89"/>
      <c r="J1080" s="89"/>
      <c r="K1080" s="89"/>
      <c r="L1080" s="89"/>
      <c r="M1080" s="89"/>
      <c r="N1080" s="89"/>
      <c r="O1080" s="89"/>
      <c r="P1080" s="89">
        <v>15</v>
      </c>
      <c r="Q1080" s="89">
        <v>31</v>
      </c>
      <c r="R1080">
        <f t="shared" si="452"/>
        <v>137</v>
      </c>
      <c r="S1080" s="76"/>
      <c r="T1080" s="80"/>
      <c r="U1080" s="39"/>
      <c r="V1080" s="39"/>
      <c r="W1080" s="39"/>
      <c r="X1080" s="39"/>
      <c r="Y1080" s="39"/>
      <c r="Z1080" s="39"/>
      <c r="AA1080" s="39"/>
      <c r="AB1080" s="39"/>
      <c r="AC1080" s="39"/>
      <c r="AD1080" s="39"/>
      <c r="AE1080" s="39"/>
      <c r="AF1080" s="39"/>
      <c r="AG1080" s="39"/>
      <c r="AH1080" s="39"/>
      <c r="AJ1080" s="39">
        <f t="shared" si="453"/>
        <v>0.19568125915736412</v>
      </c>
      <c r="AK1080" s="39">
        <f t="shared" si="454"/>
        <v>7.8411957487180425E-2</v>
      </c>
      <c r="AL1080" s="39">
        <f t="shared" si="455"/>
        <v>0.11178848674850377</v>
      </c>
      <c r="AM1080" s="39"/>
      <c r="AS1080" s="39"/>
      <c r="AT1080" s="39">
        <f t="shared" si="464"/>
        <v>4.5688198395925257E-2</v>
      </c>
      <c r="AU1080" s="39">
        <f t="shared" si="465"/>
        <v>0.14658200889718923</v>
      </c>
      <c r="AW1080" s="38">
        <f t="shared" si="466"/>
        <v>525.27894483166199</v>
      </c>
      <c r="AX1080" s="38">
        <f t="shared" si="469"/>
        <v>210.48592220028766</v>
      </c>
      <c r="AY1080" s="38">
        <f t="shared" si="470"/>
        <v>300.08054228821356</v>
      </c>
      <c r="AZ1080" s="38">
        <f t="shared" si="456"/>
        <v>0</v>
      </c>
      <c r="BA1080" s="38">
        <f t="shared" si="457"/>
        <v>0</v>
      </c>
      <c r="BB1080" s="38">
        <f t="shared" si="458"/>
        <v>0</v>
      </c>
      <c r="BC1080" s="38">
        <f t="shared" si="459"/>
        <v>0</v>
      </c>
      <c r="BD1080" s="38">
        <f t="shared" si="460"/>
        <v>0</v>
      </c>
      <c r="BE1080" s="38">
        <f t="shared" si="461"/>
        <v>0</v>
      </c>
      <c r="BF1080" s="38">
        <f t="shared" si="462"/>
        <v>0</v>
      </c>
      <c r="BG1080" s="38">
        <f t="shared" si="467"/>
        <v>122.64357224608592</v>
      </c>
      <c r="BH1080" s="38">
        <f t="shared" si="468"/>
        <v>393.47888140325887</v>
      </c>
      <c r="BI1080" s="61">
        <f t="shared" si="463"/>
        <v>1551.9678629695079</v>
      </c>
    </row>
    <row r="1081" spans="1:61" x14ac:dyDescent="0.3">
      <c r="A1081" s="84" t="s">
        <v>829</v>
      </c>
      <c r="B1081" s="84" t="s">
        <v>830</v>
      </c>
      <c r="C1081" s="84" t="s">
        <v>830</v>
      </c>
      <c r="D1081" s="63">
        <f>VLOOKUP(B1081,Площадь!$A$2:$B$490,2,0)</f>
        <v>16.7</v>
      </c>
      <c r="E1081" s="72"/>
      <c r="F1081" s="87">
        <v>31</v>
      </c>
      <c r="G1081" s="87">
        <v>29</v>
      </c>
      <c r="H1081" s="87">
        <v>31</v>
      </c>
      <c r="I1081" s="89"/>
      <c r="J1081" s="89"/>
      <c r="K1081" s="89"/>
      <c r="L1081" s="89"/>
      <c r="M1081" s="89"/>
      <c r="N1081" s="89"/>
      <c r="O1081" s="89"/>
      <c r="P1081" s="89">
        <v>15</v>
      </c>
      <c r="Q1081" s="89">
        <v>31</v>
      </c>
      <c r="R1081">
        <f t="shared" si="452"/>
        <v>137</v>
      </c>
      <c r="S1081" s="76"/>
      <c r="T1081" s="80"/>
      <c r="U1081" s="39"/>
      <c r="V1081" s="39"/>
      <c r="W1081" s="39"/>
      <c r="X1081" s="39"/>
      <c r="Y1081" s="39"/>
      <c r="Z1081" s="39"/>
      <c r="AA1081" s="39"/>
      <c r="AB1081" s="39"/>
      <c r="AC1081" s="39"/>
      <c r="AD1081" s="39"/>
      <c r="AE1081" s="39"/>
      <c r="AF1081" s="39"/>
      <c r="AG1081" s="39"/>
      <c r="AH1081" s="39"/>
      <c r="AJ1081" s="39">
        <f t="shared" si="453"/>
        <v>0.24028507558293974</v>
      </c>
      <c r="AK1081" s="39">
        <f t="shared" si="454"/>
        <v>9.6285271326170083E-2</v>
      </c>
      <c r="AL1081" s="39">
        <f t="shared" si="455"/>
        <v>0.13726968593382446</v>
      </c>
      <c r="AM1081" s="39"/>
      <c r="AS1081" s="39"/>
      <c r="AT1081" s="39">
        <f t="shared" si="464"/>
        <v>5.6102420089114098E-2</v>
      </c>
      <c r="AU1081" s="39">
        <f t="shared" si="465"/>
        <v>0.17999408445463677</v>
      </c>
      <c r="AW1081" s="38">
        <f t="shared" si="466"/>
        <v>645.0116454918201</v>
      </c>
      <c r="AX1081" s="38">
        <f t="shared" si="469"/>
        <v>258.46433093711795</v>
      </c>
      <c r="AY1081" s="38">
        <f t="shared" si="470"/>
        <v>368.48125413332104</v>
      </c>
      <c r="AZ1081" s="38">
        <f t="shared" si="456"/>
        <v>0</v>
      </c>
      <c r="BA1081" s="38">
        <f t="shared" si="457"/>
        <v>0</v>
      </c>
      <c r="BB1081" s="38">
        <f t="shared" si="458"/>
        <v>0</v>
      </c>
      <c r="BC1081" s="38">
        <f t="shared" si="459"/>
        <v>0</v>
      </c>
      <c r="BD1081" s="38">
        <f t="shared" si="460"/>
        <v>0</v>
      </c>
      <c r="BE1081" s="38">
        <f t="shared" si="461"/>
        <v>0</v>
      </c>
      <c r="BF1081" s="38">
        <f t="shared" si="462"/>
        <v>0</v>
      </c>
      <c r="BG1081" s="38">
        <f t="shared" si="467"/>
        <v>150.59909239041434</v>
      </c>
      <c r="BH1081" s="38">
        <f t="shared" si="468"/>
        <v>483.16892054664879</v>
      </c>
      <c r="BI1081" s="61">
        <f t="shared" si="463"/>
        <v>1905.7252434993225</v>
      </c>
    </row>
    <row r="1082" spans="1:61" x14ac:dyDescent="0.3">
      <c r="A1082" s="84" t="s">
        <v>2049</v>
      </c>
      <c r="B1082" s="84" t="s">
        <v>2050</v>
      </c>
      <c r="C1082" s="84" t="s">
        <v>2050</v>
      </c>
      <c r="D1082" s="63">
        <f>VLOOKUP(B1082,Площадь!$A$2:$B$490,2,0)</f>
        <v>15.6</v>
      </c>
      <c r="E1082" s="72"/>
      <c r="F1082" s="87">
        <v>31</v>
      </c>
      <c r="G1082" s="87">
        <v>29</v>
      </c>
      <c r="H1082" s="87">
        <v>31</v>
      </c>
      <c r="I1082" s="89"/>
      <c r="J1082" s="89"/>
      <c r="K1082" s="89"/>
      <c r="L1082" s="89"/>
      <c r="M1082" s="89"/>
      <c r="N1082" s="89"/>
      <c r="O1082" s="89"/>
      <c r="P1082" s="89">
        <v>15</v>
      </c>
      <c r="Q1082" s="89">
        <v>31</v>
      </c>
      <c r="R1082">
        <f t="shared" si="452"/>
        <v>137</v>
      </c>
      <c r="S1082" s="76"/>
      <c r="T1082" s="80"/>
      <c r="U1082" s="39"/>
      <c r="V1082" s="39"/>
      <c r="W1082" s="39"/>
      <c r="X1082" s="39"/>
      <c r="Y1082" s="39"/>
      <c r="Z1082" s="39"/>
      <c r="AA1082" s="39"/>
      <c r="AB1082" s="39"/>
      <c r="AC1082" s="39"/>
      <c r="AD1082" s="39"/>
      <c r="AE1082" s="39"/>
      <c r="AF1082" s="39"/>
      <c r="AG1082" s="39"/>
      <c r="AH1082" s="39"/>
      <c r="AJ1082" s="39">
        <f t="shared" si="453"/>
        <v>0.2244579149158</v>
      </c>
      <c r="AK1082" s="39">
        <f t="shared" si="454"/>
        <v>8.9943127705883433E-2</v>
      </c>
      <c r="AL1082" s="39">
        <f t="shared" si="455"/>
        <v>0.12822797009387196</v>
      </c>
      <c r="AM1082" s="39"/>
      <c r="AS1082" s="39"/>
      <c r="AT1082" s="39">
        <f t="shared" si="464"/>
        <v>5.2407051101208385E-2</v>
      </c>
      <c r="AU1082" s="39">
        <f t="shared" si="465"/>
        <v>0.16813818667618766</v>
      </c>
      <c r="AW1082" s="38">
        <f t="shared" si="466"/>
        <v>602.52584848337688</v>
      </c>
      <c r="AX1082" s="38">
        <f t="shared" si="469"/>
        <v>241.43973428856526</v>
      </c>
      <c r="AY1082" s="38">
        <f t="shared" si="470"/>
        <v>344.21003380118617</v>
      </c>
      <c r="AZ1082" s="38">
        <f t="shared" si="456"/>
        <v>0</v>
      </c>
      <c r="BA1082" s="38">
        <f t="shared" si="457"/>
        <v>0</v>
      </c>
      <c r="BB1082" s="38">
        <f t="shared" si="458"/>
        <v>0</v>
      </c>
      <c r="BC1082" s="38">
        <f t="shared" si="459"/>
        <v>0</v>
      </c>
      <c r="BD1082" s="38">
        <f t="shared" si="460"/>
        <v>0</v>
      </c>
      <c r="BE1082" s="38">
        <f t="shared" si="461"/>
        <v>0</v>
      </c>
      <c r="BF1082" s="38">
        <f t="shared" si="462"/>
        <v>0</v>
      </c>
      <c r="BG1082" s="38">
        <f t="shared" si="467"/>
        <v>140.67939169403974</v>
      </c>
      <c r="BH1082" s="38">
        <f t="shared" si="468"/>
        <v>451.34342278609114</v>
      </c>
      <c r="BI1082" s="61">
        <f t="shared" si="463"/>
        <v>1780.1984310532594</v>
      </c>
    </row>
    <row r="1083" spans="1:61" x14ac:dyDescent="0.3">
      <c r="A1083" s="84" t="s">
        <v>1781</v>
      </c>
      <c r="B1083" s="84" t="s">
        <v>1782</v>
      </c>
      <c r="C1083" s="84" t="s">
        <v>1782</v>
      </c>
      <c r="D1083" s="63">
        <f>VLOOKUP(B1083,Площадь!$A$2:$B$490,2,0)</f>
        <v>13.6</v>
      </c>
      <c r="E1083" s="72"/>
      <c r="F1083" s="87">
        <v>31</v>
      </c>
      <c r="G1083" s="87">
        <v>29</v>
      </c>
      <c r="H1083" s="87">
        <v>31</v>
      </c>
      <c r="I1083" s="89"/>
      <c r="J1083" s="89"/>
      <c r="K1083" s="89"/>
      <c r="L1083" s="89"/>
      <c r="M1083" s="89"/>
      <c r="N1083" s="89"/>
      <c r="O1083" s="89"/>
      <c r="P1083" s="89">
        <v>15</v>
      </c>
      <c r="Q1083" s="89">
        <v>31</v>
      </c>
      <c r="R1083">
        <f t="shared" si="452"/>
        <v>137</v>
      </c>
      <c r="S1083" s="76"/>
      <c r="T1083" s="80"/>
      <c r="U1083" s="39"/>
      <c r="V1083" s="39"/>
      <c r="W1083" s="39"/>
      <c r="X1083" s="39"/>
      <c r="Y1083" s="39"/>
      <c r="Z1083" s="39"/>
      <c r="AA1083" s="39"/>
      <c r="AB1083" s="39"/>
      <c r="AC1083" s="39"/>
      <c r="AD1083" s="39"/>
      <c r="AE1083" s="39"/>
      <c r="AF1083" s="39"/>
      <c r="AG1083" s="39"/>
      <c r="AH1083" s="39"/>
      <c r="AJ1083" s="39">
        <f t="shared" si="453"/>
        <v>0.19568125915736412</v>
      </c>
      <c r="AK1083" s="39">
        <f t="shared" si="454"/>
        <v>7.8411957487180425E-2</v>
      </c>
      <c r="AL1083" s="39">
        <f t="shared" si="455"/>
        <v>0.11178848674850377</v>
      </c>
      <c r="AM1083" s="39"/>
      <c r="AS1083" s="39"/>
      <c r="AT1083" s="39">
        <f t="shared" si="464"/>
        <v>4.5688198395925257E-2</v>
      </c>
      <c r="AU1083" s="39">
        <f t="shared" si="465"/>
        <v>0.14658200889718923</v>
      </c>
      <c r="AW1083" s="38">
        <f t="shared" si="466"/>
        <v>525.27894483166199</v>
      </c>
      <c r="AX1083" s="38">
        <f t="shared" si="469"/>
        <v>210.48592220028766</v>
      </c>
      <c r="AY1083" s="38">
        <f t="shared" si="470"/>
        <v>300.08054228821356</v>
      </c>
      <c r="AZ1083" s="38">
        <f t="shared" si="456"/>
        <v>0</v>
      </c>
      <c r="BA1083" s="38">
        <f t="shared" si="457"/>
        <v>0</v>
      </c>
      <c r="BB1083" s="38">
        <f t="shared" si="458"/>
        <v>0</v>
      </c>
      <c r="BC1083" s="38">
        <f t="shared" si="459"/>
        <v>0</v>
      </c>
      <c r="BD1083" s="38">
        <f t="shared" si="460"/>
        <v>0</v>
      </c>
      <c r="BE1083" s="38">
        <f t="shared" si="461"/>
        <v>0</v>
      </c>
      <c r="BF1083" s="38">
        <f t="shared" si="462"/>
        <v>0</v>
      </c>
      <c r="BG1083" s="38">
        <f t="shared" si="467"/>
        <v>122.64357224608592</v>
      </c>
      <c r="BH1083" s="38">
        <f t="shared" si="468"/>
        <v>393.47888140325887</v>
      </c>
      <c r="BI1083" s="61">
        <f t="shared" si="463"/>
        <v>1551.9678629695079</v>
      </c>
    </row>
    <row r="1084" spans="1:61" x14ac:dyDescent="0.3">
      <c r="A1084" s="84" t="s">
        <v>584</v>
      </c>
      <c r="B1084" s="84" t="s">
        <v>585</v>
      </c>
      <c r="C1084" s="84" t="s">
        <v>585</v>
      </c>
      <c r="D1084" s="63">
        <f>VLOOKUP(B1084,Площадь!$A$2:$B$490,2,0)</f>
        <v>17.3</v>
      </c>
      <c r="E1084" s="72"/>
      <c r="F1084" s="87">
        <v>31</v>
      </c>
      <c r="G1084" s="87">
        <v>29</v>
      </c>
      <c r="H1084" s="87">
        <v>31</v>
      </c>
      <c r="I1084" s="89"/>
      <c r="J1084" s="89"/>
      <c r="K1084" s="89"/>
      <c r="L1084" s="89"/>
      <c r="M1084" s="89"/>
      <c r="N1084" s="89"/>
      <c r="O1084" s="89"/>
      <c r="P1084" s="89">
        <v>15</v>
      </c>
      <c r="Q1084" s="89">
        <v>31</v>
      </c>
      <c r="R1084">
        <f t="shared" si="452"/>
        <v>137</v>
      </c>
      <c r="S1084" s="76"/>
      <c r="T1084" s="80"/>
      <c r="U1084" s="39"/>
      <c r="V1084" s="39"/>
      <c r="W1084" s="39"/>
      <c r="X1084" s="39"/>
      <c r="Y1084" s="39"/>
      <c r="Z1084" s="39"/>
      <c r="AA1084" s="39"/>
      <c r="AB1084" s="39"/>
      <c r="AC1084" s="39"/>
      <c r="AD1084" s="39"/>
      <c r="AE1084" s="39"/>
      <c r="AF1084" s="39"/>
      <c r="AG1084" s="39"/>
      <c r="AH1084" s="39"/>
      <c r="AJ1084" s="39">
        <f t="shared" si="453"/>
        <v>0.24891807231047053</v>
      </c>
      <c r="AK1084" s="39">
        <f t="shared" si="454"/>
        <v>9.9744622391780988E-2</v>
      </c>
      <c r="AL1084" s="39">
        <f t="shared" si="455"/>
        <v>0.14220153093743493</v>
      </c>
      <c r="AM1084" s="39"/>
      <c r="AS1084" s="39"/>
      <c r="AT1084" s="39">
        <f t="shared" si="464"/>
        <v>5.8118075900699041E-2</v>
      </c>
      <c r="AU1084" s="39">
        <f t="shared" si="465"/>
        <v>0.18646093778833631</v>
      </c>
      <c r="AW1084" s="38">
        <f t="shared" si="466"/>
        <v>668.1857165873347</v>
      </c>
      <c r="AX1084" s="38">
        <f t="shared" si="469"/>
        <v>267.75047456360124</v>
      </c>
      <c r="AY1084" s="38">
        <f t="shared" si="470"/>
        <v>381.72010158721287</v>
      </c>
      <c r="AZ1084" s="38">
        <f t="shared" si="456"/>
        <v>0</v>
      </c>
      <c r="BA1084" s="38">
        <f t="shared" si="457"/>
        <v>0</v>
      </c>
      <c r="BB1084" s="38">
        <f t="shared" si="458"/>
        <v>0</v>
      </c>
      <c r="BC1084" s="38">
        <f t="shared" si="459"/>
        <v>0</v>
      </c>
      <c r="BD1084" s="38">
        <f t="shared" si="460"/>
        <v>0</v>
      </c>
      <c r="BE1084" s="38">
        <f t="shared" si="461"/>
        <v>0</v>
      </c>
      <c r="BF1084" s="38">
        <f t="shared" si="462"/>
        <v>0</v>
      </c>
      <c r="BG1084" s="38">
        <f t="shared" si="467"/>
        <v>156.00983822480049</v>
      </c>
      <c r="BH1084" s="38">
        <f t="shared" si="468"/>
        <v>500.52828296149846</v>
      </c>
      <c r="BI1084" s="61">
        <f t="shared" si="463"/>
        <v>1974.1944139244476</v>
      </c>
    </row>
    <row r="1085" spans="1:61" x14ac:dyDescent="0.3">
      <c r="A1085" s="84" t="s">
        <v>545</v>
      </c>
      <c r="B1085" s="84" t="s">
        <v>546</v>
      </c>
      <c r="C1085" s="84" t="s">
        <v>546</v>
      </c>
      <c r="D1085" s="63">
        <f>VLOOKUP(B1085,Площадь!$A$2:$B$490,2,0)</f>
        <v>15.6</v>
      </c>
      <c r="E1085" s="72"/>
      <c r="F1085" s="87">
        <v>31</v>
      </c>
      <c r="G1085" s="87">
        <v>29</v>
      </c>
      <c r="H1085" s="87">
        <v>31</v>
      </c>
      <c r="I1085" s="89"/>
      <c r="J1085" s="89"/>
      <c r="K1085" s="89"/>
      <c r="L1085" s="89"/>
      <c r="M1085" s="89"/>
      <c r="N1085" s="89"/>
      <c r="O1085" s="89"/>
      <c r="P1085" s="89">
        <v>15</v>
      </c>
      <c r="Q1085" s="89">
        <v>31</v>
      </c>
      <c r="R1085">
        <f t="shared" si="452"/>
        <v>137</v>
      </c>
      <c r="S1085" s="76"/>
      <c r="T1085" s="80"/>
      <c r="U1085" s="39"/>
      <c r="V1085" s="39"/>
      <c r="W1085" s="39"/>
      <c r="X1085" s="39"/>
      <c r="Y1085" s="39"/>
      <c r="Z1085" s="39"/>
      <c r="AA1085" s="39"/>
      <c r="AB1085" s="39"/>
      <c r="AC1085" s="39"/>
      <c r="AD1085" s="39"/>
      <c r="AE1085" s="39"/>
      <c r="AF1085" s="39"/>
      <c r="AG1085" s="39"/>
      <c r="AH1085" s="39"/>
      <c r="AJ1085" s="39">
        <f t="shared" si="453"/>
        <v>0.2244579149158</v>
      </c>
      <c r="AK1085" s="39">
        <f t="shared" si="454"/>
        <v>8.9943127705883433E-2</v>
      </c>
      <c r="AL1085" s="39">
        <f t="shared" si="455"/>
        <v>0.12822797009387196</v>
      </c>
      <c r="AM1085" s="39"/>
      <c r="AS1085" s="39"/>
      <c r="AT1085" s="39">
        <f t="shared" si="464"/>
        <v>5.2407051101208385E-2</v>
      </c>
      <c r="AU1085" s="39">
        <f t="shared" si="465"/>
        <v>0.16813818667618766</v>
      </c>
      <c r="AW1085" s="38">
        <f t="shared" si="466"/>
        <v>602.52584848337688</v>
      </c>
      <c r="AX1085" s="38">
        <f t="shared" si="469"/>
        <v>241.43973428856526</v>
      </c>
      <c r="AY1085" s="38">
        <f t="shared" si="470"/>
        <v>344.21003380118617</v>
      </c>
      <c r="AZ1085" s="38">
        <f t="shared" si="456"/>
        <v>0</v>
      </c>
      <c r="BA1085" s="38">
        <f t="shared" si="457"/>
        <v>0</v>
      </c>
      <c r="BB1085" s="38">
        <f t="shared" si="458"/>
        <v>0</v>
      </c>
      <c r="BC1085" s="38">
        <f t="shared" si="459"/>
        <v>0</v>
      </c>
      <c r="BD1085" s="38">
        <f t="shared" si="460"/>
        <v>0</v>
      </c>
      <c r="BE1085" s="38">
        <f t="shared" si="461"/>
        <v>0</v>
      </c>
      <c r="BF1085" s="38">
        <f t="shared" si="462"/>
        <v>0</v>
      </c>
      <c r="BG1085" s="38">
        <f t="shared" si="467"/>
        <v>140.67939169403974</v>
      </c>
      <c r="BH1085" s="38">
        <f t="shared" si="468"/>
        <v>451.34342278609114</v>
      </c>
      <c r="BI1085" s="61">
        <f t="shared" si="463"/>
        <v>1780.1984310532594</v>
      </c>
    </row>
    <row r="1086" spans="1:61" x14ac:dyDescent="0.3">
      <c r="A1086" s="84" t="s">
        <v>1777</v>
      </c>
      <c r="B1086" s="84" t="s">
        <v>1778</v>
      </c>
      <c r="C1086" s="84" t="s">
        <v>1778</v>
      </c>
      <c r="D1086" s="63">
        <f>VLOOKUP(B1086,Площадь!$A$2:$B$490,2,0)</f>
        <v>13.6</v>
      </c>
      <c r="E1086" s="72"/>
      <c r="F1086" s="87">
        <v>31</v>
      </c>
      <c r="G1086" s="87">
        <v>29</v>
      </c>
      <c r="H1086" s="87">
        <v>31</v>
      </c>
      <c r="I1086" s="89"/>
      <c r="J1086" s="89"/>
      <c r="K1086" s="89"/>
      <c r="L1086" s="89"/>
      <c r="M1086" s="89"/>
      <c r="N1086" s="89"/>
      <c r="O1086" s="89"/>
      <c r="P1086" s="89">
        <v>15</v>
      </c>
      <c r="Q1086" s="89">
        <v>31</v>
      </c>
      <c r="R1086">
        <f t="shared" si="452"/>
        <v>137</v>
      </c>
      <c r="S1086" s="76"/>
      <c r="T1086" s="80"/>
      <c r="U1086" s="39"/>
      <c r="V1086" s="39"/>
      <c r="W1086" s="39"/>
      <c r="X1086" s="39"/>
      <c r="Y1086" s="39"/>
      <c r="Z1086" s="39"/>
      <c r="AA1086" s="39"/>
      <c r="AB1086" s="39"/>
      <c r="AC1086" s="39"/>
      <c r="AD1086" s="39"/>
      <c r="AE1086" s="39"/>
      <c r="AF1086" s="39"/>
      <c r="AG1086" s="39"/>
      <c r="AH1086" s="39"/>
      <c r="AJ1086" s="39">
        <f t="shared" si="453"/>
        <v>0.19568125915736412</v>
      </c>
      <c r="AK1086" s="39">
        <f t="shared" si="454"/>
        <v>7.8411957487180425E-2</v>
      </c>
      <c r="AL1086" s="39">
        <f t="shared" si="455"/>
        <v>0.11178848674850377</v>
      </c>
      <c r="AM1086" s="39"/>
      <c r="AS1086" s="39"/>
      <c r="AT1086" s="39">
        <f t="shared" si="464"/>
        <v>4.5688198395925257E-2</v>
      </c>
      <c r="AU1086" s="39">
        <f t="shared" si="465"/>
        <v>0.14658200889718923</v>
      </c>
      <c r="AW1086" s="38">
        <f t="shared" si="466"/>
        <v>525.27894483166199</v>
      </c>
      <c r="AX1086" s="38">
        <f t="shared" si="469"/>
        <v>210.48592220028766</v>
      </c>
      <c r="AY1086" s="38">
        <f t="shared" si="470"/>
        <v>300.08054228821356</v>
      </c>
      <c r="AZ1086" s="38">
        <f t="shared" si="456"/>
        <v>0</v>
      </c>
      <c r="BA1086" s="38">
        <f t="shared" si="457"/>
        <v>0</v>
      </c>
      <c r="BB1086" s="38">
        <f t="shared" si="458"/>
        <v>0</v>
      </c>
      <c r="BC1086" s="38">
        <f t="shared" si="459"/>
        <v>0</v>
      </c>
      <c r="BD1086" s="38">
        <f t="shared" si="460"/>
        <v>0</v>
      </c>
      <c r="BE1086" s="38">
        <f t="shared" si="461"/>
        <v>0</v>
      </c>
      <c r="BF1086" s="38">
        <f t="shared" si="462"/>
        <v>0</v>
      </c>
      <c r="BG1086" s="38">
        <f t="shared" si="467"/>
        <v>122.64357224608592</v>
      </c>
      <c r="BH1086" s="38">
        <f t="shared" si="468"/>
        <v>393.47888140325887</v>
      </c>
      <c r="BI1086" s="61">
        <f t="shared" si="463"/>
        <v>1551.9678629695079</v>
      </c>
    </row>
    <row r="1087" spans="1:61" x14ac:dyDescent="0.3">
      <c r="A1087" s="84" t="s">
        <v>1899</v>
      </c>
      <c r="B1087" s="84" t="s">
        <v>1900</v>
      </c>
      <c r="C1087" s="84" t="s">
        <v>1900</v>
      </c>
      <c r="D1087" s="63">
        <f>VLOOKUP(B1087,Площадь!$A$2:$B$490,2,0)</f>
        <v>17.3</v>
      </c>
      <c r="E1087" s="72"/>
      <c r="F1087" s="87">
        <v>31</v>
      </c>
      <c r="G1087" s="87">
        <v>29</v>
      </c>
      <c r="H1087" s="87">
        <v>31</v>
      </c>
      <c r="I1087" s="89"/>
      <c r="J1087" s="89"/>
      <c r="K1087" s="89"/>
      <c r="L1087" s="89"/>
      <c r="M1087" s="89"/>
      <c r="N1087" s="89"/>
      <c r="O1087" s="89"/>
      <c r="P1087" s="89">
        <v>15</v>
      </c>
      <c r="Q1087" s="89">
        <v>31</v>
      </c>
      <c r="R1087">
        <f t="shared" si="452"/>
        <v>137</v>
      </c>
      <c r="S1087" s="76"/>
      <c r="T1087" s="80"/>
      <c r="U1087" s="39"/>
      <c r="V1087" s="39"/>
      <c r="W1087" s="39"/>
      <c r="X1087" s="39"/>
      <c r="Y1087" s="39"/>
      <c r="Z1087" s="39"/>
      <c r="AA1087" s="39"/>
      <c r="AB1087" s="39"/>
      <c r="AC1087" s="39"/>
      <c r="AD1087" s="39"/>
      <c r="AE1087" s="39"/>
      <c r="AF1087" s="39"/>
      <c r="AG1087" s="39"/>
      <c r="AH1087" s="39"/>
      <c r="AJ1087" s="39">
        <f t="shared" si="453"/>
        <v>0.24891807231047053</v>
      </c>
      <c r="AK1087" s="39">
        <f t="shared" si="454"/>
        <v>9.9744622391780988E-2</v>
      </c>
      <c r="AL1087" s="39">
        <f t="shared" si="455"/>
        <v>0.14220153093743493</v>
      </c>
      <c r="AM1087" s="39"/>
      <c r="AS1087" s="39"/>
      <c r="AT1087" s="39">
        <f t="shared" si="464"/>
        <v>5.8118075900699041E-2</v>
      </c>
      <c r="AU1087" s="39">
        <f t="shared" si="465"/>
        <v>0.18646093778833631</v>
      </c>
      <c r="AW1087" s="38">
        <f t="shared" si="466"/>
        <v>668.1857165873347</v>
      </c>
      <c r="AX1087" s="38">
        <f t="shared" si="469"/>
        <v>267.75047456360124</v>
      </c>
      <c r="AY1087" s="38">
        <f t="shared" si="470"/>
        <v>381.72010158721287</v>
      </c>
      <c r="AZ1087" s="38">
        <f t="shared" si="456"/>
        <v>0</v>
      </c>
      <c r="BA1087" s="38">
        <f t="shared" si="457"/>
        <v>0</v>
      </c>
      <c r="BB1087" s="38">
        <f t="shared" si="458"/>
        <v>0</v>
      </c>
      <c r="BC1087" s="38">
        <f t="shared" si="459"/>
        <v>0</v>
      </c>
      <c r="BD1087" s="38">
        <f t="shared" si="460"/>
        <v>0</v>
      </c>
      <c r="BE1087" s="38">
        <f t="shared" si="461"/>
        <v>0</v>
      </c>
      <c r="BF1087" s="38">
        <f t="shared" si="462"/>
        <v>0</v>
      </c>
      <c r="BG1087" s="38">
        <f t="shared" si="467"/>
        <v>156.00983822480049</v>
      </c>
      <c r="BH1087" s="38">
        <f t="shared" si="468"/>
        <v>500.52828296149846</v>
      </c>
      <c r="BI1087" s="61">
        <f t="shared" si="463"/>
        <v>1974.1944139244476</v>
      </c>
    </row>
    <row r="1088" spans="1:61" x14ac:dyDescent="0.3">
      <c r="A1088" s="84" t="s">
        <v>1312</v>
      </c>
      <c r="B1088" s="84" t="s">
        <v>1313</v>
      </c>
      <c r="C1088" s="84" t="s">
        <v>1313</v>
      </c>
      <c r="D1088" s="63">
        <f>VLOOKUP(B1088,Площадь!$A$2:$B$490,2,0)</f>
        <v>15.6</v>
      </c>
      <c r="E1088" s="72"/>
      <c r="F1088" s="87">
        <v>31</v>
      </c>
      <c r="G1088" s="87">
        <v>29</v>
      </c>
      <c r="H1088" s="87">
        <v>31</v>
      </c>
      <c r="I1088" s="89"/>
      <c r="J1088" s="89"/>
      <c r="K1088" s="89"/>
      <c r="L1088" s="89"/>
      <c r="M1088" s="89"/>
      <c r="N1088" s="89"/>
      <c r="O1088" s="89"/>
      <c r="P1088" s="89">
        <v>15</v>
      </c>
      <c r="Q1088" s="89">
        <v>31</v>
      </c>
      <c r="R1088">
        <f t="shared" si="452"/>
        <v>137</v>
      </c>
      <c r="S1088" s="76"/>
      <c r="T1088" s="80"/>
      <c r="U1088" s="39"/>
      <c r="V1088" s="39"/>
      <c r="W1088" s="39"/>
      <c r="X1088" s="39"/>
      <c r="Y1088" s="39"/>
      <c r="Z1088" s="39"/>
      <c r="AA1088" s="39"/>
      <c r="AB1088" s="39"/>
      <c r="AC1088" s="39"/>
      <c r="AD1088" s="39"/>
      <c r="AE1088" s="39"/>
      <c r="AF1088" s="39"/>
      <c r="AG1088" s="39"/>
      <c r="AH1088" s="39"/>
      <c r="AJ1088" s="39">
        <f t="shared" si="453"/>
        <v>0.2244579149158</v>
      </c>
      <c r="AK1088" s="39">
        <f t="shared" si="454"/>
        <v>8.9943127705883433E-2</v>
      </c>
      <c r="AL1088" s="39">
        <f t="shared" si="455"/>
        <v>0.12822797009387196</v>
      </c>
      <c r="AM1088" s="39"/>
      <c r="AS1088" s="39"/>
      <c r="AT1088" s="39">
        <f t="shared" si="464"/>
        <v>5.2407051101208385E-2</v>
      </c>
      <c r="AU1088" s="39">
        <f t="shared" si="465"/>
        <v>0.16813818667618766</v>
      </c>
      <c r="AW1088" s="38">
        <f t="shared" si="466"/>
        <v>602.52584848337688</v>
      </c>
      <c r="AX1088" s="38">
        <f t="shared" si="469"/>
        <v>241.43973428856526</v>
      </c>
      <c r="AY1088" s="38">
        <f t="shared" si="470"/>
        <v>344.21003380118617</v>
      </c>
      <c r="AZ1088" s="38">
        <f t="shared" si="456"/>
        <v>0</v>
      </c>
      <c r="BA1088" s="38">
        <f t="shared" si="457"/>
        <v>0</v>
      </c>
      <c r="BB1088" s="38">
        <f t="shared" si="458"/>
        <v>0</v>
      </c>
      <c r="BC1088" s="38">
        <f t="shared" si="459"/>
        <v>0</v>
      </c>
      <c r="BD1088" s="38">
        <f t="shared" si="460"/>
        <v>0</v>
      </c>
      <c r="BE1088" s="38">
        <f t="shared" si="461"/>
        <v>0</v>
      </c>
      <c r="BF1088" s="38">
        <f t="shared" si="462"/>
        <v>0</v>
      </c>
      <c r="BG1088" s="38">
        <f t="shared" si="467"/>
        <v>140.67939169403974</v>
      </c>
      <c r="BH1088" s="38">
        <f t="shared" si="468"/>
        <v>451.34342278609114</v>
      </c>
      <c r="BI1088" s="61">
        <f t="shared" si="463"/>
        <v>1780.1984310532594</v>
      </c>
    </row>
    <row r="1089" spans="1:61" x14ac:dyDescent="0.3">
      <c r="A1089" s="84" t="s">
        <v>2319</v>
      </c>
      <c r="B1089" s="84" t="s">
        <v>2320</v>
      </c>
      <c r="C1089" s="84" t="s">
        <v>2320</v>
      </c>
      <c r="D1089" s="63">
        <f>VLOOKUP(B1089,Площадь!$A$2:$B$490,2,0)</f>
        <v>15.6</v>
      </c>
      <c r="E1089" s="72"/>
      <c r="F1089" s="87">
        <v>31</v>
      </c>
      <c r="G1089" s="87">
        <v>29</v>
      </c>
      <c r="H1089" s="87">
        <v>31</v>
      </c>
      <c r="I1089" s="89"/>
      <c r="J1089" s="89"/>
      <c r="K1089" s="89"/>
      <c r="L1089" s="89"/>
      <c r="M1089" s="89"/>
      <c r="N1089" s="89"/>
      <c r="O1089" s="89"/>
      <c r="P1089" s="89">
        <v>15</v>
      </c>
      <c r="Q1089" s="89">
        <v>31</v>
      </c>
      <c r="R1089">
        <f t="shared" si="452"/>
        <v>137</v>
      </c>
      <c r="S1089" s="76"/>
      <c r="T1089" s="80"/>
      <c r="U1089" s="39"/>
      <c r="V1089" s="39"/>
      <c r="W1089" s="39"/>
      <c r="X1089" s="39"/>
      <c r="Y1089" s="39"/>
      <c r="Z1089" s="39"/>
      <c r="AA1089" s="39"/>
      <c r="AB1089" s="39"/>
      <c r="AC1089" s="39"/>
      <c r="AD1089" s="39"/>
      <c r="AE1089" s="39"/>
      <c r="AF1089" s="39"/>
      <c r="AG1089" s="39"/>
      <c r="AH1089" s="39"/>
      <c r="AJ1089" s="39">
        <f t="shared" si="453"/>
        <v>0.2244579149158</v>
      </c>
      <c r="AK1089" s="39">
        <f t="shared" si="454"/>
        <v>8.9943127705883433E-2</v>
      </c>
      <c r="AL1089" s="39">
        <f t="shared" si="455"/>
        <v>0.12822797009387196</v>
      </c>
      <c r="AM1089" s="39"/>
      <c r="AS1089" s="39"/>
      <c r="AT1089" s="39">
        <f t="shared" si="464"/>
        <v>5.2407051101208385E-2</v>
      </c>
      <c r="AU1089" s="39">
        <f t="shared" si="465"/>
        <v>0.16813818667618766</v>
      </c>
      <c r="AW1089" s="38">
        <f t="shared" si="466"/>
        <v>602.52584848337688</v>
      </c>
      <c r="AX1089" s="38">
        <f t="shared" si="469"/>
        <v>241.43973428856526</v>
      </c>
      <c r="AY1089" s="38">
        <f t="shared" si="470"/>
        <v>344.21003380118617</v>
      </c>
      <c r="AZ1089" s="38">
        <f t="shared" si="456"/>
        <v>0</v>
      </c>
      <c r="BA1089" s="38">
        <f t="shared" si="457"/>
        <v>0</v>
      </c>
      <c r="BB1089" s="38">
        <f t="shared" si="458"/>
        <v>0</v>
      </c>
      <c r="BC1089" s="38">
        <f t="shared" si="459"/>
        <v>0</v>
      </c>
      <c r="BD1089" s="38">
        <f t="shared" si="460"/>
        <v>0</v>
      </c>
      <c r="BE1089" s="38">
        <f t="shared" si="461"/>
        <v>0</v>
      </c>
      <c r="BF1089" s="38">
        <f t="shared" si="462"/>
        <v>0</v>
      </c>
      <c r="BG1089" s="38">
        <f t="shared" si="467"/>
        <v>140.67939169403974</v>
      </c>
      <c r="BH1089" s="38">
        <f t="shared" si="468"/>
        <v>451.34342278609114</v>
      </c>
      <c r="BI1089" s="61">
        <f t="shared" si="463"/>
        <v>1780.1984310532594</v>
      </c>
    </row>
    <row r="1090" spans="1:61" x14ac:dyDescent="0.3">
      <c r="A1090" s="84" t="s">
        <v>2025</v>
      </c>
      <c r="B1090" s="84" t="s">
        <v>2026</v>
      </c>
      <c r="C1090" s="84" t="s">
        <v>2026</v>
      </c>
      <c r="D1090" s="63">
        <f>VLOOKUP(B1090,Площадь!$A$2:$B$490,2,0)</f>
        <v>13.6</v>
      </c>
      <c r="E1090" s="72"/>
      <c r="F1090" s="87">
        <v>31</v>
      </c>
      <c r="G1090" s="87">
        <v>29</v>
      </c>
      <c r="H1090" s="87">
        <v>31</v>
      </c>
      <c r="I1090" s="89"/>
      <c r="J1090" s="89"/>
      <c r="K1090" s="89"/>
      <c r="L1090" s="89"/>
      <c r="M1090" s="89"/>
      <c r="N1090" s="89"/>
      <c r="O1090" s="89"/>
      <c r="P1090" s="89">
        <v>15</v>
      </c>
      <c r="Q1090" s="89">
        <v>31</v>
      </c>
      <c r="R1090">
        <f t="shared" ref="R1090:R1154" si="471">SUM(F1090:Q1090)</f>
        <v>137</v>
      </c>
      <c r="S1090" s="76"/>
      <c r="T1090" s="80"/>
      <c r="U1090" s="39"/>
      <c r="V1090" s="39"/>
      <c r="W1090" s="39"/>
      <c r="X1090" s="39"/>
      <c r="Y1090" s="39"/>
      <c r="Z1090" s="39"/>
      <c r="AA1090" s="39"/>
      <c r="AB1090" s="39"/>
      <c r="AC1090" s="39"/>
      <c r="AD1090" s="39"/>
      <c r="AE1090" s="39"/>
      <c r="AF1090" s="39"/>
      <c r="AG1090" s="39"/>
      <c r="AH1090" s="39"/>
      <c r="AJ1090" s="39">
        <f t="shared" ref="AJ1090:AJ1154" si="472">(D1090*$AJ$1)/31*F1090</f>
        <v>0.19568125915736412</v>
      </c>
      <c r="AK1090" s="39">
        <f t="shared" ref="AK1090:AK1154" si="473">(D1090*$AK$1)/29*G1090</f>
        <v>7.8411957487180425E-2</v>
      </c>
      <c r="AL1090" s="39">
        <f t="shared" ref="AL1090:AL1154" si="474">(D1090*$AL$1)/31*H1090</f>
        <v>0.11178848674850377</v>
      </c>
      <c r="AM1090" s="39"/>
      <c r="AS1090" s="39"/>
      <c r="AT1090" s="39">
        <f t="shared" si="464"/>
        <v>4.5688198395925257E-2</v>
      </c>
      <c r="AU1090" s="39">
        <f t="shared" si="465"/>
        <v>0.14658200889718923</v>
      </c>
      <c r="AW1090" s="38">
        <f t="shared" si="466"/>
        <v>525.27894483166199</v>
      </c>
      <c r="AX1090" s="38">
        <f t="shared" si="469"/>
        <v>210.48592220028766</v>
      </c>
      <c r="AY1090" s="38">
        <f t="shared" si="470"/>
        <v>300.08054228821356</v>
      </c>
      <c r="AZ1090" s="38">
        <f t="shared" ref="AZ1090:AZ1154" si="475">(X1090+AM1090)*$AZ$1</f>
        <v>0</v>
      </c>
      <c r="BA1090" s="38">
        <f t="shared" ref="BA1090:BA1154" si="476">(Z1090+AN1090)*$BA$1</f>
        <v>0</v>
      </c>
      <c r="BB1090" s="38">
        <f t="shared" ref="BB1090:BB1154" si="477">(AA1090+AO1090)*$BB$1</f>
        <v>0</v>
      </c>
      <c r="BC1090" s="38">
        <f t="shared" ref="BC1090:BC1154" si="478">(AB1090+AP1090)*$BC$1</f>
        <v>0</v>
      </c>
      <c r="BD1090" s="38">
        <f t="shared" ref="BD1090:BD1154" si="479">(AC1090+AQ1090)*$BD$1</f>
        <v>0</v>
      </c>
      <c r="BE1090" s="38">
        <f t="shared" ref="BE1090:BE1154" si="480">(AD1090+AR1090)*$BE$1</f>
        <v>0</v>
      </c>
      <c r="BF1090" s="38">
        <f t="shared" ref="BF1090:BF1154" si="481">(AE1090+AS1090)*$BF$1</f>
        <v>0</v>
      </c>
      <c r="BG1090" s="38">
        <f t="shared" si="467"/>
        <v>122.64357224608592</v>
      </c>
      <c r="BH1090" s="38">
        <f t="shared" si="468"/>
        <v>393.47888140325887</v>
      </c>
      <c r="BI1090" s="61">
        <f t="shared" ref="BI1090:BI1154" si="482">SUM(AW1090:BH1090)</f>
        <v>1551.9678629695079</v>
      </c>
    </row>
    <row r="1091" spans="1:61" x14ac:dyDescent="0.3">
      <c r="A1091" s="197" t="s">
        <v>1504</v>
      </c>
      <c r="B1091" s="84" t="s">
        <v>1505</v>
      </c>
      <c r="C1091" s="84" t="s">
        <v>1505</v>
      </c>
      <c r="D1091" s="63">
        <f>VLOOKUP(B1091,Площадь!$A$2:$B$490,2,0)</f>
        <v>17.3</v>
      </c>
      <c r="E1091" s="72"/>
      <c r="F1091" s="87"/>
      <c r="G1091" s="87"/>
      <c r="H1091" s="87"/>
      <c r="I1091" s="89"/>
      <c r="J1091" s="89"/>
      <c r="K1091" s="89"/>
      <c r="L1091" s="89"/>
      <c r="M1091" s="89"/>
      <c r="N1091" s="89"/>
      <c r="O1091" s="89"/>
      <c r="P1091" s="89">
        <v>0</v>
      </c>
      <c r="Q1091" s="89">
        <v>0</v>
      </c>
      <c r="R1091">
        <f t="shared" si="471"/>
        <v>0</v>
      </c>
      <c r="S1091" s="76"/>
      <c r="T1091" s="80"/>
      <c r="U1091" s="39"/>
      <c r="V1091" s="39"/>
      <c r="W1091" s="39"/>
      <c r="X1091" s="39"/>
      <c r="Y1091" s="39"/>
      <c r="Z1091" s="39"/>
      <c r="AA1091" s="39"/>
      <c r="AB1091" s="39"/>
      <c r="AC1091" s="39"/>
      <c r="AD1091" s="39"/>
      <c r="AE1091" s="39"/>
      <c r="AF1091" s="39"/>
      <c r="AG1091" s="39"/>
      <c r="AH1091" s="39"/>
      <c r="AJ1091" s="39">
        <f t="shared" si="472"/>
        <v>0</v>
      </c>
      <c r="AK1091" s="39">
        <f t="shared" si="473"/>
        <v>0</v>
      </c>
      <c r="AL1091" s="39">
        <f t="shared" si="474"/>
        <v>0</v>
      </c>
      <c r="AM1091" s="39"/>
      <c r="AS1091" s="39"/>
      <c r="AT1091" s="39">
        <f t="shared" si="464"/>
        <v>0</v>
      </c>
      <c r="AU1091" s="39">
        <f t="shared" si="465"/>
        <v>0</v>
      </c>
      <c r="AW1091" s="38">
        <f t="shared" si="466"/>
        <v>0</v>
      </c>
      <c r="AX1091" s="38">
        <f t="shared" si="469"/>
        <v>0</v>
      </c>
      <c r="AY1091" s="38">
        <f t="shared" si="470"/>
        <v>0</v>
      </c>
      <c r="AZ1091" s="38">
        <f t="shared" si="475"/>
        <v>0</v>
      </c>
      <c r="BA1091" s="38">
        <f t="shared" si="476"/>
        <v>0</v>
      </c>
      <c r="BB1091" s="38">
        <f t="shared" si="477"/>
        <v>0</v>
      </c>
      <c r="BC1091" s="38">
        <f t="shared" si="478"/>
        <v>0</v>
      </c>
      <c r="BD1091" s="38">
        <f t="shared" si="479"/>
        <v>0</v>
      </c>
      <c r="BE1091" s="38">
        <f t="shared" si="480"/>
        <v>0</v>
      </c>
      <c r="BF1091" s="38">
        <f t="shared" si="481"/>
        <v>0</v>
      </c>
      <c r="BG1091" s="38">
        <f t="shared" si="467"/>
        <v>0</v>
      </c>
      <c r="BH1091" s="38">
        <f t="shared" si="468"/>
        <v>0</v>
      </c>
      <c r="BI1091" s="61">
        <f t="shared" si="482"/>
        <v>0</v>
      </c>
    </row>
    <row r="1092" spans="1:61" x14ac:dyDescent="0.3">
      <c r="A1092" s="198" t="s">
        <v>3971</v>
      </c>
      <c r="B1092" s="84" t="s">
        <v>1505</v>
      </c>
      <c r="C1092" s="84" t="s">
        <v>1505</v>
      </c>
      <c r="D1092" s="63">
        <f>VLOOKUP(B1092,Площадь!$A$2:$B$490,2,0)</f>
        <v>17.3</v>
      </c>
      <c r="E1092" s="72"/>
      <c r="F1092" s="87">
        <v>31</v>
      </c>
      <c r="G1092" s="87">
        <v>29</v>
      </c>
      <c r="H1092" s="87">
        <v>31</v>
      </c>
      <c r="I1092" s="89"/>
      <c r="J1092" s="89"/>
      <c r="K1092" s="89"/>
      <c r="L1092" s="89"/>
      <c r="M1092" s="89"/>
      <c r="N1092" s="89"/>
      <c r="O1092" s="89"/>
      <c r="P1092" s="89">
        <v>15</v>
      </c>
      <c r="Q1092" s="89">
        <v>31</v>
      </c>
      <c r="R1092">
        <f t="shared" si="471"/>
        <v>137</v>
      </c>
      <c r="S1092" s="76"/>
      <c r="T1092" s="80"/>
      <c r="U1092" s="39"/>
      <c r="V1092" s="39"/>
      <c r="W1092" s="39"/>
      <c r="X1092" s="39"/>
      <c r="Y1092" s="39"/>
      <c r="Z1092" s="39"/>
      <c r="AA1092" s="39"/>
      <c r="AB1092" s="39"/>
      <c r="AC1092" s="39"/>
      <c r="AD1092" s="39"/>
      <c r="AE1092" s="39"/>
      <c r="AF1092" s="39"/>
      <c r="AG1092" s="39"/>
      <c r="AH1092" s="39"/>
      <c r="AJ1092" s="39">
        <f t="shared" si="472"/>
        <v>0.24891807231047053</v>
      </c>
      <c r="AK1092" s="39">
        <f t="shared" si="473"/>
        <v>9.9744622391780988E-2</v>
      </c>
      <c r="AL1092" s="39">
        <f t="shared" si="474"/>
        <v>0.14220153093743493</v>
      </c>
      <c r="AM1092" s="39"/>
      <c r="AS1092" s="39"/>
      <c r="AT1092" s="39">
        <f t="shared" si="464"/>
        <v>5.8118075900699041E-2</v>
      </c>
      <c r="AU1092" s="39">
        <f t="shared" si="465"/>
        <v>0.18646093778833631</v>
      </c>
      <c r="AW1092" s="38">
        <f t="shared" si="466"/>
        <v>668.1857165873347</v>
      </c>
      <c r="AX1092" s="38">
        <f t="shared" si="469"/>
        <v>267.75047456360124</v>
      </c>
      <c r="AY1092" s="38">
        <f t="shared" si="470"/>
        <v>381.72010158721287</v>
      </c>
      <c r="AZ1092" s="38">
        <f t="shared" si="475"/>
        <v>0</v>
      </c>
      <c r="BA1092" s="38">
        <f t="shared" si="476"/>
        <v>0</v>
      </c>
      <c r="BB1092" s="38">
        <f t="shared" si="477"/>
        <v>0</v>
      </c>
      <c r="BC1092" s="38">
        <f t="shared" si="478"/>
        <v>0</v>
      </c>
      <c r="BD1092" s="38">
        <f t="shared" si="479"/>
        <v>0</v>
      </c>
      <c r="BE1092" s="38">
        <f t="shared" si="480"/>
        <v>0</v>
      </c>
      <c r="BF1092" s="38">
        <f t="shared" si="481"/>
        <v>0</v>
      </c>
      <c r="BG1092" s="38">
        <f t="shared" si="467"/>
        <v>156.00983822480049</v>
      </c>
      <c r="BH1092" s="38">
        <f t="shared" si="468"/>
        <v>500.52828296149846</v>
      </c>
      <c r="BI1092" s="61">
        <f t="shared" si="482"/>
        <v>1974.1944139244476</v>
      </c>
    </row>
    <row r="1093" spans="1:61" x14ac:dyDescent="0.3">
      <c r="A1093" s="84" t="s">
        <v>1814</v>
      </c>
      <c r="B1093" s="84" t="s">
        <v>1815</v>
      </c>
      <c r="C1093" s="84" t="s">
        <v>1815</v>
      </c>
      <c r="D1093" s="63">
        <f>VLOOKUP(B1093,Площадь!$A$2:$B$490,2,0)</f>
        <v>15.5</v>
      </c>
      <c r="E1093" s="72"/>
      <c r="F1093" s="87">
        <v>31</v>
      </c>
      <c r="G1093" s="87">
        <v>29</v>
      </c>
      <c r="H1093" s="87">
        <v>31</v>
      </c>
      <c r="I1093" s="89"/>
      <c r="J1093" s="89"/>
      <c r="K1093" s="89"/>
      <c r="L1093" s="89"/>
      <c r="M1093" s="89"/>
      <c r="N1093" s="89"/>
      <c r="O1093" s="89"/>
      <c r="P1093" s="89">
        <v>15</v>
      </c>
      <c r="Q1093" s="89">
        <v>31</v>
      </c>
      <c r="R1093">
        <f t="shared" si="471"/>
        <v>137</v>
      </c>
      <c r="S1093" s="76"/>
      <c r="T1093" s="80"/>
      <c r="U1093" s="39"/>
      <c r="V1093" s="39"/>
      <c r="W1093" s="39"/>
      <c r="X1093" s="39"/>
      <c r="Y1093" s="39"/>
      <c r="Z1093" s="39"/>
      <c r="AA1093" s="39"/>
      <c r="AB1093" s="39"/>
      <c r="AC1093" s="39"/>
      <c r="AD1093" s="39"/>
      <c r="AE1093" s="39"/>
      <c r="AF1093" s="39"/>
      <c r="AG1093" s="39"/>
      <c r="AH1093" s="39"/>
      <c r="AJ1093" s="39">
        <f t="shared" si="472"/>
        <v>0.22301908212787822</v>
      </c>
      <c r="AK1093" s="39">
        <f t="shared" si="473"/>
        <v>8.9366569194948287E-2</v>
      </c>
      <c r="AL1093" s="39">
        <f t="shared" si="474"/>
        <v>0.12740599592660357</v>
      </c>
      <c r="AM1093" s="39"/>
      <c r="AS1093" s="39"/>
      <c r="AT1093" s="39">
        <f t="shared" si="464"/>
        <v>5.2071108465944226E-2</v>
      </c>
      <c r="AU1093" s="39">
        <f t="shared" si="465"/>
        <v>0.16706037778723773</v>
      </c>
      <c r="AW1093" s="38">
        <f t="shared" si="466"/>
        <v>598.66350330079115</v>
      </c>
      <c r="AX1093" s="38">
        <f t="shared" si="469"/>
        <v>239.89204368415139</v>
      </c>
      <c r="AY1093" s="38">
        <f t="shared" si="470"/>
        <v>342.00355922553757</v>
      </c>
      <c r="AZ1093" s="38">
        <f t="shared" si="475"/>
        <v>0</v>
      </c>
      <c r="BA1093" s="38">
        <f t="shared" si="476"/>
        <v>0</v>
      </c>
      <c r="BB1093" s="38">
        <f t="shared" si="477"/>
        <v>0</v>
      </c>
      <c r="BC1093" s="38">
        <f t="shared" si="478"/>
        <v>0</v>
      </c>
      <c r="BD1093" s="38">
        <f t="shared" si="479"/>
        <v>0</v>
      </c>
      <c r="BE1093" s="38">
        <f t="shared" si="480"/>
        <v>0</v>
      </c>
      <c r="BF1093" s="38">
        <f t="shared" si="481"/>
        <v>0</v>
      </c>
      <c r="BG1093" s="38">
        <f t="shared" si="467"/>
        <v>139.77760072164205</v>
      </c>
      <c r="BH1093" s="38">
        <f t="shared" si="468"/>
        <v>448.45019571694951</v>
      </c>
      <c r="BI1093" s="61">
        <f t="shared" si="482"/>
        <v>1768.7869026490719</v>
      </c>
    </row>
    <row r="1094" spans="1:61" x14ac:dyDescent="0.3">
      <c r="A1094" s="84" t="s">
        <v>2410</v>
      </c>
      <c r="B1094" s="84" t="s">
        <v>2411</v>
      </c>
      <c r="C1094" s="84" t="s">
        <v>2411</v>
      </c>
      <c r="D1094" s="63">
        <f>VLOOKUP(B1094,Площадь!$A$2:$B$490,2,0)</f>
        <v>13.5</v>
      </c>
      <c r="E1094" s="72"/>
      <c r="F1094" s="87">
        <v>31</v>
      </c>
      <c r="G1094" s="87">
        <v>29</v>
      </c>
      <c r="H1094" s="87">
        <v>31</v>
      </c>
      <c r="I1094" s="89"/>
      <c r="J1094" s="89"/>
      <c r="K1094" s="89"/>
      <c r="L1094" s="89"/>
      <c r="M1094" s="89"/>
      <c r="N1094" s="89"/>
      <c r="O1094" s="89"/>
      <c r="P1094" s="89">
        <v>15</v>
      </c>
      <c r="Q1094" s="89">
        <v>31</v>
      </c>
      <c r="R1094">
        <f t="shared" si="471"/>
        <v>137</v>
      </c>
      <c r="S1094" s="76"/>
      <c r="T1094" s="80"/>
      <c r="U1094" s="39"/>
      <c r="V1094" s="39"/>
      <c r="W1094" s="39"/>
      <c r="X1094" s="39"/>
      <c r="Y1094" s="39"/>
      <c r="Z1094" s="39"/>
      <c r="AA1094" s="39"/>
      <c r="AB1094" s="39"/>
      <c r="AC1094" s="39"/>
      <c r="AD1094" s="39"/>
      <c r="AE1094" s="39"/>
      <c r="AF1094" s="39"/>
      <c r="AG1094" s="39"/>
      <c r="AH1094" s="39"/>
      <c r="AJ1094" s="39">
        <f t="shared" si="472"/>
        <v>0.19424242636944231</v>
      </c>
      <c r="AK1094" s="39">
        <f t="shared" si="473"/>
        <v>7.7835398976245279E-2</v>
      </c>
      <c r="AL1094" s="39">
        <f t="shared" si="474"/>
        <v>0.11096651258123535</v>
      </c>
      <c r="AM1094" s="39"/>
      <c r="AS1094" s="39"/>
      <c r="AT1094" s="39">
        <f t="shared" si="464"/>
        <v>4.5352255760661105E-2</v>
      </c>
      <c r="AU1094" s="39">
        <f t="shared" si="465"/>
        <v>0.14550420000823933</v>
      </c>
      <c r="AW1094" s="38">
        <f t="shared" si="466"/>
        <v>521.41659964907615</v>
      </c>
      <c r="AX1094" s="38">
        <f t="shared" si="469"/>
        <v>208.93823159587379</v>
      </c>
      <c r="AY1094" s="38">
        <f t="shared" si="470"/>
        <v>297.87406771256497</v>
      </c>
      <c r="AZ1094" s="38">
        <f t="shared" si="475"/>
        <v>0</v>
      </c>
      <c r="BA1094" s="38">
        <f t="shared" si="476"/>
        <v>0</v>
      </c>
      <c r="BB1094" s="38">
        <f t="shared" si="477"/>
        <v>0</v>
      </c>
      <c r="BC1094" s="38">
        <f t="shared" si="478"/>
        <v>0</v>
      </c>
      <c r="BD1094" s="38">
        <f t="shared" si="479"/>
        <v>0</v>
      </c>
      <c r="BE1094" s="38">
        <f t="shared" si="480"/>
        <v>0</v>
      </c>
      <c r="BF1094" s="38">
        <f t="shared" si="481"/>
        <v>0</v>
      </c>
      <c r="BG1094" s="38">
        <f t="shared" si="467"/>
        <v>121.74178127368825</v>
      </c>
      <c r="BH1094" s="38">
        <f t="shared" si="468"/>
        <v>390.58565433411735</v>
      </c>
      <c r="BI1094" s="61">
        <f t="shared" si="482"/>
        <v>1540.5563345653206</v>
      </c>
    </row>
    <row r="1095" spans="1:61" x14ac:dyDescent="0.3">
      <c r="A1095" s="194" t="s">
        <v>1395</v>
      </c>
      <c r="B1095" s="194" t="s">
        <v>1396</v>
      </c>
      <c r="C1095" s="194" t="s">
        <v>1396</v>
      </c>
      <c r="D1095" s="195">
        <f>VLOOKUP(B1095,Площадь!$A$2:$B$490,2,0)</f>
        <v>17.100000000000001</v>
      </c>
      <c r="E1095" s="72"/>
      <c r="F1095" s="87">
        <v>31</v>
      </c>
      <c r="G1095" s="87">
        <v>29</v>
      </c>
      <c r="H1095" s="87">
        <v>31</v>
      </c>
      <c r="I1095" s="89"/>
      <c r="J1095" s="89"/>
      <c r="K1095" s="89"/>
      <c r="L1095" s="89"/>
      <c r="M1095" s="89"/>
      <c r="N1095" s="89"/>
      <c r="O1095" s="89"/>
      <c r="P1095" s="89"/>
      <c r="Q1095" s="89"/>
      <c r="R1095">
        <f t="shared" si="471"/>
        <v>91</v>
      </c>
      <c r="S1095" s="76"/>
      <c r="T1095" s="80"/>
      <c r="U1095" s="39"/>
      <c r="V1095" s="39"/>
      <c r="W1095" s="39"/>
      <c r="X1095" s="39"/>
      <c r="Y1095" s="39"/>
      <c r="Z1095" s="39"/>
      <c r="AA1095" s="39"/>
      <c r="AB1095" s="39"/>
      <c r="AC1095" s="39"/>
      <c r="AD1095" s="39"/>
      <c r="AE1095" s="39"/>
      <c r="AF1095" s="39"/>
      <c r="AG1095" s="39"/>
      <c r="AH1095" s="39"/>
      <c r="AJ1095" s="39">
        <f t="shared" si="472"/>
        <v>0.24604040673462693</v>
      </c>
      <c r="AK1095" s="39">
        <f t="shared" si="473"/>
        <v>9.8591505369910695E-2</v>
      </c>
      <c r="AL1095" s="39">
        <f t="shared" si="474"/>
        <v>0.14055758260289813</v>
      </c>
      <c r="AM1095" s="39"/>
      <c r="AS1095" s="39"/>
      <c r="AT1095" s="39">
        <f t="shared" si="464"/>
        <v>0</v>
      </c>
      <c r="AU1095" s="39">
        <f t="shared" si="465"/>
        <v>0</v>
      </c>
      <c r="AW1095" s="38">
        <f t="shared" si="466"/>
        <v>660.46102622216313</v>
      </c>
      <c r="AX1095" s="38">
        <f t="shared" si="469"/>
        <v>264.6550933547735</v>
      </c>
      <c r="AY1095" s="38">
        <f t="shared" si="470"/>
        <v>377.30715243591567</v>
      </c>
      <c r="AZ1095" s="38">
        <f t="shared" si="475"/>
        <v>0</v>
      </c>
      <c r="BA1095" s="38">
        <f t="shared" si="476"/>
        <v>0</v>
      </c>
      <c r="BB1095" s="38">
        <f t="shared" si="477"/>
        <v>0</v>
      </c>
      <c r="BC1095" s="38">
        <f t="shared" si="478"/>
        <v>0</v>
      </c>
      <c r="BD1095" s="38">
        <f t="shared" si="479"/>
        <v>0</v>
      </c>
      <c r="BE1095" s="38">
        <f t="shared" si="480"/>
        <v>0</v>
      </c>
      <c r="BF1095" s="38">
        <f t="shared" si="481"/>
        <v>0</v>
      </c>
      <c r="BG1095" s="38">
        <f t="shared" si="467"/>
        <v>0</v>
      </c>
      <c r="BH1095" s="38">
        <f t="shared" si="468"/>
        <v>0</v>
      </c>
      <c r="BI1095" s="61">
        <f t="shared" si="482"/>
        <v>1302.4232720128523</v>
      </c>
    </row>
    <row r="1096" spans="1:61" x14ac:dyDescent="0.3">
      <c r="A1096" s="194" t="s">
        <v>4501</v>
      </c>
      <c r="B1096" s="194" t="s">
        <v>1396</v>
      </c>
      <c r="C1096" s="194" t="s">
        <v>1396</v>
      </c>
      <c r="D1096" s="195">
        <f>VLOOKUP(B1096,Площадь!$A$2:$B$490,2,0)</f>
        <v>17.100000000000001</v>
      </c>
      <c r="E1096" s="72"/>
      <c r="F1096" s="87"/>
      <c r="G1096" s="87"/>
      <c r="H1096" s="87"/>
      <c r="I1096" s="89"/>
      <c r="J1096" s="89"/>
      <c r="K1096" s="89"/>
      <c r="L1096" s="89"/>
      <c r="M1096" s="89"/>
      <c r="N1096" s="89"/>
      <c r="O1096" s="89"/>
      <c r="P1096" s="89">
        <v>15</v>
      </c>
      <c r="Q1096" s="89">
        <v>31</v>
      </c>
      <c r="R1096">
        <f t="shared" si="471"/>
        <v>46</v>
      </c>
      <c r="S1096" s="76"/>
      <c r="T1096" s="80"/>
      <c r="U1096" s="39"/>
      <c r="V1096" s="39"/>
      <c r="W1096" s="39"/>
      <c r="X1096" s="39"/>
      <c r="Y1096" s="39"/>
      <c r="Z1096" s="39"/>
      <c r="AA1096" s="39"/>
      <c r="AB1096" s="39"/>
      <c r="AC1096" s="39"/>
      <c r="AD1096" s="39"/>
      <c r="AE1096" s="39"/>
      <c r="AF1096" s="39"/>
      <c r="AG1096" s="39"/>
      <c r="AH1096" s="39"/>
      <c r="AJ1096" s="39">
        <f t="shared" si="472"/>
        <v>0</v>
      </c>
      <c r="AK1096" s="39">
        <f t="shared" si="473"/>
        <v>0</v>
      </c>
      <c r="AL1096" s="39">
        <f t="shared" si="474"/>
        <v>0</v>
      </c>
      <c r="AM1096" s="39"/>
      <c r="AS1096" s="39"/>
      <c r="AT1096" s="39">
        <f t="shared" si="464"/>
        <v>5.7446190630170736E-2</v>
      </c>
      <c r="AU1096" s="39">
        <f t="shared" si="465"/>
        <v>0.18430532001043648</v>
      </c>
      <c r="AW1096" s="38">
        <f t="shared" si="466"/>
        <v>0</v>
      </c>
      <c r="AX1096" s="38">
        <f t="shared" si="469"/>
        <v>0</v>
      </c>
      <c r="AY1096" s="38">
        <f t="shared" si="470"/>
        <v>0</v>
      </c>
      <c r="AZ1096" s="38"/>
      <c r="BA1096" s="38"/>
      <c r="BB1096" s="38"/>
      <c r="BC1096" s="38"/>
      <c r="BD1096" s="38"/>
      <c r="BE1096" s="38"/>
      <c r="BF1096" s="38"/>
      <c r="BG1096" s="38">
        <f t="shared" si="467"/>
        <v>154.20625628000514</v>
      </c>
      <c r="BH1096" s="38">
        <f t="shared" si="468"/>
        <v>494.74182882321531</v>
      </c>
      <c r="BI1096" s="61">
        <f t="shared" si="482"/>
        <v>648.94808510322048</v>
      </c>
    </row>
    <row r="1097" spans="1:61" x14ac:dyDescent="0.3">
      <c r="A1097" s="84" t="s">
        <v>1966</v>
      </c>
      <c r="B1097" s="84" t="s">
        <v>1967</v>
      </c>
      <c r="C1097" s="84" t="s">
        <v>1967</v>
      </c>
      <c r="D1097" s="63">
        <f>VLOOKUP(B1097,Площадь!$A$2:$B$490,2,0)</f>
        <v>15.5</v>
      </c>
      <c r="E1097" s="72"/>
      <c r="F1097" s="87">
        <v>31</v>
      </c>
      <c r="G1097" s="87">
        <v>29</v>
      </c>
      <c r="H1097" s="87">
        <v>31</v>
      </c>
      <c r="I1097" s="89"/>
      <c r="J1097" s="89"/>
      <c r="K1097" s="89"/>
      <c r="L1097" s="89"/>
      <c r="M1097" s="89"/>
      <c r="N1097" s="89"/>
      <c r="O1097" s="89"/>
      <c r="P1097" s="89">
        <v>15</v>
      </c>
      <c r="Q1097" s="89">
        <v>31</v>
      </c>
      <c r="R1097">
        <f t="shared" si="471"/>
        <v>137</v>
      </c>
      <c r="S1097" s="76"/>
      <c r="T1097" s="80"/>
      <c r="U1097" s="39"/>
      <c r="V1097" s="39"/>
      <c r="W1097" s="39"/>
      <c r="X1097" s="39"/>
      <c r="Y1097" s="39"/>
      <c r="Z1097" s="39"/>
      <c r="AA1097" s="39"/>
      <c r="AB1097" s="39"/>
      <c r="AC1097" s="39"/>
      <c r="AD1097" s="39"/>
      <c r="AE1097" s="39"/>
      <c r="AF1097" s="39"/>
      <c r="AG1097" s="39"/>
      <c r="AH1097" s="39"/>
      <c r="AJ1097" s="39">
        <f t="shared" si="472"/>
        <v>0.22301908212787822</v>
      </c>
      <c r="AK1097" s="39">
        <f t="shared" si="473"/>
        <v>8.9366569194948287E-2</v>
      </c>
      <c r="AL1097" s="39">
        <f t="shared" si="474"/>
        <v>0.12740599592660357</v>
      </c>
      <c r="AM1097" s="39"/>
      <c r="AS1097" s="39"/>
      <c r="AT1097" s="39">
        <f t="shared" si="464"/>
        <v>5.2071108465944226E-2</v>
      </c>
      <c r="AU1097" s="39">
        <f t="shared" si="465"/>
        <v>0.16706037778723773</v>
      </c>
      <c r="AW1097" s="38">
        <f t="shared" si="466"/>
        <v>598.66350330079115</v>
      </c>
      <c r="AX1097" s="38">
        <f t="shared" si="469"/>
        <v>239.89204368415139</v>
      </c>
      <c r="AY1097" s="38">
        <f t="shared" si="470"/>
        <v>342.00355922553757</v>
      </c>
      <c r="AZ1097" s="38">
        <f t="shared" si="475"/>
        <v>0</v>
      </c>
      <c r="BA1097" s="38">
        <f t="shared" si="476"/>
        <v>0</v>
      </c>
      <c r="BB1097" s="38">
        <f t="shared" si="477"/>
        <v>0</v>
      </c>
      <c r="BC1097" s="38">
        <f t="shared" si="478"/>
        <v>0</v>
      </c>
      <c r="BD1097" s="38">
        <f t="shared" si="479"/>
        <v>0</v>
      </c>
      <c r="BE1097" s="38">
        <f t="shared" si="480"/>
        <v>0</v>
      </c>
      <c r="BF1097" s="38">
        <f t="shared" si="481"/>
        <v>0</v>
      </c>
      <c r="BG1097" s="38">
        <f t="shared" si="467"/>
        <v>139.77760072164205</v>
      </c>
      <c r="BH1097" s="38">
        <f t="shared" si="468"/>
        <v>448.45019571694951</v>
      </c>
      <c r="BI1097" s="61">
        <f t="shared" si="482"/>
        <v>1768.7869026490719</v>
      </c>
    </row>
    <row r="1098" spans="1:61" x14ac:dyDescent="0.3">
      <c r="A1098" s="84" t="s">
        <v>1968</v>
      </c>
      <c r="B1098" s="84" t="s">
        <v>1969</v>
      </c>
      <c r="C1098" s="84" t="s">
        <v>1969</v>
      </c>
      <c r="D1098" s="63">
        <f>VLOOKUP(B1098,Площадь!$A$2:$B$490,2,0)</f>
        <v>13.5</v>
      </c>
      <c r="E1098" s="72"/>
      <c r="F1098" s="87">
        <v>31</v>
      </c>
      <c r="G1098" s="87">
        <v>29</v>
      </c>
      <c r="H1098" s="87">
        <v>31</v>
      </c>
      <c r="I1098" s="89"/>
      <c r="J1098" s="89"/>
      <c r="K1098" s="89"/>
      <c r="L1098" s="89"/>
      <c r="M1098" s="89"/>
      <c r="N1098" s="89"/>
      <c r="O1098" s="89"/>
      <c r="P1098" s="89">
        <v>15</v>
      </c>
      <c r="Q1098" s="89">
        <v>31</v>
      </c>
      <c r="R1098">
        <f t="shared" si="471"/>
        <v>137</v>
      </c>
      <c r="S1098" s="76"/>
      <c r="T1098" s="80"/>
      <c r="U1098" s="39"/>
      <c r="V1098" s="39"/>
      <c r="W1098" s="39"/>
      <c r="X1098" s="39"/>
      <c r="Y1098" s="39"/>
      <c r="Z1098" s="39"/>
      <c r="AA1098" s="39"/>
      <c r="AB1098" s="39"/>
      <c r="AC1098" s="39"/>
      <c r="AD1098" s="39"/>
      <c r="AE1098" s="39"/>
      <c r="AF1098" s="39"/>
      <c r="AG1098" s="39"/>
      <c r="AH1098" s="39"/>
      <c r="AJ1098" s="39">
        <f t="shared" si="472"/>
        <v>0.19424242636944231</v>
      </c>
      <c r="AK1098" s="39">
        <f t="shared" si="473"/>
        <v>7.7835398976245279E-2</v>
      </c>
      <c r="AL1098" s="39">
        <f t="shared" si="474"/>
        <v>0.11096651258123535</v>
      </c>
      <c r="AM1098" s="39"/>
      <c r="AS1098" s="39"/>
      <c r="AT1098" s="39">
        <f t="shared" si="464"/>
        <v>4.5352255760661105E-2</v>
      </c>
      <c r="AU1098" s="39">
        <f t="shared" si="465"/>
        <v>0.14550420000823933</v>
      </c>
      <c r="AW1098" s="38">
        <f t="shared" si="466"/>
        <v>521.41659964907615</v>
      </c>
      <c r="AX1098" s="38">
        <f t="shared" si="469"/>
        <v>208.93823159587379</v>
      </c>
      <c r="AY1098" s="38">
        <f t="shared" si="470"/>
        <v>297.87406771256497</v>
      </c>
      <c r="AZ1098" s="38">
        <f t="shared" si="475"/>
        <v>0</v>
      </c>
      <c r="BA1098" s="38">
        <f t="shared" si="476"/>
        <v>0</v>
      </c>
      <c r="BB1098" s="38">
        <f t="shared" si="477"/>
        <v>0</v>
      </c>
      <c r="BC1098" s="38">
        <f t="shared" si="478"/>
        <v>0</v>
      </c>
      <c r="BD1098" s="38">
        <f t="shared" si="479"/>
        <v>0</v>
      </c>
      <c r="BE1098" s="38">
        <f t="shared" si="480"/>
        <v>0</v>
      </c>
      <c r="BF1098" s="38">
        <f t="shared" si="481"/>
        <v>0</v>
      </c>
      <c r="BG1098" s="38">
        <f t="shared" si="467"/>
        <v>121.74178127368825</v>
      </c>
      <c r="BH1098" s="38">
        <f t="shared" si="468"/>
        <v>390.58565433411735</v>
      </c>
      <c r="BI1098" s="61">
        <f t="shared" si="482"/>
        <v>1540.5563345653206</v>
      </c>
    </row>
    <row r="1099" spans="1:61" x14ac:dyDescent="0.3">
      <c r="A1099" s="84" t="s">
        <v>2191</v>
      </c>
      <c r="B1099" s="84" t="s">
        <v>2192</v>
      </c>
      <c r="C1099" s="84" t="s">
        <v>2192</v>
      </c>
      <c r="D1099" s="63">
        <f>VLOOKUP(B1099,Площадь!$A$2:$B$490,2,0)</f>
        <v>17.100000000000001</v>
      </c>
      <c r="E1099" s="72"/>
      <c r="F1099" s="87">
        <v>31</v>
      </c>
      <c r="G1099" s="87">
        <v>29</v>
      </c>
      <c r="H1099" s="87">
        <v>31</v>
      </c>
      <c r="I1099" s="89"/>
      <c r="J1099" s="89"/>
      <c r="K1099" s="89"/>
      <c r="L1099" s="89"/>
      <c r="M1099" s="89"/>
      <c r="N1099" s="89"/>
      <c r="O1099" s="89"/>
      <c r="P1099" s="89">
        <v>15</v>
      </c>
      <c r="Q1099" s="89">
        <v>31</v>
      </c>
      <c r="R1099">
        <f t="shared" si="471"/>
        <v>137</v>
      </c>
      <c r="S1099" s="76"/>
      <c r="T1099" s="80"/>
      <c r="U1099" s="39"/>
      <c r="V1099" s="39"/>
      <c r="W1099" s="39"/>
      <c r="X1099" s="39"/>
      <c r="Y1099" s="39"/>
      <c r="Z1099" s="39"/>
      <c r="AA1099" s="39"/>
      <c r="AB1099" s="39"/>
      <c r="AC1099" s="39"/>
      <c r="AD1099" s="39"/>
      <c r="AE1099" s="39"/>
      <c r="AF1099" s="39"/>
      <c r="AG1099" s="39"/>
      <c r="AH1099" s="39"/>
      <c r="AJ1099" s="39">
        <f t="shared" si="472"/>
        <v>0.24604040673462693</v>
      </c>
      <c r="AK1099" s="39">
        <f t="shared" si="473"/>
        <v>9.8591505369910695E-2</v>
      </c>
      <c r="AL1099" s="39">
        <f t="shared" si="474"/>
        <v>0.14055758260289813</v>
      </c>
      <c r="AM1099" s="39"/>
      <c r="AS1099" s="39"/>
      <c r="AT1099" s="39">
        <f t="shared" si="464"/>
        <v>5.7446190630170736E-2</v>
      </c>
      <c r="AU1099" s="39">
        <f t="shared" si="465"/>
        <v>0.18430532001043648</v>
      </c>
      <c r="AW1099" s="38">
        <f t="shared" si="466"/>
        <v>660.46102622216313</v>
      </c>
      <c r="AX1099" s="38">
        <f t="shared" si="469"/>
        <v>264.6550933547735</v>
      </c>
      <c r="AY1099" s="38">
        <f t="shared" si="470"/>
        <v>377.30715243591567</v>
      </c>
      <c r="AZ1099" s="38">
        <f t="shared" si="475"/>
        <v>0</v>
      </c>
      <c r="BA1099" s="38">
        <f t="shared" si="476"/>
        <v>0</v>
      </c>
      <c r="BB1099" s="38">
        <f t="shared" si="477"/>
        <v>0</v>
      </c>
      <c r="BC1099" s="38">
        <f t="shared" si="478"/>
        <v>0</v>
      </c>
      <c r="BD1099" s="38">
        <f t="shared" si="479"/>
        <v>0</v>
      </c>
      <c r="BE1099" s="38">
        <f t="shared" si="480"/>
        <v>0</v>
      </c>
      <c r="BF1099" s="38">
        <f t="shared" si="481"/>
        <v>0</v>
      </c>
      <c r="BG1099" s="38">
        <f t="shared" si="467"/>
        <v>154.20625628000514</v>
      </c>
      <c r="BH1099" s="38">
        <f t="shared" si="468"/>
        <v>494.74182882321531</v>
      </c>
      <c r="BI1099" s="61">
        <f t="shared" si="482"/>
        <v>1951.3713571160729</v>
      </c>
    </row>
    <row r="1100" spans="1:61" x14ac:dyDescent="0.3">
      <c r="A1100" s="84" t="s">
        <v>1218</v>
      </c>
      <c r="B1100" s="84" t="s">
        <v>1219</v>
      </c>
      <c r="C1100" s="84" t="s">
        <v>1219</v>
      </c>
      <c r="D1100" s="63">
        <f>VLOOKUP(B1100,Площадь!$A$2:$B$490,2,0)</f>
        <v>15.5</v>
      </c>
      <c r="E1100" s="72"/>
      <c r="F1100" s="87">
        <v>31</v>
      </c>
      <c r="G1100" s="87">
        <v>29</v>
      </c>
      <c r="H1100" s="87">
        <v>31</v>
      </c>
      <c r="I1100" s="89"/>
      <c r="J1100" s="89"/>
      <c r="K1100" s="89"/>
      <c r="L1100" s="89"/>
      <c r="M1100" s="89"/>
      <c r="N1100" s="89"/>
      <c r="O1100" s="89"/>
      <c r="P1100" s="89">
        <v>15</v>
      </c>
      <c r="Q1100" s="89">
        <v>31</v>
      </c>
      <c r="R1100">
        <f t="shared" si="471"/>
        <v>137</v>
      </c>
      <c r="S1100" s="76"/>
      <c r="T1100" s="80"/>
      <c r="U1100" s="39"/>
      <c r="V1100" s="39"/>
      <c r="W1100" s="39"/>
      <c r="X1100" s="39"/>
      <c r="Y1100" s="39"/>
      <c r="Z1100" s="39"/>
      <c r="AA1100" s="39"/>
      <c r="AB1100" s="39"/>
      <c r="AC1100" s="39"/>
      <c r="AD1100" s="39"/>
      <c r="AE1100" s="39"/>
      <c r="AF1100" s="39"/>
      <c r="AG1100" s="39"/>
      <c r="AH1100" s="39"/>
      <c r="AJ1100" s="39">
        <f t="shared" si="472"/>
        <v>0.22301908212787822</v>
      </c>
      <c r="AK1100" s="39">
        <f t="shared" si="473"/>
        <v>8.9366569194948287E-2</v>
      </c>
      <c r="AL1100" s="39">
        <f t="shared" si="474"/>
        <v>0.12740599592660357</v>
      </c>
      <c r="AM1100" s="39"/>
      <c r="AS1100" s="39"/>
      <c r="AT1100" s="39">
        <f t="shared" ref="AT1100:AT1163" si="483">(D1100*$AT$1)/15*P1100</f>
        <v>5.2071108465944226E-2</v>
      </c>
      <c r="AU1100" s="39">
        <f t="shared" ref="AU1100:AU1163" si="484">(D1100*$AU$1)/31*Q1100</f>
        <v>0.16706037778723773</v>
      </c>
      <c r="AW1100" s="38">
        <f t="shared" ref="AW1100:AW1163" si="485">(U1100+AJ1100)*$AW$1</f>
        <v>598.66350330079115</v>
      </c>
      <c r="AX1100" s="38">
        <f t="shared" si="469"/>
        <v>239.89204368415139</v>
      </c>
      <c r="AY1100" s="38">
        <f t="shared" si="470"/>
        <v>342.00355922553757</v>
      </c>
      <c r="AZ1100" s="38">
        <f t="shared" si="475"/>
        <v>0</v>
      </c>
      <c r="BA1100" s="38">
        <f t="shared" si="476"/>
        <v>0</v>
      </c>
      <c r="BB1100" s="38">
        <f t="shared" si="477"/>
        <v>0</v>
      </c>
      <c r="BC1100" s="38">
        <f t="shared" si="478"/>
        <v>0</v>
      </c>
      <c r="BD1100" s="38">
        <f t="shared" si="479"/>
        <v>0</v>
      </c>
      <c r="BE1100" s="38">
        <f t="shared" si="480"/>
        <v>0</v>
      </c>
      <c r="BF1100" s="38">
        <f t="shared" si="481"/>
        <v>0</v>
      </c>
      <c r="BG1100" s="38">
        <f t="shared" ref="BG1100:BG1163" si="486">(AF1100+AT1100)*$BG$1</f>
        <v>139.77760072164205</v>
      </c>
      <c r="BH1100" s="38">
        <f t="shared" ref="BH1100:BH1163" si="487">(AG1100+AU1100)*$BH$1</f>
        <v>448.45019571694951</v>
      </c>
      <c r="BI1100" s="61">
        <f t="shared" si="482"/>
        <v>1768.7869026490719</v>
      </c>
    </row>
    <row r="1101" spans="1:61" x14ac:dyDescent="0.3">
      <c r="A1101" s="84" t="s">
        <v>1316</v>
      </c>
      <c r="B1101" s="84" t="s">
        <v>1317</v>
      </c>
      <c r="C1101" s="84" t="s">
        <v>1317</v>
      </c>
      <c r="D1101" s="63">
        <f>VLOOKUP(B1101,Площадь!$A$2:$B$490,2,0)</f>
        <v>13.5</v>
      </c>
      <c r="E1101" s="72"/>
      <c r="F1101" s="87">
        <v>31</v>
      </c>
      <c r="G1101" s="87">
        <v>29</v>
      </c>
      <c r="H1101" s="87">
        <v>31</v>
      </c>
      <c r="I1101" s="89"/>
      <c r="J1101" s="89"/>
      <c r="K1101" s="89"/>
      <c r="L1101" s="89"/>
      <c r="M1101" s="89"/>
      <c r="N1101" s="89"/>
      <c r="O1101" s="89"/>
      <c r="P1101" s="89">
        <v>15</v>
      </c>
      <c r="Q1101" s="89">
        <v>31</v>
      </c>
      <c r="R1101">
        <f t="shared" si="471"/>
        <v>137</v>
      </c>
      <c r="S1101" s="76"/>
      <c r="T1101" s="80"/>
      <c r="U1101" s="39"/>
      <c r="V1101" s="39"/>
      <c r="W1101" s="39"/>
      <c r="X1101" s="39"/>
      <c r="Y1101" s="39"/>
      <c r="Z1101" s="39"/>
      <c r="AA1101" s="39"/>
      <c r="AB1101" s="39"/>
      <c r="AC1101" s="39"/>
      <c r="AD1101" s="39"/>
      <c r="AE1101" s="39"/>
      <c r="AF1101" s="39"/>
      <c r="AG1101" s="39"/>
      <c r="AH1101" s="39"/>
      <c r="AJ1101" s="39">
        <f t="shared" si="472"/>
        <v>0.19424242636944231</v>
      </c>
      <c r="AK1101" s="39">
        <f t="shared" si="473"/>
        <v>7.7835398976245279E-2</v>
      </c>
      <c r="AL1101" s="39">
        <f t="shared" si="474"/>
        <v>0.11096651258123535</v>
      </c>
      <c r="AM1101" s="39"/>
      <c r="AS1101" s="39"/>
      <c r="AT1101" s="39">
        <f t="shared" si="483"/>
        <v>4.5352255760661105E-2</v>
      </c>
      <c r="AU1101" s="39">
        <f t="shared" si="484"/>
        <v>0.14550420000823933</v>
      </c>
      <c r="AW1101" s="38">
        <f t="shared" si="485"/>
        <v>521.41659964907615</v>
      </c>
      <c r="AX1101" s="38">
        <f t="shared" si="469"/>
        <v>208.93823159587379</v>
      </c>
      <c r="AY1101" s="38">
        <f t="shared" si="470"/>
        <v>297.87406771256497</v>
      </c>
      <c r="AZ1101" s="38">
        <f t="shared" si="475"/>
        <v>0</v>
      </c>
      <c r="BA1101" s="38">
        <f t="shared" si="476"/>
        <v>0</v>
      </c>
      <c r="BB1101" s="38">
        <f t="shared" si="477"/>
        <v>0</v>
      </c>
      <c r="BC1101" s="38">
        <f t="shared" si="478"/>
        <v>0</v>
      </c>
      <c r="BD1101" s="38">
        <f t="shared" si="479"/>
        <v>0</v>
      </c>
      <c r="BE1101" s="38">
        <f t="shared" si="480"/>
        <v>0</v>
      </c>
      <c r="BF1101" s="38">
        <f t="shared" si="481"/>
        <v>0</v>
      </c>
      <c r="BG1101" s="38">
        <f t="shared" si="486"/>
        <v>121.74178127368825</v>
      </c>
      <c r="BH1101" s="38">
        <f t="shared" si="487"/>
        <v>390.58565433411735</v>
      </c>
      <c r="BI1101" s="61">
        <f t="shared" si="482"/>
        <v>1540.5563345653206</v>
      </c>
    </row>
    <row r="1102" spans="1:61" x14ac:dyDescent="0.3">
      <c r="A1102" s="84" t="s">
        <v>1823</v>
      </c>
      <c r="B1102" s="84" t="s">
        <v>1824</v>
      </c>
      <c r="C1102" s="84" t="s">
        <v>1824</v>
      </c>
      <c r="D1102" s="63">
        <f>VLOOKUP(B1102,Площадь!$A$2:$B$490,2,0)</f>
        <v>13.6</v>
      </c>
      <c r="E1102" s="72"/>
      <c r="F1102" s="87">
        <v>31</v>
      </c>
      <c r="G1102" s="87">
        <v>29</v>
      </c>
      <c r="H1102" s="87">
        <v>31</v>
      </c>
      <c r="I1102" s="89"/>
      <c r="J1102" s="89"/>
      <c r="K1102" s="89"/>
      <c r="L1102" s="89"/>
      <c r="M1102" s="89"/>
      <c r="N1102" s="89"/>
      <c r="O1102" s="89"/>
      <c r="P1102" s="89">
        <v>15</v>
      </c>
      <c r="Q1102" s="89">
        <v>31</v>
      </c>
      <c r="R1102">
        <f t="shared" si="471"/>
        <v>137</v>
      </c>
      <c r="S1102" s="76"/>
      <c r="T1102" s="80"/>
      <c r="U1102" s="39"/>
      <c r="V1102" s="39"/>
      <c r="W1102" s="39"/>
      <c r="X1102" s="39"/>
      <c r="Y1102" s="39"/>
      <c r="Z1102" s="39"/>
      <c r="AA1102" s="39"/>
      <c r="AB1102" s="39"/>
      <c r="AC1102" s="39"/>
      <c r="AD1102" s="39"/>
      <c r="AE1102" s="39"/>
      <c r="AF1102" s="39"/>
      <c r="AG1102" s="39"/>
      <c r="AH1102" s="39"/>
      <c r="AJ1102" s="39">
        <f t="shared" si="472"/>
        <v>0.19568125915736412</v>
      </c>
      <c r="AK1102" s="39">
        <f t="shared" si="473"/>
        <v>7.8411957487180425E-2</v>
      </c>
      <c r="AL1102" s="39">
        <f t="shared" si="474"/>
        <v>0.11178848674850377</v>
      </c>
      <c r="AM1102" s="39"/>
      <c r="AS1102" s="39"/>
      <c r="AT1102" s="39">
        <f t="shared" si="483"/>
        <v>4.5688198395925257E-2</v>
      </c>
      <c r="AU1102" s="39">
        <f t="shared" si="484"/>
        <v>0.14658200889718923</v>
      </c>
      <c r="AW1102" s="38">
        <f t="shared" si="485"/>
        <v>525.27894483166199</v>
      </c>
      <c r="AX1102" s="38">
        <f t="shared" si="469"/>
        <v>210.48592220028766</v>
      </c>
      <c r="AY1102" s="38">
        <f t="shared" si="470"/>
        <v>300.08054228821356</v>
      </c>
      <c r="AZ1102" s="38">
        <f t="shared" si="475"/>
        <v>0</v>
      </c>
      <c r="BA1102" s="38">
        <f t="shared" si="476"/>
        <v>0</v>
      </c>
      <c r="BB1102" s="38">
        <f t="shared" si="477"/>
        <v>0</v>
      </c>
      <c r="BC1102" s="38">
        <f t="shared" si="478"/>
        <v>0</v>
      </c>
      <c r="BD1102" s="38">
        <f t="shared" si="479"/>
        <v>0</v>
      </c>
      <c r="BE1102" s="38">
        <f t="shared" si="480"/>
        <v>0</v>
      </c>
      <c r="BF1102" s="38">
        <f t="shared" si="481"/>
        <v>0</v>
      </c>
      <c r="BG1102" s="38">
        <f t="shared" si="486"/>
        <v>122.64357224608592</v>
      </c>
      <c r="BH1102" s="38">
        <f t="shared" si="487"/>
        <v>393.47888140325887</v>
      </c>
      <c r="BI1102" s="61">
        <f t="shared" si="482"/>
        <v>1551.9678629695079</v>
      </c>
    </row>
    <row r="1103" spans="1:61" x14ac:dyDescent="0.3">
      <c r="A1103" s="84" t="s">
        <v>874</v>
      </c>
      <c r="B1103" s="84" t="s">
        <v>875</v>
      </c>
      <c r="C1103" s="84" t="s">
        <v>875</v>
      </c>
      <c r="D1103" s="63">
        <f>VLOOKUP(B1103,Площадь!$A$2:$B$490,2,0)</f>
        <v>17.100000000000001</v>
      </c>
      <c r="E1103" s="72"/>
      <c r="F1103" s="87">
        <v>31</v>
      </c>
      <c r="G1103" s="87">
        <v>29</v>
      </c>
      <c r="H1103" s="87">
        <v>31</v>
      </c>
      <c r="I1103" s="89"/>
      <c r="J1103" s="89"/>
      <c r="K1103" s="89"/>
      <c r="L1103" s="89"/>
      <c r="M1103" s="89"/>
      <c r="N1103" s="89"/>
      <c r="O1103" s="89"/>
      <c r="P1103" s="89">
        <v>15</v>
      </c>
      <c r="Q1103" s="89">
        <v>31</v>
      </c>
      <c r="R1103">
        <f t="shared" si="471"/>
        <v>137</v>
      </c>
      <c r="S1103" s="76"/>
      <c r="T1103" s="80"/>
      <c r="U1103" s="39"/>
      <c r="V1103" s="39"/>
      <c r="W1103" s="39"/>
      <c r="X1103" s="39"/>
      <c r="Y1103" s="39"/>
      <c r="Z1103" s="39"/>
      <c r="AA1103" s="39"/>
      <c r="AB1103" s="39"/>
      <c r="AC1103" s="39"/>
      <c r="AD1103" s="39"/>
      <c r="AE1103" s="39"/>
      <c r="AF1103" s="39"/>
      <c r="AG1103" s="39"/>
      <c r="AH1103" s="39"/>
      <c r="AJ1103" s="39">
        <f t="shared" si="472"/>
        <v>0.24604040673462693</v>
      </c>
      <c r="AK1103" s="39">
        <f t="shared" si="473"/>
        <v>9.8591505369910695E-2</v>
      </c>
      <c r="AL1103" s="39">
        <f t="shared" si="474"/>
        <v>0.14055758260289813</v>
      </c>
      <c r="AM1103" s="39"/>
      <c r="AS1103" s="39"/>
      <c r="AT1103" s="39">
        <f t="shared" si="483"/>
        <v>5.7446190630170736E-2</v>
      </c>
      <c r="AU1103" s="39">
        <f t="shared" si="484"/>
        <v>0.18430532001043648</v>
      </c>
      <c r="AW1103" s="38">
        <f t="shared" si="485"/>
        <v>660.46102622216313</v>
      </c>
      <c r="AX1103" s="38">
        <f t="shared" si="469"/>
        <v>264.6550933547735</v>
      </c>
      <c r="AY1103" s="38">
        <f t="shared" si="470"/>
        <v>377.30715243591567</v>
      </c>
      <c r="AZ1103" s="38">
        <f t="shared" si="475"/>
        <v>0</v>
      </c>
      <c r="BA1103" s="38">
        <f t="shared" si="476"/>
        <v>0</v>
      </c>
      <c r="BB1103" s="38">
        <f t="shared" si="477"/>
        <v>0</v>
      </c>
      <c r="BC1103" s="38">
        <f t="shared" si="478"/>
        <v>0</v>
      </c>
      <c r="BD1103" s="38">
        <f t="shared" si="479"/>
        <v>0</v>
      </c>
      <c r="BE1103" s="38">
        <f t="shared" si="480"/>
        <v>0</v>
      </c>
      <c r="BF1103" s="38">
        <f t="shared" si="481"/>
        <v>0</v>
      </c>
      <c r="BG1103" s="38">
        <f t="shared" si="486"/>
        <v>154.20625628000514</v>
      </c>
      <c r="BH1103" s="38">
        <f t="shared" si="487"/>
        <v>494.74182882321531</v>
      </c>
      <c r="BI1103" s="61">
        <f t="shared" si="482"/>
        <v>1951.3713571160729</v>
      </c>
    </row>
    <row r="1104" spans="1:61" x14ac:dyDescent="0.3">
      <c r="A1104" s="84" t="s">
        <v>547</v>
      </c>
      <c r="B1104" s="84" t="s">
        <v>548</v>
      </c>
      <c r="C1104" s="84" t="s">
        <v>548</v>
      </c>
      <c r="D1104" s="63">
        <f>VLOOKUP(B1104,Площадь!$A$2:$B$490,2,0)</f>
        <v>15</v>
      </c>
      <c r="E1104" s="72"/>
      <c r="F1104" s="87">
        <v>31</v>
      </c>
      <c r="G1104" s="87">
        <v>29</v>
      </c>
      <c r="H1104" s="87">
        <v>31</v>
      </c>
      <c r="I1104" s="89"/>
      <c r="J1104" s="89"/>
      <c r="K1104" s="89"/>
      <c r="L1104" s="89"/>
      <c r="M1104" s="89"/>
      <c r="N1104" s="89"/>
      <c r="O1104" s="89"/>
      <c r="P1104" s="89">
        <v>15</v>
      </c>
      <c r="Q1104" s="89">
        <v>31</v>
      </c>
      <c r="R1104">
        <f t="shared" si="471"/>
        <v>137</v>
      </c>
      <c r="S1104" s="76"/>
      <c r="T1104" s="80"/>
      <c r="U1104" s="39"/>
      <c r="V1104" s="39"/>
      <c r="W1104" s="39"/>
      <c r="X1104" s="39"/>
      <c r="Y1104" s="39"/>
      <c r="Z1104" s="39"/>
      <c r="AA1104" s="39"/>
      <c r="AB1104" s="39"/>
      <c r="AC1104" s="39"/>
      <c r="AD1104" s="39"/>
      <c r="AE1104" s="39"/>
      <c r="AF1104" s="39"/>
      <c r="AG1104" s="39"/>
      <c r="AH1104" s="39"/>
      <c r="AJ1104" s="39">
        <f t="shared" si="472"/>
        <v>0.21582491818826924</v>
      </c>
      <c r="AK1104" s="39">
        <f t="shared" si="473"/>
        <v>8.6483776640272528E-2</v>
      </c>
      <c r="AL1104" s="39">
        <f t="shared" si="474"/>
        <v>0.1232961250902615</v>
      </c>
      <c r="AM1104" s="39"/>
      <c r="AS1104" s="39"/>
      <c r="AT1104" s="39">
        <f t="shared" si="483"/>
        <v>5.0391395289623449E-2</v>
      </c>
      <c r="AU1104" s="39">
        <f t="shared" si="484"/>
        <v>0.16167133334248812</v>
      </c>
      <c r="AW1104" s="38">
        <f t="shared" si="485"/>
        <v>579.3517773878624</v>
      </c>
      <c r="AX1104" s="38">
        <f t="shared" si="469"/>
        <v>232.15359066208197</v>
      </c>
      <c r="AY1104" s="38">
        <f t="shared" si="470"/>
        <v>330.97118634729435</v>
      </c>
      <c r="AZ1104" s="38">
        <f t="shared" si="475"/>
        <v>0</v>
      </c>
      <c r="BA1104" s="38">
        <f t="shared" si="476"/>
        <v>0</v>
      </c>
      <c r="BB1104" s="38">
        <f t="shared" si="477"/>
        <v>0</v>
      </c>
      <c r="BC1104" s="38">
        <f t="shared" si="478"/>
        <v>0</v>
      </c>
      <c r="BD1104" s="38">
        <f t="shared" si="479"/>
        <v>0</v>
      </c>
      <c r="BE1104" s="38">
        <f t="shared" si="480"/>
        <v>0</v>
      </c>
      <c r="BF1104" s="38">
        <f t="shared" si="481"/>
        <v>0</v>
      </c>
      <c r="BG1104" s="38">
        <f t="shared" si="486"/>
        <v>135.26864585965362</v>
      </c>
      <c r="BH1104" s="38">
        <f t="shared" si="487"/>
        <v>433.98406037124141</v>
      </c>
      <c r="BI1104" s="61">
        <f t="shared" si="482"/>
        <v>1711.7292606281337</v>
      </c>
    </row>
    <row r="1105" spans="1:61" x14ac:dyDescent="0.3">
      <c r="A1105" s="84" t="s">
        <v>2230</v>
      </c>
      <c r="B1105" s="84" t="s">
        <v>2231</v>
      </c>
      <c r="C1105" s="84" t="s">
        <v>2231</v>
      </c>
      <c r="D1105" s="63">
        <f>VLOOKUP(B1105,Площадь!$A$2:$B$490,2,0)</f>
        <v>13.5</v>
      </c>
      <c r="E1105" s="72"/>
      <c r="F1105" s="87">
        <v>31</v>
      </c>
      <c r="G1105" s="87">
        <v>29</v>
      </c>
      <c r="H1105" s="87">
        <v>31</v>
      </c>
      <c r="I1105" s="89"/>
      <c r="J1105" s="89"/>
      <c r="K1105" s="89"/>
      <c r="L1105" s="89"/>
      <c r="M1105" s="89"/>
      <c r="N1105" s="89"/>
      <c r="O1105" s="89"/>
      <c r="P1105" s="89">
        <v>15</v>
      </c>
      <c r="Q1105" s="89">
        <v>31</v>
      </c>
      <c r="R1105">
        <f t="shared" si="471"/>
        <v>137</v>
      </c>
      <c r="S1105" s="76"/>
      <c r="T1105" s="80"/>
      <c r="U1105" s="39"/>
      <c r="V1105" s="39"/>
      <c r="W1105" s="39"/>
      <c r="X1105" s="39"/>
      <c r="Y1105" s="39"/>
      <c r="Z1105" s="39"/>
      <c r="AA1105" s="39"/>
      <c r="AB1105" s="39"/>
      <c r="AC1105" s="39"/>
      <c r="AD1105" s="39"/>
      <c r="AE1105" s="39"/>
      <c r="AF1105" s="39"/>
      <c r="AG1105" s="39"/>
      <c r="AH1105" s="39"/>
      <c r="AJ1105" s="39">
        <f t="shared" si="472"/>
        <v>0.19424242636944231</v>
      </c>
      <c r="AK1105" s="39">
        <f t="shared" si="473"/>
        <v>7.7835398976245279E-2</v>
      </c>
      <c r="AL1105" s="39">
        <f t="shared" si="474"/>
        <v>0.11096651258123535</v>
      </c>
      <c r="AM1105" s="39"/>
      <c r="AS1105" s="39"/>
      <c r="AT1105" s="39">
        <f t="shared" si="483"/>
        <v>4.5352255760661105E-2</v>
      </c>
      <c r="AU1105" s="39">
        <f t="shared" si="484"/>
        <v>0.14550420000823933</v>
      </c>
      <c r="AW1105" s="38">
        <f t="shared" si="485"/>
        <v>521.41659964907615</v>
      </c>
      <c r="AX1105" s="38">
        <f t="shared" si="469"/>
        <v>208.93823159587379</v>
      </c>
      <c r="AY1105" s="38">
        <f t="shared" si="470"/>
        <v>297.87406771256497</v>
      </c>
      <c r="AZ1105" s="38">
        <f t="shared" si="475"/>
        <v>0</v>
      </c>
      <c r="BA1105" s="38">
        <f t="shared" si="476"/>
        <v>0</v>
      </c>
      <c r="BB1105" s="38">
        <f t="shared" si="477"/>
        <v>0</v>
      </c>
      <c r="BC1105" s="38">
        <f t="shared" si="478"/>
        <v>0</v>
      </c>
      <c r="BD1105" s="38">
        <f t="shared" si="479"/>
        <v>0</v>
      </c>
      <c r="BE1105" s="38">
        <f t="shared" si="480"/>
        <v>0</v>
      </c>
      <c r="BF1105" s="38">
        <f t="shared" si="481"/>
        <v>0</v>
      </c>
      <c r="BG1105" s="38">
        <f t="shared" si="486"/>
        <v>121.74178127368825</v>
      </c>
      <c r="BH1105" s="38">
        <f t="shared" si="487"/>
        <v>390.58565433411735</v>
      </c>
      <c r="BI1105" s="61">
        <f t="shared" si="482"/>
        <v>1540.5563345653206</v>
      </c>
    </row>
    <row r="1106" spans="1:61" x14ac:dyDescent="0.3">
      <c r="A1106" s="84" t="s">
        <v>1827</v>
      </c>
      <c r="B1106" s="84" t="s">
        <v>1828</v>
      </c>
      <c r="C1106" s="84" t="s">
        <v>1828</v>
      </c>
      <c r="D1106" s="63">
        <f>VLOOKUP(B1106,Площадь!$A$2:$B$490,2,0)</f>
        <v>16.600000000000001</v>
      </c>
      <c r="E1106" s="72"/>
      <c r="F1106" s="87">
        <v>31</v>
      </c>
      <c r="G1106" s="87">
        <v>29</v>
      </c>
      <c r="H1106" s="87">
        <v>31</v>
      </c>
      <c r="I1106" s="89"/>
      <c r="J1106" s="89"/>
      <c r="K1106" s="89"/>
      <c r="L1106" s="89"/>
      <c r="M1106" s="89"/>
      <c r="N1106" s="89"/>
      <c r="O1106" s="89"/>
      <c r="P1106" s="89">
        <v>15</v>
      </c>
      <c r="Q1106" s="89">
        <v>31</v>
      </c>
      <c r="R1106">
        <f t="shared" si="471"/>
        <v>137</v>
      </c>
      <c r="S1106" s="76"/>
      <c r="T1106" s="80"/>
      <c r="U1106" s="39"/>
      <c r="V1106" s="39"/>
      <c r="W1106" s="39"/>
      <c r="X1106" s="39"/>
      <c r="Y1106" s="39"/>
      <c r="Z1106" s="39"/>
      <c r="AA1106" s="39"/>
      <c r="AB1106" s="39"/>
      <c r="AC1106" s="39"/>
      <c r="AD1106" s="39"/>
      <c r="AE1106" s="39"/>
      <c r="AF1106" s="39"/>
      <c r="AG1106" s="39"/>
      <c r="AH1106" s="39"/>
      <c r="AJ1106" s="39">
        <f t="shared" si="472"/>
        <v>0.23884624279501798</v>
      </c>
      <c r="AK1106" s="39">
        <f t="shared" si="473"/>
        <v>9.5708712815234936E-2</v>
      </c>
      <c r="AL1106" s="39">
        <f t="shared" si="474"/>
        <v>0.13644771176655607</v>
      </c>
      <c r="AM1106" s="39"/>
      <c r="AS1106" s="39"/>
      <c r="AT1106" s="39">
        <f t="shared" si="483"/>
        <v>5.5766477453849952E-2</v>
      </c>
      <c r="AU1106" s="39">
        <f t="shared" si="484"/>
        <v>0.17891627556568687</v>
      </c>
      <c r="AW1106" s="38">
        <f t="shared" si="485"/>
        <v>641.14930030923449</v>
      </c>
      <c r="AX1106" s="38">
        <f t="shared" si="469"/>
        <v>256.91664033270405</v>
      </c>
      <c r="AY1106" s="38">
        <f t="shared" si="470"/>
        <v>366.27477955767245</v>
      </c>
      <c r="AZ1106" s="38">
        <f t="shared" si="475"/>
        <v>0</v>
      </c>
      <c r="BA1106" s="38">
        <f t="shared" si="476"/>
        <v>0</v>
      </c>
      <c r="BB1106" s="38">
        <f t="shared" si="477"/>
        <v>0</v>
      </c>
      <c r="BC1106" s="38">
        <f t="shared" si="478"/>
        <v>0</v>
      </c>
      <c r="BD1106" s="38">
        <f t="shared" si="479"/>
        <v>0</v>
      </c>
      <c r="BE1106" s="38">
        <f t="shared" si="480"/>
        <v>0</v>
      </c>
      <c r="BF1106" s="38">
        <f t="shared" si="481"/>
        <v>0</v>
      </c>
      <c r="BG1106" s="38">
        <f t="shared" si="486"/>
        <v>149.69730141801668</v>
      </c>
      <c r="BH1106" s="38">
        <f t="shared" si="487"/>
        <v>480.27569347750722</v>
      </c>
      <c r="BI1106" s="61">
        <f t="shared" si="482"/>
        <v>1894.313715095135</v>
      </c>
    </row>
    <row r="1107" spans="1:61" x14ac:dyDescent="0.3">
      <c r="A1107" s="84" t="s">
        <v>1379</v>
      </c>
      <c r="B1107" s="84" t="s">
        <v>1380</v>
      </c>
      <c r="C1107" s="84" t="s">
        <v>1380</v>
      </c>
      <c r="D1107" s="63">
        <f>VLOOKUP(B1107,Площадь!$A$2:$B$490,2,0)</f>
        <v>20.100000000000001</v>
      </c>
      <c r="E1107" s="72"/>
      <c r="F1107" s="87">
        <v>31</v>
      </c>
      <c r="G1107" s="87">
        <v>29</v>
      </c>
      <c r="H1107" s="87">
        <v>31</v>
      </c>
      <c r="I1107" s="89"/>
      <c r="J1107" s="89"/>
      <c r="K1107" s="89"/>
      <c r="L1107" s="89"/>
      <c r="M1107" s="89"/>
      <c r="N1107" s="89"/>
      <c r="O1107" s="89"/>
      <c r="P1107" s="89">
        <v>15</v>
      </c>
      <c r="Q1107" s="89">
        <v>31</v>
      </c>
      <c r="R1107">
        <f t="shared" si="471"/>
        <v>137</v>
      </c>
      <c r="S1107" s="76"/>
      <c r="T1107" s="80"/>
      <c r="U1107" s="39"/>
      <c r="V1107" s="39"/>
      <c r="W1107" s="39"/>
      <c r="X1107" s="39"/>
      <c r="Y1107" s="39"/>
      <c r="Z1107" s="39"/>
      <c r="AA1107" s="39"/>
      <c r="AB1107" s="39"/>
      <c r="AC1107" s="39"/>
      <c r="AD1107" s="39"/>
      <c r="AE1107" s="39"/>
      <c r="AF1107" s="39"/>
      <c r="AG1107" s="39"/>
      <c r="AH1107" s="39"/>
      <c r="AJ1107" s="39">
        <f t="shared" si="472"/>
        <v>0.28920539037228082</v>
      </c>
      <c r="AK1107" s="39">
        <f t="shared" si="473"/>
        <v>0.11588826069796519</v>
      </c>
      <c r="AL1107" s="39">
        <f t="shared" si="474"/>
        <v>0.16521680762095042</v>
      </c>
      <c r="AM1107" s="39"/>
      <c r="AS1107" s="39"/>
      <c r="AT1107" s="39">
        <f t="shared" si="483"/>
        <v>6.7524469688095418E-2</v>
      </c>
      <c r="AU1107" s="39">
        <f t="shared" si="484"/>
        <v>0.2166395866789341</v>
      </c>
      <c r="AW1107" s="38">
        <f t="shared" si="485"/>
        <v>776.33138169973574</v>
      </c>
      <c r="AX1107" s="38">
        <f t="shared" si="469"/>
        <v>311.08581148718986</v>
      </c>
      <c r="AY1107" s="38">
        <f t="shared" si="470"/>
        <v>443.50138970537449</v>
      </c>
      <c r="AZ1107" s="38">
        <f t="shared" si="475"/>
        <v>0</v>
      </c>
      <c r="BA1107" s="38">
        <f t="shared" si="476"/>
        <v>0</v>
      </c>
      <c r="BB1107" s="38">
        <f t="shared" si="477"/>
        <v>0</v>
      </c>
      <c r="BC1107" s="38">
        <f t="shared" si="478"/>
        <v>0</v>
      </c>
      <c r="BD1107" s="38">
        <f t="shared" si="479"/>
        <v>0</v>
      </c>
      <c r="BE1107" s="38">
        <f t="shared" si="480"/>
        <v>0</v>
      </c>
      <c r="BF1107" s="38">
        <f t="shared" si="481"/>
        <v>0</v>
      </c>
      <c r="BG1107" s="38">
        <f t="shared" si="486"/>
        <v>181.25998545193582</v>
      </c>
      <c r="BH1107" s="38">
        <f t="shared" si="487"/>
        <v>581.53864089746355</v>
      </c>
      <c r="BI1107" s="61">
        <f t="shared" si="482"/>
        <v>2293.7172092416995</v>
      </c>
    </row>
    <row r="1108" spans="1:61" x14ac:dyDescent="0.3">
      <c r="A1108" s="84" t="s">
        <v>2234</v>
      </c>
      <c r="B1108" s="84" t="s">
        <v>2235</v>
      </c>
      <c r="C1108" s="84" t="s">
        <v>2235</v>
      </c>
      <c r="D1108" s="63">
        <f>VLOOKUP(B1108,Площадь!$A$2:$B$490,2,0)</f>
        <v>18.3</v>
      </c>
      <c r="E1108" s="72"/>
      <c r="F1108" s="87">
        <v>31</v>
      </c>
      <c r="G1108" s="87">
        <v>29</v>
      </c>
      <c r="H1108" s="87">
        <v>31</v>
      </c>
      <c r="I1108" s="89"/>
      <c r="J1108" s="89"/>
      <c r="K1108" s="89"/>
      <c r="L1108" s="89"/>
      <c r="M1108" s="89"/>
      <c r="N1108" s="89"/>
      <c r="O1108" s="89"/>
      <c r="P1108" s="89">
        <v>15</v>
      </c>
      <c r="Q1108" s="89">
        <v>31</v>
      </c>
      <c r="R1108">
        <f t="shared" si="471"/>
        <v>137</v>
      </c>
      <c r="S1108" s="76"/>
      <c r="T1108" s="80"/>
      <c r="U1108" s="39"/>
      <c r="V1108" s="39"/>
      <c r="W1108" s="39"/>
      <c r="X1108" s="39"/>
      <c r="Y1108" s="39"/>
      <c r="Z1108" s="39"/>
      <c r="AA1108" s="39"/>
      <c r="AB1108" s="39"/>
      <c r="AC1108" s="39"/>
      <c r="AD1108" s="39"/>
      <c r="AE1108" s="39"/>
      <c r="AF1108" s="39"/>
      <c r="AG1108" s="39"/>
      <c r="AH1108" s="39"/>
      <c r="AJ1108" s="39">
        <f t="shared" si="472"/>
        <v>0.26330640018968848</v>
      </c>
      <c r="AK1108" s="39">
        <f t="shared" si="473"/>
        <v>0.10551020750113249</v>
      </c>
      <c r="AL1108" s="39">
        <f t="shared" si="474"/>
        <v>0.15042127261011903</v>
      </c>
      <c r="AM1108" s="39"/>
      <c r="AS1108" s="39"/>
      <c r="AT1108" s="39">
        <f t="shared" si="483"/>
        <v>6.1477502253340609E-2</v>
      </c>
      <c r="AU1108" s="39">
        <f t="shared" si="484"/>
        <v>0.19723902667783552</v>
      </c>
      <c r="AW1108" s="38">
        <f t="shared" si="485"/>
        <v>706.8091684131922</v>
      </c>
      <c r="AX1108" s="38">
        <f t="shared" si="469"/>
        <v>283.22738060774003</v>
      </c>
      <c r="AY1108" s="38">
        <f t="shared" si="470"/>
        <v>403.78484734369914</v>
      </c>
      <c r="AZ1108" s="38">
        <f t="shared" si="475"/>
        <v>0</v>
      </c>
      <c r="BA1108" s="38">
        <f t="shared" si="476"/>
        <v>0</v>
      </c>
      <c r="BB1108" s="38">
        <f t="shared" si="477"/>
        <v>0</v>
      </c>
      <c r="BC1108" s="38">
        <f t="shared" si="478"/>
        <v>0</v>
      </c>
      <c r="BD1108" s="38">
        <f t="shared" si="479"/>
        <v>0</v>
      </c>
      <c r="BE1108" s="38">
        <f t="shared" si="480"/>
        <v>0</v>
      </c>
      <c r="BF1108" s="38">
        <f t="shared" si="481"/>
        <v>0</v>
      </c>
      <c r="BG1108" s="38">
        <f t="shared" si="486"/>
        <v>165.0277479487774</v>
      </c>
      <c r="BH1108" s="38">
        <f t="shared" si="487"/>
        <v>529.46055365291454</v>
      </c>
      <c r="BI1108" s="61">
        <f t="shared" si="482"/>
        <v>2088.3096979663233</v>
      </c>
    </row>
    <row r="1109" spans="1:61" x14ac:dyDescent="0.3">
      <c r="A1109" s="84" t="s">
        <v>2531</v>
      </c>
      <c r="B1109" s="84" t="s">
        <v>684</v>
      </c>
      <c r="C1109" s="84" t="s">
        <v>684</v>
      </c>
      <c r="D1109" s="63">
        <f>VLOOKUP(B1109,Площадь!$A$2:$B$490,2,0)</f>
        <v>20.100000000000001</v>
      </c>
      <c r="E1109" s="72"/>
      <c r="F1109" s="87">
        <v>31</v>
      </c>
      <c r="G1109" s="87">
        <v>29</v>
      </c>
      <c r="H1109" s="87">
        <v>31</v>
      </c>
      <c r="I1109" s="89"/>
      <c r="J1109" s="89"/>
      <c r="K1109" s="89"/>
      <c r="L1109" s="89"/>
      <c r="M1109" s="89"/>
      <c r="N1109" s="89"/>
      <c r="O1109" s="89"/>
      <c r="P1109" s="89">
        <v>15</v>
      </c>
      <c r="Q1109" s="89">
        <v>31</v>
      </c>
      <c r="R1109">
        <f t="shared" si="471"/>
        <v>137</v>
      </c>
      <c r="S1109" s="76"/>
      <c r="T1109" s="80"/>
      <c r="U1109" s="39"/>
      <c r="V1109" s="39"/>
      <c r="W1109" s="39"/>
      <c r="X1109" s="39"/>
      <c r="Y1109" s="39"/>
      <c r="Z1109" s="39"/>
      <c r="AA1109" s="39"/>
      <c r="AB1109" s="39"/>
      <c r="AC1109" s="39"/>
      <c r="AD1109" s="39"/>
      <c r="AE1109" s="39"/>
      <c r="AF1109" s="39"/>
      <c r="AG1109" s="39"/>
      <c r="AH1109" s="39"/>
      <c r="AJ1109" s="39">
        <f t="shared" si="472"/>
        <v>0.28920539037228082</v>
      </c>
      <c r="AK1109" s="39">
        <f t="shared" si="473"/>
        <v>0.11588826069796519</v>
      </c>
      <c r="AL1109" s="39">
        <f t="shared" si="474"/>
        <v>0.16521680762095042</v>
      </c>
      <c r="AM1109" s="39"/>
      <c r="AS1109" s="39"/>
      <c r="AT1109" s="39">
        <f t="shared" si="483"/>
        <v>6.7524469688095418E-2</v>
      </c>
      <c r="AU1109" s="39">
        <f t="shared" si="484"/>
        <v>0.2166395866789341</v>
      </c>
      <c r="AW1109" s="38">
        <f t="shared" si="485"/>
        <v>776.33138169973574</v>
      </c>
      <c r="AX1109" s="38">
        <f t="shared" si="469"/>
        <v>311.08581148718986</v>
      </c>
      <c r="AY1109" s="38">
        <f t="shared" si="470"/>
        <v>443.50138970537449</v>
      </c>
      <c r="AZ1109" s="38">
        <f t="shared" si="475"/>
        <v>0</v>
      </c>
      <c r="BA1109" s="38">
        <f t="shared" si="476"/>
        <v>0</v>
      </c>
      <c r="BB1109" s="38">
        <f t="shared" si="477"/>
        <v>0</v>
      </c>
      <c r="BC1109" s="38">
        <f t="shared" si="478"/>
        <v>0</v>
      </c>
      <c r="BD1109" s="38">
        <f t="shared" si="479"/>
        <v>0</v>
      </c>
      <c r="BE1109" s="38">
        <f t="shared" si="480"/>
        <v>0</v>
      </c>
      <c r="BF1109" s="38">
        <f t="shared" si="481"/>
        <v>0</v>
      </c>
      <c r="BG1109" s="38">
        <f t="shared" si="486"/>
        <v>181.25998545193582</v>
      </c>
      <c r="BH1109" s="38">
        <f t="shared" si="487"/>
        <v>581.53864089746355</v>
      </c>
      <c r="BI1109" s="61">
        <f t="shared" si="482"/>
        <v>2293.7172092416995</v>
      </c>
    </row>
    <row r="1110" spans="1:61" x14ac:dyDescent="0.3">
      <c r="A1110" s="84" t="s">
        <v>2540</v>
      </c>
      <c r="B1110" s="84" t="s">
        <v>1940</v>
      </c>
      <c r="C1110" s="84" t="s">
        <v>1940</v>
      </c>
      <c r="D1110" s="63">
        <f>VLOOKUP(B1110,Площадь!$A$2:$B$490,2,0)</f>
        <v>18.3</v>
      </c>
      <c r="E1110" s="72"/>
      <c r="F1110" s="87">
        <v>31</v>
      </c>
      <c r="G1110" s="87">
        <v>29</v>
      </c>
      <c r="H1110" s="87">
        <v>31</v>
      </c>
      <c r="I1110" s="89"/>
      <c r="J1110" s="89"/>
      <c r="K1110" s="89"/>
      <c r="L1110" s="89"/>
      <c r="M1110" s="89"/>
      <c r="N1110" s="89"/>
      <c r="O1110" s="89"/>
      <c r="P1110" s="89">
        <v>15</v>
      </c>
      <c r="Q1110" s="89">
        <v>31</v>
      </c>
      <c r="R1110">
        <f t="shared" si="471"/>
        <v>137</v>
      </c>
      <c r="S1110" s="76"/>
      <c r="T1110" s="80"/>
      <c r="U1110" s="39"/>
      <c r="V1110" s="39"/>
      <c r="W1110" s="39"/>
      <c r="X1110" s="39"/>
      <c r="Y1110" s="39"/>
      <c r="Z1110" s="39"/>
      <c r="AA1110" s="39"/>
      <c r="AB1110" s="39"/>
      <c r="AC1110" s="39"/>
      <c r="AD1110" s="39"/>
      <c r="AE1110" s="39"/>
      <c r="AF1110" s="39"/>
      <c r="AG1110" s="39"/>
      <c r="AH1110" s="39"/>
      <c r="AJ1110" s="39">
        <f t="shared" si="472"/>
        <v>0.26330640018968848</v>
      </c>
      <c r="AK1110" s="39">
        <f t="shared" si="473"/>
        <v>0.10551020750113249</v>
      </c>
      <c r="AL1110" s="39">
        <f t="shared" si="474"/>
        <v>0.15042127261011903</v>
      </c>
      <c r="AM1110" s="39"/>
      <c r="AS1110" s="39"/>
      <c r="AT1110" s="39">
        <f t="shared" si="483"/>
        <v>6.1477502253340609E-2</v>
      </c>
      <c r="AU1110" s="39">
        <f t="shared" si="484"/>
        <v>0.19723902667783552</v>
      </c>
      <c r="AW1110" s="38">
        <f t="shared" si="485"/>
        <v>706.8091684131922</v>
      </c>
      <c r="AX1110" s="38">
        <f t="shared" si="469"/>
        <v>283.22738060774003</v>
      </c>
      <c r="AY1110" s="38">
        <f t="shared" si="470"/>
        <v>403.78484734369914</v>
      </c>
      <c r="AZ1110" s="38">
        <f t="shared" si="475"/>
        <v>0</v>
      </c>
      <c r="BA1110" s="38">
        <f t="shared" si="476"/>
        <v>0</v>
      </c>
      <c r="BB1110" s="38">
        <f t="shared" si="477"/>
        <v>0</v>
      </c>
      <c r="BC1110" s="38">
        <f t="shared" si="478"/>
        <v>0</v>
      </c>
      <c r="BD1110" s="38">
        <f t="shared" si="479"/>
        <v>0</v>
      </c>
      <c r="BE1110" s="38">
        <f t="shared" si="480"/>
        <v>0</v>
      </c>
      <c r="BF1110" s="38">
        <f t="shared" si="481"/>
        <v>0</v>
      </c>
      <c r="BG1110" s="38">
        <f t="shared" si="486"/>
        <v>165.0277479487774</v>
      </c>
      <c r="BH1110" s="38">
        <f t="shared" si="487"/>
        <v>529.46055365291454</v>
      </c>
      <c r="BI1110" s="61">
        <f t="shared" si="482"/>
        <v>2088.3096979663233</v>
      </c>
    </row>
    <row r="1111" spans="1:61" x14ac:dyDescent="0.3">
      <c r="A1111" s="84" t="s">
        <v>1485</v>
      </c>
      <c r="B1111" s="84" t="s">
        <v>1486</v>
      </c>
      <c r="C1111" s="84" t="s">
        <v>1486</v>
      </c>
      <c r="D1111" s="63">
        <f>VLOOKUP(B1111,Площадь!$A$2:$B$490,2,0)</f>
        <v>18</v>
      </c>
      <c r="E1111" s="72"/>
      <c r="F1111" s="87">
        <v>31</v>
      </c>
      <c r="G1111" s="87">
        <v>29</v>
      </c>
      <c r="H1111" s="87">
        <v>31</v>
      </c>
      <c r="I1111" s="89"/>
      <c r="J1111" s="89"/>
      <c r="K1111" s="89"/>
      <c r="L1111" s="89"/>
      <c r="M1111" s="89"/>
      <c r="N1111" s="89"/>
      <c r="O1111" s="89"/>
      <c r="P1111" s="89">
        <v>15</v>
      </c>
      <c r="Q1111" s="89">
        <v>31</v>
      </c>
      <c r="R1111">
        <f t="shared" si="471"/>
        <v>137</v>
      </c>
      <c r="S1111" s="76"/>
      <c r="T1111" s="80"/>
      <c r="U1111" s="39"/>
      <c r="V1111" s="39"/>
      <c r="W1111" s="39"/>
      <c r="X1111" s="39"/>
      <c r="Y1111" s="39"/>
      <c r="Z1111" s="39"/>
      <c r="AA1111" s="39"/>
      <c r="AB1111" s="39"/>
      <c r="AC1111" s="39"/>
      <c r="AD1111" s="39"/>
      <c r="AE1111" s="39"/>
      <c r="AF1111" s="39"/>
      <c r="AG1111" s="39"/>
      <c r="AH1111" s="39"/>
      <c r="AJ1111" s="39">
        <f t="shared" si="472"/>
        <v>0.25898990182592307</v>
      </c>
      <c r="AK1111" s="39">
        <f t="shared" si="473"/>
        <v>0.10378053196832704</v>
      </c>
      <c r="AL1111" s="39">
        <f t="shared" si="474"/>
        <v>0.14795535010831382</v>
      </c>
      <c r="AM1111" s="39"/>
      <c r="AS1111" s="39"/>
      <c r="AT1111" s="39">
        <f t="shared" si="483"/>
        <v>6.0469674347548144E-2</v>
      </c>
      <c r="AU1111" s="39">
        <f t="shared" si="484"/>
        <v>0.19400560001098577</v>
      </c>
      <c r="AW1111" s="38">
        <f t="shared" si="485"/>
        <v>695.2221328654349</v>
      </c>
      <c r="AX1111" s="38">
        <f t="shared" ref="AX1111:AX1175" si="488">(V1111+AK1111)*$AX$1</f>
        <v>278.58430879449838</v>
      </c>
      <c r="AY1111" s="38">
        <f t="shared" ref="AY1111:AY1175" si="489">(W1111+AL1111)*$AY$1</f>
        <v>397.16542361675329</v>
      </c>
      <c r="AZ1111" s="38">
        <f t="shared" si="475"/>
        <v>0</v>
      </c>
      <c r="BA1111" s="38">
        <f t="shared" si="476"/>
        <v>0</v>
      </c>
      <c r="BB1111" s="38">
        <f t="shared" si="477"/>
        <v>0</v>
      </c>
      <c r="BC1111" s="38">
        <f t="shared" si="478"/>
        <v>0</v>
      </c>
      <c r="BD1111" s="38">
        <f t="shared" si="479"/>
        <v>0</v>
      </c>
      <c r="BE1111" s="38">
        <f t="shared" si="480"/>
        <v>0</v>
      </c>
      <c r="BF1111" s="38">
        <f t="shared" si="481"/>
        <v>0</v>
      </c>
      <c r="BG1111" s="38">
        <f t="shared" si="486"/>
        <v>162.32237503158436</v>
      </c>
      <c r="BH1111" s="38">
        <f t="shared" si="487"/>
        <v>520.78087244548976</v>
      </c>
      <c r="BI1111" s="61">
        <f t="shared" si="482"/>
        <v>2054.0751127537605</v>
      </c>
    </row>
    <row r="1112" spans="1:61" x14ac:dyDescent="0.3">
      <c r="A1112" s="84" t="s">
        <v>2622</v>
      </c>
      <c r="B1112" s="84" t="s">
        <v>1399</v>
      </c>
      <c r="C1112" s="84" t="s">
        <v>1399</v>
      </c>
      <c r="D1112" s="63">
        <f>VLOOKUP(B1112,Площадь!$A$2:$B$490,2,0)</f>
        <v>19.100000000000001</v>
      </c>
      <c r="E1112" s="72"/>
      <c r="F1112" s="87">
        <v>31</v>
      </c>
      <c r="G1112" s="87">
        <v>29</v>
      </c>
      <c r="H1112" s="87">
        <v>31</v>
      </c>
      <c r="I1112" s="89"/>
      <c r="J1112" s="89"/>
      <c r="K1112" s="89"/>
      <c r="L1112" s="89"/>
      <c r="M1112" s="89"/>
      <c r="N1112" s="89"/>
      <c r="O1112" s="89"/>
      <c r="P1112" s="89">
        <v>15</v>
      </c>
      <c r="Q1112" s="89">
        <v>31</v>
      </c>
      <c r="R1112">
        <f t="shared" si="471"/>
        <v>137</v>
      </c>
      <c r="S1112" s="76"/>
      <c r="T1112" s="80"/>
      <c r="U1112" s="39"/>
      <c r="V1112" s="39"/>
      <c r="W1112" s="39"/>
      <c r="X1112" s="39"/>
      <c r="Y1112" s="39"/>
      <c r="Z1112" s="39"/>
      <c r="AA1112" s="39"/>
      <c r="AB1112" s="39"/>
      <c r="AC1112" s="39"/>
      <c r="AD1112" s="39"/>
      <c r="AE1112" s="39"/>
      <c r="AF1112" s="39"/>
      <c r="AG1112" s="39"/>
      <c r="AH1112" s="39"/>
      <c r="AJ1112" s="39">
        <f t="shared" si="472"/>
        <v>0.27481706249306287</v>
      </c>
      <c r="AK1112" s="39">
        <f t="shared" si="473"/>
        <v>0.1101226755886137</v>
      </c>
      <c r="AL1112" s="39">
        <f t="shared" si="474"/>
        <v>0.15699706594826632</v>
      </c>
      <c r="AM1112" s="39"/>
      <c r="AS1112" s="39"/>
      <c r="AT1112" s="39">
        <f t="shared" si="483"/>
        <v>6.4165043335453864E-2</v>
      </c>
      <c r="AU1112" s="39">
        <f t="shared" si="484"/>
        <v>0.20586149778943491</v>
      </c>
      <c r="AW1112" s="38">
        <f t="shared" si="485"/>
        <v>737.70792987387824</v>
      </c>
      <c r="AX1112" s="38">
        <f t="shared" si="488"/>
        <v>295.60890544305107</v>
      </c>
      <c r="AY1112" s="38">
        <f t="shared" si="489"/>
        <v>421.43664394888822</v>
      </c>
      <c r="AZ1112" s="38">
        <f t="shared" si="475"/>
        <v>0</v>
      </c>
      <c r="BA1112" s="38">
        <f t="shared" si="476"/>
        <v>0</v>
      </c>
      <c r="BB1112" s="38">
        <f t="shared" si="477"/>
        <v>0</v>
      </c>
      <c r="BC1112" s="38">
        <f t="shared" si="478"/>
        <v>0</v>
      </c>
      <c r="BD1112" s="38">
        <f t="shared" si="479"/>
        <v>0</v>
      </c>
      <c r="BE1112" s="38">
        <f t="shared" si="480"/>
        <v>0</v>
      </c>
      <c r="BF1112" s="38">
        <f t="shared" si="481"/>
        <v>0</v>
      </c>
      <c r="BG1112" s="38">
        <f t="shared" si="486"/>
        <v>172.24207572795893</v>
      </c>
      <c r="BH1112" s="38">
        <f t="shared" si="487"/>
        <v>552.60637020604747</v>
      </c>
      <c r="BI1112" s="61">
        <f t="shared" si="482"/>
        <v>2179.6019251998241</v>
      </c>
    </row>
    <row r="1113" spans="1:61" x14ac:dyDescent="0.3">
      <c r="A1113" s="84" t="s">
        <v>2602</v>
      </c>
      <c r="B1113" s="84" t="s">
        <v>1797</v>
      </c>
      <c r="C1113" s="84" t="s">
        <v>1797</v>
      </c>
      <c r="D1113" s="63">
        <f>VLOOKUP(B1113,Площадь!$A$2:$B$490,2,0)</f>
        <v>17.3</v>
      </c>
      <c r="E1113" s="72"/>
      <c r="F1113" s="87">
        <v>31</v>
      </c>
      <c r="G1113" s="87">
        <v>29</v>
      </c>
      <c r="H1113" s="87">
        <v>31</v>
      </c>
      <c r="I1113" s="89"/>
      <c r="J1113" s="89"/>
      <c r="K1113" s="89"/>
      <c r="L1113" s="89"/>
      <c r="M1113" s="89"/>
      <c r="N1113" s="89"/>
      <c r="O1113" s="89"/>
      <c r="P1113" s="89">
        <v>15</v>
      </c>
      <c r="Q1113" s="89">
        <v>31</v>
      </c>
      <c r="R1113">
        <f t="shared" si="471"/>
        <v>137</v>
      </c>
      <c r="S1113" s="76"/>
      <c r="T1113" s="80"/>
      <c r="U1113" s="39"/>
      <c r="V1113" s="39"/>
      <c r="W1113" s="39"/>
      <c r="X1113" s="39"/>
      <c r="Y1113" s="39"/>
      <c r="Z1113" s="39"/>
      <c r="AA1113" s="39"/>
      <c r="AB1113" s="39"/>
      <c r="AC1113" s="39"/>
      <c r="AD1113" s="39"/>
      <c r="AE1113" s="39"/>
      <c r="AF1113" s="39"/>
      <c r="AG1113" s="39"/>
      <c r="AH1113" s="39"/>
      <c r="AJ1113" s="39">
        <f t="shared" si="472"/>
        <v>0.24891807231047053</v>
      </c>
      <c r="AK1113" s="39">
        <f t="shared" si="473"/>
        <v>9.9744622391780988E-2</v>
      </c>
      <c r="AL1113" s="39">
        <f t="shared" si="474"/>
        <v>0.14220153093743493</v>
      </c>
      <c r="AM1113" s="39"/>
      <c r="AS1113" s="39"/>
      <c r="AT1113" s="39">
        <f t="shared" si="483"/>
        <v>5.8118075900699041E-2</v>
      </c>
      <c r="AU1113" s="39">
        <f t="shared" si="484"/>
        <v>0.18646093778833631</v>
      </c>
      <c r="AW1113" s="38">
        <f t="shared" si="485"/>
        <v>668.1857165873347</v>
      </c>
      <c r="AX1113" s="38">
        <f t="shared" si="488"/>
        <v>267.75047456360124</v>
      </c>
      <c r="AY1113" s="38">
        <f t="shared" si="489"/>
        <v>381.72010158721287</v>
      </c>
      <c r="AZ1113" s="38">
        <f t="shared" si="475"/>
        <v>0</v>
      </c>
      <c r="BA1113" s="38">
        <f t="shared" si="476"/>
        <v>0</v>
      </c>
      <c r="BB1113" s="38">
        <f t="shared" si="477"/>
        <v>0</v>
      </c>
      <c r="BC1113" s="38">
        <f t="shared" si="478"/>
        <v>0</v>
      </c>
      <c r="BD1113" s="38">
        <f t="shared" si="479"/>
        <v>0</v>
      </c>
      <c r="BE1113" s="38">
        <f t="shared" si="480"/>
        <v>0</v>
      </c>
      <c r="BF1113" s="38">
        <f t="shared" si="481"/>
        <v>0</v>
      </c>
      <c r="BG1113" s="38">
        <f t="shared" si="486"/>
        <v>156.00983822480049</v>
      </c>
      <c r="BH1113" s="38">
        <f t="shared" si="487"/>
        <v>500.52828296149846</v>
      </c>
      <c r="BI1113" s="61">
        <f t="shared" si="482"/>
        <v>1974.1944139244476</v>
      </c>
    </row>
    <row r="1114" spans="1:61" x14ac:dyDescent="0.3">
      <c r="A1114" s="84" t="s">
        <v>2073</v>
      </c>
      <c r="B1114" s="84" t="s">
        <v>2074</v>
      </c>
      <c r="C1114" s="84" t="s">
        <v>2074</v>
      </c>
      <c r="D1114" s="63">
        <f>VLOOKUP(B1114,Площадь!$A$2:$B$490,2,0)</f>
        <v>19.100000000000001</v>
      </c>
      <c r="E1114" s="72"/>
      <c r="F1114" s="87">
        <v>31</v>
      </c>
      <c r="G1114" s="87">
        <v>29</v>
      </c>
      <c r="H1114" s="87">
        <v>31</v>
      </c>
      <c r="I1114" s="89"/>
      <c r="J1114" s="89"/>
      <c r="K1114" s="89"/>
      <c r="L1114" s="89"/>
      <c r="M1114" s="89"/>
      <c r="N1114" s="89"/>
      <c r="O1114" s="89"/>
      <c r="P1114" s="89">
        <v>15</v>
      </c>
      <c r="Q1114" s="89">
        <v>31</v>
      </c>
      <c r="R1114">
        <f t="shared" si="471"/>
        <v>137</v>
      </c>
      <c r="S1114" s="76"/>
      <c r="T1114" s="80"/>
      <c r="U1114" s="39"/>
      <c r="V1114" s="39"/>
      <c r="W1114" s="39"/>
      <c r="X1114" s="39"/>
      <c r="Y1114" s="39"/>
      <c r="Z1114" s="39"/>
      <c r="AA1114" s="39"/>
      <c r="AB1114" s="39"/>
      <c r="AC1114" s="39"/>
      <c r="AD1114" s="39"/>
      <c r="AE1114" s="39"/>
      <c r="AF1114" s="39"/>
      <c r="AG1114" s="39"/>
      <c r="AH1114" s="39"/>
      <c r="AJ1114" s="39">
        <f t="shared" si="472"/>
        <v>0.27481706249306287</v>
      </c>
      <c r="AK1114" s="39">
        <f t="shared" si="473"/>
        <v>0.1101226755886137</v>
      </c>
      <c r="AL1114" s="39">
        <f t="shared" si="474"/>
        <v>0.15699706594826632</v>
      </c>
      <c r="AM1114" s="39"/>
      <c r="AS1114" s="39"/>
      <c r="AT1114" s="39">
        <f t="shared" si="483"/>
        <v>6.4165043335453864E-2</v>
      </c>
      <c r="AU1114" s="39">
        <f t="shared" si="484"/>
        <v>0.20586149778943491</v>
      </c>
      <c r="AW1114" s="38">
        <f t="shared" si="485"/>
        <v>737.70792987387824</v>
      </c>
      <c r="AX1114" s="38">
        <f t="shared" si="488"/>
        <v>295.60890544305107</v>
      </c>
      <c r="AY1114" s="38">
        <f t="shared" si="489"/>
        <v>421.43664394888822</v>
      </c>
      <c r="AZ1114" s="38">
        <f t="shared" si="475"/>
        <v>0</v>
      </c>
      <c r="BA1114" s="38">
        <f t="shared" si="476"/>
        <v>0</v>
      </c>
      <c r="BB1114" s="38">
        <f t="shared" si="477"/>
        <v>0</v>
      </c>
      <c r="BC1114" s="38">
        <f t="shared" si="478"/>
        <v>0</v>
      </c>
      <c r="BD1114" s="38">
        <f t="shared" si="479"/>
        <v>0</v>
      </c>
      <c r="BE1114" s="38">
        <f t="shared" si="480"/>
        <v>0</v>
      </c>
      <c r="BF1114" s="38">
        <f t="shared" si="481"/>
        <v>0</v>
      </c>
      <c r="BG1114" s="38">
        <f t="shared" si="486"/>
        <v>172.24207572795893</v>
      </c>
      <c r="BH1114" s="38">
        <f t="shared" si="487"/>
        <v>552.60637020604747</v>
      </c>
      <c r="BI1114" s="61">
        <f t="shared" si="482"/>
        <v>2179.6019251998241</v>
      </c>
    </row>
    <row r="1115" spans="1:61" x14ac:dyDescent="0.3">
      <c r="A1115" s="84" t="s">
        <v>1901</v>
      </c>
      <c r="B1115" s="84" t="s">
        <v>1902</v>
      </c>
      <c r="C1115" s="84" t="s">
        <v>1902</v>
      </c>
      <c r="D1115" s="63">
        <f>VLOOKUP(B1115,Площадь!$A$2:$B$490,2,0)</f>
        <v>19.399999999999999</v>
      </c>
      <c r="E1115" s="72"/>
      <c r="F1115" s="87">
        <v>31</v>
      </c>
      <c r="G1115" s="87">
        <v>29</v>
      </c>
      <c r="H1115" s="87">
        <v>31</v>
      </c>
      <c r="I1115" s="89"/>
      <c r="J1115" s="89"/>
      <c r="K1115" s="89"/>
      <c r="L1115" s="89"/>
      <c r="M1115" s="89"/>
      <c r="N1115" s="89"/>
      <c r="O1115" s="89"/>
      <c r="P1115" s="89">
        <v>15</v>
      </c>
      <c r="Q1115" s="89">
        <v>31</v>
      </c>
      <c r="R1115">
        <f t="shared" si="471"/>
        <v>137</v>
      </c>
      <c r="S1115" s="76"/>
      <c r="T1115" s="80"/>
      <c r="U1115" s="39"/>
      <c r="V1115" s="39"/>
      <c r="W1115" s="39"/>
      <c r="X1115" s="39"/>
      <c r="Y1115" s="39"/>
      <c r="Z1115" s="39"/>
      <c r="AA1115" s="39"/>
      <c r="AB1115" s="39"/>
      <c r="AC1115" s="39"/>
      <c r="AD1115" s="39"/>
      <c r="AE1115" s="39"/>
      <c r="AF1115" s="39"/>
      <c r="AG1115" s="39"/>
      <c r="AH1115" s="39"/>
      <c r="AJ1115" s="39">
        <f t="shared" si="472"/>
        <v>0.27913356085682822</v>
      </c>
      <c r="AK1115" s="39">
        <f t="shared" si="473"/>
        <v>0.11185235112141913</v>
      </c>
      <c r="AL1115" s="39">
        <f t="shared" si="474"/>
        <v>0.15946298845007154</v>
      </c>
      <c r="AM1115" s="39"/>
      <c r="AS1115" s="39"/>
      <c r="AT1115" s="39">
        <f t="shared" si="483"/>
        <v>6.5172871241246322E-2</v>
      </c>
      <c r="AU1115" s="39">
        <f t="shared" si="484"/>
        <v>0.20909492445628464</v>
      </c>
      <c r="AW1115" s="38">
        <f t="shared" si="485"/>
        <v>749.29496542163542</v>
      </c>
      <c r="AX1115" s="38">
        <f t="shared" si="488"/>
        <v>300.25197725629266</v>
      </c>
      <c r="AY1115" s="38">
        <f t="shared" si="489"/>
        <v>428.05606767583407</v>
      </c>
      <c r="AZ1115" s="38">
        <f t="shared" si="475"/>
        <v>0</v>
      </c>
      <c r="BA1115" s="38">
        <f t="shared" si="476"/>
        <v>0</v>
      </c>
      <c r="BB1115" s="38">
        <f t="shared" si="477"/>
        <v>0</v>
      </c>
      <c r="BC1115" s="38">
        <f t="shared" si="478"/>
        <v>0</v>
      </c>
      <c r="BD1115" s="38">
        <f t="shared" si="479"/>
        <v>0</v>
      </c>
      <c r="BE1115" s="38">
        <f t="shared" si="480"/>
        <v>0</v>
      </c>
      <c r="BF1115" s="38">
        <f t="shared" si="481"/>
        <v>0</v>
      </c>
      <c r="BG1115" s="38">
        <f t="shared" si="486"/>
        <v>174.94744864515198</v>
      </c>
      <c r="BH1115" s="38">
        <f t="shared" si="487"/>
        <v>561.28605141347225</v>
      </c>
      <c r="BI1115" s="61">
        <f t="shared" si="482"/>
        <v>2213.8365104123868</v>
      </c>
    </row>
    <row r="1116" spans="1:61" x14ac:dyDescent="0.3">
      <c r="A1116" s="84" t="s">
        <v>1227</v>
      </c>
      <c r="B1116" s="84" t="s">
        <v>1228</v>
      </c>
      <c r="C1116" s="84" t="s">
        <v>1228</v>
      </c>
      <c r="D1116" s="63">
        <f>VLOOKUP(B1116,Площадь!$A$2:$B$490,2,0)</f>
        <v>22.2</v>
      </c>
      <c r="E1116" s="72"/>
      <c r="F1116" s="87">
        <v>31</v>
      </c>
      <c r="G1116" s="87">
        <v>29</v>
      </c>
      <c r="H1116" s="87">
        <v>31</v>
      </c>
      <c r="I1116" s="89"/>
      <c r="J1116" s="89"/>
      <c r="K1116" s="89"/>
      <c r="L1116" s="89"/>
      <c r="M1116" s="89"/>
      <c r="N1116" s="89"/>
      <c r="O1116" s="89"/>
      <c r="P1116" s="89">
        <v>15</v>
      </c>
      <c r="Q1116" s="89">
        <v>31</v>
      </c>
      <c r="R1116">
        <f t="shared" si="471"/>
        <v>137</v>
      </c>
      <c r="S1116" s="76"/>
      <c r="T1116" s="80"/>
      <c r="U1116" s="39"/>
      <c r="V1116" s="39"/>
      <c r="W1116" s="39"/>
      <c r="X1116" s="39"/>
      <c r="Y1116" s="39"/>
      <c r="Z1116" s="39"/>
      <c r="AA1116" s="39"/>
      <c r="AB1116" s="39"/>
      <c r="AC1116" s="39"/>
      <c r="AD1116" s="39"/>
      <c r="AE1116" s="39"/>
      <c r="AF1116" s="39"/>
      <c r="AG1116" s="39"/>
      <c r="AH1116" s="39"/>
      <c r="AJ1116" s="39">
        <f t="shared" si="472"/>
        <v>0.31942087891863846</v>
      </c>
      <c r="AK1116" s="39">
        <f t="shared" si="473"/>
        <v>0.12799598942760335</v>
      </c>
      <c r="AL1116" s="39">
        <f t="shared" si="474"/>
        <v>0.18247826513358703</v>
      </c>
      <c r="AM1116" s="39"/>
      <c r="AS1116" s="39"/>
      <c r="AT1116" s="39">
        <f t="shared" si="483"/>
        <v>7.4579265028642691E-2</v>
      </c>
      <c r="AU1116" s="39">
        <f t="shared" si="484"/>
        <v>0.23927357334688243</v>
      </c>
      <c r="AW1116" s="38">
        <f t="shared" si="485"/>
        <v>857.44063053403636</v>
      </c>
      <c r="AX1116" s="38">
        <f t="shared" si="488"/>
        <v>343.58731417988133</v>
      </c>
      <c r="AY1116" s="38">
        <f t="shared" si="489"/>
        <v>489.8373557939957</v>
      </c>
      <c r="AZ1116" s="38">
        <f t="shared" si="475"/>
        <v>0</v>
      </c>
      <c r="BA1116" s="38">
        <f t="shared" si="476"/>
        <v>0</v>
      </c>
      <c r="BB1116" s="38">
        <f t="shared" si="477"/>
        <v>0</v>
      </c>
      <c r="BC1116" s="38">
        <f t="shared" si="478"/>
        <v>0</v>
      </c>
      <c r="BD1116" s="38">
        <f t="shared" si="479"/>
        <v>0</v>
      </c>
      <c r="BE1116" s="38">
        <f t="shared" si="480"/>
        <v>0</v>
      </c>
      <c r="BF1116" s="38">
        <f t="shared" si="481"/>
        <v>0</v>
      </c>
      <c r="BG1116" s="38">
        <f t="shared" si="486"/>
        <v>200.19759587228731</v>
      </c>
      <c r="BH1116" s="38">
        <f t="shared" si="487"/>
        <v>642.29640934943734</v>
      </c>
      <c r="BI1116" s="61">
        <f t="shared" si="482"/>
        <v>2533.3593057296384</v>
      </c>
    </row>
    <row r="1117" spans="1:61" x14ac:dyDescent="0.3">
      <c r="A1117" s="84" t="s">
        <v>1533</v>
      </c>
      <c r="B1117" s="84" t="s">
        <v>1534</v>
      </c>
      <c r="C1117" s="84" t="s">
        <v>1534</v>
      </c>
      <c r="D1117" s="63">
        <f>VLOOKUP(B1117,Площадь!$A$2:$B$490,2,0)</f>
        <v>20</v>
      </c>
      <c r="E1117" s="72"/>
      <c r="F1117" s="87">
        <v>31</v>
      </c>
      <c r="G1117" s="87">
        <v>29</v>
      </c>
      <c r="H1117" s="87">
        <v>31</v>
      </c>
      <c r="I1117" s="89"/>
      <c r="J1117" s="89"/>
      <c r="K1117" s="89"/>
      <c r="L1117" s="89"/>
      <c r="M1117" s="89"/>
      <c r="N1117" s="89"/>
      <c r="O1117" s="89"/>
      <c r="P1117" s="89">
        <v>15</v>
      </c>
      <c r="Q1117" s="89">
        <v>31</v>
      </c>
      <c r="R1117">
        <f t="shared" si="471"/>
        <v>137</v>
      </c>
      <c r="S1117" s="76"/>
      <c r="T1117" s="80"/>
      <c r="U1117" s="39"/>
      <c r="V1117" s="39"/>
      <c r="W1117" s="39"/>
      <c r="X1117" s="39"/>
      <c r="Y1117" s="39"/>
      <c r="Z1117" s="39"/>
      <c r="AA1117" s="39"/>
      <c r="AB1117" s="39"/>
      <c r="AC1117" s="39"/>
      <c r="AD1117" s="39"/>
      <c r="AE1117" s="39"/>
      <c r="AF1117" s="39"/>
      <c r="AG1117" s="39"/>
      <c r="AH1117" s="39"/>
      <c r="AJ1117" s="39">
        <f t="shared" si="472"/>
        <v>0.28776655758435898</v>
      </c>
      <c r="AK1117" s="39">
        <f t="shared" si="473"/>
        <v>0.11531170218703005</v>
      </c>
      <c r="AL1117" s="39">
        <f t="shared" si="474"/>
        <v>0.164394833453682</v>
      </c>
      <c r="AM1117" s="39"/>
      <c r="AS1117" s="39"/>
      <c r="AT1117" s="39">
        <f t="shared" si="483"/>
        <v>6.7188527052831265E-2</v>
      </c>
      <c r="AU1117" s="39">
        <f t="shared" si="484"/>
        <v>0.21556177778998417</v>
      </c>
      <c r="AW1117" s="38">
        <f t="shared" si="485"/>
        <v>772.4690365171499</v>
      </c>
      <c r="AX1117" s="38">
        <f t="shared" si="488"/>
        <v>309.53812088277601</v>
      </c>
      <c r="AY1117" s="38">
        <f t="shared" si="489"/>
        <v>441.29491512972584</v>
      </c>
      <c r="AZ1117" s="38">
        <f t="shared" si="475"/>
        <v>0</v>
      </c>
      <c r="BA1117" s="38">
        <f t="shared" si="476"/>
        <v>0</v>
      </c>
      <c r="BB1117" s="38">
        <f t="shared" si="477"/>
        <v>0</v>
      </c>
      <c r="BC1117" s="38">
        <f t="shared" si="478"/>
        <v>0</v>
      </c>
      <c r="BD1117" s="38">
        <f t="shared" si="479"/>
        <v>0</v>
      </c>
      <c r="BE1117" s="38">
        <f t="shared" si="480"/>
        <v>0</v>
      </c>
      <c r="BF1117" s="38">
        <f t="shared" si="481"/>
        <v>0</v>
      </c>
      <c r="BG1117" s="38">
        <f t="shared" si="486"/>
        <v>180.35819447953816</v>
      </c>
      <c r="BH1117" s="38">
        <f t="shared" si="487"/>
        <v>578.64541382832192</v>
      </c>
      <c r="BI1117" s="61">
        <f t="shared" si="482"/>
        <v>2282.3056808375122</v>
      </c>
    </row>
    <row r="1118" spans="1:61" x14ac:dyDescent="0.3">
      <c r="A1118" s="84" t="s">
        <v>1590</v>
      </c>
      <c r="B1118" s="84" t="s">
        <v>1591</v>
      </c>
      <c r="C1118" s="84" t="s">
        <v>1591</v>
      </c>
      <c r="D1118" s="63">
        <f>VLOOKUP(B1118,Площадь!$A$2:$B$490,2,0)</f>
        <v>19.600000000000001</v>
      </c>
      <c r="E1118" s="72"/>
      <c r="F1118" s="87">
        <v>31</v>
      </c>
      <c r="G1118" s="87">
        <v>29</v>
      </c>
      <c r="H1118" s="87">
        <v>31</v>
      </c>
      <c r="I1118" s="89"/>
      <c r="J1118" s="89"/>
      <c r="K1118" s="89"/>
      <c r="L1118" s="89"/>
      <c r="M1118" s="89"/>
      <c r="N1118" s="89"/>
      <c r="O1118" s="89"/>
      <c r="P1118" s="89">
        <v>15</v>
      </c>
      <c r="Q1118" s="89">
        <v>31</v>
      </c>
      <c r="R1118">
        <f t="shared" si="471"/>
        <v>137</v>
      </c>
      <c r="S1118" s="76"/>
      <c r="T1118" s="80"/>
      <c r="U1118" s="39"/>
      <c r="V1118" s="39"/>
      <c r="W1118" s="39"/>
      <c r="X1118" s="39"/>
      <c r="Y1118" s="39"/>
      <c r="Z1118" s="39"/>
      <c r="AA1118" s="39"/>
      <c r="AB1118" s="39"/>
      <c r="AC1118" s="39"/>
      <c r="AD1118" s="39"/>
      <c r="AE1118" s="39"/>
      <c r="AF1118" s="39"/>
      <c r="AG1118" s="39"/>
      <c r="AH1118" s="39"/>
      <c r="AJ1118" s="39">
        <f t="shared" si="472"/>
        <v>0.28201122643267185</v>
      </c>
      <c r="AK1118" s="39">
        <f t="shared" si="473"/>
        <v>0.11300546814328945</v>
      </c>
      <c r="AL1118" s="39">
        <f t="shared" si="474"/>
        <v>0.16110693678460838</v>
      </c>
      <c r="AM1118" s="39"/>
      <c r="AS1118" s="39"/>
      <c r="AT1118" s="39">
        <f t="shared" si="483"/>
        <v>6.5844756511774641E-2</v>
      </c>
      <c r="AU1118" s="39">
        <f t="shared" si="484"/>
        <v>0.21125054223418449</v>
      </c>
      <c r="AW1118" s="38">
        <f t="shared" si="485"/>
        <v>757.01965578680699</v>
      </c>
      <c r="AX1118" s="38">
        <f t="shared" si="488"/>
        <v>303.34735846512046</v>
      </c>
      <c r="AY1118" s="38">
        <f t="shared" si="489"/>
        <v>432.46901682713138</v>
      </c>
      <c r="AZ1118" s="38">
        <f t="shared" si="475"/>
        <v>0</v>
      </c>
      <c r="BA1118" s="38">
        <f t="shared" si="476"/>
        <v>0</v>
      </c>
      <c r="BB1118" s="38">
        <f t="shared" si="477"/>
        <v>0</v>
      </c>
      <c r="BC1118" s="38">
        <f t="shared" si="478"/>
        <v>0</v>
      </c>
      <c r="BD1118" s="38">
        <f t="shared" si="479"/>
        <v>0</v>
      </c>
      <c r="BE1118" s="38">
        <f t="shared" si="480"/>
        <v>0</v>
      </c>
      <c r="BF1118" s="38">
        <f t="shared" si="481"/>
        <v>0</v>
      </c>
      <c r="BG1118" s="38">
        <f t="shared" si="486"/>
        <v>176.75103058994739</v>
      </c>
      <c r="BH1118" s="38">
        <f t="shared" si="487"/>
        <v>567.07250555175551</v>
      </c>
      <c r="BI1118" s="61">
        <f t="shared" si="482"/>
        <v>2236.6595672207618</v>
      </c>
    </row>
    <row r="1119" spans="1:61" x14ac:dyDescent="0.3">
      <c r="A1119" s="84" t="s">
        <v>2248</v>
      </c>
      <c r="B1119" s="84" t="s">
        <v>2249</v>
      </c>
      <c r="C1119" s="84" t="s">
        <v>2249</v>
      </c>
      <c r="D1119" s="63">
        <f>VLOOKUP(B1119,Площадь!$A$2:$B$490,2,0)</f>
        <v>16.899999999999999</v>
      </c>
      <c r="E1119" s="72"/>
      <c r="F1119" s="87">
        <v>31</v>
      </c>
      <c r="G1119" s="87">
        <v>29</v>
      </c>
      <c r="H1119" s="87">
        <v>31</v>
      </c>
      <c r="I1119" s="89"/>
      <c r="J1119" s="89"/>
      <c r="K1119" s="89"/>
      <c r="L1119" s="89"/>
      <c r="M1119" s="89"/>
      <c r="N1119" s="89"/>
      <c r="O1119" s="89"/>
      <c r="P1119" s="89">
        <v>15</v>
      </c>
      <c r="Q1119" s="89">
        <v>31</v>
      </c>
      <c r="R1119">
        <f t="shared" si="471"/>
        <v>137</v>
      </c>
      <c r="S1119" s="76"/>
      <c r="T1119" s="80"/>
      <c r="U1119" s="39"/>
      <c r="V1119" s="39"/>
      <c r="W1119" s="39"/>
      <c r="X1119" s="39"/>
      <c r="Y1119" s="39"/>
      <c r="Z1119" s="39"/>
      <c r="AA1119" s="39"/>
      <c r="AB1119" s="39"/>
      <c r="AC1119" s="39"/>
      <c r="AD1119" s="39"/>
      <c r="AE1119" s="39"/>
      <c r="AF1119" s="39"/>
      <c r="AG1119" s="39"/>
      <c r="AH1119" s="39"/>
      <c r="AJ1119" s="39">
        <f t="shared" si="472"/>
        <v>0.24316274115878334</v>
      </c>
      <c r="AK1119" s="39">
        <f t="shared" si="473"/>
        <v>9.7438388348040375E-2</v>
      </c>
      <c r="AL1119" s="39">
        <f t="shared" si="474"/>
        <v>0.13891363426836129</v>
      </c>
      <c r="AM1119" s="39"/>
      <c r="AS1119" s="39"/>
      <c r="AT1119" s="39">
        <f t="shared" si="483"/>
        <v>5.677430535964241E-2</v>
      </c>
      <c r="AU1119" s="39">
        <f t="shared" si="484"/>
        <v>0.1821497022325366</v>
      </c>
      <c r="AW1119" s="38">
        <f t="shared" si="485"/>
        <v>652.73633585699167</v>
      </c>
      <c r="AX1119" s="38">
        <f t="shared" si="488"/>
        <v>261.5597121459457</v>
      </c>
      <c r="AY1119" s="38">
        <f t="shared" si="489"/>
        <v>372.8942032846183</v>
      </c>
      <c r="AZ1119" s="38">
        <f t="shared" si="475"/>
        <v>0</v>
      </c>
      <c r="BA1119" s="38">
        <f t="shared" si="476"/>
        <v>0</v>
      </c>
      <c r="BB1119" s="38">
        <f t="shared" si="477"/>
        <v>0</v>
      </c>
      <c r="BC1119" s="38">
        <f t="shared" si="478"/>
        <v>0</v>
      </c>
      <c r="BD1119" s="38">
        <f t="shared" si="479"/>
        <v>0</v>
      </c>
      <c r="BE1119" s="38">
        <f t="shared" si="480"/>
        <v>0</v>
      </c>
      <c r="BF1119" s="38">
        <f t="shared" si="481"/>
        <v>0</v>
      </c>
      <c r="BG1119" s="38">
        <f t="shared" si="486"/>
        <v>152.4026743352097</v>
      </c>
      <c r="BH1119" s="38">
        <f t="shared" si="487"/>
        <v>488.95537468493194</v>
      </c>
      <c r="BI1119" s="61">
        <f t="shared" si="482"/>
        <v>1928.5483003076972</v>
      </c>
    </row>
    <row r="1120" spans="1:61" x14ac:dyDescent="0.3">
      <c r="A1120" s="84" t="s">
        <v>2311</v>
      </c>
      <c r="B1120" s="84" t="s">
        <v>2312</v>
      </c>
      <c r="C1120" s="84" t="s">
        <v>2312</v>
      </c>
      <c r="D1120" s="63">
        <f>VLOOKUP(B1120,Площадь!$A$2:$B$490,2,0)</f>
        <v>21.8</v>
      </c>
      <c r="E1120" s="72"/>
      <c r="F1120" s="87">
        <v>31</v>
      </c>
      <c r="G1120" s="87">
        <v>29</v>
      </c>
      <c r="H1120" s="87">
        <v>31</v>
      </c>
      <c r="I1120" s="89"/>
      <c r="J1120" s="89"/>
      <c r="K1120" s="89"/>
      <c r="L1120" s="89"/>
      <c r="M1120" s="89"/>
      <c r="N1120" s="89"/>
      <c r="O1120" s="89"/>
      <c r="P1120" s="89">
        <v>15</v>
      </c>
      <c r="Q1120" s="89">
        <v>31</v>
      </c>
      <c r="R1120">
        <f t="shared" si="471"/>
        <v>137</v>
      </c>
      <c r="S1120" s="76"/>
      <c r="T1120" s="80"/>
      <c r="U1120" s="39"/>
      <c r="V1120" s="39"/>
      <c r="W1120" s="39"/>
      <c r="X1120" s="39"/>
      <c r="Y1120" s="39"/>
      <c r="Z1120" s="39"/>
      <c r="AA1120" s="39"/>
      <c r="AB1120" s="39"/>
      <c r="AC1120" s="39"/>
      <c r="AD1120" s="39"/>
      <c r="AE1120" s="39"/>
      <c r="AF1120" s="39"/>
      <c r="AG1120" s="39"/>
      <c r="AH1120" s="39"/>
      <c r="AJ1120" s="39">
        <f t="shared" si="472"/>
        <v>0.31366554776695132</v>
      </c>
      <c r="AK1120" s="39">
        <f t="shared" si="473"/>
        <v>0.12568975538386273</v>
      </c>
      <c r="AL1120" s="39">
        <f t="shared" si="474"/>
        <v>0.17919036846451339</v>
      </c>
      <c r="AM1120" s="39"/>
      <c r="AS1120" s="39"/>
      <c r="AT1120" s="39">
        <f t="shared" si="483"/>
        <v>7.3235494487586081E-2</v>
      </c>
      <c r="AU1120" s="39">
        <f t="shared" si="484"/>
        <v>0.23496233779108275</v>
      </c>
      <c r="AW1120" s="38">
        <f t="shared" si="485"/>
        <v>841.99124980369345</v>
      </c>
      <c r="AX1120" s="38">
        <f t="shared" si="488"/>
        <v>337.39655176222578</v>
      </c>
      <c r="AY1120" s="38">
        <f t="shared" si="489"/>
        <v>481.01145749140119</v>
      </c>
      <c r="AZ1120" s="38">
        <f t="shared" si="475"/>
        <v>0</v>
      </c>
      <c r="BA1120" s="38">
        <f t="shared" si="476"/>
        <v>0</v>
      </c>
      <c r="BB1120" s="38">
        <f t="shared" si="477"/>
        <v>0</v>
      </c>
      <c r="BC1120" s="38">
        <f t="shared" si="478"/>
        <v>0</v>
      </c>
      <c r="BD1120" s="38">
        <f t="shared" si="479"/>
        <v>0</v>
      </c>
      <c r="BE1120" s="38">
        <f t="shared" si="480"/>
        <v>0</v>
      </c>
      <c r="BF1120" s="38">
        <f t="shared" si="481"/>
        <v>0</v>
      </c>
      <c r="BG1120" s="38">
        <f t="shared" si="486"/>
        <v>196.59043198269657</v>
      </c>
      <c r="BH1120" s="38">
        <f t="shared" si="487"/>
        <v>630.72350107287093</v>
      </c>
      <c r="BI1120" s="61">
        <f t="shared" si="482"/>
        <v>2487.713192112888</v>
      </c>
    </row>
    <row r="1121" spans="1:61" x14ac:dyDescent="0.3">
      <c r="A1121" s="84" t="s">
        <v>1233</v>
      </c>
      <c r="B1121" s="84" t="s">
        <v>1234</v>
      </c>
      <c r="C1121" s="84" t="s">
        <v>1234</v>
      </c>
      <c r="D1121" s="63">
        <f>VLOOKUP(B1121,Площадь!$A$2:$B$490,2,0)</f>
        <v>18.100000000000001</v>
      </c>
      <c r="E1121" s="72"/>
      <c r="F1121" s="87">
        <v>31</v>
      </c>
      <c r="G1121" s="87">
        <v>29</v>
      </c>
      <c r="H1121" s="87">
        <v>31</v>
      </c>
      <c r="I1121" s="89"/>
      <c r="J1121" s="89"/>
      <c r="K1121" s="89"/>
      <c r="L1121" s="89"/>
      <c r="M1121" s="89"/>
      <c r="N1121" s="89"/>
      <c r="O1121" s="89"/>
      <c r="P1121" s="89">
        <v>15</v>
      </c>
      <c r="Q1121" s="89">
        <v>31</v>
      </c>
      <c r="R1121">
        <f t="shared" si="471"/>
        <v>137</v>
      </c>
      <c r="S1121" s="76"/>
      <c r="T1121" s="80"/>
      <c r="U1121" s="39"/>
      <c r="V1121" s="39"/>
      <c r="W1121" s="39"/>
      <c r="X1121" s="39"/>
      <c r="Y1121" s="39"/>
      <c r="Z1121" s="39"/>
      <c r="AA1121" s="39"/>
      <c r="AB1121" s="39"/>
      <c r="AC1121" s="39"/>
      <c r="AD1121" s="39"/>
      <c r="AE1121" s="39"/>
      <c r="AF1121" s="39"/>
      <c r="AG1121" s="39"/>
      <c r="AH1121" s="39"/>
      <c r="AJ1121" s="39">
        <f t="shared" si="472"/>
        <v>0.26042873461384491</v>
      </c>
      <c r="AK1121" s="39">
        <f t="shared" si="473"/>
        <v>0.1043570904792622</v>
      </c>
      <c r="AL1121" s="39">
        <f t="shared" si="474"/>
        <v>0.14877732427558224</v>
      </c>
      <c r="AM1121" s="39"/>
      <c r="AS1121" s="39"/>
      <c r="AT1121" s="39">
        <f t="shared" si="483"/>
        <v>6.0805616982812297E-2</v>
      </c>
      <c r="AU1121" s="39">
        <f t="shared" si="484"/>
        <v>0.1950834088999357</v>
      </c>
      <c r="AW1121" s="38">
        <f t="shared" si="485"/>
        <v>699.08447804802074</v>
      </c>
      <c r="AX1121" s="38">
        <f t="shared" si="488"/>
        <v>280.13199939891228</v>
      </c>
      <c r="AY1121" s="38">
        <f t="shared" si="489"/>
        <v>399.37189819240194</v>
      </c>
      <c r="AZ1121" s="38">
        <f t="shared" si="475"/>
        <v>0</v>
      </c>
      <c r="BA1121" s="38">
        <f t="shared" si="476"/>
        <v>0</v>
      </c>
      <c r="BB1121" s="38">
        <f t="shared" si="477"/>
        <v>0</v>
      </c>
      <c r="BC1121" s="38">
        <f t="shared" si="478"/>
        <v>0</v>
      </c>
      <c r="BD1121" s="38">
        <f t="shared" si="479"/>
        <v>0</v>
      </c>
      <c r="BE1121" s="38">
        <f t="shared" si="480"/>
        <v>0</v>
      </c>
      <c r="BF1121" s="38">
        <f t="shared" si="481"/>
        <v>0</v>
      </c>
      <c r="BG1121" s="38">
        <f t="shared" si="486"/>
        <v>163.22416600398202</v>
      </c>
      <c r="BH1121" s="38">
        <f t="shared" si="487"/>
        <v>523.67409951463139</v>
      </c>
      <c r="BI1121" s="61">
        <f t="shared" si="482"/>
        <v>2065.4866411579483</v>
      </c>
    </row>
    <row r="1122" spans="1:61" x14ac:dyDescent="0.3">
      <c r="A1122" s="197" t="s">
        <v>2579</v>
      </c>
      <c r="B1122" s="84" t="s">
        <v>1816</v>
      </c>
      <c r="C1122" s="84" t="s">
        <v>1816</v>
      </c>
      <c r="D1122" s="63">
        <f>VLOOKUP(B1122,Площадь!$A$2:$B$490,2,0)</f>
        <v>19.399999999999999</v>
      </c>
      <c r="E1122" s="72"/>
      <c r="F1122" s="90">
        <v>31</v>
      </c>
      <c r="G1122" s="90">
        <v>29</v>
      </c>
      <c r="H1122" s="90">
        <v>3</v>
      </c>
      <c r="I1122" s="89"/>
      <c r="J1122" s="89"/>
      <c r="K1122" s="89"/>
      <c r="L1122" s="89"/>
      <c r="M1122" s="89"/>
      <c r="N1122" s="89"/>
      <c r="O1122" s="89"/>
      <c r="P1122" s="89"/>
      <c r="Q1122" s="89"/>
      <c r="R1122">
        <f t="shared" si="471"/>
        <v>63</v>
      </c>
      <c r="S1122" s="76"/>
      <c r="T1122" s="80"/>
      <c r="U1122" s="39"/>
      <c r="V1122" s="39"/>
      <c r="W1122" s="39"/>
      <c r="X1122" s="39"/>
      <c r="Y1122" s="39"/>
      <c r="Z1122" s="39"/>
      <c r="AA1122" s="39"/>
      <c r="AB1122" s="39"/>
      <c r="AC1122" s="39"/>
      <c r="AD1122" s="39"/>
      <c r="AE1122" s="39"/>
      <c r="AF1122" s="39"/>
      <c r="AG1122" s="39"/>
      <c r="AH1122" s="39"/>
      <c r="AJ1122" s="39">
        <f t="shared" si="472"/>
        <v>0.27913356085682822</v>
      </c>
      <c r="AK1122" s="39">
        <f t="shared" si="473"/>
        <v>0.11185235112141913</v>
      </c>
      <c r="AL1122" s="39">
        <f t="shared" si="474"/>
        <v>1.543190210807144E-2</v>
      </c>
      <c r="AM1122" s="39"/>
      <c r="AS1122" s="39"/>
      <c r="AT1122" s="39">
        <f t="shared" si="483"/>
        <v>0</v>
      </c>
      <c r="AU1122" s="39">
        <f t="shared" si="484"/>
        <v>0</v>
      </c>
      <c r="AW1122" s="38">
        <f t="shared" si="485"/>
        <v>749.29496542163542</v>
      </c>
      <c r="AX1122" s="38">
        <f t="shared" si="488"/>
        <v>300.25197725629266</v>
      </c>
      <c r="AY1122" s="38">
        <f t="shared" si="489"/>
        <v>41.424780742822655</v>
      </c>
      <c r="AZ1122" s="38">
        <f t="shared" si="475"/>
        <v>0</v>
      </c>
      <c r="BA1122" s="38">
        <f t="shared" si="476"/>
        <v>0</v>
      </c>
      <c r="BB1122" s="38">
        <f t="shared" si="477"/>
        <v>0</v>
      </c>
      <c r="BC1122" s="38">
        <f t="shared" si="478"/>
        <v>0</v>
      </c>
      <c r="BD1122" s="38">
        <f t="shared" si="479"/>
        <v>0</v>
      </c>
      <c r="BE1122" s="38">
        <f t="shared" si="480"/>
        <v>0</v>
      </c>
      <c r="BF1122" s="38">
        <f t="shared" si="481"/>
        <v>0</v>
      </c>
      <c r="BG1122" s="38">
        <f t="shared" si="486"/>
        <v>0</v>
      </c>
      <c r="BH1122" s="38">
        <f t="shared" si="487"/>
        <v>0</v>
      </c>
      <c r="BI1122" s="61">
        <f t="shared" si="482"/>
        <v>1090.9717234207508</v>
      </c>
    </row>
    <row r="1123" spans="1:61" x14ac:dyDescent="0.3">
      <c r="A1123" s="197" t="s">
        <v>3972</v>
      </c>
      <c r="B1123" s="84" t="s">
        <v>1816</v>
      </c>
      <c r="C1123" s="84" t="s">
        <v>1816</v>
      </c>
      <c r="D1123" s="63">
        <f>VLOOKUP(B1123,Площадь!$A$2:$B$490,2,0)</f>
        <v>19.399999999999999</v>
      </c>
      <c r="E1123" s="72"/>
      <c r="F1123" s="90"/>
      <c r="G1123" s="90"/>
      <c r="H1123" s="90">
        <v>28</v>
      </c>
      <c r="I1123" s="89"/>
      <c r="J1123" s="89"/>
      <c r="K1123" s="89"/>
      <c r="L1123" s="89"/>
      <c r="M1123" s="89"/>
      <c r="N1123" s="89"/>
      <c r="O1123" s="89"/>
      <c r="P1123" s="89">
        <v>15</v>
      </c>
      <c r="Q1123" s="89">
        <v>31</v>
      </c>
      <c r="R1123">
        <f t="shared" si="471"/>
        <v>74</v>
      </c>
      <c r="S1123" s="76"/>
      <c r="T1123" s="80"/>
      <c r="U1123" s="39"/>
      <c r="V1123" s="39"/>
      <c r="W1123" s="39"/>
      <c r="X1123" s="39"/>
      <c r="Y1123" s="39"/>
      <c r="Z1123" s="39"/>
      <c r="AA1123" s="39"/>
      <c r="AB1123" s="39"/>
      <c r="AC1123" s="39"/>
      <c r="AD1123" s="39"/>
      <c r="AE1123" s="39"/>
      <c r="AF1123" s="39"/>
      <c r="AG1123" s="39"/>
      <c r="AH1123" s="39"/>
      <c r="AJ1123" s="39">
        <f t="shared" si="472"/>
        <v>0</v>
      </c>
      <c r="AK1123" s="39">
        <f t="shared" si="473"/>
        <v>0</v>
      </c>
      <c r="AL1123" s="39">
        <f t="shared" si="474"/>
        <v>0.1440310863420001</v>
      </c>
      <c r="AM1123" s="39"/>
      <c r="AS1123" s="39"/>
      <c r="AT1123" s="39">
        <f t="shared" si="483"/>
        <v>6.5172871241246322E-2</v>
      </c>
      <c r="AU1123" s="39">
        <f t="shared" si="484"/>
        <v>0.20909492445628464</v>
      </c>
      <c r="AW1123" s="38">
        <f t="shared" si="485"/>
        <v>0</v>
      </c>
      <c r="AX1123" s="38">
        <f t="shared" si="488"/>
        <v>0</v>
      </c>
      <c r="AY1123" s="38">
        <f t="shared" si="489"/>
        <v>386.63128693301138</v>
      </c>
      <c r="AZ1123" s="38">
        <f t="shared" si="475"/>
        <v>0</v>
      </c>
      <c r="BA1123" s="38">
        <f t="shared" si="476"/>
        <v>0</v>
      </c>
      <c r="BB1123" s="38">
        <f t="shared" si="477"/>
        <v>0</v>
      </c>
      <c r="BC1123" s="38">
        <f t="shared" si="478"/>
        <v>0</v>
      </c>
      <c r="BD1123" s="38">
        <f t="shared" si="479"/>
        <v>0</v>
      </c>
      <c r="BE1123" s="38">
        <f t="shared" si="480"/>
        <v>0</v>
      </c>
      <c r="BF1123" s="38">
        <f t="shared" si="481"/>
        <v>0</v>
      </c>
      <c r="BG1123" s="38">
        <f t="shared" si="486"/>
        <v>174.94744864515198</v>
      </c>
      <c r="BH1123" s="38">
        <f t="shared" si="487"/>
        <v>561.28605141347225</v>
      </c>
      <c r="BI1123" s="61">
        <f t="shared" si="482"/>
        <v>1122.8647869916356</v>
      </c>
    </row>
    <row r="1124" spans="1:61" x14ac:dyDescent="0.3">
      <c r="A1124" s="84" t="s">
        <v>1400</v>
      </c>
      <c r="B1124" s="84" t="s">
        <v>1401</v>
      </c>
      <c r="C1124" s="84" t="s">
        <v>1401</v>
      </c>
      <c r="D1124" s="63">
        <f>VLOOKUP(B1124,Площадь!$A$2:$B$490,2,0)</f>
        <v>21.3</v>
      </c>
      <c r="E1124" s="72"/>
      <c r="F1124" s="87">
        <v>31</v>
      </c>
      <c r="G1124" s="87">
        <v>29</v>
      </c>
      <c r="H1124" s="87">
        <v>31</v>
      </c>
      <c r="I1124" s="89"/>
      <c r="J1124" s="89"/>
      <c r="K1124" s="89"/>
      <c r="L1124" s="89"/>
      <c r="M1124" s="89"/>
      <c r="N1124" s="89"/>
      <c r="O1124" s="89"/>
      <c r="P1124" s="89">
        <v>15</v>
      </c>
      <c r="Q1124" s="89">
        <v>31</v>
      </c>
      <c r="R1124">
        <f t="shared" si="471"/>
        <v>137</v>
      </c>
      <c r="S1124" s="76"/>
      <c r="T1124" s="80"/>
      <c r="U1124" s="39"/>
      <c r="V1124" s="39"/>
      <c r="W1124" s="39"/>
      <c r="X1124" s="39"/>
      <c r="Y1124" s="39"/>
      <c r="Z1124" s="39"/>
      <c r="AA1124" s="39"/>
      <c r="AB1124" s="39"/>
      <c r="AC1124" s="39"/>
      <c r="AD1124" s="39"/>
      <c r="AE1124" s="39"/>
      <c r="AF1124" s="39"/>
      <c r="AG1124" s="39"/>
      <c r="AH1124" s="39"/>
      <c r="AJ1124" s="39">
        <f t="shared" si="472"/>
        <v>0.30647138382734235</v>
      </c>
      <c r="AK1124" s="39">
        <f t="shared" si="473"/>
        <v>0.122806962829187</v>
      </c>
      <c r="AL1124" s="39">
        <f t="shared" si="474"/>
        <v>0.17508049762817135</v>
      </c>
      <c r="AM1124" s="39"/>
      <c r="AS1124" s="39"/>
      <c r="AT1124" s="39">
        <f t="shared" si="483"/>
        <v>7.155578131126529E-2</v>
      </c>
      <c r="AU1124" s="39">
        <f t="shared" si="484"/>
        <v>0.22957329334633314</v>
      </c>
      <c r="AW1124" s="38">
        <f t="shared" si="485"/>
        <v>822.6795238907647</v>
      </c>
      <c r="AX1124" s="38">
        <f t="shared" si="488"/>
        <v>329.65809874015645</v>
      </c>
      <c r="AY1124" s="38">
        <f t="shared" si="489"/>
        <v>469.97908461315808</v>
      </c>
      <c r="AZ1124" s="38">
        <f t="shared" si="475"/>
        <v>0</v>
      </c>
      <c r="BA1124" s="38">
        <f t="shared" si="476"/>
        <v>0</v>
      </c>
      <c r="BB1124" s="38">
        <f t="shared" si="477"/>
        <v>0</v>
      </c>
      <c r="BC1124" s="38">
        <f t="shared" si="478"/>
        <v>0</v>
      </c>
      <c r="BD1124" s="38">
        <f t="shared" si="479"/>
        <v>0</v>
      </c>
      <c r="BE1124" s="38">
        <f t="shared" si="480"/>
        <v>0</v>
      </c>
      <c r="BF1124" s="38">
        <f t="shared" si="481"/>
        <v>0</v>
      </c>
      <c r="BG1124" s="38">
        <f t="shared" si="486"/>
        <v>192.08147712070812</v>
      </c>
      <c r="BH1124" s="38">
        <f t="shared" si="487"/>
        <v>616.25736572716289</v>
      </c>
      <c r="BI1124" s="61">
        <f t="shared" si="482"/>
        <v>2430.6555500919503</v>
      </c>
    </row>
    <row r="1125" spans="1:61" x14ac:dyDescent="0.3">
      <c r="A1125" s="84" t="s">
        <v>2391</v>
      </c>
      <c r="B1125" s="84" t="s">
        <v>2392</v>
      </c>
      <c r="C1125" s="84" t="s">
        <v>2392</v>
      </c>
      <c r="D1125" s="63">
        <f>VLOOKUP(B1125,Площадь!$A$2:$B$490,2,0)</f>
        <v>15.6</v>
      </c>
      <c r="E1125" s="72"/>
      <c r="F1125" s="87">
        <v>31</v>
      </c>
      <c r="G1125" s="87">
        <v>29</v>
      </c>
      <c r="H1125" s="87">
        <v>31</v>
      </c>
      <c r="I1125" s="89"/>
      <c r="J1125" s="89"/>
      <c r="K1125" s="89"/>
      <c r="L1125" s="89"/>
      <c r="M1125" s="89"/>
      <c r="N1125" s="89"/>
      <c r="O1125" s="89"/>
      <c r="P1125" s="89">
        <v>15</v>
      </c>
      <c r="Q1125" s="89">
        <v>31</v>
      </c>
      <c r="R1125">
        <f t="shared" si="471"/>
        <v>137</v>
      </c>
      <c r="S1125" s="76"/>
      <c r="T1125" s="80"/>
      <c r="U1125" s="39"/>
      <c r="V1125" s="39"/>
      <c r="W1125" s="39"/>
      <c r="X1125" s="39"/>
      <c r="Y1125" s="39"/>
      <c r="Z1125" s="39"/>
      <c r="AA1125" s="39"/>
      <c r="AB1125" s="39"/>
      <c r="AC1125" s="39"/>
      <c r="AD1125" s="39"/>
      <c r="AE1125" s="39"/>
      <c r="AF1125" s="39"/>
      <c r="AG1125" s="39"/>
      <c r="AH1125" s="39"/>
      <c r="AJ1125" s="39">
        <f t="shared" si="472"/>
        <v>0.2244579149158</v>
      </c>
      <c r="AK1125" s="39">
        <f t="shared" si="473"/>
        <v>8.9943127705883433E-2</v>
      </c>
      <c r="AL1125" s="39">
        <f t="shared" si="474"/>
        <v>0.12822797009387196</v>
      </c>
      <c r="AM1125" s="39"/>
      <c r="AS1125" s="39"/>
      <c r="AT1125" s="39">
        <f t="shared" si="483"/>
        <v>5.2407051101208385E-2</v>
      </c>
      <c r="AU1125" s="39">
        <f t="shared" si="484"/>
        <v>0.16813818667618766</v>
      </c>
      <c r="AW1125" s="38">
        <f t="shared" si="485"/>
        <v>602.52584848337688</v>
      </c>
      <c r="AX1125" s="38">
        <f t="shared" si="488"/>
        <v>241.43973428856526</v>
      </c>
      <c r="AY1125" s="38">
        <f t="shared" si="489"/>
        <v>344.21003380118617</v>
      </c>
      <c r="AZ1125" s="38">
        <f t="shared" si="475"/>
        <v>0</v>
      </c>
      <c r="BA1125" s="38">
        <f t="shared" si="476"/>
        <v>0</v>
      </c>
      <c r="BB1125" s="38">
        <f t="shared" si="477"/>
        <v>0</v>
      </c>
      <c r="BC1125" s="38">
        <f t="shared" si="478"/>
        <v>0</v>
      </c>
      <c r="BD1125" s="38">
        <f t="shared" si="479"/>
        <v>0</v>
      </c>
      <c r="BE1125" s="38">
        <f t="shared" si="480"/>
        <v>0</v>
      </c>
      <c r="BF1125" s="38">
        <f t="shared" si="481"/>
        <v>0</v>
      </c>
      <c r="BG1125" s="38">
        <f t="shared" si="486"/>
        <v>140.67939169403974</v>
      </c>
      <c r="BH1125" s="38">
        <f t="shared" si="487"/>
        <v>451.34342278609114</v>
      </c>
      <c r="BI1125" s="61">
        <f t="shared" si="482"/>
        <v>1780.1984310532594</v>
      </c>
    </row>
    <row r="1126" spans="1:61" x14ac:dyDescent="0.3">
      <c r="A1126" s="84" t="s">
        <v>2232</v>
      </c>
      <c r="B1126" s="84" t="s">
        <v>2233</v>
      </c>
      <c r="C1126" s="84" t="s">
        <v>2233</v>
      </c>
      <c r="D1126" s="63">
        <f>VLOOKUP(B1126,Площадь!$A$2:$B$490,2,0)</f>
        <v>20.2</v>
      </c>
      <c r="E1126" s="72"/>
      <c r="F1126" s="87">
        <v>31</v>
      </c>
      <c r="G1126" s="87">
        <v>29</v>
      </c>
      <c r="H1126" s="87">
        <v>31</v>
      </c>
      <c r="I1126" s="89"/>
      <c r="J1126" s="89"/>
      <c r="K1126" s="89"/>
      <c r="L1126" s="89"/>
      <c r="M1126" s="89"/>
      <c r="N1126" s="89"/>
      <c r="O1126" s="89"/>
      <c r="P1126" s="89">
        <v>15</v>
      </c>
      <c r="Q1126" s="89">
        <v>31</v>
      </c>
      <c r="R1126">
        <f t="shared" si="471"/>
        <v>137</v>
      </c>
      <c r="S1126" s="76"/>
      <c r="T1126" s="80"/>
      <c r="U1126" s="39"/>
      <c r="V1126" s="39"/>
      <c r="W1126" s="39"/>
      <c r="X1126" s="39"/>
      <c r="Y1126" s="39"/>
      <c r="Z1126" s="39"/>
      <c r="AA1126" s="39"/>
      <c r="AB1126" s="39"/>
      <c r="AC1126" s="39"/>
      <c r="AD1126" s="39"/>
      <c r="AE1126" s="39"/>
      <c r="AF1126" s="39"/>
      <c r="AG1126" s="39"/>
      <c r="AH1126" s="39"/>
      <c r="AJ1126" s="39">
        <f t="shared" si="472"/>
        <v>0.29064422316020255</v>
      </c>
      <c r="AK1126" s="39">
        <f t="shared" si="473"/>
        <v>0.11646481920890034</v>
      </c>
      <c r="AL1126" s="39">
        <f t="shared" si="474"/>
        <v>0.16603878178821882</v>
      </c>
      <c r="AM1126" s="39"/>
      <c r="AS1126" s="39"/>
      <c r="AT1126" s="39">
        <f t="shared" si="483"/>
        <v>6.786041232335957E-2</v>
      </c>
      <c r="AU1126" s="39">
        <f t="shared" si="484"/>
        <v>0.217717395567884</v>
      </c>
      <c r="AW1126" s="38">
        <f t="shared" si="485"/>
        <v>780.19372688232136</v>
      </c>
      <c r="AX1126" s="38">
        <f t="shared" si="488"/>
        <v>312.6335020916037</v>
      </c>
      <c r="AY1126" s="38">
        <f t="shared" si="489"/>
        <v>445.70786428102309</v>
      </c>
      <c r="AZ1126" s="38">
        <f t="shared" si="475"/>
        <v>0</v>
      </c>
      <c r="BA1126" s="38">
        <f t="shared" si="476"/>
        <v>0</v>
      </c>
      <c r="BB1126" s="38">
        <f t="shared" si="477"/>
        <v>0</v>
      </c>
      <c r="BC1126" s="38">
        <f t="shared" si="478"/>
        <v>0</v>
      </c>
      <c r="BD1126" s="38">
        <f t="shared" si="479"/>
        <v>0</v>
      </c>
      <c r="BE1126" s="38">
        <f t="shared" si="480"/>
        <v>0</v>
      </c>
      <c r="BF1126" s="38">
        <f t="shared" si="481"/>
        <v>0</v>
      </c>
      <c r="BG1126" s="38">
        <f t="shared" si="486"/>
        <v>182.16177642433351</v>
      </c>
      <c r="BH1126" s="38">
        <f t="shared" si="487"/>
        <v>584.43186796660507</v>
      </c>
      <c r="BI1126" s="61">
        <f t="shared" si="482"/>
        <v>2305.1287376458868</v>
      </c>
    </row>
    <row r="1127" spans="1:61" x14ac:dyDescent="0.3">
      <c r="A1127" s="84" t="s">
        <v>2140</v>
      </c>
      <c r="B1127" s="84" t="s">
        <v>2141</v>
      </c>
      <c r="C1127" s="84" t="s">
        <v>2141</v>
      </c>
      <c r="D1127" s="63">
        <f>VLOOKUP(B1127,Площадь!$A$2:$B$490,2,0)</f>
        <v>18.100000000000001</v>
      </c>
      <c r="E1127" s="72"/>
      <c r="F1127" s="87">
        <v>31</v>
      </c>
      <c r="G1127" s="87">
        <v>29</v>
      </c>
      <c r="H1127" s="87">
        <v>31</v>
      </c>
      <c r="I1127" s="89"/>
      <c r="J1127" s="89"/>
      <c r="K1127" s="89"/>
      <c r="L1127" s="89"/>
      <c r="M1127" s="89"/>
      <c r="N1127" s="89"/>
      <c r="O1127" s="89"/>
      <c r="P1127" s="89">
        <v>15</v>
      </c>
      <c r="Q1127" s="89">
        <v>31</v>
      </c>
      <c r="R1127">
        <f t="shared" si="471"/>
        <v>137</v>
      </c>
      <c r="S1127" s="76"/>
      <c r="T1127" s="80"/>
      <c r="U1127" s="39"/>
      <c r="V1127" s="39"/>
      <c r="W1127" s="39"/>
      <c r="X1127" s="39"/>
      <c r="Y1127" s="39"/>
      <c r="Z1127" s="39"/>
      <c r="AA1127" s="39"/>
      <c r="AB1127" s="39"/>
      <c r="AC1127" s="39"/>
      <c r="AD1127" s="39"/>
      <c r="AE1127" s="39"/>
      <c r="AF1127" s="39"/>
      <c r="AG1127" s="39"/>
      <c r="AH1127" s="39"/>
      <c r="AJ1127" s="39">
        <f t="shared" si="472"/>
        <v>0.26042873461384491</v>
      </c>
      <c r="AK1127" s="39">
        <f t="shared" si="473"/>
        <v>0.1043570904792622</v>
      </c>
      <c r="AL1127" s="39">
        <f t="shared" si="474"/>
        <v>0.14877732427558224</v>
      </c>
      <c r="AM1127" s="39"/>
      <c r="AS1127" s="39"/>
      <c r="AT1127" s="39">
        <f t="shared" si="483"/>
        <v>6.0805616982812297E-2</v>
      </c>
      <c r="AU1127" s="39">
        <f t="shared" si="484"/>
        <v>0.1950834088999357</v>
      </c>
      <c r="AW1127" s="38">
        <f t="shared" si="485"/>
        <v>699.08447804802074</v>
      </c>
      <c r="AX1127" s="38">
        <f t="shared" si="488"/>
        <v>280.13199939891228</v>
      </c>
      <c r="AY1127" s="38">
        <f t="shared" si="489"/>
        <v>399.37189819240194</v>
      </c>
      <c r="AZ1127" s="38">
        <f t="shared" si="475"/>
        <v>0</v>
      </c>
      <c r="BA1127" s="38">
        <f t="shared" si="476"/>
        <v>0</v>
      </c>
      <c r="BB1127" s="38">
        <f t="shared" si="477"/>
        <v>0</v>
      </c>
      <c r="BC1127" s="38">
        <f t="shared" si="478"/>
        <v>0</v>
      </c>
      <c r="BD1127" s="38">
        <f t="shared" si="479"/>
        <v>0</v>
      </c>
      <c r="BE1127" s="38">
        <f t="shared" si="480"/>
        <v>0</v>
      </c>
      <c r="BF1127" s="38">
        <f t="shared" si="481"/>
        <v>0</v>
      </c>
      <c r="BG1127" s="38">
        <f t="shared" si="486"/>
        <v>163.22416600398202</v>
      </c>
      <c r="BH1127" s="38">
        <f t="shared" si="487"/>
        <v>523.67409951463139</v>
      </c>
      <c r="BI1127" s="61">
        <f t="shared" si="482"/>
        <v>2065.4866411579483</v>
      </c>
    </row>
    <row r="1128" spans="1:61" x14ac:dyDescent="0.3">
      <c r="A1128" s="84" t="s">
        <v>1821</v>
      </c>
      <c r="B1128" s="84" t="s">
        <v>1822</v>
      </c>
      <c r="C1128" s="84" t="s">
        <v>1822</v>
      </c>
      <c r="D1128" s="63">
        <f>VLOOKUP(B1128,Площадь!$A$2:$B$490,2,0)</f>
        <v>22.3</v>
      </c>
      <c r="E1128" s="72"/>
      <c r="F1128" s="87">
        <v>31</v>
      </c>
      <c r="G1128" s="87">
        <v>29</v>
      </c>
      <c r="H1128" s="87">
        <v>31</v>
      </c>
      <c r="I1128" s="89"/>
      <c r="J1128" s="89"/>
      <c r="K1128" s="89"/>
      <c r="L1128" s="89"/>
      <c r="M1128" s="89"/>
      <c r="N1128" s="89"/>
      <c r="O1128" s="89"/>
      <c r="P1128" s="89">
        <v>15</v>
      </c>
      <c r="Q1128" s="89">
        <v>31</v>
      </c>
      <c r="R1128">
        <f t="shared" si="471"/>
        <v>137</v>
      </c>
      <c r="S1128" s="76"/>
      <c r="T1128" s="80"/>
      <c r="U1128" s="39"/>
      <c r="V1128" s="39"/>
      <c r="W1128" s="39"/>
      <c r="X1128" s="39"/>
      <c r="Y1128" s="39"/>
      <c r="Z1128" s="39"/>
      <c r="AA1128" s="39"/>
      <c r="AB1128" s="39"/>
      <c r="AC1128" s="39"/>
      <c r="AD1128" s="39"/>
      <c r="AE1128" s="39"/>
      <c r="AF1128" s="39"/>
      <c r="AG1128" s="39"/>
      <c r="AH1128" s="39"/>
      <c r="AJ1128" s="39">
        <f t="shared" si="472"/>
        <v>0.3208597117065603</v>
      </c>
      <c r="AK1128" s="39">
        <f t="shared" si="473"/>
        <v>0.12857254793853851</v>
      </c>
      <c r="AL1128" s="39">
        <f t="shared" si="474"/>
        <v>0.18330023930085546</v>
      </c>
      <c r="AM1128" s="39"/>
      <c r="AS1128" s="39"/>
      <c r="AT1128" s="39">
        <f t="shared" si="483"/>
        <v>7.4915207663906858E-2</v>
      </c>
      <c r="AU1128" s="39">
        <f t="shared" si="484"/>
        <v>0.24035138223583236</v>
      </c>
      <c r="AW1128" s="38">
        <f t="shared" si="485"/>
        <v>861.3029757166222</v>
      </c>
      <c r="AX1128" s="38">
        <f t="shared" si="488"/>
        <v>345.13500478429523</v>
      </c>
      <c r="AY1128" s="38">
        <f t="shared" si="489"/>
        <v>492.04383036964435</v>
      </c>
      <c r="AZ1128" s="38">
        <f t="shared" si="475"/>
        <v>0</v>
      </c>
      <c r="BA1128" s="38">
        <f t="shared" si="476"/>
        <v>0</v>
      </c>
      <c r="BB1128" s="38">
        <f t="shared" si="477"/>
        <v>0</v>
      </c>
      <c r="BC1128" s="38">
        <f t="shared" si="478"/>
        <v>0</v>
      </c>
      <c r="BD1128" s="38">
        <f t="shared" si="479"/>
        <v>0</v>
      </c>
      <c r="BE1128" s="38">
        <f t="shared" si="480"/>
        <v>0</v>
      </c>
      <c r="BF1128" s="38">
        <f t="shared" si="481"/>
        <v>0</v>
      </c>
      <c r="BG1128" s="38">
        <f t="shared" si="486"/>
        <v>201.09938684468503</v>
      </c>
      <c r="BH1128" s="38">
        <f t="shared" si="487"/>
        <v>645.18963641857897</v>
      </c>
      <c r="BI1128" s="61">
        <f t="shared" si="482"/>
        <v>2544.7708341338262</v>
      </c>
    </row>
    <row r="1129" spans="1:61" x14ac:dyDescent="0.3">
      <c r="A1129" s="84" t="s">
        <v>1412</v>
      </c>
      <c r="B1129" s="84" t="s">
        <v>1413</v>
      </c>
      <c r="C1129" s="84" t="s">
        <v>1413</v>
      </c>
      <c r="D1129" s="63">
        <f>VLOOKUP(B1129,Площадь!$A$2:$B$490,2,0)</f>
        <v>15.7</v>
      </c>
      <c r="E1129" s="72"/>
      <c r="F1129" s="87">
        <v>31</v>
      </c>
      <c r="G1129" s="87">
        <v>29</v>
      </c>
      <c r="H1129" s="87">
        <v>31</v>
      </c>
      <c r="I1129" s="89"/>
      <c r="J1129" s="89"/>
      <c r="K1129" s="89"/>
      <c r="L1129" s="89"/>
      <c r="M1129" s="89"/>
      <c r="N1129" s="89"/>
      <c r="O1129" s="89"/>
      <c r="P1129" s="89">
        <v>15</v>
      </c>
      <c r="Q1129" s="89">
        <v>31</v>
      </c>
      <c r="R1129">
        <f t="shared" si="471"/>
        <v>137</v>
      </c>
      <c r="S1129" s="76"/>
      <c r="T1129" s="80"/>
      <c r="U1129" s="39"/>
      <c r="V1129" s="39"/>
      <c r="W1129" s="39"/>
      <c r="X1129" s="39"/>
      <c r="Y1129" s="39"/>
      <c r="Z1129" s="39"/>
      <c r="AA1129" s="39"/>
      <c r="AB1129" s="39"/>
      <c r="AC1129" s="39"/>
      <c r="AD1129" s="39"/>
      <c r="AE1129" s="39"/>
      <c r="AF1129" s="39"/>
      <c r="AG1129" s="39"/>
      <c r="AH1129" s="39"/>
      <c r="AJ1129" s="39">
        <f t="shared" si="472"/>
        <v>0.22589674770372178</v>
      </c>
      <c r="AK1129" s="39">
        <f t="shared" si="473"/>
        <v>9.0519686216818579E-2</v>
      </c>
      <c r="AL1129" s="39">
        <f t="shared" si="474"/>
        <v>0.12904994426114036</v>
      </c>
      <c r="AM1129" s="39"/>
      <c r="AS1129" s="39"/>
      <c r="AT1129" s="39">
        <f t="shared" si="483"/>
        <v>5.2742993736472538E-2</v>
      </c>
      <c r="AU1129" s="39">
        <f t="shared" si="484"/>
        <v>0.16921599556513756</v>
      </c>
      <c r="AW1129" s="38">
        <f t="shared" si="485"/>
        <v>606.3881936659626</v>
      </c>
      <c r="AX1129" s="38">
        <f t="shared" si="488"/>
        <v>242.98742489297913</v>
      </c>
      <c r="AY1129" s="38">
        <f t="shared" si="489"/>
        <v>346.41650837683477</v>
      </c>
      <c r="AZ1129" s="38">
        <f t="shared" si="475"/>
        <v>0</v>
      </c>
      <c r="BA1129" s="38">
        <f t="shared" si="476"/>
        <v>0</v>
      </c>
      <c r="BB1129" s="38">
        <f t="shared" si="477"/>
        <v>0</v>
      </c>
      <c r="BC1129" s="38">
        <f t="shared" si="478"/>
        <v>0</v>
      </c>
      <c r="BD1129" s="38">
        <f t="shared" si="479"/>
        <v>0</v>
      </c>
      <c r="BE1129" s="38">
        <f t="shared" si="480"/>
        <v>0</v>
      </c>
      <c r="BF1129" s="38">
        <f t="shared" si="481"/>
        <v>0</v>
      </c>
      <c r="BG1129" s="38">
        <f t="shared" si="486"/>
        <v>141.58118266643743</v>
      </c>
      <c r="BH1129" s="38">
        <f t="shared" si="487"/>
        <v>454.23664985523266</v>
      </c>
      <c r="BI1129" s="61">
        <f t="shared" si="482"/>
        <v>1791.6099594574464</v>
      </c>
    </row>
    <row r="1130" spans="1:61" x14ac:dyDescent="0.3">
      <c r="A1130" s="197" t="s">
        <v>1798</v>
      </c>
      <c r="B1130" s="84" t="s">
        <v>1799</v>
      </c>
      <c r="C1130" s="84" t="s">
        <v>1799</v>
      </c>
      <c r="D1130" s="63">
        <f>VLOOKUP(B1130,Площадь!$A$2:$B$490,2,0)</f>
        <v>17.600000000000001</v>
      </c>
      <c r="E1130" s="72"/>
      <c r="F1130" s="90">
        <v>31</v>
      </c>
      <c r="G1130" s="90">
        <v>8</v>
      </c>
      <c r="H1130" s="90"/>
      <c r="I1130" s="89"/>
      <c r="J1130" s="89"/>
      <c r="K1130" s="89"/>
      <c r="L1130" s="89"/>
      <c r="M1130" s="89"/>
      <c r="N1130" s="89"/>
      <c r="O1130" s="89"/>
      <c r="P1130" s="89"/>
      <c r="Q1130" s="89"/>
      <c r="R1130">
        <f t="shared" si="471"/>
        <v>39</v>
      </c>
      <c r="S1130" s="76"/>
      <c r="T1130" s="80"/>
      <c r="U1130" s="39"/>
      <c r="V1130" s="39"/>
      <c r="W1130" s="39"/>
      <c r="X1130" s="39"/>
      <c r="Y1130" s="39"/>
      <c r="Z1130" s="39"/>
      <c r="AA1130" s="39"/>
      <c r="AB1130" s="39"/>
      <c r="AC1130" s="39"/>
      <c r="AD1130" s="39"/>
      <c r="AE1130" s="39"/>
      <c r="AF1130" s="39"/>
      <c r="AG1130" s="39"/>
      <c r="AH1130" s="39"/>
      <c r="AJ1130" s="39">
        <f t="shared" si="472"/>
        <v>0.25323457067423594</v>
      </c>
      <c r="AK1130" s="39">
        <f t="shared" si="473"/>
        <v>2.7992909772299707E-2</v>
      </c>
      <c r="AL1130" s="39">
        <f t="shared" si="474"/>
        <v>0</v>
      </c>
      <c r="AM1130" s="39"/>
      <c r="AS1130" s="39"/>
      <c r="AT1130" s="39">
        <f t="shared" si="483"/>
        <v>0</v>
      </c>
      <c r="AU1130" s="39">
        <f t="shared" si="484"/>
        <v>0</v>
      </c>
      <c r="AW1130" s="38">
        <f t="shared" si="485"/>
        <v>679.77275213509199</v>
      </c>
      <c r="AX1130" s="38">
        <f t="shared" si="488"/>
        <v>75.143047276370439</v>
      </c>
      <c r="AY1130" s="38">
        <f t="shared" si="489"/>
        <v>0</v>
      </c>
      <c r="AZ1130" s="38">
        <f t="shared" si="475"/>
        <v>0</v>
      </c>
      <c r="BA1130" s="38">
        <f t="shared" si="476"/>
        <v>0</v>
      </c>
      <c r="BB1130" s="38">
        <f t="shared" si="477"/>
        <v>0</v>
      </c>
      <c r="BC1130" s="38">
        <f t="shared" si="478"/>
        <v>0</v>
      </c>
      <c r="BD1130" s="38">
        <f t="shared" si="479"/>
        <v>0</v>
      </c>
      <c r="BE1130" s="38">
        <f t="shared" si="480"/>
        <v>0</v>
      </c>
      <c r="BF1130" s="38">
        <f t="shared" si="481"/>
        <v>0</v>
      </c>
      <c r="BG1130" s="38">
        <f t="shared" si="486"/>
        <v>0</v>
      </c>
      <c r="BH1130" s="38">
        <f t="shared" si="487"/>
        <v>0</v>
      </c>
      <c r="BI1130" s="61">
        <f t="shared" si="482"/>
        <v>754.91579941146244</v>
      </c>
    </row>
    <row r="1131" spans="1:61" x14ac:dyDescent="0.3">
      <c r="A1131" s="197" t="s">
        <v>3973</v>
      </c>
      <c r="B1131" s="84" t="s">
        <v>1799</v>
      </c>
      <c r="C1131" s="84" t="s">
        <v>1799</v>
      </c>
      <c r="D1131" s="63">
        <f>VLOOKUP(B1131,Площадь!$A$2:$B$490,2,0)</f>
        <v>17.600000000000001</v>
      </c>
      <c r="E1131" s="72"/>
      <c r="F1131" s="90"/>
      <c r="G1131" s="90">
        <v>21</v>
      </c>
      <c r="H1131" s="90">
        <v>31</v>
      </c>
      <c r="I1131" s="89"/>
      <c r="J1131" s="89"/>
      <c r="K1131" s="89"/>
      <c r="L1131" s="89"/>
      <c r="M1131" s="89"/>
      <c r="N1131" s="89"/>
      <c r="O1131" s="89"/>
      <c r="P1131" s="89">
        <v>15</v>
      </c>
      <c r="Q1131" s="89">
        <v>31</v>
      </c>
      <c r="R1131">
        <f t="shared" si="471"/>
        <v>98</v>
      </c>
      <c r="S1131" s="76"/>
      <c r="T1131" s="80"/>
      <c r="U1131" s="39"/>
      <c r="V1131" s="39"/>
      <c r="W1131" s="39"/>
      <c r="X1131" s="39"/>
      <c r="Y1131" s="39"/>
      <c r="Z1131" s="39"/>
      <c r="AA1131" s="39"/>
      <c r="AB1131" s="39"/>
      <c r="AC1131" s="39"/>
      <c r="AD1131" s="39"/>
      <c r="AE1131" s="39"/>
      <c r="AF1131" s="39"/>
      <c r="AG1131" s="39"/>
      <c r="AH1131" s="39"/>
      <c r="AJ1131" s="39">
        <f t="shared" si="472"/>
        <v>0</v>
      </c>
      <c r="AK1131" s="39">
        <f t="shared" si="473"/>
        <v>7.3481388152286733E-2</v>
      </c>
      <c r="AL1131" s="39">
        <f t="shared" si="474"/>
        <v>0.14466745343924017</v>
      </c>
      <c r="AM1131" s="39"/>
      <c r="AS1131" s="39"/>
      <c r="AT1131" s="39">
        <f t="shared" si="483"/>
        <v>5.912590380649152E-2</v>
      </c>
      <c r="AU1131" s="39">
        <f t="shared" si="484"/>
        <v>0.18969436445518609</v>
      </c>
      <c r="AW1131" s="38">
        <f t="shared" si="485"/>
        <v>0</v>
      </c>
      <c r="AX1131" s="38">
        <f t="shared" si="488"/>
        <v>197.25049910047244</v>
      </c>
      <c r="AY1131" s="38">
        <f t="shared" si="489"/>
        <v>388.33952531415878</v>
      </c>
      <c r="AZ1131" s="38">
        <f t="shared" si="475"/>
        <v>0</v>
      </c>
      <c r="BA1131" s="38">
        <f t="shared" si="476"/>
        <v>0</v>
      </c>
      <c r="BB1131" s="38">
        <f t="shared" si="477"/>
        <v>0</v>
      </c>
      <c r="BC1131" s="38">
        <f t="shared" si="478"/>
        <v>0</v>
      </c>
      <c r="BD1131" s="38">
        <f t="shared" si="479"/>
        <v>0</v>
      </c>
      <c r="BE1131" s="38">
        <f t="shared" si="480"/>
        <v>0</v>
      </c>
      <c r="BF1131" s="38">
        <f t="shared" si="481"/>
        <v>0</v>
      </c>
      <c r="BG1131" s="38">
        <f t="shared" si="486"/>
        <v>158.71521114199359</v>
      </c>
      <c r="BH1131" s="38">
        <f t="shared" si="487"/>
        <v>509.20796416892335</v>
      </c>
      <c r="BI1131" s="61">
        <f t="shared" si="482"/>
        <v>1253.513199725548</v>
      </c>
    </row>
    <row r="1132" spans="1:61" x14ac:dyDescent="0.3">
      <c r="A1132" s="84" t="s">
        <v>741</v>
      </c>
      <c r="B1132" s="84" t="s">
        <v>742</v>
      </c>
      <c r="C1132" s="84" t="s">
        <v>742</v>
      </c>
      <c r="D1132" s="63">
        <f>VLOOKUP(B1132,Площадь!$A$2:$B$490,2,0)</f>
        <v>16.399999999999999</v>
      </c>
      <c r="E1132" s="72"/>
      <c r="F1132" s="87">
        <v>31</v>
      </c>
      <c r="G1132" s="87">
        <v>29</v>
      </c>
      <c r="H1132" s="90">
        <v>31</v>
      </c>
      <c r="I1132" s="89"/>
      <c r="J1132" s="89"/>
      <c r="K1132" s="89"/>
      <c r="L1132" s="89"/>
      <c r="M1132" s="89"/>
      <c r="N1132" s="89"/>
      <c r="O1132" s="89"/>
      <c r="P1132" s="89">
        <v>15</v>
      </c>
      <c r="Q1132" s="89">
        <v>31</v>
      </c>
      <c r="R1132">
        <f t="shared" si="471"/>
        <v>137</v>
      </c>
      <c r="S1132" s="76"/>
      <c r="T1132" s="80"/>
      <c r="U1132" s="39"/>
      <c r="V1132" s="39"/>
      <c r="W1132" s="39"/>
      <c r="X1132" s="39"/>
      <c r="Y1132" s="39"/>
      <c r="Z1132" s="39"/>
      <c r="AA1132" s="39"/>
      <c r="AB1132" s="39"/>
      <c r="AC1132" s="39"/>
      <c r="AD1132" s="39"/>
      <c r="AE1132" s="39"/>
      <c r="AF1132" s="39"/>
      <c r="AG1132" s="39"/>
      <c r="AH1132" s="39"/>
      <c r="AJ1132" s="39">
        <f t="shared" si="472"/>
        <v>0.23596857721917436</v>
      </c>
      <c r="AK1132" s="39">
        <f t="shared" si="473"/>
        <v>9.455559579336463E-2</v>
      </c>
      <c r="AL1132" s="39">
        <f t="shared" si="474"/>
        <v>0.13480376343201925</v>
      </c>
      <c r="AM1132" s="39"/>
      <c r="AS1132" s="39"/>
      <c r="AT1132" s="39">
        <f t="shared" si="483"/>
        <v>5.5094592183321626E-2</v>
      </c>
      <c r="AU1132" s="39">
        <f t="shared" si="484"/>
        <v>0.17676065778778702</v>
      </c>
      <c r="AW1132" s="38">
        <f t="shared" si="485"/>
        <v>633.42460994406292</v>
      </c>
      <c r="AX1132" s="38">
        <f t="shared" si="488"/>
        <v>253.8212591238763</v>
      </c>
      <c r="AY1132" s="38">
        <f t="shared" si="489"/>
        <v>361.86183040637519</v>
      </c>
      <c r="AZ1132" s="38">
        <f t="shared" si="475"/>
        <v>0</v>
      </c>
      <c r="BA1132" s="38">
        <f t="shared" si="476"/>
        <v>0</v>
      </c>
      <c r="BB1132" s="38">
        <f t="shared" si="477"/>
        <v>0</v>
      </c>
      <c r="BC1132" s="38">
        <f t="shared" si="478"/>
        <v>0</v>
      </c>
      <c r="BD1132" s="38">
        <f t="shared" si="479"/>
        <v>0</v>
      </c>
      <c r="BE1132" s="38">
        <f t="shared" si="480"/>
        <v>0</v>
      </c>
      <c r="BF1132" s="38">
        <f t="shared" si="481"/>
        <v>0</v>
      </c>
      <c r="BG1132" s="38">
        <f t="shared" si="486"/>
        <v>147.89371947322124</v>
      </c>
      <c r="BH1132" s="38">
        <f t="shared" si="487"/>
        <v>474.48923933922396</v>
      </c>
      <c r="BI1132" s="61">
        <f t="shared" si="482"/>
        <v>1871.4906582867595</v>
      </c>
    </row>
    <row r="1133" spans="1:61" x14ac:dyDescent="0.3">
      <c r="A1133" s="84" t="s">
        <v>2058</v>
      </c>
      <c r="B1133" s="84" t="s">
        <v>2059</v>
      </c>
      <c r="C1133" s="84" t="s">
        <v>2059</v>
      </c>
      <c r="D1133" s="63">
        <f>VLOOKUP(B1133,Площадь!$A$2:$B$490,2,0)</f>
        <v>16.3</v>
      </c>
      <c r="E1133" s="72"/>
      <c r="F1133" s="87">
        <v>31</v>
      </c>
      <c r="G1133" s="87">
        <v>29</v>
      </c>
      <c r="H1133" s="90">
        <v>31</v>
      </c>
      <c r="I1133" s="89"/>
      <c r="J1133" s="89"/>
      <c r="K1133" s="89"/>
      <c r="L1133" s="89"/>
      <c r="M1133" s="89"/>
      <c r="N1133" s="89"/>
      <c r="O1133" s="89"/>
      <c r="P1133" s="89">
        <v>15</v>
      </c>
      <c r="Q1133" s="89">
        <v>31</v>
      </c>
      <c r="R1133">
        <f t="shared" si="471"/>
        <v>137</v>
      </c>
      <c r="S1133" s="76"/>
      <c r="T1133" s="80"/>
      <c r="U1133" s="39"/>
      <c r="V1133" s="39"/>
      <c r="W1133" s="39"/>
      <c r="X1133" s="39"/>
      <c r="Y1133" s="39"/>
      <c r="Z1133" s="39"/>
      <c r="AA1133" s="39"/>
      <c r="AB1133" s="39"/>
      <c r="AC1133" s="39"/>
      <c r="AD1133" s="39"/>
      <c r="AE1133" s="39"/>
      <c r="AF1133" s="39"/>
      <c r="AG1133" s="39"/>
      <c r="AH1133" s="39"/>
      <c r="AJ1133" s="39">
        <f t="shared" si="472"/>
        <v>0.2345297444312526</v>
      </c>
      <c r="AK1133" s="39">
        <f t="shared" si="473"/>
        <v>9.3979037282429484E-2</v>
      </c>
      <c r="AL1133" s="39">
        <f t="shared" si="474"/>
        <v>0.13398178926475085</v>
      </c>
      <c r="AM1133" s="39"/>
      <c r="AS1133" s="39"/>
      <c r="AT1133" s="39">
        <f t="shared" si="483"/>
        <v>5.4758649548057481E-2</v>
      </c>
      <c r="AU1133" s="39">
        <f t="shared" si="484"/>
        <v>0.17568284889883712</v>
      </c>
      <c r="AW1133" s="38">
        <f t="shared" si="485"/>
        <v>629.56226476147731</v>
      </c>
      <c r="AX1133" s="38">
        <f t="shared" si="488"/>
        <v>252.27356851946243</v>
      </c>
      <c r="AY1133" s="38">
        <f t="shared" si="489"/>
        <v>359.65535583072659</v>
      </c>
      <c r="AZ1133" s="38">
        <f t="shared" si="475"/>
        <v>0</v>
      </c>
      <c r="BA1133" s="38">
        <f t="shared" si="476"/>
        <v>0</v>
      </c>
      <c r="BB1133" s="38">
        <f t="shared" si="477"/>
        <v>0</v>
      </c>
      <c r="BC1133" s="38">
        <f t="shared" si="478"/>
        <v>0</v>
      </c>
      <c r="BD1133" s="38">
        <f t="shared" si="479"/>
        <v>0</v>
      </c>
      <c r="BE1133" s="38">
        <f t="shared" si="480"/>
        <v>0</v>
      </c>
      <c r="BF1133" s="38">
        <f t="shared" si="481"/>
        <v>0</v>
      </c>
      <c r="BG1133" s="38">
        <f t="shared" si="486"/>
        <v>146.99192850082358</v>
      </c>
      <c r="BH1133" s="38">
        <f t="shared" si="487"/>
        <v>471.59601227008244</v>
      </c>
      <c r="BI1133" s="61">
        <f t="shared" si="482"/>
        <v>1860.0791298825723</v>
      </c>
    </row>
    <row r="1134" spans="1:61" x14ac:dyDescent="0.3">
      <c r="A1134" s="84" t="s">
        <v>1842</v>
      </c>
      <c r="B1134" s="84" t="s">
        <v>1843</v>
      </c>
      <c r="C1134" s="84" t="s">
        <v>1843</v>
      </c>
      <c r="D1134" s="63">
        <f>VLOOKUP(B1134,Площадь!$A$2:$B$490,2,0)</f>
        <v>15.7</v>
      </c>
      <c r="E1134" s="72"/>
      <c r="F1134" s="87">
        <v>31</v>
      </c>
      <c r="G1134" s="87">
        <v>29</v>
      </c>
      <c r="H1134" s="90">
        <v>31</v>
      </c>
      <c r="I1134" s="89"/>
      <c r="J1134" s="89"/>
      <c r="K1134" s="89"/>
      <c r="L1134" s="89"/>
      <c r="M1134" s="89"/>
      <c r="N1134" s="89"/>
      <c r="O1134" s="89"/>
      <c r="P1134" s="89">
        <v>15</v>
      </c>
      <c r="Q1134" s="89">
        <v>31</v>
      </c>
      <c r="R1134">
        <f t="shared" si="471"/>
        <v>137</v>
      </c>
      <c r="S1134" s="76"/>
      <c r="T1134" s="80"/>
      <c r="U1134" s="39"/>
      <c r="V1134" s="39"/>
      <c r="W1134" s="39"/>
      <c r="X1134" s="39"/>
      <c r="Y1134" s="39"/>
      <c r="Z1134" s="39"/>
      <c r="AA1134" s="39"/>
      <c r="AB1134" s="39"/>
      <c r="AC1134" s="39"/>
      <c r="AD1134" s="39"/>
      <c r="AE1134" s="39"/>
      <c r="AF1134" s="39"/>
      <c r="AG1134" s="39"/>
      <c r="AH1134" s="39"/>
      <c r="AJ1134" s="39">
        <f t="shared" si="472"/>
        <v>0.22589674770372178</v>
      </c>
      <c r="AK1134" s="39">
        <f t="shared" si="473"/>
        <v>9.0519686216818579E-2</v>
      </c>
      <c r="AL1134" s="39">
        <f t="shared" si="474"/>
        <v>0.12904994426114036</v>
      </c>
      <c r="AM1134" s="39"/>
      <c r="AS1134" s="39"/>
      <c r="AT1134" s="39">
        <f t="shared" si="483"/>
        <v>5.2742993736472538E-2</v>
      </c>
      <c r="AU1134" s="39">
        <f t="shared" si="484"/>
        <v>0.16921599556513756</v>
      </c>
      <c r="AW1134" s="38">
        <f t="shared" si="485"/>
        <v>606.3881936659626</v>
      </c>
      <c r="AX1134" s="38">
        <f t="shared" si="488"/>
        <v>242.98742489297913</v>
      </c>
      <c r="AY1134" s="38">
        <f t="shared" si="489"/>
        <v>346.41650837683477</v>
      </c>
      <c r="AZ1134" s="38">
        <f t="shared" si="475"/>
        <v>0</v>
      </c>
      <c r="BA1134" s="38">
        <f t="shared" si="476"/>
        <v>0</v>
      </c>
      <c r="BB1134" s="38">
        <f t="shared" si="477"/>
        <v>0</v>
      </c>
      <c r="BC1134" s="38">
        <f t="shared" si="478"/>
        <v>0</v>
      </c>
      <c r="BD1134" s="38">
        <f t="shared" si="479"/>
        <v>0</v>
      </c>
      <c r="BE1134" s="38">
        <f t="shared" si="480"/>
        <v>0</v>
      </c>
      <c r="BF1134" s="38">
        <f t="shared" si="481"/>
        <v>0</v>
      </c>
      <c r="BG1134" s="38">
        <f t="shared" si="486"/>
        <v>141.58118266643743</v>
      </c>
      <c r="BH1134" s="38">
        <f t="shared" si="487"/>
        <v>454.23664985523266</v>
      </c>
      <c r="BI1134" s="61">
        <f t="shared" si="482"/>
        <v>1791.6099594574464</v>
      </c>
    </row>
    <row r="1135" spans="1:61" x14ac:dyDescent="0.3">
      <c r="A1135" s="84" t="s">
        <v>2593</v>
      </c>
      <c r="B1135" s="84" t="s">
        <v>1757</v>
      </c>
      <c r="C1135" s="84" t="s">
        <v>1757</v>
      </c>
      <c r="D1135" s="63">
        <f>VLOOKUP(B1135,Площадь!$A$2:$B$490,2,0)</f>
        <v>18.2</v>
      </c>
      <c r="E1135" s="72"/>
      <c r="F1135" s="87">
        <v>31</v>
      </c>
      <c r="G1135" s="87">
        <v>29</v>
      </c>
      <c r="H1135" s="90">
        <v>31</v>
      </c>
      <c r="I1135" s="89"/>
      <c r="J1135" s="89"/>
      <c r="K1135" s="89"/>
      <c r="L1135" s="89"/>
      <c r="M1135" s="89"/>
      <c r="N1135" s="89"/>
      <c r="O1135" s="89"/>
      <c r="P1135" s="89">
        <v>15</v>
      </c>
      <c r="Q1135" s="89">
        <v>31</v>
      </c>
      <c r="R1135">
        <f t="shared" si="471"/>
        <v>137</v>
      </c>
      <c r="S1135" s="76"/>
      <c r="T1135" s="80"/>
      <c r="U1135" s="39"/>
      <c r="V1135" s="39"/>
      <c r="W1135" s="39"/>
      <c r="X1135" s="39"/>
      <c r="Y1135" s="39"/>
      <c r="Z1135" s="39"/>
      <c r="AA1135" s="39"/>
      <c r="AB1135" s="39"/>
      <c r="AC1135" s="39"/>
      <c r="AD1135" s="39"/>
      <c r="AE1135" s="39"/>
      <c r="AF1135" s="39"/>
      <c r="AG1135" s="39"/>
      <c r="AH1135" s="39"/>
      <c r="AJ1135" s="39">
        <f t="shared" si="472"/>
        <v>0.2618675674017667</v>
      </c>
      <c r="AK1135" s="39">
        <f t="shared" si="473"/>
        <v>0.10493364899019733</v>
      </c>
      <c r="AL1135" s="39">
        <f t="shared" si="474"/>
        <v>0.14959929844285061</v>
      </c>
      <c r="AM1135" s="39"/>
      <c r="AS1135" s="39"/>
      <c r="AT1135" s="39">
        <f t="shared" si="483"/>
        <v>6.1141559618076442E-2</v>
      </c>
      <c r="AU1135" s="39">
        <f t="shared" si="484"/>
        <v>0.19616121778888559</v>
      </c>
      <c r="AW1135" s="38">
        <f t="shared" si="485"/>
        <v>702.94682323060647</v>
      </c>
      <c r="AX1135" s="38">
        <f t="shared" si="488"/>
        <v>281.67969000332613</v>
      </c>
      <c r="AY1135" s="38">
        <f t="shared" si="489"/>
        <v>401.57837276805049</v>
      </c>
      <c r="AZ1135" s="38">
        <f t="shared" si="475"/>
        <v>0</v>
      </c>
      <c r="BA1135" s="38">
        <f t="shared" si="476"/>
        <v>0</v>
      </c>
      <c r="BB1135" s="38">
        <f t="shared" si="477"/>
        <v>0</v>
      </c>
      <c r="BC1135" s="38">
        <f t="shared" si="478"/>
        <v>0</v>
      </c>
      <c r="BD1135" s="38">
        <f t="shared" si="479"/>
        <v>0</v>
      </c>
      <c r="BE1135" s="38">
        <f t="shared" si="480"/>
        <v>0</v>
      </c>
      <c r="BF1135" s="38">
        <f t="shared" si="481"/>
        <v>0</v>
      </c>
      <c r="BG1135" s="38">
        <f t="shared" si="486"/>
        <v>164.12595697637968</v>
      </c>
      <c r="BH1135" s="38">
        <f t="shared" si="487"/>
        <v>526.56732658377291</v>
      </c>
      <c r="BI1135" s="61">
        <f t="shared" si="482"/>
        <v>2076.898169562136</v>
      </c>
    </row>
    <row r="1136" spans="1:61" x14ac:dyDescent="0.3">
      <c r="A1136" s="84" t="s">
        <v>1976</v>
      </c>
      <c r="B1136" s="84" t="s">
        <v>1977</v>
      </c>
      <c r="C1136" s="84" t="s">
        <v>1977</v>
      </c>
      <c r="D1136" s="63">
        <f>VLOOKUP(B1136,Площадь!$A$2:$B$490,2,0)</f>
        <v>15.4</v>
      </c>
      <c r="E1136" s="72"/>
      <c r="F1136" s="87">
        <v>31</v>
      </c>
      <c r="G1136" s="87">
        <v>29</v>
      </c>
      <c r="H1136" s="90">
        <v>31</v>
      </c>
      <c r="I1136" s="89"/>
      <c r="J1136" s="89"/>
      <c r="K1136" s="89"/>
      <c r="L1136" s="89"/>
      <c r="M1136" s="89"/>
      <c r="N1136" s="89"/>
      <c r="O1136" s="89"/>
      <c r="P1136" s="89">
        <v>15</v>
      </c>
      <c r="Q1136" s="89">
        <v>31</v>
      </c>
      <c r="R1136">
        <f t="shared" si="471"/>
        <v>137</v>
      </c>
      <c r="S1136" s="76"/>
      <c r="T1136" s="80"/>
      <c r="U1136" s="39"/>
      <c r="V1136" s="39"/>
      <c r="W1136" s="39"/>
      <c r="X1136" s="39"/>
      <c r="Y1136" s="39"/>
      <c r="Z1136" s="39"/>
      <c r="AA1136" s="39"/>
      <c r="AB1136" s="39"/>
      <c r="AC1136" s="39"/>
      <c r="AD1136" s="39"/>
      <c r="AE1136" s="39"/>
      <c r="AF1136" s="39"/>
      <c r="AG1136" s="39"/>
      <c r="AH1136" s="39"/>
      <c r="AJ1136" s="39">
        <f t="shared" si="472"/>
        <v>0.22158024933995643</v>
      </c>
      <c r="AK1136" s="39">
        <f t="shared" si="473"/>
        <v>8.8790010684013126E-2</v>
      </c>
      <c r="AL1136" s="39">
        <f t="shared" si="474"/>
        <v>0.12658402175933514</v>
      </c>
      <c r="AM1136" s="39"/>
      <c r="AS1136" s="39"/>
      <c r="AT1136" s="39">
        <f t="shared" si="483"/>
        <v>5.1735165830680073E-2</v>
      </c>
      <c r="AU1136" s="39">
        <f t="shared" si="484"/>
        <v>0.1659825688982878</v>
      </c>
      <c r="AW1136" s="38">
        <f t="shared" si="485"/>
        <v>594.80115811820542</v>
      </c>
      <c r="AX1136" s="38">
        <f t="shared" si="488"/>
        <v>238.34435307973749</v>
      </c>
      <c r="AY1136" s="38">
        <f t="shared" si="489"/>
        <v>339.79708464988892</v>
      </c>
      <c r="AZ1136" s="38">
        <f t="shared" si="475"/>
        <v>0</v>
      </c>
      <c r="BA1136" s="38">
        <f t="shared" si="476"/>
        <v>0</v>
      </c>
      <c r="BB1136" s="38">
        <f t="shared" si="477"/>
        <v>0</v>
      </c>
      <c r="BC1136" s="38">
        <f t="shared" si="478"/>
        <v>0</v>
      </c>
      <c r="BD1136" s="38">
        <f t="shared" si="479"/>
        <v>0</v>
      </c>
      <c r="BE1136" s="38">
        <f t="shared" si="480"/>
        <v>0</v>
      </c>
      <c r="BF1136" s="38">
        <f t="shared" si="481"/>
        <v>0</v>
      </c>
      <c r="BG1136" s="38">
        <f t="shared" si="486"/>
        <v>138.87580974924435</v>
      </c>
      <c r="BH1136" s="38">
        <f t="shared" si="487"/>
        <v>445.55696864780788</v>
      </c>
      <c r="BI1136" s="61">
        <f t="shared" si="482"/>
        <v>1757.3753742448841</v>
      </c>
    </row>
    <row r="1137" spans="1:61" x14ac:dyDescent="0.3">
      <c r="A1137" s="84" t="s">
        <v>1404</v>
      </c>
      <c r="B1137" s="84" t="s">
        <v>1405</v>
      </c>
      <c r="C1137" s="84" t="s">
        <v>1405</v>
      </c>
      <c r="D1137" s="63">
        <f>VLOOKUP(B1137,Площадь!$A$2:$B$490,2,0)</f>
        <v>13.6</v>
      </c>
      <c r="E1137" s="72"/>
      <c r="F1137" s="87">
        <v>31</v>
      </c>
      <c r="G1137" s="87">
        <v>29</v>
      </c>
      <c r="H1137" s="90">
        <v>31</v>
      </c>
      <c r="I1137" s="89"/>
      <c r="J1137" s="89"/>
      <c r="K1137" s="89"/>
      <c r="L1137" s="89"/>
      <c r="M1137" s="89"/>
      <c r="N1137" s="89"/>
      <c r="O1137" s="89"/>
      <c r="P1137" s="89">
        <v>15</v>
      </c>
      <c r="Q1137" s="89">
        <v>31</v>
      </c>
      <c r="R1137">
        <f t="shared" si="471"/>
        <v>137</v>
      </c>
      <c r="S1137" s="76"/>
      <c r="T1137" s="80"/>
      <c r="U1137" s="39"/>
      <c r="V1137" s="39"/>
      <c r="W1137" s="39"/>
      <c r="X1137" s="39"/>
      <c r="Y1137" s="39"/>
      <c r="Z1137" s="39"/>
      <c r="AA1137" s="39"/>
      <c r="AB1137" s="39"/>
      <c r="AC1137" s="39"/>
      <c r="AD1137" s="39"/>
      <c r="AE1137" s="39"/>
      <c r="AF1137" s="39"/>
      <c r="AG1137" s="39"/>
      <c r="AH1137" s="39"/>
      <c r="AJ1137" s="39">
        <f t="shared" si="472"/>
        <v>0.19568125915736412</v>
      </c>
      <c r="AK1137" s="39">
        <f t="shared" si="473"/>
        <v>7.8411957487180425E-2</v>
      </c>
      <c r="AL1137" s="39">
        <f t="shared" si="474"/>
        <v>0.11178848674850377</v>
      </c>
      <c r="AM1137" s="39"/>
      <c r="AS1137" s="39"/>
      <c r="AT1137" s="39">
        <f t="shared" si="483"/>
        <v>4.5688198395925257E-2</v>
      </c>
      <c r="AU1137" s="39">
        <f t="shared" si="484"/>
        <v>0.14658200889718923</v>
      </c>
      <c r="AW1137" s="38">
        <f t="shared" si="485"/>
        <v>525.27894483166199</v>
      </c>
      <c r="AX1137" s="38">
        <f t="shared" si="488"/>
        <v>210.48592220028766</v>
      </c>
      <c r="AY1137" s="38">
        <f t="shared" si="489"/>
        <v>300.08054228821356</v>
      </c>
      <c r="AZ1137" s="38">
        <f t="shared" si="475"/>
        <v>0</v>
      </c>
      <c r="BA1137" s="38">
        <f t="shared" si="476"/>
        <v>0</v>
      </c>
      <c r="BB1137" s="38">
        <f t="shared" si="477"/>
        <v>0</v>
      </c>
      <c r="BC1137" s="38">
        <f t="shared" si="478"/>
        <v>0</v>
      </c>
      <c r="BD1137" s="38">
        <f t="shared" si="479"/>
        <v>0</v>
      </c>
      <c r="BE1137" s="38">
        <f t="shared" si="480"/>
        <v>0</v>
      </c>
      <c r="BF1137" s="38">
        <f t="shared" si="481"/>
        <v>0</v>
      </c>
      <c r="BG1137" s="38">
        <f t="shared" si="486"/>
        <v>122.64357224608592</v>
      </c>
      <c r="BH1137" s="38">
        <f t="shared" si="487"/>
        <v>393.47888140325887</v>
      </c>
      <c r="BI1137" s="61">
        <f t="shared" si="482"/>
        <v>1551.9678629695079</v>
      </c>
    </row>
    <row r="1138" spans="1:61" x14ac:dyDescent="0.3">
      <c r="A1138" s="84" t="s">
        <v>719</v>
      </c>
      <c r="B1138" s="84" t="s">
        <v>720</v>
      </c>
      <c r="C1138" s="84" t="s">
        <v>720</v>
      </c>
      <c r="D1138" s="63">
        <f>VLOOKUP(B1138,Площадь!$A$2:$B$490,2,0)</f>
        <v>17.2</v>
      </c>
      <c r="E1138" s="72"/>
      <c r="F1138" s="87">
        <v>31</v>
      </c>
      <c r="G1138" s="87">
        <v>29</v>
      </c>
      <c r="H1138" s="90">
        <v>31</v>
      </c>
      <c r="I1138" s="89"/>
      <c r="J1138" s="89"/>
      <c r="K1138" s="89"/>
      <c r="L1138" s="89"/>
      <c r="M1138" s="89"/>
      <c r="N1138" s="89"/>
      <c r="O1138" s="89"/>
      <c r="P1138" s="89">
        <v>15</v>
      </c>
      <c r="Q1138" s="89">
        <v>31</v>
      </c>
      <c r="R1138">
        <f t="shared" si="471"/>
        <v>137</v>
      </c>
      <c r="S1138" s="76"/>
      <c r="T1138" s="80"/>
      <c r="U1138" s="39"/>
      <c r="V1138" s="39"/>
      <c r="W1138" s="39"/>
      <c r="X1138" s="39"/>
      <c r="Y1138" s="39"/>
      <c r="Z1138" s="39"/>
      <c r="AA1138" s="39"/>
      <c r="AB1138" s="39"/>
      <c r="AC1138" s="39"/>
      <c r="AD1138" s="39"/>
      <c r="AE1138" s="39"/>
      <c r="AF1138" s="39"/>
      <c r="AG1138" s="39"/>
      <c r="AH1138" s="39"/>
      <c r="AJ1138" s="39">
        <f t="shared" si="472"/>
        <v>0.24747923952254874</v>
      </c>
      <c r="AK1138" s="39">
        <f t="shared" si="473"/>
        <v>9.9168063880845828E-2</v>
      </c>
      <c r="AL1138" s="39">
        <f t="shared" si="474"/>
        <v>0.14137955677016653</v>
      </c>
      <c r="AM1138" s="39"/>
      <c r="AS1138" s="39"/>
      <c r="AT1138" s="39">
        <f t="shared" si="483"/>
        <v>5.7782133265434882E-2</v>
      </c>
      <c r="AU1138" s="39">
        <f t="shared" si="484"/>
        <v>0.18538312889938638</v>
      </c>
      <c r="AW1138" s="38">
        <f t="shared" si="485"/>
        <v>664.32337140474897</v>
      </c>
      <c r="AX1138" s="38">
        <f t="shared" si="488"/>
        <v>266.20278395918734</v>
      </c>
      <c r="AY1138" s="38">
        <f t="shared" si="489"/>
        <v>379.51362701156427</v>
      </c>
      <c r="AZ1138" s="38">
        <f t="shared" si="475"/>
        <v>0</v>
      </c>
      <c r="BA1138" s="38">
        <f t="shared" si="476"/>
        <v>0</v>
      </c>
      <c r="BB1138" s="38">
        <f t="shared" si="477"/>
        <v>0</v>
      </c>
      <c r="BC1138" s="38">
        <f t="shared" si="478"/>
        <v>0</v>
      </c>
      <c r="BD1138" s="38">
        <f t="shared" si="479"/>
        <v>0</v>
      </c>
      <c r="BE1138" s="38">
        <f t="shared" si="480"/>
        <v>0</v>
      </c>
      <c r="BF1138" s="38">
        <f t="shared" si="481"/>
        <v>0</v>
      </c>
      <c r="BG1138" s="38">
        <f t="shared" si="486"/>
        <v>155.1080472524028</v>
      </c>
      <c r="BH1138" s="38">
        <f t="shared" si="487"/>
        <v>497.63505589235683</v>
      </c>
      <c r="BI1138" s="61">
        <f t="shared" si="482"/>
        <v>1962.7828855202602</v>
      </c>
    </row>
    <row r="1139" spans="1:61" x14ac:dyDescent="0.3">
      <c r="A1139" s="84" t="s">
        <v>1903</v>
      </c>
      <c r="B1139" s="84" t="s">
        <v>1904</v>
      </c>
      <c r="C1139" s="84" t="s">
        <v>1904</v>
      </c>
      <c r="D1139" s="63">
        <f>VLOOKUP(B1139,Площадь!$A$2:$B$490,2,0)</f>
        <v>17.2</v>
      </c>
      <c r="E1139" s="72"/>
      <c r="F1139" s="87">
        <v>31</v>
      </c>
      <c r="G1139" s="87">
        <v>29</v>
      </c>
      <c r="H1139" s="90">
        <v>31</v>
      </c>
      <c r="I1139" s="89"/>
      <c r="J1139" s="89"/>
      <c r="K1139" s="89"/>
      <c r="L1139" s="89"/>
      <c r="M1139" s="89"/>
      <c r="N1139" s="89"/>
      <c r="O1139" s="89"/>
      <c r="P1139" s="89">
        <v>15</v>
      </c>
      <c r="Q1139" s="89">
        <v>31</v>
      </c>
      <c r="R1139">
        <f t="shared" si="471"/>
        <v>137</v>
      </c>
      <c r="S1139" s="76"/>
      <c r="T1139" s="80"/>
      <c r="U1139" s="39"/>
      <c r="V1139" s="39"/>
      <c r="W1139" s="39"/>
      <c r="X1139" s="39"/>
      <c r="Y1139" s="39"/>
      <c r="Z1139" s="39"/>
      <c r="AA1139" s="39"/>
      <c r="AB1139" s="39"/>
      <c r="AC1139" s="39"/>
      <c r="AD1139" s="39"/>
      <c r="AE1139" s="39"/>
      <c r="AF1139" s="39"/>
      <c r="AG1139" s="39"/>
      <c r="AH1139" s="39"/>
      <c r="AJ1139" s="39">
        <f t="shared" si="472"/>
        <v>0.24747923952254874</v>
      </c>
      <c r="AK1139" s="39">
        <f t="shared" si="473"/>
        <v>9.9168063880845828E-2</v>
      </c>
      <c r="AL1139" s="39">
        <f t="shared" si="474"/>
        <v>0.14137955677016653</v>
      </c>
      <c r="AM1139" s="39"/>
      <c r="AS1139" s="39"/>
      <c r="AT1139" s="39">
        <f t="shared" si="483"/>
        <v>5.7782133265434882E-2</v>
      </c>
      <c r="AU1139" s="39">
        <f t="shared" si="484"/>
        <v>0.18538312889938638</v>
      </c>
      <c r="AW1139" s="38">
        <f t="shared" si="485"/>
        <v>664.32337140474897</v>
      </c>
      <c r="AX1139" s="38">
        <f t="shared" si="488"/>
        <v>266.20278395918734</v>
      </c>
      <c r="AY1139" s="38">
        <f t="shared" si="489"/>
        <v>379.51362701156427</v>
      </c>
      <c r="AZ1139" s="38">
        <f t="shared" si="475"/>
        <v>0</v>
      </c>
      <c r="BA1139" s="38">
        <f t="shared" si="476"/>
        <v>0</v>
      </c>
      <c r="BB1139" s="38">
        <f t="shared" si="477"/>
        <v>0</v>
      </c>
      <c r="BC1139" s="38">
        <f t="shared" si="478"/>
        <v>0</v>
      </c>
      <c r="BD1139" s="38">
        <f t="shared" si="479"/>
        <v>0</v>
      </c>
      <c r="BE1139" s="38">
        <f t="shared" si="480"/>
        <v>0</v>
      </c>
      <c r="BF1139" s="38">
        <f t="shared" si="481"/>
        <v>0</v>
      </c>
      <c r="BG1139" s="38">
        <f t="shared" si="486"/>
        <v>155.1080472524028</v>
      </c>
      <c r="BH1139" s="38">
        <f t="shared" si="487"/>
        <v>497.63505589235683</v>
      </c>
      <c r="BI1139" s="61">
        <f t="shared" si="482"/>
        <v>1962.7828855202602</v>
      </c>
    </row>
    <row r="1140" spans="1:61" x14ac:dyDescent="0.3">
      <c r="A1140" s="84" t="s">
        <v>852</v>
      </c>
      <c r="B1140" s="84" t="s">
        <v>853</v>
      </c>
      <c r="C1140" s="84" t="s">
        <v>853</v>
      </c>
      <c r="D1140" s="63">
        <f>VLOOKUP(B1140,Площадь!$A$2:$B$490,2,0)</f>
        <v>15.6</v>
      </c>
      <c r="E1140" s="72"/>
      <c r="F1140" s="87">
        <v>31</v>
      </c>
      <c r="G1140" s="87">
        <v>29</v>
      </c>
      <c r="H1140" s="90">
        <v>31</v>
      </c>
      <c r="I1140" s="89"/>
      <c r="J1140" s="89"/>
      <c r="K1140" s="89"/>
      <c r="L1140" s="89"/>
      <c r="M1140" s="89"/>
      <c r="N1140" s="89"/>
      <c r="O1140" s="89"/>
      <c r="P1140" s="89">
        <v>15</v>
      </c>
      <c r="Q1140" s="89">
        <v>31</v>
      </c>
      <c r="R1140">
        <f t="shared" si="471"/>
        <v>137</v>
      </c>
      <c r="S1140" s="76"/>
      <c r="T1140" s="80"/>
      <c r="U1140" s="39"/>
      <c r="V1140" s="39"/>
      <c r="W1140" s="39"/>
      <c r="X1140" s="39"/>
      <c r="Y1140" s="39"/>
      <c r="Z1140" s="39"/>
      <c r="AA1140" s="39"/>
      <c r="AB1140" s="39"/>
      <c r="AC1140" s="39"/>
      <c r="AD1140" s="39"/>
      <c r="AE1140" s="39"/>
      <c r="AF1140" s="39"/>
      <c r="AG1140" s="39"/>
      <c r="AH1140" s="39"/>
      <c r="AJ1140" s="39">
        <f t="shared" si="472"/>
        <v>0.2244579149158</v>
      </c>
      <c r="AK1140" s="39">
        <f t="shared" si="473"/>
        <v>8.9943127705883433E-2</v>
      </c>
      <c r="AL1140" s="39">
        <f t="shared" si="474"/>
        <v>0.12822797009387196</v>
      </c>
      <c r="AM1140" s="39"/>
      <c r="AS1140" s="39"/>
      <c r="AT1140" s="39">
        <f t="shared" si="483"/>
        <v>5.2407051101208385E-2</v>
      </c>
      <c r="AU1140" s="39">
        <f t="shared" si="484"/>
        <v>0.16813818667618766</v>
      </c>
      <c r="AW1140" s="38">
        <f t="shared" si="485"/>
        <v>602.52584848337688</v>
      </c>
      <c r="AX1140" s="38">
        <f t="shared" si="488"/>
        <v>241.43973428856526</v>
      </c>
      <c r="AY1140" s="38">
        <f t="shared" si="489"/>
        <v>344.21003380118617</v>
      </c>
      <c r="AZ1140" s="38">
        <f t="shared" si="475"/>
        <v>0</v>
      </c>
      <c r="BA1140" s="38">
        <f t="shared" si="476"/>
        <v>0</v>
      </c>
      <c r="BB1140" s="38">
        <f t="shared" si="477"/>
        <v>0</v>
      </c>
      <c r="BC1140" s="38">
        <f t="shared" si="478"/>
        <v>0</v>
      </c>
      <c r="BD1140" s="38">
        <f t="shared" si="479"/>
        <v>0</v>
      </c>
      <c r="BE1140" s="38">
        <f t="shared" si="480"/>
        <v>0</v>
      </c>
      <c r="BF1140" s="38">
        <f t="shared" si="481"/>
        <v>0</v>
      </c>
      <c r="BG1140" s="38">
        <f t="shared" si="486"/>
        <v>140.67939169403974</v>
      </c>
      <c r="BH1140" s="38">
        <f t="shared" si="487"/>
        <v>451.34342278609114</v>
      </c>
      <c r="BI1140" s="61">
        <f t="shared" si="482"/>
        <v>1780.1984310532594</v>
      </c>
    </row>
    <row r="1141" spans="1:61" x14ac:dyDescent="0.3">
      <c r="A1141" s="84" t="s">
        <v>721</v>
      </c>
      <c r="B1141" s="84" t="s">
        <v>722</v>
      </c>
      <c r="C1141" s="84" t="s">
        <v>722</v>
      </c>
      <c r="D1141" s="63">
        <f>VLOOKUP(B1141,Площадь!$A$2:$B$490,2,0)</f>
        <v>19.100000000000001</v>
      </c>
      <c r="E1141" s="72"/>
      <c r="F1141" s="87">
        <v>31</v>
      </c>
      <c r="G1141" s="87">
        <v>29</v>
      </c>
      <c r="H1141" s="90">
        <v>31</v>
      </c>
      <c r="I1141" s="89"/>
      <c r="J1141" s="89"/>
      <c r="K1141" s="89"/>
      <c r="L1141" s="89"/>
      <c r="M1141" s="89"/>
      <c r="N1141" s="89"/>
      <c r="O1141" s="89"/>
      <c r="P1141" s="89">
        <v>15</v>
      </c>
      <c r="Q1141" s="89">
        <v>31</v>
      </c>
      <c r="R1141">
        <f t="shared" si="471"/>
        <v>137</v>
      </c>
      <c r="S1141" s="76"/>
      <c r="T1141" s="80"/>
      <c r="U1141" s="39"/>
      <c r="V1141" s="39"/>
      <c r="W1141" s="39"/>
      <c r="X1141" s="39"/>
      <c r="Y1141" s="39"/>
      <c r="Z1141" s="39"/>
      <c r="AA1141" s="39"/>
      <c r="AB1141" s="39"/>
      <c r="AC1141" s="39"/>
      <c r="AD1141" s="39"/>
      <c r="AE1141" s="39"/>
      <c r="AF1141" s="39"/>
      <c r="AG1141" s="39"/>
      <c r="AH1141" s="39"/>
      <c r="AJ1141" s="39">
        <f t="shared" si="472"/>
        <v>0.27481706249306287</v>
      </c>
      <c r="AK1141" s="39">
        <f t="shared" si="473"/>
        <v>0.1101226755886137</v>
      </c>
      <c r="AL1141" s="39">
        <f t="shared" si="474"/>
        <v>0.15699706594826632</v>
      </c>
      <c r="AM1141" s="39"/>
      <c r="AS1141" s="39"/>
      <c r="AT1141" s="39">
        <f t="shared" si="483"/>
        <v>6.4165043335453864E-2</v>
      </c>
      <c r="AU1141" s="39">
        <f t="shared" si="484"/>
        <v>0.20586149778943491</v>
      </c>
      <c r="AW1141" s="38">
        <f t="shared" si="485"/>
        <v>737.70792987387824</v>
      </c>
      <c r="AX1141" s="38">
        <f t="shared" si="488"/>
        <v>295.60890544305107</v>
      </c>
      <c r="AY1141" s="38">
        <f t="shared" si="489"/>
        <v>421.43664394888822</v>
      </c>
      <c r="AZ1141" s="38">
        <f t="shared" si="475"/>
        <v>0</v>
      </c>
      <c r="BA1141" s="38">
        <f t="shared" si="476"/>
        <v>0</v>
      </c>
      <c r="BB1141" s="38">
        <f t="shared" si="477"/>
        <v>0</v>
      </c>
      <c r="BC1141" s="38">
        <f t="shared" si="478"/>
        <v>0</v>
      </c>
      <c r="BD1141" s="38">
        <f t="shared" si="479"/>
        <v>0</v>
      </c>
      <c r="BE1141" s="38">
        <f t="shared" si="480"/>
        <v>0</v>
      </c>
      <c r="BF1141" s="38">
        <f t="shared" si="481"/>
        <v>0</v>
      </c>
      <c r="BG1141" s="38">
        <f t="shared" si="486"/>
        <v>172.24207572795893</v>
      </c>
      <c r="BH1141" s="38">
        <f t="shared" si="487"/>
        <v>552.60637020604747</v>
      </c>
      <c r="BI1141" s="61">
        <f t="shared" si="482"/>
        <v>2179.6019251998241</v>
      </c>
    </row>
    <row r="1142" spans="1:61" x14ac:dyDescent="0.3">
      <c r="A1142" s="84" t="s">
        <v>890</v>
      </c>
      <c r="B1142" s="84" t="s">
        <v>891</v>
      </c>
      <c r="C1142" s="84" t="s">
        <v>891</v>
      </c>
      <c r="D1142" s="63">
        <f>VLOOKUP(B1142,Площадь!$A$2:$B$490,2,0)</f>
        <v>16</v>
      </c>
      <c r="E1142" s="72"/>
      <c r="F1142" s="87">
        <v>31</v>
      </c>
      <c r="G1142" s="87">
        <v>29</v>
      </c>
      <c r="H1142" s="90">
        <v>31</v>
      </c>
      <c r="I1142" s="89"/>
      <c r="J1142" s="89"/>
      <c r="K1142" s="89"/>
      <c r="L1142" s="89"/>
      <c r="M1142" s="89"/>
      <c r="N1142" s="89"/>
      <c r="O1142" s="89"/>
      <c r="P1142" s="89">
        <v>15</v>
      </c>
      <c r="Q1142" s="89">
        <v>31</v>
      </c>
      <c r="R1142">
        <f t="shared" si="471"/>
        <v>137</v>
      </c>
      <c r="S1142" s="76"/>
      <c r="T1142" s="80"/>
      <c r="U1142" s="39"/>
      <c r="V1142" s="39"/>
      <c r="W1142" s="39"/>
      <c r="X1142" s="39"/>
      <c r="Y1142" s="39"/>
      <c r="Z1142" s="39"/>
      <c r="AA1142" s="39"/>
      <c r="AB1142" s="39"/>
      <c r="AC1142" s="39"/>
      <c r="AD1142" s="39"/>
      <c r="AE1142" s="39"/>
      <c r="AF1142" s="39"/>
      <c r="AG1142" s="39"/>
      <c r="AH1142" s="39"/>
      <c r="AJ1142" s="39">
        <f t="shared" si="472"/>
        <v>0.23021324606748719</v>
      </c>
      <c r="AK1142" s="39">
        <f t="shared" si="473"/>
        <v>9.2249361749624031E-2</v>
      </c>
      <c r="AL1142" s="39">
        <f t="shared" si="474"/>
        <v>0.1315158667629456</v>
      </c>
      <c r="AM1142" s="39"/>
      <c r="AS1142" s="39"/>
      <c r="AT1142" s="39">
        <f t="shared" si="483"/>
        <v>5.3750821642265009E-2</v>
      </c>
      <c r="AU1142" s="39">
        <f t="shared" si="484"/>
        <v>0.17244942223198734</v>
      </c>
      <c r="AW1142" s="38">
        <f t="shared" si="485"/>
        <v>617.9752292137199</v>
      </c>
      <c r="AX1142" s="38">
        <f t="shared" si="488"/>
        <v>247.63049670622078</v>
      </c>
      <c r="AY1142" s="38">
        <f t="shared" si="489"/>
        <v>353.03593210378068</v>
      </c>
      <c r="AZ1142" s="38">
        <f t="shared" si="475"/>
        <v>0</v>
      </c>
      <c r="BA1142" s="38">
        <f t="shared" si="476"/>
        <v>0</v>
      </c>
      <c r="BB1142" s="38">
        <f t="shared" si="477"/>
        <v>0</v>
      </c>
      <c r="BC1142" s="38">
        <f t="shared" si="478"/>
        <v>0</v>
      </c>
      <c r="BD1142" s="38">
        <f t="shared" si="479"/>
        <v>0</v>
      </c>
      <c r="BE1142" s="38">
        <f t="shared" si="480"/>
        <v>0</v>
      </c>
      <c r="BF1142" s="38">
        <f t="shared" si="481"/>
        <v>0</v>
      </c>
      <c r="BG1142" s="38">
        <f t="shared" si="486"/>
        <v>144.2865555836305</v>
      </c>
      <c r="BH1142" s="38">
        <f t="shared" si="487"/>
        <v>462.91633106265755</v>
      </c>
      <c r="BI1142" s="61">
        <f t="shared" si="482"/>
        <v>1825.8445446700096</v>
      </c>
    </row>
    <row r="1143" spans="1:61" x14ac:dyDescent="0.3">
      <c r="A1143" s="84" t="s">
        <v>2421</v>
      </c>
      <c r="B1143" s="84" t="s">
        <v>2422</v>
      </c>
      <c r="C1143" s="84" t="s">
        <v>2422</v>
      </c>
      <c r="D1143" s="63">
        <f>VLOOKUP(B1143,Площадь!$A$2:$B$490,2,0)</f>
        <v>13.2</v>
      </c>
      <c r="E1143" s="72"/>
      <c r="F1143" s="87">
        <v>31</v>
      </c>
      <c r="G1143" s="87">
        <v>29</v>
      </c>
      <c r="H1143" s="90">
        <v>31</v>
      </c>
      <c r="I1143" s="89"/>
      <c r="J1143" s="89"/>
      <c r="K1143" s="89"/>
      <c r="L1143" s="89"/>
      <c r="M1143" s="89"/>
      <c r="N1143" s="89"/>
      <c r="O1143" s="89"/>
      <c r="P1143" s="89">
        <v>15</v>
      </c>
      <c r="Q1143" s="89">
        <v>31</v>
      </c>
      <c r="R1143">
        <f t="shared" si="471"/>
        <v>137</v>
      </c>
      <c r="S1143" s="76"/>
      <c r="T1143" s="80"/>
      <c r="U1143" s="39"/>
      <c r="V1143" s="39"/>
      <c r="W1143" s="39"/>
      <c r="X1143" s="39"/>
      <c r="Y1143" s="39"/>
      <c r="Z1143" s="39"/>
      <c r="AA1143" s="39"/>
      <c r="AB1143" s="39"/>
      <c r="AC1143" s="39"/>
      <c r="AD1143" s="39"/>
      <c r="AE1143" s="39"/>
      <c r="AF1143" s="39"/>
      <c r="AG1143" s="39"/>
      <c r="AH1143" s="39"/>
      <c r="AJ1143" s="39">
        <f t="shared" si="472"/>
        <v>0.18992592800567693</v>
      </c>
      <c r="AK1143" s="39">
        <f t="shared" si="473"/>
        <v>7.6105723443439827E-2</v>
      </c>
      <c r="AL1143" s="39">
        <f t="shared" si="474"/>
        <v>0.10850059007943012</v>
      </c>
      <c r="AM1143" s="39"/>
      <c r="AS1143" s="39"/>
      <c r="AT1143" s="39">
        <f t="shared" si="483"/>
        <v>4.4344427854868633E-2</v>
      </c>
      <c r="AU1143" s="39">
        <f t="shared" si="484"/>
        <v>0.14227077334138954</v>
      </c>
      <c r="AW1143" s="38">
        <f t="shared" si="485"/>
        <v>509.82956410131891</v>
      </c>
      <c r="AX1143" s="38">
        <f t="shared" si="488"/>
        <v>204.29515978263214</v>
      </c>
      <c r="AY1143" s="38">
        <f t="shared" si="489"/>
        <v>291.25464398561905</v>
      </c>
      <c r="AZ1143" s="38">
        <f t="shared" si="475"/>
        <v>0</v>
      </c>
      <c r="BA1143" s="38">
        <f t="shared" si="476"/>
        <v>0</v>
      </c>
      <c r="BB1143" s="38">
        <f t="shared" si="477"/>
        <v>0</v>
      </c>
      <c r="BC1143" s="38">
        <f t="shared" si="478"/>
        <v>0</v>
      </c>
      <c r="BD1143" s="38">
        <f t="shared" si="479"/>
        <v>0</v>
      </c>
      <c r="BE1143" s="38">
        <f t="shared" si="480"/>
        <v>0</v>
      </c>
      <c r="BF1143" s="38">
        <f t="shared" si="481"/>
        <v>0</v>
      </c>
      <c r="BG1143" s="38">
        <f t="shared" si="486"/>
        <v>119.03640835649517</v>
      </c>
      <c r="BH1143" s="38">
        <f t="shared" si="487"/>
        <v>381.90597312669246</v>
      </c>
      <c r="BI1143" s="61">
        <f t="shared" si="482"/>
        <v>1506.3217493527577</v>
      </c>
    </row>
    <row r="1144" spans="1:61" x14ac:dyDescent="0.3">
      <c r="A1144" s="84" t="s">
        <v>2146</v>
      </c>
      <c r="B1144" s="84" t="s">
        <v>2147</v>
      </c>
      <c r="C1144" s="84" t="s">
        <v>2147</v>
      </c>
      <c r="D1144" s="63">
        <f>VLOOKUP(B1144,Площадь!$A$2:$B$490,2,0)</f>
        <v>16</v>
      </c>
      <c r="E1144" s="72"/>
      <c r="F1144" s="87">
        <v>31</v>
      </c>
      <c r="G1144" s="87">
        <v>29</v>
      </c>
      <c r="H1144" s="90">
        <v>31</v>
      </c>
      <c r="I1144" s="89"/>
      <c r="J1144" s="89"/>
      <c r="K1144" s="89"/>
      <c r="L1144" s="89"/>
      <c r="M1144" s="89"/>
      <c r="N1144" s="89"/>
      <c r="O1144" s="89"/>
      <c r="P1144" s="89">
        <v>15</v>
      </c>
      <c r="Q1144" s="89">
        <v>31</v>
      </c>
      <c r="R1144">
        <f t="shared" si="471"/>
        <v>137</v>
      </c>
      <c r="S1144" s="76"/>
      <c r="T1144" s="80"/>
      <c r="U1144" s="39"/>
      <c r="V1144" s="39"/>
      <c r="W1144" s="39"/>
      <c r="X1144" s="39"/>
      <c r="Y1144" s="39"/>
      <c r="Z1144" s="39"/>
      <c r="AA1144" s="39"/>
      <c r="AB1144" s="39"/>
      <c r="AC1144" s="39"/>
      <c r="AD1144" s="39"/>
      <c r="AE1144" s="39"/>
      <c r="AF1144" s="39"/>
      <c r="AG1144" s="39"/>
      <c r="AH1144" s="39"/>
      <c r="AJ1144" s="39">
        <f t="shared" si="472"/>
        <v>0.23021324606748719</v>
      </c>
      <c r="AK1144" s="39">
        <f t="shared" si="473"/>
        <v>9.2249361749624031E-2</v>
      </c>
      <c r="AL1144" s="39">
        <f t="shared" si="474"/>
        <v>0.1315158667629456</v>
      </c>
      <c r="AM1144" s="39"/>
      <c r="AS1144" s="39"/>
      <c r="AT1144" s="39">
        <f t="shared" si="483"/>
        <v>5.3750821642265009E-2</v>
      </c>
      <c r="AU1144" s="39">
        <f t="shared" si="484"/>
        <v>0.17244942223198734</v>
      </c>
      <c r="AW1144" s="38">
        <f t="shared" si="485"/>
        <v>617.9752292137199</v>
      </c>
      <c r="AX1144" s="38">
        <f t="shared" si="488"/>
        <v>247.63049670622078</v>
      </c>
      <c r="AY1144" s="38">
        <f t="shared" si="489"/>
        <v>353.03593210378068</v>
      </c>
      <c r="AZ1144" s="38">
        <f t="shared" si="475"/>
        <v>0</v>
      </c>
      <c r="BA1144" s="38">
        <f t="shared" si="476"/>
        <v>0</v>
      </c>
      <c r="BB1144" s="38">
        <f t="shared" si="477"/>
        <v>0</v>
      </c>
      <c r="BC1144" s="38">
        <f t="shared" si="478"/>
        <v>0</v>
      </c>
      <c r="BD1144" s="38">
        <f t="shared" si="479"/>
        <v>0</v>
      </c>
      <c r="BE1144" s="38">
        <f t="shared" si="480"/>
        <v>0</v>
      </c>
      <c r="BF1144" s="38">
        <f t="shared" si="481"/>
        <v>0</v>
      </c>
      <c r="BG1144" s="38">
        <f t="shared" si="486"/>
        <v>144.2865555836305</v>
      </c>
      <c r="BH1144" s="38">
        <f t="shared" si="487"/>
        <v>462.91633106265755</v>
      </c>
      <c r="BI1144" s="61">
        <f t="shared" si="482"/>
        <v>1825.8445446700096</v>
      </c>
    </row>
    <row r="1145" spans="1:61" x14ac:dyDescent="0.3">
      <c r="A1145" s="84" t="s">
        <v>831</v>
      </c>
      <c r="B1145" s="84" t="s">
        <v>832</v>
      </c>
      <c r="C1145" s="84" t="s">
        <v>832</v>
      </c>
      <c r="D1145" s="63">
        <f>VLOOKUP(B1145,Площадь!$A$2:$B$490,2,0)</f>
        <v>16</v>
      </c>
      <c r="E1145" s="72"/>
      <c r="F1145" s="87">
        <v>31</v>
      </c>
      <c r="G1145" s="87">
        <v>29</v>
      </c>
      <c r="H1145" s="90">
        <v>31</v>
      </c>
      <c r="I1145" s="89"/>
      <c r="J1145" s="89"/>
      <c r="K1145" s="89"/>
      <c r="L1145" s="89"/>
      <c r="M1145" s="89"/>
      <c r="N1145" s="89"/>
      <c r="O1145" s="89"/>
      <c r="P1145" s="89">
        <v>15</v>
      </c>
      <c r="Q1145" s="89">
        <v>31</v>
      </c>
      <c r="R1145">
        <f t="shared" si="471"/>
        <v>137</v>
      </c>
      <c r="S1145" s="76"/>
      <c r="T1145" s="80"/>
      <c r="U1145" s="39"/>
      <c r="V1145" s="39"/>
      <c r="W1145" s="39"/>
      <c r="X1145" s="39"/>
      <c r="Y1145" s="39"/>
      <c r="Z1145" s="39"/>
      <c r="AA1145" s="39"/>
      <c r="AB1145" s="39"/>
      <c r="AC1145" s="39"/>
      <c r="AD1145" s="39"/>
      <c r="AE1145" s="39"/>
      <c r="AF1145" s="39"/>
      <c r="AG1145" s="39"/>
      <c r="AH1145" s="39"/>
      <c r="AJ1145" s="39">
        <f t="shared" si="472"/>
        <v>0.23021324606748719</v>
      </c>
      <c r="AK1145" s="39">
        <f t="shared" si="473"/>
        <v>9.2249361749624031E-2</v>
      </c>
      <c r="AL1145" s="39">
        <f t="shared" si="474"/>
        <v>0.1315158667629456</v>
      </c>
      <c r="AM1145" s="39"/>
      <c r="AS1145" s="39"/>
      <c r="AT1145" s="39">
        <f t="shared" si="483"/>
        <v>5.3750821642265009E-2</v>
      </c>
      <c r="AU1145" s="39">
        <f t="shared" si="484"/>
        <v>0.17244942223198734</v>
      </c>
      <c r="AW1145" s="38">
        <f t="shared" si="485"/>
        <v>617.9752292137199</v>
      </c>
      <c r="AX1145" s="38">
        <f t="shared" si="488"/>
        <v>247.63049670622078</v>
      </c>
      <c r="AY1145" s="38">
        <f t="shared" si="489"/>
        <v>353.03593210378068</v>
      </c>
      <c r="AZ1145" s="38">
        <f t="shared" si="475"/>
        <v>0</v>
      </c>
      <c r="BA1145" s="38">
        <f t="shared" si="476"/>
        <v>0</v>
      </c>
      <c r="BB1145" s="38">
        <f t="shared" si="477"/>
        <v>0</v>
      </c>
      <c r="BC1145" s="38">
        <f t="shared" si="478"/>
        <v>0</v>
      </c>
      <c r="BD1145" s="38">
        <f t="shared" si="479"/>
        <v>0</v>
      </c>
      <c r="BE1145" s="38">
        <f t="shared" si="480"/>
        <v>0</v>
      </c>
      <c r="BF1145" s="38">
        <f t="shared" si="481"/>
        <v>0</v>
      </c>
      <c r="BG1145" s="38">
        <f t="shared" si="486"/>
        <v>144.2865555836305</v>
      </c>
      <c r="BH1145" s="38">
        <f t="shared" si="487"/>
        <v>462.91633106265755</v>
      </c>
      <c r="BI1145" s="61">
        <f t="shared" si="482"/>
        <v>1825.8445446700096</v>
      </c>
    </row>
    <row r="1146" spans="1:61" x14ac:dyDescent="0.3">
      <c r="A1146" s="84" t="s">
        <v>2445</v>
      </c>
      <c r="B1146" s="84" t="s">
        <v>2446</v>
      </c>
      <c r="C1146" s="84" t="s">
        <v>2446</v>
      </c>
      <c r="D1146" s="63">
        <f>VLOOKUP(B1146,Площадь!$A$2:$B$490,2,0)</f>
        <v>13.3</v>
      </c>
      <c r="E1146" s="72"/>
      <c r="F1146" s="87">
        <v>31</v>
      </c>
      <c r="G1146" s="87">
        <v>29</v>
      </c>
      <c r="H1146" s="90">
        <v>31</v>
      </c>
      <c r="I1146" s="89"/>
      <c r="J1146" s="89"/>
      <c r="K1146" s="89"/>
      <c r="L1146" s="89"/>
      <c r="M1146" s="89"/>
      <c r="N1146" s="89"/>
      <c r="O1146" s="89"/>
      <c r="P1146" s="89">
        <v>15</v>
      </c>
      <c r="Q1146" s="89">
        <v>31</v>
      </c>
      <c r="R1146">
        <f t="shared" si="471"/>
        <v>137</v>
      </c>
      <c r="S1146" s="76"/>
      <c r="T1146" s="80"/>
      <c r="U1146" s="39"/>
      <c r="V1146" s="39"/>
      <c r="W1146" s="39"/>
      <c r="X1146" s="39"/>
      <c r="Y1146" s="39"/>
      <c r="Z1146" s="39"/>
      <c r="AA1146" s="39"/>
      <c r="AB1146" s="39"/>
      <c r="AC1146" s="39"/>
      <c r="AD1146" s="39"/>
      <c r="AE1146" s="39"/>
      <c r="AF1146" s="39"/>
      <c r="AG1146" s="39"/>
      <c r="AH1146" s="39"/>
      <c r="AJ1146" s="39">
        <f t="shared" si="472"/>
        <v>0.19136476079359874</v>
      </c>
      <c r="AK1146" s="39">
        <f t="shared" si="473"/>
        <v>7.6682281954374987E-2</v>
      </c>
      <c r="AL1146" s="39">
        <f t="shared" si="474"/>
        <v>0.10932256424669853</v>
      </c>
      <c r="AM1146" s="39"/>
      <c r="AS1146" s="39"/>
      <c r="AT1146" s="39">
        <f t="shared" si="483"/>
        <v>4.4680370490132792E-2</v>
      </c>
      <c r="AU1146" s="39">
        <f t="shared" si="484"/>
        <v>0.14334858223033947</v>
      </c>
      <c r="AW1146" s="38">
        <f t="shared" si="485"/>
        <v>513.69190928390469</v>
      </c>
      <c r="AX1146" s="38">
        <f t="shared" si="488"/>
        <v>205.84285038704604</v>
      </c>
      <c r="AY1146" s="38">
        <f t="shared" si="489"/>
        <v>293.46111856126771</v>
      </c>
      <c r="AZ1146" s="38">
        <f t="shared" si="475"/>
        <v>0</v>
      </c>
      <c r="BA1146" s="38">
        <f t="shared" si="476"/>
        <v>0</v>
      </c>
      <c r="BB1146" s="38">
        <f t="shared" si="477"/>
        <v>0</v>
      </c>
      <c r="BC1146" s="38">
        <f t="shared" si="478"/>
        <v>0</v>
      </c>
      <c r="BD1146" s="38">
        <f t="shared" si="479"/>
        <v>0</v>
      </c>
      <c r="BE1146" s="38">
        <f t="shared" si="480"/>
        <v>0</v>
      </c>
      <c r="BF1146" s="38">
        <f t="shared" si="481"/>
        <v>0</v>
      </c>
      <c r="BG1146" s="38">
        <f t="shared" si="486"/>
        <v>119.93819932889286</v>
      </c>
      <c r="BH1146" s="38">
        <f t="shared" si="487"/>
        <v>384.79920019583409</v>
      </c>
      <c r="BI1146" s="61">
        <f t="shared" si="482"/>
        <v>1517.7332777569454</v>
      </c>
    </row>
    <row r="1147" spans="1:61" x14ac:dyDescent="0.3">
      <c r="A1147" s="84" t="s">
        <v>941</v>
      </c>
      <c r="B1147" s="84" t="s">
        <v>942</v>
      </c>
      <c r="C1147" s="84" t="s">
        <v>942</v>
      </c>
      <c r="D1147" s="63">
        <f>VLOOKUP(B1147,Площадь!$A$2:$B$490,2,0)</f>
        <v>16</v>
      </c>
      <c r="E1147" s="72"/>
      <c r="F1147" s="87">
        <v>31</v>
      </c>
      <c r="G1147" s="87">
        <v>29</v>
      </c>
      <c r="H1147" s="90">
        <v>31</v>
      </c>
      <c r="I1147" s="89"/>
      <c r="J1147" s="89"/>
      <c r="K1147" s="89"/>
      <c r="L1147" s="89"/>
      <c r="M1147" s="89"/>
      <c r="N1147" s="89"/>
      <c r="O1147" s="89"/>
      <c r="P1147" s="89">
        <v>15</v>
      </c>
      <c r="Q1147" s="89">
        <v>31</v>
      </c>
      <c r="R1147">
        <f t="shared" si="471"/>
        <v>137</v>
      </c>
      <c r="S1147" s="76"/>
      <c r="T1147" s="80"/>
      <c r="U1147" s="39"/>
      <c r="V1147" s="39"/>
      <c r="W1147" s="39"/>
      <c r="X1147" s="39"/>
      <c r="Y1147" s="39"/>
      <c r="Z1147" s="39"/>
      <c r="AA1147" s="39"/>
      <c r="AB1147" s="39"/>
      <c r="AC1147" s="39"/>
      <c r="AD1147" s="39"/>
      <c r="AE1147" s="39"/>
      <c r="AF1147" s="39"/>
      <c r="AG1147" s="39"/>
      <c r="AH1147" s="39"/>
      <c r="AJ1147" s="39">
        <f t="shared" si="472"/>
        <v>0.23021324606748719</v>
      </c>
      <c r="AK1147" s="39">
        <f t="shared" si="473"/>
        <v>9.2249361749624031E-2</v>
      </c>
      <c r="AL1147" s="39">
        <f t="shared" si="474"/>
        <v>0.1315158667629456</v>
      </c>
      <c r="AM1147" s="39"/>
      <c r="AS1147" s="39"/>
      <c r="AT1147" s="39">
        <f t="shared" si="483"/>
        <v>5.3750821642265009E-2</v>
      </c>
      <c r="AU1147" s="39">
        <f t="shared" si="484"/>
        <v>0.17244942223198734</v>
      </c>
      <c r="AW1147" s="38">
        <f t="shared" si="485"/>
        <v>617.9752292137199</v>
      </c>
      <c r="AX1147" s="38">
        <f t="shared" si="488"/>
        <v>247.63049670622078</v>
      </c>
      <c r="AY1147" s="38">
        <f t="shared" si="489"/>
        <v>353.03593210378068</v>
      </c>
      <c r="AZ1147" s="38">
        <f t="shared" si="475"/>
        <v>0</v>
      </c>
      <c r="BA1147" s="38">
        <f t="shared" si="476"/>
        <v>0</v>
      </c>
      <c r="BB1147" s="38">
        <f t="shared" si="477"/>
        <v>0</v>
      </c>
      <c r="BC1147" s="38">
        <f t="shared" si="478"/>
        <v>0</v>
      </c>
      <c r="BD1147" s="38">
        <f t="shared" si="479"/>
        <v>0</v>
      </c>
      <c r="BE1147" s="38">
        <f t="shared" si="480"/>
        <v>0</v>
      </c>
      <c r="BF1147" s="38">
        <f t="shared" si="481"/>
        <v>0</v>
      </c>
      <c r="BG1147" s="38">
        <f t="shared" si="486"/>
        <v>144.2865555836305</v>
      </c>
      <c r="BH1147" s="38">
        <f t="shared" si="487"/>
        <v>462.91633106265755</v>
      </c>
      <c r="BI1147" s="61">
        <f t="shared" si="482"/>
        <v>1825.8445446700096</v>
      </c>
    </row>
    <row r="1148" spans="1:61" x14ac:dyDescent="0.3">
      <c r="A1148" s="84" t="s">
        <v>943</v>
      </c>
      <c r="B1148" s="84" t="s">
        <v>944</v>
      </c>
      <c r="C1148" s="84" t="s">
        <v>944</v>
      </c>
      <c r="D1148" s="63">
        <f>VLOOKUP(B1148,Площадь!$A$2:$B$490,2,0)</f>
        <v>17.3</v>
      </c>
      <c r="E1148" s="72"/>
      <c r="F1148" s="87">
        <v>31</v>
      </c>
      <c r="G1148" s="87">
        <v>29</v>
      </c>
      <c r="H1148" s="90">
        <v>31</v>
      </c>
      <c r="I1148" s="89"/>
      <c r="J1148" s="89"/>
      <c r="K1148" s="89"/>
      <c r="L1148" s="89"/>
      <c r="M1148" s="89"/>
      <c r="N1148" s="89"/>
      <c r="O1148" s="89"/>
      <c r="P1148" s="89">
        <v>15</v>
      </c>
      <c r="Q1148" s="89">
        <v>31</v>
      </c>
      <c r="R1148">
        <f t="shared" si="471"/>
        <v>137</v>
      </c>
      <c r="S1148" s="76"/>
      <c r="T1148" s="80"/>
      <c r="U1148" s="39"/>
      <c r="V1148" s="39"/>
      <c r="W1148" s="39"/>
      <c r="X1148" s="39"/>
      <c r="Y1148" s="39"/>
      <c r="Z1148" s="39"/>
      <c r="AA1148" s="39"/>
      <c r="AB1148" s="39"/>
      <c r="AC1148" s="39"/>
      <c r="AD1148" s="39"/>
      <c r="AE1148" s="39"/>
      <c r="AF1148" s="39"/>
      <c r="AG1148" s="39"/>
      <c r="AH1148" s="39"/>
      <c r="AJ1148" s="39">
        <f t="shared" si="472"/>
        <v>0.24891807231047053</v>
      </c>
      <c r="AK1148" s="39">
        <f t="shared" si="473"/>
        <v>9.9744622391780988E-2</v>
      </c>
      <c r="AL1148" s="39">
        <f t="shared" si="474"/>
        <v>0.14220153093743493</v>
      </c>
      <c r="AM1148" s="39"/>
      <c r="AS1148" s="39"/>
      <c r="AT1148" s="39">
        <f t="shared" si="483"/>
        <v>5.8118075900699041E-2</v>
      </c>
      <c r="AU1148" s="39">
        <f t="shared" si="484"/>
        <v>0.18646093778833631</v>
      </c>
      <c r="AW1148" s="38">
        <f t="shared" si="485"/>
        <v>668.1857165873347</v>
      </c>
      <c r="AX1148" s="38">
        <f t="shared" si="488"/>
        <v>267.75047456360124</v>
      </c>
      <c r="AY1148" s="38">
        <f t="shared" si="489"/>
        <v>381.72010158721287</v>
      </c>
      <c r="AZ1148" s="38">
        <f t="shared" si="475"/>
        <v>0</v>
      </c>
      <c r="BA1148" s="38">
        <f t="shared" si="476"/>
        <v>0</v>
      </c>
      <c r="BB1148" s="38">
        <f t="shared" si="477"/>
        <v>0</v>
      </c>
      <c r="BC1148" s="38">
        <f t="shared" si="478"/>
        <v>0</v>
      </c>
      <c r="BD1148" s="38">
        <f t="shared" si="479"/>
        <v>0</v>
      </c>
      <c r="BE1148" s="38">
        <f t="shared" si="480"/>
        <v>0</v>
      </c>
      <c r="BF1148" s="38">
        <f t="shared" si="481"/>
        <v>0</v>
      </c>
      <c r="BG1148" s="38">
        <f t="shared" si="486"/>
        <v>156.00983822480049</v>
      </c>
      <c r="BH1148" s="38">
        <f t="shared" si="487"/>
        <v>500.52828296149846</v>
      </c>
      <c r="BI1148" s="61">
        <f t="shared" si="482"/>
        <v>1974.1944139244476</v>
      </c>
    </row>
    <row r="1149" spans="1:61" x14ac:dyDescent="0.3">
      <c r="A1149" s="84" t="s">
        <v>1837</v>
      </c>
      <c r="B1149" s="84" t="s">
        <v>1838</v>
      </c>
      <c r="C1149" s="84" t="s">
        <v>1838</v>
      </c>
      <c r="D1149" s="63">
        <f>VLOOKUP(B1149,Площадь!$A$2:$B$490,2,0)</f>
        <v>16</v>
      </c>
      <c r="E1149" s="72"/>
      <c r="F1149" s="87">
        <v>31</v>
      </c>
      <c r="G1149" s="87">
        <v>29</v>
      </c>
      <c r="H1149" s="90">
        <v>31</v>
      </c>
      <c r="I1149" s="89"/>
      <c r="J1149" s="89"/>
      <c r="K1149" s="89"/>
      <c r="L1149" s="89"/>
      <c r="M1149" s="89"/>
      <c r="N1149" s="89"/>
      <c r="O1149" s="89"/>
      <c r="P1149" s="89">
        <v>15</v>
      </c>
      <c r="Q1149" s="89">
        <v>31</v>
      </c>
      <c r="R1149">
        <f t="shared" si="471"/>
        <v>137</v>
      </c>
      <c r="S1149" s="76"/>
      <c r="T1149" s="80"/>
      <c r="U1149" s="39"/>
      <c r="V1149" s="39"/>
      <c r="W1149" s="39"/>
      <c r="X1149" s="39"/>
      <c r="Y1149" s="39"/>
      <c r="Z1149" s="39"/>
      <c r="AA1149" s="39"/>
      <c r="AB1149" s="39"/>
      <c r="AC1149" s="39"/>
      <c r="AD1149" s="39"/>
      <c r="AE1149" s="39"/>
      <c r="AF1149" s="39"/>
      <c r="AG1149" s="39"/>
      <c r="AH1149" s="39"/>
      <c r="AJ1149" s="39">
        <f t="shared" si="472"/>
        <v>0.23021324606748719</v>
      </c>
      <c r="AK1149" s="39">
        <f t="shared" si="473"/>
        <v>9.2249361749624031E-2</v>
      </c>
      <c r="AL1149" s="39">
        <f t="shared" si="474"/>
        <v>0.1315158667629456</v>
      </c>
      <c r="AM1149" s="39"/>
      <c r="AS1149" s="39"/>
      <c r="AT1149" s="39">
        <f t="shared" si="483"/>
        <v>5.3750821642265009E-2</v>
      </c>
      <c r="AU1149" s="39">
        <f t="shared" si="484"/>
        <v>0.17244942223198734</v>
      </c>
      <c r="AW1149" s="38">
        <f t="shared" si="485"/>
        <v>617.9752292137199</v>
      </c>
      <c r="AX1149" s="38">
        <f t="shared" si="488"/>
        <v>247.63049670622078</v>
      </c>
      <c r="AY1149" s="38">
        <f t="shared" si="489"/>
        <v>353.03593210378068</v>
      </c>
      <c r="AZ1149" s="38">
        <f t="shared" si="475"/>
        <v>0</v>
      </c>
      <c r="BA1149" s="38">
        <f t="shared" si="476"/>
        <v>0</v>
      </c>
      <c r="BB1149" s="38">
        <f t="shared" si="477"/>
        <v>0</v>
      </c>
      <c r="BC1149" s="38">
        <f t="shared" si="478"/>
        <v>0</v>
      </c>
      <c r="BD1149" s="38">
        <f t="shared" si="479"/>
        <v>0</v>
      </c>
      <c r="BE1149" s="38">
        <f t="shared" si="480"/>
        <v>0</v>
      </c>
      <c r="BF1149" s="38">
        <f t="shared" si="481"/>
        <v>0</v>
      </c>
      <c r="BG1149" s="38">
        <f t="shared" si="486"/>
        <v>144.2865555836305</v>
      </c>
      <c r="BH1149" s="38">
        <f t="shared" si="487"/>
        <v>462.91633106265755</v>
      </c>
      <c r="BI1149" s="61">
        <f t="shared" si="482"/>
        <v>1825.8445446700096</v>
      </c>
    </row>
    <row r="1150" spans="1:61" x14ac:dyDescent="0.3">
      <c r="A1150" s="197" t="s">
        <v>549</v>
      </c>
      <c r="B1150" s="84" t="s">
        <v>550</v>
      </c>
      <c r="C1150" s="84" t="s">
        <v>550</v>
      </c>
      <c r="D1150" s="63">
        <f>VLOOKUP(B1150,Площадь!$A$2:$B$490,2,0)</f>
        <v>13.3</v>
      </c>
      <c r="E1150" s="72"/>
      <c r="F1150" s="90"/>
      <c r="G1150" s="90"/>
      <c r="H1150" s="90"/>
      <c r="I1150" s="89"/>
      <c r="J1150" s="89"/>
      <c r="K1150" s="89"/>
      <c r="L1150" s="89"/>
      <c r="M1150" s="89"/>
      <c r="N1150" s="89"/>
      <c r="O1150" s="89"/>
      <c r="P1150" s="89"/>
      <c r="Q1150" s="89"/>
      <c r="R1150">
        <f t="shared" si="471"/>
        <v>0</v>
      </c>
      <c r="S1150" s="76"/>
      <c r="T1150" s="80"/>
      <c r="U1150" s="39"/>
      <c r="V1150" s="39"/>
      <c r="W1150" s="39"/>
      <c r="X1150" s="39"/>
      <c r="Y1150" s="39"/>
      <c r="Z1150" s="39"/>
      <c r="AA1150" s="39"/>
      <c r="AB1150" s="39"/>
      <c r="AC1150" s="39"/>
      <c r="AD1150" s="39"/>
      <c r="AE1150" s="39"/>
      <c r="AF1150" s="39"/>
      <c r="AG1150" s="39"/>
      <c r="AH1150" s="39"/>
      <c r="AJ1150" s="39">
        <f t="shared" si="472"/>
        <v>0</v>
      </c>
      <c r="AK1150" s="39">
        <f t="shared" si="473"/>
        <v>0</v>
      </c>
      <c r="AL1150" s="39">
        <f t="shared" si="474"/>
        <v>0</v>
      </c>
      <c r="AM1150" s="39"/>
      <c r="AS1150" s="39"/>
      <c r="AT1150" s="39">
        <f t="shared" si="483"/>
        <v>0</v>
      </c>
      <c r="AU1150" s="39">
        <f t="shared" si="484"/>
        <v>0</v>
      </c>
      <c r="AW1150" s="38">
        <f t="shared" si="485"/>
        <v>0</v>
      </c>
      <c r="AX1150" s="38">
        <f t="shared" si="488"/>
        <v>0</v>
      </c>
      <c r="AY1150" s="38">
        <f t="shared" si="489"/>
        <v>0</v>
      </c>
      <c r="AZ1150" s="38">
        <f t="shared" si="475"/>
        <v>0</v>
      </c>
      <c r="BA1150" s="38">
        <f t="shared" si="476"/>
        <v>0</v>
      </c>
      <c r="BB1150" s="38">
        <f t="shared" si="477"/>
        <v>0</v>
      </c>
      <c r="BC1150" s="38">
        <f t="shared" si="478"/>
        <v>0</v>
      </c>
      <c r="BD1150" s="38">
        <f t="shared" si="479"/>
        <v>0</v>
      </c>
      <c r="BE1150" s="38">
        <f t="shared" si="480"/>
        <v>0</v>
      </c>
      <c r="BF1150" s="38">
        <f t="shared" si="481"/>
        <v>0</v>
      </c>
      <c r="BG1150" s="38">
        <f t="shared" si="486"/>
        <v>0</v>
      </c>
      <c r="BH1150" s="38">
        <f t="shared" si="487"/>
        <v>0</v>
      </c>
      <c r="BI1150" s="61">
        <f t="shared" si="482"/>
        <v>0</v>
      </c>
    </row>
    <row r="1151" spans="1:61" x14ac:dyDescent="0.3">
      <c r="A1151" s="197" t="s">
        <v>3974</v>
      </c>
      <c r="B1151" s="84" t="s">
        <v>550</v>
      </c>
      <c r="C1151" s="84" t="s">
        <v>550</v>
      </c>
      <c r="D1151" s="63">
        <f>VLOOKUP(B1151,Площадь!$A$2:$B$490,2,0)</f>
        <v>13.3</v>
      </c>
      <c r="E1151" s="72"/>
      <c r="F1151" s="90">
        <v>31</v>
      </c>
      <c r="G1151" s="90">
        <v>29</v>
      </c>
      <c r="H1151" s="90">
        <v>31</v>
      </c>
      <c r="I1151" s="89"/>
      <c r="J1151" s="89"/>
      <c r="K1151" s="89"/>
      <c r="L1151" s="89"/>
      <c r="M1151" s="89"/>
      <c r="N1151" s="89"/>
      <c r="O1151" s="89"/>
      <c r="P1151" s="89">
        <v>15</v>
      </c>
      <c r="Q1151" s="89">
        <v>31</v>
      </c>
      <c r="R1151">
        <f t="shared" si="471"/>
        <v>137</v>
      </c>
      <c r="S1151" s="76"/>
      <c r="T1151" s="80"/>
      <c r="U1151" s="39"/>
      <c r="V1151" s="39"/>
      <c r="W1151" s="39"/>
      <c r="X1151" s="39"/>
      <c r="Y1151" s="39"/>
      <c r="Z1151" s="39"/>
      <c r="AA1151" s="39"/>
      <c r="AB1151" s="39"/>
      <c r="AC1151" s="39"/>
      <c r="AD1151" s="39"/>
      <c r="AE1151" s="39"/>
      <c r="AF1151" s="39"/>
      <c r="AG1151" s="39"/>
      <c r="AH1151" s="39"/>
      <c r="AJ1151" s="39">
        <f t="shared" si="472"/>
        <v>0.19136476079359874</v>
      </c>
      <c r="AK1151" s="39">
        <f t="shared" si="473"/>
        <v>7.6682281954374987E-2</v>
      </c>
      <c r="AL1151" s="39">
        <f t="shared" si="474"/>
        <v>0.10932256424669853</v>
      </c>
      <c r="AM1151" s="39"/>
      <c r="AS1151" s="39"/>
      <c r="AT1151" s="39">
        <f t="shared" si="483"/>
        <v>4.4680370490132792E-2</v>
      </c>
      <c r="AU1151" s="39">
        <f t="shared" si="484"/>
        <v>0.14334858223033947</v>
      </c>
      <c r="AW1151" s="38">
        <f t="shared" si="485"/>
        <v>513.69190928390469</v>
      </c>
      <c r="AX1151" s="38">
        <f t="shared" si="488"/>
        <v>205.84285038704604</v>
      </c>
      <c r="AY1151" s="38">
        <f t="shared" si="489"/>
        <v>293.46111856126771</v>
      </c>
      <c r="AZ1151" s="38">
        <f t="shared" si="475"/>
        <v>0</v>
      </c>
      <c r="BA1151" s="38">
        <f t="shared" si="476"/>
        <v>0</v>
      </c>
      <c r="BB1151" s="38">
        <f t="shared" si="477"/>
        <v>0</v>
      </c>
      <c r="BC1151" s="38">
        <f t="shared" si="478"/>
        <v>0</v>
      </c>
      <c r="BD1151" s="38">
        <f t="shared" si="479"/>
        <v>0</v>
      </c>
      <c r="BE1151" s="38">
        <f t="shared" si="480"/>
        <v>0</v>
      </c>
      <c r="BF1151" s="38">
        <f t="shared" si="481"/>
        <v>0</v>
      </c>
      <c r="BG1151" s="38">
        <f t="shared" si="486"/>
        <v>119.93819932889286</v>
      </c>
      <c r="BH1151" s="38">
        <f t="shared" si="487"/>
        <v>384.79920019583409</v>
      </c>
      <c r="BI1151" s="61">
        <f t="shared" si="482"/>
        <v>1517.7332777569454</v>
      </c>
    </row>
    <row r="1152" spans="1:61" x14ac:dyDescent="0.3">
      <c r="A1152" s="84" t="s">
        <v>2067</v>
      </c>
      <c r="B1152" s="84" t="s">
        <v>2068</v>
      </c>
      <c r="C1152" s="84" t="s">
        <v>2068</v>
      </c>
      <c r="D1152" s="63">
        <f>VLOOKUP(B1152,Площадь!$A$2:$B$490,2,0)</f>
        <v>16</v>
      </c>
      <c r="E1152" s="72"/>
      <c r="F1152" s="87">
        <v>31</v>
      </c>
      <c r="G1152" s="87">
        <v>29</v>
      </c>
      <c r="H1152" s="90">
        <v>31</v>
      </c>
      <c r="I1152" s="89"/>
      <c r="J1152" s="89"/>
      <c r="K1152" s="89"/>
      <c r="L1152" s="89"/>
      <c r="M1152" s="89"/>
      <c r="N1152" s="89"/>
      <c r="O1152" s="89"/>
      <c r="P1152" s="89">
        <v>15</v>
      </c>
      <c r="Q1152" s="89">
        <v>31</v>
      </c>
      <c r="R1152">
        <f t="shared" si="471"/>
        <v>137</v>
      </c>
      <c r="S1152" s="76"/>
      <c r="T1152" s="80"/>
      <c r="U1152" s="39"/>
      <c r="V1152" s="39"/>
      <c r="W1152" s="39"/>
      <c r="X1152" s="39"/>
      <c r="Y1152" s="39"/>
      <c r="Z1152" s="39"/>
      <c r="AA1152" s="39"/>
      <c r="AB1152" s="39"/>
      <c r="AC1152" s="39"/>
      <c r="AD1152" s="39"/>
      <c r="AE1152" s="39"/>
      <c r="AF1152" s="39"/>
      <c r="AG1152" s="39"/>
      <c r="AH1152" s="39"/>
      <c r="AJ1152" s="39">
        <f t="shared" si="472"/>
        <v>0.23021324606748719</v>
      </c>
      <c r="AK1152" s="39">
        <f t="shared" si="473"/>
        <v>9.2249361749624031E-2</v>
      </c>
      <c r="AL1152" s="39">
        <f t="shared" si="474"/>
        <v>0.1315158667629456</v>
      </c>
      <c r="AM1152" s="39"/>
      <c r="AS1152" s="39"/>
      <c r="AT1152" s="39">
        <f t="shared" si="483"/>
        <v>5.3750821642265009E-2</v>
      </c>
      <c r="AU1152" s="39">
        <f t="shared" si="484"/>
        <v>0.17244942223198734</v>
      </c>
      <c r="AW1152" s="38">
        <f t="shared" si="485"/>
        <v>617.9752292137199</v>
      </c>
      <c r="AX1152" s="38">
        <f t="shared" si="488"/>
        <v>247.63049670622078</v>
      </c>
      <c r="AY1152" s="38">
        <f t="shared" si="489"/>
        <v>353.03593210378068</v>
      </c>
      <c r="AZ1152" s="38">
        <f t="shared" si="475"/>
        <v>0</v>
      </c>
      <c r="BA1152" s="38">
        <f t="shared" si="476"/>
        <v>0</v>
      </c>
      <c r="BB1152" s="38">
        <f t="shared" si="477"/>
        <v>0</v>
      </c>
      <c r="BC1152" s="38">
        <f t="shared" si="478"/>
        <v>0</v>
      </c>
      <c r="BD1152" s="38">
        <f t="shared" si="479"/>
        <v>0</v>
      </c>
      <c r="BE1152" s="38">
        <f t="shared" si="480"/>
        <v>0</v>
      </c>
      <c r="BF1152" s="38">
        <f t="shared" si="481"/>
        <v>0</v>
      </c>
      <c r="BG1152" s="38">
        <f t="shared" si="486"/>
        <v>144.2865555836305</v>
      </c>
      <c r="BH1152" s="38">
        <f t="shared" si="487"/>
        <v>462.91633106265755</v>
      </c>
      <c r="BI1152" s="61">
        <f t="shared" si="482"/>
        <v>1825.8445446700096</v>
      </c>
    </row>
    <row r="1153" spans="1:61" x14ac:dyDescent="0.3">
      <c r="A1153" s="84" t="s">
        <v>1829</v>
      </c>
      <c r="B1153" s="84" t="s">
        <v>1830</v>
      </c>
      <c r="C1153" s="84" t="s">
        <v>1830</v>
      </c>
      <c r="D1153" s="63">
        <f>VLOOKUP(B1153,Площадь!$A$2:$B$490,2,0)</f>
        <v>16</v>
      </c>
      <c r="E1153" s="72"/>
      <c r="F1153" s="87">
        <v>31</v>
      </c>
      <c r="G1153" s="87">
        <v>29</v>
      </c>
      <c r="H1153" s="90">
        <v>31</v>
      </c>
      <c r="I1153" s="89"/>
      <c r="J1153" s="89"/>
      <c r="K1153" s="89"/>
      <c r="L1153" s="89"/>
      <c r="M1153" s="89"/>
      <c r="N1153" s="89"/>
      <c r="O1153" s="89"/>
      <c r="P1153" s="89">
        <v>15</v>
      </c>
      <c r="Q1153" s="89">
        <v>31</v>
      </c>
      <c r="R1153">
        <f t="shared" si="471"/>
        <v>137</v>
      </c>
      <c r="S1153" s="76"/>
      <c r="T1153" s="80"/>
      <c r="U1153" s="39"/>
      <c r="V1153" s="39"/>
      <c r="W1153" s="39"/>
      <c r="X1153" s="39"/>
      <c r="Y1153" s="39"/>
      <c r="Z1153" s="39"/>
      <c r="AA1153" s="39"/>
      <c r="AB1153" s="39"/>
      <c r="AC1153" s="39"/>
      <c r="AD1153" s="39"/>
      <c r="AE1153" s="39"/>
      <c r="AF1153" s="39"/>
      <c r="AG1153" s="39"/>
      <c r="AH1153" s="39"/>
      <c r="AJ1153" s="39">
        <f t="shared" si="472"/>
        <v>0.23021324606748719</v>
      </c>
      <c r="AK1153" s="39">
        <f t="shared" si="473"/>
        <v>9.2249361749624031E-2</v>
      </c>
      <c r="AL1153" s="39">
        <f t="shared" si="474"/>
        <v>0.1315158667629456</v>
      </c>
      <c r="AM1153" s="39"/>
      <c r="AS1153" s="39"/>
      <c r="AT1153" s="39">
        <f t="shared" si="483"/>
        <v>5.3750821642265009E-2</v>
      </c>
      <c r="AU1153" s="39">
        <f t="shared" si="484"/>
        <v>0.17244942223198734</v>
      </c>
      <c r="AW1153" s="38">
        <f t="shared" si="485"/>
        <v>617.9752292137199</v>
      </c>
      <c r="AX1153" s="38">
        <f t="shared" si="488"/>
        <v>247.63049670622078</v>
      </c>
      <c r="AY1153" s="38">
        <f t="shared" si="489"/>
        <v>353.03593210378068</v>
      </c>
      <c r="AZ1153" s="38">
        <f t="shared" si="475"/>
        <v>0</v>
      </c>
      <c r="BA1153" s="38">
        <f t="shared" si="476"/>
        <v>0</v>
      </c>
      <c r="BB1153" s="38">
        <f t="shared" si="477"/>
        <v>0</v>
      </c>
      <c r="BC1153" s="38">
        <f t="shared" si="478"/>
        <v>0</v>
      </c>
      <c r="BD1153" s="38">
        <f t="shared" si="479"/>
        <v>0</v>
      </c>
      <c r="BE1153" s="38">
        <f t="shared" si="480"/>
        <v>0</v>
      </c>
      <c r="BF1153" s="38">
        <f t="shared" si="481"/>
        <v>0</v>
      </c>
      <c r="BG1153" s="38">
        <f t="shared" si="486"/>
        <v>144.2865555836305</v>
      </c>
      <c r="BH1153" s="38">
        <f t="shared" si="487"/>
        <v>462.91633106265755</v>
      </c>
      <c r="BI1153" s="61">
        <f t="shared" si="482"/>
        <v>1825.8445446700096</v>
      </c>
    </row>
    <row r="1154" spans="1:61" x14ac:dyDescent="0.3">
      <c r="A1154" s="84" t="s">
        <v>1982</v>
      </c>
      <c r="B1154" s="84" t="s">
        <v>1983</v>
      </c>
      <c r="C1154" s="84" t="s">
        <v>1983</v>
      </c>
      <c r="D1154" s="63">
        <f>VLOOKUP(B1154,Площадь!$A$2:$B$490,2,0)</f>
        <v>13.3</v>
      </c>
      <c r="E1154" s="72"/>
      <c r="F1154" s="87">
        <v>31</v>
      </c>
      <c r="G1154" s="87">
        <v>29</v>
      </c>
      <c r="H1154" s="90">
        <v>31</v>
      </c>
      <c r="I1154" s="89"/>
      <c r="J1154" s="89"/>
      <c r="K1154" s="89"/>
      <c r="L1154" s="89"/>
      <c r="M1154" s="89"/>
      <c r="N1154" s="89"/>
      <c r="O1154" s="89"/>
      <c r="P1154" s="89">
        <v>15</v>
      </c>
      <c r="Q1154" s="89">
        <v>31</v>
      </c>
      <c r="R1154">
        <f t="shared" si="471"/>
        <v>137</v>
      </c>
      <c r="S1154" s="76"/>
      <c r="T1154" s="80"/>
      <c r="U1154" s="39"/>
      <c r="V1154" s="39"/>
      <c r="W1154" s="39"/>
      <c r="X1154" s="39"/>
      <c r="Y1154" s="39"/>
      <c r="Z1154" s="39"/>
      <c r="AA1154" s="39"/>
      <c r="AB1154" s="39"/>
      <c r="AC1154" s="39"/>
      <c r="AD1154" s="39"/>
      <c r="AE1154" s="39"/>
      <c r="AF1154" s="39"/>
      <c r="AG1154" s="39"/>
      <c r="AH1154" s="39"/>
      <c r="AJ1154" s="39">
        <f t="shared" si="472"/>
        <v>0.19136476079359874</v>
      </c>
      <c r="AK1154" s="39">
        <f t="shared" si="473"/>
        <v>7.6682281954374987E-2</v>
      </c>
      <c r="AL1154" s="39">
        <f t="shared" si="474"/>
        <v>0.10932256424669853</v>
      </c>
      <c r="AM1154" s="39"/>
      <c r="AS1154" s="39"/>
      <c r="AT1154" s="39">
        <f t="shared" si="483"/>
        <v>4.4680370490132792E-2</v>
      </c>
      <c r="AU1154" s="39">
        <f t="shared" si="484"/>
        <v>0.14334858223033947</v>
      </c>
      <c r="AW1154" s="38">
        <f t="shared" si="485"/>
        <v>513.69190928390469</v>
      </c>
      <c r="AX1154" s="38">
        <f t="shared" si="488"/>
        <v>205.84285038704604</v>
      </c>
      <c r="AY1154" s="38">
        <f t="shared" si="489"/>
        <v>293.46111856126771</v>
      </c>
      <c r="AZ1154" s="38">
        <f t="shared" si="475"/>
        <v>0</v>
      </c>
      <c r="BA1154" s="38">
        <f t="shared" si="476"/>
        <v>0</v>
      </c>
      <c r="BB1154" s="38">
        <f t="shared" si="477"/>
        <v>0</v>
      </c>
      <c r="BC1154" s="38">
        <f t="shared" si="478"/>
        <v>0</v>
      </c>
      <c r="BD1154" s="38">
        <f t="shared" si="479"/>
        <v>0</v>
      </c>
      <c r="BE1154" s="38">
        <f t="shared" si="480"/>
        <v>0</v>
      </c>
      <c r="BF1154" s="38">
        <f t="shared" si="481"/>
        <v>0</v>
      </c>
      <c r="BG1154" s="38">
        <f t="shared" si="486"/>
        <v>119.93819932889286</v>
      </c>
      <c r="BH1154" s="38">
        <f t="shared" si="487"/>
        <v>384.79920019583409</v>
      </c>
      <c r="BI1154" s="61">
        <f t="shared" si="482"/>
        <v>1517.7332777569454</v>
      </c>
    </row>
    <row r="1155" spans="1:61" x14ac:dyDescent="0.3">
      <c r="A1155" s="84" t="s">
        <v>2075</v>
      </c>
      <c r="B1155" s="84" t="s">
        <v>2076</v>
      </c>
      <c r="C1155" s="84" t="s">
        <v>2076</v>
      </c>
      <c r="D1155" s="63">
        <f>VLOOKUP(B1155,Площадь!$A$2:$B$490,2,0)</f>
        <v>14.8</v>
      </c>
      <c r="E1155" s="72"/>
      <c r="F1155" s="87">
        <v>31</v>
      </c>
      <c r="G1155" s="87">
        <v>29</v>
      </c>
      <c r="H1155" s="90">
        <v>31</v>
      </c>
      <c r="I1155" s="89"/>
      <c r="J1155" s="89"/>
      <c r="K1155" s="89"/>
      <c r="L1155" s="89"/>
      <c r="M1155" s="89"/>
      <c r="N1155" s="89"/>
      <c r="O1155" s="89"/>
      <c r="P1155" s="89">
        <v>15</v>
      </c>
      <c r="Q1155" s="89">
        <v>31</v>
      </c>
      <c r="R1155">
        <f t="shared" ref="R1155:R1219" si="490">SUM(F1155:Q1155)</f>
        <v>137</v>
      </c>
      <c r="S1155" s="76"/>
      <c r="T1155" s="80"/>
      <c r="U1155" s="39"/>
      <c r="V1155" s="39"/>
      <c r="W1155" s="39"/>
      <c r="X1155" s="39"/>
      <c r="Y1155" s="39"/>
      <c r="Z1155" s="39"/>
      <c r="AA1155" s="39"/>
      <c r="AB1155" s="39"/>
      <c r="AC1155" s="39"/>
      <c r="AD1155" s="39"/>
      <c r="AE1155" s="39"/>
      <c r="AF1155" s="39"/>
      <c r="AG1155" s="39"/>
      <c r="AH1155" s="39"/>
      <c r="AJ1155" s="39">
        <f t="shared" ref="AJ1155:AJ1219" si="491">(D1155*$AJ$1)/31*F1155</f>
        <v>0.21294725261242567</v>
      </c>
      <c r="AK1155" s="39">
        <f t="shared" ref="AK1155:AK1219" si="492">(D1155*$AK$1)/29*G1155</f>
        <v>8.5330659618402235E-2</v>
      </c>
      <c r="AL1155" s="39">
        <f t="shared" ref="AL1155:AL1219" si="493">(D1155*$AL$1)/31*H1155</f>
        <v>0.12165217675572469</v>
      </c>
      <c r="AM1155" s="39"/>
      <c r="AS1155" s="39"/>
      <c r="AT1155" s="39">
        <f t="shared" si="483"/>
        <v>4.9719510019095137E-2</v>
      </c>
      <c r="AU1155" s="39">
        <f t="shared" si="484"/>
        <v>0.1595157155645883</v>
      </c>
      <c r="AW1155" s="38">
        <f t="shared" si="485"/>
        <v>571.62708702269094</v>
      </c>
      <c r="AX1155" s="38">
        <f t="shared" si="488"/>
        <v>229.05820945325422</v>
      </c>
      <c r="AY1155" s="38">
        <f t="shared" si="489"/>
        <v>326.55823719599715</v>
      </c>
      <c r="AZ1155" s="38">
        <f t="shared" ref="AZ1155:AZ1219" si="494">(X1155+AM1155)*$AZ$1</f>
        <v>0</v>
      </c>
      <c r="BA1155" s="38">
        <f t="shared" ref="BA1155:BA1219" si="495">(Z1155+AN1155)*$BA$1</f>
        <v>0</v>
      </c>
      <c r="BB1155" s="38">
        <f t="shared" ref="BB1155:BB1219" si="496">(AA1155+AO1155)*$BB$1</f>
        <v>0</v>
      </c>
      <c r="BC1155" s="38">
        <f t="shared" ref="BC1155:BC1219" si="497">(AB1155+AP1155)*$BC$1</f>
        <v>0</v>
      </c>
      <c r="BD1155" s="38">
        <f t="shared" ref="BD1155:BD1219" si="498">(AC1155+AQ1155)*$BD$1</f>
        <v>0</v>
      </c>
      <c r="BE1155" s="38">
        <f t="shared" ref="BE1155:BE1219" si="499">(AD1155+AR1155)*$BE$1</f>
        <v>0</v>
      </c>
      <c r="BF1155" s="38">
        <f t="shared" ref="BF1155:BF1219" si="500">(AE1155+AS1155)*$BF$1</f>
        <v>0</v>
      </c>
      <c r="BG1155" s="38">
        <f t="shared" si="486"/>
        <v>133.46506391485823</v>
      </c>
      <c r="BH1155" s="38">
        <f t="shared" si="487"/>
        <v>428.19760623295826</v>
      </c>
      <c r="BI1155" s="61">
        <f t="shared" ref="BI1155:BI1219" si="501">SUM(AW1155:BH1155)</f>
        <v>1688.906203819759</v>
      </c>
    </row>
    <row r="1156" spans="1:61" x14ac:dyDescent="0.3">
      <c r="A1156" s="84" t="s">
        <v>876</v>
      </c>
      <c r="B1156" s="84" t="s">
        <v>877</v>
      </c>
      <c r="C1156" s="84" t="s">
        <v>877</v>
      </c>
      <c r="D1156" s="63">
        <f>VLOOKUP(B1156,Площадь!$A$2:$B$490,2,0)</f>
        <v>13.5</v>
      </c>
      <c r="E1156" s="72"/>
      <c r="F1156" s="87">
        <v>31</v>
      </c>
      <c r="G1156" s="87">
        <v>29</v>
      </c>
      <c r="H1156" s="90">
        <v>31</v>
      </c>
      <c r="I1156" s="89"/>
      <c r="J1156" s="89"/>
      <c r="K1156" s="89"/>
      <c r="L1156" s="89"/>
      <c r="M1156" s="89"/>
      <c r="N1156" s="89"/>
      <c r="O1156" s="89"/>
      <c r="P1156" s="89">
        <v>15</v>
      </c>
      <c r="Q1156" s="89">
        <v>31</v>
      </c>
      <c r="R1156">
        <f t="shared" si="490"/>
        <v>137</v>
      </c>
      <c r="S1156" s="76"/>
      <c r="T1156" s="80"/>
      <c r="U1156" s="39"/>
      <c r="V1156" s="39"/>
      <c r="W1156" s="39"/>
      <c r="X1156" s="39"/>
      <c r="Y1156" s="39"/>
      <c r="Z1156" s="39"/>
      <c r="AA1156" s="39"/>
      <c r="AB1156" s="39"/>
      <c r="AC1156" s="39"/>
      <c r="AD1156" s="39"/>
      <c r="AE1156" s="39"/>
      <c r="AF1156" s="39"/>
      <c r="AG1156" s="39"/>
      <c r="AH1156" s="39"/>
      <c r="AJ1156" s="39">
        <f t="shared" si="491"/>
        <v>0.19424242636944231</v>
      </c>
      <c r="AK1156" s="39">
        <f t="shared" si="492"/>
        <v>7.7835398976245279E-2</v>
      </c>
      <c r="AL1156" s="39">
        <f t="shared" si="493"/>
        <v>0.11096651258123535</v>
      </c>
      <c r="AM1156" s="39"/>
      <c r="AS1156" s="39"/>
      <c r="AT1156" s="39">
        <f t="shared" si="483"/>
        <v>4.5352255760661105E-2</v>
      </c>
      <c r="AU1156" s="39">
        <f t="shared" si="484"/>
        <v>0.14550420000823933</v>
      </c>
      <c r="AW1156" s="38">
        <f t="shared" si="485"/>
        <v>521.41659964907615</v>
      </c>
      <c r="AX1156" s="38">
        <f t="shared" si="488"/>
        <v>208.93823159587379</v>
      </c>
      <c r="AY1156" s="38">
        <f t="shared" si="489"/>
        <v>297.87406771256497</v>
      </c>
      <c r="AZ1156" s="38">
        <f t="shared" si="494"/>
        <v>0</v>
      </c>
      <c r="BA1156" s="38">
        <f t="shared" si="495"/>
        <v>0</v>
      </c>
      <c r="BB1156" s="38">
        <f t="shared" si="496"/>
        <v>0</v>
      </c>
      <c r="BC1156" s="38">
        <f t="shared" si="497"/>
        <v>0</v>
      </c>
      <c r="BD1156" s="38">
        <f t="shared" si="498"/>
        <v>0</v>
      </c>
      <c r="BE1156" s="38">
        <f t="shared" si="499"/>
        <v>0</v>
      </c>
      <c r="BF1156" s="38">
        <f t="shared" si="500"/>
        <v>0</v>
      </c>
      <c r="BG1156" s="38">
        <f t="shared" si="486"/>
        <v>121.74178127368825</v>
      </c>
      <c r="BH1156" s="38">
        <f t="shared" si="487"/>
        <v>390.58565433411735</v>
      </c>
      <c r="BI1156" s="61">
        <f t="shared" si="501"/>
        <v>1540.5563345653206</v>
      </c>
    </row>
    <row r="1157" spans="1:61" x14ac:dyDescent="0.3">
      <c r="A1157" s="84" t="s">
        <v>2261</v>
      </c>
      <c r="B1157" s="84" t="s">
        <v>2262</v>
      </c>
      <c r="C1157" s="84" t="s">
        <v>2262</v>
      </c>
      <c r="D1157" s="63">
        <f>VLOOKUP(B1157,Площадь!$A$2:$B$490,2,0)</f>
        <v>14.8</v>
      </c>
      <c r="E1157" s="72"/>
      <c r="F1157" s="87">
        <v>31</v>
      </c>
      <c r="G1157" s="87">
        <v>29</v>
      </c>
      <c r="H1157" s="90">
        <v>31</v>
      </c>
      <c r="I1157" s="89"/>
      <c r="J1157" s="89"/>
      <c r="K1157" s="89"/>
      <c r="L1157" s="89"/>
      <c r="M1157" s="89"/>
      <c r="N1157" s="89"/>
      <c r="O1157" s="89"/>
      <c r="P1157" s="89">
        <v>15</v>
      </c>
      <c r="Q1157" s="89">
        <v>31</v>
      </c>
      <c r="R1157">
        <f t="shared" si="490"/>
        <v>137</v>
      </c>
      <c r="S1157" s="76"/>
      <c r="T1157" s="80"/>
      <c r="U1157" s="39"/>
      <c r="V1157" s="39"/>
      <c r="W1157" s="39"/>
      <c r="X1157" s="39"/>
      <c r="Y1157" s="39"/>
      <c r="Z1157" s="39"/>
      <c r="AA1157" s="39"/>
      <c r="AB1157" s="39"/>
      <c r="AC1157" s="39"/>
      <c r="AD1157" s="39"/>
      <c r="AE1157" s="39"/>
      <c r="AF1157" s="39"/>
      <c r="AG1157" s="39"/>
      <c r="AH1157" s="39"/>
      <c r="AJ1157" s="39">
        <f t="shared" si="491"/>
        <v>0.21294725261242567</v>
      </c>
      <c r="AK1157" s="39">
        <f t="shared" si="492"/>
        <v>8.5330659618402235E-2</v>
      </c>
      <c r="AL1157" s="39">
        <f t="shared" si="493"/>
        <v>0.12165217675572469</v>
      </c>
      <c r="AM1157" s="39"/>
      <c r="AS1157" s="39"/>
      <c r="AT1157" s="39">
        <f t="shared" si="483"/>
        <v>4.9719510019095137E-2</v>
      </c>
      <c r="AU1157" s="39">
        <f t="shared" si="484"/>
        <v>0.1595157155645883</v>
      </c>
      <c r="AW1157" s="38">
        <f t="shared" si="485"/>
        <v>571.62708702269094</v>
      </c>
      <c r="AX1157" s="38">
        <f t="shared" si="488"/>
        <v>229.05820945325422</v>
      </c>
      <c r="AY1157" s="38">
        <f t="shared" si="489"/>
        <v>326.55823719599715</v>
      </c>
      <c r="AZ1157" s="38">
        <f t="shared" si="494"/>
        <v>0</v>
      </c>
      <c r="BA1157" s="38">
        <f t="shared" si="495"/>
        <v>0</v>
      </c>
      <c r="BB1157" s="38">
        <f t="shared" si="496"/>
        <v>0</v>
      </c>
      <c r="BC1157" s="38">
        <f t="shared" si="497"/>
        <v>0</v>
      </c>
      <c r="BD1157" s="38">
        <f t="shared" si="498"/>
        <v>0</v>
      </c>
      <c r="BE1157" s="38">
        <f t="shared" si="499"/>
        <v>0</v>
      </c>
      <c r="BF1157" s="38">
        <f t="shared" si="500"/>
        <v>0</v>
      </c>
      <c r="BG1157" s="38">
        <f t="shared" si="486"/>
        <v>133.46506391485823</v>
      </c>
      <c r="BH1157" s="38">
        <f t="shared" si="487"/>
        <v>428.19760623295826</v>
      </c>
      <c r="BI1157" s="61">
        <f t="shared" si="501"/>
        <v>1688.906203819759</v>
      </c>
    </row>
    <row r="1158" spans="1:61" x14ac:dyDescent="0.3">
      <c r="A1158" s="84" t="s">
        <v>2239</v>
      </c>
      <c r="B1158" s="84" t="s">
        <v>2240</v>
      </c>
      <c r="C1158" s="84" t="s">
        <v>2240</v>
      </c>
      <c r="D1158" s="63">
        <f>VLOOKUP(B1158,Площадь!$A$2:$B$490,2,0)</f>
        <v>16.5</v>
      </c>
      <c r="E1158" s="72"/>
      <c r="F1158" s="87">
        <v>31</v>
      </c>
      <c r="G1158" s="87">
        <v>29</v>
      </c>
      <c r="H1158" s="90">
        <v>31</v>
      </c>
      <c r="I1158" s="89"/>
      <c r="J1158" s="89"/>
      <c r="K1158" s="89"/>
      <c r="L1158" s="89"/>
      <c r="M1158" s="89"/>
      <c r="N1158" s="89"/>
      <c r="O1158" s="89"/>
      <c r="P1158" s="89">
        <v>15</v>
      </c>
      <c r="Q1158" s="89">
        <v>31</v>
      </c>
      <c r="R1158">
        <f t="shared" si="490"/>
        <v>137</v>
      </c>
      <c r="S1158" s="76"/>
      <c r="T1158" s="80"/>
      <c r="U1158" s="39"/>
      <c r="V1158" s="39"/>
      <c r="W1158" s="39"/>
      <c r="X1158" s="39"/>
      <c r="Y1158" s="39"/>
      <c r="Z1158" s="39"/>
      <c r="AA1158" s="39"/>
      <c r="AB1158" s="39"/>
      <c r="AC1158" s="39"/>
      <c r="AD1158" s="39"/>
      <c r="AE1158" s="39"/>
      <c r="AF1158" s="39"/>
      <c r="AG1158" s="39"/>
      <c r="AH1158" s="39"/>
      <c r="AJ1158" s="39">
        <f t="shared" si="491"/>
        <v>0.23740741000709617</v>
      </c>
      <c r="AK1158" s="39">
        <f t="shared" si="492"/>
        <v>9.5132154304299776E-2</v>
      </c>
      <c r="AL1158" s="39">
        <f t="shared" si="493"/>
        <v>0.13562573759928764</v>
      </c>
      <c r="AM1158" s="39"/>
      <c r="AS1158" s="39"/>
      <c r="AT1158" s="39">
        <f t="shared" si="483"/>
        <v>5.5430534818585793E-2</v>
      </c>
      <c r="AU1158" s="39">
        <f t="shared" si="484"/>
        <v>0.17783846667673694</v>
      </c>
      <c r="AW1158" s="38">
        <f t="shared" si="485"/>
        <v>637.28695512664865</v>
      </c>
      <c r="AX1158" s="38">
        <f t="shared" si="488"/>
        <v>255.36894972829015</v>
      </c>
      <c r="AY1158" s="38">
        <f t="shared" si="489"/>
        <v>364.06830498202379</v>
      </c>
      <c r="AZ1158" s="38">
        <f t="shared" si="494"/>
        <v>0</v>
      </c>
      <c r="BA1158" s="38">
        <f t="shared" si="495"/>
        <v>0</v>
      </c>
      <c r="BB1158" s="38">
        <f t="shared" si="496"/>
        <v>0</v>
      </c>
      <c r="BC1158" s="38">
        <f t="shared" si="497"/>
        <v>0</v>
      </c>
      <c r="BD1158" s="38">
        <f t="shared" si="498"/>
        <v>0</v>
      </c>
      <c r="BE1158" s="38">
        <f t="shared" si="499"/>
        <v>0</v>
      </c>
      <c r="BF1158" s="38">
        <f t="shared" si="500"/>
        <v>0</v>
      </c>
      <c r="BG1158" s="38">
        <f t="shared" si="486"/>
        <v>148.79551044561896</v>
      </c>
      <c r="BH1158" s="38">
        <f t="shared" si="487"/>
        <v>477.38246640836559</v>
      </c>
      <c r="BI1158" s="61">
        <f t="shared" si="501"/>
        <v>1882.9021866909472</v>
      </c>
    </row>
    <row r="1159" spans="1:61" x14ac:dyDescent="0.3">
      <c r="A1159" s="84" t="s">
        <v>945</v>
      </c>
      <c r="B1159" s="84" t="s">
        <v>946</v>
      </c>
      <c r="C1159" s="84" t="s">
        <v>946</v>
      </c>
      <c r="D1159" s="63">
        <f>VLOOKUP(B1159,Площадь!$A$2:$B$490,2,0)</f>
        <v>19.600000000000001</v>
      </c>
      <c r="E1159" s="72"/>
      <c r="F1159" s="87">
        <v>31</v>
      </c>
      <c r="G1159" s="87">
        <v>29</v>
      </c>
      <c r="H1159" s="90">
        <v>31</v>
      </c>
      <c r="I1159" s="89"/>
      <c r="J1159" s="89"/>
      <c r="K1159" s="89"/>
      <c r="L1159" s="89"/>
      <c r="M1159" s="89"/>
      <c r="N1159" s="89"/>
      <c r="O1159" s="89"/>
      <c r="P1159" s="89">
        <v>15</v>
      </c>
      <c r="Q1159" s="89">
        <v>31</v>
      </c>
      <c r="R1159">
        <f t="shared" si="490"/>
        <v>137</v>
      </c>
      <c r="S1159" s="76"/>
      <c r="T1159" s="80"/>
      <c r="U1159" s="39"/>
      <c r="V1159" s="39"/>
      <c r="W1159" s="39"/>
      <c r="X1159" s="39"/>
      <c r="Y1159" s="39"/>
      <c r="Z1159" s="39"/>
      <c r="AA1159" s="39"/>
      <c r="AB1159" s="39"/>
      <c r="AC1159" s="39"/>
      <c r="AD1159" s="39"/>
      <c r="AE1159" s="39"/>
      <c r="AF1159" s="39"/>
      <c r="AG1159" s="39"/>
      <c r="AH1159" s="39"/>
      <c r="AJ1159" s="39">
        <f t="shared" si="491"/>
        <v>0.28201122643267185</v>
      </c>
      <c r="AK1159" s="39">
        <f t="shared" si="492"/>
        <v>0.11300546814328945</v>
      </c>
      <c r="AL1159" s="39">
        <f t="shared" si="493"/>
        <v>0.16110693678460838</v>
      </c>
      <c r="AM1159" s="39"/>
      <c r="AS1159" s="39"/>
      <c r="AT1159" s="39">
        <f t="shared" si="483"/>
        <v>6.5844756511774641E-2</v>
      </c>
      <c r="AU1159" s="39">
        <f t="shared" si="484"/>
        <v>0.21125054223418449</v>
      </c>
      <c r="AW1159" s="38">
        <f t="shared" si="485"/>
        <v>757.01965578680699</v>
      </c>
      <c r="AX1159" s="38">
        <f t="shared" si="488"/>
        <v>303.34735846512046</v>
      </c>
      <c r="AY1159" s="38">
        <f t="shared" si="489"/>
        <v>432.46901682713138</v>
      </c>
      <c r="AZ1159" s="38">
        <f t="shared" si="494"/>
        <v>0</v>
      </c>
      <c r="BA1159" s="38">
        <f t="shared" si="495"/>
        <v>0</v>
      </c>
      <c r="BB1159" s="38">
        <f t="shared" si="496"/>
        <v>0</v>
      </c>
      <c r="BC1159" s="38">
        <f t="shared" si="497"/>
        <v>0</v>
      </c>
      <c r="BD1159" s="38">
        <f t="shared" si="498"/>
        <v>0</v>
      </c>
      <c r="BE1159" s="38">
        <f t="shared" si="499"/>
        <v>0</v>
      </c>
      <c r="BF1159" s="38">
        <f t="shared" si="500"/>
        <v>0</v>
      </c>
      <c r="BG1159" s="38">
        <f t="shared" si="486"/>
        <v>176.75103058994739</v>
      </c>
      <c r="BH1159" s="38">
        <f t="shared" si="487"/>
        <v>567.07250555175551</v>
      </c>
      <c r="BI1159" s="61">
        <f t="shared" si="501"/>
        <v>2236.6595672207618</v>
      </c>
    </row>
    <row r="1160" spans="1:61" x14ac:dyDescent="0.3">
      <c r="A1160" s="197" t="s">
        <v>1941</v>
      </c>
      <c r="B1160" s="84" t="s">
        <v>1942</v>
      </c>
      <c r="C1160" s="84" t="s">
        <v>1942</v>
      </c>
      <c r="D1160" s="63">
        <f>VLOOKUP(B1160,Площадь!$A$2:$B$490,2,0)</f>
        <v>3.9</v>
      </c>
      <c r="E1160" s="72"/>
      <c r="F1160" s="87">
        <v>31</v>
      </c>
      <c r="G1160" s="87">
        <v>29</v>
      </c>
      <c r="H1160" s="90">
        <v>31</v>
      </c>
      <c r="I1160" s="89"/>
      <c r="J1160" s="89"/>
      <c r="K1160" s="89"/>
      <c r="L1160" s="89"/>
      <c r="M1160" s="89"/>
      <c r="N1160" s="89"/>
      <c r="O1160" s="89"/>
      <c r="P1160" s="89">
        <v>0</v>
      </c>
      <c r="Q1160" s="89">
        <v>0</v>
      </c>
      <c r="R1160">
        <f t="shared" si="490"/>
        <v>91</v>
      </c>
      <c r="S1160" s="76"/>
      <c r="T1160" s="80"/>
      <c r="U1160" s="39"/>
      <c r="V1160" s="39"/>
      <c r="W1160" s="39"/>
      <c r="X1160" s="39"/>
      <c r="Y1160" s="39"/>
      <c r="Z1160" s="39"/>
      <c r="AA1160" s="39"/>
      <c r="AB1160" s="39"/>
      <c r="AC1160" s="39"/>
      <c r="AD1160" s="39"/>
      <c r="AE1160" s="39"/>
      <c r="AF1160" s="39"/>
      <c r="AG1160" s="39"/>
      <c r="AH1160" s="39"/>
      <c r="AJ1160" s="39">
        <f t="shared" si="491"/>
        <v>5.611447872895E-2</v>
      </c>
      <c r="AK1160" s="39">
        <f t="shared" si="492"/>
        <v>2.2485781926470858E-2</v>
      </c>
      <c r="AL1160" s="39">
        <f t="shared" si="493"/>
        <v>3.2056992523467991E-2</v>
      </c>
      <c r="AM1160" s="39"/>
      <c r="AS1160" s="39"/>
      <c r="AT1160" s="39">
        <f t="shared" si="483"/>
        <v>0</v>
      </c>
      <c r="AU1160" s="39">
        <f t="shared" si="484"/>
        <v>0</v>
      </c>
      <c r="AW1160" s="38">
        <f t="shared" si="485"/>
        <v>150.63146212084422</v>
      </c>
      <c r="AX1160" s="38">
        <f t="shared" si="488"/>
        <v>60.359933572141315</v>
      </c>
      <c r="AY1160" s="38">
        <f t="shared" si="489"/>
        <v>86.052508450296543</v>
      </c>
      <c r="AZ1160" s="38">
        <f t="shared" si="494"/>
        <v>0</v>
      </c>
      <c r="BA1160" s="38">
        <f t="shared" si="495"/>
        <v>0</v>
      </c>
      <c r="BB1160" s="38">
        <f t="shared" si="496"/>
        <v>0</v>
      </c>
      <c r="BC1160" s="38">
        <f t="shared" si="497"/>
        <v>0</v>
      </c>
      <c r="BD1160" s="38">
        <f t="shared" si="498"/>
        <v>0</v>
      </c>
      <c r="BE1160" s="38">
        <f t="shared" si="499"/>
        <v>0</v>
      </c>
      <c r="BF1160" s="38">
        <f t="shared" si="500"/>
        <v>0</v>
      </c>
      <c r="BG1160" s="38">
        <f t="shared" si="486"/>
        <v>0</v>
      </c>
      <c r="BH1160" s="38">
        <f t="shared" si="487"/>
        <v>0</v>
      </c>
      <c r="BI1160" s="61">
        <f t="shared" si="501"/>
        <v>297.04390414328208</v>
      </c>
    </row>
    <row r="1161" spans="1:61" x14ac:dyDescent="0.3">
      <c r="A1161" s="197" t="s">
        <v>3975</v>
      </c>
      <c r="B1161" s="84" t="s">
        <v>1942</v>
      </c>
      <c r="C1161" s="84" t="s">
        <v>1942</v>
      </c>
      <c r="D1161" s="63">
        <f>VLOOKUP(B1161,Площадь!$A$2:$B$490,2,0)</f>
        <v>3.9</v>
      </c>
      <c r="E1161" s="72"/>
      <c r="F1161" s="87"/>
      <c r="G1161" s="87"/>
      <c r="H1161" s="87"/>
      <c r="I1161" s="89"/>
      <c r="J1161" s="89"/>
      <c r="K1161" s="89"/>
      <c r="L1161" s="89"/>
      <c r="M1161" s="89"/>
      <c r="N1161" s="89"/>
      <c r="O1161" s="89"/>
      <c r="P1161" s="89">
        <v>15</v>
      </c>
      <c r="Q1161" s="89">
        <v>31</v>
      </c>
      <c r="R1161">
        <f t="shared" si="490"/>
        <v>46</v>
      </c>
      <c r="S1161" s="76"/>
      <c r="T1161" s="80"/>
      <c r="U1161" s="39"/>
      <c r="V1161" s="39"/>
      <c r="W1161" s="39"/>
      <c r="X1161" s="39"/>
      <c r="Y1161" s="39"/>
      <c r="Z1161" s="39"/>
      <c r="AA1161" s="39"/>
      <c r="AB1161" s="39"/>
      <c r="AC1161" s="39"/>
      <c r="AD1161" s="39"/>
      <c r="AE1161" s="39"/>
      <c r="AF1161" s="39"/>
      <c r="AG1161" s="39"/>
      <c r="AH1161" s="39"/>
      <c r="AJ1161" s="39">
        <f t="shared" si="491"/>
        <v>0</v>
      </c>
      <c r="AK1161" s="39">
        <f t="shared" si="492"/>
        <v>0</v>
      </c>
      <c r="AL1161" s="39">
        <f t="shared" si="493"/>
        <v>0</v>
      </c>
      <c r="AM1161" s="39"/>
      <c r="AS1161" s="39"/>
      <c r="AT1161" s="39">
        <f t="shared" si="483"/>
        <v>1.3101762775302096E-2</v>
      </c>
      <c r="AU1161" s="39">
        <f t="shared" si="484"/>
        <v>4.2034546669046914E-2</v>
      </c>
      <c r="AW1161" s="38">
        <f t="shared" si="485"/>
        <v>0</v>
      </c>
      <c r="AX1161" s="38">
        <f t="shared" si="488"/>
        <v>0</v>
      </c>
      <c r="AY1161" s="38">
        <f t="shared" si="489"/>
        <v>0</v>
      </c>
      <c r="AZ1161" s="38">
        <f t="shared" si="494"/>
        <v>0</v>
      </c>
      <c r="BA1161" s="38">
        <f t="shared" si="495"/>
        <v>0</v>
      </c>
      <c r="BB1161" s="38">
        <f t="shared" si="496"/>
        <v>0</v>
      </c>
      <c r="BC1161" s="38">
        <f t="shared" si="497"/>
        <v>0</v>
      </c>
      <c r="BD1161" s="38">
        <f t="shared" si="498"/>
        <v>0</v>
      </c>
      <c r="BE1161" s="38">
        <f t="shared" si="499"/>
        <v>0</v>
      </c>
      <c r="BF1161" s="38">
        <f t="shared" si="500"/>
        <v>0</v>
      </c>
      <c r="BG1161" s="38">
        <f t="shared" si="486"/>
        <v>35.169847923509934</v>
      </c>
      <c r="BH1161" s="38">
        <f t="shared" si="487"/>
        <v>112.83585569652278</v>
      </c>
      <c r="BI1161" s="61">
        <f t="shared" si="501"/>
        <v>148.0057036200327</v>
      </c>
    </row>
    <row r="1162" spans="1:61" x14ac:dyDescent="0.3">
      <c r="A1162" s="84" t="s">
        <v>2633</v>
      </c>
      <c r="B1162" s="84" t="s">
        <v>2131</v>
      </c>
      <c r="C1162" s="84" t="s">
        <v>2131</v>
      </c>
      <c r="D1162" s="63">
        <f>VLOOKUP(B1162,Площадь!$A$2:$B$490,2,0)</f>
        <v>3.7</v>
      </c>
      <c r="E1162" s="72"/>
      <c r="F1162" s="87">
        <v>31</v>
      </c>
      <c r="G1162" s="87">
        <v>29</v>
      </c>
      <c r="H1162" s="87">
        <v>31</v>
      </c>
      <c r="I1162" s="89"/>
      <c r="J1162" s="89"/>
      <c r="K1162" s="89"/>
      <c r="L1162" s="89"/>
      <c r="M1162" s="89"/>
      <c r="N1162" s="89"/>
      <c r="O1162" s="89"/>
      <c r="P1162" s="89">
        <v>15</v>
      </c>
      <c r="Q1162" s="89">
        <v>31</v>
      </c>
      <c r="R1162">
        <f t="shared" si="490"/>
        <v>137</v>
      </c>
      <c r="S1162" s="76"/>
      <c r="T1162" s="80"/>
      <c r="U1162" s="39"/>
      <c r="V1162" s="39"/>
      <c r="W1162" s="39"/>
      <c r="X1162" s="39"/>
      <c r="Y1162" s="39"/>
      <c r="Z1162" s="39"/>
      <c r="AA1162" s="39"/>
      <c r="AB1162" s="39"/>
      <c r="AC1162" s="39"/>
      <c r="AD1162" s="39"/>
      <c r="AE1162" s="39"/>
      <c r="AF1162" s="39"/>
      <c r="AG1162" s="39"/>
      <c r="AH1162" s="39"/>
      <c r="AJ1162" s="39">
        <f t="shared" si="491"/>
        <v>5.3236813153106417E-2</v>
      </c>
      <c r="AK1162" s="39">
        <f t="shared" si="492"/>
        <v>2.1332664904600559E-2</v>
      </c>
      <c r="AL1162" s="39">
        <f t="shared" si="493"/>
        <v>3.0413044188931173E-2</v>
      </c>
      <c r="AM1162" s="39"/>
      <c r="AS1162" s="39"/>
      <c r="AT1162" s="39">
        <f t="shared" si="483"/>
        <v>1.2429877504773784E-2</v>
      </c>
      <c r="AU1162" s="39">
        <f t="shared" si="484"/>
        <v>3.9878928891147074E-2</v>
      </c>
      <c r="AW1162" s="38">
        <f t="shared" si="485"/>
        <v>142.90677175567274</v>
      </c>
      <c r="AX1162" s="38">
        <f t="shared" si="488"/>
        <v>57.264552363313555</v>
      </c>
      <c r="AY1162" s="38">
        <f t="shared" si="489"/>
        <v>81.639559298999288</v>
      </c>
      <c r="AZ1162" s="38">
        <f t="shared" si="494"/>
        <v>0</v>
      </c>
      <c r="BA1162" s="38">
        <f t="shared" si="495"/>
        <v>0</v>
      </c>
      <c r="BB1162" s="38">
        <f t="shared" si="496"/>
        <v>0</v>
      </c>
      <c r="BC1162" s="38">
        <f t="shared" si="497"/>
        <v>0</v>
      </c>
      <c r="BD1162" s="38">
        <f t="shared" si="498"/>
        <v>0</v>
      </c>
      <c r="BE1162" s="38">
        <f t="shared" si="499"/>
        <v>0</v>
      </c>
      <c r="BF1162" s="38">
        <f t="shared" si="500"/>
        <v>0</v>
      </c>
      <c r="BG1162" s="38">
        <f t="shared" si="486"/>
        <v>33.366265978714559</v>
      </c>
      <c r="BH1162" s="38">
        <f t="shared" si="487"/>
        <v>107.04940155823957</v>
      </c>
      <c r="BI1162" s="61">
        <f t="shared" si="501"/>
        <v>422.22655095493974</v>
      </c>
    </row>
    <row r="1163" spans="1:61" ht="22.8" customHeight="1" x14ac:dyDescent="0.3">
      <c r="A1163" s="197" t="s">
        <v>880</v>
      </c>
      <c r="B1163" s="84" t="s">
        <v>881</v>
      </c>
      <c r="C1163" s="84" t="s">
        <v>881</v>
      </c>
      <c r="D1163" s="63">
        <f>VLOOKUP(B1163,Площадь!$A$2:$B$490,2,0)</f>
        <v>6.9</v>
      </c>
      <c r="E1163" s="72"/>
      <c r="F1163" s="87">
        <v>31</v>
      </c>
      <c r="G1163" s="87">
        <v>29</v>
      </c>
      <c r="H1163" s="87">
        <v>31</v>
      </c>
      <c r="I1163" s="89"/>
      <c r="J1163" s="89"/>
      <c r="K1163" s="89"/>
      <c r="L1163" s="89"/>
      <c r="M1163" s="89"/>
      <c r="N1163" s="89"/>
      <c r="O1163" s="89"/>
      <c r="P1163" s="89">
        <v>0</v>
      </c>
      <c r="Q1163" s="89">
        <v>0</v>
      </c>
      <c r="R1163">
        <f t="shared" si="490"/>
        <v>91</v>
      </c>
      <c r="S1163" s="76"/>
      <c r="T1163" s="80"/>
      <c r="U1163" s="39"/>
      <c r="V1163" s="39"/>
      <c r="W1163" s="39"/>
      <c r="X1163" s="39"/>
      <c r="Y1163" s="39"/>
      <c r="Z1163" s="39"/>
      <c r="AA1163" s="39"/>
      <c r="AB1163" s="39"/>
      <c r="AC1163" s="39"/>
      <c r="AD1163" s="39"/>
      <c r="AE1163" s="39"/>
      <c r="AF1163" s="39"/>
      <c r="AG1163" s="39"/>
      <c r="AH1163" s="39"/>
      <c r="AJ1163" s="39">
        <f t="shared" si="491"/>
        <v>9.9279462366603857E-2</v>
      </c>
      <c r="AK1163" s="39">
        <f t="shared" si="492"/>
        <v>3.9782537254525366E-2</v>
      </c>
      <c r="AL1163" s="39">
        <f t="shared" si="493"/>
        <v>5.6716217541520293E-2</v>
      </c>
      <c r="AM1163" s="39"/>
      <c r="AS1163" s="39"/>
      <c r="AT1163" s="39">
        <f t="shared" si="483"/>
        <v>0</v>
      </c>
      <c r="AU1163" s="39">
        <f t="shared" si="484"/>
        <v>0</v>
      </c>
      <c r="AW1163" s="38">
        <f t="shared" si="485"/>
        <v>266.50181759841672</v>
      </c>
      <c r="AX1163" s="38">
        <f t="shared" si="488"/>
        <v>106.79065170455772</v>
      </c>
      <c r="AY1163" s="38">
        <f t="shared" si="489"/>
        <v>152.24674571975541</v>
      </c>
      <c r="AZ1163" s="38">
        <f t="shared" si="494"/>
        <v>0</v>
      </c>
      <c r="BA1163" s="38">
        <f t="shared" si="495"/>
        <v>0</v>
      </c>
      <c r="BB1163" s="38">
        <f t="shared" si="496"/>
        <v>0</v>
      </c>
      <c r="BC1163" s="38">
        <f t="shared" si="497"/>
        <v>0</v>
      </c>
      <c r="BD1163" s="38">
        <f t="shared" si="498"/>
        <v>0</v>
      </c>
      <c r="BE1163" s="38">
        <f t="shared" si="499"/>
        <v>0</v>
      </c>
      <c r="BF1163" s="38">
        <f t="shared" si="500"/>
        <v>0</v>
      </c>
      <c r="BG1163" s="38">
        <f t="shared" si="486"/>
        <v>0</v>
      </c>
      <c r="BH1163" s="38">
        <f t="shared" si="487"/>
        <v>0</v>
      </c>
      <c r="BI1163" s="61">
        <f t="shared" si="501"/>
        <v>525.53921502272988</v>
      </c>
    </row>
    <row r="1164" spans="1:61" ht="20.399999999999999" x14ac:dyDescent="0.3">
      <c r="A1164" s="198" t="s">
        <v>3976</v>
      </c>
      <c r="B1164" s="84" t="s">
        <v>881</v>
      </c>
      <c r="C1164" s="84" t="s">
        <v>881</v>
      </c>
      <c r="D1164" s="63">
        <f>VLOOKUP(B1164,Площадь!$A$2:$B$490,2,0)</f>
        <v>6.9</v>
      </c>
      <c r="E1164" s="72"/>
      <c r="F1164" s="87"/>
      <c r="G1164" s="87"/>
      <c r="H1164" s="87"/>
      <c r="I1164" s="89"/>
      <c r="J1164" s="89"/>
      <c r="K1164" s="89"/>
      <c r="L1164" s="89"/>
      <c r="M1164" s="89"/>
      <c r="N1164" s="89"/>
      <c r="O1164" s="89"/>
      <c r="P1164" s="89">
        <v>15</v>
      </c>
      <c r="Q1164" s="89">
        <v>31</v>
      </c>
      <c r="R1164">
        <f t="shared" si="490"/>
        <v>46</v>
      </c>
      <c r="S1164" s="76"/>
      <c r="T1164" s="80"/>
      <c r="U1164" s="39"/>
      <c r="V1164" s="39"/>
      <c r="W1164" s="39"/>
      <c r="X1164" s="39"/>
      <c r="Y1164" s="39"/>
      <c r="Z1164" s="39"/>
      <c r="AA1164" s="39"/>
      <c r="AB1164" s="39"/>
      <c r="AC1164" s="39"/>
      <c r="AD1164" s="39"/>
      <c r="AE1164" s="39"/>
      <c r="AF1164" s="39"/>
      <c r="AG1164" s="39"/>
      <c r="AH1164" s="39"/>
      <c r="AJ1164" s="39">
        <f t="shared" si="491"/>
        <v>0</v>
      </c>
      <c r="AK1164" s="39">
        <f t="shared" si="492"/>
        <v>0</v>
      </c>
      <c r="AL1164" s="39">
        <f t="shared" si="493"/>
        <v>0</v>
      </c>
      <c r="AM1164" s="39"/>
      <c r="AS1164" s="39"/>
      <c r="AT1164" s="39">
        <f t="shared" ref="AT1164:AT1228" si="502">(D1164*$AT$1)/15*P1164</f>
        <v>2.3180041833226788E-2</v>
      </c>
      <c r="AU1164" s="39">
        <f t="shared" ref="AU1164:AU1228" si="503">(D1164*$AU$1)/31*Q1164</f>
        <v>7.436881333754454E-2</v>
      </c>
      <c r="AW1164" s="38">
        <f t="shared" ref="AW1164:AW1228" si="504">(U1164+AJ1164)*$AW$1</f>
        <v>0</v>
      </c>
      <c r="AX1164" s="38">
        <f t="shared" si="488"/>
        <v>0</v>
      </c>
      <c r="AY1164" s="38">
        <f t="shared" si="489"/>
        <v>0</v>
      </c>
      <c r="AZ1164" s="38">
        <f t="shared" si="494"/>
        <v>0</v>
      </c>
      <c r="BA1164" s="38">
        <f t="shared" si="495"/>
        <v>0</v>
      </c>
      <c r="BB1164" s="38">
        <f t="shared" si="496"/>
        <v>0</v>
      </c>
      <c r="BC1164" s="38">
        <f t="shared" si="497"/>
        <v>0</v>
      </c>
      <c r="BD1164" s="38">
        <f t="shared" si="498"/>
        <v>0</v>
      </c>
      <c r="BE1164" s="38">
        <f t="shared" si="499"/>
        <v>0</v>
      </c>
      <c r="BF1164" s="38">
        <f t="shared" si="500"/>
        <v>0</v>
      </c>
      <c r="BG1164" s="38">
        <f t="shared" ref="BG1164:BG1228" si="505">(AF1164+AT1164)*$BG$1</f>
        <v>62.22357709544066</v>
      </c>
      <c r="BH1164" s="38">
        <f t="shared" ref="BH1164:BH1228" si="506">(AG1164+AU1164)*$BH$1</f>
        <v>199.63266777077106</v>
      </c>
      <c r="BI1164" s="61">
        <f t="shared" si="501"/>
        <v>261.85624486621174</v>
      </c>
    </row>
    <row r="1165" spans="1:61" ht="20.399999999999999" x14ac:dyDescent="0.3">
      <c r="A1165" s="84" t="s">
        <v>2080</v>
      </c>
      <c r="B1165" s="84" t="s">
        <v>2081</v>
      </c>
      <c r="C1165" s="84" t="s">
        <v>2081</v>
      </c>
      <c r="D1165" s="63">
        <f>VLOOKUP(B1165,Площадь!$A$2:$B$490,2,0)</f>
        <v>4.7</v>
      </c>
      <c r="E1165" s="72"/>
      <c r="F1165" s="87">
        <v>31</v>
      </c>
      <c r="G1165" s="87">
        <v>29</v>
      </c>
      <c r="H1165" s="87">
        <v>31</v>
      </c>
      <c r="I1165" s="89"/>
      <c r="J1165" s="89"/>
      <c r="K1165" s="89"/>
      <c r="L1165" s="89"/>
      <c r="M1165" s="89"/>
      <c r="N1165" s="89"/>
      <c r="O1165" s="89"/>
      <c r="P1165" s="89">
        <v>15</v>
      </c>
      <c r="Q1165" s="89">
        <v>31</v>
      </c>
      <c r="R1165">
        <f t="shared" si="490"/>
        <v>137</v>
      </c>
      <c r="S1165" s="76"/>
      <c r="T1165" s="80"/>
      <c r="U1165" s="39"/>
      <c r="V1165" s="39"/>
      <c r="W1165" s="39"/>
      <c r="X1165" s="39"/>
      <c r="Y1165" s="39"/>
      <c r="Z1165" s="39"/>
      <c r="AA1165" s="39"/>
      <c r="AB1165" s="39"/>
      <c r="AC1165" s="39"/>
      <c r="AD1165" s="39"/>
      <c r="AE1165" s="39"/>
      <c r="AF1165" s="39"/>
      <c r="AG1165" s="39"/>
      <c r="AH1165" s="39"/>
      <c r="AJ1165" s="39">
        <f t="shared" si="491"/>
        <v>6.7625141032324365E-2</v>
      </c>
      <c r="AK1165" s="39">
        <f t="shared" si="492"/>
        <v>2.7098250013952059E-2</v>
      </c>
      <c r="AL1165" s="39">
        <f t="shared" si="493"/>
        <v>3.8632785861615275E-2</v>
      </c>
      <c r="AM1165" s="39"/>
      <c r="AS1165" s="39"/>
      <c r="AT1165" s="39">
        <f t="shared" si="502"/>
        <v>1.5789303857415348E-2</v>
      </c>
      <c r="AU1165" s="39">
        <f t="shared" si="503"/>
        <v>5.0657017780646282E-2</v>
      </c>
      <c r="AW1165" s="38">
        <f t="shared" si="504"/>
        <v>181.53022358153024</v>
      </c>
      <c r="AX1165" s="38">
        <f t="shared" si="488"/>
        <v>72.741458407452356</v>
      </c>
      <c r="AY1165" s="38">
        <f t="shared" si="489"/>
        <v>103.70430505548559</v>
      </c>
      <c r="AZ1165" s="38">
        <f t="shared" si="494"/>
        <v>0</v>
      </c>
      <c r="BA1165" s="38">
        <f t="shared" si="495"/>
        <v>0</v>
      </c>
      <c r="BB1165" s="38">
        <f t="shared" si="496"/>
        <v>0</v>
      </c>
      <c r="BC1165" s="38">
        <f t="shared" si="497"/>
        <v>0</v>
      </c>
      <c r="BD1165" s="38">
        <f t="shared" si="498"/>
        <v>0</v>
      </c>
      <c r="BE1165" s="38">
        <f t="shared" si="499"/>
        <v>0</v>
      </c>
      <c r="BF1165" s="38">
        <f t="shared" si="500"/>
        <v>0</v>
      </c>
      <c r="BG1165" s="38">
        <f t="shared" si="505"/>
        <v>42.384175702691465</v>
      </c>
      <c r="BH1165" s="38">
        <f t="shared" si="506"/>
        <v>135.98167224965567</v>
      </c>
      <c r="BI1165" s="61">
        <f t="shared" si="501"/>
        <v>536.34183499681535</v>
      </c>
    </row>
    <row r="1166" spans="1:61" ht="20.399999999999999" x14ac:dyDescent="0.3">
      <c r="A1166" s="84" t="s">
        <v>805</v>
      </c>
      <c r="B1166" s="84" t="s">
        <v>806</v>
      </c>
      <c r="C1166" s="84" t="s">
        <v>806</v>
      </c>
      <c r="D1166" s="63">
        <f>VLOOKUP(B1166,Площадь!$A$2:$B$490,2,0)</f>
        <v>7.9</v>
      </c>
      <c r="E1166" s="72"/>
      <c r="F1166" s="87">
        <v>31</v>
      </c>
      <c r="G1166" s="87">
        <v>29</v>
      </c>
      <c r="H1166" s="87">
        <v>31</v>
      </c>
      <c r="I1166" s="89"/>
      <c r="J1166" s="89"/>
      <c r="K1166" s="89"/>
      <c r="L1166" s="89"/>
      <c r="M1166" s="89"/>
      <c r="N1166" s="89"/>
      <c r="O1166" s="89"/>
      <c r="P1166" s="89">
        <v>15</v>
      </c>
      <c r="Q1166" s="89">
        <v>31</v>
      </c>
      <c r="R1166">
        <f t="shared" si="490"/>
        <v>137</v>
      </c>
      <c r="S1166" s="76"/>
      <c r="T1166" s="80"/>
      <c r="U1166" s="39"/>
      <c r="V1166" s="39"/>
      <c r="W1166" s="39"/>
      <c r="X1166" s="39"/>
      <c r="Y1166" s="39"/>
      <c r="Z1166" s="39"/>
      <c r="AA1166" s="39"/>
      <c r="AB1166" s="39"/>
      <c r="AC1166" s="39"/>
      <c r="AD1166" s="39"/>
      <c r="AE1166" s="39"/>
      <c r="AF1166" s="39"/>
      <c r="AG1166" s="39"/>
      <c r="AH1166" s="39"/>
      <c r="AJ1166" s="39">
        <f t="shared" si="491"/>
        <v>0.11366779024582181</v>
      </c>
      <c r="AK1166" s="39">
        <f t="shared" si="492"/>
        <v>4.554812236387687E-2</v>
      </c>
      <c r="AL1166" s="39">
        <f t="shared" si="493"/>
        <v>6.4935959214204392E-2</v>
      </c>
      <c r="AM1166" s="39"/>
      <c r="AS1166" s="39"/>
      <c r="AT1166" s="39">
        <f t="shared" si="502"/>
        <v>2.6539468185868349E-2</v>
      </c>
      <c r="AU1166" s="39">
        <f t="shared" si="503"/>
        <v>8.5146902227043755E-2</v>
      </c>
      <c r="AW1166" s="38">
        <f t="shared" si="504"/>
        <v>305.12526942427428</v>
      </c>
      <c r="AX1166" s="38">
        <f t="shared" si="488"/>
        <v>122.26755774869652</v>
      </c>
      <c r="AY1166" s="38">
        <f t="shared" si="489"/>
        <v>174.31149147624171</v>
      </c>
      <c r="AZ1166" s="38">
        <f t="shared" si="494"/>
        <v>0</v>
      </c>
      <c r="BA1166" s="38">
        <f t="shared" si="495"/>
        <v>0</v>
      </c>
      <c r="BB1166" s="38">
        <f t="shared" si="496"/>
        <v>0</v>
      </c>
      <c r="BC1166" s="38">
        <f t="shared" si="497"/>
        <v>0</v>
      </c>
      <c r="BD1166" s="38">
        <f t="shared" si="498"/>
        <v>0</v>
      </c>
      <c r="BE1166" s="38">
        <f t="shared" si="499"/>
        <v>0</v>
      </c>
      <c r="BF1166" s="38">
        <f t="shared" si="500"/>
        <v>0</v>
      </c>
      <c r="BG1166" s="38">
        <f t="shared" si="505"/>
        <v>71.24148681941756</v>
      </c>
      <c r="BH1166" s="38">
        <f t="shared" si="506"/>
        <v>228.56493846218717</v>
      </c>
      <c r="BI1166" s="61">
        <f t="shared" si="501"/>
        <v>901.51074393081717</v>
      </c>
    </row>
    <row r="1167" spans="1:61" ht="20.399999999999999" x14ac:dyDescent="0.3">
      <c r="A1167" s="84" t="s">
        <v>2241</v>
      </c>
      <c r="B1167" s="84" t="s">
        <v>2242</v>
      </c>
      <c r="C1167" s="84" t="s">
        <v>2242</v>
      </c>
      <c r="D1167" s="63">
        <f>VLOOKUP(B1167,Площадь!$A$2:$B$490,2,0)</f>
        <v>3.9</v>
      </c>
      <c r="E1167" s="72"/>
      <c r="F1167" s="87">
        <v>31</v>
      </c>
      <c r="G1167" s="87">
        <v>29</v>
      </c>
      <c r="H1167" s="87">
        <v>31</v>
      </c>
      <c r="I1167" s="89"/>
      <c r="J1167" s="89"/>
      <c r="K1167" s="89"/>
      <c r="L1167" s="89"/>
      <c r="M1167" s="89"/>
      <c r="N1167" s="89"/>
      <c r="O1167" s="89"/>
      <c r="P1167" s="89">
        <v>15</v>
      </c>
      <c r="Q1167" s="89">
        <v>31</v>
      </c>
      <c r="R1167">
        <f t="shared" si="490"/>
        <v>137</v>
      </c>
      <c r="S1167" s="76"/>
      <c r="T1167" s="80"/>
      <c r="U1167" s="39"/>
      <c r="V1167" s="39"/>
      <c r="W1167" s="39"/>
      <c r="X1167" s="39"/>
      <c r="Y1167" s="39"/>
      <c r="Z1167" s="39"/>
      <c r="AA1167" s="39"/>
      <c r="AB1167" s="39"/>
      <c r="AC1167" s="39"/>
      <c r="AD1167" s="39"/>
      <c r="AE1167" s="39"/>
      <c r="AF1167" s="39"/>
      <c r="AG1167" s="39"/>
      <c r="AH1167" s="39"/>
      <c r="AJ1167" s="39">
        <f t="shared" si="491"/>
        <v>5.611447872895E-2</v>
      </c>
      <c r="AK1167" s="39">
        <f t="shared" si="492"/>
        <v>2.2485781926470858E-2</v>
      </c>
      <c r="AL1167" s="39">
        <f t="shared" si="493"/>
        <v>3.2056992523467991E-2</v>
      </c>
      <c r="AM1167" s="39"/>
      <c r="AS1167" s="39"/>
      <c r="AT1167" s="39">
        <f t="shared" si="502"/>
        <v>1.3101762775302096E-2</v>
      </c>
      <c r="AU1167" s="39">
        <f t="shared" si="503"/>
        <v>4.2034546669046914E-2</v>
      </c>
      <c r="AW1167" s="38">
        <f t="shared" si="504"/>
        <v>150.63146212084422</v>
      </c>
      <c r="AX1167" s="38">
        <f t="shared" si="488"/>
        <v>60.359933572141315</v>
      </c>
      <c r="AY1167" s="38">
        <f t="shared" si="489"/>
        <v>86.052508450296543</v>
      </c>
      <c r="AZ1167" s="38">
        <f t="shared" si="494"/>
        <v>0</v>
      </c>
      <c r="BA1167" s="38">
        <f t="shared" si="495"/>
        <v>0</v>
      </c>
      <c r="BB1167" s="38">
        <f t="shared" si="496"/>
        <v>0</v>
      </c>
      <c r="BC1167" s="38">
        <f t="shared" si="497"/>
        <v>0</v>
      </c>
      <c r="BD1167" s="38">
        <f t="shared" si="498"/>
        <v>0</v>
      </c>
      <c r="BE1167" s="38">
        <f t="shared" si="499"/>
        <v>0</v>
      </c>
      <c r="BF1167" s="38">
        <f t="shared" si="500"/>
        <v>0</v>
      </c>
      <c r="BG1167" s="38">
        <f t="shared" si="505"/>
        <v>35.169847923509934</v>
      </c>
      <c r="BH1167" s="38">
        <f t="shared" si="506"/>
        <v>112.83585569652278</v>
      </c>
      <c r="BI1167" s="61">
        <f t="shared" si="501"/>
        <v>445.04960776331484</v>
      </c>
    </row>
    <row r="1168" spans="1:61" ht="20.399999999999999" x14ac:dyDescent="0.3">
      <c r="A1168" s="84" t="s">
        <v>1235</v>
      </c>
      <c r="B1168" s="84" t="s">
        <v>1236</v>
      </c>
      <c r="C1168" s="84" t="s">
        <v>1236</v>
      </c>
      <c r="D1168" s="63">
        <f>VLOOKUP(B1168,Площадь!$A$2:$B$490,2,0)</f>
        <v>4.2</v>
      </c>
      <c r="E1168" s="72"/>
      <c r="F1168" s="87">
        <v>31</v>
      </c>
      <c r="G1168" s="87">
        <v>29</v>
      </c>
      <c r="H1168" s="87">
        <v>31</v>
      </c>
      <c r="I1168" s="89"/>
      <c r="J1168" s="89"/>
      <c r="K1168" s="89"/>
      <c r="L1168" s="89"/>
      <c r="M1168" s="89"/>
      <c r="N1168" s="89"/>
      <c r="O1168" s="89"/>
      <c r="P1168" s="89">
        <v>15</v>
      </c>
      <c r="Q1168" s="89">
        <v>31</v>
      </c>
      <c r="R1168">
        <f t="shared" si="490"/>
        <v>137</v>
      </c>
      <c r="S1168" s="76"/>
      <c r="T1168" s="80"/>
      <c r="U1168" s="39"/>
      <c r="V1168" s="39"/>
      <c r="W1168" s="39"/>
      <c r="X1168" s="39"/>
      <c r="Y1168" s="39"/>
      <c r="Z1168" s="39"/>
      <c r="AA1168" s="39"/>
      <c r="AB1168" s="39"/>
      <c r="AC1168" s="39"/>
      <c r="AD1168" s="39"/>
      <c r="AE1168" s="39"/>
      <c r="AF1168" s="39"/>
      <c r="AG1168" s="39"/>
      <c r="AH1168" s="39"/>
      <c r="AJ1168" s="39">
        <f t="shared" si="491"/>
        <v>6.0430977092715388E-2</v>
      </c>
      <c r="AK1168" s="39">
        <f t="shared" si="492"/>
        <v>2.4215457459276311E-2</v>
      </c>
      <c r="AL1168" s="39">
        <f t="shared" si="493"/>
        <v>3.4522915025273222E-2</v>
      </c>
      <c r="AM1168" s="39"/>
      <c r="AS1168" s="39"/>
      <c r="AT1168" s="39">
        <f t="shared" si="502"/>
        <v>1.4109590681094566E-2</v>
      </c>
      <c r="AU1168" s="39">
        <f t="shared" si="503"/>
        <v>4.5267973335896675E-2</v>
      </c>
      <c r="AW1168" s="38">
        <f t="shared" si="504"/>
        <v>162.21849766860149</v>
      </c>
      <c r="AX1168" s="38">
        <f t="shared" si="488"/>
        <v>65.003005385382963</v>
      </c>
      <c r="AY1168" s="38">
        <f t="shared" si="489"/>
        <v>92.671932177242425</v>
      </c>
      <c r="AZ1168" s="38">
        <f t="shared" si="494"/>
        <v>0</v>
      </c>
      <c r="BA1168" s="38">
        <f t="shared" si="495"/>
        <v>0</v>
      </c>
      <c r="BB1168" s="38">
        <f t="shared" si="496"/>
        <v>0</v>
      </c>
      <c r="BC1168" s="38">
        <f t="shared" si="497"/>
        <v>0</v>
      </c>
      <c r="BD1168" s="38">
        <f t="shared" si="498"/>
        <v>0</v>
      </c>
      <c r="BE1168" s="38">
        <f t="shared" si="499"/>
        <v>0</v>
      </c>
      <c r="BF1168" s="38">
        <f t="shared" si="500"/>
        <v>0</v>
      </c>
      <c r="BG1168" s="38">
        <f t="shared" si="505"/>
        <v>37.875220840703008</v>
      </c>
      <c r="BH1168" s="38">
        <f t="shared" si="506"/>
        <v>121.51553690394761</v>
      </c>
      <c r="BI1168" s="61">
        <f t="shared" si="501"/>
        <v>479.28419297587743</v>
      </c>
    </row>
    <row r="1169" spans="1:61" ht="20.399999999999999" x14ac:dyDescent="0.3">
      <c r="A1169" s="84" t="s">
        <v>1947</v>
      </c>
      <c r="B1169" s="84" t="s">
        <v>1948</v>
      </c>
      <c r="C1169" s="84" t="s">
        <v>1948</v>
      </c>
      <c r="D1169" s="63">
        <f>VLOOKUP(B1169,Площадь!$A$2:$B$490,2,0)</f>
        <v>4.2</v>
      </c>
      <c r="E1169" s="72"/>
      <c r="F1169" s="87">
        <v>31</v>
      </c>
      <c r="G1169" s="87">
        <v>29</v>
      </c>
      <c r="H1169" s="87">
        <v>31</v>
      </c>
      <c r="I1169" s="89"/>
      <c r="J1169" s="89"/>
      <c r="K1169" s="89"/>
      <c r="L1169" s="89"/>
      <c r="M1169" s="89"/>
      <c r="N1169" s="89"/>
      <c r="O1169" s="89"/>
      <c r="P1169" s="89">
        <v>15</v>
      </c>
      <c r="Q1169" s="89">
        <v>31</v>
      </c>
      <c r="R1169">
        <f t="shared" si="490"/>
        <v>137</v>
      </c>
      <c r="S1169" s="76"/>
      <c r="T1169" s="80"/>
      <c r="U1169" s="39"/>
      <c r="V1169" s="39"/>
      <c r="W1169" s="39"/>
      <c r="X1169" s="39"/>
      <c r="Y1169" s="39"/>
      <c r="Z1169" s="39"/>
      <c r="AA1169" s="39"/>
      <c r="AB1169" s="39"/>
      <c r="AC1169" s="39"/>
      <c r="AD1169" s="39"/>
      <c r="AE1169" s="39"/>
      <c r="AF1169" s="39"/>
      <c r="AG1169" s="39"/>
      <c r="AH1169" s="39"/>
      <c r="AJ1169" s="39">
        <f t="shared" si="491"/>
        <v>6.0430977092715388E-2</v>
      </c>
      <c r="AK1169" s="39">
        <f t="shared" si="492"/>
        <v>2.4215457459276311E-2</v>
      </c>
      <c r="AL1169" s="39">
        <f t="shared" si="493"/>
        <v>3.4522915025273222E-2</v>
      </c>
      <c r="AM1169" s="39"/>
      <c r="AS1169" s="39"/>
      <c r="AT1169" s="39">
        <f t="shared" si="502"/>
        <v>1.4109590681094566E-2</v>
      </c>
      <c r="AU1169" s="39">
        <f t="shared" si="503"/>
        <v>4.5267973335896675E-2</v>
      </c>
      <c r="AW1169" s="38">
        <f t="shared" si="504"/>
        <v>162.21849766860149</v>
      </c>
      <c r="AX1169" s="38">
        <f t="shared" si="488"/>
        <v>65.003005385382963</v>
      </c>
      <c r="AY1169" s="38">
        <f t="shared" si="489"/>
        <v>92.671932177242425</v>
      </c>
      <c r="AZ1169" s="38">
        <f t="shared" si="494"/>
        <v>0</v>
      </c>
      <c r="BA1169" s="38">
        <f t="shared" si="495"/>
        <v>0</v>
      </c>
      <c r="BB1169" s="38">
        <f t="shared" si="496"/>
        <v>0</v>
      </c>
      <c r="BC1169" s="38">
        <f t="shared" si="497"/>
        <v>0</v>
      </c>
      <c r="BD1169" s="38">
        <f t="shared" si="498"/>
        <v>0</v>
      </c>
      <c r="BE1169" s="38">
        <f t="shared" si="499"/>
        <v>0</v>
      </c>
      <c r="BF1169" s="38">
        <f t="shared" si="500"/>
        <v>0</v>
      </c>
      <c r="BG1169" s="38">
        <f t="shared" si="505"/>
        <v>37.875220840703008</v>
      </c>
      <c r="BH1169" s="38">
        <f t="shared" si="506"/>
        <v>121.51553690394761</v>
      </c>
      <c r="BI1169" s="61">
        <f t="shared" si="501"/>
        <v>479.28419297587743</v>
      </c>
    </row>
    <row r="1170" spans="1:61" ht="20.399999999999999" x14ac:dyDescent="0.3">
      <c r="A1170" s="84" t="s">
        <v>892</v>
      </c>
      <c r="B1170" s="84" t="s">
        <v>893</v>
      </c>
      <c r="C1170" s="84" t="s">
        <v>893</v>
      </c>
      <c r="D1170" s="63">
        <f>VLOOKUP(B1170,Площадь!$A$2:$B$490,2,0)</f>
        <v>4.3</v>
      </c>
      <c r="E1170" s="72"/>
      <c r="F1170" s="87">
        <v>31</v>
      </c>
      <c r="G1170" s="87">
        <v>29</v>
      </c>
      <c r="H1170" s="87">
        <v>31</v>
      </c>
      <c r="I1170" s="89"/>
      <c r="J1170" s="89"/>
      <c r="K1170" s="89"/>
      <c r="L1170" s="89"/>
      <c r="M1170" s="89"/>
      <c r="N1170" s="89"/>
      <c r="O1170" s="89"/>
      <c r="P1170" s="89">
        <v>15</v>
      </c>
      <c r="Q1170" s="89">
        <v>31</v>
      </c>
      <c r="R1170">
        <f t="shared" si="490"/>
        <v>137</v>
      </c>
      <c r="S1170" s="76"/>
      <c r="T1170" s="80"/>
      <c r="U1170" s="39"/>
      <c r="V1170" s="39"/>
      <c r="W1170" s="39"/>
      <c r="X1170" s="39"/>
      <c r="Y1170" s="39"/>
      <c r="Z1170" s="39"/>
      <c r="AA1170" s="39"/>
      <c r="AB1170" s="39"/>
      <c r="AC1170" s="39"/>
      <c r="AD1170" s="39"/>
      <c r="AE1170" s="39"/>
      <c r="AF1170" s="39"/>
      <c r="AG1170" s="39"/>
      <c r="AH1170" s="39"/>
      <c r="AJ1170" s="39">
        <f t="shared" si="491"/>
        <v>6.1869809880637186E-2</v>
      </c>
      <c r="AK1170" s="39">
        <f t="shared" si="492"/>
        <v>2.4792015970211457E-2</v>
      </c>
      <c r="AL1170" s="39">
        <f t="shared" si="493"/>
        <v>3.5344889192541633E-2</v>
      </c>
      <c r="AM1170" s="39"/>
      <c r="AS1170" s="39"/>
      <c r="AT1170" s="39">
        <f t="shared" si="502"/>
        <v>1.444553331635872E-2</v>
      </c>
      <c r="AU1170" s="39">
        <f t="shared" si="503"/>
        <v>4.6345782224846595E-2</v>
      </c>
      <c r="AW1170" s="38">
        <f t="shared" si="504"/>
        <v>166.08084285118724</v>
      </c>
      <c r="AX1170" s="38">
        <f t="shared" si="488"/>
        <v>66.550695989796836</v>
      </c>
      <c r="AY1170" s="38">
        <f t="shared" si="489"/>
        <v>94.878406752891067</v>
      </c>
      <c r="AZ1170" s="38">
        <f t="shared" si="494"/>
        <v>0</v>
      </c>
      <c r="BA1170" s="38">
        <f t="shared" si="495"/>
        <v>0</v>
      </c>
      <c r="BB1170" s="38">
        <f t="shared" si="496"/>
        <v>0</v>
      </c>
      <c r="BC1170" s="38">
        <f t="shared" si="497"/>
        <v>0</v>
      </c>
      <c r="BD1170" s="38">
        <f t="shared" si="498"/>
        <v>0</v>
      </c>
      <c r="BE1170" s="38">
        <f t="shared" si="499"/>
        <v>0</v>
      </c>
      <c r="BF1170" s="38">
        <f t="shared" si="500"/>
        <v>0</v>
      </c>
      <c r="BG1170" s="38">
        <f t="shared" si="505"/>
        <v>38.7770118131007</v>
      </c>
      <c r="BH1170" s="38">
        <f t="shared" si="506"/>
        <v>124.40876397308921</v>
      </c>
      <c r="BI1170" s="61">
        <f t="shared" si="501"/>
        <v>490.69572138006504</v>
      </c>
    </row>
    <row r="1171" spans="1:61" ht="20.399999999999999" x14ac:dyDescent="0.3">
      <c r="A1171" s="84" t="s">
        <v>2541</v>
      </c>
      <c r="B1171" s="84" t="s">
        <v>2051</v>
      </c>
      <c r="C1171" s="84" t="s">
        <v>2051</v>
      </c>
      <c r="D1171" s="63">
        <f>VLOOKUP(B1171,Площадь!$A$2:$B$490,2,0)</f>
        <v>3.9</v>
      </c>
      <c r="E1171" s="72"/>
      <c r="F1171" s="87">
        <v>31</v>
      </c>
      <c r="G1171" s="87">
        <v>29</v>
      </c>
      <c r="H1171" s="87">
        <v>31</v>
      </c>
      <c r="I1171" s="89"/>
      <c r="J1171" s="89"/>
      <c r="K1171" s="89"/>
      <c r="L1171" s="89"/>
      <c r="M1171" s="89"/>
      <c r="N1171" s="89"/>
      <c r="O1171" s="89"/>
      <c r="P1171" s="89">
        <v>15</v>
      </c>
      <c r="Q1171" s="89">
        <v>31</v>
      </c>
      <c r="R1171">
        <f t="shared" si="490"/>
        <v>137</v>
      </c>
      <c r="S1171" s="76"/>
      <c r="T1171" s="80"/>
      <c r="U1171" s="39"/>
      <c r="V1171" s="39"/>
      <c r="W1171" s="39"/>
      <c r="X1171" s="39"/>
      <c r="Y1171" s="39"/>
      <c r="Z1171" s="39"/>
      <c r="AA1171" s="39"/>
      <c r="AB1171" s="39"/>
      <c r="AC1171" s="39"/>
      <c r="AD1171" s="39"/>
      <c r="AE1171" s="39"/>
      <c r="AF1171" s="39"/>
      <c r="AG1171" s="39"/>
      <c r="AH1171" s="39"/>
      <c r="AJ1171" s="39">
        <f t="shared" si="491"/>
        <v>5.611447872895E-2</v>
      </c>
      <c r="AK1171" s="39">
        <f t="shared" si="492"/>
        <v>2.2485781926470858E-2</v>
      </c>
      <c r="AL1171" s="39">
        <f t="shared" si="493"/>
        <v>3.2056992523467991E-2</v>
      </c>
      <c r="AM1171" s="39"/>
      <c r="AS1171" s="39"/>
      <c r="AT1171" s="39">
        <f t="shared" si="502"/>
        <v>1.3101762775302096E-2</v>
      </c>
      <c r="AU1171" s="39">
        <f t="shared" si="503"/>
        <v>4.2034546669046914E-2</v>
      </c>
      <c r="AW1171" s="38">
        <f t="shared" si="504"/>
        <v>150.63146212084422</v>
      </c>
      <c r="AX1171" s="38">
        <f t="shared" si="488"/>
        <v>60.359933572141315</v>
      </c>
      <c r="AY1171" s="38">
        <f t="shared" si="489"/>
        <v>86.052508450296543</v>
      </c>
      <c r="AZ1171" s="38">
        <f t="shared" si="494"/>
        <v>0</v>
      </c>
      <c r="BA1171" s="38">
        <f t="shared" si="495"/>
        <v>0</v>
      </c>
      <c r="BB1171" s="38">
        <f t="shared" si="496"/>
        <v>0</v>
      </c>
      <c r="BC1171" s="38">
        <f t="shared" si="497"/>
        <v>0</v>
      </c>
      <c r="BD1171" s="38">
        <f t="shared" si="498"/>
        <v>0</v>
      </c>
      <c r="BE1171" s="38">
        <f t="shared" si="499"/>
        <v>0</v>
      </c>
      <c r="BF1171" s="38">
        <f t="shared" si="500"/>
        <v>0</v>
      </c>
      <c r="BG1171" s="38">
        <f t="shared" si="505"/>
        <v>35.169847923509934</v>
      </c>
      <c r="BH1171" s="38">
        <f t="shared" si="506"/>
        <v>112.83585569652278</v>
      </c>
      <c r="BI1171" s="61">
        <f t="shared" si="501"/>
        <v>445.04960776331484</v>
      </c>
    </row>
    <row r="1172" spans="1:61" ht="20.399999999999999" x14ac:dyDescent="0.3">
      <c r="A1172" s="84" t="s">
        <v>2576</v>
      </c>
      <c r="B1172" s="84" t="s">
        <v>1535</v>
      </c>
      <c r="C1172" s="84" t="s">
        <v>1535</v>
      </c>
      <c r="D1172" s="63">
        <f>VLOOKUP(B1172,Площадь!$A$2:$B$490,2,0)</f>
        <v>3.8</v>
      </c>
      <c r="E1172" s="72"/>
      <c r="F1172" s="87">
        <v>31</v>
      </c>
      <c r="G1172" s="87">
        <v>29</v>
      </c>
      <c r="H1172" s="87">
        <v>31</v>
      </c>
      <c r="I1172" s="89"/>
      <c r="J1172" s="89"/>
      <c r="K1172" s="89"/>
      <c r="L1172" s="89"/>
      <c r="M1172" s="89"/>
      <c r="N1172" s="89"/>
      <c r="O1172" s="89"/>
      <c r="P1172" s="89">
        <v>15</v>
      </c>
      <c r="Q1172" s="89">
        <v>31</v>
      </c>
      <c r="R1172">
        <f t="shared" si="490"/>
        <v>137</v>
      </c>
      <c r="S1172" s="76"/>
      <c r="T1172" s="80"/>
      <c r="U1172" s="39"/>
      <c r="V1172" s="39"/>
      <c r="W1172" s="39"/>
      <c r="X1172" s="39"/>
      <c r="Y1172" s="39"/>
      <c r="Z1172" s="39"/>
      <c r="AA1172" s="39"/>
      <c r="AB1172" s="39"/>
      <c r="AC1172" s="39"/>
      <c r="AD1172" s="39"/>
      <c r="AE1172" s="39"/>
      <c r="AF1172" s="39"/>
      <c r="AG1172" s="39"/>
      <c r="AH1172" s="39"/>
      <c r="AJ1172" s="39">
        <f t="shared" si="491"/>
        <v>5.4675645941028209E-2</v>
      </c>
      <c r="AK1172" s="39">
        <f t="shared" si="492"/>
        <v>2.1909223415535705E-2</v>
      </c>
      <c r="AL1172" s="39">
        <f t="shared" si="493"/>
        <v>3.123501835619958E-2</v>
      </c>
      <c r="AM1172" s="39"/>
      <c r="AS1172" s="39"/>
      <c r="AT1172" s="39">
        <f t="shared" si="502"/>
        <v>1.2765820140037938E-2</v>
      </c>
      <c r="AU1172" s="39">
        <f t="shared" si="503"/>
        <v>4.0956737780096994E-2</v>
      </c>
      <c r="AW1172" s="38">
        <f t="shared" si="504"/>
        <v>146.76911693825849</v>
      </c>
      <c r="AX1172" s="38">
        <f t="shared" si="488"/>
        <v>58.812242967727428</v>
      </c>
      <c r="AY1172" s="38">
        <f t="shared" si="489"/>
        <v>83.846033874647915</v>
      </c>
      <c r="AZ1172" s="38">
        <f t="shared" si="494"/>
        <v>0</v>
      </c>
      <c r="BA1172" s="38">
        <f t="shared" si="495"/>
        <v>0</v>
      </c>
      <c r="BB1172" s="38">
        <f t="shared" si="496"/>
        <v>0</v>
      </c>
      <c r="BC1172" s="38">
        <f t="shared" si="497"/>
        <v>0</v>
      </c>
      <c r="BD1172" s="38">
        <f t="shared" si="498"/>
        <v>0</v>
      </c>
      <c r="BE1172" s="38">
        <f t="shared" si="499"/>
        <v>0</v>
      </c>
      <c r="BF1172" s="38">
        <f t="shared" si="500"/>
        <v>0</v>
      </c>
      <c r="BG1172" s="38">
        <f t="shared" si="505"/>
        <v>34.268056951112243</v>
      </c>
      <c r="BH1172" s="38">
        <f t="shared" si="506"/>
        <v>109.94262862738117</v>
      </c>
      <c r="BI1172" s="61">
        <f t="shared" si="501"/>
        <v>433.63807935912723</v>
      </c>
    </row>
    <row r="1173" spans="1:61" ht="20.399999999999999" x14ac:dyDescent="0.3">
      <c r="A1173" s="84" t="s">
        <v>1910</v>
      </c>
      <c r="B1173" s="84" t="s">
        <v>1911</v>
      </c>
      <c r="C1173" s="84" t="s">
        <v>1911</v>
      </c>
      <c r="D1173" s="63">
        <f>VLOOKUP(B1173,Площадь!$A$2:$B$490,2,0)</f>
        <v>4.8</v>
      </c>
      <c r="E1173" s="72"/>
      <c r="F1173" s="87">
        <v>31</v>
      </c>
      <c r="G1173" s="87">
        <v>29</v>
      </c>
      <c r="H1173" s="87">
        <v>31</v>
      </c>
      <c r="I1173" s="89"/>
      <c r="J1173" s="89"/>
      <c r="K1173" s="89"/>
      <c r="L1173" s="89"/>
      <c r="M1173" s="89"/>
      <c r="N1173" s="89"/>
      <c r="O1173" s="89"/>
      <c r="P1173" s="89">
        <v>15</v>
      </c>
      <c r="Q1173" s="89">
        <v>31</v>
      </c>
      <c r="R1173">
        <f t="shared" si="490"/>
        <v>137</v>
      </c>
      <c r="S1173" s="76"/>
      <c r="T1173" s="80"/>
      <c r="U1173" s="39"/>
      <c r="V1173" s="39"/>
      <c r="W1173" s="39"/>
      <c r="X1173" s="39"/>
      <c r="Y1173" s="39"/>
      <c r="Z1173" s="39"/>
      <c r="AA1173" s="39"/>
      <c r="AB1173" s="39"/>
      <c r="AC1173" s="39"/>
      <c r="AD1173" s="39"/>
      <c r="AE1173" s="39"/>
      <c r="AF1173" s="39"/>
      <c r="AG1173" s="39"/>
      <c r="AH1173" s="39"/>
      <c r="AJ1173" s="39">
        <f t="shared" si="491"/>
        <v>6.906397382024615E-2</v>
      </c>
      <c r="AK1173" s="39">
        <f t="shared" si="492"/>
        <v>2.7674808524887209E-2</v>
      </c>
      <c r="AL1173" s="39">
        <f t="shared" si="493"/>
        <v>3.9454760028883679E-2</v>
      </c>
      <c r="AM1173" s="39"/>
      <c r="AS1173" s="39"/>
      <c r="AT1173" s="39">
        <f t="shared" si="502"/>
        <v>1.6125246492679501E-2</v>
      </c>
      <c r="AU1173" s="39">
        <f t="shared" si="503"/>
        <v>5.1734826669596203E-2</v>
      </c>
      <c r="AW1173" s="38">
        <f t="shared" si="504"/>
        <v>185.39256876411596</v>
      </c>
      <c r="AX1173" s="38">
        <f t="shared" si="488"/>
        <v>74.289149011866229</v>
      </c>
      <c r="AY1173" s="38">
        <f t="shared" si="489"/>
        <v>105.91077963113419</v>
      </c>
      <c r="AZ1173" s="38">
        <f t="shared" si="494"/>
        <v>0</v>
      </c>
      <c r="BA1173" s="38">
        <f t="shared" si="495"/>
        <v>0</v>
      </c>
      <c r="BB1173" s="38">
        <f t="shared" si="496"/>
        <v>0</v>
      </c>
      <c r="BC1173" s="38">
        <f t="shared" si="497"/>
        <v>0</v>
      </c>
      <c r="BD1173" s="38">
        <f t="shared" si="498"/>
        <v>0</v>
      </c>
      <c r="BE1173" s="38">
        <f t="shared" si="499"/>
        <v>0</v>
      </c>
      <c r="BF1173" s="38">
        <f t="shared" si="500"/>
        <v>0</v>
      </c>
      <c r="BG1173" s="38">
        <f t="shared" si="505"/>
        <v>43.285966675089149</v>
      </c>
      <c r="BH1173" s="38">
        <f t="shared" si="506"/>
        <v>138.87489931879728</v>
      </c>
      <c r="BI1173" s="61">
        <f t="shared" si="501"/>
        <v>547.75336340100273</v>
      </c>
    </row>
    <row r="1174" spans="1:61" x14ac:dyDescent="0.3">
      <c r="A1174" s="194" t="s">
        <v>854</v>
      </c>
      <c r="B1174" s="194" t="s">
        <v>855</v>
      </c>
      <c r="C1174" s="194" t="s">
        <v>855</v>
      </c>
      <c r="D1174" s="195">
        <f>VLOOKUP(B1174,Площадь!$A$2:$B$490,2,0)</f>
        <v>3</v>
      </c>
      <c r="E1174" s="72"/>
      <c r="F1174" s="87">
        <v>31</v>
      </c>
      <c r="G1174" s="87">
        <v>29</v>
      </c>
      <c r="H1174" s="87">
        <v>31</v>
      </c>
      <c r="I1174" s="89"/>
      <c r="J1174" s="89"/>
      <c r="K1174" s="89"/>
      <c r="L1174" s="89"/>
      <c r="M1174" s="89"/>
      <c r="N1174" s="89"/>
      <c r="O1174" s="89"/>
      <c r="P1174" s="89"/>
      <c r="Q1174" s="89"/>
      <c r="R1174">
        <f t="shared" si="490"/>
        <v>91</v>
      </c>
      <c r="S1174" s="76"/>
      <c r="T1174" s="80"/>
      <c r="U1174" s="39"/>
      <c r="V1174" s="39"/>
      <c r="W1174" s="39"/>
      <c r="X1174" s="39"/>
      <c r="Y1174" s="39"/>
      <c r="Z1174" s="39"/>
      <c r="AA1174" s="39"/>
      <c r="AB1174" s="39"/>
      <c r="AC1174" s="39"/>
      <c r="AD1174" s="39"/>
      <c r="AE1174" s="39"/>
      <c r="AF1174" s="39"/>
      <c r="AG1174" s="39"/>
      <c r="AH1174" s="39"/>
      <c r="AJ1174" s="39">
        <f t="shared" si="491"/>
        <v>4.316498363765385E-2</v>
      </c>
      <c r="AK1174" s="39">
        <f t="shared" si="492"/>
        <v>1.7296755328054504E-2</v>
      </c>
      <c r="AL1174" s="39">
        <f t="shared" si="493"/>
        <v>2.4659225018052303E-2</v>
      </c>
      <c r="AM1174" s="39"/>
      <c r="AS1174" s="39"/>
      <c r="AT1174" s="39">
        <f t="shared" si="502"/>
        <v>0</v>
      </c>
      <c r="AU1174" s="39">
        <f t="shared" si="503"/>
        <v>0</v>
      </c>
      <c r="AW1174" s="38">
        <f t="shared" si="504"/>
        <v>115.87035547757249</v>
      </c>
      <c r="AX1174" s="38">
        <f t="shared" si="488"/>
        <v>46.430718132416388</v>
      </c>
      <c r="AY1174" s="38">
        <f t="shared" si="489"/>
        <v>66.194237269458881</v>
      </c>
      <c r="AZ1174" s="38">
        <f t="shared" si="494"/>
        <v>0</v>
      </c>
      <c r="BA1174" s="38">
        <f t="shared" si="495"/>
        <v>0</v>
      </c>
      <c r="BB1174" s="38">
        <f t="shared" si="496"/>
        <v>0</v>
      </c>
      <c r="BC1174" s="38">
        <f t="shared" si="497"/>
        <v>0</v>
      </c>
      <c r="BD1174" s="38">
        <f t="shared" si="498"/>
        <v>0</v>
      </c>
      <c r="BE1174" s="38">
        <f t="shared" si="499"/>
        <v>0</v>
      </c>
      <c r="BF1174" s="38">
        <f t="shared" si="500"/>
        <v>0</v>
      </c>
      <c r="BG1174" s="38">
        <f t="shared" si="505"/>
        <v>0</v>
      </c>
      <c r="BH1174" s="38">
        <f t="shared" si="506"/>
        <v>0</v>
      </c>
      <c r="BI1174" s="61">
        <f t="shared" si="501"/>
        <v>228.49531087944774</v>
      </c>
    </row>
    <row r="1175" spans="1:61" x14ac:dyDescent="0.3">
      <c r="A1175" s="194" t="s">
        <v>4504</v>
      </c>
      <c r="B1175" s="194" t="s">
        <v>855</v>
      </c>
      <c r="C1175" s="194" t="s">
        <v>855</v>
      </c>
      <c r="D1175" s="195">
        <f>VLOOKUP(B1175,Площадь!$A$2:$B$490,2,0)</f>
        <v>3</v>
      </c>
      <c r="E1175" s="72"/>
      <c r="F1175" s="87"/>
      <c r="G1175" s="87"/>
      <c r="H1175" s="87"/>
      <c r="I1175" s="89"/>
      <c r="J1175" s="89"/>
      <c r="K1175" s="89"/>
      <c r="L1175" s="89"/>
      <c r="M1175" s="89"/>
      <c r="N1175" s="89"/>
      <c r="O1175" s="89"/>
      <c r="P1175" s="89">
        <v>15</v>
      </c>
      <c r="Q1175" s="89">
        <v>31</v>
      </c>
      <c r="R1175">
        <f t="shared" si="490"/>
        <v>46</v>
      </c>
      <c r="S1175" s="76"/>
      <c r="T1175" s="80"/>
      <c r="U1175" s="39"/>
      <c r="V1175" s="39"/>
      <c r="W1175" s="39"/>
      <c r="X1175" s="39"/>
      <c r="Y1175" s="39"/>
      <c r="Z1175" s="39"/>
      <c r="AA1175" s="39"/>
      <c r="AB1175" s="39"/>
      <c r="AC1175" s="39"/>
      <c r="AD1175" s="39"/>
      <c r="AE1175" s="39"/>
      <c r="AF1175" s="39"/>
      <c r="AG1175" s="39"/>
      <c r="AH1175" s="39"/>
      <c r="AJ1175" s="39">
        <f t="shared" si="491"/>
        <v>0</v>
      </c>
      <c r="AK1175" s="39">
        <f t="shared" si="492"/>
        <v>0</v>
      </c>
      <c r="AL1175" s="39">
        <f t="shared" si="493"/>
        <v>0</v>
      </c>
      <c r="AM1175" s="39"/>
      <c r="AS1175" s="39"/>
      <c r="AT1175" s="39">
        <f t="shared" si="502"/>
        <v>1.0078279057924688E-2</v>
      </c>
      <c r="AU1175" s="39">
        <f t="shared" si="503"/>
        <v>3.2334266668497626E-2</v>
      </c>
      <c r="AW1175" s="38">
        <f t="shared" si="504"/>
        <v>0</v>
      </c>
      <c r="AX1175" s="38">
        <f t="shared" si="488"/>
        <v>0</v>
      </c>
      <c r="AY1175" s="38">
        <f t="shared" si="489"/>
        <v>0</v>
      </c>
      <c r="AZ1175" s="38"/>
      <c r="BA1175" s="38"/>
      <c r="BB1175" s="38"/>
      <c r="BC1175" s="38"/>
      <c r="BD1175" s="38"/>
      <c r="BE1175" s="38"/>
      <c r="BF1175" s="38"/>
      <c r="BG1175" s="38">
        <f t="shared" si="505"/>
        <v>27.053729171930719</v>
      </c>
      <c r="BH1175" s="38">
        <f t="shared" si="506"/>
        <v>86.796812074248294</v>
      </c>
      <c r="BI1175" s="61">
        <f t="shared" si="501"/>
        <v>113.85054124617901</v>
      </c>
    </row>
    <row r="1176" spans="1:61" ht="20.399999999999999" x14ac:dyDescent="0.3">
      <c r="A1176" s="84" t="s">
        <v>743</v>
      </c>
      <c r="B1176" s="84" t="s">
        <v>744</v>
      </c>
      <c r="C1176" s="84" t="s">
        <v>744</v>
      </c>
      <c r="D1176" s="63">
        <f>VLOOKUP(B1176,Площадь!$A$2:$B$490,2,0)</f>
        <v>5.8</v>
      </c>
      <c r="E1176" s="72"/>
      <c r="F1176" s="87">
        <v>31</v>
      </c>
      <c r="G1176" s="87">
        <v>29</v>
      </c>
      <c r="H1176" s="87">
        <v>31</v>
      </c>
      <c r="I1176" s="89"/>
      <c r="J1176" s="89"/>
      <c r="K1176" s="89"/>
      <c r="L1176" s="89"/>
      <c r="M1176" s="89"/>
      <c r="N1176" s="89"/>
      <c r="O1176" s="89"/>
      <c r="P1176" s="89">
        <v>15</v>
      </c>
      <c r="Q1176" s="89">
        <v>31</v>
      </c>
      <c r="R1176">
        <f t="shared" si="490"/>
        <v>137</v>
      </c>
      <c r="S1176" s="76"/>
      <c r="T1176" s="80"/>
      <c r="U1176" s="39"/>
      <c r="V1176" s="39"/>
      <c r="W1176" s="39"/>
      <c r="X1176" s="39"/>
      <c r="Y1176" s="39"/>
      <c r="Z1176" s="39"/>
      <c r="AA1176" s="39"/>
      <c r="AB1176" s="39"/>
      <c r="AC1176" s="39"/>
      <c r="AD1176" s="39"/>
      <c r="AE1176" s="39"/>
      <c r="AF1176" s="39"/>
      <c r="AG1176" s="39"/>
      <c r="AH1176" s="39"/>
      <c r="AJ1176" s="39">
        <f t="shared" si="491"/>
        <v>8.3452301699464104E-2</v>
      </c>
      <c r="AK1176" s="39">
        <f t="shared" si="492"/>
        <v>3.3440393634238709E-2</v>
      </c>
      <c r="AL1176" s="39">
        <f t="shared" si="493"/>
        <v>4.7674501701567777E-2</v>
      </c>
      <c r="AM1176" s="39"/>
      <c r="AS1176" s="39"/>
      <c r="AT1176" s="39">
        <f t="shared" si="502"/>
        <v>1.9484672845321065E-2</v>
      </c>
      <c r="AU1176" s="39">
        <f t="shared" si="503"/>
        <v>6.2512915559095411E-2</v>
      </c>
      <c r="AW1176" s="38">
        <f t="shared" si="504"/>
        <v>224.01602058997346</v>
      </c>
      <c r="AX1176" s="38">
        <f t="shared" ref="AX1176:AX1239" si="507">(V1176+AK1176)*$AX$1</f>
        <v>89.76605505600503</v>
      </c>
      <c r="AY1176" s="38">
        <f t="shared" ref="AY1176:AY1239" si="508">(W1176+AL1176)*$AY$1</f>
        <v>127.97552538762048</v>
      </c>
      <c r="AZ1176" s="38">
        <f t="shared" si="494"/>
        <v>0</v>
      </c>
      <c r="BA1176" s="38">
        <f t="shared" si="495"/>
        <v>0</v>
      </c>
      <c r="BB1176" s="38">
        <f t="shared" si="496"/>
        <v>0</v>
      </c>
      <c r="BC1176" s="38">
        <f t="shared" si="497"/>
        <v>0</v>
      </c>
      <c r="BD1176" s="38">
        <f t="shared" si="498"/>
        <v>0</v>
      </c>
      <c r="BE1176" s="38">
        <f t="shared" si="499"/>
        <v>0</v>
      </c>
      <c r="BF1176" s="38">
        <f t="shared" si="500"/>
        <v>0</v>
      </c>
      <c r="BG1176" s="38">
        <f t="shared" si="505"/>
        <v>52.303876399066056</v>
      </c>
      <c r="BH1176" s="38">
        <f t="shared" si="506"/>
        <v>167.80717001021335</v>
      </c>
      <c r="BI1176" s="61">
        <f t="shared" si="501"/>
        <v>661.86864744287834</v>
      </c>
    </row>
    <row r="1177" spans="1:61" ht="20.399999999999999" x14ac:dyDescent="0.3">
      <c r="A1177" s="84" t="s">
        <v>727</v>
      </c>
      <c r="B1177" s="84" t="s">
        <v>728</v>
      </c>
      <c r="C1177" s="84" t="s">
        <v>728</v>
      </c>
      <c r="D1177" s="63">
        <f>VLOOKUP(B1177,Площадь!$A$2:$B$490,2,0)</f>
        <v>7.7</v>
      </c>
      <c r="E1177" s="72"/>
      <c r="F1177" s="87">
        <v>31</v>
      </c>
      <c r="G1177" s="87">
        <v>29</v>
      </c>
      <c r="H1177" s="87">
        <v>31</v>
      </c>
      <c r="I1177" s="89"/>
      <c r="J1177" s="89"/>
      <c r="K1177" s="89"/>
      <c r="L1177" s="89"/>
      <c r="M1177" s="89"/>
      <c r="N1177" s="89"/>
      <c r="O1177" s="89"/>
      <c r="P1177" s="89">
        <v>15</v>
      </c>
      <c r="Q1177" s="89">
        <v>31</v>
      </c>
      <c r="R1177">
        <f t="shared" si="490"/>
        <v>137</v>
      </c>
      <c r="S1177" s="76"/>
      <c r="T1177" s="80"/>
      <c r="U1177" s="39"/>
      <c r="V1177" s="39"/>
      <c r="W1177" s="39"/>
      <c r="X1177" s="39"/>
      <c r="Y1177" s="39"/>
      <c r="Z1177" s="39"/>
      <c r="AA1177" s="39"/>
      <c r="AB1177" s="39"/>
      <c r="AC1177" s="39"/>
      <c r="AD1177" s="39"/>
      <c r="AE1177" s="39"/>
      <c r="AF1177" s="39"/>
      <c r="AG1177" s="39"/>
      <c r="AH1177" s="39"/>
      <c r="AJ1177" s="39">
        <f t="shared" si="491"/>
        <v>0.11079012466997822</v>
      </c>
      <c r="AK1177" s="39">
        <f t="shared" si="492"/>
        <v>4.4395005342006563E-2</v>
      </c>
      <c r="AL1177" s="39">
        <f t="shared" si="493"/>
        <v>6.3292010879667571E-2</v>
      </c>
      <c r="AM1177" s="39"/>
      <c r="AS1177" s="39"/>
      <c r="AT1177" s="39">
        <f t="shared" si="502"/>
        <v>2.5867582915340036E-2</v>
      </c>
      <c r="AU1177" s="39">
        <f t="shared" si="503"/>
        <v>8.2991284449143901E-2</v>
      </c>
      <c r="AW1177" s="38">
        <f t="shared" si="504"/>
        <v>297.40057905910271</v>
      </c>
      <c r="AX1177" s="38">
        <f t="shared" si="507"/>
        <v>119.17217653986874</v>
      </c>
      <c r="AY1177" s="38">
        <f t="shared" si="508"/>
        <v>169.89854232494446</v>
      </c>
      <c r="AZ1177" s="38">
        <f t="shared" si="494"/>
        <v>0</v>
      </c>
      <c r="BA1177" s="38">
        <f t="shared" si="495"/>
        <v>0</v>
      </c>
      <c r="BB1177" s="38">
        <f t="shared" si="496"/>
        <v>0</v>
      </c>
      <c r="BC1177" s="38">
        <f t="shared" si="497"/>
        <v>0</v>
      </c>
      <c r="BD1177" s="38">
        <f t="shared" si="498"/>
        <v>0</v>
      </c>
      <c r="BE1177" s="38">
        <f t="shared" si="499"/>
        <v>0</v>
      </c>
      <c r="BF1177" s="38">
        <f t="shared" si="500"/>
        <v>0</v>
      </c>
      <c r="BG1177" s="38">
        <f t="shared" si="505"/>
        <v>69.437904874622177</v>
      </c>
      <c r="BH1177" s="38">
        <f t="shared" si="506"/>
        <v>222.77848432390394</v>
      </c>
      <c r="BI1177" s="61">
        <f t="shared" si="501"/>
        <v>878.68768712244207</v>
      </c>
    </row>
    <row r="1178" spans="1:61" ht="20.399999999999999" x14ac:dyDescent="0.3">
      <c r="A1178" s="84" t="s">
        <v>3977</v>
      </c>
      <c r="B1178" s="84" t="s">
        <v>1783</v>
      </c>
      <c r="C1178" s="84" t="s">
        <v>1783</v>
      </c>
      <c r="D1178" s="63">
        <f>VLOOKUP(B1178,Площадь!$A$2:$B$490,2,0)</f>
        <v>4.3</v>
      </c>
      <c r="E1178" s="72"/>
      <c r="F1178" s="87">
        <v>31</v>
      </c>
      <c r="G1178" s="87">
        <v>29</v>
      </c>
      <c r="H1178" s="87">
        <v>31</v>
      </c>
      <c r="I1178" s="89"/>
      <c r="J1178" s="89"/>
      <c r="K1178" s="89"/>
      <c r="L1178" s="89"/>
      <c r="M1178" s="89"/>
      <c r="N1178" s="89"/>
      <c r="O1178" s="89"/>
      <c r="P1178" s="89">
        <v>15</v>
      </c>
      <c r="Q1178" s="89">
        <v>31</v>
      </c>
      <c r="R1178">
        <f t="shared" si="490"/>
        <v>137</v>
      </c>
      <c r="S1178" s="76"/>
      <c r="T1178" s="80"/>
      <c r="U1178" s="39"/>
      <c r="V1178" s="39"/>
      <c r="W1178" s="39"/>
      <c r="X1178" s="39"/>
      <c r="Y1178" s="39"/>
      <c r="Z1178" s="39"/>
      <c r="AA1178" s="39"/>
      <c r="AB1178" s="39"/>
      <c r="AC1178" s="39"/>
      <c r="AD1178" s="39"/>
      <c r="AE1178" s="39"/>
      <c r="AF1178" s="39"/>
      <c r="AG1178" s="39"/>
      <c r="AH1178" s="39"/>
      <c r="AJ1178" s="39">
        <f t="shared" si="491"/>
        <v>6.1869809880637186E-2</v>
      </c>
      <c r="AK1178" s="39">
        <f t="shared" si="492"/>
        <v>2.4792015970211457E-2</v>
      </c>
      <c r="AL1178" s="39">
        <f t="shared" si="493"/>
        <v>3.5344889192541633E-2</v>
      </c>
      <c r="AM1178" s="39"/>
      <c r="AS1178" s="39"/>
      <c r="AT1178" s="39">
        <f t="shared" si="502"/>
        <v>1.444553331635872E-2</v>
      </c>
      <c r="AU1178" s="39">
        <f t="shared" si="503"/>
        <v>4.6345782224846595E-2</v>
      </c>
      <c r="AW1178" s="38">
        <f t="shared" si="504"/>
        <v>166.08084285118724</v>
      </c>
      <c r="AX1178" s="38">
        <f t="shared" si="507"/>
        <v>66.550695989796836</v>
      </c>
      <c r="AY1178" s="38">
        <f t="shared" si="508"/>
        <v>94.878406752891067</v>
      </c>
      <c r="AZ1178" s="38">
        <f t="shared" si="494"/>
        <v>0</v>
      </c>
      <c r="BA1178" s="38">
        <f t="shared" si="495"/>
        <v>0</v>
      </c>
      <c r="BB1178" s="38">
        <f t="shared" si="496"/>
        <v>0</v>
      </c>
      <c r="BC1178" s="38">
        <f t="shared" si="497"/>
        <v>0</v>
      </c>
      <c r="BD1178" s="38">
        <f t="shared" si="498"/>
        <v>0</v>
      </c>
      <c r="BE1178" s="38">
        <f t="shared" si="499"/>
        <v>0</v>
      </c>
      <c r="BF1178" s="38">
        <f t="shared" si="500"/>
        <v>0</v>
      </c>
      <c r="BG1178" s="38">
        <f t="shared" si="505"/>
        <v>38.7770118131007</v>
      </c>
      <c r="BH1178" s="38">
        <f t="shared" si="506"/>
        <v>124.40876397308921</v>
      </c>
      <c r="BI1178" s="61">
        <f t="shared" si="501"/>
        <v>490.69572138006504</v>
      </c>
    </row>
    <row r="1179" spans="1:61" ht="20.399999999999999" x14ac:dyDescent="0.3">
      <c r="A1179" s="84" t="s">
        <v>2082</v>
      </c>
      <c r="B1179" s="84" t="s">
        <v>2083</v>
      </c>
      <c r="C1179" s="84" t="s">
        <v>2083</v>
      </c>
      <c r="D1179" s="63">
        <f>VLOOKUP(B1179,Площадь!$A$2:$B$490,2,0)</f>
        <v>4</v>
      </c>
      <c r="E1179" s="72"/>
      <c r="F1179" s="87">
        <v>31</v>
      </c>
      <c r="G1179" s="87">
        <v>29</v>
      </c>
      <c r="H1179" s="87">
        <v>31</v>
      </c>
      <c r="I1179" s="89"/>
      <c r="J1179" s="89"/>
      <c r="K1179" s="89"/>
      <c r="L1179" s="89"/>
      <c r="M1179" s="89"/>
      <c r="N1179" s="89"/>
      <c r="O1179" s="89"/>
      <c r="P1179" s="89">
        <v>15</v>
      </c>
      <c r="Q1179" s="89">
        <v>31</v>
      </c>
      <c r="R1179">
        <f t="shared" si="490"/>
        <v>137</v>
      </c>
      <c r="S1179" s="76"/>
      <c r="T1179" s="80"/>
      <c r="U1179" s="39"/>
      <c r="V1179" s="39"/>
      <c r="W1179" s="39"/>
      <c r="X1179" s="39"/>
      <c r="Y1179" s="39"/>
      <c r="Z1179" s="39"/>
      <c r="AA1179" s="39"/>
      <c r="AB1179" s="39"/>
      <c r="AC1179" s="39"/>
      <c r="AD1179" s="39"/>
      <c r="AE1179" s="39"/>
      <c r="AF1179" s="39"/>
      <c r="AG1179" s="39"/>
      <c r="AH1179" s="39"/>
      <c r="AJ1179" s="39">
        <f t="shared" si="491"/>
        <v>5.7553311516871798E-2</v>
      </c>
      <c r="AK1179" s="39">
        <f t="shared" si="492"/>
        <v>2.3062340437406008E-2</v>
      </c>
      <c r="AL1179" s="39">
        <f t="shared" si="493"/>
        <v>3.2878966690736401E-2</v>
      </c>
      <c r="AM1179" s="39"/>
      <c r="AS1179" s="39"/>
      <c r="AT1179" s="39">
        <f t="shared" si="502"/>
        <v>1.3437705410566252E-2</v>
      </c>
      <c r="AU1179" s="39">
        <f t="shared" si="503"/>
        <v>4.3112355557996834E-2</v>
      </c>
      <c r="AW1179" s="38">
        <f t="shared" si="504"/>
        <v>154.49380730342997</v>
      </c>
      <c r="AX1179" s="38">
        <f t="shared" si="507"/>
        <v>61.907624176555196</v>
      </c>
      <c r="AY1179" s="38">
        <f t="shared" si="508"/>
        <v>88.25898302594517</v>
      </c>
      <c r="AZ1179" s="38">
        <f t="shared" si="494"/>
        <v>0</v>
      </c>
      <c r="BA1179" s="38">
        <f t="shared" si="495"/>
        <v>0</v>
      </c>
      <c r="BB1179" s="38">
        <f t="shared" si="496"/>
        <v>0</v>
      </c>
      <c r="BC1179" s="38">
        <f t="shared" si="497"/>
        <v>0</v>
      </c>
      <c r="BD1179" s="38">
        <f t="shared" si="498"/>
        <v>0</v>
      </c>
      <c r="BE1179" s="38">
        <f t="shared" si="499"/>
        <v>0</v>
      </c>
      <c r="BF1179" s="38">
        <f t="shared" si="500"/>
        <v>0</v>
      </c>
      <c r="BG1179" s="38">
        <f t="shared" si="505"/>
        <v>36.071638895907626</v>
      </c>
      <c r="BH1179" s="38">
        <f t="shared" si="506"/>
        <v>115.72908276566439</v>
      </c>
      <c r="BI1179" s="61">
        <f t="shared" si="501"/>
        <v>456.46113616750239</v>
      </c>
    </row>
    <row r="1180" spans="1:61" ht="20.399999999999999" x14ac:dyDescent="0.3">
      <c r="A1180" s="84" t="s">
        <v>1523</v>
      </c>
      <c r="B1180" s="84" t="s">
        <v>1524</v>
      </c>
      <c r="C1180" s="84" t="s">
        <v>1524</v>
      </c>
      <c r="D1180" s="63">
        <f>VLOOKUP(B1180,Площадь!$A$2:$B$490,2,0)</f>
        <v>5.5</v>
      </c>
      <c r="E1180" s="72"/>
      <c r="F1180" s="87">
        <v>31</v>
      </c>
      <c r="G1180" s="87">
        <v>29</v>
      </c>
      <c r="H1180" s="87">
        <v>31</v>
      </c>
      <c r="I1180" s="89"/>
      <c r="J1180" s="89"/>
      <c r="K1180" s="89"/>
      <c r="L1180" s="89"/>
      <c r="M1180" s="89"/>
      <c r="N1180" s="89"/>
      <c r="O1180" s="89"/>
      <c r="P1180" s="89">
        <v>15</v>
      </c>
      <c r="Q1180" s="89">
        <v>31</v>
      </c>
      <c r="R1180">
        <f t="shared" si="490"/>
        <v>137</v>
      </c>
      <c r="S1180" s="76"/>
      <c r="T1180" s="80"/>
      <c r="U1180" s="39"/>
      <c r="V1180" s="39"/>
      <c r="W1180" s="39"/>
      <c r="X1180" s="39"/>
      <c r="Y1180" s="39"/>
      <c r="Z1180" s="39"/>
      <c r="AA1180" s="39"/>
      <c r="AB1180" s="39"/>
      <c r="AC1180" s="39"/>
      <c r="AD1180" s="39"/>
      <c r="AE1180" s="39"/>
      <c r="AF1180" s="39"/>
      <c r="AG1180" s="39"/>
      <c r="AH1180" s="39"/>
      <c r="AJ1180" s="39">
        <f t="shared" si="491"/>
        <v>7.9135803335698723E-2</v>
      </c>
      <c r="AK1180" s="39">
        <f t="shared" si="492"/>
        <v>3.1710718101433263E-2</v>
      </c>
      <c r="AL1180" s="39">
        <f t="shared" si="493"/>
        <v>4.5208579199762552E-2</v>
      </c>
      <c r="AM1180" s="39"/>
      <c r="AS1180" s="39"/>
      <c r="AT1180" s="39">
        <f t="shared" si="502"/>
        <v>1.8476844939528596E-2</v>
      </c>
      <c r="AU1180" s="39">
        <f t="shared" si="503"/>
        <v>5.9279488892245644E-2</v>
      </c>
      <c r="AW1180" s="38">
        <f t="shared" si="504"/>
        <v>212.42898504221623</v>
      </c>
      <c r="AX1180" s="38">
        <f t="shared" si="507"/>
        <v>85.122983242763397</v>
      </c>
      <c r="AY1180" s="38">
        <f t="shared" si="508"/>
        <v>121.35610166067461</v>
      </c>
      <c r="AZ1180" s="38">
        <f t="shared" si="494"/>
        <v>0</v>
      </c>
      <c r="BA1180" s="38">
        <f t="shared" si="495"/>
        <v>0</v>
      </c>
      <c r="BB1180" s="38">
        <f t="shared" si="496"/>
        <v>0</v>
      </c>
      <c r="BC1180" s="38">
        <f t="shared" si="497"/>
        <v>0</v>
      </c>
      <c r="BD1180" s="38">
        <f t="shared" si="498"/>
        <v>0</v>
      </c>
      <c r="BE1180" s="38">
        <f t="shared" si="499"/>
        <v>0</v>
      </c>
      <c r="BF1180" s="38">
        <f t="shared" si="500"/>
        <v>0</v>
      </c>
      <c r="BG1180" s="38">
        <f t="shared" si="505"/>
        <v>49.598503481872989</v>
      </c>
      <c r="BH1180" s="38">
        <f t="shared" si="506"/>
        <v>159.12748880278852</v>
      </c>
      <c r="BI1180" s="61">
        <f t="shared" si="501"/>
        <v>627.63406223031575</v>
      </c>
    </row>
    <row r="1181" spans="1:61" ht="20.399999999999999" x14ac:dyDescent="0.3">
      <c r="A1181" s="84" t="s">
        <v>837</v>
      </c>
      <c r="B1181" s="84" t="s">
        <v>838</v>
      </c>
      <c r="C1181" s="84" t="s">
        <v>838</v>
      </c>
      <c r="D1181" s="63">
        <f>VLOOKUP(B1181,Площадь!$A$2:$B$490,2,0)</f>
        <v>5.3</v>
      </c>
      <c r="E1181" s="72"/>
      <c r="F1181" s="87">
        <v>31</v>
      </c>
      <c r="G1181" s="87">
        <v>29</v>
      </c>
      <c r="H1181" s="87">
        <v>31</v>
      </c>
      <c r="I1181" s="89"/>
      <c r="J1181" s="89"/>
      <c r="K1181" s="89"/>
      <c r="L1181" s="89"/>
      <c r="M1181" s="89"/>
      <c r="N1181" s="89"/>
      <c r="O1181" s="89"/>
      <c r="P1181" s="89">
        <v>15</v>
      </c>
      <c r="Q1181" s="89">
        <v>31</v>
      </c>
      <c r="R1181">
        <f t="shared" si="490"/>
        <v>137</v>
      </c>
      <c r="S1181" s="76"/>
      <c r="T1181" s="80"/>
      <c r="U1181" s="39"/>
      <c r="V1181" s="39"/>
      <c r="W1181" s="39"/>
      <c r="X1181" s="39"/>
      <c r="Y1181" s="39"/>
      <c r="Z1181" s="39"/>
      <c r="AA1181" s="39"/>
      <c r="AB1181" s="39"/>
      <c r="AC1181" s="39"/>
      <c r="AD1181" s="39"/>
      <c r="AE1181" s="39"/>
      <c r="AF1181" s="39"/>
      <c r="AG1181" s="39"/>
      <c r="AH1181" s="39"/>
      <c r="AJ1181" s="39">
        <f t="shared" si="491"/>
        <v>7.6258137759855127E-2</v>
      </c>
      <c r="AK1181" s="39">
        <f t="shared" si="492"/>
        <v>3.0557601079562964E-2</v>
      </c>
      <c r="AL1181" s="39">
        <f t="shared" si="493"/>
        <v>4.3564630865225731E-2</v>
      </c>
      <c r="AM1181" s="39"/>
      <c r="AS1181" s="39"/>
      <c r="AT1181" s="39">
        <f t="shared" si="502"/>
        <v>1.7804959669000284E-2</v>
      </c>
      <c r="AU1181" s="39">
        <f t="shared" si="503"/>
        <v>5.7123871114345803E-2</v>
      </c>
      <c r="AW1181" s="38">
        <f t="shared" si="504"/>
        <v>204.70429467704471</v>
      </c>
      <c r="AX1181" s="38">
        <f t="shared" si="507"/>
        <v>82.027602033935636</v>
      </c>
      <c r="AY1181" s="38">
        <f t="shared" si="508"/>
        <v>116.94315250937736</v>
      </c>
      <c r="AZ1181" s="38">
        <f t="shared" si="494"/>
        <v>0</v>
      </c>
      <c r="BA1181" s="38">
        <f t="shared" si="495"/>
        <v>0</v>
      </c>
      <c r="BB1181" s="38">
        <f t="shared" si="496"/>
        <v>0</v>
      </c>
      <c r="BC1181" s="38">
        <f t="shared" si="497"/>
        <v>0</v>
      </c>
      <c r="BD1181" s="38">
        <f t="shared" si="498"/>
        <v>0</v>
      </c>
      <c r="BE1181" s="38">
        <f t="shared" si="499"/>
        <v>0</v>
      </c>
      <c r="BF1181" s="38">
        <f t="shared" si="500"/>
        <v>0</v>
      </c>
      <c r="BG1181" s="38">
        <f t="shared" si="505"/>
        <v>47.794921537077606</v>
      </c>
      <c r="BH1181" s="38">
        <f t="shared" si="506"/>
        <v>153.34103466450532</v>
      </c>
      <c r="BI1181" s="61">
        <f t="shared" si="501"/>
        <v>604.81100542194054</v>
      </c>
    </row>
    <row r="1182" spans="1:61" ht="20.399999999999999" x14ac:dyDescent="0.3">
      <c r="A1182" s="197" t="s">
        <v>910</v>
      </c>
      <c r="B1182" s="84" t="s">
        <v>911</v>
      </c>
      <c r="C1182" s="84" t="s">
        <v>911</v>
      </c>
      <c r="D1182" s="63">
        <f>VLOOKUP(B1182,Площадь!$A$2:$B$490,2,0)</f>
        <v>5.4</v>
      </c>
      <c r="E1182" s="72"/>
      <c r="F1182" s="90">
        <v>31</v>
      </c>
      <c r="G1182" s="90">
        <v>29</v>
      </c>
      <c r="H1182" s="87">
        <v>27</v>
      </c>
      <c r="I1182" s="89"/>
      <c r="J1182" s="89"/>
      <c r="K1182" s="89"/>
      <c r="L1182" s="89"/>
      <c r="M1182" s="89"/>
      <c r="N1182" s="89"/>
      <c r="O1182" s="89"/>
      <c r="P1182" s="89"/>
      <c r="Q1182" s="89"/>
      <c r="R1182">
        <f t="shared" si="490"/>
        <v>87</v>
      </c>
      <c r="S1182" s="76"/>
      <c r="T1182" s="80"/>
      <c r="U1182" s="39"/>
      <c r="V1182" s="39"/>
      <c r="W1182" s="39"/>
      <c r="X1182" s="39"/>
      <c r="Y1182" s="39"/>
      <c r="Z1182" s="39"/>
      <c r="AA1182" s="39"/>
      <c r="AB1182" s="39"/>
      <c r="AC1182" s="39"/>
      <c r="AD1182" s="39"/>
      <c r="AE1182" s="39"/>
      <c r="AF1182" s="39"/>
      <c r="AG1182" s="39"/>
      <c r="AH1182" s="39"/>
      <c r="AJ1182" s="39">
        <f t="shared" si="491"/>
        <v>7.7696970547776939E-2</v>
      </c>
      <c r="AK1182" s="39">
        <f t="shared" si="492"/>
        <v>3.1134159590498114E-2</v>
      </c>
      <c r="AL1182" s="39">
        <f t="shared" si="493"/>
        <v>3.8659301157333611E-2</v>
      </c>
      <c r="AM1182" s="39"/>
      <c r="AS1182" s="39"/>
      <c r="AT1182" s="39">
        <f t="shared" si="502"/>
        <v>0</v>
      </c>
      <c r="AU1182" s="39">
        <f t="shared" si="503"/>
        <v>0</v>
      </c>
      <c r="AW1182" s="38">
        <f t="shared" si="504"/>
        <v>208.56663985963053</v>
      </c>
      <c r="AX1182" s="38">
        <f t="shared" si="507"/>
        <v>83.575292638349524</v>
      </c>
      <c r="AY1182" s="38">
        <f t="shared" si="508"/>
        <v>103.77548165470006</v>
      </c>
      <c r="AZ1182" s="38">
        <f t="shared" si="494"/>
        <v>0</v>
      </c>
      <c r="BA1182" s="38">
        <f t="shared" si="495"/>
        <v>0</v>
      </c>
      <c r="BB1182" s="38">
        <f t="shared" si="496"/>
        <v>0</v>
      </c>
      <c r="BC1182" s="38">
        <f t="shared" si="497"/>
        <v>0</v>
      </c>
      <c r="BD1182" s="38">
        <f t="shared" si="498"/>
        <v>0</v>
      </c>
      <c r="BE1182" s="38">
        <f t="shared" si="499"/>
        <v>0</v>
      </c>
      <c r="BF1182" s="38">
        <f t="shared" si="500"/>
        <v>0</v>
      </c>
      <c r="BG1182" s="38">
        <f t="shared" si="505"/>
        <v>0</v>
      </c>
      <c r="BH1182" s="38">
        <f t="shared" si="506"/>
        <v>0</v>
      </c>
      <c r="BI1182" s="61">
        <f t="shared" si="501"/>
        <v>395.91741415268012</v>
      </c>
    </row>
    <row r="1183" spans="1:61" ht="20.399999999999999" x14ac:dyDescent="0.3">
      <c r="A1183" s="197" t="s">
        <v>3978</v>
      </c>
      <c r="B1183" s="84" t="s">
        <v>911</v>
      </c>
      <c r="C1183" s="84" t="s">
        <v>911</v>
      </c>
      <c r="D1183" s="63">
        <f>VLOOKUP(B1183,Площадь!$A$2:$B$490,2,0)</f>
        <v>5.4</v>
      </c>
      <c r="E1183" s="72"/>
      <c r="F1183" s="90"/>
      <c r="G1183" s="90"/>
      <c r="H1183" s="90">
        <v>4</v>
      </c>
      <c r="I1183" s="89"/>
      <c r="J1183" s="89"/>
      <c r="K1183" s="89"/>
      <c r="L1183" s="89"/>
      <c r="M1183" s="89"/>
      <c r="N1183" s="89"/>
      <c r="O1183" s="89"/>
      <c r="P1183" s="89">
        <v>15</v>
      </c>
      <c r="Q1183" s="89">
        <v>31</v>
      </c>
      <c r="R1183">
        <f t="shared" si="490"/>
        <v>50</v>
      </c>
      <c r="S1183" s="76"/>
      <c r="T1183" s="80"/>
      <c r="U1183" s="39"/>
      <c r="V1183" s="39"/>
      <c r="W1183" s="39"/>
      <c r="X1183" s="39"/>
      <c r="Y1183" s="39"/>
      <c r="Z1183" s="39"/>
      <c r="AA1183" s="39"/>
      <c r="AB1183" s="39"/>
      <c r="AC1183" s="39"/>
      <c r="AD1183" s="39"/>
      <c r="AE1183" s="39"/>
      <c r="AF1183" s="39"/>
      <c r="AG1183" s="39"/>
      <c r="AH1183" s="39"/>
      <c r="AJ1183" s="39">
        <f t="shared" si="491"/>
        <v>0</v>
      </c>
      <c r="AK1183" s="39">
        <f t="shared" si="492"/>
        <v>0</v>
      </c>
      <c r="AL1183" s="39">
        <f t="shared" si="493"/>
        <v>5.7273038751605347E-3</v>
      </c>
      <c r="AM1183" s="39"/>
      <c r="AS1183" s="39"/>
      <c r="AT1183" s="39">
        <f t="shared" si="502"/>
        <v>1.814090230426444E-2</v>
      </c>
      <c r="AU1183" s="39">
        <f t="shared" si="503"/>
        <v>5.820168000329573E-2</v>
      </c>
      <c r="AW1183" s="38">
        <f t="shared" si="504"/>
        <v>0</v>
      </c>
      <c r="AX1183" s="38">
        <f t="shared" si="507"/>
        <v>0</v>
      </c>
      <c r="AY1183" s="38">
        <f t="shared" si="508"/>
        <v>15.374145430325934</v>
      </c>
      <c r="AZ1183" s="38">
        <f t="shared" si="494"/>
        <v>0</v>
      </c>
      <c r="BA1183" s="38">
        <f t="shared" si="495"/>
        <v>0</v>
      </c>
      <c r="BB1183" s="38">
        <f t="shared" si="496"/>
        <v>0</v>
      </c>
      <c r="BC1183" s="38">
        <f t="shared" si="497"/>
        <v>0</v>
      </c>
      <c r="BD1183" s="38">
        <f t="shared" si="498"/>
        <v>0</v>
      </c>
      <c r="BE1183" s="38">
        <f t="shared" si="499"/>
        <v>0</v>
      </c>
      <c r="BF1183" s="38">
        <f t="shared" si="500"/>
        <v>0</v>
      </c>
      <c r="BG1183" s="38">
        <f t="shared" si="505"/>
        <v>48.696712509475297</v>
      </c>
      <c r="BH1183" s="38">
        <f t="shared" si="506"/>
        <v>156.23426173364695</v>
      </c>
      <c r="BI1183" s="61">
        <f t="shared" si="501"/>
        <v>220.30511967344819</v>
      </c>
    </row>
    <row r="1184" spans="1:61" ht="20.399999999999999" x14ac:dyDescent="0.3">
      <c r="A1184" s="197" t="s">
        <v>899</v>
      </c>
      <c r="B1184" s="84" t="s">
        <v>900</v>
      </c>
      <c r="C1184" s="84" t="s">
        <v>900</v>
      </c>
      <c r="D1184" s="63">
        <f>VLOOKUP(B1184,Площадь!$A$2:$B$490,2,0)</f>
        <v>6.6</v>
      </c>
      <c r="E1184" s="72"/>
      <c r="F1184" s="90">
        <v>31</v>
      </c>
      <c r="G1184" s="90">
        <v>26</v>
      </c>
      <c r="H1184" s="90"/>
      <c r="I1184" s="89"/>
      <c r="J1184" s="89"/>
      <c r="K1184" s="89"/>
      <c r="L1184" s="89"/>
      <c r="M1184" s="89"/>
      <c r="N1184" s="89"/>
      <c r="O1184" s="89"/>
      <c r="P1184" s="89"/>
      <c r="Q1184" s="89"/>
      <c r="R1184">
        <f t="shared" si="490"/>
        <v>57</v>
      </c>
      <c r="S1184" s="76"/>
      <c r="T1184" s="80"/>
      <c r="U1184" s="39"/>
      <c r="V1184" s="39"/>
      <c r="W1184" s="39"/>
      <c r="X1184" s="39"/>
      <c r="Y1184" s="39"/>
      <c r="Z1184" s="39"/>
      <c r="AA1184" s="39"/>
      <c r="AB1184" s="39"/>
      <c r="AC1184" s="39"/>
      <c r="AD1184" s="39"/>
      <c r="AE1184" s="39"/>
      <c r="AF1184" s="39"/>
      <c r="AG1184" s="39"/>
      <c r="AH1184" s="39"/>
      <c r="AJ1184" s="39">
        <f t="shared" si="491"/>
        <v>9.4962964002838463E-2</v>
      </c>
      <c r="AK1184" s="39">
        <f t="shared" si="492"/>
        <v>3.4116358784990267E-2</v>
      </c>
      <c r="AL1184" s="39">
        <f t="shared" si="493"/>
        <v>0</v>
      </c>
      <c r="AM1184" s="39"/>
      <c r="AS1184" s="39"/>
      <c r="AT1184" s="39">
        <f t="shared" si="502"/>
        <v>0</v>
      </c>
      <c r="AU1184" s="39">
        <f t="shared" si="503"/>
        <v>0</v>
      </c>
      <c r="AW1184" s="38">
        <f t="shared" si="504"/>
        <v>254.91478205065945</v>
      </c>
      <c r="AX1184" s="38">
        <f t="shared" si="507"/>
        <v>91.580588868076475</v>
      </c>
      <c r="AY1184" s="38">
        <f t="shared" si="508"/>
        <v>0</v>
      </c>
      <c r="AZ1184" s="38">
        <f t="shared" si="494"/>
        <v>0</v>
      </c>
      <c r="BA1184" s="38">
        <f t="shared" si="495"/>
        <v>0</v>
      </c>
      <c r="BB1184" s="38">
        <f t="shared" si="496"/>
        <v>0</v>
      </c>
      <c r="BC1184" s="38">
        <f t="shared" si="497"/>
        <v>0</v>
      </c>
      <c r="BD1184" s="38">
        <f t="shared" si="498"/>
        <v>0</v>
      </c>
      <c r="BE1184" s="38">
        <f t="shared" si="499"/>
        <v>0</v>
      </c>
      <c r="BF1184" s="38">
        <f t="shared" si="500"/>
        <v>0</v>
      </c>
      <c r="BG1184" s="38">
        <f t="shared" si="505"/>
        <v>0</v>
      </c>
      <c r="BH1184" s="38">
        <f t="shared" si="506"/>
        <v>0</v>
      </c>
      <c r="BI1184" s="61">
        <f t="shared" si="501"/>
        <v>346.49537091873594</v>
      </c>
    </row>
    <row r="1185" spans="1:61" ht="20.399999999999999" x14ac:dyDescent="0.3">
      <c r="A1185" s="197" t="s">
        <v>3979</v>
      </c>
      <c r="B1185" s="84" t="s">
        <v>900</v>
      </c>
      <c r="C1185" s="84" t="s">
        <v>900</v>
      </c>
      <c r="D1185" s="63">
        <f>VLOOKUP(B1185,Площадь!$A$2:$B$490,2,0)</f>
        <v>6.6</v>
      </c>
      <c r="E1185" s="72"/>
      <c r="F1185" s="90"/>
      <c r="G1185" s="90">
        <v>3</v>
      </c>
      <c r="H1185" s="90">
        <v>31</v>
      </c>
      <c r="I1185" s="89"/>
      <c r="J1185" s="89"/>
      <c r="K1185" s="89"/>
      <c r="L1185" s="89"/>
      <c r="M1185" s="89"/>
      <c r="N1185" s="89"/>
      <c r="O1185" s="89"/>
      <c r="P1185" s="89">
        <v>15</v>
      </c>
      <c r="Q1185" s="89">
        <v>31</v>
      </c>
      <c r="R1185">
        <f t="shared" si="490"/>
        <v>80</v>
      </c>
      <c r="S1185" s="76"/>
      <c r="T1185" s="80"/>
      <c r="U1185" s="39"/>
      <c r="V1185" s="39"/>
      <c r="W1185" s="39"/>
      <c r="X1185" s="39"/>
      <c r="Y1185" s="39"/>
      <c r="Z1185" s="39"/>
      <c r="AA1185" s="39"/>
      <c r="AB1185" s="39"/>
      <c r="AC1185" s="39"/>
      <c r="AD1185" s="39"/>
      <c r="AE1185" s="39"/>
      <c r="AF1185" s="39"/>
      <c r="AG1185" s="39"/>
      <c r="AH1185" s="39"/>
      <c r="AJ1185" s="39">
        <f t="shared" si="491"/>
        <v>0</v>
      </c>
      <c r="AK1185" s="39">
        <f t="shared" si="492"/>
        <v>3.9365029367296467E-3</v>
      </c>
      <c r="AL1185" s="39">
        <f t="shared" si="493"/>
        <v>5.4250295039715062E-2</v>
      </c>
      <c r="AM1185" s="39"/>
      <c r="AS1185" s="39"/>
      <c r="AT1185" s="39">
        <f t="shared" si="502"/>
        <v>2.2172213927434316E-2</v>
      </c>
      <c r="AU1185" s="39">
        <f t="shared" si="503"/>
        <v>7.1135386670694772E-2</v>
      </c>
      <c r="AW1185" s="38">
        <f t="shared" si="504"/>
        <v>0</v>
      </c>
      <c r="AX1185" s="38">
        <f t="shared" si="507"/>
        <v>10.566991023239595</v>
      </c>
      <c r="AY1185" s="38">
        <f t="shared" si="508"/>
        <v>145.62732199280953</v>
      </c>
      <c r="AZ1185" s="38">
        <f t="shared" si="494"/>
        <v>0</v>
      </c>
      <c r="BA1185" s="38">
        <f t="shared" si="495"/>
        <v>0</v>
      </c>
      <c r="BB1185" s="38">
        <f t="shared" si="496"/>
        <v>0</v>
      </c>
      <c r="BC1185" s="38">
        <f t="shared" si="497"/>
        <v>0</v>
      </c>
      <c r="BD1185" s="38">
        <f t="shared" si="498"/>
        <v>0</v>
      </c>
      <c r="BE1185" s="38">
        <f t="shared" si="499"/>
        <v>0</v>
      </c>
      <c r="BF1185" s="38">
        <f t="shared" si="500"/>
        <v>0</v>
      </c>
      <c r="BG1185" s="38">
        <f t="shared" si="505"/>
        <v>59.518204178247586</v>
      </c>
      <c r="BH1185" s="38">
        <f t="shared" si="506"/>
        <v>190.95298656334623</v>
      </c>
      <c r="BI1185" s="61">
        <f t="shared" si="501"/>
        <v>406.66550375764291</v>
      </c>
    </row>
    <row r="1186" spans="1:61" ht="20.399999999999999" x14ac:dyDescent="0.3">
      <c r="A1186" s="84" t="s">
        <v>2583</v>
      </c>
      <c r="B1186" s="84" t="s">
        <v>2143</v>
      </c>
      <c r="C1186" s="84" t="s">
        <v>2143</v>
      </c>
      <c r="D1186" s="63">
        <f>VLOOKUP(B1186,Площадь!$A$2:$B$490,2,0)</f>
        <v>9.4</v>
      </c>
      <c r="E1186" s="72"/>
      <c r="F1186" s="87">
        <v>31</v>
      </c>
      <c r="G1186" s="87">
        <v>29</v>
      </c>
      <c r="H1186" s="90">
        <v>31</v>
      </c>
      <c r="I1186" s="89"/>
      <c r="J1186" s="89"/>
      <c r="K1186" s="89"/>
      <c r="L1186" s="89"/>
      <c r="M1186" s="89"/>
      <c r="N1186" s="89"/>
      <c r="O1186" s="89"/>
      <c r="P1186" s="89">
        <v>15</v>
      </c>
      <c r="Q1186" s="89">
        <v>31</v>
      </c>
      <c r="R1186">
        <f t="shared" si="490"/>
        <v>137</v>
      </c>
      <c r="S1186" s="76"/>
      <c r="T1186" s="80"/>
      <c r="U1186" s="39"/>
      <c r="V1186" s="39"/>
      <c r="W1186" s="39"/>
      <c r="X1186" s="39"/>
      <c r="Y1186" s="39"/>
      <c r="Z1186" s="39"/>
      <c r="AA1186" s="39"/>
      <c r="AB1186" s="39"/>
      <c r="AC1186" s="39"/>
      <c r="AD1186" s="39"/>
      <c r="AE1186" s="39"/>
      <c r="AF1186" s="39"/>
      <c r="AG1186" s="39"/>
      <c r="AH1186" s="39"/>
      <c r="AJ1186" s="39">
        <f t="shared" si="491"/>
        <v>0.13525028206464873</v>
      </c>
      <c r="AK1186" s="39">
        <f t="shared" si="492"/>
        <v>5.4196500027904118E-2</v>
      </c>
      <c r="AL1186" s="39">
        <f t="shared" si="493"/>
        <v>7.726557172323055E-2</v>
      </c>
      <c r="AM1186" s="39"/>
      <c r="AS1186" s="39"/>
      <c r="AT1186" s="39">
        <f t="shared" si="502"/>
        <v>3.1578607714830696E-2</v>
      </c>
      <c r="AU1186" s="39">
        <f t="shared" si="503"/>
        <v>0.10131403556129256</v>
      </c>
      <c r="AW1186" s="38">
        <f t="shared" si="504"/>
        <v>363.06044716306047</v>
      </c>
      <c r="AX1186" s="38">
        <f t="shared" si="507"/>
        <v>145.48291681490471</v>
      </c>
      <c r="AY1186" s="38">
        <f t="shared" si="508"/>
        <v>207.40861011097118</v>
      </c>
      <c r="AZ1186" s="38">
        <f t="shared" si="494"/>
        <v>0</v>
      </c>
      <c r="BA1186" s="38">
        <f t="shared" si="495"/>
        <v>0</v>
      </c>
      <c r="BB1186" s="38">
        <f t="shared" si="496"/>
        <v>0</v>
      </c>
      <c r="BC1186" s="38">
        <f t="shared" si="497"/>
        <v>0</v>
      </c>
      <c r="BD1186" s="38">
        <f t="shared" si="498"/>
        <v>0</v>
      </c>
      <c r="BE1186" s="38">
        <f t="shared" si="499"/>
        <v>0</v>
      </c>
      <c r="BF1186" s="38">
        <f t="shared" si="500"/>
        <v>0</v>
      </c>
      <c r="BG1186" s="38">
        <f t="shared" si="505"/>
        <v>84.76835140538293</v>
      </c>
      <c r="BH1186" s="38">
        <f t="shared" si="506"/>
        <v>271.96334449931135</v>
      </c>
      <c r="BI1186" s="61">
        <f t="shared" si="501"/>
        <v>1072.6836699936307</v>
      </c>
    </row>
    <row r="1187" spans="1:61" ht="20.399999999999999" x14ac:dyDescent="0.3">
      <c r="A1187" s="84" t="s">
        <v>2267</v>
      </c>
      <c r="B1187" s="84" t="s">
        <v>2268</v>
      </c>
      <c r="C1187" s="84" t="s">
        <v>2268</v>
      </c>
      <c r="D1187" s="63">
        <f>VLOOKUP(B1187,Площадь!$A$2:$B$490,2,0)</f>
        <v>6.1</v>
      </c>
      <c r="E1187" s="72"/>
      <c r="F1187" s="87">
        <v>31</v>
      </c>
      <c r="G1187" s="87">
        <v>29</v>
      </c>
      <c r="H1187" s="90">
        <v>31</v>
      </c>
      <c r="I1187" s="89"/>
      <c r="J1187" s="89"/>
      <c r="K1187" s="89"/>
      <c r="L1187" s="89"/>
      <c r="M1187" s="89"/>
      <c r="N1187" s="89"/>
      <c r="O1187" s="89"/>
      <c r="P1187" s="89">
        <v>15</v>
      </c>
      <c r="Q1187" s="89">
        <v>31</v>
      </c>
      <c r="R1187">
        <f t="shared" si="490"/>
        <v>137</v>
      </c>
      <c r="S1187" s="76"/>
      <c r="T1187" s="80"/>
      <c r="U1187" s="39"/>
      <c r="V1187" s="39"/>
      <c r="W1187" s="39"/>
      <c r="X1187" s="39"/>
      <c r="Y1187" s="39"/>
      <c r="Z1187" s="39"/>
      <c r="AA1187" s="39"/>
      <c r="AB1187" s="39"/>
      <c r="AC1187" s="39"/>
      <c r="AD1187" s="39"/>
      <c r="AE1187" s="39"/>
      <c r="AF1187" s="39"/>
      <c r="AG1187" s="39"/>
      <c r="AH1187" s="39"/>
      <c r="AJ1187" s="39">
        <f t="shared" si="491"/>
        <v>8.7768800063229485E-2</v>
      </c>
      <c r="AK1187" s="39">
        <f t="shared" si="492"/>
        <v>3.5170069167044161E-2</v>
      </c>
      <c r="AL1187" s="39">
        <f t="shared" si="493"/>
        <v>5.0140424203373009E-2</v>
      </c>
      <c r="AM1187" s="39"/>
      <c r="AS1187" s="39"/>
      <c r="AT1187" s="39">
        <f t="shared" si="502"/>
        <v>2.0492500751113533E-2</v>
      </c>
      <c r="AU1187" s="39">
        <f t="shared" si="503"/>
        <v>6.5746342225945165E-2</v>
      </c>
      <c r="AW1187" s="38">
        <f t="shared" si="504"/>
        <v>235.6030561377307</v>
      </c>
      <c r="AX1187" s="38">
        <f t="shared" si="507"/>
        <v>94.409126869246663</v>
      </c>
      <c r="AY1187" s="38">
        <f t="shared" si="508"/>
        <v>134.59494911456639</v>
      </c>
      <c r="AZ1187" s="38">
        <f t="shared" si="494"/>
        <v>0</v>
      </c>
      <c r="BA1187" s="38">
        <f t="shared" si="495"/>
        <v>0</v>
      </c>
      <c r="BB1187" s="38">
        <f t="shared" si="496"/>
        <v>0</v>
      </c>
      <c r="BC1187" s="38">
        <f t="shared" si="497"/>
        <v>0</v>
      </c>
      <c r="BD1187" s="38">
        <f t="shared" si="498"/>
        <v>0</v>
      </c>
      <c r="BE1187" s="38">
        <f t="shared" si="499"/>
        <v>0</v>
      </c>
      <c r="BF1187" s="38">
        <f t="shared" si="500"/>
        <v>0</v>
      </c>
      <c r="BG1187" s="38">
        <f t="shared" si="505"/>
        <v>55.009249316259123</v>
      </c>
      <c r="BH1187" s="38">
        <f t="shared" si="506"/>
        <v>176.48685121763816</v>
      </c>
      <c r="BI1187" s="61">
        <f t="shared" si="501"/>
        <v>696.10323265544093</v>
      </c>
    </row>
    <row r="1188" spans="1:61" x14ac:dyDescent="0.3">
      <c r="A1188" s="84" t="s">
        <v>807</v>
      </c>
      <c r="B1188" s="84" t="s">
        <v>808</v>
      </c>
      <c r="C1188" s="84" t="s">
        <v>808</v>
      </c>
      <c r="D1188" s="63">
        <f>VLOOKUP(B1188,Площадь!$A$2:$B$490,2,0)</f>
        <v>3.6</v>
      </c>
      <c r="E1188" s="72"/>
      <c r="F1188" s="87">
        <v>31</v>
      </c>
      <c r="G1188" s="87">
        <v>29</v>
      </c>
      <c r="H1188" s="90">
        <v>31</v>
      </c>
      <c r="I1188" s="89"/>
      <c r="J1188" s="89"/>
      <c r="K1188" s="89"/>
      <c r="L1188" s="89"/>
      <c r="M1188" s="89"/>
      <c r="N1188" s="89"/>
      <c r="O1188" s="89"/>
      <c r="P1188" s="89">
        <v>15</v>
      </c>
      <c r="Q1188" s="89">
        <v>31</v>
      </c>
      <c r="R1188">
        <f t="shared" si="490"/>
        <v>137</v>
      </c>
      <c r="S1188" s="76"/>
      <c r="T1188" s="80"/>
      <c r="U1188" s="39"/>
      <c r="V1188" s="39"/>
      <c r="W1188" s="39"/>
      <c r="X1188" s="39"/>
      <c r="Y1188" s="39"/>
      <c r="Z1188" s="39"/>
      <c r="AA1188" s="39"/>
      <c r="AB1188" s="39"/>
      <c r="AC1188" s="39"/>
      <c r="AD1188" s="39"/>
      <c r="AE1188" s="39"/>
      <c r="AF1188" s="39"/>
      <c r="AG1188" s="39"/>
      <c r="AH1188" s="39"/>
      <c r="AJ1188" s="39">
        <f t="shared" si="491"/>
        <v>5.1797980365184619E-2</v>
      </c>
      <c r="AK1188" s="39">
        <f t="shared" si="492"/>
        <v>2.0756106393665409E-2</v>
      </c>
      <c r="AL1188" s="39">
        <f t="shared" si="493"/>
        <v>2.9591070021662762E-2</v>
      </c>
      <c r="AM1188" s="39"/>
      <c r="AS1188" s="39"/>
      <c r="AT1188" s="39">
        <f t="shared" si="502"/>
        <v>1.2093934869509628E-2</v>
      </c>
      <c r="AU1188" s="39">
        <f t="shared" si="503"/>
        <v>3.8801120002197154E-2</v>
      </c>
      <c r="AW1188" s="38">
        <f t="shared" si="504"/>
        <v>139.04442657308698</v>
      </c>
      <c r="AX1188" s="38">
        <f t="shared" si="507"/>
        <v>55.716861758899682</v>
      </c>
      <c r="AY1188" s="38">
        <f t="shared" si="508"/>
        <v>79.43308472335066</v>
      </c>
      <c r="AZ1188" s="38">
        <f t="shared" si="494"/>
        <v>0</v>
      </c>
      <c r="BA1188" s="38">
        <f t="shared" si="495"/>
        <v>0</v>
      </c>
      <c r="BB1188" s="38">
        <f t="shared" si="496"/>
        <v>0</v>
      </c>
      <c r="BC1188" s="38">
        <f t="shared" si="497"/>
        <v>0</v>
      </c>
      <c r="BD1188" s="38">
        <f t="shared" si="498"/>
        <v>0</v>
      </c>
      <c r="BE1188" s="38">
        <f t="shared" si="499"/>
        <v>0</v>
      </c>
      <c r="BF1188" s="38">
        <f t="shared" si="500"/>
        <v>0</v>
      </c>
      <c r="BG1188" s="38">
        <f t="shared" si="505"/>
        <v>32.464475006316867</v>
      </c>
      <c r="BH1188" s="38">
        <f t="shared" si="506"/>
        <v>104.15617448909795</v>
      </c>
      <c r="BI1188" s="61">
        <f t="shared" si="501"/>
        <v>410.81502255075219</v>
      </c>
    </row>
    <row r="1189" spans="1:61" ht="20.399999999999999" x14ac:dyDescent="0.3">
      <c r="A1189" s="197" t="s">
        <v>813</v>
      </c>
      <c r="B1189" s="84" t="s">
        <v>814</v>
      </c>
      <c r="C1189" s="84" t="s">
        <v>814</v>
      </c>
      <c r="D1189" s="63">
        <f>VLOOKUP(B1189,Площадь!$A$2:$B$490,2,0)</f>
        <v>4.8</v>
      </c>
      <c r="E1189" s="72"/>
      <c r="F1189" s="90">
        <v>31</v>
      </c>
      <c r="G1189" s="90">
        <v>29</v>
      </c>
      <c r="H1189" s="90">
        <v>24</v>
      </c>
      <c r="I1189" s="89"/>
      <c r="J1189" s="89"/>
      <c r="K1189" s="89"/>
      <c r="L1189" s="89"/>
      <c r="M1189" s="89"/>
      <c r="N1189" s="89"/>
      <c r="O1189" s="89"/>
      <c r="P1189" s="89"/>
      <c r="Q1189" s="89"/>
      <c r="R1189">
        <f t="shared" si="490"/>
        <v>84</v>
      </c>
      <c r="S1189" s="76"/>
      <c r="T1189" s="80"/>
      <c r="U1189" s="39"/>
      <c r="V1189" s="39"/>
      <c r="W1189" s="39"/>
      <c r="X1189" s="39"/>
      <c r="Y1189" s="39"/>
      <c r="Z1189" s="39"/>
      <c r="AA1189" s="39"/>
      <c r="AB1189" s="39"/>
      <c r="AC1189" s="39"/>
      <c r="AD1189" s="39"/>
      <c r="AE1189" s="39"/>
      <c r="AF1189" s="39"/>
      <c r="AG1189" s="39"/>
      <c r="AH1189" s="39"/>
      <c r="AJ1189" s="39">
        <f t="shared" si="491"/>
        <v>6.906397382024615E-2</v>
      </c>
      <c r="AK1189" s="39">
        <f t="shared" si="492"/>
        <v>2.7674808524887209E-2</v>
      </c>
      <c r="AL1189" s="39">
        <f t="shared" si="493"/>
        <v>3.0545620667522845E-2</v>
      </c>
      <c r="AM1189" s="39"/>
      <c r="AS1189" s="39"/>
      <c r="AT1189" s="39">
        <f t="shared" si="502"/>
        <v>0</v>
      </c>
      <c r="AU1189" s="39">
        <f t="shared" si="503"/>
        <v>0</v>
      </c>
      <c r="AW1189" s="38">
        <f t="shared" si="504"/>
        <v>185.39256876411596</v>
      </c>
      <c r="AX1189" s="38">
        <f t="shared" si="507"/>
        <v>74.289149011866229</v>
      </c>
      <c r="AY1189" s="38">
        <f t="shared" si="508"/>
        <v>81.995442295071626</v>
      </c>
      <c r="AZ1189" s="38">
        <f t="shared" si="494"/>
        <v>0</v>
      </c>
      <c r="BA1189" s="38">
        <f t="shared" si="495"/>
        <v>0</v>
      </c>
      <c r="BB1189" s="38">
        <f t="shared" si="496"/>
        <v>0</v>
      </c>
      <c r="BC1189" s="38">
        <f t="shared" si="497"/>
        <v>0</v>
      </c>
      <c r="BD1189" s="38">
        <f t="shared" si="498"/>
        <v>0</v>
      </c>
      <c r="BE1189" s="38">
        <f t="shared" si="499"/>
        <v>0</v>
      </c>
      <c r="BF1189" s="38">
        <f t="shared" si="500"/>
        <v>0</v>
      </c>
      <c r="BG1189" s="38">
        <f t="shared" si="505"/>
        <v>0</v>
      </c>
      <c r="BH1189" s="38">
        <f t="shared" si="506"/>
        <v>0</v>
      </c>
      <c r="BI1189" s="61">
        <f t="shared" si="501"/>
        <v>341.67716007105378</v>
      </c>
    </row>
    <row r="1190" spans="1:61" ht="20.399999999999999" x14ac:dyDescent="0.3">
      <c r="A1190" s="197" t="s">
        <v>3980</v>
      </c>
      <c r="B1190" s="84" t="s">
        <v>814</v>
      </c>
      <c r="C1190" s="84" t="s">
        <v>814</v>
      </c>
      <c r="D1190" s="63">
        <f>VLOOKUP(B1190,Площадь!$A$2:$B$490,2,0)</f>
        <v>4.8</v>
      </c>
      <c r="E1190" s="72"/>
      <c r="F1190" s="90"/>
      <c r="G1190" s="90"/>
      <c r="H1190" s="90">
        <v>7</v>
      </c>
      <c r="I1190" s="89"/>
      <c r="J1190" s="89"/>
      <c r="K1190" s="89"/>
      <c r="L1190" s="89"/>
      <c r="M1190" s="89"/>
      <c r="N1190" s="89"/>
      <c r="O1190" s="89"/>
      <c r="P1190" s="89">
        <v>15</v>
      </c>
      <c r="Q1190" s="89">
        <v>31</v>
      </c>
      <c r="R1190">
        <f t="shared" si="490"/>
        <v>53</v>
      </c>
      <c r="S1190" s="76"/>
      <c r="T1190" s="80"/>
      <c r="U1190" s="39"/>
      <c r="V1190" s="39"/>
      <c r="W1190" s="39"/>
      <c r="X1190" s="39"/>
      <c r="Y1190" s="39"/>
      <c r="Z1190" s="39"/>
      <c r="AA1190" s="39"/>
      <c r="AB1190" s="39"/>
      <c r="AC1190" s="39"/>
      <c r="AD1190" s="39"/>
      <c r="AE1190" s="39"/>
      <c r="AF1190" s="39"/>
      <c r="AG1190" s="39"/>
      <c r="AH1190" s="39"/>
      <c r="AJ1190" s="39">
        <f t="shared" si="491"/>
        <v>0</v>
      </c>
      <c r="AK1190" s="39">
        <f t="shared" si="492"/>
        <v>0</v>
      </c>
      <c r="AL1190" s="39">
        <f t="shared" si="493"/>
        <v>8.9091393613608301E-3</v>
      </c>
      <c r="AM1190" s="39"/>
      <c r="AS1190" s="39"/>
      <c r="AT1190" s="39">
        <f t="shared" si="502"/>
        <v>1.6125246492679501E-2</v>
      </c>
      <c r="AU1190" s="39">
        <f t="shared" si="503"/>
        <v>5.1734826669596203E-2</v>
      </c>
      <c r="AW1190" s="38">
        <f t="shared" si="504"/>
        <v>0</v>
      </c>
      <c r="AX1190" s="38">
        <f t="shared" si="507"/>
        <v>0</v>
      </c>
      <c r="AY1190" s="38">
        <f t="shared" si="508"/>
        <v>23.91533733606256</v>
      </c>
      <c r="AZ1190" s="38">
        <f t="shared" si="494"/>
        <v>0</v>
      </c>
      <c r="BA1190" s="38">
        <f t="shared" si="495"/>
        <v>0</v>
      </c>
      <c r="BB1190" s="38">
        <f t="shared" si="496"/>
        <v>0</v>
      </c>
      <c r="BC1190" s="38">
        <f t="shared" si="497"/>
        <v>0</v>
      </c>
      <c r="BD1190" s="38">
        <f t="shared" si="498"/>
        <v>0</v>
      </c>
      <c r="BE1190" s="38">
        <f t="shared" si="499"/>
        <v>0</v>
      </c>
      <c r="BF1190" s="38">
        <f t="shared" si="500"/>
        <v>0</v>
      </c>
      <c r="BG1190" s="38">
        <f t="shared" si="505"/>
        <v>43.285966675089149</v>
      </c>
      <c r="BH1190" s="38">
        <f t="shared" si="506"/>
        <v>138.87489931879728</v>
      </c>
      <c r="BI1190" s="61">
        <f t="shared" si="501"/>
        <v>206.07620332994898</v>
      </c>
    </row>
    <row r="1191" spans="1:61" ht="20.399999999999999" x14ac:dyDescent="0.3">
      <c r="A1191" s="84" t="s">
        <v>2269</v>
      </c>
      <c r="B1191" s="84" t="s">
        <v>2270</v>
      </c>
      <c r="C1191" s="84" t="s">
        <v>2270</v>
      </c>
      <c r="D1191" s="63">
        <f>VLOOKUP(B1191,Площадь!$A$2:$B$490,2,0)</f>
        <v>7.1</v>
      </c>
      <c r="E1191" s="72"/>
      <c r="F1191" s="87">
        <v>31</v>
      </c>
      <c r="G1191" s="87">
        <v>29</v>
      </c>
      <c r="H1191" s="87">
        <v>31</v>
      </c>
      <c r="I1191" s="89"/>
      <c r="J1191" s="89"/>
      <c r="K1191" s="89"/>
      <c r="L1191" s="89"/>
      <c r="M1191" s="89"/>
      <c r="N1191" s="89"/>
      <c r="O1191" s="89"/>
      <c r="P1191" s="89">
        <v>15</v>
      </c>
      <c r="Q1191" s="89">
        <v>31</v>
      </c>
      <c r="R1191">
        <f t="shared" si="490"/>
        <v>137</v>
      </c>
      <c r="S1191" s="76"/>
      <c r="T1191" s="80"/>
      <c r="U1191" s="39"/>
      <c r="V1191" s="39"/>
      <c r="W1191" s="39"/>
      <c r="X1191" s="39"/>
      <c r="Y1191" s="39"/>
      <c r="Z1191" s="39"/>
      <c r="AA1191" s="39"/>
      <c r="AB1191" s="39"/>
      <c r="AC1191" s="39"/>
      <c r="AD1191" s="39"/>
      <c r="AE1191" s="39"/>
      <c r="AF1191" s="39"/>
      <c r="AG1191" s="39"/>
      <c r="AH1191" s="39"/>
      <c r="AJ1191" s="39">
        <f t="shared" si="491"/>
        <v>0.10215712794244744</v>
      </c>
      <c r="AK1191" s="39">
        <f t="shared" si="492"/>
        <v>4.0935654276395665E-2</v>
      </c>
      <c r="AL1191" s="39">
        <f t="shared" si="493"/>
        <v>5.8360165876057107E-2</v>
      </c>
      <c r="AM1191" s="39"/>
      <c r="AS1191" s="39"/>
      <c r="AT1191" s="39">
        <f t="shared" si="502"/>
        <v>2.3851927103755097E-2</v>
      </c>
      <c r="AU1191" s="39">
        <f t="shared" si="503"/>
        <v>7.652443111544438E-2</v>
      </c>
      <c r="AW1191" s="38">
        <f t="shared" si="504"/>
        <v>274.22650796358823</v>
      </c>
      <c r="AX1191" s="38">
        <f t="shared" si="507"/>
        <v>109.88603291338548</v>
      </c>
      <c r="AY1191" s="38">
        <f t="shared" si="508"/>
        <v>156.65969487105266</v>
      </c>
      <c r="AZ1191" s="38">
        <f t="shared" si="494"/>
        <v>0</v>
      </c>
      <c r="BA1191" s="38">
        <f t="shared" si="495"/>
        <v>0</v>
      </c>
      <c r="BB1191" s="38">
        <f t="shared" si="496"/>
        <v>0</v>
      </c>
      <c r="BC1191" s="38">
        <f t="shared" si="497"/>
        <v>0</v>
      </c>
      <c r="BD1191" s="38">
        <f t="shared" si="498"/>
        <v>0</v>
      </c>
      <c r="BE1191" s="38">
        <f t="shared" si="499"/>
        <v>0</v>
      </c>
      <c r="BF1191" s="38">
        <f t="shared" si="500"/>
        <v>0</v>
      </c>
      <c r="BG1191" s="38">
        <f t="shared" si="505"/>
        <v>64.027159040236029</v>
      </c>
      <c r="BH1191" s="38">
        <f t="shared" si="506"/>
        <v>205.4191219090543</v>
      </c>
      <c r="BI1191" s="61">
        <f t="shared" si="501"/>
        <v>810.21851669731666</v>
      </c>
    </row>
    <row r="1192" spans="1:61" ht="20.399999999999999" x14ac:dyDescent="0.3">
      <c r="A1192" s="84" t="s">
        <v>2632</v>
      </c>
      <c r="B1192" s="84" t="s">
        <v>2069</v>
      </c>
      <c r="C1192" s="84" t="s">
        <v>2069</v>
      </c>
      <c r="D1192" s="63">
        <f>VLOOKUP(B1192,Площадь!$A$2:$B$490,2,0)</f>
        <v>4.0999999999999996</v>
      </c>
      <c r="E1192" s="72"/>
      <c r="F1192" s="87">
        <v>31</v>
      </c>
      <c r="G1192" s="87">
        <v>29</v>
      </c>
      <c r="H1192" s="87">
        <v>31</v>
      </c>
      <c r="I1192" s="89"/>
      <c r="J1192" s="89"/>
      <c r="K1192" s="89"/>
      <c r="L1192" s="89"/>
      <c r="M1192" s="89"/>
      <c r="N1192" s="89"/>
      <c r="O1192" s="89"/>
      <c r="P1192" s="89">
        <v>15</v>
      </c>
      <c r="Q1192" s="89">
        <v>31</v>
      </c>
      <c r="R1192">
        <f t="shared" si="490"/>
        <v>137</v>
      </c>
      <c r="S1192" s="76"/>
      <c r="T1192" s="80"/>
      <c r="U1192" s="39"/>
      <c r="V1192" s="39"/>
      <c r="W1192" s="39"/>
      <c r="X1192" s="39"/>
      <c r="Y1192" s="39"/>
      <c r="Z1192" s="39"/>
      <c r="AA1192" s="39"/>
      <c r="AB1192" s="39"/>
      <c r="AC1192" s="39"/>
      <c r="AD1192" s="39"/>
      <c r="AE1192" s="39"/>
      <c r="AF1192" s="39"/>
      <c r="AG1192" s="39"/>
      <c r="AH1192" s="39"/>
      <c r="AJ1192" s="39">
        <f t="shared" si="491"/>
        <v>5.899214430479359E-2</v>
      </c>
      <c r="AK1192" s="39">
        <f t="shared" si="492"/>
        <v>2.3638898948341158E-2</v>
      </c>
      <c r="AL1192" s="39">
        <f t="shared" si="493"/>
        <v>3.3700940858004812E-2</v>
      </c>
      <c r="AM1192" s="39"/>
      <c r="AS1192" s="39"/>
      <c r="AT1192" s="39">
        <f t="shared" si="502"/>
        <v>1.3773648045830407E-2</v>
      </c>
      <c r="AU1192" s="39">
        <f t="shared" si="503"/>
        <v>4.4190164446946754E-2</v>
      </c>
      <c r="AW1192" s="38">
        <f t="shared" si="504"/>
        <v>158.35615248601573</v>
      </c>
      <c r="AX1192" s="38">
        <f t="shared" si="507"/>
        <v>63.455314780969076</v>
      </c>
      <c r="AY1192" s="38">
        <f t="shared" si="508"/>
        <v>90.465457601593798</v>
      </c>
      <c r="AZ1192" s="38">
        <f t="shared" si="494"/>
        <v>0</v>
      </c>
      <c r="BA1192" s="38">
        <f t="shared" si="495"/>
        <v>0</v>
      </c>
      <c r="BB1192" s="38">
        <f t="shared" si="496"/>
        <v>0</v>
      </c>
      <c r="BC1192" s="38">
        <f t="shared" si="497"/>
        <v>0</v>
      </c>
      <c r="BD1192" s="38">
        <f t="shared" si="498"/>
        <v>0</v>
      </c>
      <c r="BE1192" s="38">
        <f t="shared" si="499"/>
        <v>0</v>
      </c>
      <c r="BF1192" s="38">
        <f t="shared" si="500"/>
        <v>0</v>
      </c>
      <c r="BG1192" s="38">
        <f t="shared" si="505"/>
        <v>36.97342986830531</v>
      </c>
      <c r="BH1192" s="38">
        <f t="shared" si="506"/>
        <v>118.62230983480599</v>
      </c>
      <c r="BI1192" s="61">
        <f t="shared" si="501"/>
        <v>467.87266457168988</v>
      </c>
    </row>
    <row r="1193" spans="1:61" ht="20.399999999999999" x14ac:dyDescent="0.3">
      <c r="A1193" s="84" t="s">
        <v>1247</v>
      </c>
      <c r="B1193" s="84" t="s">
        <v>1248</v>
      </c>
      <c r="C1193" s="84" t="s">
        <v>1248</v>
      </c>
      <c r="D1193" s="63">
        <f>VLOOKUP(B1193,Площадь!$A$2:$B$490,2,0)</f>
        <v>4.2</v>
      </c>
      <c r="E1193" s="72"/>
      <c r="F1193" s="87">
        <v>31</v>
      </c>
      <c r="G1193" s="87">
        <v>29</v>
      </c>
      <c r="H1193" s="87">
        <v>31</v>
      </c>
      <c r="I1193" s="89"/>
      <c r="J1193" s="89"/>
      <c r="K1193" s="89"/>
      <c r="L1193" s="89"/>
      <c r="M1193" s="89"/>
      <c r="N1193" s="89"/>
      <c r="O1193" s="89"/>
      <c r="P1193" s="89">
        <v>15</v>
      </c>
      <c r="Q1193" s="89">
        <v>31</v>
      </c>
      <c r="R1193">
        <f t="shared" si="490"/>
        <v>137</v>
      </c>
      <c r="S1193" s="76"/>
      <c r="T1193" s="80"/>
      <c r="U1193" s="39"/>
      <c r="V1193" s="39"/>
      <c r="W1193" s="39"/>
      <c r="X1193" s="39"/>
      <c r="Y1193" s="39"/>
      <c r="Z1193" s="39"/>
      <c r="AA1193" s="39"/>
      <c r="AB1193" s="39"/>
      <c r="AC1193" s="39"/>
      <c r="AD1193" s="39"/>
      <c r="AE1193" s="39"/>
      <c r="AF1193" s="39"/>
      <c r="AG1193" s="39"/>
      <c r="AH1193" s="39"/>
      <c r="AJ1193" s="39">
        <f t="shared" si="491"/>
        <v>6.0430977092715388E-2</v>
      </c>
      <c r="AK1193" s="39">
        <f t="shared" si="492"/>
        <v>2.4215457459276311E-2</v>
      </c>
      <c r="AL1193" s="39">
        <f t="shared" si="493"/>
        <v>3.4522915025273222E-2</v>
      </c>
      <c r="AM1193" s="39"/>
      <c r="AS1193" s="39"/>
      <c r="AT1193" s="39">
        <f t="shared" si="502"/>
        <v>1.4109590681094566E-2</v>
      </c>
      <c r="AU1193" s="39">
        <f t="shared" si="503"/>
        <v>4.5267973335896675E-2</v>
      </c>
      <c r="AW1193" s="38">
        <f t="shared" si="504"/>
        <v>162.21849766860149</v>
      </c>
      <c r="AX1193" s="38">
        <f t="shared" si="507"/>
        <v>65.003005385382963</v>
      </c>
      <c r="AY1193" s="38">
        <f t="shared" si="508"/>
        <v>92.671932177242425</v>
      </c>
      <c r="AZ1193" s="38">
        <f t="shared" si="494"/>
        <v>0</v>
      </c>
      <c r="BA1193" s="38">
        <f t="shared" si="495"/>
        <v>0</v>
      </c>
      <c r="BB1193" s="38">
        <f t="shared" si="496"/>
        <v>0</v>
      </c>
      <c r="BC1193" s="38">
        <f t="shared" si="497"/>
        <v>0</v>
      </c>
      <c r="BD1193" s="38">
        <f t="shared" si="498"/>
        <v>0</v>
      </c>
      <c r="BE1193" s="38">
        <f t="shared" si="499"/>
        <v>0</v>
      </c>
      <c r="BF1193" s="38">
        <f t="shared" si="500"/>
        <v>0</v>
      </c>
      <c r="BG1193" s="38">
        <f t="shared" si="505"/>
        <v>37.875220840703008</v>
      </c>
      <c r="BH1193" s="38">
        <f t="shared" si="506"/>
        <v>121.51553690394761</v>
      </c>
      <c r="BI1193" s="61">
        <f t="shared" si="501"/>
        <v>479.28419297587743</v>
      </c>
    </row>
    <row r="1194" spans="1:61" ht="20.399999999999999" x14ac:dyDescent="0.3">
      <c r="A1194" s="84" t="s">
        <v>1249</v>
      </c>
      <c r="B1194" s="84" t="s">
        <v>1250</v>
      </c>
      <c r="C1194" s="84" t="s">
        <v>1250</v>
      </c>
      <c r="D1194" s="63">
        <f>VLOOKUP(B1194,Площадь!$A$2:$B$490,2,0)</f>
        <v>4</v>
      </c>
      <c r="E1194" s="72"/>
      <c r="F1194" s="87">
        <v>31</v>
      </c>
      <c r="G1194" s="87">
        <v>29</v>
      </c>
      <c r="H1194" s="87">
        <v>31</v>
      </c>
      <c r="I1194" s="89"/>
      <c r="J1194" s="89"/>
      <c r="K1194" s="89"/>
      <c r="L1194" s="89"/>
      <c r="M1194" s="89"/>
      <c r="N1194" s="89"/>
      <c r="O1194" s="89"/>
      <c r="P1194" s="89">
        <v>15</v>
      </c>
      <c r="Q1194" s="89">
        <v>31</v>
      </c>
      <c r="R1194">
        <f t="shared" si="490"/>
        <v>137</v>
      </c>
      <c r="S1194" s="76"/>
      <c r="T1194" s="80"/>
      <c r="U1194" s="39"/>
      <c r="V1194" s="39"/>
      <c r="W1194" s="39"/>
      <c r="X1194" s="39"/>
      <c r="Y1194" s="39"/>
      <c r="Z1194" s="39"/>
      <c r="AA1194" s="39"/>
      <c r="AB1194" s="39"/>
      <c r="AC1194" s="39"/>
      <c r="AD1194" s="39"/>
      <c r="AE1194" s="39"/>
      <c r="AF1194" s="39"/>
      <c r="AG1194" s="39"/>
      <c r="AH1194" s="39"/>
      <c r="AJ1194" s="39">
        <f t="shared" si="491"/>
        <v>5.7553311516871798E-2</v>
      </c>
      <c r="AK1194" s="39">
        <f t="shared" si="492"/>
        <v>2.3062340437406008E-2</v>
      </c>
      <c r="AL1194" s="39">
        <f t="shared" si="493"/>
        <v>3.2878966690736401E-2</v>
      </c>
      <c r="AM1194" s="39"/>
      <c r="AS1194" s="39"/>
      <c r="AT1194" s="39">
        <f t="shared" si="502"/>
        <v>1.3437705410566252E-2</v>
      </c>
      <c r="AU1194" s="39">
        <f t="shared" si="503"/>
        <v>4.3112355557996834E-2</v>
      </c>
      <c r="AW1194" s="38">
        <f t="shared" si="504"/>
        <v>154.49380730342997</v>
      </c>
      <c r="AX1194" s="38">
        <f t="shared" si="507"/>
        <v>61.907624176555196</v>
      </c>
      <c r="AY1194" s="38">
        <f t="shared" si="508"/>
        <v>88.25898302594517</v>
      </c>
      <c r="AZ1194" s="38">
        <f t="shared" si="494"/>
        <v>0</v>
      </c>
      <c r="BA1194" s="38">
        <f t="shared" si="495"/>
        <v>0</v>
      </c>
      <c r="BB1194" s="38">
        <f t="shared" si="496"/>
        <v>0</v>
      </c>
      <c r="BC1194" s="38">
        <f t="shared" si="497"/>
        <v>0</v>
      </c>
      <c r="BD1194" s="38">
        <f t="shared" si="498"/>
        <v>0</v>
      </c>
      <c r="BE1194" s="38">
        <f t="shared" si="499"/>
        <v>0</v>
      </c>
      <c r="BF1194" s="38">
        <f t="shared" si="500"/>
        <v>0</v>
      </c>
      <c r="BG1194" s="38">
        <f t="shared" si="505"/>
        <v>36.071638895907626</v>
      </c>
      <c r="BH1194" s="38">
        <f t="shared" si="506"/>
        <v>115.72908276566439</v>
      </c>
      <c r="BI1194" s="61">
        <f t="shared" si="501"/>
        <v>456.46113616750239</v>
      </c>
    </row>
    <row r="1195" spans="1:61" ht="20.399999999999999" x14ac:dyDescent="0.3">
      <c r="A1195" s="84" t="s">
        <v>950</v>
      </c>
      <c r="B1195" s="84" t="s">
        <v>951</v>
      </c>
      <c r="C1195" s="84" t="s">
        <v>951</v>
      </c>
      <c r="D1195" s="63">
        <f>VLOOKUP(B1195,Площадь!$A$2:$B$490,2,0)</f>
        <v>2.9</v>
      </c>
      <c r="E1195" s="72"/>
      <c r="F1195" s="87">
        <v>31</v>
      </c>
      <c r="G1195" s="87">
        <v>29</v>
      </c>
      <c r="H1195" s="87">
        <v>31</v>
      </c>
      <c r="I1195" s="89"/>
      <c r="J1195" s="89"/>
      <c r="K1195" s="89"/>
      <c r="L1195" s="89"/>
      <c r="M1195" s="89"/>
      <c r="N1195" s="89"/>
      <c r="O1195" s="89"/>
      <c r="P1195" s="89">
        <v>15</v>
      </c>
      <c r="Q1195" s="89">
        <v>31</v>
      </c>
      <c r="R1195">
        <f t="shared" si="490"/>
        <v>137</v>
      </c>
      <c r="S1195" s="76"/>
      <c r="T1195" s="80"/>
      <c r="U1195" s="39"/>
      <c r="V1195" s="39"/>
      <c r="W1195" s="39"/>
      <c r="X1195" s="39"/>
      <c r="Y1195" s="39"/>
      <c r="Z1195" s="39"/>
      <c r="AA1195" s="39"/>
      <c r="AB1195" s="39"/>
      <c r="AC1195" s="39"/>
      <c r="AD1195" s="39"/>
      <c r="AE1195" s="39"/>
      <c r="AF1195" s="39"/>
      <c r="AG1195" s="39"/>
      <c r="AH1195" s="39"/>
      <c r="AJ1195" s="39">
        <f t="shared" si="491"/>
        <v>4.1726150849732052E-2</v>
      </c>
      <c r="AK1195" s="39">
        <f t="shared" si="492"/>
        <v>1.6720196817119354E-2</v>
      </c>
      <c r="AL1195" s="39">
        <f t="shared" si="493"/>
        <v>2.3837250850783889E-2</v>
      </c>
      <c r="AM1195" s="39"/>
      <c r="AS1195" s="39"/>
      <c r="AT1195" s="39">
        <f t="shared" si="502"/>
        <v>9.7423364226605323E-3</v>
      </c>
      <c r="AU1195" s="39">
        <f t="shared" si="503"/>
        <v>3.1256457779547706E-2</v>
      </c>
      <c r="AW1195" s="38">
        <f t="shared" si="504"/>
        <v>112.00801029498673</v>
      </c>
      <c r="AX1195" s="38">
        <f t="shared" si="507"/>
        <v>44.883027528002515</v>
      </c>
      <c r="AY1195" s="38">
        <f t="shared" si="508"/>
        <v>63.98776269381024</v>
      </c>
      <c r="AZ1195" s="38">
        <f t="shared" si="494"/>
        <v>0</v>
      </c>
      <c r="BA1195" s="38">
        <f t="shared" si="495"/>
        <v>0</v>
      </c>
      <c r="BB1195" s="38">
        <f t="shared" si="496"/>
        <v>0</v>
      </c>
      <c r="BC1195" s="38">
        <f t="shared" si="497"/>
        <v>0</v>
      </c>
      <c r="BD1195" s="38">
        <f t="shared" si="498"/>
        <v>0</v>
      </c>
      <c r="BE1195" s="38">
        <f t="shared" si="499"/>
        <v>0</v>
      </c>
      <c r="BF1195" s="38">
        <f t="shared" si="500"/>
        <v>0</v>
      </c>
      <c r="BG1195" s="38">
        <f t="shared" si="505"/>
        <v>26.151938199533028</v>
      </c>
      <c r="BH1195" s="38">
        <f t="shared" si="506"/>
        <v>83.903585005106677</v>
      </c>
      <c r="BI1195" s="61">
        <f t="shared" si="501"/>
        <v>330.93432372143917</v>
      </c>
    </row>
    <row r="1196" spans="1:61" ht="20.399999999999999" x14ac:dyDescent="0.3">
      <c r="A1196" s="84" t="s">
        <v>2556</v>
      </c>
      <c r="B1196" s="84" t="s">
        <v>1984</v>
      </c>
      <c r="C1196" s="84" t="s">
        <v>1984</v>
      </c>
      <c r="D1196" s="63">
        <f>VLOOKUP(B1196,Площадь!$A$2:$B$490,2,0)</f>
        <v>2.9</v>
      </c>
      <c r="E1196" s="72"/>
      <c r="F1196" s="87">
        <v>31</v>
      </c>
      <c r="G1196" s="87">
        <v>29</v>
      </c>
      <c r="H1196" s="87">
        <v>31</v>
      </c>
      <c r="I1196" s="89"/>
      <c r="J1196" s="89"/>
      <c r="K1196" s="89"/>
      <c r="L1196" s="89"/>
      <c r="M1196" s="89"/>
      <c r="N1196" s="89"/>
      <c r="O1196" s="89"/>
      <c r="P1196" s="89">
        <v>15</v>
      </c>
      <c r="Q1196" s="89">
        <v>31</v>
      </c>
      <c r="R1196">
        <f t="shared" si="490"/>
        <v>137</v>
      </c>
      <c r="S1196" s="76"/>
      <c r="T1196" s="80"/>
      <c r="U1196" s="39"/>
      <c r="V1196" s="39"/>
      <c r="W1196" s="39"/>
      <c r="X1196" s="39"/>
      <c r="Y1196" s="39"/>
      <c r="Z1196" s="39"/>
      <c r="AA1196" s="39"/>
      <c r="AB1196" s="39"/>
      <c r="AC1196" s="39"/>
      <c r="AD1196" s="39"/>
      <c r="AE1196" s="39"/>
      <c r="AF1196" s="39"/>
      <c r="AG1196" s="39"/>
      <c r="AH1196" s="39"/>
      <c r="AJ1196" s="39">
        <f t="shared" si="491"/>
        <v>4.1726150849732052E-2</v>
      </c>
      <c r="AK1196" s="39">
        <f t="shared" si="492"/>
        <v>1.6720196817119354E-2</v>
      </c>
      <c r="AL1196" s="39">
        <f t="shared" si="493"/>
        <v>2.3837250850783889E-2</v>
      </c>
      <c r="AM1196" s="39"/>
      <c r="AS1196" s="39"/>
      <c r="AT1196" s="39">
        <f t="shared" si="502"/>
        <v>9.7423364226605323E-3</v>
      </c>
      <c r="AU1196" s="39">
        <f t="shared" si="503"/>
        <v>3.1256457779547706E-2</v>
      </c>
      <c r="AW1196" s="38">
        <f t="shared" si="504"/>
        <v>112.00801029498673</v>
      </c>
      <c r="AX1196" s="38">
        <f t="shared" si="507"/>
        <v>44.883027528002515</v>
      </c>
      <c r="AY1196" s="38">
        <f t="shared" si="508"/>
        <v>63.98776269381024</v>
      </c>
      <c r="AZ1196" s="38">
        <f t="shared" si="494"/>
        <v>0</v>
      </c>
      <c r="BA1196" s="38">
        <f t="shared" si="495"/>
        <v>0</v>
      </c>
      <c r="BB1196" s="38">
        <f t="shared" si="496"/>
        <v>0</v>
      </c>
      <c r="BC1196" s="38">
        <f t="shared" si="497"/>
        <v>0</v>
      </c>
      <c r="BD1196" s="38">
        <f t="shared" si="498"/>
        <v>0</v>
      </c>
      <c r="BE1196" s="38">
        <f t="shared" si="499"/>
        <v>0</v>
      </c>
      <c r="BF1196" s="38">
        <f t="shared" si="500"/>
        <v>0</v>
      </c>
      <c r="BG1196" s="38">
        <f t="shared" si="505"/>
        <v>26.151938199533028</v>
      </c>
      <c r="BH1196" s="38">
        <f t="shared" si="506"/>
        <v>83.903585005106677</v>
      </c>
      <c r="BI1196" s="61">
        <f t="shared" si="501"/>
        <v>330.93432372143917</v>
      </c>
    </row>
    <row r="1197" spans="1:61" ht="20.399999999999999" x14ac:dyDescent="0.3">
      <c r="A1197" s="84" t="s">
        <v>2594</v>
      </c>
      <c r="B1197" s="84" t="s">
        <v>1985</v>
      </c>
      <c r="C1197" s="84" t="s">
        <v>1985</v>
      </c>
      <c r="D1197" s="63">
        <f>VLOOKUP(B1197,Площадь!$A$2:$B$490,2,0)</f>
        <v>4.3</v>
      </c>
      <c r="E1197" s="72"/>
      <c r="F1197" s="87">
        <v>31</v>
      </c>
      <c r="G1197" s="87">
        <v>29</v>
      </c>
      <c r="H1197" s="87">
        <v>31</v>
      </c>
      <c r="I1197" s="89"/>
      <c r="J1197" s="89"/>
      <c r="K1197" s="89"/>
      <c r="L1197" s="89"/>
      <c r="M1197" s="89"/>
      <c r="N1197" s="89"/>
      <c r="O1197" s="89"/>
      <c r="P1197" s="89">
        <v>15</v>
      </c>
      <c r="Q1197" s="89">
        <v>31</v>
      </c>
      <c r="R1197">
        <f t="shared" si="490"/>
        <v>137</v>
      </c>
      <c r="S1197" s="76"/>
      <c r="T1197" s="80"/>
      <c r="U1197" s="39"/>
      <c r="V1197" s="39"/>
      <c r="W1197" s="39"/>
      <c r="X1197" s="39"/>
      <c r="Y1197" s="39"/>
      <c r="Z1197" s="39"/>
      <c r="AA1197" s="39"/>
      <c r="AB1197" s="39"/>
      <c r="AC1197" s="39"/>
      <c r="AD1197" s="39"/>
      <c r="AE1197" s="39"/>
      <c r="AF1197" s="39"/>
      <c r="AG1197" s="39"/>
      <c r="AH1197" s="39"/>
      <c r="AJ1197" s="39">
        <f t="shared" si="491"/>
        <v>6.1869809880637186E-2</v>
      </c>
      <c r="AK1197" s="39">
        <f t="shared" si="492"/>
        <v>2.4792015970211457E-2</v>
      </c>
      <c r="AL1197" s="39">
        <f t="shared" si="493"/>
        <v>3.5344889192541633E-2</v>
      </c>
      <c r="AM1197" s="39"/>
      <c r="AS1197" s="39"/>
      <c r="AT1197" s="39">
        <f t="shared" si="502"/>
        <v>1.444553331635872E-2</v>
      </c>
      <c r="AU1197" s="39">
        <f t="shared" si="503"/>
        <v>4.6345782224846595E-2</v>
      </c>
      <c r="AW1197" s="38">
        <f t="shared" si="504"/>
        <v>166.08084285118724</v>
      </c>
      <c r="AX1197" s="38">
        <f t="shared" si="507"/>
        <v>66.550695989796836</v>
      </c>
      <c r="AY1197" s="38">
        <f t="shared" si="508"/>
        <v>94.878406752891067</v>
      </c>
      <c r="AZ1197" s="38">
        <f t="shared" si="494"/>
        <v>0</v>
      </c>
      <c r="BA1197" s="38">
        <f t="shared" si="495"/>
        <v>0</v>
      </c>
      <c r="BB1197" s="38">
        <f t="shared" si="496"/>
        <v>0</v>
      </c>
      <c r="BC1197" s="38">
        <f t="shared" si="497"/>
        <v>0</v>
      </c>
      <c r="BD1197" s="38">
        <f t="shared" si="498"/>
        <v>0</v>
      </c>
      <c r="BE1197" s="38">
        <f t="shared" si="499"/>
        <v>0</v>
      </c>
      <c r="BF1197" s="38">
        <f t="shared" si="500"/>
        <v>0</v>
      </c>
      <c r="BG1197" s="38">
        <f t="shared" si="505"/>
        <v>38.7770118131007</v>
      </c>
      <c r="BH1197" s="38">
        <f t="shared" si="506"/>
        <v>124.40876397308921</v>
      </c>
      <c r="BI1197" s="61">
        <f t="shared" si="501"/>
        <v>490.69572138006504</v>
      </c>
    </row>
    <row r="1198" spans="1:61" ht="20.399999999999999" x14ac:dyDescent="0.3">
      <c r="A1198" s="84" t="s">
        <v>2361</v>
      </c>
      <c r="B1198" s="84" t="s">
        <v>2362</v>
      </c>
      <c r="C1198" s="84" t="s">
        <v>2362</v>
      </c>
      <c r="D1198" s="63">
        <f>VLOOKUP(B1198,Площадь!$A$2:$B$490,2,0)</f>
        <v>4.0999999999999996</v>
      </c>
      <c r="E1198" s="72"/>
      <c r="F1198" s="87">
        <v>31</v>
      </c>
      <c r="G1198" s="87">
        <v>29</v>
      </c>
      <c r="H1198" s="87">
        <v>31</v>
      </c>
      <c r="I1198" s="89"/>
      <c r="J1198" s="89"/>
      <c r="K1198" s="89"/>
      <c r="L1198" s="89"/>
      <c r="M1198" s="89"/>
      <c r="N1198" s="89"/>
      <c r="O1198" s="89"/>
      <c r="P1198" s="89">
        <v>15</v>
      </c>
      <c r="Q1198" s="89">
        <v>31</v>
      </c>
      <c r="R1198">
        <f t="shared" si="490"/>
        <v>137</v>
      </c>
      <c r="S1198" s="79"/>
      <c r="T1198" s="73"/>
      <c r="U1198" s="39"/>
      <c r="V1198" s="39"/>
      <c r="W1198" s="39"/>
      <c r="X1198" s="39"/>
      <c r="Y1198" s="39"/>
      <c r="Z1198" s="39"/>
      <c r="AA1198" s="39"/>
      <c r="AB1198" s="39"/>
      <c r="AC1198" s="39"/>
      <c r="AD1198" s="39"/>
      <c r="AE1198" s="39"/>
      <c r="AF1198" s="39"/>
      <c r="AG1198" s="39"/>
      <c r="AH1198" s="39"/>
      <c r="AJ1198" s="39">
        <f t="shared" si="491"/>
        <v>5.899214430479359E-2</v>
      </c>
      <c r="AK1198" s="39">
        <f t="shared" si="492"/>
        <v>2.3638898948341158E-2</v>
      </c>
      <c r="AL1198" s="39">
        <f t="shared" si="493"/>
        <v>3.3700940858004812E-2</v>
      </c>
      <c r="AM1198" s="39"/>
      <c r="AS1198" s="39"/>
      <c r="AT1198" s="39">
        <f t="shared" si="502"/>
        <v>1.3773648045830407E-2</v>
      </c>
      <c r="AU1198" s="39">
        <f t="shared" si="503"/>
        <v>4.4190164446946754E-2</v>
      </c>
      <c r="AW1198" s="38">
        <f t="shared" si="504"/>
        <v>158.35615248601573</v>
      </c>
      <c r="AX1198" s="38">
        <f t="shared" si="507"/>
        <v>63.455314780969076</v>
      </c>
      <c r="AY1198" s="38">
        <f t="shared" si="508"/>
        <v>90.465457601593798</v>
      </c>
      <c r="AZ1198" s="38">
        <f t="shared" si="494"/>
        <v>0</v>
      </c>
      <c r="BA1198" s="38">
        <f t="shared" si="495"/>
        <v>0</v>
      </c>
      <c r="BB1198" s="38">
        <f t="shared" si="496"/>
        <v>0</v>
      </c>
      <c r="BC1198" s="38">
        <f t="shared" si="497"/>
        <v>0</v>
      </c>
      <c r="BD1198" s="38">
        <f t="shared" si="498"/>
        <v>0</v>
      </c>
      <c r="BE1198" s="38">
        <f t="shared" si="499"/>
        <v>0</v>
      </c>
      <c r="BF1198" s="38">
        <f t="shared" si="500"/>
        <v>0</v>
      </c>
      <c r="BG1198" s="38">
        <f t="shared" si="505"/>
        <v>36.97342986830531</v>
      </c>
      <c r="BH1198" s="38">
        <f t="shared" si="506"/>
        <v>118.62230983480599</v>
      </c>
      <c r="BI1198" s="61">
        <f t="shared" si="501"/>
        <v>467.87266457168988</v>
      </c>
    </row>
    <row r="1199" spans="1:61" ht="20.399999999999999" x14ac:dyDescent="0.3">
      <c r="A1199" s="84" t="s">
        <v>1306</v>
      </c>
      <c r="B1199" s="84" t="s">
        <v>1307</v>
      </c>
      <c r="C1199" s="84" t="s">
        <v>1307</v>
      </c>
      <c r="D1199" s="63">
        <f>VLOOKUP(B1199,Площадь!$A$2:$B$490,2,0)</f>
        <v>4.9000000000000004</v>
      </c>
      <c r="E1199" s="72"/>
      <c r="F1199" s="87">
        <v>31</v>
      </c>
      <c r="G1199" s="87">
        <v>29</v>
      </c>
      <c r="H1199" s="87">
        <v>31</v>
      </c>
      <c r="I1199" s="89"/>
      <c r="J1199" s="89"/>
      <c r="K1199" s="89"/>
      <c r="L1199" s="89"/>
      <c r="M1199" s="89"/>
      <c r="N1199" s="89"/>
      <c r="O1199" s="89"/>
      <c r="P1199" s="89">
        <v>15</v>
      </c>
      <c r="Q1199" s="89">
        <v>31</v>
      </c>
      <c r="R1199">
        <f t="shared" si="490"/>
        <v>137</v>
      </c>
      <c r="S1199" s="79"/>
      <c r="T1199" s="73"/>
      <c r="U1199" s="39"/>
      <c r="V1199" s="39"/>
      <c r="W1199" s="39"/>
      <c r="X1199" s="39"/>
      <c r="Y1199" s="39"/>
      <c r="Z1199" s="39"/>
      <c r="AA1199" s="39"/>
      <c r="AB1199" s="39"/>
      <c r="AC1199" s="39"/>
      <c r="AD1199" s="39"/>
      <c r="AE1199" s="39"/>
      <c r="AF1199" s="39"/>
      <c r="AG1199" s="39"/>
      <c r="AH1199" s="39"/>
      <c r="AJ1199" s="39">
        <f t="shared" si="491"/>
        <v>7.0502806608167962E-2</v>
      </c>
      <c r="AK1199" s="39">
        <f t="shared" si="492"/>
        <v>2.8251367035822362E-2</v>
      </c>
      <c r="AL1199" s="39">
        <f t="shared" si="493"/>
        <v>4.0276734196152096E-2</v>
      </c>
      <c r="AM1199" s="39"/>
      <c r="AS1199" s="39"/>
      <c r="AT1199" s="39">
        <f t="shared" si="502"/>
        <v>1.646118912794366E-2</v>
      </c>
      <c r="AU1199" s="39">
        <f t="shared" si="503"/>
        <v>5.2812635558546123E-2</v>
      </c>
      <c r="AW1199" s="38">
        <f t="shared" si="504"/>
        <v>189.25491394670175</v>
      </c>
      <c r="AX1199" s="38">
        <f t="shared" si="507"/>
        <v>75.836839616280116</v>
      </c>
      <c r="AY1199" s="38">
        <f t="shared" si="508"/>
        <v>108.11725420678285</v>
      </c>
      <c r="AZ1199" s="38">
        <f t="shared" si="494"/>
        <v>0</v>
      </c>
      <c r="BA1199" s="38">
        <f t="shared" si="495"/>
        <v>0</v>
      </c>
      <c r="BB1199" s="38">
        <f t="shared" si="496"/>
        <v>0</v>
      </c>
      <c r="BC1199" s="38">
        <f t="shared" si="497"/>
        <v>0</v>
      </c>
      <c r="BD1199" s="38">
        <f t="shared" si="498"/>
        <v>0</v>
      </c>
      <c r="BE1199" s="38">
        <f t="shared" si="499"/>
        <v>0</v>
      </c>
      <c r="BF1199" s="38">
        <f t="shared" si="500"/>
        <v>0</v>
      </c>
      <c r="BG1199" s="38">
        <f t="shared" si="505"/>
        <v>44.187757647486848</v>
      </c>
      <c r="BH1199" s="38">
        <f t="shared" si="506"/>
        <v>141.76812638793888</v>
      </c>
      <c r="BI1199" s="61">
        <f t="shared" si="501"/>
        <v>559.16489180519045</v>
      </c>
    </row>
    <row r="1200" spans="1:61" x14ac:dyDescent="0.3">
      <c r="A1200" s="84" t="s">
        <v>2253</v>
      </c>
      <c r="B1200" s="84" t="s">
        <v>2254</v>
      </c>
      <c r="C1200" s="84" t="s">
        <v>2254</v>
      </c>
      <c r="D1200" s="63">
        <f>VLOOKUP(B1200,Площадь!$A$2:$B$490,2,0)</f>
        <v>2.7</v>
      </c>
      <c r="E1200" s="72"/>
      <c r="F1200" s="87">
        <v>31</v>
      </c>
      <c r="G1200" s="87">
        <v>29</v>
      </c>
      <c r="H1200" s="87">
        <v>31</v>
      </c>
      <c r="I1200" s="89"/>
      <c r="J1200" s="89"/>
      <c r="K1200" s="89"/>
      <c r="L1200" s="89"/>
      <c r="M1200" s="89"/>
      <c r="N1200" s="89"/>
      <c r="O1200" s="89"/>
      <c r="P1200" s="89">
        <v>15</v>
      </c>
      <c r="Q1200" s="89">
        <v>31</v>
      </c>
      <c r="R1200">
        <f t="shared" si="490"/>
        <v>137</v>
      </c>
      <c r="S1200" s="79"/>
      <c r="T1200" s="73"/>
      <c r="U1200" s="39"/>
      <c r="V1200" s="39"/>
      <c r="W1200" s="39"/>
      <c r="X1200" s="39"/>
      <c r="Y1200" s="39"/>
      <c r="Z1200" s="39"/>
      <c r="AA1200" s="39"/>
      <c r="AB1200" s="39"/>
      <c r="AC1200" s="39"/>
      <c r="AD1200" s="39"/>
      <c r="AE1200" s="39"/>
      <c r="AF1200" s="39"/>
      <c r="AG1200" s="39"/>
      <c r="AH1200" s="39"/>
      <c r="AJ1200" s="39">
        <f t="shared" si="491"/>
        <v>3.884848527388847E-2</v>
      </c>
      <c r="AK1200" s="39">
        <f t="shared" si="492"/>
        <v>1.5567079795249057E-2</v>
      </c>
      <c r="AL1200" s="39">
        <f t="shared" si="493"/>
        <v>2.2193302516247071E-2</v>
      </c>
      <c r="AM1200" s="39"/>
      <c r="AS1200" s="39"/>
      <c r="AT1200" s="39">
        <f t="shared" si="502"/>
        <v>9.0704511521322202E-3</v>
      </c>
      <c r="AU1200" s="39">
        <f t="shared" si="503"/>
        <v>2.9100840001647865E-2</v>
      </c>
      <c r="AW1200" s="38">
        <f t="shared" si="504"/>
        <v>104.28331992981526</v>
      </c>
      <c r="AX1200" s="38">
        <f t="shared" si="507"/>
        <v>41.787646319174762</v>
      </c>
      <c r="AY1200" s="38">
        <f t="shared" si="508"/>
        <v>59.574813542512992</v>
      </c>
      <c r="AZ1200" s="38">
        <f t="shared" si="494"/>
        <v>0</v>
      </c>
      <c r="BA1200" s="38">
        <f t="shared" si="495"/>
        <v>0</v>
      </c>
      <c r="BB1200" s="38">
        <f t="shared" si="496"/>
        <v>0</v>
      </c>
      <c r="BC1200" s="38">
        <f t="shared" si="497"/>
        <v>0</v>
      </c>
      <c r="BD1200" s="38">
        <f t="shared" si="498"/>
        <v>0</v>
      </c>
      <c r="BE1200" s="38">
        <f t="shared" si="499"/>
        <v>0</v>
      </c>
      <c r="BF1200" s="38">
        <f t="shared" si="500"/>
        <v>0</v>
      </c>
      <c r="BG1200" s="38">
        <f t="shared" si="505"/>
        <v>24.348356254737649</v>
      </c>
      <c r="BH1200" s="38">
        <f t="shared" si="506"/>
        <v>78.117130866823473</v>
      </c>
      <c r="BI1200" s="61">
        <f t="shared" si="501"/>
        <v>308.11126691306413</v>
      </c>
    </row>
    <row r="1201" spans="1:61" ht="20.399999999999999" x14ac:dyDescent="0.3">
      <c r="A1201" s="84" t="s">
        <v>2009</v>
      </c>
      <c r="B1201" s="84" t="s">
        <v>2010</v>
      </c>
      <c r="C1201" s="84" t="s">
        <v>2010</v>
      </c>
      <c r="D1201" s="63">
        <f>VLOOKUP(B1201,Площадь!$A$2:$B$490,2,0)</f>
        <v>10.4</v>
      </c>
      <c r="E1201" s="72"/>
      <c r="F1201" s="87">
        <v>31</v>
      </c>
      <c r="G1201" s="87">
        <v>29</v>
      </c>
      <c r="H1201" s="87">
        <v>31</v>
      </c>
      <c r="I1201" s="89"/>
      <c r="J1201" s="89"/>
      <c r="K1201" s="89"/>
      <c r="L1201" s="89"/>
      <c r="M1201" s="89"/>
      <c r="N1201" s="89"/>
      <c r="O1201" s="89"/>
      <c r="P1201" s="89">
        <v>15</v>
      </c>
      <c r="Q1201" s="89">
        <v>31</v>
      </c>
      <c r="R1201">
        <f t="shared" si="490"/>
        <v>137</v>
      </c>
      <c r="S1201" s="79"/>
      <c r="T1201" s="73"/>
      <c r="U1201" s="39"/>
      <c r="V1201" s="39"/>
      <c r="W1201" s="39"/>
      <c r="X1201" s="39"/>
      <c r="Y1201" s="39"/>
      <c r="Z1201" s="39"/>
      <c r="AA1201" s="39"/>
      <c r="AB1201" s="39"/>
      <c r="AC1201" s="39"/>
      <c r="AD1201" s="39"/>
      <c r="AE1201" s="39"/>
      <c r="AF1201" s="39"/>
      <c r="AG1201" s="39"/>
      <c r="AH1201" s="39"/>
      <c r="AJ1201" s="39">
        <f t="shared" si="491"/>
        <v>0.14963860994386669</v>
      </c>
      <c r="AK1201" s="39">
        <f t="shared" si="492"/>
        <v>5.9962085137255622E-2</v>
      </c>
      <c r="AL1201" s="39">
        <f t="shared" si="493"/>
        <v>8.5485313395914642E-2</v>
      </c>
      <c r="AM1201" s="39"/>
      <c r="AS1201" s="39"/>
      <c r="AT1201" s="39">
        <f t="shared" si="502"/>
        <v>3.4938034067472257E-2</v>
      </c>
      <c r="AU1201" s="39">
        <f t="shared" si="503"/>
        <v>0.11209212445079177</v>
      </c>
      <c r="AW1201" s="38">
        <f t="shared" si="504"/>
        <v>401.68389898891797</v>
      </c>
      <c r="AX1201" s="38">
        <f t="shared" si="507"/>
        <v>160.9598228590435</v>
      </c>
      <c r="AY1201" s="38">
        <f t="shared" si="508"/>
        <v>229.47335586745743</v>
      </c>
      <c r="AZ1201" s="38">
        <f t="shared" si="494"/>
        <v>0</v>
      </c>
      <c r="BA1201" s="38">
        <f t="shared" si="495"/>
        <v>0</v>
      </c>
      <c r="BB1201" s="38">
        <f t="shared" si="496"/>
        <v>0</v>
      </c>
      <c r="BC1201" s="38">
        <f t="shared" si="497"/>
        <v>0</v>
      </c>
      <c r="BD1201" s="38">
        <f t="shared" si="498"/>
        <v>0</v>
      </c>
      <c r="BE1201" s="38">
        <f t="shared" si="499"/>
        <v>0</v>
      </c>
      <c r="BF1201" s="38">
        <f t="shared" si="500"/>
        <v>0</v>
      </c>
      <c r="BG1201" s="38">
        <f t="shared" si="505"/>
        <v>93.786261129359829</v>
      </c>
      <c r="BH1201" s="38">
        <f t="shared" si="506"/>
        <v>300.89561519072743</v>
      </c>
      <c r="BI1201" s="61">
        <f t="shared" si="501"/>
        <v>1186.7989540355061</v>
      </c>
    </row>
    <row r="1202" spans="1:61" ht="20.399999999999999" x14ac:dyDescent="0.3">
      <c r="A1202" s="84" t="s">
        <v>3981</v>
      </c>
      <c r="B1202" s="84" t="s">
        <v>909</v>
      </c>
      <c r="C1202" s="84" t="s">
        <v>909</v>
      </c>
      <c r="D1202" s="63">
        <f>VLOOKUP(B1202,Площадь!$A$2:$B$490,2,0)</f>
        <v>4.9000000000000004</v>
      </c>
      <c r="E1202" s="72"/>
      <c r="F1202" s="87">
        <v>31</v>
      </c>
      <c r="G1202" s="87">
        <v>29</v>
      </c>
      <c r="H1202" s="87">
        <v>31</v>
      </c>
      <c r="I1202" s="89"/>
      <c r="J1202" s="89"/>
      <c r="K1202" s="89"/>
      <c r="L1202" s="89"/>
      <c r="M1202" s="89"/>
      <c r="N1202" s="89"/>
      <c r="O1202" s="89"/>
      <c r="P1202" s="89">
        <v>15</v>
      </c>
      <c r="Q1202" s="89">
        <v>31</v>
      </c>
      <c r="R1202">
        <f t="shared" si="490"/>
        <v>137</v>
      </c>
      <c r="S1202" s="79"/>
      <c r="T1202" s="73"/>
      <c r="U1202" s="39"/>
      <c r="V1202" s="39"/>
      <c r="W1202" s="39"/>
      <c r="X1202" s="39"/>
      <c r="Y1202" s="39"/>
      <c r="Z1202" s="39"/>
      <c r="AA1202" s="39"/>
      <c r="AB1202" s="39"/>
      <c r="AC1202" s="39"/>
      <c r="AD1202" s="39"/>
      <c r="AE1202" s="39"/>
      <c r="AF1202" s="39"/>
      <c r="AG1202" s="39"/>
      <c r="AH1202" s="39"/>
      <c r="AJ1202" s="39">
        <f t="shared" si="491"/>
        <v>7.0502806608167962E-2</v>
      </c>
      <c r="AK1202" s="39">
        <f t="shared" si="492"/>
        <v>2.8251367035822362E-2</v>
      </c>
      <c r="AL1202" s="39">
        <f t="shared" si="493"/>
        <v>4.0276734196152096E-2</v>
      </c>
      <c r="AM1202" s="39"/>
      <c r="AS1202" s="39"/>
      <c r="AT1202" s="39">
        <f t="shared" si="502"/>
        <v>1.646118912794366E-2</v>
      </c>
      <c r="AU1202" s="39">
        <f t="shared" si="503"/>
        <v>5.2812635558546123E-2</v>
      </c>
      <c r="AW1202" s="38">
        <f t="shared" si="504"/>
        <v>189.25491394670175</v>
      </c>
      <c r="AX1202" s="38">
        <f t="shared" si="507"/>
        <v>75.836839616280116</v>
      </c>
      <c r="AY1202" s="38">
        <f t="shared" si="508"/>
        <v>108.11725420678285</v>
      </c>
      <c r="AZ1202" s="38">
        <f t="shared" si="494"/>
        <v>0</v>
      </c>
      <c r="BA1202" s="38">
        <f t="shared" si="495"/>
        <v>0</v>
      </c>
      <c r="BB1202" s="38">
        <f t="shared" si="496"/>
        <v>0</v>
      </c>
      <c r="BC1202" s="38">
        <f t="shared" si="497"/>
        <v>0</v>
      </c>
      <c r="BD1202" s="38">
        <f t="shared" si="498"/>
        <v>0</v>
      </c>
      <c r="BE1202" s="38">
        <f t="shared" si="499"/>
        <v>0</v>
      </c>
      <c r="BF1202" s="38">
        <f t="shared" si="500"/>
        <v>0</v>
      </c>
      <c r="BG1202" s="38">
        <f t="shared" si="505"/>
        <v>44.187757647486848</v>
      </c>
      <c r="BH1202" s="38">
        <f t="shared" si="506"/>
        <v>141.76812638793888</v>
      </c>
      <c r="BI1202" s="61">
        <f t="shared" si="501"/>
        <v>559.16489180519045</v>
      </c>
    </row>
    <row r="1203" spans="1:61" ht="20.399999999999999" x14ac:dyDescent="0.3">
      <c r="A1203" s="84" t="s">
        <v>2532</v>
      </c>
      <c r="B1203" s="84" t="s">
        <v>715</v>
      </c>
      <c r="C1203" s="84" t="s">
        <v>715</v>
      </c>
      <c r="D1203" s="63">
        <f>VLOOKUP(B1203,Площадь!$A$2:$B$490,2,0)</f>
        <v>4.5</v>
      </c>
      <c r="E1203" s="72"/>
      <c r="F1203" s="87">
        <v>31</v>
      </c>
      <c r="G1203" s="87">
        <v>29</v>
      </c>
      <c r="H1203" s="87">
        <v>31</v>
      </c>
      <c r="I1203" s="89"/>
      <c r="J1203" s="89"/>
      <c r="K1203" s="89"/>
      <c r="L1203" s="89"/>
      <c r="M1203" s="89"/>
      <c r="N1203" s="89"/>
      <c r="O1203" s="89"/>
      <c r="P1203" s="89">
        <v>15</v>
      </c>
      <c r="Q1203" s="89">
        <v>31</v>
      </c>
      <c r="R1203">
        <f t="shared" si="490"/>
        <v>137</v>
      </c>
      <c r="S1203" s="79"/>
      <c r="T1203" s="73"/>
      <c r="U1203" s="39"/>
      <c r="V1203" s="39"/>
      <c r="W1203" s="39"/>
      <c r="X1203" s="39"/>
      <c r="Y1203" s="39"/>
      <c r="Z1203" s="39"/>
      <c r="AA1203" s="39"/>
      <c r="AB1203" s="39"/>
      <c r="AC1203" s="39"/>
      <c r="AD1203" s="39"/>
      <c r="AE1203" s="39"/>
      <c r="AF1203" s="39"/>
      <c r="AG1203" s="39"/>
      <c r="AH1203" s="39"/>
      <c r="AJ1203" s="39">
        <f t="shared" si="491"/>
        <v>6.4747475456480769E-2</v>
      </c>
      <c r="AK1203" s="39">
        <f t="shared" si="492"/>
        <v>2.594513299208176E-2</v>
      </c>
      <c r="AL1203" s="39">
        <f t="shared" si="493"/>
        <v>3.6988837527078454E-2</v>
      </c>
      <c r="AM1203" s="39"/>
      <c r="AS1203" s="39"/>
      <c r="AT1203" s="39">
        <f t="shared" si="502"/>
        <v>1.5117418586887036E-2</v>
      </c>
      <c r="AU1203" s="39">
        <f t="shared" si="503"/>
        <v>4.8501400002746442E-2</v>
      </c>
      <c r="AW1203" s="38">
        <f t="shared" si="504"/>
        <v>173.80553321635873</v>
      </c>
      <c r="AX1203" s="38">
        <f t="shared" si="507"/>
        <v>69.646077198624596</v>
      </c>
      <c r="AY1203" s="38">
        <f t="shared" si="508"/>
        <v>99.291355904188322</v>
      </c>
      <c r="AZ1203" s="38">
        <f t="shared" si="494"/>
        <v>0</v>
      </c>
      <c r="BA1203" s="38">
        <f t="shared" si="495"/>
        <v>0</v>
      </c>
      <c r="BB1203" s="38">
        <f t="shared" si="496"/>
        <v>0</v>
      </c>
      <c r="BC1203" s="38">
        <f t="shared" si="497"/>
        <v>0</v>
      </c>
      <c r="BD1203" s="38">
        <f t="shared" si="498"/>
        <v>0</v>
      </c>
      <c r="BE1203" s="38">
        <f t="shared" si="499"/>
        <v>0</v>
      </c>
      <c r="BF1203" s="38">
        <f t="shared" si="500"/>
        <v>0</v>
      </c>
      <c r="BG1203" s="38">
        <f t="shared" si="505"/>
        <v>40.580593757896089</v>
      </c>
      <c r="BH1203" s="38">
        <f t="shared" si="506"/>
        <v>130.19521811137244</v>
      </c>
      <c r="BI1203" s="61">
        <f t="shared" si="501"/>
        <v>513.51877818844014</v>
      </c>
    </row>
    <row r="1204" spans="1:61" ht="20.399999999999999" x14ac:dyDescent="0.3">
      <c r="A1204" s="84" t="s">
        <v>1539</v>
      </c>
      <c r="B1204" s="84" t="s">
        <v>1540</v>
      </c>
      <c r="C1204" s="84" t="s">
        <v>1540</v>
      </c>
      <c r="D1204" s="63">
        <f>VLOOKUP(B1204,Площадь!$A$2:$B$490,2,0)</f>
        <v>3.8</v>
      </c>
      <c r="E1204" s="72"/>
      <c r="F1204" s="87">
        <v>31</v>
      </c>
      <c r="G1204" s="87">
        <v>29</v>
      </c>
      <c r="H1204" s="87">
        <v>31</v>
      </c>
      <c r="I1204" s="89"/>
      <c r="J1204" s="89"/>
      <c r="K1204" s="89"/>
      <c r="L1204" s="89"/>
      <c r="M1204" s="89"/>
      <c r="N1204" s="89"/>
      <c r="O1204" s="89"/>
      <c r="P1204" s="89">
        <v>15</v>
      </c>
      <c r="Q1204" s="89">
        <v>31</v>
      </c>
      <c r="R1204">
        <f t="shared" si="490"/>
        <v>137</v>
      </c>
      <c r="S1204" s="79"/>
      <c r="T1204" s="73"/>
      <c r="U1204" s="39"/>
      <c r="V1204" s="39"/>
      <c r="W1204" s="39"/>
      <c r="X1204" s="39"/>
      <c r="Y1204" s="39"/>
      <c r="Z1204" s="39"/>
      <c r="AA1204" s="39"/>
      <c r="AB1204" s="39"/>
      <c r="AC1204" s="39"/>
      <c r="AD1204" s="39"/>
      <c r="AE1204" s="39"/>
      <c r="AF1204" s="39"/>
      <c r="AG1204" s="39"/>
      <c r="AH1204" s="39"/>
      <c r="AJ1204" s="39">
        <f t="shared" si="491"/>
        <v>5.4675645941028209E-2</v>
      </c>
      <c r="AK1204" s="39">
        <f t="shared" si="492"/>
        <v>2.1909223415535705E-2</v>
      </c>
      <c r="AL1204" s="39">
        <f t="shared" si="493"/>
        <v>3.123501835619958E-2</v>
      </c>
      <c r="AM1204" s="39"/>
      <c r="AS1204" s="39"/>
      <c r="AT1204" s="39">
        <f t="shared" si="502"/>
        <v>1.2765820140037938E-2</v>
      </c>
      <c r="AU1204" s="39">
        <f t="shared" si="503"/>
        <v>4.0956737780096994E-2</v>
      </c>
      <c r="AW1204" s="38">
        <f t="shared" si="504"/>
        <v>146.76911693825849</v>
      </c>
      <c r="AX1204" s="38">
        <f t="shared" si="507"/>
        <v>58.812242967727428</v>
      </c>
      <c r="AY1204" s="38">
        <f t="shared" si="508"/>
        <v>83.846033874647915</v>
      </c>
      <c r="AZ1204" s="38">
        <f t="shared" si="494"/>
        <v>0</v>
      </c>
      <c r="BA1204" s="38">
        <f t="shared" si="495"/>
        <v>0</v>
      </c>
      <c r="BB1204" s="38">
        <f t="shared" si="496"/>
        <v>0</v>
      </c>
      <c r="BC1204" s="38">
        <f t="shared" si="497"/>
        <v>0</v>
      </c>
      <c r="BD1204" s="38">
        <f t="shared" si="498"/>
        <v>0</v>
      </c>
      <c r="BE1204" s="38">
        <f t="shared" si="499"/>
        <v>0</v>
      </c>
      <c r="BF1204" s="38">
        <f t="shared" si="500"/>
        <v>0</v>
      </c>
      <c r="BG1204" s="38">
        <f t="shared" si="505"/>
        <v>34.268056951112243</v>
      </c>
      <c r="BH1204" s="38">
        <f t="shared" si="506"/>
        <v>109.94262862738117</v>
      </c>
      <c r="BI1204" s="61">
        <f t="shared" si="501"/>
        <v>433.63807935912723</v>
      </c>
    </row>
    <row r="1205" spans="1:61" ht="20.399999999999999" x14ac:dyDescent="0.3">
      <c r="A1205" s="84" t="s">
        <v>2060</v>
      </c>
      <c r="B1205" s="84" t="s">
        <v>2061</v>
      </c>
      <c r="C1205" s="84" t="s">
        <v>2061</v>
      </c>
      <c r="D1205" s="63">
        <f>VLOOKUP(B1205,Площадь!$A$2:$B$490,2,0)</f>
        <v>3.8</v>
      </c>
      <c r="E1205" s="72"/>
      <c r="F1205" s="87">
        <v>31</v>
      </c>
      <c r="G1205" s="87">
        <v>29</v>
      </c>
      <c r="H1205" s="87">
        <v>31</v>
      </c>
      <c r="I1205" s="89"/>
      <c r="J1205" s="89"/>
      <c r="K1205" s="89"/>
      <c r="L1205" s="89"/>
      <c r="M1205" s="89"/>
      <c r="N1205" s="89"/>
      <c r="O1205" s="89"/>
      <c r="P1205" s="89">
        <v>15</v>
      </c>
      <c r="Q1205" s="89">
        <v>31</v>
      </c>
      <c r="R1205">
        <f t="shared" si="490"/>
        <v>137</v>
      </c>
      <c r="S1205" s="79"/>
      <c r="T1205" s="73"/>
      <c r="U1205" s="39"/>
      <c r="V1205" s="39"/>
      <c r="W1205" s="39"/>
      <c r="X1205" s="39"/>
      <c r="Y1205" s="39"/>
      <c r="Z1205" s="39"/>
      <c r="AA1205" s="39"/>
      <c r="AB1205" s="39"/>
      <c r="AC1205" s="39"/>
      <c r="AD1205" s="39"/>
      <c r="AE1205" s="39"/>
      <c r="AF1205" s="39"/>
      <c r="AG1205" s="39"/>
      <c r="AH1205" s="39"/>
      <c r="AJ1205" s="39">
        <f t="shared" si="491"/>
        <v>5.4675645941028209E-2</v>
      </c>
      <c r="AK1205" s="39">
        <f t="shared" si="492"/>
        <v>2.1909223415535705E-2</v>
      </c>
      <c r="AL1205" s="39">
        <f t="shared" si="493"/>
        <v>3.123501835619958E-2</v>
      </c>
      <c r="AM1205" s="39"/>
      <c r="AS1205" s="39"/>
      <c r="AT1205" s="39">
        <f t="shared" si="502"/>
        <v>1.2765820140037938E-2</v>
      </c>
      <c r="AU1205" s="39">
        <f t="shared" si="503"/>
        <v>4.0956737780096994E-2</v>
      </c>
      <c r="AW1205" s="38">
        <f t="shared" si="504"/>
        <v>146.76911693825849</v>
      </c>
      <c r="AX1205" s="38">
        <f t="shared" si="507"/>
        <v>58.812242967727428</v>
      </c>
      <c r="AY1205" s="38">
        <f t="shared" si="508"/>
        <v>83.846033874647915</v>
      </c>
      <c r="AZ1205" s="38">
        <f t="shared" si="494"/>
        <v>0</v>
      </c>
      <c r="BA1205" s="38">
        <f t="shared" si="495"/>
        <v>0</v>
      </c>
      <c r="BB1205" s="38">
        <f t="shared" si="496"/>
        <v>0</v>
      </c>
      <c r="BC1205" s="38">
        <f t="shared" si="497"/>
        <v>0</v>
      </c>
      <c r="BD1205" s="38">
        <f t="shared" si="498"/>
        <v>0</v>
      </c>
      <c r="BE1205" s="38">
        <f t="shared" si="499"/>
        <v>0</v>
      </c>
      <c r="BF1205" s="38">
        <f t="shared" si="500"/>
        <v>0</v>
      </c>
      <c r="BG1205" s="38">
        <f t="shared" si="505"/>
        <v>34.268056951112243</v>
      </c>
      <c r="BH1205" s="38">
        <f t="shared" si="506"/>
        <v>109.94262862738117</v>
      </c>
      <c r="BI1205" s="61">
        <f t="shared" si="501"/>
        <v>433.63807935912723</v>
      </c>
    </row>
    <row r="1206" spans="1:61" ht="20.399999999999999" x14ac:dyDescent="0.3">
      <c r="A1206" s="84" t="s">
        <v>1804</v>
      </c>
      <c r="B1206" s="84" t="s">
        <v>1805</v>
      </c>
      <c r="C1206" s="84" t="s">
        <v>1805</v>
      </c>
      <c r="D1206" s="63">
        <f>VLOOKUP(B1206,Площадь!$A$2:$B$490,2,0)</f>
        <v>4.3</v>
      </c>
      <c r="E1206" s="72"/>
      <c r="F1206" s="87">
        <v>31</v>
      </c>
      <c r="G1206" s="87">
        <v>29</v>
      </c>
      <c r="H1206" s="87">
        <v>31</v>
      </c>
      <c r="I1206" s="89"/>
      <c r="J1206" s="89"/>
      <c r="K1206" s="89"/>
      <c r="L1206" s="89"/>
      <c r="M1206" s="89"/>
      <c r="N1206" s="89"/>
      <c r="O1206" s="89"/>
      <c r="P1206" s="89">
        <v>15</v>
      </c>
      <c r="Q1206" s="89">
        <v>31</v>
      </c>
      <c r="R1206">
        <f t="shared" si="490"/>
        <v>137</v>
      </c>
      <c r="S1206" s="79"/>
      <c r="T1206" s="73"/>
      <c r="U1206" s="39"/>
      <c r="V1206" s="39"/>
      <c r="W1206" s="39"/>
      <c r="X1206" s="39"/>
      <c r="Y1206" s="39"/>
      <c r="Z1206" s="39"/>
      <c r="AA1206" s="39"/>
      <c r="AB1206" s="39"/>
      <c r="AC1206" s="39"/>
      <c r="AD1206" s="39"/>
      <c r="AE1206" s="39"/>
      <c r="AF1206" s="39"/>
      <c r="AG1206" s="39"/>
      <c r="AH1206" s="39"/>
      <c r="AJ1206" s="39">
        <f t="shared" si="491"/>
        <v>6.1869809880637186E-2</v>
      </c>
      <c r="AK1206" s="39">
        <f t="shared" si="492"/>
        <v>2.4792015970211457E-2</v>
      </c>
      <c r="AL1206" s="39">
        <f t="shared" si="493"/>
        <v>3.5344889192541633E-2</v>
      </c>
      <c r="AM1206" s="39"/>
      <c r="AS1206" s="39"/>
      <c r="AT1206" s="39">
        <f t="shared" si="502"/>
        <v>1.444553331635872E-2</v>
      </c>
      <c r="AU1206" s="39">
        <f t="shared" si="503"/>
        <v>4.6345782224846595E-2</v>
      </c>
      <c r="AW1206" s="38">
        <f t="shared" si="504"/>
        <v>166.08084285118724</v>
      </c>
      <c r="AX1206" s="38">
        <f t="shared" si="507"/>
        <v>66.550695989796836</v>
      </c>
      <c r="AY1206" s="38">
        <f t="shared" si="508"/>
        <v>94.878406752891067</v>
      </c>
      <c r="AZ1206" s="38">
        <f t="shared" si="494"/>
        <v>0</v>
      </c>
      <c r="BA1206" s="38">
        <f t="shared" si="495"/>
        <v>0</v>
      </c>
      <c r="BB1206" s="38">
        <f t="shared" si="496"/>
        <v>0</v>
      </c>
      <c r="BC1206" s="38">
        <f t="shared" si="497"/>
        <v>0</v>
      </c>
      <c r="BD1206" s="38">
        <f t="shared" si="498"/>
        <v>0</v>
      </c>
      <c r="BE1206" s="38">
        <f t="shared" si="499"/>
        <v>0</v>
      </c>
      <c r="BF1206" s="38">
        <f t="shared" si="500"/>
        <v>0</v>
      </c>
      <c r="BG1206" s="38">
        <f t="shared" si="505"/>
        <v>38.7770118131007</v>
      </c>
      <c r="BH1206" s="38">
        <f t="shared" si="506"/>
        <v>124.40876397308921</v>
      </c>
      <c r="BI1206" s="61">
        <f t="shared" si="501"/>
        <v>490.69572138006504</v>
      </c>
    </row>
    <row r="1207" spans="1:61" ht="20.399999999999999" x14ac:dyDescent="0.3">
      <c r="A1207" s="84" t="s">
        <v>2255</v>
      </c>
      <c r="B1207" s="84" t="s">
        <v>2256</v>
      </c>
      <c r="C1207" s="84" t="s">
        <v>2256</v>
      </c>
      <c r="D1207" s="63">
        <f>VLOOKUP(B1207,Площадь!$A$2:$B$490,2,0)</f>
        <v>3.8</v>
      </c>
      <c r="E1207" s="72"/>
      <c r="F1207" s="87">
        <v>31</v>
      </c>
      <c r="G1207" s="87">
        <v>29</v>
      </c>
      <c r="H1207" s="87">
        <v>31</v>
      </c>
      <c r="I1207" s="89"/>
      <c r="J1207" s="89"/>
      <c r="K1207" s="89"/>
      <c r="L1207" s="89"/>
      <c r="M1207" s="89"/>
      <c r="N1207" s="89"/>
      <c r="O1207" s="89"/>
      <c r="P1207" s="89">
        <v>15</v>
      </c>
      <c r="Q1207" s="89">
        <v>31</v>
      </c>
      <c r="R1207">
        <f t="shared" si="490"/>
        <v>137</v>
      </c>
      <c r="S1207" s="79"/>
      <c r="T1207" s="73"/>
      <c r="U1207" s="39"/>
      <c r="V1207" s="39"/>
      <c r="W1207" s="39"/>
      <c r="X1207" s="39"/>
      <c r="Y1207" s="39"/>
      <c r="Z1207" s="39"/>
      <c r="AA1207" s="39"/>
      <c r="AB1207" s="39"/>
      <c r="AC1207" s="39"/>
      <c r="AD1207" s="39"/>
      <c r="AE1207" s="39"/>
      <c r="AF1207" s="39"/>
      <c r="AG1207" s="39"/>
      <c r="AH1207" s="39"/>
      <c r="AJ1207" s="39">
        <f t="shared" si="491"/>
        <v>5.4675645941028209E-2</v>
      </c>
      <c r="AK1207" s="39">
        <f t="shared" si="492"/>
        <v>2.1909223415535705E-2</v>
      </c>
      <c r="AL1207" s="39">
        <f t="shared" si="493"/>
        <v>3.123501835619958E-2</v>
      </c>
      <c r="AM1207" s="39"/>
      <c r="AS1207" s="39"/>
      <c r="AT1207" s="39">
        <f t="shared" si="502"/>
        <v>1.2765820140037938E-2</v>
      </c>
      <c r="AU1207" s="39">
        <f t="shared" si="503"/>
        <v>4.0956737780096994E-2</v>
      </c>
      <c r="AW1207" s="38">
        <f t="shared" si="504"/>
        <v>146.76911693825849</v>
      </c>
      <c r="AX1207" s="38">
        <f t="shared" si="507"/>
        <v>58.812242967727428</v>
      </c>
      <c r="AY1207" s="38">
        <f t="shared" si="508"/>
        <v>83.846033874647915</v>
      </c>
      <c r="AZ1207" s="38">
        <f t="shared" si="494"/>
        <v>0</v>
      </c>
      <c r="BA1207" s="38">
        <f t="shared" si="495"/>
        <v>0</v>
      </c>
      <c r="BB1207" s="38">
        <f t="shared" si="496"/>
        <v>0</v>
      </c>
      <c r="BC1207" s="38">
        <f t="shared" si="497"/>
        <v>0</v>
      </c>
      <c r="BD1207" s="38">
        <f t="shared" si="498"/>
        <v>0</v>
      </c>
      <c r="BE1207" s="38">
        <f t="shared" si="499"/>
        <v>0</v>
      </c>
      <c r="BF1207" s="38">
        <f t="shared" si="500"/>
        <v>0</v>
      </c>
      <c r="BG1207" s="38">
        <f t="shared" si="505"/>
        <v>34.268056951112243</v>
      </c>
      <c r="BH1207" s="38">
        <f t="shared" si="506"/>
        <v>109.94262862738117</v>
      </c>
      <c r="BI1207" s="61">
        <f t="shared" si="501"/>
        <v>433.63807935912723</v>
      </c>
    </row>
    <row r="1208" spans="1:61" ht="20.399999999999999" x14ac:dyDescent="0.3">
      <c r="A1208" s="84" t="s">
        <v>2275</v>
      </c>
      <c r="B1208" s="84" t="s">
        <v>2276</v>
      </c>
      <c r="C1208" s="84" t="s">
        <v>2276</v>
      </c>
      <c r="D1208" s="63">
        <f>VLOOKUP(B1208,Площадь!$A$2:$B$490,2,0)</f>
        <v>5.8</v>
      </c>
      <c r="E1208" s="72"/>
      <c r="F1208" s="87">
        <v>31</v>
      </c>
      <c r="G1208" s="87">
        <v>29</v>
      </c>
      <c r="H1208" s="87">
        <v>31</v>
      </c>
      <c r="I1208" s="89"/>
      <c r="J1208" s="89"/>
      <c r="K1208" s="89"/>
      <c r="L1208" s="89"/>
      <c r="M1208" s="89"/>
      <c r="N1208" s="89"/>
      <c r="O1208" s="89"/>
      <c r="P1208" s="89">
        <v>15</v>
      </c>
      <c r="Q1208" s="89">
        <v>31</v>
      </c>
      <c r="R1208">
        <f t="shared" si="490"/>
        <v>137</v>
      </c>
      <c r="S1208" s="79"/>
      <c r="T1208" s="73"/>
      <c r="U1208" s="39"/>
      <c r="V1208" s="39"/>
      <c r="W1208" s="39"/>
      <c r="X1208" s="39"/>
      <c r="Y1208" s="39"/>
      <c r="Z1208" s="39"/>
      <c r="AA1208" s="39"/>
      <c r="AB1208" s="39"/>
      <c r="AC1208" s="39"/>
      <c r="AD1208" s="39"/>
      <c r="AE1208" s="39"/>
      <c r="AF1208" s="39"/>
      <c r="AG1208" s="39"/>
      <c r="AH1208" s="39"/>
      <c r="AJ1208" s="39">
        <f t="shared" si="491"/>
        <v>8.3452301699464104E-2</v>
      </c>
      <c r="AK1208" s="39">
        <f t="shared" si="492"/>
        <v>3.3440393634238709E-2</v>
      </c>
      <c r="AL1208" s="39">
        <f t="shared" si="493"/>
        <v>4.7674501701567777E-2</v>
      </c>
      <c r="AM1208" s="39"/>
      <c r="AS1208" s="39"/>
      <c r="AT1208" s="39">
        <f t="shared" si="502"/>
        <v>1.9484672845321065E-2</v>
      </c>
      <c r="AU1208" s="39">
        <f t="shared" si="503"/>
        <v>6.2512915559095411E-2</v>
      </c>
      <c r="AW1208" s="38">
        <f t="shared" si="504"/>
        <v>224.01602058997346</v>
      </c>
      <c r="AX1208" s="38">
        <f t="shared" si="507"/>
        <v>89.76605505600503</v>
      </c>
      <c r="AY1208" s="38">
        <f t="shared" si="508"/>
        <v>127.97552538762048</v>
      </c>
      <c r="AZ1208" s="38">
        <f t="shared" si="494"/>
        <v>0</v>
      </c>
      <c r="BA1208" s="38">
        <f t="shared" si="495"/>
        <v>0</v>
      </c>
      <c r="BB1208" s="38">
        <f t="shared" si="496"/>
        <v>0</v>
      </c>
      <c r="BC1208" s="38">
        <f t="shared" si="497"/>
        <v>0</v>
      </c>
      <c r="BD1208" s="38">
        <f t="shared" si="498"/>
        <v>0</v>
      </c>
      <c r="BE1208" s="38">
        <f t="shared" si="499"/>
        <v>0</v>
      </c>
      <c r="BF1208" s="38">
        <f t="shared" si="500"/>
        <v>0</v>
      </c>
      <c r="BG1208" s="38">
        <f t="shared" si="505"/>
        <v>52.303876399066056</v>
      </c>
      <c r="BH1208" s="38">
        <f t="shared" si="506"/>
        <v>167.80717001021335</v>
      </c>
      <c r="BI1208" s="61">
        <f t="shared" si="501"/>
        <v>661.86864744287834</v>
      </c>
    </row>
    <row r="1209" spans="1:61" ht="20.399999999999999" x14ac:dyDescent="0.3">
      <c r="A1209" s="84" t="s">
        <v>2086</v>
      </c>
      <c r="B1209" s="84" t="s">
        <v>2087</v>
      </c>
      <c r="C1209" s="84" t="s">
        <v>2087</v>
      </c>
      <c r="D1209" s="63">
        <f>VLOOKUP(B1209,Площадь!$A$2:$B$490,2,0)</f>
        <v>4.8</v>
      </c>
      <c r="E1209" s="72"/>
      <c r="F1209" s="87">
        <v>31</v>
      </c>
      <c r="G1209" s="87">
        <v>29</v>
      </c>
      <c r="H1209" s="87">
        <v>31</v>
      </c>
      <c r="I1209" s="89"/>
      <c r="J1209" s="89"/>
      <c r="K1209" s="89"/>
      <c r="L1209" s="89"/>
      <c r="M1209" s="89"/>
      <c r="N1209" s="89"/>
      <c r="O1209" s="89"/>
      <c r="P1209" s="89">
        <v>15</v>
      </c>
      <c r="Q1209" s="89">
        <v>31</v>
      </c>
      <c r="R1209">
        <f t="shared" si="490"/>
        <v>137</v>
      </c>
      <c r="S1209" s="79"/>
      <c r="T1209" s="73"/>
      <c r="U1209" s="39"/>
      <c r="V1209" s="39"/>
      <c r="W1209" s="39"/>
      <c r="X1209" s="39"/>
      <c r="Y1209" s="39"/>
      <c r="Z1209" s="39"/>
      <c r="AA1209" s="39"/>
      <c r="AB1209" s="39"/>
      <c r="AC1209" s="39"/>
      <c r="AD1209" s="39"/>
      <c r="AE1209" s="39"/>
      <c r="AF1209" s="39"/>
      <c r="AG1209" s="39"/>
      <c r="AH1209" s="39"/>
      <c r="AJ1209" s="39">
        <f t="shared" si="491"/>
        <v>6.906397382024615E-2</v>
      </c>
      <c r="AK1209" s="39">
        <f t="shared" si="492"/>
        <v>2.7674808524887209E-2</v>
      </c>
      <c r="AL1209" s="39">
        <f t="shared" si="493"/>
        <v>3.9454760028883679E-2</v>
      </c>
      <c r="AM1209" s="39"/>
      <c r="AS1209" s="39"/>
      <c r="AT1209" s="39">
        <f t="shared" si="502"/>
        <v>1.6125246492679501E-2</v>
      </c>
      <c r="AU1209" s="39">
        <f t="shared" si="503"/>
        <v>5.1734826669596203E-2</v>
      </c>
      <c r="AW1209" s="38">
        <f t="shared" si="504"/>
        <v>185.39256876411596</v>
      </c>
      <c r="AX1209" s="38">
        <f t="shared" si="507"/>
        <v>74.289149011866229</v>
      </c>
      <c r="AY1209" s="38">
        <f t="shared" si="508"/>
        <v>105.91077963113419</v>
      </c>
      <c r="AZ1209" s="38">
        <f t="shared" si="494"/>
        <v>0</v>
      </c>
      <c r="BA1209" s="38">
        <f t="shared" si="495"/>
        <v>0</v>
      </c>
      <c r="BB1209" s="38">
        <f t="shared" si="496"/>
        <v>0</v>
      </c>
      <c r="BC1209" s="38">
        <f t="shared" si="497"/>
        <v>0</v>
      </c>
      <c r="BD1209" s="38">
        <f t="shared" si="498"/>
        <v>0</v>
      </c>
      <c r="BE1209" s="38">
        <f t="shared" si="499"/>
        <v>0</v>
      </c>
      <c r="BF1209" s="38">
        <f t="shared" si="500"/>
        <v>0</v>
      </c>
      <c r="BG1209" s="38">
        <f t="shared" si="505"/>
        <v>43.285966675089149</v>
      </c>
      <c r="BH1209" s="38">
        <f t="shared" si="506"/>
        <v>138.87489931879728</v>
      </c>
      <c r="BI1209" s="61">
        <f t="shared" si="501"/>
        <v>547.75336340100273</v>
      </c>
    </row>
    <row r="1210" spans="1:61" ht="20.399999999999999" x14ac:dyDescent="0.3">
      <c r="A1210" s="84" t="s">
        <v>1986</v>
      </c>
      <c r="B1210" s="84" t="s">
        <v>1987</v>
      </c>
      <c r="C1210" s="84" t="s">
        <v>1987</v>
      </c>
      <c r="D1210" s="63">
        <f>VLOOKUP(B1210,Площадь!$A$2:$B$490,2,0)</f>
        <v>4.4000000000000004</v>
      </c>
      <c r="E1210" s="72"/>
      <c r="F1210" s="87">
        <v>31</v>
      </c>
      <c r="G1210" s="87">
        <v>29</v>
      </c>
      <c r="H1210" s="87">
        <v>31</v>
      </c>
      <c r="I1210" s="89"/>
      <c r="J1210" s="89"/>
      <c r="K1210" s="89"/>
      <c r="L1210" s="89"/>
      <c r="M1210" s="89"/>
      <c r="N1210" s="89"/>
      <c r="O1210" s="89"/>
      <c r="P1210" s="89">
        <v>15</v>
      </c>
      <c r="Q1210" s="89">
        <v>31</v>
      </c>
      <c r="R1210">
        <f t="shared" si="490"/>
        <v>137</v>
      </c>
      <c r="S1210" s="79"/>
      <c r="T1210" s="73"/>
      <c r="U1210" s="39"/>
      <c r="V1210" s="39"/>
      <c r="W1210" s="39"/>
      <c r="X1210" s="39"/>
      <c r="Y1210" s="39"/>
      <c r="Z1210" s="39"/>
      <c r="AA1210" s="39"/>
      <c r="AB1210" s="39"/>
      <c r="AC1210" s="39"/>
      <c r="AD1210" s="39"/>
      <c r="AE1210" s="39"/>
      <c r="AF1210" s="39"/>
      <c r="AG1210" s="39"/>
      <c r="AH1210" s="39"/>
      <c r="AJ1210" s="39">
        <f t="shared" si="491"/>
        <v>6.3308642668558984E-2</v>
      </c>
      <c r="AK1210" s="39">
        <f t="shared" si="492"/>
        <v>2.536857448114661E-2</v>
      </c>
      <c r="AL1210" s="39">
        <f t="shared" si="493"/>
        <v>3.6166863359810043E-2</v>
      </c>
      <c r="AM1210" s="39"/>
      <c r="AS1210" s="39"/>
      <c r="AT1210" s="39">
        <f t="shared" si="502"/>
        <v>1.478147595162288E-2</v>
      </c>
      <c r="AU1210" s="39">
        <f t="shared" si="503"/>
        <v>4.7423591113796522E-2</v>
      </c>
      <c r="AW1210" s="38">
        <f t="shared" si="504"/>
        <v>169.943188033773</v>
      </c>
      <c r="AX1210" s="38">
        <f t="shared" si="507"/>
        <v>68.098386594210723</v>
      </c>
      <c r="AY1210" s="38">
        <f t="shared" si="508"/>
        <v>97.084881328539694</v>
      </c>
      <c r="AZ1210" s="38">
        <f t="shared" si="494"/>
        <v>0</v>
      </c>
      <c r="BA1210" s="38">
        <f t="shared" si="495"/>
        <v>0</v>
      </c>
      <c r="BB1210" s="38">
        <f t="shared" si="496"/>
        <v>0</v>
      </c>
      <c r="BC1210" s="38">
        <f t="shared" si="497"/>
        <v>0</v>
      </c>
      <c r="BD1210" s="38">
        <f t="shared" si="498"/>
        <v>0</v>
      </c>
      <c r="BE1210" s="38">
        <f t="shared" si="499"/>
        <v>0</v>
      </c>
      <c r="BF1210" s="38">
        <f t="shared" si="500"/>
        <v>0</v>
      </c>
      <c r="BG1210" s="38">
        <f t="shared" si="505"/>
        <v>39.678802785498398</v>
      </c>
      <c r="BH1210" s="38">
        <f t="shared" si="506"/>
        <v>127.30199104223084</v>
      </c>
      <c r="BI1210" s="61">
        <f t="shared" si="501"/>
        <v>502.10724978425264</v>
      </c>
    </row>
    <row r="1211" spans="1:61" x14ac:dyDescent="0.3">
      <c r="A1211" s="84" t="s">
        <v>2132</v>
      </c>
      <c r="B1211" s="84" t="s">
        <v>2133</v>
      </c>
      <c r="C1211" s="84" t="s">
        <v>2133</v>
      </c>
      <c r="D1211" s="63">
        <f>VLOOKUP(B1211,Площадь!$A$2:$B$490,2,0)</f>
        <v>3.8</v>
      </c>
      <c r="E1211" s="72"/>
      <c r="F1211" s="87">
        <v>31</v>
      </c>
      <c r="G1211" s="87">
        <v>29</v>
      </c>
      <c r="H1211" s="87">
        <v>31</v>
      </c>
      <c r="I1211" s="89"/>
      <c r="J1211" s="89"/>
      <c r="K1211" s="89"/>
      <c r="L1211" s="89"/>
      <c r="M1211" s="89"/>
      <c r="N1211" s="89"/>
      <c r="O1211" s="89"/>
      <c r="P1211" s="89">
        <v>15</v>
      </c>
      <c r="Q1211" s="89">
        <v>31</v>
      </c>
      <c r="R1211">
        <f t="shared" si="490"/>
        <v>137</v>
      </c>
      <c r="S1211" s="79"/>
      <c r="T1211" s="73"/>
      <c r="U1211" s="39"/>
      <c r="V1211" s="39"/>
      <c r="W1211" s="39"/>
      <c r="X1211" s="39"/>
      <c r="Y1211" s="39"/>
      <c r="Z1211" s="39"/>
      <c r="AA1211" s="39"/>
      <c r="AB1211" s="39"/>
      <c r="AC1211" s="39"/>
      <c r="AD1211" s="39"/>
      <c r="AE1211" s="39"/>
      <c r="AF1211" s="39"/>
      <c r="AG1211" s="39"/>
      <c r="AH1211" s="39"/>
      <c r="AJ1211" s="39">
        <f t="shared" si="491"/>
        <v>5.4675645941028209E-2</v>
      </c>
      <c r="AK1211" s="39">
        <f t="shared" si="492"/>
        <v>2.1909223415535705E-2</v>
      </c>
      <c r="AL1211" s="39">
        <f t="shared" si="493"/>
        <v>3.123501835619958E-2</v>
      </c>
      <c r="AM1211" s="39"/>
      <c r="AS1211" s="39"/>
      <c r="AT1211" s="39">
        <f t="shared" si="502"/>
        <v>1.2765820140037938E-2</v>
      </c>
      <c r="AU1211" s="39">
        <f t="shared" si="503"/>
        <v>4.0956737780096994E-2</v>
      </c>
      <c r="AW1211" s="38">
        <f t="shared" si="504"/>
        <v>146.76911693825849</v>
      </c>
      <c r="AX1211" s="38">
        <f t="shared" si="507"/>
        <v>58.812242967727428</v>
      </c>
      <c r="AY1211" s="38">
        <f t="shared" si="508"/>
        <v>83.846033874647915</v>
      </c>
      <c r="AZ1211" s="38">
        <f t="shared" si="494"/>
        <v>0</v>
      </c>
      <c r="BA1211" s="38">
        <f t="shared" si="495"/>
        <v>0</v>
      </c>
      <c r="BB1211" s="38">
        <f t="shared" si="496"/>
        <v>0</v>
      </c>
      <c r="BC1211" s="38">
        <f t="shared" si="497"/>
        <v>0</v>
      </c>
      <c r="BD1211" s="38">
        <f t="shared" si="498"/>
        <v>0</v>
      </c>
      <c r="BE1211" s="38">
        <f t="shared" si="499"/>
        <v>0</v>
      </c>
      <c r="BF1211" s="38">
        <f t="shared" si="500"/>
        <v>0</v>
      </c>
      <c r="BG1211" s="38">
        <f t="shared" si="505"/>
        <v>34.268056951112243</v>
      </c>
      <c r="BH1211" s="38">
        <f t="shared" si="506"/>
        <v>109.94262862738117</v>
      </c>
      <c r="BI1211" s="61">
        <f t="shared" si="501"/>
        <v>433.63807935912723</v>
      </c>
    </row>
    <row r="1212" spans="1:61" ht="20.399999999999999" x14ac:dyDescent="0.3">
      <c r="A1212" s="84" t="s">
        <v>2567</v>
      </c>
      <c r="B1212" s="84" t="s">
        <v>2366</v>
      </c>
      <c r="C1212" s="84" t="s">
        <v>2366</v>
      </c>
      <c r="D1212" s="63">
        <f>VLOOKUP(B1212,Площадь!$A$2:$B$490,2,0)</f>
        <v>7.8</v>
      </c>
      <c r="E1212" s="72"/>
      <c r="F1212" s="87">
        <v>31</v>
      </c>
      <c r="G1212" s="87">
        <v>29</v>
      </c>
      <c r="H1212" s="87">
        <v>31</v>
      </c>
      <c r="I1212" s="89"/>
      <c r="J1212" s="89"/>
      <c r="K1212" s="89"/>
      <c r="L1212" s="89"/>
      <c r="M1212" s="89"/>
      <c r="N1212" s="89"/>
      <c r="O1212" s="89"/>
      <c r="P1212" s="89">
        <v>15</v>
      </c>
      <c r="Q1212" s="89">
        <v>31</v>
      </c>
      <c r="R1212">
        <f t="shared" si="490"/>
        <v>137</v>
      </c>
      <c r="S1212" s="79"/>
      <c r="T1212" s="73"/>
      <c r="U1212" s="39"/>
      <c r="V1212" s="39"/>
      <c r="W1212" s="39"/>
      <c r="X1212" s="39"/>
      <c r="Y1212" s="39"/>
      <c r="Z1212" s="39"/>
      <c r="AA1212" s="39"/>
      <c r="AB1212" s="39"/>
      <c r="AC1212" s="39"/>
      <c r="AD1212" s="39"/>
      <c r="AE1212" s="39"/>
      <c r="AF1212" s="39"/>
      <c r="AG1212" s="39"/>
      <c r="AH1212" s="39"/>
      <c r="AJ1212" s="39">
        <f t="shared" si="491"/>
        <v>0.1122289574579</v>
      </c>
      <c r="AK1212" s="39">
        <f t="shared" si="492"/>
        <v>4.4971563852941716E-2</v>
      </c>
      <c r="AL1212" s="39">
        <f t="shared" si="493"/>
        <v>6.4113985046935981E-2</v>
      </c>
      <c r="AM1212" s="39"/>
      <c r="AS1212" s="39"/>
      <c r="AT1212" s="39">
        <f t="shared" si="502"/>
        <v>2.6203525550604193E-2</v>
      </c>
      <c r="AU1212" s="39">
        <f t="shared" si="503"/>
        <v>8.4069093338093828E-2</v>
      </c>
      <c r="AW1212" s="38">
        <f t="shared" si="504"/>
        <v>301.26292424168844</v>
      </c>
      <c r="AX1212" s="38">
        <f t="shared" si="507"/>
        <v>120.71986714428263</v>
      </c>
      <c r="AY1212" s="38">
        <f t="shared" si="508"/>
        <v>172.10501690059309</v>
      </c>
      <c r="AZ1212" s="38">
        <f t="shared" si="494"/>
        <v>0</v>
      </c>
      <c r="BA1212" s="38">
        <f t="shared" si="495"/>
        <v>0</v>
      </c>
      <c r="BB1212" s="38">
        <f t="shared" si="496"/>
        <v>0</v>
      </c>
      <c r="BC1212" s="38">
        <f t="shared" si="497"/>
        <v>0</v>
      </c>
      <c r="BD1212" s="38">
        <f t="shared" si="498"/>
        <v>0</v>
      </c>
      <c r="BE1212" s="38">
        <f t="shared" si="499"/>
        <v>0</v>
      </c>
      <c r="BF1212" s="38">
        <f t="shared" si="500"/>
        <v>0</v>
      </c>
      <c r="BG1212" s="38">
        <f t="shared" si="505"/>
        <v>70.339695847019868</v>
      </c>
      <c r="BH1212" s="38">
        <f t="shared" si="506"/>
        <v>225.67171139304557</v>
      </c>
      <c r="BI1212" s="61">
        <f t="shared" si="501"/>
        <v>890.09921552662968</v>
      </c>
    </row>
    <row r="1213" spans="1:61" ht="20.399999999999999" x14ac:dyDescent="0.3">
      <c r="A1213" s="84" t="s">
        <v>2367</v>
      </c>
      <c r="B1213" s="84" t="s">
        <v>2368</v>
      </c>
      <c r="C1213" s="84" t="s">
        <v>2368</v>
      </c>
      <c r="D1213" s="63">
        <f>VLOOKUP(B1213,Площадь!$A$2:$B$490,2,0)</f>
        <v>4.7</v>
      </c>
      <c r="E1213" s="72"/>
      <c r="F1213" s="87">
        <v>31</v>
      </c>
      <c r="G1213" s="87">
        <v>29</v>
      </c>
      <c r="H1213" s="87">
        <v>31</v>
      </c>
      <c r="I1213" s="89"/>
      <c r="J1213" s="89"/>
      <c r="K1213" s="89"/>
      <c r="L1213" s="89"/>
      <c r="M1213" s="89"/>
      <c r="N1213" s="89"/>
      <c r="O1213" s="89"/>
      <c r="P1213" s="89">
        <v>15</v>
      </c>
      <c r="Q1213" s="89">
        <v>31</v>
      </c>
      <c r="R1213">
        <f t="shared" si="490"/>
        <v>137</v>
      </c>
      <c r="S1213" s="79"/>
      <c r="T1213" s="73"/>
      <c r="U1213" s="39"/>
      <c r="V1213" s="39"/>
      <c r="W1213" s="39"/>
      <c r="X1213" s="39"/>
      <c r="Y1213" s="39"/>
      <c r="Z1213" s="39"/>
      <c r="AA1213" s="39"/>
      <c r="AB1213" s="39"/>
      <c r="AC1213" s="39"/>
      <c r="AD1213" s="39"/>
      <c r="AE1213" s="39"/>
      <c r="AF1213" s="39"/>
      <c r="AG1213" s="39"/>
      <c r="AH1213" s="39"/>
      <c r="AJ1213" s="39">
        <f t="shared" si="491"/>
        <v>6.7625141032324365E-2</v>
      </c>
      <c r="AK1213" s="39">
        <f t="shared" si="492"/>
        <v>2.7098250013952059E-2</v>
      </c>
      <c r="AL1213" s="39">
        <f t="shared" si="493"/>
        <v>3.8632785861615275E-2</v>
      </c>
      <c r="AM1213" s="39"/>
      <c r="AS1213" s="39"/>
      <c r="AT1213" s="39">
        <f t="shared" si="502"/>
        <v>1.5789303857415348E-2</v>
      </c>
      <c r="AU1213" s="39">
        <f t="shared" si="503"/>
        <v>5.0657017780646282E-2</v>
      </c>
      <c r="AW1213" s="38">
        <f t="shared" si="504"/>
        <v>181.53022358153024</v>
      </c>
      <c r="AX1213" s="38">
        <f t="shared" si="507"/>
        <v>72.741458407452356</v>
      </c>
      <c r="AY1213" s="38">
        <f t="shared" si="508"/>
        <v>103.70430505548559</v>
      </c>
      <c r="AZ1213" s="38">
        <f t="shared" si="494"/>
        <v>0</v>
      </c>
      <c r="BA1213" s="38">
        <f t="shared" si="495"/>
        <v>0</v>
      </c>
      <c r="BB1213" s="38">
        <f t="shared" si="496"/>
        <v>0</v>
      </c>
      <c r="BC1213" s="38">
        <f t="shared" si="497"/>
        <v>0</v>
      </c>
      <c r="BD1213" s="38">
        <f t="shared" si="498"/>
        <v>0</v>
      </c>
      <c r="BE1213" s="38">
        <f t="shared" si="499"/>
        <v>0</v>
      </c>
      <c r="BF1213" s="38">
        <f t="shared" si="500"/>
        <v>0</v>
      </c>
      <c r="BG1213" s="38">
        <f t="shared" si="505"/>
        <v>42.384175702691465</v>
      </c>
      <c r="BH1213" s="38">
        <f t="shared" si="506"/>
        <v>135.98167224965567</v>
      </c>
      <c r="BI1213" s="61">
        <f t="shared" si="501"/>
        <v>536.34183499681535</v>
      </c>
    </row>
    <row r="1214" spans="1:61" ht="20.399999999999999" x14ac:dyDescent="0.3">
      <c r="A1214" s="84" t="s">
        <v>1912</v>
      </c>
      <c r="B1214" s="84" t="s">
        <v>1913</v>
      </c>
      <c r="C1214" s="84" t="s">
        <v>1913</v>
      </c>
      <c r="D1214" s="63">
        <f>VLOOKUP(B1214,Площадь!$A$2:$B$490,2,0)</f>
        <v>4.0999999999999996</v>
      </c>
      <c r="E1214" s="72"/>
      <c r="F1214" s="87">
        <v>31</v>
      </c>
      <c r="G1214" s="87">
        <v>29</v>
      </c>
      <c r="H1214" s="87">
        <v>31</v>
      </c>
      <c r="I1214" s="89"/>
      <c r="J1214" s="89"/>
      <c r="K1214" s="89"/>
      <c r="L1214" s="89"/>
      <c r="M1214" s="89"/>
      <c r="N1214" s="89"/>
      <c r="O1214" s="89"/>
      <c r="P1214" s="89">
        <v>15</v>
      </c>
      <c r="Q1214" s="89">
        <v>31</v>
      </c>
      <c r="R1214">
        <f t="shared" si="490"/>
        <v>137</v>
      </c>
      <c r="S1214" s="79"/>
      <c r="T1214" s="73"/>
      <c r="U1214" s="39"/>
      <c r="V1214" s="39"/>
      <c r="W1214" s="39"/>
      <c r="X1214" s="39"/>
      <c r="Y1214" s="39"/>
      <c r="Z1214" s="39"/>
      <c r="AA1214" s="39"/>
      <c r="AB1214" s="39"/>
      <c r="AC1214" s="39"/>
      <c r="AD1214" s="39"/>
      <c r="AE1214" s="39"/>
      <c r="AF1214" s="39"/>
      <c r="AG1214" s="39"/>
      <c r="AH1214" s="39"/>
      <c r="AJ1214" s="39">
        <f t="shared" si="491"/>
        <v>5.899214430479359E-2</v>
      </c>
      <c r="AK1214" s="39">
        <f t="shared" si="492"/>
        <v>2.3638898948341158E-2</v>
      </c>
      <c r="AL1214" s="39">
        <f t="shared" si="493"/>
        <v>3.3700940858004812E-2</v>
      </c>
      <c r="AM1214" s="39"/>
      <c r="AS1214" s="39"/>
      <c r="AT1214" s="39">
        <f t="shared" si="502"/>
        <v>1.3773648045830407E-2</v>
      </c>
      <c r="AU1214" s="39">
        <f t="shared" si="503"/>
        <v>4.4190164446946754E-2</v>
      </c>
      <c r="AW1214" s="38">
        <f t="shared" si="504"/>
        <v>158.35615248601573</v>
      </c>
      <c r="AX1214" s="38">
        <f t="shared" si="507"/>
        <v>63.455314780969076</v>
      </c>
      <c r="AY1214" s="38">
        <f t="shared" si="508"/>
        <v>90.465457601593798</v>
      </c>
      <c r="AZ1214" s="38">
        <f t="shared" si="494"/>
        <v>0</v>
      </c>
      <c r="BA1214" s="38">
        <f t="shared" si="495"/>
        <v>0</v>
      </c>
      <c r="BB1214" s="38">
        <f t="shared" si="496"/>
        <v>0</v>
      </c>
      <c r="BC1214" s="38">
        <f t="shared" si="497"/>
        <v>0</v>
      </c>
      <c r="BD1214" s="38">
        <f t="shared" si="498"/>
        <v>0</v>
      </c>
      <c r="BE1214" s="38">
        <f t="shared" si="499"/>
        <v>0</v>
      </c>
      <c r="BF1214" s="38">
        <f t="shared" si="500"/>
        <v>0</v>
      </c>
      <c r="BG1214" s="38">
        <f t="shared" si="505"/>
        <v>36.97342986830531</v>
      </c>
      <c r="BH1214" s="38">
        <f t="shared" si="506"/>
        <v>118.62230983480599</v>
      </c>
      <c r="BI1214" s="61">
        <f t="shared" si="501"/>
        <v>467.87266457168988</v>
      </c>
    </row>
    <row r="1215" spans="1:61" ht="20.399999999999999" x14ac:dyDescent="0.3">
      <c r="A1215" s="84" t="s">
        <v>935</v>
      </c>
      <c r="B1215" s="84" t="s">
        <v>936</v>
      </c>
      <c r="C1215" s="84" t="s">
        <v>936</v>
      </c>
      <c r="D1215" s="63">
        <f>VLOOKUP(B1215,Площадь!$A$2:$B$490,2,0)</f>
        <v>3.3</v>
      </c>
      <c r="E1215" s="72"/>
      <c r="F1215" s="87">
        <v>31</v>
      </c>
      <c r="G1215" s="87">
        <v>29</v>
      </c>
      <c r="H1215" s="87">
        <v>31</v>
      </c>
      <c r="I1215" s="89"/>
      <c r="J1215" s="89"/>
      <c r="K1215" s="89"/>
      <c r="L1215" s="89"/>
      <c r="M1215" s="89"/>
      <c r="N1215" s="89"/>
      <c r="O1215" s="89"/>
      <c r="P1215" s="89">
        <v>15</v>
      </c>
      <c r="Q1215" s="89">
        <v>31</v>
      </c>
      <c r="R1215">
        <f t="shared" si="490"/>
        <v>137</v>
      </c>
      <c r="S1215" s="79"/>
      <c r="T1215" s="73"/>
      <c r="U1215" s="39"/>
      <c r="V1215" s="39"/>
      <c r="W1215" s="39"/>
      <c r="X1215" s="39"/>
      <c r="Y1215" s="39"/>
      <c r="Z1215" s="39"/>
      <c r="AA1215" s="39"/>
      <c r="AB1215" s="39"/>
      <c r="AC1215" s="39"/>
      <c r="AD1215" s="39"/>
      <c r="AE1215" s="39"/>
      <c r="AF1215" s="39"/>
      <c r="AG1215" s="39"/>
      <c r="AH1215" s="39"/>
      <c r="AJ1215" s="39">
        <f t="shared" si="491"/>
        <v>4.7481482001419231E-2</v>
      </c>
      <c r="AK1215" s="39">
        <f t="shared" si="492"/>
        <v>1.9026430860859957E-2</v>
      </c>
      <c r="AL1215" s="39">
        <f t="shared" si="493"/>
        <v>2.7125147519857531E-2</v>
      </c>
      <c r="AM1215" s="39"/>
      <c r="AS1215" s="39"/>
      <c r="AT1215" s="39">
        <f t="shared" si="502"/>
        <v>1.1086106963717158E-2</v>
      </c>
      <c r="AU1215" s="39">
        <f t="shared" si="503"/>
        <v>3.5567693335347386E-2</v>
      </c>
      <c r="AW1215" s="38">
        <f t="shared" si="504"/>
        <v>127.45739102532973</v>
      </c>
      <c r="AX1215" s="38">
        <f t="shared" si="507"/>
        <v>51.073789945658035</v>
      </c>
      <c r="AY1215" s="38">
        <f t="shared" si="508"/>
        <v>72.813660996404764</v>
      </c>
      <c r="AZ1215" s="38">
        <f t="shared" si="494"/>
        <v>0</v>
      </c>
      <c r="BA1215" s="38">
        <f t="shared" si="495"/>
        <v>0</v>
      </c>
      <c r="BB1215" s="38">
        <f t="shared" si="496"/>
        <v>0</v>
      </c>
      <c r="BC1215" s="38">
        <f t="shared" si="497"/>
        <v>0</v>
      </c>
      <c r="BD1215" s="38">
        <f t="shared" si="498"/>
        <v>0</v>
      </c>
      <c r="BE1215" s="38">
        <f t="shared" si="499"/>
        <v>0</v>
      </c>
      <c r="BF1215" s="38">
        <f t="shared" si="500"/>
        <v>0</v>
      </c>
      <c r="BG1215" s="38">
        <f t="shared" si="505"/>
        <v>29.759102089123793</v>
      </c>
      <c r="BH1215" s="38">
        <f t="shared" si="506"/>
        <v>95.476493281673115</v>
      </c>
      <c r="BI1215" s="61">
        <f t="shared" si="501"/>
        <v>376.58043733818943</v>
      </c>
    </row>
    <row r="1216" spans="1:61" ht="20.399999999999999" x14ac:dyDescent="0.3">
      <c r="A1216" s="84" t="s">
        <v>2163</v>
      </c>
      <c r="B1216" s="84" t="s">
        <v>2164</v>
      </c>
      <c r="C1216" s="84" t="s">
        <v>2164</v>
      </c>
      <c r="D1216" s="63">
        <f>VLOOKUP(B1216,Площадь!$A$2:$B$490,2,0)</f>
        <v>4</v>
      </c>
      <c r="E1216" s="72"/>
      <c r="F1216" s="87">
        <v>31</v>
      </c>
      <c r="G1216" s="87">
        <v>29</v>
      </c>
      <c r="H1216" s="87">
        <v>31</v>
      </c>
      <c r="I1216" s="89"/>
      <c r="J1216" s="89"/>
      <c r="K1216" s="89"/>
      <c r="L1216" s="89"/>
      <c r="M1216" s="89"/>
      <c r="N1216" s="89"/>
      <c r="O1216" s="89"/>
      <c r="P1216" s="89">
        <v>15</v>
      </c>
      <c r="Q1216" s="89">
        <v>31</v>
      </c>
      <c r="R1216">
        <f t="shared" si="490"/>
        <v>137</v>
      </c>
      <c r="S1216" s="79"/>
      <c r="T1216" s="73"/>
      <c r="U1216" s="39"/>
      <c r="V1216" s="39"/>
      <c r="W1216" s="39"/>
      <c r="X1216" s="39"/>
      <c r="Y1216" s="39"/>
      <c r="Z1216" s="39"/>
      <c r="AA1216" s="39"/>
      <c r="AB1216" s="39"/>
      <c r="AC1216" s="39"/>
      <c r="AD1216" s="39"/>
      <c r="AE1216" s="39"/>
      <c r="AF1216" s="39"/>
      <c r="AG1216" s="39"/>
      <c r="AH1216" s="39"/>
      <c r="AJ1216" s="39">
        <f t="shared" si="491"/>
        <v>5.7553311516871798E-2</v>
      </c>
      <c r="AK1216" s="39">
        <f t="shared" si="492"/>
        <v>2.3062340437406008E-2</v>
      </c>
      <c r="AL1216" s="39">
        <f t="shared" si="493"/>
        <v>3.2878966690736401E-2</v>
      </c>
      <c r="AM1216" s="39"/>
      <c r="AS1216" s="39"/>
      <c r="AT1216" s="39">
        <f t="shared" si="502"/>
        <v>1.3437705410566252E-2</v>
      </c>
      <c r="AU1216" s="39">
        <f t="shared" si="503"/>
        <v>4.3112355557996834E-2</v>
      </c>
      <c r="AW1216" s="38">
        <f t="shared" si="504"/>
        <v>154.49380730342997</v>
      </c>
      <c r="AX1216" s="38">
        <f t="shared" si="507"/>
        <v>61.907624176555196</v>
      </c>
      <c r="AY1216" s="38">
        <f t="shared" si="508"/>
        <v>88.25898302594517</v>
      </c>
      <c r="AZ1216" s="38">
        <f t="shared" si="494"/>
        <v>0</v>
      </c>
      <c r="BA1216" s="38">
        <f t="shared" si="495"/>
        <v>0</v>
      </c>
      <c r="BB1216" s="38">
        <f t="shared" si="496"/>
        <v>0</v>
      </c>
      <c r="BC1216" s="38">
        <f t="shared" si="497"/>
        <v>0</v>
      </c>
      <c r="BD1216" s="38">
        <f t="shared" si="498"/>
        <v>0</v>
      </c>
      <c r="BE1216" s="38">
        <f t="shared" si="499"/>
        <v>0</v>
      </c>
      <c r="BF1216" s="38">
        <f t="shared" si="500"/>
        <v>0</v>
      </c>
      <c r="BG1216" s="38">
        <f t="shared" si="505"/>
        <v>36.071638895907626</v>
      </c>
      <c r="BH1216" s="38">
        <f t="shared" si="506"/>
        <v>115.72908276566439</v>
      </c>
      <c r="BI1216" s="61">
        <f t="shared" si="501"/>
        <v>456.46113616750239</v>
      </c>
    </row>
    <row r="1217" spans="1:61" ht="20.399999999999999" x14ac:dyDescent="0.3">
      <c r="A1217" s="84" t="s">
        <v>2027</v>
      </c>
      <c r="B1217" s="84" t="s">
        <v>2028</v>
      </c>
      <c r="C1217" s="84" t="s">
        <v>2028</v>
      </c>
      <c r="D1217" s="63">
        <f>VLOOKUP(B1217,Площадь!$A$2:$B$490,2,0)</f>
        <v>5.6</v>
      </c>
      <c r="E1217" s="72"/>
      <c r="F1217" s="87">
        <v>31</v>
      </c>
      <c r="G1217" s="87">
        <v>29</v>
      </c>
      <c r="H1217" s="87">
        <v>31</v>
      </c>
      <c r="I1217" s="89"/>
      <c r="J1217" s="89"/>
      <c r="K1217" s="89"/>
      <c r="L1217" s="89"/>
      <c r="M1217" s="89"/>
      <c r="N1217" s="89"/>
      <c r="O1217" s="89"/>
      <c r="P1217" s="89">
        <v>15</v>
      </c>
      <c r="Q1217" s="89">
        <v>31</v>
      </c>
      <c r="R1217">
        <f t="shared" si="490"/>
        <v>137</v>
      </c>
      <c r="S1217" s="79"/>
      <c r="T1217" s="73"/>
      <c r="U1217" s="39"/>
      <c r="V1217" s="39"/>
      <c r="W1217" s="39"/>
      <c r="X1217" s="39"/>
      <c r="Y1217" s="39"/>
      <c r="Z1217" s="39"/>
      <c r="AA1217" s="39"/>
      <c r="AB1217" s="39"/>
      <c r="AC1217" s="39"/>
      <c r="AD1217" s="39"/>
      <c r="AE1217" s="39"/>
      <c r="AF1217" s="39"/>
      <c r="AG1217" s="39"/>
      <c r="AH1217" s="39"/>
      <c r="AJ1217" s="39">
        <f t="shared" si="491"/>
        <v>8.0574636123620508E-2</v>
      </c>
      <c r="AK1217" s="39">
        <f t="shared" si="492"/>
        <v>3.228727661236841E-2</v>
      </c>
      <c r="AL1217" s="39">
        <f t="shared" si="493"/>
        <v>4.6030553367030956E-2</v>
      </c>
      <c r="AM1217" s="39"/>
      <c r="AS1217" s="39"/>
      <c r="AT1217" s="39">
        <f t="shared" si="502"/>
        <v>1.8812787574792753E-2</v>
      </c>
      <c r="AU1217" s="39">
        <f t="shared" si="503"/>
        <v>6.0357297781195564E-2</v>
      </c>
      <c r="AW1217" s="38">
        <f t="shared" si="504"/>
        <v>216.29133022480195</v>
      </c>
      <c r="AX1217" s="38">
        <f t="shared" si="507"/>
        <v>86.67067384717727</v>
      </c>
      <c r="AY1217" s="38">
        <f t="shared" si="508"/>
        <v>123.56257623632322</v>
      </c>
      <c r="AZ1217" s="38">
        <f t="shared" si="494"/>
        <v>0</v>
      </c>
      <c r="BA1217" s="38">
        <f t="shared" si="495"/>
        <v>0</v>
      </c>
      <c r="BB1217" s="38">
        <f t="shared" si="496"/>
        <v>0</v>
      </c>
      <c r="BC1217" s="38">
        <f t="shared" si="497"/>
        <v>0</v>
      </c>
      <c r="BD1217" s="38">
        <f t="shared" si="498"/>
        <v>0</v>
      </c>
      <c r="BE1217" s="38">
        <f t="shared" si="499"/>
        <v>0</v>
      </c>
      <c r="BF1217" s="38">
        <f t="shared" si="500"/>
        <v>0</v>
      </c>
      <c r="BG1217" s="38">
        <f t="shared" si="505"/>
        <v>50.500294454270673</v>
      </c>
      <c r="BH1217" s="38">
        <f t="shared" si="506"/>
        <v>162.02071587193012</v>
      </c>
      <c r="BI1217" s="61">
        <f t="shared" si="501"/>
        <v>639.04559063450324</v>
      </c>
    </row>
    <row r="1218" spans="1:61" ht="20.399999999999999" x14ac:dyDescent="0.3">
      <c r="A1218" s="84" t="s">
        <v>1998</v>
      </c>
      <c r="B1218" s="84" t="s">
        <v>1999</v>
      </c>
      <c r="C1218" s="84" t="s">
        <v>1999</v>
      </c>
      <c r="D1218" s="63">
        <f>VLOOKUP(B1218,Площадь!$A$2:$B$490,2,0)</f>
        <v>4.0999999999999996</v>
      </c>
      <c r="E1218" s="72"/>
      <c r="F1218" s="87">
        <v>31</v>
      </c>
      <c r="G1218" s="87">
        <v>29</v>
      </c>
      <c r="H1218" s="87">
        <v>31</v>
      </c>
      <c r="I1218" s="89"/>
      <c r="J1218" s="89"/>
      <c r="K1218" s="89"/>
      <c r="L1218" s="89"/>
      <c r="M1218" s="89"/>
      <c r="N1218" s="89"/>
      <c r="O1218" s="89"/>
      <c r="P1218" s="89">
        <v>15</v>
      </c>
      <c r="Q1218" s="89">
        <v>31</v>
      </c>
      <c r="R1218">
        <f t="shared" si="490"/>
        <v>137</v>
      </c>
      <c r="S1218" s="79"/>
      <c r="T1218" s="73"/>
      <c r="U1218" s="39"/>
      <c r="V1218" s="39"/>
      <c r="W1218" s="39"/>
      <c r="X1218" s="39"/>
      <c r="Y1218" s="39"/>
      <c r="Z1218" s="39"/>
      <c r="AA1218" s="39"/>
      <c r="AB1218" s="39"/>
      <c r="AC1218" s="39"/>
      <c r="AD1218" s="39"/>
      <c r="AE1218" s="39"/>
      <c r="AF1218" s="39"/>
      <c r="AG1218" s="39"/>
      <c r="AH1218" s="39"/>
      <c r="AJ1218" s="39">
        <f t="shared" si="491"/>
        <v>5.899214430479359E-2</v>
      </c>
      <c r="AK1218" s="39">
        <f t="shared" si="492"/>
        <v>2.3638898948341158E-2</v>
      </c>
      <c r="AL1218" s="39">
        <f t="shared" si="493"/>
        <v>3.3700940858004812E-2</v>
      </c>
      <c r="AM1218" s="39"/>
      <c r="AS1218" s="39"/>
      <c r="AT1218" s="39">
        <f t="shared" si="502"/>
        <v>1.3773648045830407E-2</v>
      </c>
      <c r="AU1218" s="39">
        <f t="shared" si="503"/>
        <v>4.4190164446946754E-2</v>
      </c>
      <c r="AW1218" s="38">
        <f t="shared" si="504"/>
        <v>158.35615248601573</v>
      </c>
      <c r="AX1218" s="38">
        <f t="shared" si="507"/>
        <v>63.455314780969076</v>
      </c>
      <c r="AY1218" s="38">
        <f t="shared" si="508"/>
        <v>90.465457601593798</v>
      </c>
      <c r="AZ1218" s="38">
        <f t="shared" si="494"/>
        <v>0</v>
      </c>
      <c r="BA1218" s="38">
        <f t="shared" si="495"/>
        <v>0</v>
      </c>
      <c r="BB1218" s="38">
        <f t="shared" si="496"/>
        <v>0</v>
      </c>
      <c r="BC1218" s="38">
        <f t="shared" si="497"/>
        <v>0</v>
      </c>
      <c r="BD1218" s="38">
        <f t="shared" si="498"/>
        <v>0</v>
      </c>
      <c r="BE1218" s="38">
        <f t="shared" si="499"/>
        <v>0</v>
      </c>
      <c r="BF1218" s="38">
        <f t="shared" si="500"/>
        <v>0</v>
      </c>
      <c r="BG1218" s="38">
        <f t="shared" si="505"/>
        <v>36.97342986830531</v>
      </c>
      <c r="BH1218" s="38">
        <f t="shared" si="506"/>
        <v>118.62230983480599</v>
      </c>
      <c r="BI1218" s="61">
        <f t="shared" si="501"/>
        <v>467.87266457168988</v>
      </c>
    </row>
    <row r="1219" spans="1:61" ht="20.399999999999999" x14ac:dyDescent="0.3">
      <c r="A1219" s="84" t="s">
        <v>713</v>
      </c>
      <c r="B1219" s="84" t="s">
        <v>714</v>
      </c>
      <c r="C1219" s="84" t="s">
        <v>714</v>
      </c>
      <c r="D1219" s="63">
        <f>VLOOKUP(B1219,Площадь!$A$2:$B$490,2,0)</f>
        <v>5.2</v>
      </c>
      <c r="E1219" s="72"/>
      <c r="F1219" s="87">
        <v>31</v>
      </c>
      <c r="G1219" s="87">
        <v>29</v>
      </c>
      <c r="H1219" s="87">
        <v>31</v>
      </c>
      <c r="I1219" s="89"/>
      <c r="J1219" s="89"/>
      <c r="K1219" s="89"/>
      <c r="L1219" s="89"/>
      <c r="M1219" s="89"/>
      <c r="N1219" s="89"/>
      <c r="O1219" s="89"/>
      <c r="P1219" s="89">
        <v>15</v>
      </c>
      <c r="Q1219" s="89">
        <v>31</v>
      </c>
      <c r="R1219">
        <f t="shared" si="490"/>
        <v>137</v>
      </c>
      <c r="S1219" s="79"/>
      <c r="T1219" s="73"/>
      <c r="U1219" s="39"/>
      <c r="V1219" s="39"/>
      <c r="W1219" s="39"/>
      <c r="X1219" s="39"/>
      <c r="Y1219" s="39"/>
      <c r="Z1219" s="39"/>
      <c r="AA1219" s="39"/>
      <c r="AB1219" s="39"/>
      <c r="AC1219" s="39"/>
      <c r="AD1219" s="39"/>
      <c r="AE1219" s="39"/>
      <c r="AF1219" s="39"/>
      <c r="AG1219" s="39"/>
      <c r="AH1219" s="39"/>
      <c r="AJ1219" s="39">
        <f t="shared" si="491"/>
        <v>7.4819304971933343E-2</v>
      </c>
      <c r="AK1219" s="39">
        <f t="shared" si="492"/>
        <v>2.9981042568627811E-2</v>
      </c>
      <c r="AL1219" s="39">
        <f t="shared" si="493"/>
        <v>4.2742656697957321E-2</v>
      </c>
      <c r="AM1219" s="39"/>
      <c r="AS1219" s="39"/>
      <c r="AT1219" s="39">
        <f t="shared" si="502"/>
        <v>1.7469017033736128E-2</v>
      </c>
      <c r="AU1219" s="39">
        <f t="shared" si="503"/>
        <v>5.6046062225395883E-2</v>
      </c>
      <c r="AW1219" s="38">
        <f t="shared" si="504"/>
        <v>200.84194949445899</v>
      </c>
      <c r="AX1219" s="38">
        <f t="shared" si="507"/>
        <v>80.479911429521749</v>
      </c>
      <c r="AY1219" s="38">
        <f t="shared" si="508"/>
        <v>114.73667793372871</v>
      </c>
      <c r="AZ1219" s="38">
        <f t="shared" si="494"/>
        <v>0</v>
      </c>
      <c r="BA1219" s="38">
        <f t="shared" si="495"/>
        <v>0</v>
      </c>
      <c r="BB1219" s="38">
        <f t="shared" si="496"/>
        <v>0</v>
      </c>
      <c r="BC1219" s="38">
        <f t="shared" si="497"/>
        <v>0</v>
      </c>
      <c r="BD1219" s="38">
        <f t="shared" si="498"/>
        <v>0</v>
      </c>
      <c r="BE1219" s="38">
        <f t="shared" si="499"/>
        <v>0</v>
      </c>
      <c r="BF1219" s="38">
        <f t="shared" si="500"/>
        <v>0</v>
      </c>
      <c r="BG1219" s="38">
        <f t="shared" si="505"/>
        <v>46.893130564679915</v>
      </c>
      <c r="BH1219" s="38">
        <f t="shared" si="506"/>
        <v>150.44780759536371</v>
      </c>
      <c r="BI1219" s="61">
        <f t="shared" si="501"/>
        <v>593.39947701775304</v>
      </c>
    </row>
    <row r="1220" spans="1:61" ht="20.399999999999999" x14ac:dyDescent="0.3">
      <c r="A1220" s="84" t="s">
        <v>2148</v>
      </c>
      <c r="B1220" s="84" t="s">
        <v>2149</v>
      </c>
      <c r="C1220" s="84" t="s">
        <v>2149</v>
      </c>
      <c r="D1220" s="63">
        <f>VLOOKUP(B1220,Площадь!$A$2:$B$490,2,0)</f>
        <v>4.4000000000000004</v>
      </c>
      <c r="E1220" s="72"/>
      <c r="F1220" s="87">
        <v>31</v>
      </c>
      <c r="G1220" s="87">
        <v>29</v>
      </c>
      <c r="H1220" s="87">
        <v>31</v>
      </c>
      <c r="I1220" s="89"/>
      <c r="J1220" s="89"/>
      <c r="K1220" s="89"/>
      <c r="L1220" s="89"/>
      <c r="M1220" s="89"/>
      <c r="N1220" s="89"/>
      <c r="O1220" s="89"/>
      <c r="P1220" s="89">
        <v>15</v>
      </c>
      <c r="Q1220" s="89">
        <v>31</v>
      </c>
      <c r="R1220">
        <f t="shared" ref="R1220:R1284" si="509">SUM(F1220:Q1220)</f>
        <v>137</v>
      </c>
      <c r="S1220" s="79"/>
      <c r="T1220" s="73"/>
      <c r="U1220" s="39"/>
      <c r="V1220" s="39"/>
      <c r="W1220" s="39"/>
      <c r="X1220" s="39"/>
      <c r="Y1220" s="39"/>
      <c r="Z1220" s="39"/>
      <c r="AA1220" s="39"/>
      <c r="AB1220" s="39"/>
      <c r="AC1220" s="39"/>
      <c r="AD1220" s="39"/>
      <c r="AE1220" s="39"/>
      <c r="AF1220" s="39"/>
      <c r="AG1220" s="39"/>
      <c r="AH1220" s="39"/>
      <c r="AJ1220" s="39">
        <f t="shared" ref="AJ1220:AJ1284" si="510">(D1220*$AJ$1)/31*F1220</f>
        <v>6.3308642668558984E-2</v>
      </c>
      <c r="AK1220" s="39">
        <f t="shared" ref="AK1220:AK1284" si="511">(D1220*$AK$1)/29*G1220</f>
        <v>2.536857448114661E-2</v>
      </c>
      <c r="AL1220" s="39">
        <f t="shared" ref="AL1220:AL1284" si="512">(D1220*$AL$1)/31*H1220</f>
        <v>3.6166863359810043E-2</v>
      </c>
      <c r="AM1220" s="39"/>
      <c r="AS1220" s="39"/>
      <c r="AT1220" s="39">
        <f t="shared" si="502"/>
        <v>1.478147595162288E-2</v>
      </c>
      <c r="AU1220" s="39">
        <f t="shared" si="503"/>
        <v>4.7423591113796522E-2</v>
      </c>
      <c r="AW1220" s="38">
        <f t="shared" si="504"/>
        <v>169.943188033773</v>
      </c>
      <c r="AX1220" s="38">
        <f t="shared" si="507"/>
        <v>68.098386594210723</v>
      </c>
      <c r="AY1220" s="38">
        <f t="shared" si="508"/>
        <v>97.084881328539694</v>
      </c>
      <c r="AZ1220" s="38">
        <f t="shared" ref="AZ1220:AZ1284" si="513">(X1220+AM1220)*$AZ$1</f>
        <v>0</v>
      </c>
      <c r="BA1220" s="38">
        <f t="shared" ref="BA1220:BA1284" si="514">(Z1220+AN1220)*$BA$1</f>
        <v>0</v>
      </c>
      <c r="BB1220" s="38">
        <f t="shared" ref="BB1220:BB1284" si="515">(AA1220+AO1220)*$BB$1</f>
        <v>0</v>
      </c>
      <c r="BC1220" s="38">
        <f t="shared" ref="BC1220:BC1284" si="516">(AB1220+AP1220)*$BC$1</f>
        <v>0</v>
      </c>
      <c r="BD1220" s="38">
        <f t="shared" ref="BD1220:BD1284" si="517">(AC1220+AQ1220)*$BD$1</f>
        <v>0</v>
      </c>
      <c r="BE1220" s="38">
        <f t="shared" ref="BE1220:BE1284" si="518">(AD1220+AR1220)*$BE$1</f>
        <v>0</v>
      </c>
      <c r="BF1220" s="38">
        <f t="shared" ref="BF1220:BF1284" si="519">(AE1220+AS1220)*$BF$1</f>
        <v>0</v>
      </c>
      <c r="BG1220" s="38">
        <f t="shared" si="505"/>
        <v>39.678802785498398</v>
      </c>
      <c r="BH1220" s="38">
        <f t="shared" si="506"/>
        <v>127.30199104223084</v>
      </c>
      <c r="BI1220" s="61">
        <f t="shared" ref="BI1220:BI1284" si="520">SUM(AW1220:BH1220)</f>
        <v>502.10724978425264</v>
      </c>
    </row>
    <row r="1221" spans="1:61" ht="20.399999999999999" x14ac:dyDescent="0.3">
      <c r="A1221" s="84" t="s">
        <v>815</v>
      </c>
      <c r="B1221" s="84" t="s">
        <v>816</v>
      </c>
      <c r="C1221" s="84" t="s">
        <v>816</v>
      </c>
      <c r="D1221" s="63">
        <f>VLOOKUP(B1221,Площадь!$A$2:$B$490,2,0)</f>
        <v>4.2</v>
      </c>
      <c r="E1221" s="72"/>
      <c r="F1221" s="87">
        <v>31</v>
      </c>
      <c r="G1221" s="87">
        <v>29</v>
      </c>
      <c r="H1221" s="87">
        <v>31</v>
      </c>
      <c r="I1221" s="89"/>
      <c r="J1221" s="89"/>
      <c r="K1221" s="89"/>
      <c r="L1221" s="89"/>
      <c r="M1221" s="89"/>
      <c r="N1221" s="89"/>
      <c r="O1221" s="89"/>
      <c r="P1221" s="89">
        <v>15</v>
      </c>
      <c r="Q1221" s="89">
        <v>31</v>
      </c>
      <c r="R1221">
        <f t="shared" si="509"/>
        <v>137</v>
      </c>
      <c r="S1221" s="79"/>
      <c r="T1221" s="73"/>
      <c r="U1221" s="39"/>
      <c r="V1221" s="39"/>
      <c r="W1221" s="39"/>
      <c r="X1221" s="39"/>
      <c r="Y1221" s="39"/>
      <c r="Z1221" s="39"/>
      <c r="AA1221" s="39"/>
      <c r="AB1221" s="39"/>
      <c r="AC1221" s="39"/>
      <c r="AD1221" s="39"/>
      <c r="AE1221" s="39"/>
      <c r="AF1221" s="39"/>
      <c r="AG1221" s="39"/>
      <c r="AH1221" s="39"/>
      <c r="AJ1221" s="39">
        <f t="shared" si="510"/>
        <v>6.0430977092715388E-2</v>
      </c>
      <c r="AK1221" s="39">
        <f t="shared" si="511"/>
        <v>2.4215457459276311E-2</v>
      </c>
      <c r="AL1221" s="39">
        <f t="shared" si="512"/>
        <v>3.4522915025273222E-2</v>
      </c>
      <c r="AM1221" s="39"/>
      <c r="AS1221" s="39"/>
      <c r="AT1221" s="39">
        <f t="shared" si="502"/>
        <v>1.4109590681094566E-2</v>
      </c>
      <c r="AU1221" s="39">
        <f t="shared" si="503"/>
        <v>4.5267973335896675E-2</v>
      </c>
      <c r="AW1221" s="38">
        <f t="shared" si="504"/>
        <v>162.21849766860149</v>
      </c>
      <c r="AX1221" s="38">
        <f t="shared" si="507"/>
        <v>65.003005385382963</v>
      </c>
      <c r="AY1221" s="38">
        <f t="shared" si="508"/>
        <v>92.671932177242425</v>
      </c>
      <c r="AZ1221" s="38">
        <f t="shared" si="513"/>
        <v>0</v>
      </c>
      <c r="BA1221" s="38">
        <f t="shared" si="514"/>
        <v>0</v>
      </c>
      <c r="BB1221" s="38">
        <f t="shared" si="515"/>
        <v>0</v>
      </c>
      <c r="BC1221" s="38">
        <f t="shared" si="516"/>
        <v>0</v>
      </c>
      <c r="BD1221" s="38">
        <f t="shared" si="517"/>
        <v>0</v>
      </c>
      <c r="BE1221" s="38">
        <f t="shared" si="518"/>
        <v>0</v>
      </c>
      <c r="BF1221" s="38">
        <f t="shared" si="519"/>
        <v>0</v>
      </c>
      <c r="BG1221" s="38">
        <f t="shared" si="505"/>
        <v>37.875220840703008</v>
      </c>
      <c r="BH1221" s="38">
        <f t="shared" si="506"/>
        <v>121.51553690394761</v>
      </c>
      <c r="BI1221" s="61">
        <f t="shared" si="520"/>
        <v>479.28419297587743</v>
      </c>
    </row>
    <row r="1222" spans="1:61" x14ac:dyDescent="0.3">
      <c r="A1222" s="84" t="s">
        <v>2138</v>
      </c>
      <c r="B1222" s="84" t="s">
        <v>2139</v>
      </c>
      <c r="C1222" s="84" t="s">
        <v>2139</v>
      </c>
      <c r="D1222" s="63">
        <f>VLOOKUP(B1222,Площадь!$A$2:$B$490,2,0)</f>
        <v>4.2</v>
      </c>
      <c r="E1222" s="72"/>
      <c r="F1222" s="87">
        <v>31</v>
      </c>
      <c r="G1222" s="87">
        <v>29</v>
      </c>
      <c r="H1222" s="87">
        <v>31</v>
      </c>
      <c r="I1222" s="89"/>
      <c r="J1222" s="89"/>
      <c r="K1222" s="89"/>
      <c r="L1222" s="89"/>
      <c r="M1222" s="89"/>
      <c r="N1222" s="89"/>
      <c r="O1222" s="89"/>
      <c r="P1222" s="89">
        <v>15</v>
      </c>
      <c r="Q1222" s="89">
        <v>31</v>
      </c>
      <c r="R1222">
        <f t="shared" si="509"/>
        <v>137</v>
      </c>
      <c r="S1222" s="79"/>
      <c r="T1222" s="73"/>
      <c r="U1222" s="39"/>
      <c r="V1222" s="39"/>
      <c r="W1222" s="39"/>
      <c r="X1222" s="39"/>
      <c r="Y1222" s="39"/>
      <c r="Z1222" s="39"/>
      <c r="AA1222" s="39"/>
      <c r="AB1222" s="39"/>
      <c r="AC1222" s="39"/>
      <c r="AD1222" s="39"/>
      <c r="AE1222" s="39"/>
      <c r="AF1222" s="39"/>
      <c r="AG1222" s="39"/>
      <c r="AH1222" s="39"/>
      <c r="AJ1222" s="39">
        <f t="shared" si="510"/>
        <v>6.0430977092715388E-2</v>
      </c>
      <c r="AK1222" s="39">
        <f t="shared" si="511"/>
        <v>2.4215457459276311E-2</v>
      </c>
      <c r="AL1222" s="39">
        <f t="shared" si="512"/>
        <v>3.4522915025273222E-2</v>
      </c>
      <c r="AM1222" s="39"/>
      <c r="AS1222" s="39"/>
      <c r="AT1222" s="39">
        <f t="shared" si="502"/>
        <v>1.4109590681094566E-2</v>
      </c>
      <c r="AU1222" s="39">
        <f t="shared" si="503"/>
        <v>4.5267973335896675E-2</v>
      </c>
      <c r="AW1222" s="38">
        <f t="shared" si="504"/>
        <v>162.21849766860149</v>
      </c>
      <c r="AX1222" s="38">
        <f t="shared" si="507"/>
        <v>65.003005385382963</v>
      </c>
      <c r="AY1222" s="38">
        <f t="shared" si="508"/>
        <v>92.671932177242425</v>
      </c>
      <c r="AZ1222" s="38">
        <f t="shared" si="513"/>
        <v>0</v>
      </c>
      <c r="BA1222" s="38">
        <f t="shared" si="514"/>
        <v>0</v>
      </c>
      <c r="BB1222" s="38">
        <f t="shared" si="515"/>
        <v>0</v>
      </c>
      <c r="BC1222" s="38">
        <f t="shared" si="516"/>
        <v>0</v>
      </c>
      <c r="BD1222" s="38">
        <f t="shared" si="517"/>
        <v>0</v>
      </c>
      <c r="BE1222" s="38">
        <f t="shared" si="518"/>
        <v>0</v>
      </c>
      <c r="BF1222" s="38">
        <f t="shared" si="519"/>
        <v>0</v>
      </c>
      <c r="BG1222" s="38">
        <f t="shared" si="505"/>
        <v>37.875220840703008</v>
      </c>
      <c r="BH1222" s="38">
        <f t="shared" si="506"/>
        <v>121.51553690394761</v>
      </c>
      <c r="BI1222" s="61">
        <f t="shared" si="520"/>
        <v>479.28419297587743</v>
      </c>
    </row>
    <row r="1223" spans="1:61" ht="20.399999999999999" x14ac:dyDescent="0.3">
      <c r="A1223" s="84" t="s">
        <v>916</v>
      </c>
      <c r="B1223" s="84" t="s">
        <v>917</v>
      </c>
      <c r="C1223" s="84" t="s">
        <v>917</v>
      </c>
      <c r="D1223" s="63">
        <f>VLOOKUP(B1223,Площадь!$A$2:$B$490,2,0)</f>
        <v>4.3</v>
      </c>
      <c r="E1223" s="72"/>
      <c r="F1223" s="87">
        <v>31</v>
      </c>
      <c r="G1223" s="87">
        <v>29</v>
      </c>
      <c r="H1223" s="87">
        <v>31</v>
      </c>
      <c r="I1223" s="89"/>
      <c r="J1223" s="89"/>
      <c r="K1223" s="89"/>
      <c r="L1223" s="89"/>
      <c r="M1223" s="89"/>
      <c r="N1223" s="89"/>
      <c r="O1223" s="89"/>
      <c r="P1223" s="89">
        <v>15</v>
      </c>
      <c r="Q1223" s="89">
        <v>31</v>
      </c>
      <c r="R1223">
        <f t="shared" si="509"/>
        <v>137</v>
      </c>
      <c r="S1223" s="79"/>
      <c r="T1223" s="73"/>
      <c r="U1223" s="39"/>
      <c r="V1223" s="39"/>
      <c r="W1223" s="39"/>
      <c r="X1223" s="39"/>
      <c r="Y1223" s="39"/>
      <c r="Z1223" s="39"/>
      <c r="AA1223" s="39"/>
      <c r="AB1223" s="39"/>
      <c r="AC1223" s="39"/>
      <c r="AD1223" s="39"/>
      <c r="AE1223" s="39"/>
      <c r="AF1223" s="39"/>
      <c r="AG1223" s="39"/>
      <c r="AH1223" s="39"/>
      <c r="AJ1223" s="39">
        <f t="shared" si="510"/>
        <v>6.1869809880637186E-2</v>
      </c>
      <c r="AK1223" s="39">
        <f t="shared" si="511"/>
        <v>2.4792015970211457E-2</v>
      </c>
      <c r="AL1223" s="39">
        <f t="shared" si="512"/>
        <v>3.5344889192541633E-2</v>
      </c>
      <c r="AM1223" s="39"/>
      <c r="AS1223" s="39"/>
      <c r="AT1223" s="39">
        <f t="shared" si="502"/>
        <v>1.444553331635872E-2</v>
      </c>
      <c r="AU1223" s="39">
        <f t="shared" si="503"/>
        <v>4.6345782224846595E-2</v>
      </c>
      <c r="AW1223" s="38">
        <f t="shared" si="504"/>
        <v>166.08084285118724</v>
      </c>
      <c r="AX1223" s="38">
        <f t="shared" si="507"/>
        <v>66.550695989796836</v>
      </c>
      <c r="AY1223" s="38">
        <f t="shared" si="508"/>
        <v>94.878406752891067</v>
      </c>
      <c r="AZ1223" s="38">
        <f t="shared" si="513"/>
        <v>0</v>
      </c>
      <c r="BA1223" s="38">
        <f t="shared" si="514"/>
        <v>0</v>
      </c>
      <c r="BB1223" s="38">
        <f t="shared" si="515"/>
        <v>0</v>
      </c>
      <c r="BC1223" s="38">
        <f t="shared" si="516"/>
        <v>0</v>
      </c>
      <c r="BD1223" s="38">
        <f t="shared" si="517"/>
        <v>0</v>
      </c>
      <c r="BE1223" s="38">
        <f t="shared" si="518"/>
        <v>0</v>
      </c>
      <c r="BF1223" s="38">
        <f t="shared" si="519"/>
        <v>0</v>
      </c>
      <c r="BG1223" s="38">
        <f t="shared" si="505"/>
        <v>38.7770118131007</v>
      </c>
      <c r="BH1223" s="38">
        <f t="shared" si="506"/>
        <v>124.40876397308921</v>
      </c>
      <c r="BI1223" s="61">
        <f t="shared" si="520"/>
        <v>490.69572138006504</v>
      </c>
    </row>
    <row r="1224" spans="1:61" ht="20.399999999999999" x14ac:dyDescent="0.3">
      <c r="A1224" s="197" t="s">
        <v>788</v>
      </c>
      <c r="B1224" s="84" t="s">
        <v>789</v>
      </c>
      <c r="C1224" s="84" t="s">
        <v>789</v>
      </c>
      <c r="D1224" s="63">
        <f>VLOOKUP(B1224,Площадь!$A$2:$B$490,2,0)</f>
        <v>4.5999999999999996</v>
      </c>
      <c r="E1224" s="72"/>
      <c r="F1224" s="90"/>
      <c r="G1224" s="90"/>
      <c r="H1224" s="90"/>
      <c r="I1224" s="89"/>
      <c r="J1224" s="89"/>
      <c r="K1224" s="89"/>
      <c r="L1224" s="89"/>
      <c r="M1224" s="89"/>
      <c r="N1224" s="89"/>
      <c r="O1224" s="89"/>
      <c r="P1224" s="89"/>
      <c r="Q1224" s="89"/>
      <c r="R1224">
        <f t="shared" si="509"/>
        <v>0</v>
      </c>
      <c r="S1224" s="79"/>
      <c r="T1224" s="73"/>
      <c r="U1224" s="39"/>
      <c r="V1224" s="39"/>
      <c r="W1224" s="39"/>
      <c r="X1224" s="39"/>
      <c r="Y1224" s="39"/>
      <c r="Z1224" s="39"/>
      <c r="AA1224" s="39"/>
      <c r="AB1224" s="39"/>
      <c r="AC1224" s="39"/>
      <c r="AD1224" s="39"/>
      <c r="AE1224" s="39"/>
      <c r="AF1224" s="39"/>
      <c r="AG1224" s="39"/>
      <c r="AH1224" s="39"/>
      <c r="AJ1224" s="39">
        <f t="shared" si="510"/>
        <v>0</v>
      </c>
      <c r="AK1224" s="39">
        <f t="shared" si="511"/>
        <v>0</v>
      </c>
      <c r="AL1224" s="39">
        <f t="shared" si="512"/>
        <v>0</v>
      </c>
      <c r="AM1224" s="39"/>
      <c r="AS1224" s="39"/>
      <c r="AT1224" s="39">
        <f t="shared" si="502"/>
        <v>0</v>
      </c>
      <c r="AU1224" s="39">
        <f t="shared" si="503"/>
        <v>0</v>
      </c>
      <c r="AW1224" s="38">
        <f t="shared" si="504"/>
        <v>0</v>
      </c>
      <c r="AX1224" s="38">
        <f t="shared" si="507"/>
        <v>0</v>
      </c>
      <c r="AY1224" s="38">
        <f t="shared" si="508"/>
        <v>0</v>
      </c>
      <c r="AZ1224" s="38">
        <f t="shared" si="513"/>
        <v>0</v>
      </c>
      <c r="BA1224" s="38">
        <f t="shared" si="514"/>
        <v>0</v>
      </c>
      <c r="BB1224" s="38">
        <f t="shared" si="515"/>
        <v>0</v>
      </c>
      <c r="BC1224" s="38">
        <f t="shared" si="516"/>
        <v>0</v>
      </c>
      <c r="BD1224" s="38">
        <f t="shared" si="517"/>
        <v>0</v>
      </c>
      <c r="BE1224" s="38">
        <f t="shared" si="518"/>
        <v>0</v>
      </c>
      <c r="BF1224" s="38">
        <f t="shared" si="519"/>
        <v>0</v>
      </c>
      <c r="BG1224" s="38">
        <f t="shared" si="505"/>
        <v>0</v>
      </c>
      <c r="BH1224" s="38">
        <f t="shared" si="506"/>
        <v>0</v>
      </c>
      <c r="BI1224" s="61">
        <f t="shared" si="520"/>
        <v>0</v>
      </c>
    </row>
    <row r="1225" spans="1:61" ht="20.399999999999999" x14ac:dyDescent="0.3">
      <c r="A1225" s="197" t="s">
        <v>3982</v>
      </c>
      <c r="B1225" s="84" t="s">
        <v>789</v>
      </c>
      <c r="C1225" s="84" t="s">
        <v>789</v>
      </c>
      <c r="D1225" s="63">
        <f>VLOOKUP(B1225,Площадь!$A$2:$B$490,2,0)</f>
        <v>4.5999999999999996</v>
      </c>
      <c r="E1225" s="72"/>
      <c r="F1225" s="90">
        <v>31</v>
      </c>
      <c r="G1225" s="90">
        <v>29</v>
      </c>
      <c r="H1225" s="90">
        <v>31</v>
      </c>
      <c r="I1225" s="89"/>
      <c r="J1225" s="89"/>
      <c r="K1225" s="89"/>
      <c r="L1225" s="89"/>
      <c r="M1225" s="89"/>
      <c r="N1225" s="89"/>
      <c r="O1225" s="89"/>
      <c r="P1225" s="89">
        <v>15</v>
      </c>
      <c r="Q1225" s="89">
        <v>31</v>
      </c>
      <c r="R1225">
        <f t="shared" si="509"/>
        <v>137</v>
      </c>
      <c r="S1225" s="79"/>
      <c r="T1225" s="73"/>
      <c r="U1225" s="39"/>
      <c r="V1225" s="39"/>
      <c r="W1225" s="39"/>
      <c r="X1225" s="39"/>
      <c r="Y1225" s="39"/>
      <c r="Z1225" s="39"/>
      <c r="AA1225" s="39"/>
      <c r="AB1225" s="39"/>
      <c r="AC1225" s="39"/>
      <c r="AD1225" s="39"/>
      <c r="AE1225" s="39"/>
      <c r="AF1225" s="39"/>
      <c r="AG1225" s="39"/>
      <c r="AH1225" s="39"/>
      <c r="AJ1225" s="39">
        <f t="shared" si="510"/>
        <v>6.6186308244402567E-2</v>
      </c>
      <c r="AK1225" s="39">
        <f t="shared" si="511"/>
        <v>2.6521691503016906E-2</v>
      </c>
      <c r="AL1225" s="39">
        <f t="shared" si="512"/>
        <v>3.7810811694346858E-2</v>
      </c>
      <c r="AM1225" s="39"/>
      <c r="AS1225" s="39"/>
      <c r="AT1225" s="39">
        <f t="shared" si="502"/>
        <v>1.5453361222151189E-2</v>
      </c>
      <c r="AU1225" s="39">
        <f t="shared" si="503"/>
        <v>4.9579208891696355E-2</v>
      </c>
      <c r="AW1225" s="38">
        <f t="shared" si="504"/>
        <v>177.66787839894448</v>
      </c>
      <c r="AX1225" s="38">
        <f t="shared" si="507"/>
        <v>71.193767803038469</v>
      </c>
      <c r="AY1225" s="38">
        <f t="shared" si="508"/>
        <v>101.49783047983694</v>
      </c>
      <c r="AZ1225" s="38">
        <f t="shared" si="513"/>
        <v>0</v>
      </c>
      <c r="BA1225" s="38">
        <f t="shared" si="514"/>
        <v>0</v>
      </c>
      <c r="BB1225" s="38">
        <f t="shared" si="515"/>
        <v>0</v>
      </c>
      <c r="BC1225" s="38">
        <f t="shared" si="516"/>
        <v>0</v>
      </c>
      <c r="BD1225" s="38">
        <f t="shared" si="517"/>
        <v>0</v>
      </c>
      <c r="BE1225" s="38">
        <f t="shared" si="518"/>
        <v>0</v>
      </c>
      <c r="BF1225" s="38">
        <f t="shared" si="519"/>
        <v>0</v>
      </c>
      <c r="BG1225" s="38">
        <f t="shared" si="505"/>
        <v>41.482384730293766</v>
      </c>
      <c r="BH1225" s="38">
        <f t="shared" si="506"/>
        <v>133.08844518051404</v>
      </c>
      <c r="BI1225" s="61">
        <f t="shared" si="520"/>
        <v>524.93030659262763</v>
      </c>
    </row>
    <row r="1226" spans="1:61" ht="20.399999999999999" x14ac:dyDescent="0.3">
      <c r="A1226" s="84" t="s">
        <v>2165</v>
      </c>
      <c r="B1226" s="84" t="s">
        <v>2166</v>
      </c>
      <c r="C1226" s="84" t="s">
        <v>2166</v>
      </c>
      <c r="D1226" s="63">
        <f>VLOOKUP(B1226,Площадь!$A$2:$B$490,2,0)</f>
        <v>4.5</v>
      </c>
      <c r="E1226" s="72"/>
      <c r="F1226" s="87">
        <v>31</v>
      </c>
      <c r="G1226" s="87">
        <v>29</v>
      </c>
      <c r="H1226" s="90">
        <v>31</v>
      </c>
      <c r="I1226" s="89"/>
      <c r="J1226" s="89"/>
      <c r="K1226" s="89"/>
      <c r="L1226" s="89"/>
      <c r="M1226" s="89"/>
      <c r="N1226" s="89"/>
      <c r="O1226" s="89"/>
      <c r="P1226" s="89">
        <v>15</v>
      </c>
      <c r="Q1226" s="89">
        <v>31</v>
      </c>
      <c r="R1226">
        <f t="shared" si="509"/>
        <v>137</v>
      </c>
      <c r="S1226" s="79"/>
      <c r="T1226" s="73"/>
      <c r="U1226" s="39"/>
      <c r="V1226" s="39"/>
      <c r="W1226" s="39"/>
      <c r="X1226" s="39"/>
      <c r="Y1226" s="39"/>
      <c r="Z1226" s="39"/>
      <c r="AA1226" s="39"/>
      <c r="AB1226" s="39"/>
      <c r="AC1226" s="39"/>
      <c r="AD1226" s="39"/>
      <c r="AE1226" s="39"/>
      <c r="AF1226" s="39"/>
      <c r="AG1226" s="39"/>
      <c r="AH1226" s="39"/>
      <c r="AJ1226" s="39">
        <f t="shared" si="510"/>
        <v>6.4747475456480769E-2</v>
      </c>
      <c r="AK1226" s="39">
        <f t="shared" si="511"/>
        <v>2.594513299208176E-2</v>
      </c>
      <c r="AL1226" s="39">
        <f t="shared" si="512"/>
        <v>3.6988837527078454E-2</v>
      </c>
      <c r="AM1226" s="39"/>
      <c r="AS1226" s="39"/>
      <c r="AT1226" s="39">
        <f t="shared" si="502"/>
        <v>1.5117418586887036E-2</v>
      </c>
      <c r="AU1226" s="39">
        <f t="shared" si="503"/>
        <v>4.8501400002746442E-2</v>
      </c>
      <c r="AW1226" s="38">
        <f t="shared" si="504"/>
        <v>173.80553321635873</v>
      </c>
      <c r="AX1226" s="38">
        <f t="shared" si="507"/>
        <v>69.646077198624596</v>
      </c>
      <c r="AY1226" s="38">
        <f t="shared" si="508"/>
        <v>99.291355904188322</v>
      </c>
      <c r="AZ1226" s="38">
        <f t="shared" si="513"/>
        <v>0</v>
      </c>
      <c r="BA1226" s="38">
        <f t="shared" si="514"/>
        <v>0</v>
      </c>
      <c r="BB1226" s="38">
        <f t="shared" si="515"/>
        <v>0</v>
      </c>
      <c r="BC1226" s="38">
        <f t="shared" si="516"/>
        <v>0</v>
      </c>
      <c r="BD1226" s="38">
        <f t="shared" si="517"/>
        <v>0</v>
      </c>
      <c r="BE1226" s="38">
        <f t="shared" si="518"/>
        <v>0</v>
      </c>
      <c r="BF1226" s="38">
        <f t="shared" si="519"/>
        <v>0</v>
      </c>
      <c r="BG1226" s="38">
        <f t="shared" si="505"/>
        <v>40.580593757896089</v>
      </c>
      <c r="BH1226" s="38">
        <f t="shared" si="506"/>
        <v>130.19521811137244</v>
      </c>
      <c r="BI1226" s="61">
        <f t="shared" si="520"/>
        <v>513.51877818844014</v>
      </c>
    </row>
    <row r="1227" spans="1:61" ht="20.399999999999999" x14ac:dyDescent="0.3">
      <c r="A1227" s="84" t="s">
        <v>952</v>
      </c>
      <c r="B1227" s="84" t="s">
        <v>953</v>
      </c>
      <c r="C1227" s="84" t="s">
        <v>953</v>
      </c>
      <c r="D1227" s="63">
        <f>VLOOKUP(B1227,Площадь!$A$2:$B$490,2,0)</f>
        <v>4.0999999999999996</v>
      </c>
      <c r="E1227" s="72"/>
      <c r="F1227" s="87">
        <v>31</v>
      </c>
      <c r="G1227" s="87">
        <v>29</v>
      </c>
      <c r="H1227" s="90">
        <v>31</v>
      </c>
      <c r="I1227" s="89"/>
      <c r="J1227" s="89"/>
      <c r="K1227" s="89"/>
      <c r="L1227" s="89"/>
      <c r="M1227" s="89"/>
      <c r="N1227" s="89"/>
      <c r="O1227" s="89"/>
      <c r="P1227" s="89">
        <v>15</v>
      </c>
      <c r="Q1227" s="89">
        <v>31</v>
      </c>
      <c r="R1227">
        <f t="shared" si="509"/>
        <v>137</v>
      </c>
      <c r="S1227" s="79"/>
      <c r="T1227" s="73"/>
      <c r="U1227" s="39"/>
      <c r="V1227" s="39"/>
      <c r="W1227" s="39"/>
      <c r="X1227" s="39"/>
      <c r="Y1227" s="39"/>
      <c r="Z1227" s="39"/>
      <c r="AA1227" s="39"/>
      <c r="AB1227" s="39"/>
      <c r="AC1227" s="39"/>
      <c r="AD1227" s="39"/>
      <c r="AE1227" s="39"/>
      <c r="AF1227" s="39"/>
      <c r="AG1227" s="39"/>
      <c r="AH1227" s="39"/>
      <c r="AJ1227" s="39">
        <f t="shared" si="510"/>
        <v>5.899214430479359E-2</v>
      </c>
      <c r="AK1227" s="39">
        <f t="shared" si="511"/>
        <v>2.3638898948341158E-2</v>
      </c>
      <c r="AL1227" s="39">
        <f t="shared" si="512"/>
        <v>3.3700940858004812E-2</v>
      </c>
      <c r="AM1227" s="39"/>
      <c r="AS1227" s="39"/>
      <c r="AT1227" s="39">
        <f t="shared" si="502"/>
        <v>1.3773648045830407E-2</v>
      </c>
      <c r="AU1227" s="39">
        <f t="shared" si="503"/>
        <v>4.4190164446946754E-2</v>
      </c>
      <c r="AW1227" s="38">
        <f t="shared" si="504"/>
        <v>158.35615248601573</v>
      </c>
      <c r="AX1227" s="38">
        <f t="shared" si="507"/>
        <v>63.455314780969076</v>
      </c>
      <c r="AY1227" s="38">
        <f t="shared" si="508"/>
        <v>90.465457601593798</v>
      </c>
      <c r="AZ1227" s="38">
        <f t="shared" si="513"/>
        <v>0</v>
      </c>
      <c r="BA1227" s="38">
        <f t="shared" si="514"/>
        <v>0</v>
      </c>
      <c r="BB1227" s="38">
        <f t="shared" si="515"/>
        <v>0</v>
      </c>
      <c r="BC1227" s="38">
        <f t="shared" si="516"/>
        <v>0</v>
      </c>
      <c r="BD1227" s="38">
        <f t="shared" si="517"/>
        <v>0</v>
      </c>
      <c r="BE1227" s="38">
        <f t="shared" si="518"/>
        <v>0</v>
      </c>
      <c r="BF1227" s="38">
        <f t="shared" si="519"/>
        <v>0</v>
      </c>
      <c r="BG1227" s="38">
        <f t="shared" si="505"/>
        <v>36.97342986830531</v>
      </c>
      <c r="BH1227" s="38">
        <f t="shared" si="506"/>
        <v>118.62230983480599</v>
      </c>
      <c r="BI1227" s="61">
        <f t="shared" si="520"/>
        <v>467.87266457168988</v>
      </c>
    </row>
    <row r="1228" spans="1:61" ht="20.399999999999999" x14ac:dyDescent="0.3">
      <c r="A1228" s="84" t="s">
        <v>2595</v>
      </c>
      <c r="B1228" s="84" t="s">
        <v>2150</v>
      </c>
      <c r="C1228" s="84" t="s">
        <v>2150</v>
      </c>
      <c r="D1228" s="63">
        <f>VLOOKUP(B1228,Площадь!$A$2:$B$490,2,0)</f>
        <v>5.0999999999999996</v>
      </c>
      <c r="E1228" s="72"/>
      <c r="F1228" s="87">
        <v>31</v>
      </c>
      <c r="G1228" s="87">
        <v>29</v>
      </c>
      <c r="H1228" s="90">
        <v>31</v>
      </c>
      <c r="I1228" s="89"/>
      <c r="J1228" s="89"/>
      <c r="K1228" s="89"/>
      <c r="L1228" s="89"/>
      <c r="M1228" s="89"/>
      <c r="N1228" s="89"/>
      <c r="O1228" s="89"/>
      <c r="P1228" s="89">
        <v>15</v>
      </c>
      <c r="Q1228" s="89">
        <v>31</v>
      </c>
      <c r="R1228">
        <f t="shared" si="509"/>
        <v>137</v>
      </c>
      <c r="S1228" s="79"/>
      <c r="T1228" s="73"/>
      <c r="U1228" s="39"/>
      <c r="V1228" s="39"/>
      <c r="W1228" s="39"/>
      <c r="X1228" s="39"/>
      <c r="Y1228" s="39"/>
      <c r="Z1228" s="39"/>
      <c r="AA1228" s="39"/>
      <c r="AB1228" s="39"/>
      <c r="AC1228" s="39"/>
      <c r="AD1228" s="39"/>
      <c r="AE1228" s="39"/>
      <c r="AF1228" s="39"/>
      <c r="AG1228" s="39"/>
      <c r="AH1228" s="39"/>
      <c r="AJ1228" s="39">
        <f t="shared" si="510"/>
        <v>7.3380472184011544E-2</v>
      </c>
      <c r="AK1228" s="39">
        <f t="shared" si="511"/>
        <v>2.9404484057692658E-2</v>
      </c>
      <c r="AL1228" s="39">
        <f t="shared" si="512"/>
        <v>4.192068253068891E-2</v>
      </c>
      <c r="AM1228" s="39"/>
      <c r="AS1228" s="39"/>
      <c r="AT1228" s="39">
        <f t="shared" si="502"/>
        <v>1.7133074398471969E-2</v>
      </c>
      <c r="AU1228" s="39">
        <f t="shared" si="503"/>
        <v>5.4968253336445963E-2</v>
      </c>
      <c r="AW1228" s="38">
        <f t="shared" si="504"/>
        <v>196.97960431187323</v>
      </c>
      <c r="AX1228" s="38">
        <f t="shared" si="507"/>
        <v>78.932220825107862</v>
      </c>
      <c r="AY1228" s="38">
        <f t="shared" si="508"/>
        <v>112.53020335808009</v>
      </c>
      <c r="AZ1228" s="38">
        <f t="shared" si="513"/>
        <v>0</v>
      </c>
      <c r="BA1228" s="38">
        <f t="shared" si="514"/>
        <v>0</v>
      </c>
      <c r="BB1228" s="38">
        <f t="shared" si="515"/>
        <v>0</v>
      </c>
      <c r="BC1228" s="38">
        <f t="shared" si="516"/>
        <v>0</v>
      </c>
      <c r="BD1228" s="38">
        <f t="shared" si="517"/>
        <v>0</v>
      </c>
      <c r="BE1228" s="38">
        <f t="shared" si="518"/>
        <v>0</v>
      </c>
      <c r="BF1228" s="38">
        <f t="shared" si="519"/>
        <v>0</v>
      </c>
      <c r="BG1228" s="38">
        <f t="shared" si="505"/>
        <v>45.991339592282216</v>
      </c>
      <c r="BH1228" s="38">
        <f t="shared" si="506"/>
        <v>147.55458052622208</v>
      </c>
      <c r="BI1228" s="61">
        <f t="shared" si="520"/>
        <v>581.98794861356544</v>
      </c>
    </row>
    <row r="1229" spans="1:61" ht="20.399999999999999" x14ac:dyDescent="0.3">
      <c r="A1229" s="84" t="s">
        <v>771</v>
      </c>
      <c r="B1229" s="84" t="s">
        <v>772</v>
      </c>
      <c r="C1229" s="84" t="s">
        <v>772</v>
      </c>
      <c r="D1229" s="63">
        <f>VLOOKUP(B1229,Площадь!$A$2:$B$490,2,0)</f>
        <v>6.1</v>
      </c>
      <c r="E1229" s="72"/>
      <c r="F1229" s="87">
        <v>31</v>
      </c>
      <c r="G1229" s="87">
        <v>29</v>
      </c>
      <c r="H1229" s="90">
        <v>31</v>
      </c>
      <c r="I1229" s="89"/>
      <c r="J1229" s="89"/>
      <c r="K1229" s="89"/>
      <c r="L1229" s="89"/>
      <c r="M1229" s="89"/>
      <c r="N1229" s="89"/>
      <c r="O1229" s="89"/>
      <c r="P1229" s="89">
        <v>15</v>
      </c>
      <c r="Q1229" s="89">
        <v>31</v>
      </c>
      <c r="R1229">
        <f t="shared" si="509"/>
        <v>137</v>
      </c>
      <c r="S1229" s="79"/>
      <c r="T1229" s="73"/>
      <c r="U1229" s="39"/>
      <c r="V1229" s="39"/>
      <c r="W1229" s="39"/>
      <c r="X1229" s="39"/>
      <c r="Y1229" s="39"/>
      <c r="Z1229" s="39"/>
      <c r="AA1229" s="39"/>
      <c r="AB1229" s="39"/>
      <c r="AC1229" s="39"/>
      <c r="AD1229" s="39"/>
      <c r="AE1229" s="39"/>
      <c r="AF1229" s="39"/>
      <c r="AG1229" s="39"/>
      <c r="AH1229" s="39"/>
      <c r="AJ1229" s="39">
        <f t="shared" si="510"/>
        <v>8.7768800063229485E-2</v>
      </c>
      <c r="AK1229" s="39">
        <f t="shared" si="511"/>
        <v>3.5170069167044161E-2</v>
      </c>
      <c r="AL1229" s="39">
        <f t="shared" si="512"/>
        <v>5.0140424203373009E-2</v>
      </c>
      <c r="AM1229" s="39"/>
      <c r="AS1229" s="39"/>
      <c r="AT1229" s="39">
        <f t="shared" ref="AT1229:AT1293" si="521">(D1229*$AT$1)/15*P1229</f>
        <v>2.0492500751113533E-2</v>
      </c>
      <c r="AU1229" s="39">
        <f t="shared" ref="AU1229:AU1293" si="522">(D1229*$AU$1)/31*Q1229</f>
        <v>6.5746342225945165E-2</v>
      </c>
      <c r="AW1229" s="38">
        <f t="shared" ref="AW1229:AW1293" si="523">(U1229+AJ1229)*$AW$1</f>
        <v>235.6030561377307</v>
      </c>
      <c r="AX1229" s="38">
        <f t="shared" si="507"/>
        <v>94.409126869246663</v>
      </c>
      <c r="AY1229" s="38">
        <f t="shared" si="508"/>
        <v>134.59494911456639</v>
      </c>
      <c r="AZ1229" s="38">
        <f t="shared" si="513"/>
        <v>0</v>
      </c>
      <c r="BA1229" s="38">
        <f t="shared" si="514"/>
        <v>0</v>
      </c>
      <c r="BB1229" s="38">
        <f t="shared" si="515"/>
        <v>0</v>
      </c>
      <c r="BC1229" s="38">
        <f t="shared" si="516"/>
        <v>0</v>
      </c>
      <c r="BD1229" s="38">
        <f t="shared" si="517"/>
        <v>0</v>
      </c>
      <c r="BE1229" s="38">
        <f t="shared" si="518"/>
        <v>0</v>
      </c>
      <c r="BF1229" s="38">
        <f t="shared" si="519"/>
        <v>0</v>
      </c>
      <c r="BG1229" s="38">
        <f t="shared" ref="BG1229:BG1293" si="524">(AF1229+AT1229)*$BG$1</f>
        <v>55.009249316259123</v>
      </c>
      <c r="BH1229" s="38">
        <f t="shared" ref="BH1229:BH1293" si="525">(AG1229+AU1229)*$BH$1</f>
        <v>176.48685121763816</v>
      </c>
      <c r="BI1229" s="61">
        <f t="shared" si="520"/>
        <v>696.10323265544093</v>
      </c>
    </row>
    <row r="1230" spans="1:61" ht="20.399999999999999" x14ac:dyDescent="0.3">
      <c r="A1230" s="84" t="s">
        <v>954</v>
      </c>
      <c r="B1230" s="84" t="s">
        <v>955</v>
      </c>
      <c r="C1230" s="84" t="s">
        <v>955</v>
      </c>
      <c r="D1230" s="63">
        <f>VLOOKUP(B1230,Площадь!$A$2:$B$490,2,0)</f>
        <v>5</v>
      </c>
      <c r="E1230" s="72"/>
      <c r="F1230" s="87">
        <v>31</v>
      </c>
      <c r="G1230" s="87">
        <v>29</v>
      </c>
      <c r="H1230" s="90">
        <v>31</v>
      </c>
      <c r="I1230" s="89"/>
      <c r="J1230" s="89"/>
      <c r="K1230" s="89"/>
      <c r="L1230" s="89"/>
      <c r="M1230" s="89"/>
      <c r="N1230" s="89"/>
      <c r="O1230" s="89"/>
      <c r="P1230" s="89">
        <v>15</v>
      </c>
      <c r="Q1230" s="89">
        <v>31</v>
      </c>
      <c r="R1230">
        <f t="shared" si="509"/>
        <v>137</v>
      </c>
      <c r="S1230" s="79"/>
      <c r="T1230" s="73"/>
      <c r="U1230" s="39"/>
      <c r="V1230" s="39"/>
      <c r="W1230" s="39"/>
      <c r="X1230" s="39"/>
      <c r="Y1230" s="39"/>
      <c r="Z1230" s="39"/>
      <c r="AA1230" s="39"/>
      <c r="AB1230" s="39"/>
      <c r="AC1230" s="39"/>
      <c r="AD1230" s="39"/>
      <c r="AE1230" s="39"/>
      <c r="AF1230" s="39"/>
      <c r="AG1230" s="39"/>
      <c r="AH1230" s="39"/>
      <c r="AJ1230" s="39">
        <f t="shared" si="510"/>
        <v>7.1941639396089746E-2</v>
      </c>
      <c r="AK1230" s="39">
        <f t="shared" si="511"/>
        <v>2.8827925546757512E-2</v>
      </c>
      <c r="AL1230" s="39">
        <f t="shared" si="512"/>
        <v>4.10987083634205E-2</v>
      </c>
      <c r="AM1230" s="39"/>
      <c r="AS1230" s="39"/>
      <c r="AT1230" s="39">
        <f t="shared" si="521"/>
        <v>1.6797131763207816E-2</v>
      </c>
      <c r="AU1230" s="39">
        <f t="shared" si="522"/>
        <v>5.3890444447496043E-2</v>
      </c>
      <c r="AW1230" s="38">
        <f t="shared" si="523"/>
        <v>193.11725912928748</v>
      </c>
      <c r="AX1230" s="38">
        <f t="shared" si="507"/>
        <v>77.384530220694003</v>
      </c>
      <c r="AY1230" s="38">
        <f t="shared" si="508"/>
        <v>110.32372878243146</v>
      </c>
      <c r="AZ1230" s="38">
        <f t="shared" si="513"/>
        <v>0</v>
      </c>
      <c r="BA1230" s="38">
        <f t="shared" si="514"/>
        <v>0</v>
      </c>
      <c r="BB1230" s="38">
        <f t="shared" si="515"/>
        <v>0</v>
      </c>
      <c r="BC1230" s="38">
        <f t="shared" si="516"/>
        <v>0</v>
      </c>
      <c r="BD1230" s="38">
        <f t="shared" si="517"/>
        <v>0</v>
      </c>
      <c r="BE1230" s="38">
        <f t="shared" si="518"/>
        <v>0</v>
      </c>
      <c r="BF1230" s="38">
        <f t="shared" si="519"/>
        <v>0</v>
      </c>
      <c r="BG1230" s="38">
        <f t="shared" si="524"/>
        <v>45.089548619884539</v>
      </c>
      <c r="BH1230" s="38">
        <f t="shared" si="525"/>
        <v>144.66135345708048</v>
      </c>
      <c r="BI1230" s="61">
        <f t="shared" si="520"/>
        <v>570.57642020937806</v>
      </c>
    </row>
    <row r="1231" spans="1:61" ht="20.399999999999999" x14ac:dyDescent="0.3">
      <c r="A1231" s="84" t="s">
        <v>1527</v>
      </c>
      <c r="B1231" s="84" t="s">
        <v>1528</v>
      </c>
      <c r="C1231" s="84" t="s">
        <v>1528</v>
      </c>
      <c r="D1231" s="63">
        <f>VLOOKUP(B1231,Площадь!$A$2:$B$490,2,0)</f>
        <v>4.2</v>
      </c>
      <c r="E1231" s="72"/>
      <c r="F1231" s="87">
        <v>31</v>
      </c>
      <c r="G1231" s="87">
        <v>29</v>
      </c>
      <c r="H1231" s="90">
        <v>31</v>
      </c>
      <c r="I1231" s="89"/>
      <c r="J1231" s="89"/>
      <c r="K1231" s="89"/>
      <c r="L1231" s="89"/>
      <c r="M1231" s="89"/>
      <c r="N1231" s="89"/>
      <c r="O1231" s="89"/>
      <c r="P1231" s="89">
        <v>15</v>
      </c>
      <c r="Q1231" s="89">
        <v>31</v>
      </c>
      <c r="R1231">
        <f t="shared" si="509"/>
        <v>137</v>
      </c>
      <c r="S1231" s="79"/>
      <c r="T1231" s="73"/>
      <c r="U1231" s="39"/>
      <c r="V1231" s="39"/>
      <c r="W1231" s="39"/>
      <c r="X1231" s="39"/>
      <c r="Y1231" s="39"/>
      <c r="Z1231" s="39"/>
      <c r="AA1231" s="39"/>
      <c r="AB1231" s="39"/>
      <c r="AC1231" s="39"/>
      <c r="AD1231" s="39"/>
      <c r="AE1231" s="39"/>
      <c r="AF1231" s="39"/>
      <c r="AG1231" s="39"/>
      <c r="AH1231" s="39"/>
      <c r="AJ1231" s="39">
        <f t="shared" si="510"/>
        <v>6.0430977092715388E-2</v>
      </c>
      <c r="AK1231" s="39">
        <f t="shared" si="511"/>
        <v>2.4215457459276311E-2</v>
      </c>
      <c r="AL1231" s="39">
        <f t="shared" si="512"/>
        <v>3.4522915025273222E-2</v>
      </c>
      <c r="AM1231" s="39"/>
      <c r="AS1231" s="39"/>
      <c r="AT1231" s="39">
        <f t="shared" si="521"/>
        <v>1.4109590681094566E-2</v>
      </c>
      <c r="AU1231" s="39">
        <f t="shared" si="522"/>
        <v>4.5267973335896675E-2</v>
      </c>
      <c r="AW1231" s="38">
        <f t="shared" si="523"/>
        <v>162.21849766860149</v>
      </c>
      <c r="AX1231" s="38">
        <f t="shared" si="507"/>
        <v>65.003005385382963</v>
      </c>
      <c r="AY1231" s="38">
        <f t="shared" si="508"/>
        <v>92.671932177242425</v>
      </c>
      <c r="AZ1231" s="38">
        <f t="shared" si="513"/>
        <v>0</v>
      </c>
      <c r="BA1231" s="38">
        <f t="shared" si="514"/>
        <v>0</v>
      </c>
      <c r="BB1231" s="38">
        <f t="shared" si="515"/>
        <v>0</v>
      </c>
      <c r="BC1231" s="38">
        <f t="shared" si="516"/>
        <v>0</v>
      </c>
      <c r="BD1231" s="38">
        <f t="shared" si="517"/>
        <v>0</v>
      </c>
      <c r="BE1231" s="38">
        <f t="shared" si="518"/>
        <v>0</v>
      </c>
      <c r="BF1231" s="38">
        <f t="shared" si="519"/>
        <v>0</v>
      </c>
      <c r="BG1231" s="38">
        <f t="shared" si="524"/>
        <v>37.875220840703008</v>
      </c>
      <c r="BH1231" s="38">
        <f t="shared" si="525"/>
        <v>121.51553690394761</v>
      </c>
      <c r="BI1231" s="61">
        <f t="shared" si="520"/>
        <v>479.28419297587743</v>
      </c>
    </row>
    <row r="1232" spans="1:61" ht="20.399999999999999" x14ac:dyDescent="0.3">
      <c r="A1232" s="84" t="s">
        <v>2608</v>
      </c>
      <c r="B1232" s="84" t="s">
        <v>1424</v>
      </c>
      <c r="C1232" s="84" t="s">
        <v>1424</v>
      </c>
      <c r="D1232" s="63">
        <f>VLOOKUP(B1232,Площадь!$A$2:$B$490,2,0)</f>
        <v>4.7</v>
      </c>
      <c r="E1232" s="72"/>
      <c r="F1232" s="87">
        <v>31</v>
      </c>
      <c r="G1232" s="87">
        <v>29</v>
      </c>
      <c r="H1232" s="90">
        <v>31</v>
      </c>
      <c r="I1232" s="89"/>
      <c r="J1232" s="89"/>
      <c r="K1232" s="89"/>
      <c r="L1232" s="89"/>
      <c r="M1232" s="89"/>
      <c r="N1232" s="89"/>
      <c r="O1232" s="89"/>
      <c r="P1232" s="89">
        <v>15</v>
      </c>
      <c r="Q1232" s="89">
        <v>31</v>
      </c>
      <c r="R1232">
        <f t="shared" si="509"/>
        <v>137</v>
      </c>
      <c r="S1232" s="79"/>
      <c r="T1232" s="73"/>
      <c r="U1232" s="39"/>
      <c r="V1232" s="39"/>
      <c r="W1232" s="39"/>
      <c r="X1232" s="39"/>
      <c r="Y1232" s="39"/>
      <c r="Z1232" s="39"/>
      <c r="AA1232" s="39"/>
      <c r="AB1232" s="39"/>
      <c r="AC1232" s="39"/>
      <c r="AD1232" s="39"/>
      <c r="AE1232" s="39"/>
      <c r="AF1232" s="39"/>
      <c r="AG1232" s="39"/>
      <c r="AH1232" s="39"/>
      <c r="AJ1232" s="39">
        <f t="shared" si="510"/>
        <v>6.7625141032324365E-2</v>
      </c>
      <c r="AK1232" s="39">
        <f t="shared" si="511"/>
        <v>2.7098250013952059E-2</v>
      </c>
      <c r="AL1232" s="39">
        <f t="shared" si="512"/>
        <v>3.8632785861615275E-2</v>
      </c>
      <c r="AM1232" s="39"/>
      <c r="AS1232" s="39"/>
      <c r="AT1232" s="39">
        <f t="shared" si="521"/>
        <v>1.5789303857415348E-2</v>
      </c>
      <c r="AU1232" s="39">
        <f t="shared" si="522"/>
        <v>5.0657017780646282E-2</v>
      </c>
      <c r="AW1232" s="38">
        <f t="shared" si="523"/>
        <v>181.53022358153024</v>
      </c>
      <c r="AX1232" s="38">
        <f t="shared" si="507"/>
        <v>72.741458407452356</v>
      </c>
      <c r="AY1232" s="38">
        <f t="shared" si="508"/>
        <v>103.70430505548559</v>
      </c>
      <c r="AZ1232" s="38">
        <f t="shared" si="513"/>
        <v>0</v>
      </c>
      <c r="BA1232" s="38">
        <f t="shared" si="514"/>
        <v>0</v>
      </c>
      <c r="BB1232" s="38">
        <f t="shared" si="515"/>
        <v>0</v>
      </c>
      <c r="BC1232" s="38">
        <f t="shared" si="516"/>
        <v>0</v>
      </c>
      <c r="BD1232" s="38">
        <f t="shared" si="517"/>
        <v>0</v>
      </c>
      <c r="BE1232" s="38">
        <f t="shared" si="518"/>
        <v>0</v>
      </c>
      <c r="BF1232" s="38">
        <f t="shared" si="519"/>
        <v>0</v>
      </c>
      <c r="BG1232" s="38">
        <f t="shared" si="524"/>
        <v>42.384175702691465</v>
      </c>
      <c r="BH1232" s="38">
        <f t="shared" si="525"/>
        <v>135.98167224965567</v>
      </c>
      <c r="BI1232" s="61">
        <f t="shared" si="520"/>
        <v>536.34183499681535</v>
      </c>
    </row>
    <row r="1233" spans="1:61" ht="20.399999999999999" x14ac:dyDescent="0.3">
      <c r="A1233" s="84" t="s">
        <v>2351</v>
      </c>
      <c r="B1233" s="84" t="s">
        <v>2352</v>
      </c>
      <c r="C1233" s="84" t="s">
        <v>2352</v>
      </c>
      <c r="D1233" s="63">
        <f>VLOOKUP(B1233,Площадь!$A$2:$B$490,2,0)</f>
        <v>4.5999999999999996</v>
      </c>
      <c r="E1233" s="72"/>
      <c r="F1233" s="87">
        <v>31</v>
      </c>
      <c r="G1233" s="87">
        <v>29</v>
      </c>
      <c r="H1233" s="90">
        <v>31</v>
      </c>
      <c r="I1233" s="89"/>
      <c r="J1233" s="89"/>
      <c r="K1233" s="89"/>
      <c r="L1233" s="89"/>
      <c r="M1233" s="89"/>
      <c r="N1233" s="89"/>
      <c r="O1233" s="89"/>
      <c r="P1233" s="89">
        <v>15</v>
      </c>
      <c r="Q1233" s="89">
        <v>31</v>
      </c>
      <c r="R1233">
        <f t="shared" si="509"/>
        <v>137</v>
      </c>
      <c r="S1233" s="79"/>
      <c r="T1233" s="73"/>
      <c r="U1233" s="39"/>
      <c r="V1233" s="39"/>
      <c r="W1233" s="39"/>
      <c r="X1233" s="39"/>
      <c r="Y1233" s="39"/>
      <c r="Z1233" s="39"/>
      <c r="AA1233" s="39"/>
      <c r="AB1233" s="39"/>
      <c r="AC1233" s="39"/>
      <c r="AD1233" s="39"/>
      <c r="AE1233" s="39"/>
      <c r="AF1233" s="39"/>
      <c r="AG1233" s="39"/>
      <c r="AH1233" s="39"/>
      <c r="AJ1233" s="39">
        <f t="shared" si="510"/>
        <v>6.6186308244402567E-2</v>
      </c>
      <c r="AK1233" s="39">
        <f t="shared" si="511"/>
        <v>2.6521691503016906E-2</v>
      </c>
      <c r="AL1233" s="39">
        <f t="shared" si="512"/>
        <v>3.7810811694346858E-2</v>
      </c>
      <c r="AM1233" s="39"/>
      <c r="AS1233" s="39"/>
      <c r="AT1233" s="39">
        <f t="shared" si="521"/>
        <v>1.5453361222151189E-2</v>
      </c>
      <c r="AU1233" s="39">
        <f t="shared" si="522"/>
        <v>4.9579208891696355E-2</v>
      </c>
      <c r="AW1233" s="38">
        <f t="shared" si="523"/>
        <v>177.66787839894448</v>
      </c>
      <c r="AX1233" s="38">
        <f t="shared" si="507"/>
        <v>71.193767803038469</v>
      </c>
      <c r="AY1233" s="38">
        <f t="shared" si="508"/>
        <v>101.49783047983694</v>
      </c>
      <c r="AZ1233" s="38">
        <f t="shared" si="513"/>
        <v>0</v>
      </c>
      <c r="BA1233" s="38">
        <f t="shared" si="514"/>
        <v>0</v>
      </c>
      <c r="BB1233" s="38">
        <f t="shared" si="515"/>
        <v>0</v>
      </c>
      <c r="BC1233" s="38">
        <f t="shared" si="516"/>
        <v>0</v>
      </c>
      <c r="BD1233" s="38">
        <f t="shared" si="517"/>
        <v>0</v>
      </c>
      <c r="BE1233" s="38">
        <f t="shared" si="518"/>
        <v>0</v>
      </c>
      <c r="BF1233" s="38">
        <f t="shared" si="519"/>
        <v>0</v>
      </c>
      <c r="BG1233" s="38">
        <f t="shared" si="524"/>
        <v>41.482384730293766</v>
      </c>
      <c r="BH1233" s="38">
        <f t="shared" si="525"/>
        <v>133.08844518051404</v>
      </c>
      <c r="BI1233" s="61">
        <f t="shared" si="520"/>
        <v>524.93030659262763</v>
      </c>
    </row>
    <row r="1234" spans="1:61" x14ac:dyDescent="0.3">
      <c r="A1234" s="84" t="s">
        <v>1531</v>
      </c>
      <c r="B1234" s="84" t="s">
        <v>1532</v>
      </c>
      <c r="C1234" s="84" t="s">
        <v>1532</v>
      </c>
      <c r="D1234" s="63">
        <f>VLOOKUP(B1234,Площадь!$A$2:$B$490,2,0)</f>
        <v>3.8</v>
      </c>
      <c r="E1234" s="72"/>
      <c r="F1234" s="87">
        <v>31</v>
      </c>
      <c r="G1234" s="87">
        <v>29</v>
      </c>
      <c r="H1234" s="90">
        <v>31</v>
      </c>
      <c r="I1234" s="89"/>
      <c r="J1234" s="89"/>
      <c r="K1234" s="89"/>
      <c r="L1234" s="89"/>
      <c r="M1234" s="89"/>
      <c r="N1234" s="89"/>
      <c r="O1234" s="89"/>
      <c r="P1234" s="89">
        <v>15</v>
      </c>
      <c r="Q1234" s="89">
        <v>31</v>
      </c>
      <c r="R1234">
        <f t="shared" si="509"/>
        <v>137</v>
      </c>
      <c r="S1234" s="79"/>
      <c r="T1234" s="73"/>
      <c r="U1234" s="39"/>
      <c r="V1234" s="39"/>
      <c r="W1234" s="39"/>
      <c r="X1234" s="39"/>
      <c r="Y1234" s="39"/>
      <c r="Z1234" s="39"/>
      <c r="AA1234" s="39"/>
      <c r="AB1234" s="39"/>
      <c r="AC1234" s="39"/>
      <c r="AD1234" s="39"/>
      <c r="AE1234" s="39"/>
      <c r="AF1234" s="39"/>
      <c r="AG1234" s="39"/>
      <c r="AH1234" s="39"/>
      <c r="AJ1234" s="39">
        <f t="shared" si="510"/>
        <v>5.4675645941028209E-2</v>
      </c>
      <c r="AK1234" s="39">
        <f t="shared" si="511"/>
        <v>2.1909223415535705E-2</v>
      </c>
      <c r="AL1234" s="39">
        <f t="shared" si="512"/>
        <v>3.123501835619958E-2</v>
      </c>
      <c r="AM1234" s="39"/>
      <c r="AS1234" s="39"/>
      <c r="AT1234" s="39">
        <f t="shared" si="521"/>
        <v>1.2765820140037938E-2</v>
      </c>
      <c r="AU1234" s="39">
        <f t="shared" si="522"/>
        <v>4.0956737780096994E-2</v>
      </c>
      <c r="AW1234" s="38">
        <f t="shared" si="523"/>
        <v>146.76911693825849</v>
      </c>
      <c r="AX1234" s="38">
        <f t="shared" si="507"/>
        <v>58.812242967727428</v>
      </c>
      <c r="AY1234" s="38">
        <f t="shared" si="508"/>
        <v>83.846033874647915</v>
      </c>
      <c r="AZ1234" s="38">
        <f t="shared" si="513"/>
        <v>0</v>
      </c>
      <c r="BA1234" s="38">
        <f t="shared" si="514"/>
        <v>0</v>
      </c>
      <c r="BB1234" s="38">
        <f t="shared" si="515"/>
        <v>0</v>
      </c>
      <c r="BC1234" s="38">
        <f t="shared" si="516"/>
        <v>0</v>
      </c>
      <c r="BD1234" s="38">
        <f t="shared" si="517"/>
        <v>0</v>
      </c>
      <c r="BE1234" s="38">
        <f t="shared" si="518"/>
        <v>0</v>
      </c>
      <c r="BF1234" s="38">
        <f t="shared" si="519"/>
        <v>0</v>
      </c>
      <c r="BG1234" s="38">
        <f t="shared" si="524"/>
        <v>34.268056951112243</v>
      </c>
      <c r="BH1234" s="38">
        <f t="shared" si="525"/>
        <v>109.94262862738117</v>
      </c>
      <c r="BI1234" s="61">
        <f t="shared" si="520"/>
        <v>433.63807935912723</v>
      </c>
    </row>
    <row r="1235" spans="1:61" ht="20.399999999999999" x14ac:dyDescent="0.3">
      <c r="A1235" s="84" t="s">
        <v>2612</v>
      </c>
      <c r="B1235" s="84" t="s">
        <v>2412</v>
      </c>
      <c r="C1235" s="84" t="s">
        <v>2412</v>
      </c>
      <c r="D1235" s="63">
        <f>VLOOKUP(B1235,Площадь!$A$2:$B$490,2,0)</f>
        <v>6.2</v>
      </c>
      <c r="E1235" s="72"/>
      <c r="F1235" s="87">
        <v>31</v>
      </c>
      <c r="G1235" s="87">
        <v>29</v>
      </c>
      <c r="H1235" s="90">
        <v>31</v>
      </c>
      <c r="I1235" s="89"/>
      <c r="J1235" s="89"/>
      <c r="K1235" s="89"/>
      <c r="L1235" s="89"/>
      <c r="M1235" s="89"/>
      <c r="N1235" s="89"/>
      <c r="O1235" s="89"/>
      <c r="P1235" s="89">
        <v>15</v>
      </c>
      <c r="Q1235" s="89">
        <v>31</v>
      </c>
      <c r="R1235">
        <f t="shared" si="509"/>
        <v>137</v>
      </c>
      <c r="S1235" s="79"/>
      <c r="T1235" s="73"/>
      <c r="U1235" s="39"/>
      <c r="V1235" s="39"/>
      <c r="W1235" s="39"/>
      <c r="X1235" s="39"/>
      <c r="Y1235" s="39"/>
      <c r="Z1235" s="39"/>
      <c r="AA1235" s="39"/>
      <c r="AB1235" s="39"/>
      <c r="AC1235" s="39"/>
      <c r="AD1235" s="39"/>
      <c r="AE1235" s="39"/>
      <c r="AF1235" s="39"/>
      <c r="AG1235" s="39"/>
      <c r="AH1235" s="39"/>
      <c r="AJ1235" s="39">
        <f t="shared" si="510"/>
        <v>8.9207632851151283E-2</v>
      </c>
      <c r="AK1235" s="39">
        <f t="shared" si="511"/>
        <v>3.5746627677979315E-2</v>
      </c>
      <c r="AL1235" s="39">
        <f t="shared" si="512"/>
        <v>5.0962398370641426E-2</v>
      </c>
      <c r="AM1235" s="39"/>
      <c r="AS1235" s="39"/>
      <c r="AT1235" s="39">
        <f t="shared" si="521"/>
        <v>2.0828443386377692E-2</v>
      </c>
      <c r="AU1235" s="39">
        <f t="shared" si="522"/>
        <v>6.6824151114895092E-2</v>
      </c>
      <c r="AW1235" s="38">
        <f t="shared" si="523"/>
        <v>239.46540132031646</v>
      </c>
      <c r="AX1235" s="38">
        <f t="shared" si="507"/>
        <v>95.956817473660564</v>
      </c>
      <c r="AY1235" s="38">
        <f t="shared" si="508"/>
        <v>136.80142369021502</v>
      </c>
      <c r="AZ1235" s="38">
        <f t="shared" si="513"/>
        <v>0</v>
      </c>
      <c r="BA1235" s="38">
        <f t="shared" si="514"/>
        <v>0</v>
      </c>
      <c r="BB1235" s="38">
        <f t="shared" si="515"/>
        <v>0</v>
      </c>
      <c r="BC1235" s="38">
        <f t="shared" si="516"/>
        <v>0</v>
      </c>
      <c r="BD1235" s="38">
        <f t="shared" si="517"/>
        <v>0</v>
      </c>
      <c r="BE1235" s="38">
        <f t="shared" si="518"/>
        <v>0</v>
      </c>
      <c r="BF1235" s="38">
        <f t="shared" si="519"/>
        <v>0</v>
      </c>
      <c r="BG1235" s="38">
        <f t="shared" si="524"/>
        <v>55.911040288656828</v>
      </c>
      <c r="BH1235" s="38">
        <f t="shared" si="525"/>
        <v>179.38007828677979</v>
      </c>
      <c r="BI1235" s="61">
        <f t="shared" si="520"/>
        <v>707.51476105962865</v>
      </c>
    </row>
    <row r="1236" spans="1:61" ht="20.399999999999999" x14ac:dyDescent="0.3">
      <c r="A1236" s="84" t="s">
        <v>2000</v>
      </c>
      <c r="B1236" s="84" t="s">
        <v>2001</v>
      </c>
      <c r="C1236" s="84" t="s">
        <v>2001</v>
      </c>
      <c r="D1236" s="63">
        <f>VLOOKUP(B1236,Площадь!$A$2:$B$490,2,0)</f>
        <v>6</v>
      </c>
      <c r="E1236" s="72"/>
      <c r="F1236" s="87">
        <v>31</v>
      </c>
      <c r="G1236" s="87">
        <v>29</v>
      </c>
      <c r="H1236" s="90">
        <v>31</v>
      </c>
      <c r="I1236" s="89"/>
      <c r="J1236" s="89"/>
      <c r="K1236" s="89"/>
      <c r="L1236" s="89"/>
      <c r="M1236" s="89"/>
      <c r="N1236" s="89"/>
      <c r="O1236" s="89"/>
      <c r="P1236" s="89">
        <v>15</v>
      </c>
      <c r="Q1236" s="89">
        <v>31</v>
      </c>
      <c r="R1236">
        <f t="shared" si="509"/>
        <v>137</v>
      </c>
      <c r="S1236" s="79"/>
      <c r="T1236" s="73"/>
      <c r="U1236" s="39"/>
      <c r="V1236" s="39"/>
      <c r="W1236" s="39"/>
      <c r="X1236" s="39"/>
      <c r="Y1236" s="39"/>
      <c r="Z1236" s="39"/>
      <c r="AA1236" s="39"/>
      <c r="AB1236" s="39"/>
      <c r="AC1236" s="39"/>
      <c r="AD1236" s="39"/>
      <c r="AE1236" s="39"/>
      <c r="AF1236" s="39"/>
      <c r="AG1236" s="39"/>
      <c r="AH1236" s="39"/>
      <c r="AJ1236" s="39">
        <f t="shared" si="510"/>
        <v>8.6329967275307701E-2</v>
      </c>
      <c r="AK1236" s="39">
        <f t="shared" si="511"/>
        <v>3.4593510656109008E-2</v>
      </c>
      <c r="AL1236" s="39">
        <f t="shared" si="512"/>
        <v>4.9318450036104605E-2</v>
      </c>
      <c r="AM1236" s="39"/>
      <c r="AS1236" s="39"/>
      <c r="AT1236" s="39">
        <f t="shared" si="521"/>
        <v>2.0156558115849377E-2</v>
      </c>
      <c r="AU1236" s="39">
        <f t="shared" si="522"/>
        <v>6.4668533336995251E-2</v>
      </c>
      <c r="AW1236" s="38">
        <f t="shared" si="523"/>
        <v>231.74071095514498</v>
      </c>
      <c r="AX1236" s="38">
        <f t="shared" si="507"/>
        <v>92.861436264832776</v>
      </c>
      <c r="AY1236" s="38">
        <f t="shared" si="508"/>
        <v>132.38847453891776</v>
      </c>
      <c r="AZ1236" s="38">
        <f t="shared" si="513"/>
        <v>0</v>
      </c>
      <c r="BA1236" s="38">
        <f t="shared" si="514"/>
        <v>0</v>
      </c>
      <c r="BB1236" s="38">
        <f t="shared" si="515"/>
        <v>0</v>
      </c>
      <c r="BC1236" s="38">
        <f t="shared" si="516"/>
        <v>0</v>
      </c>
      <c r="BD1236" s="38">
        <f t="shared" si="517"/>
        <v>0</v>
      </c>
      <c r="BE1236" s="38">
        <f t="shared" si="518"/>
        <v>0</v>
      </c>
      <c r="BF1236" s="38">
        <f t="shared" si="519"/>
        <v>0</v>
      </c>
      <c r="BG1236" s="38">
        <f t="shared" si="524"/>
        <v>54.107458343861438</v>
      </c>
      <c r="BH1236" s="38">
        <f t="shared" si="525"/>
        <v>173.59362414849659</v>
      </c>
      <c r="BI1236" s="61">
        <f t="shared" si="520"/>
        <v>684.69170425125344</v>
      </c>
    </row>
    <row r="1237" spans="1:61" ht="20.399999999999999" x14ac:dyDescent="0.3">
      <c r="A1237" s="84" t="s">
        <v>859</v>
      </c>
      <c r="B1237" s="84" t="s">
        <v>860</v>
      </c>
      <c r="C1237" s="84" t="s">
        <v>860</v>
      </c>
      <c r="D1237" s="63">
        <f>VLOOKUP(B1237,Площадь!$A$2:$B$490,2,0)</f>
        <v>6.3</v>
      </c>
      <c r="E1237" s="72"/>
      <c r="F1237" s="87">
        <v>31</v>
      </c>
      <c r="G1237" s="87">
        <v>29</v>
      </c>
      <c r="H1237" s="90">
        <v>31</v>
      </c>
      <c r="I1237" s="89"/>
      <c r="J1237" s="89"/>
      <c r="K1237" s="89"/>
      <c r="L1237" s="89"/>
      <c r="M1237" s="89"/>
      <c r="N1237" s="89"/>
      <c r="O1237" s="89"/>
      <c r="P1237" s="89">
        <v>15</v>
      </c>
      <c r="Q1237" s="89">
        <v>31</v>
      </c>
      <c r="R1237">
        <f t="shared" si="509"/>
        <v>137</v>
      </c>
      <c r="S1237" s="79"/>
      <c r="T1237" s="73"/>
      <c r="U1237" s="39"/>
      <c r="V1237" s="39"/>
      <c r="W1237" s="39"/>
      <c r="X1237" s="39"/>
      <c r="Y1237" s="39"/>
      <c r="Z1237" s="39"/>
      <c r="AA1237" s="39"/>
      <c r="AB1237" s="39"/>
      <c r="AC1237" s="39"/>
      <c r="AD1237" s="39"/>
      <c r="AE1237" s="39"/>
      <c r="AF1237" s="39"/>
      <c r="AG1237" s="39"/>
      <c r="AH1237" s="39"/>
      <c r="AJ1237" s="39">
        <f t="shared" si="510"/>
        <v>9.0646465639073082E-2</v>
      </c>
      <c r="AK1237" s="39">
        <f t="shared" si="511"/>
        <v>3.6323186188914461E-2</v>
      </c>
      <c r="AL1237" s="39">
        <f t="shared" si="512"/>
        <v>5.178437253790983E-2</v>
      </c>
      <c r="AM1237" s="39"/>
      <c r="AS1237" s="39"/>
      <c r="AT1237" s="39">
        <f t="shared" si="521"/>
        <v>2.1164386021641848E-2</v>
      </c>
      <c r="AU1237" s="39">
        <f t="shared" si="522"/>
        <v>6.7901960003845019E-2</v>
      </c>
      <c r="AW1237" s="38">
        <f t="shared" si="523"/>
        <v>243.32774650290222</v>
      </c>
      <c r="AX1237" s="38">
        <f t="shared" si="507"/>
        <v>97.504508078074423</v>
      </c>
      <c r="AY1237" s="38">
        <f t="shared" si="508"/>
        <v>139.00789826586364</v>
      </c>
      <c r="AZ1237" s="38">
        <f t="shared" si="513"/>
        <v>0</v>
      </c>
      <c r="BA1237" s="38">
        <f t="shared" si="514"/>
        <v>0</v>
      </c>
      <c r="BB1237" s="38">
        <f t="shared" si="515"/>
        <v>0</v>
      </c>
      <c r="BC1237" s="38">
        <f t="shared" si="516"/>
        <v>0</v>
      </c>
      <c r="BD1237" s="38">
        <f t="shared" si="517"/>
        <v>0</v>
      </c>
      <c r="BE1237" s="38">
        <f t="shared" si="518"/>
        <v>0</v>
      </c>
      <c r="BF1237" s="38">
        <f t="shared" si="519"/>
        <v>0</v>
      </c>
      <c r="BG1237" s="38">
        <f t="shared" si="524"/>
        <v>56.812831261054512</v>
      </c>
      <c r="BH1237" s="38">
        <f t="shared" si="525"/>
        <v>182.27330535592142</v>
      </c>
      <c r="BI1237" s="61">
        <f t="shared" si="520"/>
        <v>718.92628946381615</v>
      </c>
    </row>
    <row r="1238" spans="1:61" ht="20.399999999999999" x14ac:dyDescent="0.3">
      <c r="A1238" s="84" t="s">
        <v>1779</v>
      </c>
      <c r="B1238" s="84" t="s">
        <v>1780</v>
      </c>
      <c r="C1238" s="84" t="s">
        <v>1780</v>
      </c>
      <c r="D1238" s="63">
        <f>VLOOKUP(B1238,Площадь!$A$2:$B$490,2,0)</f>
        <v>4.8</v>
      </c>
      <c r="E1238" s="72"/>
      <c r="F1238" s="87">
        <v>31</v>
      </c>
      <c r="G1238" s="87">
        <v>29</v>
      </c>
      <c r="H1238" s="90">
        <v>31</v>
      </c>
      <c r="I1238" s="89"/>
      <c r="J1238" s="89"/>
      <c r="K1238" s="89"/>
      <c r="L1238" s="89"/>
      <c r="M1238" s="89"/>
      <c r="N1238" s="89"/>
      <c r="O1238" s="89"/>
      <c r="P1238" s="89">
        <v>15</v>
      </c>
      <c r="Q1238" s="89">
        <v>31</v>
      </c>
      <c r="R1238">
        <f t="shared" si="509"/>
        <v>137</v>
      </c>
      <c r="S1238" s="79"/>
      <c r="T1238" s="73"/>
      <c r="U1238" s="39"/>
      <c r="V1238" s="39"/>
      <c r="W1238" s="39"/>
      <c r="X1238" s="39"/>
      <c r="Y1238" s="39"/>
      <c r="Z1238" s="39"/>
      <c r="AA1238" s="39"/>
      <c r="AB1238" s="39"/>
      <c r="AC1238" s="39"/>
      <c r="AD1238" s="39"/>
      <c r="AE1238" s="39"/>
      <c r="AF1238" s="39"/>
      <c r="AG1238" s="39"/>
      <c r="AH1238" s="39"/>
      <c r="AJ1238" s="39">
        <f t="shared" si="510"/>
        <v>6.906397382024615E-2</v>
      </c>
      <c r="AK1238" s="39">
        <f t="shared" si="511"/>
        <v>2.7674808524887209E-2</v>
      </c>
      <c r="AL1238" s="39">
        <f t="shared" si="512"/>
        <v>3.9454760028883679E-2</v>
      </c>
      <c r="AM1238" s="39"/>
      <c r="AS1238" s="39"/>
      <c r="AT1238" s="39">
        <f t="shared" si="521"/>
        <v>1.6125246492679501E-2</v>
      </c>
      <c r="AU1238" s="39">
        <f t="shared" si="522"/>
        <v>5.1734826669596203E-2</v>
      </c>
      <c r="AW1238" s="38">
        <f t="shared" si="523"/>
        <v>185.39256876411596</v>
      </c>
      <c r="AX1238" s="38">
        <f t="shared" si="507"/>
        <v>74.289149011866229</v>
      </c>
      <c r="AY1238" s="38">
        <f t="shared" si="508"/>
        <v>105.91077963113419</v>
      </c>
      <c r="AZ1238" s="38">
        <f t="shared" si="513"/>
        <v>0</v>
      </c>
      <c r="BA1238" s="38">
        <f t="shared" si="514"/>
        <v>0</v>
      </c>
      <c r="BB1238" s="38">
        <f t="shared" si="515"/>
        <v>0</v>
      </c>
      <c r="BC1238" s="38">
        <f t="shared" si="516"/>
        <v>0</v>
      </c>
      <c r="BD1238" s="38">
        <f t="shared" si="517"/>
        <v>0</v>
      </c>
      <c r="BE1238" s="38">
        <f t="shared" si="518"/>
        <v>0</v>
      </c>
      <c r="BF1238" s="38">
        <f t="shared" si="519"/>
        <v>0</v>
      </c>
      <c r="BG1238" s="38">
        <f t="shared" si="524"/>
        <v>43.285966675089149</v>
      </c>
      <c r="BH1238" s="38">
        <f t="shared" si="525"/>
        <v>138.87489931879728</v>
      </c>
      <c r="BI1238" s="61">
        <f t="shared" si="520"/>
        <v>547.75336340100273</v>
      </c>
    </row>
    <row r="1239" spans="1:61" ht="20.399999999999999" x14ac:dyDescent="0.3">
      <c r="A1239" s="84" t="s">
        <v>2277</v>
      </c>
      <c r="B1239" s="84" t="s">
        <v>2278</v>
      </c>
      <c r="C1239" s="84" t="s">
        <v>2278</v>
      </c>
      <c r="D1239" s="63">
        <f>VLOOKUP(B1239,Площадь!$A$2:$B$490,2,0)</f>
        <v>4.3</v>
      </c>
      <c r="E1239" s="72"/>
      <c r="F1239" s="87">
        <v>31</v>
      </c>
      <c r="G1239" s="87">
        <v>29</v>
      </c>
      <c r="H1239" s="90">
        <v>31</v>
      </c>
      <c r="I1239" s="89"/>
      <c r="J1239" s="89"/>
      <c r="K1239" s="89"/>
      <c r="L1239" s="89"/>
      <c r="M1239" s="89"/>
      <c r="N1239" s="89"/>
      <c r="O1239" s="89"/>
      <c r="P1239" s="89">
        <v>15</v>
      </c>
      <c r="Q1239" s="89">
        <v>31</v>
      </c>
      <c r="R1239">
        <f t="shared" si="509"/>
        <v>137</v>
      </c>
      <c r="S1239" s="79"/>
      <c r="T1239" s="73"/>
      <c r="U1239" s="39"/>
      <c r="V1239" s="39"/>
      <c r="W1239" s="39"/>
      <c r="X1239" s="39"/>
      <c r="Y1239" s="39"/>
      <c r="Z1239" s="39"/>
      <c r="AA1239" s="39"/>
      <c r="AB1239" s="39"/>
      <c r="AC1239" s="39"/>
      <c r="AD1239" s="39"/>
      <c r="AE1239" s="39"/>
      <c r="AF1239" s="39"/>
      <c r="AG1239" s="39"/>
      <c r="AH1239" s="39"/>
      <c r="AJ1239" s="39">
        <f t="shared" si="510"/>
        <v>6.1869809880637186E-2</v>
      </c>
      <c r="AK1239" s="39">
        <f t="shared" si="511"/>
        <v>2.4792015970211457E-2</v>
      </c>
      <c r="AL1239" s="39">
        <f t="shared" si="512"/>
        <v>3.5344889192541633E-2</v>
      </c>
      <c r="AM1239" s="39"/>
      <c r="AS1239" s="39"/>
      <c r="AT1239" s="39">
        <f t="shared" si="521"/>
        <v>1.444553331635872E-2</v>
      </c>
      <c r="AU1239" s="39">
        <f t="shared" si="522"/>
        <v>4.6345782224846595E-2</v>
      </c>
      <c r="AW1239" s="38">
        <f t="shared" si="523"/>
        <v>166.08084285118724</v>
      </c>
      <c r="AX1239" s="38">
        <f t="shared" si="507"/>
        <v>66.550695989796836</v>
      </c>
      <c r="AY1239" s="38">
        <f t="shared" si="508"/>
        <v>94.878406752891067</v>
      </c>
      <c r="AZ1239" s="38">
        <f t="shared" si="513"/>
        <v>0</v>
      </c>
      <c r="BA1239" s="38">
        <f t="shared" si="514"/>
        <v>0</v>
      </c>
      <c r="BB1239" s="38">
        <f t="shared" si="515"/>
        <v>0</v>
      </c>
      <c r="BC1239" s="38">
        <f t="shared" si="516"/>
        <v>0</v>
      </c>
      <c r="BD1239" s="38">
        <f t="shared" si="517"/>
        <v>0</v>
      </c>
      <c r="BE1239" s="38">
        <f t="shared" si="518"/>
        <v>0</v>
      </c>
      <c r="BF1239" s="38">
        <f t="shared" si="519"/>
        <v>0</v>
      </c>
      <c r="BG1239" s="38">
        <f t="shared" si="524"/>
        <v>38.7770118131007</v>
      </c>
      <c r="BH1239" s="38">
        <f t="shared" si="525"/>
        <v>124.40876397308921</v>
      </c>
      <c r="BI1239" s="61">
        <f t="shared" si="520"/>
        <v>490.69572138006504</v>
      </c>
    </row>
    <row r="1240" spans="1:61" ht="20.399999999999999" x14ac:dyDescent="0.3">
      <c r="A1240" s="84" t="s">
        <v>2014</v>
      </c>
      <c r="B1240" s="84" t="s">
        <v>2015</v>
      </c>
      <c r="C1240" s="84" t="s">
        <v>2015</v>
      </c>
      <c r="D1240" s="63">
        <f>VLOOKUP(B1240,Площадь!$A$2:$B$490,2,0)</f>
        <v>3.6</v>
      </c>
      <c r="E1240" s="72"/>
      <c r="F1240" s="87">
        <v>31</v>
      </c>
      <c r="G1240" s="87">
        <v>29</v>
      </c>
      <c r="H1240" s="90">
        <v>31</v>
      </c>
      <c r="I1240" s="89"/>
      <c r="J1240" s="89"/>
      <c r="K1240" s="89"/>
      <c r="L1240" s="89"/>
      <c r="M1240" s="89"/>
      <c r="N1240" s="89"/>
      <c r="O1240" s="89"/>
      <c r="P1240" s="89">
        <v>15</v>
      </c>
      <c r="Q1240" s="89">
        <v>31</v>
      </c>
      <c r="R1240">
        <f t="shared" si="509"/>
        <v>137</v>
      </c>
      <c r="S1240" s="79"/>
      <c r="T1240" s="73"/>
      <c r="U1240" s="39"/>
      <c r="V1240" s="39"/>
      <c r="W1240" s="39"/>
      <c r="X1240" s="39"/>
      <c r="Y1240" s="39"/>
      <c r="Z1240" s="39"/>
      <c r="AA1240" s="39"/>
      <c r="AB1240" s="39"/>
      <c r="AC1240" s="39"/>
      <c r="AD1240" s="39"/>
      <c r="AE1240" s="39"/>
      <c r="AF1240" s="39"/>
      <c r="AG1240" s="39"/>
      <c r="AH1240" s="39"/>
      <c r="AJ1240" s="39">
        <f t="shared" si="510"/>
        <v>5.1797980365184619E-2</v>
      </c>
      <c r="AK1240" s="39">
        <f t="shared" si="511"/>
        <v>2.0756106393665409E-2</v>
      </c>
      <c r="AL1240" s="39">
        <f t="shared" si="512"/>
        <v>2.9591070021662762E-2</v>
      </c>
      <c r="AM1240" s="39"/>
      <c r="AS1240" s="39"/>
      <c r="AT1240" s="39">
        <f t="shared" si="521"/>
        <v>1.2093934869509628E-2</v>
      </c>
      <c r="AU1240" s="39">
        <f t="shared" si="522"/>
        <v>3.8801120002197154E-2</v>
      </c>
      <c r="AW1240" s="38">
        <f t="shared" si="523"/>
        <v>139.04442657308698</v>
      </c>
      <c r="AX1240" s="38">
        <f t="shared" ref="AX1240:AX1304" si="526">(V1240+AK1240)*$AX$1</f>
        <v>55.716861758899682</v>
      </c>
      <c r="AY1240" s="38">
        <f t="shared" ref="AY1240:AY1304" si="527">(W1240+AL1240)*$AY$1</f>
        <v>79.43308472335066</v>
      </c>
      <c r="AZ1240" s="38">
        <f t="shared" si="513"/>
        <v>0</v>
      </c>
      <c r="BA1240" s="38">
        <f t="shared" si="514"/>
        <v>0</v>
      </c>
      <c r="BB1240" s="38">
        <f t="shared" si="515"/>
        <v>0</v>
      </c>
      <c r="BC1240" s="38">
        <f t="shared" si="516"/>
        <v>0</v>
      </c>
      <c r="BD1240" s="38">
        <f t="shared" si="517"/>
        <v>0</v>
      </c>
      <c r="BE1240" s="38">
        <f t="shared" si="518"/>
        <v>0</v>
      </c>
      <c r="BF1240" s="38">
        <f t="shared" si="519"/>
        <v>0</v>
      </c>
      <c r="BG1240" s="38">
        <f t="shared" si="524"/>
        <v>32.464475006316867</v>
      </c>
      <c r="BH1240" s="38">
        <f t="shared" si="525"/>
        <v>104.15617448909795</v>
      </c>
      <c r="BI1240" s="61">
        <f t="shared" si="520"/>
        <v>410.81502255075219</v>
      </c>
    </row>
    <row r="1241" spans="1:61" ht="20.399999999999999" x14ac:dyDescent="0.3">
      <c r="A1241" s="84" t="s">
        <v>1425</v>
      </c>
      <c r="B1241" s="84" t="s">
        <v>1426</v>
      </c>
      <c r="C1241" s="84" t="s">
        <v>1426</v>
      </c>
      <c r="D1241" s="63">
        <f>VLOOKUP(B1241,Площадь!$A$2:$B$490,2,0)</f>
        <v>4.3</v>
      </c>
      <c r="E1241" s="72"/>
      <c r="F1241" s="87">
        <v>31</v>
      </c>
      <c r="G1241" s="87">
        <v>29</v>
      </c>
      <c r="H1241" s="90">
        <v>31</v>
      </c>
      <c r="I1241" s="89"/>
      <c r="J1241" s="89"/>
      <c r="K1241" s="89"/>
      <c r="L1241" s="89"/>
      <c r="M1241" s="89"/>
      <c r="N1241" s="89"/>
      <c r="O1241" s="89"/>
      <c r="P1241" s="89">
        <v>15</v>
      </c>
      <c r="Q1241" s="89">
        <v>31</v>
      </c>
      <c r="R1241">
        <f t="shared" si="509"/>
        <v>137</v>
      </c>
      <c r="S1241" s="79"/>
      <c r="T1241" s="73"/>
      <c r="U1241" s="39"/>
      <c r="V1241" s="39"/>
      <c r="W1241" s="39"/>
      <c r="X1241" s="39"/>
      <c r="Y1241" s="39"/>
      <c r="Z1241" s="39"/>
      <c r="AA1241" s="39"/>
      <c r="AB1241" s="39"/>
      <c r="AC1241" s="39"/>
      <c r="AD1241" s="39"/>
      <c r="AE1241" s="39"/>
      <c r="AF1241" s="39"/>
      <c r="AG1241" s="39"/>
      <c r="AH1241" s="39"/>
      <c r="AJ1241" s="39">
        <f t="shared" si="510"/>
        <v>6.1869809880637186E-2</v>
      </c>
      <c r="AK1241" s="39">
        <f t="shared" si="511"/>
        <v>2.4792015970211457E-2</v>
      </c>
      <c r="AL1241" s="39">
        <f t="shared" si="512"/>
        <v>3.5344889192541633E-2</v>
      </c>
      <c r="AM1241" s="39"/>
      <c r="AS1241" s="39"/>
      <c r="AT1241" s="39">
        <f t="shared" si="521"/>
        <v>1.444553331635872E-2</v>
      </c>
      <c r="AU1241" s="39">
        <f t="shared" si="522"/>
        <v>4.6345782224846595E-2</v>
      </c>
      <c r="AW1241" s="38">
        <f t="shared" si="523"/>
        <v>166.08084285118724</v>
      </c>
      <c r="AX1241" s="38">
        <f t="shared" si="526"/>
        <v>66.550695989796836</v>
      </c>
      <c r="AY1241" s="38">
        <f t="shared" si="527"/>
        <v>94.878406752891067</v>
      </c>
      <c r="AZ1241" s="38">
        <f t="shared" si="513"/>
        <v>0</v>
      </c>
      <c r="BA1241" s="38">
        <f t="shared" si="514"/>
        <v>0</v>
      </c>
      <c r="BB1241" s="38">
        <f t="shared" si="515"/>
        <v>0</v>
      </c>
      <c r="BC1241" s="38">
        <f t="shared" si="516"/>
        <v>0</v>
      </c>
      <c r="BD1241" s="38">
        <f t="shared" si="517"/>
        <v>0</v>
      </c>
      <c r="BE1241" s="38">
        <f t="shared" si="518"/>
        <v>0</v>
      </c>
      <c r="BF1241" s="38">
        <f t="shared" si="519"/>
        <v>0</v>
      </c>
      <c r="BG1241" s="38">
        <f t="shared" si="524"/>
        <v>38.7770118131007</v>
      </c>
      <c r="BH1241" s="38">
        <f t="shared" si="525"/>
        <v>124.40876397308921</v>
      </c>
      <c r="BI1241" s="61">
        <f t="shared" si="520"/>
        <v>490.69572138006504</v>
      </c>
    </row>
    <row r="1242" spans="1:61" ht="20.399999999999999" x14ac:dyDescent="0.3">
      <c r="A1242" s="84" t="s">
        <v>2582</v>
      </c>
      <c r="B1242" s="84" t="s">
        <v>1916</v>
      </c>
      <c r="C1242" s="84" t="s">
        <v>1916</v>
      </c>
      <c r="D1242" s="63">
        <f>VLOOKUP(B1242,Площадь!$A$2:$B$490,2,0)</f>
        <v>4.5999999999999996</v>
      </c>
      <c r="E1242" s="72"/>
      <c r="F1242" s="87">
        <v>31</v>
      </c>
      <c r="G1242" s="87">
        <v>29</v>
      </c>
      <c r="H1242" s="90">
        <v>31</v>
      </c>
      <c r="I1242" s="89"/>
      <c r="J1242" s="89"/>
      <c r="K1242" s="89"/>
      <c r="L1242" s="89"/>
      <c r="M1242" s="89"/>
      <c r="N1242" s="89"/>
      <c r="O1242" s="89"/>
      <c r="P1242" s="89">
        <v>15</v>
      </c>
      <c r="Q1242" s="89">
        <v>31</v>
      </c>
      <c r="R1242">
        <f t="shared" si="509"/>
        <v>137</v>
      </c>
      <c r="S1242" s="79"/>
      <c r="T1242" s="73"/>
      <c r="U1242" s="39"/>
      <c r="V1242" s="39"/>
      <c r="W1242" s="39"/>
      <c r="X1242" s="39"/>
      <c r="Y1242" s="39"/>
      <c r="Z1242" s="39"/>
      <c r="AA1242" s="39"/>
      <c r="AB1242" s="39"/>
      <c r="AC1242" s="39"/>
      <c r="AD1242" s="39"/>
      <c r="AE1242" s="39"/>
      <c r="AF1242" s="39"/>
      <c r="AG1242" s="39"/>
      <c r="AH1242" s="39"/>
      <c r="AJ1242" s="39">
        <f t="shared" si="510"/>
        <v>6.6186308244402567E-2</v>
      </c>
      <c r="AK1242" s="39">
        <f t="shared" si="511"/>
        <v>2.6521691503016906E-2</v>
      </c>
      <c r="AL1242" s="39">
        <f t="shared" si="512"/>
        <v>3.7810811694346858E-2</v>
      </c>
      <c r="AM1242" s="39"/>
      <c r="AS1242" s="39"/>
      <c r="AT1242" s="39">
        <f t="shared" si="521"/>
        <v>1.5453361222151189E-2</v>
      </c>
      <c r="AU1242" s="39">
        <f t="shared" si="522"/>
        <v>4.9579208891696355E-2</v>
      </c>
      <c r="AW1242" s="38">
        <f t="shared" si="523"/>
        <v>177.66787839894448</v>
      </c>
      <c r="AX1242" s="38">
        <f t="shared" si="526"/>
        <v>71.193767803038469</v>
      </c>
      <c r="AY1242" s="38">
        <f t="shared" si="527"/>
        <v>101.49783047983694</v>
      </c>
      <c r="AZ1242" s="38">
        <f t="shared" si="513"/>
        <v>0</v>
      </c>
      <c r="BA1242" s="38">
        <f t="shared" si="514"/>
        <v>0</v>
      </c>
      <c r="BB1242" s="38">
        <f t="shared" si="515"/>
        <v>0</v>
      </c>
      <c r="BC1242" s="38">
        <f t="shared" si="516"/>
        <v>0</v>
      </c>
      <c r="BD1242" s="38">
        <f t="shared" si="517"/>
        <v>0</v>
      </c>
      <c r="BE1242" s="38">
        <f t="shared" si="518"/>
        <v>0</v>
      </c>
      <c r="BF1242" s="38">
        <f t="shared" si="519"/>
        <v>0</v>
      </c>
      <c r="BG1242" s="38">
        <f t="shared" si="524"/>
        <v>41.482384730293766</v>
      </c>
      <c r="BH1242" s="38">
        <f t="shared" si="525"/>
        <v>133.08844518051404</v>
      </c>
      <c r="BI1242" s="61">
        <f t="shared" si="520"/>
        <v>524.93030659262763</v>
      </c>
    </row>
    <row r="1243" spans="1:61" ht="20.399999999999999" x14ac:dyDescent="0.3">
      <c r="A1243" s="197" t="s">
        <v>821</v>
      </c>
      <c r="B1243" s="84" t="s">
        <v>822</v>
      </c>
      <c r="C1243" s="84" t="s">
        <v>822</v>
      </c>
      <c r="D1243" s="63">
        <f>VLOOKUP(B1243,Площадь!$A$2:$B$490,2,0)</f>
        <v>3.7</v>
      </c>
      <c r="E1243" s="72"/>
      <c r="F1243" s="90">
        <v>31</v>
      </c>
      <c r="G1243" s="90">
        <v>13</v>
      </c>
      <c r="H1243" s="90"/>
      <c r="I1243" s="89"/>
      <c r="J1243" s="89"/>
      <c r="K1243" s="89"/>
      <c r="L1243" s="89"/>
      <c r="M1243" s="89"/>
      <c r="N1243" s="89"/>
      <c r="O1243" s="89"/>
      <c r="P1243" s="89"/>
      <c r="Q1243" s="89"/>
      <c r="R1243">
        <f t="shared" si="509"/>
        <v>44</v>
      </c>
      <c r="S1243" s="79"/>
      <c r="T1243" s="73"/>
      <c r="U1243" s="39"/>
      <c r="V1243" s="39"/>
      <c r="W1243" s="39"/>
      <c r="X1243" s="39"/>
      <c r="Y1243" s="39"/>
      <c r="Z1243" s="39"/>
      <c r="AA1243" s="39"/>
      <c r="AB1243" s="39"/>
      <c r="AC1243" s="39"/>
      <c r="AD1243" s="39"/>
      <c r="AE1243" s="39"/>
      <c r="AF1243" s="39"/>
      <c r="AG1243" s="39"/>
      <c r="AH1243" s="39"/>
      <c r="AJ1243" s="39">
        <f t="shared" si="510"/>
        <v>5.3236813153106417E-2</v>
      </c>
      <c r="AK1243" s="39">
        <f t="shared" si="511"/>
        <v>9.5629187503381806E-3</v>
      </c>
      <c r="AL1243" s="39">
        <f t="shared" si="512"/>
        <v>0</v>
      </c>
      <c r="AM1243" s="39"/>
      <c r="AS1243" s="39"/>
      <c r="AT1243" s="39">
        <f t="shared" si="521"/>
        <v>0</v>
      </c>
      <c r="AU1243" s="39">
        <f t="shared" si="522"/>
        <v>0</v>
      </c>
      <c r="AW1243" s="38">
        <f t="shared" si="523"/>
        <v>142.90677175567274</v>
      </c>
      <c r="AX1243" s="38">
        <f t="shared" si="526"/>
        <v>25.6703165766578</v>
      </c>
      <c r="AY1243" s="38">
        <f t="shared" si="527"/>
        <v>0</v>
      </c>
      <c r="AZ1243" s="38">
        <f t="shared" si="513"/>
        <v>0</v>
      </c>
      <c r="BA1243" s="38">
        <f t="shared" si="514"/>
        <v>0</v>
      </c>
      <c r="BB1243" s="38">
        <f t="shared" si="515"/>
        <v>0</v>
      </c>
      <c r="BC1243" s="38">
        <f t="shared" si="516"/>
        <v>0</v>
      </c>
      <c r="BD1243" s="38">
        <f t="shared" si="517"/>
        <v>0</v>
      </c>
      <c r="BE1243" s="38">
        <f t="shared" si="518"/>
        <v>0</v>
      </c>
      <c r="BF1243" s="38">
        <f t="shared" si="519"/>
        <v>0</v>
      </c>
      <c r="BG1243" s="38">
        <f t="shared" si="524"/>
        <v>0</v>
      </c>
      <c r="BH1243" s="38">
        <f t="shared" si="525"/>
        <v>0</v>
      </c>
      <c r="BI1243" s="61">
        <f t="shared" si="520"/>
        <v>168.57708833233053</v>
      </c>
    </row>
    <row r="1244" spans="1:61" ht="20.399999999999999" x14ac:dyDescent="0.3">
      <c r="A1244" s="197" t="s">
        <v>3983</v>
      </c>
      <c r="B1244" s="84" t="s">
        <v>822</v>
      </c>
      <c r="C1244" s="84" t="s">
        <v>822</v>
      </c>
      <c r="D1244" s="63">
        <f>VLOOKUP(B1244,Площадь!$A$2:$B$490,2,0)</f>
        <v>3.7</v>
      </c>
      <c r="E1244" s="72"/>
      <c r="F1244" s="90"/>
      <c r="G1244" s="90">
        <v>16</v>
      </c>
      <c r="H1244" s="90">
        <v>31</v>
      </c>
      <c r="I1244" s="89"/>
      <c r="J1244" s="89"/>
      <c r="K1244" s="89"/>
      <c r="L1244" s="89"/>
      <c r="M1244" s="89"/>
      <c r="N1244" s="89"/>
      <c r="O1244" s="89"/>
      <c r="P1244" s="89">
        <v>15</v>
      </c>
      <c r="Q1244" s="89">
        <v>31</v>
      </c>
      <c r="R1244">
        <f t="shared" si="509"/>
        <v>93</v>
      </c>
      <c r="S1244" s="79"/>
      <c r="T1244" s="73"/>
      <c r="U1244" s="39"/>
      <c r="V1244" s="39"/>
      <c r="W1244" s="39"/>
      <c r="X1244" s="39"/>
      <c r="Y1244" s="39"/>
      <c r="Z1244" s="39"/>
      <c r="AA1244" s="39"/>
      <c r="AB1244" s="39"/>
      <c r="AC1244" s="39"/>
      <c r="AD1244" s="39"/>
      <c r="AE1244" s="39"/>
      <c r="AF1244" s="39"/>
      <c r="AG1244" s="39"/>
      <c r="AH1244" s="39"/>
      <c r="AJ1244" s="39">
        <f t="shared" si="510"/>
        <v>0</v>
      </c>
      <c r="AK1244" s="39">
        <f t="shared" si="511"/>
        <v>1.1769746154262377E-2</v>
      </c>
      <c r="AL1244" s="39">
        <f t="shared" si="512"/>
        <v>3.0413044188931173E-2</v>
      </c>
      <c r="AM1244" s="39"/>
      <c r="AS1244" s="39"/>
      <c r="AT1244" s="39">
        <f t="shared" si="521"/>
        <v>1.2429877504773784E-2</v>
      </c>
      <c r="AU1244" s="39">
        <f t="shared" si="522"/>
        <v>3.9878928891147074E-2</v>
      </c>
      <c r="AW1244" s="38">
        <f t="shared" si="523"/>
        <v>0</v>
      </c>
      <c r="AX1244" s="38">
        <f t="shared" si="526"/>
        <v>31.594235786655755</v>
      </c>
      <c r="AY1244" s="38">
        <f t="shared" si="527"/>
        <v>81.639559298999288</v>
      </c>
      <c r="AZ1244" s="38">
        <f t="shared" si="513"/>
        <v>0</v>
      </c>
      <c r="BA1244" s="38">
        <f t="shared" si="514"/>
        <v>0</v>
      </c>
      <c r="BB1244" s="38">
        <f t="shared" si="515"/>
        <v>0</v>
      </c>
      <c r="BC1244" s="38">
        <f t="shared" si="516"/>
        <v>0</v>
      </c>
      <c r="BD1244" s="38">
        <f t="shared" si="517"/>
        <v>0</v>
      </c>
      <c r="BE1244" s="38">
        <f t="shared" si="518"/>
        <v>0</v>
      </c>
      <c r="BF1244" s="38">
        <f t="shared" si="519"/>
        <v>0</v>
      </c>
      <c r="BG1244" s="38">
        <f t="shared" si="524"/>
        <v>33.366265978714559</v>
      </c>
      <c r="BH1244" s="38">
        <f t="shared" si="525"/>
        <v>107.04940155823957</v>
      </c>
      <c r="BI1244" s="61">
        <f t="shared" si="520"/>
        <v>253.64946262260918</v>
      </c>
    </row>
    <row r="1245" spans="1:61" ht="20.399999999999999" x14ac:dyDescent="0.3">
      <c r="A1245" s="84" t="s">
        <v>729</v>
      </c>
      <c r="B1245" s="84" t="s">
        <v>730</v>
      </c>
      <c r="C1245" s="84" t="s">
        <v>730</v>
      </c>
      <c r="D1245" s="63">
        <f>VLOOKUP(B1245,Площадь!$A$2:$B$490,2,0)</f>
        <v>3.8</v>
      </c>
      <c r="E1245" s="72"/>
      <c r="F1245" s="87">
        <v>31</v>
      </c>
      <c r="G1245" s="87">
        <v>29</v>
      </c>
      <c r="H1245" s="90">
        <v>31</v>
      </c>
      <c r="I1245" s="89"/>
      <c r="J1245" s="89"/>
      <c r="K1245" s="89"/>
      <c r="L1245" s="89"/>
      <c r="M1245" s="89"/>
      <c r="N1245" s="89"/>
      <c r="O1245" s="89"/>
      <c r="P1245" s="89">
        <v>15</v>
      </c>
      <c r="Q1245" s="89">
        <v>31</v>
      </c>
      <c r="R1245">
        <f t="shared" si="509"/>
        <v>137</v>
      </c>
      <c r="S1245" s="79"/>
      <c r="T1245" s="73"/>
      <c r="U1245" s="39"/>
      <c r="V1245" s="39"/>
      <c r="W1245" s="39"/>
      <c r="X1245" s="39"/>
      <c r="Y1245" s="39"/>
      <c r="Z1245" s="39"/>
      <c r="AA1245" s="39"/>
      <c r="AB1245" s="39"/>
      <c r="AC1245" s="39"/>
      <c r="AD1245" s="39"/>
      <c r="AE1245" s="39"/>
      <c r="AF1245" s="39"/>
      <c r="AG1245" s="39"/>
      <c r="AH1245" s="39"/>
      <c r="AJ1245" s="39">
        <f t="shared" si="510"/>
        <v>5.4675645941028209E-2</v>
      </c>
      <c r="AK1245" s="39">
        <f t="shared" si="511"/>
        <v>2.1909223415535705E-2</v>
      </c>
      <c r="AL1245" s="39">
        <f t="shared" si="512"/>
        <v>3.123501835619958E-2</v>
      </c>
      <c r="AM1245" s="39"/>
      <c r="AS1245" s="39"/>
      <c r="AT1245" s="39">
        <f t="shared" si="521"/>
        <v>1.2765820140037938E-2</v>
      </c>
      <c r="AU1245" s="39">
        <f t="shared" si="522"/>
        <v>4.0956737780096994E-2</v>
      </c>
      <c r="AW1245" s="38">
        <f t="shared" si="523"/>
        <v>146.76911693825849</v>
      </c>
      <c r="AX1245" s="38">
        <f t="shared" si="526"/>
        <v>58.812242967727428</v>
      </c>
      <c r="AY1245" s="38">
        <f t="shared" si="527"/>
        <v>83.846033874647915</v>
      </c>
      <c r="AZ1245" s="38">
        <f t="shared" si="513"/>
        <v>0</v>
      </c>
      <c r="BA1245" s="38">
        <f t="shared" si="514"/>
        <v>0</v>
      </c>
      <c r="BB1245" s="38">
        <f t="shared" si="515"/>
        <v>0</v>
      </c>
      <c r="BC1245" s="38">
        <f t="shared" si="516"/>
        <v>0</v>
      </c>
      <c r="BD1245" s="38">
        <f t="shared" si="517"/>
        <v>0</v>
      </c>
      <c r="BE1245" s="38">
        <f t="shared" si="518"/>
        <v>0</v>
      </c>
      <c r="BF1245" s="38">
        <f t="shared" si="519"/>
        <v>0</v>
      </c>
      <c r="BG1245" s="38">
        <f t="shared" si="524"/>
        <v>34.268056951112243</v>
      </c>
      <c r="BH1245" s="38">
        <f t="shared" si="525"/>
        <v>109.94262862738117</v>
      </c>
      <c r="BI1245" s="61">
        <f t="shared" si="520"/>
        <v>433.63807935912723</v>
      </c>
    </row>
    <row r="1246" spans="1:61" x14ac:dyDescent="0.3">
      <c r="A1246" s="194" t="s">
        <v>1361</v>
      </c>
      <c r="B1246" s="194" t="s">
        <v>1362</v>
      </c>
      <c r="C1246" s="194" t="s">
        <v>1362</v>
      </c>
      <c r="D1246" s="195">
        <f>VLOOKUP(B1246,Площадь!$A$2:$B$490,2,0)</f>
        <v>4.5999999999999996</v>
      </c>
      <c r="E1246" s="72"/>
      <c r="F1246" s="87">
        <v>31</v>
      </c>
      <c r="G1246" s="87">
        <v>29</v>
      </c>
      <c r="H1246" s="90">
        <v>31</v>
      </c>
      <c r="I1246" s="89"/>
      <c r="J1246" s="89"/>
      <c r="K1246" s="89"/>
      <c r="L1246" s="89"/>
      <c r="M1246" s="89"/>
      <c r="N1246" s="89"/>
      <c r="O1246" s="89"/>
      <c r="P1246" s="89">
        <v>10</v>
      </c>
      <c r="Q1246" s="89"/>
      <c r="R1246">
        <f t="shared" si="509"/>
        <v>101</v>
      </c>
      <c r="S1246" s="79"/>
      <c r="T1246" s="73"/>
      <c r="U1246" s="39"/>
      <c r="V1246" s="39"/>
      <c r="W1246" s="39"/>
      <c r="X1246" s="39"/>
      <c r="Y1246" s="39"/>
      <c r="Z1246" s="39"/>
      <c r="AA1246" s="39"/>
      <c r="AB1246" s="39"/>
      <c r="AC1246" s="39"/>
      <c r="AD1246" s="39"/>
      <c r="AE1246" s="39"/>
      <c r="AF1246" s="39"/>
      <c r="AG1246" s="39"/>
      <c r="AH1246" s="39"/>
      <c r="AJ1246" s="39">
        <f t="shared" si="510"/>
        <v>6.6186308244402567E-2</v>
      </c>
      <c r="AK1246" s="39">
        <f t="shared" si="511"/>
        <v>2.6521691503016906E-2</v>
      </c>
      <c r="AL1246" s="39">
        <f t="shared" si="512"/>
        <v>3.7810811694346858E-2</v>
      </c>
      <c r="AM1246" s="39"/>
      <c r="AS1246" s="39"/>
      <c r="AT1246" s="39">
        <f t="shared" si="521"/>
        <v>1.0302240814767459E-2</v>
      </c>
      <c r="AU1246" s="39">
        <f t="shared" si="522"/>
        <v>0</v>
      </c>
      <c r="AW1246" s="38">
        <f t="shared" si="523"/>
        <v>177.66787839894448</v>
      </c>
      <c r="AX1246" s="38">
        <f t="shared" si="526"/>
        <v>71.193767803038469</v>
      </c>
      <c r="AY1246" s="38">
        <f t="shared" si="527"/>
        <v>101.49783047983694</v>
      </c>
      <c r="AZ1246" s="38">
        <f t="shared" si="513"/>
        <v>0</v>
      </c>
      <c r="BA1246" s="38">
        <f t="shared" si="514"/>
        <v>0</v>
      </c>
      <c r="BB1246" s="38">
        <f t="shared" si="515"/>
        <v>0</v>
      </c>
      <c r="BC1246" s="38">
        <f t="shared" si="516"/>
        <v>0</v>
      </c>
      <c r="BD1246" s="38">
        <f t="shared" si="517"/>
        <v>0</v>
      </c>
      <c r="BE1246" s="38">
        <f t="shared" si="518"/>
        <v>0</v>
      </c>
      <c r="BF1246" s="38">
        <f t="shared" si="519"/>
        <v>0</v>
      </c>
      <c r="BG1246" s="38">
        <f t="shared" si="524"/>
        <v>27.654923153529179</v>
      </c>
      <c r="BH1246" s="38">
        <f t="shared" si="525"/>
        <v>0</v>
      </c>
      <c r="BI1246" s="61">
        <f t="shared" si="520"/>
        <v>378.01439983534908</v>
      </c>
    </row>
    <row r="1247" spans="1:61" x14ac:dyDescent="0.3">
      <c r="A1247" s="194" t="s">
        <v>4505</v>
      </c>
      <c r="B1247" s="194" t="s">
        <v>1362</v>
      </c>
      <c r="C1247" s="194" t="s">
        <v>1362</v>
      </c>
      <c r="D1247" s="195">
        <f>VLOOKUP(B1247,Площадь!$A$2:$B$490,2,0)</f>
        <v>4.5999999999999996</v>
      </c>
      <c r="E1247" s="72"/>
      <c r="F1247" s="87"/>
      <c r="G1247" s="87"/>
      <c r="H1247" s="90"/>
      <c r="I1247" s="89"/>
      <c r="J1247" s="89"/>
      <c r="K1247" s="89"/>
      <c r="L1247" s="89"/>
      <c r="M1247" s="89"/>
      <c r="N1247" s="89"/>
      <c r="O1247" s="89"/>
      <c r="P1247" s="89">
        <v>5</v>
      </c>
      <c r="Q1247" s="89">
        <v>31</v>
      </c>
      <c r="R1247">
        <f t="shared" si="509"/>
        <v>36</v>
      </c>
      <c r="S1247" s="79"/>
      <c r="T1247" s="73"/>
      <c r="U1247" s="39"/>
      <c r="V1247" s="39"/>
      <c r="W1247" s="39"/>
      <c r="X1247" s="39"/>
      <c r="Y1247" s="39"/>
      <c r="Z1247" s="39"/>
      <c r="AA1247" s="39"/>
      <c r="AB1247" s="39"/>
      <c r="AC1247" s="39"/>
      <c r="AD1247" s="39"/>
      <c r="AE1247" s="39"/>
      <c r="AF1247" s="39"/>
      <c r="AG1247" s="39"/>
      <c r="AH1247" s="39"/>
      <c r="AJ1247" s="39">
        <f t="shared" si="510"/>
        <v>0</v>
      </c>
      <c r="AK1247" s="39">
        <f t="shared" si="511"/>
        <v>0</v>
      </c>
      <c r="AL1247" s="39">
        <f t="shared" si="512"/>
        <v>0</v>
      </c>
      <c r="AM1247" s="39"/>
      <c r="AS1247" s="39"/>
      <c r="AT1247" s="39">
        <f t="shared" si="521"/>
        <v>5.1511204073837295E-3</v>
      </c>
      <c r="AU1247" s="39">
        <f t="shared" si="522"/>
        <v>4.9579208891696355E-2</v>
      </c>
      <c r="AW1247" s="38">
        <f t="shared" si="523"/>
        <v>0</v>
      </c>
      <c r="AX1247" s="38">
        <f t="shared" si="526"/>
        <v>0</v>
      </c>
      <c r="AY1247" s="38">
        <f t="shared" si="527"/>
        <v>0</v>
      </c>
      <c r="AZ1247" s="38"/>
      <c r="BA1247" s="38"/>
      <c r="BB1247" s="38"/>
      <c r="BC1247" s="38"/>
      <c r="BD1247" s="38"/>
      <c r="BE1247" s="38"/>
      <c r="BF1247" s="38"/>
      <c r="BG1247" s="38">
        <f t="shared" si="524"/>
        <v>13.827461576764589</v>
      </c>
      <c r="BH1247" s="38">
        <f t="shared" si="525"/>
        <v>133.08844518051404</v>
      </c>
      <c r="BI1247" s="61">
        <f t="shared" si="520"/>
        <v>146.91590675727863</v>
      </c>
    </row>
    <row r="1248" spans="1:61" ht="20.399999999999999" x14ac:dyDescent="0.3">
      <c r="A1248" s="84" t="s">
        <v>3984</v>
      </c>
      <c r="B1248" s="84" t="s">
        <v>2283</v>
      </c>
      <c r="C1248" s="84" t="s">
        <v>2283</v>
      </c>
      <c r="D1248" s="63">
        <f>VLOOKUP(B1248,Площадь!$A$2:$B$490,2,0)</f>
        <v>3.7</v>
      </c>
      <c r="E1248" s="72"/>
      <c r="F1248" s="87">
        <v>31</v>
      </c>
      <c r="G1248" s="87">
        <v>29</v>
      </c>
      <c r="H1248" s="90">
        <v>31</v>
      </c>
      <c r="I1248" s="89"/>
      <c r="J1248" s="89"/>
      <c r="K1248" s="89"/>
      <c r="L1248" s="89"/>
      <c r="M1248" s="89"/>
      <c r="N1248" s="89"/>
      <c r="O1248" s="89"/>
      <c r="P1248" s="89">
        <v>15</v>
      </c>
      <c r="Q1248" s="89">
        <v>31</v>
      </c>
      <c r="R1248">
        <f t="shared" si="509"/>
        <v>137</v>
      </c>
      <c r="S1248" s="79"/>
      <c r="T1248" s="73"/>
      <c r="U1248" s="39"/>
      <c r="V1248" s="39"/>
      <c r="W1248" s="39"/>
      <c r="X1248" s="39"/>
      <c r="Y1248" s="39"/>
      <c r="Z1248" s="39"/>
      <c r="AA1248" s="39"/>
      <c r="AB1248" s="39"/>
      <c r="AC1248" s="39"/>
      <c r="AD1248" s="39"/>
      <c r="AE1248" s="39"/>
      <c r="AF1248" s="39"/>
      <c r="AG1248" s="39"/>
      <c r="AH1248" s="39"/>
      <c r="AJ1248" s="39">
        <f t="shared" si="510"/>
        <v>5.3236813153106417E-2</v>
      </c>
      <c r="AK1248" s="39">
        <f t="shared" si="511"/>
        <v>2.1332664904600559E-2</v>
      </c>
      <c r="AL1248" s="39">
        <f t="shared" si="512"/>
        <v>3.0413044188931173E-2</v>
      </c>
      <c r="AM1248" s="39"/>
      <c r="AS1248" s="39"/>
      <c r="AT1248" s="39">
        <f t="shared" si="521"/>
        <v>1.2429877504773784E-2</v>
      </c>
      <c r="AU1248" s="39">
        <f t="shared" si="522"/>
        <v>3.9878928891147074E-2</v>
      </c>
      <c r="AW1248" s="38">
        <f t="shared" si="523"/>
        <v>142.90677175567274</v>
      </c>
      <c r="AX1248" s="38">
        <f t="shared" si="526"/>
        <v>57.264552363313555</v>
      </c>
      <c r="AY1248" s="38">
        <f t="shared" si="527"/>
        <v>81.639559298999288</v>
      </c>
      <c r="AZ1248" s="38">
        <f t="shared" si="513"/>
        <v>0</v>
      </c>
      <c r="BA1248" s="38">
        <f t="shared" si="514"/>
        <v>0</v>
      </c>
      <c r="BB1248" s="38">
        <f t="shared" si="515"/>
        <v>0</v>
      </c>
      <c r="BC1248" s="38">
        <f t="shared" si="516"/>
        <v>0</v>
      </c>
      <c r="BD1248" s="38">
        <f t="shared" si="517"/>
        <v>0</v>
      </c>
      <c r="BE1248" s="38">
        <f t="shared" si="518"/>
        <v>0</v>
      </c>
      <c r="BF1248" s="38">
        <f t="shared" si="519"/>
        <v>0</v>
      </c>
      <c r="BG1248" s="38">
        <f t="shared" si="524"/>
        <v>33.366265978714559</v>
      </c>
      <c r="BH1248" s="38">
        <f t="shared" si="525"/>
        <v>107.04940155823957</v>
      </c>
      <c r="BI1248" s="61">
        <f t="shared" si="520"/>
        <v>422.22655095493974</v>
      </c>
    </row>
    <row r="1249" spans="1:61" ht="20.399999999999999" x14ac:dyDescent="0.3">
      <c r="A1249" s="84" t="s">
        <v>1949</v>
      </c>
      <c r="B1249" s="84" t="s">
        <v>1950</v>
      </c>
      <c r="C1249" s="84" t="s">
        <v>1950</v>
      </c>
      <c r="D1249" s="63">
        <f>VLOOKUP(B1249,Площадь!$A$2:$B$490,2,0)</f>
        <v>3</v>
      </c>
      <c r="E1249" s="72"/>
      <c r="F1249" s="87">
        <v>31</v>
      </c>
      <c r="G1249" s="87">
        <v>29</v>
      </c>
      <c r="H1249" s="90">
        <v>31</v>
      </c>
      <c r="I1249" s="89"/>
      <c r="J1249" s="89"/>
      <c r="K1249" s="89"/>
      <c r="L1249" s="89"/>
      <c r="M1249" s="89"/>
      <c r="N1249" s="89"/>
      <c r="O1249" s="89"/>
      <c r="P1249" s="89">
        <v>15</v>
      </c>
      <c r="Q1249" s="89">
        <v>31</v>
      </c>
      <c r="R1249">
        <f t="shared" si="509"/>
        <v>137</v>
      </c>
      <c r="S1249" s="79"/>
      <c r="T1249" s="73"/>
      <c r="U1249" s="39"/>
      <c r="V1249" s="39"/>
      <c r="W1249" s="39"/>
      <c r="X1249" s="39"/>
      <c r="Y1249" s="39"/>
      <c r="Z1249" s="39"/>
      <c r="AA1249" s="39"/>
      <c r="AB1249" s="39"/>
      <c r="AC1249" s="39"/>
      <c r="AD1249" s="39"/>
      <c r="AE1249" s="39"/>
      <c r="AF1249" s="39"/>
      <c r="AG1249" s="39"/>
      <c r="AH1249" s="39"/>
      <c r="AJ1249" s="39">
        <f t="shared" si="510"/>
        <v>4.316498363765385E-2</v>
      </c>
      <c r="AK1249" s="39">
        <f t="shared" si="511"/>
        <v>1.7296755328054504E-2</v>
      </c>
      <c r="AL1249" s="39">
        <f t="shared" si="512"/>
        <v>2.4659225018052303E-2</v>
      </c>
      <c r="AM1249" s="39"/>
      <c r="AS1249" s="39"/>
      <c r="AT1249" s="39">
        <f t="shared" si="521"/>
        <v>1.0078279057924688E-2</v>
      </c>
      <c r="AU1249" s="39">
        <f t="shared" si="522"/>
        <v>3.2334266668497626E-2</v>
      </c>
      <c r="AW1249" s="38">
        <f t="shared" si="523"/>
        <v>115.87035547757249</v>
      </c>
      <c r="AX1249" s="38">
        <f t="shared" si="526"/>
        <v>46.430718132416388</v>
      </c>
      <c r="AY1249" s="38">
        <f t="shared" si="527"/>
        <v>66.194237269458881</v>
      </c>
      <c r="AZ1249" s="38">
        <f t="shared" si="513"/>
        <v>0</v>
      </c>
      <c r="BA1249" s="38">
        <f t="shared" si="514"/>
        <v>0</v>
      </c>
      <c r="BB1249" s="38">
        <f t="shared" si="515"/>
        <v>0</v>
      </c>
      <c r="BC1249" s="38">
        <f t="shared" si="516"/>
        <v>0</v>
      </c>
      <c r="BD1249" s="38">
        <f t="shared" si="517"/>
        <v>0</v>
      </c>
      <c r="BE1249" s="38">
        <f t="shared" si="518"/>
        <v>0</v>
      </c>
      <c r="BF1249" s="38">
        <f t="shared" si="519"/>
        <v>0</v>
      </c>
      <c r="BG1249" s="38">
        <f t="shared" si="524"/>
        <v>27.053729171930719</v>
      </c>
      <c r="BH1249" s="38">
        <f t="shared" si="525"/>
        <v>86.796812074248294</v>
      </c>
      <c r="BI1249" s="61">
        <f t="shared" si="520"/>
        <v>342.34585212562672</v>
      </c>
    </row>
    <row r="1250" spans="1:61" ht="20.399999999999999" x14ac:dyDescent="0.3">
      <c r="A1250" s="84" t="s">
        <v>1806</v>
      </c>
      <c r="B1250" s="84" t="s">
        <v>1807</v>
      </c>
      <c r="C1250" s="84" t="s">
        <v>1807</v>
      </c>
      <c r="D1250" s="63">
        <f>VLOOKUP(B1250,Площадь!$A$2:$B$490,2,0)</f>
        <v>3.1</v>
      </c>
      <c r="E1250" s="72"/>
      <c r="F1250" s="87">
        <v>31</v>
      </c>
      <c r="G1250" s="87">
        <v>29</v>
      </c>
      <c r="H1250" s="90">
        <v>31</v>
      </c>
      <c r="I1250" s="89"/>
      <c r="J1250" s="89"/>
      <c r="K1250" s="89"/>
      <c r="L1250" s="89"/>
      <c r="M1250" s="89"/>
      <c r="N1250" s="89"/>
      <c r="O1250" s="89"/>
      <c r="P1250" s="89">
        <v>15</v>
      </c>
      <c r="Q1250" s="89">
        <v>31</v>
      </c>
      <c r="R1250">
        <f t="shared" si="509"/>
        <v>137</v>
      </c>
      <c r="S1250" s="79"/>
      <c r="T1250" s="73"/>
      <c r="U1250" s="39"/>
      <c r="V1250" s="39"/>
      <c r="W1250" s="39"/>
      <c r="X1250" s="39"/>
      <c r="Y1250" s="39"/>
      <c r="Z1250" s="39"/>
      <c r="AA1250" s="39"/>
      <c r="AB1250" s="39"/>
      <c r="AC1250" s="39"/>
      <c r="AD1250" s="39"/>
      <c r="AE1250" s="39"/>
      <c r="AF1250" s="39"/>
      <c r="AG1250" s="39"/>
      <c r="AH1250" s="39"/>
      <c r="AJ1250" s="39">
        <f t="shared" si="510"/>
        <v>4.4603816425575642E-2</v>
      </c>
      <c r="AK1250" s="39">
        <f t="shared" si="511"/>
        <v>1.7873313838989657E-2</v>
      </c>
      <c r="AL1250" s="39">
        <f t="shared" si="512"/>
        <v>2.5481199185320713E-2</v>
      </c>
      <c r="AM1250" s="39"/>
      <c r="AS1250" s="39"/>
      <c r="AT1250" s="39">
        <f t="shared" si="521"/>
        <v>1.0414221693188846E-2</v>
      </c>
      <c r="AU1250" s="39">
        <f t="shared" si="522"/>
        <v>3.3412075557447546E-2</v>
      </c>
      <c r="AW1250" s="38">
        <f t="shared" si="523"/>
        <v>119.73270066015823</v>
      </c>
      <c r="AX1250" s="38">
        <f t="shared" si="526"/>
        <v>47.978408736830282</v>
      </c>
      <c r="AY1250" s="38">
        <f t="shared" si="527"/>
        <v>68.400711845107509</v>
      </c>
      <c r="AZ1250" s="38">
        <f t="shared" si="513"/>
        <v>0</v>
      </c>
      <c r="BA1250" s="38">
        <f t="shared" si="514"/>
        <v>0</v>
      </c>
      <c r="BB1250" s="38">
        <f t="shared" si="515"/>
        <v>0</v>
      </c>
      <c r="BC1250" s="38">
        <f t="shared" si="516"/>
        <v>0</v>
      </c>
      <c r="BD1250" s="38">
        <f t="shared" si="517"/>
        <v>0</v>
      </c>
      <c r="BE1250" s="38">
        <f t="shared" si="518"/>
        <v>0</v>
      </c>
      <c r="BF1250" s="38">
        <f t="shared" si="519"/>
        <v>0</v>
      </c>
      <c r="BG1250" s="38">
        <f t="shared" si="524"/>
        <v>27.955520144328414</v>
      </c>
      <c r="BH1250" s="38">
        <f t="shared" si="525"/>
        <v>89.690039143389896</v>
      </c>
      <c r="BI1250" s="61">
        <f t="shared" si="520"/>
        <v>353.75738052981433</v>
      </c>
    </row>
    <row r="1251" spans="1:61" ht="20.399999999999999" x14ac:dyDescent="0.3">
      <c r="A1251" s="84" t="s">
        <v>823</v>
      </c>
      <c r="B1251" s="84" t="s">
        <v>824</v>
      </c>
      <c r="C1251" s="84" t="s">
        <v>824</v>
      </c>
      <c r="D1251" s="63">
        <f>VLOOKUP(B1251,Площадь!$A$2:$B$490,2,0)</f>
        <v>3.2</v>
      </c>
      <c r="E1251" s="72"/>
      <c r="F1251" s="87">
        <v>31</v>
      </c>
      <c r="G1251" s="87">
        <v>29</v>
      </c>
      <c r="H1251" s="90">
        <v>31</v>
      </c>
      <c r="I1251" s="89"/>
      <c r="J1251" s="89"/>
      <c r="K1251" s="89"/>
      <c r="L1251" s="89"/>
      <c r="M1251" s="89"/>
      <c r="N1251" s="89"/>
      <c r="O1251" s="89"/>
      <c r="P1251" s="89">
        <v>15</v>
      </c>
      <c r="Q1251" s="89">
        <v>31</v>
      </c>
      <c r="R1251">
        <f t="shared" si="509"/>
        <v>137</v>
      </c>
      <c r="S1251" s="79"/>
      <c r="T1251" s="73"/>
      <c r="U1251" s="39"/>
      <c r="V1251" s="39"/>
      <c r="W1251" s="39"/>
      <c r="X1251" s="39"/>
      <c r="Y1251" s="39"/>
      <c r="Z1251" s="39"/>
      <c r="AA1251" s="39"/>
      <c r="AB1251" s="39"/>
      <c r="AC1251" s="39"/>
      <c r="AD1251" s="39"/>
      <c r="AE1251" s="39"/>
      <c r="AF1251" s="39"/>
      <c r="AG1251" s="39"/>
      <c r="AH1251" s="39"/>
      <c r="AJ1251" s="39">
        <f t="shared" si="510"/>
        <v>4.604264921349744E-2</v>
      </c>
      <c r="AK1251" s="39">
        <f t="shared" si="511"/>
        <v>1.8449872349924807E-2</v>
      </c>
      <c r="AL1251" s="39">
        <f t="shared" si="512"/>
        <v>2.6303173352589124E-2</v>
      </c>
      <c r="AM1251" s="39"/>
      <c r="AS1251" s="39"/>
      <c r="AT1251" s="39">
        <f t="shared" si="521"/>
        <v>1.0750164328453002E-2</v>
      </c>
      <c r="AU1251" s="39">
        <f t="shared" si="522"/>
        <v>3.4489884446397466E-2</v>
      </c>
      <c r="AW1251" s="38">
        <f t="shared" si="523"/>
        <v>123.595045842744</v>
      </c>
      <c r="AX1251" s="38">
        <f t="shared" si="526"/>
        <v>49.526099341244155</v>
      </c>
      <c r="AY1251" s="38">
        <f t="shared" si="527"/>
        <v>70.60718642075615</v>
      </c>
      <c r="AZ1251" s="38">
        <f t="shared" si="513"/>
        <v>0</v>
      </c>
      <c r="BA1251" s="38">
        <f t="shared" si="514"/>
        <v>0</v>
      </c>
      <c r="BB1251" s="38">
        <f t="shared" si="515"/>
        <v>0</v>
      </c>
      <c r="BC1251" s="38">
        <f t="shared" si="516"/>
        <v>0</v>
      </c>
      <c r="BD1251" s="38">
        <f t="shared" si="517"/>
        <v>0</v>
      </c>
      <c r="BE1251" s="38">
        <f t="shared" si="518"/>
        <v>0</v>
      </c>
      <c r="BF1251" s="38">
        <f t="shared" si="519"/>
        <v>0</v>
      </c>
      <c r="BG1251" s="38">
        <f t="shared" si="524"/>
        <v>28.857311116726102</v>
      </c>
      <c r="BH1251" s="38">
        <f t="shared" si="525"/>
        <v>92.583266212531512</v>
      </c>
      <c r="BI1251" s="61">
        <f t="shared" si="520"/>
        <v>365.16890893400193</v>
      </c>
    </row>
    <row r="1252" spans="1:61" ht="20.399999999999999" x14ac:dyDescent="0.3">
      <c r="A1252" s="84" t="s">
        <v>2321</v>
      </c>
      <c r="B1252" s="84" t="s">
        <v>2322</v>
      </c>
      <c r="C1252" s="84" t="s">
        <v>2322</v>
      </c>
      <c r="D1252" s="63">
        <f>VLOOKUP(B1252,Площадь!$A$2:$B$490,2,0)</f>
        <v>3.4</v>
      </c>
      <c r="E1252" s="72"/>
      <c r="F1252" s="87">
        <v>31</v>
      </c>
      <c r="G1252" s="87">
        <v>29</v>
      </c>
      <c r="H1252" s="90">
        <v>31</v>
      </c>
      <c r="I1252" s="89"/>
      <c r="J1252" s="89"/>
      <c r="K1252" s="89"/>
      <c r="L1252" s="89"/>
      <c r="M1252" s="89"/>
      <c r="N1252" s="89"/>
      <c r="O1252" s="89"/>
      <c r="P1252" s="89">
        <v>15</v>
      </c>
      <c r="Q1252" s="89">
        <v>31</v>
      </c>
      <c r="R1252">
        <f t="shared" si="509"/>
        <v>137</v>
      </c>
      <c r="S1252" s="79"/>
      <c r="T1252" s="73"/>
      <c r="U1252" s="39"/>
      <c r="V1252" s="39"/>
      <c r="W1252" s="39"/>
      <c r="X1252" s="39"/>
      <c r="Y1252" s="39"/>
      <c r="Z1252" s="39"/>
      <c r="AA1252" s="39"/>
      <c r="AB1252" s="39"/>
      <c r="AC1252" s="39"/>
      <c r="AD1252" s="39"/>
      <c r="AE1252" s="39"/>
      <c r="AF1252" s="39"/>
      <c r="AG1252" s="39"/>
      <c r="AH1252" s="39"/>
      <c r="AJ1252" s="39">
        <f t="shared" si="510"/>
        <v>4.892031478934103E-2</v>
      </c>
      <c r="AK1252" s="39">
        <f t="shared" si="511"/>
        <v>1.9602989371795106E-2</v>
      </c>
      <c r="AL1252" s="39">
        <f t="shared" si="512"/>
        <v>2.7947121687125941E-2</v>
      </c>
      <c r="AM1252" s="39"/>
      <c r="AS1252" s="39"/>
      <c r="AT1252" s="39">
        <f t="shared" si="521"/>
        <v>1.1422049598981314E-2</v>
      </c>
      <c r="AU1252" s="39">
        <f t="shared" si="522"/>
        <v>3.6645502224297306E-2</v>
      </c>
      <c r="AW1252" s="38">
        <f t="shared" si="523"/>
        <v>131.3197362079155</v>
      </c>
      <c r="AX1252" s="38">
        <f t="shared" si="526"/>
        <v>52.621480550071915</v>
      </c>
      <c r="AY1252" s="38">
        <f t="shared" si="527"/>
        <v>75.020135572053391</v>
      </c>
      <c r="AZ1252" s="38">
        <f t="shared" si="513"/>
        <v>0</v>
      </c>
      <c r="BA1252" s="38">
        <f t="shared" si="514"/>
        <v>0</v>
      </c>
      <c r="BB1252" s="38">
        <f t="shared" si="515"/>
        <v>0</v>
      </c>
      <c r="BC1252" s="38">
        <f t="shared" si="516"/>
        <v>0</v>
      </c>
      <c r="BD1252" s="38">
        <f t="shared" si="517"/>
        <v>0</v>
      </c>
      <c r="BE1252" s="38">
        <f t="shared" si="518"/>
        <v>0</v>
      </c>
      <c r="BF1252" s="38">
        <f t="shared" si="519"/>
        <v>0</v>
      </c>
      <c r="BG1252" s="38">
        <f t="shared" si="524"/>
        <v>30.660893061521481</v>
      </c>
      <c r="BH1252" s="38">
        <f t="shared" si="525"/>
        <v>98.369720350814717</v>
      </c>
      <c r="BI1252" s="61">
        <f t="shared" si="520"/>
        <v>387.99196574237698</v>
      </c>
    </row>
    <row r="1253" spans="1:61" ht="20.399999999999999" x14ac:dyDescent="0.3">
      <c r="A1253" s="84" t="s">
        <v>2182</v>
      </c>
      <c r="B1253" s="84" t="s">
        <v>2183</v>
      </c>
      <c r="C1253" s="84" t="s">
        <v>2183</v>
      </c>
      <c r="D1253" s="63">
        <f>VLOOKUP(B1253,Площадь!$A$2:$B$490,2,0)</f>
        <v>3.7</v>
      </c>
      <c r="E1253" s="72"/>
      <c r="F1253" s="87">
        <v>31</v>
      </c>
      <c r="G1253" s="87">
        <v>29</v>
      </c>
      <c r="H1253" s="90">
        <v>31</v>
      </c>
      <c r="I1253" s="89"/>
      <c r="J1253" s="89"/>
      <c r="K1253" s="89"/>
      <c r="L1253" s="89"/>
      <c r="M1253" s="89"/>
      <c r="N1253" s="89"/>
      <c r="O1253" s="89"/>
      <c r="P1253" s="89">
        <v>15</v>
      </c>
      <c r="Q1253" s="89">
        <v>31</v>
      </c>
      <c r="R1253">
        <f t="shared" si="509"/>
        <v>137</v>
      </c>
      <c r="S1253" s="79"/>
      <c r="T1253" s="73"/>
      <c r="U1253" s="39"/>
      <c r="V1253" s="39"/>
      <c r="W1253" s="39"/>
      <c r="X1253" s="39"/>
      <c r="Y1253" s="39"/>
      <c r="Z1253" s="39"/>
      <c r="AA1253" s="39"/>
      <c r="AB1253" s="39"/>
      <c r="AC1253" s="39"/>
      <c r="AD1253" s="39"/>
      <c r="AE1253" s="39"/>
      <c r="AF1253" s="39"/>
      <c r="AG1253" s="39"/>
      <c r="AH1253" s="39"/>
      <c r="AJ1253" s="39">
        <f t="shared" si="510"/>
        <v>5.3236813153106417E-2</v>
      </c>
      <c r="AK1253" s="39">
        <f t="shared" si="511"/>
        <v>2.1332664904600559E-2</v>
      </c>
      <c r="AL1253" s="39">
        <f t="shared" si="512"/>
        <v>3.0413044188931173E-2</v>
      </c>
      <c r="AM1253" s="39"/>
      <c r="AS1253" s="39"/>
      <c r="AT1253" s="39">
        <f t="shared" si="521"/>
        <v>1.2429877504773784E-2</v>
      </c>
      <c r="AU1253" s="39">
        <f t="shared" si="522"/>
        <v>3.9878928891147074E-2</v>
      </c>
      <c r="AW1253" s="38">
        <f t="shared" si="523"/>
        <v>142.90677175567274</v>
      </c>
      <c r="AX1253" s="38">
        <f t="shared" si="526"/>
        <v>57.264552363313555</v>
      </c>
      <c r="AY1253" s="38">
        <f t="shared" si="527"/>
        <v>81.639559298999288</v>
      </c>
      <c r="AZ1253" s="38">
        <f t="shared" si="513"/>
        <v>0</v>
      </c>
      <c r="BA1253" s="38">
        <f t="shared" si="514"/>
        <v>0</v>
      </c>
      <c r="BB1253" s="38">
        <f t="shared" si="515"/>
        <v>0</v>
      </c>
      <c r="BC1253" s="38">
        <f t="shared" si="516"/>
        <v>0</v>
      </c>
      <c r="BD1253" s="38">
        <f t="shared" si="517"/>
        <v>0</v>
      </c>
      <c r="BE1253" s="38">
        <f t="shared" si="518"/>
        <v>0</v>
      </c>
      <c r="BF1253" s="38">
        <f t="shared" si="519"/>
        <v>0</v>
      </c>
      <c r="BG1253" s="38">
        <f t="shared" si="524"/>
        <v>33.366265978714559</v>
      </c>
      <c r="BH1253" s="38">
        <f t="shared" si="525"/>
        <v>107.04940155823957</v>
      </c>
      <c r="BI1253" s="61">
        <f t="shared" si="520"/>
        <v>422.22655095493974</v>
      </c>
    </row>
    <row r="1254" spans="1:61" ht="20.399999999999999" x14ac:dyDescent="0.3">
      <c r="A1254" s="197" t="s">
        <v>1925</v>
      </c>
      <c r="B1254" s="84" t="s">
        <v>1926</v>
      </c>
      <c r="C1254" s="84" t="s">
        <v>1926</v>
      </c>
      <c r="D1254" s="63">
        <f>VLOOKUP(B1254,Площадь!$A$2:$B$490,2,0)</f>
        <v>5.7</v>
      </c>
      <c r="E1254" s="72"/>
      <c r="F1254" s="87">
        <v>31</v>
      </c>
      <c r="G1254" s="87">
        <v>29</v>
      </c>
      <c r="H1254" s="90">
        <v>31</v>
      </c>
      <c r="I1254" s="89"/>
      <c r="J1254" s="89"/>
      <c r="K1254" s="89"/>
      <c r="L1254" s="89"/>
      <c r="M1254" s="89"/>
      <c r="N1254" s="89"/>
      <c r="O1254" s="89"/>
      <c r="P1254" s="89">
        <v>0</v>
      </c>
      <c r="Q1254" s="89">
        <v>0</v>
      </c>
      <c r="R1254">
        <f t="shared" si="509"/>
        <v>91</v>
      </c>
      <c r="S1254" s="79"/>
      <c r="T1254" s="73"/>
      <c r="U1254" s="39"/>
      <c r="V1254" s="39"/>
      <c r="W1254" s="39"/>
      <c r="X1254" s="39"/>
      <c r="Y1254" s="39"/>
      <c r="Z1254" s="39"/>
      <c r="AA1254" s="39"/>
      <c r="AB1254" s="39"/>
      <c r="AC1254" s="39"/>
      <c r="AD1254" s="39"/>
      <c r="AE1254" s="39"/>
      <c r="AF1254" s="39"/>
      <c r="AG1254" s="39"/>
      <c r="AH1254" s="39"/>
      <c r="AJ1254" s="39">
        <f t="shared" si="510"/>
        <v>8.201346891154232E-2</v>
      </c>
      <c r="AK1254" s="39">
        <f t="shared" si="511"/>
        <v>3.2863835123303563E-2</v>
      </c>
      <c r="AL1254" s="39">
        <f t="shared" si="512"/>
        <v>4.6852527534299374E-2</v>
      </c>
      <c r="AM1254" s="39"/>
      <c r="AS1254" s="39"/>
      <c r="AT1254" s="39">
        <f t="shared" si="521"/>
        <v>0</v>
      </c>
      <c r="AU1254" s="39">
        <f t="shared" si="522"/>
        <v>0</v>
      </c>
      <c r="AW1254" s="38">
        <f t="shared" si="523"/>
        <v>220.15367540738777</v>
      </c>
      <c r="AX1254" s="38">
        <f t="shared" si="526"/>
        <v>88.218364451591157</v>
      </c>
      <c r="AY1254" s="38">
        <f t="shared" si="527"/>
        <v>125.76905081197187</v>
      </c>
      <c r="AZ1254" s="38">
        <f t="shared" si="513"/>
        <v>0</v>
      </c>
      <c r="BA1254" s="38">
        <f t="shared" si="514"/>
        <v>0</v>
      </c>
      <c r="BB1254" s="38">
        <f t="shared" si="515"/>
        <v>0</v>
      </c>
      <c r="BC1254" s="38">
        <f t="shared" si="516"/>
        <v>0</v>
      </c>
      <c r="BD1254" s="38">
        <f t="shared" si="517"/>
        <v>0</v>
      </c>
      <c r="BE1254" s="38">
        <f t="shared" si="518"/>
        <v>0</v>
      </c>
      <c r="BF1254" s="38">
        <f t="shared" si="519"/>
        <v>0</v>
      </c>
      <c r="BG1254" s="38">
        <f t="shared" si="524"/>
        <v>0</v>
      </c>
      <c r="BH1254" s="38">
        <f t="shared" si="525"/>
        <v>0</v>
      </c>
      <c r="BI1254" s="61">
        <f t="shared" si="520"/>
        <v>434.1410906709508</v>
      </c>
    </row>
    <row r="1255" spans="1:61" ht="20.399999999999999" x14ac:dyDescent="0.3">
      <c r="A1255" s="198" t="s">
        <v>3985</v>
      </c>
      <c r="B1255" s="84" t="s">
        <v>1926</v>
      </c>
      <c r="C1255" s="84" t="s">
        <v>1926</v>
      </c>
      <c r="D1255" s="63">
        <f>VLOOKUP(B1255,Площадь!$A$2:$B$490,2,0)</f>
        <v>5.7</v>
      </c>
      <c r="E1255" s="72"/>
      <c r="F1255" s="87"/>
      <c r="G1255" s="87"/>
      <c r="H1255" s="87"/>
      <c r="I1255" s="89"/>
      <c r="J1255" s="89"/>
      <c r="K1255" s="89"/>
      <c r="L1255" s="89"/>
      <c r="M1255" s="89"/>
      <c r="N1255" s="89"/>
      <c r="O1255" s="89"/>
      <c r="P1255" s="89">
        <v>15</v>
      </c>
      <c r="Q1255" s="89">
        <v>31</v>
      </c>
      <c r="R1255">
        <f t="shared" si="509"/>
        <v>46</v>
      </c>
      <c r="S1255" s="79"/>
      <c r="T1255" s="73"/>
      <c r="U1255" s="39"/>
      <c r="V1255" s="39"/>
      <c r="W1255" s="39"/>
      <c r="X1255" s="39"/>
      <c r="Y1255" s="39"/>
      <c r="Z1255" s="39"/>
      <c r="AA1255" s="39"/>
      <c r="AB1255" s="39"/>
      <c r="AC1255" s="39"/>
      <c r="AD1255" s="39"/>
      <c r="AE1255" s="39"/>
      <c r="AF1255" s="39"/>
      <c r="AG1255" s="39"/>
      <c r="AH1255" s="39"/>
      <c r="AJ1255" s="39">
        <f t="shared" si="510"/>
        <v>0</v>
      </c>
      <c r="AK1255" s="39">
        <f t="shared" si="511"/>
        <v>0</v>
      </c>
      <c r="AL1255" s="39">
        <f t="shared" si="512"/>
        <v>0</v>
      </c>
      <c r="AM1255" s="39"/>
      <c r="AS1255" s="39"/>
      <c r="AT1255" s="39">
        <f t="shared" si="521"/>
        <v>1.9148730210056909E-2</v>
      </c>
      <c r="AU1255" s="39">
        <f t="shared" si="522"/>
        <v>6.1435106670145491E-2</v>
      </c>
      <c r="AW1255" s="38">
        <f t="shared" si="523"/>
        <v>0</v>
      </c>
      <c r="AX1255" s="38">
        <f t="shared" si="526"/>
        <v>0</v>
      </c>
      <c r="AY1255" s="38">
        <f t="shared" si="527"/>
        <v>0</v>
      </c>
      <c r="AZ1255" s="38">
        <f t="shared" si="513"/>
        <v>0</v>
      </c>
      <c r="BA1255" s="38">
        <f t="shared" si="514"/>
        <v>0</v>
      </c>
      <c r="BB1255" s="38">
        <f t="shared" si="515"/>
        <v>0</v>
      </c>
      <c r="BC1255" s="38">
        <f t="shared" si="516"/>
        <v>0</v>
      </c>
      <c r="BD1255" s="38">
        <f t="shared" si="517"/>
        <v>0</v>
      </c>
      <c r="BE1255" s="38">
        <f t="shared" si="518"/>
        <v>0</v>
      </c>
      <c r="BF1255" s="38">
        <f t="shared" si="519"/>
        <v>0</v>
      </c>
      <c r="BG1255" s="38">
        <f t="shared" si="524"/>
        <v>51.402085426668364</v>
      </c>
      <c r="BH1255" s="38">
        <f t="shared" si="525"/>
        <v>164.91394294107175</v>
      </c>
      <c r="BI1255" s="61">
        <f t="shared" si="520"/>
        <v>216.3160283677401</v>
      </c>
    </row>
    <row r="1256" spans="1:61" ht="20.399999999999999" x14ac:dyDescent="0.3">
      <c r="A1256" s="84" t="s">
        <v>2016</v>
      </c>
      <c r="B1256" s="84" t="s">
        <v>2017</v>
      </c>
      <c r="C1256" s="84" t="s">
        <v>2017</v>
      </c>
      <c r="D1256" s="63">
        <f>VLOOKUP(B1256,Площадь!$A$2:$B$490,2,0)</f>
        <v>4.2</v>
      </c>
      <c r="E1256" s="72"/>
      <c r="F1256" s="87">
        <v>31</v>
      </c>
      <c r="G1256" s="87">
        <v>29</v>
      </c>
      <c r="H1256" s="87">
        <v>31</v>
      </c>
      <c r="I1256" s="89"/>
      <c r="J1256" s="89"/>
      <c r="K1256" s="89"/>
      <c r="L1256" s="89"/>
      <c r="M1256" s="89"/>
      <c r="N1256" s="89"/>
      <c r="O1256" s="89"/>
      <c r="P1256" s="89">
        <v>15</v>
      </c>
      <c r="Q1256" s="89">
        <v>31</v>
      </c>
      <c r="R1256">
        <f t="shared" si="509"/>
        <v>137</v>
      </c>
      <c r="S1256" s="79"/>
      <c r="T1256" s="73"/>
      <c r="U1256" s="39"/>
      <c r="V1256" s="39"/>
      <c r="W1256" s="39"/>
      <c r="X1256" s="39"/>
      <c r="Y1256" s="39"/>
      <c r="Z1256" s="39"/>
      <c r="AA1256" s="39"/>
      <c r="AB1256" s="39"/>
      <c r="AC1256" s="39"/>
      <c r="AD1256" s="39"/>
      <c r="AE1256" s="39"/>
      <c r="AF1256" s="39"/>
      <c r="AG1256" s="39"/>
      <c r="AH1256" s="39"/>
      <c r="AJ1256" s="39">
        <f t="shared" si="510"/>
        <v>6.0430977092715388E-2</v>
      </c>
      <c r="AK1256" s="39">
        <f t="shared" si="511"/>
        <v>2.4215457459276311E-2</v>
      </c>
      <c r="AL1256" s="39">
        <f t="shared" si="512"/>
        <v>3.4522915025273222E-2</v>
      </c>
      <c r="AM1256" s="39"/>
      <c r="AS1256" s="39"/>
      <c r="AT1256" s="39">
        <f t="shared" si="521"/>
        <v>1.4109590681094566E-2</v>
      </c>
      <c r="AU1256" s="39">
        <f t="shared" si="522"/>
        <v>4.5267973335896675E-2</v>
      </c>
      <c r="AW1256" s="38">
        <f t="shared" si="523"/>
        <v>162.21849766860149</v>
      </c>
      <c r="AX1256" s="38">
        <f t="shared" si="526"/>
        <v>65.003005385382963</v>
      </c>
      <c r="AY1256" s="38">
        <f t="shared" si="527"/>
        <v>92.671932177242425</v>
      </c>
      <c r="AZ1256" s="38">
        <f t="shared" si="513"/>
        <v>0</v>
      </c>
      <c r="BA1256" s="38">
        <f t="shared" si="514"/>
        <v>0</v>
      </c>
      <c r="BB1256" s="38">
        <f t="shared" si="515"/>
        <v>0</v>
      </c>
      <c r="BC1256" s="38">
        <f t="shared" si="516"/>
        <v>0</v>
      </c>
      <c r="BD1256" s="38">
        <f t="shared" si="517"/>
        <v>0</v>
      </c>
      <c r="BE1256" s="38">
        <f t="shared" si="518"/>
        <v>0</v>
      </c>
      <c r="BF1256" s="38">
        <f t="shared" si="519"/>
        <v>0</v>
      </c>
      <c r="BG1256" s="38">
        <f t="shared" si="524"/>
        <v>37.875220840703008</v>
      </c>
      <c r="BH1256" s="38">
        <f t="shared" si="525"/>
        <v>121.51553690394761</v>
      </c>
      <c r="BI1256" s="61">
        <f t="shared" si="520"/>
        <v>479.28419297587743</v>
      </c>
    </row>
    <row r="1257" spans="1:61" ht="20.399999999999999" x14ac:dyDescent="0.3">
      <c r="A1257" s="84" t="s">
        <v>2416</v>
      </c>
      <c r="B1257" s="84" t="s">
        <v>2417</v>
      </c>
      <c r="C1257" s="84" t="s">
        <v>2417</v>
      </c>
      <c r="D1257" s="63">
        <f>VLOOKUP(B1257,Площадь!$A$2:$B$490,2,0)</f>
        <v>4.8</v>
      </c>
      <c r="E1257" s="72"/>
      <c r="F1257" s="87">
        <v>31</v>
      </c>
      <c r="G1257" s="87">
        <v>29</v>
      </c>
      <c r="H1257" s="87">
        <v>31</v>
      </c>
      <c r="I1257" s="89"/>
      <c r="J1257" s="89"/>
      <c r="K1257" s="89"/>
      <c r="L1257" s="89"/>
      <c r="M1257" s="89"/>
      <c r="N1257" s="89"/>
      <c r="O1257" s="89"/>
      <c r="P1257" s="89">
        <v>15</v>
      </c>
      <c r="Q1257" s="89">
        <v>31</v>
      </c>
      <c r="R1257">
        <f t="shared" si="509"/>
        <v>137</v>
      </c>
      <c r="S1257" s="79"/>
      <c r="T1257" s="73"/>
      <c r="U1257" s="39"/>
      <c r="V1257" s="39"/>
      <c r="W1257" s="39"/>
      <c r="X1257" s="39"/>
      <c r="Y1257" s="39"/>
      <c r="Z1257" s="39"/>
      <c r="AA1257" s="39"/>
      <c r="AB1257" s="39"/>
      <c r="AC1257" s="39"/>
      <c r="AD1257" s="39"/>
      <c r="AE1257" s="39"/>
      <c r="AF1257" s="39"/>
      <c r="AG1257" s="39"/>
      <c r="AH1257" s="39"/>
      <c r="AJ1257" s="39">
        <f t="shared" si="510"/>
        <v>6.906397382024615E-2</v>
      </c>
      <c r="AK1257" s="39">
        <f t="shared" si="511"/>
        <v>2.7674808524887209E-2</v>
      </c>
      <c r="AL1257" s="39">
        <f t="shared" si="512"/>
        <v>3.9454760028883679E-2</v>
      </c>
      <c r="AM1257" s="39"/>
      <c r="AS1257" s="39"/>
      <c r="AT1257" s="39">
        <f t="shared" si="521"/>
        <v>1.6125246492679501E-2</v>
      </c>
      <c r="AU1257" s="39">
        <f t="shared" si="522"/>
        <v>5.1734826669596203E-2</v>
      </c>
      <c r="AW1257" s="38">
        <f t="shared" si="523"/>
        <v>185.39256876411596</v>
      </c>
      <c r="AX1257" s="38">
        <f t="shared" si="526"/>
        <v>74.289149011866229</v>
      </c>
      <c r="AY1257" s="38">
        <f t="shared" si="527"/>
        <v>105.91077963113419</v>
      </c>
      <c r="AZ1257" s="38">
        <f t="shared" si="513"/>
        <v>0</v>
      </c>
      <c r="BA1257" s="38">
        <f t="shared" si="514"/>
        <v>0</v>
      </c>
      <c r="BB1257" s="38">
        <f t="shared" si="515"/>
        <v>0</v>
      </c>
      <c r="BC1257" s="38">
        <f t="shared" si="516"/>
        <v>0</v>
      </c>
      <c r="BD1257" s="38">
        <f t="shared" si="517"/>
        <v>0</v>
      </c>
      <c r="BE1257" s="38">
        <f t="shared" si="518"/>
        <v>0</v>
      </c>
      <c r="BF1257" s="38">
        <f t="shared" si="519"/>
        <v>0</v>
      </c>
      <c r="BG1257" s="38">
        <f t="shared" si="524"/>
        <v>43.285966675089149</v>
      </c>
      <c r="BH1257" s="38">
        <f t="shared" si="525"/>
        <v>138.87489931879728</v>
      </c>
      <c r="BI1257" s="61">
        <f t="shared" si="520"/>
        <v>547.75336340100273</v>
      </c>
    </row>
    <row r="1258" spans="1:61" ht="20.399999999999999" x14ac:dyDescent="0.3">
      <c r="A1258" s="84" t="s">
        <v>2418</v>
      </c>
      <c r="B1258" s="84" t="s">
        <v>2419</v>
      </c>
      <c r="C1258" s="84" t="s">
        <v>2419</v>
      </c>
      <c r="D1258" s="63">
        <f>VLOOKUP(B1258,Площадь!$A$2:$B$490,2,0)</f>
        <v>5.2</v>
      </c>
      <c r="E1258" s="72"/>
      <c r="F1258" s="87">
        <v>31</v>
      </c>
      <c r="G1258" s="87">
        <v>29</v>
      </c>
      <c r="H1258" s="87">
        <v>31</v>
      </c>
      <c r="I1258" s="89"/>
      <c r="J1258" s="89"/>
      <c r="K1258" s="89"/>
      <c r="L1258" s="89"/>
      <c r="M1258" s="89"/>
      <c r="N1258" s="89"/>
      <c r="O1258" s="89"/>
      <c r="P1258" s="89">
        <v>15</v>
      </c>
      <c r="Q1258" s="89">
        <v>31</v>
      </c>
      <c r="R1258">
        <f t="shared" si="509"/>
        <v>137</v>
      </c>
      <c r="S1258" s="79"/>
      <c r="T1258" s="73"/>
      <c r="U1258" s="39"/>
      <c r="V1258" s="39"/>
      <c r="W1258" s="39"/>
      <c r="X1258" s="39"/>
      <c r="Y1258" s="39"/>
      <c r="Z1258" s="39"/>
      <c r="AA1258" s="39"/>
      <c r="AB1258" s="39"/>
      <c r="AC1258" s="39"/>
      <c r="AD1258" s="39"/>
      <c r="AE1258" s="39"/>
      <c r="AF1258" s="39"/>
      <c r="AG1258" s="39"/>
      <c r="AH1258" s="39"/>
      <c r="AJ1258" s="39">
        <f t="shared" si="510"/>
        <v>7.4819304971933343E-2</v>
      </c>
      <c r="AK1258" s="39">
        <f t="shared" si="511"/>
        <v>2.9981042568627811E-2</v>
      </c>
      <c r="AL1258" s="39">
        <f t="shared" si="512"/>
        <v>4.2742656697957321E-2</v>
      </c>
      <c r="AM1258" s="39"/>
      <c r="AS1258" s="39"/>
      <c r="AT1258" s="39">
        <f t="shared" si="521"/>
        <v>1.7469017033736128E-2</v>
      </c>
      <c r="AU1258" s="39">
        <f t="shared" si="522"/>
        <v>5.6046062225395883E-2</v>
      </c>
      <c r="AW1258" s="38">
        <f t="shared" si="523"/>
        <v>200.84194949445899</v>
      </c>
      <c r="AX1258" s="38">
        <f t="shared" si="526"/>
        <v>80.479911429521749</v>
      </c>
      <c r="AY1258" s="38">
        <f t="shared" si="527"/>
        <v>114.73667793372871</v>
      </c>
      <c r="AZ1258" s="38">
        <f t="shared" si="513"/>
        <v>0</v>
      </c>
      <c r="BA1258" s="38">
        <f t="shared" si="514"/>
        <v>0</v>
      </c>
      <c r="BB1258" s="38">
        <f t="shared" si="515"/>
        <v>0</v>
      </c>
      <c r="BC1258" s="38">
        <f t="shared" si="516"/>
        <v>0</v>
      </c>
      <c r="BD1258" s="38">
        <f t="shared" si="517"/>
        <v>0</v>
      </c>
      <c r="BE1258" s="38">
        <f t="shared" si="518"/>
        <v>0</v>
      </c>
      <c r="BF1258" s="38">
        <f t="shared" si="519"/>
        <v>0</v>
      </c>
      <c r="BG1258" s="38">
        <f t="shared" si="524"/>
        <v>46.893130564679915</v>
      </c>
      <c r="BH1258" s="38">
        <f t="shared" si="525"/>
        <v>150.44780759536371</v>
      </c>
      <c r="BI1258" s="61">
        <f t="shared" si="520"/>
        <v>593.39947701775304</v>
      </c>
    </row>
    <row r="1259" spans="1:61" x14ac:dyDescent="0.3">
      <c r="A1259" s="84" t="s">
        <v>2144</v>
      </c>
      <c r="B1259" s="84" t="s">
        <v>2145</v>
      </c>
      <c r="C1259" s="84" t="s">
        <v>2145</v>
      </c>
      <c r="D1259" s="63">
        <f>VLOOKUP(B1259,Площадь!$A$2:$B$490,2,0)</f>
        <v>3.6</v>
      </c>
      <c r="E1259" s="72"/>
      <c r="F1259" s="87">
        <v>31</v>
      </c>
      <c r="G1259" s="87">
        <v>29</v>
      </c>
      <c r="H1259" s="87">
        <v>31</v>
      </c>
      <c r="I1259" s="89"/>
      <c r="J1259" s="89"/>
      <c r="K1259" s="89"/>
      <c r="L1259" s="89"/>
      <c r="M1259" s="89"/>
      <c r="N1259" s="89"/>
      <c r="O1259" s="89"/>
      <c r="P1259" s="89">
        <v>15</v>
      </c>
      <c r="Q1259" s="89">
        <v>31</v>
      </c>
      <c r="R1259">
        <f t="shared" si="509"/>
        <v>137</v>
      </c>
      <c r="S1259" s="79"/>
      <c r="T1259" s="73"/>
      <c r="U1259" s="39"/>
      <c r="V1259" s="39"/>
      <c r="W1259" s="39"/>
      <c r="X1259" s="39"/>
      <c r="Y1259" s="39"/>
      <c r="Z1259" s="39"/>
      <c r="AA1259" s="39"/>
      <c r="AB1259" s="39"/>
      <c r="AC1259" s="39"/>
      <c r="AD1259" s="39"/>
      <c r="AE1259" s="39"/>
      <c r="AF1259" s="39"/>
      <c r="AG1259" s="39"/>
      <c r="AH1259" s="39"/>
      <c r="AJ1259" s="39">
        <f t="shared" si="510"/>
        <v>5.1797980365184619E-2</v>
      </c>
      <c r="AK1259" s="39">
        <f t="shared" si="511"/>
        <v>2.0756106393665409E-2</v>
      </c>
      <c r="AL1259" s="39">
        <f t="shared" si="512"/>
        <v>2.9591070021662762E-2</v>
      </c>
      <c r="AM1259" s="39"/>
      <c r="AS1259" s="39"/>
      <c r="AT1259" s="39">
        <f t="shared" si="521"/>
        <v>1.2093934869509628E-2</v>
      </c>
      <c r="AU1259" s="39">
        <f t="shared" si="522"/>
        <v>3.8801120002197154E-2</v>
      </c>
      <c r="AW1259" s="38">
        <f t="shared" si="523"/>
        <v>139.04442657308698</v>
      </c>
      <c r="AX1259" s="38">
        <f t="shared" si="526"/>
        <v>55.716861758899682</v>
      </c>
      <c r="AY1259" s="38">
        <f t="shared" si="527"/>
        <v>79.43308472335066</v>
      </c>
      <c r="AZ1259" s="38">
        <f t="shared" si="513"/>
        <v>0</v>
      </c>
      <c r="BA1259" s="38">
        <f t="shared" si="514"/>
        <v>0</v>
      </c>
      <c r="BB1259" s="38">
        <f t="shared" si="515"/>
        <v>0</v>
      </c>
      <c r="BC1259" s="38">
        <f t="shared" si="516"/>
        <v>0</v>
      </c>
      <c r="BD1259" s="38">
        <f t="shared" si="517"/>
        <v>0</v>
      </c>
      <c r="BE1259" s="38">
        <f t="shared" si="518"/>
        <v>0</v>
      </c>
      <c r="BF1259" s="38">
        <f t="shared" si="519"/>
        <v>0</v>
      </c>
      <c r="BG1259" s="38">
        <f t="shared" si="524"/>
        <v>32.464475006316867</v>
      </c>
      <c r="BH1259" s="38">
        <f t="shared" si="525"/>
        <v>104.15617448909795</v>
      </c>
      <c r="BI1259" s="61">
        <f t="shared" si="520"/>
        <v>410.81502255075219</v>
      </c>
    </row>
    <row r="1260" spans="1:61" ht="20.399999999999999" x14ac:dyDescent="0.3">
      <c r="A1260" s="84" t="s">
        <v>1762</v>
      </c>
      <c r="B1260" s="84" t="s">
        <v>1763</v>
      </c>
      <c r="C1260" s="84" t="s">
        <v>1763</v>
      </c>
      <c r="D1260" s="63">
        <f>VLOOKUP(B1260,Площадь!$A$2:$B$490,2,0)</f>
        <v>4</v>
      </c>
      <c r="E1260" s="72"/>
      <c r="F1260" s="87">
        <v>31</v>
      </c>
      <c r="G1260" s="87">
        <v>29</v>
      </c>
      <c r="H1260" s="87">
        <v>31</v>
      </c>
      <c r="I1260" s="89"/>
      <c r="J1260" s="89"/>
      <c r="K1260" s="89"/>
      <c r="L1260" s="89"/>
      <c r="M1260" s="89"/>
      <c r="N1260" s="89"/>
      <c r="O1260" s="89"/>
      <c r="P1260" s="89">
        <v>15</v>
      </c>
      <c r="Q1260" s="89">
        <v>31</v>
      </c>
      <c r="R1260">
        <f t="shared" si="509"/>
        <v>137</v>
      </c>
      <c r="S1260" s="79"/>
      <c r="T1260" s="73"/>
      <c r="U1260" s="39"/>
      <c r="V1260" s="39"/>
      <c r="W1260" s="39"/>
      <c r="X1260" s="39"/>
      <c r="Y1260" s="39"/>
      <c r="Z1260" s="39"/>
      <c r="AA1260" s="39"/>
      <c r="AB1260" s="39"/>
      <c r="AC1260" s="39"/>
      <c r="AD1260" s="39"/>
      <c r="AE1260" s="39"/>
      <c r="AF1260" s="39"/>
      <c r="AG1260" s="39"/>
      <c r="AH1260" s="39"/>
      <c r="AJ1260" s="39">
        <f t="shared" si="510"/>
        <v>5.7553311516871798E-2</v>
      </c>
      <c r="AK1260" s="39">
        <f t="shared" si="511"/>
        <v>2.3062340437406008E-2</v>
      </c>
      <c r="AL1260" s="39">
        <f t="shared" si="512"/>
        <v>3.2878966690736401E-2</v>
      </c>
      <c r="AM1260" s="39"/>
      <c r="AS1260" s="39"/>
      <c r="AT1260" s="39">
        <f t="shared" si="521"/>
        <v>1.3437705410566252E-2</v>
      </c>
      <c r="AU1260" s="39">
        <f t="shared" si="522"/>
        <v>4.3112355557996834E-2</v>
      </c>
      <c r="AW1260" s="38">
        <f t="shared" si="523"/>
        <v>154.49380730342997</v>
      </c>
      <c r="AX1260" s="38">
        <f t="shared" si="526"/>
        <v>61.907624176555196</v>
      </c>
      <c r="AY1260" s="38">
        <f t="shared" si="527"/>
        <v>88.25898302594517</v>
      </c>
      <c r="AZ1260" s="38">
        <f t="shared" si="513"/>
        <v>0</v>
      </c>
      <c r="BA1260" s="38">
        <f t="shared" si="514"/>
        <v>0</v>
      </c>
      <c r="BB1260" s="38">
        <f t="shared" si="515"/>
        <v>0</v>
      </c>
      <c r="BC1260" s="38">
        <f t="shared" si="516"/>
        <v>0</v>
      </c>
      <c r="BD1260" s="38">
        <f t="shared" si="517"/>
        <v>0</v>
      </c>
      <c r="BE1260" s="38">
        <f t="shared" si="518"/>
        <v>0</v>
      </c>
      <c r="BF1260" s="38">
        <f t="shared" si="519"/>
        <v>0</v>
      </c>
      <c r="BG1260" s="38">
        <f t="shared" si="524"/>
        <v>36.071638895907626</v>
      </c>
      <c r="BH1260" s="38">
        <f t="shared" si="525"/>
        <v>115.72908276566439</v>
      </c>
      <c r="BI1260" s="61">
        <f t="shared" si="520"/>
        <v>456.46113616750239</v>
      </c>
    </row>
    <row r="1261" spans="1:61" ht="20.399999999999999" x14ac:dyDescent="0.3">
      <c r="A1261" s="84" t="s">
        <v>2088</v>
      </c>
      <c r="B1261" s="84" t="s">
        <v>2089</v>
      </c>
      <c r="C1261" s="84" t="s">
        <v>2089</v>
      </c>
      <c r="D1261" s="63">
        <f>VLOOKUP(B1261,Площадь!$A$2:$B$490,2,0)</f>
        <v>4.0999999999999996</v>
      </c>
      <c r="E1261" s="72"/>
      <c r="F1261" s="87">
        <v>31</v>
      </c>
      <c r="G1261" s="87">
        <v>29</v>
      </c>
      <c r="H1261" s="87">
        <v>31</v>
      </c>
      <c r="I1261" s="89"/>
      <c r="J1261" s="89"/>
      <c r="K1261" s="89"/>
      <c r="L1261" s="89"/>
      <c r="M1261" s="89"/>
      <c r="N1261" s="89"/>
      <c r="O1261" s="89"/>
      <c r="P1261" s="89">
        <v>15</v>
      </c>
      <c r="Q1261" s="89">
        <v>31</v>
      </c>
      <c r="R1261">
        <f t="shared" si="509"/>
        <v>137</v>
      </c>
      <c r="S1261" s="79"/>
      <c r="T1261" s="73"/>
      <c r="U1261" s="39"/>
      <c r="V1261" s="39"/>
      <c r="W1261" s="39"/>
      <c r="X1261" s="39"/>
      <c r="Y1261" s="39"/>
      <c r="Z1261" s="39"/>
      <c r="AA1261" s="39"/>
      <c r="AB1261" s="39"/>
      <c r="AC1261" s="39"/>
      <c r="AD1261" s="39"/>
      <c r="AE1261" s="39"/>
      <c r="AF1261" s="39"/>
      <c r="AG1261" s="39"/>
      <c r="AH1261" s="39"/>
      <c r="AJ1261" s="39">
        <f t="shared" si="510"/>
        <v>5.899214430479359E-2</v>
      </c>
      <c r="AK1261" s="39">
        <f t="shared" si="511"/>
        <v>2.3638898948341158E-2</v>
      </c>
      <c r="AL1261" s="39">
        <f t="shared" si="512"/>
        <v>3.3700940858004812E-2</v>
      </c>
      <c r="AM1261" s="39"/>
      <c r="AS1261" s="39"/>
      <c r="AT1261" s="39">
        <f t="shared" si="521"/>
        <v>1.3773648045830407E-2</v>
      </c>
      <c r="AU1261" s="39">
        <f t="shared" si="522"/>
        <v>4.4190164446946754E-2</v>
      </c>
      <c r="AW1261" s="38">
        <f t="shared" si="523"/>
        <v>158.35615248601573</v>
      </c>
      <c r="AX1261" s="38">
        <f t="shared" si="526"/>
        <v>63.455314780969076</v>
      </c>
      <c r="AY1261" s="38">
        <f t="shared" si="527"/>
        <v>90.465457601593798</v>
      </c>
      <c r="AZ1261" s="38">
        <f t="shared" si="513"/>
        <v>0</v>
      </c>
      <c r="BA1261" s="38">
        <f t="shared" si="514"/>
        <v>0</v>
      </c>
      <c r="BB1261" s="38">
        <f t="shared" si="515"/>
        <v>0</v>
      </c>
      <c r="BC1261" s="38">
        <f t="shared" si="516"/>
        <v>0</v>
      </c>
      <c r="BD1261" s="38">
        <f t="shared" si="517"/>
        <v>0</v>
      </c>
      <c r="BE1261" s="38">
        <f t="shared" si="518"/>
        <v>0</v>
      </c>
      <c r="BF1261" s="38">
        <f t="shared" si="519"/>
        <v>0</v>
      </c>
      <c r="BG1261" s="38">
        <f t="shared" si="524"/>
        <v>36.97342986830531</v>
      </c>
      <c r="BH1261" s="38">
        <f t="shared" si="525"/>
        <v>118.62230983480599</v>
      </c>
      <c r="BI1261" s="61">
        <f t="shared" si="520"/>
        <v>467.87266457168988</v>
      </c>
    </row>
    <row r="1262" spans="1:61" x14ac:dyDescent="0.3">
      <c r="A1262" s="84" t="s">
        <v>2387</v>
      </c>
      <c r="B1262" s="84" t="s">
        <v>2388</v>
      </c>
      <c r="C1262" s="84" t="s">
        <v>2388</v>
      </c>
      <c r="D1262" s="63">
        <f>VLOOKUP(B1262,Площадь!$A$2:$B$490,2,0)</f>
        <v>5.3</v>
      </c>
      <c r="E1262" s="72"/>
      <c r="F1262" s="87">
        <v>31</v>
      </c>
      <c r="G1262" s="87">
        <v>29</v>
      </c>
      <c r="H1262" s="87">
        <v>31</v>
      </c>
      <c r="I1262" s="89"/>
      <c r="J1262" s="89"/>
      <c r="K1262" s="89"/>
      <c r="L1262" s="89"/>
      <c r="M1262" s="89"/>
      <c r="N1262" s="89"/>
      <c r="O1262" s="89"/>
      <c r="P1262" s="89">
        <v>15</v>
      </c>
      <c r="Q1262" s="89">
        <v>31</v>
      </c>
      <c r="R1262">
        <f t="shared" si="509"/>
        <v>137</v>
      </c>
      <c r="S1262" s="79"/>
      <c r="T1262" s="73"/>
      <c r="U1262" s="39"/>
      <c r="V1262" s="39"/>
      <c r="W1262" s="39"/>
      <c r="X1262" s="39"/>
      <c r="Y1262" s="39"/>
      <c r="Z1262" s="39"/>
      <c r="AA1262" s="39"/>
      <c r="AB1262" s="39"/>
      <c r="AC1262" s="39"/>
      <c r="AD1262" s="39"/>
      <c r="AE1262" s="39"/>
      <c r="AF1262" s="39"/>
      <c r="AG1262" s="39"/>
      <c r="AH1262" s="39"/>
      <c r="AJ1262" s="39">
        <f t="shared" si="510"/>
        <v>7.6258137759855127E-2</v>
      </c>
      <c r="AK1262" s="39">
        <f t="shared" si="511"/>
        <v>3.0557601079562964E-2</v>
      </c>
      <c r="AL1262" s="39">
        <f t="shared" si="512"/>
        <v>4.3564630865225731E-2</v>
      </c>
      <c r="AM1262" s="39"/>
      <c r="AS1262" s="39"/>
      <c r="AT1262" s="39">
        <f t="shared" si="521"/>
        <v>1.7804959669000284E-2</v>
      </c>
      <c r="AU1262" s="39">
        <f t="shared" si="522"/>
        <v>5.7123871114345803E-2</v>
      </c>
      <c r="AW1262" s="38">
        <f t="shared" si="523"/>
        <v>204.70429467704471</v>
      </c>
      <c r="AX1262" s="38">
        <f t="shared" si="526"/>
        <v>82.027602033935636</v>
      </c>
      <c r="AY1262" s="38">
        <f t="shared" si="527"/>
        <v>116.94315250937736</v>
      </c>
      <c r="AZ1262" s="38">
        <f t="shared" si="513"/>
        <v>0</v>
      </c>
      <c r="BA1262" s="38">
        <f t="shared" si="514"/>
        <v>0</v>
      </c>
      <c r="BB1262" s="38">
        <f t="shared" si="515"/>
        <v>0</v>
      </c>
      <c r="BC1262" s="38">
        <f t="shared" si="516"/>
        <v>0</v>
      </c>
      <c r="BD1262" s="38">
        <f t="shared" si="517"/>
        <v>0</v>
      </c>
      <c r="BE1262" s="38">
        <f t="shared" si="518"/>
        <v>0</v>
      </c>
      <c r="BF1262" s="38">
        <f t="shared" si="519"/>
        <v>0</v>
      </c>
      <c r="BG1262" s="38">
        <f t="shared" si="524"/>
        <v>47.794921537077606</v>
      </c>
      <c r="BH1262" s="38">
        <f t="shared" si="525"/>
        <v>153.34103466450532</v>
      </c>
      <c r="BI1262" s="61">
        <f t="shared" si="520"/>
        <v>604.81100542194054</v>
      </c>
    </row>
    <row r="1263" spans="1:61" x14ac:dyDescent="0.3">
      <c r="A1263" s="84" t="s">
        <v>2193</v>
      </c>
      <c r="B1263" s="84" t="s">
        <v>2194</v>
      </c>
      <c r="C1263" s="84" t="s">
        <v>2194</v>
      </c>
      <c r="D1263" s="63">
        <f>VLOOKUP(B1263,Площадь!$A$2:$B$490,2,0)</f>
        <v>3.7</v>
      </c>
      <c r="E1263" s="72"/>
      <c r="F1263" s="87">
        <v>31</v>
      </c>
      <c r="G1263" s="87">
        <v>29</v>
      </c>
      <c r="H1263" s="87">
        <v>31</v>
      </c>
      <c r="I1263" s="89"/>
      <c r="J1263" s="89"/>
      <c r="K1263" s="89"/>
      <c r="L1263" s="89"/>
      <c r="M1263" s="89"/>
      <c r="N1263" s="89"/>
      <c r="O1263" s="89"/>
      <c r="P1263" s="89">
        <v>15</v>
      </c>
      <c r="Q1263" s="89">
        <v>31</v>
      </c>
      <c r="R1263">
        <f t="shared" si="509"/>
        <v>137</v>
      </c>
      <c r="S1263" s="79"/>
      <c r="T1263" s="73"/>
      <c r="U1263" s="39"/>
      <c r="V1263" s="39"/>
      <c r="W1263" s="39"/>
      <c r="X1263" s="39"/>
      <c r="Y1263" s="39"/>
      <c r="Z1263" s="39"/>
      <c r="AA1263" s="39"/>
      <c r="AB1263" s="39"/>
      <c r="AC1263" s="39"/>
      <c r="AD1263" s="39"/>
      <c r="AE1263" s="39"/>
      <c r="AF1263" s="39"/>
      <c r="AG1263" s="39"/>
      <c r="AH1263" s="39"/>
      <c r="AJ1263" s="39">
        <f t="shared" si="510"/>
        <v>5.3236813153106417E-2</v>
      </c>
      <c r="AK1263" s="39">
        <f t="shared" si="511"/>
        <v>2.1332664904600559E-2</v>
      </c>
      <c r="AL1263" s="39">
        <f t="shared" si="512"/>
        <v>3.0413044188931173E-2</v>
      </c>
      <c r="AM1263" s="39"/>
      <c r="AS1263" s="39"/>
      <c r="AT1263" s="39">
        <f t="shared" si="521"/>
        <v>1.2429877504773784E-2</v>
      </c>
      <c r="AU1263" s="39">
        <f t="shared" si="522"/>
        <v>3.9878928891147074E-2</v>
      </c>
      <c r="AW1263" s="38">
        <f t="shared" si="523"/>
        <v>142.90677175567274</v>
      </c>
      <c r="AX1263" s="38">
        <f t="shared" si="526"/>
        <v>57.264552363313555</v>
      </c>
      <c r="AY1263" s="38">
        <f t="shared" si="527"/>
        <v>81.639559298999288</v>
      </c>
      <c r="AZ1263" s="38">
        <f t="shared" si="513"/>
        <v>0</v>
      </c>
      <c r="BA1263" s="38">
        <f t="shared" si="514"/>
        <v>0</v>
      </c>
      <c r="BB1263" s="38">
        <f t="shared" si="515"/>
        <v>0</v>
      </c>
      <c r="BC1263" s="38">
        <f t="shared" si="516"/>
        <v>0</v>
      </c>
      <c r="BD1263" s="38">
        <f t="shared" si="517"/>
        <v>0</v>
      </c>
      <c r="BE1263" s="38">
        <f t="shared" si="518"/>
        <v>0</v>
      </c>
      <c r="BF1263" s="38">
        <f t="shared" si="519"/>
        <v>0</v>
      </c>
      <c r="BG1263" s="38">
        <f t="shared" si="524"/>
        <v>33.366265978714559</v>
      </c>
      <c r="BH1263" s="38">
        <f t="shared" si="525"/>
        <v>107.04940155823957</v>
      </c>
      <c r="BI1263" s="61">
        <f t="shared" si="520"/>
        <v>422.22655095493974</v>
      </c>
    </row>
    <row r="1264" spans="1:61" x14ac:dyDescent="0.3">
      <c r="A1264" s="197" t="s">
        <v>2169</v>
      </c>
      <c r="B1264" s="84" t="s">
        <v>2170</v>
      </c>
      <c r="C1264" s="84" t="s">
        <v>2170</v>
      </c>
      <c r="D1264" s="63">
        <f>VLOOKUP(B1264,Площадь!$A$2:$B$490,2,0)</f>
        <v>5.9</v>
      </c>
      <c r="E1264" s="72"/>
      <c r="F1264" s="90">
        <v>31</v>
      </c>
      <c r="G1264" s="90">
        <v>29</v>
      </c>
      <c r="H1264" s="90">
        <v>21</v>
      </c>
      <c r="I1264" s="89"/>
      <c r="J1264" s="89"/>
      <c r="K1264" s="89"/>
      <c r="L1264" s="89"/>
      <c r="M1264" s="89"/>
      <c r="N1264" s="89"/>
      <c r="O1264" s="89"/>
      <c r="P1264" s="89"/>
      <c r="Q1264" s="89"/>
      <c r="R1264">
        <f t="shared" si="509"/>
        <v>81</v>
      </c>
      <c r="S1264" s="79"/>
      <c r="T1264" s="73"/>
      <c r="U1264" s="39"/>
      <c r="V1264" s="39"/>
      <c r="W1264" s="39"/>
      <c r="X1264" s="39"/>
      <c r="Y1264" s="39"/>
      <c r="Z1264" s="39"/>
      <c r="AA1264" s="39"/>
      <c r="AB1264" s="39"/>
      <c r="AC1264" s="39"/>
      <c r="AD1264" s="39"/>
      <c r="AE1264" s="39"/>
      <c r="AF1264" s="39"/>
      <c r="AG1264" s="39"/>
      <c r="AH1264" s="39"/>
      <c r="AJ1264" s="39">
        <f t="shared" si="510"/>
        <v>8.4891134487385903E-2</v>
      </c>
      <c r="AK1264" s="39">
        <f t="shared" si="511"/>
        <v>3.4016952145173862E-2</v>
      </c>
      <c r="AL1264" s="39">
        <f t="shared" si="512"/>
        <v>3.2852451395018065E-2</v>
      </c>
      <c r="AM1264" s="39"/>
      <c r="AS1264" s="39"/>
      <c r="AT1264" s="39">
        <f t="shared" si="521"/>
        <v>0</v>
      </c>
      <c r="AU1264" s="39">
        <f t="shared" si="522"/>
        <v>0</v>
      </c>
      <c r="AW1264" s="38">
        <f t="shared" si="523"/>
        <v>227.87836577255922</v>
      </c>
      <c r="AX1264" s="38">
        <f t="shared" si="526"/>
        <v>91.313745660418917</v>
      </c>
      <c r="AY1264" s="38">
        <f t="shared" si="527"/>
        <v>88.187806426730702</v>
      </c>
      <c r="AZ1264" s="38">
        <f t="shared" si="513"/>
        <v>0</v>
      </c>
      <c r="BA1264" s="38">
        <f t="shared" si="514"/>
        <v>0</v>
      </c>
      <c r="BB1264" s="38">
        <f t="shared" si="515"/>
        <v>0</v>
      </c>
      <c r="BC1264" s="38">
        <f t="shared" si="516"/>
        <v>0</v>
      </c>
      <c r="BD1264" s="38">
        <f t="shared" si="517"/>
        <v>0</v>
      </c>
      <c r="BE1264" s="38">
        <f t="shared" si="518"/>
        <v>0</v>
      </c>
      <c r="BF1264" s="38">
        <f t="shared" si="519"/>
        <v>0</v>
      </c>
      <c r="BG1264" s="38">
        <f t="shared" si="524"/>
        <v>0</v>
      </c>
      <c r="BH1264" s="38">
        <f t="shared" si="525"/>
        <v>0</v>
      </c>
      <c r="BI1264" s="61">
        <f t="shared" si="520"/>
        <v>407.37991785970883</v>
      </c>
    </row>
    <row r="1265" spans="1:61" x14ac:dyDescent="0.3">
      <c r="A1265" s="197" t="s">
        <v>3986</v>
      </c>
      <c r="B1265" s="84" t="s">
        <v>2170</v>
      </c>
      <c r="C1265" s="84" t="s">
        <v>2170</v>
      </c>
      <c r="D1265" s="63">
        <f>VLOOKUP(B1265,Площадь!$A$2:$B$490,2,0)</f>
        <v>5.9</v>
      </c>
      <c r="E1265" s="72"/>
      <c r="F1265" s="90"/>
      <c r="G1265" s="90"/>
      <c r="H1265" s="90">
        <v>10</v>
      </c>
      <c r="I1265" s="89"/>
      <c r="J1265" s="89"/>
      <c r="K1265" s="89"/>
      <c r="L1265" s="89"/>
      <c r="M1265" s="89"/>
      <c r="N1265" s="89"/>
      <c r="O1265" s="89"/>
      <c r="P1265" s="89">
        <v>15</v>
      </c>
      <c r="Q1265" s="89">
        <v>31</v>
      </c>
      <c r="R1265">
        <f t="shared" si="509"/>
        <v>56</v>
      </c>
      <c r="S1265" s="79"/>
      <c r="T1265" s="73"/>
      <c r="U1265" s="39"/>
      <c r="V1265" s="39"/>
      <c r="W1265" s="39"/>
      <c r="X1265" s="39"/>
      <c r="Y1265" s="39"/>
      <c r="Z1265" s="39"/>
      <c r="AA1265" s="39"/>
      <c r="AB1265" s="39"/>
      <c r="AC1265" s="39"/>
      <c r="AD1265" s="39"/>
      <c r="AE1265" s="39"/>
      <c r="AF1265" s="39"/>
      <c r="AG1265" s="39"/>
      <c r="AH1265" s="39"/>
      <c r="AJ1265" s="39">
        <f t="shared" si="510"/>
        <v>0</v>
      </c>
      <c r="AK1265" s="39">
        <f t="shared" si="511"/>
        <v>0</v>
      </c>
      <c r="AL1265" s="39">
        <f t="shared" si="512"/>
        <v>1.5644024473818127E-2</v>
      </c>
      <c r="AM1265" s="39"/>
      <c r="AS1265" s="39"/>
      <c r="AT1265" s="39">
        <f t="shared" si="521"/>
        <v>1.9820615480585224E-2</v>
      </c>
      <c r="AU1265" s="39">
        <f t="shared" si="522"/>
        <v>6.3590724448045338E-2</v>
      </c>
      <c r="AW1265" s="38">
        <f t="shared" si="523"/>
        <v>0</v>
      </c>
      <c r="AX1265" s="38">
        <f t="shared" si="526"/>
        <v>0</v>
      </c>
      <c r="AY1265" s="38">
        <f t="shared" si="527"/>
        <v>41.994193536538425</v>
      </c>
      <c r="AZ1265" s="38">
        <f t="shared" si="513"/>
        <v>0</v>
      </c>
      <c r="BA1265" s="38">
        <f t="shared" si="514"/>
        <v>0</v>
      </c>
      <c r="BB1265" s="38">
        <f t="shared" si="515"/>
        <v>0</v>
      </c>
      <c r="BC1265" s="38">
        <f t="shared" si="516"/>
        <v>0</v>
      </c>
      <c r="BD1265" s="38">
        <f t="shared" si="517"/>
        <v>0</v>
      </c>
      <c r="BE1265" s="38">
        <f t="shared" si="518"/>
        <v>0</v>
      </c>
      <c r="BF1265" s="38">
        <f t="shared" si="519"/>
        <v>0</v>
      </c>
      <c r="BG1265" s="38">
        <f t="shared" si="524"/>
        <v>53.205667371463754</v>
      </c>
      <c r="BH1265" s="38">
        <f t="shared" si="525"/>
        <v>170.70039707935499</v>
      </c>
      <c r="BI1265" s="61">
        <f t="shared" si="520"/>
        <v>265.90025798735718</v>
      </c>
    </row>
    <row r="1266" spans="1:61" x14ac:dyDescent="0.3">
      <c r="A1266" s="84" t="s">
        <v>2071</v>
      </c>
      <c r="B1266" s="84" t="s">
        <v>2072</v>
      </c>
      <c r="C1266" s="84" t="s">
        <v>2072</v>
      </c>
      <c r="D1266" s="63">
        <f>VLOOKUP(B1266,Площадь!$A$2:$B$490,2,0)</f>
        <v>5.8</v>
      </c>
      <c r="E1266" s="72"/>
      <c r="F1266" s="87">
        <v>31</v>
      </c>
      <c r="G1266" s="87">
        <v>29</v>
      </c>
      <c r="H1266" s="87">
        <v>31</v>
      </c>
      <c r="I1266" s="89"/>
      <c r="J1266" s="89"/>
      <c r="K1266" s="89"/>
      <c r="L1266" s="89"/>
      <c r="M1266" s="89"/>
      <c r="N1266" s="89"/>
      <c r="O1266" s="89"/>
      <c r="P1266" s="89">
        <v>15</v>
      </c>
      <c r="Q1266" s="89">
        <v>31</v>
      </c>
      <c r="R1266">
        <f t="shared" si="509"/>
        <v>137</v>
      </c>
      <c r="S1266" s="79"/>
      <c r="T1266" s="73"/>
      <c r="U1266" s="39"/>
      <c r="V1266" s="39"/>
      <c r="W1266" s="39"/>
      <c r="X1266" s="39"/>
      <c r="Y1266" s="39"/>
      <c r="Z1266" s="39"/>
      <c r="AA1266" s="39"/>
      <c r="AB1266" s="39"/>
      <c r="AC1266" s="39"/>
      <c r="AD1266" s="39"/>
      <c r="AE1266" s="39"/>
      <c r="AF1266" s="39"/>
      <c r="AG1266" s="39"/>
      <c r="AH1266" s="39"/>
      <c r="AJ1266" s="39">
        <f t="shared" si="510"/>
        <v>8.3452301699464104E-2</v>
      </c>
      <c r="AK1266" s="39">
        <f t="shared" si="511"/>
        <v>3.3440393634238709E-2</v>
      </c>
      <c r="AL1266" s="39">
        <f t="shared" si="512"/>
        <v>4.7674501701567777E-2</v>
      </c>
      <c r="AM1266" s="39"/>
      <c r="AS1266" s="39"/>
      <c r="AT1266" s="39">
        <f t="shared" si="521"/>
        <v>1.9484672845321065E-2</v>
      </c>
      <c r="AU1266" s="39">
        <f t="shared" si="522"/>
        <v>6.2512915559095411E-2</v>
      </c>
      <c r="AW1266" s="38">
        <f t="shared" si="523"/>
        <v>224.01602058997346</v>
      </c>
      <c r="AX1266" s="38">
        <f t="shared" si="526"/>
        <v>89.76605505600503</v>
      </c>
      <c r="AY1266" s="38">
        <f t="shared" si="527"/>
        <v>127.97552538762048</v>
      </c>
      <c r="AZ1266" s="38">
        <f t="shared" si="513"/>
        <v>0</v>
      </c>
      <c r="BA1266" s="38">
        <f t="shared" si="514"/>
        <v>0</v>
      </c>
      <c r="BB1266" s="38">
        <f t="shared" si="515"/>
        <v>0</v>
      </c>
      <c r="BC1266" s="38">
        <f t="shared" si="516"/>
        <v>0</v>
      </c>
      <c r="BD1266" s="38">
        <f t="shared" si="517"/>
        <v>0</v>
      </c>
      <c r="BE1266" s="38">
        <f t="shared" si="518"/>
        <v>0</v>
      </c>
      <c r="BF1266" s="38">
        <f t="shared" si="519"/>
        <v>0</v>
      </c>
      <c r="BG1266" s="38">
        <f t="shared" si="524"/>
        <v>52.303876399066056</v>
      </c>
      <c r="BH1266" s="38">
        <f t="shared" si="525"/>
        <v>167.80717001021335</v>
      </c>
      <c r="BI1266" s="61">
        <f t="shared" si="520"/>
        <v>661.86864744287834</v>
      </c>
    </row>
    <row r="1267" spans="1:61" x14ac:dyDescent="0.3">
      <c r="A1267" s="197" t="s">
        <v>2335</v>
      </c>
      <c r="B1267" s="84" t="s">
        <v>2336</v>
      </c>
      <c r="C1267" s="84" t="s">
        <v>2336</v>
      </c>
      <c r="D1267" s="63">
        <f>VLOOKUP(B1267,Площадь!$A$2:$B$490,2,0)</f>
        <v>6.1</v>
      </c>
      <c r="E1267" s="72"/>
      <c r="F1267" s="87">
        <v>31</v>
      </c>
      <c r="G1267" s="87">
        <v>29</v>
      </c>
      <c r="H1267" s="87">
        <v>31</v>
      </c>
      <c r="I1267" s="89"/>
      <c r="J1267" s="89"/>
      <c r="K1267" s="89"/>
      <c r="L1267" s="89"/>
      <c r="M1267" s="89"/>
      <c r="N1267" s="89"/>
      <c r="O1267" s="89"/>
      <c r="P1267" s="89">
        <v>0</v>
      </c>
      <c r="Q1267" s="89">
        <v>0</v>
      </c>
      <c r="R1267">
        <f t="shared" si="509"/>
        <v>91</v>
      </c>
      <c r="S1267" s="79"/>
      <c r="T1267" s="73"/>
      <c r="U1267" s="39"/>
      <c r="V1267" s="39"/>
      <c r="W1267" s="39"/>
      <c r="X1267" s="39"/>
      <c r="Y1267" s="39"/>
      <c r="Z1267" s="39"/>
      <c r="AA1267" s="39"/>
      <c r="AB1267" s="39"/>
      <c r="AC1267" s="39"/>
      <c r="AD1267" s="39"/>
      <c r="AE1267" s="39"/>
      <c r="AF1267" s="39"/>
      <c r="AG1267" s="39"/>
      <c r="AH1267" s="39"/>
      <c r="AJ1267" s="39">
        <f t="shared" si="510"/>
        <v>8.7768800063229485E-2</v>
      </c>
      <c r="AK1267" s="39">
        <f t="shared" si="511"/>
        <v>3.5170069167044161E-2</v>
      </c>
      <c r="AL1267" s="39">
        <f t="shared" si="512"/>
        <v>5.0140424203373009E-2</v>
      </c>
      <c r="AM1267" s="39"/>
      <c r="AS1267" s="39"/>
      <c r="AT1267" s="39">
        <f t="shared" si="521"/>
        <v>0</v>
      </c>
      <c r="AU1267" s="39">
        <f t="shared" si="522"/>
        <v>0</v>
      </c>
      <c r="AW1267" s="38">
        <f t="shared" si="523"/>
        <v>235.6030561377307</v>
      </c>
      <c r="AX1267" s="38">
        <f t="shared" si="526"/>
        <v>94.409126869246663</v>
      </c>
      <c r="AY1267" s="38">
        <f t="shared" si="527"/>
        <v>134.59494911456639</v>
      </c>
      <c r="AZ1267" s="38">
        <f t="shared" si="513"/>
        <v>0</v>
      </c>
      <c r="BA1267" s="38">
        <f t="shared" si="514"/>
        <v>0</v>
      </c>
      <c r="BB1267" s="38">
        <f t="shared" si="515"/>
        <v>0</v>
      </c>
      <c r="BC1267" s="38">
        <f t="shared" si="516"/>
        <v>0</v>
      </c>
      <c r="BD1267" s="38">
        <f t="shared" si="517"/>
        <v>0</v>
      </c>
      <c r="BE1267" s="38">
        <f t="shared" si="518"/>
        <v>0</v>
      </c>
      <c r="BF1267" s="38">
        <f t="shared" si="519"/>
        <v>0</v>
      </c>
      <c r="BG1267" s="38">
        <f t="shared" si="524"/>
        <v>0</v>
      </c>
      <c r="BH1267" s="38">
        <f t="shared" si="525"/>
        <v>0</v>
      </c>
      <c r="BI1267" s="61">
        <f t="shared" si="520"/>
        <v>464.60713212154371</v>
      </c>
    </row>
    <row r="1268" spans="1:61" x14ac:dyDescent="0.3">
      <c r="A1268" s="197" t="s">
        <v>3987</v>
      </c>
      <c r="B1268" s="84" t="s">
        <v>2336</v>
      </c>
      <c r="C1268" s="84" t="s">
        <v>2336</v>
      </c>
      <c r="D1268" s="63">
        <f>VLOOKUP(B1268,Площадь!$A$2:$B$490,2,0)</f>
        <v>6.1</v>
      </c>
      <c r="E1268" s="72"/>
      <c r="F1268" s="87"/>
      <c r="G1268" s="87"/>
      <c r="H1268" s="87"/>
      <c r="I1268" s="89"/>
      <c r="J1268" s="89"/>
      <c r="K1268" s="89"/>
      <c r="L1268" s="89"/>
      <c r="M1268" s="89"/>
      <c r="N1268" s="89"/>
      <c r="O1268" s="89"/>
      <c r="P1268" s="89">
        <v>15</v>
      </c>
      <c r="Q1268" s="89">
        <v>31</v>
      </c>
      <c r="R1268">
        <f t="shared" si="509"/>
        <v>46</v>
      </c>
      <c r="S1268" s="79"/>
      <c r="T1268" s="73"/>
      <c r="U1268" s="39"/>
      <c r="V1268" s="39"/>
      <c r="W1268" s="39"/>
      <c r="X1268" s="39"/>
      <c r="Y1268" s="39"/>
      <c r="Z1268" s="39"/>
      <c r="AA1268" s="39"/>
      <c r="AB1268" s="39"/>
      <c r="AC1268" s="39"/>
      <c r="AD1268" s="39"/>
      <c r="AE1268" s="39"/>
      <c r="AF1268" s="39"/>
      <c r="AG1268" s="39"/>
      <c r="AH1268" s="39"/>
      <c r="AJ1268" s="39">
        <f t="shared" si="510"/>
        <v>0</v>
      </c>
      <c r="AK1268" s="39">
        <f t="shared" si="511"/>
        <v>0</v>
      </c>
      <c r="AL1268" s="39">
        <f t="shared" si="512"/>
        <v>0</v>
      </c>
      <c r="AM1268" s="39"/>
      <c r="AS1268" s="39"/>
      <c r="AT1268" s="39">
        <f t="shared" si="521"/>
        <v>2.0492500751113533E-2</v>
      </c>
      <c r="AU1268" s="39">
        <f t="shared" si="522"/>
        <v>6.5746342225945165E-2</v>
      </c>
      <c r="AW1268" s="38">
        <f t="shared" si="523"/>
        <v>0</v>
      </c>
      <c r="AX1268" s="38">
        <f t="shared" si="526"/>
        <v>0</v>
      </c>
      <c r="AY1268" s="38">
        <f t="shared" si="527"/>
        <v>0</v>
      </c>
      <c r="AZ1268" s="38">
        <f t="shared" si="513"/>
        <v>0</v>
      </c>
      <c r="BA1268" s="38">
        <f t="shared" si="514"/>
        <v>0</v>
      </c>
      <c r="BB1268" s="38">
        <f t="shared" si="515"/>
        <v>0</v>
      </c>
      <c r="BC1268" s="38">
        <f t="shared" si="516"/>
        <v>0</v>
      </c>
      <c r="BD1268" s="38">
        <f t="shared" si="517"/>
        <v>0</v>
      </c>
      <c r="BE1268" s="38">
        <f t="shared" si="518"/>
        <v>0</v>
      </c>
      <c r="BF1268" s="38">
        <f t="shared" si="519"/>
        <v>0</v>
      </c>
      <c r="BG1268" s="38">
        <f t="shared" si="524"/>
        <v>55.009249316259123</v>
      </c>
      <c r="BH1268" s="38">
        <f t="shared" si="525"/>
        <v>176.48685121763816</v>
      </c>
      <c r="BI1268" s="61">
        <f t="shared" si="520"/>
        <v>231.49610053389728</v>
      </c>
    </row>
    <row r="1269" spans="1:61" x14ac:dyDescent="0.3">
      <c r="A1269" s="84" t="s">
        <v>1955</v>
      </c>
      <c r="B1269" s="84" t="s">
        <v>1956</v>
      </c>
      <c r="C1269" s="84" t="s">
        <v>1956</v>
      </c>
      <c r="D1269" s="63">
        <f>VLOOKUP(B1269,Площадь!$A$2:$B$490,2,0)</f>
        <v>6.3</v>
      </c>
      <c r="E1269" s="72"/>
      <c r="F1269" s="87">
        <v>31</v>
      </c>
      <c r="G1269" s="87">
        <v>29</v>
      </c>
      <c r="H1269" s="87">
        <v>31</v>
      </c>
      <c r="I1269" s="89"/>
      <c r="J1269" s="89"/>
      <c r="K1269" s="89"/>
      <c r="L1269" s="89"/>
      <c r="M1269" s="89"/>
      <c r="N1269" s="89"/>
      <c r="O1269" s="89"/>
      <c r="P1269" s="89">
        <v>15</v>
      </c>
      <c r="Q1269" s="89">
        <v>31</v>
      </c>
      <c r="R1269">
        <f t="shared" si="509"/>
        <v>137</v>
      </c>
      <c r="S1269" s="79"/>
      <c r="T1269" s="73"/>
      <c r="U1269" s="39"/>
      <c r="V1269" s="39"/>
      <c r="W1269" s="39"/>
      <c r="X1269" s="39"/>
      <c r="Y1269" s="39"/>
      <c r="Z1269" s="39"/>
      <c r="AA1269" s="39"/>
      <c r="AB1269" s="39"/>
      <c r="AC1269" s="39"/>
      <c r="AD1269" s="39"/>
      <c r="AE1269" s="39"/>
      <c r="AF1269" s="39"/>
      <c r="AG1269" s="39"/>
      <c r="AH1269" s="39"/>
      <c r="AJ1269" s="39">
        <f t="shared" si="510"/>
        <v>9.0646465639073082E-2</v>
      </c>
      <c r="AK1269" s="39">
        <f t="shared" si="511"/>
        <v>3.6323186188914461E-2</v>
      </c>
      <c r="AL1269" s="39">
        <f t="shared" si="512"/>
        <v>5.178437253790983E-2</v>
      </c>
      <c r="AM1269" s="39"/>
      <c r="AS1269" s="39"/>
      <c r="AT1269" s="39">
        <f t="shared" si="521"/>
        <v>2.1164386021641848E-2</v>
      </c>
      <c r="AU1269" s="39">
        <f t="shared" si="522"/>
        <v>6.7901960003845019E-2</v>
      </c>
      <c r="AW1269" s="38">
        <f t="shared" si="523"/>
        <v>243.32774650290222</v>
      </c>
      <c r="AX1269" s="38">
        <f t="shared" si="526"/>
        <v>97.504508078074423</v>
      </c>
      <c r="AY1269" s="38">
        <f t="shared" si="527"/>
        <v>139.00789826586364</v>
      </c>
      <c r="AZ1269" s="38">
        <f t="shared" si="513"/>
        <v>0</v>
      </c>
      <c r="BA1269" s="38">
        <f t="shared" si="514"/>
        <v>0</v>
      </c>
      <c r="BB1269" s="38">
        <f t="shared" si="515"/>
        <v>0</v>
      </c>
      <c r="BC1269" s="38">
        <f t="shared" si="516"/>
        <v>0</v>
      </c>
      <c r="BD1269" s="38">
        <f t="shared" si="517"/>
        <v>0</v>
      </c>
      <c r="BE1269" s="38">
        <f t="shared" si="518"/>
        <v>0</v>
      </c>
      <c r="BF1269" s="38">
        <f t="shared" si="519"/>
        <v>0</v>
      </c>
      <c r="BG1269" s="38">
        <f t="shared" si="524"/>
        <v>56.812831261054512</v>
      </c>
      <c r="BH1269" s="38">
        <f t="shared" si="525"/>
        <v>182.27330535592142</v>
      </c>
      <c r="BI1269" s="61">
        <f t="shared" si="520"/>
        <v>718.92628946381615</v>
      </c>
    </row>
    <row r="1270" spans="1:61" x14ac:dyDescent="0.3">
      <c r="A1270" s="84" t="s">
        <v>1684</v>
      </c>
      <c r="B1270" s="84" t="s">
        <v>1685</v>
      </c>
      <c r="C1270" s="84" t="s">
        <v>1685</v>
      </c>
      <c r="D1270" s="63">
        <f>VLOOKUP(B1270,Площадь!$A$2:$B$490,2,0)</f>
        <v>3.4</v>
      </c>
      <c r="E1270" s="72"/>
      <c r="F1270" s="87">
        <v>31</v>
      </c>
      <c r="G1270" s="87">
        <v>29</v>
      </c>
      <c r="H1270" s="87">
        <v>31</v>
      </c>
      <c r="I1270" s="89"/>
      <c r="J1270" s="89"/>
      <c r="K1270" s="89"/>
      <c r="L1270" s="89"/>
      <c r="M1270" s="89"/>
      <c r="N1270" s="89"/>
      <c r="O1270" s="89"/>
      <c r="P1270" s="89">
        <v>15</v>
      </c>
      <c r="Q1270" s="89">
        <v>31</v>
      </c>
      <c r="R1270">
        <f t="shared" si="509"/>
        <v>137</v>
      </c>
      <c r="S1270" s="79"/>
      <c r="T1270" s="73"/>
      <c r="U1270" s="39"/>
      <c r="V1270" s="39"/>
      <c r="W1270" s="39"/>
      <c r="X1270" s="39"/>
      <c r="Y1270" s="39"/>
      <c r="Z1270" s="39"/>
      <c r="AA1270" s="39"/>
      <c r="AB1270" s="39"/>
      <c r="AC1270" s="39"/>
      <c r="AD1270" s="39"/>
      <c r="AE1270" s="39"/>
      <c r="AF1270" s="39"/>
      <c r="AG1270" s="39"/>
      <c r="AH1270" s="39"/>
      <c r="AJ1270" s="39">
        <f t="shared" si="510"/>
        <v>4.892031478934103E-2</v>
      </c>
      <c r="AK1270" s="39">
        <f t="shared" si="511"/>
        <v>1.9602989371795106E-2</v>
      </c>
      <c r="AL1270" s="39">
        <f t="shared" si="512"/>
        <v>2.7947121687125941E-2</v>
      </c>
      <c r="AM1270" s="39"/>
      <c r="AS1270" s="39"/>
      <c r="AT1270" s="39">
        <f t="shared" si="521"/>
        <v>1.1422049598981314E-2</v>
      </c>
      <c r="AU1270" s="39">
        <f t="shared" si="522"/>
        <v>3.6645502224297306E-2</v>
      </c>
      <c r="AW1270" s="38">
        <f t="shared" si="523"/>
        <v>131.3197362079155</v>
      </c>
      <c r="AX1270" s="38">
        <f t="shared" si="526"/>
        <v>52.621480550071915</v>
      </c>
      <c r="AY1270" s="38">
        <f t="shared" si="527"/>
        <v>75.020135572053391</v>
      </c>
      <c r="AZ1270" s="38">
        <f t="shared" si="513"/>
        <v>0</v>
      </c>
      <c r="BA1270" s="38">
        <f t="shared" si="514"/>
        <v>0</v>
      </c>
      <c r="BB1270" s="38">
        <f t="shared" si="515"/>
        <v>0</v>
      </c>
      <c r="BC1270" s="38">
        <f t="shared" si="516"/>
        <v>0</v>
      </c>
      <c r="BD1270" s="38">
        <f t="shared" si="517"/>
        <v>0</v>
      </c>
      <c r="BE1270" s="38">
        <f t="shared" si="518"/>
        <v>0</v>
      </c>
      <c r="BF1270" s="38">
        <f t="shared" si="519"/>
        <v>0</v>
      </c>
      <c r="BG1270" s="38">
        <f t="shared" si="524"/>
        <v>30.660893061521481</v>
      </c>
      <c r="BH1270" s="38">
        <f t="shared" si="525"/>
        <v>98.369720350814717</v>
      </c>
      <c r="BI1270" s="61">
        <f t="shared" si="520"/>
        <v>387.99196574237698</v>
      </c>
    </row>
    <row r="1271" spans="1:61" x14ac:dyDescent="0.3">
      <c r="A1271" s="84" t="s">
        <v>867</v>
      </c>
      <c r="B1271" s="84" t="s">
        <v>868</v>
      </c>
      <c r="C1271" s="84" t="s">
        <v>868</v>
      </c>
      <c r="D1271" s="63">
        <f>VLOOKUP(B1271,Площадь!$A$2:$B$490,2,0)</f>
        <v>5</v>
      </c>
      <c r="E1271" s="72"/>
      <c r="F1271" s="87">
        <v>31</v>
      </c>
      <c r="G1271" s="87">
        <v>29</v>
      </c>
      <c r="H1271" s="87">
        <v>31</v>
      </c>
      <c r="I1271" s="89"/>
      <c r="J1271" s="89"/>
      <c r="K1271" s="89"/>
      <c r="L1271" s="89"/>
      <c r="M1271" s="89"/>
      <c r="N1271" s="89"/>
      <c r="O1271" s="89"/>
      <c r="P1271" s="89">
        <v>15</v>
      </c>
      <c r="Q1271" s="89">
        <v>31</v>
      </c>
      <c r="R1271">
        <f t="shared" si="509"/>
        <v>137</v>
      </c>
      <c r="S1271" s="79"/>
      <c r="T1271" s="73"/>
      <c r="U1271" s="39"/>
      <c r="V1271" s="39"/>
      <c r="W1271" s="39"/>
      <c r="X1271" s="39"/>
      <c r="Y1271" s="39"/>
      <c r="Z1271" s="39"/>
      <c r="AA1271" s="39"/>
      <c r="AB1271" s="39"/>
      <c r="AC1271" s="39"/>
      <c r="AD1271" s="39"/>
      <c r="AE1271" s="39"/>
      <c r="AF1271" s="39"/>
      <c r="AG1271" s="39"/>
      <c r="AH1271" s="39"/>
      <c r="AJ1271" s="39">
        <f t="shared" si="510"/>
        <v>7.1941639396089746E-2</v>
      </c>
      <c r="AK1271" s="39">
        <f t="shared" si="511"/>
        <v>2.8827925546757512E-2</v>
      </c>
      <c r="AL1271" s="39">
        <f t="shared" si="512"/>
        <v>4.10987083634205E-2</v>
      </c>
      <c r="AM1271" s="39"/>
      <c r="AS1271" s="39"/>
      <c r="AT1271" s="39">
        <f t="shared" si="521"/>
        <v>1.6797131763207816E-2</v>
      </c>
      <c r="AU1271" s="39">
        <f t="shared" si="522"/>
        <v>5.3890444447496043E-2</v>
      </c>
      <c r="AW1271" s="38">
        <f t="shared" si="523"/>
        <v>193.11725912928748</v>
      </c>
      <c r="AX1271" s="38">
        <f t="shared" si="526"/>
        <v>77.384530220694003</v>
      </c>
      <c r="AY1271" s="38">
        <f t="shared" si="527"/>
        <v>110.32372878243146</v>
      </c>
      <c r="AZ1271" s="38">
        <f t="shared" si="513"/>
        <v>0</v>
      </c>
      <c r="BA1271" s="38">
        <f t="shared" si="514"/>
        <v>0</v>
      </c>
      <c r="BB1271" s="38">
        <f t="shared" si="515"/>
        <v>0</v>
      </c>
      <c r="BC1271" s="38">
        <f t="shared" si="516"/>
        <v>0</v>
      </c>
      <c r="BD1271" s="38">
        <f t="shared" si="517"/>
        <v>0</v>
      </c>
      <c r="BE1271" s="38">
        <f t="shared" si="518"/>
        <v>0</v>
      </c>
      <c r="BF1271" s="38">
        <f t="shared" si="519"/>
        <v>0</v>
      </c>
      <c r="BG1271" s="38">
        <f t="shared" si="524"/>
        <v>45.089548619884539</v>
      </c>
      <c r="BH1271" s="38">
        <f t="shared" si="525"/>
        <v>144.66135345708048</v>
      </c>
      <c r="BI1271" s="61">
        <f t="shared" si="520"/>
        <v>570.57642020937806</v>
      </c>
    </row>
    <row r="1272" spans="1:61" x14ac:dyDescent="0.3">
      <c r="A1272" s="84" t="s">
        <v>2359</v>
      </c>
      <c r="B1272" s="84" t="s">
        <v>2360</v>
      </c>
      <c r="C1272" s="84" t="s">
        <v>2360</v>
      </c>
      <c r="D1272" s="63">
        <f>VLOOKUP(B1272,Площадь!$A$2:$B$490,2,0)</f>
        <v>4.5</v>
      </c>
      <c r="E1272" s="72"/>
      <c r="F1272" s="87">
        <v>31</v>
      </c>
      <c r="G1272" s="87">
        <v>29</v>
      </c>
      <c r="H1272" s="87">
        <v>31</v>
      </c>
      <c r="I1272" s="89"/>
      <c r="J1272" s="89"/>
      <c r="K1272" s="89"/>
      <c r="L1272" s="89"/>
      <c r="M1272" s="89"/>
      <c r="N1272" s="89"/>
      <c r="O1272" s="89"/>
      <c r="P1272" s="89">
        <v>15</v>
      </c>
      <c r="Q1272" s="89">
        <v>31</v>
      </c>
      <c r="R1272">
        <f t="shared" si="509"/>
        <v>137</v>
      </c>
      <c r="S1272" s="79"/>
      <c r="T1272" s="73"/>
      <c r="U1272" s="39"/>
      <c r="V1272" s="39"/>
      <c r="W1272" s="39"/>
      <c r="X1272" s="39"/>
      <c r="Y1272" s="39"/>
      <c r="Z1272" s="39"/>
      <c r="AA1272" s="39"/>
      <c r="AB1272" s="39"/>
      <c r="AC1272" s="39"/>
      <c r="AD1272" s="39"/>
      <c r="AE1272" s="39"/>
      <c r="AF1272" s="39"/>
      <c r="AG1272" s="39"/>
      <c r="AH1272" s="39"/>
      <c r="AJ1272" s="39">
        <f t="shared" si="510"/>
        <v>6.4747475456480769E-2</v>
      </c>
      <c r="AK1272" s="39">
        <f t="shared" si="511"/>
        <v>2.594513299208176E-2</v>
      </c>
      <c r="AL1272" s="39">
        <f t="shared" si="512"/>
        <v>3.6988837527078454E-2</v>
      </c>
      <c r="AM1272" s="39"/>
      <c r="AS1272" s="39"/>
      <c r="AT1272" s="39">
        <f t="shared" si="521"/>
        <v>1.5117418586887036E-2</v>
      </c>
      <c r="AU1272" s="39">
        <f t="shared" si="522"/>
        <v>4.8501400002746442E-2</v>
      </c>
      <c r="AW1272" s="38">
        <f t="shared" si="523"/>
        <v>173.80553321635873</v>
      </c>
      <c r="AX1272" s="38">
        <f t="shared" si="526"/>
        <v>69.646077198624596</v>
      </c>
      <c r="AY1272" s="38">
        <f t="shared" si="527"/>
        <v>99.291355904188322</v>
      </c>
      <c r="AZ1272" s="38">
        <f t="shared" si="513"/>
        <v>0</v>
      </c>
      <c r="BA1272" s="38">
        <f t="shared" si="514"/>
        <v>0</v>
      </c>
      <c r="BB1272" s="38">
        <f t="shared" si="515"/>
        <v>0</v>
      </c>
      <c r="BC1272" s="38">
        <f t="shared" si="516"/>
        <v>0</v>
      </c>
      <c r="BD1272" s="38">
        <f t="shared" si="517"/>
        <v>0</v>
      </c>
      <c r="BE1272" s="38">
        <f t="shared" si="518"/>
        <v>0</v>
      </c>
      <c r="BF1272" s="38">
        <f t="shared" si="519"/>
        <v>0</v>
      </c>
      <c r="BG1272" s="38">
        <f t="shared" si="524"/>
        <v>40.580593757896089</v>
      </c>
      <c r="BH1272" s="38">
        <f t="shared" si="525"/>
        <v>130.19521811137244</v>
      </c>
      <c r="BI1272" s="61">
        <f t="shared" si="520"/>
        <v>513.51877818844014</v>
      </c>
    </row>
    <row r="1273" spans="1:61" x14ac:dyDescent="0.3">
      <c r="A1273" s="84" t="s">
        <v>1692</v>
      </c>
      <c r="B1273" s="84" t="s">
        <v>1693</v>
      </c>
      <c r="C1273" s="84" t="s">
        <v>1693</v>
      </c>
      <c r="D1273" s="63">
        <f>VLOOKUP(B1273,Площадь!$A$2:$B$490,2,0)</f>
        <v>3.8</v>
      </c>
      <c r="E1273" s="72"/>
      <c r="F1273" s="87">
        <v>31</v>
      </c>
      <c r="G1273" s="87">
        <v>29</v>
      </c>
      <c r="H1273" s="87">
        <v>31</v>
      </c>
      <c r="I1273" s="89"/>
      <c r="J1273" s="89"/>
      <c r="K1273" s="89"/>
      <c r="L1273" s="89"/>
      <c r="M1273" s="89"/>
      <c r="N1273" s="89"/>
      <c r="O1273" s="89"/>
      <c r="P1273" s="89">
        <v>15</v>
      </c>
      <c r="Q1273" s="89">
        <v>31</v>
      </c>
      <c r="R1273">
        <f t="shared" si="509"/>
        <v>137</v>
      </c>
      <c r="S1273" s="79"/>
      <c r="T1273" s="73"/>
      <c r="U1273" s="39"/>
      <c r="V1273" s="39"/>
      <c r="W1273" s="39"/>
      <c r="X1273" s="39"/>
      <c r="Y1273" s="39"/>
      <c r="Z1273" s="39"/>
      <c r="AA1273" s="39"/>
      <c r="AB1273" s="39"/>
      <c r="AC1273" s="39"/>
      <c r="AD1273" s="39"/>
      <c r="AE1273" s="39"/>
      <c r="AF1273" s="39"/>
      <c r="AG1273" s="39"/>
      <c r="AH1273" s="39"/>
      <c r="AJ1273" s="39">
        <f t="shared" si="510"/>
        <v>5.4675645941028209E-2</v>
      </c>
      <c r="AK1273" s="39">
        <f t="shared" si="511"/>
        <v>2.1909223415535705E-2</v>
      </c>
      <c r="AL1273" s="39">
        <f t="shared" si="512"/>
        <v>3.123501835619958E-2</v>
      </c>
      <c r="AM1273" s="39"/>
      <c r="AS1273" s="39"/>
      <c r="AT1273" s="39">
        <f t="shared" si="521"/>
        <v>1.2765820140037938E-2</v>
      </c>
      <c r="AU1273" s="39">
        <f t="shared" si="522"/>
        <v>4.0956737780096994E-2</v>
      </c>
      <c r="AW1273" s="38">
        <f t="shared" si="523"/>
        <v>146.76911693825849</v>
      </c>
      <c r="AX1273" s="38">
        <f t="shared" si="526"/>
        <v>58.812242967727428</v>
      </c>
      <c r="AY1273" s="38">
        <f t="shared" si="527"/>
        <v>83.846033874647915</v>
      </c>
      <c r="AZ1273" s="38">
        <f t="shared" si="513"/>
        <v>0</v>
      </c>
      <c r="BA1273" s="38">
        <f t="shared" si="514"/>
        <v>0</v>
      </c>
      <c r="BB1273" s="38">
        <f t="shared" si="515"/>
        <v>0</v>
      </c>
      <c r="BC1273" s="38">
        <f t="shared" si="516"/>
        <v>0</v>
      </c>
      <c r="BD1273" s="38">
        <f t="shared" si="517"/>
        <v>0</v>
      </c>
      <c r="BE1273" s="38">
        <f t="shared" si="518"/>
        <v>0</v>
      </c>
      <c r="BF1273" s="38">
        <f t="shared" si="519"/>
        <v>0</v>
      </c>
      <c r="BG1273" s="38">
        <f t="shared" si="524"/>
        <v>34.268056951112243</v>
      </c>
      <c r="BH1273" s="38">
        <f t="shared" si="525"/>
        <v>109.94262862738117</v>
      </c>
      <c r="BI1273" s="61">
        <f t="shared" si="520"/>
        <v>433.63807935912723</v>
      </c>
    </row>
    <row r="1274" spans="1:61" x14ac:dyDescent="0.3">
      <c r="A1274" s="84" t="s">
        <v>2002</v>
      </c>
      <c r="B1274" s="84" t="s">
        <v>2003</v>
      </c>
      <c r="C1274" s="84" t="s">
        <v>2003</v>
      </c>
      <c r="D1274" s="63">
        <f>VLOOKUP(B1274,Площадь!$A$2:$B$490,2,0)</f>
        <v>3.8</v>
      </c>
      <c r="E1274" s="72"/>
      <c r="F1274" s="87">
        <v>31</v>
      </c>
      <c r="G1274" s="87">
        <v>29</v>
      </c>
      <c r="H1274" s="87">
        <v>31</v>
      </c>
      <c r="I1274" s="89"/>
      <c r="J1274" s="89"/>
      <c r="K1274" s="89"/>
      <c r="L1274" s="89"/>
      <c r="M1274" s="89"/>
      <c r="N1274" s="89"/>
      <c r="O1274" s="89"/>
      <c r="P1274" s="89">
        <v>15</v>
      </c>
      <c r="Q1274" s="89">
        <v>31</v>
      </c>
      <c r="R1274">
        <f t="shared" si="509"/>
        <v>137</v>
      </c>
      <c r="S1274" s="79"/>
      <c r="T1274" s="73"/>
      <c r="U1274" s="39"/>
      <c r="V1274" s="39"/>
      <c r="W1274" s="39"/>
      <c r="X1274" s="39"/>
      <c r="Y1274" s="39"/>
      <c r="Z1274" s="39"/>
      <c r="AA1274" s="39"/>
      <c r="AB1274" s="39"/>
      <c r="AC1274" s="39"/>
      <c r="AD1274" s="39"/>
      <c r="AE1274" s="39"/>
      <c r="AF1274" s="39"/>
      <c r="AG1274" s="39"/>
      <c r="AH1274" s="39"/>
      <c r="AJ1274" s="39">
        <f t="shared" si="510"/>
        <v>5.4675645941028209E-2</v>
      </c>
      <c r="AK1274" s="39">
        <f t="shared" si="511"/>
        <v>2.1909223415535705E-2</v>
      </c>
      <c r="AL1274" s="39">
        <f t="shared" si="512"/>
        <v>3.123501835619958E-2</v>
      </c>
      <c r="AM1274" s="39"/>
      <c r="AS1274" s="39"/>
      <c r="AT1274" s="39">
        <f t="shared" si="521"/>
        <v>1.2765820140037938E-2</v>
      </c>
      <c r="AU1274" s="39">
        <f t="shared" si="522"/>
        <v>4.0956737780096994E-2</v>
      </c>
      <c r="AW1274" s="38">
        <f t="shared" si="523"/>
        <v>146.76911693825849</v>
      </c>
      <c r="AX1274" s="38">
        <f t="shared" si="526"/>
        <v>58.812242967727428</v>
      </c>
      <c r="AY1274" s="38">
        <f t="shared" si="527"/>
        <v>83.846033874647915</v>
      </c>
      <c r="AZ1274" s="38">
        <f t="shared" si="513"/>
        <v>0</v>
      </c>
      <c r="BA1274" s="38">
        <f t="shared" si="514"/>
        <v>0</v>
      </c>
      <c r="BB1274" s="38">
        <f t="shared" si="515"/>
        <v>0</v>
      </c>
      <c r="BC1274" s="38">
        <f t="shared" si="516"/>
        <v>0</v>
      </c>
      <c r="BD1274" s="38">
        <f t="shared" si="517"/>
        <v>0</v>
      </c>
      <c r="BE1274" s="38">
        <f t="shared" si="518"/>
        <v>0</v>
      </c>
      <c r="BF1274" s="38">
        <f t="shared" si="519"/>
        <v>0</v>
      </c>
      <c r="BG1274" s="38">
        <f t="shared" si="524"/>
        <v>34.268056951112243</v>
      </c>
      <c r="BH1274" s="38">
        <f t="shared" si="525"/>
        <v>109.94262862738117</v>
      </c>
      <c r="BI1274" s="61">
        <f t="shared" si="520"/>
        <v>433.63807935912723</v>
      </c>
    </row>
    <row r="1275" spans="1:61" x14ac:dyDescent="0.3">
      <c r="A1275" s="84" t="s">
        <v>839</v>
      </c>
      <c r="B1275" s="84" t="s">
        <v>840</v>
      </c>
      <c r="C1275" s="84" t="s">
        <v>840</v>
      </c>
      <c r="D1275" s="63">
        <f>VLOOKUP(B1275,Площадь!$A$2:$B$490,2,0)</f>
        <v>5.7</v>
      </c>
      <c r="E1275" s="72"/>
      <c r="F1275" s="87">
        <v>31</v>
      </c>
      <c r="G1275" s="87">
        <v>29</v>
      </c>
      <c r="H1275" s="87">
        <v>31</v>
      </c>
      <c r="I1275" s="89"/>
      <c r="J1275" s="89"/>
      <c r="K1275" s="89"/>
      <c r="L1275" s="89"/>
      <c r="M1275" s="89"/>
      <c r="N1275" s="89"/>
      <c r="O1275" s="89"/>
      <c r="P1275" s="89">
        <v>15</v>
      </c>
      <c r="Q1275" s="89">
        <v>31</v>
      </c>
      <c r="R1275">
        <f t="shared" si="509"/>
        <v>137</v>
      </c>
      <c r="S1275" s="79"/>
      <c r="T1275" s="73"/>
      <c r="U1275" s="39"/>
      <c r="V1275" s="39"/>
      <c r="W1275" s="39"/>
      <c r="X1275" s="39"/>
      <c r="Y1275" s="39"/>
      <c r="Z1275" s="39"/>
      <c r="AA1275" s="39"/>
      <c r="AB1275" s="39"/>
      <c r="AC1275" s="39"/>
      <c r="AD1275" s="39"/>
      <c r="AE1275" s="39"/>
      <c r="AF1275" s="39"/>
      <c r="AG1275" s="39"/>
      <c r="AH1275" s="39"/>
      <c r="AJ1275" s="39">
        <f t="shared" si="510"/>
        <v>8.201346891154232E-2</v>
      </c>
      <c r="AK1275" s="39">
        <f t="shared" si="511"/>
        <v>3.2863835123303563E-2</v>
      </c>
      <c r="AL1275" s="39">
        <f t="shared" si="512"/>
        <v>4.6852527534299374E-2</v>
      </c>
      <c r="AM1275" s="39"/>
      <c r="AS1275" s="39"/>
      <c r="AT1275" s="39">
        <f t="shared" si="521"/>
        <v>1.9148730210056909E-2</v>
      </c>
      <c r="AU1275" s="39">
        <f t="shared" si="522"/>
        <v>6.1435106670145491E-2</v>
      </c>
      <c r="AW1275" s="38">
        <f t="shared" si="523"/>
        <v>220.15367540738777</v>
      </c>
      <c r="AX1275" s="38">
        <f t="shared" si="526"/>
        <v>88.218364451591157</v>
      </c>
      <c r="AY1275" s="38">
        <f t="shared" si="527"/>
        <v>125.76905081197187</v>
      </c>
      <c r="AZ1275" s="38">
        <f t="shared" si="513"/>
        <v>0</v>
      </c>
      <c r="BA1275" s="38">
        <f t="shared" si="514"/>
        <v>0</v>
      </c>
      <c r="BB1275" s="38">
        <f t="shared" si="515"/>
        <v>0</v>
      </c>
      <c r="BC1275" s="38">
        <f t="shared" si="516"/>
        <v>0</v>
      </c>
      <c r="BD1275" s="38">
        <f t="shared" si="517"/>
        <v>0</v>
      </c>
      <c r="BE1275" s="38">
        <f t="shared" si="518"/>
        <v>0</v>
      </c>
      <c r="BF1275" s="38">
        <f t="shared" si="519"/>
        <v>0</v>
      </c>
      <c r="BG1275" s="38">
        <f t="shared" si="524"/>
        <v>51.402085426668364</v>
      </c>
      <c r="BH1275" s="38">
        <f t="shared" si="525"/>
        <v>164.91394294107175</v>
      </c>
      <c r="BI1275" s="61">
        <f t="shared" si="520"/>
        <v>650.45711903869096</v>
      </c>
    </row>
    <row r="1276" spans="1:61" x14ac:dyDescent="0.3">
      <c r="A1276" s="84" t="s">
        <v>2040</v>
      </c>
      <c r="B1276" s="84" t="s">
        <v>2041</v>
      </c>
      <c r="C1276" s="84" t="s">
        <v>2041</v>
      </c>
      <c r="D1276" s="63">
        <f>VLOOKUP(B1276,Площадь!$A$2:$B$490,2,0)</f>
        <v>3.7</v>
      </c>
      <c r="E1276" s="72"/>
      <c r="F1276" s="87">
        <v>31</v>
      </c>
      <c r="G1276" s="87">
        <v>29</v>
      </c>
      <c r="H1276" s="87">
        <v>31</v>
      </c>
      <c r="I1276" s="89"/>
      <c r="J1276" s="89"/>
      <c r="K1276" s="89"/>
      <c r="L1276" s="89"/>
      <c r="M1276" s="89"/>
      <c r="N1276" s="89"/>
      <c r="O1276" s="89"/>
      <c r="P1276" s="89">
        <v>15</v>
      </c>
      <c r="Q1276" s="89">
        <v>31</v>
      </c>
      <c r="R1276">
        <f t="shared" si="509"/>
        <v>137</v>
      </c>
      <c r="S1276" s="79"/>
      <c r="T1276" s="73"/>
      <c r="U1276" s="39"/>
      <c r="V1276" s="39"/>
      <c r="W1276" s="39"/>
      <c r="X1276" s="39"/>
      <c r="Y1276" s="39"/>
      <c r="Z1276" s="39"/>
      <c r="AA1276" s="39"/>
      <c r="AB1276" s="39"/>
      <c r="AC1276" s="39"/>
      <c r="AD1276" s="39"/>
      <c r="AE1276" s="39"/>
      <c r="AF1276" s="39"/>
      <c r="AG1276" s="39"/>
      <c r="AH1276" s="39"/>
      <c r="AJ1276" s="39">
        <f t="shared" si="510"/>
        <v>5.3236813153106417E-2</v>
      </c>
      <c r="AK1276" s="39">
        <f t="shared" si="511"/>
        <v>2.1332664904600559E-2</v>
      </c>
      <c r="AL1276" s="39">
        <f t="shared" si="512"/>
        <v>3.0413044188931173E-2</v>
      </c>
      <c r="AM1276" s="39"/>
      <c r="AS1276" s="39"/>
      <c r="AT1276" s="39">
        <f t="shared" si="521"/>
        <v>1.2429877504773784E-2</v>
      </c>
      <c r="AU1276" s="39">
        <f t="shared" si="522"/>
        <v>3.9878928891147074E-2</v>
      </c>
      <c r="AW1276" s="38">
        <f t="shared" si="523"/>
        <v>142.90677175567274</v>
      </c>
      <c r="AX1276" s="38">
        <f t="shared" si="526"/>
        <v>57.264552363313555</v>
      </c>
      <c r="AY1276" s="38">
        <f t="shared" si="527"/>
        <v>81.639559298999288</v>
      </c>
      <c r="AZ1276" s="38">
        <f t="shared" si="513"/>
        <v>0</v>
      </c>
      <c r="BA1276" s="38">
        <f t="shared" si="514"/>
        <v>0</v>
      </c>
      <c r="BB1276" s="38">
        <f t="shared" si="515"/>
        <v>0</v>
      </c>
      <c r="BC1276" s="38">
        <f t="shared" si="516"/>
        <v>0</v>
      </c>
      <c r="BD1276" s="38">
        <f t="shared" si="517"/>
        <v>0</v>
      </c>
      <c r="BE1276" s="38">
        <f t="shared" si="518"/>
        <v>0</v>
      </c>
      <c r="BF1276" s="38">
        <f t="shared" si="519"/>
        <v>0</v>
      </c>
      <c r="BG1276" s="38">
        <f t="shared" si="524"/>
        <v>33.366265978714559</v>
      </c>
      <c r="BH1276" s="38">
        <f t="shared" si="525"/>
        <v>107.04940155823957</v>
      </c>
      <c r="BI1276" s="61">
        <f t="shared" si="520"/>
        <v>422.22655095493974</v>
      </c>
    </row>
    <row r="1277" spans="1:61" x14ac:dyDescent="0.3">
      <c r="A1277" s="84" t="s">
        <v>964</v>
      </c>
      <c r="B1277" s="84" t="s">
        <v>965</v>
      </c>
      <c r="C1277" s="84" t="s">
        <v>965</v>
      </c>
      <c r="D1277" s="63">
        <f>VLOOKUP(B1277,Площадь!$A$2:$B$490,2,0)</f>
        <v>3.6</v>
      </c>
      <c r="E1277" s="72"/>
      <c r="F1277" s="87">
        <v>31</v>
      </c>
      <c r="G1277" s="87">
        <v>29</v>
      </c>
      <c r="H1277" s="87">
        <v>31</v>
      </c>
      <c r="I1277" s="89"/>
      <c r="J1277" s="89"/>
      <c r="K1277" s="89"/>
      <c r="L1277" s="89"/>
      <c r="M1277" s="89"/>
      <c r="N1277" s="89"/>
      <c r="O1277" s="89"/>
      <c r="P1277" s="89">
        <v>15</v>
      </c>
      <c r="Q1277" s="89">
        <v>31</v>
      </c>
      <c r="R1277">
        <f t="shared" si="509"/>
        <v>137</v>
      </c>
      <c r="S1277" s="79"/>
      <c r="T1277" s="73"/>
      <c r="U1277" s="39"/>
      <c r="V1277" s="39"/>
      <c r="W1277" s="39"/>
      <c r="X1277" s="39"/>
      <c r="Y1277" s="39"/>
      <c r="Z1277" s="39"/>
      <c r="AA1277" s="39"/>
      <c r="AB1277" s="39"/>
      <c r="AC1277" s="39"/>
      <c r="AD1277" s="39"/>
      <c r="AE1277" s="39"/>
      <c r="AF1277" s="39"/>
      <c r="AG1277" s="39"/>
      <c r="AH1277" s="39"/>
      <c r="AJ1277" s="39">
        <f t="shared" si="510"/>
        <v>5.1797980365184619E-2</v>
      </c>
      <c r="AK1277" s="39">
        <f t="shared" si="511"/>
        <v>2.0756106393665409E-2</v>
      </c>
      <c r="AL1277" s="39">
        <f t="shared" si="512"/>
        <v>2.9591070021662762E-2</v>
      </c>
      <c r="AM1277" s="39"/>
      <c r="AS1277" s="39"/>
      <c r="AT1277" s="39">
        <f t="shared" si="521"/>
        <v>1.2093934869509628E-2</v>
      </c>
      <c r="AU1277" s="39">
        <f t="shared" si="522"/>
        <v>3.8801120002197154E-2</v>
      </c>
      <c r="AW1277" s="38">
        <f t="shared" si="523"/>
        <v>139.04442657308698</v>
      </c>
      <c r="AX1277" s="38">
        <f t="shared" si="526"/>
        <v>55.716861758899682</v>
      </c>
      <c r="AY1277" s="38">
        <f t="shared" si="527"/>
        <v>79.43308472335066</v>
      </c>
      <c r="AZ1277" s="38">
        <f t="shared" si="513"/>
        <v>0</v>
      </c>
      <c r="BA1277" s="38">
        <f t="shared" si="514"/>
        <v>0</v>
      </c>
      <c r="BB1277" s="38">
        <f t="shared" si="515"/>
        <v>0</v>
      </c>
      <c r="BC1277" s="38">
        <f t="shared" si="516"/>
        <v>0</v>
      </c>
      <c r="BD1277" s="38">
        <f t="shared" si="517"/>
        <v>0</v>
      </c>
      <c r="BE1277" s="38">
        <f t="shared" si="518"/>
        <v>0</v>
      </c>
      <c r="BF1277" s="38">
        <f t="shared" si="519"/>
        <v>0</v>
      </c>
      <c r="BG1277" s="38">
        <f t="shared" si="524"/>
        <v>32.464475006316867</v>
      </c>
      <c r="BH1277" s="38">
        <f t="shared" si="525"/>
        <v>104.15617448909795</v>
      </c>
      <c r="BI1277" s="61">
        <f t="shared" si="520"/>
        <v>410.81502255075219</v>
      </c>
    </row>
    <row r="1278" spans="1:61" x14ac:dyDescent="0.3">
      <c r="A1278" s="84" t="s">
        <v>745</v>
      </c>
      <c r="B1278" s="84" t="s">
        <v>746</v>
      </c>
      <c r="C1278" s="84" t="s">
        <v>746</v>
      </c>
      <c r="D1278" s="63">
        <f>VLOOKUP(B1278,Площадь!$A$2:$B$490,2,0)</f>
        <v>5.9</v>
      </c>
      <c r="E1278" s="72"/>
      <c r="F1278" s="87">
        <v>31</v>
      </c>
      <c r="G1278" s="87">
        <v>29</v>
      </c>
      <c r="H1278" s="87">
        <v>31</v>
      </c>
      <c r="I1278" s="89"/>
      <c r="J1278" s="89"/>
      <c r="K1278" s="89"/>
      <c r="L1278" s="89"/>
      <c r="M1278" s="89"/>
      <c r="N1278" s="89"/>
      <c r="O1278" s="89"/>
      <c r="P1278" s="89">
        <v>15</v>
      </c>
      <c r="Q1278" s="89">
        <v>31</v>
      </c>
      <c r="R1278">
        <f t="shared" si="509"/>
        <v>137</v>
      </c>
      <c r="S1278" s="79"/>
      <c r="T1278" s="73"/>
      <c r="U1278" s="39"/>
      <c r="V1278" s="39"/>
      <c r="W1278" s="39"/>
      <c r="X1278" s="39"/>
      <c r="Y1278" s="39"/>
      <c r="Z1278" s="39"/>
      <c r="AA1278" s="39"/>
      <c r="AB1278" s="39"/>
      <c r="AC1278" s="39"/>
      <c r="AD1278" s="39"/>
      <c r="AE1278" s="39"/>
      <c r="AF1278" s="39"/>
      <c r="AG1278" s="39"/>
      <c r="AH1278" s="39"/>
      <c r="AJ1278" s="39">
        <f t="shared" si="510"/>
        <v>8.4891134487385903E-2</v>
      </c>
      <c r="AK1278" s="39">
        <f t="shared" si="511"/>
        <v>3.4016952145173862E-2</v>
      </c>
      <c r="AL1278" s="39">
        <f t="shared" si="512"/>
        <v>4.8496475868836195E-2</v>
      </c>
      <c r="AM1278" s="39"/>
      <c r="AS1278" s="39"/>
      <c r="AT1278" s="39">
        <f t="shared" si="521"/>
        <v>1.9820615480585224E-2</v>
      </c>
      <c r="AU1278" s="39">
        <f t="shared" si="522"/>
        <v>6.3590724448045338E-2</v>
      </c>
      <c r="AW1278" s="38">
        <f t="shared" si="523"/>
        <v>227.87836577255922</v>
      </c>
      <c r="AX1278" s="38">
        <f t="shared" si="526"/>
        <v>91.313745660418917</v>
      </c>
      <c r="AY1278" s="38">
        <f t="shared" si="527"/>
        <v>130.18199996326913</v>
      </c>
      <c r="AZ1278" s="38">
        <f t="shared" si="513"/>
        <v>0</v>
      </c>
      <c r="BA1278" s="38">
        <f t="shared" si="514"/>
        <v>0</v>
      </c>
      <c r="BB1278" s="38">
        <f t="shared" si="515"/>
        <v>0</v>
      </c>
      <c r="BC1278" s="38">
        <f t="shared" si="516"/>
        <v>0</v>
      </c>
      <c r="BD1278" s="38">
        <f t="shared" si="517"/>
        <v>0</v>
      </c>
      <c r="BE1278" s="38">
        <f t="shared" si="518"/>
        <v>0</v>
      </c>
      <c r="BF1278" s="38">
        <f t="shared" si="519"/>
        <v>0</v>
      </c>
      <c r="BG1278" s="38">
        <f t="shared" si="524"/>
        <v>53.205667371463754</v>
      </c>
      <c r="BH1278" s="38">
        <f t="shared" si="525"/>
        <v>170.70039707935499</v>
      </c>
      <c r="BI1278" s="61">
        <f t="shared" si="520"/>
        <v>673.28017584706595</v>
      </c>
    </row>
    <row r="1279" spans="1:61" x14ac:dyDescent="0.3">
      <c r="A1279" s="84" t="s">
        <v>2291</v>
      </c>
      <c r="B1279" s="84" t="s">
        <v>966</v>
      </c>
      <c r="C1279" s="84" t="s">
        <v>966</v>
      </c>
      <c r="D1279" s="63">
        <f>VLOOKUP(B1279,Площадь!$A$2:$B$490,2,0)</f>
        <v>5.0999999999999996</v>
      </c>
      <c r="E1279" s="72"/>
      <c r="F1279" s="87">
        <v>31</v>
      </c>
      <c r="G1279" s="87">
        <v>29</v>
      </c>
      <c r="H1279" s="87">
        <v>31</v>
      </c>
      <c r="I1279" s="89"/>
      <c r="J1279" s="89"/>
      <c r="K1279" s="89"/>
      <c r="L1279" s="89"/>
      <c r="M1279" s="89"/>
      <c r="N1279" s="89"/>
      <c r="O1279" s="89"/>
      <c r="P1279" s="89">
        <v>15</v>
      </c>
      <c r="Q1279" s="89">
        <v>31</v>
      </c>
      <c r="R1279">
        <f t="shared" si="509"/>
        <v>137</v>
      </c>
      <c r="S1279" s="79"/>
      <c r="T1279" s="73"/>
      <c r="U1279" s="39"/>
      <c r="V1279" s="39"/>
      <c r="W1279" s="39"/>
      <c r="X1279" s="39"/>
      <c r="Y1279" s="39"/>
      <c r="Z1279" s="39"/>
      <c r="AA1279" s="39"/>
      <c r="AB1279" s="39"/>
      <c r="AC1279" s="39"/>
      <c r="AD1279" s="39"/>
      <c r="AE1279" s="39"/>
      <c r="AF1279" s="39"/>
      <c r="AG1279" s="39"/>
      <c r="AH1279" s="39"/>
      <c r="AJ1279" s="39">
        <f t="shared" si="510"/>
        <v>7.3380472184011544E-2</v>
      </c>
      <c r="AK1279" s="39">
        <f t="shared" si="511"/>
        <v>2.9404484057692658E-2</v>
      </c>
      <c r="AL1279" s="39">
        <f t="shared" si="512"/>
        <v>4.192068253068891E-2</v>
      </c>
      <c r="AM1279" s="39"/>
      <c r="AS1279" s="39"/>
      <c r="AT1279" s="39">
        <f t="shared" si="521"/>
        <v>1.7133074398471969E-2</v>
      </c>
      <c r="AU1279" s="39">
        <f t="shared" si="522"/>
        <v>5.4968253336445963E-2</v>
      </c>
      <c r="AW1279" s="38">
        <f t="shared" si="523"/>
        <v>196.97960431187323</v>
      </c>
      <c r="AX1279" s="38">
        <f t="shared" si="526"/>
        <v>78.932220825107862</v>
      </c>
      <c r="AY1279" s="38">
        <f t="shared" si="527"/>
        <v>112.53020335808009</v>
      </c>
      <c r="AZ1279" s="38">
        <f t="shared" si="513"/>
        <v>0</v>
      </c>
      <c r="BA1279" s="38">
        <f t="shared" si="514"/>
        <v>0</v>
      </c>
      <c r="BB1279" s="38">
        <f t="shared" si="515"/>
        <v>0</v>
      </c>
      <c r="BC1279" s="38">
        <f t="shared" si="516"/>
        <v>0</v>
      </c>
      <c r="BD1279" s="38">
        <f t="shared" si="517"/>
        <v>0</v>
      </c>
      <c r="BE1279" s="38">
        <f t="shared" si="518"/>
        <v>0</v>
      </c>
      <c r="BF1279" s="38">
        <f t="shared" si="519"/>
        <v>0</v>
      </c>
      <c r="BG1279" s="38">
        <f t="shared" si="524"/>
        <v>45.991339592282216</v>
      </c>
      <c r="BH1279" s="38">
        <f t="shared" si="525"/>
        <v>147.55458052622208</v>
      </c>
      <c r="BI1279" s="61">
        <f t="shared" si="520"/>
        <v>581.98794861356544</v>
      </c>
    </row>
    <row r="1280" spans="1:61" x14ac:dyDescent="0.3">
      <c r="A1280" s="84" t="s">
        <v>1256</v>
      </c>
      <c r="B1280" s="84" t="s">
        <v>1257</v>
      </c>
      <c r="C1280" s="84" t="s">
        <v>1257</v>
      </c>
      <c r="D1280" s="63">
        <f>VLOOKUP(B1280,Площадь!$A$2:$B$490,2,0)</f>
        <v>6.4</v>
      </c>
      <c r="E1280" s="72"/>
      <c r="F1280" s="87">
        <v>31</v>
      </c>
      <c r="G1280" s="87">
        <v>29</v>
      </c>
      <c r="H1280" s="87">
        <v>31</v>
      </c>
      <c r="I1280" s="89"/>
      <c r="J1280" s="89"/>
      <c r="K1280" s="89"/>
      <c r="L1280" s="89"/>
      <c r="M1280" s="89"/>
      <c r="N1280" s="89"/>
      <c r="O1280" s="89"/>
      <c r="P1280" s="89">
        <v>15</v>
      </c>
      <c r="Q1280" s="89">
        <v>31</v>
      </c>
      <c r="R1280">
        <f t="shared" si="509"/>
        <v>137</v>
      </c>
      <c r="S1280" s="79"/>
      <c r="T1280" s="73"/>
      <c r="U1280" s="39"/>
      <c r="V1280" s="39"/>
      <c r="W1280" s="39"/>
      <c r="X1280" s="39"/>
      <c r="Y1280" s="39"/>
      <c r="Z1280" s="39"/>
      <c r="AA1280" s="39"/>
      <c r="AB1280" s="39"/>
      <c r="AC1280" s="39"/>
      <c r="AD1280" s="39"/>
      <c r="AE1280" s="39"/>
      <c r="AF1280" s="39"/>
      <c r="AG1280" s="39"/>
      <c r="AH1280" s="39"/>
      <c r="AJ1280" s="39">
        <f t="shared" si="510"/>
        <v>9.208529842699488E-2</v>
      </c>
      <c r="AK1280" s="39">
        <f t="shared" si="511"/>
        <v>3.6899744699849614E-2</v>
      </c>
      <c r="AL1280" s="39">
        <f t="shared" si="512"/>
        <v>5.2606346705178247E-2</v>
      </c>
      <c r="AM1280" s="39"/>
      <c r="AS1280" s="39"/>
      <c r="AT1280" s="39">
        <f t="shared" si="521"/>
        <v>2.1500328656906004E-2</v>
      </c>
      <c r="AU1280" s="39">
        <f t="shared" si="522"/>
        <v>6.8979768892794932E-2</v>
      </c>
      <c r="AW1280" s="38">
        <f t="shared" si="523"/>
        <v>247.190091685488</v>
      </c>
      <c r="AX1280" s="38">
        <f t="shared" si="526"/>
        <v>99.05219868248831</v>
      </c>
      <c r="AY1280" s="38">
        <f t="shared" si="527"/>
        <v>141.2143728415123</v>
      </c>
      <c r="AZ1280" s="38">
        <f t="shared" si="513"/>
        <v>0</v>
      </c>
      <c r="BA1280" s="38">
        <f t="shared" si="514"/>
        <v>0</v>
      </c>
      <c r="BB1280" s="38">
        <f t="shared" si="515"/>
        <v>0</v>
      </c>
      <c r="BC1280" s="38">
        <f t="shared" si="516"/>
        <v>0</v>
      </c>
      <c r="BD1280" s="38">
        <f t="shared" si="517"/>
        <v>0</v>
      </c>
      <c r="BE1280" s="38">
        <f t="shared" si="518"/>
        <v>0</v>
      </c>
      <c r="BF1280" s="38">
        <f t="shared" si="519"/>
        <v>0</v>
      </c>
      <c r="BG1280" s="38">
        <f t="shared" si="524"/>
        <v>57.714622233452204</v>
      </c>
      <c r="BH1280" s="38">
        <f t="shared" si="525"/>
        <v>185.16653242506302</v>
      </c>
      <c r="BI1280" s="61">
        <f t="shared" si="520"/>
        <v>730.33781786800387</v>
      </c>
    </row>
    <row r="1281" spans="1:61" x14ac:dyDescent="0.3">
      <c r="A1281" s="84" t="s">
        <v>1808</v>
      </c>
      <c r="B1281" s="84" t="s">
        <v>1809</v>
      </c>
      <c r="C1281" s="84" t="s">
        <v>1809</v>
      </c>
      <c r="D1281" s="63">
        <f>VLOOKUP(B1281,Площадь!$A$2:$B$490,2,0)</f>
        <v>3</v>
      </c>
      <c r="E1281" s="72"/>
      <c r="F1281" s="87">
        <v>31</v>
      </c>
      <c r="G1281" s="87">
        <v>29</v>
      </c>
      <c r="H1281" s="87">
        <v>31</v>
      </c>
      <c r="I1281" s="89"/>
      <c r="J1281" s="89"/>
      <c r="K1281" s="89"/>
      <c r="L1281" s="89"/>
      <c r="M1281" s="89"/>
      <c r="N1281" s="89"/>
      <c r="O1281" s="89"/>
      <c r="P1281" s="89">
        <v>15</v>
      </c>
      <c r="Q1281" s="89">
        <v>31</v>
      </c>
      <c r="R1281">
        <f t="shared" si="509"/>
        <v>137</v>
      </c>
      <c r="S1281" s="79"/>
      <c r="T1281" s="73"/>
      <c r="U1281" s="39"/>
      <c r="V1281" s="39"/>
      <c r="W1281" s="39"/>
      <c r="X1281" s="39"/>
      <c r="Y1281" s="39"/>
      <c r="Z1281" s="39"/>
      <c r="AA1281" s="39"/>
      <c r="AB1281" s="39"/>
      <c r="AC1281" s="39"/>
      <c r="AD1281" s="39"/>
      <c r="AE1281" s="39"/>
      <c r="AF1281" s="39"/>
      <c r="AG1281" s="39"/>
      <c r="AH1281" s="39"/>
      <c r="AJ1281" s="39">
        <f t="shared" si="510"/>
        <v>4.316498363765385E-2</v>
      </c>
      <c r="AK1281" s="39">
        <f t="shared" si="511"/>
        <v>1.7296755328054504E-2</v>
      </c>
      <c r="AL1281" s="39">
        <f t="shared" si="512"/>
        <v>2.4659225018052303E-2</v>
      </c>
      <c r="AM1281" s="39"/>
      <c r="AS1281" s="39"/>
      <c r="AT1281" s="39">
        <f t="shared" si="521"/>
        <v>1.0078279057924688E-2</v>
      </c>
      <c r="AU1281" s="39">
        <f t="shared" si="522"/>
        <v>3.2334266668497626E-2</v>
      </c>
      <c r="AW1281" s="38">
        <f t="shared" si="523"/>
        <v>115.87035547757249</v>
      </c>
      <c r="AX1281" s="38">
        <f t="shared" si="526"/>
        <v>46.430718132416388</v>
      </c>
      <c r="AY1281" s="38">
        <f t="shared" si="527"/>
        <v>66.194237269458881</v>
      </c>
      <c r="AZ1281" s="38">
        <f t="shared" si="513"/>
        <v>0</v>
      </c>
      <c r="BA1281" s="38">
        <f t="shared" si="514"/>
        <v>0</v>
      </c>
      <c r="BB1281" s="38">
        <f t="shared" si="515"/>
        <v>0</v>
      </c>
      <c r="BC1281" s="38">
        <f t="shared" si="516"/>
        <v>0</v>
      </c>
      <c r="BD1281" s="38">
        <f t="shared" si="517"/>
        <v>0</v>
      </c>
      <c r="BE1281" s="38">
        <f t="shared" si="518"/>
        <v>0</v>
      </c>
      <c r="BF1281" s="38">
        <f t="shared" si="519"/>
        <v>0</v>
      </c>
      <c r="BG1281" s="38">
        <f t="shared" si="524"/>
        <v>27.053729171930719</v>
      </c>
      <c r="BH1281" s="38">
        <f t="shared" si="525"/>
        <v>86.796812074248294</v>
      </c>
      <c r="BI1281" s="61">
        <f t="shared" si="520"/>
        <v>342.34585212562672</v>
      </c>
    </row>
    <row r="1282" spans="1:61" ht="13.8" customHeight="1" x14ac:dyDescent="0.3">
      <c r="A1282" s="84" t="s">
        <v>2029</v>
      </c>
      <c r="B1282" s="84" t="s">
        <v>2030</v>
      </c>
      <c r="C1282" s="84" t="s">
        <v>2030</v>
      </c>
      <c r="D1282" s="63">
        <f>VLOOKUP(B1282,Площадь!$A$2:$B$490,2,0)</f>
        <v>3</v>
      </c>
      <c r="E1282" s="72"/>
      <c r="F1282" s="87">
        <v>31</v>
      </c>
      <c r="G1282" s="87">
        <v>29</v>
      </c>
      <c r="H1282" s="87">
        <v>31</v>
      </c>
      <c r="I1282" s="89"/>
      <c r="J1282" s="89"/>
      <c r="K1282" s="89"/>
      <c r="L1282" s="89"/>
      <c r="M1282" s="89"/>
      <c r="N1282" s="89"/>
      <c r="O1282" s="89"/>
      <c r="P1282" s="89">
        <v>15</v>
      </c>
      <c r="Q1282" s="89">
        <v>31</v>
      </c>
      <c r="R1282">
        <f t="shared" si="509"/>
        <v>137</v>
      </c>
      <c r="S1282" s="79"/>
      <c r="T1282" s="73"/>
      <c r="U1282" s="39"/>
      <c r="V1282" s="39"/>
      <c r="W1282" s="39"/>
      <c r="X1282" s="39"/>
      <c r="Y1282" s="39"/>
      <c r="Z1282" s="39"/>
      <c r="AA1282" s="39"/>
      <c r="AB1282" s="39"/>
      <c r="AC1282" s="39"/>
      <c r="AD1282" s="39"/>
      <c r="AE1282" s="39"/>
      <c r="AF1282" s="39"/>
      <c r="AG1282" s="39"/>
      <c r="AH1282" s="39"/>
      <c r="AJ1282" s="39">
        <f t="shared" si="510"/>
        <v>4.316498363765385E-2</v>
      </c>
      <c r="AK1282" s="39">
        <f t="shared" si="511"/>
        <v>1.7296755328054504E-2</v>
      </c>
      <c r="AL1282" s="39">
        <f t="shared" si="512"/>
        <v>2.4659225018052303E-2</v>
      </c>
      <c r="AM1282" s="39"/>
      <c r="AS1282" s="39"/>
      <c r="AT1282" s="39">
        <f t="shared" si="521"/>
        <v>1.0078279057924688E-2</v>
      </c>
      <c r="AU1282" s="39">
        <f t="shared" si="522"/>
        <v>3.2334266668497626E-2</v>
      </c>
      <c r="AW1282" s="38">
        <f t="shared" si="523"/>
        <v>115.87035547757249</v>
      </c>
      <c r="AX1282" s="38">
        <f t="shared" si="526"/>
        <v>46.430718132416388</v>
      </c>
      <c r="AY1282" s="38">
        <f t="shared" si="527"/>
        <v>66.194237269458881</v>
      </c>
      <c r="AZ1282" s="38">
        <f t="shared" si="513"/>
        <v>0</v>
      </c>
      <c r="BA1282" s="38">
        <f t="shared" si="514"/>
        <v>0</v>
      </c>
      <c r="BB1282" s="38">
        <f t="shared" si="515"/>
        <v>0</v>
      </c>
      <c r="BC1282" s="38">
        <f t="shared" si="516"/>
        <v>0</v>
      </c>
      <c r="BD1282" s="38">
        <f t="shared" si="517"/>
        <v>0</v>
      </c>
      <c r="BE1282" s="38">
        <f t="shared" si="518"/>
        <v>0</v>
      </c>
      <c r="BF1282" s="38">
        <f t="shared" si="519"/>
        <v>0</v>
      </c>
      <c r="BG1282" s="38">
        <f t="shared" si="524"/>
        <v>27.053729171930719</v>
      </c>
      <c r="BH1282" s="38">
        <f t="shared" si="525"/>
        <v>86.796812074248294</v>
      </c>
      <c r="BI1282" s="61">
        <f t="shared" si="520"/>
        <v>342.34585212562672</v>
      </c>
    </row>
    <row r="1283" spans="1:61" ht="12" customHeight="1" x14ac:dyDescent="0.3">
      <c r="A1283" s="197" t="s">
        <v>780</v>
      </c>
      <c r="B1283" s="84" t="s">
        <v>781</v>
      </c>
      <c r="C1283" s="84" t="s">
        <v>781</v>
      </c>
      <c r="D1283" s="63">
        <f>VLOOKUP(B1283,Площадь!$A$2:$B$490,2,0)</f>
        <v>4.5999999999999996</v>
      </c>
      <c r="E1283" s="72"/>
      <c r="F1283" s="87">
        <v>31</v>
      </c>
      <c r="G1283" s="87">
        <v>29</v>
      </c>
      <c r="H1283" s="87">
        <v>31</v>
      </c>
      <c r="I1283" s="89"/>
      <c r="J1283" s="89"/>
      <c r="K1283" s="89"/>
      <c r="L1283" s="89"/>
      <c r="M1283" s="89"/>
      <c r="N1283" s="89"/>
      <c r="O1283" s="89"/>
      <c r="P1283" s="89">
        <v>0</v>
      </c>
      <c r="Q1283" s="89">
        <v>0</v>
      </c>
      <c r="R1283">
        <f t="shared" si="509"/>
        <v>91</v>
      </c>
      <c r="S1283" s="79"/>
      <c r="T1283" s="73"/>
      <c r="U1283" s="39"/>
      <c r="V1283" s="39"/>
      <c r="W1283" s="39"/>
      <c r="X1283" s="39"/>
      <c r="Y1283" s="39"/>
      <c r="Z1283" s="39"/>
      <c r="AA1283" s="39"/>
      <c r="AB1283" s="39"/>
      <c r="AC1283" s="39"/>
      <c r="AD1283" s="39"/>
      <c r="AE1283" s="39"/>
      <c r="AF1283" s="39"/>
      <c r="AG1283" s="39"/>
      <c r="AH1283" s="39"/>
      <c r="AJ1283" s="39">
        <f t="shared" si="510"/>
        <v>6.6186308244402567E-2</v>
      </c>
      <c r="AK1283" s="39">
        <f t="shared" si="511"/>
        <v>2.6521691503016906E-2</v>
      </c>
      <c r="AL1283" s="39">
        <f t="shared" si="512"/>
        <v>3.7810811694346858E-2</v>
      </c>
      <c r="AM1283" s="39"/>
      <c r="AS1283" s="39"/>
      <c r="AT1283" s="39">
        <f t="shared" si="521"/>
        <v>0</v>
      </c>
      <c r="AU1283" s="39">
        <f t="shared" si="522"/>
        <v>0</v>
      </c>
      <c r="AW1283" s="38">
        <f t="shared" si="523"/>
        <v>177.66787839894448</v>
      </c>
      <c r="AX1283" s="38">
        <f t="shared" si="526"/>
        <v>71.193767803038469</v>
      </c>
      <c r="AY1283" s="38">
        <f t="shared" si="527"/>
        <v>101.49783047983694</v>
      </c>
      <c r="AZ1283" s="38">
        <f t="shared" si="513"/>
        <v>0</v>
      </c>
      <c r="BA1283" s="38">
        <f t="shared" si="514"/>
        <v>0</v>
      </c>
      <c r="BB1283" s="38">
        <f t="shared" si="515"/>
        <v>0</v>
      </c>
      <c r="BC1283" s="38">
        <f t="shared" si="516"/>
        <v>0</v>
      </c>
      <c r="BD1283" s="38">
        <f t="shared" si="517"/>
        <v>0</v>
      </c>
      <c r="BE1283" s="38">
        <f t="shared" si="518"/>
        <v>0</v>
      </c>
      <c r="BF1283" s="38">
        <f t="shared" si="519"/>
        <v>0</v>
      </c>
      <c r="BG1283" s="38">
        <f t="shared" si="524"/>
        <v>0</v>
      </c>
      <c r="BH1283" s="38">
        <f t="shared" si="525"/>
        <v>0</v>
      </c>
      <c r="BI1283" s="61">
        <f t="shared" si="520"/>
        <v>350.3594766818199</v>
      </c>
    </row>
    <row r="1284" spans="1:61" x14ac:dyDescent="0.3">
      <c r="A1284" s="197" t="s">
        <v>3988</v>
      </c>
      <c r="B1284" s="84" t="s">
        <v>781</v>
      </c>
      <c r="C1284" s="84" t="s">
        <v>781</v>
      </c>
      <c r="D1284" s="63">
        <f>VLOOKUP(B1284,Площадь!$A$2:$B$490,2,0)</f>
        <v>4.5999999999999996</v>
      </c>
      <c r="E1284" s="72"/>
      <c r="F1284" s="87"/>
      <c r="G1284" s="87"/>
      <c r="H1284" s="87"/>
      <c r="I1284" s="89"/>
      <c r="J1284" s="89"/>
      <c r="K1284" s="89"/>
      <c r="L1284" s="89"/>
      <c r="M1284" s="89"/>
      <c r="N1284" s="89"/>
      <c r="O1284" s="89"/>
      <c r="P1284" s="89">
        <v>15</v>
      </c>
      <c r="Q1284" s="89">
        <v>31</v>
      </c>
      <c r="R1284">
        <f t="shared" si="509"/>
        <v>46</v>
      </c>
      <c r="S1284" s="79"/>
      <c r="T1284" s="73"/>
      <c r="U1284" s="39"/>
      <c r="V1284" s="39"/>
      <c r="W1284" s="39"/>
      <c r="X1284" s="39"/>
      <c r="Y1284" s="39"/>
      <c r="Z1284" s="39"/>
      <c r="AA1284" s="39"/>
      <c r="AB1284" s="39"/>
      <c r="AC1284" s="39"/>
      <c r="AD1284" s="39"/>
      <c r="AE1284" s="39"/>
      <c r="AF1284" s="39"/>
      <c r="AG1284" s="39"/>
      <c r="AH1284" s="39"/>
      <c r="AJ1284" s="39">
        <f t="shared" si="510"/>
        <v>0</v>
      </c>
      <c r="AK1284" s="39">
        <f t="shared" si="511"/>
        <v>0</v>
      </c>
      <c r="AL1284" s="39">
        <f t="shared" si="512"/>
        <v>0</v>
      </c>
      <c r="AM1284" s="39"/>
      <c r="AS1284" s="39"/>
      <c r="AT1284" s="39">
        <f t="shared" si="521"/>
        <v>1.5453361222151189E-2</v>
      </c>
      <c r="AU1284" s="39">
        <f t="shared" si="522"/>
        <v>4.9579208891696355E-2</v>
      </c>
      <c r="AW1284" s="38">
        <f t="shared" si="523"/>
        <v>0</v>
      </c>
      <c r="AX1284" s="38">
        <f t="shared" si="526"/>
        <v>0</v>
      </c>
      <c r="AY1284" s="38">
        <f t="shared" si="527"/>
        <v>0</v>
      </c>
      <c r="AZ1284" s="38">
        <f t="shared" si="513"/>
        <v>0</v>
      </c>
      <c r="BA1284" s="38">
        <f t="shared" si="514"/>
        <v>0</v>
      </c>
      <c r="BB1284" s="38">
        <f t="shared" si="515"/>
        <v>0</v>
      </c>
      <c r="BC1284" s="38">
        <f t="shared" si="516"/>
        <v>0</v>
      </c>
      <c r="BD1284" s="38">
        <f t="shared" si="517"/>
        <v>0</v>
      </c>
      <c r="BE1284" s="38">
        <f t="shared" si="518"/>
        <v>0</v>
      </c>
      <c r="BF1284" s="38">
        <f t="shared" si="519"/>
        <v>0</v>
      </c>
      <c r="BG1284" s="38">
        <f t="shared" si="524"/>
        <v>41.482384730293766</v>
      </c>
      <c r="BH1284" s="38">
        <f t="shared" si="525"/>
        <v>133.08844518051404</v>
      </c>
      <c r="BI1284" s="61">
        <f t="shared" si="520"/>
        <v>174.57082991080782</v>
      </c>
    </row>
    <row r="1285" spans="1:61" x14ac:dyDescent="0.3">
      <c r="A1285" s="84" t="s">
        <v>1991</v>
      </c>
      <c r="B1285" s="84" t="s">
        <v>1992</v>
      </c>
      <c r="C1285" s="84" t="s">
        <v>1992</v>
      </c>
      <c r="D1285" s="63">
        <f>VLOOKUP(B1285,Площадь!$A$2:$B$490,2,0)</f>
        <v>4.5999999999999996</v>
      </c>
      <c r="E1285" s="72"/>
      <c r="F1285" s="87">
        <v>31</v>
      </c>
      <c r="G1285" s="87">
        <v>29</v>
      </c>
      <c r="H1285" s="87">
        <v>31</v>
      </c>
      <c r="I1285" s="89"/>
      <c r="J1285" s="89"/>
      <c r="K1285" s="89"/>
      <c r="L1285" s="89"/>
      <c r="M1285" s="89"/>
      <c r="N1285" s="89"/>
      <c r="O1285" s="89"/>
      <c r="P1285" s="89">
        <v>15</v>
      </c>
      <c r="Q1285" s="89">
        <v>31</v>
      </c>
      <c r="R1285">
        <f t="shared" ref="R1285:R1348" si="528">SUM(F1285:Q1285)</f>
        <v>137</v>
      </c>
      <c r="S1285" s="79"/>
      <c r="T1285" s="73"/>
      <c r="U1285" s="39"/>
      <c r="V1285" s="39"/>
      <c r="W1285" s="39"/>
      <c r="X1285" s="39"/>
      <c r="Y1285" s="39"/>
      <c r="Z1285" s="39"/>
      <c r="AA1285" s="39"/>
      <c r="AB1285" s="39"/>
      <c r="AC1285" s="39"/>
      <c r="AD1285" s="39"/>
      <c r="AE1285" s="39"/>
      <c r="AF1285" s="39"/>
      <c r="AG1285" s="39"/>
      <c r="AH1285" s="39"/>
      <c r="AJ1285" s="39">
        <f t="shared" ref="AJ1285:AJ1348" si="529">(D1285*$AJ$1)/31*F1285</f>
        <v>6.6186308244402567E-2</v>
      </c>
      <c r="AK1285" s="39">
        <f t="shared" ref="AK1285:AK1348" si="530">(D1285*$AK$1)/29*G1285</f>
        <v>2.6521691503016906E-2</v>
      </c>
      <c r="AL1285" s="39">
        <f t="shared" ref="AL1285:AL1348" si="531">(D1285*$AL$1)/31*H1285</f>
        <v>3.7810811694346858E-2</v>
      </c>
      <c r="AM1285" s="39"/>
      <c r="AS1285" s="39"/>
      <c r="AT1285" s="39">
        <f t="shared" si="521"/>
        <v>1.5453361222151189E-2</v>
      </c>
      <c r="AU1285" s="39">
        <f t="shared" si="522"/>
        <v>4.9579208891696355E-2</v>
      </c>
      <c r="AW1285" s="38">
        <f t="shared" si="523"/>
        <v>177.66787839894448</v>
      </c>
      <c r="AX1285" s="38">
        <f t="shared" si="526"/>
        <v>71.193767803038469</v>
      </c>
      <c r="AY1285" s="38">
        <f t="shared" si="527"/>
        <v>101.49783047983694</v>
      </c>
      <c r="AZ1285" s="38">
        <f t="shared" ref="AZ1285:AZ1348" si="532">(X1285+AM1285)*$AZ$1</f>
        <v>0</v>
      </c>
      <c r="BA1285" s="38">
        <f t="shared" ref="BA1285:BA1348" si="533">(Z1285+AN1285)*$BA$1</f>
        <v>0</v>
      </c>
      <c r="BB1285" s="38">
        <f t="shared" ref="BB1285:BB1348" si="534">(AA1285+AO1285)*$BB$1</f>
        <v>0</v>
      </c>
      <c r="BC1285" s="38">
        <f t="shared" ref="BC1285:BC1348" si="535">(AB1285+AP1285)*$BC$1</f>
        <v>0</v>
      </c>
      <c r="BD1285" s="38">
        <f t="shared" ref="BD1285:BD1348" si="536">(AC1285+AQ1285)*$BD$1</f>
        <v>0</v>
      </c>
      <c r="BE1285" s="38">
        <f t="shared" ref="BE1285:BE1348" si="537">(AD1285+AR1285)*$BE$1</f>
        <v>0</v>
      </c>
      <c r="BF1285" s="38">
        <f t="shared" ref="BF1285:BF1348" si="538">(AE1285+AS1285)*$BF$1</f>
        <v>0</v>
      </c>
      <c r="BG1285" s="38">
        <f t="shared" si="524"/>
        <v>41.482384730293766</v>
      </c>
      <c r="BH1285" s="38">
        <f t="shared" si="525"/>
        <v>133.08844518051404</v>
      </c>
      <c r="BI1285" s="61">
        <f t="shared" ref="BI1285:BI1348" si="539">SUM(AW1285:BH1285)</f>
        <v>524.93030659262763</v>
      </c>
    </row>
    <row r="1286" spans="1:61" x14ac:dyDescent="0.3">
      <c r="A1286" s="84" t="s">
        <v>2613</v>
      </c>
      <c r="B1286" s="84" t="s">
        <v>2420</v>
      </c>
      <c r="C1286" s="84" t="s">
        <v>2420</v>
      </c>
      <c r="D1286" s="63">
        <f>VLOOKUP(B1286,Площадь!$A$2:$B$490,2,0)</f>
        <v>5.2</v>
      </c>
      <c r="E1286" s="72"/>
      <c r="F1286" s="87">
        <v>31</v>
      </c>
      <c r="G1286" s="87">
        <v>29</v>
      </c>
      <c r="H1286" s="87">
        <v>31</v>
      </c>
      <c r="I1286" s="89"/>
      <c r="J1286" s="89"/>
      <c r="K1286" s="89"/>
      <c r="L1286" s="89"/>
      <c r="M1286" s="89"/>
      <c r="N1286" s="89"/>
      <c r="O1286" s="89"/>
      <c r="P1286" s="89">
        <v>15</v>
      </c>
      <c r="Q1286" s="89">
        <v>31</v>
      </c>
      <c r="R1286">
        <f t="shared" si="528"/>
        <v>137</v>
      </c>
      <c r="S1286" s="79"/>
      <c r="T1286" s="73"/>
      <c r="U1286" s="39"/>
      <c r="V1286" s="39"/>
      <c r="W1286" s="39"/>
      <c r="X1286" s="39"/>
      <c r="Y1286" s="39"/>
      <c r="Z1286" s="39"/>
      <c r="AA1286" s="39"/>
      <c r="AB1286" s="39"/>
      <c r="AC1286" s="39"/>
      <c r="AD1286" s="39"/>
      <c r="AE1286" s="39"/>
      <c r="AF1286" s="39"/>
      <c r="AG1286" s="39"/>
      <c r="AH1286" s="39"/>
      <c r="AJ1286" s="39">
        <f t="shared" si="529"/>
        <v>7.4819304971933343E-2</v>
      </c>
      <c r="AK1286" s="39">
        <f t="shared" si="530"/>
        <v>2.9981042568627811E-2</v>
      </c>
      <c r="AL1286" s="39">
        <f t="shared" si="531"/>
        <v>4.2742656697957321E-2</v>
      </c>
      <c r="AM1286" s="39"/>
      <c r="AS1286" s="39"/>
      <c r="AT1286" s="39">
        <f t="shared" si="521"/>
        <v>1.7469017033736128E-2</v>
      </c>
      <c r="AU1286" s="39">
        <f t="shared" si="522"/>
        <v>5.6046062225395883E-2</v>
      </c>
      <c r="AW1286" s="38">
        <f t="shared" si="523"/>
        <v>200.84194949445899</v>
      </c>
      <c r="AX1286" s="38">
        <f t="shared" si="526"/>
        <v>80.479911429521749</v>
      </c>
      <c r="AY1286" s="38">
        <f t="shared" si="527"/>
        <v>114.73667793372871</v>
      </c>
      <c r="AZ1286" s="38">
        <f t="shared" si="532"/>
        <v>0</v>
      </c>
      <c r="BA1286" s="38">
        <f t="shared" si="533"/>
        <v>0</v>
      </c>
      <c r="BB1286" s="38">
        <f t="shared" si="534"/>
        <v>0</v>
      </c>
      <c r="BC1286" s="38">
        <f t="shared" si="535"/>
        <v>0</v>
      </c>
      <c r="BD1286" s="38">
        <f t="shared" si="536"/>
        <v>0</v>
      </c>
      <c r="BE1286" s="38">
        <f t="shared" si="537"/>
        <v>0</v>
      </c>
      <c r="BF1286" s="38">
        <f t="shared" si="538"/>
        <v>0</v>
      </c>
      <c r="BG1286" s="38">
        <f t="shared" si="524"/>
        <v>46.893130564679915</v>
      </c>
      <c r="BH1286" s="38">
        <f t="shared" si="525"/>
        <v>150.44780759536371</v>
      </c>
      <c r="BI1286" s="61">
        <f t="shared" si="539"/>
        <v>593.39947701775304</v>
      </c>
    </row>
    <row r="1287" spans="1:61" x14ac:dyDescent="0.3">
      <c r="A1287" s="84" t="s">
        <v>2379</v>
      </c>
      <c r="B1287" s="84" t="s">
        <v>2380</v>
      </c>
      <c r="C1287" s="84" t="s">
        <v>2380</v>
      </c>
      <c r="D1287" s="63">
        <f>VLOOKUP(B1287,Площадь!$A$2:$B$490,2,0)</f>
        <v>4.8</v>
      </c>
      <c r="E1287" s="72"/>
      <c r="F1287" s="87">
        <v>31</v>
      </c>
      <c r="G1287" s="87">
        <v>29</v>
      </c>
      <c r="H1287" s="87">
        <v>31</v>
      </c>
      <c r="I1287" s="89"/>
      <c r="J1287" s="89"/>
      <c r="K1287" s="89"/>
      <c r="L1287" s="89"/>
      <c r="M1287" s="89"/>
      <c r="N1287" s="89"/>
      <c r="O1287" s="89"/>
      <c r="P1287" s="89">
        <v>15</v>
      </c>
      <c r="Q1287" s="89">
        <v>31</v>
      </c>
      <c r="R1287">
        <f t="shared" si="528"/>
        <v>137</v>
      </c>
      <c r="S1287" s="79"/>
      <c r="T1287" s="73"/>
      <c r="U1287" s="39"/>
      <c r="V1287" s="39"/>
      <c r="W1287" s="39"/>
      <c r="X1287" s="39"/>
      <c r="Y1287" s="39"/>
      <c r="Z1287" s="39"/>
      <c r="AA1287" s="39"/>
      <c r="AB1287" s="39"/>
      <c r="AC1287" s="39"/>
      <c r="AD1287" s="39"/>
      <c r="AE1287" s="39"/>
      <c r="AF1287" s="39"/>
      <c r="AG1287" s="39"/>
      <c r="AH1287" s="39"/>
      <c r="AJ1287" s="39">
        <f t="shared" si="529"/>
        <v>6.906397382024615E-2</v>
      </c>
      <c r="AK1287" s="39">
        <f t="shared" si="530"/>
        <v>2.7674808524887209E-2</v>
      </c>
      <c r="AL1287" s="39">
        <f t="shared" si="531"/>
        <v>3.9454760028883679E-2</v>
      </c>
      <c r="AM1287" s="39"/>
      <c r="AS1287" s="39"/>
      <c r="AT1287" s="39">
        <f t="shared" si="521"/>
        <v>1.6125246492679501E-2</v>
      </c>
      <c r="AU1287" s="39">
        <f t="shared" si="522"/>
        <v>5.1734826669596203E-2</v>
      </c>
      <c r="AW1287" s="38">
        <f t="shared" si="523"/>
        <v>185.39256876411596</v>
      </c>
      <c r="AX1287" s="38">
        <f t="shared" si="526"/>
        <v>74.289149011866229</v>
      </c>
      <c r="AY1287" s="38">
        <f t="shared" si="527"/>
        <v>105.91077963113419</v>
      </c>
      <c r="AZ1287" s="38">
        <f t="shared" si="532"/>
        <v>0</v>
      </c>
      <c r="BA1287" s="38">
        <f t="shared" si="533"/>
        <v>0</v>
      </c>
      <c r="BB1287" s="38">
        <f t="shared" si="534"/>
        <v>0</v>
      </c>
      <c r="BC1287" s="38">
        <f t="shared" si="535"/>
        <v>0</v>
      </c>
      <c r="BD1287" s="38">
        <f t="shared" si="536"/>
        <v>0</v>
      </c>
      <c r="BE1287" s="38">
        <f t="shared" si="537"/>
        <v>0</v>
      </c>
      <c r="BF1287" s="38">
        <f t="shared" si="538"/>
        <v>0</v>
      </c>
      <c r="BG1287" s="38">
        <f t="shared" si="524"/>
        <v>43.285966675089149</v>
      </c>
      <c r="BH1287" s="38">
        <f t="shared" si="525"/>
        <v>138.87489931879728</v>
      </c>
      <c r="BI1287" s="61">
        <f t="shared" si="539"/>
        <v>547.75336340100273</v>
      </c>
    </row>
    <row r="1288" spans="1:61" x14ac:dyDescent="0.3">
      <c r="A1288" s="84" t="s">
        <v>2246</v>
      </c>
      <c r="B1288" s="84" t="s">
        <v>2247</v>
      </c>
      <c r="C1288" s="84" t="s">
        <v>2247</v>
      </c>
      <c r="D1288" s="63">
        <f>VLOOKUP(B1288,Площадь!$A$2:$B$490,2,0)</f>
        <v>6</v>
      </c>
      <c r="E1288" s="72"/>
      <c r="F1288" s="87">
        <v>31</v>
      </c>
      <c r="G1288" s="87">
        <v>29</v>
      </c>
      <c r="H1288" s="87">
        <v>31</v>
      </c>
      <c r="I1288" s="89"/>
      <c r="J1288" s="89"/>
      <c r="K1288" s="89"/>
      <c r="L1288" s="89"/>
      <c r="M1288" s="89"/>
      <c r="N1288" s="89"/>
      <c r="O1288" s="89"/>
      <c r="P1288" s="89">
        <v>15</v>
      </c>
      <c r="Q1288" s="89">
        <v>31</v>
      </c>
      <c r="R1288">
        <f t="shared" si="528"/>
        <v>137</v>
      </c>
      <c r="S1288" s="79"/>
      <c r="T1288" s="73"/>
      <c r="U1288" s="39"/>
      <c r="V1288" s="39"/>
      <c r="W1288" s="39"/>
      <c r="X1288" s="39"/>
      <c r="Y1288" s="39"/>
      <c r="Z1288" s="39"/>
      <c r="AA1288" s="39"/>
      <c r="AB1288" s="39"/>
      <c r="AC1288" s="39"/>
      <c r="AD1288" s="39"/>
      <c r="AE1288" s="39"/>
      <c r="AF1288" s="39"/>
      <c r="AG1288" s="39"/>
      <c r="AH1288" s="39"/>
      <c r="AJ1288" s="39">
        <f t="shared" si="529"/>
        <v>8.6329967275307701E-2</v>
      </c>
      <c r="AK1288" s="39">
        <f t="shared" si="530"/>
        <v>3.4593510656109008E-2</v>
      </c>
      <c r="AL1288" s="39">
        <f t="shared" si="531"/>
        <v>4.9318450036104605E-2</v>
      </c>
      <c r="AM1288" s="39"/>
      <c r="AS1288" s="39"/>
      <c r="AT1288" s="39">
        <f t="shared" si="521"/>
        <v>2.0156558115849377E-2</v>
      </c>
      <c r="AU1288" s="39">
        <f t="shared" si="522"/>
        <v>6.4668533336995251E-2</v>
      </c>
      <c r="AW1288" s="38">
        <f t="shared" si="523"/>
        <v>231.74071095514498</v>
      </c>
      <c r="AX1288" s="38">
        <f t="shared" si="526"/>
        <v>92.861436264832776</v>
      </c>
      <c r="AY1288" s="38">
        <f t="shared" si="527"/>
        <v>132.38847453891776</v>
      </c>
      <c r="AZ1288" s="38">
        <f t="shared" si="532"/>
        <v>0</v>
      </c>
      <c r="BA1288" s="38">
        <f t="shared" si="533"/>
        <v>0</v>
      </c>
      <c r="BB1288" s="38">
        <f t="shared" si="534"/>
        <v>0</v>
      </c>
      <c r="BC1288" s="38">
        <f t="shared" si="535"/>
        <v>0</v>
      </c>
      <c r="BD1288" s="38">
        <f t="shared" si="536"/>
        <v>0</v>
      </c>
      <c r="BE1288" s="38">
        <f t="shared" si="537"/>
        <v>0</v>
      </c>
      <c r="BF1288" s="38">
        <f t="shared" si="538"/>
        <v>0</v>
      </c>
      <c r="BG1288" s="38">
        <f t="shared" si="524"/>
        <v>54.107458343861438</v>
      </c>
      <c r="BH1288" s="38">
        <f t="shared" si="525"/>
        <v>173.59362414849659</v>
      </c>
      <c r="BI1288" s="61">
        <f t="shared" si="539"/>
        <v>684.69170425125344</v>
      </c>
    </row>
    <row r="1289" spans="1:61" x14ac:dyDescent="0.3">
      <c r="A1289" s="84" t="s">
        <v>747</v>
      </c>
      <c r="B1289" s="84" t="s">
        <v>748</v>
      </c>
      <c r="C1289" s="84" t="s">
        <v>748</v>
      </c>
      <c r="D1289" s="63">
        <f>VLOOKUP(B1289,Площадь!$A$2:$B$490,2,0)</f>
        <v>5.2</v>
      </c>
      <c r="E1289" s="72"/>
      <c r="F1289" s="87">
        <v>31</v>
      </c>
      <c r="G1289" s="87">
        <v>29</v>
      </c>
      <c r="H1289" s="87">
        <v>31</v>
      </c>
      <c r="I1289" s="89"/>
      <c r="J1289" s="89"/>
      <c r="K1289" s="89"/>
      <c r="L1289" s="89"/>
      <c r="M1289" s="89"/>
      <c r="N1289" s="89"/>
      <c r="O1289" s="89"/>
      <c r="P1289" s="89">
        <v>15</v>
      </c>
      <c r="Q1289" s="89">
        <v>31</v>
      </c>
      <c r="R1289">
        <f t="shared" si="528"/>
        <v>137</v>
      </c>
      <c r="S1289" s="79"/>
      <c r="T1289" s="73"/>
      <c r="U1289" s="39"/>
      <c r="V1289" s="39"/>
      <c r="W1289" s="39"/>
      <c r="X1289" s="39"/>
      <c r="Y1289" s="39"/>
      <c r="Z1289" s="39"/>
      <c r="AA1289" s="39"/>
      <c r="AB1289" s="39"/>
      <c r="AC1289" s="39"/>
      <c r="AD1289" s="39"/>
      <c r="AE1289" s="39"/>
      <c r="AF1289" s="39"/>
      <c r="AG1289" s="39"/>
      <c r="AH1289" s="39"/>
      <c r="AJ1289" s="39">
        <f t="shared" si="529"/>
        <v>7.4819304971933343E-2</v>
      </c>
      <c r="AK1289" s="39">
        <f t="shared" si="530"/>
        <v>2.9981042568627811E-2</v>
      </c>
      <c r="AL1289" s="39">
        <f t="shared" si="531"/>
        <v>4.2742656697957321E-2</v>
      </c>
      <c r="AM1289" s="39"/>
      <c r="AS1289" s="39"/>
      <c r="AT1289" s="39">
        <f t="shared" si="521"/>
        <v>1.7469017033736128E-2</v>
      </c>
      <c r="AU1289" s="39">
        <f t="shared" si="522"/>
        <v>5.6046062225395883E-2</v>
      </c>
      <c r="AW1289" s="38">
        <f t="shared" si="523"/>
        <v>200.84194949445899</v>
      </c>
      <c r="AX1289" s="38">
        <f t="shared" si="526"/>
        <v>80.479911429521749</v>
      </c>
      <c r="AY1289" s="38">
        <f t="shared" si="527"/>
        <v>114.73667793372871</v>
      </c>
      <c r="AZ1289" s="38">
        <f t="shared" si="532"/>
        <v>0</v>
      </c>
      <c r="BA1289" s="38">
        <f t="shared" si="533"/>
        <v>0</v>
      </c>
      <c r="BB1289" s="38">
        <f t="shared" si="534"/>
        <v>0</v>
      </c>
      <c r="BC1289" s="38">
        <f t="shared" si="535"/>
        <v>0</v>
      </c>
      <c r="BD1289" s="38">
        <f t="shared" si="536"/>
        <v>0</v>
      </c>
      <c r="BE1289" s="38">
        <f t="shared" si="537"/>
        <v>0</v>
      </c>
      <c r="BF1289" s="38">
        <f t="shared" si="538"/>
        <v>0</v>
      </c>
      <c r="BG1289" s="38">
        <f t="shared" si="524"/>
        <v>46.893130564679915</v>
      </c>
      <c r="BH1289" s="38">
        <f t="shared" si="525"/>
        <v>150.44780759536371</v>
      </c>
      <c r="BI1289" s="61">
        <f t="shared" si="539"/>
        <v>593.39947701775304</v>
      </c>
    </row>
    <row r="1290" spans="1:61" x14ac:dyDescent="0.3">
      <c r="A1290" s="84" t="s">
        <v>1844</v>
      </c>
      <c r="B1290" s="84" t="s">
        <v>1845</v>
      </c>
      <c r="C1290" s="84" t="s">
        <v>1845</v>
      </c>
      <c r="D1290" s="63">
        <f>VLOOKUP(B1290,Площадь!$A$2:$B$490,2,0)</f>
        <v>5.5</v>
      </c>
      <c r="E1290" s="72"/>
      <c r="F1290" s="87">
        <v>31</v>
      </c>
      <c r="G1290" s="87">
        <v>29</v>
      </c>
      <c r="H1290" s="87">
        <v>31</v>
      </c>
      <c r="I1290" s="89"/>
      <c r="J1290" s="89"/>
      <c r="K1290" s="89"/>
      <c r="L1290" s="89"/>
      <c r="M1290" s="89"/>
      <c r="N1290" s="89"/>
      <c r="O1290" s="89"/>
      <c r="P1290" s="89">
        <v>15</v>
      </c>
      <c r="Q1290" s="89">
        <v>31</v>
      </c>
      <c r="R1290">
        <f t="shared" si="528"/>
        <v>137</v>
      </c>
      <c r="S1290" s="79"/>
      <c r="T1290" s="73"/>
      <c r="U1290" s="39"/>
      <c r="V1290" s="39"/>
      <c r="W1290" s="39"/>
      <c r="X1290" s="39"/>
      <c r="Y1290" s="39"/>
      <c r="Z1290" s="39"/>
      <c r="AA1290" s="39"/>
      <c r="AB1290" s="39"/>
      <c r="AC1290" s="39"/>
      <c r="AD1290" s="39"/>
      <c r="AE1290" s="39"/>
      <c r="AF1290" s="39"/>
      <c r="AG1290" s="39"/>
      <c r="AH1290" s="39"/>
      <c r="AJ1290" s="39">
        <f t="shared" si="529"/>
        <v>7.9135803335698723E-2</v>
      </c>
      <c r="AK1290" s="39">
        <f t="shared" si="530"/>
        <v>3.1710718101433263E-2</v>
      </c>
      <c r="AL1290" s="39">
        <f t="shared" si="531"/>
        <v>4.5208579199762552E-2</v>
      </c>
      <c r="AM1290" s="39"/>
      <c r="AS1290" s="39"/>
      <c r="AT1290" s="39">
        <f t="shared" si="521"/>
        <v>1.8476844939528596E-2</v>
      </c>
      <c r="AU1290" s="39">
        <f t="shared" si="522"/>
        <v>5.9279488892245644E-2</v>
      </c>
      <c r="AW1290" s="38">
        <f t="shared" si="523"/>
        <v>212.42898504221623</v>
      </c>
      <c r="AX1290" s="38">
        <f t="shared" si="526"/>
        <v>85.122983242763397</v>
      </c>
      <c r="AY1290" s="38">
        <f t="shared" si="527"/>
        <v>121.35610166067461</v>
      </c>
      <c r="AZ1290" s="38">
        <f t="shared" si="532"/>
        <v>0</v>
      </c>
      <c r="BA1290" s="38">
        <f t="shared" si="533"/>
        <v>0</v>
      </c>
      <c r="BB1290" s="38">
        <f t="shared" si="534"/>
        <v>0</v>
      </c>
      <c r="BC1290" s="38">
        <f t="shared" si="535"/>
        <v>0</v>
      </c>
      <c r="BD1290" s="38">
        <f t="shared" si="536"/>
        <v>0</v>
      </c>
      <c r="BE1290" s="38">
        <f t="shared" si="537"/>
        <v>0</v>
      </c>
      <c r="BF1290" s="38">
        <f t="shared" si="538"/>
        <v>0</v>
      </c>
      <c r="BG1290" s="38">
        <f t="shared" si="524"/>
        <v>49.598503481872989</v>
      </c>
      <c r="BH1290" s="38">
        <f t="shared" si="525"/>
        <v>159.12748880278852</v>
      </c>
      <c r="BI1290" s="61">
        <f t="shared" si="539"/>
        <v>627.63406223031575</v>
      </c>
    </row>
    <row r="1291" spans="1:61" x14ac:dyDescent="0.3">
      <c r="A1291" s="84" t="s">
        <v>754</v>
      </c>
      <c r="B1291" s="84" t="s">
        <v>755</v>
      </c>
      <c r="C1291" s="84" t="s">
        <v>755</v>
      </c>
      <c r="D1291" s="63">
        <f>VLOOKUP(B1291,Площадь!$A$2:$B$490,2,0)</f>
        <v>4.2</v>
      </c>
      <c r="E1291" s="72"/>
      <c r="F1291" s="87">
        <v>31</v>
      </c>
      <c r="G1291" s="87">
        <v>29</v>
      </c>
      <c r="H1291" s="87">
        <v>31</v>
      </c>
      <c r="I1291" s="89"/>
      <c r="J1291" s="89"/>
      <c r="K1291" s="89"/>
      <c r="L1291" s="89"/>
      <c r="M1291" s="89"/>
      <c r="N1291" s="89"/>
      <c r="O1291" s="89"/>
      <c r="P1291" s="89">
        <v>15</v>
      </c>
      <c r="Q1291" s="89">
        <v>31</v>
      </c>
      <c r="R1291">
        <f t="shared" si="528"/>
        <v>137</v>
      </c>
      <c r="S1291" s="79"/>
      <c r="T1291" s="73"/>
      <c r="U1291" s="39"/>
      <c r="V1291" s="39"/>
      <c r="W1291" s="39"/>
      <c r="X1291" s="39"/>
      <c r="Y1291" s="39"/>
      <c r="Z1291" s="39"/>
      <c r="AA1291" s="39"/>
      <c r="AB1291" s="39"/>
      <c r="AC1291" s="39"/>
      <c r="AD1291" s="39"/>
      <c r="AE1291" s="39"/>
      <c r="AF1291" s="39"/>
      <c r="AG1291" s="39"/>
      <c r="AH1291" s="39"/>
      <c r="AJ1291" s="39">
        <f t="shared" si="529"/>
        <v>6.0430977092715388E-2</v>
      </c>
      <c r="AK1291" s="39">
        <f t="shared" si="530"/>
        <v>2.4215457459276311E-2</v>
      </c>
      <c r="AL1291" s="39">
        <f t="shared" si="531"/>
        <v>3.4522915025273222E-2</v>
      </c>
      <c r="AM1291" s="39"/>
      <c r="AS1291" s="39"/>
      <c r="AT1291" s="39">
        <f t="shared" si="521"/>
        <v>1.4109590681094566E-2</v>
      </c>
      <c r="AU1291" s="39">
        <f t="shared" si="522"/>
        <v>4.5267973335896675E-2</v>
      </c>
      <c r="AW1291" s="38">
        <f t="shared" si="523"/>
        <v>162.21849766860149</v>
      </c>
      <c r="AX1291" s="38">
        <f t="shared" si="526"/>
        <v>65.003005385382963</v>
      </c>
      <c r="AY1291" s="38">
        <f t="shared" si="527"/>
        <v>92.671932177242425</v>
      </c>
      <c r="AZ1291" s="38">
        <f t="shared" si="532"/>
        <v>0</v>
      </c>
      <c r="BA1291" s="38">
        <f t="shared" si="533"/>
        <v>0</v>
      </c>
      <c r="BB1291" s="38">
        <f t="shared" si="534"/>
        <v>0</v>
      </c>
      <c r="BC1291" s="38">
        <f t="shared" si="535"/>
        <v>0</v>
      </c>
      <c r="BD1291" s="38">
        <f t="shared" si="536"/>
        <v>0</v>
      </c>
      <c r="BE1291" s="38">
        <f t="shared" si="537"/>
        <v>0</v>
      </c>
      <c r="BF1291" s="38">
        <f t="shared" si="538"/>
        <v>0</v>
      </c>
      <c r="BG1291" s="38">
        <f t="shared" si="524"/>
        <v>37.875220840703008</v>
      </c>
      <c r="BH1291" s="38">
        <f t="shared" si="525"/>
        <v>121.51553690394761</v>
      </c>
      <c r="BI1291" s="61">
        <f t="shared" si="539"/>
        <v>479.28419297587743</v>
      </c>
    </row>
    <row r="1292" spans="1:61" x14ac:dyDescent="0.3">
      <c r="A1292" s="197" t="s">
        <v>2284</v>
      </c>
      <c r="B1292" s="84" t="s">
        <v>2285</v>
      </c>
      <c r="C1292" s="84" t="s">
        <v>2285</v>
      </c>
      <c r="D1292" s="63">
        <f>VLOOKUP(B1292,Площадь!$A$2:$B$490,2,0)</f>
        <v>4.2</v>
      </c>
      <c r="E1292" s="72"/>
      <c r="F1292" s="87">
        <v>31</v>
      </c>
      <c r="G1292" s="87">
        <v>29</v>
      </c>
      <c r="H1292" s="87">
        <v>31</v>
      </c>
      <c r="I1292" s="89"/>
      <c r="J1292" s="89"/>
      <c r="K1292" s="89"/>
      <c r="L1292" s="89"/>
      <c r="M1292" s="89"/>
      <c r="N1292" s="89"/>
      <c r="O1292" s="89"/>
      <c r="P1292" s="89">
        <v>0</v>
      </c>
      <c r="Q1292" s="89">
        <v>0</v>
      </c>
      <c r="R1292">
        <f t="shared" si="528"/>
        <v>91</v>
      </c>
      <c r="S1292" s="79"/>
      <c r="T1292" s="73"/>
      <c r="U1292" s="39"/>
      <c r="V1292" s="39"/>
      <c r="W1292" s="39"/>
      <c r="X1292" s="39"/>
      <c r="Y1292" s="39"/>
      <c r="Z1292" s="39"/>
      <c r="AA1292" s="39"/>
      <c r="AB1292" s="39"/>
      <c r="AC1292" s="39"/>
      <c r="AD1292" s="39"/>
      <c r="AE1292" s="39"/>
      <c r="AF1292" s="39"/>
      <c r="AG1292" s="39"/>
      <c r="AH1292" s="39"/>
      <c r="AJ1292" s="39">
        <f t="shared" si="529"/>
        <v>6.0430977092715388E-2</v>
      </c>
      <c r="AK1292" s="39">
        <f t="shared" si="530"/>
        <v>2.4215457459276311E-2</v>
      </c>
      <c r="AL1292" s="39">
        <f t="shared" si="531"/>
        <v>3.4522915025273222E-2</v>
      </c>
      <c r="AM1292" s="39"/>
      <c r="AS1292" s="39"/>
      <c r="AT1292" s="39">
        <f t="shared" si="521"/>
        <v>0</v>
      </c>
      <c r="AU1292" s="39">
        <f t="shared" si="522"/>
        <v>0</v>
      </c>
      <c r="AW1292" s="38">
        <f t="shared" si="523"/>
        <v>162.21849766860149</v>
      </c>
      <c r="AX1292" s="38">
        <f t="shared" si="526"/>
        <v>65.003005385382963</v>
      </c>
      <c r="AY1292" s="38">
        <f t="shared" si="527"/>
        <v>92.671932177242425</v>
      </c>
      <c r="AZ1292" s="38">
        <f t="shared" si="532"/>
        <v>0</v>
      </c>
      <c r="BA1292" s="38">
        <f t="shared" si="533"/>
        <v>0</v>
      </c>
      <c r="BB1292" s="38">
        <f t="shared" si="534"/>
        <v>0</v>
      </c>
      <c r="BC1292" s="38">
        <f t="shared" si="535"/>
        <v>0</v>
      </c>
      <c r="BD1292" s="38">
        <f t="shared" si="536"/>
        <v>0</v>
      </c>
      <c r="BE1292" s="38">
        <f t="shared" si="537"/>
        <v>0</v>
      </c>
      <c r="BF1292" s="38">
        <f t="shared" si="538"/>
        <v>0</v>
      </c>
      <c r="BG1292" s="38">
        <f t="shared" si="524"/>
        <v>0</v>
      </c>
      <c r="BH1292" s="38">
        <f t="shared" si="525"/>
        <v>0</v>
      </c>
      <c r="BI1292" s="61">
        <f t="shared" si="539"/>
        <v>319.89343523122687</v>
      </c>
    </row>
    <row r="1293" spans="1:61" x14ac:dyDescent="0.3">
      <c r="A1293" s="198" t="s">
        <v>3989</v>
      </c>
      <c r="B1293" s="84" t="s">
        <v>2285</v>
      </c>
      <c r="C1293" s="84" t="s">
        <v>2285</v>
      </c>
      <c r="D1293" s="63">
        <f>VLOOKUP(B1293,Площадь!$A$2:$B$490,2,0)</f>
        <v>4.2</v>
      </c>
      <c r="E1293" s="72"/>
      <c r="F1293" s="87"/>
      <c r="G1293" s="87"/>
      <c r="H1293" s="87"/>
      <c r="I1293" s="89"/>
      <c r="J1293" s="89"/>
      <c r="K1293" s="89"/>
      <c r="L1293" s="89"/>
      <c r="M1293" s="89"/>
      <c r="N1293" s="89"/>
      <c r="O1293" s="89"/>
      <c r="P1293" s="89">
        <v>15</v>
      </c>
      <c r="Q1293" s="89">
        <v>31</v>
      </c>
      <c r="R1293">
        <f t="shared" si="528"/>
        <v>46</v>
      </c>
      <c r="S1293" s="79"/>
      <c r="T1293" s="73"/>
      <c r="U1293" s="39"/>
      <c r="V1293" s="39"/>
      <c r="W1293" s="39"/>
      <c r="X1293" s="39"/>
      <c r="Y1293" s="39"/>
      <c r="Z1293" s="39"/>
      <c r="AA1293" s="39"/>
      <c r="AB1293" s="39"/>
      <c r="AC1293" s="39"/>
      <c r="AD1293" s="39"/>
      <c r="AE1293" s="39"/>
      <c r="AF1293" s="39"/>
      <c r="AG1293" s="39"/>
      <c r="AH1293" s="39"/>
      <c r="AJ1293" s="39">
        <f t="shared" si="529"/>
        <v>0</v>
      </c>
      <c r="AK1293" s="39">
        <f t="shared" si="530"/>
        <v>0</v>
      </c>
      <c r="AL1293" s="39">
        <f t="shared" si="531"/>
        <v>0</v>
      </c>
      <c r="AM1293" s="39"/>
      <c r="AS1293" s="39"/>
      <c r="AT1293" s="39">
        <f t="shared" si="521"/>
        <v>1.4109590681094566E-2</v>
      </c>
      <c r="AU1293" s="39">
        <f t="shared" si="522"/>
        <v>4.5267973335896675E-2</v>
      </c>
      <c r="AW1293" s="38">
        <f t="shared" si="523"/>
        <v>0</v>
      </c>
      <c r="AX1293" s="38">
        <f t="shared" si="526"/>
        <v>0</v>
      </c>
      <c r="AY1293" s="38">
        <f t="shared" si="527"/>
        <v>0</v>
      </c>
      <c r="AZ1293" s="38">
        <f t="shared" si="532"/>
        <v>0</v>
      </c>
      <c r="BA1293" s="38">
        <f t="shared" si="533"/>
        <v>0</v>
      </c>
      <c r="BB1293" s="38">
        <f t="shared" si="534"/>
        <v>0</v>
      </c>
      <c r="BC1293" s="38">
        <f t="shared" si="535"/>
        <v>0</v>
      </c>
      <c r="BD1293" s="38">
        <f t="shared" si="536"/>
        <v>0</v>
      </c>
      <c r="BE1293" s="38">
        <f t="shared" si="537"/>
        <v>0</v>
      </c>
      <c r="BF1293" s="38">
        <f t="shared" si="538"/>
        <v>0</v>
      </c>
      <c r="BG1293" s="38">
        <f t="shared" si="524"/>
        <v>37.875220840703008</v>
      </c>
      <c r="BH1293" s="38">
        <f t="shared" si="525"/>
        <v>121.51553690394761</v>
      </c>
      <c r="BI1293" s="61">
        <f t="shared" si="539"/>
        <v>159.39075774465061</v>
      </c>
    </row>
    <row r="1294" spans="1:61" x14ac:dyDescent="0.3">
      <c r="A1294" s="84" t="s">
        <v>1909</v>
      </c>
      <c r="B1294" s="84" t="s">
        <v>1764</v>
      </c>
      <c r="C1294" s="84" t="s">
        <v>1764</v>
      </c>
      <c r="D1294" s="63">
        <f>VLOOKUP(B1294,Площадь!$A$2:$B$490,2,0)</f>
        <v>5.4</v>
      </c>
      <c r="E1294" s="72"/>
      <c r="F1294" s="87">
        <v>31</v>
      </c>
      <c r="G1294" s="87">
        <v>29</v>
      </c>
      <c r="H1294" s="87">
        <v>31</v>
      </c>
      <c r="I1294" s="89"/>
      <c r="J1294" s="89"/>
      <c r="K1294" s="89"/>
      <c r="L1294" s="89"/>
      <c r="M1294" s="89"/>
      <c r="N1294" s="89"/>
      <c r="O1294" s="89"/>
      <c r="P1294" s="89">
        <v>15</v>
      </c>
      <c r="Q1294" s="89">
        <v>31</v>
      </c>
      <c r="R1294">
        <f t="shared" si="528"/>
        <v>137</v>
      </c>
      <c r="S1294" s="79"/>
      <c r="T1294" s="73"/>
      <c r="U1294" s="39"/>
      <c r="V1294" s="39"/>
      <c r="W1294" s="39"/>
      <c r="X1294" s="39"/>
      <c r="Y1294" s="39"/>
      <c r="Z1294" s="39"/>
      <c r="AA1294" s="39"/>
      <c r="AB1294" s="39"/>
      <c r="AC1294" s="39"/>
      <c r="AD1294" s="39"/>
      <c r="AE1294" s="39"/>
      <c r="AF1294" s="39"/>
      <c r="AG1294" s="39"/>
      <c r="AH1294" s="39"/>
      <c r="AJ1294" s="39">
        <f t="shared" si="529"/>
        <v>7.7696970547776939E-2</v>
      </c>
      <c r="AK1294" s="39">
        <f t="shared" si="530"/>
        <v>3.1134159590498114E-2</v>
      </c>
      <c r="AL1294" s="39">
        <f t="shared" si="531"/>
        <v>4.4386605032494142E-2</v>
      </c>
      <c r="AM1294" s="39"/>
      <c r="AS1294" s="39"/>
      <c r="AT1294" s="39">
        <f t="shared" ref="AT1294:AT1357" si="540">(D1294*$AT$1)/15*P1294</f>
        <v>1.814090230426444E-2</v>
      </c>
      <c r="AU1294" s="39">
        <f t="shared" ref="AU1294:AU1357" si="541">(D1294*$AU$1)/31*Q1294</f>
        <v>5.820168000329573E-2</v>
      </c>
      <c r="AW1294" s="38">
        <f t="shared" ref="AW1294:AW1357" si="542">(U1294+AJ1294)*$AW$1</f>
        <v>208.56663985963053</v>
      </c>
      <c r="AX1294" s="38">
        <f t="shared" si="526"/>
        <v>83.575292638349524</v>
      </c>
      <c r="AY1294" s="38">
        <f t="shared" si="527"/>
        <v>119.14962708502598</v>
      </c>
      <c r="AZ1294" s="38">
        <f t="shared" si="532"/>
        <v>0</v>
      </c>
      <c r="BA1294" s="38">
        <f t="shared" si="533"/>
        <v>0</v>
      </c>
      <c r="BB1294" s="38">
        <f t="shared" si="534"/>
        <v>0</v>
      </c>
      <c r="BC1294" s="38">
        <f t="shared" si="535"/>
        <v>0</v>
      </c>
      <c r="BD1294" s="38">
        <f t="shared" si="536"/>
        <v>0</v>
      </c>
      <c r="BE1294" s="38">
        <f t="shared" si="537"/>
        <v>0</v>
      </c>
      <c r="BF1294" s="38">
        <f t="shared" si="538"/>
        <v>0</v>
      </c>
      <c r="BG1294" s="38">
        <f t="shared" ref="BG1294:BG1357" si="543">(AF1294+AT1294)*$BG$1</f>
        <v>48.696712509475297</v>
      </c>
      <c r="BH1294" s="38">
        <f t="shared" ref="BH1294:BH1357" si="544">(AG1294+AU1294)*$BH$1</f>
        <v>156.23426173364695</v>
      </c>
      <c r="BI1294" s="61">
        <f t="shared" si="539"/>
        <v>616.22253382612826</v>
      </c>
    </row>
    <row r="1295" spans="1:61" x14ac:dyDescent="0.3">
      <c r="A1295" s="84" t="s">
        <v>2557</v>
      </c>
      <c r="B1295" s="84" t="s">
        <v>2329</v>
      </c>
      <c r="C1295" s="84" t="s">
        <v>2329</v>
      </c>
      <c r="D1295" s="63">
        <f>VLOOKUP(B1295,Площадь!$A$2:$B$490,2,0)</f>
        <v>4.5</v>
      </c>
      <c r="E1295" s="72"/>
      <c r="F1295" s="87">
        <v>31</v>
      </c>
      <c r="G1295" s="87">
        <v>29</v>
      </c>
      <c r="H1295" s="87">
        <v>31</v>
      </c>
      <c r="I1295" s="89"/>
      <c r="J1295" s="89"/>
      <c r="K1295" s="89"/>
      <c r="L1295" s="89"/>
      <c r="M1295" s="89"/>
      <c r="N1295" s="89"/>
      <c r="O1295" s="89"/>
      <c r="P1295" s="89">
        <v>15</v>
      </c>
      <c r="Q1295" s="89">
        <v>31</v>
      </c>
      <c r="R1295">
        <f t="shared" si="528"/>
        <v>137</v>
      </c>
      <c r="S1295" s="79"/>
      <c r="T1295" s="73"/>
      <c r="U1295" s="39"/>
      <c r="V1295" s="39"/>
      <c r="W1295" s="39"/>
      <c r="X1295" s="39"/>
      <c r="Y1295" s="39"/>
      <c r="Z1295" s="39"/>
      <c r="AA1295" s="39"/>
      <c r="AB1295" s="39"/>
      <c r="AC1295" s="39"/>
      <c r="AD1295" s="39"/>
      <c r="AE1295" s="39"/>
      <c r="AF1295" s="39"/>
      <c r="AG1295" s="39"/>
      <c r="AH1295" s="39"/>
      <c r="AJ1295" s="39">
        <f t="shared" si="529"/>
        <v>6.4747475456480769E-2</v>
      </c>
      <c r="AK1295" s="39">
        <f t="shared" si="530"/>
        <v>2.594513299208176E-2</v>
      </c>
      <c r="AL1295" s="39">
        <f t="shared" si="531"/>
        <v>3.6988837527078454E-2</v>
      </c>
      <c r="AM1295" s="39"/>
      <c r="AS1295" s="39"/>
      <c r="AT1295" s="39">
        <f t="shared" si="540"/>
        <v>1.5117418586887036E-2</v>
      </c>
      <c r="AU1295" s="39">
        <f t="shared" si="541"/>
        <v>4.8501400002746442E-2</v>
      </c>
      <c r="AW1295" s="38">
        <f t="shared" si="542"/>
        <v>173.80553321635873</v>
      </c>
      <c r="AX1295" s="38">
        <f t="shared" si="526"/>
        <v>69.646077198624596</v>
      </c>
      <c r="AY1295" s="38">
        <f t="shared" si="527"/>
        <v>99.291355904188322</v>
      </c>
      <c r="AZ1295" s="38">
        <f t="shared" si="532"/>
        <v>0</v>
      </c>
      <c r="BA1295" s="38">
        <f t="shared" si="533"/>
        <v>0</v>
      </c>
      <c r="BB1295" s="38">
        <f t="shared" si="534"/>
        <v>0</v>
      </c>
      <c r="BC1295" s="38">
        <f t="shared" si="535"/>
        <v>0</v>
      </c>
      <c r="BD1295" s="38">
        <f t="shared" si="536"/>
        <v>0</v>
      </c>
      <c r="BE1295" s="38">
        <f t="shared" si="537"/>
        <v>0</v>
      </c>
      <c r="BF1295" s="38">
        <f t="shared" si="538"/>
        <v>0</v>
      </c>
      <c r="BG1295" s="38">
        <f t="shared" si="543"/>
        <v>40.580593757896089</v>
      </c>
      <c r="BH1295" s="38">
        <f t="shared" si="544"/>
        <v>130.19521811137244</v>
      </c>
      <c r="BI1295" s="61">
        <f t="shared" si="539"/>
        <v>513.51877818844014</v>
      </c>
    </row>
    <row r="1296" spans="1:61" x14ac:dyDescent="0.3">
      <c r="A1296" s="84" t="s">
        <v>1957</v>
      </c>
      <c r="B1296" s="84" t="s">
        <v>1958</v>
      </c>
      <c r="C1296" s="84" t="s">
        <v>1958</v>
      </c>
      <c r="D1296" s="63">
        <f>VLOOKUP(B1296,Площадь!$A$2:$B$490,2,0)</f>
        <v>6.3</v>
      </c>
      <c r="E1296" s="72"/>
      <c r="F1296" s="87">
        <v>31</v>
      </c>
      <c r="G1296" s="87">
        <v>29</v>
      </c>
      <c r="H1296" s="87">
        <v>31</v>
      </c>
      <c r="I1296" s="89"/>
      <c r="J1296" s="89"/>
      <c r="K1296" s="89"/>
      <c r="L1296" s="89"/>
      <c r="M1296" s="89"/>
      <c r="N1296" s="89"/>
      <c r="O1296" s="89"/>
      <c r="P1296" s="89">
        <v>15</v>
      </c>
      <c r="Q1296" s="89">
        <v>31</v>
      </c>
      <c r="R1296">
        <f t="shared" si="528"/>
        <v>137</v>
      </c>
      <c r="S1296" s="79"/>
      <c r="T1296" s="73"/>
      <c r="U1296" s="39"/>
      <c r="V1296" s="39"/>
      <c r="W1296" s="39"/>
      <c r="X1296" s="39"/>
      <c r="Y1296" s="39"/>
      <c r="Z1296" s="39"/>
      <c r="AA1296" s="39"/>
      <c r="AB1296" s="39"/>
      <c r="AC1296" s="39"/>
      <c r="AD1296" s="39"/>
      <c r="AE1296" s="39"/>
      <c r="AF1296" s="39"/>
      <c r="AG1296" s="39"/>
      <c r="AH1296" s="39"/>
      <c r="AJ1296" s="39">
        <f t="shared" si="529"/>
        <v>9.0646465639073082E-2</v>
      </c>
      <c r="AK1296" s="39">
        <f t="shared" si="530"/>
        <v>3.6323186188914461E-2</v>
      </c>
      <c r="AL1296" s="39">
        <f t="shared" si="531"/>
        <v>5.178437253790983E-2</v>
      </c>
      <c r="AM1296" s="39"/>
      <c r="AS1296" s="39"/>
      <c r="AT1296" s="39">
        <f t="shared" si="540"/>
        <v>2.1164386021641848E-2</v>
      </c>
      <c r="AU1296" s="39">
        <f t="shared" si="541"/>
        <v>6.7901960003845019E-2</v>
      </c>
      <c r="AW1296" s="38">
        <f t="shared" si="542"/>
        <v>243.32774650290222</v>
      </c>
      <c r="AX1296" s="38">
        <f t="shared" si="526"/>
        <v>97.504508078074423</v>
      </c>
      <c r="AY1296" s="38">
        <f t="shared" si="527"/>
        <v>139.00789826586364</v>
      </c>
      <c r="AZ1296" s="38">
        <f t="shared" si="532"/>
        <v>0</v>
      </c>
      <c r="BA1296" s="38">
        <f t="shared" si="533"/>
        <v>0</v>
      </c>
      <c r="BB1296" s="38">
        <f t="shared" si="534"/>
        <v>0</v>
      </c>
      <c r="BC1296" s="38">
        <f t="shared" si="535"/>
        <v>0</v>
      </c>
      <c r="BD1296" s="38">
        <f t="shared" si="536"/>
        <v>0</v>
      </c>
      <c r="BE1296" s="38">
        <f t="shared" si="537"/>
        <v>0</v>
      </c>
      <c r="BF1296" s="38">
        <f t="shared" si="538"/>
        <v>0</v>
      </c>
      <c r="BG1296" s="38">
        <f t="shared" si="543"/>
        <v>56.812831261054512</v>
      </c>
      <c r="BH1296" s="38">
        <f t="shared" si="544"/>
        <v>182.27330535592142</v>
      </c>
      <c r="BI1296" s="61">
        <f t="shared" si="539"/>
        <v>718.92628946381615</v>
      </c>
    </row>
    <row r="1297" spans="1:61" x14ac:dyDescent="0.3">
      <c r="A1297" s="84" t="s">
        <v>2525</v>
      </c>
      <c r="B1297" s="84" t="s">
        <v>2286</v>
      </c>
      <c r="C1297" s="84" t="s">
        <v>2286</v>
      </c>
      <c r="D1297" s="63">
        <f>VLOOKUP(B1297,Площадь!$A$2:$B$490,2,0)</f>
        <v>3.4</v>
      </c>
      <c r="E1297" s="72"/>
      <c r="F1297" s="87">
        <v>31</v>
      </c>
      <c r="G1297" s="87">
        <v>29</v>
      </c>
      <c r="H1297" s="87">
        <v>31</v>
      </c>
      <c r="I1297" s="89"/>
      <c r="J1297" s="89"/>
      <c r="K1297" s="89"/>
      <c r="L1297" s="89"/>
      <c r="M1297" s="89"/>
      <c r="N1297" s="89"/>
      <c r="O1297" s="89"/>
      <c r="P1297" s="89">
        <v>15</v>
      </c>
      <c r="Q1297" s="89">
        <v>31</v>
      </c>
      <c r="R1297">
        <f t="shared" si="528"/>
        <v>137</v>
      </c>
      <c r="S1297" s="79"/>
      <c r="T1297" s="73"/>
      <c r="U1297" s="39"/>
      <c r="V1297" s="39"/>
      <c r="W1297" s="39"/>
      <c r="X1297" s="39"/>
      <c r="Y1297" s="39"/>
      <c r="Z1297" s="39"/>
      <c r="AA1297" s="39"/>
      <c r="AB1297" s="39"/>
      <c r="AC1297" s="39"/>
      <c r="AD1297" s="39"/>
      <c r="AE1297" s="39"/>
      <c r="AF1297" s="39"/>
      <c r="AG1297" s="39"/>
      <c r="AH1297" s="39"/>
      <c r="AJ1297" s="39">
        <f t="shared" si="529"/>
        <v>4.892031478934103E-2</v>
      </c>
      <c r="AK1297" s="39">
        <f t="shared" si="530"/>
        <v>1.9602989371795106E-2</v>
      </c>
      <c r="AL1297" s="39">
        <f t="shared" si="531"/>
        <v>2.7947121687125941E-2</v>
      </c>
      <c r="AM1297" s="39"/>
      <c r="AS1297" s="39"/>
      <c r="AT1297" s="39">
        <f t="shared" si="540"/>
        <v>1.1422049598981314E-2</v>
      </c>
      <c r="AU1297" s="39">
        <f t="shared" si="541"/>
        <v>3.6645502224297306E-2</v>
      </c>
      <c r="AW1297" s="38">
        <f t="shared" si="542"/>
        <v>131.3197362079155</v>
      </c>
      <c r="AX1297" s="38">
        <f t="shared" si="526"/>
        <v>52.621480550071915</v>
      </c>
      <c r="AY1297" s="38">
        <f t="shared" si="527"/>
        <v>75.020135572053391</v>
      </c>
      <c r="AZ1297" s="38">
        <f t="shared" si="532"/>
        <v>0</v>
      </c>
      <c r="BA1297" s="38">
        <f t="shared" si="533"/>
        <v>0</v>
      </c>
      <c r="BB1297" s="38">
        <f t="shared" si="534"/>
        <v>0</v>
      </c>
      <c r="BC1297" s="38">
        <f t="shared" si="535"/>
        <v>0</v>
      </c>
      <c r="BD1297" s="38">
        <f t="shared" si="536"/>
        <v>0</v>
      </c>
      <c r="BE1297" s="38">
        <f t="shared" si="537"/>
        <v>0</v>
      </c>
      <c r="BF1297" s="38">
        <f t="shared" si="538"/>
        <v>0</v>
      </c>
      <c r="BG1297" s="38">
        <f t="shared" si="543"/>
        <v>30.660893061521481</v>
      </c>
      <c r="BH1297" s="38">
        <f t="shared" si="544"/>
        <v>98.369720350814717</v>
      </c>
      <c r="BI1297" s="61">
        <f t="shared" si="539"/>
        <v>387.99196574237698</v>
      </c>
    </row>
    <row r="1298" spans="1:61" x14ac:dyDescent="0.3">
      <c r="A1298" s="84" t="s">
        <v>2341</v>
      </c>
      <c r="B1298" s="84" t="s">
        <v>2342</v>
      </c>
      <c r="C1298" s="84" t="s">
        <v>2342</v>
      </c>
      <c r="D1298" s="63">
        <f>VLOOKUP(B1298,Площадь!$A$2:$B$490,2,0)</f>
        <v>4.3</v>
      </c>
      <c r="E1298" s="72"/>
      <c r="F1298" s="87">
        <v>31</v>
      </c>
      <c r="G1298" s="87">
        <v>29</v>
      </c>
      <c r="H1298" s="87">
        <v>31</v>
      </c>
      <c r="I1298" s="89"/>
      <c r="J1298" s="89"/>
      <c r="K1298" s="89"/>
      <c r="L1298" s="89"/>
      <c r="M1298" s="89"/>
      <c r="N1298" s="89"/>
      <c r="O1298" s="89"/>
      <c r="P1298" s="89">
        <v>15</v>
      </c>
      <c r="Q1298" s="89">
        <v>31</v>
      </c>
      <c r="R1298">
        <f t="shared" si="528"/>
        <v>137</v>
      </c>
      <c r="S1298" s="79"/>
      <c r="T1298" s="73"/>
      <c r="U1298" s="39"/>
      <c r="V1298" s="39"/>
      <c r="W1298" s="39"/>
      <c r="X1298" s="39"/>
      <c r="Y1298" s="39"/>
      <c r="Z1298" s="39"/>
      <c r="AA1298" s="39"/>
      <c r="AB1298" s="39"/>
      <c r="AC1298" s="39"/>
      <c r="AD1298" s="39"/>
      <c r="AE1298" s="39"/>
      <c r="AF1298" s="39"/>
      <c r="AG1298" s="39"/>
      <c r="AH1298" s="39"/>
      <c r="AJ1298" s="39">
        <f t="shared" si="529"/>
        <v>6.1869809880637186E-2</v>
      </c>
      <c r="AK1298" s="39">
        <f t="shared" si="530"/>
        <v>2.4792015970211457E-2</v>
      </c>
      <c r="AL1298" s="39">
        <f t="shared" si="531"/>
        <v>3.5344889192541633E-2</v>
      </c>
      <c r="AM1298" s="39"/>
      <c r="AS1298" s="39"/>
      <c r="AT1298" s="39">
        <f t="shared" si="540"/>
        <v>1.444553331635872E-2</v>
      </c>
      <c r="AU1298" s="39">
        <f t="shared" si="541"/>
        <v>4.6345782224846595E-2</v>
      </c>
      <c r="AW1298" s="38">
        <f t="shared" si="542"/>
        <v>166.08084285118724</v>
      </c>
      <c r="AX1298" s="38">
        <f t="shared" si="526"/>
        <v>66.550695989796836</v>
      </c>
      <c r="AY1298" s="38">
        <f t="shared" si="527"/>
        <v>94.878406752891067</v>
      </c>
      <c r="AZ1298" s="38">
        <f t="shared" si="532"/>
        <v>0</v>
      </c>
      <c r="BA1298" s="38">
        <f t="shared" si="533"/>
        <v>0</v>
      </c>
      <c r="BB1298" s="38">
        <f t="shared" si="534"/>
        <v>0</v>
      </c>
      <c r="BC1298" s="38">
        <f t="shared" si="535"/>
        <v>0</v>
      </c>
      <c r="BD1298" s="38">
        <f t="shared" si="536"/>
        <v>0</v>
      </c>
      <c r="BE1298" s="38">
        <f t="shared" si="537"/>
        <v>0</v>
      </c>
      <c r="BF1298" s="38">
        <f t="shared" si="538"/>
        <v>0</v>
      </c>
      <c r="BG1298" s="38">
        <f t="shared" si="543"/>
        <v>38.7770118131007</v>
      </c>
      <c r="BH1298" s="38">
        <f t="shared" si="544"/>
        <v>124.40876397308921</v>
      </c>
      <c r="BI1298" s="61">
        <f t="shared" si="539"/>
        <v>490.69572138006504</v>
      </c>
    </row>
    <row r="1299" spans="1:61" x14ac:dyDescent="0.3">
      <c r="A1299" s="84" t="s">
        <v>1850</v>
      </c>
      <c r="B1299" s="84" t="s">
        <v>1851</v>
      </c>
      <c r="C1299" s="84" t="s">
        <v>1851</v>
      </c>
      <c r="D1299" s="63">
        <f>VLOOKUP(B1299,Площадь!$A$2:$B$490,2,0)</f>
        <v>5.0999999999999996</v>
      </c>
      <c r="E1299" s="72"/>
      <c r="F1299" s="87">
        <v>31</v>
      </c>
      <c r="G1299" s="87">
        <v>29</v>
      </c>
      <c r="H1299" s="87">
        <v>31</v>
      </c>
      <c r="I1299" s="89"/>
      <c r="J1299" s="89"/>
      <c r="K1299" s="89"/>
      <c r="L1299" s="89"/>
      <c r="M1299" s="89"/>
      <c r="N1299" s="89"/>
      <c r="O1299" s="89"/>
      <c r="P1299" s="89">
        <v>15</v>
      </c>
      <c r="Q1299" s="89">
        <v>31</v>
      </c>
      <c r="R1299">
        <f t="shared" si="528"/>
        <v>137</v>
      </c>
      <c r="S1299" s="79"/>
      <c r="T1299" s="73"/>
      <c r="U1299" s="39"/>
      <c r="V1299" s="39"/>
      <c r="W1299" s="39"/>
      <c r="X1299" s="39"/>
      <c r="Y1299" s="39"/>
      <c r="Z1299" s="39"/>
      <c r="AA1299" s="39"/>
      <c r="AB1299" s="39"/>
      <c r="AC1299" s="39"/>
      <c r="AD1299" s="39"/>
      <c r="AE1299" s="39"/>
      <c r="AF1299" s="39"/>
      <c r="AG1299" s="39"/>
      <c r="AH1299" s="39"/>
      <c r="AJ1299" s="39">
        <f t="shared" si="529"/>
        <v>7.3380472184011544E-2</v>
      </c>
      <c r="AK1299" s="39">
        <f t="shared" si="530"/>
        <v>2.9404484057692658E-2</v>
      </c>
      <c r="AL1299" s="39">
        <f t="shared" si="531"/>
        <v>4.192068253068891E-2</v>
      </c>
      <c r="AM1299" s="39"/>
      <c r="AS1299" s="39"/>
      <c r="AT1299" s="39">
        <f t="shared" si="540"/>
        <v>1.7133074398471969E-2</v>
      </c>
      <c r="AU1299" s="39">
        <f t="shared" si="541"/>
        <v>5.4968253336445963E-2</v>
      </c>
      <c r="AW1299" s="38">
        <f t="shared" si="542"/>
        <v>196.97960431187323</v>
      </c>
      <c r="AX1299" s="38">
        <f t="shared" si="526"/>
        <v>78.932220825107862</v>
      </c>
      <c r="AY1299" s="38">
        <f t="shared" si="527"/>
        <v>112.53020335808009</v>
      </c>
      <c r="AZ1299" s="38">
        <f t="shared" si="532"/>
        <v>0</v>
      </c>
      <c r="BA1299" s="38">
        <f t="shared" si="533"/>
        <v>0</v>
      </c>
      <c r="BB1299" s="38">
        <f t="shared" si="534"/>
        <v>0</v>
      </c>
      <c r="BC1299" s="38">
        <f t="shared" si="535"/>
        <v>0</v>
      </c>
      <c r="BD1299" s="38">
        <f t="shared" si="536"/>
        <v>0</v>
      </c>
      <c r="BE1299" s="38">
        <f t="shared" si="537"/>
        <v>0</v>
      </c>
      <c r="BF1299" s="38">
        <f t="shared" si="538"/>
        <v>0</v>
      </c>
      <c r="BG1299" s="38">
        <f t="shared" si="543"/>
        <v>45.991339592282216</v>
      </c>
      <c r="BH1299" s="38">
        <f t="shared" si="544"/>
        <v>147.55458052622208</v>
      </c>
      <c r="BI1299" s="61">
        <f t="shared" si="539"/>
        <v>581.98794861356544</v>
      </c>
    </row>
    <row r="1300" spans="1:61" x14ac:dyDescent="0.3">
      <c r="A1300" s="84" t="s">
        <v>2397</v>
      </c>
      <c r="B1300" s="84" t="s">
        <v>2398</v>
      </c>
      <c r="C1300" s="84" t="s">
        <v>2398</v>
      </c>
      <c r="D1300" s="63">
        <f>VLOOKUP(B1300,Площадь!$A$2:$B$490,2,0)</f>
        <v>6.6</v>
      </c>
      <c r="E1300" s="72"/>
      <c r="F1300" s="87">
        <v>31</v>
      </c>
      <c r="G1300" s="87">
        <v>29</v>
      </c>
      <c r="H1300" s="87">
        <v>31</v>
      </c>
      <c r="I1300" s="89"/>
      <c r="J1300" s="89"/>
      <c r="K1300" s="89"/>
      <c r="L1300" s="89"/>
      <c r="M1300" s="89"/>
      <c r="N1300" s="89"/>
      <c r="O1300" s="89"/>
      <c r="P1300" s="89">
        <v>15</v>
      </c>
      <c r="Q1300" s="89">
        <v>31</v>
      </c>
      <c r="R1300">
        <f t="shared" si="528"/>
        <v>137</v>
      </c>
      <c r="S1300" s="79"/>
      <c r="T1300" s="73"/>
      <c r="U1300" s="39"/>
      <c r="V1300" s="39"/>
      <c r="W1300" s="39"/>
      <c r="X1300" s="39"/>
      <c r="Y1300" s="39"/>
      <c r="Z1300" s="39"/>
      <c r="AA1300" s="39"/>
      <c r="AB1300" s="39"/>
      <c r="AC1300" s="39"/>
      <c r="AD1300" s="39"/>
      <c r="AE1300" s="39"/>
      <c r="AF1300" s="39"/>
      <c r="AG1300" s="39"/>
      <c r="AH1300" s="39"/>
      <c r="AJ1300" s="39">
        <f t="shared" si="529"/>
        <v>9.4962964002838463E-2</v>
      </c>
      <c r="AK1300" s="39">
        <f t="shared" si="530"/>
        <v>3.8052861721719913E-2</v>
      </c>
      <c r="AL1300" s="39">
        <f t="shared" si="531"/>
        <v>5.4250295039715062E-2</v>
      </c>
      <c r="AM1300" s="39"/>
      <c r="AS1300" s="39"/>
      <c r="AT1300" s="39">
        <f t="shared" si="540"/>
        <v>2.2172213927434316E-2</v>
      </c>
      <c r="AU1300" s="39">
        <f t="shared" si="541"/>
        <v>7.1135386670694772E-2</v>
      </c>
      <c r="AW1300" s="38">
        <f t="shared" si="542"/>
        <v>254.91478205065945</v>
      </c>
      <c r="AX1300" s="38">
        <f t="shared" si="526"/>
        <v>102.14757989131607</v>
      </c>
      <c r="AY1300" s="38">
        <f t="shared" si="527"/>
        <v>145.62732199280953</v>
      </c>
      <c r="AZ1300" s="38">
        <f t="shared" si="532"/>
        <v>0</v>
      </c>
      <c r="BA1300" s="38">
        <f t="shared" si="533"/>
        <v>0</v>
      </c>
      <c r="BB1300" s="38">
        <f t="shared" si="534"/>
        <v>0</v>
      </c>
      <c r="BC1300" s="38">
        <f t="shared" si="535"/>
        <v>0</v>
      </c>
      <c r="BD1300" s="38">
        <f t="shared" si="536"/>
        <v>0</v>
      </c>
      <c r="BE1300" s="38">
        <f t="shared" si="537"/>
        <v>0</v>
      </c>
      <c r="BF1300" s="38">
        <f t="shared" si="538"/>
        <v>0</v>
      </c>
      <c r="BG1300" s="38">
        <f t="shared" si="543"/>
        <v>59.518204178247586</v>
      </c>
      <c r="BH1300" s="38">
        <f t="shared" si="544"/>
        <v>190.95298656334623</v>
      </c>
      <c r="BI1300" s="61">
        <f t="shared" si="539"/>
        <v>753.16087467637885</v>
      </c>
    </row>
    <row r="1301" spans="1:61" x14ac:dyDescent="0.3">
      <c r="A1301" s="84" t="s">
        <v>750</v>
      </c>
      <c r="B1301" s="84" t="s">
        <v>751</v>
      </c>
      <c r="C1301" s="84" t="s">
        <v>751</v>
      </c>
      <c r="D1301" s="63">
        <f>VLOOKUP(B1301,Площадь!$A$2:$B$490,2,0)</f>
        <v>3.7</v>
      </c>
      <c r="E1301" s="72"/>
      <c r="F1301" s="87">
        <v>31</v>
      </c>
      <c r="G1301" s="87">
        <v>29</v>
      </c>
      <c r="H1301" s="87">
        <v>31</v>
      </c>
      <c r="I1301" s="89"/>
      <c r="J1301" s="89"/>
      <c r="K1301" s="89"/>
      <c r="L1301" s="89"/>
      <c r="M1301" s="89"/>
      <c r="N1301" s="89"/>
      <c r="O1301" s="89"/>
      <c r="P1301" s="89">
        <v>15</v>
      </c>
      <c r="Q1301" s="89">
        <v>31</v>
      </c>
      <c r="R1301">
        <f t="shared" si="528"/>
        <v>137</v>
      </c>
      <c r="S1301" s="79"/>
      <c r="T1301" s="73"/>
      <c r="U1301" s="39"/>
      <c r="V1301" s="39"/>
      <c r="W1301" s="39"/>
      <c r="X1301" s="39"/>
      <c r="Y1301" s="39"/>
      <c r="Z1301" s="39"/>
      <c r="AA1301" s="39"/>
      <c r="AB1301" s="39"/>
      <c r="AC1301" s="39"/>
      <c r="AD1301" s="39"/>
      <c r="AE1301" s="39"/>
      <c r="AF1301" s="39"/>
      <c r="AG1301" s="39"/>
      <c r="AH1301" s="39"/>
      <c r="AJ1301" s="39">
        <f t="shared" si="529"/>
        <v>5.3236813153106417E-2</v>
      </c>
      <c r="AK1301" s="39">
        <f t="shared" si="530"/>
        <v>2.1332664904600559E-2</v>
      </c>
      <c r="AL1301" s="39">
        <f t="shared" si="531"/>
        <v>3.0413044188931173E-2</v>
      </c>
      <c r="AM1301" s="39"/>
      <c r="AS1301" s="39"/>
      <c r="AT1301" s="39">
        <f t="shared" si="540"/>
        <v>1.2429877504773784E-2</v>
      </c>
      <c r="AU1301" s="39">
        <f t="shared" si="541"/>
        <v>3.9878928891147074E-2</v>
      </c>
      <c r="AW1301" s="38">
        <f t="shared" si="542"/>
        <v>142.90677175567274</v>
      </c>
      <c r="AX1301" s="38">
        <f t="shared" si="526"/>
        <v>57.264552363313555</v>
      </c>
      <c r="AY1301" s="38">
        <f t="shared" si="527"/>
        <v>81.639559298999288</v>
      </c>
      <c r="AZ1301" s="38">
        <f t="shared" si="532"/>
        <v>0</v>
      </c>
      <c r="BA1301" s="38">
        <f t="shared" si="533"/>
        <v>0</v>
      </c>
      <c r="BB1301" s="38">
        <f t="shared" si="534"/>
        <v>0</v>
      </c>
      <c r="BC1301" s="38">
        <f t="shared" si="535"/>
        <v>0</v>
      </c>
      <c r="BD1301" s="38">
        <f t="shared" si="536"/>
        <v>0</v>
      </c>
      <c r="BE1301" s="38">
        <f t="shared" si="537"/>
        <v>0</v>
      </c>
      <c r="BF1301" s="38">
        <f t="shared" si="538"/>
        <v>0</v>
      </c>
      <c r="BG1301" s="38">
        <f t="shared" si="543"/>
        <v>33.366265978714559</v>
      </c>
      <c r="BH1301" s="38">
        <f t="shared" si="544"/>
        <v>107.04940155823957</v>
      </c>
      <c r="BI1301" s="61">
        <f t="shared" si="539"/>
        <v>422.22655095493974</v>
      </c>
    </row>
    <row r="1302" spans="1:61" x14ac:dyDescent="0.3">
      <c r="A1302" s="84" t="s">
        <v>827</v>
      </c>
      <c r="B1302" s="84" t="s">
        <v>828</v>
      </c>
      <c r="C1302" s="84" t="s">
        <v>828</v>
      </c>
      <c r="D1302" s="63">
        <f>VLOOKUP(B1302,Площадь!$A$2:$B$490,2,0)</f>
        <v>4.3</v>
      </c>
      <c r="E1302" s="72"/>
      <c r="F1302" s="87">
        <v>31</v>
      </c>
      <c r="G1302" s="87">
        <v>29</v>
      </c>
      <c r="H1302" s="87">
        <v>31</v>
      </c>
      <c r="I1302" s="89"/>
      <c r="J1302" s="89"/>
      <c r="K1302" s="89"/>
      <c r="L1302" s="89"/>
      <c r="M1302" s="89"/>
      <c r="N1302" s="89"/>
      <c r="O1302" s="89"/>
      <c r="P1302" s="89">
        <v>15</v>
      </c>
      <c r="Q1302" s="89">
        <v>31</v>
      </c>
      <c r="R1302">
        <f t="shared" si="528"/>
        <v>137</v>
      </c>
      <c r="S1302" s="79"/>
      <c r="T1302" s="73"/>
      <c r="U1302" s="39"/>
      <c r="V1302" s="39"/>
      <c r="W1302" s="39"/>
      <c r="X1302" s="39"/>
      <c r="Y1302" s="39"/>
      <c r="Z1302" s="39"/>
      <c r="AA1302" s="39"/>
      <c r="AB1302" s="39"/>
      <c r="AC1302" s="39"/>
      <c r="AD1302" s="39"/>
      <c r="AE1302" s="39"/>
      <c r="AF1302" s="39"/>
      <c r="AG1302" s="39"/>
      <c r="AH1302" s="39"/>
      <c r="AJ1302" s="39">
        <f t="shared" si="529"/>
        <v>6.1869809880637186E-2</v>
      </c>
      <c r="AK1302" s="39">
        <f t="shared" si="530"/>
        <v>2.4792015970211457E-2</v>
      </c>
      <c r="AL1302" s="39">
        <f t="shared" si="531"/>
        <v>3.5344889192541633E-2</v>
      </c>
      <c r="AM1302" s="39"/>
      <c r="AS1302" s="39"/>
      <c r="AT1302" s="39">
        <f t="shared" si="540"/>
        <v>1.444553331635872E-2</v>
      </c>
      <c r="AU1302" s="39">
        <f t="shared" si="541"/>
        <v>4.6345782224846595E-2</v>
      </c>
      <c r="AW1302" s="38">
        <f t="shared" si="542"/>
        <v>166.08084285118724</v>
      </c>
      <c r="AX1302" s="38">
        <f t="shared" si="526"/>
        <v>66.550695989796836</v>
      </c>
      <c r="AY1302" s="38">
        <f t="shared" si="527"/>
        <v>94.878406752891067</v>
      </c>
      <c r="AZ1302" s="38">
        <f t="shared" si="532"/>
        <v>0</v>
      </c>
      <c r="BA1302" s="38">
        <f t="shared" si="533"/>
        <v>0</v>
      </c>
      <c r="BB1302" s="38">
        <f t="shared" si="534"/>
        <v>0</v>
      </c>
      <c r="BC1302" s="38">
        <f t="shared" si="535"/>
        <v>0</v>
      </c>
      <c r="BD1302" s="38">
        <f t="shared" si="536"/>
        <v>0</v>
      </c>
      <c r="BE1302" s="38">
        <f t="shared" si="537"/>
        <v>0</v>
      </c>
      <c r="BF1302" s="38">
        <f t="shared" si="538"/>
        <v>0</v>
      </c>
      <c r="BG1302" s="38">
        <f t="shared" si="543"/>
        <v>38.7770118131007</v>
      </c>
      <c r="BH1302" s="38">
        <f t="shared" si="544"/>
        <v>124.40876397308921</v>
      </c>
      <c r="BI1302" s="61">
        <f t="shared" si="539"/>
        <v>490.69572138006504</v>
      </c>
    </row>
    <row r="1303" spans="1:61" x14ac:dyDescent="0.3">
      <c r="A1303" s="84" t="s">
        <v>2533</v>
      </c>
      <c r="B1303" s="84" t="s">
        <v>908</v>
      </c>
      <c r="C1303" s="84" t="s">
        <v>908</v>
      </c>
      <c r="D1303" s="63">
        <f>VLOOKUP(B1303,Площадь!$A$2:$B$490,2,0)</f>
        <v>4.5</v>
      </c>
      <c r="E1303" s="72"/>
      <c r="F1303" s="87">
        <v>31</v>
      </c>
      <c r="G1303" s="87">
        <v>29</v>
      </c>
      <c r="H1303" s="87">
        <v>31</v>
      </c>
      <c r="I1303" s="89"/>
      <c r="J1303" s="89"/>
      <c r="K1303" s="89"/>
      <c r="L1303" s="89"/>
      <c r="M1303" s="89"/>
      <c r="N1303" s="89"/>
      <c r="O1303" s="89"/>
      <c r="P1303" s="89">
        <v>15</v>
      </c>
      <c r="Q1303" s="89">
        <v>31</v>
      </c>
      <c r="R1303">
        <f t="shared" si="528"/>
        <v>137</v>
      </c>
      <c r="S1303" s="79"/>
      <c r="T1303" s="73"/>
      <c r="U1303" s="39"/>
      <c r="V1303" s="39"/>
      <c r="W1303" s="39"/>
      <c r="X1303" s="39"/>
      <c r="Y1303" s="39"/>
      <c r="Z1303" s="39"/>
      <c r="AA1303" s="39"/>
      <c r="AB1303" s="39"/>
      <c r="AC1303" s="39"/>
      <c r="AD1303" s="39"/>
      <c r="AE1303" s="39"/>
      <c r="AF1303" s="39"/>
      <c r="AG1303" s="39"/>
      <c r="AH1303" s="39"/>
      <c r="AJ1303" s="39">
        <f t="shared" si="529"/>
        <v>6.4747475456480769E-2</v>
      </c>
      <c r="AK1303" s="39">
        <f t="shared" si="530"/>
        <v>2.594513299208176E-2</v>
      </c>
      <c r="AL1303" s="39">
        <f t="shared" si="531"/>
        <v>3.6988837527078454E-2</v>
      </c>
      <c r="AM1303" s="39"/>
      <c r="AS1303" s="39"/>
      <c r="AT1303" s="39">
        <f t="shared" si="540"/>
        <v>1.5117418586887036E-2</v>
      </c>
      <c r="AU1303" s="39">
        <f t="shared" si="541"/>
        <v>4.8501400002746442E-2</v>
      </c>
      <c r="AW1303" s="38">
        <f t="shared" si="542"/>
        <v>173.80553321635873</v>
      </c>
      <c r="AX1303" s="38">
        <f t="shared" si="526"/>
        <v>69.646077198624596</v>
      </c>
      <c r="AY1303" s="38">
        <f t="shared" si="527"/>
        <v>99.291355904188322</v>
      </c>
      <c r="AZ1303" s="38">
        <f t="shared" si="532"/>
        <v>0</v>
      </c>
      <c r="BA1303" s="38">
        <f t="shared" si="533"/>
        <v>0</v>
      </c>
      <c r="BB1303" s="38">
        <f t="shared" si="534"/>
        <v>0</v>
      </c>
      <c r="BC1303" s="38">
        <f t="shared" si="535"/>
        <v>0</v>
      </c>
      <c r="BD1303" s="38">
        <f t="shared" si="536"/>
        <v>0</v>
      </c>
      <c r="BE1303" s="38">
        <f t="shared" si="537"/>
        <v>0</v>
      </c>
      <c r="BF1303" s="38">
        <f t="shared" si="538"/>
        <v>0</v>
      </c>
      <c r="BG1303" s="38">
        <f t="shared" si="543"/>
        <v>40.580593757896089</v>
      </c>
      <c r="BH1303" s="38">
        <f t="shared" si="544"/>
        <v>130.19521811137244</v>
      </c>
      <c r="BI1303" s="61">
        <f t="shared" si="539"/>
        <v>513.51877818844014</v>
      </c>
    </row>
    <row r="1304" spans="1:61" x14ac:dyDescent="0.3">
      <c r="A1304" s="84" t="s">
        <v>2184</v>
      </c>
      <c r="B1304" s="84" t="s">
        <v>2185</v>
      </c>
      <c r="C1304" s="84" t="s">
        <v>2185</v>
      </c>
      <c r="D1304" s="63">
        <f>VLOOKUP(B1304,Площадь!$A$2:$B$490,2,0)</f>
        <v>6.4</v>
      </c>
      <c r="E1304" s="72"/>
      <c r="F1304" s="87">
        <v>31</v>
      </c>
      <c r="G1304" s="87">
        <v>29</v>
      </c>
      <c r="H1304" s="87">
        <v>31</v>
      </c>
      <c r="I1304" s="89"/>
      <c r="J1304" s="89"/>
      <c r="K1304" s="89"/>
      <c r="L1304" s="89"/>
      <c r="M1304" s="89"/>
      <c r="N1304" s="89"/>
      <c r="O1304" s="89"/>
      <c r="P1304" s="89">
        <v>15</v>
      </c>
      <c r="Q1304" s="89">
        <v>31</v>
      </c>
      <c r="R1304">
        <f t="shared" si="528"/>
        <v>137</v>
      </c>
      <c r="S1304" s="79"/>
      <c r="T1304" s="73"/>
      <c r="U1304" s="39"/>
      <c r="V1304" s="39"/>
      <c r="W1304" s="39"/>
      <c r="X1304" s="39"/>
      <c r="Y1304" s="39"/>
      <c r="Z1304" s="39"/>
      <c r="AA1304" s="39"/>
      <c r="AB1304" s="39"/>
      <c r="AC1304" s="39"/>
      <c r="AD1304" s="39"/>
      <c r="AE1304" s="39"/>
      <c r="AF1304" s="39"/>
      <c r="AG1304" s="39"/>
      <c r="AH1304" s="39"/>
      <c r="AJ1304" s="39">
        <f t="shared" si="529"/>
        <v>9.208529842699488E-2</v>
      </c>
      <c r="AK1304" s="39">
        <f t="shared" si="530"/>
        <v>3.6899744699849614E-2</v>
      </c>
      <c r="AL1304" s="39">
        <f t="shared" si="531"/>
        <v>5.2606346705178247E-2</v>
      </c>
      <c r="AM1304" s="39"/>
      <c r="AS1304" s="39"/>
      <c r="AT1304" s="39">
        <f t="shared" si="540"/>
        <v>2.1500328656906004E-2</v>
      </c>
      <c r="AU1304" s="39">
        <f t="shared" si="541"/>
        <v>6.8979768892794932E-2</v>
      </c>
      <c r="AW1304" s="38">
        <f t="shared" si="542"/>
        <v>247.190091685488</v>
      </c>
      <c r="AX1304" s="38">
        <f t="shared" si="526"/>
        <v>99.05219868248831</v>
      </c>
      <c r="AY1304" s="38">
        <f t="shared" si="527"/>
        <v>141.2143728415123</v>
      </c>
      <c r="AZ1304" s="38">
        <f t="shared" si="532"/>
        <v>0</v>
      </c>
      <c r="BA1304" s="38">
        <f t="shared" si="533"/>
        <v>0</v>
      </c>
      <c r="BB1304" s="38">
        <f t="shared" si="534"/>
        <v>0</v>
      </c>
      <c r="BC1304" s="38">
        <f t="shared" si="535"/>
        <v>0</v>
      </c>
      <c r="BD1304" s="38">
        <f t="shared" si="536"/>
        <v>0</v>
      </c>
      <c r="BE1304" s="38">
        <f t="shared" si="537"/>
        <v>0</v>
      </c>
      <c r="BF1304" s="38">
        <f t="shared" si="538"/>
        <v>0</v>
      </c>
      <c r="BG1304" s="38">
        <f t="shared" si="543"/>
        <v>57.714622233452204</v>
      </c>
      <c r="BH1304" s="38">
        <f t="shared" si="544"/>
        <v>185.16653242506302</v>
      </c>
      <c r="BI1304" s="61">
        <f t="shared" si="539"/>
        <v>730.33781786800387</v>
      </c>
    </row>
    <row r="1305" spans="1:61" x14ac:dyDescent="0.3">
      <c r="A1305" s="84" t="s">
        <v>2330</v>
      </c>
      <c r="B1305" s="84" t="s">
        <v>2331</v>
      </c>
      <c r="C1305" s="84" t="s">
        <v>2331</v>
      </c>
      <c r="D1305" s="63">
        <f>VLOOKUP(B1305,Площадь!$A$2:$B$490,2,0)</f>
        <v>5.6</v>
      </c>
      <c r="E1305" s="72"/>
      <c r="F1305" s="87">
        <v>31</v>
      </c>
      <c r="G1305" s="87">
        <v>29</v>
      </c>
      <c r="H1305" s="87">
        <v>31</v>
      </c>
      <c r="I1305" s="89"/>
      <c r="J1305" s="89"/>
      <c r="K1305" s="89"/>
      <c r="L1305" s="89"/>
      <c r="M1305" s="89"/>
      <c r="N1305" s="89"/>
      <c r="O1305" s="89"/>
      <c r="P1305" s="89">
        <v>15</v>
      </c>
      <c r="Q1305" s="89">
        <v>31</v>
      </c>
      <c r="R1305">
        <f t="shared" si="528"/>
        <v>137</v>
      </c>
      <c r="S1305" s="79"/>
      <c r="T1305" s="73"/>
      <c r="U1305" s="39"/>
      <c r="V1305" s="39"/>
      <c r="W1305" s="39"/>
      <c r="X1305" s="39"/>
      <c r="Y1305" s="39"/>
      <c r="Z1305" s="39"/>
      <c r="AA1305" s="39"/>
      <c r="AB1305" s="39"/>
      <c r="AC1305" s="39"/>
      <c r="AD1305" s="39"/>
      <c r="AE1305" s="39"/>
      <c r="AF1305" s="39"/>
      <c r="AG1305" s="39"/>
      <c r="AH1305" s="39"/>
      <c r="AJ1305" s="39">
        <f t="shared" si="529"/>
        <v>8.0574636123620508E-2</v>
      </c>
      <c r="AK1305" s="39">
        <f t="shared" si="530"/>
        <v>3.228727661236841E-2</v>
      </c>
      <c r="AL1305" s="39">
        <f t="shared" si="531"/>
        <v>4.6030553367030956E-2</v>
      </c>
      <c r="AM1305" s="39"/>
      <c r="AS1305" s="39"/>
      <c r="AT1305" s="39">
        <f t="shared" si="540"/>
        <v>1.8812787574792753E-2</v>
      </c>
      <c r="AU1305" s="39">
        <f t="shared" si="541"/>
        <v>6.0357297781195564E-2</v>
      </c>
      <c r="AW1305" s="38">
        <f t="shared" si="542"/>
        <v>216.29133022480195</v>
      </c>
      <c r="AX1305" s="38">
        <f t="shared" ref="AX1305:AX1360" si="545">(V1305+AK1305)*$AX$1</f>
        <v>86.67067384717727</v>
      </c>
      <c r="AY1305" s="38">
        <f t="shared" ref="AY1305:AY1360" si="546">(W1305+AL1305)*$AY$1</f>
        <v>123.56257623632322</v>
      </c>
      <c r="AZ1305" s="38">
        <f t="shared" si="532"/>
        <v>0</v>
      </c>
      <c r="BA1305" s="38">
        <f t="shared" si="533"/>
        <v>0</v>
      </c>
      <c r="BB1305" s="38">
        <f t="shared" si="534"/>
        <v>0</v>
      </c>
      <c r="BC1305" s="38">
        <f t="shared" si="535"/>
        <v>0</v>
      </c>
      <c r="BD1305" s="38">
        <f t="shared" si="536"/>
        <v>0</v>
      </c>
      <c r="BE1305" s="38">
        <f t="shared" si="537"/>
        <v>0</v>
      </c>
      <c r="BF1305" s="38">
        <f t="shared" si="538"/>
        <v>0</v>
      </c>
      <c r="BG1305" s="38">
        <f t="shared" si="543"/>
        <v>50.500294454270673</v>
      </c>
      <c r="BH1305" s="38">
        <f t="shared" si="544"/>
        <v>162.02071587193012</v>
      </c>
      <c r="BI1305" s="61">
        <f t="shared" si="539"/>
        <v>639.04559063450324</v>
      </c>
    </row>
    <row r="1306" spans="1:61" x14ac:dyDescent="0.3">
      <c r="A1306" s="84" t="s">
        <v>737</v>
      </c>
      <c r="B1306" s="84" t="s">
        <v>738</v>
      </c>
      <c r="C1306" s="84" t="s">
        <v>738</v>
      </c>
      <c r="D1306" s="63">
        <f>VLOOKUP(B1306,Площадь!$A$2:$B$490,2,0)</f>
        <v>3.6</v>
      </c>
      <c r="E1306" s="72"/>
      <c r="F1306" s="87">
        <v>31</v>
      </c>
      <c r="G1306" s="87">
        <v>29</v>
      </c>
      <c r="H1306" s="87">
        <v>31</v>
      </c>
      <c r="I1306" s="89"/>
      <c r="J1306" s="89"/>
      <c r="K1306" s="89"/>
      <c r="L1306" s="89"/>
      <c r="M1306" s="89"/>
      <c r="N1306" s="89"/>
      <c r="O1306" s="89"/>
      <c r="P1306" s="89">
        <v>15</v>
      </c>
      <c r="Q1306" s="89">
        <v>31</v>
      </c>
      <c r="R1306">
        <f t="shared" si="528"/>
        <v>137</v>
      </c>
      <c r="S1306" s="79"/>
      <c r="T1306" s="73"/>
      <c r="U1306" s="39"/>
      <c r="V1306" s="39"/>
      <c r="W1306" s="39"/>
      <c r="X1306" s="39"/>
      <c r="Y1306" s="39"/>
      <c r="Z1306" s="39"/>
      <c r="AA1306" s="39"/>
      <c r="AB1306" s="39"/>
      <c r="AC1306" s="39"/>
      <c r="AD1306" s="39"/>
      <c r="AE1306" s="39"/>
      <c r="AF1306" s="39"/>
      <c r="AG1306" s="39"/>
      <c r="AH1306" s="39"/>
      <c r="AJ1306" s="39">
        <f t="shared" si="529"/>
        <v>5.1797980365184619E-2</v>
      </c>
      <c r="AK1306" s="39">
        <f t="shared" si="530"/>
        <v>2.0756106393665409E-2</v>
      </c>
      <c r="AL1306" s="39">
        <f t="shared" si="531"/>
        <v>2.9591070021662762E-2</v>
      </c>
      <c r="AM1306" s="39"/>
      <c r="AS1306" s="39"/>
      <c r="AT1306" s="39">
        <f t="shared" si="540"/>
        <v>1.2093934869509628E-2</v>
      </c>
      <c r="AU1306" s="39">
        <f t="shared" si="541"/>
        <v>3.8801120002197154E-2</v>
      </c>
      <c r="AW1306" s="38">
        <f t="shared" si="542"/>
        <v>139.04442657308698</v>
      </c>
      <c r="AX1306" s="38">
        <f t="shared" si="545"/>
        <v>55.716861758899682</v>
      </c>
      <c r="AY1306" s="38">
        <f t="shared" si="546"/>
        <v>79.43308472335066</v>
      </c>
      <c r="AZ1306" s="38">
        <f t="shared" si="532"/>
        <v>0</v>
      </c>
      <c r="BA1306" s="38">
        <f t="shared" si="533"/>
        <v>0</v>
      </c>
      <c r="BB1306" s="38">
        <f t="shared" si="534"/>
        <v>0</v>
      </c>
      <c r="BC1306" s="38">
        <f t="shared" si="535"/>
        <v>0</v>
      </c>
      <c r="BD1306" s="38">
        <f t="shared" si="536"/>
        <v>0</v>
      </c>
      <c r="BE1306" s="38">
        <f t="shared" si="537"/>
        <v>0</v>
      </c>
      <c r="BF1306" s="38">
        <f t="shared" si="538"/>
        <v>0</v>
      </c>
      <c r="BG1306" s="38">
        <f t="shared" si="543"/>
        <v>32.464475006316867</v>
      </c>
      <c r="BH1306" s="38">
        <f t="shared" si="544"/>
        <v>104.15617448909795</v>
      </c>
      <c r="BI1306" s="61">
        <f t="shared" si="539"/>
        <v>410.81502255075219</v>
      </c>
    </row>
    <row r="1307" spans="1:61" x14ac:dyDescent="0.3">
      <c r="A1307" s="84" t="s">
        <v>869</v>
      </c>
      <c r="B1307" s="84" t="s">
        <v>870</v>
      </c>
      <c r="C1307" s="84" t="s">
        <v>870</v>
      </c>
      <c r="D1307" s="63">
        <f>VLOOKUP(B1307,Площадь!$A$2:$B$490,2,0)</f>
        <v>4.8</v>
      </c>
      <c r="E1307" s="72"/>
      <c r="F1307" s="87">
        <v>31</v>
      </c>
      <c r="G1307" s="87">
        <v>29</v>
      </c>
      <c r="H1307" s="87">
        <v>31</v>
      </c>
      <c r="I1307" s="89"/>
      <c r="J1307" s="89"/>
      <c r="K1307" s="89"/>
      <c r="L1307" s="89"/>
      <c r="M1307" s="89"/>
      <c r="N1307" s="89"/>
      <c r="O1307" s="89"/>
      <c r="P1307" s="89">
        <v>15</v>
      </c>
      <c r="Q1307" s="89">
        <v>31</v>
      </c>
      <c r="R1307">
        <f t="shared" si="528"/>
        <v>137</v>
      </c>
      <c r="S1307" s="79"/>
      <c r="T1307" s="73"/>
      <c r="U1307" s="39"/>
      <c r="V1307" s="39"/>
      <c r="W1307" s="39"/>
      <c r="X1307" s="39"/>
      <c r="Y1307" s="39"/>
      <c r="Z1307" s="39"/>
      <c r="AA1307" s="39"/>
      <c r="AB1307" s="39"/>
      <c r="AC1307" s="39"/>
      <c r="AD1307" s="39"/>
      <c r="AE1307" s="39"/>
      <c r="AF1307" s="39"/>
      <c r="AG1307" s="39"/>
      <c r="AH1307" s="39"/>
      <c r="AJ1307" s="39">
        <f t="shared" si="529"/>
        <v>6.906397382024615E-2</v>
      </c>
      <c r="AK1307" s="39">
        <f t="shared" si="530"/>
        <v>2.7674808524887209E-2</v>
      </c>
      <c r="AL1307" s="39">
        <f t="shared" si="531"/>
        <v>3.9454760028883679E-2</v>
      </c>
      <c r="AM1307" s="39"/>
      <c r="AS1307" s="39"/>
      <c r="AT1307" s="39">
        <f t="shared" si="540"/>
        <v>1.6125246492679501E-2</v>
      </c>
      <c r="AU1307" s="39">
        <f t="shared" si="541"/>
        <v>5.1734826669596203E-2</v>
      </c>
      <c r="AW1307" s="38">
        <f t="shared" si="542"/>
        <v>185.39256876411596</v>
      </c>
      <c r="AX1307" s="38">
        <f t="shared" si="545"/>
        <v>74.289149011866229</v>
      </c>
      <c r="AY1307" s="38">
        <f t="shared" si="546"/>
        <v>105.91077963113419</v>
      </c>
      <c r="AZ1307" s="38">
        <f t="shared" si="532"/>
        <v>0</v>
      </c>
      <c r="BA1307" s="38">
        <f t="shared" si="533"/>
        <v>0</v>
      </c>
      <c r="BB1307" s="38">
        <f t="shared" si="534"/>
        <v>0</v>
      </c>
      <c r="BC1307" s="38">
        <f t="shared" si="535"/>
        <v>0</v>
      </c>
      <c r="BD1307" s="38">
        <f t="shared" si="536"/>
        <v>0</v>
      </c>
      <c r="BE1307" s="38">
        <f t="shared" si="537"/>
        <v>0</v>
      </c>
      <c r="BF1307" s="38">
        <f t="shared" si="538"/>
        <v>0</v>
      </c>
      <c r="BG1307" s="38">
        <f t="shared" si="543"/>
        <v>43.285966675089149</v>
      </c>
      <c r="BH1307" s="38">
        <f t="shared" si="544"/>
        <v>138.87489931879728</v>
      </c>
      <c r="BI1307" s="61">
        <f t="shared" si="539"/>
        <v>547.75336340100273</v>
      </c>
    </row>
    <row r="1308" spans="1:61" x14ac:dyDescent="0.3">
      <c r="A1308" s="197" t="s">
        <v>1927</v>
      </c>
      <c r="B1308" s="84" t="s">
        <v>1928</v>
      </c>
      <c r="C1308" s="84" t="s">
        <v>1928</v>
      </c>
      <c r="D1308" s="63">
        <f>VLOOKUP(B1308,Площадь!$A$2:$B$490,2,0)</f>
        <v>4.5</v>
      </c>
      <c r="E1308" s="72"/>
      <c r="F1308" s="87">
        <v>31</v>
      </c>
      <c r="G1308" s="87">
        <v>29</v>
      </c>
      <c r="H1308" s="87">
        <v>31</v>
      </c>
      <c r="I1308" s="89"/>
      <c r="J1308" s="89"/>
      <c r="K1308" s="89"/>
      <c r="L1308" s="89"/>
      <c r="M1308" s="89"/>
      <c r="N1308" s="89"/>
      <c r="O1308" s="89"/>
      <c r="P1308" s="89">
        <v>0</v>
      </c>
      <c r="Q1308" s="89">
        <v>0</v>
      </c>
      <c r="R1308">
        <f t="shared" si="528"/>
        <v>91</v>
      </c>
      <c r="S1308" s="79"/>
      <c r="T1308" s="73"/>
      <c r="U1308" s="39"/>
      <c r="V1308" s="39"/>
      <c r="W1308" s="39"/>
      <c r="X1308" s="39"/>
      <c r="Y1308" s="39"/>
      <c r="Z1308" s="39"/>
      <c r="AA1308" s="39"/>
      <c r="AB1308" s="39"/>
      <c r="AC1308" s="39"/>
      <c r="AD1308" s="39"/>
      <c r="AE1308" s="39"/>
      <c r="AF1308" s="39"/>
      <c r="AG1308" s="39"/>
      <c r="AH1308" s="39"/>
      <c r="AJ1308" s="39">
        <f t="shared" si="529"/>
        <v>6.4747475456480769E-2</v>
      </c>
      <c r="AK1308" s="39">
        <f t="shared" si="530"/>
        <v>2.594513299208176E-2</v>
      </c>
      <c r="AL1308" s="39">
        <f t="shared" si="531"/>
        <v>3.6988837527078454E-2</v>
      </c>
      <c r="AM1308" s="39"/>
      <c r="AS1308" s="39"/>
      <c r="AT1308" s="39">
        <f t="shared" si="540"/>
        <v>0</v>
      </c>
      <c r="AU1308" s="39">
        <f t="shared" si="541"/>
        <v>0</v>
      </c>
      <c r="AW1308" s="38">
        <f t="shared" si="542"/>
        <v>173.80553321635873</v>
      </c>
      <c r="AX1308" s="38">
        <f t="shared" si="545"/>
        <v>69.646077198624596</v>
      </c>
      <c r="AY1308" s="38">
        <f t="shared" si="546"/>
        <v>99.291355904188322</v>
      </c>
      <c r="AZ1308" s="38">
        <f t="shared" si="532"/>
        <v>0</v>
      </c>
      <c r="BA1308" s="38">
        <f t="shared" si="533"/>
        <v>0</v>
      </c>
      <c r="BB1308" s="38">
        <f t="shared" si="534"/>
        <v>0</v>
      </c>
      <c r="BC1308" s="38">
        <f t="shared" si="535"/>
        <v>0</v>
      </c>
      <c r="BD1308" s="38">
        <f t="shared" si="536"/>
        <v>0</v>
      </c>
      <c r="BE1308" s="38">
        <f t="shared" si="537"/>
        <v>0</v>
      </c>
      <c r="BF1308" s="38">
        <f t="shared" si="538"/>
        <v>0</v>
      </c>
      <c r="BG1308" s="38">
        <f t="shared" si="543"/>
        <v>0</v>
      </c>
      <c r="BH1308" s="38">
        <f t="shared" si="544"/>
        <v>0</v>
      </c>
      <c r="BI1308" s="61">
        <f t="shared" si="539"/>
        <v>342.74296631917161</v>
      </c>
    </row>
    <row r="1309" spans="1:61" x14ac:dyDescent="0.3">
      <c r="A1309" s="198" t="s">
        <v>3990</v>
      </c>
      <c r="B1309" s="84" t="s">
        <v>1928</v>
      </c>
      <c r="C1309" s="84" t="s">
        <v>1928</v>
      </c>
      <c r="D1309" s="63">
        <f>VLOOKUP(B1309,Площадь!$A$2:$B$490,2,0)</f>
        <v>4.5</v>
      </c>
      <c r="E1309" s="72"/>
      <c r="F1309" s="87"/>
      <c r="G1309" s="87"/>
      <c r="H1309" s="87"/>
      <c r="I1309" s="89"/>
      <c r="J1309" s="89"/>
      <c r="K1309" s="89"/>
      <c r="L1309" s="89"/>
      <c r="M1309" s="89"/>
      <c r="N1309" s="89"/>
      <c r="O1309" s="89"/>
      <c r="P1309" s="89">
        <v>15</v>
      </c>
      <c r="Q1309" s="89">
        <v>31</v>
      </c>
      <c r="R1309">
        <f t="shared" si="528"/>
        <v>46</v>
      </c>
      <c r="S1309" s="79"/>
      <c r="T1309" s="73"/>
      <c r="U1309" s="39"/>
      <c r="V1309" s="39"/>
      <c r="W1309" s="39"/>
      <c r="X1309" s="39"/>
      <c r="Y1309" s="39"/>
      <c r="Z1309" s="39"/>
      <c r="AA1309" s="39"/>
      <c r="AB1309" s="39"/>
      <c r="AC1309" s="39"/>
      <c r="AD1309" s="39"/>
      <c r="AE1309" s="39"/>
      <c r="AF1309" s="39"/>
      <c r="AG1309" s="39"/>
      <c r="AH1309" s="39"/>
      <c r="AJ1309" s="39">
        <f t="shared" si="529"/>
        <v>0</v>
      </c>
      <c r="AK1309" s="39">
        <f t="shared" si="530"/>
        <v>0</v>
      </c>
      <c r="AL1309" s="39">
        <f t="shared" si="531"/>
        <v>0</v>
      </c>
      <c r="AM1309" s="39"/>
      <c r="AS1309" s="39"/>
      <c r="AT1309" s="39">
        <f t="shared" si="540"/>
        <v>1.5117418586887036E-2</v>
      </c>
      <c r="AU1309" s="39">
        <f t="shared" si="541"/>
        <v>4.8501400002746442E-2</v>
      </c>
      <c r="AW1309" s="38">
        <f t="shared" si="542"/>
        <v>0</v>
      </c>
      <c r="AX1309" s="38">
        <f t="shared" si="545"/>
        <v>0</v>
      </c>
      <c r="AY1309" s="38">
        <f t="shared" si="546"/>
        <v>0</v>
      </c>
      <c r="AZ1309" s="38">
        <f t="shared" si="532"/>
        <v>0</v>
      </c>
      <c r="BA1309" s="38">
        <f t="shared" si="533"/>
        <v>0</v>
      </c>
      <c r="BB1309" s="38">
        <f t="shared" si="534"/>
        <v>0</v>
      </c>
      <c r="BC1309" s="38">
        <f t="shared" si="535"/>
        <v>0</v>
      </c>
      <c r="BD1309" s="38">
        <f t="shared" si="536"/>
        <v>0</v>
      </c>
      <c r="BE1309" s="38">
        <f t="shared" si="537"/>
        <v>0</v>
      </c>
      <c r="BF1309" s="38">
        <f t="shared" si="538"/>
        <v>0</v>
      </c>
      <c r="BG1309" s="38">
        <f t="shared" si="543"/>
        <v>40.580593757896089</v>
      </c>
      <c r="BH1309" s="38">
        <f t="shared" si="544"/>
        <v>130.19521811137244</v>
      </c>
      <c r="BI1309" s="61">
        <f t="shared" si="539"/>
        <v>170.77581186926852</v>
      </c>
    </row>
    <row r="1310" spans="1:61" x14ac:dyDescent="0.3">
      <c r="A1310" s="84" t="s">
        <v>1364</v>
      </c>
      <c r="B1310" s="84" t="s">
        <v>1363</v>
      </c>
      <c r="C1310" s="84" t="s">
        <v>1363</v>
      </c>
      <c r="D1310" s="63">
        <f>VLOOKUP(B1310,Площадь!$A$2:$B$490,2,0)</f>
        <v>3.7</v>
      </c>
      <c r="E1310" s="72"/>
      <c r="F1310" s="87">
        <v>31</v>
      </c>
      <c r="G1310" s="87">
        <v>29</v>
      </c>
      <c r="H1310" s="87">
        <v>31</v>
      </c>
      <c r="I1310" s="89"/>
      <c r="J1310" s="89"/>
      <c r="K1310" s="89"/>
      <c r="L1310" s="89"/>
      <c r="M1310" s="89"/>
      <c r="N1310" s="89"/>
      <c r="O1310" s="89"/>
      <c r="P1310" s="89">
        <v>15</v>
      </c>
      <c r="Q1310" s="89">
        <v>31</v>
      </c>
      <c r="R1310">
        <f t="shared" si="528"/>
        <v>137</v>
      </c>
      <c r="S1310" s="79"/>
      <c r="T1310" s="73"/>
      <c r="U1310" s="39"/>
      <c r="V1310" s="39"/>
      <c r="W1310" s="39"/>
      <c r="X1310" s="39"/>
      <c r="Y1310" s="39"/>
      <c r="Z1310" s="39"/>
      <c r="AA1310" s="39"/>
      <c r="AB1310" s="39"/>
      <c r="AC1310" s="39"/>
      <c r="AD1310" s="39"/>
      <c r="AE1310" s="39"/>
      <c r="AF1310" s="39"/>
      <c r="AG1310" s="39"/>
      <c r="AH1310" s="39"/>
      <c r="AJ1310" s="39">
        <f t="shared" si="529"/>
        <v>5.3236813153106417E-2</v>
      </c>
      <c r="AK1310" s="39">
        <f t="shared" si="530"/>
        <v>2.1332664904600559E-2</v>
      </c>
      <c r="AL1310" s="39">
        <f t="shared" si="531"/>
        <v>3.0413044188931173E-2</v>
      </c>
      <c r="AM1310" s="39"/>
      <c r="AS1310" s="39"/>
      <c r="AT1310" s="39">
        <f t="shared" si="540"/>
        <v>1.2429877504773784E-2</v>
      </c>
      <c r="AU1310" s="39">
        <f t="shared" si="541"/>
        <v>3.9878928891147074E-2</v>
      </c>
      <c r="AW1310" s="38">
        <f t="shared" si="542"/>
        <v>142.90677175567274</v>
      </c>
      <c r="AX1310" s="38">
        <f t="shared" si="545"/>
        <v>57.264552363313555</v>
      </c>
      <c r="AY1310" s="38">
        <f t="shared" si="546"/>
        <v>81.639559298999288</v>
      </c>
      <c r="AZ1310" s="38">
        <f t="shared" si="532"/>
        <v>0</v>
      </c>
      <c r="BA1310" s="38">
        <f t="shared" si="533"/>
        <v>0</v>
      </c>
      <c r="BB1310" s="38">
        <f t="shared" si="534"/>
        <v>0</v>
      </c>
      <c r="BC1310" s="38">
        <f t="shared" si="535"/>
        <v>0</v>
      </c>
      <c r="BD1310" s="38">
        <f t="shared" si="536"/>
        <v>0</v>
      </c>
      <c r="BE1310" s="38">
        <f t="shared" si="537"/>
        <v>0</v>
      </c>
      <c r="BF1310" s="38">
        <f t="shared" si="538"/>
        <v>0</v>
      </c>
      <c r="BG1310" s="38">
        <f t="shared" si="543"/>
        <v>33.366265978714559</v>
      </c>
      <c r="BH1310" s="38">
        <f t="shared" si="544"/>
        <v>107.04940155823957</v>
      </c>
      <c r="BI1310" s="61">
        <f t="shared" si="539"/>
        <v>422.22655095493974</v>
      </c>
    </row>
    <row r="1311" spans="1:61" x14ac:dyDescent="0.3">
      <c r="A1311" s="84" t="s">
        <v>2343</v>
      </c>
      <c r="B1311" s="84" t="s">
        <v>2344</v>
      </c>
      <c r="C1311" s="84" t="s">
        <v>2344</v>
      </c>
      <c r="D1311" s="63">
        <f>VLOOKUP(B1311,Площадь!$A$2:$B$490,2,0)</f>
        <v>5.5</v>
      </c>
      <c r="E1311" s="72"/>
      <c r="F1311" s="87">
        <v>31</v>
      </c>
      <c r="G1311" s="87">
        <v>29</v>
      </c>
      <c r="H1311" s="87">
        <v>31</v>
      </c>
      <c r="I1311" s="89"/>
      <c r="J1311" s="89"/>
      <c r="K1311" s="89"/>
      <c r="L1311" s="89"/>
      <c r="M1311" s="89"/>
      <c r="N1311" s="89"/>
      <c r="O1311" s="89"/>
      <c r="P1311" s="89">
        <v>15</v>
      </c>
      <c r="Q1311" s="89">
        <v>31</v>
      </c>
      <c r="R1311">
        <f t="shared" si="528"/>
        <v>137</v>
      </c>
      <c r="S1311" s="79"/>
      <c r="T1311" s="73"/>
      <c r="U1311" s="39"/>
      <c r="V1311" s="39"/>
      <c r="W1311" s="39"/>
      <c r="X1311" s="39"/>
      <c r="Y1311" s="39"/>
      <c r="Z1311" s="39"/>
      <c r="AA1311" s="39"/>
      <c r="AB1311" s="39"/>
      <c r="AC1311" s="39"/>
      <c r="AD1311" s="39"/>
      <c r="AE1311" s="39"/>
      <c r="AF1311" s="39"/>
      <c r="AG1311" s="39"/>
      <c r="AH1311" s="39"/>
      <c r="AJ1311" s="39">
        <f t="shared" si="529"/>
        <v>7.9135803335698723E-2</v>
      </c>
      <c r="AK1311" s="39">
        <f t="shared" si="530"/>
        <v>3.1710718101433263E-2</v>
      </c>
      <c r="AL1311" s="39">
        <f t="shared" si="531"/>
        <v>4.5208579199762552E-2</v>
      </c>
      <c r="AM1311" s="39"/>
      <c r="AS1311" s="39"/>
      <c r="AT1311" s="39">
        <f t="shared" si="540"/>
        <v>1.8476844939528596E-2</v>
      </c>
      <c r="AU1311" s="39">
        <f t="shared" si="541"/>
        <v>5.9279488892245644E-2</v>
      </c>
      <c r="AW1311" s="38">
        <f t="shared" si="542"/>
        <v>212.42898504221623</v>
      </c>
      <c r="AX1311" s="38">
        <f t="shared" si="545"/>
        <v>85.122983242763397</v>
      </c>
      <c r="AY1311" s="38">
        <f t="shared" si="546"/>
        <v>121.35610166067461</v>
      </c>
      <c r="AZ1311" s="38">
        <f t="shared" si="532"/>
        <v>0</v>
      </c>
      <c r="BA1311" s="38">
        <f t="shared" si="533"/>
        <v>0</v>
      </c>
      <c r="BB1311" s="38">
        <f t="shared" si="534"/>
        <v>0</v>
      </c>
      <c r="BC1311" s="38">
        <f t="shared" si="535"/>
        <v>0</v>
      </c>
      <c r="BD1311" s="38">
        <f t="shared" si="536"/>
        <v>0</v>
      </c>
      <c r="BE1311" s="38">
        <f t="shared" si="537"/>
        <v>0</v>
      </c>
      <c r="BF1311" s="38">
        <f t="shared" si="538"/>
        <v>0</v>
      </c>
      <c r="BG1311" s="38">
        <f t="shared" si="543"/>
        <v>49.598503481872989</v>
      </c>
      <c r="BH1311" s="38">
        <f t="shared" si="544"/>
        <v>159.12748880278852</v>
      </c>
      <c r="BI1311" s="61">
        <f t="shared" si="539"/>
        <v>627.63406223031575</v>
      </c>
    </row>
    <row r="1312" spans="1:61" x14ac:dyDescent="0.3">
      <c r="A1312" s="84" t="s">
        <v>843</v>
      </c>
      <c r="B1312" s="84" t="s">
        <v>844</v>
      </c>
      <c r="C1312" s="84" t="s">
        <v>844</v>
      </c>
      <c r="D1312" s="63">
        <f>VLOOKUP(B1312,Площадь!$A$2:$B$490,2,0)</f>
        <v>6.6</v>
      </c>
      <c r="E1312" s="72"/>
      <c r="F1312" s="87">
        <v>31</v>
      </c>
      <c r="G1312" s="87">
        <v>29</v>
      </c>
      <c r="H1312" s="87">
        <v>31</v>
      </c>
      <c r="I1312" s="89"/>
      <c r="J1312" s="89"/>
      <c r="K1312" s="89"/>
      <c r="L1312" s="89"/>
      <c r="M1312" s="89"/>
      <c r="N1312" s="89"/>
      <c r="O1312" s="89"/>
      <c r="P1312" s="89">
        <v>15</v>
      </c>
      <c r="Q1312" s="89">
        <v>31</v>
      </c>
      <c r="R1312">
        <f t="shared" si="528"/>
        <v>137</v>
      </c>
      <c r="S1312" s="79"/>
      <c r="T1312" s="73"/>
      <c r="U1312" s="39"/>
      <c r="V1312" s="39"/>
      <c r="W1312" s="39"/>
      <c r="X1312" s="39"/>
      <c r="Y1312" s="39"/>
      <c r="Z1312" s="39"/>
      <c r="AA1312" s="39"/>
      <c r="AB1312" s="39"/>
      <c r="AC1312" s="39"/>
      <c r="AD1312" s="39"/>
      <c r="AE1312" s="39"/>
      <c r="AF1312" s="39"/>
      <c r="AG1312" s="39"/>
      <c r="AH1312" s="39"/>
      <c r="AJ1312" s="39">
        <f t="shared" si="529"/>
        <v>9.4962964002838463E-2</v>
      </c>
      <c r="AK1312" s="39">
        <f t="shared" si="530"/>
        <v>3.8052861721719913E-2</v>
      </c>
      <c r="AL1312" s="39">
        <f t="shared" si="531"/>
        <v>5.4250295039715062E-2</v>
      </c>
      <c r="AM1312" s="39"/>
      <c r="AS1312" s="39"/>
      <c r="AT1312" s="39">
        <f t="shared" si="540"/>
        <v>2.2172213927434316E-2</v>
      </c>
      <c r="AU1312" s="39">
        <f t="shared" si="541"/>
        <v>7.1135386670694772E-2</v>
      </c>
      <c r="AW1312" s="38">
        <f t="shared" si="542"/>
        <v>254.91478205065945</v>
      </c>
      <c r="AX1312" s="38">
        <f t="shared" si="545"/>
        <v>102.14757989131607</v>
      </c>
      <c r="AY1312" s="38">
        <f t="shared" si="546"/>
        <v>145.62732199280953</v>
      </c>
      <c r="AZ1312" s="38">
        <f t="shared" si="532"/>
        <v>0</v>
      </c>
      <c r="BA1312" s="38">
        <f t="shared" si="533"/>
        <v>0</v>
      </c>
      <c r="BB1312" s="38">
        <f t="shared" si="534"/>
        <v>0</v>
      </c>
      <c r="BC1312" s="38">
        <f t="shared" si="535"/>
        <v>0</v>
      </c>
      <c r="BD1312" s="38">
        <f t="shared" si="536"/>
        <v>0</v>
      </c>
      <c r="BE1312" s="38">
        <f t="shared" si="537"/>
        <v>0</v>
      </c>
      <c r="BF1312" s="38">
        <f t="shared" si="538"/>
        <v>0</v>
      </c>
      <c r="BG1312" s="38">
        <f t="shared" si="543"/>
        <v>59.518204178247586</v>
      </c>
      <c r="BH1312" s="38">
        <f t="shared" si="544"/>
        <v>190.95298656334623</v>
      </c>
      <c r="BI1312" s="61">
        <f t="shared" si="539"/>
        <v>753.16087467637885</v>
      </c>
    </row>
    <row r="1313" spans="1:61" x14ac:dyDescent="0.3">
      <c r="A1313" s="84" t="s">
        <v>1365</v>
      </c>
      <c r="B1313" s="84" t="s">
        <v>1366</v>
      </c>
      <c r="C1313" s="84" t="s">
        <v>1366</v>
      </c>
      <c r="D1313" s="63">
        <f>VLOOKUP(B1313,Площадь!$A$2:$B$490,2,0)</f>
        <v>6</v>
      </c>
      <c r="E1313" s="72"/>
      <c r="F1313" s="87">
        <v>31</v>
      </c>
      <c r="G1313" s="87">
        <v>29</v>
      </c>
      <c r="H1313" s="87">
        <v>31</v>
      </c>
      <c r="I1313" s="89"/>
      <c r="J1313" s="89"/>
      <c r="K1313" s="89"/>
      <c r="L1313" s="89"/>
      <c r="M1313" s="89"/>
      <c r="N1313" s="89"/>
      <c r="O1313" s="89"/>
      <c r="P1313" s="89">
        <v>15</v>
      </c>
      <c r="Q1313" s="89">
        <v>31</v>
      </c>
      <c r="R1313">
        <f t="shared" si="528"/>
        <v>137</v>
      </c>
      <c r="S1313" s="79"/>
      <c r="T1313" s="73"/>
      <c r="U1313" s="39"/>
      <c r="V1313" s="39"/>
      <c r="W1313" s="39"/>
      <c r="X1313" s="39"/>
      <c r="Y1313" s="39"/>
      <c r="Z1313" s="39"/>
      <c r="AA1313" s="39"/>
      <c r="AB1313" s="39"/>
      <c r="AC1313" s="39"/>
      <c r="AD1313" s="39"/>
      <c r="AE1313" s="39"/>
      <c r="AF1313" s="39"/>
      <c r="AG1313" s="39"/>
      <c r="AH1313" s="39"/>
      <c r="AJ1313" s="39">
        <f t="shared" si="529"/>
        <v>8.6329967275307701E-2</v>
      </c>
      <c r="AK1313" s="39">
        <f t="shared" si="530"/>
        <v>3.4593510656109008E-2</v>
      </c>
      <c r="AL1313" s="39">
        <f t="shared" si="531"/>
        <v>4.9318450036104605E-2</v>
      </c>
      <c r="AM1313" s="39"/>
      <c r="AS1313" s="39"/>
      <c r="AT1313" s="39">
        <f t="shared" si="540"/>
        <v>2.0156558115849377E-2</v>
      </c>
      <c r="AU1313" s="39">
        <f t="shared" si="541"/>
        <v>6.4668533336995251E-2</v>
      </c>
      <c r="AW1313" s="38">
        <f t="shared" si="542"/>
        <v>231.74071095514498</v>
      </c>
      <c r="AX1313" s="38">
        <f t="shared" si="545"/>
        <v>92.861436264832776</v>
      </c>
      <c r="AY1313" s="38">
        <f t="shared" si="546"/>
        <v>132.38847453891776</v>
      </c>
      <c r="AZ1313" s="38">
        <f t="shared" si="532"/>
        <v>0</v>
      </c>
      <c r="BA1313" s="38">
        <f t="shared" si="533"/>
        <v>0</v>
      </c>
      <c r="BB1313" s="38">
        <f t="shared" si="534"/>
        <v>0</v>
      </c>
      <c r="BC1313" s="38">
        <f t="shared" si="535"/>
        <v>0</v>
      </c>
      <c r="BD1313" s="38">
        <f t="shared" si="536"/>
        <v>0</v>
      </c>
      <c r="BE1313" s="38">
        <f t="shared" si="537"/>
        <v>0</v>
      </c>
      <c r="BF1313" s="38">
        <f t="shared" si="538"/>
        <v>0</v>
      </c>
      <c r="BG1313" s="38">
        <f t="shared" si="543"/>
        <v>54.107458343861438</v>
      </c>
      <c r="BH1313" s="38">
        <f t="shared" si="544"/>
        <v>173.59362414849659</v>
      </c>
      <c r="BI1313" s="61">
        <f t="shared" si="539"/>
        <v>684.69170425125344</v>
      </c>
    </row>
    <row r="1314" spans="1:61" x14ac:dyDescent="0.3">
      <c r="A1314" s="84" t="s">
        <v>2345</v>
      </c>
      <c r="B1314" s="84" t="s">
        <v>2346</v>
      </c>
      <c r="C1314" s="84" t="s">
        <v>2346</v>
      </c>
      <c r="D1314" s="63">
        <f>VLOOKUP(B1314,Площадь!$A$2:$B$490,2,0)</f>
        <v>5.2</v>
      </c>
      <c r="E1314" s="72"/>
      <c r="F1314" s="87">
        <v>31</v>
      </c>
      <c r="G1314" s="87">
        <v>29</v>
      </c>
      <c r="H1314" s="87">
        <v>31</v>
      </c>
      <c r="I1314" s="89"/>
      <c r="J1314" s="89"/>
      <c r="K1314" s="89"/>
      <c r="L1314" s="89"/>
      <c r="M1314" s="89"/>
      <c r="N1314" s="89"/>
      <c r="O1314" s="89"/>
      <c r="P1314" s="89">
        <v>15</v>
      </c>
      <c r="Q1314" s="89">
        <v>31</v>
      </c>
      <c r="R1314">
        <f t="shared" si="528"/>
        <v>137</v>
      </c>
      <c r="S1314" s="79"/>
      <c r="T1314" s="73"/>
      <c r="U1314" s="39"/>
      <c r="V1314" s="39"/>
      <c r="W1314" s="39"/>
      <c r="X1314" s="39"/>
      <c r="Y1314" s="39"/>
      <c r="Z1314" s="39"/>
      <c r="AA1314" s="39"/>
      <c r="AB1314" s="39"/>
      <c r="AC1314" s="39"/>
      <c r="AD1314" s="39"/>
      <c r="AE1314" s="39"/>
      <c r="AF1314" s="39"/>
      <c r="AG1314" s="39"/>
      <c r="AH1314" s="39"/>
      <c r="AJ1314" s="39">
        <f t="shared" si="529"/>
        <v>7.4819304971933343E-2</v>
      </c>
      <c r="AK1314" s="39">
        <f t="shared" si="530"/>
        <v>2.9981042568627811E-2</v>
      </c>
      <c r="AL1314" s="39">
        <f t="shared" si="531"/>
        <v>4.2742656697957321E-2</v>
      </c>
      <c r="AM1314" s="39"/>
      <c r="AS1314" s="39"/>
      <c r="AT1314" s="39">
        <f t="shared" si="540"/>
        <v>1.7469017033736128E-2</v>
      </c>
      <c r="AU1314" s="39">
        <f t="shared" si="541"/>
        <v>5.6046062225395883E-2</v>
      </c>
      <c r="AW1314" s="38">
        <f t="shared" si="542"/>
        <v>200.84194949445899</v>
      </c>
      <c r="AX1314" s="38">
        <f t="shared" si="545"/>
        <v>80.479911429521749</v>
      </c>
      <c r="AY1314" s="38">
        <f t="shared" si="546"/>
        <v>114.73667793372871</v>
      </c>
      <c r="AZ1314" s="38">
        <f t="shared" si="532"/>
        <v>0</v>
      </c>
      <c r="BA1314" s="38">
        <f t="shared" si="533"/>
        <v>0</v>
      </c>
      <c r="BB1314" s="38">
        <f t="shared" si="534"/>
        <v>0</v>
      </c>
      <c r="BC1314" s="38">
        <f t="shared" si="535"/>
        <v>0</v>
      </c>
      <c r="BD1314" s="38">
        <f t="shared" si="536"/>
        <v>0</v>
      </c>
      <c r="BE1314" s="38">
        <f t="shared" si="537"/>
        <v>0</v>
      </c>
      <c r="BF1314" s="38">
        <f t="shared" si="538"/>
        <v>0</v>
      </c>
      <c r="BG1314" s="38">
        <f t="shared" si="543"/>
        <v>46.893130564679915</v>
      </c>
      <c r="BH1314" s="38">
        <f t="shared" si="544"/>
        <v>150.44780759536371</v>
      </c>
      <c r="BI1314" s="61">
        <f t="shared" si="539"/>
        <v>593.39947701775304</v>
      </c>
    </row>
    <row r="1315" spans="1:61" x14ac:dyDescent="0.3">
      <c r="A1315" s="84" t="s">
        <v>901</v>
      </c>
      <c r="B1315" s="84" t="s">
        <v>902</v>
      </c>
      <c r="C1315" s="84" t="s">
        <v>902</v>
      </c>
      <c r="D1315" s="63">
        <f>VLOOKUP(B1315,Площадь!$A$2:$B$490,2,0)</f>
        <v>3.8</v>
      </c>
      <c r="E1315" s="72"/>
      <c r="F1315" s="87">
        <v>31</v>
      </c>
      <c r="G1315" s="87">
        <v>29</v>
      </c>
      <c r="H1315" s="87">
        <v>31</v>
      </c>
      <c r="I1315" s="89"/>
      <c r="J1315" s="89"/>
      <c r="K1315" s="89"/>
      <c r="L1315" s="89"/>
      <c r="M1315" s="89"/>
      <c r="N1315" s="89"/>
      <c r="O1315" s="89"/>
      <c r="P1315" s="89">
        <v>15</v>
      </c>
      <c r="Q1315" s="89">
        <v>31</v>
      </c>
      <c r="R1315">
        <f t="shared" si="528"/>
        <v>137</v>
      </c>
      <c r="S1315" s="79"/>
      <c r="T1315" s="73"/>
      <c r="U1315" s="39"/>
      <c r="V1315" s="39"/>
      <c r="W1315" s="39"/>
      <c r="X1315" s="39"/>
      <c r="Y1315" s="39"/>
      <c r="Z1315" s="39"/>
      <c r="AA1315" s="39"/>
      <c r="AB1315" s="39"/>
      <c r="AC1315" s="39"/>
      <c r="AD1315" s="39"/>
      <c r="AE1315" s="39"/>
      <c r="AF1315" s="39"/>
      <c r="AG1315" s="39"/>
      <c r="AH1315" s="39"/>
      <c r="AJ1315" s="39">
        <f t="shared" si="529"/>
        <v>5.4675645941028209E-2</v>
      </c>
      <c r="AK1315" s="39">
        <f t="shared" si="530"/>
        <v>2.1909223415535705E-2</v>
      </c>
      <c r="AL1315" s="39">
        <f t="shared" si="531"/>
        <v>3.123501835619958E-2</v>
      </c>
      <c r="AM1315" s="39"/>
      <c r="AS1315" s="39"/>
      <c r="AT1315" s="39">
        <f t="shared" si="540"/>
        <v>1.2765820140037938E-2</v>
      </c>
      <c r="AU1315" s="39">
        <f t="shared" si="541"/>
        <v>4.0956737780096994E-2</v>
      </c>
      <c r="AW1315" s="38">
        <f t="shared" si="542"/>
        <v>146.76911693825849</v>
      </c>
      <c r="AX1315" s="38">
        <f t="shared" si="545"/>
        <v>58.812242967727428</v>
      </c>
      <c r="AY1315" s="38">
        <f t="shared" si="546"/>
        <v>83.846033874647915</v>
      </c>
      <c r="AZ1315" s="38">
        <f t="shared" si="532"/>
        <v>0</v>
      </c>
      <c r="BA1315" s="38">
        <f t="shared" si="533"/>
        <v>0</v>
      </c>
      <c r="BB1315" s="38">
        <f t="shared" si="534"/>
        <v>0</v>
      </c>
      <c r="BC1315" s="38">
        <f t="shared" si="535"/>
        <v>0</v>
      </c>
      <c r="BD1315" s="38">
        <f t="shared" si="536"/>
        <v>0</v>
      </c>
      <c r="BE1315" s="38">
        <f t="shared" si="537"/>
        <v>0</v>
      </c>
      <c r="BF1315" s="38">
        <f t="shared" si="538"/>
        <v>0</v>
      </c>
      <c r="BG1315" s="38">
        <f t="shared" si="543"/>
        <v>34.268056951112243</v>
      </c>
      <c r="BH1315" s="38">
        <f t="shared" si="544"/>
        <v>109.94262862738117</v>
      </c>
      <c r="BI1315" s="61">
        <f t="shared" si="539"/>
        <v>433.63807935912723</v>
      </c>
    </row>
    <row r="1316" spans="1:61" x14ac:dyDescent="0.3">
      <c r="A1316" s="84" t="s">
        <v>752</v>
      </c>
      <c r="B1316" s="84" t="s">
        <v>753</v>
      </c>
      <c r="C1316" s="84" t="s">
        <v>753</v>
      </c>
      <c r="D1316" s="63">
        <f>VLOOKUP(B1316,Площадь!$A$2:$B$490,2,0)</f>
        <v>4.7</v>
      </c>
      <c r="E1316" s="72"/>
      <c r="F1316" s="87">
        <v>31</v>
      </c>
      <c r="G1316" s="87">
        <v>29</v>
      </c>
      <c r="H1316" s="87">
        <v>31</v>
      </c>
      <c r="I1316" s="89"/>
      <c r="J1316" s="89"/>
      <c r="K1316" s="89"/>
      <c r="L1316" s="89"/>
      <c r="M1316" s="89"/>
      <c r="N1316" s="89"/>
      <c r="O1316" s="89"/>
      <c r="P1316" s="89">
        <v>15</v>
      </c>
      <c r="Q1316" s="89">
        <v>31</v>
      </c>
      <c r="R1316">
        <f t="shared" si="528"/>
        <v>137</v>
      </c>
      <c r="S1316" s="79"/>
      <c r="T1316" s="73"/>
      <c r="U1316" s="39"/>
      <c r="V1316" s="39"/>
      <c r="W1316" s="39"/>
      <c r="X1316" s="39"/>
      <c r="Y1316" s="39"/>
      <c r="Z1316" s="39"/>
      <c r="AA1316" s="39"/>
      <c r="AB1316" s="39"/>
      <c r="AC1316" s="39"/>
      <c r="AD1316" s="39"/>
      <c r="AE1316" s="39"/>
      <c r="AF1316" s="39"/>
      <c r="AG1316" s="39"/>
      <c r="AH1316" s="39"/>
      <c r="AJ1316" s="39">
        <f t="shared" si="529"/>
        <v>6.7625141032324365E-2</v>
      </c>
      <c r="AK1316" s="39">
        <f t="shared" si="530"/>
        <v>2.7098250013952059E-2</v>
      </c>
      <c r="AL1316" s="39">
        <f t="shared" si="531"/>
        <v>3.8632785861615275E-2</v>
      </c>
      <c r="AM1316" s="39"/>
      <c r="AS1316" s="39"/>
      <c r="AT1316" s="39">
        <f t="shared" si="540"/>
        <v>1.5789303857415348E-2</v>
      </c>
      <c r="AU1316" s="39">
        <f t="shared" si="541"/>
        <v>5.0657017780646282E-2</v>
      </c>
      <c r="AW1316" s="38">
        <f t="shared" si="542"/>
        <v>181.53022358153024</v>
      </c>
      <c r="AX1316" s="38">
        <f t="shared" si="545"/>
        <v>72.741458407452356</v>
      </c>
      <c r="AY1316" s="38">
        <f t="shared" si="546"/>
        <v>103.70430505548559</v>
      </c>
      <c r="AZ1316" s="38">
        <f t="shared" si="532"/>
        <v>0</v>
      </c>
      <c r="BA1316" s="38">
        <f t="shared" si="533"/>
        <v>0</v>
      </c>
      <c r="BB1316" s="38">
        <f t="shared" si="534"/>
        <v>0</v>
      </c>
      <c r="BC1316" s="38">
        <f t="shared" si="535"/>
        <v>0</v>
      </c>
      <c r="BD1316" s="38">
        <f t="shared" si="536"/>
        <v>0</v>
      </c>
      <c r="BE1316" s="38">
        <f t="shared" si="537"/>
        <v>0</v>
      </c>
      <c r="BF1316" s="38">
        <f t="shared" si="538"/>
        <v>0</v>
      </c>
      <c r="BG1316" s="38">
        <f t="shared" si="543"/>
        <v>42.384175702691465</v>
      </c>
      <c r="BH1316" s="38">
        <f t="shared" si="544"/>
        <v>135.98167224965567</v>
      </c>
      <c r="BI1316" s="61">
        <f t="shared" si="539"/>
        <v>536.34183499681535</v>
      </c>
    </row>
    <row r="1317" spans="1:61" x14ac:dyDescent="0.3">
      <c r="A1317" s="84" t="s">
        <v>2598</v>
      </c>
      <c r="B1317" s="84" t="s">
        <v>2405</v>
      </c>
      <c r="C1317" s="84" t="s">
        <v>2405</v>
      </c>
      <c r="D1317" s="63">
        <f>VLOOKUP(B1317,Площадь!$A$2:$B$490,2,0)</f>
        <v>4</v>
      </c>
      <c r="E1317" s="72"/>
      <c r="F1317" s="87">
        <v>31</v>
      </c>
      <c r="G1317" s="87">
        <v>29</v>
      </c>
      <c r="H1317" s="87">
        <v>31</v>
      </c>
      <c r="I1317" s="89"/>
      <c r="J1317" s="89"/>
      <c r="K1317" s="89"/>
      <c r="L1317" s="89"/>
      <c r="M1317" s="89"/>
      <c r="N1317" s="89"/>
      <c r="O1317" s="89"/>
      <c r="P1317" s="89">
        <v>15</v>
      </c>
      <c r="Q1317" s="89">
        <v>31</v>
      </c>
      <c r="R1317">
        <f t="shared" si="528"/>
        <v>137</v>
      </c>
      <c r="S1317" s="79"/>
      <c r="T1317" s="73"/>
      <c r="U1317" s="39"/>
      <c r="V1317" s="39"/>
      <c r="W1317" s="39"/>
      <c r="X1317" s="39"/>
      <c r="Y1317" s="39"/>
      <c r="Z1317" s="39"/>
      <c r="AA1317" s="39"/>
      <c r="AB1317" s="39"/>
      <c r="AC1317" s="39"/>
      <c r="AD1317" s="39"/>
      <c r="AE1317" s="39"/>
      <c r="AF1317" s="39"/>
      <c r="AG1317" s="39"/>
      <c r="AH1317" s="39"/>
      <c r="AJ1317" s="39">
        <f t="shared" si="529"/>
        <v>5.7553311516871798E-2</v>
      </c>
      <c r="AK1317" s="39">
        <f t="shared" si="530"/>
        <v>2.3062340437406008E-2</v>
      </c>
      <c r="AL1317" s="39">
        <f t="shared" si="531"/>
        <v>3.2878966690736401E-2</v>
      </c>
      <c r="AM1317" s="39"/>
      <c r="AS1317" s="39"/>
      <c r="AT1317" s="39">
        <f t="shared" si="540"/>
        <v>1.3437705410566252E-2</v>
      </c>
      <c r="AU1317" s="39">
        <f t="shared" si="541"/>
        <v>4.3112355557996834E-2</v>
      </c>
      <c r="AW1317" s="38">
        <f t="shared" si="542"/>
        <v>154.49380730342997</v>
      </c>
      <c r="AX1317" s="38">
        <f t="shared" si="545"/>
        <v>61.907624176555196</v>
      </c>
      <c r="AY1317" s="38">
        <f t="shared" si="546"/>
        <v>88.25898302594517</v>
      </c>
      <c r="AZ1317" s="38">
        <f t="shared" si="532"/>
        <v>0</v>
      </c>
      <c r="BA1317" s="38">
        <f t="shared" si="533"/>
        <v>0</v>
      </c>
      <c r="BB1317" s="38">
        <f t="shared" si="534"/>
        <v>0</v>
      </c>
      <c r="BC1317" s="38">
        <f t="shared" si="535"/>
        <v>0</v>
      </c>
      <c r="BD1317" s="38">
        <f t="shared" si="536"/>
        <v>0</v>
      </c>
      <c r="BE1317" s="38">
        <f t="shared" si="537"/>
        <v>0</v>
      </c>
      <c r="BF1317" s="38">
        <f t="shared" si="538"/>
        <v>0</v>
      </c>
      <c r="BG1317" s="38">
        <f t="shared" si="543"/>
        <v>36.071638895907626</v>
      </c>
      <c r="BH1317" s="38">
        <f t="shared" si="544"/>
        <v>115.72908276566439</v>
      </c>
      <c r="BI1317" s="61">
        <f t="shared" si="539"/>
        <v>456.46113616750239</v>
      </c>
    </row>
    <row r="1318" spans="1:61" x14ac:dyDescent="0.3">
      <c r="A1318" s="84" t="s">
        <v>1876</v>
      </c>
      <c r="B1318" s="84" t="s">
        <v>1877</v>
      </c>
      <c r="C1318" s="84" t="s">
        <v>1877</v>
      </c>
      <c r="D1318" s="63">
        <f>VLOOKUP(B1318,Площадь!$A$2:$B$490,2,0)</f>
        <v>6</v>
      </c>
      <c r="E1318" s="72"/>
      <c r="F1318" s="87">
        <v>31</v>
      </c>
      <c r="G1318" s="87">
        <v>29</v>
      </c>
      <c r="H1318" s="87">
        <v>31</v>
      </c>
      <c r="I1318" s="89"/>
      <c r="J1318" s="89"/>
      <c r="K1318" s="89"/>
      <c r="L1318" s="89"/>
      <c r="M1318" s="89"/>
      <c r="N1318" s="89"/>
      <c r="O1318" s="89"/>
      <c r="P1318" s="89">
        <v>15</v>
      </c>
      <c r="Q1318" s="89">
        <v>31</v>
      </c>
      <c r="R1318">
        <f t="shared" si="528"/>
        <v>137</v>
      </c>
      <c r="S1318" s="79"/>
      <c r="T1318" s="73"/>
      <c r="U1318" s="39"/>
      <c r="V1318" s="39"/>
      <c r="W1318" s="39"/>
      <c r="X1318" s="39"/>
      <c r="Y1318" s="39"/>
      <c r="Z1318" s="39"/>
      <c r="AA1318" s="39"/>
      <c r="AB1318" s="39"/>
      <c r="AC1318" s="39"/>
      <c r="AD1318" s="39"/>
      <c r="AE1318" s="39"/>
      <c r="AF1318" s="39"/>
      <c r="AG1318" s="39"/>
      <c r="AH1318" s="39"/>
      <c r="AJ1318" s="39">
        <f t="shared" si="529"/>
        <v>8.6329967275307701E-2</v>
      </c>
      <c r="AK1318" s="39">
        <f t="shared" si="530"/>
        <v>3.4593510656109008E-2</v>
      </c>
      <c r="AL1318" s="39">
        <f t="shared" si="531"/>
        <v>4.9318450036104605E-2</v>
      </c>
      <c r="AM1318" s="39"/>
      <c r="AS1318" s="39"/>
      <c r="AT1318" s="39">
        <f t="shared" si="540"/>
        <v>2.0156558115849377E-2</v>
      </c>
      <c r="AU1318" s="39">
        <f t="shared" si="541"/>
        <v>6.4668533336995251E-2</v>
      </c>
      <c r="AW1318" s="38">
        <f t="shared" si="542"/>
        <v>231.74071095514498</v>
      </c>
      <c r="AX1318" s="38">
        <f t="shared" si="545"/>
        <v>92.861436264832776</v>
      </c>
      <c r="AY1318" s="38">
        <f t="shared" si="546"/>
        <v>132.38847453891776</v>
      </c>
      <c r="AZ1318" s="38">
        <f t="shared" si="532"/>
        <v>0</v>
      </c>
      <c r="BA1318" s="38">
        <f t="shared" si="533"/>
        <v>0</v>
      </c>
      <c r="BB1318" s="38">
        <f t="shared" si="534"/>
        <v>0</v>
      </c>
      <c r="BC1318" s="38">
        <f t="shared" si="535"/>
        <v>0</v>
      </c>
      <c r="BD1318" s="38">
        <f t="shared" si="536"/>
        <v>0</v>
      </c>
      <c r="BE1318" s="38">
        <f t="shared" si="537"/>
        <v>0</v>
      </c>
      <c r="BF1318" s="38">
        <f t="shared" si="538"/>
        <v>0</v>
      </c>
      <c r="BG1318" s="38">
        <f t="shared" si="543"/>
        <v>54.107458343861438</v>
      </c>
      <c r="BH1318" s="38">
        <f t="shared" si="544"/>
        <v>173.59362414849659</v>
      </c>
      <c r="BI1318" s="61">
        <f t="shared" si="539"/>
        <v>684.69170425125344</v>
      </c>
    </row>
    <row r="1319" spans="1:61" x14ac:dyDescent="0.3">
      <c r="A1319" s="84" t="s">
        <v>2550</v>
      </c>
      <c r="B1319" s="84" t="s">
        <v>1981</v>
      </c>
      <c r="C1319" s="84" t="s">
        <v>1981</v>
      </c>
      <c r="D1319" s="63">
        <f>VLOOKUP(B1319,Площадь!$A$2:$B$490,2,0)</f>
        <v>4.5</v>
      </c>
      <c r="E1319" s="72"/>
      <c r="F1319" s="87">
        <v>31</v>
      </c>
      <c r="G1319" s="87">
        <v>29</v>
      </c>
      <c r="H1319" s="87">
        <v>31</v>
      </c>
      <c r="I1319" s="89"/>
      <c r="J1319" s="89"/>
      <c r="K1319" s="89"/>
      <c r="L1319" s="89"/>
      <c r="M1319" s="89"/>
      <c r="N1319" s="89"/>
      <c r="O1319" s="89"/>
      <c r="P1319" s="89">
        <v>15</v>
      </c>
      <c r="Q1319" s="89">
        <v>31</v>
      </c>
      <c r="R1319">
        <f t="shared" si="528"/>
        <v>137</v>
      </c>
      <c r="S1319" s="79"/>
      <c r="T1319" s="73"/>
      <c r="U1319" s="39"/>
      <c r="V1319" s="39"/>
      <c r="W1319" s="39"/>
      <c r="X1319" s="39"/>
      <c r="Y1319" s="39"/>
      <c r="Z1319" s="39"/>
      <c r="AA1319" s="39"/>
      <c r="AB1319" s="39"/>
      <c r="AC1319" s="39"/>
      <c r="AD1319" s="39"/>
      <c r="AE1319" s="39"/>
      <c r="AF1319" s="39"/>
      <c r="AG1319" s="39"/>
      <c r="AH1319" s="39"/>
      <c r="AJ1319" s="39">
        <f t="shared" si="529"/>
        <v>6.4747475456480769E-2</v>
      </c>
      <c r="AK1319" s="39">
        <f t="shared" si="530"/>
        <v>2.594513299208176E-2</v>
      </c>
      <c r="AL1319" s="39">
        <f t="shared" si="531"/>
        <v>3.6988837527078454E-2</v>
      </c>
      <c r="AM1319" s="39"/>
      <c r="AS1319" s="39"/>
      <c r="AT1319" s="39">
        <f t="shared" si="540"/>
        <v>1.5117418586887036E-2</v>
      </c>
      <c r="AU1319" s="39">
        <f t="shared" si="541"/>
        <v>4.8501400002746442E-2</v>
      </c>
      <c r="AW1319" s="38">
        <f t="shared" si="542"/>
        <v>173.80553321635873</v>
      </c>
      <c r="AX1319" s="38">
        <f t="shared" si="545"/>
        <v>69.646077198624596</v>
      </c>
      <c r="AY1319" s="38">
        <f t="shared" si="546"/>
        <v>99.291355904188322</v>
      </c>
      <c r="AZ1319" s="38">
        <f t="shared" si="532"/>
        <v>0</v>
      </c>
      <c r="BA1319" s="38">
        <f t="shared" si="533"/>
        <v>0</v>
      </c>
      <c r="BB1319" s="38">
        <f t="shared" si="534"/>
        <v>0</v>
      </c>
      <c r="BC1319" s="38">
        <f t="shared" si="535"/>
        <v>0</v>
      </c>
      <c r="BD1319" s="38">
        <f t="shared" si="536"/>
        <v>0</v>
      </c>
      <c r="BE1319" s="38">
        <f t="shared" si="537"/>
        <v>0</v>
      </c>
      <c r="BF1319" s="38">
        <f t="shared" si="538"/>
        <v>0</v>
      </c>
      <c r="BG1319" s="38">
        <f t="shared" si="543"/>
        <v>40.580593757896089</v>
      </c>
      <c r="BH1319" s="38">
        <f t="shared" si="544"/>
        <v>130.19521811137244</v>
      </c>
      <c r="BI1319" s="61">
        <f t="shared" si="539"/>
        <v>513.51877818844014</v>
      </c>
    </row>
    <row r="1320" spans="1:61" x14ac:dyDescent="0.3">
      <c r="A1320" s="84" t="s">
        <v>2610</v>
      </c>
      <c r="B1320" s="84" t="s">
        <v>2008</v>
      </c>
      <c r="C1320" s="84" t="s">
        <v>2008</v>
      </c>
      <c r="D1320" s="63">
        <f>VLOOKUP(B1320,Площадь!$A$2:$B$490,2,0)</f>
        <v>4.0999999999999996</v>
      </c>
      <c r="E1320" s="72"/>
      <c r="F1320" s="87">
        <v>31</v>
      </c>
      <c r="G1320" s="87">
        <v>29</v>
      </c>
      <c r="H1320" s="87">
        <v>31</v>
      </c>
      <c r="I1320" s="89"/>
      <c r="J1320" s="89"/>
      <c r="K1320" s="89"/>
      <c r="L1320" s="89"/>
      <c r="M1320" s="89"/>
      <c r="N1320" s="89"/>
      <c r="O1320" s="89"/>
      <c r="P1320" s="89">
        <v>15</v>
      </c>
      <c r="Q1320" s="89">
        <v>31</v>
      </c>
      <c r="R1320">
        <f t="shared" si="528"/>
        <v>137</v>
      </c>
      <c r="S1320" s="79"/>
      <c r="T1320" s="73"/>
      <c r="U1320" s="39"/>
      <c r="V1320" s="39"/>
      <c r="W1320" s="39"/>
      <c r="X1320" s="39"/>
      <c r="Y1320" s="39"/>
      <c r="Z1320" s="39"/>
      <c r="AA1320" s="39"/>
      <c r="AB1320" s="39"/>
      <c r="AC1320" s="39"/>
      <c r="AD1320" s="39"/>
      <c r="AE1320" s="39"/>
      <c r="AF1320" s="39"/>
      <c r="AG1320" s="39"/>
      <c r="AH1320" s="39"/>
      <c r="AJ1320" s="39">
        <f t="shared" si="529"/>
        <v>5.899214430479359E-2</v>
      </c>
      <c r="AK1320" s="39">
        <f t="shared" si="530"/>
        <v>2.3638898948341158E-2</v>
      </c>
      <c r="AL1320" s="39">
        <f t="shared" si="531"/>
        <v>3.3700940858004812E-2</v>
      </c>
      <c r="AM1320" s="39"/>
      <c r="AS1320" s="39"/>
      <c r="AT1320" s="39">
        <f t="shared" si="540"/>
        <v>1.3773648045830407E-2</v>
      </c>
      <c r="AU1320" s="39">
        <f t="shared" si="541"/>
        <v>4.4190164446946754E-2</v>
      </c>
      <c r="AW1320" s="38">
        <f t="shared" si="542"/>
        <v>158.35615248601573</v>
      </c>
      <c r="AX1320" s="38">
        <f t="shared" si="545"/>
        <v>63.455314780969076</v>
      </c>
      <c r="AY1320" s="38">
        <f t="shared" si="546"/>
        <v>90.465457601593798</v>
      </c>
      <c r="AZ1320" s="38">
        <f t="shared" si="532"/>
        <v>0</v>
      </c>
      <c r="BA1320" s="38">
        <f t="shared" si="533"/>
        <v>0</v>
      </c>
      <c r="BB1320" s="38">
        <f t="shared" si="534"/>
        <v>0</v>
      </c>
      <c r="BC1320" s="38">
        <f t="shared" si="535"/>
        <v>0</v>
      </c>
      <c r="BD1320" s="38">
        <f t="shared" si="536"/>
        <v>0</v>
      </c>
      <c r="BE1320" s="38">
        <f t="shared" si="537"/>
        <v>0</v>
      </c>
      <c r="BF1320" s="38">
        <f t="shared" si="538"/>
        <v>0</v>
      </c>
      <c r="BG1320" s="38">
        <f t="shared" si="543"/>
        <v>36.97342986830531</v>
      </c>
      <c r="BH1320" s="38">
        <f t="shared" si="544"/>
        <v>118.62230983480599</v>
      </c>
      <c r="BI1320" s="61">
        <f t="shared" si="539"/>
        <v>467.87266457168988</v>
      </c>
    </row>
    <row r="1321" spans="1:61" x14ac:dyDescent="0.3">
      <c r="A1321" s="84" t="s">
        <v>2038</v>
      </c>
      <c r="B1321" s="84" t="s">
        <v>2039</v>
      </c>
      <c r="C1321" s="84" t="s">
        <v>2039</v>
      </c>
      <c r="D1321" s="63">
        <f>VLOOKUP(B1321,Площадь!$A$2:$B$490,2,0)</f>
        <v>3.8</v>
      </c>
      <c r="E1321" s="72"/>
      <c r="F1321" s="87">
        <v>31</v>
      </c>
      <c r="G1321" s="87">
        <v>29</v>
      </c>
      <c r="H1321" s="87">
        <v>31</v>
      </c>
      <c r="I1321" s="89"/>
      <c r="J1321" s="89"/>
      <c r="K1321" s="89"/>
      <c r="L1321" s="89"/>
      <c r="M1321" s="89"/>
      <c r="N1321" s="89"/>
      <c r="O1321" s="89"/>
      <c r="P1321" s="89">
        <v>15</v>
      </c>
      <c r="Q1321" s="89">
        <v>31</v>
      </c>
      <c r="R1321">
        <f t="shared" si="528"/>
        <v>137</v>
      </c>
      <c r="S1321" s="79"/>
      <c r="T1321" s="73"/>
      <c r="U1321" s="39"/>
      <c r="V1321" s="39"/>
      <c r="W1321" s="39"/>
      <c r="X1321" s="39"/>
      <c r="Y1321" s="39"/>
      <c r="Z1321" s="39"/>
      <c r="AA1321" s="39"/>
      <c r="AB1321" s="39"/>
      <c r="AC1321" s="39"/>
      <c r="AD1321" s="39"/>
      <c r="AE1321" s="39"/>
      <c r="AF1321" s="39"/>
      <c r="AG1321" s="39"/>
      <c r="AH1321" s="39"/>
      <c r="AJ1321" s="39">
        <f t="shared" si="529"/>
        <v>5.4675645941028209E-2</v>
      </c>
      <c r="AK1321" s="39">
        <f t="shared" si="530"/>
        <v>2.1909223415535705E-2</v>
      </c>
      <c r="AL1321" s="39">
        <f t="shared" si="531"/>
        <v>3.123501835619958E-2</v>
      </c>
      <c r="AM1321" s="39"/>
      <c r="AS1321" s="39"/>
      <c r="AT1321" s="39">
        <f t="shared" si="540"/>
        <v>1.2765820140037938E-2</v>
      </c>
      <c r="AU1321" s="39">
        <f t="shared" si="541"/>
        <v>4.0956737780096994E-2</v>
      </c>
      <c r="AW1321" s="38">
        <f t="shared" si="542"/>
        <v>146.76911693825849</v>
      </c>
      <c r="AX1321" s="38">
        <f t="shared" si="545"/>
        <v>58.812242967727428</v>
      </c>
      <c r="AY1321" s="38">
        <f t="shared" si="546"/>
        <v>83.846033874647915</v>
      </c>
      <c r="AZ1321" s="38">
        <f t="shared" si="532"/>
        <v>0</v>
      </c>
      <c r="BA1321" s="38">
        <f t="shared" si="533"/>
        <v>0</v>
      </c>
      <c r="BB1321" s="38">
        <f t="shared" si="534"/>
        <v>0</v>
      </c>
      <c r="BC1321" s="38">
        <f t="shared" si="535"/>
        <v>0</v>
      </c>
      <c r="BD1321" s="38">
        <f t="shared" si="536"/>
        <v>0</v>
      </c>
      <c r="BE1321" s="38">
        <f t="shared" si="537"/>
        <v>0</v>
      </c>
      <c r="BF1321" s="38">
        <f t="shared" si="538"/>
        <v>0</v>
      </c>
      <c r="BG1321" s="38">
        <f t="shared" si="543"/>
        <v>34.268056951112243</v>
      </c>
      <c r="BH1321" s="38">
        <f t="shared" si="544"/>
        <v>109.94262862738117</v>
      </c>
      <c r="BI1321" s="61">
        <f t="shared" si="539"/>
        <v>433.63807935912723</v>
      </c>
    </row>
    <row r="1322" spans="1:61" x14ac:dyDescent="0.3">
      <c r="A1322" s="84" t="s">
        <v>1959</v>
      </c>
      <c r="B1322" s="84" t="s">
        <v>1960</v>
      </c>
      <c r="C1322" s="84" t="s">
        <v>1960</v>
      </c>
      <c r="D1322" s="63">
        <f>VLOOKUP(B1322,Площадь!$A$2:$B$490,2,0)</f>
        <v>6</v>
      </c>
      <c r="E1322" s="72"/>
      <c r="F1322" s="87">
        <v>31</v>
      </c>
      <c r="G1322" s="87">
        <v>29</v>
      </c>
      <c r="H1322" s="87">
        <v>31</v>
      </c>
      <c r="I1322" s="89"/>
      <c r="J1322" s="89"/>
      <c r="K1322" s="89"/>
      <c r="L1322" s="89"/>
      <c r="M1322" s="89"/>
      <c r="N1322" s="89"/>
      <c r="O1322" s="89"/>
      <c r="P1322" s="89">
        <v>15</v>
      </c>
      <c r="Q1322" s="89">
        <v>31</v>
      </c>
      <c r="R1322">
        <f t="shared" si="528"/>
        <v>137</v>
      </c>
      <c r="S1322" s="79"/>
      <c r="T1322" s="73"/>
      <c r="U1322" s="39"/>
      <c r="V1322" s="39"/>
      <c r="W1322" s="39"/>
      <c r="X1322" s="39"/>
      <c r="Y1322" s="39"/>
      <c r="Z1322" s="39"/>
      <c r="AA1322" s="39"/>
      <c r="AB1322" s="39"/>
      <c r="AC1322" s="39"/>
      <c r="AD1322" s="39"/>
      <c r="AE1322" s="39"/>
      <c r="AF1322" s="39"/>
      <c r="AG1322" s="39"/>
      <c r="AH1322" s="39"/>
      <c r="AJ1322" s="39">
        <f t="shared" si="529"/>
        <v>8.6329967275307701E-2</v>
      </c>
      <c r="AK1322" s="39">
        <f t="shared" si="530"/>
        <v>3.4593510656109008E-2</v>
      </c>
      <c r="AL1322" s="39">
        <f t="shared" si="531"/>
        <v>4.9318450036104605E-2</v>
      </c>
      <c r="AM1322" s="39"/>
      <c r="AS1322" s="39"/>
      <c r="AT1322" s="39">
        <f t="shared" si="540"/>
        <v>2.0156558115849377E-2</v>
      </c>
      <c r="AU1322" s="39">
        <f t="shared" si="541"/>
        <v>6.4668533336995251E-2</v>
      </c>
      <c r="AW1322" s="38">
        <f t="shared" si="542"/>
        <v>231.74071095514498</v>
      </c>
      <c r="AX1322" s="38">
        <f t="shared" si="545"/>
        <v>92.861436264832776</v>
      </c>
      <c r="AY1322" s="38">
        <f t="shared" si="546"/>
        <v>132.38847453891776</v>
      </c>
      <c r="AZ1322" s="38">
        <f t="shared" si="532"/>
        <v>0</v>
      </c>
      <c r="BA1322" s="38">
        <f t="shared" si="533"/>
        <v>0</v>
      </c>
      <c r="BB1322" s="38">
        <f t="shared" si="534"/>
        <v>0</v>
      </c>
      <c r="BC1322" s="38">
        <f t="shared" si="535"/>
        <v>0</v>
      </c>
      <c r="BD1322" s="38">
        <f t="shared" si="536"/>
        <v>0</v>
      </c>
      <c r="BE1322" s="38">
        <f t="shared" si="537"/>
        <v>0</v>
      </c>
      <c r="BF1322" s="38">
        <f t="shared" si="538"/>
        <v>0</v>
      </c>
      <c r="BG1322" s="38">
        <f t="shared" si="543"/>
        <v>54.107458343861438</v>
      </c>
      <c r="BH1322" s="38">
        <f t="shared" si="544"/>
        <v>173.59362414849659</v>
      </c>
      <c r="BI1322" s="61">
        <f t="shared" si="539"/>
        <v>684.69170425125344</v>
      </c>
    </row>
    <row r="1323" spans="1:61" x14ac:dyDescent="0.3">
      <c r="A1323" s="84" t="s">
        <v>2292</v>
      </c>
      <c r="B1323" s="84" t="s">
        <v>2293</v>
      </c>
      <c r="C1323" s="84" t="s">
        <v>2293</v>
      </c>
      <c r="D1323" s="63">
        <f>VLOOKUP(B1323,Площадь!$A$2:$B$490,2,0)</f>
        <v>5.0999999999999996</v>
      </c>
      <c r="E1323" s="72"/>
      <c r="F1323" s="87">
        <v>31</v>
      </c>
      <c r="G1323" s="87">
        <v>29</v>
      </c>
      <c r="H1323" s="87">
        <v>31</v>
      </c>
      <c r="I1323" s="89"/>
      <c r="J1323" s="89"/>
      <c r="K1323" s="89"/>
      <c r="L1323" s="89"/>
      <c r="M1323" s="89"/>
      <c r="N1323" s="89"/>
      <c r="O1323" s="89"/>
      <c r="P1323" s="89">
        <v>15</v>
      </c>
      <c r="Q1323" s="89">
        <v>31</v>
      </c>
      <c r="R1323">
        <f t="shared" si="528"/>
        <v>137</v>
      </c>
      <c r="S1323" s="79"/>
      <c r="T1323" s="73"/>
      <c r="U1323" s="39"/>
      <c r="V1323" s="39"/>
      <c r="W1323" s="39"/>
      <c r="X1323" s="39"/>
      <c r="Y1323" s="39"/>
      <c r="Z1323" s="39"/>
      <c r="AA1323" s="39"/>
      <c r="AB1323" s="39"/>
      <c r="AC1323" s="39"/>
      <c r="AD1323" s="39"/>
      <c r="AE1323" s="39"/>
      <c r="AF1323" s="39"/>
      <c r="AG1323" s="39"/>
      <c r="AH1323" s="39"/>
      <c r="AJ1323" s="39">
        <f t="shared" si="529"/>
        <v>7.3380472184011544E-2</v>
      </c>
      <c r="AK1323" s="39">
        <f t="shared" si="530"/>
        <v>2.9404484057692658E-2</v>
      </c>
      <c r="AL1323" s="39">
        <f t="shared" si="531"/>
        <v>4.192068253068891E-2</v>
      </c>
      <c r="AM1323" s="39"/>
      <c r="AS1323" s="39"/>
      <c r="AT1323" s="39">
        <f t="shared" si="540"/>
        <v>1.7133074398471969E-2</v>
      </c>
      <c r="AU1323" s="39">
        <f t="shared" si="541"/>
        <v>5.4968253336445963E-2</v>
      </c>
      <c r="AW1323" s="38">
        <f t="shared" si="542"/>
        <v>196.97960431187323</v>
      </c>
      <c r="AX1323" s="38">
        <f t="shared" si="545"/>
        <v>78.932220825107862</v>
      </c>
      <c r="AY1323" s="38">
        <f t="shared" si="546"/>
        <v>112.53020335808009</v>
      </c>
      <c r="AZ1323" s="38">
        <f t="shared" si="532"/>
        <v>0</v>
      </c>
      <c r="BA1323" s="38">
        <f t="shared" si="533"/>
        <v>0</v>
      </c>
      <c r="BB1323" s="38">
        <f t="shared" si="534"/>
        <v>0</v>
      </c>
      <c r="BC1323" s="38">
        <f t="shared" si="535"/>
        <v>0</v>
      </c>
      <c r="BD1323" s="38">
        <f t="shared" si="536"/>
        <v>0</v>
      </c>
      <c r="BE1323" s="38">
        <f t="shared" si="537"/>
        <v>0</v>
      </c>
      <c r="BF1323" s="38">
        <f t="shared" si="538"/>
        <v>0</v>
      </c>
      <c r="BG1323" s="38">
        <f t="shared" si="543"/>
        <v>45.991339592282216</v>
      </c>
      <c r="BH1323" s="38">
        <f t="shared" si="544"/>
        <v>147.55458052622208</v>
      </c>
      <c r="BI1323" s="61">
        <f t="shared" si="539"/>
        <v>581.98794861356544</v>
      </c>
    </row>
    <row r="1324" spans="1:61" x14ac:dyDescent="0.3">
      <c r="A1324" s="84" t="s">
        <v>2447</v>
      </c>
      <c r="B1324" s="84" t="s">
        <v>2448</v>
      </c>
      <c r="C1324" s="84" t="s">
        <v>2448</v>
      </c>
      <c r="D1324" s="63">
        <f>VLOOKUP(B1324,Площадь!$A$2:$B$490,2,0)</f>
        <v>7.5</v>
      </c>
      <c r="E1324" s="72"/>
      <c r="F1324" s="87">
        <v>31</v>
      </c>
      <c r="G1324" s="87">
        <v>29</v>
      </c>
      <c r="H1324" s="87">
        <v>31</v>
      </c>
      <c r="I1324" s="89"/>
      <c r="J1324" s="89"/>
      <c r="K1324" s="89"/>
      <c r="L1324" s="89"/>
      <c r="M1324" s="89"/>
      <c r="N1324" s="89"/>
      <c r="O1324" s="89"/>
      <c r="P1324" s="89">
        <v>15</v>
      </c>
      <c r="Q1324" s="89">
        <v>31</v>
      </c>
      <c r="R1324">
        <f t="shared" si="528"/>
        <v>137</v>
      </c>
      <c r="S1324" s="79"/>
      <c r="T1324" s="73"/>
      <c r="U1324" s="39"/>
      <c r="V1324" s="39"/>
      <c r="W1324" s="39"/>
      <c r="X1324" s="39"/>
      <c r="Y1324" s="39"/>
      <c r="Z1324" s="39"/>
      <c r="AA1324" s="39"/>
      <c r="AB1324" s="39"/>
      <c r="AC1324" s="39"/>
      <c r="AD1324" s="39"/>
      <c r="AE1324" s="39"/>
      <c r="AF1324" s="39"/>
      <c r="AG1324" s="39"/>
      <c r="AH1324" s="39"/>
      <c r="AJ1324" s="39">
        <f t="shared" si="529"/>
        <v>0.10791245909413462</v>
      </c>
      <c r="AK1324" s="39">
        <f t="shared" si="530"/>
        <v>4.3241888320136264E-2</v>
      </c>
      <c r="AL1324" s="39">
        <f t="shared" si="531"/>
        <v>6.164806254513075E-2</v>
      </c>
      <c r="AM1324" s="39"/>
      <c r="AS1324" s="39"/>
      <c r="AT1324" s="39">
        <f t="shared" si="540"/>
        <v>2.5195697644811724E-2</v>
      </c>
      <c r="AU1324" s="39">
        <f t="shared" si="541"/>
        <v>8.0835666671244061E-2</v>
      </c>
      <c r="AW1324" s="38">
        <f t="shared" si="542"/>
        <v>289.6758886939312</v>
      </c>
      <c r="AX1324" s="38">
        <f t="shared" si="545"/>
        <v>116.07679533104098</v>
      </c>
      <c r="AY1324" s="38">
        <f t="shared" si="546"/>
        <v>165.48559317364717</v>
      </c>
      <c r="AZ1324" s="38">
        <f t="shared" si="532"/>
        <v>0</v>
      </c>
      <c r="BA1324" s="38">
        <f t="shared" si="533"/>
        <v>0</v>
      </c>
      <c r="BB1324" s="38">
        <f t="shared" si="534"/>
        <v>0</v>
      </c>
      <c r="BC1324" s="38">
        <f t="shared" si="535"/>
        <v>0</v>
      </c>
      <c r="BD1324" s="38">
        <f t="shared" si="536"/>
        <v>0</v>
      </c>
      <c r="BE1324" s="38">
        <f t="shared" si="537"/>
        <v>0</v>
      </c>
      <c r="BF1324" s="38">
        <f t="shared" si="538"/>
        <v>0</v>
      </c>
      <c r="BG1324" s="38">
        <f t="shared" si="543"/>
        <v>67.634322929826808</v>
      </c>
      <c r="BH1324" s="38">
        <f t="shared" si="544"/>
        <v>216.99203018562071</v>
      </c>
      <c r="BI1324" s="61">
        <f t="shared" si="539"/>
        <v>855.86463031406686</v>
      </c>
    </row>
    <row r="1325" spans="1:61" x14ac:dyDescent="0.3">
      <c r="A1325" s="197" t="s">
        <v>845</v>
      </c>
      <c r="B1325" s="84" t="s">
        <v>846</v>
      </c>
      <c r="C1325" s="84" t="s">
        <v>846</v>
      </c>
      <c r="D1325" s="63">
        <f>VLOOKUP(B1325,Площадь!$A$2:$B$490,2,0)</f>
        <v>7.3</v>
      </c>
      <c r="E1325" s="72"/>
      <c r="F1325" s="87">
        <v>31</v>
      </c>
      <c r="G1325" s="87">
        <v>29</v>
      </c>
      <c r="H1325" s="87">
        <v>31</v>
      </c>
      <c r="I1325" s="89"/>
      <c r="J1325" s="89"/>
      <c r="K1325" s="89"/>
      <c r="L1325" s="89"/>
      <c r="M1325" s="89"/>
      <c r="N1325" s="89"/>
      <c r="O1325" s="89"/>
      <c r="P1325" s="89">
        <v>0</v>
      </c>
      <c r="Q1325" s="89">
        <v>0</v>
      </c>
      <c r="R1325">
        <f t="shared" si="528"/>
        <v>91</v>
      </c>
      <c r="S1325" s="79"/>
      <c r="T1325" s="73"/>
      <c r="U1325" s="39"/>
      <c r="V1325" s="39"/>
      <c r="W1325" s="39"/>
      <c r="X1325" s="39"/>
      <c r="Y1325" s="39"/>
      <c r="Z1325" s="39"/>
      <c r="AA1325" s="39"/>
      <c r="AB1325" s="39"/>
      <c r="AC1325" s="39"/>
      <c r="AD1325" s="39"/>
      <c r="AE1325" s="39"/>
      <c r="AF1325" s="39"/>
      <c r="AG1325" s="39"/>
      <c r="AH1325" s="39"/>
      <c r="AJ1325" s="39">
        <f t="shared" si="529"/>
        <v>0.10503479351829102</v>
      </c>
      <c r="AK1325" s="39">
        <f t="shared" si="530"/>
        <v>4.2088771298265965E-2</v>
      </c>
      <c r="AL1325" s="39">
        <f t="shared" si="531"/>
        <v>6.0004114210593928E-2</v>
      </c>
      <c r="AM1325" s="39"/>
      <c r="AS1325" s="39"/>
      <c r="AT1325" s="39">
        <f t="shared" si="540"/>
        <v>0</v>
      </c>
      <c r="AU1325" s="39">
        <f t="shared" si="541"/>
        <v>0</v>
      </c>
      <c r="AW1325" s="38">
        <f t="shared" si="542"/>
        <v>281.95119832875969</v>
      </c>
      <c r="AX1325" s="38">
        <f t="shared" si="545"/>
        <v>112.98141412221322</v>
      </c>
      <c r="AY1325" s="38">
        <f t="shared" si="546"/>
        <v>161.07264402234992</v>
      </c>
      <c r="AZ1325" s="38">
        <f t="shared" si="532"/>
        <v>0</v>
      </c>
      <c r="BA1325" s="38">
        <f t="shared" si="533"/>
        <v>0</v>
      </c>
      <c r="BB1325" s="38">
        <f t="shared" si="534"/>
        <v>0</v>
      </c>
      <c r="BC1325" s="38">
        <f t="shared" si="535"/>
        <v>0</v>
      </c>
      <c r="BD1325" s="38">
        <f t="shared" si="536"/>
        <v>0</v>
      </c>
      <c r="BE1325" s="38">
        <f t="shared" si="537"/>
        <v>0</v>
      </c>
      <c r="BF1325" s="38">
        <f t="shared" si="538"/>
        <v>0</v>
      </c>
      <c r="BG1325" s="38">
        <f t="shared" si="543"/>
        <v>0</v>
      </c>
      <c r="BH1325" s="38">
        <f t="shared" si="544"/>
        <v>0</v>
      </c>
      <c r="BI1325" s="61">
        <f t="shared" si="539"/>
        <v>556.00525647332279</v>
      </c>
    </row>
    <row r="1326" spans="1:61" x14ac:dyDescent="0.3">
      <c r="A1326" s="198" t="s">
        <v>3991</v>
      </c>
      <c r="B1326" s="84" t="s">
        <v>846</v>
      </c>
      <c r="C1326" s="84" t="s">
        <v>846</v>
      </c>
      <c r="D1326" s="63">
        <f>VLOOKUP(B1326,Площадь!$A$2:$B$490,2,0)</f>
        <v>7.3</v>
      </c>
      <c r="E1326" s="72"/>
      <c r="F1326" s="87"/>
      <c r="G1326" s="87"/>
      <c r="H1326" s="87"/>
      <c r="I1326" s="89"/>
      <c r="J1326" s="89"/>
      <c r="K1326" s="89"/>
      <c r="L1326" s="89"/>
      <c r="M1326" s="89"/>
      <c r="N1326" s="89"/>
      <c r="O1326" s="89"/>
      <c r="P1326" s="89">
        <v>15</v>
      </c>
      <c r="Q1326" s="89">
        <v>31</v>
      </c>
      <c r="R1326">
        <f t="shared" si="528"/>
        <v>46</v>
      </c>
      <c r="S1326" s="79"/>
      <c r="T1326" s="73"/>
      <c r="U1326" s="39"/>
      <c r="V1326" s="39"/>
      <c r="W1326" s="39"/>
      <c r="X1326" s="39"/>
      <c r="Y1326" s="39"/>
      <c r="Z1326" s="39"/>
      <c r="AA1326" s="39"/>
      <c r="AB1326" s="39"/>
      <c r="AC1326" s="39"/>
      <c r="AD1326" s="39"/>
      <c r="AE1326" s="39"/>
      <c r="AF1326" s="39"/>
      <c r="AG1326" s="39"/>
      <c r="AH1326" s="39"/>
      <c r="AJ1326" s="39">
        <f t="shared" si="529"/>
        <v>0</v>
      </c>
      <c r="AK1326" s="39">
        <f t="shared" si="530"/>
        <v>0</v>
      </c>
      <c r="AL1326" s="39">
        <f t="shared" si="531"/>
        <v>0</v>
      </c>
      <c r="AM1326" s="39"/>
      <c r="AS1326" s="39"/>
      <c r="AT1326" s="39">
        <f t="shared" si="540"/>
        <v>2.4523812374283409E-2</v>
      </c>
      <c r="AU1326" s="39">
        <f t="shared" si="541"/>
        <v>7.868004889334422E-2</v>
      </c>
      <c r="AW1326" s="38">
        <f t="shared" si="542"/>
        <v>0</v>
      </c>
      <c r="AX1326" s="38">
        <f t="shared" si="545"/>
        <v>0</v>
      </c>
      <c r="AY1326" s="38">
        <f t="shared" si="546"/>
        <v>0</v>
      </c>
      <c r="AZ1326" s="38">
        <f t="shared" si="532"/>
        <v>0</v>
      </c>
      <c r="BA1326" s="38">
        <f t="shared" si="533"/>
        <v>0</v>
      </c>
      <c r="BB1326" s="38">
        <f t="shared" si="534"/>
        <v>0</v>
      </c>
      <c r="BC1326" s="38">
        <f t="shared" si="535"/>
        <v>0</v>
      </c>
      <c r="BD1326" s="38">
        <f t="shared" si="536"/>
        <v>0</v>
      </c>
      <c r="BE1326" s="38">
        <f t="shared" si="537"/>
        <v>0</v>
      </c>
      <c r="BF1326" s="38">
        <f t="shared" si="538"/>
        <v>0</v>
      </c>
      <c r="BG1326" s="38">
        <f t="shared" si="543"/>
        <v>65.830740985031412</v>
      </c>
      <c r="BH1326" s="38">
        <f t="shared" si="544"/>
        <v>211.2055760473375</v>
      </c>
      <c r="BI1326" s="61">
        <f t="shared" si="539"/>
        <v>277.03631703236891</v>
      </c>
    </row>
    <row r="1327" spans="1:61" x14ac:dyDescent="0.3">
      <c r="A1327" s="84" t="s">
        <v>760</v>
      </c>
      <c r="B1327" s="84" t="s">
        <v>761</v>
      </c>
      <c r="C1327" s="84" t="s">
        <v>761</v>
      </c>
      <c r="D1327" s="63">
        <f>VLOOKUP(B1327,Площадь!$A$2:$B$490,2,0)</f>
        <v>3.5</v>
      </c>
      <c r="E1327" s="72"/>
      <c r="F1327" s="87">
        <v>31</v>
      </c>
      <c r="G1327" s="87">
        <v>29</v>
      </c>
      <c r="H1327" s="87">
        <v>31</v>
      </c>
      <c r="I1327" s="89"/>
      <c r="J1327" s="89"/>
      <c r="K1327" s="89"/>
      <c r="L1327" s="89"/>
      <c r="M1327" s="89"/>
      <c r="N1327" s="89"/>
      <c r="O1327" s="89"/>
      <c r="P1327" s="89">
        <v>15</v>
      </c>
      <c r="Q1327" s="89">
        <v>31</v>
      </c>
      <c r="R1327">
        <f t="shared" si="528"/>
        <v>137</v>
      </c>
      <c r="S1327" s="79"/>
      <c r="T1327" s="73"/>
      <c r="U1327" s="39"/>
      <c r="V1327" s="39"/>
      <c r="W1327" s="39"/>
      <c r="X1327" s="39"/>
      <c r="Y1327" s="39"/>
      <c r="Z1327" s="39"/>
      <c r="AA1327" s="39"/>
      <c r="AB1327" s="39"/>
      <c r="AC1327" s="39"/>
      <c r="AD1327" s="39"/>
      <c r="AE1327" s="39"/>
      <c r="AF1327" s="39"/>
      <c r="AG1327" s="39"/>
      <c r="AH1327" s="39"/>
      <c r="AJ1327" s="39">
        <f t="shared" si="529"/>
        <v>5.0359147577262821E-2</v>
      </c>
      <c r="AK1327" s="39">
        <f t="shared" si="530"/>
        <v>2.0179547882730256E-2</v>
      </c>
      <c r="AL1327" s="39">
        <f t="shared" si="531"/>
        <v>2.8769095854394352E-2</v>
      </c>
      <c r="AM1327" s="39"/>
      <c r="AS1327" s="39"/>
      <c r="AT1327" s="39">
        <f t="shared" si="540"/>
        <v>1.175799223424547E-2</v>
      </c>
      <c r="AU1327" s="39">
        <f t="shared" si="541"/>
        <v>3.7723311113247227E-2</v>
      </c>
      <c r="AW1327" s="38">
        <f t="shared" si="542"/>
        <v>135.18208139050122</v>
      </c>
      <c r="AX1327" s="38">
        <f t="shared" si="545"/>
        <v>54.169171154485795</v>
      </c>
      <c r="AY1327" s="38">
        <f t="shared" si="546"/>
        <v>77.226610147702033</v>
      </c>
      <c r="AZ1327" s="38">
        <f t="shared" si="532"/>
        <v>0</v>
      </c>
      <c r="BA1327" s="38">
        <f t="shared" si="533"/>
        <v>0</v>
      </c>
      <c r="BB1327" s="38">
        <f t="shared" si="534"/>
        <v>0</v>
      </c>
      <c r="BC1327" s="38">
        <f t="shared" si="535"/>
        <v>0</v>
      </c>
      <c r="BD1327" s="38">
        <f t="shared" si="536"/>
        <v>0</v>
      </c>
      <c r="BE1327" s="38">
        <f t="shared" si="537"/>
        <v>0</v>
      </c>
      <c r="BF1327" s="38">
        <f t="shared" si="538"/>
        <v>0</v>
      </c>
      <c r="BG1327" s="38">
        <f t="shared" si="543"/>
        <v>31.562684033919172</v>
      </c>
      <c r="BH1327" s="38">
        <f t="shared" si="544"/>
        <v>101.26294741995633</v>
      </c>
      <c r="BI1327" s="61">
        <f t="shared" si="539"/>
        <v>399.40349414656458</v>
      </c>
    </row>
    <row r="1328" spans="1:61" x14ac:dyDescent="0.3">
      <c r="A1328" s="84" t="s">
        <v>739</v>
      </c>
      <c r="B1328" s="84" t="s">
        <v>740</v>
      </c>
      <c r="C1328" s="84" t="s">
        <v>740</v>
      </c>
      <c r="D1328" s="63">
        <f>VLOOKUP(B1328,Площадь!$A$2:$B$490,2,0)</f>
        <v>3.4</v>
      </c>
      <c r="E1328" s="72"/>
      <c r="F1328" s="87">
        <v>31</v>
      </c>
      <c r="G1328" s="87">
        <v>29</v>
      </c>
      <c r="H1328" s="87">
        <v>31</v>
      </c>
      <c r="I1328" s="89"/>
      <c r="J1328" s="89"/>
      <c r="K1328" s="89"/>
      <c r="L1328" s="89"/>
      <c r="M1328" s="89"/>
      <c r="N1328" s="89"/>
      <c r="O1328" s="89"/>
      <c r="P1328" s="89">
        <v>15</v>
      </c>
      <c r="Q1328" s="89">
        <v>31</v>
      </c>
      <c r="R1328">
        <f t="shared" si="528"/>
        <v>137</v>
      </c>
      <c r="S1328" s="79"/>
      <c r="T1328" s="73"/>
      <c r="U1328" s="39"/>
      <c r="V1328" s="39"/>
      <c r="W1328" s="39"/>
      <c r="X1328" s="39"/>
      <c r="Y1328" s="39"/>
      <c r="Z1328" s="39"/>
      <c r="AA1328" s="39"/>
      <c r="AB1328" s="39"/>
      <c r="AC1328" s="39"/>
      <c r="AD1328" s="39"/>
      <c r="AE1328" s="39"/>
      <c r="AF1328" s="39"/>
      <c r="AG1328" s="39"/>
      <c r="AH1328" s="39"/>
      <c r="AJ1328" s="39">
        <f t="shared" si="529"/>
        <v>4.892031478934103E-2</v>
      </c>
      <c r="AK1328" s="39">
        <f t="shared" si="530"/>
        <v>1.9602989371795106E-2</v>
      </c>
      <c r="AL1328" s="39">
        <f t="shared" si="531"/>
        <v>2.7947121687125941E-2</v>
      </c>
      <c r="AM1328" s="39"/>
      <c r="AS1328" s="39"/>
      <c r="AT1328" s="39">
        <f t="shared" si="540"/>
        <v>1.1422049598981314E-2</v>
      </c>
      <c r="AU1328" s="39">
        <f t="shared" si="541"/>
        <v>3.6645502224297306E-2</v>
      </c>
      <c r="AW1328" s="38">
        <f t="shared" si="542"/>
        <v>131.3197362079155</v>
      </c>
      <c r="AX1328" s="38">
        <f t="shared" si="545"/>
        <v>52.621480550071915</v>
      </c>
      <c r="AY1328" s="38">
        <f t="shared" si="546"/>
        <v>75.020135572053391</v>
      </c>
      <c r="AZ1328" s="38">
        <f t="shared" si="532"/>
        <v>0</v>
      </c>
      <c r="BA1328" s="38">
        <f t="shared" si="533"/>
        <v>0</v>
      </c>
      <c r="BB1328" s="38">
        <f t="shared" si="534"/>
        <v>0</v>
      </c>
      <c r="BC1328" s="38">
        <f t="shared" si="535"/>
        <v>0</v>
      </c>
      <c r="BD1328" s="38">
        <f t="shared" si="536"/>
        <v>0</v>
      </c>
      <c r="BE1328" s="38">
        <f t="shared" si="537"/>
        <v>0</v>
      </c>
      <c r="BF1328" s="38">
        <f t="shared" si="538"/>
        <v>0</v>
      </c>
      <c r="BG1328" s="38">
        <f t="shared" si="543"/>
        <v>30.660893061521481</v>
      </c>
      <c r="BH1328" s="38">
        <f t="shared" si="544"/>
        <v>98.369720350814717</v>
      </c>
      <c r="BI1328" s="61">
        <f t="shared" si="539"/>
        <v>387.99196574237698</v>
      </c>
    </row>
    <row r="1329" spans="1:61" x14ac:dyDescent="0.3">
      <c r="A1329" s="197" t="s">
        <v>790</v>
      </c>
      <c r="B1329" s="84" t="s">
        <v>791</v>
      </c>
      <c r="C1329" s="84" t="s">
        <v>791</v>
      </c>
      <c r="D1329" s="63">
        <f>VLOOKUP(B1329,Площадь!$A$2:$B$490,2,0)</f>
        <v>3.6</v>
      </c>
      <c r="E1329" s="72"/>
      <c r="F1329" s="87"/>
      <c r="G1329" s="87"/>
      <c r="H1329" s="87"/>
      <c r="I1329" s="89"/>
      <c r="J1329" s="89"/>
      <c r="K1329" s="89"/>
      <c r="L1329" s="89"/>
      <c r="M1329" s="89"/>
      <c r="N1329" s="89"/>
      <c r="O1329" s="89"/>
      <c r="P1329" s="89">
        <v>0</v>
      </c>
      <c r="Q1329" s="89">
        <v>0</v>
      </c>
      <c r="R1329">
        <f t="shared" si="528"/>
        <v>0</v>
      </c>
      <c r="S1329" s="79"/>
      <c r="T1329" s="73"/>
      <c r="U1329" s="39"/>
      <c r="V1329" s="39"/>
      <c r="W1329" s="39"/>
      <c r="X1329" s="39"/>
      <c r="Y1329" s="39"/>
      <c r="Z1329" s="39"/>
      <c r="AA1329" s="39"/>
      <c r="AB1329" s="39"/>
      <c r="AC1329" s="39"/>
      <c r="AD1329" s="39"/>
      <c r="AE1329" s="39"/>
      <c r="AF1329" s="39"/>
      <c r="AG1329" s="39"/>
      <c r="AH1329" s="39"/>
      <c r="AJ1329" s="39">
        <f t="shared" si="529"/>
        <v>0</v>
      </c>
      <c r="AK1329" s="39">
        <f t="shared" si="530"/>
        <v>0</v>
      </c>
      <c r="AL1329" s="39">
        <f t="shared" si="531"/>
        <v>0</v>
      </c>
      <c r="AM1329" s="39"/>
      <c r="AS1329" s="39"/>
      <c r="AT1329" s="39">
        <f t="shared" si="540"/>
        <v>0</v>
      </c>
      <c r="AU1329" s="39">
        <f t="shared" si="541"/>
        <v>0</v>
      </c>
      <c r="AW1329" s="38">
        <f t="shared" si="542"/>
        <v>0</v>
      </c>
      <c r="AX1329" s="38">
        <f t="shared" si="545"/>
        <v>0</v>
      </c>
      <c r="AY1329" s="38">
        <f t="shared" si="546"/>
        <v>0</v>
      </c>
      <c r="AZ1329" s="38">
        <f t="shared" si="532"/>
        <v>0</v>
      </c>
      <c r="BA1329" s="38">
        <f t="shared" si="533"/>
        <v>0</v>
      </c>
      <c r="BB1329" s="38">
        <f t="shared" si="534"/>
        <v>0</v>
      </c>
      <c r="BC1329" s="38">
        <f t="shared" si="535"/>
        <v>0</v>
      </c>
      <c r="BD1329" s="38">
        <f t="shared" si="536"/>
        <v>0</v>
      </c>
      <c r="BE1329" s="38">
        <f t="shared" si="537"/>
        <v>0</v>
      </c>
      <c r="BF1329" s="38">
        <f t="shared" si="538"/>
        <v>0</v>
      </c>
      <c r="BG1329" s="38">
        <f t="shared" si="543"/>
        <v>0</v>
      </c>
      <c r="BH1329" s="38">
        <f t="shared" si="544"/>
        <v>0</v>
      </c>
      <c r="BI1329" s="61">
        <f t="shared" si="539"/>
        <v>0</v>
      </c>
    </row>
    <row r="1330" spans="1:61" x14ac:dyDescent="0.3">
      <c r="A1330" s="198" t="s">
        <v>3992</v>
      </c>
      <c r="B1330" s="84" t="s">
        <v>791</v>
      </c>
      <c r="C1330" s="84" t="s">
        <v>791</v>
      </c>
      <c r="D1330" s="63">
        <f>VLOOKUP(B1330,Площадь!$A$2:$B$490,2,0)</f>
        <v>3.6</v>
      </c>
      <c r="E1330" s="72"/>
      <c r="F1330" s="87">
        <v>31</v>
      </c>
      <c r="G1330" s="87">
        <v>29</v>
      </c>
      <c r="H1330" s="87">
        <v>31</v>
      </c>
      <c r="I1330" s="89"/>
      <c r="J1330" s="89"/>
      <c r="K1330" s="89"/>
      <c r="L1330" s="89"/>
      <c r="M1330" s="89"/>
      <c r="N1330" s="89"/>
      <c r="O1330" s="89"/>
      <c r="P1330" s="89">
        <v>15</v>
      </c>
      <c r="Q1330" s="89">
        <v>31</v>
      </c>
      <c r="R1330">
        <f t="shared" si="528"/>
        <v>137</v>
      </c>
      <c r="S1330" s="79"/>
      <c r="T1330" s="73"/>
      <c r="U1330" s="39"/>
      <c r="V1330" s="39"/>
      <c r="W1330" s="39"/>
      <c r="X1330" s="39"/>
      <c r="Y1330" s="39"/>
      <c r="Z1330" s="39"/>
      <c r="AA1330" s="39"/>
      <c r="AB1330" s="39"/>
      <c r="AC1330" s="39"/>
      <c r="AD1330" s="39"/>
      <c r="AE1330" s="39"/>
      <c r="AF1330" s="39"/>
      <c r="AG1330" s="39"/>
      <c r="AH1330" s="39"/>
      <c r="AJ1330" s="39">
        <f t="shared" si="529"/>
        <v>5.1797980365184619E-2</v>
      </c>
      <c r="AK1330" s="39">
        <f t="shared" si="530"/>
        <v>2.0756106393665409E-2</v>
      </c>
      <c r="AL1330" s="39">
        <f t="shared" si="531"/>
        <v>2.9591070021662762E-2</v>
      </c>
      <c r="AM1330" s="39"/>
      <c r="AS1330" s="39"/>
      <c r="AT1330" s="39">
        <f t="shared" si="540"/>
        <v>1.2093934869509628E-2</v>
      </c>
      <c r="AU1330" s="39">
        <f t="shared" si="541"/>
        <v>3.8801120002197154E-2</v>
      </c>
      <c r="AW1330" s="38">
        <f t="shared" si="542"/>
        <v>139.04442657308698</v>
      </c>
      <c r="AX1330" s="38">
        <f t="shared" si="545"/>
        <v>55.716861758899682</v>
      </c>
      <c r="AY1330" s="38">
        <f t="shared" si="546"/>
        <v>79.43308472335066</v>
      </c>
      <c r="AZ1330" s="38">
        <f t="shared" si="532"/>
        <v>0</v>
      </c>
      <c r="BA1330" s="38">
        <f t="shared" si="533"/>
        <v>0</v>
      </c>
      <c r="BB1330" s="38">
        <f t="shared" si="534"/>
        <v>0</v>
      </c>
      <c r="BC1330" s="38">
        <f t="shared" si="535"/>
        <v>0</v>
      </c>
      <c r="BD1330" s="38">
        <f t="shared" si="536"/>
        <v>0</v>
      </c>
      <c r="BE1330" s="38">
        <f t="shared" si="537"/>
        <v>0</v>
      </c>
      <c r="BF1330" s="38">
        <f t="shared" si="538"/>
        <v>0</v>
      </c>
      <c r="BG1330" s="38">
        <f t="shared" si="543"/>
        <v>32.464475006316867</v>
      </c>
      <c r="BH1330" s="38">
        <f t="shared" si="544"/>
        <v>104.15617448909795</v>
      </c>
      <c r="BI1330" s="61">
        <f t="shared" si="539"/>
        <v>410.81502255075219</v>
      </c>
    </row>
    <row r="1331" spans="1:61" x14ac:dyDescent="0.3">
      <c r="A1331" s="84" t="s">
        <v>2171</v>
      </c>
      <c r="B1331" s="84" t="s">
        <v>2172</v>
      </c>
      <c r="C1331" s="84" t="s">
        <v>2172</v>
      </c>
      <c r="D1331" s="63">
        <f>VLOOKUP(B1331,Площадь!$A$2:$B$490,2,0)</f>
        <v>5.2</v>
      </c>
      <c r="E1331" s="72"/>
      <c r="F1331" s="87">
        <v>31</v>
      </c>
      <c r="G1331" s="87">
        <v>29</v>
      </c>
      <c r="H1331" s="87">
        <v>31</v>
      </c>
      <c r="I1331" s="89"/>
      <c r="J1331" s="89"/>
      <c r="K1331" s="89"/>
      <c r="L1331" s="89"/>
      <c r="M1331" s="89"/>
      <c r="N1331" s="89"/>
      <c r="O1331" s="89"/>
      <c r="P1331" s="89">
        <v>15</v>
      </c>
      <c r="Q1331" s="89">
        <v>31</v>
      </c>
      <c r="R1331">
        <f t="shared" si="528"/>
        <v>137</v>
      </c>
      <c r="S1331" s="79"/>
      <c r="T1331" s="73"/>
      <c r="U1331" s="39"/>
      <c r="V1331" s="39"/>
      <c r="W1331" s="39"/>
      <c r="X1331" s="39"/>
      <c r="Y1331" s="39"/>
      <c r="Z1331" s="39"/>
      <c r="AA1331" s="39"/>
      <c r="AB1331" s="39"/>
      <c r="AC1331" s="39"/>
      <c r="AD1331" s="39"/>
      <c r="AE1331" s="39"/>
      <c r="AF1331" s="39"/>
      <c r="AG1331" s="39"/>
      <c r="AH1331" s="39"/>
      <c r="AJ1331" s="39">
        <f t="shared" si="529"/>
        <v>7.4819304971933343E-2</v>
      </c>
      <c r="AK1331" s="39">
        <f t="shared" si="530"/>
        <v>2.9981042568627811E-2</v>
      </c>
      <c r="AL1331" s="39">
        <f t="shared" si="531"/>
        <v>4.2742656697957321E-2</v>
      </c>
      <c r="AM1331" s="39"/>
      <c r="AS1331" s="39"/>
      <c r="AT1331" s="39">
        <f t="shared" si="540"/>
        <v>1.7469017033736128E-2</v>
      </c>
      <c r="AU1331" s="39">
        <f t="shared" si="541"/>
        <v>5.6046062225395883E-2</v>
      </c>
      <c r="AW1331" s="38">
        <f t="shared" si="542"/>
        <v>200.84194949445899</v>
      </c>
      <c r="AX1331" s="38">
        <f t="shared" si="545"/>
        <v>80.479911429521749</v>
      </c>
      <c r="AY1331" s="38">
        <f t="shared" si="546"/>
        <v>114.73667793372871</v>
      </c>
      <c r="AZ1331" s="38">
        <f t="shared" si="532"/>
        <v>0</v>
      </c>
      <c r="BA1331" s="38">
        <f t="shared" si="533"/>
        <v>0</v>
      </c>
      <c r="BB1331" s="38">
        <f t="shared" si="534"/>
        <v>0</v>
      </c>
      <c r="BC1331" s="38">
        <f t="shared" si="535"/>
        <v>0</v>
      </c>
      <c r="BD1331" s="38">
        <f t="shared" si="536"/>
        <v>0</v>
      </c>
      <c r="BE1331" s="38">
        <f t="shared" si="537"/>
        <v>0</v>
      </c>
      <c r="BF1331" s="38">
        <f t="shared" si="538"/>
        <v>0</v>
      </c>
      <c r="BG1331" s="38">
        <f t="shared" si="543"/>
        <v>46.893130564679915</v>
      </c>
      <c r="BH1331" s="38">
        <f t="shared" si="544"/>
        <v>150.44780759536371</v>
      </c>
      <c r="BI1331" s="61">
        <f t="shared" si="539"/>
        <v>593.39947701775304</v>
      </c>
    </row>
    <row r="1332" spans="1:61" x14ac:dyDescent="0.3">
      <c r="A1332" s="84" t="s">
        <v>2092</v>
      </c>
      <c r="B1332" s="84" t="s">
        <v>2093</v>
      </c>
      <c r="C1332" s="84" t="s">
        <v>2093</v>
      </c>
      <c r="D1332" s="63">
        <f>VLOOKUP(B1332,Площадь!$A$2:$B$490,2,0)</f>
        <v>3.5</v>
      </c>
      <c r="E1332" s="72"/>
      <c r="F1332" s="87">
        <v>31</v>
      </c>
      <c r="G1332" s="87">
        <v>29</v>
      </c>
      <c r="H1332" s="87">
        <v>31</v>
      </c>
      <c r="I1332" s="89"/>
      <c r="J1332" s="89"/>
      <c r="K1332" s="89"/>
      <c r="L1332" s="89"/>
      <c r="M1332" s="89"/>
      <c r="N1332" s="89"/>
      <c r="O1332" s="89"/>
      <c r="P1332" s="89">
        <v>15</v>
      </c>
      <c r="Q1332" s="89">
        <v>31</v>
      </c>
      <c r="R1332">
        <f t="shared" si="528"/>
        <v>137</v>
      </c>
      <c r="S1332" s="79"/>
      <c r="T1332" s="73"/>
      <c r="U1332" s="39"/>
      <c r="V1332" s="39"/>
      <c r="W1332" s="39"/>
      <c r="X1332" s="39"/>
      <c r="Y1332" s="39"/>
      <c r="Z1332" s="39"/>
      <c r="AA1332" s="39"/>
      <c r="AB1332" s="39"/>
      <c r="AC1332" s="39"/>
      <c r="AD1332" s="39"/>
      <c r="AE1332" s="39"/>
      <c r="AF1332" s="39"/>
      <c r="AG1332" s="39"/>
      <c r="AH1332" s="39"/>
      <c r="AJ1332" s="39">
        <f t="shared" si="529"/>
        <v>5.0359147577262821E-2</v>
      </c>
      <c r="AK1332" s="39">
        <f t="shared" si="530"/>
        <v>2.0179547882730256E-2</v>
      </c>
      <c r="AL1332" s="39">
        <f t="shared" si="531"/>
        <v>2.8769095854394352E-2</v>
      </c>
      <c r="AM1332" s="39"/>
      <c r="AS1332" s="39"/>
      <c r="AT1332" s="39">
        <f t="shared" si="540"/>
        <v>1.175799223424547E-2</v>
      </c>
      <c r="AU1332" s="39">
        <f t="shared" si="541"/>
        <v>3.7723311113247227E-2</v>
      </c>
      <c r="AW1332" s="38">
        <f t="shared" si="542"/>
        <v>135.18208139050122</v>
      </c>
      <c r="AX1332" s="38">
        <f t="shared" si="545"/>
        <v>54.169171154485795</v>
      </c>
      <c r="AY1332" s="38">
        <f t="shared" si="546"/>
        <v>77.226610147702033</v>
      </c>
      <c r="AZ1332" s="38">
        <f t="shared" si="532"/>
        <v>0</v>
      </c>
      <c r="BA1332" s="38">
        <f t="shared" si="533"/>
        <v>0</v>
      </c>
      <c r="BB1332" s="38">
        <f t="shared" si="534"/>
        <v>0</v>
      </c>
      <c r="BC1332" s="38">
        <f t="shared" si="535"/>
        <v>0</v>
      </c>
      <c r="BD1332" s="38">
        <f t="shared" si="536"/>
        <v>0</v>
      </c>
      <c r="BE1332" s="38">
        <f t="shared" si="537"/>
        <v>0</v>
      </c>
      <c r="BF1332" s="38">
        <f t="shared" si="538"/>
        <v>0</v>
      </c>
      <c r="BG1332" s="38">
        <f t="shared" si="543"/>
        <v>31.562684033919172</v>
      </c>
      <c r="BH1332" s="38">
        <f t="shared" si="544"/>
        <v>101.26294741995633</v>
      </c>
      <c r="BI1332" s="61">
        <f t="shared" si="539"/>
        <v>399.40349414656458</v>
      </c>
    </row>
    <row r="1333" spans="1:61" x14ac:dyDescent="0.3">
      <c r="A1333" s="84" t="s">
        <v>2044</v>
      </c>
      <c r="B1333" s="84" t="s">
        <v>2045</v>
      </c>
      <c r="C1333" s="84" t="s">
        <v>2045</v>
      </c>
      <c r="D1333" s="63">
        <f>VLOOKUP(B1333,Площадь!$A$2:$B$490,2,0)</f>
        <v>3.7</v>
      </c>
      <c r="E1333" s="72"/>
      <c r="F1333" s="87">
        <v>31</v>
      </c>
      <c r="G1333" s="87">
        <v>29</v>
      </c>
      <c r="H1333" s="87">
        <v>31</v>
      </c>
      <c r="I1333" s="89"/>
      <c r="J1333" s="89"/>
      <c r="K1333" s="89"/>
      <c r="L1333" s="89"/>
      <c r="M1333" s="89"/>
      <c r="N1333" s="89"/>
      <c r="O1333" s="89"/>
      <c r="P1333" s="89">
        <v>15</v>
      </c>
      <c r="Q1333" s="89">
        <v>31</v>
      </c>
      <c r="R1333">
        <f t="shared" si="528"/>
        <v>137</v>
      </c>
      <c r="S1333" s="79"/>
      <c r="T1333" s="73"/>
      <c r="U1333" s="39"/>
      <c r="V1333" s="39"/>
      <c r="W1333" s="39"/>
      <c r="X1333" s="39"/>
      <c r="Y1333" s="39"/>
      <c r="Z1333" s="39"/>
      <c r="AA1333" s="39"/>
      <c r="AB1333" s="39"/>
      <c r="AC1333" s="39"/>
      <c r="AD1333" s="39"/>
      <c r="AE1333" s="39"/>
      <c r="AF1333" s="39"/>
      <c r="AG1333" s="39"/>
      <c r="AH1333" s="39"/>
      <c r="AJ1333" s="39">
        <f t="shared" si="529"/>
        <v>5.3236813153106417E-2</v>
      </c>
      <c r="AK1333" s="39">
        <f t="shared" si="530"/>
        <v>2.1332664904600559E-2</v>
      </c>
      <c r="AL1333" s="39">
        <f t="shared" si="531"/>
        <v>3.0413044188931173E-2</v>
      </c>
      <c r="AM1333" s="39"/>
      <c r="AS1333" s="39"/>
      <c r="AT1333" s="39">
        <f t="shared" si="540"/>
        <v>1.2429877504773784E-2</v>
      </c>
      <c r="AU1333" s="39">
        <f t="shared" si="541"/>
        <v>3.9878928891147074E-2</v>
      </c>
      <c r="AW1333" s="38">
        <f t="shared" si="542"/>
        <v>142.90677175567274</v>
      </c>
      <c r="AX1333" s="38">
        <f t="shared" si="545"/>
        <v>57.264552363313555</v>
      </c>
      <c r="AY1333" s="38">
        <f t="shared" si="546"/>
        <v>81.639559298999288</v>
      </c>
      <c r="AZ1333" s="38">
        <f t="shared" si="532"/>
        <v>0</v>
      </c>
      <c r="BA1333" s="38">
        <f t="shared" si="533"/>
        <v>0</v>
      </c>
      <c r="BB1333" s="38">
        <f t="shared" si="534"/>
        <v>0</v>
      </c>
      <c r="BC1333" s="38">
        <f t="shared" si="535"/>
        <v>0</v>
      </c>
      <c r="BD1333" s="38">
        <f t="shared" si="536"/>
        <v>0</v>
      </c>
      <c r="BE1333" s="38">
        <f t="shared" si="537"/>
        <v>0</v>
      </c>
      <c r="BF1333" s="38">
        <f t="shared" si="538"/>
        <v>0</v>
      </c>
      <c r="BG1333" s="38">
        <f t="shared" si="543"/>
        <v>33.366265978714559</v>
      </c>
      <c r="BH1333" s="38">
        <f t="shared" si="544"/>
        <v>107.04940155823957</v>
      </c>
      <c r="BI1333" s="61">
        <f t="shared" si="539"/>
        <v>422.22655095493974</v>
      </c>
    </row>
    <row r="1334" spans="1:61" x14ac:dyDescent="0.3">
      <c r="A1334" s="84" t="s">
        <v>906</v>
      </c>
      <c r="B1334" s="84" t="s">
        <v>907</v>
      </c>
      <c r="C1334" s="84" t="s">
        <v>907</v>
      </c>
      <c r="D1334" s="63">
        <f>VLOOKUP(B1334,Площадь!$A$2:$B$490,2,0)</f>
        <v>10.6</v>
      </c>
      <c r="E1334" s="72"/>
      <c r="F1334" s="87">
        <v>31</v>
      </c>
      <c r="G1334" s="87">
        <v>29</v>
      </c>
      <c r="H1334" s="87">
        <v>31</v>
      </c>
      <c r="I1334" s="89"/>
      <c r="J1334" s="89"/>
      <c r="K1334" s="89"/>
      <c r="L1334" s="89"/>
      <c r="M1334" s="89"/>
      <c r="N1334" s="89"/>
      <c r="O1334" s="89"/>
      <c r="P1334" s="89">
        <v>15</v>
      </c>
      <c r="Q1334" s="89">
        <v>31</v>
      </c>
      <c r="R1334">
        <f t="shared" si="528"/>
        <v>137</v>
      </c>
      <c r="S1334" s="79"/>
      <c r="T1334" s="73"/>
      <c r="U1334" s="39"/>
      <c r="V1334" s="39"/>
      <c r="W1334" s="39"/>
      <c r="X1334" s="39"/>
      <c r="Y1334" s="39"/>
      <c r="Z1334" s="39"/>
      <c r="AA1334" s="39"/>
      <c r="AB1334" s="39"/>
      <c r="AC1334" s="39"/>
      <c r="AD1334" s="39"/>
      <c r="AE1334" s="39"/>
      <c r="AF1334" s="39"/>
      <c r="AG1334" s="39"/>
      <c r="AH1334" s="39"/>
      <c r="AJ1334" s="39">
        <f t="shared" si="529"/>
        <v>0.15251627551971025</v>
      </c>
      <c r="AK1334" s="39">
        <f t="shared" si="530"/>
        <v>6.1115202159125928E-2</v>
      </c>
      <c r="AL1334" s="39">
        <f t="shared" si="531"/>
        <v>8.7129261730451463E-2</v>
      </c>
      <c r="AM1334" s="39"/>
      <c r="AS1334" s="39"/>
      <c r="AT1334" s="39">
        <f t="shared" si="540"/>
        <v>3.5609919338000569E-2</v>
      </c>
      <c r="AU1334" s="39">
        <f t="shared" si="541"/>
        <v>0.11424774222869161</v>
      </c>
      <c r="AW1334" s="38">
        <f t="shared" si="542"/>
        <v>409.40858935408943</v>
      </c>
      <c r="AX1334" s="38">
        <f t="shared" si="545"/>
        <v>164.05520406787127</v>
      </c>
      <c r="AY1334" s="38">
        <f t="shared" si="546"/>
        <v>233.88630501875471</v>
      </c>
      <c r="AZ1334" s="38">
        <f t="shared" si="532"/>
        <v>0</v>
      </c>
      <c r="BA1334" s="38">
        <f t="shared" si="533"/>
        <v>0</v>
      </c>
      <c r="BB1334" s="38">
        <f t="shared" si="534"/>
        <v>0</v>
      </c>
      <c r="BC1334" s="38">
        <f t="shared" si="535"/>
        <v>0</v>
      </c>
      <c r="BD1334" s="38">
        <f t="shared" si="536"/>
        <v>0</v>
      </c>
      <c r="BE1334" s="38">
        <f t="shared" si="537"/>
        <v>0</v>
      </c>
      <c r="BF1334" s="38">
        <f t="shared" si="538"/>
        <v>0</v>
      </c>
      <c r="BG1334" s="38">
        <f t="shared" si="543"/>
        <v>95.589843074155212</v>
      </c>
      <c r="BH1334" s="38">
        <f t="shared" si="544"/>
        <v>306.68206932901063</v>
      </c>
      <c r="BI1334" s="61">
        <f t="shared" si="539"/>
        <v>1209.6220108438811</v>
      </c>
    </row>
    <row r="1335" spans="1:61" x14ac:dyDescent="0.3">
      <c r="A1335" s="84" t="s">
        <v>1931</v>
      </c>
      <c r="B1335" s="84" t="s">
        <v>1932</v>
      </c>
      <c r="C1335" s="84" t="s">
        <v>1932</v>
      </c>
      <c r="D1335" s="63">
        <f>VLOOKUP(B1335,Площадь!$A$2:$B$490,2,0)</f>
        <v>4.3</v>
      </c>
      <c r="E1335" s="72"/>
      <c r="F1335" s="87">
        <v>31</v>
      </c>
      <c r="G1335" s="87">
        <v>29</v>
      </c>
      <c r="H1335" s="87">
        <v>31</v>
      </c>
      <c r="I1335" s="89"/>
      <c r="J1335" s="89"/>
      <c r="K1335" s="89"/>
      <c r="L1335" s="89"/>
      <c r="M1335" s="89"/>
      <c r="N1335" s="89"/>
      <c r="O1335" s="89"/>
      <c r="P1335" s="89">
        <v>15</v>
      </c>
      <c r="Q1335" s="89">
        <v>31</v>
      </c>
      <c r="R1335">
        <f t="shared" si="528"/>
        <v>137</v>
      </c>
      <c r="S1335" s="79"/>
      <c r="T1335" s="73"/>
      <c r="U1335" s="39"/>
      <c r="V1335" s="39"/>
      <c r="W1335" s="39"/>
      <c r="X1335" s="39"/>
      <c r="Y1335" s="39"/>
      <c r="Z1335" s="39"/>
      <c r="AA1335" s="39"/>
      <c r="AB1335" s="39"/>
      <c r="AC1335" s="39"/>
      <c r="AD1335" s="39"/>
      <c r="AE1335" s="39"/>
      <c r="AF1335" s="39"/>
      <c r="AG1335" s="39"/>
      <c r="AH1335" s="39"/>
      <c r="AJ1335" s="39">
        <f t="shared" si="529"/>
        <v>6.1869809880637186E-2</v>
      </c>
      <c r="AK1335" s="39">
        <f t="shared" si="530"/>
        <v>2.4792015970211457E-2</v>
      </c>
      <c r="AL1335" s="39">
        <f t="shared" si="531"/>
        <v>3.5344889192541633E-2</v>
      </c>
      <c r="AM1335" s="39"/>
      <c r="AS1335" s="39"/>
      <c r="AT1335" s="39">
        <f t="shared" si="540"/>
        <v>1.444553331635872E-2</v>
      </c>
      <c r="AU1335" s="39">
        <f t="shared" si="541"/>
        <v>4.6345782224846595E-2</v>
      </c>
      <c r="AW1335" s="38">
        <f t="shared" si="542"/>
        <v>166.08084285118724</v>
      </c>
      <c r="AX1335" s="38">
        <f t="shared" si="545"/>
        <v>66.550695989796836</v>
      </c>
      <c r="AY1335" s="38">
        <f t="shared" si="546"/>
        <v>94.878406752891067</v>
      </c>
      <c r="AZ1335" s="38">
        <f t="shared" si="532"/>
        <v>0</v>
      </c>
      <c r="BA1335" s="38">
        <f t="shared" si="533"/>
        <v>0</v>
      </c>
      <c r="BB1335" s="38">
        <f t="shared" si="534"/>
        <v>0</v>
      </c>
      <c r="BC1335" s="38">
        <f t="shared" si="535"/>
        <v>0</v>
      </c>
      <c r="BD1335" s="38">
        <f t="shared" si="536"/>
        <v>0</v>
      </c>
      <c r="BE1335" s="38">
        <f t="shared" si="537"/>
        <v>0</v>
      </c>
      <c r="BF1335" s="38">
        <f t="shared" si="538"/>
        <v>0</v>
      </c>
      <c r="BG1335" s="38">
        <f t="shared" si="543"/>
        <v>38.7770118131007</v>
      </c>
      <c r="BH1335" s="38">
        <f t="shared" si="544"/>
        <v>124.40876397308921</v>
      </c>
      <c r="BI1335" s="61">
        <f t="shared" si="539"/>
        <v>490.69572138006504</v>
      </c>
    </row>
    <row r="1336" spans="1:61" x14ac:dyDescent="0.3">
      <c r="A1336" s="84" t="s">
        <v>861</v>
      </c>
      <c r="B1336" s="84" t="s">
        <v>862</v>
      </c>
      <c r="C1336" s="84" t="s">
        <v>862</v>
      </c>
      <c r="D1336" s="63">
        <f>VLOOKUP(B1336,Площадь!$A$2:$B$490,2,0)</f>
        <v>4.7</v>
      </c>
      <c r="E1336" s="72"/>
      <c r="F1336" s="87">
        <v>31</v>
      </c>
      <c r="G1336" s="87">
        <v>29</v>
      </c>
      <c r="H1336" s="87">
        <v>31</v>
      </c>
      <c r="I1336" s="89"/>
      <c r="J1336" s="89"/>
      <c r="K1336" s="89"/>
      <c r="L1336" s="89"/>
      <c r="M1336" s="89"/>
      <c r="N1336" s="89"/>
      <c r="O1336" s="89"/>
      <c r="P1336" s="89">
        <v>15</v>
      </c>
      <c r="Q1336" s="89">
        <v>31</v>
      </c>
      <c r="R1336">
        <f t="shared" si="528"/>
        <v>137</v>
      </c>
      <c r="S1336" s="79"/>
      <c r="T1336" s="73"/>
      <c r="U1336" s="39"/>
      <c r="V1336" s="39"/>
      <c r="W1336" s="39"/>
      <c r="X1336" s="39"/>
      <c r="Y1336" s="39"/>
      <c r="Z1336" s="39"/>
      <c r="AA1336" s="39"/>
      <c r="AB1336" s="39"/>
      <c r="AC1336" s="39"/>
      <c r="AD1336" s="39"/>
      <c r="AE1336" s="39"/>
      <c r="AF1336" s="39"/>
      <c r="AG1336" s="39"/>
      <c r="AH1336" s="39"/>
      <c r="AJ1336" s="39">
        <f t="shared" si="529"/>
        <v>6.7625141032324365E-2</v>
      </c>
      <c r="AK1336" s="39">
        <f t="shared" si="530"/>
        <v>2.7098250013952059E-2</v>
      </c>
      <c r="AL1336" s="39">
        <f t="shared" si="531"/>
        <v>3.8632785861615275E-2</v>
      </c>
      <c r="AM1336" s="39"/>
      <c r="AS1336" s="39"/>
      <c r="AT1336" s="39">
        <f t="shared" si="540"/>
        <v>1.5789303857415348E-2</v>
      </c>
      <c r="AU1336" s="39">
        <f t="shared" si="541"/>
        <v>5.0657017780646282E-2</v>
      </c>
      <c r="AW1336" s="38">
        <f t="shared" si="542"/>
        <v>181.53022358153024</v>
      </c>
      <c r="AX1336" s="38">
        <f t="shared" si="545"/>
        <v>72.741458407452356</v>
      </c>
      <c r="AY1336" s="38">
        <f t="shared" si="546"/>
        <v>103.70430505548559</v>
      </c>
      <c r="AZ1336" s="38">
        <f t="shared" si="532"/>
        <v>0</v>
      </c>
      <c r="BA1336" s="38">
        <f t="shared" si="533"/>
        <v>0</v>
      </c>
      <c r="BB1336" s="38">
        <f t="shared" si="534"/>
        <v>0</v>
      </c>
      <c r="BC1336" s="38">
        <f t="shared" si="535"/>
        <v>0</v>
      </c>
      <c r="BD1336" s="38">
        <f t="shared" si="536"/>
        <v>0</v>
      </c>
      <c r="BE1336" s="38">
        <f t="shared" si="537"/>
        <v>0</v>
      </c>
      <c r="BF1336" s="38">
        <f t="shared" si="538"/>
        <v>0</v>
      </c>
      <c r="BG1336" s="38">
        <f t="shared" si="543"/>
        <v>42.384175702691465</v>
      </c>
      <c r="BH1336" s="38">
        <f t="shared" si="544"/>
        <v>135.98167224965567</v>
      </c>
      <c r="BI1336" s="61">
        <f t="shared" si="539"/>
        <v>536.34183499681535</v>
      </c>
    </row>
    <row r="1337" spans="1:61" x14ac:dyDescent="0.3">
      <c r="A1337" s="84" t="s">
        <v>782</v>
      </c>
      <c r="B1337" s="84" t="s">
        <v>783</v>
      </c>
      <c r="C1337" s="84" t="s">
        <v>783</v>
      </c>
      <c r="D1337" s="63">
        <f>VLOOKUP(B1337,Площадь!$A$2:$B$490,2,0)</f>
        <v>4.3</v>
      </c>
      <c r="E1337" s="72"/>
      <c r="F1337" s="87">
        <v>31</v>
      </c>
      <c r="G1337" s="87">
        <v>29</v>
      </c>
      <c r="H1337" s="87">
        <v>31</v>
      </c>
      <c r="I1337" s="89"/>
      <c r="J1337" s="89"/>
      <c r="K1337" s="89"/>
      <c r="L1337" s="89"/>
      <c r="M1337" s="89"/>
      <c r="N1337" s="89"/>
      <c r="O1337" s="89"/>
      <c r="P1337" s="89">
        <v>15</v>
      </c>
      <c r="Q1337" s="89">
        <v>31</v>
      </c>
      <c r="R1337">
        <f t="shared" si="528"/>
        <v>137</v>
      </c>
      <c r="S1337" s="79"/>
      <c r="T1337" s="73"/>
      <c r="U1337" s="39"/>
      <c r="V1337" s="39"/>
      <c r="W1337" s="39"/>
      <c r="X1337" s="39"/>
      <c r="Y1337" s="39"/>
      <c r="Z1337" s="39"/>
      <c r="AA1337" s="39"/>
      <c r="AB1337" s="39"/>
      <c r="AC1337" s="39"/>
      <c r="AD1337" s="39"/>
      <c r="AE1337" s="39"/>
      <c r="AF1337" s="39"/>
      <c r="AG1337" s="39"/>
      <c r="AH1337" s="39"/>
      <c r="AJ1337" s="39">
        <f t="shared" si="529"/>
        <v>6.1869809880637186E-2</v>
      </c>
      <c r="AK1337" s="39">
        <f t="shared" si="530"/>
        <v>2.4792015970211457E-2</v>
      </c>
      <c r="AL1337" s="39">
        <f t="shared" si="531"/>
        <v>3.5344889192541633E-2</v>
      </c>
      <c r="AM1337" s="39"/>
      <c r="AS1337" s="39"/>
      <c r="AT1337" s="39">
        <f t="shared" si="540"/>
        <v>1.444553331635872E-2</v>
      </c>
      <c r="AU1337" s="39">
        <f t="shared" si="541"/>
        <v>4.6345782224846595E-2</v>
      </c>
      <c r="AW1337" s="38">
        <f t="shared" si="542"/>
        <v>166.08084285118724</v>
      </c>
      <c r="AX1337" s="38">
        <f t="shared" si="545"/>
        <v>66.550695989796836</v>
      </c>
      <c r="AY1337" s="38">
        <f t="shared" si="546"/>
        <v>94.878406752891067</v>
      </c>
      <c r="AZ1337" s="38">
        <f t="shared" si="532"/>
        <v>0</v>
      </c>
      <c r="BA1337" s="38">
        <f t="shared" si="533"/>
        <v>0</v>
      </c>
      <c r="BB1337" s="38">
        <f t="shared" si="534"/>
        <v>0</v>
      </c>
      <c r="BC1337" s="38">
        <f t="shared" si="535"/>
        <v>0</v>
      </c>
      <c r="BD1337" s="38">
        <f t="shared" si="536"/>
        <v>0</v>
      </c>
      <c r="BE1337" s="38">
        <f t="shared" si="537"/>
        <v>0</v>
      </c>
      <c r="BF1337" s="38">
        <f t="shared" si="538"/>
        <v>0</v>
      </c>
      <c r="BG1337" s="38">
        <f t="shared" si="543"/>
        <v>38.7770118131007</v>
      </c>
      <c r="BH1337" s="38">
        <f t="shared" si="544"/>
        <v>124.40876397308921</v>
      </c>
      <c r="BI1337" s="61">
        <f t="shared" si="539"/>
        <v>490.69572138006504</v>
      </c>
    </row>
    <row r="1338" spans="1:61" x14ac:dyDescent="0.3">
      <c r="A1338" s="84" t="s">
        <v>1964</v>
      </c>
      <c r="B1338" s="84" t="s">
        <v>1965</v>
      </c>
      <c r="C1338" s="84" t="s">
        <v>1965</v>
      </c>
      <c r="D1338" s="63">
        <f>VLOOKUP(B1338,Площадь!$A$2:$B$490,2,0)</f>
        <v>4.4000000000000004</v>
      </c>
      <c r="E1338" s="72"/>
      <c r="F1338" s="87">
        <v>31</v>
      </c>
      <c r="G1338" s="87">
        <v>29</v>
      </c>
      <c r="H1338" s="87">
        <v>31</v>
      </c>
      <c r="I1338" s="89"/>
      <c r="J1338" s="89"/>
      <c r="K1338" s="89"/>
      <c r="L1338" s="89"/>
      <c r="M1338" s="89"/>
      <c r="N1338" s="89"/>
      <c r="O1338" s="89"/>
      <c r="P1338" s="89">
        <v>15</v>
      </c>
      <c r="Q1338" s="89">
        <v>31</v>
      </c>
      <c r="R1338">
        <f t="shared" si="528"/>
        <v>137</v>
      </c>
      <c r="S1338" s="79"/>
      <c r="T1338" s="73"/>
      <c r="U1338" s="39"/>
      <c r="V1338" s="39"/>
      <c r="W1338" s="39"/>
      <c r="X1338" s="39"/>
      <c r="Y1338" s="39"/>
      <c r="Z1338" s="39"/>
      <c r="AA1338" s="39"/>
      <c r="AB1338" s="39"/>
      <c r="AC1338" s="39"/>
      <c r="AD1338" s="39"/>
      <c r="AE1338" s="39"/>
      <c r="AF1338" s="39"/>
      <c r="AG1338" s="39"/>
      <c r="AH1338" s="39"/>
      <c r="AJ1338" s="39">
        <f t="shared" si="529"/>
        <v>6.3308642668558984E-2</v>
      </c>
      <c r="AK1338" s="39">
        <f t="shared" si="530"/>
        <v>2.536857448114661E-2</v>
      </c>
      <c r="AL1338" s="39">
        <f t="shared" si="531"/>
        <v>3.6166863359810043E-2</v>
      </c>
      <c r="AM1338" s="39"/>
      <c r="AS1338" s="39"/>
      <c r="AT1338" s="39">
        <f t="shared" si="540"/>
        <v>1.478147595162288E-2</v>
      </c>
      <c r="AU1338" s="39">
        <f t="shared" si="541"/>
        <v>4.7423591113796522E-2</v>
      </c>
      <c r="AW1338" s="38">
        <f t="shared" si="542"/>
        <v>169.943188033773</v>
      </c>
      <c r="AX1338" s="38">
        <f t="shared" si="545"/>
        <v>68.098386594210723</v>
      </c>
      <c r="AY1338" s="38">
        <f t="shared" si="546"/>
        <v>97.084881328539694</v>
      </c>
      <c r="AZ1338" s="38">
        <f t="shared" si="532"/>
        <v>0</v>
      </c>
      <c r="BA1338" s="38">
        <f t="shared" si="533"/>
        <v>0</v>
      </c>
      <c r="BB1338" s="38">
        <f t="shared" si="534"/>
        <v>0</v>
      </c>
      <c r="BC1338" s="38">
        <f t="shared" si="535"/>
        <v>0</v>
      </c>
      <c r="BD1338" s="38">
        <f t="shared" si="536"/>
        <v>0</v>
      </c>
      <c r="BE1338" s="38">
        <f t="shared" si="537"/>
        <v>0</v>
      </c>
      <c r="BF1338" s="38">
        <f t="shared" si="538"/>
        <v>0</v>
      </c>
      <c r="BG1338" s="38">
        <f t="shared" si="543"/>
        <v>39.678802785498398</v>
      </c>
      <c r="BH1338" s="38">
        <f t="shared" si="544"/>
        <v>127.30199104223084</v>
      </c>
      <c r="BI1338" s="61">
        <f t="shared" si="539"/>
        <v>502.10724978425264</v>
      </c>
    </row>
    <row r="1339" spans="1:61" x14ac:dyDescent="0.3">
      <c r="A1339" s="84" t="s">
        <v>1882</v>
      </c>
      <c r="B1339" s="84" t="s">
        <v>1883</v>
      </c>
      <c r="C1339" s="84" t="s">
        <v>1883</v>
      </c>
      <c r="D1339" s="63">
        <f>VLOOKUP(B1339,Площадь!$A$2:$B$490,2,0)</f>
        <v>7</v>
      </c>
      <c r="E1339" s="72"/>
      <c r="F1339" s="87">
        <v>31</v>
      </c>
      <c r="G1339" s="87">
        <v>29</v>
      </c>
      <c r="H1339" s="87">
        <v>31</v>
      </c>
      <c r="I1339" s="89"/>
      <c r="J1339" s="89"/>
      <c r="K1339" s="89"/>
      <c r="L1339" s="89"/>
      <c r="M1339" s="89"/>
      <c r="N1339" s="89"/>
      <c r="O1339" s="89"/>
      <c r="P1339" s="89">
        <v>15</v>
      </c>
      <c r="Q1339" s="89">
        <v>31</v>
      </c>
      <c r="R1339">
        <f t="shared" si="528"/>
        <v>137</v>
      </c>
      <c r="S1339" s="79"/>
      <c r="T1339" s="73"/>
      <c r="U1339" s="39"/>
      <c r="V1339" s="39"/>
      <c r="W1339" s="39"/>
      <c r="X1339" s="39"/>
      <c r="Y1339" s="39"/>
      <c r="Z1339" s="39"/>
      <c r="AA1339" s="39"/>
      <c r="AB1339" s="39"/>
      <c r="AC1339" s="39"/>
      <c r="AD1339" s="39"/>
      <c r="AE1339" s="39"/>
      <c r="AF1339" s="39"/>
      <c r="AG1339" s="39"/>
      <c r="AH1339" s="39"/>
      <c r="AJ1339" s="39">
        <f t="shared" si="529"/>
        <v>0.10071829515452564</v>
      </c>
      <c r="AK1339" s="39">
        <f t="shared" si="530"/>
        <v>4.0359095765460512E-2</v>
      </c>
      <c r="AL1339" s="39">
        <f t="shared" si="531"/>
        <v>5.7538191708788704E-2</v>
      </c>
      <c r="AM1339" s="39"/>
      <c r="AS1339" s="39"/>
      <c r="AT1339" s="39">
        <f t="shared" si="540"/>
        <v>2.3515984468490941E-2</v>
      </c>
      <c r="AU1339" s="39">
        <f t="shared" si="541"/>
        <v>7.5446622226494453E-2</v>
      </c>
      <c r="AW1339" s="38">
        <f t="shared" si="542"/>
        <v>270.36416278100245</v>
      </c>
      <c r="AX1339" s="38">
        <f t="shared" si="545"/>
        <v>108.33834230897159</v>
      </c>
      <c r="AY1339" s="38">
        <f t="shared" si="546"/>
        <v>154.45322029540407</v>
      </c>
      <c r="AZ1339" s="38">
        <f t="shared" si="532"/>
        <v>0</v>
      </c>
      <c r="BA1339" s="38">
        <f t="shared" si="533"/>
        <v>0</v>
      </c>
      <c r="BB1339" s="38">
        <f t="shared" si="534"/>
        <v>0</v>
      </c>
      <c r="BC1339" s="38">
        <f t="shared" si="535"/>
        <v>0</v>
      </c>
      <c r="BD1339" s="38">
        <f t="shared" si="536"/>
        <v>0</v>
      </c>
      <c r="BE1339" s="38">
        <f t="shared" si="537"/>
        <v>0</v>
      </c>
      <c r="BF1339" s="38">
        <f t="shared" si="538"/>
        <v>0</v>
      </c>
      <c r="BG1339" s="38">
        <f t="shared" si="543"/>
        <v>63.125368067838345</v>
      </c>
      <c r="BH1339" s="38">
        <f t="shared" si="544"/>
        <v>202.52589483991267</v>
      </c>
      <c r="BI1339" s="61">
        <f t="shared" si="539"/>
        <v>798.80698829312917</v>
      </c>
    </row>
    <row r="1340" spans="1:61" x14ac:dyDescent="0.3">
      <c r="A1340" s="84" t="s">
        <v>704</v>
      </c>
      <c r="B1340" s="84" t="s">
        <v>705</v>
      </c>
      <c r="C1340" s="84" t="s">
        <v>705</v>
      </c>
      <c r="D1340" s="63">
        <f>VLOOKUP(B1340,Площадь!$A$2:$B$490,2,0)</f>
        <v>5.2</v>
      </c>
      <c r="E1340" s="72"/>
      <c r="F1340" s="87">
        <v>31</v>
      </c>
      <c r="G1340" s="87">
        <v>29</v>
      </c>
      <c r="H1340" s="87">
        <v>31</v>
      </c>
      <c r="I1340" s="89"/>
      <c r="J1340" s="89"/>
      <c r="K1340" s="89"/>
      <c r="L1340" s="89"/>
      <c r="M1340" s="89"/>
      <c r="N1340" s="89"/>
      <c r="O1340" s="89"/>
      <c r="P1340" s="89">
        <v>15</v>
      </c>
      <c r="Q1340" s="89">
        <v>31</v>
      </c>
      <c r="R1340">
        <f t="shared" si="528"/>
        <v>137</v>
      </c>
      <c r="S1340" s="79"/>
      <c r="T1340" s="73"/>
      <c r="U1340" s="39"/>
      <c r="V1340" s="39"/>
      <c r="W1340" s="39"/>
      <c r="X1340" s="39"/>
      <c r="Y1340" s="39"/>
      <c r="Z1340" s="39"/>
      <c r="AA1340" s="39"/>
      <c r="AB1340" s="39"/>
      <c r="AC1340" s="39"/>
      <c r="AD1340" s="39"/>
      <c r="AE1340" s="39"/>
      <c r="AF1340" s="39"/>
      <c r="AG1340" s="39"/>
      <c r="AH1340" s="39"/>
      <c r="AJ1340" s="39">
        <f t="shared" si="529"/>
        <v>7.4819304971933343E-2</v>
      </c>
      <c r="AK1340" s="39">
        <f t="shared" si="530"/>
        <v>2.9981042568627811E-2</v>
      </c>
      <c r="AL1340" s="39">
        <f t="shared" si="531"/>
        <v>4.2742656697957321E-2</v>
      </c>
      <c r="AM1340" s="39"/>
      <c r="AS1340" s="39"/>
      <c r="AT1340" s="39">
        <f t="shared" si="540"/>
        <v>1.7469017033736128E-2</v>
      </c>
      <c r="AU1340" s="39">
        <f t="shared" si="541"/>
        <v>5.6046062225395883E-2</v>
      </c>
      <c r="AW1340" s="38">
        <f t="shared" si="542"/>
        <v>200.84194949445899</v>
      </c>
      <c r="AX1340" s="38">
        <f t="shared" si="545"/>
        <v>80.479911429521749</v>
      </c>
      <c r="AY1340" s="38">
        <f t="shared" si="546"/>
        <v>114.73667793372871</v>
      </c>
      <c r="AZ1340" s="38">
        <f t="shared" si="532"/>
        <v>0</v>
      </c>
      <c r="BA1340" s="38">
        <f t="shared" si="533"/>
        <v>0</v>
      </c>
      <c r="BB1340" s="38">
        <f t="shared" si="534"/>
        <v>0</v>
      </c>
      <c r="BC1340" s="38">
        <f t="shared" si="535"/>
        <v>0</v>
      </c>
      <c r="BD1340" s="38">
        <f t="shared" si="536"/>
        <v>0</v>
      </c>
      <c r="BE1340" s="38">
        <f t="shared" si="537"/>
        <v>0</v>
      </c>
      <c r="BF1340" s="38">
        <f t="shared" si="538"/>
        <v>0</v>
      </c>
      <c r="BG1340" s="38">
        <f t="shared" si="543"/>
        <v>46.893130564679915</v>
      </c>
      <c r="BH1340" s="38">
        <f t="shared" si="544"/>
        <v>150.44780759536371</v>
      </c>
      <c r="BI1340" s="61">
        <f t="shared" si="539"/>
        <v>593.39947701775304</v>
      </c>
    </row>
    <row r="1341" spans="1:61" x14ac:dyDescent="0.3">
      <c r="A1341" s="197" t="s">
        <v>1327</v>
      </c>
      <c r="B1341" s="84" t="s">
        <v>1328</v>
      </c>
      <c r="C1341" s="84" t="s">
        <v>1328</v>
      </c>
      <c r="D1341" s="63">
        <f>VLOOKUP(B1341,Площадь!$A$2:$B$490,2,0)</f>
        <v>4.8</v>
      </c>
      <c r="E1341" s="72"/>
      <c r="F1341" s="90"/>
      <c r="G1341" s="90"/>
      <c r="H1341" s="90"/>
      <c r="I1341" s="89"/>
      <c r="J1341" s="89"/>
      <c r="K1341" s="89"/>
      <c r="L1341" s="89"/>
      <c r="M1341" s="89"/>
      <c r="N1341" s="89"/>
      <c r="O1341" s="89"/>
      <c r="P1341" s="89"/>
      <c r="Q1341" s="89"/>
      <c r="R1341">
        <f t="shared" si="528"/>
        <v>0</v>
      </c>
      <c r="S1341" s="79"/>
      <c r="T1341" s="73"/>
      <c r="U1341" s="39"/>
      <c r="V1341" s="39"/>
      <c r="W1341" s="39"/>
      <c r="X1341" s="39"/>
      <c r="Y1341" s="39"/>
      <c r="Z1341" s="39"/>
      <c r="AA1341" s="39"/>
      <c r="AB1341" s="39"/>
      <c r="AC1341" s="39"/>
      <c r="AD1341" s="39"/>
      <c r="AE1341" s="39"/>
      <c r="AF1341" s="39"/>
      <c r="AG1341" s="39"/>
      <c r="AH1341" s="39"/>
      <c r="AJ1341" s="39">
        <f t="shared" si="529"/>
        <v>0</v>
      </c>
      <c r="AK1341" s="39">
        <f t="shared" si="530"/>
        <v>0</v>
      </c>
      <c r="AL1341" s="39">
        <f t="shared" si="531"/>
        <v>0</v>
      </c>
      <c r="AM1341" s="39"/>
      <c r="AS1341" s="39"/>
      <c r="AT1341" s="39">
        <f t="shared" si="540"/>
        <v>0</v>
      </c>
      <c r="AU1341" s="39">
        <f t="shared" si="541"/>
        <v>0</v>
      </c>
      <c r="AW1341" s="38">
        <f t="shared" si="542"/>
        <v>0</v>
      </c>
      <c r="AX1341" s="38">
        <f t="shared" si="545"/>
        <v>0</v>
      </c>
      <c r="AY1341" s="38">
        <f t="shared" si="546"/>
        <v>0</v>
      </c>
      <c r="AZ1341" s="38">
        <f t="shared" si="532"/>
        <v>0</v>
      </c>
      <c r="BA1341" s="38">
        <f t="shared" si="533"/>
        <v>0</v>
      </c>
      <c r="BB1341" s="38">
        <f t="shared" si="534"/>
        <v>0</v>
      </c>
      <c r="BC1341" s="38">
        <f t="shared" si="535"/>
        <v>0</v>
      </c>
      <c r="BD1341" s="38">
        <f t="shared" si="536"/>
        <v>0</v>
      </c>
      <c r="BE1341" s="38">
        <f t="shared" si="537"/>
        <v>0</v>
      </c>
      <c r="BF1341" s="38">
        <f t="shared" si="538"/>
        <v>0</v>
      </c>
      <c r="BG1341" s="38">
        <f t="shared" si="543"/>
        <v>0</v>
      </c>
      <c r="BH1341" s="38">
        <f t="shared" si="544"/>
        <v>0</v>
      </c>
      <c r="BI1341" s="61">
        <f t="shared" si="539"/>
        <v>0</v>
      </c>
    </row>
    <row r="1342" spans="1:61" x14ac:dyDescent="0.3">
      <c r="A1342" s="197" t="s">
        <v>3993</v>
      </c>
      <c r="B1342" s="84" t="s">
        <v>1328</v>
      </c>
      <c r="C1342" s="84" t="s">
        <v>1328</v>
      </c>
      <c r="D1342" s="63">
        <f>VLOOKUP(B1342,Площадь!$A$2:$B$490,2,0)</f>
        <v>4.8</v>
      </c>
      <c r="E1342" s="72"/>
      <c r="F1342" s="90">
        <v>31</v>
      </c>
      <c r="G1342" s="90">
        <v>29</v>
      </c>
      <c r="H1342" s="90">
        <v>31</v>
      </c>
      <c r="I1342" s="89"/>
      <c r="J1342" s="89"/>
      <c r="K1342" s="89"/>
      <c r="L1342" s="89"/>
      <c r="M1342" s="89"/>
      <c r="N1342" s="89"/>
      <c r="O1342" s="89"/>
      <c r="P1342" s="89">
        <v>15</v>
      </c>
      <c r="Q1342" s="89">
        <v>31</v>
      </c>
      <c r="R1342">
        <f t="shared" si="528"/>
        <v>137</v>
      </c>
      <c r="S1342" s="79"/>
      <c r="T1342" s="73"/>
      <c r="U1342" s="39"/>
      <c r="V1342" s="39"/>
      <c r="W1342" s="39"/>
      <c r="X1342" s="39"/>
      <c r="Y1342" s="39"/>
      <c r="Z1342" s="39"/>
      <c r="AA1342" s="39"/>
      <c r="AB1342" s="39"/>
      <c r="AC1342" s="39"/>
      <c r="AD1342" s="39"/>
      <c r="AE1342" s="39"/>
      <c r="AF1342" s="39"/>
      <c r="AG1342" s="39"/>
      <c r="AH1342" s="39"/>
      <c r="AJ1342" s="39">
        <f t="shared" si="529"/>
        <v>6.906397382024615E-2</v>
      </c>
      <c r="AK1342" s="39">
        <f t="shared" si="530"/>
        <v>2.7674808524887209E-2</v>
      </c>
      <c r="AL1342" s="39">
        <f t="shared" si="531"/>
        <v>3.9454760028883679E-2</v>
      </c>
      <c r="AM1342" s="39"/>
      <c r="AS1342" s="39"/>
      <c r="AT1342" s="39">
        <f t="shared" si="540"/>
        <v>1.6125246492679501E-2</v>
      </c>
      <c r="AU1342" s="39">
        <f t="shared" si="541"/>
        <v>5.1734826669596203E-2</v>
      </c>
      <c r="AW1342" s="38">
        <f t="shared" si="542"/>
        <v>185.39256876411596</v>
      </c>
      <c r="AX1342" s="38">
        <f t="shared" si="545"/>
        <v>74.289149011866229</v>
      </c>
      <c r="AY1342" s="38">
        <f t="shared" si="546"/>
        <v>105.91077963113419</v>
      </c>
      <c r="AZ1342" s="38">
        <f t="shared" si="532"/>
        <v>0</v>
      </c>
      <c r="BA1342" s="38">
        <f t="shared" si="533"/>
        <v>0</v>
      </c>
      <c r="BB1342" s="38">
        <f t="shared" si="534"/>
        <v>0</v>
      </c>
      <c r="BC1342" s="38">
        <f t="shared" si="535"/>
        <v>0</v>
      </c>
      <c r="BD1342" s="38">
        <f t="shared" si="536"/>
        <v>0</v>
      </c>
      <c r="BE1342" s="38">
        <f t="shared" si="537"/>
        <v>0</v>
      </c>
      <c r="BF1342" s="38">
        <f t="shared" si="538"/>
        <v>0</v>
      </c>
      <c r="BG1342" s="38">
        <f t="shared" si="543"/>
        <v>43.285966675089149</v>
      </c>
      <c r="BH1342" s="38">
        <f t="shared" si="544"/>
        <v>138.87489931879728</v>
      </c>
      <c r="BI1342" s="61">
        <f t="shared" si="539"/>
        <v>547.75336340100273</v>
      </c>
    </row>
    <row r="1343" spans="1:61" x14ac:dyDescent="0.3">
      <c r="A1343" s="84" t="s">
        <v>1718</v>
      </c>
      <c r="B1343" s="84" t="s">
        <v>1719</v>
      </c>
      <c r="C1343" s="84" t="s">
        <v>1719</v>
      </c>
      <c r="D1343" s="63">
        <f>VLOOKUP(B1343,Площадь!$A$2:$B$490,2,0)</f>
        <v>4.9000000000000004</v>
      </c>
      <c r="E1343" s="72"/>
      <c r="F1343" s="87">
        <v>31</v>
      </c>
      <c r="G1343" s="87">
        <v>29</v>
      </c>
      <c r="H1343" s="90">
        <v>31</v>
      </c>
      <c r="I1343" s="89"/>
      <c r="J1343" s="89"/>
      <c r="K1343" s="89"/>
      <c r="L1343" s="89"/>
      <c r="M1343" s="89"/>
      <c r="N1343" s="89"/>
      <c r="O1343" s="89"/>
      <c r="P1343" s="89">
        <v>15</v>
      </c>
      <c r="Q1343" s="89">
        <v>31</v>
      </c>
      <c r="R1343">
        <f t="shared" si="528"/>
        <v>137</v>
      </c>
      <c r="S1343" s="79"/>
      <c r="T1343" s="73"/>
      <c r="U1343" s="39"/>
      <c r="V1343" s="39"/>
      <c r="W1343" s="39"/>
      <c r="X1343" s="39"/>
      <c r="Y1343" s="39"/>
      <c r="Z1343" s="39"/>
      <c r="AA1343" s="39"/>
      <c r="AB1343" s="39"/>
      <c r="AC1343" s="39"/>
      <c r="AD1343" s="39"/>
      <c r="AE1343" s="39"/>
      <c r="AF1343" s="39"/>
      <c r="AG1343" s="39"/>
      <c r="AH1343" s="39"/>
      <c r="AJ1343" s="39">
        <f t="shared" si="529"/>
        <v>7.0502806608167962E-2</v>
      </c>
      <c r="AK1343" s="39">
        <f t="shared" si="530"/>
        <v>2.8251367035822362E-2</v>
      </c>
      <c r="AL1343" s="39">
        <f t="shared" si="531"/>
        <v>4.0276734196152096E-2</v>
      </c>
      <c r="AM1343" s="39"/>
      <c r="AS1343" s="39"/>
      <c r="AT1343" s="39">
        <f t="shared" si="540"/>
        <v>1.646118912794366E-2</v>
      </c>
      <c r="AU1343" s="39">
        <f t="shared" si="541"/>
        <v>5.2812635558546123E-2</v>
      </c>
      <c r="AW1343" s="38">
        <f t="shared" si="542"/>
        <v>189.25491394670175</v>
      </c>
      <c r="AX1343" s="38">
        <f t="shared" si="545"/>
        <v>75.836839616280116</v>
      </c>
      <c r="AY1343" s="38">
        <f t="shared" si="546"/>
        <v>108.11725420678285</v>
      </c>
      <c r="AZ1343" s="38">
        <f t="shared" si="532"/>
        <v>0</v>
      </c>
      <c r="BA1343" s="38">
        <f t="shared" si="533"/>
        <v>0</v>
      </c>
      <c r="BB1343" s="38">
        <f t="shared" si="534"/>
        <v>0</v>
      </c>
      <c r="BC1343" s="38">
        <f t="shared" si="535"/>
        <v>0</v>
      </c>
      <c r="BD1343" s="38">
        <f t="shared" si="536"/>
        <v>0</v>
      </c>
      <c r="BE1343" s="38">
        <f t="shared" si="537"/>
        <v>0</v>
      </c>
      <c r="BF1343" s="38">
        <f t="shared" si="538"/>
        <v>0</v>
      </c>
      <c r="BG1343" s="38">
        <f t="shared" si="543"/>
        <v>44.187757647486848</v>
      </c>
      <c r="BH1343" s="38">
        <f t="shared" si="544"/>
        <v>141.76812638793888</v>
      </c>
      <c r="BI1343" s="61">
        <f t="shared" si="539"/>
        <v>559.16489180519045</v>
      </c>
    </row>
    <row r="1344" spans="1:61" x14ac:dyDescent="0.3">
      <c r="A1344" s="84" t="s">
        <v>2294</v>
      </c>
      <c r="B1344" s="84" t="s">
        <v>2295</v>
      </c>
      <c r="C1344" s="84" t="s">
        <v>2295</v>
      </c>
      <c r="D1344" s="63">
        <f>VLOOKUP(B1344,Площадь!$A$2:$B$490,2,0)</f>
        <v>5.4</v>
      </c>
      <c r="E1344" s="72"/>
      <c r="F1344" s="87">
        <v>31</v>
      </c>
      <c r="G1344" s="87">
        <v>29</v>
      </c>
      <c r="H1344" s="90">
        <v>31</v>
      </c>
      <c r="I1344" s="89"/>
      <c r="J1344" s="89"/>
      <c r="K1344" s="89"/>
      <c r="L1344" s="89"/>
      <c r="M1344" s="89"/>
      <c r="N1344" s="89"/>
      <c r="O1344" s="89"/>
      <c r="P1344" s="89">
        <v>15</v>
      </c>
      <c r="Q1344" s="89">
        <v>31</v>
      </c>
      <c r="R1344">
        <f t="shared" si="528"/>
        <v>137</v>
      </c>
      <c r="S1344" s="79"/>
      <c r="T1344" s="73"/>
      <c r="U1344" s="39"/>
      <c r="V1344" s="39"/>
      <c r="W1344" s="39"/>
      <c r="X1344" s="39"/>
      <c r="Y1344" s="39"/>
      <c r="Z1344" s="39"/>
      <c r="AA1344" s="39"/>
      <c r="AB1344" s="39"/>
      <c r="AC1344" s="39"/>
      <c r="AD1344" s="39"/>
      <c r="AE1344" s="39"/>
      <c r="AF1344" s="39"/>
      <c r="AG1344" s="39"/>
      <c r="AH1344" s="39"/>
      <c r="AJ1344" s="39">
        <f t="shared" si="529"/>
        <v>7.7696970547776939E-2</v>
      </c>
      <c r="AK1344" s="39">
        <f t="shared" si="530"/>
        <v>3.1134159590498114E-2</v>
      </c>
      <c r="AL1344" s="39">
        <f t="shared" si="531"/>
        <v>4.4386605032494142E-2</v>
      </c>
      <c r="AM1344" s="39"/>
      <c r="AS1344" s="39"/>
      <c r="AT1344" s="39">
        <f t="shared" si="540"/>
        <v>1.814090230426444E-2</v>
      </c>
      <c r="AU1344" s="39">
        <f t="shared" si="541"/>
        <v>5.820168000329573E-2</v>
      </c>
      <c r="AW1344" s="38">
        <f t="shared" si="542"/>
        <v>208.56663985963053</v>
      </c>
      <c r="AX1344" s="38">
        <f t="shared" si="545"/>
        <v>83.575292638349524</v>
      </c>
      <c r="AY1344" s="38">
        <f t="shared" si="546"/>
        <v>119.14962708502598</v>
      </c>
      <c r="AZ1344" s="38">
        <f t="shared" si="532"/>
        <v>0</v>
      </c>
      <c r="BA1344" s="38">
        <f t="shared" si="533"/>
        <v>0</v>
      </c>
      <c r="BB1344" s="38">
        <f t="shared" si="534"/>
        <v>0</v>
      </c>
      <c r="BC1344" s="38">
        <f t="shared" si="535"/>
        <v>0</v>
      </c>
      <c r="BD1344" s="38">
        <f t="shared" si="536"/>
        <v>0</v>
      </c>
      <c r="BE1344" s="38">
        <f t="shared" si="537"/>
        <v>0</v>
      </c>
      <c r="BF1344" s="38">
        <f t="shared" si="538"/>
        <v>0</v>
      </c>
      <c r="BG1344" s="38">
        <f t="shared" si="543"/>
        <v>48.696712509475297</v>
      </c>
      <c r="BH1344" s="38">
        <f t="shared" si="544"/>
        <v>156.23426173364695</v>
      </c>
      <c r="BI1344" s="61">
        <f t="shared" si="539"/>
        <v>616.22253382612826</v>
      </c>
    </row>
    <row r="1345" spans="1:61" x14ac:dyDescent="0.3">
      <c r="A1345" s="197" t="s">
        <v>1490</v>
      </c>
      <c r="B1345" s="84" t="s">
        <v>1491</v>
      </c>
      <c r="C1345" s="84" t="s">
        <v>1491</v>
      </c>
      <c r="D1345" s="63">
        <f>VLOOKUP(B1345,Площадь!$A$2:$B$490,2,0)</f>
        <v>5.4</v>
      </c>
      <c r="E1345" s="72"/>
      <c r="F1345" s="90">
        <v>31</v>
      </c>
      <c r="G1345" s="90">
        <v>25</v>
      </c>
      <c r="H1345" s="90"/>
      <c r="I1345" s="89"/>
      <c r="J1345" s="89"/>
      <c r="K1345" s="89"/>
      <c r="L1345" s="89"/>
      <c r="M1345" s="89"/>
      <c r="N1345" s="89"/>
      <c r="O1345" s="89"/>
      <c r="P1345" s="89"/>
      <c r="Q1345" s="89"/>
      <c r="R1345">
        <f t="shared" si="528"/>
        <v>56</v>
      </c>
      <c r="S1345" s="79"/>
      <c r="T1345" s="73"/>
      <c r="U1345" s="39"/>
      <c r="V1345" s="39"/>
      <c r="W1345" s="39"/>
      <c r="X1345" s="39"/>
      <c r="Y1345" s="39"/>
      <c r="Z1345" s="39"/>
      <c r="AA1345" s="39"/>
      <c r="AB1345" s="39"/>
      <c r="AC1345" s="39"/>
      <c r="AD1345" s="39"/>
      <c r="AE1345" s="39"/>
      <c r="AF1345" s="39"/>
      <c r="AG1345" s="39"/>
      <c r="AH1345" s="39"/>
      <c r="AJ1345" s="39">
        <f t="shared" si="529"/>
        <v>7.7696970547776939E-2</v>
      </c>
      <c r="AK1345" s="39">
        <f t="shared" si="530"/>
        <v>2.6839792750429411E-2</v>
      </c>
      <c r="AL1345" s="39">
        <f t="shared" si="531"/>
        <v>0</v>
      </c>
      <c r="AM1345" s="39"/>
      <c r="AS1345" s="39"/>
      <c r="AT1345" s="39">
        <f t="shared" si="540"/>
        <v>0</v>
      </c>
      <c r="AU1345" s="39">
        <f t="shared" si="541"/>
        <v>0</v>
      </c>
      <c r="AW1345" s="38">
        <f t="shared" si="542"/>
        <v>208.56663985963053</v>
      </c>
      <c r="AX1345" s="38">
        <f t="shared" si="545"/>
        <v>72.047666067542693</v>
      </c>
      <c r="AY1345" s="38">
        <f t="shared" si="546"/>
        <v>0</v>
      </c>
      <c r="AZ1345" s="38">
        <f t="shared" si="532"/>
        <v>0</v>
      </c>
      <c r="BA1345" s="38">
        <f t="shared" si="533"/>
        <v>0</v>
      </c>
      <c r="BB1345" s="38">
        <f t="shared" si="534"/>
        <v>0</v>
      </c>
      <c r="BC1345" s="38">
        <f t="shared" si="535"/>
        <v>0</v>
      </c>
      <c r="BD1345" s="38">
        <f t="shared" si="536"/>
        <v>0</v>
      </c>
      <c r="BE1345" s="38">
        <f t="shared" si="537"/>
        <v>0</v>
      </c>
      <c r="BF1345" s="38">
        <f t="shared" si="538"/>
        <v>0</v>
      </c>
      <c r="BG1345" s="38">
        <f t="shared" si="543"/>
        <v>0</v>
      </c>
      <c r="BH1345" s="38">
        <f t="shared" si="544"/>
        <v>0</v>
      </c>
      <c r="BI1345" s="61">
        <f t="shared" si="539"/>
        <v>280.61430592717323</v>
      </c>
    </row>
    <row r="1346" spans="1:61" x14ac:dyDescent="0.3">
      <c r="A1346" s="197" t="s">
        <v>3994</v>
      </c>
      <c r="B1346" s="84" t="s">
        <v>1491</v>
      </c>
      <c r="C1346" s="84" t="s">
        <v>1491</v>
      </c>
      <c r="D1346" s="63">
        <f>VLOOKUP(B1346,Площадь!$A$2:$B$490,2,0)</f>
        <v>5.4</v>
      </c>
      <c r="E1346" s="72"/>
      <c r="F1346" s="90"/>
      <c r="G1346" s="90">
        <v>4</v>
      </c>
      <c r="H1346" s="90">
        <v>31</v>
      </c>
      <c r="I1346" s="89"/>
      <c r="J1346" s="89"/>
      <c r="K1346" s="89"/>
      <c r="L1346" s="89"/>
      <c r="M1346" s="89"/>
      <c r="N1346" s="89"/>
      <c r="O1346" s="89"/>
      <c r="P1346" s="89">
        <v>15</v>
      </c>
      <c r="Q1346" s="89">
        <v>31</v>
      </c>
      <c r="R1346">
        <f t="shared" si="528"/>
        <v>81</v>
      </c>
      <c r="S1346" s="79"/>
      <c r="T1346" s="73"/>
      <c r="U1346" s="39"/>
      <c r="V1346" s="39"/>
      <c r="W1346" s="39"/>
      <c r="X1346" s="39"/>
      <c r="Y1346" s="39"/>
      <c r="Z1346" s="39"/>
      <c r="AA1346" s="39"/>
      <c r="AB1346" s="39"/>
      <c r="AC1346" s="39"/>
      <c r="AD1346" s="39"/>
      <c r="AE1346" s="39"/>
      <c r="AF1346" s="39"/>
      <c r="AG1346" s="39"/>
      <c r="AH1346" s="39"/>
      <c r="AJ1346" s="39">
        <f t="shared" si="529"/>
        <v>0</v>
      </c>
      <c r="AK1346" s="39">
        <f t="shared" si="530"/>
        <v>4.2943668400687056E-3</v>
      </c>
      <c r="AL1346" s="39">
        <f t="shared" si="531"/>
        <v>4.4386605032494142E-2</v>
      </c>
      <c r="AM1346" s="39"/>
      <c r="AS1346" s="39"/>
      <c r="AT1346" s="39">
        <f t="shared" si="540"/>
        <v>1.814090230426444E-2</v>
      </c>
      <c r="AU1346" s="39">
        <f t="shared" si="541"/>
        <v>5.820168000329573E-2</v>
      </c>
      <c r="AW1346" s="38">
        <f t="shared" si="542"/>
        <v>0</v>
      </c>
      <c r="AX1346" s="38">
        <f t="shared" si="545"/>
        <v>11.527626570806831</v>
      </c>
      <c r="AY1346" s="38">
        <f t="shared" si="546"/>
        <v>119.14962708502598</v>
      </c>
      <c r="AZ1346" s="38">
        <f t="shared" si="532"/>
        <v>0</v>
      </c>
      <c r="BA1346" s="38">
        <f t="shared" si="533"/>
        <v>0</v>
      </c>
      <c r="BB1346" s="38">
        <f t="shared" si="534"/>
        <v>0</v>
      </c>
      <c r="BC1346" s="38">
        <f t="shared" si="535"/>
        <v>0</v>
      </c>
      <c r="BD1346" s="38">
        <f t="shared" si="536"/>
        <v>0</v>
      </c>
      <c r="BE1346" s="38">
        <f t="shared" si="537"/>
        <v>0</v>
      </c>
      <c r="BF1346" s="38">
        <f t="shared" si="538"/>
        <v>0</v>
      </c>
      <c r="BG1346" s="38">
        <f t="shared" si="543"/>
        <v>48.696712509475297</v>
      </c>
      <c r="BH1346" s="38">
        <f t="shared" si="544"/>
        <v>156.23426173364695</v>
      </c>
      <c r="BI1346" s="61">
        <f t="shared" si="539"/>
        <v>335.60822789895508</v>
      </c>
    </row>
    <row r="1347" spans="1:61" x14ac:dyDescent="0.3">
      <c r="A1347" s="84" t="s">
        <v>2634</v>
      </c>
      <c r="B1347" s="84" t="s">
        <v>2204</v>
      </c>
      <c r="C1347" s="84" t="s">
        <v>2204</v>
      </c>
      <c r="D1347" s="63">
        <f>VLOOKUP(B1347,Площадь!$A$2:$B$490,2,0)</f>
        <v>5.9</v>
      </c>
      <c r="E1347" s="72"/>
      <c r="F1347" s="87">
        <v>31</v>
      </c>
      <c r="G1347" s="87">
        <v>29</v>
      </c>
      <c r="H1347" s="87">
        <v>31</v>
      </c>
      <c r="I1347" s="89"/>
      <c r="J1347" s="89"/>
      <c r="K1347" s="89"/>
      <c r="L1347" s="89"/>
      <c r="M1347" s="89"/>
      <c r="N1347" s="89"/>
      <c r="O1347" s="89"/>
      <c r="P1347" s="89">
        <v>15</v>
      </c>
      <c r="Q1347" s="89">
        <v>31</v>
      </c>
      <c r="R1347">
        <f t="shared" si="528"/>
        <v>137</v>
      </c>
      <c r="S1347" s="79"/>
      <c r="T1347" s="73"/>
      <c r="U1347" s="39"/>
      <c r="V1347" s="39"/>
      <c r="W1347" s="39"/>
      <c r="X1347" s="39"/>
      <c r="Y1347" s="39"/>
      <c r="Z1347" s="39"/>
      <c r="AA1347" s="39"/>
      <c r="AB1347" s="39"/>
      <c r="AC1347" s="39"/>
      <c r="AD1347" s="39"/>
      <c r="AE1347" s="39"/>
      <c r="AF1347" s="39"/>
      <c r="AG1347" s="39"/>
      <c r="AH1347" s="39"/>
      <c r="AJ1347" s="39">
        <f t="shared" si="529"/>
        <v>8.4891134487385903E-2</v>
      </c>
      <c r="AK1347" s="39">
        <f t="shared" si="530"/>
        <v>3.4016952145173862E-2</v>
      </c>
      <c r="AL1347" s="39">
        <f t="shared" si="531"/>
        <v>4.8496475868836195E-2</v>
      </c>
      <c r="AM1347" s="39"/>
      <c r="AS1347" s="39"/>
      <c r="AT1347" s="39">
        <f t="shared" si="540"/>
        <v>1.9820615480585224E-2</v>
      </c>
      <c r="AU1347" s="39">
        <f t="shared" si="541"/>
        <v>6.3590724448045338E-2</v>
      </c>
      <c r="AW1347" s="38">
        <f t="shared" si="542"/>
        <v>227.87836577255922</v>
      </c>
      <c r="AX1347" s="38">
        <f t="shared" si="545"/>
        <v>91.313745660418917</v>
      </c>
      <c r="AY1347" s="38">
        <f t="shared" si="546"/>
        <v>130.18199996326913</v>
      </c>
      <c r="AZ1347" s="38">
        <f t="shared" si="532"/>
        <v>0</v>
      </c>
      <c r="BA1347" s="38">
        <f t="shared" si="533"/>
        <v>0</v>
      </c>
      <c r="BB1347" s="38">
        <f t="shared" si="534"/>
        <v>0</v>
      </c>
      <c r="BC1347" s="38">
        <f t="shared" si="535"/>
        <v>0</v>
      </c>
      <c r="BD1347" s="38">
        <f t="shared" si="536"/>
        <v>0</v>
      </c>
      <c r="BE1347" s="38">
        <f t="shared" si="537"/>
        <v>0</v>
      </c>
      <c r="BF1347" s="38">
        <f t="shared" si="538"/>
        <v>0</v>
      </c>
      <c r="BG1347" s="38">
        <f t="shared" si="543"/>
        <v>53.205667371463754</v>
      </c>
      <c r="BH1347" s="38">
        <f t="shared" si="544"/>
        <v>170.70039707935499</v>
      </c>
      <c r="BI1347" s="61">
        <f t="shared" si="539"/>
        <v>673.28017584706595</v>
      </c>
    </row>
    <row r="1348" spans="1:61" x14ac:dyDescent="0.3">
      <c r="A1348" s="197" t="s">
        <v>762</v>
      </c>
      <c r="B1348" s="84" t="s">
        <v>763</v>
      </c>
      <c r="C1348" s="84" t="s">
        <v>763</v>
      </c>
      <c r="D1348" s="63">
        <f>VLOOKUP(B1348,Площадь!$A$2:$B$490,2,0)</f>
        <v>7.2</v>
      </c>
      <c r="E1348" s="72"/>
      <c r="F1348" s="90"/>
      <c r="G1348" s="90"/>
      <c r="H1348" s="90"/>
      <c r="I1348" s="89"/>
      <c r="J1348" s="89"/>
      <c r="K1348" s="89"/>
      <c r="L1348" s="89"/>
      <c r="M1348" s="89"/>
      <c r="N1348" s="89"/>
      <c r="O1348" s="89"/>
      <c r="P1348" s="89"/>
      <c r="Q1348" s="89"/>
      <c r="R1348">
        <f t="shared" si="528"/>
        <v>0</v>
      </c>
      <c r="S1348" s="79"/>
      <c r="T1348" s="73"/>
      <c r="U1348" s="39"/>
      <c r="V1348" s="39"/>
      <c r="W1348" s="39"/>
      <c r="X1348" s="39"/>
      <c r="Y1348" s="39"/>
      <c r="Z1348" s="39"/>
      <c r="AA1348" s="39"/>
      <c r="AB1348" s="39"/>
      <c r="AC1348" s="39"/>
      <c r="AD1348" s="39"/>
      <c r="AE1348" s="39"/>
      <c r="AF1348" s="39"/>
      <c r="AG1348" s="39"/>
      <c r="AH1348" s="39"/>
      <c r="AJ1348" s="39">
        <f t="shared" si="529"/>
        <v>0</v>
      </c>
      <c r="AK1348" s="39">
        <f t="shared" si="530"/>
        <v>0</v>
      </c>
      <c r="AL1348" s="39">
        <f t="shared" si="531"/>
        <v>0</v>
      </c>
      <c r="AM1348" s="39"/>
      <c r="AS1348" s="39"/>
      <c r="AT1348" s="39">
        <f t="shared" si="540"/>
        <v>0</v>
      </c>
      <c r="AU1348" s="39">
        <f t="shared" si="541"/>
        <v>0</v>
      </c>
      <c r="AW1348" s="38">
        <f t="shared" si="542"/>
        <v>0</v>
      </c>
      <c r="AX1348" s="38">
        <f t="shared" si="545"/>
        <v>0</v>
      </c>
      <c r="AY1348" s="38">
        <f t="shared" si="546"/>
        <v>0</v>
      </c>
      <c r="AZ1348" s="38">
        <f t="shared" si="532"/>
        <v>0</v>
      </c>
      <c r="BA1348" s="38">
        <f t="shared" si="533"/>
        <v>0</v>
      </c>
      <c r="BB1348" s="38">
        <f t="shared" si="534"/>
        <v>0</v>
      </c>
      <c r="BC1348" s="38">
        <f t="shared" si="535"/>
        <v>0</v>
      </c>
      <c r="BD1348" s="38">
        <f t="shared" si="536"/>
        <v>0</v>
      </c>
      <c r="BE1348" s="38">
        <f t="shared" si="537"/>
        <v>0</v>
      </c>
      <c r="BF1348" s="38">
        <f t="shared" si="538"/>
        <v>0</v>
      </c>
      <c r="BG1348" s="38">
        <f t="shared" si="543"/>
        <v>0</v>
      </c>
      <c r="BH1348" s="38">
        <f t="shared" si="544"/>
        <v>0</v>
      </c>
      <c r="BI1348" s="61">
        <f t="shared" si="539"/>
        <v>0</v>
      </c>
    </row>
    <row r="1349" spans="1:61" x14ac:dyDescent="0.3">
      <c r="A1349" s="197" t="s">
        <v>3995</v>
      </c>
      <c r="B1349" s="84" t="s">
        <v>763</v>
      </c>
      <c r="C1349" s="84" t="s">
        <v>763</v>
      </c>
      <c r="D1349" s="63">
        <f>VLOOKUP(B1349,Площадь!$A$2:$B$490,2,0)</f>
        <v>7.2</v>
      </c>
      <c r="E1349" s="72"/>
      <c r="F1349" s="90">
        <v>31</v>
      </c>
      <c r="G1349" s="90">
        <v>29</v>
      </c>
      <c r="H1349" s="90">
        <v>31</v>
      </c>
      <c r="I1349" s="89"/>
      <c r="J1349" s="89"/>
      <c r="K1349" s="89"/>
      <c r="L1349" s="89"/>
      <c r="M1349" s="89"/>
      <c r="N1349" s="89"/>
      <c r="O1349" s="89"/>
      <c r="P1349" s="89">
        <v>15</v>
      </c>
      <c r="Q1349" s="89">
        <v>31</v>
      </c>
      <c r="R1349">
        <f t="shared" ref="R1349:R1360" si="547">SUM(F1349:Q1349)</f>
        <v>137</v>
      </c>
      <c r="S1349" s="79"/>
      <c r="T1349" s="73"/>
      <c r="U1349" s="39"/>
      <c r="V1349" s="39"/>
      <c r="W1349" s="39"/>
      <c r="X1349" s="39"/>
      <c r="Y1349" s="39"/>
      <c r="Z1349" s="39"/>
      <c r="AA1349" s="39"/>
      <c r="AB1349" s="39"/>
      <c r="AC1349" s="39"/>
      <c r="AD1349" s="39"/>
      <c r="AE1349" s="39"/>
      <c r="AF1349" s="39"/>
      <c r="AG1349" s="39"/>
      <c r="AH1349" s="39"/>
      <c r="AJ1349" s="39">
        <f t="shared" ref="AJ1349:AJ1360" si="548">(D1349*$AJ$1)/31*F1349</f>
        <v>0.10359596073036924</v>
      </c>
      <c r="AK1349" s="39">
        <f t="shared" ref="AK1349:AK1360" si="549">(D1349*$AK$1)/29*G1349</f>
        <v>4.1512212787330818E-2</v>
      </c>
      <c r="AL1349" s="39">
        <f t="shared" ref="AL1349:AL1360" si="550">(D1349*$AL$1)/31*H1349</f>
        <v>5.9182140043325525E-2</v>
      </c>
      <c r="AM1349" s="39"/>
      <c r="AS1349" s="39"/>
      <c r="AT1349" s="39">
        <f t="shared" si="540"/>
        <v>2.4187869739019256E-2</v>
      </c>
      <c r="AU1349" s="39">
        <f t="shared" si="541"/>
        <v>7.7602240004394307E-2</v>
      </c>
      <c r="AW1349" s="38">
        <f t="shared" si="542"/>
        <v>278.08885314617396</v>
      </c>
      <c r="AX1349" s="38">
        <f t="shared" si="545"/>
        <v>111.43372351779936</v>
      </c>
      <c r="AY1349" s="38">
        <f t="shared" si="546"/>
        <v>158.86616944670132</v>
      </c>
      <c r="AZ1349" s="38">
        <f t="shared" ref="AZ1349:AZ1360" si="551">(X1349+AM1349)*$AZ$1</f>
        <v>0</v>
      </c>
      <c r="BA1349" s="38">
        <f t="shared" ref="BA1349:BA1360" si="552">(Z1349+AN1349)*$BA$1</f>
        <v>0</v>
      </c>
      <c r="BB1349" s="38">
        <f t="shared" ref="BB1349:BB1360" si="553">(AA1349+AO1349)*$BB$1</f>
        <v>0</v>
      </c>
      <c r="BC1349" s="38">
        <f t="shared" ref="BC1349:BC1360" si="554">(AB1349+AP1349)*$BC$1</f>
        <v>0</v>
      </c>
      <c r="BD1349" s="38">
        <f t="shared" ref="BD1349:BD1360" si="555">(AC1349+AQ1349)*$BD$1</f>
        <v>0</v>
      </c>
      <c r="BE1349" s="38">
        <f t="shared" ref="BE1349:BE1360" si="556">(AD1349+AR1349)*$BE$1</f>
        <v>0</v>
      </c>
      <c r="BF1349" s="38">
        <f t="shared" ref="BF1349:BF1360" si="557">(AE1349+AS1349)*$BF$1</f>
        <v>0</v>
      </c>
      <c r="BG1349" s="38">
        <f t="shared" si="543"/>
        <v>64.928950012633734</v>
      </c>
      <c r="BH1349" s="38">
        <f t="shared" si="544"/>
        <v>208.3123489781959</v>
      </c>
      <c r="BI1349" s="61">
        <f t="shared" ref="BI1349:BI1360" si="558">SUM(AW1349:BH1349)</f>
        <v>821.63004510150438</v>
      </c>
    </row>
    <row r="1350" spans="1:61" x14ac:dyDescent="0.3">
      <c r="A1350" s="84" t="s">
        <v>1281</v>
      </c>
      <c r="B1350" s="84" t="s">
        <v>1282</v>
      </c>
      <c r="C1350" s="84" t="s">
        <v>1282</v>
      </c>
      <c r="D1350" s="63">
        <f>VLOOKUP(B1350,Площадь!$A$2:$B$490,2,0)</f>
        <v>6.3</v>
      </c>
      <c r="E1350" s="72"/>
      <c r="F1350" s="87">
        <v>31</v>
      </c>
      <c r="G1350" s="87">
        <v>29</v>
      </c>
      <c r="H1350" s="90">
        <v>31</v>
      </c>
      <c r="I1350" s="89"/>
      <c r="J1350" s="89"/>
      <c r="K1350" s="89"/>
      <c r="L1350" s="89"/>
      <c r="M1350" s="89"/>
      <c r="N1350" s="89"/>
      <c r="O1350" s="89"/>
      <c r="P1350" s="89">
        <v>15</v>
      </c>
      <c r="Q1350" s="89">
        <v>31</v>
      </c>
      <c r="R1350">
        <f t="shared" si="547"/>
        <v>137</v>
      </c>
      <c r="S1350" s="79"/>
      <c r="T1350" s="73"/>
      <c r="U1350" s="39"/>
      <c r="V1350" s="39"/>
      <c r="W1350" s="39"/>
      <c r="X1350" s="39"/>
      <c r="Y1350" s="39"/>
      <c r="Z1350" s="39"/>
      <c r="AA1350" s="39"/>
      <c r="AB1350" s="39"/>
      <c r="AC1350" s="39"/>
      <c r="AD1350" s="39"/>
      <c r="AE1350" s="39"/>
      <c r="AF1350" s="39"/>
      <c r="AG1350" s="39"/>
      <c r="AH1350" s="39"/>
      <c r="AJ1350" s="39">
        <f t="shared" si="548"/>
        <v>9.0646465639073082E-2</v>
      </c>
      <c r="AK1350" s="39">
        <f t="shared" si="549"/>
        <v>3.6323186188914461E-2</v>
      </c>
      <c r="AL1350" s="39">
        <f t="shared" si="550"/>
        <v>5.178437253790983E-2</v>
      </c>
      <c r="AM1350" s="39"/>
      <c r="AS1350" s="39"/>
      <c r="AT1350" s="39">
        <f t="shared" si="540"/>
        <v>2.1164386021641848E-2</v>
      </c>
      <c r="AU1350" s="39">
        <f t="shared" si="541"/>
        <v>6.7901960003845019E-2</v>
      </c>
      <c r="AW1350" s="38">
        <f t="shared" si="542"/>
        <v>243.32774650290222</v>
      </c>
      <c r="AX1350" s="38">
        <f t="shared" si="545"/>
        <v>97.504508078074423</v>
      </c>
      <c r="AY1350" s="38">
        <f t="shared" si="546"/>
        <v>139.00789826586364</v>
      </c>
      <c r="AZ1350" s="38">
        <f t="shared" si="551"/>
        <v>0</v>
      </c>
      <c r="BA1350" s="38">
        <f t="shared" si="552"/>
        <v>0</v>
      </c>
      <c r="BB1350" s="38">
        <f t="shared" si="553"/>
        <v>0</v>
      </c>
      <c r="BC1350" s="38">
        <f t="shared" si="554"/>
        <v>0</v>
      </c>
      <c r="BD1350" s="38">
        <f t="shared" si="555"/>
        <v>0</v>
      </c>
      <c r="BE1350" s="38">
        <f t="shared" si="556"/>
        <v>0</v>
      </c>
      <c r="BF1350" s="38">
        <f t="shared" si="557"/>
        <v>0</v>
      </c>
      <c r="BG1350" s="38">
        <f t="shared" si="543"/>
        <v>56.812831261054512</v>
      </c>
      <c r="BH1350" s="38">
        <f t="shared" si="544"/>
        <v>182.27330535592142</v>
      </c>
      <c r="BI1350" s="61">
        <f t="shared" si="558"/>
        <v>718.92628946381615</v>
      </c>
    </row>
    <row r="1351" spans="1:61" x14ac:dyDescent="0.3">
      <c r="A1351" s="84" t="s">
        <v>971</v>
      </c>
      <c r="B1351" s="84" t="s">
        <v>972</v>
      </c>
      <c r="C1351" s="84" t="s">
        <v>972</v>
      </c>
      <c r="D1351" s="63">
        <f>VLOOKUP(B1351,Площадь!$A$2:$B$490,2,0)</f>
        <v>4.5999999999999996</v>
      </c>
      <c r="E1351" s="72"/>
      <c r="F1351" s="87">
        <v>31</v>
      </c>
      <c r="G1351" s="87">
        <v>29</v>
      </c>
      <c r="H1351" s="90">
        <v>31</v>
      </c>
      <c r="I1351" s="89"/>
      <c r="J1351" s="89"/>
      <c r="K1351" s="89"/>
      <c r="L1351" s="89"/>
      <c r="M1351" s="89"/>
      <c r="N1351" s="89"/>
      <c r="O1351" s="89"/>
      <c r="P1351" s="89">
        <v>15</v>
      </c>
      <c r="Q1351" s="89">
        <v>31</v>
      </c>
      <c r="R1351">
        <f t="shared" si="547"/>
        <v>137</v>
      </c>
      <c r="S1351" s="79"/>
      <c r="T1351" s="73"/>
      <c r="U1351" s="39"/>
      <c r="V1351" s="39"/>
      <c r="W1351" s="39"/>
      <c r="X1351" s="39"/>
      <c r="Y1351" s="39"/>
      <c r="Z1351" s="39"/>
      <c r="AA1351" s="39"/>
      <c r="AB1351" s="39"/>
      <c r="AC1351" s="39"/>
      <c r="AD1351" s="39"/>
      <c r="AE1351" s="39"/>
      <c r="AF1351" s="39"/>
      <c r="AG1351" s="39"/>
      <c r="AH1351" s="39"/>
      <c r="AJ1351" s="39">
        <f t="shared" si="548"/>
        <v>6.6186308244402567E-2</v>
      </c>
      <c r="AK1351" s="39">
        <f t="shared" si="549"/>
        <v>2.6521691503016906E-2</v>
      </c>
      <c r="AL1351" s="39">
        <f t="shared" si="550"/>
        <v>3.7810811694346858E-2</v>
      </c>
      <c r="AM1351" s="39"/>
      <c r="AS1351" s="39"/>
      <c r="AT1351" s="39">
        <f t="shared" si="540"/>
        <v>1.5453361222151189E-2</v>
      </c>
      <c r="AU1351" s="39">
        <f t="shared" si="541"/>
        <v>4.9579208891696355E-2</v>
      </c>
      <c r="AW1351" s="38">
        <f t="shared" si="542"/>
        <v>177.66787839894448</v>
      </c>
      <c r="AX1351" s="38">
        <f t="shared" si="545"/>
        <v>71.193767803038469</v>
      </c>
      <c r="AY1351" s="38">
        <f t="shared" si="546"/>
        <v>101.49783047983694</v>
      </c>
      <c r="AZ1351" s="38">
        <f t="shared" si="551"/>
        <v>0</v>
      </c>
      <c r="BA1351" s="38">
        <f t="shared" si="552"/>
        <v>0</v>
      </c>
      <c r="BB1351" s="38">
        <f t="shared" si="553"/>
        <v>0</v>
      </c>
      <c r="BC1351" s="38">
        <f t="shared" si="554"/>
        <v>0</v>
      </c>
      <c r="BD1351" s="38">
        <f t="shared" si="555"/>
        <v>0</v>
      </c>
      <c r="BE1351" s="38">
        <f t="shared" si="556"/>
        <v>0</v>
      </c>
      <c r="BF1351" s="38">
        <f t="shared" si="557"/>
        <v>0</v>
      </c>
      <c r="BG1351" s="38">
        <f t="shared" si="543"/>
        <v>41.482384730293766</v>
      </c>
      <c r="BH1351" s="38">
        <f t="shared" si="544"/>
        <v>133.08844518051404</v>
      </c>
      <c r="BI1351" s="61">
        <f t="shared" si="558"/>
        <v>524.93030659262763</v>
      </c>
    </row>
    <row r="1352" spans="1:61" x14ac:dyDescent="0.3">
      <c r="A1352" s="84" t="s">
        <v>2592</v>
      </c>
      <c r="B1352" s="84" t="s">
        <v>1683</v>
      </c>
      <c r="C1352" s="84" t="s">
        <v>1683</v>
      </c>
      <c r="D1352" s="63">
        <f>VLOOKUP(B1352,Площадь!$A$2:$B$490,2,0)</f>
        <v>9</v>
      </c>
      <c r="E1352" s="72"/>
      <c r="F1352" s="87">
        <v>31</v>
      </c>
      <c r="G1352" s="87">
        <v>29</v>
      </c>
      <c r="H1352" s="90">
        <v>31</v>
      </c>
      <c r="I1352" s="89"/>
      <c r="J1352" s="89"/>
      <c r="K1352" s="89"/>
      <c r="L1352" s="89"/>
      <c r="M1352" s="89"/>
      <c r="N1352" s="89"/>
      <c r="O1352" s="89"/>
      <c r="P1352" s="89">
        <v>15</v>
      </c>
      <c r="Q1352" s="89">
        <v>31</v>
      </c>
      <c r="R1352">
        <f t="shared" si="547"/>
        <v>137</v>
      </c>
      <c r="S1352" s="79"/>
      <c r="T1352" s="73"/>
      <c r="U1352" s="39"/>
      <c r="V1352" s="39"/>
      <c r="W1352" s="39"/>
      <c r="X1352" s="39"/>
      <c r="Y1352" s="39"/>
      <c r="Z1352" s="39"/>
      <c r="AA1352" s="39"/>
      <c r="AB1352" s="39"/>
      <c r="AC1352" s="39"/>
      <c r="AD1352" s="39"/>
      <c r="AE1352" s="39"/>
      <c r="AF1352" s="39"/>
      <c r="AG1352" s="39"/>
      <c r="AH1352" s="39"/>
      <c r="AJ1352" s="39">
        <f t="shared" si="548"/>
        <v>0.12949495091296154</v>
      </c>
      <c r="AK1352" s="39">
        <f t="shared" si="549"/>
        <v>5.1890265984163519E-2</v>
      </c>
      <c r="AL1352" s="39">
        <f t="shared" si="550"/>
        <v>7.3977675054156908E-2</v>
      </c>
      <c r="AM1352" s="39"/>
      <c r="AS1352" s="39"/>
      <c r="AT1352" s="39">
        <f t="shared" si="540"/>
        <v>3.0234837173774072E-2</v>
      </c>
      <c r="AU1352" s="39">
        <f t="shared" si="541"/>
        <v>9.7002800005492884E-2</v>
      </c>
      <c r="AW1352" s="38">
        <f t="shared" si="542"/>
        <v>347.61106643271745</v>
      </c>
      <c r="AX1352" s="38">
        <f t="shared" si="545"/>
        <v>139.29215439724919</v>
      </c>
      <c r="AY1352" s="38">
        <f t="shared" si="546"/>
        <v>198.58271180837664</v>
      </c>
      <c r="AZ1352" s="38">
        <f t="shared" si="551"/>
        <v>0</v>
      </c>
      <c r="BA1352" s="38">
        <f t="shared" si="552"/>
        <v>0</v>
      </c>
      <c r="BB1352" s="38">
        <f t="shared" si="553"/>
        <v>0</v>
      </c>
      <c r="BC1352" s="38">
        <f t="shared" si="554"/>
        <v>0</v>
      </c>
      <c r="BD1352" s="38">
        <f t="shared" si="555"/>
        <v>0</v>
      </c>
      <c r="BE1352" s="38">
        <f t="shared" si="556"/>
        <v>0</v>
      </c>
      <c r="BF1352" s="38">
        <f t="shared" si="557"/>
        <v>0</v>
      </c>
      <c r="BG1352" s="38">
        <f t="shared" si="543"/>
        <v>81.161187515792179</v>
      </c>
      <c r="BH1352" s="38">
        <f t="shared" si="544"/>
        <v>260.39043622274488</v>
      </c>
      <c r="BI1352" s="61">
        <f t="shared" si="558"/>
        <v>1027.0375563768803</v>
      </c>
    </row>
    <row r="1353" spans="1:61" x14ac:dyDescent="0.3">
      <c r="A1353" s="84" t="s">
        <v>973</v>
      </c>
      <c r="B1353" s="84" t="s">
        <v>974</v>
      </c>
      <c r="C1353" s="84" t="s">
        <v>974</v>
      </c>
      <c r="D1353" s="63">
        <f>VLOOKUP(B1353,Площадь!$A$2:$B$490,2,0)</f>
        <v>4.2</v>
      </c>
      <c r="E1353" s="72"/>
      <c r="F1353" s="87">
        <v>31</v>
      </c>
      <c r="G1353" s="87">
        <v>29</v>
      </c>
      <c r="H1353" s="90">
        <v>31</v>
      </c>
      <c r="I1353" s="89"/>
      <c r="J1353" s="89"/>
      <c r="K1353" s="89"/>
      <c r="L1353" s="89"/>
      <c r="M1353" s="89"/>
      <c r="N1353" s="89"/>
      <c r="O1353" s="89"/>
      <c r="P1353" s="89">
        <v>15</v>
      </c>
      <c r="Q1353" s="89">
        <v>31</v>
      </c>
      <c r="R1353">
        <f t="shared" si="547"/>
        <v>137</v>
      </c>
      <c r="S1353" s="79"/>
      <c r="T1353" s="73"/>
      <c r="U1353" s="39"/>
      <c r="V1353" s="39"/>
      <c r="W1353" s="39"/>
      <c r="X1353" s="39"/>
      <c r="Y1353" s="39"/>
      <c r="Z1353" s="39"/>
      <c r="AA1353" s="39"/>
      <c r="AB1353" s="39"/>
      <c r="AC1353" s="39"/>
      <c r="AD1353" s="39"/>
      <c r="AE1353" s="39"/>
      <c r="AF1353" s="39"/>
      <c r="AG1353" s="39"/>
      <c r="AH1353" s="39"/>
      <c r="AJ1353" s="39">
        <f t="shared" si="548"/>
        <v>6.0430977092715388E-2</v>
      </c>
      <c r="AK1353" s="39">
        <f t="shared" si="549"/>
        <v>2.4215457459276311E-2</v>
      </c>
      <c r="AL1353" s="39">
        <f t="shared" si="550"/>
        <v>3.4522915025273222E-2</v>
      </c>
      <c r="AM1353" s="39"/>
      <c r="AS1353" s="39"/>
      <c r="AT1353" s="39">
        <f t="shared" si="540"/>
        <v>1.4109590681094566E-2</v>
      </c>
      <c r="AU1353" s="39">
        <f t="shared" si="541"/>
        <v>4.5267973335896675E-2</v>
      </c>
      <c r="AW1353" s="38">
        <f t="shared" si="542"/>
        <v>162.21849766860149</v>
      </c>
      <c r="AX1353" s="38">
        <f t="shared" si="545"/>
        <v>65.003005385382963</v>
      </c>
      <c r="AY1353" s="38">
        <f t="shared" si="546"/>
        <v>92.671932177242425</v>
      </c>
      <c r="AZ1353" s="38">
        <f t="shared" si="551"/>
        <v>0</v>
      </c>
      <c r="BA1353" s="38">
        <f t="shared" si="552"/>
        <v>0</v>
      </c>
      <c r="BB1353" s="38">
        <f t="shared" si="553"/>
        <v>0</v>
      </c>
      <c r="BC1353" s="38">
        <f t="shared" si="554"/>
        <v>0</v>
      </c>
      <c r="BD1353" s="38">
        <f t="shared" si="555"/>
        <v>0</v>
      </c>
      <c r="BE1353" s="38">
        <f t="shared" si="556"/>
        <v>0</v>
      </c>
      <c r="BF1353" s="38">
        <f t="shared" si="557"/>
        <v>0</v>
      </c>
      <c r="BG1353" s="38">
        <f t="shared" si="543"/>
        <v>37.875220840703008</v>
      </c>
      <c r="BH1353" s="38">
        <f t="shared" si="544"/>
        <v>121.51553690394761</v>
      </c>
      <c r="BI1353" s="61">
        <f t="shared" si="558"/>
        <v>479.28419297587743</v>
      </c>
    </row>
    <row r="1354" spans="1:61" x14ac:dyDescent="0.3">
      <c r="A1354" s="84" t="s">
        <v>1381</v>
      </c>
      <c r="B1354" s="84" t="s">
        <v>1382</v>
      </c>
      <c r="C1354" s="84" t="s">
        <v>1382</v>
      </c>
      <c r="D1354" s="63">
        <f>VLOOKUP(B1354,Площадь!$A$2:$B$490,2,0)</f>
        <v>6.5</v>
      </c>
      <c r="E1354" s="72"/>
      <c r="F1354" s="87">
        <v>31</v>
      </c>
      <c r="G1354" s="87">
        <v>29</v>
      </c>
      <c r="H1354" s="90">
        <v>31</v>
      </c>
      <c r="I1354" s="89"/>
      <c r="J1354" s="89"/>
      <c r="K1354" s="89"/>
      <c r="L1354" s="89"/>
      <c r="M1354" s="89"/>
      <c r="N1354" s="89"/>
      <c r="O1354" s="89"/>
      <c r="P1354" s="89">
        <v>15</v>
      </c>
      <c r="Q1354" s="89">
        <v>31</v>
      </c>
      <c r="R1354">
        <f t="shared" si="547"/>
        <v>137</v>
      </c>
      <c r="S1354" s="79"/>
      <c r="T1354" s="73"/>
      <c r="U1354" s="39"/>
      <c r="V1354" s="39"/>
      <c r="W1354" s="39"/>
      <c r="X1354" s="39"/>
      <c r="Y1354" s="39"/>
      <c r="Z1354" s="39"/>
      <c r="AA1354" s="39"/>
      <c r="AB1354" s="39"/>
      <c r="AC1354" s="39"/>
      <c r="AD1354" s="39"/>
      <c r="AE1354" s="39"/>
      <c r="AF1354" s="39"/>
      <c r="AG1354" s="39"/>
      <c r="AH1354" s="39"/>
      <c r="AJ1354" s="39">
        <f t="shared" si="548"/>
        <v>9.3524131214916678E-2</v>
      </c>
      <c r="AK1354" s="39">
        <f t="shared" si="549"/>
        <v>3.747630321078476E-2</v>
      </c>
      <c r="AL1354" s="39">
        <f t="shared" si="550"/>
        <v>5.3428320872446651E-2</v>
      </c>
      <c r="AM1354" s="39"/>
      <c r="AS1354" s="39"/>
      <c r="AT1354" s="39">
        <f t="shared" si="540"/>
        <v>2.183627129217016E-2</v>
      </c>
      <c r="AU1354" s="39">
        <f t="shared" si="541"/>
        <v>7.0057577781744859E-2</v>
      </c>
      <c r="AW1354" s="38">
        <f t="shared" si="542"/>
        <v>251.05243686807376</v>
      </c>
      <c r="AX1354" s="38">
        <f t="shared" si="545"/>
        <v>100.59988928690218</v>
      </c>
      <c r="AY1354" s="38">
        <f t="shared" si="546"/>
        <v>143.4208474171609</v>
      </c>
      <c r="AZ1354" s="38">
        <f t="shared" si="551"/>
        <v>0</v>
      </c>
      <c r="BA1354" s="38">
        <f t="shared" si="552"/>
        <v>0</v>
      </c>
      <c r="BB1354" s="38">
        <f t="shared" si="553"/>
        <v>0</v>
      </c>
      <c r="BC1354" s="38">
        <f t="shared" si="554"/>
        <v>0</v>
      </c>
      <c r="BD1354" s="38">
        <f t="shared" si="555"/>
        <v>0</v>
      </c>
      <c r="BE1354" s="38">
        <f t="shared" si="556"/>
        <v>0</v>
      </c>
      <c r="BF1354" s="38">
        <f t="shared" si="557"/>
        <v>0</v>
      </c>
      <c r="BG1354" s="38">
        <f t="shared" si="543"/>
        <v>58.616413205849895</v>
      </c>
      <c r="BH1354" s="38">
        <f t="shared" si="544"/>
        <v>188.05975949420463</v>
      </c>
      <c r="BI1354" s="61">
        <f t="shared" si="558"/>
        <v>741.74934627219136</v>
      </c>
    </row>
    <row r="1355" spans="1:61" x14ac:dyDescent="0.3">
      <c r="A1355" s="84" t="s">
        <v>554</v>
      </c>
      <c r="B1355" s="84" t="s">
        <v>555</v>
      </c>
      <c r="C1355" s="84" t="s">
        <v>555</v>
      </c>
      <c r="D1355" s="63">
        <f>VLOOKUP(B1355,Площадь!$A$2:$B$490,2,0)</f>
        <v>3.4</v>
      </c>
      <c r="E1355" s="72"/>
      <c r="F1355" s="87">
        <v>31</v>
      </c>
      <c r="G1355" s="87">
        <v>29</v>
      </c>
      <c r="H1355" s="90">
        <v>31</v>
      </c>
      <c r="I1355" s="89"/>
      <c r="J1355" s="89"/>
      <c r="K1355" s="89"/>
      <c r="L1355" s="89"/>
      <c r="M1355" s="89"/>
      <c r="N1355" s="89"/>
      <c r="O1355" s="89"/>
      <c r="P1355" s="89">
        <v>15</v>
      </c>
      <c r="Q1355" s="89">
        <v>31</v>
      </c>
      <c r="R1355">
        <f t="shared" si="547"/>
        <v>137</v>
      </c>
      <c r="S1355" s="79"/>
      <c r="T1355" s="73"/>
      <c r="U1355" s="39"/>
      <c r="V1355" s="39"/>
      <c r="W1355" s="39"/>
      <c r="X1355" s="39"/>
      <c r="Y1355" s="39"/>
      <c r="Z1355" s="39"/>
      <c r="AA1355" s="39"/>
      <c r="AB1355" s="39"/>
      <c r="AC1355" s="39"/>
      <c r="AD1355" s="39"/>
      <c r="AE1355" s="39"/>
      <c r="AF1355" s="39"/>
      <c r="AG1355" s="39"/>
      <c r="AH1355" s="39"/>
      <c r="AJ1355" s="39">
        <f t="shared" si="548"/>
        <v>4.892031478934103E-2</v>
      </c>
      <c r="AK1355" s="39">
        <f t="shared" si="549"/>
        <v>1.9602989371795106E-2</v>
      </c>
      <c r="AL1355" s="39">
        <f t="shared" si="550"/>
        <v>2.7947121687125941E-2</v>
      </c>
      <c r="AM1355" s="39"/>
      <c r="AS1355" s="39"/>
      <c r="AT1355" s="39">
        <f t="shared" si="540"/>
        <v>1.1422049598981314E-2</v>
      </c>
      <c r="AU1355" s="39">
        <f t="shared" si="541"/>
        <v>3.6645502224297306E-2</v>
      </c>
      <c r="AW1355" s="38">
        <f t="shared" si="542"/>
        <v>131.3197362079155</v>
      </c>
      <c r="AX1355" s="38">
        <f t="shared" si="545"/>
        <v>52.621480550071915</v>
      </c>
      <c r="AY1355" s="38">
        <f t="shared" si="546"/>
        <v>75.020135572053391</v>
      </c>
      <c r="AZ1355" s="38">
        <f t="shared" si="551"/>
        <v>0</v>
      </c>
      <c r="BA1355" s="38">
        <f t="shared" si="552"/>
        <v>0</v>
      </c>
      <c r="BB1355" s="38">
        <f t="shared" si="553"/>
        <v>0</v>
      </c>
      <c r="BC1355" s="38">
        <f t="shared" si="554"/>
        <v>0</v>
      </c>
      <c r="BD1355" s="38">
        <f t="shared" si="555"/>
        <v>0</v>
      </c>
      <c r="BE1355" s="38">
        <f t="shared" si="556"/>
        <v>0</v>
      </c>
      <c r="BF1355" s="38">
        <f t="shared" si="557"/>
        <v>0</v>
      </c>
      <c r="BG1355" s="38">
        <f t="shared" si="543"/>
        <v>30.660893061521481</v>
      </c>
      <c r="BH1355" s="38">
        <f t="shared" si="544"/>
        <v>98.369720350814717</v>
      </c>
      <c r="BI1355" s="61">
        <f t="shared" si="558"/>
        <v>387.99196574237698</v>
      </c>
    </row>
    <row r="1356" spans="1:61" x14ac:dyDescent="0.3">
      <c r="A1356" s="84" t="s">
        <v>978</v>
      </c>
      <c r="B1356" s="84" t="s">
        <v>979</v>
      </c>
      <c r="C1356" s="84" t="s">
        <v>979</v>
      </c>
      <c r="D1356" s="63">
        <f>VLOOKUP(B1356,Площадь!$A$2:$B$490,2,0)</f>
        <v>4</v>
      </c>
      <c r="E1356" s="72"/>
      <c r="F1356" s="87">
        <v>31</v>
      </c>
      <c r="G1356" s="87">
        <v>29</v>
      </c>
      <c r="H1356" s="90">
        <v>31</v>
      </c>
      <c r="I1356" s="89"/>
      <c r="J1356" s="89"/>
      <c r="K1356" s="89"/>
      <c r="L1356" s="89"/>
      <c r="M1356" s="89"/>
      <c r="N1356" s="89"/>
      <c r="O1356" s="89"/>
      <c r="P1356" s="89">
        <v>15</v>
      </c>
      <c r="Q1356" s="89">
        <v>31</v>
      </c>
      <c r="R1356">
        <f t="shared" si="547"/>
        <v>137</v>
      </c>
      <c r="S1356" s="79"/>
      <c r="T1356" s="73"/>
      <c r="U1356" s="39"/>
      <c r="V1356" s="39"/>
      <c r="W1356" s="39"/>
      <c r="X1356" s="39"/>
      <c r="Y1356" s="39"/>
      <c r="Z1356" s="39"/>
      <c r="AA1356" s="39"/>
      <c r="AB1356" s="39"/>
      <c r="AC1356" s="39"/>
      <c r="AD1356" s="39"/>
      <c r="AE1356" s="39"/>
      <c r="AF1356" s="39"/>
      <c r="AG1356" s="39"/>
      <c r="AH1356" s="39"/>
      <c r="AJ1356" s="39">
        <f t="shared" si="548"/>
        <v>5.7553311516871798E-2</v>
      </c>
      <c r="AK1356" s="39">
        <f t="shared" si="549"/>
        <v>2.3062340437406008E-2</v>
      </c>
      <c r="AL1356" s="39">
        <f t="shared" si="550"/>
        <v>3.2878966690736401E-2</v>
      </c>
      <c r="AM1356" s="39"/>
      <c r="AS1356" s="39"/>
      <c r="AT1356" s="39">
        <f t="shared" si="540"/>
        <v>1.3437705410566252E-2</v>
      </c>
      <c r="AU1356" s="39">
        <f t="shared" si="541"/>
        <v>4.3112355557996834E-2</v>
      </c>
      <c r="AW1356" s="38">
        <f t="shared" si="542"/>
        <v>154.49380730342997</v>
      </c>
      <c r="AX1356" s="38">
        <f t="shared" si="545"/>
        <v>61.907624176555196</v>
      </c>
      <c r="AY1356" s="38">
        <f t="shared" si="546"/>
        <v>88.25898302594517</v>
      </c>
      <c r="AZ1356" s="38">
        <f t="shared" si="551"/>
        <v>0</v>
      </c>
      <c r="BA1356" s="38">
        <f t="shared" si="552"/>
        <v>0</v>
      </c>
      <c r="BB1356" s="38">
        <f t="shared" si="553"/>
        <v>0</v>
      </c>
      <c r="BC1356" s="38">
        <f t="shared" si="554"/>
        <v>0</v>
      </c>
      <c r="BD1356" s="38">
        <f t="shared" si="555"/>
        <v>0</v>
      </c>
      <c r="BE1356" s="38">
        <f t="shared" si="556"/>
        <v>0</v>
      </c>
      <c r="BF1356" s="38">
        <f t="shared" si="557"/>
        <v>0</v>
      </c>
      <c r="BG1356" s="38">
        <f t="shared" si="543"/>
        <v>36.071638895907626</v>
      </c>
      <c r="BH1356" s="38">
        <f t="shared" si="544"/>
        <v>115.72908276566439</v>
      </c>
      <c r="BI1356" s="61">
        <f t="shared" si="558"/>
        <v>456.46113616750239</v>
      </c>
    </row>
    <row r="1357" spans="1:61" x14ac:dyDescent="0.3">
      <c r="A1357" s="84" t="s">
        <v>666</v>
      </c>
      <c r="B1357" s="84" t="s">
        <v>667</v>
      </c>
      <c r="C1357" s="84" t="s">
        <v>667</v>
      </c>
      <c r="D1357" s="63">
        <f>VLOOKUP(B1357,Площадь!$A$2:$B$490,2,0)</f>
        <v>9.6</v>
      </c>
      <c r="E1357" s="72"/>
      <c r="F1357" s="87">
        <v>31</v>
      </c>
      <c r="G1357" s="87">
        <v>29</v>
      </c>
      <c r="H1357" s="90">
        <v>31</v>
      </c>
      <c r="I1357" s="89"/>
      <c r="J1357" s="89"/>
      <c r="K1357" s="89"/>
      <c r="L1357" s="89"/>
      <c r="M1357" s="89"/>
      <c r="N1357" s="89"/>
      <c r="O1357" s="89"/>
      <c r="P1357" s="89">
        <v>15</v>
      </c>
      <c r="Q1357" s="89">
        <v>31</v>
      </c>
      <c r="R1357">
        <f t="shared" si="547"/>
        <v>137</v>
      </c>
      <c r="S1357" s="79"/>
      <c r="T1357" s="73"/>
      <c r="U1357" s="39"/>
      <c r="V1357" s="39"/>
      <c r="W1357" s="39"/>
      <c r="X1357" s="39"/>
      <c r="Y1357" s="39"/>
      <c r="Z1357" s="39"/>
      <c r="AA1357" s="39"/>
      <c r="AB1357" s="39"/>
      <c r="AC1357" s="39"/>
      <c r="AD1357" s="39"/>
      <c r="AE1357" s="39"/>
      <c r="AF1357" s="39"/>
      <c r="AG1357" s="39"/>
      <c r="AH1357" s="39"/>
      <c r="AJ1357" s="39">
        <f t="shared" si="548"/>
        <v>0.1381279476404923</v>
      </c>
      <c r="AK1357" s="39">
        <f t="shared" si="549"/>
        <v>5.5349617049774417E-2</v>
      </c>
      <c r="AL1357" s="39">
        <f t="shared" si="550"/>
        <v>7.8909520057767357E-2</v>
      </c>
      <c r="AM1357" s="39"/>
      <c r="AS1357" s="39"/>
      <c r="AT1357" s="39">
        <f t="shared" si="540"/>
        <v>3.2250492985359001E-2</v>
      </c>
      <c r="AU1357" s="39">
        <f t="shared" si="541"/>
        <v>0.10346965333919241</v>
      </c>
      <c r="AW1357" s="38">
        <f t="shared" si="542"/>
        <v>370.78513752823193</v>
      </c>
      <c r="AX1357" s="38">
        <f t="shared" si="545"/>
        <v>148.57829802373246</v>
      </c>
      <c r="AY1357" s="38">
        <f t="shared" si="546"/>
        <v>211.82155926226838</v>
      </c>
      <c r="AZ1357" s="38">
        <f t="shared" si="551"/>
        <v>0</v>
      </c>
      <c r="BA1357" s="38">
        <f t="shared" si="552"/>
        <v>0</v>
      </c>
      <c r="BB1357" s="38">
        <f t="shared" si="553"/>
        <v>0</v>
      </c>
      <c r="BC1357" s="38">
        <f t="shared" si="554"/>
        <v>0</v>
      </c>
      <c r="BD1357" s="38">
        <f t="shared" si="555"/>
        <v>0</v>
      </c>
      <c r="BE1357" s="38">
        <f t="shared" si="556"/>
        <v>0</v>
      </c>
      <c r="BF1357" s="38">
        <f t="shared" si="557"/>
        <v>0</v>
      </c>
      <c r="BG1357" s="38">
        <f t="shared" si="543"/>
        <v>86.571933350178298</v>
      </c>
      <c r="BH1357" s="38">
        <f t="shared" si="544"/>
        <v>277.74979863759455</v>
      </c>
      <c r="BI1357" s="61">
        <f t="shared" si="558"/>
        <v>1095.5067268020055</v>
      </c>
    </row>
    <row r="1358" spans="1:61" x14ac:dyDescent="0.3">
      <c r="A1358" s="84" t="s">
        <v>600</v>
      </c>
      <c r="B1358" s="84" t="s">
        <v>601</v>
      </c>
      <c r="C1358" s="84" t="s">
        <v>601</v>
      </c>
      <c r="D1358" s="63">
        <f>VLOOKUP(B1358,Площадь!$A$2:$B$490,2,0)</f>
        <v>3.5</v>
      </c>
      <c r="E1358" s="72"/>
      <c r="F1358" s="87">
        <v>31</v>
      </c>
      <c r="G1358" s="87">
        <v>29</v>
      </c>
      <c r="H1358" s="90">
        <v>31</v>
      </c>
      <c r="I1358" s="89"/>
      <c r="J1358" s="89"/>
      <c r="K1358" s="89"/>
      <c r="L1358" s="89"/>
      <c r="M1358" s="89"/>
      <c r="N1358" s="89"/>
      <c r="O1358" s="89"/>
      <c r="P1358" s="89">
        <v>15</v>
      </c>
      <c r="Q1358" s="89">
        <v>31</v>
      </c>
      <c r="R1358">
        <f t="shared" si="547"/>
        <v>137</v>
      </c>
      <c r="S1358" s="79"/>
      <c r="T1358" s="73"/>
      <c r="U1358" s="39"/>
      <c r="V1358" s="39"/>
      <c r="W1358" s="39"/>
      <c r="X1358" s="39"/>
      <c r="Y1358" s="39"/>
      <c r="Z1358" s="39"/>
      <c r="AA1358" s="39"/>
      <c r="AB1358" s="39"/>
      <c r="AC1358" s="39"/>
      <c r="AD1358" s="39"/>
      <c r="AE1358" s="39"/>
      <c r="AF1358" s="39"/>
      <c r="AG1358" s="39"/>
      <c r="AH1358" s="39"/>
      <c r="AJ1358" s="39">
        <f t="shared" si="548"/>
        <v>5.0359147577262821E-2</v>
      </c>
      <c r="AK1358" s="39">
        <f t="shared" si="549"/>
        <v>2.0179547882730256E-2</v>
      </c>
      <c r="AL1358" s="39">
        <f t="shared" si="550"/>
        <v>2.8769095854394352E-2</v>
      </c>
      <c r="AM1358" s="39"/>
      <c r="AS1358" s="39"/>
      <c r="AT1358" s="39">
        <f t="shared" ref="AT1358:AT1360" si="559">(D1358*$AT$1)/15*P1358</f>
        <v>1.175799223424547E-2</v>
      </c>
      <c r="AU1358" s="39">
        <f t="shared" ref="AU1358:AU1360" si="560">(D1358*$AU$1)/31*Q1358</f>
        <v>3.7723311113247227E-2</v>
      </c>
      <c r="AW1358" s="38">
        <f t="shared" ref="AW1358:AW1360" si="561">(U1358+AJ1358)*$AW$1</f>
        <v>135.18208139050122</v>
      </c>
      <c r="AX1358" s="38">
        <f t="shared" si="545"/>
        <v>54.169171154485795</v>
      </c>
      <c r="AY1358" s="38">
        <f t="shared" si="546"/>
        <v>77.226610147702033</v>
      </c>
      <c r="AZ1358" s="38">
        <f t="shared" si="551"/>
        <v>0</v>
      </c>
      <c r="BA1358" s="38">
        <f t="shared" si="552"/>
        <v>0</v>
      </c>
      <c r="BB1358" s="38">
        <f t="shared" si="553"/>
        <v>0</v>
      </c>
      <c r="BC1358" s="38">
        <f t="shared" si="554"/>
        <v>0</v>
      </c>
      <c r="BD1358" s="38">
        <f t="shared" si="555"/>
        <v>0</v>
      </c>
      <c r="BE1358" s="38">
        <f t="shared" si="556"/>
        <v>0</v>
      </c>
      <c r="BF1358" s="38">
        <f t="shared" si="557"/>
        <v>0</v>
      </c>
      <c r="BG1358" s="38">
        <f t="shared" ref="BG1358:BG1360" si="562">(AF1358+AT1358)*$BG$1</f>
        <v>31.562684033919172</v>
      </c>
      <c r="BH1358" s="38">
        <f t="shared" ref="BH1358:BH1360" si="563">(AG1358+AU1358)*$BH$1</f>
        <v>101.26294741995633</v>
      </c>
      <c r="BI1358" s="61">
        <f t="shared" si="558"/>
        <v>399.40349414656458</v>
      </c>
    </row>
    <row r="1359" spans="1:61" x14ac:dyDescent="0.3">
      <c r="A1359" s="84" t="s">
        <v>530</v>
      </c>
      <c r="B1359" s="84" t="s">
        <v>531</v>
      </c>
      <c r="C1359" s="84" t="s">
        <v>531</v>
      </c>
      <c r="D1359" s="63">
        <f>VLOOKUP(B1359,Площадь!$A$2:$B$490,2,0)</f>
        <v>7.9</v>
      </c>
      <c r="E1359" s="72"/>
      <c r="F1359" s="87">
        <v>31</v>
      </c>
      <c r="G1359" s="87">
        <v>29</v>
      </c>
      <c r="H1359" s="90">
        <v>31</v>
      </c>
      <c r="I1359" s="89"/>
      <c r="J1359" s="89"/>
      <c r="K1359" s="89"/>
      <c r="L1359" s="89"/>
      <c r="M1359" s="89"/>
      <c r="N1359" s="89"/>
      <c r="O1359" s="89"/>
      <c r="P1359" s="89">
        <v>15</v>
      </c>
      <c r="Q1359" s="89">
        <v>31</v>
      </c>
      <c r="R1359">
        <f t="shared" si="547"/>
        <v>137</v>
      </c>
      <c r="S1359" s="79"/>
      <c r="T1359" s="73"/>
      <c r="U1359" s="39"/>
      <c r="V1359" s="39"/>
      <c r="W1359" s="39"/>
      <c r="X1359" s="39"/>
      <c r="Y1359" s="39"/>
      <c r="Z1359" s="39"/>
      <c r="AA1359" s="39"/>
      <c r="AB1359" s="39"/>
      <c r="AC1359" s="39"/>
      <c r="AD1359" s="39"/>
      <c r="AE1359" s="39"/>
      <c r="AF1359" s="39"/>
      <c r="AG1359" s="39"/>
      <c r="AH1359" s="39"/>
      <c r="AJ1359" s="39">
        <f t="shared" si="548"/>
        <v>0.11366779024582181</v>
      </c>
      <c r="AK1359" s="39">
        <f t="shared" si="549"/>
        <v>4.554812236387687E-2</v>
      </c>
      <c r="AL1359" s="39">
        <f t="shared" si="550"/>
        <v>6.4935959214204392E-2</v>
      </c>
      <c r="AM1359" s="39"/>
      <c r="AS1359" s="39"/>
      <c r="AT1359" s="39">
        <f t="shared" si="559"/>
        <v>2.6539468185868349E-2</v>
      </c>
      <c r="AU1359" s="39">
        <f t="shared" si="560"/>
        <v>8.5146902227043755E-2</v>
      </c>
      <c r="AW1359" s="38">
        <f t="shared" si="561"/>
        <v>305.12526942427428</v>
      </c>
      <c r="AX1359" s="38">
        <f t="shared" si="545"/>
        <v>122.26755774869652</v>
      </c>
      <c r="AY1359" s="38">
        <f t="shared" si="546"/>
        <v>174.31149147624171</v>
      </c>
      <c r="AZ1359" s="38">
        <f t="shared" si="551"/>
        <v>0</v>
      </c>
      <c r="BA1359" s="38">
        <f t="shared" si="552"/>
        <v>0</v>
      </c>
      <c r="BB1359" s="38">
        <f t="shared" si="553"/>
        <v>0</v>
      </c>
      <c r="BC1359" s="38">
        <f t="shared" si="554"/>
        <v>0</v>
      </c>
      <c r="BD1359" s="38">
        <f t="shared" si="555"/>
        <v>0</v>
      </c>
      <c r="BE1359" s="38">
        <f t="shared" si="556"/>
        <v>0</v>
      </c>
      <c r="BF1359" s="38">
        <f t="shared" si="557"/>
        <v>0</v>
      </c>
      <c r="BG1359" s="38">
        <f t="shared" si="562"/>
        <v>71.24148681941756</v>
      </c>
      <c r="BH1359" s="38">
        <f t="shared" si="563"/>
        <v>228.56493846218717</v>
      </c>
      <c r="BI1359" s="61">
        <f t="shared" si="558"/>
        <v>901.51074393081717</v>
      </c>
    </row>
    <row r="1360" spans="1:61" x14ac:dyDescent="0.3">
      <c r="A1360" s="84" t="s">
        <v>648</v>
      </c>
      <c r="B1360" s="84" t="s">
        <v>649</v>
      </c>
      <c r="C1360" s="84" t="s">
        <v>649</v>
      </c>
      <c r="D1360" s="63">
        <f>VLOOKUP(B1360,Площадь!$A$2:$B$490,2,0)</f>
        <v>3.3</v>
      </c>
      <c r="E1360" s="72"/>
      <c r="F1360" s="87">
        <v>31</v>
      </c>
      <c r="G1360" s="87">
        <v>29</v>
      </c>
      <c r="H1360" s="90">
        <v>31</v>
      </c>
      <c r="I1360" s="89"/>
      <c r="J1360" s="89"/>
      <c r="K1360" s="89"/>
      <c r="L1360" s="89"/>
      <c r="M1360" s="89"/>
      <c r="N1360" s="89"/>
      <c r="O1360" s="89"/>
      <c r="P1360" s="89">
        <v>15</v>
      </c>
      <c r="Q1360" s="89">
        <v>31</v>
      </c>
      <c r="R1360">
        <f t="shared" si="547"/>
        <v>137</v>
      </c>
      <c r="S1360" s="79"/>
      <c r="T1360" s="73"/>
      <c r="U1360" s="39"/>
      <c r="V1360" s="39"/>
      <c r="W1360" s="39"/>
      <c r="X1360" s="39"/>
      <c r="Y1360" s="39"/>
      <c r="Z1360" s="39"/>
      <c r="AA1360" s="39"/>
      <c r="AB1360" s="39"/>
      <c r="AC1360" s="39"/>
      <c r="AD1360" s="39"/>
      <c r="AE1360" s="39"/>
      <c r="AF1360" s="39"/>
      <c r="AG1360" s="39"/>
      <c r="AH1360" s="39"/>
      <c r="AJ1360" s="39">
        <f t="shared" si="548"/>
        <v>4.7481482001419231E-2</v>
      </c>
      <c r="AK1360" s="39">
        <f t="shared" si="549"/>
        <v>1.9026430860859957E-2</v>
      </c>
      <c r="AL1360" s="39">
        <f t="shared" si="550"/>
        <v>2.7125147519857531E-2</v>
      </c>
      <c r="AM1360" s="39"/>
      <c r="AS1360" s="39"/>
      <c r="AT1360" s="39">
        <f t="shared" si="559"/>
        <v>1.1086106963717158E-2</v>
      </c>
      <c r="AU1360" s="39">
        <f t="shared" si="560"/>
        <v>3.5567693335347386E-2</v>
      </c>
      <c r="AW1360" s="38">
        <f t="shared" si="561"/>
        <v>127.45739102532973</v>
      </c>
      <c r="AX1360" s="38">
        <f t="shared" si="545"/>
        <v>51.073789945658035</v>
      </c>
      <c r="AY1360" s="38">
        <f t="shared" si="546"/>
        <v>72.813660996404764</v>
      </c>
      <c r="AZ1360" s="38">
        <f t="shared" si="551"/>
        <v>0</v>
      </c>
      <c r="BA1360" s="38">
        <f t="shared" si="552"/>
        <v>0</v>
      </c>
      <c r="BB1360" s="38">
        <f t="shared" si="553"/>
        <v>0</v>
      </c>
      <c r="BC1360" s="38">
        <f t="shared" si="554"/>
        <v>0</v>
      </c>
      <c r="BD1360" s="38">
        <f t="shared" si="555"/>
        <v>0</v>
      </c>
      <c r="BE1360" s="38">
        <f t="shared" si="556"/>
        <v>0</v>
      </c>
      <c r="BF1360" s="38">
        <f t="shared" si="557"/>
        <v>0</v>
      </c>
      <c r="BG1360" s="38">
        <f t="shared" si="562"/>
        <v>29.759102089123793</v>
      </c>
      <c r="BH1360" s="38">
        <f t="shared" si="563"/>
        <v>95.476493281673115</v>
      </c>
      <c r="BI1360" s="61">
        <f t="shared" si="558"/>
        <v>376.58043733818943</v>
      </c>
    </row>
    <row r="1362" spans="19:61" x14ac:dyDescent="0.3">
      <c r="S1362" s="27">
        <f>SUM(S3:S1361)</f>
        <v>1454.348868308409</v>
      </c>
      <c r="T1362" s="40">
        <f>SUM(T3:T1361)</f>
        <v>638.15886856166969</v>
      </c>
      <c r="U1362" s="28">
        <f>SUM(U3:U1360)</f>
        <v>1147.7544561650989</v>
      </c>
      <c r="V1362" s="28">
        <f t="shared" ref="V1362:AH1362" si="564">SUM(V3:V1360)</f>
        <v>886.24434096814423</v>
      </c>
      <c r="W1362" s="28">
        <f t="shared" si="564"/>
        <v>762.74344697738968</v>
      </c>
      <c r="X1362" s="28"/>
      <c r="Y1362" s="169">
        <f>SUM(Y3:Y1360)</f>
        <v>-47.901966012735926</v>
      </c>
      <c r="Z1362" s="28">
        <f t="shared" si="564"/>
        <v>0</v>
      </c>
      <c r="AA1362" s="28">
        <f t="shared" si="564"/>
        <v>0</v>
      </c>
      <c r="AB1362" s="28">
        <f t="shared" si="564"/>
        <v>0</v>
      </c>
      <c r="AC1362" s="28">
        <f t="shared" si="564"/>
        <v>0</v>
      </c>
      <c r="AD1362" s="28">
        <f t="shared" si="564"/>
        <v>0</v>
      </c>
      <c r="AE1362" s="28">
        <f t="shared" si="564"/>
        <v>0</v>
      </c>
      <c r="AF1362" s="28">
        <f t="shared" si="564"/>
        <v>382.43541870673505</v>
      </c>
      <c r="AG1362" s="28">
        <f t="shared" si="564"/>
        <v>845.58020164601135</v>
      </c>
      <c r="AH1362" s="169">
        <f t="shared" si="564"/>
        <v>24.151058385295805</v>
      </c>
      <c r="AJ1362" s="28">
        <f>SUM(AJ3:AJ1360)</f>
        <v>712.25676200819953</v>
      </c>
      <c r="AK1362" s="28">
        <f t="shared" ref="AK1362:AU1362" si="565">SUM(AK3:AK1360)</f>
        <v>285.41030031716093</v>
      </c>
      <c r="AL1362" s="28">
        <f t="shared" si="565"/>
        <v>406.89694017787468</v>
      </c>
      <c r="AM1362" s="28"/>
      <c r="AN1362" s="28"/>
      <c r="AO1362" s="28"/>
      <c r="AP1362" s="28"/>
      <c r="AQ1362" s="28"/>
      <c r="AR1362" s="28"/>
      <c r="AS1362" s="28"/>
      <c r="AT1362" s="28">
        <f>SUM(AT3:AT1360)</f>
        <v>166.29966707900394</v>
      </c>
      <c r="AU1362" s="28">
        <f t="shared" si="565"/>
        <v>533.54126744354699</v>
      </c>
      <c r="AW1362" s="66">
        <f>SUM(AW3:AW1360)</f>
        <v>3452446.6376399929</v>
      </c>
      <c r="AX1362" s="66">
        <f>SUM(AX3:AX1360)</f>
        <v>1955643.4233200029</v>
      </c>
      <c r="AY1362" s="66">
        <f>SUM(AY3:AY1360)</f>
        <v>2115996.8700000127</v>
      </c>
      <c r="AZ1362" s="66">
        <f t="shared" ref="AZ1362:BF1362" si="566">SUM(AZ3:AZ1360)</f>
        <v>0</v>
      </c>
      <c r="BA1362" s="66">
        <f t="shared" si="566"/>
        <v>0</v>
      </c>
      <c r="BB1362" s="66">
        <f t="shared" si="566"/>
        <v>0</v>
      </c>
      <c r="BC1362" s="66">
        <f t="shared" si="566"/>
        <v>0</v>
      </c>
      <c r="BD1362" s="66">
        <f t="shared" si="566"/>
        <v>0</v>
      </c>
      <c r="BE1362" s="66">
        <f t="shared" si="566"/>
        <v>0</v>
      </c>
      <c r="BF1362" s="66">
        <f t="shared" si="566"/>
        <v>0</v>
      </c>
      <c r="BG1362" s="66">
        <f>SUM(BG3:BG1360)</f>
        <v>959705.3445999996</v>
      </c>
      <c r="BH1362" s="66">
        <f>SUM(BH3:BH1360)</f>
        <v>2567137.6717200004</v>
      </c>
      <c r="BI1362" s="66">
        <f>SUM(BI3:BI1360)</f>
        <v>11050929.947280008</v>
      </c>
    </row>
    <row r="1363" spans="19:61" x14ac:dyDescent="0.3">
      <c r="S1363">
        <f>'Общие показания'!I797</f>
        <v>1398.3711220553205</v>
      </c>
      <c r="T1363">
        <f>'Общие показания'!S797</f>
        <v>614.00781017637371</v>
      </c>
      <c r="X1363" s="27"/>
      <c r="AG1363" s="27">
        <f>AE1362+AF1362+AG1362</f>
        <v>1228.0156203527463</v>
      </c>
      <c r="AJ1363">
        <f>расш!L3</f>
        <v>712.25676200819862</v>
      </c>
      <c r="AK1363">
        <f>расш!L4</f>
        <v>285.41030031716178</v>
      </c>
      <c r="AL1363">
        <f>расш!L5</f>
        <v>406.89694017787741</v>
      </c>
      <c r="AM1363" s="39"/>
      <c r="AN1363" s="39"/>
      <c r="AO1363" s="39"/>
      <c r="AP1363" s="39"/>
      <c r="AQ1363" s="39"/>
      <c r="AR1363" s="39"/>
      <c r="AS1363" s="39"/>
      <c r="AT1363" s="39">
        <f>расш!L13</f>
        <v>166.29966707900371</v>
      </c>
      <c r="AU1363" s="39">
        <f>расш!L14</f>
        <v>533.54126744354562</v>
      </c>
      <c r="AW1363">
        <f>расш!H3</f>
        <v>3452446.6376400008</v>
      </c>
      <c r="AX1363">
        <f>расш!H4</f>
        <v>1955643.4233200003</v>
      </c>
      <c r="AY1363">
        <f>расш!H5</f>
        <v>2115996.87</v>
      </c>
      <c r="BG1363" s="152">
        <f>расш!H13</f>
        <v>959705.34460000007</v>
      </c>
      <c r="BH1363" s="152">
        <f>расш!H14</f>
        <v>2567137.67172</v>
      </c>
      <c r="BI1363" s="174">
        <f>расш!H16</f>
        <v>11050929.947280001</v>
      </c>
    </row>
    <row r="1364" spans="19:61" x14ac:dyDescent="0.3">
      <c r="S1364" s="77">
        <f>S1363-S1362</f>
        <v>-55.977746253088526</v>
      </c>
      <c r="T1364" s="170">
        <f>T1363-T1362</f>
        <v>-24.151058385295983</v>
      </c>
      <c r="AG1364" s="27">
        <f>AG1363-'Общие показания'!S797</f>
        <v>614.00781017637257</v>
      </c>
      <c r="AJ1364" s="27">
        <f>AJ1362-AJ1363</f>
        <v>9.0949470177292824E-13</v>
      </c>
      <c r="AK1364" s="27">
        <f t="shared" ref="AK1364:AL1364" si="567">AK1362-AK1363</f>
        <v>-8.5265128291212022E-13</v>
      </c>
      <c r="AL1364" s="27">
        <f t="shared" si="567"/>
        <v>-2.7284841053187847E-12</v>
      </c>
      <c r="AT1364" s="27">
        <f t="shared" ref="AT1364" si="568">AT1362-AT1363</f>
        <v>2.2737367544323206E-13</v>
      </c>
      <c r="AU1364" s="27">
        <f t="shared" ref="AU1364" si="569">AU1362-AU1363</f>
        <v>1.3642420526593924E-12</v>
      </c>
      <c r="AW1364" s="62">
        <f>AW1362-AW1363</f>
        <v>-7.9162418842315674E-9</v>
      </c>
      <c r="AX1364" s="62">
        <f>AX1362-AX1363</f>
        <v>2.5611370801925659E-9</v>
      </c>
      <c r="AY1364" s="62">
        <f>AY1362-AY1363</f>
        <v>1.257285475730896E-8</v>
      </c>
      <c r="BG1364" s="62">
        <f>BG1362-BG1363</f>
        <v>0</v>
      </c>
      <c r="BH1364" s="62">
        <f>BH1362-BH1363</f>
        <v>0</v>
      </c>
    </row>
    <row r="1365" spans="19:61" x14ac:dyDescent="0.3">
      <c r="AW1365" s="192">
        <v>3452446.95</v>
      </c>
      <c r="AX1365" s="192">
        <v>1955643.67</v>
      </c>
      <c r="AY1365" s="192">
        <v>2115996.77</v>
      </c>
      <c r="BG1365" s="192">
        <v>959705.29</v>
      </c>
      <c r="BH1365" s="192">
        <v>2567138.0299999998</v>
      </c>
    </row>
    <row r="1366" spans="19:61" x14ac:dyDescent="0.3">
      <c r="Z1366" s="27"/>
      <c r="AG1366" s="62"/>
      <c r="AW1366" s="62">
        <f>AW1362-AW1365</f>
        <v>-0.3123600073158741</v>
      </c>
      <c r="AX1366" s="62">
        <f>AX1362-AX1365</f>
        <v>-0.2466799970716238</v>
      </c>
      <c r="AY1366" s="62">
        <f>AY1362-AY1365</f>
        <v>0.10000001266598701</v>
      </c>
      <c r="BG1366" s="62">
        <f>BG1362-BG1365</f>
        <v>5.4599999566562474E-2</v>
      </c>
      <c r="BH1366" s="62">
        <f>BH1362-BH1365</f>
        <v>-0.358279999345541</v>
      </c>
    </row>
    <row r="1367" spans="19:61" x14ac:dyDescent="0.3">
      <c r="T1367" s="172"/>
      <c r="Z1367" s="27"/>
      <c r="AB1367" s="27"/>
    </row>
    <row r="1369" spans="19:61" x14ac:dyDescent="0.3">
      <c r="Z1369" s="27"/>
      <c r="AB1369" s="27"/>
    </row>
  </sheetData>
  <autoFilter ref="A2:BI1360"/>
  <conditionalFormatting sqref="B3:B1360">
    <cfRule type="duplicateValues" dxfId="4" priority="8"/>
  </conditionalFormatting>
  <conditionalFormatting sqref="C906:C1360 C3:C904">
    <cfRule type="duplicateValues" dxfId="3" priority="10"/>
  </conditionalFormatting>
  <conditionalFormatting sqref="C905">
    <cfRule type="duplicateValues" dxfId="2" priority="1"/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95"/>
  <sheetViews>
    <sheetView workbookViewId="0">
      <selection activeCell="G27" sqref="G27"/>
    </sheetView>
  </sheetViews>
  <sheetFormatPr defaultRowHeight="14.4" x14ac:dyDescent="0.3"/>
  <sheetData>
    <row r="1" spans="1:5" ht="61.2" x14ac:dyDescent="0.3">
      <c r="A1" s="64" t="s">
        <v>2643</v>
      </c>
      <c r="B1" s="65">
        <v>5742.5</v>
      </c>
      <c r="D1" s="64" t="s">
        <v>2644</v>
      </c>
      <c r="E1" s="65">
        <v>43759.9</v>
      </c>
    </row>
    <row r="2" spans="1:5" x14ac:dyDescent="0.3">
      <c r="A2" s="69" t="s">
        <v>1415</v>
      </c>
      <c r="B2" s="70">
        <v>15.6</v>
      </c>
      <c r="D2" s="69" t="s">
        <v>154</v>
      </c>
      <c r="E2" s="70">
        <v>74.2</v>
      </c>
    </row>
    <row r="3" spans="1:5" x14ac:dyDescent="0.3">
      <c r="A3" s="69" t="s">
        <v>1593</v>
      </c>
      <c r="B3" s="70">
        <v>15.6</v>
      </c>
      <c r="D3" s="69" t="s">
        <v>137</v>
      </c>
      <c r="E3" s="70">
        <v>33.1</v>
      </c>
    </row>
    <row r="4" spans="1:5" x14ac:dyDescent="0.3">
      <c r="A4" s="69" t="s">
        <v>2210</v>
      </c>
      <c r="B4" s="70">
        <v>15.2</v>
      </c>
      <c r="D4" s="69" t="s">
        <v>34</v>
      </c>
      <c r="E4" s="70">
        <v>33.1</v>
      </c>
    </row>
    <row r="5" spans="1:5" x14ac:dyDescent="0.3">
      <c r="A5" s="69" t="s">
        <v>1338</v>
      </c>
      <c r="B5" s="70">
        <v>15.2</v>
      </c>
      <c r="D5" s="69" t="s">
        <v>145</v>
      </c>
      <c r="E5" s="70">
        <v>36.700000000000003</v>
      </c>
    </row>
    <row r="6" spans="1:5" x14ac:dyDescent="0.3">
      <c r="A6" s="69" t="s">
        <v>497</v>
      </c>
      <c r="B6" s="70">
        <v>17.600000000000001</v>
      </c>
      <c r="D6" s="69" t="s">
        <v>73</v>
      </c>
      <c r="E6" s="70">
        <v>78.400000000000006</v>
      </c>
    </row>
    <row r="7" spans="1:5" x14ac:dyDescent="0.3">
      <c r="A7" s="69" t="s">
        <v>669</v>
      </c>
      <c r="B7" s="70">
        <v>16.8</v>
      </c>
      <c r="D7" s="69" t="s">
        <v>146</v>
      </c>
      <c r="E7" s="70">
        <v>72.599999999999994</v>
      </c>
    </row>
    <row r="8" spans="1:5" x14ac:dyDescent="0.3">
      <c r="A8" s="69" t="s">
        <v>504</v>
      </c>
      <c r="B8" s="70">
        <v>20.7</v>
      </c>
      <c r="D8" s="69" t="s">
        <v>159</v>
      </c>
      <c r="E8" s="70">
        <v>57.1</v>
      </c>
    </row>
    <row r="9" spans="1:5" x14ac:dyDescent="0.3">
      <c r="A9" s="69" t="s">
        <v>620</v>
      </c>
      <c r="B9" s="70">
        <v>21.9</v>
      </c>
      <c r="D9" s="69" t="s">
        <v>88</v>
      </c>
      <c r="E9" s="70">
        <v>33.1</v>
      </c>
    </row>
    <row r="10" spans="1:5" x14ac:dyDescent="0.3">
      <c r="A10" s="69" t="s">
        <v>630</v>
      </c>
      <c r="B10" s="70">
        <v>16.8</v>
      </c>
      <c r="D10" s="69" t="s">
        <v>112</v>
      </c>
      <c r="E10" s="70">
        <v>33.1</v>
      </c>
    </row>
    <row r="11" spans="1:5" x14ac:dyDescent="0.3">
      <c r="A11" s="69" t="s">
        <v>1669</v>
      </c>
      <c r="B11" s="70">
        <v>15.8</v>
      </c>
      <c r="D11" s="69" t="s">
        <v>144</v>
      </c>
      <c r="E11" s="70">
        <v>36.700000000000003</v>
      </c>
    </row>
    <row r="12" spans="1:5" x14ac:dyDescent="0.3">
      <c r="A12" s="69" t="s">
        <v>562</v>
      </c>
      <c r="B12" s="70">
        <v>15.8</v>
      </c>
      <c r="D12" s="69" t="s">
        <v>58</v>
      </c>
      <c r="E12" s="70">
        <v>78.400000000000006</v>
      </c>
    </row>
    <row r="13" spans="1:5" x14ac:dyDescent="0.3">
      <c r="A13" s="69" t="s">
        <v>1192</v>
      </c>
      <c r="B13" s="70">
        <v>17.600000000000001</v>
      </c>
      <c r="D13" s="69" t="s">
        <v>47</v>
      </c>
      <c r="E13" s="70">
        <v>72.599999999999994</v>
      </c>
    </row>
    <row r="14" spans="1:5" x14ac:dyDescent="0.3">
      <c r="A14" s="69" t="s">
        <v>1639</v>
      </c>
      <c r="B14" s="70">
        <v>13.6</v>
      </c>
      <c r="D14" s="69" t="s">
        <v>67</v>
      </c>
      <c r="E14" s="70">
        <v>36.700000000000003</v>
      </c>
    </row>
    <row r="15" spans="1:5" x14ac:dyDescent="0.3">
      <c r="A15" s="69" t="s">
        <v>622</v>
      </c>
      <c r="B15" s="70">
        <v>16.2</v>
      </c>
      <c r="D15" s="69" t="s">
        <v>140</v>
      </c>
      <c r="E15" s="70">
        <v>57.1</v>
      </c>
    </row>
    <row r="16" spans="1:5" x14ac:dyDescent="0.3">
      <c r="A16" s="69" t="s">
        <v>769</v>
      </c>
      <c r="B16" s="70">
        <v>18.8</v>
      </c>
      <c r="D16" s="69" t="s">
        <v>129</v>
      </c>
      <c r="E16" s="70">
        <v>33.1</v>
      </c>
    </row>
    <row r="17" spans="1:5" x14ac:dyDescent="0.3">
      <c r="A17" s="69" t="s">
        <v>532</v>
      </c>
      <c r="B17" s="70">
        <v>13.8</v>
      </c>
      <c r="D17" s="69" t="s">
        <v>136</v>
      </c>
      <c r="E17" s="70">
        <v>33.1</v>
      </c>
    </row>
    <row r="18" spans="1:5" x14ac:dyDescent="0.3">
      <c r="A18" s="69" t="s">
        <v>1418</v>
      </c>
      <c r="B18" s="70">
        <v>16.7</v>
      </c>
      <c r="D18" s="69" t="s">
        <v>312</v>
      </c>
      <c r="E18" s="70">
        <v>36.700000000000003</v>
      </c>
    </row>
    <row r="19" spans="1:5" x14ac:dyDescent="0.3">
      <c r="A19" s="69" t="s">
        <v>685</v>
      </c>
      <c r="B19" s="70">
        <v>16.7</v>
      </c>
      <c r="D19" s="69" t="s">
        <v>46</v>
      </c>
      <c r="E19" s="70">
        <v>78.400000000000006</v>
      </c>
    </row>
    <row r="20" spans="1:5" x14ac:dyDescent="0.3">
      <c r="A20" s="69" t="s">
        <v>1340</v>
      </c>
      <c r="B20" s="70">
        <v>13.8</v>
      </c>
      <c r="D20" s="69" t="s">
        <v>59</v>
      </c>
      <c r="E20" s="70">
        <v>72.599999999999994</v>
      </c>
    </row>
    <row r="21" spans="1:5" x14ac:dyDescent="0.3">
      <c r="A21" s="69" t="s">
        <v>1581</v>
      </c>
      <c r="B21" s="70">
        <v>16.7</v>
      </c>
      <c r="D21" s="69" t="s">
        <v>40</v>
      </c>
      <c r="E21" s="70">
        <v>57.1</v>
      </c>
    </row>
    <row r="22" spans="1:5" x14ac:dyDescent="0.3">
      <c r="A22" s="69" t="s">
        <v>770</v>
      </c>
      <c r="B22" s="70">
        <v>16.7</v>
      </c>
      <c r="D22" s="69" t="s">
        <v>134</v>
      </c>
      <c r="E22" s="70">
        <v>33.1</v>
      </c>
    </row>
    <row r="23" spans="1:5" x14ac:dyDescent="0.3">
      <c r="A23" s="69" t="s">
        <v>506</v>
      </c>
      <c r="B23" s="70">
        <v>13.8</v>
      </c>
      <c r="D23" s="69" t="s">
        <v>51</v>
      </c>
      <c r="E23" s="70">
        <v>33.1</v>
      </c>
    </row>
    <row r="24" spans="1:5" x14ac:dyDescent="0.3">
      <c r="A24" s="69" t="s">
        <v>1392</v>
      </c>
      <c r="B24" s="70">
        <v>16.7</v>
      </c>
      <c r="D24" s="69" t="s">
        <v>35</v>
      </c>
      <c r="E24" s="70">
        <v>36.700000000000003</v>
      </c>
    </row>
    <row r="25" spans="1:5" x14ac:dyDescent="0.3">
      <c r="A25" s="69" t="s">
        <v>1571</v>
      </c>
      <c r="B25" s="70">
        <v>17.3</v>
      </c>
      <c r="D25" s="69" t="s">
        <v>152</v>
      </c>
      <c r="E25" s="70">
        <v>78.400000000000006</v>
      </c>
    </row>
    <row r="26" spans="1:5" x14ac:dyDescent="0.3">
      <c r="A26" s="69" t="s">
        <v>557</v>
      </c>
      <c r="B26" s="70">
        <v>16.7</v>
      </c>
      <c r="D26" s="69" t="s">
        <v>155</v>
      </c>
      <c r="E26" s="70">
        <v>78.400000000000006</v>
      </c>
    </row>
    <row r="27" spans="1:5" x14ac:dyDescent="0.3">
      <c r="A27" s="69" t="s">
        <v>1573</v>
      </c>
      <c r="B27" s="70">
        <v>13.8</v>
      </c>
      <c r="D27" s="69" t="s">
        <v>37</v>
      </c>
      <c r="E27" s="70">
        <v>101.7</v>
      </c>
    </row>
    <row r="28" spans="1:5" x14ac:dyDescent="0.3">
      <c r="A28" s="69" t="s">
        <v>603</v>
      </c>
      <c r="B28" s="70">
        <v>16.7</v>
      </c>
      <c r="D28" s="69" t="s">
        <v>42</v>
      </c>
      <c r="E28" s="70">
        <v>78.8</v>
      </c>
    </row>
    <row r="29" spans="1:5" x14ac:dyDescent="0.3">
      <c r="A29" s="69" t="s">
        <v>641</v>
      </c>
      <c r="B29" s="70">
        <v>17</v>
      </c>
      <c r="D29" s="69" t="s">
        <v>133</v>
      </c>
      <c r="E29" s="70">
        <v>46.7</v>
      </c>
    </row>
    <row r="30" spans="1:5" x14ac:dyDescent="0.3">
      <c r="A30" s="69" t="s">
        <v>1237</v>
      </c>
      <c r="B30" s="70">
        <v>13.8</v>
      </c>
      <c r="D30" s="69" t="s">
        <v>89</v>
      </c>
      <c r="E30" s="70">
        <v>46.6</v>
      </c>
    </row>
    <row r="31" spans="1:5" x14ac:dyDescent="0.3">
      <c r="A31" s="69" t="s">
        <v>1721</v>
      </c>
      <c r="B31" s="70">
        <v>15.3</v>
      </c>
      <c r="D31" s="69" t="s">
        <v>44</v>
      </c>
      <c r="E31" s="70">
        <v>50.8</v>
      </c>
    </row>
    <row r="32" spans="1:5" x14ac:dyDescent="0.3">
      <c r="A32" s="69" t="s">
        <v>1394</v>
      </c>
      <c r="B32" s="70">
        <v>15.9</v>
      </c>
      <c r="D32" s="69" t="s">
        <v>52</v>
      </c>
      <c r="E32" s="70">
        <v>110.4</v>
      </c>
    </row>
    <row r="33" spans="1:5" x14ac:dyDescent="0.3">
      <c r="A33" s="69" t="s">
        <v>536</v>
      </c>
      <c r="B33" s="70">
        <v>15.2</v>
      </c>
      <c r="D33" s="69" t="s">
        <v>138</v>
      </c>
      <c r="E33" s="70">
        <v>80.900000000000006</v>
      </c>
    </row>
    <row r="34" spans="1:5" x14ac:dyDescent="0.3">
      <c r="A34" s="69" t="s">
        <v>539</v>
      </c>
      <c r="B34" s="70">
        <v>13.8</v>
      </c>
      <c r="D34" s="69" t="s">
        <v>148</v>
      </c>
      <c r="E34" s="70">
        <v>38.299999999999997</v>
      </c>
    </row>
    <row r="35" spans="1:5" x14ac:dyDescent="0.3">
      <c r="A35" s="69" t="s">
        <v>1508</v>
      </c>
      <c r="B35" s="70">
        <v>16.899999999999999</v>
      </c>
      <c r="D35" s="69" t="s">
        <v>141</v>
      </c>
      <c r="E35" s="70">
        <v>24</v>
      </c>
    </row>
    <row r="36" spans="1:5" x14ac:dyDescent="0.3">
      <c r="A36" s="69" t="s">
        <v>611</v>
      </c>
      <c r="B36" s="70">
        <v>17.3</v>
      </c>
      <c r="D36" s="69" t="s">
        <v>313</v>
      </c>
      <c r="E36" s="70">
        <v>72.599999999999994</v>
      </c>
    </row>
    <row r="37" spans="1:5" x14ac:dyDescent="0.3">
      <c r="A37" s="69" t="s">
        <v>1492</v>
      </c>
      <c r="B37" s="70">
        <v>15.8</v>
      </c>
      <c r="D37" s="69" t="s">
        <v>153</v>
      </c>
      <c r="E37" s="70">
        <v>33.4</v>
      </c>
    </row>
    <row r="38" spans="1:5" x14ac:dyDescent="0.3">
      <c r="A38" s="69" t="s">
        <v>1629</v>
      </c>
      <c r="B38" s="70">
        <v>13.8</v>
      </c>
      <c r="D38" s="69" t="s">
        <v>135</v>
      </c>
      <c r="E38" s="70">
        <v>60.2</v>
      </c>
    </row>
    <row r="39" spans="1:5" x14ac:dyDescent="0.3">
      <c r="A39" s="69" t="s">
        <v>1729</v>
      </c>
      <c r="B39" s="70">
        <v>17.399999999999999</v>
      </c>
      <c r="D39" s="69" t="s">
        <v>128</v>
      </c>
      <c r="E39" s="70">
        <v>71.400000000000006</v>
      </c>
    </row>
    <row r="40" spans="1:5" x14ac:dyDescent="0.3">
      <c r="A40" s="69" t="s">
        <v>1330</v>
      </c>
      <c r="B40" s="70">
        <v>15.8</v>
      </c>
      <c r="D40" s="69" t="s">
        <v>276</v>
      </c>
      <c r="E40" s="70">
        <v>79.599999999999994</v>
      </c>
    </row>
    <row r="41" spans="1:5" x14ac:dyDescent="0.3">
      <c r="A41" s="69" t="s">
        <v>635</v>
      </c>
      <c r="B41" s="70">
        <v>13.8</v>
      </c>
      <c r="D41" s="69" t="s">
        <v>56</v>
      </c>
      <c r="E41" s="70">
        <v>36.799999999999997</v>
      </c>
    </row>
    <row r="42" spans="1:5" x14ac:dyDescent="0.3">
      <c r="A42" s="69" t="s">
        <v>651</v>
      </c>
      <c r="B42" s="70">
        <v>17.399999999999999</v>
      </c>
      <c r="D42" s="69" t="s">
        <v>76</v>
      </c>
      <c r="E42" s="70">
        <v>22.7</v>
      </c>
    </row>
    <row r="43" spans="1:5" x14ac:dyDescent="0.3">
      <c r="A43" s="69" t="s">
        <v>1203</v>
      </c>
      <c r="B43" s="70">
        <v>15.8</v>
      </c>
      <c r="D43" s="69" t="s">
        <v>113</v>
      </c>
      <c r="E43" s="70">
        <v>32.4</v>
      </c>
    </row>
    <row r="44" spans="1:5" x14ac:dyDescent="0.3">
      <c r="A44" s="69" t="s">
        <v>1673</v>
      </c>
      <c r="B44" s="70">
        <v>13.8</v>
      </c>
      <c r="D44" s="69" t="s">
        <v>130</v>
      </c>
      <c r="E44" s="70">
        <v>58.6</v>
      </c>
    </row>
    <row r="45" spans="1:5" x14ac:dyDescent="0.3">
      <c r="A45" s="69" t="s">
        <v>1711</v>
      </c>
      <c r="B45" s="70">
        <v>17.399999999999999</v>
      </c>
      <c r="D45" s="69" t="s">
        <v>160</v>
      </c>
      <c r="E45" s="70">
        <v>69.8</v>
      </c>
    </row>
    <row r="46" spans="1:5" x14ac:dyDescent="0.3">
      <c r="A46" s="69" t="s">
        <v>1734</v>
      </c>
      <c r="B46" s="70">
        <v>15.6</v>
      </c>
      <c r="D46" s="69" t="s">
        <v>150</v>
      </c>
      <c r="E46" s="70">
        <v>79.599999999999994</v>
      </c>
    </row>
    <row r="47" spans="1:5" x14ac:dyDescent="0.3">
      <c r="A47" s="69" t="s">
        <v>564</v>
      </c>
      <c r="B47" s="70">
        <v>13.6</v>
      </c>
      <c r="D47" s="69" t="s">
        <v>75</v>
      </c>
      <c r="E47" s="70">
        <v>57.1</v>
      </c>
    </row>
    <row r="48" spans="1:5" x14ac:dyDescent="0.3">
      <c r="A48" s="69" t="s">
        <v>534</v>
      </c>
      <c r="B48" s="70">
        <v>13.6</v>
      </c>
      <c r="D48" s="69" t="s">
        <v>127</v>
      </c>
      <c r="E48" s="70">
        <v>36.799999999999997</v>
      </c>
    </row>
    <row r="49" spans="1:5" x14ac:dyDescent="0.3">
      <c r="A49" s="69" t="s">
        <v>1420</v>
      </c>
      <c r="B49" s="70">
        <v>17.3</v>
      </c>
      <c r="D49" s="69" t="s">
        <v>261</v>
      </c>
      <c r="E49" s="70">
        <v>22.7</v>
      </c>
    </row>
    <row r="50" spans="1:5" x14ac:dyDescent="0.3">
      <c r="A50" s="69" t="s">
        <v>1285</v>
      </c>
      <c r="B50" s="70">
        <v>15.6</v>
      </c>
      <c r="D50" s="69" t="s">
        <v>77</v>
      </c>
      <c r="E50" s="70">
        <v>32.4</v>
      </c>
    </row>
    <row r="51" spans="1:5" x14ac:dyDescent="0.3">
      <c r="A51" s="69" t="s">
        <v>1332</v>
      </c>
      <c r="B51" s="70">
        <v>13.6</v>
      </c>
      <c r="D51" s="69" t="s">
        <v>143</v>
      </c>
      <c r="E51" s="70">
        <v>58.6</v>
      </c>
    </row>
    <row r="52" spans="1:5" x14ac:dyDescent="0.3">
      <c r="A52" s="69" t="s">
        <v>1482</v>
      </c>
      <c r="B52" s="70">
        <v>17.3</v>
      </c>
      <c r="D52" s="69" t="s">
        <v>233</v>
      </c>
      <c r="E52" s="70">
        <v>69.8</v>
      </c>
    </row>
    <row r="53" spans="1:5" x14ac:dyDescent="0.3">
      <c r="A53" s="69" t="s">
        <v>692</v>
      </c>
      <c r="B53" s="70">
        <v>15.6</v>
      </c>
      <c r="D53" s="69" t="s">
        <v>48</v>
      </c>
      <c r="E53" s="70">
        <v>79.599999999999994</v>
      </c>
    </row>
    <row r="54" spans="1:5" x14ac:dyDescent="0.3">
      <c r="A54" s="69" t="s">
        <v>2099</v>
      </c>
      <c r="B54" s="70">
        <v>13.6</v>
      </c>
      <c r="D54" s="69" t="s">
        <v>36</v>
      </c>
      <c r="E54" s="70">
        <v>36.799999999999997</v>
      </c>
    </row>
    <row r="55" spans="1:5" x14ac:dyDescent="0.3">
      <c r="A55" s="69" t="s">
        <v>571</v>
      </c>
      <c r="B55" s="70">
        <v>17.3</v>
      </c>
      <c r="D55" s="69" t="s">
        <v>188</v>
      </c>
      <c r="E55" s="70">
        <v>22.7</v>
      </c>
    </row>
    <row r="56" spans="1:5" x14ac:dyDescent="0.3">
      <c r="A56" s="69" t="s">
        <v>654</v>
      </c>
      <c r="B56" s="70">
        <v>15.1</v>
      </c>
      <c r="D56" s="69" t="s">
        <v>164</v>
      </c>
      <c r="E56" s="70">
        <v>32.4</v>
      </c>
    </row>
    <row r="57" spans="1:5" x14ac:dyDescent="0.3">
      <c r="A57" s="69" t="s">
        <v>1498</v>
      </c>
      <c r="B57" s="70">
        <v>13.6</v>
      </c>
      <c r="D57" s="69" t="s">
        <v>334</v>
      </c>
      <c r="E57" s="70">
        <v>58.6</v>
      </c>
    </row>
    <row r="58" spans="1:5" x14ac:dyDescent="0.3">
      <c r="A58" s="69" t="s">
        <v>1241</v>
      </c>
      <c r="B58" s="70">
        <v>15.6</v>
      </c>
      <c r="D58" s="69" t="s">
        <v>79</v>
      </c>
      <c r="E58" s="70">
        <v>33.1</v>
      </c>
    </row>
    <row r="59" spans="1:5" x14ac:dyDescent="0.3">
      <c r="A59" s="69" t="s">
        <v>579</v>
      </c>
      <c r="B59" s="70">
        <v>16.7</v>
      </c>
      <c r="D59" s="69" t="s">
        <v>139</v>
      </c>
      <c r="E59" s="70">
        <v>69.8</v>
      </c>
    </row>
    <row r="60" spans="1:5" x14ac:dyDescent="0.3">
      <c r="A60" s="69" t="s">
        <v>2197</v>
      </c>
      <c r="B60" s="70">
        <v>15.4</v>
      </c>
      <c r="D60" s="69" t="s">
        <v>288</v>
      </c>
      <c r="E60" s="70">
        <v>79.599999999999994</v>
      </c>
    </row>
    <row r="61" spans="1:5" x14ac:dyDescent="0.3">
      <c r="A61" s="69" t="s">
        <v>1670</v>
      </c>
      <c r="B61" s="70">
        <v>13.6</v>
      </c>
      <c r="D61" s="69" t="s">
        <v>39</v>
      </c>
      <c r="E61" s="70">
        <v>36.799999999999997</v>
      </c>
    </row>
    <row r="62" spans="1:5" x14ac:dyDescent="0.3">
      <c r="A62" s="69" t="s">
        <v>1346</v>
      </c>
      <c r="B62" s="70">
        <v>16.7</v>
      </c>
      <c r="D62" s="69" t="s">
        <v>277</v>
      </c>
      <c r="E62" s="70">
        <v>22.7</v>
      </c>
    </row>
    <row r="63" spans="1:5" x14ac:dyDescent="0.3">
      <c r="A63" s="69" t="s">
        <v>694</v>
      </c>
      <c r="B63" s="70">
        <v>15.6</v>
      </c>
      <c r="D63" s="69" t="s">
        <v>41</v>
      </c>
      <c r="E63" s="70">
        <v>32.4</v>
      </c>
    </row>
    <row r="64" spans="1:5" x14ac:dyDescent="0.3">
      <c r="A64" s="69" t="s">
        <v>512</v>
      </c>
      <c r="B64" s="70">
        <v>13.6</v>
      </c>
      <c r="D64" s="69" t="s">
        <v>62</v>
      </c>
      <c r="E64" s="70">
        <v>58.6</v>
      </c>
    </row>
    <row r="65" spans="1:5" x14ac:dyDescent="0.3">
      <c r="A65" s="69" t="s">
        <v>697</v>
      </c>
      <c r="B65" s="70">
        <v>17.3</v>
      </c>
      <c r="D65" s="69" t="s">
        <v>68</v>
      </c>
      <c r="E65" s="70">
        <v>69.8</v>
      </c>
    </row>
    <row r="66" spans="1:5" x14ac:dyDescent="0.3">
      <c r="A66" s="69" t="s">
        <v>2101</v>
      </c>
      <c r="B66" s="70">
        <v>15.6</v>
      </c>
      <c r="D66" s="69" t="s">
        <v>147</v>
      </c>
      <c r="E66" s="70">
        <v>79.599999999999994</v>
      </c>
    </row>
    <row r="67" spans="1:5" x14ac:dyDescent="0.3">
      <c r="A67" s="69" t="s">
        <v>541</v>
      </c>
      <c r="B67" s="70">
        <v>13.6</v>
      </c>
      <c r="D67" s="69" t="s">
        <v>165</v>
      </c>
      <c r="E67" s="70">
        <v>36.799999999999997</v>
      </c>
    </row>
    <row r="68" spans="1:5" x14ac:dyDescent="0.3">
      <c r="A68" s="69" t="s">
        <v>1695</v>
      </c>
      <c r="B68" s="70">
        <v>17.3</v>
      </c>
      <c r="D68" s="69" t="s">
        <v>254</v>
      </c>
      <c r="E68" s="70">
        <v>22.7</v>
      </c>
    </row>
    <row r="69" spans="1:5" x14ac:dyDescent="0.3">
      <c r="A69" s="69" t="s">
        <v>1748</v>
      </c>
      <c r="B69" s="70">
        <v>15.6</v>
      </c>
      <c r="D69" s="69" t="s">
        <v>191</v>
      </c>
      <c r="E69" s="70">
        <v>33.1</v>
      </c>
    </row>
    <row r="70" spans="1:5" x14ac:dyDescent="0.3">
      <c r="A70" s="69" t="s">
        <v>1196</v>
      </c>
      <c r="B70" s="70">
        <v>15.6</v>
      </c>
      <c r="D70" s="69" t="s">
        <v>149</v>
      </c>
      <c r="E70" s="70">
        <v>32.4</v>
      </c>
    </row>
    <row r="71" spans="1:5" x14ac:dyDescent="0.3">
      <c r="A71" s="69" t="s">
        <v>566</v>
      </c>
      <c r="B71" s="70">
        <v>13.6</v>
      </c>
      <c r="D71" s="69" t="s">
        <v>234</v>
      </c>
      <c r="E71" s="70">
        <v>58.6</v>
      </c>
    </row>
    <row r="72" spans="1:5" x14ac:dyDescent="0.3">
      <c r="A72" s="69" t="s">
        <v>2301</v>
      </c>
      <c r="B72" s="70">
        <v>17.3</v>
      </c>
      <c r="D72" s="69" t="s">
        <v>156</v>
      </c>
      <c r="E72" s="70">
        <v>69.8</v>
      </c>
    </row>
    <row r="73" spans="1:5" x14ac:dyDescent="0.3">
      <c r="A73" s="69" t="s">
        <v>637</v>
      </c>
      <c r="B73" s="70">
        <v>15.6</v>
      </c>
      <c r="D73" s="69" t="s">
        <v>32</v>
      </c>
      <c r="E73" s="70">
        <v>79.599999999999994</v>
      </c>
    </row>
    <row r="74" spans="1:5" x14ac:dyDescent="0.3">
      <c r="A74" s="69" t="s">
        <v>656</v>
      </c>
      <c r="B74" s="70">
        <v>13.6</v>
      </c>
      <c r="D74" s="69" t="s">
        <v>132</v>
      </c>
      <c r="E74" s="70">
        <v>36.799999999999997</v>
      </c>
    </row>
    <row r="75" spans="1:5" x14ac:dyDescent="0.3">
      <c r="A75" s="69" t="s">
        <v>573</v>
      </c>
      <c r="B75" s="70">
        <v>17.3</v>
      </c>
      <c r="D75" s="69" t="s">
        <v>216</v>
      </c>
      <c r="E75" s="70">
        <v>22.7</v>
      </c>
    </row>
    <row r="76" spans="1:5" x14ac:dyDescent="0.3">
      <c r="A76" s="69" t="s">
        <v>1259</v>
      </c>
      <c r="B76" s="70">
        <v>15.6</v>
      </c>
      <c r="D76" s="69" t="s">
        <v>86</v>
      </c>
      <c r="E76" s="70">
        <v>32.4</v>
      </c>
    </row>
    <row r="77" spans="1:5" x14ac:dyDescent="0.3">
      <c r="A77" s="69" t="s">
        <v>1713</v>
      </c>
      <c r="B77" s="70">
        <v>13.6</v>
      </c>
      <c r="D77" s="69" t="s">
        <v>96</v>
      </c>
      <c r="E77" s="70">
        <v>58.6</v>
      </c>
    </row>
    <row r="78" spans="1:5" x14ac:dyDescent="0.3">
      <c r="A78" s="69" t="s">
        <v>593</v>
      </c>
      <c r="B78" s="70">
        <v>17.3</v>
      </c>
      <c r="D78" s="69" t="s">
        <v>194</v>
      </c>
      <c r="E78" s="70">
        <v>69.8</v>
      </c>
    </row>
    <row r="79" spans="1:5" x14ac:dyDescent="0.3">
      <c r="A79" s="69" t="s">
        <v>2107</v>
      </c>
      <c r="B79" s="70">
        <v>15.6</v>
      </c>
      <c r="D79" s="69" t="s">
        <v>325</v>
      </c>
      <c r="E79" s="70">
        <v>79.599999999999994</v>
      </c>
    </row>
    <row r="80" spans="1:5" x14ac:dyDescent="0.3">
      <c r="A80" s="69" t="s">
        <v>1676</v>
      </c>
      <c r="B80" s="70">
        <v>13.6</v>
      </c>
      <c r="D80" s="69" t="s">
        <v>196</v>
      </c>
      <c r="E80" s="70">
        <v>36.700000000000003</v>
      </c>
    </row>
    <row r="81" spans="1:5" x14ac:dyDescent="0.3">
      <c r="A81" s="69" t="s">
        <v>968</v>
      </c>
      <c r="B81" s="70">
        <v>13.6</v>
      </c>
      <c r="D81" s="69" t="s">
        <v>49</v>
      </c>
      <c r="E81" s="70">
        <v>36.799999999999997</v>
      </c>
    </row>
    <row r="82" spans="1:5" x14ac:dyDescent="0.3">
      <c r="A82" s="69" t="s">
        <v>615</v>
      </c>
      <c r="B82" s="70">
        <v>17.3</v>
      </c>
      <c r="D82" s="69" t="s">
        <v>189</v>
      </c>
      <c r="E82" s="70">
        <v>22.7</v>
      </c>
    </row>
    <row r="83" spans="1:5" x14ac:dyDescent="0.3">
      <c r="A83" s="69" t="s">
        <v>919</v>
      </c>
      <c r="B83" s="70">
        <v>15.1</v>
      </c>
      <c r="D83" s="69" t="s">
        <v>38</v>
      </c>
      <c r="E83" s="70">
        <v>32.4</v>
      </c>
    </row>
    <row r="84" spans="1:5" x14ac:dyDescent="0.3">
      <c r="A84" s="69" t="s">
        <v>1319</v>
      </c>
      <c r="B84" s="70">
        <v>13.6</v>
      </c>
      <c r="D84" s="69" t="s">
        <v>195</v>
      </c>
      <c r="E84" s="70">
        <v>58.6</v>
      </c>
    </row>
    <row r="85" spans="1:5" x14ac:dyDescent="0.3">
      <c r="A85" s="69" t="s">
        <v>926</v>
      </c>
      <c r="B85" s="70">
        <v>16.7</v>
      </c>
      <c r="D85" s="69" t="s">
        <v>192</v>
      </c>
      <c r="E85" s="70">
        <v>69.8</v>
      </c>
    </row>
    <row r="86" spans="1:5" x14ac:dyDescent="0.3">
      <c r="A86" s="69" t="s">
        <v>577</v>
      </c>
      <c r="B86" s="70">
        <v>15.5</v>
      </c>
      <c r="D86" s="69" t="s">
        <v>87</v>
      </c>
      <c r="E86" s="70">
        <v>79.599999999999994</v>
      </c>
    </row>
    <row r="87" spans="1:5" x14ac:dyDescent="0.3">
      <c r="A87" s="69" t="s">
        <v>661</v>
      </c>
      <c r="B87" s="70">
        <v>15</v>
      </c>
      <c r="D87" s="69" t="s">
        <v>246</v>
      </c>
      <c r="E87" s="70">
        <v>36.799999999999997</v>
      </c>
    </row>
    <row r="88" spans="1:5" x14ac:dyDescent="0.3">
      <c r="A88" s="69" t="s">
        <v>628</v>
      </c>
      <c r="B88" s="70">
        <v>13.6</v>
      </c>
      <c r="D88" s="69" t="s">
        <v>151</v>
      </c>
      <c r="E88" s="70">
        <v>22.7</v>
      </c>
    </row>
    <row r="89" spans="1:5" x14ac:dyDescent="0.3">
      <c r="A89" s="69" t="s">
        <v>499</v>
      </c>
      <c r="B89" s="70">
        <v>16.600000000000001</v>
      </c>
      <c r="D89" s="69" t="s">
        <v>78</v>
      </c>
      <c r="E89" s="70">
        <v>32.4</v>
      </c>
    </row>
    <row r="90" spans="1:5" x14ac:dyDescent="0.3">
      <c r="A90" s="69" t="s">
        <v>1287</v>
      </c>
      <c r="B90" s="70">
        <v>15.5</v>
      </c>
      <c r="D90" s="69" t="s">
        <v>122</v>
      </c>
      <c r="E90" s="70">
        <v>58.6</v>
      </c>
    </row>
    <row r="91" spans="1:5" x14ac:dyDescent="0.3">
      <c r="A91" s="69" t="s">
        <v>671</v>
      </c>
      <c r="B91" s="70">
        <v>17.3</v>
      </c>
      <c r="D91" s="69" t="s">
        <v>262</v>
      </c>
      <c r="E91" s="70">
        <v>78.400000000000006</v>
      </c>
    </row>
    <row r="92" spans="1:5" x14ac:dyDescent="0.3">
      <c r="A92" s="69" t="s">
        <v>1655</v>
      </c>
      <c r="B92" s="70">
        <v>13.6</v>
      </c>
      <c r="D92" s="69" t="s">
        <v>45</v>
      </c>
      <c r="E92" s="70">
        <v>69.8</v>
      </c>
    </row>
    <row r="93" spans="1:5" x14ac:dyDescent="0.3">
      <c r="A93" s="69" t="s">
        <v>1620</v>
      </c>
      <c r="B93" s="70">
        <v>17.100000000000001</v>
      </c>
      <c r="D93" s="69" t="s">
        <v>82</v>
      </c>
      <c r="E93" s="70">
        <v>79.599999999999994</v>
      </c>
    </row>
    <row r="94" spans="1:5" x14ac:dyDescent="0.3">
      <c r="A94" s="69" t="s">
        <v>1510</v>
      </c>
      <c r="B94" s="70">
        <v>15.5</v>
      </c>
      <c r="D94" s="69" t="s">
        <v>269</v>
      </c>
      <c r="E94" s="70">
        <v>36.799999999999997</v>
      </c>
    </row>
    <row r="95" spans="1:5" x14ac:dyDescent="0.3">
      <c r="A95" s="69" t="s">
        <v>1736</v>
      </c>
      <c r="B95" s="70">
        <v>13.6</v>
      </c>
      <c r="D95" s="69" t="s">
        <v>238</v>
      </c>
      <c r="E95" s="70">
        <v>22.7</v>
      </c>
    </row>
    <row r="96" spans="1:5" x14ac:dyDescent="0.3">
      <c r="A96" s="69" t="s">
        <v>1272</v>
      </c>
      <c r="B96" s="70">
        <v>17.100000000000001</v>
      </c>
      <c r="D96" s="69" t="s">
        <v>162</v>
      </c>
      <c r="E96" s="70">
        <v>32.4</v>
      </c>
    </row>
    <row r="97" spans="1:5" x14ac:dyDescent="0.3">
      <c r="A97" s="69" t="s">
        <v>1750</v>
      </c>
      <c r="B97" s="70">
        <v>15.5</v>
      </c>
      <c r="D97" s="69" t="s">
        <v>55</v>
      </c>
      <c r="E97" s="70">
        <v>58.6</v>
      </c>
    </row>
    <row r="98" spans="1:5" x14ac:dyDescent="0.3">
      <c r="A98" s="69" t="s">
        <v>1727</v>
      </c>
      <c r="B98" s="70">
        <v>13.6</v>
      </c>
      <c r="D98" s="69" t="s">
        <v>231</v>
      </c>
      <c r="E98" s="70">
        <v>69.8</v>
      </c>
    </row>
    <row r="99" spans="1:5" x14ac:dyDescent="0.3">
      <c r="A99" s="69" t="s">
        <v>595</v>
      </c>
      <c r="B99" s="70">
        <v>17.100000000000001</v>
      </c>
      <c r="D99" s="69" t="s">
        <v>239</v>
      </c>
      <c r="E99" s="70">
        <v>79.599999999999994</v>
      </c>
    </row>
    <row r="100" spans="1:5" x14ac:dyDescent="0.3">
      <c r="A100" s="69" t="s">
        <v>1484</v>
      </c>
      <c r="B100" s="70">
        <v>15.5</v>
      </c>
      <c r="D100" s="69" t="s">
        <v>176</v>
      </c>
      <c r="E100" s="70">
        <v>36.799999999999997</v>
      </c>
    </row>
    <row r="101" spans="1:5" x14ac:dyDescent="0.3">
      <c r="A101" s="69" t="s">
        <v>1604</v>
      </c>
      <c r="B101" s="70">
        <v>13.6</v>
      </c>
      <c r="D101" s="69" t="s">
        <v>206</v>
      </c>
      <c r="E101" s="70">
        <v>22.7</v>
      </c>
    </row>
    <row r="102" spans="1:5" x14ac:dyDescent="0.3">
      <c r="A102" s="69" t="s">
        <v>1198</v>
      </c>
      <c r="B102" s="70">
        <v>14.6</v>
      </c>
      <c r="D102" s="69" t="s">
        <v>270</v>
      </c>
      <c r="E102" s="70">
        <v>72.599999999999994</v>
      </c>
    </row>
    <row r="103" spans="1:5" x14ac:dyDescent="0.3">
      <c r="A103" s="69" t="s">
        <v>1934</v>
      </c>
      <c r="B103" s="70">
        <v>17.100000000000001</v>
      </c>
      <c r="D103" s="69" t="s">
        <v>340</v>
      </c>
      <c r="E103" s="70">
        <v>32.4</v>
      </c>
    </row>
    <row r="104" spans="1:5" x14ac:dyDescent="0.3">
      <c r="A104" s="69" t="s">
        <v>2109</v>
      </c>
      <c r="B104" s="70">
        <v>15.5</v>
      </c>
      <c r="D104" s="69" t="s">
        <v>74</v>
      </c>
      <c r="E104" s="70">
        <v>58.6</v>
      </c>
    </row>
    <row r="105" spans="1:5" x14ac:dyDescent="0.3">
      <c r="A105" s="69" t="s">
        <v>2303</v>
      </c>
      <c r="B105" s="70">
        <v>13.6</v>
      </c>
      <c r="D105" s="69" t="s">
        <v>80</v>
      </c>
      <c r="E105" s="70">
        <v>69.8</v>
      </c>
    </row>
    <row r="106" spans="1:5" x14ac:dyDescent="0.3">
      <c r="A106" s="69" t="s">
        <v>503</v>
      </c>
      <c r="B106" s="70">
        <v>17.100000000000001</v>
      </c>
      <c r="D106" s="69" t="s">
        <v>60</v>
      </c>
      <c r="E106" s="70">
        <v>79.599999999999994</v>
      </c>
    </row>
    <row r="107" spans="1:5" x14ac:dyDescent="0.3">
      <c r="A107" s="69" t="s">
        <v>1583</v>
      </c>
      <c r="B107" s="70">
        <v>15.5</v>
      </c>
      <c r="D107" s="69" t="s">
        <v>315</v>
      </c>
      <c r="E107" s="70">
        <v>36.799999999999997</v>
      </c>
    </row>
    <row r="108" spans="1:5" x14ac:dyDescent="0.3">
      <c r="A108" s="69" t="s">
        <v>1261</v>
      </c>
      <c r="B108" s="70">
        <v>13.6</v>
      </c>
      <c r="D108" s="69" t="s">
        <v>204</v>
      </c>
      <c r="E108" s="70">
        <v>22.7</v>
      </c>
    </row>
    <row r="109" spans="1:5" x14ac:dyDescent="0.3">
      <c r="A109" s="69" t="s">
        <v>617</v>
      </c>
      <c r="B109" s="70">
        <v>17.100000000000001</v>
      </c>
      <c r="D109" s="69" t="s">
        <v>97</v>
      </c>
      <c r="E109" s="70">
        <v>32.4</v>
      </c>
    </row>
    <row r="110" spans="1:5" x14ac:dyDescent="0.3">
      <c r="A110" s="69" t="s">
        <v>663</v>
      </c>
      <c r="B110" s="70">
        <v>15</v>
      </c>
      <c r="D110" s="69" t="s">
        <v>109</v>
      </c>
      <c r="E110" s="70">
        <v>58.6</v>
      </c>
    </row>
    <row r="111" spans="1:5" x14ac:dyDescent="0.3">
      <c r="A111" s="69" t="s">
        <v>1715</v>
      </c>
      <c r="B111" s="70">
        <v>13.6</v>
      </c>
      <c r="D111" s="69" t="s">
        <v>170</v>
      </c>
      <c r="E111" s="70">
        <v>69.8</v>
      </c>
    </row>
    <row r="112" spans="1:5" x14ac:dyDescent="0.3">
      <c r="A112" s="69" t="s">
        <v>2314</v>
      </c>
      <c r="B112" s="70">
        <v>16.899999999999999</v>
      </c>
      <c r="D112" s="69" t="s">
        <v>257</v>
      </c>
      <c r="E112" s="70">
        <v>79.599999999999994</v>
      </c>
    </row>
    <row r="113" spans="1:5" x14ac:dyDescent="0.3">
      <c r="A113" s="69" t="s">
        <v>981</v>
      </c>
      <c r="B113" s="70">
        <v>13.6</v>
      </c>
      <c r="D113" s="69" t="s">
        <v>57</v>
      </c>
      <c r="E113" s="70">
        <v>58.1</v>
      </c>
    </row>
    <row r="114" spans="1:5" x14ac:dyDescent="0.3">
      <c r="A114" s="69" t="s">
        <v>1321</v>
      </c>
      <c r="B114" s="70">
        <v>14.6</v>
      </c>
      <c r="D114" s="69" t="s">
        <v>168</v>
      </c>
      <c r="E114" s="70">
        <v>57.1</v>
      </c>
    </row>
    <row r="115" spans="1:5" x14ac:dyDescent="0.3">
      <c r="A115" s="69" t="s">
        <v>2201</v>
      </c>
      <c r="B115" s="70">
        <v>15.4</v>
      </c>
      <c r="D115" s="69" t="s">
        <v>53</v>
      </c>
      <c r="E115" s="70">
        <v>36.799999999999997</v>
      </c>
    </row>
    <row r="116" spans="1:5" x14ac:dyDescent="0.3">
      <c r="A116" s="69" t="s">
        <v>927</v>
      </c>
      <c r="B116" s="70">
        <v>13.6</v>
      </c>
      <c r="D116" s="69" t="s">
        <v>289</v>
      </c>
      <c r="E116" s="70">
        <v>22.7</v>
      </c>
    </row>
    <row r="117" spans="1:5" x14ac:dyDescent="0.3">
      <c r="A117" s="69" t="s">
        <v>1326</v>
      </c>
      <c r="B117" s="70">
        <v>16.7</v>
      </c>
      <c r="D117" s="69" t="s">
        <v>70</v>
      </c>
      <c r="E117" s="70">
        <v>32.4</v>
      </c>
    </row>
    <row r="118" spans="1:5" x14ac:dyDescent="0.3">
      <c r="A118" s="69" t="s">
        <v>1514</v>
      </c>
      <c r="B118" s="70">
        <v>15.6</v>
      </c>
      <c r="D118" s="69" t="s">
        <v>107</v>
      </c>
      <c r="E118" s="70">
        <v>58.6</v>
      </c>
    </row>
    <row r="119" spans="1:5" x14ac:dyDescent="0.3">
      <c r="A119" s="69" t="s">
        <v>2212</v>
      </c>
      <c r="B119" s="70">
        <v>13.6</v>
      </c>
      <c r="D119" s="69" t="s">
        <v>108</v>
      </c>
      <c r="E119" s="70">
        <v>69.8</v>
      </c>
    </row>
    <row r="120" spans="1:5" x14ac:dyDescent="0.3">
      <c r="A120" s="69" t="s">
        <v>1631</v>
      </c>
      <c r="B120" s="70">
        <v>17.3</v>
      </c>
      <c r="D120" s="69" t="s">
        <v>69</v>
      </c>
      <c r="E120" s="70">
        <v>79.599999999999994</v>
      </c>
    </row>
    <row r="121" spans="1:5" x14ac:dyDescent="0.3">
      <c r="A121" s="69" t="s">
        <v>1756</v>
      </c>
      <c r="B121" s="70">
        <v>15.6</v>
      </c>
      <c r="D121" s="69" t="s">
        <v>110</v>
      </c>
      <c r="E121" s="70">
        <v>36.799999999999997</v>
      </c>
    </row>
    <row r="122" spans="1:5" x14ac:dyDescent="0.3">
      <c r="A122" s="69" t="s">
        <v>1868</v>
      </c>
      <c r="B122" s="70">
        <v>13.6</v>
      </c>
      <c r="D122" s="69" t="s">
        <v>95</v>
      </c>
      <c r="E122" s="70">
        <v>22.7</v>
      </c>
    </row>
    <row r="123" spans="1:5" x14ac:dyDescent="0.3">
      <c r="A123" s="69" t="s">
        <v>1277</v>
      </c>
      <c r="B123" s="70">
        <v>17.3</v>
      </c>
      <c r="D123" s="69" t="s">
        <v>71</v>
      </c>
      <c r="E123" s="70">
        <v>32.4</v>
      </c>
    </row>
    <row r="124" spans="1:5" x14ac:dyDescent="0.3">
      <c r="A124" s="69" t="s">
        <v>1407</v>
      </c>
      <c r="B124" s="70">
        <v>15.6</v>
      </c>
      <c r="D124" s="69" t="s">
        <v>224</v>
      </c>
      <c r="E124" s="70">
        <v>58.6</v>
      </c>
    </row>
    <row r="125" spans="1:5" x14ac:dyDescent="0.3">
      <c r="A125" s="69" t="s">
        <v>2390</v>
      </c>
      <c r="B125" s="70">
        <v>15.6</v>
      </c>
      <c r="D125" s="69" t="s">
        <v>63</v>
      </c>
      <c r="E125" s="70">
        <v>33.1</v>
      </c>
    </row>
    <row r="126" spans="1:5" x14ac:dyDescent="0.3">
      <c r="A126" s="69" t="s">
        <v>2370</v>
      </c>
      <c r="B126" s="70">
        <v>13.6</v>
      </c>
      <c r="D126" s="69" t="s">
        <v>232</v>
      </c>
      <c r="E126" s="70">
        <v>69.8</v>
      </c>
    </row>
    <row r="127" spans="1:5" x14ac:dyDescent="0.3">
      <c r="A127" s="69" t="s">
        <v>1550</v>
      </c>
      <c r="B127" s="70">
        <v>17.3</v>
      </c>
      <c r="D127" s="69" t="s">
        <v>316</v>
      </c>
      <c r="E127" s="70">
        <v>79.599999999999994</v>
      </c>
    </row>
    <row r="128" spans="1:5" x14ac:dyDescent="0.3">
      <c r="A128" s="69" t="s">
        <v>2111</v>
      </c>
      <c r="B128" s="70">
        <v>15.4</v>
      </c>
      <c r="D128" s="69" t="s">
        <v>167</v>
      </c>
      <c r="E128" s="70">
        <v>36.799999999999997</v>
      </c>
    </row>
    <row r="129" spans="1:5" x14ac:dyDescent="0.3">
      <c r="A129" s="69" t="s">
        <v>583</v>
      </c>
      <c r="B129" s="70">
        <v>13.4</v>
      </c>
      <c r="D129" s="69" t="s">
        <v>214</v>
      </c>
      <c r="E129" s="70">
        <v>22.7</v>
      </c>
    </row>
    <row r="130" spans="1:5" x14ac:dyDescent="0.3">
      <c r="A130" s="69" t="s">
        <v>1869</v>
      </c>
      <c r="B130" s="70">
        <v>17</v>
      </c>
      <c r="D130" s="69" t="s">
        <v>171</v>
      </c>
      <c r="E130" s="70">
        <v>32.4</v>
      </c>
    </row>
    <row r="131" spans="1:5" x14ac:dyDescent="0.3">
      <c r="A131" s="69" t="s">
        <v>1650</v>
      </c>
      <c r="B131" s="70">
        <v>15.4</v>
      </c>
      <c r="D131" s="69" t="s">
        <v>33</v>
      </c>
      <c r="E131" s="70">
        <v>58.6</v>
      </c>
    </row>
    <row r="132" spans="1:5" x14ac:dyDescent="0.3">
      <c r="A132" s="69" t="s">
        <v>1516</v>
      </c>
      <c r="B132" s="70">
        <v>13.4</v>
      </c>
      <c r="D132" s="69" t="s">
        <v>83</v>
      </c>
      <c r="E132" s="70">
        <v>69.8</v>
      </c>
    </row>
    <row r="133" spans="1:5" x14ac:dyDescent="0.3">
      <c r="A133" s="69" t="s">
        <v>1575</v>
      </c>
      <c r="B133" s="70">
        <v>17</v>
      </c>
      <c r="D133" s="69" t="s">
        <v>61</v>
      </c>
      <c r="E133" s="70">
        <v>79.599999999999994</v>
      </c>
    </row>
    <row r="134" spans="1:5" x14ac:dyDescent="0.3">
      <c r="A134" s="69" t="s">
        <v>1542</v>
      </c>
      <c r="B134" s="70">
        <v>15.4</v>
      </c>
      <c r="D134" s="69" t="s">
        <v>102</v>
      </c>
      <c r="E134" s="70">
        <v>36.799999999999997</v>
      </c>
    </row>
    <row r="135" spans="1:5" x14ac:dyDescent="0.3">
      <c r="A135" s="69" t="s">
        <v>2115</v>
      </c>
      <c r="B135" s="70">
        <v>13.4</v>
      </c>
      <c r="D135" s="69" t="s">
        <v>99</v>
      </c>
      <c r="E135" s="70">
        <v>22.7</v>
      </c>
    </row>
    <row r="136" spans="1:5" x14ac:dyDescent="0.3">
      <c r="A136" s="69" t="s">
        <v>599</v>
      </c>
      <c r="B136" s="70">
        <v>13.6</v>
      </c>
      <c r="D136" s="69" t="s">
        <v>259</v>
      </c>
      <c r="E136" s="70">
        <v>33.1</v>
      </c>
    </row>
    <row r="137" spans="1:5" x14ac:dyDescent="0.3">
      <c r="A137" s="69" t="s">
        <v>1280</v>
      </c>
      <c r="B137" s="70">
        <v>17</v>
      </c>
      <c r="D137" s="69" t="s">
        <v>298</v>
      </c>
      <c r="E137" s="70">
        <v>32.4</v>
      </c>
    </row>
    <row r="138" spans="1:5" x14ac:dyDescent="0.3">
      <c r="A138" s="69" t="s">
        <v>1595</v>
      </c>
      <c r="B138" s="70">
        <v>15.1</v>
      </c>
      <c r="D138" s="69" t="s">
        <v>179</v>
      </c>
      <c r="E138" s="70">
        <v>58.6</v>
      </c>
    </row>
    <row r="139" spans="1:5" x14ac:dyDescent="0.3">
      <c r="A139" s="69" t="s">
        <v>1222</v>
      </c>
      <c r="B139" s="70">
        <v>13.6</v>
      </c>
      <c r="D139" s="69" t="s">
        <v>142</v>
      </c>
      <c r="E139" s="70">
        <v>69.8</v>
      </c>
    </row>
    <row r="140" spans="1:5" x14ac:dyDescent="0.3">
      <c r="A140" s="69" t="s">
        <v>1262</v>
      </c>
      <c r="B140" s="70">
        <v>16.7</v>
      </c>
      <c r="D140" s="69" t="s">
        <v>105</v>
      </c>
      <c r="E140" s="70">
        <v>79.599999999999994</v>
      </c>
    </row>
    <row r="141" spans="1:5" x14ac:dyDescent="0.3">
      <c r="A141" s="69" t="s">
        <v>1205</v>
      </c>
      <c r="B141" s="70">
        <v>15.3</v>
      </c>
      <c r="D141" s="69" t="s">
        <v>273</v>
      </c>
      <c r="E141" s="70">
        <v>36.799999999999997</v>
      </c>
    </row>
    <row r="142" spans="1:5" x14ac:dyDescent="0.3">
      <c r="A142" s="69" t="s">
        <v>1678</v>
      </c>
      <c r="B142" s="70">
        <v>14</v>
      </c>
      <c r="D142" s="69" t="s">
        <v>299</v>
      </c>
      <c r="E142" s="70">
        <v>22.7</v>
      </c>
    </row>
    <row r="143" spans="1:5" x14ac:dyDescent="0.3">
      <c r="A143" s="69" t="s">
        <v>1853</v>
      </c>
      <c r="B143" s="70">
        <v>14.5</v>
      </c>
      <c r="D143" s="69" t="s">
        <v>226</v>
      </c>
      <c r="E143" s="70">
        <v>32.4</v>
      </c>
    </row>
    <row r="144" spans="1:5" x14ac:dyDescent="0.3">
      <c r="A144" s="69" t="s">
        <v>1264</v>
      </c>
      <c r="B144" s="70">
        <v>14.4</v>
      </c>
      <c r="D144" s="69" t="s">
        <v>227</v>
      </c>
      <c r="E144" s="70">
        <v>58.6</v>
      </c>
    </row>
    <row r="145" spans="1:5" x14ac:dyDescent="0.3">
      <c r="A145" s="69" t="s">
        <v>1637</v>
      </c>
      <c r="B145" s="70">
        <v>15.3</v>
      </c>
      <c r="D145" s="69" t="s">
        <v>84</v>
      </c>
      <c r="E145" s="70">
        <v>69.8</v>
      </c>
    </row>
    <row r="146" spans="1:5" x14ac:dyDescent="0.3">
      <c r="A146" s="69" t="s">
        <v>1500</v>
      </c>
      <c r="B146" s="70">
        <v>15.2</v>
      </c>
      <c r="D146" s="69" t="s">
        <v>90</v>
      </c>
      <c r="E146" s="70">
        <v>79.599999999999994</v>
      </c>
    </row>
    <row r="147" spans="1:5" x14ac:dyDescent="0.3">
      <c r="A147" s="69" t="s">
        <v>2117</v>
      </c>
      <c r="B147" s="70">
        <v>17.3</v>
      </c>
      <c r="D147" s="69" t="s">
        <v>186</v>
      </c>
      <c r="E147" s="70">
        <v>36.700000000000003</v>
      </c>
    </row>
    <row r="148" spans="1:5" x14ac:dyDescent="0.3">
      <c r="A148" s="69" t="s">
        <v>1855</v>
      </c>
      <c r="B148" s="70">
        <v>13.8</v>
      </c>
      <c r="D148" s="69" t="s">
        <v>279</v>
      </c>
      <c r="E148" s="70">
        <v>36.799999999999997</v>
      </c>
    </row>
    <row r="149" spans="1:5" x14ac:dyDescent="0.3">
      <c r="A149" s="69" t="s">
        <v>2378</v>
      </c>
      <c r="B149" s="70">
        <v>16.899999999999999</v>
      </c>
      <c r="D149" s="69" t="s">
        <v>106</v>
      </c>
      <c r="E149" s="70">
        <v>22.7</v>
      </c>
    </row>
    <row r="150" spans="1:5" x14ac:dyDescent="0.3">
      <c r="A150" s="69" t="s">
        <v>1210</v>
      </c>
      <c r="B150" s="70">
        <v>15.8</v>
      </c>
      <c r="D150" s="69" t="s">
        <v>197</v>
      </c>
      <c r="E150" s="70">
        <v>32.4</v>
      </c>
    </row>
    <row r="151" spans="1:5" x14ac:dyDescent="0.3">
      <c r="A151" s="69" t="s">
        <v>1552</v>
      </c>
      <c r="B151" s="70">
        <v>13.8</v>
      </c>
      <c r="D151" s="69" t="s">
        <v>175</v>
      </c>
      <c r="E151" s="70">
        <v>58.6</v>
      </c>
    </row>
    <row r="152" spans="1:5" x14ac:dyDescent="0.3">
      <c r="A152" s="69" t="s">
        <v>1703</v>
      </c>
      <c r="B152" s="70">
        <v>17.399999999999999</v>
      </c>
      <c r="D152" s="69" t="s">
        <v>283</v>
      </c>
      <c r="E152" s="70">
        <v>69.8</v>
      </c>
    </row>
    <row r="153" spans="1:5" x14ac:dyDescent="0.3">
      <c r="A153" s="69" t="s">
        <v>2219</v>
      </c>
      <c r="B153" s="70">
        <v>15.8</v>
      </c>
      <c r="D153" s="69" t="s">
        <v>341</v>
      </c>
      <c r="E153" s="70">
        <v>79.599999999999994</v>
      </c>
    </row>
    <row r="154" spans="1:5" x14ac:dyDescent="0.3">
      <c r="A154" s="69" t="s">
        <v>1548</v>
      </c>
      <c r="B154" s="70">
        <v>13.8</v>
      </c>
      <c r="D154" s="69" t="s">
        <v>50</v>
      </c>
      <c r="E154" s="70">
        <v>36.799999999999997</v>
      </c>
    </row>
    <row r="155" spans="1:5" x14ac:dyDescent="0.3">
      <c r="A155" s="69" t="s">
        <v>2221</v>
      </c>
      <c r="B155" s="70">
        <v>17.399999999999999</v>
      </c>
      <c r="D155" s="69" t="s">
        <v>198</v>
      </c>
      <c r="E155" s="70">
        <v>22.7</v>
      </c>
    </row>
    <row r="156" spans="1:5" x14ac:dyDescent="0.3">
      <c r="A156" s="69" t="s">
        <v>2224</v>
      </c>
      <c r="B156" s="70">
        <v>15.8</v>
      </c>
      <c r="D156" s="69" t="s">
        <v>104</v>
      </c>
      <c r="E156" s="70">
        <v>32.4</v>
      </c>
    </row>
    <row r="157" spans="1:5" x14ac:dyDescent="0.3">
      <c r="A157" s="69" t="s">
        <v>1705</v>
      </c>
      <c r="B157" s="70">
        <v>13.8</v>
      </c>
      <c r="D157" s="69" t="s">
        <v>163</v>
      </c>
      <c r="E157" s="70">
        <v>58.6</v>
      </c>
    </row>
    <row r="158" spans="1:5" x14ac:dyDescent="0.3">
      <c r="A158" s="69" t="s">
        <v>699</v>
      </c>
      <c r="B158" s="70">
        <v>15.6</v>
      </c>
      <c r="D158" s="69" t="s">
        <v>177</v>
      </c>
      <c r="E158" s="70">
        <v>78.400000000000006</v>
      </c>
    </row>
    <row r="159" spans="1:5" x14ac:dyDescent="0.3">
      <c r="A159" s="69" t="s">
        <v>1885</v>
      </c>
      <c r="B159" s="70">
        <v>17.399999999999999</v>
      </c>
      <c r="D159" s="69" t="s">
        <v>121</v>
      </c>
      <c r="E159" s="70">
        <v>69.8</v>
      </c>
    </row>
    <row r="160" spans="1:5" x14ac:dyDescent="0.3">
      <c r="A160" s="69" t="s">
        <v>1518</v>
      </c>
      <c r="B160" s="70">
        <v>15.6</v>
      </c>
      <c r="D160" s="69" t="s">
        <v>207</v>
      </c>
      <c r="E160" s="70">
        <v>79.599999999999994</v>
      </c>
    </row>
    <row r="161" spans="1:5" x14ac:dyDescent="0.3">
      <c r="A161" s="69" t="s">
        <v>1299</v>
      </c>
      <c r="B161" s="70">
        <v>13.6</v>
      </c>
      <c r="D161" s="69" t="s">
        <v>54</v>
      </c>
      <c r="E161" s="70">
        <v>36.799999999999997</v>
      </c>
    </row>
    <row r="162" spans="1:5" x14ac:dyDescent="0.3">
      <c r="A162" s="69" t="s">
        <v>970</v>
      </c>
      <c r="B162" s="70">
        <v>17.3</v>
      </c>
      <c r="D162" s="69" t="s">
        <v>280</v>
      </c>
      <c r="E162" s="70">
        <v>22.7</v>
      </c>
    </row>
    <row r="163" spans="1:5" x14ac:dyDescent="0.3">
      <c r="A163" s="69" t="s">
        <v>1875</v>
      </c>
      <c r="B163" s="70">
        <v>15.6</v>
      </c>
      <c r="D163" s="69" t="s">
        <v>65</v>
      </c>
      <c r="E163" s="70">
        <v>32.4</v>
      </c>
    </row>
    <row r="164" spans="1:5" x14ac:dyDescent="0.3">
      <c r="A164" s="69" t="s">
        <v>1468</v>
      </c>
      <c r="B164" s="70">
        <v>13.6</v>
      </c>
      <c r="D164" s="69" t="s">
        <v>260</v>
      </c>
      <c r="E164" s="70">
        <v>58.6</v>
      </c>
    </row>
    <row r="165" spans="1:5" x14ac:dyDescent="0.3">
      <c r="A165" s="69" t="s">
        <v>732</v>
      </c>
      <c r="B165" s="70">
        <v>17.3</v>
      </c>
      <c r="D165" s="69" t="s">
        <v>94</v>
      </c>
      <c r="E165" s="70">
        <v>69.8</v>
      </c>
    </row>
    <row r="166" spans="1:5" x14ac:dyDescent="0.3">
      <c r="A166" s="69" t="s">
        <v>1224</v>
      </c>
      <c r="B166" s="70">
        <v>15.6</v>
      </c>
      <c r="D166" s="69" t="s">
        <v>217</v>
      </c>
      <c r="E166" s="70">
        <v>111.7</v>
      </c>
    </row>
    <row r="167" spans="1:5" x14ac:dyDescent="0.3">
      <c r="A167" s="69" t="s">
        <v>1608</v>
      </c>
      <c r="B167" s="70">
        <v>13.6</v>
      </c>
      <c r="D167" s="69" t="s">
        <v>295</v>
      </c>
      <c r="E167" s="70">
        <v>51</v>
      </c>
    </row>
    <row r="168" spans="1:5" x14ac:dyDescent="0.3">
      <c r="A168" s="69" t="s">
        <v>1657</v>
      </c>
      <c r="B168" s="70">
        <v>17.3</v>
      </c>
      <c r="D168" s="69" t="s">
        <v>303</v>
      </c>
      <c r="E168" s="70">
        <v>31.4</v>
      </c>
    </row>
    <row r="169" spans="1:5" x14ac:dyDescent="0.3">
      <c r="A169" s="69" t="s">
        <v>1857</v>
      </c>
      <c r="B169" s="70">
        <v>13.6</v>
      </c>
      <c r="D169" s="69" t="s">
        <v>131</v>
      </c>
      <c r="E169" s="70">
        <v>72.599999999999994</v>
      </c>
    </row>
    <row r="170" spans="1:5" x14ac:dyDescent="0.3">
      <c r="A170" s="69" t="s">
        <v>1659</v>
      </c>
      <c r="B170" s="70">
        <v>15.6</v>
      </c>
      <c r="D170" s="69" t="s">
        <v>190</v>
      </c>
      <c r="E170" s="70">
        <v>45.8</v>
      </c>
    </row>
    <row r="171" spans="1:5" x14ac:dyDescent="0.3">
      <c r="A171" s="69" t="s">
        <v>1610</v>
      </c>
      <c r="B171" s="70">
        <v>13.6</v>
      </c>
      <c r="D171" s="69" t="s">
        <v>43</v>
      </c>
      <c r="E171" s="70">
        <v>82</v>
      </c>
    </row>
    <row r="172" spans="1:5" x14ac:dyDescent="0.3">
      <c r="A172" s="69" t="s">
        <v>983</v>
      </c>
      <c r="B172" s="70">
        <v>16.5</v>
      </c>
      <c r="D172" s="69" t="s">
        <v>103</v>
      </c>
      <c r="E172" s="70">
        <v>98.1</v>
      </c>
    </row>
    <row r="173" spans="1:5" x14ac:dyDescent="0.3">
      <c r="A173" s="69" t="s">
        <v>642</v>
      </c>
      <c r="B173" s="70">
        <v>15.4</v>
      </c>
      <c r="D173" s="69" t="s">
        <v>326</v>
      </c>
      <c r="E173" s="70">
        <v>80.400000000000006</v>
      </c>
    </row>
    <row r="174" spans="1:5" x14ac:dyDescent="0.3">
      <c r="A174" s="69" t="s">
        <v>703</v>
      </c>
      <c r="B174" s="70">
        <v>13.6</v>
      </c>
      <c r="D174" s="69" t="s">
        <v>256</v>
      </c>
      <c r="E174" s="70">
        <v>51.2</v>
      </c>
    </row>
    <row r="175" spans="1:5" x14ac:dyDescent="0.3">
      <c r="A175" s="69" t="s">
        <v>2020</v>
      </c>
      <c r="B175" s="70">
        <v>16.7</v>
      </c>
      <c r="D175" s="69" t="s">
        <v>64</v>
      </c>
      <c r="E175" s="70">
        <v>50.9</v>
      </c>
    </row>
    <row r="176" spans="1:5" x14ac:dyDescent="0.3">
      <c r="A176" s="69" t="s">
        <v>1671</v>
      </c>
      <c r="B176" s="70">
        <v>15.6</v>
      </c>
      <c r="D176" s="69" t="s">
        <v>66</v>
      </c>
      <c r="E176" s="70">
        <v>73.7</v>
      </c>
    </row>
    <row r="177" spans="1:5" x14ac:dyDescent="0.3">
      <c r="A177" s="69" t="s">
        <v>1348</v>
      </c>
      <c r="B177" s="70">
        <v>13.6</v>
      </c>
      <c r="D177" s="69" t="s">
        <v>210</v>
      </c>
      <c r="E177" s="70">
        <v>79</v>
      </c>
    </row>
    <row r="178" spans="1:5" x14ac:dyDescent="0.3">
      <c r="A178" s="69" t="s">
        <v>1503</v>
      </c>
      <c r="B178" s="70">
        <v>17.3</v>
      </c>
      <c r="D178" s="69" t="s">
        <v>305</v>
      </c>
      <c r="E178" s="70">
        <v>50.1</v>
      </c>
    </row>
    <row r="179" spans="1:5" x14ac:dyDescent="0.3">
      <c r="A179" s="69" t="s">
        <v>1558</v>
      </c>
      <c r="B179" s="70">
        <v>15.6</v>
      </c>
      <c r="D179" s="69" t="s">
        <v>174</v>
      </c>
      <c r="E179" s="70">
        <v>49.8</v>
      </c>
    </row>
    <row r="180" spans="1:5" x14ac:dyDescent="0.3">
      <c r="A180" s="69" t="s">
        <v>675</v>
      </c>
      <c r="B180" s="70">
        <v>17.3</v>
      </c>
      <c r="D180" s="69" t="s">
        <v>228</v>
      </c>
      <c r="E180" s="70">
        <v>57.1</v>
      </c>
    </row>
    <row r="181" spans="1:5" x14ac:dyDescent="0.3">
      <c r="A181" s="69" t="s">
        <v>1266</v>
      </c>
      <c r="B181" s="70">
        <v>13.6</v>
      </c>
      <c r="D181" s="69" t="s">
        <v>101</v>
      </c>
      <c r="E181" s="70">
        <v>72.400000000000006</v>
      </c>
    </row>
    <row r="182" spans="1:5" x14ac:dyDescent="0.3">
      <c r="A182" s="69" t="s">
        <v>2047</v>
      </c>
      <c r="B182" s="70">
        <v>17.3</v>
      </c>
      <c r="D182" s="69" t="s">
        <v>114</v>
      </c>
      <c r="E182" s="70">
        <v>79</v>
      </c>
    </row>
    <row r="183" spans="1:5" x14ac:dyDescent="0.3">
      <c r="A183" s="69" t="s">
        <v>1918</v>
      </c>
      <c r="B183" s="70">
        <v>15.6</v>
      </c>
      <c r="D183" s="69" t="s">
        <v>111</v>
      </c>
      <c r="E183" s="70">
        <v>50.1</v>
      </c>
    </row>
    <row r="184" spans="1:5" x14ac:dyDescent="0.3">
      <c r="A184" s="69" t="s">
        <v>1652</v>
      </c>
      <c r="B184" s="70">
        <v>13.6</v>
      </c>
      <c r="D184" s="69" t="s">
        <v>173</v>
      </c>
      <c r="E184" s="70">
        <v>49.8</v>
      </c>
    </row>
    <row r="185" spans="1:5" x14ac:dyDescent="0.3">
      <c r="A185" s="69" t="s">
        <v>1411</v>
      </c>
      <c r="B185" s="70">
        <v>17.3</v>
      </c>
      <c r="D185" s="69" t="s">
        <v>338</v>
      </c>
      <c r="E185" s="70">
        <v>72.400000000000006</v>
      </c>
    </row>
    <row r="186" spans="1:5" x14ac:dyDescent="0.3">
      <c r="A186" s="69" t="s">
        <v>1270</v>
      </c>
      <c r="B186" s="70">
        <v>15.9</v>
      </c>
      <c r="D186" s="69" t="s">
        <v>166</v>
      </c>
      <c r="E186" s="70">
        <v>79</v>
      </c>
    </row>
    <row r="187" spans="1:5" x14ac:dyDescent="0.3">
      <c r="A187" s="69" t="s">
        <v>1622</v>
      </c>
      <c r="B187" s="70">
        <v>13.9</v>
      </c>
      <c r="D187" s="69" t="s">
        <v>255</v>
      </c>
      <c r="E187" s="70">
        <v>50.1</v>
      </c>
    </row>
    <row r="188" spans="1:5" x14ac:dyDescent="0.3">
      <c r="A188" s="69" t="s">
        <v>647</v>
      </c>
      <c r="B188" s="70">
        <v>17.600000000000001</v>
      </c>
      <c r="D188" s="69" t="s">
        <v>221</v>
      </c>
      <c r="E188" s="70">
        <v>49.8</v>
      </c>
    </row>
    <row r="189" spans="1:5" x14ac:dyDescent="0.3">
      <c r="A189" s="69" t="s">
        <v>1291</v>
      </c>
      <c r="B189" s="70">
        <v>15.9</v>
      </c>
      <c r="D189" s="69" t="s">
        <v>243</v>
      </c>
      <c r="E189" s="70">
        <v>72.400000000000006</v>
      </c>
    </row>
    <row r="190" spans="1:5" x14ac:dyDescent="0.3">
      <c r="A190" s="69" t="s">
        <v>1212</v>
      </c>
      <c r="B190" s="70">
        <v>13.9</v>
      </c>
      <c r="D190" s="69" t="s">
        <v>317</v>
      </c>
      <c r="E190" s="70">
        <v>79</v>
      </c>
    </row>
    <row r="191" spans="1:5" x14ac:dyDescent="0.3">
      <c r="A191" s="69" t="s">
        <v>559</v>
      </c>
      <c r="B191" s="70">
        <v>15.1</v>
      </c>
      <c r="D191" s="69" t="s">
        <v>324</v>
      </c>
      <c r="E191" s="70">
        <v>33.1</v>
      </c>
    </row>
    <row r="192" spans="1:5" x14ac:dyDescent="0.3">
      <c r="A192" s="69" t="s">
        <v>988</v>
      </c>
      <c r="B192" s="70">
        <v>17.600000000000001</v>
      </c>
      <c r="D192" s="69" t="s">
        <v>72</v>
      </c>
      <c r="E192" s="70">
        <v>50.1</v>
      </c>
    </row>
    <row r="193" spans="1:5" x14ac:dyDescent="0.3">
      <c r="A193" s="69" t="s">
        <v>1354</v>
      </c>
      <c r="B193" s="70">
        <v>15.9</v>
      </c>
      <c r="D193" s="69" t="s">
        <v>187</v>
      </c>
      <c r="E193" s="70">
        <v>49.8</v>
      </c>
    </row>
    <row r="194" spans="1:5" x14ac:dyDescent="0.3">
      <c r="A194" s="69" t="s">
        <v>2160</v>
      </c>
      <c r="B194" s="70">
        <v>13.9</v>
      </c>
      <c r="D194" s="69" t="s">
        <v>93</v>
      </c>
      <c r="E194" s="70">
        <v>72.400000000000006</v>
      </c>
    </row>
    <row r="195" spans="1:5" x14ac:dyDescent="0.3">
      <c r="A195" s="69" t="s">
        <v>1891</v>
      </c>
      <c r="B195" s="70">
        <v>17.600000000000001</v>
      </c>
      <c r="D195" s="69" t="s">
        <v>290</v>
      </c>
      <c r="E195" s="70">
        <v>79</v>
      </c>
    </row>
    <row r="196" spans="1:5" x14ac:dyDescent="0.3">
      <c r="A196" s="69" t="s">
        <v>1311</v>
      </c>
      <c r="B196" s="70">
        <v>15.4</v>
      </c>
      <c r="D196" s="69" t="s">
        <v>169</v>
      </c>
      <c r="E196" s="70">
        <v>50.1</v>
      </c>
    </row>
    <row r="197" spans="1:5" x14ac:dyDescent="0.3">
      <c r="A197" s="69" t="s">
        <v>1476</v>
      </c>
      <c r="B197" s="70">
        <v>13.9</v>
      </c>
      <c r="D197" s="69" t="s">
        <v>230</v>
      </c>
      <c r="E197" s="70">
        <v>49.8</v>
      </c>
    </row>
    <row r="198" spans="1:5" x14ac:dyDescent="0.3">
      <c r="A198" s="69" t="s">
        <v>2328</v>
      </c>
      <c r="B198" s="70">
        <v>18</v>
      </c>
      <c r="D198" s="69" t="s">
        <v>229</v>
      </c>
      <c r="E198" s="70">
        <v>72.400000000000006</v>
      </c>
    </row>
    <row r="199" spans="1:5" x14ac:dyDescent="0.3">
      <c r="A199" s="69" t="s">
        <v>1554</v>
      </c>
      <c r="B199" s="70">
        <v>15.1</v>
      </c>
      <c r="D199" s="69" t="s">
        <v>306</v>
      </c>
      <c r="E199" s="70">
        <v>79</v>
      </c>
    </row>
    <row r="200" spans="1:5" x14ac:dyDescent="0.3">
      <c r="A200" s="69" t="s">
        <v>683</v>
      </c>
      <c r="B200" s="70">
        <v>15.1</v>
      </c>
      <c r="D200" s="69" t="s">
        <v>116</v>
      </c>
      <c r="E200" s="70">
        <v>50.1</v>
      </c>
    </row>
    <row r="201" spans="1:5" x14ac:dyDescent="0.3">
      <c r="A201" s="69" t="s">
        <v>1832</v>
      </c>
      <c r="B201" s="70">
        <v>13.6</v>
      </c>
      <c r="D201" s="69" t="s">
        <v>117</v>
      </c>
      <c r="E201" s="70">
        <v>49.8</v>
      </c>
    </row>
    <row r="202" spans="1:5" x14ac:dyDescent="0.3">
      <c r="A202" s="69" t="s">
        <v>1569</v>
      </c>
      <c r="B202" s="70">
        <v>13.6</v>
      </c>
      <c r="D202" s="69" t="s">
        <v>344</v>
      </c>
      <c r="E202" s="70">
        <v>33.1</v>
      </c>
    </row>
    <row r="203" spans="1:5" x14ac:dyDescent="0.3">
      <c r="A203" s="69" t="s">
        <v>1792</v>
      </c>
      <c r="B203" s="70">
        <v>16.8</v>
      </c>
      <c r="D203" s="69" t="s">
        <v>318</v>
      </c>
      <c r="E203" s="70">
        <v>72.400000000000006</v>
      </c>
    </row>
    <row r="204" spans="1:5" x14ac:dyDescent="0.3">
      <c r="A204" s="69" t="s">
        <v>2122</v>
      </c>
      <c r="B204" s="70">
        <v>15.7</v>
      </c>
      <c r="D204" s="69" t="s">
        <v>291</v>
      </c>
      <c r="E204" s="70">
        <v>79</v>
      </c>
    </row>
    <row r="205" spans="1:5" x14ac:dyDescent="0.3">
      <c r="A205" s="69" t="s">
        <v>798</v>
      </c>
      <c r="B205" s="70">
        <v>13.6</v>
      </c>
      <c r="D205" s="69" t="s">
        <v>346</v>
      </c>
      <c r="E205" s="70">
        <v>50.1</v>
      </c>
    </row>
    <row r="206" spans="1:5" x14ac:dyDescent="0.3">
      <c r="A206" s="69" t="s">
        <v>521</v>
      </c>
      <c r="B206" s="70">
        <v>17.3</v>
      </c>
      <c r="D206" s="69" t="s">
        <v>100</v>
      </c>
      <c r="E206" s="70">
        <v>49.8</v>
      </c>
    </row>
    <row r="207" spans="1:5" x14ac:dyDescent="0.3">
      <c r="A207" s="69" t="s">
        <v>1374</v>
      </c>
      <c r="B207" s="70">
        <v>15.7</v>
      </c>
      <c r="D207" s="69" t="s">
        <v>157</v>
      </c>
      <c r="E207" s="70">
        <v>72.400000000000006</v>
      </c>
    </row>
    <row r="208" spans="1:5" x14ac:dyDescent="0.3">
      <c r="A208" s="69" t="s">
        <v>1356</v>
      </c>
      <c r="B208" s="70">
        <v>13.6</v>
      </c>
      <c r="D208" s="69" t="s">
        <v>118</v>
      </c>
      <c r="E208" s="70">
        <v>79</v>
      </c>
    </row>
    <row r="209" spans="1:5" x14ac:dyDescent="0.3">
      <c r="A209" s="69" t="s">
        <v>523</v>
      </c>
      <c r="B209" s="70">
        <v>17.3</v>
      </c>
      <c r="D209" s="69" t="s">
        <v>314</v>
      </c>
      <c r="E209" s="70">
        <v>50.1</v>
      </c>
    </row>
    <row r="210" spans="1:5" x14ac:dyDescent="0.3">
      <c r="A210" s="69" t="s">
        <v>1478</v>
      </c>
      <c r="B210" s="70">
        <v>15.7</v>
      </c>
      <c r="D210" s="69" t="s">
        <v>208</v>
      </c>
      <c r="E210" s="70">
        <v>49.8</v>
      </c>
    </row>
    <row r="211" spans="1:5" x14ac:dyDescent="0.3">
      <c r="A211" s="69" t="s">
        <v>1522</v>
      </c>
      <c r="B211" s="70">
        <v>13.6</v>
      </c>
      <c r="D211" s="69" t="s">
        <v>215</v>
      </c>
      <c r="E211" s="70">
        <v>72.400000000000006</v>
      </c>
    </row>
    <row r="212" spans="1:5" x14ac:dyDescent="0.3">
      <c r="A212" s="69" t="s">
        <v>1836</v>
      </c>
      <c r="B212" s="70">
        <v>17.3</v>
      </c>
      <c r="D212" s="69" t="s">
        <v>284</v>
      </c>
      <c r="E212" s="70">
        <v>79</v>
      </c>
    </row>
    <row r="213" spans="1:5" x14ac:dyDescent="0.3">
      <c r="A213" s="69" t="s">
        <v>2124</v>
      </c>
      <c r="B213" s="70">
        <v>17.2</v>
      </c>
      <c r="D213" s="69" t="s">
        <v>161</v>
      </c>
      <c r="E213" s="70">
        <v>36.700000000000003</v>
      </c>
    </row>
    <row r="214" spans="1:5" x14ac:dyDescent="0.3">
      <c r="A214" s="69" t="s">
        <v>1628</v>
      </c>
      <c r="B214" s="70">
        <v>15.4</v>
      </c>
      <c r="D214" s="69" t="s">
        <v>218</v>
      </c>
      <c r="E214" s="70">
        <v>50.1</v>
      </c>
    </row>
    <row r="215" spans="1:5" x14ac:dyDescent="0.3">
      <c r="A215" s="69" t="s">
        <v>2226</v>
      </c>
      <c r="B215" s="70">
        <v>13.6</v>
      </c>
      <c r="D215" s="69" t="s">
        <v>266</v>
      </c>
      <c r="E215" s="70">
        <v>49.8</v>
      </c>
    </row>
    <row r="216" spans="1:5" x14ac:dyDescent="0.3">
      <c r="A216" s="69" t="s">
        <v>2186</v>
      </c>
      <c r="B216" s="70">
        <v>17</v>
      </c>
      <c r="D216" s="69" t="s">
        <v>301</v>
      </c>
      <c r="E216" s="70">
        <v>72.400000000000006</v>
      </c>
    </row>
    <row r="217" spans="1:5" x14ac:dyDescent="0.3">
      <c r="A217" s="69" t="s">
        <v>524</v>
      </c>
      <c r="B217" s="70">
        <v>15.4</v>
      </c>
      <c r="D217" s="69" t="s">
        <v>98</v>
      </c>
      <c r="E217" s="70">
        <v>79</v>
      </c>
    </row>
    <row r="218" spans="1:5" x14ac:dyDescent="0.3">
      <c r="A218" s="69" t="s">
        <v>1893</v>
      </c>
      <c r="B218" s="70">
        <v>13.6</v>
      </c>
      <c r="D218" s="69" t="s">
        <v>263</v>
      </c>
      <c r="E218" s="70">
        <v>50.1</v>
      </c>
    </row>
    <row r="219" spans="1:5" x14ac:dyDescent="0.3">
      <c r="A219" s="69" t="s">
        <v>2407</v>
      </c>
      <c r="B219" s="70">
        <v>17</v>
      </c>
      <c r="D219" s="69" t="s">
        <v>307</v>
      </c>
      <c r="E219" s="70">
        <v>49.8</v>
      </c>
    </row>
    <row r="220" spans="1:5" x14ac:dyDescent="0.3">
      <c r="A220" s="69" t="s">
        <v>1301</v>
      </c>
      <c r="B220" s="70">
        <v>15.4</v>
      </c>
      <c r="D220" s="69" t="s">
        <v>223</v>
      </c>
      <c r="E220" s="70">
        <v>72.400000000000006</v>
      </c>
    </row>
    <row r="221" spans="1:5" x14ac:dyDescent="0.3">
      <c r="A221" s="69" t="s">
        <v>2305</v>
      </c>
      <c r="B221" s="70">
        <v>13.6</v>
      </c>
      <c r="D221" s="69" t="s">
        <v>158</v>
      </c>
      <c r="E221" s="70">
        <v>79</v>
      </c>
    </row>
    <row r="222" spans="1:5" x14ac:dyDescent="0.3">
      <c r="A222" s="69" t="s">
        <v>2260</v>
      </c>
      <c r="B222" s="70">
        <v>17</v>
      </c>
      <c r="D222" s="69" t="s">
        <v>287</v>
      </c>
      <c r="E222" s="70">
        <v>50.1</v>
      </c>
    </row>
    <row r="223" spans="1:5" x14ac:dyDescent="0.3">
      <c r="A223" s="69" t="s">
        <v>1293</v>
      </c>
      <c r="B223" s="70">
        <v>14.8</v>
      </c>
      <c r="D223" s="69" t="s">
        <v>293</v>
      </c>
      <c r="E223" s="70">
        <v>49.8</v>
      </c>
    </row>
    <row r="224" spans="1:5" x14ac:dyDescent="0.3">
      <c r="A224" s="69" t="s">
        <v>2203</v>
      </c>
      <c r="B224" s="70">
        <v>17.3</v>
      </c>
      <c r="D224" s="69" t="s">
        <v>91</v>
      </c>
      <c r="E224" s="70">
        <v>34.1</v>
      </c>
    </row>
    <row r="225" spans="1:5" x14ac:dyDescent="0.3">
      <c r="A225" s="69" t="s">
        <v>883</v>
      </c>
      <c r="B225" s="70">
        <v>15.1</v>
      </c>
      <c r="D225" s="69" t="s">
        <v>292</v>
      </c>
      <c r="E225" s="70">
        <v>78.400000000000006</v>
      </c>
    </row>
    <row r="226" spans="1:5" x14ac:dyDescent="0.3">
      <c r="A226" s="69" t="s">
        <v>1921</v>
      </c>
      <c r="B226" s="70">
        <v>13.6</v>
      </c>
      <c r="D226" s="69" t="s">
        <v>294</v>
      </c>
      <c r="E226" s="70">
        <v>72.400000000000006</v>
      </c>
    </row>
    <row r="227" spans="1:5" x14ac:dyDescent="0.3">
      <c r="A227" s="69" t="s">
        <v>619</v>
      </c>
      <c r="B227" s="70">
        <v>16.399999999999999</v>
      </c>
      <c r="D227" s="69" t="s">
        <v>278</v>
      </c>
      <c r="E227" s="70">
        <v>79</v>
      </c>
    </row>
    <row r="228" spans="1:5" x14ac:dyDescent="0.3">
      <c r="A228" s="69" t="s">
        <v>1297</v>
      </c>
      <c r="B228" s="70">
        <v>14.7</v>
      </c>
      <c r="D228" s="69" t="s">
        <v>182</v>
      </c>
      <c r="E228" s="70">
        <v>50.1</v>
      </c>
    </row>
    <row r="229" spans="1:5" x14ac:dyDescent="0.3">
      <c r="A229" s="69" t="s">
        <v>1217</v>
      </c>
      <c r="B229" s="70">
        <v>15.2</v>
      </c>
      <c r="D229" s="69" t="s">
        <v>242</v>
      </c>
      <c r="E229" s="70">
        <v>49.8</v>
      </c>
    </row>
    <row r="230" spans="1:5" x14ac:dyDescent="0.3">
      <c r="A230" s="69" t="s">
        <v>2162</v>
      </c>
      <c r="B230" s="70">
        <v>13.6</v>
      </c>
      <c r="D230" s="69" t="s">
        <v>183</v>
      </c>
      <c r="E230" s="70">
        <v>72.400000000000006</v>
      </c>
    </row>
    <row r="231" spans="1:5" x14ac:dyDescent="0.3">
      <c r="A231" s="69" t="s">
        <v>1602</v>
      </c>
      <c r="B231" s="70">
        <v>16.7</v>
      </c>
      <c r="D231" s="69" t="s">
        <v>300</v>
      </c>
      <c r="E231" s="70">
        <v>79</v>
      </c>
    </row>
    <row r="232" spans="1:5" x14ac:dyDescent="0.3">
      <c r="A232" s="69" t="s">
        <v>1376</v>
      </c>
      <c r="B232" s="70">
        <v>15.6</v>
      </c>
      <c r="D232" s="69" t="s">
        <v>258</v>
      </c>
      <c r="E232" s="70">
        <v>50.1</v>
      </c>
    </row>
    <row r="233" spans="1:5" x14ac:dyDescent="0.3">
      <c r="A233" s="69" t="s">
        <v>885</v>
      </c>
      <c r="B233" s="70">
        <v>13.6</v>
      </c>
      <c r="D233" s="69" t="s">
        <v>184</v>
      </c>
      <c r="E233" s="70">
        <v>49.8</v>
      </c>
    </row>
    <row r="234" spans="1:5" x14ac:dyDescent="0.3">
      <c r="A234" s="69" t="s">
        <v>800</v>
      </c>
      <c r="B234" s="70">
        <v>17.3</v>
      </c>
      <c r="D234" s="69" t="s">
        <v>332</v>
      </c>
      <c r="E234" s="70">
        <v>72.400000000000006</v>
      </c>
    </row>
    <row r="235" spans="1:5" x14ac:dyDescent="0.3">
      <c r="A235" s="69" t="s">
        <v>1776</v>
      </c>
      <c r="B235" s="70">
        <v>13.6</v>
      </c>
      <c r="D235" s="69" t="s">
        <v>92</v>
      </c>
      <c r="E235" s="70">
        <v>79</v>
      </c>
    </row>
    <row r="236" spans="1:5" x14ac:dyDescent="0.3">
      <c r="A236" s="69" t="s">
        <v>830</v>
      </c>
      <c r="B236" s="70">
        <v>16.7</v>
      </c>
      <c r="D236" s="69" t="s">
        <v>347</v>
      </c>
      <c r="E236" s="70">
        <v>72.599999999999994</v>
      </c>
    </row>
    <row r="237" spans="1:5" x14ac:dyDescent="0.3">
      <c r="A237" s="69" t="s">
        <v>2050</v>
      </c>
      <c r="B237" s="70">
        <v>15.6</v>
      </c>
      <c r="D237" s="69" t="s">
        <v>199</v>
      </c>
      <c r="E237" s="70">
        <v>50.1</v>
      </c>
    </row>
    <row r="238" spans="1:5" x14ac:dyDescent="0.3">
      <c r="A238" s="69" t="s">
        <v>1782</v>
      </c>
      <c r="B238" s="70">
        <v>13.6</v>
      </c>
      <c r="D238" s="69" t="s">
        <v>304</v>
      </c>
      <c r="E238" s="70">
        <v>49.8</v>
      </c>
    </row>
    <row r="239" spans="1:5" x14ac:dyDescent="0.3">
      <c r="A239" s="69" t="s">
        <v>585</v>
      </c>
      <c r="B239" s="70">
        <v>17.3</v>
      </c>
      <c r="D239" s="69" t="s">
        <v>268</v>
      </c>
      <c r="E239" s="70">
        <v>72.400000000000006</v>
      </c>
    </row>
    <row r="240" spans="1:5" x14ac:dyDescent="0.3">
      <c r="A240" s="69" t="s">
        <v>546</v>
      </c>
      <c r="B240" s="70">
        <v>15.6</v>
      </c>
      <c r="D240" s="69" t="s">
        <v>251</v>
      </c>
      <c r="E240" s="70">
        <v>79</v>
      </c>
    </row>
    <row r="241" spans="1:5" x14ac:dyDescent="0.3">
      <c r="A241" s="69" t="s">
        <v>1778</v>
      </c>
      <c r="B241" s="70">
        <v>13.6</v>
      </c>
      <c r="D241" s="69" t="s">
        <v>119</v>
      </c>
      <c r="E241" s="70">
        <v>50.1</v>
      </c>
    </row>
    <row r="242" spans="1:5" x14ac:dyDescent="0.3">
      <c r="A242" s="69" t="s">
        <v>1900</v>
      </c>
      <c r="B242" s="70">
        <v>17.3</v>
      </c>
      <c r="D242" s="69" t="s">
        <v>85</v>
      </c>
      <c r="E242" s="70">
        <v>49.8</v>
      </c>
    </row>
    <row r="243" spans="1:5" x14ac:dyDescent="0.3">
      <c r="A243" s="69" t="s">
        <v>1313</v>
      </c>
      <c r="B243" s="70">
        <v>15.6</v>
      </c>
      <c r="D243" s="69" t="s">
        <v>247</v>
      </c>
      <c r="E243" s="70">
        <v>72.400000000000006</v>
      </c>
    </row>
    <row r="244" spans="1:5" x14ac:dyDescent="0.3">
      <c r="A244" s="69" t="s">
        <v>2320</v>
      </c>
      <c r="B244" s="70">
        <v>15.6</v>
      </c>
      <c r="D244" s="69" t="s">
        <v>274</v>
      </c>
      <c r="E244" s="70">
        <v>79</v>
      </c>
    </row>
    <row r="245" spans="1:5" x14ac:dyDescent="0.3">
      <c r="A245" s="69" t="s">
        <v>2026</v>
      </c>
      <c r="B245" s="70">
        <v>13.6</v>
      </c>
      <c r="D245" s="69" t="s">
        <v>185</v>
      </c>
      <c r="E245" s="70">
        <v>50.1</v>
      </c>
    </row>
    <row r="246" spans="1:5" x14ac:dyDescent="0.3">
      <c r="A246" s="69" t="s">
        <v>1505</v>
      </c>
      <c r="B246" s="70">
        <v>17.3</v>
      </c>
      <c r="D246" s="69" t="s">
        <v>212</v>
      </c>
      <c r="E246" s="70">
        <v>49.8</v>
      </c>
    </row>
    <row r="247" spans="1:5" x14ac:dyDescent="0.3">
      <c r="A247" s="69" t="s">
        <v>1815</v>
      </c>
      <c r="B247" s="70">
        <v>15.5</v>
      </c>
      <c r="D247" s="69" t="s">
        <v>219</v>
      </c>
      <c r="E247" s="70">
        <v>57.1</v>
      </c>
    </row>
    <row r="248" spans="1:5" x14ac:dyDescent="0.3">
      <c r="A248" s="69" t="s">
        <v>2411</v>
      </c>
      <c r="B248" s="70">
        <v>13.5</v>
      </c>
      <c r="D248" s="69" t="s">
        <v>281</v>
      </c>
      <c r="E248" s="70">
        <v>72.400000000000006</v>
      </c>
    </row>
    <row r="249" spans="1:5" x14ac:dyDescent="0.3">
      <c r="A249" s="69" t="s">
        <v>1396</v>
      </c>
      <c r="B249" s="70">
        <v>17.100000000000001</v>
      </c>
      <c r="D249" s="69" t="s">
        <v>180</v>
      </c>
      <c r="E249" s="70">
        <v>79</v>
      </c>
    </row>
    <row r="250" spans="1:5" x14ac:dyDescent="0.3">
      <c r="A250" s="69" t="s">
        <v>1967</v>
      </c>
      <c r="B250" s="70">
        <v>15.5</v>
      </c>
      <c r="D250" s="69" t="s">
        <v>308</v>
      </c>
      <c r="E250" s="70">
        <v>50.1</v>
      </c>
    </row>
    <row r="251" spans="1:5" x14ac:dyDescent="0.3">
      <c r="A251" s="69" t="s">
        <v>1969</v>
      </c>
      <c r="B251" s="70">
        <v>13.5</v>
      </c>
      <c r="D251" s="69" t="s">
        <v>448</v>
      </c>
      <c r="E251" s="70">
        <v>49.8</v>
      </c>
    </row>
    <row r="252" spans="1:5" x14ac:dyDescent="0.3">
      <c r="A252" s="69" t="s">
        <v>2192</v>
      </c>
      <c r="B252" s="70">
        <v>17.100000000000001</v>
      </c>
      <c r="D252" s="69" t="s">
        <v>396</v>
      </c>
      <c r="E252" s="70">
        <v>72.400000000000006</v>
      </c>
    </row>
    <row r="253" spans="1:5" x14ac:dyDescent="0.3">
      <c r="A253" s="69" t="s">
        <v>1219</v>
      </c>
      <c r="B253" s="70">
        <v>15.5</v>
      </c>
      <c r="D253" s="69" t="s">
        <v>461</v>
      </c>
      <c r="E253" s="70">
        <v>79</v>
      </c>
    </row>
    <row r="254" spans="1:5" x14ac:dyDescent="0.3">
      <c r="A254" s="69" t="s">
        <v>1317</v>
      </c>
      <c r="B254" s="70">
        <v>13.5</v>
      </c>
      <c r="D254" s="69" t="s">
        <v>407</v>
      </c>
      <c r="E254" s="70">
        <v>50.1</v>
      </c>
    </row>
    <row r="255" spans="1:5" x14ac:dyDescent="0.3">
      <c r="A255" s="69" t="s">
        <v>1824</v>
      </c>
      <c r="B255" s="70">
        <v>13.6</v>
      </c>
      <c r="D255" s="69" t="s">
        <v>466</v>
      </c>
      <c r="E255" s="70">
        <v>49.8</v>
      </c>
    </row>
    <row r="256" spans="1:5" x14ac:dyDescent="0.3">
      <c r="A256" s="69" t="s">
        <v>875</v>
      </c>
      <c r="B256" s="70">
        <v>17.100000000000001</v>
      </c>
      <c r="D256" s="69" t="s">
        <v>446</v>
      </c>
      <c r="E256" s="70">
        <v>72.400000000000006</v>
      </c>
    </row>
    <row r="257" spans="1:5" x14ac:dyDescent="0.3">
      <c r="A257" s="69" t="s">
        <v>548</v>
      </c>
      <c r="B257" s="70">
        <v>15</v>
      </c>
      <c r="D257" s="69" t="s">
        <v>406</v>
      </c>
      <c r="E257" s="70">
        <v>79</v>
      </c>
    </row>
    <row r="258" spans="1:5" x14ac:dyDescent="0.3">
      <c r="A258" s="69" t="s">
        <v>2231</v>
      </c>
      <c r="B258" s="70">
        <v>13.5</v>
      </c>
      <c r="D258" s="69" t="s">
        <v>124</v>
      </c>
      <c r="E258" s="70">
        <v>33.1</v>
      </c>
    </row>
    <row r="259" spans="1:5" x14ac:dyDescent="0.3">
      <c r="A259" s="69" t="s">
        <v>1828</v>
      </c>
      <c r="B259" s="70">
        <v>16.600000000000001</v>
      </c>
      <c r="D259" s="69" t="s">
        <v>434</v>
      </c>
      <c r="E259" s="70">
        <v>50.1</v>
      </c>
    </row>
    <row r="260" spans="1:5" x14ac:dyDescent="0.3">
      <c r="A260" s="69" t="s">
        <v>1380</v>
      </c>
      <c r="B260" s="70">
        <v>20.100000000000001</v>
      </c>
      <c r="D260" s="69" t="s">
        <v>476</v>
      </c>
      <c r="E260" s="70">
        <v>49.8</v>
      </c>
    </row>
    <row r="261" spans="1:5" x14ac:dyDescent="0.3">
      <c r="A261" s="69" t="s">
        <v>2235</v>
      </c>
      <c r="B261" s="70">
        <v>18.3</v>
      </c>
      <c r="D261" s="69" t="s">
        <v>399</v>
      </c>
      <c r="E261" s="70">
        <v>72.400000000000006</v>
      </c>
    </row>
    <row r="262" spans="1:5" x14ac:dyDescent="0.3">
      <c r="A262" s="69" t="s">
        <v>684</v>
      </c>
      <c r="B262" s="70">
        <v>20.100000000000001</v>
      </c>
      <c r="D262" s="69" t="s">
        <v>458</v>
      </c>
      <c r="E262" s="70">
        <v>109.8</v>
      </c>
    </row>
    <row r="263" spans="1:5" x14ac:dyDescent="0.3">
      <c r="A263" s="69" t="s">
        <v>1940</v>
      </c>
      <c r="B263" s="70">
        <v>18.3</v>
      </c>
      <c r="D263" s="69" t="s">
        <v>444</v>
      </c>
      <c r="E263" s="70">
        <v>70.3</v>
      </c>
    </row>
    <row r="264" spans="1:5" x14ac:dyDescent="0.3">
      <c r="A264" s="69" t="s">
        <v>1486</v>
      </c>
      <c r="B264" s="70">
        <v>18</v>
      </c>
      <c r="D264" s="69" t="s">
        <v>408</v>
      </c>
      <c r="E264" s="70">
        <v>70</v>
      </c>
    </row>
    <row r="265" spans="1:5" x14ac:dyDescent="0.3">
      <c r="A265" s="69" t="s">
        <v>1399</v>
      </c>
      <c r="B265" s="70">
        <v>19.100000000000001</v>
      </c>
      <c r="D265" s="69" t="s">
        <v>425</v>
      </c>
      <c r="E265" s="70">
        <v>102.4</v>
      </c>
    </row>
    <row r="266" spans="1:5" x14ac:dyDescent="0.3">
      <c r="A266" s="69" t="s">
        <v>1797</v>
      </c>
      <c r="B266" s="70">
        <v>17.3</v>
      </c>
      <c r="D266" s="69" t="s">
        <v>474</v>
      </c>
      <c r="E266" s="70">
        <v>34.6</v>
      </c>
    </row>
    <row r="267" spans="1:5" x14ac:dyDescent="0.3">
      <c r="A267" s="69" t="s">
        <v>2074</v>
      </c>
      <c r="B267" s="70">
        <v>19.100000000000001</v>
      </c>
      <c r="D267" s="69" t="s">
        <v>462</v>
      </c>
      <c r="E267" s="70">
        <v>61.5</v>
      </c>
    </row>
    <row r="268" spans="1:5" x14ac:dyDescent="0.3">
      <c r="A268" s="69" t="s">
        <v>1902</v>
      </c>
      <c r="B268" s="70">
        <v>19.399999999999999</v>
      </c>
      <c r="D268" s="69" t="s">
        <v>432</v>
      </c>
      <c r="E268" s="70">
        <v>40.9</v>
      </c>
    </row>
    <row r="269" spans="1:5" x14ac:dyDescent="0.3">
      <c r="A269" s="69" t="s">
        <v>1228</v>
      </c>
      <c r="B269" s="70">
        <v>22.2</v>
      </c>
      <c r="D269" s="69" t="s">
        <v>115</v>
      </c>
      <c r="E269" s="70">
        <v>33.1</v>
      </c>
    </row>
    <row r="270" spans="1:5" x14ac:dyDescent="0.3">
      <c r="A270" s="69" t="s">
        <v>1534</v>
      </c>
      <c r="B270" s="70">
        <v>20</v>
      </c>
      <c r="D270" s="69" t="s">
        <v>420</v>
      </c>
      <c r="E270" s="70">
        <v>33.5</v>
      </c>
    </row>
    <row r="271" spans="1:5" x14ac:dyDescent="0.3">
      <c r="A271" s="69" t="s">
        <v>1591</v>
      </c>
      <c r="B271" s="70">
        <v>19.600000000000001</v>
      </c>
      <c r="D271" s="69" t="s">
        <v>409</v>
      </c>
      <c r="E271" s="70">
        <v>33.299999999999997</v>
      </c>
    </row>
    <row r="272" spans="1:5" x14ac:dyDescent="0.3">
      <c r="A272" s="69" t="s">
        <v>2249</v>
      </c>
      <c r="B272" s="70">
        <v>16.899999999999999</v>
      </c>
      <c r="D272" s="69" t="s">
        <v>469</v>
      </c>
      <c r="E272" s="70">
        <v>40.799999999999997</v>
      </c>
    </row>
    <row r="273" spans="1:5" x14ac:dyDescent="0.3">
      <c r="A273" s="69" t="s">
        <v>2312</v>
      </c>
      <c r="B273" s="70">
        <v>21.8</v>
      </c>
      <c r="D273" s="69" t="s">
        <v>404</v>
      </c>
      <c r="E273" s="70">
        <v>62.6</v>
      </c>
    </row>
    <row r="274" spans="1:5" x14ac:dyDescent="0.3">
      <c r="A274" s="69" t="s">
        <v>1234</v>
      </c>
      <c r="B274" s="70">
        <v>18.100000000000001</v>
      </c>
      <c r="D274" s="69" t="s">
        <v>442</v>
      </c>
      <c r="E274" s="70">
        <v>33.700000000000003</v>
      </c>
    </row>
    <row r="275" spans="1:5" x14ac:dyDescent="0.3">
      <c r="A275" s="69" t="s">
        <v>1816</v>
      </c>
      <c r="B275" s="70">
        <v>19.399999999999999</v>
      </c>
      <c r="D275" s="69" t="s">
        <v>398</v>
      </c>
      <c r="E275" s="70">
        <v>33.6</v>
      </c>
    </row>
    <row r="276" spans="1:5" x14ac:dyDescent="0.3">
      <c r="A276" s="69" t="s">
        <v>1401</v>
      </c>
      <c r="B276" s="70">
        <v>21.3</v>
      </c>
      <c r="D276" s="69" t="s">
        <v>429</v>
      </c>
      <c r="E276" s="70">
        <v>60.6</v>
      </c>
    </row>
    <row r="277" spans="1:5" x14ac:dyDescent="0.3">
      <c r="A277" s="69" t="s">
        <v>2392</v>
      </c>
      <c r="B277" s="70">
        <v>15.6</v>
      </c>
      <c r="D277" s="69" t="s">
        <v>430</v>
      </c>
      <c r="E277" s="70">
        <v>39.299999999999997</v>
      </c>
    </row>
    <row r="278" spans="1:5" x14ac:dyDescent="0.3">
      <c r="A278" s="69" t="s">
        <v>2233</v>
      </c>
      <c r="B278" s="70">
        <v>20.2</v>
      </c>
      <c r="D278" s="69" t="s">
        <v>411</v>
      </c>
      <c r="E278" s="70">
        <v>32</v>
      </c>
    </row>
    <row r="279" spans="1:5" x14ac:dyDescent="0.3">
      <c r="A279" s="69" t="s">
        <v>2141</v>
      </c>
      <c r="B279" s="70">
        <v>18.100000000000001</v>
      </c>
      <c r="D279" s="69" t="s">
        <v>439</v>
      </c>
      <c r="E279" s="70">
        <v>31.7</v>
      </c>
    </row>
    <row r="280" spans="1:5" x14ac:dyDescent="0.3">
      <c r="A280" s="69" t="s">
        <v>1822</v>
      </c>
      <c r="B280" s="70">
        <v>22.3</v>
      </c>
      <c r="D280" s="69" t="s">
        <v>126</v>
      </c>
      <c r="E280" s="70">
        <v>36.700000000000003</v>
      </c>
    </row>
    <row r="281" spans="1:5" x14ac:dyDescent="0.3">
      <c r="A281" s="69" t="s">
        <v>1413</v>
      </c>
      <c r="B281" s="70">
        <v>15.7</v>
      </c>
      <c r="D281" s="69" t="s">
        <v>451</v>
      </c>
      <c r="E281" s="70">
        <v>39.1</v>
      </c>
    </row>
    <row r="282" spans="1:5" x14ac:dyDescent="0.3">
      <c r="A282" s="69" t="s">
        <v>1799</v>
      </c>
      <c r="B282" s="70">
        <v>17.600000000000001</v>
      </c>
      <c r="D282" s="69" t="s">
        <v>478</v>
      </c>
      <c r="E282" s="70">
        <v>61.7</v>
      </c>
    </row>
    <row r="283" spans="1:5" x14ac:dyDescent="0.3">
      <c r="A283" s="69" t="s">
        <v>742</v>
      </c>
      <c r="B283" s="70">
        <v>16.399999999999999</v>
      </c>
      <c r="D283" s="69" t="s">
        <v>441</v>
      </c>
      <c r="E283" s="70">
        <v>32.5</v>
      </c>
    </row>
    <row r="284" spans="1:5" x14ac:dyDescent="0.3">
      <c r="A284" s="69" t="s">
        <v>2059</v>
      </c>
      <c r="B284" s="70">
        <v>16.3</v>
      </c>
      <c r="D284" s="69" t="s">
        <v>427</v>
      </c>
      <c r="E284" s="70">
        <v>33.6</v>
      </c>
    </row>
    <row r="285" spans="1:5" x14ac:dyDescent="0.3">
      <c r="A285" s="69" t="s">
        <v>1843</v>
      </c>
      <c r="B285" s="70">
        <v>15.7</v>
      </c>
      <c r="D285" s="69" t="s">
        <v>400</v>
      </c>
      <c r="E285" s="70">
        <v>60.6</v>
      </c>
    </row>
    <row r="286" spans="1:5" x14ac:dyDescent="0.3">
      <c r="A286" s="69" t="s">
        <v>1757</v>
      </c>
      <c r="B286" s="70">
        <v>18.2</v>
      </c>
      <c r="D286" s="69" t="s">
        <v>440</v>
      </c>
      <c r="E286" s="70">
        <v>39.299999999999997</v>
      </c>
    </row>
    <row r="287" spans="1:5" x14ac:dyDescent="0.3">
      <c r="A287" s="69" t="s">
        <v>1977</v>
      </c>
      <c r="B287" s="70">
        <v>15.4</v>
      </c>
      <c r="D287" s="69" t="s">
        <v>455</v>
      </c>
      <c r="E287" s="70">
        <v>32</v>
      </c>
    </row>
    <row r="288" spans="1:5" x14ac:dyDescent="0.3">
      <c r="A288" s="69" t="s">
        <v>1405</v>
      </c>
      <c r="B288" s="70">
        <v>13.6</v>
      </c>
      <c r="D288" s="69" t="s">
        <v>402</v>
      </c>
      <c r="E288" s="70">
        <v>31.7</v>
      </c>
    </row>
    <row r="289" spans="1:5" x14ac:dyDescent="0.3">
      <c r="A289" s="69" t="s">
        <v>720</v>
      </c>
      <c r="B289" s="70">
        <v>17.2</v>
      </c>
      <c r="D289" s="69" t="s">
        <v>418</v>
      </c>
      <c r="E289" s="70">
        <v>39.1</v>
      </c>
    </row>
    <row r="290" spans="1:5" x14ac:dyDescent="0.3">
      <c r="A290" s="69" t="s">
        <v>1904</v>
      </c>
      <c r="B290" s="70">
        <v>17.2</v>
      </c>
      <c r="D290" s="69" t="s">
        <v>447</v>
      </c>
      <c r="E290" s="70">
        <v>61.7</v>
      </c>
    </row>
    <row r="291" spans="1:5" x14ac:dyDescent="0.3">
      <c r="A291" s="69" t="s">
        <v>853</v>
      </c>
      <c r="B291" s="70">
        <v>15.6</v>
      </c>
      <c r="D291" s="69" t="s">
        <v>235</v>
      </c>
      <c r="E291" s="70">
        <v>78.400000000000006</v>
      </c>
    </row>
    <row r="292" spans="1:5" x14ac:dyDescent="0.3">
      <c r="A292" s="69" t="s">
        <v>722</v>
      </c>
      <c r="B292" s="70">
        <v>19.100000000000001</v>
      </c>
      <c r="D292" s="69" t="s">
        <v>464</v>
      </c>
      <c r="E292" s="70">
        <v>32.5</v>
      </c>
    </row>
    <row r="293" spans="1:5" x14ac:dyDescent="0.3">
      <c r="A293" s="69" t="s">
        <v>891</v>
      </c>
      <c r="B293" s="70">
        <v>16</v>
      </c>
      <c r="D293" s="69" t="s">
        <v>452</v>
      </c>
      <c r="E293" s="70">
        <v>33.6</v>
      </c>
    </row>
    <row r="294" spans="1:5" x14ac:dyDescent="0.3">
      <c r="A294" s="69" t="s">
        <v>2422</v>
      </c>
      <c r="B294" s="70">
        <v>13.2</v>
      </c>
      <c r="D294" s="69" t="s">
        <v>456</v>
      </c>
      <c r="E294" s="70">
        <v>60.6</v>
      </c>
    </row>
    <row r="295" spans="1:5" x14ac:dyDescent="0.3">
      <c r="A295" s="69" t="s">
        <v>2147</v>
      </c>
      <c r="B295" s="70">
        <v>16</v>
      </c>
      <c r="D295" s="69" t="s">
        <v>468</v>
      </c>
      <c r="E295" s="70">
        <v>39.299999999999997</v>
      </c>
    </row>
    <row r="296" spans="1:5" x14ac:dyDescent="0.3">
      <c r="A296" s="69" t="s">
        <v>832</v>
      </c>
      <c r="B296" s="70">
        <v>16</v>
      </c>
      <c r="D296" s="69" t="s">
        <v>480</v>
      </c>
      <c r="E296" s="70">
        <v>32</v>
      </c>
    </row>
    <row r="297" spans="1:5" x14ac:dyDescent="0.3">
      <c r="A297" s="69" t="s">
        <v>2446</v>
      </c>
      <c r="B297" s="70">
        <v>13.3</v>
      </c>
      <c r="D297" s="69" t="s">
        <v>473</v>
      </c>
      <c r="E297" s="70">
        <v>31.7</v>
      </c>
    </row>
    <row r="298" spans="1:5" x14ac:dyDescent="0.3">
      <c r="A298" s="69" t="s">
        <v>942</v>
      </c>
      <c r="B298" s="70">
        <v>16</v>
      </c>
      <c r="D298" s="69" t="s">
        <v>436</v>
      </c>
      <c r="E298" s="70">
        <v>39.1</v>
      </c>
    </row>
    <row r="299" spans="1:5" x14ac:dyDescent="0.3">
      <c r="A299" s="69" t="s">
        <v>944</v>
      </c>
      <c r="B299" s="70">
        <v>17.3</v>
      </c>
      <c r="D299" s="69" t="s">
        <v>467</v>
      </c>
      <c r="E299" s="70">
        <v>61.7</v>
      </c>
    </row>
    <row r="300" spans="1:5" x14ac:dyDescent="0.3">
      <c r="A300" s="69" t="s">
        <v>1838</v>
      </c>
      <c r="B300" s="70">
        <v>16</v>
      </c>
      <c r="D300" s="69" t="s">
        <v>426</v>
      </c>
      <c r="E300" s="70">
        <v>32.5</v>
      </c>
    </row>
    <row r="301" spans="1:5" x14ac:dyDescent="0.3">
      <c r="A301" s="69" t="s">
        <v>550</v>
      </c>
      <c r="B301" s="70">
        <v>13.3</v>
      </c>
      <c r="D301" s="69" t="s">
        <v>484</v>
      </c>
      <c r="E301" s="70">
        <v>33.6</v>
      </c>
    </row>
    <row r="302" spans="1:5" x14ac:dyDescent="0.3">
      <c r="A302" s="69" t="s">
        <v>2068</v>
      </c>
      <c r="B302" s="70">
        <v>16</v>
      </c>
      <c r="D302" s="69" t="s">
        <v>252</v>
      </c>
      <c r="E302" s="70">
        <v>72.599999999999994</v>
      </c>
    </row>
    <row r="303" spans="1:5" x14ac:dyDescent="0.3">
      <c r="A303" s="69" t="s">
        <v>1830</v>
      </c>
      <c r="B303" s="70">
        <v>16</v>
      </c>
      <c r="D303" s="69" t="s">
        <v>472</v>
      </c>
      <c r="E303" s="70">
        <v>60.6</v>
      </c>
    </row>
    <row r="304" spans="1:5" x14ac:dyDescent="0.3">
      <c r="A304" s="69" t="s">
        <v>1983</v>
      </c>
      <c r="B304" s="70">
        <v>13.3</v>
      </c>
      <c r="D304" s="69" t="s">
        <v>412</v>
      </c>
      <c r="E304" s="70">
        <v>39.299999999999997</v>
      </c>
    </row>
    <row r="305" spans="1:5" x14ac:dyDescent="0.3">
      <c r="A305" s="69" t="s">
        <v>2076</v>
      </c>
      <c r="B305" s="70">
        <v>14.8</v>
      </c>
      <c r="D305" s="69" t="s">
        <v>475</v>
      </c>
      <c r="E305" s="70">
        <v>32</v>
      </c>
    </row>
    <row r="306" spans="1:5" x14ac:dyDescent="0.3">
      <c r="A306" s="69" t="s">
        <v>877</v>
      </c>
      <c r="B306" s="70">
        <v>13.5</v>
      </c>
      <c r="D306" s="69" t="s">
        <v>410</v>
      </c>
      <c r="E306" s="70">
        <v>31.7</v>
      </c>
    </row>
    <row r="307" spans="1:5" x14ac:dyDescent="0.3">
      <c r="A307" s="69" t="s">
        <v>2262</v>
      </c>
      <c r="B307" s="70">
        <v>14.8</v>
      </c>
      <c r="D307" s="69" t="s">
        <v>460</v>
      </c>
      <c r="E307" s="70">
        <v>39.1</v>
      </c>
    </row>
    <row r="308" spans="1:5" x14ac:dyDescent="0.3">
      <c r="A308" s="69" t="s">
        <v>2240</v>
      </c>
      <c r="B308" s="70">
        <v>16.5</v>
      </c>
      <c r="D308" s="69" t="s">
        <v>477</v>
      </c>
      <c r="E308" s="70">
        <v>61.7</v>
      </c>
    </row>
    <row r="309" spans="1:5" x14ac:dyDescent="0.3">
      <c r="A309" s="69" t="s">
        <v>946</v>
      </c>
      <c r="B309" s="70">
        <v>19.600000000000001</v>
      </c>
      <c r="D309" s="69" t="s">
        <v>433</v>
      </c>
      <c r="E309" s="70">
        <v>32.5</v>
      </c>
    </row>
    <row r="310" spans="1:5" x14ac:dyDescent="0.3">
      <c r="A310" s="69" t="s">
        <v>1942</v>
      </c>
      <c r="B310" s="70">
        <v>3.9</v>
      </c>
      <c r="D310" s="69" t="s">
        <v>479</v>
      </c>
      <c r="E310" s="70">
        <v>33.6</v>
      </c>
    </row>
    <row r="311" spans="1:5" x14ac:dyDescent="0.3">
      <c r="A311" s="69" t="s">
        <v>2131</v>
      </c>
      <c r="B311" s="70">
        <v>3.7</v>
      </c>
      <c r="D311" s="69" t="s">
        <v>482</v>
      </c>
      <c r="E311" s="70">
        <v>60.6</v>
      </c>
    </row>
    <row r="312" spans="1:5" x14ac:dyDescent="0.3">
      <c r="A312" s="69" t="s">
        <v>881</v>
      </c>
      <c r="B312" s="70">
        <v>6.9</v>
      </c>
      <c r="D312" s="69" t="s">
        <v>414</v>
      </c>
      <c r="E312" s="70">
        <v>39.299999999999997</v>
      </c>
    </row>
    <row r="313" spans="1:5" x14ac:dyDescent="0.3">
      <c r="A313" s="69" t="s">
        <v>2081</v>
      </c>
      <c r="B313" s="70">
        <v>4.7</v>
      </c>
      <c r="D313" s="69" t="s">
        <v>249</v>
      </c>
      <c r="E313" s="70">
        <v>57.1</v>
      </c>
    </row>
    <row r="314" spans="1:5" x14ac:dyDescent="0.3">
      <c r="A314" s="69" t="s">
        <v>806</v>
      </c>
      <c r="B314" s="70">
        <v>7.9</v>
      </c>
      <c r="D314" s="69" t="s">
        <v>417</v>
      </c>
      <c r="E314" s="70">
        <v>32</v>
      </c>
    </row>
    <row r="315" spans="1:5" x14ac:dyDescent="0.3">
      <c r="A315" s="69" t="s">
        <v>2242</v>
      </c>
      <c r="B315" s="70">
        <v>3.9</v>
      </c>
      <c r="D315" s="69" t="s">
        <v>428</v>
      </c>
      <c r="E315" s="70">
        <v>31.7</v>
      </c>
    </row>
    <row r="316" spans="1:5" x14ac:dyDescent="0.3">
      <c r="A316" s="69" t="s">
        <v>1236</v>
      </c>
      <c r="B316" s="70">
        <v>4.2</v>
      </c>
      <c r="D316" s="69" t="s">
        <v>401</v>
      </c>
      <c r="E316" s="70">
        <v>39.1</v>
      </c>
    </row>
    <row r="317" spans="1:5" x14ac:dyDescent="0.3">
      <c r="A317" s="69" t="s">
        <v>1948</v>
      </c>
      <c r="B317" s="70">
        <v>4.2</v>
      </c>
      <c r="D317" s="69" t="s">
        <v>421</v>
      </c>
      <c r="E317" s="70">
        <v>61.7</v>
      </c>
    </row>
    <row r="318" spans="1:5" x14ac:dyDescent="0.3">
      <c r="A318" s="69" t="s">
        <v>893</v>
      </c>
      <c r="B318" s="70">
        <v>4.3</v>
      </c>
      <c r="D318" s="69" t="s">
        <v>424</v>
      </c>
      <c r="E318" s="70">
        <v>32.5</v>
      </c>
    </row>
    <row r="319" spans="1:5" x14ac:dyDescent="0.3">
      <c r="A319" s="69" t="s">
        <v>2051</v>
      </c>
      <c r="B319" s="70">
        <v>3.9</v>
      </c>
      <c r="D319" s="69" t="s">
        <v>481</v>
      </c>
      <c r="E319" s="70">
        <v>33.6</v>
      </c>
    </row>
    <row r="320" spans="1:5" x14ac:dyDescent="0.3">
      <c r="A320" s="69" t="s">
        <v>1535</v>
      </c>
      <c r="B320" s="70">
        <v>3.8</v>
      </c>
      <c r="D320" s="69" t="s">
        <v>403</v>
      </c>
      <c r="E320" s="70">
        <v>60.6</v>
      </c>
    </row>
    <row r="321" spans="1:5" x14ac:dyDescent="0.3">
      <c r="A321" s="69" t="s">
        <v>1911</v>
      </c>
      <c r="B321" s="70">
        <v>4.8</v>
      </c>
      <c r="D321" s="69" t="s">
        <v>431</v>
      </c>
      <c r="E321" s="70">
        <v>39.299999999999997</v>
      </c>
    </row>
    <row r="322" spans="1:5" x14ac:dyDescent="0.3">
      <c r="A322" s="69" t="s">
        <v>855</v>
      </c>
      <c r="B322" s="70">
        <v>3</v>
      </c>
      <c r="D322" s="69" t="s">
        <v>443</v>
      </c>
      <c r="E322" s="70">
        <v>32</v>
      </c>
    </row>
    <row r="323" spans="1:5" x14ac:dyDescent="0.3">
      <c r="A323" s="69" t="s">
        <v>744</v>
      </c>
      <c r="B323" s="70">
        <v>5.8</v>
      </c>
      <c r="D323" s="69" t="s">
        <v>454</v>
      </c>
      <c r="E323" s="70">
        <v>31.7</v>
      </c>
    </row>
    <row r="324" spans="1:5" x14ac:dyDescent="0.3">
      <c r="A324" s="69" t="s">
        <v>728</v>
      </c>
      <c r="B324" s="70">
        <v>7.7</v>
      </c>
      <c r="D324" s="69" t="s">
        <v>319</v>
      </c>
      <c r="E324" s="70">
        <v>33.1</v>
      </c>
    </row>
    <row r="325" spans="1:5" x14ac:dyDescent="0.3">
      <c r="A325" s="69" t="s">
        <v>1783</v>
      </c>
      <c r="B325" s="70">
        <v>4.3</v>
      </c>
      <c r="D325" s="69" t="s">
        <v>422</v>
      </c>
      <c r="E325" s="70">
        <v>39.1</v>
      </c>
    </row>
    <row r="326" spans="1:5" x14ac:dyDescent="0.3">
      <c r="A326" s="69" t="s">
        <v>2083</v>
      </c>
      <c r="B326" s="70">
        <v>4</v>
      </c>
      <c r="D326" s="69" t="s">
        <v>450</v>
      </c>
      <c r="E326" s="70">
        <v>61.7</v>
      </c>
    </row>
    <row r="327" spans="1:5" x14ac:dyDescent="0.3">
      <c r="A327" s="69" t="s">
        <v>1524</v>
      </c>
      <c r="B327" s="70">
        <v>5.5</v>
      </c>
      <c r="D327" s="69" t="s">
        <v>419</v>
      </c>
      <c r="E327" s="70">
        <v>32.5</v>
      </c>
    </row>
    <row r="328" spans="1:5" x14ac:dyDescent="0.3">
      <c r="A328" s="69" t="s">
        <v>838</v>
      </c>
      <c r="B328" s="70">
        <v>5.3</v>
      </c>
      <c r="D328" s="69" t="s">
        <v>435</v>
      </c>
      <c r="E328" s="70">
        <v>33.6</v>
      </c>
    </row>
    <row r="329" spans="1:5" x14ac:dyDescent="0.3">
      <c r="A329" s="69" t="s">
        <v>911</v>
      </c>
      <c r="B329" s="70">
        <v>5.4</v>
      </c>
      <c r="D329" s="69" t="s">
        <v>416</v>
      </c>
      <c r="E329" s="70">
        <v>60.6</v>
      </c>
    </row>
    <row r="330" spans="1:5" x14ac:dyDescent="0.3">
      <c r="A330" s="69" t="s">
        <v>900</v>
      </c>
      <c r="B330" s="70">
        <v>6.6</v>
      </c>
      <c r="D330" s="69" t="s">
        <v>415</v>
      </c>
      <c r="E330" s="70">
        <v>39.299999999999997</v>
      </c>
    </row>
    <row r="331" spans="1:5" x14ac:dyDescent="0.3">
      <c r="A331" s="69" t="s">
        <v>2143</v>
      </c>
      <c r="B331" s="70">
        <v>9.4</v>
      </c>
      <c r="D331" s="69" t="s">
        <v>463</v>
      </c>
      <c r="E331" s="70">
        <v>32</v>
      </c>
    </row>
    <row r="332" spans="1:5" x14ac:dyDescent="0.3">
      <c r="A332" s="69" t="s">
        <v>2268</v>
      </c>
      <c r="B332" s="70">
        <v>6.1</v>
      </c>
      <c r="D332" s="69" t="s">
        <v>465</v>
      </c>
      <c r="E332" s="70">
        <v>31.7</v>
      </c>
    </row>
    <row r="333" spans="1:5" x14ac:dyDescent="0.3">
      <c r="A333" s="69" t="s">
        <v>808</v>
      </c>
      <c r="B333" s="70">
        <v>3.6</v>
      </c>
      <c r="D333" s="69" t="s">
        <v>459</v>
      </c>
      <c r="E333" s="70">
        <v>39.1</v>
      </c>
    </row>
    <row r="334" spans="1:5" x14ac:dyDescent="0.3">
      <c r="A334" s="69" t="s">
        <v>814</v>
      </c>
      <c r="B334" s="70">
        <v>4.8</v>
      </c>
      <c r="D334" s="69" t="s">
        <v>405</v>
      </c>
      <c r="E334" s="70">
        <v>61.7</v>
      </c>
    </row>
    <row r="335" spans="1:5" x14ac:dyDescent="0.3">
      <c r="A335" s="69" t="s">
        <v>2270</v>
      </c>
      <c r="B335" s="70">
        <v>7.1</v>
      </c>
      <c r="D335" s="69" t="s">
        <v>267</v>
      </c>
      <c r="E335" s="70">
        <v>34.1</v>
      </c>
    </row>
    <row r="336" spans="1:5" x14ac:dyDescent="0.3">
      <c r="A336" s="69" t="s">
        <v>2069</v>
      </c>
      <c r="B336" s="70">
        <v>4.0999999999999996</v>
      </c>
      <c r="D336" s="69" t="s">
        <v>125</v>
      </c>
      <c r="E336" s="70">
        <v>33.1</v>
      </c>
    </row>
    <row r="337" spans="1:5" x14ac:dyDescent="0.3">
      <c r="A337" s="69" t="s">
        <v>1248</v>
      </c>
      <c r="B337" s="70">
        <v>4.2</v>
      </c>
      <c r="D337" s="69" t="s">
        <v>423</v>
      </c>
      <c r="E337" s="70">
        <v>32.5</v>
      </c>
    </row>
    <row r="338" spans="1:5" x14ac:dyDescent="0.3">
      <c r="A338" s="69" t="s">
        <v>1250</v>
      </c>
      <c r="B338" s="70">
        <v>4</v>
      </c>
      <c r="D338" s="69" t="s">
        <v>483</v>
      </c>
      <c r="E338" s="70">
        <v>33.6</v>
      </c>
    </row>
    <row r="339" spans="1:5" x14ac:dyDescent="0.3">
      <c r="A339" s="69" t="s">
        <v>951</v>
      </c>
      <c r="B339" s="70">
        <v>2.9</v>
      </c>
      <c r="D339" s="69" t="s">
        <v>438</v>
      </c>
      <c r="E339" s="70">
        <v>60.6</v>
      </c>
    </row>
    <row r="340" spans="1:5" x14ac:dyDescent="0.3">
      <c r="A340" s="69" t="s">
        <v>1984</v>
      </c>
      <c r="B340" s="70">
        <v>2.9</v>
      </c>
      <c r="D340" s="69" t="s">
        <v>437</v>
      </c>
      <c r="E340" s="70">
        <v>39.299999999999997</v>
      </c>
    </row>
    <row r="341" spans="1:5" x14ac:dyDescent="0.3">
      <c r="A341" s="69" t="s">
        <v>1985</v>
      </c>
      <c r="B341" s="70">
        <v>4.3</v>
      </c>
      <c r="D341" s="69" t="s">
        <v>470</v>
      </c>
      <c r="E341" s="70">
        <v>32</v>
      </c>
    </row>
    <row r="342" spans="1:5" x14ac:dyDescent="0.3">
      <c r="A342" s="69" t="s">
        <v>2362</v>
      </c>
      <c r="B342" s="70">
        <v>4.0999999999999996</v>
      </c>
      <c r="D342" s="69" t="s">
        <v>395</v>
      </c>
      <c r="E342" s="70">
        <v>31.7</v>
      </c>
    </row>
    <row r="343" spans="1:5" x14ac:dyDescent="0.3">
      <c r="A343" s="69" t="s">
        <v>1307</v>
      </c>
      <c r="B343" s="70">
        <v>4.9000000000000004</v>
      </c>
      <c r="D343" s="69" t="s">
        <v>449</v>
      </c>
      <c r="E343" s="70">
        <v>39.1</v>
      </c>
    </row>
    <row r="344" spans="1:5" x14ac:dyDescent="0.3">
      <c r="A344" s="69" t="s">
        <v>2254</v>
      </c>
      <c r="B344" s="70">
        <v>2.7</v>
      </c>
      <c r="D344" s="69" t="s">
        <v>457</v>
      </c>
      <c r="E344" s="70">
        <v>61.7</v>
      </c>
    </row>
    <row r="345" spans="1:5" x14ac:dyDescent="0.3">
      <c r="A345" s="69" t="s">
        <v>2010</v>
      </c>
      <c r="B345" s="70">
        <v>10.4</v>
      </c>
      <c r="D345" s="69" t="s">
        <v>397</v>
      </c>
      <c r="E345" s="70">
        <v>32.5</v>
      </c>
    </row>
    <row r="346" spans="1:5" x14ac:dyDescent="0.3">
      <c r="A346" s="69" t="s">
        <v>909</v>
      </c>
      <c r="B346" s="70">
        <v>4.9000000000000004</v>
      </c>
      <c r="D346" s="69" t="s">
        <v>413</v>
      </c>
      <c r="E346" s="70">
        <v>33.6</v>
      </c>
    </row>
    <row r="347" spans="1:5" x14ac:dyDescent="0.3">
      <c r="A347" s="69" t="s">
        <v>715</v>
      </c>
      <c r="B347" s="70">
        <v>4.5</v>
      </c>
      <c r="D347" s="69" t="s">
        <v>320</v>
      </c>
      <c r="E347" s="70">
        <v>36.700000000000003</v>
      </c>
    </row>
    <row r="348" spans="1:5" x14ac:dyDescent="0.3">
      <c r="A348" s="69" t="s">
        <v>1540</v>
      </c>
      <c r="B348" s="70">
        <v>3.8</v>
      </c>
      <c r="D348" s="69" t="s">
        <v>453</v>
      </c>
      <c r="E348" s="70">
        <v>60.6</v>
      </c>
    </row>
    <row r="349" spans="1:5" x14ac:dyDescent="0.3">
      <c r="A349" s="69" t="s">
        <v>2061</v>
      </c>
      <c r="B349" s="70">
        <v>3.8</v>
      </c>
      <c r="D349" s="69" t="s">
        <v>471</v>
      </c>
      <c r="E349" s="70">
        <v>39.299999999999997</v>
      </c>
    </row>
    <row r="350" spans="1:5" x14ac:dyDescent="0.3">
      <c r="A350" s="69" t="s">
        <v>1805</v>
      </c>
      <c r="B350" s="70">
        <v>4.3</v>
      </c>
      <c r="D350" s="69" t="s">
        <v>445</v>
      </c>
      <c r="E350" s="70">
        <v>32</v>
      </c>
    </row>
    <row r="351" spans="1:5" x14ac:dyDescent="0.3">
      <c r="A351" s="69" t="s">
        <v>2256</v>
      </c>
      <c r="B351" s="70">
        <v>3.8</v>
      </c>
      <c r="D351" s="69" t="s">
        <v>2500</v>
      </c>
      <c r="E351" s="70">
        <v>31.7</v>
      </c>
    </row>
    <row r="352" spans="1:5" x14ac:dyDescent="0.3">
      <c r="A352" s="69" t="s">
        <v>2276</v>
      </c>
      <c r="B352" s="70">
        <v>5.8</v>
      </c>
      <c r="D352" s="69" t="s">
        <v>924</v>
      </c>
      <c r="E352" s="70">
        <v>39.1</v>
      </c>
    </row>
    <row r="353" spans="1:5" x14ac:dyDescent="0.3">
      <c r="A353" s="69" t="s">
        <v>2087</v>
      </c>
      <c r="B353" s="70">
        <v>4.8</v>
      </c>
      <c r="D353" s="69" t="s">
        <v>1443</v>
      </c>
      <c r="E353" s="70">
        <v>61.7</v>
      </c>
    </row>
    <row r="354" spans="1:5" x14ac:dyDescent="0.3">
      <c r="A354" s="69" t="s">
        <v>1987</v>
      </c>
      <c r="B354" s="70">
        <v>4.4000000000000004</v>
      </c>
      <c r="D354" s="69" t="s">
        <v>1952</v>
      </c>
      <c r="E354" s="70">
        <v>32.5</v>
      </c>
    </row>
    <row r="355" spans="1:5" x14ac:dyDescent="0.3">
      <c r="A355" s="69" t="s">
        <v>2133</v>
      </c>
      <c r="B355" s="70">
        <v>3.8</v>
      </c>
      <c r="D355" s="69" t="s">
        <v>1056</v>
      </c>
      <c r="E355" s="70">
        <v>33.6</v>
      </c>
    </row>
    <row r="356" spans="1:5" x14ac:dyDescent="0.3">
      <c r="A356" s="69" t="s">
        <v>2366</v>
      </c>
      <c r="B356" s="70">
        <v>7.8</v>
      </c>
      <c r="D356" s="69" t="s">
        <v>1051</v>
      </c>
      <c r="E356" s="70">
        <v>60.6</v>
      </c>
    </row>
    <row r="357" spans="1:5" x14ac:dyDescent="0.3">
      <c r="A357" s="69" t="s">
        <v>2368</v>
      </c>
      <c r="B357" s="70">
        <v>4.7</v>
      </c>
      <c r="D357" s="69" t="s">
        <v>986</v>
      </c>
      <c r="E357" s="70">
        <v>39.299999999999997</v>
      </c>
    </row>
    <row r="358" spans="1:5" x14ac:dyDescent="0.3">
      <c r="A358" s="69" t="s">
        <v>1913</v>
      </c>
      <c r="B358" s="70">
        <v>4.0999999999999996</v>
      </c>
      <c r="D358" s="69" t="s">
        <v>181</v>
      </c>
      <c r="E358" s="70">
        <v>78.400000000000006</v>
      </c>
    </row>
    <row r="359" spans="1:5" x14ac:dyDescent="0.3">
      <c r="A359" s="69" t="s">
        <v>936</v>
      </c>
      <c r="B359" s="70">
        <v>3.3</v>
      </c>
      <c r="D359" s="69" t="s">
        <v>949</v>
      </c>
      <c r="E359" s="70">
        <v>32</v>
      </c>
    </row>
    <row r="360" spans="1:5" x14ac:dyDescent="0.3">
      <c r="A360" s="69" t="s">
        <v>2164</v>
      </c>
      <c r="B360" s="70">
        <v>4</v>
      </c>
      <c r="D360" s="69" t="s">
        <v>2443</v>
      </c>
      <c r="E360" s="70">
        <v>31.7</v>
      </c>
    </row>
    <row r="361" spans="1:5" x14ac:dyDescent="0.3">
      <c r="A361" s="69" t="s">
        <v>2028</v>
      </c>
      <c r="B361" s="70">
        <v>5.6</v>
      </c>
      <c r="D361" s="69" t="s">
        <v>1116</v>
      </c>
      <c r="E361" s="70">
        <v>39.1</v>
      </c>
    </row>
    <row r="362" spans="1:5" x14ac:dyDescent="0.3">
      <c r="A362" s="69" t="s">
        <v>1999</v>
      </c>
      <c r="B362" s="70">
        <v>4.0999999999999996</v>
      </c>
      <c r="D362" s="69" t="s">
        <v>774</v>
      </c>
      <c r="E362" s="70">
        <v>61.7</v>
      </c>
    </row>
    <row r="363" spans="1:5" x14ac:dyDescent="0.3">
      <c r="A363" s="69" t="s">
        <v>714</v>
      </c>
      <c r="B363" s="70">
        <v>5.2</v>
      </c>
      <c r="D363" s="69" t="s">
        <v>1889</v>
      </c>
      <c r="E363" s="70">
        <v>32.5</v>
      </c>
    </row>
    <row r="364" spans="1:5" x14ac:dyDescent="0.3">
      <c r="A364" s="69" t="s">
        <v>2149</v>
      </c>
      <c r="B364" s="70">
        <v>4.4000000000000004</v>
      </c>
      <c r="D364" s="69" t="s">
        <v>2318</v>
      </c>
      <c r="E364" s="70">
        <v>33.6</v>
      </c>
    </row>
    <row r="365" spans="1:5" x14ac:dyDescent="0.3">
      <c r="A365" s="69" t="s">
        <v>816</v>
      </c>
      <c r="B365" s="70">
        <v>4.2</v>
      </c>
      <c r="D365" s="69" t="s">
        <v>1895</v>
      </c>
      <c r="E365" s="70">
        <v>60.6</v>
      </c>
    </row>
    <row r="366" spans="1:5" x14ac:dyDescent="0.3">
      <c r="A366" s="69" t="s">
        <v>2139</v>
      </c>
      <c r="B366" s="70">
        <v>4.2</v>
      </c>
      <c r="D366" s="69" t="s">
        <v>2493</v>
      </c>
      <c r="E366" s="70">
        <v>39.299999999999997</v>
      </c>
    </row>
    <row r="367" spans="1:5" x14ac:dyDescent="0.3">
      <c r="A367" s="69" t="s">
        <v>917</v>
      </c>
      <c r="B367" s="70">
        <v>4.3</v>
      </c>
      <c r="D367" s="69" t="s">
        <v>1975</v>
      </c>
      <c r="E367" s="70">
        <v>32</v>
      </c>
    </row>
    <row r="368" spans="1:5" x14ac:dyDescent="0.3">
      <c r="A368" s="69" t="s">
        <v>789</v>
      </c>
      <c r="B368" s="70">
        <v>4.5999999999999996</v>
      </c>
      <c r="D368" s="69" t="s">
        <v>1139</v>
      </c>
      <c r="E368" s="70">
        <v>31.7</v>
      </c>
    </row>
    <row r="369" spans="1:5" x14ac:dyDescent="0.3">
      <c r="A369" s="69" t="s">
        <v>2166</v>
      </c>
      <c r="B369" s="70">
        <v>4.5</v>
      </c>
      <c r="D369" s="69" t="s">
        <v>321</v>
      </c>
      <c r="E369" s="70">
        <v>72.599999999999994</v>
      </c>
    </row>
    <row r="370" spans="1:5" x14ac:dyDescent="0.3">
      <c r="A370" s="69" t="s">
        <v>953</v>
      </c>
      <c r="B370" s="70">
        <v>4.0999999999999996</v>
      </c>
      <c r="D370" s="69" t="s">
        <v>526</v>
      </c>
      <c r="E370" s="70">
        <v>39.1</v>
      </c>
    </row>
    <row r="371" spans="1:5" x14ac:dyDescent="0.3">
      <c r="A371" s="69" t="s">
        <v>2150</v>
      </c>
      <c r="B371" s="70">
        <v>5.0999999999999996</v>
      </c>
      <c r="D371" s="69" t="s">
        <v>2400</v>
      </c>
      <c r="E371" s="70">
        <v>61.7</v>
      </c>
    </row>
    <row r="372" spans="1:5" x14ac:dyDescent="0.3">
      <c r="A372" s="69" t="s">
        <v>772</v>
      </c>
      <c r="B372" s="70">
        <v>6.1</v>
      </c>
      <c r="D372" s="69" t="s">
        <v>2007</v>
      </c>
      <c r="E372" s="70">
        <v>32.5</v>
      </c>
    </row>
    <row r="373" spans="1:5" x14ac:dyDescent="0.3">
      <c r="A373" s="69" t="s">
        <v>955</v>
      </c>
      <c r="B373" s="70">
        <v>5</v>
      </c>
      <c r="D373" s="69" t="s">
        <v>1194</v>
      </c>
      <c r="E373" s="70">
        <v>33.6</v>
      </c>
    </row>
    <row r="374" spans="1:5" x14ac:dyDescent="0.3">
      <c r="A374" s="69" t="s">
        <v>1528</v>
      </c>
      <c r="B374" s="70">
        <v>4.2</v>
      </c>
      <c r="D374" s="69" t="s">
        <v>1812</v>
      </c>
      <c r="E374" s="70">
        <v>60.6</v>
      </c>
    </row>
    <row r="375" spans="1:5" x14ac:dyDescent="0.3">
      <c r="A375" s="69" t="s">
        <v>1424</v>
      </c>
      <c r="B375" s="70">
        <v>4.7</v>
      </c>
      <c r="D375" s="69" t="s">
        <v>1063</v>
      </c>
      <c r="E375" s="70">
        <v>39.299999999999997</v>
      </c>
    </row>
    <row r="376" spans="1:5" x14ac:dyDescent="0.3">
      <c r="A376" s="69" t="s">
        <v>2352</v>
      </c>
      <c r="B376" s="70">
        <v>4.5999999999999996</v>
      </c>
      <c r="D376" s="69" t="s">
        <v>1908</v>
      </c>
      <c r="E376" s="70">
        <v>32</v>
      </c>
    </row>
    <row r="377" spans="1:5" x14ac:dyDescent="0.3">
      <c r="A377" s="69" t="s">
        <v>1532</v>
      </c>
      <c r="B377" s="70">
        <v>3.8</v>
      </c>
      <c r="D377" s="69" t="s">
        <v>2012</v>
      </c>
      <c r="E377" s="70">
        <v>31.7</v>
      </c>
    </row>
    <row r="378" spans="1:5" x14ac:dyDescent="0.3">
      <c r="A378" s="69" t="s">
        <v>2412</v>
      </c>
      <c r="B378" s="70">
        <v>6.2</v>
      </c>
      <c r="D378" s="69" t="s">
        <v>1723</v>
      </c>
      <c r="E378" s="70">
        <v>39.1</v>
      </c>
    </row>
    <row r="379" spans="1:5" x14ac:dyDescent="0.3">
      <c r="A379" s="69" t="s">
        <v>2001</v>
      </c>
      <c r="B379" s="70">
        <v>6</v>
      </c>
      <c r="D379" s="69" t="s">
        <v>2290</v>
      </c>
      <c r="E379" s="70">
        <v>61.7</v>
      </c>
    </row>
    <row r="380" spans="1:5" x14ac:dyDescent="0.3">
      <c r="A380" s="69" t="s">
        <v>860</v>
      </c>
      <c r="B380" s="70">
        <v>6.3</v>
      </c>
      <c r="D380" s="69" t="s">
        <v>213</v>
      </c>
      <c r="E380" s="70">
        <v>57.1</v>
      </c>
    </row>
    <row r="381" spans="1:5" x14ac:dyDescent="0.3">
      <c r="A381" s="69" t="s">
        <v>1780</v>
      </c>
      <c r="B381" s="70">
        <v>4.8</v>
      </c>
      <c r="D381" s="69" t="s">
        <v>1058</v>
      </c>
      <c r="E381" s="70">
        <v>32.5</v>
      </c>
    </row>
    <row r="382" spans="1:5" x14ac:dyDescent="0.3">
      <c r="A382" s="69" t="s">
        <v>2278</v>
      </c>
      <c r="B382" s="70">
        <v>4.3</v>
      </c>
      <c r="D382" s="69" t="s">
        <v>1873</v>
      </c>
      <c r="E382" s="70">
        <v>33.6</v>
      </c>
    </row>
    <row r="383" spans="1:5" x14ac:dyDescent="0.3">
      <c r="A383" s="69" t="s">
        <v>2015</v>
      </c>
      <c r="B383" s="70">
        <v>3.6</v>
      </c>
      <c r="D383" s="69" t="s">
        <v>1065</v>
      </c>
      <c r="E383" s="70">
        <v>60.6</v>
      </c>
    </row>
    <row r="384" spans="1:5" x14ac:dyDescent="0.3">
      <c r="A384" s="69" t="s">
        <v>1426</v>
      </c>
      <c r="B384" s="70">
        <v>4.3</v>
      </c>
      <c r="D384" s="69" t="s">
        <v>959</v>
      </c>
      <c r="E384" s="70">
        <v>39.299999999999997</v>
      </c>
    </row>
    <row r="385" spans="1:5" x14ac:dyDescent="0.3">
      <c r="A385" s="69" t="s">
        <v>1916</v>
      </c>
      <c r="B385" s="70">
        <v>4.5999999999999996</v>
      </c>
      <c r="D385" s="69" t="s">
        <v>1118</v>
      </c>
      <c r="E385" s="70">
        <v>32</v>
      </c>
    </row>
    <row r="386" spans="1:5" x14ac:dyDescent="0.3">
      <c r="A386" s="69" t="s">
        <v>822</v>
      </c>
      <c r="B386" s="70">
        <v>3.7</v>
      </c>
      <c r="D386" s="69" t="s">
        <v>1445</v>
      </c>
      <c r="E386" s="70">
        <v>31.7</v>
      </c>
    </row>
    <row r="387" spans="1:5" x14ac:dyDescent="0.3">
      <c r="A387" s="69" t="s">
        <v>730</v>
      </c>
      <c r="B387" s="70">
        <v>3.8</v>
      </c>
      <c r="D387" s="69" t="s">
        <v>1387</v>
      </c>
      <c r="E387" s="70">
        <v>39.1</v>
      </c>
    </row>
    <row r="388" spans="1:5" x14ac:dyDescent="0.3">
      <c r="A388" s="69" t="s">
        <v>1362</v>
      </c>
      <c r="B388" s="70">
        <v>4.5999999999999996</v>
      </c>
      <c r="D388" s="69" t="s">
        <v>2382</v>
      </c>
      <c r="E388" s="70">
        <v>61.7</v>
      </c>
    </row>
    <row r="389" spans="1:5" x14ac:dyDescent="0.3">
      <c r="A389" s="69" t="s">
        <v>2283</v>
      </c>
      <c r="B389" s="70">
        <v>3.7</v>
      </c>
      <c r="D389" s="69" t="s">
        <v>1027</v>
      </c>
      <c r="E389" s="70">
        <v>32.5</v>
      </c>
    </row>
    <row r="390" spans="1:5" x14ac:dyDescent="0.3">
      <c r="A390" s="69" t="s">
        <v>1950</v>
      </c>
      <c r="B390" s="70">
        <v>3</v>
      </c>
      <c r="D390" s="69" t="s">
        <v>1980</v>
      </c>
      <c r="E390" s="70">
        <v>33.6</v>
      </c>
    </row>
    <row r="391" spans="1:5" x14ac:dyDescent="0.3">
      <c r="A391" s="69" t="s">
        <v>1807</v>
      </c>
      <c r="B391" s="70">
        <v>3.1</v>
      </c>
      <c r="D391" s="69" t="s">
        <v>282</v>
      </c>
      <c r="E391" s="70">
        <v>33.1</v>
      </c>
    </row>
    <row r="392" spans="1:5" x14ac:dyDescent="0.3">
      <c r="A392" s="69" t="s">
        <v>824</v>
      </c>
      <c r="B392" s="70">
        <v>3.2</v>
      </c>
      <c r="D392" s="69" t="s">
        <v>849</v>
      </c>
      <c r="E392" s="70">
        <v>60.6</v>
      </c>
    </row>
    <row r="393" spans="1:5" x14ac:dyDescent="0.3">
      <c r="A393" s="69" t="s">
        <v>2322</v>
      </c>
      <c r="B393" s="70">
        <v>3.4</v>
      </c>
      <c r="D393" s="69" t="s">
        <v>1067</v>
      </c>
      <c r="E393" s="70">
        <v>39.299999999999997</v>
      </c>
    </row>
    <row r="394" spans="1:5" x14ac:dyDescent="0.3">
      <c r="A394" s="69" t="s">
        <v>2183</v>
      </c>
      <c r="B394" s="70">
        <v>3.7</v>
      </c>
      <c r="D394" s="69" t="s">
        <v>726</v>
      </c>
      <c r="E394" s="70">
        <v>32</v>
      </c>
    </row>
    <row r="395" spans="1:5" x14ac:dyDescent="0.3">
      <c r="A395" s="69" t="s">
        <v>1926</v>
      </c>
      <c r="B395" s="70">
        <v>5.7</v>
      </c>
      <c r="D395" s="69" t="s">
        <v>1725</v>
      </c>
      <c r="E395" s="70">
        <v>31.7</v>
      </c>
    </row>
    <row r="396" spans="1:5" x14ac:dyDescent="0.3">
      <c r="A396" s="69" t="s">
        <v>2017</v>
      </c>
      <c r="B396" s="70">
        <v>4.2</v>
      </c>
      <c r="D396" s="69" t="s">
        <v>776</v>
      </c>
      <c r="E396" s="70">
        <v>39.1</v>
      </c>
    </row>
    <row r="397" spans="1:5" x14ac:dyDescent="0.3">
      <c r="A397" s="69" t="s">
        <v>2417</v>
      </c>
      <c r="B397" s="70">
        <v>4.8</v>
      </c>
      <c r="D397" s="69" t="s">
        <v>1046</v>
      </c>
      <c r="E397" s="70">
        <v>61.7</v>
      </c>
    </row>
    <row r="398" spans="1:5" x14ac:dyDescent="0.3">
      <c r="A398" s="69" t="s">
        <v>2419</v>
      </c>
      <c r="B398" s="70">
        <v>5.2</v>
      </c>
      <c r="D398" s="69" t="s">
        <v>2036</v>
      </c>
      <c r="E398" s="70">
        <v>32.5</v>
      </c>
    </row>
    <row r="399" spans="1:5" x14ac:dyDescent="0.3">
      <c r="A399" s="69" t="s">
        <v>2145</v>
      </c>
      <c r="B399" s="70">
        <v>3.6</v>
      </c>
      <c r="D399" s="69" t="s">
        <v>681</v>
      </c>
      <c r="E399" s="70">
        <v>33.6</v>
      </c>
    </row>
    <row r="400" spans="1:5" x14ac:dyDescent="0.3">
      <c r="A400" s="69" t="s">
        <v>1763</v>
      </c>
      <c r="B400" s="70">
        <v>4</v>
      </c>
      <c r="D400" s="69" t="s">
        <v>1230</v>
      </c>
      <c r="E400" s="70">
        <v>60.6</v>
      </c>
    </row>
    <row r="401" spans="1:5" x14ac:dyDescent="0.3">
      <c r="A401" s="69" t="s">
        <v>2089</v>
      </c>
      <c r="B401" s="70">
        <v>4.0999999999999996</v>
      </c>
      <c r="D401" s="69" t="s">
        <v>957</v>
      </c>
      <c r="E401" s="70">
        <v>39.299999999999997</v>
      </c>
    </row>
    <row r="402" spans="1:5" x14ac:dyDescent="0.3">
      <c r="A402" s="69" t="s">
        <v>2388</v>
      </c>
      <c r="B402" s="70">
        <v>5.3</v>
      </c>
      <c r="D402" s="69" t="s">
        <v>81</v>
      </c>
      <c r="E402" s="70">
        <v>33.1</v>
      </c>
    </row>
    <row r="403" spans="1:5" x14ac:dyDescent="0.3">
      <c r="A403" s="69" t="s">
        <v>2194</v>
      </c>
      <c r="B403" s="70">
        <v>3.7</v>
      </c>
      <c r="D403" s="69" t="s">
        <v>1881</v>
      </c>
      <c r="E403" s="70">
        <v>32</v>
      </c>
    </row>
    <row r="404" spans="1:5" x14ac:dyDescent="0.3">
      <c r="A404" s="69" t="s">
        <v>2170</v>
      </c>
      <c r="B404" s="70">
        <v>5.9</v>
      </c>
      <c r="D404" s="69" t="s">
        <v>1978</v>
      </c>
      <c r="E404" s="70">
        <v>31.7</v>
      </c>
    </row>
    <row r="405" spans="1:5" x14ac:dyDescent="0.3">
      <c r="A405" s="69" t="s">
        <v>2072</v>
      </c>
      <c r="B405" s="70">
        <v>5.8</v>
      </c>
      <c r="D405" s="69" t="s">
        <v>802</v>
      </c>
      <c r="E405" s="70">
        <v>39.1</v>
      </c>
    </row>
    <row r="406" spans="1:5" x14ac:dyDescent="0.3">
      <c r="A406" s="69" t="s">
        <v>2336</v>
      </c>
      <c r="B406" s="70">
        <v>6.1</v>
      </c>
      <c r="D406" s="69" t="s">
        <v>1962</v>
      </c>
      <c r="E406" s="70">
        <v>61.7</v>
      </c>
    </row>
    <row r="407" spans="1:5" x14ac:dyDescent="0.3">
      <c r="A407" s="69" t="s">
        <v>1956</v>
      </c>
      <c r="B407" s="70">
        <v>6.3</v>
      </c>
      <c r="D407" s="69" t="s">
        <v>1232</v>
      </c>
      <c r="E407" s="70">
        <v>32.5</v>
      </c>
    </row>
    <row r="408" spans="1:5" x14ac:dyDescent="0.3">
      <c r="A408" s="69" t="s">
        <v>1685</v>
      </c>
      <c r="B408" s="70">
        <v>3.4</v>
      </c>
      <c r="D408" s="69" t="s">
        <v>490</v>
      </c>
      <c r="E408" s="70">
        <v>33.6</v>
      </c>
    </row>
    <row r="409" spans="1:5" x14ac:dyDescent="0.3">
      <c r="A409" s="69" t="s">
        <v>868</v>
      </c>
      <c r="B409" s="70">
        <v>5</v>
      </c>
      <c r="D409" s="69" t="s">
        <v>1847</v>
      </c>
      <c r="E409" s="70">
        <v>60.6</v>
      </c>
    </row>
    <row r="410" spans="1:5" x14ac:dyDescent="0.3">
      <c r="A410" s="69" t="s">
        <v>2360</v>
      </c>
      <c r="B410" s="70">
        <v>4.5</v>
      </c>
      <c r="D410" s="69" t="s">
        <v>607</v>
      </c>
      <c r="E410" s="70">
        <v>39.299999999999997</v>
      </c>
    </row>
    <row r="411" spans="1:5" x14ac:dyDescent="0.3">
      <c r="A411" s="69" t="s">
        <v>1693</v>
      </c>
      <c r="B411" s="70">
        <v>3.8</v>
      </c>
      <c r="D411" s="69" t="s">
        <v>2135</v>
      </c>
      <c r="E411" s="70">
        <v>32</v>
      </c>
    </row>
    <row r="412" spans="1:5" x14ac:dyDescent="0.3">
      <c r="A412" s="69" t="s">
        <v>2003</v>
      </c>
      <c r="B412" s="70">
        <v>3.8</v>
      </c>
      <c r="D412" s="69" t="s">
        <v>1447</v>
      </c>
      <c r="E412" s="70">
        <v>31.7</v>
      </c>
    </row>
    <row r="413" spans="1:5" x14ac:dyDescent="0.3">
      <c r="A413" s="69" t="s">
        <v>840</v>
      </c>
      <c r="B413" s="70">
        <v>5.7</v>
      </c>
      <c r="D413" s="69" t="s">
        <v>248</v>
      </c>
      <c r="E413" s="70">
        <v>36.700000000000003</v>
      </c>
    </row>
    <row r="414" spans="1:5" x14ac:dyDescent="0.3">
      <c r="A414" s="69" t="s">
        <v>2041</v>
      </c>
      <c r="B414" s="70">
        <v>3.7</v>
      </c>
      <c r="D414" s="69" t="s">
        <v>1020</v>
      </c>
      <c r="E414" s="70">
        <v>39.1</v>
      </c>
    </row>
    <row r="415" spans="1:5" x14ac:dyDescent="0.3">
      <c r="A415" s="69" t="s">
        <v>965</v>
      </c>
      <c r="B415" s="70">
        <v>3.6</v>
      </c>
      <c r="D415" s="69" t="s">
        <v>1239</v>
      </c>
      <c r="E415" s="70">
        <v>61.7</v>
      </c>
    </row>
    <row r="416" spans="1:5" x14ac:dyDescent="0.3">
      <c r="A416" s="69" t="s">
        <v>746</v>
      </c>
      <c r="B416" s="70">
        <v>5.9</v>
      </c>
      <c r="D416" s="69" t="s">
        <v>1141</v>
      </c>
      <c r="E416" s="70">
        <v>32.5</v>
      </c>
    </row>
    <row r="417" spans="1:5" x14ac:dyDescent="0.3">
      <c r="A417" s="69" t="s">
        <v>966</v>
      </c>
      <c r="B417" s="70">
        <v>5.0999999999999996</v>
      </c>
      <c r="D417" s="69" t="s">
        <v>2452</v>
      </c>
      <c r="E417" s="70">
        <v>33.6</v>
      </c>
    </row>
    <row r="418" spans="1:5" x14ac:dyDescent="0.3">
      <c r="A418" s="69" t="s">
        <v>1257</v>
      </c>
      <c r="B418" s="70">
        <v>6.4</v>
      </c>
      <c r="D418" s="69" t="s">
        <v>2509</v>
      </c>
      <c r="E418" s="70">
        <v>60.6</v>
      </c>
    </row>
    <row r="419" spans="1:5" x14ac:dyDescent="0.3">
      <c r="A419" s="69" t="s">
        <v>1809</v>
      </c>
      <c r="B419" s="70">
        <v>3</v>
      </c>
      <c r="D419" s="69" t="s">
        <v>2523</v>
      </c>
      <c r="E419" s="70">
        <v>39.299999999999997</v>
      </c>
    </row>
    <row r="420" spans="1:5" x14ac:dyDescent="0.3">
      <c r="A420" s="69" t="s">
        <v>2030</v>
      </c>
      <c r="B420" s="70">
        <v>3</v>
      </c>
      <c r="D420" s="69" t="s">
        <v>1060</v>
      </c>
      <c r="E420" s="70">
        <v>32</v>
      </c>
    </row>
    <row r="421" spans="1:5" x14ac:dyDescent="0.3">
      <c r="A421" s="69" t="s">
        <v>781</v>
      </c>
      <c r="B421" s="70">
        <v>4.5999999999999996</v>
      </c>
      <c r="D421" s="69" t="s">
        <v>734</v>
      </c>
      <c r="E421" s="70">
        <v>31.7</v>
      </c>
    </row>
    <row r="422" spans="1:5" x14ac:dyDescent="0.3">
      <c r="A422" s="69" t="s">
        <v>1992</v>
      </c>
      <c r="B422" s="70">
        <v>4.5999999999999996</v>
      </c>
      <c r="D422" s="69" t="s">
        <v>1887</v>
      </c>
      <c r="E422" s="70">
        <v>39.1</v>
      </c>
    </row>
    <row r="423" spans="1:5" x14ac:dyDescent="0.3">
      <c r="A423" s="69" t="s">
        <v>2420</v>
      </c>
      <c r="B423" s="70">
        <v>5.2</v>
      </c>
      <c r="D423" s="69" t="s">
        <v>1378</v>
      </c>
      <c r="E423" s="70">
        <v>61.7</v>
      </c>
    </row>
    <row r="424" spans="1:5" x14ac:dyDescent="0.3">
      <c r="A424" s="69" t="s">
        <v>2380</v>
      </c>
      <c r="B424" s="70">
        <v>4.8</v>
      </c>
      <c r="D424" s="69" t="s">
        <v>123</v>
      </c>
      <c r="E424" s="70">
        <v>78.400000000000006</v>
      </c>
    </row>
    <row r="425" spans="1:5" x14ac:dyDescent="0.3">
      <c r="A425" s="69" t="s">
        <v>2247</v>
      </c>
      <c r="B425" s="70">
        <v>6</v>
      </c>
      <c r="D425" s="69" t="s">
        <v>2024</v>
      </c>
      <c r="E425" s="70">
        <v>32.5</v>
      </c>
    </row>
    <row r="426" spans="1:5" x14ac:dyDescent="0.3">
      <c r="A426" s="69" t="s">
        <v>748</v>
      </c>
      <c r="B426" s="70">
        <v>5.2</v>
      </c>
      <c r="D426" s="69" t="s">
        <v>492</v>
      </c>
      <c r="E426" s="70">
        <v>33.6</v>
      </c>
    </row>
    <row r="427" spans="1:5" x14ac:dyDescent="0.3">
      <c r="A427" s="69" t="s">
        <v>1845</v>
      </c>
      <c r="B427" s="70">
        <v>5.5</v>
      </c>
      <c r="D427" s="69" t="s">
        <v>1389</v>
      </c>
      <c r="E427" s="70">
        <v>60.6</v>
      </c>
    </row>
    <row r="428" spans="1:5" x14ac:dyDescent="0.3">
      <c r="A428" s="69" t="s">
        <v>755</v>
      </c>
      <c r="B428" s="70">
        <v>4.2</v>
      </c>
      <c r="D428" s="69" t="s">
        <v>711</v>
      </c>
      <c r="E428" s="70">
        <v>39.299999999999997</v>
      </c>
    </row>
    <row r="429" spans="1:5" x14ac:dyDescent="0.3">
      <c r="A429" s="69" t="s">
        <v>2285</v>
      </c>
      <c r="B429" s="70">
        <v>4.2</v>
      </c>
      <c r="D429" s="69" t="s">
        <v>804</v>
      </c>
      <c r="E429" s="70">
        <v>32</v>
      </c>
    </row>
    <row r="430" spans="1:5" x14ac:dyDescent="0.3">
      <c r="A430" s="69" t="s">
        <v>1764</v>
      </c>
      <c r="B430" s="70">
        <v>5.4</v>
      </c>
      <c r="D430" s="69" t="s">
        <v>2053</v>
      </c>
      <c r="E430" s="70">
        <v>31.7</v>
      </c>
    </row>
    <row r="431" spans="1:5" x14ac:dyDescent="0.3">
      <c r="A431" s="69" t="s">
        <v>2329</v>
      </c>
      <c r="B431" s="70">
        <v>4.5</v>
      </c>
      <c r="D431" s="69" t="s">
        <v>864</v>
      </c>
      <c r="E431" s="70">
        <v>39.1</v>
      </c>
    </row>
    <row r="432" spans="1:5" x14ac:dyDescent="0.3">
      <c r="A432" s="69" t="s">
        <v>1958</v>
      </c>
      <c r="B432" s="70">
        <v>6.3</v>
      </c>
      <c r="D432" s="69" t="s">
        <v>1078</v>
      </c>
      <c r="E432" s="70">
        <v>61.7</v>
      </c>
    </row>
    <row r="433" spans="1:5" x14ac:dyDescent="0.3">
      <c r="A433" s="69" t="s">
        <v>2286</v>
      </c>
      <c r="B433" s="70">
        <v>3.4</v>
      </c>
      <c r="D433" s="69" t="s">
        <v>961</v>
      </c>
      <c r="E433" s="70">
        <v>32.5</v>
      </c>
    </row>
    <row r="434" spans="1:5" x14ac:dyDescent="0.3">
      <c r="A434" s="69" t="s">
        <v>2342</v>
      </c>
      <c r="B434" s="70">
        <v>4.3</v>
      </c>
      <c r="D434" s="69" t="s">
        <v>2013</v>
      </c>
      <c r="E434" s="70">
        <v>33.6</v>
      </c>
    </row>
    <row r="435" spans="1:5" x14ac:dyDescent="0.3">
      <c r="A435" s="69" t="s">
        <v>1851</v>
      </c>
      <c r="B435" s="70">
        <v>5.0999999999999996</v>
      </c>
      <c r="D435" s="69" t="s">
        <v>193</v>
      </c>
      <c r="E435" s="70">
        <v>72.599999999999994</v>
      </c>
    </row>
    <row r="436" spans="1:5" x14ac:dyDescent="0.3">
      <c r="A436" s="69" t="s">
        <v>2398</v>
      </c>
      <c r="B436" s="70">
        <v>6.6</v>
      </c>
      <c r="D436" s="69" t="s">
        <v>963</v>
      </c>
      <c r="E436" s="70">
        <v>60.6</v>
      </c>
    </row>
    <row r="437" spans="1:5" x14ac:dyDescent="0.3">
      <c r="A437" s="69" t="s">
        <v>751</v>
      </c>
      <c r="B437" s="70">
        <v>3.7</v>
      </c>
      <c r="D437" s="69" t="s">
        <v>2365</v>
      </c>
      <c r="E437" s="70">
        <v>39.299999999999997</v>
      </c>
    </row>
    <row r="438" spans="1:5" x14ac:dyDescent="0.3">
      <c r="A438" s="69" t="s">
        <v>828</v>
      </c>
      <c r="B438" s="70">
        <v>4.3</v>
      </c>
      <c r="D438" s="69" t="s">
        <v>1163</v>
      </c>
      <c r="E438" s="70">
        <v>32</v>
      </c>
    </row>
    <row r="439" spans="1:5" x14ac:dyDescent="0.3">
      <c r="A439" s="69" t="s">
        <v>908</v>
      </c>
      <c r="B439" s="70">
        <v>4.5</v>
      </c>
      <c r="D439" s="69" t="s">
        <v>2155</v>
      </c>
      <c r="E439" s="70">
        <v>31.7</v>
      </c>
    </row>
    <row r="440" spans="1:5" x14ac:dyDescent="0.3">
      <c r="A440" s="69" t="s">
        <v>2185</v>
      </c>
      <c r="B440" s="70">
        <v>6.4</v>
      </c>
      <c r="D440" s="69" t="s">
        <v>736</v>
      </c>
      <c r="E440" s="70">
        <v>39.1</v>
      </c>
    </row>
    <row r="441" spans="1:5" x14ac:dyDescent="0.3">
      <c r="A441" s="69" t="s">
        <v>2331</v>
      </c>
      <c r="B441" s="70">
        <v>5.6</v>
      </c>
      <c r="D441" s="69" t="s">
        <v>2215</v>
      </c>
      <c r="E441" s="70">
        <v>61.7</v>
      </c>
    </row>
    <row r="442" spans="1:5" x14ac:dyDescent="0.3">
      <c r="A442" s="69" t="s">
        <v>738</v>
      </c>
      <c r="B442" s="70">
        <v>3.6</v>
      </c>
      <c r="D442" s="69" t="s">
        <v>1742</v>
      </c>
      <c r="E442" s="70">
        <v>32.5</v>
      </c>
    </row>
    <row r="443" spans="1:5" x14ac:dyDescent="0.3">
      <c r="A443" s="69" t="s">
        <v>870</v>
      </c>
      <c r="B443" s="70">
        <v>4.8</v>
      </c>
      <c r="D443" s="69" t="s">
        <v>2264</v>
      </c>
      <c r="E443" s="70">
        <v>47.6</v>
      </c>
    </row>
    <row r="444" spans="1:5" x14ac:dyDescent="0.3">
      <c r="A444" s="69" t="s">
        <v>1928</v>
      </c>
      <c r="B444" s="70">
        <v>4.5</v>
      </c>
      <c r="D444" s="69" t="s">
        <v>528</v>
      </c>
      <c r="E444" s="70">
        <v>85.2</v>
      </c>
    </row>
    <row r="445" spans="1:5" x14ac:dyDescent="0.3">
      <c r="A445" s="69" t="s">
        <v>1363</v>
      </c>
      <c r="B445" s="70">
        <v>3.7</v>
      </c>
      <c r="D445" s="69" t="s">
        <v>990</v>
      </c>
      <c r="E445" s="70">
        <v>55.9</v>
      </c>
    </row>
    <row r="446" spans="1:5" x14ac:dyDescent="0.3">
      <c r="A446" s="69" t="s">
        <v>2344</v>
      </c>
      <c r="B446" s="70">
        <v>5.5</v>
      </c>
      <c r="D446" s="69" t="s">
        <v>311</v>
      </c>
      <c r="E446" s="70">
        <v>38.299999999999997</v>
      </c>
    </row>
    <row r="447" spans="1:5" x14ac:dyDescent="0.3">
      <c r="A447" s="69" t="s">
        <v>844</v>
      </c>
      <c r="B447" s="70">
        <v>6.6</v>
      </c>
      <c r="D447" s="69" t="s">
        <v>240</v>
      </c>
      <c r="E447" s="70">
        <v>57.1</v>
      </c>
    </row>
    <row r="448" spans="1:5" x14ac:dyDescent="0.3">
      <c r="A448" s="69" t="s">
        <v>1366</v>
      </c>
      <c r="B448" s="70">
        <v>6</v>
      </c>
      <c r="D448" s="69" t="s">
        <v>1744</v>
      </c>
      <c r="E448" s="70">
        <v>45.8</v>
      </c>
    </row>
    <row r="449" spans="1:5" x14ac:dyDescent="0.3">
      <c r="A449" s="69" t="s">
        <v>2346</v>
      </c>
      <c r="B449" s="70">
        <v>5.2</v>
      </c>
      <c r="D449" s="69" t="s">
        <v>2372</v>
      </c>
      <c r="E449" s="70">
        <v>45.3</v>
      </c>
    </row>
    <row r="450" spans="1:5" x14ac:dyDescent="0.3">
      <c r="A450" s="69" t="s">
        <v>902</v>
      </c>
      <c r="B450" s="70">
        <v>3.8</v>
      </c>
      <c r="D450" s="69" t="s">
        <v>2063</v>
      </c>
      <c r="E450" s="70">
        <v>56.2</v>
      </c>
    </row>
    <row r="451" spans="1:5" x14ac:dyDescent="0.3">
      <c r="A451" s="69" t="s">
        <v>753</v>
      </c>
      <c r="B451" s="70">
        <v>4.7</v>
      </c>
      <c r="D451" s="69" t="s">
        <v>2217</v>
      </c>
      <c r="E451" s="70">
        <v>86.3</v>
      </c>
    </row>
    <row r="452" spans="1:5" x14ac:dyDescent="0.3">
      <c r="A452" s="69" t="s">
        <v>2405</v>
      </c>
      <c r="B452" s="70">
        <v>4</v>
      </c>
      <c r="D452" s="69" t="s">
        <v>2266</v>
      </c>
      <c r="E452" s="70">
        <v>46.3</v>
      </c>
    </row>
    <row r="453" spans="1:5" x14ac:dyDescent="0.3">
      <c r="A453" s="69" t="s">
        <v>1877</v>
      </c>
      <c r="B453" s="70">
        <v>6</v>
      </c>
      <c r="D453" s="69" t="s">
        <v>2037</v>
      </c>
      <c r="E453" s="70">
        <v>83.2</v>
      </c>
    </row>
    <row r="454" spans="1:5" x14ac:dyDescent="0.3">
      <c r="A454" s="69" t="s">
        <v>1981</v>
      </c>
      <c r="B454" s="70">
        <v>4.5</v>
      </c>
      <c r="D454" s="69" t="s">
        <v>1084</v>
      </c>
      <c r="E454" s="70">
        <v>35.700000000000003</v>
      </c>
    </row>
    <row r="455" spans="1:5" x14ac:dyDescent="0.3">
      <c r="A455" s="69" t="s">
        <v>2008</v>
      </c>
      <c r="B455" s="70">
        <v>4.0999999999999996</v>
      </c>
      <c r="D455" s="69" t="s">
        <v>1120</v>
      </c>
      <c r="E455" s="70">
        <v>31.7</v>
      </c>
    </row>
    <row r="456" spans="1:5" x14ac:dyDescent="0.3">
      <c r="A456" s="69" t="s">
        <v>2039</v>
      </c>
      <c r="B456" s="70">
        <v>3.8</v>
      </c>
      <c r="D456" s="69" t="s">
        <v>2487</v>
      </c>
      <c r="E456" s="70">
        <v>35.700000000000003</v>
      </c>
    </row>
    <row r="457" spans="1:5" x14ac:dyDescent="0.3">
      <c r="A457" s="69" t="s">
        <v>1960</v>
      </c>
      <c r="B457" s="70">
        <v>6</v>
      </c>
      <c r="D457" s="69" t="s">
        <v>994</v>
      </c>
      <c r="E457" s="70">
        <v>76.7</v>
      </c>
    </row>
    <row r="458" spans="1:5" x14ac:dyDescent="0.3">
      <c r="A458" s="69" t="s">
        <v>2293</v>
      </c>
      <c r="B458" s="70">
        <v>5.0999999999999996</v>
      </c>
      <c r="D458" s="69" t="s">
        <v>275</v>
      </c>
      <c r="E458" s="70">
        <v>33.1</v>
      </c>
    </row>
    <row r="459" spans="1:5" x14ac:dyDescent="0.3">
      <c r="A459" s="69" t="s">
        <v>2448</v>
      </c>
      <c r="B459" s="70">
        <v>7.5</v>
      </c>
      <c r="D459" s="69" t="s">
        <v>1963</v>
      </c>
      <c r="E459" s="70">
        <v>81.8</v>
      </c>
    </row>
    <row r="460" spans="1:5" x14ac:dyDescent="0.3">
      <c r="A460" s="69" t="s">
        <v>846</v>
      </c>
      <c r="B460" s="70">
        <v>7.3</v>
      </c>
      <c r="D460" s="69" t="s">
        <v>1169</v>
      </c>
      <c r="E460" s="70">
        <v>34.4</v>
      </c>
    </row>
    <row r="461" spans="1:5" x14ac:dyDescent="0.3">
      <c r="A461" s="69" t="s">
        <v>761</v>
      </c>
      <c r="B461" s="70">
        <v>3.5</v>
      </c>
      <c r="D461" s="69" t="s">
        <v>996</v>
      </c>
      <c r="E461" s="70">
        <v>30.7</v>
      </c>
    </row>
    <row r="462" spans="1:5" x14ac:dyDescent="0.3">
      <c r="A462" s="69" t="s">
        <v>740</v>
      </c>
      <c r="B462" s="70">
        <v>3.4</v>
      </c>
      <c r="D462" s="69" t="s">
        <v>2402</v>
      </c>
      <c r="E462" s="70">
        <v>34.299999999999997</v>
      </c>
    </row>
    <row r="463" spans="1:5" x14ac:dyDescent="0.3">
      <c r="A463" s="69" t="s">
        <v>791</v>
      </c>
      <c r="B463" s="70">
        <v>3.6</v>
      </c>
      <c r="D463" s="69" t="s">
        <v>2137</v>
      </c>
      <c r="E463" s="70">
        <v>75.7</v>
      </c>
    </row>
    <row r="464" spans="1:5" x14ac:dyDescent="0.3">
      <c r="A464" s="69" t="s">
        <v>2172</v>
      </c>
      <c r="B464" s="70">
        <v>5.2</v>
      </c>
      <c r="D464" s="69" t="s">
        <v>2297</v>
      </c>
      <c r="E464" s="70">
        <v>81.8</v>
      </c>
    </row>
    <row r="465" spans="1:5" x14ac:dyDescent="0.3">
      <c r="A465" s="69" t="s">
        <v>2093</v>
      </c>
      <c r="B465" s="70">
        <v>3.5</v>
      </c>
      <c r="D465" s="69" t="s">
        <v>494</v>
      </c>
      <c r="E465" s="70">
        <v>34.4</v>
      </c>
    </row>
    <row r="466" spans="1:5" x14ac:dyDescent="0.3">
      <c r="A466" s="69" t="s">
        <v>2045</v>
      </c>
      <c r="B466" s="70">
        <v>3.7</v>
      </c>
      <c r="D466" s="69" t="s">
        <v>2206</v>
      </c>
      <c r="E466" s="70">
        <v>30.7</v>
      </c>
    </row>
    <row r="467" spans="1:5" x14ac:dyDescent="0.3">
      <c r="A467" s="69" t="s">
        <v>907</v>
      </c>
      <c r="B467" s="70">
        <v>10.6</v>
      </c>
      <c r="D467" s="69" t="s">
        <v>609</v>
      </c>
      <c r="E467" s="70">
        <v>34.299999999999997</v>
      </c>
    </row>
    <row r="468" spans="1:5" x14ac:dyDescent="0.3">
      <c r="A468" s="69" t="s">
        <v>1932</v>
      </c>
      <c r="B468" s="70">
        <v>4.3</v>
      </c>
      <c r="D468" s="69" t="s">
        <v>2272</v>
      </c>
      <c r="E468" s="70">
        <v>75.7</v>
      </c>
    </row>
    <row r="469" spans="1:5" x14ac:dyDescent="0.3">
      <c r="A469" s="69" t="s">
        <v>862</v>
      </c>
      <c r="B469" s="70">
        <v>4.7</v>
      </c>
      <c r="D469" s="69" t="s">
        <v>205</v>
      </c>
      <c r="E469" s="70">
        <v>33.1</v>
      </c>
    </row>
    <row r="470" spans="1:5" x14ac:dyDescent="0.3">
      <c r="A470" s="69" t="s">
        <v>783</v>
      </c>
      <c r="B470" s="70">
        <v>4.3</v>
      </c>
      <c r="D470" s="69" t="s">
        <v>2428</v>
      </c>
      <c r="E470" s="70">
        <v>81.8</v>
      </c>
    </row>
    <row r="471" spans="1:5" x14ac:dyDescent="0.3">
      <c r="A471" s="69" t="s">
        <v>1965</v>
      </c>
      <c r="B471" s="70">
        <v>4.4000000000000004</v>
      </c>
      <c r="D471" s="69" t="s">
        <v>2415</v>
      </c>
      <c r="E471" s="70">
        <v>34.4</v>
      </c>
    </row>
    <row r="472" spans="1:5" x14ac:dyDescent="0.3">
      <c r="A472" s="69" t="s">
        <v>1883</v>
      </c>
      <c r="B472" s="70">
        <v>7</v>
      </c>
      <c r="D472" s="69" t="s">
        <v>687</v>
      </c>
      <c r="E472" s="70">
        <v>30.7</v>
      </c>
    </row>
    <row r="473" spans="1:5" x14ac:dyDescent="0.3">
      <c r="A473" s="69" t="s">
        <v>705</v>
      </c>
      <c r="B473" s="70">
        <v>5.2</v>
      </c>
      <c r="D473" s="69" t="s">
        <v>2511</v>
      </c>
      <c r="E473" s="70">
        <v>34.299999999999997</v>
      </c>
    </row>
    <row r="474" spans="1:5" x14ac:dyDescent="0.3">
      <c r="A474" s="69" t="s">
        <v>1328</v>
      </c>
      <c r="B474" s="70">
        <v>4.8</v>
      </c>
      <c r="D474" s="69" t="s">
        <v>2404</v>
      </c>
      <c r="E474" s="70">
        <v>75.7</v>
      </c>
    </row>
    <row r="475" spans="1:5" x14ac:dyDescent="0.3">
      <c r="A475" s="69" t="s">
        <v>1719</v>
      </c>
      <c r="B475" s="70">
        <v>4.9000000000000004</v>
      </c>
      <c r="D475" s="69" t="s">
        <v>1315</v>
      </c>
      <c r="E475" s="70">
        <v>81.8</v>
      </c>
    </row>
    <row r="476" spans="1:5" x14ac:dyDescent="0.3">
      <c r="A476" s="69" t="s">
        <v>2295</v>
      </c>
      <c r="B476" s="70">
        <v>5.4</v>
      </c>
      <c r="D476" s="69" t="s">
        <v>496</v>
      </c>
      <c r="E476" s="70">
        <v>34.4</v>
      </c>
    </row>
    <row r="477" spans="1:5" x14ac:dyDescent="0.3">
      <c r="A477" s="69" t="s">
        <v>1491</v>
      </c>
      <c r="B477" s="70">
        <v>5.4</v>
      </c>
      <c r="D477" s="69" t="s">
        <v>2424</v>
      </c>
      <c r="E477" s="70">
        <v>30.7</v>
      </c>
    </row>
    <row r="478" spans="1:5" x14ac:dyDescent="0.3">
      <c r="A478" s="69" t="s">
        <v>2204</v>
      </c>
      <c r="B478" s="70">
        <v>5.9</v>
      </c>
      <c r="D478" s="69" t="s">
        <v>2095</v>
      </c>
      <c r="E478" s="70">
        <v>34.299999999999997</v>
      </c>
    </row>
    <row r="479" spans="1:5" x14ac:dyDescent="0.3">
      <c r="A479" s="69" t="s">
        <v>763</v>
      </c>
      <c r="B479" s="70">
        <v>7.2</v>
      </c>
      <c r="D479" s="69" t="s">
        <v>1546</v>
      </c>
      <c r="E479" s="70">
        <v>75.7</v>
      </c>
    </row>
    <row r="480" spans="1:5" x14ac:dyDescent="0.3">
      <c r="A480" s="69" t="s">
        <v>1282</v>
      </c>
      <c r="B480" s="70">
        <v>6.3</v>
      </c>
      <c r="D480" s="69" t="s">
        <v>120</v>
      </c>
      <c r="E480" s="70">
        <v>36.700000000000003</v>
      </c>
    </row>
    <row r="481" spans="1:5" x14ac:dyDescent="0.3">
      <c r="A481" s="69" t="s">
        <v>972</v>
      </c>
      <c r="B481" s="70">
        <v>4.5999999999999996</v>
      </c>
      <c r="D481" s="69" t="s">
        <v>810</v>
      </c>
      <c r="E481" s="70">
        <v>81.8</v>
      </c>
    </row>
    <row r="482" spans="1:5" x14ac:dyDescent="0.3">
      <c r="A482" s="69" t="s">
        <v>1683</v>
      </c>
      <c r="B482" s="70">
        <v>9</v>
      </c>
      <c r="D482" s="69" t="s">
        <v>2065</v>
      </c>
      <c r="E482" s="70">
        <v>34.4</v>
      </c>
    </row>
    <row r="483" spans="1:5" x14ac:dyDescent="0.3">
      <c r="A483" s="69" t="s">
        <v>974</v>
      </c>
      <c r="B483" s="70">
        <v>4.2</v>
      </c>
      <c r="D483" s="69" t="s">
        <v>866</v>
      </c>
      <c r="E483" s="70">
        <v>30.7</v>
      </c>
    </row>
    <row r="484" spans="1:5" x14ac:dyDescent="0.3">
      <c r="A484" s="69" t="s">
        <v>1382</v>
      </c>
      <c r="B484" s="70">
        <v>6.5</v>
      </c>
      <c r="D484" s="69" t="s">
        <v>2066</v>
      </c>
      <c r="E484" s="70">
        <v>34.299999999999997</v>
      </c>
    </row>
    <row r="485" spans="1:5" x14ac:dyDescent="0.3">
      <c r="A485" s="69" t="s">
        <v>555</v>
      </c>
      <c r="B485" s="70">
        <v>3.4</v>
      </c>
      <c r="D485" s="69" t="s">
        <v>1352</v>
      </c>
      <c r="E485" s="70">
        <v>75.7</v>
      </c>
    </row>
    <row r="486" spans="1:5" x14ac:dyDescent="0.3">
      <c r="A486" s="69" t="s">
        <v>979</v>
      </c>
      <c r="B486" s="70">
        <v>4</v>
      </c>
      <c r="D486" s="69" t="s">
        <v>998</v>
      </c>
      <c r="E486" s="70">
        <v>81.8</v>
      </c>
    </row>
    <row r="487" spans="1:5" x14ac:dyDescent="0.3">
      <c r="A487" s="69" t="s">
        <v>667</v>
      </c>
      <c r="B487" s="70">
        <v>9.6</v>
      </c>
      <c r="D487" s="69" t="s">
        <v>1358</v>
      </c>
      <c r="E487" s="70">
        <v>34.4</v>
      </c>
    </row>
    <row r="488" spans="1:5" x14ac:dyDescent="0.3">
      <c r="A488" s="69" t="s">
        <v>601</v>
      </c>
      <c r="B488" s="70">
        <v>3.5</v>
      </c>
      <c r="D488" s="69" t="s">
        <v>913</v>
      </c>
      <c r="E488" s="70">
        <v>30.7</v>
      </c>
    </row>
    <row r="489" spans="1:5" x14ac:dyDescent="0.3">
      <c r="A489" s="69" t="s">
        <v>531</v>
      </c>
      <c r="B489" s="70">
        <v>7.9</v>
      </c>
      <c r="D489" s="69" t="s">
        <v>2055</v>
      </c>
      <c r="E489" s="70">
        <v>34.299999999999997</v>
      </c>
    </row>
    <row r="490" spans="1:5" x14ac:dyDescent="0.3">
      <c r="A490" s="69" t="s">
        <v>649</v>
      </c>
      <c r="B490" s="70">
        <v>3.3</v>
      </c>
      <c r="D490" s="69" t="s">
        <v>2430</v>
      </c>
      <c r="E490" s="70">
        <v>75.7</v>
      </c>
    </row>
    <row r="491" spans="1:5" x14ac:dyDescent="0.3">
      <c r="D491" s="69" t="s">
        <v>209</v>
      </c>
      <c r="E491" s="70">
        <v>78.400000000000006</v>
      </c>
    </row>
    <row r="492" spans="1:5" x14ac:dyDescent="0.3">
      <c r="D492" s="69" t="s">
        <v>1687</v>
      </c>
      <c r="E492" s="70">
        <v>81.8</v>
      </c>
    </row>
    <row r="493" spans="1:5" x14ac:dyDescent="0.3">
      <c r="D493" s="69" t="s">
        <v>1589</v>
      </c>
      <c r="E493" s="70">
        <v>34.4</v>
      </c>
    </row>
    <row r="494" spans="1:5" x14ac:dyDescent="0.3">
      <c r="D494" s="69" t="s">
        <v>1662</v>
      </c>
      <c r="E494" s="70">
        <v>30.7</v>
      </c>
    </row>
    <row r="495" spans="1:5" x14ac:dyDescent="0.3">
      <c r="D495" s="69" t="s">
        <v>1752</v>
      </c>
      <c r="E495" s="70">
        <v>34.299999999999997</v>
      </c>
    </row>
    <row r="496" spans="1:5" x14ac:dyDescent="0.3">
      <c r="D496" s="69" t="s">
        <v>929</v>
      </c>
      <c r="E496" s="70">
        <v>75.7</v>
      </c>
    </row>
    <row r="497" spans="4:5" x14ac:dyDescent="0.3">
      <c r="D497" s="69" t="s">
        <v>1668</v>
      </c>
      <c r="E497" s="70">
        <v>81.8</v>
      </c>
    </row>
    <row r="498" spans="4:5" x14ac:dyDescent="0.3">
      <c r="D498" s="69" t="s">
        <v>887</v>
      </c>
      <c r="E498" s="70">
        <v>34.4</v>
      </c>
    </row>
    <row r="499" spans="4:5" x14ac:dyDescent="0.3">
      <c r="D499" s="69" t="s">
        <v>2482</v>
      </c>
      <c r="E499" s="70">
        <v>30.7</v>
      </c>
    </row>
    <row r="500" spans="4:5" x14ac:dyDescent="0.3">
      <c r="D500" s="69" t="s">
        <v>2356</v>
      </c>
      <c r="E500" s="70">
        <v>34.299999999999997</v>
      </c>
    </row>
    <row r="501" spans="4:5" x14ac:dyDescent="0.3">
      <c r="D501" s="69" t="s">
        <v>1007</v>
      </c>
      <c r="E501" s="70">
        <v>75.7</v>
      </c>
    </row>
    <row r="502" spans="4:5" x14ac:dyDescent="0.3">
      <c r="D502" s="69" t="s">
        <v>327</v>
      </c>
      <c r="E502" s="70">
        <v>72.599999999999994</v>
      </c>
    </row>
    <row r="503" spans="4:5" x14ac:dyDescent="0.3">
      <c r="D503" s="69" t="s">
        <v>1774</v>
      </c>
      <c r="E503" s="70">
        <v>81.8</v>
      </c>
    </row>
    <row r="504" spans="4:5" x14ac:dyDescent="0.3">
      <c r="D504" s="69" t="s">
        <v>1689</v>
      </c>
      <c r="E504" s="70">
        <v>34.4</v>
      </c>
    </row>
    <row r="505" spans="4:5" x14ac:dyDescent="0.3">
      <c r="D505" s="69" t="s">
        <v>1585</v>
      </c>
      <c r="E505" s="70">
        <v>30.7</v>
      </c>
    </row>
    <row r="506" spans="4:5" x14ac:dyDescent="0.3">
      <c r="D506" s="69" t="s">
        <v>1771</v>
      </c>
      <c r="E506" s="70">
        <v>34.299999999999997</v>
      </c>
    </row>
    <row r="507" spans="4:5" x14ac:dyDescent="0.3">
      <c r="D507" s="69" t="s">
        <v>1785</v>
      </c>
      <c r="E507" s="70">
        <v>75.7</v>
      </c>
    </row>
    <row r="508" spans="4:5" x14ac:dyDescent="0.3">
      <c r="D508" s="69" t="s">
        <v>1786</v>
      </c>
      <c r="E508" s="70">
        <v>81.8</v>
      </c>
    </row>
    <row r="509" spans="4:5" x14ac:dyDescent="0.3">
      <c r="D509" s="69" t="s">
        <v>1674</v>
      </c>
      <c r="E509" s="70">
        <v>34.4</v>
      </c>
    </row>
    <row r="510" spans="4:5" x14ac:dyDescent="0.3">
      <c r="D510" s="69" t="s">
        <v>1701</v>
      </c>
      <c r="E510" s="70">
        <v>30.7</v>
      </c>
    </row>
    <row r="511" spans="4:5" x14ac:dyDescent="0.3">
      <c r="D511" s="69" t="s">
        <v>1707</v>
      </c>
      <c r="E511" s="70">
        <v>34.299999999999997</v>
      </c>
    </row>
    <row r="512" spans="4:5" x14ac:dyDescent="0.3">
      <c r="D512" s="69" t="s">
        <v>2384</v>
      </c>
      <c r="E512" s="70">
        <v>75.7</v>
      </c>
    </row>
    <row r="513" spans="4:5" x14ac:dyDescent="0.3">
      <c r="D513" s="69" t="s">
        <v>348</v>
      </c>
      <c r="E513" s="70">
        <v>57.1</v>
      </c>
    </row>
    <row r="514" spans="4:5" x14ac:dyDescent="0.3">
      <c r="D514" s="69" t="s">
        <v>898</v>
      </c>
      <c r="E514" s="70">
        <v>81.8</v>
      </c>
    </row>
    <row r="515" spans="4:5" x14ac:dyDescent="0.3">
      <c r="D515" s="69" t="s">
        <v>2375</v>
      </c>
      <c r="E515" s="70">
        <v>34.4</v>
      </c>
    </row>
    <row r="516" spans="4:5" x14ac:dyDescent="0.3">
      <c r="D516" s="69" t="s">
        <v>1577</v>
      </c>
      <c r="E516" s="70">
        <v>30.7</v>
      </c>
    </row>
    <row r="517" spans="4:5" x14ac:dyDescent="0.3">
      <c r="D517" s="69" t="s">
        <v>1997</v>
      </c>
      <c r="E517" s="70">
        <v>34.299999999999997</v>
      </c>
    </row>
    <row r="518" spans="4:5" x14ac:dyDescent="0.3">
      <c r="D518" s="69" t="s">
        <v>1643</v>
      </c>
      <c r="E518" s="70">
        <v>75.7</v>
      </c>
    </row>
    <row r="519" spans="4:5" x14ac:dyDescent="0.3">
      <c r="D519" s="69" t="s">
        <v>1614</v>
      </c>
      <c r="E519" s="70">
        <v>81.8</v>
      </c>
    </row>
    <row r="520" spans="4:5" x14ac:dyDescent="0.3">
      <c r="D520" s="69" t="s">
        <v>1624</v>
      </c>
      <c r="E520" s="70">
        <v>34.4</v>
      </c>
    </row>
    <row r="521" spans="4:5" x14ac:dyDescent="0.3">
      <c r="D521" s="69" t="s">
        <v>2464</v>
      </c>
      <c r="E521" s="70">
        <v>30.7</v>
      </c>
    </row>
    <row r="522" spans="4:5" x14ac:dyDescent="0.3">
      <c r="D522" s="69" t="s">
        <v>1649</v>
      </c>
      <c r="E522" s="70">
        <v>34.299999999999997</v>
      </c>
    </row>
    <row r="523" spans="4:5" x14ac:dyDescent="0.3">
      <c r="D523" s="69" t="s">
        <v>2348</v>
      </c>
      <c r="E523" s="70">
        <v>75.7</v>
      </c>
    </row>
    <row r="524" spans="4:5" x14ac:dyDescent="0.3">
      <c r="D524" s="69" t="s">
        <v>272</v>
      </c>
      <c r="E524" s="70">
        <v>33.1</v>
      </c>
    </row>
    <row r="525" spans="4:5" x14ac:dyDescent="0.3">
      <c r="D525" s="69" t="s">
        <v>2334</v>
      </c>
      <c r="E525" s="70">
        <v>81.8</v>
      </c>
    </row>
    <row r="526" spans="4:5" x14ac:dyDescent="0.3">
      <c r="D526" s="69" t="s">
        <v>2386</v>
      </c>
      <c r="E526" s="70">
        <v>34.4</v>
      </c>
    </row>
    <row r="527" spans="4:5" x14ac:dyDescent="0.3">
      <c r="D527" s="69" t="s">
        <v>1691</v>
      </c>
      <c r="E527" s="70">
        <v>30.7</v>
      </c>
    </row>
    <row r="528" spans="4:5" x14ac:dyDescent="0.3">
      <c r="D528" s="69" t="s">
        <v>2466</v>
      </c>
      <c r="E528" s="70">
        <v>34.299999999999997</v>
      </c>
    </row>
    <row r="529" spans="4:5" x14ac:dyDescent="0.3">
      <c r="D529" s="69" t="s">
        <v>2458</v>
      </c>
      <c r="E529" s="70">
        <v>75.7</v>
      </c>
    </row>
    <row r="530" spans="4:5" x14ac:dyDescent="0.3">
      <c r="D530" s="69" t="s">
        <v>2484</v>
      </c>
      <c r="E530" s="70">
        <v>81.8</v>
      </c>
    </row>
    <row r="531" spans="4:5" x14ac:dyDescent="0.3">
      <c r="D531" s="69" t="s">
        <v>1697</v>
      </c>
      <c r="E531" s="70">
        <v>34.4</v>
      </c>
    </row>
    <row r="532" spans="4:5" x14ac:dyDescent="0.3">
      <c r="D532" s="69" t="s">
        <v>2350</v>
      </c>
      <c r="E532" s="70">
        <v>30.7</v>
      </c>
    </row>
    <row r="533" spans="4:5" x14ac:dyDescent="0.3">
      <c r="D533" s="69" t="s">
        <v>1839</v>
      </c>
      <c r="E533" s="70">
        <v>34.299999999999997</v>
      </c>
    </row>
    <row r="534" spans="4:5" x14ac:dyDescent="0.3">
      <c r="D534" s="69" t="s">
        <v>1563</v>
      </c>
      <c r="E534" s="70">
        <v>75.7</v>
      </c>
    </row>
    <row r="535" spans="4:5" x14ac:dyDescent="0.3">
      <c r="D535" s="69" t="s">
        <v>322</v>
      </c>
      <c r="E535" s="70">
        <v>33.1</v>
      </c>
    </row>
    <row r="536" spans="4:5" x14ac:dyDescent="0.3">
      <c r="D536" s="69" t="s">
        <v>1654</v>
      </c>
      <c r="E536" s="70">
        <v>81.8</v>
      </c>
    </row>
    <row r="537" spans="4:5" x14ac:dyDescent="0.3">
      <c r="D537" s="69" t="s">
        <v>1801</v>
      </c>
      <c r="E537" s="70">
        <v>34.4</v>
      </c>
    </row>
    <row r="538" spans="4:5" x14ac:dyDescent="0.3">
      <c r="D538" s="69" t="s">
        <v>1616</v>
      </c>
      <c r="E538" s="70">
        <v>30.7</v>
      </c>
    </row>
    <row r="539" spans="4:5" x14ac:dyDescent="0.3">
      <c r="D539" s="69" t="s">
        <v>1664</v>
      </c>
      <c r="E539" s="70">
        <v>34.299999999999997</v>
      </c>
    </row>
    <row r="540" spans="4:5" x14ac:dyDescent="0.3">
      <c r="D540" s="69" t="s">
        <v>1597</v>
      </c>
      <c r="E540" s="70">
        <v>75.7</v>
      </c>
    </row>
    <row r="541" spans="4:5" x14ac:dyDescent="0.3">
      <c r="D541" s="69" t="s">
        <v>2354</v>
      </c>
      <c r="E541" s="70">
        <v>81.8</v>
      </c>
    </row>
    <row r="542" spans="4:5" x14ac:dyDescent="0.3">
      <c r="D542" s="69" t="s">
        <v>856</v>
      </c>
      <c r="E542" s="70">
        <v>34.4</v>
      </c>
    </row>
    <row r="543" spans="4:5" x14ac:dyDescent="0.3">
      <c r="D543" s="69" t="s">
        <v>889</v>
      </c>
      <c r="E543" s="70">
        <v>30.7</v>
      </c>
    </row>
    <row r="544" spans="4:5" x14ac:dyDescent="0.3">
      <c r="D544" s="69" t="s">
        <v>1709</v>
      </c>
      <c r="E544" s="70">
        <v>34.299999999999997</v>
      </c>
    </row>
    <row r="545" spans="4:5" x14ac:dyDescent="0.3">
      <c r="D545" s="69" t="s">
        <v>2338</v>
      </c>
      <c r="E545" s="70">
        <v>75.7</v>
      </c>
    </row>
    <row r="546" spans="4:5" x14ac:dyDescent="0.3">
      <c r="D546" s="69" t="s">
        <v>349</v>
      </c>
      <c r="E546" s="70">
        <v>36.700000000000003</v>
      </c>
    </row>
    <row r="547" spans="4:5" x14ac:dyDescent="0.3">
      <c r="D547" s="69" t="s">
        <v>1606</v>
      </c>
      <c r="E547" s="70">
        <v>81.8</v>
      </c>
    </row>
    <row r="548" spans="4:5" x14ac:dyDescent="0.3">
      <c r="D548" s="69" t="s">
        <v>1030</v>
      </c>
      <c r="E548" s="70">
        <v>34.4</v>
      </c>
    </row>
    <row r="549" spans="4:5" x14ac:dyDescent="0.3">
      <c r="D549" s="69" t="s">
        <v>1879</v>
      </c>
      <c r="E549" s="70">
        <v>30.7</v>
      </c>
    </row>
    <row r="550" spans="4:5" x14ac:dyDescent="0.3">
      <c r="D550" s="69" t="s">
        <v>1803</v>
      </c>
      <c r="E550" s="70">
        <v>34.299999999999997</v>
      </c>
    </row>
    <row r="551" spans="4:5" x14ac:dyDescent="0.3">
      <c r="D551" s="69" t="s">
        <v>1565</v>
      </c>
      <c r="E551" s="70">
        <v>75.7</v>
      </c>
    </row>
    <row r="552" spans="4:5" x14ac:dyDescent="0.3">
      <c r="D552" s="69" t="s">
        <v>1732</v>
      </c>
      <c r="E552" s="70">
        <v>81.8</v>
      </c>
    </row>
    <row r="553" spans="4:5" x14ac:dyDescent="0.3">
      <c r="D553" s="69" t="s">
        <v>1009</v>
      </c>
      <c r="E553" s="70">
        <v>34.4</v>
      </c>
    </row>
    <row r="554" spans="4:5" x14ac:dyDescent="0.3">
      <c r="D554" s="69" t="s">
        <v>1599</v>
      </c>
      <c r="E554" s="70">
        <v>30.7</v>
      </c>
    </row>
    <row r="555" spans="4:5" x14ac:dyDescent="0.3">
      <c r="D555" s="69" t="s">
        <v>1841</v>
      </c>
      <c r="E555" s="70">
        <v>34.299999999999997</v>
      </c>
    </row>
    <row r="556" spans="4:5" x14ac:dyDescent="0.3">
      <c r="D556" s="69" t="s">
        <v>1898</v>
      </c>
      <c r="E556" s="70">
        <v>75.7</v>
      </c>
    </row>
    <row r="557" spans="4:5" x14ac:dyDescent="0.3">
      <c r="D557" s="69" t="s">
        <v>236</v>
      </c>
      <c r="E557" s="70">
        <v>79.7</v>
      </c>
    </row>
    <row r="558" spans="4:5" x14ac:dyDescent="0.3">
      <c r="D558" s="69" t="s">
        <v>333</v>
      </c>
      <c r="E558" s="70">
        <v>78.400000000000006</v>
      </c>
    </row>
    <row r="559" spans="4:5" x14ac:dyDescent="0.3">
      <c r="D559" s="69" t="s">
        <v>1074</v>
      </c>
      <c r="E559" s="70">
        <v>81.8</v>
      </c>
    </row>
    <row r="560" spans="4:5" x14ac:dyDescent="0.3">
      <c r="D560" s="69" t="s">
        <v>1633</v>
      </c>
      <c r="E560" s="70">
        <v>34.4</v>
      </c>
    </row>
    <row r="561" spans="4:5" x14ac:dyDescent="0.3">
      <c r="D561" s="69" t="s">
        <v>895</v>
      </c>
      <c r="E561" s="70">
        <v>30.7</v>
      </c>
    </row>
    <row r="562" spans="4:5" x14ac:dyDescent="0.3">
      <c r="D562" s="69" t="s">
        <v>2324</v>
      </c>
      <c r="E562" s="70">
        <v>34.299999999999997</v>
      </c>
    </row>
    <row r="563" spans="4:5" x14ac:dyDescent="0.3">
      <c r="D563" s="69" t="s">
        <v>1766</v>
      </c>
      <c r="E563" s="70">
        <v>75.7</v>
      </c>
    </row>
    <row r="564" spans="4:5" x14ac:dyDescent="0.3">
      <c r="D564" s="69" t="s">
        <v>1716</v>
      </c>
      <c r="E564" s="70">
        <v>114.2</v>
      </c>
    </row>
    <row r="565" spans="4:5" x14ac:dyDescent="0.3">
      <c r="D565" s="69" t="s">
        <v>938</v>
      </c>
      <c r="E565" s="70">
        <v>47.7</v>
      </c>
    </row>
    <row r="566" spans="4:5" x14ac:dyDescent="0.3">
      <c r="D566" s="69" t="s">
        <v>1772</v>
      </c>
      <c r="E566" s="70">
        <v>42.9</v>
      </c>
    </row>
    <row r="567" spans="4:5" x14ac:dyDescent="0.3">
      <c r="D567" s="69" t="s">
        <v>2310</v>
      </c>
      <c r="E567" s="70">
        <v>47.5</v>
      </c>
    </row>
    <row r="568" spans="4:5" x14ac:dyDescent="0.3">
      <c r="D568" s="69" t="s">
        <v>624</v>
      </c>
      <c r="E568" s="70">
        <v>106.3</v>
      </c>
    </row>
    <row r="569" spans="4:5" x14ac:dyDescent="0.3">
      <c r="D569" s="69" t="s">
        <v>335</v>
      </c>
      <c r="E569" s="70">
        <v>72.599999999999994</v>
      </c>
    </row>
    <row r="570" spans="4:5" x14ac:dyDescent="0.3">
      <c r="D570" s="69" t="s">
        <v>2358</v>
      </c>
      <c r="E570" s="70">
        <v>41.9</v>
      </c>
    </row>
    <row r="571" spans="4:5" x14ac:dyDescent="0.3">
      <c r="D571" s="69" t="s">
        <v>2299</v>
      </c>
      <c r="E571" s="70">
        <v>80.7</v>
      </c>
    </row>
    <row r="572" spans="4:5" x14ac:dyDescent="0.3">
      <c r="D572" s="69" t="s">
        <v>2326</v>
      </c>
      <c r="E572" s="70">
        <v>63.7</v>
      </c>
    </row>
    <row r="573" spans="4:5" x14ac:dyDescent="0.3">
      <c r="D573" s="69" t="s">
        <v>1635</v>
      </c>
      <c r="E573" s="70">
        <v>63.7</v>
      </c>
    </row>
    <row r="574" spans="4:5" x14ac:dyDescent="0.3">
      <c r="D574" s="69" t="s">
        <v>2307</v>
      </c>
      <c r="E574" s="70">
        <v>40.700000000000003</v>
      </c>
    </row>
    <row r="575" spans="4:5" x14ac:dyDescent="0.3">
      <c r="D575" s="69" t="s">
        <v>1641</v>
      </c>
      <c r="E575" s="70">
        <v>79.400000000000006</v>
      </c>
    </row>
    <row r="576" spans="4:5" x14ac:dyDescent="0.3">
      <c r="D576" s="69" t="s">
        <v>2126</v>
      </c>
      <c r="E576" s="70">
        <v>62.5</v>
      </c>
    </row>
    <row r="577" spans="4:5" x14ac:dyDescent="0.3">
      <c r="D577" s="69" t="s">
        <v>1579</v>
      </c>
      <c r="E577" s="70">
        <v>62.6</v>
      </c>
    </row>
    <row r="578" spans="4:5" x14ac:dyDescent="0.3">
      <c r="D578" s="69" t="s">
        <v>1944</v>
      </c>
      <c r="E578" s="70">
        <v>40.700000000000003</v>
      </c>
    </row>
    <row r="579" spans="4:5" x14ac:dyDescent="0.3">
      <c r="D579" s="69" t="s">
        <v>1013</v>
      </c>
      <c r="E579" s="70">
        <v>79.400000000000006</v>
      </c>
    </row>
    <row r="580" spans="4:5" x14ac:dyDescent="0.3">
      <c r="D580" s="69" t="s">
        <v>285</v>
      </c>
      <c r="E580" s="70">
        <v>57.1</v>
      </c>
    </row>
    <row r="581" spans="4:5" x14ac:dyDescent="0.3">
      <c r="D581" s="69" t="s">
        <v>2468</v>
      </c>
      <c r="E581" s="70">
        <v>62.5</v>
      </c>
    </row>
    <row r="582" spans="4:5" x14ac:dyDescent="0.3">
      <c r="D582" s="69" t="s">
        <v>2460</v>
      </c>
      <c r="E582" s="70">
        <v>62.6</v>
      </c>
    </row>
    <row r="583" spans="4:5" x14ac:dyDescent="0.3">
      <c r="D583" s="69" t="s">
        <v>1032</v>
      </c>
      <c r="E583" s="70">
        <v>40.700000000000003</v>
      </c>
    </row>
    <row r="584" spans="4:5" x14ac:dyDescent="0.3">
      <c r="D584" s="69" t="s">
        <v>2472</v>
      </c>
      <c r="E584" s="70">
        <v>79.400000000000006</v>
      </c>
    </row>
    <row r="585" spans="4:5" x14ac:dyDescent="0.3">
      <c r="D585" s="69" t="s">
        <v>1645</v>
      </c>
      <c r="E585" s="70">
        <v>62.5</v>
      </c>
    </row>
    <row r="586" spans="4:5" x14ac:dyDescent="0.3">
      <c r="D586" s="69" t="s">
        <v>2394</v>
      </c>
      <c r="E586" s="70">
        <v>62.6</v>
      </c>
    </row>
    <row r="587" spans="4:5" x14ac:dyDescent="0.3">
      <c r="D587" s="69" t="s">
        <v>2364</v>
      </c>
      <c r="E587" s="70">
        <v>40.700000000000003</v>
      </c>
    </row>
    <row r="588" spans="4:5" x14ac:dyDescent="0.3">
      <c r="D588" s="69" t="s">
        <v>2476</v>
      </c>
      <c r="E588" s="70">
        <v>79.400000000000006</v>
      </c>
    </row>
    <row r="589" spans="4:5" x14ac:dyDescent="0.3">
      <c r="D589" s="69" t="s">
        <v>1660</v>
      </c>
      <c r="E589" s="70">
        <v>62.5</v>
      </c>
    </row>
    <row r="590" spans="4:5" x14ac:dyDescent="0.3">
      <c r="D590" s="69" t="s">
        <v>1666</v>
      </c>
      <c r="E590" s="70">
        <v>62.6</v>
      </c>
    </row>
    <row r="591" spans="4:5" x14ac:dyDescent="0.3">
      <c r="D591" s="69" t="s">
        <v>250</v>
      </c>
      <c r="E591" s="70">
        <v>33.1</v>
      </c>
    </row>
    <row r="592" spans="4:5" x14ac:dyDescent="0.3">
      <c r="D592" s="69" t="s">
        <v>2474</v>
      </c>
      <c r="E592" s="70">
        <v>40.700000000000003</v>
      </c>
    </row>
    <row r="593" spans="4:5" x14ac:dyDescent="0.3">
      <c r="D593" s="69" t="s">
        <v>1788</v>
      </c>
      <c r="E593" s="70">
        <v>79.400000000000006</v>
      </c>
    </row>
    <row r="594" spans="4:5" x14ac:dyDescent="0.3">
      <c r="D594" s="69" t="s">
        <v>1738</v>
      </c>
      <c r="E594" s="70">
        <v>62.5</v>
      </c>
    </row>
    <row r="595" spans="4:5" x14ac:dyDescent="0.3">
      <c r="D595" s="69" t="s">
        <v>1754</v>
      </c>
      <c r="E595" s="70">
        <v>62.6</v>
      </c>
    </row>
    <row r="596" spans="4:5" x14ac:dyDescent="0.3">
      <c r="D596" s="69" t="s">
        <v>2436</v>
      </c>
      <c r="E596" s="70">
        <v>40.700000000000003</v>
      </c>
    </row>
    <row r="597" spans="4:5" x14ac:dyDescent="0.3">
      <c r="D597" s="69" t="s">
        <v>1946</v>
      </c>
      <c r="E597" s="70">
        <v>79.400000000000006</v>
      </c>
    </row>
    <row r="598" spans="4:5" x14ac:dyDescent="0.3">
      <c r="D598" s="69" t="s">
        <v>1043</v>
      </c>
      <c r="E598" s="70">
        <v>62.5</v>
      </c>
    </row>
    <row r="599" spans="4:5" x14ac:dyDescent="0.3">
      <c r="D599" s="69" t="s">
        <v>2441</v>
      </c>
      <c r="E599" s="70">
        <v>62.6</v>
      </c>
    </row>
    <row r="600" spans="4:5" x14ac:dyDescent="0.3">
      <c r="D600" s="69" t="s">
        <v>905</v>
      </c>
      <c r="E600" s="70">
        <v>40.700000000000003</v>
      </c>
    </row>
    <row r="601" spans="4:5" x14ac:dyDescent="0.3">
      <c r="D601" s="69" t="s">
        <v>1871</v>
      </c>
      <c r="E601" s="70">
        <v>79.400000000000006</v>
      </c>
    </row>
    <row r="602" spans="4:5" x14ac:dyDescent="0.3">
      <c r="D602" s="69" t="s">
        <v>211</v>
      </c>
      <c r="E602" s="70">
        <v>33.1</v>
      </c>
    </row>
    <row r="603" spans="4:5" x14ac:dyDescent="0.3">
      <c r="D603" s="69" t="s">
        <v>1127</v>
      </c>
      <c r="E603" s="70">
        <v>62.5</v>
      </c>
    </row>
    <row r="604" spans="4:5" x14ac:dyDescent="0.3">
      <c r="D604" s="69" t="s">
        <v>626</v>
      </c>
      <c r="E604" s="70">
        <v>62.6</v>
      </c>
    </row>
    <row r="605" spans="4:5" x14ac:dyDescent="0.3">
      <c r="D605" s="69" t="s">
        <v>932</v>
      </c>
      <c r="E605" s="70">
        <v>40.700000000000003</v>
      </c>
    </row>
    <row r="606" spans="4:5" x14ac:dyDescent="0.3">
      <c r="D606" s="69" t="s">
        <v>1011</v>
      </c>
      <c r="E606" s="70">
        <v>79.400000000000006</v>
      </c>
    </row>
    <row r="607" spans="4:5" x14ac:dyDescent="0.3">
      <c r="D607" s="69" t="s">
        <v>2409</v>
      </c>
      <c r="E607" s="70">
        <v>62.5</v>
      </c>
    </row>
    <row r="608" spans="4:5" x14ac:dyDescent="0.3">
      <c r="D608" s="69" t="s">
        <v>1790</v>
      </c>
      <c r="E608" s="70">
        <v>62.6</v>
      </c>
    </row>
    <row r="609" spans="4:5" x14ac:dyDescent="0.3">
      <c r="D609" s="69" t="s">
        <v>1794</v>
      </c>
      <c r="E609" s="70">
        <v>40.700000000000003</v>
      </c>
    </row>
    <row r="610" spans="4:5" x14ac:dyDescent="0.3">
      <c r="D610" s="69" t="s">
        <v>858</v>
      </c>
      <c r="E610" s="70">
        <v>79.400000000000006</v>
      </c>
    </row>
    <row r="611" spans="4:5" x14ac:dyDescent="0.3">
      <c r="D611" s="69" t="s">
        <v>2005</v>
      </c>
      <c r="E611" s="70">
        <v>62.5</v>
      </c>
    </row>
    <row r="612" spans="4:5" x14ac:dyDescent="0.3">
      <c r="D612" s="69" t="s">
        <v>1015</v>
      </c>
      <c r="E612" s="70">
        <v>62.6</v>
      </c>
    </row>
    <row r="613" spans="4:5" x14ac:dyDescent="0.3">
      <c r="D613" s="69" t="s">
        <v>339</v>
      </c>
      <c r="E613" s="70">
        <v>36.700000000000003</v>
      </c>
    </row>
    <row r="614" spans="4:5" x14ac:dyDescent="0.3">
      <c r="D614" s="69" t="s">
        <v>1052</v>
      </c>
      <c r="E614" s="70">
        <v>40.700000000000003</v>
      </c>
    </row>
    <row r="615" spans="4:5" x14ac:dyDescent="0.3">
      <c r="D615" s="69" t="s">
        <v>2462</v>
      </c>
      <c r="E615" s="70">
        <v>79.400000000000006</v>
      </c>
    </row>
    <row r="616" spans="4:5" x14ac:dyDescent="0.3">
      <c r="D616" s="69" t="s">
        <v>1587</v>
      </c>
      <c r="E616" s="70">
        <v>62.5</v>
      </c>
    </row>
    <row r="617" spans="4:5" x14ac:dyDescent="0.3">
      <c r="D617" s="69" t="s">
        <v>2128</v>
      </c>
      <c r="E617" s="70">
        <v>62.6</v>
      </c>
    </row>
    <row r="618" spans="4:5" x14ac:dyDescent="0.3">
      <c r="D618" s="69" t="s">
        <v>1129</v>
      </c>
      <c r="E618" s="70">
        <v>40.700000000000003</v>
      </c>
    </row>
    <row r="619" spans="4:5" x14ac:dyDescent="0.3">
      <c r="D619" s="69" t="s">
        <v>2498</v>
      </c>
      <c r="E619" s="70">
        <v>79.400000000000006</v>
      </c>
    </row>
    <row r="620" spans="4:5" x14ac:dyDescent="0.3">
      <c r="D620" s="69" t="s">
        <v>1626</v>
      </c>
      <c r="E620" s="70">
        <v>62.5</v>
      </c>
    </row>
    <row r="621" spans="4:5" x14ac:dyDescent="0.3">
      <c r="D621" s="69" t="s">
        <v>1039</v>
      </c>
      <c r="E621" s="70">
        <v>62.6</v>
      </c>
    </row>
    <row r="622" spans="4:5" x14ac:dyDescent="0.3">
      <c r="D622" s="69" t="s">
        <v>1971</v>
      </c>
      <c r="E622" s="70">
        <v>40.700000000000003</v>
      </c>
    </row>
    <row r="623" spans="4:5" x14ac:dyDescent="0.3">
      <c r="D623" s="69" t="s">
        <v>873</v>
      </c>
      <c r="E623" s="70">
        <v>79.400000000000006</v>
      </c>
    </row>
    <row r="624" spans="4:5" x14ac:dyDescent="0.3">
      <c r="D624" s="69" t="s">
        <v>202</v>
      </c>
      <c r="E624" s="70">
        <v>78.400000000000006</v>
      </c>
    </row>
    <row r="625" spans="4:5" x14ac:dyDescent="0.3">
      <c r="D625" s="69" t="s">
        <v>2396</v>
      </c>
      <c r="E625" s="70">
        <v>62.5</v>
      </c>
    </row>
    <row r="626" spans="4:5" x14ac:dyDescent="0.3">
      <c r="D626" s="69" t="s">
        <v>1092</v>
      </c>
      <c r="E626" s="70">
        <v>62.6</v>
      </c>
    </row>
    <row r="627" spans="4:5" x14ac:dyDescent="0.3">
      <c r="D627" s="69" t="s">
        <v>1054</v>
      </c>
      <c r="E627" s="70">
        <v>40.700000000000003</v>
      </c>
    </row>
    <row r="628" spans="4:5" x14ac:dyDescent="0.3">
      <c r="D628" s="69" t="s">
        <v>2288</v>
      </c>
      <c r="E628" s="70">
        <v>79.400000000000006</v>
      </c>
    </row>
    <row r="629" spans="4:5" x14ac:dyDescent="0.3">
      <c r="D629" s="69" t="s">
        <v>759</v>
      </c>
      <c r="E629" s="70">
        <v>62.5</v>
      </c>
    </row>
    <row r="630" spans="4:5" x14ac:dyDescent="0.3">
      <c r="D630" s="69" t="s">
        <v>2340</v>
      </c>
      <c r="E630" s="70">
        <v>62.6</v>
      </c>
    </row>
    <row r="631" spans="4:5" x14ac:dyDescent="0.3">
      <c r="D631" s="69" t="s">
        <v>2450</v>
      </c>
      <c r="E631" s="70">
        <v>40.700000000000003</v>
      </c>
    </row>
    <row r="632" spans="4:5" x14ac:dyDescent="0.3">
      <c r="D632" s="69" t="s">
        <v>1342</v>
      </c>
      <c r="E632" s="70">
        <v>79.400000000000006</v>
      </c>
    </row>
    <row r="633" spans="4:5" x14ac:dyDescent="0.3">
      <c r="D633" s="69" t="s">
        <v>1647</v>
      </c>
      <c r="E633" s="70">
        <v>62.5</v>
      </c>
    </row>
    <row r="634" spans="4:5" x14ac:dyDescent="0.3">
      <c r="D634" s="69" t="s">
        <v>1740</v>
      </c>
      <c r="E634" s="70">
        <v>62.6</v>
      </c>
    </row>
    <row r="635" spans="4:5" x14ac:dyDescent="0.3">
      <c r="D635" s="69" t="s">
        <v>244</v>
      </c>
      <c r="E635" s="70">
        <v>72.599999999999994</v>
      </c>
    </row>
    <row r="636" spans="4:5" x14ac:dyDescent="0.3">
      <c r="D636" s="69" t="s">
        <v>765</v>
      </c>
      <c r="E636" s="70">
        <v>40.700000000000003</v>
      </c>
    </row>
    <row r="637" spans="4:5" x14ac:dyDescent="0.3">
      <c r="D637" s="69" t="s">
        <v>1076</v>
      </c>
      <c r="E637" s="70">
        <v>79.400000000000006</v>
      </c>
    </row>
    <row r="638" spans="4:5" x14ac:dyDescent="0.3">
      <c r="D638" s="69" t="s">
        <v>632</v>
      </c>
      <c r="E638" s="70">
        <v>62.5</v>
      </c>
    </row>
    <row r="639" spans="4:5" x14ac:dyDescent="0.3">
      <c r="D639" s="69" t="s">
        <v>1344</v>
      </c>
      <c r="E639" s="70">
        <v>62.6</v>
      </c>
    </row>
    <row r="640" spans="4:5" x14ac:dyDescent="0.3">
      <c r="D640" s="69" t="s">
        <v>767</v>
      </c>
      <c r="E640" s="70">
        <v>40.700000000000003</v>
      </c>
    </row>
    <row r="641" spans="4:5" x14ac:dyDescent="0.3">
      <c r="D641" s="69" t="s">
        <v>1304</v>
      </c>
      <c r="E641" s="70">
        <v>79.400000000000006</v>
      </c>
    </row>
    <row r="642" spans="4:5" x14ac:dyDescent="0.3">
      <c r="D642" s="69" t="s">
        <v>605</v>
      </c>
      <c r="E642" s="70">
        <v>62.5</v>
      </c>
    </row>
    <row r="643" spans="4:5" x14ac:dyDescent="0.3">
      <c r="D643" s="69" t="s">
        <v>1131</v>
      </c>
      <c r="E643" s="70">
        <v>62.6</v>
      </c>
    </row>
    <row r="644" spans="4:5" x14ac:dyDescent="0.3">
      <c r="D644" s="69" t="s">
        <v>2333</v>
      </c>
      <c r="E644" s="70">
        <v>40.700000000000003</v>
      </c>
    </row>
    <row r="645" spans="4:5" x14ac:dyDescent="0.3">
      <c r="D645" s="69" t="s">
        <v>879</v>
      </c>
      <c r="E645" s="70">
        <v>79.400000000000006</v>
      </c>
    </row>
    <row r="646" spans="4:5" x14ac:dyDescent="0.3">
      <c r="D646" s="69" t="s">
        <v>309</v>
      </c>
      <c r="E646" s="70">
        <v>57.1</v>
      </c>
    </row>
    <row r="647" spans="4:5" x14ac:dyDescent="0.3">
      <c r="D647" s="69" t="s">
        <v>1305</v>
      </c>
      <c r="E647" s="70">
        <v>62.5</v>
      </c>
    </row>
    <row r="648" spans="4:5" x14ac:dyDescent="0.3">
      <c r="D648" s="69" t="s">
        <v>1048</v>
      </c>
      <c r="E648" s="70">
        <v>62.6</v>
      </c>
    </row>
    <row r="649" spans="4:5" x14ac:dyDescent="0.3">
      <c r="D649" s="69" t="s">
        <v>1906</v>
      </c>
      <c r="E649" s="70">
        <v>40.700000000000003</v>
      </c>
    </row>
    <row r="650" spans="4:5" x14ac:dyDescent="0.3">
      <c r="D650" s="69" t="s">
        <v>1973</v>
      </c>
      <c r="E650" s="70">
        <v>79.400000000000006</v>
      </c>
    </row>
    <row r="651" spans="4:5" x14ac:dyDescent="0.3">
      <c r="D651" s="69" t="s">
        <v>940</v>
      </c>
      <c r="E651" s="70">
        <v>62.5</v>
      </c>
    </row>
    <row r="652" spans="4:5" x14ac:dyDescent="0.3">
      <c r="D652" s="69" t="s">
        <v>1954</v>
      </c>
      <c r="E652" s="70">
        <v>62.6</v>
      </c>
    </row>
    <row r="653" spans="4:5" x14ac:dyDescent="0.3">
      <c r="D653" s="69" t="s">
        <v>1018</v>
      </c>
      <c r="E653" s="70">
        <v>40.700000000000003</v>
      </c>
    </row>
    <row r="654" spans="4:5" x14ac:dyDescent="0.3">
      <c r="D654" s="69" t="s">
        <v>2478</v>
      </c>
      <c r="E654" s="70">
        <v>79.400000000000006</v>
      </c>
    </row>
    <row r="655" spans="4:5" x14ac:dyDescent="0.3">
      <c r="D655" s="69" t="s">
        <v>1034</v>
      </c>
      <c r="E655" s="70">
        <v>62.5</v>
      </c>
    </row>
    <row r="656" spans="4:5" x14ac:dyDescent="0.3">
      <c r="D656" s="69" t="s">
        <v>1041</v>
      </c>
      <c r="E656" s="70">
        <v>62.6</v>
      </c>
    </row>
    <row r="657" spans="4:5" x14ac:dyDescent="0.3">
      <c r="D657" s="69" t="s">
        <v>351</v>
      </c>
      <c r="E657" s="70">
        <v>33.1</v>
      </c>
    </row>
    <row r="658" spans="4:5" x14ac:dyDescent="0.3">
      <c r="D658" s="69" t="s">
        <v>921</v>
      </c>
      <c r="E658" s="70">
        <v>57.1</v>
      </c>
    </row>
    <row r="659" spans="4:5" x14ac:dyDescent="0.3">
      <c r="D659" s="69" t="s">
        <v>519</v>
      </c>
      <c r="E659" s="70">
        <v>107.7</v>
      </c>
    </row>
    <row r="660" spans="4:5" x14ac:dyDescent="0.3">
      <c r="D660" s="69" t="s">
        <v>1093</v>
      </c>
      <c r="E660" s="70">
        <v>85.2</v>
      </c>
    </row>
    <row r="661" spans="4:5" x14ac:dyDescent="0.3">
      <c r="D661" s="69" t="s">
        <v>2414</v>
      </c>
      <c r="E661" s="70">
        <v>86.5</v>
      </c>
    </row>
    <row r="662" spans="4:5" x14ac:dyDescent="0.3">
      <c r="D662" s="69" t="s">
        <v>2316</v>
      </c>
      <c r="E662" s="70">
        <v>80</v>
      </c>
    </row>
    <row r="663" spans="4:5" x14ac:dyDescent="0.3">
      <c r="D663" s="69" t="s">
        <v>1350</v>
      </c>
      <c r="E663" s="70">
        <v>52.2</v>
      </c>
    </row>
    <row r="664" spans="4:5" x14ac:dyDescent="0.3">
      <c r="D664" s="69" t="s">
        <v>2057</v>
      </c>
      <c r="E664" s="70">
        <v>51.9</v>
      </c>
    </row>
    <row r="665" spans="4:5" x14ac:dyDescent="0.3">
      <c r="D665" s="69" t="s">
        <v>1024</v>
      </c>
      <c r="E665" s="70">
        <v>74</v>
      </c>
    </row>
    <row r="666" spans="4:5" x14ac:dyDescent="0.3">
      <c r="D666" s="69" t="s">
        <v>2426</v>
      </c>
      <c r="E666" s="70">
        <v>78.400000000000006</v>
      </c>
    </row>
    <row r="667" spans="4:5" x14ac:dyDescent="0.3">
      <c r="D667" s="69" t="s">
        <v>794</v>
      </c>
      <c r="E667" s="70">
        <v>51.1</v>
      </c>
    </row>
    <row r="668" spans="4:5" x14ac:dyDescent="0.3">
      <c r="D668" s="69" t="s">
        <v>245</v>
      </c>
      <c r="E668" s="70">
        <v>72.599999999999994</v>
      </c>
    </row>
    <row r="669" spans="4:5" x14ac:dyDescent="0.3">
      <c r="D669" s="69" t="s">
        <v>253</v>
      </c>
      <c r="E669" s="70">
        <v>33.1</v>
      </c>
    </row>
    <row r="670" spans="4:5" x14ac:dyDescent="0.3">
      <c r="D670" s="69" t="s">
        <v>1165</v>
      </c>
      <c r="E670" s="70">
        <v>50.8</v>
      </c>
    </row>
    <row r="671" spans="4:5" x14ac:dyDescent="0.3">
      <c r="D671" s="69" t="s">
        <v>1930</v>
      </c>
      <c r="E671" s="70">
        <v>72.7</v>
      </c>
    </row>
    <row r="672" spans="4:5" x14ac:dyDescent="0.3">
      <c r="D672" s="69" t="s">
        <v>2438</v>
      </c>
      <c r="E672" s="70">
        <v>78.400000000000006</v>
      </c>
    </row>
    <row r="673" spans="4:5" x14ac:dyDescent="0.3">
      <c r="D673" s="69" t="s">
        <v>1323</v>
      </c>
      <c r="E673" s="70">
        <v>51.1</v>
      </c>
    </row>
    <row r="674" spans="4:5" x14ac:dyDescent="0.3">
      <c r="D674" s="69" t="s">
        <v>2432</v>
      </c>
      <c r="E674" s="70">
        <v>50.8</v>
      </c>
    </row>
    <row r="675" spans="4:5" x14ac:dyDescent="0.3">
      <c r="D675" s="69" t="s">
        <v>2097</v>
      </c>
      <c r="E675" s="70">
        <v>72.7</v>
      </c>
    </row>
    <row r="676" spans="4:5" x14ac:dyDescent="0.3">
      <c r="D676" s="69" t="s">
        <v>779</v>
      </c>
      <c r="E676" s="70">
        <v>78.400000000000006</v>
      </c>
    </row>
    <row r="677" spans="4:5" x14ac:dyDescent="0.3">
      <c r="D677" s="69" t="s">
        <v>2515</v>
      </c>
      <c r="E677" s="70">
        <v>51.1</v>
      </c>
    </row>
    <row r="678" spans="4:5" x14ac:dyDescent="0.3">
      <c r="D678" s="69" t="s">
        <v>2077</v>
      </c>
      <c r="E678" s="70">
        <v>50.8</v>
      </c>
    </row>
    <row r="679" spans="4:5" x14ac:dyDescent="0.3">
      <c r="D679" s="69" t="s">
        <v>796</v>
      </c>
      <c r="E679" s="70">
        <v>72.7</v>
      </c>
    </row>
    <row r="680" spans="4:5" x14ac:dyDescent="0.3">
      <c r="D680" s="69" t="s">
        <v>310</v>
      </c>
      <c r="E680" s="70">
        <v>36.700000000000003</v>
      </c>
    </row>
    <row r="681" spans="4:5" x14ac:dyDescent="0.3">
      <c r="D681" s="69" t="s">
        <v>992</v>
      </c>
      <c r="E681" s="70">
        <v>78.400000000000006</v>
      </c>
    </row>
    <row r="682" spans="4:5" x14ac:dyDescent="0.3">
      <c r="D682" s="69" t="s">
        <v>915</v>
      </c>
      <c r="E682" s="70">
        <v>51.1</v>
      </c>
    </row>
    <row r="683" spans="4:5" x14ac:dyDescent="0.3">
      <c r="D683" s="69" t="s">
        <v>1086</v>
      </c>
      <c r="E683" s="70">
        <v>50.8</v>
      </c>
    </row>
    <row r="684" spans="4:5" x14ac:dyDescent="0.3">
      <c r="D684" s="69" t="s">
        <v>2208</v>
      </c>
      <c r="E684" s="70">
        <v>72.7</v>
      </c>
    </row>
    <row r="685" spans="4:5" x14ac:dyDescent="0.3">
      <c r="D685" s="69" t="s">
        <v>1360</v>
      </c>
      <c r="E685" s="70">
        <v>78.400000000000006</v>
      </c>
    </row>
    <row r="686" spans="4:5" x14ac:dyDescent="0.3">
      <c r="D686" s="69" t="s">
        <v>2032</v>
      </c>
      <c r="E686" s="70">
        <v>51.1</v>
      </c>
    </row>
    <row r="687" spans="4:5" x14ac:dyDescent="0.3">
      <c r="D687" s="69" t="s">
        <v>1449</v>
      </c>
      <c r="E687" s="70">
        <v>50.8</v>
      </c>
    </row>
    <row r="688" spans="4:5" x14ac:dyDescent="0.3">
      <c r="D688" s="69" t="s">
        <v>1368</v>
      </c>
      <c r="E688" s="70">
        <v>72.7</v>
      </c>
    </row>
    <row r="689" spans="4:5" x14ac:dyDescent="0.3">
      <c r="D689" s="69" t="s">
        <v>1370</v>
      </c>
      <c r="E689" s="70">
        <v>78.400000000000006</v>
      </c>
    </row>
    <row r="690" spans="4:5" x14ac:dyDescent="0.3">
      <c r="D690" s="69" t="s">
        <v>2440</v>
      </c>
      <c r="E690" s="70">
        <v>51.1</v>
      </c>
    </row>
    <row r="691" spans="4:5" x14ac:dyDescent="0.3">
      <c r="D691" s="69" t="s">
        <v>225</v>
      </c>
      <c r="E691" s="70">
        <v>78.400000000000006</v>
      </c>
    </row>
    <row r="692" spans="4:5" x14ac:dyDescent="0.3">
      <c r="D692" s="69" t="s">
        <v>1423</v>
      </c>
      <c r="E692" s="70">
        <v>50.8</v>
      </c>
    </row>
    <row r="693" spans="4:5" x14ac:dyDescent="0.3">
      <c r="D693" s="69" t="s">
        <v>514</v>
      </c>
      <c r="E693" s="70">
        <v>72.7</v>
      </c>
    </row>
    <row r="694" spans="4:5" x14ac:dyDescent="0.3">
      <c r="D694" s="69" t="s">
        <v>785</v>
      </c>
      <c r="E694" s="70">
        <v>78.400000000000006</v>
      </c>
    </row>
    <row r="695" spans="4:5" x14ac:dyDescent="0.3">
      <c r="D695" s="69" t="s">
        <v>1989</v>
      </c>
      <c r="E695" s="70">
        <v>51.1</v>
      </c>
    </row>
    <row r="696" spans="4:5" x14ac:dyDescent="0.3">
      <c r="D696" s="69" t="s">
        <v>1859</v>
      </c>
      <c r="E696" s="70">
        <v>50.8</v>
      </c>
    </row>
    <row r="697" spans="4:5" x14ac:dyDescent="0.3">
      <c r="D697" s="69" t="s">
        <v>2034</v>
      </c>
      <c r="E697" s="70">
        <v>72.7</v>
      </c>
    </row>
    <row r="698" spans="4:5" x14ac:dyDescent="0.3">
      <c r="D698" s="69" t="s">
        <v>1861</v>
      </c>
      <c r="E698" s="70">
        <v>78.400000000000006</v>
      </c>
    </row>
    <row r="699" spans="4:5" x14ac:dyDescent="0.3">
      <c r="D699" s="69" t="s">
        <v>2274</v>
      </c>
      <c r="E699" s="70">
        <v>51.1</v>
      </c>
    </row>
    <row r="700" spans="4:5" x14ac:dyDescent="0.3">
      <c r="D700" s="69" t="s">
        <v>544</v>
      </c>
      <c r="E700" s="70">
        <v>50.8</v>
      </c>
    </row>
    <row r="701" spans="4:5" x14ac:dyDescent="0.3">
      <c r="D701" s="69" t="s">
        <v>1107</v>
      </c>
      <c r="E701" s="70">
        <v>72.7</v>
      </c>
    </row>
    <row r="702" spans="4:5" x14ac:dyDescent="0.3">
      <c r="D702" s="69" t="s">
        <v>297</v>
      </c>
      <c r="E702" s="70">
        <v>72.599999999999994</v>
      </c>
    </row>
    <row r="703" spans="4:5" x14ac:dyDescent="0.3">
      <c r="D703" s="69" t="s">
        <v>1818</v>
      </c>
      <c r="E703" s="70">
        <v>78.400000000000006</v>
      </c>
    </row>
    <row r="704" spans="4:5" x14ac:dyDescent="0.3">
      <c r="D704" s="69" t="s">
        <v>787</v>
      </c>
      <c r="E704" s="70">
        <v>51.1</v>
      </c>
    </row>
    <row r="705" spans="4:5" x14ac:dyDescent="0.3">
      <c r="D705" s="69" t="s">
        <v>2434</v>
      </c>
      <c r="E705" s="70">
        <v>50.8</v>
      </c>
    </row>
    <row r="706" spans="4:5" x14ac:dyDescent="0.3">
      <c r="D706" s="69" t="s">
        <v>1142</v>
      </c>
      <c r="E706" s="70">
        <v>72.7</v>
      </c>
    </row>
    <row r="707" spans="4:5" x14ac:dyDescent="0.3">
      <c r="D707" s="69" t="s">
        <v>2157</v>
      </c>
      <c r="E707" s="70">
        <v>78.400000000000006</v>
      </c>
    </row>
    <row r="708" spans="4:5" x14ac:dyDescent="0.3">
      <c r="D708" s="69" t="s">
        <v>2502</v>
      </c>
      <c r="E708" s="70">
        <v>51.1</v>
      </c>
    </row>
    <row r="709" spans="4:5" x14ac:dyDescent="0.3">
      <c r="D709" s="69" t="s">
        <v>2178</v>
      </c>
      <c r="E709" s="70">
        <v>50.8</v>
      </c>
    </row>
    <row r="710" spans="4:5" x14ac:dyDescent="0.3">
      <c r="D710" s="69" t="s">
        <v>1002</v>
      </c>
      <c r="E710" s="70">
        <v>72.7</v>
      </c>
    </row>
    <row r="711" spans="4:5" x14ac:dyDescent="0.3">
      <c r="D711" s="69" t="s">
        <v>1428</v>
      </c>
      <c r="E711" s="70">
        <v>78.400000000000006</v>
      </c>
    </row>
    <row r="712" spans="4:5" x14ac:dyDescent="0.3">
      <c r="D712" s="69" t="s">
        <v>2480</v>
      </c>
      <c r="E712" s="70">
        <v>51.1</v>
      </c>
    </row>
    <row r="713" spans="4:5" x14ac:dyDescent="0.3">
      <c r="D713" s="69" t="s">
        <v>352</v>
      </c>
      <c r="E713" s="70">
        <v>57.1</v>
      </c>
    </row>
    <row r="714" spans="4:5" x14ac:dyDescent="0.3">
      <c r="D714" s="69" t="s">
        <v>1372</v>
      </c>
      <c r="E714" s="70">
        <v>50.8</v>
      </c>
    </row>
    <row r="715" spans="4:5" x14ac:dyDescent="0.3">
      <c r="D715" s="69" t="s">
        <v>1451</v>
      </c>
      <c r="E715" s="70">
        <v>72.7</v>
      </c>
    </row>
    <row r="716" spans="4:5" x14ac:dyDescent="0.3">
      <c r="D716" s="69" t="s">
        <v>2176</v>
      </c>
      <c r="E716" s="70">
        <v>78.400000000000006</v>
      </c>
    </row>
    <row r="717" spans="4:5" x14ac:dyDescent="0.3">
      <c r="D717" s="69" t="s">
        <v>1384</v>
      </c>
      <c r="E717" s="70">
        <v>51.1</v>
      </c>
    </row>
    <row r="718" spans="4:5" x14ac:dyDescent="0.3">
      <c r="D718" s="69" t="s">
        <v>2489</v>
      </c>
      <c r="E718" s="70">
        <v>50.8</v>
      </c>
    </row>
    <row r="719" spans="4:5" x14ac:dyDescent="0.3">
      <c r="D719" s="69" t="s">
        <v>1466</v>
      </c>
      <c r="E719" s="70">
        <v>72.7</v>
      </c>
    </row>
    <row r="720" spans="4:5" x14ac:dyDescent="0.3">
      <c r="D720" s="69" t="s">
        <v>1494</v>
      </c>
      <c r="E720" s="70">
        <v>78.400000000000006</v>
      </c>
    </row>
    <row r="721" spans="4:5" x14ac:dyDescent="0.3">
      <c r="D721" s="69" t="s">
        <v>717</v>
      </c>
      <c r="E721" s="70">
        <v>51.1</v>
      </c>
    </row>
    <row r="722" spans="4:5" x14ac:dyDescent="0.3">
      <c r="D722" s="69" t="s">
        <v>2103</v>
      </c>
      <c r="E722" s="70">
        <v>50.8</v>
      </c>
    </row>
    <row r="723" spans="4:5" x14ac:dyDescent="0.3">
      <c r="D723" s="69" t="s">
        <v>1004</v>
      </c>
      <c r="E723" s="70">
        <v>72.7</v>
      </c>
    </row>
    <row r="724" spans="4:5" x14ac:dyDescent="0.3">
      <c r="D724" s="69" t="s">
        <v>172</v>
      </c>
      <c r="E724" s="70">
        <v>33.1</v>
      </c>
    </row>
    <row r="725" spans="4:5" x14ac:dyDescent="0.3">
      <c r="D725" s="69" t="s">
        <v>2237</v>
      </c>
      <c r="E725" s="70">
        <v>78.400000000000006</v>
      </c>
    </row>
    <row r="726" spans="4:5" x14ac:dyDescent="0.3">
      <c r="D726" s="69" t="s">
        <v>1172</v>
      </c>
      <c r="E726" s="70">
        <v>51.1</v>
      </c>
    </row>
    <row r="727" spans="4:5" x14ac:dyDescent="0.3">
      <c r="D727" s="69" t="s">
        <v>1820</v>
      </c>
      <c r="E727" s="70">
        <v>50.8</v>
      </c>
    </row>
    <row r="728" spans="4:5" x14ac:dyDescent="0.3">
      <c r="D728" s="69" t="s">
        <v>1470</v>
      </c>
      <c r="E728" s="70">
        <v>72.7</v>
      </c>
    </row>
    <row r="729" spans="4:5" x14ac:dyDescent="0.3">
      <c r="D729" s="69" t="s">
        <v>2495</v>
      </c>
      <c r="E729" s="70">
        <v>78.400000000000006</v>
      </c>
    </row>
    <row r="730" spans="4:5" x14ac:dyDescent="0.3">
      <c r="D730" s="69" t="s">
        <v>1472</v>
      </c>
      <c r="E730" s="70">
        <v>51.1</v>
      </c>
    </row>
    <row r="731" spans="4:5" x14ac:dyDescent="0.3">
      <c r="D731" s="69" t="s">
        <v>501</v>
      </c>
      <c r="E731" s="70">
        <v>50.8</v>
      </c>
    </row>
    <row r="732" spans="4:5" x14ac:dyDescent="0.3">
      <c r="D732" s="69" t="s">
        <v>1167</v>
      </c>
      <c r="E732" s="70">
        <v>72.7</v>
      </c>
    </row>
    <row r="733" spans="4:5" x14ac:dyDescent="0.3">
      <c r="D733" s="69" t="s">
        <v>2180</v>
      </c>
      <c r="E733" s="70">
        <v>78.400000000000006</v>
      </c>
    </row>
    <row r="734" spans="4:5" x14ac:dyDescent="0.3">
      <c r="D734" s="69" t="s">
        <v>836</v>
      </c>
      <c r="E734" s="70">
        <v>51.1</v>
      </c>
    </row>
    <row r="735" spans="4:5" x14ac:dyDescent="0.3">
      <c r="D735" s="69" t="s">
        <v>302</v>
      </c>
      <c r="E735" s="70">
        <v>33.1</v>
      </c>
    </row>
    <row r="736" spans="4:5" x14ac:dyDescent="0.3">
      <c r="D736" s="69" t="s">
        <v>2491</v>
      </c>
      <c r="E736" s="70">
        <v>50.8</v>
      </c>
    </row>
    <row r="737" spans="4:5" x14ac:dyDescent="0.3">
      <c r="D737" s="69" t="s">
        <v>2505</v>
      </c>
      <c r="E737" s="70">
        <v>72.7</v>
      </c>
    </row>
    <row r="738" spans="4:5" x14ac:dyDescent="0.3">
      <c r="D738" s="69" t="s">
        <v>2245</v>
      </c>
      <c r="E738" s="70">
        <v>78.400000000000006</v>
      </c>
    </row>
    <row r="739" spans="4:5" x14ac:dyDescent="0.3">
      <c r="D739" s="69" t="s">
        <v>812</v>
      </c>
      <c r="E739" s="70">
        <v>51.1</v>
      </c>
    </row>
    <row r="740" spans="4:5" x14ac:dyDescent="0.3">
      <c r="D740" s="69" t="s">
        <v>1474</v>
      </c>
      <c r="E740" s="70">
        <v>50.8</v>
      </c>
    </row>
    <row r="741" spans="4:5" x14ac:dyDescent="0.3">
      <c r="D741" s="69" t="s">
        <v>1191</v>
      </c>
      <c r="E741" s="70">
        <v>72.7</v>
      </c>
    </row>
    <row r="742" spans="4:5" x14ac:dyDescent="0.3">
      <c r="D742" s="69" t="s">
        <v>1108</v>
      </c>
      <c r="E742" s="70">
        <v>78.400000000000006</v>
      </c>
    </row>
    <row r="743" spans="4:5" x14ac:dyDescent="0.3">
      <c r="D743" s="69" t="s">
        <v>1863</v>
      </c>
      <c r="E743" s="70">
        <v>51.1</v>
      </c>
    </row>
    <row r="744" spans="4:5" x14ac:dyDescent="0.3">
      <c r="D744" s="69" t="s">
        <v>508</v>
      </c>
      <c r="E744" s="70">
        <v>50.8</v>
      </c>
    </row>
    <row r="745" spans="4:5" x14ac:dyDescent="0.3">
      <c r="D745" s="69" t="s">
        <v>2513</v>
      </c>
      <c r="E745" s="70">
        <v>72.7</v>
      </c>
    </row>
    <row r="746" spans="4:5" x14ac:dyDescent="0.3">
      <c r="D746" s="69" t="s">
        <v>271</v>
      </c>
      <c r="E746" s="70">
        <v>36.700000000000003</v>
      </c>
    </row>
    <row r="747" spans="4:5" x14ac:dyDescent="0.3">
      <c r="D747" s="69" t="s">
        <v>2517</v>
      </c>
      <c r="E747" s="70">
        <v>78.400000000000006</v>
      </c>
    </row>
    <row r="748" spans="4:5" x14ac:dyDescent="0.3">
      <c r="D748" s="69" t="s">
        <v>1430</v>
      </c>
      <c r="E748" s="70">
        <v>51.1</v>
      </c>
    </row>
    <row r="749" spans="4:5" x14ac:dyDescent="0.3">
      <c r="D749" s="69" t="s">
        <v>1207</v>
      </c>
      <c r="E749" s="70">
        <v>50.8</v>
      </c>
    </row>
    <row r="750" spans="4:5" x14ac:dyDescent="0.3">
      <c r="D750" s="69" t="s">
        <v>2222</v>
      </c>
      <c r="E750" s="70">
        <v>72.7</v>
      </c>
    </row>
    <row r="751" spans="4:5" x14ac:dyDescent="0.3">
      <c r="D751" s="69" t="s">
        <v>516</v>
      </c>
      <c r="E751" s="70">
        <v>108.5</v>
      </c>
    </row>
    <row r="752" spans="4:5" x14ac:dyDescent="0.3">
      <c r="D752" s="69" t="s">
        <v>1081</v>
      </c>
      <c r="E752" s="70">
        <v>71.5</v>
      </c>
    </row>
    <row r="753" spans="4:5" x14ac:dyDescent="0.3">
      <c r="D753" s="69" t="s">
        <v>2282</v>
      </c>
      <c r="E753" s="70">
        <v>71.2</v>
      </c>
    </row>
    <row r="754" spans="4:5" x14ac:dyDescent="0.3">
      <c r="D754" s="69" t="s">
        <v>2454</v>
      </c>
      <c r="E754" s="70">
        <v>102.8</v>
      </c>
    </row>
    <row r="755" spans="4:5" x14ac:dyDescent="0.3">
      <c r="D755" s="69" t="s">
        <v>286</v>
      </c>
      <c r="E755" s="70">
        <v>78.400000000000006</v>
      </c>
    </row>
    <row r="756" spans="4:5" x14ac:dyDescent="0.3">
      <c r="D756" s="69" t="s">
        <v>329</v>
      </c>
      <c r="E756" s="70">
        <v>72.599999999999994</v>
      </c>
    </row>
    <row r="757" spans="4:5" x14ac:dyDescent="0.3">
      <c r="D757" s="69" t="s">
        <v>323</v>
      </c>
      <c r="E757" s="70">
        <v>57.1</v>
      </c>
    </row>
    <row r="758" spans="4:5" x14ac:dyDescent="0.3">
      <c r="D758" s="69" t="s">
        <v>200</v>
      </c>
      <c r="E758" s="70">
        <v>57.1</v>
      </c>
    </row>
    <row r="759" spans="4:5" x14ac:dyDescent="0.3">
      <c r="D759" s="69" t="s">
        <v>342</v>
      </c>
      <c r="E759" s="70">
        <v>33.1</v>
      </c>
    </row>
    <row r="760" spans="4:5" x14ac:dyDescent="0.3">
      <c r="D760" s="69" t="s">
        <v>222</v>
      </c>
      <c r="E760" s="70">
        <v>33.1</v>
      </c>
    </row>
    <row r="761" spans="4:5" x14ac:dyDescent="0.3">
      <c r="D761" s="69" t="s">
        <v>331</v>
      </c>
      <c r="E761" s="70">
        <v>36.700000000000003</v>
      </c>
    </row>
    <row r="762" spans="4:5" x14ac:dyDescent="0.3">
      <c r="D762" s="69" t="s">
        <v>220</v>
      </c>
      <c r="E762" s="70">
        <v>78.400000000000006</v>
      </c>
    </row>
    <row r="763" spans="4:5" x14ac:dyDescent="0.3">
      <c r="D763" s="69" t="s">
        <v>201</v>
      </c>
      <c r="E763" s="70">
        <v>72.599999999999994</v>
      </c>
    </row>
    <row r="764" spans="4:5" x14ac:dyDescent="0.3">
      <c r="D764" s="69" t="s">
        <v>330</v>
      </c>
      <c r="E764" s="70">
        <v>57.1</v>
      </c>
    </row>
    <row r="765" spans="4:5" x14ac:dyDescent="0.3">
      <c r="D765" s="69" t="s">
        <v>328</v>
      </c>
      <c r="E765" s="70">
        <v>33.1</v>
      </c>
    </row>
    <row r="766" spans="4:5" x14ac:dyDescent="0.3">
      <c r="D766" s="69" t="s">
        <v>353</v>
      </c>
      <c r="E766" s="70">
        <v>33.1</v>
      </c>
    </row>
    <row r="767" spans="4:5" x14ac:dyDescent="0.3">
      <c r="D767" s="69" t="s">
        <v>241</v>
      </c>
      <c r="E767" s="70">
        <v>36.700000000000003</v>
      </c>
    </row>
    <row r="768" spans="4:5" x14ac:dyDescent="0.3">
      <c r="D768" s="69" t="s">
        <v>337</v>
      </c>
      <c r="E768" s="70">
        <v>33.1</v>
      </c>
    </row>
    <row r="769" spans="4:5" x14ac:dyDescent="0.3">
      <c r="D769" s="69" t="s">
        <v>237</v>
      </c>
      <c r="E769" s="70">
        <v>78.400000000000006</v>
      </c>
    </row>
    <row r="770" spans="4:5" x14ac:dyDescent="0.3">
      <c r="D770" s="69" t="s">
        <v>178</v>
      </c>
      <c r="E770" s="70">
        <v>72.599999999999994</v>
      </c>
    </row>
    <row r="771" spans="4:5" x14ac:dyDescent="0.3">
      <c r="D771" s="69" t="s">
        <v>265</v>
      </c>
      <c r="E771" s="70">
        <v>57.1</v>
      </c>
    </row>
    <row r="772" spans="4:5" x14ac:dyDescent="0.3">
      <c r="D772" s="69" t="s">
        <v>296</v>
      </c>
      <c r="E772" s="70">
        <v>33.1</v>
      </c>
    </row>
    <row r="773" spans="4:5" x14ac:dyDescent="0.3">
      <c r="D773" s="69" t="s">
        <v>203</v>
      </c>
      <c r="E773" s="70">
        <v>33.1</v>
      </c>
    </row>
    <row r="774" spans="4:5" x14ac:dyDescent="0.3">
      <c r="D774" s="69" t="s">
        <v>264</v>
      </c>
      <c r="E774" s="70">
        <v>36.700000000000003</v>
      </c>
    </row>
    <row r="775" spans="4:5" x14ac:dyDescent="0.3">
      <c r="D775" s="69" t="s">
        <v>345</v>
      </c>
      <c r="E775" s="70">
        <v>78.400000000000006</v>
      </c>
    </row>
    <row r="776" spans="4:5" x14ac:dyDescent="0.3">
      <c r="D776" s="69" t="s">
        <v>336</v>
      </c>
      <c r="E776" s="70">
        <v>72.599999999999994</v>
      </c>
    </row>
    <row r="777" spans="4:5" x14ac:dyDescent="0.3">
      <c r="D777" s="69" t="s">
        <v>343</v>
      </c>
      <c r="E777" s="70">
        <v>57.1</v>
      </c>
    </row>
    <row r="778" spans="4:5" x14ac:dyDescent="0.3">
      <c r="D778" s="69" t="s">
        <v>350</v>
      </c>
      <c r="E778" s="70">
        <v>33.1</v>
      </c>
    </row>
    <row r="779" spans="4:5" x14ac:dyDescent="0.3">
      <c r="D779" s="69" t="s">
        <v>1680</v>
      </c>
      <c r="E779" s="70">
        <v>103.7</v>
      </c>
    </row>
    <row r="780" spans="4:5" x14ac:dyDescent="0.3">
      <c r="D780" s="69" t="s">
        <v>1618</v>
      </c>
      <c r="E780" s="70">
        <v>128.6</v>
      </c>
    </row>
    <row r="781" spans="4:5" x14ac:dyDescent="0.3">
      <c r="D781" s="69" t="s">
        <v>934</v>
      </c>
      <c r="E781" s="70">
        <v>175.1</v>
      </c>
    </row>
    <row r="782" spans="4:5" x14ac:dyDescent="0.3">
      <c r="D782" s="69" t="s">
        <v>2120</v>
      </c>
      <c r="E782" s="70">
        <v>122.4</v>
      </c>
    </row>
    <row r="783" spans="4:5" x14ac:dyDescent="0.3">
      <c r="D783" s="69" t="s">
        <v>1867</v>
      </c>
      <c r="E783" s="70">
        <v>106.3</v>
      </c>
    </row>
    <row r="784" spans="4:5" x14ac:dyDescent="0.3">
      <c r="D784" s="69" t="s">
        <v>1567</v>
      </c>
      <c r="E784" s="70">
        <v>60.2</v>
      </c>
    </row>
    <row r="785" spans="4:5" x14ac:dyDescent="0.3">
      <c r="D785" s="69" t="s">
        <v>1759</v>
      </c>
      <c r="E785" s="70">
        <v>98.6</v>
      </c>
    </row>
    <row r="786" spans="4:5" x14ac:dyDescent="0.3">
      <c r="D786" s="69" t="s">
        <v>1699</v>
      </c>
      <c r="E786" s="70">
        <v>35.299999999999997</v>
      </c>
    </row>
    <row r="787" spans="4:5" x14ac:dyDescent="0.3">
      <c r="D787" s="69" t="s">
        <v>1769</v>
      </c>
      <c r="E787" s="70">
        <v>51.4</v>
      </c>
    </row>
    <row r="788" spans="4:5" x14ac:dyDescent="0.3">
      <c r="D788" s="69" t="s">
        <v>1612</v>
      </c>
      <c r="E788" s="70">
        <v>97.1</v>
      </c>
    </row>
    <row r="789" spans="4:5" x14ac:dyDescent="0.3">
      <c r="D789" s="69" t="s">
        <v>2470</v>
      </c>
      <c r="E789" s="70">
        <v>46.1</v>
      </c>
    </row>
    <row r="790" spans="4:5" x14ac:dyDescent="0.3">
      <c r="D790" s="69" t="s">
        <v>1682</v>
      </c>
      <c r="E790" s="70">
        <v>552.1</v>
      </c>
    </row>
    <row r="791" spans="4:5" x14ac:dyDescent="0.3">
      <c r="D791" s="69" t="s">
        <v>1761</v>
      </c>
      <c r="E791" s="70">
        <v>118.4</v>
      </c>
    </row>
    <row r="792" spans="4:5" x14ac:dyDescent="0.3">
      <c r="D792" s="69" t="s">
        <v>851</v>
      </c>
      <c r="E792" s="70">
        <v>42.1</v>
      </c>
    </row>
    <row r="793" spans="4:5" x14ac:dyDescent="0.3">
      <c r="D793" s="69" t="s">
        <v>1796</v>
      </c>
      <c r="E793" s="70">
        <v>65.5</v>
      </c>
    </row>
    <row r="794" spans="4:5" x14ac:dyDescent="0.3">
      <c r="D794" s="69" t="s">
        <v>1561</v>
      </c>
      <c r="E794" s="70">
        <v>175.5</v>
      </c>
    </row>
    <row r="795" spans="4:5" x14ac:dyDescent="0.3">
      <c r="D795" s="69" t="s">
        <v>1746</v>
      </c>
      <c r="E795" s="70">
        <v>53.2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AC1288"/>
  <sheetViews>
    <sheetView zoomScale="70" zoomScaleNormal="70" workbookViewId="0">
      <pane xSplit="2" ySplit="1" topLeftCell="C2" activePane="bottomRight" state="frozen"/>
      <selection pane="topRight" activeCell="C1" sqref="C1"/>
      <selection pane="bottomLeft" activeCell="A2" sqref="A2"/>
      <selection pane="bottomRight" sqref="A1:C1048576"/>
    </sheetView>
  </sheetViews>
  <sheetFormatPr defaultRowHeight="14.4" x14ac:dyDescent="0.3"/>
  <cols>
    <col min="3" max="3" width="14.6640625" style="27" bestFit="1" customWidth="1"/>
    <col min="4" max="10" width="14.6640625" style="27" customWidth="1"/>
    <col min="11" max="11" width="7.33203125" style="76" customWidth="1"/>
    <col min="12" max="12" width="14.6640625" style="27" customWidth="1"/>
    <col min="13" max="15" width="8.44140625" style="27" customWidth="1"/>
    <col min="16" max="16" width="9.44140625" style="27" customWidth="1"/>
    <col min="17" max="17" width="14.6640625" style="27" customWidth="1"/>
    <col min="18" max="18" width="7.77734375" style="27" customWidth="1"/>
    <col min="19" max="20" width="14.6640625" style="27" customWidth="1"/>
    <col min="21" max="21" width="14.6640625" style="71" customWidth="1"/>
    <col min="22" max="22" width="17.44140625" customWidth="1"/>
    <col min="260" max="260" width="13.88671875" customWidth="1"/>
    <col min="261" max="262" width="10.109375" bestFit="1" customWidth="1"/>
    <col min="263" max="263" width="10.33203125" bestFit="1" customWidth="1"/>
    <col min="274" max="274" width="9.88671875" customWidth="1"/>
    <col min="516" max="516" width="13.88671875" customWidth="1"/>
    <col min="517" max="518" width="10.109375" bestFit="1" customWidth="1"/>
    <col min="519" max="519" width="10.33203125" bestFit="1" customWidth="1"/>
    <col min="530" max="530" width="9.88671875" customWidth="1"/>
    <col min="772" max="772" width="13.88671875" customWidth="1"/>
    <col min="773" max="774" width="10.109375" bestFit="1" customWidth="1"/>
    <col min="775" max="775" width="10.33203125" bestFit="1" customWidth="1"/>
    <col min="786" max="786" width="9.88671875" customWidth="1"/>
    <col min="1028" max="1028" width="13.88671875" customWidth="1"/>
    <col min="1029" max="1030" width="10.109375" bestFit="1" customWidth="1"/>
    <col min="1031" max="1031" width="10.33203125" bestFit="1" customWidth="1"/>
    <col min="1042" max="1042" width="9.88671875" customWidth="1"/>
    <col min="1284" max="1284" width="13.88671875" customWidth="1"/>
    <col min="1285" max="1286" width="10.109375" bestFit="1" customWidth="1"/>
    <col min="1287" max="1287" width="10.33203125" bestFit="1" customWidth="1"/>
    <col min="1298" max="1298" width="9.88671875" customWidth="1"/>
    <col min="1540" max="1540" width="13.88671875" customWidth="1"/>
    <col min="1541" max="1542" width="10.109375" bestFit="1" customWidth="1"/>
    <col min="1543" max="1543" width="10.33203125" bestFit="1" customWidth="1"/>
    <col min="1554" max="1554" width="9.88671875" customWidth="1"/>
    <col min="1796" max="1796" width="13.88671875" customWidth="1"/>
    <col min="1797" max="1798" width="10.109375" bestFit="1" customWidth="1"/>
    <col min="1799" max="1799" width="10.33203125" bestFit="1" customWidth="1"/>
    <col min="1810" max="1810" width="9.88671875" customWidth="1"/>
    <col min="2052" max="2052" width="13.88671875" customWidth="1"/>
    <col min="2053" max="2054" width="10.109375" bestFit="1" customWidth="1"/>
    <col min="2055" max="2055" width="10.33203125" bestFit="1" customWidth="1"/>
    <col min="2066" max="2066" width="9.88671875" customWidth="1"/>
    <col min="2308" max="2308" width="13.88671875" customWidth="1"/>
    <col min="2309" max="2310" width="10.109375" bestFit="1" customWidth="1"/>
    <col min="2311" max="2311" width="10.33203125" bestFit="1" customWidth="1"/>
    <col min="2322" max="2322" width="9.88671875" customWidth="1"/>
    <col min="2564" max="2564" width="13.88671875" customWidth="1"/>
    <col min="2565" max="2566" width="10.109375" bestFit="1" customWidth="1"/>
    <col min="2567" max="2567" width="10.33203125" bestFit="1" customWidth="1"/>
    <col min="2578" max="2578" width="9.88671875" customWidth="1"/>
    <col min="2820" max="2820" width="13.88671875" customWidth="1"/>
    <col min="2821" max="2822" width="10.109375" bestFit="1" customWidth="1"/>
    <col min="2823" max="2823" width="10.33203125" bestFit="1" customWidth="1"/>
    <col min="2834" max="2834" width="9.88671875" customWidth="1"/>
    <col min="3076" max="3076" width="13.88671875" customWidth="1"/>
    <col min="3077" max="3078" width="10.109375" bestFit="1" customWidth="1"/>
    <col min="3079" max="3079" width="10.33203125" bestFit="1" customWidth="1"/>
    <col min="3090" max="3090" width="9.88671875" customWidth="1"/>
    <col min="3332" max="3332" width="13.88671875" customWidth="1"/>
    <col min="3333" max="3334" width="10.109375" bestFit="1" customWidth="1"/>
    <col min="3335" max="3335" width="10.33203125" bestFit="1" customWidth="1"/>
    <col min="3346" max="3346" width="9.88671875" customWidth="1"/>
    <col min="3588" max="3588" width="13.88671875" customWidth="1"/>
    <col min="3589" max="3590" width="10.109375" bestFit="1" customWidth="1"/>
    <col min="3591" max="3591" width="10.33203125" bestFit="1" customWidth="1"/>
    <col min="3602" max="3602" width="9.88671875" customWidth="1"/>
    <col min="3844" max="3844" width="13.88671875" customWidth="1"/>
    <col min="3845" max="3846" width="10.109375" bestFit="1" customWidth="1"/>
    <col min="3847" max="3847" width="10.33203125" bestFit="1" customWidth="1"/>
    <col min="3858" max="3858" width="9.88671875" customWidth="1"/>
    <col min="4100" max="4100" width="13.88671875" customWidth="1"/>
    <col min="4101" max="4102" width="10.109375" bestFit="1" customWidth="1"/>
    <col min="4103" max="4103" width="10.33203125" bestFit="1" customWidth="1"/>
    <col min="4114" max="4114" width="9.88671875" customWidth="1"/>
    <col min="4356" max="4356" width="13.88671875" customWidth="1"/>
    <col min="4357" max="4358" width="10.109375" bestFit="1" customWidth="1"/>
    <col min="4359" max="4359" width="10.33203125" bestFit="1" customWidth="1"/>
    <col min="4370" max="4370" width="9.88671875" customWidth="1"/>
    <col min="4612" max="4612" width="13.88671875" customWidth="1"/>
    <col min="4613" max="4614" width="10.109375" bestFit="1" customWidth="1"/>
    <col min="4615" max="4615" width="10.33203125" bestFit="1" customWidth="1"/>
    <col min="4626" max="4626" width="9.88671875" customWidth="1"/>
    <col min="4868" max="4868" width="13.88671875" customWidth="1"/>
    <col min="4869" max="4870" width="10.109375" bestFit="1" customWidth="1"/>
    <col min="4871" max="4871" width="10.33203125" bestFit="1" customWidth="1"/>
    <col min="4882" max="4882" width="9.88671875" customWidth="1"/>
    <col min="5124" max="5124" width="13.88671875" customWidth="1"/>
    <col min="5125" max="5126" width="10.109375" bestFit="1" customWidth="1"/>
    <col min="5127" max="5127" width="10.33203125" bestFit="1" customWidth="1"/>
    <col min="5138" max="5138" width="9.88671875" customWidth="1"/>
    <col min="5380" max="5380" width="13.88671875" customWidth="1"/>
    <col min="5381" max="5382" width="10.109375" bestFit="1" customWidth="1"/>
    <col min="5383" max="5383" width="10.33203125" bestFit="1" customWidth="1"/>
    <col min="5394" max="5394" width="9.88671875" customWidth="1"/>
    <col min="5636" max="5636" width="13.88671875" customWidth="1"/>
    <col min="5637" max="5638" width="10.109375" bestFit="1" customWidth="1"/>
    <col min="5639" max="5639" width="10.33203125" bestFit="1" customWidth="1"/>
    <col min="5650" max="5650" width="9.88671875" customWidth="1"/>
    <col min="5892" max="5892" width="13.88671875" customWidth="1"/>
    <col min="5893" max="5894" width="10.109375" bestFit="1" customWidth="1"/>
    <col min="5895" max="5895" width="10.33203125" bestFit="1" customWidth="1"/>
    <col min="5906" max="5906" width="9.88671875" customWidth="1"/>
    <col min="6148" max="6148" width="13.88671875" customWidth="1"/>
    <col min="6149" max="6150" width="10.109375" bestFit="1" customWidth="1"/>
    <col min="6151" max="6151" width="10.33203125" bestFit="1" customWidth="1"/>
    <col min="6162" max="6162" width="9.88671875" customWidth="1"/>
    <col min="6404" max="6404" width="13.88671875" customWidth="1"/>
    <col min="6405" max="6406" width="10.109375" bestFit="1" customWidth="1"/>
    <col min="6407" max="6407" width="10.33203125" bestFit="1" customWidth="1"/>
    <col min="6418" max="6418" width="9.88671875" customWidth="1"/>
    <col min="6660" max="6660" width="13.88671875" customWidth="1"/>
    <col min="6661" max="6662" width="10.109375" bestFit="1" customWidth="1"/>
    <col min="6663" max="6663" width="10.33203125" bestFit="1" customWidth="1"/>
    <col min="6674" max="6674" width="9.88671875" customWidth="1"/>
    <col min="6916" max="6916" width="13.88671875" customWidth="1"/>
    <col min="6917" max="6918" width="10.109375" bestFit="1" customWidth="1"/>
    <col min="6919" max="6919" width="10.33203125" bestFit="1" customWidth="1"/>
    <col min="6930" max="6930" width="9.88671875" customWidth="1"/>
    <col min="7172" max="7172" width="13.88671875" customWidth="1"/>
    <col min="7173" max="7174" width="10.109375" bestFit="1" customWidth="1"/>
    <col min="7175" max="7175" width="10.33203125" bestFit="1" customWidth="1"/>
    <col min="7186" max="7186" width="9.88671875" customWidth="1"/>
    <col min="7428" max="7428" width="13.88671875" customWidth="1"/>
    <col min="7429" max="7430" width="10.109375" bestFit="1" customWidth="1"/>
    <col min="7431" max="7431" width="10.33203125" bestFit="1" customWidth="1"/>
    <col min="7442" max="7442" width="9.88671875" customWidth="1"/>
    <col min="7684" max="7684" width="13.88671875" customWidth="1"/>
    <col min="7685" max="7686" width="10.109375" bestFit="1" customWidth="1"/>
    <col min="7687" max="7687" width="10.33203125" bestFit="1" customWidth="1"/>
    <col min="7698" max="7698" width="9.88671875" customWidth="1"/>
    <col min="7940" max="7940" width="13.88671875" customWidth="1"/>
    <col min="7941" max="7942" width="10.109375" bestFit="1" customWidth="1"/>
    <col min="7943" max="7943" width="10.33203125" bestFit="1" customWidth="1"/>
    <col min="7954" max="7954" width="9.88671875" customWidth="1"/>
    <col min="8196" max="8196" width="13.88671875" customWidth="1"/>
    <col min="8197" max="8198" width="10.109375" bestFit="1" customWidth="1"/>
    <col min="8199" max="8199" width="10.33203125" bestFit="1" customWidth="1"/>
    <col min="8210" max="8210" width="9.88671875" customWidth="1"/>
    <col min="8452" max="8452" width="13.88671875" customWidth="1"/>
    <col min="8453" max="8454" width="10.109375" bestFit="1" customWidth="1"/>
    <col min="8455" max="8455" width="10.33203125" bestFit="1" customWidth="1"/>
    <col min="8466" max="8466" width="9.88671875" customWidth="1"/>
    <col min="8708" max="8708" width="13.88671875" customWidth="1"/>
    <col min="8709" max="8710" width="10.109375" bestFit="1" customWidth="1"/>
    <col min="8711" max="8711" width="10.33203125" bestFit="1" customWidth="1"/>
    <col min="8722" max="8722" width="9.88671875" customWidth="1"/>
    <col min="8964" max="8964" width="13.88671875" customWidth="1"/>
    <col min="8965" max="8966" width="10.109375" bestFit="1" customWidth="1"/>
    <col min="8967" max="8967" width="10.33203125" bestFit="1" customWidth="1"/>
    <col min="8978" max="8978" width="9.88671875" customWidth="1"/>
    <col min="9220" max="9220" width="13.88671875" customWidth="1"/>
    <col min="9221" max="9222" width="10.109375" bestFit="1" customWidth="1"/>
    <col min="9223" max="9223" width="10.33203125" bestFit="1" customWidth="1"/>
    <col min="9234" max="9234" width="9.88671875" customWidth="1"/>
    <col min="9476" max="9476" width="13.88671875" customWidth="1"/>
    <col min="9477" max="9478" width="10.109375" bestFit="1" customWidth="1"/>
    <col min="9479" max="9479" width="10.33203125" bestFit="1" customWidth="1"/>
    <col min="9490" max="9490" width="9.88671875" customWidth="1"/>
    <col min="9732" max="9732" width="13.88671875" customWidth="1"/>
    <col min="9733" max="9734" width="10.109375" bestFit="1" customWidth="1"/>
    <col min="9735" max="9735" width="10.33203125" bestFit="1" customWidth="1"/>
    <col min="9746" max="9746" width="9.88671875" customWidth="1"/>
    <col min="9988" max="9988" width="13.88671875" customWidth="1"/>
    <col min="9989" max="9990" width="10.109375" bestFit="1" customWidth="1"/>
    <col min="9991" max="9991" width="10.33203125" bestFit="1" customWidth="1"/>
    <col min="10002" max="10002" width="9.88671875" customWidth="1"/>
    <col min="10244" max="10244" width="13.88671875" customWidth="1"/>
    <col min="10245" max="10246" width="10.109375" bestFit="1" customWidth="1"/>
    <col min="10247" max="10247" width="10.33203125" bestFit="1" customWidth="1"/>
    <col min="10258" max="10258" width="9.88671875" customWidth="1"/>
    <col min="10500" max="10500" width="13.88671875" customWidth="1"/>
    <col min="10501" max="10502" width="10.109375" bestFit="1" customWidth="1"/>
    <col min="10503" max="10503" width="10.33203125" bestFit="1" customWidth="1"/>
    <col min="10514" max="10514" width="9.88671875" customWidth="1"/>
    <col min="10756" max="10756" width="13.88671875" customWidth="1"/>
    <col min="10757" max="10758" width="10.109375" bestFit="1" customWidth="1"/>
    <col min="10759" max="10759" width="10.33203125" bestFit="1" customWidth="1"/>
    <col min="10770" max="10770" width="9.88671875" customWidth="1"/>
    <col min="11012" max="11012" width="13.88671875" customWidth="1"/>
    <col min="11013" max="11014" width="10.109375" bestFit="1" customWidth="1"/>
    <col min="11015" max="11015" width="10.33203125" bestFit="1" customWidth="1"/>
    <col min="11026" max="11026" width="9.88671875" customWidth="1"/>
    <col min="11268" max="11268" width="13.88671875" customWidth="1"/>
    <col min="11269" max="11270" width="10.109375" bestFit="1" customWidth="1"/>
    <col min="11271" max="11271" width="10.33203125" bestFit="1" customWidth="1"/>
    <col min="11282" max="11282" width="9.88671875" customWidth="1"/>
    <col min="11524" max="11524" width="13.88671875" customWidth="1"/>
    <col min="11525" max="11526" width="10.109375" bestFit="1" customWidth="1"/>
    <col min="11527" max="11527" width="10.33203125" bestFit="1" customWidth="1"/>
    <col min="11538" max="11538" width="9.88671875" customWidth="1"/>
    <col min="11780" max="11780" width="13.88671875" customWidth="1"/>
    <col min="11781" max="11782" width="10.109375" bestFit="1" customWidth="1"/>
    <col min="11783" max="11783" width="10.33203125" bestFit="1" customWidth="1"/>
    <col min="11794" max="11794" width="9.88671875" customWidth="1"/>
    <col min="12036" max="12036" width="13.88671875" customWidth="1"/>
    <col min="12037" max="12038" width="10.109375" bestFit="1" customWidth="1"/>
    <col min="12039" max="12039" width="10.33203125" bestFit="1" customWidth="1"/>
    <col min="12050" max="12050" width="9.88671875" customWidth="1"/>
    <col min="12292" max="12292" width="13.88671875" customWidth="1"/>
    <col min="12293" max="12294" width="10.109375" bestFit="1" customWidth="1"/>
    <col min="12295" max="12295" width="10.33203125" bestFit="1" customWidth="1"/>
    <col min="12306" max="12306" width="9.88671875" customWidth="1"/>
    <col min="12548" max="12548" width="13.88671875" customWidth="1"/>
    <col min="12549" max="12550" width="10.109375" bestFit="1" customWidth="1"/>
    <col min="12551" max="12551" width="10.33203125" bestFit="1" customWidth="1"/>
    <col min="12562" max="12562" width="9.88671875" customWidth="1"/>
    <col min="12804" max="12804" width="13.88671875" customWidth="1"/>
    <col min="12805" max="12806" width="10.109375" bestFit="1" customWidth="1"/>
    <col min="12807" max="12807" width="10.33203125" bestFit="1" customWidth="1"/>
    <col min="12818" max="12818" width="9.88671875" customWidth="1"/>
    <col min="13060" max="13060" width="13.88671875" customWidth="1"/>
    <col min="13061" max="13062" width="10.109375" bestFit="1" customWidth="1"/>
    <col min="13063" max="13063" width="10.33203125" bestFit="1" customWidth="1"/>
    <col min="13074" max="13074" width="9.88671875" customWidth="1"/>
    <col min="13316" max="13316" width="13.88671875" customWidth="1"/>
    <col min="13317" max="13318" width="10.109375" bestFit="1" customWidth="1"/>
    <col min="13319" max="13319" width="10.33203125" bestFit="1" customWidth="1"/>
    <col min="13330" max="13330" width="9.88671875" customWidth="1"/>
    <col min="13572" max="13572" width="13.88671875" customWidth="1"/>
    <col min="13573" max="13574" width="10.109375" bestFit="1" customWidth="1"/>
    <col min="13575" max="13575" width="10.33203125" bestFit="1" customWidth="1"/>
    <col min="13586" max="13586" width="9.88671875" customWidth="1"/>
    <col min="13828" max="13828" width="13.88671875" customWidth="1"/>
    <col min="13829" max="13830" width="10.109375" bestFit="1" customWidth="1"/>
    <col min="13831" max="13831" width="10.33203125" bestFit="1" customWidth="1"/>
    <col min="13842" max="13842" width="9.88671875" customWidth="1"/>
    <col min="14084" max="14084" width="13.88671875" customWidth="1"/>
    <col min="14085" max="14086" width="10.109375" bestFit="1" customWidth="1"/>
    <col min="14087" max="14087" width="10.33203125" bestFit="1" customWidth="1"/>
    <col min="14098" max="14098" width="9.88671875" customWidth="1"/>
    <col min="14340" max="14340" width="13.88671875" customWidth="1"/>
    <col min="14341" max="14342" width="10.109375" bestFit="1" customWidth="1"/>
    <col min="14343" max="14343" width="10.33203125" bestFit="1" customWidth="1"/>
    <col min="14354" max="14354" width="9.88671875" customWidth="1"/>
    <col min="14596" max="14596" width="13.88671875" customWidth="1"/>
    <col min="14597" max="14598" width="10.109375" bestFit="1" customWidth="1"/>
    <col min="14599" max="14599" width="10.33203125" bestFit="1" customWidth="1"/>
    <col min="14610" max="14610" width="9.88671875" customWidth="1"/>
    <col min="14852" max="14852" width="13.88671875" customWidth="1"/>
    <col min="14853" max="14854" width="10.109375" bestFit="1" customWidth="1"/>
    <col min="14855" max="14855" width="10.33203125" bestFit="1" customWidth="1"/>
    <col min="14866" max="14866" width="9.88671875" customWidth="1"/>
    <col min="15108" max="15108" width="13.88671875" customWidth="1"/>
    <col min="15109" max="15110" width="10.109375" bestFit="1" customWidth="1"/>
    <col min="15111" max="15111" width="10.33203125" bestFit="1" customWidth="1"/>
    <col min="15122" max="15122" width="9.88671875" customWidth="1"/>
    <col min="15364" max="15364" width="13.88671875" customWidth="1"/>
    <col min="15365" max="15366" width="10.109375" bestFit="1" customWidth="1"/>
    <col min="15367" max="15367" width="10.33203125" bestFit="1" customWidth="1"/>
    <col min="15378" max="15378" width="9.88671875" customWidth="1"/>
    <col min="15620" max="15620" width="13.88671875" customWidth="1"/>
    <col min="15621" max="15622" width="10.109375" bestFit="1" customWidth="1"/>
    <col min="15623" max="15623" width="10.33203125" bestFit="1" customWidth="1"/>
    <col min="15634" max="15634" width="9.88671875" customWidth="1"/>
    <col min="15876" max="15876" width="13.88671875" customWidth="1"/>
    <col min="15877" max="15878" width="10.109375" bestFit="1" customWidth="1"/>
    <col min="15879" max="15879" width="10.33203125" bestFit="1" customWidth="1"/>
    <col min="15890" max="15890" width="9.88671875" customWidth="1"/>
    <col min="16132" max="16132" width="13.88671875" customWidth="1"/>
    <col min="16133" max="16134" width="10.109375" bestFit="1" customWidth="1"/>
    <col min="16135" max="16135" width="10.33203125" bestFit="1" customWidth="1"/>
    <col min="16146" max="16146" width="9.88671875" customWidth="1"/>
  </cols>
  <sheetData>
    <row r="1" spans="1:29" ht="72" x14ac:dyDescent="0.3">
      <c r="A1" s="31" t="s">
        <v>376</v>
      </c>
      <c r="B1" s="32" t="s">
        <v>377</v>
      </c>
      <c r="C1" s="33">
        <v>45292</v>
      </c>
      <c r="D1" s="34" t="s">
        <v>4477</v>
      </c>
      <c r="E1" s="34" t="s">
        <v>4358</v>
      </c>
      <c r="F1" s="34" t="s">
        <v>2647</v>
      </c>
      <c r="G1" s="34" t="s">
        <v>379</v>
      </c>
      <c r="H1" s="35" t="s">
        <v>380</v>
      </c>
      <c r="I1" s="34" t="s">
        <v>2646</v>
      </c>
      <c r="J1" s="36" t="s">
        <v>4359</v>
      </c>
      <c r="K1" s="74"/>
      <c r="L1" s="34" t="s">
        <v>381</v>
      </c>
      <c r="M1" s="34" t="s">
        <v>382</v>
      </c>
      <c r="N1" s="34" t="s">
        <v>4478</v>
      </c>
      <c r="O1" s="34" t="s">
        <v>4358</v>
      </c>
      <c r="P1" s="34" t="s">
        <v>378</v>
      </c>
      <c r="Q1" s="34" t="s">
        <v>379</v>
      </c>
      <c r="R1" s="35" t="s">
        <v>380</v>
      </c>
      <c r="S1" s="35" t="s">
        <v>383</v>
      </c>
      <c r="T1" s="36" t="s">
        <v>4480</v>
      </c>
      <c r="U1" s="74"/>
      <c r="V1" s="33" t="s">
        <v>4482</v>
      </c>
      <c r="AB1" s="36" t="s">
        <v>4359</v>
      </c>
      <c r="AC1" s="36" t="s">
        <v>4480</v>
      </c>
    </row>
    <row r="2" spans="1:29" x14ac:dyDescent="0.3">
      <c r="A2" s="98" t="s">
        <v>154</v>
      </c>
      <c r="B2" s="138">
        <v>74.2</v>
      </c>
      <c r="C2" s="137">
        <v>24.658000000000001</v>
      </c>
      <c r="D2" s="137"/>
      <c r="E2" s="137"/>
      <c r="F2" s="137"/>
      <c r="G2" s="137"/>
      <c r="H2" s="137">
        <f>B2*$H$797</f>
        <v>2.3750411963317624</v>
      </c>
      <c r="I2" s="137">
        <f>F2+H2</f>
        <v>2.3750411963317624</v>
      </c>
      <c r="J2" s="137">
        <f t="shared" ref="J2:J65" si="0">C2+I2</f>
        <v>27.033041196331762</v>
      </c>
      <c r="K2" s="137"/>
      <c r="L2" s="137"/>
      <c r="M2" s="137"/>
      <c r="N2" s="137"/>
      <c r="O2" s="137"/>
      <c r="P2" s="137"/>
      <c r="Q2" s="137"/>
      <c r="R2" s="137">
        <f>B2*$R$797</f>
        <v>1.0443171392079713</v>
      </c>
      <c r="S2" s="137">
        <f>P2+R2</f>
        <v>1.0443171392079713</v>
      </c>
      <c r="T2" s="137">
        <f>S2+J2</f>
        <v>28.077358335539735</v>
      </c>
      <c r="U2" s="75"/>
      <c r="W2" s="27"/>
      <c r="X2">
        <f>VLOOKUP(A2,РАСЧЕТ!B:S,18,0)</f>
        <v>2.3750411963317624</v>
      </c>
      <c r="Y2" s="27">
        <f>X2-I2</f>
        <v>0</v>
      </c>
      <c r="AB2" t="s">
        <v>4007</v>
      </c>
      <c r="AC2" t="s">
        <v>4007</v>
      </c>
    </row>
    <row r="3" spans="1:29" x14ac:dyDescent="0.3">
      <c r="A3" s="69" t="s">
        <v>137</v>
      </c>
      <c r="B3" s="138">
        <v>33.1</v>
      </c>
      <c r="C3" s="137">
        <v>7.5119999999999996</v>
      </c>
      <c r="D3" s="137"/>
      <c r="E3" s="137"/>
      <c r="F3" s="137"/>
      <c r="G3" s="137"/>
      <c r="H3" s="137">
        <f>B3*$H$797</f>
        <v>1.0594860323258939</v>
      </c>
      <c r="I3" s="137">
        <f t="shared" ref="I3:I66" si="1">F3+H3</f>
        <v>1.0594860323258939</v>
      </c>
      <c r="J3" s="137">
        <f t="shared" si="0"/>
        <v>8.5714860323258932</v>
      </c>
      <c r="K3" s="137"/>
      <c r="L3" s="137">
        <f>VLOOKUP(A3,'Показ 16.11'!$B$2:$D$742,3,0)</f>
        <v>10.46</v>
      </c>
      <c r="M3" s="137" t="str">
        <f>VLOOKUP(A3,'31.12ЛК ПОКАЗ'!$B$15:$H$1504,7,0)</f>
        <v>-</v>
      </c>
      <c r="N3" s="137">
        <f>VLOOKUP(A3,'Показ 31.12'!$B$2:$D$742,3,0)</f>
        <v>11.087999999999999</v>
      </c>
      <c r="O3" s="137">
        <f>N3</f>
        <v>11.087999999999999</v>
      </c>
      <c r="P3" s="137">
        <f t="shared" ref="P3:P9" si="2">O3-L3</f>
        <v>0.62799999999999834</v>
      </c>
      <c r="Q3" s="137">
        <f t="shared" ref="Q3:Q9" si="3">B3</f>
        <v>33.1</v>
      </c>
      <c r="R3" s="137"/>
      <c r="S3" s="137">
        <f t="shared" ref="S3:S66" si="4">P3+R3</f>
        <v>0.62799999999999834</v>
      </c>
      <c r="T3" s="137">
        <f>L3+S3</f>
        <v>11.087999999999999</v>
      </c>
      <c r="U3" s="75"/>
      <c r="W3" s="27"/>
      <c r="X3">
        <f>VLOOKUP(A3,РАСЧЕТ!B:S,18,0)</f>
        <v>1.0594860323258939</v>
      </c>
      <c r="Y3" s="27">
        <f t="shared" ref="Y3:Y66" si="5">X3-I3</f>
        <v>0</v>
      </c>
      <c r="AB3" t="s">
        <v>4007</v>
      </c>
      <c r="AC3" s="27">
        <f>T3</f>
        <v>11.087999999999999</v>
      </c>
    </row>
    <row r="4" spans="1:29" x14ac:dyDescent="0.3">
      <c r="A4" s="69" t="s">
        <v>34</v>
      </c>
      <c r="B4" s="138">
        <v>33.1</v>
      </c>
      <c r="C4" s="137">
        <v>1E-3</v>
      </c>
      <c r="D4" s="137"/>
      <c r="E4" s="137"/>
      <c r="F4" s="137"/>
      <c r="G4" s="137"/>
      <c r="H4" s="137">
        <f>B4*$H$797</f>
        <v>1.0594860323258939</v>
      </c>
      <c r="I4" s="137">
        <f t="shared" si="1"/>
        <v>1.0594860323258939</v>
      </c>
      <c r="J4" s="137">
        <f t="shared" si="0"/>
        <v>1.0604860323258938</v>
      </c>
      <c r="K4" s="137"/>
      <c r="L4" s="137">
        <f>VLOOKUP(A4,'Показ 16.11'!$B$2:$D$742,3,0)</f>
        <v>3.9769999999999999</v>
      </c>
      <c r="M4" s="137" t="str">
        <f>VLOOKUP(A4,'31.12ЛК ПОКАЗ'!$B$15:$H$1504,7,0)</f>
        <v>-</v>
      </c>
      <c r="N4" s="137">
        <f>VLOOKUP(A4,'Показ 31.12'!$B$2:$D$742,3,0)</f>
        <v>4.2160000000000002</v>
      </c>
      <c r="O4" s="137">
        <f>N4</f>
        <v>4.2160000000000002</v>
      </c>
      <c r="P4" s="137">
        <f t="shared" si="2"/>
        <v>0.23900000000000032</v>
      </c>
      <c r="Q4" s="137">
        <f t="shared" si="3"/>
        <v>33.1</v>
      </c>
      <c r="R4" s="137"/>
      <c r="S4" s="137">
        <f t="shared" si="4"/>
        <v>0.23900000000000032</v>
      </c>
      <c r="T4" s="137">
        <f t="shared" ref="T4:T9" si="6">L4+S4</f>
        <v>4.2160000000000002</v>
      </c>
      <c r="U4" s="75"/>
      <c r="V4" s="40"/>
      <c r="W4" s="27"/>
      <c r="X4">
        <f>VLOOKUP(A4,РАСЧЕТ!B:S,18,0)</f>
        <v>1.0594860323258939</v>
      </c>
      <c r="Y4" s="27">
        <f t="shared" si="5"/>
        <v>0</v>
      </c>
      <c r="AB4" t="s">
        <v>4007</v>
      </c>
      <c r="AC4" s="27">
        <f t="shared" ref="AC4:AC9" si="7">T4</f>
        <v>4.2160000000000002</v>
      </c>
    </row>
    <row r="5" spans="1:29" x14ac:dyDescent="0.3">
      <c r="A5" s="69" t="s">
        <v>145</v>
      </c>
      <c r="B5" s="138">
        <v>36.700000000000003</v>
      </c>
      <c r="C5" s="137">
        <v>10.973000000000001</v>
      </c>
      <c r="D5" s="137"/>
      <c r="E5" s="137"/>
      <c r="F5" s="137"/>
      <c r="G5" s="137"/>
      <c r="H5" s="137">
        <f>B5*$H$797</f>
        <v>1.1747171415818825</v>
      </c>
      <c r="I5" s="137">
        <f t="shared" si="1"/>
        <v>1.1747171415818825</v>
      </c>
      <c r="J5" s="137">
        <f t="shared" si="0"/>
        <v>12.147717141581882</v>
      </c>
      <c r="K5" s="137"/>
      <c r="L5" s="137">
        <f>VLOOKUP(A5,'Показ 16.11'!$B$2:$D$742,3,0)</f>
        <v>14.478999999999999</v>
      </c>
      <c r="M5" s="137" t="str">
        <f>VLOOKUP(A5,'31.12ЛК ПОКАЗ'!$B$15:$H$1504,7,0)</f>
        <v>-</v>
      </c>
      <c r="N5" s="137">
        <f>VLOOKUP(A5,'Показ 31.12'!$B$2:$D$742,3,0)</f>
        <v>15.348000000000001</v>
      </c>
      <c r="O5" s="137">
        <f>N5</f>
        <v>15.348000000000001</v>
      </c>
      <c r="P5" s="137">
        <f t="shared" si="2"/>
        <v>0.86900000000000155</v>
      </c>
      <c r="Q5" s="137">
        <f t="shared" si="3"/>
        <v>36.700000000000003</v>
      </c>
      <c r="R5" s="137"/>
      <c r="S5" s="137">
        <f t="shared" si="4"/>
        <v>0.86900000000000155</v>
      </c>
      <c r="T5" s="137">
        <f t="shared" si="6"/>
        <v>15.348000000000001</v>
      </c>
      <c r="U5" s="75"/>
      <c r="W5" s="27"/>
      <c r="X5">
        <f>VLOOKUP(A5,РАСЧЕТ!B:S,18,0)</f>
        <v>1.1747171415818825</v>
      </c>
      <c r="Y5" s="27">
        <f t="shared" si="5"/>
        <v>0</v>
      </c>
      <c r="AB5" t="s">
        <v>4007</v>
      </c>
      <c r="AC5" s="27">
        <f t="shared" si="7"/>
        <v>15.348000000000001</v>
      </c>
    </row>
    <row r="6" spans="1:29" x14ac:dyDescent="0.3">
      <c r="A6" s="69" t="s">
        <v>73</v>
      </c>
      <c r="B6" s="138">
        <v>78.400000000000006</v>
      </c>
      <c r="C6" s="137">
        <v>8.9710000000000001</v>
      </c>
      <c r="D6" s="137">
        <f>VLOOKUP(A6,'31.03ЛК ПОКАЗ'!$B$15:$J$1504,9,0)</f>
        <v>12.856</v>
      </c>
      <c r="E6" s="137">
        <f>D6</f>
        <v>12.856</v>
      </c>
      <c r="F6" s="137">
        <f t="shared" ref="F6:F13" si="8">E6-C6</f>
        <v>3.8849999999999998</v>
      </c>
      <c r="G6" s="137">
        <f t="shared" ref="G6:G12" si="9">B6</f>
        <v>78.400000000000006</v>
      </c>
      <c r="H6" s="137"/>
      <c r="I6" s="137">
        <f t="shared" si="1"/>
        <v>3.8849999999999998</v>
      </c>
      <c r="J6" s="137">
        <f t="shared" si="0"/>
        <v>12.856</v>
      </c>
      <c r="K6" s="137"/>
      <c r="L6" s="137">
        <f>VLOOKUP(A6,'Показ 16.11'!$B$2:$D$742,3,0)</f>
        <v>14.657999999999999</v>
      </c>
      <c r="M6" s="137">
        <f>VLOOKUP(A6,'31.12ЛК ПОКАЗ'!$B$15:$H$1504,7,0)</f>
        <v>14.898999999999999</v>
      </c>
      <c r="N6" s="137">
        <f>VLOOKUP(A6,'Показ 31.12'!$B$2:$D$742,3,0)</f>
        <v>15.537000000000001</v>
      </c>
      <c r="O6" s="137">
        <f>M6</f>
        <v>14.898999999999999</v>
      </c>
      <c r="P6" s="137">
        <f t="shared" si="2"/>
        <v>0.24099999999999966</v>
      </c>
      <c r="Q6" s="137">
        <f t="shared" si="3"/>
        <v>78.400000000000006</v>
      </c>
      <c r="R6" s="137"/>
      <c r="S6" s="137">
        <f t="shared" si="4"/>
        <v>0.24099999999999966</v>
      </c>
      <c r="T6" s="137">
        <f t="shared" si="6"/>
        <v>14.898999999999999</v>
      </c>
      <c r="U6" s="75"/>
      <c r="W6" s="27"/>
      <c r="X6">
        <f>VLOOKUP(A6,РАСЧЕТ!B:S,18,0)</f>
        <v>3.8849999999999998</v>
      </c>
      <c r="Y6" s="27">
        <f t="shared" si="5"/>
        <v>0</v>
      </c>
      <c r="AB6" s="27">
        <f>J6</f>
        <v>12.856</v>
      </c>
      <c r="AC6" s="27">
        <f t="shared" si="7"/>
        <v>14.898999999999999</v>
      </c>
    </row>
    <row r="7" spans="1:29" x14ac:dyDescent="0.3">
      <c r="A7" s="69" t="s">
        <v>146</v>
      </c>
      <c r="B7" s="138">
        <v>72.599999999999994</v>
      </c>
      <c r="C7" s="137">
        <v>6.9470000000000001</v>
      </c>
      <c r="D7" s="137">
        <f>VLOOKUP(A7,'31.03ЛК ПОКАЗ'!$B$15:$J$1504,7,0)</f>
        <v>6.9470000000000001</v>
      </c>
      <c r="E7" s="137">
        <f>D7</f>
        <v>6.9470000000000001</v>
      </c>
      <c r="F7" s="137">
        <f t="shared" si="8"/>
        <v>0</v>
      </c>
      <c r="G7" s="137">
        <f t="shared" si="9"/>
        <v>72.599999999999994</v>
      </c>
      <c r="H7" s="137"/>
      <c r="I7" s="137">
        <f t="shared" si="1"/>
        <v>0</v>
      </c>
      <c r="J7" s="137">
        <f t="shared" si="0"/>
        <v>6.9470000000000001</v>
      </c>
      <c r="K7" s="137"/>
      <c r="L7" s="137">
        <v>6.9470000000000001</v>
      </c>
      <c r="M7" s="137">
        <v>6.9470000000000001</v>
      </c>
      <c r="N7" s="137">
        <f>VLOOKUP(A7,'Показ 31.12'!$B$2:$D$742,3,0)</f>
        <v>7.3639999999999999</v>
      </c>
      <c r="O7" s="137">
        <f>M7</f>
        <v>6.9470000000000001</v>
      </c>
      <c r="P7" s="137">
        <f t="shared" si="2"/>
        <v>0</v>
      </c>
      <c r="Q7" s="137">
        <f t="shared" si="3"/>
        <v>72.599999999999994</v>
      </c>
      <c r="R7" s="137"/>
      <c r="S7" s="137">
        <f t="shared" si="4"/>
        <v>0</v>
      </c>
      <c r="T7" s="136">
        <f t="shared" si="6"/>
        <v>6.9470000000000001</v>
      </c>
      <c r="U7" s="75"/>
      <c r="W7" s="27"/>
      <c r="X7">
        <f>VLOOKUP(A7,РАСЧЕТ!B:S,18,0)</f>
        <v>0</v>
      </c>
      <c r="Y7" s="27">
        <f t="shared" si="5"/>
        <v>0</v>
      </c>
      <c r="AB7" s="27">
        <f t="shared" ref="AB7:AB13" si="10">J7</f>
        <v>6.9470000000000001</v>
      </c>
      <c r="AC7" s="27">
        <f t="shared" si="7"/>
        <v>6.9470000000000001</v>
      </c>
    </row>
    <row r="8" spans="1:29" x14ac:dyDescent="0.3">
      <c r="A8" s="69" t="s">
        <v>159</v>
      </c>
      <c r="B8" s="138">
        <v>57.1</v>
      </c>
      <c r="C8" s="137">
        <v>7.3159999999999998</v>
      </c>
      <c r="D8" s="137">
        <v>7.3159999999999998</v>
      </c>
      <c r="E8" s="137">
        <f>D8</f>
        <v>7.3159999999999998</v>
      </c>
      <c r="F8" s="137">
        <f t="shared" si="8"/>
        <v>0</v>
      </c>
      <c r="G8" s="137">
        <f t="shared" si="9"/>
        <v>57.1</v>
      </c>
      <c r="H8" s="137"/>
      <c r="I8" s="137">
        <f t="shared" si="1"/>
        <v>0</v>
      </c>
      <c r="J8" s="137">
        <f t="shared" si="0"/>
        <v>7.3159999999999998</v>
      </c>
      <c r="K8" s="137"/>
      <c r="L8" s="137">
        <f>VLOOKUP(A8,'Показ 16.11'!$B$2:$D$742,3,0)</f>
        <v>7.3159999999999998</v>
      </c>
      <c r="M8" s="137">
        <f>VLOOKUP(A8,'31.12ЛК ПОКАЗ'!$B$15:$H$1504,7,0)</f>
        <v>7.3159999999999998</v>
      </c>
      <c r="N8" s="137">
        <f>VLOOKUP(A8,'Показ 31.12'!$B$2:$D$742,3,0)</f>
        <v>7.7549999999999999</v>
      </c>
      <c r="O8" s="137">
        <f>M8</f>
        <v>7.3159999999999998</v>
      </c>
      <c r="P8" s="137">
        <f t="shared" si="2"/>
        <v>0</v>
      </c>
      <c r="Q8" s="137">
        <f t="shared" si="3"/>
        <v>57.1</v>
      </c>
      <c r="R8" s="137"/>
      <c r="S8" s="137">
        <f t="shared" si="4"/>
        <v>0</v>
      </c>
      <c r="T8" s="137">
        <f t="shared" si="6"/>
        <v>7.3159999999999998</v>
      </c>
      <c r="U8" s="75"/>
      <c r="W8" s="27"/>
      <c r="X8">
        <f>VLOOKUP(A8,РАСЧЕТ!B:S,18,0)</f>
        <v>0</v>
      </c>
      <c r="Y8" s="27">
        <f t="shared" si="5"/>
        <v>0</v>
      </c>
      <c r="AB8" s="27">
        <f t="shared" si="10"/>
        <v>7.3159999999999998</v>
      </c>
      <c r="AC8" s="27">
        <f t="shared" si="7"/>
        <v>7.3159999999999998</v>
      </c>
    </row>
    <row r="9" spans="1:29" s="157" customFormat="1" x14ac:dyDescent="0.3">
      <c r="A9" s="153" t="s">
        <v>88</v>
      </c>
      <c r="B9" s="154">
        <v>33.1</v>
      </c>
      <c r="C9" s="155">
        <v>5.29</v>
      </c>
      <c r="D9" s="155"/>
      <c r="E9" s="155">
        <f>C9</f>
        <v>5.29</v>
      </c>
      <c r="F9" s="155">
        <f t="shared" si="8"/>
        <v>0</v>
      </c>
      <c r="G9" s="155">
        <f t="shared" si="9"/>
        <v>33.1</v>
      </c>
      <c r="H9" s="155"/>
      <c r="I9" s="137">
        <f t="shared" si="1"/>
        <v>0</v>
      </c>
      <c r="J9" s="155">
        <f t="shared" si="0"/>
        <v>5.29</v>
      </c>
      <c r="K9" s="155"/>
      <c r="L9" s="155">
        <f>VLOOKUP(A9,'Показ 16.11'!$B$2:$D$742,3,0)</f>
        <v>5.29</v>
      </c>
      <c r="M9" s="155" t="str">
        <f>VLOOKUP(A9,'31.12ЛК ПОКАЗ'!$B$15:$H$1504,7,0)</f>
        <v>-</v>
      </c>
      <c r="N9" s="155">
        <f>VLOOKUP(A9,'Показ 31.12'!$B$2:$D$742,3,0)</f>
        <v>5.6070000000000002</v>
      </c>
      <c r="O9" s="155">
        <f>N9</f>
        <v>5.6070000000000002</v>
      </c>
      <c r="P9" s="155">
        <f t="shared" si="2"/>
        <v>0.31700000000000017</v>
      </c>
      <c r="Q9" s="155">
        <f t="shared" si="3"/>
        <v>33.1</v>
      </c>
      <c r="R9" s="155"/>
      <c r="S9" s="137">
        <f t="shared" si="4"/>
        <v>0.31700000000000017</v>
      </c>
      <c r="T9" s="155">
        <f t="shared" si="6"/>
        <v>5.6070000000000002</v>
      </c>
      <c r="U9" s="156"/>
      <c r="W9" s="155"/>
      <c r="X9">
        <f>VLOOKUP(A9,РАСЧЕТ!B:S,18,0)</f>
        <v>0</v>
      </c>
      <c r="Y9" s="27">
        <f t="shared" si="5"/>
        <v>0</v>
      </c>
      <c r="AB9" s="27">
        <f t="shared" si="10"/>
        <v>5.29</v>
      </c>
      <c r="AC9" s="27">
        <f t="shared" si="7"/>
        <v>5.6070000000000002</v>
      </c>
    </row>
    <row r="10" spans="1:29" x14ac:dyDescent="0.3">
      <c r="A10" s="69" t="s">
        <v>112</v>
      </c>
      <c r="B10" s="138">
        <v>33.1</v>
      </c>
      <c r="C10" s="137">
        <v>3.64</v>
      </c>
      <c r="D10" s="137">
        <f>VLOOKUP(A10,'31.03ЛК ПОКАЗ'!$B$15:$J$1504,7,0)</f>
        <v>3.64</v>
      </c>
      <c r="E10" s="137">
        <f>D10</f>
        <v>3.64</v>
      </c>
      <c r="F10" s="137">
        <f t="shared" si="8"/>
        <v>0</v>
      </c>
      <c r="G10" s="137">
        <f t="shared" si="9"/>
        <v>33.1</v>
      </c>
      <c r="H10" s="137"/>
      <c r="I10" s="137">
        <f t="shared" si="1"/>
        <v>0</v>
      </c>
      <c r="J10" s="137">
        <f t="shared" si="0"/>
        <v>3.64</v>
      </c>
      <c r="K10" s="137"/>
      <c r="L10" s="137"/>
      <c r="M10" s="137"/>
      <c r="N10" s="137"/>
      <c r="O10" s="137"/>
      <c r="P10" s="137"/>
      <c r="Q10" s="137"/>
      <c r="R10" s="137">
        <f>B10*$R$797</f>
        <v>0.465861149700591</v>
      </c>
      <c r="S10" s="137">
        <f t="shared" si="4"/>
        <v>0.465861149700591</v>
      </c>
      <c r="T10" s="137">
        <f>J10+S10</f>
        <v>4.1058611497005915</v>
      </c>
      <c r="U10" s="75"/>
      <c r="W10" s="27"/>
      <c r="X10">
        <f>VLOOKUP(A10,РАСЧЕТ!B:S,18,0)</f>
        <v>0</v>
      </c>
      <c r="Y10" s="27">
        <f t="shared" si="5"/>
        <v>0</v>
      </c>
      <c r="AB10" s="27">
        <f t="shared" si="10"/>
        <v>3.64</v>
      </c>
      <c r="AC10" t="s">
        <v>4007</v>
      </c>
    </row>
    <row r="11" spans="1:29" x14ac:dyDescent="0.3">
      <c r="A11" s="69" t="s">
        <v>144</v>
      </c>
      <c r="B11" s="138">
        <v>36.700000000000003</v>
      </c>
      <c r="C11" s="137">
        <v>4.7939999999999996</v>
      </c>
      <c r="D11" s="137">
        <f>VLOOKUP(A11,'31.03ЛК ПОКАЗ'!$B$15:$J$1504,9,0)</f>
        <v>4.7939999999999996</v>
      </c>
      <c r="E11" s="137">
        <f>D11</f>
        <v>4.7939999999999996</v>
      </c>
      <c r="F11" s="137">
        <f t="shared" si="8"/>
        <v>0</v>
      </c>
      <c r="G11" s="137">
        <f t="shared" si="9"/>
        <v>36.700000000000003</v>
      </c>
      <c r="H11" s="137"/>
      <c r="I11" s="137">
        <f t="shared" si="1"/>
        <v>0</v>
      </c>
      <c r="J11" s="137">
        <f t="shared" si="0"/>
        <v>4.7939999999999996</v>
      </c>
      <c r="K11" s="137"/>
      <c r="L11" s="137">
        <f>VLOOKUP(A11,'Показ 16.11'!$B$2:$D$742,3,0)</f>
        <v>4.7939999999999996</v>
      </c>
      <c r="M11" s="137">
        <f>VLOOKUP(A11,'31.12ЛК ПОКАЗ'!$B$15:$H$1504,7,0)</f>
        <v>4.7939999999999996</v>
      </c>
      <c r="N11" s="137">
        <f>VLOOKUP(A11,'Показ 31.12'!$B$2:$D$742,3,0)</f>
        <v>5.0819999999999999</v>
      </c>
      <c r="O11" s="137">
        <f>M11</f>
        <v>4.7939999999999996</v>
      </c>
      <c r="P11" s="137">
        <f t="shared" ref="P11:P16" si="11">O11-L11</f>
        <v>0</v>
      </c>
      <c r="Q11" s="137">
        <f t="shared" ref="Q11:Q18" si="12">B11</f>
        <v>36.700000000000003</v>
      </c>
      <c r="R11" s="137"/>
      <c r="S11" s="137">
        <f t="shared" si="4"/>
        <v>0</v>
      </c>
      <c r="T11" s="137">
        <f t="shared" ref="T11:T18" si="13">L11+S11</f>
        <v>4.7939999999999996</v>
      </c>
      <c r="U11" s="75"/>
      <c r="W11" s="27"/>
      <c r="X11">
        <f>VLOOKUP(A11,РАСЧЕТ!B:S,18,0)</f>
        <v>0</v>
      </c>
      <c r="Y11" s="27">
        <f t="shared" si="5"/>
        <v>0</v>
      </c>
      <c r="AB11" s="27">
        <f t="shared" si="10"/>
        <v>4.7939999999999996</v>
      </c>
      <c r="AC11" s="27">
        <f t="shared" ref="AC11:AC18" si="14">T11</f>
        <v>4.7939999999999996</v>
      </c>
    </row>
    <row r="12" spans="1:29" x14ac:dyDescent="0.3">
      <c r="A12" s="69" t="s">
        <v>58</v>
      </c>
      <c r="B12" s="138">
        <v>78.400000000000006</v>
      </c>
      <c r="C12" s="137">
        <v>10.814</v>
      </c>
      <c r="D12" s="137">
        <f>VLOOKUP(A12,'31.03ЛК ПОКАЗ'!$B$15:$J$1504,9,0)</f>
        <v>10.814</v>
      </c>
      <c r="E12" s="137">
        <f>D12</f>
        <v>10.814</v>
      </c>
      <c r="F12" s="137">
        <f t="shared" si="8"/>
        <v>0</v>
      </c>
      <c r="G12" s="137">
        <f t="shared" si="9"/>
        <v>78.400000000000006</v>
      </c>
      <c r="H12" s="137"/>
      <c r="I12" s="137">
        <f t="shared" si="1"/>
        <v>0</v>
      </c>
      <c r="J12" s="137">
        <f t="shared" si="0"/>
        <v>10.814</v>
      </c>
      <c r="K12" s="137"/>
      <c r="L12" s="137">
        <f>VLOOKUP(A12,'Показ 16.11'!$B$2:$D$742,3,0)</f>
        <v>10.814</v>
      </c>
      <c r="M12" s="137" t="str">
        <f>VLOOKUP(A12,'31.12ЛК ПОКАЗ'!$B$15:$H$1504,7,0)</f>
        <v>-</v>
      </c>
      <c r="N12" s="137">
        <f>VLOOKUP(A12,'Показ 31.12'!$B$2:$D$742,3,0)</f>
        <v>11.462999999999999</v>
      </c>
      <c r="O12" s="137">
        <f>N12</f>
        <v>11.462999999999999</v>
      </c>
      <c r="P12" s="137">
        <f t="shared" si="11"/>
        <v>0.64899999999999913</v>
      </c>
      <c r="Q12" s="137">
        <f t="shared" si="12"/>
        <v>78.400000000000006</v>
      </c>
      <c r="R12" s="137"/>
      <c r="S12" s="137">
        <f t="shared" si="4"/>
        <v>0.64899999999999913</v>
      </c>
      <c r="T12" s="137">
        <f t="shared" si="13"/>
        <v>11.462999999999999</v>
      </c>
      <c r="U12" s="75"/>
      <c r="W12" s="27"/>
      <c r="X12">
        <f>VLOOKUP(A12,РАСЧЕТ!B:S,18,0)</f>
        <v>0</v>
      </c>
      <c r="Y12" s="27">
        <f t="shared" si="5"/>
        <v>0</v>
      </c>
      <c r="AB12" s="27">
        <f t="shared" si="10"/>
        <v>10.814</v>
      </c>
      <c r="AC12" s="27">
        <f t="shared" si="14"/>
        <v>11.462999999999999</v>
      </c>
    </row>
    <row r="13" spans="1:29" x14ac:dyDescent="0.3">
      <c r="A13" s="69" t="s">
        <v>47</v>
      </c>
      <c r="B13" s="138">
        <v>72.599999999999994</v>
      </c>
      <c r="C13" s="137">
        <v>8.2949999999999999</v>
      </c>
      <c r="D13" s="137"/>
      <c r="E13" s="137">
        <f>C13</f>
        <v>8.2949999999999999</v>
      </c>
      <c r="F13" s="137">
        <f t="shared" si="8"/>
        <v>0</v>
      </c>
      <c r="G13" s="137"/>
      <c r="H13" s="137"/>
      <c r="I13" s="137">
        <f t="shared" si="1"/>
        <v>0</v>
      </c>
      <c r="J13" s="137">
        <f t="shared" si="0"/>
        <v>8.2949999999999999</v>
      </c>
      <c r="K13" s="137"/>
      <c r="L13" s="137">
        <f>VLOOKUP(A13,'Показ 16.11'!$B$2:$D$742,3,0)</f>
        <v>8.2949999999999999</v>
      </c>
      <c r="M13" s="137" t="str">
        <f>VLOOKUP(A13,'31.12ЛК ПОКАЗ'!$B$15:$H$1504,7,0)</f>
        <v>-</v>
      </c>
      <c r="N13" s="137">
        <f>VLOOKUP(A13,'Показ 31.12'!$B$2:$D$742,3,0)</f>
        <v>8.7929999999999993</v>
      </c>
      <c r="O13" s="137">
        <f>N13</f>
        <v>8.7929999999999993</v>
      </c>
      <c r="P13" s="137">
        <f t="shared" si="11"/>
        <v>0.49799999999999933</v>
      </c>
      <c r="Q13" s="137">
        <f t="shared" si="12"/>
        <v>72.599999999999994</v>
      </c>
      <c r="R13" s="137"/>
      <c r="S13" s="137">
        <f t="shared" si="4"/>
        <v>0.49799999999999933</v>
      </c>
      <c r="T13" s="137">
        <f t="shared" si="13"/>
        <v>8.7929999999999993</v>
      </c>
      <c r="U13" s="75"/>
      <c r="W13" s="27"/>
      <c r="X13">
        <f>VLOOKUP(A13,РАСЧЕТ!B:S,18,0)</f>
        <v>0</v>
      </c>
      <c r="Y13" s="27">
        <f t="shared" si="5"/>
        <v>0</v>
      </c>
      <c r="AB13" s="27">
        <f t="shared" si="10"/>
        <v>8.2949999999999999</v>
      </c>
      <c r="AC13" s="27">
        <f t="shared" si="14"/>
        <v>8.7929999999999993</v>
      </c>
    </row>
    <row r="14" spans="1:29" x14ac:dyDescent="0.3">
      <c r="A14" s="69" t="s">
        <v>67</v>
      </c>
      <c r="B14" s="138">
        <v>36.700000000000003</v>
      </c>
      <c r="C14" s="137">
        <v>12.738</v>
      </c>
      <c r="D14" s="137"/>
      <c r="E14" s="137"/>
      <c r="F14" s="137"/>
      <c r="G14" s="137"/>
      <c r="H14" s="137">
        <f>B14*$H$797</f>
        <v>1.1747171415818825</v>
      </c>
      <c r="I14" s="137">
        <f t="shared" si="1"/>
        <v>1.1747171415818825</v>
      </c>
      <c r="J14" s="137">
        <f t="shared" si="0"/>
        <v>13.912717141581883</v>
      </c>
      <c r="K14" s="137"/>
      <c r="L14" s="137">
        <f>VLOOKUP(A14,'Показ 16.11'!$B$2:$D$742,3,0)</f>
        <v>16.626000000000001</v>
      </c>
      <c r="M14" s="137" t="str">
        <f>VLOOKUP(A14,'31.12ЛК ПОКАЗ'!$B$15:$H$1504,7,0)</f>
        <v>-</v>
      </c>
      <c r="N14" s="137">
        <f>VLOOKUP(A14,'Показ 31.12'!$B$2:$D$742,3,0)</f>
        <v>17.63</v>
      </c>
      <c r="O14" s="137">
        <f>N14</f>
        <v>17.63</v>
      </c>
      <c r="P14" s="137">
        <f t="shared" si="11"/>
        <v>1.0039999999999978</v>
      </c>
      <c r="Q14" s="137">
        <f t="shared" si="12"/>
        <v>36.700000000000003</v>
      </c>
      <c r="R14" s="137"/>
      <c r="S14" s="137">
        <f t="shared" si="4"/>
        <v>1.0039999999999978</v>
      </c>
      <c r="T14" s="137">
        <f t="shared" si="13"/>
        <v>17.63</v>
      </c>
      <c r="U14" s="75"/>
      <c r="W14" s="27"/>
      <c r="X14">
        <f>VLOOKUP(A14,РАСЧЕТ!B:S,18,0)</f>
        <v>1.1747171415818825</v>
      </c>
      <c r="Y14" s="27">
        <f t="shared" si="5"/>
        <v>0</v>
      </c>
      <c r="AB14" t="s">
        <v>4007</v>
      </c>
      <c r="AC14" s="27">
        <f t="shared" si="14"/>
        <v>17.63</v>
      </c>
    </row>
    <row r="15" spans="1:29" x14ac:dyDescent="0.3">
      <c r="A15" s="69" t="s">
        <v>140</v>
      </c>
      <c r="B15" s="138">
        <v>57.1</v>
      </c>
      <c r="C15" s="137">
        <v>15.994</v>
      </c>
      <c r="D15" s="137"/>
      <c r="E15" s="137"/>
      <c r="F15" s="137"/>
      <c r="G15" s="137"/>
      <c r="H15" s="137">
        <f>B15*$H$797</f>
        <v>1.827693427365817</v>
      </c>
      <c r="I15" s="137">
        <f t="shared" si="1"/>
        <v>1.827693427365817</v>
      </c>
      <c r="J15" s="137">
        <f t="shared" si="0"/>
        <v>17.821693427365815</v>
      </c>
      <c r="K15" s="137"/>
      <c r="L15" s="137">
        <f>VLOOKUP(A15,'Показ 16.11'!$B$2:$D$742,3,0)</f>
        <v>21.59</v>
      </c>
      <c r="M15" s="137" t="str">
        <f>VLOOKUP(A15,'31.12ЛК ПОКАЗ'!$B$15:$H$1504,7,0)</f>
        <v>-</v>
      </c>
      <c r="N15" s="137">
        <f>VLOOKUP(A15,'Показ 31.12'!$B$2:$D$742,3,0)</f>
        <v>22.885000000000002</v>
      </c>
      <c r="O15" s="137">
        <f>N15</f>
        <v>22.885000000000002</v>
      </c>
      <c r="P15" s="137">
        <f t="shared" si="11"/>
        <v>1.2950000000000017</v>
      </c>
      <c r="Q15" s="137">
        <f t="shared" si="12"/>
        <v>57.1</v>
      </c>
      <c r="R15" s="137"/>
      <c r="S15" s="137">
        <f t="shared" si="4"/>
        <v>1.2950000000000017</v>
      </c>
      <c r="T15" s="137">
        <f t="shared" si="13"/>
        <v>22.885000000000002</v>
      </c>
      <c r="U15" s="75"/>
      <c r="W15" s="27"/>
      <c r="X15">
        <f>VLOOKUP(A15,РАСЧЕТ!B:S,18,0)</f>
        <v>1.827693427365817</v>
      </c>
      <c r="Y15" s="27">
        <f t="shared" si="5"/>
        <v>0</v>
      </c>
      <c r="AB15" t="s">
        <v>4007</v>
      </c>
      <c r="AC15" s="27">
        <f t="shared" si="14"/>
        <v>22.885000000000002</v>
      </c>
    </row>
    <row r="16" spans="1:29" x14ac:dyDescent="0.3">
      <c r="A16" s="69" t="s">
        <v>129</v>
      </c>
      <c r="B16" s="138">
        <v>33.1</v>
      </c>
      <c r="C16" s="137">
        <v>3.2469999999999999</v>
      </c>
      <c r="D16" s="137">
        <f>VLOOKUP(A16,'31.03ЛК ПОКАЗ'!$B$15:$J$1504,7,0)</f>
        <v>3.2469999999999999</v>
      </c>
      <c r="E16" s="137">
        <f>D16</f>
        <v>3.2469999999999999</v>
      </c>
      <c r="F16" s="137">
        <f>E16-C16</f>
        <v>0</v>
      </c>
      <c r="G16" s="137">
        <f>B16</f>
        <v>33.1</v>
      </c>
      <c r="H16" s="137"/>
      <c r="I16" s="137">
        <f t="shared" si="1"/>
        <v>0</v>
      </c>
      <c r="J16" s="137">
        <f t="shared" si="0"/>
        <v>3.2469999999999999</v>
      </c>
      <c r="K16" s="137"/>
      <c r="L16" s="137">
        <f>VLOOKUP(A16,'Показ 16.11'!$B$2:$D$742,3,0)</f>
        <v>3.2469999999999999</v>
      </c>
      <c r="M16" s="137">
        <f>VLOOKUP(A16,'31.12ЛК ПОКАЗ'!$B$15:$H$1504,7,0)</f>
        <v>3.2469999999999999</v>
      </c>
      <c r="N16" s="137">
        <f>VLOOKUP(A16,'Показ 31.12'!$B$2:$D$742,3,0)</f>
        <v>3.4420000000000002</v>
      </c>
      <c r="O16" s="137">
        <f>M16</f>
        <v>3.2469999999999999</v>
      </c>
      <c r="P16" s="137">
        <f t="shared" si="11"/>
        <v>0</v>
      </c>
      <c r="Q16" s="137">
        <f t="shared" si="12"/>
        <v>33.1</v>
      </c>
      <c r="R16" s="137"/>
      <c r="S16" s="137">
        <f t="shared" si="4"/>
        <v>0</v>
      </c>
      <c r="T16" s="137">
        <f t="shared" si="13"/>
        <v>3.2469999999999999</v>
      </c>
      <c r="U16" s="75"/>
      <c r="W16" s="27"/>
      <c r="X16">
        <f>VLOOKUP(A16,РАСЧЕТ!B:S,18,0)</f>
        <v>0</v>
      </c>
      <c r="Y16" s="27">
        <f t="shared" si="5"/>
        <v>0</v>
      </c>
      <c r="AB16" s="27">
        <f t="shared" ref="AB16:AB18" si="15">J16</f>
        <v>3.2469999999999999</v>
      </c>
      <c r="AC16" s="27">
        <f t="shared" si="14"/>
        <v>3.2469999999999999</v>
      </c>
    </row>
    <row r="17" spans="1:29" x14ac:dyDescent="0.3">
      <c r="A17" s="69" t="s">
        <v>136</v>
      </c>
      <c r="B17" s="138">
        <v>33.1</v>
      </c>
      <c r="C17" s="137">
        <v>1E-3</v>
      </c>
      <c r="D17" s="137">
        <f>VLOOKUP(A17,'31.03ЛК ПОКАЗ'!$B$15:$J$1504,9,0)</f>
        <v>1E-3</v>
      </c>
      <c r="E17" s="137">
        <f>D17</f>
        <v>1E-3</v>
      </c>
      <c r="F17" s="137">
        <f>E17-C17</f>
        <v>0</v>
      </c>
      <c r="G17" s="137">
        <f>B17</f>
        <v>33.1</v>
      </c>
      <c r="H17" s="137"/>
      <c r="I17" s="137">
        <f t="shared" si="1"/>
        <v>0</v>
      </c>
      <c r="J17" s="137">
        <f t="shared" si="0"/>
        <v>1E-3</v>
      </c>
      <c r="K17" s="137"/>
      <c r="L17" s="137">
        <v>1E-3</v>
      </c>
      <c r="M17" s="137" t="str">
        <f>VLOOKUP(A17,'31.12ЛК ПОКАЗ'!$B$15:$H$1504,7,0)</f>
        <v>-</v>
      </c>
      <c r="N17" s="137">
        <v>1E-3</v>
      </c>
      <c r="O17" s="137">
        <f>N17</f>
        <v>1E-3</v>
      </c>
      <c r="P17" s="137">
        <f t="shared" ref="P17:P18" si="16">O17-L17</f>
        <v>0</v>
      </c>
      <c r="Q17" s="137">
        <f t="shared" si="12"/>
        <v>33.1</v>
      </c>
      <c r="R17" s="137"/>
      <c r="S17" s="137">
        <f t="shared" si="4"/>
        <v>0</v>
      </c>
      <c r="T17" s="137">
        <f t="shared" si="13"/>
        <v>1E-3</v>
      </c>
      <c r="U17" s="75"/>
      <c r="W17" s="27"/>
      <c r="X17">
        <f>VLOOKUP(A17,РАСЧЕТ!B:S,18,0)</f>
        <v>0</v>
      </c>
      <c r="Y17" s="27">
        <f t="shared" si="5"/>
        <v>0</v>
      </c>
      <c r="AB17" s="27">
        <f t="shared" si="15"/>
        <v>1E-3</v>
      </c>
      <c r="AC17" s="27">
        <f t="shared" si="14"/>
        <v>1E-3</v>
      </c>
    </row>
    <row r="18" spans="1:29" x14ac:dyDescent="0.3">
      <c r="A18" s="69" t="s">
        <v>312</v>
      </c>
      <c r="B18" s="138">
        <v>36.700000000000003</v>
      </c>
      <c r="C18" s="137">
        <v>1.05</v>
      </c>
      <c r="D18" s="137"/>
      <c r="E18" s="137">
        <f>C18</f>
        <v>1.05</v>
      </c>
      <c r="F18" s="137">
        <f>E18-C18</f>
        <v>0</v>
      </c>
      <c r="G18" s="137">
        <f>B18</f>
        <v>36.700000000000003</v>
      </c>
      <c r="H18" s="137"/>
      <c r="I18" s="137">
        <f t="shared" si="1"/>
        <v>0</v>
      </c>
      <c r="J18" s="137">
        <f t="shared" si="0"/>
        <v>1.05</v>
      </c>
      <c r="K18" s="137"/>
      <c r="L18" s="137">
        <f>VLOOKUP(A18,'Показ 16.11'!$B$2:$D$742,3,0)</f>
        <v>1.05</v>
      </c>
      <c r="M18" s="137">
        <f>VLOOKUP(A18,'31.12ЛК ПОКАЗ'!$B$15:$H$1504,7,0)</f>
        <v>1.05</v>
      </c>
      <c r="N18" s="137">
        <f>VLOOKUP(A18,'Показ 31.12'!$B$2:$D$742,3,0)</f>
        <v>1.05</v>
      </c>
      <c r="O18" s="137">
        <f>M18</f>
        <v>1.05</v>
      </c>
      <c r="P18" s="137">
        <f t="shared" si="16"/>
        <v>0</v>
      </c>
      <c r="Q18" s="137">
        <f t="shared" si="12"/>
        <v>36.700000000000003</v>
      </c>
      <c r="R18" s="137"/>
      <c r="S18" s="137">
        <f t="shared" si="4"/>
        <v>0</v>
      </c>
      <c r="T18" s="137">
        <f t="shared" si="13"/>
        <v>1.05</v>
      </c>
      <c r="U18" s="75"/>
      <c r="W18" s="27"/>
      <c r="X18">
        <f>VLOOKUP(A18,РАСЧЕТ!B:S,18,0)</f>
        <v>0</v>
      </c>
      <c r="Y18" s="27">
        <f t="shared" si="5"/>
        <v>0</v>
      </c>
      <c r="AB18" s="27">
        <f t="shared" si="15"/>
        <v>1.05</v>
      </c>
      <c r="AC18" s="27">
        <f t="shared" si="14"/>
        <v>1.05</v>
      </c>
    </row>
    <row r="19" spans="1:29" x14ac:dyDescent="0.3">
      <c r="A19" s="99" t="s">
        <v>46</v>
      </c>
      <c r="B19" s="138">
        <v>78.400000000000006</v>
      </c>
      <c r="C19" s="137">
        <v>1E-3</v>
      </c>
      <c r="D19" s="137"/>
      <c r="E19" s="137"/>
      <c r="F19" s="137"/>
      <c r="G19" s="137"/>
      <c r="H19" s="137">
        <f>B19*$H$797</f>
        <v>2.5094774904637491</v>
      </c>
      <c r="I19" s="137">
        <f t="shared" si="1"/>
        <v>2.5094774904637491</v>
      </c>
      <c r="J19" s="137">
        <f t="shared" si="0"/>
        <v>2.510477490463749</v>
      </c>
      <c r="K19" s="137"/>
      <c r="L19" s="137"/>
      <c r="M19" s="137" t="s">
        <v>4007</v>
      </c>
      <c r="N19" s="137" t="s">
        <v>4007</v>
      </c>
      <c r="O19" s="137"/>
      <c r="P19" s="137"/>
      <c r="Q19" s="137"/>
      <c r="R19" s="137">
        <f>B19*$R$797</f>
        <v>1.1034294301065357</v>
      </c>
      <c r="S19" s="137">
        <f t="shared" si="4"/>
        <v>1.1034294301065357</v>
      </c>
      <c r="T19" s="137">
        <f>S19+J19</f>
        <v>3.613906920570285</v>
      </c>
      <c r="U19" s="75"/>
      <c r="W19" s="27"/>
      <c r="X19">
        <f>VLOOKUP(A19,РАСЧЕТ!B:S,18,0)</f>
        <v>2.5094774904637491</v>
      </c>
      <c r="Y19" s="27">
        <f t="shared" si="5"/>
        <v>0</v>
      </c>
      <c r="AB19" t="s">
        <v>4007</v>
      </c>
      <c r="AC19" t="s">
        <v>4007</v>
      </c>
    </row>
    <row r="20" spans="1:29" x14ac:dyDescent="0.3">
      <c r="A20" s="69" t="s">
        <v>59</v>
      </c>
      <c r="B20" s="138">
        <v>72.599999999999994</v>
      </c>
      <c r="C20" s="137">
        <v>11.625</v>
      </c>
      <c r="D20" s="137"/>
      <c r="E20" s="137"/>
      <c r="F20" s="137"/>
      <c r="G20" s="137"/>
      <c r="H20" s="137">
        <f>B20*$H$797</f>
        <v>2.323827369995767</v>
      </c>
      <c r="I20" s="137">
        <f t="shared" si="1"/>
        <v>2.323827369995767</v>
      </c>
      <c r="J20" s="137">
        <f t="shared" si="0"/>
        <v>13.948827369995767</v>
      </c>
      <c r="K20" s="137"/>
      <c r="L20" s="137">
        <f>VLOOKUP(A20,'Показ 16.11'!$B$2:$D$742,3,0)</f>
        <v>16.962</v>
      </c>
      <c r="M20" s="137"/>
      <c r="N20" s="137">
        <f>VLOOKUP(A20,'Показ 31.12'!$B$2:$D$742,3,0)</f>
        <v>17.98</v>
      </c>
      <c r="O20" s="137">
        <f>N20</f>
        <v>17.98</v>
      </c>
      <c r="P20" s="137">
        <f>O20-L20</f>
        <v>1.0180000000000007</v>
      </c>
      <c r="Q20" s="137">
        <f>B20</f>
        <v>72.599999999999994</v>
      </c>
      <c r="R20" s="137"/>
      <c r="S20" s="137">
        <f t="shared" si="4"/>
        <v>1.0180000000000007</v>
      </c>
      <c r="T20" s="137">
        <f>L20+S20</f>
        <v>17.98</v>
      </c>
      <c r="U20" s="75"/>
      <c r="W20" s="27"/>
      <c r="X20">
        <f>VLOOKUP(A20,РАСЧЕТ!B:S,18,0)</f>
        <v>2.323827369995767</v>
      </c>
      <c r="Y20" s="27">
        <f t="shared" si="5"/>
        <v>0</v>
      </c>
      <c r="AB20" t="s">
        <v>4007</v>
      </c>
      <c r="AC20" s="27">
        <f t="shared" ref="AC20:AC23" si="17">T20</f>
        <v>17.98</v>
      </c>
    </row>
    <row r="21" spans="1:29" x14ac:dyDescent="0.3">
      <c r="A21" s="69" t="s">
        <v>40</v>
      </c>
      <c r="B21" s="138">
        <v>57.1</v>
      </c>
      <c r="C21" s="137">
        <v>14.618</v>
      </c>
      <c r="D21" s="137"/>
      <c r="E21" s="137"/>
      <c r="F21" s="137"/>
      <c r="G21" s="137"/>
      <c r="H21" s="137">
        <f>B21*$H$797</f>
        <v>1.827693427365817</v>
      </c>
      <c r="I21" s="137">
        <f t="shared" si="1"/>
        <v>1.827693427365817</v>
      </c>
      <c r="J21" s="137">
        <f t="shared" si="0"/>
        <v>16.445693427365818</v>
      </c>
      <c r="K21" s="137"/>
      <c r="L21" s="137">
        <f>VLOOKUP(A21,'Показ 16.11'!$B$2:$D$742,3,0)</f>
        <v>17.939</v>
      </c>
      <c r="M21" s="137" t="str">
        <f>VLOOKUP(A21,'31.12ЛК ПОКАЗ'!$B$15:$H$1504,7,0)</f>
        <v>-</v>
      </c>
      <c r="N21" s="137">
        <f>VLOOKUP(A21,'Показ 31.12'!$B$2:$D$742,3,0)</f>
        <v>19.015000000000001</v>
      </c>
      <c r="O21" s="137">
        <f>N21</f>
        <v>19.015000000000001</v>
      </c>
      <c r="P21" s="137">
        <f>O21-L21</f>
        <v>1.0760000000000005</v>
      </c>
      <c r="Q21" s="137">
        <f>B21</f>
        <v>57.1</v>
      </c>
      <c r="R21" s="137"/>
      <c r="S21" s="137">
        <f t="shared" si="4"/>
        <v>1.0760000000000005</v>
      </c>
      <c r="T21" s="137">
        <f>L21+S21</f>
        <v>19.015000000000001</v>
      </c>
      <c r="U21" s="75"/>
      <c r="W21" s="27"/>
      <c r="X21">
        <f>VLOOKUP(A21,РАСЧЕТ!B:S,18,0)</f>
        <v>1.827693427365817</v>
      </c>
      <c r="Y21" s="27">
        <f t="shared" si="5"/>
        <v>0</v>
      </c>
      <c r="AB21" t="s">
        <v>4007</v>
      </c>
      <c r="AC21" s="27">
        <f t="shared" si="17"/>
        <v>19.015000000000001</v>
      </c>
    </row>
    <row r="22" spans="1:29" x14ac:dyDescent="0.3">
      <c r="A22" s="69" t="s">
        <v>134</v>
      </c>
      <c r="B22" s="138">
        <v>33.1</v>
      </c>
      <c r="C22" s="137">
        <v>3.9940000000000002</v>
      </c>
      <c r="D22" s="137">
        <f>VLOOKUP(A22,'31.03ЛК ПОКАЗ'!$B$15:$J$1504,9,0)</f>
        <v>4.45</v>
      </c>
      <c r="E22" s="137">
        <f>D22</f>
        <v>4.45</v>
      </c>
      <c r="F22" s="137">
        <f>E22-C22</f>
        <v>0.45599999999999996</v>
      </c>
      <c r="G22" s="137">
        <f>B22</f>
        <v>33.1</v>
      </c>
      <c r="H22" s="137"/>
      <c r="I22" s="137">
        <f t="shared" si="1"/>
        <v>0.45599999999999996</v>
      </c>
      <c r="J22" s="137">
        <f t="shared" si="0"/>
        <v>4.45</v>
      </c>
      <c r="K22" s="137"/>
      <c r="L22" s="137">
        <f>VLOOKUP(A22,'Показ 16.11'!$B$2:$D$742,3,0)</f>
        <v>5.1159999999999997</v>
      </c>
      <c r="M22" s="137">
        <f>VLOOKUP(A22,'31.12ЛК ПОКАЗ'!$B$15:$H$1504,7,0)</f>
        <v>5.2240000000000002</v>
      </c>
      <c r="N22" s="137">
        <f>VLOOKUP(A22,'Показ 31.12'!$B$2:$D$742,3,0)</f>
        <v>5.423</v>
      </c>
      <c r="O22" s="137">
        <f>M22</f>
        <v>5.2240000000000002</v>
      </c>
      <c r="P22" s="137">
        <f>O22-L22</f>
        <v>0.10800000000000054</v>
      </c>
      <c r="Q22" s="137">
        <f>B22</f>
        <v>33.1</v>
      </c>
      <c r="R22" s="137"/>
      <c r="S22" s="137">
        <f t="shared" si="4"/>
        <v>0.10800000000000054</v>
      </c>
      <c r="T22" s="137">
        <f>L22+S22</f>
        <v>5.2240000000000002</v>
      </c>
      <c r="U22" s="75"/>
      <c r="W22" s="27"/>
      <c r="X22">
        <f>VLOOKUP(A22,РАСЧЕТ!B:S,18,0)</f>
        <v>0.45599999999999996</v>
      </c>
      <c r="Y22" s="27">
        <f t="shared" si="5"/>
        <v>0</v>
      </c>
      <c r="AB22" s="27">
        <f t="shared" ref="AB22:AB23" si="18">J22</f>
        <v>4.45</v>
      </c>
      <c r="AC22" s="27">
        <f t="shared" si="17"/>
        <v>5.2240000000000002</v>
      </c>
    </row>
    <row r="23" spans="1:29" x14ac:dyDescent="0.3">
      <c r="A23" s="69" t="s">
        <v>51</v>
      </c>
      <c r="B23" s="138">
        <v>33.1</v>
      </c>
      <c r="C23" s="137">
        <v>6.492</v>
      </c>
      <c r="D23" s="137">
        <f>VLOOKUP(A23,'31.03ЛК ПОКАЗ'!$B$15:$J$1504,9,0)</f>
        <v>7.6</v>
      </c>
      <c r="E23" s="137">
        <f>D23</f>
        <v>7.6</v>
      </c>
      <c r="F23" s="137">
        <f>E23-C23</f>
        <v>1.1079999999999997</v>
      </c>
      <c r="G23" s="137">
        <f>B23</f>
        <v>33.1</v>
      </c>
      <c r="H23" s="137"/>
      <c r="I23" s="137">
        <f t="shared" si="1"/>
        <v>1.1079999999999997</v>
      </c>
      <c r="J23" s="137">
        <f t="shared" si="0"/>
        <v>7.6</v>
      </c>
      <c r="K23" s="137"/>
      <c r="L23" s="137">
        <f>VLOOKUP(A23,'Показ 16.11'!$B$2:$D$742,3,0)</f>
        <v>8.3699999999999992</v>
      </c>
      <c r="M23" s="137">
        <f>VLOOKUP(A23,'31.12ЛК ПОКАЗ'!$B$15:$H$1504,7,0)</f>
        <v>8</v>
      </c>
      <c r="N23" s="137">
        <f>VLOOKUP(A23,'Показ 31.12'!$B$2:$D$742,3,0)</f>
        <v>8.8719999999999999</v>
      </c>
      <c r="O23" s="137">
        <f>N23</f>
        <v>8.8719999999999999</v>
      </c>
      <c r="P23" s="137">
        <f>O23-L23</f>
        <v>0.50200000000000067</v>
      </c>
      <c r="Q23" s="137">
        <f>B23</f>
        <v>33.1</v>
      </c>
      <c r="R23" s="137"/>
      <c r="S23" s="137">
        <f t="shared" si="4"/>
        <v>0.50200000000000067</v>
      </c>
      <c r="T23" s="137">
        <f>L23+S23</f>
        <v>8.8719999999999999</v>
      </c>
      <c r="U23" s="75"/>
      <c r="W23" s="27"/>
      <c r="X23">
        <f>VLOOKUP(A23,РАСЧЕТ!B:S,18,0)</f>
        <v>1.1079999999999997</v>
      </c>
      <c r="Y23" s="27">
        <f t="shared" si="5"/>
        <v>0</v>
      </c>
      <c r="AB23" s="27">
        <f t="shared" si="18"/>
        <v>7.6</v>
      </c>
      <c r="AC23" s="27">
        <f t="shared" si="17"/>
        <v>8.8719999999999999</v>
      </c>
    </row>
    <row r="24" spans="1:29" x14ac:dyDescent="0.3">
      <c r="A24" s="69" t="s">
        <v>35</v>
      </c>
      <c r="B24" s="138">
        <v>36.700000000000003</v>
      </c>
      <c r="C24" s="137">
        <v>0.24937438448726038</v>
      </c>
      <c r="D24" s="137"/>
      <c r="E24" s="137"/>
      <c r="F24" s="137"/>
      <c r="G24" s="137"/>
      <c r="H24" s="137">
        <f>B24*$H$797</f>
        <v>1.1747171415818825</v>
      </c>
      <c r="I24" s="137">
        <f t="shared" si="1"/>
        <v>1.1747171415818825</v>
      </c>
      <c r="J24" s="137">
        <f t="shared" si="0"/>
        <v>1.4240915260691429</v>
      </c>
      <c r="K24" s="137"/>
      <c r="L24" s="137"/>
      <c r="M24" s="137"/>
      <c r="N24" s="137"/>
      <c r="O24" s="137"/>
      <c r="P24" s="137"/>
      <c r="Q24" s="137"/>
      <c r="R24" s="137">
        <f>B24*$R$797</f>
        <v>0.51652882761364627</v>
      </c>
      <c r="S24" s="137">
        <f t="shared" si="4"/>
        <v>0.51652882761364627</v>
      </c>
      <c r="T24" s="137">
        <f>J24+S24</f>
        <v>1.9406203536827893</v>
      </c>
      <c r="U24" s="75"/>
      <c r="W24" s="27"/>
      <c r="X24">
        <f>VLOOKUP(A24,РАСЧЕТ!B:S,18,0)</f>
        <v>1.1747171415818825</v>
      </c>
      <c r="Y24" s="27">
        <f t="shared" si="5"/>
        <v>0</v>
      </c>
      <c r="AB24" t="s">
        <v>4007</v>
      </c>
      <c r="AC24" t="s">
        <v>4007</v>
      </c>
    </row>
    <row r="25" spans="1:29" s="157" customFormat="1" x14ac:dyDescent="0.3">
      <c r="A25" s="153" t="s">
        <v>152</v>
      </c>
      <c r="B25" s="154">
        <v>78.400000000000006</v>
      </c>
      <c r="C25" s="155">
        <v>5.3070000000000013</v>
      </c>
      <c r="D25" s="155">
        <f>VLOOKUP(A25,'31.03ЛК ПОКАЗ'!$B$15:$J$1504,9,0)</f>
        <v>7.827</v>
      </c>
      <c r="E25" s="155">
        <f>D25</f>
        <v>7.827</v>
      </c>
      <c r="F25" s="155">
        <f>E25-C25</f>
        <v>2.5199999999999987</v>
      </c>
      <c r="G25" s="155">
        <f>B25</f>
        <v>78.400000000000006</v>
      </c>
      <c r="H25" s="155"/>
      <c r="I25" s="137">
        <f t="shared" si="1"/>
        <v>2.5199999999999987</v>
      </c>
      <c r="J25" s="155">
        <f t="shared" si="0"/>
        <v>7.827</v>
      </c>
      <c r="K25" s="155"/>
      <c r="L25" s="155">
        <v>8.7889999999999997</v>
      </c>
      <c r="M25" s="155">
        <f>VLOOKUP(A25,'31.12ЛК ПОКАЗ'!$B$15:$H$1504,7,0)</f>
        <v>9.3819999999999997</v>
      </c>
      <c r="N25" s="155">
        <f>VLOOKUP(A25,'Показ 31.12'!$B$2:$D$742,3,0)</f>
        <v>24.542000000000002</v>
      </c>
      <c r="O25" s="155">
        <f>M25</f>
        <v>9.3819999999999997</v>
      </c>
      <c r="P25" s="155">
        <f t="shared" ref="P25:P32" si="19">O25-L25</f>
        <v>0.59299999999999997</v>
      </c>
      <c r="Q25" s="155">
        <f t="shared" ref="Q25:Q32" si="20">B25</f>
        <v>78.400000000000006</v>
      </c>
      <c r="R25" s="155"/>
      <c r="S25" s="137">
        <f t="shared" si="4"/>
        <v>0.59299999999999997</v>
      </c>
      <c r="T25" s="155">
        <f t="shared" ref="T25:T32" si="21">L25+S25</f>
        <v>9.3819999999999997</v>
      </c>
      <c r="U25" s="156"/>
      <c r="W25" s="155"/>
      <c r="X25">
        <f>VLOOKUP(A25,РАСЧЕТ!B:S,18,0)</f>
        <v>2.5199999999999987</v>
      </c>
      <c r="Y25" s="27">
        <f t="shared" si="5"/>
        <v>0</v>
      </c>
      <c r="AB25" s="27">
        <f>J25</f>
        <v>7.827</v>
      </c>
      <c r="AC25" s="27">
        <f t="shared" ref="AC25:AC32" si="22">T25</f>
        <v>9.3819999999999997</v>
      </c>
    </row>
    <row r="26" spans="1:29" x14ac:dyDescent="0.3">
      <c r="A26" s="69" t="s">
        <v>155</v>
      </c>
      <c r="B26" s="138">
        <v>78.400000000000006</v>
      </c>
      <c r="C26" s="137">
        <v>16.943999999999999</v>
      </c>
      <c r="D26" s="137"/>
      <c r="E26" s="137"/>
      <c r="F26" s="137"/>
      <c r="G26" s="137"/>
      <c r="H26" s="137">
        <f>B26*$H$797</f>
        <v>2.5094774904637491</v>
      </c>
      <c r="I26" s="137">
        <f t="shared" si="1"/>
        <v>2.5094774904637491</v>
      </c>
      <c r="J26" s="137">
        <f t="shared" si="0"/>
        <v>19.453477490463747</v>
      </c>
      <c r="K26" s="137"/>
      <c r="L26" s="137">
        <f>VLOOKUP(A26,'Показ 16.11'!$B$2:$D$742,3,0)</f>
        <v>23.652000000000001</v>
      </c>
      <c r="M26" s="137" t="str">
        <f>VLOOKUP(A26,'31.12ЛК ПОКАЗ'!$B$15:$H$1504,7,0)</f>
        <v>-</v>
      </c>
      <c r="N26" s="137">
        <f>VLOOKUP(A26,'Показ 31.12'!$B$2:$D$742,3,0)</f>
        <v>25.071000000000002</v>
      </c>
      <c r="O26" s="137">
        <f>N26</f>
        <v>25.071000000000002</v>
      </c>
      <c r="P26" s="137">
        <f t="shared" si="19"/>
        <v>1.4190000000000005</v>
      </c>
      <c r="Q26" s="137">
        <f t="shared" si="20"/>
        <v>78.400000000000006</v>
      </c>
      <c r="R26" s="137"/>
      <c r="S26" s="137">
        <f t="shared" si="4"/>
        <v>1.4190000000000005</v>
      </c>
      <c r="T26" s="137">
        <f t="shared" si="21"/>
        <v>25.071000000000002</v>
      </c>
      <c r="U26" s="75"/>
      <c r="W26" s="27"/>
      <c r="X26">
        <f>VLOOKUP(A26,РАСЧЕТ!B:S,18,0)</f>
        <v>2.5094774904637491</v>
      </c>
      <c r="Y26" s="27">
        <f t="shared" si="5"/>
        <v>0</v>
      </c>
      <c r="AB26" t="s">
        <v>4007</v>
      </c>
      <c r="AC26" s="27">
        <f t="shared" si="22"/>
        <v>25.071000000000002</v>
      </c>
    </row>
    <row r="27" spans="1:29" s="157" customFormat="1" x14ac:dyDescent="0.3">
      <c r="A27" s="153" t="s">
        <v>37</v>
      </c>
      <c r="B27" s="154">
        <v>101.7</v>
      </c>
      <c r="C27" s="155">
        <v>17.815999999999999</v>
      </c>
      <c r="D27" s="155"/>
      <c r="E27" s="155"/>
      <c r="F27" s="155"/>
      <c r="G27" s="155"/>
      <c r="H27" s="155">
        <f>B27*$H$797</f>
        <v>3.2552788364816743</v>
      </c>
      <c r="I27" s="137">
        <f t="shared" si="1"/>
        <v>3.2552788364816743</v>
      </c>
      <c r="J27" s="155">
        <f t="shared" si="0"/>
        <v>21.071278836481675</v>
      </c>
      <c r="K27" s="155"/>
      <c r="L27" s="155">
        <f>VLOOKUP(A27,'Показ 16.11'!$B$2:$D$742,3,0)</f>
        <v>29.052</v>
      </c>
      <c r="M27" s="155" t="str">
        <f>VLOOKUP(A27,'31.12ЛК ПОКАЗ'!$B$15:$H$1504,7,0)</f>
        <v>-</v>
      </c>
      <c r="N27" s="155">
        <f>VLOOKUP(A27,'Показ 31.12'!$B$2:$D$742,3,0)</f>
        <v>30.795000000000002</v>
      </c>
      <c r="O27" s="155">
        <f>N27</f>
        <v>30.795000000000002</v>
      </c>
      <c r="P27" s="155">
        <f t="shared" si="19"/>
        <v>1.7430000000000021</v>
      </c>
      <c r="Q27" s="155">
        <f t="shared" si="20"/>
        <v>101.7</v>
      </c>
      <c r="R27" s="155"/>
      <c r="S27" s="137">
        <f t="shared" si="4"/>
        <v>1.7430000000000021</v>
      </c>
      <c r="T27" s="155">
        <f t="shared" si="21"/>
        <v>30.795000000000002</v>
      </c>
      <c r="U27" s="156"/>
      <c r="W27" s="155"/>
      <c r="X27">
        <f>VLOOKUP(A27,РАСЧЕТ!B:S,18,0)</f>
        <v>3.2552788364816743</v>
      </c>
      <c r="Y27" s="27">
        <f t="shared" si="5"/>
        <v>0</v>
      </c>
      <c r="AB27" t="s">
        <v>4007</v>
      </c>
      <c r="AC27" s="27">
        <f t="shared" si="22"/>
        <v>30.795000000000002</v>
      </c>
    </row>
    <row r="28" spans="1:29" x14ac:dyDescent="0.3">
      <c r="A28" s="69" t="s">
        <v>42</v>
      </c>
      <c r="B28" s="138">
        <v>78.8</v>
      </c>
      <c r="C28" s="137">
        <v>18.779</v>
      </c>
      <c r="D28" s="137"/>
      <c r="E28" s="137"/>
      <c r="F28" s="137"/>
      <c r="G28" s="137"/>
      <c r="H28" s="137">
        <f>B28*$H$797</f>
        <v>2.5222809470477472</v>
      </c>
      <c r="I28" s="137">
        <f t="shared" si="1"/>
        <v>2.5222809470477472</v>
      </c>
      <c r="J28" s="137">
        <f t="shared" si="0"/>
        <v>21.301280947047747</v>
      </c>
      <c r="K28" s="137"/>
      <c r="L28" s="137">
        <f>VLOOKUP(A28,'Показ 16.11'!$B$2:$D$742,3,0)</f>
        <v>29.417999999999999</v>
      </c>
      <c r="M28" s="137" t="str">
        <f>VLOOKUP(A28,'31.12ЛК ПОКАЗ'!$B$15:$H$1504,7,0)</f>
        <v>-</v>
      </c>
      <c r="N28" s="137">
        <f>VLOOKUP(A28,'Показ 31.12'!$B$2:$D$742,3,0)</f>
        <v>31.183</v>
      </c>
      <c r="O28" s="137">
        <f>N28</f>
        <v>31.183</v>
      </c>
      <c r="P28" s="137">
        <f t="shared" si="19"/>
        <v>1.7650000000000006</v>
      </c>
      <c r="Q28" s="137">
        <f t="shared" si="20"/>
        <v>78.8</v>
      </c>
      <c r="R28" s="137"/>
      <c r="S28" s="137">
        <f t="shared" si="4"/>
        <v>1.7650000000000006</v>
      </c>
      <c r="T28" s="137">
        <f t="shared" si="21"/>
        <v>31.183</v>
      </c>
      <c r="U28" s="75"/>
      <c r="W28" s="27"/>
      <c r="X28">
        <f>VLOOKUP(A28,РАСЧЕТ!B:S,18,0)</f>
        <v>2.5222809470477472</v>
      </c>
      <c r="Y28" s="27">
        <f t="shared" si="5"/>
        <v>0</v>
      </c>
      <c r="AB28" t="s">
        <v>4007</v>
      </c>
      <c r="AC28" s="27">
        <f t="shared" si="22"/>
        <v>31.183</v>
      </c>
    </row>
    <row r="29" spans="1:29" x14ac:dyDescent="0.3">
      <c r="A29" s="69" t="s">
        <v>133</v>
      </c>
      <c r="B29" s="138">
        <v>46.7</v>
      </c>
      <c r="C29" s="137">
        <v>7.7910000000000004</v>
      </c>
      <c r="D29" s="137"/>
      <c r="E29" s="137"/>
      <c r="F29" s="137"/>
      <c r="G29" s="137"/>
      <c r="H29" s="137">
        <f>B29*$H$797</f>
        <v>1.4948035561818505</v>
      </c>
      <c r="I29" s="137">
        <f t="shared" si="1"/>
        <v>1.4948035561818505</v>
      </c>
      <c r="J29" s="137">
        <f t="shared" si="0"/>
        <v>9.2858035561818504</v>
      </c>
      <c r="K29" s="137"/>
      <c r="L29" s="137">
        <f>VLOOKUP(A29,'Показ 16.11'!$B$2:$D$742,3,0)</f>
        <v>10.815</v>
      </c>
      <c r="M29" s="137" t="str">
        <f>VLOOKUP(A29,'31.12ЛК ПОКАЗ'!$B$15:$H$1504,7,0)</f>
        <v>-</v>
      </c>
      <c r="N29" s="137">
        <f>VLOOKUP(A29,'Показ 31.12'!$B$2:$D$742,3,0)</f>
        <v>11.464</v>
      </c>
      <c r="O29" s="137">
        <f>N29</f>
        <v>11.464</v>
      </c>
      <c r="P29" s="137">
        <f t="shared" si="19"/>
        <v>0.64900000000000091</v>
      </c>
      <c r="Q29" s="137">
        <f t="shared" si="20"/>
        <v>46.7</v>
      </c>
      <c r="R29" s="137"/>
      <c r="S29" s="137">
        <f t="shared" si="4"/>
        <v>0.64900000000000091</v>
      </c>
      <c r="T29" s="137">
        <f t="shared" si="21"/>
        <v>11.464</v>
      </c>
      <c r="U29" s="75"/>
      <c r="W29" s="27"/>
      <c r="X29">
        <f>VLOOKUP(A29,РАСЧЕТ!B:S,18,0)</f>
        <v>1.4948035561818505</v>
      </c>
      <c r="Y29" s="27">
        <f t="shared" si="5"/>
        <v>0</v>
      </c>
      <c r="AB29" t="s">
        <v>4007</v>
      </c>
      <c r="AC29" s="27">
        <f t="shared" si="22"/>
        <v>11.464</v>
      </c>
    </row>
    <row r="30" spans="1:29" x14ac:dyDescent="0.3">
      <c r="A30" s="69" t="s">
        <v>89</v>
      </c>
      <c r="B30" s="138">
        <v>46.6</v>
      </c>
      <c r="C30" s="137">
        <v>4.0330000000000004</v>
      </c>
      <c r="D30" s="137">
        <f>VLOOKUP(A30,'31.03ЛК ПОКАЗ'!$B$15:$J$1504,9,0)</f>
        <v>5.226</v>
      </c>
      <c r="E30" s="137">
        <f>D30</f>
        <v>5.226</v>
      </c>
      <c r="F30" s="137">
        <f>E30-C30</f>
        <v>1.1929999999999996</v>
      </c>
      <c r="G30" s="137">
        <f>B30</f>
        <v>46.6</v>
      </c>
      <c r="H30" s="137"/>
      <c r="I30" s="137">
        <f t="shared" si="1"/>
        <v>1.1929999999999996</v>
      </c>
      <c r="J30" s="137">
        <f t="shared" si="0"/>
        <v>5.226</v>
      </c>
      <c r="K30" s="137"/>
      <c r="L30" s="137">
        <f>VLOOKUP(A30,'Показ 16.11'!$B$2:$D$742,3,0)</f>
        <v>6.3</v>
      </c>
      <c r="M30" s="137">
        <f>VLOOKUP(A30,'31.12ЛК ПОКАЗ'!$B$15:$H$1504,7,0)</f>
        <v>6.5019999999999998</v>
      </c>
      <c r="N30" s="137">
        <f>VLOOKUP(A30,'Показ 31.12'!$B$2:$D$742,3,0)</f>
        <v>6.6779999999999999</v>
      </c>
      <c r="O30" s="137">
        <f>M30</f>
        <v>6.5019999999999998</v>
      </c>
      <c r="P30" s="137">
        <f t="shared" si="19"/>
        <v>0.20199999999999996</v>
      </c>
      <c r="Q30" s="137">
        <f t="shared" si="20"/>
        <v>46.6</v>
      </c>
      <c r="R30" s="137"/>
      <c r="S30" s="137">
        <f t="shared" si="4"/>
        <v>0.20199999999999996</v>
      </c>
      <c r="T30" s="137">
        <f t="shared" si="21"/>
        <v>6.5019999999999998</v>
      </c>
      <c r="U30" s="75"/>
      <c r="W30" s="27"/>
      <c r="X30">
        <f>VLOOKUP(A30,РАСЧЕТ!B:S,18,0)</f>
        <v>1.1929999999999996</v>
      </c>
      <c r="Y30" s="27">
        <f t="shared" si="5"/>
        <v>0</v>
      </c>
      <c r="AB30" s="27">
        <f>J30</f>
        <v>5.226</v>
      </c>
      <c r="AC30" s="27">
        <f t="shared" si="22"/>
        <v>6.5019999999999998</v>
      </c>
    </row>
    <row r="31" spans="1:29" x14ac:dyDescent="0.3">
      <c r="A31" s="69" t="s">
        <v>44</v>
      </c>
      <c r="B31" s="138">
        <v>50.8</v>
      </c>
      <c r="C31" s="137">
        <v>10.375999999999999</v>
      </c>
      <c r="D31" s="137"/>
      <c r="E31" s="137"/>
      <c r="F31" s="137"/>
      <c r="G31" s="137"/>
      <c r="H31" s="137">
        <f>B31*$H$797</f>
        <v>1.626038986167837</v>
      </c>
      <c r="I31" s="137">
        <f t="shared" si="1"/>
        <v>1.626038986167837</v>
      </c>
      <c r="J31" s="137">
        <f t="shared" si="0"/>
        <v>12.002038986167836</v>
      </c>
      <c r="K31" s="137"/>
      <c r="L31" s="137">
        <f>VLOOKUP(A31,'Показ 16.11'!$B$2:$D$742,3,0)</f>
        <v>14.19</v>
      </c>
      <c r="M31" s="137" t="str">
        <f>VLOOKUP(A31,'31.12ЛК ПОКАЗ'!$B$15:$H$1504,7,0)</f>
        <v>-</v>
      </c>
      <c r="N31" s="137">
        <f>VLOOKUP(A31,'Показ 31.12'!$B$2:$D$742,3,0)</f>
        <v>15.041</v>
      </c>
      <c r="O31" s="137">
        <f>N31</f>
        <v>15.041</v>
      </c>
      <c r="P31" s="137">
        <f t="shared" si="19"/>
        <v>0.85100000000000087</v>
      </c>
      <c r="Q31" s="137">
        <f t="shared" si="20"/>
        <v>50.8</v>
      </c>
      <c r="R31" s="137"/>
      <c r="S31" s="137">
        <f t="shared" si="4"/>
        <v>0.85100000000000087</v>
      </c>
      <c r="T31" s="137">
        <f t="shared" si="21"/>
        <v>15.041</v>
      </c>
      <c r="U31" s="75"/>
      <c r="W31" s="27"/>
      <c r="X31">
        <f>VLOOKUP(A31,РАСЧЕТ!B:S,18,0)</f>
        <v>1.626038986167837</v>
      </c>
      <c r="Y31" s="27">
        <f t="shared" si="5"/>
        <v>0</v>
      </c>
      <c r="AB31" t="s">
        <v>4007</v>
      </c>
      <c r="AC31" s="27">
        <f t="shared" si="22"/>
        <v>15.041</v>
      </c>
    </row>
    <row r="32" spans="1:29" x14ac:dyDescent="0.3">
      <c r="A32" s="69" t="s">
        <v>52</v>
      </c>
      <c r="B32" s="138">
        <v>110.4</v>
      </c>
      <c r="C32" s="137">
        <v>16.736999999999998</v>
      </c>
      <c r="D32" s="137"/>
      <c r="E32" s="137"/>
      <c r="F32" s="137"/>
      <c r="G32" s="137"/>
      <c r="H32" s="137">
        <f>B32*$H$797</f>
        <v>3.5337540171836466</v>
      </c>
      <c r="I32" s="137">
        <f t="shared" si="1"/>
        <v>3.5337540171836466</v>
      </c>
      <c r="J32" s="137">
        <f t="shared" si="0"/>
        <v>20.270754017183645</v>
      </c>
      <c r="K32" s="137"/>
      <c r="L32" s="137">
        <f>VLOOKUP(A32,'Показ 16.11'!$B$2:$D$742,3,0)</f>
        <v>21.878</v>
      </c>
      <c r="M32" s="137" t="str">
        <f>VLOOKUP(A32,'31.12ЛК ПОКАЗ'!$B$15:$H$1504,7,0)</f>
        <v>-</v>
      </c>
      <c r="N32" s="137">
        <f>VLOOKUP(A32,'Показ 31.12'!$B$2:$D$742,3,0)</f>
        <v>23.190999999999999</v>
      </c>
      <c r="O32" s="137">
        <f>N32</f>
        <v>23.190999999999999</v>
      </c>
      <c r="P32" s="137">
        <f t="shared" si="19"/>
        <v>1.3129999999999988</v>
      </c>
      <c r="Q32" s="137">
        <f t="shared" si="20"/>
        <v>110.4</v>
      </c>
      <c r="R32" s="137"/>
      <c r="S32" s="137">
        <f t="shared" si="4"/>
        <v>1.3129999999999988</v>
      </c>
      <c r="T32" s="137">
        <f t="shared" si="21"/>
        <v>23.190999999999999</v>
      </c>
      <c r="U32" s="75"/>
      <c r="W32" s="27"/>
      <c r="X32">
        <f>VLOOKUP(A32,РАСЧЕТ!B:S,18,0)</f>
        <v>3.5337540171836466</v>
      </c>
      <c r="Y32" s="27">
        <f t="shared" si="5"/>
        <v>0</v>
      </c>
      <c r="AB32" t="s">
        <v>4007</v>
      </c>
      <c r="AC32" s="27">
        <f t="shared" si="22"/>
        <v>23.190999999999999</v>
      </c>
    </row>
    <row r="33" spans="1:29" x14ac:dyDescent="0.3">
      <c r="A33" s="99" t="s">
        <v>138</v>
      </c>
      <c r="B33" s="138">
        <v>80.900000000000006</v>
      </c>
      <c r="C33" s="137">
        <v>16.925000000000001</v>
      </c>
      <c r="D33" s="137"/>
      <c r="E33" s="137"/>
      <c r="F33" s="137"/>
      <c r="G33" s="137"/>
      <c r="H33" s="137">
        <f>B33*$H$797</f>
        <v>2.5894990941137408</v>
      </c>
      <c r="I33" s="137">
        <f t="shared" si="1"/>
        <v>2.5894990941137408</v>
      </c>
      <c r="J33" s="137">
        <f t="shared" si="0"/>
        <v>19.514499094113742</v>
      </c>
      <c r="K33" s="137"/>
      <c r="L33" s="137"/>
      <c r="M33" s="137"/>
      <c r="N33" s="137"/>
      <c r="O33" s="137"/>
      <c r="P33" s="137"/>
      <c r="Q33" s="137"/>
      <c r="R33" s="137">
        <f>B33*$R$797</f>
        <v>1.1386153175461575</v>
      </c>
      <c r="S33" s="137">
        <f t="shared" si="4"/>
        <v>1.1386153175461575</v>
      </c>
      <c r="T33" s="137">
        <f>S33+J33</f>
        <v>20.653114411659899</v>
      </c>
      <c r="U33" s="75"/>
      <c r="W33" s="27"/>
      <c r="X33">
        <f>VLOOKUP(A33,РАСЧЕТ!B:S,18,0)</f>
        <v>2.5894990941137408</v>
      </c>
      <c r="Y33" s="27">
        <f t="shared" si="5"/>
        <v>0</v>
      </c>
      <c r="AB33" t="s">
        <v>4007</v>
      </c>
      <c r="AC33" t="s">
        <v>4007</v>
      </c>
    </row>
    <row r="34" spans="1:29" x14ac:dyDescent="0.3">
      <c r="A34" s="69" t="s">
        <v>148</v>
      </c>
      <c r="B34" s="138">
        <v>38.299999999999997</v>
      </c>
      <c r="C34" s="137">
        <v>7.343</v>
      </c>
      <c r="D34" s="137"/>
      <c r="E34" s="137"/>
      <c r="F34" s="137"/>
      <c r="G34" s="137"/>
      <c r="H34" s="137">
        <f>B34*$H$797</f>
        <v>1.2259309679178771</v>
      </c>
      <c r="I34" s="137">
        <f t="shared" si="1"/>
        <v>1.2259309679178771</v>
      </c>
      <c r="J34" s="137">
        <f t="shared" si="0"/>
        <v>8.5689309679178773</v>
      </c>
      <c r="K34" s="137"/>
      <c r="L34" s="137">
        <f>VLOOKUP(A34,'Показ 16.11'!$B$2:$D$742,3,0)</f>
        <v>10.728999999999999</v>
      </c>
      <c r="M34" s="137" t="str">
        <f>VLOOKUP(A34,'31.12ЛК ПОКАЗ'!$B$15:$H$1504,7,0)</f>
        <v>-</v>
      </c>
      <c r="N34" s="137">
        <f>VLOOKUP(A34,'Показ 31.12'!$B$2:$D$742,3,0)</f>
        <v>11.372999999999999</v>
      </c>
      <c r="O34" s="137">
        <f>N34</f>
        <v>11.372999999999999</v>
      </c>
      <c r="P34" s="137">
        <f t="shared" ref="P34:P43" si="23">O34-L34</f>
        <v>0.64400000000000013</v>
      </c>
      <c r="Q34" s="137">
        <f t="shared" ref="Q34:Q43" si="24">B34</f>
        <v>38.299999999999997</v>
      </c>
      <c r="R34" s="137"/>
      <c r="S34" s="137">
        <f t="shared" si="4"/>
        <v>0.64400000000000013</v>
      </c>
      <c r="T34" s="137">
        <f t="shared" ref="T34:T43" si="25">L34+S34</f>
        <v>11.372999999999999</v>
      </c>
      <c r="U34" s="75"/>
      <c r="W34" s="27"/>
      <c r="X34">
        <f>VLOOKUP(A34,РАСЧЕТ!B:S,18,0)</f>
        <v>1.2259309679178771</v>
      </c>
      <c r="Y34" s="27">
        <f t="shared" si="5"/>
        <v>0</v>
      </c>
      <c r="AB34" t="s">
        <v>4007</v>
      </c>
      <c r="AC34" s="27">
        <f t="shared" ref="AC34:AC43" si="26">T34</f>
        <v>11.372999999999999</v>
      </c>
    </row>
    <row r="35" spans="1:29" x14ac:dyDescent="0.3">
      <c r="A35" s="69" t="s">
        <v>141</v>
      </c>
      <c r="B35" s="138">
        <v>24</v>
      </c>
      <c r="C35" s="137">
        <v>7.3289999999999997</v>
      </c>
      <c r="D35" s="137"/>
      <c r="E35" s="137"/>
      <c r="F35" s="137"/>
      <c r="G35" s="137"/>
      <c r="H35" s="137">
        <f>B35*$H$797</f>
        <v>0.76820739503992308</v>
      </c>
      <c r="I35" s="137">
        <f t="shared" si="1"/>
        <v>0.76820739503992308</v>
      </c>
      <c r="J35" s="137">
        <f t="shared" si="0"/>
        <v>8.0972073950399235</v>
      </c>
      <c r="K35" s="137"/>
      <c r="L35" s="137">
        <f>VLOOKUP(A35,'Показ 16.11'!$B$2:$D$742,3,0)</f>
        <v>9.4130000000000003</v>
      </c>
      <c r="M35" s="137" t="str">
        <f>VLOOKUP(A35,'31.12ЛК ПОКАЗ'!$B$15:$H$1504,7,0)</f>
        <v>-</v>
      </c>
      <c r="N35" s="137">
        <f>VLOOKUP(A35,'Показ 31.12'!$B$2:$D$742,3,0)</f>
        <v>9.9779999999999998</v>
      </c>
      <c r="O35" s="137">
        <f>N35</f>
        <v>9.9779999999999998</v>
      </c>
      <c r="P35" s="137">
        <f t="shared" si="23"/>
        <v>0.5649999999999995</v>
      </c>
      <c r="Q35" s="137">
        <f t="shared" si="24"/>
        <v>24</v>
      </c>
      <c r="R35" s="137"/>
      <c r="S35" s="137">
        <f t="shared" si="4"/>
        <v>0.5649999999999995</v>
      </c>
      <c r="T35" s="137">
        <f t="shared" si="25"/>
        <v>9.9779999999999998</v>
      </c>
      <c r="U35" s="75"/>
      <c r="W35" s="27"/>
      <c r="X35">
        <f>VLOOKUP(A35,РАСЧЕТ!B:S,18,0)</f>
        <v>0.76820739503992308</v>
      </c>
      <c r="Y35" s="27">
        <f t="shared" si="5"/>
        <v>0</v>
      </c>
      <c r="AB35" t="s">
        <v>4007</v>
      </c>
      <c r="AC35" s="27">
        <f t="shared" si="26"/>
        <v>9.9779999999999998</v>
      </c>
    </row>
    <row r="36" spans="1:29" x14ac:dyDescent="0.3">
      <c r="A36" s="69" t="s">
        <v>313</v>
      </c>
      <c r="B36" s="138">
        <v>72.599999999999994</v>
      </c>
      <c r="C36" s="137">
        <v>7.1689999999999996</v>
      </c>
      <c r="D36" s="137">
        <f>VLOOKUP(A36,'31.03ЛК ПОКАЗ'!$B$15:$J$1504,9,0)</f>
        <v>9.67</v>
      </c>
      <c r="E36" s="137">
        <f>D36</f>
        <v>9.67</v>
      </c>
      <c r="F36" s="137">
        <f>E36-C36</f>
        <v>2.5010000000000003</v>
      </c>
      <c r="G36" s="137">
        <f>B36</f>
        <v>72.599999999999994</v>
      </c>
      <c r="H36" s="137"/>
      <c r="I36" s="137">
        <f t="shared" si="1"/>
        <v>2.5010000000000003</v>
      </c>
      <c r="J36" s="137">
        <f t="shared" si="0"/>
        <v>9.67</v>
      </c>
      <c r="K36" s="137"/>
      <c r="L36" s="137">
        <f>VLOOKUP(A36,'Показ 16.11'!$B$2:$D$742,3,0)</f>
        <v>11.407</v>
      </c>
      <c r="M36" s="137" t="str">
        <f>VLOOKUP(A36,'31.12ЛК ПОКАЗ'!$B$15:$H$1504,7,0)</f>
        <v>-</v>
      </c>
      <c r="N36" s="137">
        <f>VLOOKUP(A36,'Показ 31.12'!$B$2:$D$742,3,0)</f>
        <v>12.090999999999999</v>
      </c>
      <c r="O36" s="137">
        <f>N36</f>
        <v>12.090999999999999</v>
      </c>
      <c r="P36" s="137">
        <f t="shared" si="23"/>
        <v>0.68399999999999928</v>
      </c>
      <c r="Q36" s="137">
        <f t="shared" si="24"/>
        <v>72.599999999999994</v>
      </c>
      <c r="R36" s="137"/>
      <c r="S36" s="137">
        <f t="shared" si="4"/>
        <v>0.68399999999999928</v>
      </c>
      <c r="T36" s="137">
        <f t="shared" si="25"/>
        <v>12.090999999999999</v>
      </c>
      <c r="U36" s="75"/>
      <c r="W36" s="27"/>
      <c r="X36">
        <f>VLOOKUP(A36,РАСЧЕТ!B:S,18,0)</f>
        <v>2.5010000000000003</v>
      </c>
      <c r="Y36" s="27">
        <f t="shared" si="5"/>
        <v>0</v>
      </c>
      <c r="AB36" s="27">
        <f t="shared" ref="AB36:AB37" si="27">J36</f>
        <v>9.67</v>
      </c>
      <c r="AC36" s="27">
        <f t="shared" si="26"/>
        <v>12.090999999999999</v>
      </c>
    </row>
    <row r="37" spans="1:29" x14ac:dyDescent="0.3">
      <c r="A37" s="69" t="s">
        <v>153</v>
      </c>
      <c r="B37" s="138">
        <v>33.4</v>
      </c>
      <c r="C37" s="137">
        <v>11.436</v>
      </c>
      <c r="D37" s="137">
        <f>VLOOKUP(A37,'31.03ЛК ПОКАЗ'!$B$15:$J$1504,7,0)</f>
        <v>13.05</v>
      </c>
      <c r="E37" s="137">
        <f>D37</f>
        <v>13.05</v>
      </c>
      <c r="F37" s="137">
        <f>E37-C37</f>
        <v>1.6140000000000008</v>
      </c>
      <c r="G37" s="137">
        <f>B37</f>
        <v>33.4</v>
      </c>
      <c r="H37" s="137"/>
      <c r="I37" s="137">
        <f t="shared" si="1"/>
        <v>1.6140000000000008</v>
      </c>
      <c r="J37" s="137">
        <f t="shared" si="0"/>
        <v>13.05</v>
      </c>
      <c r="K37" s="137"/>
      <c r="L37" s="137">
        <f>VLOOKUP(A37,'Показ 16.11'!$B$2:$D$742,3,0)</f>
        <v>14.91</v>
      </c>
      <c r="M37" s="137" t="str">
        <f>VLOOKUP(A37,'31.12ЛК ПОКАЗ'!$B$15:$H$1504,7,0)</f>
        <v>-</v>
      </c>
      <c r="N37" s="137">
        <f>VLOOKUP(A37,'Показ 31.12'!$B$2:$D$742,3,0)</f>
        <v>15.805</v>
      </c>
      <c r="O37" s="137">
        <f>N37</f>
        <v>15.805</v>
      </c>
      <c r="P37" s="137">
        <f t="shared" si="23"/>
        <v>0.89499999999999957</v>
      </c>
      <c r="Q37" s="137">
        <f t="shared" si="24"/>
        <v>33.4</v>
      </c>
      <c r="R37" s="137"/>
      <c r="S37" s="137">
        <f t="shared" si="4"/>
        <v>0.89499999999999957</v>
      </c>
      <c r="T37" s="137">
        <f t="shared" si="25"/>
        <v>15.805</v>
      </c>
      <c r="U37" s="75"/>
      <c r="W37" s="27"/>
      <c r="X37">
        <f>VLOOKUP(A37,РАСЧЕТ!B:S,18,0)</f>
        <v>1.6140000000000008</v>
      </c>
      <c r="Y37" s="27">
        <f t="shared" si="5"/>
        <v>0</v>
      </c>
      <c r="AB37" s="27">
        <f t="shared" si="27"/>
        <v>13.05</v>
      </c>
      <c r="AC37" s="27">
        <f t="shared" si="26"/>
        <v>15.805</v>
      </c>
    </row>
    <row r="38" spans="1:29" x14ac:dyDescent="0.3">
      <c r="A38" s="69" t="s">
        <v>135</v>
      </c>
      <c r="B38" s="138">
        <v>60.2</v>
      </c>
      <c r="C38" s="137">
        <v>22.645</v>
      </c>
      <c r="D38" s="137"/>
      <c r="E38" s="137"/>
      <c r="F38" s="137"/>
      <c r="G38" s="137"/>
      <c r="H38" s="137">
        <f>B38*$H$797</f>
        <v>1.9269202158918071</v>
      </c>
      <c r="I38" s="137">
        <f t="shared" si="1"/>
        <v>1.9269202158918071</v>
      </c>
      <c r="J38" s="137">
        <f t="shared" si="0"/>
        <v>24.571920215891808</v>
      </c>
      <c r="K38" s="137"/>
      <c r="L38" s="137">
        <f>VLOOKUP(A38,'Показ 16.11'!$B$2:$D$742,3,0)</f>
        <v>29.036000000000001</v>
      </c>
      <c r="M38" s="137" t="str">
        <f>VLOOKUP(A38,'31.12ЛК ПОКАЗ'!$B$15:$H$1504,7,0)</f>
        <v>-</v>
      </c>
      <c r="N38" s="137">
        <f>VLOOKUP(A38,'Показ 31.12'!$B$2:$D$742,3,0)</f>
        <v>30.19</v>
      </c>
      <c r="O38" s="137">
        <f>N38</f>
        <v>30.19</v>
      </c>
      <c r="P38" s="137">
        <f t="shared" si="23"/>
        <v>1.1539999999999999</v>
      </c>
      <c r="Q38" s="137">
        <f t="shared" si="24"/>
        <v>60.2</v>
      </c>
      <c r="R38" s="137"/>
      <c r="S38" s="137">
        <f t="shared" si="4"/>
        <v>1.1539999999999999</v>
      </c>
      <c r="T38" s="137">
        <f t="shared" si="25"/>
        <v>30.19</v>
      </c>
      <c r="U38" s="75"/>
      <c r="W38" s="27"/>
      <c r="X38">
        <f>VLOOKUP(A38,РАСЧЕТ!B:S,18,0)</f>
        <v>1.9269202158918071</v>
      </c>
      <c r="Y38" s="27">
        <f t="shared" si="5"/>
        <v>0</v>
      </c>
      <c r="AB38" t="s">
        <v>4007</v>
      </c>
      <c r="AC38" s="27">
        <f t="shared" si="26"/>
        <v>30.19</v>
      </c>
    </row>
    <row r="39" spans="1:29" x14ac:dyDescent="0.3">
      <c r="A39" s="69" t="s">
        <v>128</v>
      </c>
      <c r="B39" s="138">
        <v>71.400000000000006</v>
      </c>
      <c r="C39" s="137">
        <v>17.283000000000001</v>
      </c>
      <c r="D39" s="137">
        <f>VLOOKUP(A39,'31.03ЛК ПОКАЗ'!$B$15:$J$1504,9,0)</f>
        <v>21.077999999999999</v>
      </c>
      <c r="E39" s="137">
        <f>D39</f>
        <v>21.077999999999999</v>
      </c>
      <c r="F39" s="137">
        <f>E39-C39</f>
        <v>3.7949999999999982</v>
      </c>
      <c r="G39" s="137">
        <f>B39</f>
        <v>71.400000000000006</v>
      </c>
      <c r="H39" s="137"/>
      <c r="I39" s="137">
        <f t="shared" si="1"/>
        <v>3.7949999999999982</v>
      </c>
      <c r="J39" s="137">
        <f t="shared" si="0"/>
        <v>21.077999999999999</v>
      </c>
      <c r="K39" s="137"/>
      <c r="L39" s="137">
        <f>VLOOKUP(A39,'Показ 16.11'!$B$2:$D$742,3,0)</f>
        <v>23.382000000000001</v>
      </c>
      <c r="M39" s="137">
        <f>VLOOKUP(A39,'31.12ЛК ПОКАЗ'!$B$15:$H$1504,7,0)</f>
        <v>24.068000000000001</v>
      </c>
      <c r="N39" s="137">
        <f>VLOOKUP(A39,'Показ 31.12'!$B$2:$D$742,3,0)</f>
        <v>24.785</v>
      </c>
      <c r="O39" s="137">
        <f>M39</f>
        <v>24.068000000000001</v>
      </c>
      <c r="P39" s="137">
        <f t="shared" si="23"/>
        <v>0.68599999999999994</v>
      </c>
      <c r="Q39" s="137">
        <f t="shared" si="24"/>
        <v>71.400000000000006</v>
      </c>
      <c r="R39" s="137"/>
      <c r="S39" s="137">
        <f t="shared" si="4"/>
        <v>0.68599999999999994</v>
      </c>
      <c r="T39" s="137">
        <f t="shared" si="25"/>
        <v>24.068000000000001</v>
      </c>
      <c r="U39" s="75"/>
      <c r="W39" s="27"/>
      <c r="X39">
        <f>VLOOKUP(A39,РАСЧЕТ!B:S,18,0)</f>
        <v>3.7949999999999982</v>
      </c>
      <c r="Y39" s="27">
        <f t="shared" si="5"/>
        <v>0</v>
      </c>
      <c r="AB39" s="27">
        <f t="shared" ref="AB39:AB42" si="28">J39</f>
        <v>21.077999999999999</v>
      </c>
      <c r="AC39" s="27">
        <f t="shared" si="26"/>
        <v>24.068000000000001</v>
      </c>
    </row>
    <row r="40" spans="1:29" x14ac:dyDescent="0.3">
      <c r="A40" s="69" t="s">
        <v>276</v>
      </c>
      <c r="B40" s="138">
        <v>79.599999999999994</v>
      </c>
      <c r="C40" s="137">
        <v>19.408000000000001</v>
      </c>
      <c r="D40" s="137">
        <f>VLOOKUP(A40,'31.03ЛК ПОКАЗ'!$B$15:$J$1504,7,0)</f>
        <v>21.016999999999999</v>
      </c>
      <c r="E40" s="137">
        <f>D40</f>
        <v>21.016999999999999</v>
      </c>
      <c r="F40" s="137">
        <f>E40-C40</f>
        <v>1.6089999999999982</v>
      </c>
      <c r="G40" s="137">
        <f>B40</f>
        <v>79.599999999999994</v>
      </c>
      <c r="H40" s="137"/>
      <c r="I40" s="137">
        <f t="shared" si="1"/>
        <v>1.6089999999999982</v>
      </c>
      <c r="J40" s="137">
        <f t="shared" si="0"/>
        <v>21.016999999999999</v>
      </c>
      <c r="K40" s="137"/>
      <c r="L40" s="137">
        <f>VLOOKUP(A40,'Показ 16.11'!$B$2:$D$742,3,0)</f>
        <v>23.553000000000001</v>
      </c>
      <c r="M40" s="137" t="str">
        <f>VLOOKUP(A40,'31.12ЛК ПОКАЗ'!$B$15:$H$1504,7,0)</f>
        <v>-</v>
      </c>
      <c r="N40" s="137">
        <f>VLOOKUP(A40,'Показ 31.12'!$B$2:$D$742,3,0)</f>
        <v>24.966000000000001</v>
      </c>
      <c r="O40" s="137">
        <f>N40</f>
        <v>24.966000000000001</v>
      </c>
      <c r="P40" s="137">
        <f t="shared" si="23"/>
        <v>1.4130000000000003</v>
      </c>
      <c r="Q40" s="137">
        <f t="shared" si="24"/>
        <v>79.599999999999994</v>
      </c>
      <c r="R40" s="137"/>
      <c r="S40" s="137">
        <f t="shared" si="4"/>
        <v>1.4130000000000003</v>
      </c>
      <c r="T40" s="137">
        <f t="shared" si="25"/>
        <v>24.966000000000001</v>
      </c>
      <c r="U40" s="75"/>
      <c r="W40" s="27"/>
      <c r="X40">
        <f>VLOOKUP(A40,РАСЧЕТ!B:S,18,0)</f>
        <v>1.6089999999999982</v>
      </c>
      <c r="Y40" s="27">
        <f t="shared" si="5"/>
        <v>0</v>
      </c>
      <c r="AB40" s="27">
        <f t="shared" si="28"/>
        <v>21.016999999999999</v>
      </c>
      <c r="AC40" s="27">
        <f t="shared" si="26"/>
        <v>24.966000000000001</v>
      </c>
    </row>
    <row r="41" spans="1:29" x14ac:dyDescent="0.3">
      <c r="A41" s="69" t="s">
        <v>56</v>
      </c>
      <c r="B41" s="138">
        <v>36.799999999999997</v>
      </c>
      <c r="C41" s="137">
        <v>0.34300000000000003</v>
      </c>
      <c r="D41" s="137">
        <f>VLOOKUP(A41,'31.03ЛК ПОКАЗ'!$B$15:$J$1504,9,0)</f>
        <v>0.34300000000000003</v>
      </c>
      <c r="E41" s="137">
        <f>D41</f>
        <v>0.34300000000000003</v>
      </c>
      <c r="F41" s="137">
        <f>E41-C41</f>
        <v>0</v>
      </c>
      <c r="G41" s="137">
        <f>B41</f>
        <v>36.799999999999997</v>
      </c>
      <c r="H41" s="137"/>
      <c r="I41" s="137">
        <f t="shared" si="1"/>
        <v>0</v>
      </c>
      <c r="J41" s="137">
        <f t="shared" si="0"/>
        <v>0.34300000000000003</v>
      </c>
      <c r="K41" s="137"/>
      <c r="L41" s="137">
        <f>VLOOKUP(A41,'Показ 16.11'!$B$2:$D$742,3,0)</f>
        <v>0.34300000000000003</v>
      </c>
      <c r="M41" s="137">
        <f>VLOOKUP(A41,'31.12ЛК ПОКАЗ'!$B$15:$H$1504,7,0)</f>
        <v>0.34300000000000003</v>
      </c>
      <c r="N41" s="137">
        <f>VLOOKUP(A41,'Показ 31.12'!$B$2:$D$742,3,0)</f>
        <v>0.36499999999999999</v>
      </c>
      <c r="O41" s="137">
        <f>M41</f>
        <v>0.34300000000000003</v>
      </c>
      <c r="P41" s="137">
        <f t="shared" si="23"/>
        <v>0</v>
      </c>
      <c r="Q41" s="137">
        <f t="shared" si="24"/>
        <v>36.799999999999997</v>
      </c>
      <c r="R41" s="137"/>
      <c r="S41" s="137">
        <f t="shared" si="4"/>
        <v>0</v>
      </c>
      <c r="T41" s="137">
        <f t="shared" si="25"/>
        <v>0.34300000000000003</v>
      </c>
      <c r="U41" s="75"/>
      <c r="W41" s="27"/>
      <c r="X41">
        <f>VLOOKUP(A41,РАСЧЕТ!B:S,18,0)</f>
        <v>0</v>
      </c>
      <c r="Y41" s="27">
        <f t="shared" si="5"/>
        <v>0</v>
      </c>
      <c r="AB41" s="27">
        <f t="shared" si="28"/>
        <v>0.34300000000000003</v>
      </c>
      <c r="AC41" s="27">
        <f t="shared" si="26"/>
        <v>0.34300000000000003</v>
      </c>
    </row>
    <row r="42" spans="1:29" x14ac:dyDescent="0.3">
      <c r="A42" s="69" t="s">
        <v>76</v>
      </c>
      <c r="B42" s="138">
        <v>22.7</v>
      </c>
      <c r="C42" s="137">
        <v>5.8440000000000003</v>
      </c>
      <c r="D42" s="137">
        <f>VLOOKUP(A42,'31.03ЛК ПОКАЗ'!$B$15:$J$1504,9,0)</f>
        <v>7</v>
      </c>
      <c r="E42" s="137">
        <f>D42</f>
        <v>7</v>
      </c>
      <c r="F42" s="137">
        <f>E42-C42</f>
        <v>1.1559999999999997</v>
      </c>
      <c r="G42" s="137">
        <f>B42</f>
        <v>22.7</v>
      </c>
      <c r="H42" s="137"/>
      <c r="I42" s="137">
        <f t="shared" si="1"/>
        <v>1.1559999999999997</v>
      </c>
      <c r="J42" s="137">
        <f t="shared" si="0"/>
        <v>7</v>
      </c>
      <c r="K42" s="137"/>
      <c r="L42" s="137">
        <f>VLOOKUP(A42,'Показ 16.11'!$B$2:$D$742,3,0)</f>
        <v>7.7859999999999996</v>
      </c>
      <c r="M42" s="137">
        <v>7.7859999999999996</v>
      </c>
      <c r="N42" s="137">
        <f>VLOOKUP(A42,'Показ 31.12'!$B$2:$D$742,3,0)</f>
        <v>8.2530000000000001</v>
      </c>
      <c r="O42" s="137">
        <f>M42</f>
        <v>7.7859999999999996</v>
      </c>
      <c r="P42" s="137">
        <f t="shared" si="23"/>
        <v>0</v>
      </c>
      <c r="Q42" s="137">
        <f t="shared" si="24"/>
        <v>22.7</v>
      </c>
      <c r="R42" s="137"/>
      <c r="S42" s="137">
        <f t="shared" si="4"/>
        <v>0</v>
      </c>
      <c r="T42" s="137">
        <f t="shared" si="25"/>
        <v>7.7859999999999996</v>
      </c>
      <c r="U42" s="75"/>
      <c r="W42" s="27"/>
      <c r="X42">
        <f>VLOOKUP(A42,РАСЧЕТ!B:S,18,0)</f>
        <v>1.1559999999999997</v>
      </c>
      <c r="Y42" s="27">
        <f t="shared" si="5"/>
        <v>0</v>
      </c>
      <c r="AB42" s="27">
        <f t="shared" si="28"/>
        <v>7</v>
      </c>
      <c r="AC42" s="27">
        <f t="shared" si="26"/>
        <v>7.7859999999999996</v>
      </c>
    </row>
    <row r="43" spans="1:29" x14ac:dyDescent="0.3">
      <c r="A43" s="69" t="s">
        <v>113</v>
      </c>
      <c r="B43" s="138">
        <v>32.4</v>
      </c>
      <c r="C43" s="137">
        <v>14.471</v>
      </c>
      <c r="D43" s="137"/>
      <c r="E43" s="137"/>
      <c r="F43" s="137"/>
      <c r="G43" s="137"/>
      <c r="H43" s="137">
        <f>B43*$H$797</f>
        <v>1.0370799833038962</v>
      </c>
      <c r="I43" s="137">
        <f t="shared" si="1"/>
        <v>1.0370799833038962</v>
      </c>
      <c r="J43" s="137">
        <f t="shared" si="0"/>
        <v>15.508079983303896</v>
      </c>
      <c r="K43" s="137"/>
      <c r="L43" s="137">
        <f>VLOOKUP(A43,'Показ 16.11'!$B$2:$D$742,3,0)</f>
        <v>17.152999999999999</v>
      </c>
      <c r="M43" s="137"/>
      <c r="N43" s="137">
        <f>VLOOKUP(A43,'Показ 31.12'!$B$2:$D$742,3,0)</f>
        <v>18.181999999999999</v>
      </c>
      <c r="O43" s="137">
        <f>N43</f>
        <v>18.181999999999999</v>
      </c>
      <c r="P43" s="137">
        <f t="shared" si="23"/>
        <v>1.0289999999999999</v>
      </c>
      <c r="Q43" s="137">
        <f t="shared" si="24"/>
        <v>32.4</v>
      </c>
      <c r="R43" s="137"/>
      <c r="S43" s="137">
        <f t="shared" si="4"/>
        <v>1.0289999999999999</v>
      </c>
      <c r="T43" s="137">
        <f t="shared" si="25"/>
        <v>18.181999999999999</v>
      </c>
      <c r="U43" s="75"/>
      <c r="W43" s="27"/>
      <c r="X43">
        <f>VLOOKUP(A43,РАСЧЕТ!B:S,18,0)</f>
        <v>1.0370799833038962</v>
      </c>
      <c r="Y43" s="27">
        <f t="shared" si="5"/>
        <v>0</v>
      </c>
      <c r="AB43" t="s">
        <v>4007</v>
      </c>
      <c r="AC43" s="27">
        <f t="shared" si="26"/>
        <v>18.181999999999999</v>
      </c>
    </row>
    <row r="44" spans="1:29" x14ac:dyDescent="0.3">
      <c r="A44" s="69" t="s">
        <v>130</v>
      </c>
      <c r="B44" s="138">
        <v>58.6</v>
      </c>
      <c r="C44" s="137">
        <v>2.7530000000000001</v>
      </c>
      <c r="D44" s="137"/>
      <c r="E44" s="137"/>
      <c r="F44" s="137"/>
      <c r="G44" s="137"/>
      <c r="H44" s="137">
        <f>B44*$H$797</f>
        <v>1.8757063895558121</v>
      </c>
      <c r="I44" s="137">
        <f t="shared" si="1"/>
        <v>1.8757063895558121</v>
      </c>
      <c r="J44" s="137">
        <f t="shared" si="0"/>
        <v>4.6287063895558127</v>
      </c>
      <c r="K44" s="137"/>
      <c r="L44" s="137"/>
      <c r="M44" s="137"/>
      <c r="N44" s="137"/>
      <c r="O44" s="137"/>
      <c r="P44" s="137"/>
      <c r="Q44" s="137"/>
      <c r="R44" s="137">
        <f>B44*$R$797</f>
        <v>0.82475720158473209</v>
      </c>
      <c r="S44" s="137">
        <f t="shared" si="4"/>
        <v>0.82475720158473209</v>
      </c>
      <c r="T44" s="137">
        <f>S44+J44</f>
        <v>5.4534635911405447</v>
      </c>
      <c r="U44" s="75"/>
      <c r="W44" s="27"/>
      <c r="X44">
        <f>VLOOKUP(A44,РАСЧЕТ!B:S,18,0)</f>
        <v>1.8757063895558121</v>
      </c>
      <c r="Y44" s="27">
        <f t="shared" si="5"/>
        <v>0</v>
      </c>
      <c r="AB44" t="s">
        <v>4007</v>
      </c>
      <c r="AC44" t="s">
        <v>4007</v>
      </c>
    </row>
    <row r="45" spans="1:29" x14ac:dyDescent="0.3">
      <c r="A45" s="69" t="s">
        <v>160</v>
      </c>
      <c r="B45" s="138">
        <v>69.8</v>
      </c>
      <c r="C45" s="137">
        <v>26.605</v>
      </c>
      <c r="D45" s="137"/>
      <c r="E45" s="137"/>
      <c r="F45" s="137"/>
      <c r="G45" s="137"/>
      <c r="H45" s="137">
        <f>B45*$H$797</f>
        <v>2.2342031739077761</v>
      </c>
      <c r="I45" s="137">
        <f t="shared" si="1"/>
        <v>2.2342031739077761</v>
      </c>
      <c r="J45" s="137">
        <f t="shared" si="0"/>
        <v>28.839203173907777</v>
      </c>
      <c r="K45" s="137"/>
      <c r="L45" s="137">
        <f>VLOOKUP(A45,'Показ 16.11'!$B$2:$D$742,3,0)</f>
        <v>31.527999999999999</v>
      </c>
      <c r="M45" s="137" t="str">
        <f>VLOOKUP(A45,'31.12ЛК ПОКАЗ'!$B$15:$H$1504,7,0)</f>
        <v>-</v>
      </c>
      <c r="N45" s="137">
        <f>VLOOKUP(A45,'Показ 31.12'!$B$2:$D$742,3,0)</f>
        <v>33.42</v>
      </c>
      <c r="O45" s="137">
        <f>N45</f>
        <v>33.42</v>
      </c>
      <c r="P45" s="137">
        <f>O45-L45</f>
        <v>1.892000000000003</v>
      </c>
      <c r="Q45" s="137">
        <f>B45</f>
        <v>69.8</v>
      </c>
      <c r="R45" s="137"/>
      <c r="S45" s="137">
        <f t="shared" si="4"/>
        <v>1.892000000000003</v>
      </c>
      <c r="T45" s="137">
        <f>L45+S45</f>
        <v>33.42</v>
      </c>
      <c r="U45" s="75"/>
      <c r="W45" s="27"/>
      <c r="X45">
        <f>VLOOKUP(A45,РАСЧЕТ!B:S,18,0)</f>
        <v>2.2342031739077761</v>
      </c>
      <c r="Y45" s="27">
        <f t="shared" si="5"/>
        <v>0</v>
      </c>
      <c r="AB45" t="s">
        <v>4007</v>
      </c>
      <c r="AC45" s="27">
        <f t="shared" ref="AC45:AC48" si="29">T45</f>
        <v>33.42</v>
      </c>
    </row>
    <row r="46" spans="1:29" x14ac:dyDescent="0.3">
      <c r="A46" s="69" t="s">
        <v>150</v>
      </c>
      <c r="B46" s="138">
        <v>79.599999999999994</v>
      </c>
      <c r="C46" s="137">
        <v>18.71</v>
      </c>
      <c r="D46" s="137">
        <f>VLOOKUP(A46,'31.03ЛК ПОКАЗ'!$B$15:$J$1504,9,0)</f>
        <v>23.811</v>
      </c>
      <c r="E46" s="137">
        <f>D46</f>
        <v>23.811</v>
      </c>
      <c r="F46" s="137">
        <f>E46-C46</f>
        <v>5.1009999999999991</v>
      </c>
      <c r="G46" s="137">
        <f>B46</f>
        <v>79.599999999999994</v>
      </c>
      <c r="H46" s="137"/>
      <c r="I46" s="137">
        <f t="shared" si="1"/>
        <v>5.1009999999999991</v>
      </c>
      <c r="J46" s="137">
        <f t="shared" si="0"/>
        <v>23.811</v>
      </c>
      <c r="K46" s="137"/>
      <c r="L46" s="137">
        <f>VLOOKUP(A46,'Показ 16.11'!$B$2:$D$742,3,0)</f>
        <v>26.498999999999999</v>
      </c>
      <c r="M46" s="137" t="str">
        <f>VLOOKUP(A46,'31.12ЛК ПОКАЗ'!$B$15:$H$1504,7,0)</f>
        <v>-</v>
      </c>
      <c r="N46" s="137">
        <f>VLOOKUP(A46,'Показ 31.12'!$B$2:$D$742,3,0)</f>
        <v>27.954999999999998</v>
      </c>
      <c r="O46" s="137">
        <f>N46</f>
        <v>27.954999999999998</v>
      </c>
      <c r="P46" s="137">
        <f>O46-L46</f>
        <v>1.4559999999999995</v>
      </c>
      <c r="Q46" s="137">
        <f>B46</f>
        <v>79.599999999999994</v>
      </c>
      <c r="R46" s="137"/>
      <c r="S46" s="137">
        <f t="shared" si="4"/>
        <v>1.4559999999999995</v>
      </c>
      <c r="T46" s="137">
        <f>L46+S46</f>
        <v>27.954999999999998</v>
      </c>
      <c r="U46" s="75"/>
      <c r="W46" s="27"/>
      <c r="X46">
        <f>VLOOKUP(A46,РАСЧЕТ!B:S,18,0)</f>
        <v>5.1009999999999991</v>
      </c>
      <c r="Y46" s="27">
        <f t="shared" si="5"/>
        <v>0</v>
      </c>
      <c r="AB46" s="27">
        <f>J46</f>
        <v>23.811</v>
      </c>
      <c r="AC46" s="27">
        <f t="shared" si="29"/>
        <v>27.954999999999998</v>
      </c>
    </row>
    <row r="47" spans="1:29" x14ac:dyDescent="0.3">
      <c r="A47" s="69" t="s">
        <v>75</v>
      </c>
      <c r="B47" s="138">
        <v>57.1</v>
      </c>
      <c r="C47" s="137">
        <v>16.347999999999999</v>
      </c>
      <c r="D47" s="137"/>
      <c r="E47" s="137"/>
      <c r="F47" s="137"/>
      <c r="G47" s="137"/>
      <c r="H47" s="137">
        <f>B47*$H$797</f>
        <v>1.827693427365817</v>
      </c>
      <c r="I47" s="137">
        <f t="shared" si="1"/>
        <v>1.827693427365817</v>
      </c>
      <c r="J47" s="137">
        <f t="shared" si="0"/>
        <v>18.175693427365815</v>
      </c>
      <c r="K47" s="137"/>
      <c r="L47" s="137">
        <f>VLOOKUP(A47,'Показ 16.11'!$B$2:$D$742,3,0)</f>
        <v>23.556999999999999</v>
      </c>
      <c r="M47" s="137" t="str">
        <f>VLOOKUP(A47,'31.12ЛК ПОКАЗ'!$B$15:$H$1504,7,0)</f>
        <v>-</v>
      </c>
      <c r="N47" s="137">
        <f>VLOOKUP(A47,'Показ 31.12'!$B$2:$D$742,3,0)</f>
        <v>24.97</v>
      </c>
      <c r="O47" s="137">
        <f>N47</f>
        <v>24.97</v>
      </c>
      <c r="P47" s="137">
        <f>O47-L47</f>
        <v>1.4130000000000003</v>
      </c>
      <c r="Q47" s="137">
        <f>B47</f>
        <v>57.1</v>
      </c>
      <c r="R47" s="137"/>
      <c r="S47" s="137">
        <f t="shared" si="4"/>
        <v>1.4130000000000003</v>
      </c>
      <c r="T47" s="137">
        <f>L47+S47</f>
        <v>24.97</v>
      </c>
      <c r="U47" s="75"/>
      <c r="W47" s="27"/>
      <c r="X47">
        <f>VLOOKUP(A47,РАСЧЕТ!B:S,18,0)</f>
        <v>1.827693427365817</v>
      </c>
      <c r="Y47" s="27">
        <f t="shared" si="5"/>
        <v>0</v>
      </c>
      <c r="AB47" t="s">
        <v>4007</v>
      </c>
      <c r="AC47" s="27">
        <f t="shared" si="29"/>
        <v>24.97</v>
      </c>
    </row>
    <row r="48" spans="1:29" x14ac:dyDescent="0.3">
      <c r="A48" s="69" t="s">
        <v>127</v>
      </c>
      <c r="B48" s="138">
        <v>36.799999999999997</v>
      </c>
      <c r="C48" s="137">
        <v>11.269</v>
      </c>
      <c r="D48" s="137"/>
      <c r="E48" s="137"/>
      <c r="F48" s="137"/>
      <c r="G48" s="137"/>
      <c r="H48" s="137">
        <f>B48*$H$797</f>
        <v>1.177918005727882</v>
      </c>
      <c r="I48" s="137">
        <f t="shared" si="1"/>
        <v>1.177918005727882</v>
      </c>
      <c r="J48" s="137">
        <f t="shared" si="0"/>
        <v>12.446918005727882</v>
      </c>
      <c r="K48" s="137"/>
      <c r="L48" s="137">
        <f>VLOOKUP(A48,'Показ 16.11'!$B$2:$D$742,3,0)</f>
        <v>17.265000000000001</v>
      </c>
      <c r="M48" s="137" t="str">
        <f>VLOOKUP(A48,'31.12ЛК ПОКАЗ'!$B$15:$H$1504,7,0)</f>
        <v>-</v>
      </c>
      <c r="N48" s="137">
        <f>VLOOKUP(A48,'Показ 31.12'!$B$2:$D$742,3,0)</f>
        <v>18.300999999999998</v>
      </c>
      <c r="O48" s="137">
        <f>N48</f>
        <v>18.300999999999998</v>
      </c>
      <c r="P48" s="137">
        <f>O48-L48</f>
        <v>1.0359999999999978</v>
      </c>
      <c r="Q48" s="137">
        <f>B48</f>
        <v>36.799999999999997</v>
      </c>
      <c r="R48" s="137"/>
      <c r="S48" s="137">
        <f t="shared" si="4"/>
        <v>1.0359999999999978</v>
      </c>
      <c r="T48" s="137">
        <f>L48+S48</f>
        <v>18.300999999999998</v>
      </c>
      <c r="U48" s="75"/>
      <c r="W48" s="27"/>
      <c r="X48">
        <f>VLOOKUP(A48,РАСЧЕТ!B:S,18,0)</f>
        <v>1.177918005727882</v>
      </c>
      <c r="Y48" s="27">
        <f t="shared" si="5"/>
        <v>0</v>
      </c>
      <c r="AB48" t="s">
        <v>4007</v>
      </c>
      <c r="AC48" s="27">
        <f t="shared" si="29"/>
        <v>18.300999999999998</v>
      </c>
    </row>
    <row r="49" spans="1:29" x14ac:dyDescent="0.3">
      <c r="A49" s="69" t="s">
        <v>261</v>
      </c>
      <c r="B49" s="138">
        <v>22.7</v>
      </c>
      <c r="C49" s="137">
        <v>3.1508779472399731</v>
      </c>
      <c r="D49" s="137"/>
      <c r="E49" s="137"/>
      <c r="F49" s="137"/>
      <c r="G49" s="137"/>
      <c r="H49" s="137">
        <f>B49*$H$797</f>
        <v>0.72659616114192727</v>
      </c>
      <c r="I49" s="137">
        <f t="shared" si="1"/>
        <v>0.72659616114192727</v>
      </c>
      <c r="J49" s="137">
        <f t="shared" si="0"/>
        <v>3.8774741083819002</v>
      </c>
      <c r="K49" s="137"/>
      <c r="L49" s="137"/>
      <c r="M49" s="137"/>
      <c r="N49" s="137"/>
      <c r="O49" s="137"/>
      <c r="P49" s="137"/>
      <c r="Q49" s="137"/>
      <c r="R49" s="137">
        <f>B49*$R$797</f>
        <v>0.31948785795176482</v>
      </c>
      <c r="S49" s="137">
        <f t="shared" si="4"/>
        <v>0.31948785795176482</v>
      </c>
      <c r="T49" s="137">
        <f>S49+J49</f>
        <v>4.1969619663336655</v>
      </c>
      <c r="U49" s="75"/>
      <c r="W49" s="27"/>
      <c r="X49">
        <f>VLOOKUP(A49,РАСЧЕТ!B:S,18,0)</f>
        <v>0.72659616114192727</v>
      </c>
      <c r="Y49" s="27">
        <f t="shared" si="5"/>
        <v>0</v>
      </c>
      <c r="AB49" t="s">
        <v>4007</v>
      </c>
      <c r="AC49" t="s">
        <v>4007</v>
      </c>
    </row>
    <row r="50" spans="1:29" x14ac:dyDescent="0.3">
      <c r="A50" s="69" t="s">
        <v>77</v>
      </c>
      <c r="B50" s="138">
        <v>32.4</v>
      </c>
      <c r="C50" s="137">
        <v>11.016</v>
      </c>
      <c r="D50" s="137">
        <f>VLOOKUP(A50,'31.03ЛК ПОКАЗ'!$B$15:$J$1504,9,0)</f>
        <v>12.36</v>
      </c>
      <c r="E50" s="137">
        <f>D50</f>
        <v>12.36</v>
      </c>
      <c r="F50" s="137">
        <f>E50-C50</f>
        <v>1.3439999999999994</v>
      </c>
      <c r="G50" s="137">
        <f>B50</f>
        <v>32.4</v>
      </c>
      <c r="H50" s="137"/>
      <c r="I50" s="137">
        <f t="shared" si="1"/>
        <v>1.3439999999999994</v>
      </c>
      <c r="J50" s="137">
        <f t="shared" si="0"/>
        <v>12.36</v>
      </c>
      <c r="K50" s="137"/>
      <c r="L50" s="137">
        <v>13.007</v>
      </c>
      <c r="M50" s="137">
        <f>VLOOKUP(A50,'31.12ЛК ПОКАЗ'!$B$15:$H$1504,7,0)</f>
        <v>13.010999999999999</v>
      </c>
      <c r="N50" s="137">
        <f>VLOOKUP(A50,'Показ 31.12'!$B$2:$D$742,3,0)</f>
        <v>14.702999999999999</v>
      </c>
      <c r="O50" s="137">
        <f>M50</f>
        <v>13.010999999999999</v>
      </c>
      <c r="P50" s="137">
        <f t="shared" ref="P50:P76" si="30">O50-L50</f>
        <v>3.9999999999995595E-3</v>
      </c>
      <c r="Q50" s="137">
        <f t="shared" ref="Q50:Q76" si="31">B50</f>
        <v>32.4</v>
      </c>
      <c r="R50" s="137"/>
      <c r="S50" s="137">
        <f t="shared" si="4"/>
        <v>3.9999999999995595E-3</v>
      </c>
      <c r="T50" s="137">
        <f t="shared" ref="T50:T76" si="32">L50+S50</f>
        <v>13.010999999999999</v>
      </c>
      <c r="U50" s="75"/>
      <c r="W50" s="27"/>
      <c r="X50">
        <f>VLOOKUP(A50,РАСЧЕТ!B:S,18,0)</f>
        <v>1.3439999999999994</v>
      </c>
      <c r="Y50" s="27">
        <f t="shared" si="5"/>
        <v>0</v>
      </c>
      <c r="AB50" s="27">
        <f t="shared" ref="AB50:AB51" si="33">J50</f>
        <v>12.36</v>
      </c>
      <c r="AC50" s="27">
        <f t="shared" ref="AC50:AC76" si="34">T50</f>
        <v>13.010999999999999</v>
      </c>
    </row>
    <row r="51" spans="1:29" x14ac:dyDescent="0.3">
      <c r="A51" s="69" t="s">
        <v>143</v>
      </c>
      <c r="B51" s="138">
        <v>58.6</v>
      </c>
      <c r="C51" s="137">
        <v>18.183</v>
      </c>
      <c r="D51" s="137">
        <f>VLOOKUP(A51,'31.03ЛК ПОКАЗ'!$B$15:$J$1504,9,0)</f>
        <v>22.077000000000002</v>
      </c>
      <c r="E51" s="137">
        <f>D51</f>
        <v>22.077000000000002</v>
      </c>
      <c r="F51" s="137">
        <f>E51-C51</f>
        <v>3.8940000000000019</v>
      </c>
      <c r="G51" s="137">
        <f>B51</f>
        <v>58.6</v>
      </c>
      <c r="H51" s="137"/>
      <c r="I51" s="137">
        <f t="shared" si="1"/>
        <v>3.8940000000000019</v>
      </c>
      <c r="J51" s="137">
        <f t="shared" si="0"/>
        <v>22.077000000000002</v>
      </c>
      <c r="K51" s="137"/>
      <c r="L51" s="137">
        <f>VLOOKUP(A51,'Показ 16.11'!$B$2:$D$742,3,0)</f>
        <v>24.4</v>
      </c>
      <c r="M51" s="137" t="str">
        <f>VLOOKUP(A51,'31.12ЛК ПОКАЗ'!$B$15:$H$1504,7,0)</f>
        <v>-</v>
      </c>
      <c r="N51" s="137">
        <f>VLOOKUP(A51,'Показ 31.12'!$B$2:$D$742,3,0)</f>
        <v>25.864999999999998</v>
      </c>
      <c r="O51" s="137">
        <f t="shared" ref="O51:O76" si="35">N51</f>
        <v>25.864999999999998</v>
      </c>
      <c r="P51" s="137">
        <f t="shared" si="30"/>
        <v>1.4649999999999999</v>
      </c>
      <c r="Q51" s="137">
        <f t="shared" si="31"/>
        <v>58.6</v>
      </c>
      <c r="R51" s="137"/>
      <c r="S51" s="137">
        <f t="shared" si="4"/>
        <v>1.4649999999999999</v>
      </c>
      <c r="T51" s="137">
        <f t="shared" si="32"/>
        <v>25.864999999999998</v>
      </c>
      <c r="U51" s="75"/>
      <c r="W51" s="27"/>
      <c r="X51">
        <f>VLOOKUP(A51,РАСЧЕТ!B:S,18,0)</f>
        <v>3.8940000000000019</v>
      </c>
      <c r="Y51" s="27">
        <f t="shared" si="5"/>
        <v>0</v>
      </c>
      <c r="AB51" s="27">
        <f t="shared" si="33"/>
        <v>22.077000000000002</v>
      </c>
      <c r="AC51" s="27">
        <f t="shared" si="34"/>
        <v>25.864999999999998</v>
      </c>
    </row>
    <row r="52" spans="1:29" x14ac:dyDescent="0.3">
      <c r="A52" s="69" t="s">
        <v>233</v>
      </c>
      <c r="B52" s="138">
        <v>69.8</v>
      </c>
      <c r="C52" s="137">
        <v>33.365000000000002</v>
      </c>
      <c r="D52" s="137"/>
      <c r="E52" s="137"/>
      <c r="F52" s="137"/>
      <c r="G52" s="137"/>
      <c r="H52" s="137">
        <f>B52*$H$797</f>
        <v>2.2342031739077761</v>
      </c>
      <c r="I52" s="137">
        <f t="shared" si="1"/>
        <v>2.2342031739077761</v>
      </c>
      <c r="J52" s="137">
        <f t="shared" si="0"/>
        <v>35.599203173907782</v>
      </c>
      <c r="K52" s="137"/>
      <c r="L52" s="137">
        <f>VLOOKUP(A52,'Показ 16.11'!$B$2:$D$742,3,0)</f>
        <v>47.334000000000003</v>
      </c>
      <c r="M52" s="137" t="str">
        <f>VLOOKUP(A52,'31.12ЛК ПОКАЗ'!$B$15:$H$1504,7,0)</f>
        <v>-</v>
      </c>
      <c r="N52" s="137">
        <f>VLOOKUP(A52,'Показ 31.12'!$B$2:$D$742,3,0)</f>
        <v>50.173999999999999</v>
      </c>
      <c r="O52" s="137">
        <f t="shared" si="35"/>
        <v>50.173999999999999</v>
      </c>
      <c r="P52" s="137">
        <f t="shared" si="30"/>
        <v>2.8399999999999963</v>
      </c>
      <c r="Q52" s="137">
        <f t="shared" si="31"/>
        <v>69.8</v>
      </c>
      <c r="R52" s="137"/>
      <c r="S52" s="137">
        <f t="shared" si="4"/>
        <v>2.8399999999999963</v>
      </c>
      <c r="T52" s="137">
        <f t="shared" si="32"/>
        <v>50.173999999999999</v>
      </c>
      <c r="U52" s="75"/>
      <c r="W52" s="27"/>
      <c r="X52">
        <f>VLOOKUP(A52,РАСЧЕТ!B:S,18,0)</f>
        <v>2.2342031739077761</v>
      </c>
      <c r="Y52" s="27">
        <f t="shared" si="5"/>
        <v>0</v>
      </c>
      <c r="AB52" t="s">
        <v>4007</v>
      </c>
      <c r="AC52" s="27">
        <f t="shared" si="34"/>
        <v>50.173999999999999</v>
      </c>
    </row>
    <row r="53" spans="1:29" x14ac:dyDescent="0.3">
      <c r="A53" s="69" t="s">
        <v>48</v>
      </c>
      <c r="B53" s="138">
        <v>79.599999999999994</v>
      </c>
      <c r="C53" s="137">
        <v>8.5960000000000001</v>
      </c>
      <c r="D53" s="137">
        <f>VLOOKUP(A53,'31.03ЛК ПОКАЗ'!$B$15:$J$1504,9,0)</f>
        <v>11.5</v>
      </c>
      <c r="E53" s="137">
        <f>D53</f>
        <v>11.5</v>
      </c>
      <c r="F53" s="137">
        <f>E53-C53</f>
        <v>2.9039999999999999</v>
      </c>
      <c r="G53" s="137">
        <f>B53</f>
        <v>79.599999999999994</v>
      </c>
      <c r="H53" s="137"/>
      <c r="I53" s="137">
        <f t="shared" si="1"/>
        <v>2.9039999999999999</v>
      </c>
      <c r="J53" s="137">
        <f t="shared" si="0"/>
        <v>11.5</v>
      </c>
      <c r="K53" s="137"/>
      <c r="L53" s="137">
        <f>VLOOKUP(A53,'Показ 16.11'!$B$2:$D$742,3,0)</f>
        <v>12.492000000000001</v>
      </c>
      <c r="M53" s="137" t="str">
        <f>VLOOKUP(A53,'31.12ЛК ПОКАЗ'!$B$15:$H$1504,7,0)</f>
        <v>-</v>
      </c>
      <c r="N53" s="137">
        <f>VLOOKUP(A53,'Показ 31.12'!$B$2:$D$742,3,0)</f>
        <v>13.242000000000001</v>
      </c>
      <c r="O53" s="137">
        <f t="shared" si="35"/>
        <v>13.242000000000001</v>
      </c>
      <c r="P53" s="137">
        <f t="shared" si="30"/>
        <v>0.75</v>
      </c>
      <c r="Q53" s="137">
        <f t="shared" si="31"/>
        <v>79.599999999999994</v>
      </c>
      <c r="R53" s="137"/>
      <c r="S53" s="137">
        <f t="shared" si="4"/>
        <v>0.75</v>
      </c>
      <c r="T53" s="137">
        <f t="shared" si="32"/>
        <v>13.242000000000001</v>
      </c>
      <c r="U53" s="75"/>
      <c r="W53" s="27"/>
      <c r="X53">
        <f>VLOOKUP(A53,РАСЧЕТ!B:S,18,0)</f>
        <v>2.9039999999999999</v>
      </c>
      <c r="Y53" s="27">
        <f t="shared" si="5"/>
        <v>0</v>
      </c>
      <c r="AB53" s="27">
        <f>J53</f>
        <v>11.5</v>
      </c>
      <c r="AC53" s="27">
        <f t="shared" si="34"/>
        <v>13.242000000000001</v>
      </c>
    </row>
    <row r="54" spans="1:29" x14ac:dyDescent="0.3">
      <c r="A54" s="69" t="s">
        <v>36</v>
      </c>
      <c r="B54" s="138">
        <v>36.799999999999997</v>
      </c>
      <c r="C54" s="137">
        <v>12.709</v>
      </c>
      <c r="D54" s="137"/>
      <c r="E54" s="137"/>
      <c r="F54" s="137"/>
      <c r="G54" s="137"/>
      <c r="H54" s="137">
        <f t="shared" ref="H54:H60" si="36">B54*$H$797</f>
        <v>1.177918005727882</v>
      </c>
      <c r="I54" s="137">
        <f t="shared" si="1"/>
        <v>1.177918005727882</v>
      </c>
      <c r="J54" s="137">
        <f t="shared" si="0"/>
        <v>13.886918005727882</v>
      </c>
      <c r="K54" s="137"/>
      <c r="L54" s="137">
        <f>VLOOKUP(A54,'Показ 16.11'!$B$2:$D$742,3,0)</f>
        <v>17.064</v>
      </c>
      <c r="M54" s="137"/>
      <c r="N54" s="137">
        <f>VLOOKUP(A54,'Показ 31.12'!$B$2:$D$742,3,0)</f>
        <v>18.088000000000001</v>
      </c>
      <c r="O54" s="137">
        <f t="shared" si="35"/>
        <v>18.088000000000001</v>
      </c>
      <c r="P54" s="137">
        <f t="shared" si="30"/>
        <v>1.0240000000000009</v>
      </c>
      <c r="Q54" s="137">
        <f t="shared" si="31"/>
        <v>36.799999999999997</v>
      </c>
      <c r="R54" s="137"/>
      <c r="S54" s="137">
        <f t="shared" si="4"/>
        <v>1.0240000000000009</v>
      </c>
      <c r="T54" s="137">
        <f t="shared" si="32"/>
        <v>18.088000000000001</v>
      </c>
      <c r="U54" s="75"/>
      <c r="W54" s="27"/>
      <c r="X54">
        <f>VLOOKUP(A54,РАСЧЕТ!B:S,18,0)</f>
        <v>1.177918005727882</v>
      </c>
      <c r="Y54" s="27">
        <f t="shared" si="5"/>
        <v>0</v>
      </c>
      <c r="AB54" t="s">
        <v>4007</v>
      </c>
      <c r="AC54" s="27">
        <f t="shared" si="34"/>
        <v>18.088000000000001</v>
      </c>
    </row>
    <row r="55" spans="1:29" x14ac:dyDescent="0.3">
      <c r="A55" s="69" t="s">
        <v>188</v>
      </c>
      <c r="B55" s="138">
        <v>22.7</v>
      </c>
      <c r="C55" s="137">
        <v>7.49</v>
      </c>
      <c r="D55" s="137"/>
      <c r="E55" s="137"/>
      <c r="F55" s="137"/>
      <c r="G55" s="137"/>
      <c r="H55" s="137">
        <f t="shared" si="36"/>
        <v>0.72659616114192727</v>
      </c>
      <c r="I55" s="137">
        <f t="shared" si="1"/>
        <v>0.72659616114192727</v>
      </c>
      <c r="J55" s="137">
        <f t="shared" si="0"/>
        <v>8.2165961611419274</v>
      </c>
      <c r="K55" s="137"/>
      <c r="L55" s="137">
        <f>VLOOKUP(A55,'Показ 16.11'!$B$2:$D$742,3,0)</f>
        <v>9.7690000000000001</v>
      </c>
      <c r="M55" s="137" t="str">
        <f>VLOOKUP(A55,'31.12ЛК ПОКАЗ'!$B$15:$H$1504,7,0)</f>
        <v>-</v>
      </c>
      <c r="N55" s="137">
        <f>VLOOKUP(A55,'Показ 31.12'!$B$2:$D$742,3,0)</f>
        <v>10.355</v>
      </c>
      <c r="O55" s="137">
        <f t="shared" si="35"/>
        <v>10.355</v>
      </c>
      <c r="P55" s="137">
        <f t="shared" si="30"/>
        <v>0.5860000000000003</v>
      </c>
      <c r="Q55" s="137">
        <f t="shared" si="31"/>
        <v>22.7</v>
      </c>
      <c r="R55" s="137"/>
      <c r="S55" s="137">
        <f t="shared" si="4"/>
        <v>0.5860000000000003</v>
      </c>
      <c r="T55" s="137">
        <f t="shared" si="32"/>
        <v>10.355</v>
      </c>
      <c r="U55" s="75"/>
      <c r="W55" s="27"/>
      <c r="X55">
        <f>VLOOKUP(A55,РАСЧЕТ!B:S,18,0)</f>
        <v>0.72659616114192727</v>
      </c>
      <c r="Y55" s="27">
        <f t="shared" si="5"/>
        <v>0</v>
      </c>
      <c r="AB55" t="s">
        <v>4007</v>
      </c>
      <c r="AC55" s="27">
        <f t="shared" si="34"/>
        <v>10.355</v>
      </c>
    </row>
    <row r="56" spans="1:29" x14ac:dyDescent="0.3">
      <c r="A56" s="69" t="s">
        <v>164</v>
      </c>
      <c r="B56" s="138">
        <v>32.4</v>
      </c>
      <c r="C56" s="137">
        <v>8.3049999999999997</v>
      </c>
      <c r="D56" s="137"/>
      <c r="E56" s="137"/>
      <c r="F56" s="137"/>
      <c r="G56" s="137"/>
      <c r="H56" s="137">
        <f t="shared" si="36"/>
        <v>1.0370799833038962</v>
      </c>
      <c r="I56" s="137">
        <f t="shared" si="1"/>
        <v>1.0370799833038962</v>
      </c>
      <c r="J56" s="137">
        <f t="shared" si="0"/>
        <v>9.3420799833038952</v>
      </c>
      <c r="K56" s="137"/>
      <c r="L56" s="137">
        <f>VLOOKUP(A56,'Показ 16.11'!$B$2:$D$742,3,0)</f>
        <v>12.379</v>
      </c>
      <c r="M56" s="137" t="str">
        <f>VLOOKUP(A56,'31.12ЛК ПОКАЗ'!$B$15:$H$1504,7,0)</f>
        <v>-</v>
      </c>
      <c r="N56" s="137">
        <f>VLOOKUP(A56,'Показ 31.12'!$B$2:$D$742,3,0)</f>
        <v>13.122</v>
      </c>
      <c r="O56" s="137">
        <f t="shared" si="35"/>
        <v>13.122</v>
      </c>
      <c r="P56" s="137">
        <f t="shared" si="30"/>
        <v>0.74300000000000033</v>
      </c>
      <c r="Q56" s="137">
        <f t="shared" si="31"/>
        <v>32.4</v>
      </c>
      <c r="R56" s="137"/>
      <c r="S56" s="137">
        <f t="shared" si="4"/>
        <v>0.74300000000000033</v>
      </c>
      <c r="T56" s="137">
        <f t="shared" si="32"/>
        <v>13.122</v>
      </c>
      <c r="U56" s="75"/>
      <c r="W56" s="27"/>
      <c r="X56">
        <f>VLOOKUP(A56,РАСЧЕТ!B:S,18,0)</f>
        <v>1.0370799833038962</v>
      </c>
      <c r="Y56" s="27">
        <f t="shared" si="5"/>
        <v>0</v>
      </c>
      <c r="AB56" t="s">
        <v>4007</v>
      </c>
      <c r="AC56" s="27">
        <f t="shared" si="34"/>
        <v>13.122</v>
      </c>
    </row>
    <row r="57" spans="1:29" x14ac:dyDescent="0.3">
      <c r="A57" s="69" t="s">
        <v>334</v>
      </c>
      <c r="B57" s="138">
        <v>58.6</v>
      </c>
      <c r="C57" s="137">
        <v>24.399000000000001</v>
      </c>
      <c r="D57" s="137"/>
      <c r="E57" s="137"/>
      <c r="F57" s="137"/>
      <c r="G57" s="137"/>
      <c r="H57" s="137">
        <f t="shared" si="36"/>
        <v>1.8757063895558121</v>
      </c>
      <c r="I57" s="137">
        <f t="shared" si="1"/>
        <v>1.8757063895558121</v>
      </c>
      <c r="J57" s="137">
        <f t="shared" si="0"/>
        <v>26.274706389555814</v>
      </c>
      <c r="K57" s="137"/>
      <c r="L57" s="137">
        <f>VLOOKUP(A57,'Показ 16.11'!$B$2:$D$742,3,0)</f>
        <v>32.154000000000003</v>
      </c>
      <c r="M57" s="137" t="str">
        <f>VLOOKUP(A57,'31.12ЛК ПОКАЗ'!$B$15:$H$1504,7,0)</f>
        <v>-</v>
      </c>
      <c r="N57" s="137">
        <f>VLOOKUP(A57,'Показ 31.12'!$B$2:$D$742,3,0)</f>
        <v>34.082999999999998</v>
      </c>
      <c r="O57" s="137">
        <f t="shared" si="35"/>
        <v>34.082999999999998</v>
      </c>
      <c r="P57" s="137">
        <f t="shared" si="30"/>
        <v>1.9289999999999949</v>
      </c>
      <c r="Q57" s="137">
        <f t="shared" si="31"/>
        <v>58.6</v>
      </c>
      <c r="R57" s="137"/>
      <c r="S57" s="137">
        <f t="shared" si="4"/>
        <v>1.9289999999999949</v>
      </c>
      <c r="T57" s="137">
        <f t="shared" si="32"/>
        <v>34.082999999999998</v>
      </c>
      <c r="U57" s="75"/>
      <c r="W57" s="27"/>
      <c r="X57">
        <f>VLOOKUP(A57,РАСЧЕТ!B:S,18,0)</f>
        <v>1.8757063895558121</v>
      </c>
      <c r="Y57" s="27">
        <f t="shared" si="5"/>
        <v>0</v>
      </c>
      <c r="AB57" t="s">
        <v>4007</v>
      </c>
      <c r="AC57" s="27">
        <f t="shared" si="34"/>
        <v>34.082999999999998</v>
      </c>
    </row>
    <row r="58" spans="1:29" x14ac:dyDescent="0.3">
      <c r="A58" s="69" t="s">
        <v>79</v>
      </c>
      <c r="B58" s="138">
        <v>33.1</v>
      </c>
      <c r="C58" s="137">
        <v>9.6590000000000007</v>
      </c>
      <c r="D58" s="137"/>
      <c r="E58" s="137"/>
      <c r="F58" s="137"/>
      <c r="G58" s="137"/>
      <c r="H58" s="137">
        <f t="shared" si="36"/>
        <v>1.0594860323258939</v>
      </c>
      <c r="I58" s="137">
        <f t="shared" si="1"/>
        <v>1.0594860323258939</v>
      </c>
      <c r="J58" s="137">
        <f t="shared" si="0"/>
        <v>10.718486032325895</v>
      </c>
      <c r="K58" s="137"/>
      <c r="L58" s="137">
        <f>VLOOKUP(A58,'Показ 16.11'!$B$2:$D$742,3,0)</f>
        <v>12.994</v>
      </c>
      <c r="M58" s="137" t="str">
        <f>VLOOKUP(A58,'31.12ЛК ПОКАЗ'!$B$15:$H$1504,7,0)</f>
        <v>-</v>
      </c>
      <c r="N58" s="137">
        <f>VLOOKUP(A58,'Показ 31.12'!$B$2:$D$742,3,0)</f>
        <v>13.773999999999999</v>
      </c>
      <c r="O58" s="137">
        <f t="shared" si="35"/>
        <v>13.773999999999999</v>
      </c>
      <c r="P58" s="137">
        <f t="shared" si="30"/>
        <v>0.77999999999999936</v>
      </c>
      <c r="Q58" s="137">
        <f t="shared" si="31"/>
        <v>33.1</v>
      </c>
      <c r="R58" s="137"/>
      <c r="S58" s="137">
        <f t="shared" si="4"/>
        <v>0.77999999999999936</v>
      </c>
      <c r="T58" s="137">
        <f t="shared" si="32"/>
        <v>13.773999999999999</v>
      </c>
      <c r="U58" s="75"/>
      <c r="W58" s="27"/>
      <c r="X58">
        <f>VLOOKUP(A58,РАСЧЕТ!B:S,18,0)</f>
        <v>1.0594860323258939</v>
      </c>
      <c r="Y58" s="27">
        <f t="shared" si="5"/>
        <v>0</v>
      </c>
      <c r="AB58" t="s">
        <v>4007</v>
      </c>
      <c r="AC58" s="27">
        <f t="shared" si="34"/>
        <v>13.773999999999999</v>
      </c>
    </row>
    <row r="59" spans="1:29" x14ac:dyDescent="0.3">
      <c r="A59" s="69" t="s">
        <v>139</v>
      </c>
      <c r="B59" s="138">
        <v>69.8</v>
      </c>
      <c r="C59" s="137">
        <v>5.8079999999999998</v>
      </c>
      <c r="D59" s="137"/>
      <c r="E59" s="137"/>
      <c r="F59" s="137"/>
      <c r="G59" s="137"/>
      <c r="H59" s="137">
        <f t="shared" si="36"/>
        <v>2.2342031739077761</v>
      </c>
      <c r="I59" s="137">
        <f t="shared" si="1"/>
        <v>2.2342031739077761</v>
      </c>
      <c r="J59" s="137">
        <f t="shared" si="0"/>
        <v>8.0422031739077759</v>
      </c>
      <c r="K59" s="137"/>
      <c r="L59" s="137">
        <f>VLOOKUP(A59,'Показ 16.11'!$B$2:$D$742,3,0)</f>
        <v>14.086</v>
      </c>
      <c r="M59" s="137" t="str">
        <f>VLOOKUP(A59,'31.12ЛК ПОКАЗ'!$B$15:$H$1504,7,0)</f>
        <v>-</v>
      </c>
      <c r="N59" s="137">
        <f>VLOOKUP(A59,'Показ 31.12'!$B$2:$D$742,3,0)</f>
        <v>14.930999999999999</v>
      </c>
      <c r="O59" s="137">
        <f t="shared" si="35"/>
        <v>14.930999999999999</v>
      </c>
      <c r="P59" s="137">
        <f t="shared" si="30"/>
        <v>0.84499999999999886</v>
      </c>
      <c r="Q59" s="137">
        <f t="shared" si="31"/>
        <v>69.8</v>
      </c>
      <c r="R59" s="137"/>
      <c r="S59" s="137">
        <f t="shared" si="4"/>
        <v>0.84499999999999886</v>
      </c>
      <c r="T59" s="137">
        <f t="shared" si="32"/>
        <v>14.930999999999999</v>
      </c>
      <c r="U59" s="75"/>
      <c r="W59" s="27"/>
      <c r="X59">
        <f>VLOOKUP(A59,РАСЧЕТ!B:S,18,0)</f>
        <v>2.2342031739077761</v>
      </c>
      <c r="Y59" s="27">
        <f t="shared" si="5"/>
        <v>0</v>
      </c>
      <c r="AB59" t="s">
        <v>4007</v>
      </c>
      <c r="AC59" s="27">
        <f t="shared" si="34"/>
        <v>14.930999999999999</v>
      </c>
    </row>
    <row r="60" spans="1:29" x14ac:dyDescent="0.3">
      <c r="A60" s="69" t="s">
        <v>288</v>
      </c>
      <c r="B60" s="138">
        <v>79.599999999999994</v>
      </c>
      <c r="C60" s="137">
        <v>23.524000000000001</v>
      </c>
      <c r="D60" s="137"/>
      <c r="E60" s="137"/>
      <c r="F60" s="137"/>
      <c r="G60" s="137"/>
      <c r="H60" s="137">
        <f t="shared" si="36"/>
        <v>2.5478878602157446</v>
      </c>
      <c r="I60" s="137">
        <f t="shared" si="1"/>
        <v>2.5478878602157446</v>
      </c>
      <c r="J60" s="137">
        <f t="shared" si="0"/>
        <v>26.071887860215746</v>
      </c>
      <c r="K60" s="137"/>
      <c r="L60" s="137">
        <f>VLOOKUP(A60,'Показ 16.11'!$B$2:$D$742,3,0)</f>
        <v>30.577999999999999</v>
      </c>
      <c r="M60" s="137" t="str">
        <f>VLOOKUP(A60,'31.12ЛК ПОКАЗ'!$B$15:$H$1504,7,0)</f>
        <v>-</v>
      </c>
      <c r="N60" s="137">
        <f>VLOOKUP(A60,'Показ 31.12'!$B$2:$D$742,3,0)</f>
        <v>32.412999999999997</v>
      </c>
      <c r="O60" s="137">
        <f t="shared" si="35"/>
        <v>32.412999999999997</v>
      </c>
      <c r="P60" s="137">
        <f t="shared" si="30"/>
        <v>1.8349999999999973</v>
      </c>
      <c r="Q60" s="137">
        <f t="shared" si="31"/>
        <v>79.599999999999994</v>
      </c>
      <c r="R60" s="137"/>
      <c r="S60" s="137">
        <f t="shared" si="4"/>
        <v>1.8349999999999973</v>
      </c>
      <c r="T60" s="137">
        <f t="shared" si="32"/>
        <v>32.412999999999997</v>
      </c>
      <c r="U60" s="75"/>
      <c r="W60" s="27"/>
      <c r="X60">
        <f>VLOOKUP(A60,РАСЧЕТ!B:S,18,0)</f>
        <v>2.5478878602157446</v>
      </c>
      <c r="Y60" s="27">
        <f t="shared" si="5"/>
        <v>0</v>
      </c>
      <c r="AB60" t="s">
        <v>4007</v>
      </c>
      <c r="AC60" s="27">
        <f t="shared" si="34"/>
        <v>32.412999999999997</v>
      </c>
    </row>
    <row r="61" spans="1:29" x14ac:dyDescent="0.3">
      <c r="A61" s="69" t="s">
        <v>39</v>
      </c>
      <c r="B61" s="138">
        <v>36.799999999999997</v>
      </c>
      <c r="C61" s="137">
        <v>2.9660000000000002</v>
      </c>
      <c r="D61" s="137">
        <f>VLOOKUP(A61,'31.03ЛК ПОКАЗ'!$B$15:$J$1504,7,0)</f>
        <v>3.875</v>
      </c>
      <c r="E61" s="137">
        <f>D61</f>
        <v>3.875</v>
      </c>
      <c r="F61" s="137">
        <f>E61-C61</f>
        <v>0.90899999999999981</v>
      </c>
      <c r="G61" s="137">
        <f>B61</f>
        <v>36.799999999999997</v>
      </c>
      <c r="H61" s="137"/>
      <c r="I61" s="137">
        <f t="shared" si="1"/>
        <v>0.90899999999999981</v>
      </c>
      <c r="J61" s="137">
        <f t="shared" si="0"/>
        <v>3.875</v>
      </c>
      <c r="K61" s="137"/>
      <c r="L61" s="137">
        <f>VLOOKUP(A61,'Показ 16.11'!$B$2:$D$742,3,0)</f>
        <v>5.3330000000000002</v>
      </c>
      <c r="M61" s="137" t="str">
        <f>VLOOKUP(A61,'31.12ЛК ПОКАЗ'!$B$15:$H$1504,7,0)</f>
        <v>-</v>
      </c>
      <c r="N61" s="137">
        <f>VLOOKUP(A61,'Показ 31.12'!$B$2:$D$742,3,0)</f>
        <v>5.6529999999999996</v>
      </c>
      <c r="O61" s="137">
        <f t="shared" si="35"/>
        <v>5.6529999999999996</v>
      </c>
      <c r="P61" s="137">
        <f t="shared" si="30"/>
        <v>0.3199999999999994</v>
      </c>
      <c r="Q61" s="137">
        <f t="shared" si="31"/>
        <v>36.799999999999997</v>
      </c>
      <c r="R61" s="137"/>
      <c r="S61" s="137">
        <f t="shared" si="4"/>
        <v>0.3199999999999994</v>
      </c>
      <c r="T61" s="137">
        <f t="shared" si="32"/>
        <v>5.6529999999999996</v>
      </c>
      <c r="U61" s="75"/>
      <c r="W61" s="27"/>
      <c r="X61">
        <f>VLOOKUP(A61,РАСЧЕТ!B:S,18,0)</f>
        <v>0.90899999999999981</v>
      </c>
      <c r="Y61" s="27">
        <f t="shared" si="5"/>
        <v>0</v>
      </c>
      <c r="AB61" s="27">
        <f t="shared" ref="AB61:AB62" si="37">J61</f>
        <v>3.875</v>
      </c>
      <c r="AC61" s="27">
        <f t="shared" si="34"/>
        <v>5.6529999999999996</v>
      </c>
    </row>
    <row r="62" spans="1:29" x14ac:dyDescent="0.3">
      <c r="A62" s="69" t="s">
        <v>277</v>
      </c>
      <c r="B62" s="138">
        <v>22.7</v>
      </c>
      <c r="C62" s="137">
        <v>0.89700000000000002</v>
      </c>
      <c r="D62" s="137">
        <f>VLOOKUP(A62,'31.03ЛК ПОКАЗ'!$B$15:$J$1504,9,0)</f>
        <v>0.89800000000000002</v>
      </c>
      <c r="E62" s="137">
        <f>D62</f>
        <v>0.89800000000000002</v>
      </c>
      <c r="F62" s="137">
        <f>E62-C62</f>
        <v>1.0000000000000009E-3</v>
      </c>
      <c r="G62" s="137">
        <f>B62</f>
        <v>22.7</v>
      </c>
      <c r="H62" s="137"/>
      <c r="I62" s="137">
        <f t="shared" si="1"/>
        <v>1.0000000000000009E-3</v>
      </c>
      <c r="J62" s="137">
        <f t="shared" si="0"/>
        <v>0.89800000000000002</v>
      </c>
      <c r="K62" s="137"/>
      <c r="L62" s="137">
        <f>VLOOKUP(A62,'Показ 16.11'!$B$2:$D$742,3,0)</f>
        <v>0.89700000000000002</v>
      </c>
      <c r="M62" s="137" t="str">
        <f>VLOOKUP(A62,'31.12ЛК ПОКАЗ'!$B$15:$H$1504,7,0)</f>
        <v>-</v>
      </c>
      <c r="N62" s="137">
        <f>VLOOKUP(A62,'Показ 31.12'!$B$2:$D$742,3,0)</f>
        <v>0.95099999999999996</v>
      </c>
      <c r="O62" s="137">
        <f t="shared" si="35"/>
        <v>0.95099999999999996</v>
      </c>
      <c r="P62" s="137">
        <f t="shared" si="30"/>
        <v>5.3999999999999937E-2</v>
      </c>
      <c r="Q62" s="137">
        <f t="shared" si="31"/>
        <v>22.7</v>
      </c>
      <c r="R62" s="137"/>
      <c r="S62" s="137">
        <f t="shared" si="4"/>
        <v>5.3999999999999937E-2</v>
      </c>
      <c r="T62" s="137">
        <f t="shared" si="32"/>
        <v>0.95099999999999996</v>
      </c>
      <c r="U62" s="75"/>
      <c r="W62" s="27"/>
      <c r="X62">
        <f>VLOOKUP(A62,РАСЧЕТ!B:S,18,0)</f>
        <v>1.0000000000000009E-3</v>
      </c>
      <c r="Y62" s="27">
        <f t="shared" si="5"/>
        <v>0</v>
      </c>
      <c r="AB62" s="27">
        <f t="shared" si="37"/>
        <v>0.89800000000000002</v>
      </c>
      <c r="AC62" s="27">
        <f t="shared" si="34"/>
        <v>0.95099999999999996</v>
      </c>
    </row>
    <row r="63" spans="1:29" x14ac:dyDescent="0.3">
      <c r="A63" s="69" t="s">
        <v>41</v>
      </c>
      <c r="B63" s="138">
        <v>32.4</v>
      </c>
      <c r="C63" s="137">
        <v>11.845000000000001</v>
      </c>
      <c r="D63" s="137"/>
      <c r="E63" s="137"/>
      <c r="F63" s="137"/>
      <c r="G63" s="137"/>
      <c r="H63" s="137">
        <f>B63*$H$797</f>
        <v>1.0370799833038962</v>
      </c>
      <c r="I63" s="137">
        <f t="shared" si="1"/>
        <v>1.0370799833038962</v>
      </c>
      <c r="J63" s="137">
        <f t="shared" si="0"/>
        <v>12.882079983303896</v>
      </c>
      <c r="K63" s="137"/>
      <c r="L63" s="137">
        <f>VLOOKUP(A63,'Показ 16.11'!$B$2:$D$742,3,0)</f>
        <v>15.733000000000001</v>
      </c>
      <c r="M63" s="137" t="str">
        <f>VLOOKUP(A63,'31.12ЛК ПОКАЗ'!$B$15:$H$1504,7,0)</f>
        <v>-</v>
      </c>
      <c r="N63" s="137">
        <f>VLOOKUP(A63,'Показ 31.12'!$B$2:$D$742,3,0)</f>
        <v>16.677</v>
      </c>
      <c r="O63" s="137">
        <f t="shared" si="35"/>
        <v>16.677</v>
      </c>
      <c r="P63" s="137">
        <f t="shared" si="30"/>
        <v>0.94399999999999906</v>
      </c>
      <c r="Q63" s="137">
        <f t="shared" si="31"/>
        <v>32.4</v>
      </c>
      <c r="R63" s="137"/>
      <c r="S63" s="137">
        <f t="shared" si="4"/>
        <v>0.94399999999999906</v>
      </c>
      <c r="T63" s="137">
        <f t="shared" si="32"/>
        <v>16.677</v>
      </c>
      <c r="U63" s="75"/>
      <c r="W63" s="27"/>
      <c r="X63">
        <f>VLOOKUP(A63,РАСЧЕТ!B:S,18,0)</f>
        <v>1.0370799833038962</v>
      </c>
      <c r="Y63" s="27">
        <f t="shared" si="5"/>
        <v>0</v>
      </c>
      <c r="AB63" t="s">
        <v>4007</v>
      </c>
      <c r="AC63" s="27">
        <f t="shared" si="34"/>
        <v>16.677</v>
      </c>
    </row>
    <row r="64" spans="1:29" x14ac:dyDescent="0.3">
      <c r="A64" s="69" t="s">
        <v>62</v>
      </c>
      <c r="B64" s="138">
        <v>58.6</v>
      </c>
      <c r="C64" s="137">
        <v>16.931999999999999</v>
      </c>
      <c r="D64" s="137"/>
      <c r="E64" s="137"/>
      <c r="F64" s="137"/>
      <c r="G64" s="137"/>
      <c r="H64" s="137">
        <f>B64*$H$797</f>
        <v>1.8757063895558121</v>
      </c>
      <c r="I64" s="137">
        <f t="shared" si="1"/>
        <v>1.8757063895558121</v>
      </c>
      <c r="J64" s="137">
        <f t="shared" si="0"/>
        <v>18.807706389555811</v>
      </c>
      <c r="K64" s="137"/>
      <c r="L64" s="137">
        <f>VLOOKUP(A64,'Показ 16.11'!$B$2:$D$742,3,0)</f>
        <v>23.744</v>
      </c>
      <c r="M64" s="137" t="str">
        <f>VLOOKUP(A64,'31.12ЛК ПОКАЗ'!$B$15:$H$1504,7,0)</f>
        <v>-</v>
      </c>
      <c r="N64" s="137">
        <f>VLOOKUP(A64,'Показ 31.12'!$B$2:$D$742,3,0)</f>
        <v>25.169</v>
      </c>
      <c r="O64" s="137">
        <f t="shared" si="35"/>
        <v>25.169</v>
      </c>
      <c r="P64" s="137">
        <f t="shared" si="30"/>
        <v>1.4250000000000007</v>
      </c>
      <c r="Q64" s="137">
        <f t="shared" si="31"/>
        <v>58.6</v>
      </c>
      <c r="R64" s="137"/>
      <c r="S64" s="137">
        <f t="shared" si="4"/>
        <v>1.4250000000000007</v>
      </c>
      <c r="T64" s="137">
        <f t="shared" si="32"/>
        <v>25.169</v>
      </c>
      <c r="U64" s="75"/>
      <c r="W64" s="27"/>
      <c r="X64">
        <f>VLOOKUP(A64,РАСЧЕТ!B:S,18,0)</f>
        <v>1.8757063895558121</v>
      </c>
      <c r="Y64" s="27">
        <f t="shared" si="5"/>
        <v>0</v>
      </c>
      <c r="AB64" t="s">
        <v>4007</v>
      </c>
      <c r="AC64" s="27">
        <f t="shared" si="34"/>
        <v>25.169</v>
      </c>
    </row>
    <row r="65" spans="1:29" s="157" customFormat="1" x14ac:dyDescent="0.3">
      <c r="A65" s="153" t="s">
        <v>68</v>
      </c>
      <c r="B65" s="154">
        <v>69.8</v>
      </c>
      <c r="C65" s="155">
        <v>21.97</v>
      </c>
      <c r="D65" s="155">
        <f>VLOOKUP(A65,'31.03ЛК ПОКАЗ'!$B$15:$J$1504,9,0)</f>
        <v>27.170999999999999</v>
      </c>
      <c r="E65" s="155">
        <f>D65</f>
        <v>27.170999999999999</v>
      </c>
      <c r="F65" s="155">
        <f>E65-C65</f>
        <v>5.2010000000000005</v>
      </c>
      <c r="G65" s="155">
        <f>B65</f>
        <v>69.8</v>
      </c>
      <c r="H65" s="155"/>
      <c r="I65" s="137">
        <f t="shared" si="1"/>
        <v>5.2010000000000005</v>
      </c>
      <c r="J65" s="155">
        <f t="shared" si="0"/>
        <v>27.170999999999999</v>
      </c>
      <c r="K65" s="155"/>
      <c r="L65" s="155">
        <v>30</v>
      </c>
      <c r="M65" s="155"/>
      <c r="N65" s="158">
        <v>31.2</v>
      </c>
      <c r="O65" s="155">
        <f t="shared" si="35"/>
        <v>31.2</v>
      </c>
      <c r="P65" s="155">
        <f t="shared" si="30"/>
        <v>1.1999999999999993</v>
      </c>
      <c r="Q65" s="155">
        <f t="shared" si="31"/>
        <v>69.8</v>
      </c>
      <c r="R65" s="155"/>
      <c r="S65" s="137">
        <f t="shared" si="4"/>
        <v>1.1999999999999993</v>
      </c>
      <c r="T65" s="155">
        <f t="shared" si="32"/>
        <v>31.2</v>
      </c>
      <c r="U65" s="156"/>
      <c r="W65" s="155"/>
      <c r="X65">
        <f>VLOOKUP(A65,РАСЧЕТ!B:S,18,0)</f>
        <v>5.2010000000000005</v>
      </c>
      <c r="Y65" s="27">
        <f t="shared" si="5"/>
        <v>0</v>
      </c>
      <c r="AB65" s="27">
        <f t="shared" ref="AB65:AB66" si="38">J65</f>
        <v>27.170999999999999</v>
      </c>
      <c r="AC65" s="27">
        <f t="shared" si="34"/>
        <v>31.2</v>
      </c>
    </row>
    <row r="66" spans="1:29" x14ac:dyDescent="0.3">
      <c r="A66" s="69" t="s">
        <v>147</v>
      </c>
      <c r="B66" s="138">
        <v>79.599999999999994</v>
      </c>
      <c r="C66" s="137">
        <v>7.8230000000000004</v>
      </c>
      <c r="D66" s="137">
        <f>VLOOKUP(A66,'31.03ЛК ПОКАЗ'!$B$15:$J$1504,9,0)</f>
        <v>10.997999999999999</v>
      </c>
      <c r="E66" s="137">
        <f>D66</f>
        <v>10.997999999999999</v>
      </c>
      <c r="F66" s="137">
        <f>E66-C66</f>
        <v>3.1749999999999989</v>
      </c>
      <c r="G66" s="137">
        <f>B66</f>
        <v>79.599999999999994</v>
      </c>
      <c r="H66" s="137"/>
      <c r="I66" s="137">
        <f t="shared" si="1"/>
        <v>3.1749999999999989</v>
      </c>
      <c r="J66" s="137">
        <f t="shared" ref="J66:J129" si="39">C66+I66</f>
        <v>10.997999999999999</v>
      </c>
      <c r="K66" s="137"/>
      <c r="L66" s="137">
        <f>VLOOKUP(A66,'Показ 16.11'!$B$2:$D$742,3,0)</f>
        <v>12.327</v>
      </c>
      <c r="M66" s="137" t="str">
        <f>VLOOKUP(A66,'31.12ЛК ПОКАЗ'!$B$15:$H$1504,7,0)</f>
        <v>-</v>
      </c>
      <c r="N66" s="137">
        <f>VLOOKUP(A66,'Показ 31.12'!$B$2:$D$742,3,0)</f>
        <v>13.067</v>
      </c>
      <c r="O66" s="137">
        <f t="shared" si="35"/>
        <v>13.067</v>
      </c>
      <c r="P66" s="137">
        <f t="shared" si="30"/>
        <v>0.74000000000000021</v>
      </c>
      <c r="Q66" s="137">
        <f t="shared" si="31"/>
        <v>79.599999999999994</v>
      </c>
      <c r="R66" s="137"/>
      <c r="S66" s="137">
        <f t="shared" si="4"/>
        <v>0.74000000000000021</v>
      </c>
      <c r="T66" s="137">
        <f t="shared" si="32"/>
        <v>13.067</v>
      </c>
      <c r="U66" s="75"/>
      <c r="W66" s="27"/>
      <c r="X66">
        <f>VLOOKUP(A66,РАСЧЕТ!B:S,18,0)</f>
        <v>3.1749999999999989</v>
      </c>
      <c r="Y66" s="27">
        <f t="shared" si="5"/>
        <v>0</v>
      </c>
      <c r="AB66" s="27">
        <f t="shared" si="38"/>
        <v>10.997999999999999</v>
      </c>
      <c r="AC66" s="27">
        <f t="shared" si="34"/>
        <v>13.067</v>
      </c>
    </row>
    <row r="67" spans="1:29" x14ac:dyDescent="0.3">
      <c r="A67" s="69" t="s">
        <v>165</v>
      </c>
      <c r="B67" s="138">
        <v>36.799999999999997</v>
      </c>
      <c r="C67" s="137">
        <v>10.178000000000001</v>
      </c>
      <c r="D67" s="137"/>
      <c r="E67" s="137"/>
      <c r="F67" s="137"/>
      <c r="G67" s="137"/>
      <c r="H67" s="137">
        <f t="shared" ref="H67:H79" si="40">B67*$H$797</f>
        <v>1.177918005727882</v>
      </c>
      <c r="I67" s="137">
        <f t="shared" ref="I67:I130" si="41">F67+H67</f>
        <v>1.177918005727882</v>
      </c>
      <c r="J67" s="137">
        <f t="shared" si="39"/>
        <v>11.355918005727883</v>
      </c>
      <c r="K67" s="137"/>
      <c r="L67" s="137">
        <f>VLOOKUP(A67,'Показ 16.11'!$B$2:$D$742,3,0)</f>
        <v>14.132</v>
      </c>
      <c r="M67" s="137" t="str">
        <f>VLOOKUP(A67,'31.12ЛК ПОКАЗ'!$B$15:$H$1504,7,0)</f>
        <v>-</v>
      </c>
      <c r="N67" s="137">
        <f>VLOOKUP(A67,'Показ 31.12'!$B$2:$D$742,3,0)</f>
        <v>14.98</v>
      </c>
      <c r="O67" s="137">
        <f t="shared" si="35"/>
        <v>14.98</v>
      </c>
      <c r="P67" s="137">
        <f t="shared" si="30"/>
        <v>0.84800000000000075</v>
      </c>
      <c r="Q67" s="137">
        <f t="shared" si="31"/>
        <v>36.799999999999997</v>
      </c>
      <c r="R67" s="137"/>
      <c r="S67" s="137">
        <f t="shared" ref="S67:S130" si="42">P67+R67</f>
        <v>0.84800000000000075</v>
      </c>
      <c r="T67" s="137">
        <f t="shared" si="32"/>
        <v>14.98</v>
      </c>
      <c r="U67" s="75"/>
      <c r="W67" s="27"/>
      <c r="X67">
        <f>VLOOKUP(A67,РАСЧЕТ!B:S,18,0)</f>
        <v>1.177918005727882</v>
      </c>
      <c r="Y67" s="27">
        <f t="shared" ref="Y67:Y130" si="43">X67-I67</f>
        <v>0</v>
      </c>
      <c r="AB67" t="s">
        <v>4007</v>
      </c>
      <c r="AC67" s="27">
        <f t="shared" si="34"/>
        <v>14.98</v>
      </c>
    </row>
    <row r="68" spans="1:29" s="140" customFormat="1" x14ac:dyDescent="0.3">
      <c r="A68" s="141" t="s">
        <v>254</v>
      </c>
      <c r="B68" s="138">
        <v>22.7</v>
      </c>
      <c r="C68" s="137">
        <v>9.9610000000000003</v>
      </c>
      <c r="D68" s="137"/>
      <c r="E68" s="137"/>
      <c r="F68" s="137"/>
      <c r="G68" s="137"/>
      <c r="H68" s="137">
        <f t="shared" si="40"/>
        <v>0.72659616114192727</v>
      </c>
      <c r="I68" s="137">
        <f t="shared" si="41"/>
        <v>0.72659616114192727</v>
      </c>
      <c r="J68" s="137">
        <f t="shared" si="39"/>
        <v>10.687596161141927</v>
      </c>
      <c r="K68" s="137"/>
      <c r="L68" s="137">
        <f>VLOOKUP(A68,'Показ 16.11'!$B$2:$D$742,3,0)</f>
        <v>14.901</v>
      </c>
      <c r="M68" s="137" t="str">
        <f>VLOOKUP(A68,'31.12ЛК ПОКАЗ'!$B$15:$H$1504,7,0)</f>
        <v>-</v>
      </c>
      <c r="N68" s="137">
        <f>VLOOKUP(A68,'Показ 31.12'!$B$2:$D$742,3,0)</f>
        <v>15.795</v>
      </c>
      <c r="O68" s="137">
        <f t="shared" si="35"/>
        <v>15.795</v>
      </c>
      <c r="P68" s="137">
        <f t="shared" si="30"/>
        <v>0.89400000000000013</v>
      </c>
      <c r="Q68" s="137">
        <f t="shared" si="31"/>
        <v>22.7</v>
      </c>
      <c r="R68" s="137"/>
      <c r="S68" s="137">
        <f t="shared" si="42"/>
        <v>0.89400000000000013</v>
      </c>
      <c r="T68" s="137">
        <f t="shared" si="32"/>
        <v>15.795</v>
      </c>
      <c r="U68" s="139"/>
      <c r="W68" s="77"/>
      <c r="X68">
        <f>VLOOKUP(A68,РАСЧЕТ!B:S,18,0)</f>
        <v>0.72659616114192727</v>
      </c>
      <c r="Y68" s="27">
        <f t="shared" si="43"/>
        <v>0</v>
      </c>
      <c r="AB68" t="s">
        <v>4007</v>
      </c>
      <c r="AC68" s="27">
        <f t="shared" si="34"/>
        <v>15.795</v>
      </c>
    </row>
    <row r="69" spans="1:29" s="140" customFormat="1" x14ac:dyDescent="0.3">
      <c r="A69" s="141" t="s">
        <v>191</v>
      </c>
      <c r="B69" s="138">
        <v>33.1</v>
      </c>
      <c r="C69" s="137">
        <v>2.121</v>
      </c>
      <c r="D69" s="137"/>
      <c r="E69" s="137"/>
      <c r="F69" s="137"/>
      <c r="G69" s="137"/>
      <c r="H69" s="137">
        <f t="shared" si="40"/>
        <v>1.0594860323258939</v>
      </c>
      <c r="I69" s="137">
        <f t="shared" si="41"/>
        <v>1.0594860323258939</v>
      </c>
      <c r="J69" s="137">
        <f t="shared" si="39"/>
        <v>3.1804860323258941</v>
      </c>
      <c r="K69" s="137"/>
      <c r="L69" s="137">
        <f>VLOOKUP(A69,'Показ 16.11'!$B$2:$D$742,3,0)</f>
        <v>6.0010000000000003</v>
      </c>
      <c r="M69" s="137" t="str">
        <f>VLOOKUP(A69,'31.12ЛК ПОКАЗ'!$B$15:$H$1504,7,0)</f>
        <v>-</v>
      </c>
      <c r="N69" s="137">
        <f>VLOOKUP(A69,'Показ 31.12'!$B$2:$D$742,3,0)</f>
        <v>7.9359999999999999</v>
      </c>
      <c r="O69" s="137">
        <f t="shared" si="35"/>
        <v>7.9359999999999999</v>
      </c>
      <c r="P69" s="137">
        <f t="shared" si="30"/>
        <v>1.9349999999999996</v>
      </c>
      <c r="Q69" s="137">
        <f t="shared" si="31"/>
        <v>33.1</v>
      </c>
      <c r="R69" s="137"/>
      <c r="S69" s="137">
        <f t="shared" si="42"/>
        <v>1.9349999999999996</v>
      </c>
      <c r="T69" s="137">
        <f t="shared" si="32"/>
        <v>7.9359999999999999</v>
      </c>
      <c r="U69" s="139"/>
      <c r="W69" s="77"/>
      <c r="X69">
        <f>VLOOKUP(A69,РАСЧЕТ!B:S,18,0)</f>
        <v>1.0594860323258939</v>
      </c>
      <c r="Y69" s="27">
        <f t="shared" si="43"/>
        <v>0</v>
      </c>
      <c r="AB69" t="s">
        <v>4007</v>
      </c>
      <c r="AC69" s="27">
        <f t="shared" si="34"/>
        <v>7.9359999999999999</v>
      </c>
    </row>
    <row r="70" spans="1:29" s="140" customFormat="1" x14ac:dyDescent="0.3">
      <c r="A70" s="141" t="s">
        <v>149</v>
      </c>
      <c r="B70" s="138">
        <v>32.4</v>
      </c>
      <c r="C70" s="137">
        <v>1.4390000000000001</v>
      </c>
      <c r="D70" s="137"/>
      <c r="E70" s="137"/>
      <c r="F70" s="137"/>
      <c r="G70" s="137"/>
      <c r="H70" s="137">
        <f t="shared" si="40"/>
        <v>1.0370799833038962</v>
      </c>
      <c r="I70" s="137">
        <f t="shared" si="41"/>
        <v>1.0370799833038962</v>
      </c>
      <c r="J70" s="137">
        <f t="shared" si="39"/>
        <v>2.4760799833038964</v>
      </c>
      <c r="K70" s="137"/>
      <c r="L70" s="137">
        <f>VLOOKUP(A70,'Показ 16.11'!$B$2:$D$742,3,0)</f>
        <v>4.2679999999999998</v>
      </c>
      <c r="M70" s="137" t="str">
        <f>VLOOKUP(A70,'31.12ЛК ПОКАЗ'!$B$15:$H$1504,7,0)</f>
        <v>-</v>
      </c>
      <c r="N70" s="137">
        <f>VLOOKUP(A70,'Показ 31.12'!$B$2:$D$742,3,0)</f>
        <v>4.524</v>
      </c>
      <c r="O70" s="137">
        <f t="shared" si="35"/>
        <v>4.524</v>
      </c>
      <c r="P70" s="137">
        <f t="shared" si="30"/>
        <v>0.25600000000000023</v>
      </c>
      <c r="Q70" s="137">
        <f t="shared" si="31"/>
        <v>32.4</v>
      </c>
      <c r="R70" s="137"/>
      <c r="S70" s="137">
        <f t="shared" si="42"/>
        <v>0.25600000000000023</v>
      </c>
      <c r="T70" s="137">
        <f t="shared" si="32"/>
        <v>4.524</v>
      </c>
      <c r="U70" s="139"/>
      <c r="W70" s="77"/>
      <c r="X70">
        <f>VLOOKUP(A70,РАСЧЕТ!B:S,18,0)</f>
        <v>1.0370799833038962</v>
      </c>
      <c r="Y70" s="27">
        <f t="shared" si="43"/>
        <v>0</v>
      </c>
      <c r="AB70" t="s">
        <v>4007</v>
      </c>
      <c r="AC70" s="27">
        <f t="shared" si="34"/>
        <v>4.524</v>
      </c>
    </row>
    <row r="71" spans="1:29" s="140" customFormat="1" x14ac:dyDescent="0.3">
      <c r="A71" s="141" t="s">
        <v>234</v>
      </c>
      <c r="B71" s="138">
        <v>58.6</v>
      </c>
      <c r="C71" s="137">
        <v>18.902000000000001</v>
      </c>
      <c r="D71" s="137"/>
      <c r="E71" s="137"/>
      <c r="F71" s="137"/>
      <c r="G71" s="137"/>
      <c r="H71" s="137">
        <f t="shared" si="40"/>
        <v>1.8757063895558121</v>
      </c>
      <c r="I71" s="137">
        <f t="shared" si="41"/>
        <v>1.8757063895558121</v>
      </c>
      <c r="J71" s="137">
        <f t="shared" si="39"/>
        <v>20.777706389555814</v>
      </c>
      <c r="K71" s="137"/>
      <c r="L71" s="137">
        <f>VLOOKUP(A71,'Показ 16.11'!$B$2:$D$742,3,0)</f>
        <v>15.06</v>
      </c>
      <c r="M71" s="137" t="str">
        <f>VLOOKUP(A71,'31.12ЛК ПОКАЗ'!$B$15:$H$1504,7,0)</f>
        <v>-</v>
      </c>
      <c r="N71" s="137">
        <f>VLOOKUP(A71,'Показ 31.12'!$B$2:$D$742,3,0)</f>
        <v>15.964</v>
      </c>
      <c r="O71" s="137">
        <f t="shared" si="35"/>
        <v>15.964</v>
      </c>
      <c r="P71" s="137">
        <f t="shared" si="30"/>
        <v>0.90399999999999991</v>
      </c>
      <c r="Q71" s="137">
        <f t="shared" si="31"/>
        <v>58.6</v>
      </c>
      <c r="R71" s="137"/>
      <c r="S71" s="137">
        <f t="shared" si="42"/>
        <v>0.90399999999999991</v>
      </c>
      <c r="T71" s="137">
        <f t="shared" si="32"/>
        <v>15.964</v>
      </c>
      <c r="U71" s="139"/>
      <c r="W71" s="77"/>
      <c r="X71">
        <f>VLOOKUP(A71,РАСЧЕТ!B:S,18,0)</f>
        <v>1.8757063895558121</v>
      </c>
      <c r="Y71" s="27">
        <f t="shared" si="43"/>
        <v>0</v>
      </c>
      <c r="AB71" t="s">
        <v>4007</v>
      </c>
      <c r="AC71" s="27">
        <f t="shared" si="34"/>
        <v>15.964</v>
      </c>
    </row>
    <row r="72" spans="1:29" s="140" customFormat="1" x14ac:dyDescent="0.3">
      <c r="A72" s="141" t="s">
        <v>156</v>
      </c>
      <c r="B72" s="138">
        <v>69.8</v>
      </c>
      <c r="C72" s="137">
        <v>4.6740000000000004</v>
      </c>
      <c r="D72" s="137"/>
      <c r="E72" s="137"/>
      <c r="F72" s="137"/>
      <c r="G72" s="137"/>
      <c r="H72" s="137">
        <f t="shared" si="40"/>
        <v>2.2342031739077761</v>
      </c>
      <c r="I72" s="137">
        <f t="shared" si="41"/>
        <v>2.2342031739077761</v>
      </c>
      <c r="J72" s="137">
        <f t="shared" si="39"/>
        <v>6.9082031739077765</v>
      </c>
      <c r="K72" s="137"/>
      <c r="L72" s="137">
        <f>VLOOKUP(A72,'Показ 16.11'!$B$2:$D$742,3,0)</f>
        <v>5.0149999999999997</v>
      </c>
      <c r="M72" s="137" t="str">
        <f>VLOOKUP(A72,'31.12ЛК ПОКАЗ'!$B$15:$H$1504,7,0)</f>
        <v>-</v>
      </c>
      <c r="N72" s="137">
        <f>VLOOKUP(A72,'Показ 31.12'!$B$2:$D$742,3,0)</f>
        <v>5.3159999999999998</v>
      </c>
      <c r="O72" s="137">
        <f t="shared" si="35"/>
        <v>5.3159999999999998</v>
      </c>
      <c r="P72" s="137">
        <f t="shared" si="30"/>
        <v>0.30100000000000016</v>
      </c>
      <c r="Q72" s="137">
        <f t="shared" si="31"/>
        <v>69.8</v>
      </c>
      <c r="R72" s="137"/>
      <c r="S72" s="137">
        <f t="shared" si="42"/>
        <v>0.30100000000000016</v>
      </c>
      <c r="T72" s="137">
        <f t="shared" si="32"/>
        <v>5.3159999999999998</v>
      </c>
      <c r="U72" s="139"/>
      <c r="W72" s="77"/>
      <c r="X72">
        <f>VLOOKUP(A72,РАСЧЕТ!B:S,18,0)</f>
        <v>2.2342031739077761</v>
      </c>
      <c r="Y72" s="27">
        <f t="shared" si="43"/>
        <v>0</v>
      </c>
      <c r="AB72" t="s">
        <v>4007</v>
      </c>
      <c r="AC72" s="27">
        <f t="shared" si="34"/>
        <v>5.3159999999999998</v>
      </c>
    </row>
    <row r="73" spans="1:29" s="140" customFormat="1" x14ac:dyDescent="0.3">
      <c r="A73" s="141" t="s">
        <v>32</v>
      </c>
      <c r="B73" s="138">
        <v>79.599999999999994</v>
      </c>
      <c r="C73" s="137">
        <v>11.141999999999999</v>
      </c>
      <c r="D73" s="137"/>
      <c r="E73" s="137"/>
      <c r="F73" s="137"/>
      <c r="G73" s="137"/>
      <c r="H73" s="137">
        <f t="shared" si="40"/>
        <v>2.5478878602157446</v>
      </c>
      <c r="I73" s="137">
        <f t="shared" si="41"/>
        <v>2.5478878602157446</v>
      </c>
      <c r="J73" s="137">
        <f t="shared" si="39"/>
        <v>13.689887860215745</v>
      </c>
      <c r="K73" s="137"/>
      <c r="L73" s="137">
        <f>VLOOKUP(A73,'Показ 16.11'!$B$2:$D$742,3,0)</f>
        <v>15.055</v>
      </c>
      <c r="M73" s="137" t="str">
        <f>VLOOKUP(A73,'31.12ЛК ПОКАЗ'!$B$15:$H$1504,7,0)</f>
        <v>-</v>
      </c>
      <c r="N73" s="137">
        <f>VLOOKUP(A73,'Показ 31.12'!$B$2:$D$742,3,0)</f>
        <v>15.958</v>
      </c>
      <c r="O73" s="137">
        <f t="shared" si="35"/>
        <v>15.958</v>
      </c>
      <c r="P73" s="137">
        <f t="shared" si="30"/>
        <v>0.90300000000000047</v>
      </c>
      <c r="Q73" s="137">
        <f t="shared" si="31"/>
        <v>79.599999999999994</v>
      </c>
      <c r="R73" s="137"/>
      <c r="S73" s="137">
        <f t="shared" si="42"/>
        <v>0.90300000000000047</v>
      </c>
      <c r="T73" s="137">
        <f t="shared" si="32"/>
        <v>15.958</v>
      </c>
      <c r="U73" s="139"/>
      <c r="W73" s="77"/>
      <c r="X73">
        <f>VLOOKUP(A73,РАСЧЕТ!B:S,18,0)</f>
        <v>2.5478878602157446</v>
      </c>
      <c r="Y73" s="27">
        <f t="shared" si="43"/>
        <v>0</v>
      </c>
      <c r="AB73" t="s">
        <v>4007</v>
      </c>
      <c r="AC73" s="27">
        <f t="shared" si="34"/>
        <v>15.958</v>
      </c>
    </row>
    <row r="74" spans="1:29" s="140" customFormat="1" x14ac:dyDescent="0.3">
      <c r="A74" s="141" t="s">
        <v>132</v>
      </c>
      <c r="B74" s="138">
        <v>36.799999999999997</v>
      </c>
      <c r="C74" s="137">
        <v>5.3410000000000002</v>
      </c>
      <c r="D74" s="137"/>
      <c r="E74" s="137"/>
      <c r="F74" s="137"/>
      <c r="G74" s="137"/>
      <c r="H74" s="137">
        <f t="shared" si="40"/>
        <v>1.177918005727882</v>
      </c>
      <c r="I74" s="137">
        <f t="shared" si="41"/>
        <v>1.177918005727882</v>
      </c>
      <c r="J74" s="137">
        <f t="shared" si="39"/>
        <v>6.5189180057278824</v>
      </c>
      <c r="K74" s="137"/>
      <c r="L74" s="137">
        <f>VLOOKUP(A74,'Показ 16.11'!$B$2:$D$742,3,0)</f>
        <v>6.968</v>
      </c>
      <c r="M74" s="137" t="str">
        <f>VLOOKUP(A74,'31.12ЛК ПОКАЗ'!$B$15:$H$1504,7,0)</f>
        <v>-</v>
      </c>
      <c r="N74" s="137">
        <f>VLOOKUP(A74,'Показ 31.12'!$B$2:$D$742,3,0)</f>
        <v>7.3860000000000001</v>
      </c>
      <c r="O74" s="137">
        <f t="shared" si="35"/>
        <v>7.3860000000000001</v>
      </c>
      <c r="P74" s="137">
        <f t="shared" si="30"/>
        <v>0.41800000000000015</v>
      </c>
      <c r="Q74" s="137">
        <f t="shared" si="31"/>
        <v>36.799999999999997</v>
      </c>
      <c r="R74" s="137"/>
      <c r="S74" s="137">
        <f t="shared" si="42"/>
        <v>0.41800000000000015</v>
      </c>
      <c r="T74" s="137">
        <f t="shared" si="32"/>
        <v>7.3860000000000001</v>
      </c>
      <c r="U74" s="139"/>
      <c r="W74" s="77"/>
      <c r="X74">
        <f>VLOOKUP(A74,РАСЧЕТ!B:S,18,0)</f>
        <v>1.177918005727882</v>
      </c>
      <c r="Y74" s="27">
        <f t="shared" si="43"/>
        <v>0</v>
      </c>
      <c r="AB74" t="s">
        <v>4007</v>
      </c>
      <c r="AC74" s="27">
        <f t="shared" si="34"/>
        <v>7.3860000000000001</v>
      </c>
    </row>
    <row r="75" spans="1:29" s="140" customFormat="1" x14ac:dyDescent="0.3">
      <c r="A75" s="141" t="s">
        <v>216</v>
      </c>
      <c r="B75" s="138">
        <v>22.7</v>
      </c>
      <c r="C75" s="137">
        <v>4.9429999999999996</v>
      </c>
      <c r="D75" s="137"/>
      <c r="E75" s="137"/>
      <c r="F75" s="137"/>
      <c r="G75" s="137"/>
      <c r="H75" s="137">
        <f t="shared" si="40"/>
        <v>0.72659616114192727</v>
      </c>
      <c r="I75" s="137">
        <f t="shared" si="41"/>
        <v>0.72659616114192727</v>
      </c>
      <c r="J75" s="137">
        <f t="shared" si="39"/>
        <v>5.6695961611419268</v>
      </c>
      <c r="K75" s="137"/>
      <c r="L75" s="137">
        <f>VLOOKUP(A75,'Показ 16.11'!$B$2:$D$742,3,0)</f>
        <v>6.7629999999999999</v>
      </c>
      <c r="M75" s="137" t="str">
        <f>VLOOKUP(A75,'31.12ЛК ПОКАЗ'!$B$15:$H$1504,7,0)</f>
        <v>-</v>
      </c>
      <c r="N75" s="137">
        <f>VLOOKUP(A75,'Показ 31.12'!$B$2:$D$742,3,0)</f>
        <v>7.1689999999999996</v>
      </c>
      <c r="O75" s="137">
        <f t="shared" si="35"/>
        <v>7.1689999999999996</v>
      </c>
      <c r="P75" s="137">
        <f t="shared" si="30"/>
        <v>0.40599999999999969</v>
      </c>
      <c r="Q75" s="137">
        <f t="shared" si="31"/>
        <v>22.7</v>
      </c>
      <c r="R75" s="137"/>
      <c r="S75" s="137">
        <f t="shared" si="42"/>
        <v>0.40599999999999969</v>
      </c>
      <c r="T75" s="137">
        <f t="shared" si="32"/>
        <v>7.1689999999999996</v>
      </c>
      <c r="U75" s="139"/>
      <c r="W75" s="77"/>
      <c r="X75">
        <f>VLOOKUP(A75,РАСЧЕТ!B:S,18,0)</f>
        <v>0.72659616114192727</v>
      </c>
      <c r="Y75" s="27">
        <f t="shared" si="43"/>
        <v>0</v>
      </c>
      <c r="AB75" t="s">
        <v>4007</v>
      </c>
      <c r="AC75" s="27">
        <f t="shared" si="34"/>
        <v>7.1689999999999996</v>
      </c>
    </row>
    <row r="76" spans="1:29" s="140" customFormat="1" x14ac:dyDescent="0.3">
      <c r="A76" s="141" t="s">
        <v>86</v>
      </c>
      <c r="B76" s="138">
        <v>32.4</v>
      </c>
      <c r="C76" s="137">
        <v>7.4589999999999996</v>
      </c>
      <c r="D76" s="137"/>
      <c r="E76" s="137"/>
      <c r="F76" s="137"/>
      <c r="G76" s="137"/>
      <c r="H76" s="137">
        <f t="shared" si="40"/>
        <v>1.0370799833038962</v>
      </c>
      <c r="I76" s="137">
        <f t="shared" si="41"/>
        <v>1.0370799833038962</v>
      </c>
      <c r="J76" s="137">
        <f t="shared" si="39"/>
        <v>8.4960799833038951</v>
      </c>
      <c r="K76" s="137"/>
      <c r="L76" s="137">
        <f>VLOOKUP(A76,'Показ 16.11'!$B$2:$D$742,3,0)</f>
        <v>10.688000000000001</v>
      </c>
      <c r="M76" s="137" t="str">
        <f>VLOOKUP(A76,'31.12ЛК ПОКАЗ'!$B$15:$H$1504,7,0)</f>
        <v>-</v>
      </c>
      <c r="N76" s="137">
        <f>VLOOKUP(A76,'Показ 31.12'!$B$2:$D$742,3,0)</f>
        <v>11.329000000000001</v>
      </c>
      <c r="O76" s="137">
        <f t="shared" si="35"/>
        <v>11.329000000000001</v>
      </c>
      <c r="P76" s="137">
        <f t="shared" si="30"/>
        <v>0.64100000000000001</v>
      </c>
      <c r="Q76" s="137">
        <f t="shared" si="31"/>
        <v>32.4</v>
      </c>
      <c r="R76" s="137"/>
      <c r="S76" s="137">
        <f t="shared" si="42"/>
        <v>0.64100000000000001</v>
      </c>
      <c r="T76" s="137">
        <f t="shared" si="32"/>
        <v>11.329000000000001</v>
      </c>
      <c r="U76" s="139"/>
      <c r="W76" s="77"/>
      <c r="X76">
        <f>VLOOKUP(A76,РАСЧЕТ!B:S,18,0)</f>
        <v>1.0370799833038962</v>
      </c>
      <c r="Y76" s="27">
        <f t="shared" si="43"/>
        <v>0</v>
      </c>
      <c r="AB76" t="s">
        <v>4007</v>
      </c>
      <c r="AC76" s="27">
        <f t="shared" si="34"/>
        <v>11.329000000000001</v>
      </c>
    </row>
    <row r="77" spans="1:29" s="140" customFormat="1" x14ac:dyDescent="0.3">
      <c r="A77" s="141" t="s">
        <v>96</v>
      </c>
      <c r="B77" s="138">
        <v>58.6</v>
      </c>
      <c r="C77" s="137">
        <v>7.9390000000000001</v>
      </c>
      <c r="D77" s="137"/>
      <c r="E77" s="137"/>
      <c r="F77" s="137"/>
      <c r="G77" s="137"/>
      <c r="H77" s="137">
        <f t="shared" si="40"/>
        <v>1.8757063895558121</v>
      </c>
      <c r="I77" s="137">
        <f t="shared" si="41"/>
        <v>1.8757063895558121</v>
      </c>
      <c r="J77" s="137">
        <f t="shared" si="39"/>
        <v>9.8147063895558126</v>
      </c>
      <c r="K77" s="137"/>
      <c r="L77" s="137"/>
      <c r="M77" s="137"/>
      <c r="N77" s="137"/>
      <c r="O77" s="137"/>
      <c r="P77" s="137"/>
      <c r="Q77" s="137"/>
      <c r="R77" s="137">
        <f>B77*$R$797</f>
        <v>0.82475720158473209</v>
      </c>
      <c r="S77" s="137">
        <f t="shared" si="42"/>
        <v>0.82475720158473209</v>
      </c>
      <c r="T77" s="137">
        <f>S77+J77</f>
        <v>10.639463591140546</v>
      </c>
      <c r="U77" s="139"/>
      <c r="W77" s="77"/>
      <c r="X77">
        <f>VLOOKUP(A77,РАСЧЕТ!B:S,18,0)</f>
        <v>1.8757063895558121</v>
      </c>
      <c r="Y77" s="27">
        <f t="shared" si="43"/>
        <v>0</v>
      </c>
      <c r="AB77" t="s">
        <v>4007</v>
      </c>
      <c r="AC77" t="s">
        <v>4007</v>
      </c>
    </row>
    <row r="78" spans="1:29" s="140" customFormat="1" x14ac:dyDescent="0.3">
      <c r="A78" s="141" t="s">
        <v>194</v>
      </c>
      <c r="B78" s="138">
        <v>69.8</v>
      </c>
      <c r="C78" s="137">
        <v>14.061</v>
      </c>
      <c r="D78" s="137"/>
      <c r="E78" s="137"/>
      <c r="F78" s="137"/>
      <c r="G78" s="137"/>
      <c r="H78" s="137">
        <f t="shared" si="40"/>
        <v>2.2342031739077761</v>
      </c>
      <c r="I78" s="137">
        <f t="shared" si="41"/>
        <v>2.2342031739077761</v>
      </c>
      <c r="J78" s="137">
        <f t="shared" si="39"/>
        <v>16.295203173907776</v>
      </c>
      <c r="K78" s="137"/>
      <c r="L78" s="137">
        <f>VLOOKUP(A78,'Показ 16.11'!$B$2:$D$742,3,0)</f>
        <v>18.388000000000002</v>
      </c>
      <c r="M78" s="137" t="str">
        <f>VLOOKUP(A78,'31.12ЛК ПОКАЗ'!$B$15:$H$1504,7,0)</f>
        <v>-</v>
      </c>
      <c r="N78" s="137">
        <f>VLOOKUP(A78,'Показ 31.12'!$B$2:$D$742,3,0)</f>
        <v>19.491</v>
      </c>
      <c r="O78" s="137">
        <f>N78</f>
        <v>19.491</v>
      </c>
      <c r="P78" s="137">
        <f>O78-L78</f>
        <v>1.102999999999998</v>
      </c>
      <c r="Q78" s="137">
        <f>B78</f>
        <v>69.8</v>
      </c>
      <c r="R78" s="137"/>
      <c r="S78" s="137">
        <f t="shared" si="42"/>
        <v>1.102999999999998</v>
      </c>
      <c r="T78" s="137">
        <f>L78+S78</f>
        <v>19.491</v>
      </c>
      <c r="U78" s="139"/>
      <c r="W78" s="77"/>
      <c r="X78">
        <f>VLOOKUP(A78,РАСЧЕТ!B:S,18,0)</f>
        <v>2.2342031739077761</v>
      </c>
      <c r="Y78" s="27">
        <f t="shared" si="43"/>
        <v>0</v>
      </c>
      <c r="AB78" t="s">
        <v>4007</v>
      </c>
      <c r="AC78" s="27">
        <f>T78</f>
        <v>19.491</v>
      </c>
    </row>
    <row r="79" spans="1:29" s="140" customFormat="1" x14ac:dyDescent="0.3">
      <c r="A79" s="141" t="s">
        <v>325</v>
      </c>
      <c r="B79" s="138">
        <v>79.599999999999994</v>
      </c>
      <c r="C79" s="137">
        <v>19.359000000000002</v>
      </c>
      <c r="D79" s="137"/>
      <c r="E79" s="137"/>
      <c r="F79" s="137"/>
      <c r="G79" s="137"/>
      <c r="H79" s="137">
        <f t="shared" si="40"/>
        <v>2.5478878602157446</v>
      </c>
      <c r="I79" s="137">
        <f t="shared" si="41"/>
        <v>2.5478878602157446</v>
      </c>
      <c r="J79" s="137">
        <f t="shared" si="39"/>
        <v>21.906887860215747</v>
      </c>
      <c r="K79" s="137"/>
      <c r="L79" s="137"/>
      <c r="M79" s="137"/>
      <c r="N79" s="137"/>
      <c r="O79" s="137"/>
      <c r="P79" s="137"/>
      <c r="Q79" s="137"/>
      <c r="R79" s="137">
        <f>B79*$R$797</f>
        <v>1.120318656077554</v>
      </c>
      <c r="S79" s="137">
        <f t="shared" si="42"/>
        <v>1.120318656077554</v>
      </c>
      <c r="T79" s="137">
        <f>S79+J79</f>
        <v>23.027206516293301</v>
      </c>
      <c r="U79" s="139"/>
      <c r="W79" s="77"/>
      <c r="X79">
        <f>VLOOKUP(A79,РАСЧЕТ!B:S,18,0)</f>
        <v>2.5478878602157446</v>
      </c>
      <c r="Y79" s="27">
        <f t="shared" si="43"/>
        <v>0</v>
      </c>
      <c r="AB79" t="s">
        <v>4007</v>
      </c>
      <c r="AC79" t="s">
        <v>4007</v>
      </c>
    </row>
    <row r="80" spans="1:29" x14ac:dyDescent="0.3">
      <c r="A80" s="69" t="s">
        <v>196</v>
      </c>
      <c r="B80" s="138">
        <v>36.700000000000003</v>
      </c>
      <c r="C80" s="137">
        <v>5.0060000000000002</v>
      </c>
      <c r="D80" s="137">
        <f>VLOOKUP(A80,'31.03ЛК ПОКАЗ'!$B$15:$J$1504,9,0)</f>
        <v>6.7489999999999997</v>
      </c>
      <c r="E80" s="137">
        <f>D80</f>
        <v>6.7489999999999997</v>
      </c>
      <c r="F80" s="137">
        <f>E80-C80</f>
        <v>1.7429999999999994</v>
      </c>
      <c r="G80" s="137">
        <f>B80</f>
        <v>36.700000000000003</v>
      </c>
      <c r="H80" s="137"/>
      <c r="I80" s="137">
        <f t="shared" si="41"/>
        <v>1.7429999999999994</v>
      </c>
      <c r="J80" s="137">
        <f t="shared" si="39"/>
        <v>6.7489999999999997</v>
      </c>
      <c r="K80" s="137"/>
      <c r="L80" s="137">
        <v>6.7489999999999997</v>
      </c>
      <c r="M80" s="137">
        <v>6.7489999999999997</v>
      </c>
      <c r="N80" s="137">
        <f>VLOOKUP(A80,'Показ 31.12'!$B$2:$D$742,3,0)</f>
        <v>15.628</v>
      </c>
      <c r="O80" s="137">
        <f>M80</f>
        <v>6.7489999999999997</v>
      </c>
      <c r="P80" s="137">
        <f>O80-L80</f>
        <v>0</v>
      </c>
      <c r="Q80" s="137">
        <f>B80</f>
        <v>36.700000000000003</v>
      </c>
      <c r="R80" s="137"/>
      <c r="S80" s="137">
        <f t="shared" si="42"/>
        <v>0</v>
      </c>
      <c r="T80" s="137">
        <f>L80+S80</f>
        <v>6.7489999999999997</v>
      </c>
      <c r="U80" s="75"/>
      <c r="W80" s="27"/>
      <c r="X80">
        <f>VLOOKUP(A80,РАСЧЕТ!B:S,18,0)</f>
        <v>1.7429999999999994</v>
      </c>
      <c r="Y80" s="27">
        <f t="shared" si="43"/>
        <v>0</v>
      </c>
      <c r="AB80" s="27">
        <f>J80</f>
        <v>6.7489999999999997</v>
      </c>
      <c r="AC80" s="27">
        <f t="shared" ref="AC80:AC83" si="44">T80</f>
        <v>6.7489999999999997</v>
      </c>
    </row>
    <row r="81" spans="1:29" s="140" customFormat="1" x14ac:dyDescent="0.3">
      <c r="A81" s="99" t="s">
        <v>49</v>
      </c>
      <c r="B81" s="138">
        <v>36.799999999999997</v>
      </c>
      <c r="C81" s="137">
        <v>11.477</v>
      </c>
      <c r="D81" s="137"/>
      <c r="E81" s="137"/>
      <c r="F81" s="137"/>
      <c r="G81" s="137"/>
      <c r="H81" s="137">
        <f>B81*$H$797</f>
        <v>1.177918005727882</v>
      </c>
      <c r="I81" s="137">
        <f t="shared" si="41"/>
        <v>1.177918005727882</v>
      </c>
      <c r="J81" s="137">
        <f t="shared" si="39"/>
        <v>12.654918005727883</v>
      </c>
      <c r="K81" s="137"/>
      <c r="L81" s="137">
        <f>VLOOKUP(A81,'Показ 16.11'!$B$2:$D$742,3,0)</f>
        <v>15.018000000000001</v>
      </c>
      <c r="M81" s="137" t="str">
        <f>VLOOKUP(A81,'31.12ЛК ПОКАЗ'!$B$15:$H$1504,7,0)</f>
        <v>-</v>
      </c>
      <c r="N81" s="137">
        <f>VLOOKUP(A81,'Показ 31.12'!$B$2:$D$742,3,0)</f>
        <v>15.919</v>
      </c>
      <c r="O81" s="137">
        <f>N81</f>
        <v>15.919</v>
      </c>
      <c r="P81" s="137">
        <f>O81-L81</f>
        <v>0.9009999999999998</v>
      </c>
      <c r="Q81" s="137">
        <f>B81</f>
        <v>36.799999999999997</v>
      </c>
      <c r="R81" s="137"/>
      <c r="S81" s="137">
        <f t="shared" si="42"/>
        <v>0.9009999999999998</v>
      </c>
      <c r="T81" s="137">
        <f>L81+S81</f>
        <v>15.919</v>
      </c>
      <c r="U81" s="139"/>
      <c r="W81" s="77"/>
      <c r="X81">
        <f>VLOOKUP(A81,РАСЧЕТ!B:S,18,0)</f>
        <v>1.177918005727882</v>
      </c>
      <c r="Y81" s="27">
        <f t="shared" si="43"/>
        <v>0</v>
      </c>
      <c r="AB81" t="s">
        <v>4007</v>
      </c>
      <c r="AC81" s="27">
        <f t="shared" si="44"/>
        <v>15.919</v>
      </c>
    </row>
    <row r="82" spans="1:29" s="140" customFormat="1" x14ac:dyDescent="0.3">
      <c r="A82" s="99" t="s">
        <v>189</v>
      </c>
      <c r="B82" s="138">
        <v>22.7</v>
      </c>
      <c r="C82" s="137">
        <v>3.5009999999999999</v>
      </c>
      <c r="D82" s="137"/>
      <c r="E82" s="137"/>
      <c r="F82" s="137"/>
      <c r="G82" s="137"/>
      <c r="H82" s="137">
        <f>B82*$H$797</f>
        <v>0.72659616114192727</v>
      </c>
      <c r="I82" s="137">
        <f t="shared" si="41"/>
        <v>0.72659616114192727</v>
      </c>
      <c r="J82" s="137">
        <f t="shared" si="39"/>
        <v>4.2275961611419275</v>
      </c>
      <c r="K82" s="137"/>
      <c r="L82" s="137">
        <f>VLOOKUP(A82,'Показ 16.11'!$B$2:$D$742,3,0)</f>
        <v>6.16</v>
      </c>
      <c r="M82" s="137" t="str">
        <f>VLOOKUP(A82,'31.12ЛК ПОКАЗ'!$B$15:$H$1504,7,0)</f>
        <v>-</v>
      </c>
      <c r="N82" s="137">
        <f>VLOOKUP(A82,'Показ 31.12'!$B$2:$D$742,3,0)</f>
        <v>6.53</v>
      </c>
      <c r="O82" s="137">
        <f>N82</f>
        <v>6.53</v>
      </c>
      <c r="P82" s="137">
        <f>O82-L82</f>
        <v>0.37000000000000011</v>
      </c>
      <c r="Q82" s="137">
        <f>B82</f>
        <v>22.7</v>
      </c>
      <c r="R82" s="137"/>
      <c r="S82" s="137">
        <f t="shared" si="42"/>
        <v>0.37000000000000011</v>
      </c>
      <c r="T82" s="137">
        <f>L82+S82</f>
        <v>6.53</v>
      </c>
      <c r="U82" s="139"/>
      <c r="W82" s="77"/>
      <c r="X82">
        <f>VLOOKUP(A82,РАСЧЕТ!B:S,18,0)</f>
        <v>0.72659616114192727</v>
      </c>
      <c r="Y82" s="27">
        <f t="shared" si="43"/>
        <v>0</v>
      </c>
      <c r="AB82" t="s">
        <v>4007</v>
      </c>
      <c r="AC82" s="27">
        <f t="shared" si="44"/>
        <v>6.53</v>
      </c>
    </row>
    <row r="83" spans="1:29" s="140" customFormat="1" x14ac:dyDescent="0.3">
      <c r="A83" s="99" t="s">
        <v>38</v>
      </c>
      <c r="B83" s="138">
        <v>32.4</v>
      </c>
      <c r="C83" s="137">
        <v>10.725</v>
      </c>
      <c r="D83" s="137"/>
      <c r="E83" s="137"/>
      <c r="F83" s="137"/>
      <c r="G83" s="137"/>
      <c r="H83" s="137">
        <f>B83*$H$797</f>
        <v>1.0370799833038962</v>
      </c>
      <c r="I83" s="137">
        <f t="shared" si="41"/>
        <v>1.0370799833038962</v>
      </c>
      <c r="J83" s="137">
        <f t="shared" si="39"/>
        <v>11.762079983303895</v>
      </c>
      <c r="K83" s="137"/>
      <c r="L83" s="137">
        <f>VLOOKUP(A83,'Показ 16.11'!$B$2:$D$742,3,0)</f>
        <v>13.887</v>
      </c>
      <c r="M83" s="137" t="str">
        <f>VLOOKUP(A83,'31.12ЛК ПОКАЗ'!$B$15:$H$1504,7,0)</f>
        <v>-</v>
      </c>
      <c r="N83" s="137">
        <f>VLOOKUP(A83,'Показ 31.12'!$B$2:$D$742,3,0)</f>
        <v>14.72</v>
      </c>
      <c r="O83" s="137">
        <f>N83</f>
        <v>14.72</v>
      </c>
      <c r="P83" s="137">
        <f>O83-L83</f>
        <v>0.83300000000000018</v>
      </c>
      <c r="Q83" s="137">
        <f>B83</f>
        <v>32.4</v>
      </c>
      <c r="R83" s="137"/>
      <c r="S83" s="137">
        <f t="shared" si="42"/>
        <v>0.83300000000000018</v>
      </c>
      <c r="T83" s="137">
        <f>L83+S83</f>
        <v>14.72</v>
      </c>
      <c r="U83" s="139"/>
      <c r="W83" s="77"/>
      <c r="X83">
        <f>VLOOKUP(A83,РАСЧЕТ!B:S,18,0)</f>
        <v>1.0370799833038962</v>
      </c>
      <c r="Y83" s="27">
        <f t="shared" si="43"/>
        <v>0</v>
      </c>
      <c r="AB83" t="s">
        <v>4007</v>
      </c>
      <c r="AC83" s="27">
        <f t="shared" si="44"/>
        <v>14.72</v>
      </c>
    </row>
    <row r="84" spans="1:29" s="140" customFormat="1" x14ac:dyDescent="0.3">
      <c r="A84" s="99" t="s">
        <v>195</v>
      </c>
      <c r="B84" s="138">
        <v>58.6</v>
      </c>
      <c r="C84" s="137">
        <v>18.523</v>
      </c>
      <c r="D84" s="137"/>
      <c r="E84" s="137"/>
      <c r="F84" s="137"/>
      <c r="G84" s="137"/>
      <c r="H84" s="137">
        <f>B84*$H$797</f>
        <v>1.8757063895558121</v>
      </c>
      <c r="I84" s="137">
        <f t="shared" si="41"/>
        <v>1.8757063895558121</v>
      </c>
      <c r="J84" s="137">
        <f t="shared" si="39"/>
        <v>20.398706389555812</v>
      </c>
      <c r="K84" s="137"/>
      <c r="L84" s="137"/>
      <c r="M84" s="137"/>
      <c r="N84" s="137"/>
      <c r="O84" s="137"/>
      <c r="P84" s="137"/>
      <c r="Q84" s="137"/>
      <c r="R84" s="137">
        <f>B84*$R$797</f>
        <v>0.82475720158473209</v>
      </c>
      <c r="S84" s="137">
        <f t="shared" si="42"/>
        <v>0.82475720158473209</v>
      </c>
      <c r="T84" s="137">
        <f>S84+J84</f>
        <v>21.223463591140543</v>
      </c>
      <c r="U84" s="139"/>
      <c r="W84" s="77"/>
      <c r="X84">
        <f>VLOOKUP(A84,РАСЧЕТ!B:S,18,0)</f>
        <v>1.8757063895558121</v>
      </c>
      <c r="Y84" s="27">
        <f t="shared" si="43"/>
        <v>0</v>
      </c>
      <c r="AB84" t="s">
        <v>4007</v>
      </c>
      <c r="AC84" t="s">
        <v>4007</v>
      </c>
    </row>
    <row r="85" spans="1:29" s="157" customFormat="1" x14ac:dyDescent="0.3">
      <c r="A85" s="153" t="s">
        <v>192</v>
      </c>
      <c r="B85" s="154">
        <v>69.8</v>
      </c>
      <c r="C85" s="155">
        <v>4.0000000000000001E-3</v>
      </c>
      <c r="D85" s="155">
        <f>VLOOKUP(A85,'31.03ЛК ПОКАЗ'!$B$15:$J$1504,7,0)</f>
        <v>4.0000000000000001E-3</v>
      </c>
      <c r="E85" s="155">
        <f>D85</f>
        <v>4.0000000000000001E-3</v>
      </c>
      <c r="F85" s="155">
        <f>E85-C85</f>
        <v>0</v>
      </c>
      <c r="G85" s="155">
        <f>B85</f>
        <v>69.8</v>
      </c>
      <c r="H85" s="155"/>
      <c r="I85" s="137">
        <f t="shared" si="41"/>
        <v>0</v>
      </c>
      <c r="J85" s="155">
        <f t="shared" si="39"/>
        <v>4.0000000000000001E-3</v>
      </c>
      <c r="K85" s="155"/>
      <c r="L85" s="155">
        <v>4.0000000000000001E-3</v>
      </c>
      <c r="M85" s="155">
        <v>6.0000000000000001E-3</v>
      </c>
      <c r="N85" s="155">
        <f>VLOOKUP(A85,'Показ 31.12'!$B$2:$D$742,3,0)</f>
        <v>18.652999999999999</v>
      </c>
      <c r="O85" s="155">
        <f>M85</f>
        <v>6.0000000000000001E-3</v>
      </c>
      <c r="P85" s="155">
        <f t="shared" ref="P85:P102" si="45">O85-L85</f>
        <v>2E-3</v>
      </c>
      <c r="Q85" s="155">
        <f t="shared" ref="Q85:Q102" si="46">B85</f>
        <v>69.8</v>
      </c>
      <c r="R85" s="155"/>
      <c r="S85" s="137">
        <f t="shared" si="42"/>
        <v>2E-3</v>
      </c>
      <c r="T85" s="136">
        <f t="shared" ref="T85:T102" si="47">L85+S85</f>
        <v>6.0000000000000001E-3</v>
      </c>
      <c r="U85" s="156"/>
      <c r="W85" s="155"/>
      <c r="X85">
        <f>VLOOKUP(A85,РАСЧЕТ!B:S,18,0)</f>
        <v>0</v>
      </c>
      <c r="Y85" s="27">
        <f t="shared" si="43"/>
        <v>0</v>
      </c>
      <c r="AB85" s="27">
        <f t="shared" ref="AB85:AB86" si="48">J85</f>
        <v>4.0000000000000001E-3</v>
      </c>
      <c r="AC85" s="27">
        <f t="shared" ref="AC85:AC102" si="49">T85</f>
        <v>6.0000000000000001E-3</v>
      </c>
    </row>
    <row r="86" spans="1:29" x14ac:dyDescent="0.3">
      <c r="A86" s="69" t="s">
        <v>87</v>
      </c>
      <c r="B86" s="138">
        <v>79.599999999999994</v>
      </c>
      <c r="C86" s="137">
        <v>12.394</v>
      </c>
      <c r="D86" s="137">
        <f>VLOOKUP(A86,'31.03ЛК ПОКАЗ'!$B$15:$J$1504,9,0)</f>
        <v>14.222</v>
      </c>
      <c r="E86" s="137">
        <f>D86</f>
        <v>14.222</v>
      </c>
      <c r="F86" s="137">
        <f>E86-C86</f>
        <v>1.8279999999999994</v>
      </c>
      <c r="G86" s="137">
        <f>B86</f>
        <v>79.599999999999994</v>
      </c>
      <c r="H86" s="137"/>
      <c r="I86" s="137">
        <f t="shared" si="41"/>
        <v>1.8279999999999994</v>
      </c>
      <c r="J86" s="137">
        <f t="shared" si="39"/>
        <v>14.222</v>
      </c>
      <c r="K86" s="137"/>
      <c r="L86" s="137">
        <f>VLOOKUP(A86,'Показ 16.11'!$B$2:$D$742,3,0)</f>
        <v>15.009</v>
      </c>
      <c r="M86" s="137"/>
      <c r="N86" s="137">
        <f>VLOOKUP(A86,'Показ 31.12'!$B$2:$D$742,3,0)</f>
        <v>15.91</v>
      </c>
      <c r="O86" s="137">
        <f t="shared" ref="O86:O90" si="50">N86</f>
        <v>15.91</v>
      </c>
      <c r="P86" s="137">
        <f t="shared" si="45"/>
        <v>0.9009999999999998</v>
      </c>
      <c r="Q86" s="137">
        <f t="shared" si="46"/>
        <v>79.599999999999994</v>
      </c>
      <c r="R86" s="137"/>
      <c r="S86" s="137">
        <f t="shared" si="42"/>
        <v>0.9009999999999998</v>
      </c>
      <c r="T86" s="137">
        <f t="shared" si="47"/>
        <v>15.91</v>
      </c>
      <c r="U86" s="75"/>
      <c r="W86" s="27"/>
      <c r="X86">
        <f>VLOOKUP(A86,РАСЧЕТ!B:S,18,0)</f>
        <v>1.8279999999999994</v>
      </c>
      <c r="Y86" s="27">
        <f t="shared" si="43"/>
        <v>0</v>
      </c>
      <c r="AB86" s="27">
        <f t="shared" si="48"/>
        <v>14.222</v>
      </c>
      <c r="AC86" s="27">
        <f t="shared" si="49"/>
        <v>15.91</v>
      </c>
    </row>
    <row r="87" spans="1:29" s="140" customFormat="1" x14ac:dyDescent="0.3">
      <c r="A87" s="99" t="s">
        <v>246</v>
      </c>
      <c r="B87" s="138">
        <v>36.799999999999997</v>
      </c>
      <c r="C87" s="137">
        <v>5.4409999999999998</v>
      </c>
      <c r="D87" s="137"/>
      <c r="E87" s="137"/>
      <c r="F87" s="137"/>
      <c r="G87" s="137"/>
      <c r="H87" s="137">
        <f>B87*$H$797</f>
        <v>1.177918005727882</v>
      </c>
      <c r="I87" s="137">
        <f t="shared" si="41"/>
        <v>1.177918005727882</v>
      </c>
      <c r="J87" s="137">
        <f t="shared" si="39"/>
        <v>6.618918005727882</v>
      </c>
      <c r="K87" s="137"/>
      <c r="L87" s="137">
        <f>VLOOKUP(A87,'Показ 16.11'!$B$2:$D$742,3,0)</f>
        <v>8.5809999999999995</v>
      </c>
      <c r="M87" s="137" t="str">
        <f>VLOOKUP(A87,'31.12ЛК ПОКАЗ'!$B$15:$H$1504,7,0)</f>
        <v>-</v>
      </c>
      <c r="N87" s="137">
        <f>VLOOKUP(A87,'Показ 31.12'!$B$2:$D$742,3,0)</f>
        <v>9.0960000000000001</v>
      </c>
      <c r="O87" s="137">
        <f t="shared" si="50"/>
        <v>9.0960000000000001</v>
      </c>
      <c r="P87" s="137">
        <f t="shared" si="45"/>
        <v>0.51500000000000057</v>
      </c>
      <c r="Q87" s="137">
        <f t="shared" si="46"/>
        <v>36.799999999999997</v>
      </c>
      <c r="R87" s="137"/>
      <c r="S87" s="137">
        <f t="shared" si="42"/>
        <v>0.51500000000000057</v>
      </c>
      <c r="T87" s="137">
        <f t="shared" si="47"/>
        <v>9.0960000000000001</v>
      </c>
      <c r="U87" s="139"/>
      <c r="W87" s="77"/>
      <c r="X87">
        <f>VLOOKUP(A87,РАСЧЕТ!B:S,18,0)</f>
        <v>1.177918005727882</v>
      </c>
      <c r="Y87" s="27">
        <f t="shared" si="43"/>
        <v>0</v>
      </c>
      <c r="AB87" t="s">
        <v>4007</v>
      </c>
      <c r="AC87" s="27">
        <f t="shared" si="49"/>
        <v>9.0960000000000001</v>
      </c>
    </row>
    <row r="88" spans="1:29" s="140" customFormat="1" x14ac:dyDescent="0.3">
      <c r="A88" s="99" t="s">
        <v>151</v>
      </c>
      <c r="B88" s="138">
        <v>22.7</v>
      </c>
      <c r="C88" s="137">
        <v>6.4240000000000004</v>
      </c>
      <c r="D88" s="137"/>
      <c r="E88" s="137"/>
      <c r="F88" s="137"/>
      <c r="G88" s="137"/>
      <c r="H88" s="137">
        <f>B88*$H$797</f>
        <v>0.72659616114192727</v>
      </c>
      <c r="I88" s="137">
        <f t="shared" si="41"/>
        <v>0.72659616114192727</v>
      </c>
      <c r="J88" s="137">
        <f t="shared" si="39"/>
        <v>7.1505961611419275</v>
      </c>
      <c r="K88" s="137"/>
      <c r="L88" s="137">
        <f>VLOOKUP(A88,'Показ 16.11'!$B$2:$D$742,3,0)</f>
        <v>8.7959999999999994</v>
      </c>
      <c r="M88" s="137" t="str">
        <f>VLOOKUP(A88,'31.12ЛК ПОКАЗ'!$B$15:$H$1504,7,0)</f>
        <v>-</v>
      </c>
      <c r="N88" s="137">
        <f>VLOOKUP(A88,'Показ 31.12'!$B$2:$D$742,3,0)</f>
        <v>9.3239999999999998</v>
      </c>
      <c r="O88" s="137">
        <f t="shared" si="50"/>
        <v>9.3239999999999998</v>
      </c>
      <c r="P88" s="137">
        <f t="shared" si="45"/>
        <v>0.52800000000000047</v>
      </c>
      <c r="Q88" s="137">
        <f t="shared" si="46"/>
        <v>22.7</v>
      </c>
      <c r="R88" s="137"/>
      <c r="S88" s="137">
        <f t="shared" si="42"/>
        <v>0.52800000000000047</v>
      </c>
      <c r="T88" s="137">
        <f t="shared" si="47"/>
        <v>9.3239999999999998</v>
      </c>
      <c r="U88" s="139"/>
      <c r="W88" s="77"/>
      <c r="X88">
        <f>VLOOKUP(A88,РАСЧЕТ!B:S,18,0)</f>
        <v>0.72659616114192727</v>
      </c>
      <c r="Y88" s="27">
        <f t="shared" si="43"/>
        <v>0</v>
      </c>
      <c r="AB88" t="s">
        <v>4007</v>
      </c>
      <c r="AC88" s="27">
        <f t="shared" si="49"/>
        <v>9.3239999999999998</v>
      </c>
    </row>
    <row r="89" spans="1:29" s="140" customFormat="1" x14ac:dyDescent="0.3">
      <c r="A89" s="99" t="s">
        <v>78</v>
      </c>
      <c r="B89" s="138">
        <v>32.4</v>
      </c>
      <c r="C89" s="137">
        <v>12.721</v>
      </c>
      <c r="D89" s="137"/>
      <c r="E89" s="137"/>
      <c r="F89" s="137"/>
      <c r="G89" s="137"/>
      <c r="H89" s="137">
        <f>B89*$H$797</f>
        <v>1.0370799833038962</v>
      </c>
      <c r="I89" s="137">
        <f t="shared" si="41"/>
        <v>1.0370799833038962</v>
      </c>
      <c r="J89" s="137">
        <f t="shared" si="39"/>
        <v>13.758079983303896</v>
      </c>
      <c r="K89" s="137"/>
      <c r="L89" s="137">
        <f>VLOOKUP(A89,'Показ 16.11'!$B$2:$D$742,3,0)</f>
        <v>17.827999999999999</v>
      </c>
      <c r="M89" s="137" t="str">
        <f>VLOOKUP(A89,'31.12ЛК ПОКАЗ'!$B$15:$H$1504,7,0)</f>
        <v>-</v>
      </c>
      <c r="N89" s="137">
        <f>VLOOKUP(A89,'Показ 31.12'!$B$2:$D$742,3,0)</f>
        <v>18.898</v>
      </c>
      <c r="O89" s="137">
        <f t="shared" si="50"/>
        <v>18.898</v>
      </c>
      <c r="P89" s="137">
        <f t="shared" si="45"/>
        <v>1.0700000000000003</v>
      </c>
      <c r="Q89" s="137">
        <f t="shared" si="46"/>
        <v>32.4</v>
      </c>
      <c r="R89" s="137"/>
      <c r="S89" s="137">
        <f t="shared" si="42"/>
        <v>1.0700000000000003</v>
      </c>
      <c r="T89" s="137">
        <f t="shared" si="47"/>
        <v>18.898</v>
      </c>
      <c r="U89" s="139"/>
      <c r="W89" s="77"/>
      <c r="X89">
        <f>VLOOKUP(A89,РАСЧЕТ!B:S,18,0)</f>
        <v>1.0370799833038962</v>
      </c>
      <c r="Y89" s="27">
        <f t="shared" si="43"/>
        <v>0</v>
      </c>
      <c r="AB89" t="s">
        <v>4007</v>
      </c>
      <c r="AC89" s="27">
        <f t="shared" si="49"/>
        <v>18.898</v>
      </c>
    </row>
    <row r="90" spans="1:29" x14ac:dyDescent="0.3">
      <c r="A90" s="69" t="s">
        <v>122</v>
      </c>
      <c r="B90" s="138">
        <v>58.6</v>
      </c>
      <c r="C90" s="137">
        <v>19.539000000000001</v>
      </c>
      <c r="D90" s="137">
        <f>VLOOKUP(A90,'31.03ЛК ПОКАЗ'!$B$15:$J$1504,9,0)</f>
        <v>24.042000000000002</v>
      </c>
      <c r="E90" s="137">
        <f>D90</f>
        <v>24.042000000000002</v>
      </c>
      <c r="F90" s="137">
        <f>E90-C90</f>
        <v>4.5030000000000001</v>
      </c>
      <c r="G90" s="137">
        <f>B90</f>
        <v>58.6</v>
      </c>
      <c r="H90" s="137"/>
      <c r="I90" s="137">
        <f t="shared" si="41"/>
        <v>4.5030000000000001</v>
      </c>
      <c r="J90" s="137">
        <f t="shared" si="39"/>
        <v>24.042000000000002</v>
      </c>
      <c r="K90" s="137"/>
      <c r="L90" s="137">
        <f>VLOOKUP(A90,'Показ 16.11'!$B$2:$D$742,3,0)</f>
        <v>26.206</v>
      </c>
      <c r="M90" s="137">
        <f>VLOOKUP(A90,'31.12ЛК ПОКАЗ'!$B$15:$H$1504,7,0)</f>
        <v>26.91</v>
      </c>
      <c r="N90" s="137">
        <f>VLOOKUP(A90,'Показ 31.12'!$B$2:$D$742,3,0)</f>
        <v>27.777999999999999</v>
      </c>
      <c r="O90" s="137">
        <f t="shared" si="50"/>
        <v>27.777999999999999</v>
      </c>
      <c r="P90" s="137">
        <f t="shared" si="45"/>
        <v>1.5719999999999992</v>
      </c>
      <c r="Q90" s="137">
        <f t="shared" si="46"/>
        <v>58.6</v>
      </c>
      <c r="R90" s="137"/>
      <c r="S90" s="137">
        <f t="shared" si="42"/>
        <v>1.5719999999999992</v>
      </c>
      <c r="T90" s="137">
        <f t="shared" si="47"/>
        <v>27.777999999999999</v>
      </c>
      <c r="U90" s="75"/>
      <c r="W90" s="27"/>
      <c r="X90">
        <f>VLOOKUP(A90,РАСЧЕТ!B:S,18,0)</f>
        <v>4.5030000000000001</v>
      </c>
      <c r="Y90" s="27">
        <f t="shared" si="43"/>
        <v>0</v>
      </c>
      <c r="AB90" s="27">
        <f>J90</f>
        <v>24.042000000000002</v>
      </c>
      <c r="AC90" s="27">
        <f t="shared" si="49"/>
        <v>27.777999999999999</v>
      </c>
    </row>
    <row r="91" spans="1:29" x14ac:dyDescent="0.3">
      <c r="A91" s="69" t="s">
        <v>262</v>
      </c>
      <c r="B91" s="138">
        <v>78.400000000000006</v>
      </c>
      <c r="C91" s="137">
        <v>15.46</v>
      </c>
      <c r="D91" s="137"/>
      <c r="E91" s="137"/>
      <c r="F91" s="137"/>
      <c r="G91" s="137"/>
      <c r="H91" s="137">
        <f>B91*$H$797</f>
        <v>2.5094774904637491</v>
      </c>
      <c r="I91" s="137">
        <f t="shared" si="41"/>
        <v>2.5094774904637491</v>
      </c>
      <c r="J91" s="137">
        <f t="shared" si="39"/>
        <v>17.969477490463749</v>
      </c>
      <c r="K91" s="137"/>
      <c r="L91" s="137">
        <f>VLOOKUP(A91,'Показ 16.11'!$B$2:$D$742,3,0)</f>
        <v>19.044</v>
      </c>
      <c r="M91" s="137">
        <f>VLOOKUP(A91,'31.12ЛК ПОКАЗ'!$B$15:$H$1504,7,0)</f>
        <v>19.27</v>
      </c>
      <c r="N91" s="137">
        <f>VLOOKUP(A91,'Показ 31.12'!$B$2:$D$742,3,0)</f>
        <v>20.187000000000001</v>
      </c>
      <c r="O91" s="137">
        <f>M91</f>
        <v>19.27</v>
      </c>
      <c r="P91" s="137">
        <f t="shared" si="45"/>
        <v>0.22599999999999909</v>
      </c>
      <c r="Q91" s="137">
        <f t="shared" si="46"/>
        <v>78.400000000000006</v>
      </c>
      <c r="R91" s="137"/>
      <c r="S91" s="137">
        <f t="shared" si="42"/>
        <v>0.22599999999999909</v>
      </c>
      <c r="T91" s="137">
        <f t="shared" si="47"/>
        <v>19.27</v>
      </c>
      <c r="U91" s="75"/>
      <c r="W91" s="27"/>
      <c r="X91">
        <f>VLOOKUP(A91,РАСЧЕТ!B:S,18,0)</f>
        <v>2.5094774904637491</v>
      </c>
      <c r="Y91" s="27">
        <f t="shared" si="43"/>
        <v>0</v>
      </c>
      <c r="AB91" t="s">
        <v>4007</v>
      </c>
      <c r="AC91" s="27">
        <f t="shared" si="49"/>
        <v>19.27</v>
      </c>
    </row>
    <row r="92" spans="1:29" x14ac:dyDescent="0.3">
      <c r="A92" s="69" t="s">
        <v>45</v>
      </c>
      <c r="B92" s="138">
        <v>69.8</v>
      </c>
      <c r="C92" s="137">
        <v>13.215</v>
      </c>
      <c r="D92" s="137"/>
      <c r="E92" s="137"/>
      <c r="F92" s="137"/>
      <c r="G92" s="137"/>
      <c r="H92" s="137">
        <f>B92*$H$797</f>
        <v>2.2342031739077761</v>
      </c>
      <c r="I92" s="137">
        <f t="shared" si="41"/>
        <v>2.2342031739077761</v>
      </c>
      <c r="J92" s="137">
        <f t="shared" si="39"/>
        <v>15.449203173907776</v>
      </c>
      <c r="K92" s="137"/>
      <c r="L92" s="137">
        <f>VLOOKUP(A92,'Показ 16.11'!$B$2:$D$742,3,0)</f>
        <v>19.434999999999999</v>
      </c>
      <c r="M92" s="137" t="str">
        <f>VLOOKUP(A92,'31.12ЛК ПОКАЗ'!$B$15:$H$1504,7,0)</f>
        <v>-</v>
      </c>
      <c r="N92" s="137">
        <f>VLOOKUP(A92,'Показ 31.12'!$B$2:$D$742,3,0)</f>
        <v>20.600999999999999</v>
      </c>
      <c r="O92" s="137">
        <f>N92</f>
        <v>20.600999999999999</v>
      </c>
      <c r="P92" s="137">
        <f t="shared" si="45"/>
        <v>1.1660000000000004</v>
      </c>
      <c r="Q92" s="137">
        <f t="shared" si="46"/>
        <v>69.8</v>
      </c>
      <c r="R92" s="137"/>
      <c r="S92" s="137">
        <f t="shared" si="42"/>
        <v>1.1660000000000004</v>
      </c>
      <c r="T92" s="137">
        <f t="shared" si="47"/>
        <v>20.600999999999999</v>
      </c>
      <c r="U92" s="75"/>
      <c r="W92" s="27"/>
      <c r="X92">
        <f>VLOOKUP(A92,РАСЧЕТ!B:S,18,0)</f>
        <v>2.2342031739077761</v>
      </c>
      <c r="Y92" s="27">
        <f t="shared" si="43"/>
        <v>0</v>
      </c>
      <c r="AB92" t="s">
        <v>4007</v>
      </c>
      <c r="AC92" s="27">
        <f t="shared" si="49"/>
        <v>20.600999999999999</v>
      </c>
    </row>
    <row r="93" spans="1:29" s="157" customFormat="1" x14ac:dyDescent="0.3">
      <c r="A93" s="153" t="s">
        <v>82</v>
      </c>
      <c r="B93" s="154">
        <v>79.599999999999994</v>
      </c>
      <c r="C93" s="155">
        <v>0.54</v>
      </c>
      <c r="D93" s="155">
        <v>0.54</v>
      </c>
      <c r="E93" s="155">
        <f>D93</f>
        <v>0.54</v>
      </c>
      <c r="F93" s="155">
        <f>E93-C93</f>
        <v>0</v>
      </c>
      <c r="G93" s="155">
        <f>B93</f>
        <v>79.599999999999994</v>
      </c>
      <c r="H93" s="155"/>
      <c r="I93" s="137">
        <f t="shared" si="41"/>
        <v>0</v>
      </c>
      <c r="J93" s="155">
        <f t="shared" si="39"/>
        <v>0.54</v>
      </c>
      <c r="K93" s="155"/>
      <c r="L93" s="155">
        <f>VLOOKUP(A93,'Показ 16.11'!$B$2:$D$742,3,0)</f>
        <v>3.0470000000000002</v>
      </c>
      <c r="M93" s="155">
        <f>VLOOKUP(A93,'31.12ЛК ПОКАЗ'!$B$15:$H$1504,7,0)</f>
        <v>3.8610000000000002</v>
      </c>
      <c r="N93" s="155">
        <f>VLOOKUP(A93,'Показ 31.12'!$B$2:$D$742,3,0)</f>
        <v>3.23</v>
      </c>
      <c r="O93" s="155">
        <f>M93</f>
        <v>3.8610000000000002</v>
      </c>
      <c r="P93" s="155">
        <f t="shared" si="45"/>
        <v>0.81400000000000006</v>
      </c>
      <c r="Q93" s="155">
        <f t="shared" si="46"/>
        <v>79.599999999999994</v>
      </c>
      <c r="R93" s="155"/>
      <c r="S93" s="137">
        <f t="shared" si="42"/>
        <v>0.81400000000000006</v>
      </c>
      <c r="T93" s="155">
        <f t="shared" si="47"/>
        <v>3.8610000000000002</v>
      </c>
      <c r="U93" s="156"/>
      <c r="W93" s="155"/>
      <c r="X93">
        <f>VLOOKUP(A93,РАСЧЕТ!B:S,18,0)</f>
        <v>0</v>
      </c>
      <c r="Y93" s="27">
        <f t="shared" si="43"/>
        <v>0</v>
      </c>
      <c r="AB93" s="27">
        <f>J93</f>
        <v>0.54</v>
      </c>
      <c r="AC93" s="27">
        <f t="shared" si="49"/>
        <v>3.8610000000000002</v>
      </c>
    </row>
    <row r="94" spans="1:29" x14ac:dyDescent="0.3">
      <c r="A94" s="69" t="s">
        <v>269</v>
      </c>
      <c r="B94" s="138">
        <v>36.799999999999997</v>
      </c>
      <c r="C94" s="137">
        <v>3.2789999999999999</v>
      </c>
      <c r="D94" s="137"/>
      <c r="E94" s="137"/>
      <c r="F94" s="137"/>
      <c r="G94" s="137"/>
      <c r="H94" s="137">
        <f>B94*$H$797</f>
        <v>1.177918005727882</v>
      </c>
      <c r="I94" s="137">
        <f t="shared" si="41"/>
        <v>1.177918005727882</v>
      </c>
      <c r="J94" s="137">
        <f t="shared" si="39"/>
        <v>4.4569180057278821</v>
      </c>
      <c r="K94" s="137"/>
      <c r="L94" s="137">
        <f>VLOOKUP(A94,'Показ 16.11'!$B$2:$D$742,3,0)</f>
        <v>3.2789999999999999</v>
      </c>
      <c r="M94" s="137" t="str">
        <f>VLOOKUP(A94,'31.12ЛК ПОКАЗ'!$B$15:$H$1504,7,0)</f>
        <v>-</v>
      </c>
      <c r="N94" s="137">
        <f>VLOOKUP(A94,'Показ 31.12'!$B$2:$D$742,3,0)</f>
        <v>3.476</v>
      </c>
      <c r="O94" s="137">
        <f>N94</f>
        <v>3.476</v>
      </c>
      <c r="P94" s="137">
        <f t="shared" si="45"/>
        <v>0.19700000000000006</v>
      </c>
      <c r="Q94" s="137">
        <f t="shared" si="46"/>
        <v>36.799999999999997</v>
      </c>
      <c r="R94" s="137"/>
      <c r="S94" s="137">
        <f t="shared" si="42"/>
        <v>0.19700000000000006</v>
      </c>
      <c r="T94" s="137">
        <f t="shared" si="47"/>
        <v>3.476</v>
      </c>
      <c r="U94" s="75"/>
      <c r="W94" s="27"/>
      <c r="X94">
        <f>VLOOKUP(A94,РАСЧЕТ!B:S,18,0)</f>
        <v>1.177918005727882</v>
      </c>
      <c r="Y94" s="27">
        <f t="shared" si="43"/>
        <v>0</v>
      </c>
      <c r="AB94" t="s">
        <v>4007</v>
      </c>
      <c r="AC94" s="27">
        <f t="shared" si="49"/>
        <v>3.476</v>
      </c>
    </row>
    <row r="95" spans="1:29" x14ac:dyDescent="0.3">
      <c r="A95" s="69" t="s">
        <v>238</v>
      </c>
      <c r="B95" s="138">
        <v>22.7</v>
      </c>
      <c r="C95" s="137">
        <v>4.0279999999999996</v>
      </c>
      <c r="D95" s="137">
        <f>VLOOKUP(A95,'31.03ЛК ПОКАЗ'!$B$15:$J$1504,9,0)</f>
        <v>4.55</v>
      </c>
      <c r="E95" s="137">
        <f>D95</f>
        <v>4.55</v>
      </c>
      <c r="F95" s="137">
        <f>E95-C95</f>
        <v>0.52200000000000024</v>
      </c>
      <c r="G95" s="137">
        <f>B95</f>
        <v>22.7</v>
      </c>
      <c r="H95" s="137"/>
      <c r="I95" s="137">
        <f t="shared" si="41"/>
        <v>0.52200000000000024</v>
      </c>
      <c r="J95" s="137">
        <f t="shared" si="39"/>
        <v>4.55</v>
      </c>
      <c r="K95" s="137"/>
      <c r="L95" s="137">
        <f>VLOOKUP(A95,'Показ 16.11'!$B$2:$D$742,3,0)</f>
        <v>4.6360000000000001</v>
      </c>
      <c r="M95" s="137" t="str">
        <f>VLOOKUP(A95,'31.12ЛК ПОКАЗ'!$B$15:$H$1504,7,0)</f>
        <v>-</v>
      </c>
      <c r="N95" s="137">
        <f>VLOOKUP(A95,'Показ 31.12'!$B$2:$D$742,3,0)</f>
        <v>4.9139999999999997</v>
      </c>
      <c r="O95" s="137">
        <f>N95</f>
        <v>4.9139999999999997</v>
      </c>
      <c r="P95" s="137">
        <f t="shared" si="45"/>
        <v>0.27799999999999958</v>
      </c>
      <c r="Q95" s="137">
        <f t="shared" si="46"/>
        <v>22.7</v>
      </c>
      <c r="R95" s="137"/>
      <c r="S95" s="137">
        <f t="shared" si="42"/>
        <v>0.27799999999999958</v>
      </c>
      <c r="T95" s="137">
        <f t="shared" si="47"/>
        <v>4.9139999999999997</v>
      </c>
      <c r="U95" s="75"/>
      <c r="W95" s="27"/>
      <c r="X95">
        <f>VLOOKUP(A95,РАСЧЕТ!B:S,18,0)</f>
        <v>0.52200000000000024</v>
      </c>
      <c r="Y95" s="27">
        <f t="shared" si="43"/>
        <v>0</v>
      </c>
      <c r="AB95" s="27">
        <f t="shared" ref="AB95:AB96" si="51">J95</f>
        <v>4.55</v>
      </c>
      <c r="AC95" s="27">
        <f t="shared" si="49"/>
        <v>4.9139999999999997</v>
      </c>
    </row>
    <row r="96" spans="1:29" x14ac:dyDescent="0.3">
      <c r="A96" s="69" t="s">
        <v>162</v>
      </c>
      <c r="B96" s="138">
        <v>32.4</v>
      </c>
      <c r="C96" s="137">
        <v>7.2210000000000001</v>
      </c>
      <c r="D96" s="137">
        <f>VLOOKUP(A96,'31.03ЛК ПОКАЗ'!$B$15:$J$1504,9,0)</f>
        <v>9.9600000000000009</v>
      </c>
      <c r="E96" s="137">
        <f>D96</f>
        <v>9.9600000000000009</v>
      </c>
      <c r="F96" s="137">
        <f>E96-C96</f>
        <v>2.7390000000000008</v>
      </c>
      <c r="G96" s="137">
        <f>B96</f>
        <v>32.4</v>
      </c>
      <c r="H96" s="137"/>
      <c r="I96" s="137">
        <f t="shared" si="41"/>
        <v>2.7390000000000008</v>
      </c>
      <c r="J96" s="137">
        <f t="shared" si="39"/>
        <v>9.9600000000000009</v>
      </c>
      <c r="K96" s="137"/>
      <c r="L96" s="137">
        <f>VLOOKUP(A96,'Показ 16.11'!$B$2:$D$742,3,0)</f>
        <v>11.36</v>
      </c>
      <c r="M96" s="137" t="str">
        <f>VLOOKUP(A96,'31.12ЛК ПОКАЗ'!$B$15:$H$1504,7,0)</f>
        <v>-</v>
      </c>
      <c r="N96" s="137">
        <f>VLOOKUP(A96,'Показ 31.12'!$B$2:$D$742,3,0)</f>
        <v>12.042</v>
      </c>
      <c r="O96" s="137">
        <f>N96</f>
        <v>12.042</v>
      </c>
      <c r="P96" s="137">
        <f t="shared" si="45"/>
        <v>0.68200000000000038</v>
      </c>
      <c r="Q96" s="137">
        <f t="shared" si="46"/>
        <v>32.4</v>
      </c>
      <c r="R96" s="137"/>
      <c r="S96" s="137">
        <f t="shared" si="42"/>
        <v>0.68200000000000038</v>
      </c>
      <c r="T96" s="137">
        <f t="shared" si="47"/>
        <v>12.042</v>
      </c>
      <c r="U96" s="75"/>
      <c r="W96" s="27"/>
      <c r="X96">
        <f>VLOOKUP(A96,РАСЧЕТ!B:S,18,0)</f>
        <v>2.7390000000000008</v>
      </c>
      <c r="Y96" s="27">
        <f t="shared" si="43"/>
        <v>0</v>
      </c>
      <c r="AB96" s="27">
        <f t="shared" si="51"/>
        <v>9.9600000000000009</v>
      </c>
      <c r="AC96" s="27">
        <f t="shared" si="49"/>
        <v>12.042</v>
      </c>
    </row>
    <row r="97" spans="1:29" x14ac:dyDescent="0.3">
      <c r="A97" s="69" t="s">
        <v>55</v>
      </c>
      <c r="B97" s="138">
        <v>58.6</v>
      </c>
      <c r="C97" s="137">
        <v>15.023999999999999</v>
      </c>
      <c r="D97" s="137"/>
      <c r="E97" s="137"/>
      <c r="F97" s="137"/>
      <c r="G97" s="137"/>
      <c r="H97" s="137">
        <f>B97*$H$797</f>
        <v>1.8757063895558121</v>
      </c>
      <c r="I97" s="137">
        <f t="shared" si="41"/>
        <v>1.8757063895558121</v>
      </c>
      <c r="J97" s="137">
        <f t="shared" si="39"/>
        <v>16.89970638955581</v>
      </c>
      <c r="K97" s="137"/>
      <c r="L97" s="137">
        <f>VLOOKUP(A97,'Показ 16.11'!$B$2:$D$742,3,0)</f>
        <v>18.035</v>
      </c>
      <c r="M97" s="137" t="str">
        <f>VLOOKUP(A97,'31.12ЛК ПОКАЗ'!$B$15:$H$1504,7,0)</f>
        <v>-</v>
      </c>
      <c r="N97" s="137">
        <f>VLOOKUP(A97,'Показ 31.12'!$B$2:$D$742,3,0)</f>
        <v>19.117000000000001</v>
      </c>
      <c r="O97" s="137">
        <f>N97</f>
        <v>19.117000000000001</v>
      </c>
      <c r="P97" s="137">
        <f t="shared" si="45"/>
        <v>1.0820000000000007</v>
      </c>
      <c r="Q97" s="137">
        <f t="shared" si="46"/>
        <v>58.6</v>
      </c>
      <c r="R97" s="137"/>
      <c r="S97" s="137">
        <f t="shared" si="42"/>
        <v>1.0820000000000007</v>
      </c>
      <c r="T97" s="137">
        <f t="shared" si="47"/>
        <v>19.117000000000001</v>
      </c>
      <c r="U97" s="75"/>
      <c r="W97" s="27"/>
      <c r="X97">
        <f>VLOOKUP(A97,РАСЧЕТ!B:S,18,0)</f>
        <v>1.8757063895558121</v>
      </c>
      <c r="Y97" s="27">
        <f t="shared" si="43"/>
        <v>0</v>
      </c>
      <c r="AB97" t="s">
        <v>4007</v>
      </c>
      <c r="AC97" s="27">
        <f t="shared" si="49"/>
        <v>19.117000000000001</v>
      </c>
    </row>
    <row r="98" spans="1:29" s="157" customFormat="1" x14ac:dyDescent="0.3">
      <c r="A98" s="153" t="s">
        <v>231</v>
      </c>
      <c r="B98" s="154">
        <v>69.8</v>
      </c>
      <c r="C98" s="155">
        <v>0.35099999999999998</v>
      </c>
      <c r="D98" s="155">
        <v>0.35099999999999998</v>
      </c>
      <c r="E98" s="155">
        <f>D98</f>
        <v>0.35099999999999998</v>
      </c>
      <c r="F98" s="155">
        <f>E98-C98</f>
        <v>0</v>
      </c>
      <c r="G98" s="155">
        <f>B98</f>
        <v>69.8</v>
      </c>
      <c r="H98" s="155"/>
      <c r="I98" s="137">
        <f t="shared" si="41"/>
        <v>0</v>
      </c>
      <c r="J98" s="155">
        <f t="shared" si="39"/>
        <v>0.35099999999999998</v>
      </c>
      <c r="K98" s="155"/>
      <c r="L98" s="155">
        <v>0.35099999999999998</v>
      </c>
      <c r="M98" s="155">
        <v>0.35099999999999998</v>
      </c>
      <c r="N98" s="155">
        <f>VLOOKUP(A98,'Показ 31.12'!$B$2:$D$742,3,0)</f>
        <v>5.8120000000000003</v>
      </c>
      <c r="O98" s="155">
        <f>M98</f>
        <v>0.35099999999999998</v>
      </c>
      <c r="P98" s="155">
        <f t="shared" si="45"/>
        <v>0</v>
      </c>
      <c r="Q98" s="155">
        <f t="shared" si="46"/>
        <v>69.8</v>
      </c>
      <c r="R98" s="155"/>
      <c r="S98" s="137">
        <f t="shared" si="42"/>
        <v>0</v>
      </c>
      <c r="T98" s="136">
        <f t="shared" si="47"/>
        <v>0.35099999999999998</v>
      </c>
      <c r="U98" s="156"/>
      <c r="W98" s="155"/>
      <c r="X98">
        <f>VLOOKUP(A98,РАСЧЕТ!B:S,18,0)</f>
        <v>0</v>
      </c>
      <c r="Y98" s="27">
        <f t="shared" si="43"/>
        <v>0</v>
      </c>
      <c r="AB98" s="27">
        <f>J98</f>
        <v>0.35099999999999998</v>
      </c>
      <c r="AC98" s="27">
        <f t="shared" si="49"/>
        <v>0.35099999999999998</v>
      </c>
    </row>
    <row r="99" spans="1:29" x14ac:dyDescent="0.3">
      <c r="A99" s="69" t="s">
        <v>239</v>
      </c>
      <c r="B99" s="138">
        <v>79.599999999999994</v>
      </c>
      <c r="C99" s="137">
        <v>9.9619999999999997</v>
      </c>
      <c r="D99" s="137"/>
      <c r="E99" s="137"/>
      <c r="F99" s="137"/>
      <c r="G99" s="137"/>
      <c r="H99" s="137">
        <f>B99*$H$797</f>
        <v>2.5478878602157446</v>
      </c>
      <c r="I99" s="137">
        <f t="shared" si="41"/>
        <v>2.5478878602157446</v>
      </c>
      <c r="J99" s="137">
        <f t="shared" si="39"/>
        <v>12.509887860215745</v>
      </c>
      <c r="K99" s="137"/>
      <c r="L99" s="137">
        <f>VLOOKUP(A99,'Показ 16.11'!$B$2:$D$742,3,0)</f>
        <v>4.3579999999999997</v>
      </c>
      <c r="M99" s="137" t="str">
        <f>VLOOKUP(A99,'31.12ЛК ПОКАЗ'!$B$15:$H$1504,7,0)</f>
        <v>-</v>
      </c>
      <c r="N99" s="137">
        <f>VLOOKUP(A99,'Показ 31.12'!$B$2:$D$742,3,0)</f>
        <v>4.6189999999999998</v>
      </c>
      <c r="O99" s="137">
        <f>N99</f>
        <v>4.6189999999999998</v>
      </c>
      <c r="P99" s="137">
        <f t="shared" si="45"/>
        <v>0.26100000000000012</v>
      </c>
      <c r="Q99" s="137">
        <f t="shared" si="46"/>
        <v>79.599999999999994</v>
      </c>
      <c r="R99" s="137"/>
      <c r="S99" s="137">
        <f t="shared" si="42"/>
        <v>0.26100000000000012</v>
      </c>
      <c r="T99" s="137">
        <f t="shared" si="47"/>
        <v>4.6189999999999998</v>
      </c>
      <c r="U99" s="75"/>
      <c r="W99" s="27"/>
      <c r="X99">
        <f>VLOOKUP(A99,РАСЧЕТ!B:S,18,0)</f>
        <v>2.5478878602157446</v>
      </c>
      <c r="Y99" s="27">
        <f t="shared" si="43"/>
        <v>0</v>
      </c>
      <c r="AB99" t="s">
        <v>4007</v>
      </c>
      <c r="AC99" s="27">
        <f t="shared" si="49"/>
        <v>4.6189999999999998</v>
      </c>
    </row>
    <row r="100" spans="1:29" x14ac:dyDescent="0.3">
      <c r="A100" s="69" t="s">
        <v>176</v>
      </c>
      <c r="B100" s="138">
        <v>36.799999999999997</v>
      </c>
      <c r="C100" s="137">
        <v>4.327</v>
      </c>
      <c r="D100" s="137"/>
      <c r="E100" s="137"/>
      <c r="F100" s="137"/>
      <c r="G100" s="137"/>
      <c r="H100" s="137">
        <f>B100*$H$797</f>
        <v>1.177918005727882</v>
      </c>
      <c r="I100" s="137">
        <f t="shared" si="41"/>
        <v>1.177918005727882</v>
      </c>
      <c r="J100" s="137">
        <f t="shared" si="39"/>
        <v>5.5049180057278821</v>
      </c>
      <c r="K100" s="137"/>
      <c r="L100" s="137">
        <f>VLOOKUP(A100,'Показ 16.11'!$B$2:$D$742,3,0)</f>
        <v>6.1529999999999996</v>
      </c>
      <c r="M100" s="137" t="str">
        <f>VLOOKUP(A100,'31.12ЛК ПОКАЗ'!$B$15:$H$1504,7,0)</f>
        <v>-</v>
      </c>
      <c r="N100" s="137">
        <f>VLOOKUP(A100,'Показ 31.12'!$B$2:$D$742,3,0)</f>
        <v>6.5220000000000002</v>
      </c>
      <c r="O100" s="137">
        <f>N100</f>
        <v>6.5220000000000002</v>
      </c>
      <c r="P100" s="137">
        <f t="shared" si="45"/>
        <v>0.36900000000000066</v>
      </c>
      <c r="Q100" s="137">
        <f t="shared" si="46"/>
        <v>36.799999999999997</v>
      </c>
      <c r="R100" s="137"/>
      <c r="S100" s="137">
        <f t="shared" si="42"/>
        <v>0.36900000000000066</v>
      </c>
      <c r="T100" s="137">
        <f t="shared" si="47"/>
        <v>6.5220000000000002</v>
      </c>
      <c r="U100" s="75"/>
      <c r="W100" s="27"/>
      <c r="X100">
        <f>VLOOKUP(A100,РАСЧЕТ!B:S,18,0)</f>
        <v>1.177918005727882</v>
      </c>
      <c r="Y100" s="27">
        <f t="shared" si="43"/>
        <v>0</v>
      </c>
      <c r="AB100" t="s">
        <v>4007</v>
      </c>
      <c r="AC100" s="27">
        <f t="shared" si="49"/>
        <v>6.5220000000000002</v>
      </c>
    </row>
    <row r="101" spans="1:29" x14ac:dyDescent="0.3">
      <c r="A101" s="69" t="s">
        <v>206</v>
      </c>
      <c r="B101" s="138">
        <v>22.7</v>
      </c>
      <c r="C101" s="137">
        <v>3.4409999999999998</v>
      </c>
      <c r="D101" s="137">
        <f>VLOOKUP(A101,'31.03ЛК ПОКАЗ'!$B$15:$J$1504,7,0)</f>
        <v>4.2149999999999999</v>
      </c>
      <c r="E101" s="137">
        <f>D101</f>
        <v>4.2149999999999999</v>
      </c>
      <c r="F101" s="137">
        <f>E101-C101</f>
        <v>0.77400000000000002</v>
      </c>
      <c r="G101" s="137">
        <f>B101</f>
        <v>22.7</v>
      </c>
      <c r="H101" s="137"/>
      <c r="I101" s="137">
        <f t="shared" si="41"/>
        <v>0.77400000000000002</v>
      </c>
      <c r="J101" s="137">
        <f t="shared" si="39"/>
        <v>4.2149999999999999</v>
      </c>
      <c r="K101" s="137"/>
      <c r="L101" s="137">
        <f>VLOOKUP(A101,'Показ 16.11'!$B$2:$D$742,3,0)</f>
        <v>5.2050000000000001</v>
      </c>
      <c r="M101" s="137" t="str">
        <f>VLOOKUP(A101,'31.12ЛК ПОКАЗ'!$B$15:$H$1504,7,0)</f>
        <v>-</v>
      </c>
      <c r="N101" s="137">
        <f>VLOOKUP(A101,'Показ 31.12'!$B$2:$D$742,3,0)</f>
        <v>5.5170000000000003</v>
      </c>
      <c r="O101" s="137">
        <f>N101</f>
        <v>5.5170000000000003</v>
      </c>
      <c r="P101" s="137">
        <f t="shared" si="45"/>
        <v>0.31200000000000028</v>
      </c>
      <c r="Q101" s="137">
        <f t="shared" si="46"/>
        <v>22.7</v>
      </c>
      <c r="R101" s="137"/>
      <c r="S101" s="137">
        <f t="shared" si="42"/>
        <v>0.31200000000000028</v>
      </c>
      <c r="T101" s="137">
        <f t="shared" si="47"/>
        <v>5.5170000000000003</v>
      </c>
      <c r="U101" s="75"/>
      <c r="W101" s="27"/>
      <c r="X101">
        <f>VLOOKUP(A101,РАСЧЕТ!B:S,18,0)</f>
        <v>0.77400000000000002</v>
      </c>
      <c r="Y101" s="27">
        <f t="shared" si="43"/>
        <v>0</v>
      </c>
      <c r="AB101" s="27">
        <f>J101</f>
        <v>4.2149999999999999</v>
      </c>
      <c r="AC101" s="27">
        <f t="shared" si="49"/>
        <v>5.5170000000000003</v>
      </c>
    </row>
    <row r="102" spans="1:29" x14ac:dyDescent="0.3">
      <c r="A102" s="69" t="s">
        <v>270</v>
      </c>
      <c r="B102" s="138">
        <v>72.599999999999994</v>
      </c>
      <c r="C102" s="137">
        <v>24.154</v>
      </c>
      <c r="D102" s="137"/>
      <c r="E102" s="137"/>
      <c r="F102" s="137"/>
      <c r="G102" s="137"/>
      <c r="H102" s="137">
        <f>B102*$H$797</f>
        <v>2.323827369995767</v>
      </c>
      <c r="I102" s="137">
        <f t="shared" si="41"/>
        <v>2.323827369995767</v>
      </c>
      <c r="J102" s="137">
        <f t="shared" si="39"/>
        <v>26.477827369995765</v>
      </c>
      <c r="K102" s="137"/>
      <c r="L102" s="137">
        <f>VLOOKUP(A102,'Показ 16.11'!$B$2:$D$742,3,0)</f>
        <v>31.274999999999999</v>
      </c>
      <c r="M102" s="137" t="str">
        <f>VLOOKUP(A102,'31.12ЛК ПОКАЗ'!$B$15:$H$1504,7,0)</f>
        <v>-</v>
      </c>
      <c r="N102" s="137">
        <f>VLOOKUP(A102,'Показ 31.12'!$B$2:$D$742,3,0)</f>
        <v>33.152000000000001</v>
      </c>
      <c r="O102" s="137">
        <f>N102</f>
        <v>33.152000000000001</v>
      </c>
      <c r="P102" s="137">
        <f t="shared" si="45"/>
        <v>1.8770000000000024</v>
      </c>
      <c r="Q102" s="137">
        <f t="shared" si="46"/>
        <v>72.599999999999994</v>
      </c>
      <c r="R102" s="137"/>
      <c r="S102" s="137">
        <f t="shared" si="42"/>
        <v>1.8770000000000024</v>
      </c>
      <c r="T102" s="137">
        <f t="shared" si="47"/>
        <v>33.152000000000001</v>
      </c>
      <c r="U102" s="75"/>
      <c r="W102" s="27"/>
      <c r="X102">
        <f>VLOOKUP(A102,РАСЧЕТ!B:S,18,0)</f>
        <v>2.323827369995767</v>
      </c>
      <c r="Y102" s="27">
        <f t="shared" si="43"/>
        <v>0</v>
      </c>
      <c r="AB102" t="s">
        <v>4007</v>
      </c>
      <c r="AC102" s="27">
        <f t="shared" si="49"/>
        <v>33.152000000000001</v>
      </c>
    </row>
    <row r="103" spans="1:29" x14ac:dyDescent="0.3">
      <c r="A103" s="100" t="s">
        <v>340</v>
      </c>
      <c r="B103" s="138">
        <v>32.4</v>
      </c>
      <c r="C103" s="137">
        <v>5.3940000000000001</v>
      </c>
      <c r="D103" s="137"/>
      <c r="E103" s="137"/>
      <c r="F103" s="137"/>
      <c r="G103" s="137"/>
      <c r="H103" s="137">
        <f>B103*$H$797</f>
        <v>1.0370799833038962</v>
      </c>
      <c r="I103" s="137">
        <f t="shared" si="41"/>
        <v>1.0370799833038962</v>
      </c>
      <c r="J103" s="137">
        <f t="shared" si="39"/>
        <v>6.4310799833038965</v>
      </c>
      <c r="K103" s="137"/>
      <c r="L103" s="137"/>
      <c r="M103" s="137"/>
      <c r="N103" s="137"/>
      <c r="O103" s="137"/>
      <c r="P103" s="137"/>
      <c r="Q103" s="137"/>
      <c r="R103" s="137">
        <f>B103*$R$797</f>
        <v>0.45600910121749688</v>
      </c>
      <c r="S103" s="137">
        <f t="shared" si="42"/>
        <v>0.45600910121749688</v>
      </c>
      <c r="T103" s="137">
        <f>S103+J103</f>
        <v>6.887089084521393</v>
      </c>
      <c r="U103" s="75"/>
      <c r="W103" s="27"/>
      <c r="X103">
        <f>VLOOKUP(A103,РАСЧЕТ!B:S,18,0)</f>
        <v>1.0370799833038962</v>
      </c>
      <c r="Y103" s="27">
        <f t="shared" si="43"/>
        <v>0</v>
      </c>
      <c r="AB103" t="s">
        <v>4007</v>
      </c>
      <c r="AC103" t="s">
        <v>4007</v>
      </c>
    </row>
    <row r="104" spans="1:29" x14ac:dyDescent="0.3">
      <c r="A104" s="69" t="s">
        <v>74</v>
      </c>
      <c r="B104" s="138">
        <v>58.6</v>
      </c>
      <c r="C104" s="137">
        <v>8.2579999999999991</v>
      </c>
      <c r="D104" s="137"/>
      <c r="E104" s="137"/>
      <c r="F104" s="137"/>
      <c r="G104" s="137"/>
      <c r="H104" s="137">
        <f>B104*$H$797</f>
        <v>1.8757063895558121</v>
      </c>
      <c r="I104" s="137">
        <f t="shared" si="41"/>
        <v>1.8757063895558121</v>
      </c>
      <c r="J104" s="137">
        <f t="shared" si="39"/>
        <v>10.133706389555812</v>
      </c>
      <c r="K104" s="137"/>
      <c r="L104" s="137">
        <f>VLOOKUP(A104,'Показ 16.11'!$B$2:$D$742,3,0)</f>
        <v>12.281000000000001</v>
      </c>
      <c r="M104" s="137" t="str">
        <f>VLOOKUP(A104,'31.12ЛК ПОКАЗ'!$B$15:$H$1504,7,0)</f>
        <v>-</v>
      </c>
      <c r="N104" s="137">
        <f>VLOOKUP(A104,'Показ 31.12'!$B$2:$D$742,3,0)</f>
        <v>13.018000000000001</v>
      </c>
      <c r="O104" s="137">
        <f t="shared" ref="O104:O113" si="52">N104</f>
        <v>13.018000000000001</v>
      </c>
      <c r="P104" s="137">
        <f t="shared" ref="P104:P128" si="53">O104-L104</f>
        <v>0.7370000000000001</v>
      </c>
      <c r="Q104" s="137">
        <f t="shared" ref="Q104:Q128" si="54">B104</f>
        <v>58.6</v>
      </c>
      <c r="R104" s="137"/>
      <c r="S104" s="137">
        <f t="shared" si="42"/>
        <v>0.7370000000000001</v>
      </c>
      <c r="T104" s="137">
        <f t="shared" ref="T104:T128" si="55">L104+S104</f>
        <v>13.018000000000001</v>
      </c>
      <c r="U104" s="75"/>
      <c r="W104" s="27"/>
      <c r="X104">
        <f>VLOOKUP(A104,РАСЧЕТ!B:S,18,0)</f>
        <v>1.8757063895558121</v>
      </c>
      <c r="Y104" s="27">
        <f t="shared" si="43"/>
        <v>0</v>
      </c>
      <c r="AB104" t="s">
        <v>4007</v>
      </c>
      <c r="AC104" s="27">
        <f t="shared" ref="AC104:AC128" si="56">T104</f>
        <v>13.018000000000001</v>
      </c>
    </row>
    <row r="105" spans="1:29" x14ac:dyDescent="0.3">
      <c r="A105" s="69" t="s">
        <v>80</v>
      </c>
      <c r="B105" s="138">
        <v>69.8</v>
      </c>
      <c r="C105" s="137">
        <v>14.913</v>
      </c>
      <c r="D105" s="137"/>
      <c r="E105" s="137"/>
      <c r="F105" s="137"/>
      <c r="G105" s="137"/>
      <c r="H105" s="137">
        <f>B105*$H$797</f>
        <v>2.2342031739077761</v>
      </c>
      <c r="I105" s="137">
        <f t="shared" si="41"/>
        <v>2.2342031739077761</v>
      </c>
      <c r="J105" s="137">
        <f t="shared" si="39"/>
        <v>17.147203173907776</v>
      </c>
      <c r="K105" s="137"/>
      <c r="L105" s="137">
        <f>VLOOKUP(A105,'Показ 16.11'!$B$2:$D$742,3,0)</f>
        <v>19.062999999999999</v>
      </c>
      <c r="M105" s="137" t="str">
        <f>VLOOKUP(A105,'31.12ЛК ПОКАЗ'!$B$15:$H$1504,7,0)</f>
        <v>-</v>
      </c>
      <c r="N105" s="137">
        <f>VLOOKUP(A105,'Показ 31.12'!$B$2:$D$742,3,0)</f>
        <v>20.207000000000001</v>
      </c>
      <c r="O105" s="137">
        <f t="shared" si="52"/>
        <v>20.207000000000001</v>
      </c>
      <c r="P105" s="137">
        <f t="shared" si="53"/>
        <v>1.1440000000000019</v>
      </c>
      <c r="Q105" s="137">
        <f t="shared" si="54"/>
        <v>69.8</v>
      </c>
      <c r="R105" s="137"/>
      <c r="S105" s="137">
        <f t="shared" si="42"/>
        <v>1.1440000000000019</v>
      </c>
      <c r="T105" s="137">
        <f t="shared" si="55"/>
        <v>20.207000000000001</v>
      </c>
      <c r="U105" s="75"/>
      <c r="W105" s="27"/>
      <c r="X105">
        <f>VLOOKUP(A105,РАСЧЕТ!B:S,18,0)</f>
        <v>2.2342031739077761</v>
      </c>
      <c r="Y105" s="27">
        <f t="shared" si="43"/>
        <v>0</v>
      </c>
      <c r="AB105" t="s">
        <v>4007</v>
      </c>
      <c r="AC105" s="27">
        <f t="shared" si="56"/>
        <v>20.207000000000001</v>
      </c>
    </row>
    <row r="106" spans="1:29" x14ac:dyDescent="0.3">
      <c r="A106" s="69" t="s">
        <v>60</v>
      </c>
      <c r="B106" s="138">
        <v>79.599999999999994</v>
      </c>
      <c r="C106" s="137">
        <v>8.7080000000000002</v>
      </c>
      <c r="D106" s="137"/>
      <c r="E106" s="137"/>
      <c r="F106" s="137"/>
      <c r="G106" s="137"/>
      <c r="H106" s="137">
        <f>B106*$H$797</f>
        <v>2.5478878602157446</v>
      </c>
      <c r="I106" s="137">
        <f t="shared" si="41"/>
        <v>2.5478878602157446</v>
      </c>
      <c r="J106" s="137">
        <f t="shared" si="39"/>
        <v>11.255887860215745</v>
      </c>
      <c r="K106" s="137"/>
      <c r="L106" s="137">
        <v>11.260999999999999</v>
      </c>
      <c r="M106" s="137" t="str">
        <f>VLOOKUP(A106,'31.12ЛК ПОКАЗ'!$B$15:$H$1504,7,0)</f>
        <v>-</v>
      </c>
      <c r="N106" s="137">
        <v>11.260999999999999</v>
      </c>
      <c r="O106" s="137">
        <f t="shared" si="52"/>
        <v>11.260999999999999</v>
      </c>
      <c r="P106" s="137">
        <f t="shared" si="53"/>
        <v>0</v>
      </c>
      <c r="Q106" s="137">
        <f t="shared" si="54"/>
        <v>79.599999999999994</v>
      </c>
      <c r="R106" s="137"/>
      <c r="S106" s="137">
        <f t="shared" si="42"/>
        <v>0</v>
      </c>
      <c r="T106" s="136">
        <f>L106+S106</f>
        <v>11.260999999999999</v>
      </c>
      <c r="U106" s="75"/>
      <c r="W106" s="27"/>
      <c r="X106">
        <f>VLOOKUP(A106,РАСЧЕТ!B:S,18,0)</f>
        <v>2.5478878602157446</v>
      </c>
      <c r="Y106" s="27">
        <f t="shared" si="43"/>
        <v>0</v>
      </c>
      <c r="AB106" t="s">
        <v>4007</v>
      </c>
      <c r="AC106" s="27">
        <f t="shared" si="56"/>
        <v>11.260999999999999</v>
      </c>
    </row>
    <row r="107" spans="1:29" x14ac:dyDescent="0.3">
      <c r="A107" s="69" t="s">
        <v>315</v>
      </c>
      <c r="B107" s="138">
        <v>36.799999999999997</v>
      </c>
      <c r="C107" s="137">
        <v>0.20100000000000001</v>
      </c>
      <c r="D107" s="137">
        <f>VLOOKUP(A107,'31.03ЛК ПОКАЗ'!$B$15:$J$1504,9,0)</f>
        <v>0.25</v>
      </c>
      <c r="E107" s="137">
        <f>D107</f>
        <v>0.25</v>
      </c>
      <c r="F107" s="137">
        <f>E107-C107</f>
        <v>4.8999999999999988E-2</v>
      </c>
      <c r="G107" s="137">
        <f>B107</f>
        <v>36.799999999999997</v>
      </c>
      <c r="H107" s="137"/>
      <c r="I107" s="137">
        <f t="shared" si="41"/>
        <v>4.8999999999999988E-2</v>
      </c>
      <c r="J107" s="137">
        <f t="shared" si="39"/>
        <v>0.25</v>
      </c>
      <c r="K107" s="137"/>
      <c r="L107" s="137">
        <f>VLOOKUP(A107,'Показ 16.11'!$B$2:$D$742,3,0)</f>
        <v>0.20100000000000001</v>
      </c>
      <c r="M107" s="137" t="str">
        <f>VLOOKUP(A107,'31.12ЛК ПОКАЗ'!$B$15:$H$1504,7,0)</f>
        <v>-</v>
      </c>
      <c r="N107" s="137">
        <f>VLOOKUP(A107,'Показ 31.12'!$B$2:$D$742,3,0)</f>
        <v>0.21299999999999999</v>
      </c>
      <c r="O107" s="137">
        <f t="shared" si="52"/>
        <v>0.21299999999999999</v>
      </c>
      <c r="P107" s="137">
        <f t="shared" si="53"/>
        <v>1.1999999999999983E-2</v>
      </c>
      <c r="Q107" s="137">
        <f t="shared" si="54"/>
        <v>36.799999999999997</v>
      </c>
      <c r="R107" s="137"/>
      <c r="S107" s="137">
        <f t="shared" si="42"/>
        <v>1.1999999999999983E-2</v>
      </c>
      <c r="T107" s="137">
        <f t="shared" si="55"/>
        <v>0.21299999999999999</v>
      </c>
      <c r="U107" s="75"/>
      <c r="W107" s="27"/>
      <c r="X107">
        <f>VLOOKUP(A107,РАСЧЕТ!B:S,18,0)</f>
        <v>4.8999999999999988E-2</v>
      </c>
      <c r="Y107" s="27">
        <f t="shared" si="43"/>
        <v>0</v>
      </c>
      <c r="AB107" s="27">
        <f>J107</f>
        <v>0.25</v>
      </c>
      <c r="AC107" s="27">
        <f t="shared" si="56"/>
        <v>0.21299999999999999</v>
      </c>
    </row>
    <row r="108" spans="1:29" x14ac:dyDescent="0.3">
      <c r="A108" s="69" t="s">
        <v>204</v>
      </c>
      <c r="B108" s="138">
        <v>22.7</v>
      </c>
      <c r="C108" s="137">
        <v>1.254</v>
      </c>
      <c r="D108" s="137"/>
      <c r="E108" s="137"/>
      <c r="F108" s="137"/>
      <c r="G108" s="137"/>
      <c r="H108" s="137">
        <f>B108*$H$797</f>
        <v>0.72659616114192727</v>
      </c>
      <c r="I108" s="137">
        <f t="shared" si="41"/>
        <v>0.72659616114192727</v>
      </c>
      <c r="J108" s="137">
        <f t="shared" si="39"/>
        <v>1.9805961611419272</v>
      </c>
      <c r="K108" s="137"/>
      <c r="L108" s="137">
        <f>VLOOKUP(A108,'Показ 16.11'!$B$2:$D$742,3,0)</f>
        <v>1.254</v>
      </c>
      <c r="M108" s="137" t="str">
        <f>VLOOKUP(A108,'31.12ЛК ПОКАЗ'!$B$15:$H$1504,7,0)</f>
        <v>-</v>
      </c>
      <c r="N108" s="137">
        <f>VLOOKUP(A108,'Показ 31.12'!$B$2:$D$742,3,0)</f>
        <v>1.329</v>
      </c>
      <c r="O108" s="137">
        <f t="shared" si="52"/>
        <v>1.329</v>
      </c>
      <c r="P108" s="137">
        <f t="shared" si="53"/>
        <v>7.4999999999999956E-2</v>
      </c>
      <c r="Q108" s="137">
        <f t="shared" si="54"/>
        <v>22.7</v>
      </c>
      <c r="R108" s="137"/>
      <c r="S108" s="137">
        <f t="shared" si="42"/>
        <v>7.4999999999999956E-2</v>
      </c>
      <c r="T108" s="137">
        <f t="shared" si="55"/>
        <v>1.329</v>
      </c>
      <c r="U108" s="75"/>
      <c r="W108" s="27"/>
      <c r="X108">
        <f>VLOOKUP(A108,РАСЧЕТ!B:S,18,0)</f>
        <v>0.72659616114192727</v>
      </c>
      <c r="Y108" s="27">
        <f t="shared" si="43"/>
        <v>0</v>
      </c>
      <c r="AB108" t="s">
        <v>4007</v>
      </c>
      <c r="AC108" s="27">
        <f t="shared" si="56"/>
        <v>1.329</v>
      </c>
    </row>
    <row r="109" spans="1:29" x14ac:dyDescent="0.3">
      <c r="A109" s="69" t="s">
        <v>97</v>
      </c>
      <c r="B109" s="138">
        <v>32.4</v>
      </c>
      <c r="C109" s="137">
        <v>5.5220000000000002</v>
      </c>
      <c r="D109" s="137"/>
      <c r="E109" s="137"/>
      <c r="F109" s="137"/>
      <c r="G109" s="137"/>
      <c r="H109" s="137">
        <f>B109*$H$797</f>
        <v>1.0370799833038962</v>
      </c>
      <c r="I109" s="137">
        <f t="shared" si="41"/>
        <v>1.0370799833038962</v>
      </c>
      <c r="J109" s="137">
        <f t="shared" si="39"/>
        <v>6.5590799833038966</v>
      </c>
      <c r="K109" s="137"/>
      <c r="L109" s="137">
        <f>VLOOKUP(A109,'Показ 16.11'!$B$2:$D$742,3,0)</f>
        <v>8.7509999999999994</v>
      </c>
      <c r="M109" s="137" t="str">
        <f>VLOOKUP(A109,'31.12ЛК ПОКАЗ'!$B$15:$H$1504,7,0)</f>
        <v>-</v>
      </c>
      <c r="N109" s="137">
        <f>VLOOKUP(A109,'Показ 31.12'!$B$2:$D$742,3,0)</f>
        <v>9.2759999999999998</v>
      </c>
      <c r="O109" s="137">
        <f t="shared" si="52"/>
        <v>9.2759999999999998</v>
      </c>
      <c r="P109" s="137">
        <f t="shared" si="53"/>
        <v>0.52500000000000036</v>
      </c>
      <c r="Q109" s="137">
        <f t="shared" si="54"/>
        <v>32.4</v>
      </c>
      <c r="R109" s="137"/>
      <c r="S109" s="137">
        <f t="shared" si="42"/>
        <v>0.52500000000000036</v>
      </c>
      <c r="T109" s="137">
        <f t="shared" si="55"/>
        <v>9.2759999999999998</v>
      </c>
      <c r="U109" s="75"/>
      <c r="W109" s="27"/>
      <c r="X109">
        <f>VLOOKUP(A109,РАСЧЕТ!B:S,18,0)</f>
        <v>1.0370799833038962</v>
      </c>
      <c r="Y109" s="27">
        <f t="shared" si="43"/>
        <v>0</v>
      </c>
      <c r="AB109" t="s">
        <v>4007</v>
      </c>
      <c r="AC109" s="27">
        <f t="shared" si="56"/>
        <v>9.2759999999999998</v>
      </c>
    </row>
    <row r="110" spans="1:29" x14ac:dyDescent="0.3">
      <c r="A110" s="69" t="s">
        <v>109</v>
      </c>
      <c r="B110" s="138">
        <v>58.6</v>
      </c>
      <c r="C110" s="137">
        <v>14.03</v>
      </c>
      <c r="D110" s="137">
        <f>VLOOKUP(A110,'31.03ЛК ПОКАЗ'!$B$15:$J$1504,9,0)</f>
        <v>16.337</v>
      </c>
      <c r="E110" s="137">
        <f>D110</f>
        <v>16.337</v>
      </c>
      <c r="F110" s="137">
        <f>E110-C110</f>
        <v>2.3070000000000004</v>
      </c>
      <c r="G110" s="137">
        <f>B110</f>
        <v>58.6</v>
      </c>
      <c r="H110" s="137"/>
      <c r="I110" s="137">
        <f t="shared" si="41"/>
        <v>2.3070000000000004</v>
      </c>
      <c r="J110" s="137">
        <f t="shared" si="39"/>
        <v>16.337</v>
      </c>
      <c r="K110" s="137"/>
      <c r="L110" s="137">
        <f>VLOOKUP(A110,'Показ 16.11'!$B$2:$D$742,3,0)</f>
        <v>18.71</v>
      </c>
      <c r="M110" s="137">
        <f>VLOOKUP(A110,'31.12ЛК ПОКАЗ'!$B$15:$H$1504,7,0)</f>
        <v>18.989999999999998</v>
      </c>
      <c r="N110" s="137">
        <f>VLOOKUP(A110,'Показ 31.12'!$B$2:$D$742,3,0)</f>
        <v>19.832999999999998</v>
      </c>
      <c r="O110" s="137">
        <f t="shared" si="52"/>
        <v>19.832999999999998</v>
      </c>
      <c r="P110" s="137">
        <f t="shared" si="53"/>
        <v>1.1229999999999976</v>
      </c>
      <c r="Q110" s="137">
        <f t="shared" si="54"/>
        <v>58.6</v>
      </c>
      <c r="R110" s="137"/>
      <c r="S110" s="137">
        <f t="shared" si="42"/>
        <v>1.1229999999999976</v>
      </c>
      <c r="T110" s="137">
        <f t="shared" si="55"/>
        <v>19.832999999999998</v>
      </c>
      <c r="U110" s="75"/>
      <c r="W110" s="27"/>
      <c r="X110">
        <f>VLOOKUP(A110,РАСЧЕТ!B:S,18,0)</f>
        <v>2.3070000000000004</v>
      </c>
      <c r="Y110" s="27">
        <f t="shared" si="43"/>
        <v>0</v>
      </c>
      <c r="AB110" s="27">
        <f>J110</f>
        <v>16.337</v>
      </c>
      <c r="AC110" s="27">
        <f t="shared" si="56"/>
        <v>19.832999999999998</v>
      </c>
    </row>
    <row r="111" spans="1:29" x14ac:dyDescent="0.3">
      <c r="A111" s="69" t="s">
        <v>170</v>
      </c>
      <c r="B111" s="138">
        <v>69.8</v>
      </c>
      <c r="C111" s="137">
        <v>21.850999999999999</v>
      </c>
      <c r="D111" s="137"/>
      <c r="E111" s="137"/>
      <c r="F111" s="137"/>
      <c r="G111" s="137"/>
      <c r="H111" s="137">
        <f>B111*$H$797</f>
        <v>2.2342031739077761</v>
      </c>
      <c r="I111" s="137">
        <f t="shared" si="41"/>
        <v>2.2342031739077761</v>
      </c>
      <c r="J111" s="137">
        <f t="shared" si="39"/>
        <v>24.085203173907775</v>
      </c>
      <c r="K111" s="137"/>
      <c r="L111" s="137">
        <f>VLOOKUP(A111,'Показ 16.11'!$B$2:$D$742,3,0)</f>
        <v>30.390999999999998</v>
      </c>
      <c r="M111" s="137" t="str">
        <f>VLOOKUP(A111,'31.12ЛК ПОКАЗ'!$B$15:$H$1504,7,0)</f>
        <v>-</v>
      </c>
      <c r="N111" s="137">
        <f>VLOOKUP(A111,'Показ 31.12'!$B$2:$D$742,3,0)</f>
        <v>32.213999999999999</v>
      </c>
      <c r="O111" s="137">
        <f t="shared" si="52"/>
        <v>32.213999999999999</v>
      </c>
      <c r="P111" s="137">
        <f t="shared" si="53"/>
        <v>1.8230000000000004</v>
      </c>
      <c r="Q111" s="137">
        <f t="shared" si="54"/>
        <v>69.8</v>
      </c>
      <c r="R111" s="137"/>
      <c r="S111" s="137">
        <f t="shared" si="42"/>
        <v>1.8230000000000004</v>
      </c>
      <c r="T111" s="137">
        <f t="shared" si="55"/>
        <v>32.213999999999999</v>
      </c>
      <c r="U111" s="75"/>
      <c r="W111" s="27"/>
      <c r="X111">
        <f>VLOOKUP(A111,РАСЧЕТ!B:S,18,0)</f>
        <v>2.2342031739077761</v>
      </c>
      <c r="Y111" s="27">
        <f t="shared" si="43"/>
        <v>0</v>
      </c>
      <c r="AB111" t="s">
        <v>4007</v>
      </c>
      <c r="AC111" s="27">
        <f t="shared" si="56"/>
        <v>32.213999999999999</v>
      </c>
    </row>
    <row r="112" spans="1:29" x14ac:dyDescent="0.3">
      <c r="A112" s="69" t="s">
        <v>257</v>
      </c>
      <c r="B112" s="138">
        <v>79.599999999999994</v>
      </c>
      <c r="C112" s="137">
        <v>26.463000000000001</v>
      </c>
      <c r="D112" s="137"/>
      <c r="E112" s="137"/>
      <c r="F112" s="137"/>
      <c r="G112" s="137"/>
      <c r="H112" s="137">
        <f>B112*$H$797</f>
        <v>2.5478878602157446</v>
      </c>
      <c r="I112" s="137">
        <f t="shared" si="41"/>
        <v>2.5478878602157446</v>
      </c>
      <c r="J112" s="137">
        <f t="shared" si="39"/>
        <v>29.010887860215746</v>
      </c>
      <c r="K112" s="137"/>
      <c r="L112" s="137">
        <f>VLOOKUP(A112,'Показ 16.11'!$B$2:$D$742,3,0)</f>
        <v>28.431999999999999</v>
      </c>
      <c r="M112" s="137" t="str">
        <f>VLOOKUP(A112,'31.12ЛК ПОКАЗ'!$B$15:$H$1504,7,0)</f>
        <v>-</v>
      </c>
      <c r="N112" s="137">
        <f>VLOOKUP(A112,'Показ 31.12'!$B$2:$D$742,3,0)</f>
        <v>30.138000000000002</v>
      </c>
      <c r="O112" s="137">
        <f t="shared" si="52"/>
        <v>30.138000000000002</v>
      </c>
      <c r="P112" s="137">
        <f t="shared" si="53"/>
        <v>1.7060000000000031</v>
      </c>
      <c r="Q112" s="137">
        <f t="shared" si="54"/>
        <v>79.599999999999994</v>
      </c>
      <c r="R112" s="137"/>
      <c r="S112" s="137">
        <f t="shared" si="42"/>
        <v>1.7060000000000031</v>
      </c>
      <c r="T112" s="137">
        <f t="shared" si="55"/>
        <v>30.138000000000002</v>
      </c>
      <c r="U112" s="75"/>
      <c r="W112" s="27"/>
      <c r="X112">
        <f>VLOOKUP(A112,РАСЧЕТ!B:S,18,0)</f>
        <v>2.5478878602157446</v>
      </c>
      <c r="Y112" s="27">
        <f t="shared" si="43"/>
        <v>0</v>
      </c>
      <c r="AB112" t="s">
        <v>4007</v>
      </c>
      <c r="AC112" s="27">
        <f t="shared" si="56"/>
        <v>30.138000000000002</v>
      </c>
    </row>
    <row r="113" spans="1:29" x14ac:dyDescent="0.3">
      <c r="A113" s="69" t="s">
        <v>57</v>
      </c>
      <c r="B113" s="138">
        <v>58.1</v>
      </c>
      <c r="C113" s="137">
        <v>18.315000000000001</v>
      </c>
      <c r="D113" s="137">
        <f>VLOOKUP(A113,'31.03ЛК ПОКАЗ'!$B$15:$J$1504,9,0)</f>
        <v>22.434999999999999</v>
      </c>
      <c r="E113" s="137">
        <f>D113</f>
        <v>22.434999999999999</v>
      </c>
      <c r="F113" s="137">
        <f>E113-C113</f>
        <v>4.1199999999999974</v>
      </c>
      <c r="G113" s="137">
        <f>B113</f>
        <v>58.1</v>
      </c>
      <c r="H113" s="137"/>
      <c r="I113" s="137">
        <f t="shared" si="41"/>
        <v>4.1199999999999974</v>
      </c>
      <c r="J113" s="137">
        <f t="shared" si="39"/>
        <v>22.434999999999999</v>
      </c>
      <c r="K113" s="137"/>
      <c r="L113" s="137">
        <f>VLOOKUP(A113,'Показ 16.11'!$B$2:$D$742,3,0)</f>
        <v>25.689</v>
      </c>
      <c r="M113" s="137">
        <f>VLOOKUP(A113,'31.12ЛК ПОКАЗ'!$B$15:$H$1504,7,0)</f>
        <v>26.31</v>
      </c>
      <c r="N113" s="137">
        <f>VLOOKUP(A113,'Показ 31.12'!$B$2:$D$742,3,0)</f>
        <v>27.23</v>
      </c>
      <c r="O113" s="137">
        <f t="shared" si="52"/>
        <v>27.23</v>
      </c>
      <c r="P113" s="137">
        <f t="shared" si="53"/>
        <v>1.5410000000000004</v>
      </c>
      <c r="Q113" s="137">
        <f t="shared" si="54"/>
        <v>58.1</v>
      </c>
      <c r="R113" s="137"/>
      <c r="S113" s="137">
        <f t="shared" si="42"/>
        <v>1.5410000000000004</v>
      </c>
      <c r="T113" s="137">
        <f t="shared" si="55"/>
        <v>27.23</v>
      </c>
      <c r="U113" s="75"/>
      <c r="W113" s="27"/>
      <c r="X113">
        <f>VLOOKUP(A113,РАСЧЕТ!B:S,18,0)</f>
        <v>4.1199999999999974</v>
      </c>
      <c r="Y113" s="27">
        <f t="shared" si="43"/>
        <v>0</v>
      </c>
      <c r="AB113" s="27">
        <f t="shared" ref="AB113:AB114" si="57">J113</f>
        <v>22.434999999999999</v>
      </c>
      <c r="AC113" s="27">
        <f t="shared" si="56"/>
        <v>27.23</v>
      </c>
    </row>
    <row r="114" spans="1:29" s="157" customFormat="1" x14ac:dyDescent="0.3">
      <c r="A114" s="153" t="s">
        <v>168</v>
      </c>
      <c r="B114" s="154">
        <v>57.1</v>
      </c>
      <c r="C114" s="155">
        <v>1.4610000000000001</v>
      </c>
      <c r="D114" s="155">
        <v>1.4610000000000001</v>
      </c>
      <c r="E114" s="155">
        <f>D114</f>
        <v>1.4610000000000001</v>
      </c>
      <c r="F114" s="155">
        <f>E114-C114</f>
        <v>0</v>
      </c>
      <c r="G114" s="155">
        <f>B114</f>
        <v>57.1</v>
      </c>
      <c r="H114" s="155"/>
      <c r="I114" s="137">
        <f t="shared" si="41"/>
        <v>0</v>
      </c>
      <c r="J114" s="155">
        <f t="shared" si="39"/>
        <v>1.4610000000000001</v>
      </c>
      <c r="K114" s="155"/>
      <c r="L114" s="155">
        <f>VLOOKUP(A114,'Показ 16.11'!$B$2:$D$742,3,0)</f>
        <v>6.5430000000000001</v>
      </c>
      <c r="M114" s="155">
        <f>VLOOKUP(A114,'31.12ЛК ПОКАЗ'!$B$15:$H$1504,7,0)</f>
        <v>6</v>
      </c>
      <c r="N114" s="155">
        <f>VLOOKUP(A114,'Показ 31.12'!$B$2:$D$742,3,0)</f>
        <v>6.9359999999999999</v>
      </c>
      <c r="O114" s="155">
        <f>L114</f>
        <v>6.5430000000000001</v>
      </c>
      <c r="P114" s="155">
        <f t="shared" si="53"/>
        <v>0</v>
      </c>
      <c r="Q114" s="155">
        <f t="shared" si="54"/>
        <v>57.1</v>
      </c>
      <c r="R114" s="155"/>
      <c r="S114" s="137">
        <f t="shared" si="42"/>
        <v>0</v>
      </c>
      <c r="T114" s="155">
        <f t="shared" si="55"/>
        <v>6.5430000000000001</v>
      </c>
      <c r="U114" s="156"/>
      <c r="W114" s="155"/>
      <c r="X114">
        <f>VLOOKUP(A114,РАСЧЕТ!B:S,18,0)</f>
        <v>0</v>
      </c>
      <c r="Y114" s="27">
        <f t="shared" si="43"/>
        <v>0</v>
      </c>
      <c r="AB114" s="27">
        <f t="shared" si="57"/>
        <v>1.4610000000000001</v>
      </c>
      <c r="AC114" s="27">
        <f t="shared" si="56"/>
        <v>6.5430000000000001</v>
      </c>
    </row>
    <row r="115" spans="1:29" x14ac:dyDescent="0.3">
      <c r="A115" s="69" t="s">
        <v>53</v>
      </c>
      <c r="B115" s="138">
        <v>36.799999999999997</v>
      </c>
      <c r="C115" s="137">
        <v>0.27900000000000003</v>
      </c>
      <c r="D115" s="137"/>
      <c r="E115" s="137"/>
      <c r="F115" s="137"/>
      <c r="G115" s="137"/>
      <c r="H115" s="137">
        <f>B115*$H$797</f>
        <v>1.177918005727882</v>
      </c>
      <c r="I115" s="137">
        <f t="shared" si="41"/>
        <v>1.177918005727882</v>
      </c>
      <c r="J115" s="137">
        <f t="shared" si="39"/>
        <v>1.4569180057278821</v>
      </c>
      <c r="K115" s="137"/>
      <c r="L115" s="137">
        <f>VLOOKUP(A115,'Показ 16.11'!$B$2:$D$742,3,0)</f>
        <v>0.28699999999999998</v>
      </c>
      <c r="M115" s="137" t="str">
        <f>VLOOKUP(A115,'31.12ЛК ПОКАЗ'!$B$15:$H$1504,7,0)</f>
        <v>-</v>
      </c>
      <c r="N115" s="137">
        <f>VLOOKUP(A115,'Показ 31.12'!$B$2:$D$742,3,0)</f>
        <v>0.30399999999999999</v>
      </c>
      <c r="O115" s="137">
        <f>N115</f>
        <v>0.30399999999999999</v>
      </c>
      <c r="P115" s="137">
        <f t="shared" si="53"/>
        <v>1.7000000000000015E-2</v>
      </c>
      <c r="Q115" s="137">
        <f t="shared" si="54"/>
        <v>36.799999999999997</v>
      </c>
      <c r="R115" s="137"/>
      <c r="S115" s="137">
        <f t="shared" si="42"/>
        <v>1.7000000000000015E-2</v>
      </c>
      <c r="T115" s="137">
        <f t="shared" si="55"/>
        <v>0.30399999999999999</v>
      </c>
      <c r="U115" s="75"/>
      <c r="W115" s="27"/>
      <c r="X115">
        <f>VLOOKUP(A115,РАСЧЕТ!B:S,18,0)</f>
        <v>1.177918005727882</v>
      </c>
      <c r="Y115" s="27">
        <f t="shared" si="43"/>
        <v>0</v>
      </c>
      <c r="AB115" t="s">
        <v>4007</v>
      </c>
      <c r="AC115" s="27">
        <f t="shared" si="56"/>
        <v>0.30399999999999999</v>
      </c>
    </row>
    <row r="116" spans="1:29" x14ac:dyDescent="0.3">
      <c r="A116" s="69" t="s">
        <v>289</v>
      </c>
      <c r="B116" s="138">
        <v>22.7</v>
      </c>
      <c r="C116" s="137">
        <v>1.9890000000000001</v>
      </c>
      <c r="D116" s="137"/>
      <c r="E116" s="137"/>
      <c r="F116" s="137"/>
      <c r="G116" s="137"/>
      <c r="H116" s="137">
        <f>B116*$H$797</f>
        <v>0.72659616114192727</v>
      </c>
      <c r="I116" s="137">
        <f t="shared" si="41"/>
        <v>0.72659616114192727</v>
      </c>
      <c r="J116" s="137">
        <f t="shared" si="39"/>
        <v>2.7155961611419275</v>
      </c>
      <c r="K116" s="137"/>
      <c r="L116" s="137">
        <f>VLOOKUP(A116,'Показ 16.11'!$B$2:$D$742,3,0)</f>
        <v>4.1580000000000004</v>
      </c>
      <c r="M116" s="137" t="str">
        <f>VLOOKUP(A116,'31.12ЛК ПОКАЗ'!$B$15:$H$1504,7,0)</f>
        <v>-</v>
      </c>
      <c r="N116" s="137">
        <f>VLOOKUP(A116,'Показ 31.12'!$B$2:$D$742,3,0)</f>
        <v>4.407</v>
      </c>
      <c r="O116" s="137">
        <f>N116</f>
        <v>4.407</v>
      </c>
      <c r="P116" s="137">
        <f t="shared" si="53"/>
        <v>0.24899999999999967</v>
      </c>
      <c r="Q116" s="137">
        <f t="shared" si="54"/>
        <v>22.7</v>
      </c>
      <c r="R116" s="137"/>
      <c r="S116" s="137">
        <f t="shared" si="42"/>
        <v>0.24899999999999967</v>
      </c>
      <c r="T116" s="137">
        <f t="shared" si="55"/>
        <v>4.407</v>
      </c>
      <c r="U116" s="75"/>
      <c r="W116" s="27"/>
      <c r="X116">
        <f>VLOOKUP(A116,РАСЧЕТ!B:S,18,0)</f>
        <v>0.72659616114192727</v>
      </c>
      <c r="Y116" s="27">
        <f t="shared" si="43"/>
        <v>0</v>
      </c>
      <c r="AB116" t="s">
        <v>4007</v>
      </c>
      <c r="AC116" s="27">
        <f t="shared" si="56"/>
        <v>4.407</v>
      </c>
    </row>
    <row r="117" spans="1:29" x14ac:dyDescent="0.3">
      <c r="A117" s="69" t="s">
        <v>70</v>
      </c>
      <c r="B117" s="138">
        <v>32.4</v>
      </c>
      <c r="C117" s="137">
        <v>3.7679999999999998</v>
      </c>
      <c r="D117" s="137">
        <f>VLOOKUP(A117,'31.03ЛК ПОКАЗ'!$B$15:$J$1504,7,0)</f>
        <v>0.03</v>
      </c>
      <c r="E117" s="137">
        <f>C117</f>
        <v>3.7679999999999998</v>
      </c>
      <c r="F117" s="137">
        <f>E117-C117</f>
        <v>0</v>
      </c>
      <c r="G117" s="137">
        <f>B117</f>
        <v>32.4</v>
      </c>
      <c r="H117" s="137"/>
      <c r="I117" s="137">
        <f t="shared" si="41"/>
        <v>0</v>
      </c>
      <c r="J117" s="137">
        <f t="shared" si="39"/>
        <v>3.7679999999999998</v>
      </c>
      <c r="K117" s="137"/>
      <c r="L117" s="137">
        <f>VLOOKUP(A117,'Показ 16.11'!$B$2:$D$742,3,0)</f>
        <v>6.7770000000000001</v>
      </c>
      <c r="M117" s="137" t="str">
        <f>VLOOKUP(A117,'31.12ЛК ПОКАЗ'!$B$15:$H$1504,7,0)</f>
        <v>-</v>
      </c>
      <c r="N117" s="137">
        <f>VLOOKUP(A117,'Показ 31.12'!$B$2:$D$742,3,0)</f>
        <v>7.1840000000000002</v>
      </c>
      <c r="O117" s="137">
        <f>N117</f>
        <v>7.1840000000000002</v>
      </c>
      <c r="P117" s="137">
        <f t="shared" si="53"/>
        <v>0.40700000000000003</v>
      </c>
      <c r="Q117" s="137">
        <f t="shared" si="54"/>
        <v>32.4</v>
      </c>
      <c r="R117" s="137"/>
      <c r="S117" s="137">
        <f t="shared" si="42"/>
        <v>0.40700000000000003</v>
      </c>
      <c r="T117" s="137">
        <f t="shared" si="55"/>
        <v>7.1840000000000002</v>
      </c>
      <c r="U117" s="75"/>
      <c r="W117" s="27"/>
      <c r="X117">
        <f>VLOOKUP(A117,РАСЧЕТ!B:S,18,0)</f>
        <v>0</v>
      </c>
      <c r="Y117" s="27">
        <f t="shared" si="43"/>
        <v>0</v>
      </c>
      <c r="AB117" s="27">
        <f t="shared" ref="AB117:AB119" si="58">J117</f>
        <v>3.7679999999999998</v>
      </c>
      <c r="AC117" s="27">
        <f t="shared" si="56"/>
        <v>7.1840000000000002</v>
      </c>
    </row>
    <row r="118" spans="1:29" x14ac:dyDescent="0.3">
      <c r="A118" s="69" t="s">
        <v>107</v>
      </c>
      <c r="B118" s="138">
        <v>58.6</v>
      </c>
      <c r="C118" s="137">
        <v>15.023</v>
      </c>
      <c r="D118" s="137">
        <f>VLOOKUP(A118,'31.03ЛК ПОКАЗ'!$B$15:$J$1504,9,0)</f>
        <v>18.52</v>
      </c>
      <c r="E118" s="137">
        <f>D118</f>
        <v>18.52</v>
      </c>
      <c r="F118" s="137">
        <f>E118-C118</f>
        <v>3.4969999999999999</v>
      </c>
      <c r="G118" s="137">
        <f>B118</f>
        <v>58.6</v>
      </c>
      <c r="H118" s="137"/>
      <c r="I118" s="137">
        <f t="shared" si="41"/>
        <v>3.4969999999999999</v>
      </c>
      <c r="J118" s="137">
        <f t="shared" si="39"/>
        <v>18.52</v>
      </c>
      <c r="K118" s="137"/>
      <c r="L118" s="137">
        <f>VLOOKUP(A118,'Показ 16.11'!$B$2:$D$742,3,0)</f>
        <v>20.375</v>
      </c>
      <c r="M118" s="137">
        <f>VLOOKUP(A118,'31.12ЛК ПОКАЗ'!$B$15:$H$1504,7,0)</f>
        <v>21.044</v>
      </c>
      <c r="N118" s="137">
        <f>VLOOKUP(A118,'Показ 31.12'!$B$2:$D$742,3,0)</f>
        <v>21.597999999999999</v>
      </c>
      <c r="O118" s="137">
        <f>M118</f>
        <v>21.044</v>
      </c>
      <c r="P118" s="137">
        <f t="shared" si="53"/>
        <v>0.66900000000000048</v>
      </c>
      <c r="Q118" s="137">
        <f t="shared" si="54"/>
        <v>58.6</v>
      </c>
      <c r="R118" s="137"/>
      <c r="S118" s="137">
        <f t="shared" si="42"/>
        <v>0.66900000000000048</v>
      </c>
      <c r="T118" s="137">
        <f t="shared" si="55"/>
        <v>21.044</v>
      </c>
      <c r="U118" s="75"/>
      <c r="W118" s="27"/>
      <c r="X118">
        <f>VLOOKUP(A118,РАСЧЕТ!B:S,18,0)</f>
        <v>3.4969999999999999</v>
      </c>
      <c r="Y118" s="27">
        <f t="shared" si="43"/>
        <v>0</v>
      </c>
      <c r="AB118" s="27">
        <f t="shared" si="58"/>
        <v>18.52</v>
      </c>
      <c r="AC118" s="27">
        <f t="shared" si="56"/>
        <v>21.044</v>
      </c>
    </row>
    <row r="119" spans="1:29" s="157" customFormat="1" x14ac:dyDescent="0.3">
      <c r="A119" s="153" t="s">
        <v>108</v>
      </c>
      <c r="B119" s="154">
        <v>69.8</v>
      </c>
      <c r="C119" s="155">
        <v>4.0000000000000001E-3</v>
      </c>
      <c r="D119" s="155">
        <v>4.0000000000000001E-3</v>
      </c>
      <c r="E119" s="155">
        <f>D119</f>
        <v>4.0000000000000001E-3</v>
      </c>
      <c r="F119" s="155">
        <f>E119-C119</f>
        <v>0</v>
      </c>
      <c r="G119" s="155">
        <f>B119</f>
        <v>69.8</v>
      </c>
      <c r="H119" s="155"/>
      <c r="I119" s="137">
        <f t="shared" si="41"/>
        <v>0</v>
      </c>
      <c r="J119" s="155">
        <f t="shared" si="39"/>
        <v>4.0000000000000001E-3</v>
      </c>
      <c r="K119" s="155"/>
      <c r="L119" s="155">
        <v>4.0000000000000001E-3</v>
      </c>
      <c r="M119" s="155">
        <v>4.0000000000000001E-3</v>
      </c>
      <c r="N119" s="155"/>
      <c r="O119" s="155">
        <f>M119</f>
        <v>4.0000000000000001E-3</v>
      </c>
      <c r="P119" s="155">
        <f t="shared" si="53"/>
        <v>0</v>
      </c>
      <c r="Q119" s="155">
        <f t="shared" si="54"/>
        <v>69.8</v>
      </c>
      <c r="R119" s="155"/>
      <c r="S119" s="137">
        <f t="shared" si="42"/>
        <v>0</v>
      </c>
      <c r="T119" s="136">
        <f t="shared" si="55"/>
        <v>4.0000000000000001E-3</v>
      </c>
      <c r="U119" s="156"/>
      <c r="W119" s="155"/>
      <c r="X119">
        <f>VLOOKUP(A119,РАСЧЕТ!B:S,18,0)</f>
        <v>0</v>
      </c>
      <c r="Y119" s="27">
        <f t="shared" si="43"/>
        <v>0</v>
      </c>
      <c r="AB119" s="27">
        <f t="shared" si="58"/>
        <v>4.0000000000000001E-3</v>
      </c>
      <c r="AC119" s="27">
        <f t="shared" si="56"/>
        <v>4.0000000000000001E-3</v>
      </c>
    </row>
    <row r="120" spans="1:29" x14ac:dyDescent="0.3">
      <c r="A120" s="69" t="s">
        <v>69</v>
      </c>
      <c r="B120" s="138">
        <v>79.599999999999994</v>
      </c>
      <c r="C120" s="137">
        <v>19.257999999999999</v>
      </c>
      <c r="D120" s="137"/>
      <c r="E120" s="137"/>
      <c r="F120" s="137"/>
      <c r="G120" s="137"/>
      <c r="H120" s="137">
        <f>B120*$H$797</f>
        <v>2.5478878602157446</v>
      </c>
      <c r="I120" s="137">
        <f t="shared" si="41"/>
        <v>2.5478878602157446</v>
      </c>
      <c r="J120" s="137">
        <f t="shared" si="39"/>
        <v>21.805887860215744</v>
      </c>
      <c r="K120" s="137"/>
      <c r="L120" s="137">
        <f>VLOOKUP(A120,'Показ 16.11'!$B$2:$D$742,3,0)</f>
        <v>25.559000000000001</v>
      </c>
      <c r="M120" s="137" t="str">
        <f>VLOOKUP(A120,'31.12ЛК ПОКАЗ'!$B$15:$H$1504,7,0)</f>
        <v>-</v>
      </c>
      <c r="N120" s="137">
        <f>VLOOKUP(A120,'Показ 31.12'!$B$2:$D$742,3,0)</f>
        <v>27.093</v>
      </c>
      <c r="O120" s="137">
        <f>N120</f>
        <v>27.093</v>
      </c>
      <c r="P120" s="137">
        <f t="shared" si="53"/>
        <v>1.5339999999999989</v>
      </c>
      <c r="Q120" s="137">
        <f t="shared" si="54"/>
        <v>79.599999999999994</v>
      </c>
      <c r="R120" s="137"/>
      <c r="S120" s="137">
        <f t="shared" si="42"/>
        <v>1.5339999999999989</v>
      </c>
      <c r="T120" s="137">
        <f t="shared" si="55"/>
        <v>27.093</v>
      </c>
      <c r="U120" s="75"/>
      <c r="W120" s="27"/>
      <c r="X120">
        <f>VLOOKUP(A120,РАСЧЕТ!B:S,18,0)</f>
        <v>2.5478878602157446</v>
      </c>
      <c r="Y120" s="27">
        <f t="shared" si="43"/>
        <v>0</v>
      </c>
      <c r="AB120" t="s">
        <v>4007</v>
      </c>
      <c r="AC120" s="27">
        <f t="shared" si="56"/>
        <v>27.093</v>
      </c>
    </row>
    <row r="121" spans="1:29" x14ac:dyDescent="0.3">
      <c r="A121" s="69" t="s">
        <v>110</v>
      </c>
      <c r="B121" s="138">
        <v>36.799999999999997</v>
      </c>
      <c r="C121" s="137">
        <v>12.936</v>
      </c>
      <c r="D121" s="137"/>
      <c r="E121" s="137"/>
      <c r="F121" s="137"/>
      <c r="G121" s="137"/>
      <c r="H121" s="137">
        <f>B121*$H$797</f>
        <v>1.177918005727882</v>
      </c>
      <c r="I121" s="137">
        <f t="shared" si="41"/>
        <v>1.177918005727882</v>
      </c>
      <c r="J121" s="137">
        <f t="shared" si="39"/>
        <v>14.113918005727882</v>
      </c>
      <c r="K121" s="137"/>
      <c r="L121" s="137">
        <f>VLOOKUP(A121,'Показ 16.11'!$B$2:$D$742,3,0)</f>
        <v>17.350000000000001</v>
      </c>
      <c r="M121" s="137" t="str">
        <f>VLOOKUP(A121,'31.12ЛК ПОКАЗ'!$B$15:$H$1504,7,0)</f>
        <v>-</v>
      </c>
      <c r="N121" s="137">
        <f>VLOOKUP(A121,'Показ 31.12'!$B$2:$D$742,3,0)</f>
        <v>18.390999999999998</v>
      </c>
      <c r="O121" s="137">
        <f>N121</f>
        <v>18.390999999999998</v>
      </c>
      <c r="P121" s="137">
        <f t="shared" si="53"/>
        <v>1.0409999999999968</v>
      </c>
      <c r="Q121" s="137">
        <f t="shared" si="54"/>
        <v>36.799999999999997</v>
      </c>
      <c r="R121" s="137"/>
      <c r="S121" s="137">
        <f t="shared" si="42"/>
        <v>1.0409999999999968</v>
      </c>
      <c r="T121" s="137">
        <f t="shared" si="55"/>
        <v>18.390999999999998</v>
      </c>
      <c r="U121" s="75"/>
      <c r="W121" s="27"/>
      <c r="X121">
        <f>VLOOKUP(A121,РАСЧЕТ!B:S,18,0)</f>
        <v>1.177918005727882</v>
      </c>
      <c r="Y121" s="27">
        <f t="shared" si="43"/>
        <v>0</v>
      </c>
      <c r="AB121" t="s">
        <v>4007</v>
      </c>
      <c r="AC121" s="27">
        <f t="shared" si="56"/>
        <v>18.390999999999998</v>
      </c>
    </row>
    <row r="122" spans="1:29" x14ac:dyDescent="0.3">
      <c r="A122" s="69" t="s">
        <v>95</v>
      </c>
      <c r="B122" s="138">
        <v>22.7</v>
      </c>
      <c r="C122" s="137">
        <v>5.1319999999999997</v>
      </c>
      <c r="D122" s="137"/>
      <c r="E122" s="137"/>
      <c r="F122" s="137"/>
      <c r="G122" s="137"/>
      <c r="H122" s="137">
        <f>B122*$H$797</f>
        <v>0.72659616114192727</v>
      </c>
      <c r="I122" s="137">
        <f t="shared" si="41"/>
        <v>0.72659616114192727</v>
      </c>
      <c r="J122" s="137">
        <f t="shared" si="39"/>
        <v>5.8585961611419268</v>
      </c>
      <c r="K122" s="137"/>
      <c r="L122" s="137">
        <f>VLOOKUP(A122,'Показ 16.11'!$B$2:$D$742,3,0)</f>
        <v>6.7770000000000001</v>
      </c>
      <c r="M122" s="137" t="str">
        <f>VLOOKUP(A122,'31.12ЛК ПОКАЗ'!$B$15:$H$1504,7,0)</f>
        <v>-</v>
      </c>
      <c r="N122" s="137">
        <f>VLOOKUP(A122,'Показ 31.12'!$B$2:$D$742,3,0)</f>
        <v>7.21</v>
      </c>
      <c r="O122" s="137">
        <f>N122</f>
        <v>7.21</v>
      </c>
      <c r="P122" s="137">
        <f t="shared" si="53"/>
        <v>0.43299999999999983</v>
      </c>
      <c r="Q122" s="137">
        <f t="shared" si="54"/>
        <v>22.7</v>
      </c>
      <c r="R122" s="137"/>
      <c r="S122" s="137">
        <f t="shared" si="42"/>
        <v>0.43299999999999983</v>
      </c>
      <c r="T122" s="137">
        <f t="shared" si="55"/>
        <v>7.21</v>
      </c>
      <c r="U122" s="75"/>
      <c r="W122" s="27"/>
      <c r="X122">
        <f>VLOOKUP(A122,РАСЧЕТ!B:S,18,0)</f>
        <v>0.72659616114192727</v>
      </c>
      <c r="Y122" s="27">
        <f t="shared" si="43"/>
        <v>0</v>
      </c>
      <c r="AB122" t="s">
        <v>4007</v>
      </c>
      <c r="AC122" s="27">
        <f t="shared" si="56"/>
        <v>7.21</v>
      </c>
    </row>
    <row r="123" spans="1:29" x14ac:dyDescent="0.3">
      <c r="A123" s="69" t="s">
        <v>71</v>
      </c>
      <c r="B123" s="138">
        <v>32.4</v>
      </c>
      <c r="C123" s="137">
        <v>11.162000000000001</v>
      </c>
      <c r="D123" s="137">
        <f>VLOOKUP(A123,'31.03ЛК ПОКАЗ'!$B$15:$J$1504,9,0)</f>
        <v>12.576000000000001</v>
      </c>
      <c r="E123" s="137">
        <f>D123</f>
        <v>12.576000000000001</v>
      </c>
      <c r="F123" s="137">
        <f>E123-C123</f>
        <v>1.4139999999999997</v>
      </c>
      <c r="G123" s="137">
        <f>B123</f>
        <v>32.4</v>
      </c>
      <c r="H123" s="137"/>
      <c r="I123" s="137">
        <f t="shared" si="41"/>
        <v>1.4139999999999997</v>
      </c>
      <c r="J123" s="137">
        <f t="shared" si="39"/>
        <v>12.576000000000001</v>
      </c>
      <c r="K123" s="137"/>
      <c r="L123" s="137">
        <f>VLOOKUP(A123,'Показ 16.11'!$B$2:$D$742,3,0)</f>
        <v>13.51</v>
      </c>
      <c r="M123" s="137" t="str">
        <f>VLOOKUP(A123,'31.12ЛК ПОКАЗ'!$B$15:$H$1504,7,0)</f>
        <v>-</v>
      </c>
      <c r="N123" s="137">
        <f>VLOOKUP(A123,'Показ 31.12'!$B$2:$D$742,3,0)</f>
        <v>14.321999999999999</v>
      </c>
      <c r="O123" s="137">
        <f>N123</f>
        <v>14.321999999999999</v>
      </c>
      <c r="P123" s="137">
        <f t="shared" si="53"/>
        <v>0.81199999999999939</v>
      </c>
      <c r="Q123" s="137">
        <f t="shared" si="54"/>
        <v>32.4</v>
      </c>
      <c r="R123" s="137"/>
      <c r="S123" s="137">
        <f t="shared" si="42"/>
        <v>0.81199999999999939</v>
      </c>
      <c r="T123" s="137">
        <f t="shared" si="55"/>
        <v>14.321999999999999</v>
      </c>
      <c r="U123" s="75"/>
      <c r="W123" s="27"/>
      <c r="X123">
        <f>VLOOKUP(A123,РАСЧЕТ!B:S,18,0)</f>
        <v>1.4139999999999997</v>
      </c>
      <c r="Y123" s="27">
        <f t="shared" si="43"/>
        <v>0</v>
      </c>
      <c r="AB123" s="27">
        <f t="shared" ref="AB123:AB125" si="59">J123</f>
        <v>12.576000000000001</v>
      </c>
      <c r="AC123" s="27">
        <f t="shared" si="56"/>
        <v>14.321999999999999</v>
      </c>
    </row>
    <row r="124" spans="1:29" x14ac:dyDescent="0.3">
      <c r="A124" s="69" t="s">
        <v>224</v>
      </c>
      <c r="B124" s="138">
        <v>58.6</v>
      </c>
      <c r="C124" s="137">
        <v>15.739000000000001</v>
      </c>
      <c r="D124" s="137">
        <f>VLOOKUP(A124,'31.03ЛК ПОКАЗ'!$B$15:$J$1504,9,0)</f>
        <v>19.350000000000001</v>
      </c>
      <c r="E124" s="137">
        <f>D124</f>
        <v>19.350000000000001</v>
      </c>
      <c r="F124" s="137">
        <f>E124-C124</f>
        <v>3.6110000000000007</v>
      </c>
      <c r="G124" s="137">
        <f>B124</f>
        <v>58.6</v>
      </c>
      <c r="H124" s="137"/>
      <c r="I124" s="137">
        <f t="shared" si="41"/>
        <v>3.6110000000000007</v>
      </c>
      <c r="J124" s="137">
        <f t="shared" si="39"/>
        <v>19.350000000000001</v>
      </c>
      <c r="K124" s="137"/>
      <c r="L124" s="137">
        <f>VLOOKUP(A124,'Показ 16.11'!$B$2:$D$742,3,0)</f>
        <v>21.172999999999998</v>
      </c>
      <c r="M124" s="137" t="str">
        <f>VLOOKUP(A124,'31.12ЛК ПОКАЗ'!$B$15:$H$1504,7,0)</f>
        <v>-</v>
      </c>
      <c r="N124" s="137">
        <f>VLOOKUP(A124,'Показ 31.12'!$B$2:$D$742,3,0)</f>
        <v>22.443000000000001</v>
      </c>
      <c r="O124" s="137">
        <f>N124</f>
        <v>22.443000000000001</v>
      </c>
      <c r="P124" s="137">
        <f t="shared" si="53"/>
        <v>1.2700000000000031</v>
      </c>
      <c r="Q124" s="137">
        <f t="shared" si="54"/>
        <v>58.6</v>
      </c>
      <c r="R124" s="137"/>
      <c r="S124" s="137">
        <f t="shared" si="42"/>
        <v>1.2700000000000031</v>
      </c>
      <c r="T124" s="137">
        <f t="shared" si="55"/>
        <v>22.443000000000001</v>
      </c>
      <c r="U124" s="75"/>
      <c r="W124" s="27"/>
      <c r="X124">
        <f>VLOOKUP(A124,РАСЧЕТ!B:S,18,0)</f>
        <v>3.6110000000000007</v>
      </c>
      <c r="Y124" s="27">
        <f t="shared" si="43"/>
        <v>0</v>
      </c>
      <c r="AB124" s="27">
        <f t="shared" si="59"/>
        <v>19.350000000000001</v>
      </c>
      <c r="AC124" s="27">
        <f t="shared" si="56"/>
        <v>22.443000000000001</v>
      </c>
    </row>
    <row r="125" spans="1:29" s="157" customFormat="1" x14ac:dyDescent="0.3">
      <c r="A125" s="153" t="s">
        <v>63</v>
      </c>
      <c r="B125" s="154">
        <v>33.1</v>
      </c>
      <c r="C125" s="155">
        <v>6.8610000000000007</v>
      </c>
      <c r="D125" s="155">
        <v>6.8610000000000007</v>
      </c>
      <c r="E125" s="155">
        <f>D125</f>
        <v>6.8610000000000007</v>
      </c>
      <c r="F125" s="155">
        <f>E125-C125</f>
        <v>0</v>
      </c>
      <c r="G125" s="155">
        <f>B125</f>
        <v>33.1</v>
      </c>
      <c r="H125" s="155"/>
      <c r="I125" s="137">
        <f t="shared" si="41"/>
        <v>0</v>
      </c>
      <c r="J125" s="155">
        <f t="shared" si="39"/>
        <v>6.8610000000000007</v>
      </c>
      <c r="K125" s="155"/>
      <c r="L125" s="155">
        <v>6.8610000000000007</v>
      </c>
      <c r="M125" s="155">
        <v>6.8610000000000007</v>
      </c>
      <c r="N125" s="155"/>
      <c r="O125" s="155">
        <f>M125</f>
        <v>6.8610000000000007</v>
      </c>
      <c r="P125" s="155">
        <f t="shared" si="53"/>
        <v>0</v>
      </c>
      <c r="Q125" s="155">
        <f t="shared" si="54"/>
        <v>33.1</v>
      </c>
      <c r="R125" s="155"/>
      <c r="S125" s="137">
        <f t="shared" si="42"/>
        <v>0</v>
      </c>
      <c r="T125" s="155">
        <f t="shared" si="55"/>
        <v>6.8610000000000007</v>
      </c>
      <c r="U125" s="156" t="s">
        <v>4481</v>
      </c>
      <c r="W125" s="155"/>
      <c r="X125">
        <f>VLOOKUP(A125,РАСЧЕТ!B:S,18,0)</f>
        <v>0</v>
      </c>
      <c r="Y125" s="27">
        <f t="shared" si="43"/>
        <v>0</v>
      </c>
      <c r="AB125" s="27">
        <f t="shared" si="59"/>
        <v>6.8610000000000007</v>
      </c>
      <c r="AC125" s="27">
        <f t="shared" si="56"/>
        <v>6.8610000000000007</v>
      </c>
    </row>
    <row r="126" spans="1:29" x14ac:dyDescent="0.3">
      <c r="A126" s="69" t="s">
        <v>232</v>
      </c>
      <c r="B126" s="138">
        <v>69.8</v>
      </c>
      <c r="C126" s="137">
        <v>20.177</v>
      </c>
      <c r="D126" s="137"/>
      <c r="E126" s="137"/>
      <c r="F126" s="137"/>
      <c r="G126" s="137"/>
      <c r="H126" s="137">
        <f t="shared" ref="H126:H131" si="60">B126*$H$797</f>
        <v>2.2342031739077761</v>
      </c>
      <c r="I126" s="137">
        <f t="shared" si="41"/>
        <v>2.2342031739077761</v>
      </c>
      <c r="J126" s="137">
        <f t="shared" si="39"/>
        <v>22.411203173907776</v>
      </c>
      <c r="K126" s="137"/>
      <c r="L126" s="137">
        <f>VLOOKUP(A126,'Показ 16.11'!$B$2:$D$742,3,0)</f>
        <v>27.420999999999999</v>
      </c>
      <c r="M126" s="137" t="str">
        <f>VLOOKUP(A126,'31.12ЛК ПОКАЗ'!$B$15:$H$1504,7,0)</f>
        <v>-</v>
      </c>
      <c r="N126" s="137">
        <f>VLOOKUP(A126,'Показ 31.12'!$B$2:$D$742,3,0)</f>
        <v>29.065999999999999</v>
      </c>
      <c r="O126" s="137">
        <f>N126</f>
        <v>29.065999999999999</v>
      </c>
      <c r="P126" s="137">
        <f t="shared" si="53"/>
        <v>1.6449999999999996</v>
      </c>
      <c r="Q126" s="137">
        <f t="shared" si="54"/>
        <v>69.8</v>
      </c>
      <c r="R126" s="137"/>
      <c r="S126" s="137">
        <f t="shared" si="42"/>
        <v>1.6449999999999996</v>
      </c>
      <c r="T126" s="137">
        <f t="shared" si="55"/>
        <v>29.065999999999999</v>
      </c>
      <c r="U126" s="75"/>
      <c r="W126" s="27"/>
      <c r="X126">
        <f>VLOOKUP(A126,РАСЧЕТ!B:S,18,0)</f>
        <v>2.2342031739077761</v>
      </c>
      <c r="Y126" s="27">
        <f t="shared" si="43"/>
        <v>0</v>
      </c>
      <c r="AB126" t="s">
        <v>4007</v>
      </c>
      <c r="AC126" s="27">
        <f t="shared" si="56"/>
        <v>29.065999999999999</v>
      </c>
    </row>
    <row r="127" spans="1:29" x14ac:dyDescent="0.3">
      <c r="A127" s="69" t="s">
        <v>316</v>
      </c>
      <c r="B127" s="138">
        <v>79.599999999999994</v>
      </c>
      <c r="C127" s="137">
        <v>15.913</v>
      </c>
      <c r="D127" s="137"/>
      <c r="E127" s="137"/>
      <c r="F127" s="137"/>
      <c r="G127" s="137"/>
      <c r="H127" s="137">
        <f t="shared" si="60"/>
        <v>2.5478878602157446</v>
      </c>
      <c r="I127" s="137">
        <f t="shared" si="41"/>
        <v>2.5478878602157446</v>
      </c>
      <c r="J127" s="137">
        <f t="shared" si="39"/>
        <v>18.460887860215745</v>
      </c>
      <c r="K127" s="137"/>
      <c r="L127" s="137">
        <f>VLOOKUP(A127,'Показ 16.11'!$B$2:$D$742,3,0)</f>
        <v>20.815999999999999</v>
      </c>
      <c r="M127" s="137" t="str">
        <f>VLOOKUP(A127,'31.12ЛК ПОКАЗ'!$B$15:$H$1504,7,0)</f>
        <v>-</v>
      </c>
      <c r="N127" s="137">
        <f>VLOOKUP(A127,'Показ 31.12'!$B$2:$D$742,3,0)</f>
        <v>22.065000000000001</v>
      </c>
      <c r="O127" s="137">
        <f>N127</f>
        <v>22.065000000000001</v>
      </c>
      <c r="P127" s="137">
        <f t="shared" si="53"/>
        <v>1.2490000000000023</v>
      </c>
      <c r="Q127" s="137">
        <f t="shared" si="54"/>
        <v>79.599999999999994</v>
      </c>
      <c r="R127" s="137"/>
      <c r="S127" s="137">
        <f t="shared" si="42"/>
        <v>1.2490000000000023</v>
      </c>
      <c r="T127" s="137">
        <f t="shared" si="55"/>
        <v>22.065000000000001</v>
      </c>
      <c r="U127" s="75"/>
      <c r="W127" s="27"/>
      <c r="X127">
        <f>VLOOKUP(A127,РАСЧЕТ!B:S,18,0)</f>
        <v>2.5478878602157446</v>
      </c>
      <c r="Y127" s="27">
        <f t="shared" si="43"/>
        <v>0</v>
      </c>
      <c r="AB127" t="s">
        <v>4007</v>
      </c>
      <c r="AC127" s="27">
        <f t="shared" si="56"/>
        <v>22.065000000000001</v>
      </c>
    </row>
    <row r="128" spans="1:29" x14ac:dyDescent="0.3">
      <c r="A128" s="69" t="s">
        <v>167</v>
      </c>
      <c r="B128" s="138">
        <v>36.799999999999997</v>
      </c>
      <c r="C128" s="137">
        <v>6.6669999999999998</v>
      </c>
      <c r="D128" s="137"/>
      <c r="E128" s="137"/>
      <c r="F128" s="137"/>
      <c r="G128" s="137"/>
      <c r="H128" s="137">
        <f t="shared" si="60"/>
        <v>1.177918005727882</v>
      </c>
      <c r="I128" s="137">
        <f t="shared" si="41"/>
        <v>1.177918005727882</v>
      </c>
      <c r="J128" s="137">
        <f t="shared" si="39"/>
        <v>7.844918005727882</v>
      </c>
      <c r="K128" s="137"/>
      <c r="L128" s="137">
        <f>VLOOKUP(A128,'Показ 16.11'!$B$2:$D$742,3,0)</f>
        <v>10.103999999999999</v>
      </c>
      <c r="M128" s="137" t="str">
        <f>VLOOKUP(A128,'31.12ЛК ПОКАЗ'!$B$15:$H$1504,7,0)</f>
        <v>-</v>
      </c>
      <c r="N128" s="137">
        <f>VLOOKUP(A128,'Показ 31.12'!$B$2:$D$742,3,0)</f>
        <v>10.71</v>
      </c>
      <c r="O128" s="137">
        <f>N128</f>
        <v>10.71</v>
      </c>
      <c r="P128" s="137">
        <f t="shared" si="53"/>
        <v>0.60600000000000165</v>
      </c>
      <c r="Q128" s="137">
        <f t="shared" si="54"/>
        <v>36.799999999999997</v>
      </c>
      <c r="R128" s="137"/>
      <c r="S128" s="137">
        <f t="shared" si="42"/>
        <v>0.60600000000000165</v>
      </c>
      <c r="T128" s="137">
        <f t="shared" si="55"/>
        <v>10.71</v>
      </c>
      <c r="U128" s="75"/>
      <c r="W128" s="27"/>
      <c r="X128">
        <f>VLOOKUP(A128,РАСЧЕТ!B:S,18,0)</f>
        <v>1.177918005727882</v>
      </c>
      <c r="Y128" s="27">
        <f t="shared" si="43"/>
        <v>0</v>
      </c>
      <c r="AB128" t="s">
        <v>4007</v>
      </c>
      <c r="AC128" s="27">
        <f t="shared" si="56"/>
        <v>10.71</v>
      </c>
    </row>
    <row r="129" spans="1:29" x14ac:dyDescent="0.3">
      <c r="A129" s="141" t="s">
        <v>214</v>
      </c>
      <c r="B129" s="138">
        <v>22.7</v>
      </c>
      <c r="C129" s="137">
        <v>6.843</v>
      </c>
      <c r="D129" s="137"/>
      <c r="E129" s="137"/>
      <c r="F129" s="137"/>
      <c r="G129" s="137"/>
      <c r="H129" s="137">
        <f t="shared" si="60"/>
        <v>0.72659616114192727</v>
      </c>
      <c r="I129" s="137">
        <f t="shared" si="41"/>
        <v>0.72659616114192727</v>
      </c>
      <c r="J129" s="137">
        <f t="shared" si="39"/>
        <v>7.5695961611419271</v>
      </c>
      <c r="K129" s="137"/>
      <c r="L129" s="137"/>
      <c r="M129" s="137"/>
      <c r="N129" s="137"/>
      <c r="O129" s="137"/>
      <c r="P129" s="137"/>
      <c r="Q129" s="137"/>
      <c r="R129" s="137">
        <f>B129*$R$797</f>
        <v>0.31948785795176482</v>
      </c>
      <c r="S129" s="137">
        <f t="shared" si="42"/>
        <v>0.31948785795176482</v>
      </c>
      <c r="T129" s="137">
        <f>S129+J129</f>
        <v>7.8890840190936924</v>
      </c>
      <c r="U129" s="75"/>
      <c r="W129" s="27"/>
      <c r="X129">
        <f>VLOOKUP(A129,РАСЧЕТ!B:S,18,0)</f>
        <v>0.72659616114192727</v>
      </c>
      <c r="Y129" s="27">
        <f t="shared" si="43"/>
        <v>0</v>
      </c>
      <c r="AB129" t="s">
        <v>4007</v>
      </c>
      <c r="AC129" t="s">
        <v>4007</v>
      </c>
    </row>
    <row r="130" spans="1:29" x14ac:dyDescent="0.3">
      <c r="A130" s="69" t="s">
        <v>171</v>
      </c>
      <c r="B130" s="138">
        <v>32.4</v>
      </c>
      <c r="C130" s="137">
        <v>14.077</v>
      </c>
      <c r="D130" s="137"/>
      <c r="E130" s="137"/>
      <c r="F130" s="137"/>
      <c r="G130" s="137"/>
      <c r="H130" s="137">
        <f t="shared" si="60"/>
        <v>1.0370799833038962</v>
      </c>
      <c r="I130" s="137">
        <f t="shared" si="41"/>
        <v>1.0370799833038962</v>
      </c>
      <c r="J130" s="137">
        <f t="shared" ref="J130:J193" si="61">C130+I130</f>
        <v>15.114079983303895</v>
      </c>
      <c r="K130" s="137"/>
      <c r="L130" s="137">
        <f>VLOOKUP(A130,'Показ 16.11'!$B$2:$D$742,3,0)</f>
        <v>18.963999999999999</v>
      </c>
      <c r="M130" s="137" t="str">
        <f>VLOOKUP(A130,'31.12ЛК ПОКАЗ'!$B$15:$H$1504,7,0)</f>
        <v>-</v>
      </c>
      <c r="N130" s="137">
        <f>VLOOKUP(A130,'Показ 31.12'!$B$2:$D$742,3,0)</f>
        <v>20.102</v>
      </c>
      <c r="O130" s="137">
        <f>N130</f>
        <v>20.102</v>
      </c>
      <c r="P130" s="137">
        <f t="shared" ref="P130:P175" si="62">O130-L130</f>
        <v>1.1380000000000017</v>
      </c>
      <c r="Q130" s="137">
        <f t="shared" ref="Q130:Q175" si="63">B130</f>
        <v>32.4</v>
      </c>
      <c r="R130" s="137"/>
      <c r="S130" s="137">
        <f t="shared" si="42"/>
        <v>1.1380000000000017</v>
      </c>
      <c r="T130" s="137">
        <f t="shared" ref="T130:T175" si="64">L130+S130</f>
        <v>20.102</v>
      </c>
      <c r="U130" s="75"/>
      <c r="W130" s="27"/>
      <c r="X130">
        <f>VLOOKUP(A130,РАСЧЕТ!B:S,18,0)</f>
        <v>1.0370799833038962</v>
      </c>
      <c r="Y130" s="27">
        <f t="shared" si="43"/>
        <v>0</v>
      </c>
      <c r="AB130" t="s">
        <v>4007</v>
      </c>
      <c r="AC130" s="27">
        <f t="shared" ref="AC130:AC175" si="65">T130</f>
        <v>20.102</v>
      </c>
    </row>
    <row r="131" spans="1:29" x14ac:dyDescent="0.3">
      <c r="A131" s="69" t="s">
        <v>33</v>
      </c>
      <c r="B131" s="138">
        <v>58.6</v>
      </c>
      <c r="C131" s="137">
        <v>18.463999999999999</v>
      </c>
      <c r="D131" s="137"/>
      <c r="E131" s="137"/>
      <c r="F131" s="137"/>
      <c r="G131" s="137"/>
      <c r="H131" s="137">
        <f t="shared" si="60"/>
        <v>1.8757063895558121</v>
      </c>
      <c r="I131" s="137">
        <f t="shared" ref="I131:I194" si="66">F131+H131</f>
        <v>1.8757063895558121</v>
      </c>
      <c r="J131" s="137">
        <f t="shared" si="61"/>
        <v>20.339706389555811</v>
      </c>
      <c r="K131" s="137"/>
      <c r="L131" s="137">
        <f>VLOOKUP(A131,'Показ 16.11'!$B$2:$D$742,3,0)</f>
        <v>24.204999999999998</v>
      </c>
      <c r="M131" s="137" t="str">
        <f>VLOOKUP(A131,'31.12ЛК ПОКАЗ'!$B$15:$H$1504,7,0)</f>
        <v>-</v>
      </c>
      <c r="N131" s="137">
        <f>VLOOKUP(A131,'Показ 31.12'!$B$2:$D$742,3,0)</f>
        <v>25.657</v>
      </c>
      <c r="O131" s="137">
        <f>N131</f>
        <v>25.657</v>
      </c>
      <c r="P131" s="137">
        <f t="shared" si="62"/>
        <v>1.4520000000000017</v>
      </c>
      <c r="Q131" s="137">
        <f t="shared" si="63"/>
        <v>58.6</v>
      </c>
      <c r="R131" s="137"/>
      <c r="S131" s="137">
        <f t="shared" ref="S131:S194" si="67">P131+R131</f>
        <v>1.4520000000000017</v>
      </c>
      <c r="T131" s="137">
        <f t="shared" si="64"/>
        <v>25.657</v>
      </c>
      <c r="U131" s="75"/>
      <c r="W131" s="27"/>
      <c r="X131">
        <f>VLOOKUP(A131,РАСЧЕТ!B:S,18,0)</f>
        <v>1.8757063895558121</v>
      </c>
      <c r="Y131" s="27">
        <f t="shared" ref="Y131:Y194" si="68">X131-I131</f>
        <v>0</v>
      </c>
      <c r="AB131" t="s">
        <v>4007</v>
      </c>
      <c r="AC131" s="27">
        <f t="shared" si="65"/>
        <v>25.657</v>
      </c>
    </row>
    <row r="132" spans="1:29" x14ac:dyDescent="0.3">
      <c r="A132" s="69" t="s">
        <v>83</v>
      </c>
      <c r="B132" s="138">
        <v>69.8</v>
      </c>
      <c r="C132" s="137">
        <v>24.053999999999998</v>
      </c>
      <c r="D132" s="137">
        <f>VLOOKUP(A132,'31.03ЛК ПОКАЗ'!$B$15:$J$1504,9,0)</f>
        <v>29.745999999999999</v>
      </c>
      <c r="E132" s="137">
        <f>D132</f>
        <v>29.745999999999999</v>
      </c>
      <c r="F132" s="137">
        <f>E132-C132</f>
        <v>5.6920000000000002</v>
      </c>
      <c r="G132" s="137">
        <f>B132</f>
        <v>69.8</v>
      </c>
      <c r="H132" s="137"/>
      <c r="I132" s="137">
        <f t="shared" si="66"/>
        <v>5.6920000000000002</v>
      </c>
      <c r="J132" s="137">
        <f t="shared" si="61"/>
        <v>29.745999999999999</v>
      </c>
      <c r="K132" s="137"/>
      <c r="L132" s="137">
        <f>VLOOKUP(A132,'Показ 16.11'!$B$2:$D$742,3,0)</f>
        <v>32.948999999999998</v>
      </c>
      <c r="M132" s="137" t="str">
        <f>VLOOKUP(A132,'31.12ЛК ПОКАЗ'!$B$15:$H$1504,7,0)</f>
        <v>-</v>
      </c>
      <c r="N132" s="137">
        <f>VLOOKUP(A132,'Показ 31.12'!$B$2:$D$742,3,0)</f>
        <v>34.926000000000002</v>
      </c>
      <c r="O132" s="137">
        <f>N132</f>
        <v>34.926000000000002</v>
      </c>
      <c r="P132" s="137">
        <f t="shared" si="62"/>
        <v>1.9770000000000039</v>
      </c>
      <c r="Q132" s="137">
        <f t="shared" si="63"/>
        <v>69.8</v>
      </c>
      <c r="R132" s="137"/>
      <c r="S132" s="137">
        <f t="shared" si="67"/>
        <v>1.9770000000000039</v>
      </c>
      <c r="T132" s="137">
        <f t="shared" si="64"/>
        <v>34.926000000000002</v>
      </c>
      <c r="U132" s="75"/>
      <c r="W132" s="27"/>
      <c r="X132">
        <f>VLOOKUP(A132,РАСЧЕТ!B:S,18,0)</f>
        <v>5.6920000000000002</v>
      </c>
      <c r="Y132" s="27">
        <f t="shared" si="68"/>
        <v>0</v>
      </c>
      <c r="AB132" s="27">
        <f t="shared" ref="AB132:AB135" si="69">J132</f>
        <v>29.745999999999999</v>
      </c>
      <c r="AC132" s="27">
        <f t="shared" si="65"/>
        <v>34.926000000000002</v>
      </c>
    </row>
    <row r="133" spans="1:29" x14ac:dyDescent="0.3">
      <c r="A133" s="69" t="s">
        <v>61</v>
      </c>
      <c r="B133" s="138">
        <v>79.599999999999994</v>
      </c>
      <c r="C133" s="137">
        <v>23.59</v>
      </c>
      <c r="D133" s="137">
        <f>VLOOKUP(A133,'31.03ЛК ПОКАЗ'!$B$15:$J$1504,9,0)</f>
        <v>26.681000000000001</v>
      </c>
      <c r="E133" s="137">
        <f>D133</f>
        <v>26.681000000000001</v>
      </c>
      <c r="F133" s="137">
        <f>E133-C133</f>
        <v>3.0910000000000011</v>
      </c>
      <c r="G133" s="137">
        <f>B133</f>
        <v>79.599999999999994</v>
      </c>
      <c r="H133" s="137"/>
      <c r="I133" s="137">
        <f t="shared" si="66"/>
        <v>3.0910000000000011</v>
      </c>
      <c r="J133" s="137">
        <f t="shared" si="61"/>
        <v>26.681000000000001</v>
      </c>
      <c r="K133" s="137"/>
      <c r="L133" s="137">
        <f>VLOOKUP(A133,'Показ 16.11'!$B$2:$D$742,3,0)</f>
        <v>29.442</v>
      </c>
      <c r="M133" s="137">
        <f>VLOOKUP(A133,'31.12ЛК ПОКАЗ'!$B$15:$H$1504,7,0)</f>
        <v>29.63</v>
      </c>
      <c r="N133" s="137">
        <f>VLOOKUP(A133,'Показ 31.12'!$B$2:$D$742,3,0)</f>
        <v>31.209</v>
      </c>
      <c r="O133" s="137">
        <f>M133</f>
        <v>29.63</v>
      </c>
      <c r="P133" s="137">
        <f t="shared" si="62"/>
        <v>0.18799999999999883</v>
      </c>
      <c r="Q133" s="137">
        <f t="shared" si="63"/>
        <v>79.599999999999994</v>
      </c>
      <c r="R133" s="137"/>
      <c r="S133" s="137">
        <f t="shared" si="67"/>
        <v>0.18799999999999883</v>
      </c>
      <c r="T133" s="137">
        <f t="shared" si="64"/>
        <v>29.63</v>
      </c>
      <c r="U133" s="75"/>
      <c r="W133" s="27"/>
      <c r="X133">
        <f>VLOOKUP(A133,РАСЧЕТ!B:S,18,0)</f>
        <v>3.0910000000000011</v>
      </c>
      <c r="Y133" s="27">
        <f t="shared" si="68"/>
        <v>0</v>
      </c>
      <c r="AB133" s="27">
        <f t="shared" si="69"/>
        <v>26.681000000000001</v>
      </c>
      <c r="AC133" s="27">
        <f t="shared" si="65"/>
        <v>29.63</v>
      </c>
    </row>
    <row r="134" spans="1:29" x14ac:dyDescent="0.3">
      <c r="A134" s="69" t="s">
        <v>102</v>
      </c>
      <c r="B134" s="138">
        <v>36.799999999999997</v>
      </c>
      <c r="C134" s="137">
        <v>0.27400000000000002</v>
      </c>
      <c r="D134" s="137">
        <f>VLOOKUP(A134,'31.03ЛК ПОКАЗ'!$B$15:$J$1504,9,0)</f>
        <v>1.133</v>
      </c>
      <c r="E134" s="137">
        <f>D134</f>
        <v>1.133</v>
      </c>
      <c r="F134" s="137">
        <f>E134-C134</f>
        <v>0.85899999999999999</v>
      </c>
      <c r="G134" s="137">
        <f>B134</f>
        <v>36.799999999999997</v>
      </c>
      <c r="H134" s="137"/>
      <c r="I134" s="137">
        <f t="shared" si="66"/>
        <v>0.85899999999999999</v>
      </c>
      <c r="J134" s="137">
        <f t="shared" si="61"/>
        <v>1.133</v>
      </c>
      <c r="K134" s="137"/>
      <c r="L134" s="137">
        <f>VLOOKUP(A134,'Показ 16.11'!$B$2:$D$742,3,0)</f>
        <v>2.6640000000000001</v>
      </c>
      <c r="M134" s="137" t="str">
        <f>VLOOKUP(A134,'31.12ЛК ПОКАЗ'!$B$15:$H$1504,7,0)</f>
        <v>-</v>
      </c>
      <c r="N134" s="137">
        <f>VLOOKUP(A134,'Показ 31.12'!$B$2:$D$742,3,0)</f>
        <v>2.8239999999999998</v>
      </c>
      <c r="O134" s="137">
        <f>N134</f>
        <v>2.8239999999999998</v>
      </c>
      <c r="P134" s="137">
        <f t="shared" si="62"/>
        <v>0.1599999999999997</v>
      </c>
      <c r="Q134" s="137">
        <f t="shared" si="63"/>
        <v>36.799999999999997</v>
      </c>
      <c r="R134" s="137"/>
      <c r="S134" s="137">
        <f t="shared" si="67"/>
        <v>0.1599999999999997</v>
      </c>
      <c r="T134" s="137">
        <f t="shared" si="64"/>
        <v>2.8239999999999998</v>
      </c>
      <c r="U134" s="75"/>
      <c r="W134" s="27"/>
      <c r="X134">
        <f>VLOOKUP(A134,РАСЧЕТ!B:S,18,0)</f>
        <v>0.85899999999999999</v>
      </c>
      <c r="Y134" s="27">
        <f t="shared" si="68"/>
        <v>0</v>
      </c>
      <c r="AB134" s="27">
        <f t="shared" si="69"/>
        <v>1.133</v>
      </c>
      <c r="AC134" s="27">
        <f t="shared" si="65"/>
        <v>2.8239999999999998</v>
      </c>
    </row>
    <row r="135" spans="1:29" s="157" customFormat="1" x14ac:dyDescent="0.3">
      <c r="A135" s="153" t="s">
        <v>99</v>
      </c>
      <c r="B135" s="154">
        <v>22.7</v>
      </c>
      <c r="C135" s="155">
        <v>5.1459999999999999</v>
      </c>
      <c r="D135" s="155">
        <f>VLOOKUP(A135,'31.03ЛК ПОКАЗ'!$B$15:$J$1504,9,0)</f>
        <v>6.3540000000000001</v>
      </c>
      <c r="E135" s="155">
        <f>D135</f>
        <v>6.3540000000000001</v>
      </c>
      <c r="F135" s="155">
        <f>E135-C135</f>
        <v>1.2080000000000002</v>
      </c>
      <c r="G135" s="155">
        <f>B135</f>
        <v>22.7</v>
      </c>
      <c r="H135" s="155"/>
      <c r="I135" s="137">
        <f t="shared" si="66"/>
        <v>1.2080000000000002</v>
      </c>
      <c r="J135" s="155">
        <f t="shared" si="61"/>
        <v>6.3540000000000001</v>
      </c>
      <c r="K135" s="155"/>
      <c r="L135" s="155">
        <v>7.2</v>
      </c>
      <c r="M135" s="155">
        <f>VLOOKUP(A135,'31.12ЛК ПОКАЗ'!$B$15:$H$1504,7,0)</f>
        <v>7.2</v>
      </c>
      <c r="N135" s="155">
        <f>VLOOKUP(A135,'Показ 31.12'!$B$2:$D$742,3,0)</f>
        <v>8.5630000000000006</v>
      </c>
      <c r="O135" s="155">
        <f>M135</f>
        <v>7.2</v>
      </c>
      <c r="P135" s="155">
        <f t="shared" si="62"/>
        <v>0</v>
      </c>
      <c r="Q135" s="155">
        <f t="shared" si="63"/>
        <v>22.7</v>
      </c>
      <c r="R135" s="155"/>
      <c r="S135" s="137">
        <f t="shared" si="67"/>
        <v>0</v>
      </c>
      <c r="T135" s="155">
        <f t="shared" si="64"/>
        <v>7.2</v>
      </c>
      <c r="U135" s="156"/>
      <c r="W135" s="155"/>
      <c r="X135">
        <f>VLOOKUP(A135,РАСЧЕТ!B:S,18,0)</f>
        <v>1.2080000000000002</v>
      </c>
      <c r="Y135" s="27">
        <f t="shared" si="68"/>
        <v>0</v>
      </c>
      <c r="AB135" s="27">
        <f t="shared" si="69"/>
        <v>6.3540000000000001</v>
      </c>
      <c r="AC135" s="27">
        <f t="shared" si="65"/>
        <v>7.2</v>
      </c>
    </row>
    <row r="136" spans="1:29" x14ac:dyDescent="0.3">
      <c r="A136" s="69" t="s">
        <v>259</v>
      </c>
      <c r="B136" s="138">
        <v>33.1</v>
      </c>
      <c r="C136" s="137">
        <v>10.762</v>
      </c>
      <c r="D136" s="137"/>
      <c r="E136" s="137"/>
      <c r="F136" s="137"/>
      <c r="G136" s="137"/>
      <c r="H136" s="137">
        <f>B136*$H$797</f>
        <v>1.0594860323258939</v>
      </c>
      <c r="I136" s="137">
        <f t="shared" si="66"/>
        <v>1.0594860323258939</v>
      </c>
      <c r="J136" s="137">
        <f t="shared" si="61"/>
        <v>11.821486032325895</v>
      </c>
      <c r="K136" s="137"/>
      <c r="L136" s="137">
        <f>VLOOKUP(A136,'Показ 16.11'!$B$2:$D$742,3,0)</f>
        <v>13.978</v>
      </c>
      <c r="M136" s="137" t="str">
        <f>VLOOKUP(A136,'31.12ЛК ПОКАЗ'!$B$15:$H$1504,7,0)</f>
        <v>-</v>
      </c>
      <c r="N136" s="137">
        <f>VLOOKUP(A136,'Показ 31.12'!$B$2:$D$742,3,0)</f>
        <v>14.817</v>
      </c>
      <c r="O136" s="137">
        <f>N136</f>
        <v>14.817</v>
      </c>
      <c r="P136" s="137">
        <f t="shared" si="62"/>
        <v>0.83900000000000041</v>
      </c>
      <c r="Q136" s="137">
        <f t="shared" si="63"/>
        <v>33.1</v>
      </c>
      <c r="R136" s="137"/>
      <c r="S136" s="137">
        <f t="shared" si="67"/>
        <v>0.83900000000000041</v>
      </c>
      <c r="T136" s="137">
        <f t="shared" si="64"/>
        <v>14.817</v>
      </c>
      <c r="U136" s="75"/>
      <c r="W136" s="27"/>
      <c r="X136">
        <f>VLOOKUP(A136,РАСЧЕТ!B:S,18,0)</f>
        <v>1.0594860323258939</v>
      </c>
      <c r="Y136" s="27">
        <f t="shared" si="68"/>
        <v>0</v>
      </c>
      <c r="AB136" t="s">
        <v>4007</v>
      </c>
      <c r="AC136" s="27">
        <f t="shared" si="65"/>
        <v>14.817</v>
      </c>
    </row>
    <row r="137" spans="1:29" x14ac:dyDescent="0.3">
      <c r="A137" s="69" t="s">
        <v>298</v>
      </c>
      <c r="B137" s="138">
        <v>32.4</v>
      </c>
      <c r="C137" s="137">
        <v>1.546</v>
      </c>
      <c r="D137" s="137"/>
      <c r="E137" s="137"/>
      <c r="F137" s="137"/>
      <c r="G137" s="137"/>
      <c r="H137" s="137">
        <f>B137*$H$797</f>
        <v>1.0370799833038962</v>
      </c>
      <c r="I137" s="137">
        <f t="shared" si="66"/>
        <v>1.0370799833038962</v>
      </c>
      <c r="J137" s="137">
        <f t="shared" si="61"/>
        <v>2.5830799833038962</v>
      </c>
      <c r="K137" s="137"/>
      <c r="L137" s="137">
        <f>VLOOKUP(A137,'Показ 16.11'!$B$2:$D$742,3,0)</f>
        <v>3.5350000000000001</v>
      </c>
      <c r="M137" s="137" t="str">
        <f>VLOOKUP(A137,'31.12ЛК ПОКАЗ'!$B$15:$H$1504,7,0)</f>
        <v>-</v>
      </c>
      <c r="N137" s="137">
        <f>VLOOKUP(A137,'Показ 31.12'!$B$2:$D$742,3,0)</f>
        <v>3.7469999999999999</v>
      </c>
      <c r="O137" s="137">
        <f>N137</f>
        <v>3.7469999999999999</v>
      </c>
      <c r="P137" s="137">
        <f t="shared" si="62"/>
        <v>0.21199999999999974</v>
      </c>
      <c r="Q137" s="137">
        <f t="shared" si="63"/>
        <v>32.4</v>
      </c>
      <c r="R137" s="137"/>
      <c r="S137" s="137">
        <f t="shared" si="67"/>
        <v>0.21199999999999974</v>
      </c>
      <c r="T137" s="137">
        <f t="shared" si="64"/>
        <v>3.7469999999999999</v>
      </c>
      <c r="U137" s="75"/>
      <c r="W137" s="27"/>
      <c r="X137">
        <f>VLOOKUP(A137,РАСЧЕТ!B:S,18,0)</f>
        <v>1.0370799833038962</v>
      </c>
      <c r="Y137" s="27">
        <f t="shared" si="68"/>
        <v>0</v>
      </c>
      <c r="AB137" t="s">
        <v>4007</v>
      </c>
      <c r="AC137" s="27">
        <f t="shared" si="65"/>
        <v>3.7469999999999999</v>
      </c>
    </row>
    <row r="138" spans="1:29" x14ac:dyDescent="0.3">
      <c r="A138" s="69" t="s">
        <v>179</v>
      </c>
      <c r="B138" s="138">
        <v>58.6</v>
      </c>
      <c r="C138" s="137">
        <v>8.4239999999999995</v>
      </c>
      <c r="D138" s="137">
        <f>VLOOKUP(A138,'31.03ЛК ПОКАЗ'!$B$15:$J$1504,9,0)</f>
        <v>10.599</v>
      </c>
      <c r="E138" s="137">
        <f>D138</f>
        <v>10.599</v>
      </c>
      <c r="F138" s="137">
        <f>E138-C138</f>
        <v>2.1750000000000007</v>
      </c>
      <c r="G138" s="137">
        <f>B138</f>
        <v>58.6</v>
      </c>
      <c r="H138" s="137"/>
      <c r="I138" s="137">
        <f t="shared" si="66"/>
        <v>2.1750000000000007</v>
      </c>
      <c r="J138" s="137">
        <f t="shared" si="61"/>
        <v>10.599</v>
      </c>
      <c r="K138" s="137"/>
      <c r="L138" s="137">
        <f>VLOOKUP(A138,'Показ 16.11'!$B$2:$D$742,3,0)</f>
        <v>10.599</v>
      </c>
      <c r="M138" s="137">
        <f>VLOOKUP(A138,'31.12ЛК ПОКАЗ'!$B$15:$H$1504,7,0)</f>
        <v>10.7</v>
      </c>
      <c r="N138" s="137">
        <f>VLOOKUP(A138,'Показ 31.12'!$B$2:$D$742,3,0)</f>
        <v>11.234999999999999</v>
      </c>
      <c r="O138" s="137">
        <f>M138</f>
        <v>10.7</v>
      </c>
      <c r="P138" s="137">
        <f t="shared" si="62"/>
        <v>0.10099999999999909</v>
      </c>
      <c r="Q138" s="137">
        <f t="shared" si="63"/>
        <v>58.6</v>
      </c>
      <c r="R138" s="137"/>
      <c r="S138" s="137">
        <f t="shared" si="67"/>
        <v>0.10099999999999909</v>
      </c>
      <c r="T138" s="137">
        <f t="shared" si="64"/>
        <v>10.7</v>
      </c>
      <c r="U138" s="75"/>
      <c r="W138" s="27"/>
      <c r="X138">
        <f>VLOOKUP(A138,РАСЧЕТ!B:S,18,0)</f>
        <v>2.1750000000000007</v>
      </c>
      <c r="Y138" s="27">
        <f t="shared" si="68"/>
        <v>0</v>
      </c>
      <c r="AB138" s="27">
        <f t="shared" ref="AB138:AB139" si="70">J138</f>
        <v>10.599</v>
      </c>
      <c r="AC138" s="27">
        <f t="shared" si="65"/>
        <v>10.7</v>
      </c>
    </row>
    <row r="139" spans="1:29" x14ac:dyDescent="0.3">
      <c r="A139" s="69" t="s">
        <v>142</v>
      </c>
      <c r="B139" s="138">
        <v>69.8</v>
      </c>
      <c r="C139" s="137">
        <v>23.236999999999998</v>
      </c>
      <c r="D139" s="137">
        <f>VLOOKUP(A139,'31.03ЛК ПОКАЗ'!$B$15:$J$1504,9,0)</f>
        <v>28</v>
      </c>
      <c r="E139" s="137">
        <f>D139</f>
        <v>28</v>
      </c>
      <c r="F139" s="137">
        <f>E139-C139</f>
        <v>4.7630000000000017</v>
      </c>
      <c r="G139" s="137">
        <f>B139</f>
        <v>69.8</v>
      </c>
      <c r="H139" s="137"/>
      <c r="I139" s="137">
        <f t="shared" si="66"/>
        <v>4.7630000000000017</v>
      </c>
      <c r="J139" s="137">
        <f t="shared" si="61"/>
        <v>28</v>
      </c>
      <c r="K139" s="137"/>
      <c r="L139" s="137">
        <f>VLOOKUP(A139,'Показ 16.11'!$B$2:$D$742,3,0)</f>
        <v>30.63</v>
      </c>
      <c r="M139" s="137" t="str">
        <f>VLOOKUP(A139,'31.12ЛК ПОКАЗ'!$B$15:$H$1504,7,0)</f>
        <v>-</v>
      </c>
      <c r="N139" s="137">
        <f>VLOOKUP(A139,'Показ 31.12'!$B$2:$D$742,3,0)</f>
        <v>32.468000000000004</v>
      </c>
      <c r="O139" s="137">
        <f t="shared" ref="O139:O144" si="71">N139</f>
        <v>32.468000000000004</v>
      </c>
      <c r="P139" s="137">
        <f t="shared" si="62"/>
        <v>1.8380000000000045</v>
      </c>
      <c r="Q139" s="137">
        <f t="shared" si="63"/>
        <v>69.8</v>
      </c>
      <c r="R139" s="137"/>
      <c r="S139" s="137">
        <f t="shared" si="67"/>
        <v>1.8380000000000045</v>
      </c>
      <c r="T139" s="137">
        <f t="shared" si="64"/>
        <v>32.468000000000004</v>
      </c>
      <c r="U139" s="75"/>
      <c r="W139" s="27"/>
      <c r="X139">
        <f>VLOOKUP(A139,РАСЧЕТ!B:S,18,0)</f>
        <v>4.7630000000000017</v>
      </c>
      <c r="Y139" s="27">
        <f t="shared" si="68"/>
        <v>0</v>
      </c>
      <c r="AB139" s="27">
        <f t="shared" si="70"/>
        <v>28</v>
      </c>
      <c r="AC139" s="27">
        <f t="shared" si="65"/>
        <v>32.468000000000004</v>
      </c>
    </row>
    <row r="140" spans="1:29" x14ac:dyDescent="0.3">
      <c r="A140" s="69" t="s">
        <v>105</v>
      </c>
      <c r="B140" s="138">
        <v>79.599999999999994</v>
      </c>
      <c r="C140" s="137">
        <v>6.8760000000000003</v>
      </c>
      <c r="D140" s="137"/>
      <c r="E140" s="137"/>
      <c r="F140" s="137"/>
      <c r="G140" s="137"/>
      <c r="H140" s="137">
        <f>B140*$H$797</f>
        <v>2.5478878602157446</v>
      </c>
      <c r="I140" s="137">
        <f t="shared" si="66"/>
        <v>2.5478878602157446</v>
      </c>
      <c r="J140" s="137">
        <f t="shared" si="61"/>
        <v>9.4238878602157445</v>
      </c>
      <c r="K140" s="137"/>
      <c r="L140" s="137">
        <f>VLOOKUP(A140,'Показ 16.11'!$B$2:$D$742,3,0)</f>
        <v>10.246</v>
      </c>
      <c r="M140" s="137">
        <v>10.837</v>
      </c>
      <c r="N140" s="137">
        <f>VLOOKUP(A140,'Показ 31.12'!$B$2:$D$742,3,0)</f>
        <v>10.861000000000001</v>
      </c>
      <c r="O140" s="137">
        <f>M140</f>
        <v>10.837</v>
      </c>
      <c r="P140" s="137">
        <f t="shared" si="62"/>
        <v>0.5909999999999993</v>
      </c>
      <c r="Q140" s="137">
        <f t="shared" si="63"/>
        <v>79.599999999999994</v>
      </c>
      <c r="R140" s="137"/>
      <c r="S140" s="137">
        <f t="shared" si="67"/>
        <v>0.5909999999999993</v>
      </c>
      <c r="T140" s="136">
        <f t="shared" si="64"/>
        <v>10.837</v>
      </c>
      <c r="U140" s="75"/>
      <c r="W140" s="27"/>
      <c r="X140">
        <f>VLOOKUP(A140,РАСЧЕТ!B:S,18,0)</f>
        <v>2.5478878602157446</v>
      </c>
      <c r="Y140" s="27">
        <f t="shared" si="68"/>
        <v>0</v>
      </c>
      <c r="AB140" t="s">
        <v>4007</v>
      </c>
      <c r="AC140" s="27">
        <f t="shared" si="65"/>
        <v>10.837</v>
      </c>
    </row>
    <row r="141" spans="1:29" x14ac:dyDescent="0.3">
      <c r="A141" s="69" t="s">
        <v>273</v>
      </c>
      <c r="B141" s="138">
        <v>36.799999999999997</v>
      </c>
      <c r="C141" s="137">
        <v>0.93200000000000005</v>
      </c>
      <c r="D141" s="137">
        <f>VLOOKUP(A141,'31.03ЛК ПОКАЗ'!$B$15:$J$1504,9,0)</f>
        <v>0.94499999999999995</v>
      </c>
      <c r="E141" s="137">
        <f>D141</f>
        <v>0.94499999999999995</v>
      </c>
      <c r="F141" s="137">
        <f>E141-C141</f>
        <v>1.2999999999999901E-2</v>
      </c>
      <c r="G141" s="137">
        <f>B141</f>
        <v>36.799999999999997</v>
      </c>
      <c r="H141" s="137"/>
      <c r="I141" s="137">
        <f t="shared" si="66"/>
        <v>1.2999999999999901E-2</v>
      </c>
      <c r="J141" s="137">
        <f t="shared" si="61"/>
        <v>0.94499999999999995</v>
      </c>
      <c r="K141" s="137"/>
      <c r="L141" s="137">
        <f>VLOOKUP(A141,'Показ 16.11'!$B$2:$D$742,3,0)</f>
        <v>2.0270000000000001</v>
      </c>
      <c r="M141" s="137" t="str">
        <f>VLOOKUP(A141,'31.12ЛК ПОКАЗ'!$B$15:$H$1504,7,0)</f>
        <v>-</v>
      </c>
      <c r="N141" s="137">
        <f>VLOOKUP(A141,'Показ 31.12'!$B$2:$D$742,3,0)</f>
        <v>2.149</v>
      </c>
      <c r="O141" s="137">
        <f t="shared" si="71"/>
        <v>2.149</v>
      </c>
      <c r="P141" s="137">
        <f t="shared" si="62"/>
        <v>0.12199999999999989</v>
      </c>
      <c r="Q141" s="137">
        <f t="shared" si="63"/>
        <v>36.799999999999997</v>
      </c>
      <c r="R141" s="137"/>
      <c r="S141" s="137">
        <f t="shared" si="67"/>
        <v>0.12199999999999989</v>
      </c>
      <c r="T141" s="137">
        <f t="shared" si="64"/>
        <v>2.149</v>
      </c>
      <c r="U141" s="75"/>
      <c r="W141" s="27"/>
      <c r="X141">
        <f>VLOOKUP(A141,РАСЧЕТ!B:S,18,0)</f>
        <v>1.2999999999999901E-2</v>
      </c>
      <c r="Y141" s="27">
        <f t="shared" si="68"/>
        <v>0</v>
      </c>
      <c r="AB141" s="27">
        <f>J141</f>
        <v>0.94499999999999995</v>
      </c>
      <c r="AC141" s="27">
        <f t="shared" si="65"/>
        <v>2.149</v>
      </c>
    </row>
    <row r="142" spans="1:29" x14ac:dyDescent="0.3">
      <c r="A142" s="69" t="s">
        <v>299</v>
      </c>
      <c r="B142" s="138">
        <v>22.7</v>
      </c>
      <c r="C142" s="137">
        <v>1.988</v>
      </c>
      <c r="D142" s="137"/>
      <c r="E142" s="137"/>
      <c r="F142" s="137"/>
      <c r="G142" s="137"/>
      <c r="H142" s="137">
        <f>B142*$H$797</f>
        <v>0.72659616114192727</v>
      </c>
      <c r="I142" s="137">
        <f t="shared" si="66"/>
        <v>0.72659616114192727</v>
      </c>
      <c r="J142" s="137">
        <f t="shared" si="61"/>
        <v>2.7145961611419271</v>
      </c>
      <c r="K142" s="137"/>
      <c r="L142" s="137">
        <f>VLOOKUP(A142,'Показ 16.11'!$B$2:$D$742,3,0)</f>
        <v>1.988</v>
      </c>
      <c r="M142" s="137" t="str">
        <f>VLOOKUP(A142,'31.12ЛК ПОКАЗ'!$B$15:$H$1504,7,0)</f>
        <v>-</v>
      </c>
      <c r="N142" s="137">
        <f>VLOOKUP(A142,'Показ 31.12'!$B$2:$D$742,3,0)</f>
        <v>2.1070000000000002</v>
      </c>
      <c r="O142" s="137">
        <f t="shared" si="71"/>
        <v>2.1070000000000002</v>
      </c>
      <c r="P142" s="137">
        <f t="shared" si="62"/>
        <v>0.11900000000000022</v>
      </c>
      <c r="Q142" s="137">
        <f t="shared" si="63"/>
        <v>22.7</v>
      </c>
      <c r="R142" s="137"/>
      <c r="S142" s="137">
        <f t="shared" si="67"/>
        <v>0.11900000000000022</v>
      </c>
      <c r="T142" s="137">
        <f t="shared" si="64"/>
        <v>2.1070000000000002</v>
      </c>
      <c r="U142" s="75"/>
      <c r="W142" s="27"/>
      <c r="X142">
        <f>VLOOKUP(A142,РАСЧЕТ!B:S,18,0)</f>
        <v>0.72659616114192727</v>
      </c>
      <c r="Y142" s="27">
        <f t="shared" si="68"/>
        <v>0</v>
      </c>
      <c r="AB142" t="s">
        <v>4007</v>
      </c>
      <c r="AC142" s="27">
        <f t="shared" si="65"/>
        <v>2.1070000000000002</v>
      </c>
    </row>
    <row r="143" spans="1:29" x14ac:dyDescent="0.3">
      <c r="A143" s="69" t="s">
        <v>226</v>
      </c>
      <c r="B143" s="138">
        <v>32.4</v>
      </c>
      <c r="C143" s="137">
        <v>8.1660000000000004</v>
      </c>
      <c r="D143" s="137"/>
      <c r="E143" s="137"/>
      <c r="F143" s="137"/>
      <c r="G143" s="137"/>
      <c r="H143" s="137">
        <f>B143*$H$797</f>
        <v>1.0370799833038962</v>
      </c>
      <c r="I143" s="137">
        <f t="shared" si="66"/>
        <v>1.0370799833038962</v>
      </c>
      <c r="J143" s="137">
        <f t="shared" si="61"/>
        <v>9.2030799833038959</v>
      </c>
      <c r="K143" s="137"/>
      <c r="L143" s="137">
        <f>VLOOKUP(A143,'Показ 16.11'!$B$2:$D$742,3,0)</f>
        <v>11.624000000000001</v>
      </c>
      <c r="M143" s="137" t="str">
        <f>VLOOKUP(A143,'31.12ЛК ПОКАЗ'!$B$15:$H$1504,7,0)</f>
        <v>-</v>
      </c>
      <c r="N143" s="137">
        <f>VLOOKUP(A143,'Показ 31.12'!$B$2:$D$742,3,0)</f>
        <v>12.321</v>
      </c>
      <c r="O143" s="137">
        <f t="shared" si="71"/>
        <v>12.321</v>
      </c>
      <c r="P143" s="137">
        <f t="shared" si="62"/>
        <v>0.69699999999999918</v>
      </c>
      <c r="Q143" s="137">
        <f t="shared" si="63"/>
        <v>32.4</v>
      </c>
      <c r="R143" s="137"/>
      <c r="S143" s="137">
        <f t="shared" si="67"/>
        <v>0.69699999999999918</v>
      </c>
      <c r="T143" s="137">
        <f t="shared" si="64"/>
        <v>12.321</v>
      </c>
      <c r="U143" s="75"/>
      <c r="W143" s="27"/>
      <c r="X143">
        <f>VLOOKUP(A143,РАСЧЕТ!B:S,18,0)</f>
        <v>1.0370799833038962</v>
      </c>
      <c r="Y143" s="27">
        <f t="shared" si="68"/>
        <v>0</v>
      </c>
      <c r="AB143" t="s">
        <v>4007</v>
      </c>
      <c r="AC143" s="27">
        <f t="shared" si="65"/>
        <v>12.321</v>
      </c>
    </row>
    <row r="144" spans="1:29" x14ac:dyDescent="0.3">
      <c r="A144" s="69" t="s">
        <v>227</v>
      </c>
      <c r="B144" s="138">
        <v>58.6</v>
      </c>
      <c r="C144" s="137">
        <v>1.6970000000000001</v>
      </c>
      <c r="D144" s="137">
        <f>VLOOKUP(A144,'31.03ЛК ПОКАЗ'!$B$15:$J$1504,7,0)</f>
        <v>1.7150000000000001</v>
      </c>
      <c r="E144" s="137">
        <f>D144</f>
        <v>1.7150000000000001</v>
      </c>
      <c r="F144" s="137">
        <f>E144-C144</f>
        <v>1.8000000000000016E-2</v>
      </c>
      <c r="G144" s="137">
        <f>B144</f>
        <v>58.6</v>
      </c>
      <c r="H144" s="137"/>
      <c r="I144" s="137">
        <f t="shared" si="66"/>
        <v>1.8000000000000016E-2</v>
      </c>
      <c r="J144" s="137">
        <f t="shared" si="61"/>
        <v>1.7150000000000001</v>
      </c>
      <c r="K144" s="137"/>
      <c r="L144" s="137">
        <f>VLOOKUP(A144,'Показ 16.11'!$B$2:$D$742,3,0)</f>
        <v>1.7150000000000001</v>
      </c>
      <c r="M144" s="137" t="str">
        <f>VLOOKUP(A144,'31.12ЛК ПОКАЗ'!$B$15:$H$1504,7,0)</f>
        <v>-</v>
      </c>
      <c r="N144" s="137">
        <f>VLOOKUP(A144,'Показ 31.12'!$B$2:$D$742,3,0)</f>
        <v>1.8180000000000001</v>
      </c>
      <c r="O144" s="137">
        <f t="shared" si="71"/>
        <v>1.8180000000000001</v>
      </c>
      <c r="P144" s="137">
        <f t="shared" si="62"/>
        <v>0.10299999999999998</v>
      </c>
      <c r="Q144" s="137">
        <f t="shared" si="63"/>
        <v>58.6</v>
      </c>
      <c r="R144" s="137"/>
      <c r="S144" s="137">
        <f t="shared" si="67"/>
        <v>0.10299999999999998</v>
      </c>
      <c r="T144" s="137">
        <f t="shared" si="64"/>
        <v>1.8180000000000001</v>
      </c>
      <c r="U144" s="75"/>
      <c r="W144" s="27"/>
      <c r="X144">
        <f>VLOOKUP(A144,РАСЧЕТ!B:S,18,0)</f>
        <v>1.8000000000000016E-2</v>
      </c>
      <c r="Y144" s="27">
        <f t="shared" si="68"/>
        <v>0</v>
      </c>
      <c r="AB144" s="27">
        <f t="shared" ref="AB144:AB146" si="72">J144</f>
        <v>1.7150000000000001</v>
      </c>
      <c r="AC144" s="27">
        <f t="shared" si="65"/>
        <v>1.8180000000000001</v>
      </c>
    </row>
    <row r="145" spans="1:29" x14ac:dyDescent="0.3">
      <c r="A145" s="69" t="s">
        <v>84</v>
      </c>
      <c r="B145" s="138">
        <v>69.8</v>
      </c>
      <c r="C145" s="137">
        <v>12.225</v>
      </c>
      <c r="D145" s="137">
        <f>VLOOKUP(A145,'31.03ЛК ПОКАЗ'!$B$15:$J$1504,9,0)</f>
        <v>14.173999999999999</v>
      </c>
      <c r="E145" s="137">
        <f>D145</f>
        <v>14.173999999999999</v>
      </c>
      <c r="F145" s="137">
        <f>E145-C145</f>
        <v>1.9489999999999998</v>
      </c>
      <c r="G145" s="137">
        <f>B145</f>
        <v>69.8</v>
      </c>
      <c r="H145" s="137"/>
      <c r="I145" s="137">
        <f t="shared" si="66"/>
        <v>1.9489999999999998</v>
      </c>
      <c r="J145" s="137">
        <f t="shared" si="61"/>
        <v>14.173999999999999</v>
      </c>
      <c r="K145" s="137"/>
      <c r="L145" s="137">
        <f>VLOOKUP(A145,'Показ 16.11'!$B$2:$D$742,3,0)</f>
        <v>14.157999999999999</v>
      </c>
      <c r="M145" s="137">
        <f>VLOOKUP(A145,'31.12ЛК ПОКАЗ'!$B$15:$H$1504,7,0)</f>
        <v>14.948</v>
      </c>
      <c r="N145" s="137">
        <f>VLOOKUP(A145,'Показ 31.12'!$B$2:$D$742,3,0)</f>
        <v>15.007</v>
      </c>
      <c r="O145" s="137">
        <f>M145</f>
        <v>14.948</v>
      </c>
      <c r="P145" s="137">
        <f t="shared" si="62"/>
        <v>0.79000000000000092</v>
      </c>
      <c r="Q145" s="137">
        <f t="shared" si="63"/>
        <v>69.8</v>
      </c>
      <c r="R145" s="137"/>
      <c r="S145" s="137">
        <f t="shared" si="67"/>
        <v>0.79000000000000092</v>
      </c>
      <c r="T145" s="137">
        <f t="shared" si="64"/>
        <v>14.948</v>
      </c>
      <c r="U145" s="75"/>
      <c r="W145" s="27"/>
      <c r="X145">
        <f>VLOOKUP(A145,РАСЧЕТ!B:S,18,0)</f>
        <v>1.9489999999999998</v>
      </c>
      <c r="Y145" s="27">
        <f t="shared" si="68"/>
        <v>0</v>
      </c>
      <c r="AB145" s="27">
        <f t="shared" si="72"/>
        <v>14.173999999999999</v>
      </c>
      <c r="AC145" s="27">
        <f t="shared" si="65"/>
        <v>14.948</v>
      </c>
    </row>
    <row r="146" spans="1:29" x14ac:dyDescent="0.3">
      <c r="A146" s="69" t="s">
        <v>90</v>
      </c>
      <c r="B146" s="138">
        <v>79.599999999999994</v>
      </c>
      <c r="C146" s="137">
        <v>14.55</v>
      </c>
      <c r="D146" s="137">
        <f>VLOOKUP(A146,'31.03ЛК ПОКАЗ'!$B$15:$J$1504,9,0)</f>
        <v>16.09</v>
      </c>
      <c r="E146" s="137">
        <f>D146</f>
        <v>16.09</v>
      </c>
      <c r="F146" s="137">
        <f>E146-C146</f>
        <v>1.5399999999999991</v>
      </c>
      <c r="G146" s="137">
        <f>B146</f>
        <v>79.599999999999994</v>
      </c>
      <c r="H146" s="137"/>
      <c r="I146" s="137">
        <f t="shared" si="66"/>
        <v>1.5399999999999991</v>
      </c>
      <c r="J146" s="137">
        <f t="shared" si="61"/>
        <v>16.09</v>
      </c>
      <c r="K146" s="137"/>
      <c r="L146" s="137">
        <f>VLOOKUP(A146,'Показ 16.11'!$B$2:$D$742,3,0)</f>
        <v>16.841999999999999</v>
      </c>
      <c r="M146" s="137">
        <f>VLOOKUP(A146,'31.12ЛК ПОКАЗ'!$B$15:$H$1504,7,0)</f>
        <v>17.045999999999999</v>
      </c>
      <c r="N146" s="137">
        <f>VLOOKUP(A146,'Показ 31.12'!$B$2:$D$742,3,0)</f>
        <v>17.853000000000002</v>
      </c>
      <c r="O146" s="137">
        <f>M146</f>
        <v>17.045999999999999</v>
      </c>
      <c r="P146" s="137">
        <f t="shared" si="62"/>
        <v>0.20400000000000063</v>
      </c>
      <c r="Q146" s="137">
        <f t="shared" si="63"/>
        <v>79.599999999999994</v>
      </c>
      <c r="R146" s="137"/>
      <c r="S146" s="137">
        <f t="shared" si="67"/>
        <v>0.20400000000000063</v>
      </c>
      <c r="T146" s="137">
        <f t="shared" si="64"/>
        <v>17.045999999999999</v>
      </c>
      <c r="U146" s="75"/>
      <c r="W146" s="27"/>
      <c r="X146">
        <f>VLOOKUP(A146,РАСЧЕТ!B:S,18,0)</f>
        <v>1.5399999999999991</v>
      </c>
      <c r="Y146" s="27">
        <f t="shared" si="68"/>
        <v>0</v>
      </c>
      <c r="AB146" s="27">
        <f t="shared" si="72"/>
        <v>16.09</v>
      </c>
      <c r="AC146" s="27">
        <f t="shared" si="65"/>
        <v>17.045999999999999</v>
      </c>
    </row>
    <row r="147" spans="1:29" x14ac:dyDescent="0.3">
      <c r="A147" s="69" t="s">
        <v>186</v>
      </c>
      <c r="B147" s="138">
        <v>36.700000000000003</v>
      </c>
      <c r="C147" s="137">
        <v>10.882999999999999</v>
      </c>
      <c r="D147" s="137"/>
      <c r="E147" s="137"/>
      <c r="F147" s="137"/>
      <c r="G147" s="137"/>
      <c r="H147" s="137">
        <f>B147*$H$797</f>
        <v>1.1747171415818825</v>
      </c>
      <c r="I147" s="137">
        <f t="shared" si="66"/>
        <v>1.1747171415818825</v>
      </c>
      <c r="J147" s="137">
        <f t="shared" si="61"/>
        <v>12.057717141581882</v>
      </c>
      <c r="K147" s="137"/>
      <c r="L147" s="137">
        <f>VLOOKUP(A147,'Показ 16.11'!$B$2:$D$742,3,0)</f>
        <v>14.138999999999999</v>
      </c>
      <c r="M147" s="137" t="str">
        <f>VLOOKUP(A147,'31.12ЛК ПОКАЗ'!$B$15:$H$1504,7,0)</f>
        <v>-</v>
      </c>
      <c r="N147" s="137">
        <f>VLOOKUP(A147,'Показ 31.12'!$B$2:$D$742,3,0)</f>
        <v>14.987</v>
      </c>
      <c r="O147" s="137">
        <f>N147</f>
        <v>14.987</v>
      </c>
      <c r="P147" s="137">
        <f t="shared" si="62"/>
        <v>0.84800000000000075</v>
      </c>
      <c r="Q147" s="137">
        <f t="shared" si="63"/>
        <v>36.700000000000003</v>
      </c>
      <c r="R147" s="137"/>
      <c r="S147" s="137">
        <f t="shared" si="67"/>
        <v>0.84800000000000075</v>
      </c>
      <c r="T147" s="137">
        <f t="shared" si="64"/>
        <v>14.987</v>
      </c>
      <c r="U147" s="75"/>
      <c r="W147" s="27"/>
      <c r="X147">
        <f>VLOOKUP(A147,РАСЧЕТ!B:S,18,0)</f>
        <v>1.1747171415818825</v>
      </c>
      <c r="Y147" s="27">
        <f t="shared" si="68"/>
        <v>0</v>
      </c>
      <c r="AB147" t="s">
        <v>4007</v>
      </c>
      <c r="AC147" s="27">
        <f t="shared" si="65"/>
        <v>14.987</v>
      </c>
    </row>
    <row r="148" spans="1:29" x14ac:dyDescent="0.3">
      <c r="A148" s="69" t="s">
        <v>279</v>
      </c>
      <c r="B148" s="138">
        <v>36.799999999999997</v>
      </c>
      <c r="C148" s="137">
        <v>11.513</v>
      </c>
      <c r="D148" s="137"/>
      <c r="E148" s="137"/>
      <c r="F148" s="137"/>
      <c r="G148" s="137"/>
      <c r="H148" s="137">
        <f>B148*$H$797</f>
        <v>1.177918005727882</v>
      </c>
      <c r="I148" s="137">
        <f t="shared" si="66"/>
        <v>1.177918005727882</v>
      </c>
      <c r="J148" s="137">
        <f t="shared" si="61"/>
        <v>12.690918005727882</v>
      </c>
      <c r="K148" s="137"/>
      <c r="L148" s="137">
        <f>VLOOKUP(A148,'Показ 16.11'!$B$2:$D$742,3,0)</f>
        <v>15.765000000000001</v>
      </c>
      <c r="M148" s="137" t="str">
        <f>VLOOKUP(A148,'31.12ЛК ПОКАЗ'!$B$15:$H$1504,7,0)</f>
        <v>-</v>
      </c>
      <c r="N148" s="137">
        <f>VLOOKUP(A148,'Показ 31.12'!$B$2:$D$742,3,0)</f>
        <v>16.710999999999999</v>
      </c>
      <c r="O148" s="137">
        <f>N148</f>
        <v>16.710999999999999</v>
      </c>
      <c r="P148" s="137">
        <f t="shared" si="62"/>
        <v>0.94599999999999795</v>
      </c>
      <c r="Q148" s="137">
        <f t="shared" si="63"/>
        <v>36.799999999999997</v>
      </c>
      <c r="R148" s="137"/>
      <c r="S148" s="137">
        <f t="shared" si="67"/>
        <v>0.94599999999999795</v>
      </c>
      <c r="T148" s="137">
        <f t="shared" si="64"/>
        <v>16.710999999999999</v>
      </c>
      <c r="U148" s="75"/>
      <c r="W148" s="27"/>
      <c r="X148">
        <f>VLOOKUP(A148,РАСЧЕТ!B:S,18,0)</f>
        <v>1.177918005727882</v>
      </c>
      <c r="Y148" s="27">
        <f t="shared" si="68"/>
        <v>0</v>
      </c>
      <c r="AB148" t="s">
        <v>4007</v>
      </c>
      <c r="AC148" s="27">
        <f t="shared" si="65"/>
        <v>16.710999999999999</v>
      </c>
    </row>
    <row r="149" spans="1:29" x14ac:dyDescent="0.3">
      <c r="A149" s="69" t="s">
        <v>106</v>
      </c>
      <c r="B149" s="138">
        <v>22.7</v>
      </c>
      <c r="C149" s="137">
        <v>3.1459999999999999</v>
      </c>
      <c r="D149" s="137"/>
      <c r="E149" s="137"/>
      <c r="F149" s="137"/>
      <c r="G149" s="137"/>
      <c r="H149" s="137">
        <f>B149*$H$797</f>
        <v>0.72659616114192727</v>
      </c>
      <c r="I149" s="137">
        <f t="shared" si="66"/>
        <v>0.72659616114192727</v>
      </c>
      <c r="J149" s="137">
        <f t="shared" si="61"/>
        <v>3.8725961611419271</v>
      </c>
      <c r="K149" s="137"/>
      <c r="L149" s="137">
        <f>VLOOKUP(A149,'Показ 16.11'!$B$2:$D$742,3,0)</f>
        <v>3.68</v>
      </c>
      <c r="M149" s="137" t="str">
        <f>VLOOKUP(A149,'31.12ЛК ПОКАЗ'!$B$15:$H$1504,7,0)</f>
        <v>-</v>
      </c>
      <c r="N149" s="137">
        <f>VLOOKUP(A149,'Показ 31.12'!$B$2:$D$742,3,0)</f>
        <v>3.9009999999999998</v>
      </c>
      <c r="O149" s="137">
        <f>N149</f>
        <v>3.9009999999999998</v>
      </c>
      <c r="P149" s="137">
        <f t="shared" si="62"/>
        <v>0.22099999999999964</v>
      </c>
      <c r="Q149" s="137">
        <f t="shared" si="63"/>
        <v>22.7</v>
      </c>
      <c r="R149" s="137"/>
      <c r="S149" s="137">
        <f t="shared" si="67"/>
        <v>0.22099999999999964</v>
      </c>
      <c r="T149" s="137">
        <f t="shared" si="64"/>
        <v>3.9009999999999998</v>
      </c>
      <c r="U149" s="75"/>
      <c r="W149" s="27"/>
      <c r="X149">
        <f>VLOOKUP(A149,РАСЧЕТ!B:S,18,0)</f>
        <v>0.72659616114192727</v>
      </c>
      <c r="Y149" s="27">
        <f t="shared" si="68"/>
        <v>0</v>
      </c>
      <c r="AB149" t="s">
        <v>4007</v>
      </c>
      <c r="AC149" s="27">
        <f t="shared" si="65"/>
        <v>3.9009999999999998</v>
      </c>
    </row>
    <row r="150" spans="1:29" x14ac:dyDescent="0.3">
      <c r="A150" s="69" t="s">
        <v>197</v>
      </c>
      <c r="B150" s="138">
        <v>32.4</v>
      </c>
      <c r="C150" s="137">
        <v>3.6970000000000001</v>
      </c>
      <c r="D150" s="137"/>
      <c r="E150" s="137"/>
      <c r="F150" s="137"/>
      <c r="G150" s="137"/>
      <c r="H150" s="137">
        <f>B150*$H$797</f>
        <v>1.0370799833038962</v>
      </c>
      <c r="I150" s="137">
        <f t="shared" si="66"/>
        <v>1.0370799833038962</v>
      </c>
      <c r="J150" s="137">
        <f t="shared" si="61"/>
        <v>4.7340799833038965</v>
      </c>
      <c r="K150" s="137"/>
      <c r="L150" s="137">
        <f>VLOOKUP(A150,'Показ 16.11'!$B$2:$D$742,3,0)</f>
        <v>5.8879999999999999</v>
      </c>
      <c r="M150" s="137" t="str">
        <f>VLOOKUP(A150,'31.12ЛК ПОКАЗ'!$B$15:$H$1504,7,0)</f>
        <v>-</v>
      </c>
      <c r="N150" s="137">
        <f>VLOOKUP(A150,'Показ 31.12'!$B$2:$D$742,3,0)</f>
        <v>6.2409999999999997</v>
      </c>
      <c r="O150" s="137">
        <f>N150</f>
        <v>6.2409999999999997</v>
      </c>
      <c r="P150" s="137">
        <f t="shared" si="62"/>
        <v>0.35299999999999976</v>
      </c>
      <c r="Q150" s="137">
        <f t="shared" si="63"/>
        <v>32.4</v>
      </c>
      <c r="R150" s="137"/>
      <c r="S150" s="137">
        <f t="shared" si="67"/>
        <v>0.35299999999999976</v>
      </c>
      <c r="T150" s="137">
        <f t="shared" si="64"/>
        <v>6.2409999999999997</v>
      </c>
      <c r="U150" s="75"/>
      <c r="W150" s="27"/>
      <c r="X150">
        <f>VLOOKUP(A150,РАСЧЕТ!B:S,18,0)</f>
        <v>1.0370799833038962</v>
      </c>
      <c r="Y150" s="27">
        <f t="shared" si="68"/>
        <v>0</v>
      </c>
      <c r="AB150" t="s">
        <v>4007</v>
      </c>
      <c r="AC150" s="27">
        <f t="shared" si="65"/>
        <v>6.2409999999999997</v>
      </c>
    </row>
    <row r="151" spans="1:29" s="157" customFormat="1" x14ac:dyDescent="0.3">
      <c r="A151" s="153" t="s">
        <v>175</v>
      </c>
      <c r="B151" s="154">
        <v>58.6</v>
      </c>
      <c r="C151" s="155">
        <v>1E-3</v>
      </c>
      <c r="D151" s="155">
        <f>VLOOKUP(A151,'31.03ЛК ПОКАЗ'!$B$15:$J$1504,9,0)</f>
        <v>1E-3</v>
      </c>
      <c r="E151" s="155">
        <f>D151</f>
        <v>1E-3</v>
      </c>
      <c r="F151" s="155">
        <f>E151-C151</f>
        <v>0</v>
      </c>
      <c r="G151" s="155">
        <f>B151</f>
        <v>58.6</v>
      </c>
      <c r="H151" s="155"/>
      <c r="I151" s="137">
        <f t="shared" si="66"/>
        <v>0</v>
      </c>
      <c r="J151" s="155">
        <f t="shared" si="61"/>
        <v>1E-3</v>
      </c>
      <c r="K151" s="155"/>
      <c r="L151" s="155">
        <v>1E-3</v>
      </c>
      <c r="M151" s="155">
        <f>VLOOKUP(A151,'31.12ЛК ПОКАЗ'!$B$15:$H$1504,7,0)</f>
        <v>1E-3</v>
      </c>
      <c r="N151" s="155">
        <f>VLOOKUP(A151,'Показ 31.12'!$B$2:$D$742,3,0)</f>
        <v>16.245000000000001</v>
      </c>
      <c r="O151" s="155">
        <f>M151</f>
        <v>1E-3</v>
      </c>
      <c r="P151" s="155">
        <f t="shared" si="62"/>
        <v>0</v>
      </c>
      <c r="Q151" s="155">
        <f t="shared" si="63"/>
        <v>58.6</v>
      </c>
      <c r="R151" s="155"/>
      <c r="S151" s="137">
        <f t="shared" si="67"/>
        <v>0</v>
      </c>
      <c r="T151" s="155">
        <f t="shared" si="64"/>
        <v>1E-3</v>
      </c>
      <c r="U151" s="156"/>
      <c r="W151" s="155"/>
      <c r="X151">
        <f>VLOOKUP(A151,РАСЧЕТ!B:S,18,0)</f>
        <v>0</v>
      </c>
      <c r="Y151" s="27">
        <f t="shared" si="68"/>
        <v>0</v>
      </c>
      <c r="AB151" s="27">
        <f t="shared" ref="AB151:AB152" si="73">J151</f>
        <v>1E-3</v>
      </c>
      <c r="AC151" s="27">
        <f t="shared" si="65"/>
        <v>1E-3</v>
      </c>
    </row>
    <row r="152" spans="1:29" x14ac:dyDescent="0.3">
      <c r="A152" s="69" t="s">
        <v>283</v>
      </c>
      <c r="B152" s="138">
        <v>69.8</v>
      </c>
      <c r="C152" s="137">
        <v>19.239999999999998</v>
      </c>
      <c r="D152" s="137">
        <f>VLOOKUP(A152,'31.03ЛК ПОКАЗ'!$B$15:$J$1504,9,0)</f>
        <v>22.6</v>
      </c>
      <c r="E152" s="137">
        <f>D152</f>
        <v>22.6</v>
      </c>
      <c r="F152" s="137">
        <f>E152-C152</f>
        <v>3.360000000000003</v>
      </c>
      <c r="G152" s="137">
        <f>B152</f>
        <v>69.8</v>
      </c>
      <c r="H152" s="137"/>
      <c r="I152" s="137">
        <f t="shared" si="66"/>
        <v>3.360000000000003</v>
      </c>
      <c r="J152" s="137">
        <f t="shared" si="61"/>
        <v>22.6</v>
      </c>
      <c r="K152" s="137"/>
      <c r="L152" s="137">
        <f>VLOOKUP(A152,'Показ 16.11'!$B$2:$D$742,3,0)</f>
        <v>25.158000000000001</v>
      </c>
      <c r="M152" s="137">
        <f>VLOOKUP(A152,'31.12ЛК ПОКАЗ'!$B$15:$H$1504,7,0)</f>
        <v>25.6</v>
      </c>
      <c r="N152" s="137">
        <f>VLOOKUP(A152,'Показ 31.12'!$B$2:$D$742,3,0)</f>
        <v>26.667000000000002</v>
      </c>
      <c r="O152" s="137">
        <f>M152</f>
        <v>25.6</v>
      </c>
      <c r="P152" s="137">
        <f t="shared" si="62"/>
        <v>0.44200000000000017</v>
      </c>
      <c r="Q152" s="137">
        <f t="shared" si="63"/>
        <v>69.8</v>
      </c>
      <c r="R152" s="137"/>
      <c r="S152" s="137">
        <f t="shared" si="67"/>
        <v>0.44200000000000017</v>
      </c>
      <c r="T152" s="137">
        <f t="shared" si="64"/>
        <v>25.6</v>
      </c>
      <c r="U152" s="75"/>
      <c r="W152" s="27"/>
      <c r="X152">
        <f>VLOOKUP(A152,РАСЧЕТ!B:S,18,0)</f>
        <v>3.360000000000003</v>
      </c>
      <c r="Y152" s="27">
        <f t="shared" si="68"/>
        <v>0</v>
      </c>
      <c r="AB152" s="27">
        <f t="shared" si="73"/>
        <v>22.6</v>
      </c>
      <c r="AC152" s="27">
        <f t="shared" si="65"/>
        <v>25.6</v>
      </c>
    </row>
    <row r="153" spans="1:29" x14ac:dyDescent="0.3">
      <c r="A153" s="69" t="s">
        <v>341</v>
      </c>
      <c r="B153" s="138">
        <v>79.599999999999994</v>
      </c>
      <c r="C153" s="137">
        <v>9.9320000000000004</v>
      </c>
      <c r="D153" s="137"/>
      <c r="E153" s="137"/>
      <c r="F153" s="137"/>
      <c r="G153" s="137"/>
      <c r="H153" s="137">
        <f>B153*$H$797</f>
        <v>2.5478878602157446</v>
      </c>
      <c r="I153" s="137">
        <f t="shared" si="66"/>
        <v>2.5478878602157446</v>
      </c>
      <c r="J153" s="137">
        <f t="shared" si="61"/>
        <v>12.479887860215745</v>
      </c>
      <c r="K153" s="137"/>
      <c r="L153" s="137">
        <f>VLOOKUP(A153,'Показ 16.11'!$B$2:$D$742,3,0)</f>
        <v>15.916</v>
      </c>
      <c r="M153" s="137" t="str">
        <f>VLOOKUP(A153,'31.12ЛК ПОКАЗ'!$B$15:$H$1504,7,0)</f>
        <v>-</v>
      </c>
      <c r="N153" s="137">
        <f>VLOOKUP(A153,'Показ 31.12'!$B$2:$D$742,3,0)</f>
        <v>16.870999999999999</v>
      </c>
      <c r="O153" s="137">
        <f>N153</f>
        <v>16.870999999999999</v>
      </c>
      <c r="P153" s="137">
        <f t="shared" si="62"/>
        <v>0.95499999999999829</v>
      </c>
      <c r="Q153" s="137">
        <f t="shared" si="63"/>
        <v>79.599999999999994</v>
      </c>
      <c r="R153" s="137"/>
      <c r="S153" s="137">
        <f t="shared" si="67"/>
        <v>0.95499999999999829</v>
      </c>
      <c r="T153" s="137">
        <f t="shared" si="64"/>
        <v>16.870999999999999</v>
      </c>
      <c r="U153" s="75"/>
      <c r="W153" s="27"/>
      <c r="X153">
        <f>VLOOKUP(A153,РАСЧЕТ!B:S,18,0)</f>
        <v>2.5478878602157446</v>
      </c>
      <c r="Y153" s="27">
        <f t="shared" si="68"/>
        <v>0</v>
      </c>
      <c r="AB153" t="s">
        <v>4007</v>
      </c>
      <c r="AC153" s="27">
        <f t="shared" si="65"/>
        <v>16.870999999999999</v>
      </c>
    </row>
    <row r="154" spans="1:29" x14ac:dyDescent="0.3">
      <c r="A154" s="69" t="s">
        <v>50</v>
      </c>
      <c r="B154" s="138">
        <v>36.799999999999997</v>
      </c>
      <c r="C154" s="137">
        <v>6.8739999999999997</v>
      </c>
      <c r="D154" s="137">
        <f>VLOOKUP(A154,'31.03ЛК ПОКАЗ'!$B$15:$J$1504,9,0)</f>
        <v>9.2690000000000001</v>
      </c>
      <c r="E154" s="137">
        <f>D154</f>
        <v>9.2690000000000001</v>
      </c>
      <c r="F154" s="137">
        <f>E154-C154</f>
        <v>2.3950000000000005</v>
      </c>
      <c r="G154" s="137">
        <f>B154</f>
        <v>36.799999999999997</v>
      </c>
      <c r="H154" s="137"/>
      <c r="I154" s="137">
        <f t="shared" si="66"/>
        <v>2.3950000000000005</v>
      </c>
      <c r="J154" s="137">
        <f t="shared" si="61"/>
        <v>9.2690000000000001</v>
      </c>
      <c r="K154" s="137"/>
      <c r="L154" s="137">
        <f>VLOOKUP(A154,'Показ 16.11'!$B$2:$D$742,3,0)</f>
        <v>10.593999999999999</v>
      </c>
      <c r="M154" s="137" t="str">
        <f>VLOOKUP(A154,'31.12ЛК ПОКАЗ'!$B$15:$H$1504,7,0)</f>
        <v>-</v>
      </c>
      <c r="N154" s="137">
        <f>VLOOKUP(A154,'Показ 31.12'!$B$2:$D$742,3,0)</f>
        <v>11.23</v>
      </c>
      <c r="O154" s="137">
        <f>N154</f>
        <v>11.23</v>
      </c>
      <c r="P154" s="137">
        <f t="shared" si="62"/>
        <v>0.63600000000000101</v>
      </c>
      <c r="Q154" s="137">
        <f t="shared" si="63"/>
        <v>36.799999999999997</v>
      </c>
      <c r="R154" s="137"/>
      <c r="S154" s="137">
        <f t="shared" si="67"/>
        <v>0.63600000000000101</v>
      </c>
      <c r="T154" s="137">
        <f t="shared" si="64"/>
        <v>11.23</v>
      </c>
      <c r="U154" s="75"/>
      <c r="W154" s="27"/>
      <c r="X154">
        <f>VLOOKUP(A154,РАСЧЕТ!B:S,18,0)</f>
        <v>2.3950000000000005</v>
      </c>
      <c r="Y154" s="27">
        <f t="shared" si="68"/>
        <v>0</v>
      </c>
      <c r="AB154" s="27">
        <f t="shared" ref="AB154:AB155" si="74">J154</f>
        <v>9.2690000000000001</v>
      </c>
      <c r="AC154" s="27">
        <f t="shared" si="65"/>
        <v>11.23</v>
      </c>
    </row>
    <row r="155" spans="1:29" x14ac:dyDescent="0.3">
      <c r="A155" s="69" t="s">
        <v>198</v>
      </c>
      <c r="B155" s="138">
        <v>22.7</v>
      </c>
      <c r="C155" s="137">
        <v>1E-3</v>
      </c>
      <c r="D155" s="137">
        <f>VLOOKUP(A155,'31.03ЛК ПОКАЗ'!$B$15:$J$1504,9,0)</f>
        <v>1E-3</v>
      </c>
      <c r="E155" s="137">
        <f>D155</f>
        <v>1E-3</v>
      </c>
      <c r="F155" s="137">
        <f>E155-C155</f>
        <v>0</v>
      </c>
      <c r="G155" s="137">
        <f>B155</f>
        <v>22.7</v>
      </c>
      <c r="H155" s="137"/>
      <c r="I155" s="137">
        <f t="shared" si="66"/>
        <v>0</v>
      </c>
      <c r="J155" s="137">
        <f t="shared" si="61"/>
        <v>1E-3</v>
      </c>
      <c r="K155" s="137"/>
      <c r="L155" s="137">
        <v>1E-3</v>
      </c>
      <c r="M155" s="137">
        <f>VLOOKUP(A155,'31.12ЛК ПОКАЗ'!$B$15:$H$1504,7,0)</f>
        <v>1E-3</v>
      </c>
      <c r="N155" s="137">
        <f>VLOOKUP(A155,'Показ 31.12'!$B$2:$D$742,3,0)</f>
        <v>0</v>
      </c>
      <c r="O155" s="137">
        <f>M155</f>
        <v>1E-3</v>
      </c>
      <c r="P155" s="137">
        <f t="shared" si="62"/>
        <v>0</v>
      </c>
      <c r="Q155" s="137">
        <f t="shared" si="63"/>
        <v>22.7</v>
      </c>
      <c r="R155" s="137"/>
      <c r="S155" s="137">
        <f t="shared" si="67"/>
        <v>0</v>
      </c>
      <c r="T155" s="137">
        <f t="shared" si="64"/>
        <v>1E-3</v>
      </c>
      <c r="U155" s="75"/>
      <c r="W155" s="27"/>
      <c r="X155">
        <f>VLOOKUP(A155,РАСЧЕТ!B:S,18,0)</f>
        <v>0</v>
      </c>
      <c r="Y155" s="27">
        <f t="shared" si="68"/>
        <v>0</v>
      </c>
      <c r="AB155" s="27">
        <f t="shared" si="74"/>
        <v>1E-3</v>
      </c>
      <c r="AC155" s="27">
        <f t="shared" si="65"/>
        <v>1E-3</v>
      </c>
    </row>
    <row r="156" spans="1:29" x14ac:dyDescent="0.3">
      <c r="A156" s="69" t="s">
        <v>104</v>
      </c>
      <c r="B156" s="138">
        <v>32.4</v>
      </c>
      <c r="C156" s="137">
        <v>6.79</v>
      </c>
      <c r="D156" s="137"/>
      <c r="E156" s="137"/>
      <c r="F156" s="137"/>
      <c r="G156" s="137"/>
      <c r="H156" s="137">
        <f>B156*$H$797</f>
        <v>1.0370799833038962</v>
      </c>
      <c r="I156" s="137">
        <f t="shared" si="66"/>
        <v>1.0370799833038962</v>
      </c>
      <c r="J156" s="137">
        <f t="shared" si="61"/>
        <v>7.8270799833038964</v>
      </c>
      <c r="K156" s="137"/>
      <c r="L156" s="137">
        <f>VLOOKUP(A156,'Показ 16.11'!$B$2:$D$742,3,0)</f>
        <v>10.038</v>
      </c>
      <c r="M156" s="137" t="str">
        <f>VLOOKUP(A156,'31.12ЛК ПОКАЗ'!$B$15:$H$1504,7,0)</f>
        <v>-</v>
      </c>
      <c r="N156" s="137">
        <f>VLOOKUP(A156,'Показ 31.12'!$B$2:$D$742,3,0)</f>
        <v>10.64</v>
      </c>
      <c r="O156" s="137">
        <f>N156</f>
        <v>10.64</v>
      </c>
      <c r="P156" s="137">
        <f t="shared" si="62"/>
        <v>0.60200000000000031</v>
      </c>
      <c r="Q156" s="137">
        <f t="shared" si="63"/>
        <v>32.4</v>
      </c>
      <c r="R156" s="137"/>
      <c r="S156" s="137">
        <f t="shared" si="67"/>
        <v>0.60200000000000031</v>
      </c>
      <c r="T156" s="137">
        <f t="shared" si="64"/>
        <v>10.64</v>
      </c>
      <c r="U156" s="75"/>
      <c r="W156" s="27"/>
      <c r="X156">
        <f>VLOOKUP(A156,РАСЧЕТ!B:S,18,0)</f>
        <v>1.0370799833038962</v>
      </c>
      <c r="Y156" s="27">
        <f t="shared" si="68"/>
        <v>0</v>
      </c>
      <c r="AB156" t="s">
        <v>4007</v>
      </c>
      <c r="AC156" s="27">
        <f t="shared" si="65"/>
        <v>10.64</v>
      </c>
    </row>
    <row r="157" spans="1:29" x14ac:dyDescent="0.3">
      <c r="A157" s="69" t="s">
        <v>163</v>
      </c>
      <c r="B157" s="138">
        <v>58.6</v>
      </c>
      <c r="C157" s="137">
        <v>11.202999999999999</v>
      </c>
      <c r="D157" s="137"/>
      <c r="E157" s="137"/>
      <c r="F157" s="137"/>
      <c r="G157" s="137"/>
      <c r="H157" s="137">
        <f>B157*$H$797</f>
        <v>1.8757063895558121</v>
      </c>
      <c r="I157" s="137">
        <f t="shared" si="66"/>
        <v>1.8757063895558121</v>
      </c>
      <c r="J157" s="137">
        <f t="shared" si="61"/>
        <v>13.078706389555812</v>
      </c>
      <c r="K157" s="137"/>
      <c r="L157" s="137">
        <f>VLOOKUP(A157,'Показ 16.11'!$B$2:$D$742,3,0)</f>
        <v>15.734</v>
      </c>
      <c r="M157" s="137" t="str">
        <f>VLOOKUP(A157,'31.12ЛК ПОКАЗ'!$B$15:$H$1504,7,0)</f>
        <v>-</v>
      </c>
      <c r="N157" s="137">
        <f>VLOOKUP(A157,'Показ 31.12'!$B$2:$D$742,3,0)</f>
        <v>16.678000000000001</v>
      </c>
      <c r="O157" s="137">
        <f>N157</f>
        <v>16.678000000000001</v>
      </c>
      <c r="P157" s="137">
        <f t="shared" si="62"/>
        <v>0.94400000000000084</v>
      </c>
      <c r="Q157" s="137">
        <f t="shared" si="63"/>
        <v>58.6</v>
      </c>
      <c r="R157" s="137"/>
      <c r="S157" s="137">
        <f t="shared" si="67"/>
        <v>0.94400000000000084</v>
      </c>
      <c r="T157" s="137">
        <f t="shared" si="64"/>
        <v>16.678000000000001</v>
      </c>
      <c r="U157" s="75"/>
      <c r="W157" s="27"/>
      <c r="X157">
        <f>VLOOKUP(A157,РАСЧЕТ!B:S,18,0)</f>
        <v>1.8757063895558121</v>
      </c>
      <c r="Y157" s="27">
        <f t="shared" si="68"/>
        <v>0</v>
      </c>
      <c r="AB157" t="s">
        <v>4007</v>
      </c>
      <c r="AC157" s="27">
        <f t="shared" si="65"/>
        <v>16.678000000000001</v>
      </c>
    </row>
    <row r="158" spans="1:29" x14ac:dyDescent="0.3">
      <c r="A158" s="69" t="s">
        <v>177</v>
      </c>
      <c r="B158" s="138">
        <v>78.400000000000006</v>
      </c>
      <c r="C158" s="137">
        <v>12.813000000000001</v>
      </c>
      <c r="D158" s="137">
        <f>VLOOKUP(A158,'31.03ЛК ПОКАЗ'!$B$15:$J$1504,9,0)</f>
        <v>16.556999999999999</v>
      </c>
      <c r="E158" s="137">
        <f>D158</f>
        <v>16.556999999999999</v>
      </c>
      <c r="F158" s="137">
        <f>E158-C158</f>
        <v>3.743999999999998</v>
      </c>
      <c r="G158" s="137">
        <f>B158</f>
        <v>78.400000000000006</v>
      </c>
      <c r="H158" s="137"/>
      <c r="I158" s="137">
        <f t="shared" si="66"/>
        <v>3.743999999999998</v>
      </c>
      <c r="J158" s="137">
        <f t="shared" si="61"/>
        <v>16.556999999999999</v>
      </c>
      <c r="K158" s="137"/>
      <c r="L158" s="137">
        <f>VLOOKUP(A158,'Показ 16.11'!$B$2:$D$742,3,0)</f>
        <v>18.623999999999999</v>
      </c>
      <c r="M158" s="137">
        <f>VLOOKUP(A158,'31.12ЛК ПОКАЗ'!$B$15:$H$1504,7,0)</f>
        <v>19.152000000000001</v>
      </c>
      <c r="N158" s="137">
        <f>VLOOKUP(A158,'Показ 31.12'!$B$2:$D$742,3,0)</f>
        <v>19.741</v>
      </c>
      <c r="O158" s="137">
        <f>M158</f>
        <v>19.152000000000001</v>
      </c>
      <c r="P158" s="137">
        <f t="shared" si="62"/>
        <v>0.52800000000000225</v>
      </c>
      <c r="Q158" s="137">
        <f t="shared" si="63"/>
        <v>78.400000000000006</v>
      </c>
      <c r="R158" s="137"/>
      <c r="S158" s="137">
        <f t="shared" si="67"/>
        <v>0.52800000000000225</v>
      </c>
      <c r="T158" s="137">
        <f t="shared" si="64"/>
        <v>19.152000000000001</v>
      </c>
      <c r="U158" s="75"/>
      <c r="W158" s="27"/>
      <c r="X158">
        <f>VLOOKUP(A158,РАСЧЕТ!B:S,18,0)</f>
        <v>3.743999999999998</v>
      </c>
      <c r="Y158" s="27">
        <f t="shared" si="68"/>
        <v>0</v>
      </c>
      <c r="AB158" s="27">
        <f t="shared" ref="AB158:AB159" si="75">J158</f>
        <v>16.556999999999999</v>
      </c>
      <c r="AC158" s="27">
        <f t="shared" si="65"/>
        <v>19.152000000000001</v>
      </c>
    </row>
    <row r="159" spans="1:29" x14ac:dyDescent="0.3">
      <c r="A159" s="69" t="s">
        <v>121</v>
      </c>
      <c r="B159" s="138">
        <v>69.8</v>
      </c>
      <c r="C159" s="137">
        <v>1E-3</v>
      </c>
      <c r="D159" s="137">
        <f>VLOOKUP(A159,'31.03ЛК ПОКАЗ'!$B$15:$J$1504,7,0)</f>
        <v>3</v>
      </c>
      <c r="E159" s="137">
        <f>D159</f>
        <v>3</v>
      </c>
      <c r="F159" s="137">
        <f>E159-C159</f>
        <v>2.9990000000000001</v>
      </c>
      <c r="G159" s="137">
        <f>B159</f>
        <v>69.8</v>
      </c>
      <c r="H159" s="137"/>
      <c r="I159" s="137">
        <f t="shared" si="66"/>
        <v>2.9990000000000001</v>
      </c>
      <c r="J159" s="137">
        <f t="shared" si="61"/>
        <v>3</v>
      </c>
      <c r="K159" s="137"/>
      <c r="L159" s="137">
        <v>3</v>
      </c>
      <c r="M159" s="137">
        <v>3</v>
      </c>
      <c r="N159" s="137">
        <f>VLOOKUP(A159,'Показ 31.12'!$B$2:$D$742,3,0)</f>
        <v>0</v>
      </c>
      <c r="O159" s="137">
        <f>M159</f>
        <v>3</v>
      </c>
      <c r="P159" s="137">
        <f t="shared" si="62"/>
        <v>0</v>
      </c>
      <c r="Q159" s="137">
        <f t="shared" si="63"/>
        <v>69.8</v>
      </c>
      <c r="R159" s="137"/>
      <c r="S159" s="137">
        <f t="shared" si="67"/>
        <v>0</v>
      </c>
      <c r="T159" s="137">
        <f t="shared" si="64"/>
        <v>3</v>
      </c>
      <c r="U159" s="75"/>
      <c r="W159" s="27"/>
      <c r="X159">
        <f>VLOOKUP(A159,РАСЧЕТ!B:S,18,0)</f>
        <v>2.9990000000000001</v>
      </c>
      <c r="Y159" s="27">
        <f t="shared" si="68"/>
        <v>0</v>
      </c>
      <c r="AB159" s="27">
        <f t="shared" si="75"/>
        <v>3</v>
      </c>
      <c r="AC159" s="27">
        <f t="shared" si="65"/>
        <v>3</v>
      </c>
    </row>
    <row r="160" spans="1:29" x14ac:dyDescent="0.3">
      <c r="A160" s="69" t="s">
        <v>207</v>
      </c>
      <c r="B160" s="138">
        <v>79.599999999999994</v>
      </c>
      <c r="C160" s="137">
        <v>21.620999999999999</v>
      </c>
      <c r="D160" s="137"/>
      <c r="E160" s="137"/>
      <c r="F160" s="137"/>
      <c r="G160" s="137"/>
      <c r="H160" s="137">
        <f>B160*$H$797</f>
        <v>2.5478878602157446</v>
      </c>
      <c r="I160" s="137">
        <f t="shared" si="66"/>
        <v>2.5478878602157446</v>
      </c>
      <c r="J160" s="137">
        <f t="shared" si="61"/>
        <v>24.168887860215744</v>
      </c>
      <c r="K160" s="137"/>
      <c r="L160" s="137">
        <f>VLOOKUP(A160,'Показ 16.11'!$B$2:$D$742,3,0)</f>
        <v>28.785</v>
      </c>
      <c r="M160" s="137" t="str">
        <f>VLOOKUP(A160,'31.12ЛК ПОКАЗ'!$B$15:$H$1504,7,0)</f>
        <v>-</v>
      </c>
      <c r="N160" s="137">
        <f>VLOOKUP(A160,'Показ 31.12'!$B$2:$D$742,3,0)</f>
        <v>30.512</v>
      </c>
      <c r="O160" s="137">
        <f>N160</f>
        <v>30.512</v>
      </c>
      <c r="P160" s="137">
        <f t="shared" si="62"/>
        <v>1.7270000000000003</v>
      </c>
      <c r="Q160" s="137">
        <f t="shared" si="63"/>
        <v>79.599999999999994</v>
      </c>
      <c r="R160" s="137"/>
      <c r="S160" s="137">
        <f t="shared" si="67"/>
        <v>1.7270000000000003</v>
      </c>
      <c r="T160" s="137">
        <f t="shared" si="64"/>
        <v>30.512</v>
      </c>
      <c r="U160" s="75"/>
      <c r="W160" s="27"/>
      <c r="X160">
        <f>VLOOKUP(A160,РАСЧЕТ!B:S,18,0)</f>
        <v>2.5478878602157446</v>
      </c>
      <c r="Y160" s="27">
        <f t="shared" si="68"/>
        <v>0</v>
      </c>
      <c r="AB160" t="s">
        <v>4007</v>
      </c>
      <c r="AC160" s="27">
        <f t="shared" si="65"/>
        <v>30.512</v>
      </c>
    </row>
    <row r="161" spans="1:29" x14ac:dyDescent="0.3">
      <c r="A161" s="69" t="s">
        <v>54</v>
      </c>
      <c r="B161" s="138">
        <v>36.799999999999997</v>
      </c>
      <c r="C161" s="137">
        <v>9.6310000000000002</v>
      </c>
      <c r="D161" s="137">
        <f>VLOOKUP(A161,'31.03ЛК ПОКАЗ'!$B$15:$J$1504,9,0)</f>
        <v>10.903</v>
      </c>
      <c r="E161" s="137">
        <f>D161</f>
        <v>10.903</v>
      </c>
      <c r="F161" s="137">
        <f>E161-C161</f>
        <v>1.2720000000000002</v>
      </c>
      <c r="G161" s="137">
        <f>B161</f>
        <v>36.799999999999997</v>
      </c>
      <c r="H161" s="137"/>
      <c r="I161" s="137">
        <f t="shared" si="66"/>
        <v>1.2720000000000002</v>
      </c>
      <c r="J161" s="137">
        <f t="shared" si="61"/>
        <v>10.903</v>
      </c>
      <c r="K161" s="137"/>
      <c r="L161" s="137">
        <f>VLOOKUP(A161,'Показ 16.11'!$B$2:$D$742,3,0)</f>
        <v>10.903</v>
      </c>
      <c r="M161" s="137">
        <f>VLOOKUP(A161,'31.12ЛК ПОКАЗ'!$B$15:$H$1504,7,0)</f>
        <v>10.903</v>
      </c>
      <c r="N161" s="137">
        <f>VLOOKUP(A161,'Показ 31.12'!$B$2:$D$742,3,0)</f>
        <v>11.557</v>
      </c>
      <c r="O161" s="137">
        <f>M161</f>
        <v>10.903</v>
      </c>
      <c r="P161" s="137">
        <f t="shared" si="62"/>
        <v>0</v>
      </c>
      <c r="Q161" s="137">
        <f t="shared" si="63"/>
        <v>36.799999999999997</v>
      </c>
      <c r="R161" s="137"/>
      <c r="S161" s="137">
        <f t="shared" si="67"/>
        <v>0</v>
      </c>
      <c r="T161" s="137">
        <f t="shared" si="64"/>
        <v>10.903</v>
      </c>
      <c r="U161" s="75"/>
      <c r="W161" s="27"/>
      <c r="X161">
        <f>VLOOKUP(A161,РАСЧЕТ!B:S,18,0)</f>
        <v>1.2720000000000002</v>
      </c>
      <c r="Y161" s="27">
        <f t="shared" si="68"/>
        <v>0</v>
      </c>
      <c r="AB161" s="27">
        <f>J161</f>
        <v>10.903</v>
      </c>
      <c r="AC161" s="27">
        <f t="shared" si="65"/>
        <v>10.903</v>
      </c>
    </row>
    <row r="162" spans="1:29" x14ac:dyDescent="0.3">
      <c r="A162" s="69" t="s">
        <v>280</v>
      </c>
      <c r="B162" s="138">
        <v>22.7</v>
      </c>
      <c r="C162" s="137">
        <v>5.1360000000000001</v>
      </c>
      <c r="D162" s="137"/>
      <c r="E162" s="137"/>
      <c r="F162" s="137"/>
      <c r="G162" s="137"/>
      <c r="H162" s="137">
        <f>B162*$H$797</f>
        <v>0.72659616114192727</v>
      </c>
      <c r="I162" s="137">
        <f t="shared" si="66"/>
        <v>0.72659616114192727</v>
      </c>
      <c r="J162" s="137">
        <f t="shared" si="61"/>
        <v>5.8625961611419273</v>
      </c>
      <c r="K162" s="137"/>
      <c r="L162" s="137">
        <f>VLOOKUP(A162,'Показ 16.11'!$B$2:$D$742,3,0)</f>
        <v>6.98</v>
      </c>
      <c r="M162" s="137" t="str">
        <f>VLOOKUP(A162,'31.12ЛК ПОКАЗ'!$B$15:$H$1504,7,0)</f>
        <v>-</v>
      </c>
      <c r="N162" s="137">
        <f>VLOOKUP(A162,'Показ 31.12'!$B$2:$D$742,3,0)</f>
        <v>7.399</v>
      </c>
      <c r="O162" s="137">
        <f>N162</f>
        <v>7.399</v>
      </c>
      <c r="P162" s="137">
        <f t="shared" si="62"/>
        <v>0.41899999999999959</v>
      </c>
      <c r="Q162" s="137">
        <f t="shared" si="63"/>
        <v>22.7</v>
      </c>
      <c r="R162" s="137"/>
      <c r="S162" s="137">
        <f t="shared" si="67"/>
        <v>0.41899999999999959</v>
      </c>
      <c r="T162" s="137">
        <f t="shared" si="64"/>
        <v>7.399</v>
      </c>
      <c r="U162" s="75"/>
      <c r="W162" s="27"/>
      <c r="X162">
        <f>VLOOKUP(A162,РАСЧЕТ!B:S,18,0)</f>
        <v>0.72659616114192727</v>
      </c>
      <c r="Y162" s="27">
        <f t="shared" si="68"/>
        <v>0</v>
      </c>
      <c r="AB162" t="s">
        <v>4007</v>
      </c>
      <c r="AC162" s="27">
        <f t="shared" si="65"/>
        <v>7.399</v>
      </c>
    </row>
    <row r="163" spans="1:29" x14ac:dyDescent="0.3">
      <c r="A163" s="69" t="s">
        <v>65</v>
      </c>
      <c r="B163" s="138">
        <v>32.4</v>
      </c>
      <c r="C163" s="137">
        <v>10.289</v>
      </c>
      <c r="D163" s="137"/>
      <c r="E163" s="137"/>
      <c r="F163" s="137"/>
      <c r="G163" s="137"/>
      <c r="H163" s="137">
        <f>B163*$H$797</f>
        <v>1.0370799833038962</v>
      </c>
      <c r="I163" s="137">
        <f t="shared" si="66"/>
        <v>1.0370799833038962</v>
      </c>
      <c r="J163" s="137">
        <f t="shared" si="61"/>
        <v>11.326079983303895</v>
      </c>
      <c r="K163" s="137"/>
      <c r="L163" s="137">
        <f>VLOOKUP(A163,'Показ 16.11'!$B$2:$D$742,3,0)</f>
        <v>14.353</v>
      </c>
      <c r="M163" s="137" t="str">
        <f>VLOOKUP(A163,'31.12ЛК ПОКАЗ'!$B$15:$H$1504,7,0)</f>
        <v>-</v>
      </c>
      <c r="N163" s="137">
        <f>VLOOKUP(A163,'Показ 31.12'!$B$2:$D$742,3,0)</f>
        <v>15.214</v>
      </c>
      <c r="O163" s="137">
        <f>N163</f>
        <v>15.214</v>
      </c>
      <c r="P163" s="137">
        <f t="shared" si="62"/>
        <v>0.86100000000000065</v>
      </c>
      <c r="Q163" s="137">
        <f t="shared" si="63"/>
        <v>32.4</v>
      </c>
      <c r="R163" s="137"/>
      <c r="S163" s="137">
        <f t="shared" si="67"/>
        <v>0.86100000000000065</v>
      </c>
      <c r="T163" s="137">
        <f t="shared" si="64"/>
        <v>15.214</v>
      </c>
      <c r="U163" s="75"/>
      <c r="W163" s="27"/>
      <c r="X163">
        <f>VLOOKUP(A163,РАСЧЕТ!B:S,18,0)</f>
        <v>1.0370799833038962</v>
      </c>
      <c r="Y163" s="27">
        <f t="shared" si="68"/>
        <v>0</v>
      </c>
      <c r="AB163" t="s">
        <v>4007</v>
      </c>
      <c r="AC163" s="27">
        <f t="shared" si="65"/>
        <v>15.214</v>
      </c>
    </row>
    <row r="164" spans="1:29" x14ac:dyDescent="0.3">
      <c r="A164" s="69" t="s">
        <v>260</v>
      </c>
      <c r="B164" s="138">
        <v>58.6</v>
      </c>
      <c r="C164" s="137">
        <v>8.7240000000000002</v>
      </c>
      <c r="D164" s="137">
        <f>VLOOKUP(A164,'31.03ЛК ПОКАЗ'!$B$15:$J$1504,9,0)</f>
        <v>9.0050000000000008</v>
      </c>
      <c r="E164" s="137">
        <f>D164</f>
        <v>9.0050000000000008</v>
      </c>
      <c r="F164" s="137">
        <f>E164-C164</f>
        <v>0.28100000000000058</v>
      </c>
      <c r="G164" s="137">
        <f>B164</f>
        <v>58.6</v>
      </c>
      <c r="H164" s="137"/>
      <c r="I164" s="137">
        <f t="shared" si="66"/>
        <v>0.28100000000000058</v>
      </c>
      <c r="J164" s="137">
        <f t="shared" si="61"/>
        <v>9.0050000000000008</v>
      </c>
      <c r="K164" s="137"/>
      <c r="L164" s="137">
        <f>VLOOKUP(A164,'Показ 16.11'!$B$2:$D$742,3,0)</f>
        <v>9.0060000000000002</v>
      </c>
      <c r="M164" s="137">
        <f>VLOOKUP(A164,'31.12ЛК ПОКАЗ'!$B$15:$H$1504,7,0)</f>
        <v>9.0210000000000008</v>
      </c>
      <c r="N164" s="137">
        <f>VLOOKUP(A164,'Показ 31.12'!$B$2:$D$742,3,0)</f>
        <v>9.5459999999999994</v>
      </c>
      <c r="O164" s="137">
        <f>M164</f>
        <v>9.0210000000000008</v>
      </c>
      <c r="P164" s="137">
        <f t="shared" si="62"/>
        <v>1.5000000000000568E-2</v>
      </c>
      <c r="Q164" s="137">
        <f t="shared" si="63"/>
        <v>58.6</v>
      </c>
      <c r="R164" s="137"/>
      <c r="S164" s="137">
        <f t="shared" si="67"/>
        <v>1.5000000000000568E-2</v>
      </c>
      <c r="T164" s="137">
        <f t="shared" si="64"/>
        <v>9.0210000000000008</v>
      </c>
      <c r="U164" s="75"/>
      <c r="W164" s="27"/>
      <c r="X164">
        <f>VLOOKUP(A164,РАСЧЕТ!B:S,18,0)</f>
        <v>0.28100000000000058</v>
      </c>
      <c r="Y164" s="27">
        <f t="shared" si="68"/>
        <v>0</v>
      </c>
      <c r="AB164" s="27">
        <f>J164</f>
        <v>9.0050000000000008</v>
      </c>
      <c r="AC164" s="27">
        <f t="shared" si="65"/>
        <v>9.0210000000000008</v>
      </c>
    </row>
    <row r="165" spans="1:29" x14ac:dyDescent="0.3">
      <c r="A165" s="69" t="s">
        <v>94</v>
      </c>
      <c r="B165" s="138">
        <v>69.8</v>
      </c>
      <c r="C165" s="137">
        <v>22.428000000000001</v>
      </c>
      <c r="D165" s="137"/>
      <c r="E165" s="137"/>
      <c r="F165" s="137"/>
      <c r="G165" s="137"/>
      <c r="H165" s="137">
        <f>B165*$H$797</f>
        <v>2.2342031739077761</v>
      </c>
      <c r="I165" s="137">
        <f t="shared" si="66"/>
        <v>2.2342031739077761</v>
      </c>
      <c r="J165" s="137">
        <f t="shared" si="61"/>
        <v>24.662203173907777</v>
      </c>
      <c r="K165" s="137"/>
      <c r="L165" s="137">
        <f>VLOOKUP(A165,'Показ 16.11'!$B$2:$D$742,3,0)</f>
        <v>25.885000000000002</v>
      </c>
      <c r="M165" s="137" t="str">
        <f>VLOOKUP(A165,'31.12ЛК ПОКАЗ'!$B$15:$H$1504,7,0)</f>
        <v>-</v>
      </c>
      <c r="N165" s="137">
        <f>VLOOKUP(A165,'Показ 31.12'!$B$2:$D$742,3,0)</f>
        <v>27.437999999999999</v>
      </c>
      <c r="O165" s="137">
        <f>N165</f>
        <v>27.437999999999999</v>
      </c>
      <c r="P165" s="137">
        <f t="shared" si="62"/>
        <v>1.5529999999999973</v>
      </c>
      <c r="Q165" s="137">
        <f t="shared" si="63"/>
        <v>69.8</v>
      </c>
      <c r="R165" s="137"/>
      <c r="S165" s="137">
        <f t="shared" si="67"/>
        <v>1.5529999999999973</v>
      </c>
      <c r="T165" s="137">
        <f t="shared" si="64"/>
        <v>27.437999999999999</v>
      </c>
      <c r="U165" s="75"/>
      <c r="W165" s="27"/>
      <c r="X165">
        <f>VLOOKUP(A165,РАСЧЕТ!B:S,18,0)</f>
        <v>2.2342031739077761</v>
      </c>
      <c r="Y165" s="27">
        <f t="shared" si="68"/>
        <v>0</v>
      </c>
      <c r="AB165" t="s">
        <v>4007</v>
      </c>
      <c r="AC165" s="27">
        <f t="shared" si="65"/>
        <v>27.437999999999999</v>
      </c>
    </row>
    <row r="166" spans="1:29" x14ac:dyDescent="0.3">
      <c r="A166" s="69" t="s">
        <v>217</v>
      </c>
      <c r="B166" s="138">
        <v>111.7</v>
      </c>
      <c r="C166" s="137">
        <v>12.657999999999999</v>
      </c>
      <c r="D166" s="137"/>
      <c r="E166" s="137"/>
      <c r="F166" s="137"/>
      <c r="G166" s="137"/>
      <c r="H166" s="137">
        <f>B166*$H$797</f>
        <v>3.5753652510816423</v>
      </c>
      <c r="I166" s="137">
        <f t="shared" si="66"/>
        <v>3.5753652510816423</v>
      </c>
      <c r="J166" s="137">
        <f t="shared" si="61"/>
        <v>16.233365251081644</v>
      </c>
      <c r="K166" s="137"/>
      <c r="L166" s="137">
        <f>VLOOKUP(A166,'Показ 16.11'!$B$2:$D$742,3,0)</f>
        <v>21.420999999999999</v>
      </c>
      <c r="M166" s="137" t="str">
        <f>VLOOKUP(A166,'31.12ЛК ПОКАЗ'!$B$15:$H$1504,7,0)</f>
        <v>-</v>
      </c>
      <c r="N166" s="137">
        <f>VLOOKUP(A166,'Показ 31.12'!$B$2:$D$742,3,0)</f>
        <v>22.706</v>
      </c>
      <c r="O166" s="137">
        <f>N166</f>
        <v>22.706</v>
      </c>
      <c r="P166" s="137">
        <f t="shared" si="62"/>
        <v>1.2850000000000001</v>
      </c>
      <c r="Q166" s="137">
        <f t="shared" si="63"/>
        <v>111.7</v>
      </c>
      <c r="R166" s="137"/>
      <c r="S166" s="137">
        <f t="shared" si="67"/>
        <v>1.2850000000000001</v>
      </c>
      <c r="T166" s="137">
        <f t="shared" si="64"/>
        <v>22.706</v>
      </c>
      <c r="U166" s="75"/>
      <c r="W166" s="27"/>
      <c r="X166">
        <f>VLOOKUP(A166,РАСЧЕТ!B:S,18,0)</f>
        <v>3.5753652510816423</v>
      </c>
      <c r="Y166" s="27">
        <f t="shared" si="68"/>
        <v>0</v>
      </c>
      <c r="AB166" t="s">
        <v>4007</v>
      </c>
      <c r="AC166" s="27">
        <f t="shared" si="65"/>
        <v>22.706</v>
      </c>
    </row>
    <row r="167" spans="1:29" x14ac:dyDescent="0.3">
      <c r="A167" s="69" t="s">
        <v>295</v>
      </c>
      <c r="B167" s="138">
        <v>51</v>
      </c>
      <c r="C167" s="137">
        <v>5.7869999999999999</v>
      </c>
      <c r="D167" s="137"/>
      <c r="E167" s="137"/>
      <c r="F167" s="137"/>
      <c r="G167" s="137"/>
      <c r="H167" s="137">
        <f>B167*$H$797</f>
        <v>1.6324407144598365</v>
      </c>
      <c r="I167" s="137">
        <f t="shared" si="66"/>
        <v>1.6324407144598365</v>
      </c>
      <c r="J167" s="137">
        <f t="shared" si="61"/>
        <v>7.4194407144598369</v>
      </c>
      <c r="K167" s="137"/>
      <c r="L167" s="137">
        <f>VLOOKUP(A167,'Показ 16.11'!$B$2:$D$742,3,0)</f>
        <v>8.7620000000000005</v>
      </c>
      <c r="M167" s="137" t="str">
        <f>VLOOKUP(A167,'31.12ЛК ПОКАЗ'!$B$15:$H$1504,7,0)</f>
        <v>-</v>
      </c>
      <c r="N167" s="137">
        <f>VLOOKUP(A167,'Показ 31.12'!$B$2:$D$742,3,0)</f>
        <v>9.2880000000000003</v>
      </c>
      <c r="O167" s="137">
        <f>N167</f>
        <v>9.2880000000000003</v>
      </c>
      <c r="P167" s="137">
        <f t="shared" si="62"/>
        <v>0.5259999999999998</v>
      </c>
      <c r="Q167" s="137">
        <f t="shared" si="63"/>
        <v>51</v>
      </c>
      <c r="R167" s="137"/>
      <c r="S167" s="137">
        <f t="shared" si="67"/>
        <v>0.5259999999999998</v>
      </c>
      <c r="T167" s="137">
        <f t="shared" si="64"/>
        <v>9.2880000000000003</v>
      </c>
      <c r="U167" s="75"/>
      <c r="W167" s="27"/>
      <c r="X167">
        <f>VLOOKUP(A167,РАСЧЕТ!B:S,18,0)</f>
        <v>1.6324407144598365</v>
      </c>
      <c r="Y167" s="27">
        <f t="shared" si="68"/>
        <v>0</v>
      </c>
      <c r="AB167" t="s">
        <v>4007</v>
      </c>
      <c r="AC167" s="27">
        <f t="shared" si="65"/>
        <v>9.2880000000000003</v>
      </c>
    </row>
    <row r="168" spans="1:29" x14ac:dyDescent="0.3">
      <c r="A168" s="69" t="s">
        <v>303</v>
      </c>
      <c r="B168" s="138">
        <v>31.4</v>
      </c>
      <c r="C168" s="137">
        <v>3.3290000000000002</v>
      </c>
      <c r="D168" s="137"/>
      <c r="E168" s="137"/>
      <c r="F168" s="137"/>
      <c r="G168" s="137"/>
      <c r="H168" s="137">
        <f>B168*$H$797</f>
        <v>1.0050713418438992</v>
      </c>
      <c r="I168" s="137">
        <f t="shared" si="66"/>
        <v>1.0050713418438992</v>
      </c>
      <c r="J168" s="137">
        <f t="shared" si="61"/>
        <v>4.3340713418438996</v>
      </c>
      <c r="K168" s="137"/>
      <c r="L168" s="137">
        <f>VLOOKUP(A168,'Показ 16.11'!$B$2:$D$742,3,0)</f>
        <v>5.6</v>
      </c>
      <c r="M168" s="137" t="str">
        <f>VLOOKUP(A168,'31.12ЛК ПОКАЗ'!$B$15:$H$1504,7,0)</f>
        <v>-</v>
      </c>
      <c r="N168" s="137">
        <f>VLOOKUP(A168,'Показ 31.12'!$B$2:$D$742,3,0)</f>
        <v>5.9359999999999999</v>
      </c>
      <c r="O168" s="137">
        <f>N168</f>
        <v>5.9359999999999999</v>
      </c>
      <c r="P168" s="137">
        <f t="shared" si="62"/>
        <v>0.3360000000000003</v>
      </c>
      <c r="Q168" s="137">
        <f t="shared" si="63"/>
        <v>31.4</v>
      </c>
      <c r="R168" s="137"/>
      <c r="S168" s="137">
        <f t="shared" si="67"/>
        <v>0.3360000000000003</v>
      </c>
      <c r="T168" s="137">
        <f t="shared" si="64"/>
        <v>5.9359999999999999</v>
      </c>
      <c r="U168" s="75"/>
      <c r="W168" s="27"/>
      <c r="X168">
        <f>VLOOKUP(A168,РАСЧЕТ!B:S,18,0)</f>
        <v>1.0050713418438992</v>
      </c>
      <c r="Y168" s="27">
        <f t="shared" si="68"/>
        <v>0</v>
      </c>
      <c r="AB168" t="s">
        <v>4007</v>
      </c>
      <c r="AC168" s="27">
        <f t="shared" si="65"/>
        <v>5.9359999999999999</v>
      </c>
    </row>
    <row r="169" spans="1:29" s="157" customFormat="1" x14ac:dyDescent="0.3">
      <c r="A169" s="153" t="s">
        <v>131</v>
      </c>
      <c r="B169" s="154">
        <v>72.599999999999994</v>
      </c>
      <c r="C169" s="155">
        <v>6.6859999999999999</v>
      </c>
      <c r="D169" s="155">
        <v>6.6859999999999999</v>
      </c>
      <c r="E169" s="155">
        <f>D169</f>
        <v>6.6859999999999999</v>
      </c>
      <c r="F169" s="155">
        <f>E169-C169</f>
        <v>0</v>
      </c>
      <c r="G169" s="155">
        <f>B169</f>
        <v>72.599999999999994</v>
      </c>
      <c r="H169" s="155"/>
      <c r="I169" s="137">
        <f t="shared" si="66"/>
        <v>0</v>
      </c>
      <c r="J169" s="155">
        <f t="shared" si="61"/>
        <v>6.6859999999999999</v>
      </c>
      <c r="K169" s="155"/>
      <c r="L169" s="155">
        <v>6.6859999999999999</v>
      </c>
      <c r="M169" s="155">
        <v>6.6859999999999999</v>
      </c>
      <c r="N169" s="155">
        <f>VLOOKUP(A169,'Показ 31.12'!$B$2:$D$742,3,0)</f>
        <v>7.2640000000000002</v>
      </c>
      <c r="O169" s="155">
        <f>M169</f>
        <v>6.6859999999999999</v>
      </c>
      <c r="P169" s="155">
        <f t="shared" si="62"/>
        <v>0</v>
      </c>
      <c r="Q169" s="155">
        <f t="shared" si="63"/>
        <v>72.599999999999994</v>
      </c>
      <c r="R169" s="155"/>
      <c r="S169" s="137">
        <f t="shared" si="67"/>
        <v>0</v>
      </c>
      <c r="T169" s="155">
        <f t="shared" si="64"/>
        <v>6.6859999999999999</v>
      </c>
      <c r="U169" s="156"/>
      <c r="W169" s="155"/>
      <c r="X169">
        <f>VLOOKUP(A169,РАСЧЕТ!B:S,18,0)</f>
        <v>0</v>
      </c>
      <c r="Y169" s="27">
        <f t="shared" si="68"/>
        <v>0</v>
      </c>
      <c r="AB169" s="27">
        <f>J169</f>
        <v>6.6859999999999999</v>
      </c>
      <c r="AC169" s="27">
        <f t="shared" si="65"/>
        <v>6.6859999999999999</v>
      </c>
    </row>
    <row r="170" spans="1:29" x14ac:dyDescent="0.3">
      <c r="A170" s="69" t="s">
        <v>190</v>
      </c>
      <c r="B170" s="138">
        <v>45.8</v>
      </c>
      <c r="C170" s="137">
        <v>4.3579999999999997</v>
      </c>
      <c r="D170" s="137"/>
      <c r="E170" s="137"/>
      <c r="F170" s="137"/>
      <c r="G170" s="137"/>
      <c r="H170" s="137">
        <f>B170*$H$797</f>
        <v>1.465995778867853</v>
      </c>
      <c r="I170" s="137">
        <f t="shared" si="66"/>
        <v>1.465995778867853</v>
      </c>
      <c r="J170" s="137">
        <f t="shared" si="61"/>
        <v>5.8239957788678529</v>
      </c>
      <c r="K170" s="137"/>
      <c r="L170" s="137">
        <f>VLOOKUP(A170,'Показ 16.11'!$B$2:$D$742,3,0)</f>
        <v>7.6109999999999998</v>
      </c>
      <c r="M170" s="137" t="str">
        <f>VLOOKUP(A170,'31.12ЛК ПОКАЗ'!$B$15:$H$1504,7,0)</f>
        <v>-</v>
      </c>
      <c r="N170" s="137">
        <f>VLOOKUP(A170,'Показ 31.12'!$B$2:$D$742,3,0)</f>
        <v>8.0679999999999996</v>
      </c>
      <c r="O170" s="137">
        <f t="shared" ref="O170:O175" si="76">N170</f>
        <v>8.0679999999999996</v>
      </c>
      <c r="P170" s="137">
        <f t="shared" si="62"/>
        <v>0.45699999999999985</v>
      </c>
      <c r="Q170" s="137">
        <f t="shared" si="63"/>
        <v>45.8</v>
      </c>
      <c r="R170" s="137"/>
      <c r="S170" s="137">
        <f t="shared" si="67"/>
        <v>0.45699999999999985</v>
      </c>
      <c r="T170" s="137">
        <f t="shared" si="64"/>
        <v>8.0679999999999996</v>
      </c>
      <c r="U170" s="75"/>
      <c r="W170" s="27"/>
      <c r="X170">
        <f>VLOOKUP(A170,РАСЧЕТ!B:S,18,0)</f>
        <v>1.465995778867853</v>
      </c>
      <c r="Y170" s="27">
        <f t="shared" si="68"/>
        <v>0</v>
      </c>
      <c r="AB170" t="s">
        <v>4007</v>
      </c>
      <c r="AC170" s="27">
        <f t="shared" si="65"/>
        <v>8.0679999999999996</v>
      </c>
    </row>
    <row r="171" spans="1:29" x14ac:dyDescent="0.3">
      <c r="A171" s="69" t="s">
        <v>43</v>
      </c>
      <c r="B171" s="138">
        <v>82</v>
      </c>
      <c r="C171" s="137">
        <v>14.601000000000001</v>
      </c>
      <c r="D171" s="137"/>
      <c r="E171" s="137"/>
      <c r="F171" s="137"/>
      <c r="G171" s="137"/>
      <c r="H171" s="137">
        <f>B171*$H$797</f>
        <v>2.624708599719737</v>
      </c>
      <c r="I171" s="137">
        <f t="shared" si="66"/>
        <v>2.624708599719737</v>
      </c>
      <c r="J171" s="137">
        <f t="shared" si="61"/>
        <v>17.225708599719738</v>
      </c>
      <c r="K171" s="137"/>
      <c r="L171" s="137">
        <f>VLOOKUP(A171,'Показ 16.11'!$B$2:$D$742,3,0)</f>
        <v>24.16</v>
      </c>
      <c r="M171" s="137" t="str">
        <f>VLOOKUP(A171,'31.12ЛК ПОКАЗ'!$B$15:$H$1504,7,0)</f>
        <v>-</v>
      </c>
      <c r="N171" s="137">
        <f>VLOOKUP(A171,'Показ 31.12'!$B$2:$D$742,3,0)</f>
        <v>25.61</v>
      </c>
      <c r="O171" s="137">
        <f t="shared" si="76"/>
        <v>25.61</v>
      </c>
      <c r="P171" s="137">
        <f t="shared" si="62"/>
        <v>1.4499999999999993</v>
      </c>
      <c r="Q171" s="137">
        <f t="shared" si="63"/>
        <v>82</v>
      </c>
      <c r="R171" s="137"/>
      <c r="S171" s="137">
        <f t="shared" si="67"/>
        <v>1.4499999999999993</v>
      </c>
      <c r="T171" s="137">
        <f t="shared" si="64"/>
        <v>25.61</v>
      </c>
      <c r="U171" s="75"/>
      <c r="W171" s="27"/>
      <c r="X171">
        <f>VLOOKUP(A171,РАСЧЕТ!B:S,18,0)</f>
        <v>2.624708599719737</v>
      </c>
      <c r="Y171" s="27">
        <f t="shared" si="68"/>
        <v>0</v>
      </c>
      <c r="AB171" t="s">
        <v>4007</v>
      </c>
      <c r="AC171" s="27">
        <f t="shared" si="65"/>
        <v>25.61</v>
      </c>
    </row>
    <row r="172" spans="1:29" x14ac:dyDescent="0.3">
      <c r="A172" s="69" t="s">
        <v>103</v>
      </c>
      <c r="B172" s="138">
        <v>98.1</v>
      </c>
      <c r="C172" s="137">
        <v>15.03</v>
      </c>
      <c r="D172" s="137"/>
      <c r="E172" s="137"/>
      <c r="F172" s="137"/>
      <c r="G172" s="137"/>
      <c r="H172" s="137">
        <f>B172*$H$797</f>
        <v>3.1400477272256855</v>
      </c>
      <c r="I172" s="137">
        <f t="shared" si="66"/>
        <v>3.1400477272256855</v>
      </c>
      <c r="J172" s="137">
        <f t="shared" si="61"/>
        <v>18.170047727225686</v>
      </c>
      <c r="K172" s="137"/>
      <c r="L172" s="137">
        <f>VLOOKUP(A172,'Показ 16.11'!$B$2:$D$742,3,0)</f>
        <v>25.606999999999999</v>
      </c>
      <c r="M172" s="137" t="str">
        <f>VLOOKUP(A172,'31.12ЛК ПОКАЗ'!$B$15:$H$1504,7,0)</f>
        <v>-</v>
      </c>
      <c r="N172" s="137">
        <f>VLOOKUP(A172,'Показ 31.12'!$B$2:$D$742,3,0)</f>
        <v>27.143000000000001</v>
      </c>
      <c r="O172" s="137">
        <f t="shared" si="76"/>
        <v>27.143000000000001</v>
      </c>
      <c r="P172" s="137">
        <f t="shared" si="62"/>
        <v>1.5360000000000014</v>
      </c>
      <c r="Q172" s="137">
        <f t="shared" si="63"/>
        <v>98.1</v>
      </c>
      <c r="R172" s="137"/>
      <c r="S172" s="137">
        <f t="shared" si="67"/>
        <v>1.5360000000000014</v>
      </c>
      <c r="T172" s="137">
        <f t="shared" si="64"/>
        <v>27.143000000000001</v>
      </c>
      <c r="U172" s="75"/>
      <c r="W172" s="27"/>
      <c r="X172">
        <f>VLOOKUP(A172,РАСЧЕТ!B:S,18,0)</f>
        <v>3.1400477272256855</v>
      </c>
      <c r="Y172" s="27">
        <f t="shared" si="68"/>
        <v>0</v>
      </c>
      <c r="AB172" t="s">
        <v>4007</v>
      </c>
      <c r="AC172" s="27">
        <f t="shared" si="65"/>
        <v>27.143000000000001</v>
      </c>
    </row>
    <row r="173" spans="1:29" x14ac:dyDescent="0.3">
      <c r="A173" s="69" t="s">
        <v>326</v>
      </c>
      <c r="B173" s="138">
        <v>80.400000000000006</v>
      </c>
      <c r="C173" s="137">
        <v>3.3170000000000002</v>
      </c>
      <c r="D173" s="137"/>
      <c r="E173" s="137"/>
      <c r="F173" s="137"/>
      <c r="G173" s="137"/>
      <c r="H173" s="137">
        <f>B173*$H$797</f>
        <v>2.5734947733837426</v>
      </c>
      <c r="I173" s="137">
        <f t="shared" si="66"/>
        <v>2.5734947733837426</v>
      </c>
      <c r="J173" s="137">
        <f t="shared" si="61"/>
        <v>5.8904947733837432</v>
      </c>
      <c r="K173" s="137"/>
      <c r="L173" s="137">
        <f>VLOOKUP(A173,'Показ 16.11'!$B$2:$D$742,3,0)</f>
        <v>10.1</v>
      </c>
      <c r="M173" s="137" t="str">
        <f>VLOOKUP(A173,'31.12ЛК ПОКАЗ'!$B$15:$H$1504,7,0)</f>
        <v>-</v>
      </c>
      <c r="N173" s="137">
        <f>VLOOKUP(A173,'Показ 31.12'!$B$2:$D$742,3,0)</f>
        <v>10.706</v>
      </c>
      <c r="O173" s="137">
        <f t="shared" si="76"/>
        <v>10.706</v>
      </c>
      <c r="P173" s="137">
        <f t="shared" si="62"/>
        <v>0.60599999999999987</v>
      </c>
      <c r="Q173" s="137">
        <f t="shared" si="63"/>
        <v>80.400000000000006</v>
      </c>
      <c r="R173" s="137"/>
      <c r="S173" s="137">
        <f t="shared" si="67"/>
        <v>0.60599999999999987</v>
      </c>
      <c r="T173" s="137">
        <f t="shared" si="64"/>
        <v>10.706</v>
      </c>
      <c r="U173" s="75"/>
      <c r="W173" s="27"/>
      <c r="X173">
        <f>VLOOKUP(A173,РАСЧЕТ!B:S,18,0)</f>
        <v>2.5734947733837426</v>
      </c>
      <c r="Y173" s="27">
        <f t="shared" si="68"/>
        <v>0</v>
      </c>
      <c r="AB173" t="s">
        <v>4007</v>
      </c>
      <c r="AC173" s="27">
        <f t="shared" si="65"/>
        <v>10.706</v>
      </c>
    </row>
    <row r="174" spans="1:29" x14ac:dyDescent="0.3">
      <c r="A174" s="69" t="s">
        <v>256</v>
      </c>
      <c r="B174" s="138">
        <v>51.2</v>
      </c>
      <c r="C174" s="137">
        <v>10.269</v>
      </c>
      <c r="D174" s="137">
        <f>VLOOKUP(A174,'31.03ЛК ПОКАЗ'!$B$15:$J$1504,9,0)</f>
        <v>11.811</v>
      </c>
      <c r="E174" s="137">
        <f>D174</f>
        <v>11.811</v>
      </c>
      <c r="F174" s="137">
        <f>E174-C174</f>
        <v>1.5419999999999998</v>
      </c>
      <c r="G174" s="137">
        <f>B174</f>
        <v>51.2</v>
      </c>
      <c r="H174" s="137"/>
      <c r="I174" s="137">
        <f t="shared" si="66"/>
        <v>1.5419999999999998</v>
      </c>
      <c r="J174" s="137">
        <f t="shared" si="61"/>
        <v>11.811</v>
      </c>
      <c r="K174" s="137"/>
      <c r="L174" s="137">
        <f>VLOOKUP(A174,'Показ 16.11'!$B$2:$D$742,3,0)</f>
        <v>12.422000000000001</v>
      </c>
      <c r="M174" s="137" t="str">
        <f>VLOOKUP(A174,'31.12ЛК ПОКАЗ'!$B$15:$H$1504,7,0)</f>
        <v>-</v>
      </c>
      <c r="N174" s="137">
        <f>VLOOKUP(A174,'Показ 31.12'!$B$2:$D$742,3,0)</f>
        <v>13.167</v>
      </c>
      <c r="O174" s="137">
        <f t="shared" si="76"/>
        <v>13.167</v>
      </c>
      <c r="P174" s="137">
        <f t="shared" si="62"/>
        <v>0.74499999999999922</v>
      </c>
      <c r="Q174" s="137">
        <f t="shared" si="63"/>
        <v>51.2</v>
      </c>
      <c r="R174" s="137"/>
      <c r="S174" s="137">
        <f t="shared" si="67"/>
        <v>0.74499999999999922</v>
      </c>
      <c r="T174" s="137">
        <f t="shared" si="64"/>
        <v>13.167</v>
      </c>
      <c r="U174" s="75"/>
      <c r="W174" s="27"/>
      <c r="X174">
        <f>VLOOKUP(A174,РАСЧЕТ!B:S,18,0)</f>
        <v>1.5419999999999998</v>
      </c>
      <c r="Y174" s="27">
        <f t="shared" si="68"/>
        <v>0</v>
      </c>
      <c r="AB174" s="27">
        <f>J174</f>
        <v>11.811</v>
      </c>
      <c r="AC174" s="27">
        <f t="shared" si="65"/>
        <v>13.167</v>
      </c>
    </row>
    <row r="175" spans="1:29" x14ac:dyDescent="0.3">
      <c r="A175" s="69" t="s">
        <v>64</v>
      </c>
      <c r="B175" s="138">
        <v>50.9</v>
      </c>
      <c r="C175" s="137">
        <v>16.468</v>
      </c>
      <c r="D175" s="137"/>
      <c r="E175" s="137"/>
      <c r="F175" s="137"/>
      <c r="G175" s="137"/>
      <c r="H175" s="137">
        <f>B175*$H$797</f>
        <v>1.6292398503138368</v>
      </c>
      <c r="I175" s="137">
        <f t="shared" si="66"/>
        <v>1.6292398503138368</v>
      </c>
      <c r="J175" s="137">
        <f t="shared" si="61"/>
        <v>18.097239850313837</v>
      </c>
      <c r="K175" s="137"/>
      <c r="L175" s="137">
        <f>VLOOKUP(A175,'Показ 16.11'!$B$2:$D$742,3,0)</f>
        <v>16.46</v>
      </c>
      <c r="M175" s="137" t="str">
        <f>VLOOKUP(A175,'31.12ЛК ПОКАЗ'!$B$15:$H$1504,7,0)</f>
        <v>-</v>
      </c>
      <c r="N175" s="137">
        <f>VLOOKUP(A175,'Показ 31.12'!$B$2:$D$742,3,0)</f>
        <v>17.448</v>
      </c>
      <c r="O175" s="137">
        <f t="shared" si="76"/>
        <v>17.448</v>
      </c>
      <c r="P175" s="137">
        <f t="shared" si="62"/>
        <v>0.98799999999999955</v>
      </c>
      <c r="Q175" s="137">
        <f t="shared" si="63"/>
        <v>50.9</v>
      </c>
      <c r="R175" s="137"/>
      <c r="S175" s="137">
        <f t="shared" si="67"/>
        <v>0.98799999999999955</v>
      </c>
      <c r="T175" s="137">
        <f t="shared" si="64"/>
        <v>17.448</v>
      </c>
      <c r="U175" s="75"/>
      <c r="W175" s="27"/>
      <c r="X175">
        <f>VLOOKUP(A175,РАСЧЕТ!B:S,18,0)</f>
        <v>1.6292398503138368</v>
      </c>
      <c r="Y175" s="27">
        <f t="shared" si="68"/>
        <v>0</v>
      </c>
      <c r="AB175" t="s">
        <v>4007</v>
      </c>
      <c r="AC175" s="27">
        <f t="shared" si="65"/>
        <v>17.448</v>
      </c>
    </row>
    <row r="176" spans="1:29" x14ac:dyDescent="0.3">
      <c r="A176" s="99" t="s">
        <v>66</v>
      </c>
      <c r="B176" s="138">
        <v>73.7</v>
      </c>
      <c r="C176" s="137">
        <v>20.864999999999998</v>
      </c>
      <c r="D176" s="137"/>
      <c r="E176" s="137"/>
      <c r="F176" s="137"/>
      <c r="G176" s="137"/>
      <c r="H176" s="137">
        <f>B176*$H$797</f>
        <v>2.3590368756017637</v>
      </c>
      <c r="I176" s="137">
        <f t="shared" si="66"/>
        <v>2.3590368756017637</v>
      </c>
      <c r="J176" s="137">
        <f t="shared" si="61"/>
        <v>23.224036875601762</v>
      </c>
      <c r="K176" s="137"/>
      <c r="L176" s="137"/>
      <c r="M176" s="137"/>
      <c r="N176" s="137"/>
      <c r="O176" s="137"/>
      <c r="P176" s="137"/>
      <c r="Q176" s="137"/>
      <c r="R176" s="137">
        <f>B176*$R$797</f>
        <v>1.037279961720047</v>
      </c>
      <c r="S176" s="137">
        <f t="shared" si="67"/>
        <v>1.037279961720047</v>
      </c>
      <c r="T176" s="137">
        <f>S176+J176</f>
        <v>24.261316837321807</v>
      </c>
      <c r="U176" s="75"/>
      <c r="W176" s="27"/>
      <c r="X176">
        <f>VLOOKUP(A176,РАСЧЕТ!B:S,18,0)</f>
        <v>2.3590368756017637</v>
      </c>
      <c r="Y176" s="27">
        <f t="shared" si="68"/>
        <v>0</v>
      </c>
      <c r="AB176" t="s">
        <v>4007</v>
      </c>
      <c r="AC176" t="s">
        <v>4007</v>
      </c>
    </row>
    <row r="177" spans="1:29" x14ac:dyDescent="0.3">
      <c r="A177" s="69" t="s">
        <v>210</v>
      </c>
      <c r="B177" s="138">
        <v>79</v>
      </c>
      <c r="C177" s="137">
        <v>12.93</v>
      </c>
      <c r="D177" s="137">
        <f>VLOOKUP(A177,'31.03ЛК ПОКАЗ'!$B$15:$J$1504,9,0)</f>
        <v>15.311999999999999</v>
      </c>
      <c r="E177" s="137">
        <f>D177</f>
        <v>15.311999999999999</v>
      </c>
      <c r="F177" s="137">
        <f>E177-C177</f>
        <v>2.3819999999999997</v>
      </c>
      <c r="G177" s="137">
        <f>B177</f>
        <v>79</v>
      </c>
      <c r="H177" s="137"/>
      <c r="I177" s="137">
        <f t="shared" si="66"/>
        <v>2.3819999999999997</v>
      </c>
      <c r="J177" s="137">
        <f t="shared" si="61"/>
        <v>15.311999999999999</v>
      </c>
      <c r="K177" s="137"/>
      <c r="L177" s="137">
        <f>VLOOKUP(A177,'Показ 16.11'!$B$2:$D$742,3,0)</f>
        <v>16.997</v>
      </c>
      <c r="M177" s="137" t="str">
        <f>VLOOKUP(A177,'31.12ЛК ПОКАЗ'!$B$15:$H$1504,7,0)</f>
        <v>-</v>
      </c>
      <c r="N177" s="137">
        <f>VLOOKUP(A177,'Показ 31.12'!$B$2:$D$742,3,0)</f>
        <v>18.016999999999999</v>
      </c>
      <c r="O177" s="137">
        <f>N177</f>
        <v>18.016999999999999</v>
      </c>
      <c r="P177" s="137">
        <f t="shared" ref="P177:P193" si="77">O177-L177</f>
        <v>1.0199999999999996</v>
      </c>
      <c r="Q177" s="137">
        <f t="shared" ref="Q177:Q193" si="78">B177</f>
        <v>79</v>
      </c>
      <c r="R177" s="137"/>
      <c r="S177" s="137">
        <f t="shared" si="67"/>
        <v>1.0199999999999996</v>
      </c>
      <c r="T177" s="137">
        <f t="shared" ref="T177:T193" si="79">L177+S177</f>
        <v>18.016999999999999</v>
      </c>
      <c r="U177" s="75"/>
      <c r="W177" s="27"/>
      <c r="X177">
        <f>VLOOKUP(A177,РАСЧЕТ!B:S,18,0)</f>
        <v>2.3819999999999997</v>
      </c>
      <c r="Y177" s="27">
        <f t="shared" si="68"/>
        <v>0</v>
      </c>
      <c r="AB177" s="27">
        <f>J177</f>
        <v>15.311999999999999</v>
      </c>
      <c r="AC177" s="27">
        <f t="shared" ref="AC177:AC193" si="80">T177</f>
        <v>18.016999999999999</v>
      </c>
    </row>
    <row r="178" spans="1:29" x14ac:dyDescent="0.3">
      <c r="A178" s="69" t="s">
        <v>305</v>
      </c>
      <c r="B178" s="138">
        <v>50.1</v>
      </c>
      <c r="C178" s="137">
        <v>14.178000000000001</v>
      </c>
      <c r="D178" s="137"/>
      <c r="E178" s="137"/>
      <c r="F178" s="137"/>
      <c r="G178" s="137"/>
      <c r="H178" s="137">
        <f>B178*$H$797</f>
        <v>1.6036329371458395</v>
      </c>
      <c r="I178" s="137">
        <f t="shared" si="66"/>
        <v>1.6036329371458395</v>
      </c>
      <c r="J178" s="137">
        <f t="shared" si="61"/>
        <v>15.78163293714584</v>
      </c>
      <c r="K178" s="137"/>
      <c r="L178" s="137">
        <f>VLOOKUP(A178,'Показ 16.11'!$B$2:$D$742,3,0)</f>
        <v>19.202999999999999</v>
      </c>
      <c r="M178" s="137" t="str">
        <f>VLOOKUP(A178,'31.12ЛК ПОКАЗ'!$B$15:$H$1504,7,0)</f>
        <v>-</v>
      </c>
      <c r="N178" s="137">
        <f>VLOOKUP(A178,'Показ 31.12'!$B$2:$D$742,3,0)</f>
        <v>20.355</v>
      </c>
      <c r="O178" s="137">
        <f>N178</f>
        <v>20.355</v>
      </c>
      <c r="P178" s="137">
        <f t="shared" si="77"/>
        <v>1.152000000000001</v>
      </c>
      <c r="Q178" s="137">
        <f t="shared" si="78"/>
        <v>50.1</v>
      </c>
      <c r="R178" s="137"/>
      <c r="S178" s="137">
        <f t="shared" si="67"/>
        <v>1.152000000000001</v>
      </c>
      <c r="T178" s="137">
        <f t="shared" si="79"/>
        <v>20.355</v>
      </c>
      <c r="U178" s="75"/>
      <c r="W178" s="27"/>
      <c r="X178">
        <f>VLOOKUP(A178,РАСЧЕТ!B:S,18,0)</f>
        <v>1.6036329371458395</v>
      </c>
      <c r="Y178" s="27">
        <f t="shared" si="68"/>
        <v>0</v>
      </c>
      <c r="AB178" t="s">
        <v>4007</v>
      </c>
      <c r="AC178" s="27">
        <f t="shared" si="80"/>
        <v>20.355</v>
      </c>
    </row>
    <row r="179" spans="1:29" x14ac:dyDescent="0.3">
      <c r="A179" s="69" t="s">
        <v>174</v>
      </c>
      <c r="B179" s="138">
        <v>49.8</v>
      </c>
      <c r="C179" s="137">
        <v>5.1689999999999996</v>
      </c>
      <c r="D179" s="137">
        <f>VLOOKUP(A179,'31.03ЛК ПОКАЗ'!$B$15:$J$1504,9,0)</f>
        <v>7.8070000000000004</v>
      </c>
      <c r="E179" s="137">
        <f>D179</f>
        <v>7.8070000000000004</v>
      </c>
      <c r="F179" s="137">
        <f>E179-C179</f>
        <v>2.6380000000000008</v>
      </c>
      <c r="G179" s="137">
        <f>B179</f>
        <v>49.8</v>
      </c>
      <c r="H179" s="137"/>
      <c r="I179" s="137">
        <f t="shared" si="66"/>
        <v>2.6380000000000008</v>
      </c>
      <c r="J179" s="137">
        <f t="shared" si="61"/>
        <v>7.8070000000000004</v>
      </c>
      <c r="K179" s="137"/>
      <c r="L179" s="137">
        <f>VLOOKUP(A179,'Показ 16.11'!$B$2:$D$742,3,0)</f>
        <v>9.0359999999999996</v>
      </c>
      <c r="M179" s="137" t="str">
        <f>VLOOKUP(A179,'31.12ЛК ПОКАЗ'!$B$15:$H$1504,7,0)</f>
        <v>-</v>
      </c>
      <c r="N179" s="137">
        <f>VLOOKUP(A179,'Показ 31.12'!$B$2:$D$742,3,0)</f>
        <v>9.5779999999999994</v>
      </c>
      <c r="O179" s="137">
        <f>N179</f>
        <v>9.5779999999999994</v>
      </c>
      <c r="P179" s="137">
        <f t="shared" si="77"/>
        <v>0.54199999999999982</v>
      </c>
      <c r="Q179" s="137">
        <f t="shared" si="78"/>
        <v>49.8</v>
      </c>
      <c r="R179" s="137"/>
      <c r="S179" s="137">
        <f t="shared" si="67"/>
        <v>0.54199999999999982</v>
      </c>
      <c r="T179" s="137">
        <f t="shared" si="79"/>
        <v>9.5779999999999994</v>
      </c>
      <c r="U179" s="75"/>
      <c r="W179" s="27"/>
      <c r="X179">
        <f>VLOOKUP(A179,РАСЧЕТ!B:S,18,0)</f>
        <v>2.6380000000000008</v>
      </c>
      <c r="Y179" s="27">
        <f t="shared" si="68"/>
        <v>0</v>
      </c>
      <c r="AB179" s="27">
        <f>J179</f>
        <v>7.8070000000000004</v>
      </c>
      <c r="AC179" s="27">
        <f t="shared" si="80"/>
        <v>9.5779999999999994</v>
      </c>
    </row>
    <row r="180" spans="1:29" x14ac:dyDescent="0.3">
      <c r="A180" s="69" t="s">
        <v>228</v>
      </c>
      <c r="B180" s="138">
        <v>57.1</v>
      </c>
      <c r="C180" s="137">
        <v>22.093</v>
      </c>
      <c r="D180" s="137"/>
      <c r="E180" s="137"/>
      <c r="F180" s="137"/>
      <c r="G180" s="137"/>
      <c r="H180" s="137">
        <f>B180*$H$797</f>
        <v>1.827693427365817</v>
      </c>
      <c r="I180" s="137">
        <f t="shared" si="66"/>
        <v>1.827693427365817</v>
      </c>
      <c r="J180" s="137">
        <f t="shared" si="61"/>
        <v>23.920693427365816</v>
      </c>
      <c r="K180" s="137"/>
      <c r="L180" s="137">
        <f>VLOOKUP(A180,'Показ 16.11'!$B$2:$D$742,3,0)</f>
        <v>28.076000000000001</v>
      </c>
      <c r="M180" s="137" t="str">
        <f>VLOOKUP(A180,'31.12ЛК ПОКАЗ'!$B$15:$H$1504,7,0)</f>
        <v>-</v>
      </c>
      <c r="N180" s="137">
        <f>VLOOKUP(A180,'Показ 31.12'!$B$2:$D$742,3,0)</f>
        <v>29.760999999999999</v>
      </c>
      <c r="O180" s="137">
        <f>N180</f>
        <v>29.760999999999999</v>
      </c>
      <c r="P180" s="137">
        <f t="shared" si="77"/>
        <v>1.6849999999999987</v>
      </c>
      <c r="Q180" s="137">
        <f t="shared" si="78"/>
        <v>57.1</v>
      </c>
      <c r="R180" s="137"/>
      <c r="S180" s="137">
        <f t="shared" si="67"/>
        <v>1.6849999999999987</v>
      </c>
      <c r="T180" s="137">
        <f t="shared" si="79"/>
        <v>29.760999999999999</v>
      </c>
      <c r="U180" s="75"/>
      <c r="W180" s="27"/>
      <c r="X180">
        <f>VLOOKUP(A180,РАСЧЕТ!B:S,18,0)</f>
        <v>1.827693427365817</v>
      </c>
      <c r="Y180" s="27">
        <f t="shared" si="68"/>
        <v>0</v>
      </c>
      <c r="AB180" t="s">
        <v>4007</v>
      </c>
      <c r="AC180" s="27">
        <f t="shared" si="80"/>
        <v>29.760999999999999</v>
      </c>
    </row>
    <row r="181" spans="1:29" x14ac:dyDescent="0.3">
      <c r="A181" s="69" t="s">
        <v>101</v>
      </c>
      <c r="B181" s="138">
        <v>72.400000000000006</v>
      </c>
      <c r="C181" s="137">
        <v>17.356000000000002</v>
      </c>
      <c r="D181" s="137"/>
      <c r="E181" s="137"/>
      <c r="F181" s="137"/>
      <c r="G181" s="137"/>
      <c r="H181" s="137">
        <f>B181*$H$797</f>
        <v>2.317425641703768</v>
      </c>
      <c r="I181" s="137">
        <f t="shared" si="66"/>
        <v>2.317425641703768</v>
      </c>
      <c r="J181" s="137">
        <f t="shared" si="61"/>
        <v>19.673425641703769</v>
      </c>
      <c r="K181" s="137"/>
      <c r="L181" s="137">
        <f>VLOOKUP(A181,'Показ 16.11'!$B$2:$D$742,3,0)</f>
        <v>19.719000000000001</v>
      </c>
      <c r="M181" s="137">
        <f>VLOOKUP(A181,'31.12ЛК ПОКАЗ'!$B$15:$H$1504,7,0)</f>
        <v>20.108000000000001</v>
      </c>
      <c r="N181" s="137">
        <f>VLOOKUP(A181,'Показ 31.12'!$B$2:$D$742,3,0)</f>
        <v>20.902000000000001</v>
      </c>
      <c r="O181" s="137">
        <f>M181</f>
        <v>20.108000000000001</v>
      </c>
      <c r="P181" s="137">
        <f t="shared" si="77"/>
        <v>0.38899999999999935</v>
      </c>
      <c r="Q181" s="137">
        <f t="shared" si="78"/>
        <v>72.400000000000006</v>
      </c>
      <c r="R181" s="137"/>
      <c r="S181" s="137">
        <f t="shared" si="67"/>
        <v>0.38899999999999935</v>
      </c>
      <c r="T181" s="137">
        <f t="shared" si="79"/>
        <v>20.108000000000001</v>
      </c>
      <c r="U181" s="75"/>
      <c r="W181" s="27"/>
      <c r="X181">
        <f>VLOOKUP(A181,РАСЧЕТ!B:S,18,0)</f>
        <v>2.317425641703768</v>
      </c>
      <c r="Y181" s="27">
        <f t="shared" si="68"/>
        <v>0</v>
      </c>
      <c r="AB181" t="s">
        <v>4007</v>
      </c>
      <c r="AC181" s="27">
        <f t="shared" si="80"/>
        <v>20.108000000000001</v>
      </c>
    </row>
    <row r="182" spans="1:29" x14ac:dyDescent="0.3">
      <c r="A182" s="69" t="s">
        <v>114</v>
      </c>
      <c r="B182" s="138">
        <v>79</v>
      </c>
      <c r="C182" s="137">
        <v>28.341000000000001</v>
      </c>
      <c r="D182" s="137"/>
      <c r="E182" s="137"/>
      <c r="F182" s="137"/>
      <c r="G182" s="137"/>
      <c r="H182" s="137">
        <f>B182*$H$797</f>
        <v>2.5286826753397467</v>
      </c>
      <c r="I182" s="137">
        <f t="shared" si="66"/>
        <v>2.5286826753397467</v>
      </c>
      <c r="J182" s="137">
        <f t="shared" si="61"/>
        <v>30.869682675339746</v>
      </c>
      <c r="K182" s="137"/>
      <c r="L182" s="137">
        <f>VLOOKUP(A182,'Показ 16.11'!$B$2:$D$742,3,0)</f>
        <v>32.6</v>
      </c>
      <c r="M182" s="137" t="str">
        <f>VLOOKUP(A182,'31.12ЛК ПОКАЗ'!$B$15:$H$1504,7,0)</f>
        <v>-</v>
      </c>
      <c r="N182" s="137">
        <f>VLOOKUP(A182,'Показ 31.12'!$B$2:$D$742,3,0)</f>
        <v>34.555999999999997</v>
      </c>
      <c r="O182" s="137">
        <f>N182</f>
        <v>34.555999999999997</v>
      </c>
      <c r="P182" s="137">
        <f t="shared" si="77"/>
        <v>1.955999999999996</v>
      </c>
      <c r="Q182" s="137">
        <f t="shared" si="78"/>
        <v>79</v>
      </c>
      <c r="R182" s="137"/>
      <c r="S182" s="137">
        <f t="shared" si="67"/>
        <v>1.955999999999996</v>
      </c>
      <c r="T182" s="137">
        <f t="shared" si="79"/>
        <v>34.555999999999997</v>
      </c>
      <c r="U182" s="75"/>
      <c r="W182" s="27"/>
      <c r="X182">
        <f>VLOOKUP(A182,РАСЧЕТ!B:S,18,0)</f>
        <v>2.5286826753397467</v>
      </c>
      <c r="Y182" s="27">
        <f t="shared" si="68"/>
        <v>0</v>
      </c>
      <c r="AB182" t="s">
        <v>4007</v>
      </c>
      <c r="AC182" s="27">
        <f t="shared" si="80"/>
        <v>34.555999999999997</v>
      </c>
    </row>
    <row r="183" spans="1:29" s="157" customFormat="1" x14ac:dyDescent="0.3">
      <c r="A183" s="153" t="s">
        <v>111</v>
      </c>
      <c r="B183" s="154">
        <v>50.1</v>
      </c>
      <c r="C183" s="155">
        <v>1E-3</v>
      </c>
      <c r="D183" s="155">
        <v>1E-3</v>
      </c>
      <c r="E183" s="155">
        <f>D183</f>
        <v>1E-3</v>
      </c>
      <c r="F183" s="155">
        <f>E183-C183</f>
        <v>0</v>
      </c>
      <c r="G183" s="155">
        <f>B183</f>
        <v>50.1</v>
      </c>
      <c r="H183" s="155"/>
      <c r="I183" s="137">
        <f t="shared" si="66"/>
        <v>0</v>
      </c>
      <c r="J183" s="155">
        <f t="shared" si="61"/>
        <v>1E-3</v>
      </c>
      <c r="K183" s="155"/>
      <c r="L183" s="155">
        <v>1E-3</v>
      </c>
      <c r="M183" s="155">
        <f>VLOOKUP(A183,'31.12ЛК ПОКАЗ'!$B$15:$H$1504,7,0)</f>
        <v>1E-3</v>
      </c>
      <c r="N183" s="155">
        <f>VLOOKUP(A183,'Показ 31.12'!$B$2:$D$742,3,0)</f>
        <v>9.6319999999999997</v>
      </c>
      <c r="O183" s="155">
        <f>M183</f>
        <v>1E-3</v>
      </c>
      <c r="P183" s="155">
        <f t="shared" si="77"/>
        <v>0</v>
      </c>
      <c r="Q183" s="155">
        <f t="shared" si="78"/>
        <v>50.1</v>
      </c>
      <c r="R183" s="155"/>
      <c r="S183" s="137">
        <f t="shared" si="67"/>
        <v>0</v>
      </c>
      <c r="T183" s="155">
        <f t="shared" si="79"/>
        <v>1E-3</v>
      </c>
      <c r="U183" s="156"/>
      <c r="W183" s="155"/>
      <c r="X183">
        <f>VLOOKUP(A183,РАСЧЕТ!B:S,18,0)</f>
        <v>0</v>
      </c>
      <c r="Y183" s="27">
        <f t="shared" si="68"/>
        <v>0</v>
      </c>
      <c r="AB183" s="27">
        <f>J183</f>
        <v>1E-3</v>
      </c>
      <c r="AC183" s="27">
        <f t="shared" si="80"/>
        <v>1E-3</v>
      </c>
    </row>
    <row r="184" spans="1:29" x14ac:dyDescent="0.3">
      <c r="A184" s="69" t="s">
        <v>173</v>
      </c>
      <c r="B184" s="138">
        <v>49.8</v>
      </c>
      <c r="C184" s="137">
        <v>16.474</v>
      </c>
      <c r="D184" s="137"/>
      <c r="E184" s="137"/>
      <c r="F184" s="137"/>
      <c r="G184" s="137"/>
      <c r="H184" s="137">
        <f>B184*$H$797</f>
        <v>1.5940303447078403</v>
      </c>
      <c r="I184" s="137">
        <f t="shared" si="66"/>
        <v>1.5940303447078403</v>
      </c>
      <c r="J184" s="137">
        <f t="shared" si="61"/>
        <v>18.068030344707839</v>
      </c>
      <c r="K184" s="137"/>
      <c r="L184" s="137">
        <f>VLOOKUP(A184,'Показ 16.11'!$B$2:$D$742,3,0)</f>
        <v>20.498999999999999</v>
      </c>
      <c r="M184" s="137" t="str">
        <f>VLOOKUP(A184,'31.12ЛК ПОКАЗ'!$B$15:$H$1504,7,0)</f>
        <v>-</v>
      </c>
      <c r="N184" s="137">
        <f>VLOOKUP(A184,'Показ 31.12'!$B$2:$D$742,3,0)</f>
        <v>21.728999999999999</v>
      </c>
      <c r="O184" s="137">
        <f>N184</f>
        <v>21.728999999999999</v>
      </c>
      <c r="P184" s="137">
        <f t="shared" si="77"/>
        <v>1.2300000000000004</v>
      </c>
      <c r="Q184" s="137">
        <f t="shared" si="78"/>
        <v>49.8</v>
      </c>
      <c r="R184" s="137"/>
      <c r="S184" s="137">
        <f t="shared" si="67"/>
        <v>1.2300000000000004</v>
      </c>
      <c r="T184" s="137">
        <f t="shared" si="79"/>
        <v>21.728999999999999</v>
      </c>
      <c r="U184" s="75"/>
      <c r="W184" s="27"/>
      <c r="X184">
        <f>VLOOKUP(A184,РАСЧЕТ!B:S,18,0)</f>
        <v>1.5940303447078403</v>
      </c>
      <c r="Y184" s="27">
        <f t="shared" si="68"/>
        <v>0</v>
      </c>
      <c r="AB184" t="s">
        <v>4007</v>
      </c>
      <c r="AC184" s="27">
        <f t="shared" si="80"/>
        <v>21.728999999999999</v>
      </c>
    </row>
    <row r="185" spans="1:29" x14ac:dyDescent="0.3">
      <c r="A185" s="69" t="s">
        <v>338</v>
      </c>
      <c r="B185" s="138">
        <v>72.400000000000006</v>
      </c>
      <c r="C185" s="137">
        <v>18.736000000000001</v>
      </c>
      <c r="D185" s="137">
        <f>VLOOKUP(A185,'31.03ЛК ПОКАЗ'!$B$15:$J$1504,9,0)</f>
        <v>21.056000000000001</v>
      </c>
      <c r="E185" s="137">
        <f>D185</f>
        <v>21.056000000000001</v>
      </c>
      <c r="F185" s="137">
        <f>E185-C185</f>
        <v>2.3200000000000003</v>
      </c>
      <c r="G185" s="137">
        <f>B185</f>
        <v>72.400000000000006</v>
      </c>
      <c r="H185" s="137"/>
      <c r="I185" s="137">
        <f t="shared" si="66"/>
        <v>2.3200000000000003</v>
      </c>
      <c r="J185" s="137">
        <f t="shared" si="61"/>
        <v>21.056000000000001</v>
      </c>
      <c r="K185" s="137"/>
      <c r="L185" s="137">
        <f>VLOOKUP(A185,'Показ 16.11'!$B$2:$D$742,3,0)</f>
        <v>22.463999999999999</v>
      </c>
      <c r="M185" s="137" t="str">
        <f>VLOOKUP(A185,'31.12ЛК ПОКАЗ'!$B$15:$H$1504,7,0)</f>
        <v>-</v>
      </c>
      <c r="N185" s="137">
        <f>VLOOKUP(A185,'Показ 31.12'!$B$2:$D$742,3,0)</f>
        <v>23.812000000000001</v>
      </c>
      <c r="O185" s="137">
        <f>N185</f>
        <v>23.812000000000001</v>
      </c>
      <c r="P185" s="137">
        <f t="shared" si="77"/>
        <v>1.3480000000000025</v>
      </c>
      <c r="Q185" s="137">
        <f t="shared" si="78"/>
        <v>72.400000000000006</v>
      </c>
      <c r="R185" s="137"/>
      <c r="S185" s="137">
        <f t="shared" si="67"/>
        <v>1.3480000000000025</v>
      </c>
      <c r="T185" s="137">
        <f t="shared" si="79"/>
        <v>23.812000000000001</v>
      </c>
      <c r="U185" s="75"/>
      <c r="W185" s="27"/>
      <c r="X185">
        <f>VLOOKUP(A185,РАСЧЕТ!B:S,18,0)</f>
        <v>2.3200000000000003</v>
      </c>
      <c r="Y185" s="27">
        <f t="shared" si="68"/>
        <v>0</v>
      </c>
      <c r="AB185" s="27">
        <f t="shared" ref="AB185:AB187" si="81">J185</f>
        <v>21.056000000000001</v>
      </c>
      <c r="AC185" s="27">
        <f t="shared" si="80"/>
        <v>23.812000000000001</v>
      </c>
    </row>
    <row r="186" spans="1:29" x14ac:dyDescent="0.3">
      <c r="A186" s="69" t="s">
        <v>166</v>
      </c>
      <c r="B186" s="138">
        <v>79</v>
      </c>
      <c r="C186" s="137">
        <v>10.787000000000001</v>
      </c>
      <c r="D186" s="137">
        <f>VLOOKUP(A186,'31.03ЛК ПОКАЗ'!$B$15:$J$1504,9,0)</f>
        <v>12.2</v>
      </c>
      <c r="E186" s="137">
        <f>D186</f>
        <v>12.2</v>
      </c>
      <c r="F186" s="137">
        <f>E186-C186</f>
        <v>1.4129999999999985</v>
      </c>
      <c r="G186" s="137">
        <f>B186</f>
        <v>79</v>
      </c>
      <c r="H186" s="137"/>
      <c r="I186" s="137">
        <f t="shared" si="66"/>
        <v>1.4129999999999985</v>
      </c>
      <c r="J186" s="137">
        <f t="shared" si="61"/>
        <v>12.2</v>
      </c>
      <c r="K186" s="137"/>
      <c r="L186" s="137">
        <f>VLOOKUP(A186,'Показ 16.11'!$B$2:$D$742,3,0)</f>
        <v>13.034000000000001</v>
      </c>
      <c r="M186" s="137">
        <f>VLOOKUP(A186,'31.12ЛК ПОКАЗ'!$B$15:$H$1504,7,0)</f>
        <v>14.5</v>
      </c>
      <c r="N186" s="137">
        <f>VLOOKUP(A186,'Показ 31.12'!$B$2:$D$742,3,0)</f>
        <v>13.816000000000001</v>
      </c>
      <c r="O186" s="137">
        <f>M186</f>
        <v>14.5</v>
      </c>
      <c r="P186" s="137">
        <f t="shared" si="77"/>
        <v>1.4659999999999993</v>
      </c>
      <c r="Q186" s="137">
        <f t="shared" si="78"/>
        <v>79</v>
      </c>
      <c r="R186" s="137"/>
      <c r="S186" s="137">
        <f t="shared" si="67"/>
        <v>1.4659999999999993</v>
      </c>
      <c r="T186" s="137">
        <f t="shared" si="79"/>
        <v>14.5</v>
      </c>
      <c r="U186" s="75"/>
      <c r="W186" s="27"/>
      <c r="X186">
        <f>VLOOKUP(A186,РАСЧЕТ!B:S,18,0)</f>
        <v>1.4129999999999985</v>
      </c>
      <c r="Y186" s="27">
        <f t="shared" si="68"/>
        <v>0</v>
      </c>
      <c r="AB186" s="27">
        <f t="shared" si="81"/>
        <v>12.2</v>
      </c>
      <c r="AC186" s="27">
        <f t="shared" si="80"/>
        <v>14.5</v>
      </c>
    </row>
    <row r="187" spans="1:29" x14ac:dyDescent="0.3">
      <c r="A187" s="69" t="s">
        <v>255</v>
      </c>
      <c r="B187" s="138">
        <v>50.1</v>
      </c>
      <c r="C187" s="137">
        <v>18.465</v>
      </c>
      <c r="D187" s="137">
        <f>VLOOKUP(A187,'31.03ЛК ПОКАЗ'!$B$15:$J$1504,9,0)</f>
        <v>21.577000000000002</v>
      </c>
      <c r="E187" s="137">
        <f>D187</f>
        <v>21.577000000000002</v>
      </c>
      <c r="F187" s="137">
        <f>E187-C187</f>
        <v>3.1120000000000019</v>
      </c>
      <c r="G187" s="137">
        <f>B187</f>
        <v>50.1</v>
      </c>
      <c r="H187" s="137"/>
      <c r="I187" s="137">
        <f t="shared" si="66"/>
        <v>3.1120000000000019</v>
      </c>
      <c r="J187" s="137">
        <f t="shared" si="61"/>
        <v>21.577000000000002</v>
      </c>
      <c r="K187" s="137"/>
      <c r="L187" s="137">
        <f>VLOOKUP(A187,'Показ 16.11'!$B$2:$D$742,3,0)</f>
        <v>23.465</v>
      </c>
      <c r="M187" s="137" t="str">
        <f>VLOOKUP(A187,'31.12ЛК ПОКАЗ'!$B$15:$H$1504,7,0)</f>
        <v>-</v>
      </c>
      <c r="N187" s="137">
        <f>VLOOKUP(A187,'Показ 31.12'!$B$2:$D$742,3,0)</f>
        <v>24.873000000000001</v>
      </c>
      <c r="O187" s="137">
        <f>N187</f>
        <v>24.873000000000001</v>
      </c>
      <c r="P187" s="137">
        <f t="shared" si="77"/>
        <v>1.4080000000000013</v>
      </c>
      <c r="Q187" s="137">
        <f t="shared" si="78"/>
        <v>50.1</v>
      </c>
      <c r="R187" s="137"/>
      <c r="S187" s="137">
        <f t="shared" si="67"/>
        <v>1.4080000000000013</v>
      </c>
      <c r="T187" s="137">
        <f t="shared" si="79"/>
        <v>24.873000000000001</v>
      </c>
      <c r="U187" s="75"/>
      <c r="W187" s="27"/>
      <c r="X187">
        <f>VLOOKUP(A187,РАСЧЕТ!B:S,18,0)</f>
        <v>3.1120000000000019</v>
      </c>
      <c r="Y187" s="27">
        <f t="shared" si="68"/>
        <v>0</v>
      </c>
      <c r="AB187" s="27">
        <f t="shared" si="81"/>
        <v>21.577000000000002</v>
      </c>
      <c r="AC187" s="27">
        <f t="shared" si="80"/>
        <v>24.873000000000001</v>
      </c>
    </row>
    <row r="188" spans="1:29" x14ac:dyDescent="0.3">
      <c r="A188" s="69" t="s">
        <v>221</v>
      </c>
      <c r="B188" s="138">
        <v>49.8</v>
      </c>
      <c r="C188" s="137">
        <v>4.3620000000000001</v>
      </c>
      <c r="D188" s="137"/>
      <c r="E188" s="137"/>
      <c r="F188" s="137"/>
      <c r="G188" s="137"/>
      <c r="H188" s="137">
        <f>B188*$H$797</f>
        <v>1.5940303447078403</v>
      </c>
      <c r="I188" s="137">
        <f t="shared" si="66"/>
        <v>1.5940303447078403</v>
      </c>
      <c r="J188" s="137">
        <f t="shared" si="61"/>
        <v>5.9560303447078402</v>
      </c>
      <c r="K188" s="137"/>
      <c r="L188" s="137">
        <f>VLOOKUP(A188,'Показ 16.11'!$B$2:$D$742,3,0)</f>
        <v>7.0339999999999998</v>
      </c>
      <c r="M188" s="137" t="str">
        <f>VLOOKUP(A188,'31.12ЛК ПОКАЗ'!$B$15:$H$1504,7,0)</f>
        <v>-</v>
      </c>
      <c r="N188" s="137">
        <f>VLOOKUP(A188,'Показ 31.12'!$B$2:$D$742,3,0)</f>
        <v>7.4560000000000004</v>
      </c>
      <c r="O188" s="137">
        <f>N188</f>
        <v>7.4560000000000004</v>
      </c>
      <c r="P188" s="137">
        <f t="shared" si="77"/>
        <v>0.4220000000000006</v>
      </c>
      <c r="Q188" s="137">
        <f t="shared" si="78"/>
        <v>49.8</v>
      </c>
      <c r="R188" s="137"/>
      <c r="S188" s="137">
        <f t="shared" si="67"/>
        <v>0.4220000000000006</v>
      </c>
      <c r="T188" s="137">
        <f t="shared" si="79"/>
        <v>7.4560000000000004</v>
      </c>
      <c r="U188" s="75"/>
      <c r="W188" s="27"/>
      <c r="X188">
        <f>VLOOKUP(A188,РАСЧЕТ!B:S,18,0)</f>
        <v>1.5940303447078403</v>
      </c>
      <c r="Y188" s="27">
        <f t="shared" si="68"/>
        <v>0</v>
      </c>
      <c r="AB188" t="s">
        <v>4007</v>
      </c>
      <c r="AC188" s="27">
        <f t="shared" si="80"/>
        <v>7.4560000000000004</v>
      </c>
    </row>
    <row r="189" spans="1:29" x14ac:dyDescent="0.3">
      <c r="A189" s="69" t="s">
        <v>243</v>
      </c>
      <c r="B189" s="138">
        <v>72.400000000000006</v>
      </c>
      <c r="C189" s="137">
        <v>14.502000000000001</v>
      </c>
      <c r="D189" s="137">
        <f>VLOOKUP(A189,'31.03ЛК ПОКАЗ'!$B$15:$J$1504,9,0)</f>
        <v>17.3</v>
      </c>
      <c r="E189" s="137">
        <f>D189</f>
        <v>17.3</v>
      </c>
      <c r="F189" s="137">
        <f>E189-C189</f>
        <v>2.798</v>
      </c>
      <c r="G189" s="137">
        <f>B189</f>
        <v>72.400000000000006</v>
      </c>
      <c r="H189" s="137"/>
      <c r="I189" s="137">
        <f t="shared" si="66"/>
        <v>2.798</v>
      </c>
      <c r="J189" s="137">
        <f t="shared" si="61"/>
        <v>17.3</v>
      </c>
      <c r="K189" s="137"/>
      <c r="L189" s="137">
        <f>VLOOKUP(A189,'Показ 16.11'!$B$2:$D$742,3,0)</f>
        <v>18.77</v>
      </c>
      <c r="M189" s="137">
        <f>VLOOKUP(A189,'31.12ЛК ПОКАЗ'!$B$15:$H$1504,7,0)</f>
        <v>19.059999999999999</v>
      </c>
      <c r="N189" s="137">
        <f>VLOOKUP(A189,'Показ 31.12'!$B$2:$D$742,3,0)</f>
        <v>19.896000000000001</v>
      </c>
      <c r="O189" s="137">
        <f>M189</f>
        <v>19.059999999999999</v>
      </c>
      <c r="P189" s="137">
        <f t="shared" si="77"/>
        <v>0.28999999999999915</v>
      </c>
      <c r="Q189" s="137">
        <f t="shared" si="78"/>
        <v>72.400000000000006</v>
      </c>
      <c r="R189" s="137"/>
      <c r="S189" s="137">
        <f t="shared" si="67"/>
        <v>0.28999999999999915</v>
      </c>
      <c r="T189" s="137">
        <f t="shared" si="79"/>
        <v>19.059999999999999</v>
      </c>
      <c r="U189" s="75"/>
      <c r="W189" s="27"/>
      <c r="X189">
        <f>VLOOKUP(A189,РАСЧЕТ!B:S,18,0)</f>
        <v>2.798</v>
      </c>
      <c r="Y189" s="27">
        <f t="shared" si="68"/>
        <v>0</v>
      </c>
      <c r="AB189" s="27">
        <f t="shared" ref="AB189:AB190" si="82">J189</f>
        <v>17.3</v>
      </c>
      <c r="AC189" s="27">
        <f t="shared" si="80"/>
        <v>19.059999999999999</v>
      </c>
    </row>
    <row r="190" spans="1:29" x14ac:dyDescent="0.3">
      <c r="A190" s="69" t="s">
        <v>317</v>
      </c>
      <c r="B190" s="138">
        <v>79</v>
      </c>
      <c r="C190" s="137">
        <v>22.396999999999998</v>
      </c>
      <c r="D190" s="137">
        <f>VLOOKUP(A190,'31.03ЛК ПОКАЗ'!$B$15:$J$1504,9,0)</f>
        <v>23</v>
      </c>
      <c r="E190" s="137">
        <f>D190</f>
        <v>23</v>
      </c>
      <c r="F190" s="137">
        <f>E190-C190</f>
        <v>0.60300000000000153</v>
      </c>
      <c r="G190" s="137">
        <f>B190</f>
        <v>79</v>
      </c>
      <c r="H190" s="137"/>
      <c r="I190" s="137">
        <f t="shared" si="66"/>
        <v>0.60300000000000153</v>
      </c>
      <c r="J190" s="137">
        <f t="shared" si="61"/>
        <v>23</v>
      </c>
      <c r="K190" s="137"/>
      <c r="L190" s="137">
        <f>VLOOKUP(A190,'Показ 16.11'!$B$2:$D$742,3,0)</f>
        <v>29.538</v>
      </c>
      <c r="M190" s="137" t="str">
        <f>VLOOKUP(A190,'31.12ЛК ПОКАЗ'!$B$15:$H$1504,7,0)</f>
        <v>-</v>
      </c>
      <c r="N190" s="137">
        <f>VLOOKUP(A190,'Показ 31.12'!$B$2:$D$742,3,0)</f>
        <v>31.31</v>
      </c>
      <c r="O190" s="137">
        <f>N190</f>
        <v>31.31</v>
      </c>
      <c r="P190" s="137">
        <f t="shared" si="77"/>
        <v>1.7719999999999985</v>
      </c>
      <c r="Q190" s="137">
        <f t="shared" si="78"/>
        <v>79</v>
      </c>
      <c r="R190" s="137"/>
      <c r="S190" s="137">
        <f t="shared" si="67"/>
        <v>1.7719999999999985</v>
      </c>
      <c r="T190" s="137">
        <f t="shared" si="79"/>
        <v>31.31</v>
      </c>
      <c r="U190" s="75"/>
      <c r="W190" s="27"/>
      <c r="X190">
        <f>VLOOKUP(A190,РАСЧЕТ!B:S,18,0)</f>
        <v>0.60300000000000153</v>
      </c>
      <c r="Y190" s="27">
        <f t="shared" si="68"/>
        <v>0</v>
      </c>
      <c r="AB190" s="27">
        <f t="shared" si="82"/>
        <v>23</v>
      </c>
      <c r="AC190" s="27">
        <f t="shared" si="80"/>
        <v>31.31</v>
      </c>
    </row>
    <row r="191" spans="1:29" x14ac:dyDescent="0.3">
      <c r="A191" s="69" t="s">
        <v>324</v>
      </c>
      <c r="B191" s="138">
        <v>33.1</v>
      </c>
      <c r="C191" s="137">
        <v>6.399</v>
      </c>
      <c r="D191" s="137"/>
      <c r="E191" s="137"/>
      <c r="F191" s="137"/>
      <c r="G191" s="137"/>
      <c r="H191" s="137">
        <f>B191*$H$797</f>
        <v>1.0594860323258939</v>
      </c>
      <c r="I191" s="137">
        <f t="shared" si="66"/>
        <v>1.0594860323258939</v>
      </c>
      <c r="J191" s="137">
        <f t="shared" si="61"/>
        <v>7.4584860323258937</v>
      </c>
      <c r="K191" s="137"/>
      <c r="L191" s="137">
        <f>VLOOKUP(A191,'Показ 16.11'!$B$2:$D$742,3,0)</f>
        <v>10.06</v>
      </c>
      <c r="M191" s="137" t="str">
        <f>VLOOKUP(A191,'31.12ЛК ПОКАЗ'!$B$15:$H$1504,7,0)</f>
        <v>-</v>
      </c>
      <c r="N191" s="137">
        <f>VLOOKUP(A191,'Показ 31.12'!$B$2:$D$742,3,0)</f>
        <v>10.664</v>
      </c>
      <c r="O191" s="137">
        <f>N191</f>
        <v>10.664</v>
      </c>
      <c r="P191" s="137">
        <f t="shared" si="77"/>
        <v>0.6039999999999992</v>
      </c>
      <c r="Q191" s="137">
        <f t="shared" si="78"/>
        <v>33.1</v>
      </c>
      <c r="R191" s="137"/>
      <c r="S191" s="137">
        <f t="shared" si="67"/>
        <v>0.6039999999999992</v>
      </c>
      <c r="T191" s="137">
        <f t="shared" si="79"/>
        <v>10.664</v>
      </c>
      <c r="U191" s="75"/>
      <c r="W191" s="27"/>
      <c r="X191">
        <f>VLOOKUP(A191,РАСЧЕТ!B:S,18,0)</f>
        <v>1.0594860323258939</v>
      </c>
      <c r="Y191" s="27">
        <f t="shared" si="68"/>
        <v>0</v>
      </c>
      <c r="AB191" t="s">
        <v>4007</v>
      </c>
      <c r="AC191" s="27">
        <f t="shared" si="80"/>
        <v>10.664</v>
      </c>
    </row>
    <row r="192" spans="1:29" x14ac:dyDescent="0.3">
      <c r="A192" s="69" t="s">
        <v>72</v>
      </c>
      <c r="B192" s="138">
        <v>50.1</v>
      </c>
      <c r="C192" s="137">
        <v>11.097</v>
      </c>
      <c r="D192" s="137">
        <f>VLOOKUP(A192,'31.03ЛК ПОКАЗ'!$B$15:$J$1504,9,0)</f>
        <v>12.967000000000001</v>
      </c>
      <c r="E192" s="137">
        <f>D192</f>
        <v>12.967000000000001</v>
      </c>
      <c r="F192" s="137">
        <f>E192-C192</f>
        <v>1.870000000000001</v>
      </c>
      <c r="G192" s="137">
        <f>B192</f>
        <v>50.1</v>
      </c>
      <c r="H192" s="137"/>
      <c r="I192" s="137">
        <f t="shared" si="66"/>
        <v>1.870000000000001</v>
      </c>
      <c r="J192" s="137">
        <f t="shared" si="61"/>
        <v>12.967000000000001</v>
      </c>
      <c r="K192" s="137"/>
      <c r="L192" s="137">
        <f>VLOOKUP(A192,'Показ 16.11'!$B$2:$D$742,3,0)</f>
        <v>14.112</v>
      </c>
      <c r="M192" s="137">
        <f>VLOOKUP(A192,'31.12ЛК ПОКАЗ'!$B$15:$H$1504,7,0)</f>
        <v>14.499000000000001</v>
      </c>
      <c r="N192" s="137">
        <f>VLOOKUP(A192,'Показ 31.12'!$B$2:$D$742,3,0)</f>
        <v>14.959</v>
      </c>
      <c r="O192" s="137">
        <f>M192</f>
        <v>14.499000000000001</v>
      </c>
      <c r="P192" s="137">
        <f t="shared" si="77"/>
        <v>0.38700000000000045</v>
      </c>
      <c r="Q192" s="137">
        <f t="shared" si="78"/>
        <v>50.1</v>
      </c>
      <c r="R192" s="137"/>
      <c r="S192" s="137">
        <f t="shared" si="67"/>
        <v>0.38700000000000045</v>
      </c>
      <c r="T192" s="137">
        <f t="shared" si="79"/>
        <v>14.499000000000001</v>
      </c>
      <c r="U192" s="75"/>
      <c r="W192" s="27"/>
      <c r="X192">
        <f>VLOOKUP(A192,РАСЧЕТ!B:S,18,0)</f>
        <v>1.870000000000001</v>
      </c>
      <c r="Y192" s="27">
        <f t="shared" si="68"/>
        <v>0</v>
      </c>
      <c r="AB192" s="27">
        <f>J192</f>
        <v>12.967000000000001</v>
      </c>
      <c r="AC192" s="27">
        <f t="shared" si="80"/>
        <v>14.499000000000001</v>
      </c>
    </row>
    <row r="193" spans="1:29" x14ac:dyDescent="0.3">
      <c r="A193" s="69" t="s">
        <v>187</v>
      </c>
      <c r="B193" s="138">
        <v>49.8</v>
      </c>
      <c r="C193" s="137">
        <v>13.57</v>
      </c>
      <c r="D193" s="137"/>
      <c r="E193" s="137"/>
      <c r="F193" s="137"/>
      <c r="G193" s="137"/>
      <c r="H193" s="137">
        <f>B193*$H$797</f>
        <v>1.5940303447078403</v>
      </c>
      <c r="I193" s="137">
        <f t="shared" si="66"/>
        <v>1.5940303447078403</v>
      </c>
      <c r="J193" s="137">
        <f t="shared" si="61"/>
        <v>15.164030344707841</v>
      </c>
      <c r="K193" s="137"/>
      <c r="L193" s="137">
        <f>VLOOKUP(A193,'Показ 16.11'!$B$2:$D$742,3,0)</f>
        <v>18.193999999999999</v>
      </c>
      <c r="M193" s="137" t="str">
        <f>VLOOKUP(A193,'31.12ЛК ПОКАЗ'!$B$15:$H$1504,7,0)</f>
        <v>-</v>
      </c>
      <c r="N193" s="137">
        <f>VLOOKUP(A193,'Показ 31.12'!$B$2:$D$742,3,0)</f>
        <v>19.286000000000001</v>
      </c>
      <c r="O193" s="137">
        <f>N193</f>
        <v>19.286000000000001</v>
      </c>
      <c r="P193" s="137">
        <f t="shared" si="77"/>
        <v>1.0920000000000023</v>
      </c>
      <c r="Q193" s="137">
        <f t="shared" si="78"/>
        <v>49.8</v>
      </c>
      <c r="R193" s="137"/>
      <c r="S193" s="137">
        <f t="shared" si="67"/>
        <v>1.0920000000000023</v>
      </c>
      <c r="T193" s="137">
        <f t="shared" si="79"/>
        <v>19.286000000000001</v>
      </c>
      <c r="U193" s="75"/>
      <c r="W193" s="27"/>
      <c r="X193">
        <f>VLOOKUP(A193,РАСЧЕТ!B:S,18,0)</f>
        <v>1.5940303447078403</v>
      </c>
      <c r="Y193" s="27">
        <f t="shared" si="68"/>
        <v>0</v>
      </c>
      <c r="AB193" t="s">
        <v>4007</v>
      </c>
      <c r="AC193" s="27">
        <f t="shared" si="80"/>
        <v>19.286000000000001</v>
      </c>
    </row>
    <row r="194" spans="1:29" x14ac:dyDescent="0.3">
      <c r="A194" s="99" t="s">
        <v>93</v>
      </c>
      <c r="B194" s="138">
        <v>72.400000000000006</v>
      </c>
      <c r="C194" s="137">
        <v>21.016999999999999</v>
      </c>
      <c r="D194" s="137"/>
      <c r="E194" s="137"/>
      <c r="F194" s="137"/>
      <c r="G194" s="137"/>
      <c r="H194" s="137">
        <f>B194*$H$797</f>
        <v>2.317425641703768</v>
      </c>
      <c r="I194" s="137">
        <f t="shared" si="66"/>
        <v>2.317425641703768</v>
      </c>
      <c r="J194" s="137">
        <f t="shared" ref="J194:J257" si="83">C194+I194</f>
        <v>23.334425641703767</v>
      </c>
      <c r="K194" s="137"/>
      <c r="L194" s="137"/>
      <c r="M194" s="137"/>
      <c r="N194" s="137"/>
      <c r="O194" s="137"/>
      <c r="P194" s="137"/>
      <c r="Q194" s="137"/>
      <c r="R194" s="137">
        <f>B194*$R$797</f>
        <v>1.0189833002514437</v>
      </c>
      <c r="S194" s="137">
        <f t="shared" si="67"/>
        <v>1.0189833002514437</v>
      </c>
      <c r="T194" s="137">
        <f>S194+J194</f>
        <v>24.353408941955209</v>
      </c>
      <c r="U194" s="75"/>
      <c r="W194" s="27"/>
      <c r="X194">
        <f>VLOOKUP(A194,РАСЧЕТ!B:S,18,0)</f>
        <v>2.317425641703768</v>
      </c>
      <c r="Y194" s="27">
        <f t="shared" si="68"/>
        <v>0</v>
      </c>
      <c r="AB194" t="s">
        <v>4007</v>
      </c>
      <c r="AC194" t="s">
        <v>4007</v>
      </c>
    </row>
    <row r="195" spans="1:29" s="157" customFormat="1" x14ac:dyDescent="0.3">
      <c r="A195" s="153" t="s">
        <v>290</v>
      </c>
      <c r="B195" s="154">
        <v>79</v>
      </c>
      <c r="C195" s="155">
        <v>1.1256478576156286</v>
      </c>
      <c r="D195" s="155">
        <v>1.1256478576156286</v>
      </c>
      <c r="E195" s="155">
        <f>D195</f>
        <v>1.1256478576156286</v>
      </c>
      <c r="F195" s="155">
        <f>E195-C195</f>
        <v>0</v>
      </c>
      <c r="G195" s="155">
        <f>B195</f>
        <v>79</v>
      </c>
      <c r="H195" s="155"/>
      <c r="I195" s="137">
        <f t="shared" ref="I195:I258" si="84">F195+H195</f>
        <v>0</v>
      </c>
      <c r="J195" s="155">
        <f t="shared" si="83"/>
        <v>1.1256478576156286</v>
      </c>
      <c r="K195" s="155"/>
      <c r="L195" s="155">
        <v>1.1256478576156286</v>
      </c>
      <c r="M195" s="155">
        <v>1.1256478576156286</v>
      </c>
      <c r="N195" s="155">
        <f>VLOOKUP(A195,'Показ 31.12'!$B$2:$D$742,3,0)</f>
        <v>20.297999999999998</v>
      </c>
      <c r="O195" s="155">
        <f>M195</f>
        <v>1.1256478576156286</v>
      </c>
      <c r="P195" s="155">
        <f t="shared" ref="P195:P207" si="85">O195-L195</f>
        <v>0</v>
      </c>
      <c r="Q195" s="155">
        <f t="shared" ref="Q195:Q207" si="86">B195</f>
        <v>79</v>
      </c>
      <c r="R195" s="155"/>
      <c r="S195" s="137">
        <f t="shared" ref="S195:S258" si="87">P195+R195</f>
        <v>0</v>
      </c>
      <c r="T195" s="155">
        <f t="shared" ref="T195:T207" si="88">L195+S195</f>
        <v>1.1256478576156286</v>
      </c>
      <c r="U195" s="156"/>
      <c r="W195" s="155"/>
      <c r="X195">
        <f>VLOOKUP(A195,РАСЧЕТ!B:S,18,0)</f>
        <v>0</v>
      </c>
      <c r="Y195" s="27">
        <f t="shared" ref="Y195:Y258" si="89">X195-I195</f>
        <v>0</v>
      </c>
      <c r="AB195" s="27">
        <f t="shared" ref="AB195:AB196" si="90">J195</f>
        <v>1.1256478576156286</v>
      </c>
      <c r="AC195" s="27">
        <f t="shared" ref="AC195:AC207" si="91">T195</f>
        <v>1.1256478576156286</v>
      </c>
    </row>
    <row r="196" spans="1:29" x14ac:dyDescent="0.3">
      <c r="A196" s="69" t="s">
        <v>169</v>
      </c>
      <c r="B196" s="138">
        <v>50.1</v>
      </c>
      <c r="C196" s="137">
        <v>18.5</v>
      </c>
      <c r="D196" s="137">
        <f>VLOOKUP(A196,'31.03ЛК ПОКАЗ'!$B$15:$J$1504,9,0)</f>
        <v>20</v>
      </c>
      <c r="E196" s="137">
        <f>D196</f>
        <v>20</v>
      </c>
      <c r="F196" s="137">
        <f>E196-C196</f>
        <v>1.5</v>
      </c>
      <c r="G196" s="137">
        <f>B196</f>
        <v>50.1</v>
      </c>
      <c r="H196" s="137"/>
      <c r="I196" s="137">
        <f t="shared" si="84"/>
        <v>1.5</v>
      </c>
      <c r="J196" s="137">
        <f t="shared" si="83"/>
        <v>20</v>
      </c>
      <c r="K196" s="137"/>
      <c r="L196" s="137">
        <v>20</v>
      </c>
      <c r="M196" s="137" t="str">
        <f>VLOOKUP(A196,'31.12ЛК ПОКАЗ'!$B$15:$H$1504,7,0)</f>
        <v>-</v>
      </c>
      <c r="N196" s="137">
        <f>VLOOKUP(A196,'Показ 31.12'!$B$2:$D$742,3,0)</f>
        <v>20.238</v>
      </c>
      <c r="O196" s="137">
        <f t="shared" ref="O196:O202" si="92">N196</f>
        <v>20.238</v>
      </c>
      <c r="P196" s="137">
        <f t="shared" si="85"/>
        <v>0.23799999999999955</v>
      </c>
      <c r="Q196" s="137">
        <f t="shared" si="86"/>
        <v>50.1</v>
      </c>
      <c r="R196" s="137"/>
      <c r="S196" s="137">
        <f t="shared" si="87"/>
        <v>0.23799999999999955</v>
      </c>
      <c r="T196" s="137">
        <f t="shared" si="88"/>
        <v>20.238</v>
      </c>
      <c r="U196" s="75"/>
      <c r="W196" s="27"/>
      <c r="X196">
        <f>VLOOKUP(A196,РАСЧЕТ!B:S,18,0)</f>
        <v>1.5</v>
      </c>
      <c r="Y196" s="27">
        <f t="shared" si="89"/>
        <v>0</v>
      </c>
      <c r="AB196" s="27">
        <f t="shared" si="90"/>
        <v>20</v>
      </c>
      <c r="AC196" s="27">
        <f t="shared" si="91"/>
        <v>20.238</v>
      </c>
    </row>
    <row r="197" spans="1:29" x14ac:dyDescent="0.3">
      <c r="A197" s="69" t="s">
        <v>230</v>
      </c>
      <c r="B197" s="138">
        <v>49.8</v>
      </c>
      <c r="C197" s="137">
        <v>13.619</v>
      </c>
      <c r="D197" s="137"/>
      <c r="E197" s="137"/>
      <c r="F197" s="137"/>
      <c r="G197" s="137"/>
      <c r="H197" s="137">
        <f>B197*$H$797</f>
        <v>1.5940303447078403</v>
      </c>
      <c r="I197" s="137">
        <f t="shared" si="84"/>
        <v>1.5940303447078403</v>
      </c>
      <c r="J197" s="137">
        <f t="shared" si="83"/>
        <v>15.213030344707841</v>
      </c>
      <c r="K197" s="137"/>
      <c r="L197" s="137">
        <f>VLOOKUP(A197,'Показ 16.11'!$B$2:$D$742,3,0)</f>
        <v>20.969000000000001</v>
      </c>
      <c r="M197" s="137" t="str">
        <f>VLOOKUP(A197,'31.12ЛК ПОКАЗ'!$B$15:$H$1504,7,0)</f>
        <v>-</v>
      </c>
      <c r="N197" s="137">
        <f>VLOOKUP(A197,'Показ 31.12'!$B$2:$D$742,3,0)</f>
        <v>22.227</v>
      </c>
      <c r="O197" s="137">
        <f t="shared" si="92"/>
        <v>22.227</v>
      </c>
      <c r="P197" s="137">
        <f t="shared" si="85"/>
        <v>1.2579999999999991</v>
      </c>
      <c r="Q197" s="137">
        <f t="shared" si="86"/>
        <v>49.8</v>
      </c>
      <c r="R197" s="137"/>
      <c r="S197" s="137">
        <f t="shared" si="87"/>
        <v>1.2579999999999991</v>
      </c>
      <c r="T197" s="137">
        <f t="shared" si="88"/>
        <v>22.227</v>
      </c>
      <c r="U197" s="75"/>
      <c r="W197" s="27"/>
      <c r="X197">
        <f>VLOOKUP(A197,РАСЧЕТ!B:S,18,0)</f>
        <v>1.5940303447078403</v>
      </c>
      <c r="Y197" s="27">
        <f t="shared" si="89"/>
        <v>0</v>
      </c>
      <c r="AB197" t="s">
        <v>4007</v>
      </c>
      <c r="AC197" s="27">
        <f t="shared" si="91"/>
        <v>22.227</v>
      </c>
    </row>
    <row r="198" spans="1:29" x14ac:dyDescent="0.3">
      <c r="A198" s="69" t="s">
        <v>229</v>
      </c>
      <c r="B198" s="138">
        <v>72.400000000000006</v>
      </c>
      <c r="C198" s="137">
        <v>18.259</v>
      </c>
      <c r="D198" s="137"/>
      <c r="E198" s="137"/>
      <c r="F198" s="137"/>
      <c r="G198" s="137"/>
      <c r="H198" s="137">
        <f>B198*$H$797</f>
        <v>2.317425641703768</v>
      </c>
      <c r="I198" s="137">
        <f t="shared" si="84"/>
        <v>2.317425641703768</v>
      </c>
      <c r="J198" s="137">
        <f t="shared" si="83"/>
        <v>20.576425641703768</v>
      </c>
      <c r="K198" s="137"/>
      <c r="L198" s="137">
        <f>VLOOKUP(A198,'Показ 16.11'!$B$2:$D$742,3,0)</f>
        <v>24.056000000000001</v>
      </c>
      <c r="M198" s="137" t="str">
        <f>VLOOKUP(A198,'31.12ЛК ПОКАЗ'!$B$15:$H$1504,7,0)</f>
        <v>-</v>
      </c>
      <c r="N198" s="137">
        <f>VLOOKUP(A198,'Показ 31.12'!$B$2:$D$742,3,0)</f>
        <v>25.498999999999999</v>
      </c>
      <c r="O198" s="137">
        <f t="shared" si="92"/>
        <v>25.498999999999999</v>
      </c>
      <c r="P198" s="137">
        <f t="shared" si="85"/>
        <v>1.4429999999999978</v>
      </c>
      <c r="Q198" s="137">
        <f t="shared" si="86"/>
        <v>72.400000000000006</v>
      </c>
      <c r="R198" s="137"/>
      <c r="S198" s="137">
        <f t="shared" si="87"/>
        <v>1.4429999999999978</v>
      </c>
      <c r="T198" s="137">
        <f t="shared" si="88"/>
        <v>25.498999999999999</v>
      </c>
      <c r="U198" s="75"/>
      <c r="W198" s="27"/>
      <c r="X198">
        <f>VLOOKUP(A198,РАСЧЕТ!B:S,18,0)</f>
        <v>2.317425641703768</v>
      </c>
      <c r="Y198" s="27">
        <f t="shared" si="89"/>
        <v>0</v>
      </c>
      <c r="AB198" t="s">
        <v>4007</v>
      </c>
      <c r="AC198" s="27">
        <f t="shared" si="91"/>
        <v>25.498999999999999</v>
      </c>
    </row>
    <row r="199" spans="1:29" x14ac:dyDescent="0.3">
      <c r="A199" s="69" t="s">
        <v>306</v>
      </c>
      <c r="B199" s="138">
        <v>79</v>
      </c>
      <c r="C199" s="137">
        <v>18.677</v>
      </c>
      <c r="D199" s="137"/>
      <c r="E199" s="137"/>
      <c r="F199" s="137"/>
      <c r="G199" s="137"/>
      <c r="H199" s="137">
        <f>B199*$H$797</f>
        <v>2.5286826753397467</v>
      </c>
      <c r="I199" s="137">
        <f t="shared" si="84"/>
        <v>2.5286826753397467</v>
      </c>
      <c r="J199" s="137">
        <f t="shared" si="83"/>
        <v>21.205682675339744</v>
      </c>
      <c r="K199" s="137"/>
      <c r="L199" s="137">
        <f>VLOOKUP(A199,'Показ 16.11'!$B$2:$D$742,3,0)</f>
        <v>24.577999999999999</v>
      </c>
      <c r="M199" s="137">
        <v>25.24</v>
      </c>
      <c r="N199" s="137">
        <f>VLOOKUP(A199,'Показ 31.12'!$B$2:$D$742,3,0)</f>
        <v>26.053000000000001</v>
      </c>
      <c r="O199" s="137">
        <f>M199</f>
        <v>25.24</v>
      </c>
      <c r="P199" s="137">
        <f t="shared" si="85"/>
        <v>0.66199999999999903</v>
      </c>
      <c r="Q199" s="137">
        <f t="shared" si="86"/>
        <v>79</v>
      </c>
      <c r="R199" s="137"/>
      <c r="S199" s="137">
        <f t="shared" si="87"/>
        <v>0.66199999999999903</v>
      </c>
      <c r="T199" s="136">
        <f t="shared" si="88"/>
        <v>25.24</v>
      </c>
      <c r="U199" s="75"/>
      <c r="W199" s="27"/>
      <c r="X199">
        <f>VLOOKUP(A199,РАСЧЕТ!B:S,18,0)</f>
        <v>2.5286826753397467</v>
      </c>
      <c r="Y199" s="27">
        <f t="shared" si="89"/>
        <v>0</v>
      </c>
      <c r="AB199" t="s">
        <v>4007</v>
      </c>
      <c r="AC199" s="27">
        <f t="shared" si="91"/>
        <v>25.24</v>
      </c>
    </row>
    <row r="200" spans="1:29" x14ac:dyDescent="0.3">
      <c r="A200" s="69" t="s">
        <v>116</v>
      </c>
      <c r="B200" s="138">
        <v>50.1</v>
      </c>
      <c r="C200" s="137">
        <v>12.877000000000001</v>
      </c>
      <c r="D200" s="137"/>
      <c r="E200" s="137"/>
      <c r="F200" s="137"/>
      <c r="G200" s="137"/>
      <c r="H200" s="137">
        <f>B200*$H$797</f>
        <v>1.6036329371458395</v>
      </c>
      <c r="I200" s="137">
        <f t="shared" si="84"/>
        <v>1.6036329371458395</v>
      </c>
      <c r="J200" s="137">
        <f t="shared" si="83"/>
        <v>14.48063293714584</v>
      </c>
      <c r="K200" s="137"/>
      <c r="L200" s="137">
        <f>VLOOKUP(A200,'Показ 16.11'!$B$2:$D$742,3,0)</f>
        <v>16.37</v>
      </c>
      <c r="M200" s="137" t="str">
        <f>VLOOKUP(A200,'31.12ЛК ПОКАЗ'!$B$15:$H$1504,7,0)</f>
        <v>-</v>
      </c>
      <c r="N200" s="137">
        <f>VLOOKUP(A200,'Показ 31.12'!$B$2:$D$742,3,0)</f>
        <v>17.352</v>
      </c>
      <c r="O200" s="137">
        <f t="shared" si="92"/>
        <v>17.352</v>
      </c>
      <c r="P200" s="137">
        <f t="shared" si="85"/>
        <v>0.98199999999999932</v>
      </c>
      <c r="Q200" s="137">
        <f t="shared" si="86"/>
        <v>50.1</v>
      </c>
      <c r="R200" s="137"/>
      <c r="S200" s="137">
        <f t="shared" si="87"/>
        <v>0.98199999999999932</v>
      </c>
      <c r="T200" s="137">
        <f t="shared" si="88"/>
        <v>17.352</v>
      </c>
      <c r="U200" s="75"/>
      <c r="W200" s="27"/>
      <c r="X200">
        <f>VLOOKUP(A200,РАСЧЕТ!B:S,18,0)</f>
        <v>1.6036329371458395</v>
      </c>
      <c r="Y200" s="27">
        <f t="shared" si="89"/>
        <v>0</v>
      </c>
      <c r="AB200" t="s">
        <v>4007</v>
      </c>
      <c r="AC200" s="27">
        <f t="shared" si="91"/>
        <v>17.352</v>
      </c>
    </row>
    <row r="201" spans="1:29" x14ac:dyDescent="0.3">
      <c r="A201" s="69" t="s">
        <v>117</v>
      </c>
      <c r="B201" s="138">
        <v>49.8</v>
      </c>
      <c r="C201" s="137">
        <v>12.742000000000001</v>
      </c>
      <c r="D201" s="137">
        <f>VLOOKUP(A201,'31.03ЛК ПОКАЗ'!$B$15:$J$1504,9,0)</f>
        <v>15.164999999999999</v>
      </c>
      <c r="E201" s="137">
        <f>D201</f>
        <v>15.164999999999999</v>
      </c>
      <c r="F201" s="137">
        <f>E201-C201</f>
        <v>2.4229999999999983</v>
      </c>
      <c r="G201" s="137">
        <f>B201</f>
        <v>49.8</v>
      </c>
      <c r="H201" s="137"/>
      <c r="I201" s="137">
        <f t="shared" si="84"/>
        <v>2.4229999999999983</v>
      </c>
      <c r="J201" s="137">
        <f t="shared" si="83"/>
        <v>15.164999999999999</v>
      </c>
      <c r="K201" s="137"/>
      <c r="L201" s="137">
        <f>VLOOKUP(A201,'Показ 16.11'!$B$2:$D$742,3,0)</f>
        <v>16.614999999999998</v>
      </c>
      <c r="M201" s="137" t="str">
        <f>VLOOKUP(A201,'31.12ЛК ПОКАЗ'!$B$15:$H$1504,7,0)</f>
        <v>-</v>
      </c>
      <c r="N201" s="137">
        <f>VLOOKUP(A201,'Показ 31.12'!$B$2:$D$742,3,0)</f>
        <v>17.611999999999998</v>
      </c>
      <c r="O201" s="137">
        <f t="shared" si="92"/>
        <v>17.611999999999998</v>
      </c>
      <c r="P201" s="137">
        <f t="shared" si="85"/>
        <v>0.99699999999999989</v>
      </c>
      <c r="Q201" s="137">
        <f t="shared" si="86"/>
        <v>49.8</v>
      </c>
      <c r="R201" s="137"/>
      <c r="S201" s="137">
        <f t="shared" si="87"/>
        <v>0.99699999999999989</v>
      </c>
      <c r="T201" s="137">
        <f t="shared" si="88"/>
        <v>17.611999999999998</v>
      </c>
      <c r="U201" s="75"/>
      <c r="W201" s="27"/>
      <c r="X201">
        <f>VLOOKUP(A201,РАСЧЕТ!B:S,18,0)</f>
        <v>2.4229999999999983</v>
      </c>
      <c r="Y201" s="27">
        <f t="shared" si="89"/>
        <v>0</v>
      </c>
      <c r="AB201" s="27">
        <f>J201</f>
        <v>15.164999999999999</v>
      </c>
      <c r="AC201" s="27">
        <f t="shared" si="91"/>
        <v>17.611999999999998</v>
      </c>
    </row>
    <row r="202" spans="1:29" x14ac:dyDescent="0.3">
      <c r="A202" s="69" t="s">
        <v>344</v>
      </c>
      <c r="B202" s="138">
        <v>33.1</v>
      </c>
      <c r="C202" s="137">
        <v>5.9649999999999999</v>
      </c>
      <c r="D202" s="137"/>
      <c r="E202" s="137"/>
      <c r="F202" s="137"/>
      <c r="G202" s="137"/>
      <c r="H202" s="137">
        <f>B202*$H$797</f>
        <v>1.0594860323258939</v>
      </c>
      <c r="I202" s="137">
        <f t="shared" si="84"/>
        <v>1.0594860323258939</v>
      </c>
      <c r="J202" s="137">
        <f t="shared" si="83"/>
        <v>7.0244860323258935</v>
      </c>
      <c r="K202" s="137"/>
      <c r="L202" s="137">
        <f>VLOOKUP(A202,'Показ 16.11'!$B$2:$D$742,3,0)</f>
        <v>8.6880000000000006</v>
      </c>
      <c r="M202" s="137" t="str">
        <f>VLOOKUP(A202,'31.12ЛК ПОКАЗ'!$B$15:$H$1504,7,0)</f>
        <v>-</v>
      </c>
      <c r="N202" s="137">
        <f>VLOOKUP(A202,'Показ 31.12'!$B$2:$D$742,3,0)</f>
        <v>9.2089999999999996</v>
      </c>
      <c r="O202" s="137">
        <f t="shared" si="92"/>
        <v>9.2089999999999996</v>
      </c>
      <c r="P202" s="137">
        <f t="shared" si="85"/>
        <v>0.52099999999999902</v>
      </c>
      <c r="Q202" s="137">
        <f t="shared" si="86"/>
        <v>33.1</v>
      </c>
      <c r="R202" s="137"/>
      <c r="S202" s="137">
        <f t="shared" si="87"/>
        <v>0.52099999999999902</v>
      </c>
      <c r="T202" s="137">
        <f t="shared" si="88"/>
        <v>9.2089999999999996</v>
      </c>
      <c r="U202" s="75"/>
      <c r="W202" s="27"/>
      <c r="X202">
        <f>VLOOKUP(A202,РАСЧЕТ!B:S,18,0)</f>
        <v>1.0594860323258939</v>
      </c>
      <c r="Y202" s="27">
        <f t="shared" si="89"/>
        <v>0</v>
      </c>
      <c r="AB202" t="s">
        <v>4007</v>
      </c>
      <c r="AC202" s="27">
        <f t="shared" si="91"/>
        <v>9.2089999999999996</v>
      </c>
    </row>
    <row r="203" spans="1:29" x14ac:dyDescent="0.3">
      <c r="A203" s="69" t="s">
        <v>318</v>
      </c>
      <c r="B203" s="138">
        <v>72.400000000000006</v>
      </c>
      <c r="C203" s="137">
        <v>14.506</v>
      </c>
      <c r="D203" s="137"/>
      <c r="E203" s="137"/>
      <c r="F203" s="137"/>
      <c r="G203" s="137"/>
      <c r="H203" s="137">
        <f>B203*$H$797</f>
        <v>2.317425641703768</v>
      </c>
      <c r="I203" s="137">
        <f t="shared" si="84"/>
        <v>2.317425641703768</v>
      </c>
      <c r="J203" s="137">
        <f t="shared" si="83"/>
        <v>16.823425641703768</v>
      </c>
      <c r="K203" s="137"/>
      <c r="L203" s="137">
        <f>VLOOKUP(A203,'Показ 16.11'!$B$2:$D$742,3,0)</f>
        <v>17.702999999999999</v>
      </c>
      <c r="M203" s="137">
        <f>VLOOKUP(A203,'31.12ЛК ПОКАЗ'!$B$15:$H$1504,7,0)</f>
        <v>18.108000000000001</v>
      </c>
      <c r="N203" s="137">
        <f>VLOOKUP(A203,'Показ 31.12'!$B$2:$D$742,3,0)</f>
        <v>18.765000000000001</v>
      </c>
      <c r="O203" s="137">
        <f>M203</f>
        <v>18.108000000000001</v>
      </c>
      <c r="P203" s="137">
        <f t="shared" si="85"/>
        <v>0.40500000000000114</v>
      </c>
      <c r="Q203" s="137">
        <f t="shared" si="86"/>
        <v>72.400000000000006</v>
      </c>
      <c r="R203" s="137"/>
      <c r="S203" s="137">
        <f t="shared" si="87"/>
        <v>0.40500000000000114</v>
      </c>
      <c r="T203" s="137">
        <f t="shared" si="88"/>
        <v>18.108000000000001</v>
      </c>
      <c r="U203" s="75"/>
      <c r="W203" s="27"/>
      <c r="X203">
        <f>VLOOKUP(A203,РАСЧЕТ!B:S,18,0)</f>
        <v>2.317425641703768</v>
      </c>
      <c r="Y203" s="27">
        <f t="shared" si="89"/>
        <v>0</v>
      </c>
      <c r="AB203" t="s">
        <v>4007</v>
      </c>
      <c r="AC203" s="27">
        <f t="shared" si="91"/>
        <v>18.108000000000001</v>
      </c>
    </row>
    <row r="204" spans="1:29" x14ac:dyDescent="0.3">
      <c r="A204" s="69" t="s">
        <v>291</v>
      </c>
      <c r="B204" s="138">
        <v>79</v>
      </c>
      <c r="C204" s="137">
        <v>22.498000000000001</v>
      </c>
      <c r="D204" s="137"/>
      <c r="E204" s="137"/>
      <c r="F204" s="137"/>
      <c r="G204" s="137"/>
      <c r="H204" s="137">
        <f>B204*$H$797</f>
        <v>2.5286826753397467</v>
      </c>
      <c r="I204" s="137">
        <f t="shared" si="84"/>
        <v>2.5286826753397467</v>
      </c>
      <c r="J204" s="137">
        <f t="shared" si="83"/>
        <v>25.02668267533975</v>
      </c>
      <c r="K204" s="137"/>
      <c r="L204" s="137">
        <f>VLOOKUP(A204,'Показ 16.11'!$B$2:$D$742,3,0)</f>
        <v>30.280999999999999</v>
      </c>
      <c r="M204" s="137">
        <f>VLOOKUP(A204,'31.12ЛК ПОКАЗ'!$B$15:$H$1504,7,0)</f>
        <v>31.161000000000001</v>
      </c>
      <c r="N204" s="137">
        <f>VLOOKUP(A204,'Показ 31.12'!$B$2:$D$742,3,0)</f>
        <v>32.097999999999999</v>
      </c>
      <c r="O204" s="137">
        <f>M204</f>
        <v>31.161000000000001</v>
      </c>
      <c r="P204" s="137">
        <f t="shared" si="85"/>
        <v>0.88000000000000256</v>
      </c>
      <c r="Q204" s="137">
        <f t="shared" si="86"/>
        <v>79</v>
      </c>
      <c r="R204" s="137"/>
      <c r="S204" s="137">
        <f t="shared" si="87"/>
        <v>0.88000000000000256</v>
      </c>
      <c r="T204" s="137">
        <f t="shared" si="88"/>
        <v>31.161000000000001</v>
      </c>
      <c r="U204" s="75"/>
      <c r="W204" s="27"/>
      <c r="X204">
        <f>VLOOKUP(A204,РАСЧЕТ!B:S,18,0)</f>
        <v>2.5286826753397467</v>
      </c>
      <c r="Y204" s="27">
        <f t="shared" si="89"/>
        <v>0</v>
      </c>
      <c r="AB204" t="s">
        <v>4007</v>
      </c>
      <c r="AC204" s="27">
        <f t="shared" si="91"/>
        <v>31.161000000000001</v>
      </c>
    </row>
    <row r="205" spans="1:29" x14ac:dyDescent="0.3">
      <c r="A205" s="69" t="s">
        <v>346</v>
      </c>
      <c r="B205" s="138">
        <v>50.1</v>
      </c>
      <c r="C205" s="137">
        <v>9.2750000000000004</v>
      </c>
      <c r="D205" s="137"/>
      <c r="E205" s="137"/>
      <c r="F205" s="137"/>
      <c r="G205" s="137"/>
      <c r="H205" s="137">
        <f>B205*$H$797</f>
        <v>1.6036329371458395</v>
      </c>
      <c r="I205" s="137">
        <f t="shared" si="84"/>
        <v>1.6036329371458395</v>
      </c>
      <c r="J205" s="137">
        <f t="shared" si="83"/>
        <v>10.87863293714584</v>
      </c>
      <c r="K205" s="137"/>
      <c r="L205" s="137">
        <f>VLOOKUP(A205,'Показ 16.11'!$B$2:$D$742,3,0)</f>
        <v>1.728</v>
      </c>
      <c r="M205" s="137" t="str">
        <f>VLOOKUP(A205,'31.12ЛК ПОКАЗ'!$B$15:$H$1504,7,0)</f>
        <v>-</v>
      </c>
      <c r="N205" s="137">
        <f>VLOOKUP(A205,'Показ 31.12'!$B$2:$D$742,3,0)</f>
        <v>1.8320000000000001</v>
      </c>
      <c r="O205" s="137">
        <f>N205</f>
        <v>1.8320000000000001</v>
      </c>
      <c r="P205" s="137">
        <f t="shared" si="85"/>
        <v>0.10400000000000009</v>
      </c>
      <c r="Q205" s="137">
        <f t="shared" si="86"/>
        <v>50.1</v>
      </c>
      <c r="R205" s="137"/>
      <c r="S205" s="137">
        <f t="shared" si="87"/>
        <v>0.10400000000000009</v>
      </c>
      <c r="T205" s="137">
        <f t="shared" si="88"/>
        <v>1.8320000000000001</v>
      </c>
      <c r="U205" s="75"/>
      <c r="W205" s="27"/>
      <c r="X205">
        <f>VLOOKUP(A205,РАСЧЕТ!B:S,18,0)</f>
        <v>1.6036329371458395</v>
      </c>
      <c r="Y205" s="27">
        <f t="shared" si="89"/>
        <v>0</v>
      </c>
      <c r="AB205" t="s">
        <v>4007</v>
      </c>
      <c r="AC205" s="27">
        <f t="shared" si="91"/>
        <v>1.8320000000000001</v>
      </c>
    </row>
    <row r="206" spans="1:29" x14ac:dyDescent="0.3">
      <c r="A206" s="69" t="s">
        <v>100</v>
      </c>
      <c r="B206" s="138">
        <v>49.8</v>
      </c>
      <c r="C206" s="137">
        <v>12.365</v>
      </c>
      <c r="D206" s="137">
        <f>VLOOKUP(A206,'31.03ЛК ПОКАЗ'!$B$15:$J$1504,9,0)</f>
        <v>13.975</v>
      </c>
      <c r="E206" s="137">
        <f>D206</f>
        <v>13.975</v>
      </c>
      <c r="F206" s="137">
        <f>E206-C206</f>
        <v>1.6099999999999994</v>
      </c>
      <c r="G206" s="137">
        <f>B206</f>
        <v>49.8</v>
      </c>
      <c r="H206" s="137"/>
      <c r="I206" s="137">
        <f t="shared" si="84"/>
        <v>1.6099999999999994</v>
      </c>
      <c r="J206" s="137">
        <f t="shared" si="83"/>
        <v>13.975</v>
      </c>
      <c r="K206" s="137"/>
      <c r="L206" s="137">
        <f>VLOOKUP(A206,'Показ 16.11'!$B$2:$D$742,3,0)</f>
        <v>14.443</v>
      </c>
      <c r="M206" s="137" t="str">
        <f>VLOOKUP(A206,'31.12ЛК ПОКАЗ'!$B$15:$H$1504,7,0)</f>
        <v>-</v>
      </c>
      <c r="N206" s="137">
        <f>VLOOKUP(A206,'Показ 31.12'!$B$2:$D$742,3,0)</f>
        <v>15.31</v>
      </c>
      <c r="O206" s="137">
        <f>N206</f>
        <v>15.31</v>
      </c>
      <c r="P206" s="137">
        <f t="shared" si="85"/>
        <v>0.86700000000000088</v>
      </c>
      <c r="Q206" s="137">
        <f t="shared" si="86"/>
        <v>49.8</v>
      </c>
      <c r="R206" s="137"/>
      <c r="S206" s="137">
        <f t="shared" si="87"/>
        <v>0.86700000000000088</v>
      </c>
      <c r="T206" s="137">
        <f t="shared" si="88"/>
        <v>15.31</v>
      </c>
      <c r="U206" s="75"/>
      <c r="W206" s="27"/>
      <c r="X206">
        <f>VLOOKUP(A206,РАСЧЕТ!B:S,18,0)</f>
        <v>1.6099999999999994</v>
      </c>
      <c r="Y206" s="27">
        <f t="shared" si="89"/>
        <v>0</v>
      </c>
      <c r="AB206" s="27">
        <f>J206</f>
        <v>13.975</v>
      </c>
      <c r="AC206" s="27">
        <f t="shared" si="91"/>
        <v>15.31</v>
      </c>
    </row>
    <row r="207" spans="1:29" x14ac:dyDescent="0.3">
      <c r="A207" s="69" t="s">
        <v>157</v>
      </c>
      <c r="B207" s="138">
        <v>72.400000000000006</v>
      </c>
      <c r="C207" s="137">
        <v>1.954</v>
      </c>
      <c r="D207" s="137"/>
      <c r="E207" s="137"/>
      <c r="F207" s="137"/>
      <c r="G207" s="137"/>
      <c r="H207" s="137">
        <f>B207*$H$797</f>
        <v>2.317425641703768</v>
      </c>
      <c r="I207" s="137">
        <f t="shared" si="84"/>
        <v>2.317425641703768</v>
      </c>
      <c r="J207" s="137">
        <f t="shared" si="83"/>
        <v>4.2714256417037682</v>
      </c>
      <c r="K207" s="137"/>
      <c r="L207" s="137">
        <f>VLOOKUP(A207,'Показ 16.11'!$B$2:$D$742,3,0)</f>
        <v>1.954</v>
      </c>
      <c r="M207" s="137" t="str">
        <f>VLOOKUP(A207,'31.12ЛК ПОКАЗ'!$B$15:$H$1504,7,0)</f>
        <v>-</v>
      </c>
      <c r="N207" s="137">
        <f>VLOOKUP(A207,'Показ 31.12'!$B$2:$D$742,3,0)</f>
        <v>2.0710000000000002</v>
      </c>
      <c r="O207" s="137">
        <f>N207</f>
        <v>2.0710000000000002</v>
      </c>
      <c r="P207" s="137">
        <f t="shared" si="85"/>
        <v>0.11700000000000021</v>
      </c>
      <c r="Q207" s="137">
        <f t="shared" si="86"/>
        <v>72.400000000000006</v>
      </c>
      <c r="R207" s="137"/>
      <c r="S207" s="137">
        <f t="shared" si="87"/>
        <v>0.11700000000000021</v>
      </c>
      <c r="T207" s="137">
        <f t="shared" si="88"/>
        <v>2.0710000000000002</v>
      </c>
      <c r="U207" s="75"/>
      <c r="W207" s="27"/>
      <c r="X207">
        <f>VLOOKUP(A207,РАСЧЕТ!B:S,18,0)</f>
        <v>2.317425641703768</v>
      </c>
      <c r="Y207" s="27">
        <f t="shared" si="89"/>
        <v>0</v>
      </c>
      <c r="AB207" t="s">
        <v>4007</v>
      </c>
      <c r="AC207" s="27">
        <f t="shared" si="91"/>
        <v>2.0710000000000002</v>
      </c>
    </row>
    <row r="208" spans="1:29" x14ac:dyDescent="0.3">
      <c r="A208" s="100" t="s">
        <v>118</v>
      </c>
      <c r="B208" s="138">
        <v>79</v>
      </c>
      <c r="C208" s="137">
        <v>27.306999999999999</v>
      </c>
      <c r="D208" s="137"/>
      <c r="E208" s="137"/>
      <c r="F208" s="137"/>
      <c r="G208" s="137"/>
      <c r="H208" s="137">
        <f>B208*$H$797</f>
        <v>2.5286826753397467</v>
      </c>
      <c r="I208" s="137">
        <f t="shared" si="84"/>
        <v>2.5286826753397467</v>
      </c>
      <c r="J208" s="137">
        <f t="shared" si="83"/>
        <v>29.835682675339747</v>
      </c>
      <c r="K208" s="137"/>
      <c r="L208" s="137"/>
      <c r="M208" s="137"/>
      <c r="N208" s="137"/>
      <c r="O208" s="137"/>
      <c r="P208" s="137"/>
      <c r="Q208" s="137"/>
      <c r="R208" s="137">
        <f>B208*$R$797</f>
        <v>1.1118740430920449</v>
      </c>
      <c r="S208" s="137">
        <f t="shared" si="87"/>
        <v>1.1118740430920449</v>
      </c>
      <c r="T208" s="137">
        <f>S208+J208</f>
        <v>30.947556718431791</v>
      </c>
      <c r="U208" s="75"/>
      <c r="W208" s="27"/>
      <c r="X208">
        <f>VLOOKUP(A208,РАСЧЕТ!B:S,18,0)</f>
        <v>2.5286826753397467</v>
      </c>
      <c r="Y208" s="27">
        <f t="shared" si="89"/>
        <v>0</v>
      </c>
      <c r="AB208" t="s">
        <v>4007</v>
      </c>
      <c r="AC208" t="s">
        <v>4007</v>
      </c>
    </row>
    <row r="209" spans="1:29" x14ac:dyDescent="0.3">
      <c r="A209" s="69" t="s">
        <v>314</v>
      </c>
      <c r="B209" s="138">
        <v>50.1</v>
      </c>
      <c r="C209" s="137">
        <v>10.257999999999999</v>
      </c>
      <c r="D209" s="137"/>
      <c r="E209" s="137"/>
      <c r="F209" s="137"/>
      <c r="G209" s="137"/>
      <c r="H209" s="137">
        <f>B209*$H$797</f>
        <v>1.6036329371458395</v>
      </c>
      <c r="I209" s="137">
        <f t="shared" si="84"/>
        <v>1.6036329371458395</v>
      </c>
      <c r="J209" s="137">
        <f t="shared" si="83"/>
        <v>11.861632937145838</v>
      </c>
      <c r="K209" s="137"/>
      <c r="L209" s="137">
        <f>VLOOKUP(A209,'Показ 16.11'!$B$2:$D$742,3,0)</f>
        <v>13.044</v>
      </c>
      <c r="M209" s="137" t="str">
        <f>VLOOKUP(A209,'31.12ЛК ПОКАЗ'!$B$15:$H$1504,7,0)</f>
        <v>-</v>
      </c>
      <c r="N209" s="137">
        <f>VLOOKUP(A209,'Показ 31.12'!$B$2:$D$742,3,0)</f>
        <v>13.827</v>
      </c>
      <c r="O209" s="137">
        <f>N209</f>
        <v>13.827</v>
      </c>
      <c r="P209" s="137">
        <f>O209-L209</f>
        <v>0.78299999999999947</v>
      </c>
      <c r="Q209" s="137">
        <f>B209</f>
        <v>50.1</v>
      </c>
      <c r="R209" s="137"/>
      <c r="S209" s="137">
        <f t="shared" si="87"/>
        <v>0.78299999999999947</v>
      </c>
      <c r="T209" s="137">
        <f>L209+S209</f>
        <v>13.827</v>
      </c>
      <c r="U209" s="75"/>
      <c r="W209" s="27"/>
      <c r="X209">
        <f>VLOOKUP(A209,РАСЧЕТ!B:S,18,0)</f>
        <v>1.6036329371458395</v>
      </c>
      <c r="Y209" s="27">
        <f t="shared" si="89"/>
        <v>0</v>
      </c>
      <c r="AB209" t="s">
        <v>4007</v>
      </c>
      <c r="AC209" s="27">
        <f t="shared" ref="AC209:AC210" si="93">T209</f>
        <v>13.827</v>
      </c>
    </row>
    <row r="210" spans="1:29" x14ac:dyDescent="0.3">
      <c r="A210" s="69" t="s">
        <v>208</v>
      </c>
      <c r="B210" s="138">
        <v>49.8</v>
      </c>
      <c r="C210" s="137">
        <v>4.62</v>
      </c>
      <c r="D210" s="137">
        <f>VLOOKUP(A210,'31.03ЛК ПОКАЗ'!$B$15:$J$1504,7,0)</f>
        <v>5.8</v>
      </c>
      <c r="E210" s="137">
        <f>D210</f>
        <v>5.8</v>
      </c>
      <c r="F210" s="137">
        <f>E210-C210</f>
        <v>1.1799999999999997</v>
      </c>
      <c r="G210" s="137">
        <f>B210</f>
        <v>49.8</v>
      </c>
      <c r="H210" s="137"/>
      <c r="I210" s="137">
        <f t="shared" si="84"/>
        <v>1.1799999999999997</v>
      </c>
      <c r="J210" s="137">
        <f t="shared" si="83"/>
        <v>5.8</v>
      </c>
      <c r="K210" s="137"/>
      <c r="L210" s="137">
        <f>VLOOKUP(A210,'Показ 16.11'!$B$2:$D$742,3,0)</f>
        <v>8.0449999999999999</v>
      </c>
      <c r="M210" s="137" t="str">
        <f>VLOOKUP(A210,'31.12ЛК ПОКАЗ'!$B$15:$H$1504,7,0)</f>
        <v>-</v>
      </c>
      <c r="N210" s="137">
        <f>VLOOKUP(A210,'Показ 31.12'!$B$2:$D$742,3,0)</f>
        <v>8.5280000000000005</v>
      </c>
      <c r="O210" s="137">
        <f>N210</f>
        <v>8.5280000000000005</v>
      </c>
      <c r="P210" s="137">
        <f>O210-L210</f>
        <v>0.48300000000000054</v>
      </c>
      <c r="Q210" s="137">
        <f>B210</f>
        <v>49.8</v>
      </c>
      <c r="R210" s="137"/>
      <c r="S210" s="137">
        <f t="shared" si="87"/>
        <v>0.48300000000000054</v>
      </c>
      <c r="T210" s="137">
        <f>L210+S210</f>
        <v>8.5280000000000005</v>
      </c>
      <c r="U210" s="75"/>
      <c r="W210" s="27"/>
      <c r="X210">
        <f>VLOOKUP(A210,РАСЧЕТ!B:S,18,0)</f>
        <v>1.1799999999999997</v>
      </c>
      <c r="Y210" s="27">
        <f t="shared" si="89"/>
        <v>0</v>
      </c>
      <c r="AB210" s="27">
        <f>J210</f>
        <v>5.8</v>
      </c>
      <c r="AC210" s="27">
        <f t="shared" si="93"/>
        <v>8.5280000000000005</v>
      </c>
    </row>
    <row r="211" spans="1:29" x14ac:dyDescent="0.3">
      <c r="A211" s="100" t="s">
        <v>215</v>
      </c>
      <c r="B211" s="138">
        <v>72.400000000000006</v>
      </c>
      <c r="C211" s="137">
        <v>22.806000000000001</v>
      </c>
      <c r="D211" s="137"/>
      <c r="E211" s="137"/>
      <c r="F211" s="137"/>
      <c r="G211" s="137"/>
      <c r="H211" s="137">
        <f>B211*$H$797</f>
        <v>2.317425641703768</v>
      </c>
      <c r="I211" s="137">
        <f t="shared" si="84"/>
        <v>2.317425641703768</v>
      </c>
      <c r="J211" s="137">
        <f t="shared" si="83"/>
        <v>25.123425641703768</v>
      </c>
      <c r="K211" s="137"/>
      <c r="L211" s="137"/>
      <c r="M211" s="137"/>
      <c r="N211" s="137"/>
      <c r="O211" s="137"/>
      <c r="P211" s="137"/>
      <c r="Q211" s="137"/>
      <c r="R211" s="137">
        <f>B211*$R$797</f>
        <v>1.0189833002514437</v>
      </c>
      <c r="S211" s="137">
        <f t="shared" si="87"/>
        <v>1.0189833002514437</v>
      </c>
      <c r="T211" s="137">
        <f>S211+J211</f>
        <v>26.14240894195521</v>
      </c>
      <c r="U211" s="75"/>
      <c r="W211" s="27"/>
      <c r="X211">
        <f>VLOOKUP(A211,РАСЧЕТ!B:S,18,0)</f>
        <v>2.317425641703768</v>
      </c>
      <c r="Y211" s="27">
        <f t="shared" si="89"/>
        <v>0</v>
      </c>
      <c r="AB211" t="s">
        <v>4007</v>
      </c>
      <c r="AC211" t="s">
        <v>4007</v>
      </c>
    </row>
    <row r="212" spans="1:29" x14ac:dyDescent="0.3">
      <c r="A212" s="69" t="s">
        <v>284</v>
      </c>
      <c r="B212" s="138">
        <v>79</v>
      </c>
      <c r="C212" s="137">
        <v>24.433</v>
      </c>
      <c r="D212" s="137"/>
      <c r="E212" s="137"/>
      <c r="F212" s="137"/>
      <c r="G212" s="137"/>
      <c r="H212" s="137">
        <f>B212*$H$797</f>
        <v>2.5286826753397467</v>
      </c>
      <c r="I212" s="137">
        <f t="shared" si="84"/>
        <v>2.5286826753397467</v>
      </c>
      <c r="J212" s="137">
        <f t="shared" si="83"/>
        <v>26.961682675339745</v>
      </c>
      <c r="K212" s="137"/>
      <c r="L212" s="137">
        <f>VLOOKUP(A212,'Показ 16.11'!$B$2:$D$742,3,0)</f>
        <v>30.957999999999998</v>
      </c>
      <c r="M212" s="137" t="str">
        <f>VLOOKUP(A212,'31.12ЛК ПОКАЗ'!$B$15:$H$1504,7,0)</f>
        <v>-</v>
      </c>
      <c r="N212" s="137">
        <f>VLOOKUP(A212,'Показ 31.12'!$B$2:$D$742,3,0)</f>
        <v>32.814999999999998</v>
      </c>
      <c r="O212" s="137">
        <f>N212</f>
        <v>32.814999999999998</v>
      </c>
      <c r="P212" s="137">
        <f>O212-L212</f>
        <v>1.8569999999999993</v>
      </c>
      <c r="Q212" s="137">
        <f>B212</f>
        <v>79</v>
      </c>
      <c r="R212" s="137"/>
      <c r="S212" s="137">
        <f t="shared" si="87"/>
        <v>1.8569999999999993</v>
      </c>
      <c r="T212" s="137">
        <f>L212+S212</f>
        <v>32.814999999999998</v>
      </c>
      <c r="U212" s="75"/>
      <c r="W212" s="27"/>
      <c r="X212">
        <f>VLOOKUP(A212,РАСЧЕТ!B:S,18,0)</f>
        <v>2.5286826753397467</v>
      </c>
      <c r="Y212" s="27">
        <f t="shared" si="89"/>
        <v>0</v>
      </c>
      <c r="AB212" t="s">
        <v>4007</v>
      </c>
      <c r="AC212" s="27">
        <f t="shared" ref="AC212:AC214" si="94">T212</f>
        <v>32.814999999999998</v>
      </c>
    </row>
    <row r="213" spans="1:29" s="157" customFormat="1" x14ac:dyDescent="0.3">
      <c r="A213" s="153" t="s">
        <v>161</v>
      </c>
      <c r="B213" s="154">
        <v>36.700000000000003</v>
      </c>
      <c r="C213" s="155">
        <v>1E-3</v>
      </c>
      <c r="D213" s="155">
        <f>VLOOKUP(A213,'31.03ЛК ПОКАЗ'!$B$15:$J$1504,9,0)</f>
        <v>1E-3</v>
      </c>
      <c r="E213" s="155">
        <f>D213</f>
        <v>1E-3</v>
      </c>
      <c r="F213" s="155">
        <f>E213-C213</f>
        <v>0</v>
      </c>
      <c r="G213" s="155">
        <f>B213</f>
        <v>36.700000000000003</v>
      </c>
      <c r="H213" s="155"/>
      <c r="I213" s="137">
        <f t="shared" si="84"/>
        <v>0</v>
      </c>
      <c r="J213" s="155">
        <f t="shared" si="83"/>
        <v>1E-3</v>
      </c>
      <c r="K213" s="155"/>
      <c r="L213" s="155">
        <v>1E-3</v>
      </c>
      <c r="M213" s="155">
        <v>1E-3</v>
      </c>
      <c r="N213" s="155">
        <f>VLOOKUP(A213,'Показ 31.12'!$B$2:$D$742,3,0)</f>
        <v>10.888999999999999</v>
      </c>
      <c r="O213" s="155">
        <f>M213</f>
        <v>1E-3</v>
      </c>
      <c r="P213" s="155">
        <f>O213-L213</f>
        <v>0</v>
      </c>
      <c r="Q213" s="155">
        <f>B213</f>
        <v>36.700000000000003</v>
      </c>
      <c r="R213" s="155"/>
      <c r="S213" s="137">
        <f t="shared" si="87"/>
        <v>0</v>
      </c>
      <c r="T213" s="155">
        <f>L213+S213</f>
        <v>1E-3</v>
      </c>
      <c r="U213" s="156"/>
      <c r="W213" s="155"/>
      <c r="X213">
        <f>VLOOKUP(A213,РАСЧЕТ!B:S,18,0)</f>
        <v>0</v>
      </c>
      <c r="Y213" s="27">
        <f t="shared" si="89"/>
        <v>0</v>
      </c>
      <c r="AB213" s="27">
        <f t="shared" ref="AB213:AB214" si="95">J213</f>
        <v>1E-3</v>
      </c>
      <c r="AC213" s="27">
        <f t="shared" si="94"/>
        <v>1E-3</v>
      </c>
    </row>
    <row r="214" spans="1:29" x14ac:dyDescent="0.3">
      <c r="A214" s="69" t="s">
        <v>218</v>
      </c>
      <c r="B214" s="138">
        <v>50.1</v>
      </c>
      <c r="C214" s="137">
        <v>11.593999999999999</v>
      </c>
      <c r="D214" s="137">
        <f>VLOOKUP(A214,'31.03ЛК ПОКАЗ'!$B$15:$J$1504,9,0)</f>
        <v>13.667</v>
      </c>
      <c r="E214" s="137">
        <f>D214</f>
        <v>13.667</v>
      </c>
      <c r="F214" s="137">
        <f>E214-C214</f>
        <v>2.0730000000000004</v>
      </c>
      <c r="G214" s="137">
        <f>B214</f>
        <v>50.1</v>
      </c>
      <c r="H214" s="137"/>
      <c r="I214" s="137">
        <f t="shared" si="84"/>
        <v>2.0730000000000004</v>
      </c>
      <c r="J214" s="137">
        <f t="shared" si="83"/>
        <v>13.667</v>
      </c>
      <c r="K214" s="137"/>
      <c r="L214" s="137">
        <f>VLOOKUP(A214,'Показ 16.11'!$B$2:$D$742,3,0)</f>
        <v>15.071999999999999</v>
      </c>
      <c r="M214" s="137" t="str">
        <f>VLOOKUP(A214,'31.12ЛК ПОКАЗ'!$B$15:$H$1504,7,0)</f>
        <v>-</v>
      </c>
      <c r="N214" s="137">
        <f>VLOOKUP(A214,'Показ 31.12'!$B$2:$D$742,3,0)</f>
        <v>15.976000000000001</v>
      </c>
      <c r="O214" s="137">
        <f>N214</f>
        <v>15.976000000000001</v>
      </c>
      <c r="P214" s="137">
        <f>O214-L214</f>
        <v>0.90400000000000169</v>
      </c>
      <c r="Q214" s="137">
        <f>B214</f>
        <v>50.1</v>
      </c>
      <c r="R214" s="137"/>
      <c r="S214" s="137">
        <f t="shared" si="87"/>
        <v>0.90400000000000169</v>
      </c>
      <c r="T214" s="137">
        <f>L214+S214</f>
        <v>15.976000000000001</v>
      </c>
      <c r="U214" s="75"/>
      <c r="W214" s="27"/>
      <c r="X214">
        <f>VLOOKUP(A214,РАСЧЕТ!B:S,18,0)</f>
        <v>2.0730000000000004</v>
      </c>
      <c r="Y214" s="27">
        <f t="shared" si="89"/>
        <v>0</v>
      </c>
      <c r="AB214" s="27">
        <f t="shared" si="95"/>
        <v>13.667</v>
      </c>
      <c r="AC214" s="27">
        <f t="shared" si="94"/>
        <v>15.976000000000001</v>
      </c>
    </row>
    <row r="215" spans="1:29" x14ac:dyDescent="0.3">
      <c r="A215" s="100" t="s">
        <v>266</v>
      </c>
      <c r="B215" s="138">
        <v>49.8</v>
      </c>
      <c r="C215" s="137">
        <v>7.5640000000000001</v>
      </c>
      <c r="D215" s="137"/>
      <c r="E215" s="137"/>
      <c r="F215" s="137"/>
      <c r="G215" s="137"/>
      <c r="H215" s="137">
        <f>B215*$H$797</f>
        <v>1.5940303447078403</v>
      </c>
      <c r="I215" s="137">
        <f t="shared" si="84"/>
        <v>1.5940303447078403</v>
      </c>
      <c r="J215" s="137">
        <f t="shared" si="83"/>
        <v>9.1580303447078411</v>
      </c>
      <c r="K215" s="137"/>
      <c r="L215" s="137"/>
      <c r="M215" s="137"/>
      <c r="N215" s="137"/>
      <c r="O215" s="137"/>
      <c r="P215" s="137"/>
      <c r="Q215" s="137"/>
      <c r="R215" s="137">
        <f>B215*$R$797</f>
        <v>0.70090287779726368</v>
      </c>
      <c r="S215" s="137">
        <f t="shared" si="87"/>
        <v>0.70090287779726368</v>
      </c>
      <c r="T215" s="137">
        <f>S215+J215</f>
        <v>9.8589332225051045</v>
      </c>
      <c r="U215" s="75"/>
      <c r="W215" s="27"/>
      <c r="X215">
        <f>VLOOKUP(A215,РАСЧЕТ!B:S,18,0)</f>
        <v>1.5940303447078403</v>
      </c>
      <c r="Y215" s="27">
        <f t="shared" si="89"/>
        <v>0</v>
      </c>
      <c r="AB215" t="s">
        <v>4007</v>
      </c>
      <c r="AC215" t="s">
        <v>4007</v>
      </c>
    </row>
    <row r="216" spans="1:29" x14ac:dyDescent="0.3">
      <c r="A216" s="69" t="s">
        <v>301</v>
      </c>
      <c r="B216" s="138">
        <v>72.400000000000006</v>
      </c>
      <c r="C216" s="137">
        <v>20.283999999999999</v>
      </c>
      <c r="D216" s="137">
        <f>VLOOKUP(A216,'31.03ЛК ПОКАЗ'!$B$15:$J$1504,9,0)</f>
        <v>22.302</v>
      </c>
      <c r="E216" s="137">
        <f>D216</f>
        <v>22.302</v>
      </c>
      <c r="F216" s="137">
        <f>E216-C216</f>
        <v>2.0180000000000007</v>
      </c>
      <c r="G216" s="137">
        <f>B216</f>
        <v>72.400000000000006</v>
      </c>
      <c r="H216" s="137"/>
      <c r="I216" s="137">
        <f t="shared" si="84"/>
        <v>2.0180000000000007</v>
      </c>
      <c r="J216" s="137">
        <f t="shared" si="83"/>
        <v>22.302</v>
      </c>
      <c r="K216" s="137"/>
      <c r="L216" s="137">
        <f>VLOOKUP(A216,'Показ 16.11'!$B$2:$D$742,3,0)</f>
        <v>24.459</v>
      </c>
      <c r="M216" s="137">
        <f>VLOOKUP(A216,'31.12ЛК ПОКАЗ'!$B$15:$H$1504,7,0)</f>
        <v>25.140999999999998</v>
      </c>
      <c r="N216" s="137">
        <f>VLOOKUP(A216,'Показ 31.12'!$B$2:$D$742,3,0)</f>
        <v>25.927</v>
      </c>
      <c r="O216" s="137">
        <f>M216</f>
        <v>25.140999999999998</v>
      </c>
      <c r="P216" s="137">
        <f t="shared" ref="P216:P228" si="96">O216-L216</f>
        <v>0.68199999999999861</v>
      </c>
      <c r="Q216" s="137">
        <f t="shared" ref="Q216:Q228" si="97">B216</f>
        <v>72.400000000000006</v>
      </c>
      <c r="R216" s="137"/>
      <c r="S216" s="137">
        <f t="shared" si="87"/>
        <v>0.68199999999999861</v>
      </c>
      <c r="T216" s="137">
        <f t="shared" ref="T216:T228" si="98">L216+S216</f>
        <v>25.140999999999998</v>
      </c>
      <c r="U216" s="75"/>
      <c r="W216" s="27"/>
      <c r="X216">
        <f>VLOOKUP(A216,РАСЧЕТ!B:S,18,0)</f>
        <v>2.0180000000000007</v>
      </c>
      <c r="Y216" s="27">
        <f t="shared" si="89"/>
        <v>0</v>
      </c>
      <c r="AB216" s="27">
        <f>J216</f>
        <v>22.302</v>
      </c>
      <c r="AC216" s="27">
        <f t="shared" ref="AC216:AC228" si="99">T216</f>
        <v>25.140999999999998</v>
      </c>
    </row>
    <row r="217" spans="1:29" x14ac:dyDescent="0.3">
      <c r="A217" s="69" t="s">
        <v>98</v>
      </c>
      <c r="B217" s="138">
        <v>79</v>
      </c>
      <c r="C217" s="137">
        <v>7.5960000000000001</v>
      </c>
      <c r="D217" s="137"/>
      <c r="E217" s="137"/>
      <c r="F217" s="137"/>
      <c r="G217" s="137"/>
      <c r="H217" s="137">
        <f>B217*$H$797</f>
        <v>2.5286826753397467</v>
      </c>
      <c r="I217" s="137">
        <f t="shared" si="84"/>
        <v>2.5286826753397467</v>
      </c>
      <c r="J217" s="137">
        <f t="shared" si="83"/>
        <v>10.124682675339747</v>
      </c>
      <c r="K217" s="137"/>
      <c r="L217" s="137">
        <f>VLOOKUP(A217,'Показ 16.11'!$B$2:$D$742,3,0)</f>
        <v>13.180999999999999</v>
      </c>
      <c r="M217" s="137" t="str">
        <f>VLOOKUP(A217,'31.12ЛК ПОКАЗ'!$B$15:$H$1504,7,0)</f>
        <v>-</v>
      </c>
      <c r="N217" s="137">
        <f>VLOOKUP(A217,'Показ 31.12'!$B$2:$D$742,3,0)</f>
        <v>13.972</v>
      </c>
      <c r="O217" s="137">
        <f t="shared" ref="O217:O226" si="100">N217</f>
        <v>13.972</v>
      </c>
      <c r="P217" s="137">
        <f t="shared" si="96"/>
        <v>0.79100000000000037</v>
      </c>
      <c r="Q217" s="137">
        <f t="shared" si="97"/>
        <v>79</v>
      </c>
      <c r="R217" s="137"/>
      <c r="S217" s="137">
        <f t="shared" si="87"/>
        <v>0.79100000000000037</v>
      </c>
      <c r="T217" s="137">
        <f t="shared" si="98"/>
        <v>13.972</v>
      </c>
      <c r="U217" s="75"/>
      <c r="W217" s="27"/>
      <c r="X217">
        <f>VLOOKUP(A217,РАСЧЕТ!B:S,18,0)</f>
        <v>2.5286826753397467</v>
      </c>
      <c r="Y217" s="27">
        <f t="shared" si="89"/>
        <v>0</v>
      </c>
      <c r="AB217" t="s">
        <v>4007</v>
      </c>
      <c r="AC217" s="27">
        <f t="shared" si="99"/>
        <v>13.972</v>
      </c>
    </row>
    <row r="218" spans="1:29" x14ac:dyDescent="0.3">
      <c r="A218" s="69" t="s">
        <v>263</v>
      </c>
      <c r="B218" s="138">
        <v>50.1</v>
      </c>
      <c r="C218" s="137">
        <v>4.3150000000000004</v>
      </c>
      <c r="D218" s="137">
        <f>VLOOKUP(A218,'31.03ЛК ПОКАЗ'!$B$15:$J$1504,9,0)</f>
        <v>5.4390000000000001</v>
      </c>
      <c r="E218" s="137">
        <f>D218</f>
        <v>5.4390000000000001</v>
      </c>
      <c r="F218" s="137">
        <f>E218-C218</f>
        <v>1.1239999999999997</v>
      </c>
      <c r="G218" s="137">
        <f>B218</f>
        <v>50.1</v>
      </c>
      <c r="H218" s="137"/>
      <c r="I218" s="137">
        <f t="shared" si="84"/>
        <v>1.1239999999999997</v>
      </c>
      <c r="J218" s="137">
        <f t="shared" si="83"/>
        <v>5.4390000000000001</v>
      </c>
      <c r="K218" s="137"/>
      <c r="L218" s="137">
        <f>VLOOKUP(A218,'Показ 16.11'!$B$2:$D$742,3,0)</f>
        <v>6.1580000000000004</v>
      </c>
      <c r="M218" s="137" t="str">
        <f>VLOOKUP(A218,'31.12ЛК ПОКАЗ'!$B$15:$H$1504,7,0)</f>
        <v>-</v>
      </c>
      <c r="N218" s="137">
        <f>VLOOKUP(A218,'Показ 31.12'!$B$2:$D$742,3,0)</f>
        <v>6.5270000000000001</v>
      </c>
      <c r="O218" s="137">
        <f t="shared" si="100"/>
        <v>6.5270000000000001</v>
      </c>
      <c r="P218" s="137">
        <f t="shared" si="96"/>
        <v>0.36899999999999977</v>
      </c>
      <c r="Q218" s="137">
        <f t="shared" si="97"/>
        <v>50.1</v>
      </c>
      <c r="R218" s="137"/>
      <c r="S218" s="137">
        <f t="shared" si="87"/>
        <v>0.36899999999999977</v>
      </c>
      <c r="T218" s="137">
        <f t="shared" si="98"/>
        <v>6.5270000000000001</v>
      </c>
      <c r="U218" s="75"/>
      <c r="W218" s="27"/>
      <c r="X218">
        <f>VLOOKUP(A218,РАСЧЕТ!B:S,18,0)</f>
        <v>1.1239999999999997</v>
      </c>
      <c r="Y218" s="27">
        <f t="shared" si="89"/>
        <v>0</v>
      </c>
      <c r="AB218" s="27">
        <f>J218</f>
        <v>5.4390000000000001</v>
      </c>
      <c r="AC218" s="27">
        <f t="shared" si="99"/>
        <v>6.5270000000000001</v>
      </c>
    </row>
    <row r="219" spans="1:29" x14ac:dyDescent="0.3">
      <c r="A219" s="69" t="s">
        <v>307</v>
      </c>
      <c r="B219" s="138">
        <v>49.8</v>
      </c>
      <c r="C219" s="137">
        <v>9.4499999999999993</v>
      </c>
      <c r="D219" s="137"/>
      <c r="E219" s="137"/>
      <c r="F219" s="137"/>
      <c r="G219" s="137"/>
      <c r="H219" s="137">
        <f t="shared" ref="H219:H226" si="101">B219*$H$797</f>
        <v>1.5940303447078403</v>
      </c>
      <c r="I219" s="137">
        <f t="shared" si="84"/>
        <v>1.5940303447078403</v>
      </c>
      <c r="J219" s="137">
        <f t="shared" si="83"/>
        <v>11.04403034470784</v>
      </c>
      <c r="K219" s="137"/>
      <c r="L219" s="137">
        <f>VLOOKUP(A219,'Показ 16.11'!$B$2:$D$742,3,0)</f>
        <v>12.571999999999999</v>
      </c>
      <c r="M219" s="137" t="str">
        <f>VLOOKUP(A219,'31.12ЛК ПОКАЗ'!$B$15:$H$1504,7,0)</f>
        <v>-</v>
      </c>
      <c r="N219" s="137">
        <f>VLOOKUP(A219,'Показ 31.12'!$B$2:$D$742,3,0)</f>
        <v>13.326000000000001</v>
      </c>
      <c r="O219" s="137">
        <f t="shared" si="100"/>
        <v>13.326000000000001</v>
      </c>
      <c r="P219" s="137">
        <f t="shared" si="96"/>
        <v>0.75400000000000134</v>
      </c>
      <c r="Q219" s="137">
        <f t="shared" si="97"/>
        <v>49.8</v>
      </c>
      <c r="R219" s="137"/>
      <c r="S219" s="137">
        <f t="shared" si="87"/>
        <v>0.75400000000000134</v>
      </c>
      <c r="T219" s="137">
        <f t="shared" si="98"/>
        <v>13.326000000000001</v>
      </c>
      <c r="U219" s="75"/>
      <c r="W219" s="27"/>
      <c r="X219">
        <f>VLOOKUP(A219,РАСЧЕТ!B:S,18,0)</f>
        <v>1.5940303447078403</v>
      </c>
      <c r="Y219" s="27">
        <f t="shared" si="89"/>
        <v>0</v>
      </c>
      <c r="AB219" t="s">
        <v>4007</v>
      </c>
      <c r="AC219" s="27">
        <f t="shared" si="99"/>
        <v>13.326000000000001</v>
      </c>
    </row>
    <row r="220" spans="1:29" x14ac:dyDescent="0.3">
      <c r="A220" s="69" t="s">
        <v>223</v>
      </c>
      <c r="B220" s="138">
        <v>72.400000000000006</v>
      </c>
      <c r="C220" s="137">
        <v>9.4329999999999998</v>
      </c>
      <c r="D220" s="137"/>
      <c r="E220" s="137"/>
      <c r="F220" s="137"/>
      <c r="G220" s="137"/>
      <c r="H220" s="137">
        <f t="shared" si="101"/>
        <v>2.317425641703768</v>
      </c>
      <c r="I220" s="137">
        <f t="shared" si="84"/>
        <v>2.317425641703768</v>
      </c>
      <c r="J220" s="137">
        <f t="shared" si="83"/>
        <v>11.750425641703767</v>
      </c>
      <c r="K220" s="137"/>
      <c r="L220" s="137">
        <f>VLOOKUP(A220,'Показ 16.11'!$B$2:$D$742,3,0)</f>
        <v>12.852</v>
      </c>
      <c r="M220" s="137" t="str">
        <f>VLOOKUP(A220,'31.12ЛК ПОКАЗ'!$B$15:$H$1504,7,0)</f>
        <v>-</v>
      </c>
      <c r="N220" s="137">
        <f>VLOOKUP(A220,'Показ 31.12'!$B$2:$D$742,3,0)</f>
        <v>13.622999999999999</v>
      </c>
      <c r="O220" s="137">
        <f t="shared" si="100"/>
        <v>13.622999999999999</v>
      </c>
      <c r="P220" s="137">
        <f t="shared" si="96"/>
        <v>0.77099999999999902</v>
      </c>
      <c r="Q220" s="137">
        <f t="shared" si="97"/>
        <v>72.400000000000006</v>
      </c>
      <c r="R220" s="137"/>
      <c r="S220" s="137">
        <f t="shared" si="87"/>
        <v>0.77099999999999902</v>
      </c>
      <c r="T220" s="137">
        <f t="shared" si="98"/>
        <v>13.622999999999999</v>
      </c>
      <c r="U220" s="75"/>
      <c r="W220" s="27"/>
      <c r="X220">
        <f>VLOOKUP(A220,РАСЧЕТ!B:S,18,0)</f>
        <v>2.317425641703768</v>
      </c>
      <c r="Y220" s="27">
        <f t="shared" si="89"/>
        <v>0</v>
      </c>
      <c r="AB220" t="s">
        <v>4007</v>
      </c>
      <c r="AC220" s="27">
        <f t="shared" si="99"/>
        <v>13.622999999999999</v>
      </c>
    </row>
    <row r="221" spans="1:29" x14ac:dyDescent="0.3">
      <c r="A221" s="69" t="s">
        <v>158</v>
      </c>
      <c r="B221" s="138">
        <v>79</v>
      </c>
      <c r="C221" s="137">
        <v>26.457999999999998</v>
      </c>
      <c r="D221" s="137"/>
      <c r="E221" s="137"/>
      <c r="F221" s="137"/>
      <c r="G221" s="137"/>
      <c r="H221" s="137">
        <f t="shared" si="101"/>
        <v>2.5286826753397467</v>
      </c>
      <c r="I221" s="137">
        <f t="shared" si="84"/>
        <v>2.5286826753397467</v>
      </c>
      <c r="J221" s="137">
        <f t="shared" si="83"/>
        <v>28.986682675339743</v>
      </c>
      <c r="K221" s="137"/>
      <c r="L221" s="137">
        <f>VLOOKUP(A221,'Показ 16.11'!$B$2:$D$742,3,0)</f>
        <v>32.798000000000002</v>
      </c>
      <c r="M221" s="137" t="str">
        <f>VLOOKUP(A221,'31.12ЛК ПОКАЗ'!$B$15:$H$1504,7,0)</f>
        <v>-</v>
      </c>
      <c r="N221" s="137">
        <f>VLOOKUP(A221,'Показ 31.12'!$B$2:$D$742,3,0)</f>
        <v>34.765999999999998</v>
      </c>
      <c r="O221" s="137">
        <f t="shared" si="100"/>
        <v>34.765999999999998</v>
      </c>
      <c r="P221" s="137">
        <f t="shared" si="96"/>
        <v>1.9679999999999964</v>
      </c>
      <c r="Q221" s="137">
        <f t="shared" si="97"/>
        <v>79</v>
      </c>
      <c r="R221" s="137"/>
      <c r="S221" s="137">
        <f t="shared" si="87"/>
        <v>1.9679999999999964</v>
      </c>
      <c r="T221" s="137">
        <f t="shared" si="98"/>
        <v>34.765999999999998</v>
      </c>
      <c r="U221" s="75"/>
      <c r="W221" s="27"/>
      <c r="X221">
        <f>VLOOKUP(A221,РАСЧЕТ!B:S,18,0)</f>
        <v>2.5286826753397467</v>
      </c>
      <c r="Y221" s="27">
        <f t="shared" si="89"/>
        <v>0</v>
      </c>
      <c r="AB221" t="s">
        <v>4007</v>
      </c>
      <c r="AC221" s="27">
        <f t="shared" si="99"/>
        <v>34.765999999999998</v>
      </c>
    </row>
    <row r="222" spans="1:29" x14ac:dyDescent="0.3">
      <c r="A222" s="69" t="s">
        <v>287</v>
      </c>
      <c r="B222" s="138">
        <v>50.1</v>
      </c>
      <c r="C222" s="137">
        <v>15.983000000000001</v>
      </c>
      <c r="D222" s="137"/>
      <c r="E222" s="137"/>
      <c r="F222" s="137"/>
      <c r="G222" s="137"/>
      <c r="H222" s="137">
        <f t="shared" si="101"/>
        <v>1.6036329371458395</v>
      </c>
      <c r="I222" s="137">
        <f t="shared" si="84"/>
        <v>1.6036329371458395</v>
      </c>
      <c r="J222" s="137">
        <f t="shared" si="83"/>
        <v>17.58663293714584</v>
      </c>
      <c r="K222" s="137"/>
      <c r="L222" s="137">
        <f>VLOOKUP(A222,'Показ 16.11'!$B$2:$D$742,3,0)</f>
        <v>19.015000000000001</v>
      </c>
      <c r="M222" s="137" t="str">
        <f>VLOOKUP(A222,'31.12ЛК ПОКАЗ'!$B$15:$H$1504,7,0)</f>
        <v>-</v>
      </c>
      <c r="N222" s="137">
        <f>VLOOKUP(A222,'Показ 31.12'!$B$2:$D$742,3,0)</f>
        <v>20.155999999999999</v>
      </c>
      <c r="O222" s="137">
        <f t="shared" si="100"/>
        <v>20.155999999999999</v>
      </c>
      <c r="P222" s="137">
        <f t="shared" si="96"/>
        <v>1.1409999999999982</v>
      </c>
      <c r="Q222" s="137">
        <f t="shared" si="97"/>
        <v>50.1</v>
      </c>
      <c r="R222" s="137"/>
      <c r="S222" s="137">
        <f t="shared" si="87"/>
        <v>1.1409999999999982</v>
      </c>
      <c r="T222" s="137">
        <f t="shared" si="98"/>
        <v>20.155999999999999</v>
      </c>
      <c r="U222" s="75"/>
      <c r="W222" s="27"/>
      <c r="X222">
        <f>VLOOKUP(A222,РАСЧЕТ!B:S,18,0)</f>
        <v>1.6036329371458395</v>
      </c>
      <c r="Y222" s="27">
        <f t="shared" si="89"/>
        <v>0</v>
      </c>
      <c r="AB222" t="s">
        <v>4007</v>
      </c>
      <c r="AC222" s="27">
        <f t="shared" si="99"/>
        <v>20.155999999999999</v>
      </c>
    </row>
    <row r="223" spans="1:29" x14ac:dyDescent="0.3">
      <c r="A223" s="69" t="s">
        <v>293</v>
      </c>
      <c r="B223" s="138">
        <v>49.8</v>
      </c>
      <c r="C223" s="137">
        <v>11.478999999999999</v>
      </c>
      <c r="D223" s="137"/>
      <c r="E223" s="137"/>
      <c r="F223" s="137"/>
      <c r="G223" s="137"/>
      <c r="H223" s="137">
        <f t="shared" si="101"/>
        <v>1.5940303447078403</v>
      </c>
      <c r="I223" s="137">
        <f t="shared" si="84"/>
        <v>1.5940303447078403</v>
      </c>
      <c r="J223" s="137">
        <f t="shared" si="83"/>
        <v>13.07303034470784</v>
      </c>
      <c r="K223" s="137"/>
      <c r="L223" s="137">
        <f>VLOOKUP(A223,'Показ 16.11'!$B$2:$D$742,3,0)</f>
        <v>15.675000000000001</v>
      </c>
      <c r="M223" s="137" t="str">
        <f>VLOOKUP(A223,'31.12ЛК ПОКАЗ'!$B$15:$H$1504,7,0)</f>
        <v>-</v>
      </c>
      <c r="N223" s="137">
        <f>VLOOKUP(A223,'Показ 31.12'!$B$2:$D$742,3,0)</f>
        <v>16.616</v>
      </c>
      <c r="O223" s="137">
        <f t="shared" si="100"/>
        <v>16.616</v>
      </c>
      <c r="P223" s="137">
        <f t="shared" si="96"/>
        <v>0.94099999999999895</v>
      </c>
      <c r="Q223" s="137">
        <f t="shared" si="97"/>
        <v>49.8</v>
      </c>
      <c r="R223" s="137"/>
      <c r="S223" s="137">
        <f t="shared" si="87"/>
        <v>0.94099999999999895</v>
      </c>
      <c r="T223" s="137">
        <f t="shared" si="98"/>
        <v>16.616</v>
      </c>
      <c r="U223" s="75"/>
      <c r="W223" s="27"/>
      <c r="X223">
        <f>VLOOKUP(A223,РАСЧЕТ!B:S,18,0)</f>
        <v>1.5940303447078403</v>
      </c>
      <c r="Y223" s="27">
        <f t="shared" si="89"/>
        <v>0</v>
      </c>
      <c r="AB223" t="s">
        <v>4007</v>
      </c>
      <c r="AC223" s="27">
        <f t="shared" si="99"/>
        <v>16.616</v>
      </c>
    </row>
    <row r="224" spans="1:29" x14ac:dyDescent="0.3">
      <c r="A224" s="69" t="s">
        <v>91</v>
      </c>
      <c r="B224" s="138">
        <v>34.1</v>
      </c>
      <c r="C224" s="137">
        <v>12.332000000000001</v>
      </c>
      <c r="D224" s="137"/>
      <c r="E224" s="137"/>
      <c r="F224" s="137"/>
      <c r="G224" s="137"/>
      <c r="H224" s="137">
        <f t="shared" si="101"/>
        <v>1.0914946737858908</v>
      </c>
      <c r="I224" s="137">
        <f t="shared" si="84"/>
        <v>1.0914946737858908</v>
      </c>
      <c r="J224" s="137">
        <f t="shared" si="83"/>
        <v>13.423494673785891</v>
      </c>
      <c r="K224" s="137"/>
      <c r="L224" s="137">
        <f>VLOOKUP(A224,'Показ 16.11'!$B$2:$D$742,3,0)</f>
        <v>16.236999999999998</v>
      </c>
      <c r="M224" s="137" t="str">
        <f>VLOOKUP(A224,'31.12ЛК ПОКАЗ'!$B$15:$H$1504,7,0)</f>
        <v>-</v>
      </c>
      <c r="N224" s="137">
        <f>VLOOKUP(A224,'Показ 31.12'!$B$2:$D$742,3,0)</f>
        <v>17.210999999999999</v>
      </c>
      <c r="O224" s="137">
        <f t="shared" si="100"/>
        <v>17.210999999999999</v>
      </c>
      <c r="P224" s="137">
        <f t="shared" si="96"/>
        <v>0.9740000000000002</v>
      </c>
      <c r="Q224" s="137">
        <f t="shared" si="97"/>
        <v>34.1</v>
      </c>
      <c r="R224" s="137"/>
      <c r="S224" s="137">
        <f t="shared" si="87"/>
        <v>0.9740000000000002</v>
      </c>
      <c r="T224" s="137">
        <f t="shared" si="98"/>
        <v>17.210999999999999</v>
      </c>
      <c r="U224" s="75"/>
      <c r="W224" s="27"/>
      <c r="X224">
        <f>VLOOKUP(A224,РАСЧЕТ!B:S,18,0)</f>
        <v>1.0914946737858908</v>
      </c>
      <c r="Y224" s="27">
        <f t="shared" si="89"/>
        <v>0</v>
      </c>
      <c r="AB224" t="s">
        <v>4007</v>
      </c>
      <c r="AC224" s="27">
        <f t="shared" si="99"/>
        <v>17.210999999999999</v>
      </c>
    </row>
    <row r="225" spans="1:29" x14ac:dyDescent="0.3">
      <c r="A225" s="69" t="s">
        <v>292</v>
      </c>
      <c r="B225" s="138">
        <v>78.400000000000006</v>
      </c>
      <c r="C225" s="137">
        <v>14.792</v>
      </c>
      <c r="D225" s="137"/>
      <c r="E225" s="137"/>
      <c r="F225" s="137"/>
      <c r="G225" s="137"/>
      <c r="H225" s="137">
        <f t="shared" si="101"/>
        <v>2.5094774904637491</v>
      </c>
      <c r="I225" s="137">
        <f t="shared" si="84"/>
        <v>2.5094774904637491</v>
      </c>
      <c r="J225" s="137">
        <f t="shared" si="83"/>
        <v>17.30147749046375</v>
      </c>
      <c r="K225" s="137"/>
      <c r="L225" s="137">
        <f>VLOOKUP(A225,'Показ 16.11'!$B$2:$D$742,3,0)</f>
        <v>18.885000000000002</v>
      </c>
      <c r="M225" s="137" t="str">
        <f>VLOOKUP(A225,'31.12ЛК ПОКАЗ'!$B$15:$H$1504,7,0)</f>
        <v>-</v>
      </c>
      <c r="N225" s="137">
        <f>VLOOKUP(A225,'Показ 31.12'!$B$2:$D$742,3,0)</f>
        <v>20.018000000000001</v>
      </c>
      <c r="O225" s="137">
        <f t="shared" si="100"/>
        <v>20.018000000000001</v>
      </c>
      <c r="P225" s="137">
        <f t="shared" si="96"/>
        <v>1.1329999999999991</v>
      </c>
      <c r="Q225" s="137">
        <f t="shared" si="97"/>
        <v>78.400000000000006</v>
      </c>
      <c r="R225" s="137"/>
      <c r="S225" s="137">
        <f t="shared" si="87"/>
        <v>1.1329999999999991</v>
      </c>
      <c r="T225" s="137">
        <f t="shared" si="98"/>
        <v>20.018000000000001</v>
      </c>
      <c r="U225" s="75"/>
      <c r="W225" s="27"/>
      <c r="X225">
        <f>VLOOKUP(A225,РАСЧЕТ!B:S,18,0)</f>
        <v>2.5094774904637491</v>
      </c>
      <c r="Y225" s="27">
        <f t="shared" si="89"/>
        <v>0</v>
      </c>
      <c r="AB225" t="s">
        <v>4007</v>
      </c>
      <c r="AC225" s="27">
        <f t="shared" si="99"/>
        <v>20.018000000000001</v>
      </c>
    </row>
    <row r="226" spans="1:29" x14ac:dyDescent="0.3">
      <c r="A226" s="69" t="s">
        <v>294</v>
      </c>
      <c r="B226" s="138">
        <v>72.400000000000006</v>
      </c>
      <c r="C226" s="137">
        <v>18.228999999999999</v>
      </c>
      <c r="D226" s="137"/>
      <c r="E226" s="137"/>
      <c r="F226" s="137"/>
      <c r="G226" s="137"/>
      <c r="H226" s="137">
        <f t="shared" si="101"/>
        <v>2.317425641703768</v>
      </c>
      <c r="I226" s="137">
        <f t="shared" si="84"/>
        <v>2.317425641703768</v>
      </c>
      <c r="J226" s="137">
        <f t="shared" si="83"/>
        <v>20.546425641703767</v>
      </c>
      <c r="K226" s="137"/>
      <c r="L226" s="137">
        <f>VLOOKUP(A226,'Показ 16.11'!$B$2:$D$742,3,0)</f>
        <v>23.100999999999999</v>
      </c>
      <c r="M226" s="137" t="str">
        <f>VLOOKUP(A226,'31.12ЛК ПОКАЗ'!$B$15:$H$1504,7,0)</f>
        <v>-</v>
      </c>
      <c r="N226" s="137">
        <f>VLOOKUP(A226,'Показ 31.12'!$B$2:$D$742,3,0)</f>
        <v>24.486999999999998</v>
      </c>
      <c r="O226" s="137">
        <f t="shared" si="100"/>
        <v>24.486999999999998</v>
      </c>
      <c r="P226" s="137">
        <f t="shared" si="96"/>
        <v>1.3859999999999992</v>
      </c>
      <c r="Q226" s="137">
        <f t="shared" si="97"/>
        <v>72.400000000000006</v>
      </c>
      <c r="R226" s="137"/>
      <c r="S226" s="137">
        <f t="shared" si="87"/>
        <v>1.3859999999999992</v>
      </c>
      <c r="T226" s="137">
        <f t="shared" si="98"/>
        <v>24.486999999999998</v>
      </c>
      <c r="U226" s="75"/>
      <c r="W226" s="27"/>
      <c r="X226">
        <f>VLOOKUP(A226,РАСЧЕТ!B:S,18,0)</f>
        <v>2.317425641703768</v>
      </c>
      <c r="Y226" s="27">
        <f t="shared" si="89"/>
        <v>0</v>
      </c>
      <c r="AB226" t="s">
        <v>4007</v>
      </c>
      <c r="AC226" s="27">
        <f t="shared" si="99"/>
        <v>24.486999999999998</v>
      </c>
    </row>
    <row r="227" spans="1:29" x14ac:dyDescent="0.3">
      <c r="A227" s="69" t="s">
        <v>278</v>
      </c>
      <c r="B227" s="138">
        <v>79</v>
      </c>
      <c r="C227" s="137">
        <v>22.577000000000002</v>
      </c>
      <c r="D227" s="137">
        <f>VLOOKUP(A227,'31.03ЛК ПОКАЗ'!$B$15:$J$1504,9,0)</f>
        <v>25.922000000000001</v>
      </c>
      <c r="E227" s="137">
        <f>D227</f>
        <v>25.922000000000001</v>
      </c>
      <c r="F227" s="137">
        <f>E227-C227</f>
        <v>3.3449999999999989</v>
      </c>
      <c r="G227" s="137">
        <f>B227</f>
        <v>79</v>
      </c>
      <c r="H227" s="137"/>
      <c r="I227" s="137">
        <f t="shared" si="84"/>
        <v>3.3449999999999989</v>
      </c>
      <c r="J227" s="137">
        <f t="shared" si="83"/>
        <v>25.922000000000001</v>
      </c>
      <c r="K227" s="137"/>
      <c r="L227" s="137">
        <f>VLOOKUP(A227,'Показ 16.11'!$B$2:$D$742,3,0)</f>
        <v>26.815999999999999</v>
      </c>
      <c r="M227" s="137">
        <f>VLOOKUP(A227,'31.12ЛК ПОКАЗ'!$B$15:$H$1504,7,0)</f>
        <v>29.619</v>
      </c>
      <c r="N227" s="137">
        <f>VLOOKUP(A227,'Показ 31.12'!$B$2:$D$742,3,0)</f>
        <v>28.425000000000001</v>
      </c>
      <c r="O227" s="137">
        <f>M227</f>
        <v>29.619</v>
      </c>
      <c r="P227" s="137">
        <f t="shared" si="96"/>
        <v>2.8030000000000008</v>
      </c>
      <c r="Q227" s="137">
        <f t="shared" si="97"/>
        <v>79</v>
      </c>
      <c r="R227" s="137"/>
      <c r="S227" s="137">
        <f t="shared" si="87"/>
        <v>2.8030000000000008</v>
      </c>
      <c r="T227" s="137">
        <f t="shared" si="98"/>
        <v>29.619</v>
      </c>
      <c r="U227" s="75"/>
      <c r="W227" s="27"/>
      <c r="X227">
        <f>VLOOKUP(A227,РАСЧЕТ!B:S,18,0)</f>
        <v>3.3449999999999989</v>
      </c>
      <c r="Y227" s="27">
        <f t="shared" si="89"/>
        <v>0</v>
      </c>
      <c r="AB227" s="27">
        <f>J227</f>
        <v>25.922000000000001</v>
      </c>
      <c r="AC227" s="27">
        <f t="shared" si="99"/>
        <v>29.619</v>
      </c>
    </row>
    <row r="228" spans="1:29" x14ac:dyDescent="0.3">
      <c r="A228" s="69" t="s">
        <v>182</v>
      </c>
      <c r="B228" s="138">
        <v>50.1</v>
      </c>
      <c r="C228" s="137">
        <v>4.9909999999999997</v>
      </c>
      <c r="D228" s="137"/>
      <c r="E228" s="137"/>
      <c r="F228" s="137"/>
      <c r="G228" s="137"/>
      <c r="H228" s="137">
        <f>B228*$H$797</f>
        <v>1.6036329371458395</v>
      </c>
      <c r="I228" s="137">
        <f t="shared" si="84"/>
        <v>1.6036329371458395</v>
      </c>
      <c r="J228" s="137">
        <f t="shared" si="83"/>
        <v>6.594632937145839</v>
      </c>
      <c r="K228" s="137"/>
      <c r="L228" s="137">
        <f>VLOOKUP(A228,'Показ 16.11'!$B$2:$D$742,3,0)</f>
        <v>8.1259999999999994</v>
      </c>
      <c r="M228" s="137" t="str">
        <f>VLOOKUP(A228,'31.12ЛК ПОКАЗ'!$B$15:$H$1504,7,0)</f>
        <v>-</v>
      </c>
      <c r="N228" s="137">
        <f>VLOOKUP(A228,'Показ 31.12'!$B$2:$D$742,3,0)</f>
        <v>8.6140000000000008</v>
      </c>
      <c r="O228" s="137">
        <f>N228</f>
        <v>8.6140000000000008</v>
      </c>
      <c r="P228" s="137">
        <f t="shared" si="96"/>
        <v>0.48800000000000132</v>
      </c>
      <c r="Q228" s="137">
        <f t="shared" si="97"/>
        <v>50.1</v>
      </c>
      <c r="R228" s="137"/>
      <c r="S228" s="137">
        <f t="shared" si="87"/>
        <v>0.48800000000000132</v>
      </c>
      <c r="T228" s="137">
        <f t="shared" si="98"/>
        <v>8.6140000000000008</v>
      </c>
      <c r="U228" s="75"/>
      <c r="W228" s="27"/>
      <c r="X228">
        <f>VLOOKUP(A228,РАСЧЕТ!B:S,18,0)</f>
        <v>1.6036329371458395</v>
      </c>
      <c r="Y228" s="27">
        <f t="shared" si="89"/>
        <v>0</v>
      </c>
      <c r="AB228" t="s">
        <v>4007</v>
      </c>
      <c r="AC228" s="27">
        <f t="shared" si="99"/>
        <v>8.6140000000000008</v>
      </c>
    </row>
    <row r="229" spans="1:29" x14ac:dyDescent="0.3">
      <c r="A229" s="69" t="s">
        <v>242</v>
      </c>
      <c r="B229" s="138">
        <v>49.8</v>
      </c>
      <c r="C229" s="137">
        <v>2.2829999999999999</v>
      </c>
      <c r="D229" s="137">
        <v>4.6310000000000002</v>
      </c>
      <c r="E229" s="137">
        <f>D229</f>
        <v>4.6310000000000002</v>
      </c>
      <c r="F229" s="137">
        <f>E229-C229</f>
        <v>2.3480000000000003</v>
      </c>
      <c r="G229" s="137">
        <f>B229</f>
        <v>49.8</v>
      </c>
      <c r="H229" s="137"/>
      <c r="I229" s="137">
        <f t="shared" si="84"/>
        <v>2.3480000000000003</v>
      </c>
      <c r="J229" s="137">
        <f t="shared" si="83"/>
        <v>4.6310000000000002</v>
      </c>
      <c r="K229" s="137"/>
      <c r="L229" s="137"/>
      <c r="M229" s="137"/>
      <c r="N229" s="137"/>
      <c r="O229" s="137"/>
      <c r="P229" s="137"/>
      <c r="Q229" s="137"/>
      <c r="R229" s="137">
        <f>B229*$R$797</f>
        <v>0.70090287779726368</v>
      </c>
      <c r="S229" s="137">
        <f t="shared" si="87"/>
        <v>0.70090287779726368</v>
      </c>
      <c r="T229" s="137">
        <f>S229+J229</f>
        <v>5.3319028777972637</v>
      </c>
      <c r="U229" s="75"/>
      <c r="W229" s="27"/>
      <c r="X229">
        <f>VLOOKUP(A229,РАСЧЕТ!B:S,18,0)</f>
        <v>2.3480000000000003</v>
      </c>
      <c r="Y229" s="27">
        <f t="shared" si="89"/>
        <v>0</v>
      </c>
      <c r="AB229" s="27">
        <f>J229</f>
        <v>4.6310000000000002</v>
      </c>
      <c r="AC229" t="s">
        <v>4007</v>
      </c>
    </row>
    <row r="230" spans="1:29" x14ac:dyDescent="0.3">
      <c r="A230" s="69" t="s">
        <v>183</v>
      </c>
      <c r="B230" s="138">
        <v>72.400000000000006</v>
      </c>
      <c r="C230" s="137">
        <v>9.8569999999999993</v>
      </c>
      <c r="D230" s="137"/>
      <c r="E230" s="137"/>
      <c r="F230" s="137"/>
      <c r="G230" s="137"/>
      <c r="H230" s="137">
        <f>B230*$H$797</f>
        <v>2.317425641703768</v>
      </c>
      <c r="I230" s="137">
        <f t="shared" si="84"/>
        <v>2.317425641703768</v>
      </c>
      <c r="J230" s="137">
        <f t="shared" si="83"/>
        <v>12.174425641703767</v>
      </c>
      <c r="K230" s="137"/>
      <c r="L230" s="137">
        <f>VLOOKUP(A230,'Показ 16.11'!$B$2:$D$742,3,0)</f>
        <v>14.407</v>
      </c>
      <c r="M230" s="137" t="str">
        <f>VLOOKUP(A230,'31.12ЛК ПОКАЗ'!$B$15:$H$1504,7,0)</f>
        <v>-</v>
      </c>
      <c r="N230" s="137">
        <f>VLOOKUP(A230,'Показ 31.12'!$B$2:$D$742,3,0)</f>
        <v>15.217000000000001</v>
      </c>
      <c r="O230" s="137">
        <f>N230</f>
        <v>15.217000000000001</v>
      </c>
      <c r="P230" s="137">
        <f t="shared" ref="P230:P237" si="102">O230-L230</f>
        <v>0.8100000000000005</v>
      </c>
      <c r="Q230" s="137">
        <f t="shared" ref="Q230:Q237" si="103">B230</f>
        <v>72.400000000000006</v>
      </c>
      <c r="R230" s="137"/>
      <c r="S230" s="137">
        <f t="shared" si="87"/>
        <v>0.8100000000000005</v>
      </c>
      <c r="T230" s="137">
        <f t="shared" ref="T230:T237" si="104">L230+S230</f>
        <v>15.217000000000001</v>
      </c>
      <c r="U230" s="75"/>
      <c r="W230" s="27"/>
      <c r="X230">
        <f>VLOOKUP(A230,РАСЧЕТ!B:S,18,0)</f>
        <v>2.317425641703768</v>
      </c>
      <c r="Y230" s="27">
        <f t="shared" si="89"/>
        <v>0</v>
      </c>
      <c r="AB230" t="s">
        <v>4007</v>
      </c>
      <c r="AC230" s="27">
        <f t="shared" ref="AC230:AC237" si="105">T230</f>
        <v>15.217000000000001</v>
      </c>
    </row>
    <row r="231" spans="1:29" x14ac:dyDescent="0.3">
      <c r="A231" s="69" t="s">
        <v>300</v>
      </c>
      <c r="B231" s="138">
        <v>79</v>
      </c>
      <c r="C231" s="137">
        <v>28.184999999999999</v>
      </c>
      <c r="D231" s="137"/>
      <c r="E231" s="137"/>
      <c r="F231" s="137"/>
      <c r="G231" s="137"/>
      <c r="H231" s="137">
        <f>B231*$H$797</f>
        <v>2.5286826753397467</v>
      </c>
      <c r="I231" s="137">
        <f t="shared" si="84"/>
        <v>2.5286826753397467</v>
      </c>
      <c r="J231" s="137">
        <f t="shared" si="83"/>
        <v>30.713682675339747</v>
      </c>
      <c r="K231" s="137"/>
      <c r="L231" s="137">
        <f>VLOOKUP(A231,'Показ 16.11'!$B$2:$D$742,3,0)</f>
        <v>31.640999999999998</v>
      </c>
      <c r="M231" s="137" t="str">
        <f>VLOOKUP(A231,'31.12ЛК ПОКАЗ'!$B$15:$H$1504,7,0)</f>
        <v>-</v>
      </c>
      <c r="N231" s="137">
        <f>VLOOKUP(A231,'Показ 31.12'!$B$2:$D$742,3,0)</f>
        <v>33.539000000000001</v>
      </c>
      <c r="O231" s="137">
        <f>N231</f>
        <v>33.539000000000001</v>
      </c>
      <c r="P231" s="137">
        <f t="shared" si="102"/>
        <v>1.8980000000000032</v>
      </c>
      <c r="Q231" s="137">
        <f t="shared" si="103"/>
        <v>79</v>
      </c>
      <c r="R231" s="137"/>
      <c r="S231" s="137">
        <f t="shared" si="87"/>
        <v>1.8980000000000032</v>
      </c>
      <c r="T231" s="137">
        <f t="shared" si="104"/>
        <v>33.539000000000001</v>
      </c>
      <c r="U231" s="75"/>
      <c r="W231" s="27"/>
      <c r="X231">
        <f>VLOOKUP(A231,РАСЧЕТ!B:S,18,0)</f>
        <v>2.5286826753397467</v>
      </c>
      <c r="Y231" s="27">
        <f t="shared" si="89"/>
        <v>0</v>
      </c>
      <c r="AB231" t="s">
        <v>4007</v>
      </c>
      <c r="AC231" s="27">
        <f t="shared" si="105"/>
        <v>33.539000000000001</v>
      </c>
    </row>
    <row r="232" spans="1:29" x14ac:dyDescent="0.3">
      <c r="A232" s="69" t="s">
        <v>258</v>
      </c>
      <c r="B232" s="138">
        <v>50.1</v>
      </c>
      <c r="C232" s="137">
        <v>10.987</v>
      </c>
      <c r="D232" s="137"/>
      <c r="E232" s="137"/>
      <c r="F232" s="137"/>
      <c r="G232" s="137"/>
      <c r="H232" s="137">
        <f>B232*$H$797</f>
        <v>1.6036329371458395</v>
      </c>
      <c r="I232" s="137">
        <f t="shared" si="84"/>
        <v>1.6036329371458395</v>
      </c>
      <c r="J232" s="137">
        <f t="shared" si="83"/>
        <v>12.590632937145839</v>
      </c>
      <c r="K232" s="137"/>
      <c r="L232" s="137">
        <f>VLOOKUP(A232,'Показ 16.11'!$B$2:$D$742,3,0)</f>
        <v>13.484</v>
      </c>
      <c r="M232" s="137" t="str">
        <f>VLOOKUP(A232,'31.12ЛК ПОКАЗ'!$B$15:$H$1504,7,0)</f>
        <v>-</v>
      </c>
      <c r="N232" s="137">
        <f>VLOOKUP(A232,'Показ 31.12'!$B$2:$D$742,3,0)</f>
        <v>14.292999999999999</v>
      </c>
      <c r="O232" s="137">
        <f>N232</f>
        <v>14.292999999999999</v>
      </c>
      <c r="P232" s="137">
        <f t="shared" si="102"/>
        <v>0.80899999999999928</v>
      </c>
      <c r="Q232" s="137">
        <f t="shared" si="103"/>
        <v>50.1</v>
      </c>
      <c r="R232" s="137"/>
      <c r="S232" s="137">
        <f t="shared" si="87"/>
        <v>0.80899999999999928</v>
      </c>
      <c r="T232" s="137">
        <f t="shared" si="104"/>
        <v>14.292999999999999</v>
      </c>
      <c r="U232" s="75"/>
      <c r="W232" s="27"/>
      <c r="X232">
        <f>VLOOKUP(A232,РАСЧЕТ!B:S,18,0)</f>
        <v>1.6036329371458395</v>
      </c>
      <c r="Y232" s="27">
        <f t="shared" si="89"/>
        <v>0</v>
      </c>
      <c r="AB232" t="s">
        <v>4007</v>
      </c>
      <c r="AC232" s="27">
        <f t="shared" si="105"/>
        <v>14.292999999999999</v>
      </c>
    </row>
    <row r="233" spans="1:29" x14ac:dyDescent="0.3">
      <c r="A233" s="69" t="s">
        <v>184</v>
      </c>
      <c r="B233" s="138">
        <v>49.8</v>
      </c>
      <c r="C233" s="137">
        <v>2.79</v>
      </c>
      <c r="D233" s="137">
        <f>VLOOKUP(A233,'31.03ЛК ПОКАЗ'!$B$15:$J$1504,9,0)</f>
        <v>2.79</v>
      </c>
      <c r="E233" s="137">
        <f>D233</f>
        <v>2.79</v>
      </c>
      <c r="F233" s="137">
        <f>E233-C233</f>
        <v>0</v>
      </c>
      <c r="G233" s="137">
        <f>B233</f>
        <v>49.8</v>
      </c>
      <c r="H233" s="137"/>
      <c r="I233" s="137">
        <f t="shared" si="84"/>
        <v>0</v>
      </c>
      <c r="J233" s="137">
        <f t="shared" si="83"/>
        <v>2.79</v>
      </c>
      <c r="K233" s="137"/>
      <c r="L233" s="137">
        <v>2.79</v>
      </c>
      <c r="M233" s="137">
        <f>VLOOKUP(A233,'31.12ЛК ПОКАЗ'!$B$15:$H$1504,7,0)</f>
        <v>2.8</v>
      </c>
      <c r="N233" s="137">
        <f>VLOOKUP(A233,'Показ 31.12'!$B$2:$D$742,3,0)</f>
        <v>3.2989999999999999</v>
      </c>
      <c r="O233" s="137">
        <f>M233</f>
        <v>2.8</v>
      </c>
      <c r="P233" s="137">
        <f t="shared" si="102"/>
        <v>9.9999999999997868E-3</v>
      </c>
      <c r="Q233" s="137">
        <f t="shared" si="103"/>
        <v>49.8</v>
      </c>
      <c r="R233" s="137"/>
      <c r="S233" s="137">
        <f t="shared" si="87"/>
        <v>9.9999999999997868E-3</v>
      </c>
      <c r="T233" s="137">
        <f t="shared" si="104"/>
        <v>2.8</v>
      </c>
      <c r="U233" s="75"/>
      <c r="W233" s="27"/>
      <c r="X233">
        <f>VLOOKUP(A233,РАСЧЕТ!B:S,18,0)</f>
        <v>0</v>
      </c>
      <c r="Y233" s="27">
        <f t="shared" si="89"/>
        <v>0</v>
      </c>
      <c r="AB233" s="27">
        <f>J233</f>
        <v>2.79</v>
      </c>
      <c r="AC233" s="27">
        <f t="shared" si="105"/>
        <v>2.8</v>
      </c>
    </row>
    <row r="234" spans="1:29" x14ac:dyDescent="0.3">
      <c r="A234" s="69" t="s">
        <v>332</v>
      </c>
      <c r="B234" s="138">
        <v>72.400000000000006</v>
      </c>
      <c r="C234" s="137">
        <v>13.03</v>
      </c>
      <c r="D234" s="137"/>
      <c r="E234" s="137"/>
      <c r="F234" s="137"/>
      <c r="G234" s="137"/>
      <c r="H234" s="137">
        <f>B234*$H$797</f>
        <v>2.317425641703768</v>
      </c>
      <c r="I234" s="137">
        <f t="shared" si="84"/>
        <v>2.317425641703768</v>
      </c>
      <c r="J234" s="137">
        <f t="shared" si="83"/>
        <v>15.347425641703767</v>
      </c>
      <c r="K234" s="137"/>
      <c r="L234" s="137">
        <f>VLOOKUP(A234,'Показ 16.11'!$B$2:$D$742,3,0)</f>
        <v>14.404999999999999</v>
      </c>
      <c r="M234" s="137" t="str">
        <f>VLOOKUP(A234,'31.12ЛК ПОКАЗ'!$B$15:$H$1504,7,0)</f>
        <v>-</v>
      </c>
      <c r="N234" s="137">
        <f>VLOOKUP(A234,'Показ 31.12'!$B$2:$D$742,3,0)</f>
        <v>15.269</v>
      </c>
      <c r="O234" s="137">
        <f>N234</f>
        <v>15.269</v>
      </c>
      <c r="P234" s="137">
        <f t="shared" si="102"/>
        <v>0.86400000000000077</v>
      </c>
      <c r="Q234" s="137">
        <f t="shared" si="103"/>
        <v>72.400000000000006</v>
      </c>
      <c r="R234" s="137"/>
      <c r="S234" s="137">
        <f t="shared" si="87"/>
        <v>0.86400000000000077</v>
      </c>
      <c r="T234" s="137">
        <f t="shared" si="104"/>
        <v>15.269</v>
      </c>
      <c r="U234" s="75"/>
      <c r="W234" s="27"/>
      <c r="X234">
        <f>VLOOKUP(A234,РАСЧЕТ!B:S,18,0)</f>
        <v>2.317425641703768</v>
      </c>
      <c r="Y234" s="27">
        <f t="shared" si="89"/>
        <v>0</v>
      </c>
      <c r="AB234" t="s">
        <v>4007</v>
      </c>
      <c r="AC234" s="27">
        <f t="shared" si="105"/>
        <v>15.269</v>
      </c>
    </row>
    <row r="235" spans="1:29" s="157" customFormat="1" x14ac:dyDescent="0.3">
      <c r="A235" s="153" t="s">
        <v>92</v>
      </c>
      <c r="B235" s="154">
        <v>79</v>
      </c>
      <c r="C235" s="155">
        <v>12.202999999999999</v>
      </c>
      <c r="D235" s="155">
        <v>12.202999999999999</v>
      </c>
      <c r="E235" s="155">
        <f>D235</f>
        <v>12.202999999999999</v>
      </c>
      <c r="F235" s="155">
        <f>E235-C235</f>
        <v>0</v>
      </c>
      <c r="G235" s="155">
        <f>B235</f>
        <v>79</v>
      </c>
      <c r="H235" s="155"/>
      <c r="I235" s="137">
        <f t="shared" si="84"/>
        <v>0</v>
      </c>
      <c r="J235" s="155">
        <f t="shared" si="83"/>
        <v>12.202999999999999</v>
      </c>
      <c r="K235" s="155"/>
      <c r="L235" s="155">
        <v>12.202999999999999</v>
      </c>
      <c r="M235" s="155">
        <v>12.202999999999999</v>
      </c>
      <c r="N235" s="155">
        <f>VLOOKUP(A235,'Показ 31.12'!$B$2:$D$742,3,0)</f>
        <v>24.763999999999999</v>
      </c>
      <c r="O235" s="155">
        <f>M235</f>
        <v>12.202999999999999</v>
      </c>
      <c r="P235" s="155">
        <f t="shared" si="102"/>
        <v>0</v>
      </c>
      <c r="Q235" s="155">
        <f t="shared" si="103"/>
        <v>79</v>
      </c>
      <c r="R235" s="155"/>
      <c r="S235" s="137">
        <f t="shared" si="87"/>
        <v>0</v>
      </c>
      <c r="T235" s="155">
        <f t="shared" si="104"/>
        <v>12.202999999999999</v>
      </c>
      <c r="U235" s="156"/>
      <c r="W235" s="155"/>
      <c r="X235">
        <f>VLOOKUP(A235,РАСЧЕТ!B:S,18,0)</f>
        <v>0</v>
      </c>
      <c r="Y235" s="27">
        <f t="shared" si="89"/>
        <v>0</v>
      </c>
      <c r="AB235" s="27">
        <f>J235</f>
        <v>12.202999999999999</v>
      </c>
      <c r="AC235" s="27">
        <f t="shared" si="105"/>
        <v>12.202999999999999</v>
      </c>
    </row>
    <row r="236" spans="1:29" x14ac:dyDescent="0.3">
      <c r="A236" s="69" t="s">
        <v>347</v>
      </c>
      <c r="B236" s="138">
        <v>72.599999999999994</v>
      </c>
      <c r="C236" s="137">
        <v>17.501999999999999</v>
      </c>
      <c r="D236" s="137"/>
      <c r="E236" s="137"/>
      <c r="F236" s="137"/>
      <c r="G236" s="137"/>
      <c r="H236" s="137">
        <f>B236*$H$797</f>
        <v>2.323827369995767</v>
      </c>
      <c r="I236" s="137">
        <f t="shared" si="84"/>
        <v>2.323827369995767</v>
      </c>
      <c r="J236" s="137">
        <f t="shared" si="83"/>
        <v>19.825827369995764</v>
      </c>
      <c r="K236" s="137"/>
      <c r="L236" s="137">
        <f>VLOOKUP(A236,'Показ 16.11'!$B$2:$D$742,3,0)</f>
        <v>25.765000000000001</v>
      </c>
      <c r="M236" s="137" t="str">
        <f>VLOOKUP(A236,'31.12ЛК ПОКАЗ'!$B$15:$H$1504,7,0)</f>
        <v>-</v>
      </c>
      <c r="N236" s="137">
        <f>VLOOKUP(A236,'Показ 31.12'!$B$2:$D$742,3,0)</f>
        <v>27.311</v>
      </c>
      <c r="O236" s="137">
        <f>N236</f>
        <v>27.311</v>
      </c>
      <c r="P236" s="137">
        <f t="shared" si="102"/>
        <v>1.5459999999999994</v>
      </c>
      <c r="Q236" s="137">
        <f t="shared" si="103"/>
        <v>72.599999999999994</v>
      </c>
      <c r="R236" s="137"/>
      <c r="S236" s="137">
        <f t="shared" si="87"/>
        <v>1.5459999999999994</v>
      </c>
      <c r="T236" s="137">
        <f t="shared" si="104"/>
        <v>27.311</v>
      </c>
      <c r="U236" s="75"/>
      <c r="W236" s="27"/>
      <c r="X236">
        <f>VLOOKUP(A236,РАСЧЕТ!B:S,18,0)</f>
        <v>2.323827369995767</v>
      </c>
      <c r="Y236" s="27">
        <f t="shared" si="89"/>
        <v>0</v>
      </c>
      <c r="AB236" t="s">
        <v>4007</v>
      </c>
      <c r="AC236" s="27">
        <f t="shared" si="105"/>
        <v>27.311</v>
      </c>
    </row>
    <row r="237" spans="1:29" x14ac:dyDescent="0.3">
      <c r="A237" s="69" t="s">
        <v>199</v>
      </c>
      <c r="B237" s="138">
        <v>50.1</v>
      </c>
      <c r="C237" s="137">
        <v>9.41</v>
      </c>
      <c r="D237" s="137">
        <f>VLOOKUP(A237,'31.03ЛК ПОКАЗ'!$B$15:$J$1504,9,0)</f>
        <v>10.55</v>
      </c>
      <c r="E237" s="137">
        <f>D237</f>
        <v>10.55</v>
      </c>
      <c r="F237" s="137">
        <f>E237-C237</f>
        <v>1.1400000000000006</v>
      </c>
      <c r="G237" s="137">
        <f>B237</f>
        <v>50.1</v>
      </c>
      <c r="H237" s="137"/>
      <c r="I237" s="137">
        <f t="shared" si="84"/>
        <v>1.1400000000000006</v>
      </c>
      <c r="J237" s="137">
        <f t="shared" si="83"/>
        <v>10.55</v>
      </c>
      <c r="K237" s="137"/>
      <c r="L237" s="137">
        <f>VLOOKUP(A237,'Показ 16.11'!$B$2:$D$742,3,0)</f>
        <v>10.62</v>
      </c>
      <c r="M237" s="137">
        <f>VLOOKUP(A237,'31.12ЛК ПОКАЗ'!$B$15:$H$1504,7,0)</f>
        <v>10.795</v>
      </c>
      <c r="N237" s="137">
        <f>VLOOKUP(A237,'Показ 31.12'!$B$2:$D$742,3,0)</f>
        <v>11.257</v>
      </c>
      <c r="O237" s="137">
        <f>M237</f>
        <v>10.795</v>
      </c>
      <c r="P237" s="137">
        <f t="shared" si="102"/>
        <v>0.17500000000000071</v>
      </c>
      <c r="Q237" s="137">
        <f t="shared" si="103"/>
        <v>50.1</v>
      </c>
      <c r="R237" s="137"/>
      <c r="S237" s="137">
        <f t="shared" si="87"/>
        <v>0.17500000000000071</v>
      </c>
      <c r="T237" s="137">
        <f t="shared" si="104"/>
        <v>10.795</v>
      </c>
      <c r="U237" s="75"/>
      <c r="W237" s="27"/>
      <c r="X237">
        <f>VLOOKUP(A237,РАСЧЕТ!B:S,18,0)</f>
        <v>1.1400000000000006</v>
      </c>
      <c r="Y237" s="27">
        <f t="shared" si="89"/>
        <v>0</v>
      </c>
      <c r="AB237" s="27">
        <f>J237</f>
        <v>10.55</v>
      </c>
      <c r="AC237" s="27">
        <f t="shared" si="105"/>
        <v>10.795</v>
      </c>
    </row>
    <row r="238" spans="1:29" x14ac:dyDescent="0.3">
      <c r="A238" s="100" t="s">
        <v>304</v>
      </c>
      <c r="B238" s="138">
        <v>49.8</v>
      </c>
      <c r="C238" s="137">
        <v>7.524</v>
      </c>
      <c r="D238" s="137"/>
      <c r="E238" s="137"/>
      <c r="F238" s="137"/>
      <c r="G238" s="137"/>
      <c r="H238" s="137">
        <f>B238*$H$797</f>
        <v>1.5940303447078403</v>
      </c>
      <c r="I238" s="137">
        <f t="shared" si="84"/>
        <v>1.5940303447078403</v>
      </c>
      <c r="J238" s="137">
        <f t="shared" si="83"/>
        <v>9.1180303447078401</v>
      </c>
      <c r="K238" s="137"/>
      <c r="L238" s="137"/>
      <c r="M238" s="137"/>
      <c r="N238" s="137"/>
      <c r="O238" s="137"/>
      <c r="P238" s="137"/>
      <c r="Q238" s="137"/>
      <c r="R238" s="137">
        <f>B238*$R$797</f>
        <v>0.70090287779726368</v>
      </c>
      <c r="S238" s="137">
        <f t="shared" si="87"/>
        <v>0.70090287779726368</v>
      </c>
      <c r="T238" s="137">
        <f t="shared" ref="T238:T239" si="106">S238+J238</f>
        <v>9.8189332225051036</v>
      </c>
      <c r="U238" s="75"/>
      <c r="W238" s="27"/>
      <c r="X238">
        <f>VLOOKUP(A238,РАСЧЕТ!B:S,18,0)</f>
        <v>1.5940303447078403</v>
      </c>
      <c r="Y238" s="27">
        <f t="shared" si="89"/>
        <v>0</v>
      </c>
      <c r="AB238" t="s">
        <v>4007</v>
      </c>
      <c r="AC238" t="s">
        <v>4007</v>
      </c>
    </row>
    <row r="239" spans="1:29" x14ac:dyDescent="0.3">
      <c r="A239" s="99" t="s">
        <v>268</v>
      </c>
      <c r="B239" s="138">
        <v>72.400000000000006</v>
      </c>
      <c r="C239" s="137">
        <v>11.827999999999999</v>
      </c>
      <c r="D239" s="137"/>
      <c r="E239" s="137"/>
      <c r="F239" s="137"/>
      <c r="G239" s="137"/>
      <c r="H239" s="137">
        <f>B239*$H$797</f>
        <v>2.317425641703768</v>
      </c>
      <c r="I239" s="137">
        <f t="shared" si="84"/>
        <v>2.317425641703768</v>
      </c>
      <c r="J239" s="137">
        <f t="shared" si="83"/>
        <v>14.145425641703767</v>
      </c>
      <c r="K239" s="137"/>
      <c r="L239" s="137"/>
      <c r="M239" s="137"/>
      <c r="N239" s="137"/>
      <c r="O239" s="137"/>
      <c r="P239" s="137"/>
      <c r="Q239" s="137"/>
      <c r="R239" s="137">
        <f>B239*$R$797</f>
        <v>1.0189833002514437</v>
      </c>
      <c r="S239" s="137">
        <f t="shared" si="87"/>
        <v>1.0189833002514437</v>
      </c>
      <c r="T239" s="137">
        <f t="shared" si="106"/>
        <v>15.164408941955211</v>
      </c>
      <c r="U239" s="75"/>
      <c r="W239" s="27"/>
      <c r="X239">
        <f>VLOOKUP(A239,РАСЧЕТ!B:S,18,0)</f>
        <v>2.317425641703768</v>
      </c>
      <c r="Y239" s="27">
        <f t="shared" si="89"/>
        <v>0</v>
      </c>
      <c r="AB239" t="s">
        <v>4007</v>
      </c>
      <c r="AC239" t="s">
        <v>4007</v>
      </c>
    </row>
    <row r="240" spans="1:29" x14ac:dyDescent="0.3">
      <c r="A240" s="69" t="s">
        <v>251</v>
      </c>
      <c r="B240" s="138">
        <v>79</v>
      </c>
      <c r="C240" s="137">
        <v>13.926</v>
      </c>
      <c r="D240" s="137"/>
      <c r="E240" s="137"/>
      <c r="F240" s="137"/>
      <c r="G240" s="137"/>
      <c r="H240" s="137">
        <f>B240*$H$797</f>
        <v>2.5286826753397467</v>
      </c>
      <c r="I240" s="137">
        <f t="shared" si="84"/>
        <v>2.5286826753397467</v>
      </c>
      <c r="J240" s="137">
        <f t="shared" si="83"/>
        <v>16.454682675339747</v>
      </c>
      <c r="K240" s="137"/>
      <c r="L240" s="137">
        <f>VLOOKUP(A240,'Показ 16.11'!$B$2:$D$742,3,0)</f>
        <v>24.242000000000001</v>
      </c>
      <c r="M240" s="137" t="str">
        <f>VLOOKUP(A240,'31.12ЛК ПОКАЗ'!$B$15:$H$1504,7,0)</f>
        <v>-</v>
      </c>
      <c r="N240" s="137">
        <f>VLOOKUP(A240,'Показ 31.12'!$B$2:$D$742,3,0)</f>
        <v>25.696999999999999</v>
      </c>
      <c r="O240" s="137">
        <f>N240</f>
        <v>25.696999999999999</v>
      </c>
      <c r="P240" s="137">
        <f>O240-L240</f>
        <v>1.4549999999999983</v>
      </c>
      <c r="Q240" s="137">
        <f>B240</f>
        <v>79</v>
      </c>
      <c r="R240" s="137"/>
      <c r="S240" s="137">
        <f t="shared" si="87"/>
        <v>1.4549999999999983</v>
      </c>
      <c r="T240" s="137">
        <f>L240+S240</f>
        <v>25.696999999999999</v>
      </c>
      <c r="U240" s="75"/>
      <c r="W240" s="27"/>
      <c r="X240">
        <f>VLOOKUP(A240,РАСЧЕТ!B:S,18,0)</f>
        <v>2.5286826753397467</v>
      </c>
      <c r="Y240" s="27">
        <f t="shared" si="89"/>
        <v>0</v>
      </c>
      <c r="AB240" t="s">
        <v>4007</v>
      </c>
      <c r="AC240" s="27">
        <f t="shared" ref="AC240:AC243" si="107">T240</f>
        <v>25.696999999999999</v>
      </c>
    </row>
    <row r="241" spans="1:29" x14ac:dyDescent="0.3">
      <c r="A241" s="69" t="s">
        <v>119</v>
      </c>
      <c r="B241" s="138">
        <v>50.1</v>
      </c>
      <c r="C241" s="137">
        <v>12.144</v>
      </c>
      <c r="D241" s="137"/>
      <c r="E241" s="137"/>
      <c r="F241" s="137"/>
      <c r="G241" s="137"/>
      <c r="H241" s="137">
        <f>B241*$H$797</f>
        <v>1.6036329371458395</v>
      </c>
      <c r="I241" s="137">
        <f t="shared" si="84"/>
        <v>1.6036329371458395</v>
      </c>
      <c r="J241" s="137">
        <f t="shared" si="83"/>
        <v>13.747632937145839</v>
      </c>
      <c r="K241" s="137"/>
      <c r="L241" s="137">
        <f>VLOOKUP(A241,'Показ 16.11'!$B$2:$D$742,3,0)</f>
        <v>15.648999999999999</v>
      </c>
      <c r="M241" s="137" t="str">
        <f>VLOOKUP(A241,'31.12ЛК ПОКАЗ'!$B$15:$H$1504,7,0)</f>
        <v>-</v>
      </c>
      <c r="N241" s="137">
        <f>VLOOKUP(A241,'Показ 31.12'!$B$2:$D$742,3,0)</f>
        <v>16.588000000000001</v>
      </c>
      <c r="O241" s="137">
        <f>N241</f>
        <v>16.588000000000001</v>
      </c>
      <c r="P241" s="137">
        <f>O241-L241</f>
        <v>0.93900000000000183</v>
      </c>
      <c r="Q241" s="137">
        <f>B241</f>
        <v>50.1</v>
      </c>
      <c r="R241" s="137"/>
      <c r="S241" s="137">
        <f t="shared" si="87"/>
        <v>0.93900000000000183</v>
      </c>
      <c r="T241" s="137">
        <f>L241+S241</f>
        <v>16.588000000000001</v>
      </c>
      <c r="U241" s="75"/>
      <c r="W241" s="27"/>
      <c r="X241">
        <f>VLOOKUP(A241,РАСЧЕТ!B:S,18,0)</f>
        <v>1.6036329371458395</v>
      </c>
      <c r="Y241" s="27">
        <f t="shared" si="89"/>
        <v>0</v>
      </c>
      <c r="AB241" t="s">
        <v>4007</v>
      </c>
      <c r="AC241" s="27">
        <f t="shared" si="107"/>
        <v>16.588000000000001</v>
      </c>
    </row>
    <row r="242" spans="1:29" s="157" customFormat="1" x14ac:dyDescent="0.3">
      <c r="A242" s="153" t="s">
        <v>85</v>
      </c>
      <c r="B242" s="154">
        <v>49.8</v>
      </c>
      <c r="C242" s="155">
        <v>3.9920000000000004</v>
      </c>
      <c r="D242" s="155">
        <v>3.9920000000000004</v>
      </c>
      <c r="E242" s="155">
        <f>D242</f>
        <v>3.9920000000000004</v>
      </c>
      <c r="F242" s="155">
        <f>E242-C242</f>
        <v>0</v>
      </c>
      <c r="G242" s="155">
        <f>B242</f>
        <v>49.8</v>
      </c>
      <c r="H242" s="155"/>
      <c r="I242" s="137">
        <f t="shared" si="84"/>
        <v>0</v>
      </c>
      <c r="J242" s="155">
        <f t="shared" si="83"/>
        <v>3.9920000000000004</v>
      </c>
      <c r="K242" s="155"/>
      <c r="L242" s="155">
        <v>3.9920000000000004</v>
      </c>
      <c r="M242" s="155">
        <f>VLOOKUP(A242,'31.12ЛК ПОКАЗ'!$B$15:$H$1504,7,0)</f>
        <v>4.0069999999999997</v>
      </c>
      <c r="N242" s="155">
        <f>VLOOKUP(A242,'Показ 31.12'!$B$2:$D$742,3,0)</f>
        <v>16.300999999999998</v>
      </c>
      <c r="O242" s="155">
        <f>M242</f>
        <v>4.0069999999999997</v>
      </c>
      <c r="P242" s="155">
        <f>O242-L242</f>
        <v>1.4999999999999236E-2</v>
      </c>
      <c r="Q242" s="155">
        <f>B242</f>
        <v>49.8</v>
      </c>
      <c r="R242" s="155"/>
      <c r="S242" s="137">
        <f t="shared" si="87"/>
        <v>1.4999999999999236E-2</v>
      </c>
      <c r="T242" s="155">
        <f>L242+S242</f>
        <v>4.0069999999999997</v>
      </c>
      <c r="U242" s="156"/>
      <c r="W242" s="155"/>
      <c r="X242">
        <f>VLOOKUP(A242,РАСЧЕТ!B:S,18,0)</f>
        <v>0</v>
      </c>
      <c r="Y242" s="27">
        <f t="shared" si="89"/>
        <v>0</v>
      </c>
      <c r="AB242" s="27">
        <f t="shared" ref="AB242:AB243" si="108">J242</f>
        <v>3.9920000000000004</v>
      </c>
      <c r="AC242" s="27">
        <f t="shared" si="107"/>
        <v>4.0069999999999997</v>
      </c>
    </row>
    <row r="243" spans="1:29" x14ac:dyDescent="0.3">
      <c r="A243" s="69" t="s">
        <v>247</v>
      </c>
      <c r="B243" s="138">
        <v>72.400000000000006</v>
      </c>
      <c r="C243" s="137">
        <v>13.566000000000001</v>
      </c>
      <c r="D243" s="137">
        <f>VLOOKUP(A243,'31.03ЛК ПОКАЗ'!$B$15:$J$1504,9,0)</f>
        <v>15.093999999999999</v>
      </c>
      <c r="E243" s="137">
        <f>D243</f>
        <v>15.093999999999999</v>
      </c>
      <c r="F243" s="137">
        <f>E243-C243</f>
        <v>1.5279999999999987</v>
      </c>
      <c r="G243" s="137">
        <f>B243</f>
        <v>72.400000000000006</v>
      </c>
      <c r="H243" s="137"/>
      <c r="I243" s="137">
        <f t="shared" si="84"/>
        <v>1.5279999999999987</v>
      </c>
      <c r="J243" s="137">
        <f t="shared" si="83"/>
        <v>15.093999999999999</v>
      </c>
      <c r="K243" s="137"/>
      <c r="L243" s="137">
        <f>VLOOKUP(A243,'Показ 16.11'!$B$2:$D$742,3,0)</f>
        <v>15.379</v>
      </c>
      <c r="M243" s="137">
        <f>VLOOKUP(A243,'31.12ЛК ПОКАЗ'!$B$15:$H$1504,7,0)</f>
        <v>15.4</v>
      </c>
      <c r="N243" s="137">
        <f>VLOOKUP(A243,'Показ 31.12'!$B$2:$D$742,3,0)</f>
        <v>16.303000000000001</v>
      </c>
      <c r="O243" s="137">
        <f>M243</f>
        <v>15.4</v>
      </c>
      <c r="P243" s="137">
        <f>O243-L243</f>
        <v>2.1000000000000796E-2</v>
      </c>
      <c r="Q243" s="137">
        <f>B243</f>
        <v>72.400000000000006</v>
      </c>
      <c r="R243" s="137"/>
      <c r="S243" s="137">
        <f t="shared" si="87"/>
        <v>2.1000000000000796E-2</v>
      </c>
      <c r="T243" s="137">
        <f>L243+S243</f>
        <v>15.4</v>
      </c>
      <c r="U243" s="75"/>
      <c r="W243" s="27"/>
      <c r="X243">
        <f>VLOOKUP(A243,РАСЧЕТ!B:S,18,0)</f>
        <v>1.5279999999999987</v>
      </c>
      <c r="Y243" s="27">
        <f t="shared" si="89"/>
        <v>0</v>
      </c>
      <c r="AB243" s="27">
        <f t="shared" si="108"/>
        <v>15.093999999999999</v>
      </c>
      <c r="AC243" s="27">
        <f t="shared" si="107"/>
        <v>15.4</v>
      </c>
    </row>
    <row r="244" spans="1:29" x14ac:dyDescent="0.3">
      <c r="A244" s="99" t="s">
        <v>274</v>
      </c>
      <c r="B244" s="138">
        <v>79</v>
      </c>
      <c r="C244" s="137">
        <v>2E-3</v>
      </c>
      <c r="D244" s="137"/>
      <c r="E244" s="137"/>
      <c r="F244" s="137"/>
      <c r="G244" s="137"/>
      <c r="H244" s="137">
        <f t="shared" ref="H244:H249" si="109">B244*$H$797</f>
        <v>2.5286826753397467</v>
      </c>
      <c r="I244" s="137">
        <f t="shared" si="84"/>
        <v>2.5286826753397467</v>
      </c>
      <c r="J244" s="137">
        <f t="shared" si="83"/>
        <v>2.5306826753397464</v>
      </c>
      <c r="K244" s="137"/>
      <c r="L244" s="137"/>
      <c r="M244" s="137"/>
      <c r="N244" s="137"/>
      <c r="O244" s="137"/>
      <c r="P244" s="137"/>
      <c r="Q244" s="137"/>
      <c r="R244" s="137">
        <f>B244*$R$797</f>
        <v>1.1118740430920449</v>
      </c>
      <c r="S244" s="137">
        <f t="shared" si="87"/>
        <v>1.1118740430920449</v>
      </c>
      <c r="T244" s="137">
        <f>S244+J244</f>
        <v>3.6425567184317913</v>
      </c>
      <c r="U244" s="75"/>
      <c r="W244" s="27"/>
      <c r="X244">
        <f>VLOOKUP(A244,РАСЧЕТ!B:S,18,0)</f>
        <v>2.5286826753397467</v>
      </c>
      <c r="Y244" s="27">
        <f t="shared" si="89"/>
        <v>0</v>
      </c>
      <c r="AB244" t="s">
        <v>4007</v>
      </c>
      <c r="AC244" t="s">
        <v>4007</v>
      </c>
    </row>
    <row r="245" spans="1:29" x14ac:dyDescent="0.3">
      <c r="A245" s="69" t="s">
        <v>185</v>
      </c>
      <c r="B245" s="138">
        <v>50.1</v>
      </c>
      <c r="C245" s="137">
        <v>3.5019999999999998</v>
      </c>
      <c r="D245" s="137"/>
      <c r="E245" s="137"/>
      <c r="F245" s="137"/>
      <c r="G245" s="137"/>
      <c r="H245" s="137">
        <f t="shared" si="109"/>
        <v>1.6036329371458395</v>
      </c>
      <c r="I245" s="137">
        <f t="shared" si="84"/>
        <v>1.6036329371458395</v>
      </c>
      <c r="J245" s="137">
        <f t="shared" si="83"/>
        <v>5.1056329371458391</v>
      </c>
      <c r="K245" s="137"/>
      <c r="L245" s="137">
        <f>VLOOKUP(A245,'Показ 16.11'!$B$2:$D$742,3,0)</f>
        <v>4.1360000000000001</v>
      </c>
      <c r="M245" s="137" t="str">
        <f>VLOOKUP(A245,'31.12ЛК ПОКАЗ'!$B$15:$H$1504,7,0)</f>
        <v>-</v>
      </c>
      <c r="N245" s="137">
        <f>VLOOKUP(A245,'Показ 31.12'!$B$2:$D$742,3,0)</f>
        <v>4.3840000000000003</v>
      </c>
      <c r="O245" s="137">
        <f t="shared" ref="O245:O250" si="110">N245</f>
        <v>4.3840000000000003</v>
      </c>
      <c r="P245" s="137">
        <f t="shared" ref="P245:P256" si="111">O245-L245</f>
        <v>0.24800000000000022</v>
      </c>
      <c r="Q245" s="137">
        <f t="shared" ref="Q245:Q256" si="112">B245</f>
        <v>50.1</v>
      </c>
      <c r="R245" s="137"/>
      <c r="S245" s="137">
        <f t="shared" si="87"/>
        <v>0.24800000000000022</v>
      </c>
      <c r="T245" s="137">
        <f t="shared" ref="T245:T256" si="113">L245+S245</f>
        <v>4.3840000000000003</v>
      </c>
      <c r="U245" s="75"/>
      <c r="W245" s="27"/>
      <c r="X245">
        <f>VLOOKUP(A245,РАСЧЕТ!B:S,18,0)</f>
        <v>1.6036329371458395</v>
      </c>
      <c r="Y245" s="27">
        <f t="shared" si="89"/>
        <v>0</v>
      </c>
      <c r="AB245" t="s">
        <v>4007</v>
      </c>
      <c r="AC245" s="27">
        <f t="shared" ref="AC245:AC256" si="114">T245</f>
        <v>4.3840000000000003</v>
      </c>
    </row>
    <row r="246" spans="1:29" x14ac:dyDescent="0.3">
      <c r="A246" s="69" t="s">
        <v>212</v>
      </c>
      <c r="B246" s="138">
        <v>49.8</v>
      </c>
      <c r="C246" s="137">
        <v>12.297000000000001</v>
      </c>
      <c r="D246" s="137"/>
      <c r="E246" s="137"/>
      <c r="F246" s="137"/>
      <c r="G246" s="137"/>
      <c r="H246" s="137">
        <f t="shared" si="109"/>
        <v>1.5940303447078403</v>
      </c>
      <c r="I246" s="137">
        <f t="shared" si="84"/>
        <v>1.5940303447078403</v>
      </c>
      <c r="J246" s="137">
        <f t="shared" si="83"/>
        <v>13.891030344707842</v>
      </c>
      <c r="K246" s="137"/>
      <c r="L246" s="137">
        <f>VLOOKUP(A246,'Показ 16.11'!$B$2:$D$742,3,0)</f>
        <v>14.18</v>
      </c>
      <c r="M246" s="137" t="str">
        <f>VLOOKUP(A246,'31.12ЛК ПОКАЗ'!$B$15:$H$1504,7,0)</f>
        <v>-</v>
      </c>
      <c r="N246" s="137">
        <f>VLOOKUP(A246,'Показ 31.12'!$B$2:$D$742,3,0)</f>
        <v>15.031000000000001</v>
      </c>
      <c r="O246" s="137">
        <f t="shared" si="110"/>
        <v>15.031000000000001</v>
      </c>
      <c r="P246" s="137">
        <f t="shared" si="111"/>
        <v>0.85100000000000087</v>
      </c>
      <c r="Q246" s="137">
        <f t="shared" si="112"/>
        <v>49.8</v>
      </c>
      <c r="R246" s="137"/>
      <c r="S246" s="137">
        <f t="shared" si="87"/>
        <v>0.85100000000000087</v>
      </c>
      <c r="T246" s="137">
        <f t="shared" si="113"/>
        <v>15.031000000000001</v>
      </c>
      <c r="U246" s="75"/>
      <c r="W246" s="27"/>
      <c r="X246">
        <f>VLOOKUP(A246,РАСЧЕТ!B:S,18,0)</f>
        <v>1.5940303447078403</v>
      </c>
      <c r="Y246" s="27">
        <f t="shared" si="89"/>
        <v>0</v>
      </c>
      <c r="AB246" t="s">
        <v>4007</v>
      </c>
      <c r="AC246" s="27">
        <f t="shared" si="114"/>
        <v>15.031000000000001</v>
      </c>
    </row>
    <row r="247" spans="1:29" x14ac:dyDescent="0.3">
      <c r="A247" s="69" t="s">
        <v>219</v>
      </c>
      <c r="B247" s="138">
        <v>57.1</v>
      </c>
      <c r="C247" s="137">
        <v>16.588000000000001</v>
      </c>
      <c r="D247" s="137"/>
      <c r="E247" s="137"/>
      <c r="F247" s="137"/>
      <c r="G247" s="137"/>
      <c r="H247" s="137">
        <f t="shared" si="109"/>
        <v>1.827693427365817</v>
      </c>
      <c r="I247" s="137">
        <f t="shared" si="84"/>
        <v>1.827693427365817</v>
      </c>
      <c r="J247" s="137">
        <f t="shared" si="83"/>
        <v>18.415693427365817</v>
      </c>
      <c r="K247" s="137"/>
      <c r="L247" s="137">
        <f>VLOOKUP(A247,'Показ 16.11'!$B$2:$D$742,3,0)</f>
        <v>22.491</v>
      </c>
      <c r="M247" s="137" t="str">
        <f>VLOOKUP(A247,'31.12ЛК ПОКАЗ'!$B$15:$H$1504,7,0)</f>
        <v>-</v>
      </c>
      <c r="N247" s="137">
        <f>VLOOKUP(A247,'Показ 31.12'!$B$2:$D$742,3,0)</f>
        <v>23.84</v>
      </c>
      <c r="O247" s="137">
        <f t="shared" si="110"/>
        <v>23.84</v>
      </c>
      <c r="P247" s="137">
        <f t="shared" si="111"/>
        <v>1.3490000000000002</v>
      </c>
      <c r="Q247" s="137">
        <f t="shared" si="112"/>
        <v>57.1</v>
      </c>
      <c r="R247" s="137"/>
      <c r="S247" s="137">
        <f t="shared" si="87"/>
        <v>1.3490000000000002</v>
      </c>
      <c r="T247" s="137">
        <f t="shared" si="113"/>
        <v>23.84</v>
      </c>
      <c r="U247" s="75"/>
      <c r="W247" s="27"/>
      <c r="X247">
        <f>VLOOKUP(A247,РАСЧЕТ!B:S,18,0)</f>
        <v>1.827693427365817</v>
      </c>
      <c r="Y247" s="27">
        <f t="shared" si="89"/>
        <v>0</v>
      </c>
      <c r="AB247" t="s">
        <v>4007</v>
      </c>
      <c r="AC247" s="27">
        <f t="shared" si="114"/>
        <v>23.84</v>
      </c>
    </row>
    <row r="248" spans="1:29" x14ac:dyDescent="0.3">
      <c r="A248" s="69" t="s">
        <v>281</v>
      </c>
      <c r="B248" s="138">
        <v>72.400000000000006</v>
      </c>
      <c r="C248" s="137">
        <v>2.9380000000000002</v>
      </c>
      <c r="D248" s="137"/>
      <c r="E248" s="137"/>
      <c r="F248" s="137"/>
      <c r="G248" s="137"/>
      <c r="H248" s="137">
        <f t="shared" si="109"/>
        <v>2.317425641703768</v>
      </c>
      <c r="I248" s="137">
        <f t="shared" si="84"/>
        <v>2.317425641703768</v>
      </c>
      <c r="J248" s="137">
        <f t="shared" si="83"/>
        <v>5.2554256417037681</v>
      </c>
      <c r="K248" s="137"/>
      <c r="L248" s="137">
        <f>VLOOKUP(A248,'Показ 16.11'!$B$2:$D$742,3,0)</f>
        <v>9.4659999999999993</v>
      </c>
      <c r="M248" s="137" t="str">
        <f>VLOOKUP(A248,'31.12ЛК ПОКАЗ'!$B$15:$H$1504,7,0)</f>
        <v>-</v>
      </c>
      <c r="N248" s="137">
        <f>VLOOKUP(A248,'Показ 31.12'!$B$2:$D$742,3,0)</f>
        <v>10.034000000000001</v>
      </c>
      <c r="O248" s="137">
        <f t="shared" si="110"/>
        <v>10.034000000000001</v>
      </c>
      <c r="P248" s="137">
        <f t="shared" si="111"/>
        <v>0.56800000000000139</v>
      </c>
      <c r="Q248" s="137">
        <f t="shared" si="112"/>
        <v>72.400000000000006</v>
      </c>
      <c r="R248" s="137"/>
      <c r="S248" s="137">
        <f t="shared" si="87"/>
        <v>0.56800000000000139</v>
      </c>
      <c r="T248" s="137">
        <f t="shared" si="113"/>
        <v>10.034000000000001</v>
      </c>
      <c r="U248" s="75"/>
      <c r="W248" s="27"/>
      <c r="X248">
        <f>VLOOKUP(A248,РАСЧЕТ!B:S,18,0)</f>
        <v>2.317425641703768</v>
      </c>
      <c r="Y248" s="27">
        <f t="shared" si="89"/>
        <v>0</v>
      </c>
      <c r="AB248" t="s">
        <v>4007</v>
      </c>
      <c r="AC248" s="27">
        <f t="shared" si="114"/>
        <v>10.034000000000001</v>
      </c>
    </row>
    <row r="249" spans="1:29" x14ac:dyDescent="0.3">
      <c r="A249" s="69" t="s">
        <v>180</v>
      </c>
      <c r="B249" s="138">
        <v>79</v>
      </c>
      <c r="C249" s="137">
        <v>24.49</v>
      </c>
      <c r="D249" s="137"/>
      <c r="E249" s="137"/>
      <c r="F249" s="137"/>
      <c r="G249" s="137"/>
      <c r="H249" s="137">
        <f t="shared" si="109"/>
        <v>2.5286826753397467</v>
      </c>
      <c r="I249" s="137">
        <f t="shared" si="84"/>
        <v>2.5286826753397467</v>
      </c>
      <c r="J249" s="137">
        <f t="shared" si="83"/>
        <v>27.018682675339747</v>
      </c>
      <c r="K249" s="137"/>
      <c r="L249" s="137">
        <f>VLOOKUP(A249,'Показ 16.11'!$B$2:$D$742,3,0)</f>
        <v>30.004999999999999</v>
      </c>
      <c r="M249" s="137" t="str">
        <f>VLOOKUP(A249,'31.12ЛК ПОКАЗ'!$B$15:$H$1504,7,0)</f>
        <v>-</v>
      </c>
      <c r="N249" s="137">
        <f>VLOOKUP(A249,'Показ 31.12'!$B$2:$D$742,3,0)</f>
        <v>31.805</v>
      </c>
      <c r="O249" s="137">
        <f t="shared" si="110"/>
        <v>31.805</v>
      </c>
      <c r="P249" s="137">
        <f t="shared" si="111"/>
        <v>1.8000000000000007</v>
      </c>
      <c r="Q249" s="137">
        <f t="shared" si="112"/>
        <v>79</v>
      </c>
      <c r="R249" s="137"/>
      <c r="S249" s="137">
        <f t="shared" si="87"/>
        <v>1.8000000000000007</v>
      </c>
      <c r="T249" s="137">
        <f t="shared" si="113"/>
        <v>31.805</v>
      </c>
      <c r="U249" s="75"/>
      <c r="W249" s="27"/>
      <c r="X249">
        <f>VLOOKUP(A249,РАСЧЕТ!B:S,18,0)</f>
        <v>2.5286826753397467</v>
      </c>
      <c r="Y249" s="27">
        <f t="shared" si="89"/>
        <v>0</v>
      </c>
      <c r="AB249" t="s">
        <v>4007</v>
      </c>
      <c r="AC249" s="27">
        <f t="shared" si="114"/>
        <v>31.805</v>
      </c>
    </row>
    <row r="250" spans="1:29" x14ac:dyDescent="0.3">
      <c r="A250" s="69" t="s">
        <v>308</v>
      </c>
      <c r="B250" s="138">
        <v>50.1</v>
      </c>
      <c r="C250" s="137">
        <v>8.0500000000000007</v>
      </c>
      <c r="D250" s="137">
        <f>VLOOKUP(A250,'31.03ЛК ПОКАЗ'!$B$15:$J$1504,7,0)</f>
        <v>9.5220000000000002</v>
      </c>
      <c r="E250" s="137">
        <f>D250</f>
        <v>9.5220000000000002</v>
      </c>
      <c r="F250" s="137">
        <f>E250-C250</f>
        <v>1.4719999999999995</v>
      </c>
      <c r="G250" s="137">
        <f>B250</f>
        <v>50.1</v>
      </c>
      <c r="H250" s="137"/>
      <c r="I250" s="137">
        <f t="shared" si="84"/>
        <v>1.4719999999999995</v>
      </c>
      <c r="J250" s="137">
        <f t="shared" si="83"/>
        <v>9.5220000000000002</v>
      </c>
      <c r="K250" s="137"/>
      <c r="L250" s="137">
        <f>VLOOKUP(A250,'Показ 16.11'!$B$2:$D$742,3,0)</f>
        <v>11.192</v>
      </c>
      <c r="M250" s="137" t="str">
        <f>VLOOKUP(A250,'31.12ЛК ПОКАЗ'!$B$15:$H$1504,7,0)</f>
        <v>-</v>
      </c>
      <c r="N250" s="137">
        <f>VLOOKUP(A250,'Показ 31.12'!$B$2:$D$742,3,0)</f>
        <v>11.864000000000001</v>
      </c>
      <c r="O250" s="137">
        <f t="shared" si="110"/>
        <v>11.864000000000001</v>
      </c>
      <c r="P250" s="137">
        <f t="shared" si="111"/>
        <v>0.6720000000000006</v>
      </c>
      <c r="Q250" s="137">
        <f t="shared" si="112"/>
        <v>50.1</v>
      </c>
      <c r="R250" s="137"/>
      <c r="S250" s="137">
        <f t="shared" si="87"/>
        <v>0.6720000000000006</v>
      </c>
      <c r="T250" s="137">
        <f t="shared" si="113"/>
        <v>11.864000000000001</v>
      </c>
      <c r="U250" s="75"/>
      <c r="W250" s="27"/>
      <c r="X250">
        <f>VLOOKUP(A250,РАСЧЕТ!B:S,18,0)</f>
        <v>1.4719999999999995</v>
      </c>
      <c r="Y250" s="27">
        <f t="shared" si="89"/>
        <v>0</v>
      </c>
      <c r="AB250" s="27">
        <f t="shared" ref="AB250:AB253" si="115">J250</f>
        <v>9.5220000000000002</v>
      </c>
      <c r="AC250" s="27">
        <f t="shared" si="114"/>
        <v>11.864000000000001</v>
      </c>
    </row>
    <row r="251" spans="1:29" x14ac:dyDescent="0.3">
      <c r="A251" s="69" t="s">
        <v>448</v>
      </c>
      <c r="B251" s="138">
        <v>49.8</v>
      </c>
      <c r="C251" s="137">
        <v>9.3559999999999999</v>
      </c>
      <c r="D251" s="137">
        <f>VLOOKUP(A251,'31.03ЛК ПОКАЗ'!$B$15:$J$1504,9,0)</f>
        <v>12.157999999999999</v>
      </c>
      <c r="E251" s="137">
        <f>D251</f>
        <v>12.157999999999999</v>
      </c>
      <c r="F251" s="137">
        <f>E251-C251</f>
        <v>2.8019999999999996</v>
      </c>
      <c r="G251" s="137">
        <f>B251</f>
        <v>49.8</v>
      </c>
      <c r="H251" s="137"/>
      <c r="I251" s="137">
        <f t="shared" si="84"/>
        <v>2.8019999999999996</v>
      </c>
      <c r="J251" s="137">
        <f t="shared" si="83"/>
        <v>12.157999999999999</v>
      </c>
      <c r="K251" s="137"/>
      <c r="L251" s="137">
        <f>VLOOKUP(A251,'Показ 16.11'!$B$2:$D$742,3,0)</f>
        <v>13.782999999999999</v>
      </c>
      <c r="M251" s="137">
        <f>VLOOKUP(A251,'31.12ЛК ПОКАЗ'!$B$15:$H$1504,7,0)</f>
        <v>14.167</v>
      </c>
      <c r="N251" s="137">
        <f>VLOOKUP(A251,'Показ 31.12'!$B$2:$D$742,3,0)</f>
        <v>14.61</v>
      </c>
      <c r="O251" s="137">
        <f>M251</f>
        <v>14.167</v>
      </c>
      <c r="P251" s="137">
        <f t="shared" si="111"/>
        <v>0.38400000000000034</v>
      </c>
      <c r="Q251" s="137">
        <f t="shared" si="112"/>
        <v>49.8</v>
      </c>
      <c r="R251" s="137"/>
      <c r="S251" s="137">
        <f t="shared" si="87"/>
        <v>0.38400000000000034</v>
      </c>
      <c r="T251" s="137">
        <f t="shared" si="113"/>
        <v>14.167</v>
      </c>
      <c r="U251" s="75"/>
      <c r="W251" s="27"/>
      <c r="X251">
        <f>VLOOKUP(A251,РАСЧЕТ!B:S,18,0)</f>
        <v>2.8019999999999996</v>
      </c>
      <c r="Y251" s="27">
        <f t="shared" si="89"/>
        <v>0</v>
      </c>
      <c r="AB251" s="27">
        <f t="shared" si="115"/>
        <v>12.157999999999999</v>
      </c>
      <c r="AC251" s="27">
        <f t="shared" si="114"/>
        <v>14.167</v>
      </c>
    </row>
    <row r="252" spans="1:29" x14ac:dyDescent="0.3">
      <c r="A252" s="69" t="s">
        <v>396</v>
      </c>
      <c r="B252" s="138">
        <v>72.400000000000006</v>
      </c>
      <c r="C252" s="137">
        <v>19.048999999999999</v>
      </c>
      <c r="D252" s="137">
        <f>VLOOKUP(A252,'31.03ЛК ПОКАЗ'!$B$15:$J$1504,9,0)</f>
        <v>21.853999999999999</v>
      </c>
      <c r="E252" s="137">
        <f>D252</f>
        <v>21.853999999999999</v>
      </c>
      <c r="F252" s="137">
        <f>E252-C252</f>
        <v>2.8049999999999997</v>
      </c>
      <c r="G252" s="137">
        <f>B252</f>
        <v>72.400000000000006</v>
      </c>
      <c r="H252" s="137"/>
      <c r="I252" s="137">
        <f t="shared" si="84"/>
        <v>2.8049999999999997</v>
      </c>
      <c r="J252" s="137">
        <f t="shared" si="83"/>
        <v>21.853999999999999</v>
      </c>
      <c r="K252" s="137"/>
      <c r="L252" s="137">
        <f>VLOOKUP(A252,'Показ 16.11'!$B$2:$D$742,3,0)</f>
        <v>23.544</v>
      </c>
      <c r="M252" s="137">
        <f>VLOOKUP(A252,'31.12ЛК ПОКАЗ'!$B$15:$H$1504,7,0)</f>
        <v>23.925999999999998</v>
      </c>
      <c r="N252" s="137">
        <f>VLOOKUP(A252,'Показ 31.12'!$B$2:$D$742,3,0)</f>
        <v>24.957000000000001</v>
      </c>
      <c r="O252" s="137">
        <f>M252</f>
        <v>23.925999999999998</v>
      </c>
      <c r="P252" s="137">
        <f t="shared" si="111"/>
        <v>0.3819999999999979</v>
      </c>
      <c r="Q252" s="137">
        <f t="shared" si="112"/>
        <v>72.400000000000006</v>
      </c>
      <c r="R252" s="137"/>
      <c r="S252" s="137">
        <f t="shared" si="87"/>
        <v>0.3819999999999979</v>
      </c>
      <c r="T252" s="137">
        <f t="shared" si="113"/>
        <v>23.925999999999998</v>
      </c>
      <c r="U252" s="75"/>
      <c r="W252" s="27"/>
      <c r="X252">
        <f>VLOOKUP(A252,РАСЧЕТ!B:S,18,0)</f>
        <v>2.8049999999999997</v>
      </c>
      <c r="Y252" s="27">
        <f t="shared" si="89"/>
        <v>0</v>
      </c>
      <c r="AB252" s="27">
        <f t="shared" si="115"/>
        <v>21.853999999999999</v>
      </c>
      <c r="AC252" s="27">
        <f t="shared" si="114"/>
        <v>23.925999999999998</v>
      </c>
    </row>
    <row r="253" spans="1:29" x14ac:dyDescent="0.3">
      <c r="A253" s="69" t="s">
        <v>461</v>
      </c>
      <c r="B253" s="138">
        <v>79</v>
      </c>
      <c r="C253" s="137">
        <v>16.260000000000002</v>
      </c>
      <c r="D253" s="137">
        <f>VLOOKUP(A253,'31.03ЛК ПОКАЗ'!$B$15:$J$1504,9,0)</f>
        <v>21.018000000000001</v>
      </c>
      <c r="E253" s="137">
        <f>D253</f>
        <v>21.018000000000001</v>
      </c>
      <c r="F253" s="137">
        <f>E253-C253</f>
        <v>4.7579999999999991</v>
      </c>
      <c r="G253" s="137">
        <f>B253</f>
        <v>79</v>
      </c>
      <c r="H253" s="137"/>
      <c r="I253" s="137">
        <f t="shared" si="84"/>
        <v>4.7579999999999991</v>
      </c>
      <c r="J253" s="137">
        <f t="shared" si="83"/>
        <v>21.018000000000001</v>
      </c>
      <c r="K253" s="137"/>
      <c r="L253" s="137">
        <f>VLOOKUP(A253,'Показ 16.11'!$B$2:$D$742,3,0)</f>
        <v>23.859000000000002</v>
      </c>
      <c r="M253" s="137" t="str">
        <f>VLOOKUP(A253,'31.12ЛК ПОКАЗ'!$B$15:$H$1504,7,0)</f>
        <v>-</v>
      </c>
      <c r="N253" s="137">
        <f>VLOOKUP(A253,'Показ 31.12'!$B$2:$D$742,3,0)</f>
        <v>25.291</v>
      </c>
      <c r="O253" s="137">
        <f>N253</f>
        <v>25.291</v>
      </c>
      <c r="P253" s="137">
        <f t="shared" si="111"/>
        <v>1.4319999999999986</v>
      </c>
      <c r="Q253" s="137">
        <f t="shared" si="112"/>
        <v>79</v>
      </c>
      <c r="R253" s="137"/>
      <c r="S253" s="137">
        <f t="shared" si="87"/>
        <v>1.4319999999999986</v>
      </c>
      <c r="T253" s="137">
        <f t="shared" si="113"/>
        <v>25.291</v>
      </c>
      <c r="U253" s="75"/>
      <c r="W253" s="27"/>
      <c r="X253">
        <f>VLOOKUP(A253,РАСЧЕТ!B:S,18,0)</f>
        <v>4.7579999999999991</v>
      </c>
      <c r="Y253" s="27">
        <f t="shared" si="89"/>
        <v>0</v>
      </c>
      <c r="AB253" s="27">
        <f t="shared" si="115"/>
        <v>21.018000000000001</v>
      </c>
      <c r="AC253" s="27">
        <f t="shared" si="114"/>
        <v>25.291</v>
      </c>
    </row>
    <row r="254" spans="1:29" x14ac:dyDescent="0.3">
      <c r="A254" s="69" t="s">
        <v>407</v>
      </c>
      <c r="B254" s="138">
        <v>50.1</v>
      </c>
      <c r="C254" s="137">
        <v>12.81</v>
      </c>
      <c r="D254" s="137"/>
      <c r="E254" s="137"/>
      <c r="F254" s="137"/>
      <c r="G254" s="137"/>
      <c r="H254" s="137">
        <f>B254*$H$797</f>
        <v>1.6036329371458395</v>
      </c>
      <c r="I254" s="137">
        <f t="shared" si="84"/>
        <v>1.6036329371458395</v>
      </c>
      <c r="J254" s="137">
        <f t="shared" si="83"/>
        <v>14.41363293714584</v>
      </c>
      <c r="K254" s="137"/>
      <c r="L254" s="137">
        <f>VLOOKUP(A254,'Показ 16.11'!$B$2:$D$742,3,0)</f>
        <v>16.576000000000001</v>
      </c>
      <c r="M254" s="137" t="str">
        <f>VLOOKUP(A254,'31.12ЛК ПОКАЗ'!$B$15:$H$1504,7,0)</f>
        <v>-</v>
      </c>
      <c r="N254" s="137">
        <f>VLOOKUP(A254,'Показ 31.12'!$B$2:$D$742,3,0)</f>
        <v>17.571000000000002</v>
      </c>
      <c r="O254" s="137">
        <f>N254</f>
        <v>17.571000000000002</v>
      </c>
      <c r="P254" s="137">
        <f t="shared" si="111"/>
        <v>0.99500000000000099</v>
      </c>
      <c r="Q254" s="137">
        <f t="shared" si="112"/>
        <v>50.1</v>
      </c>
      <c r="R254" s="137"/>
      <c r="S254" s="137">
        <f t="shared" si="87"/>
        <v>0.99500000000000099</v>
      </c>
      <c r="T254" s="137">
        <f t="shared" si="113"/>
        <v>17.571000000000002</v>
      </c>
      <c r="U254" s="75"/>
      <c r="W254" s="27"/>
      <c r="X254">
        <f>VLOOKUP(A254,РАСЧЕТ!B:S,18,0)</f>
        <v>1.6036329371458395</v>
      </c>
      <c r="Y254" s="27">
        <f t="shared" si="89"/>
        <v>0</v>
      </c>
      <c r="AB254" t="s">
        <v>4007</v>
      </c>
      <c r="AC254" s="27">
        <f t="shared" si="114"/>
        <v>17.571000000000002</v>
      </c>
    </row>
    <row r="255" spans="1:29" x14ac:dyDescent="0.3">
      <c r="A255" s="69" t="s">
        <v>466</v>
      </c>
      <c r="B255" s="138">
        <v>49.8</v>
      </c>
      <c r="C255" s="137">
        <v>3.1589999999999998</v>
      </c>
      <c r="D255" s="137"/>
      <c r="E255" s="137"/>
      <c r="F255" s="137"/>
      <c r="G255" s="137"/>
      <c r="H255" s="137">
        <f>B255*$H$797</f>
        <v>1.5940303447078403</v>
      </c>
      <c r="I255" s="137">
        <f t="shared" si="84"/>
        <v>1.5940303447078403</v>
      </c>
      <c r="J255" s="137">
        <f t="shared" si="83"/>
        <v>4.7530303447078399</v>
      </c>
      <c r="K255" s="137"/>
      <c r="L255" s="137">
        <f>VLOOKUP(A255,'Показ 16.11'!$B$2:$D$742,3,0)</f>
        <v>6.3029999999999999</v>
      </c>
      <c r="M255" s="137" t="str">
        <f>VLOOKUP(A255,'31.12ЛК ПОКАЗ'!$B$15:$H$1504,7,0)</f>
        <v>-</v>
      </c>
      <c r="N255" s="137">
        <f>VLOOKUP(A255,'Показ 31.12'!$B$2:$D$742,3,0)</f>
        <v>6.681</v>
      </c>
      <c r="O255" s="137">
        <f>N255</f>
        <v>6.681</v>
      </c>
      <c r="P255" s="137">
        <f t="shared" si="111"/>
        <v>0.37800000000000011</v>
      </c>
      <c r="Q255" s="137">
        <f t="shared" si="112"/>
        <v>49.8</v>
      </c>
      <c r="R255" s="137"/>
      <c r="S255" s="137">
        <f t="shared" si="87"/>
        <v>0.37800000000000011</v>
      </c>
      <c r="T255" s="137">
        <f t="shared" si="113"/>
        <v>6.681</v>
      </c>
      <c r="U255" s="75"/>
      <c r="W255" s="27"/>
      <c r="X255">
        <f>VLOOKUP(A255,РАСЧЕТ!B:S,18,0)</f>
        <v>1.5940303447078403</v>
      </c>
      <c r="Y255" s="27">
        <f t="shared" si="89"/>
        <v>0</v>
      </c>
      <c r="AB255" t="s">
        <v>4007</v>
      </c>
      <c r="AC255" s="27">
        <f t="shared" si="114"/>
        <v>6.681</v>
      </c>
    </row>
    <row r="256" spans="1:29" x14ac:dyDescent="0.3">
      <c r="A256" s="69" t="s">
        <v>446</v>
      </c>
      <c r="B256" s="138">
        <v>72.400000000000006</v>
      </c>
      <c r="C256" s="137">
        <v>16.582000000000001</v>
      </c>
      <c r="D256" s="137"/>
      <c r="E256" s="137"/>
      <c r="F256" s="137"/>
      <c r="G256" s="137"/>
      <c r="H256" s="137">
        <f>B256*$H$797</f>
        <v>2.317425641703768</v>
      </c>
      <c r="I256" s="137">
        <f t="shared" si="84"/>
        <v>2.317425641703768</v>
      </c>
      <c r="J256" s="137">
        <f t="shared" si="83"/>
        <v>18.899425641703768</v>
      </c>
      <c r="K256" s="137"/>
      <c r="L256" s="137">
        <f>VLOOKUP(A256,'Показ 16.11'!$B$2:$D$742,3,0)</f>
        <v>20.675000000000001</v>
      </c>
      <c r="M256" s="137" t="str">
        <f>VLOOKUP(A256,'31.12ЛК ПОКАЗ'!$B$15:$H$1504,7,0)</f>
        <v>-</v>
      </c>
      <c r="N256" s="137">
        <f>VLOOKUP(A256,'Показ 31.12'!$B$2:$D$742,3,0)</f>
        <v>21.916</v>
      </c>
      <c r="O256" s="137">
        <f>N256</f>
        <v>21.916</v>
      </c>
      <c r="P256" s="137">
        <f t="shared" si="111"/>
        <v>1.2409999999999997</v>
      </c>
      <c r="Q256" s="137">
        <f t="shared" si="112"/>
        <v>72.400000000000006</v>
      </c>
      <c r="R256" s="137"/>
      <c r="S256" s="137">
        <f t="shared" si="87"/>
        <v>1.2409999999999997</v>
      </c>
      <c r="T256" s="137">
        <f t="shared" si="113"/>
        <v>21.916</v>
      </c>
      <c r="U256" s="75"/>
      <c r="W256" s="27"/>
      <c r="X256">
        <f>VLOOKUP(A256,РАСЧЕТ!B:S,18,0)</f>
        <v>2.317425641703768</v>
      </c>
      <c r="Y256" s="27">
        <f t="shared" si="89"/>
        <v>0</v>
      </c>
      <c r="AB256" t="s">
        <v>4007</v>
      </c>
      <c r="AC256" s="27">
        <f t="shared" si="114"/>
        <v>21.916</v>
      </c>
    </row>
    <row r="257" spans="1:29" x14ac:dyDescent="0.3">
      <c r="A257" s="69" t="s">
        <v>406</v>
      </c>
      <c r="B257" s="138">
        <v>79</v>
      </c>
      <c r="C257" s="137">
        <v>1E-3</v>
      </c>
      <c r="D257" s="137"/>
      <c r="E257" s="137"/>
      <c r="F257" s="137"/>
      <c r="G257" s="137"/>
      <c r="H257" s="137">
        <f>B257*$H$797</f>
        <v>2.5286826753397467</v>
      </c>
      <c r="I257" s="137">
        <f t="shared" si="84"/>
        <v>2.5286826753397467</v>
      </c>
      <c r="J257" s="137">
        <f t="shared" si="83"/>
        <v>2.5296826753397466</v>
      </c>
      <c r="K257" s="137"/>
      <c r="L257" s="137"/>
      <c r="M257" s="137" t="str">
        <f>VLOOKUP(A257,'31.12ЛК ПОКАЗ'!$B$15:$H$1504,7,0)</f>
        <v>-</v>
      </c>
      <c r="N257" s="137"/>
      <c r="O257" s="137"/>
      <c r="P257" s="137"/>
      <c r="Q257" s="137"/>
      <c r="R257" s="137">
        <f>B257*$R$797</f>
        <v>1.1118740430920449</v>
      </c>
      <c r="S257" s="137">
        <f t="shared" si="87"/>
        <v>1.1118740430920449</v>
      </c>
      <c r="T257" s="137">
        <f>S257+J257</f>
        <v>3.6415567184317914</v>
      </c>
      <c r="U257" s="75"/>
      <c r="W257" s="27"/>
      <c r="X257">
        <f>VLOOKUP(A257,РАСЧЕТ!B:S,18,0)</f>
        <v>2.5286826753397467</v>
      </c>
      <c r="Y257" s="27">
        <f t="shared" si="89"/>
        <v>0</v>
      </c>
      <c r="AB257" t="s">
        <v>4007</v>
      </c>
      <c r="AC257" t="s">
        <v>4007</v>
      </c>
    </row>
    <row r="258" spans="1:29" x14ac:dyDescent="0.3">
      <c r="A258" s="69" t="s">
        <v>124</v>
      </c>
      <c r="B258" s="138">
        <v>33.1</v>
      </c>
      <c r="C258" s="137">
        <v>5.8129999999999997</v>
      </c>
      <c r="D258" s="137">
        <f>VLOOKUP(A258,'31.03ЛК ПОКАЗ'!$B$15:$J$1504,9,0)</f>
        <v>6.95</v>
      </c>
      <c r="E258" s="137">
        <f>D258</f>
        <v>6.95</v>
      </c>
      <c r="F258" s="137">
        <f>E258-C258</f>
        <v>1.1370000000000005</v>
      </c>
      <c r="G258" s="137">
        <f>B258</f>
        <v>33.1</v>
      </c>
      <c r="H258" s="137"/>
      <c r="I258" s="137">
        <f t="shared" si="84"/>
        <v>1.1370000000000005</v>
      </c>
      <c r="J258" s="137">
        <f t="shared" ref="J258:J321" si="116">C258+I258</f>
        <v>6.95</v>
      </c>
      <c r="K258" s="137"/>
      <c r="L258" s="137">
        <f>VLOOKUP(A258,'Показ 16.11'!$B$2:$D$742,3,0)</f>
        <v>7.4630000000000001</v>
      </c>
      <c r="M258" s="137">
        <f>VLOOKUP(A258,'31.12ЛК ПОКАЗ'!$B$15:$H$1504,7,0)</f>
        <v>7.8</v>
      </c>
      <c r="N258" s="137">
        <f>VLOOKUP(A258,'Показ 31.12'!$B$2:$D$742,3,0)</f>
        <v>7.9109999999999996</v>
      </c>
      <c r="O258" s="137">
        <f>M258</f>
        <v>7.8</v>
      </c>
      <c r="P258" s="137">
        <f>O258-L258</f>
        <v>0.33699999999999974</v>
      </c>
      <c r="Q258" s="137">
        <f>B258</f>
        <v>33.1</v>
      </c>
      <c r="R258" s="137"/>
      <c r="S258" s="137">
        <f t="shared" si="87"/>
        <v>0.33699999999999974</v>
      </c>
      <c r="T258" s="137">
        <f>L258+S258</f>
        <v>7.8</v>
      </c>
      <c r="U258" s="75"/>
      <c r="W258" s="27"/>
      <c r="X258">
        <f>VLOOKUP(A258,РАСЧЕТ!B:S,18,0)</f>
        <v>1.1370000000000005</v>
      </c>
      <c r="Y258" s="27">
        <f t="shared" si="89"/>
        <v>0</v>
      </c>
      <c r="AB258" s="27">
        <f>J258</f>
        <v>6.95</v>
      </c>
      <c r="AC258" s="27">
        <f>T258</f>
        <v>7.8</v>
      </c>
    </row>
    <row r="259" spans="1:29" x14ac:dyDescent="0.3">
      <c r="A259" s="69" t="s">
        <v>434</v>
      </c>
      <c r="B259" s="138">
        <v>50.1</v>
      </c>
      <c r="C259" s="137">
        <v>1E-3</v>
      </c>
      <c r="D259" s="137"/>
      <c r="E259" s="137"/>
      <c r="F259" s="137"/>
      <c r="G259" s="137"/>
      <c r="H259" s="137">
        <f>B259*$H$797</f>
        <v>1.6036329371458395</v>
      </c>
      <c r="I259" s="137">
        <f t="shared" ref="I259:I322" si="117">F259+H259</f>
        <v>1.6036329371458395</v>
      </c>
      <c r="J259" s="137">
        <f t="shared" si="116"/>
        <v>1.6046329371458394</v>
      </c>
      <c r="K259" s="137"/>
      <c r="L259" s="137"/>
      <c r="M259" s="137"/>
      <c r="N259" s="137"/>
      <c r="O259" s="137"/>
      <c r="P259" s="137"/>
      <c r="Q259" s="137"/>
      <c r="R259" s="137">
        <f>B259*$R$797</f>
        <v>0.70512518429001836</v>
      </c>
      <c r="S259" s="137">
        <f t="shared" ref="S259:S322" si="118">P259+R259</f>
        <v>0.70512518429001836</v>
      </c>
      <c r="T259" s="137">
        <f>S259+J259</f>
        <v>2.3097581214358578</v>
      </c>
      <c r="U259" s="75"/>
      <c r="W259" s="27"/>
      <c r="X259">
        <f>VLOOKUP(A259,РАСЧЕТ!B:S,18,0)</f>
        <v>1.6036329371458395</v>
      </c>
      <c r="Y259" s="27">
        <f t="shared" ref="Y259:Y322" si="119">X259-I259</f>
        <v>0</v>
      </c>
      <c r="AB259" t="s">
        <v>4007</v>
      </c>
      <c r="AC259" t="s">
        <v>4007</v>
      </c>
    </row>
    <row r="260" spans="1:29" x14ac:dyDescent="0.3">
      <c r="A260" s="69" t="s">
        <v>476</v>
      </c>
      <c r="B260" s="138">
        <v>49.8</v>
      </c>
      <c r="C260" s="137">
        <v>0.02</v>
      </c>
      <c r="D260" s="137">
        <f>VLOOKUP(A260,'31.03ЛК ПОКАЗ'!$B$15:$J$1504,9,0)</f>
        <v>0.02</v>
      </c>
      <c r="E260" s="137">
        <f>D260</f>
        <v>0.02</v>
      </c>
      <c r="F260" s="137">
        <f>E260-C260</f>
        <v>0</v>
      </c>
      <c r="G260" s="137">
        <f>B260</f>
        <v>49.8</v>
      </c>
      <c r="H260" s="137"/>
      <c r="I260" s="137">
        <f t="shared" si="117"/>
        <v>0</v>
      </c>
      <c r="J260" s="137">
        <f t="shared" si="116"/>
        <v>0.02</v>
      </c>
      <c r="K260" s="137"/>
      <c r="L260" s="137">
        <f>VLOOKUP(A260,'Показ 16.11'!$B$2:$D$742,3,0)</f>
        <v>0.83399999999999996</v>
      </c>
      <c r="M260" s="137" t="str">
        <f>VLOOKUP(A260,'31.12ЛК ПОКАЗ'!$B$15:$H$1504,7,0)</f>
        <v>-</v>
      </c>
      <c r="N260" s="137">
        <f>VLOOKUP(A260,'Показ 31.12'!$B$2:$D$742,3,0)</f>
        <v>0.88400000000000001</v>
      </c>
      <c r="O260" s="137">
        <f>N260</f>
        <v>0.88400000000000001</v>
      </c>
      <c r="P260" s="137">
        <f t="shared" ref="P260:P268" si="120">O260-L260</f>
        <v>5.0000000000000044E-2</v>
      </c>
      <c r="Q260" s="137">
        <f t="shared" ref="Q260:Q268" si="121">B260</f>
        <v>49.8</v>
      </c>
      <c r="R260" s="137"/>
      <c r="S260" s="137">
        <f t="shared" si="118"/>
        <v>5.0000000000000044E-2</v>
      </c>
      <c r="T260" s="137">
        <f t="shared" ref="T260:T268" si="122">L260+S260</f>
        <v>0.88400000000000001</v>
      </c>
      <c r="U260" s="75"/>
      <c r="W260" s="27"/>
      <c r="X260">
        <f>VLOOKUP(A260,РАСЧЕТ!B:S,18,0)</f>
        <v>0</v>
      </c>
      <c r="Y260" s="27">
        <f t="shared" si="119"/>
        <v>0</v>
      </c>
      <c r="AB260" s="27">
        <f>J260</f>
        <v>0.02</v>
      </c>
      <c r="AC260" s="27">
        <f t="shared" ref="AC260:AC268" si="123">T260</f>
        <v>0.88400000000000001</v>
      </c>
    </row>
    <row r="261" spans="1:29" x14ac:dyDescent="0.3">
      <c r="A261" s="69" t="s">
        <v>399</v>
      </c>
      <c r="B261" s="138">
        <v>72.400000000000006</v>
      </c>
      <c r="C261" s="137">
        <v>1E-3</v>
      </c>
      <c r="D261" s="137"/>
      <c r="E261" s="137"/>
      <c r="F261" s="137"/>
      <c r="G261" s="137"/>
      <c r="H261" s="137">
        <f>B261*$H$797</f>
        <v>2.317425641703768</v>
      </c>
      <c r="I261" s="137">
        <f t="shared" si="117"/>
        <v>2.317425641703768</v>
      </c>
      <c r="J261" s="137">
        <f t="shared" si="116"/>
        <v>2.3184256417037679</v>
      </c>
      <c r="K261" s="137"/>
      <c r="L261" s="137">
        <f>VLOOKUP(A261,'Показ 16.11'!$B$2:$D$742,3,0)</f>
        <v>3.4470000000000001</v>
      </c>
      <c r="M261" s="137" t="str">
        <f>VLOOKUP(A261,'31.12ЛК ПОКАЗ'!$B$15:$H$1504,7,0)</f>
        <v>-</v>
      </c>
      <c r="N261" s="137">
        <f>VLOOKUP(A261,'Показ 31.12'!$B$2:$D$742,3,0)</f>
        <v>3.6539999999999999</v>
      </c>
      <c r="O261" s="137">
        <f>N261</f>
        <v>3.6539999999999999</v>
      </c>
      <c r="P261" s="137">
        <f t="shared" si="120"/>
        <v>0.20699999999999985</v>
      </c>
      <c r="Q261" s="137">
        <f t="shared" si="121"/>
        <v>72.400000000000006</v>
      </c>
      <c r="R261" s="137"/>
      <c r="S261" s="137">
        <f t="shared" si="118"/>
        <v>0.20699999999999985</v>
      </c>
      <c r="T261" s="137">
        <f t="shared" si="122"/>
        <v>3.6539999999999999</v>
      </c>
      <c r="U261" s="75"/>
      <c r="W261" s="27"/>
      <c r="X261">
        <f>VLOOKUP(A261,РАСЧЕТ!B:S,18,0)</f>
        <v>2.317425641703768</v>
      </c>
      <c r="Y261" s="27">
        <f t="shared" si="119"/>
        <v>0</v>
      </c>
      <c r="AB261" t="s">
        <v>4007</v>
      </c>
      <c r="AC261" s="27">
        <f t="shared" si="123"/>
        <v>3.6539999999999999</v>
      </c>
    </row>
    <row r="262" spans="1:29" x14ac:dyDescent="0.3">
      <c r="A262" s="69" t="s">
        <v>458</v>
      </c>
      <c r="B262" s="138">
        <v>109.8</v>
      </c>
      <c r="C262" s="137">
        <v>15.106999999999999</v>
      </c>
      <c r="D262" s="137"/>
      <c r="E262" s="137"/>
      <c r="F262" s="137"/>
      <c r="G262" s="137"/>
      <c r="H262" s="137">
        <f>B262*$H$797</f>
        <v>3.5145488323076481</v>
      </c>
      <c r="I262" s="137">
        <f t="shared" si="117"/>
        <v>3.5145488323076481</v>
      </c>
      <c r="J262" s="137">
        <f t="shared" si="116"/>
        <v>18.621548832307646</v>
      </c>
      <c r="K262" s="137"/>
      <c r="L262" s="137">
        <f>VLOOKUP(A262,'Показ 16.11'!$B$2:$D$742,3,0)</f>
        <v>26.867000000000001</v>
      </c>
      <c r="M262" s="137" t="str">
        <f>VLOOKUP(A262,'31.12ЛК ПОКАЗ'!$B$15:$H$1504,7,0)</f>
        <v>-</v>
      </c>
      <c r="N262" s="137">
        <f>VLOOKUP(A262,'Показ 31.12'!$B$2:$D$742,3,0)</f>
        <v>28.478999999999999</v>
      </c>
      <c r="O262" s="137">
        <f>N262</f>
        <v>28.478999999999999</v>
      </c>
      <c r="P262" s="137">
        <f t="shared" si="120"/>
        <v>1.6119999999999983</v>
      </c>
      <c r="Q262" s="137">
        <f t="shared" si="121"/>
        <v>109.8</v>
      </c>
      <c r="R262" s="137"/>
      <c r="S262" s="137">
        <f t="shared" si="118"/>
        <v>1.6119999999999983</v>
      </c>
      <c r="T262" s="137">
        <f t="shared" si="122"/>
        <v>28.478999999999999</v>
      </c>
      <c r="U262" s="75"/>
      <c r="W262" s="27"/>
      <c r="X262">
        <f>VLOOKUP(A262,РАСЧЕТ!B:S,18,0)</f>
        <v>3.5145488323076481</v>
      </c>
      <c r="Y262" s="27">
        <f t="shared" si="119"/>
        <v>0</v>
      </c>
      <c r="AB262" t="s">
        <v>4007</v>
      </c>
      <c r="AC262" s="27">
        <f t="shared" si="123"/>
        <v>28.478999999999999</v>
      </c>
    </row>
    <row r="263" spans="1:29" s="157" customFormat="1" x14ac:dyDescent="0.3">
      <c r="A263" s="153" t="s">
        <v>444</v>
      </c>
      <c r="B263" s="154">
        <v>70.3</v>
      </c>
      <c r="C263" s="155">
        <v>4.3099999999999996</v>
      </c>
      <c r="D263" s="155">
        <f>VLOOKUP(A263,'31.03ЛК ПОКАЗ'!$B$15:$J$1504,9,0)</f>
        <v>4.32</v>
      </c>
      <c r="E263" s="155">
        <f>D263</f>
        <v>4.32</v>
      </c>
      <c r="F263" s="155">
        <f>E263-C263</f>
        <v>1.0000000000000675E-2</v>
      </c>
      <c r="G263" s="155">
        <f>B263</f>
        <v>70.3</v>
      </c>
      <c r="H263" s="155"/>
      <c r="I263" s="137">
        <f t="shared" si="117"/>
        <v>1.0000000000000675E-2</v>
      </c>
      <c r="J263" s="155">
        <f t="shared" si="116"/>
        <v>4.32</v>
      </c>
      <c r="K263" s="155"/>
      <c r="L263" s="155">
        <f>VLOOKUP(A263,'Показ 16.11'!$B$2:$D$742,3,0)</f>
        <v>12.131</v>
      </c>
      <c r="M263" s="155">
        <f>VLOOKUP(A263,'31.12ЛК ПОКАЗ'!$B$15:$H$1504,7,0)</f>
        <v>12.5</v>
      </c>
      <c r="N263" s="155">
        <f>VLOOKUP(A263,'Показ 31.12'!$B$2:$D$742,3,0)</f>
        <v>12.859</v>
      </c>
      <c r="O263" s="155">
        <f>M263</f>
        <v>12.5</v>
      </c>
      <c r="P263" s="155">
        <f t="shared" si="120"/>
        <v>0.36899999999999977</v>
      </c>
      <c r="Q263" s="155">
        <f t="shared" si="121"/>
        <v>70.3</v>
      </c>
      <c r="R263" s="155"/>
      <c r="S263" s="137">
        <f t="shared" si="118"/>
        <v>0.36899999999999977</v>
      </c>
      <c r="T263" s="155">
        <f t="shared" si="122"/>
        <v>12.5</v>
      </c>
      <c r="U263" s="156"/>
      <c r="W263" s="155"/>
      <c r="X263">
        <f>VLOOKUP(A263,РАСЧЕТ!B:S,18,0)</f>
        <v>1.0000000000000675E-2</v>
      </c>
      <c r="Y263" s="27">
        <f t="shared" si="119"/>
        <v>0</v>
      </c>
      <c r="Z263" s="157" t="s">
        <v>4490</v>
      </c>
      <c r="AB263" s="27">
        <f t="shared" ref="AB263:AB265" si="124">J263</f>
        <v>4.32</v>
      </c>
      <c r="AC263" s="27">
        <f t="shared" si="123"/>
        <v>12.5</v>
      </c>
    </row>
    <row r="264" spans="1:29" s="157" customFormat="1" x14ac:dyDescent="0.3">
      <c r="A264" s="153" t="s">
        <v>408</v>
      </c>
      <c r="B264" s="154">
        <v>70</v>
      </c>
      <c r="C264" s="155">
        <v>4.1560000000000006</v>
      </c>
      <c r="D264" s="155">
        <v>4.1560000000000006</v>
      </c>
      <c r="E264" s="155">
        <f>D264</f>
        <v>4.1560000000000006</v>
      </c>
      <c r="F264" s="155">
        <f>E264-C264</f>
        <v>0</v>
      </c>
      <c r="G264" s="155">
        <f>B264</f>
        <v>70</v>
      </c>
      <c r="H264" s="155"/>
      <c r="I264" s="137">
        <f t="shared" si="117"/>
        <v>0</v>
      </c>
      <c r="J264" s="155">
        <f t="shared" si="116"/>
        <v>4.1560000000000006</v>
      </c>
      <c r="K264" s="155"/>
      <c r="L264" s="155">
        <v>4.1560000000000006</v>
      </c>
      <c r="M264" s="155">
        <v>4.1560000000000006</v>
      </c>
      <c r="N264" s="155">
        <f>VLOOKUP(A264,'Показ 31.12'!$B$2:$D$742,3,0)</f>
        <v>20.405000000000001</v>
      </c>
      <c r="O264" s="155">
        <f>M264</f>
        <v>4.1560000000000006</v>
      </c>
      <c r="P264" s="155">
        <f t="shared" si="120"/>
        <v>0</v>
      </c>
      <c r="Q264" s="155">
        <f t="shared" si="121"/>
        <v>70</v>
      </c>
      <c r="R264" s="155"/>
      <c r="S264" s="137">
        <f t="shared" si="118"/>
        <v>0</v>
      </c>
      <c r="T264" s="155">
        <f t="shared" si="122"/>
        <v>4.1560000000000006</v>
      </c>
      <c r="U264" s="156"/>
      <c r="W264" s="155"/>
      <c r="X264">
        <f>VLOOKUP(A264,РАСЧЕТ!B:S,18,0)</f>
        <v>0</v>
      </c>
      <c r="Y264" s="27">
        <f t="shared" si="119"/>
        <v>0</v>
      </c>
      <c r="AB264" s="27">
        <f t="shared" si="124"/>
        <v>4.1560000000000006</v>
      </c>
      <c r="AC264" s="27">
        <f t="shared" si="123"/>
        <v>4.1560000000000006</v>
      </c>
    </row>
    <row r="265" spans="1:29" x14ac:dyDescent="0.3">
      <c r="A265" s="69" t="s">
        <v>425</v>
      </c>
      <c r="B265" s="138">
        <v>102.4</v>
      </c>
      <c r="C265" s="137">
        <v>2.7469999999999999</v>
      </c>
      <c r="D265" s="137">
        <f>VLOOKUP(A265,'31.03ЛК ПОКАЗ'!$B$15:$J$1504,9,0)</f>
        <v>7.7</v>
      </c>
      <c r="E265" s="137">
        <f>D265</f>
        <v>7.7</v>
      </c>
      <c r="F265" s="137">
        <f>E265-C265</f>
        <v>4.9530000000000003</v>
      </c>
      <c r="G265" s="137">
        <f>B265</f>
        <v>102.4</v>
      </c>
      <c r="H265" s="137"/>
      <c r="I265" s="137">
        <f t="shared" si="117"/>
        <v>4.9530000000000003</v>
      </c>
      <c r="J265" s="137">
        <f t="shared" si="116"/>
        <v>7.7</v>
      </c>
      <c r="K265" s="137"/>
      <c r="L265" s="137">
        <f>VLOOKUP(A265,'Показ 16.11'!$B$2:$D$742,3,0)</f>
        <v>7.6529999999999996</v>
      </c>
      <c r="M265" s="137">
        <f>VLOOKUP(A265,'31.12ЛК ПОКАЗ'!$B$15:$H$1504,7,0)</f>
        <v>7.8</v>
      </c>
      <c r="N265" s="137">
        <f>VLOOKUP(A265,'Показ 31.12'!$B$2:$D$742,3,0)</f>
        <v>7.6529999999999996</v>
      </c>
      <c r="O265" s="137">
        <f>M265</f>
        <v>7.8</v>
      </c>
      <c r="P265" s="137">
        <f t="shared" si="120"/>
        <v>0.14700000000000024</v>
      </c>
      <c r="Q265" s="137">
        <f t="shared" si="121"/>
        <v>102.4</v>
      </c>
      <c r="R265" s="137"/>
      <c r="S265" s="137">
        <f t="shared" si="118"/>
        <v>0.14700000000000024</v>
      </c>
      <c r="T265" s="137">
        <f t="shared" si="122"/>
        <v>7.8</v>
      </c>
      <c r="U265" s="75"/>
      <c r="W265" s="27"/>
      <c r="X265">
        <f>VLOOKUP(A265,РАСЧЕТ!B:S,18,0)</f>
        <v>4.9530000000000003</v>
      </c>
      <c r="Y265" s="27">
        <f t="shared" si="119"/>
        <v>0</v>
      </c>
      <c r="AB265" s="27">
        <f t="shared" si="124"/>
        <v>7.7</v>
      </c>
      <c r="AC265" s="27">
        <f t="shared" si="123"/>
        <v>7.8</v>
      </c>
    </row>
    <row r="266" spans="1:29" x14ac:dyDescent="0.3">
      <c r="A266" s="69" t="s">
        <v>474</v>
      </c>
      <c r="B266" s="138">
        <v>34.6</v>
      </c>
      <c r="C266" s="137">
        <v>9.1539999999999999</v>
      </c>
      <c r="D266" s="137"/>
      <c r="E266" s="137"/>
      <c r="F266" s="137"/>
      <c r="G266" s="137"/>
      <c r="H266" s="137">
        <f>B266*$H$797</f>
        <v>1.1074989945158891</v>
      </c>
      <c r="I266" s="137">
        <f t="shared" si="117"/>
        <v>1.1074989945158891</v>
      </c>
      <c r="J266" s="137">
        <f t="shared" si="116"/>
        <v>10.26149899451589</v>
      </c>
      <c r="K266" s="137"/>
      <c r="L266" s="137">
        <f>VLOOKUP(A266,'Показ 16.11'!$B$2:$D$742,3,0)</f>
        <v>12.726000000000001</v>
      </c>
      <c r="M266" s="137" t="str">
        <f>VLOOKUP(A266,'31.12ЛК ПОКАЗ'!$B$15:$H$1504,7,0)</f>
        <v>-</v>
      </c>
      <c r="N266" s="137">
        <f>VLOOKUP(A266,'Показ 31.12'!$B$2:$D$742,3,0)</f>
        <v>13.49</v>
      </c>
      <c r="O266" s="137">
        <f>N266</f>
        <v>13.49</v>
      </c>
      <c r="P266" s="137">
        <f t="shared" si="120"/>
        <v>0.76399999999999935</v>
      </c>
      <c r="Q266" s="137">
        <f t="shared" si="121"/>
        <v>34.6</v>
      </c>
      <c r="R266" s="137"/>
      <c r="S266" s="137">
        <f t="shared" si="118"/>
        <v>0.76399999999999935</v>
      </c>
      <c r="T266" s="137">
        <f t="shared" si="122"/>
        <v>13.49</v>
      </c>
      <c r="U266" s="75"/>
      <c r="W266" s="27"/>
      <c r="X266">
        <f>VLOOKUP(A266,РАСЧЕТ!B:S,18,0)</f>
        <v>1.1074989945158891</v>
      </c>
      <c r="Y266" s="27">
        <f t="shared" si="119"/>
        <v>0</v>
      </c>
      <c r="AB266" t="s">
        <v>4007</v>
      </c>
      <c r="AC266" s="27">
        <f t="shared" si="123"/>
        <v>13.49</v>
      </c>
    </row>
    <row r="267" spans="1:29" x14ac:dyDescent="0.3">
      <c r="A267" s="69" t="s">
        <v>462</v>
      </c>
      <c r="B267" s="138">
        <v>61.5</v>
      </c>
      <c r="C267" s="137">
        <v>17.834</v>
      </c>
      <c r="D267" s="137">
        <f>VLOOKUP(A267,'31.03ЛК ПОКАЗ'!$B$15:$J$1504,9,0)</f>
        <v>21.983000000000001</v>
      </c>
      <c r="E267" s="137">
        <f>D267</f>
        <v>21.983000000000001</v>
      </c>
      <c r="F267" s="137">
        <f>E267-C267</f>
        <v>4.1490000000000009</v>
      </c>
      <c r="G267" s="137">
        <f>B267</f>
        <v>61.5</v>
      </c>
      <c r="H267" s="137"/>
      <c r="I267" s="137">
        <f t="shared" si="117"/>
        <v>4.1490000000000009</v>
      </c>
      <c r="J267" s="137">
        <f t="shared" si="116"/>
        <v>21.983000000000001</v>
      </c>
      <c r="K267" s="137"/>
      <c r="L267" s="137">
        <f>VLOOKUP(A267,'Показ 16.11'!$B$2:$D$742,3,0)</f>
        <v>24.187999999999999</v>
      </c>
      <c r="M267" s="137" t="str">
        <f>VLOOKUP(A267,'31.12ЛК ПОКАЗ'!$B$15:$H$1504,7,0)</f>
        <v>-</v>
      </c>
      <c r="N267" s="137">
        <f>VLOOKUP(A267,'Показ 31.12'!$B$2:$D$742,3,0)</f>
        <v>25.635999999999999</v>
      </c>
      <c r="O267" s="137">
        <f>N267</f>
        <v>25.635999999999999</v>
      </c>
      <c r="P267" s="137">
        <f t="shared" si="120"/>
        <v>1.4480000000000004</v>
      </c>
      <c r="Q267" s="137">
        <f t="shared" si="121"/>
        <v>61.5</v>
      </c>
      <c r="R267" s="137"/>
      <c r="S267" s="137">
        <f t="shared" si="118"/>
        <v>1.4480000000000004</v>
      </c>
      <c r="T267" s="137">
        <f t="shared" si="122"/>
        <v>25.635999999999999</v>
      </c>
      <c r="U267" s="75"/>
      <c r="W267" s="27"/>
      <c r="X267">
        <f>VLOOKUP(A267,РАСЧЕТ!B:S,18,0)</f>
        <v>4.1490000000000009</v>
      </c>
      <c r="Y267" s="27">
        <f t="shared" si="119"/>
        <v>0</v>
      </c>
      <c r="AB267" s="27">
        <f>J267</f>
        <v>21.983000000000001</v>
      </c>
      <c r="AC267" s="27">
        <f t="shared" si="123"/>
        <v>25.635999999999999</v>
      </c>
    </row>
    <row r="268" spans="1:29" x14ac:dyDescent="0.3">
      <c r="A268" s="69" t="s">
        <v>432</v>
      </c>
      <c r="B268" s="138">
        <v>40.9</v>
      </c>
      <c r="C268" s="137">
        <v>8.4730000000000008</v>
      </c>
      <c r="D268" s="137"/>
      <c r="E268" s="137"/>
      <c r="F268" s="137"/>
      <c r="G268" s="137"/>
      <c r="H268" s="137">
        <f>B268*$H$797</f>
        <v>1.3091534357138688</v>
      </c>
      <c r="I268" s="137">
        <f t="shared" si="117"/>
        <v>1.3091534357138688</v>
      </c>
      <c r="J268" s="137">
        <f t="shared" si="116"/>
        <v>9.7821534357138695</v>
      </c>
      <c r="K268" s="137"/>
      <c r="L268" s="137">
        <f>VLOOKUP(A268,'Показ 16.11'!$B$2:$D$742,3,0)</f>
        <v>10.57</v>
      </c>
      <c r="M268" s="137" t="str">
        <f>VLOOKUP(A268,'31.12ЛК ПОКАЗ'!$B$15:$H$1504,7,0)</f>
        <v>-</v>
      </c>
      <c r="N268" s="137">
        <f>VLOOKUP(A268,'Показ 31.12'!$B$2:$D$742,3,0)</f>
        <v>11.204000000000001</v>
      </c>
      <c r="O268" s="137">
        <f>N268</f>
        <v>11.204000000000001</v>
      </c>
      <c r="P268" s="137">
        <f t="shared" si="120"/>
        <v>0.63400000000000034</v>
      </c>
      <c r="Q268" s="137">
        <f t="shared" si="121"/>
        <v>40.9</v>
      </c>
      <c r="R268" s="137"/>
      <c r="S268" s="137">
        <f t="shared" si="118"/>
        <v>0.63400000000000034</v>
      </c>
      <c r="T268" s="137">
        <f t="shared" si="122"/>
        <v>11.204000000000001</v>
      </c>
      <c r="U268" s="75"/>
      <c r="W268" s="27"/>
      <c r="X268">
        <f>VLOOKUP(A268,РАСЧЕТ!B:S,18,0)</f>
        <v>1.3091534357138688</v>
      </c>
      <c r="Y268" s="27">
        <f t="shared" si="119"/>
        <v>0</v>
      </c>
      <c r="AB268" t="s">
        <v>4007</v>
      </c>
      <c r="AC268" s="27">
        <f t="shared" si="123"/>
        <v>11.204000000000001</v>
      </c>
    </row>
    <row r="269" spans="1:29" x14ac:dyDescent="0.3">
      <c r="A269" s="99" t="s">
        <v>115</v>
      </c>
      <c r="B269" s="138">
        <v>33.1</v>
      </c>
      <c r="C269" s="137">
        <v>5.8319999999999999</v>
      </c>
      <c r="D269" s="137"/>
      <c r="E269" s="137"/>
      <c r="F269" s="137"/>
      <c r="G269" s="137"/>
      <c r="H269" s="137">
        <f>B269*$H$797</f>
        <v>1.0594860323258939</v>
      </c>
      <c r="I269" s="137">
        <f t="shared" si="117"/>
        <v>1.0594860323258939</v>
      </c>
      <c r="J269" s="137">
        <f t="shared" si="116"/>
        <v>6.8914860323258935</v>
      </c>
      <c r="K269" s="137"/>
      <c r="L269" s="137"/>
      <c r="M269" s="137"/>
      <c r="N269" s="137"/>
      <c r="O269" s="137"/>
      <c r="P269" s="137"/>
      <c r="Q269" s="137"/>
      <c r="R269" s="137">
        <f>B269*$R$797</f>
        <v>0.465861149700591</v>
      </c>
      <c r="S269" s="137">
        <f t="shared" si="118"/>
        <v>0.465861149700591</v>
      </c>
      <c r="T269" s="137">
        <f>S269+J269</f>
        <v>7.3573471820264844</v>
      </c>
      <c r="U269" s="75"/>
      <c r="W269" s="27"/>
      <c r="X269">
        <f>VLOOKUP(A269,РАСЧЕТ!B:S,18,0)</f>
        <v>1.0594860323258939</v>
      </c>
      <c r="Y269" s="27">
        <f t="shared" si="119"/>
        <v>0</v>
      </c>
      <c r="AB269" t="s">
        <v>4007</v>
      </c>
      <c r="AC269" t="s">
        <v>4007</v>
      </c>
    </row>
    <row r="270" spans="1:29" x14ac:dyDescent="0.3">
      <c r="A270" s="69" t="s">
        <v>420</v>
      </c>
      <c r="B270" s="138">
        <v>33.5</v>
      </c>
      <c r="C270" s="137">
        <v>7.1989999999999998</v>
      </c>
      <c r="D270" s="137"/>
      <c r="E270" s="137"/>
      <c r="F270" s="137"/>
      <c r="G270" s="137"/>
      <c r="H270" s="137">
        <f>B270*$H$797</f>
        <v>1.0722894889098926</v>
      </c>
      <c r="I270" s="137">
        <f t="shared" si="117"/>
        <v>1.0722894889098926</v>
      </c>
      <c r="J270" s="137">
        <f t="shared" si="116"/>
        <v>8.2712894889098934</v>
      </c>
      <c r="K270" s="137"/>
      <c r="L270" s="137">
        <f>VLOOKUP(A270,'Показ 16.11'!$B$2:$D$742,3,0)</f>
        <v>10.771000000000001</v>
      </c>
      <c r="M270" s="137">
        <v>10.8</v>
      </c>
      <c r="N270" s="137">
        <f>VLOOKUP(A270,'Показ 31.12'!$B$2:$D$742,3,0)</f>
        <v>15.416</v>
      </c>
      <c r="O270" s="137">
        <f>M270</f>
        <v>10.8</v>
      </c>
      <c r="P270" s="137">
        <f>O270-L270</f>
        <v>2.8999999999999915E-2</v>
      </c>
      <c r="Q270" s="137">
        <f>B270</f>
        <v>33.5</v>
      </c>
      <c r="R270" s="137"/>
      <c r="S270" s="137">
        <f t="shared" si="118"/>
        <v>2.8999999999999915E-2</v>
      </c>
      <c r="T270" s="137">
        <f>L270+S270</f>
        <v>10.8</v>
      </c>
      <c r="U270" s="75"/>
      <c r="W270" s="27"/>
      <c r="X270">
        <f>VLOOKUP(A270,РАСЧЕТ!B:S,18,0)</f>
        <v>1.0722894889098926</v>
      </c>
      <c r="Y270" s="27">
        <f t="shared" si="119"/>
        <v>0</v>
      </c>
      <c r="AB270" t="s">
        <v>4007</v>
      </c>
      <c r="AC270" s="27">
        <f t="shared" ref="AC270:AC272" si="125">T270</f>
        <v>10.8</v>
      </c>
    </row>
    <row r="271" spans="1:29" x14ac:dyDescent="0.3">
      <c r="A271" s="69" t="s">
        <v>409</v>
      </c>
      <c r="B271" s="138">
        <v>33.299999999999997</v>
      </c>
      <c r="C271" s="137">
        <v>5.7670000000000003</v>
      </c>
      <c r="D271" s="137">
        <f>VLOOKUP(A271,'31.03ЛК ПОКАЗ'!$B$15:$J$1504,9,0)</f>
        <v>7.9470000000000001</v>
      </c>
      <c r="E271" s="137">
        <f>D271</f>
        <v>7.9470000000000001</v>
      </c>
      <c r="F271" s="137">
        <f>E271-C271</f>
        <v>2.1799999999999997</v>
      </c>
      <c r="G271" s="137">
        <f>B271</f>
        <v>33.299999999999997</v>
      </c>
      <c r="H271" s="137"/>
      <c r="I271" s="137">
        <f t="shared" si="117"/>
        <v>2.1799999999999997</v>
      </c>
      <c r="J271" s="137">
        <f t="shared" si="116"/>
        <v>7.9470000000000001</v>
      </c>
      <c r="K271" s="137"/>
      <c r="L271" s="137">
        <f>VLOOKUP(A271,'Показ 16.11'!$B$2:$D$742,3,0)</f>
        <v>9.1649999999999991</v>
      </c>
      <c r="M271" s="137" t="str">
        <f>VLOOKUP(A271,'31.12ЛК ПОКАЗ'!$B$15:$H$1504,7,0)</f>
        <v>-</v>
      </c>
      <c r="N271" s="137">
        <f>VLOOKUP(A271,'Показ 31.12'!$B$2:$D$742,3,0)</f>
        <v>9.7149999999999999</v>
      </c>
      <c r="O271" s="137">
        <f>N271</f>
        <v>9.7149999999999999</v>
      </c>
      <c r="P271" s="137">
        <f>O271-L271</f>
        <v>0.55000000000000071</v>
      </c>
      <c r="Q271" s="137">
        <f>B271</f>
        <v>33.299999999999997</v>
      </c>
      <c r="R271" s="137"/>
      <c r="S271" s="137">
        <f t="shared" si="118"/>
        <v>0.55000000000000071</v>
      </c>
      <c r="T271" s="137">
        <f>L271+S271</f>
        <v>9.7149999999999999</v>
      </c>
      <c r="U271" s="75"/>
      <c r="W271" s="27"/>
      <c r="X271">
        <f>VLOOKUP(A271,РАСЧЕТ!B:S,18,0)</f>
        <v>2.1799999999999997</v>
      </c>
      <c r="Y271" s="27">
        <f t="shared" si="119"/>
        <v>0</v>
      </c>
      <c r="AB271" s="27">
        <f t="shared" ref="AB271:AB272" si="126">J271</f>
        <v>7.9470000000000001</v>
      </c>
      <c r="AC271" s="27">
        <f t="shared" si="125"/>
        <v>9.7149999999999999</v>
      </c>
    </row>
    <row r="272" spans="1:29" x14ac:dyDescent="0.3">
      <c r="A272" s="69" t="s">
        <v>469</v>
      </c>
      <c r="B272" s="138">
        <v>40.799999999999997</v>
      </c>
      <c r="C272" s="137">
        <v>12.215</v>
      </c>
      <c r="D272" s="137">
        <f>VLOOKUP(A272,'31.03ЛК ПОКАЗ'!$B$15:$J$1504,9,0)</f>
        <v>14.638</v>
      </c>
      <c r="E272" s="137">
        <f>D272</f>
        <v>14.638</v>
      </c>
      <c r="F272" s="137">
        <f>E272-C272</f>
        <v>2.423</v>
      </c>
      <c r="G272" s="137">
        <f>B272</f>
        <v>40.799999999999997</v>
      </c>
      <c r="H272" s="137"/>
      <c r="I272" s="137">
        <f t="shared" si="117"/>
        <v>2.423</v>
      </c>
      <c r="J272" s="137">
        <f t="shared" si="116"/>
        <v>14.638</v>
      </c>
      <c r="K272" s="137"/>
      <c r="L272" s="137">
        <f>VLOOKUP(A272,'Показ 16.11'!$B$2:$D$742,3,0)</f>
        <v>16.774999999999999</v>
      </c>
      <c r="M272" s="137">
        <f>VLOOKUP(A272,'31.12ЛК ПОКАЗ'!$B$15:$H$1504,7,0)</f>
        <v>16.992999999999999</v>
      </c>
      <c r="N272" s="137">
        <f>VLOOKUP(A272,'Показ 31.12'!$B$2:$D$742,3,0)</f>
        <v>17.782</v>
      </c>
      <c r="O272" s="137">
        <f>N272</f>
        <v>17.782</v>
      </c>
      <c r="P272" s="137">
        <f>O272-L272</f>
        <v>1.0070000000000014</v>
      </c>
      <c r="Q272" s="137">
        <f>B272</f>
        <v>40.799999999999997</v>
      </c>
      <c r="R272" s="137"/>
      <c r="S272" s="137">
        <f t="shared" si="118"/>
        <v>1.0070000000000014</v>
      </c>
      <c r="T272" s="137">
        <f>L272+S272</f>
        <v>17.782</v>
      </c>
      <c r="U272" s="75"/>
      <c r="W272" s="27"/>
      <c r="X272">
        <f>VLOOKUP(A272,РАСЧЕТ!B:S,18,0)</f>
        <v>2.423</v>
      </c>
      <c r="Y272" s="27">
        <f t="shared" si="119"/>
        <v>0</v>
      </c>
      <c r="AB272" s="27">
        <f t="shared" si="126"/>
        <v>14.638</v>
      </c>
      <c r="AC272" s="27">
        <f t="shared" si="125"/>
        <v>17.782</v>
      </c>
    </row>
    <row r="273" spans="1:29" x14ac:dyDescent="0.3">
      <c r="A273" s="100" t="s">
        <v>404</v>
      </c>
      <c r="B273" s="138">
        <v>62.6</v>
      </c>
      <c r="C273" s="137">
        <v>3.4529999999999998</v>
      </c>
      <c r="D273" s="137"/>
      <c r="E273" s="137"/>
      <c r="F273" s="137"/>
      <c r="G273" s="137"/>
      <c r="H273" s="137">
        <f>B273*$H$797</f>
        <v>2.0037409553957994</v>
      </c>
      <c r="I273" s="137">
        <f t="shared" si="117"/>
        <v>2.0037409553957994</v>
      </c>
      <c r="J273" s="137">
        <f t="shared" si="116"/>
        <v>5.4567409553957997</v>
      </c>
      <c r="K273" s="137"/>
      <c r="L273" s="137"/>
      <c r="M273" s="137"/>
      <c r="N273" s="137"/>
      <c r="O273" s="137"/>
      <c r="P273" s="137"/>
      <c r="Q273" s="137"/>
      <c r="R273" s="137">
        <f>B273*$R$797</f>
        <v>0.88105462148812674</v>
      </c>
      <c r="S273" s="137">
        <f t="shared" si="118"/>
        <v>0.88105462148812674</v>
      </c>
      <c r="T273" s="137">
        <f>S273+J273</f>
        <v>6.3377955768839263</v>
      </c>
      <c r="U273" s="75"/>
      <c r="W273" s="27"/>
      <c r="X273">
        <f>VLOOKUP(A273,РАСЧЕТ!B:S,18,0)</f>
        <v>2.0037409553957994</v>
      </c>
      <c r="Y273" s="27">
        <f t="shared" si="119"/>
        <v>0</v>
      </c>
      <c r="AB273" t="s">
        <v>4007</v>
      </c>
      <c r="AC273" t="s">
        <v>4007</v>
      </c>
    </row>
    <row r="274" spans="1:29" x14ac:dyDescent="0.3">
      <c r="A274" s="69" t="s">
        <v>442</v>
      </c>
      <c r="B274" s="138">
        <v>33.700000000000003</v>
      </c>
      <c r="C274" s="137">
        <v>10.151</v>
      </c>
      <c r="D274" s="137">
        <f>VLOOKUP(A274,'31.03ЛК ПОКАЗ'!$B$15:$J$1504,9,0)</f>
        <v>12.552</v>
      </c>
      <c r="E274" s="137">
        <f>D274</f>
        <v>12.552</v>
      </c>
      <c r="F274" s="137">
        <f>E274-C274</f>
        <v>2.4009999999999998</v>
      </c>
      <c r="G274" s="137">
        <f>B274</f>
        <v>33.700000000000003</v>
      </c>
      <c r="H274" s="137"/>
      <c r="I274" s="137">
        <f t="shared" si="117"/>
        <v>2.4009999999999998</v>
      </c>
      <c r="J274" s="137">
        <f t="shared" si="116"/>
        <v>12.552</v>
      </c>
      <c r="K274" s="137"/>
      <c r="L274" s="137">
        <f>VLOOKUP(A274,'Показ 16.11'!$B$2:$D$742,3,0)</f>
        <v>13.991</v>
      </c>
      <c r="M274" s="137">
        <f>VLOOKUP(A274,'31.12ЛК ПОКАЗ'!$B$15:$H$1504,7,0)</f>
        <v>14.42</v>
      </c>
      <c r="N274" s="137">
        <f>VLOOKUP(A274,'Показ 31.12'!$B$2:$D$742,3,0)</f>
        <v>14.83</v>
      </c>
      <c r="O274" s="137">
        <f>M274</f>
        <v>14.42</v>
      </c>
      <c r="P274" s="137">
        <f>O274-L274</f>
        <v>0.42900000000000027</v>
      </c>
      <c r="Q274" s="137">
        <f>B274</f>
        <v>33.700000000000003</v>
      </c>
      <c r="R274" s="137"/>
      <c r="S274" s="137">
        <f t="shared" si="118"/>
        <v>0.42900000000000027</v>
      </c>
      <c r="T274" s="137">
        <f t="shared" ref="T274:T312" si="127">L274+S274</f>
        <v>14.42</v>
      </c>
      <c r="U274" s="75"/>
      <c r="W274" s="27"/>
      <c r="X274">
        <f>VLOOKUP(A274,РАСЧЕТ!B:S,18,0)</f>
        <v>2.4009999999999998</v>
      </c>
      <c r="Y274" s="27">
        <f t="shared" si="119"/>
        <v>0</v>
      </c>
      <c r="AB274" s="27">
        <f t="shared" ref="AB274:AB278" si="128">J274</f>
        <v>12.552</v>
      </c>
      <c r="AC274" s="27">
        <f t="shared" ref="AC274:AC277" si="129">T274</f>
        <v>14.42</v>
      </c>
    </row>
    <row r="275" spans="1:29" x14ac:dyDescent="0.3">
      <c r="A275" s="69" t="s">
        <v>398</v>
      </c>
      <c r="B275" s="138">
        <v>33.6</v>
      </c>
      <c r="C275" s="137">
        <v>5.5670000000000002</v>
      </c>
      <c r="D275" s="137">
        <f>VLOOKUP(A275,'31.03ЛК ПОКАЗ'!$B$15:$J$1504,7,0)</f>
        <v>8.7910000000000004</v>
      </c>
      <c r="E275" s="137">
        <f>D275</f>
        <v>8.7910000000000004</v>
      </c>
      <c r="F275" s="137">
        <f>E275-C275</f>
        <v>3.2240000000000002</v>
      </c>
      <c r="G275" s="137">
        <f>B275</f>
        <v>33.6</v>
      </c>
      <c r="H275" s="137"/>
      <c r="I275" s="137">
        <f t="shared" si="117"/>
        <v>3.2240000000000002</v>
      </c>
      <c r="J275" s="137">
        <f t="shared" si="116"/>
        <v>8.7910000000000004</v>
      </c>
      <c r="K275" s="137"/>
      <c r="L275" s="137">
        <f>VLOOKUP(A275,'Показ 16.11'!$B$2:$D$742,3,0)</f>
        <v>6.6280000000000001</v>
      </c>
      <c r="M275" s="137" t="str">
        <f>VLOOKUP(A275,'31.12ЛК ПОКАЗ'!$B$15:$H$1504,7,0)</f>
        <v>-</v>
      </c>
      <c r="N275" s="137">
        <f>VLOOKUP(A275,'Показ 31.12'!$B$2:$D$742,3,0)</f>
        <v>7.0259999999999998</v>
      </c>
      <c r="O275" s="137">
        <f>N275</f>
        <v>7.0259999999999998</v>
      </c>
      <c r="P275" s="137">
        <f>O275-L275</f>
        <v>0.39799999999999969</v>
      </c>
      <c r="Q275" s="137">
        <f>B275</f>
        <v>33.6</v>
      </c>
      <c r="R275" s="137"/>
      <c r="S275" s="137">
        <f t="shared" si="118"/>
        <v>0.39799999999999969</v>
      </c>
      <c r="T275" s="137">
        <f t="shared" si="127"/>
        <v>7.0259999999999998</v>
      </c>
      <c r="U275" s="75"/>
      <c r="W275" s="27"/>
      <c r="X275">
        <f>VLOOKUP(A275,РАСЧЕТ!B:S,18,0)</f>
        <v>3.2240000000000002</v>
      </c>
      <c r="Y275" s="27">
        <f t="shared" si="119"/>
        <v>0</v>
      </c>
      <c r="AB275" s="27">
        <f t="shared" si="128"/>
        <v>8.7910000000000004</v>
      </c>
      <c r="AC275" s="27">
        <f t="shared" si="129"/>
        <v>7.0259999999999998</v>
      </c>
    </row>
    <row r="276" spans="1:29" x14ac:dyDescent="0.3">
      <c r="A276" s="69" t="s">
        <v>429</v>
      </c>
      <c r="B276" s="138">
        <v>60.6</v>
      </c>
      <c r="C276" s="137">
        <v>11.101000000000001</v>
      </c>
      <c r="D276" s="137">
        <f>VLOOKUP(A276,'31.03ЛК ПОКАЗ'!$B$15:$J$1504,9,0)</f>
        <v>12.971</v>
      </c>
      <c r="E276" s="137">
        <f>D276</f>
        <v>12.971</v>
      </c>
      <c r="F276" s="137">
        <f>E276-C276</f>
        <v>1.8699999999999992</v>
      </c>
      <c r="G276" s="137">
        <f>B276</f>
        <v>60.6</v>
      </c>
      <c r="H276" s="137"/>
      <c r="I276" s="137">
        <f t="shared" si="117"/>
        <v>1.8699999999999992</v>
      </c>
      <c r="J276" s="137">
        <f t="shared" si="116"/>
        <v>12.971</v>
      </c>
      <c r="K276" s="137"/>
      <c r="L276" s="137">
        <f>VLOOKUP(A276,'Показ 16.11'!$B$2:$D$742,3,0)</f>
        <v>13.829000000000001</v>
      </c>
      <c r="M276" s="137" t="str">
        <f>VLOOKUP(A276,'31.12ЛК ПОКАЗ'!$B$15:$H$1504,7,0)</f>
        <v>-</v>
      </c>
      <c r="N276" s="137">
        <f>VLOOKUP(A276,'Показ 31.12'!$B$2:$D$742,3,0)</f>
        <v>14.659000000000001</v>
      </c>
      <c r="O276" s="137">
        <f>N276</f>
        <v>14.659000000000001</v>
      </c>
      <c r="P276" s="137">
        <f>O276-L276</f>
        <v>0.83000000000000007</v>
      </c>
      <c r="Q276" s="137">
        <f>B276</f>
        <v>60.6</v>
      </c>
      <c r="R276" s="137"/>
      <c r="S276" s="137">
        <f t="shared" si="118"/>
        <v>0.83000000000000007</v>
      </c>
      <c r="T276" s="137">
        <f t="shared" si="127"/>
        <v>14.659000000000001</v>
      </c>
      <c r="U276" s="75"/>
      <c r="W276" s="27"/>
      <c r="X276">
        <f>VLOOKUP(A276,РАСЧЕТ!B:S,18,0)</f>
        <v>1.8699999999999992</v>
      </c>
      <c r="Y276" s="27">
        <f t="shared" si="119"/>
        <v>0</v>
      </c>
      <c r="AB276" s="27">
        <f t="shared" si="128"/>
        <v>12.971</v>
      </c>
      <c r="AC276" s="27">
        <f t="shared" si="129"/>
        <v>14.659000000000001</v>
      </c>
    </row>
    <row r="277" spans="1:29" x14ac:dyDescent="0.3">
      <c r="A277" s="69" t="s">
        <v>430</v>
      </c>
      <c r="B277" s="138">
        <v>39.299999999999997</v>
      </c>
      <c r="C277" s="137">
        <v>12.519</v>
      </c>
      <c r="D277" s="137">
        <f>VLOOKUP(A277,'31.03ЛК ПОКАЗ'!$B$15:$J$1504,9,0)</f>
        <v>15.333</v>
      </c>
      <c r="E277" s="137">
        <f>D277</f>
        <v>15.333</v>
      </c>
      <c r="F277" s="137">
        <f>E277-C277</f>
        <v>2.8140000000000001</v>
      </c>
      <c r="G277" s="137">
        <f>B277</f>
        <v>39.299999999999997</v>
      </c>
      <c r="H277" s="137"/>
      <c r="I277" s="137">
        <f t="shared" si="117"/>
        <v>2.8140000000000001</v>
      </c>
      <c r="J277" s="137">
        <f t="shared" si="116"/>
        <v>15.333</v>
      </c>
      <c r="K277" s="137"/>
      <c r="L277" s="137">
        <f>VLOOKUP(A277,'Показ 16.11'!$B$2:$D$742,3,0)</f>
        <v>16.509</v>
      </c>
      <c r="M277" s="137">
        <f>VLOOKUP(A277,'31.12ЛК ПОКАЗ'!$B$15:$H$1504,7,0)</f>
        <v>19.437999999999999</v>
      </c>
      <c r="N277" s="137">
        <f>VLOOKUP(A277,'Показ 31.12'!$B$2:$D$742,3,0)</f>
        <v>17.5</v>
      </c>
      <c r="O277" s="137">
        <f>M277</f>
        <v>19.437999999999999</v>
      </c>
      <c r="P277" s="137">
        <f>O277-L277</f>
        <v>2.9289999999999985</v>
      </c>
      <c r="Q277" s="137">
        <f>B277</f>
        <v>39.299999999999997</v>
      </c>
      <c r="R277" s="137"/>
      <c r="S277" s="137">
        <f t="shared" si="118"/>
        <v>2.9289999999999985</v>
      </c>
      <c r="T277" s="137">
        <f t="shared" si="127"/>
        <v>19.437999999999999</v>
      </c>
      <c r="U277" s="75"/>
      <c r="W277" s="27"/>
      <c r="X277">
        <f>VLOOKUP(A277,РАСЧЕТ!B:S,18,0)</f>
        <v>2.8140000000000001</v>
      </c>
      <c r="Y277" s="27">
        <f t="shared" si="119"/>
        <v>0</v>
      </c>
      <c r="AB277" s="27">
        <f t="shared" si="128"/>
        <v>15.333</v>
      </c>
      <c r="AC277" s="27">
        <f t="shared" si="129"/>
        <v>19.437999999999999</v>
      </c>
    </row>
    <row r="278" spans="1:29" s="157" customFormat="1" x14ac:dyDescent="0.3">
      <c r="A278" s="153" t="s">
        <v>411</v>
      </c>
      <c r="B278" s="154">
        <v>32</v>
      </c>
      <c r="C278" s="155">
        <v>1.8269999999999997</v>
      </c>
      <c r="D278" s="155">
        <v>1.8269999999999997</v>
      </c>
      <c r="E278" s="155">
        <f>D278</f>
        <v>1.8269999999999997</v>
      </c>
      <c r="F278" s="155">
        <f>E278-C278</f>
        <v>0</v>
      </c>
      <c r="G278" s="155">
        <f>B278</f>
        <v>32</v>
      </c>
      <c r="H278" s="155"/>
      <c r="I278" s="137">
        <f t="shared" si="117"/>
        <v>0</v>
      </c>
      <c r="J278" s="155">
        <f t="shared" si="116"/>
        <v>1.8269999999999997</v>
      </c>
      <c r="K278" s="155"/>
      <c r="L278" s="155">
        <f>J278</f>
        <v>1.8269999999999997</v>
      </c>
      <c r="M278" s="155" t="str">
        <f>VLOOKUP(A278,'31.12ЛК ПОКАЗ'!$B$15:$H$1504,7,0)</f>
        <v>-</v>
      </c>
      <c r="N278" s="155"/>
      <c r="O278" s="155"/>
      <c r="P278" s="155"/>
      <c r="Q278" s="155"/>
      <c r="R278" s="155">
        <f>B278*$R$797</f>
        <v>0.45037935922715744</v>
      </c>
      <c r="S278" s="137">
        <f t="shared" si="118"/>
        <v>0.45037935922715744</v>
      </c>
      <c r="T278" s="155">
        <f t="shared" si="127"/>
        <v>2.2773793592271572</v>
      </c>
      <c r="U278" s="156"/>
      <c r="W278" s="155"/>
      <c r="X278">
        <f>VLOOKUP(A278,РАСЧЕТ!B:S,18,0)</f>
        <v>0</v>
      </c>
      <c r="Y278" s="27">
        <f t="shared" si="119"/>
        <v>0</v>
      </c>
      <c r="AB278" s="27">
        <f t="shared" si="128"/>
        <v>1.8269999999999997</v>
      </c>
      <c r="AC278" t="s">
        <v>4007</v>
      </c>
    </row>
    <row r="279" spans="1:29" x14ac:dyDescent="0.3">
      <c r="A279" s="69" t="s">
        <v>439</v>
      </c>
      <c r="B279" s="138">
        <v>31.7</v>
      </c>
      <c r="C279" s="137">
        <v>11.010999999999999</v>
      </c>
      <c r="D279" s="137"/>
      <c r="E279" s="137"/>
      <c r="F279" s="137"/>
      <c r="G279" s="137"/>
      <c r="H279" s="137">
        <f>B279*$H$797</f>
        <v>1.0146739342818984</v>
      </c>
      <c r="I279" s="137">
        <f t="shared" si="117"/>
        <v>1.0146739342818984</v>
      </c>
      <c r="J279" s="137">
        <f t="shared" si="116"/>
        <v>12.025673934281897</v>
      </c>
      <c r="K279" s="137"/>
      <c r="L279" s="137">
        <f>VLOOKUP(A279,'Показ 16.11'!$B$2:$D$742,3,0)</f>
        <v>14.856</v>
      </c>
      <c r="M279" s="137" t="str">
        <f>VLOOKUP(A279,'31.12ЛК ПОКАЗ'!$B$15:$H$1504,7,0)</f>
        <v>-</v>
      </c>
      <c r="N279" s="137">
        <f>VLOOKUP(A279,'Показ 31.12'!$B$2:$D$742,3,0)</f>
        <v>15.747</v>
      </c>
      <c r="O279" s="137">
        <f>N279</f>
        <v>15.747</v>
      </c>
      <c r="P279" s="137">
        <f t="shared" ref="P279:P306" si="130">O279-L279</f>
        <v>0.89100000000000001</v>
      </c>
      <c r="Q279" s="137">
        <f t="shared" ref="Q279:Q306" si="131">B279</f>
        <v>31.7</v>
      </c>
      <c r="R279" s="137"/>
      <c r="S279" s="137">
        <f t="shared" si="118"/>
        <v>0.89100000000000001</v>
      </c>
      <c r="T279" s="137">
        <f t="shared" si="127"/>
        <v>15.747</v>
      </c>
      <c r="U279" s="75"/>
      <c r="W279" s="27"/>
      <c r="X279">
        <f>VLOOKUP(A279,РАСЧЕТ!B:S,18,0)</f>
        <v>1.0146739342818984</v>
      </c>
      <c r="Y279" s="27">
        <f t="shared" si="119"/>
        <v>0</v>
      </c>
      <c r="AB279" t="s">
        <v>4007</v>
      </c>
      <c r="AC279" s="27">
        <f t="shared" ref="AC279:AC306" si="132">T279</f>
        <v>15.747</v>
      </c>
    </row>
    <row r="280" spans="1:29" x14ac:dyDescent="0.3">
      <c r="A280" s="69" t="s">
        <v>126</v>
      </c>
      <c r="B280" s="138">
        <v>36.700000000000003</v>
      </c>
      <c r="C280" s="137">
        <v>10.968999999999999</v>
      </c>
      <c r="D280" s="137"/>
      <c r="E280" s="137"/>
      <c r="F280" s="137"/>
      <c r="G280" s="137"/>
      <c r="H280" s="137">
        <f>B280*$H$797</f>
        <v>1.1747171415818825</v>
      </c>
      <c r="I280" s="137">
        <f t="shared" si="117"/>
        <v>1.1747171415818825</v>
      </c>
      <c r="J280" s="137">
        <f t="shared" si="116"/>
        <v>12.143717141581881</v>
      </c>
      <c r="K280" s="137"/>
      <c r="L280" s="137">
        <f>VLOOKUP(A280,'Показ 16.11'!$B$2:$D$742,3,0)</f>
        <v>14.978</v>
      </c>
      <c r="M280" s="137" t="str">
        <f>VLOOKUP(A280,'31.12ЛК ПОКАЗ'!$B$15:$H$1504,7,0)</f>
        <v>-</v>
      </c>
      <c r="N280" s="137">
        <f>VLOOKUP(A280,'Показ 31.12'!$B$2:$D$742,3,0)</f>
        <v>15.877000000000001</v>
      </c>
      <c r="O280" s="137">
        <f>N280</f>
        <v>15.877000000000001</v>
      </c>
      <c r="P280" s="137">
        <f t="shared" si="130"/>
        <v>0.89900000000000091</v>
      </c>
      <c r="Q280" s="137">
        <f t="shared" si="131"/>
        <v>36.700000000000003</v>
      </c>
      <c r="R280" s="137"/>
      <c r="S280" s="137">
        <f t="shared" si="118"/>
        <v>0.89900000000000091</v>
      </c>
      <c r="T280" s="137">
        <f t="shared" si="127"/>
        <v>15.877000000000001</v>
      </c>
      <c r="U280" s="75"/>
      <c r="W280" s="27"/>
      <c r="X280">
        <f>VLOOKUP(A280,РАСЧЕТ!B:S,18,0)</f>
        <v>1.1747171415818825</v>
      </c>
      <c r="Y280" s="27">
        <f t="shared" si="119"/>
        <v>0</v>
      </c>
      <c r="AB280" t="s">
        <v>4007</v>
      </c>
      <c r="AC280" s="27">
        <f t="shared" si="132"/>
        <v>15.877000000000001</v>
      </c>
    </row>
    <row r="281" spans="1:29" x14ac:dyDescent="0.3">
      <c r="A281" s="69" t="s">
        <v>451</v>
      </c>
      <c r="B281" s="138">
        <v>39.1</v>
      </c>
      <c r="C281" s="137">
        <v>12.388</v>
      </c>
      <c r="D281" s="137"/>
      <c r="E281" s="137"/>
      <c r="F281" s="137"/>
      <c r="G281" s="137"/>
      <c r="H281" s="137">
        <f>B281*$H$797</f>
        <v>1.2515378810858748</v>
      </c>
      <c r="I281" s="137">
        <f t="shared" si="117"/>
        <v>1.2515378810858748</v>
      </c>
      <c r="J281" s="137">
        <f t="shared" si="116"/>
        <v>13.639537881085875</v>
      </c>
      <c r="K281" s="137"/>
      <c r="L281" s="137">
        <f>VLOOKUP(A281,'Показ 16.11'!$B$2:$D$742,3,0)</f>
        <v>16.491</v>
      </c>
      <c r="M281" s="137" t="str">
        <f>VLOOKUP(A281,'31.12ЛК ПОКАЗ'!$B$15:$H$1504,7,0)</f>
        <v>-</v>
      </c>
      <c r="N281" s="137">
        <f>VLOOKUP(A281,'Показ 31.12'!$B$2:$D$742,3,0)</f>
        <v>17.48</v>
      </c>
      <c r="O281" s="137">
        <f>N281</f>
        <v>17.48</v>
      </c>
      <c r="P281" s="137">
        <f t="shared" si="130"/>
        <v>0.98900000000000077</v>
      </c>
      <c r="Q281" s="137">
        <f t="shared" si="131"/>
        <v>39.1</v>
      </c>
      <c r="R281" s="137"/>
      <c r="S281" s="137">
        <f t="shared" si="118"/>
        <v>0.98900000000000077</v>
      </c>
      <c r="T281" s="137">
        <f t="shared" si="127"/>
        <v>17.48</v>
      </c>
      <c r="U281" s="75"/>
      <c r="W281" s="27"/>
      <c r="X281">
        <f>VLOOKUP(A281,РАСЧЕТ!B:S,18,0)</f>
        <v>1.2515378810858748</v>
      </c>
      <c r="Y281" s="27">
        <f t="shared" si="119"/>
        <v>0</v>
      </c>
      <c r="AB281" t="s">
        <v>4007</v>
      </c>
      <c r="AC281" s="27">
        <f t="shared" si="132"/>
        <v>17.48</v>
      </c>
    </row>
    <row r="282" spans="1:29" x14ac:dyDescent="0.3">
      <c r="A282" s="69" t="s">
        <v>478</v>
      </c>
      <c r="B282" s="138">
        <v>61.7</v>
      </c>
      <c r="C282" s="137">
        <v>16.491</v>
      </c>
      <c r="D282" s="137"/>
      <c r="E282" s="137"/>
      <c r="F282" s="137"/>
      <c r="G282" s="137"/>
      <c r="H282" s="137">
        <f>B282*$H$797</f>
        <v>1.9749331780818022</v>
      </c>
      <c r="I282" s="137">
        <f t="shared" si="117"/>
        <v>1.9749331780818022</v>
      </c>
      <c r="J282" s="137">
        <f t="shared" si="116"/>
        <v>18.465933178081801</v>
      </c>
      <c r="K282" s="137"/>
      <c r="L282" s="137">
        <f>VLOOKUP(A282,'Показ 16.11'!$B$2:$D$742,3,0)</f>
        <v>22.802</v>
      </c>
      <c r="M282" s="137">
        <f>VLOOKUP(A282,'31.12ЛК ПОКАЗ'!$B$15:$H$1504,7,0)</f>
        <v>23.5</v>
      </c>
      <c r="N282" s="137">
        <f>VLOOKUP(A282,'Показ 31.12'!$B$2:$D$742,3,0)</f>
        <v>24.17</v>
      </c>
      <c r="O282" s="137">
        <f>M282</f>
        <v>23.5</v>
      </c>
      <c r="P282" s="137">
        <f t="shared" si="130"/>
        <v>0.6980000000000004</v>
      </c>
      <c r="Q282" s="137">
        <f t="shared" si="131"/>
        <v>61.7</v>
      </c>
      <c r="R282" s="137"/>
      <c r="S282" s="137">
        <f t="shared" si="118"/>
        <v>0.6980000000000004</v>
      </c>
      <c r="T282" s="137">
        <f t="shared" si="127"/>
        <v>23.5</v>
      </c>
      <c r="U282" s="75"/>
      <c r="W282" s="27"/>
      <c r="X282">
        <f>VLOOKUP(A282,РАСЧЕТ!B:S,18,0)</f>
        <v>1.9749331780818022</v>
      </c>
      <c r="Y282" s="27">
        <f t="shared" si="119"/>
        <v>0</v>
      </c>
      <c r="AB282" t="s">
        <v>4007</v>
      </c>
      <c r="AC282" s="27">
        <f t="shared" si="132"/>
        <v>23.5</v>
      </c>
    </row>
    <row r="283" spans="1:29" x14ac:dyDescent="0.3">
      <c r="A283" s="69" t="s">
        <v>441</v>
      </c>
      <c r="B283" s="138">
        <v>32.5</v>
      </c>
      <c r="C283" s="137">
        <v>9.2490000000000006</v>
      </c>
      <c r="D283" s="137">
        <f>VLOOKUP(A283,'31.03ЛК ПОКАЗ'!$B$15:$J$1504,9,0)</f>
        <v>11.377000000000001</v>
      </c>
      <c r="E283" s="137">
        <f>D283</f>
        <v>11.377000000000001</v>
      </c>
      <c r="F283" s="137">
        <f>E283-C283</f>
        <v>2.1280000000000001</v>
      </c>
      <c r="G283" s="137">
        <f>B283</f>
        <v>32.5</v>
      </c>
      <c r="H283" s="137"/>
      <c r="I283" s="137">
        <f t="shared" si="117"/>
        <v>2.1280000000000001</v>
      </c>
      <c r="J283" s="137">
        <f t="shared" si="116"/>
        <v>11.377000000000001</v>
      </c>
      <c r="K283" s="137"/>
      <c r="L283" s="137">
        <f>VLOOKUP(A283,'Показ 16.11'!$B$2:$D$742,3,0)</f>
        <v>12.606999999999999</v>
      </c>
      <c r="M283" s="137" t="str">
        <f>VLOOKUP(A283,'31.12ЛК ПОКАЗ'!$B$15:$H$1504,7,0)</f>
        <v>-</v>
      </c>
      <c r="N283" s="137">
        <f>VLOOKUP(A283,'Показ 31.12'!$B$2:$D$742,3,0)</f>
        <v>13.363</v>
      </c>
      <c r="O283" s="137">
        <f>N283</f>
        <v>13.363</v>
      </c>
      <c r="P283" s="137">
        <f t="shared" si="130"/>
        <v>0.75600000000000023</v>
      </c>
      <c r="Q283" s="137">
        <f t="shared" si="131"/>
        <v>32.5</v>
      </c>
      <c r="R283" s="137"/>
      <c r="S283" s="137">
        <f t="shared" si="118"/>
        <v>0.75600000000000023</v>
      </c>
      <c r="T283" s="137">
        <f t="shared" si="127"/>
        <v>13.363</v>
      </c>
      <c r="U283" s="75"/>
      <c r="W283" s="27"/>
      <c r="X283">
        <f>VLOOKUP(A283,РАСЧЕТ!B:S,18,0)</f>
        <v>2.1280000000000001</v>
      </c>
      <c r="Y283" s="27">
        <f t="shared" si="119"/>
        <v>0</v>
      </c>
      <c r="AB283" s="27">
        <f t="shared" ref="AB283:AB285" si="133">J283</f>
        <v>11.377000000000001</v>
      </c>
      <c r="AC283" s="27">
        <f t="shared" si="132"/>
        <v>13.363</v>
      </c>
    </row>
    <row r="284" spans="1:29" x14ac:dyDescent="0.3">
      <c r="A284" s="69" t="s">
        <v>427</v>
      </c>
      <c r="B284" s="138">
        <v>33.6</v>
      </c>
      <c r="C284" s="137">
        <v>7.84</v>
      </c>
      <c r="D284" s="137">
        <f>VLOOKUP(A284,'31.03ЛК ПОКАЗ'!$B$15:$J$1504,9,0)</f>
        <v>9.9659999999999993</v>
      </c>
      <c r="E284" s="137">
        <f>D284</f>
        <v>9.9659999999999993</v>
      </c>
      <c r="F284" s="137">
        <f>E284-C284</f>
        <v>2.1259999999999994</v>
      </c>
      <c r="G284" s="137">
        <f>B284</f>
        <v>33.6</v>
      </c>
      <c r="H284" s="137"/>
      <c r="I284" s="137">
        <f t="shared" si="117"/>
        <v>2.1259999999999994</v>
      </c>
      <c r="J284" s="137">
        <f t="shared" si="116"/>
        <v>9.9659999999999993</v>
      </c>
      <c r="K284" s="137"/>
      <c r="L284" s="137">
        <f>VLOOKUP(A284,'Показ 16.11'!$B$2:$D$742,3,0)</f>
        <v>11.23</v>
      </c>
      <c r="M284" s="137" t="str">
        <f>VLOOKUP(A284,'31.12ЛК ПОКАЗ'!$B$15:$H$1504,7,0)</f>
        <v>-</v>
      </c>
      <c r="N284" s="137">
        <f>VLOOKUP(A284,'Показ 31.12'!$B$2:$D$742,3,0)</f>
        <v>11.904</v>
      </c>
      <c r="O284" s="137">
        <f>N284</f>
        <v>11.904</v>
      </c>
      <c r="P284" s="137">
        <f t="shared" si="130"/>
        <v>0.67399999999999949</v>
      </c>
      <c r="Q284" s="137">
        <f t="shared" si="131"/>
        <v>33.6</v>
      </c>
      <c r="R284" s="137"/>
      <c r="S284" s="137">
        <f t="shared" si="118"/>
        <v>0.67399999999999949</v>
      </c>
      <c r="T284" s="137">
        <f t="shared" si="127"/>
        <v>11.904</v>
      </c>
      <c r="U284" s="75"/>
      <c r="W284" s="27"/>
      <c r="X284">
        <f>VLOOKUP(A284,РАСЧЕТ!B:S,18,0)</f>
        <v>2.1259999999999994</v>
      </c>
      <c r="Y284" s="27">
        <f t="shared" si="119"/>
        <v>0</v>
      </c>
      <c r="AB284" s="27">
        <f t="shared" si="133"/>
        <v>9.9659999999999993</v>
      </c>
      <c r="AC284" s="27">
        <f t="shared" si="132"/>
        <v>11.904</v>
      </c>
    </row>
    <row r="285" spans="1:29" x14ac:dyDescent="0.3">
      <c r="A285" s="69" t="s">
        <v>400</v>
      </c>
      <c r="B285" s="138">
        <v>60.6</v>
      </c>
      <c r="C285" s="137">
        <v>16.757000000000001</v>
      </c>
      <c r="D285" s="137">
        <f>VLOOKUP(A285,'31.03ЛК ПОКАЗ'!$B$15:$J$1504,7,0)</f>
        <v>19.600000000000001</v>
      </c>
      <c r="E285" s="137">
        <f>D285</f>
        <v>19.600000000000001</v>
      </c>
      <c r="F285" s="137">
        <f>E285-C285</f>
        <v>2.843</v>
      </c>
      <c r="G285" s="137">
        <f>B285</f>
        <v>60.6</v>
      </c>
      <c r="H285" s="137"/>
      <c r="I285" s="137">
        <f t="shared" si="117"/>
        <v>2.843</v>
      </c>
      <c r="J285" s="137">
        <f t="shared" si="116"/>
        <v>19.600000000000001</v>
      </c>
      <c r="K285" s="137"/>
      <c r="L285" s="137">
        <f>VLOOKUP(A285,'Показ 16.11'!$B$2:$D$742,3,0)</f>
        <v>21.181999999999999</v>
      </c>
      <c r="M285" s="137" t="str">
        <f>VLOOKUP(A285,'31.12ЛК ПОКАЗ'!$B$15:$H$1504,7,0)</f>
        <v>-</v>
      </c>
      <c r="N285" s="137">
        <f>VLOOKUP(A285,'Показ 31.12'!$B$2:$D$742,3,0)</f>
        <v>22.452999999999999</v>
      </c>
      <c r="O285" s="137">
        <f>N285</f>
        <v>22.452999999999999</v>
      </c>
      <c r="P285" s="137">
        <f t="shared" si="130"/>
        <v>1.2710000000000008</v>
      </c>
      <c r="Q285" s="137">
        <f t="shared" si="131"/>
        <v>60.6</v>
      </c>
      <c r="R285" s="137"/>
      <c r="S285" s="137">
        <f t="shared" si="118"/>
        <v>1.2710000000000008</v>
      </c>
      <c r="T285" s="137">
        <f t="shared" si="127"/>
        <v>22.452999999999999</v>
      </c>
      <c r="U285" s="75"/>
      <c r="W285" s="27"/>
      <c r="X285">
        <f>VLOOKUP(A285,РАСЧЕТ!B:S,18,0)</f>
        <v>2.843</v>
      </c>
      <c r="Y285" s="27">
        <f t="shared" si="119"/>
        <v>0</v>
      </c>
      <c r="AB285" s="27">
        <f t="shared" si="133"/>
        <v>19.600000000000001</v>
      </c>
      <c r="AC285" s="27">
        <f t="shared" si="132"/>
        <v>22.452999999999999</v>
      </c>
    </row>
    <row r="286" spans="1:29" x14ac:dyDescent="0.3">
      <c r="A286" s="69" t="s">
        <v>440</v>
      </c>
      <c r="B286" s="138">
        <v>39.299999999999997</v>
      </c>
      <c r="C286" s="137">
        <v>7.4690000000000003</v>
      </c>
      <c r="D286" s="137"/>
      <c r="E286" s="137"/>
      <c r="F286" s="137"/>
      <c r="G286" s="137"/>
      <c r="H286" s="137">
        <f>B286*$H$797</f>
        <v>1.2579396093778739</v>
      </c>
      <c r="I286" s="137">
        <f t="shared" si="117"/>
        <v>1.2579396093778739</v>
      </c>
      <c r="J286" s="137">
        <f t="shared" si="116"/>
        <v>8.7269396093778742</v>
      </c>
      <c r="K286" s="137"/>
      <c r="L286" s="137">
        <f>VLOOKUP(A286,'Показ 16.11'!$B$2:$D$742,3,0)</f>
        <v>9.5809999999999995</v>
      </c>
      <c r="M286" s="137">
        <f>VLOOKUP(A286,'31.12ЛК ПОКАЗ'!$B$15:$H$1504,7,0)</f>
        <v>9.9</v>
      </c>
      <c r="N286" s="137">
        <f>VLOOKUP(A286,'Показ 31.12'!$B$2:$D$742,3,0)</f>
        <v>10.156000000000001</v>
      </c>
      <c r="O286" s="137">
        <f>M286</f>
        <v>9.9</v>
      </c>
      <c r="P286" s="137">
        <f t="shared" si="130"/>
        <v>0.31900000000000084</v>
      </c>
      <c r="Q286" s="137">
        <f t="shared" si="131"/>
        <v>39.299999999999997</v>
      </c>
      <c r="R286" s="137"/>
      <c r="S286" s="137">
        <f t="shared" si="118"/>
        <v>0.31900000000000084</v>
      </c>
      <c r="T286" s="137">
        <f t="shared" si="127"/>
        <v>9.9</v>
      </c>
      <c r="U286" s="75"/>
      <c r="W286" s="27"/>
      <c r="X286">
        <f>VLOOKUP(A286,РАСЧЕТ!B:S,18,0)</f>
        <v>1.2579396093778739</v>
      </c>
      <c r="Y286" s="27">
        <f t="shared" si="119"/>
        <v>0</v>
      </c>
      <c r="AB286" t="s">
        <v>4007</v>
      </c>
      <c r="AC286" s="27">
        <f t="shared" si="132"/>
        <v>9.9</v>
      </c>
    </row>
    <row r="287" spans="1:29" x14ac:dyDescent="0.3">
      <c r="A287" s="69" t="s">
        <v>455</v>
      </c>
      <c r="B287" s="138">
        <v>32</v>
      </c>
      <c r="C287" s="137">
        <v>3.5710000000000002</v>
      </c>
      <c r="D287" s="137">
        <f>VLOOKUP(A287,'31.03ЛК ПОКАЗ'!$B$15:$J$1504,9,0)</f>
        <v>8.5</v>
      </c>
      <c r="E287" s="137">
        <f>D287</f>
        <v>8.5</v>
      </c>
      <c r="F287" s="137">
        <f>E287-C287</f>
        <v>4.9290000000000003</v>
      </c>
      <c r="G287" s="137">
        <f>B287</f>
        <v>32</v>
      </c>
      <c r="H287" s="137"/>
      <c r="I287" s="137">
        <f t="shared" si="117"/>
        <v>4.9290000000000003</v>
      </c>
      <c r="J287" s="137">
        <f t="shared" si="116"/>
        <v>8.5</v>
      </c>
      <c r="K287" s="137"/>
      <c r="L287" s="137">
        <f>VLOOKUP(A287,'Показ 16.11'!$B$2:$D$742,3,0)</f>
        <v>5.5679999999999996</v>
      </c>
      <c r="M287" s="137" t="str">
        <f>VLOOKUP(A287,'31.12ЛК ПОКАЗ'!$B$15:$H$1504,7,0)</f>
        <v>-</v>
      </c>
      <c r="N287" s="137">
        <f>VLOOKUP(A287,'Показ 31.12'!$B$2:$D$742,3,0)</f>
        <v>5.9020000000000001</v>
      </c>
      <c r="O287" s="137">
        <f>N287</f>
        <v>5.9020000000000001</v>
      </c>
      <c r="P287" s="137">
        <f t="shared" si="130"/>
        <v>0.33400000000000052</v>
      </c>
      <c r="Q287" s="137">
        <f t="shared" si="131"/>
        <v>32</v>
      </c>
      <c r="R287" s="137"/>
      <c r="S287" s="137">
        <f t="shared" si="118"/>
        <v>0.33400000000000052</v>
      </c>
      <c r="T287" s="137">
        <f t="shared" si="127"/>
        <v>5.9020000000000001</v>
      </c>
      <c r="U287" s="75"/>
      <c r="W287" s="27"/>
      <c r="X287">
        <f>VLOOKUP(A287,РАСЧЕТ!B:S,18,0)</f>
        <v>4.9290000000000003</v>
      </c>
      <c r="Y287" s="27">
        <f t="shared" si="119"/>
        <v>0</v>
      </c>
      <c r="AB287" s="27">
        <f t="shared" ref="AB287:AB289" si="134">J287</f>
        <v>8.5</v>
      </c>
      <c r="AC287" s="27">
        <f t="shared" si="132"/>
        <v>5.9020000000000001</v>
      </c>
    </row>
    <row r="288" spans="1:29" x14ac:dyDescent="0.3">
      <c r="A288" s="69" t="s">
        <v>402</v>
      </c>
      <c r="B288" s="138">
        <v>31.7</v>
      </c>
      <c r="C288" s="137">
        <v>10.852</v>
      </c>
      <c r="D288" s="137">
        <f>VLOOKUP(A288,'31.03ЛК ПОКАЗ'!$B$15:$J$1504,9,0)</f>
        <v>13.43</v>
      </c>
      <c r="E288" s="137">
        <f>D288</f>
        <v>13.43</v>
      </c>
      <c r="F288" s="137">
        <f>E288-C288</f>
        <v>2.5779999999999994</v>
      </c>
      <c r="G288" s="137">
        <f>B288</f>
        <v>31.7</v>
      </c>
      <c r="H288" s="137"/>
      <c r="I288" s="137">
        <f t="shared" si="117"/>
        <v>2.5779999999999994</v>
      </c>
      <c r="J288" s="137">
        <f t="shared" si="116"/>
        <v>13.43</v>
      </c>
      <c r="K288" s="137"/>
      <c r="L288" s="137">
        <f>VLOOKUP(A288,'Показ 16.11'!$B$2:$D$742,3,0)</f>
        <v>12.984999999999999</v>
      </c>
      <c r="M288" s="137">
        <f>VLOOKUP(A288,'31.12ЛК ПОКАЗ'!$B$15:$H$1504,7,0)</f>
        <v>13.44</v>
      </c>
      <c r="N288" s="137">
        <f>VLOOKUP(A288,'Показ 31.12'!$B$2:$D$742,3,0)</f>
        <v>13.763999999999999</v>
      </c>
      <c r="O288" s="137">
        <f>M288</f>
        <v>13.44</v>
      </c>
      <c r="P288" s="137">
        <f t="shared" si="130"/>
        <v>0.45500000000000007</v>
      </c>
      <c r="Q288" s="137">
        <f t="shared" si="131"/>
        <v>31.7</v>
      </c>
      <c r="R288" s="137"/>
      <c r="S288" s="137">
        <f t="shared" si="118"/>
        <v>0.45500000000000007</v>
      </c>
      <c r="T288" s="137">
        <f t="shared" si="127"/>
        <v>13.44</v>
      </c>
      <c r="U288" s="75"/>
      <c r="W288" s="27"/>
      <c r="X288">
        <f>VLOOKUP(A288,РАСЧЕТ!B:S,18,0)</f>
        <v>2.5779999999999994</v>
      </c>
      <c r="Y288" s="27">
        <f t="shared" si="119"/>
        <v>0</v>
      </c>
      <c r="AB288" s="27">
        <f t="shared" si="134"/>
        <v>13.43</v>
      </c>
      <c r="AC288" s="27">
        <f t="shared" si="132"/>
        <v>13.44</v>
      </c>
    </row>
    <row r="289" spans="1:29" x14ac:dyDescent="0.3">
      <c r="A289" s="69" t="s">
        <v>418</v>
      </c>
      <c r="B289" s="138">
        <v>39.1</v>
      </c>
      <c r="C289" s="137">
        <v>9.6739999999999995</v>
      </c>
      <c r="D289" s="137">
        <f>VLOOKUP(A289,'31.03ЛК ПОКАЗ'!$B$15:$J$1504,9,0)</f>
        <v>10.6</v>
      </c>
      <c r="E289" s="137">
        <f>D289</f>
        <v>10.6</v>
      </c>
      <c r="F289" s="137">
        <f>E289-C289</f>
        <v>0.92600000000000016</v>
      </c>
      <c r="G289" s="137">
        <f>B289</f>
        <v>39.1</v>
      </c>
      <c r="H289" s="137"/>
      <c r="I289" s="137">
        <f t="shared" si="117"/>
        <v>0.92600000000000016</v>
      </c>
      <c r="J289" s="137">
        <f t="shared" si="116"/>
        <v>10.6</v>
      </c>
      <c r="K289" s="137"/>
      <c r="L289" s="137">
        <f>VLOOKUP(A289,'Показ 16.11'!$B$2:$D$742,3,0)</f>
        <v>11.128</v>
      </c>
      <c r="M289" s="137" t="str">
        <f>VLOOKUP(A289,'31.12ЛК ПОКАЗ'!$B$15:$H$1504,7,0)</f>
        <v>-</v>
      </c>
      <c r="N289" s="137">
        <f>VLOOKUP(A289,'Показ 31.12'!$B$2:$D$742,3,0)</f>
        <v>11.795999999999999</v>
      </c>
      <c r="O289" s="137">
        <f>N289</f>
        <v>11.795999999999999</v>
      </c>
      <c r="P289" s="137">
        <f t="shared" si="130"/>
        <v>0.66799999999999926</v>
      </c>
      <c r="Q289" s="137">
        <f t="shared" si="131"/>
        <v>39.1</v>
      </c>
      <c r="R289" s="137"/>
      <c r="S289" s="137">
        <f t="shared" si="118"/>
        <v>0.66799999999999926</v>
      </c>
      <c r="T289" s="137">
        <f t="shared" si="127"/>
        <v>11.795999999999999</v>
      </c>
      <c r="U289" s="75"/>
      <c r="W289" s="27"/>
      <c r="X289">
        <f>VLOOKUP(A289,РАСЧЕТ!B:S,18,0)</f>
        <v>0.92600000000000016</v>
      </c>
      <c r="Y289" s="27">
        <f t="shared" si="119"/>
        <v>0</v>
      </c>
      <c r="AB289" s="27">
        <f t="shared" si="134"/>
        <v>10.6</v>
      </c>
      <c r="AC289" s="27">
        <f t="shared" si="132"/>
        <v>11.795999999999999</v>
      </c>
    </row>
    <row r="290" spans="1:29" x14ac:dyDescent="0.3">
      <c r="A290" s="69" t="s">
        <v>447</v>
      </c>
      <c r="B290" s="138">
        <v>61.7</v>
      </c>
      <c r="C290" s="137">
        <v>9.6329999999999991</v>
      </c>
      <c r="D290" s="137"/>
      <c r="E290" s="137"/>
      <c r="F290" s="137"/>
      <c r="G290" s="137"/>
      <c r="H290" s="137">
        <f>B290*$H$797</f>
        <v>1.9749331780818022</v>
      </c>
      <c r="I290" s="137">
        <f t="shared" si="117"/>
        <v>1.9749331780818022</v>
      </c>
      <c r="J290" s="137">
        <f t="shared" si="116"/>
        <v>11.607933178081801</v>
      </c>
      <c r="K290" s="137"/>
      <c r="L290" s="137">
        <v>14.423999999999999</v>
      </c>
      <c r="M290" s="137">
        <f>VLOOKUP(A290,'31.12ЛК ПОКАЗ'!$B$15:$H$1504,7,0)</f>
        <v>14.423999999999999</v>
      </c>
      <c r="N290" s="137">
        <f>VLOOKUP(A290,'Показ 31.12'!$B$2:$D$742,3,0)</f>
        <v>15.391</v>
      </c>
      <c r="O290" s="137">
        <f>M290</f>
        <v>14.423999999999999</v>
      </c>
      <c r="P290" s="137">
        <f t="shared" si="130"/>
        <v>0</v>
      </c>
      <c r="Q290" s="137">
        <f t="shared" si="131"/>
        <v>61.7</v>
      </c>
      <c r="R290" s="137"/>
      <c r="S290" s="137">
        <f t="shared" si="118"/>
        <v>0</v>
      </c>
      <c r="T290" s="137">
        <f t="shared" si="127"/>
        <v>14.423999999999999</v>
      </c>
      <c r="U290" s="75"/>
      <c r="W290" s="27"/>
      <c r="X290">
        <f>VLOOKUP(A290,РАСЧЕТ!B:S,18,0)</f>
        <v>1.9749331780818022</v>
      </c>
      <c r="Y290" s="27">
        <f t="shared" si="119"/>
        <v>0</v>
      </c>
      <c r="AB290" t="s">
        <v>4007</v>
      </c>
      <c r="AC290" s="27">
        <f t="shared" si="132"/>
        <v>14.423999999999999</v>
      </c>
    </row>
    <row r="291" spans="1:29" x14ac:dyDescent="0.3">
      <c r="A291" s="69" t="s">
        <v>235</v>
      </c>
      <c r="B291" s="138">
        <v>78.400000000000006</v>
      </c>
      <c r="C291" s="137">
        <v>17.010999999999999</v>
      </c>
      <c r="D291" s="137"/>
      <c r="E291" s="137"/>
      <c r="F291" s="137"/>
      <c r="G291" s="137"/>
      <c r="H291" s="137">
        <f>B291*$H$797</f>
        <v>2.5094774904637491</v>
      </c>
      <c r="I291" s="137">
        <f t="shared" si="117"/>
        <v>2.5094774904637491</v>
      </c>
      <c r="J291" s="137">
        <f t="shared" si="116"/>
        <v>19.520477490463747</v>
      </c>
      <c r="K291" s="137"/>
      <c r="L291" s="137">
        <f>VLOOKUP(A291,'Показ 16.11'!$B$2:$D$742,3,0)</f>
        <v>24.170999999999999</v>
      </c>
      <c r="M291" s="137" t="str">
        <f>VLOOKUP(A291,'31.12ЛК ПОКАЗ'!$B$15:$H$1504,7,0)</f>
        <v>-</v>
      </c>
      <c r="N291" s="137">
        <f>VLOOKUP(A291,'Показ 31.12'!$B$2:$D$742,3,0)</f>
        <v>25.620999999999999</v>
      </c>
      <c r="O291" s="137">
        <f>N291</f>
        <v>25.620999999999999</v>
      </c>
      <c r="P291" s="137">
        <f t="shared" si="130"/>
        <v>1.4499999999999993</v>
      </c>
      <c r="Q291" s="137">
        <f t="shared" si="131"/>
        <v>78.400000000000006</v>
      </c>
      <c r="R291" s="137"/>
      <c r="S291" s="137">
        <f t="shared" si="118"/>
        <v>1.4499999999999993</v>
      </c>
      <c r="T291" s="137">
        <f t="shared" si="127"/>
        <v>25.620999999999999</v>
      </c>
      <c r="U291" s="75"/>
      <c r="W291" s="27"/>
      <c r="X291">
        <f>VLOOKUP(A291,РАСЧЕТ!B:S,18,0)</f>
        <v>2.5094774904637491</v>
      </c>
      <c r="Y291" s="27">
        <f t="shared" si="119"/>
        <v>0</v>
      </c>
      <c r="AB291" t="s">
        <v>4007</v>
      </c>
      <c r="AC291" s="27">
        <f t="shared" si="132"/>
        <v>25.620999999999999</v>
      </c>
    </row>
    <row r="292" spans="1:29" x14ac:dyDescent="0.3">
      <c r="A292" s="69" t="s">
        <v>464</v>
      </c>
      <c r="B292" s="138">
        <v>32.5</v>
      </c>
      <c r="C292" s="137">
        <v>8.5299999999999994</v>
      </c>
      <c r="D292" s="137"/>
      <c r="E292" s="137"/>
      <c r="F292" s="137"/>
      <c r="G292" s="137"/>
      <c r="H292" s="137">
        <f>B292*$H$797</f>
        <v>1.0402808474498959</v>
      </c>
      <c r="I292" s="137">
        <f t="shared" si="117"/>
        <v>1.0402808474498959</v>
      </c>
      <c r="J292" s="137">
        <f t="shared" si="116"/>
        <v>9.5702808474498955</v>
      </c>
      <c r="K292" s="137"/>
      <c r="L292" s="137">
        <f>VLOOKUP(A292,'Показ 16.11'!$B$2:$D$742,3,0)</f>
        <v>11.387</v>
      </c>
      <c r="M292" s="137">
        <f>VLOOKUP(A292,'31.12ЛК ПОКАЗ'!$B$15:$H$1504,7,0)</f>
        <v>11.673</v>
      </c>
      <c r="N292" s="137">
        <f>VLOOKUP(A292,'Показ 31.12'!$B$2:$D$742,3,0)</f>
        <v>12.07</v>
      </c>
      <c r="O292" s="137">
        <f>M292</f>
        <v>11.673</v>
      </c>
      <c r="P292" s="137">
        <f t="shared" si="130"/>
        <v>0.28599999999999959</v>
      </c>
      <c r="Q292" s="137">
        <f t="shared" si="131"/>
        <v>32.5</v>
      </c>
      <c r="R292" s="137"/>
      <c r="S292" s="137">
        <f t="shared" si="118"/>
        <v>0.28599999999999959</v>
      </c>
      <c r="T292" s="137">
        <f t="shared" si="127"/>
        <v>11.673</v>
      </c>
      <c r="U292" s="75"/>
      <c r="W292" s="27"/>
      <c r="X292">
        <f>VLOOKUP(A292,РАСЧЕТ!B:S,18,0)</f>
        <v>1.0402808474498959</v>
      </c>
      <c r="Y292" s="27">
        <f t="shared" si="119"/>
        <v>0</v>
      </c>
      <c r="AB292" t="s">
        <v>4007</v>
      </c>
      <c r="AC292" s="27">
        <f t="shared" si="132"/>
        <v>11.673</v>
      </c>
    </row>
    <row r="293" spans="1:29" x14ac:dyDescent="0.3">
      <c r="A293" s="69" t="s">
        <v>452</v>
      </c>
      <c r="B293" s="138">
        <v>33.6</v>
      </c>
      <c r="C293" s="137">
        <v>8.9670000000000005</v>
      </c>
      <c r="D293" s="137"/>
      <c r="E293" s="137"/>
      <c r="F293" s="137"/>
      <c r="G293" s="137"/>
      <c r="H293" s="137">
        <f>B293*$H$797</f>
        <v>1.0754903530558924</v>
      </c>
      <c r="I293" s="137">
        <f t="shared" si="117"/>
        <v>1.0754903530558924</v>
      </c>
      <c r="J293" s="137">
        <f t="shared" si="116"/>
        <v>10.042490353055893</v>
      </c>
      <c r="K293" s="137"/>
      <c r="L293" s="137">
        <f>VLOOKUP(A293,'Показ 16.11'!$B$2:$D$742,3,0)</f>
        <v>11.116</v>
      </c>
      <c r="M293" s="137" t="str">
        <f>VLOOKUP(A293,'31.12ЛК ПОКАЗ'!$B$15:$H$1504,7,0)</f>
        <v>-</v>
      </c>
      <c r="N293" s="137">
        <f>VLOOKUP(A293,'Показ 31.12'!$B$2:$D$742,3,0)</f>
        <v>11.784000000000001</v>
      </c>
      <c r="O293" s="137">
        <f>N293</f>
        <v>11.784000000000001</v>
      </c>
      <c r="P293" s="137">
        <f t="shared" si="130"/>
        <v>0.66800000000000104</v>
      </c>
      <c r="Q293" s="137">
        <f t="shared" si="131"/>
        <v>33.6</v>
      </c>
      <c r="R293" s="137"/>
      <c r="S293" s="137">
        <f t="shared" si="118"/>
        <v>0.66800000000000104</v>
      </c>
      <c r="T293" s="137">
        <f t="shared" si="127"/>
        <v>11.784000000000001</v>
      </c>
      <c r="U293" s="75"/>
      <c r="W293" s="27"/>
      <c r="X293">
        <f>VLOOKUP(A293,РАСЧЕТ!B:S,18,0)</f>
        <v>1.0754903530558924</v>
      </c>
      <c r="Y293" s="27">
        <f t="shared" si="119"/>
        <v>0</v>
      </c>
      <c r="AB293" t="s">
        <v>4007</v>
      </c>
      <c r="AC293" s="27">
        <f t="shared" si="132"/>
        <v>11.784000000000001</v>
      </c>
    </row>
    <row r="294" spans="1:29" x14ac:dyDescent="0.3">
      <c r="A294" s="69" t="s">
        <v>456</v>
      </c>
      <c r="B294" s="138">
        <v>60.6</v>
      </c>
      <c r="C294" s="137">
        <v>15.273</v>
      </c>
      <c r="D294" s="137"/>
      <c r="E294" s="137"/>
      <c r="F294" s="137"/>
      <c r="G294" s="137"/>
      <c r="H294" s="137">
        <f>B294*$H$797</f>
        <v>1.9397236724758058</v>
      </c>
      <c r="I294" s="137">
        <f t="shared" si="117"/>
        <v>1.9397236724758058</v>
      </c>
      <c r="J294" s="137">
        <f t="shared" si="116"/>
        <v>17.212723672475807</v>
      </c>
      <c r="K294" s="137"/>
      <c r="L294" s="137">
        <f>VLOOKUP(A294,'Показ 16.11'!$B$2:$D$742,3,0)</f>
        <v>19.032</v>
      </c>
      <c r="M294" s="137" t="str">
        <f>VLOOKUP(A294,'31.12ЛК ПОКАЗ'!$B$15:$H$1504,7,0)</f>
        <v>-</v>
      </c>
      <c r="N294" s="137">
        <f>VLOOKUP(A294,'Показ 31.12'!$B$2:$D$742,3,0)</f>
        <v>20.173999999999999</v>
      </c>
      <c r="O294" s="137">
        <f>N294</f>
        <v>20.173999999999999</v>
      </c>
      <c r="P294" s="137">
        <f t="shared" si="130"/>
        <v>1.1419999999999995</v>
      </c>
      <c r="Q294" s="137">
        <f t="shared" si="131"/>
        <v>60.6</v>
      </c>
      <c r="R294" s="137"/>
      <c r="S294" s="137">
        <f t="shared" si="118"/>
        <v>1.1419999999999995</v>
      </c>
      <c r="T294" s="137">
        <f t="shared" si="127"/>
        <v>20.173999999999999</v>
      </c>
      <c r="U294" s="75"/>
      <c r="W294" s="27"/>
      <c r="X294">
        <f>VLOOKUP(A294,РАСЧЕТ!B:S,18,0)</f>
        <v>1.9397236724758058</v>
      </c>
      <c r="Y294" s="27">
        <f t="shared" si="119"/>
        <v>0</v>
      </c>
      <c r="AB294" t="s">
        <v>4007</v>
      </c>
      <c r="AC294" s="27">
        <f t="shared" si="132"/>
        <v>20.173999999999999</v>
      </c>
    </row>
    <row r="295" spans="1:29" x14ac:dyDescent="0.3">
      <c r="A295" s="69" t="s">
        <v>468</v>
      </c>
      <c r="B295" s="138">
        <v>39.299999999999997</v>
      </c>
      <c r="C295" s="137">
        <v>4.4770000000000003</v>
      </c>
      <c r="D295" s="137">
        <f>VLOOKUP(A295,'31.03ЛК ПОКАЗ'!$B$15:$J$1504,9,0)</f>
        <v>5.1559999999999997</v>
      </c>
      <c r="E295" s="137">
        <f>D295</f>
        <v>5.1559999999999997</v>
      </c>
      <c r="F295" s="137">
        <f>E295-C295</f>
        <v>0.67899999999999938</v>
      </c>
      <c r="G295" s="137">
        <f>B295</f>
        <v>39.299999999999997</v>
      </c>
      <c r="H295" s="137"/>
      <c r="I295" s="137">
        <f t="shared" si="117"/>
        <v>0.67899999999999938</v>
      </c>
      <c r="J295" s="137">
        <f t="shared" si="116"/>
        <v>5.1559999999999997</v>
      </c>
      <c r="K295" s="137"/>
      <c r="L295" s="137">
        <f>VLOOKUP(A295,'Показ 16.11'!$B$2:$D$742,3,0)</f>
        <v>5.7329999999999997</v>
      </c>
      <c r="M295" s="137">
        <f>VLOOKUP(A295,'31.12ЛК ПОКАЗ'!$B$15:$H$1504,7,0)</f>
        <v>5.8780000000000001</v>
      </c>
      <c r="N295" s="137">
        <f>VLOOKUP(A295,'Показ 31.12'!$B$2:$D$742,3,0)</f>
        <v>6.077</v>
      </c>
      <c r="O295" s="137">
        <f>M295</f>
        <v>5.8780000000000001</v>
      </c>
      <c r="P295" s="137">
        <f t="shared" si="130"/>
        <v>0.14500000000000046</v>
      </c>
      <c r="Q295" s="137">
        <f t="shared" si="131"/>
        <v>39.299999999999997</v>
      </c>
      <c r="R295" s="137"/>
      <c r="S295" s="137">
        <f t="shared" si="118"/>
        <v>0.14500000000000046</v>
      </c>
      <c r="T295" s="137">
        <f t="shared" si="127"/>
        <v>5.8780000000000001</v>
      </c>
      <c r="U295" s="75"/>
      <c r="W295" s="27"/>
      <c r="X295">
        <f>VLOOKUP(A295,РАСЧЕТ!B:S,18,0)</f>
        <v>0.67899999999999938</v>
      </c>
      <c r="Y295" s="27">
        <f t="shared" si="119"/>
        <v>0</v>
      </c>
      <c r="AB295" s="27">
        <f t="shared" ref="AB295:AB297" si="135">J295</f>
        <v>5.1559999999999997</v>
      </c>
      <c r="AC295" s="27">
        <f t="shared" si="132"/>
        <v>5.8780000000000001</v>
      </c>
    </row>
    <row r="296" spans="1:29" x14ac:dyDescent="0.3">
      <c r="A296" s="69" t="s">
        <v>480</v>
      </c>
      <c r="B296" s="138">
        <v>32</v>
      </c>
      <c r="C296" s="137">
        <v>9.4489999999999998</v>
      </c>
      <c r="D296" s="137">
        <f>VLOOKUP(A296,'31.03ЛК ПОКАЗ'!$B$15:$J$1504,9,0)</f>
        <v>10.664</v>
      </c>
      <c r="E296" s="137">
        <f>D296</f>
        <v>10.664</v>
      </c>
      <c r="F296" s="137">
        <f>E296-C296</f>
        <v>1.2149999999999999</v>
      </c>
      <c r="G296" s="137">
        <f>B296</f>
        <v>32</v>
      </c>
      <c r="H296" s="137"/>
      <c r="I296" s="137">
        <f t="shared" si="117"/>
        <v>1.2149999999999999</v>
      </c>
      <c r="J296" s="137">
        <f t="shared" si="116"/>
        <v>10.664</v>
      </c>
      <c r="K296" s="137"/>
      <c r="L296" s="137">
        <f>VLOOKUP(A296,'Показ 16.11'!$B$2:$D$742,3,0)</f>
        <v>10.897</v>
      </c>
      <c r="M296" s="137">
        <f>VLOOKUP(A296,'31.12ЛК ПОКАЗ'!$B$15:$H$1504,7,0)</f>
        <v>11.206</v>
      </c>
      <c r="N296" s="137">
        <f>VLOOKUP(A296,'Показ 31.12'!$B$2:$D$742,3,0)</f>
        <v>11.552</v>
      </c>
      <c r="O296" s="137">
        <f>M296</f>
        <v>11.206</v>
      </c>
      <c r="P296" s="137">
        <f t="shared" si="130"/>
        <v>0.30899999999999928</v>
      </c>
      <c r="Q296" s="137">
        <f t="shared" si="131"/>
        <v>32</v>
      </c>
      <c r="R296" s="137"/>
      <c r="S296" s="137">
        <f t="shared" si="118"/>
        <v>0.30899999999999928</v>
      </c>
      <c r="T296" s="137">
        <f t="shared" si="127"/>
        <v>11.206</v>
      </c>
      <c r="U296" s="75"/>
      <c r="W296" s="27"/>
      <c r="X296">
        <f>VLOOKUP(A296,РАСЧЕТ!B:S,18,0)</f>
        <v>1.2149999999999999</v>
      </c>
      <c r="Y296" s="27">
        <f t="shared" si="119"/>
        <v>0</v>
      </c>
      <c r="AB296" s="27">
        <f t="shared" si="135"/>
        <v>10.664</v>
      </c>
      <c r="AC296" s="27">
        <f t="shared" si="132"/>
        <v>11.206</v>
      </c>
    </row>
    <row r="297" spans="1:29" x14ac:dyDescent="0.3">
      <c r="A297" s="69" t="s">
        <v>473</v>
      </c>
      <c r="B297" s="138">
        <v>31.7</v>
      </c>
      <c r="C297" s="137">
        <v>7.3239999999999998</v>
      </c>
      <c r="D297" s="137">
        <f>VLOOKUP(A297,'31.03ЛК ПОКАЗ'!$B$15:$J$1504,9,0)</f>
        <v>8.4710000000000001</v>
      </c>
      <c r="E297" s="137">
        <f>D297</f>
        <v>8.4710000000000001</v>
      </c>
      <c r="F297" s="137">
        <f>E297-C297</f>
        <v>1.1470000000000002</v>
      </c>
      <c r="G297" s="137">
        <f>B297</f>
        <v>31.7</v>
      </c>
      <c r="H297" s="137"/>
      <c r="I297" s="137">
        <f t="shared" si="117"/>
        <v>1.1470000000000002</v>
      </c>
      <c r="J297" s="137">
        <f t="shared" si="116"/>
        <v>8.4710000000000001</v>
      </c>
      <c r="K297" s="137"/>
      <c r="L297" s="137">
        <f>VLOOKUP(A297,'Показ 16.11'!$B$2:$D$742,3,0)</f>
        <v>9.14</v>
      </c>
      <c r="M297" s="137">
        <v>9.5</v>
      </c>
      <c r="N297" s="137">
        <f>VLOOKUP(A297,'Показ 31.12'!$B$2:$D$742,3,0)</f>
        <v>9.6880000000000006</v>
      </c>
      <c r="O297" s="137">
        <f>M297</f>
        <v>9.5</v>
      </c>
      <c r="P297" s="137">
        <f t="shared" si="130"/>
        <v>0.35999999999999943</v>
      </c>
      <c r="Q297" s="137">
        <f t="shared" si="131"/>
        <v>31.7</v>
      </c>
      <c r="R297" s="137"/>
      <c r="S297" s="137">
        <f t="shared" si="118"/>
        <v>0.35999999999999943</v>
      </c>
      <c r="T297" s="136">
        <f t="shared" si="127"/>
        <v>9.5</v>
      </c>
      <c r="U297" s="75"/>
      <c r="W297" s="27"/>
      <c r="X297">
        <f>VLOOKUP(A297,РАСЧЕТ!B:S,18,0)</f>
        <v>1.1470000000000002</v>
      </c>
      <c r="Y297" s="27">
        <f t="shared" si="119"/>
        <v>0</v>
      </c>
      <c r="AB297" s="27">
        <f t="shared" si="135"/>
        <v>8.4710000000000001</v>
      </c>
      <c r="AC297" s="27">
        <f t="shared" si="132"/>
        <v>9.5</v>
      </c>
    </row>
    <row r="298" spans="1:29" x14ac:dyDescent="0.3">
      <c r="A298" s="69" t="s">
        <v>436</v>
      </c>
      <c r="B298" s="138">
        <v>39.1</v>
      </c>
      <c r="C298" s="137">
        <v>0.55600000000000005</v>
      </c>
      <c r="D298" s="137"/>
      <c r="E298" s="137"/>
      <c r="F298" s="137"/>
      <c r="G298" s="137"/>
      <c r="H298" s="137">
        <f>B298*$H$797</f>
        <v>1.2515378810858748</v>
      </c>
      <c r="I298" s="137">
        <f t="shared" si="117"/>
        <v>1.2515378810858748</v>
      </c>
      <c r="J298" s="137">
        <f t="shared" si="116"/>
        <v>1.8075378810858749</v>
      </c>
      <c r="K298" s="137"/>
      <c r="L298" s="137">
        <f>VLOOKUP(A298,'Показ 16.11'!$B$2:$D$742,3,0)</f>
        <v>1.1779999999999999</v>
      </c>
      <c r="M298" s="137" t="str">
        <f>VLOOKUP(A298,'31.12ЛК ПОКАЗ'!$B$15:$H$1504,7,0)</f>
        <v>-</v>
      </c>
      <c r="N298" s="137">
        <f>VLOOKUP(A298,'Показ 31.12'!$B$2:$D$742,3,0)</f>
        <v>1.2490000000000001</v>
      </c>
      <c r="O298" s="137">
        <f>N298</f>
        <v>1.2490000000000001</v>
      </c>
      <c r="P298" s="137">
        <f t="shared" si="130"/>
        <v>7.1000000000000174E-2</v>
      </c>
      <c r="Q298" s="137">
        <f t="shared" si="131"/>
        <v>39.1</v>
      </c>
      <c r="R298" s="137"/>
      <c r="S298" s="137">
        <f t="shared" si="118"/>
        <v>7.1000000000000174E-2</v>
      </c>
      <c r="T298" s="137">
        <f t="shared" si="127"/>
        <v>1.2490000000000001</v>
      </c>
      <c r="U298" s="75"/>
      <c r="W298" s="27"/>
      <c r="X298">
        <f>VLOOKUP(A298,РАСЧЕТ!B:S,18,0)</f>
        <v>1.2515378810858748</v>
      </c>
      <c r="Y298" s="27">
        <f t="shared" si="119"/>
        <v>0</v>
      </c>
      <c r="AB298" t="s">
        <v>4007</v>
      </c>
      <c r="AC298" s="27">
        <f t="shared" si="132"/>
        <v>1.2490000000000001</v>
      </c>
    </row>
    <row r="299" spans="1:29" x14ac:dyDescent="0.3">
      <c r="A299" s="69" t="s">
        <v>467</v>
      </c>
      <c r="B299" s="138">
        <v>61.7</v>
      </c>
      <c r="C299" s="137">
        <v>20.065999999999999</v>
      </c>
      <c r="D299" s="137">
        <f>VLOOKUP(A299,'31.03ЛК ПОКАЗ'!$B$15:$J$1504,9,0)</f>
        <v>24.068999999999999</v>
      </c>
      <c r="E299" s="137">
        <f>D299</f>
        <v>24.068999999999999</v>
      </c>
      <c r="F299" s="137">
        <f>E299-C299</f>
        <v>4.0030000000000001</v>
      </c>
      <c r="G299" s="137">
        <f>B299</f>
        <v>61.7</v>
      </c>
      <c r="H299" s="137"/>
      <c r="I299" s="137">
        <f t="shared" si="117"/>
        <v>4.0030000000000001</v>
      </c>
      <c r="J299" s="137">
        <f t="shared" si="116"/>
        <v>24.068999999999999</v>
      </c>
      <c r="K299" s="137"/>
      <c r="L299" s="137">
        <f>VLOOKUP(A299,'Показ 16.11'!$B$2:$D$742,3,0)</f>
        <v>26.89</v>
      </c>
      <c r="M299" s="137">
        <f>VLOOKUP(A299,'31.12ЛК ПОКАЗ'!$B$15:$H$1504,7,0)</f>
        <v>27.300999999999998</v>
      </c>
      <c r="N299" s="137">
        <f>VLOOKUP(A299,'Показ 31.12'!$B$2:$D$742,3,0)</f>
        <v>28.504000000000001</v>
      </c>
      <c r="O299" s="137">
        <f>M299</f>
        <v>27.300999999999998</v>
      </c>
      <c r="P299" s="137">
        <f t="shared" si="130"/>
        <v>0.41099999999999781</v>
      </c>
      <c r="Q299" s="137">
        <f t="shared" si="131"/>
        <v>61.7</v>
      </c>
      <c r="R299" s="137"/>
      <c r="S299" s="137">
        <f t="shared" si="118"/>
        <v>0.41099999999999781</v>
      </c>
      <c r="T299" s="137">
        <f t="shared" si="127"/>
        <v>27.300999999999998</v>
      </c>
      <c r="U299" s="75"/>
      <c r="W299" s="27"/>
      <c r="X299">
        <f>VLOOKUP(A299,РАСЧЕТ!B:S,18,0)</f>
        <v>4.0030000000000001</v>
      </c>
      <c r="Y299" s="27">
        <f t="shared" si="119"/>
        <v>0</v>
      </c>
      <c r="AB299" s="27">
        <f>J299</f>
        <v>24.068999999999999</v>
      </c>
      <c r="AC299" s="27">
        <f t="shared" si="132"/>
        <v>27.300999999999998</v>
      </c>
    </row>
    <row r="300" spans="1:29" x14ac:dyDescent="0.3">
      <c r="A300" s="69" t="s">
        <v>426</v>
      </c>
      <c r="B300" s="138">
        <v>32.5</v>
      </c>
      <c r="C300" s="137">
        <v>7.0380000000000003</v>
      </c>
      <c r="D300" s="137"/>
      <c r="E300" s="137"/>
      <c r="F300" s="137"/>
      <c r="G300" s="137"/>
      <c r="H300" s="137">
        <f>B300*$H$797</f>
        <v>1.0402808474498959</v>
      </c>
      <c r="I300" s="137">
        <f t="shared" si="117"/>
        <v>1.0402808474498959</v>
      </c>
      <c r="J300" s="137">
        <f t="shared" si="116"/>
        <v>8.0782808474498964</v>
      </c>
      <c r="K300" s="137"/>
      <c r="L300" s="137">
        <f>VLOOKUP(A300,'Показ 16.11'!$B$2:$D$742,3,0)</f>
        <v>9.94</v>
      </c>
      <c r="M300" s="137" t="str">
        <f>VLOOKUP(A300,'31.12ЛК ПОКАЗ'!$B$15:$H$1504,7,0)</f>
        <v>-</v>
      </c>
      <c r="N300" s="159">
        <f>VLOOKUP(A300,'Показ 31.12'!$B$2:$D$742,3,0)</f>
        <v>10.536</v>
      </c>
      <c r="O300" s="137">
        <f>N300</f>
        <v>10.536</v>
      </c>
      <c r="P300" s="137">
        <f t="shared" si="130"/>
        <v>0.59600000000000009</v>
      </c>
      <c r="Q300" s="137">
        <f t="shared" si="131"/>
        <v>32.5</v>
      </c>
      <c r="R300" s="137"/>
      <c r="S300" s="137">
        <f t="shared" si="118"/>
        <v>0.59600000000000009</v>
      </c>
      <c r="T300" s="137">
        <f t="shared" si="127"/>
        <v>10.536</v>
      </c>
      <c r="U300" s="75"/>
      <c r="W300" s="27"/>
      <c r="X300">
        <f>VLOOKUP(A300,РАСЧЕТ!B:S,18,0)</f>
        <v>1.0402808474498959</v>
      </c>
      <c r="Y300" s="27">
        <f t="shared" si="119"/>
        <v>0</v>
      </c>
      <c r="AB300" t="s">
        <v>4007</v>
      </c>
      <c r="AC300" s="27">
        <f t="shared" si="132"/>
        <v>10.536</v>
      </c>
    </row>
    <row r="301" spans="1:29" x14ac:dyDescent="0.3">
      <c r="A301" s="69" t="s">
        <v>484</v>
      </c>
      <c r="B301" s="138">
        <v>33.6</v>
      </c>
      <c r="C301" s="137">
        <v>11.948</v>
      </c>
      <c r="D301" s="137"/>
      <c r="E301" s="137"/>
      <c r="F301" s="137"/>
      <c r="G301" s="137"/>
      <c r="H301" s="137">
        <f>B301*$H$797</f>
        <v>1.0754903530558924</v>
      </c>
      <c r="I301" s="137">
        <f t="shared" si="117"/>
        <v>1.0754903530558924</v>
      </c>
      <c r="J301" s="137">
        <f t="shared" si="116"/>
        <v>13.023490353055893</v>
      </c>
      <c r="K301" s="137"/>
      <c r="L301" s="137">
        <f>VLOOKUP(A301,'Показ 16.11'!$B$2:$D$742,3,0)</f>
        <v>8.0020000000000007</v>
      </c>
      <c r="M301" s="137">
        <f>VLOOKUP(A301,'31.12ЛК ПОКАЗ'!$B$15:$H$1504,7,0)</f>
        <v>8.1969999999999992</v>
      </c>
      <c r="N301" s="137">
        <f>VLOOKUP(A301,'Показ 31.12'!$B$2:$D$742,3,0)</f>
        <v>8.4819999999999993</v>
      </c>
      <c r="O301" s="137">
        <f>M301</f>
        <v>8.1969999999999992</v>
      </c>
      <c r="P301" s="137">
        <f t="shared" si="130"/>
        <v>0.19499999999999851</v>
      </c>
      <c r="Q301" s="137">
        <f t="shared" si="131"/>
        <v>33.6</v>
      </c>
      <c r="R301" s="137"/>
      <c r="S301" s="137">
        <f t="shared" si="118"/>
        <v>0.19499999999999851</v>
      </c>
      <c r="T301" s="137">
        <f t="shared" si="127"/>
        <v>8.1969999999999992</v>
      </c>
      <c r="U301" s="75"/>
      <c r="W301" s="27"/>
      <c r="X301">
        <f>VLOOKUP(A301,РАСЧЕТ!B:S,18,0)</f>
        <v>1.0754903530558924</v>
      </c>
      <c r="Y301" s="27">
        <f t="shared" si="119"/>
        <v>0</v>
      </c>
      <c r="AB301" t="s">
        <v>4007</v>
      </c>
      <c r="AC301" s="27">
        <f t="shared" si="132"/>
        <v>8.1969999999999992</v>
      </c>
    </row>
    <row r="302" spans="1:29" x14ac:dyDescent="0.3">
      <c r="A302" s="69" t="s">
        <v>252</v>
      </c>
      <c r="B302" s="138">
        <v>72.599999999999994</v>
      </c>
      <c r="C302" s="137">
        <v>8.3650000000000002</v>
      </c>
      <c r="D302" s="137"/>
      <c r="E302" s="137"/>
      <c r="F302" s="137"/>
      <c r="G302" s="137"/>
      <c r="H302" s="137">
        <f>B302*$H$797</f>
        <v>2.323827369995767</v>
      </c>
      <c r="I302" s="137">
        <f t="shared" si="117"/>
        <v>2.323827369995767</v>
      </c>
      <c r="J302" s="137">
        <f t="shared" si="116"/>
        <v>10.688827369995767</v>
      </c>
      <c r="K302" s="137"/>
      <c r="L302" s="137">
        <f>VLOOKUP(A302,'Показ 16.11'!$B$2:$D$742,3,0)</f>
        <v>14.247</v>
      </c>
      <c r="M302" s="137" t="str">
        <f>VLOOKUP(A302,'31.12ЛК ПОКАЗ'!$B$15:$H$1504,7,0)</f>
        <v>-</v>
      </c>
      <c r="N302" s="137">
        <f>VLOOKUP(A302,'Показ 31.12'!$B$2:$D$742,3,0)</f>
        <v>15.102</v>
      </c>
      <c r="O302" s="137">
        <f>N302</f>
        <v>15.102</v>
      </c>
      <c r="P302" s="137">
        <f t="shared" si="130"/>
        <v>0.85500000000000043</v>
      </c>
      <c r="Q302" s="137">
        <f t="shared" si="131"/>
        <v>72.599999999999994</v>
      </c>
      <c r="R302" s="137"/>
      <c r="S302" s="137">
        <f t="shared" si="118"/>
        <v>0.85500000000000043</v>
      </c>
      <c r="T302" s="137">
        <f t="shared" si="127"/>
        <v>15.102</v>
      </c>
      <c r="U302" s="75"/>
      <c r="W302" s="27"/>
      <c r="X302">
        <f>VLOOKUP(A302,РАСЧЕТ!B:S,18,0)</f>
        <v>2.323827369995767</v>
      </c>
      <c r="Y302" s="27">
        <f t="shared" si="119"/>
        <v>0</v>
      </c>
      <c r="AB302" t="s">
        <v>4007</v>
      </c>
      <c r="AC302" s="27">
        <f t="shared" si="132"/>
        <v>15.102</v>
      </c>
    </row>
    <row r="303" spans="1:29" x14ac:dyDescent="0.3">
      <c r="A303" s="69" t="s">
        <v>472</v>
      </c>
      <c r="B303" s="138">
        <v>60.6</v>
      </c>
      <c r="C303" s="137">
        <v>9.6509999999999998</v>
      </c>
      <c r="D303" s="137"/>
      <c r="E303" s="137"/>
      <c r="F303" s="137"/>
      <c r="G303" s="137"/>
      <c r="H303" s="137">
        <f>B303*$H$797</f>
        <v>1.9397236724758058</v>
      </c>
      <c r="I303" s="137">
        <f t="shared" si="117"/>
        <v>1.9397236724758058</v>
      </c>
      <c r="J303" s="137">
        <f t="shared" si="116"/>
        <v>11.590723672475805</v>
      </c>
      <c r="K303" s="137"/>
      <c r="L303" s="137">
        <f>VLOOKUP(A303,'Показ 16.11'!$B$2:$D$742,3,0)</f>
        <v>16.042999999999999</v>
      </c>
      <c r="M303" s="137" t="str">
        <f>VLOOKUP(A303,'31.12ЛК ПОКАЗ'!$B$15:$H$1504,7,0)</f>
        <v>-</v>
      </c>
      <c r="N303" s="137">
        <f>VLOOKUP(A303,'Показ 31.12'!$B$2:$D$742,3,0)</f>
        <v>17.004999999999999</v>
      </c>
      <c r="O303" s="137">
        <f>N303</f>
        <v>17.004999999999999</v>
      </c>
      <c r="P303" s="137">
        <f t="shared" si="130"/>
        <v>0.96199999999999974</v>
      </c>
      <c r="Q303" s="137">
        <f t="shared" si="131"/>
        <v>60.6</v>
      </c>
      <c r="R303" s="137"/>
      <c r="S303" s="137">
        <f t="shared" si="118"/>
        <v>0.96199999999999974</v>
      </c>
      <c r="T303" s="137">
        <f t="shared" si="127"/>
        <v>17.004999999999999</v>
      </c>
      <c r="U303" s="75"/>
      <c r="W303" s="27"/>
      <c r="X303">
        <f>VLOOKUP(A303,РАСЧЕТ!B:S,18,0)</f>
        <v>1.9397236724758058</v>
      </c>
      <c r="Y303" s="27">
        <f t="shared" si="119"/>
        <v>0</v>
      </c>
      <c r="AB303" t="s">
        <v>4007</v>
      </c>
      <c r="AC303" s="27">
        <f t="shared" si="132"/>
        <v>17.004999999999999</v>
      </c>
    </row>
    <row r="304" spans="1:29" x14ac:dyDescent="0.3">
      <c r="A304" s="69" t="s">
        <v>412</v>
      </c>
      <c r="B304" s="138">
        <v>39.299999999999997</v>
      </c>
      <c r="C304" s="137">
        <v>10.199999999999999</v>
      </c>
      <c r="D304" s="137">
        <f>VLOOKUP(A304,'31.03ЛК ПОКАЗ'!$B$15:$J$1504,9,0)</f>
        <v>11.3</v>
      </c>
      <c r="E304" s="137">
        <f>D304</f>
        <v>11.3</v>
      </c>
      <c r="F304" s="137">
        <f>E304-C304</f>
        <v>1.1000000000000014</v>
      </c>
      <c r="G304" s="137">
        <f>B304</f>
        <v>39.299999999999997</v>
      </c>
      <c r="H304" s="137"/>
      <c r="I304" s="137">
        <f t="shared" si="117"/>
        <v>1.1000000000000014</v>
      </c>
      <c r="J304" s="137">
        <f t="shared" si="116"/>
        <v>11.3</v>
      </c>
      <c r="K304" s="137"/>
      <c r="L304" s="137">
        <v>12.05</v>
      </c>
      <c r="M304" s="137">
        <f>VLOOKUP(A304,'31.12ЛК ПОКАЗ'!$B$15:$H$1504,7,0)</f>
        <v>12.3</v>
      </c>
      <c r="N304" s="137"/>
      <c r="O304" s="137">
        <f>M304</f>
        <v>12.3</v>
      </c>
      <c r="P304" s="137">
        <f t="shared" si="130"/>
        <v>0.25</v>
      </c>
      <c r="Q304" s="137">
        <f t="shared" si="131"/>
        <v>39.299999999999997</v>
      </c>
      <c r="R304" s="137"/>
      <c r="S304" s="137">
        <f t="shared" si="118"/>
        <v>0.25</v>
      </c>
      <c r="T304" s="137">
        <f t="shared" si="127"/>
        <v>12.3</v>
      </c>
      <c r="U304" s="75"/>
      <c r="W304" s="27"/>
      <c r="X304">
        <f>VLOOKUP(A304,РАСЧЕТ!B:S,18,0)</f>
        <v>1.1000000000000014</v>
      </c>
      <c r="Y304" s="27">
        <f t="shared" si="119"/>
        <v>0</v>
      </c>
      <c r="AB304" s="27">
        <f>J304</f>
        <v>11.3</v>
      </c>
      <c r="AC304" s="27">
        <f t="shared" si="132"/>
        <v>12.3</v>
      </c>
    </row>
    <row r="305" spans="1:29" x14ac:dyDescent="0.3">
      <c r="A305" s="69" t="s">
        <v>475</v>
      </c>
      <c r="B305" s="138">
        <v>32</v>
      </c>
      <c r="C305" s="137">
        <v>4.8780000000000001</v>
      </c>
      <c r="D305" s="137"/>
      <c r="E305" s="137"/>
      <c r="F305" s="137"/>
      <c r="G305" s="137"/>
      <c r="H305" s="137">
        <f>B305*$H$797</f>
        <v>1.0242765267198974</v>
      </c>
      <c r="I305" s="137">
        <f t="shared" si="117"/>
        <v>1.0242765267198974</v>
      </c>
      <c r="J305" s="137">
        <f t="shared" si="116"/>
        <v>5.9022765267198976</v>
      </c>
      <c r="K305" s="137"/>
      <c r="L305" s="137">
        <f>VLOOKUP(A305,'Показ 16.11'!$B$2:$D$742,3,0)</f>
        <v>10.156000000000001</v>
      </c>
      <c r="M305" s="137" t="str">
        <f>VLOOKUP(A305,'31.12ЛК ПОКАЗ'!$B$15:$H$1504,7,0)</f>
        <v>-</v>
      </c>
      <c r="N305" s="137">
        <f>VLOOKUP(A305,'Показ 31.12'!$B$2:$D$742,3,0)</f>
        <v>10.765000000000001</v>
      </c>
      <c r="O305" s="137">
        <f>N305</f>
        <v>10.765000000000001</v>
      </c>
      <c r="P305" s="137">
        <f t="shared" si="130"/>
        <v>0.60899999999999999</v>
      </c>
      <c r="Q305" s="137">
        <f t="shared" si="131"/>
        <v>32</v>
      </c>
      <c r="R305" s="137"/>
      <c r="S305" s="137">
        <f t="shared" si="118"/>
        <v>0.60899999999999999</v>
      </c>
      <c r="T305" s="137">
        <f t="shared" si="127"/>
        <v>10.765000000000001</v>
      </c>
      <c r="W305" s="27"/>
      <c r="X305">
        <f>VLOOKUP(A305,РАСЧЕТ!B:S,18,0)</f>
        <v>1.0242765267198974</v>
      </c>
      <c r="Y305" s="27">
        <f t="shared" si="119"/>
        <v>0</v>
      </c>
      <c r="AB305" t="s">
        <v>4007</v>
      </c>
      <c r="AC305" s="27">
        <f t="shared" si="132"/>
        <v>10.765000000000001</v>
      </c>
    </row>
    <row r="306" spans="1:29" x14ac:dyDescent="0.3">
      <c r="A306" s="69" t="s">
        <v>410</v>
      </c>
      <c r="B306" s="138">
        <v>31.7</v>
      </c>
      <c r="C306" s="137">
        <v>4.8780000000000001</v>
      </c>
      <c r="D306" s="137"/>
      <c r="E306" s="137"/>
      <c r="F306" s="137"/>
      <c r="G306" s="137"/>
      <c r="H306" s="137">
        <f>B306*$H$797</f>
        <v>1.0146739342818984</v>
      </c>
      <c r="I306" s="137">
        <f t="shared" si="117"/>
        <v>1.0146739342818984</v>
      </c>
      <c r="J306" s="137">
        <f t="shared" si="116"/>
        <v>5.8926739342818983</v>
      </c>
      <c r="K306" s="137"/>
      <c r="L306" s="137">
        <f>VLOOKUP(A306,'Показ 16.11'!$B$2:$D$742,3,0)</f>
        <v>6.4420000000000002</v>
      </c>
      <c r="M306" s="137" t="str">
        <f>VLOOKUP(A306,'31.12ЛК ПОКАЗ'!$B$15:$H$1504,7,0)</f>
        <v>-</v>
      </c>
      <c r="N306" s="137">
        <f>VLOOKUP(A306,'Показ 31.12'!$B$2:$D$742,3,0)</f>
        <v>6.8289999999999997</v>
      </c>
      <c r="O306" s="137">
        <f>N306</f>
        <v>6.8289999999999997</v>
      </c>
      <c r="P306" s="137">
        <f t="shared" si="130"/>
        <v>0.38699999999999957</v>
      </c>
      <c r="Q306" s="137">
        <f t="shared" si="131"/>
        <v>31.7</v>
      </c>
      <c r="R306" s="137"/>
      <c r="S306" s="137">
        <f t="shared" si="118"/>
        <v>0.38699999999999957</v>
      </c>
      <c r="T306" s="137">
        <f t="shared" si="127"/>
        <v>6.8289999999999997</v>
      </c>
      <c r="U306" s="75"/>
      <c r="W306" s="27"/>
      <c r="X306">
        <f>VLOOKUP(A306,РАСЧЕТ!B:S,18,0)</f>
        <v>1.0146739342818984</v>
      </c>
      <c r="Y306" s="27">
        <f t="shared" si="119"/>
        <v>0</v>
      </c>
      <c r="AB306" t="s">
        <v>4007</v>
      </c>
      <c r="AC306" s="27">
        <f t="shared" si="132"/>
        <v>6.8289999999999997</v>
      </c>
    </row>
    <row r="307" spans="1:29" s="157" customFormat="1" x14ac:dyDescent="0.3">
      <c r="A307" s="153" t="s">
        <v>460</v>
      </c>
      <c r="B307" s="154">
        <v>39.1</v>
      </c>
      <c r="C307" s="155">
        <v>2.5579999999999985</v>
      </c>
      <c r="D307" s="155">
        <v>2.5579999999999985</v>
      </c>
      <c r="E307" s="155">
        <f>D307</f>
        <v>2.5579999999999985</v>
      </c>
      <c r="F307" s="155">
        <f>E307-C307</f>
        <v>0</v>
      </c>
      <c r="G307" s="155">
        <f>B307</f>
        <v>39.1</v>
      </c>
      <c r="H307" s="155"/>
      <c r="I307" s="137">
        <f t="shared" si="117"/>
        <v>0</v>
      </c>
      <c r="J307" s="155">
        <f t="shared" si="116"/>
        <v>2.5579999999999985</v>
      </c>
      <c r="K307" s="155"/>
      <c r="L307" s="155">
        <f>J307</f>
        <v>2.5579999999999985</v>
      </c>
      <c r="M307" s="155" t="str">
        <f>VLOOKUP(A307,'31.12ЛК ПОКАЗ'!$B$15:$H$1504,7,0)</f>
        <v>-</v>
      </c>
      <c r="N307" s="155"/>
      <c r="O307" s="155"/>
      <c r="P307" s="155"/>
      <c r="Q307" s="155"/>
      <c r="R307" s="155">
        <f>B307*$R$797</f>
        <v>0.55030727955568304</v>
      </c>
      <c r="S307" s="137">
        <f t="shared" si="118"/>
        <v>0.55030727955568304</v>
      </c>
      <c r="T307" s="155">
        <f t="shared" si="127"/>
        <v>3.1083072795556816</v>
      </c>
      <c r="U307" s="156"/>
      <c r="W307" s="155"/>
      <c r="X307">
        <f>VLOOKUP(A307,РАСЧЕТ!B:S,18,0)</f>
        <v>0</v>
      </c>
      <c r="Y307" s="27">
        <f t="shared" si="119"/>
        <v>0</v>
      </c>
      <c r="AB307" s="27">
        <f>J307</f>
        <v>2.5579999999999985</v>
      </c>
      <c r="AC307" t="s">
        <v>4007</v>
      </c>
    </row>
    <row r="308" spans="1:29" x14ac:dyDescent="0.3">
      <c r="A308" s="69" t="s">
        <v>477</v>
      </c>
      <c r="B308" s="138">
        <v>61.7</v>
      </c>
      <c r="C308" s="137">
        <v>15.532</v>
      </c>
      <c r="D308" s="137"/>
      <c r="E308" s="137"/>
      <c r="F308" s="137"/>
      <c r="G308" s="137"/>
      <c r="H308" s="137">
        <f>B308*$H$797</f>
        <v>1.9749331780818022</v>
      </c>
      <c r="I308" s="137">
        <f t="shared" si="117"/>
        <v>1.9749331780818022</v>
      </c>
      <c r="J308" s="137">
        <f t="shared" si="116"/>
        <v>17.506933178081802</v>
      </c>
      <c r="K308" s="137"/>
      <c r="L308" s="137">
        <f>VLOOKUP(A308,'Показ 16.11'!$B$2:$D$742,3,0)</f>
        <v>21.41</v>
      </c>
      <c r="M308" s="137" t="str">
        <f>VLOOKUP(A308,'31.12ЛК ПОКАЗ'!$B$15:$H$1504,7,0)</f>
        <v>-</v>
      </c>
      <c r="N308" s="137">
        <f>VLOOKUP(A308,'Показ 31.12'!$B$2:$D$742,3,0)</f>
        <v>22.695</v>
      </c>
      <c r="O308" s="137">
        <f>N308</f>
        <v>22.695</v>
      </c>
      <c r="P308" s="137">
        <f>O308-L308</f>
        <v>1.2850000000000001</v>
      </c>
      <c r="Q308" s="137">
        <f>B308</f>
        <v>61.7</v>
      </c>
      <c r="R308" s="137"/>
      <c r="S308" s="137">
        <f t="shared" si="118"/>
        <v>1.2850000000000001</v>
      </c>
      <c r="T308" s="137">
        <f t="shared" si="127"/>
        <v>22.695</v>
      </c>
      <c r="U308" s="75"/>
      <c r="W308" s="27"/>
      <c r="X308">
        <f>VLOOKUP(A308,РАСЧЕТ!B:S,18,0)</f>
        <v>1.9749331780818022</v>
      </c>
      <c r="Y308" s="27">
        <f t="shared" si="119"/>
        <v>0</v>
      </c>
      <c r="AB308" t="s">
        <v>4007</v>
      </c>
      <c r="AC308" s="27">
        <f t="shared" ref="AC308:AC312" si="136">T308</f>
        <v>22.695</v>
      </c>
    </row>
    <row r="309" spans="1:29" x14ac:dyDescent="0.3">
      <c r="A309" s="69" t="s">
        <v>433</v>
      </c>
      <c r="B309" s="138">
        <v>32.5</v>
      </c>
      <c r="C309" s="137">
        <v>9.0399999999999991</v>
      </c>
      <c r="D309" s="137"/>
      <c r="E309" s="137"/>
      <c r="F309" s="137"/>
      <c r="G309" s="137"/>
      <c r="H309" s="137">
        <f>B309*$H$797</f>
        <v>1.0402808474498959</v>
      </c>
      <c r="I309" s="137">
        <f t="shared" si="117"/>
        <v>1.0402808474498959</v>
      </c>
      <c r="J309" s="137">
        <f t="shared" si="116"/>
        <v>10.080280847449895</v>
      </c>
      <c r="K309" s="137"/>
      <c r="L309" s="137">
        <f>VLOOKUP(A309,'Показ 16.11'!$B$2:$D$742,3,0)</f>
        <v>11.526999999999999</v>
      </c>
      <c r="M309" s="137" t="str">
        <f>VLOOKUP(A309,'31.12ЛК ПОКАЗ'!$B$15:$H$1504,7,0)</f>
        <v>-</v>
      </c>
      <c r="N309" s="137">
        <f>VLOOKUP(A309,'Показ 31.12'!$B$2:$D$742,3,0)</f>
        <v>12.218999999999999</v>
      </c>
      <c r="O309" s="137">
        <f>N309</f>
        <v>12.218999999999999</v>
      </c>
      <c r="P309" s="137">
        <f>O309-L309</f>
        <v>0.69200000000000017</v>
      </c>
      <c r="Q309" s="137">
        <f>B309</f>
        <v>32.5</v>
      </c>
      <c r="R309" s="137"/>
      <c r="S309" s="137">
        <f t="shared" si="118"/>
        <v>0.69200000000000017</v>
      </c>
      <c r="T309" s="137">
        <f t="shared" si="127"/>
        <v>12.218999999999999</v>
      </c>
      <c r="U309" s="75"/>
      <c r="W309" s="27"/>
      <c r="X309">
        <f>VLOOKUP(A309,РАСЧЕТ!B:S,18,0)</f>
        <v>1.0402808474498959</v>
      </c>
      <c r="Y309" s="27">
        <f t="shared" si="119"/>
        <v>0</v>
      </c>
      <c r="AB309" t="s">
        <v>4007</v>
      </c>
      <c r="AC309" s="27">
        <f t="shared" si="136"/>
        <v>12.218999999999999</v>
      </c>
    </row>
    <row r="310" spans="1:29" x14ac:dyDescent="0.3">
      <c r="A310" s="69" t="s">
        <v>479</v>
      </c>
      <c r="B310" s="138">
        <v>33.6</v>
      </c>
      <c r="C310" s="137">
        <v>8.0630000000000006</v>
      </c>
      <c r="D310" s="137"/>
      <c r="E310" s="137"/>
      <c r="F310" s="137"/>
      <c r="G310" s="137"/>
      <c r="H310" s="137">
        <f>B310*$H$797</f>
        <v>1.0754903530558924</v>
      </c>
      <c r="I310" s="137">
        <f t="shared" si="117"/>
        <v>1.0754903530558924</v>
      </c>
      <c r="J310" s="137">
        <f t="shared" si="116"/>
        <v>9.138490353055893</v>
      </c>
      <c r="K310" s="137"/>
      <c r="L310" s="137">
        <f>VLOOKUP(A310,'Показ 16.11'!$B$2:$D$742,3,0)</f>
        <v>11.263</v>
      </c>
      <c r="M310" s="137" t="str">
        <f>VLOOKUP(A310,'31.12ЛК ПОКАЗ'!$B$15:$H$1504,7,0)</f>
        <v>-</v>
      </c>
      <c r="N310" s="137">
        <f>VLOOKUP(A310,'Показ 31.12'!$B$2:$D$742,3,0)</f>
        <v>11.923</v>
      </c>
      <c r="O310" s="137">
        <f>N310</f>
        <v>11.923</v>
      </c>
      <c r="P310" s="137">
        <f>O310-L310</f>
        <v>0.66000000000000014</v>
      </c>
      <c r="Q310" s="137">
        <f>B310</f>
        <v>33.6</v>
      </c>
      <c r="R310" s="137"/>
      <c r="S310" s="137">
        <f t="shared" si="118"/>
        <v>0.66000000000000014</v>
      </c>
      <c r="T310" s="137">
        <f t="shared" si="127"/>
        <v>11.923</v>
      </c>
      <c r="U310" s="75"/>
      <c r="W310" s="27"/>
      <c r="X310">
        <f>VLOOKUP(A310,РАСЧЕТ!B:S,18,0)</f>
        <v>1.0754903530558924</v>
      </c>
      <c r="Y310" s="27">
        <f t="shared" si="119"/>
        <v>0</v>
      </c>
      <c r="AB310" t="s">
        <v>4007</v>
      </c>
      <c r="AC310" s="27">
        <f t="shared" si="136"/>
        <v>11.923</v>
      </c>
    </row>
    <row r="311" spans="1:29" x14ac:dyDescent="0.3">
      <c r="A311" s="69" t="s">
        <v>482</v>
      </c>
      <c r="B311" s="138">
        <v>60.6</v>
      </c>
      <c r="C311" s="137">
        <v>12.653</v>
      </c>
      <c r="D311" s="137">
        <f>VLOOKUP(A311,'31.03ЛК ПОКАЗ'!$B$15:$J$1504,9,0)</f>
        <v>14.206</v>
      </c>
      <c r="E311" s="137">
        <f>D311</f>
        <v>14.206</v>
      </c>
      <c r="F311" s="137">
        <f>E311-C311</f>
        <v>1.552999999999999</v>
      </c>
      <c r="G311" s="137">
        <f>B311</f>
        <v>60.6</v>
      </c>
      <c r="H311" s="137"/>
      <c r="I311" s="137">
        <f t="shared" si="117"/>
        <v>1.552999999999999</v>
      </c>
      <c r="J311" s="137">
        <f t="shared" si="116"/>
        <v>14.206</v>
      </c>
      <c r="K311" s="137"/>
      <c r="L311" s="137">
        <f>VLOOKUP(A311,'Показ 16.11'!$B$2:$D$742,3,0)</f>
        <v>15.622999999999999</v>
      </c>
      <c r="M311" s="137">
        <f>VLOOKUP(A311,'31.12ЛК ПОКАЗ'!$B$15:$H$1504,7,0)</f>
        <v>15.92</v>
      </c>
      <c r="N311" s="137">
        <f>VLOOKUP(A311,'Показ 31.12'!$B$2:$D$742,3,0)</f>
        <v>16.556000000000001</v>
      </c>
      <c r="O311" s="137">
        <f>M311</f>
        <v>15.92</v>
      </c>
      <c r="P311" s="137">
        <f>O311-L311</f>
        <v>0.2970000000000006</v>
      </c>
      <c r="Q311" s="137">
        <f>B311</f>
        <v>60.6</v>
      </c>
      <c r="R311" s="137"/>
      <c r="S311" s="137">
        <f t="shared" si="118"/>
        <v>0.2970000000000006</v>
      </c>
      <c r="T311" s="137">
        <f t="shared" si="127"/>
        <v>15.92</v>
      </c>
      <c r="U311" s="75"/>
      <c r="W311" s="27"/>
      <c r="X311">
        <f>VLOOKUP(A311,РАСЧЕТ!B:S,18,0)</f>
        <v>1.552999999999999</v>
      </c>
      <c r="Y311" s="27">
        <f t="shared" si="119"/>
        <v>0</v>
      </c>
      <c r="AB311" s="27">
        <f t="shared" ref="AB311:AB312" si="137">J311</f>
        <v>14.206</v>
      </c>
      <c r="AC311" s="27">
        <f t="shared" si="136"/>
        <v>15.92</v>
      </c>
    </row>
    <row r="312" spans="1:29" x14ac:dyDescent="0.3">
      <c r="A312" s="69" t="s">
        <v>414</v>
      </c>
      <c r="B312" s="138">
        <v>39.299999999999997</v>
      </c>
      <c r="C312" s="137">
        <v>8.7840000000000007</v>
      </c>
      <c r="D312" s="137">
        <f>VLOOKUP(A312,'31.03ЛК ПОКАЗ'!$B$15:$J$1504,9,0)</f>
        <v>10.215</v>
      </c>
      <c r="E312" s="137">
        <f>D312</f>
        <v>10.215</v>
      </c>
      <c r="F312" s="137">
        <f>E312-C312</f>
        <v>1.4309999999999992</v>
      </c>
      <c r="G312" s="137">
        <f>B312</f>
        <v>39.299999999999997</v>
      </c>
      <c r="H312" s="137"/>
      <c r="I312" s="137">
        <f t="shared" si="117"/>
        <v>1.4309999999999992</v>
      </c>
      <c r="J312" s="137">
        <f t="shared" si="116"/>
        <v>10.215</v>
      </c>
      <c r="K312" s="137"/>
      <c r="L312" s="137">
        <f>VLOOKUP(A312,'Показ 16.11'!$B$2:$D$742,3,0)</f>
        <v>11.137</v>
      </c>
      <c r="M312" s="137" t="str">
        <f>VLOOKUP(A312,'31.12ЛК ПОКАЗ'!$B$15:$H$1504,7,0)</f>
        <v>-</v>
      </c>
      <c r="N312" s="137">
        <f>VLOOKUP(A312,'Показ 31.12'!$B$2:$D$742,3,0)</f>
        <v>11.805</v>
      </c>
      <c r="O312" s="137">
        <f>N312</f>
        <v>11.805</v>
      </c>
      <c r="P312" s="137">
        <f>O312-L312</f>
        <v>0.66799999999999926</v>
      </c>
      <c r="Q312" s="137">
        <f>B312</f>
        <v>39.299999999999997</v>
      </c>
      <c r="R312" s="137"/>
      <c r="S312" s="137">
        <f t="shared" si="118"/>
        <v>0.66799999999999926</v>
      </c>
      <c r="T312" s="137">
        <f t="shared" si="127"/>
        <v>11.805</v>
      </c>
      <c r="U312" s="75"/>
      <c r="W312" s="27"/>
      <c r="X312">
        <f>VLOOKUP(A312,РАСЧЕТ!B:S,18,0)</f>
        <v>1.4309999999999992</v>
      </c>
      <c r="Y312" s="27">
        <f t="shared" si="119"/>
        <v>0</v>
      </c>
      <c r="AB312" s="27">
        <f t="shared" si="137"/>
        <v>10.215</v>
      </c>
      <c r="AC312" s="27">
        <f t="shared" si="136"/>
        <v>11.805</v>
      </c>
    </row>
    <row r="313" spans="1:29" x14ac:dyDescent="0.3">
      <c r="A313" s="99" t="s">
        <v>249</v>
      </c>
      <c r="B313" s="138">
        <v>57.1</v>
      </c>
      <c r="C313" s="137">
        <v>4.8810000000000002</v>
      </c>
      <c r="D313" s="137"/>
      <c r="E313" s="137"/>
      <c r="F313" s="137"/>
      <c r="G313" s="137"/>
      <c r="H313" s="137">
        <f>B313*$H$797</f>
        <v>1.827693427365817</v>
      </c>
      <c r="I313" s="137">
        <f t="shared" si="117"/>
        <v>1.827693427365817</v>
      </c>
      <c r="J313" s="137">
        <f t="shared" si="116"/>
        <v>6.7086934273658176</v>
      </c>
      <c r="K313" s="137"/>
      <c r="L313" s="137"/>
      <c r="M313" s="137"/>
      <c r="N313" s="137"/>
      <c r="O313" s="137"/>
      <c r="P313" s="137"/>
      <c r="Q313" s="137"/>
      <c r="R313" s="137">
        <f>B313*$R$797</f>
        <v>0.80364566912095903</v>
      </c>
      <c r="S313" s="137">
        <f t="shared" si="118"/>
        <v>0.80364566912095903</v>
      </c>
      <c r="T313" s="137">
        <f>S313+J313</f>
        <v>7.5123390964867767</v>
      </c>
      <c r="U313" s="75"/>
      <c r="W313" s="27"/>
      <c r="X313">
        <f>VLOOKUP(A313,РАСЧЕТ!B:S,18,0)</f>
        <v>1.827693427365817</v>
      </c>
      <c r="Y313" s="27">
        <f t="shared" si="119"/>
        <v>0</v>
      </c>
      <c r="AB313" t="s">
        <v>4007</v>
      </c>
      <c r="AC313" t="s">
        <v>4007</v>
      </c>
    </row>
    <row r="314" spans="1:29" x14ac:dyDescent="0.3">
      <c r="A314" s="69" t="s">
        <v>417</v>
      </c>
      <c r="B314" s="138">
        <v>32</v>
      </c>
      <c r="C314" s="137">
        <v>8.9149999999999991</v>
      </c>
      <c r="D314" s="137"/>
      <c r="E314" s="137"/>
      <c r="F314" s="137"/>
      <c r="G314" s="137"/>
      <c r="H314" s="137">
        <f>B314*$H$797</f>
        <v>1.0242765267198974</v>
      </c>
      <c r="I314" s="137">
        <f t="shared" si="117"/>
        <v>1.0242765267198974</v>
      </c>
      <c r="J314" s="137">
        <f t="shared" si="116"/>
        <v>9.9392765267198975</v>
      </c>
      <c r="K314" s="137"/>
      <c r="L314" s="137">
        <f>VLOOKUP(A314,'Показ 16.11'!$B$2:$D$742,3,0)</f>
        <v>11.956</v>
      </c>
      <c r="M314" s="137">
        <f>VLOOKUP(A314,'31.12ЛК ПОКАЗ'!$B$15:$H$1504,7,0)</f>
        <v>12.7</v>
      </c>
      <c r="N314" s="137">
        <f>VLOOKUP(A314,'Показ 31.12'!$B$2:$D$742,3,0)</f>
        <v>12.675000000000001</v>
      </c>
      <c r="O314" s="137">
        <f>M314</f>
        <v>12.7</v>
      </c>
      <c r="P314" s="137">
        <f t="shared" ref="P314:P319" si="138">O314-L314</f>
        <v>0.74399999999999977</v>
      </c>
      <c r="Q314" s="137">
        <f t="shared" ref="Q314:Q319" si="139">B314</f>
        <v>32</v>
      </c>
      <c r="R314" s="137"/>
      <c r="S314" s="137">
        <f t="shared" si="118"/>
        <v>0.74399999999999977</v>
      </c>
      <c r="T314" s="137">
        <f t="shared" ref="T314:T319" si="140">L314+S314</f>
        <v>12.7</v>
      </c>
      <c r="U314" s="75"/>
      <c r="W314" s="27"/>
      <c r="X314">
        <f>VLOOKUP(A314,РАСЧЕТ!B:S,18,0)</f>
        <v>1.0242765267198974</v>
      </c>
      <c r="Y314" s="27">
        <f t="shared" si="119"/>
        <v>0</v>
      </c>
      <c r="AB314" t="s">
        <v>4007</v>
      </c>
      <c r="AC314" s="27">
        <f t="shared" ref="AC314:AC319" si="141">T314</f>
        <v>12.7</v>
      </c>
    </row>
    <row r="315" spans="1:29" x14ac:dyDescent="0.3">
      <c r="A315" s="69" t="s">
        <v>428</v>
      </c>
      <c r="B315" s="138">
        <v>31.7</v>
      </c>
      <c r="C315" s="137">
        <v>11.334</v>
      </c>
      <c r="D315" s="137"/>
      <c r="E315" s="137"/>
      <c r="F315" s="137"/>
      <c r="G315" s="137"/>
      <c r="H315" s="137">
        <f>B315*$H$797</f>
        <v>1.0146739342818984</v>
      </c>
      <c r="I315" s="137">
        <f t="shared" si="117"/>
        <v>1.0146739342818984</v>
      </c>
      <c r="J315" s="137">
        <f t="shared" si="116"/>
        <v>12.348673934281898</v>
      </c>
      <c r="K315" s="137"/>
      <c r="L315" s="137">
        <f>VLOOKUP(A315,'Показ 16.11'!$B$2:$D$742,3,0)</f>
        <v>15.685</v>
      </c>
      <c r="M315" s="137" t="str">
        <f>VLOOKUP(A315,'31.12ЛК ПОКАЗ'!$B$15:$H$1504,7,0)</f>
        <v>-</v>
      </c>
      <c r="N315" s="137">
        <f>VLOOKUP(A315,'Показ 31.12'!$B$2:$D$742,3,0)</f>
        <v>16.626000000000001</v>
      </c>
      <c r="O315" s="137">
        <f>N315</f>
        <v>16.626000000000001</v>
      </c>
      <c r="P315" s="137">
        <f t="shared" si="138"/>
        <v>0.94100000000000072</v>
      </c>
      <c r="Q315" s="137">
        <f t="shared" si="139"/>
        <v>31.7</v>
      </c>
      <c r="R315" s="137"/>
      <c r="S315" s="137">
        <f t="shared" si="118"/>
        <v>0.94100000000000072</v>
      </c>
      <c r="T315" s="137">
        <f t="shared" si="140"/>
        <v>16.626000000000001</v>
      </c>
      <c r="U315" s="75"/>
      <c r="W315" s="27"/>
      <c r="X315">
        <f>VLOOKUP(A315,РАСЧЕТ!B:S,18,0)</f>
        <v>1.0146739342818984</v>
      </c>
      <c r="Y315" s="27">
        <f t="shared" si="119"/>
        <v>0</v>
      </c>
      <c r="AB315" t="s">
        <v>4007</v>
      </c>
      <c r="AC315" s="27">
        <f t="shared" si="141"/>
        <v>16.626000000000001</v>
      </c>
    </row>
    <row r="316" spans="1:29" x14ac:dyDescent="0.3">
      <c r="A316" s="69" t="s">
        <v>401</v>
      </c>
      <c r="B316" s="138">
        <v>39.1</v>
      </c>
      <c r="C316" s="137">
        <v>5.2329999999999997</v>
      </c>
      <c r="D316" s="137">
        <f>VLOOKUP(A316,'31.03ЛК ПОКАЗ'!$B$15:$J$1504,7,0)</f>
        <v>6.1909999999999998</v>
      </c>
      <c r="E316" s="137">
        <f>D316</f>
        <v>6.1909999999999998</v>
      </c>
      <c r="F316" s="137">
        <f>E316-C316</f>
        <v>0.95800000000000018</v>
      </c>
      <c r="G316" s="137">
        <f>B316</f>
        <v>39.1</v>
      </c>
      <c r="H316" s="137"/>
      <c r="I316" s="137">
        <f t="shared" si="117"/>
        <v>0.95800000000000018</v>
      </c>
      <c r="J316" s="137">
        <f t="shared" si="116"/>
        <v>6.1909999999999998</v>
      </c>
      <c r="K316" s="137"/>
      <c r="L316" s="137">
        <f>VLOOKUP(A316,'Показ 16.11'!$B$2:$D$742,3,0)</f>
        <v>7.343</v>
      </c>
      <c r="M316" s="137">
        <f>VLOOKUP(A316,'31.12ЛК ПОКАЗ'!$B$15:$H$1504,7,0)</f>
        <v>7.6070000000000002</v>
      </c>
      <c r="N316" s="137">
        <f>VLOOKUP(A316,'Показ 31.12'!$B$2:$D$742,3,0)</f>
        <v>7.7839999999999998</v>
      </c>
      <c r="O316" s="137">
        <f>M316</f>
        <v>7.6070000000000002</v>
      </c>
      <c r="P316" s="137">
        <f t="shared" si="138"/>
        <v>0.26400000000000023</v>
      </c>
      <c r="Q316" s="137">
        <f t="shared" si="139"/>
        <v>39.1</v>
      </c>
      <c r="R316" s="137"/>
      <c r="S316" s="137">
        <f t="shared" si="118"/>
        <v>0.26400000000000023</v>
      </c>
      <c r="T316" s="137">
        <f t="shared" si="140"/>
        <v>7.6070000000000002</v>
      </c>
      <c r="U316" s="75"/>
      <c r="W316" s="27"/>
      <c r="X316">
        <f>VLOOKUP(A316,РАСЧЕТ!B:S,18,0)</f>
        <v>0.95800000000000018</v>
      </c>
      <c r="Y316" s="27">
        <f t="shared" si="119"/>
        <v>0</v>
      </c>
      <c r="AB316" s="27">
        <f t="shared" ref="AB316:AB318" si="142">J316</f>
        <v>6.1909999999999998</v>
      </c>
      <c r="AC316" s="27">
        <f t="shared" si="141"/>
        <v>7.6070000000000002</v>
      </c>
    </row>
    <row r="317" spans="1:29" s="157" customFormat="1" x14ac:dyDescent="0.3">
      <c r="A317" s="153" t="s">
        <v>421</v>
      </c>
      <c r="B317" s="154">
        <v>61.7</v>
      </c>
      <c r="C317" s="155">
        <v>7.8760000000000003</v>
      </c>
      <c r="D317" s="155">
        <v>7.8760000000000003</v>
      </c>
      <c r="E317" s="155">
        <f>D317</f>
        <v>7.8760000000000003</v>
      </c>
      <c r="F317" s="155">
        <f>E317-C317</f>
        <v>0</v>
      </c>
      <c r="G317" s="155">
        <f>B317</f>
        <v>61.7</v>
      </c>
      <c r="H317" s="155"/>
      <c r="I317" s="137">
        <f t="shared" si="117"/>
        <v>0</v>
      </c>
      <c r="J317" s="155">
        <f t="shared" si="116"/>
        <v>7.8760000000000003</v>
      </c>
      <c r="K317" s="155"/>
      <c r="L317" s="155">
        <v>7.8760000000000003</v>
      </c>
      <c r="M317" s="155">
        <v>7.8760000000000003</v>
      </c>
      <c r="N317" s="155">
        <f>VLOOKUP(A317,'Показ 31.12'!$B$2:$D$742,3,0)</f>
        <v>12.346</v>
      </c>
      <c r="O317" s="155">
        <f>M317</f>
        <v>7.8760000000000003</v>
      </c>
      <c r="P317" s="155">
        <f t="shared" si="138"/>
        <v>0</v>
      </c>
      <c r="Q317" s="155">
        <f t="shared" si="139"/>
        <v>61.7</v>
      </c>
      <c r="R317" s="155"/>
      <c r="S317" s="137">
        <f t="shared" si="118"/>
        <v>0</v>
      </c>
      <c r="T317" s="155">
        <f t="shared" si="140"/>
        <v>7.8760000000000003</v>
      </c>
      <c r="U317" s="156"/>
      <c r="W317" s="155"/>
      <c r="X317">
        <f>VLOOKUP(A317,РАСЧЕТ!B:S,18,0)</f>
        <v>0</v>
      </c>
      <c r="Y317" s="27">
        <f t="shared" si="119"/>
        <v>0</v>
      </c>
      <c r="AB317" s="27">
        <f t="shared" si="142"/>
        <v>7.8760000000000003</v>
      </c>
      <c r="AC317" s="27">
        <f t="shared" si="141"/>
        <v>7.8760000000000003</v>
      </c>
    </row>
    <row r="318" spans="1:29" x14ac:dyDescent="0.3">
      <c r="A318" s="69" t="s">
        <v>424</v>
      </c>
      <c r="B318" s="138">
        <v>32.5</v>
      </c>
      <c r="C318" s="137">
        <v>5.3109999999999999</v>
      </c>
      <c r="D318" s="137">
        <f>VLOOKUP(A318,'31.03ЛК ПОКАЗ'!$B$15:$J$1504,9,0)</f>
        <v>6.2309999999999999</v>
      </c>
      <c r="E318" s="137">
        <f>D318</f>
        <v>6.2309999999999999</v>
      </c>
      <c r="F318" s="137">
        <f>E318-C318</f>
        <v>0.91999999999999993</v>
      </c>
      <c r="G318" s="137">
        <f>B318</f>
        <v>32.5</v>
      </c>
      <c r="H318" s="137"/>
      <c r="I318" s="137">
        <f t="shared" si="117"/>
        <v>0.91999999999999993</v>
      </c>
      <c r="J318" s="137">
        <f t="shared" si="116"/>
        <v>6.2309999999999999</v>
      </c>
      <c r="K318" s="137"/>
      <c r="L318" s="137">
        <f>VLOOKUP(A318,'Показ 16.11'!$B$2:$D$742,3,0)</f>
        <v>6.9539999999999997</v>
      </c>
      <c r="M318" s="137">
        <f>VLOOKUP(A318,'31.12ЛК ПОКАЗ'!$B$15:$H$1504,7,0)</f>
        <v>7.2</v>
      </c>
      <c r="N318" s="137">
        <f>VLOOKUP(A318,'Показ 31.12'!$B$2:$D$742,3,0)</f>
        <v>7.3710000000000004</v>
      </c>
      <c r="O318" s="137">
        <f>M318</f>
        <v>7.2</v>
      </c>
      <c r="P318" s="137">
        <f t="shared" si="138"/>
        <v>0.24600000000000044</v>
      </c>
      <c r="Q318" s="137">
        <f t="shared" si="139"/>
        <v>32.5</v>
      </c>
      <c r="R318" s="137"/>
      <c r="S318" s="137">
        <f t="shared" si="118"/>
        <v>0.24600000000000044</v>
      </c>
      <c r="T318" s="137">
        <f t="shared" si="140"/>
        <v>7.2</v>
      </c>
      <c r="U318" s="75"/>
      <c r="W318" s="27"/>
      <c r="X318">
        <f>VLOOKUP(A318,РАСЧЕТ!B:S,18,0)</f>
        <v>0.91999999999999993</v>
      </c>
      <c r="Y318" s="27">
        <f t="shared" si="119"/>
        <v>0</v>
      </c>
      <c r="AB318" s="27">
        <f t="shared" si="142"/>
        <v>6.2309999999999999</v>
      </c>
      <c r="AC318" s="27">
        <f t="shared" si="141"/>
        <v>7.2</v>
      </c>
    </row>
    <row r="319" spans="1:29" x14ac:dyDescent="0.3">
      <c r="A319" s="69" t="s">
        <v>481</v>
      </c>
      <c r="B319" s="138">
        <v>33.6</v>
      </c>
      <c r="C319" s="137">
        <v>8.5190000000000001</v>
      </c>
      <c r="D319" s="137"/>
      <c r="E319" s="137"/>
      <c r="F319" s="137"/>
      <c r="G319" s="137"/>
      <c r="H319" s="137">
        <f>B319*$H$797</f>
        <v>1.0754903530558924</v>
      </c>
      <c r="I319" s="137">
        <f t="shared" si="117"/>
        <v>1.0754903530558924</v>
      </c>
      <c r="J319" s="137">
        <f t="shared" si="116"/>
        <v>9.5944903530558925</v>
      </c>
      <c r="K319" s="137"/>
      <c r="L319" s="137">
        <f>VLOOKUP(A319,'Показ 16.11'!$B$2:$D$742,3,0)</f>
        <v>10.983000000000001</v>
      </c>
      <c r="M319" s="137" t="str">
        <f>VLOOKUP(A319,'31.12ЛК ПОКАЗ'!$B$15:$H$1504,7,0)</f>
        <v>-</v>
      </c>
      <c r="N319" s="137">
        <f>VLOOKUP(A319,'Показ 31.12'!$B$2:$D$742,3,0)</f>
        <v>11.641999999999999</v>
      </c>
      <c r="O319" s="137">
        <f>N319</f>
        <v>11.641999999999999</v>
      </c>
      <c r="P319" s="137">
        <f t="shared" si="138"/>
        <v>0.65899999999999892</v>
      </c>
      <c r="Q319" s="137">
        <f t="shared" si="139"/>
        <v>33.6</v>
      </c>
      <c r="R319" s="137"/>
      <c r="S319" s="137">
        <f t="shared" si="118"/>
        <v>0.65899999999999892</v>
      </c>
      <c r="T319" s="137">
        <f t="shared" si="140"/>
        <v>11.641999999999999</v>
      </c>
      <c r="U319" s="75"/>
      <c r="W319" s="27"/>
      <c r="X319">
        <f>VLOOKUP(A319,РАСЧЕТ!B:S,18,0)</f>
        <v>1.0754903530558924</v>
      </c>
      <c r="Y319" s="27">
        <f t="shared" si="119"/>
        <v>0</v>
      </c>
      <c r="AB319" t="s">
        <v>4007</v>
      </c>
      <c r="AC319" s="27">
        <f t="shared" si="141"/>
        <v>11.641999999999999</v>
      </c>
    </row>
    <row r="320" spans="1:29" x14ac:dyDescent="0.3">
      <c r="A320" s="99" t="s">
        <v>403</v>
      </c>
      <c r="B320" s="138">
        <v>60.6</v>
      </c>
      <c r="C320" s="137">
        <v>15.651</v>
      </c>
      <c r="D320" s="137"/>
      <c r="E320" s="137"/>
      <c r="F320" s="137"/>
      <c r="G320" s="137"/>
      <c r="H320" s="137">
        <f>B320*$H$797</f>
        <v>1.9397236724758058</v>
      </c>
      <c r="I320" s="137">
        <f t="shared" si="117"/>
        <v>1.9397236724758058</v>
      </c>
      <c r="J320" s="137">
        <f t="shared" si="116"/>
        <v>17.590723672475807</v>
      </c>
      <c r="K320" s="137"/>
      <c r="L320" s="137"/>
      <c r="M320" s="137"/>
      <c r="N320" s="137"/>
      <c r="O320" s="137"/>
      <c r="P320" s="137"/>
      <c r="Q320" s="137"/>
      <c r="R320" s="137">
        <f>B320*$R$797</f>
        <v>0.85290591153642947</v>
      </c>
      <c r="S320" s="137">
        <f t="shared" si="118"/>
        <v>0.85290591153642947</v>
      </c>
      <c r="T320" s="137">
        <f>S320+J320</f>
        <v>18.443629584012236</v>
      </c>
      <c r="U320" s="75"/>
      <c r="W320" s="27"/>
      <c r="X320">
        <f>VLOOKUP(A320,РАСЧЕТ!B:S,18,0)</f>
        <v>1.9397236724758058</v>
      </c>
      <c r="Y320" s="27">
        <f t="shared" si="119"/>
        <v>0</v>
      </c>
      <c r="AB320" t="s">
        <v>4007</v>
      </c>
      <c r="AC320" t="s">
        <v>4007</v>
      </c>
    </row>
    <row r="321" spans="1:29" x14ac:dyDescent="0.3">
      <c r="A321" s="69" t="s">
        <v>431</v>
      </c>
      <c r="B321" s="138">
        <v>39.299999999999997</v>
      </c>
      <c r="C321" s="137">
        <v>9.1660000000000004</v>
      </c>
      <c r="D321" s="137"/>
      <c r="E321" s="137"/>
      <c r="F321" s="137"/>
      <c r="G321" s="137"/>
      <c r="H321" s="137">
        <f>B321*$H$797</f>
        <v>1.2579396093778739</v>
      </c>
      <c r="I321" s="137">
        <f t="shared" si="117"/>
        <v>1.2579396093778739</v>
      </c>
      <c r="J321" s="137">
        <f t="shared" si="116"/>
        <v>10.423939609377875</v>
      </c>
      <c r="K321" s="137"/>
      <c r="L321" s="137">
        <f>VLOOKUP(A321,'Показ 16.11'!$B$2:$D$742,3,0)</f>
        <v>12.625999999999999</v>
      </c>
      <c r="M321" s="137">
        <f>VLOOKUP(A321,'31.12ЛК ПОКАЗ'!$B$15:$H$1504,7,0)</f>
        <v>12.885999999999999</v>
      </c>
      <c r="N321" s="137">
        <f>VLOOKUP(A321,'Показ 31.12'!$B$2:$D$742,3,0)</f>
        <v>13.384</v>
      </c>
      <c r="O321" s="137">
        <f>M321</f>
        <v>12.885999999999999</v>
      </c>
      <c r="P321" s="137">
        <f t="shared" ref="P321:P354" si="143">O321-L321</f>
        <v>0.25999999999999979</v>
      </c>
      <c r="Q321" s="137">
        <f t="shared" ref="Q321:Q354" si="144">B321</f>
        <v>39.299999999999997</v>
      </c>
      <c r="R321" s="137"/>
      <c r="S321" s="137">
        <f t="shared" si="118"/>
        <v>0.25999999999999979</v>
      </c>
      <c r="T321" s="137">
        <f t="shared" ref="T321:T354" si="145">L321+S321</f>
        <v>12.885999999999999</v>
      </c>
      <c r="U321" s="75"/>
      <c r="W321" s="27"/>
      <c r="X321">
        <f>VLOOKUP(A321,РАСЧЕТ!B:S,18,0)</f>
        <v>1.2579396093778739</v>
      </c>
      <c r="Y321" s="27">
        <f t="shared" si="119"/>
        <v>0</v>
      </c>
      <c r="AB321" t="s">
        <v>4007</v>
      </c>
      <c r="AC321" s="27">
        <f t="shared" ref="AC321:AC354" si="146">T321</f>
        <v>12.885999999999999</v>
      </c>
    </row>
    <row r="322" spans="1:29" x14ac:dyDescent="0.3">
      <c r="A322" s="69" t="s">
        <v>443</v>
      </c>
      <c r="B322" s="138">
        <v>32</v>
      </c>
      <c r="C322" s="137">
        <v>6.5730000000000004</v>
      </c>
      <c r="D322" s="137">
        <f>VLOOKUP(A322,'31.03ЛК ПОКАЗ'!$B$15:$J$1504,9,0)</f>
        <v>7.6840000000000002</v>
      </c>
      <c r="E322" s="137">
        <f>D322</f>
        <v>7.6840000000000002</v>
      </c>
      <c r="F322" s="137">
        <f>E322-C322</f>
        <v>1.1109999999999998</v>
      </c>
      <c r="G322" s="137">
        <f>B322</f>
        <v>32</v>
      </c>
      <c r="H322" s="137"/>
      <c r="I322" s="137">
        <f t="shared" si="117"/>
        <v>1.1109999999999998</v>
      </c>
      <c r="J322" s="137">
        <f t="shared" ref="J322:J385" si="147">C322+I322</f>
        <v>7.6840000000000002</v>
      </c>
      <c r="K322" s="137"/>
      <c r="L322" s="137">
        <f>VLOOKUP(A322,'Показ 16.11'!$B$2:$D$742,3,0)</f>
        <v>7.9870000000000001</v>
      </c>
      <c r="M322" s="137">
        <f>VLOOKUP(A322,'31.12ЛК ПОКАЗ'!$B$15:$H$1504,7,0)</f>
        <v>8.1470000000000002</v>
      </c>
      <c r="N322" s="137">
        <f>VLOOKUP(A322,'Показ 31.12'!$B$2:$D$742,3,0)</f>
        <v>8.4659999999999993</v>
      </c>
      <c r="O322" s="137">
        <f>M322</f>
        <v>8.1470000000000002</v>
      </c>
      <c r="P322" s="137">
        <f t="shared" si="143"/>
        <v>0.16000000000000014</v>
      </c>
      <c r="Q322" s="137">
        <f t="shared" si="144"/>
        <v>32</v>
      </c>
      <c r="R322" s="137"/>
      <c r="S322" s="137">
        <f t="shared" si="118"/>
        <v>0.16000000000000014</v>
      </c>
      <c r="T322" s="137">
        <f t="shared" si="145"/>
        <v>8.1470000000000002</v>
      </c>
      <c r="U322" s="75"/>
      <c r="W322" s="27"/>
      <c r="X322">
        <f>VLOOKUP(A322,РАСЧЕТ!B:S,18,0)</f>
        <v>1.1109999999999998</v>
      </c>
      <c r="Y322" s="27">
        <f t="shared" si="119"/>
        <v>0</v>
      </c>
      <c r="AB322" s="27">
        <f>J322</f>
        <v>7.6840000000000002</v>
      </c>
      <c r="AC322" s="27">
        <f t="shared" si="146"/>
        <v>8.1470000000000002</v>
      </c>
    </row>
    <row r="323" spans="1:29" x14ac:dyDescent="0.3">
      <c r="A323" s="69" t="s">
        <v>454</v>
      </c>
      <c r="B323" s="138">
        <v>31.7</v>
      </c>
      <c r="C323" s="137">
        <v>10.35</v>
      </c>
      <c r="D323" s="137"/>
      <c r="E323" s="137"/>
      <c r="F323" s="137"/>
      <c r="G323" s="137"/>
      <c r="H323" s="137">
        <f>B323*$H$797</f>
        <v>1.0146739342818984</v>
      </c>
      <c r="I323" s="137">
        <f t="shared" ref="I323:I386" si="148">F323+H323</f>
        <v>1.0146739342818984</v>
      </c>
      <c r="J323" s="137">
        <f t="shared" si="147"/>
        <v>11.364673934281898</v>
      </c>
      <c r="K323" s="137"/>
      <c r="L323" s="137">
        <f>VLOOKUP(A323,'Показ 16.11'!$B$2:$D$742,3,0)</f>
        <v>14</v>
      </c>
      <c r="M323" s="137" t="str">
        <f>VLOOKUP(A323,'31.12ЛК ПОКАЗ'!$B$15:$H$1504,7,0)</f>
        <v>-</v>
      </c>
      <c r="N323" s="137">
        <f>VLOOKUP(A323,'Показ 31.12'!$B$2:$D$742,3,0)</f>
        <v>14.84</v>
      </c>
      <c r="O323" s="137">
        <f>N323</f>
        <v>14.84</v>
      </c>
      <c r="P323" s="137">
        <f t="shared" si="143"/>
        <v>0.83999999999999986</v>
      </c>
      <c r="Q323" s="137">
        <f t="shared" si="144"/>
        <v>31.7</v>
      </c>
      <c r="R323" s="137"/>
      <c r="S323" s="137">
        <f t="shared" ref="S323:S386" si="149">P323+R323</f>
        <v>0.83999999999999986</v>
      </c>
      <c r="T323" s="137">
        <f t="shared" si="145"/>
        <v>14.84</v>
      </c>
      <c r="U323" s="75"/>
      <c r="W323" s="27"/>
      <c r="X323">
        <f>VLOOKUP(A323,РАСЧЕТ!B:S,18,0)</f>
        <v>1.0146739342818984</v>
      </c>
      <c r="Y323" s="27">
        <f t="shared" ref="Y323:Y386" si="150">X323-I323</f>
        <v>0</v>
      </c>
      <c r="AB323" t="s">
        <v>4007</v>
      </c>
      <c r="AC323" s="27">
        <f t="shared" si="146"/>
        <v>14.84</v>
      </c>
    </row>
    <row r="324" spans="1:29" x14ac:dyDescent="0.3">
      <c r="A324" s="69" t="s">
        <v>319</v>
      </c>
      <c r="B324" s="138">
        <v>33.1</v>
      </c>
      <c r="C324" s="137">
        <v>9.7929999999999993</v>
      </c>
      <c r="D324" s="137">
        <f>VLOOKUP(A324,'31.03ЛК ПОКАЗ'!$B$15:$J$1504,9,0)</f>
        <v>11.425000000000001</v>
      </c>
      <c r="E324" s="137">
        <f>D324</f>
        <v>11.425000000000001</v>
      </c>
      <c r="F324" s="137">
        <f>E324-C324</f>
        <v>1.6320000000000014</v>
      </c>
      <c r="G324" s="137">
        <f>B324</f>
        <v>33.1</v>
      </c>
      <c r="H324" s="137"/>
      <c r="I324" s="137">
        <f t="shared" si="148"/>
        <v>1.6320000000000014</v>
      </c>
      <c r="J324" s="137">
        <f t="shared" si="147"/>
        <v>11.425000000000001</v>
      </c>
      <c r="K324" s="137"/>
      <c r="L324" s="137">
        <f>VLOOKUP(A324,'Показ 16.11'!$B$2:$D$742,3,0)</f>
        <v>12.457000000000001</v>
      </c>
      <c r="M324" s="137" t="str">
        <f>VLOOKUP(A324,'31.12ЛК ПОКАЗ'!$B$15:$H$1504,7,0)</f>
        <v>-</v>
      </c>
      <c r="N324" s="137">
        <f>VLOOKUP(A324,'Показ 31.12'!$B$2:$D$742,3,0)</f>
        <v>13.204000000000001</v>
      </c>
      <c r="O324" s="137">
        <f>N324</f>
        <v>13.204000000000001</v>
      </c>
      <c r="P324" s="137">
        <f t="shared" si="143"/>
        <v>0.74699999999999989</v>
      </c>
      <c r="Q324" s="137">
        <f t="shared" si="144"/>
        <v>33.1</v>
      </c>
      <c r="R324" s="137"/>
      <c r="S324" s="137">
        <f t="shared" si="149"/>
        <v>0.74699999999999989</v>
      </c>
      <c r="T324" s="137">
        <f t="shared" si="145"/>
        <v>13.204000000000001</v>
      </c>
      <c r="U324" s="75"/>
      <c r="W324" s="27"/>
      <c r="X324">
        <f>VLOOKUP(A324,РАСЧЕТ!B:S,18,0)</f>
        <v>1.6320000000000014</v>
      </c>
      <c r="Y324" s="27">
        <f t="shared" si="150"/>
        <v>0</v>
      </c>
      <c r="AB324" s="27">
        <f>J324</f>
        <v>11.425000000000001</v>
      </c>
      <c r="AC324" s="27">
        <f t="shared" si="146"/>
        <v>13.204000000000001</v>
      </c>
    </row>
    <row r="325" spans="1:29" x14ac:dyDescent="0.3">
      <c r="A325" s="69" t="s">
        <v>422</v>
      </c>
      <c r="B325" s="138">
        <v>39.1</v>
      </c>
      <c r="C325" s="137">
        <v>8.766</v>
      </c>
      <c r="D325" s="137"/>
      <c r="E325" s="137"/>
      <c r="F325" s="137"/>
      <c r="G325" s="137"/>
      <c r="H325" s="137">
        <f>B325*$H$797</f>
        <v>1.2515378810858748</v>
      </c>
      <c r="I325" s="137">
        <f t="shared" si="148"/>
        <v>1.2515378810858748</v>
      </c>
      <c r="J325" s="137">
        <f t="shared" si="147"/>
        <v>10.017537881085875</v>
      </c>
      <c r="K325" s="137"/>
      <c r="L325" s="137">
        <f>VLOOKUP(A325,'Показ 16.11'!$B$2:$D$742,3,0)</f>
        <v>10.920999999999999</v>
      </c>
      <c r="M325" s="137">
        <f>VLOOKUP(A325,'31.12ЛК ПОКАЗ'!$B$15:$H$1504,7,0)</f>
        <v>11.162000000000001</v>
      </c>
      <c r="N325" s="137">
        <f>VLOOKUP(A325,'Показ 31.12'!$B$2:$D$742,3,0)</f>
        <v>11.576000000000001</v>
      </c>
      <c r="O325" s="137">
        <f>M325</f>
        <v>11.162000000000001</v>
      </c>
      <c r="P325" s="137">
        <f t="shared" si="143"/>
        <v>0.24100000000000144</v>
      </c>
      <c r="Q325" s="137">
        <f t="shared" si="144"/>
        <v>39.1</v>
      </c>
      <c r="R325" s="137"/>
      <c r="S325" s="137">
        <f t="shared" si="149"/>
        <v>0.24100000000000144</v>
      </c>
      <c r="T325" s="137">
        <f t="shared" si="145"/>
        <v>11.162000000000001</v>
      </c>
      <c r="U325" s="75"/>
      <c r="W325" s="27"/>
      <c r="X325">
        <f>VLOOKUP(A325,РАСЧЕТ!B:S,18,0)</f>
        <v>1.2515378810858748</v>
      </c>
      <c r="Y325" s="27">
        <f t="shared" si="150"/>
        <v>0</v>
      </c>
      <c r="AB325" t="s">
        <v>4007</v>
      </c>
      <c r="AC325" s="27">
        <f t="shared" si="146"/>
        <v>11.162000000000001</v>
      </c>
    </row>
    <row r="326" spans="1:29" x14ac:dyDescent="0.3">
      <c r="A326" s="69" t="s">
        <v>450</v>
      </c>
      <c r="B326" s="138">
        <v>61.7</v>
      </c>
      <c r="C326" s="137">
        <v>18.806999999999999</v>
      </c>
      <c r="D326" s="137"/>
      <c r="E326" s="137"/>
      <c r="F326" s="137"/>
      <c r="G326" s="137"/>
      <c r="H326" s="137">
        <f>B326*$H$797</f>
        <v>1.9749331780818022</v>
      </c>
      <c r="I326" s="137">
        <f t="shared" si="148"/>
        <v>1.9749331780818022</v>
      </c>
      <c r="J326" s="137">
        <f t="shared" si="147"/>
        <v>20.7819331780818</v>
      </c>
      <c r="K326" s="137"/>
      <c r="L326" s="137">
        <f>VLOOKUP(A326,'Показ 16.11'!$B$2:$D$742,3,0)</f>
        <v>25.331</v>
      </c>
      <c r="M326" s="137" t="str">
        <f>VLOOKUP(A326,'31.12ЛК ПОКАЗ'!$B$15:$H$1504,7,0)</f>
        <v>-</v>
      </c>
      <c r="N326" s="137">
        <f>VLOOKUP(A326,'Показ 31.12'!$B$2:$D$742,3,0)</f>
        <v>26.850999999999999</v>
      </c>
      <c r="O326" s="137">
        <f>N326</f>
        <v>26.850999999999999</v>
      </c>
      <c r="P326" s="137">
        <f t="shared" si="143"/>
        <v>1.5199999999999996</v>
      </c>
      <c r="Q326" s="137">
        <f t="shared" si="144"/>
        <v>61.7</v>
      </c>
      <c r="R326" s="137"/>
      <c r="S326" s="137">
        <f t="shared" si="149"/>
        <v>1.5199999999999996</v>
      </c>
      <c r="T326" s="137">
        <f t="shared" si="145"/>
        <v>26.850999999999999</v>
      </c>
      <c r="U326" s="75"/>
      <c r="W326" s="27"/>
      <c r="X326">
        <f>VLOOKUP(A326,РАСЧЕТ!B:S,18,0)</f>
        <v>1.9749331780818022</v>
      </c>
      <c r="Y326" s="27">
        <f t="shared" si="150"/>
        <v>0</v>
      </c>
      <c r="AB326" t="s">
        <v>4007</v>
      </c>
      <c r="AC326" s="27">
        <f t="shared" si="146"/>
        <v>26.850999999999999</v>
      </c>
    </row>
    <row r="327" spans="1:29" x14ac:dyDescent="0.3">
      <c r="A327" s="69" t="s">
        <v>419</v>
      </c>
      <c r="B327" s="138">
        <v>32.5</v>
      </c>
      <c r="C327" s="137">
        <v>7.5510000000000002</v>
      </c>
      <c r="D327" s="137"/>
      <c r="E327" s="137"/>
      <c r="F327" s="137"/>
      <c r="G327" s="137"/>
      <c r="H327" s="137">
        <f>B327*$H$797</f>
        <v>1.0402808474498959</v>
      </c>
      <c r="I327" s="137">
        <f t="shared" si="148"/>
        <v>1.0402808474498959</v>
      </c>
      <c r="J327" s="137">
        <f t="shared" si="147"/>
        <v>8.5912808474498963</v>
      </c>
      <c r="K327" s="137"/>
      <c r="L327" s="137">
        <f>VLOOKUP(A327,'Показ 16.11'!$B$2:$D$742,3,0)</f>
        <v>9.5640000000000001</v>
      </c>
      <c r="M327" s="137" t="str">
        <f>VLOOKUP(A327,'31.12ЛК ПОКАЗ'!$B$15:$H$1504,7,0)</f>
        <v>-</v>
      </c>
      <c r="N327" s="137">
        <f>VLOOKUP(A327,'Показ 31.12'!$B$2:$D$742,3,0)</f>
        <v>10.138999999999999</v>
      </c>
      <c r="O327" s="137">
        <f>N327</f>
        <v>10.138999999999999</v>
      </c>
      <c r="P327" s="137">
        <f t="shared" si="143"/>
        <v>0.57499999999999929</v>
      </c>
      <c r="Q327" s="137">
        <f t="shared" si="144"/>
        <v>32.5</v>
      </c>
      <c r="R327" s="137"/>
      <c r="S327" s="137">
        <f t="shared" si="149"/>
        <v>0.57499999999999929</v>
      </c>
      <c r="T327" s="137">
        <f t="shared" si="145"/>
        <v>10.138999999999999</v>
      </c>
      <c r="U327" s="75"/>
      <c r="W327" s="27"/>
      <c r="X327">
        <f>VLOOKUP(A327,РАСЧЕТ!B:S,18,0)</f>
        <v>1.0402808474498959</v>
      </c>
      <c r="Y327" s="27">
        <f t="shared" si="150"/>
        <v>0</v>
      </c>
      <c r="AB327" t="s">
        <v>4007</v>
      </c>
      <c r="AC327" s="27">
        <f t="shared" si="146"/>
        <v>10.138999999999999</v>
      </c>
    </row>
    <row r="328" spans="1:29" x14ac:dyDescent="0.3">
      <c r="A328" s="69" t="s">
        <v>435</v>
      </c>
      <c r="B328" s="138">
        <v>33.6</v>
      </c>
      <c r="C328" s="137">
        <v>3.07</v>
      </c>
      <c r="D328" s="137"/>
      <c r="E328" s="137"/>
      <c r="F328" s="137"/>
      <c r="G328" s="137"/>
      <c r="H328" s="137">
        <f>B328*$H$797</f>
        <v>1.0754903530558924</v>
      </c>
      <c r="I328" s="137">
        <f t="shared" si="148"/>
        <v>1.0754903530558924</v>
      </c>
      <c r="J328" s="137">
        <f t="shared" si="147"/>
        <v>4.1454903530558926</v>
      </c>
      <c r="K328" s="137"/>
      <c r="L328" s="137">
        <f>VLOOKUP(A328,'Показ 16.11'!$B$2:$D$742,3,0)</f>
        <v>5.3659999999999997</v>
      </c>
      <c r="M328" s="137" t="str">
        <f>VLOOKUP(A328,'31.12ЛК ПОКАЗ'!$B$15:$H$1504,7,0)</f>
        <v>-</v>
      </c>
      <c r="N328" s="137">
        <f>VLOOKUP(A328,'Показ 31.12'!$B$2:$D$742,3,0)</f>
        <v>5.6879999999999997</v>
      </c>
      <c r="O328" s="137">
        <f>N328</f>
        <v>5.6879999999999997</v>
      </c>
      <c r="P328" s="137">
        <f t="shared" si="143"/>
        <v>0.32200000000000006</v>
      </c>
      <c r="Q328" s="137">
        <f t="shared" si="144"/>
        <v>33.6</v>
      </c>
      <c r="R328" s="137"/>
      <c r="S328" s="137">
        <f t="shared" si="149"/>
        <v>0.32200000000000006</v>
      </c>
      <c r="T328" s="137">
        <f t="shared" si="145"/>
        <v>5.6879999999999997</v>
      </c>
      <c r="U328" s="75"/>
      <c r="W328" s="27"/>
      <c r="X328">
        <f>VLOOKUP(A328,РАСЧЕТ!B:S,18,0)</f>
        <v>1.0754903530558924</v>
      </c>
      <c r="Y328" s="27">
        <f t="shared" si="150"/>
        <v>0</v>
      </c>
      <c r="AB328" t="s">
        <v>4007</v>
      </c>
      <c r="AC328" s="27">
        <f t="shared" si="146"/>
        <v>5.6879999999999997</v>
      </c>
    </row>
    <row r="329" spans="1:29" x14ac:dyDescent="0.3">
      <c r="A329" s="69" t="s">
        <v>416</v>
      </c>
      <c r="B329" s="138">
        <v>60.6</v>
      </c>
      <c r="C329" s="137">
        <v>6.4</v>
      </c>
      <c r="D329" s="137"/>
      <c r="E329" s="137"/>
      <c r="F329" s="137"/>
      <c r="G329" s="137"/>
      <c r="H329" s="137">
        <f>B329*$H$797</f>
        <v>1.9397236724758058</v>
      </c>
      <c r="I329" s="137">
        <f t="shared" si="148"/>
        <v>1.9397236724758058</v>
      </c>
      <c r="J329" s="137">
        <f t="shared" si="147"/>
        <v>8.3397236724758059</v>
      </c>
      <c r="K329" s="137"/>
      <c r="L329" s="137">
        <f>VLOOKUP(A329,'Показ 16.11'!$B$2:$D$742,3,0)</f>
        <v>8.3079999999999998</v>
      </c>
      <c r="M329" s="137" t="str">
        <f>VLOOKUP(A329,'31.12ЛК ПОКАЗ'!$B$15:$H$1504,7,0)</f>
        <v>-</v>
      </c>
      <c r="N329" s="137">
        <f>VLOOKUP(A329,'Показ 31.12'!$B$2:$D$742,3,0)</f>
        <v>8.8059999999999992</v>
      </c>
      <c r="O329" s="137">
        <f>N329</f>
        <v>8.8059999999999992</v>
      </c>
      <c r="P329" s="137">
        <f t="shared" si="143"/>
        <v>0.49799999999999933</v>
      </c>
      <c r="Q329" s="137">
        <f t="shared" si="144"/>
        <v>60.6</v>
      </c>
      <c r="R329" s="137"/>
      <c r="S329" s="137">
        <f t="shared" si="149"/>
        <v>0.49799999999999933</v>
      </c>
      <c r="T329" s="137">
        <f t="shared" si="145"/>
        <v>8.8059999999999992</v>
      </c>
      <c r="U329" s="75"/>
      <c r="W329" s="27"/>
      <c r="X329">
        <f>VLOOKUP(A329,РАСЧЕТ!B:S,18,0)</f>
        <v>1.9397236724758058</v>
      </c>
      <c r="Y329" s="27">
        <f t="shared" si="150"/>
        <v>0</v>
      </c>
      <c r="AB329" t="s">
        <v>4007</v>
      </c>
      <c r="AC329" s="27">
        <f t="shared" si="146"/>
        <v>8.8059999999999992</v>
      </c>
    </row>
    <row r="330" spans="1:29" x14ac:dyDescent="0.3">
      <c r="A330" s="69" t="s">
        <v>415</v>
      </c>
      <c r="B330" s="138">
        <v>39.299999999999997</v>
      </c>
      <c r="C330" s="137">
        <v>10.113</v>
      </c>
      <c r="D330" s="137">
        <f>VLOOKUP(A330,'31.03ЛК ПОКАЗ'!$B$15:$J$1504,9,0)</f>
        <v>12.489000000000001</v>
      </c>
      <c r="E330" s="137">
        <f>D330</f>
        <v>12.489000000000001</v>
      </c>
      <c r="F330" s="137">
        <f>E330-C330</f>
        <v>2.3760000000000012</v>
      </c>
      <c r="G330" s="137">
        <f>B330</f>
        <v>39.299999999999997</v>
      </c>
      <c r="H330" s="137"/>
      <c r="I330" s="137">
        <f t="shared" si="148"/>
        <v>2.3760000000000012</v>
      </c>
      <c r="J330" s="137">
        <f t="shared" si="147"/>
        <v>12.489000000000001</v>
      </c>
      <c r="K330" s="137"/>
      <c r="L330" s="137">
        <f>VLOOKUP(A330,'Показ 16.11'!$B$2:$D$742,3,0)</f>
        <v>13.691000000000001</v>
      </c>
      <c r="M330" s="137">
        <f>VLOOKUP(A330,'31.12ЛК ПОКАЗ'!$B$15:$H$1504,7,0)</f>
        <v>14.029</v>
      </c>
      <c r="N330" s="137">
        <f>VLOOKUP(A330,'Показ 31.12'!$B$2:$D$742,3,0)</f>
        <v>14.512</v>
      </c>
      <c r="O330" s="137">
        <f>M330</f>
        <v>14.029</v>
      </c>
      <c r="P330" s="137">
        <f t="shared" si="143"/>
        <v>0.33799999999999919</v>
      </c>
      <c r="Q330" s="137">
        <f t="shared" si="144"/>
        <v>39.299999999999997</v>
      </c>
      <c r="R330" s="137"/>
      <c r="S330" s="137">
        <f t="shared" si="149"/>
        <v>0.33799999999999919</v>
      </c>
      <c r="T330" s="137">
        <f t="shared" si="145"/>
        <v>14.029</v>
      </c>
      <c r="U330" s="75"/>
      <c r="W330" s="27"/>
      <c r="X330">
        <f>VLOOKUP(A330,РАСЧЕТ!B:S,18,0)</f>
        <v>2.3760000000000012</v>
      </c>
      <c r="Y330" s="27">
        <f t="shared" si="150"/>
        <v>0</v>
      </c>
      <c r="AB330" s="27">
        <f>J330</f>
        <v>12.489000000000001</v>
      </c>
      <c r="AC330" s="27">
        <f t="shared" si="146"/>
        <v>14.029</v>
      </c>
    </row>
    <row r="331" spans="1:29" x14ac:dyDescent="0.3">
      <c r="A331" s="69" t="s">
        <v>463</v>
      </c>
      <c r="B331" s="138">
        <v>32</v>
      </c>
      <c r="C331" s="137">
        <v>9.7520000000000007</v>
      </c>
      <c r="D331" s="137"/>
      <c r="E331" s="137"/>
      <c r="F331" s="137"/>
      <c r="G331" s="137"/>
      <c r="H331" s="137">
        <f>B331*$H$797</f>
        <v>1.0242765267198974</v>
      </c>
      <c r="I331" s="137">
        <f t="shared" si="148"/>
        <v>1.0242765267198974</v>
      </c>
      <c r="J331" s="137">
        <f t="shared" si="147"/>
        <v>10.776276526719897</v>
      </c>
      <c r="K331" s="137"/>
      <c r="L331" s="137">
        <f>VLOOKUP(A331,'Показ 16.11'!$B$2:$D$742,3,0)</f>
        <v>12.965</v>
      </c>
      <c r="M331" s="137" t="str">
        <f>VLOOKUP(A331,'31.12ЛК ПОКАЗ'!$B$15:$H$1504,7,0)</f>
        <v>-</v>
      </c>
      <c r="N331" s="137">
        <f>VLOOKUP(A331,'Показ 31.12'!$B$2:$D$742,3,0)</f>
        <v>13.747999999999999</v>
      </c>
      <c r="O331" s="137">
        <f>N331</f>
        <v>13.747999999999999</v>
      </c>
      <c r="P331" s="137">
        <f t="shared" si="143"/>
        <v>0.78299999999999947</v>
      </c>
      <c r="Q331" s="137">
        <f t="shared" si="144"/>
        <v>32</v>
      </c>
      <c r="R331" s="137"/>
      <c r="S331" s="137">
        <f t="shared" si="149"/>
        <v>0.78299999999999947</v>
      </c>
      <c r="T331" s="137">
        <f t="shared" si="145"/>
        <v>13.747999999999999</v>
      </c>
      <c r="U331" s="75"/>
      <c r="W331" s="27"/>
      <c r="X331">
        <f>VLOOKUP(A331,РАСЧЕТ!B:S,18,0)</f>
        <v>1.0242765267198974</v>
      </c>
      <c r="Y331" s="27">
        <f t="shared" si="150"/>
        <v>0</v>
      </c>
      <c r="AB331" t="s">
        <v>4007</v>
      </c>
      <c r="AC331" s="27">
        <f t="shared" si="146"/>
        <v>13.747999999999999</v>
      </c>
    </row>
    <row r="332" spans="1:29" x14ac:dyDescent="0.3">
      <c r="A332" s="69" t="s">
        <v>465</v>
      </c>
      <c r="B332" s="138">
        <v>31.7</v>
      </c>
      <c r="C332" s="137">
        <v>7.9480000000000004</v>
      </c>
      <c r="D332" s="137"/>
      <c r="E332" s="137"/>
      <c r="F332" s="137"/>
      <c r="G332" s="137"/>
      <c r="H332" s="137">
        <f>B332*$H$797</f>
        <v>1.0146739342818984</v>
      </c>
      <c r="I332" s="137">
        <f t="shared" si="148"/>
        <v>1.0146739342818984</v>
      </c>
      <c r="J332" s="137">
        <f t="shared" si="147"/>
        <v>8.9626739342818986</v>
      </c>
      <c r="K332" s="137"/>
      <c r="L332" s="137">
        <f>VLOOKUP(A332,'Показ 16.11'!$B$2:$D$742,3,0)</f>
        <v>8.9160000000000004</v>
      </c>
      <c r="M332" s="137">
        <f>VLOOKUP(A332,'31.12ЛК ПОКАЗ'!$B$15:$H$1504,7,0)</f>
        <v>9.0869999999999997</v>
      </c>
      <c r="N332" s="137">
        <f>VLOOKUP(A332,'Показ 31.12'!$B$2:$D$742,3,0)</f>
        <v>9.452</v>
      </c>
      <c r="O332" s="137">
        <f>M332</f>
        <v>9.0869999999999997</v>
      </c>
      <c r="P332" s="137">
        <f t="shared" si="143"/>
        <v>0.17099999999999937</v>
      </c>
      <c r="Q332" s="137">
        <f t="shared" si="144"/>
        <v>31.7</v>
      </c>
      <c r="R332" s="137"/>
      <c r="S332" s="137">
        <f t="shared" si="149"/>
        <v>0.17099999999999937</v>
      </c>
      <c r="T332" s="137">
        <f t="shared" si="145"/>
        <v>9.0869999999999997</v>
      </c>
      <c r="U332" s="75"/>
      <c r="W332" s="27"/>
      <c r="X332">
        <f>VLOOKUP(A332,РАСЧЕТ!B:S,18,0)</f>
        <v>1.0146739342818984</v>
      </c>
      <c r="Y332" s="27">
        <f t="shared" si="150"/>
        <v>0</v>
      </c>
      <c r="AB332" t="s">
        <v>4007</v>
      </c>
      <c r="AC332" s="27">
        <f t="shared" si="146"/>
        <v>9.0869999999999997</v>
      </c>
    </row>
    <row r="333" spans="1:29" x14ac:dyDescent="0.3">
      <c r="A333" s="69" t="s">
        <v>459</v>
      </c>
      <c r="B333" s="138">
        <v>39.1</v>
      </c>
      <c r="C333" s="137">
        <v>7.7309999999999999</v>
      </c>
      <c r="D333" s="137"/>
      <c r="E333" s="137"/>
      <c r="F333" s="137"/>
      <c r="G333" s="137"/>
      <c r="H333" s="137">
        <f>B333*$H$797</f>
        <v>1.2515378810858748</v>
      </c>
      <c r="I333" s="137">
        <f t="shared" si="148"/>
        <v>1.2515378810858748</v>
      </c>
      <c r="J333" s="137">
        <f t="shared" si="147"/>
        <v>8.9825378810858751</v>
      </c>
      <c r="K333" s="137"/>
      <c r="L333" s="137">
        <f>VLOOKUP(A333,'Показ 16.11'!$B$2:$D$742,3,0)</f>
        <v>11.932</v>
      </c>
      <c r="M333" s="137" t="str">
        <f>VLOOKUP(A333,'31.12ЛК ПОКАЗ'!$B$15:$H$1504,7,0)</f>
        <v>-</v>
      </c>
      <c r="N333" s="137">
        <f>VLOOKUP(A333,'Показ 31.12'!$B$2:$D$742,3,0)</f>
        <v>12.648</v>
      </c>
      <c r="O333" s="137">
        <f>N333</f>
        <v>12.648</v>
      </c>
      <c r="P333" s="137">
        <f t="shared" si="143"/>
        <v>0.7159999999999993</v>
      </c>
      <c r="Q333" s="137">
        <f t="shared" si="144"/>
        <v>39.1</v>
      </c>
      <c r="R333" s="137"/>
      <c r="S333" s="137">
        <f t="shared" si="149"/>
        <v>0.7159999999999993</v>
      </c>
      <c r="T333" s="137">
        <f t="shared" si="145"/>
        <v>12.648</v>
      </c>
      <c r="U333" s="75"/>
      <c r="W333" s="27"/>
      <c r="X333">
        <f>VLOOKUP(A333,РАСЧЕТ!B:S,18,0)</f>
        <v>1.2515378810858748</v>
      </c>
      <c r="Y333" s="27">
        <f t="shared" si="150"/>
        <v>0</v>
      </c>
      <c r="AB333" t="s">
        <v>4007</v>
      </c>
      <c r="AC333" s="27">
        <f t="shared" si="146"/>
        <v>12.648</v>
      </c>
    </row>
    <row r="334" spans="1:29" x14ac:dyDescent="0.3">
      <c r="A334" s="69" t="s">
        <v>405</v>
      </c>
      <c r="B334" s="138">
        <v>61.7</v>
      </c>
      <c r="C334" s="137">
        <v>10.983000000000001</v>
      </c>
      <c r="D334" s="137">
        <f>VLOOKUP(A334,'31.03ЛК ПОКАЗ'!$B$15:$J$1504,9,0)</f>
        <v>11.21</v>
      </c>
      <c r="E334" s="137">
        <f>D334</f>
        <v>11.21</v>
      </c>
      <c r="F334" s="137">
        <f>E334-C334</f>
        <v>0.22700000000000031</v>
      </c>
      <c r="G334" s="137">
        <f>B334</f>
        <v>61.7</v>
      </c>
      <c r="H334" s="137"/>
      <c r="I334" s="137">
        <f t="shared" si="148"/>
        <v>0.22700000000000031</v>
      </c>
      <c r="J334" s="137">
        <f t="shared" si="147"/>
        <v>11.21</v>
      </c>
      <c r="K334" s="137"/>
      <c r="L334" s="137">
        <f>VLOOKUP(A334,'Показ 16.11'!$B$2:$D$742,3,0)</f>
        <v>13.263999999999999</v>
      </c>
      <c r="M334" s="137">
        <f>VLOOKUP(A334,'31.12ЛК ПОКАЗ'!$B$15:$H$1504,7,0)</f>
        <v>13.484999999999999</v>
      </c>
      <c r="N334" s="137">
        <f>VLOOKUP(A334,'Показ 31.12'!$B$2:$D$742,3,0)</f>
        <v>14.06</v>
      </c>
      <c r="O334" s="137">
        <f>M334</f>
        <v>13.484999999999999</v>
      </c>
      <c r="P334" s="137">
        <f t="shared" si="143"/>
        <v>0.22100000000000009</v>
      </c>
      <c r="Q334" s="137">
        <f t="shared" si="144"/>
        <v>61.7</v>
      </c>
      <c r="R334" s="137"/>
      <c r="S334" s="137">
        <f t="shared" si="149"/>
        <v>0.22100000000000009</v>
      </c>
      <c r="T334" s="137">
        <f t="shared" si="145"/>
        <v>13.484999999999999</v>
      </c>
      <c r="U334" s="75"/>
      <c r="W334" s="27"/>
      <c r="X334">
        <f>VLOOKUP(A334,РАСЧЕТ!B:S,18,0)</f>
        <v>0.22700000000000031</v>
      </c>
      <c r="Y334" s="27">
        <f t="shared" si="150"/>
        <v>0</v>
      </c>
      <c r="AB334" s="27">
        <f>J334</f>
        <v>11.21</v>
      </c>
      <c r="AC334" s="27">
        <f t="shared" si="146"/>
        <v>13.484999999999999</v>
      </c>
    </row>
    <row r="335" spans="1:29" x14ac:dyDescent="0.3">
      <c r="A335" s="69" t="s">
        <v>267</v>
      </c>
      <c r="B335" s="138">
        <v>34.1</v>
      </c>
      <c r="C335" s="137">
        <v>3.94</v>
      </c>
      <c r="D335" s="137"/>
      <c r="E335" s="137"/>
      <c r="F335" s="137"/>
      <c r="G335" s="137"/>
      <c r="H335" s="137">
        <f>B335*$H$797</f>
        <v>1.0914946737858908</v>
      </c>
      <c r="I335" s="137">
        <f t="shared" si="148"/>
        <v>1.0914946737858908</v>
      </c>
      <c r="J335" s="137">
        <f t="shared" si="147"/>
        <v>5.0314946737858905</v>
      </c>
      <c r="K335" s="137"/>
      <c r="L335" s="137">
        <f>VLOOKUP(A335,'Показ 16.11'!$B$2:$D$742,3,0)</f>
        <v>6.226</v>
      </c>
      <c r="M335" s="137" t="str">
        <f>VLOOKUP(A335,'31.12ЛК ПОКАЗ'!$B$15:$H$1504,7,0)</f>
        <v>-</v>
      </c>
      <c r="N335" s="137">
        <f>VLOOKUP(A335,'Показ 31.12'!$B$2:$D$742,3,0)</f>
        <v>6.6</v>
      </c>
      <c r="O335" s="137">
        <f>N335</f>
        <v>6.6</v>
      </c>
      <c r="P335" s="137">
        <f t="shared" si="143"/>
        <v>0.37399999999999967</v>
      </c>
      <c r="Q335" s="137">
        <f t="shared" si="144"/>
        <v>34.1</v>
      </c>
      <c r="R335" s="137"/>
      <c r="S335" s="137">
        <f t="shared" si="149"/>
        <v>0.37399999999999967</v>
      </c>
      <c r="T335" s="137">
        <f t="shared" si="145"/>
        <v>6.6</v>
      </c>
      <c r="U335" s="75"/>
      <c r="W335" s="27"/>
      <c r="X335">
        <f>VLOOKUP(A335,РАСЧЕТ!B:S,18,0)</f>
        <v>1.0914946737858908</v>
      </c>
      <c r="Y335" s="27">
        <f t="shared" si="150"/>
        <v>0</v>
      </c>
      <c r="AB335" t="s">
        <v>4007</v>
      </c>
      <c r="AC335" s="27">
        <f t="shared" si="146"/>
        <v>6.6</v>
      </c>
    </row>
    <row r="336" spans="1:29" x14ac:dyDescent="0.3">
      <c r="A336" s="69" t="s">
        <v>125</v>
      </c>
      <c r="B336" s="138">
        <v>33.1</v>
      </c>
      <c r="C336" s="137">
        <v>11.128</v>
      </c>
      <c r="D336" s="137"/>
      <c r="E336" s="137"/>
      <c r="F336" s="137"/>
      <c r="G336" s="137"/>
      <c r="H336" s="137">
        <f>B336*$H$797</f>
        <v>1.0594860323258939</v>
      </c>
      <c r="I336" s="137">
        <f t="shared" si="148"/>
        <v>1.0594860323258939</v>
      </c>
      <c r="J336" s="137">
        <f t="shared" si="147"/>
        <v>12.187486032325895</v>
      </c>
      <c r="K336" s="137"/>
      <c r="L336" s="137">
        <f>VLOOKUP(A336,'Показ 16.11'!$B$2:$D$742,3,0)</f>
        <v>14.906000000000001</v>
      </c>
      <c r="M336" s="137" t="str">
        <f>VLOOKUP(A336,'31.12ЛК ПОКАЗ'!$B$15:$H$1504,7,0)</f>
        <v>-</v>
      </c>
      <c r="N336" s="137">
        <f>VLOOKUP(A336,'Показ 31.12'!$B$2:$D$742,3,0)</f>
        <v>15.8</v>
      </c>
      <c r="O336" s="137">
        <f>N336</f>
        <v>15.8</v>
      </c>
      <c r="P336" s="137">
        <f t="shared" si="143"/>
        <v>0.89400000000000013</v>
      </c>
      <c r="Q336" s="137">
        <f t="shared" si="144"/>
        <v>33.1</v>
      </c>
      <c r="R336" s="137"/>
      <c r="S336" s="137">
        <f t="shared" si="149"/>
        <v>0.89400000000000013</v>
      </c>
      <c r="T336" s="137">
        <f t="shared" si="145"/>
        <v>15.8</v>
      </c>
      <c r="U336" s="75"/>
      <c r="W336" s="27"/>
      <c r="X336">
        <f>VLOOKUP(A336,РАСЧЕТ!B:S,18,0)</f>
        <v>1.0594860323258939</v>
      </c>
      <c r="Y336" s="27">
        <f t="shared" si="150"/>
        <v>0</v>
      </c>
      <c r="AB336" t="s">
        <v>4007</v>
      </c>
      <c r="AC336" s="27">
        <f t="shared" si="146"/>
        <v>15.8</v>
      </c>
    </row>
    <row r="337" spans="1:29" x14ac:dyDescent="0.3">
      <c r="A337" s="69" t="s">
        <v>423</v>
      </c>
      <c r="B337" s="138">
        <v>32.5</v>
      </c>
      <c r="C337" s="137">
        <v>7.6580000000000004</v>
      </c>
      <c r="D337" s="137"/>
      <c r="E337" s="137"/>
      <c r="F337" s="137"/>
      <c r="G337" s="137"/>
      <c r="H337" s="137">
        <f>B337*$H$797</f>
        <v>1.0402808474498959</v>
      </c>
      <c r="I337" s="137">
        <f t="shared" si="148"/>
        <v>1.0402808474498959</v>
      </c>
      <c r="J337" s="137">
        <f t="shared" si="147"/>
        <v>8.6982808474498956</v>
      </c>
      <c r="K337" s="137"/>
      <c r="L337" s="137">
        <f>VLOOKUP(A337,'Показ 16.11'!$B$2:$D$742,3,0)</f>
        <v>11.404999999999999</v>
      </c>
      <c r="M337" s="137" t="str">
        <f>VLOOKUP(A337,'31.12ЛК ПОКАЗ'!$B$15:$H$1504,7,0)</f>
        <v>-</v>
      </c>
      <c r="N337" s="137">
        <f>VLOOKUP(A337,'Показ 31.12'!$B$2:$D$742,3,0)</f>
        <v>12.089</v>
      </c>
      <c r="O337" s="137">
        <f>N337</f>
        <v>12.089</v>
      </c>
      <c r="P337" s="137">
        <f t="shared" si="143"/>
        <v>0.68400000000000105</v>
      </c>
      <c r="Q337" s="137">
        <f t="shared" si="144"/>
        <v>32.5</v>
      </c>
      <c r="R337" s="137"/>
      <c r="S337" s="137">
        <f t="shared" si="149"/>
        <v>0.68400000000000105</v>
      </c>
      <c r="T337" s="137">
        <f t="shared" si="145"/>
        <v>12.089</v>
      </c>
      <c r="U337" s="75"/>
      <c r="W337" s="27"/>
      <c r="X337">
        <f>VLOOKUP(A337,РАСЧЕТ!B:S,18,0)</f>
        <v>1.0402808474498959</v>
      </c>
      <c r="Y337" s="27">
        <f t="shared" si="150"/>
        <v>0</v>
      </c>
      <c r="AB337" t="s">
        <v>4007</v>
      </c>
      <c r="AC337" s="27">
        <f t="shared" si="146"/>
        <v>12.089</v>
      </c>
    </row>
    <row r="338" spans="1:29" x14ac:dyDescent="0.3">
      <c r="A338" s="69" t="s">
        <v>483</v>
      </c>
      <c r="B338" s="138">
        <v>33.6</v>
      </c>
      <c r="C338" s="137">
        <v>4.8029999999999999</v>
      </c>
      <c r="D338" s="137">
        <f>VLOOKUP(A338,'31.03ЛК ПОКАЗ'!$B$15:$J$1504,9,0)</f>
        <v>5.9169999999999998</v>
      </c>
      <c r="E338" s="137">
        <f>D338</f>
        <v>5.9169999999999998</v>
      </c>
      <c r="F338" s="137">
        <f>E338-C338</f>
        <v>1.1139999999999999</v>
      </c>
      <c r="G338" s="137">
        <f>B338</f>
        <v>33.6</v>
      </c>
      <c r="H338" s="137"/>
      <c r="I338" s="137">
        <f t="shared" si="148"/>
        <v>1.1139999999999999</v>
      </c>
      <c r="J338" s="137">
        <f t="shared" si="147"/>
        <v>5.9169999999999998</v>
      </c>
      <c r="K338" s="137"/>
      <c r="L338" s="137">
        <f>VLOOKUP(A338,'Показ 16.11'!$B$2:$D$742,3,0)</f>
        <v>6.5789999999999997</v>
      </c>
      <c r="M338" s="137">
        <f>VLOOKUP(A338,'31.12ЛК ПОКАЗ'!$B$15:$H$1504,7,0)</f>
        <v>6.7889999999999997</v>
      </c>
      <c r="N338" s="137">
        <f>VLOOKUP(A338,'Показ 31.12'!$B$2:$D$742,3,0)</f>
        <v>6.9740000000000002</v>
      </c>
      <c r="O338" s="137">
        <f>M338</f>
        <v>6.7889999999999997</v>
      </c>
      <c r="P338" s="137">
        <f t="shared" si="143"/>
        <v>0.20999999999999996</v>
      </c>
      <c r="Q338" s="137">
        <f t="shared" si="144"/>
        <v>33.6</v>
      </c>
      <c r="R338" s="137"/>
      <c r="S338" s="137">
        <f t="shared" si="149"/>
        <v>0.20999999999999996</v>
      </c>
      <c r="T338" s="137">
        <f t="shared" si="145"/>
        <v>6.7889999999999997</v>
      </c>
      <c r="U338" s="75"/>
      <c r="W338" s="27"/>
      <c r="X338">
        <f>VLOOKUP(A338,РАСЧЕТ!B:S,18,0)</f>
        <v>1.1139999999999999</v>
      </c>
      <c r="Y338" s="27">
        <f t="shared" si="150"/>
        <v>0</v>
      </c>
      <c r="AB338" s="27">
        <f>J338</f>
        <v>5.9169999999999998</v>
      </c>
      <c r="AC338" s="27">
        <f t="shared" si="146"/>
        <v>6.7889999999999997</v>
      </c>
    </row>
    <row r="339" spans="1:29" x14ac:dyDescent="0.3">
      <c r="A339" s="69" t="s">
        <v>438</v>
      </c>
      <c r="B339" s="138">
        <v>60.6</v>
      </c>
      <c r="C339" s="137">
        <v>13.702</v>
      </c>
      <c r="D339" s="137"/>
      <c r="E339" s="137"/>
      <c r="F339" s="137"/>
      <c r="G339" s="137"/>
      <c r="H339" s="137">
        <f>B339*$H$797</f>
        <v>1.9397236724758058</v>
      </c>
      <c r="I339" s="137">
        <f t="shared" si="148"/>
        <v>1.9397236724758058</v>
      </c>
      <c r="J339" s="137">
        <f t="shared" si="147"/>
        <v>15.641723672475806</v>
      </c>
      <c r="K339" s="137"/>
      <c r="L339" s="137">
        <f>VLOOKUP(A339,'Показ 16.11'!$B$2:$D$742,3,0)</f>
        <v>17.100000000000001</v>
      </c>
      <c r="M339" s="137" t="str">
        <f>VLOOKUP(A339,'31.12ЛК ПОКАЗ'!$B$15:$H$1504,7,0)</f>
        <v>-</v>
      </c>
      <c r="N339" s="137">
        <f>VLOOKUP(A339,'Показ 31.12'!$B$2:$D$742,3,0)</f>
        <v>18.126999999999999</v>
      </c>
      <c r="O339" s="137">
        <f>N339</f>
        <v>18.126999999999999</v>
      </c>
      <c r="P339" s="137">
        <f t="shared" si="143"/>
        <v>1.0269999999999975</v>
      </c>
      <c r="Q339" s="137">
        <f t="shared" si="144"/>
        <v>60.6</v>
      </c>
      <c r="R339" s="137"/>
      <c r="S339" s="137">
        <f t="shared" si="149"/>
        <v>1.0269999999999975</v>
      </c>
      <c r="T339" s="137">
        <f t="shared" si="145"/>
        <v>18.126999999999999</v>
      </c>
      <c r="U339" s="75"/>
      <c r="W339" s="27"/>
      <c r="X339">
        <f>VLOOKUP(A339,РАСЧЕТ!B:S,18,0)</f>
        <v>1.9397236724758058</v>
      </c>
      <c r="Y339" s="27">
        <f t="shared" si="150"/>
        <v>0</v>
      </c>
      <c r="AB339" t="s">
        <v>4007</v>
      </c>
      <c r="AC339" s="27">
        <f t="shared" si="146"/>
        <v>18.126999999999999</v>
      </c>
    </row>
    <row r="340" spans="1:29" x14ac:dyDescent="0.3">
      <c r="A340" s="69" t="s">
        <v>437</v>
      </c>
      <c r="B340" s="138">
        <v>39.299999999999997</v>
      </c>
      <c r="C340" s="137">
        <v>9.5340000000000007</v>
      </c>
      <c r="D340" s="137"/>
      <c r="E340" s="137"/>
      <c r="F340" s="137"/>
      <c r="G340" s="137"/>
      <c r="H340" s="137">
        <f>B340*$H$797</f>
        <v>1.2579396093778739</v>
      </c>
      <c r="I340" s="137">
        <f t="shared" si="148"/>
        <v>1.2579396093778739</v>
      </c>
      <c r="J340" s="137">
        <f t="shared" si="147"/>
        <v>10.791939609377874</v>
      </c>
      <c r="K340" s="137"/>
      <c r="L340" s="137">
        <f>VLOOKUP(A340,'Показ 16.11'!$B$2:$D$742,3,0)</f>
        <v>13.904</v>
      </c>
      <c r="M340" s="137" t="str">
        <f>VLOOKUP(A340,'31.12ЛК ПОКАЗ'!$B$15:$H$1504,7,0)</f>
        <v>-</v>
      </c>
      <c r="N340" s="137">
        <f>VLOOKUP(A340,'Показ 31.12'!$B$2:$D$742,3,0)</f>
        <v>14.738</v>
      </c>
      <c r="O340" s="137">
        <f>N340</f>
        <v>14.738</v>
      </c>
      <c r="P340" s="137">
        <f t="shared" si="143"/>
        <v>0.83399999999999963</v>
      </c>
      <c r="Q340" s="137">
        <f t="shared" si="144"/>
        <v>39.299999999999997</v>
      </c>
      <c r="R340" s="137"/>
      <c r="S340" s="137">
        <f t="shared" si="149"/>
        <v>0.83399999999999963</v>
      </c>
      <c r="T340" s="137">
        <f t="shared" si="145"/>
        <v>14.738</v>
      </c>
      <c r="U340" s="75"/>
      <c r="W340" s="27"/>
      <c r="X340">
        <f>VLOOKUP(A340,РАСЧЕТ!B:S,18,0)</f>
        <v>1.2579396093778739</v>
      </c>
      <c r="Y340" s="27">
        <f t="shared" si="150"/>
        <v>0</v>
      </c>
      <c r="AB340" t="s">
        <v>4007</v>
      </c>
      <c r="AC340" s="27">
        <f t="shared" si="146"/>
        <v>14.738</v>
      </c>
    </row>
    <row r="341" spans="1:29" x14ac:dyDescent="0.3">
      <c r="A341" s="69" t="s">
        <v>470</v>
      </c>
      <c r="B341" s="138">
        <v>32</v>
      </c>
      <c r="C341" s="137">
        <v>5.1340000000000003</v>
      </c>
      <c r="D341" s="137"/>
      <c r="E341" s="137"/>
      <c r="F341" s="137"/>
      <c r="G341" s="137"/>
      <c r="H341" s="137">
        <f>B341*$H$797</f>
        <v>1.0242765267198974</v>
      </c>
      <c r="I341" s="137">
        <f t="shared" si="148"/>
        <v>1.0242765267198974</v>
      </c>
      <c r="J341" s="137">
        <f t="shared" si="147"/>
        <v>6.1582765267198978</v>
      </c>
      <c r="K341" s="137"/>
      <c r="L341" s="137">
        <f>VLOOKUP(A341,'Показ 16.11'!$B$2:$D$742,3,0)</f>
        <v>8.1470000000000002</v>
      </c>
      <c r="M341" s="137" t="str">
        <f>VLOOKUP(A341,'31.12ЛК ПОКАЗ'!$B$15:$H$1504,7,0)</f>
        <v>-</v>
      </c>
      <c r="N341" s="137">
        <f>VLOOKUP(A341,'Показ 31.12'!$B$2:$D$742,3,0)</f>
        <v>8.6379999999999999</v>
      </c>
      <c r="O341" s="137">
        <f>N341</f>
        <v>8.6379999999999999</v>
      </c>
      <c r="P341" s="137">
        <f t="shared" si="143"/>
        <v>0.49099999999999966</v>
      </c>
      <c r="Q341" s="137">
        <f t="shared" si="144"/>
        <v>32</v>
      </c>
      <c r="R341" s="137"/>
      <c r="S341" s="137">
        <f t="shared" si="149"/>
        <v>0.49099999999999966</v>
      </c>
      <c r="T341" s="137">
        <f t="shared" si="145"/>
        <v>8.6379999999999999</v>
      </c>
      <c r="U341" s="75"/>
      <c r="W341" s="27"/>
      <c r="X341">
        <f>VLOOKUP(A341,РАСЧЕТ!B:S,18,0)</f>
        <v>1.0242765267198974</v>
      </c>
      <c r="Y341" s="27">
        <f t="shared" si="150"/>
        <v>0</v>
      </c>
      <c r="AB341" t="s">
        <v>4007</v>
      </c>
      <c r="AC341" s="27">
        <f t="shared" si="146"/>
        <v>8.6379999999999999</v>
      </c>
    </row>
    <row r="342" spans="1:29" x14ac:dyDescent="0.3">
      <c r="A342" s="69" t="s">
        <v>395</v>
      </c>
      <c r="B342" s="138">
        <v>31.7</v>
      </c>
      <c r="C342" s="137">
        <v>5.3609999999999998</v>
      </c>
      <c r="D342" s="137">
        <f>VLOOKUP(A342,'31.03ЛК ПОКАЗ'!$B$15:$J$1504,9,0)</f>
        <v>6.9269999999999996</v>
      </c>
      <c r="E342" s="137">
        <f>D342</f>
        <v>6.9269999999999996</v>
      </c>
      <c r="F342" s="137">
        <f>E342-C342</f>
        <v>1.5659999999999998</v>
      </c>
      <c r="G342" s="137">
        <f>B342</f>
        <v>31.7</v>
      </c>
      <c r="H342" s="137"/>
      <c r="I342" s="137">
        <f t="shared" si="148"/>
        <v>1.5659999999999998</v>
      </c>
      <c r="J342" s="137">
        <f t="shared" si="147"/>
        <v>6.9269999999999996</v>
      </c>
      <c r="K342" s="137"/>
      <c r="L342" s="137">
        <f>VLOOKUP(A342,'Показ 16.11'!$B$2:$D$742,3,0)</f>
        <v>7.7279999999999998</v>
      </c>
      <c r="M342" s="137">
        <f>VLOOKUP(A342,'31.12ЛК ПОКАЗ'!$B$15:$H$1504,7,0)</f>
        <v>7.7469999999999999</v>
      </c>
      <c r="N342" s="137">
        <f>VLOOKUP(A342,'Показ 31.12'!$B$2:$D$742,3,0)</f>
        <v>8.1920000000000002</v>
      </c>
      <c r="O342" s="137">
        <f>M342</f>
        <v>7.7469999999999999</v>
      </c>
      <c r="P342" s="137">
        <f t="shared" si="143"/>
        <v>1.9000000000000128E-2</v>
      </c>
      <c r="Q342" s="137">
        <f t="shared" si="144"/>
        <v>31.7</v>
      </c>
      <c r="R342" s="137"/>
      <c r="S342" s="137">
        <f t="shared" si="149"/>
        <v>1.9000000000000128E-2</v>
      </c>
      <c r="T342" s="137">
        <f t="shared" si="145"/>
        <v>7.7469999999999999</v>
      </c>
      <c r="U342" s="75"/>
      <c r="W342" s="27"/>
      <c r="X342">
        <f>VLOOKUP(A342,РАСЧЕТ!B:S,18,0)</f>
        <v>1.5659999999999998</v>
      </c>
      <c r="Y342" s="27">
        <f t="shared" si="150"/>
        <v>0</v>
      </c>
      <c r="AB342" s="27">
        <f t="shared" ref="AB342:AB343" si="151">J342</f>
        <v>6.9269999999999996</v>
      </c>
      <c r="AC342" s="27">
        <f t="shared" si="146"/>
        <v>7.7469999999999999</v>
      </c>
    </row>
    <row r="343" spans="1:29" x14ac:dyDescent="0.3">
      <c r="A343" s="69" t="s">
        <v>449</v>
      </c>
      <c r="B343" s="138">
        <v>39.1</v>
      </c>
      <c r="C343" s="137">
        <v>3.9849999999999999</v>
      </c>
      <c r="D343" s="137">
        <f>VLOOKUP(A343,'31.03ЛК ПОКАЗ'!$B$15:$J$1504,9,0)</f>
        <v>3.9860000000000002</v>
      </c>
      <c r="E343" s="137">
        <f>D343</f>
        <v>3.9860000000000002</v>
      </c>
      <c r="F343" s="137">
        <f>E343-C343</f>
        <v>1.000000000000334E-3</v>
      </c>
      <c r="G343" s="137">
        <f>B343</f>
        <v>39.1</v>
      </c>
      <c r="H343" s="137"/>
      <c r="I343" s="137">
        <f t="shared" si="148"/>
        <v>1.000000000000334E-3</v>
      </c>
      <c r="J343" s="137">
        <f t="shared" si="147"/>
        <v>3.9860000000000002</v>
      </c>
      <c r="K343" s="137"/>
      <c r="L343" s="137">
        <f>VLOOKUP(A343,'Показ 16.11'!$B$2:$D$742,3,0)</f>
        <v>3.9849999999999999</v>
      </c>
      <c r="M343" s="137">
        <f>VLOOKUP(A343,'31.12ЛК ПОКАЗ'!$B$15:$H$1504,7,0)</f>
        <v>3.9860000000000002</v>
      </c>
      <c r="N343" s="137">
        <f>VLOOKUP(A343,'Показ 31.12'!$B$2:$D$742,3,0)</f>
        <v>4.2240000000000002</v>
      </c>
      <c r="O343" s="137">
        <f>M343</f>
        <v>3.9860000000000002</v>
      </c>
      <c r="P343" s="137">
        <f t="shared" si="143"/>
        <v>1.000000000000334E-3</v>
      </c>
      <c r="Q343" s="137">
        <f t="shared" si="144"/>
        <v>39.1</v>
      </c>
      <c r="R343" s="137"/>
      <c r="S343" s="137">
        <f t="shared" si="149"/>
        <v>1.000000000000334E-3</v>
      </c>
      <c r="T343" s="137">
        <f t="shared" si="145"/>
        <v>3.9860000000000002</v>
      </c>
      <c r="U343" s="75"/>
      <c r="W343" s="27"/>
      <c r="X343">
        <f>VLOOKUP(A343,РАСЧЕТ!B:S,18,0)</f>
        <v>1.000000000000334E-3</v>
      </c>
      <c r="Y343" s="27">
        <f t="shared" si="150"/>
        <v>0</v>
      </c>
      <c r="AB343" s="27">
        <f t="shared" si="151"/>
        <v>3.9860000000000002</v>
      </c>
      <c r="AC343" s="27">
        <f t="shared" si="146"/>
        <v>3.9860000000000002</v>
      </c>
    </row>
    <row r="344" spans="1:29" x14ac:dyDescent="0.3">
      <c r="A344" s="69" t="s">
        <v>457</v>
      </c>
      <c r="B344" s="138">
        <v>61.7</v>
      </c>
      <c r="C344" s="137">
        <v>13.327</v>
      </c>
      <c r="D344" s="137"/>
      <c r="E344" s="137"/>
      <c r="F344" s="137"/>
      <c r="G344" s="137"/>
      <c r="H344" s="137">
        <f>B344*$H$797</f>
        <v>1.9749331780818022</v>
      </c>
      <c r="I344" s="137">
        <f t="shared" si="148"/>
        <v>1.9749331780818022</v>
      </c>
      <c r="J344" s="137">
        <f t="shared" si="147"/>
        <v>15.301933178081802</v>
      </c>
      <c r="K344" s="137"/>
      <c r="L344" s="137">
        <f>VLOOKUP(A344,'Показ 16.11'!$B$2:$D$742,3,0)</f>
        <v>18.056999999999999</v>
      </c>
      <c r="M344" s="137" t="str">
        <f>VLOOKUP(A344,'31.12ЛК ПОКАЗ'!$B$15:$H$1504,7,0)</f>
        <v>-</v>
      </c>
      <c r="N344" s="137">
        <f>VLOOKUP(A344,'Показ 31.12'!$B$2:$D$742,3,0)</f>
        <v>19.14</v>
      </c>
      <c r="O344" s="137">
        <f>N344</f>
        <v>19.14</v>
      </c>
      <c r="P344" s="137">
        <f t="shared" si="143"/>
        <v>1.083000000000002</v>
      </c>
      <c r="Q344" s="137">
        <f t="shared" si="144"/>
        <v>61.7</v>
      </c>
      <c r="R344" s="137"/>
      <c r="S344" s="137">
        <f t="shared" si="149"/>
        <v>1.083000000000002</v>
      </c>
      <c r="T344" s="137">
        <f t="shared" si="145"/>
        <v>19.14</v>
      </c>
      <c r="U344" s="75"/>
      <c r="W344" s="27"/>
      <c r="X344">
        <f>VLOOKUP(A344,РАСЧЕТ!B:S,18,0)</f>
        <v>1.9749331780818022</v>
      </c>
      <c r="Y344" s="27">
        <f t="shared" si="150"/>
        <v>0</v>
      </c>
      <c r="AB344" t="s">
        <v>4007</v>
      </c>
      <c r="AC344" s="27">
        <f t="shared" si="146"/>
        <v>19.14</v>
      </c>
    </row>
    <row r="345" spans="1:29" x14ac:dyDescent="0.3">
      <c r="A345" s="69" t="s">
        <v>397</v>
      </c>
      <c r="B345" s="138">
        <v>32.5</v>
      </c>
      <c r="C345" s="137">
        <v>0.95499999999999996</v>
      </c>
      <c r="D345" s="137">
        <v>0.96</v>
      </c>
      <c r="E345" s="137">
        <f>D345</f>
        <v>0.96</v>
      </c>
      <c r="F345" s="137">
        <f>E345-C345</f>
        <v>5.0000000000000044E-3</v>
      </c>
      <c r="G345" s="137">
        <f>B345</f>
        <v>32.5</v>
      </c>
      <c r="H345" s="137"/>
      <c r="I345" s="137">
        <f t="shared" si="148"/>
        <v>5.0000000000000044E-3</v>
      </c>
      <c r="J345" s="137">
        <f t="shared" si="147"/>
        <v>0.96</v>
      </c>
      <c r="K345" s="137"/>
      <c r="L345" s="137">
        <v>0.96</v>
      </c>
      <c r="M345" s="137">
        <v>0.96</v>
      </c>
      <c r="N345" s="137">
        <f>VLOOKUP(A345,'Показ 31.12'!$B$2:$D$742,3,0)</f>
        <v>10.448</v>
      </c>
      <c r="O345" s="137">
        <f>M345</f>
        <v>0.96</v>
      </c>
      <c r="P345" s="137">
        <f t="shared" si="143"/>
        <v>0</v>
      </c>
      <c r="Q345" s="137">
        <f t="shared" si="144"/>
        <v>32.5</v>
      </c>
      <c r="R345" s="137"/>
      <c r="S345" s="137">
        <f t="shared" si="149"/>
        <v>0</v>
      </c>
      <c r="T345" s="136">
        <f t="shared" si="145"/>
        <v>0.96</v>
      </c>
      <c r="U345" s="75"/>
      <c r="W345" s="27"/>
      <c r="X345">
        <f>VLOOKUP(A345,РАСЧЕТ!B:S,18,0)</f>
        <v>5.0000000000000044E-3</v>
      </c>
      <c r="Y345" s="27">
        <f t="shared" si="150"/>
        <v>0</v>
      </c>
      <c r="AB345" s="27">
        <f t="shared" ref="AB345:AB347" si="152">J345</f>
        <v>0.96</v>
      </c>
      <c r="AC345" s="27">
        <f t="shared" si="146"/>
        <v>0.96</v>
      </c>
    </row>
    <row r="346" spans="1:29" x14ac:dyDescent="0.3">
      <c r="A346" s="69" t="s">
        <v>413</v>
      </c>
      <c r="B346" s="138">
        <v>33.6</v>
      </c>
      <c r="C346" s="137">
        <v>6.851</v>
      </c>
      <c r="D346" s="137">
        <f>VLOOKUP(A346,'31.03ЛК ПОКАЗ'!$B$15:$J$1504,9,0)</f>
        <v>8.4130000000000003</v>
      </c>
      <c r="E346" s="137">
        <f>D346</f>
        <v>8.4130000000000003</v>
      </c>
      <c r="F346" s="137">
        <f>E346-C346</f>
        <v>1.5620000000000003</v>
      </c>
      <c r="G346" s="137">
        <f>B346</f>
        <v>33.6</v>
      </c>
      <c r="H346" s="137"/>
      <c r="I346" s="137">
        <f t="shared" si="148"/>
        <v>1.5620000000000003</v>
      </c>
      <c r="J346" s="137">
        <f t="shared" si="147"/>
        <v>8.4130000000000003</v>
      </c>
      <c r="K346" s="137"/>
      <c r="L346" s="137">
        <f>VLOOKUP(A346,'Показ 16.11'!$B$2:$D$742,3,0)</f>
        <v>9.4260000000000002</v>
      </c>
      <c r="M346" s="137">
        <f>VLOOKUP(A346,'31.12ЛК ПОКАЗ'!$B$15:$H$1504,7,0)</f>
        <v>9.3559999999999999</v>
      </c>
      <c r="N346" s="137">
        <f>VLOOKUP(A346,'Показ 31.12'!$B$2:$D$742,3,0)</f>
        <v>9.9920000000000009</v>
      </c>
      <c r="O346" s="137">
        <f>N346</f>
        <v>9.9920000000000009</v>
      </c>
      <c r="P346" s="137">
        <f t="shared" si="143"/>
        <v>0.56600000000000072</v>
      </c>
      <c r="Q346" s="137">
        <f t="shared" si="144"/>
        <v>33.6</v>
      </c>
      <c r="R346" s="137"/>
      <c r="S346" s="137">
        <f t="shared" si="149"/>
        <v>0.56600000000000072</v>
      </c>
      <c r="T346" s="137">
        <f t="shared" si="145"/>
        <v>9.9920000000000009</v>
      </c>
      <c r="U346" s="75"/>
      <c r="W346" s="27"/>
      <c r="X346">
        <f>VLOOKUP(A346,РАСЧЕТ!B:S,18,0)</f>
        <v>1.5620000000000003</v>
      </c>
      <c r="Y346" s="27">
        <f t="shared" si="150"/>
        <v>0</v>
      </c>
      <c r="AB346" s="27">
        <f t="shared" si="152"/>
        <v>8.4130000000000003</v>
      </c>
      <c r="AC346" s="27">
        <f t="shared" si="146"/>
        <v>9.9920000000000009</v>
      </c>
    </row>
    <row r="347" spans="1:29" x14ac:dyDescent="0.3">
      <c r="A347" s="69" t="s">
        <v>320</v>
      </c>
      <c r="B347" s="138">
        <v>36.700000000000003</v>
      </c>
      <c r="C347" s="137">
        <v>10.367000000000001</v>
      </c>
      <c r="D347" s="137">
        <f>VLOOKUP(A347,'31.03ЛК ПОКАЗ'!$B$15:$J$1504,9,0)</f>
        <v>12.34</v>
      </c>
      <c r="E347" s="137">
        <f>D347</f>
        <v>12.34</v>
      </c>
      <c r="F347" s="137">
        <f>E347-C347</f>
        <v>1.972999999999999</v>
      </c>
      <c r="G347" s="137">
        <f>B347</f>
        <v>36.700000000000003</v>
      </c>
      <c r="H347" s="137"/>
      <c r="I347" s="137">
        <f t="shared" si="148"/>
        <v>1.972999999999999</v>
      </c>
      <c r="J347" s="137">
        <f t="shared" si="147"/>
        <v>12.34</v>
      </c>
      <c r="K347" s="137"/>
      <c r="L347" s="137">
        <f>VLOOKUP(A347,'Показ 16.11'!$B$2:$D$742,3,0)</f>
        <v>13.526</v>
      </c>
      <c r="M347" s="137">
        <f>VLOOKUP(A347,'31.12ЛК ПОКАЗ'!$B$15:$H$1504,7,0)</f>
        <v>13.856999999999999</v>
      </c>
      <c r="N347" s="137">
        <f>VLOOKUP(A347,'Показ 31.12'!$B$2:$D$742,3,0)</f>
        <v>14.337999999999999</v>
      </c>
      <c r="O347" s="137">
        <f>M347</f>
        <v>13.856999999999999</v>
      </c>
      <c r="P347" s="137">
        <f t="shared" si="143"/>
        <v>0.33099999999999952</v>
      </c>
      <c r="Q347" s="137">
        <f t="shared" si="144"/>
        <v>36.700000000000003</v>
      </c>
      <c r="R347" s="137"/>
      <c r="S347" s="137">
        <f t="shared" si="149"/>
        <v>0.33099999999999952</v>
      </c>
      <c r="T347" s="137">
        <f t="shared" si="145"/>
        <v>13.856999999999999</v>
      </c>
      <c r="U347" s="75"/>
      <c r="W347" s="27"/>
      <c r="X347">
        <f>VLOOKUP(A347,РАСЧЕТ!B:S,18,0)</f>
        <v>1.972999999999999</v>
      </c>
      <c r="Y347" s="27">
        <f t="shared" si="150"/>
        <v>0</v>
      </c>
      <c r="AB347" s="27">
        <f t="shared" si="152"/>
        <v>12.34</v>
      </c>
      <c r="AC347" s="27">
        <f t="shared" si="146"/>
        <v>13.856999999999999</v>
      </c>
    </row>
    <row r="348" spans="1:29" x14ac:dyDescent="0.3">
      <c r="A348" s="69" t="s">
        <v>453</v>
      </c>
      <c r="B348" s="138">
        <v>60.6</v>
      </c>
      <c r="C348" s="137">
        <v>7.056</v>
      </c>
      <c r="D348" s="137"/>
      <c r="E348" s="137"/>
      <c r="F348" s="137"/>
      <c r="G348" s="137"/>
      <c r="H348" s="137">
        <f>B348*$H$797</f>
        <v>1.9397236724758058</v>
      </c>
      <c r="I348" s="137">
        <f t="shared" si="148"/>
        <v>1.9397236724758058</v>
      </c>
      <c r="J348" s="137">
        <f t="shared" si="147"/>
        <v>8.9957236724758065</v>
      </c>
      <c r="K348" s="137"/>
      <c r="L348" s="137">
        <f>VLOOKUP(A348,'Показ 16.11'!$B$2:$D$742,3,0)</f>
        <v>7.3250000000000002</v>
      </c>
      <c r="M348" s="137" t="str">
        <f>VLOOKUP(A348,'31.12ЛК ПОКАЗ'!$B$15:$H$1504,7,0)</f>
        <v>-</v>
      </c>
      <c r="N348" s="137">
        <f>VLOOKUP(A348,'Показ 31.12'!$B$2:$D$742,3,0)</f>
        <v>7.7649999999999997</v>
      </c>
      <c r="O348" s="137">
        <f>N348</f>
        <v>7.7649999999999997</v>
      </c>
      <c r="P348" s="137">
        <f t="shared" si="143"/>
        <v>0.4399999999999995</v>
      </c>
      <c r="Q348" s="137">
        <f t="shared" si="144"/>
        <v>60.6</v>
      </c>
      <c r="R348" s="137"/>
      <c r="S348" s="137">
        <f t="shared" si="149"/>
        <v>0.4399999999999995</v>
      </c>
      <c r="T348" s="137">
        <f t="shared" si="145"/>
        <v>7.7649999999999997</v>
      </c>
      <c r="U348" s="75"/>
      <c r="W348" s="27"/>
      <c r="X348">
        <f>VLOOKUP(A348,РАСЧЕТ!B:S,18,0)</f>
        <v>1.9397236724758058</v>
      </c>
      <c r="Y348" s="27">
        <f t="shared" si="150"/>
        <v>0</v>
      </c>
      <c r="AB348" t="s">
        <v>4007</v>
      </c>
      <c r="AC348" s="27">
        <f t="shared" si="146"/>
        <v>7.7649999999999997</v>
      </c>
    </row>
    <row r="349" spans="1:29" x14ac:dyDescent="0.3">
      <c r="A349" s="69" t="s">
        <v>471</v>
      </c>
      <c r="B349" s="138">
        <v>39.299999999999997</v>
      </c>
      <c r="C349" s="137">
        <v>10.94</v>
      </c>
      <c r="D349" s="137"/>
      <c r="E349" s="137"/>
      <c r="F349" s="137"/>
      <c r="G349" s="137"/>
      <c r="H349" s="137">
        <f>B349*$H$797</f>
        <v>1.2579396093778739</v>
      </c>
      <c r="I349" s="137">
        <f t="shared" si="148"/>
        <v>1.2579396093778739</v>
      </c>
      <c r="J349" s="137">
        <f t="shared" si="147"/>
        <v>12.197939609377872</v>
      </c>
      <c r="K349" s="137"/>
      <c r="L349" s="137">
        <f>VLOOKUP(A349,'Показ 16.11'!$B$2:$D$742,3,0)</f>
        <v>13.766999999999999</v>
      </c>
      <c r="M349" s="137" t="str">
        <f>VLOOKUP(A349,'31.12ЛК ПОКАЗ'!$B$15:$H$1504,7,0)</f>
        <v>-</v>
      </c>
      <c r="N349" s="137">
        <f>VLOOKUP(A349,'Показ 31.12'!$B$2:$D$742,3,0)</f>
        <v>14.593</v>
      </c>
      <c r="O349" s="137">
        <f>N349</f>
        <v>14.593</v>
      </c>
      <c r="P349" s="137">
        <f t="shared" si="143"/>
        <v>0.82600000000000051</v>
      </c>
      <c r="Q349" s="137">
        <f t="shared" si="144"/>
        <v>39.299999999999997</v>
      </c>
      <c r="R349" s="137"/>
      <c r="S349" s="137">
        <f t="shared" si="149"/>
        <v>0.82600000000000051</v>
      </c>
      <c r="T349" s="137">
        <f t="shared" si="145"/>
        <v>14.593</v>
      </c>
      <c r="U349" s="75"/>
      <c r="W349" s="27"/>
      <c r="X349">
        <f>VLOOKUP(A349,РАСЧЕТ!B:S,18,0)</f>
        <v>1.2579396093778739</v>
      </c>
      <c r="Y349" s="27">
        <f t="shared" si="150"/>
        <v>0</v>
      </c>
      <c r="AB349" t="s">
        <v>4007</v>
      </c>
      <c r="AC349" s="27">
        <f t="shared" si="146"/>
        <v>14.593</v>
      </c>
    </row>
    <row r="350" spans="1:29" x14ac:dyDescent="0.3">
      <c r="A350" s="69" t="s">
        <v>445</v>
      </c>
      <c r="B350" s="138">
        <v>32</v>
      </c>
      <c r="C350" s="137">
        <v>6.423</v>
      </c>
      <c r="D350" s="137">
        <f>VLOOKUP(A350,'31.03ЛК ПОКАЗ'!$B$15:$J$1504,9,0)</f>
        <v>7.7530000000000001</v>
      </c>
      <c r="E350" s="137">
        <f>D350</f>
        <v>7.7530000000000001</v>
      </c>
      <c r="F350" s="137">
        <f>E350-C350</f>
        <v>1.33</v>
      </c>
      <c r="G350" s="137">
        <f>B350</f>
        <v>32</v>
      </c>
      <c r="H350" s="137"/>
      <c r="I350" s="137">
        <f t="shared" si="148"/>
        <v>1.33</v>
      </c>
      <c r="J350" s="137">
        <f t="shared" si="147"/>
        <v>7.7530000000000001</v>
      </c>
      <c r="K350" s="137"/>
      <c r="L350" s="137">
        <f>VLOOKUP(A350,'Показ 16.11'!$B$2:$D$742,3,0)</f>
        <v>8.6750000000000007</v>
      </c>
      <c r="M350" s="137" t="str">
        <f>VLOOKUP(A350,'31.12ЛК ПОКАЗ'!$B$15:$H$1504,7,0)</f>
        <v>-</v>
      </c>
      <c r="N350" s="137">
        <f>VLOOKUP(A350,'Показ 31.12'!$B$2:$D$742,3,0)</f>
        <v>9.1959999999999997</v>
      </c>
      <c r="O350" s="137">
        <f>N350</f>
        <v>9.1959999999999997</v>
      </c>
      <c r="P350" s="137">
        <f t="shared" si="143"/>
        <v>0.52099999999999902</v>
      </c>
      <c r="Q350" s="137">
        <f t="shared" si="144"/>
        <v>32</v>
      </c>
      <c r="R350" s="137"/>
      <c r="S350" s="137">
        <f t="shared" si="149"/>
        <v>0.52099999999999902</v>
      </c>
      <c r="T350" s="137">
        <f t="shared" si="145"/>
        <v>9.1959999999999997</v>
      </c>
      <c r="U350" s="75"/>
      <c r="W350" s="27"/>
      <c r="X350">
        <f>VLOOKUP(A350,РАСЧЕТ!B:S,18,0)</f>
        <v>1.33</v>
      </c>
      <c r="Y350" s="27">
        <f t="shared" si="150"/>
        <v>0</v>
      </c>
      <c r="AB350" s="27">
        <f t="shared" ref="AB350:AB353" si="153">J350</f>
        <v>7.7530000000000001</v>
      </c>
      <c r="AC350" s="27">
        <f t="shared" si="146"/>
        <v>9.1959999999999997</v>
      </c>
    </row>
    <row r="351" spans="1:29" x14ac:dyDescent="0.3">
      <c r="A351" s="69" t="s">
        <v>2500</v>
      </c>
      <c r="B351" s="138">
        <v>31.7</v>
      </c>
      <c r="C351" s="137">
        <v>9.1199999999999992</v>
      </c>
      <c r="D351" s="137">
        <f>VLOOKUP(A351,'31.03ЛК ПОКАЗ'!$B$15:$J$1504,9,0)</f>
        <v>10.85</v>
      </c>
      <c r="E351" s="137">
        <f>D351</f>
        <v>10.85</v>
      </c>
      <c r="F351" s="137">
        <f>E351-C351</f>
        <v>1.7300000000000004</v>
      </c>
      <c r="G351" s="137">
        <f>B351</f>
        <v>31.7</v>
      </c>
      <c r="H351" s="137"/>
      <c r="I351" s="137">
        <f t="shared" si="148"/>
        <v>1.7300000000000004</v>
      </c>
      <c r="J351" s="137">
        <f t="shared" si="147"/>
        <v>10.85</v>
      </c>
      <c r="K351" s="137"/>
      <c r="L351" s="137">
        <f>VLOOKUP(A351,'Показ 16.11'!$B$2:$D$742,3,0)</f>
        <v>12.032</v>
      </c>
      <c r="M351" s="137">
        <f>VLOOKUP(A351,'31.12ЛК ПОКАЗ'!$B$15:$H$1504,7,0)</f>
        <v>12.375</v>
      </c>
      <c r="N351" s="137">
        <f>VLOOKUP(A351,'Показ 31.12'!$B$2:$D$742,3,0)</f>
        <v>12.754</v>
      </c>
      <c r="O351" s="137">
        <f>M351</f>
        <v>12.375</v>
      </c>
      <c r="P351" s="137">
        <f t="shared" si="143"/>
        <v>0.34299999999999997</v>
      </c>
      <c r="Q351" s="137">
        <f t="shared" si="144"/>
        <v>31.7</v>
      </c>
      <c r="R351" s="137"/>
      <c r="S351" s="137">
        <f t="shared" si="149"/>
        <v>0.34299999999999997</v>
      </c>
      <c r="T351" s="137">
        <f t="shared" si="145"/>
        <v>12.375</v>
      </c>
      <c r="U351" s="75"/>
      <c r="W351" s="27"/>
      <c r="X351">
        <f>VLOOKUP(A351,РАСЧЕТ!B:S,18,0)</f>
        <v>1.7300000000000004</v>
      </c>
      <c r="Y351" s="27">
        <f t="shared" si="150"/>
        <v>0</v>
      </c>
      <c r="AB351" s="27">
        <f t="shared" si="153"/>
        <v>10.85</v>
      </c>
      <c r="AC351" s="27">
        <f t="shared" si="146"/>
        <v>12.375</v>
      </c>
    </row>
    <row r="352" spans="1:29" x14ac:dyDescent="0.3">
      <c r="A352" s="69" t="s">
        <v>924</v>
      </c>
      <c r="B352" s="138">
        <v>39.1</v>
      </c>
      <c r="C352" s="137">
        <v>2.6629999999999998</v>
      </c>
      <c r="D352" s="137">
        <f>VLOOKUP(A352,'31.03ЛК ПОКАЗ'!$B$15:$J$1504,9,0)</f>
        <v>2.9630000000000001</v>
      </c>
      <c r="E352" s="137">
        <f>D352</f>
        <v>2.9630000000000001</v>
      </c>
      <c r="F352" s="137">
        <f>E352-C352</f>
        <v>0.30000000000000027</v>
      </c>
      <c r="G352" s="137">
        <f>B352</f>
        <v>39.1</v>
      </c>
      <c r="H352" s="137"/>
      <c r="I352" s="137">
        <f t="shared" si="148"/>
        <v>0.30000000000000027</v>
      </c>
      <c r="J352" s="137">
        <f t="shared" si="147"/>
        <v>2.9630000000000001</v>
      </c>
      <c r="K352" s="137"/>
      <c r="L352" s="137">
        <f>VLOOKUP(A352,'Показ 16.11'!$B$2:$D$742,3,0)</f>
        <v>2.9649999999999999</v>
      </c>
      <c r="M352" s="137">
        <f>VLOOKUP(A352,'31.12ЛК ПОКАЗ'!$B$15:$H$1504,7,0)</f>
        <v>2.9649999999999999</v>
      </c>
      <c r="N352" s="137">
        <f>VLOOKUP(A352,'Показ 31.12'!$B$2:$D$742,3,0)</f>
        <v>3.145</v>
      </c>
      <c r="O352" s="137">
        <f>M352</f>
        <v>2.9649999999999999</v>
      </c>
      <c r="P352" s="137">
        <f t="shared" si="143"/>
        <v>0</v>
      </c>
      <c r="Q352" s="137">
        <f t="shared" si="144"/>
        <v>39.1</v>
      </c>
      <c r="R352" s="137"/>
      <c r="S352" s="137">
        <f t="shared" si="149"/>
        <v>0</v>
      </c>
      <c r="T352" s="137">
        <f t="shared" si="145"/>
        <v>2.9649999999999999</v>
      </c>
      <c r="U352" s="75"/>
      <c r="W352" s="27"/>
      <c r="X352">
        <f>VLOOKUP(A352,РАСЧЕТ!B:S,18,0)</f>
        <v>0.30000000000000027</v>
      </c>
      <c r="Y352" s="27">
        <f t="shared" si="150"/>
        <v>0</v>
      </c>
      <c r="AB352" s="27">
        <f t="shared" si="153"/>
        <v>2.9630000000000001</v>
      </c>
      <c r="AC352" s="27">
        <f t="shared" si="146"/>
        <v>2.9649999999999999</v>
      </c>
    </row>
    <row r="353" spans="1:29" x14ac:dyDescent="0.3">
      <c r="A353" s="69" t="s">
        <v>1443</v>
      </c>
      <c r="B353" s="138">
        <v>61.7</v>
      </c>
      <c r="C353" s="137">
        <v>13.266</v>
      </c>
      <c r="D353" s="137">
        <f>VLOOKUP(A353,'31.03ЛК ПОКАЗ'!$B$15:$J$1504,7,0)</f>
        <v>15.1</v>
      </c>
      <c r="E353" s="137">
        <f>D353</f>
        <v>15.1</v>
      </c>
      <c r="F353" s="137">
        <f>E353-C353</f>
        <v>1.8339999999999996</v>
      </c>
      <c r="G353" s="137">
        <f>B353</f>
        <v>61.7</v>
      </c>
      <c r="H353" s="137"/>
      <c r="I353" s="137">
        <f t="shared" si="148"/>
        <v>1.8339999999999996</v>
      </c>
      <c r="J353" s="137">
        <f t="shared" si="147"/>
        <v>15.1</v>
      </c>
      <c r="K353" s="137"/>
      <c r="L353" s="137">
        <f>VLOOKUP(A353,'Показ 16.11'!$B$2:$D$742,3,0)</f>
        <v>18.044</v>
      </c>
      <c r="M353" s="137">
        <f>VLOOKUP(A353,'31.12ЛК ПОКАЗ'!$B$15:$H$1504,7,0)</f>
        <v>18.605</v>
      </c>
      <c r="N353" s="137">
        <f>VLOOKUP(A353,'Показ 31.12'!$B$2:$D$742,3,0)</f>
        <v>19.126999999999999</v>
      </c>
      <c r="O353" s="137">
        <f>M353</f>
        <v>18.605</v>
      </c>
      <c r="P353" s="137">
        <f t="shared" si="143"/>
        <v>0.56099999999999994</v>
      </c>
      <c r="Q353" s="137">
        <f t="shared" si="144"/>
        <v>61.7</v>
      </c>
      <c r="R353" s="137"/>
      <c r="S353" s="137">
        <f t="shared" si="149"/>
        <v>0.56099999999999994</v>
      </c>
      <c r="T353" s="137">
        <f t="shared" si="145"/>
        <v>18.605</v>
      </c>
      <c r="U353" s="75"/>
      <c r="W353" s="27"/>
      <c r="X353">
        <f>VLOOKUP(A353,РАСЧЕТ!B:S,18,0)</f>
        <v>1.8339999999999996</v>
      </c>
      <c r="Y353" s="27">
        <f t="shared" si="150"/>
        <v>0</v>
      </c>
      <c r="AB353" s="27">
        <f t="shared" si="153"/>
        <v>15.1</v>
      </c>
      <c r="AC353" s="27">
        <f t="shared" si="146"/>
        <v>18.605</v>
      </c>
    </row>
    <row r="354" spans="1:29" x14ac:dyDescent="0.3">
      <c r="A354" s="69" t="s">
        <v>1952</v>
      </c>
      <c r="B354" s="138">
        <v>32.5</v>
      </c>
      <c r="C354" s="137">
        <v>8.173</v>
      </c>
      <c r="D354" s="137"/>
      <c r="E354" s="137"/>
      <c r="F354" s="137"/>
      <c r="G354" s="137"/>
      <c r="H354" s="137">
        <f>B354*$H$797</f>
        <v>1.0402808474498959</v>
      </c>
      <c r="I354" s="137">
        <f t="shared" si="148"/>
        <v>1.0402808474498959</v>
      </c>
      <c r="J354" s="137">
        <f t="shared" si="147"/>
        <v>9.2132808474498962</v>
      </c>
      <c r="K354" s="137"/>
      <c r="L354" s="137">
        <f>VLOOKUP(A354,'Показ 16.11'!$B$2:$D$742,3,0)</f>
        <v>11.952</v>
      </c>
      <c r="M354" s="137" t="str">
        <f>VLOOKUP(A354,'31.12ЛК ПОКАЗ'!$B$15:$H$1504,7,0)</f>
        <v>-</v>
      </c>
      <c r="N354" s="137">
        <f>VLOOKUP(A354,'Показ 31.12'!$B$2:$D$742,3,0)</f>
        <v>12.669</v>
      </c>
      <c r="O354" s="137">
        <f>N354</f>
        <v>12.669</v>
      </c>
      <c r="P354" s="137">
        <f t="shared" si="143"/>
        <v>0.71700000000000053</v>
      </c>
      <c r="Q354" s="137">
        <f t="shared" si="144"/>
        <v>32.5</v>
      </c>
      <c r="R354" s="137"/>
      <c r="S354" s="137">
        <f t="shared" si="149"/>
        <v>0.71700000000000053</v>
      </c>
      <c r="T354" s="137">
        <f t="shared" si="145"/>
        <v>12.669</v>
      </c>
      <c r="U354" s="75"/>
      <c r="W354" s="27"/>
      <c r="X354">
        <f>VLOOKUP(A354,РАСЧЕТ!B:S,18,0)</f>
        <v>1.0402808474498959</v>
      </c>
      <c r="Y354" s="27">
        <f t="shared" si="150"/>
        <v>0</v>
      </c>
      <c r="AB354" t="s">
        <v>4007</v>
      </c>
      <c r="AC354" s="27">
        <f t="shared" si="146"/>
        <v>12.669</v>
      </c>
    </row>
    <row r="355" spans="1:29" x14ac:dyDescent="0.3">
      <c r="A355" s="99" t="s">
        <v>1056</v>
      </c>
      <c r="B355" s="138">
        <v>33.6</v>
      </c>
      <c r="C355" s="137">
        <v>2.3620000000000001</v>
      </c>
      <c r="D355" s="137"/>
      <c r="E355" s="137"/>
      <c r="F355" s="137"/>
      <c r="G355" s="137"/>
      <c r="H355" s="137">
        <f>B355*$H$797</f>
        <v>1.0754903530558924</v>
      </c>
      <c r="I355" s="137">
        <f t="shared" si="148"/>
        <v>1.0754903530558924</v>
      </c>
      <c r="J355" s="137">
        <f t="shared" si="147"/>
        <v>3.4374903530558925</v>
      </c>
      <c r="K355" s="137"/>
      <c r="L355" s="137"/>
      <c r="M355" s="137"/>
      <c r="N355" s="137"/>
      <c r="O355" s="137"/>
      <c r="P355" s="137"/>
      <c r="Q355" s="137"/>
      <c r="R355" s="137">
        <f>B355*$R$797</f>
        <v>0.47289832718851532</v>
      </c>
      <c r="S355" s="137">
        <f t="shared" si="149"/>
        <v>0.47289832718851532</v>
      </c>
      <c r="T355" s="137">
        <f>S355+J355</f>
        <v>3.9103886802444077</v>
      </c>
      <c r="U355" s="75"/>
      <c r="W355" s="27"/>
      <c r="X355">
        <f>VLOOKUP(A355,РАСЧЕТ!B:S,18,0)</f>
        <v>1.0754903530558924</v>
      </c>
      <c r="Y355" s="27">
        <f t="shared" si="150"/>
        <v>0</v>
      </c>
      <c r="AB355" t="s">
        <v>4007</v>
      </c>
      <c r="AC355" t="s">
        <v>4007</v>
      </c>
    </row>
    <row r="356" spans="1:29" x14ac:dyDescent="0.3">
      <c r="A356" s="69" t="s">
        <v>1051</v>
      </c>
      <c r="B356" s="138">
        <v>60.6</v>
      </c>
      <c r="C356" s="137">
        <v>4.859</v>
      </c>
      <c r="D356" s="137"/>
      <c r="E356" s="137"/>
      <c r="F356" s="137"/>
      <c r="G356" s="137"/>
      <c r="H356" s="137">
        <f>B356*$H$797</f>
        <v>1.9397236724758058</v>
      </c>
      <c r="I356" s="137">
        <f t="shared" si="148"/>
        <v>1.9397236724758058</v>
      </c>
      <c r="J356" s="137">
        <f t="shared" si="147"/>
        <v>6.7987236724758056</v>
      </c>
      <c r="K356" s="137"/>
      <c r="L356" s="137">
        <f>VLOOKUP(A356,'Показ 16.11'!$B$2:$D$742,3,0)</f>
        <v>7.3140000000000001</v>
      </c>
      <c r="M356" s="137" t="str">
        <f>VLOOKUP(A356,'31.12ЛК ПОКАЗ'!$B$15:$H$1504,7,0)</f>
        <v>-</v>
      </c>
      <c r="N356" s="137">
        <f>VLOOKUP(A356,'Показ 31.12'!$B$2:$D$742,3,0)</f>
        <v>7.7530000000000001</v>
      </c>
      <c r="O356" s="137">
        <f>N356</f>
        <v>7.7530000000000001</v>
      </c>
      <c r="P356" s="137">
        <f t="shared" ref="P356:P403" si="154">O356-L356</f>
        <v>0.43900000000000006</v>
      </c>
      <c r="Q356" s="137">
        <f t="shared" ref="Q356:Q403" si="155">B356</f>
        <v>60.6</v>
      </c>
      <c r="R356" s="137"/>
      <c r="S356" s="137">
        <f t="shared" si="149"/>
        <v>0.43900000000000006</v>
      </c>
      <c r="T356" s="137">
        <f t="shared" ref="T356:T387" si="156">L356+S356</f>
        <v>7.7530000000000001</v>
      </c>
      <c r="U356" s="75"/>
      <c r="W356" s="27"/>
      <c r="X356">
        <f>VLOOKUP(A356,РАСЧЕТ!B:S,18,0)</f>
        <v>1.9397236724758058</v>
      </c>
      <c r="Y356" s="27">
        <f t="shared" si="150"/>
        <v>0</v>
      </c>
      <c r="AB356" t="s">
        <v>4007</v>
      </c>
      <c r="AC356" s="27">
        <f t="shared" ref="AC356:AC403" si="157">T356</f>
        <v>7.7530000000000001</v>
      </c>
    </row>
    <row r="357" spans="1:29" x14ac:dyDescent="0.3">
      <c r="A357" s="69" t="s">
        <v>986</v>
      </c>
      <c r="B357" s="138">
        <v>39.299999999999997</v>
      </c>
      <c r="C357" s="137">
        <v>3.2959999999999998</v>
      </c>
      <c r="D357" s="137">
        <f>VLOOKUP(A357,'31.03ЛК ПОКАЗ'!$B$15:$J$1504,9,0)</f>
        <v>3.6</v>
      </c>
      <c r="E357" s="137">
        <f>D357</f>
        <v>3.6</v>
      </c>
      <c r="F357" s="137">
        <f>E357-C357</f>
        <v>0.30400000000000027</v>
      </c>
      <c r="G357" s="137">
        <f>B357</f>
        <v>39.299999999999997</v>
      </c>
      <c r="H357" s="137"/>
      <c r="I357" s="137">
        <f t="shared" si="148"/>
        <v>0.30400000000000027</v>
      </c>
      <c r="J357" s="137">
        <f t="shared" si="147"/>
        <v>3.6</v>
      </c>
      <c r="K357" s="137"/>
      <c r="L357" s="137">
        <f>VLOOKUP(A357,'Показ 16.11'!$B$2:$D$742,3,0)</f>
        <v>3.698</v>
      </c>
      <c r="M357" s="137">
        <f>VLOOKUP(A357,'31.12ЛК ПОКАЗ'!$B$15:$H$1504,5,0)</f>
        <v>3.69</v>
      </c>
      <c r="N357" s="137">
        <f>VLOOKUP(A357,'Показ 31.12'!$B$2:$D$742,3,0)</f>
        <v>3.92</v>
      </c>
      <c r="O357" s="137">
        <f>N357</f>
        <v>3.92</v>
      </c>
      <c r="P357" s="137">
        <f t="shared" si="154"/>
        <v>0.22199999999999998</v>
      </c>
      <c r="Q357" s="137">
        <f t="shared" si="155"/>
        <v>39.299999999999997</v>
      </c>
      <c r="R357" s="137"/>
      <c r="S357" s="137">
        <f t="shared" si="149"/>
        <v>0.22199999999999998</v>
      </c>
      <c r="T357" s="137">
        <f t="shared" si="156"/>
        <v>3.92</v>
      </c>
      <c r="U357" s="75"/>
      <c r="W357" s="27"/>
      <c r="X357">
        <f>VLOOKUP(A357,РАСЧЕТ!B:S,18,0)</f>
        <v>0.30400000000000027</v>
      </c>
      <c r="Y357" s="27">
        <f t="shared" si="150"/>
        <v>0</v>
      </c>
      <c r="AB357" s="27">
        <f t="shared" ref="AB357:AB360" si="158">J357</f>
        <v>3.6</v>
      </c>
      <c r="AC357" s="27">
        <f t="shared" si="157"/>
        <v>3.92</v>
      </c>
    </row>
    <row r="358" spans="1:29" x14ac:dyDescent="0.3">
      <c r="A358" s="69" t="s">
        <v>181</v>
      </c>
      <c r="B358" s="138">
        <v>78.400000000000006</v>
      </c>
      <c r="C358" s="137">
        <v>5.3789999999999996</v>
      </c>
      <c r="D358" s="137">
        <f>VLOOKUP(A358,'31.03ЛК ПОКАЗ'!$B$15:$J$1504,9,0)</f>
        <v>8.1479999999999997</v>
      </c>
      <c r="E358" s="137">
        <f>D358</f>
        <v>8.1479999999999997</v>
      </c>
      <c r="F358" s="137">
        <f>E358-C358</f>
        <v>2.7690000000000001</v>
      </c>
      <c r="G358" s="137">
        <f>B358</f>
        <v>78.400000000000006</v>
      </c>
      <c r="H358" s="137"/>
      <c r="I358" s="137">
        <f t="shared" si="148"/>
        <v>2.7690000000000001</v>
      </c>
      <c r="J358" s="137">
        <f t="shared" si="147"/>
        <v>8.1479999999999997</v>
      </c>
      <c r="K358" s="137"/>
      <c r="L358" s="137">
        <f>VLOOKUP(A358,'Показ 16.11'!$B$2:$D$742,3,0)</f>
        <v>9.1029999999999998</v>
      </c>
      <c r="M358" s="137" t="str">
        <f>VLOOKUP(A358,'31.12ЛК ПОКАЗ'!$B$15:$H$1504,7,0)</f>
        <v>-</v>
      </c>
      <c r="N358" s="137">
        <f>VLOOKUP(A358,'Показ 31.12'!$B$2:$D$742,3,0)</f>
        <v>9.6470000000000002</v>
      </c>
      <c r="O358" s="137">
        <f>N358</f>
        <v>9.6470000000000002</v>
      </c>
      <c r="P358" s="137">
        <f t="shared" si="154"/>
        <v>0.54400000000000048</v>
      </c>
      <c r="Q358" s="137">
        <f t="shared" si="155"/>
        <v>78.400000000000006</v>
      </c>
      <c r="R358" s="137"/>
      <c r="S358" s="137">
        <f t="shared" si="149"/>
        <v>0.54400000000000048</v>
      </c>
      <c r="T358" s="137">
        <f t="shared" si="156"/>
        <v>9.6470000000000002</v>
      </c>
      <c r="U358" s="75"/>
      <c r="W358" s="27"/>
      <c r="X358">
        <f>VLOOKUP(A358,РАСЧЕТ!B:S,18,0)</f>
        <v>2.7690000000000001</v>
      </c>
      <c r="Y358" s="27">
        <f t="shared" si="150"/>
        <v>0</v>
      </c>
      <c r="AB358" s="27">
        <f t="shared" si="158"/>
        <v>8.1479999999999997</v>
      </c>
      <c r="AC358" s="27">
        <f t="shared" si="157"/>
        <v>9.6470000000000002</v>
      </c>
    </row>
    <row r="359" spans="1:29" x14ac:dyDescent="0.3">
      <c r="A359" s="69" t="s">
        <v>949</v>
      </c>
      <c r="B359" s="138">
        <v>32</v>
      </c>
      <c r="C359" s="137">
        <v>6.2530000000000001</v>
      </c>
      <c r="D359" s="137">
        <f>VLOOKUP(A359,'31.03ЛК ПОКАЗ'!$B$15:$J$1504,7,0)</f>
        <v>7.52</v>
      </c>
      <c r="E359" s="137">
        <f>D359</f>
        <v>7.52</v>
      </c>
      <c r="F359" s="137">
        <f>E359-C359</f>
        <v>1.2669999999999995</v>
      </c>
      <c r="G359" s="137">
        <f>B359</f>
        <v>32</v>
      </c>
      <c r="H359" s="137"/>
      <c r="I359" s="137">
        <f t="shared" si="148"/>
        <v>1.2669999999999995</v>
      </c>
      <c r="J359" s="137">
        <f t="shared" si="147"/>
        <v>7.52</v>
      </c>
      <c r="K359" s="137"/>
      <c r="L359" s="137">
        <f>VLOOKUP(A359,'Показ 16.11'!$B$2:$D$742,3,0)</f>
        <v>8.7899999999999991</v>
      </c>
      <c r="M359" s="137" t="str">
        <f>VLOOKUP(A359,'31.12ЛК ПОКАЗ'!$B$15:$H$1504,7,0)</f>
        <v>-</v>
      </c>
      <c r="N359" s="137">
        <f>VLOOKUP(A359,'Показ 31.12'!$B$2:$D$742,3,0)</f>
        <v>9.3170000000000002</v>
      </c>
      <c r="O359" s="137">
        <f>N359</f>
        <v>9.3170000000000002</v>
      </c>
      <c r="P359" s="137">
        <f t="shared" si="154"/>
        <v>0.52700000000000102</v>
      </c>
      <c r="Q359" s="137">
        <f t="shared" si="155"/>
        <v>32</v>
      </c>
      <c r="R359" s="137"/>
      <c r="S359" s="137">
        <f t="shared" si="149"/>
        <v>0.52700000000000102</v>
      </c>
      <c r="T359" s="137">
        <f t="shared" si="156"/>
        <v>9.3170000000000002</v>
      </c>
      <c r="U359" s="75"/>
      <c r="W359" s="27"/>
      <c r="X359">
        <f>VLOOKUP(A359,РАСЧЕТ!B:S,18,0)</f>
        <v>1.2669999999999995</v>
      </c>
      <c r="Y359" s="27">
        <f t="shared" si="150"/>
        <v>0</v>
      </c>
      <c r="AB359" s="27">
        <f t="shared" si="158"/>
        <v>7.52</v>
      </c>
      <c r="AC359" s="27">
        <f t="shared" si="157"/>
        <v>9.3170000000000002</v>
      </c>
    </row>
    <row r="360" spans="1:29" x14ac:dyDescent="0.3">
      <c r="A360" s="69" t="s">
        <v>2443</v>
      </c>
      <c r="B360" s="138">
        <v>31.7</v>
      </c>
      <c r="C360" s="137">
        <v>6.2569999999999997</v>
      </c>
      <c r="D360" s="137">
        <f>VLOOKUP(A360,'31.03ЛК ПОКАЗ'!$B$15:$J$1504,9,0)</f>
        <v>8</v>
      </c>
      <c r="E360" s="137">
        <f>D360</f>
        <v>8</v>
      </c>
      <c r="F360" s="137">
        <f>E360-C360</f>
        <v>1.7430000000000003</v>
      </c>
      <c r="G360" s="137">
        <f>B360</f>
        <v>31.7</v>
      </c>
      <c r="H360" s="137"/>
      <c r="I360" s="137">
        <f t="shared" si="148"/>
        <v>1.7430000000000003</v>
      </c>
      <c r="J360" s="137">
        <f t="shared" si="147"/>
        <v>8</v>
      </c>
      <c r="K360" s="137"/>
      <c r="L360" s="137">
        <f>VLOOKUP(A360,'Показ 16.11'!$B$2:$D$742,3,0)</f>
        <v>8.9819999999999993</v>
      </c>
      <c r="M360" s="137">
        <f>VLOOKUP(A360,'31.12ЛК ПОКАЗ'!$B$15:$H$1504,7,0)</f>
        <v>9.4120000000000008</v>
      </c>
      <c r="N360" s="137">
        <f>VLOOKUP(A360,'Показ 31.12'!$B$2:$D$742,3,0)</f>
        <v>9.5210000000000008</v>
      </c>
      <c r="O360" s="137">
        <f>M360</f>
        <v>9.4120000000000008</v>
      </c>
      <c r="P360" s="137">
        <f t="shared" si="154"/>
        <v>0.43000000000000149</v>
      </c>
      <c r="Q360" s="137">
        <f t="shared" si="155"/>
        <v>31.7</v>
      </c>
      <c r="R360" s="137"/>
      <c r="S360" s="137">
        <f t="shared" si="149"/>
        <v>0.43000000000000149</v>
      </c>
      <c r="T360" s="137">
        <f t="shared" si="156"/>
        <v>9.4120000000000008</v>
      </c>
      <c r="U360" s="75"/>
      <c r="W360" s="27"/>
      <c r="X360">
        <f>VLOOKUP(A360,РАСЧЕТ!B:S,18,0)</f>
        <v>1.7430000000000003</v>
      </c>
      <c r="Y360" s="27">
        <f t="shared" si="150"/>
        <v>0</v>
      </c>
      <c r="AB360" s="27">
        <f t="shared" si="158"/>
        <v>8</v>
      </c>
      <c r="AC360" s="27">
        <f t="shared" si="157"/>
        <v>9.4120000000000008</v>
      </c>
    </row>
    <row r="361" spans="1:29" x14ac:dyDescent="0.3">
      <c r="A361" s="69" t="s">
        <v>1116</v>
      </c>
      <c r="B361" s="138">
        <v>39.1</v>
      </c>
      <c r="C361" s="137">
        <v>4.0090000000000003</v>
      </c>
      <c r="D361" s="137"/>
      <c r="E361" s="137"/>
      <c r="F361" s="137"/>
      <c r="G361" s="137"/>
      <c r="H361" s="137">
        <f>B361*$H$797</f>
        <v>1.2515378810858748</v>
      </c>
      <c r="I361" s="137">
        <f t="shared" si="148"/>
        <v>1.2515378810858748</v>
      </c>
      <c r="J361" s="137">
        <f t="shared" si="147"/>
        <v>5.2605378810858756</v>
      </c>
      <c r="K361" s="137"/>
      <c r="L361" s="137">
        <f>VLOOKUP(A361,'Показ 16.11'!$B$2:$D$742,3,0)</f>
        <v>6.1310000000000002</v>
      </c>
      <c r="M361" s="137" t="str">
        <f>VLOOKUP(A361,'31.12ЛК ПОКАЗ'!$B$15:$H$1504,7,0)</f>
        <v>-</v>
      </c>
      <c r="N361" s="137">
        <f>VLOOKUP(A361,'Показ 31.12'!$B$2:$D$742,3,0)</f>
        <v>6.4989999999999997</v>
      </c>
      <c r="O361" s="137">
        <f>N361</f>
        <v>6.4989999999999997</v>
      </c>
      <c r="P361" s="137">
        <f t="shared" si="154"/>
        <v>0.36799999999999944</v>
      </c>
      <c r="Q361" s="137">
        <f t="shared" si="155"/>
        <v>39.1</v>
      </c>
      <c r="R361" s="137"/>
      <c r="S361" s="137">
        <f t="shared" si="149"/>
        <v>0.36799999999999944</v>
      </c>
      <c r="T361" s="137">
        <f t="shared" si="156"/>
        <v>6.4989999999999997</v>
      </c>
      <c r="U361" s="75"/>
      <c r="W361" s="27"/>
      <c r="X361">
        <f>VLOOKUP(A361,РАСЧЕТ!B:S,18,0)</f>
        <v>1.2515378810858748</v>
      </c>
      <c r="Y361" s="27">
        <f t="shared" si="150"/>
        <v>0</v>
      </c>
      <c r="AB361" t="s">
        <v>4007</v>
      </c>
      <c r="AC361" s="27">
        <f t="shared" si="157"/>
        <v>6.4989999999999997</v>
      </c>
    </row>
    <row r="362" spans="1:29" x14ac:dyDescent="0.3">
      <c r="A362" s="69" t="s">
        <v>774</v>
      </c>
      <c r="B362" s="138">
        <v>61.7</v>
      </c>
      <c r="C362" s="137">
        <v>7.0720000000000001</v>
      </c>
      <c r="D362" s="137">
        <f>VLOOKUP(A362,'31.03ЛК ПОКАЗ'!$B$15:$J$1504,9,0)</f>
        <v>8.5489999999999995</v>
      </c>
      <c r="E362" s="137">
        <f>D362</f>
        <v>8.5489999999999995</v>
      </c>
      <c r="F362" s="137">
        <f>E362-C362</f>
        <v>1.4769999999999994</v>
      </c>
      <c r="G362" s="137">
        <f>B362</f>
        <v>61.7</v>
      </c>
      <c r="H362" s="137"/>
      <c r="I362" s="137">
        <f t="shared" si="148"/>
        <v>1.4769999999999994</v>
      </c>
      <c r="J362" s="137">
        <f t="shared" si="147"/>
        <v>8.5489999999999995</v>
      </c>
      <c r="K362" s="137"/>
      <c r="L362" s="137">
        <f>VLOOKUP(A362,'Показ 16.11'!$B$2:$D$742,3,0)</f>
        <v>9.41</v>
      </c>
      <c r="M362" s="137">
        <f>VLOOKUP(A362,'31.12ЛК ПОКАЗ'!$B$15:$H$1504,7,0)</f>
        <v>9.593</v>
      </c>
      <c r="N362" s="137">
        <f>VLOOKUP(A362,'Показ 31.12'!$B$2:$D$742,3,0)</f>
        <v>9.9749999999999996</v>
      </c>
      <c r="O362" s="137">
        <f>M362</f>
        <v>9.593</v>
      </c>
      <c r="P362" s="137">
        <f t="shared" si="154"/>
        <v>0.18299999999999983</v>
      </c>
      <c r="Q362" s="137">
        <f t="shared" si="155"/>
        <v>61.7</v>
      </c>
      <c r="R362" s="137"/>
      <c r="S362" s="137">
        <f t="shared" si="149"/>
        <v>0.18299999999999983</v>
      </c>
      <c r="T362" s="137">
        <f t="shared" si="156"/>
        <v>9.593</v>
      </c>
      <c r="U362" s="75"/>
      <c r="W362" s="27"/>
      <c r="X362">
        <f>VLOOKUP(A362,РАСЧЕТ!B:S,18,0)</f>
        <v>1.4769999999999994</v>
      </c>
      <c r="Y362" s="27">
        <f t="shared" si="150"/>
        <v>0</v>
      </c>
      <c r="AB362" s="27">
        <f>J362</f>
        <v>8.5489999999999995</v>
      </c>
      <c r="AC362" s="27">
        <f t="shared" si="157"/>
        <v>9.593</v>
      </c>
    </row>
    <row r="363" spans="1:29" x14ac:dyDescent="0.3">
      <c r="A363" s="69" t="s">
        <v>1889</v>
      </c>
      <c r="B363" s="138">
        <v>32.5</v>
      </c>
      <c r="C363" s="137">
        <v>7.6120000000000001</v>
      </c>
      <c r="D363" s="137"/>
      <c r="E363" s="137"/>
      <c r="F363" s="137"/>
      <c r="G363" s="137"/>
      <c r="H363" s="137">
        <f>B363*$H$797</f>
        <v>1.0402808474498959</v>
      </c>
      <c r="I363" s="137">
        <f t="shared" si="148"/>
        <v>1.0402808474498959</v>
      </c>
      <c r="J363" s="137">
        <f t="shared" si="147"/>
        <v>8.6522808474498962</v>
      </c>
      <c r="K363" s="137"/>
      <c r="L363" s="137">
        <f>VLOOKUP(A363,'Показ 16.11'!$B$2:$D$742,3,0)</f>
        <v>6.2519999999999998</v>
      </c>
      <c r="M363" s="137" t="str">
        <f>VLOOKUP(A363,'31.12ЛК ПОКАЗ'!$B$15:$H$1504,7,0)</f>
        <v>-</v>
      </c>
      <c r="N363" s="137">
        <f>VLOOKUP(A363,'Показ 31.12'!$B$2:$D$742,3,0)</f>
        <v>6.6269999999999998</v>
      </c>
      <c r="O363" s="137">
        <f t="shared" ref="O363:O375" si="159">N363</f>
        <v>6.6269999999999998</v>
      </c>
      <c r="P363" s="137">
        <f t="shared" si="154"/>
        <v>0.375</v>
      </c>
      <c r="Q363" s="137">
        <f t="shared" si="155"/>
        <v>32.5</v>
      </c>
      <c r="R363" s="137"/>
      <c r="S363" s="137">
        <f t="shared" si="149"/>
        <v>0.375</v>
      </c>
      <c r="T363" s="137">
        <f t="shared" si="156"/>
        <v>6.6269999999999998</v>
      </c>
      <c r="U363" s="75"/>
      <c r="W363" s="27"/>
      <c r="X363">
        <f>VLOOKUP(A363,РАСЧЕТ!B:S,18,0)</f>
        <v>1.0402808474498959</v>
      </c>
      <c r="Y363" s="27">
        <f t="shared" si="150"/>
        <v>0</v>
      </c>
      <c r="AB363" t="s">
        <v>4007</v>
      </c>
      <c r="AC363" s="27">
        <f t="shared" si="157"/>
        <v>6.6269999999999998</v>
      </c>
    </row>
    <row r="364" spans="1:29" x14ac:dyDescent="0.3">
      <c r="A364" s="69" t="s">
        <v>2318</v>
      </c>
      <c r="B364" s="138">
        <v>33.6</v>
      </c>
      <c r="C364" s="137">
        <v>1.4630000000000001</v>
      </c>
      <c r="D364" s="137"/>
      <c r="E364" s="137"/>
      <c r="F364" s="137"/>
      <c r="G364" s="137"/>
      <c r="H364" s="137">
        <f>B364*$H$797</f>
        <v>1.0754903530558924</v>
      </c>
      <c r="I364" s="137">
        <f t="shared" si="148"/>
        <v>1.0754903530558924</v>
      </c>
      <c r="J364" s="137">
        <f t="shared" si="147"/>
        <v>2.5384903530558924</v>
      </c>
      <c r="K364" s="137"/>
      <c r="L364" s="137">
        <f>VLOOKUP(A364,'Показ 16.11'!$B$2:$D$742,3,0)</f>
        <v>1.552</v>
      </c>
      <c r="M364" s="137" t="str">
        <f>VLOOKUP(A364,'31.12ЛК ПОКАЗ'!$B$15:$H$1504,7,0)</f>
        <v>-</v>
      </c>
      <c r="N364" s="137">
        <f>VLOOKUP(A364,'Показ 31.12'!$B$2:$D$742,3,0)</f>
        <v>1.645</v>
      </c>
      <c r="O364" s="137">
        <f t="shared" si="159"/>
        <v>1.645</v>
      </c>
      <c r="P364" s="137">
        <f t="shared" si="154"/>
        <v>9.2999999999999972E-2</v>
      </c>
      <c r="Q364" s="137">
        <f t="shared" si="155"/>
        <v>33.6</v>
      </c>
      <c r="R364" s="137"/>
      <c r="S364" s="137">
        <f t="shared" si="149"/>
        <v>9.2999999999999972E-2</v>
      </c>
      <c r="T364" s="137">
        <f t="shared" si="156"/>
        <v>1.645</v>
      </c>
      <c r="U364" s="75"/>
      <c r="W364" s="27"/>
      <c r="X364">
        <f>VLOOKUP(A364,РАСЧЕТ!B:S,18,0)</f>
        <v>1.0754903530558924</v>
      </c>
      <c r="Y364" s="27">
        <f t="shared" si="150"/>
        <v>0</v>
      </c>
      <c r="AB364" t="s">
        <v>4007</v>
      </c>
      <c r="AC364" s="27">
        <f t="shared" si="157"/>
        <v>1.645</v>
      </c>
    </row>
    <row r="365" spans="1:29" x14ac:dyDescent="0.3">
      <c r="A365" s="69" t="s">
        <v>1895</v>
      </c>
      <c r="B365" s="138">
        <v>60.6</v>
      </c>
      <c r="C365" s="137">
        <v>7.1470000000000002</v>
      </c>
      <c r="D365" s="137">
        <f>VLOOKUP(A365,'31.03ЛК ПОКАЗ'!$B$15:$J$1504,9,0)</f>
        <v>9.2769999999999992</v>
      </c>
      <c r="E365" s="137">
        <f>D365</f>
        <v>9.2769999999999992</v>
      </c>
      <c r="F365" s="137">
        <f>E365-C365</f>
        <v>2.129999999999999</v>
      </c>
      <c r="G365" s="137">
        <f>B365</f>
        <v>60.6</v>
      </c>
      <c r="H365" s="137"/>
      <c r="I365" s="137">
        <f t="shared" si="148"/>
        <v>2.129999999999999</v>
      </c>
      <c r="J365" s="137">
        <f t="shared" si="147"/>
        <v>9.2769999999999992</v>
      </c>
      <c r="K365" s="137"/>
      <c r="L365" s="137">
        <f>VLOOKUP(A365,'Показ 16.11'!$B$2:$D$742,3,0)</f>
        <v>10.587</v>
      </c>
      <c r="M365" s="137" t="str">
        <f>VLOOKUP(A365,'31.12ЛК ПОКАЗ'!$B$15:$H$1504,7,0)</f>
        <v>-</v>
      </c>
      <c r="N365" s="137">
        <f>VLOOKUP(A365,'Показ 31.12'!$B$2:$D$742,3,0)</f>
        <v>11.224</v>
      </c>
      <c r="O365" s="137">
        <f t="shared" si="159"/>
        <v>11.224</v>
      </c>
      <c r="P365" s="137">
        <f t="shared" si="154"/>
        <v>0.63700000000000045</v>
      </c>
      <c r="Q365" s="137">
        <f t="shared" si="155"/>
        <v>60.6</v>
      </c>
      <c r="R365" s="137"/>
      <c r="S365" s="137">
        <f t="shared" si="149"/>
        <v>0.63700000000000045</v>
      </c>
      <c r="T365" s="137">
        <f t="shared" si="156"/>
        <v>11.224</v>
      </c>
      <c r="U365" s="75"/>
      <c r="W365" s="27"/>
      <c r="X365">
        <f>VLOOKUP(A365,РАСЧЕТ!B:S,18,0)</f>
        <v>2.129999999999999</v>
      </c>
      <c r="Y365" s="27">
        <f t="shared" si="150"/>
        <v>0</v>
      </c>
      <c r="AB365" s="27">
        <f>J365</f>
        <v>9.2769999999999992</v>
      </c>
      <c r="AC365" s="27">
        <f t="shared" si="157"/>
        <v>11.224</v>
      </c>
    </row>
    <row r="366" spans="1:29" x14ac:dyDescent="0.3">
      <c r="A366" s="69" t="s">
        <v>2493</v>
      </c>
      <c r="B366" s="138">
        <v>39.299999999999997</v>
      </c>
      <c r="C366" s="137">
        <v>13.367000000000001</v>
      </c>
      <c r="D366" s="137"/>
      <c r="E366" s="137"/>
      <c r="F366" s="137"/>
      <c r="G366" s="137"/>
      <c r="H366" s="137">
        <f>B366*$H$797</f>
        <v>1.2579396093778739</v>
      </c>
      <c r="I366" s="137">
        <f t="shared" si="148"/>
        <v>1.2579396093778739</v>
      </c>
      <c r="J366" s="137">
        <f t="shared" si="147"/>
        <v>14.624939609377876</v>
      </c>
      <c r="K366" s="137"/>
      <c r="L366" s="137">
        <f>VLOOKUP(A366,'Показ 16.11'!$B$2:$D$742,3,0)</f>
        <v>17.585000000000001</v>
      </c>
      <c r="M366" s="137" t="str">
        <f>VLOOKUP(A366,'31.12ЛК ПОКАЗ'!$B$15:$H$1504,7,0)</f>
        <v>-</v>
      </c>
      <c r="N366" s="137">
        <f>VLOOKUP(A366,'Показ 31.12'!$B$2:$D$742,3,0)</f>
        <v>18.64</v>
      </c>
      <c r="O366" s="137">
        <f t="shared" si="159"/>
        <v>18.64</v>
      </c>
      <c r="P366" s="137">
        <f t="shared" si="154"/>
        <v>1.0549999999999997</v>
      </c>
      <c r="Q366" s="137">
        <f t="shared" si="155"/>
        <v>39.299999999999997</v>
      </c>
      <c r="R366" s="137"/>
      <c r="S366" s="137">
        <f t="shared" si="149"/>
        <v>1.0549999999999997</v>
      </c>
      <c r="T366" s="137">
        <f t="shared" si="156"/>
        <v>18.64</v>
      </c>
      <c r="U366" s="75"/>
      <c r="W366" s="27"/>
      <c r="X366">
        <f>VLOOKUP(A366,РАСЧЕТ!B:S,18,0)</f>
        <v>1.2579396093778739</v>
      </c>
      <c r="Y366" s="27">
        <f t="shared" si="150"/>
        <v>0</v>
      </c>
      <c r="AB366" t="s">
        <v>4007</v>
      </c>
      <c r="AC366" s="27">
        <f t="shared" si="157"/>
        <v>18.64</v>
      </c>
    </row>
    <row r="367" spans="1:29" x14ac:dyDescent="0.3">
      <c r="A367" s="69" t="s">
        <v>1975</v>
      </c>
      <c r="B367" s="138">
        <v>32</v>
      </c>
      <c r="C367" s="137">
        <v>1.5190000000000001</v>
      </c>
      <c r="D367" s="137"/>
      <c r="E367" s="137"/>
      <c r="F367" s="137"/>
      <c r="G367" s="137"/>
      <c r="H367" s="137">
        <f>B367*$H$797</f>
        <v>1.0242765267198974</v>
      </c>
      <c r="I367" s="137">
        <f t="shared" si="148"/>
        <v>1.0242765267198974</v>
      </c>
      <c r="J367" s="137">
        <f t="shared" si="147"/>
        <v>2.5432765267198976</v>
      </c>
      <c r="K367" s="137"/>
      <c r="L367" s="137">
        <f>VLOOKUP(A367,'Показ 16.11'!$B$2:$D$742,3,0)</f>
        <v>2.536</v>
      </c>
      <c r="M367" s="137" t="str">
        <f>VLOOKUP(A367,'31.12ЛК ПОКАЗ'!$B$15:$H$1504,7,0)</f>
        <v>-</v>
      </c>
      <c r="N367" s="137">
        <f>VLOOKUP(A367,'Показ 31.12'!$B$2:$D$742,3,0)</f>
        <v>2.6880000000000002</v>
      </c>
      <c r="O367" s="137">
        <f t="shared" si="159"/>
        <v>2.6880000000000002</v>
      </c>
      <c r="P367" s="137">
        <f t="shared" si="154"/>
        <v>0.15200000000000014</v>
      </c>
      <c r="Q367" s="137">
        <f t="shared" si="155"/>
        <v>32</v>
      </c>
      <c r="R367" s="137"/>
      <c r="S367" s="137">
        <f t="shared" si="149"/>
        <v>0.15200000000000014</v>
      </c>
      <c r="T367" s="137">
        <f t="shared" si="156"/>
        <v>2.6880000000000002</v>
      </c>
      <c r="U367" s="75"/>
      <c r="W367" s="27"/>
      <c r="X367">
        <f>VLOOKUP(A367,РАСЧЕТ!B:S,18,0)</f>
        <v>1.0242765267198974</v>
      </c>
      <c r="Y367" s="27">
        <f t="shared" si="150"/>
        <v>0</v>
      </c>
      <c r="AB367" t="s">
        <v>4007</v>
      </c>
      <c r="AC367" s="27">
        <f t="shared" si="157"/>
        <v>2.6880000000000002</v>
      </c>
    </row>
    <row r="368" spans="1:29" x14ac:dyDescent="0.3">
      <c r="A368" s="69" t="s">
        <v>1139</v>
      </c>
      <c r="B368" s="138">
        <v>31.7</v>
      </c>
      <c r="C368" s="137">
        <v>4.5389999999999997</v>
      </c>
      <c r="D368" s="137"/>
      <c r="E368" s="137"/>
      <c r="F368" s="137"/>
      <c r="G368" s="137"/>
      <c r="H368" s="137">
        <f>B368*$H$797</f>
        <v>1.0146739342818984</v>
      </c>
      <c r="I368" s="137">
        <f t="shared" si="148"/>
        <v>1.0146739342818984</v>
      </c>
      <c r="J368" s="137">
        <f t="shared" si="147"/>
        <v>5.5536739342818979</v>
      </c>
      <c r="K368" s="137"/>
      <c r="L368" s="137">
        <f>VLOOKUP(A368,'Показ 16.11'!$B$2:$D$742,3,0)</f>
        <v>5.9669999999999996</v>
      </c>
      <c r="M368" s="137" t="str">
        <f>VLOOKUP(A368,'31.12ЛК ПОКАЗ'!$B$15:$H$1504,7,0)</f>
        <v>-</v>
      </c>
      <c r="N368" s="137">
        <f>VLOOKUP(A368,'Показ 31.12'!$B$2:$D$742,3,0)</f>
        <v>6.3250000000000002</v>
      </c>
      <c r="O368" s="137">
        <f t="shared" si="159"/>
        <v>6.3250000000000002</v>
      </c>
      <c r="P368" s="137">
        <f t="shared" si="154"/>
        <v>0.35800000000000054</v>
      </c>
      <c r="Q368" s="137">
        <f t="shared" si="155"/>
        <v>31.7</v>
      </c>
      <c r="R368" s="137"/>
      <c r="S368" s="137">
        <f t="shared" si="149"/>
        <v>0.35800000000000054</v>
      </c>
      <c r="T368" s="137">
        <f t="shared" si="156"/>
        <v>6.3250000000000002</v>
      </c>
      <c r="U368" s="75"/>
      <c r="W368" s="27"/>
      <c r="X368">
        <f>VLOOKUP(A368,РАСЧЕТ!B:S,18,0)</f>
        <v>1.0146739342818984</v>
      </c>
      <c r="Y368" s="27">
        <f t="shared" si="150"/>
        <v>0</v>
      </c>
      <c r="AB368" t="s">
        <v>4007</v>
      </c>
      <c r="AC368" s="27">
        <f t="shared" si="157"/>
        <v>6.3250000000000002</v>
      </c>
    </row>
    <row r="369" spans="1:29" x14ac:dyDescent="0.3">
      <c r="A369" s="69" t="s">
        <v>321</v>
      </c>
      <c r="B369" s="138">
        <v>72.599999999999994</v>
      </c>
      <c r="C369" s="137">
        <v>7.9139999999999997</v>
      </c>
      <c r="D369" s="137"/>
      <c r="E369" s="137"/>
      <c r="F369" s="137"/>
      <c r="G369" s="137"/>
      <c r="H369" s="137">
        <f>B369*$H$797</f>
        <v>2.323827369995767</v>
      </c>
      <c r="I369" s="137">
        <f t="shared" si="148"/>
        <v>2.323827369995767</v>
      </c>
      <c r="J369" s="137">
        <f t="shared" si="147"/>
        <v>10.237827369995767</v>
      </c>
      <c r="K369" s="137"/>
      <c r="L369" s="137">
        <f>VLOOKUP(A369,'Показ 16.11'!$B$2:$D$742,3,0)</f>
        <v>15.023999999999999</v>
      </c>
      <c r="M369" s="137" t="str">
        <f>VLOOKUP(A369,'31.12ЛК ПОКАЗ'!$B$15:$H$1504,7,0)</f>
        <v>-</v>
      </c>
      <c r="N369" s="137">
        <f>VLOOKUP(A369,'Показ 31.12'!$B$2:$D$742,3,0)</f>
        <v>15.925000000000001</v>
      </c>
      <c r="O369" s="137">
        <f t="shared" si="159"/>
        <v>15.925000000000001</v>
      </c>
      <c r="P369" s="137">
        <f t="shared" si="154"/>
        <v>0.90100000000000158</v>
      </c>
      <c r="Q369" s="137">
        <f t="shared" si="155"/>
        <v>72.599999999999994</v>
      </c>
      <c r="R369" s="137"/>
      <c r="S369" s="137">
        <f t="shared" si="149"/>
        <v>0.90100000000000158</v>
      </c>
      <c r="T369" s="137">
        <f t="shared" si="156"/>
        <v>15.925000000000001</v>
      </c>
      <c r="U369" s="75"/>
      <c r="W369" s="27"/>
      <c r="X369">
        <f>VLOOKUP(A369,РАСЧЕТ!B:S,18,0)</f>
        <v>2.323827369995767</v>
      </c>
      <c r="Y369" s="27">
        <f t="shared" si="150"/>
        <v>0</v>
      </c>
      <c r="AB369" t="s">
        <v>4007</v>
      </c>
      <c r="AC369" s="27">
        <f t="shared" si="157"/>
        <v>15.925000000000001</v>
      </c>
    </row>
    <row r="370" spans="1:29" x14ac:dyDescent="0.3">
      <c r="A370" s="69" t="s">
        <v>526</v>
      </c>
      <c r="B370" s="138">
        <v>39.1</v>
      </c>
      <c r="C370" s="137">
        <v>13.62</v>
      </c>
      <c r="D370" s="137"/>
      <c r="E370" s="137"/>
      <c r="F370" s="137"/>
      <c r="G370" s="137"/>
      <c r="H370" s="137">
        <f>B370*$H$797</f>
        <v>1.2515378810858748</v>
      </c>
      <c r="I370" s="137">
        <f t="shared" si="148"/>
        <v>1.2515378810858748</v>
      </c>
      <c r="J370" s="137">
        <f t="shared" si="147"/>
        <v>14.871537881085874</v>
      </c>
      <c r="K370" s="137"/>
      <c r="L370" s="137">
        <f>VLOOKUP(A370,'Показ 16.11'!$B$2:$D$742,3,0)</f>
        <v>18.006</v>
      </c>
      <c r="M370" s="137" t="str">
        <f>VLOOKUP(A370,'31.12ЛК ПОКАЗ'!$B$15:$H$1504,7,0)</f>
        <v>-</v>
      </c>
      <c r="N370" s="137">
        <f>VLOOKUP(A370,'Показ 31.12'!$B$2:$D$742,3,0)</f>
        <v>19.085999999999999</v>
      </c>
      <c r="O370" s="137">
        <f t="shared" si="159"/>
        <v>19.085999999999999</v>
      </c>
      <c r="P370" s="137">
        <f t="shared" si="154"/>
        <v>1.0799999999999983</v>
      </c>
      <c r="Q370" s="137">
        <f t="shared" si="155"/>
        <v>39.1</v>
      </c>
      <c r="R370" s="137"/>
      <c r="S370" s="137">
        <f t="shared" si="149"/>
        <v>1.0799999999999983</v>
      </c>
      <c r="T370" s="137">
        <f t="shared" si="156"/>
        <v>19.085999999999999</v>
      </c>
      <c r="U370" s="75"/>
      <c r="W370" s="27"/>
      <c r="X370">
        <f>VLOOKUP(A370,РАСЧЕТ!B:S,18,0)</f>
        <v>1.2515378810858748</v>
      </c>
      <c r="Y370" s="27">
        <f t="shared" si="150"/>
        <v>0</v>
      </c>
      <c r="AB370" t="s">
        <v>4007</v>
      </c>
      <c r="AC370" s="27">
        <f t="shared" si="157"/>
        <v>19.085999999999999</v>
      </c>
    </row>
    <row r="371" spans="1:29" x14ac:dyDescent="0.3">
      <c r="A371" s="69" t="s">
        <v>2400</v>
      </c>
      <c r="B371" s="138">
        <v>61.7</v>
      </c>
      <c r="C371" s="137">
        <v>12.345000000000001</v>
      </c>
      <c r="D371" s="137">
        <v>17</v>
      </c>
      <c r="E371" s="137">
        <f>D371</f>
        <v>17</v>
      </c>
      <c r="F371" s="137">
        <f>E371-C371</f>
        <v>4.6549999999999994</v>
      </c>
      <c r="G371" s="137">
        <f>B371</f>
        <v>61.7</v>
      </c>
      <c r="H371" s="137"/>
      <c r="I371" s="137">
        <f t="shared" si="148"/>
        <v>4.6549999999999994</v>
      </c>
      <c r="J371" s="137">
        <f t="shared" si="147"/>
        <v>17</v>
      </c>
      <c r="K371" s="137"/>
      <c r="L371" s="137">
        <f>VLOOKUP(A371,'Показ 16.11'!$B$2:$D$742,3,0)</f>
        <v>17.405999999999999</v>
      </c>
      <c r="M371" s="137">
        <f>VLOOKUP(A371,'31.12ЛК ПОКАЗ'!$B$15:$H$1504,7,0)</f>
        <v>27</v>
      </c>
      <c r="N371" s="137">
        <f>VLOOKUP(A371,'Показ 31.12'!$B$2:$D$742,3,0)</f>
        <v>18.45</v>
      </c>
      <c r="O371" s="137">
        <f t="shared" si="159"/>
        <v>18.45</v>
      </c>
      <c r="P371" s="137">
        <f t="shared" si="154"/>
        <v>1.0440000000000005</v>
      </c>
      <c r="Q371" s="137">
        <f t="shared" si="155"/>
        <v>61.7</v>
      </c>
      <c r="R371" s="137"/>
      <c r="S371" s="137">
        <f t="shared" si="149"/>
        <v>1.0440000000000005</v>
      </c>
      <c r="T371" s="137">
        <f t="shared" si="156"/>
        <v>18.45</v>
      </c>
      <c r="U371" s="75"/>
      <c r="W371" s="27"/>
      <c r="X371">
        <f>VLOOKUP(A371,РАСЧЕТ!B:S,18,0)</f>
        <v>4.6549999999999994</v>
      </c>
      <c r="Y371" s="27">
        <f t="shared" si="150"/>
        <v>0</v>
      </c>
      <c r="AB371" s="27">
        <f>J371</f>
        <v>17</v>
      </c>
      <c r="AC371" s="27">
        <f t="shared" si="157"/>
        <v>18.45</v>
      </c>
    </row>
    <row r="372" spans="1:29" x14ac:dyDescent="0.3">
      <c r="A372" s="69" t="s">
        <v>2007</v>
      </c>
      <c r="B372" s="138">
        <v>32.5</v>
      </c>
      <c r="C372" s="137">
        <v>6.5410000000000004</v>
      </c>
      <c r="D372" s="137"/>
      <c r="E372" s="137"/>
      <c r="F372" s="137"/>
      <c r="G372" s="137"/>
      <c r="H372" s="137">
        <f>B372*$H$797</f>
        <v>1.0402808474498959</v>
      </c>
      <c r="I372" s="137">
        <f t="shared" si="148"/>
        <v>1.0402808474498959</v>
      </c>
      <c r="J372" s="137">
        <f t="shared" si="147"/>
        <v>7.5812808474498965</v>
      </c>
      <c r="K372" s="137"/>
      <c r="L372" s="137">
        <f>VLOOKUP(A372,'Показ 16.11'!$B$2:$D$742,3,0)</f>
        <v>8.7780000000000005</v>
      </c>
      <c r="M372" s="137" t="str">
        <f>VLOOKUP(A372,'31.12ЛК ПОКАЗ'!$B$15:$H$1504,7,0)</f>
        <v>-</v>
      </c>
      <c r="N372" s="137">
        <f>VLOOKUP(A372,'Показ 31.12'!$B$2:$D$742,3,0)</f>
        <v>9.3040000000000003</v>
      </c>
      <c r="O372" s="137">
        <f t="shared" si="159"/>
        <v>9.3040000000000003</v>
      </c>
      <c r="P372" s="137">
        <f t="shared" si="154"/>
        <v>0.5259999999999998</v>
      </c>
      <c r="Q372" s="137">
        <f t="shared" si="155"/>
        <v>32.5</v>
      </c>
      <c r="R372" s="137"/>
      <c r="S372" s="137">
        <f t="shared" si="149"/>
        <v>0.5259999999999998</v>
      </c>
      <c r="T372" s="137">
        <f t="shared" si="156"/>
        <v>9.3040000000000003</v>
      </c>
      <c r="U372" s="75"/>
      <c r="W372" s="27"/>
      <c r="X372">
        <f>VLOOKUP(A372,РАСЧЕТ!B:S,18,0)</f>
        <v>1.0402808474498959</v>
      </c>
      <c r="Y372" s="27">
        <f t="shared" si="150"/>
        <v>0</v>
      </c>
      <c r="AB372" t="s">
        <v>4007</v>
      </c>
      <c r="AC372" s="27">
        <f t="shared" si="157"/>
        <v>9.3040000000000003</v>
      </c>
    </row>
    <row r="373" spans="1:29" x14ac:dyDescent="0.3">
      <c r="A373" s="69" t="s">
        <v>1194</v>
      </c>
      <c r="B373" s="138">
        <v>33.6</v>
      </c>
      <c r="C373" s="137">
        <v>7.484</v>
      </c>
      <c r="D373" s="137">
        <f>VLOOKUP(A373,'31.03ЛК ПОКАЗ'!$B$15:$J$1504,7,0)</f>
        <v>9.1530000000000005</v>
      </c>
      <c r="E373" s="137">
        <f>D373</f>
        <v>9.1530000000000005</v>
      </c>
      <c r="F373" s="137">
        <f>E373-C373</f>
        <v>1.6690000000000005</v>
      </c>
      <c r="G373" s="137">
        <f>B373</f>
        <v>33.6</v>
      </c>
      <c r="H373" s="137"/>
      <c r="I373" s="137">
        <f t="shared" si="148"/>
        <v>1.6690000000000005</v>
      </c>
      <c r="J373" s="137">
        <f t="shared" si="147"/>
        <v>9.1530000000000005</v>
      </c>
      <c r="K373" s="137"/>
      <c r="L373" s="137">
        <f>VLOOKUP(A373,'Показ 16.11'!$B$2:$D$742,3,0)</f>
        <v>10.933999999999999</v>
      </c>
      <c r="M373" s="137">
        <f>VLOOKUP(A373,'31.12ЛК ПОКАЗ'!$B$15:$H$1504,7,0)</f>
        <v>10.081</v>
      </c>
      <c r="N373" s="137">
        <f>VLOOKUP(A373,'Показ 31.12'!$B$2:$D$742,3,0)</f>
        <v>11.59</v>
      </c>
      <c r="O373" s="137">
        <f t="shared" si="159"/>
        <v>11.59</v>
      </c>
      <c r="P373" s="137">
        <f t="shared" si="154"/>
        <v>0.65600000000000058</v>
      </c>
      <c r="Q373" s="137">
        <f t="shared" si="155"/>
        <v>33.6</v>
      </c>
      <c r="R373" s="137"/>
      <c r="S373" s="137">
        <f t="shared" si="149"/>
        <v>0.65600000000000058</v>
      </c>
      <c r="T373" s="137">
        <f t="shared" si="156"/>
        <v>11.59</v>
      </c>
      <c r="U373" s="75"/>
      <c r="W373" s="27"/>
      <c r="X373">
        <f>VLOOKUP(A373,РАСЧЕТ!B:S,18,0)</f>
        <v>1.6690000000000005</v>
      </c>
      <c r="Y373" s="27">
        <f t="shared" si="150"/>
        <v>0</v>
      </c>
      <c r="AB373" s="27">
        <f>J373</f>
        <v>9.1530000000000005</v>
      </c>
      <c r="AC373" s="27">
        <f t="shared" si="157"/>
        <v>11.59</v>
      </c>
    </row>
    <row r="374" spans="1:29" x14ac:dyDescent="0.3">
      <c r="A374" s="69" t="s">
        <v>1812</v>
      </c>
      <c r="B374" s="138">
        <v>60.6</v>
      </c>
      <c r="C374" s="137">
        <v>18.701000000000001</v>
      </c>
      <c r="D374" s="137"/>
      <c r="E374" s="137"/>
      <c r="F374" s="137"/>
      <c r="G374" s="137"/>
      <c r="H374" s="137">
        <f>B374*$H$797</f>
        <v>1.9397236724758058</v>
      </c>
      <c r="I374" s="137">
        <f t="shared" si="148"/>
        <v>1.9397236724758058</v>
      </c>
      <c r="J374" s="137">
        <f t="shared" si="147"/>
        <v>20.640723672475808</v>
      </c>
      <c r="K374" s="137"/>
      <c r="L374" s="137">
        <f>VLOOKUP(A374,'Показ 16.11'!$B$2:$D$742,3,0)</f>
        <v>25.623999999999999</v>
      </c>
      <c r="M374" s="137">
        <f>VLOOKUP(A374,'31.12ЛК ПОКАЗ'!$B$15:$H$1504,7,0)</f>
        <v>23.978999999999999</v>
      </c>
      <c r="N374" s="137">
        <f>VLOOKUP(A374,'Показ 31.12'!$B$2:$D$742,3,0)</f>
        <v>27.161000000000001</v>
      </c>
      <c r="O374" s="137">
        <f t="shared" si="159"/>
        <v>27.161000000000001</v>
      </c>
      <c r="P374" s="137">
        <f t="shared" si="154"/>
        <v>1.5370000000000026</v>
      </c>
      <c r="Q374" s="137">
        <f t="shared" si="155"/>
        <v>60.6</v>
      </c>
      <c r="R374" s="137"/>
      <c r="S374" s="137">
        <f t="shared" si="149"/>
        <v>1.5370000000000026</v>
      </c>
      <c r="T374" s="137">
        <f t="shared" si="156"/>
        <v>27.161000000000001</v>
      </c>
      <c r="U374" s="75"/>
      <c r="W374" s="27"/>
      <c r="X374">
        <f>VLOOKUP(A374,РАСЧЕТ!B:S,18,0)</f>
        <v>1.9397236724758058</v>
      </c>
      <c r="Y374" s="27">
        <f t="shared" si="150"/>
        <v>0</v>
      </c>
      <c r="AB374" t="s">
        <v>4007</v>
      </c>
      <c r="AC374" s="27">
        <f t="shared" si="157"/>
        <v>27.161000000000001</v>
      </c>
    </row>
    <row r="375" spans="1:29" x14ac:dyDescent="0.3">
      <c r="A375" s="69" t="s">
        <v>1063</v>
      </c>
      <c r="B375" s="138">
        <v>39.299999999999997</v>
      </c>
      <c r="C375" s="137">
        <v>10.343999999999999</v>
      </c>
      <c r="D375" s="137">
        <f>VLOOKUP(A375,'31.03ЛК ПОКАЗ'!$B$15:$J$1504,9,0)</f>
        <v>12.448</v>
      </c>
      <c r="E375" s="137">
        <f>D375</f>
        <v>12.448</v>
      </c>
      <c r="F375" s="137">
        <f>E375-C375</f>
        <v>2.104000000000001</v>
      </c>
      <c r="G375" s="137">
        <f>B375</f>
        <v>39.299999999999997</v>
      </c>
      <c r="H375" s="137"/>
      <c r="I375" s="137">
        <f t="shared" si="148"/>
        <v>2.104000000000001</v>
      </c>
      <c r="J375" s="137">
        <f t="shared" si="147"/>
        <v>12.448</v>
      </c>
      <c r="K375" s="137"/>
      <c r="L375" s="137">
        <f>VLOOKUP(A375,'Показ 16.11'!$B$2:$D$742,3,0)</f>
        <v>14.484</v>
      </c>
      <c r="M375" s="137" t="str">
        <f>VLOOKUP(A375,'31.12ЛК ПОКАЗ'!$B$15:$H$1504,7,0)</f>
        <v>-</v>
      </c>
      <c r="N375" s="137">
        <f>VLOOKUP(A375,'Показ 31.12'!$B$2:$D$742,3,0)</f>
        <v>15.353</v>
      </c>
      <c r="O375" s="137">
        <f t="shared" si="159"/>
        <v>15.353</v>
      </c>
      <c r="P375" s="137">
        <f t="shared" si="154"/>
        <v>0.86899999999999977</v>
      </c>
      <c r="Q375" s="137">
        <f t="shared" si="155"/>
        <v>39.299999999999997</v>
      </c>
      <c r="R375" s="137"/>
      <c r="S375" s="137">
        <f t="shared" si="149"/>
        <v>0.86899999999999977</v>
      </c>
      <c r="T375" s="137">
        <f t="shared" si="156"/>
        <v>15.353</v>
      </c>
      <c r="U375" s="75"/>
      <c r="W375" s="27"/>
      <c r="X375">
        <f>VLOOKUP(A375,РАСЧЕТ!B:S,18,0)</f>
        <v>2.104000000000001</v>
      </c>
      <c r="Y375" s="27">
        <f t="shared" si="150"/>
        <v>0</v>
      </c>
      <c r="AB375" s="27">
        <f t="shared" ref="AB375:AB376" si="160">J375</f>
        <v>12.448</v>
      </c>
      <c r="AC375" s="27">
        <f t="shared" si="157"/>
        <v>15.353</v>
      </c>
    </row>
    <row r="376" spans="1:29" x14ac:dyDescent="0.3">
      <c r="A376" s="69" t="s">
        <v>1908</v>
      </c>
      <c r="B376" s="138">
        <v>32</v>
      </c>
      <c r="C376" s="137">
        <v>6.2409999999999997</v>
      </c>
      <c r="D376" s="137">
        <f>VLOOKUP(A376,'31.03ЛК ПОКАЗ'!$B$15:$J$1504,9,0)</f>
        <v>6.25</v>
      </c>
      <c r="E376" s="137">
        <f>D376</f>
        <v>6.25</v>
      </c>
      <c r="F376" s="137">
        <f>E376-C376</f>
        <v>9.0000000000003411E-3</v>
      </c>
      <c r="G376" s="137">
        <f>B376</f>
        <v>32</v>
      </c>
      <c r="H376" s="137"/>
      <c r="I376" s="137">
        <f t="shared" si="148"/>
        <v>9.0000000000003411E-3</v>
      </c>
      <c r="J376" s="137">
        <f t="shared" si="147"/>
        <v>6.25</v>
      </c>
      <c r="K376" s="137"/>
      <c r="L376" s="137">
        <f>VLOOKUP(A376,'Показ 16.11'!$B$2:$D$742,3,0)</f>
        <v>6.2549999999999999</v>
      </c>
      <c r="M376" s="137">
        <f>VLOOKUP(A376,'31.12ЛК ПОКАЗ'!$B$15:$H$1504,7,0)</f>
        <v>6.2649999999999997</v>
      </c>
      <c r="N376" s="137">
        <f>VLOOKUP(A376,'Показ 31.12'!$B$2:$D$742,3,0)</f>
        <v>6.63</v>
      </c>
      <c r="O376" s="137">
        <f>M376</f>
        <v>6.2649999999999997</v>
      </c>
      <c r="P376" s="137">
        <f t="shared" si="154"/>
        <v>9.9999999999997868E-3</v>
      </c>
      <c r="Q376" s="137">
        <f t="shared" si="155"/>
        <v>32</v>
      </c>
      <c r="R376" s="137"/>
      <c r="S376" s="137">
        <f t="shared" si="149"/>
        <v>9.9999999999997868E-3</v>
      </c>
      <c r="T376" s="137">
        <f t="shared" si="156"/>
        <v>6.2649999999999997</v>
      </c>
      <c r="U376" s="75"/>
      <c r="W376" s="27"/>
      <c r="X376">
        <f>VLOOKUP(A376,РАСЧЕТ!B:S,18,0)</f>
        <v>9.0000000000003411E-3</v>
      </c>
      <c r="Y376" s="27">
        <f t="shared" si="150"/>
        <v>0</v>
      </c>
      <c r="AB376" s="27">
        <f t="shared" si="160"/>
        <v>6.25</v>
      </c>
      <c r="AC376" s="27">
        <f t="shared" si="157"/>
        <v>6.2649999999999997</v>
      </c>
    </row>
    <row r="377" spans="1:29" x14ac:dyDescent="0.3">
      <c r="A377" s="69" t="s">
        <v>2012</v>
      </c>
      <c r="B377" s="138">
        <v>31.7</v>
      </c>
      <c r="C377" s="137">
        <v>7.1669999999999998</v>
      </c>
      <c r="D377" s="137"/>
      <c r="E377" s="137"/>
      <c r="F377" s="137"/>
      <c r="G377" s="137"/>
      <c r="H377" s="137">
        <f>B377*$H$797</f>
        <v>1.0146739342818984</v>
      </c>
      <c r="I377" s="137">
        <f t="shared" si="148"/>
        <v>1.0146739342818984</v>
      </c>
      <c r="J377" s="137">
        <f t="shared" si="147"/>
        <v>8.181673934281898</v>
      </c>
      <c r="K377" s="137"/>
      <c r="L377" s="137">
        <f>VLOOKUP(A377,'Показ 16.11'!$B$2:$D$742,3,0)</f>
        <v>8.3290000000000006</v>
      </c>
      <c r="M377" s="137" t="str">
        <f>VLOOKUP(A377,'31.12ЛК ПОКАЗ'!$B$15:$H$1504,7,0)</f>
        <v>-</v>
      </c>
      <c r="N377" s="137">
        <f>VLOOKUP(A377,'Показ 31.12'!$B$2:$D$742,3,0)</f>
        <v>8.8290000000000006</v>
      </c>
      <c r="O377" s="137">
        <f t="shared" ref="O377:O389" si="161">N377</f>
        <v>8.8290000000000006</v>
      </c>
      <c r="P377" s="137">
        <f t="shared" si="154"/>
        <v>0.5</v>
      </c>
      <c r="Q377" s="137">
        <f t="shared" si="155"/>
        <v>31.7</v>
      </c>
      <c r="R377" s="137"/>
      <c r="S377" s="137">
        <f t="shared" si="149"/>
        <v>0.5</v>
      </c>
      <c r="T377" s="137">
        <f t="shared" si="156"/>
        <v>8.8290000000000006</v>
      </c>
      <c r="U377" s="75"/>
      <c r="W377" s="27"/>
      <c r="X377">
        <f>VLOOKUP(A377,РАСЧЕТ!B:S,18,0)</f>
        <v>1.0146739342818984</v>
      </c>
      <c r="Y377" s="27">
        <f t="shared" si="150"/>
        <v>0</v>
      </c>
      <c r="AB377" t="s">
        <v>4007</v>
      </c>
      <c r="AC377" s="27">
        <f t="shared" si="157"/>
        <v>8.8290000000000006</v>
      </c>
    </row>
    <row r="378" spans="1:29" x14ac:dyDescent="0.3">
      <c r="A378" s="69" t="s">
        <v>1723</v>
      </c>
      <c r="B378" s="138">
        <v>39.1</v>
      </c>
      <c r="C378" s="137">
        <v>11.625</v>
      </c>
      <c r="D378" s="137">
        <f>VLOOKUP(A378,'31.03ЛК ПОКАЗ'!$B$15:$J$1504,9,0)</f>
        <v>13.932</v>
      </c>
      <c r="E378" s="137">
        <f>D378</f>
        <v>13.932</v>
      </c>
      <c r="F378" s="137">
        <f>E378-C378</f>
        <v>2.3070000000000004</v>
      </c>
      <c r="G378" s="137">
        <f>B378</f>
        <v>39.1</v>
      </c>
      <c r="H378" s="137"/>
      <c r="I378" s="137">
        <f t="shared" si="148"/>
        <v>2.3070000000000004</v>
      </c>
      <c r="J378" s="137">
        <f t="shared" si="147"/>
        <v>13.932</v>
      </c>
      <c r="K378" s="137"/>
      <c r="L378" s="137">
        <f>VLOOKUP(A378,'Показ 16.11'!$B$2:$D$742,3,0)</f>
        <v>14.858000000000001</v>
      </c>
      <c r="M378" s="137">
        <f>VLOOKUP(A378,'31.12ЛК ПОКАЗ'!$B$15:$H$1504,7,0)</f>
        <v>14.956</v>
      </c>
      <c r="N378" s="137">
        <f>VLOOKUP(A378,'Показ 31.12'!$B$2:$D$742,3,0)</f>
        <v>15.749000000000001</v>
      </c>
      <c r="O378" s="137">
        <f t="shared" si="161"/>
        <v>15.749000000000001</v>
      </c>
      <c r="P378" s="137">
        <f t="shared" si="154"/>
        <v>0.89100000000000001</v>
      </c>
      <c r="Q378" s="137">
        <f t="shared" si="155"/>
        <v>39.1</v>
      </c>
      <c r="R378" s="137"/>
      <c r="S378" s="137">
        <f t="shared" si="149"/>
        <v>0.89100000000000001</v>
      </c>
      <c r="T378" s="137">
        <f t="shared" si="156"/>
        <v>15.749000000000001</v>
      </c>
      <c r="U378" s="75"/>
      <c r="W378" s="27"/>
      <c r="X378">
        <f>VLOOKUP(A378,РАСЧЕТ!B:S,18,0)</f>
        <v>2.3070000000000004</v>
      </c>
      <c r="Y378" s="27">
        <f t="shared" si="150"/>
        <v>0</v>
      </c>
      <c r="AB378" s="27">
        <f t="shared" ref="AB378:AB379" si="162">J378</f>
        <v>13.932</v>
      </c>
      <c r="AC378" s="27">
        <f t="shared" si="157"/>
        <v>15.749000000000001</v>
      </c>
    </row>
    <row r="379" spans="1:29" x14ac:dyDescent="0.3">
      <c r="A379" s="69" t="s">
        <v>2290</v>
      </c>
      <c r="B379" s="138">
        <v>61.7</v>
      </c>
      <c r="C379" s="137">
        <v>8.4250000000000007</v>
      </c>
      <c r="D379" s="137">
        <f>VLOOKUP(A379,'31.03ЛК ПОКАЗ'!$B$15:$J$1504,9,0)</f>
        <v>10.275</v>
      </c>
      <c r="E379" s="137">
        <f>D379</f>
        <v>10.275</v>
      </c>
      <c r="F379" s="137">
        <f>E379-C379</f>
        <v>1.8499999999999996</v>
      </c>
      <c r="G379" s="137">
        <f>B379</f>
        <v>61.7</v>
      </c>
      <c r="H379" s="137"/>
      <c r="I379" s="137">
        <f t="shared" si="148"/>
        <v>1.8499999999999996</v>
      </c>
      <c r="J379" s="137">
        <f t="shared" si="147"/>
        <v>10.275</v>
      </c>
      <c r="K379" s="137"/>
      <c r="L379" s="137">
        <f>VLOOKUP(A379,'Показ 16.11'!$B$2:$D$742,3,0)</f>
        <v>11.692</v>
      </c>
      <c r="M379" s="137">
        <f>VLOOKUP(A379,'31.12ЛК ПОКАЗ'!$B$15:$H$1504,7,0)</f>
        <v>12.132</v>
      </c>
      <c r="N379" s="137">
        <f>VLOOKUP(A379,'Показ 31.12'!$B$2:$D$742,3,0)</f>
        <v>12.394</v>
      </c>
      <c r="O379" s="137">
        <f t="shared" si="161"/>
        <v>12.394</v>
      </c>
      <c r="P379" s="137">
        <f t="shared" si="154"/>
        <v>0.70199999999999996</v>
      </c>
      <c r="Q379" s="137">
        <f t="shared" si="155"/>
        <v>61.7</v>
      </c>
      <c r="R379" s="137"/>
      <c r="S379" s="137">
        <f t="shared" si="149"/>
        <v>0.70199999999999996</v>
      </c>
      <c r="T379" s="137">
        <f t="shared" si="156"/>
        <v>12.394</v>
      </c>
      <c r="U379" s="75"/>
      <c r="W379" s="27"/>
      <c r="X379">
        <f>VLOOKUP(A379,РАСЧЕТ!B:S,18,0)</f>
        <v>1.8499999999999996</v>
      </c>
      <c r="Y379" s="27">
        <f t="shared" si="150"/>
        <v>0</v>
      </c>
      <c r="AB379" s="27">
        <f t="shared" si="162"/>
        <v>10.275</v>
      </c>
      <c r="AC379" s="27">
        <f t="shared" si="157"/>
        <v>12.394</v>
      </c>
    </row>
    <row r="380" spans="1:29" x14ac:dyDescent="0.3">
      <c r="A380" s="69" t="s">
        <v>213</v>
      </c>
      <c r="B380" s="138">
        <v>57.1</v>
      </c>
      <c r="C380" s="137">
        <v>6.68</v>
      </c>
      <c r="D380" s="137"/>
      <c r="E380" s="137"/>
      <c r="F380" s="137"/>
      <c r="G380" s="137"/>
      <c r="H380" s="137">
        <f>B380*$H$797</f>
        <v>1.827693427365817</v>
      </c>
      <c r="I380" s="137">
        <f t="shared" si="148"/>
        <v>1.827693427365817</v>
      </c>
      <c r="J380" s="137">
        <f t="shared" si="147"/>
        <v>8.5076934273658171</v>
      </c>
      <c r="K380" s="137"/>
      <c r="L380" s="137">
        <f>VLOOKUP(A380,'Показ 16.11'!$B$2:$D$742,3,0)</f>
        <v>11.367000000000001</v>
      </c>
      <c r="M380" s="137" t="str">
        <f>VLOOKUP(A380,'31.12ЛК ПОКАЗ'!$B$15:$H$1504,7,0)</f>
        <v>-</v>
      </c>
      <c r="N380" s="137">
        <f>VLOOKUP(A380,'Показ 31.12'!$B$2:$D$742,3,0)</f>
        <v>12.048999999999999</v>
      </c>
      <c r="O380" s="137">
        <f t="shared" si="161"/>
        <v>12.048999999999999</v>
      </c>
      <c r="P380" s="137">
        <f t="shared" si="154"/>
        <v>0.68199999999999861</v>
      </c>
      <c r="Q380" s="137">
        <f t="shared" si="155"/>
        <v>57.1</v>
      </c>
      <c r="R380" s="137"/>
      <c r="S380" s="137">
        <f t="shared" si="149"/>
        <v>0.68199999999999861</v>
      </c>
      <c r="T380" s="137">
        <f t="shared" si="156"/>
        <v>12.048999999999999</v>
      </c>
      <c r="U380" s="75"/>
      <c r="W380" s="27"/>
      <c r="X380">
        <f>VLOOKUP(A380,РАСЧЕТ!B:S,18,0)</f>
        <v>1.827693427365817</v>
      </c>
      <c r="Y380" s="27">
        <f t="shared" si="150"/>
        <v>0</v>
      </c>
      <c r="AB380" t="s">
        <v>4007</v>
      </c>
      <c r="AC380" s="27">
        <f t="shared" si="157"/>
        <v>12.048999999999999</v>
      </c>
    </row>
    <row r="381" spans="1:29" x14ac:dyDescent="0.3">
      <c r="A381" s="69" t="s">
        <v>1058</v>
      </c>
      <c r="B381" s="138">
        <v>32.5</v>
      </c>
      <c r="C381" s="137">
        <v>8.6229999999999993</v>
      </c>
      <c r="D381" s="137">
        <f>VLOOKUP(A381,'31.03ЛК ПОКАЗ'!$B$15:$J$1504,9,0)</f>
        <v>11.114000000000001</v>
      </c>
      <c r="E381" s="137">
        <f>D381</f>
        <v>11.114000000000001</v>
      </c>
      <c r="F381" s="137">
        <f>E381-C381</f>
        <v>2.4910000000000014</v>
      </c>
      <c r="G381" s="137">
        <f>B381</f>
        <v>32.5</v>
      </c>
      <c r="H381" s="137"/>
      <c r="I381" s="137">
        <f t="shared" si="148"/>
        <v>2.4910000000000014</v>
      </c>
      <c r="J381" s="137">
        <f t="shared" si="147"/>
        <v>11.114000000000001</v>
      </c>
      <c r="K381" s="137"/>
      <c r="L381" s="137">
        <f>VLOOKUP(A381,'Показ 16.11'!$B$2:$D$742,3,0)</f>
        <v>12.605</v>
      </c>
      <c r="M381" s="137" t="str">
        <f>VLOOKUP(A381,'31.12ЛК ПОКАЗ'!$B$15:$H$1504,7,0)</f>
        <v>-</v>
      </c>
      <c r="N381" s="137">
        <f>VLOOKUP(A381,'Показ 31.12'!$B$2:$D$742,3,0)</f>
        <v>13.361000000000001</v>
      </c>
      <c r="O381" s="137">
        <f t="shared" si="161"/>
        <v>13.361000000000001</v>
      </c>
      <c r="P381" s="137">
        <f t="shared" si="154"/>
        <v>0.75600000000000023</v>
      </c>
      <c r="Q381" s="137">
        <f t="shared" si="155"/>
        <v>32.5</v>
      </c>
      <c r="R381" s="137"/>
      <c r="S381" s="137">
        <f t="shared" si="149"/>
        <v>0.75600000000000023</v>
      </c>
      <c r="T381" s="137">
        <f t="shared" si="156"/>
        <v>13.361000000000001</v>
      </c>
      <c r="U381" s="75"/>
      <c r="W381" s="27"/>
      <c r="X381">
        <f>VLOOKUP(A381,РАСЧЕТ!B:S,18,0)</f>
        <v>2.4910000000000014</v>
      </c>
      <c r="Y381" s="27">
        <f t="shared" si="150"/>
        <v>0</v>
      </c>
      <c r="AB381" s="27">
        <f>J381</f>
        <v>11.114000000000001</v>
      </c>
      <c r="AC381" s="27">
        <f t="shared" si="157"/>
        <v>13.361000000000001</v>
      </c>
    </row>
    <row r="382" spans="1:29" x14ac:dyDescent="0.3">
      <c r="A382" s="69" t="s">
        <v>1873</v>
      </c>
      <c r="B382" s="138">
        <v>33.6</v>
      </c>
      <c r="C382" s="137">
        <v>5.7949999999999999</v>
      </c>
      <c r="D382" s="137"/>
      <c r="E382" s="137"/>
      <c r="F382" s="137"/>
      <c r="G382" s="137"/>
      <c r="H382" s="137">
        <f>B382*$H$797</f>
        <v>1.0754903530558924</v>
      </c>
      <c r="I382" s="137">
        <f t="shared" si="148"/>
        <v>1.0754903530558924</v>
      </c>
      <c r="J382" s="137">
        <f t="shared" si="147"/>
        <v>6.8704903530558923</v>
      </c>
      <c r="K382" s="137"/>
      <c r="L382" s="137">
        <f>VLOOKUP(A382,'Показ 16.11'!$B$2:$D$742,3,0)</f>
        <v>9.1780000000000008</v>
      </c>
      <c r="M382" s="137" t="str">
        <f>VLOOKUP(A382,'31.12ЛК ПОКАЗ'!$B$15:$H$1504,7,0)</f>
        <v>-</v>
      </c>
      <c r="N382" s="137">
        <f>VLOOKUP(A382,'Показ 31.12'!$B$2:$D$742,3,0)</f>
        <v>9.7289999999999992</v>
      </c>
      <c r="O382" s="137">
        <f t="shared" si="161"/>
        <v>9.7289999999999992</v>
      </c>
      <c r="P382" s="137">
        <f t="shared" si="154"/>
        <v>0.55099999999999838</v>
      </c>
      <c r="Q382" s="137">
        <f t="shared" si="155"/>
        <v>33.6</v>
      </c>
      <c r="R382" s="137"/>
      <c r="S382" s="137">
        <f t="shared" si="149"/>
        <v>0.55099999999999838</v>
      </c>
      <c r="T382" s="137">
        <f t="shared" si="156"/>
        <v>9.7289999999999992</v>
      </c>
      <c r="U382" s="75"/>
      <c r="W382" s="27"/>
      <c r="X382">
        <f>VLOOKUP(A382,РАСЧЕТ!B:S,18,0)</f>
        <v>1.0754903530558924</v>
      </c>
      <c r="Y382" s="27">
        <f t="shared" si="150"/>
        <v>0</v>
      </c>
      <c r="AB382" t="s">
        <v>4007</v>
      </c>
      <c r="AC382" s="27">
        <f t="shared" si="157"/>
        <v>9.7289999999999992</v>
      </c>
    </row>
    <row r="383" spans="1:29" x14ac:dyDescent="0.3">
      <c r="A383" s="69" t="s">
        <v>1065</v>
      </c>
      <c r="B383" s="138">
        <v>60.6</v>
      </c>
      <c r="C383" s="137">
        <v>12.432</v>
      </c>
      <c r="D383" s="137"/>
      <c r="E383" s="137"/>
      <c r="F383" s="137"/>
      <c r="G383" s="137"/>
      <c r="H383" s="137">
        <f>B383*$H$797</f>
        <v>1.9397236724758058</v>
      </c>
      <c r="I383" s="137">
        <f t="shared" si="148"/>
        <v>1.9397236724758058</v>
      </c>
      <c r="J383" s="137">
        <f t="shared" si="147"/>
        <v>14.371723672475806</v>
      </c>
      <c r="K383" s="137"/>
      <c r="L383" s="137">
        <f>VLOOKUP(A383,'Показ 16.11'!$B$2:$D$742,3,0)</f>
        <v>16.846</v>
      </c>
      <c r="M383" s="137" t="str">
        <f>VLOOKUP(A383,'31.12ЛК ПОКАЗ'!$B$15:$H$1504,7,0)</f>
        <v>-</v>
      </c>
      <c r="N383" s="137">
        <f>VLOOKUP(A383,'Показ 31.12'!$B$2:$D$742,3,0)</f>
        <v>17.856999999999999</v>
      </c>
      <c r="O383" s="137">
        <f t="shared" si="161"/>
        <v>17.856999999999999</v>
      </c>
      <c r="P383" s="137">
        <f t="shared" si="154"/>
        <v>1.0109999999999992</v>
      </c>
      <c r="Q383" s="137">
        <f t="shared" si="155"/>
        <v>60.6</v>
      </c>
      <c r="R383" s="137"/>
      <c r="S383" s="137">
        <f t="shared" si="149"/>
        <v>1.0109999999999992</v>
      </c>
      <c r="T383" s="137">
        <f t="shared" si="156"/>
        <v>17.856999999999999</v>
      </c>
      <c r="U383" s="75"/>
      <c r="W383" s="27"/>
      <c r="X383">
        <f>VLOOKUP(A383,РАСЧЕТ!B:S,18,0)</f>
        <v>1.9397236724758058</v>
      </c>
      <c r="Y383" s="27">
        <f t="shared" si="150"/>
        <v>0</v>
      </c>
      <c r="AB383" t="s">
        <v>4007</v>
      </c>
      <c r="AC383" s="27">
        <f t="shared" si="157"/>
        <v>17.856999999999999</v>
      </c>
    </row>
    <row r="384" spans="1:29" x14ac:dyDescent="0.3">
      <c r="A384" s="69" t="s">
        <v>959</v>
      </c>
      <c r="B384" s="138">
        <v>39.299999999999997</v>
      </c>
      <c r="C384" s="137">
        <v>9.048</v>
      </c>
      <c r="D384" s="137">
        <f>VLOOKUP(A384,'31.03ЛК ПОКАЗ'!$B$15:$J$1504,9,0)</f>
        <v>11.266</v>
      </c>
      <c r="E384" s="137">
        <f>D384</f>
        <v>11.266</v>
      </c>
      <c r="F384" s="137">
        <f>E384-C384</f>
        <v>2.218</v>
      </c>
      <c r="G384" s="137">
        <f>B384</f>
        <v>39.299999999999997</v>
      </c>
      <c r="H384" s="137"/>
      <c r="I384" s="137">
        <f t="shared" si="148"/>
        <v>2.218</v>
      </c>
      <c r="J384" s="137">
        <f t="shared" si="147"/>
        <v>11.266</v>
      </c>
      <c r="K384" s="137"/>
      <c r="L384" s="137">
        <f>VLOOKUP(A384,'Показ 16.11'!$B$2:$D$742,3,0)</f>
        <v>12.502000000000001</v>
      </c>
      <c r="M384" s="137" t="str">
        <f>VLOOKUP(A384,'31.12ЛК ПОКАЗ'!$B$15:$H$1504,7,0)</f>
        <v>-</v>
      </c>
      <c r="N384" s="137">
        <f>VLOOKUP(A384,'Показ 31.12'!$B$2:$D$742,3,0)</f>
        <v>13.253</v>
      </c>
      <c r="O384" s="137">
        <f t="shared" si="161"/>
        <v>13.253</v>
      </c>
      <c r="P384" s="137">
        <f t="shared" si="154"/>
        <v>0.75099999999999945</v>
      </c>
      <c r="Q384" s="137">
        <f t="shared" si="155"/>
        <v>39.299999999999997</v>
      </c>
      <c r="R384" s="137"/>
      <c r="S384" s="137">
        <f t="shared" si="149"/>
        <v>0.75099999999999945</v>
      </c>
      <c r="T384" s="137">
        <f t="shared" si="156"/>
        <v>13.253</v>
      </c>
      <c r="U384" s="75"/>
      <c r="W384" s="27"/>
      <c r="X384">
        <f>VLOOKUP(A384,РАСЧЕТ!B:S,18,0)</f>
        <v>2.218</v>
      </c>
      <c r="Y384" s="27">
        <f t="shared" si="150"/>
        <v>0</v>
      </c>
      <c r="AB384" s="27">
        <f>J384</f>
        <v>11.266</v>
      </c>
      <c r="AC384" s="27">
        <f t="shared" si="157"/>
        <v>13.253</v>
      </c>
    </row>
    <row r="385" spans="1:29" x14ac:dyDescent="0.3">
      <c r="A385" s="69" t="s">
        <v>1118</v>
      </c>
      <c r="B385" s="138">
        <v>32</v>
      </c>
      <c r="C385" s="137">
        <v>8.26</v>
      </c>
      <c r="D385" s="137"/>
      <c r="E385" s="137"/>
      <c r="F385" s="137"/>
      <c r="G385" s="137"/>
      <c r="H385" s="137">
        <f>B385*$H$797</f>
        <v>1.0242765267198974</v>
      </c>
      <c r="I385" s="137">
        <f t="shared" si="148"/>
        <v>1.0242765267198974</v>
      </c>
      <c r="J385" s="137">
        <f t="shared" si="147"/>
        <v>9.2842765267198963</v>
      </c>
      <c r="K385" s="137"/>
      <c r="L385" s="137">
        <f>VLOOKUP(A385,'Показ 16.11'!$B$2:$D$742,3,0)</f>
        <v>10.888999999999999</v>
      </c>
      <c r="M385" s="137" t="str">
        <f>VLOOKUP(A385,'31.12ЛК ПОКАЗ'!$B$15:$H$1504,7,0)</f>
        <v>-</v>
      </c>
      <c r="N385" s="137">
        <f>VLOOKUP(A385,'Показ 31.12'!$B$2:$D$742,3,0)</f>
        <v>11.542</v>
      </c>
      <c r="O385" s="137">
        <f t="shared" si="161"/>
        <v>11.542</v>
      </c>
      <c r="P385" s="137">
        <f t="shared" si="154"/>
        <v>0.65300000000000047</v>
      </c>
      <c r="Q385" s="137">
        <f t="shared" si="155"/>
        <v>32</v>
      </c>
      <c r="R385" s="137"/>
      <c r="S385" s="137">
        <f t="shared" si="149"/>
        <v>0.65300000000000047</v>
      </c>
      <c r="T385" s="137">
        <f t="shared" si="156"/>
        <v>11.542</v>
      </c>
      <c r="U385" s="75"/>
      <c r="W385" s="27"/>
      <c r="X385">
        <f>VLOOKUP(A385,РАСЧЕТ!B:S,18,0)</f>
        <v>1.0242765267198974</v>
      </c>
      <c r="Y385" s="27">
        <f t="shared" si="150"/>
        <v>0</v>
      </c>
      <c r="AB385" t="s">
        <v>4007</v>
      </c>
      <c r="AC385" s="27">
        <f t="shared" si="157"/>
        <v>11.542</v>
      </c>
    </row>
    <row r="386" spans="1:29" x14ac:dyDescent="0.3">
      <c r="A386" s="69" t="s">
        <v>1445</v>
      </c>
      <c r="B386" s="138">
        <v>31.7</v>
      </c>
      <c r="C386" s="137">
        <v>1.726</v>
      </c>
      <c r="D386" s="137">
        <f>VLOOKUP(A386,'31.03ЛК ПОКАЗ'!$B$15:$J$1504,9,0)</f>
        <v>2.391</v>
      </c>
      <c r="E386" s="137">
        <f>D386</f>
        <v>2.391</v>
      </c>
      <c r="F386" s="137">
        <f>E386-C386</f>
        <v>0.66500000000000004</v>
      </c>
      <c r="G386" s="137">
        <f>B386</f>
        <v>31.7</v>
      </c>
      <c r="H386" s="137"/>
      <c r="I386" s="137">
        <f t="shared" si="148"/>
        <v>0.66500000000000004</v>
      </c>
      <c r="J386" s="137">
        <f t="shared" ref="J386:J449" si="163">C386+I386</f>
        <v>2.391</v>
      </c>
      <c r="K386" s="137"/>
      <c r="L386" s="137">
        <f>VLOOKUP(A386,'Показ 16.11'!$B$2:$D$742,3,0)</f>
        <v>2.8239999999999998</v>
      </c>
      <c r="M386" s="137" t="str">
        <f>VLOOKUP(A386,'31.12ЛК ПОКАЗ'!$B$15:$H$1504,7,0)</f>
        <v>-</v>
      </c>
      <c r="N386" s="137">
        <f>VLOOKUP(A386,'Показ 31.12'!$B$2:$D$742,3,0)</f>
        <v>2.9929999999999999</v>
      </c>
      <c r="O386" s="137">
        <f t="shared" si="161"/>
        <v>2.9929999999999999</v>
      </c>
      <c r="P386" s="137">
        <f t="shared" si="154"/>
        <v>0.16900000000000004</v>
      </c>
      <c r="Q386" s="137">
        <f t="shared" si="155"/>
        <v>31.7</v>
      </c>
      <c r="R386" s="137"/>
      <c r="S386" s="137">
        <f t="shared" si="149"/>
        <v>0.16900000000000004</v>
      </c>
      <c r="T386" s="137">
        <f t="shared" si="156"/>
        <v>2.9929999999999999</v>
      </c>
      <c r="U386" s="75"/>
      <c r="W386" s="27"/>
      <c r="X386">
        <f>VLOOKUP(A386,РАСЧЕТ!B:S,18,0)</f>
        <v>0.66500000000000004</v>
      </c>
      <c r="Y386" s="27">
        <f t="shared" si="150"/>
        <v>0</v>
      </c>
      <c r="AB386" s="27">
        <f t="shared" ref="AB386:AB388" si="164">J386</f>
        <v>2.391</v>
      </c>
      <c r="AC386" s="27">
        <f t="shared" si="157"/>
        <v>2.9929999999999999</v>
      </c>
    </row>
    <row r="387" spans="1:29" x14ac:dyDescent="0.3">
      <c r="A387" s="69" t="s">
        <v>1387</v>
      </c>
      <c r="B387" s="138">
        <v>39.1</v>
      </c>
      <c r="C387" s="137">
        <v>8.9960000000000004</v>
      </c>
      <c r="D387" s="137">
        <f>VLOOKUP(A387,'31.03ЛК ПОКАЗ'!$B$15:$J$1504,9,0)</f>
        <v>11.083</v>
      </c>
      <c r="E387" s="137">
        <f>D387</f>
        <v>11.083</v>
      </c>
      <c r="F387" s="137">
        <f>E387-C387</f>
        <v>2.0869999999999997</v>
      </c>
      <c r="G387" s="137">
        <f>B387</f>
        <v>39.1</v>
      </c>
      <c r="H387" s="137"/>
      <c r="I387" s="137">
        <f t="shared" ref="I387:I450" si="165">F387+H387</f>
        <v>2.0869999999999997</v>
      </c>
      <c r="J387" s="137">
        <f t="shared" si="163"/>
        <v>11.083</v>
      </c>
      <c r="K387" s="137"/>
      <c r="L387" s="137">
        <f>VLOOKUP(A387,'Показ 16.11'!$B$2:$D$742,3,0)</f>
        <v>12.18</v>
      </c>
      <c r="M387" s="137">
        <f>VLOOKUP(A387,'31.12ЛК ПОКАЗ'!$B$15:$H$1504,7,0)</f>
        <v>12.356999999999999</v>
      </c>
      <c r="N387" s="137">
        <f>VLOOKUP(A387,'Показ 31.12'!$B$2:$D$742,3,0)</f>
        <v>12.911</v>
      </c>
      <c r="O387" s="137">
        <f t="shared" si="161"/>
        <v>12.911</v>
      </c>
      <c r="P387" s="137">
        <f t="shared" si="154"/>
        <v>0.73099999999999987</v>
      </c>
      <c r="Q387" s="137">
        <f t="shared" si="155"/>
        <v>39.1</v>
      </c>
      <c r="R387" s="137"/>
      <c r="S387" s="137">
        <f t="shared" ref="S387:S450" si="166">P387+R387</f>
        <v>0.73099999999999987</v>
      </c>
      <c r="T387" s="137">
        <f t="shared" si="156"/>
        <v>12.911</v>
      </c>
      <c r="U387" s="75"/>
      <c r="W387" s="27"/>
      <c r="X387">
        <f>VLOOKUP(A387,РАСЧЕТ!B:S,18,0)</f>
        <v>2.0869999999999997</v>
      </c>
      <c r="Y387" s="27">
        <f t="shared" ref="Y387:Y450" si="167">X387-I387</f>
        <v>0</v>
      </c>
      <c r="AB387" s="27">
        <f t="shared" si="164"/>
        <v>11.083</v>
      </c>
      <c r="AC387" s="27">
        <f t="shared" si="157"/>
        <v>12.911</v>
      </c>
    </row>
    <row r="388" spans="1:29" x14ac:dyDescent="0.3">
      <c r="A388" s="69" t="s">
        <v>2382</v>
      </c>
      <c r="B388" s="138">
        <v>61.7</v>
      </c>
      <c r="C388" s="137">
        <v>11.07</v>
      </c>
      <c r="D388" s="137">
        <f>VLOOKUP(A388,'31.03ЛК ПОКАЗ'!$B$15:$J$1504,9,0)</f>
        <v>13.99</v>
      </c>
      <c r="E388" s="137">
        <f>D388</f>
        <v>13.99</v>
      </c>
      <c r="F388" s="137">
        <f>E388-C388</f>
        <v>2.92</v>
      </c>
      <c r="G388" s="137">
        <f>B388</f>
        <v>61.7</v>
      </c>
      <c r="H388" s="137"/>
      <c r="I388" s="137">
        <f t="shared" si="165"/>
        <v>2.92</v>
      </c>
      <c r="J388" s="137">
        <f t="shared" si="163"/>
        <v>13.99</v>
      </c>
      <c r="K388" s="137"/>
      <c r="L388" s="137">
        <f>VLOOKUP(A388,'Показ 16.11'!$B$2:$D$742,3,0)</f>
        <v>15.42</v>
      </c>
      <c r="M388" s="137" t="str">
        <f>VLOOKUP(A388,'31.12ЛК ПОКАЗ'!$B$15:$H$1504,7,0)</f>
        <v>-</v>
      </c>
      <c r="N388" s="137">
        <f>VLOOKUP(A388,'Показ 31.12'!$B$2:$D$742,3,0)</f>
        <v>16.344999999999999</v>
      </c>
      <c r="O388" s="137">
        <f t="shared" si="161"/>
        <v>16.344999999999999</v>
      </c>
      <c r="P388" s="137">
        <f t="shared" si="154"/>
        <v>0.92499999999999893</v>
      </c>
      <c r="Q388" s="137">
        <f t="shared" si="155"/>
        <v>61.7</v>
      </c>
      <c r="R388" s="137"/>
      <c r="S388" s="137">
        <f t="shared" si="166"/>
        <v>0.92499999999999893</v>
      </c>
      <c r="T388" s="137">
        <f t="shared" ref="T388:T411" si="168">L388+S388</f>
        <v>16.344999999999999</v>
      </c>
      <c r="U388" s="75"/>
      <c r="W388" s="27"/>
      <c r="X388">
        <f>VLOOKUP(A388,РАСЧЕТ!B:S,18,0)</f>
        <v>2.92</v>
      </c>
      <c r="Y388" s="27">
        <f t="shared" si="167"/>
        <v>0</v>
      </c>
      <c r="AB388" s="27">
        <f t="shared" si="164"/>
        <v>13.99</v>
      </c>
      <c r="AC388" s="27">
        <f t="shared" si="157"/>
        <v>16.344999999999999</v>
      </c>
    </row>
    <row r="389" spans="1:29" x14ac:dyDescent="0.3">
      <c r="A389" s="69" t="s">
        <v>1027</v>
      </c>
      <c r="B389" s="138">
        <v>32.5</v>
      </c>
      <c r="C389" s="137">
        <v>9.2720000000000002</v>
      </c>
      <c r="D389" s="137"/>
      <c r="E389" s="137"/>
      <c r="F389" s="137"/>
      <c r="G389" s="137"/>
      <c r="H389" s="137">
        <f>B389*$H$797</f>
        <v>1.0402808474498959</v>
      </c>
      <c r="I389" s="137">
        <f t="shared" si="165"/>
        <v>1.0402808474498959</v>
      </c>
      <c r="J389" s="137">
        <f t="shared" si="163"/>
        <v>10.312280847449896</v>
      </c>
      <c r="K389" s="137"/>
      <c r="L389" s="137">
        <f>VLOOKUP(A389,'Показ 16.11'!$B$2:$D$742,3,0)</f>
        <v>13.63</v>
      </c>
      <c r="M389" s="137" t="str">
        <f>VLOOKUP(A389,'31.12ЛК ПОКАЗ'!$B$15:$H$1504,7,0)</f>
        <v>-</v>
      </c>
      <c r="N389" s="137">
        <f>VLOOKUP(A389,'Показ 31.12'!$B$2:$D$742,3,0)</f>
        <v>14.448</v>
      </c>
      <c r="O389" s="137">
        <f t="shared" si="161"/>
        <v>14.448</v>
      </c>
      <c r="P389" s="137">
        <f t="shared" si="154"/>
        <v>0.81799999999999962</v>
      </c>
      <c r="Q389" s="137">
        <f t="shared" si="155"/>
        <v>32.5</v>
      </c>
      <c r="R389" s="137"/>
      <c r="S389" s="137">
        <f t="shared" si="166"/>
        <v>0.81799999999999962</v>
      </c>
      <c r="T389" s="137">
        <f t="shared" si="168"/>
        <v>14.448</v>
      </c>
      <c r="U389" s="75"/>
      <c r="W389" s="27"/>
      <c r="X389">
        <f>VLOOKUP(A389,РАСЧЕТ!B:S,18,0)</f>
        <v>1.0402808474498959</v>
      </c>
      <c r="Y389" s="27">
        <f t="shared" si="167"/>
        <v>0</v>
      </c>
      <c r="AB389" t="s">
        <v>4007</v>
      </c>
      <c r="AC389" s="27">
        <f t="shared" si="157"/>
        <v>14.448</v>
      </c>
    </row>
    <row r="390" spans="1:29" x14ac:dyDescent="0.3">
      <c r="A390" s="69" t="s">
        <v>1980</v>
      </c>
      <c r="B390" s="138">
        <v>33.6</v>
      </c>
      <c r="C390" s="137">
        <v>7.72</v>
      </c>
      <c r="D390" s="137">
        <f>VLOOKUP(A390,'31.03ЛК ПОКАЗ'!$B$15:$J$1504,9,0)</f>
        <v>9.0120000000000005</v>
      </c>
      <c r="E390" s="137">
        <f>D390</f>
        <v>9.0120000000000005</v>
      </c>
      <c r="F390" s="137">
        <f>E390-C390</f>
        <v>1.2920000000000007</v>
      </c>
      <c r="G390" s="137">
        <f>B390</f>
        <v>33.6</v>
      </c>
      <c r="H390" s="137"/>
      <c r="I390" s="137">
        <f t="shared" si="165"/>
        <v>1.2920000000000007</v>
      </c>
      <c r="J390" s="137">
        <f t="shared" si="163"/>
        <v>9.0120000000000005</v>
      </c>
      <c r="K390" s="137"/>
      <c r="L390" s="137">
        <f>VLOOKUP(A390,'Показ 16.11'!$B$2:$D$742,3,0)</f>
        <v>9.6850000000000005</v>
      </c>
      <c r="M390" s="137">
        <f>VLOOKUP(A390,'31.12ЛК ПОКАЗ'!$B$15:$H$1504,7,0)</f>
        <v>9.8480000000000008</v>
      </c>
      <c r="N390" s="137">
        <f>VLOOKUP(A390,'Показ 31.12'!$B$2:$D$742,3,0)</f>
        <v>10.266</v>
      </c>
      <c r="O390" s="137">
        <f>M390</f>
        <v>9.8480000000000008</v>
      </c>
      <c r="P390" s="137">
        <f t="shared" si="154"/>
        <v>0.16300000000000026</v>
      </c>
      <c r="Q390" s="137">
        <f t="shared" si="155"/>
        <v>33.6</v>
      </c>
      <c r="R390" s="137"/>
      <c r="S390" s="137">
        <f t="shared" si="166"/>
        <v>0.16300000000000026</v>
      </c>
      <c r="T390" s="137">
        <f t="shared" si="168"/>
        <v>9.8480000000000008</v>
      </c>
      <c r="U390" s="75"/>
      <c r="W390" s="27"/>
      <c r="X390">
        <f>VLOOKUP(A390,РАСЧЕТ!B:S,18,0)</f>
        <v>1.2920000000000007</v>
      </c>
      <c r="Y390" s="27">
        <f t="shared" si="167"/>
        <v>0</v>
      </c>
      <c r="AB390" s="27">
        <f>J390</f>
        <v>9.0120000000000005</v>
      </c>
      <c r="AC390" s="27">
        <f t="shared" si="157"/>
        <v>9.8480000000000008</v>
      </c>
    </row>
    <row r="391" spans="1:29" x14ac:dyDescent="0.3">
      <c r="A391" s="69" t="s">
        <v>282</v>
      </c>
      <c r="B391" s="138">
        <v>33.1</v>
      </c>
      <c r="C391" s="137">
        <v>5.4409999999999998</v>
      </c>
      <c r="D391" s="137"/>
      <c r="E391" s="137"/>
      <c r="F391" s="137"/>
      <c r="G391" s="137"/>
      <c r="H391" s="137">
        <f>B391*$H$797</f>
        <v>1.0594860323258939</v>
      </c>
      <c r="I391" s="137">
        <f t="shared" si="165"/>
        <v>1.0594860323258939</v>
      </c>
      <c r="J391" s="137">
        <f t="shared" si="163"/>
        <v>6.5004860323258935</v>
      </c>
      <c r="K391" s="137"/>
      <c r="L391" s="137">
        <f>VLOOKUP(A391,'Показ 16.11'!$B$2:$D$742,3,0)</f>
        <v>8.4710000000000001</v>
      </c>
      <c r="M391" s="137" t="str">
        <f>VLOOKUP(A391,'31.12ЛК ПОКАЗ'!$B$15:$H$1504,7,0)</f>
        <v>-</v>
      </c>
      <c r="N391" s="137">
        <f>VLOOKUP(A391,'Показ 31.12'!$B$2:$D$742,3,0)</f>
        <v>8.9789999999999992</v>
      </c>
      <c r="O391" s="137">
        <f t="shared" ref="O391:O399" si="169">N391</f>
        <v>8.9789999999999992</v>
      </c>
      <c r="P391" s="137">
        <f t="shared" si="154"/>
        <v>0.50799999999999912</v>
      </c>
      <c r="Q391" s="137">
        <f t="shared" si="155"/>
        <v>33.1</v>
      </c>
      <c r="R391" s="137"/>
      <c r="S391" s="137">
        <f t="shared" si="166"/>
        <v>0.50799999999999912</v>
      </c>
      <c r="T391" s="137">
        <f t="shared" si="168"/>
        <v>8.9789999999999992</v>
      </c>
      <c r="U391" s="75"/>
      <c r="W391" s="27"/>
      <c r="X391">
        <f>VLOOKUP(A391,РАСЧЕТ!B:S,18,0)</f>
        <v>1.0594860323258939</v>
      </c>
      <c r="Y391" s="27">
        <f t="shared" si="167"/>
        <v>0</v>
      </c>
      <c r="AB391" t="s">
        <v>4007</v>
      </c>
      <c r="AC391" s="27">
        <f t="shared" si="157"/>
        <v>8.9789999999999992</v>
      </c>
    </row>
    <row r="392" spans="1:29" x14ac:dyDescent="0.3">
      <c r="A392" s="69" t="s">
        <v>849</v>
      </c>
      <c r="B392" s="138">
        <v>60.6</v>
      </c>
      <c r="C392" s="137">
        <v>12.717000000000001</v>
      </c>
      <c r="D392" s="137"/>
      <c r="E392" s="137"/>
      <c r="F392" s="137"/>
      <c r="G392" s="137"/>
      <c r="H392" s="137">
        <f>B392*$H$797</f>
        <v>1.9397236724758058</v>
      </c>
      <c r="I392" s="137">
        <f t="shared" si="165"/>
        <v>1.9397236724758058</v>
      </c>
      <c r="J392" s="137">
        <f t="shared" si="163"/>
        <v>14.656723672475806</v>
      </c>
      <c r="K392" s="137"/>
      <c r="L392" s="137">
        <f>VLOOKUP(A392,'Показ 16.11'!$B$2:$D$742,3,0)</f>
        <v>15.234</v>
      </c>
      <c r="M392" s="137" t="str">
        <f>VLOOKUP(A392,'31.12ЛК ПОКАЗ'!$B$15:$H$1504,7,0)</f>
        <v>-</v>
      </c>
      <c r="N392" s="137">
        <f>VLOOKUP(A392,'Показ 31.12'!$B$2:$D$742,3,0)</f>
        <v>16.146999999999998</v>
      </c>
      <c r="O392" s="137">
        <f t="shared" si="169"/>
        <v>16.146999999999998</v>
      </c>
      <c r="P392" s="137">
        <f t="shared" si="154"/>
        <v>0.91299999999999848</v>
      </c>
      <c r="Q392" s="137">
        <f t="shared" si="155"/>
        <v>60.6</v>
      </c>
      <c r="R392" s="137"/>
      <c r="S392" s="137">
        <f t="shared" si="166"/>
        <v>0.91299999999999848</v>
      </c>
      <c r="T392" s="137">
        <f t="shared" si="168"/>
        <v>16.146999999999998</v>
      </c>
      <c r="U392" s="75"/>
      <c r="W392" s="27"/>
      <c r="X392">
        <f>VLOOKUP(A392,РАСЧЕТ!B:S,18,0)</f>
        <v>1.9397236724758058</v>
      </c>
      <c r="Y392" s="27">
        <f t="shared" si="167"/>
        <v>0</v>
      </c>
      <c r="AB392" t="s">
        <v>4007</v>
      </c>
      <c r="AC392" s="27">
        <f t="shared" si="157"/>
        <v>16.146999999999998</v>
      </c>
    </row>
    <row r="393" spans="1:29" x14ac:dyDescent="0.3">
      <c r="A393" s="69" t="s">
        <v>1067</v>
      </c>
      <c r="B393" s="138">
        <v>39.299999999999997</v>
      </c>
      <c r="C393" s="137">
        <v>9.6020000000000003</v>
      </c>
      <c r="D393" s="137">
        <f>VLOOKUP(A393,'31.03ЛК ПОКАЗ'!$B$15:$J$1504,9,0)</f>
        <v>11.337999999999999</v>
      </c>
      <c r="E393" s="137">
        <f>D393</f>
        <v>11.337999999999999</v>
      </c>
      <c r="F393" s="137">
        <f>E393-C393</f>
        <v>1.7359999999999989</v>
      </c>
      <c r="G393" s="137">
        <f>B393</f>
        <v>39.299999999999997</v>
      </c>
      <c r="H393" s="137"/>
      <c r="I393" s="137">
        <f t="shared" si="165"/>
        <v>1.7359999999999989</v>
      </c>
      <c r="J393" s="137">
        <f t="shared" si="163"/>
        <v>11.337999999999999</v>
      </c>
      <c r="K393" s="137"/>
      <c r="L393" s="137">
        <f>VLOOKUP(A393,'Показ 16.11'!$B$2:$D$742,3,0)</f>
        <v>12.347</v>
      </c>
      <c r="M393" s="137" t="str">
        <f>VLOOKUP(A393,'31.12ЛК ПОКАЗ'!$B$15:$H$1504,7,0)</f>
        <v>-</v>
      </c>
      <c r="N393" s="137">
        <f>VLOOKUP(A393,'Показ 31.12'!$B$2:$D$742,3,0)</f>
        <v>13.087999999999999</v>
      </c>
      <c r="O393" s="137">
        <f t="shared" si="169"/>
        <v>13.087999999999999</v>
      </c>
      <c r="P393" s="137">
        <f t="shared" si="154"/>
        <v>0.74099999999999966</v>
      </c>
      <c r="Q393" s="137">
        <f t="shared" si="155"/>
        <v>39.299999999999997</v>
      </c>
      <c r="R393" s="137"/>
      <c r="S393" s="137">
        <f t="shared" si="166"/>
        <v>0.74099999999999966</v>
      </c>
      <c r="T393" s="137">
        <f t="shared" si="168"/>
        <v>13.087999999999999</v>
      </c>
      <c r="U393" s="75"/>
      <c r="W393" s="27"/>
      <c r="X393">
        <f>VLOOKUP(A393,РАСЧЕТ!B:S,18,0)</f>
        <v>1.7359999999999989</v>
      </c>
      <c r="Y393" s="27">
        <f t="shared" si="167"/>
        <v>0</v>
      </c>
      <c r="AB393" s="27">
        <f>J393</f>
        <v>11.337999999999999</v>
      </c>
      <c r="AC393" s="27">
        <f t="shared" si="157"/>
        <v>13.087999999999999</v>
      </c>
    </row>
    <row r="394" spans="1:29" x14ac:dyDescent="0.3">
      <c r="A394" s="69" t="s">
        <v>726</v>
      </c>
      <c r="B394" s="138">
        <v>32</v>
      </c>
      <c r="C394" s="137">
        <v>8.56</v>
      </c>
      <c r="D394" s="137"/>
      <c r="E394" s="137"/>
      <c r="F394" s="137"/>
      <c r="G394" s="137"/>
      <c r="H394" s="137">
        <f>B394*$H$797</f>
        <v>1.0242765267198974</v>
      </c>
      <c r="I394" s="137">
        <f t="shared" si="165"/>
        <v>1.0242765267198974</v>
      </c>
      <c r="J394" s="137">
        <f t="shared" si="163"/>
        <v>9.584276526719897</v>
      </c>
      <c r="K394" s="137"/>
      <c r="L394" s="137">
        <f>VLOOKUP(A394,'Показ 16.11'!$B$2:$D$742,3,0)</f>
        <v>10.986000000000001</v>
      </c>
      <c r="M394" s="137" t="str">
        <f>VLOOKUP(A394,'31.12ЛК ПОКАЗ'!$B$15:$H$1504,7,0)</f>
        <v>-</v>
      </c>
      <c r="N394" s="137">
        <f>VLOOKUP(A394,'Показ 31.12'!$B$2:$D$742,3,0)</f>
        <v>11.645</v>
      </c>
      <c r="O394" s="137">
        <f t="shared" si="169"/>
        <v>11.645</v>
      </c>
      <c r="P394" s="137">
        <f t="shared" si="154"/>
        <v>0.65899999999999892</v>
      </c>
      <c r="Q394" s="137">
        <f t="shared" si="155"/>
        <v>32</v>
      </c>
      <c r="R394" s="137"/>
      <c r="S394" s="137">
        <f t="shared" si="166"/>
        <v>0.65899999999999892</v>
      </c>
      <c r="T394" s="137">
        <f t="shared" si="168"/>
        <v>11.645</v>
      </c>
      <c r="U394" s="75"/>
      <c r="W394" s="27"/>
      <c r="X394">
        <f>VLOOKUP(A394,РАСЧЕТ!B:S,18,0)</f>
        <v>1.0242765267198974</v>
      </c>
      <c r="Y394" s="27">
        <f t="shared" si="167"/>
        <v>0</v>
      </c>
      <c r="AB394" t="s">
        <v>4007</v>
      </c>
      <c r="AC394" s="27">
        <f t="shared" si="157"/>
        <v>11.645</v>
      </c>
    </row>
    <row r="395" spans="1:29" x14ac:dyDescent="0.3">
      <c r="A395" s="69" t="s">
        <v>1725</v>
      </c>
      <c r="B395" s="138">
        <v>31.7</v>
      </c>
      <c r="C395" s="137">
        <v>8.7040000000000006</v>
      </c>
      <c r="D395" s="137"/>
      <c r="E395" s="137"/>
      <c r="F395" s="137"/>
      <c r="G395" s="137"/>
      <c r="H395" s="137">
        <f>B395*$H$797</f>
        <v>1.0146739342818984</v>
      </c>
      <c r="I395" s="137">
        <f t="shared" si="165"/>
        <v>1.0146739342818984</v>
      </c>
      <c r="J395" s="137">
        <f t="shared" si="163"/>
        <v>9.7186739342818989</v>
      </c>
      <c r="K395" s="137"/>
      <c r="L395" s="137">
        <f>VLOOKUP(A395,'Показ 16.11'!$B$2:$D$742,3,0)</f>
        <v>11.599</v>
      </c>
      <c r="M395" s="137" t="str">
        <f>VLOOKUP(A395,'31.12ЛК ПОКАЗ'!$B$15:$H$1504,7,0)</f>
        <v>-</v>
      </c>
      <c r="N395" s="137">
        <f>VLOOKUP(A395,'Показ 31.12'!$B$2:$D$742,3,0)</f>
        <v>12.295</v>
      </c>
      <c r="O395" s="137">
        <f t="shared" si="169"/>
        <v>12.295</v>
      </c>
      <c r="P395" s="137">
        <f t="shared" si="154"/>
        <v>0.69599999999999973</v>
      </c>
      <c r="Q395" s="137">
        <f t="shared" si="155"/>
        <v>31.7</v>
      </c>
      <c r="R395" s="137"/>
      <c r="S395" s="137">
        <f t="shared" si="166"/>
        <v>0.69599999999999973</v>
      </c>
      <c r="T395" s="137">
        <f t="shared" si="168"/>
        <v>12.295</v>
      </c>
      <c r="U395" s="75"/>
      <c r="W395" s="27"/>
      <c r="X395">
        <f>VLOOKUP(A395,РАСЧЕТ!B:S,18,0)</f>
        <v>1.0146739342818984</v>
      </c>
      <c r="Y395" s="27">
        <f t="shared" si="167"/>
        <v>0</v>
      </c>
      <c r="AB395" t="s">
        <v>4007</v>
      </c>
      <c r="AC395" s="27">
        <f t="shared" si="157"/>
        <v>12.295</v>
      </c>
    </row>
    <row r="396" spans="1:29" x14ac:dyDescent="0.3">
      <c r="A396" s="69" t="s">
        <v>776</v>
      </c>
      <c r="B396" s="138">
        <v>39.1</v>
      </c>
      <c r="C396" s="137">
        <v>12.691000000000001</v>
      </c>
      <c r="D396" s="137"/>
      <c r="E396" s="137"/>
      <c r="F396" s="137"/>
      <c r="G396" s="137"/>
      <c r="H396" s="137">
        <f>B396*$H$797</f>
        <v>1.2515378810858748</v>
      </c>
      <c r="I396" s="137">
        <f t="shared" si="165"/>
        <v>1.2515378810858748</v>
      </c>
      <c r="J396" s="137">
        <f t="shared" si="163"/>
        <v>13.942537881085876</v>
      </c>
      <c r="K396" s="137"/>
      <c r="L396" s="137">
        <f>VLOOKUP(A396,'Показ 16.11'!$B$2:$D$742,3,0)</f>
        <v>15.965</v>
      </c>
      <c r="M396" s="137" t="str">
        <f>VLOOKUP(A396,'31.12ЛК ПОКАЗ'!$B$15:$H$1504,7,0)</f>
        <v>-</v>
      </c>
      <c r="N396" s="137">
        <f>VLOOKUP(A396,'Показ 31.12'!$B$2:$D$742,3,0)</f>
        <v>16.922999999999998</v>
      </c>
      <c r="O396" s="137">
        <f t="shared" si="169"/>
        <v>16.922999999999998</v>
      </c>
      <c r="P396" s="137">
        <f t="shared" si="154"/>
        <v>0.95799999999999841</v>
      </c>
      <c r="Q396" s="137">
        <f t="shared" si="155"/>
        <v>39.1</v>
      </c>
      <c r="R396" s="137"/>
      <c r="S396" s="137">
        <f t="shared" si="166"/>
        <v>0.95799999999999841</v>
      </c>
      <c r="T396" s="137">
        <f t="shared" si="168"/>
        <v>16.922999999999998</v>
      </c>
      <c r="U396" s="75"/>
      <c r="W396" s="27"/>
      <c r="X396">
        <f>VLOOKUP(A396,РАСЧЕТ!B:S,18,0)</f>
        <v>1.2515378810858748</v>
      </c>
      <c r="Y396" s="27">
        <f t="shared" si="167"/>
        <v>0</v>
      </c>
      <c r="AB396" t="s">
        <v>4007</v>
      </c>
      <c r="AC396" s="27">
        <f t="shared" si="157"/>
        <v>16.922999999999998</v>
      </c>
    </row>
    <row r="397" spans="1:29" x14ac:dyDescent="0.3">
      <c r="A397" s="69" t="s">
        <v>1046</v>
      </c>
      <c r="B397" s="138">
        <v>61.7</v>
      </c>
      <c r="C397" s="137">
        <v>15.268000000000001</v>
      </c>
      <c r="D397" s="137"/>
      <c r="E397" s="137"/>
      <c r="F397" s="137"/>
      <c r="G397" s="137"/>
      <c r="H397" s="137">
        <f>B397*$H$797</f>
        <v>1.9749331780818022</v>
      </c>
      <c r="I397" s="137">
        <f t="shared" si="165"/>
        <v>1.9749331780818022</v>
      </c>
      <c r="J397" s="137">
        <f t="shared" si="163"/>
        <v>17.242933178081802</v>
      </c>
      <c r="K397" s="137"/>
      <c r="L397" s="137">
        <f>VLOOKUP(A397,'Показ 16.11'!$B$2:$D$742,3,0)</f>
        <v>21.838000000000001</v>
      </c>
      <c r="M397" s="137" t="str">
        <f>VLOOKUP(A397,'31.12ЛК ПОКАЗ'!$B$15:$H$1504,7,0)</f>
        <v>-</v>
      </c>
      <c r="N397" s="137">
        <f>VLOOKUP(A397,'Показ 31.12'!$B$2:$D$742,3,0)</f>
        <v>23.148</v>
      </c>
      <c r="O397" s="137">
        <f t="shared" si="169"/>
        <v>23.148</v>
      </c>
      <c r="P397" s="137">
        <f t="shared" si="154"/>
        <v>1.3099999999999987</v>
      </c>
      <c r="Q397" s="137">
        <f t="shared" si="155"/>
        <v>61.7</v>
      </c>
      <c r="R397" s="137"/>
      <c r="S397" s="137">
        <f t="shared" si="166"/>
        <v>1.3099999999999987</v>
      </c>
      <c r="T397" s="137">
        <f t="shared" si="168"/>
        <v>23.148</v>
      </c>
      <c r="U397" s="75"/>
      <c r="W397" s="27"/>
      <c r="X397">
        <f>VLOOKUP(A397,РАСЧЕТ!B:S,18,0)</f>
        <v>1.9749331780818022</v>
      </c>
      <c r="Y397" s="27">
        <f t="shared" si="167"/>
        <v>0</v>
      </c>
      <c r="AB397" t="s">
        <v>4007</v>
      </c>
      <c r="AC397" s="27">
        <f t="shared" si="157"/>
        <v>23.148</v>
      </c>
    </row>
    <row r="398" spans="1:29" x14ac:dyDescent="0.3">
      <c r="A398" s="69" t="s">
        <v>2036</v>
      </c>
      <c r="B398" s="138">
        <v>32.5</v>
      </c>
      <c r="C398" s="137">
        <v>7.569</v>
      </c>
      <c r="D398" s="137">
        <f>VLOOKUP(A398,'31.03ЛК ПОКАЗ'!$B$15:$J$1504,7,0)</f>
        <v>8.5749999999999993</v>
      </c>
      <c r="E398" s="137">
        <f>D398</f>
        <v>8.5749999999999993</v>
      </c>
      <c r="F398" s="137">
        <f>E398-C398</f>
        <v>1.0059999999999993</v>
      </c>
      <c r="G398" s="137">
        <f>B398</f>
        <v>32.5</v>
      </c>
      <c r="H398" s="137"/>
      <c r="I398" s="137">
        <f t="shared" si="165"/>
        <v>1.0059999999999993</v>
      </c>
      <c r="J398" s="137">
        <f t="shared" si="163"/>
        <v>8.5749999999999993</v>
      </c>
      <c r="K398" s="137"/>
      <c r="L398" s="137">
        <f>VLOOKUP(A398,'Показ 16.11'!$B$2:$D$742,3,0)</f>
        <v>10.715</v>
      </c>
      <c r="M398" s="137" t="str">
        <f>VLOOKUP(A398,'31.12ЛК ПОКАЗ'!$B$15:$H$1504,7,0)</f>
        <v>-</v>
      </c>
      <c r="N398" s="137">
        <f>VLOOKUP(A398,'Показ 31.12'!$B$2:$D$742,3,0)</f>
        <v>11.358000000000001</v>
      </c>
      <c r="O398" s="137">
        <f t="shared" si="169"/>
        <v>11.358000000000001</v>
      </c>
      <c r="P398" s="137">
        <f t="shared" si="154"/>
        <v>0.64300000000000068</v>
      </c>
      <c r="Q398" s="137">
        <f t="shared" si="155"/>
        <v>32.5</v>
      </c>
      <c r="R398" s="137"/>
      <c r="S398" s="137">
        <f t="shared" si="166"/>
        <v>0.64300000000000068</v>
      </c>
      <c r="T398" s="137">
        <f t="shared" si="168"/>
        <v>11.358000000000001</v>
      </c>
      <c r="U398" s="75"/>
      <c r="W398" s="27"/>
      <c r="X398">
        <f>VLOOKUP(A398,РАСЧЕТ!B:S,18,0)</f>
        <v>1.0059999999999993</v>
      </c>
      <c r="Y398" s="27">
        <f t="shared" si="167"/>
        <v>0</v>
      </c>
      <c r="AB398" s="27">
        <f>J398</f>
        <v>8.5749999999999993</v>
      </c>
      <c r="AC398" s="27">
        <f t="shared" si="157"/>
        <v>11.358000000000001</v>
      </c>
    </row>
    <row r="399" spans="1:29" x14ac:dyDescent="0.3">
      <c r="A399" s="69" t="s">
        <v>681</v>
      </c>
      <c r="B399" s="138">
        <v>33.6</v>
      </c>
      <c r="C399" s="137">
        <v>6.48</v>
      </c>
      <c r="D399" s="137"/>
      <c r="E399" s="137"/>
      <c r="F399" s="137"/>
      <c r="G399" s="137"/>
      <c r="H399" s="137">
        <f>B399*$H$797</f>
        <v>1.0754903530558924</v>
      </c>
      <c r="I399" s="137">
        <f t="shared" si="165"/>
        <v>1.0754903530558924</v>
      </c>
      <c r="J399" s="137">
        <f t="shared" si="163"/>
        <v>7.5554903530558928</v>
      </c>
      <c r="K399" s="137"/>
      <c r="L399" s="137">
        <f>VLOOKUP(A399,'Показ 16.11'!$B$2:$D$742,3,0)</f>
        <v>8.593</v>
      </c>
      <c r="M399" s="137" t="str">
        <f>VLOOKUP(A399,'31.12ЛК ПОКАЗ'!$B$15:$H$1504,7,0)</f>
        <v>-</v>
      </c>
      <c r="N399" s="137">
        <f>VLOOKUP(A399,'Показ 31.12'!$B$2:$D$742,3,0)</f>
        <v>9.109</v>
      </c>
      <c r="O399" s="137">
        <f t="shared" si="169"/>
        <v>9.109</v>
      </c>
      <c r="P399" s="137">
        <f t="shared" si="154"/>
        <v>0.51600000000000001</v>
      </c>
      <c r="Q399" s="137">
        <f t="shared" si="155"/>
        <v>33.6</v>
      </c>
      <c r="R399" s="137"/>
      <c r="S399" s="137">
        <f t="shared" si="166"/>
        <v>0.51600000000000001</v>
      </c>
      <c r="T399" s="137">
        <f t="shared" si="168"/>
        <v>9.109</v>
      </c>
      <c r="U399" s="75"/>
      <c r="W399" s="27"/>
      <c r="X399">
        <f>VLOOKUP(A399,РАСЧЕТ!B:S,18,0)</f>
        <v>1.0754903530558924</v>
      </c>
      <c r="Y399" s="27">
        <f t="shared" si="167"/>
        <v>0</v>
      </c>
      <c r="AB399" t="s">
        <v>4007</v>
      </c>
      <c r="AC399" s="27">
        <f t="shared" si="157"/>
        <v>9.109</v>
      </c>
    </row>
    <row r="400" spans="1:29" x14ac:dyDescent="0.3">
      <c r="A400" s="69" t="s">
        <v>1230</v>
      </c>
      <c r="B400" s="138">
        <v>60.6</v>
      </c>
      <c r="C400" s="137">
        <v>11.451000000000001</v>
      </c>
      <c r="D400" s="137">
        <f>VLOOKUP(A400,'31.03ЛК ПОКАЗ'!$B$15:$J$1504,9,0)</f>
        <v>14</v>
      </c>
      <c r="E400" s="137">
        <f>D400</f>
        <v>14</v>
      </c>
      <c r="F400" s="137">
        <f>E400-C400</f>
        <v>2.5489999999999995</v>
      </c>
      <c r="G400" s="137">
        <f>B400</f>
        <v>60.6</v>
      </c>
      <c r="H400" s="137"/>
      <c r="I400" s="137">
        <f t="shared" si="165"/>
        <v>2.5489999999999995</v>
      </c>
      <c r="J400" s="137">
        <f t="shared" si="163"/>
        <v>14</v>
      </c>
      <c r="K400" s="137"/>
      <c r="L400" s="137">
        <f>VLOOKUP(A400,'Показ 16.11'!$B$2:$D$742,3,0)</f>
        <v>14.455</v>
      </c>
      <c r="M400" s="137">
        <f>VLOOKUP(A400,'31.12ЛК ПОКАЗ'!$B$15:$H$1504,7,0)</f>
        <v>14.773</v>
      </c>
      <c r="N400" s="137">
        <f>VLOOKUP(A400,'Показ 31.12'!$B$2:$D$742,3,0)</f>
        <v>15.321999999999999</v>
      </c>
      <c r="O400" s="137">
        <f>M400</f>
        <v>14.773</v>
      </c>
      <c r="P400" s="137">
        <f t="shared" si="154"/>
        <v>0.31799999999999962</v>
      </c>
      <c r="Q400" s="137">
        <f t="shared" si="155"/>
        <v>60.6</v>
      </c>
      <c r="R400" s="137"/>
      <c r="S400" s="137">
        <f t="shared" si="166"/>
        <v>0.31799999999999962</v>
      </c>
      <c r="T400" s="137">
        <f t="shared" si="168"/>
        <v>14.773</v>
      </c>
      <c r="U400" s="75"/>
      <c r="W400" s="27"/>
      <c r="X400">
        <f>VLOOKUP(A400,РАСЧЕТ!B:S,18,0)</f>
        <v>2.5489999999999995</v>
      </c>
      <c r="Y400" s="27">
        <f t="shared" si="167"/>
        <v>0</v>
      </c>
      <c r="AB400" s="27">
        <f>J400</f>
        <v>14</v>
      </c>
      <c r="AC400" s="27">
        <f t="shared" si="157"/>
        <v>14.773</v>
      </c>
    </row>
    <row r="401" spans="1:29" x14ac:dyDescent="0.3">
      <c r="A401" s="69" t="s">
        <v>957</v>
      </c>
      <c r="B401" s="138">
        <v>39.299999999999997</v>
      </c>
      <c r="C401" s="137">
        <v>0.42799999999999999</v>
      </c>
      <c r="D401" s="137"/>
      <c r="E401" s="137"/>
      <c r="F401" s="137"/>
      <c r="G401" s="137"/>
      <c r="H401" s="137">
        <f>B401*$H$797</f>
        <v>1.2579396093778739</v>
      </c>
      <c r="I401" s="137">
        <f t="shared" si="165"/>
        <v>1.2579396093778739</v>
      </c>
      <c r="J401" s="137">
        <f t="shared" si="163"/>
        <v>1.6859396093778738</v>
      </c>
      <c r="K401" s="137"/>
      <c r="L401" s="137">
        <f>VLOOKUP(A401,'Показ 16.11'!$B$2:$D$742,3,0)</f>
        <v>0.43099999999999999</v>
      </c>
      <c r="M401" s="137" t="str">
        <f>VLOOKUP(A401,'31.12ЛК ПОКАЗ'!$B$15:$H$1504,7,0)</f>
        <v>-</v>
      </c>
      <c r="N401" s="137">
        <f>VLOOKUP(A401,'Показ 31.12'!$B$2:$D$742,3,0)</f>
        <v>0.45700000000000002</v>
      </c>
      <c r="O401" s="137">
        <f>N401</f>
        <v>0.45700000000000002</v>
      </c>
      <c r="P401" s="137">
        <f t="shared" si="154"/>
        <v>2.6000000000000023E-2</v>
      </c>
      <c r="Q401" s="137">
        <f t="shared" si="155"/>
        <v>39.299999999999997</v>
      </c>
      <c r="R401" s="137"/>
      <c r="S401" s="137">
        <f t="shared" si="166"/>
        <v>2.6000000000000023E-2</v>
      </c>
      <c r="T401" s="137">
        <f t="shared" si="168"/>
        <v>0.45700000000000002</v>
      </c>
      <c r="U401" s="75"/>
      <c r="W401" s="27"/>
      <c r="X401">
        <f>VLOOKUP(A401,РАСЧЕТ!B:S,18,0)</f>
        <v>1.2579396093778739</v>
      </c>
      <c r="Y401" s="27">
        <f t="shared" si="167"/>
        <v>0</v>
      </c>
      <c r="AB401" t="s">
        <v>4007</v>
      </c>
      <c r="AC401" s="27">
        <f t="shared" si="157"/>
        <v>0.45700000000000002</v>
      </c>
    </row>
    <row r="402" spans="1:29" x14ac:dyDescent="0.3">
      <c r="A402" s="69" t="s">
        <v>81</v>
      </c>
      <c r="B402" s="138">
        <v>33.1</v>
      </c>
      <c r="C402" s="137">
        <v>3.63</v>
      </c>
      <c r="D402" s="137">
        <f>VLOOKUP(A402,'31.03ЛК ПОКАЗ'!$B$15:$J$1504,9,0)</f>
        <v>4.7679999999999998</v>
      </c>
      <c r="E402" s="137">
        <f>D402</f>
        <v>4.7679999999999998</v>
      </c>
      <c r="F402" s="137">
        <f>E402-C402</f>
        <v>1.1379999999999999</v>
      </c>
      <c r="G402" s="137">
        <f>B402</f>
        <v>33.1</v>
      </c>
      <c r="H402" s="137"/>
      <c r="I402" s="137">
        <f t="shared" si="165"/>
        <v>1.1379999999999999</v>
      </c>
      <c r="J402" s="137">
        <f t="shared" si="163"/>
        <v>4.7679999999999998</v>
      </c>
      <c r="K402" s="137"/>
      <c r="L402" s="137">
        <f>VLOOKUP(A402,'Показ 16.11'!$B$2:$D$742,3,0)</f>
        <v>5.78</v>
      </c>
      <c r="M402" s="137">
        <f>VLOOKUP(A402,'31.12ЛК ПОКАЗ'!$B$15:$H$1504,7,0)</f>
        <v>5.9429999999999996</v>
      </c>
      <c r="N402" s="137">
        <f>VLOOKUP(A402,'Показ 31.12'!$B$2:$D$742,3,0)</f>
        <v>6.1269999999999998</v>
      </c>
      <c r="O402" s="137">
        <f>N402</f>
        <v>6.1269999999999998</v>
      </c>
      <c r="P402" s="137">
        <f t="shared" si="154"/>
        <v>0.34699999999999953</v>
      </c>
      <c r="Q402" s="137">
        <f t="shared" si="155"/>
        <v>33.1</v>
      </c>
      <c r="R402" s="137"/>
      <c r="S402" s="137">
        <f t="shared" si="166"/>
        <v>0.34699999999999953</v>
      </c>
      <c r="T402" s="137">
        <f t="shared" si="168"/>
        <v>6.1269999999999998</v>
      </c>
      <c r="U402" s="75"/>
      <c r="W402" s="27"/>
      <c r="X402">
        <f>VLOOKUP(A402,РАСЧЕТ!B:S,18,0)</f>
        <v>1.1379999999999999</v>
      </c>
      <c r="Y402" s="27">
        <f t="shared" si="167"/>
        <v>0</v>
      </c>
      <c r="AB402" s="27">
        <f t="shared" ref="AB402:AB404" si="170">J402</f>
        <v>4.7679999999999998</v>
      </c>
      <c r="AC402" s="27">
        <f t="shared" si="157"/>
        <v>6.1269999999999998</v>
      </c>
    </row>
    <row r="403" spans="1:29" x14ac:dyDescent="0.3">
      <c r="A403" s="69" t="s">
        <v>1881</v>
      </c>
      <c r="B403" s="138">
        <v>32</v>
      </c>
      <c r="C403" s="137">
        <v>5.7069999999999999</v>
      </c>
      <c r="D403" s="137">
        <f>VLOOKUP(A403,'31.03ЛК ПОКАЗ'!$B$15:$J$1504,9,0)</f>
        <v>7.5380000000000003</v>
      </c>
      <c r="E403" s="137">
        <f>D403</f>
        <v>7.5380000000000003</v>
      </c>
      <c r="F403" s="137">
        <f>E403-C403</f>
        <v>1.8310000000000004</v>
      </c>
      <c r="G403" s="137">
        <f>B403</f>
        <v>32</v>
      </c>
      <c r="H403" s="137"/>
      <c r="I403" s="137">
        <f t="shared" si="165"/>
        <v>1.8310000000000004</v>
      </c>
      <c r="J403" s="137">
        <f t="shared" si="163"/>
        <v>7.5380000000000003</v>
      </c>
      <c r="K403" s="137"/>
      <c r="L403" s="137">
        <f>VLOOKUP(A403,'Показ 16.11'!$B$2:$D$742,3,0)</f>
        <v>7.6829999999999998</v>
      </c>
      <c r="M403" s="137" t="str">
        <f>VLOOKUP(A403,'31.12ЛК ПОКАЗ'!$B$15:$H$1504,7,0)</f>
        <v>-</v>
      </c>
      <c r="N403" s="137">
        <f>VLOOKUP(A403,'Показ 31.12'!$B$2:$D$742,3,0)</f>
        <v>8.1440000000000001</v>
      </c>
      <c r="O403" s="137">
        <f>N403</f>
        <v>8.1440000000000001</v>
      </c>
      <c r="P403" s="137">
        <f t="shared" si="154"/>
        <v>0.4610000000000003</v>
      </c>
      <c r="Q403" s="137">
        <f t="shared" si="155"/>
        <v>32</v>
      </c>
      <c r="R403" s="137"/>
      <c r="S403" s="137">
        <f t="shared" si="166"/>
        <v>0.4610000000000003</v>
      </c>
      <c r="T403" s="137">
        <f t="shared" si="168"/>
        <v>8.1440000000000001</v>
      </c>
      <c r="U403" s="75"/>
      <c r="W403" s="27"/>
      <c r="X403">
        <f>VLOOKUP(A403,РАСЧЕТ!B:S,18,0)</f>
        <v>1.8310000000000004</v>
      </c>
      <c r="Y403" s="27">
        <f t="shared" si="167"/>
        <v>0</v>
      </c>
      <c r="AB403" s="27">
        <f t="shared" si="170"/>
        <v>7.5380000000000003</v>
      </c>
      <c r="AC403" s="27">
        <f t="shared" si="157"/>
        <v>8.1440000000000001</v>
      </c>
    </row>
    <row r="404" spans="1:29" s="157" customFormat="1" x14ac:dyDescent="0.3">
      <c r="A404" s="153" t="s">
        <v>1978</v>
      </c>
      <c r="B404" s="154">
        <v>31.7</v>
      </c>
      <c r="C404" s="155">
        <v>1E-3</v>
      </c>
      <c r="D404" s="155">
        <f>VLOOKUP(A404,'31.03ЛК ПОКАЗ'!$B$15:$J$1504,9,0)</f>
        <v>7.5</v>
      </c>
      <c r="E404" s="155">
        <f>D404</f>
        <v>7.5</v>
      </c>
      <c r="F404" s="155">
        <f>E404-C404</f>
        <v>7.4989999999999997</v>
      </c>
      <c r="G404" s="155">
        <f>B404</f>
        <v>31.7</v>
      </c>
      <c r="H404" s="155"/>
      <c r="I404" s="137">
        <f t="shared" si="165"/>
        <v>7.4989999999999997</v>
      </c>
      <c r="J404" s="155">
        <f t="shared" si="163"/>
        <v>7.5</v>
      </c>
      <c r="K404" s="155"/>
      <c r="L404" s="155">
        <v>7.6</v>
      </c>
      <c r="M404" s="155" t="str">
        <f>VLOOKUP(A404,'31.12ЛК ПОКАЗ'!$B$15:$H$1504,7,0)</f>
        <v>-</v>
      </c>
      <c r="N404" s="155"/>
      <c r="O404" s="155"/>
      <c r="P404" s="155"/>
      <c r="Q404" s="155"/>
      <c r="R404" s="155">
        <f>B404*$R$797</f>
        <v>0.44615705273440281</v>
      </c>
      <c r="S404" s="137">
        <f t="shared" si="166"/>
        <v>0.44615705273440281</v>
      </c>
      <c r="T404" s="155">
        <f t="shared" si="168"/>
        <v>8.0461570527344026</v>
      </c>
      <c r="U404" s="156"/>
      <c r="W404" s="155"/>
      <c r="X404">
        <f>VLOOKUP(A404,РАСЧЕТ!B:S,18,0)</f>
        <v>7.4989999999999997</v>
      </c>
      <c r="Y404" s="27">
        <f t="shared" si="167"/>
        <v>0</v>
      </c>
      <c r="AB404" s="27">
        <f t="shared" si="170"/>
        <v>7.5</v>
      </c>
      <c r="AC404" t="s">
        <v>4007</v>
      </c>
    </row>
    <row r="405" spans="1:29" x14ac:dyDescent="0.3">
      <c r="A405" s="69" t="s">
        <v>802</v>
      </c>
      <c r="B405" s="138">
        <v>39.1</v>
      </c>
      <c r="C405" s="137">
        <v>10.116</v>
      </c>
      <c r="D405" s="137"/>
      <c r="E405" s="137"/>
      <c r="F405" s="137"/>
      <c r="G405" s="137"/>
      <c r="H405" s="137">
        <f>B405*$H$797</f>
        <v>1.2515378810858748</v>
      </c>
      <c r="I405" s="137">
        <f t="shared" si="165"/>
        <v>1.2515378810858748</v>
      </c>
      <c r="J405" s="137">
        <f t="shared" si="163"/>
        <v>11.367537881085875</v>
      </c>
      <c r="K405" s="137"/>
      <c r="L405" s="137">
        <f>VLOOKUP(A405,'Показ 16.11'!$B$2:$D$742,3,0)</f>
        <v>13.944000000000001</v>
      </c>
      <c r="M405" s="137" t="str">
        <f>VLOOKUP(A405,'31.12ЛК ПОКАЗ'!$B$15:$H$1504,7,0)</f>
        <v>-</v>
      </c>
      <c r="N405" s="137">
        <f>VLOOKUP(A405,'Показ 31.12'!$B$2:$D$742,3,0)</f>
        <v>14.781000000000001</v>
      </c>
      <c r="O405" s="137">
        <f t="shared" ref="O405:O411" si="171">N405</f>
        <v>14.781000000000001</v>
      </c>
      <c r="P405" s="137">
        <f t="shared" ref="P405:P411" si="172">O405-L405</f>
        <v>0.83699999999999974</v>
      </c>
      <c r="Q405" s="137">
        <f t="shared" ref="Q405:Q411" si="173">B405</f>
        <v>39.1</v>
      </c>
      <c r="R405" s="137"/>
      <c r="S405" s="137">
        <f t="shared" si="166"/>
        <v>0.83699999999999974</v>
      </c>
      <c r="T405" s="137">
        <f t="shared" si="168"/>
        <v>14.781000000000001</v>
      </c>
      <c r="U405" s="75"/>
      <c r="W405" s="27"/>
      <c r="X405">
        <f>VLOOKUP(A405,РАСЧЕТ!B:S,18,0)</f>
        <v>1.2515378810858748</v>
      </c>
      <c r="Y405" s="27">
        <f t="shared" si="167"/>
        <v>0</v>
      </c>
      <c r="AB405" t="s">
        <v>4007</v>
      </c>
      <c r="AC405" s="27">
        <f t="shared" ref="AC405:AC411" si="174">T405</f>
        <v>14.781000000000001</v>
      </c>
    </row>
    <row r="406" spans="1:29" x14ac:dyDescent="0.3">
      <c r="A406" s="69" t="s">
        <v>1962</v>
      </c>
      <c r="B406" s="138">
        <v>61.7</v>
      </c>
      <c r="C406" s="137">
        <v>15.901999999999999</v>
      </c>
      <c r="D406" s="137"/>
      <c r="E406" s="137"/>
      <c r="F406" s="137"/>
      <c r="G406" s="137"/>
      <c r="H406" s="137">
        <f>B406*$H$797</f>
        <v>1.9749331780818022</v>
      </c>
      <c r="I406" s="137">
        <f t="shared" si="165"/>
        <v>1.9749331780818022</v>
      </c>
      <c r="J406" s="137">
        <f t="shared" si="163"/>
        <v>17.876933178081803</v>
      </c>
      <c r="K406" s="137"/>
      <c r="L406" s="137">
        <f>VLOOKUP(A406,'Показ 16.11'!$B$2:$D$742,3,0)</f>
        <v>21.867999999999999</v>
      </c>
      <c r="M406" s="137" t="str">
        <f>VLOOKUP(A406,'31.12ЛК ПОКАЗ'!$B$15:$H$1504,7,0)</f>
        <v>-</v>
      </c>
      <c r="N406" s="137">
        <f>VLOOKUP(A406,'Показ 31.12'!$B$2:$D$742,3,0)</f>
        <v>23.18</v>
      </c>
      <c r="O406" s="137">
        <f t="shared" si="171"/>
        <v>23.18</v>
      </c>
      <c r="P406" s="137">
        <f t="shared" si="172"/>
        <v>1.3120000000000012</v>
      </c>
      <c r="Q406" s="137">
        <f t="shared" si="173"/>
        <v>61.7</v>
      </c>
      <c r="R406" s="137"/>
      <c r="S406" s="137">
        <f t="shared" si="166"/>
        <v>1.3120000000000012</v>
      </c>
      <c r="T406" s="137">
        <f t="shared" si="168"/>
        <v>23.18</v>
      </c>
      <c r="U406" s="75"/>
      <c r="W406" s="27"/>
      <c r="X406">
        <f>VLOOKUP(A406,РАСЧЕТ!B:S,18,0)</f>
        <v>1.9749331780818022</v>
      </c>
      <c r="Y406" s="27">
        <f t="shared" si="167"/>
        <v>0</v>
      </c>
      <c r="AB406" t="s">
        <v>4007</v>
      </c>
      <c r="AC406" s="27">
        <f t="shared" si="174"/>
        <v>23.18</v>
      </c>
    </row>
    <row r="407" spans="1:29" x14ac:dyDescent="0.3">
      <c r="A407" s="69" t="s">
        <v>1232</v>
      </c>
      <c r="B407" s="138">
        <v>32.5</v>
      </c>
      <c r="C407" s="137">
        <v>7.6749999999999998</v>
      </c>
      <c r="D407" s="137"/>
      <c r="E407" s="137"/>
      <c r="F407" s="137"/>
      <c r="G407" s="137"/>
      <c r="H407" s="137">
        <f>B407*$H$797</f>
        <v>1.0402808474498959</v>
      </c>
      <c r="I407" s="137">
        <f t="shared" si="165"/>
        <v>1.0402808474498959</v>
      </c>
      <c r="J407" s="137">
        <f t="shared" si="163"/>
        <v>8.7152808474498951</v>
      </c>
      <c r="K407" s="137"/>
      <c r="L407" s="137">
        <f>VLOOKUP(A407,'Показ 16.11'!$B$2:$D$742,3,0)</f>
        <v>10.372</v>
      </c>
      <c r="M407" s="137" t="str">
        <f>VLOOKUP(A407,'31.12ЛК ПОКАЗ'!$B$15:$H$1504,7,0)</f>
        <v>-</v>
      </c>
      <c r="N407" s="137">
        <f>VLOOKUP(A407,'Показ 31.12'!$B$2:$D$742,3,0)</f>
        <v>10.994</v>
      </c>
      <c r="O407" s="137">
        <f t="shared" si="171"/>
        <v>10.994</v>
      </c>
      <c r="P407" s="137">
        <f t="shared" si="172"/>
        <v>0.62199999999999989</v>
      </c>
      <c r="Q407" s="137">
        <f t="shared" si="173"/>
        <v>32.5</v>
      </c>
      <c r="R407" s="137"/>
      <c r="S407" s="137">
        <f t="shared" si="166"/>
        <v>0.62199999999999989</v>
      </c>
      <c r="T407" s="137">
        <f t="shared" si="168"/>
        <v>10.994</v>
      </c>
      <c r="U407" s="75"/>
      <c r="W407" s="27"/>
      <c r="X407">
        <f>VLOOKUP(A407,РАСЧЕТ!B:S,18,0)</f>
        <v>1.0402808474498959</v>
      </c>
      <c r="Y407" s="27">
        <f t="shared" si="167"/>
        <v>0</v>
      </c>
      <c r="AB407" t="s">
        <v>4007</v>
      </c>
      <c r="AC407" s="27">
        <f t="shared" si="174"/>
        <v>10.994</v>
      </c>
    </row>
    <row r="408" spans="1:29" x14ac:dyDescent="0.3">
      <c r="A408" s="69" t="s">
        <v>490</v>
      </c>
      <c r="B408" s="138">
        <v>33.6</v>
      </c>
      <c r="C408" s="137">
        <v>5.5359999999999996</v>
      </c>
      <c r="D408" s="137">
        <f>VLOOKUP(A408,'31.03ЛК ПОКАЗ'!$B$15:$J$1504,9,0)</f>
        <v>6.6920000000000002</v>
      </c>
      <c r="E408" s="137">
        <f>D408</f>
        <v>6.6920000000000002</v>
      </c>
      <c r="F408" s="137">
        <f>E408-C408</f>
        <v>1.1560000000000006</v>
      </c>
      <c r="G408" s="137">
        <f>B408</f>
        <v>33.6</v>
      </c>
      <c r="H408" s="137"/>
      <c r="I408" s="137">
        <f t="shared" si="165"/>
        <v>1.1560000000000006</v>
      </c>
      <c r="J408" s="137">
        <f t="shared" si="163"/>
        <v>6.6920000000000002</v>
      </c>
      <c r="K408" s="137"/>
      <c r="L408" s="137">
        <f>VLOOKUP(A408,'Показ 16.11'!$B$2:$D$742,3,0)</f>
        <v>7.7409999999999997</v>
      </c>
      <c r="M408" s="137">
        <f>VLOOKUP(A408,'31.12ЛК ПОКАЗ'!$B$15:$H$1504,7,0)</f>
        <v>8.0169999999999995</v>
      </c>
      <c r="N408" s="137">
        <f>VLOOKUP(A408,'Показ 31.12'!$B$2:$D$742,3,0)</f>
        <v>8.2050000000000001</v>
      </c>
      <c r="O408" s="137">
        <f t="shared" si="171"/>
        <v>8.2050000000000001</v>
      </c>
      <c r="P408" s="137">
        <f t="shared" si="172"/>
        <v>0.46400000000000041</v>
      </c>
      <c r="Q408" s="137">
        <f t="shared" si="173"/>
        <v>33.6</v>
      </c>
      <c r="R408" s="137"/>
      <c r="S408" s="137">
        <f t="shared" si="166"/>
        <v>0.46400000000000041</v>
      </c>
      <c r="T408" s="137">
        <f t="shared" si="168"/>
        <v>8.2050000000000001</v>
      </c>
      <c r="U408" s="75"/>
      <c r="W408" s="27"/>
      <c r="X408">
        <f>VLOOKUP(A408,РАСЧЕТ!B:S,18,0)</f>
        <v>1.1560000000000006</v>
      </c>
      <c r="Y408" s="27">
        <f t="shared" si="167"/>
        <v>0</v>
      </c>
      <c r="AB408" s="27">
        <f>J408</f>
        <v>6.6920000000000002</v>
      </c>
      <c r="AC408" s="27">
        <f t="shared" si="174"/>
        <v>8.2050000000000001</v>
      </c>
    </row>
    <row r="409" spans="1:29" x14ac:dyDescent="0.3">
      <c r="A409" s="69" t="s">
        <v>1847</v>
      </c>
      <c r="B409" s="138">
        <v>60.6</v>
      </c>
      <c r="C409" s="137">
        <v>14.002000000000001</v>
      </c>
      <c r="D409" s="137"/>
      <c r="E409" s="137"/>
      <c r="F409" s="137"/>
      <c r="G409" s="137"/>
      <c r="H409" s="137">
        <f>B409*$H$797</f>
        <v>1.9397236724758058</v>
      </c>
      <c r="I409" s="137">
        <f t="shared" si="165"/>
        <v>1.9397236724758058</v>
      </c>
      <c r="J409" s="137">
        <f t="shared" si="163"/>
        <v>15.941723672475806</v>
      </c>
      <c r="K409" s="137"/>
      <c r="L409" s="137">
        <f>VLOOKUP(A409,'Показ 16.11'!$B$2:$D$742,3,0)</f>
        <v>18.765000000000001</v>
      </c>
      <c r="M409" s="137">
        <f>VLOOKUP(A409,'31.12ЛК ПОКАЗ'!$B$15:$H$1504,7,0)</f>
        <v>19.23</v>
      </c>
      <c r="N409" s="137">
        <f>VLOOKUP(A409,'Показ 31.12'!$B$2:$D$742,3,0)</f>
        <v>19.890999999999998</v>
      </c>
      <c r="O409" s="137">
        <f t="shared" si="171"/>
        <v>19.890999999999998</v>
      </c>
      <c r="P409" s="137">
        <f t="shared" si="172"/>
        <v>1.1259999999999977</v>
      </c>
      <c r="Q409" s="137">
        <f t="shared" si="173"/>
        <v>60.6</v>
      </c>
      <c r="R409" s="137"/>
      <c r="S409" s="137">
        <f t="shared" si="166"/>
        <v>1.1259999999999977</v>
      </c>
      <c r="T409" s="137">
        <f t="shared" si="168"/>
        <v>19.890999999999998</v>
      </c>
      <c r="U409" s="75"/>
      <c r="W409" s="27"/>
      <c r="X409">
        <f>VLOOKUP(A409,РАСЧЕТ!B:S,18,0)</f>
        <v>1.9397236724758058</v>
      </c>
      <c r="Y409" s="27">
        <f t="shared" si="167"/>
        <v>0</v>
      </c>
      <c r="AB409" t="s">
        <v>4007</v>
      </c>
      <c r="AC409" s="27">
        <f t="shared" si="174"/>
        <v>19.890999999999998</v>
      </c>
    </row>
    <row r="410" spans="1:29" x14ac:dyDescent="0.3">
      <c r="A410" s="69" t="s">
        <v>607</v>
      </c>
      <c r="B410" s="138">
        <v>39.299999999999997</v>
      </c>
      <c r="C410" s="137">
        <v>9.1300000000000008</v>
      </c>
      <c r="D410" s="137">
        <f>VLOOKUP(A410,'31.03ЛК ПОКАЗ'!$B$15:$J$1504,9,0)</f>
        <v>11.04</v>
      </c>
      <c r="E410" s="137">
        <f>D410</f>
        <v>11.04</v>
      </c>
      <c r="F410" s="137">
        <f>E410-C410</f>
        <v>1.9099999999999984</v>
      </c>
      <c r="G410" s="137">
        <f>B410</f>
        <v>39.299999999999997</v>
      </c>
      <c r="H410" s="137"/>
      <c r="I410" s="137">
        <f t="shared" si="165"/>
        <v>1.9099999999999984</v>
      </c>
      <c r="J410" s="137">
        <f t="shared" si="163"/>
        <v>11.04</v>
      </c>
      <c r="K410" s="137"/>
      <c r="L410" s="137">
        <f>VLOOKUP(A410,'Показ 16.11'!$B$2:$D$742,3,0)</f>
        <v>11.971</v>
      </c>
      <c r="M410" s="137">
        <f>VLOOKUP(A410,'31.12ЛК ПОКАЗ'!$B$15:$H$1504,7,0)</f>
        <v>12.27</v>
      </c>
      <c r="N410" s="137">
        <f>VLOOKUP(A410,'Показ 31.12'!$B$2:$D$742,3,0)</f>
        <v>12.689</v>
      </c>
      <c r="O410" s="137">
        <f t="shared" si="171"/>
        <v>12.689</v>
      </c>
      <c r="P410" s="137">
        <f t="shared" si="172"/>
        <v>0.71799999999999997</v>
      </c>
      <c r="Q410" s="137">
        <f t="shared" si="173"/>
        <v>39.299999999999997</v>
      </c>
      <c r="R410" s="137"/>
      <c r="S410" s="137">
        <f t="shared" si="166"/>
        <v>0.71799999999999997</v>
      </c>
      <c r="T410" s="137">
        <f t="shared" si="168"/>
        <v>12.689</v>
      </c>
      <c r="U410" s="75"/>
      <c r="W410" s="27"/>
      <c r="X410">
        <f>VLOOKUP(A410,РАСЧЕТ!B:S,18,0)</f>
        <v>1.9099999999999984</v>
      </c>
      <c r="Y410" s="27">
        <f t="shared" si="167"/>
        <v>0</v>
      </c>
      <c r="AB410" s="27">
        <f t="shared" ref="AB410:AB411" si="175">J410</f>
        <v>11.04</v>
      </c>
      <c r="AC410" s="27">
        <f t="shared" si="174"/>
        <v>12.689</v>
      </c>
    </row>
    <row r="411" spans="1:29" x14ac:dyDescent="0.3">
      <c r="A411" s="69" t="s">
        <v>2135</v>
      </c>
      <c r="B411" s="138">
        <v>32</v>
      </c>
      <c r="C411" s="137">
        <v>0.68300000000000005</v>
      </c>
      <c r="D411" s="137">
        <f>VLOOKUP(A411,'31.03ЛК ПОКАЗ'!$B$15:$J$1504,9,0)</f>
        <v>0.68300000000000005</v>
      </c>
      <c r="E411" s="137">
        <f>D411</f>
        <v>0.68300000000000005</v>
      </c>
      <c r="F411" s="137">
        <f>E411-C411</f>
        <v>0</v>
      </c>
      <c r="G411" s="137">
        <f>B411</f>
        <v>32</v>
      </c>
      <c r="H411" s="137"/>
      <c r="I411" s="137">
        <f t="shared" si="165"/>
        <v>0</v>
      </c>
      <c r="J411" s="137">
        <f t="shared" si="163"/>
        <v>0.68300000000000005</v>
      </c>
      <c r="K411" s="137"/>
      <c r="L411" s="137">
        <f>VLOOKUP(A411,'Показ 16.11'!$B$2:$D$742,3,0)</f>
        <v>0.68300000000000005</v>
      </c>
      <c r="M411" s="137">
        <f>VLOOKUP(A411,'31.12ЛК ПОКАЗ'!$B$15:$H$1504,7,0)</f>
        <v>0.68300000000000005</v>
      </c>
      <c r="N411" s="137">
        <f>VLOOKUP(A411,'Показ 31.12'!$B$2:$D$742,3,0)</f>
        <v>0.72399999999999998</v>
      </c>
      <c r="O411" s="137">
        <f t="shared" si="171"/>
        <v>0.72399999999999998</v>
      </c>
      <c r="P411" s="137">
        <f t="shared" si="172"/>
        <v>4.0999999999999925E-2</v>
      </c>
      <c r="Q411" s="137">
        <f t="shared" si="173"/>
        <v>32</v>
      </c>
      <c r="R411" s="137"/>
      <c r="S411" s="137">
        <f t="shared" si="166"/>
        <v>4.0999999999999925E-2</v>
      </c>
      <c r="T411" s="137">
        <f t="shared" si="168"/>
        <v>0.72399999999999998</v>
      </c>
      <c r="U411" s="75"/>
      <c r="W411" s="27"/>
      <c r="X411">
        <f>VLOOKUP(A411,РАСЧЕТ!B:S,18,0)</f>
        <v>0</v>
      </c>
      <c r="Y411" s="27">
        <f t="shared" si="167"/>
        <v>0</v>
      </c>
      <c r="AB411" s="27">
        <f t="shared" si="175"/>
        <v>0.68300000000000005</v>
      </c>
      <c r="AC411" s="27">
        <f t="shared" si="174"/>
        <v>0.72399999999999998</v>
      </c>
    </row>
    <row r="412" spans="1:29" x14ac:dyDescent="0.3">
      <c r="A412" s="99" t="s">
        <v>1447</v>
      </c>
      <c r="B412" s="138">
        <v>31.7</v>
      </c>
      <c r="C412" s="137">
        <v>7.9530000000000003</v>
      </c>
      <c r="D412" s="137"/>
      <c r="E412" s="137"/>
      <c r="F412" s="137"/>
      <c r="G412" s="137"/>
      <c r="H412" s="137">
        <f>B412*$H$797</f>
        <v>1.0146739342818984</v>
      </c>
      <c r="I412" s="137">
        <f t="shared" si="165"/>
        <v>1.0146739342818984</v>
      </c>
      <c r="J412" s="137">
        <f t="shared" si="163"/>
        <v>8.9676739342818994</v>
      </c>
      <c r="K412" s="137"/>
      <c r="L412" s="137"/>
      <c r="M412" s="137"/>
      <c r="N412" s="137"/>
      <c r="O412" s="137"/>
      <c r="P412" s="137"/>
      <c r="Q412" s="137"/>
      <c r="R412" s="137">
        <f>B412*$R$797</f>
        <v>0.44615705273440281</v>
      </c>
      <c r="S412" s="137">
        <f t="shared" si="166"/>
        <v>0.44615705273440281</v>
      </c>
      <c r="T412" s="137">
        <f>S412+J412</f>
        <v>9.4138309870163024</v>
      </c>
      <c r="U412" s="75"/>
      <c r="W412" s="27"/>
      <c r="X412">
        <f>VLOOKUP(A412,РАСЧЕТ!B:S,18,0)</f>
        <v>1.0146739342818984</v>
      </c>
      <c r="Y412" s="27">
        <f t="shared" si="167"/>
        <v>0</v>
      </c>
      <c r="AB412" t="s">
        <v>4007</v>
      </c>
      <c r="AC412" t="s">
        <v>4007</v>
      </c>
    </row>
    <row r="413" spans="1:29" x14ac:dyDescent="0.3">
      <c r="A413" s="69" t="s">
        <v>248</v>
      </c>
      <c r="B413" s="138">
        <v>36.700000000000003</v>
      </c>
      <c r="C413" s="137">
        <v>7.6349999999999998</v>
      </c>
      <c r="D413" s="137">
        <f>VLOOKUP(A413,'31.03ЛК ПОКАЗ'!$B$15:$J$1504,7,0)</f>
        <v>8.31</v>
      </c>
      <c r="E413" s="137">
        <f>D413</f>
        <v>8.31</v>
      </c>
      <c r="F413" s="137">
        <f>E413-C413</f>
        <v>0.67500000000000071</v>
      </c>
      <c r="G413" s="137">
        <f>B413</f>
        <v>36.700000000000003</v>
      </c>
      <c r="H413" s="137"/>
      <c r="I413" s="137">
        <f t="shared" si="165"/>
        <v>0.67500000000000071</v>
      </c>
      <c r="J413" s="137">
        <f t="shared" si="163"/>
        <v>8.31</v>
      </c>
      <c r="K413" s="137"/>
      <c r="L413" s="137">
        <f>VLOOKUP(A413,'Показ 16.11'!$B$2:$D$742,3,0)</f>
        <v>9.3829999999999991</v>
      </c>
      <c r="M413" s="137" t="str">
        <f>VLOOKUP(A413,'31.12ЛК ПОКАЗ'!$B$15:$H$1504,7,0)</f>
        <v>-</v>
      </c>
      <c r="N413" s="137">
        <f>VLOOKUP(A413,'Показ 31.12'!$B$2:$D$742,3,0)</f>
        <v>9.9459999999999997</v>
      </c>
      <c r="O413" s="137">
        <f>N413</f>
        <v>9.9459999999999997</v>
      </c>
      <c r="P413" s="137">
        <f t="shared" ref="P413:P422" si="176">O413-L413</f>
        <v>0.56300000000000061</v>
      </c>
      <c r="Q413" s="137">
        <f t="shared" ref="Q413:Q422" si="177">B413</f>
        <v>36.700000000000003</v>
      </c>
      <c r="R413" s="137"/>
      <c r="S413" s="137">
        <f t="shared" si="166"/>
        <v>0.56300000000000061</v>
      </c>
      <c r="T413" s="137">
        <f t="shared" ref="T413:T422" si="178">L413+S413</f>
        <v>9.9459999999999997</v>
      </c>
      <c r="U413" s="75"/>
      <c r="W413" s="27"/>
      <c r="X413">
        <f>VLOOKUP(A413,РАСЧЕТ!B:S,18,0)</f>
        <v>0.67500000000000071</v>
      </c>
      <c r="Y413" s="27">
        <f t="shared" si="167"/>
        <v>0</v>
      </c>
      <c r="AB413" s="27">
        <f t="shared" ref="AB413:AB415" si="179">J413</f>
        <v>8.31</v>
      </c>
      <c r="AC413" s="27">
        <f t="shared" ref="AC413:AC422" si="180">T413</f>
        <v>9.9459999999999997</v>
      </c>
    </row>
    <row r="414" spans="1:29" x14ac:dyDescent="0.3">
      <c r="A414" s="69" t="s">
        <v>1020</v>
      </c>
      <c r="B414" s="138">
        <v>39.1</v>
      </c>
      <c r="C414" s="137">
        <v>5.16</v>
      </c>
      <c r="D414" s="137">
        <f>VLOOKUP(A414,'31.03ЛК ПОКАЗ'!$B$15:$J$1504,9,0)</f>
        <v>5.5</v>
      </c>
      <c r="E414" s="137">
        <f>D414</f>
        <v>5.5</v>
      </c>
      <c r="F414" s="137">
        <f>E414-C414</f>
        <v>0.33999999999999986</v>
      </c>
      <c r="G414" s="137">
        <f>B414</f>
        <v>39.1</v>
      </c>
      <c r="H414" s="137"/>
      <c r="I414" s="137">
        <f t="shared" si="165"/>
        <v>0.33999999999999986</v>
      </c>
      <c r="J414" s="137">
        <f t="shared" si="163"/>
        <v>5.5</v>
      </c>
      <c r="K414" s="137"/>
      <c r="L414" s="137">
        <f>VLOOKUP(A414,'Показ 16.11'!$B$2:$D$742,3,0)</f>
        <v>5.5830000000000002</v>
      </c>
      <c r="M414" s="137">
        <f>VLOOKUP(A414,'31.12ЛК ПОКАЗ'!$B$15:$H$1504,7,0)</f>
        <v>5.6319999999999997</v>
      </c>
      <c r="N414" s="137">
        <f>VLOOKUP(A414,'Показ 31.12'!$B$2:$D$742,3,0)</f>
        <v>5.9180000000000001</v>
      </c>
      <c r="O414" s="137">
        <f>M414</f>
        <v>5.6319999999999997</v>
      </c>
      <c r="P414" s="137">
        <f t="shared" si="176"/>
        <v>4.8999999999999488E-2</v>
      </c>
      <c r="Q414" s="137">
        <f t="shared" si="177"/>
        <v>39.1</v>
      </c>
      <c r="R414" s="137"/>
      <c r="S414" s="137">
        <f t="shared" si="166"/>
        <v>4.8999999999999488E-2</v>
      </c>
      <c r="T414" s="137">
        <f t="shared" si="178"/>
        <v>5.6319999999999997</v>
      </c>
      <c r="U414" s="75"/>
      <c r="W414" s="27"/>
      <c r="X414">
        <f>VLOOKUP(A414,РАСЧЕТ!B:S,18,0)</f>
        <v>0.33999999999999986</v>
      </c>
      <c r="Y414" s="27">
        <f t="shared" si="167"/>
        <v>0</v>
      </c>
      <c r="AB414" s="27">
        <f t="shared" si="179"/>
        <v>5.5</v>
      </c>
      <c r="AC414" s="27">
        <f t="shared" si="180"/>
        <v>5.6319999999999997</v>
      </c>
    </row>
    <row r="415" spans="1:29" x14ac:dyDescent="0.3">
      <c r="A415" s="69" t="s">
        <v>1239</v>
      </c>
      <c r="B415" s="138">
        <v>61.7</v>
      </c>
      <c r="C415" s="137">
        <v>12.97</v>
      </c>
      <c r="D415" s="137">
        <f>VLOOKUP(A415,'31.03ЛК ПОКАЗ'!$B$15:$J$1504,9,0)</f>
        <v>16.538</v>
      </c>
      <c r="E415" s="137">
        <f>D415</f>
        <v>16.538</v>
      </c>
      <c r="F415" s="137">
        <f>E415-C415</f>
        <v>3.5679999999999996</v>
      </c>
      <c r="G415" s="137">
        <f>B415</f>
        <v>61.7</v>
      </c>
      <c r="H415" s="137"/>
      <c r="I415" s="137">
        <f t="shared" si="165"/>
        <v>3.5679999999999996</v>
      </c>
      <c r="J415" s="137">
        <f t="shared" si="163"/>
        <v>16.538</v>
      </c>
      <c r="K415" s="137"/>
      <c r="L415" s="137">
        <f>VLOOKUP(A415,'Показ 16.11'!$B$2:$D$742,3,0)</f>
        <v>18.745999999999999</v>
      </c>
      <c r="M415" s="137" t="str">
        <f>VLOOKUP(A415,'31.12ЛК ПОКАЗ'!$B$15:$H$1504,7,0)</f>
        <v>-</v>
      </c>
      <c r="N415" s="137">
        <f>VLOOKUP(A415,'Показ 31.12'!$B$2:$D$742,3,0)</f>
        <v>19.870999999999999</v>
      </c>
      <c r="O415" s="137">
        <f>N415</f>
        <v>19.870999999999999</v>
      </c>
      <c r="P415" s="137">
        <f t="shared" si="176"/>
        <v>1.125</v>
      </c>
      <c r="Q415" s="137">
        <f t="shared" si="177"/>
        <v>61.7</v>
      </c>
      <c r="R415" s="137"/>
      <c r="S415" s="137">
        <f t="shared" si="166"/>
        <v>1.125</v>
      </c>
      <c r="T415" s="137">
        <f t="shared" si="178"/>
        <v>19.870999999999999</v>
      </c>
      <c r="U415" s="75"/>
      <c r="W415" s="27"/>
      <c r="X415">
        <f>VLOOKUP(A415,РАСЧЕТ!B:S,18,0)</f>
        <v>3.5679999999999996</v>
      </c>
      <c r="Y415" s="27">
        <f t="shared" si="167"/>
        <v>0</v>
      </c>
      <c r="AB415" s="27">
        <f t="shared" si="179"/>
        <v>16.538</v>
      </c>
      <c r="AC415" s="27">
        <f t="shared" si="180"/>
        <v>19.870999999999999</v>
      </c>
    </row>
    <row r="416" spans="1:29" x14ac:dyDescent="0.3">
      <c r="A416" s="69" t="s">
        <v>1141</v>
      </c>
      <c r="B416" s="138">
        <v>32.5</v>
      </c>
      <c r="C416" s="137">
        <v>6.8380000000000001</v>
      </c>
      <c r="D416" s="137"/>
      <c r="E416" s="137"/>
      <c r="F416" s="137"/>
      <c r="G416" s="137"/>
      <c r="H416" s="137">
        <f>B416*$H$797</f>
        <v>1.0402808474498959</v>
      </c>
      <c r="I416" s="137">
        <f t="shared" si="165"/>
        <v>1.0402808474498959</v>
      </c>
      <c r="J416" s="137">
        <f t="shared" si="163"/>
        <v>7.8782808474498962</v>
      </c>
      <c r="K416" s="137"/>
      <c r="L416" s="137">
        <f>VLOOKUP(A416,'Показ 16.11'!$B$2:$D$742,3,0)</f>
        <v>10.244</v>
      </c>
      <c r="M416" s="137" t="str">
        <f>VLOOKUP(A416,'31.12ЛК ПОКАЗ'!$B$15:$H$1504,7,0)</f>
        <v>-</v>
      </c>
      <c r="N416" s="137">
        <f>VLOOKUP(A416,'Показ 31.12'!$B$2:$D$742,3,0)</f>
        <v>10.859</v>
      </c>
      <c r="O416" s="137">
        <f>N416</f>
        <v>10.859</v>
      </c>
      <c r="P416" s="137">
        <f t="shared" si="176"/>
        <v>0.61500000000000021</v>
      </c>
      <c r="Q416" s="137">
        <f t="shared" si="177"/>
        <v>32.5</v>
      </c>
      <c r="R416" s="137"/>
      <c r="S416" s="137">
        <f t="shared" si="166"/>
        <v>0.61500000000000021</v>
      </c>
      <c r="T416" s="137">
        <f t="shared" si="178"/>
        <v>10.859</v>
      </c>
      <c r="U416" s="75"/>
      <c r="W416" s="27"/>
      <c r="X416">
        <f>VLOOKUP(A416,РАСЧЕТ!B:S,18,0)</f>
        <v>1.0402808474498959</v>
      </c>
      <c r="Y416" s="27">
        <f t="shared" si="167"/>
        <v>0</v>
      </c>
      <c r="AB416" t="s">
        <v>4007</v>
      </c>
      <c r="AC416" s="27">
        <f t="shared" si="180"/>
        <v>10.859</v>
      </c>
    </row>
    <row r="417" spans="1:29" x14ac:dyDescent="0.3">
      <c r="A417" s="69" t="s">
        <v>2452</v>
      </c>
      <c r="B417" s="138">
        <v>33.6</v>
      </c>
      <c r="C417" s="137">
        <v>8.1340000000000003</v>
      </c>
      <c r="D417" s="137"/>
      <c r="E417" s="137"/>
      <c r="F417" s="137"/>
      <c r="G417" s="137"/>
      <c r="H417" s="137">
        <f>B417*$H$797</f>
        <v>1.0754903530558924</v>
      </c>
      <c r="I417" s="137">
        <f t="shared" si="165"/>
        <v>1.0754903530558924</v>
      </c>
      <c r="J417" s="137">
        <f t="shared" si="163"/>
        <v>9.2094903530558927</v>
      </c>
      <c r="K417" s="137"/>
      <c r="L417" s="137">
        <f>VLOOKUP(A417,'Показ 16.11'!$B$2:$D$742,3,0)</f>
        <v>11.119</v>
      </c>
      <c r="M417" s="137" t="str">
        <f>VLOOKUP(A417,'31.12ЛК ПОКАЗ'!$B$15:$H$1504,7,0)</f>
        <v>-</v>
      </c>
      <c r="N417" s="137">
        <f>VLOOKUP(A417,'Показ 31.12'!$B$2:$D$742,3,0)</f>
        <v>11.786</v>
      </c>
      <c r="O417" s="137">
        <f>N417</f>
        <v>11.786</v>
      </c>
      <c r="P417" s="137">
        <f t="shared" si="176"/>
        <v>0.66699999999999982</v>
      </c>
      <c r="Q417" s="137">
        <f t="shared" si="177"/>
        <v>33.6</v>
      </c>
      <c r="R417" s="137"/>
      <c r="S417" s="137">
        <f t="shared" si="166"/>
        <v>0.66699999999999982</v>
      </c>
      <c r="T417" s="137">
        <f t="shared" si="178"/>
        <v>11.786</v>
      </c>
      <c r="U417" s="75"/>
      <c r="W417" s="27"/>
      <c r="X417">
        <f>VLOOKUP(A417,РАСЧЕТ!B:S,18,0)</f>
        <v>1.0754903530558924</v>
      </c>
      <c r="Y417" s="27">
        <f t="shared" si="167"/>
        <v>0</v>
      </c>
      <c r="AB417" t="s">
        <v>4007</v>
      </c>
      <c r="AC417" s="27">
        <f t="shared" si="180"/>
        <v>11.786</v>
      </c>
    </row>
    <row r="418" spans="1:29" x14ac:dyDescent="0.3">
      <c r="A418" s="69" t="s">
        <v>2509</v>
      </c>
      <c r="B418" s="138">
        <v>60.6</v>
      </c>
      <c r="C418" s="137">
        <v>16.989000000000001</v>
      </c>
      <c r="D418" s="137"/>
      <c r="E418" s="137"/>
      <c r="F418" s="137"/>
      <c r="G418" s="137"/>
      <c r="H418" s="137">
        <f>B418*$H$797</f>
        <v>1.9397236724758058</v>
      </c>
      <c r="I418" s="137">
        <f t="shared" si="165"/>
        <v>1.9397236724758058</v>
      </c>
      <c r="J418" s="137">
        <f t="shared" si="163"/>
        <v>18.928723672475808</v>
      </c>
      <c r="K418" s="137"/>
      <c r="L418" s="137">
        <f>VLOOKUP(A418,'Показ 16.11'!$B$2:$D$742,3,0)</f>
        <v>22.85</v>
      </c>
      <c r="M418" s="137" t="str">
        <f>VLOOKUP(A418,'31.12ЛК ПОКАЗ'!$B$15:$H$1504,7,0)</f>
        <v>-</v>
      </c>
      <c r="N418" s="137">
        <f>VLOOKUP(A418,'Показ 31.12'!$B$2:$D$742,3,0)</f>
        <v>24.221</v>
      </c>
      <c r="O418" s="137">
        <f>N418</f>
        <v>24.221</v>
      </c>
      <c r="P418" s="137">
        <f t="shared" si="176"/>
        <v>1.3709999999999987</v>
      </c>
      <c r="Q418" s="137">
        <f t="shared" si="177"/>
        <v>60.6</v>
      </c>
      <c r="R418" s="137"/>
      <c r="S418" s="137">
        <f t="shared" si="166"/>
        <v>1.3709999999999987</v>
      </c>
      <c r="T418" s="137">
        <f t="shared" si="178"/>
        <v>24.221</v>
      </c>
      <c r="U418" s="75"/>
      <c r="W418" s="27"/>
      <c r="X418">
        <f>VLOOKUP(A418,РАСЧЕТ!B:S,18,0)</f>
        <v>1.9397236724758058</v>
      </c>
      <c r="Y418" s="27">
        <f t="shared" si="167"/>
        <v>0</v>
      </c>
      <c r="AB418" t="s">
        <v>4007</v>
      </c>
      <c r="AC418" s="27">
        <f t="shared" si="180"/>
        <v>24.221</v>
      </c>
    </row>
    <row r="419" spans="1:29" x14ac:dyDescent="0.3">
      <c r="A419" s="69" t="s">
        <v>2523</v>
      </c>
      <c r="B419" s="138">
        <v>39.299999999999997</v>
      </c>
      <c r="C419" s="137">
        <v>9.5809999999999995</v>
      </c>
      <c r="D419" s="137"/>
      <c r="E419" s="137"/>
      <c r="F419" s="137"/>
      <c r="G419" s="137"/>
      <c r="H419" s="137">
        <f>B419*$H$797</f>
        <v>1.2579396093778739</v>
      </c>
      <c r="I419" s="137">
        <f t="shared" si="165"/>
        <v>1.2579396093778739</v>
      </c>
      <c r="J419" s="137">
        <f t="shared" si="163"/>
        <v>10.838939609377874</v>
      </c>
      <c r="K419" s="137"/>
      <c r="L419" s="137">
        <f>VLOOKUP(A419,'Показ 16.11'!$B$2:$D$742,3,0)</f>
        <v>13.33</v>
      </c>
      <c r="M419" s="137" t="str">
        <f>VLOOKUP(A419,'31.12ЛК ПОКАЗ'!$B$15:$H$1504,7,0)</f>
        <v>-</v>
      </c>
      <c r="N419" s="137">
        <f>VLOOKUP(A419,'Показ 31.12'!$B$2:$D$742,3,0)</f>
        <v>14.055</v>
      </c>
      <c r="O419" s="137">
        <f>N419</f>
        <v>14.055</v>
      </c>
      <c r="P419" s="137">
        <f t="shared" si="176"/>
        <v>0.72499999999999964</v>
      </c>
      <c r="Q419" s="137">
        <f t="shared" si="177"/>
        <v>39.299999999999997</v>
      </c>
      <c r="R419" s="137"/>
      <c r="S419" s="137">
        <f t="shared" si="166"/>
        <v>0.72499999999999964</v>
      </c>
      <c r="T419" s="137">
        <f t="shared" si="178"/>
        <v>14.055</v>
      </c>
      <c r="U419" s="75"/>
      <c r="W419" s="27"/>
      <c r="X419">
        <f>VLOOKUP(A419,РАСЧЕТ!B:S,18,0)</f>
        <v>1.2579396093778739</v>
      </c>
      <c r="Y419" s="27">
        <f t="shared" si="167"/>
        <v>0</v>
      </c>
      <c r="AB419" t="s">
        <v>4007</v>
      </c>
      <c r="AC419" s="27">
        <f t="shared" si="180"/>
        <v>14.055</v>
      </c>
    </row>
    <row r="420" spans="1:29" x14ac:dyDescent="0.3">
      <c r="A420" s="69" t="s">
        <v>1060</v>
      </c>
      <c r="B420" s="138">
        <v>32</v>
      </c>
      <c r="C420" s="137">
        <v>9.5069999999999997</v>
      </c>
      <c r="D420" s="137"/>
      <c r="E420" s="137"/>
      <c r="F420" s="137"/>
      <c r="G420" s="137"/>
      <c r="H420" s="137">
        <f>B420*$H$797</f>
        <v>1.0242765267198974</v>
      </c>
      <c r="I420" s="137">
        <f t="shared" si="165"/>
        <v>1.0242765267198974</v>
      </c>
      <c r="J420" s="137">
        <f t="shared" si="163"/>
        <v>10.531276526719896</v>
      </c>
      <c r="K420" s="137"/>
      <c r="L420" s="137">
        <f>VLOOKUP(A420,'Показ 16.11'!$B$2:$D$742,3,0)</f>
        <v>12.683999999999999</v>
      </c>
      <c r="M420" s="137">
        <f>VLOOKUP(A420,'31.12ЛК ПОКАЗ'!$B$15:$H$1504,7,0)</f>
        <v>12.983000000000001</v>
      </c>
      <c r="N420" s="137">
        <f>VLOOKUP(A420,'Показ 31.12'!$B$2:$D$742,3,0)</f>
        <v>13.445</v>
      </c>
      <c r="O420" s="137">
        <f>M420</f>
        <v>12.983000000000001</v>
      </c>
      <c r="P420" s="137">
        <f t="shared" si="176"/>
        <v>0.29900000000000126</v>
      </c>
      <c r="Q420" s="137">
        <f t="shared" si="177"/>
        <v>32</v>
      </c>
      <c r="R420" s="137"/>
      <c r="S420" s="137">
        <f t="shared" si="166"/>
        <v>0.29900000000000126</v>
      </c>
      <c r="T420" s="137">
        <f t="shared" si="178"/>
        <v>12.983000000000001</v>
      </c>
      <c r="U420" s="75"/>
      <c r="W420" s="27"/>
      <c r="X420">
        <f>VLOOKUP(A420,РАСЧЕТ!B:S,18,0)</f>
        <v>1.0242765267198974</v>
      </c>
      <c r="Y420" s="27">
        <f t="shared" si="167"/>
        <v>0</v>
      </c>
      <c r="AB420" t="s">
        <v>4007</v>
      </c>
      <c r="AC420" s="27">
        <f t="shared" si="180"/>
        <v>12.983000000000001</v>
      </c>
    </row>
    <row r="421" spans="1:29" x14ac:dyDescent="0.3">
      <c r="A421" s="69" t="s">
        <v>734</v>
      </c>
      <c r="B421" s="138">
        <v>31.7</v>
      </c>
      <c r="C421" s="137">
        <v>8.9999999999999993E-3</v>
      </c>
      <c r="D421" s="137">
        <f>VLOOKUP(A421,'31.03ЛК ПОКАЗ'!$B$15:$J$1504,9,0)</f>
        <v>0.28299999999999997</v>
      </c>
      <c r="E421" s="137">
        <f>D421</f>
        <v>0.28299999999999997</v>
      </c>
      <c r="F421" s="137">
        <f>E421-C421</f>
        <v>0.27399999999999997</v>
      </c>
      <c r="G421" s="137">
        <f>B421</f>
        <v>31.7</v>
      </c>
      <c r="H421" s="137"/>
      <c r="I421" s="137">
        <f t="shared" si="165"/>
        <v>0.27399999999999997</v>
      </c>
      <c r="J421" s="137">
        <f t="shared" si="163"/>
        <v>0.28299999999999997</v>
      </c>
      <c r="K421" s="137"/>
      <c r="L421" s="137">
        <f>VLOOKUP(A421,'Показ 16.11'!$B$2:$D$742,3,0)</f>
        <v>0.65100000000000002</v>
      </c>
      <c r="M421" s="137" t="str">
        <f>VLOOKUP(A421,'31.12ЛК ПОКАЗ'!$B$15:$H$1504,7,0)</f>
        <v>-</v>
      </c>
      <c r="N421" s="137">
        <f>VLOOKUP(A421,'Показ 31.12'!$B$2:$D$742,3,0)</f>
        <v>0.69</v>
      </c>
      <c r="O421" s="137">
        <f>N421</f>
        <v>0.69</v>
      </c>
      <c r="P421" s="137">
        <f t="shared" si="176"/>
        <v>3.8999999999999924E-2</v>
      </c>
      <c r="Q421" s="137">
        <f t="shared" si="177"/>
        <v>31.7</v>
      </c>
      <c r="R421" s="137"/>
      <c r="S421" s="137">
        <f t="shared" si="166"/>
        <v>3.8999999999999924E-2</v>
      </c>
      <c r="T421" s="137">
        <f t="shared" si="178"/>
        <v>0.69</v>
      </c>
      <c r="U421" s="75"/>
      <c r="W421" s="27"/>
      <c r="X421">
        <f>VLOOKUP(A421,РАСЧЕТ!B:S,18,0)</f>
        <v>0.27399999999999997</v>
      </c>
      <c r="Y421" s="27">
        <f t="shared" si="167"/>
        <v>0</v>
      </c>
      <c r="AB421" s="27">
        <f>J421</f>
        <v>0.28299999999999997</v>
      </c>
      <c r="AC421" s="27">
        <f t="shared" si="180"/>
        <v>0.69</v>
      </c>
    </row>
    <row r="422" spans="1:29" x14ac:dyDescent="0.3">
      <c r="A422" s="69" t="s">
        <v>1887</v>
      </c>
      <c r="B422" s="138">
        <v>39.1</v>
      </c>
      <c r="C422" s="137">
        <v>7.37</v>
      </c>
      <c r="D422" s="137"/>
      <c r="E422" s="137"/>
      <c r="F422" s="137"/>
      <c r="G422" s="137"/>
      <c r="H422" s="137">
        <f>B422*$H$797</f>
        <v>1.2515378810858748</v>
      </c>
      <c r="I422" s="137">
        <f t="shared" si="165"/>
        <v>1.2515378810858748</v>
      </c>
      <c r="J422" s="137">
        <f t="shared" si="163"/>
        <v>8.6215378810858745</v>
      </c>
      <c r="K422" s="137"/>
      <c r="L422" s="137">
        <f>VLOOKUP(A422,'Показ 16.11'!$B$2:$D$742,3,0)</f>
        <v>10.79</v>
      </c>
      <c r="M422" s="137" t="str">
        <f>VLOOKUP(A422,'31.12ЛК ПОКАЗ'!$B$15:$H$1504,7,0)</f>
        <v>-</v>
      </c>
      <c r="N422" s="137">
        <f>VLOOKUP(A422,'Показ 31.12'!$B$2:$D$742,3,0)</f>
        <v>11.436999999999999</v>
      </c>
      <c r="O422" s="137">
        <f>N422</f>
        <v>11.436999999999999</v>
      </c>
      <c r="P422" s="137">
        <f t="shared" si="176"/>
        <v>0.64700000000000024</v>
      </c>
      <c r="Q422" s="137">
        <f t="shared" si="177"/>
        <v>39.1</v>
      </c>
      <c r="R422" s="137"/>
      <c r="S422" s="137">
        <f t="shared" si="166"/>
        <v>0.64700000000000024</v>
      </c>
      <c r="T422" s="137">
        <f t="shared" si="178"/>
        <v>11.436999999999999</v>
      </c>
      <c r="U422" s="75"/>
      <c r="W422" s="27"/>
      <c r="X422">
        <f>VLOOKUP(A422,РАСЧЕТ!B:S,18,0)</f>
        <v>1.2515378810858748</v>
      </c>
      <c r="Y422" s="27">
        <f t="shared" si="167"/>
        <v>0</v>
      </c>
      <c r="AB422" t="s">
        <v>4007</v>
      </c>
      <c r="AC422" s="27">
        <f t="shared" si="180"/>
        <v>11.436999999999999</v>
      </c>
    </row>
    <row r="423" spans="1:29" x14ac:dyDescent="0.3">
      <c r="A423" s="69" t="s">
        <v>1378</v>
      </c>
      <c r="B423" s="138">
        <v>61.7</v>
      </c>
      <c r="C423" s="137">
        <v>1E-3</v>
      </c>
      <c r="D423" s="137"/>
      <c r="E423" s="137"/>
      <c r="F423" s="137"/>
      <c r="G423" s="137"/>
      <c r="H423" s="137">
        <f>B423*$H$797</f>
        <v>1.9749331780818022</v>
      </c>
      <c r="I423" s="137">
        <f t="shared" si="165"/>
        <v>1.9749331780818022</v>
      </c>
      <c r="J423" s="137">
        <f t="shared" si="163"/>
        <v>1.9759331780818021</v>
      </c>
      <c r="K423" s="137"/>
      <c r="L423" s="137"/>
      <c r="M423" s="137"/>
      <c r="N423" s="137"/>
      <c r="O423" s="137"/>
      <c r="P423" s="137"/>
      <c r="Q423" s="137"/>
      <c r="R423" s="137">
        <f>B423*$R$797</f>
        <v>0.86838770200986293</v>
      </c>
      <c r="S423" s="137">
        <f t="shared" si="166"/>
        <v>0.86838770200986293</v>
      </c>
      <c r="T423" s="137">
        <f>S423+J423</f>
        <v>2.8443208800916651</v>
      </c>
      <c r="U423" s="75"/>
      <c r="W423" s="27"/>
      <c r="X423">
        <f>VLOOKUP(A423,РАСЧЕТ!B:S,18,0)</f>
        <v>1.9749331780818022</v>
      </c>
      <c r="Y423" s="27">
        <f t="shared" si="167"/>
        <v>0</v>
      </c>
      <c r="AB423" t="s">
        <v>4007</v>
      </c>
      <c r="AC423" t="s">
        <v>4007</v>
      </c>
    </row>
    <row r="424" spans="1:29" x14ac:dyDescent="0.3">
      <c r="A424" s="69" t="s">
        <v>123</v>
      </c>
      <c r="B424" s="138">
        <v>78.400000000000006</v>
      </c>
      <c r="C424" s="137">
        <v>6.1230000000000002</v>
      </c>
      <c r="D424" s="137">
        <f>VLOOKUP(A424,'31.03ЛК ПОКАЗ'!$B$15:$J$1504,9,0)</f>
        <v>7.7210000000000001</v>
      </c>
      <c r="E424" s="137">
        <f>D424</f>
        <v>7.7210000000000001</v>
      </c>
      <c r="F424" s="137">
        <f>E424-C424</f>
        <v>1.5979999999999999</v>
      </c>
      <c r="G424" s="137">
        <f>B424</f>
        <v>78.400000000000006</v>
      </c>
      <c r="H424" s="137"/>
      <c r="I424" s="137">
        <f t="shared" si="165"/>
        <v>1.5979999999999999</v>
      </c>
      <c r="J424" s="137">
        <f t="shared" si="163"/>
        <v>7.7210000000000001</v>
      </c>
      <c r="K424" s="137"/>
      <c r="L424" s="137">
        <f>VLOOKUP(A424,'Показ 16.11'!$B$2:$D$742,3,0)</f>
        <v>8.0510000000000002</v>
      </c>
      <c r="M424" s="137" t="str">
        <f>VLOOKUP(A424,'31.12ЛК ПОКАЗ'!$B$15:$H$1504,7,0)</f>
        <v>-</v>
      </c>
      <c r="N424" s="137">
        <f>VLOOKUP(A424,'Показ 31.12'!$B$2:$D$742,3,0)</f>
        <v>8.5340000000000007</v>
      </c>
      <c r="O424" s="137">
        <f>N424</f>
        <v>8.5340000000000007</v>
      </c>
      <c r="P424" s="137">
        <f>O424-L424</f>
        <v>0.48300000000000054</v>
      </c>
      <c r="Q424" s="137">
        <f>B424</f>
        <v>78.400000000000006</v>
      </c>
      <c r="R424" s="137"/>
      <c r="S424" s="137">
        <f t="shared" si="166"/>
        <v>0.48300000000000054</v>
      </c>
      <c r="T424" s="137">
        <f>L424+S424</f>
        <v>8.5340000000000007</v>
      </c>
      <c r="U424" s="75"/>
      <c r="W424" s="27"/>
      <c r="X424">
        <f>VLOOKUP(A424,РАСЧЕТ!B:S,18,0)</f>
        <v>1.5979999999999999</v>
      </c>
      <c r="Y424" s="27">
        <f t="shared" si="167"/>
        <v>0</v>
      </c>
      <c r="AB424" s="27">
        <f>J424</f>
        <v>7.7210000000000001</v>
      </c>
      <c r="AC424" s="27">
        <f>T424</f>
        <v>8.5340000000000007</v>
      </c>
    </row>
    <row r="425" spans="1:29" x14ac:dyDescent="0.3">
      <c r="A425" s="99" t="s">
        <v>2024</v>
      </c>
      <c r="B425" s="138">
        <v>32.5</v>
      </c>
      <c r="C425" s="137">
        <v>1E-3</v>
      </c>
      <c r="D425" s="137"/>
      <c r="E425" s="137"/>
      <c r="F425" s="137"/>
      <c r="G425" s="137"/>
      <c r="H425" s="137">
        <f>B425*$H$797</f>
        <v>1.0402808474498959</v>
      </c>
      <c r="I425" s="137">
        <f t="shared" si="165"/>
        <v>1.0402808474498959</v>
      </c>
      <c r="J425" s="137">
        <f t="shared" si="163"/>
        <v>1.0412808474498958</v>
      </c>
      <c r="K425" s="137"/>
      <c r="L425" s="137"/>
      <c r="M425" s="137"/>
      <c r="N425" s="137"/>
      <c r="O425" s="137"/>
      <c r="P425" s="137"/>
      <c r="Q425" s="137"/>
      <c r="R425" s="137">
        <f>B425*$R$797</f>
        <v>0.45741653671508176</v>
      </c>
      <c r="S425" s="137">
        <f t="shared" si="166"/>
        <v>0.45741653671508176</v>
      </c>
      <c r="T425" s="137">
        <f>S425+J425</f>
        <v>1.4986973841649776</v>
      </c>
      <c r="U425" s="75"/>
      <c r="W425" s="27"/>
      <c r="X425">
        <f>VLOOKUP(A425,РАСЧЕТ!B:S,18,0)</f>
        <v>1.0402808474498959</v>
      </c>
      <c r="Y425" s="27">
        <f t="shared" si="167"/>
        <v>0</v>
      </c>
      <c r="AB425" t="s">
        <v>4007</v>
      </c>
      <c r="AC425" t="s">
        <v>4007</v>
      </c>
    </row>
    <row r="426" spans="1:29" x14ac:dyDescent="0.3">
      <c r="A426" s="69" t="s">
        <v>492</v>
      </c>
      <c r="B426" s="138">
        <v>33.6</v>
      </c>
      <c r="C426" s="137">
        <v>4.7770000000000001</v>
      </c>
      <c r="D426" s="137">
        <f>VLOOKUP(A426,'31.03ЛК ПОКАЗ'!$B$15:$J$1504,9,0)</f>
        <v>6.1</v>
      </c>
      <c r="E426" s="137">
        <f>D426</f>
        <v>6.1</v>
      </c>
      <c r="F426" s="137">
        <f>E426-C426</f>
        <v>1.3229999999999995</v>
      </c>
      <c r="G426" s="137">
        <f>B426</f>
        <v>33.6</v>
      </c>
      <c r="H426" s="137"/>
      <c r="I426" s="137">
        <f t="shared" si="165"/>
        <v>1.3229999999999995</v>
      </c>
      <c r="J426" s="137">
        <f t="shared" si="163"/>
        <v>6.1</v>
      </c>
      <c r="K426" s="137"/>
      <c r="L426" s="137">
        <f>VLOOKUP(A426,'Показ 16.11'!$B$2:$D$742,3,0)</f>
        <v>6.7309999999999999</v>
      </c>
      <c r="M426" s="137">
        <f>VLOOKUP(A426,'31.12ЛК ПОКАЗ'!$B$15:$H$1504,7,0)</f>
        <v>6.9</v>
      </c>
      <c r="N426" s="137">
        <f>VLOOKUP(A426,'Показ 31.12'!$B$2:$D$742,3,0)</f>
        <v>7.1349999999999998</v>
      </c>
      <c r="O426" s="137">
        <f>N426</f>
        <v>7.1349999999999998</v>
      </c>
      <c r="P426" s="137">
        <f>O426-L426</f>
        <v>0.40399999999999991</v>
      </c>
      <c r="Q426" s="137">
        <f>B426</f>
        <v>33.6</v>
      </c>
      <c r="R426" s="137"/>
      <c r="S426" s="137">
        <f t="shared" si="166"/>
        <v>0.40399999999999991</v>
      </c>
      <c r="T426" s="137">
        <f t="shared" ref="T426:T468" si="181">L426+S426</f>
        <v>7.1349999999999998</v>
      </c>
      <c r="U426" s="75"/>
      <c r="W426" s="27"/>
      <c r="X426">
        <f>VLOOKUP(A426,РАСЧЕТ!B:S,18,0)</f>
        <v>1.3229999999999995</v>
      </c>
      <c r="Y426" s="27">
        <f t="shared" si="167"/>
        <v>0</v>
      </c>
      <c r="AB426" s="27">
        <f>J426</f>
        <v>6.1</v>
      </c>
      <c r="AC426" s="27">
        <f t="shared" ref="AC426:AC428" si="182">T426</f>
        <v>7.1349999999999998</v>
      </c>
    </row>
    <row r="427" spans="1:29" x14ac:dyDescent="0.3">
      <c r="A427" s="69" t="s">
        <v>1389</v>
      </c>
      <c r="B427" s="138">
        <v>60.6</v>
      </c>
      <c r="C427" s="137">
        <v>15.922000000000001</v>
      </c>
      <c r="D427" s="137"/>
      <c r="E427" s="137"/>
      <c r="F427" s="137"/>
      <c r="G427" s="137"/>
      <c r="H427" s="137">
        <f>B427*$H$797</f>
        <v>1.9397236724758058</v>
      </c>
      <c r="I427" s="137">
        <f t="shared" si="165"/>
        <v>1.9397236724758058</v>
      </c>
      <c r="J427" s="137">
        <f t="shared" si="163"/>
        <v>17.861723672475808</v>
      </c>
      <c r="K427" s="137"/>
      <c r="L427" s="137">
        <f>VLOOKUP(A427,'Показ 16.11'!$B$2:$D$742,3,0)</f>
        <v>21.922999999999998</v>
      </c>
      <c r="M427" s="137">
        <f>VLOOKUP(A427,'31.12ЛК ПОКАЗ'!$B$15:$H$1504,7,0)</f>
        <v>20.364999999999998</v>
      </c>
      <c r="N427" s="137">
        <f>VLOOKUP(A427,'Показ 31.12'!$B$2:$D$742,3,0)</f>
        <v>23.238</v>
      </c>
      <c r="O427" s="137">
        <f>N427</f>
        <v>23.238</v>
      </c>
      <c r="P427" s="137">
        <f>O427-L427</f>
        <v>1.3150000000000013</v>
      </c>
      <c r="Q427" s="137">
        <f>B427</f>
        <v>60.6</v>
      </c>
      <c r="R427" s="137"/>
      <c r="S427" s="137">
        <f t="shared" si="166"/>
        <v>1.3150000000000013</v>
      </c>
      <c r="T427" s="137">
        <f t="shared" si="181"/>
        <v>23.238</v>
      </c>
      <c r="U427" s="75"/>
      <c r="W427" s="27"/>
      <c r="X427">
        <f>VLOOKUP(A427,РАСЧЕТ!B:S,18,0)</f>
        <v>1.9397236724758058</v>
      </c>
      <c r="Y427" s="27">
        <f t="shared" si="167"/>
        <v>0</v>
      </c>
      <c r="AB427" t="s">
        <v>4007</v>
      </c>
      <c r="AC427" s="27">
        <f t="shared" si="182"/>
        <v>23.238</v>
      </c>
    </row>
    <row r="428" spans="1:29" x14ac:dyDescent="0.3">
      <c r="A428" s="69" t="s">
        <v>711</v>
      </c>
      <c r="B428" s="138">
        <v>39.299999999999997</v>
      </c>
      <c r="C428" s="137">
        <v>4.2779999999999996</v>
      </c>
      <c r="D428" s="137"/>
      <c r="E428" s="137"/>
      <c r="F428" s="137"/>
      <c r="G428" s="137"/>
      <c r="H428" s="137">
        <f>B428*$H$797</f>
        <v>1.2579396093778739</v>
      </c>
      <c r="I428" s="137">
        <f t="shared" si="165"/>
        <v>1.2579396093778739</v>
      </c>
      <c r="J428" s="137">
        <f t="shared" si="163"/>
        <v>5.5359396093778734</v>
      </c>
      <c r="K428" s="137"/>
      <c r="L428" s="137">
        <f>VLOOKUP(A428,'Показ 16.11'!$B$2:$D$742,3,0)</f>
        <v>5.83</v>
      </c>
      <c r="M428" s="137" t="str">
        <f>VLOOKUP(A428,'31.12ЛК ПОКАЗ'!$B$15:$H$1504,7,0)</f>
        <v>-</v>
      </c>
      <c r="N428" s="137">
        <f>VLOOKUP(A428,'Показ 31.12'!$B$2:$D$742,3,0)</f>
        <v>6.18</v>
      </c>
      <c r="O428" s="137">
        <f>N428</f>
        <v>6.18</v>
      </c>
      <c r="P428" s="137">
        <f>O428-L428</f>
        <v>0.34999999999999964</v>
      </c>
      <c r="Q428" s="137">
        <f>B428</f>
        <v>39.299999999999997</v>
      </c>
      <c r="R428" s="137"/>
      <c r="S428" s="137">
        <f t="shared" si="166"/>
        <v>0.34999999999999964</v>
      </c>
      <c r="T428" s="137">
        <f t="shared" si="181"/>
        <v>6.18</v>
      </c>
      <c r="U428" s="75"/>
      <c r="W428" s="27"/>
      <c r="X428">
        <f>VLOOKUP(A428,РАСЧЕТ!B:S,18,0)</f>
        <v>1.2579396093778739</v>
      </c>
      <c r="Y428" s="27">
        <f t="shared" si="167"/>
        <v>0</v>
      </c>
      <c r="AB428" t="s">
        <v>4007</v>
      </c>
      <c r="AC428" s="27">
        <f t="shared" si="182"/>
        <v>6.18</v>
      </c>
    </row>
    <row r="429" spans="1:29" x14ac:dyDescent="0.3">
      <c r="A429" s="69" t="s">
        <v>804</v>
      </c>
      <c r="B429" s="138">
        <v>32</v>
      </c>
      <c r="C429" s="137">
        <v>0.21756622080633056</v>
      </c>
      <c r="D429" s="137">
        <v>0.21756622080633056</v>
      </c>
      <c r="E429" s="137">
        <f>D429</f>
        <v>0.21756622080633056</v>
      </c>
      <c r="F429" s="137">
        <f>E429-C429</f>
        <v>0</v>
      </c>
      <c r="G429" s="137">
        <f>B429</f>
        <v>32</v>
      </c>
      <c r="H429" s="137"/>
      <c r="I429" s="137">
        <f t="shared" si="165"/>
        <v>0</v>
      </c>
      <c r="J429" s="137">
        <f t="shared" si="163"/>
        <v>0.21756622080633056</v>
      </c>
      <c r="K429" s="137"/>
      <c r="L429" s="137">
        <v>0.21756622080633056</v>
      </c>
      <c r="M429" s="137" t="str">
        <f>VLOOKUP(A429,'31.12ЛК ПОКАЗ'!$B$15:$H$1504,7,0)</f>
        <v>-</v>
      </c>
      <c r="N429" s="137"/>
      <c r="O429" s="137"/>
      <c r="P429" s="137"/>
      <c r="Q429" s="137"/>
      <c r="R429" s="137">
        <f>B429*$R$797</f>
        <v>0.45037935922715744</v>
      </c>
      <c r="S429" s="137">
        <f t="shared" si="166"/>
        <v>0.45037935922715744</v>
      </c>
      <c r="T429" s="137">
        <f t="shared" si="181"/>
        <v>0.66794558003348803</v>
      </c>
      <c r="U429" s="75"/>
      <c r="W429" s="27"/>
      <c r="X429">
        <f>VLOOKUP(A429,РАСЧЕТ!B:S,18,0)</f>
        <v>0</v>
      </c>
      <c r="Y429" s="27">
        <f t="shared" si="167"/>
        <v>0</v>
      </c>
      <c r="AB429" s="27">
        <f t="shared" ref="AB429:AB431" si="183">J429</f>
        <v>0.21756622080633056</v>
      </c>
      <c r="AC429" t="s">
        <v>4007</v>
      </c>
    </row>
    <row r="430" spans="1:29" x14ac:dyDescent="0.3">
      <c r="A430" s="69" t="s">
        <v>2053</v>
      </c>
      <c r="B430" s="138">
        <v>31.7</v>
      </c>
      <c r="C430" s="137">
        <v>7.1360000000000001</v>
      </c>
      <c r="D430" s="137">
        <f>VLOOKUP(A430,'31.03ЛК ПОКАЗ'!$B$15:$J$1504,9,0)</f>
        <v>7.48</v>
      </c>
      <c r="E430" s="137">
        <f>D430</f>
        <v>7.48</v>
      </c>
      <c r="F430" s="137">
        <f>E430-C430</f>
        <v>0.34400000000000031</v>
      </c>
      <c r="G430" s="137">
        <f>B430</f>
        <v>31.7</v>
      </c>
      <c r="H430" s="137"/>
      <c r="I430" s="137">
        <f t="shared" si="165"/>
        <v>0.34400000000000031</v>
      </c>
      <c r="J430" s="137">
        <f t="shared" si="163"/>
        <v>7.48</v>
      </c>
      <c r="K430" s="137"/>
      <c r="L430" s="137">
        <f>VLOOKUP(A430,'Показ 16.11'!$B$2:$D$742,3,0)</f>
        <v>8.3620000000000001</v>
      </c>
      <c r="M430" s="137">
        <f>VLOOKUP(A430,'31.12ЛК ПОКАЗ'!$B$15:$H$1504,7,0)</f>
        <v>8.5890000000000004</v>
      </c>
      <c r="N430" s="137">
        <f>VLOOKUP(A430,'Показ 31.12'!$B$2:$D$742,3,0)</f>
        <v>8.8640000000000008</v>
      </c>
      <c r="O430" s="137">
        <f>N430</f>
        <v>8.8640000000000008</v>
      </c>
      <c r="P430" s="137">
        <f t="shared" ref="P430:P468" si="184">O430-L430</f>
        <v>0.50200000000000067</v>
      </c>
      <c r="Q430" s="137">
        <f t="shared" ref="Q430:Q468" si="185">B430</f>
        <v>31.7</v>
      </c>
      <c r="R430" s="137"/>
      <c r="S430" s="137">
        <f t="shared" si="166"/>
        <v>0.50200000000000067</v>
      </c>
      <c r="T430" s="137">
        <f t="shared" si="181"/>
        <v>8.8640000000000008</v>
      </c>
      <c r="U430" s="75"/>
      <c r="W430" s="27"/>
      <c r="X430">
        <f>VLOOKUP(A430,РАСЧЕТ!B:S,18,0)</f>
        <v>0.34400000000000031</v>
      </c>
      <c r="Y430" s="27">
        <f t="shared" si="167"/>
        <v>0</v>
      </c>
      <c r="AB430" s="27">
        <f t="shared" si="183"/>
        <v>7.48</v>
      </c>
      <c r="AC430" s="27">
        <f t="shared" ref="AC430:AC468" si="186">T430</f>
        <v>8.8640000000000008</v>
      </c>
    </row>
    <row r="431" spans="1:29" x14ac:dyDescent="0.3">
      <c r="A431" s="69" t="s">
        <v>864</v>
      </c>
      <c r="B431" s="138">
        <v>39.1</v>
      </c>
      <c r="C431" s="137">
        <v>1E-3</v>
      </c>
      <c r="D431" s="137">
        <f>VLOOKUP(A431,'31.03ЛК ПОКАЗ'!$B$15:$J$1504,9,0)</f>
        <v>1E-3</v>
      </c>
      <c r="E431" s="137">
        <f>D431</f>
        <v>1E-3</v>
      </c>
      <c r="F431" s="137">
        <f>E431-C431</f>
        <v>0</v>
      </c>
      <c r="G431" s="137">
        <f>B431</f>
        <v>39.1</v>
      </c>
      <c r="H431" s="137"/>
      <c r="I431" s="137">
        <f t="shared" si="165"/>
        <v>0</v>
      </c>
      <c r="J431" s="137">
        <f t="shared" si="163"/>
        <v>1E-3</v>
      </c>
      <c r="K431" s="137"/>
      <c r="L431" s="137">
        <v>1E-3</v>
      </c>
      <c r="M431" s="137" t="str">
        <f>VLOOKUP(A431,'31.12ЛК ПОКАЗ'!$B$15:$H$1504,7,0)</f>
        <v>-</v>
      </c>
      <c r="N431" s="137">
        <v>1E-3</v>
      </c>
      <c r="O431" s="137">
        <f>N431</f>
        <v>1E-3</v>
      </c>
      <c r="P431" s="137">
        <f t="shared" si="184"/>
        <v>0</v>
      </c>
      <c r="Q431" s="137">
        <f t="shared" si="185"/>
        <v>39.1</v>
      </c>
      <c r="R431" s="137"/>
      <c r="S431" s="137">
        <f t="shared" si="166"/>
        <v>0</v>
      </c>
      <c r="T431" s="137">
        <f t="shared" si="181"/>
        <v>1E-3</v>
      </c>
      <c r="U431" s="75"/>
      <c r="W431" s="27"/>
      <c r="X431">
        <f>VLOOKUP(A431,РАСЧЕТ!B:S,18,0)</f>
        <v>0</v>
      </c>
      <c r="Y431" s="27">
        <f t="shared" si="167"/>
        <v>0</v>
      </c>
      <c r="AB431" s="27">
        <f t="shared" si="183"/>
        <v>1E-3</v>
      </c>
      <c r="AC431" s="27">
        <f t="shared" si="186"/>
        <v>1E-3</v>
      </c>
    </row>
    <row r="432" spans="1:29" x14ac:dyDescent="0.3">
      <c r="A432" s="69" t="s">
        <v>1078</v>
      </c>
      <c r="B432" s="138">
        <v>61.7</v>
      </c>
      <c r="C432" s="137">
        <v>1E-3</v>
      </c>
      <c r="D432" s="137"/>
      <c r="E432" s="137"/>
      <c r="F432" s="137"/>
      <c r="G432" s="137"/>
      <c r="H432" s="137">
        <f>B432*$H$797</f>
        <v>1.9749331780818022</v>
      </c>
      <c r="I432" s="137">
        <f t="shared" si="165"/>
        <v>1.9749331780818022</v>
      </c>
      <c r="J432" s="137">
        <f t="shared" si="163"/>
        <v>1.9759331780818021</v>
      </c>
      <c r="K432" s="137"/>
      <c r="L432" s="137">
        <f>VLOOKUP(A432,'Показ 16.11'!$B$2:$D$742,3,0)</f>
        <v>1.4219999999999999</v>
      </c>
      <c r="M432" s="137">
        <f>VLOOKUP(A432,'31.12ЛК ПОКАЗ'!$B$15:$H$1504,7,0)</f>
        <v>1.901</v>
      </c>
      <c r="N432" s="137">
        <f>VLOOKUP(A432,'Показ 31.12'!$B$2:$D$742,3,0)</f>
        <v>1.5069999999999999</v>
      </c>
      <c r="O432" s="137">
        <f>M432</f>
        <v>1.901</v>
      </c>
      <c r="P432" s="137">
        <f t="shared" si="184"/>
        <v>0.47900000000000009</v>
      </c>
      <c r="Q432" s="137">
        <f t="shared" si="185"/>
        <v>61.7</v>
      </c>
      <c r="R432" s="137"/>
      <c r="S432" s="137">
        <f t="shared" si="166"/>
        <v>0.47900000000000009</v>
      </c>
      <c r="T432" s="137">
        <f t="shared" si="181"/>
        <v>1.901</v>
      </c>
      <c r="U432" s="75"/>
      <c r="W432" s="27"/>
      <c r="X432">
        <f>VLOOKUP(A432,РАСЧЕТ!B:S,18,0)</f>
        <v>1.9749331780818022</v>
      </c>
      <c r="Y432" s="27">
        <f t="shared" si="167"/>
        <v>0</v>
      </c>
      <c r="AB432" t="s">
        <v>4007</v>
      </c>
      <c r="AC432" s="27">
        <f t="shared" si="186"/>
        <v>1.901</v>
      </c>
    </row>
    <row r="433" spans="1:29" x14ac:dyDescent="0.3">
      <c r="A433" s="69" t="s">
        <v>961</v>
      </c>
      <c r="B433" s="138">
        <v>32.5</v>
      </c>
      <c r="C433" s="137">
        <v>1E-3</v>
      </c>
      <c r="D433" s="137">
        <f>VLOOKUP(A433,'31.03ЛК ПОКАЗ'!$B$15:$J$1504,9,0)</f>
        <v>1E-3</v>
      </c>
      <c r="E433" s="137">
        <f>D433</f>
        <v>1E-3</v>
      </c>
      <c r="F433" s="137">
        <f>E433-C433</f>
        <v>0</v>
      </c>
      <c r="G433" s="137">
        <f>B433</f>
        <v>32.5</v>
      </c>
      <c r="H433" s="137"/>
      <c r="I433" s="137">
        <f t="shared" si="165"/>
        <v>0</v>
      </c>
      <c r="J433" s="137">
        <f t="shared" si="163"/>
        <v>1E-3</v>
      </c>
      <c r="K433" s="137"/>
      <c r="L433" s="137">
        <v>1E-3</v>
      </c>
      <c r="M433" s="137">
        <f>VLOOKUP(A433,'31.12ЛК ПОКАЗ'!$B$15:$H$1504,7,0)</f>
        <v>1E-3</v>
      </c>
      <c r="N433" s="137">
        <f>VLOOKUP(A433,'Показ 31.12'!$B$2:$D$742,3,0)</f>
        <v>0</v>
      </c>
      <c r="O433" s="137">
        <f>M433</f>
        <v>1E-3</v>
      </c>
      <c r="P433" s="137">
        <f t="shared" si="184"/>
        <v>0</v>
      </c>
      <c r="Q433" s="137">
        <f t="shared" si="185"/>
        <v>32.5</v>
      </c>
      <c r="R433" s="137"/>
      <c r="S433" s="137">
        <f t="shared" si="166"/>
        <v>0</v>
      </c>
      <c r="T433" s="137">
        <f t="shared" si="181"/>
        <v>1E-3</v>
      </c>
      <c r="U433" s="75"/>
      <c r="W433" s="27"/>
      <c r="X433">
        <f>VLOOKUP(A433,РАСЧЕТ!B:S,18,0)</f>
        <v>0</v>
      </c>
      <c r="Y433" s="27">
        <f t="shared" si="167"/>
        <v>0</v>
      </c>
      <c r="AB433" s="27">
        <f>J433</f>
        <v>1E-3</v>
      </c>
      <c r="AC433" s="27">
        <f t="shared" si="186"/>
        <v>1E-3</v>
      </c>
    </row>
    <row r="434" spans="1:29" x14ac:dyDescent="0.3">
      <c r="A434" s="69" t="s">
        <v>2013</v>
      </c>
      <c r="B434" s="138">
        <v>33.6</v>
      </c>
      <c r="C434" s="137">
        <v>8.1430000000000007</v>
      </c>
      <c r="D434" s="137"/>
      <c r="E434" s="137"/>
      <c r="F434" s="137"/>
      <c r="G434" s="137"/>
      <c r="H434" s="137">
        <f>B434*$H$797</f>
        <v>1.0754903530558924</v>
      </c>
      <c r="I434" s="137">
        <f t="shared" si="165"/>
        <v>1.0754903530558924</v>
      </c>
      <c r="J434" s="137">
        <f t="shared" si="163"/>
        <v>9.218490353055893</v>
      </c>
      <c r="K434" s="137"/>
      <c r="L434" s="137">
        <f>VLOOKUP(A434,'Показ 16.11'!$B$2:$D$742,3,0)</f>
        <v>10.986000000000001</v>
      </c>
      <c r="M434" s="137">
        <f>VLOOKUP(A434,'31.12ЛК ПОКАЗ'!$B$15:$H$1504,7,0)</f>
        <v>11.196</v>
      </c>
      <c r="N434" s="137">
        <f>VLOOKUP(A434,'Показ 31.12'!$B$2:$D$742,3,0)</f>
        <v>11.645</v>
      </c>
      <c r="O434" s="137">
        <f t="shared" ref="O434:O457" si="187">N434</f>
        <v>11.645</v>
      </c>
      <c r="P434" s="137">
        <f t="shared" si="184"/>
        <v>0.65899999999999892</v>
      </c>
      <c r="Q434" s="137">
        <f t="shared" si="185"/>
        <v>33.6</v>
      </c>
      <c r="R434" s="137"/>
      <c r="S434" s="137">
        <f t="shared" si="166"/>
        <v>0.65899999999999892</v>
      </c>
      <c r="T434" s="137">
        <f t="shared" si="181"/>
        <v>11.645</v>
      </c>
      <c r="U434" s="75"/>
      <c r="W434" s="27"/>
      <c r="X434">
        <f>VLOOKUP(A434,РАСЧЕТ!B:S,18,0)</f>
        <v>1.0754903530558924</v>
      </c>
      <c r="Y434" s="27">
        <f t="shared" si="167"/>
        <v>0</v>
      </c>
      <c r="AB434" t="s">
        <v>4007</v>
      </c>
      <c r="AC434" s="27">
        <f t="shared" si="186"/>
        <v>11.645</v>
      </c>
    </row>
    <row r="435" spans="1:29" x14ac:dyDescent="0.3">
      <c r="A435" s="69" t="s">
        <v>193</v>
      </c>
      <c r="B435" s="138">
        <v>72.599999999999994</v>
      </c>
      <c r="C435" s="137">
        <v>26.766999999999999</v>
      </c>
      <c r="D435" s="137"/>
      <c r="E435" s="137"/>
      <c r="F435" s="137"/>
      <c r="G435" s="137"/>
      <c r="H435" s="137">
        <f>B435*$H$797</f>
        <v>2.323827369995767</v>
      </c>
      <c r="I435" s="137">
        <f t="shared" si="165"/>
        <v>2.323827369995767</v>
      </c>
      <c r="J435" s="137">
        <f t="shared" si="163"/>
        <v>29.090827369995765</v>
      </c>
      <c r="K435" s="137"/>
      <c r="L435" s="137">
        <f>VLOOKUP(A435,'Показ 16.11'!$B$2:$D$742,3,0)</f>
        <v>35.265999999999998</v>
      </c>
      <c r="M435" s="137" t="str">
        <f>VLOOKUP(A435,'31.12ЛК ПОКАЗ'!$B$15:$H$1504,7,0)</f>
        <v>-</v>
      </c>
      <c r="N435" s="137">
        <f>VLOOKUP(A435,'Показ 31.12'!$B$2:$D$742,3,0)</f>
        <v>37.381999999999998</v>
      </c>
      <c r="O435" s="137">
        <f t="shared" si="187"/>
        <v>37.381999999999998</v>
      </c>
      <c r="P435" s="137">
        <f t="shared" si="184"/>
        <v>2.1159999999999997</v>
      </c>
      <c r="Q435" s="137">
        <f t="shared" si="185"/>
        <v>72.599999999999994</v>
      </c>
      <c r="R435" s="137"/>
      <c r="S435" s="137">
        <f t="shared" si="166"/>
        <v>2.1159999999999997</v>
      </c>
      <c r="T435" s="137">
        <f t="shared" si="181"/>
        <v>37.381999999999998</v>
      </c>
      <c r="U435" s="75"/>
      <c r="W435" s="27"/>
      <c r="X435">
        <f>VLOOKUP(A435,РАСЧЕТ!B:S,18,0)</f>
        <v>2.323827369995767</v>
      </c>
      <c r="Y435" s="27">
        <f t="shared" si="167"/>
        <v>0</v>
      </c>
      <c r="AB435" t="s">
        <v>4007</v>
      </c>
      <c r="AC435" s="27">
        <f t="shared" si="186"/>
        <v>37.381999999999998</v>
      </c>
    </row>
    <row r="436" spans="1:29" x14ac:dyDescent="0.3">
      <c r="A436" s="69" t="s">
        <v>963</v>
      </c>
      <c r="B436" s="138">
        <v>60.6</v>
      </c>
      <c r="C436" s="137">
        <v>12.18</v>
      </c>
      <c r="D436" s="137">
        <f>VLOOKUP(A436,'31.03ЛК ПОКАЗ'!$B$15:$J$1504,9,0)</f>
        <v>12.874000000000001</v>
      </c>
      <c r="E436" s="137">
        <f>D436</f>
        <v>12.874000000000001</v>
      </c>
      <c r="F436" s="137">
        <f>E436-C436</f>
        <v>0.69400000000000084</v>
      </c>
      <c r="G436" s="137">
        <f>B436</f>
        <v>60.6</v>
      </c>
      <c r="H436" s="137"/>
      <c r="I436" s="137">
        <f t="shared" si="165"/>
        <v>0.69400000000000084</v>
      </c>
      <c r="J436" s="137">
        <f t="shared" si="163"/>
        <v>12.874000000000001</v>
      </c>
      <c r="K436" s="137"/>
      <c r="L436" s="137">
        <f>VLOOKUP(A436,'Показ 16.11'!$B$2:$D$742,3,0)</f>
        <v>14.233000000000001</v>
      </c>
      <c r="M436" s="137">
        <f>VLOOKUP(A436,'31.12ЛК ПОКАЗ'!$B$15:$H$1504,7,0)</f>
        <v>14.539</v>
      </c>
      <c r="N436" s="137">
        <f>VLOOKUP(A436,'Показ 31.12'!$B$2:$D$742,3,0)</f>
        <v>15.087</v>
      </c>
      <c r="O436" s="137">
        <f t="shared" si="187"/>
        <v>15.087</v>
      </c>
      <c r="P436" s="137">
        <f t="shared" si="184"/>
        <v>0.8539999999999992</v>
      </c>
      <c r="Q436" s="137">
        <f t="shared" si="185"/>
        <v>60.6</v>
      </c>
      <c r="R436" s="137"/>
      <c r="S436" s="137">
        <f t="shared" si="166"/>
        <v>0.8539999999999992</v>
      </c>
      <c r="T436" s="137">
        <f t="shared" si="181"/>
        <v>15.087</v>
      </c>
      <c r="U436" s="75"/>
      <c r="W436" s="27"/>
      <c r="X436">
        <f>VLOOKUP(A436,РАСЧЕТ!B:S,18,0)</f>
        <v>0.69400000000000084</v>
      </c>
      <c r="Y436" s="27">
        <f t="shared" si="167"/>
        <v>0</v>
      </c>
      <c r="AB436" s="27">
        <f>J436</f>
        <v>12.874000000000001</v>
      </c>
      <c r="AC436" s="27">
        <f t="shared" si="186"/>
        <v>15.087</v>
      </c>
    </row>
    <row r="437" spans="1:29" x14ac:dyDescent="0.3">
      <c r="A437" s="69" t="s">
        <v>2365</v>
      </c>
      <c r="B437" s="138">
        <v>39.299999999999997</v>
      </c>
      <c r="C437" s="137">
        <v>10.92</v>
      </c>
      <c r="D437" s="137"/>
      <c r="E437" s="137"/>
      <c r="F437" s="137"/>
      <c r="G437" s="137"/>
      <c r="H437" s="137">
        <f>B437*$H$797</f>
        <v>1.2579396093778739</v>
      </c>
      <c r="I437" s="137">
        <f t="shared" si="165"/>
        <v>1.2579396093778739</v>
      </c>
      <c r="J437" s="137">
        <f t="shared" si="163"/>
        <v>12.177939609377873</v>
      </c>
      <c r="K437" s="137"/>
      <c r="L437" s="137">
        <f>VLOOKUP(A437,'Показ 16.11'!$B$2:$D$742,3,0)</f>
        <v>15.362</v>
      </c>
      <c r="M437" s="137">
        <f>VLOOKUP(A437,'31.12ЛК ПОКАЗ'!$B$15:$H$1504,7,0)</f>
        <v>15.785</v>
      </c>
      <c r="N437" s="137">
        <f>VLOOKUP(A437,'Показ 31.12'!$B$2:$D$742,3,0)</f>
        <v>16.283999999999999</v>
      </c>
      <c r="O437" s="137">
        <f t="shared" si="187"/>
        <v>16.283999999999999</v>
      </c>
      <c r="P437" s="137">
        <f t="shared" si="184"/>
        <v>0.92199999999999882</v>
      </c>
      <c r="Q437" s="137">
        <f t="shared" si="185"/>
        <v>39.299999999999997</v>
      </c>
      <c r="R437" s="137"/>
      <c r="S437" s="137">
        <f t="shared" si="166"/>
        <v>0.92199999999999882</v>
      </c>
      <c r="T437" s="137">
        <f t="shared" si="181"/>
        <v>16.283999999999999</v>
      </c>
      <c r="U437" s="75"/>
      <c r="W437" s="27"/>
      <c r="X437">
        <f>VLOOKUP(A437,РАСЧЕТ!B:S,18,0)</f>
        <v>1.2579396093778739</v>
      </c>
      <c r="Y437" s="27">
        <f t="shared" si="167"/>
        <v>0</v>
      </c>
      <c r="AB437" t="s">
        <v>4007</v>
      </c>
      <c r="AC437" s="27">
        <f t="shared" si="186"/>
        <v>16.283999999999999</v>
      </c>
    </row>
    <row r="438" spans="1:29" x14ac:dyDescent="0.3">
      <c r="A438" s="69" t="s">
        <v>1163</v>
      </c>
      <c r="B438" s="138">
        <v>32</v>
      </c>
      <c r="C438" s="137">
        <v>7.3070000000000004</v>
      </c>
      <c r="D438" s="137">
        <f>VLOOKUP(A438,'31.03ЛК ПОКАЗ'!$B$15:$J$1504,7,0)</f>
        <v>8.1289999999999996</v>
      </c>
      <c r="E438" s="137">
        <f>D438</f>
        <v>8.1289999999999996</v>
      </c>
      <c r="F438" s="137">
        <f>E438-C438</f>
        <v>0.82199999999999918</v>
      </c>
      <c r="G438" s="137">
        <f>B438</f>
        <v>32</v>
      </c>
      <c r="H438" s="137"/>
      <c r="I438" s="137">
        <f t="shared" si="165"/>
        <v>0.82199999999999918</v>
      </c>
      <c r="J438" s="137">
        <f t="shared" si="163"/>
        <v>8.1289999999999996</v>
      </c>
      <c r="K438" s="137"/>
      <c r="L438" s="137">
        <f>VLOOKUP(A438,'Показ 16.11'!$B$2:$D$742,3,0)</f>
        <v>9.5980000000000008</v>
      </c>
      <c r="M438" s="137">
        <f>VLOOKUP(A438,'31.12ЛК ПОКАЗ'!$B$15:$H$1504,7,0)</f>
        <v>9.7070000000000007</v>
      </c>
      <c r="N438" s="137">
        <f>VLOOKUP(A438,'Показ 31.12'!$B$2:$D$742,3,0)</f>
        <v>10.173999999999999</v>
      </c>
      <c r="O438" s="137">
        <f t="shared" si="187"/>
        <v>10.173999999999999</v>
      </c>
      <c r="P438" s="137">
        <f t="shared" si="184"/>
        <v>0.57599999999999874</v>
      </c>
      <c r="Q438" s="137">
        <f t="shared" si="185"/>
        <v>32</v>
      </c>
      <c r="R438" s="137"/>
      <c r="S438" s="137">
        <f t="shared" si="166"/>
        <v>0.57599999999999874</v>
      </c>
      <c r="T438" s="137">
        <f t="shared" si="181"/>
        <v>10.173999999999999</v>
      </c>
      <c r="U438" s="75"/>
      <c r="W438" s="27"/>
      <c r="X438">
        <f>VLOOKUP(A438,РАСЧЕТ!B:S,18,0)</f>
        <v>0.82199999999999918</v>
      </c>
      <c r="Y438" s="27">
        <f t="shared" si="167"/>
        <v>0</v>
      </c>
      <c r="AB438" s="27">
        <f t="shared" ref="AB438:AB441" si="188">J438</f>
        <v>8.1289999999999996</v>
      </c>
      <c r="AC438" s="27">
        <f t="shared" si="186"/>
        <v>10.173999999999999</v>
      </c>
    </row>
    <row r="439" spans="1:29" x14ac:dyDescent="0.3">
      <c r="A439" s="69" t="s">
        <v>2155</v>
      </c>
      <c r="B439" s="138">
        <v>31.7</v>
      </c>
      <c r="C439" s="137">
        <v>8.4930000000000003</v>
      </c>
      <c r="D439" s="137">
        <f>VLOOKUP(A439,'31.03ЛК ПОКАЗ'!$B$15:$J$1504,7,0)</f>
        <v>9.3000000000000007</v>
      </c>
      <c r="E439" s="137">
        <f>D439</f>
        <v>9.3000000000000007</v>
      </c>
      <c r="F439" s="137">
        <f>E439-C439</f>
        <v>0.80700000000000038</v>
      </c>
      <c r="G439" s="137">
        <f>B439</f>
        <v>31.7</v>
      </c>
      <c r="H439" s="137"/>
      <c r="I439" s="137">
        <f t="shared" si="165"/>
        <v>0.80700000000000038</v>
      </c>
      <c r="J439" s="137">
        <f t="shared" si="163"/>
        <v>9.3000000000000007</v>
      </c>
      <c r="K439" s="137"/>
      <c r="L439" s="137">
        <f>VLOOKUP(A439,'Показ 16.11'!$B$2:$D$742,3,0)</f>
        <v>10.512</v>
      </c>
      <c r="M439" s="137" t="str">
        <f>VLOOKUP(A439,'31.12ЛК ПОКАЗ'!$B$15:$H$1504,7,0)</f>
        <v>-</v>
      </c>
      <c r="N439" s="137">
        <f>VLOOKUP(A439,'Показ 31.12'!$B$2:$D$742,3,0)</f>
        <v>11.143000000000001</v>
      </c>
      <c r="O439" s="137">
        <f t="shared" si="187"/>
        <v>11.143000000000001</v>
      </c>
      <c r="P439" s="137">
        <f t="shared" si="184"/>
        <v>0.63100000000000023</v>
      </c>
      <c r="Q439" s="137">
        <f t="shared" si="185"/>
        <v>31.7</v>
      </c>
      <c r="R439" s="137"/>
      <c r="S439" s="137">
        <f t="shared" si="166"/>
        <v>0.63100000000000023</v>
      </c>
      <c r="T439" s="137">
        <f t="shared" si="181"/>
        <v>11.143000000000001</v>
      </c>
      <c r="U439" s="75"/>
      <c r="W439" s="27"/>
      <c r="X439">
        <f>VLOOKUP(A439,РАСЧЕТ!B:S,18,0)</f>
        <v>0.80700000000000038</v>
      </c>
      <c r="Y439" s="27">
        <f t="shared" si="167"/>
        <v>0</v>
      </c>
      <c r="AB439" s="27">
        <f t="shared" si="188"/>
        <v>9.3000000000000007</v>
      </c>
      <c r="AC439" s="27">
        <f t="shared" si="186"/>
        <v>11.143000000000001</v>
      </c>
    </row>
    <row r="440" spans="1:29" x14ac:dyDescent="0.3">
      <c r="A440" s="69" t="s">
        <v>736</v>
      </c>
      <c r="B440" s="138">
        <v>39.1</v>
      </c>
      <c r="C440" s="137">
        <v>1.9039999999999999</v>
      </c>
      <c r="D440" s="137">
        <f>VLOOKUP(A440,'31.03ЛК ПОКАЗ'!$B$15:$J$1504,9,0)</f>
        <v>1.9039999999999999</v>
      </c>
      <c r="E440" s="137">
        <f>D440</f>
        <v>1.9039999999999999</v>
      </c>
      <c r="F440" s="137">
        <f>E440-C440</f>
        <v>0</v>
      </c>
      <c r="G440" s="137">
        <f>B440</f>
        <v>39.1</v>
      </c>
      <c r="H440" s="137"/>
      <c r="I440" s="137">
        <f t="shared" si="165"/>
        <v>0</v>
      </c>
      <c r="J440" s="137">
        <f t="shared" si="163"/>
        <v>1.9039999999999999</v>
      </c>
      <c r="K440" s="137"/>
      <c r="L440" s="137">
        <f>VLOOKUP(A440,'Показ 16.11'!$B$2:$D$742,3,0)</f>
        <v>1.913</v>
      </c>
      <c r="M440" s="137">
        <f>VLOOKUP(A440,'31.12ЛК ПОКАЗ'!$B$15:$H$1504,7,0)</f>
        <v>1.913</v>
      </c>
      <c r="N440" s="137">
        <f>VLOOKUP(A440,'Показ 31.12'!$B$2:$D$742,3,0)</f>
        <v>2.028</v>
      </c>
      <c r="O440" s="137">
        <f t="shared" si="187"/>
        <v>2.028</v>
      </c>
      <c r="P440" s="137">
        <f t="shared" si="184"/>
        <v>0.11499999999999999</v>
      </c>
      <c r="Q440" s="137">
        <f t="shared" si="185"/>
        <v>39.1</v>
      </c>
      <c r="R440" s="137"/>
      <c r="S440" s="137">
        <f t="shared" si="166"/>
        <v>0.11499999999999999</v>
      </c>
      <c r="T440" s="137">
        <f t="shared" si="181"/>
        <v>2.028</v>
      </c>
      <c r="U440" s="75"/>
      <c r="W440" s="27"/>
      <c r="X440">
        <f>VLOOKUP(A440,РАСЧЕТ!B:S,18,0)</f>
        <v>0</v>
      </c>
      <c r="Y440" s="27">
        <f t="shared" si="167"/>
        <v>0</v>
      </c>
      <c r="AB440" s="27">
        <f t="shared" si="188"/>
        <v>1.9039999999999999</v>
      </c>
      <c r="AC440" s="27">
        <f t="shared" si="186"/>
        <v>2.028</v>
      </c>
    </row>
    <row r="441" spans="1:29" s="157" customFormat="1" x14ac:dyDescent="0.3">
      <c r="A441" s="153" t="s">
        <v>2215</v>
      </c>
      <c r="B441" s="154">
        <v>61.7</v>
      </c>
      <c r="C441" s="155">
        <v>8.1629999999999985</v>
      </c>
      <c r="D441" s="155">
        <v>8.1629999999999985</v>
      </c>
      <c r="E441" s="155">
        <f>D441</f>
        <v>8.1629999999999985</v>
      </c>
      <c r="F441" s="155">
        <f>E441-C441</f>
        <v>0</v>
      </c>
      <c r="G441" s="155">
        <f>B441</f>
        <v>61.7</v>
      </c>
      <c r="H441" s="155"/>
      <c r="I441" s="137">
        <f t="shared" si="165"/>
        <v>0</v>
      </c>
      <c r="J441" s="155">
        <f t="shared" si="163"/>
        <v>8.1629999999999985</v>
      </c>
      <c r="K441" s="155"/>
      <c r="L441" s="155">
        <f>VLOOKUP(A441,'Показ 16.11'!$B$2:$D$742,3,0)</f>
        <v>22.068999999999999</v>
      </c>
      <c r="M441" s="155" t="str">
        <f>VLOOKUP(A441,'31.12ЛК ПОКАЗ'!$B$15:$H$1504,7,0)</f>
        <v>-</v>
      </c>
      <c r="N441" s="155">
        <f>VLOOKUP(A441,'Показ 31.12'!$B$2:$D$742,3,0)</f>
        <v>23.393000000000001</v>
      </c>
      <c r="O441" s="155">
        <f t="shared" si="187"/>
        <v>23.393000000000001</v>
      </c>
      <c r="P441" s="155">
        <f t="shared" si="184"/>
        <v>1.3240000000000016</v>
      </c>
      <c r="Q441" s="155">
        <f t="shared" si="185"/>
        <v>61.7</v>
      </c>
      <c r="R441" s="155"/>
      <c r="S441" s="137">
        <f t="shared" si="166"/>
        <v>1.3240000000000016</v>
      </c>
      <c r="T441" s="155">
        <f t="shared" si="181"/>
        <v>23.393000000000001</v>
      </c>
      <c r="U441" s="156"/>
      <c r="W441" s="155"/>
      <c r="X441">
        <f>VLOOKUP(A441,РАСЧЕТ!B:S,18,0)</f>
        <v>0</v>
      </c>
      <c r="Y441" s="27">
        <f t="shared" si="167"/>
        <v>0</v>
      </c>
      <c r="AB441" s="27">
        <f t="shared" si="188"/>
        <v>8.1629999999999985</v>
      </c>
      <c r="AC441" s="27">
        <f t="shared" si="186"/>
        <v>23.393000000000001</v>
      </c>
    </row>
    <row r="442" spans="1:29" x14ac:dyDescent="0.3">
      <c r="A442" s="69" t="s">
        <v>1742</v>
      </c>
      <c r="B442" s="138">
        <v>32.5</v>
      </c>
      <c r="C442" s="137">
        <v>8.08</v>
      </c>
      <c r="D442" s="137"/>
      <c r="E442" s="137"/>
      <c r="F442" s="137"/>
      <c r="G442" s="137"/>
      <c r="H442" s="137">
        <f>B442*$H$797</f>
        <v>1.0402808474498959</v>
      </c>
      <c r="I442" s="137">
        <f t="shared" si="165"/>
        <v>1.0402808474498959</v>
      </c>
      <c r="J442" s="137">
        <f t="shared" si="163"/>
        <v>9.1202808474498962</v>
      </c>
      <c r="K442" s="137"/>
      <c r="L442" s="137">
        <f>VLOOKUP(A442,'Показ 16.11'!$B$2:$D$742,3,0)</f>
        <v>10.698</v>
      </c>
      <c r="M442" s="137">
        <f>VLOOKUP(A442,'31.12ЛК ПОКАЗ'!$B$15:$H$1504,7,0)</f>
        <v>10.8</v>
      </c>
      <c r="N442" s="137">
        <f>VLOOKUP(A442,'Показ 31.12'!$B$2:$D$742,3,0)</f>
        <v>11.34</v>
      </c>
      <c r="O442" s="137">
        <f t="shared" si="187"/>
        <v>11.34</v>
      </c>
      <c r="P442" s="137">
        <f t="shared" si="184"/>
        <v>0.64199999999999946</v>
      </c>
      <c r="Q442" s="137">
        <f t="shared" si="185"/>
        <v>32.5</v>
      </c>
      <c r="R442" s="137"/>
      <c r="S442" s="137">
        <f t="shared" si="166"/>
        <v>0.64199999999999946</v>
      </c>
      <c r="T442" s="137">
        <f t="shared" si="181"/>
        <v>11.34</v>
      </c>
      <c r="U442" s="75"/>
      <c r="W442" s="27"/>
      <c r="X442">
        <f>VLOOKUP(A442,РАСЧЕТ!B:S,18,0)</f>
        <v>1.0402808474498959</v>
      </c>
      <c r="Y442" s="27">
        <f t="shared" si="167"/>
        <v>0</v>
      </c>
      <c r="AB442" t="s">
        <v>4007</v>
      </c>
      <c r="AC442" s="27">
        <f t="shared" si="186"/>
        <v>11.34</v>
      </c>
    </row>
    <row r="443" spans="1:29" x14ac:dyDescent="0.3">
      <c r="A443" s="69" t="s">
        <v>2264</v>
      </c>
      <c r="B443" s="138">
        <v>47.6</v>
      </c>
      <c r="C443" s="137">
        <v>6.5449999999999999</v>
      </c>
      <c r="D443" s="137">
        <f>VLOOKUP(A443,'31.03ЛК ПОКАЗ'!$B$15:$J$1504,9,0)</f>
        <v>8.4870000000000001</v>
      </c>
      <c r="E443" s="137">
        <f>D443</f>
        <v>8.4870000000000001</v>
      </c>
      <c r="F443" s="137">
        <f>E443-C443</f>
        <v>1.9420000000000002</v>
      </c>
      <c r="G443" s="137">
        <f>B443</f>
        <v>47.6</v>
      </c>
      <c r="H443" s="137"/>
      <c r="I443" s="137">
        <f t="shared" si="165"/>
        <v>1.9420000000000002</v>
      </c>
      <c r="J443" s="137">
        <f t="shared" si="163"/>
        <v>8.4870000000000001</v>
      </c>
      <c r="K443" s="137"/>
      <c r="L443" s="137">
        <f>VLOOKUP(A443,'Показ 16.11'!$B$2:$D$742,3,0)</f>
        <v>9.4499999999999993</v>
      </c>
      <c r="M443" s="137" t="str">
        <f>VLOOKUP(A443,'31.12ЛК ПОКАЗ'!$B$15:$H$1504,7,0)</f>
        <v>-</v>
      </c>
      <c r="N443" s="137">
        <f>VLOOKUP(A443,'Показ 31.12'!$B$2:$D$742,3,0)</f>
        <v>10.016999999999999</v>
      </c>
      <c r="O443" s="137">
        <f t="shared" si="187"/>
        <v>10.016999999999999</v>
      </c>
      <c r="P443" s="137">
        <f t="shared" si="184"/>
        <v>0.56700000000000017</v>
      </c>
      <c r="Q443" s="137">
        <f t="shared" si="185"/>
        <v>47.6</v>
      </c>
      <c r="R443" s="137"/>
      <c r="S443" s="137">
        <f t="shared" si="166"/>
        <v>0.56700000000000017</v>
      </c>
      <c r="T443" s="137">
        <f t="shared" si="181"/>
        <v>10.016999999999999</v>
      </c>
      <c r="U443" s="75"/>
      <c r="W443" s="27"/>
      <c r="X443">
        <f>VLOOKUP(A443,РАСЧЕТ!B:S,18,0)</f>
        <v>1.9420000000000002</v>
      </c>
      <c r="Y443" s="27">
        <f t="shared" si="167"/>
        <v>0</v>
      </c>
      <c r="AB443" s="27">
        <f>J443</f>
        <v>8.4870000000000001</v>
      </c>
      <c r="AC443" s="27">
        <f t="shared" si="186"/>
        <v>10.016999999999999</v>
      </c>
    </row>
    <row r="444" spans="1:29" x14ac:dyDescent="0.3">
      <c r="A444" s="69" t="s">
        <v>528</v>
      </c>
      <c r="B444" s="138">
        <v>85.2</v>
      </c>
      <c r="C444" s="137">
        <v>7.085</v>
      </c>
      <c r="D444" s="137"/>
      <c r="E444" s="137"/>
      <c r="F444" s="137"/>
      <c r="G444" s="137"/>
      <c r="H444" s="137">
        <f>B444*H797</f>
        <v>2.7271362523917269</v>
      </c>
      <c r="I444" s="137">
        <f t="shared" si="165"/>
        <v>2.7271362523917269</v>
      </c>
      <c r="J444" s="137">
        <f t="shared" si="163"/>
        <v>9.8121362523917277</v>
      </c>
      <c r="K444" s="137"/>
      <c r="L444" s="137">
        <f>VLOOKUP(A444,'Показ 16.11'!$B$2:$D$742,3,0)</f>
        <v>9.4350000000000005</v>
      </c>
      <c r="M444" s="137">
        <f>VLOOKUP(A444,'31.12ЛК ПОКАЗ'!$B$15:$H$1504,7,0)</f>
        <v>25</v>
      </c>
      <c r="N444" s="137">
        <f>VLOOKUP(A444,'Показ 31.12'!$B$2:$D$742,3,0)</f>
        <v>10.000999999999999</v>
      </c>
      <c r="O444" s="137">
        <f t="shared" si="187"/>
        <v>10.000999999999999</v>
      </c>
      <c r="P444" s="137">
        <f t="shared" si="184"/>
        <v>0.56599999999999895</v>
      </c>
      <c r="Q444" s="137">
        <f t="shared" si="185"/>
        <v>85.2</v>
      </c>
      <c r="R444" s="137"/>
      <c r="S444" s="137">
        <f t="shared" si="166"/>
        <v>0.56599999999999895</v>
      </c>
      <c r="T444" s="137">
        <f t="shared" si="181"/>
        <v>10.000999999999999</v>
      </c>
      <c r="U444" s="75"/>
      <c r="W444" s="27"/>
      <c r="X444">
        <f>VLOOKUP(A444,РАСЧЕТ!B:S,18,0)</f>
        <v>2.7271362523917269</v>
      </c>
      <c r="Y444" s="27">
        <f t="shared" si="167"/>
        <v>0</v>
      </c>
      <c r="AB444" t="s">
        <v>4007</v>
      </c>
      <c r="AC444" s="27">
        <f t="shared" si="186"/>
        <v>10.000999999999999</v>
      </c>
    </row>
    <row r="445" spans="1:29" x14ac:dyDescent="0.3">
      <c r="A445" s="69" t="s">
        <v>990</v>
      </c>
      <c r="B445" s="138">
        <v>55.9</v>
      </c>
      <c r="C445" s="137">
        <v>10.782</v>
      </c>
      <c r="D445" s="137">
        <f>VLOOKUP(A445,'31.03ЛК ПОКАЗ'!$B$15:$J$1504,9,0)</f>
        <v>12.194000000000001</v>
      </c>
      <c r="E445" s="137">
        <f>D445</f>
        <v>12.194000000000001</v>
      </c>
      <c r="F445" s="137">
        <f>E445-C445</f>
        <v>1.4120000000000008</v>
      </c>
      <c r="G445" s="137">
        <f>B445</f>
        <v>55.9</v>
      </c>
      <c r="H445" s="137"/>
      <c r="I445" s="137">
        <f t="shared" si="165"/>
        <v>1.4120000000000008</v>
      </c>
      <c r="J445" s="137">
        <f t="shared" si="163"/>
        <v>12.194000000000001</v>
      </c>
      <c r="K445" s="137"/>
      <c r="L445" s="137">
        <f>VLOOKUP(A445,'Показ 16.11'!$B$2:$D$742,3,0)</f>
        <v>12.912000000000001</v>
      </c>
      <c r="M445" s="137">
        <f>VLOOKUP(A445,'31.12ЛК ПОКАЗ'!$B$15:$H$1504,7,0)</f>
        <v>13.268000000000001</v>
      </c>
      <c r="N445" s="137">
        <f>VLOOKUP(A445,'Показ 31.12'!$B$2:$D$742,3,0)</f>
        <v>13.686999999999999</v>
      </c>
      <c r="O445" s="137">
        <f t="shared" si="187"/>
        <v>13.686999999999999</v>
      </c>
      <c r="P445" s="137">
        <f t="shared" si="184"/>
        <v>0.77499999999999858</v>
      </c>
      <c r="Q445" s="137">
        <f t="shared" si="185"/>
        <v>55.9</v>
      </c>
      <c r="R445" s="137"/>
      <c r="S445" s="137">
        <f t="shared" si="166"/>
        <v>0.77499999999999858</v>
      </c>
      <c r="T445" s="137">
        <f t="shared" si="181"/>
        <v>13.686999999999999</v>
      </c>
      <c r="U445" s="75"/>
      <c r="W445" s="27"/>
      <c r="X445">
        <f>VLOOKUP(A445,РАСЧЕТ!B:S,18,0)</f>
        <v>1.4120000000000008</v>
      </c>
      <c r="Y445" s="27">
        <f t="shared" si="167"/>
        <v>0</v>
      </c>
      <c r="AB445" s="27">
        <f>J445</f>
        <v>12.194000000000001</v>
      </c>
      <c r="AC445" s="27">
        <f t="shared" si="186"/>
        <v>13.686999999999999</v>
      </c>
    </row>
    <row r="446" spans="1:29" x14ac:dyDescent="0.3">
      <c r="A446" s="69" t="s">
        <v>311</v>
      </c>
      <c r="B446" s="138">
        <v>38.299999999999997</v>
      </c>
      <c r="C446" s="137">
        <v>6.2560000000000002</v>
      </c>
      <c r="D446" s="137"/>
      <c r="E446" s="137"/>
      <c r="F446" s="137"/>
      <c r="G446" s="137"/>
      <c r="H446" s="137">
        <f>B446*$H$797</f>
        <v>1.2259309679178771</v>
      </c>
      <c r="I446" s="137">
        <f t="shared" si="165"/>
        <v>1.2259309679178771</v>
      </c>
      <c r="J446" s="137">
        <f t="shared" si="163"/>
        <v>7.4819309679178776</v>
      </c>
      <c r="K446" s="137"/>
      <c r="L446" s="137">
        <f>VLOOKUP(A446,'Показ 16.11'!$B$2:$D$742,3,0)</f>
        <v>8.8460000000000001</v>
      </c>
      <c r="M446" s="137" t="str">
        <f>VLOOKUP(A446,'31.12ЛК ПОКАЗ'!$B$15:$H$1504,7,0)</f>
        <v>-</v>
      </c>
      <c r="N446" s="137">
        <f>VLOOKUP(A446,'Показ 31.12'!$B$2:$D$742,3,0)</f>
        <v>9.3770000000000007</v>
      </c>
      <c r="O446" s="137">
        <f t="shared" si="187"/>
        <v>9.3770000000000007</v>
      </c>
      <c r="P446" s="137">
        <f t="shared" si="184"/>
        <v>0.53100000000000058</v>
      </c>
      <c r="Q446" s="137">
        <f t="shared" si="185"/>
        <v>38.299999999999997</v>
      </c>
      <c r="R446" s="137"/>
      <c r="S446" s="137">
        <f t="shared" si="166"/>
        <v>0.53100000000000058</v>
      </c>
      <c r="T446" s="137">
        <f t="shared" si="181"/>
        <v>9.3770000000000007</v>
      </c>
      <c r="U446" s="75"/>
      <c r="W446" s="27"/>
      <c r="X446">
        <f>VLOOKUP(A446,РАСЧЕТ!B:S,18,0)</f>
        <v>1.2259309679178771</v>
      </c>
      <c r="Y446" s="27">
        <f t="shared" si="167"/>
        <v>0</v>
      </c>
      <c r="AB446" t="s">
        <v>4007</v>
      </c>
      <c r="AC446" s="27">
        <f t="shared" si="186"/>
        <v>9.3770000000000007</v>
      </c>
    </row>
    <row r="447" spans="1:29" x14ac:dyDescent="0.3">
      <c r="A447" s="69" t="s">
        <v>240</v>
      </c>
      <c r="B447" s="138">
        <v>57.1</v>
      </c>
      <c r="C447" s="137">
        <v>17.382000000000001</v>
      </c>
      <c r="D447" s="137"/>
      <c r="E447" s="137"/>
      <c r="F447" s="137"/>
      <c r="G447" s="137"/>
      <c r="H447" s="137">
        <f>B447*$H$797</f>
        <v>1.827693427365817</v>
      </c>
      <c r="I447" s="137">
        <f t="shared" si="165"/>
        <v>1.827693427365817</v>
      </c>
      <c r="J447" s="137">
        <f t="shared" si="163"/>
        <v>19.209693427365817</v>
      </c>
      <c r="K447" s="137"/>
      <c r="L447" s="137">
        <f>VLOOKUP(A447,'Показ 16.11'!$B$2:$D$742,3,0)</f>
        <v>28.219000000000001</v>
      </c>
      <c r="M447" s="137" t="str">
        <f>VLOOKUP(A447,'31.12ЛК ПОКАЗ'!$B$15:$H$1504,7,0)</f>
        <v>-</v>
      </c>
      <c r="N447" s="137">
        <f>VLOOKUP(A447,'Показ 31.12'!$B$2:$D$742,3,0)</f>
        <v>29.911999999999999</v>
      </c>
      <c r="O447" s="137">
        <f t="shared" si="187"/>
        <v>29.911999999999999</v>
      </c>
      <c r="P447" s="137">
        <f t="shared" si="184"/>
        <v>1.6929999999999978</v>
      </c>
      <c r="Q447" s="137">
        <f t="shared" si="185"/>
        <v>57.1</v>
      </c>
      <c r="R447" s="137"/>
      <c r="S447" s="137">
        <f t="shared" si="166"/>
        <v>1.6929999999999978</v>
      </c>
      <c r="T447" s="137">
        <f t="shared" si="181"/>
        <v>29.911999999999999</v>
      </c>
      <c r="U447" s="75"/>
      <c r="W447" s="27"/>
      <c r="X447">
        <f>VLOOKUP(A447,РАСЧЕТ!B:S,18,0)</f>
        <v>1.827693427365817</v>
      </c>
      <c r="Y447" s="27">
        <f t="shared" si="167"/>
        <v>0</v>
      </c>
      <c r="AB447" t="s">
        <v>4007</v>
      </c>
      <c r="AC447" s="27">
        <f t="shared" si="186"/>
        <v>29.911999999999999</v>
      </c>
    </row>
    <row r="448" spans="1:29" x14ac:dyDescent="0.3">
      <c r="A448" s="69" t="s">
        <v>1744</v>
      </c>
      <c r="B448" s="138">
        <v>45.8</v>
      </c>
      <c r="C448" s="137">
        <v>13.347</v>
      </c>
      <c r="D448" s="137">
        <f>VLOOKUP(A448,'31.03ЛК ПОКАЗ'!$B$15:$J$1504,9,0)</f>
        <v>16.693999999999999</v>
      </c>
      <c r="E448" s="137">
        <f>D448</f>
        <v>16.693999999999999</v>
      </c>
      <c r="F448" s="137">
        <f>E448-C448</f>
        <v>3.3469999999999995</v>
      </c>
      <c r="G448" s="137">
        <f>B448</f>
        <v>45.8</v>
      </c>
      <c r="H448" s="137"/>
      <c r="I448" s="137">
        <f t="shared" si="165"/>
        <v>3.3469999999999995</v>
      </c>
      <c r="J448" s="137">
        <f t="shared" si="163"/>
        <v>16.693999999999999</v>
      </c>
      <c r="K448" s="137"/>
      <c r="L448" s="137">
        <f>VLOOKUP(A448,'Показ 16.11'!$B$2:$D$742,3,0)</f>
        <v>18.763000000000002</v>
      </c>
      <c r="M448" s="137" t="str">
        <f>VLOOKUP(A448,'31.12ЛК ПОКАЗ'!$B$15:$H$1504,7,0)</f>
        <v>-</v>
      </c>
      <c r="N448" s="137">
        <f>VLOOKUP(A448,'Показ 31.12'!$B$2:$D$742,3,0)</f>
        <v>19.888999999999999</v>
      </c>
      <c r="O448" s="137">
        <f t="shared" si="187"/>
        <v>19.888999999999999</v>
      </c>
      <c r="P448" s="137">
        <f t="shared" si="184"/>
        <v>1.1259999999999977</v>
      </c>
      <c r="Q448" s="137">
        <f t="shared" si="185"/>
        <v>45.8</v>
      </c>
      <c r="R448" s="137"/>
      <c r="S448" s="137">
        <f t="shared" si="166"/>
        <v>1.1259999999999977</v>
      </c>
      <c r="T448" s="137">
        <f t="shared" si="181"/>
        <v>19.888999999999999</v>
      </c>
      <c r="U448" s="75"/>
      <c r="W448" s="27"/>
      <c r="X448">
        <f>VLOOKUP(A448,РАСЧЕТ!B:S,18,0)</f>
        <v>3.3469999999999995</v>
      </c>
      <c r="Y448" s="27">
        <f t="shared" si="167"/>
        <v>0</v>
      </c>
      <c r="AB448" s="27">
        <f t="shared" ref="AB448:AB449" si="189">J448</f>
        <v>16.693999999999999</v>
      </c>
      <c r="AC448" s="27">
        <f t="shared" si="186"/>
        <v>19.888999999999999</v>
      </c>
    </row>
    <row r="449" spans="1:29" x14ac:dyDescent="0.3">
      <c r="A449" s="69" t="s">
        <v>2372</v>
      </c>
      <c r="B449" s="138">
        <v>45.3</v>
      </c>
      <c r="C449" s="137">
        <v>5.931</v>
      </c>
      <c r="D449" s="137">
        <f>VLOOKUP(A449,'31.03ЛК ПОКАЗ'!$B$15:$J$1504,7,0)</f>
        <v>9.0459999999999994</v>
      </c>
      <c r="E449" s="137">
        <f>D449</f>
        <v>9.0459999999999994</v>
      </c>
      <c r="F449" s="137">
        <f>E449-C449</f>
        <v>3.1149999999999993</v>
      </c>
      <c r="G449" s="137">
        <f>B449</f>
        <v>45.3</v>
      </c>
      <c r="H449" s="137"/>
      <c r="I449" s="137">
        <f t="shared" si="165"/>
        <v>3.1149999999999993</v>
      </c>
      <c r="J449" s="137">
        <f t="shared" si="163"/>
        <v>9.0459999999999994</v>
      </c>
      <c r="K449" s="137"/>
      <c r="L449" s="137">
        <f>VLOOKUP(A449,'Показ 16.11'!$B$2:$D$742,3,0)</f>
        <v>11.711</v>
      </c>
      <c r="M449" s="137">
        <f>VLOOKUP(A449,'31.12ЛК ПОКАЗ'!$B$15:$H$1504,7,0)</f>
        <v>12.086</v>
      </c>
      <c r="N449" s="137">
        <f>VLOOKUP(A449,'Показ 31.12'!$B$2:$D$742,3,0)</f>
        <v>12.603</v>
      </c>
      <c r="O449" s="137">
        <f t="shared" si="187"/>
        <v>12.603</v>
      </c>
      <c r="P449" s="137">
        <f t="shared" si="184"/>
        <v>0.89199999999999946</v>
      </c>
      <c r="Q449" s="137">
        <f t="shared" si="185"/>
        <v>45.3</v>
      </c>
      <c r="R449" s="137"/>
      <c r="S449" s="137">
        <f t="shared" si="166"/>
        <v>0.89199999999999946</v>
      </c>
      <c r="T449" s="137">
        <f t="shared" si="181"/>
        <v>12.603</v>
      </c>
      <c r="U449" s="75"/>
      <c r="W449" s="27"/>
      <c r="X449">
        <f>VLOOKUP(A449,РАСЧЕТ!B:S,18,0)</f>
        <v>3.1149999999999993</v>
      </c>
      <c r="Y449" s="27">
        <f t="shared" si="167"/>
        <v>0</v>
      </c>
      <c r="AB449" s="27">
        <f t="shared" si="189"/>
        <v>9.0459999999999994</v>
      </c>
      <c r="AC449" s="27">
        <f t="shared" si="186"/>
        <v>12.603</v>
      </c>
    </row>
    <row r="450" spans="1:29" x14ac:dyDescent="0.3">
      <c r="A450" s="69" t="s">
        <v>2063</v>
      </c>
      <c r="B450" s="138">
        <v>56.2</v>
      </c>
      <c r="C450" s="137">
        <v>10.294</v>
      </c>
      <c r="D450" s="137"/>
      <c r="E450" s="137"/>
      <c r="F450" s="137"/>
      <c r="G450" s="137"/>
      <c r="H450" s="137">
        <f t="shared" ref="H450:H456" si="190">B450*$H$797</f>
        <v>1.79888565005182</v>
      </c>
      <c r="I450" s="137">
        <f t="shared" si="165"/>
        <v>1.79888565005182</v>
      </c>
      <c r="J450" s="137">
        <f t="shared" ref="J450:J513" si="191">C450+I450</f>
        <v>12.092885650051821</v>
      </c>
      <c r="K450" s="137"/>
      <c r="L450" s="137">
        <f>VLOOKUP(A450,'Показ 16.11'!$B$2:$D$742,3,0)</f>
        <v>15.6</v>
      </c>
      <c r="M450" s="137" t="str">
        <f>VLOOKUP(A450,'31.12ЛК ПОКАЗ'!$B$15:$H$1504,7,0)</f>
        <v>-</v>
      </c>
      <c r="N450" s="137">
        <f>VLOOKUP(A450,'Показ 31.12'!$B$2:$D$742,3,0)</f>
        <v>16.536000000000001</v>
      </c>
      <c r="O450" s="137">
        <f t="shared" si="187"/>
        <v>16.536000000000001</v>
      </c>
      <c r="P450" s="137">
        <f t="shared" si="184"/>
        <v>0.93600000000000172</v>
      </c>
      <c r="Q450" s="137">
        <f t="shared" si="185"/>
        <v>56.2</v>
      </c>
      <c r="R450" s="137"/>
      <c r="S450" s="137">
        <f t="shared" si="166"/>
        <v>0.93600000000000172</v>
      </c>
      <c r="T450" s="137">
        <f t="shared" si="181"/>
        <v>16.536000000000001</v>
      </c>
      <c r="U450" s="75"/>
      <c r="W450" s="27"/>
      <c r="X450">
        <f>VLOOKUP(A450,РАСЧЕТ!B:S,18,0)</f>
        <v>1.79888565005182</v>
      </c>
      <c r="Y450" s="27">
        <f t="shared" si="167"/>
        <v>0</v>
      </c>
      <c r="AB450" t="s">
        <v>4007</v>
      </c>
      <c r="AC450" s="27">
        <f t="shared" si="186"/>
        <v>16.536000000000001</v>
      </c>
    </row>
    <row r="451" spans="1:29" x14ac:dyDescent="0.3">
      <c r="A451" s="69" t="s">
        <v>2217</v>
      </c>
      <c r="B451" s="138">
        <v>86.3</v>
      </c>
      <c r="C451" s="137">
        <v>8.7780000000000005</v>
      </c>
      <c r="D451" s="137"/>
      <c r="E451" s="137"/>
      <c r="F451" s="137"/>
      <c r="G451" s="137"/>
      <c r="H451" s="137">
        <f t="shared" si="190"/>
        <v>2.7623457579977235</v>
      </c>
      <c r="I451" s="137">
        <f t="shared" ref="I451:I514" si="192">F451+H451</f>
        <v>2.7623457579977235</v>
      </c>
      <c r="J451" s="137">
        <f t="shared" si="191"/>
        <v>11.540345757997724</v>
      </c>
      <c r="K451" s="137"/>
      <c r="L451" s="137">
        <f>VLOOKUP(A451,'Показ 16.11'!$B$2:$D$742,3,0)</f>
        <v>9.7750000000000004</v>
      </c>
      <c r="M451" s="137" t="str">
        <f>VLOOKUP(A451,'31.12ЛК ПОКАЗ'!$B$15:$H$1504,7,0)</f>
        <v>-</v>
      </c>
      <c r="N451" s="137">
        <f>VLOOKUP(A451,'Показ 31.12'!$B$2:$D$742,3,0)</f>
        <v>10.362</v>
      </c>
      <c r="O451" s="137">
        <f t="shared" si="187"/>
        <v>10.362</v>
      </c>
      <c r="P451" s="137">
        <f t="shared" si="184"/>
        <v>0.58699999999999974</v>
      </c>
      <c r="Q451" s="137">
        <f t="shared" si="185"/>
        <v>86.3</v>
      </c>
      <c r="R451" s="137"/>
      <c r="S451" s="137">
        <f t="shared" ref="S451:S514" si="193">P451+R451</f>
        <v>0.58699999999999974</v>
      </c>
      <c r="T451" s="137">
        <f t="shared" si="181"/>
        <v>10.362</v>
      </c>
      <c r="U451" s="75"/>
      <c r="W451" s="27"/>
      <c r="X451">
        <f>VLOOKUP(A451,РАСЧЕТ!B:S,18,0)</f>
        <v>2.7623457579977235</v>
      </c>
      <c r="Y451" s="27">
        <f t="shared" ref="Y451:Y514" si="194">X451-I451</f>
        <v>0</v>
      </c>
      <c r="AB451" t="s">
        <v>4007</v>
      </c>
      <c r="AC451" s="27">
        <f t="shared" si="186"/>
        <v>10.362</v>
      </c>
    </row>
    <row r="452" spans="1:29" x14ac:dyDescent="0.3">
      <c r="A452" s="69" t="s">
        <v>2266</v>
      </c>
      <c r="B452" s="138">
        <v>46.3</v>
      </c>
      <c r="C452" s="137">
        <v>7.4690000000000003</v>
      </c>
      <c r="D452" s="137"/>
      <c r="E452" s="137"/>
      <c r="F452" s="137"/>
      <c r="G452" s="137"/>
      <c r="H452" s="137">
        <f t="shared" si="190"/>
        <v>1.4820000995978515</v>
      </c>
      <c r="I452" s="137">
        <f t="shared" si="192"/>
        <v>1.4820000995978515</v>
      </c>
      <c r="J452" s="137">
        <f t="shared" si="191"/>
        <v>8.9510000995978523</v>
      </c>
      <c r="K452" s="137"/>
      <c r="L452" s="137">
        <f>VLOOKUP(A452,'Показ 16.11'!$B$2:$D$742,3,0)</f>
        <v>11.685</v>
      </c>
      <c r="M452" s="137" t="str">
        <f>VLOOKUP(A452,'31.12ЛК ПОКАЗ'!$B$15:$H$1504,7,0)</f>
        <v>-</v>
      </c>
      <c r="N452" s="137">
        <f>VLOOKUP(A452,'Показ 31.12'!$B$2:$D$742,3,0)</f>
        <v>12.385999999999999</v>
      </c>
      <c r="O452" s="137">
        <f t="shared" si="187"/>
        <v>12.385999999999999</v>
      </c>
      <c r="P452" s="137">
        <f t="shared" si="184"/>
        <v>0.70099999999999874</v>
      </c>
      <c r="Q452" s="137">
        <f t="shared" si="185"/>
        <v>46.3</v>
      </c>
      <c r="R452" s="137"/>
      <c r="S452" s="137">
        <f t="shared" si="193"/>
        <v>0.70099999999999874</v>
      </c>
      <c r="T452" s="137">
        <f t="shared" si="181"/>
        <v>12.385999999999999</v>
      </c>
      <c r="U452" s="75"/>
      <c r="W452" s="27"/>
      <c r="X452">
        <f>VLOOKUP(A452,РАСЧЕТ!B:S,18,0)</f>
        <v>1.4820000995978515</v>
      </c>
      <c r="Y452" s="27">
        <f t="shared" si="194"/>
        <v>0</v>
      </c>
      <c r="AB452" t="s">
        <v>4007</v>
      </c>
      <c r="AC452" s="27">
        <f t="shared" si="186"/>
        <v>12.385999999999999</v>
      </c>
    </row>
    <row r="453" spans="1:29" x14ac:dyDescent="0.3">
      <c r="A453" s="69" t="s">
        <v>2037</v>
      </c>
      <c r="B453" s="138">
        <v>83.2</v>
      </c>
      <c r="C453" s="137">
        <v>22.343</v>
      </c>
      <c r="D453" s="137"/>
      <c r="E453" s="137"/>
      <c r="F453" s="137"/>
      <c r="G453" s="137"/>
      <c r="H453" s="137">
        <f t="shared" si="190"/>
        <v>2.6631189694717334</v>
      </c>
      <c r="I453" s="137">
        <f t="shared" si="192"/>
        <v>2.6631189694717334</v>
      </c>
      <c r="J453" s="137">
        <f t="shared" si="191"/>
        <v>25.006118969471732</v>
      </c>
      <c r="K453" s="137"/>
      <c r="L453" s="137">
        <f>VLOOKUP(A453,'Показ 16.11'!$B$2:$D$742,3,0)</f>
        <v>28.93</v>
      </c>
      <c r="M453" s="137" t="str">
        <f>VLOOKUP(A453,'31.12ЛК ПОКАЗ'!$B$15:$H$1504,7,0)</f>
        <v>-</v>
      </c>
      <c r="N453" s="137">
        <f>VLOOKUP(A453,'Показ 31.12'!$B$2:$D$742,3,0)</f>
        <v>30.66</v>
      </c>
      <c r="O453" s="137">
        <f t="shared" si="187"/>
        <v>30.66</v>
      </c>
      <c r="P453" s="137">
        <f t="shared" si="184"/>
        <v>1.7300000000000004</v>
      </c>
      <c r="Q453" s="137">
        <f t="shared" si="185"/>
        <v>83.2</v>
      </c>
      <c r="R453" s="137"/>
      <c r="S453" s="137">
        <f t="shared" si="193"/>
        <v>1.7300000000000004</v>
      </c>
      <c r="T453" s="137">
        <f t="shared" si="181"/>
        <v>30.66</v>
      </c>
      <c r="U453" s="75"/>
      <c r="W453" s="27"/>
      <c r="X453">
        <f>VLOOKUP(A453,РАСЧЕТ!B:S,18,0)</f>
        <v>2.6631189694717334</v>
      </c>
      <c r="Y453" s="27">
        <f t="shared" si="194"/>
        <v>0</v>
      </c>
      <c r="AB453" t="s">
        <v>4007</v>
      </c>
      <c r="AC453" s="27">
        <f t="shared" si="186"/>
        <v>30.66</v>
      </c>
    </row>
    <row r="454" spans="1:29" x14ac:dyDescent="0.3">
      <c r="A454" s="69" t="s">
        <v>1084</v>
      </c>
      <c r="B454" s="138">
        <v>35.700000000000003</v>
      </c>
      <c r="C454" s="137">
        <v>9.0530000000000008</v>
      </c>
      <c r="D454" s="137"/>
      <c r="E454" s="137"/>
      <c r="F454" s="137"/>
      <c r="G454" s="137"/>
      <c r="H454" s="137">
        <f t="shared" si="190"/>
        <v>1.1427085001218857</v>
      </c>
      <c r="I454" s="137">
        <f t="shared" si="192"/>
        <v>1.1427085001218857</v>
      </c>
      <c r="J454" s="137">
        <f t="shared" si="191"/>
        <v>10.195708500121887</v>
      </c>
      <c r="K454" s="137"/>
      <c r="L454" s="137">
        <f>VLOOKUP(A454,'Показ 16.11'!$B$2:$D$742,3,0)</f>
        <v>11.791</v>
      </c>
      <c r="M454" s="137" t="str">
        <f>VLOOKUP(A454,'31.12ЛК ПОКАЗ'!$B$15:$H$1504,7,0)</f>
        <v>-</v>
      </c>
      <c r="N454" s="137">
        <f>VLOOKUP(A454,'Показ 31.12'!$B$2:$D$742,3,0)</f>
        <v>12.497999999999999</v>
      </c>
      <c r="O454" s="137">
        <f t="shared" si="187"/>
        <v>12.497999999999999</v>
      </c>
      <c r="P454" s="137">
        <f t="shared" si="184"/>
        <v>0.70699999999999896</v>
      </c>
      <c r="Q454" s="137">
        <f t="shared" si="185"/>
        <v>35.700000000000003</v>
      </c>
      <c r="R454" s="137"/>
      <c r="S454" s="137">
        <f t="shared" si="193"/>
        <v>0.70699999999999896</v>
      </c>
      <c r="T454" s="137">
        <f t="shared" si="181"/>
        <v>12.497999999999999</v>
      </c>
      <c r="U454" s="75"/>
      <c r="W454" s="27"/>
      <c r="X454">
        <f>VLOOKUP(A454,РАСЧЕТ!B:S,18,0)</f>
        <v>1.1427085001218857</v>
      </c>
      <c r="Y454" s="27">
        <f t="shared" si="194"/>
        <v>0</v>
      </c>
      <c r="AB454" t="s">
        <v>4007</v>
      </c>
      <c r="AC454" s="27">
        <f t="shared" si="186"/>
        <v>12.497999999999999</v>
      </c>
    </row>
    <row r="455" spans="1:29" x14ac:dyDescent="0.3">
      <c r="A455" s="69" t="s">
        <v>1120</v>
      </c>
      <c r="B455" s="138">
        <v>31.7</v>
      </c>
      <c r="C455" s="137">
        <v>7.1420000000000003</v>
      </c>
      <c r="D455" s="137"/>
      <c r="E455" s="137"/>
      <c r="F455" s="137"/>
      <c r="G455" s="137"/>
      <c r="H455" s="137">
        <f t="shared" si="190"/>
        <v>1.0146739342818984</v>
      </c>
      <c r="I455" s="137">
        <f t="shared" si="192"/>
        <v>1.0146739342818984</v>
      </c>
      <c r="J455" s="137">
        <f t="shared" si="191"/>
        <v>8.1566739342818995</v>
      </c>
      <c r="K455" s="137"/>
      <c r="L455" s="137">
        <f>VLOOKUP(A455,'Показ 16.11'!$B$2:$D$742,3,0)</f>
        <v>10.574</v>
      </c>
      <c r="M455" s="137" t="str">
        <f>VLOOKUP(A455,'31.12ЛК ПОКАЗ'!$B$15:$H$1504,7,0)</f>
        <v>-</v>
      </c>
      <c r="N455" s="137">
        <f>VLOOKUP(A455,'Показ 31.12'!$B$2:$D$742,3,0)</f>
        <v>11.208</v>
      </c>
      <c r="O455" s="137">
        <f t="shared" si="187"/>
        <v>11.208</v>
      </c>
      <c r="P455" s="137">
        <f t="shared" si="184"/>
        <v>0.63400000000000034</v>
      </c>
      <c r="Q455" s="137">
        <f t="shared" si="185"/>
        <v>31.7</v>
      </c>
      <c r="R455" s="137"/>
      <c r="S455" s="137">
        <f t="shared" si="193"/>
        <v>0.63400000000000034</v>
      </c>
      <c r="T455" s="137">
        <f t="shared" si="181"/>
        <v>11.208</v>
      </c>
      <c r="U455" s="75"/>
      <c r="W455" s="27"/>
      <c r="X455">
        <f>VLOOKUP(A455,РАСЧЕТ!B:S,18,0)</f>
        <v>1.0146739342818984</v>
      </c>
      <c r="Y455" s="27">
        <f t="shared" si="194"/>
        <v>0</v>
      </c>
      <c r="AB455" t="s">
        <v>4007</v>
      </c>
      <c r="AC455" s="27">
        <f t="shared" si="186"/>
        <v>11.208</v>
      </c>
    </row>
    <row r="456" spans="1:29" x14ac:dyDescent="0.3">
      <c r="A456" s="69" t="s">
        <v>2487</v>
      </c>
      <c r="B456" s="138">
        <v>35.700000000000003</v>
      </c>
      <c r="C456" s="137">
        <v>11.54</v>
      </c>
      <c r="D456" s="137"/>
      <c r="E456" s="137"/>
      <c r="F456" s="137"/>
      <c r="G456" s="137"/>
      <c r="H456" s="137">
        <f t="shared" si="190"/>
        <v>1.1427085001218857</v>
      </c>
      <c r="I456" s="137">
        <f t="shared" si="192"/>
        <v>1.1427085001218857</v>
      </c>
      <c r="J456" s="137">
        <f t="shared" si="191"/>
        <v>12.682708500121885</v>
      </c>
      <c r="K456" s="137"/>
      <c r="L456" s="137">
        <f>VLOOKUP(A456,'Показ 16.11'!$B$2:$D$742,3,0)</f>
        <v>15.359</v>
      </c>
      <c r="M456" s="137" t="str">
        <f>VLOOKUP(A456,'31.12ЛК ПОКАЗ'!$B$15:$H$1504,7,0)</f>
        <v>-</v>
      </c>
      <c r="N456" s="137">
        <f>VLOOKUP(A456,'Показ 31.12'!$B$2:$D$742,3,0)</f>
        <v>16.280999999999999</v>
      </c>
      <c r="O456" s="137">
        <f t="shared" si="187"/>
        <v>16.280999999999999</v>
      </c>
      <c r="P456" s="137">
        <f t="shared" si="184"/>
        <v>0.92199999999999882</v>
      </c>
      <c r="Q456" s="137">
        <f t="shared" si="185"/>
        <v>35.700000000000003</v>
      </c>
      <c r="R456" s="137"/>
      <c r="S456" s="137">
        <f t="shared" si="193"/>
        <v>0.92199999999999882</v>
      </c>
      <c r="T456" s="137">
        <f t="shared" si="181"/>
        <v>16.280999999999999</v>
      </c>
      <c r="U456" s="75"/>
      <c r="W456" s="27"/>
      <c r="X456">
        <f>VLOOKUP(A456,РАСЧЕТ!B:S,18,0)</f>
        <v>1.1427085001218857</v>
      </c>
      <c r="Y456" s="27">
        <f t="shared" si="194"/>
        <v>0</v>
      </c>
      <c r="AB456" t="s">
        <v>4007</v>
      </c>
      <c r="AC456" s="27">
        <f t="shared" si="186"/>
        <v>16.280999999999999</v>
      </c>
    </row>
    <row r="457" spans="1:29" x14ac:dyDescent="0.3">
      <c r="A457" s="69" t="s">
        <v>994</v>
      </c>
      <c r="B457" s="138">
        <v>76.7</v>
      </c>
      <c r="C457" s="137">
        <v>35.716999999999999</v>
      </c>
      <c r="D457" s="137">
        <f>VLOOKUP(A457,'31.03ЛК ПОКАЗ'!$B$15:$J$1504,7,0)</f>
        <v>38.750999999999998</v>
      </c>
      <c r="E457" s="137">
        <f>D457</f>
        <v>38.750999999999998</v>
      </c>
      <c r="F457" s="137">
        <f>E457-C457</f>
        <v>3.0339999999999989</v>
      </c>
      <c r="G457" s="137">
        <f>B457</f>
        <v>76.7</v>
      </c>
      <c r="H457" s="137"/>
      <c r="I457" s="137">
        <f t="shared" si="192"/>
        <v>3.0339999999999989</v>
      </c>
      <c r="J457" s="137">
        <f t="shared" si="191"/>
        <v>38.750999999999998</v>
      </c>
      <c r="K457" s="137"/>
      <c r="L457" s="137">
        <f>VLOOKUP(A457,'Показ 16.11'!$B$2:$D$742,3,0)</f>
        <v>47.037999999999997</v>
      </c>
      <c r="M457" s="137" t="str">
        <f>VLOOKUP(A457,'31.12ЛК ПОКАЗ'!$B$15:$H$1504,7,0)</f>
        <v>-</v>
      </c>
      <c r="N457" s="137">
        <f>VLOOKUP(A457,'Показ 31.12'!$B$2:$D$742,3,0)</f>
        <v>49.86</v>
      </c>
      <c r="O457" s="137">
        <f t="shared" si="187"/>
        <v>49.86</v>
      </c>
      <c r="P457" s="137">
        <f t="shared" si="184"/>
        <v>2.8220000000000027</v>
      </c>
      <c r="Q457" s="137">
        <f t="shared" si="185"/>
        <v>76.7</v>
      </c>
      <c r="R457" s="137"/>
      <c r="S457" s="137">
        <f t="shared" si="193"/>
        <v>2.8220000000000027</v>
      </c>
      <c r="T457" s="137">
        <f t="shared" si="181"/>
        <v>49.86</v>
      </c>
      <c r="U457" s="75"/>
      <c r="W457" s="27"/>
      <c r="X457">
        <f>VLOOKUP(A457,РАСЧЕТ!B:S,18,0)</f>
        <v>3.0339999999999989</v>
      </c>
      <c r="Y457" s="27">
        <f t="shared" si="194"/>
        <v>0</v>
      </c>
      <c r="AB457" s="27">
        <f t="shared" ref="AB457:AB458" si="195">J457</f>
        <v>38.750999999999998</v>
      </c>
      <c r="AC457" s="27">
        <f t="shared" si="186"/>
        <v>49.86</v>
      </c>
    </row>
    <row r="458" spans="1:29" s="157" customFormat="1" x14ac:dyDescent="0.3">
      <c r="A458" s="153" t="s">
        <v>275</v>
      </c>
      <c r="B458" s="154">
        <v>33.1</v>
      </c>
      <c r="C458" s="155">
        <v>0.27201068464654821</v>
      </c>
      <c r="D458" s="155">
        <v>0.27201068464654821</v>
      </c>
      <c r="E458" s="155">
        <f>D458</f>
        <v>0.27201068464654821</v>
      </c>
      <c r="F458" s="155">
        <f>E458-C458</f>
        <v>0</v>
      </c>
      <c r="G458" s="155">
        <f>B458</f>
        <v>33.1</v>
      </c>
      <c r="H458" s="155"/>
      <c r="I458" s="137">
        <f t="shared" si="192"/>
        <v>0</v>
      </c>
      <c r="J458" s="155">
        <f t="shared" si="191"/>
        <v>0.27201068464654821</v>
      </c>
      <c r="K458" s="155"/>
      <c r="L458" s="155">
        <v>0.27201068464654821</v>
      </c>
      <c r="M458" s="155">
        <v>0.27201068464654821</v>
      </c>
      <c r="N458" s="155">
        <f>VLOOKUP(A458,'Показ 31.12'!$B$2:$D$742,3,0)</f>
        <v>5.9539999999999997</v>
      </c>
      <c r="O458" s="155">
        <f>M458</f>
        <v>0.27201068464654821</v>
      </c>
      <c r="P458" s="155">
        <f t="shared" si="184"/>
        <v>0</v>
      </c>
      <c r="Q458" s="155">
        <f t="shared" si="185"/>
        <v>33.1</v>
      </c>
      <c r="R458" s="155"/>
      <c r="S458" s="137">
        <f t="shared" si="193"/>
        <v>0</v>
      </c>
      <c r="T458" s="155">
        <f t="shared" si="181"/>
        <v>0.27201068464654821</v>
      </c>
      <c r="U458" s="156"/>
      <c r="W458" s="155"/>
      <c r="X458">
        <f>VLOOKUP(A458,РАСЧЕТ!B:S,18,0)</f>
        <v>0</v>
      </c>
      <c r="Y458" s="27">
        <f t="shared" si="194"/>
        <v>0</v>
      </c>
      <c r="AB458" s="27">
        <f t="shared" si="195"/>
        <v>0.27201068464654821</v>
      </c>
      <c r="AC458" s="27">
        <f t="shared" si="186"/>
        <v>0.27201068464654821</v>
      </c>
    </row>
    <row r="459" spans="1:29" x14ac:dyDescent="0.3">
      <c r="A459" s="69" t="s">
        <v>1963</v>
      </c>
      <c r="B459" s="138">
        <v>81.8</v>
      </c>
      <c r="C459" s="137">
        <v>5.2690000000000001</v>
      </c>
      <c r="D459" s="137"/>
      <c r="E459" s="137"/>
      <c r="F459" s="137"/>
      <c r="G459" s="137"/>
      <c r="H459" s="137">
        <f>B459*$H$797</f>
        <v>2.6183068714277375</v>
      </c>
      <c r="I459" s="137">
        <f t="shared" si="192"/>
        <v>2.6183068714277375</v>
      </c>
      <c r="J459" s="137">
        <f t="shared" si="191"/>
        <v>7.8873068714277377</v>
      </c>
      <c r="K459" s="137"/>
      <c r="L459" s="137">
        <f>VLOOKUP(A459,'Показ 16.11'!$B$2:$D$742,3,0)</f>
        <v>10.472</v>
      </c>
      <c r="M459" s="137" t="str">
        <f>VLOOKUP(A459,'31.12ЛК ПОКАЗ'!$B$15:$H$1504,7,0)</f>
        <v>-</v>
      </c>
      <c r="N459" s="137">
        <f>VLOOKUP(A459,'Показ 31.12'!$B$2:$D$742,3,0)</f>
        <v>11.1</v>
      </c>
      <c r="O459" s="137">
        <f t="shared" ref="O459:O464" si="196">N459</f>
        <v>11.1</v>
      </c>
      <c r="P459" s="137">
        <f t="shared" si="184"/>
        <v>0.62800000000000011</v>
      </c>
      <c r="Q459" s="137">
        <f t="shared" si="185"/>
        <v>81.8</v>
      </c>
      <c r="R459" s="137"/>
      <c r="S459" s="137">
        <f t="shared" si="193"/>
        <v>0.62800000000000011</v>
      </c>
      <c r="T459" s="137">
        <f t="shared" si="181"/>
        <v>11.1</v>
      </c>
      <c r="U459" s="75"/>
      <c r="W459" s="27"/>
      <c r="X459">
        <f>VLOOKUP(A459,РАСЧЕТ!B:S,18,0)</f>
        <v>2.6183068714277375</v>
      </c>
      <c r="Y459" s="27">
        <f t="shared" si="194"/>
        <v>0</v>
      </c>
      <c r="AB459" t="s">
        <v>4007</v>
      </c>
      <c r="AC459" s="27">
        <f t="shared" si="186"/>
        <v>11.1</v>
      </c>
    </row>
    <row r="460" spans="1:29" x14ac:dyDescent="0.3">
      <c r="A460" s="69" t="s">
        <v>1169</v>
      </c>
      <c r="B460" s="138">
        <v>34.4</v>
      </c>
      <c r="C460" s="137">
        <v>11.435</v>
      </c>
      <c r="D460" s="137">
        <f>VLOOKUP(A460,'31.03ЛК ПОКАЗ'!$B$15:$J$1504,9,0)</f>
        <v>13.27</v>
      </c>
      <c r="E460" s="137">
        <f>D460</f>
        <v>13.27</v>
      </c>
      <c r="F460" s="137">
        <f>E460-C460</f>
        <v>1.8349999999999991</v>
      </c>
      <c r="G460" s="137">
        <f>B460</f>
        <v>34.4</v>
      </c>
      <c r="H460" s="137"/>
      <c r="I460" s="137">
        <f t="shared" si="192"/>
        <v>1.8349999999999991</v>
      </c>
      <c r="J460" s="137">
        <f t="shared" si="191"/>
        <v>13.27</v>
      </c>
      <c r="K460" s="137"/>
      <c r="L460" s="137">
        <f>VLOOKUP(A460,'Показ 16.11'!$B$2:$D$742,3,0)</f>
        <v>14.183999999999999</v>
      </c>
      <c r="M460" s="137" t="str">
        <f>VLOOKUP(A460,'31.12ЛК ПОКАЗ'!$B$15:$H$1504,7,0)</f>
        <v>-</v>
      </c>
      <c r="N460" s="137">
        <f>VLOOKUP(A460,'Показ 31.12'!$B$2:$D$742,3,0)</f>
        <v>15.035</v>
      </c>
      <c r="O460" s="137">
        <f t="shared" si="196"/>
        <v>15.035</v>
      </c>
      <c r="P460" s="137">
        <f t="shared" si="184"/>
        <v>0.85100000000000087</v>
      </c>
      <c r="Q460" s="137">
        <f t="shared" si="185"/>
        <v>34.4</v>
      </c>
      <c r="R460" s="137"/>
      <c r="S460" s="137">
        <f t="shared" si="193"/>
        <v>0.85100000000000087</v>
      </c>
      <c r="T460" s="137">
        <f t="shared" si="181"/>
        <v>15.035</v>
      </c>
      <c r="U460" s="75"/>
      <c r="W460" s="27"/>
      <c r="X460">
        <f>VLOOKUP(A460,РАСЧЕТ!B:S,18,0)</f>
        <v>1.8349999999999991</v>
      </c>
      <c r="Y460" s="27">
        <f t="shared" si="194"/>
        <v>0</v>
      </c>
      <c r="AB460" s="27">
        <f>J460</f>
        <v>13.27</v>
      </c>
      <c r="AC460" s="27">
        <f t="shared" si="186"/>
        <v>15.035</v>
      </c>
    </row>
    <row r="461" spans="1:29" x14ac:dyDescent="0.3">
      <c r="A461" s="69" t="s">
        <v>996</v>
      </c>
      <c r="B461" s="138">
        <v>30.7</v>
      </c>
      <c r="C461" s="137">
        <v>5.6849999999999996</v>
      </c>
      <c r="D461" s="137"/>
      <c r="E461" s="137"/>
      <c r="F461" s="137"/>
      <c r="G461" s="137"/>
      <c r="H461" s="137">
        <f>B461*$H$797</f>
        <v>0.98266529282190163</v>
      </c>
      <c r="I461" s="137">
        <f t="shared" si="192"/>
        <v>0.98266529282190163</v>
      </c>
      <c r="J461" s="137">
        <f t="shared" si="191"/>
        <v>6.6676652928219013</v>
      </c>
      <c r="K461" s="137"/>
      <c r="L461" s="137">
        <f>VLOOKUP(A461,'Показ 16.11'!$B$2:$D$742,3,0)</f>
        <v>8.5489999999999995</v>
      </c>
      <c r="M461" s="137" t="str">
        <f>VLOOKUP(A461,'31.12ЛК ПОКАЗ'!$B$15:$H$1504,7,0)</f>
        <v>-</v>
      </c>
      <c r="N461" s="137">
        <f>VLOOKUP(A461,'Показ 31.12'!$B$2:$D$742,3,0)</f>
        <v>9.0619999999999994</v>
      </c>
      <c r="O461" s="137">
        <f t="shared" si="196"/>
        <v>9.0619999999999994</v>
      </c>
      <c r="P461" s="137">
        <f t="shared" si="184"/>
        <v>0.5129999999999999</v>
      </c>
      <c r="Q461" s="137">
        <f t="shared" si="185"/>
        <v>30.7</v>
      </c>
      <c r="R461" s="137"/>
      <c r="S461" s="137">
        <f t="shared" si="193"/>
        <v>0.5129999999999999</v>
      </c>
      <c r="T461" s="137">
        <f t="shared" si="181"/>
        <v>9.0619999999999994</v>
      </c>
      <c r="U461" s="75"/>
      <c r="W461" s="27"/>
      <c r="X461">
        <f>VLOOKUP(A461,РАСЧЕТ!B:S,18,0)</f>
        <v>0.98266529282190163</v>
      </c>
      <c r="Y461" s="27">
        <f t="shared" si="194"/>
        <v>0</v>
      </c>
      <c r="AB461" t="s">
        <v>4007</v>
      </c>
      <c r="AC461" s="27">
        <f t="shared" si="186"/>
        <v>9.0619999999999994</v>
      </c>
    </row>
    <row r="462" spans="1:29" x14ac:dyDescent="0.3">
      <c r="A462" s="69" t="s">
        <v>2402</v>
      </c>
      <c r="B462" s="138">
        <v>34.299999999999997</v>
      </c>
      <c r="C462" s="137">
        <v>7.8559999999999999</v>
      </c>
      <c r="D462" s="137"/>
      <c r="E462" s="137"/>
      <c r="F462" s="137"/>
      <c r="G462" s="137"/>
      <c r="H462" s="137">
        <f>B462*$H$797</f>
        <v>1.0978964020778901</v>
      </c>
      <c r="I462" s="137">
        <f t="shared" si="192"/>
        <v>1.0978964020778901</v>
      </c>
      <c r="J462" s="137">
        <f t="shared" si="191"/>
        <v>8.9538964020778895</v>
      </c>
      <c r="K462" s="137"/>
      <c r="L462" s="137">
        <f>VLOOKUP(A462,'Показ 16.11'!$B$2:$D$742,3,0)</f>
        <v>10.097</v>
      </c>
      <c r="M462" s="137">
        <f>VLOOKUP(A462,'31.12ЛК ПОКАЗ'!$B$15:$H$1504,7,0)</f>
        <v>10.124000000000001</v>
      </c>
      <c r="N462" s="137">
        <f>VLOOKUP(A462,'Показ 31.12'!$B$2:$D$742,3,0)</f>
        <v>10.702999999999999</v>
      </c>
      <c r="O462" s="137">
        <f t="shared" si="196"/>
        <v>10.702999999999999</v>
      </c>
      <c r="P462" s="137">
        <f t="shared" si="184"/>
        <v>0.60599999999999987</v>
      </c>
      <c r="Q462" s="137">
        <f t="shared" si="185"/>
        <v>34.299999999999997</v>
      </c>
      <c r="R462" s="137"/>
      <c r="S462" s="137">
        <f t="shared" si="193"/>
        <v>0.60599999999999987</v>
      </c>
      <c r="T462" s="137">
        <f t="shared" si="181"/>
        <v>10.702999999999999</v>
      </c>
      <c r="U462" s="75"/>
      <c r="W462" s="27"/>
      <c r="X462">
        <f>VLOOKUP(A462,РАСЧЕТ!B:S,18,0)</f>
        <v>1.0978964020778901</v>
      </c>
      <c r="Y462" s="27">
        <f t="shared" si="194"/>
        <v>0</v>
      </c>
      <c r="AB462" t="s">
        <v>4007</v>
      </c>
      <c r="AC462" s="27">
        <f t="shared" si="186"/>
        <v>10.702999999999999</v>
      </c>
    </row>
    <row r="463" spans="1:29" x14ac:dyDescent="0.3">
      <c r="A463" s="69" t="s">
        <v>2137</v>
      </c>
      <c r="B463" s="138">
        <v>75.7</v>
      </c>
      <c r="C463" s="137">
        <v>18.824000000000002</v>
      </c>
      <c r="D463" s="137">
        <f>VLOOKUP(A463,'31.03ЛК ПОКАЗ'!$B$15:$J$1504,9,0)</f>
        <v>21.634</v>
      </c>
      <c r="E463" s="137">
        <f>D463</f>
        <v>21.634</v>
      </c>
      <c r="F463" s="137">
        <f>E463-C463</f>
        <v>2.8099999999999987</v>
      </c>
      <c r="G463" s="137">
        <f>B463</f>
        <v>75.7</v>
      </c>
      <c r="H463" s="137"/>
      <c r="I463" s="137">
        <f t="shared" si="192"/>
        <v>2.8099999999999987</v>
      </c>
      <c r="J463" s="137">
        <f t="shared" si="191"/>
        <v>21.634</v>
      </c>
      <c r="K463" s="137"/>
      <c r="L463" s="137">
        <f>VLOOKUP(A463,'Показ 16.11'!$B$2:$D$742,3,0)</f>
        <v>23.611999999999998</v>
      </c>
      <c r="M463" s="137">
        <f>VLOOKUP(A463,'31.12ЛК ПОКАЗ'!$B$15:$H$1504,7,0)</f>
        <v>23.981000000000002</v>
      </c>
      <c r="N463" s="137">
        <f>VLOOKUP(A463,'Показ 31.12'!$B$2:$D$742,3,0)</f>
        <v>25.029</v>
      </c>
      <c r="O463" s="137">
        <f t="shared" si="196"/>
        <v>25.029</v>
      </c>
      <c r="P463" s="137">
        <f t="shared" si="184"/>
        <v>1.4170000000000016</v>
      </c>
      <c r="Q463" s="137">
        <f t="shared" si="185"/>
        <v>75.7</v>
      </c>
      <c r="R463" s="137"/>
      <c r="S463" s="137">
        <f t="shared" si="193"/>
        <v>1.4170000000000016</v>
      </c>
      <c r="T463" s="137">
        <f t="shared" si="181"/>
        <v>25.029</v>
      </c>
      <c r="U463" s="75"/>
      <c r="W463" s="27"/>
      <c r="X463">
        <f>VLOOKUP(A463,РАСЧЕТ!B:S,18,0)</f>
        <v>2.8099999999999987</v>
      </c>
      <c r="Y463" s="27">
        <f t="shared" si="194"/>
        <v>0</v>
      </c>
      <c r="AB463" s="27">
        <f>J463</f>
        <v>21.634</v>
      </c>
      <c r="AC463" s="27">
        <f t="shared" si="186"/>
        <v>25.029</v>
      </c>
    </row>
    <row r="464" spans="1:29" x14ac:dyDescent="0.3">
      <c r="A464" s="69" t="s">
        <v>2297</v>
      </c>
      <c r="B464" s="138">
        <v>81.8</v>
      </c>
      <c r="C464" s="137">
        <v>6.9139999999999997</v>
      </c>
      <c r="D464" s="137"/>
      <c r="E464" s="137"/>
      <c r="F464" s="137"/>
      <c r="G464" s="137"/>
      <c r="H464" s="137">
        <f>B464*$H$797</f>
        <v>2.6183068714277375</v>
      </c>
      <c r="I464" s="137">
        <f t="shared" si="192"/>
        <v>2.6183068714277375</v>
      </c>
      <c r="J464" s="137">
        <f t="shared" si="191"/>
        <v>9.5323068714277372</v>
      </c>
      <c r="K464" s="137"/>
      <c r="L464" s="137">
        <f>VLOOKUP(A464,'Показ 16.11'!$B$2:$D$742,3,0)</f>
        <v>10.868</v>
      </c>
      <c r="M464" s="137" t="str">
        <f>VLOOKUP(A464,'31.12ЛК ПОКАЗ'!$B$15:$H$1504,7,0)</f>
        <v>-</v>
      </c>
      <c r="N464" s="137">
        <f>VLOOKUP(A464,'Показ 31.12'!$B$2:$D$742,3,0)</f>
        <v>11.52</v>
      </c>
      <c r="O464" s="137">
        <f t="shared" si="196"/>
        <v>11.52</v>
      </c>
      <c r="P464" s="137">
        <f t="shared" si="184"/>
        <v>0.65199999999999925</v>
      </c>
      <c r="Q464" s="137">
        <f t="shared" si="185"/>
        <v>81.8</v>
      </c>
      <c r="R464" s="137"/>
      <c r="S464" s="137">
        <f t="shared" si="193"/>
        <v>0.65199999999999925</v>
      </c>
      <c r="T464" s="137">
        <f t="shared" si="181"/>
        <v>11.52</v>
      </c>
      <c r="U464" s="75"/>
      <c r="W464" s="27"/>
      <c r="X464">
        <f>VLOOKUP(A464,РАСЧЕТ!B:S,18,0)</f>
        <v>2.6183068714277375</v>
      </c>
      <c r="Y464" s="27">
        <f t="shared" si="194"/>
        <v>0</v>
      </c>
      <c r="AB464" t="s">
        <v>4007</v>
      </c>
      <c r="AC464" s="27">
        <f t="shared" si="186"/>
        <v>11.52</v>
      </c>
    </row>
    <row r="465" spans="1:29" x14ac:dyDescent="0.3">
      <c r="A465" s="69" t="s">
        <v>494</v>
      </c>
      <c r="B465" s="138">
        <v>34.4</v>
      </c>
      <c r="C465" s="137">
        <v>9.33</v>
      </c>
      <c r="D465" s="137">
        <f>VLOOKUP(A465,'31.03ЛК ПОКАЗ'!$B$15:$J$1504,9,0)</f>
        <v>10.56</v>
      </c>
      <c r="E465" s="137">
        <f>D465</f>
        <v>10.56</v>
      </c>
      <c r="F465" s="137">
        <f>E465-C465</f>
        <v>1.2300000000000004</v>
      </c>
      <c r="G465" s="137">
        <f>B465</f>
        <v>34.4</v>
      </c>
      <c r="H465" s="137"/>
      <c r="I465" s="137">
        <f t="shared" si="192"/>
        <v>1.2300000000000004</v>
      </c>
      <c r="J465" s="137">
        <f t="shared" si="191"/>
        <v>10.56</v>
      </c>
      <c r="K465" s="137"/>
      <c r="L465" s="136">
        <v>11.8</v>
      </c>
      <c r="M465" s="137">
        <f>VLOOKUP(A465,'31.12ЛК ПОКАЗ'!$B$15:$H$1504,7,0)</f>
        <v>12.2</v>
      </c>
      <c r="N465" s="137">
        <f>VLOOKUP(A465,'Показ 31.12'!$B$2:$D$742,3,0)</f>
        <v>13.266999999999999</v>
      </c>
      <c r="O465" s="137">
        <f>M465</f>
        <v>12.2</v>
      </c>
      <c r="P465" s="137">
        <f t="shared" si="184"/>
        <v>0.39999999999999858</v>
      </c>
      <c r="Q465" s="137">
        <f t="shared" si="185"/>
        <v>34.4</v>
      </c>
      <c r="R465" s="137"/>
      <c r="S465" s="137">
        <f t="shared" si="193"/>
        <v>0.39999999999999858</v>
      </c>
      <c r="T465" s="137">
        <f t="shared" si="181"/>
        <v>12.2</v>
      </c>
      <c r="U465" s="75"/>
      <c r="W465" s="27"/>
      <c r="X465">
        <f>VLOOKUP(A465,РАСЧЕТ!B:S,18,0)</f>
        <v>1.2300000000000004</v>
      </c>
      <c r="Y465" s="27">
        <f t="shared" si="194"/>
        <v>0</v>
      </c>
      <c r="AB465" s="27">
        <f>J465</f>
        <v>10.56</v>
      </c>
      <c r="AC465" s="27">
        <f t="shared" si="186"/>
        <v>12.2</v>
      </c>
    </row>
    <row r="466" spans="1:29" x14ac:dyDescent="0.3">
      <c r="A466" s="69" t="s">
        <v>2206</v>
      </c>
      <c r="B466" s="138">
        <v>30.7</v>
      </c>
      <c r="C466" s="137">
        <v>3.74</v>
      </c>
      <c r="D466" s="137"/>
      <c r="E466" s="137"/>
      <c r="F466" s="137"/>
      <c r="G466" s="137"/>
      <c r="H466" s="137">
        <f>B466*$H$797</f>
        <v>0.98266529282190163</v>
      </c>
      <c r="I466" s="137">
        <f t="shared" si="192"/>
        <v>0.98266529282190163</v>
      </c>
      <c r="J466" s="137">
        <f t="shared" si="191"/>
        <v>4.722665292821902</v>
      </c>
      <c r="K466" s="137"/>
      <c r="L466" s="137">
        <f>VLOOKUP(A466,'Показ 16.11'!$B$2:$D$742,3,0)</f>
        <v>4.5780000000000003</v>
      </c>
      <c r="M466" s="137" t="str">
        <f>VLOOKUP(A466,'31.12ЛК ПОКАЗ'!$B$15:$H$1504,7,0)</f>
        <v>-</v>
      </c>
      <c r="N466" s="137">
        <f>VLOOKUP(A466,'Показ 31.12'!$B$2:$D$742,3,0)</f>
        <v>4.8529999999999998</v>
      </c>
      <c r="O466" s="137">
        <f>N466</f>
        <v>4.8529999999999998</v>
      </c>
      <c r="P466" s="137">
        <f t="shared" si="184"/>
        <v>0.27499999999999947</v>
      </c>
      <c r="Q466" s="137">
        <f t="shared" si="185"/>
        <v>30.7</v>
      </c>
      <c r="R466" s="137"/>
      <c r="S466" s="137">
        <f t="shared" si="193"/>
        <v>0.27499999999999947</v>
      </c>
      <c r="T466" s="137">
        <f t="shared" si="181"/>
        <v>4.8529999999999998</v>
      </c>
      <c r="U466" s="75"/>
      <c r="W466" s="27"/>
      <c r="X466">
        <f>VLOOKUP(A466,РАСЧЕТ!B:S,18,0)</f>
        <v>0.98266529282190163</v>
      </c>
      <c r="Y466" s="27">
        <f t="shared" si="194"/>
        <v>0</v>
      </c>
      <c r="AB466" t="s">
        <v>4007</v>
      </c>
      <c r="AC466" s="27">
        <f t="shared" si="186"/>
        <v>4.8529999999999998</v>
      </c>
    </row>
    <row r="467" spans="1:29" x14ac:dyDescent="0.3">
      <c r="A467" s="69" t="s">
        <v>609</v>
      </c>
      <c r="B467" s="138">
        <v>34.299999999999997</v>
      </c>
      <c r="C467" s="137">
        <v>4.9649999999999999</v>
      </c>
      <c r="D467" s="137">
        <f>VLOOKUP(A467,'31.03ЛК ПОКАЗ'!$B$15:$J$1504,9,0)</f>
        <v>6.3419999999999996</v>
      </c>
      <c r="E467" s="137">
        <f>D467</f>
        <v>6.3419999999999996</v>
      </c>
      <c r="F467" s="137">
        <f>E467-C467</f>
        <v>1.3769999999999998</v>
      </c>
      <c r="G467" s="137">
        <f>B467</f>
        <v>34.299999999999997</v>
      </c>
      <c r="H467" s="137"/>
      <c r="I467" s="137">
        <f t="shared" si="192"/>
        <v>1.3769999999999998</v>
      </c>
      <c r="J467" s="137">
        <f t="shared" si="191"/>
        <v>6.3419999999999996</v>
      </c>
      <c r="K467" s="137"/>
      <c r="L467" s="137">
        <f>VLOOKUP(A467,'Показ 16.11'!$B$2:$D$742,3,0)</f>
        <v>7.1749999999999998</v>
      </c>
      <c r="M467" s="137">
        <f>VLOOKUP(A467,'31.12ЛК ПОКАЗ'!$B$15:$H$1504,7,0)</f>
        <v>7.2960000000000003</v>
      </c>
      <c r="N467" s="137">
        <f>VLOOKUP(A467,'Показ 31.12'!$B$2:$D$742,3,0)</f>
        <v>7.6059999999999999</v>
      </c>
      <c r="O467" s="137">
        <f>N467</f>
        <v>7.6059999999999999</v>
      </c>
      <c r="P467" s="137">
        <f t="shared" si="184"/>
        <v>0.43100000000000005</v>
      </c>
      <c r="Q467" s="137">
        <f t="shared" si="185"/>
        <v>34.299999999999997</v>
      </c>
      <c r="R467" s="137"/>
      <c r="S467" s="137">
        <f t="shared" si="193"/>
        <v>0.43100000000000005</v>
      </c>
      <c r="T467" s="137">
        <f t="shared" si="181"/>
        <v>7.6059999999999999</v>
      </c>
      <c r="U467" s="75"/>
      <c r="W467" s="27"/>
      <c r="X467">
        <f>VLOOKUP(A467,РАСЧЕТ!B:S,18,0)</f>
        <v>1.3769999999999998</v>
      </c>
      <c r="Y467" s="27">
        <f t="shared" si="194"/>
        <v>0</v>
      </c>
      <c r="AB467" s="27">
        <f>J467</f>
        <v>6.3419999999999996</v>
      </c>
      <c r="AC467" s="27">
        <f t="shared" si="186"/>
        <v>7.6059999999999999</v>
      </c>
    </row>
    <row r="468" spans="1:29" x14ac:dyDescent="0.3">
      <c r="A468" s="69" t="s">
        <v>2272</v>
      </c>
      <c r="B468" s="138">
        <v>75.7</v>
      </c>
      <c r="C468" s="137">
        <v>14.648999999999999</v>
      </c>
      <c r="D468" s="137"/>
      <c r="E468" s="137"/>
      <c r="F468" s="137"/>
      <c r="G468" s="137"/>
      <c r="H468" s="137">
        <f>B468*$H$797</f>
        <v>2.4230541585217575</v>
      </c>
      <c r="I468" s="137">
        <f t="shared" si="192"/>
        <v>2.4230541585217575</v>
      </c>
      <c r="J468" s="137">
        <f t="shared" si="191"/>
        <v>17.072054158521755</v>
      </c>
      <c r="K468" s="137"/>
      <c r="L468" s="137">
        <f>VLOOKUP(A468,'Показ 16.11'!$B$2:$D$742,3,0)</f>
        <v>19.411000000000001</v>
      </c>
      <c r="M468" s="137" t="str">
        <f>VLOOKUP(A468,'31.12ЛК ПОКАЗ'!$B$15:$H$1504,7,0)</f>
        <v>-</v>
      </c>
      <c r="N468" s="137">
        <f>VLOOKUP(A468,'Показ 31.12'!$B$2:$D$742,3,0)</f>
        <v>20.576000000000001</v>
      </c>
      <c r="O468" s="137">
        <f>N468</f>
        <v>20.576000000000001</v>
      </c>
      <c r="P468" s="137">
        <f t="shared" si="184"/>
        <v>1.1649999999999991</v>
      </c>
      <c r="Q468" s="137">
        <f t="shared" si="185"/>
        <v>75.7</v>
      </c>
      <c r="R468" s="137"/>
      <c r="S468" s="137">
        <f t="shared" si="193"/>
        <v>1.1649999999999991</v>
      </c>
      <c r="T468" s="137">
        <f t="shared" si="181"/>
        <v>20.576000000000001</v>
      </c>
      <c r="U468" s="75"/>
      <c r="W468" s="27"/>
      <c r="X468">
        <f>VLOOKUP(A468,РАСЧЕТ!B:S,18,0)</f>
        <v>2.4230541585217575</v>
      </c>
      <c r="Y468" s="27">
        <f t="shared" si="194"/>
        <v>0</v>
      </c>
      <c r="AB468" t="s">
        <v>4007</v>
      </c>
      <c r="AC468" s="27">
        <f t="shared" si="186"/>
        <v>20.576000000000001</v>
      </c>
    </row>
    <row r="469" spans="1:29" x14ac:dyDescent="0.3">
      <c r="A469" s="99" t="s">
        <v>205</v>
      </c>
      <c r="B469" s="138">
        <v>33.1</v>
      </c>
      <c r="C469" s="137">
        <v>5.7949999999999999</v>
      </c>
      <c r="D469" s="137"/>
      <c r="E469" s="137"/>
      <c r="F469" s="137"/>
      <c r="G469" s="137"/>
      <c r="H469" s="137">
        <f>B469*$H$797</f>
        <v>1.0594860323258939</v>
      </c>
      <c r="I469" s="137">
        <f t="shared" si="192"/>
        <v>1.0594860323258939</v>
      </c>
      <c r="J469" s="137">
        <f t="shared" si="191"/>
        <v>6.8544860323258936</v>
      </c>
      <c r="K469" s="137"/>
      <c r="L469" s="137"/>
      <c r="M469" s="137"/>
      <c r="N469" s="137"/>
      <c r="O469" s="137"/>
      <c r="P469" s="137"/>
      <c r="Q469" s="137"/>
      <c r="R469" s="137">
        <f>B469*$R$797</f>
        <v>0.465861149700591</v>
      </c>
      <c r="S469" s="137">
        <f t="shared" si="193"/>
        <v>0.465861149700591</v>
      </c>
      <c r="T469" s="137">
        <f>S469+J469</f>
        <v>7.3203471820264845</v>
      </c>
      <c r="U469" s="75"/>
      <c r="W469" s="27"/>
      <c r="X469">
        <f>VLOOKUP(A469,РАСЧЕТ!B:S,18,0)</f>
        <v>1.0594860323258939</v>
      </c>
      <c r="Y469" s="27">
        <f t="shared" si="194"/>
        <v>0</v>
      </c>
      <c r="AB469" t="s">
        <v>4007</v>
      </c>
      <c r="AC469" t="s">
        <v>4007</v>
      </c>
    </row>
    <row r="470" spans="1:29" x14ac:dyDescent="0.3">
      <c r="A470" s="69" t="s">
        <v>2428</v>
      </c>
      <c r="B470" s="138">
        <v>81.8</v>
      </c>
      <c r="C470" s="137">
        <v>18.094999999999999</v>
      </c>
      <c r="D470" s="137"/>
      <c r="E470" s="137"/>
      <c r="F470" s="137"/>
      <c r="G470" s="137"/>
      <c r="H470" s="137">
        <f>B470*$H$797</f>
        <v>2.6183068714277375</v>
      </c>
      <c r="I470" s="137">
        <f t="shared" si="192"/>
        <v>2.6183068714277375</v>
      </c>
      <c r="J470" s="137">
        <f t="shared" si="191"/>
        <v>20.713306871427736</v>
      </c>
      <c r="K470" s="137"/>
      <c r="L470" s="137">
        <f>VLOOKUP(A470,'Показ 16.11'!$B$2:$D$742,3,0)</f>
        <v>22.175999999999998</v>
      </c>
      <c r="M470" s="137" t="str">
        <f>VLOOKUP(A470,'31.12ЛК ПОКАЗ'!$B$15:$H$1504,7,0)</f>
        <v>-</v>
      </c>
      <c r="N470" s="137">
        <f>VLOOKUP(A470,'Показ 31.12'!$B$2:$D$742,3,0)</f>
        <v>23.507000000000001</v>
      </c>
      <c r="O470" s="137">
        <f>N470</f>
        <v>23.507000000000001</v>
      </c>
      <c r="P470" s="137">
        <f>O470-L470</f>
        <v>1.3310000000000031</v>
      </c>
      <c r="Q470" s="137">
        <f>B470</f>
        <v>81.8</v>
      </c>
      <c r="R470" s="137"/>
      <c r="S470" s="137">
        <f t="shared" si="193"/>
        <v>1.3310000000000031</v>
      </c>
      <c r="T470" s="137">
        <f>L470+S470</f>
        <v>23.507000000000001</v>
      </c>
      <c r="U470" s="75"/>
      <c r="W470" s="27"/>
      <c r="X470">
        <f>VLOOKUP(A470,РАСЧЕТ!B:S,18,0)</f>
        <v>2.6183068714277375</v>
      </c>
      <c r="Y470" s="27">
        <f t="shared" si="194"/>
        <v>0</v>
      </c>
      <c r="AB470" t="s">
        <v>4007</v>
      </c>
      <c r="AC470" s="27">
        <f t="shared" ref="AC470:AC474" si="197">T470</f>
        <v>23.507000000000001</v>
      </c>
    </row>
    <row r="471" spans="1:29" x14ac:dyDescent="0.3">
      <c r="A471" s="69" t="s">
        <v>2415</v>
      </c>
      <c r="B471" s="138">
        <v>34.4</v>
      </c>
      <c r="C471" s="137">
        <v>4.508</v>
      </c>
      <c r="D471" s="137">
        <f>VLOOKUP(A471,'31.03ЛК ПОКАЗ'!$B$15:$J$1504,9,0)</f>
        <v>5.6740000000000004</v>
      </c>
      <c r="E471" s="137">
        <f>D471</f>
        <v>5.6740000000000004</v>
      </c>
      <c r="F471" s="137">
        <f>E471-C471</f>
        <v>1.1660000000000004</v>
      </c>
      <c r="G471" s="137">
        <f>B471</f>
        <v>34.4</v>
      </c>
      <c r="H471" s="137"/>
      <c r="I471" s="137">
        <f t="shared" si="192"/>
        <v>1.1660000000000004</v>
      </c>
      <c r="J471" s="137">
        <f t="shared" si="191"/>
        <v>5.6740000000000004</v>
      </c>
      <c r="K471" s="137"/>
      <c r="L471" s="137">
        <f>VLOOKUP(A471,'Показ 16.11'!$B$2:$D$742,3,0)</f>
        <v>6.024</v>
      </c>
      <c r="M471" s="137">
        <f>VLOOKUP(A471,'31.12ЛК ПОКАЗ'!$B$15:$H$1504,7,0)</f>
        <v>6.0979999999999999</v>
      </c>
      <c r="N471" s="137">
        <f>VLOOKUP(A471,'Показ 31.12'!$B$2:$D$742,3,0)</f>
        <v>6.3849999999999998</v>
      </c>
      <c r="O471" s="137">
        <f>N471</f>
        <v>6.3849999999999998</v>
      </c>
      <c r="P471" s="137">
        <f>O471-L471</f>
        <v>0.36099999999999977</v>
      </c>
      <c r="Q471" s="137">
        <f>B471</f>
        <v>34.4</v>
      </c>
      <c r="R471" s="137"/>
      <c r="S471" s="137">
        <f t="shared" si="193"/>
        <v>0.36099999999999977</v>
      </c>
      <c r="T471" s="137">
        <f>L471+S471</f>
        <v>6.3849999999999998</v>
      </c>
      <c r="U471" s="75"/>
      <c r="W471" s="27"/>
      <c r="X471">
        <f>VLOOKUP(A471,РАСЧЕТ!B:S,18,0)</f>
        <v>1.1660000000000004</v>
      </c>
      <c r="Y471" s="27">
        <f t="shared" si="194"/>
        <v>0</v>
      </c>
      <c r="AB471" s="27">
        <f>J471</f>
        <v>5.6740000000000004</v>
      </c>
      <c r="AC471" s="27">
        <f t="shared" si="197"/>
        <v>6.3849999999999998</v>
      </c>
    </row>
    <row r="472" spans="1:29" x14ac:dyDescent="0.3">
      <c r="A472" s="69" t="s">
        <v>687</v>
      </c>
      <c r="B472" s="138">
        <v>30.7</v>
      </c>
      <c r="C472" s="137">
        <v>2.9289999999999998</v>
      </c>
      <c r="D472" s="137"/>
      <c r="E472" s="137"/>
      <c r="F472" s="137"/>
      <c r="G472" s="137"/>
      <c r="H472" s="137">
        <f t="shared" ref="H472:H484" si="198">B472*$H$797</f>
        <v>0.98266529282190163</v>
      </c>
      <c r="I472" s="137">
        <f t="shared" si="192"/>
        <v>0.98266529282190163</v>
      </c>
      <c r="J472" s="137">
        <f t="shared" si="191"/>
        <v>3.9116652928219016</v>
      </c>
      <c r="K472" s="137"/>
      <c r="L472" s="137">
        <f>VLOOKUP(A472,'Показ 16.11'!$B$2:$D$742,3,0)</f>
        <v>4.5170000000000003</v>
      </c>
      <c r="M472" s="137" t="str">
        <f>VLOOKUP(A472,'31.12ЛК ПОКАЗ'!$B$15:$H$1504,7,0)</f>
        <v>-</v>
      </c>
      <c r="N472" s="137">
        <f>VLOOKUP(A472,'Показ 31.12'!$B$2:$D$742,3,0)</f>
        <v>4.7880000000000003</v>
      </c>
      <c r="O472" s="137">
        <f>N472</f>
        <v>4.7880000000000003</v>
      </c>
      <c r="P472" s="137">
        <f>O472-L472</f>
        <v>0.27099999999999991</v>
      </c>
      <c r="Q472" s="137">
        <f>B472</f>
        <v>30.7</v>
      </c>
      <c r="R472" s="137"/>
      <c r="S472" s="137">
        <f t="shared" si="193"/>
        <v>0.27099999999999991</v>
      </c>
      <c r="T472" s="137">
        <f>L472+S472</f>
        <v>4.7880000000000003</v>
      </c>
      <c r="U472" s="75"/>
      <c r="W472" s="27"/>
      <c r="X472">
        <f>VLOOKUP(A472,РАСЧЕТ!B:S,18,0)</f>
        <v>0.98266529282190163</v>
      </c>
      <c r="Y472" s="27">
        <f t="shared" si="194"/>
        <v>0</v>
      </c>
      <c r="AB472" t="s">
        <v>4007</v>
      </c>
      <c r="AC472" s="27">
        <f t="shared" si="197"/>
        <v>4.7880000000000003</v>
      </c>
    </row>
    <row r="473" spans="1:29" x14ac:dyDescent="0.3">
      <c r="A473" s="69" t="s">
        <v>2511</v>
      </c>
      <c r="B473" s="138">
        <v>34.299999999999997</v>
      </c>
      <c r="C473" s="137">
        <v>7.1520000000000001</v>
      </c>
      <c r="D473" s="137"/>
      <c r="E473" s="137"/>
      <c r="F473" s="137"/>
      <c r="G473" s="137"/>
      <c r="H473" s="137">
        <f t="shared" si="198"/>
        <v>1.0978964020778901</v>
      </c>
      <c r="I473" s="137">
        <f t="shared" si="192"/>
        <v>1.0978964020778901</v>
      </c>
      <c r="J473" s="137">
        <f t="shared" si="191"/>
        <v>8.2498964020778907</v>
      </c>
      <c r="K473" s="137"/>
      <c r="L473" s="137">
        <f>VLOOKUP(A473,'Показ 16.11'!$B$2:$D$742,3,0)</f>
        <v>9.6020000000000003</v>
      </c>
      <c r="M473" s="137" t="str">
        <f>VLOOKUP(A473,'31.12ЛК ПОКАЗ'!$B$15:$H$1504,7,0)</f>
        <v>-</v>
      </c>
      <c r="N473" s="137">
        <f>VLOOKUP(A473,'Показ 31.12'!$B$2:$D$742,3,0)</f>
        <v>10.178000000000001</v>
      </c>
      <c r="O473" s="137">
        <f>N473</f>
        <v>10.178000000000001</v>
      </c>
      <c r="P473" s="137">
        <f>O473-L473</f>
        <v>0.57600000000000051</v>
      </c>
      <c r="Q473" s="137">
        <f>B473</f>
        <v>34.299999999999997</v>
      </c>
      <c r="R473" s="137"/>
      <c r="S473" s="137">
        <f t="shared" si="193"/>
        <v>0.57600000000000051</v>
      </c>
      <c r="T473" s="137">
        <f>L473+S473</f>
        <v>10.178000000000001</v>
      </c>
      <c r="U473" s="75"/>
      <c r="W473" s="27"/>
      <c r="X473">
        <f>VLOOKUP(A473,РАСЧЕТ!B:S,18,0)</f>
        <v>1.0978964020778901</v>
      </c>
      <c r="Y473" s="27">
        <f t="shared" si="194"/>
        <v>0</v>
      </c>
      <c r="AB473" t="s">
        <v>4007</v>
      </c>
      <c r="AC473" s="27">
        <f t="shared" si="197"/>
        <v>10.178000000000001</v>
      </c>
    </row>
    <row r="474" spans="1:29" x14ac:dyDescent="0.3">
      <c r="A474" s="69" t="s">
        <v>2404</v>
      </c>
      <c r="B474" s="138">
        <v>75.7</v>
      </c>
      <c r="C474" s="137">
        <v>9.8089999999999993</v>
      </c>
      <c r="D474" s="137"/>
      <c r="E474" s="137"/>
      <c r="F474" s="137"/>
      <c r="G474" s="137"/>
      <c r="H474" s="137">
        <f t="shared" si="198"/>
        <v>2.4230541585217575</v>
      </c>
      <c r="I474" s="137">
        <f t="shared" si="192"/>
        <v>2.4230541585217575</v>
      </c>
      <c r="J474" s="137">
        <f t="shared" si="191"/>
        <v>12.232054158521757</v>
      </c>
      <c r="K474" s="137"/>
      <c r="L474" s="137">
        <f>VLOOKUP(A474,'Показ 16.11'!$B$2:$D$742,3,0)</f>
        <v>14.798999999999999</v>
      </c>
      <c r="M474" s="137" t="str">
        <f>VLOOKUP(A474,'31.12ЛК ПОКАЗ'!$B$15:$H$1504,7,0)</f>
        <v>-</v>
      </c>
      <c r="N474" s="137">
        <f>VLOOKUP(A474,'Показ 31.12'!$B$2:$D$742,3,0)</f>
        <v>15.686999999999999</v>
      </c>
      <c r="O474" s="137">
        <f>N474</f>
        <v>15.686999999999999</v>
      </c>
      <c r="P474" s="137">
        <f>O474-L474</f>
        <v>0.8879999999999999</v>
      </c>
      <c r="Q474" s="137">
        <f>B474</f>
        <v>75.7</v>
      </c>
      <c r="R474" s="137"/>
      <c r="S474" s="137">
        <f t="shared" si="193"/>
        <v>0.8879999999999999</v>
      </c>
      <c r="T474" s="137">
        <f>L474+S474</f>
        <v>15.686999999999999</v>
      </c>
      <c r="U474" s="75"/>
      <c r="W474" s="27"/>
      <c r="X474">
        <f>VLOOKUP(A474,РАСЧЕТ!B:S,18,0)</f>
        <v>2.4230541585217575</v>
      </c>
      <c r="Y474" s="27">
        <f t="shared" si="194"/>
        <v>0</v>
      </c>
      <c r="AB474" t="s">
        <v>4007</v>
      </c>
      <c r="AC474" s="27">
        <f t="shared" si="197"/>
        <v>15.686999999999999</v>
      </c>
    </row>
    <row r="475" spans="1:29" x14ac:dyDescent="0.3">
      <c r="A475" s="69" t="s">
        <v>1315</v>
      </c>
      <c r="B475" s="138">
        <v>81.8</v>
      </c>
      <c r="C475" s="137">
        <v>5.4359999999999999</v>
      </c>
      <c r="D475" s="137"/>
      <c r="E475" s="137"/>
      <c r="F475" s="137"/>
      <c r="G475" s="137"/>
      <c r="H475" s="137">
        <f t="shared" si="198"/>
        <v>2.6183068714277375</v>
      </c>
      <c r="I475" s="137">
        <f t="shared" si="192"/>
        <v>2.6183068714277375</v>
      </c>
      <c r="J475" s="137">
        <f t="shared" si="191"/>
        <v>8.0543068714277375</v>
      </c>
      <c r="K475" s="137"/>
      <c r="L475" s="137"/>
      <c r="M475" s="137" t="str">
        <f>VLOOKUP(A475,'31.12ЛК ПОКАЗ'!$B$15:$H$1504,7,0)</f>
        <v>-</v>
      </c>
      <c r="N475" s="137"/>
      <c r="O475" s="137"/>
      <c r="P475" s="137"/>
      <c r="Q475" s="137"/>
      <c r="R475" s="137">
        <f>B475*$R$797</f>
        <v>1.1512822370244211</v>
      </c>
      <c r="S475" s="137">
        <f t="shared" si="193"/>
        <v>1.1512822370244211</v>
      </c>
      <c r="T475" s="137">
        <f>S475+J475</f>
        <v>9.2055891084521591</v>
      </c>
      <c r="U475" s="75"/>
      <c r="W475" s="27"/>
      <c r="X475">
        <f>VLOOKUP(A475,РАСЧЕТ!B:S,18,0)</f>
        <v>2.6183068714277375</v>
      </c>
      <c r="Y475" s="27">
        <f t="shared" si="194"/>
        <v>0</v>
      </c>
      <c r="AB475" t="s">
        <v>4007</v>
      </c>
      <c r="AC475" t="s">
        <v>4007</v>
      </c>
    </row>
    <row r="476" spans="1:29" x14ac:dyDescent="0.3">
      <c r="A476" s="69" t="s">
        <v>496</v>
      </c>
      <c r="B476" s="138">
        <v>34.4</v>
      </c>
      <c r="C476" s="137">
        <v>4.3890000000000002</v>
      </c>
      <c r="D476" s="137"/>
      <c r="E476" s="137"/>
      <c r="F476" s="137"/>
      <c r="G476" s="137"/>
      <c r="H476" s="137">
        <f t="shared" si="198"/>
        <v>1.1010972662238896</v>
      </c>
      <c r="I476" s="137">
        <f t="shared" si="192"/>
        <v>1.1010972662238896</v>
      </c>
      <c r="J476" s="137">
        <f t="shared" si="191"/>
        <v>5.4900972662238896</v>
      </c>
      <c r="K476" s="137"/>
      <c r="L476" s="137">
        <f>VLOOKUP(A476,'Показ 16.11'!$B$2:$D$742,3,0)</f>
        <v>5.851</v>
      </c>
      <c r="M476" s="137" t="str">
        <f>VLOOKUP(A476,'31.12ЛК ПОКАЗ'!$B$15:$H$1504,7,0)</f>
        <v>-</v>
      </c>
      <c r="N476" s="137">
        <f>VLOOKUP(A476,'Показ 31.12'!$B$2:$D$742,3,0)</f>
        <v>6.202</v>
      </c>
      <c r="O476" s="137">
        <f t="shared" ref="O476:O483" si="199">N476</f>
        <v>6.202</v>
      </c>
      <c r="P476" s="137">
        <f t="shared" ref="P476:P483" si="200">O476-L476</f>
        <v>0.35099999999999998</v>
      </c>
      <c r="Q476" s="137">
        <f t="shared" ref="Q476:Q483" si="201">B476</f>
        <v>34.4</v>
      </c>
      <c r="R476" s="137"/>
      <c r="S476" s="137">
        <f t="shared" si="193"/>
        <v>0.35099999999999998</v>
      </c>
      <c r="T476" s="137">
        <f t="shared" ref="T476:T483" si="202">L476+S476</f>
        <v>6.202</v>
      </c>
      <c r="U476" s="75"/>
      <c r="W476" s="27"/>
      <c r="X476">
        <f>VLOOKUP(A476,РАСЧЕТ!B:S,18,0)</f>
        <v>1.1010972662238896</v>
      </c>
      <c r="Y476" s="27">
        <f t="shared" si="194"/>
        <v>0</v>
      </c>
      <c r="AB476" t="s">
        <v>4007</v>
      </c>
      <c r="AC476" s="27">
        <f t="shared" ref="AC476:AC483" si="203">T476</f>
        <v>6.202</v>
      </c>
    </row>
    <row r="477" spans="1:29" x14ac:dyDescent="0.3">
      <c r="A477" s="69" t="s">
        <v>2424</v>
      </c>
      <c r="B477" s="138">
        <v>30.7</v>
      </c>
      <c r="C477" s="137">
        <v>5.5069999999999997</v>
      </c>
      <c r="D477" s="137"/>
      <c r="E477" s="137"/>
      <c r="F477" s="137"/>
      <c r="G477" s="137"/>
      <c r="H477" s="137">
        <f t="shared" si="198"/>
        <v>0.98266529282190163</v>
      </c>
      <c r="I477" s="137">
        <f t="shared" si="192"/>
        <v>0.98266529282190163</v>
      </c>
      <c r="J477" s="137">
        <f t="shared" si="191"/>
        <v>6.4896652928219014</v>
      </c>
      <c r="K477" s="137"/>
      <c r="L477" s="137">
        <f>VLOOKUP(A477,'Показ 16.11'!$B$2:$D$742,3,0)</f>
        <v>7.9</v>
      </c>
      <c r="M477" s="137" t="str">
        <f>VLOOKUP(A477,'31.12ЛК ПОКАЗ'!$B$15:$H$1504,7,0)</f>
        <v>-</v>
      </c>
      <c r="N477" s="137">
        <f>VLOOKUP(A477,'Показ 31.12'!$B$2:$D$742,3,0)</f>
        <v>8.3740000000000006</v>
      </c>
      <c r="O477" s="137">
        <f t="shared" si="199"/>
        <v>8.3740000000000006</v>
      </c>
      <c r="P477" s="137">
        <f t="shared" si="200"/>
        <v>0.4740000000000002</v>
      </c>
      <c r="Q477" s="137">
        <f t="shared" si="201"/>
        <v>30.7</v>
      </c>
      <c r="R477" s="137"/>
      <c r="S477" s="137">
        <f t="shared" si="193"/>
        <v>0.4740000000000002</v>
      </c>
      <c r="T477" s="137">
        <f t="shared" si="202"/>
        <v>8.3740000000000006</v>
      </c>
      <c r="U477" s="75"/>
      <c r="W477" s="27"/>
      <c r="X477">
        <f>VLOOKUP(A477,РАСЧЕТ!B:S,18,0)</f>
        <v>0.98266529282190163</v>
      </c>
      <c r="Y477" s="27">
        <f t="shared" si="194"/>
        <v>0</v>
      </c>
      <c r="AB477" t="s">
        <v>4007</v>
      </c>
      <c r="AC477" s="27">
        <f t="shared" si="203"/>
        <v>8.3740000000000006</v>
      </c>
    </row>
    <row r="478" spans="1:29" x14ac:dyDescent="0.3">
      <c r="A478" s="69" t="s">
        <v>2095</v>
      </c>
      <c r="B478" s="138">
        <v>34.299999999999997</v>
      </c>
      <c r="C478" s="137">
        <v>10.172000000000001</v>
      </c>
      <c r="D478" s="137"/>
      <c r="E478" s="137"/>
      <c r="F478" s="137"/>
      <c r="G478" s="137"/>
      <c r="H478" s="137">
        <f t="shared" si="198"/>
        <v>1.0978964020778901</v>
      </c>
      <c r="I478" s="137">
        <f t="shared" si="192"/>
        <v>1.0978964020778901</v>
      </c>
      <c r="J478" s="137">
        <f t="shared" si="191"/>
        <v>11.26989640207789</v>
      </c>
      <c r="K478" s="137"/>
      <c r="L478" s="137">
        <f>VLOOKUP(A478,'Показ 16.11'!$B$2:$D$742,3,0)</f>
        <v>13.484999999999999</v>
      </c>
      <c r="M478" s="137" t="str">
        <f>VLOOKUP(A478,'31.12ЛК ПОКАЗ'!$B$15:$H$1504,7,0)</f>
        <v>-</v>
      </c>
      <c r="N478" s="137">
        <f>VLOOKUP(A478,'Показ 31.12'!$B$2:$D$742,3,0)</f>
        <v>14.294</v>
      </c>
      <c r="O478" s="137">
        <f t="shared" si="199"/>
        <v>14.294</v>
      </c>
      <c r="P478" s="137">
        <f t="shared" si="200"/>
        <v>0.80900000000000105</v>
      </c>
      <c r="Q478" s="137">
        <f t="shared" si="201"/>
        <v>34.299999999999997</v>
      </c>
      <c r="R478" s="137"/>
      <c r="S478" s="137">
        <f t="shared" si="193"/>
        <v>0.80900000000000105</v>
      </c>
      <c r="T478" s="137">
        <f t="shared" si="202"/>
        <v>14.294</v>
      </c>
      <c r="U478" s="75"/>
      <c r="W478" s="27"/>
      <c r="X478">
        <f>VLOOKUP(A478,РАСЧЕТ!B:S,18,0)</f>
        <v>1.0978964020778901</v>
      </c>
      <c r="Y478" s="27">
        <f t="shared" si="194"/>
        <v>0</v>
      </c>
      <c r="AB478" t="s">
        <v>4007</v>
      </c>
      <c r="AC478" s="27">
        <f t="shared" si="203"/>
        <v>14.294</v>
      </c>
    </row>
    <row r="479" spans="1:29" x14ac:dyDescent="0.3">
      <c r="A479" s="69" t="s">
        <v>1546</v>
      </c>
      <c r="B479" s="138">
        <v>75.7</v>
      </c>
      <c r="C479" s="137">
        <v>17.042999999999999</v>
      </c>
      <c r="D479" s="137"/>
      <c r="E479" s="137"/>
      <c r="F479" s="137"/>
      <c r="G479" s="137"/>
      <c r="H479" s="137">
        <f t="shared" si="198"/>
        <v>2.4230541585217575</v>
      </c>
      <c r="I479" s="137">
        <f t="shared" si="192"/>
        <v>2.4230541585217575</v>
      </c>
      <c r="J479" s="137">
        <f t="shared" si="191"/>
        <v>19.466054158521757</v>
      </c>
      <c r="K479" s="137"/>
      <c r="L479" s="137">
        <f>VLOOKUP(A479,'Показ 16.11'!$B$2:$D$742,3,0)</f>
        <v>23.896999999999998</v>
      </c>
      <c r="M479" s="137" t="str">
        <f>VLOOKUP(A479,'31.12ЛК ПОКАЗ'!$B$15:$H$1504,7,0)</f>
        <v>-</v>
      </c>
      <c r="N479" s="137">
        <f>VLOOKUP(A479,'Показ 31.12'!$B$2:$D$742,3,0)</f>
        <v>25.311</v>
      </c>
      <c r="O479" s="137">
        <f t="shared" si="199"/>
        <v>25.311</v>
      </c>
      <c r="P479" s="137">
        <f t="shared" si="200"/>
        <v>1.4140000000000015</v>
      </c>
      <c r="Q479" s="137">
        <f t="shared" si="201"/>
        <v>75.7</v>
      </c>
      <c r="R479" s="137"/>
      <c r="S479" s="137">
        <f t="shared" si="193"/>
        <v>1.4140000000000015</v>
      </c>
      <c r="T479" s="137">
        <f t="shared" si="202"/>
        <v>25.311</v>
      </c>
      <c r="U479" s="75"/>
      <c r="W479" s="27"/>
      <c r="X479">
        <f>VLOOKUP(A479,РАСЧЕТ!B:S,18,0)</f>
        <v>2.4230541585217575</v>
      </c>
      <c r="Y479" s="27">
        <f t="shared" si="194"/>
        <v>0</v>
      </c>
      <c r="AB479" t="s">
        <v>4007</v>
      </c>
      <c r="AC479" s="27">
        <f t="shared" si="203"/>
        <v>25.311</v>
      </c>
    </row>
    <row r="480" spans="1:29" x14ac:dyDescent="0.3">
      <c r="A480" s="69" t="s">
        <v>120</v>
      </c>
      <c r="B480" s="138">
        <v>36.700000000000003</v>
      </c>
      <c r="C480" s="137">
        <v>2.66</v>
      </c>
      <c r="D480" s="137"/>
      <c r="E480" s="137"/>
      <c r="F480" s="137"/>
      <c r="G480" s="137"/>
      <c r="H480" s="137">
        <f t="shared" si="198"/>
        <v>1.1747171415818825</v>
      </c>
      <c r="I480" s="137">
        <f t="shared" si="192"/>
        <v>1.1747171415818825</v>
      </c>
      <c r="J480" s="137">
        <f t="shared" si="191"/>
        <v>3.8347171415818826</v>
      </c>
      <c r="K480" s="137"/>
      <c r="L480" s="137">
        <f>VLOOKUP(A480,'Показ 16.11'!$B$2:$D$742,3,0)</f>
        <v>4.5999999999999996</v>
      </c>
      <c r="M480" s="137" t="str">
        <f>VLOOKUP(A480,'31.12ЛК ПОКАЗ'!$B$15:$H$1504,7,0)</f>
        <v>-</v>
      </c>
      <c r="N480" s="137">
        <f>VLOOKUP(A480,'Показ 31.12'!$B$2:$D$742,3,0)</f>
        <v>4.8760000000000003</v>
      </c>
      <c r="O480" s="137">
        <f t="shared" si="199"/>
        <v>4.8760000000000003</v>
      </c>
      <c r="P480" s="137">
        <f t="shared" si="200"/>
        <v>0.27600000000000069</v>
      </c>
      <c r="Q480" s="137">
        <f t="shared" si="201"/>
        <v>36.700000000000003</v>
      </c>
      <c r="R480" s="137"/>
      <c r="S480" s="137">
        <f t="shared" si="193"/>
        <v>0.27600000000000069</v>
      </c>
      <c r="T480" s="137">
        <f t="shared" si="202"/>
        <v>4.8760000000000003</v>
      </c>
      <c r="U480" s="75"/>
      <c r="W480" s="27"/>
      <c r="X480">
        <f>VLOOKUP(A480,РАСЧЕТ!B:S,18,0)</f>
        <v>1.1747171415818825</v>
      </c>
      <c r="Y480" s="27">
        <f t="shared" si="194"/>
        <v>0</v>
      </c>
      <c r="AB480" t="s">
        <v>4007</v>
      </c>
      <c r="AC480" s="27">
        <f t="shared" si="203"/>
        <v>4.8760000000000003</v>
      </c>
    </row>
    <row r="481" spans="1:29" x14ac:dyDescent="0.3">
      <c r="A481" s="69" t="s">
        <v>810</v>
      </c>
      <c r="B481" s="138">
        <v>81.8</v>
      </c>
      <c r="C481" s="137">
        <v>14.69</v>
      </c>
      <c r="D481" s="137"/>
      <c r="E481" s="137"/>
      <c r="F481" s="137"/>
      <c r="G481" s="137"/>
      <c r="H481" s="137">
        <f t="shared" si="198"/>
        <v>2.6183068714277375</v>
      </c>
      <c r="I481" s="137">
        <f t="shared" si="192"/>
        <v>2.6183068714277375</v>
      </c>
      <c r="J481" s="137">
        <f t="shared" si="191"/>
        <v>17.308306871427739</v>
      </c>
      <c r="K481" s="137"/>
      <c r="L481" s="137">
        <f>VLOOKUP(A481,'Показ 16.11'!$B$2:$D$742,3,0)</f>
        <v>20.632999999999999</v>
      </c>
      <c r="M481" s="137" t="str">
        <f>VLOOKUP(A481,'31.12ЛК ПОКАЗ'!$B$15:$H$1504,7,0)</f>
        <v>-</v>
      </c>
      <c r="N481" s="137">
        <f>VLOOKUP(A481,'Показ 31.12'!$B$2:$D$742,3,0)</f>
        <v>21.861000000000001</v>
      </c>
      <c r="O481" s="137">
        <f t="shared" si="199"/>
        <v>21.861000000000001</v>
      </c>
      <c r="P481" s="137">
        <f t="shared" si="200"/>
        <v>1.2280000000000015</v>
      </c>
      <c r="Q481" s="137">
        <f t="shared" si="201"/>
        <v>81.8</v>
      </c>
      <c r="R481" s="137"/>
      <c r="S481" s="137">
        <f t="shared" si="193"/>
        <v>1.2280000000000015</v>
      </c>
      <c r="T481" s="137">
        <f t="shared" si="202"/>
        <v>21.861000000000001</v>
      </c>
      <c r="U481" s="75"/>
      <c r="W481" s="27"/>
      <c r="X481">
        <f>VLOOKUP(A481,РАСЧЕТ!B:S,18,0)</f>
        <v>2.6183068714277375</v>
      </c>
      <c r="Y481" s="27">
        <f t="shared" si="194"/>
        <v>0</v>
      </c>
      <c r="AB481" t="s">
        <v>4007</v>
      </c>
      <c r="AC481" s="27">
        <f t="shared" si="203"/>
        <v>21.861000000000001</v>
      </c>
    </row>
    <row r="482" spans="1:29" x14ac:dyDescent="0.3">
      <c r="A482" s="69" t="s">
        <v>2065</v>
      </c>
      <c r="B482" s="138">
        <v>34.4</v>
      </c>
      <c r="C482" s="137">
        <v>8.4079999999999995</v>
      </c>
      <c r="D482" s="137"/>
      <c r="E482" s="137"/>
      <c r="F482" s="137"/>
      <c r="G482" s="137"/>
      <c r="H482" s="137">
        <f t="shared" si="198"/>
        <v>1.1010972662238896</v>
      </c>
      <c r="I482" s="137">
        <f t="shared" si="192"/>
        <v>1.1010972662238896</v>
      </c>
      <c r="J482" s="137">
        <f t="shared" si="191"/>
        <v>9.5090972662238897</v>
      </c>
      <c r="K482" s="137"/>
      <c r="L482" s="137">
        <f>VLOOKUP(A482,'Показ 16.11'!$B$2:$D$742,3,0)</f>
        <v>11.930999999999999</v>
      </c>
      <c r="M482" s="137" t="str">
        <f>VLOOKUP(A482,'31.12ЛК ПОКАЗ'!$B$15:$H$1504,7,0)</f>
        <v>-</v>
      </c>
      <c r="N482" s="137">
        <f>VLOOKUP(A482,'Показ 31.12'!$B$2:$D$742,3,0)</f>
        <v>12.647</v>
      </c>
      <c r="O482" s="137">
        <f t="shared" si="199"/>
        <v>12.647</v>
      </c>
      <c r="P482" s="137">
        <f t="shared" si="200"/>
        <v>0.71600000000000108</v>
      </c>
      <c r="Q482" s="137">
        <f t="shared" si="201"/>
        <v>34.4</v>
      </c>
      <c r="R482" s="137"/>
      <c r="S482" s="137">
        <f t="shared" si="193"/>
        <v>0.71600000000000108</v>
      </c>
      <c r="T482" s="137">
        <f t="shared" si="202"/>
        <v>12.647</v>
      </c>
      <c r="U482" s="75"/>
      <c r="W482" s="27"/>
      <c r="X482">
        <f>VLOOKUP(A482,РАСЧЕТ!B:S,18,0)</f>
        <v>1.1010972662238896</v>
      </c>
      <c r="Y482" s="27">
        <f t="shared" si="194"/>
        <v>0</v>
      </c>
      <c r="AB482" t="s">
        <v>4007</v>
      </c>
      <c r="AC482" s="27">
        <f t="shared" si="203"/>
        <v>12.647</v>
      </c>
    </row>
    <row r="483" spans="1:29" x14ac:dyDescent="0.3">
      <c r="A483" s="69" t="s">
        <v>866</v>
      </c>
      <c r="B483" s="138">
        <v>30.7</v>
      </c>
      <c r="C483" s="137">
        <v>7.1669999999999998</v>
      </c>
      <c r="D483" s="137"/>
      <c r="E483" s="137"/>
      <c r="F483" s="137"/>
      <c r="G483" s="137"/>
      <c r="H483" s="137">
        <f t="shared" si="198"/>
        <v>0.98266529282190163</v>
      </c>
      <c r="I483" s="137">
        <f t="shared" si="192"/>
        <v>0.98266529282190163</v>
      </c>
      <c r="J483" s="137">
        <f t="shared" si="191"/>
        <v>8.1496652928219007</v>
      </c>
      <c r="K483" s="137"/>
      <c r="L483" s="137">
        <f>VLOOKUP(A483,'Показ 16.11'!$B$2:$D$742,3,0)</f>
        <v>9.4619999999999997</v>
      </c>
      <c r="M483" s="137" t="str">
        <f>VLOOKUP(A483,'31.12ЛК ПОКАЗ'!$B$15:$H$1504,7,0)</f>
        <v>-</v>
      </c>
      <c r="N483" s="137">
        <f>VLOOKUP(A483,'Показ 31.12'!$B$2:$D$742,3,0)</f>
        <v>10.029999999999999</v>
      </c>
      <c r="O483" s="137">
        <f t="shared" si="199"/>
        <v>10.029999999999999</v>
      </c>
      <c r="P483" s="137">
        <f t="shared" si="200"/>
        <v>0.56799999999999962</v>
      </c>
      <c r="Q483" s="137">
        <f t="shared" si="201"/>
        <v>30.7</v>
      </c>
      <c r="R483" s="137"/>
      <c r="S483" s="137">
        <f t="shared" si="193"/>
        <v>0.56799999999999962</v>
      </c>
      <c r="T483" s="137">
        <f t="shared" si="202"/>
        <v>10.029999999999999</v>
      </c>
      <c r="U483" s="75"/>
      <c r="W483" s="27"/>
      <c r="X483">
        <f>VLOOKUP(A483,РАСЧЕТ!B:S,18,0)</f>
        <v>0.98266529282190163</v>
      </c>
      <c r="Y483" s="27">
        <f t="shared" si="194"/>
        <v>0</v>
      </c>
      <c r="AB483" t="s">
        <v>4007</v>
      </c>
      <c r="AC483" s="27">
        <f t="shared" si="203"/>
        <v>10.029999999999999</v>
      </c>
    </row>
    <row r="484" spans="1:29" x14ac:dyDescent="0.3">
      <c r="A484" s="99" t="s">
        <v>2066</v>
      </c>
      <c r="B484" s="138">
        <v>34.299999999999997</v>
      </c>
      <c r="C484" s="137">
        <v>9.0180000000000007</v>
      </c>
      <c r="D484" s="137"/>
      <c r="E484" s="137"/>
      <c r="F484" s="137"/>
      <c r="G484" s="137"/>
      <c r="H484" s="137">
        <f t="shared" si="198"/>
        <v>1.0978964020778901</v>
      </c>
      <c r="I484" s="137">
        <f t="shared" si="192"/>
        <v>1.0978964020778901</v>
      </c>
      <c r="J484" s="137">
        <f t="shared" si="191"/>
        <v>10.11589640207789</v>
      </c>
      <c r="K484" s="137"/>
      <c r="L484" s="137"/>
      <c r="M484" s="137"/>
      <c r="N484" s="137"/>
      <c r="O484" s="137"/>
      <c r="P484" s="137"/>
      <c r="Q484" s="137"/>
      <c r="R484" s="137">
        <f>B484*$R$797</f>
        <v>0.48275037567160933</v>
      </c>
      <c r="S484" s="137">
        <f t="shared" si="193"/>
        <v>0.48275037567160933</v>
      </c>
      <c r="T484" s="137">
        <f>S484+J484</f>
        <v>10.598646777749499</v>
      </c>
      <c r="U484" s="75"/>
      <c r="W484" s="27"/>
      <c r="X484">
        <f>VLOOKUP(A484,РАСЧЕТ!B:S,18,0)</f>
        <v>1.0978964020778901</v>
      </c>
      <c r="Y484" s="27">
        <f t="shared" si="194"/>
        <v>0</v>
      </c>
      <c r="AB484" t="s">
        <v>4007</v>
      </c>
      <c r="AC484" t="s">
        <v>4007</v>
      </c>
    </row>
    <row r="485" spans="1:29" x14ac:dyDescent="0.3">
      <c r="A485" s="69" t="s">
        <v>1352</v>
      </c>
      <c r="B485" s="138">
        <v>75.7</v>
      </c>
      <c r="C485" s="137">
        <v>12.821999999999999</v>
      </c>
      <c r="D485" s="137">
        <f>VLOOKUP(A485,'31.03ЛК ПОКАЗ'!$B$15:$J$1504,9,0)</f>
        <v>15.5</v>
      </c>
      <c r="E485" s="137">
        <f>D485</f>
        <v>15.5</v>
      </c>
      <c r="F485" s="137">
        <f>E485-C485</f>
        <v>2.6780000000000008</v>
      </c>
      <c r="G485" s="137">
        <f>B485</f>
        <v>75.7</v>
      </c>
      <c r="H485" s="137"/>
      <c r="I485" s="137">
        <f t="shared" si="192"/>
        <v>2.6780000000000008</v>
      </c>
      <c r="J485" s="137">
        <f t="shared" si="191"/>
        <v>15.5</v>
      </c>
      <c r="K485" s="137"/>
      <c r="L485" s="137">
        <f>VLOOKUP(A485,'Показ 16.11'!$B$2:$D$742,3,0)</f>
        <v>16.274000000000001</v>
      </c>
      <c r="M485" s="137">
        <f>VLOOKUP(A485,'31.12ЛК ПОКАЗ'!$B$15:$H$1504,7,0)</f>
        <v>16.625</v>
      </c>
      <c r="N485" s="137">
        <f>VLOOKUP(A485,'Показ 31.12'!$B$2:$D$742,3,0)</f>
        <v>17.25</v>
      </c>
      <c r="O485" s="137">
        <f t="shared" ref="O485:O498" si="204">N485</f>
        <v>17.25</v>
      </c>
      <c r="P485" s="137">
        <f t="shared" ref="P485:P498" si="205">O485-L485</f>
        <v>0.97599999999999909</v>
      </c>
      <c r="Q485" s="137">
        <f t="shared" ref="Q485:Q498" si="206">B485</f>
        <v>75.7</v>
      </c>
      <c r="R485" s="137"/>
      <c r="S485" s="137">
        <f t="shared" si="193"/>
        <v>0.97599999999999909</v>
      </c>
      <c r="T485" s="137">
        <f t="shared" ref="T485:T498" si="207">L485+S485</f>
        <v>17.25</v>
      </c>
      <c r="U485" s="75"/>
      <c r="W485" s="27"/>
      <c r="X485">
        <f>VLOOKUP(A485,РАСЧЕТ!B:S,18,0)</f>
        <v>2.6780000000000008</v>
      </c>
      <c r="Y485" s="27">
        <f t="shared" si="194"/>
        <v>0</v>
      </c>
      <c r="AB485" s="27">
        <f>J485</f>
        <v>15.5</v>
      </c>
      <c r="AC485" s="27">
        <f t="shared" ref="AC485:AC498" si="208">T485</f>
        <v>17.25</v>
      </c>
    </row>
    <row r="486" spans="1:29" x14ac:dyDescent="0.3">
      <c r="A486" s="69" t="s">
        <v>998</v>
      </c>
      <c r="B486" s="138">
        <v>81.8</v>
      </c>
      <c r="C486" s="137">
        <v>6.0380000000000003</v>
      </c>
      <c r="D486" s="137"/>
      <c r="E486" s="137"/>
      <c r="F486" s="137"/>
      <c r="G486" s="137"/>
      <c r="H486" s="137">
        <f>B486*$H$797</f>
        <v>2.6183068714277375</v>
      </c>
      <c r="I486" s="137">
        <f t="shared" si="192"/>
        <v>2.6183068714277375</v>
      </c>
      <c r="J486" s="137">
        <f t="shared" si="191"/>
        <v>8.6563068714277378</v>
      </c>
      <c r="K486" s="137"/>
      <c r="L486" s="137">
        <f>VLOOKUP(A486,'Показ 16.11'!$B$2:$D$742,3,0)</f>
        <v>10.254</v>
      </c>
      <c r="M486" s="137" t="str">
        <f>VLOOKUP(A486,'31.12ЛК ПОКАЗ'!$B$15:$H$1504,7,0)</f>
        <v>-</v>
      </c>
      <c r="N486" s="137">
        <f>VLOOKUP(A486,'Показ 31.12'!$B$2:$D$742,3,0)</f>
        <v>10.869</v>
      </c>
      <c r="O486" s="137">
        <f t="shared" si="204"/>
        <v>10.869</v>
      </c>
      <c r="P486" s="137">
        <f t="shared" si="205"/>
        <v>0.61500000000000021</v>
      </c>
      <c r="Q486" s="137">
        <f t="shared" si="206"/>
        <v>81.8</v>
      </c>
      <c r="R486" s="137"/>
      <c r="S486" s="137">
        <f t="shared" si="193"/>
        <v>0.61500000000000021</v>
      </c>
      <c r="T486" s="137">
        <f t="shared" si="207"/>
        <v>10.869</v>
      </c>
      <c r="U486" s="75"/>
      <c r="W486" s="27"/>
      <c r="X486">
        <f>VLOOKUP(A486,РАСЧЕТ!B:S,18,0)</f>
        <v>2.6183068714277375</v>
      </c>
      <c r="Y486" s="27">
        <f t="shared" si="194"/>
        <v>0</v>
      </c>
      <c r="AB486" t="s">
        <v>4007</v>
      </c>
      <c r="AC486" s="27">
        <f t="shared" si="208"/>
        <v>10.869</v>
      </c>
    </row>
    <row r="487" spans="1:29" x14ac:dyDescent="0.3">
      <c r="A487" s="69" t="s">
        <v>1358</v>
      </c>
      <c r="B487" s="138">
        <v>34.4</v>
      </c>
      <c r="C487" s="137">
        <v>11.468</v>
      </c>
      <c r="D487" s="137"/>
      <c r="E487" s="137"/>
      <c r="F487" s="137"/>
      <c r="G487" s="137"/>
      <c r="H487" s="137">
        <f>B487*$H$797</f>
        <v>1.1010972662238896</v>
      </c>
      <c r="I487" s="137">
        <f t="shared" si="192"/>
        <v>1.1010972662238896</v>
      </c>
      <c r="J487" s="137">
        <f t="shared" si="191"/>
        <v>12.56909726622389</v>
      </c>
      <c r="K487" s="137"/>
      <c r="L487" s="137">
        <f>VLOOKUP(A487,'Показ 16.11'!$B$2:$D$742,3,0)</f>
        <v>14.882</v>
      </c>
      <c r="M487" s="137" t="str">
        <f>VLOOKUP(A487,'31.12ЛК ПОКАЗ'!$B$15:$H$1504,7,0)</f>
        <v>-</v>
      </c>
      <c r="N487" s="137">
        <f>VLOOKUP(A487,'Показ 31.12'!$B$2:$D$742,3,0)</f>
        <v>15.775</v>
      </c>
      <c r="O487" s="137">
        <f t="shared" si="204"/>
        <v>15.775</v>
      </c>
      <c r="P487" s="137">
        <f t="shared" si="205"/>
        <v>0.89300000000000068</v>
      </c>
      <c r="Q487" s="137">
        <f t="shared" si="206"/>
        <v>34.4</v>
      </c>
      <c r="R487" s="137"/>
      <c r="S487" s="137">
        <f t="shared" si="193"/>
        <v>0.89300000000000068</v>
      </c>
      <c r="T487" s="137">
        <f t="shared" si="207"/>
        <v>15.775</v>
      </c>
      <c r="U487" s="75"/>
      <c r="W487" s="27"/>
      <c r="X487">
        <f>VLOOKUP(A487,РАСЧЕТ!B:S,18,0)</f>
        <v>1.1010972662238896</v>
      </c>
      <c r="Y487" s="27">
        <f t="shared" si="194"/>
        <v>0</v>
      </c>
      <c r="AB487" t="s">
        <v>4007</v>
      </c>
      <c r="AC487" s="27">
        <f t="shared" si="208"/>
        <v>15.775</v>
      </c>
    </row>
    <row r="488" spans="1:29" x14ac:dyDescent="0.3">
      <c r="A488" s="69" t="s">
        <v>913</v>
      </c>
      <c r="B488" s="138">
        <v>30.7</v>
      </c>
      <c r="C488" s="137">
        <v>2.1040000000000001</v>
      </c>
      <c r="D488" s="137">
        <f>VLOOKUP(A488,'31.03ЛК ПОКАЗ'!$B$15:$J$1504,9,0)</f>
        <v>3.254</v>
      </c>
      <c r="E488" s="137">
        <f>D488</f>
        <v>3.254</v>
      </c>
      <c r="F488" s="137">
        <f>E488-C488</f>
        <v>1.1499999999999999</v>
      </c>
      <c r="G488" s="137">
        <f>B488</f>
        <v>30.7</v>
      </c>
      <c r="H488" s="137"/>
      <c r="I488" s="137">
        <f t="shared" si="192"/>
        <v>1.1499999999999999</v>
      </c>
      <c r="J488" s="137">
        <f t="shared" si="191"/>
        <v>3.254</v>
      </c>
      <c r="K488" s="137"/>
      <c r="L488" s="137">
        <f>VLOOKUP(A488,'Показ 16.11'!$B$2:$D$742,3,0)</f>
        <v>3.5670000000000002</v>
      </c>
      <c r="M488" s="137">
        <f>VLOOKUP(A488,'31.12ЛК ПОКАЗ'!$B$15:$H$1504,7,0)</f>
        <v>3.6259999999999999</v>
      </c>
      <c r="N488" s="137">
        <f>VLOOKUP(A488,'Показ 31.12'!$B$2:$D$742,3,0)</f>
        <v>3.7810000000000001</v>
      </c>
      <c r="O488" s="137">
        <f t="shared" si="204"/>
        <v>3.7810000000000001</v>
      </c>
      <c r="P488" s="137">
        <f t="shared" si="205"/>
        <v>0.21399999999999997</v>
      </c>
      <c r="Q488" s="137">
        <f t="shared" si="206"/>
        <v>30.7</v>
      </c>
      <c r="R488" s="137"/>
      <c r="S488" s="137">
        <f t="shared" si="193"/>
        <v>0.21399999999999997</v>
      </c>
      <c r="T488" s="137">
        <f t="shared" si="207"/>
        <v>3.7810000000000001</v>
      </c>
      <c r="U488" s="75"/>
      <c r="W488" s="27"/>
      <c r="X488">
        <f>VLOOKUP(A488,РАСЧЕТ!B:S,18,0)</f>
        <v>1.1499999999999999</v>
      </c>
      <c r="Y488" s="27">
        <f t="shared" si="194"/>
        <v>0</v>
      </c>
      <c r="AB488" s="27">
        <f>J488</f>
        <v>3.254</v>
      </c>
      <c r="AC488" s="27">
        <f t="shared" si="208"/>
        <v>3.7810000000000001</v>
      </c>
    </row>
    <row r="489" spans="1:29" x14ac:dyDescent="0.3">
      <c r="A489" s="69" t="s">
        <v>2055</v>
      </c>
      <c r="B489" s="138">
        <v>34.299999999999997</v>
      </c>
      <c r="C489" s="137">
        <v>11.67</v>
      </c>
      <c r="D489" s="137"/>
      <c r="E489" s="137"/>
      <c r="F489" s="137"/>
      <c r="G489" s="137"/>
      <c r="H489" s="137">
        <f>B489*$H$797</f>
        <v>1.0978964020778901</v>
      </c>
      <c r="I489" s="137">
        <f t="shared" si="192"/>
        <v>1.0978964020778901</v>
      </c>
      <c r="J489" s="137">
        <f t="shared" si="191"/>
        <v>12.76789640207789</v>
      </c>
      <c r="K489" s="137"/>
      <c r="L489" s="137">
        <f>VLOOKUP(A489,'Показ 16.11'!$B$2:$D$742,3,0)</f>
        <v>15.192</v>
      </c>
      <c r="M489" s="137" t="str">
        <f>VLOOKUP(A489,'31.12ЛК ПОКАЗ'!$B$15:$H$1504,7,0)</f>
        <v>-</v>
      </c>
      <c r="N489" s="137">
        <f>VLOOKUP(A489,'Показ 31.12'!$B$2:$D$742,3,0)</f>
        <v>16.103999999999999</v>
      </c>
      <c r="O489" s="137">
        <f t="shared" si="204"/>
        <v>16.103999999999999</v>
      </c>
      <c r="P489" s="137">
        <f t="shared" si="205"/>
        <v>0.91199999999999903</v>
      </c>
      <c r="Q489" s="137">
        <f t="shared" si="206"/>
        <v>34.299999999999997</v>
      </c>
      <c r="R489" s="137"/>
      <c r="S489" s="137">
        <f t="shared" si="193"/>
        <v>0.91199999999999903</v>
      </c>
      <c r="T489" s="137">
        <f t="shared" si="207"/>
        <v>16.103999999999999</v>
      </c>
      <c r="U489" s="75"/>
      <c r="W489" s="27"/>
      <c r="X489">
        <f>VLOOKUP(A489,РАСЧЕТ!B:S,18,0)</f>
        <v>1.0978964020778901</v>
      </c>
      <c r="Y489" s="27">
        <f t="shared" si="194"/>
        <v>0</v>
      </c>
      <c r="AB489" t="s">
        <v>4007</v>
      </c>
      <c r="AC489" s="27">
        <f t="shared" si="208"/>
        <v>16.103999999999999</v>
      </c>
    </row>
    <row r="490" spans="1:29" x14ac:dyDescent="0.3">
      <c r="A490" s="69" t="s">
        <v>2430</v>
      </c>
      <c r="B490" s="138">
        <v>75.7</v>
      </c>
      <c r="C490" s="137">
        <v>7.3</v>
      </c>
      <c r="D490" s="137">
        <f>VLOOKUP(A490,'31.03ЛК ПОКАЗ'!$B$15:$J$1504,9,0)</f>
        <v>7.4130000000000003</v>
      </c>
      <c r="E490" s="137">
        <f>D490</f>
        <v>7.4130000000000003</v>
      </c>
      <c r="F490" s="137">
        <f>E490-C490</f>
        <v>0.11300000000000043</v>
      </c>
      <c r="G490" s="137">
        <f>B490</f>
        <v>75.7</v>
      </c>
      <c r="H490" s="137"/>
      <c r="I490" s="137">
        <f t="shared" si="192"/>
        <v>0.11300000000000043</v>
      </c>
      <c r="J490" s="137">
        <f t="shared" si="191"/>
        <v>7.4130000000000003</v>
      </c>
      <c r="K490" s="137"/>
      <c r="L490" s="137">
        <f>VLOOKUP(A490,'Показ 16.11'!$B$2:$D$742,3,0)</f>
        <v>7.415</v>
      </c>
      <c r="M490" s="137" t="str">
        <f>VLOOKUP(A490,'31.12ЛК ПОКАЗ'!$B$15:$H$1504,7,0)</f>
        <v>-</v>
      </c>
      <c r="N490" s="137">
        <f>VLOOKUP(A490,'Показ 31.12'!$B$2:$D$742,3,0)</f>
        <v>7.86</v>
      </c>
      <c r="O490" s="137">
        <f t="shared" si="204"/>
        <v>7.86</v>
      </c>
      <c r="P490" s="137">
        <f t="shared" si="205"/>
        <v>0.44500000000000028</v>
      </c>
      <c r="Q490" s="137">
        <f t="shared" si="206"/>
        <v>75.7</v>
      </c>
      <c r="R490" s="137"/>
      <c r="S490" s="137">
        <f t="shared" si="193"/>
        <v>0.44500000000000028</v>
      </c>
      <c r="T490" s="137">
        <f t="shared" si="207"/>
        <v>7.86</v>
      </c>
      <c r="U490" s="75"/>
      <c r="W490" s="27"/>
      <c r="X490">
        <f>VLOOKUP(A490,РАСЧЕТ!B:S,18,0)</f>
        <v>0.11300000000000043</v>
      </c>
      <c r="Y490" s="27">
        <f t="shared" si="194"/>
        <v>0</v>
      </c>
      <c r="AB490" s="27">
        <f t="shared" ref="AB490:AB491" si="209">J490</f>
        <v>7.4130000000000003</v>
      </c>
      <c r="AC490" s="27">
        <f t="shared" si="208"/>
        <v>7.86</v>
      </c>
    </row>
    <row r="491" spans="1:29" x14ac:dyDescent="0.3">
      <c r="A491" s="69" t="s">
        <v>209</v>
      </c>
      <c r="B491" s="138">
        <v>78.400000000000006</v>
      </c>
      <c r="C491" s="137">
        <v>8.9589999999999996</v>
      </c>
      <c r="D491" s="137">
        <f>VLOOKUP(A491,'31.03ЛК ПОКАЗ'!$B$15:$J$1504,9,0)</f>
        <v>10.619</v>
      </c>
      <c r="E491" s="137">
        <f>D491</f>
        <v>10.619</v>
      </c>
      <c r="F491" s="137">
        <f>E491-C491</f>
        <v>1.6600000000000001</v>
      </c>
      <c r="G491" s="137">
        <f>B491</f>
        <v>78.400000000000006</v>
      </c>
      <c r="H491" s="137"/>
      <c r="I491" s="137">
        <f t="shared" si="192"/>
        <v>1.6600000000000001</v>
      </c>
      <c r="J491" s="137">
        <f t="shared" si="191"/>
        <v>10.619</v>
      </c>
      <c r="K491" s="137"/>
      <c r="L491" s="137">
        <f>VLOOKUP(A491,'Показ 16.11'!$B$2:$D$742,3,0)</f>
        <v>11.986000000000001</v>
      </c>
      <c r="M491" s="137" t="str">
        <f>VLOOKUP(A491,'31.12ЛК ПОКАЗ'!$B$15:$H$1504,7,0)</f>
        <v>-</v>
      </c>
      <c r="N491" s="137">
        <f>VLOOKUP(A491,'Показ 31.12'!$B$2:$D$742,3,0)</f>
        <v>12.705</v>
      </c>
      <c r="O491" s="137">
        <f t="shared" si="204"/>
        <v>12.705</v>
      </c>
      <c r="P491" s="137">
        <f t="shared" si="205"/>
        <v>0.71899999999999942</v>
      </c>
      <c r="Q491" s="137">
        <f t="shared" si="206"/>
        <v>78.400000000000006</v>
      </c>
      <c r="R491" s="137"/>
      <c r="S491" s="137">
        <f t="shared" si="193"/>
        <v>0.71899999999999942</v>
      </c>
      <c r="T491" s="137">
        <f t="shared" si="207"/>
        <v>12.705</v>
      </c>
      <c r="U491" s="75"/>
      <c r="W491" s="27"/>
      <c r="X491">
        <f>VLOOKUP(A491,РАСЧЕТ!B:S,18,0)</f>
        <v>1.6600000000000001</v>
      </c>
      <c r="Y491" s="27">
        <f t="shared" si="194"/>
        <v>0</v>
      </c>
      <c r="AB491" s="27">
        <f t="shared" si="209"/>
        <v>10.619</v>
      </c>
      <c r="AC491" s="27">
        <f t="shared" si="208"/>
        <v>12.705</v>
      </c>
    </row>
    <row r="492" spans="1:29" x14ac:dyDescent="0.3">
      <c r="A492" s="69" t="s">
        <v>1687</v>
      </c>
      <c r="B492" s="138">
        <v>81.8</v>
      </c>
      <c r="C492" s="137">
        <v>11.028</v>
      </c>
      <c r="D492" s="137"/>
      <c r="E492" s="137"/>
      <c r="F492" s="137"/>
      <c r="G492" s="137"/>
      <c r="H492" s="137">
        <f>B492*$H$797</f>
        <v>2.6183068714277375</v>
      </c>
      <c r="I492" s="137">
        <f t="shared" si="192"/>
        <v>2.6183068714277375</v>
      </c>
      <c r="J492" s="137">
        <f t="shared" si="191"/>
        <v>13.646306871427738</v>
      </c>
      <c r="K492" s="137"/>
      <c r="L492" s="137">
        <f>VLOOKUP(A492,'Показ 16.11'!$B$2:$D$742,3,0)</f>
        <v>16.408999999999999</v>
      </c>
      <c r="M492" s="137" t="str">
        <f>VLOOKUP(A492,'31.12ЛК ПОКАЗ'!$B$15:$H$1504,7,0)</f>
        <v>-</v>
      </c>
      <c r="N492" s="137">
        <f>VLOOKUP(A492,'Показ 31.12'!$B$2:$D$742,3,0)</f>
        <v>17.393999999999998</v>
      </c>
      <c r="O492" s="137">
        <f t="shared" si="204"/>
        <v>17.393999999999998</v>
      </c>
      <c r="P492" s="137">
        <f t="shared" si="205"/>
        <v>0.98499999999999943</v>
      </c>
      <c r="Q492" s="137">
        <f t="shared" si="206"/>
        <v>81.8</v>
      </c>
      <c r="R492" s="137"/>
      <c r="S492" s="137">
        <f t="shared" si="193"/>
        <v>0.98499999999999943</v>
      </c>
      <c r="T492" s="137">
        <f t="shared" si="207"/>
        <v>17.393999999999998</v>
      </c>
      <c r="U492" s="75"/>
      <c r="W492" s="27"/>
      <c r="X492">
        <f>VLOOKUP(A492,РАСЧЕТ!B:S,18,0)</f>
        <v>2.6183068714277375</v>
      </c>
      <c r="Y492" s="27">
        <f t="shared" si="194"/>
        <v>0</v>
      </c>
      <c r="AB492" t="s">
        <v>4007</v>
      </c>
      <c r="AC492" s="27">
        <f t="shared" si="208"/>
        <v>17.393999999999998</v>
      </c>
    </row>
    <row r="493" spans="1:29" x14ac:dyDescent="0.3">
      <c r="A493" s="69" t="s">
        <v>1589</v>
      </c>
      <c r="B493" s="138">
        <v>34.4</v>
      </c>
      <c r="C493" s="137">
        <v>6.3879999999999999</v>
      </c>
      <c r="D493" s="137"/>
      <c r="E493" s="137"/>
      <c r="F493" s="137"/>
      <c r="G493" s="137"/>
      <c r="H493" s="137">
        <f>B493*$H$797</f>
        <v>1.1010972662238896</v>
      </c>
      <c r="I493" s="137">
        <f t="shared" si="192"/>
        <v>1.1010972662238896</v>
      </c>
      <c r="J493" s="137">
        <f t="shared" si="191"/>
        <v>7.4890972662238893</v>
      </c>
      <c r="K493" s="137"/>
      <c r="L493" s="137">
        <f>VLOOKUP(A493,'Показ 16.11'!$B$2:$D$742,3,0)</f>
        <v>8.7050000000000001</v>
      </c>
      <c r="M493" s="137" t="str">
        <f>VLOOKUP(A493,'31.12ЛК ПОКАЗ'!$B$15:$H$1504,7,0)</f>
        <v>-</v>
      </c>
      <c r="N493" s="137">
        <f>VLOOKUP(A493,'Показ 31.12'!$B$2:$D$742,3,0)</f>
        <v>9.2769999999999992</v>
      </c>
      <c r="O493" s="137">
        <f t="shared" si="204"/>
        <v>9.2769999999999992</v>
      </c>
      <c r="P493" s="137">
        <f t="shared" si="205"/>
        <v>0.57199999999999918</v>
      </c>
      <c r="Q493" s="137">
        <f t="shared" si="206"/>
        <v>34.4</v>
      </c>
      <c r="R493" s="137"/>
      <c r="S493" s="137">
        <f t="shared" si="193"/>
        <v>0.57199999999999918</v>
      </c>
      <c r="T493" s="137">
        <f t="shared" si="207"/>
        <v>9.2769999999999992</v>
      </c>
      <c r="U493" s="75"/>
      <c r="W493" s="27"/>
      <c r="X493">
        <f>VLOOKUP(A493,РАСЧЕТ!B:S,18,0)</f>
        <v>1.1010972662238896</v>
      </c>
      <c r="Y493" s="27">
        <f t="shared" si="194"/>
        <v>0</v>
      </c>
      <c r="AB493" t="s">
        <v>4007</v>
      </c>
      <c r="AC493" s="27">
        <f t="shared" si="208"/>
        <v>9.2769999999999992</v>
      </c>
    </row>
    <row r="494" spans="1:29" x14ac:dyDescent="0.3">
      <c r="A494" s="69" t="s">
        <v>1662</v>
      </c>
      <c r="B494" s="138">
        <v>30.7</v>
      </c>
      <c r="C494" s="137">
        <v>3.9350000000000001</v>
      </c>
      <c r="D494" s="137">
        <f>VLOOKUP(A494,'31.03ЛК ПОКАЗ'!$B$15:$J$1504,9,0)</f>
        <v>5.56</v>
      </c>
      <c r="E494" s="137">
        <f>D494</f>
        <v>5.56</v>
      </c>
      <c r="F494" s="137">
        <f>E494-C494</f>
        <v>1.6249999999999996</v>
      </c>
      <c r="G494" s="137">
        <f>B494</f>
        <v>30.7</v>
      </c>
      <c r="H494" s="137"/>
      <c r="I494" s="137">
        <f t="shared" si="192"/>
        <v>1.6249999999999996</v>
      </c>
      <c r="J494" s="137">
        <f t="shared" si="191"/>
        <v>5.56</v>
      </c>
      <c r="K494" s="137"/>
      <c r="L494" s="137">
        <f>VLOOKUP(A494,'Показ 16.11'!$B$2:$D$742,3,0)</f>
        <v>6.5380000000000003</v>
      </c>
      <c r="M494" s="137" t="str">
        <f>VLOOKUP(A494,'31.12ЛК ПОКАЗ'!$B$15:$H$1504,7,0)</f>
        <v>-</v>
      </c>
      <c r="N494" s="137">
        <f>VLOOKUP(A494,'Показ 31.12'!$B$2:$D$742,3,0)</f>
        <v>6.93</v>
      </c>
      <c r="O494" s="137">
        <f t="shared" si="204"/>
        <v>6.93</v>
      </c>
      <c r="P494" s="137">
        <f t="shared" si="205"/>
        <v>0.39199999999999946</v>
      </c>
      <c r="Q494" s="137">
        <f t="shared" si="206"/>
        <v>30.7</v>
      </c>
      <c r="R494" s="137"/>
      <c r="S494" s="137">
        <f t="shared" si="193"/>
        <v>0.39199999999999946</v>
      </c>
      <c r="T494" s="137">
        <f t="shared" si="207"/>
        <v>6.93</v>
      </c>
      <c r="U494" s="75"/>
      <c r="W494" s="27"/>
      <c r="X494">
        <f>VLOOKUP(A494,РАСЧЕТ!B:S,18,0)</f>
        <v>1.6249999999999996</v>
      </c>
      <c r="Y494" s="27">
        <f t="shared" si="194"/>
        <v>0</v>
      </c>
      <c r="AB494" s="27">
        <f>J494</f>
        <v>5.56</v>
      </c>
      <c r="AC494" s="27">
        <f t="shared" si="208"/>
        <v>6.93</v>
      </c>
    </row>
    <row r="495" spans="1:29" x14ac:dyDescent="0.3">
      <c r="A495" s="69" t="s">
        <v>1752</v>
      </c>
      <c r="B495" s="138">
        <v>34.299999999999997</v>
      </c>
      <c r="C495" s="137">
        <v>8.9459999999999997</v>
      </c>
      <c r="D495" s="137"/>
      <c r="E495" s="137"/>
      <c r="F495" s="137"/>
      <c r="G495" s="137"/>
      <c r="H495" s="137">
        <f>B495*$H$797</f>
        <v>1.0978964020778901</v>
      </c>
      <c r="I495" s="137">
        <f t="shared" si="192"/>
        <v>1.0978964020778901</v>
      </c>
      <c r="J495" s="137">
        <f t="shared" si="191"/>
        <v>10.043896402077889</v>
      </c>
      <c r="K495" s="137"/>
      <c r="L495" s="137">
        <f>VLOOKUP(A495,'Показ 16.11'!$B$2:$D$742,3,0)</f>
        <v>12.115</v>
      </c>
      <c r="M495" s="137" t="str">
        <f>VLOOKUP(A495,'31.12ЛК ПОКАЗ'!$B$15:$H$1504,7,0)</f>
        <v>-</v>
      </c>
      <c r="N495" s="137">
        <f>VLOOKUP(A495,'Показ 31.12'!$B$2:$D$742,3,0)</f>
        <v>12.842000000000001</v>
      </c>
      <c r="O495" s="137">
        <f t="shared" si="204"/>
        <v>12.842000000000001</v>
      </c>
      <c r="P495" s="137">
        <f t="shared" si="205"/>
        <v>0.72700000000000031</v>
      </c>
      <c r="Q495" s="137">
        <f t="shared" si="206"/>
        <v>34.299999999999997</v>
      </c>
      <c r="R495" s="137"/>
      <c r="S495" s="137">
        <f t="shared" si="193"/>
        <v>0.72700000000000031</v>
      </c>
      <c r="T495" s="137">
        <f t="shared" si="207"/>
        <v>12.842000000000001</v>
      </c>
      <c r="U495" s="75"/>
      <c r="W495" s="27"/>
      <c r="X495">
        <f>VLOOKUP(A495,РАСЧЕТ!B:S,18,0)</f>
        <v>1.0978964020778901</v>
      </c>
      <c r="Y495" s="27">
        <f t="shared" si="194"/>
        <v>0</v>
      </c>
      <c r="AB495" t="s">
        <v>4007</v>
      </c>
      <c r="AC495" s="27">
        <f t="shared" si="208"/>
        <v>12.842000000000001</v>
      </c>
    </row>
    <row r="496" spans="1:29" x14ac:dyDescent="0.3">
      <c r="A496" s="69" t="s">
        <v>929</v>
      </c>
      <c r="B496" s="138">
        <v>75.7</v>
      </c>
      <c r="C496" s="137">
        <v>5.9249999999999998</v>
      </c>
      <c r="D496" s="137"/>
      <c r="E496" s="137"/>
      <c r="F496" s="137"/>
      <c r="G496" s="137"/>
      <c r="H496" s="137">
        <f>B496*$H$797</f>
        <v>2.4230541585217575</v>
      </c>
      <c r="I496" s="137">
        <f t="shared" si="192"/>
        <v>2.4230541585217575</v>
      </c>
      <c r="J496" s="137">
        <f t="shared" si="191"/>
        <v>8.3480541585217569</v>
      </c>
      <c r="K496" s="137"/>
      <c r="L496" s="137">
        <f>VLOOKUP(A496,'Показ 16.11'!$B$2:$D$742,3,0)</f>
        <v>10.553000000000001</v>
      </c>
      <c r="M496" s="137">
        <f>VLOOKUP(A496,'31.12ЛК ПОКАЗ'!$B$15:$H$1504,7,0)</f>
        <v>11.051</v>
      </c>
      <c r="N496" s="137">
        <f>VLOOKUP(A496,'Показ 31.12'!$B$2:$D$742,3,0)</f>
        <v>11.186</v>
      </c>
      <c r="O496" s="137">
        <f t="shared" si="204"/>
        <v>11.186</v>
      </c>
      <c r="P496" s="137">
        <f t="shared" si="205"/>
        <v>0.63299999999999912</v>
      </c>
      <c r="Q496" s="137">
        <f t="shared" si="206"/>
        <v>75.7</v>
      </c>
      <c r="R496" s="137"/>
      <c r="S496" s="137">
        <f t="shared" si="193"/>
        <v>0.63299999999999912</v>
      </c>
      <c r="T496" s="137">
        <f t="shared" si="207"/>
        <v>11.186</v>
      </c>
      <c r="U496" s="75"/>
      <c r="W496" s="27"/>
      <c r="X496">
        <f>VLOOKUP(A496,РАСЧЕТ!B:S,18,0)</f>
        <v>2.4230541585217575</v>
      </c>
      <c r="Y496" s="27">
        <f t="shared" si="194"/>
        <v>0</v>
      </c>
      <c r="AB496" t="s">
        <v>4007</v>
      </c>
      <c r="AC496" s="27">
        <f t="shared" si="208"/>
        <v>11.186</v>
      </c>
    </row>
    <row r="497" spans="1:29" x14ac:dyDescent="0.3">
      <c r="A497" s="69" t="s">
        <v>1668</v>
      </c>
      <c r="B497" s="138">
        <v>81.8</v>
      </c>
      <c r="C497" s="137">
        <v>5.8239999999999998</v>
      </c>
      <c r="D497" s="137">
        <f>VLOOKUP(A497,'31.03ЛК ПОКАЗ'!$B$15:$J$1504,9,0)</f>
        <v>8.6</v>
      </c>
      <c r="E497" s="137">
        <f>D497</f>
        <v>8.6</v>
      </c>
      <c r="F497" s="137">
        <f>E497-C497</f>
        <v>2.7759999999999998</v>
      </c>
      <c r="G497" s="137">
        <f>B497</f>
        <v>81.8</v>
      </c>
      <c r="H497" s="137"/>
      <c r="I497" s="137">
        <f t="shared" si="192"/>
        <v>2.7759999999999998</v>
      </c>
      <c r="J497" s="137">
        <f t="shared" si="191"/>
        <v>8.6</v>
      </c>
      <c r="K497" s="137"/>
      <c r="L497" s="137">
        <f>VLOOKUP(A497,'Показ 16.11'!$B$2:$D$742,3,0)</f>
        <v>12.742000000000001</v>
      </c>
      <c r="M497" s="137">
        <f>VLOOKUP(A497,'31.12ЛК ПОКАЗ'!$B$15:$H$1504,7,0)</f>
        <v>13.3</v>
      </c>
      <c r="N497" s="137">
        <f>VLOOKUP(A497,'Показ 31.12'!$B$2:$D$742,3,0)</f>
        <v>13.507</v>
      </c>
      <c r="O497" s="137">
        <f t="shared" si="204"/>
        <v>13.507</v>
      </c>
      <c r="P497" s="137">
        <f t="shared" si="205"/>
        <v>0.76499999999999879</v>
      </c>
      <c r="Q497" s="137">
        <f t="shared" si="206"/>
        <v>81.8</v>
      </c>
      <c r="R497" s="137"/>
      <c r="S497" s="137">
        <f t="shared" si="193"/>
        <v>0.76499999999999879</v>
      </c>
      <c r="T497" s="137">
        <f t="shared" si="207"/>
        <v>13.507</v>
      </c>
      <c r="U497" s="75"/>
      <c r="W497" s="27"/>
      <c r="X497">
        <f>VLOOKUP(A497,РАСЧЕТ!B:S,18,0)</f>
        <v>2.7759999999999998</v>
      </c>
      <c r="Y497" s="27">
        <f t="shared" si="194"/>
        <v>0</v>
      </c>
      <c r="AB497" s="27">
        <f>J497</f>
        <v>8.6</v>
      </c>
      <c r="AC497" s="27">
        <f t="shared" si="208"/>
        <v>13.507</v>
      </c>
    </row>
    <row r="498" spans="1:29" x14ac:dyDescent="0.3">
      <c r="A498" s="69" t="s">
        <v>887</v>
      </c>
      <c r="B498" s="138">
        <v>34.4</v>
      </c>
      <c r="C498" s="137">
        <v>8.4420000000000002</v>
      </c>
      <c r="D498" s="137"/>
      <c r="E498" s="137"/>
      <c r="F498" s="137"/>
      <c r="G498" s="137"/>
      <c r="H498" s="137">
        <f>B498*$H$797</f>
        <v>1.1010972662238896</v>
      </c>
      <c r="I498" s="137">
        <f t="shared" si="192"/>
        <v>1.1010972662238896</v>
      </c>
      <c r="J498" s="137">
        <f t="shared" si="191"/>
        <v>9.5430972662238904</v>
      </c>
      <c r="K498" s="137"/>
      <c r="L498" s="137">
        <f>VLOOKUP(A498,'Показ 16.11'!$B$2:$D$742,3,0)</f>
        <v>11.605</v>
      </c>
      <c r="M498" s="137" t="str">
        <f>VLOOKUP(A498,'31.12ЛК ПОКАЗ'!$B$15:$H$1504,7,0)</f>
        <v>-</v>
      </c>
      <c r="N498" s="137">
        <f>VLOOKUP(A498,'Показ 31.12'!$B$2:$D$742,3,0)</f>
        <v>12.301</v>
      </c>
      <c r="O498" s="137">
        <f t="shared" si="204"/>
        <v>12.301</v>
      </c>
      <c r="P498" s="137">
        <f t="shared" si="205"/>
        <v>0.69599999999999973</v>
      </c>
      <c r="Q498" s="137">
        <f t="shared" si="206"/>
        <v>34.4</v>
      </c>
      <c r="R498" s="137"/>
      <c r="S498" s="137">
        <f t="shared" si="193"/>
        <v>0.69599999999999973</v>
      </c>
      <c r="T498" s="137">
        <f t="shared" si="207"/>
        <v>12.301</v>
      </c>
      <c r="U498" s="75"/>
      <c r="W498" s="27"/>
      <c r="X498">
        <f>VLOOKUP(A498,РАСЧЕТ!B:S,18,0)</f>
        <v>1.1010972662238896</v>
      </c>
      <c r="Y498" s="27">
        <f t="shared" si="194"/>
        <v>0</v>
      </c>
      <c r="AB498" t="s">
        <v>4007</v>
      </c>
      <c r="AC498" s="27">
        <f t="shared" si="208"/>
        <v>12.301</v>
      </c>
    </row>
    <row r="499" spans="1:29" x14ac:dyDescent="0.3">
      <c r="A499" s="100" t="s">
        <v>2482</v>
      </c>
      <c r="B499" s="138">
        <v>30.7</v>
      </c>
      <c r="C499" s="137">
        <v>1E-3</v>
      </c>
      <c r="D499" s="137"/>
      <c r="E499" s="137"/>
      <c r="F499" s="137"/>
      <c r="G499" s="137"/>
      <c r="H499" s="137">
        <f>B499*$H$797</f>
        <v>0.98266529282190163</v>
      </c>
      <c r="I499" s="137">
        <f t="shared" si="192"/>
        <v>0.98266529282190163</v>
      </c>
      <c r="J499" s="137">
        <f t="shared" si="191"/>
        <v>0.98366529282190163</v>
      </c>
      <c r="K499" s="137"/>
      <c r="L499" s="137"/>
      <c r="M499" s="137"/>
      <c r="N499" s="137"/>
      <c r="O499" s="137"/>
      <c r="P499" s="137"/>
      <c r="Q499" s="137"/>
      <c r="R499" s="137">
        <f>B499*$R$797</f>
        <v>0.43208269775855418</v>
      </c>
      <c r="S499" s="137">
        <f t="shared" si="193"/>
        <v>0.43208269775855418</v>
      </c>
      <c r="T499" s="137">
        <f t="shared" ref="T499:T500" si="210">S499+J499</f>
        <v>1.4157479905804558</v>
      </c>
      <c r="U499" s="75"/>
      <c r="W499" s="27"/>
      <c r="X499">
        <f>VLOOKUP(A499,РАСЧЕТ!B:S,18,0)</f>
        <v>0.98266529282190163</v>
      </c>
      <c r="Y499" s="27">
        <f t="shared" si="194"/>
        <v>0</v>
      </c>
      <c r="AB499" t="s">
        <v>4007</v>
      </c>
      <c r="AC499" t="s">
        <v>4007</v>
      </c>
    </row>
    <row r="500" spans="1:29" x14ac:dyDescent="0.3">
      <c r="A500" s="100" t="s">
        <v>2356</v>
      </c>
      <c r="B500" s="138">
        <v>34.299999999999997</v>
      </c>
      <c r="C500" s="137">
        <v>1E-3</v>
      </c>
      <c r="D500" s="137"/>
      <c r="E500" s="137"/>
      <c r="F500" s="137"/>
      <c r="G500" s="137"/>
      <c r="H500" s="137">
        <f>B500*$H$797</f>
        <v>1.0978964020778901</v>
      </c>
      <c r="I500" s="137">
        <f t="shared" si="192"/>
        <v>1.0978964020778901</v>
      </c>
      <c r="J500" s="137">
        <f t="shared" si="191"/>
        <v>1.09889640207789</v>
      </c>
      <c r="K500" s="137"/>
      <c r="L500" s="137"/>
      <c r="M500" s="137"/>
      <c r="N500" s="137"/>
      <c r="O500" s="137"/>
      <c r="P500" s="137"/>
      <c r="Q500" s="137"/>
      <c r="R500" s="137">
        <f>B500*$R$797</f>
        <v>0.48275037567160933</v>
      </c>
      <c r="S500" s="137">
        <f t="shared" si="193"/>
        <v>0.48275037567160933</v>
      </c>
      <c r="T500" s="137">
        <f t="shared" si="210"/>
        <v>1.5816467777494994</v>
      </c>
      <c r="U500" s="75"/>
      <c r="W500" s="27"/>
      <c r="X500">
        <f>VLOOKUP(A500,РАСЧЕТ!B:S,18,0)</f>
        <v>1.0978964020778901</v>
      </c>
      <c r="Y500" s="27">
        <f t="shared" si="194"/>
        <v>0</v>
      </c>
      <c r="AB500" t="s">
        <v>4007</v>
      </c>
      <c r="AC500" t="s">
        <v>4007</v>
      </c>
    </row>
    <row r="501" spans="1:29" x14ac:dyDescent="0.3">
      <c r="A501" s="69" t="s">
        <v>1007</v>
      </c>
      <c r="B501" s="138">
        <v>75.7</v>
      </c>
      <c r="C501" s="137">
        <v>19.14</v>
      </c>
      <c r="D501" s="137">
        <f>VLOOKUP(A501,'31.03ЛК ПОКАЗ'!$B$15:$J$1504,7,0)</f>
        <v>22.140999999999998</v>
      </c>
      <c r="E501" s="137">
        <f>D501</f>
        <v>22.140999999999998</v>
      </c>
      <c r="F501" s="137">
        <f>E501-C501</f>
        <v>3.0009999999999977</v>
      </c>
      <c r="G501" s="137">
        <f>B501</f>
        <v>75.7</v>
      </c>
      <c r="H501" s="137"/>
      <c r="I501" s="137">
        <f t="shared" si="192"/>
        <v>3.0009999999999977</v>
      </c>
      <c r="J501" s="137">
        <f t="shared" si="191"/>
        <v>22.140999999999998</v>
      </c>
      <c r="K501" s="137"/>
      <c r="L501" s="137">
        <f>VLOOKUP(A501,'Показ 16.11'!$B$2:$D$742,3,0)</f>
        <v>24.684000000000001</v>
      </c>
      <c r="M501" s="137">
        <f>VLOOKUP(A501,'31.12ЛК ПОКАЗ'!$B$15:$H$1504,7,0)</f>
        <v>25.07</v>
      </c>
      <c r="N501" s="137">
        <f>VLOOKUP(A501,'Показ 31.12'!$B$2:$D$742,3,0)</f>
        <v>26.164999999999999</v>
      </c>
      <c r="O501" s="137">
        <f>M501</f>
        <v>25.07</v>
      </c>
      <c r="P501" s="137">
        <f>O501-L501</f>
        <v>0.38599999999999923</v>
      </c>
      <c r="Q501" s="137">
        <f>B501</f>
        <v>75.7</v>
      </c>
      <c r="R501" s="137"/>
      <c r="S501" s="137">
        <f t="shared" si="193"/>
        <v>0.38599999999999923</v>
      </c>
      <c r="T501" s="137">
        <f>L501+S501</f>
        <v>25.07</v>
      </c>
      <c r="U501" s="75"/>
      <c r="W501" s="27"/>
      <c r="X501">
        <f>VLOOKUP(A501,РАСЧЕТ!B:S,18,0)</f>
        <v>3.0009999999999977</v>
      </c>
      <c r="Y501" s="27">
        <f t="shared" si="194"/>
        <v>0</v>
      </c>
      <c r="AB501" s="27">
        <f t="shared" ref="AB501:AB503" si="211">J501</f>
        <v>22.140999999999998</v>
      </c>
      <c r="AC501" s="27">
        <f t="shared" ref="AC501:AC504" si="212">T501</f>
        <v>25.07</v>
      </c>
    </row>
    <row r="502" spans="1:29" x14ac:dyDescent="0.3">
      <c r="A502" s="69" t="s">
        <v>327</v>
      </c>
      <c r="B502" s="138">
        <v>72.599999999999994</v>
      </c>
      <c r="C502" s="137">
        <v>21.783999999999999</v>
      </c>
      <c r="D502" s="137">
        <f>VLOOKUP(A502,'31.03ЛК ПОКАЗ'!$B$15:$J$1504,9,0)</f>
        <v>25.58</v>
      </c>
      <c r="E502" s="137">
        <f>D502</f>
        <v>25.58</v>
      </c>
      <c r="F502" s="137">
        <f>E502-C502</f>
        <v>3.7959999999999994</v>
      </c>
      <c r="G502" s="137">
        <f>B502</f>
        <v>72.599999999999994</v>
      </c>
      <c r="H502" s="137"/>
      <c r="I502" s="137">
        <f t="shared" si="192"/>
        <v>3.7959999999999994</v>
      </c>
      <c r="J502" s="137">
        <f t="shared" si="191"/>
        <v>25.58</v>
      </c>
      <c r="K502" s="137"/>
      <c r="L502" s="137">
        <f>VLOOKUP(A502,'Показ 16.11'!$B$2:$D$742,3,0)</f>
        <v>27.553000000000001</v>
      </c>
      <c r="M502" s="137">
        <f>VLOOKUP(A502,'31.12ЛК ПОКАЗ'!$B$15:$H$1504,7,0)</f>
        <v>28.097000000000001</v>
      </c>
      <c r="N502" s="137">
        <f>VLOOKUP(A502,'Показ 31.12'!$B$2:$D$742,3,0)</f>
        <v>29.206</v>
      </c>
      <c r="O502" s="137">
        <f>M502</f>
        <v>28.097000000000001</v>
      </c>
      <c r="P502" s="137">
        <f>O502-L502</f>
        <v>0.54400000000000048</v>
      </c>
      <c r="Q502" s="137">
        <f>B502</f>
        <v>72.599999999999994</v>
      </c>
      <c r="R502" s="137"/>
      <c r="S502" s="137">
        <f t="shared" si="193"/>
        <v>0.54400000000000048</v>
      </c>
      <c r="T502" s="137">
        <f>L502+S502</f>
        <v>28.097000000000001</v>
      </c>
      <c r="U502" s="75"/>
      <c r="W502" s="27"/>
      <c r="X502">
        <f>VLOOKUP(A502,РАСЧЕТ!B:S,18,0)</f>
        <v>3.7959999999999994</v>
      </c>
      <c r="Y502" s="27">
        <f t="shared" si="194"/>
        <v>0</v>
      </c>
      <c r="AB502" s="27">
        <f t="shared" si="211"/>
        <v>25.58</v>
      </c>
      <c r="AC502" s="27">
        <f t="shared" si="212"/>
        <v>28.097000000000001</v>
      </c>
    </row>
    <row r="503" spans="1:29" x14ac:dyDescent="0.3">
      <c r="A503" s="69" t="s">
        <v>1774</v>
      </c>
      <c r="B503" s="138">
        <v>81.8</v>
      </c>
      <c r="C503" s="137">
        <v>18.645</v>
      </c>
      <c r="D503" s="137">
        <f>VLOOKUP(A503,'31.03ЛК ПОКАЗ'!$B$15:$J$1504,9,0)</f>
        <v>22.657</v>
      </c>
      <c r="E503" s="137">
        <f>D503</f>
        <v>22.657</v>
      </c>
      <c r="F503" s="137">
        <f>E503-C503</f>
        <v>4.0120000000000005</v>
      </c>
      <c r="G503" s="137">
        <f>B503</f>
        <v>81.8</v>
      </c>
      <c r="H503" s="137"/>
      <c r="I503" s="137">
        <f t="shared" si="192"/>
        <v>4.0120000000000005</v>
      </c>
      <c r="J503" s="137">
        <f t="shared" si="191"/>
        <v>22.657</v>
      </c>
      <c r="K503" s="137"/>
      <c r="L503" s="137">
        <f>VLOOKUP(A503,'Показ 16.11'!$B$2:$D$742,3,0)</f>
        <v>24.158000000000001</v>
      </c>
      <c r="M503" s="137">
        <f>VLOOKUP(A503,'31.12ЛК ПОКАЗ'!$B$15:$H$1504,7,0)</f>
        <v>24.635000000000002</v>
      </c>
      <c r="N503" s="137">
        <f>VLOOKUP(A503,'Показ 31.12'!$B$2:$D$742,3,0)</f>
        <v>25.606999999999999</v>
      </c>
      <c r="O503" s="137">
        <f>M503</f>
        <v>24.635000000000002</v>
      </c>
      <c r="P503" s="137">
        <f>O503-L503</f>
        <v>0.47700000000000031</v>
      </c>
      <c r="Q503" s="137">
        <f>B503</f>
        <v>81.8</v>
      </c>
      <c r="R503" s="137"/>
      <c r="S503" s="137">
        <f t="shared" si="193"/>
        <v>0.47700000000000031</v>
      </c>
      <c r="T503" s="137">
        <f>L503+S503</f>
        <v>24.635000000000002</v>
      </c>
      <c r="U503" s="75"/>
      <c r="W503" s="27"/>
      <c r="X503">
        <f>VLOOKUP(A503,РАСЧЕТ!B:S,18,0)</f>
        <v>4.0120000000000005</v>
      </c>
      <c r="Y503" s="27">
        <f t="shared" si="194"/>
        <v>0</v>
      </c>
      <c r="AB503" s="27">
        <f t="shared" si="211"/>
        <v>22.657</v>
      </c>
      <c r="AC503" s="27">
        <f t="shared" si="212"/>
        <v>24.635000000000002</v>
      </c>
    </row>
    <row r="504" spans="1:29" x14ac:dyDescent="0.3">
      <c r="A504" s="69" t="s">
        <v>1689</v>
      </c>
      <c r="B504" s="138">
        <v>34.4</v>
      </c>
      <c r="C504" s="137">
        <v>7.6849999999999996</v>
      </c>
      <c r="D504" s="137"/>
      <c r="E504" s="137"/>
      <c r="F504" s="137"/>
      <c r="G504" s="137"/>
      <c r="H504" s="137">
        <f>B504*$H$797</f>
        <v>1.1010972662238896</v>
      </c>
      <c r="I504" s="137">
        <f t="shared" si="192"/>
        <v>1.1010972662238896</v>
      </c>
      <c r="J504" s="137">
        <f t="shared" si="191"/>
        <v>8.786097266223889</v>
      </c>
      <c r="K504" s="137"/>
      <c r="L504" s="137">
        <f>VLOOKUP(A504,'Показ 16.11'!$B$2:$D$742,3,0)</f>
        <v>9.1120000000000001</v>
      </c>
      <c r="M504" s="137" t="str">
        <f>VLOOKUP(A504,'31.12ЛК ПОКАЗ'!$B$15:$H$1504,7,0)</f>
        <v>-</v>
      </c>
      <c r="N504" s="137">
        <f>VLOOKUP(A504,'Показ 31.12'!$B$2:$D$742,3,0)</f>
        <v>9.6590000000000007</v>
      </c>
      <c r="O504" s="137">
        <f>N504</f>
        <v>9.6590000000000007</v>
      </c>
      <c r="P504" s="137">
        <f>O504-L504</f>
        <v>0.5470000000000006</v>
      </c>
      <c r="Q504" s="137">
        <f>B504</f>
        <v>34.4</v>
      </c>
      <c r="R504" s="137"/>
      <c r="S504" s="137">
        <f t="shared" si="193"/>
        <v>0.5470000000000006</v>
      </c>
      <c r="T504" s="137">
        <f>L504+S504</f>
        <v>9.6590000000000007</v>
      </c>
      <c r="U504" s="75"/>
      <c r="W504" s="27"/>
      <c r="X504">
        <f>VLOOKUP(A504,РАСЧЕТ!B:S,18,0)</f>
        <v>1.1010972662238896</v>
      </c>
      <c r="Y504" s="27">
        <f t="shared" si="194"/>
        <v>0</v>
      </c>
      <c r="AB504" t="s">
        <v>4007</v>
      </c>
      <c r="AC504" s="27">
        <f t="shared" si="212"/>
        <v>9.6590000000000007</v>
      </c>
    </row>
    <row r="505" spans="1:29" x14ac:dyDescent="0.3">
      <c r="A505" s="99" t="s">
        <v>1585</v>
      </c>
      <c r="B505" s="138">
        <v>30.7</v>
      </c>
      <c r="C505" s="137">
        <v>6.9539999999999997</v>
      </c>
      <c r="D505" s="137"/>
      <c r="E505" s="137"/>
      <c r="F505" s="137"/>
      <c r="G505" s="137"/>
      <c r="H505" s="137">
        <f>B505*$H$797</f>
        <v>0.98266529282190163</v>
      </c>
      <c r="I505" s="137">
        <f t="shared" si="192"/>
        <v>0.98266529282190163</v>
      </c>
      <c r="J505" s="137">
        <f t="shared" si="191"/>
        <v>7.9366652928219015</v>
      </c>
      <c r="K505" s="137"/>
      <c r="L505" s="137"/>
      <c r="M505" s="137"/>
      <c r="N505" s="137"/>
      <c r="O505" s="137"/>
      <c r="P505" s="137"/>
      <c r="Q505" s="137"/>
      <c r="R505" s="137">
        <f>B505*$R$797</f>
        <v>0.43208269775855418</v>
      </c>
      <c r="S505" s="137">
        <f t="shared" si="193"/>
        <v>0.43208269775855418</v>
      </c>
      <c r="T505" s="137">
        <f>S505+J505</f>
        <v>8.3687479905804558</v>
      </c>
      <c r="U505" s="75"/>
      <c r="W505" s="27"/>
      <c r="X505">
        <f>VLOOKUP(A505,РАСЧЕТ!B:S,18,0)</f>
        <v>0.98266529282190163</v>
      </c>
      <c r="Y505" s="27">
        <f t="shared" si="194"/>
        <v>0</v>
      </c>
      <c r="AB505" t="s">
        <v>4007</v>
      </c>
      <c r="AC505" t="s">
        <v>4007</v>
      </c>
    </row>
    <row r="506" spans="1:29" x14ac:dyDescent="0.3">
      <c r="A506" s="69" t="s">
        <v>1771</v>
      </c>
      <c r="B506" s="138">
        <v>34.299999999999997</v>
      </c>
      <c r="C506" s="137">
        <v>10.571999999999999</v>
      </c>
      <c r="D506" s="137"/>
      <c r="E506" s="137"/>
      <c r="F506" s="137"/>
      <c r="G506" s="137"/>
      <c r="H506" s="137">
        <f>B506*$H$797</f>
        <v>1.0978964020778901</v>
      </c>
      <c r="I506" s="137">
        <f t="shared" si="192"/>
        <v>1.0978964020778901</v>
      </c>
      <c r="J506" s="137">
        <f t="shared" si="191"/>
        <v>11.669896402077889</v>
      </c>
      <c r="K506" s="137"/>
      <c r="L506" s="137">
        <f>VLOOKUP(A506,'Показ 16.11'!$B$2:$D$742,3,0)</f>
        <v>13.901999999999999</v>
      </c>
      <c r="M506" s="137" t="str">
        <f>VLOOKUP(A506,'31.12ЛК ПОКАЗ'!$B$15:$H$1504,7,0)</f>
        <v>-</v>
      </c>
      <c r="N506" s="137">
        <f>VLOOKUP(A506,'Показ 31.12'!$B$2:$D$742,3,0)</f>
        <v>14.736000000000001</v>
      </c>
      <c r="O506" s="137">
        <f t="shared" ref="O506:O513" si="213">N506</f>
        <v>14.736000000000001</v>
      </c>
      <c r="P506" s="137">
        <f t="shared" ref="P506:P521" si="214">O506-L506</f>
        <v>0.83400000000000141</v>
      </c>
      <c r="Q506" s="137">
        <f t="shared" ref="Q506:Q521" si="215">B506</f>
        <v>34.299999999999997</v>
      </c>
      <c r="R506" s="137"/>
      <c r="S506" s="137">
        <f t="shared" si="193"/>
        <v>0.83400000000000141</v>
      </c>
      <c r="T506" s="137">
        <f t="shared" ref="T506:T523" si="216">L506+S506</f>
        <v>14.736000000000001</v>
      </c>
      <c r="U506" s="75"/>
      <c r="W506" s="27"/>
      <c r="X506">
        <f>VLOOKUP(A506,РАСЧЕТ!B:S,18,0)</f>
        <v>1.0978964020778901</v>
      </c>
      <c r="Y506" s="27">
        <f t="shared" si="194"/>
        <v>0</v>
      </c>
      <c r="AB506" t="s">
        <v>4007</v>
      </c>
      <c r="AC506" s="27">
        <f t="shared" ref="AC506:AC521" si="217">T506</f>
        <v>14.736000000000001</v>
      </c>
    </row>
    <row r="507" spans="1:29" x14ac:dyDescent="0.3">
      <c r="A507" s="69" t="s">
        <v>1785</v>
      </c>
      <c r="B507" s="138">
        <v>75.7</v>
      </c>
      <c r="C507" s="137">
        <v>4.1660000000000004</v>
      </c>
      <c r="D507" s="137"/>
      <c r="E507" s="137"/>
      <c r="F507" s="137"/>
      <c r="G507" s="137"/>
      <c r="H507" s="137">
        <f>B507*$H$797</f>
        <v>2.4230541585217575</v>
      </c>
      <c r="I507" s="137">
        <f t="shared" si="192"/>
        <v>2.4230541585217575</v>
      </c>
      <c r="J507" s="137">
        <f t="shared" si="191"/>
        <v>6.5890541585217584</v>
      </c>
      <c r="K507" s="137"/>
      <c r="L507" s="137">
        <f>VLOOKUP(A507,'Показ 16.11'!$B$2:$D$742,3,0)</f>
        <v>9.1460000000000008</v>
      </c>
      <c r="M507" s="137" t="str">
        <f>VLOOKUP(A507,'31.12ЛК ПОКАЗ'!$B$15:$H$1504,7,0)</f>
        <v>-</v>
      </c>
      <c r="N507" s="137">
        <f>VLOOKUP(A507,'Показ 31.12'!$B$2:$D$742,3,0)</f>
        <v>9.6940000000000008</v>
      </c>
      <c r="O507" s="137">
        <f t="shared" si="213"/>
        <v>9.6940000000000008</v>
      </c>
      <c r="P507" s="137">
        <f t="shared" si="214"/>
        <v>0.54800000000000004</v>
      </c>
      <c r="Q507" s="137">
        <f t="shared" si="215"/>
        <v>75.7</v>
      </c>
      <c r="R507" s="137"/>
      <c r="S507" s="137">
        <f t="shared" si="193"/>
        <v>0.54800000000000004</v>
      </c>
      <c r="T507" s="137">
        <f t="shared" si="216"/>
        <v>9.6940000000000008</v>
      </c>
      <c r="U507" s="75"/>
      <c r="W507" s="27"/>
      <c r="X507">
        <f>VLOOKUP(A507,РАСЧЕТ!B:S,18,0)</f>
        <v>2.4230541585217575</v>
      </c>
      <c r="Y507" s="27">
        <f t="shared" si="194"/>
        <v>0</v>
      </c>
      <c r="AB507" t="s">
        <v>4007</v>
      </c>
      <c r="AC507" s="27">
        <f t="shared" si="217"/>
        <v>9.6940000000000008</v>
      </c>
    </row>
    <row r="508" spans="1:29" x14ac:dyDescent="0.3">
      <c r="A508" s="69" t="s">
        <v>1786</v>
      </c>
      <c r="B508" s="138">
        <v>81.8</v>
      </c>
      <c r="C508" s="137">
        <v>1E-3</v>
      </c>
      <c r="D508" s="137"/>
      <c r="E508" s="137"/>
      <c r="F508" s="137"/>
      <c r="G508" s="137"/>
      <c r="H508" s="137">
        <f>B508*$H$797</f>
        <v>2.6183068714277375</v>
      </c>
      <c r="I508" s="137">
        <f t="shared" si="192"/>
        <v>2.6183068714277375</v>
      </c>
      <c r="J508" s="137">
        <f t="shared" si="191"/>
        <v>2.6193068714277374</v>
      </c>
      <c r="K508" s="137"/>
      <c r="L508" s="137">
        <f>VLOOKUP(A508,'Показ 16.11'!$B$2:$D$742,3,0)</f>
        <v>2.1779999999999999</v>
      </c>
      <c r="M508" s="137">
        <f>VLOOKUP(A508,'31.12ЛК ПОКАЗ'!$B$15:$H$1504,7,0)</f>
        <v>2.169</v>
      </c>
      <c r="N508" s="137">
        <f>VLOOKUP(A508,'Показ 31.12'!$B$2:$D$742,3,0)</f>
        <v>2.3090000000000002</v>
      </c>
      <c r="O508" s="137">
        <f t="shared" si="213"/>
        <v>2.3090000000000002</v>
      </c>
      <c r="P508" s="137">
        <f t="shared" si="214"/>
        <v>0.13100000000000023</v>
      </c>
      <c r="Q508" s="137">
        <f t="shared" si="215"/>
        <v>81.8</v>
      </c>
      <c r="R508" s="137"/>
      <c r="S508" s="137">
        <f t="shared" si="193"/>
        <v>0.13100000000000023</v>
      </c>
      <c r="T508" s="137">
        <f t="shared" si="216"/>
        <v>2.3090000000000002</v>
      </c>
      <c r="U508" s="75"/>
      <c r="W508" s="27"/>
      <c r="X508">
        <f>VLOOKUP(A508,РАСЧЕТ!B:S,18,0)</f>
        <v>2.6183068714277375</v>
      </c>
      <c r="Y508" s="27">
        <f t="shared" si="194"/>
        <v>0</v>
      </c>
      <c r="AB508" t="s">
        <v>4007</v>
      </c>
      <c r="AC508" s="27">
        <f t="shared" si="217"/>
        <v>2.3090000000000002</v>
      </c>
    </row>
    <row r="509" spans="1:29" x14ac:dyDescent="0.3">
      <c r="A509" s="69" t="s">
        <v>1674</v>
      </c>
      <c r="B509" s="138">
        <v>34.4</v>
      </c>
      <c r="C509" s="137">
        <v>7.9660000000000002</v>
      </c>
      <c r="D509" s="137">
        <f>VLOOKUP(A509,'31.03ЛК ПОКАЗ'!$B$15:$J$1504,9,0)</f>
        <v>8.1999999999999993</v>
      </c>
      <c r="E509" s="137">
        <f>D509</f>
        <v>8.1999999999999993</v>
      </c>
      <c r="F509" s="137">
        <f>E509-C509</f>
        <v>0.2339999999999991</v>
      </c>
      <c r="G509" s="137">
        <f>B509</f>
        <v>34.4</v>
      </c>
      <c r="H509" s="137"/>
      <c r="I509" s="137">
        <f t="shared" si="192"/>
        <v>0.2339999999999991</v>
      </c>
      <c r="J509" s="137">
        <f t="shared" si="191"/>
        <v>8.1999999999999993</v>
      </c>
      <c r="K509" s="137"/>
      <c r="L509" s="137">
        <f>VLOOKUP(A509,'Показ 16.11'!$B$2:$D$742,3,0)</f>
        <v>9.9920000000000009</v>
      </c>
      <c r="M509" s="137" t="str">
        <f>VLOOKUP(A509,'31.12ЛК ПОКАЗ'!$B$15:$H$1504,7,0)</f>
        <v>-</v>
      </c>
      <c r="N509" s="137">
        <f>VLOOKUP(A509,'Показ 31.12'!$B$2:$D$742,3,0)</f>
        <v>10.597</v>
      </c>
      <c r="O509" s="137">
        <f t="shared" si="213"/>
        <v>10.597</v>
      </c>
      <c r="P509" s="137">
        <f t="shared" si="214"/>
        <v>0.60499999999999865</v>
      </c>
      <c r="Q509" s="137">
        <f t="shared" si="215"/>
        <v>34.4</v>
      </c>
      <c r="R509" s="137"/>
      <c r="S509" s="137">
        <f t="shared" si="193"/>
        <v>0.60499999999999865</v>
      </c>
      <c r="T509" s="137">
        <f t="shared" si="216"/>
        <v>10.597</v>
      </c>
      <c r="U509" s="75"/>
      <c r="W509" s="27"/>
      <c r="X509">
        <f>VLOOKUP(A509,РАСЧЕТ!B:S,18,0)</f>
        <v>0.2339999999999991</v>
      </c>
      <c r="Y509" s="27">
        <f t="shared" si="194"/>
        <v>0</v>
      </c>
      <c r="AB509" s="27">
        <f t="shared" ref="AB509:AB511" si="218">J509</f>
        <v>8.1999999999999993</v>
      </c>
      <c r="AC509" s="27">
        <f t="shared" si="217"/>
        <v>10.597</v>
      </c>
    </row>
    <row r="510" spans="1:29" x14ac:dyDescent="0.3">
      <c r="A510" s="69" t="s">
        <v>1701</v>
      </c>
      <c r="B510" s="138">
        <v>30.7</v>
      </c>
      <c r="C510" s="137">
        <v>6.6269999999999998</v>
      </c>
      <c r="D510" s="137">
        <f>VLOOKUP(A510,'31.03ЛК ПОКАЗ'!$B$15:$J$1504,9,0)</f>
        <v>7.7</v>
      </c>
      <c r="E510" s="137">
        <f>D510</f>
        <v>7.7</v>
      </c>
      <c r="F510" s="137">
        <f>E510-C510</f>
        <v>1.0730000000000004</v>
      </c>
      <c r="G510" s="137">
        <f>B510</f>
        <v>30.7</v>
      </c>
      <c r="H510" s="137"/>
      <c r="I510" s="137">
        <f t="shared" si="192"/>
        <v>1.0730000000000004</v>
      </c>
      <c r="J510" s="137">
        <f t="shared" si="191"/>
        <v>7.7</v>
      </c>
      <c r="K510" s="137"/>
      <c r="L510" s="137">
        <f>VLOOKUP(A510,'Показ 16.11'!$B$2:$D$742,3,0)</f>
        <v>8.3559999999999999</v>
      </c>
      <c r="M510" s="137">
        <f>VLOOKUP(A510,'31.12ЛК ПОКАЗ'!$B$15:$H$1504,7,0)</f>
        <v>8.57</v>
      </c>
      <c r="N510" s="137">
        <f>VLOOKUP(A510,'Показ 31.12'!$B$2:$D$742,3,0)</f>
        <v>8.8569999999999993</v>
      </c>
      <c r="O510" s="137">
        <f t="shared" si="213"/>
        <v>8.8569999999999993</v>
      </c>
      <c r="P510" s="137">
        <f t="shared" si="214"/>
        <v>0.50099999999999945</v>
      </c>
      <c r="Q510" s="137">
        <f t="shared" si="215"/>
        <v>30.7</v>
      </c>
      <c r="R510" s="137"/>
      <c r="S510" s="137">
        <f t="shared" si="193"/>
        <v>0.50099999999999945</v>
      </c>
      <c r="T510" s="137">
        <f t="shared" si="216"/>
        <v>8.8569999999999993</v>
      </c>
      <c r="U510" s="75"/>
      <c r="W510" s="27"/>
      <c r="X510">
        <f>VLOOKUP(A510,РАСЧЕТ!B:S,18,0)</f>
        <v>1.0730000000000004</v>
      </c>
      <c r="Y510" s="27">
        <f t="shared" si="194"/>
        <v>0</v>
      </c>
      <c r="AB510" s="27">
        <f t="shared" si="218"/>
        <v>7.7</v>
      </c>
      <c r="AC510" s="27">
        <f t="shared" si="217"/>
        <v>8.8569999999999993</v>
      </c>
    </row>
    <row r="511" spans="1:29" x14ac:dyDescent="0.3">
      <c r="A511" s="69" t="s">
        <v>1707</v>
      </c>
      <c r="B511" s="138">
        <v>34.299999999999997</v>
      </c>
      <c r="C511" s="137">
        <v>6.0190000000000001</v>
      </c>
      <c r="D511" s="137">
        <f>VLOOKUP(A511,'31.03ЛК ПОКАЗ'!$B$15:$J$1504,9,0)</f>
        <v>7.2130000000000001</v>
      </c>
      <c r="E511" s="137">
        <f>D511</f>
        <v>7.2130000000000001</v>
      </c>
      <c r="F511" s="137">
        <f>E511-C511</f>
        <v>1.194</v>
      </c>
      <c r="G511" s="137">
        <f>B511</f>
        <v>34.299999999999997</v>
      </c>
      <c r="H511" s="137"/>
      <c r="I511" s="137">
        <f t="shared" si="192"/>
        <v>1.194</v>
      </c>
      <c r="J511" s="137">
        <f t="shared" si="191"/>
        <v>7.2130000000000001</v>
      </c>
      <c r="K511" s="137"/>
      <c r="L511" s="137">
        <f>VLOOKUP(A511,'Показ 16.11'!$B$2:$D$742,3,0)</f>
        <v>8.1379999999999999</v>
      </c>
      <c r="M511" s="137">
        <f>VLOOKUP(A511,'31.12ЛК ПОКАЗ'!$B$15:$H$1504,7,0)</f>
        <v>8.4359999999999999</v>
      </c>
      <c r="N511" s="137">
        <f>VLOOKUP(A511,'Показ 31.12'!$B$2:$D$742,3,0)</f>
        <v>8.6280000000000001</v>
      </c>
      <c r="O511" s="137">
        <f t="shared" si="213"/>
        <v>8.6280000000000001</v>
      </c>
      <c r="P511" s="137">
        <f t="shared" si="214"/>
        <v>0.49000000000000021</v>
      </c>
      <c r="Q511" s="137">
        <f t="shared" si="215"/>
        <v>34.299999999999997</v>
      </c>
      <c r="R511" s="137"/>
      <c r="S511" s="137">
        <f t="shared" si="193"/>
        <v>0.49000000000000021</v>
      </c>
      <c r="T511" s="137">
        <f t="shared" si="216"/>
        <v>8.6280000000000001</v>
      </c>
      <c r="U511" s="75"/>
      <c r="W511" s="27"/>
      <c r="X511">
        <f>VLOOKUP(A511,РАСЧЕТ!B:S,18,0)</f>
        <v>1.194</v>
      </c>
      <c r="Y511" s="27">
        <f t="shared" si="194"/>
        <v>0</v>
      </c>
      <c r="AB511" s="27">
        <f t="shared" si="218"/>
        <v>7.2130000000000001</v>
      </c>
      <c r="AC511" s="27">
        <f t="shared" si="217"/>
        <v>8.6280000000000001</v>
      </c>
    </row>
    <row r="512" spans="1:29" x14ac:dyDescent="0.3">
      <c r="A512" s="69" t="s">
        <v>2384</v>
      </c>
      <c r="B512" s="138">
        <v>75.7</v>
      </c>
      <c r="C512" s="137">
        <v>16.021000000000001</v>
      </c>
      <c r="D512" s="137"/>
      <c r="E512" s="137"/>
      <c r="F512" s="137"/>
      <c r="G512" s="137"/>
      <c r="H512" s="137">
        <f>B512*$H$797</f>
        <v>2.4230541585217575</v>
      </c>
      <c r="I512" s="137">
        <f t="shared" si="192"/>
        <v>2.4230541585217575</v>
      </c>
      <c r="J512" s="137">
        <f t="shared" si="191"/>
        <v>18.444054158521759</v>
      </c>
      <c r="K512" s="137"/>
      <c r="L512" s="137">
        <f>VLOOKUP(A512,'Показ 16.11'!$B$2:$D$742,3,0)</f>
        <v>23.088000000000001</v>
      </c>
      <c r="M512" s="137" t="str">
        <f>VLOOKUP(A512,'31.12ЛК ПОКАЗ'!$B$15:$H$1504,7,0)</f>
        <v>-</v>
      </c>
      <c r="N512" s="137">
        <f>VLOOKUP(A512,'Показ 31.12'!$B$2:$D$742,3,0)</f>
        <v>24.472999999999999</v>
      </c>
      <c r="O512" s="137">
        <f t="shared" si="213"/>
        <v>24.472999999999999</v>
      </c>
      <c r="P512" s="137">
        <f t="shared" si="214"/>
        <v>1.384999999999998</v>
      </c>
      <c r="Q512" s="137">
        <f t="shared" si="215"/>
        <v>75.7</v>
      </c>
      <c r="R512" s="137"/>
      <c r="S512" s="137">
        <f t="shared" si="193"/>
        <v>1.384999999999998</v>
      </c>
      <c r="T512" s="137">
        <f t="shared" si="216"/>
        <v>24.472999999999999</v>
      </c>
      <c r="U512" s="75"/>
      <c r="W512" s="27"/>
      <c r="X512">
        <f>VLOOKUP(A512,РАСЧЕТ!B:S,18,0)</f>
        <v>2.4230541585217575</v>
      </c>
      <c r="Y512" s="27">
        <f t="shared" si="194"/>
        <v>0</v>
      </c>
      <c r="AB512" t="s">
        <v>4007</v>
      </c>
      <c r="AC512" s="27">
        <f t="shared" si="217"/>
        <v>24.472999999999999</v>
      </c>
    </row>
    <row r="513" spans="1:29" x14ac:dyDescent="0.3">
      <c r="A513" s="69" t="s">
        <v>348</v>
      </c>
      <c r="B513" s="138">
        <v>57.1</v>
      </c>
      <c r="C513" s="137">
        <v>11.074</v>
      </c>
      <c r="D513" s="137"/>
      <c r="E513" s="137"/>
      <c r="F513" s="137"/>
      <c r="G513" s="137"/>
      <c r="H513" s="137">
        <f>B513*$H$797</f>
        <v>1.827693427365817</v>
      </c>
      <c r="I513" s="137">
        <f t="shared" si="192"/>
        <v>1.827693427365817</v>
      </c>
      <c r="J513" s="137">
        <f t="shared" si="191"/>
        <v>12.901693427365817</v>
      </c>
      <c r="K513" s="137"/>
      <c r="L513" s="137">
        <f>VLOOKUP(A513,'Показ 16.11'!$B$2:$D$742,3,0)</f>
        <v>16.596</v>
      </c>
      <c r="M513" s="137" t="str">
        <f>VLOOKUP(A513,'31.12ЛК ПОКАЗ'!$B$15:$H$1504,7,0)</f>
        <v>-</v>
      </c>
      <c r="N513" s="137">
        <f>VLOOKUP(A513,'Показ 31.12'!$B$2:$D$742,3,0)</f>
        <v>17.591999999999999</v>
      </c>
      <c r="O513" s="137">
        <f t="shared" si="213"/>
        <v>17.591999999999999</v>
      </c>
      <c r="P513" s="137">
        <f t="shared" si="214"/>
        <v>0.99599999999999866</v>
      </c>
      <c r="Q513" s="137">
        <f t="shared" si="215"/>
        <v>57.1</v>
      </c>
      <c r="R513" s="137"/>
      <c r="S513" s="137">
        <f t="shared" si="193"/>
        <v>0.99599999999999866</v>
      </c>
      <c r="T513" s="137">
        <f t="shared" si="216"/>
        <v>17.591999999999999</v>
      </c>
      <c r="U513" s="75"/>
      <c r="W513" s="27"/>
      <c r="X513">
        <f>VLOOKUP(A513,РАСЧЕТ!B:S,18,0)</f>
        <v>1.827693427365817</v>
      </c>
      <c r="Y513" s="27">
        <f t="shared" si="194"/>
        <v>0</v>
      </c>
      <c r="AB513" t="s">
        <v>4007</v>
      </c>
      <c r="AC513" s="27">
        <f t="shared" si="217"/>
        <v>17.591999999999999</v>
      </c>
    </row>
    <row r="514" spans="1:29" s="157" customFormat="1" x14ac:dyDescent="0.3">
      <c r="A514" s="153" t="s">
        <v>898</v>
      </c>
      <c r="B514" s="154">
        <v>81.8</v>
      </c>
      <c r="C514" s="155">
        <v>0.55459740193618245</v>
      </c>
      <c r="D514" s="155">
        <v>0.55459740193618245</v>
      </c>
      <c r="E514" s="155">
        <f>D514</f>
        <v>0.55459740193618245</v>
      </c>
      <c r="F514" s="155">
        <f>E514-C514</f>
        <v>0</v>
      </c>
      <c r="G514" s="155">
        <f>B514</f>
        <v>81.8</v>
      </c>
      <c r="H514" s="155"/>
      <c r="I514" s="137">
        <f t="shared" si="192"/>
        <v>0</v>
      </c>
      <c r="J514" s="155">
        <f t="shared" ref="J514:J577" si="219">C514+I514</f>
        <v>0.55459740193618245</v>
      </c>
      <c r="K514" s="155"/>
      <c r="L514" s="155">
        <v>0.55459740193618245</v>
      </c>
      <c r="M514" s="155">
        <v>0.55459740193618245</v>
      </c>
      <c r="N514" s="155">
        <f>VLOOKUP(A514,'Показ 31.12'!$B$2:$D$742,3,0)</f>
        <v>2.9209999999999998</v>
      </c>
      <c r="O514" s="155">
        <f>M514</f>
        <v>0.55459740193618245</v>
      </c>
      <c r="P514" s="155">
        <f t="shared" si="214"/>
        <v>0</v>
      </c>
      <c r="Q514" s="155">
        <f t="shared" si="215"/>
        <v>81.8</v>
      </c>
      <c r="R514" s="155"/>
      <c r="S514" s="137">
        <f t="shared" si="193"/>
        <v>0</v>
      </c>
      <c r="T514" s="155">
        <f t="shared" si="216"/>
        <v>0.55459740193618245</v>
      </c>
      <c r="U514" s="156"/>
      <c r="W514" s="155"/>
      <c r="X514">
        <f>VLOOKUP(A514,РАСЧЕТ!B:S,18,0)</f>
        <v>0</v>
      </c>
      <c r="Y514" s="27">
        <f t="shared" si="194"/>
        <v>0</v>
      </c>
      <c r="AB514" s="27">
        <f>J514</f>
        <v>0.55459740193618245</v>
      </c>
      <c r="AC514" s="27">
        <f t="shared" si="217"/>
        <v>0.55459740193618245</v>
      </c>
    </row>
    <row r="515" spans="1:29" x14ac:dyDescent="0.3">
      <c r="A515" s="69" t="s">
        <v>2375</v>
      </c>
      <c r="B515" s="138">
        <v>34.4</v>
      </c>
      <c r="C515" s="137">
        <v>4.3140000000000001</v>
      </c>
      <c r="D515" s="137"/>
      <c r="E515" s="137"/>
      <c r="F515" s="137"/>
      <c r="G515" s="137"/>
      <c r="H515" s="137">
        <f>B515*$H$797</f>
        <v>1.1010972662238896</v>
      </c>
      <c r="I515" s="137">
        <f t="shared" ref="I515:I578" si="220">F515+H515</f>
        <v>1.1010972662238896</v>
      </c>
      <c r="J515" s="137">
        <f t="shared" si="219"/>
        <v>5.4150972662238894</v>
      </c>
      <c r="K515" s="137"/>
      <c r="L515" s="137">
        <f>VLOOKUP(A515,'Показ 16.11'!$B$2:$D$742,3,0)</f>
        <v>7.5510000000000002</v>
      </c>
      <c r="M515" s="137" t="str">
        <f>VLOOKUP(A515,'31.12ЛК ПОКАЗ'!$B$15:$H$1504,7,0)</f>
        <v>-</v>
      </c>
      <c r="N515" s="137">
        <f>VLOOKUP(A515,'Показ 31.12'!$B$2:$D$742,3,0)</f>
        <v>8.0039999999999996</v>
      </c>
      <c r="O515" s="137">
        <f>N515</f>
        <v>8.0039999999999996</v>
      </c>
      <c r="P515" s="137">
        <f t="shared" si="214"/>
        <v>0.4529999999999994</v>
      </c>
      <c r="Q515" s="137">
        <f t="shared" si="215"/>
        <v>34.4</v>
      </c>
      <c r="R515" s="137"/>
      <c r="S515" s="137">
        <f t="shared" ref="S515:S578" si="221">P515+R515</f>
        <v>0.4529999999999994</v>
      </c>
      <c r="T515" s="137">
        <f t="shared" si="216"/>
        <v>8.0039999999999996</v>
      </c>
      <c r="U515" s="75"/>
      <c r="W515" s="27"/>
      <c r="X515">
        <f>VLOOKUP(A515,РАСЧЕТ!B:S,18,0)</f>
        <v>1.1010972662238896</v>
      </c>
      <c r="Y515" s="27">
        <f t="shared" ref="Y515:Y578" si="222">X515-I515</f>
        <v>0</v>
      </c>
      <c r="AB515" t="s">
        <v>4007</v>
      </c>
      <c r="AC515" s="27">
        <f t="shared" si="217"/>
        <v>8.0039999999999996</v>
      </c>
    </row>
    <row r="516" spans="1:29" x14ac:dyDescent="0.3">
      <c r="A516" s="69" t="s">
        <v>1577</v>
      </c>
      <c r="B516" s="138">
        <v>30.7</v>
      </c>
      <c r="C516" s="137">
        <v>4.3159999999999998</v>
      </c>
      <c r="D516" s="137"/>
      <c r="E516" s="137"/>
      <c r="F516" s="137"/>
      <c r="G516" s="137"/>
      <c r="H516" s="137">
        <f>B516*$H$797</f>
        <v>0.98266529282190163</v>
      </c>
      <c r="I516" s="137">
        <f t="shared" si="220"/>
        <v>0.98266529282190163</v>
      </c>
      <c r="J516" s="137">
        <f t="shared" si="219"/>
        <v>5.2986652928219016</v>
      </c>
      <c r="K516" s="137"/>
      <c r="L516" s="137">
        <f>VLOOKUP(A516,'Показ 16.11'!$B$2:$D$742,3,0)</f>
        <v>7.0869999999999997</v>
      </c>
      <c r="M516" s="137" t="str">
        <f>VLOOKUP(A516,'31.12ЛК ПОКАЗ'!$B$15:$H$1504,7,0)</f>
        <v>-</v>
      </c>
      <c r="N516" s="137">
        <f>VLOOKUP(A516,'Показ 31.12'!$B$2:$D$742,3,0)</f>
        <v>7.5119999999999996</v>
      </c>
      <c r="O516" s="137">
        <f>N516</f>
        <v>7.5119999999999996</v>
      </c>
      <c r="P516" s="137">
        <f t="shared" si="214"/>
        <v>0.42499999999999982</v>
      </c>
      <c r="Q516" s="137">
        <f t="shared" si="215"/>
        <v>30.7</v>
      </c>
      <c r="R516" s="137"/>
      <c r="S516" s="137">
        <f t="shared" si="221"/>
        <v>0.42499999999999982</v>
      </c>
      <c r="T516" s="137">
        <f t="shared" si="216"/>
        <v>7.5119999999999996</v>
      </c>
      <c r="U516" s="75"/>
      <c r="W516" s="27"/>
      <c r="X516">
        <f>VLOOKUP(A516,РАСЧЕТ!B:S,18,0)</f>
        <v>0.98266529282190163</v>
      </c>
      <c r="Y516" s="27">
        <f t="shared" si="222"/>
        <v>0</v>
      </c>
      <c r="AB516" t="s">
        <v>4007</v>
      </c>
      <c r="AC516" s="27">
        <f t="shared" si="217"/>
        <v>7.5119999999999996</v>
      </c>
    </row>
    <row r="517" spans="1:29" x14ac:dyDescent="0.3">
      <c r="A517" s="69" t="s">
        <v>1997</v>
      </c>
      <c r="B517" s="138">
        <v>34.299999999999997</v>
      </c>
      <c r="C517" s="137">
        <v>1.272</v>
      </c>
      <c r="D517" s="137"/>
      <c r="E517" s="137"/>
      <c r="F517" s="137"/>
      <c r="G517" s="137"/>
      <c r="H517" s="137">
        <f>B517*$H$797</f>
        <v>1.0978964020778901</v>
      </c>
      <c r="I517" s="137">
        <f t="shared" si="220"/>
        <v>1.0978964020778901</v>
      </c>
      <c r="J517" s="137">
        <f t="shared" si="219"/>
        <v>2.3698964020778899</v>
      </c>
      <c r="K517" s="137"/>
      <c r="L517" s="137">
        <f>VLOOKUP(A517,'Показ 16.11'!$B$2:$D$742,3,0)</f>
        <v>5.2320000000000002</v>
      </c>
      <c r="M517" s="137" t="str">
        <f>VLOOKUP(A517,'31.12ЛК ПОКАЗ'!$B$15:$H$1504,7,0)</f>
        <v>-</v>
      </c>
      <c r="N517" s="137">
        <f>VLOOKUP(A517,'Показ 31.12'!$B$2:$D$742,3,0)</f>
        <v>5.5460000000000003</v>
      </c>
      <c r="O517" s="137">
        <f>N517</f>
        <v>5.5460000000000003</v>
      </c>
      <c r="P517" s="137">
        <f t="shared" si="214"/>
        <v>0.31400000000000006</v>
      </c>
      <c r="Q517" s="137">
        <f t="shared" si="215"/>
        <v>34.299999999999997</v>
      </c>
      <c r="R517" s="137"/>
      <c r="S517" s="137">
        <f t="shared" si="221"/>
        <v>0.31400000000000006</v>
      </c>
      <c r="T517" s="137">
        <f t="shared" si="216"/>
        <v>5.5460000000000003</v>
      </c>
      <c r="U517" s="75"/>
      <c r="W517" s="27"/>
      <c r="X517">
        <f>VLOOKUP(A517,РАСЧЕТ!B:S,18,0)</f>
        <v>1.0978964020778901</v>
      </c>
      <c r="Y517" s="27">
        <f t="shared" si="222"/>
        <v>0</v>
      </c>
      <c r="AB517" t="s">
        <v>4007</v>
      </c>
      <c r="AC517" s="27">
        <f t="shared" si="217"/>
        <v>5.5460000000000003</v>
      </c>
    </row>
    <row r="518" spans="1:29" x14ac:dyDescent="0.3">
      <c r="A518" s="69" t="s">
        <v>1643</v>
      </c>
      <c r="B518" s="138">
        <v>75.7</v>
      </c>
      <c r="C518" s="137">
        <v>1.446</v>
      </c>
      <c r="D518" s="137"/>
      <c r="E518" s="137"/>
      <c r="F518" s="137"/>
      <c r="G518" s="137"/>
      <c r="H518" s="137">
        <f>B518*$H$797</f>
        <v>2.4230541585217575</v>
      </c>
      <c r="I518" s="137">
        <f t="shared" si="220"/>
        <v>2.4230541585217575</v>
      </c>
      <c r="J518" s="137">
        <f t="shared" si="219"/>
        <v>3.8690541585217577</v>
      </c>
      <c r="K518" s="137"/>
      <c r="L518" s="137">
        <f>VLOOKUP(A518,'Показ 16.11'!$B$2:$D$742,3,0)</f>
        <v>6.4420000000000002</v>
      </c>
      <c r="M518" s="137">
        <f>VLOOKUP(A518,'31.12ЛК ПОКАЗ'!$B$15:$H$1504,7,0)</f>
        <v>6.9269999999999996</v>
      </c>
      <c r="N518" s="137">
        <f>VLOOKUP(A518,'Показ 31.12'!$B$2:$D$742,3,0)</f>
        <v>6.8289999999999997</v>
      </c>
      <c r="O518" s="137">
        <f>M518</f>
        <v>6.9269999999999996</v>
      </c>
      <c r="P518" s="137">
        <f t="shared" si="214"/>
        <v>0.48499999999999943</v>
      </c>
      <c r="Q518" s="137">
        <f t="shared" si="215"/>
        <v>75.7</v>
      </c>
      <c r="R518" s="137"/>
      <c r="S518" s="137">
        <f t="shared" si="221"/>
        <v>0.48499999999999943</v>
      </c>
      <c r="T518" s="137">
        <f t="shared" si="216"/>
        <v>6.9269999999999996</v>
      </c>
      <c r="U518" s="75"/>
      <c r="W518" s="27"/>
      <c r="X518">
        <f>VLOOKUP(A518,РАСЧЕТ!B:S,18,0)</f>
        <v>2.4230541585217575</v>
      </c>
      <c r="Y518" s="27">
        <f t="shared" si="222"/>
        <v>0</v>
      </c>
      <c r="AB518" t="s">
        <v>4007</v>
      </c>
      <c r="AC518" s="27">
        <f t="shared" si="217"/>
        <v>6.9269999999999996</v>
      </c>
    </row>
    <row r="519" spans="1:29" x14ac:dyDescent="0.3">
      <c r="A519" s="69" t="s">
        <v>1614</v>
      </c>
      <c r="B519" s="138">
        <v>81.8</v>
      </c>
      <c r="C519" s="137">
        <v>20.076000000000001</v>
      </c>
      <c r="D519" s="137"/>
      <c r="E519" s="137"/>
      <c r="F519" s="137"/>
      <c r="G519" s="137"/>
      <c r="H519" s="137">
        <f>B519*$H$797</f>
        <v>2.6183068714277375</v>
      </c>
      <c r="I519" s="137">
        <f t="shared" si="220"/>
        <v>2.6183068714277375</v>
      </c>
      <c r="J519" s="137">
        <f t="shared" si="219"/>
        <v>22.694306871427738</v>
      </c>
      <c r="K519" s="137"/>
      <c r="L519" s="137">
        <f>VLOOKUP(A519,'Показ 16.11'!$B$2:$D$742,3,0)</f>
        <v>24.48</v>
      </c>
      <c r="M519" s="137" t="str">
        <f>VLOOKUP(A519,'31.12ЛК ПОКАЗ'!$B$15:$H$1504,7,0)</f>
        <v>-</v>
      </c>
      <c r="N519" s="137">
        <f>VLOOKUP(A519,'Показ 31.12'!$B$2:$D$742,3,0)</f>
        <v>25.949000000000002</v>
      </c>
      <c r="O519" s="137">
        <f>N519</f>
        <v>25.949000000000002</v>
      </c>
      <c r="P519" s="137">
        <f t="shared" si="214"/>
        <v>1.4690000000000012</v>
      </c>
      <c r="Q519" s="137">
        <f t="shared" si="215"/>
        <v>81.8</v>
      </c>
      <c r="R519" s="137"/>
      <c r="S519" s="137">
        <f t="shared" si="221"/>
        <v>1.4690000000000012</v>
      </c>
      <c r="T519" s="137">
        <f t="shared" si="216"/>
        <v>25.949000000000002</v>
      </c>
      <c r="U519" s="75"/>
      <c r="W519" s="27"/>
      <c r="X519">
        <f>VLOOKUP(A519,РАСЧЕТ!B:S,18,0)</f>
        <v>2.6183068714277375</v>
      </c>
      <c r="Y519" s="27">
        <f t="shared" si="222"/>
        <v>0</v>
      </c>
      <c r="AB519" t="s">
        <v>4007</v>
      </c>
      <c r="AC519" s="27">
        <f t="shared" si="217"/>
        <v>25.949000000000002</v>
      </c>
    </row>
    <row r="520" spans="1:29" x14ac:dyDescent="0.3">
      <c r="A520" s="69" t="s">
        <v>1624</v>
      </c>
      <c r="B520" s="138">
        <v>34.4</v>
      </c>
      <c r="C520" s="137">
        <v>9.7609999999999992</v>
      </c>
      <c r="D520" s="137">
        <f>VLOOKUP(A520,'31.03ЛК ПОКАЗ'!$B$15:$J$1504,9,0)</f>
        <v>12.5</v>
      </c>
      <c r="E520" s="137">
        <f>D520</f>
        <v>12.5</v>
      </c>
      <c r="F520" s="137">
        <f>E520-C520</f>
        <v>2.7390000000000008</v>
      </c>
      <c r="G520" s="137">
        <f>B520</f>
        <v>34.4</v>
      </c>
      <c r="H520" s="137"/>
      <c r="I520" s="137">
        <f t="shared" si="220"/>
        <v>2.7390000000000008</v>
      </c>
      <c r="J520" s="137">
        <f t="shared" si="219"/>
        <v>12.5</v>
      </c>
      <c r="K520" s="137"/>
      <c r="L520" s="137">
        <f>VLOOKUP(A520,'Показ 16.11'!$B$2:$D$742,3,0)</f>
        <v>13.6</v>
      </c>
      <c r="M520" s="137">
        <f>VLOOKUP(A520,'31.12ЛК ПОКАЗ'!$B$15:$H$1504,7,0)</f>
        <v>14.4</v>
      </c>
      <c r="N520" s="137">
        <f>VLOOKUP(A520,'Показ 31.12'!$B$2:$D$742,3,0)</f>
        <v>14.416</v>
      </c>
      <c r="O520" s="137">
        <f>N520</f>
        <v>14.416</v>
      </c>
      <c r="P520" s="137">
        <f t="shared" si="214"/>
        <v>0.81600000000000072</v>
      </c>
      <c r="Q520" s="137">
        <f t="shared" si="215"/>
        <v>34.4</v>
      </c>
      <c r="R520" s="137"/>
      <c r="S520" s="137">
        <f t="shared" si="221"/>
        <v>0.81600000000000072</v>
      </c>
      <c r="T520" s="137">
        <f t="shared" si="216"/>
        <v>14.416</v>
      </c>
      <c r="U520" s="75"/>
      <c r="W520" s="27"/>
      <c r="X520">
        <f>VLOOKUP(A520,РАСЧЕТ!B:S,18,0)</f>
        <v>2.7390000000000008</v>
      </c>
      <c r="Y520" s="27">
        <f t="shared" si="222"/>
        <v>0</v>
      </c>
      <c r="AB520" s="27">
        <f t="shared" ref="AB520:AB521" si="223">J520</f>
        <v>12.5</v>
      </c>
      <c r="AC520" s="27">
        <f t="shared" si="217"/>
        <v>14.416</v>
      </c>
    </row>
    <row r="521" spans="1:29" x14ac:dyDescent="0.3">
      <c r="A521" s="69" t="s">
        <v>2464</v>
      </c>
      <c r="B521" s="138">
        <v>30.7</v>
      </c>
      <c r="C521" s="137">
        <v>6.9930000000000003</v>
      </c>
      <c r="D521" s="137">
        <f>VLOOKUP(A521,'31.03ЛК ПОКАЗ'!$B$15:$J$1504,9,0)</f>
        <v>7.8150000000000004</v>
      </c>
      <c r="E521" s="137">
        <f>D521</f>
        <v>7.8150000000000004</v>
      </c>
      <c r="F521" s="137">
        <f>E521-C521</f>
        <v>0.82200000000000006</v>
      </c>
      <c r="G521" s="137">
        <f>B521</f>
        <v>30.7</v>
      </c>
      <c r="H521" s="137"/>
      <c r="I521" s="137">
        <f t="shared" si="220"/>
        <v>0.82200000000000006</v>
      </c>
      <c r="J521" s="137">
        <f t="shared" si="219"/>
        <v>7.8150000000000004</v>
      </c>
      <c r="K521" s="137"/>
      <c r="L521" s="137">
        <f>VLOOKUP(A521,'Показ 16.11'!$B$2:$D$742,3,0)</f>
        <v>8.4909999999999997</v>
      </c>
      <c r="M521" s="137">
        <f>VLOOKUP(A521,'31.12ЛК ПОКАЗ'!$B$15:$H$1504,7,0)</f>
        <v>8.74</v>
      </c>
      <c r="N521" s="137">
        <f>VLOOKUP(A521,'Показ 31.12'!$B$2:$D$742,3,0)</f>
        <v>9</v>
      </c>
      <c r="O521" s="137">
        <f>N521</f>
        <v>9</v>
      </c>
      <c r="P521" s="137">
        <f t="shared" si="214"/>
        <v>0.50900000000000034</v>
      </c>
      <c r="Q521" s="137">
        <f t="shared" si="215"/>
        <v>30.7</v>
      </c>
      <c r="R521" s="137"/>
      <c r="S521" s="137">
        <f t="shared" si="221"/>
        <v>0.50900000000000034</v>
      </c>
      <c r="T521" s="137">
        <f t="shared" si="216"/>
        <v>9</v>
      </c>
      <c r="U521" s="75"/>
      <c r="W521" s="27"/>
      <c r="X521">
        <f>VLOOKUP(A521,РАСЧЕТ!B:S,18,0)</f>
        <v>0.82200000000000006</v>
      </c>
      <c r="Y521" s="27">
        <f t="shared" si="222"/>
        <v>0</v>
      </c>
      <c r="AB521" s="27">
        <f t="shared" si="223"/>
        <v>7.8150000000000004</v>
      </c>
      <c r="AC521" s="27">
        <f t="shared" si="217"/>
        <v>9</v>
      </c>
    </row>
    <row r="522" spans="1:29" x14ac:dyDescent="0.3">
      <c r="A522" s="69" t="s">
        <v>1649</v>
      </c>
      <c r="B522" s="138">
        <v>34.299999999999997</v>
      </c>
      <c r="C522" s="137">
        <v>8.2769999999999992</v>
      </c>
      <c r="D522" s="137"/>
      <c r="E522" s="137"/>
      <c r="F522" s="137"/>
      <c r="G522" s="137"/>
      <c r="H522" s="137">
        <f>B522*$H$797</f>
        <v>1.0978964020778901</v>
      </c>
      <c r="I522" s="137">
        <f t="shared" si="220"/>
        <v>1.0978964020778901</v>
      </c>
      <c r="J522" s="137">
        <f t="shared" si="219"/>
        <v>9.3748964020778889</v>
      </c>
      <c r="K522" s="137"/>
      <c r="L522" s="137">
        <f>VLOOKUP(A522,'Показ 16.11'!$B$2:$D$742,3,0)</f>
        <v>10.391999999999999</v>
      </c>
      <c r="M522" s="137" t="str">
        <f>VLOOKUP(A522,'31.12ЛК ПОКАЗ'!$B$15:$H$1504,7,0)</f>
        <v>-</v>
      </c>
      <c r="N522" s="137"/>
      <c r="O522" s="137"/>
      <c r="P522" s="137"/>
      <c r="Q522" s="137"/>
      <c r="R522" s="137">
        <f>R797*B522</f>
        <v>0.48275037567160933</v>
      </c>
      <c r="S522" s="137">
        <f t="shared" si="221"/>
        <v>0.48275037567160933</v>
      </c>
      <c r="T522" s="137">
        <f t="shared" si="216"/>
        <v>10.874750375671608</v>
      </c>
      <c r="U522" s="75"/>
      <c r="W522" s="27"/>
      <c r="X522">
        <f>VLOOKUP(A522,РАСЧЕТ!B:S,18,0)</f>
        <v>1.0978964020778901</v>
      </c>
      <c r="Y522" s="27">
        <f t="shared" si="222"/>
        <v>0</v>
      </c>
      <c r="AB522" t="s">
        <v>4007</v>
      </c>
      <c r="AC522" t="s">
        <v>4007</v>
      </c>
    </row>
    <row r="523" spans="1:29" x14ac:dyDescent="0.3">
      <c r="A523" s="69" t="s">
        <v>2348</v>
      </c>
      <c r="B523" s="138">
        <v>75.7</v>
      </c>
      <c r="C523" s="137">
        <v>19.311</v>
      </c>
      <c r="D523" s="137">
        <f>VLOOKUP(A523,'31.03ЛК ПОКАЗ'!$B$15:$J$1504,9,0)</f>
        <v>22.74</v>
      </c>
      <c r="E523" s="137">
        <f>D523</f>
        <v>22.74</v>
      </c>
      <c r="F523" s="137">
        <f>E523-C523</f>
        <v>3.4289999999999985</v>
      </c>
      <c r="G523" s="137">
        <f>B523</f>
        <v>75.7</v>
      </c>
      <c r="H523" s="137"/>
      <c r="I523" s="137">
        <f t="shared" si="220"/>
        <v>3.4289999999999985</v>
      </c>
      <c r="J523" s="137">
        <f t="shared" si="219"/>
        <v>22.74</v>
      </c>
      <c r="K523" s="137"/>
      <c r="L523" s="137">
        <f>VLOOKUP(A523,'Показ 16.11'!$B$2:$D$742,3,0)</f>
        <v>25.077000000000002</v>
      </c>
      <c r="M523" s="137" t="str">
        <f>VLOOKUP(A523,'31.12ЛК ПОКАЗ'!$B$15:$H$1504,7,0)</f>
        <v>-</v>
      </c>
      <c r="N523" s="137">
        <f>VLOOKUP(A523,'Показ 31.12'!$B$2:$D$742,3,0)</f>
        <v>26.582000000000001</v>
      </c>
      <c r="O523" s="137">
        <f>N523</f>
        <v>26.582000000000001</v>
      </c>
      <c r="P523" s="137">
        <f>O523-L523</f>
        <v>1.504999999999999</v>
      </c>
      <c r="Q523" s="137">
        <f>B523</f>
        <v>75.7</v>
      </c>
      <c r="R523" s="137"/>
      <c r="S523" s="137">
        <f t="shared" si="221"/>
        <v>1.504999999999999</v>
      </c>
      <c r="T523" s="137">
        <f t="shared" si="216"/>
        <v>26.582000000000001</v>
      </c>
      <c r="U523" s="75"/>
      <c r="W523" s="27"/>
      <c r="X523">
        <f>VLOOKUP(A523,РАСЧЕТ!B:S,18,0)</f>
        <v>3.4289999999999985</v>
      </c>
      <c r="Y523" s="27">
        <f t="shared" si="222"/>
        <v>0</v>
      </c>
      <c r="AB523" s="27">
        <f>J523</f>
        <v>22.74</v>
      </c>
      <c r="AC523" s="27">
        <f>T523</f>
        <v>26.582000000000001</v>
      </c>
    </row>
    <row r="524" spans="1:29" x14ac:dyDescent="0.3">
      <c r="A524" s="99" t="s">
        <v>272</v>
      </c>
      <c r="B524" s="138">
        <v>33.1</v>
      </c>
      <c r="C524" s="137">
        <v>0.13500000000000001</v>
      </c>
      <c r="D524" s="137"/>
      <c r="E524" s="137"/>
      <c r="F524" s="137"/>
      <c r="G524" s="137"/>
      <c r="H524" s="137">
        <f>B524*$H$797</f>
        <v>1.0594860323258939</v>
      </c>
      <c r="I524" s="137">
        <f t="shared" si="220"/>
        <v>1.0594860323258939</v>
      </c>
      <c r="J524" s="137">
        <f t="shared" si="219"/>
        <v>1.1944860323258939</v>
      </c>
      <c r="K524" s="137"/>
      <c r="L524" s="137"/>
      <c r="M524" s="137"/>
      <c r="N524" s="137"/>
      <c r="O524" s="137"/>
      <c r="P524" s="137"/>
      <c r="Q524" s="137"/>
      <c r="R524" s="137">
        <f>B524*$R$797</f>
        <v>0.465861149700591</v>
      </c>
      <c r="S524" s="137">
        <f t="shared" si="221"/>
        <v>0.465861149700591</v>
      </c>
      <c r="T524" s="137">
        <f>S524+J524</f>
        <v>1.6603471820264848</v>
      </c>
      <c r="U524" s="75"/>
      <c r="W524" s="27"/>
      <c r="X524">
        <f>VLOOKUP(A524,РАСЧЕТ!B:S,18,0)</f>
        <v>1.0594860323258939</v>
      </c>
      <c r="Y524" s="27">
        <f t="shared" si="222"/>
        <v>0</v>
      </c>
      <c r="AB524" t="s">
        <v>4007</v>
      </c>
      <c r="AC524" t="s">
        <v>4007</v>
      </c>
    </row>
    <row r="525" spans="1:29" x14ac:dyDescent="0.3">
      <c r="A525" s="69" t="s">
        <v>2334</v>
      </c>
      <c r="B525" s="138">
        <v>81.8</v>
      </c>
      <c r="C525" s="137">
        <v>1E-3</v>
      </c>
      <c r="D525" s="137">
        <f>VLOOKUP(A525,'31.03ЛК ПОКАЗ'!$B$15:$J$1504,9,0)</f>
        <v>3.7349999999999999</v>
      </c>
      <c r="E525" s="137">
        <f>D525</f>
        <v>3.7349999999999999</v>
      </c>
      <c r="F525" s="137">
        <f>E525-C525</f>
        <v>3.734</v>
      </c>
      <c r="G525" s="137">
        <f>B525</f>
        <v>81.8</v>
      </c>
      <c r="H525" s="137"/>
      <c r="I525" s="137">
        <f t="shared" si="220"/>
        <v>3.734</v>
      </c>
      <c r="J525" s="137">
        <f t="shared" si="219"/>
        <v>3.7349999999999999</v>
      </c>
      <c r="K525" s="137"/>
      <c r="L525" s="137">
        <f>VLOOKUP(A525,'Показ 16.11'!$B$2:$D$742,3,0)</f>
        <v>6.4740000000000002</v>
      </c>
      <c r="M525" s="137">
        <f>VLOOKUP(A525,'31.12ЛК ПОКАЗ'!$B$15:$H$1504,7,0)</f>
        <v>7.117</v>
      </c>
      <c r="N525" s="137">
        <f>VLOOKUP(A525,'Показ 31.12'!$B$2:$D$742,3,0)</f>
        <v>6.8630000000000004</v>
      </c>
      <c r="O525" s="137">
        <f t="shared" ref="O525:O531" si="224">N525</f>
        <v>6.8630000000000004</v>
      </c>
      <c r="P525" s="137">
        <f t="shared" ref="P525:P531" si="225">O525-L525</f>
        <v>0.38900000000000023</v>
      </c>
      <c r="Q525" s="137">
        <f t="shared" ref="Q525:Q531" si="226">B525</f>
        <v>81.8</v>
      </c>
      <c r="R525" s="137"/>
      <c r="S525" s="137">
        <f t="shared" si="221"/>
        <v>0.38900000000000023</v>
      </c>
      <c r="T525" s="137">
        <f t="shared" ref="T525:T531" si="227">L525+S525</f>
        <v>6.8630000000000004</v>
      </c>
      <c r="U525" s="75"/>
      <c r="W525" s="27"/>
      <c r="X525">
        <f>VLOOKUP(A525,РАСЧЕТ!B:S,18,0)</f>
        <v>3.734</v>
      </c>
      <c r="Y525" s="27">
        <f t="shared" si="222"/>
        <v>0</v>
      </c>
      <c r="AB525" s="27">
        <f t="shared" ref="AB525:AB527" si="228">J525</f>
        <v>3.7349999999999999</v>
      </c>
      <c r="AC525" s="27">
        <f t="shared" ref="AC525:AC531" si="229">T525</f>
        <v>6.8630000000000004</v>
      </c>
    </row>
    <row r="526" spans="1:29" x14ac:dyDescent="0.3">
      <c r="A526" s="69" t="s">
        <v>2386</v>
      </c>
      <c r="B526" s="138">
        <v>34.4</v>
      </c>
      <c r="C526" s="137">
        <v>8.6859999999999999</v>
      </c>
      <c r="D526" s="137">
        <v>10</v>
      </c>
      <c r="E526" s="137">
        <f>D526</f>
        <v>10</v>
      </c>
      <c r="F526" s="137">
        <f>E526-C526</f>
        <v>1.3140000000000001</v>
      </c>
      <c r="G526" s="137">
        <f>B526</f>
        <v>34.4</v>
      </c>
      <c r="H526" s="137"/>
      <c r="I526" s="137">
        <f t="shared" si="220"/>
        <v>1.3140000000000001</v>
      </c>
      <c r="J526" s="137">
        <f t="shared" si="219"/>
        <v>10</v>
      </c>
      <c r="K526" s="137"/>
      <c r="L526" s="137">
        <f>VLOOKUP(A526,'Показ 16.11'!$B$2:$D$742,3,0)</f>
        <v>11.569000000000001</v>
      </c>
      <c r="M526" s="137" t="str">
        <f>VLOOKUP(A526,'31.12ЛК ПОКАЗ'!$B$15:$H$1504,7,0)</f>
        <v>-</v>
      </c>
      <c r="N526" s="137">
        <f>VLOOKUP(A526,'Показ 31.12'!$B$2:$D$742,3,0)</f>
        <v>12.263</v>
      </c>
      <c r="O526" s="137">
        <f t="shared" si="224"/>
        <v>12.263</v>
      </c>
      <c r="P526" s="137">
        <f t="shared" si="225"/>
        <v>0.69399999999999906</v>
      </c>
      <c r="Q526" s="137">
        <f t="shared" si="226"/>
        <v>34.4</v>
      </c>
      <c r="R526" s="137"/>
      <c r="S526" s="137">
        <f t="shared" si="221"/>
        <v>0.69399999999999906</v>
      </c>
      <c r="T526" s="137">
        <f t="shared" si="227"/>
        <v>12.263</v>
      </c>
      <c r="U526" s="75"/>
      <c r="W526" s="27"/>
      <c r="X526">
        <f>VLOOKUP(A526,РАСЧЕТ!B:S,18,0)</f>
        <v>1.3140000000000001</v>
      </c>
      <c r="Y526" s="27">
        <f t="shared" si="222"/>
        <v>0</v>
      </c>
      <c r="AB526" s="27">
        <f t="shared" si="228"/>
        <v>10</v>
      </c>
      <c r="AC526" s="27">
        <f t="shared" si="229"/>
        <v>12.263</v>
      </c>
    </row>
    <row r="527" spans="1:29" x14ac:dyDescent="0.3">
      <c r="A527" s="69" t="s">
        <v>1691</v>
      </c>
      <c r="B527" s="138">
        <v>30.7</v>
      </c>
      <c r="C527" s="137">
        <v>5.1509999999999998</v>
      </c>
      <c r="D527" s="137">
        <f>VLOOKUP(A527,'31.03ЛК ПОКАЗ'!$B$15:$J$1504,9,0)</f>
        <v>7.02</v>
      </c>
      <c r="E527" s="137">
        <f>D527</f>
        <v>7.02</v>
      </c>
      <c r="F527" s="137">
        <f>E527-C527</f>
        <v>1.8689999999999998</v>
      </c>
      <c r="G527" s="137">
        <f>B527</f>
        <v>30.7</v>
      </c>
      <c r="H527" s="137"/>
      <c r="I527" s="137">
        <f t="shared" si="220"/>
        <v>1.8689999999999998</v>
      </c>
      <c r="J527" s="137">
        <f t="shared" si="219"/>
        <v>7.02</v>
      </c>
      <c r="K527" s="137"/>
      <c r="L527" s="137">
        <f>VLOOKUP(A527,'Показ 16.11'!$B$2:$D$742,3,0)</f>
        <v>8.1519999999999992</v>
      </c>
      <c r="M527" s="137" t="str">
        <f>VLOOKUP(A527,'31.12ЛК ПОКАЗ'!$B$15:$H$1504,7,0)</f>
        <v>-</v>
      </c>
      <c r="N527" s="137">
        <f>VLOOKUP(A527,'Показ 31.12'!$B$2:$D$742,3,0)</f>
        <v>8.641</v>
      </c>
      <c r="O527" s="137">
        <f t="shared" si="224"/>
        <v>8.641</v>
      </c>
      <c r="P527" s="137">
        <f t="shared" si="225"/>
        <v>0.48900000000000077</v>
      </c>
      <c r="Q527" s="137">
        <f t="shared" si="226"/>
        <v>30.7</v>
      </c>
      <c r="R527" s="137"/>
      <c r="S527" s="137">
        <f t="shared" si="221"/>
        <v>0.48900000000000077</v>
      </c>
      <c r="T527" s="137">
        <f t="shared" si="227"/>
        <v>8.641</v>
      </c>
      <c r="U527" s="75"/>
      <c r="W527" s="27"/>
      <c r="X527">
        <f>VLOOKUP(A527,РАСЧЕТ!B:S,18,0)</f>
        <v>1.8689999999999998</v>
      </c>
      <c r="Y527" s="27">
        <f t="shared" si="222"/>
        <v>0</v>
      </c>
      <c r="AB527" s="27">
        <f t="shared" si="228"/>
        <v>7.02</v>
      </c>
      <c r="AC527" s="27">
        <f t="shared" si="229"/>
        <v>8.641</v>
      </c>
    </row>
    <row r="528" spans="1:29" x14ac:dyDescent="0.3">
      <c r="A528" s="69" t="s">
        <v>2466</v>
      </c>
      <c r="B528" s="138">
        <v>34.299999999999997</v>
      </c>
      <c r="C528" s="137">
        <v>8.9930000000000003</v>
      </c>
      <c r="D528" s="137"/>
      <c r="E528" s="137"/>
      <c r="F528" s="137"/>
      <c r="G528" s="137"/>
      <c r="H528" s="137">
        <f>B528*$H$797</f>
        <v>1.0978964020778901</v>
      </c>
      <c r="I528" s="137">
        <f t="shared" si="220"/>
        <v>1.0978964020778901</v>
      </c>
      <c r="J528" s="137">
        <f t="shared" si="219"/>
        <v>10.09089640207789</v>
      </c>
      <c r="K528" s="137"/>
      <c r="L528" s="137">
        <f>VLOOKUP(A528,'Показ 16.11'!$B$2:$D$742,3,0)</f>
        <v>13.236000000000001</v>
      </c>
      <c r="M528" s="137" t="str">
        <f>VLOOKUP(A528,'31.12ЛК ПОКАЗ'!$B$15:$H$1504,7,0)</f>
        <v>-</v>
      </c>
      <c r="N528" s="137">
        <f>VLOOKUP(A528,'Показ 31.12'!$B$2:$D$742,3,0)</f>
        <v>18.03</v>
      </c>
      <c r="O528" s="137">
        <f t="shared" si="224"/>
        <v>18.03</v>
      </c>
      <c r="P528" s="137">
        <f t="shared" si="225"/>
        <v>4.7940000000000005</v>
      </c>
      <c r="Q528" s="137">
        <f t="shared" si="226"/>
        <v>34.299999999999997</v>
      </c>
      <c r="R528" s="137"/>
      <c r="S528" s="137">
        <f t="shared" si="221"/>
        <v>4.7940000000000005</v>
      </c>
      <c r="T528" s="137">
        <f t="shared" si="227"/>
        <v>18.03</v>
      </c>
      <c r="U528" s="75"/>
      <c r="W528" s="27"/>
      <c r="X528">
        <f>VLOOKUP(A528,РАСЧЕТ!B:S,18,0)</f>
        <v>1.0978964020778901</v>
      </c>
      <c r="Y528" s="27">
        <f t="shared" si="222"/>
        <v>0</v>
      </c>
      <c r="AB528" t="s">
        <v>4007</v>
      </c>
      <c r="AC528" s="27">
        <f t="shared" si="229"/>
        <v>18.03</v>
      </c>
    </row>
    <row r="529" spans="1:29" x14ac:dyDescent="0.3">
      <c r="A529" s="69" t="s">
        <v>2458</v>
      </c>
      <c r="B529" s="138">
        <v>75.7</v>
      </c>
      <c r="C529" s="137">
        <v>17.978000000000002</v>
      </c>
      <c r="D529" s="137"/>
      <c r="E529" s="137"/>
      <c r="F529" s="137"/>
      <c r="G529" s="137"/>
      <c r="H529" s="137">
        <f>B529*$H$797</f>
        <v>2.4230541585217575</v>
      </c>
      <c r="I529" s="137">
        <f t="shared" si="220"/>
        <v>2.4230541585217575</v>
      </c>
      <c r="J529" s="137">
        <f t="shared" si="219"/>
        <v>20.40105415852176</v>
      </c>
      <c r="K529" s="137"/>
      <c r="L529" s="137">
        <f>VLOOKUP(A529,'Показ 16.11'!$B$2:$D$742,3,0)</f>
        <v>21.228999999999999</v>
      </c>
      <c r="M529" s="137" t="str">
        <f>VLOOKUP(A529,'31.12ЛК ПОКАЗ'!$B$15:$H$1504,7,0)</f>
        <v>-</v>
      </c>
      <c r="N529" s="137">
        <f>VLOOKUP(A529,'Показ 31.12'!$B$2:$D$742,3,0)</f>
        <v>22.503</v>
      </c>
      <c r="O529" s="137">
        <f t="shared" si="224"/>
        <v>22.503</v>
      </c>
      <c r="P529" s="137">
        <f t="shared" si="225"/>
        <v>1.2740000000000009</v>
      </c>
      <c r="Q529" s="137">
        <f t="shared" si="226"/>
        <v>75.7</v>
      </c>
      <c r="R529" s="137"/>
      <c r="S529" s="137">
        <f t="shared" si="221"/>
        <v>1.2740000000000009</v>
      </c>
      <c r="T529" s="137">
        <f t="shared" si="227"/>
        <v>22.503</v>
      </c>
      <c r="U529" s="75"/>
      <c r="W529" s="27"/>
      <c r="X529">
        <f>VLOOKUP(A529,РАСЧЕТ!B:S,18,0)</f>
        <v>2.4230541585217575</v>
      </c>
      <c r="Y529" s="27">
        <f t="shared" si="222"/>
        <v>0</v>
      </c>
      <c r="AB529" t="s">
        <v>4007</v>
      </c>
      <c r="AC529" s="27">
        <f t="shared" si="229"/>
        <v>22.503</v>
      </c>
    </row>
    <row r="530" spans="1:29" x14ac:dyDescent="0.3">
      <c r="A530" s="69" t="s">
        <v>2484</v>
      </c>
      <c r="B530" s="138">
        <v>81.8</v>
      </c>
      <c r="C530" s="137">
        <v>3.8050000000000002</v>
      </c>
      <c r="D530" s="137">
        <f>VLOOKUP(A530,'31.03ЛК ПОКАЗ'!$B$15:$J$1504,7,0)</f>
        <v>6.2370000000000001</v>
      </c>
      <c r="E530" s="137">
        <f>D530</f>
        <v>6.2370000000000001</v>
      </c>
      <c r="F530" s="137">
        <f>E530-C530</f>
        <v>2.4319999999999999</v>
      </c>
      <c r="G530" s="137">
        <f>B530</f>
        <v>81.8</v>
      </c>
      <c r="H530" s="137"/>
      <c r="I530" s="137">
        <f t="shared" si="220"/>
        <v>2.4319999999999999</v>
      </c>
      <c r="J530" s="137">
        <f t="shared" si="219"/>
        <v>6.2370000000000001</v>
      </c>
      <c r="K530" s="137"/>
      <c r="L530" s="137">
        <f>VLOOKUP(A530,'Показ 16.11'!$B$2:$D$742,3,0)</f>
        <v>7.4749999999999996</v>
      </c>
      <c r="M530" s="137" t="str">
        <f>VLOOKUP(A530,'31.12ЛК ПОКАЗ'!$B$15:$H$1504,7,0)</f>
        <v>-</v>
      </c>
      <c r="N530" s="137">
        <f>VLOOKUP(A530,'Показ 31.12'!$B$2:$D$742,3,0)</f>
        <v>7.9240000000000004</v>
      </c>
      <c r="O530" s="137">
        <f t="shared" si="224"/>
        <v>7.9240000000000004</v>
      </c>
      <c r="P530" s="137">
        <f t="shared" si="225"/>
        <v>0.44900000000000073</v>
      </c>
      <c r="Q530" s="137">
        <f t="shared" si="226"/>
        <v>81.8</v>
      </c>
      <c r="R530" s="137"/>
      <c r="S530" s="137">
        <f t="shared" si="221"/>
        <v>0.44900000000000073</v>
      </c>
      <c r="T530" s="137">
        <f t="shared" si="227"/>
        <v>7.9240000000000004</v>
      </c>
      <c r="U530" s="75"/>
      <c r="W530" s="27"/>
      <c r="X530">
        <f>VLOOKUP(A530,РАСЧЕТ!B:S,18,0)</f>
        <v>2.4319999999999999</v>
      </c>
      <c r="Y530" s="27">
        <f t="shared" si="222"/>
        <v>0</v>
      </c>
      <c r="AB530" s="27">
        <f>J530</f>
        <v>6.2370000000000001</v>
      </c>
      <c r="AC530" s="27">
        <f t="shared" si="229"/>
        <v>7.9240000000000004</v>
      </c>
    </row>
    <row r="531" spans="1:29" x14ac:dyDescent="0.3">
      <c r="A531" s="69" t="s">
        <v>1697</v>
      </c>
      <c r="B531" s="138">
        <v>34.4</v>
      </c>
      <c r="C531" s="137">
        <v>10.115</v>
      </c>
      <c r="D531" s="137"/>
      <c r="E531" s="137"/>
      <c r="F531" s="137"/>
      <c r="G531" s="137"/>
      <c r="H531" s="137">
        <f>B531*$H$797</f>
        <v>1.1010972662238896</v>
      </c>
      <c r="I531" s="137">
        <f t="shared" si="220"/>
        <v>1.1010972662238896</v>
      </c>
      <c r="J531" s="137">
        <f t="shared" si="219"/>
        <v>11.21609726622389</v>
      </c>
      <c r="K531" s="137"/>
      <c r="L531" s="137">
        <f>VLOOKUP(A531,'Показ 16.11'!$B$2:$D$742,3,0)</f>
        <v>12.916</v>
      </c>
      <c r="M531" s="137" t="str">
        <f>VLOOKUP(A531,'31.12ЛК ПОКАЗ'!$B$15:$H$1504,7,0)</f>
        <v>-</v>
      </c>
      <c r="N531" s="137">
        <f>VLOOKUP(A531,'Показ 31.12'!$B$2:$D$742,3,0)</f>
        <v>13.691000000000001</v>
      </c>
      <c r="O531" s="137">
        <f t="shared" si="224"/>
        <v>13.691000000000001</v>
      </c>
      <c r="P531" s="137">
        <f t="shared" si="225"/>
        <v>0.77500000000000036</v>
      </c>
      <c r="Q531" s="137">
        <f t="shared" si="226"/>
        <v>34.4</v>
      </c>
      <c r="R531" s="137"/>
      <c r="S531" s="137">
        <f t="shared" si="221"/>
        <v>0.77500000000000036</v>
      </c>
      <c r="T531" s="137">
        <f t="shared" si="227"/>
        <v>13.691000000000001</v>
      </c>
      <c r="U531" s="75"/>
      <c r="W531" s="27"/>
      <c r="X531">
        <f>VLOOKUP(A531,РАСЧЕТ!B:S,18,0)</f>
        <v>1.1010972662238896</v>
      </c>
      <c r="Y531" s="27">
        <f t="shared" si="222"/>
        <v>0</v>
      </c>
      <c r="AB531" t="s">
        <v>4007</v>
      </c>
      <c r="AC531" s="27">
        <f t="shared" si="229"/>
        <v>13.691000000000001</v>
      </c>
    </row>
    <row r="532" spans="1:29" x14ac:dyDescent="0.3">
      <c r="A532" s="100" t="s">
        <v>2350</v>
      </c>
      <c r="B532" s="138">
        <v>30.7</v>
      </c>
      <c r="C532" s="137">
        <v>1E-3</v>
      </c>
      <c r="D532" s="137"/>
      <c r="E532" s="137"/>
      <c r="F532" s="137"/>
      <c r="G532" s="137"/>
      <c r="H532" s="137">
        <f>B532*$H$797</f>
        <v>0.98266529282190163</v>
      </c>
      <c r="I532" s="137">
        <f t="shared" si="220"/>
        <v>0.98266529282190163</v>
      </c>
      <c r="J532" s="137">
        <f t="shared" si="219"/>
        <v>0.98366529282190163</v>
      </c>
      <c r="K532" s="137"/>
      <c r="L532" s="137"/>
      <c r="M532" s="137"/>
      <c r="N532" s="137"/>
      <c r="O532" s="137"/>
      <c r="P532" s="137"/>
      <c r="Q532" s="137"/>
      <c r="R532" s="137">
        <f>B532*$R$797</f>
        <v>0.43208269775855418</v>
      </c>
      <c r="S532" s="137">
        <f t="shared" si="221"/>
        <v>0.43208269775855418</v>
      </c>
      <c r="T532" s="137">
        <f>S532+J532</f>
        <v>1.4157479905804558</v>
      </c>
      <c r="U532" s="75"/>
      <c r="W532" s="27"/>
      <c r="X532">
        <f>VLOOKUP(A532,РАСЧЕТ!B:S,18,0)</f>
        <v>0.98266529282190163</v>
      </c>
      <c r="Y532" s="27">
        <f t="shared" si="222"/>
        <v>0</v>
      </c>
      <c r="AB532" t="s">
        <v>4007</v>
      </c>
      <c r="AC532" t="s">
        <v>4007</v>
      </c>
    </row>
    <row r="533" spans="1:29" x14ac:dyDescent="0.3">
      <c r="A533" s="69" t="s">
        <v>1839</v>
      </c>
      <c r="B533" s="138">
        <v>34.299999999999997</v>
      </c>
      <c r="C533" s="137">
        <v>4.4710000000000001</v>
      </c>
      <c r="D533" s="137"/>
      <c r="E533" s="137"/>
      <c r="F533" s="137"/>
      <c r="G533" s="137"/>
      <c r="H533" s="137">
        <f>B533*$H$797</f>
        <v>1.0978964020778901</v>
      </c>
      <c r="I533" s="137">
        <f t="shared" si="220"/>
        <v>1.0978964020778901</v>
      </c>
      <c r="J533" s="137">
        <f t="shared" si="219"/>
        <v>5.5688964020778897</v>
      </c>
      <c r="K533" s="137"/>
      <c r="L533" s="137">
        <f>VLOOKUP(A533,'Показ 16.11'!$B$2:$D$742,3,0)</f>
        <v>7.2249999999999996</v>
      </c>
      <c r="M533" s="137" t="str">
        <f>VLOOKUP(A533,'31.12ЛК ПОКАЗ'!$B$15:$H$1504,7,0)</f>
        <v>-</v>
      </c>
      <c r="N533" s="137">
        <f>VLOOKUP(A533,'Показ 31.12'!$B$2:$D$742,3,0)</f>
        <v>7.6589999999999998</v>
      </c>
      <c r="O533" s="137">
        <f t="shared" ref="O533:O542" si="230">N533</f>
        <v>7.6589999999999998</v>
      </c>
      <c r="P533" s="137">
        <f t="shared" ref="P533:P542" si="231">O533-L533</f>
        <v>0.43400000000000016</v>
      </c>
      <c r="Q533" s="137">
        <f t="shared" ref="Q533:Q542" si="232">B533</f>
        <v>34.299999999999997</v>
      </c>
      <c r="R533" s="137"/>
      <c r="S533" s="137">
        <f t="shared" si="221"/>
        <v>0.43400000000000016</v>
      </c>
      <c r="T533" s="137">
        <f t="shared" ref="T533:T542" si="233">L533+S533</f>
        <v>7.6589999999999998</v>
      </c>
      <c r="U533" s="75"/>
      <c r="W533" s="27"/>
      <c r="X533">
        <f>VLOOKUP(A533,РАСЧЕТ!B:S,18,0)</f>
        <v>1.0978964020778901</v>
      </c>
      <c r="Y533" s="27">
        <f t="shared" si="222"/>
        <v>0</v>
      </c>
      <c r="AB533" t="s">
        <v>4007</v>
      </c>
      <c r="AC533" s="27">
        <f t="shared" ref="AC533:AC542" si="234">T533</f>
        <v>7.6589999999999998</v>
      </c>
    </row>
    <row r="534" spans="1:29" x14ac:dyDescent="0.3">
      <c r="A534" s="69" t="s">
        <v>1563</v>
      </c>
      <c r="B534" s="138">
        <v>75.7</v>
      </c>
      <c r="C534" s="137">
        <v>11.045999999999999</v>
      </c>
      <c r="D534" s="137"/>
      <c r="E534" s="137"/>
      <c r="F534" s="137"/>
      <c r="G534" s="137"/>
      <c r="H534" s="137">
        <f>B534*$H$797</f>
        <v>2.4230541585217575</v>
      </c>
      <c r="I534" s="137">
        <f t="shared" si="220"/>
        <v>2.4230541585217575</v>
      </c>
      <c r="J534" s="137">
        <f t="shared" si="219"/>
        <v>13.469054158521757</v>
      </c>
      <c r="K534" s="137"/>
      <c r="L534" s="137">
        <f>VLOOKUP(A534,'Показ 16.11'!$B$2:$D$742,3,0)</f>
        <v>16.736000000000001</v>
      </c>
      <c r="M534" s="137" t="str">
        <f>VLOOKUP(A534,'31.12ЛК ПОКАЗ'!$B$15:$H$1504,7,0)</f>
        <v>-</v>
      </c>
      <c r="N534" s="137">
        <f>VLOOKUP(A534,'Показ 31.12'!$B$2:$D$742,3,0)</f>
        <v>17.739999999999998</v>
      </c>
      <c r="O534" s="137">
        <f t="shared" si="230"/>
        <v>17.739999999999998</v>
      </c>
      <c r="P534" s="137">
        <f t="shared" si="231"/>
        <v>1.0039999999999978</v>
      </c>
      <c r="Q534" s="137">
        <f t="shared" si="232"/>
        <v>75.7</v>
      </c>
      <c r="R534" s="137"/>
      <c r="S534" s="137">
        <f t="shared" si="221"/>
        <v>1.0039999999999978</v>
      </c>
      <c r="T534" s="137">
        <f t="shared" si="233"/>
        <v>17.739999999999998</v>
      </c>
      <c r="U534" s="75"/>
      <c r="W534" s="27"/>
      <c r="X534">
        <f>VLOOKUP(A534,РАСЧЕТ!B:S,18,0)</f>
        <v>2.4230541585217575</v>
      </c>
      <c r="Y534" s="27">
        <f t="shared" si="222"/>
        <v>0</v>
      </c>
      <c r="AB534" t="s">
        <v>4007</v>
      </c>
      <c r="AC534" s="27">
        <f t="shared" si="234"/>
        <v>17.739999999999998</v>
      </c>
    </row>
    <row r="535" spans="1:29" x14ac:dyDescent="0.3">
      <c r="A535" s="69" t="s">
        <v>322</v>
      </c>
      <c r="B535" s="138">
        <v>33.1</v>
      </c>
      <c r="C535" s="137">
        <v>6.6890000000000001</v>
      </c>
      <c r="D535" s="137"/>
      <c r="E535" s="137"/>
      <c r="F535" s="137"/>
      <c r="G535" s="137"/>
      <c r="H535" s="137">
        <f>B535*$H$797</f>
        <v>1.0594860323258939</v>
      </c>
      <c r="I535" s="137">
        <f t="shared" si="220"/>
        <v>1.0594860323258939</v>
      </c>
      <c r="J535" s="137">
        <f t="shared" si="219"/>
        <v>7.7484860323258937</v>
      </c>
      <c r="K535" s="137"/>
      <c r="L535" s="137">
        <f>VLOOKUP(A535,'Показ 16.11'!$B$2:$D$742,3,0)</f>
        <v>10.271000000000001</v>
      </c>
      <c r="M535" s="137" t="str">
        <f>VLOOKUP(A535,'31.12ЛК ПОКАЗ'!$B$15:$H$1504,7,0)</f>
        <v>-</v>
      </c>
      <c r="N535" s="137">
        <f>VLOOKUP(A535,'Показ 31.12'!$B$2:$D$742,3,0)</f>
        <v>10.887</v>
      </c>
      <c r="O535" s="137">
        <f t="shared" si="230"/>
        <v>10.887</v>
      </c>
      <c r="P535" s="137">
        <f t="shared" si="231"/>
        <v>0.61599999999999966</v>
      </c>
      <c r="Q535" s="137">
        <f t="shared" si="232"/>
        <v>33.1</v>
      </c>
      <c r="R535" s="137"/>
      <c r="S535" s="137">
        <f t="shared" si="221"/>
        <v>0.61599999999999966</v>
      </c>
      <c r="T535" s="137">
        <f t="shared" si="233"/>
        <v>10.887</v>
      </c>
      <c r="U535" s="75"/>
      <c r="W535" s="27"/>
      <c r="X535">
        <f>VLOOKUP(A535,РАСЧЕТ!B:S,18,0)</f>
        <v>1.0594860323258939</v>
      </c>
      <c r="Y535" s="27">
        <f t="shared" si="222"/>
        <v>0</v>
      </c>
      <c r="AB535" t="s">
        <v>4007</v>
      </c>
      <c r="AC535" s="27">
        <f t="shared" si="234"/>
        <v>10.887</v>
      </c>
    </row>
    <row r="536" spans="1:29" x14ac:dyDescent="0.3">
      <c r="A536" s="69" t="s">
        <v>1654</v>
      </c>
      <c r="B536" s="138">
        <v>81.8</v>
      </c>
      <c r="C536" s="137">
        <v>19.343</v>
      </c>
      <c r="D536" s="137">
        <f>VLOOKUP(A536,'31.03ЛК ПОКАЗ'!$B$15:$J$1504,7,0)</f>
        <v>21</v>
      </c>
      <c r="E536" s="137">
        <f>D536</f>
        <v>21</v>
      </c>
      <c r="F536" s="137">
        <f>E536-C536</f>
        <v>1.657</v>
      </c>
      <c r="G536" s="137">
        <f>B536</f>
        <v>81.8</v>
      </c>
      <c r="H536" s="137"/>
      <c r="I536" s="137">
        <f t="shared" si="220"/>
        <v>1.657</v>
      </c>
      <c r="J536" s="137">
        <f t="shared" si="219"/>
        <v>21</v>
      </c>
      <c r="K536" s="137"/>
      <c r="L536" s="137">
        <f>VLOOKUP(A536,'Показ 16.11'!$B$2:$D$742,3,0)</f>
        <v>23.387</v>
      </c>
      <c r="M536" s="137">
        <f>VLOOKUP(A536,'31.12ЛК ПОКАЗ'!$B$15:$H$1504,7,0)</f>
        <v>23.65</v>
      </c>
      <c r="N536" s="137">
        <f>VLOOKUP(A536,'Показ 31.12'!$B$2:$D$742,3,0)</f>
        <v>24.79</v>
      </c>
      <c r="O536" s="137">
        <f t="shared" si="230"/>
        <v>24.79</v>
      </c>
      <c r="P536" s="137">
        <f t="shared" si="231"/>
        <v>1.4029999999999987</v>
      </c>
      <c r="Q536" s="137">
        <f t="shared" si="232"/>
        <v>81.8</v>
      </c>
      <c r="R536" s="137"/>
      <c r="S536" s="137">
        <f t="shared" si="221"/>
        <v>1.4029999999999987</v>
      </c>
      <c r="T536" s="137">
        <f t="shared" si="233"/>
        <v>24.79</v>
      </c>
      <c r="U536" s="75"/>
      <c r="W536" s="27"/>
      <c r="X536">
        <f>VLOOKUP(A536,РАСЧЕТ!B:S,18,0)</f>
        <v>1.657</v>
      </c>
      <c r="Y536" s="27">
        <f t="shared" si="222"/>
        <v>0</v>
      </c>
      <c r="AB536" s="27">
        <f t="shared" ref="AB536:AB537" si="235">J536</f>
        <v>21</v>
      </c>
      <c r="AC536" s="27">
        <f t="shared" si="234"/>
        <v>24.79</v>
      </c>
    </row>
    <row r="537" spans="1:29" x14ac:dyDescent="0.3">
      <c r="A537" s="69" t="s">
        <v>1801</v>
      </c>
      <c r="B537" s="138">
        <v>34.4</v>
      </c>
      <c r="C537" s="137">
        <v>6.7880000000000003</v>
      </c>
      <c r="D537" s="137">
        <f>VLOOKUP(A537,'31.03ЛК ПОКАЗ'!$B$15:$J$1504,9,0)</f>
        <v>8.4990000000000006</v>
      </c>
      <c r="E537" s="137">
        <f>D537</f>
        <v>8.4990000000000006</v>
      </c>
      <c r="F537" s="137">
        <f>E537-C537</f>
        <v>1.7110000000000003</v>
      </c>
      <c r="G537" s="137">
        <f>B537</f>
        <v>34.4</v>
      </c>
      <c r="H537" s="137"/>
      <c r="I537" s="137">
        <f t="shared" si="220"/>
        <v>1.7110000000000003</v>
      </c>
      <c r="J537" s="137">
        <f t="shared" si="219"/>
        <v>8.4990000000000006</v>
      </c>
      <c r="K537" s="137"/>
      <c r="L537" s="137">
        <f>VLOOKUP(A537,'Показ 16.11'!$B$2:$D$742,3,0)</f>
        <v>9.4030000000000005</v>
      </c>
      <c r="M537" s="137" t="str">
        <f>VLOOKUP(A537,'31.12ЛК ПОКАЗ'!$B$15:$H$1504,7,0)</f>
        <v>-</v>
      </c>
      <c r="N537" s="137">
        <f>VLOOKUP(A537,'Показ 31.12'!$B$2:$D$742,3,0)</f>
        <v>9.9670000000000005</v>
      </c>
      <c r="O537" s="137">
        <f t="shared" si="230"/>
        <v>9.9670000000000005</v>
      </c>
      <c r="P537" s="137">
        <f t="shared" si="231"/>
        <v>0.56400000000000006</v>
      </c>
      <c r="Q537" s="137">
        <f t="shared" si="232"/>
        <v>34.4</v>
      </c>
      <c r="R537" s="137"/>
      <c r="S537" s="137">
        <f t="shared" si="221"/>
        <v>0.56400000000000006</v>
      </c>
      <c r="T537" s="137">
        <f t="shared" si="233"/>
        <v>9.9670000000000005</v>
      </c>
      <c r="U537" s="75"/>
      <c r="W537" s="27"/>
      <c r="X537">
        <f>VLOOKUP(A537,РАСЧЕТ!B:S,18,0)</f>
        <v>1.7110000000000003</v>
      </c>
      <c r="Y537" s="27">
        <f t="shared" si="222"/>
        <v>0</v>
      </c>
      <c r="AB537" s="27">
        <f t="shared" si="235"/>
        <v>8.4990000000000006</v>
      </c>
      <c r="AC537" s="27">
        <f t="shared" si="234"/>
        <v>9.9670000000000005</v>
      </c>
    </row>
    <row r="538" spans="1:29" x14ac:dyDescent="0.3">
      <c r="A538" s="69" t="s">
        <v>1616</v>
      </c>
      <c r="B538" s="138">
        <v>30.7</v>
      </c>
      <c r="C538" s="137">
        <v>5.1859999999999999</v>
      </c>
      <c r="D538" s="137"/>
      <c r="E538" s="137"/>
      <c r="F538" s="137"/>
      <c r="G538" s="137"/>
      <c r="H538" s="137">
        <f>B538*$H$797</f>
        <v>0.98266529282190163</v>
      </c>
      <c r="I538" s="137">
        <f t="shared" si="220"/>
        <v>0.98266529282190163</v>
      </c>
      <c r="J538" s="137">
        <f t="shared" si="219"/>
        <v>6.1686652928219017</v>
      </c>
      <c r="K538" s="137"/>
      <c r="L538" s="137">
        <f>VLOOKUP(A538,'Показ 16.11'!$B$2:$D$742,3,0)</f>
        <v>7.7649999999999997</v>
      </c>
      <c r="M538" s="137" t="str">
        <f>VLOOKUP(A538,'31.12ЛК ПОКАЗ'!$B$15:$H$1504,7,0)</f>
        <v>-</v>
      </c>
      <c r="N538" s="137">
        <f>VLOOKUP(A538,'Показ 31.12'!$B$2:$D$742,3,0)</f>
        <v>8.2309999999999999</v>
      </c>
      <c r="O538" s="137">
        <f t="shared" si="230"/>
        <v>8.2309999999999999</v>
      </c>
      <c r="P538" s="137">
        <f t="shared" si="231"/>
        <v>0.46600000000000019</v>
      </c>
      <c r="Q538" s="137">
        <f t="shared" si="232"/>
        <v>30.7</v>
      </c>
      <c r="R538" s="137"/>
      <c r="S538" s="137">
        <f t="shared" si="221"/>
        <v>0.46600000000000019</v>
      </c>
      <c r="T538" s="137">
        <f t="shared" si="233"/>
        <v>8.2309999999999999</v>
      </c>
      <c r="U538" s="75"/>
      <c r="W538" s="27"/>
      <c r="X538">
        <f>VLOOKUP(A538,РАСЧЕТ!B:S,18,0)</f>
        <v>0.98266529282190163</v>
      </c>
      <c r="Y538" s="27">
        <f t="shared" si="222"/>
        <v>0</v>
      </c>
      <c r="AB538" t="s">
        <v>4007</v>
      </c>
      <c r="AC538" s="27">
        <f t="shared" si="234"/>
        <v>8.2309999999999999</v>
      </c>
    </row>
    <row r="539" spans="1:29" x14ac:dyDescent="0.3">
      <c r="A539" s="69" t="s">
        <v>1664</v>
      </c>
      <c r="B539" s="138">
        <v>34.299999999999997</v>
      </c>
      <c r="C539" s="137">
        <v>11.638</v>
      </c>
      <c r="D539" s="137"/>
      <c r="E539" s="137"/>
      <c r="F539" s="137"/>
      <c r="G539" s="137"/>
      <c r="H539" s="137">
        <f>B539*$H$797</f>
        <v>1.0978964020778901</v>
      </c>
      <c r="I539" s="137">
        <f t="shared" si="220"/>
        <v>1.0978964020778901</v>
      </c>
      <c r="J539" s="137">
        <f t="shared" si="219"/>
        <v>12.73589640207789</v>
      </c>
      <c r="K539" s="137"/>
      <c r="L539" s="137">
        <f>VLOOKUP(A539,'Показ 16.11'!$B$2:$D$742,3,0)</f>
        <v>15.696999999999999</v>
      </c>
      <c r="M539" s="137" t="str">
        <f>VLOOKUP(A539,'31.12ЛК ПОКАЗ'!$B$15:$H$1504,7,0)</f>
        <v>-</v>
      </c>
      <c r="N539" s="137">
        <f>VLOOKUP(A539,'Показ 31.12'!$B$2:$D$742,3,0)</f>
        <v>16.638999999999999</v>
      </c>
      <c r="O539" s="137">
        <f t="shared" si="230"/>
        <v>16.638999999999999</v>
      </c>
      <c r="P539" s="137">
        <f t="shared" si="231"/>
        <v>0.94200000000000017</v>
      </c>
      <c r="Q539" s="137">
        <f t="shared" si="232"/>
        <v>34.299999999999997</v>
      </c>
      <c r="R539" s="137"/>
      <c r="S539" s="137">
        <f t="shared" si="221"/>
        <v>0.94200000000000017</v>
      </c>
      <c r="T539" s="137">
        <f t="shared" si="233"/>
        <v>16.638999999999999</v>
      </c>
      <c r="U539" s="75"/>
      <c r="W539" s="27"/>
      <c r="X539">
        <f>VLOOKUP(A539,РАСЧЕТ!B:S,18,0)</f>
        <v>1.0978964020778901</v>
      </c>
      <c r="Y539" s="27">
        <f t="shared" si="222"/>
        <v>0</v>
      </c>
      <c r="AB539" t="s">
        <v>4007</v>
      </c>
      <c r="AC539" s="27">
        <f t="shared" si="234"/>
        <v>16.638999999999999</v>
      </c>
    </row>
    <row r="540" spans="1:29" x14ac:dyDescent="0.3">
      <c r="A540" s="69" t="s">
        <v>1597</v>
      </c>
      <c r="B540" s="138">
        <v>75.7</v>
      </c>
      <c r="C540" s="137">
        <v>5.0620000000000003</v>
      </c>
      <c r="D540" s="137"/>
      <c r="E540" s="137"/>
      <c r="F540" s="137"/>
      <c r="G540" s="137"/>
      <c r="H540" s="137">
        <f>B540*$H$797</f>
        <v>2.4230541585217575</v>
      </c>
      <c r="I540" s="137">
        <f t="shared" si="220"/>
        <v>2.4230541585217575</v>
      </c>
      <c r="J540" s="137">
        <f t="shared" si="219"/>
        <v>7.4850541585217574</v>
      </c>
      <c r="K540" s="137"/>
      <c r="L540" s="137">
        <f>VLOOKUP(A540,'Показ 16.11'!$B$2:$D$742,3,0)</f>
        <v>7.3140000000000001</v>
      </c>
      <c r="M540" s="137" t="str">
        <f>VLOOKUP(A540,'31.12ЛК ПОКАЗ'!$B$15:$H$1504,7,0)</f>
        <v>-</v>
      </c>
      <c r="N540" s="137">
        <f>VLOOKUP(A540,'Показ 31.12'!$B$2:$D$742,3,0)</f>
        <v>7.7530000000000001</v>
      </c>
      <c r="O540" s="137">
        <f t="shared" si="230"/>
        <v>7.7530000000000001</v>
      </c>
      <c r="P540" s="137">
        <f t="shared" si="231"/>
        <v>0.43900000000000006</v>
      </c>
      <c r="Q540" s="137">
        <f t="shared" si="232"/>
        <v>75.7</v>
      </c>
      <c r="R540" s="137"/>
      <c r="S540" s="137">
        <f t="shared" si="221"/>
        <v>0.43900000000000006</v>
      </c>
      <c r="T540" s="137">
        <f t="shared" si="233"/>
        <v>7.7530000000000001</v>
      </c>
      <c r="U540" s="75"/>
      <c r="W540" s="27"/>
      <c r="X540">
        <f>VLOOKUP(A540,РАСЧЕТ!B:S,18,0)</f>
        <v>2.4230541585217575</v>
      </c>
      <c r="Y540" s="27">
        <f t="shared" si="222"/>
        <v>0</v>
      </c>
      <c r="AB540" t="s">
        <v>4007</v>
      </c>
      <c r="AC540" s="27">
        <f t="shared" si="234"/>
        <v>7.7530000000000001</v>
      </c>
    </row>
    <row r="541" spans="1:29" x14ac:dyDescent="0.3">
      <c r="A541" s="69" t="s">
        <v>2354</v>
      </c>
      <c r="B541" s="138">
        <v>81.8</v>
      </c>
      <c r="C541" s="137">
        <v>3.3839999999999999</v>
      </c>
      <c r="D541" s="137">
        <f>VLOOKUP(A541,'31.03ЛК ПОКАЗ'!$B$15:$J$1504,9,0)</f>
        <v>4.62</v>
      </c>
      <c r="E541" s="137">
        <f>D541</f>
        <v>4.62</v>
      </c>
      <c r="F541" s="137">
        <f>E541-C541</f>
        <v>1.2360000000000002</v>
      </c>
      <c r="G541" s="137">
        <f>B541</f>
        <v>81.8</v>
      </c>
      <c r="H541" s="137"/>
      <c r="I541" s="137">
        <f t="shared" si="220"/>
        <v>1.2360000000000002</v>
      </c>
      <c r="J541" s="137">
        <f t="shared" si="219"/>
        <v>4.62</v>
      </c>
      <c r="K541" s="137"/>
      <c r="L541" s="137">
        <f>VLOOKUP(A541,'Показ 16.11'!$B$2:$D$742,3,0)</f>
        <v>4.6820000000000004</v>
      </c>
      <c r="M541" s="137" t="str">
        <f>VLOOKUP(A541,'31.12ЛК ПОКАЗ'!$B$15:$H$1504,7,0)</f>
        <v>-</v>
      </c>
      <c r="N541" s="137">
        <f>VLOOKUP(A541,'Показ 31.12'!$B$2:$D$742,3,0)</f>
        <v>4.9630000000000001</v>
      </c>
      <c r="O541" s="137">
        <f t="shared" si="230"/>
        <v>4.9630000000000001</v>
      </c>
      <c r="P541" s="137">
        <f t="shared" si="231"/>
        <v>0.28099999999999969</v>
      </c>
      <c r="Q541" s="137">
        <f t="shared" si="232"/>
        <v>81.8</v>
      </c>
      <c r="R541" s="137"/>
      <c r="S541" s="137">
        <f t="shared" si="221"/>
        <v>0.28099999999999969</v>
      </c>
      <c r="T541" s="137">
        <f t="shared" si="233"/>
        <v>4.9630000000000001</v>
      </c>
      <c r="U541" s="75"/>
      <c r="W541" s="27"/>
      <c r="X541">
        <f>VLOOKUP(A541,РАСЧЕТ!B:S,18,0)</f>
        <v>1.2360000000000002</v>
      </c>
      <c r="Y541" s="27">
        <f t="shared" si="222"/>
        <v>0</v>
      </c>
      <c r="AB541" s="27">
        <f t="shared" ref="AB541:AB542" si="236">J541</f>
        <v>4.62</v>
      </c>
      <c r="AC541" s="27">
        <f t="shared" si="234"/>
        <v>4.9630000000000001</v>
      </c>
    </row>
    <row r="542" spans="1:29" x14ac:dyDescent="0.3">
      <c r="A542" s="69" t="s">
        <v>856</v>
      </c>
      <c r="B542" s="138">
        <v>34.4</v>
      </c>
      <c r="C542" s="137">
        <v>9.5220000000000002</v>
      </c>
      <c r="D542" s="137">
        <f>VLOOKUP(A542,'31.03ЛК ПОКАЗ'!$B$15:$J$1504,9,0)</f>
        <v>11.989000000000001</v>
      </c>
      <c r="E542" s="137">
        <f>D542</f>
        <v>11.989000000000001</v>
      </c>
      <c r="F542" s="137">
        <f>E542-C542</f>
        <v>2.4670000000000005</v>
      </c>
      <c r="G542" s="137">
        <f>B542</f>
        <v>34.4</v>
      </c>
      <c r="H542" s="137"/>
      <c r="I542" s="137">
        <f t="shared" si="220"/>
        <v>2.4670000000000005</v>
      </c>
      <c r="J542" s="137">
        <f t="shared" si="219"/>
        <v>11.989000000000001</v>
      </c>
      <c r="K542" s="137"/>
      <c r="L542" s="137">
        <f>VLOOKUP(A542,'Показ 16.11'!$B$2:$D$742,3,0)</f>
        <v>13.420999999999999</v>
      </c>
      <c r="M542" s="137" t="str">
        <f>VLOOKUP(A542,'31.12ЛК ПОКАЗ'!$B$15:$H$1504,7,0)</f>
        <v>-</v>
      </c>
      <c r="N542" s="137">
        <f>VLOOKUP(A542,'Показ 31.12'!$B$2:$D$742,3,0)</f>
        <v>14.226000000000001</v>
      </c>
      <c r="O542" s="137">
        <f t="shared" si="230"/>
        <v>14.226000000000001</v>
      </c>
      <c r="P542" s="137">
        <f t="shared" si="231"/>
        <v>0.80500000000000149</v>
      </c>
      <c r="Q542" s="137">
        <f t="shared" si="232"/>
        <v>34.4</v>
      </c>
      <c r="R542" s="137"/>
      <c r="S542" s="137">
        <f t="shared" si="221"/>
        <v>0.80500000000000149</v>
      </c>
      <c r="T542" s="137">
        <f t="shared" si="233"/>
        <v>14.226000000000001</v>
      </c>
      <c r="U542" s="75"/>
      <c r="W542" s="27"/>
      <c r="X542">
        <f>VLOOKUP(A542,РАСЧЕТ!B:S,18,0)</f>
        <v>2.4670000000000005</v>
      </c>
      <c r="Y542" s="27">
        <f t="shared" si="222"/>
        <v>0</v>
      </c>
      <c r="AB542" s="27">
        <f t="shared" si="236"/>
        <v>11.989000000000001</v>
      </c>
      <c r="AC542" s="27">
        <f t="shared" si="234"/>
        <v>14.226000000000001</v>
      </c>
    </row>
    <row r="543" spans="1:29" x14ac:dyDescent="0.3">
      <c r="A543" s="100" t="s">
        <v>889</v>
      </c>
      <c r="B543" s="138">
        <v>30.7</v>
      </c>
      <c r="C543" s="137">
        <v>1E-3</v>
      </c>
      <c r="D543" s="137"/>
      <c r="E543" s="137"/>
      <c r="F543" s="137"/>
      <c r="G543" s="137"/>
      <c r="H543" s="137">
        <f>B543*$H$797</f>
        <v>0.98266529282190163</v>
      </c>
      <c r="I543" s="137">
        <f t="shared" si="220"/>
        <v>0.98266529282190163</v>
      </c>
      <c r="J543" s="137">
        <f t="shared" si="219"/>
        <v>0.98366529282190163</v>
      </c>
      <c r="K543" s="137"/>
      <c r="L543" s="137"/>
      <c r="M543" s="137"/>
      <c r="N543" s="137"/>
      <c r="O543" s="137"/>
      <c r="P543" s="137"/>
      <c r="Q543" s="137"/>
      <c r="R543" s="137">
        <f>B543*$R$797</f>
        <v>0.43208269775855418</v>
      </c>
      <c r="S543" s="137">
        <f t="shared" si="221"/>
        <v>0.43208269775855418</v>
      </c>
      <c r="T543" s="137">
        <f>S543+J543</f>
        <v>1.4157479905804558</v>
      </c>
      <c r="U543" s="75"/>
      <c r="W543" s="27"/>
      <c r="X543">
        <f>VLOOKUP(A543,РАСЧЕТ!B:S,18,0)</f>
        <v>0.98266529282190163</v>
      </c>
      <c r="Y543" s="27">
        <f t="shared" si="222"/>
        <v>0</v>
      </c>
      <c r="AB543" t="s">
        <v>4007</v>
      </c>
      <c r="AC543" t="s">
        <v>4007</v>
      </c>
    </row>
    <row r="544" spans="1:29" x14ac:dyDescent="0.3">
      <c r="A544" s="69" t="s">
        <v>1709</v>
      </c>
      <c r="B544" s="138">
        <v>34.299999999999997</v>
      </c>
      <c r="C544" s="137">
        <v>11.988</v>
      </c>
      <c r="D544" s="137"/>
      <c r="E544" s="137"/>
      <c r="F544" s="137"/>
      <c r="G544" s="137"/>
      <c r="H544" s="137">
        <f>B544*$H$797</f>
        <v>1.0978964020778901</v>
      </c>
      <c r="I544" s="137">
        <f t="shared" si="220"/>
        <v>1.0978964020778901</v>
      </c>
      <c r="J544" s="137">
        <f t="shared" si="219"/>
        <v>13.085896402077889</v>
      </c>
      <c r="K544" s="137"/>
      <c r="L544" s="137">
        <f>VLOOKUP(A544,'Показ 16.11'!$B$2:$D$742,3,0)</f>
        <v>15.904</v>
      </c>
      <c r="M544" s="137" t="str">
        <f>VLOOKUP(A544,'31.12ЛК ПОКАЗ'!$B$15:$H$1504,7,0)</f>
        <v>-</v>
      </c>
      <c r="N544" s="137">
        <f>VLOOKUP(A544,'Показ 31.12'!$B$2:$D$742,3,0)</f>
        <v>16.858000000000001</v>
      </c>
      <c r="O544" s="137">
        <f t="shared" ref="O544:O550" si="237">N544</f>
        <v>16.858000000000001</v>
      </c>
      <c r="P544" s="137">
        <f t="shared" ref="P544:P552" si="238">O544-L544</f>
        <v>0.95400000000000063</v>
      </c>
      <c r="Q544" s="137">
        <f t="shared" ref="Q544:Q552" si="239">B544</f>
        <v>34.299999999999997</v>
      </c>
      <c r="R544" s="137"/>
      <c r="S544" s="137">
        <f t="shared" si="221"/>
        <v>0.95400000000000063</v>
      </c>
      <c r="T544" s="137">
        <f t="shared" ref="T544:T552" si="240">L544+S544</f>
        <v>16.858000000000001</v>
      </c>
      <c r="U544" s="75"/>
      <c r="W544" s="27"/>
      <c r="X544">
        <f>VLOOKUP(A544,РАСЧЕТ!B:S,18,0)</f>
        <v>1.0978964020778901</v>
      </c>
      <c r="Y544" s="27">
        <f t="shared" si="222"/>
        <v>0</v>
      </c>
      <c r="AB544" t="s">
        <v>4007</v>
      </c>
      <c r="AC544" s="27">
        <f t="shared" ref="AC544:AC552" si="241">T544</f>
        <v>16.858000000000001</v>
      </c>
    </row>
    <row r="545" spans="1:29" x14ac:dyDescent="0.3">
      <c r="A545" s="69" t="s">
        <v>2338</v>
      </c>
      <c r="B545" s="138">
        <v>75.7</v>
      </c>
      <c r="C545" s="137">
        <v>18.920999999999999</v>
      </c>
      <c r="D545" s="137"/>
      <c r="E545" s="137"/>
      <c r="F545" s="137"/>
      <c r="G545" s="137"/>
      <c r="H545" s="137">
        <f>B545*$H$797</f>
        <v>2.4230541585217575</v>
      </c>
      <c r="I545" s="137">
        <f t="shared" si="220"/>
        <v>2.4230541585217575</v>
      </c>
      <c r="J545" s="137">
        <f t="shared" si="219"/>
        <v>21.344054158521757</v>
      </c>
      <c r="K545" s="137"/>
      <c r="L545" s="137">
        <f>VLOOKUP(A545,'Показ 16.11'!$B$2:$D$742,3,0)</f>
        <v>25.763000000000002</v>
      </c>
      <c r="M545" s="137" t="str">
        <f>VLOOKUP(A545,'31.12ЛК ПОКАЗ'!$B$15:$H$1504,7,0)</f>
        <v>-</v>
      </c>
      <c r="N545" s="137">
        <f>VLOOKUP(A545,'Показ 31.12'!$B$2:$D$742,3,0)</f>
        <v>27.309000000000001</v>
      </c>
      <c r="O545" s="137">
        <f t="shared" si="237"/>
        <v>27.309000000000001</v>
      </c>
      <c r="P545" s="137">
        <f t="shared" si="238"/>
        <v>1.5459999999999994</v>
      </c>
      <c r="Q545" s="137">
        <f t="shared" si="239"/>
        <v>75.7</v>
      </c>
      <c r="R545" s="137"/>
      <c r="S545" s="137">
        <f t="shared" si="221"/>
        <v>1.5459999999999994</v>
      </c>
      <c r="T545" s="137">
        <f t="shared" si="240"/>
        <v>27.309000000000001</v>
      </c>
      <c r="U545" s="75"/>
      <c r="W545" s="27"/>
      <c r="X545">
        <f>VLOOKUP(A545,РАСЧЕТ!B:S,18,0)</f>
        <v>2.4230541585217575</v>
      </c>
      <c r="Y545" s="27">
        <f t="shared" si="222"/>
        <v>0</v>
      </c>
      <c r="AB545" t="s">
        <v>4007</v>
      </c>
      <c r="AC545" s="27">
        <f t="shared" si="241"/>
        <v>27.309000000000001</v>
      </c>
    </row>
    <row r="546" spans="1:29" x14ac:dyDescent="0.3">
      <c r="A546" s="69" t="s">
        <v>349</v>
      </c>
      <c r="B546" s="138">
        <v>36.700000000000003</v>
      </c>
      <c r="C546" s="137">
        <v>5.6210000000000004</v>
      </c>
      <c r="D546" s="137"/>
      <c r="E546" s="137"/>
      <c r="F546" s="137"/>
      <c r="G546" s="137"/>
      <c r="H546" s="137">
        <f>B546*$H$797</f>
        <v>1.1747171415818825</v>
      </c>
      <c r="I546" s="137">
        <f t="shared" si="220"/>
        <v>1.1747171415818825</v>
      </c>
      <c r="J546" s="137">
        <f t="shared" si="219"/>
        <v>6.7957171415818829</v>
      </c>
      <c r="K546" s="137"/>
      <c r="L546" s="137">
        <f>VLOOKUP(A546,'Показ 16.11'!$B$2:$D$742,3,0)</f>
        <v>9.6769999999999996</v>
      </c>
      <c r="M546" s="137" t="str">
        <f>VLOOKUP(A546,'31.12ЛК ПОКАЗ'!$B$15:$H$1504,7,0)</f>
        <v>-</v>
      </c>
      <c r="N546" s="137">
        <f>VLOOKUP(A546,'Показ 31.12'!$B$2:$D$742,3,0)</f>
        <v>10.257999999999999</v>
      </c>
      <c r="O546" s="137">
        <f t="shared" si="237"/>
        <v>10.257999999999999</v>
      </c>
      <c r="P546" s="137">
        <f t="shared" si="238"/>
        <v>0.58099999999999952</v>
      </c>
      <c r="Q546" s="137">
        <f t="shared" si="239"/>
        <v>36.700000000000003</v>
      </c>
      <c r="R546" s="137"/>
      <c r="S546" s="137">
        <f t="shared" si="221"/>
        <v>0.58099999999999952</v>
      </c>
      <c r="T546" s="137">
        <f t="shared" si="240"/>
        <v>10.257999999999999</v>
      </c>
      <c r="U546" s="75"/>
      <c r="W546" s="27"/>
      <c r="X546">
        <f>VLOOKUP(A546,РАСЧЕТ!B:S,18,0)</f>
        <v>1.1747171415818825</v>
      </c>
      <c r="Y546" s="27">
        <f t="shared" si="222"/>
        <v>0</v>
      </c>
      <c r="AB546" t="s">
        <v>4007</v>
      </c>
      <c r="AC546" s="27">
        <f t="shared" si="241"/>
        <v>10.257999999999999</v>
      </c>
    </row>
    <row r="547" spans="1:29" x14ac:dyDescent="0.3">
      <c r="A547" s="69" t="s">
        <v>1606</v>
      </c>
      <c r="B547" s="138">
        <v>81.8</v>
      </c>
      <c r="C547" s="137">
        <v>9.8409999999999993</v>
      </c>
      <c r="D547" s="137">
        <f>VLOOKUP(A547,'31.03ЛК ПОКАЗ'!$B$15:$J$1504,9,0)</f>
        <v>14</v>
      </c>
      <c r="E547" s="137">
        <f>D547</f>
        <v>14</v>
      </c>
      <c r="F547" s="137">
        <f>E547-C547</f>
        <v>4.1590000000000007</v>
      </c>
      <c r="G547" s="137">
        <f>B547</f>
        <v>81.8</v>
      </c>
      <c r="H547" s="137"/>
      <c r="I547" s="137">
        <f t="shared" si="220"/>
        <v>4.1590000000000007</v>
      </c>
      <c r="J547" s="137">
        <f t="shared" si="219"/>
        <v>14</v>
      </c>
      <c r="K547" s="137"/>
      <c r="L547" s="137">
        <f>VLOOKUP(A547,'Показ 16.11'!$B$2:$D$742,3,0)</f>
        <v>16.632999999999999</v>
      </c>
      <c r="M547" s="137" t="str">
        <f>VLOOKUP(A547,'31.12ЛК ПОКАЗ'!$B$15:$H$1504,7,0)</f>
        <v>-</v>
      </c>
      <c r="N547" s="137">
        <f>VLOOKUP(A547,'Показ 31.12'!$B$2:$D$742,3,0)</f>
        <v>17.631</v>
      </c>
      <c r="O547" s="137">
        <f t="shared" si="237"/>
        <v>17.631</v>
      </c>
      <c r="P547" s="137">
        <f t="shared" si="238"/>
        <v>0.99800000000000111</v>
      </c>
      <c r="Q547" s="137">
        <f t="shared" si="239"/>
        <v>81.8</v>
      </c>
      <c r="R547" s="137"/>
      <c r="S547" s="137">
        <f t="shared" si="221"/>
        <v>0.99800000000000111</v>
      </c>
      <c r="T547" s="137">
        <f t="shared" si="240"/>
        <v>17.631</v>
      </c>
      <c r="U547" s="75"/>
      <c r="W547" s="27"/>
      <c r="X547">
        <f>VLOOKUP(A547,РАСЧЕТ!B:S,18,0)</f>
        <v>4.1590000000000007</v>
      </c>
      <c r="Y547" s="27">
        <f t="shared" si="222"/>
        <v>0</v>
      </c>
      <c r="AB547" s="27">
        <f>J547</f>
        <v>14</v>
      </c>
      <c r="AC547" s="27">
        <f t="shared" si="241"/>
        <v>17.631</v>
      </c>
    </row>
    <row r="548" spans="1:29" x14ac:dyDescent="0.3">
      <c r="A548" s="69" t="s">
        <v>1030</v>
      </c>
      <c r="B548" s="138">
        <v>34.4</v>
      </c>
      <c r="C548" s="137">
        <v>14.670999999999999</v>
      </c>
      <c r="D548" s="137"/>
      <c r="E548" s="137"/>
      <c r="F548" s="137"/>
      <c r="G548" s="137"/>
      <c r="H548" s="137">
        <f>B548*$H$797</f>
        <v>1.1010972662238896</v>
      </c>
      <c r="I548" s="137">
        <f t="shared" si="220"/>
        <v>1.1010972662238896</v>
      </c>
      <c r="J548" s="137">
        <f t="shared" si="219"/>
        <v>15.77209726622389</v>
      </c>
      <c r="K548" s="137"/>
      <c r="L548" s="137">
        <f>VLOOKUP(A548,'Показ 16.11'!$B$2:$D$742,3,0)</f>
        <v>20.943000000000001</v>
      </c>
      <c r="M548" s="137" t="str">
        <f>VLOOKUP(A548,'31.12ЛК ПОКАЗ'!$B$15:$H$1504,7,0)</f>
        <v>-</v>
      </c>
      <c r="N548" s="137">
        <f>VLOOKUP(A548,'Показ 31.12'!$B$2:$D$742,3,0)</f>
        <v>22.2</v>
      </c>
      <c r="O548" s="137">
        <f t="shared" si="237"/>
        <v>22.2</v>
      </c>
      <c r="P548" s="137">
        <f t="shared" si="238"/>
        <v>1.2569999999999979</v>
      </c>
      <c r="Q548" s="137">
        <f t="shared" si="239"/>
        <v>34.4</v>
      </c>
      <c r="R548" s="137"/>
      <c r="S548" s="137">
        <f t="shared" si="221"/>
        <v>1.2569999999999979</v>
      </c>
      <c r="T548" s="137">
        <f t="shared" si="240"/>
        <v>22.2</v>
      </c>
      <c r="U548" s="75"/>
      <c r="W548" s="27"/>
      <c r="X548">
        <f>VLOOKUP(A548,РАСЧЕТ!B:S,18,0)</f>
        <v>1.1010972662238896</v>
      </c>
      <c r="Y548" s="27">
        <f t="shared" si="222"/>
        <v>0</v>
      </c>
      <c r="AB548" t="s">
        <v>4007</v>
      </c>
      <c r="AC548" s="27">
        <f t="shared" si="241"/>
        <v>22.2</v>
      </c>
    </row>
    <row r="549" spans="1:29" x14ac:dyDescent="0.3">
      <c r="A549" s="69" t="s">
        <v>1879</v>
      </c>
      <c r="B549" s="138">
        <v>30.7</v>
      </c>
      <c r="C549" s="137">
        <v>7.734</v>
      </c>
      <c r="D549" s="137"/>
      <c r="E549" s="137"/>
      <c r="F549" s="137"/>
      <c r="G549" s="137"/>
      <c r="H549" s="137">
        <f>B549*$H$797</f>
        <v>0.98266529282190163</v>
      </c>
      <c r="I549" s="137">
        <f t="shared" si="220"/>
        <v>0.98266529282190163</v>
      </c>
      <c r="J549" s="137">
        <f t="shared" si="219"/>
        <v>8.7166652928219008</v>
      </c>
      <c r="K549" s="137"/>
      <c r="L549" s="137">
        <f>VLOOKUP(A549,'Показ 16.11'!$B$2:$D$742,3,0)</f>
        <v>10</v>
      </c>
      <c r="M549" s="137" t="str">
        <f>VLOOKUP(A549,'31.12ЛК ПОКАЗ'!$B$15:$H$1504,7,0)</f>
        <v>-</v>
      </c>
      <c r="N549" s="137">
        <f>VLOOKUP(A549,'Показ 31.12'!$B$2:$D$742,3,0)</f>
        <v>10.6</v>
      </c>
      <c r="O549" s="137">
        <f t="shared" si="237"/>
        <v>10.6</v>
      </c>
      <c r="P549" s="137">
        <f t="shared" si="238"/>
        <v>0.59999999999999964</v>
      </c>
      <c r="Q549" s="137">
        <f t="shared" si="239"/>
        <v>30.7</v>
      </c>
      <c r="R549" s="137"/>
      <c r="S549" s="137">
        <f t="shared" si="221"/>
        <v>0.59999999999999964</v>
      </c>
      <c r="T549" s="137">
        <f t="shared" si="240"/>
        <v>10.6</v>
      </c>
      <c r="U549" s="75"/>
      <c r="W549" s="27"/>
      <c r="X549">
        <f>VLOOKUP(A549,РАСЧЕТ!B:S,18,0)</f>
        <v>0.98266529282190163</v>
      </c>
      <c r="Y549" s="27">
        <f t="shared" si="222"/>
        <v>0</v>
      </c>
      <c r="AB549" t="s">
        <v>4007</v>
      </c>
      <c r="AC549" s="27">
        <f t="shared" si="241"/>
        <v>10.6</v>
      </c>
    </row>
    <row r="550" spans="1:29" x14ac:dyDescent="0.3">
      <c r="A550" s="69" t="s">
        <v>1803</v>
      </c>
      <c r="B550" s="138">
        <v>34.299999999999997</v>
      </c>
      <c r="C550" s="137">
        <v>8.3149999999999995</v>
      </c>
      <c r="D550" s="137">
        <v>8.3149999999999995</v>
      </c>
      <c r="E550" s="137">
        <f>D550</f>
        <v>8.3149999999999995</v>
      </c>
      <c r="F550" s="137">
        <f>E550-C550</f>
        <v>0</v>
      </c>
      <c r="G550" s="137">
        <f>B550</f>
        <v>34.299999999999997</v>
      </c>
      <c r="H550" s="137"/>
      <c r="I550" s="137">
        <f t="shared" si="220"/>
        <v>0</v>
      </c>
      <c r="J550" s="137">
        <f t="shared" si="219"/>
        <v>8.3149999999999995</v>
      </c>
      <c r="K550" s="137"/>
      <c r="L550" s="137">
        <f>VLOOKUP(A550,'Показ 16.11'!$B$2:$D$742,3,0)</f>
        <v>11.21</v>
      </c>
      <c r="M550" s="137" t="str">
        <f>VLOOKUP(A550,'31.12ЛК ПОКАЗ'!$B$15:$H$1504,7,0)</f>
        <v>-</v>
      </c>
      <c r="N550" s="137">
        <f>VLOOKUP(A550,'Показ 31.12'!$B$2:$D$742,3,0)</f>
        <v>11.882999999999999</v>
      </c>
      <c r="O550" s="137">
        <f t="shared" si="237"/>
        <v>11.882999999999999</v>
      </c>
      <c r="P550" s="137">
        <f t="shared" si="238"/>
        <v>0.67299999999999827</v>
      </c>
      <c r="Q550" s="137">
        <f t="shared" si="239"/>
        <v>34.299999999999997</v>
      </c>
      <c r="R550" s="137"/>
      <c r="S550" s="137">
        <f t="shared" si="221"/>
        <v>0.67299999999999827</v>
      </c>
      <c r="T550" s="137">
        <f t="shared" si="240"/>
        <v>11.882999999999999</v>
      </c>
      <c r="U550" s="75"/>
      <c r="W550" s="27"/>
      <c r="X550">
        <f>VLOOKUP(A550,РАСЧЕТ!B:S,18,0)</f>
        <v>0</v>
      </c>
      <c r="Y550" s="27">
        <f t="shared" si="222"/>
        <v>0</v>
      </c>
      <c r="AB550" s="27">
        <f t="shared" ref="AB550:AB551" si="242">J550</f>
        <v>8.3149999999999995</v>
      </c>
      <c r="AC550" s="27">
        <f t="shared" si="241"/>
        <v>11.882999999999999</v>
      </c>
    </row>
    <row r="551" spans="1:29" x14ac:dyDescent="0.3">
      <c r="A551" s="69" t="s">
        <v>1565</v>
      </c>
      <c r="B551" s="138">
        <v>75.7</v>
      </c>
      <c r="C551" s="137">
        <v>1E-3</v>
      </c>
      <c r="D551" s="137">
        <f>VLOOKUP(A551,'31.03ЛК ПОКАЗ'!$B$15:$J$1504,9,0)</f>
        <v>1E-3</v>
      </c>
      <c r="E551" s="137">
        <f>D551</f>
        <v>1E-3</v>
      </c>
      <c r="F551" s="137">
        <f>E551-C551</f>
        <v>0</v>
      </c>
      <c r="G551" s="137">
        <f>B551</f>
        <v>75.7</v>
      </c>
      <c r="H551" s="137"/>
      <c r="I551" s="137">
        <f t="shared" si="220"/>
        <v>0</v>
      </c>
      <c r="J551" s="137">
        <f t="shared" si="219"/>
        <v>1E-3</v>
      </c>
      <c r="K551" s="137"/>
      <c r="L551" s="137">
        <v>1E-3</v>
      </c>
      <c r="M551" s="137">
        <f>VLOOKUP(A551,'31.12ЛК ПОКАЗ'!$B$15:$H$1504,7,0)</f>
        <v>1E-3</v>
      </c>
      <c r="N551" s="137">
        <f>VLOOKUP(A551,'Показ 31.12'!$B$2:$D$742,3,0)</f>
        <v>0</v>
      </c>
      <c r="O551" s="137">
        <f>M551</f>
        <v>1E-3</v>
      </c>
      <c r="P551" s="137">
        <f t="shared" si="238"/>
        <v>0</v>
      </c>
      <c r="Q551" s="137">
        <f t="shared" si="239"/>
        <v>75.7</v>
      </c>
      <c r="R551" s="137"/>
      <c r="S551" s="137">
        <f t="shared" si="221"/>
        <v>0</v>
      </c>
      <c r="T551" s="137">
        <f t="shared" si="240"/>
        <v>1E-3</v>
      </c>
      <c r="U551" s="75"/>
      <c r="W551" s="27"/>
      <c r="X551">
        <f>VLOOKUP(A551,РАСЧЕТ!B:S,18,0)</f>
        <v>0</v>
      </c>
      <c r="Y551" s="27">
        <f t="shared" si="222"/>
        <v>0</v>
      </c>
      <c r="AB551" s="27">
        <f t="shared" si="242"/>
        <v>1E-3</v>
      </c>
      <c r="AC551" s="27">
        <f t="shared" si="241"/>
        <v>1E-3</v>
      </c>
    </row>
    <row r="552" spans="1:29" x14ac:dyDescent="0.3">
      <c r="A552" s="69" t="s">
        <v>1732</v>
      </c>
      <c r="B552" s="138">
        <v>81.8</v>
      </c>
      <c r="C552" s="137">
        <v>10.363</v>
      </c>
      <c r="D552" s="137"/>
      <c r="E552" s="137"/>
      <c r="F552" s="137"/>
      <c r="G552" s="137"/>
      <c r="H552" s="137">
        <f t="shared" ref="H552:H558" si="243">B552*$H$797</f>
        <v>2.6183068714277375</v>
      </c>
      <c r="I552" s="137">
        <f t="shared" si="220"/>
        <v>2.6183068714277375</v>
      </c>
      <c r="J552" s="137">
        <f t="shared" si="219"/>
        <v>12.981306871427737</v>
      </c>
      <c r="K552" s="137"/>
      <c r="L552" s="137">
        <f>VLOOKUP(A552,'Показ 16.11'!$B$2:$D$742,3,0)</f>
        <v>15.192</v>
      </c>
      <c r="M552" s="137" t="str">
        <f>VLOOKUP(A552,'31.12ЛК ПОКАЗ'!$B$15:$H$1504,7,0)</f>
        <v>-</v>
      </c>
      <c r="N552" s="137">
        <f>VLOOKUP(A552,'Показ 31.12'!$B$2:$D$742,3,0)</f>
        <v>16.103999999999999</v>
      </c>
      <c r="O552" s="137">
        <f>N552</f>
        <v>16.103999999999999</v>
      </c>
      <c r="P552" s="137">
        <f t="shared" si="238"/>
        <v>0.91199999999999903</v>
      </c>
      <c r="Q552" s="137">
        <f t="shared" si="239"/>
        <v>81.8</v>
      </c>
      <c r="R552" s="137"/>
      <c r="S552" s="137">
        <f t="shared" si="221"/>
        <v>0.91199999999999903</v>
      </c>
      <c r="T552" s="137">
        <f t="shared" si="240"/>
        <v>16.103999999999999</v>
      </c>
      <c r="U552" s="75"/>
      <c r="W552" s="27"/>
      <c r="X552">
        <f>VLOOKUP(A552,РАСЧЕТ!B:S,18,0)</f>
        <v>2.6183068714277375</v>
      </c>
      <c r="Y552" s="27">
        <f t="shared" si="222"/>
        <v>0</v>
      </c>
      <c r="AB552" t="s">
        <v>4007</v>
      </c>
      <c r="AC552" s="27">
        <f t="shared" si="241"/>
        <v>16.103999999999999</v>
      </c>
    </row>
    <row r="553" spans="1:29" x14ac:dyDescent="0.3">
      <c r="A553" s="100" t="s">
        <v>1009</v>
      </c>
      <c r="B553" s="138">
        <v>34.4</v>
      </c>
      <c r="C553" s="137">
        <v>0.79900000000000004</v>
      </c>
      <c r="D553" s="137"/>
      <c r="E553" s="137"/>
      <c r="F553" s="137"/>
      <c r="G553" s="137"/>
      <c r="H553" s="137">
        <f t="shared" si="243"/>
        <v>1.1010972662238896</v>
      </c>
      <c r="I553" s="137">
        <f t="shared" si="220"/>
        <v>1.1010972662238896</v>
      </c>
      <c r="J553" s="137">
        <f t="shared" si="219"/>
        <v>1.9000972662238897</v>
      </c>
      <c r="K553" s="137"/>
      <c r="L553" s="137"/>
      <c r="M553" s="137"/>
      <c r="N553" s="137"/>
      <c r="O553" s="137"/>
      <c r="P553" s="137"/>
      <c r="Q553" s="137"/>
      <c r="R553" s="137">
        <f>B553*$R$797</f>
        <v>0.48415781116919421</v>
      </c>
      <c r="S553" s="137">
        <f t="shared" si="221"/>
        <v>0.48415781116919421</v>
      </c>
      <c r="T553" s="137">
        <f>S553+J553</f>
        <v>2.384255077393084</v>
      </c>
      <c r="U553" s="75"/>
      <c r="W553" s="27"/>
      <c r="X553">
        <f>VLOOKUP(A553,РАСЧЕТ!B:S,18,0)</f>
        <v>1.1010972662238896</v>
      </c>
      <c r="Y553" s="27">
        <f t="shared" si="222"/>
        <v>0</v>
      </c>
      <c r="AB553" t="s">
        <v>4007</v>
      </c>
      <c r="AC553" t="s">
        <v>4007</v>
      </c>
    </row>
    <row r="554" spans="1:29" x14ac:dyDescent="0.3">
      <c r="A554" s="69" t="s">
        <v>1599</v>
      </c>
      <c r="B554" s="138">
        <v>30.7</v>
      </c>
      <c r="C554" s="137">
        <v>8.0269999999999992</v>
      </c>
      <c r="D554" s="137"/>
      <c r="E554" s="137"/>
      <c r="F554" s="137"/>
      <c r="G554" s="137"/>
      <c r="H554" s="137">
        <f t="shared" si="243"/>
        <v>0.98266529282190163</v>
      </c>
      <c r="I554" s="137">
        <f t="shared" si="220"/>
        <v>0.98266529282190163</v>
      </c>
      <c r="J554" s="137">
        <f t="shared" si="219"/>
        <v>9.0096652928219001</v>
      </c>
      <c r="K554" s="137"/>
      <c r="L554" s="137">
        <f>VLOOKUP(A554,'Показ 16.11'!$B$2:$D$742,3,0)</f>
        <v>11.041</v>
      </c>
      <c r="M554" s="137" t="str">
        <f>VLOOKUP(A554,'31.12ЛК ПОКАЗ'!$B$15:$H$1504,7,0)</f>
        <v>-</v>
      </c>
      <c r="N554" s="137">
        <f>VLOOKUP(A554,'Показ 31.12'!$B$2:$D$742,3,0)</f>
        <v>11.702999999999999</v>
      </c>
      <c r="O554" s="137">
        <f>N554</f>
        <v>11.702999999999999</v>
      </c>
      <c r="P554" s="137">
        <f t="shared" ref="P554:P559" si="244">O554-L554</f>
        <v>0.66199999999999903</v>
      </c>
      <c r="Q554" s="137">
        <f t="shared" ref="Q554:Q559" si="245">B554</f>
        <v>30.7</v>
      </c>
      <c r="R554" s="137"/>
      <c r="S554" s="137">
        <f t="shared" si="221"/>
        <v>0.66199999999999903</v>
      </c>
      <c r="T554" s="137">
        <f t="shared" ref="T554:T559" si="246">L554+S554</f>
        <v>11.702999999999999</v>
      </c>
      <c r="U554" s="75"/>
      <c r="W554" s="27"/>
      <c r="X554">
        <f>VLOOKUP(A554,РАСЧЕТ!B:S,18,0)</f>
        <v>0.98266529282190163</v>
      </c>
      <c r="Y554" s="27">
        <f t="shared" si="222"/>
        <v>0</v>
      </c>
      <c r="AB554" t="s">
        <v>4007</v>
      </c>
      <c r="AC554" s="27">
        <f t="shared" ref="AC554:AC559" si="247">T554</f>
        <v>11.702999999999999</v>
      </c>
    </row>
    <row r="555" spans="1:29" x14ac:dyDescent="0.3">
      <c r="A555" s="69" t="s">
        <v>1841</v>
      </c>
      <c r="B555" s="138">
        <v>34.299999999999997</v>
      </c>
      <c r="C555" s="137">
        <v>7.5629999999999997</v>
      </c>
      <c r="D555" s="137"/>
      <c r="E555" s="137"/>
      <c r="F555" s="137"/>
      <c r="G555" s="137"/>
      <c r="H555" s="137">
        <f t="shared" si="243"/>
        <v>1.0978964020778901</v>
      </c>
      <c r="I555" s="137">
        <f t="shared" si="220"/>
        <v>1.0978964020778901</v>
      </c>
      <c r="J555" s="137">
        <f t="shared" si="219"/>
        <v>8.6608964020778902</v>
      </c>
      <c r="K555" s="137"/>
      <c r="L555" s="137">
        <f>VLOOKUP(A555,'Показ 16.11'!$B$2:$D$742,3,0)</f>
        <v>11.342000000000001</v>
      </c>
      <c r="M555" s="137">
        <f>VLOOKUP(A555,'31.12ЛК ПОКАЗ'!$B$15:$H$1504,7,0)</f>
        <v>11.611000000000001</v>
      </c>
      <c r="N555" s="137">
        <f>VLOOKUP(A555,'Показ 31.12'!$B$2:$D$742,3,0)</f>
        <v>12.023</v>
      </c>
      <c r="O555" s="137">
        <f>M555</f>
        <v>11.611000000000001</v>
      </c>
      <c r="P555" s="137">
        <f t="shared" si="244"/>
        <v>0.26900000000000013</v>
      </c>
      <c r="Q555" s="137">
        <f t="shared" si="245"/>
        <v>34.299999999999997</v>
      </c>
      <c r="R555" s="137"/>
      <c r="S555" s="137">
        <f t="shared" si="221"/>
        <v>0.26900000000000013</v>
      </c>
      <c r="T555" s="137">
        <f t="shared" si="246"/>
        <v>11.611000000000001</v>
      </c>
      <c r="U555" s="75"/>
      <c r="W555" s="27"/>
      <c r="X555">
        <f>VLOOKUP(A555,РАСЧЕТ!B:S,18,0)</f>
        <v>1.0978964020778901</v>
      </c>
      <c r="Y555" s="27">
        <f t="shared" si="222"/>
        <v>0</v>
      </c>
      <c r="AB555" t="s">
        <v>4007</v>
      </c>
      <c r="AC555" s="27">
        <f t="shared" si="247"/>
        <v>11.611000000000001</v>
      </c>
    </row>
    <row r="556" spans="1:29" x14ac:dyDescent="0.3">
      <c r="A556" s="69" t="s">
        <v>1898</v>
      </c>
      <c r="B556" s="138">
        <v>75.7</v>
      </c>
      <c r="C556" s="137">
        <v>18.459</v>
      </c>
      <c r="D556" s="137"/>
      <c r="E556" s="137"/>
      <c r="F556" s="137"/>
      <c r="G556" s="137"/>
      <c r="H556" s="137">
        <f t="shared" si="243"/>
        <v>2.4230541585217575</v>
      </c>
      <c r="I556" s="137">
        <f t="shared" si="220"/>
        <v>2.4230541585217575</v>
      </c>
      <c r="J556" s="137">
        <f t="shared" si="219"/>
        <v>20.882054158521758</v>
      </c>
      <c r="K556" s="137"/>
      <c r="L556" s="137">
        <f>VLOOKUP(A556,'Показ 16.11'!$B$2:$D$742,3,0)</f>
        <v>26.847999999999999</v>
      </c>
      <c r="M556" s="137" t="str">
        <f>VLOOKUP(A556,'31.12ЛК ПОКАЗ'!$B$15:$H$1504,7,0)</f>
        <v>-</v>
      </c>
      <c r="N556" s="137">
        <f>VLOOKUP(A556,'Показ 31.12'!$B$2:$D$742,3,0)</f>
        <v>28.459</v>
      </c>
      <c r="O556" s="137">
        <f>N556</f>
        <v>28.459</v>
      </c>
      <c r="P556" s="137">
        <f t="shared" si="244"/>
        <v>1.6110000000000007</v>
      </c>
      <c r="Q556" s="137">
        <f t="shared" si="245"/>
        <v>75.7</v>
      </c>
      <c r="R556" s="137"/>
      <c r="S556" s="137">
        <f t="shared" si="221"/>
        <v>1.6110000000000007</v>
      </c>
      <c r="T556" s="137">
        <f t="shared" si="246"/>
        <v>28.459</v>
      </c>
      <c r="U556" s="75"/>
      <c r="W556" s="27"/>
      <c r="X556">
        <f>VLOOKUP(A556,РАСЧЕТ!B:S,18,0)</f>
        <v>2.4230541585217575</v>
      </c>
      <c r="Y556" s="27">
        <f t="shared" si="222"/>
        <v>0</v>
      </c>
      <c r="AB556" t="s">
        <v>4007</v>
      </c>
      <c r="AC556" s="27">
        <f t="shared" si="247"/>
        <v>28.459</v>
      </c>
    </row>
    <row r="557" spans="1:29" x14ac:dyDescent="0.3">
      <c r="A557" s="69" t="s">
        <v>236</v>
      </c>
      <c r="B557" s="138">
        <v>79.7</v>
      </c>
      <c r="C557" s="137">
        <v>27.114999999999998</v>
      </c>
      <c r="D557" s="137"/>
      <c r="E557" s="137"/>
      <c r="F557" s="137"/>
      <c r="G557" s="137"/>
      <c r="H557" s="137">
        <f t="shared" si="243"/>
        <v>2.5510887243617448</v>
      </c>
      <c r="I557" s="137">
        <f t="shared" si="220"/>
        <v>2.5510887243617448</v>
      </c>
      <c r="J557" s="137">
        <f t="shared" si="219"/>
        <v>29.666088724361742</v>
      </c>
      <c r="K557" s="137"/>
      <c r="L557" s="137">
        <f>VLOOKUP(A557,'Показ 16.11'!$B$2:$D$742,3,0)</f>
        <v>36.003</v>
      </c>
      <c r="M557" s="137" t="str">
        <f>VLOOKUP(A557,'31.12ЛК ПОКАЗ'!$B$15:$H$1504,7,0)</f>
        <v>-</v>
      </c>
      <c r="N557" s="137">
        <f>VLOOKUP(A557,'Показ 31.12'!$B$2:$D$742,3,0)</f>
        <v>38.162999999999997</v>
      </c>
      <c r="O557" s="137">
        <f>N557</f>
        <v>38.162999999999997</v>
      </c>
      <c r="P557" s="137">
        <f t="shared" si="244"/>
        <v>2.1599999999999966</v>
      </c>
      <c r="Q557" s="137">
        <f t="shared" si="245"/>
        <v>79.7</v>
      </c>
      <c r="R557" s="137"/>
      <c r="S557" s="137">
        <f t="shared" si="221"/>
        <v>2.1599999999999966</v>
      </c>
      <c r="T557" s="137">
        <f t="shared" si="246"/>
        <v>38.162999999999997</v>
      </c>
      <c r="U557" s="75"/>
      <c r="W557" s="27"/>
      <c r="X557">
        <f>VLOOKUP(A557,РАСЧЕТ!B:S,18,0)</f>
        <v>2.5510887243617448</v>
      </c>
      <c r="Y557" s="27">
        <f t="shared" si="222"/>
        <v>0</v>
      </c>
      <c r="AB557" t="s">
        <v>4007</v>
      </c>
      <c r="AC557" s="27">
        <f t="shared" si="247"/>
        <v>38.162999999999997</v>
      </c>
    </row>
    <row r="558" spans="1:29" x14ac:dyDescent="0.3">
      <c r="A558" s="69" t="s">
        <v>333</v>
      </c>
      <c r="B558" s="138">
        <v>78.400000000000006</v>
      </c>
      <c r="C558" s="137">
        <v>2.5619999999999998</v>
      </c>
      <c r="D558" s="137"/>
      <c r="E558" s="137"/>
      <c r="F558" s="137"/>
      <c r="G558" s="137"/>
      <c r="H558" s="137">
        <f t="shared" si="243"/>
        <v>2.5094774904637491</v>
      </c>
      <c r="I558" s="137">
        <f t="shared" si="220"/>
        <v>2.5094774904637491</v>
      </c>
      <c r="J558" s="137">
        <f t="shared" si="219"/>
        <v>5.0714774904637494</v>
      </c>
      <c r="K558" s="137"/>
      <c r="L558" s="137">
        <f>VLOOKUP(A558,'Показ 16.11'!$B$2:$D$742,3,0)</f>
        <v>14.042999999999999</v>
      </c>
      <c r="M558" s="137" t="str">
        <f>VLOOKUP(A558,'31.12ЛК ПОКАЗ'!$B$15:$H$1504,7,0)</f>
        <v>-</v>
      </c>
      <c r="N558" s="137">
        <f>VLOOKUP(A558,'Показ 31.12'!$B$2:$D$742,3,0)</f>
        <v>14.885999999999999</v>
      </c>
      <c r="O558" s="137">
        <f>N558</f>
        <v>14.885999999999999</v>
      </c>
      <c r="P558" s="137">
        <f t="shared" si="244"/>
        <v>0.84299999999999997</v>
      </c>
      <c r="Q558" s="137">
        <f t="shared" si="245"/>
        <v>78.400000000000006</v>
      </c>
      <c r="R558" s="137"/>
      <c r="S558" s="137">
        <f t="shared" si="221"/>
        <v>0.84299999999999997</v>
      </c>
      <c r="T558" s="137">
        <f t="shared" si="246"/>
        <v>14.885999999999999</v>
      </c>
      <c r="U558" s="75"/>
      <c r="W558" s="27"/>
      <c r="X558">
        <f>VLOOKUP(A558,РАСЧЕТ!B:S,18,0)</f>
        <v>2.5094774904637491</v>
      </c>
      <c r="Y558" s="27">
        <f t="shared" si="222"/>
        <v>0</v>
      </c>
      <c r="AB558" t="s">
        <v>4007</v>
      </c>
      <c r="AC558" s="27">
        <f t="shared" si="247"/>
        <v>14.885999999999999</v>
      </c>
    </row>
    <row r="559" spans="1:29" x14ac:dyDescent="0.3">
      <c r="A559" s="69" t="s">
        <v>1074</v>
      </c>
      <c r="B559" s="138">
        <v>81.8</v>
      </c>
      <c r="C559" s="137">
        <v>17.882999999999999</v>
      </c>
      <c r="D559" s="137">
        <f>VLOOKUP(A559,'31.03ЛК ПОКАЗ'!$B$15:$J$1504,9,0)</f>
        <v>21.35</v>
      </c>
      <c r="E559" s="137">
        <f>D559</f>
        <v>21.35</v>
      </c>
      <c r="F559" s="137">
        <f>E559-C559</f>
        <v>3.4670000000000023</v>
      </c>
      <c r="G559" s="137">
        <f>B559</f>
        <v>81.8</v>
      </c>
      <c r="H559" s="137"/>
      <c r="I559" s="137">
        <f t="shared" si="220"/>
        <v>3.4670000000000023</v>
      </c>
      <c r="J559" s="137">
        <f t="shared" si="219"/>
        <v>21.35</v>
      </c>
      <c r="K559" s="137"/>
      <c r="L559" s="137">
        <f>VLOOKUP(A559,'Показ 16.11'!$B$2:$D$742,3,0)</f>
        <v>24.161000000000001</v>
      </c>
      <c r="M559" s="137">
        <f>VLOOKUP(A559,'31.12ЛК ПОКАЗ'!$B$15:$H$1504,7,0)</f>
        <v>24.6</v>
      </c>
      <c r="N559" s="137">
        <f>VLOOKUP(A559,'Показ 31.12'!$B$2:$D$742,3,0)</f>
        <v>25.611000000000001</v>
      </c>
      <c r="O559" s="137">
        <f>M559</f>
        <v>24.6</v>
      </c>
      <c r="P559" s="137">
        <f t="shared" si="244"/>
        <v>0.43900000000000006</v>
      </c>
      <c r="Q559" s="137">
        <f t="shared" si="245"/>
        <v>81.8</v>
      </c>
      <c r="R559" s="137"/>
      <c r="S559" s="137">
        <f t="shared" si="221"/>
        <v>0.43900000000000006</v>
      </c>
      <c r="T559" s="137">
        <f t="shared" si="246"/>
        <v>24.6</v>
      </c>
      <c r="U559" s="75"/>
      <c r="W559" s="27"/>
      <c r="X559">
        <f>VLOOKUP(A559,РАСЧЕТ!B:S,18,0)</f>
        <v>3.4670000000000023</v>
      </c>
      <c r="Y559" s="27">
        <f t="shared" si="222"/>
        <v>0</v>
      </c>
      <c r="AB559" s="27">
        <f>J559</f>
        <v>21.35</v>
      </c>
      <c r="AC559" s="27">
        <f t="shared" si="247"/>
        <v>24.6</v>
      </c>
    </row>
    <row r="560" spans="1:29" x14ac:dyDescent="0.3">
      <c r="A560" s="100" t="s">
        <v>1633</v>
      </c>
      <c r="B560" s="138">
        <v>34.4</v>
      </c>
      <c r="C560" s="137">
        <v>1E-3</v>
      </c>
      <c r="D560" s="137"/>
      <c r="E560" s="137"/>
      <c r="F560" s="137"/>
      <c r="G560" s="137"/>
      <c r="H560" s="137">
        <f t="shared" ref="H560:H566" si="248">B560*$H$797</f>
        <v>1.1010972662238896</v>
      </c>
      <c r="I560" s="137">
        <f t="shared" si="220"/>
        <v>1.1010972662238896</v>
      </c>
      <c r="J560" s="137">
        <f t="shared" si="219"/>
        <v>1.1020972662238895</v>
      </c>
      <c r="K560" s="137"/>
      <c r="L560" s="137"/>
      <c r="M560" s="137"/>
      <c r="N560" s="137"/>
      <c r="O560" s="137"/>
      <c r="P560" s="137"/>
      <c r="Q560" s="137"/>
      <c r="R560" s="137">
        <f>B560*$R$797</f>
        <v>0.48415781116919421</v>
      </c>
      <c r="S560" s="137">
        <f t="shared" si="221"/>
        <v>0.48415781116919421</v>
      </c>
      <c r="T560" s="137">
        <f>S560+J560</f>
        <v>1.5862550773930837</v>
      </c>
      <c r="U560" s="75"/>
      <c r="W560" s="27"/>
      <c r="X560">
        <f>VLOOKUP(A560,РАСЧЕТ!B:S,18,0)</f>
        <v>1.1010972662238896</v>
      </c>
      <c r="Y560" s="27">
        <f t="shared" si="222"/>
        <v>0</v>
      </c>
      <c r="AB560" t="s">
        <v>4007</v>
      </c>
      <c r="AC560" t="s">
        <v>4007</v>
      </c>
    </row>
    <row r="561" spans="1:29" x14ac:dyDescent="0.3">
      <c r="A561" s="69" t="s">
        <v>895</v>
      </c>
      <c r="B561" s="138">
        <v>30.7</v>
      </c>
      <c r="C561" s="137">
        <v>7.5590000000000002</v>
      </c>
      <c r="D561" s="137"/>
      <c r="E561" s="137"/>
      <c r="F561" s="137"/>
      <c r="G561" s="137"/>
      <c r="H561" s="137">
        <f t="shared" si="248"/>
        <v>0.98266529282190163</v>
      </c>
      <c r="I561" s="137">
        <f t="shared" si="220"/>
        <v>0.98266529282190163</v>
      </c>
      <c r="J561" s="137">
        <f t="shared" si="219"/>
        <v>8.5416652928219019</v>
      </c>
      <c r="K561" s="137"/>
      <c r="L561" s="137">
        <f>VLOOKUP(A561,'Показ 16.11'!$B$2:$D$742,3,0)</f>
        <v>9.9849999999999994</v>
      </c>
      <c r="M561" s="137" t="str">
        <f>VLOOKUP(A561,'31.12ЛК ПОКАЗ'!$B$15:$H$1504,7,0)</f>
        <v>-</v>
      </c>
      <c r="N561" s="137">
        <f>VLOOKUP(A561,'Показ 31.12'!$B$2:$D$742,3,0)</f>
        <v>10.584</v>
      </c>
      <c r="O561" s="137">
        <f>N561</f>
        <v>10.584</v>
      </c>
      <c r="P561" s="137">
        <f>O561-L561</f>
        <v>0.5990000000000002</v>
      </c>
      <c r="Q561" s="137">
        <f>B561</f>
        <v>30.7</v>
      </c>
      <c r="R561" s="137"/>
      <c r="S561" s="137">
        <f t="shared" si="221"/>
        <v>0.5990000000000002</v>
      </c>
      <c r="T561" s="137">
        <f>L561+S561</f>
        <v>10.584</v>
      </c>
      <c r="U561" s="75"/>
      <c r="W561" s="27"/>
      <c r="X561">
        <f>VLOOKUP(A561,РАСЧЕТ!B:S,18,0)</f>
        <v>0.98266529282190163</v>
      </c>
      <c r="Y561" s="27">
        <f t="shared" si="222"/>
        <v>0</v>
      </c>
      <c r="AB561" t="s">
        <v>4007</v>
      </c>
      <c r="AC561" s="27">
        <f t="shared" ref="AC561:AC564" si="249">T561</f>
        <v>10.584</v>
      </c>
    </row>
    <row r="562" spans="1:29" x14ac:dyDescent="0.3">
      <c r="A562" s="69" t="s">
        <v>2324</v>
      </c>
      <c r="B562" s="138">
        <v>34.299999999999997</v>
      </c>
      <c r="C562" s="137">
        <v>10.000999999999999</v>
      </c>
      <c r="D562" s="137"/>
      <c r="E562" s="137"/>
      <c r="F562" s="137"/>
      <c r="G562" s="137"/>
      <c r="H562" s="137">
        <f t="shared" si="248"/>
        <v>1.0978964020778901</v>
      </c>
      <c r="I562" s="137">
        <f t="shared" si="220"/>
        <v>1.0978964020778901</v>
      </c>
      <c r="J562" s="137">
        <f t="shared" si="219"/>
        <v>11.098896402077889</v>
      </c>
      <c r="K562" s="137"/>
      <c r="L562" s="137">
        <f>VLOOKUP(A562,'Показ 16.11'!$B$2:$D$742,3,0)</f>
        <v>13.016999999999999</v>
      </c>
      <c r="M562" s="137" t="str">
        <f>VLOOKUP(A562,'31.12ЛК ПОКАЗ'!$B$15:$H$1504,7,0)</f>
        <v>-</v>
      </c>
      <c r="N562" s="137">
        <f>VLOOKUP(A562,'Показ 31.12'!$B$2:$D$742,3,0)</f>
        <v>13.798</v>
      </c>
      <c r="O562" s="137">
        <f>N562</f>
        <v>13.798</v>
      </c>
      <c r="P562" s="137">
        <f>O562-L562</f>
        <v>0.78100000000000058</v>
      </c>
      <c r="Q562" s="137">
        <f>B562</f>
        <v>34.299999999999997</v>
      </c>
      <c r="R562" s="137"/>
      <c r="S562" s="137">
        <f t="shared" si="221"/>
        <v>0.78100000000000058</v>
      </c>
      <c r="T562" s="137">
        <f>L562+S562</f>
        <v>13.798</v>
      </c>
      <c r="U562" s="75"/>
      <c r="W562" s="27"/>
      <c r="X562">
        <f>VLOOKUP(A562,РАСЧЕТ!B:S,18,0)</f>
        <v>1.0978964020778901</v>
      </c>
      <c r="Y562" s="27">
        <f t="shared" si="222"/>
        <v>0</v>
      </c>
      <c r="AB562" t="s">
        <v>4007</v>
      </c>
      <c r="AC562" s="27">
        <f t="shared" si="249"/>
        <v>13.798</v>
      </c>
    </row>
    <row r="563" spans="1:29" x14ac:dyDescent="0.3">
      <c r="A563" s="69" t="s">
        <v>1766</v>
      </c>
      <c r="B563" s="138">
        <v>75.7</v>
      </c>
      <c r="C563" s="137">
        <v>16.559999999999999</v>
      </c>
      <c r="D563" s="137"/>
      <c r="E563" s="137"/>
      <c r="F563" s="137"/>
      <c r="G563" s="137"/>
      <c r="H563" s="137">
        <f t="shared" si="248"/>
        <v>2.4230541585217575</v>
      </c>
      <c r="I563" s="137">
        <f t="shared" si="220"/>
        <v>2.4230541585217575</v>
      </c>
      <c r="J563" s="137">
        <f t="shared" si="219"/>
        <v>18.983054158521757</v>
      </c>
      <c r="K563" s="137"/>
      <c r="L563" s="137">
        <f>VLOOKUP(A563,'Показ 16.11'!$B$2:$D$742,3,0)</f>
        <v>24.061</v>
      </c>
      <c r="M563" s="137" t="str">
        <f>VLOOKUP(A563,'31.12ЛК ПОКАЗ'!$B$15:$H$1504,7,0)</f>
        <v>-</v>
      </c>
      <c r="N563" s="137">
        <f>VLOOKUP(A563,'Показ 31.12'!$B$2:$D$742,3,0)</f>
        <v>25.504999999999999</v>
      </c>
      <c r="O563" s="137">
        <f>N563</f>
        <v>25.504999999999999</v>
      </c>
      <c r="P563" s="137">
        <f>O563-L563</f>
        <v>1.4439999999999991</v>
      </c>
      <c r="Q563" s="137">
        <f>B563</f>
        <v>75.7</v>
      </c>
      <c r="R563" s="137"/>
      <c r="S563" s="137">
        <f t="shared" si="221"/>
        <v>1.4439999999999991</v>
      </c>
      <c r="T563" s="137">
        <f>L563+S563</f>
        <v>25.504999999999999</v>
      </c>
      <c r="U563" s="75"/>
      <c r="W563" s="27"/>
      <c r="X563">
        <f>VLOOKUP(A563,РАСЧЕТ!B:S,18,0)</f>
        <v>2.4230541585217575</v>
      </c>
      <c r="Y563" s="27">
        <f t="shared" si="222"/>
        <v>0</v>
      </c>
      <c r="AB563" t="s">
        <v>4007</v>
      </c>
      <c r="AC563" s="27">
        <f t="shared" si="249"/>
        <v>25.504999999999999</v>
      </c>
    </row>
    <row r="564" spans="1:29" x14ac:dyDescent="0.3">
      <c r="A564" s="69" t="s">
        <v>1716</v>
      </c>
      <c r="B564" s="138">
        <v>114.2</v>
      </c>
      <c r="C564" s="137">
        <v>20.329999999999998</v>
      </c>
      <c r="D564" s="137"/>
      <c r="E564" s="137"/>
      <c r="F564" s="137"/>
      <c r="G564" s="137"/>
      <c r="H564" s="137">
        <f t="shared" si="248"/>
        <v>3.6553868547316339</v>
      </c>
      <c r="I564" s="137">
        <f t="shared" si="220"/>
        <v>3.6553868547316339</v>
      </c>
      <c r="J564" s="137">
        <f t="shared" si="219"/>
        <v>23.985386854731633</v>
      </c>
      <c r="K564" s="137"/>
      <c r="L564" s="137">
        <f>VLOOKUP(A564,'Показ 16.11'!$B$2:$D$742,3,0)</f>
        <v>31.265000000000001</v>
      </c>
      <c r="M564" s="137" t="str">
        <f>VLOOKUP(A564,'31.12ЛК ПОКАЗ'!$B$15:$H$1504,7,0)</f>
        <v>-</v>
      </c>
      <c r="N564" s="137">
        <f>VLOOKUP(A564,'Показ 31.12'!$B$2:$D$742,3,0)</f>
        <v>33.140999999999998</v>
      </c>
      <c r="O564" s="137">
        <f>N564</f>
        <v>33.140999999999998</v>
      </c>
      <c r="P564" s="137">
        <f>O564-L564</f>
        <v>1.8759999999999977</v>
      </c>
      <c r="Q564" s="137">
        <f>B564</f>
        <v>114.2</v>
      </c>
      <c r="R564" s="137"/>
      <c r="S564" s="137">
        <f t="shared" si="221"/>
        <v>1.8759999999999977</v>
      </c>
      <c r="T564" s="137">
        <f>L564+S564</f>
        <v>33.140999999999998</v>
      </c>
      <c r="U564" s="75"/>
      <c r="W564" s="27"/>
      <c r="X564">
        <f>VLOOKUP(A564,РАСЧЕТ!B:S,18,0)</f>
        <v>3.6553868547316339</v>
      </c>
      <c r="Y564" s="27">
        <f t="shared" si="222"/>
        <v>0</v>
      </c>
      <c r="AB564" t="s">
        <v>4007</v>
      </c>
      <c r="AC564" s="27">
        <f t="shared" si="249"/>
        <v>33.140999999999998</v>
      </c>
    </row>
    <row r="565" spans="1:29" x14ac:dyDescent="0.3">
      <c r="A565" s="69" t="s">
        <v>938</v>
      </c>
      <c r="B565" s="138">
        <v>47.7</v>
      </c>
      <c r="C565" s="137">
        <v>1E-3</v>
      </c>
      <c r="D565" s="137"/>
      <c r="E565" s="137"/>
      <c r="F565" s="137"/>
      <c r="G565" s="137"/>
      <c r="H565" s="137">
        <f t="shared" si="248"/>
        <v>1.5268121976418472</v>
      </c>
      <c r="I565" s="137">
        <f t="shared" si="220"/>
        <v>1.5268121976418472</v>
      </c>
      <c r="J565" s="137">
        <f t="shared" si="219"/>
        <v>1.5278121976418471</v>
      </c>
      <c r="K565" s="137"/>
      <c r="L565" s="137"/>
      <c r="M565" s="137" t="str">
        <f>VLOOKUP(A565,'31.12ЛК ПОКАЗ'!$B$15:$H$1504,7,0)</f>
        <v>-</v>
      </c>
      <c r="N565" s="137"/>
      <c r="O565" s="137"/>
      <c r="P565" s="137"/>
      <c r="Q565" s="137"/>
      <c r="R565" s="137">
        <f>B565*$R$797</f>
        <v>0.67134673234798159</v>
      </c>
      <c r="S565" s="137">
        <f t="shared" si="221"/>
        <v>0.67134673234798159</v>
      </c>
      <c r="T565" s="137">
        <f>S565+J565</f>
        <v>2.1991589299898289</v>
      </c>
      <c r="U565" s="75"/>
      <c r="W565" s="27"/>
      <c r="X565">
        <f>VLOOKUP(A565,РАСЧЕТ!B:S,18,0)</f>
        <v>1.5268121976418472</v>
      </c>
      <c r="Y565" s="27">
        <f t="shared" si="222"/>
        <v>0</v>
      </c>
      <c r="AB565" t="s">
        <v>4007</v>
      </c>
      <c r="AC565" t="s">
        <v>4007</v>
      </c>
    </row>
    <row r="566" spans="1:29" x14ac:dyDescent="0.3">
      <c r="A566" s="69" t="s">
        <v>1772</v>
      </c>
      <c r="B566" s="138">
        <v>42.9</v>
      </c>
      <c r="C566" s="137">
        <v>1.47</v>
      </c>
      <c r="D566" s="137"/>
      <c r="E566" s="137"/>
      <c r="F566" s="137"/>
      <c r="G566" s="137"/>
      <c r="H566" s="137">
        <f t="shared" si="248"/>
        <v>1.3731707186338624</v>
      </c>
      <c r="I566" s="137">
        <f t="shared" si="220"/>
        <v>1.3731707186338624</v>
      </c>
      <c r="J566" s="137">
        <f t="shared" si="219"/>
        <v>2.8431707186338624</v>
      </c>
      <c r="K566" s="137"/>
      <c r="L566" s="137">
        <f>VLOOKUP(A566,'Показ 16.11'!$B$2:$D$742,3,0)</f>
        <v>4.7869999999999999</v>
      </c>
      <c r="M566" s="137" t="str">
        <f>VLOOKUP(A566,'31.12ЛК ПОКАЗ'!$B$15:$H$1504,7,0)</f>
        <v>-</v>
      </c>
      <c r="N566" s="137">
        <f>VLOOKUP(A566,'Показ 31.12'!$B$2:$D$742,3,0)</f>
        <v>5.0739999999999998</v>
      </c>
      <c r="O566" s="137">
        <f t="shared" ref="O566:O571" si="250">N566</f>
        <v>5.0739999999999998</v>
      </c>
      <c r="P566" s="137">
        <f t="shared" ref="P566:P571" si="251">O566-L566</f>
        <v>0.28699999999999992</v>
      </c>
      <c r="Q566" s="137">
        <f t="shared" ref="Q566:Q571" si="252">B566</f>
        <v>42.9</v>
      </c>
      <c r="R566" s="137"/>
      <c r="S566" s="137">
        <f t="shared" si="221"/>
        <v>0.28699999999999992</v>
      </c>
      <c r="T566" s="137">
        <f t="shared" ref="T566:T571" si="253">L566+S566</f>
        <v>5.0739999999999998</v>
      </c>
      <c r="U566" s="75"/>
      <c r="W566" s="27"/>
      <c r="X566">
        <f>VLOOKUP(A566,РАСЧЕТ!B:S,18,0)</f>
        <v>1.3731707186338624</v>
      </c>
      <c r="Y566" s="27">
        <f t="shared" si="222"/>
        <v>0</v>
      </c>
      <c r="AB566" t="s">
        <v>4007</v>
      </c>
      <c r="AC566" s="27">
        <f t="shared" ref="AC566:AC571" si="254">T566</f>
        <v>5.0739999999999998</v>
      </c>
    </row>
    <row r="567" spans="1:29" x14ac:dyDescent="0.3">
      <c r="A567" s="69" t="s">
        <v>2310</v>
      </c>
      <c r="B567" s="138">
        <v>47.5</v>
      </c>
      <c r="C567" s="137">
        <v>10.625999999999999</v>
      </c>
      <c r="D567" s="137">
        <f>VLOOKUP(A567,'31.03ЛК ПОКАЗ'!$B$15:$J$1504,9,0)</f>
        <v>14.178000000000001</v>
      </c>
      <c r="E567" s="137">
        <f>D567</f>
        <v>14.178000000000001</v>
      </c>
      <c r="F567" s="137">
        <f>E567-C567</f>
        <v>3.5520000000000014</v>
      </c>
      <c r="G567" s="137">
        <f>B567</f>
        <v>47.5</v>
      </c>
      <c r="H567" s="137"/>
      <c r="I567" s="137">
        <f t="shared" si="220"/>
        <v>3.5520000000000014</v>
      </c>
      <c r="J567" s="137">
        <f t="shared" si="219"/>
        <v>14.178000000000001</v>
      </c>
      <c r="K567" s="137"/>
      <c r="L567" s="137">
        <f>VLOOKUP(A567,'Показ 16.11'!$B$2:$D$742,3,0)</f>
        <v>15.965999999999999</v>
      </c>
      <c r="M567" s="137" t="str">
        <f>VLOOKUP(A567,'31.12ЛК ПОКАЗ'!$B$15:$H$1504,7,0)</f>
        <v>-</v>
      </c>
      <c r="N567" s="137">
        <f>VLOOKUP(A567,'Показ 31.12'!$B$2:$D$742,3,0)</f>
        <v>16.923999999999999</v>
      </c>
      <c r="O567" s="137">
        <f t="shared" si="250"/>
        <v>16.923999999999999</v>
      </c>
      <c r="P567" s="137">
        <f t="shared" si="251"/>
        <v>0.95800000000000018</v>
      </c>
      <c r="Q567" s="137">
        <f t="shared" si="252"/>
        <v>47.5</v>
      </c>
      <c r="R567" s="137"/>
      <c r="S567" s="137">
        <f t="shared" si="221"/>
        <v>0.95800000000000018</v>
      </c>
      <c r="T567" s="137">
        <f t="shared" si="253"/>
        <v>16.923999999999999</v>
      </c>
      <c r="U567" s="75"/>
      <c r="W567" s="27"/>
      <c r="X567">
        <f>VLOOKUP(A567,РАСЧЕТ!B:S,18,0)</f>
        <v>3.5520000000000014</v>
      </c>
      <c r="Y567" s="27">
        <f t="shared" si="222"/>
        <v>0</v>
      </c>
      <c r="AB567" s="27">
        <f>J567</f>
        <v>14.178000000000001</v>
      </c>
      <c r="AC567" s="27">
        <f t="shared" si="254"/>
        <v>16.923999999999999</v>
      </c>
    </row>
    <row r="568" spans="1:29" s="157" customFormat="1" x14ac:dyDescent="0.3">
      <c r="A568" s="153" t="s">
        <v>624</v>
      </c>
      <c r="B568" s="154">
        <v>106.3</v>
      </c>
      <c r="C568" s="155">
        <v>18.817</v>
      </c>
      <c r="D568" s="155"/>
      <c r="E568" s="155"/>
      <c r="F568" s="155"/>
      <c r="G568" s="155"/>
      <c r="H568" s="155">
        <f>B568*H797</f>
        <v>3.4025185871976591</v>
      </c>
      <c r="I568" s="137">
        <f t="shared" si="220"/>
        <v>3.4025185871976591</v>
      </c>
      <c r="J568" s="155">
        <f t="shared" si="219"/>
        <v>22.219518587197658</v>
      </c>
      <c r="K568" s="155"/>
      <c r="L568" s="155">
        <f>J568</f>
        <v>22.219518587197658</v>
      </c>
      <c r="M568" s="155">
        <f>VLOOKUP(A568,'31.12ЛК ПОКАЗ'!$B$15:$H$1504,7,0)</f>
        <v>50</v>
      </c>
      <c r="N568" s="155">
        <f>VLOOKUP(A568,'Показ 31.12'!$B$2:$D$742,3,0)</f>
        <v>27.745999999999999</v>
      </c>
      <c r="O568" s="155">
        <f t="shared" si="250"/>
        <v>27.745999999999999</v>
      </c>
      <c r="P568" s="155">
        <f t="shared" si="251"/>
        <v>5.5264814128023403</v>
      </c>
      <c r="Q568" s="155">
        <f t="shared" si="252"/>
        <v>106.3</v>
      </c>
      <c r="R568" s="155"/>
      <c r="S568" s="137">
        <f t="shared" si="221"/>
        <v>5.5264814128023403</v>
      </c>
      <c r="T568" s="155">
        <f t="shared" si="253"/>
        <v>27.745999999999999</v>
      </c>
      <c r="U568" s="156"/>
      <c r="W568" s="155"/>
      <c r="X568">
        <f>VLOOKUP(A568,РАСЧЕТ!B:S,18,0)</f>
        <v>3.4025185871976591</v>
      </c>
      <c r="Y568" s="27">
        <f t="shared" si="222"/>
        <v>0</v>
      </c>
      <c r="AB568" t="s">
        <v>4007</v>
      </c>
      <c r="AC568" s="27">
        <f t="shared" si="254"/>
        <v>27.745999999999999</v>
      </c>
    </row>
    <row r="569" spans="1:29" x14ac:dyDescent="0.3">
      <c r="A569" s="69" t="s">
        <v>335</v>
      </c>
      <c r="B569" s="138">
        <v>72.599999999999994</v>
      </c>
      <c r="C569" s="137">
        <v>0.88500000000000001</v>
      </c>
      <c r="D569" s="137"/>
      <c r="E569" s="137"/>
      <c r="F569" s="137"/>
      <c r="G569" s="137"/>
      <c r="H569" s="137">
        <f>B569*$H$797</f>
        <v>2.323827369995767</v>
      </c>
      <c r="I569" s="137">
        <f t="shared" si="220"/>
        <v>2.323827369995767</v>
      </c>
      <c r="J569" s="137">
        <f t="shared" si="219"/>
        <v>3.2088273699957668</v>
      </c>
      <c r="K569" s="137"/>
      <c r="L569" s="137">
        <f>VLOOKUP(A569,'Показ 16.11'!$B$2:$D$742,3,0)</f>
        <v>0.88500000000000001</v>
      </c>
      <c r="M569" s="137" t="str">
        <f>VLOOKUP(A569,'31.12ЛК ПОКАЗ'!$B$15:$H$1504,7,0)</f>
        <v>-</v>
      </c>
      <c r="N569" s="137">
        <f>VLOOKUP(A569,'Показ 31.12'!$B$2:$D$742,3,0)</f>
        <v>0.93799999999999994</v>
      </c>
      <c r="O569" s="137">
        <f t="shared" si="250"/>
        <v>0.93799999999999994</v>
      </c>
      <c r="P569" s="137">
        <f t="shared" si="251"/>
        <v>5.2999999999999936E-2</v>
      </c>
      <c r="Q569" s="137">
        <f t="shared" si="252"/>
        <v>72.599999999999994</v>
      </c>
      <c r="R569" s="137"/>
      <c r="S569" s="137">
        <f t="shared" si="221"/>
        <v>5.2999999999999936E-2</v>
      </c>
      <c r="T569" s="137">
        <f t="shared" si="253"/>
        <v>0.93799999999999994</v>
      </c>
      <c r="U569" s="75"/>
      <c r="W569" s="27"/>
      <c r="X569">
        <f>VLOOKUP(A569,РАСЧЕТ!B:S,18,0)</f>
        <v>2.323827369995767</v>
      </c>
      <c r="Y569" s="27">
        <f t="shared" si="222"/>
        <v>0</v>
      </c>
      <c r="AB569" t="s">
        <v>4007</v>
      </c>
      <c r="AC569" s="27">
        <f t="shared" si="254"/>
        <v>0.93799999999999994</v>
      </c>
    </row>
    <row r="570" spans="1:29" x14ac:dyDescent="0.3">
      <c r="A570" s="69" t="s">
        <v>2358</v>
      </c>
      <c r="B570" s="138">
        <v>41.9</v>
      </c>
      <c r="C570" s="137">
        <v>15.305999999999999</v>
      </c>
      <c r="D570" s="137">
        <f>VLOOKUP(A570,'31.03ЛК ПОКАЗ'!$B$15:$J$1504,9,0)</f>
        <v>16.962</v>
      </c>
      <c r="E570" s="137">
        <f>D570</f>
        <v>16.962</v>
      </c>
      <c r="F570" s="137">
        <f>E570-C570</f>
        <v>1.6560000000000006</v>
      </c>
      <c r="G570" s="137">
        <f>B570</f>
        <v>41.9</v>
      </c>
      <c r="H570" s="137"/>
      <c r="I570" s="137">
        <f t="shared" si="220"/>
        <v>1.6560000000000006</v>
      </c>
      <c r="J570" s="137">
        <f t="shared" si="219"/>
        <v>16.962</v>
      </c>
      <c r="K570" s="137"/>
      <c r="L570" s="137">
        <f>VLOOKUP(A570,'Показ 16.11'!$B$2:$D$742,3,0)</f>
        <v>18.652999999999999</v>
      </c>
      <c r="M570" s="137">
        <f>VLOOKUP(A570,'31.12ЛК ПОКАЗ'!$B$15:$H$1504,7,0)</f>
        <v>19.152999999999999</v>
      </c>
      <c r="N570" s="137">
        <f>VLOOKUP(A570,'Показ 31.12'!$B$2:$D$742,3,0)</f>
        <v>19.771999999999998</v>
      </c>
      <c r="O570" s="137">
        <f t="shared" si="250"/>
        <v>19.771999999999998</v>
      </c>
      <c r="P570" s="137">
        <f t="shared" si="251"/>
        <v>1.1189999999999998</v>
      </c>
      <c r="Q570" s="137">
        <f t="shared" si="252"/>
        <v>41.9</v>
      </c>
      <c r="R570" s="137"/>
      <c r="S570" s="137">
        <f t="shared" si="221"/>
        <v>1.1189999999999998</v>
      </c>
      <c r="T570" s="137">
        <f t="shared" si="253"/>
        <v>19.771999999999998</v>
      </c>
      <c r="U570" s="75"/>
      <c r="W570" s="27"/>
      <c r="X570">
        <f>VLOOKUP(A570,РАСЧЕТ!B:S,18,0)</f>
        <v>1.6560000000000006</v>
      </c>
      <c r="Y570" s="27">
        <f t="shared" si="222"/>
        <v>0</v>
      </c>
      <c r="AB570" s="27">
        <f t="shared" ref="AB570:AB571" si="255">J570</f>
        <v>16.962</v>
      </c>
      <c r="AC570" s="27">
        <f t="shared" si="254"/>
        <v>19.771999999999998</v>
      </c>
    </row>
    <row r="571" spans="1:29" x14ac:dyDescent="0.3">
      <c r="A571" s="69" t="s">
        <v>2299</v>
      </c>
      <c r="B571" s="138">
        <v>80.7</v>
      </c>
      <c r="C571" s="137">
        <v>17.515999999999998</v>
      </c>
      <c r="D571" s="137">
        <f>VLOOKUP(A571,'31.03ЛК ПОКАЗ'!$B$15:$J$1504,7,0)</f>
        <v>20.335000000000001</v>
      </c>
      <c r="E571" s="137">
        <f>D571</f>
        <v>20.335000000000001</v>
      </c>
      <c r="F571" s="137">
        <f>E571-C571</f>
        <v>2.8190000000000026</v>
      </c>
      <c r="G571" s="137">
        <f>B571</f>
        <v>80.7</v>
      </c>
      <c r="H571" s="137"/>
      <c r="I571" s="137">
        <f t="shared" si="220"/>
        <v>2.8190000000000026</v>
      </c>
      <c r="J571" s="137">
        <f t="shared" si="219"/>
        <v>20.335000000000001</v>
      </c>
      <c r="K571" s="137"/>
      <c r="L571" s="137">
        <f>VLOOKUP(A571,'Показ 16.11'!$B$2:$D$742,3,0)</f>
        <v>23.27</v>
      </c>
      <c r="M571" s="137" t="str">
        <f>VLOOKUP(A571,'31.12ЛК ПОКАЗ'!$B$15:$H$1504,7,0)</f>
        <v>-</v>
      </c>
      <c r="N571" s="137">
        <f>VLOOKUP(A571,'Показ 31.12'!$B$2:$D$742,3,0)</f>
        <v>24.666</v>
      </c>
      <c r="O571" s="137">
        <f t="shared" si="250"/>
        <v>24.666</v>
      </c>
      <c r="P571" s="137">
        <f t="shared" si="251"/>
        <v>1.3960000000000008</v>
      </c>
      <c r="Q571" s="137">
        <f t="shared" si="252"/>
        <v>80.7</v>
      </c>
      <c r="R571" s="137"/>
      <c r="S571" s="137">
        <f t="shared" si="221"/>
        <v>1.3960000000000008</v>
      </c>
      <c r="T571" s="137">
        <f t="shared" si="253"/>
        <v>24.666</v>
      </c>
      <c r="U571" s="75"/>
      <c r="W571" s="27"/>
      <c r="X571">
        <f>VLOOKUP(A571,РАСЧЕТ!B:S,18,0)</f>
        <v>2.8190000000000026</v>
      </c>
      <c r="Y571" s="27">
        <f t="shared" si="222"/>
        <v>0</v>
      </c>
      <c r="AB571" s="27">
        <f t="shared" si="255"/>
        <v>20.335000000000001</v>
      </c>
      <c r="AC571" s="27">
        <f t="shared" si="254"/>
        <v>24.666</v>
      </c>
    </row>
    <row r="572" spans="1:29" x14ac:dyDescent="0.3">
      <c r="A572" s="69" t="s">
        <v>2326</v>
      </c>
      <c r="B572" s="138">
        <v>63.7</v>
      </c>
      <c r="C572" s="137">
        <v>1E-3</v>
      </c>
      <c r="D572" s="137"/>
      <c r="E572" s="137"/>
      <c r="F572" s="137"/>
      <c r="G572" s="137"/>
      <c r="H572" s="137">
        <f>B572*$H$797</f>
        <v>2.0389504610017961</v>
      </c>
      <c r="I572" s="137">
        <f t="shared" si="220"/>
        <v>2.0389504610017961</v>
      </c>
      <c r="J572" s="137">
        <f t="shared" si="219"/>
        <v>2.039950461001796</v>
      </c>
      <c r="K572" s="137"/>
      <c r="L572" s="137"/>
      <c r="M572" s="137"/>
      <c r="N572" s="137"/>
      <c r="O572" s="137"/>
      <c r="P572" s="137"/>
      <c r="Q572" s="137"/>
      <c r="R572" s="137">
        <f>B572*$R$797</f>
        <v>0.89653641196156031</v>
      </c>
      <c r="S572" s="137">
        <f t="shared" si="221"/>
        <v>0.89653641196156031</v>
      </c>
      <c r="T572" s="137">
        <f>S572+J572</f>
        <v>2.9364868729633562</v>
      </c>
      <c r="U572" s="75"/>
      <c r="W572" s="27"/>
      <c r="X572">
        <f>VLOOKUP(A572,РАСЧЕТ!B:S,18,0)</f>
        <v>2.0389504610017961</v>
      </c>
      <c r="Y572" s="27">
        <f t="shared" si="222"/>
        <v>0</v>
      </c>
      <c r="AB572" t="s">
        <v>4007</v>
      </c>
      <c r="AC572" t="s">
        <v>4007</v>
      </c>
    </row>
    <row r="573" spans="1:29" x14ac:dyDescent="0.3">
      <c r="A573" s="69" t="s">
        <v>1635</v>
      </c>
      <c r="B573" s="138">
        <v>63.7</v>
      </c>
      <c r="C573" s="137">
        <v>13.199</v>
      </c>
      <c r="D573" s="137">
        <f>VLOOKUP(A573,'31.03ЛК ПОКАЗ'!$B$15:$J$1504,9,0)</f>
        <v>15.212</v>
      </c>
      <c r="E573" s="137">
        <f>D573</f>
        <v>15.212</v>
      </c>
      <c r="F573" s="137">
        <f>E573-C573</f>
        <v>2.0129999999999999</v>
      </c>
      <c r="G573" s="137">
        <f>B573</f>
        <v>63.7</v>
      </c>
      <c r="H573" s="137"/>
      <c r="I573" s="137">
        <f t="shared" si="220"/>
        <v>2.0129999999999999</v>
      </c>
      <c r="J573" s="137">
        <f t="shared" si="219"/>
        <v>15.212</v>
      </c>
      <c r="K573" s="137"/>
      <c r="L573" s="137">
        <f>VLOOKUP(A573,'Показ 16.11'!$B$2:$D$742,3,0)</f>
        <v>16.077999999999999</v>
      </c>
      <c r="M573" s="137" t="str">
        <f>VLOOKUP(A573,'31.12ЛК ПОКАЗ'!$B$15:$H$1504,7,0)</f>
        <v>-</v>
      </c>
      <c r="N573" s="137">
        <f>VLOOKUP(A573,'Показ 31.12'!$B$2:$D$742,3,0)</f>
        <v>17.042999999999999</v>
      </c>
      <c r="O573" s="137">
        <f>N573</f>
        <v>17.042999999999999</v>
      </c>
      <c r="P573" s="137">
        <f>O573-L573</f>
        <v>0.96499999999999986</v>
      </c>
      <c r="Q573" s="137">
        <f>B573</f>
        <v>63.7</v>
      </c>
      <c r="R573" s="137"/>
      <c r="S573" s="137">
        <f t="shared" si="221"/>
        <v>0.96499999999999986</v>
      </c>
      <c r="T573" s="137">
        <f>L573+S573</f>
        <v>17.042999999999999</v>
      </c>
      <c r="U573" s="75"/>
      <c r="W573" s="27"/>
      <c r="X573">
        <f>VLOOKUP(A573,РАСЧЕТ!B:S,18,0)</f>
        <v>2.0129999999999999</v>
      </c>
      <c r="Y573" s="27">
        <f t="shared" si="222"/>
        <v>0</v>
      </c>
      <c r="AB573" s="27">
        <f>J573</f>
        <v>15.212</v>
      </c>
      <c r="AC573" s="27">
        <f t="shared" ref="AC573:AC575" si="256">T573</f>
        <v>17.042999999999999</v>
      </c>
    </row>
    <row r="574" spans="1:29" x14ac:dyDescent="0.3">
      <c r="A574" s="69" t="s">
        <v>2307</v>
      </c>
      <c r="B574" s="138">
        <v>40.700000000000003</v>
      </c>
      <c r="C574" s="137">
        <v>13.757</v>
      </c>
      <c r="D574" s="137"/>
      <c r="E574" s="137"/>
      <c r="F574" s="137"/>
      <c r="G574" s="137"/>
      <c r="H574" s="137">
        <f>B574*$H$797</f>
        <v>1.3027517074218697</v>
      </c>
      <c r="I574" s="137">
        <f t="shared" si="220"/>
        <v>1.3027517074218697</v>
      </c>
      <c r="J574" s="137">
        <f t="shared" si="219"/>
        <v>15.059751707421869</v>
      </c>
      <c r="K574" s="137"/>
      <c r="L574" s="137">
        <f>VLOOKUP(A574,'Показ 16.11'!$B$2:$D$742,3,0)</f>
        <v>18.416</v>
      </c>
      <c r="M574" s="137" t="str">
        <f>VLOOKUP(A574,'31.12ЛК ПОКАЗ'!$B$15:$H$1504,7,0)</f>
        <v>-</v>
      </c>
      <c r="N574" s="137">
        <f>VLOOKUP(A574,'Показ 31.12'!$B$2:$D$742,3,0)</f>
        <v>19.521000000000001</v>
      </c>
      <c r="O574" s="137">
        <f>N574</f>
        <v>19.521000000000001</v>
      </c>
      <c r="P574" s="137">
        <f>O574-L574</f>
        <v>1.1050000000000004</v>
      </c>
      <c r="Q574" s="137">
        <f>B574</f>
        <v>40.700000000000003</v>
      </c>
      <c r="R574" s="137"/>
      <c r="S574" s="137">
        <f t="shared" si="221"/>
        <v>1.1050000000000004</v>
      </c>
      <c r="T574" s="137">
        <f>L574+S574</f>
        <v>19.521000000000001</v>
      </c>
      <c r="U574" s="75"/>
      <c r="W574" s="27"/>
      <c r="X574">
        <f>VLOOKUP(A574,РАСЧЕТ!B:S,18,0)</f>
        <v>1.3027517074218697</v>
      </c>
      <c r="Y574" s="27">
        <f t="shared" si="222"/>
        <v>0</v>
      </c>
      <c r="AB574" t="s">
        <v>4007</v>
      </c>
      <c r="AC574" s="27">
        <f t="shared" si="256"/>
        <v>19.521000000000001</v>
      </c>
    </row>
    <row r="575" spans="1:29" x14ac:dyDescent="0.3">
      <c r="A575" s="69" t="s">
        <v>1641</v>
      </c>
      <c r="B575" s="138">
        <v>79.400000000000006</v>
      </c>
      <c r="C575" s="137">
        <v>18.483000000000001</v>
      </c>
      <c r="D575" s="137"/>
      <c r="E575" s="137"/>
      <c r="F575" s="137"/>
      <c r="G575" s="137"/>
      <c r="H575" s="137">
        <f>B575*$H$797</f>
        <v>2.5414861319237456</v>
      </c>
      <c r="I575" s="137">
        <f t="shared" si="220"/>
        <v>2.5414861319237456</v>
      </c>
      <c r="J575" s="137">
        <f t="shared" si="219"/>
        <v>21.024486131923744</v>
      </c>
      <c r="K575" s="137"/>
      <c r="L575" s="137">
        <f>VLOOKUP(A575,'Показ 16.11'!$B$2:$D$742,3,0)</f>
        <v>23.734000000000002</v>
      </c>
      <c r="M575" s="137" t="str">
        <f>VLOOKUP(A575,'31.12ЛК ПОКАЗ'!$B$15:$H$1504,7,0)</f>
        <v>-</v>
      </c>
      <c r="N575" s="137">
        <f>VLOOKUP(A575,'Показ 31.12'!$B$2:$D$742,3,0)</f>
        <v>25.158000000000001</v>
      </c>
      <c r="O575" s="137">
        <f>N575</f>
        <v>25.158000000000001</v>
      </c>
      <c r="P575" s="137">
        <f>O575-L575</f>
        <v>1.4239999999999995</v>
      </c>
      <c r="Q575" s="137">
        <f>B575</f>
        <v>79.400000000000006</v>
      </c>
      <c r="R575" s="137"/>
      <c r="S575" s="137">
        <f t="shared" si="221"/>
        <v>1.4239999999999995</v>
      </c>
      <c r="T575" s="137">
        <f>L575+S575</f>
        <v>25.158000000000001</v>
      </c>
      <c r="U575" s="75"/>
      <c r="W575" s="27"/>
      <c r="X575">
        <f>VLOOKUP(A575,РАСЧЕТ!B:S,18,0)</f>
        <v>2.5414861319237456</v>
      </c>
      <c r="Y575" s="27">
        <f t="shared" si="222"/>
        <v>0</v>
      </c>
      <c r="AB575" t="s">
        <v>4007</v>
      </c>
      <c r="AC575" s="27">
        <f t="shared" si="256"/>
        <v>25.158000000000001</v>
      </c>
    </row>
    <row r="576" spans="1:29" x14ac:dyDescent="0.3">
      <c r="A576" s="100" t="s">
        <v>2126</v>
      </c>
      <c r="B576" s="138">
        <v>62.5</v>
      </c>
      <c r="C576" s="137">
        <v>1E-3</v>
      </c>
      <c r="D576" s="137"/>
      <c r="E576" s="137"/>
      <c r="F576" s="137"/>
      <c r="G576" s="137"/>
      <c r="H576" s="137">
        <f>B576*$H$797</f>
        <v>2.0005400912497997</v>
      </c>
      <c r="I576" s="137">
        <f t="shared" si="220"/>
        <v>2.0005400912497997</v>
      </c>
      <c r="J576" s="137">
        <f t="shared" si="219"/>
        <v>2.0015400912497996</v>
      </c>
      <c r="K576" s="137"/>
      <c r="L576" s="137"/>
      <c r="M576" s="137"/>
      <c r="N576" s="137"/>
      <c r="O576" s="137"/>
      <c r="P576" s="137"/>
      <c r="Q576" s="137"/>
      <c r="R576" s="137">
        <f>B576*$R$797</f>
        <v>0.87964718599054192</v>
      </c>
      <c r="S576" s="137">
        <f t="shared" si="221"/>
        <v>0.87964718599054192</v>
      </c>
      <c r="T576" s="137">
        <f>S576+J576</f>
        <v>2.8811872772403415</v>
      </c>
      <c r="U576" s="75"/>
      <c r="W576" s="27"/>
      <c r="X576">
        <f>VLOOKUP(A576,РАСЧЕТ!B:S,18,0)</f>
        <v>2.0005400912497997</v>
      </c>
      <c r="Y576" s="27">
        <f t="shared" si="222"/>
        <v>0</v>
      </c>
      <c r="AB576" t="s">
        <v>4007</v>
      </c>
      <c r="AC576" t="s">
        <v>4007</v>
      </c>
    </row>
    <row r="577" spans="1:29" x14ac:dyDescent="0.3">
      <c r="A577" s="69" t="s">
        <v>1579</v>
      </c>
      <c r="B577" s="138">
        <v>62.6</v>
      </c>
      <c r="C577" s="137">
        <v>11.339</v>
      </c>
      <c r="D577" s="137"/>
      <c r="E577" s="137"/>
      <c r="F577" s="137"/>
      <c r="G577" s="137"/>
      <c r="H577" s="137">
        <f>B577*$H$797</f>
        <v>2.0037409553957994</v>
      </c>
      <c r="I577" s="137">
        <f t="shared" si="220"/>
        <v>2.0037409553957994</v>
      </c>
      <c r="J577" s="137">
        <f t="shared" si="219"/>
        <v>13.342740955395801</v>
      </c>
      <c r="K577" s="137"/>
      <c r="L577" s="137">
        <f>VLOOKUP(A577,'Показ 16.11'!$B$2:$D$742,3,0)</f>
        <v>14.398999999999999</v>
      </c>
      <c r="M577" s="137" t="str">
        <f>VLOOKUP(A577,'31.12ЛК ПОКАЗ'!$B$15:$H$1504,7,0)</f>
        <v>-</v>
      </c>
      <c r="N577" s="137">
        <f>VLOOKUP(A577,'Показ 31.12'!$B$2:$D$742,3,0)</f>
        <v>15.263</v>
      </c>
      <c r="O577" s="137">
        <f t="shared" ref="O577:O584" si="257">N577</f>
        <v>15.263</v>
      </c>
      <c r="P577" s="137">
        <f t="shared" ref="P577:P584" si="258">O577-L577</f>
        <v>0.86400000000000077</v>
      </c>
      <c r="Q577" s="137">
        <f t="shared" ref="Q577:Q584" si="259">B577</f>
        <v>62.6</v>
      </c>
      <c r="R577" s="137"/>
      <c r="S577" s="137">
        <f t="shared" si="221"/>
        <v>0.86400000000000077</v>
      </c>
      <c r="T577" s="137">
        <f t="shared" ref="T577:T584" si="260">L577+S577</f>
        <v>15.263</v>
      </c>
      <c r="U577" s="75"/>
      <c r="W577" s="27"/>
      <c r="X577">
        <f>VLOOKUP(A577,РАСЧЕТ!B:S,18,0)</f>
        <v>2.0037409553957994</v>
      </c>
      <c r="Y577" s="27">
        <f t="shared" si="222"/>
        <v>0</v>
      </c>
      <c r="AB577" t="s">
        <v>4007</v>
      </c>
      <c r="AC577" s="27">
        <f t="shared" ref="AC577:AC584" si="261">T577</f>
        <v>15.263</v>
      </c>
    </row>
    <row r="578" spans="1:29" x14ac:dyDescent="0.3">
      <c r="A578" s="69" t="s">
        <v>1944</v>
      </c>
      <c r="B578" s="138">
        <v>40.700000000000003</v>
      </c>
      <c r="C578" s="137">
        <v>13.154</v>
      </c>
      <c r="D578" s="137"/>
      <c r="E578" s="137"/>
      <c r="F578" s="137"/>
      <c r="G578" s="137"/>
      <c r="H578" s="137">
        <f>B578*$H$797</f>
        <v>1.3027517074218697</v>
      </c>
      <c r="I578" s="137">
        <f t="shared" si="220"/>
        <v>1.3027517074218697</v>
      </c>
      <c r="J578" s="137">
        <f t="shared" ref="J578:J641" si="262">C578+I578</f>
        <v>14.456751707421869</v>
      </c>
      <c r="K578" s="137"/>
      <c r="L578" s="137">
        <f>VLOOKUP(A578,'Показ 16.11'!$B$2:$D$742,3,0)</f>
        <v>16.754000000000001</v>
      </c>
      <c r="M578" s="137" t="str">
        <f>VLOOKUP(A578,'31.12ЛК ПОКАЗ'!$B$15:$H$1504,7,0)</f>
        <v>-</v>
      </c>
      <c r="N578" s="137">
        <f>VLOOKUP(A578,'Показ 31.12'!$B$2:$D$742,3,0)</f>
        <v>17.759</v>
      </c>
      <c r="O578" s="137">
        <f t="shared" si="257"/>
        <v>17.759</v>
      </c>
      <c r="P578" s="137">
        <f t="shared" si="258"/>
        <v>1.004999999999999</v>
      </c>
      <c r="Q578" s="137">
        <f t="shared" si="259"/>
        <v>40.700000000000003</v>
      </c>
      <c r="R578" s="137"/>
      <c r="S578" s="137">
        <f t="shared" si="221"/>
        <v>1.004999999999999</v>
      </c>
      <c r="T578" s="137">
        <f t="shared" si="260"/>
        <v>17.759</v>
      </c>
      <c r="U578" s="75"/>
      <c r="W578" s="27"/>
      <c r="X578">
        <f>VLOOKUP(A578,РАСЧЕТ!B:S,18,0)</f>
        <v>1.3027517074218697</v>
      </c>
      <c r="Y578" s="27">
        <f t="shared" si="222"/>
        <v>0</v>
      </c>
      <c r="AB578" t="s">
        <v>4007</v>
      </c>
      <c r="AC578" s="27">
        <f t="shared" si="261"/>
        <v>17.759</v>
      </c>
    </row>
    <row r="579" spans="1:29" x14ac:dyDescent="0.3">
      <c r="A579" s="69" t="s">
        <v>1013</v>
      </c>
      <c r="B579" s="138">
        <v>79.400000000000006</v>
      </c>
      <c r="C579" s="137">
        <v>23.835999999999999</v>
      </c>
      <c r="D579" s="137">
        <f>VLOOKUP(A579,'31.03ЛК ПОКАЗ'!$B$15:$J$1504,9,0)</f>
        <v>28.640999999999998</v>
      </c>
      <c r="E579" s="137">
        <f>D579</f>
        <v>28.640999999999998</v>
      </c>
      <c r="F579" s="137">
        <f>E579-C579</f>
        <v>4.8049999999999997</v>
      </c>
      <c r="G579" s="137">
        <f>B579</f>
        <v>79.400000000000006</v>
      </c>
      <c r="H579" s="137"/>
      <c r="I579" s="137">
        <f t="shared" ref="I579:I642" si="263">F579+H579</f>
        <v>4.8049999999999997</v>
      </c>
      <c r="J579" s="137">
        <f t="shared" si="262"/>
        <v>28.640999999999998</v>
      </c>
      <c r="K579" s="137"/>
      <c r="L579" s="137">
        <f>VLOOKUP(A579,'Показ 16.11'!$B$2:$D$742,3,0)</f>
        <v>31.574000000000002</v>
      </c>
      <c r="M579" s="137" t="str">
        <f>VLOOKUP(A579,'31.12ЛК ПОКАЗ'!$B$15:$H$1504,7,0)</f>
        <v>-</v>
      </c>
      <c r="N579" s="137">
        <f>VLOOKUP(A579,'Показ 31.12'!$B$2:$D$742,3,0)</f>
        <v>33.468000000000004</v>
      </c>
      <c r="O579" s="137">
        <f t="shared" si="257"/>
        <v>33.468000000000004</v>
      </c>
      <c r="P579" s="137">
        <f t="shared" si="258"/>
        <v>1.8940000000000019</v>
      </c>
      <c r="Q579" s="137">
        <f t="shared" si="259"/>
        <v>79.400000000000006</v>
      </c>
      <c r="R579" s="137"/>
      <c r="S579" s="137">
        <f t="shared" ref="S579:S642" si="264">P579+R579</f>
        <v>1.8940000000000019</v>
      </c>
      <c r="T579" s="137">
        <f t="shared" si="260"/>
        <v>33.468000000000004</v>
      </c>
      <c r="U579" s="75"/>
      <c r="W579" s="27"/>
      <c r="X579">
        <f>VLOOKUP(A579,РАСЧЕТ!B:S,18,0)</f>
        <v>4.8049999999999997</v>
      </c>
      <c r="Y579" s="27">
        <f t="shared" ref="Y579:Y642" si="265">X579-I579</f>
        <v>0</v>
      </c>
      <c r="AB579" s="27">
        <f>J579</f>
        <v>28.640999999999998</v>
      </c>
      <c r="AC579" s="27">
        <f t="shared" si="261"/>
        <v>33.468000000000004</v>
      </c>
    </row>
    <row r="580" spans="1:29" x14ac:dyDescent="0.3">
      <c r="A580" s="69" t="s">
        <v>285</v>
      </c>
      <c r="B580" s="138">
        <v>57.1</v>
      </c>
      <c r="C580" s="137">
        <v>8.4990000000000006</v>
      </c>
      <c r="D580" s="137"/>
      <c r="E580" s="137"/>
      <c r="F580" s="137"/>
      <c r="G580" s="137"/>
      <c r="H580" s="137">
        <f>B580*$H$797</f>
        <v>1.827693427365817</v>
      </c>
      <c r="I580" s="137">
        <f t="shared" si="263"/>
        <v>1.827693427365817</v>
      </c>
      <c r="J580" s="137">
        <f t="shared" si="262"/>
        <v>10.326693427365818</v>
      </c>
      <c r="K580" s="137"/>
      <c r="L580" s="137">
        <f>VLOOKUP(A580,'Показ 16.11'!$B$2:$D$742,3,0)</f>
        <v>12.834</v>
      </c>
      <c r="M580" s="137" t="str">
        <f>VLOOKUP(A580,'31.12ЛК ПОКАЗ'!$B$15:$H$1504,7,0)</f>
        <v>-</v>
      </c>
      <c r="N580" s="137">
        <f>VLOOKUP(A580,'Показ 31.12'!$B$2:$D$742,3,0)</f>
        <v>13.603999999999999</v>
      </c>
      <c r="O580" s="137">
        <f t="shared" si="257"/>
        <v>13.603999999999999</v>
      </c>
      <c r="P580" s="137">
        <f t="shared" si="258"/>
        <v>0.76999999999999957</v>
      </c>
      <c r="Q580" s="137">
        <f t="shared" si="259"/>
        <v>57.1</v>
      </c>
      <c r="R580" s="137"/>
      <c r="S580" s="137">
        <f t="shared" si="264"/>
        <v>0.76999999999999957</v>
      </c>
      <c r="T580" s="137">
        <f t="shared" si="260"/>
        <v>13.603999999999999</v>
      </c>
      <c r="U580" s="75"/>
      <c r="W580" s="27"/>
      <c r="X580">
        <f>VLOOKUP(A580,РАСЧЕТ!B:S,18,0)</f>
        <v>1.827693427365817</v>
      </c>
      <c r="Y580" s="27">
        <f t="shared" si="265"/>
        <v>0</v>
      </c>
      <c r="AB580" t="s">
        <v>4007</v>
      </c>
      <c r="AC580" s="27">
        <f t="shared" si="261"/>
        <v>13.603999999999999</v>
      </c>
    </row>
    <row r="581" spans="1:29" x14ac:dyDescent="0.3">
      <c r="A581" s="69" t="s">
        <v>2468</v>
      </c>
      <c r="B581" s="138">
        <v>62.5</v>
      </c>
      <c r="C581" s="137">
        <v>8.4640000000000004</v>
      </c>
      <c r="D581" s="137"/>
      <c r="E581" s="137"/>
      <c r="F581" s="137"/>
      <c r="G581" s="137"/>
      <c r="H581" s="137">
        <f>B581*$H$797</f>
        <v>2.0005400912497997</v>
      </c>
      <c r="I581" s="137">
        <f t="shared" si="263"/>
        <v>2.0005400912497997</v>
      </c>
      <c r="J581" s="137">
        <f t="shared" si="262"/>
        <v>10.4645400912498</v>
      </c>
      <c r="K581" s="137"/>
      <c r="L581" s="137">
        <f>VLOOKUP(A581,'Показ 16.11'!$B$2:$D$742,3,0)</f>
        <v>11.832000000000001</v>
      </c>
      <c r="M581" s="137" t="str">
        <f>VLOOKUP(A581,'31.12ЛК ПОКАЗ'!$B$15:$H$1504,7,0)</f>
        <v>-</v>
      </c>
      <c r="N581" s="137">
        <f>VLOOKUP(A581,'Показ 31.12'!$B$2:$D$742,3,0)</f>
        <v>12.542</v>
      </c>
      <c r="O581" s="137">
        <f t="shared" si="257"/>
        <v>12.542</v>
      </c>
      <c r="P581" s="137">
        <f t="shared" si="258"/>
        <v>0.70999999999999908</v>
      </c>
      <c r="Q581" s="137">
        <f t="shared" si="259"/>
        <v>62.5</v>
      </c>
      <c r="R581" s="137"/>
      <c r="S581" s="137">
        <f t="shared" si="264"/>
        <v>0.70999999999999908</v>
      </c>
      <c r="T581" s="137">
        <f t="shared" si="260"/>
        <v>12.542</v>
      </c>
      <c r="U581" s="75"/>
      <c r="W581" s="27"/>
      <c r="X581">
        <f>VLOOKUP(A581,РАСЧЕТ!B:S,18,0)</f>
        <v>2.0005400912497997</v>
      </c>
      <c r="Y581" s="27">
        <f t="shared" si="265"/>
        <v>0</v>
      </c>
      <c r="AB581" t="s">
        <v>4007</v>
      </c>
      <c r="AC581" s="27">
        <f t="shared" si="261"/>
        <v>12.542</v>
      </c>
    </row>
    <row r="582" spans="1:29" x14ac:dyDescent="0.3">
      <c r="A582" s="69" t="s">
        <v>2460</v>
      </c>
      <c r="B582" s="138">
        <v>62.6</v>
      </c>
      <c r="C582" s="137">
        <v>6.83</v>
      </c>
      <c r="D582" s="137"/>
      <c r="E582" s="137"/>
      <c r="F582" s="137"/>
      <c r="G582" s="137"/>
      <c r="H582" s="137">
        <f>B582*$H$797</f>
        <v>2.0037409553957994</v>
      </c>
      <c r="I582" s="137">
        <f t="shared" si="263"/>
        <v>2.0037409553957994</v>
      </c>
      <c r="J582" s="137">
        <f t="shared" si="262"/>
        <v>8.8337409553958004</v>
      </c>
      <c r="K582" s="137"/>
      <c r="L582" s="137">
        <f>VLOOKUP(A582,'Показ 16.11'!$B$2:$D$742,3,0)</f>
        <v>11.173999999999999</v>
      </c>
      <c r="M582" s="137" t="str">
        <f>VLOOKUP(A582,'31.12ЛК ПОКАЗ'!$B$15:$H$1504,7,0)</f>
        <v>-</v>
      </c>
      <c r="N582" s="137">
        <f>VLOOKUP(A582,'Показ 31.12'!$B$2:$D$742,3,0)</f>
        <v>11.834</v>
      </c>
      <c r="O582" s="137">
        <f t="shared" si="257"/>
        <v>11.834</v>
      </c>
      <c r="P582" s="137">
        <f t="shared" si="258"/>
        <v>0.66000000000000014</v>
      </c>
      <c r="Q582" s="137">
        <f t="shared" si="259"/>
        <v>62.6</v>
      </c>
      <c r="R582" s="137"/>
      <c r="S582" s="137">
        <f t="shared" si="264"/>
        <v>0.66000000000000014</v>
      </c>
      <c r="T582" s="137">
        <f t="shared" si="260"/>
        <v>11.834</v>
      </c>
      <c r="U582" s="75"/>
      <c r="W582" s="27"/>
      <c r="X582">
        <f>VLOOKUP(A582,РАСЧЕТ!B:S,18,0)</f>
        <v>2.0037409553957994</v>
      </c>
      <c r="Y582" s="27">
        <f t="shared" si="265"/>
        <v>0</v>
      </c>
      <c r="AB582" t="s">
        <v>4007</v>
      </c>
      <c r="AC582" s="27">
        <f t="shared" si="261"/>
        <v>11.834</v>
      </c>
    </row>
    <row r="583" spans="1:29" x14ac:dyDescent="0.3">
      <c r="A583" s="69" t="s">
        <v>1032</v>
      </c>
      <c r="B583" s="138">
        <v>40.700000000000003</v>
      </c>
      <c r="C583" s="137">
        <v>9.4139999999999997</v>
      </c>
      <c r="D583" s="137"/>
      <c r="E583" s="137"/>
      <c r="F583" s="137"/>
      <c r="G583" s="137"/>
      <c r="H583" s="137">
        <f>B583*$H$797</f>
        <v>1.3027517074218697</v>
      </c>
      <c r="I583" s="137">
        <f t="shared" si="263"/>
        <v>1.3027517074218697</v>
      </c>
      <c r="J583" s="137">
        <f t="shared" si="262"/>
        <v>10.716751707421869</v>
      </c>
      <c r="K583" s="137"/>
      <c r="L583" s="137">
        <f>VLOOKUP(A583,'Показ 16.11'!$B$2:$D$742,3,0)</f>
        <v>14.377000000000001</v>
      </c>
      <c r="M583" s="137" t="str">
        <f>VLOOKUP(A583,'31.12ЛК ПОКАЗ'!$B$15:$H$1504,7,0)</f>
        <v>-</v>
      </c>
      <c r="N583" s="137">
        <f>VLOOKUP(A583,'Показ 31.12'!$B$2:$D$742,3,0)</f>
        <v>15.24</v>
      </c>
      <c r="O583" s="137">
        <f t="shared" si="257"/>
        <v>15.24</v>
      </c>
      <c r="P583" s="137">
        <f t="shared" si="258"/>
        <v>0.86299999999999955</v>
      </c>
      <c r="Q583" s="137">
        <f t="shared" si="259"/>
        <v>40.700000000000003</v>
      </c>
      <c r="R583" s="137"/>
      <c r="S583" s="137">
        <f t="shared" si="264"/>
        <v>0.86299999999999955</v>
      </c>
      <c r="T583" s="137">
        <f t="shared" si="260"/>
        <v>15.24</v>
      </c>
      <c r="U583" s="75"/>
      <c r="W583" s="27"/>
      <c r="X583">
        <f>VLOOKUP(A583,РАСЧЕТ!B:S,18,0)</f>
        <v>1.3027517074218697</v>
      </c>
      <c r="Y583" s="27">
        <f t="shared" si="265"/>
        <v>0</v>
      </c>
      <c r="AB583" t="s">
        <v>4007</v>
      </c>
      <c r="AC583" s="27">
        <f t="shared" si="261"/>
        <v>15.24</v>
      </c>
    </row>
    <row r="584" spans="1:29" x14ac:dyDescent="0.3">
      <c r="A584" s="69" t="s">
        <v>2472</v>
      </c>
      <c r="B584" s="138">
        <v>79.400000000000006</v>
      </c>
      <c r="C584" s="137">
        <v>1E-3</v>
      </c>
      <c r="D584" s="137">
        <v>1E-3</v>
      </c>
      <c r="E584" s="137">
        <f>D584</f>
        <v>1E-3</v>
      </c>
      <c r="F584" s="137">
        <f>E584-C584</f>
        <v>0</v>
      </c>
      <c r="G584" s="137">
        <f>B584</f>
        <v>79.400000000000006</v>
      </c>
      <c r="H584" s="137"/>
      <c r="I584" s="137">
        <f t="shared" si="263"/>
        <v>0</v>
      </c>
      <c r="J584" s="137">
        <f t="shared" si="262"/>
        <v>1E-3</v>
      </c>
      <c r="K584" s="137"/>
      <c r="L584" s="137">
        <f>VLOOKUP(A584,'Показ 16.11'!$B$2:$D$742,3,0)</f>
        <v>1E-3</v>
      </c>
      <c r="M584" s="137" t="str">
        <f>VLOOKUP(A584,'31.12ЛК ПОКАЗ'!$B$15:$H$1504,7,0)</f>
        <v>-</v>
      </c>
      <c r="N584" s="137">
        <f>VLOOKUP(A584,'Показ 31.12'!$B$2:$D$742,3,0)</f>
        <v>1E-3</v>
      </c>
      <c r="O584" s="137">
        <f t="shared" si="257"/>
        <v>1E-3</v>
      </c>
      <c r="P584" s="137">
        <f t="shared" si="258"/>
        <v>0</v>
      </c>
      <c r="Q584" s="137">
        <f t="shared" si="259"/>
        <v>79.400000000000006</v>
      </c>
      <c r="R584" s="137"/>
      <c r="S584" s="137">
        <f t="shared" si="264"/>
        <v>0</v>
      </c>
      <c r="T584" s="137">
        <f t="shared" si="260"/>
        <v>1E-3</v>
      </c>
      <c r="U584" s="75"/>
      <c r="W584" s="27"/>
      <c r="X584">
        <f>VLOOKUP(A584,РАСЧЕТ!B:S,18,0)</f>
        <v>0</v>
      </c>
      <c r="Y584" s="27">
        <f t="shared" si="265"/>
        <v>0</v>
      </c>
      <c r="AB584" s="27">
        <f>J584</f>
        <v>1E-3</v>
      </c>
      <c r="AC584" s="27">
        <f t="shared" si="261"/>
        <v>1E-3</v>
      </c>
    </row>
    <row r="585" spans="1:29" x14ac:dyDescent="0.3">
      <c r="A585" s="100" t="s">
        <v>1645</v>
      </c>
      <c r="B585" s="138">
        <v>62.5</v>
      </c>
      <c r="C585" s="137">
        <v>1E-3</v>
      </c>
      <c r="D585" s="137"/>
      <c r="E585" s="137"/>
      <c r="F585" s="137"/>
      <c r="G585" s="137"/>
      <c r="H585" s="137">
        <f>B585*$H$797</f>
        <v>2.0005400912497997</v>
      </c>
      <c r="I585" s="137">
        <f t="shared" si="263"/>
        <v>2.0005400912497997</v>
      </c>
      <c r="J585" s="137">
        <f t="shared" si="262"/>
        <v>2.0015400912497996</v>
      </c>
      <c r="K585" s="137"/>
      <c r="L585" s="137"/>
      <c r="M585" s="137"/>
      <c r="N585" s="137"/>
      <c r="O585" s="137"/>
      <c r="P585" s="137"/>
      <c r="Q585" s="137"/>
      <c r="R585" s="137">
        <f>B585*$R$797</f>
        <v>0.87964718599054192</v>
      </c>
      <c r="S585" s="137">
        <f t="shared" si="264"/>
        <v>0.87964718599054192</v>
      </c>
      <c r="T585" s="137">
        <f>S585+J585</f>
        <v>2.8811872772403415</v>
      </c>
      <c r="U585" s="75"/>
      <c r="W585" s="27"/>
      <c r="X585">
        <f>VLOOKUP(A585,РАСЧЕТ!B:S,18,0)</f>
        <v>2.0005400912497997</v>
      </c>
      <c r="Y585" s="27">
        <f t="shared" si="265"/>
        <v>0</v>
      </c>
      <c r="AB585" t="s">
        <v>4007</v>
      </c>
      <c r="AC585" t="s">
        <v>4007</v>
      </c>
    </row>
    <row r="586" spans="1:29" x14ac:dyDescent="0.3">
      <c r="A586" s="69" t="s">
        <v>2394</v>
      </c>
      <c r="B586" s="138">
        <v>62.6</v>
      </c>
      <c r="C586" s="137">
        <v>9.4060000000000006</v>
      </c>
      <c r="D586" s="137">
        <f>VLOOKUP(A586,'31.03ЛК ПОКАЗ'!$B$15:$J$1504,9,0)</f>
        <v>13.016</v>
      </c>
      <c r="E586" s="137">
        <f>D586</f>
        <v>13.016</v>
      </c>
      <c r="F586" s="137">
        <f>E586-C586</f>
        <v>3.6099999999999994</v>
      </c>
      <c r="G586" s="137">
        <f>B586</f>
        <v>62.6</v>
      </c>
      <c r="H586" s="137"/>
      <c r="I586" s="137">
        <f t="shared" si="263"/>
        <v>3.6099999999999994</v>
      </c>
      <c r="J586" s="137">
        <f t="shared" si="262"/>
        <v>13.016</v>
      </c>
      <c r="K586" s="137"/>
      <c r="L586" s="137">
        <f>VLOOKUP(A586,'Показ 16.11'!$B$2:$D$742,3,0)</f>
        <v>14.394</v>
      </c>
      <c r="M586" s="137">
        <f>VLOOKUP(A586,'31.12ЛК ПОКАЗ'!$B$15:$H$1504,7,0)</f>
        <v>14.5</v>
      </c>
      <c r="N586" s="137">
        <f>VLOOKUP(A586,'Показ 31.12'!$B$2:$D$742,3,0)</f>
        <v>15.257999999999999</v>
      </c>
      <c r="O586" s="137">
        <f>M586</f>
        <v>14.5</v>
      </c>
      <c r="P586" s="137">
        <f>O586-L586</f>
        <v>0.10599999999999987</v>
      </c>
      <c r="Q586" s="137">
        <f>B586</f>
        <v>62.6</v>
      </c>
      <c r="R586" s="137"/>
      <c r="S586" s="137">
        <f t="shared" si="264"/>
        <v>0.10599999999999987</v>
      </c>
      <c r="T586" s="137">
        <f t="shared" ref="T586:T593" si="266">L586+S586</f>
        <v>14.5</v>
      </c>
      <c r="U586" s="75"/>
      <c r="W586" s="27"/>
      <c r="X586">
        <f>VLOOKUP(A586,РАСЧЕТ!B:S,18,0)</f>
        <v>3.6099999999999994</v>
      </c>
      <c r="Y586" s="27">
        <f t="shared" si="265"/>
        <v>0</v>
      </c>
      <c r="AB586" s="27">
        <f>J586</f>
        <v>13.016</v>
      </c>
      <c r="AC586" s="27">
        <f t="shared" ref="AC586:AC590" si="267">T586</f>
        <v>14.5</v>
      </c>
    </row>
    <row r="587" spans="1:29" x14ac:dyDescent="0.3">
      <c r="A587" s="69" t="s">
        <v>2364</v>
      </c>
      <c r="B587" s="138">
        <v>40.700000000000003</v>
      </c>
      <c r="C587" s="137">
        <v>10.055999999999999</v>
      </c>
      <c r="D587" s="137"/>
      <c r="E587" s="137"/>
      <c r="F587" s="137"/>
      <c r="G587" s="137"/>
      <c r="H587" s="137">
        <f>B587*$H$797</f>
        <v>1.3027517074218697</v>
      </c>
      <c r="I587" s="137">
        <f t="shared" si="263"/>
        <v>1.3027517074218697</v>
      </c>
      <c r="J587" s="137">
        <f t="shared" si="262"/>
        <v>11.358751707421868</v>
      </c>
      <c r="K587" s="137"/>
      <c r="L587" s="137">
        <f>VLOOKUP(A587,'Показ 16.11'!$B$2:$D$742,3,0)</f>
        <v>15.141999999999999</v>
      </c>
      <c r="M587" s="137" t="str">
        <f>VLOOKUP(A587,'31.12ЛК ПОКАЗ'!$B$15:$H$1504,7,0)</f>
        <v>-</v>
      </c>
      <c r="N587" s="137">
        <f>VLOOKUP(A587,'Показ 31.12'!$B$2:$D$742,3,0)</f>
        <v>16.050999999999998</v>
      </c>
      <c r="O587" s="137">
        <f>N587</f>
        <v>16.050999999999998</v>
      </c>
      <c r="P587" s="137">
        <f>O587-L587</f>
        <v>0.90899999999999892</v>
      </c>
      <c r="Q587" s="137">
        <f>B587</f>
        <v>40.700000000000003</v>
      </c>
      <c r="R587" s="137"/>
      <c r="S587" s="137">
        <f t="shared" si="264"/>
        <v>0.90899999999999892</v>
      </c>
      <c r="T587" s="137">
        <f t="shared" si="266"/>
        <v>16.050999999999998</v>
      </c>
      <c r="U587" s="75"/>
      <c r="W587" s="27"/>
      <c r="X587">
        <f>VLOOKUP(A587,РАСЧЕТ!B:S,18,0)</f>
        <v>1.3027517074218697</v>
      </c>
      <c r="Y587" s="27">
        <f t="shared" si="265"/>
        <v>0</v>
      </c>
      <c r="AB587" t="s">
        <v>4007</v>
      </c>
      <c r="AC587" s="27">
        <f t="shared" si="267"/>
        <v>16.050999999999998</v>
      </c>
    </row>
    <row r="588" spans="1:29" x14ac:dyDescent="0.3">
      <c r="A588" s="69" t="s">
        <v>2476</v>
      </c>
      <c r="B588" s="138">
        <v>79.400000000000006</v>
      </c>
      <c r="C588" s="137">
        <v>15.186999999999999</v>
      </c>
      <c r="D588" s="137"/>
      <c r="E588" s="137"/>
      <c r="F588" s="137"/>
      <c r="G588" s="137"/>
      <c r="H588" s="137">
        <f>B588*$H$797</f>
        <v>2.5414861319237456</v>
      </c>
      <c r="I588" s="137">
        <f t="shared" si="263"/>
        <v>2.5414861319237456</v>
      </c>
      <c r="J588" s="137">
        <f t="shared" si="262"/>
        <v>17.728486131923745</v>
      </c>
      <c r="K588" s="137"/>
      <c r="L588" s="137">
        <f>VLOOKUP(A588,'Показ 16.11'!$B$2:$D$742,3,0)</f>
        <v>19.013000000000002</v>
      </c>
      <c r="M588" s="137" t="str">
        <f>VLOOKUP(A588,'31.12ЛК ПОКАЗ'!$B$15:$H$1504,7,0)</f>
        <v>-</v>
      </c>
      <c r="N588" s="137">
        <f>VLOOKUP(A588,'Показ 31.12'!$B$2:$D$742,3,0)</f>
        <v>20.154</v>
      </c>
      <c r="O588" s="137">
        <f>N588</f>
        <v>20.154</v>
      </c>
      <c r="P588" s="137">
        <f>O588-L588</f>
        <v>1.1409999999999982</v>
      </c>
      <c r="Q588" s="137">
        <f>B588</f>
        <v>79.400000000000006</v>
      </c>
      <c r="R588" s="137"/>
      <c r="S588" s="137">
        <f t="shared" si="264"/>
        <v>1.1409999999999982</v>
      </c>
      <c r="T588" s="137">
        <f t="shared" si="266"/>
        <v>20.154</v>
      </c>
      <c r="U588" s="75"/>
      <c r="W588" s="27"/>
      <c r="X588">
        <f>VLOOKUP(A588,РАСЧЕТ!B:S,18,0)</f>
        <v>2.5414861319237456</v>
      </c>
      <c r="Y588" s="27">
        <f t="shared" si="265"/>
        <v>0</v>
      </c>
      <c r="AB588" t="s">
        <v>4007</v>
      </c>
      <c r="AC588" s="27">
        <f t="shared" si="267"/>
        <v>20.154</v>
      </c>
    </row>
    <row r="589" spans="1:29" x14ac:dyDescent="0.3">
      <c r="A589" s="69" t="s">
        <v>1660</v>
      </c>
      <c r="B589" s="138">
        <v>62.5</v>
      </c>
      <c r="C589" s="137">
        <v>8.3989999999999991</v>
      </c>
      <c r="D589" s="137"/>
      <c r="E589" s="137"/>
      <c r="F589" s="137"/>
      <c r="G589" s="137"/>
      <c r="H589" s="137">
        <f>B589*$H$797</f>
        <v>2.0005400912497997</v>
      </c>
      <c r="I589" s="137">
        <f t="shared" si="263"/>
        <v>2.0005400912497997</v>
      </c>
      <c r="J589" s="137">
        <f t="shared" si="262"/>
        <v>10.399540091249799</v>
      </c>
      <c r="K589" s="137"/>
      <c r="L589" s="137">
        <f>VLOOKUP(A589,'Показ 16.11'!$B$2:$D$742,3,0)</f>
        <v>12.61</v>
      </c>
      <c r="M589" s="137" t="str">
        <f>VLOOKUP(A589,'31.12ЛК ПОКАЗ'!$B$15:$H$1504,7,0)</f>
        <v>-</v>
      </c>
      <c r="N589" s="137">
        <f>VLOOKUP(A589,'Показ 31.12'!$B$2:$D$742,3,0)</f>
        <v>13.367000000000001</v>
      </c>
      <c r="O589" s="137">
        <f>N589</f>
        <v>13.367000000000001</v>
      </c>
      <c r="P589" s="137">
        <f>O589-L589</f>
        <v>0.75700000000000145</v>
      </c>
      <c r="Q589" s="137">
        <f>B589</f>
        <v>62.5</v>
      </c>
      <c r="R589" s="137"/>
      <c r="S589" s="137">
        <f t="shared" si="264"/>
        <v>0.75700000000000145</v>
      </c>
      <c r="T589" s="137">
        <f t="shared" si="266"/>
        <v>13.367000000000001</v>
      </c>
      <c r="U589" s="75"/>
      <c r="W589" s="27"/>
      <c r="X589">
        <f>VLOOKUP(A589,РАСЧЕТ!B:S,18,0)</f>
        <v>2.0005400912497997</v>
      </c>
      <c r="Y589" s="27">
        <f t="shared" si="265"/>
        <v>0</v>
      </c>
      <c r="AB589" t="s">
        <v>4007</v>
      </c>
      <c r="AC589" s="27">
        <f t="shared" si="267"/>
        <v>13.367000000000001</v>
      </c>
    </row>
    <row r="590" spans="1:29" x14ac:dyDescent="0.3">
      <c r="A590" s="69" t="s">
        <v>1666</v>
      </c>
      <c r="B590" s="138">
        <v>62.6</v>
      </c>
      <c r="C590" s="137">
        <v>7.2009999999999996</v>
      </c>
      <c r="D590" s="137"/>
      <c r="E590" s="137"/>
      <c r="F590" s="137"/>
      <c r="G590" s="137"/>
      <c r="H590" s="137">
        <f>B590*$H$797</f>
        <v>2.0037409553957994</v>
      </c>
      <c r="I590" s="137">
        <f t="shared" si="263"/>
        <v>2.0037409553957994</v>
      </c>
      <c r="J590" s="137">
        <f t="shared" si="262"/>
        <v>9.2047409553957991</v>
      </c>
      <c r="K590" s="137"/>
      <c r="L590" s="137">
        <f>VLOOKUP(A590,'Показ 16.11'!$B$2:$D$742,3,0)</f>
        <v>9.41</v>
      </c>
      <c r="M590" s="137" t="str">
        <f>VLOOKUP(A590,'31.12ЛК ПОКАЗ'!$B$15:$H$1504,7,0)</f>
        <v>-</v>
      </c>
      <c r="N590" s="137">
        <f>VLOOKUP(A590,'Показ 31.12'!$B$2:$D$742,3,0)</f>
        <v>9.9749999999999996</v>
      </c>
      <c r="O590" s="137">
        <f>N590</f>
        <v>9.9749999999999996</v>
      </c>
      <c r="P590" s="137">
        <f>O590-L590</f>
        <v>0.5649999999999995</v>
      </c>
      <c r="Q590" s="137">
        <f>B590</f>
        <v>62.6</v>
      </c>
      <c r="R590" s="137"/>
      <c r="S590" s="137">
        <f t="shared" si="264"/>
        <v>0.5649999999999995</v>
      </c>
      <c r="T590" s="137">
        <f t="shared" si="266"/>
        <v>9.9749999999999996</v>
      </c>
      <c r="U590" s="75"/>
      <c r="W590" s="27"/>
      <c r="X590">
        <f>VLOOKUP(A590,РАСЧЕТ!B:S,18,0)</f>
        <v>2.0037409553957994</v>
      </c>
      <c r="Y590" s="27">
        <f t="shared" si="265"/>
        <v>0</v>
      </c>
      <c r="AB590" t="s">
        <v>4007</v>
      </c>
      <c r="AC590" s="27">
        <f t="shared" si="267"/>
        <v>9.9749999999999996</v>
      </c>
    </row>
    <row r="591" spans="1:29" s="157" customFormat="1" x14ac:dyDescent="0.3">
      <c r="A591" s="153" t="s">
        <v>250</v>
      </c>
      <c r="B591" s="154">
        <v>33.1</v>
      </c>
      <c r="C591" s="155">
        <v>6.4459999999999997</v>
      </c>
      <c r="D591" s="155">
        <f>VLOOKUP(A591,'31.03ЛК ПОКАЗ'!$B$15:$J$1504,9,0)</f>
        <v>7.0960000000000001</v>
      </c>
      <c r="E591" s="155">
        <f>D591</f>
        <v>7.0960000000000001</v>
      </c>
      <c r="F591" s="155">
        <f>E591-C591</f>
        <v>0.65000000000000036</v>
      </c>
      <c r="G591" s="155">
        <f>B591</f>
        <v>33.1</v>
      </c>
      <c r="H591" s="155"/>
      <c r="I591" s="137">
        <f t="shared" si="263"/>
        <v>0.65000000000000036</v>
      </c>
      <c r="J591" s="155">
        <f t="shared" si="262"/>
        <v>7.0960000000000001</v>
      </c>
      <c r="K591" s="155"/>
      <c r="L591" s="155">
        <v>7.1180000000000003</v>
      </c>
      <c r="M591" s="155" t="str">
        <f>VLOOKUP(A591,'31.12ЛК ПОКАЗ'!$B$15:$H$1504,7,0)</f>
        <v>-</v>
      </c>
      <c r="N591" s="155"/>
      <c r="O591" s="155"/>
      <c r="P591" s="155"/>
      <c r="Q591" s="155"/>
      <c r="R591" s="155">
        <f>B591*$R$797</f>
        <v>0.465861149700591</v>
      </c>
      <c r="S591" s="137">
        <f t="shared" si="264"/>
        <v>0.465861149700591</v>
      </c>
      <c r="T591" s="155">
        <f t="shared" si="266"/>
        <v>7.5838611497005912</v>
      </c>
      <c r="U591" s="156"/>
      <c r="W591" s="155"/>
      <c r="X591">
        <f>VLOOKUP(A591,РАСЧЕТ!B:S,18,0)</f>
        <v>0.65000000000000036</v>
      </c>
      <c r="Y591" s="27">
        <f t="shared" si="265"/>
        <v>0</v>
      </c>
      <c r="AB591" s="27">
        <f>J591</f>
        <v>7.0960000000000001</v>
      </c>
      <c r="AC591" t="s">
        <v>4007</v>
      </c>
    </row>
    <row r="592" spans="1:29" x14ac:dyDescent="0.3">
      <c r="A592" s="69" t="s">
        <v>2474</v>
      </c>
      <c r="B592" s="138">
        <v>40.700000000000003</v>
      </c>
      <c r="C592" s="137">
        <v>11.025</v>
      </c>
      <c r="D592" s="137"/>
      <c r="E592" s="137"/>
      <c r="F592" s="137"/>
      <c r="G592" s="137"/>
      <c r="H592" s="137">
        <f>B592*$H$797</f>
        <v>1.3027517074218697</v>
      </c>
      <c r="I592" s="137">
        <f t="shared" si="263"/>
        <v>1.3027517074218697</v>
      </c>
      <c r="J592" s="137">
        <f t="shared" si="262"/>
        <v>12.32775170742187</v>
      </c>
      <c r="K592" s="137"/>
      <c r="L592" s="137">
        <f>VLOOKUP(A592,'Показ 16.11'!$B$2:$D$742,3,0)</f>
        <v>15.063000000000001</v>
      </c>
      <c r="M592" s="137" t="str">
        <f>VLOOKUP(A592,'31.12ЛК ПОКАЗ'!$B$15:$H$1504,7,0)</f>
        <v>-</v>
      </c>
      <c r="N592" s="137">
        <f>VLOOKUP(A592,'Показ 31.12'!$B$2:$D$742,3,0)</f>
        <v>15.967000000000001</v>
      </c>
      <c r="O592" s="137">
        <f>N592</f>
        <v>15.967000000000001</v>
      </c>
      <c r="P592" s="137">
        <f>O592-L592</f>
        <v>0.90399999999999991</v>
      </c>
      <c r="Q592" s="137">
        <f>B592</f>
        <v>40.700000000000003</v>
      </c>
      <c r="R592" s="137"/>
      <c r="S592" s="137">
        <f t="shared" si="264"/>
        <v>0.90399999999999991</v>
      </c>
      <c r="T592" s="137">
        <f t="shared" si="266"/>
        <v>15.967000000000001</v>
      </c>
      <c r="U592" s="75"/>
      <c r="W592" s="27"/>
      <c r="X592">
        <f>VLOOKUP(A592,РАСЧЕТ!B:S,18,0)</f>
        <v>1.3027517074218697</v>
      </c>
      <c r="Y592" s="27">
        <f t="shared" si="265"/>
        <v>0</v>
      </c>
      <c r="AB592" t="s">
        <v>4007</v>
      </c>
      <c r="AC592" s="27">
        <f t="shared" ref="AC592:AC593" si="268">T592</f>
        <v>15.967000000000001</v>
      </c>
    </row>
    <row r="593" spans="1:29" x14ac:dyDescent="0.3">
      <c r="A593" s="69" t="s">
        <v>1788</v>
      </c>
      <c r="B593" s="138">
        <v>79.400000000000006</v>
      </c>
      <c r="C593" s="137">
        <v>14.013999999999999</v>
      </c>
      <c r="D593" s="137"/>
      <c r="E593" s="137"/>
      <c r="F593" s="137"/>
      <c r="G593" s="137"/>
      <c r="H593" s="137">
        <f>B593*$H$797</f>
        <v>2.5414861319237456</v>
      </c>
      <c r="I593" s="137">
        <f t="shared" si="263"/>
        <v>2.5414861319237456</v>
      </c>
      <c r="J593" s="137">
        <f t="shared" si="262"/>
        <v>16.555486131923743</v>
      </c>
      <c r="K593" s="137"/>
      <c r="L593" s="137">
        <f>VLOOKUP(A593,'Показ 16.11'!$B$2:$D$742,3,0)</f>
        <v>16.965</v>
      </c>
      <c r="M593" s="137" t="str">
        <f>VLOOKUP(A593,'31.12ЛК ПОКАЗ'!$B$15:$H$1504,7,0)</f>
        <v>-</v>
      </c>
      <c r="N593" s="137">
        <f>VLOOKUP(A593,'Показ 31.12'!$B$2:$D$742,3,0)</f>
        <v>17.983000000000001</v>
      </c>
      <c r="O593" s="137">
        <f>N593</f>
        <v>17.983000000000001</v>
      </c>
      <c r="P593" s="137">
        <f>O593-L593</f>
        <v>1.0180000000000007</v>
      </c>
      <c r="Q593" s="137">
        <f>B593</f>
        <v>79.400000000000006</v>
      </c>
      <c r="R593" s="137"/>
      <c r="S593" s="137">
        <f t="shared" si="264"/>
        <v>1.0180000000000007</v>
      </c>
      <c r="T593" s="137">
        <f t="shared" si="266"/>
        <v>17.983000000000001</v>
      </c>
      <c r="U593" s="75"/>
      <c r="W593" s="27"/>
      <c r="X593">
        <f>VLOOKUP(A593,РАСЧЕТ!B:S,18,0)</f>
        <v>2.5414861319237456</v>
      </c>
      <c r="Y593" s="27">
        <f t="shared" si="265"/>
        <v>0</v>
      </c>
      <c r="AB593" t="s">
        <v>4007</v>
      </c>
      <c r="AC593" s="27">
        <f t="shared" si="268"/>
        <v>17.983000000000001</v>
      </c>
    </row>
    <row r="594" spans="1:29" x14ac:dyDescent="0.3">
      <c r="A594" s="99" t="s">
        <v>1738</v>
      </c>
      <c r="B594" s="138">
        <v>62.5</v>
      </c>
      <c r="C594" s="137">
        <v>12.798999999999999</v>
      </c>
      <c r="D594" s="137"/>
      <c r="E594" s="137"/>
      <c r="F594" s="137"/>
      <c r="G594" s="137"/>
      <c r="H594" s="137">
        <f>B594*$H$797</f>
        <v>2.0005400912497997</v>
      </c>
      <c r="I594" s="137">
        <f t="shared" si="263"/>
        <v>2.0005400912497997</v>
      </c>
      <c r="J594" s="137">
        <f t="shared" si="262"/>
        <v>14.799540091249799</v>
      </c>
      <c r="K594" s="137"/>
      <c r="L594" s="137"/>
      <c r="M594" s="137"/>
      <c r="N594" s="137"/>
      <c r="O594" s="137"/>
      <c r="P594" s="137"/>
      <c r="Q594" s="137"/>
      <c r="R594" s="137">
        <f>B594*$R$797</f>
        <v>0.87964718599054192</v>
      </c>
      <c r="S594" s="137">
        <f t="shared" si="264"/>
        <v>0.87964718599054192</v>
      </c>
      <c r="T594" s="137">
        <f>S594+J594</f>
        <v>15.679187277240342</v>
      </c>
      <c r="U594" s="75"/>
      <c r="W594" s="27"/>
      <c r="X594">
        <f>VLOOKUP(A594,РАСЧЕТ!B:S,18,0)</f>
        <v>2.0005400912497997</v>
      </c>
      <c r="Y594" s="27">
        <f t="shared" si="265"/>
        <v>0</v>
      </c>
      <c r="AB594" t="s">
        <v>4007</v>
      </c>
      <c r="AC594" t="s">
        <v>4007</v>
      </c>
    </row>
    <row r="595" spans="1:29" x14ac:dyDescent="0.3">
      <c r="A595" s="69" t="s">
        <v>1754</v>
      </c>
      <c r="B595" s="138">
        <v>62.6</v>
      </c>
      <c r="C595" s="137">
        <v>2.484</v>
      </c>
      <c r="D595" s="137"/>
      <c r="E595" s="137"/>
      <c r="F595" s="137"/>
      <c r="G595" s="137"/>
      <c r="H595" s="137">
        <f>B595*$H$797</f>
        <v>2.0037409553957994</v>
      </c>
      <c r="I595" s="137">
        <f t="shared" si="263"/>
        <v>2.0037409553957994</v>
      </c>
      <c r="J595" s="137">
        <f t="shared" si="262"/>
        <v>4.4877409553957994</v>
      </c>
      <c r="K595" s="137"/>
      <c r="L595" s="137">
        <f>VLOOKUP(A595,'Показ 16.11'!$B$2:$D$742,3,0)</f>
        <v>7.29</v>
      </c>
      <c r="M595" s="137" t="str">
        <f>VLOOKUP(A595,'31.12ЛК ПОКАЗ'!$B$15:$H$1504,7,0)</f>
        <v>-</v>
      </c>
      <c r="N595" s="137">
        <f>VLOOKUP(A595,'Показ 31.12'!$B$2:$D$742,3,0)</f>
        <v>7.7270000000000003</v>
      </c>
      <c r="O595" s="137">
        <f>N595</f>
        <v>7.7270000000000003</v>
      </c>
      <c r="P595" s="137">
        <f>O595-L595</f>
        <v>0.43700000000000028</v>
      </c>
      <c r="Q595" s="137">
        <f>B595</f>
        <v>62.6</v>
      </c>
      <c r="R595" s="137"/>
      <c r="S595" s="137">
        <f t="shared" si="264"/>
        <v>0.43700000000000028</v>
      </c>
      <c r="T595" s="137">
        <f>L595+S595</f>
        <v>7.7270000000000003</v>
      </c>
      <c r="U595" s="75"/>
      <c r="W595" s="27"/>
      <c r="X595">
        <f>VLOOKUP(A595,РАСЧЕТ!B:S,18,0)</f>
        <v>2.0037409553957994</v>
      </c>
      <c r="Y595" s="27">
        <f t="shared" si="265"/>
        <v>0</v>
      </c>
      <c r="AB595" t="s">
        <v>4007</v>
      </c>
      <c r="AC595" s="27">
        <f t="shared" ref="AC595:AC597" si="269">T595</f>
        <v>7.7270000000000003</v>
      </c>
    </row>
    <row r="596" spans="1:29" x14ac:dyDescent="0.3">
      <c r="A596" s="69" t="s">
        <v>2436</v>
      </c>
      <c r="B596" s="138">
        <v>40.700000000000003</v>
      </c>
      <c r="C596" s="137">
        <v>8.6059999999999999</v>
      </c>
      <c r="D596" s="137"/>
      <c r="E596" s="137"/>
      <c r="F596" s="137"/>
      <c r="G596" s="137"/>
      <c r="H596" s="137">
        <f>B596*$H$797</f>
        <v>1.3027517074218697</v>
      </c>
      <c r="I596" s="137">
        <f t="shared" si="263"/>
        <v>1.3027517074218697</v>
      </c>
      <c r="J596" s="137">
        <f t="shared" si="262"/>
        <v>9.9087517074218692</v>
      </c>
      <c r="K596" s="137"/>
      <c r="L596" s="137">
        <f>VLOOKUP(A596,'Показ 16.11'!$B$2:$D$742,3,0)</f>
        <v>11.04</v>
      </c>
      <c r="M596" s="137" t="str">
        <f>VLOOKUP(A596,'31.12ЛК ПОКАЗ'!$B$15:$H$1504,7,0)</f>
        <v>-</v>
      </c>
      <c r="N596" s="137">
        <f>VLOOKUP(A596,'Показ 31.12'!$B$2:$D$742,3,0)</f>
        <v>11.702</v>
      </c>
      <c r="O596" s="137">
        <f>N596</f>
        <v>11.702</v>
      </c>
      <c r="P596" s="137">
        <f>O596-L596</f>
        <v>0.66200000000000081</v>
      </c>
      <c r="Q596" s="137">
        <f>B596</f>
        <v>40.700000000000003</v>
      </c>
      <c r="R596" s="137"/>
      <c r="S596" s="137">
        <f t="shared" si="264"/>
        <v>0.66200000000000081</v>
      </c>
      <c r="T596" s="137">
        <f>L596+S596</f>
        <v>11.702</v>
      </c>
      <c r="U596" s="75"/>
      <c r="W596" s="27"/>
      <c r="X596">
        <f>VLOOKUP(A596,РАСЧЕТ!B:S,18,0)</f>
        <v>1.3027517074218697</v>
      </c>
      <c r="Y596" s="27">
        <f t="shared" si="265"/>
        <v>0</v>
      </c>
      <c r="AB596" t="s">
        <v>4007</v>
      </c>
      <c r="AC596" s="27">
        <f t="shared" si="269"/>
        <v>11.702</v>
      </c>
    </row>
    <row r="597" spans="1:29" x14ac:dyDescent="0.3">
      <c r="A597" s="69" t="s">
        <v>1946</v>
      </c>
      <c r="B597" s="138">
        <v>79.400000000000006</v>
      </c>
      <c r="C597" s="137">
        <v>14.429</v>
      </c>
      <c r="D597" s="137">
        <f>VLOOKUP(A597,'31.03ЛК ПОКАЗ'!$B$15:$J$1504,9,0)</f>
        <v>16.573</v>
      </c>
      <c r="E597" s="137">
        <f>D597</f>
        <v>16.573</v>
      </c>
      <c r="F597" s="137">
        <f>E597-C597</f>
        <v>2.1440000000000001</v>
      </c>
      <c r="G597" s="137">
        <f>B597</f>
        <v>79.400000000000006</v>
      </c>
      <c r="H597" s="137"/>
      <c r="I597" s="137">
        <f t="shared" si="263"/>
        <v>2.1440000000000001</v>
      </c>
      <c r="J597" s="137">
        <f t="shared" si="262"/>
        <v>16.573</v>
      </c>
      <c r="K597" s="137"/>
      <c r="L597" s="137">
        <f>VLOOKUP(A597,'Показ 16.11'!$B$2:$D$742,3,0)</f>
        <v>18.196000000000002</v>
      </c>
      <c r="M597" s="137">
        <f>VLOOKUP(A597,'31.12ЛК ПОКАЗ'!$B$15:$H$1504,7,0)</f>
        <v>18.61</v>
      </c>
      <c r="N597" s="137">
        <f>VLOOKUP(A597,'Показ 31.12'!$B$2:$D$742,3,0)</f>
        <v>19.288</v>
      </c>
      <c r="O597" s="137">
        <f>M597</f>
        <v>18.61</v>
      </c>
      <c r="P597" s="137">
        <f>O597-L597</f>
        <v>0.41399999999999793</v>
      </c>
      <c r="Q597" s="137">
        <f>B597</f>
        <v>79.400000000000006</v>
      </c>
      <c r="R597" s="137"/>
      <c r="S597" s="137">
        <f t="shared" si="264"/>
        <v>0.41399999999999793</v>
      </c>
      <c r="T597" s="137">
        <f>L597+S597</f>
        <v>18.61</v>
      </c>
      <c r="U597" s="75"/>
      <c r="W597" s="27"/>
      <c r="X597">
        <f>VLOOKUP(A597,РАСЧЕТ!B:S,18,0)</f>
        <v>2.1440000000000001</v>
      </c>
      <c r="Y597" s="27">
        <f t="shared" si="265"/>
        <v>0</v>
      </c>
      <c r="AB597" s="27">
        <f>J597</f>
        <v>16.573</v>
      </c>
      <c r="AC597" s="27">
        <f t="shared" si="269"/>
        <v>18.61</v>
      </c>
    </row>
    <row r="598" spans="1:29" x14ac:dyDescent="0.3">
      <c r="A598" s="99" t="s">
        <v>1043</v>
      </c>
      <c r="B598" s="138">
        <v>62.5</v>
      </c>
      <c r="C598" s="137">
        <v>10.535</v>
      </c>
      <c r="D598" s="137"/>
      <c r="E598" s="137"/>
      <c r="F598" s="137"/>
      <c r="G598" s="137"/>
      <c r="H598" s="137">
        <f>B598*$H$797</f>
        <v>2.0005400912497997</v>
      </c>
      <c r="I598" s="137">
        <f t="shared" si="263"/>
        <v>2.0005400912497997</v>
      </c>
      <c r="J598" s="137">
        <f t="shared" si="262"/>
        <v>12.5355400912498</v>
      </c>
      <c r="K598" s="137"/>
      <c r="L598" s="137"/>
      <c r="M598" s="137"/>
      <c r="N598" s="137"/>
      <c r="O598" s="137"/>
      <c r="P598" s="137"/>
      <c r="Q598" s="137"/>
      <c r="R598" s="137">
        <f>B598*$R$797</f>
        <v>0.87964718599054192</v>
      </c>
      <c r="S598" s="137">
        <f t="shared" si="264"/>
        <v>0.87964718599054192</v>
      </c>
      <c r="T598" s="137">
        <f>S598+J598</f>
        <v>13.415187277240342</v>
      </c>
      <c r="U598" s="75"/>
      <c r="W598" s="27"/>
      <c r="X598">
        <f>VLOOKUP(A598,РАСЧЕТ!B:S,18,0)</f>
        <v>2.0005400912497997</v>
      </c>
      <c r="Y598" s="27">
        <f t="shared" si="265"/>
        <v>0</v>
      </c>
      <c r="AB598" t="s">
        <v>4007</v>
      </c>
      <c r="AC598" t="s">
        <v>4007</v>
      </c>
    </row>
    <row r="599" spans="1:29" x14ac:dyDescent="0.3">
      <c r="A599" s="69" t="s">
        <v>2441</v>
      </c>
      <c r="B599" s="138">
        <v>62.6</v>
      </c>
      <c r="C599" s="137">
        <v>14.423999999999999</v>
      </c>
      <c r="D599" s="137"/>
      <c r="E599" s="137"/>
      <c r="F599" s="137"/>
      <c r="G599" s="137"/>
      <c r="H599" s="137">
        <f>B599*$H$797</f>
        <v>2.0037409553957994</v>
      </c>
      <c r="I599" s="137">
        <f t="shared" si="263"/>
        <v>2.0037409553957994</v>
      </c>
      <c r="J599" s="137">
        <f t="shared" si="262"/>
        <v>16.427740955395798</v>
      </c>
      <c r="K599" s="137"/>
      <c r="L599" s="137"/>
      <c r="M599" s="137" t="str">
        <f>VLOOKUP(A599,'31.12ЛК ПОКАЗ'!$B$15:$H$1504,7,0)</f>
        <v>-</v>
      </c>
      <c r="N599" s="137"/>
      <c r="O599" s="137"/>
      <c r="P599" s="137"/>
      <c r="Q599" s="137"/>
      <c r="R599" s="137">
        <f>B599*$R$797</f>
        <v>0.88105462148812674</v>
      </c>
      <c r="S599" s="137">
        <f t="shared" si="264"/>
        <v>0.88105462148812674</v>
      </c>
      <c r="T599" s="137">
        <f>R599+J599</f>
        <v>17.308795576883924</v>
      </c>
      <c r="U599" s="75"/>
      <c r="W599" s="27"/>
      <c r="X599">
        <f>VLOOKUP(A599,РАСЧЕТ!B:S,18,0)</f>
        <v>2.0037409553957994</v>
      </c>
      <c r="Y599" s="27">
        <f t="shared" si="265"/>
        <v>0</v>
      </c>
      <c r="AB599" t="s">
        <v>4007</v>
      </c>
      <c r="AC599" t="s">
        <v>4007</v>
      </c>
    </row>
    <row r="600" spans="1:29" x14ac:dyDescent="0.3">
      <c r="A600" s="69" t="s">
        <v>905</v>
      </c>
      <c r="B600" s="138">
        <v>40.700000000000003</v>
      </c>
      <c r="C600" s="137">
        <v>11.614000000000001</v>
      </c>
      <c r="D600" s="137">
        <f>VLOOKUP(A600,'31.03ЛК ПОКАЗ'!$B$15:$J$1504,9,0)</f>
        <v>14.183999999999999</v>
      </c>
      <c r="E600" s="137">
        <f>D600</f>
        <v>14.183999999999999</v>
      </c>
      <c r="F600" s="137">
        <f>E600-C600</f>
        <v>2.5699999999999985</v>
      </c>
      <c r="G600" s="137">
        <f>B600</f>
        <v>40.700000000000003</v>
      </c>
      <c r="H600" s="137"/>
      <c r="I600" s="137">
        <f t="shared" si="263"/>
        <v>2.5699999999999985</v>
      </c>
      <c r="J600" s="137">
        <f t="shared" si="262"/>
        <v>14.183999999999999</v>
      </c>
      <c r="K600" s="137"/>
      <c r="L600" s="137">
        <f>VLOOKUP(A600,'Показ 16.11'!$B$2:$D$742,3,0)</f>
        <v>15.2</v>
      </c>
      <c r="M600" s="137">
        <f>VLOOKUP(A600,'31.12ЛК ПОКАЗ'!$B$15:$H$1504,7,0)</f>
        <v>15.462999999999999</v>
      </c>
      <c r="N600" s="137">
        <f>VLOOKUP(A600,'Показ 31.12'!$B$2:$D$742,3,0)</f>
        <v>16.111999999999998</v>
      </c>
      <c r="O600" s="137">
        <f>M600</f>
        <v>15.462999999999999</v>
      </c>
      <c r="P600" s="137">
        <f t="shared" ref="P600:P615" si="270">O600-L600</f>
        <v>0.2629999999999999</v>
      </c>
      <c r="Q600" s="137">
        <f t="shared" ref="Q600:Q615" si="271">B600</f>
        <v>40.700000000000003</v>
      </c>
      <c r="R600" s="137"/>
      <c r="S600" s="137">
        <f t="shared" si="264"/>
        <v>0.2629999999999999</v>
      </c>
      <c r="T600" s="137">
        <f t="shared" ref="T600:T619" si="272">L600+S600</f>
        <v>15.462999999999999</v>
      </c>
      <c r="U600" s="75"/>
      <c r="W600" s="27"/>
      <c r="X600">
        <f>VLOOKUP(A600,РАСЧЕТ!B:S,18,0)</f>
        <v>2.5699999999999985</v>
      </c>
      <c r="Y600" s="27">
        <f t="shared" si="265"/>
        <v>0</v>
      </c>
      <c r="AB600" s="27">
        <f t="shared" ref="AB600:AB601" si="273">J600</f>
        <v>14.183999999999999</v>
      </c>
      <c r="AC600" s="27">
        <f t="shared" ref="AC600:AC615" si="274">T600</f>
        <v>15.462999999999999</v>
      </c>
    </row>
    <row r="601" spans="1:29" x14ac:dyDescent="0.3">
      <c r="A601" s="69" t="s">
        <v>1871</v>
      </c>
      <c r="B601" s="138">
        <v>79.400000000000006</v>
      </c>
      <c r="C601" s="137">
        <v>4.1909999999999998</v>
      </c>
      <c r="D601" s="137">
        <f>VLOOKUP(A601,'31.03ЛК ПОКАЗ'!$B$15:$J$1504,9,0)</f>
        <v>6.5419999999999998</v>
      </c>
      <c r="E601" s="137">
        <f>D601</f>
        <v>6.5419999999999998</v>
      </c>
      <c r="F601" s="137">
        <f>E601-C601</f>
        <v>2.351</v>
      </c>
      <c r="G601" s="137">
        <f>B601</f>
        <v>79.400000000000006</v>
      </c>
      <c r="H601" s="137"/>
      <c r="I601" s="137">
        <f t="shared" si="263"/>
        <v>2.351</v>
      </c>
      <c r="J601" s="137">
        <f t="shared" si="262"/>
        <v>6.5419999999999998</v>
      </c>
      <c r="K601" s="137"/>
      <c r="L601" s="137">
        <f>VLOOKUP(A601,'Показ 16.11'!$B$2:$D$742,3,0)</f>
        <v>8.0540000000000003</v>
      </c>
      <c r="M601" s="137">
        <f>VLOOKUP(A601,'31.12ЛК ПОКАЗ'!$B$15:$H$1504,7,0)</f>
        <v>8.3949999999999996</v>
      </c>
      <c r="N601" s="137">
        <f>VLOOKUP(A601,'Показ 31.12'!$B$2:$D$742,3,0)</f>
        <v>8.5370000000000008</v>
      </c>
      <c r="O601" s="137">
        <f>M601</f>
        <v>8.3949999999999996</v>
      </c>
      <c r="P601" s="137">
        <f t="shared" si="270"/>
        <v>0.3409999999999993</v>
      </c>
      <c r="Q601" s="137">
        <f t="shared" si="271"/>
        <v>79.400000000000006</v>
      </c>
      <c r="R601" s="137"/>
      <c r="S601" s="137">
        <f t="shared" si="264"/>
        <v>0.3409999999999993</v>
      </c>
      <c r="T601" s="137">
        <f t="shared" si="272"/>
        <v>8.3949999999999996</v>
      </c>
      <c r="U601" s="75"/>
      <c r="W601" s="27"/>
      <c r="X601">
        <f>VLOOKUP(A601,РАСЧЕТ!B:S,18,0)</f>
        <v>2.351</v>
      </c>
      <c r="Y601" s="27">
        <f t="shared" si="265"/>
        <v>0</v>
      </c>
      <c r="AB601" s="27">
        <f t="shared" si="273"/>
        <v>6.5419999999999998</v>
      </c>
      <c r="AC601" s="27">
        <f t="shared" si="274"/>
        <v>8.3949999999999996</v>
      </c>
    </row>
    <row r="602" spans="1:29" x14ac:dyDescent="0.3">
      <c r="A602" s="69" t="s">
        <v>211</v>
      </c>
      <c r="B602" s="138">
        <v>33.1</v>
      </c>
      <c r="C602" s="137">
        <v>3.4860000000000002</v>
      </c>
      <c r="D602" s="137"/>
      <c r="E602" s="137"/>
      <c r="F602" s="137"/>
      <c r="G602" s="137"/>
      <c r="H602" s="137">
        <f>B602*$H$797</f>
        <v>1.0594860323258939</v>
      </c>
      <c r="I602" s="137">
        <f t="shared" si="263"/>
        <v>1.0594860323258939</v>
      </c>
      <c r="J602" s="137">
        <f t="shared" si="262"/>
        <v>4.5454860323258943</v>
      </c>
      <c r="K602" s="137"/>
      <c r="L602" s="137">
        <f>VLOOKUP(A602,'Показ 16.11'!$B$2:$D$742,3,0)</f>
        <v>4.9379999999999997</v>
      </c>
      <c r="M602" s="137">
        <f>VLOOKUP(A602,'31.12ЛК ПОКАЗ'!$B$15:$H$1504,7,0)</f>
        <v>5.0970000000000004</v>
      </c>
      <c r="N602" s="137">
        <f>VLOOKUP(A602,'Показ 31.12'!$B$2:$D$742,3,0)</f>
        <v>5.2430000000000003</v>
      </c>
      <c r="O602" s="137">
        <f>M602</f>
        <v>5.0970000000000004</v>
      </c>
      <c r="P602" s="137">
        <f t="shared" si="270"/>
        <v>0.1590000000000007</v>
      </c>
      <c r="Q602" s="137">
        <f t="shared" si="271"/>
        <v>33.1</v>
      </c>
      <c r="R602" s="137"/>
      <c r="S602" s="137">
        <f t="shared" si="264"/>
        <v>0.1590000000000007</v>
      </c>
      <c r="T602" s="137">
        <f t="shared" si="272"/>
        <v>5.0970000000000004</v>
      </c>
      <c r="U602" s="75"/>
      <c r="W602" s="27"/>
      <c r="X602">
        <f>VLOOKUP(A602,РАСЧЕТ!B:S,18,0)</f>
        <v>1.0594860323258939</v>
      </c>
      <c r="Y602" s="27">
        <f t="shared" si="265"/>
        <v>0</v>
      </c>
      <c r="AB602" t="s">
        <v>4007</v>
      </c>
      <c r="AC602" s="27">
        <f t="shared" si="274"/>
        <v>5.0970000000000004</v>
      </c>
    </row>
    <row r="603" spans="1:29" x14ac:dyDescent="0.3">
      <c r="A603" s="69" t="s">
        <v>1127</v>
      </c>
      <c r="B603" s="138">
        <v>62.5</v>
      </c>
      <c r="C603" s="137">
        <v>11.423999999999999</v>
      </c>
      <c r="D603" s="137"/>
      <c r="E603" s="137"/>
      <c r="F603" s="137"/>
      <c r="G603" s="137"/>
      <c r="H603" s="137">
        <f>B603*$H$797</f>
        <v>2.0005400912497997</v>
      </c>
      <c r="I603" s="137">
        <f t="shared" si="263"/>
        <v>2.0005400912497997</v>
      </c>
      <c r="J603" s="137">
        <f t="shared" si="262"/>
        <v>13.424540091249799</v>
      </c>
      <c r="K603" s="137"/>
      <c r="L603" s="137">
        <f>VLOOKUP(A603,'Показ 16.11'!$B$2:$D$742,3,0)</f>
        <v>15.135</v>
      </c>
      <c r="M603" s="137">
        <f>VLOOKUP(A603,'31.12ЛК ПОКАЗ'!$B$15:$H$1504,7,0)</f>
        <v>15.489000000000001</v>
      </c>
      <c r="N603" s="137">
        <f>VLOOKUP(A603,'Показ 31.12'!$B$2:$D$742,3,0)</f>
        <v>16.042999999999999</v>
      </c>
      <c r="O603" s="137">
        <f>M603</f>
        <v>15.489000000000001</v>
      </c>
      <c r="P603" s="137">
        <f t="shared" si="270"/>
        <v>0.35400000000000098</v>
      </c>
      <c r="Q603" s="137">
        <f t="shared" si="271"/>
        <v>62.5</v>
      </c>
      <c r="R603" s="137"/>
      <c r="S603" s="137">
        <f t="shared" si="264"/>
        <v>0.35400000000000098</v>
      </c>
      <c r="T603" s="137">
        <f t="shared" si="272"/>
        <v>15.489000000000001</v>
      </c>
      <c r="U603" s="75"/>
      <c r="W603" s="27"/>
      <c r="X603">
        <f>VLOOKUP(A603,РАСЧЕТ!B:S,18,0)</f>
        <v>2.0005400912497997</v>
      </c>
      <c r="Y603" s="27">
        <f t="shared" si="265"/>
        <v>0</v>
      </c>
      <c r="AB603" t="s">
        <v>4007</v>
      </c>
      <c r="AC603" s="27">
        <f t="shared" si="274"/>
        <v>15.489000000000001</v>
      </c>
    </row>
    <row r="604" spans="1:29" s="157" customFormat="1" x14ac:dyDescent="0.3">
      <c r="A604" s="153" t="s">
        <v>626</v>
      </c>
      <c r="B604" s="154">
        <v>62.6</v>
      </c>
      <c r="C604" s="155">
        <v>1.5089999999999995</v>
      </c>
      <c r="D604" s="155">
        <v>1.5089999999999995</v>
      </c>
      <c r="E604" s="155">
        <f>D604</f>
        <v>1.5089999999999995</v>
      </c>
      <c r="F604" s="155">
        <f>E604-C604</f>
        <v>0</v>
      </c>
      <c r="G604" s="155">
        <f>B604</f>
        <v>62.6</v>
      </c>
      <c r="H604" s="155"/>
      <c r="I604" s="137">
        <f t="shared" si="263"/>
        <v>0</v>
      </c>
      <c r="J604" s="155">
        <f t="shared" si="262"/>
        <v>1.5089999999999995</v>
      </c>
      <c r="K604" s="155"/>
      <c r="L604" s="155">
        <v>1.5089999999999995</v>
      </c>
      <c r="M604" s="155">
        <v>1.5089999999999995</v>
      </c>
      <c r="N604" s="155">
        <f>VLOOKUP(A604,'Показ 31.12'!$B$2:$D$742,3,0)</f>
        <v>15.257</v>
      </c>
      <c r="O604" s="155">
        <f>M604</f>
        <v>1.5089999999999995</v>
      </c>
      <c r="P604" s="155">
        <f t="shared" si="270"/>
        <v>0</v>
      </c>
      <c r="Q604" s="155">
        <f t="shared" si="271"/>
        <v>62.6</v>
      </c>
      <c r="R604" s="155"/>
      <c r="S604" s="137">
        <f t="shared" si="264"/>
        <v>0</v>
      </c>
      <c r="T604" s="155">
        <f t="shared" si="272"/>
        <v>1.5089999999999995</v>
      </c>
      <c r="U604" s="156"/>
      <c r="W604" s="155"/>
      <c r="X604">
        <f>VLOOKUP(A604,РАСЧЕТ!B:S,18,0)</f>
        <v>0</v>
      </c>
      <c r="Y604" s="27">
        <f t="shared" si="265"/>
        <v>0</v>
      </c>
      <c r="AB604" s="27">
        <f>J604</f>
        <v>1.5089999999999995</v>
      </c>
      <c r="AC604" s="27">
        <f t="shared" si="274"/>
        <v>1.5089999999999995</v>
      </c>
    </row>
    <row r="605" spans="1:29" x14ac:dyDescent="0.3">
      <c r="A605" s="69" t="s">
        <v>932</v>
      </c>
      <c r="B605" s="138">
        <v>40.700000000000003</v>
      </c>
      <c r="C605" s="137">
        <v>15.284000000000001</v>
      </c>
      <c r="D605" s="137"/>
      <c r="E605" s="137"/>
      <c r="F605" s="137"/>
      <c r="G605" s="137"/>
      <c r="H605" s="137">
        <f>B605*$H$797</f>
        <v>1.3027517074218697</v>
      </c>
      <c r="I605" s="137">
        <f t="shared" si="263"/>
        <v>1.3027517074218697</v>
      </c>
      <c r="J605" s="137">
        <f t="shared" si="262"/>
        <v>16.586751707421872</v>
      </c>
      <c r="K605" s="137"/>
      <c r="L605" s="137">
        <f>VLOOKUP(A605,'Показ 16.11'!$B$2:$D$742,3,0)</f>
        <v>20.094999999999999</v>
      </c>
      <c r="M605" s="137" t="str">
        <f>VLOOKUP(A605,'31.12ЛК ПОКАЗ'!$B$15:$H$1504,7,0)</f>
        <v>-</v>
      </c>
      <c r="N605" s="137">
        <f>VLOOKUP(A605,'Показ 31.12'!$B$2:$D$742,3,0)</f>
        <v>21.300999999999998</v>
      </c>
      <c r="O605" s="137">
        <f>N605</f>
        <v>21.300999999999998</v>
      </c>
      <c r="P605" s="137">
        <f t="shared" si="270"/>
        <v>1.2059999999999995</v>
      </c>
      <c r="Q605" s="137">
        <f t="shared" si="271"/>
        <v>40.700000000000003</v>
      </c>
      <c r="R605" s="137"/>
      <c r="S605" s="137">
        <f t="shared" si="264"/>
        <v>1.2059999999999995</v>
      </c>
      <c r="T605" s="137">
        <f t="shared" si="272"/>
        <v>21.300999999999998</v>
      </c>
      <c r="U605" s="75"/>
      <c r="W605" s="27"/>
      <c r="X605">
        <f>VLOOKUP(A605,РАСЧЕТ!B:S,18,0)</f>
        <v>1.3027517074218697</v>
      </c>
      <c r="Y605" s="27">
        <f t="shared" si="265"/>
        <v>0</v>
      </c>
      <c r="AB605" t="s">
        <v>4007</v>
      </c>
      <c r="AC605" s="27">
        <f t="shared" si="274"/>
        <v>21.300999999999998</v>
      </c>
    </row>
    <row r="606" spans="1:29" x14ac:dyDescent="0.3">
      <c r="A606" s="69" t="s">
        <v>1011</v>
      </c>
      <c r="B606" s="138">
        <v>79.400000000000006</v>
      </c>
      <c r="C606" s="137">
        <v>8.2309999999999999</v>
      </c>
      <c r="D606" s="137"/>
      <c r="E606" s="137"/>
      <c r="F606" s="137"/>
      <c r="G606" s="137"/>
      <c r="H606" s="137">
        <f>B606*$H$797</f>
        <v>2.5414861319237456</v>
      </c>
      <c r="I606" s="137">
        <f t="shared" si="263"/>
        <v>2.5414861319237456</v>
      </c>
      <c r="J606" s="137">
        <f t="shared" si="262"/>
        <v>10.772486131923745</v>
      </c>
      <c r="K606" s="137"/>
      <c r="L606" s="137">
        <f>VLOOKUP(A606,'Показ 16.11'!$B$2:$D$742,3,0)</f>
        <v>14.339</v>
      </c>
      <c r="M606" s="137" t="str">
        <f>VLOOKUP(A606,'31.12ЛК ПОКАЗ'!$B$15:$H$1504,7,0)</f>
        <v>-</v>
      </c>
      <c r="N606" s="137">
        <f>VLOOKUP(A606,'Показ 31.12'!$B$2:$D$742,3,0)</f>
        <v>15.199</v>
      </c>
      <c r="O606" s="137">
        <f>N606</f>
        <v>15.199</v>
      </c>
      <c r="P606" s="137">
        <f t="shared" si="270"/>
        <v>0.85999999999999943</v>
      </c>
      <c r="Q606" s="137">
        <f t="shared" si="271"/>
        <v>79.400000000000006</v>
      </c>
      <c r="R606" s="137"/>
      <c r="S606" s="137">
        <f t="shared" si="264"/>
        <v>0.85999999999999943</v>
      </c>
      <c r="T606" s="137">
        <f t="shared" si="272"/>
        <v>15.199</v>
      </c>
      <c r="U606" s="75"/>
      <c r="W606" s="27"/>
      <c r="X606">
        <f>VLOOKUP(A606,РАСЧЕТ!B:S,18,0)</f>
        <v>2.5414861319237456</v>
      </c>
      <c r="Y606" s="27">
        <f t="shared" si="265"/>
        <v>0</v>
      </c>
      <c r="AB606" t="s">
        <v>4007</v>
      </c>
      <c r="AC606" s="27">
        <f t="shared" si="274"/>
        <v>15.199</v>
      </c>
    </row>
    <row r="607" spans="1:29" x14ac:dyDescent="0.3">
      <c r="A607" s="69" t="s">
        <v>2409</v>
      </c>
      <c r="B607" s="138">
        <v>62.5</v>
      </c>
      <c r="C607" s="137">
        <v>1.867</v>
      </c>
      <c r="D607" s="137"/>
      <c r="E607" s="137"/>
      <c r="F607" s="137"/>
      <c r="G607" s="137"/>
      <c r="H607" s="137">
        <f>B607*$H$797</f>
        <v>2.0005400912497997</v>
      </c>
      <c r="I607" s="137">
        <f t="shared" si="263"/>
        <v>2.0005400912497997</v>
      </c>
      <c r="J607" s="137">
        <f t="shared" si="262"/>
        <v>3.8675400912497997</v>
      </c>
      <c r="K607" s="137"/>
      <c r="L607" s="137">
        <f>VLOOKUP(A607,'Показ 16.11'!$B$2:$D$742,3,0)</f>
        <v>4.532</v>
      </c>
      <c r="M607" s="137" t="str">
        <f>VLOOKUP(A607,'31.12ЛК ПОКАЗ'!$B$15:$H$1504,7,0)</f>
        <v>-</v>
      </c>
      <c r="N607" s="137">
        <f>VLOOKUP(A607,'Показ 31.12'!$B$2:$D$742,3,0)</f>
        <v>4.8040000000000003</v>
      </c>
      <c r="O607" s="137">
        <f>N607</f>
        <v>4.8040000000000003</v>
      </c>
      <c r="P607" s="137">
        <f t="shared" si="270"/>
        <v>0.27200000000000024</v>
      </c>
      <c r="Q607" s="137">
        <f t="shared" si="271"/>
        <v>62.5</v>
      </c>
      <c r="R607" s="137"/>
      <c r="S607" s="137">
        <f t="shared" si="264"/>
        <v>0.27200000000000024</v>
      </c>
      <c r="T607" s="137">
        <f t="shared" si="272"/>
        <v>4.8040000000000003</v>
      </c>
      <c r="U607" s="75"/>
      <c r="W607" s="27"/>
      <c r="X607">
        <f>VLOOKUP(A607,РАСЧЕТ!B:S,18,0)</f>
        <v>2.0005400912497997</v>
      </c>
      <c r="Y607" s="27">
        <f t="shared" si="265"/>
        <v>0</v>
      </c>
      <c r="AB607" t="s">
        <v>4007</v>
      </c>
      <c r="AC607" s="27">
        <f t="shared" si="274"/>
        <v>4.8040000000000003</v>
      </c>
    </row>
    <row r="608" spans="1:29" x14ac:dyDescent="0.3">
      <c r="A608" s="69" t="s">
        <v>1790</v>
      </c>
      <c r="B608" s="138">
        <v>62.6</v>
      </c>
      <c r="C608" s="137">
        <v>3.5030000000000001</v>
      </c>
      <c r="D608" s="137">
        <f>VLOOKUP(A608,'31.03ЛК ПОКАЗ'!$B$15:$J$1504,9,0)</f>
        <v>4.0490000000000004</v>
      </c>
      <c r="E608" s="137">
        <f t="shared" ref="E608:E614" si="275">D608</f>
        <v>4.0490000000000004</v>
      </c>
      <c r="F608" s="137">
        <f t="shared" ref="F608:F614" si="276">E608-C608</f>
        <v>0.54600000000000026</v>
      </c>
      <c r="G608" s="137">
        <f t="shared" ref="G608:G614" si="277">B608</f>
        <v>62.6</v>
      </c>
      <c r="H608" s="137"/>
      <c r="I608" s="137">
        <f t="shared" si="263"/>
        <v>0.54600000000000026</v>
      </c>
      <c r="J608" s="137">
        <f t="shared" si="262"/>
        <v>4.0490000000000004</v>
      </c>
      <c r="K608" s="137"/>
      <c r="L608" s="137">
        <f>VLOOKUP(A608,'Показ 16.11'!$B$2:$D$742,3,0)</f>
        <v>4.2110000000000003</v>
      </c>
      <c r="M608" s="137">
        <f>VLOOKUP(A608,'31.12ЛК ПОКАЗ'!$B$15:$H$1504,7,0)</f>
        <v>4.3109999999999999</v>
      </c>
      <c r="N608" s="137">
        <f>VLOOKUP(A608,'Показ 31.12'!$B$2:$D$742,3,0)</f>
        <v>4.4640000000000004</v>
      </c>
      <c r="O608" s="137">
        <f>M608</f>
        <v>4.3109999999999999</v>
      </c>
      <c r="P608" s="137">
        <f t="shared" si="270"/>
        <v>9.9999999999999645E-2</v>
      </c>
      <c r="Q608" s="137">
        <f t="shared" si="271"/>
        <v>62.6</v>
      </c>
      <c r="R608" s="137"/>
      <c r="S608" s="137">
        <f t="shared" si="264"/>
        <v>9.9999999999999645E-2</v>
      </c>
      <c r="T608" s="137">
        <f t="shared" si="272"/>
        <v>4.3109999999999999</v>
      </c>
      <c r="U608" s="75"/>
      <c r="W608" s="27"/>
      <c r="X608">
        <f>VLOOKUP(A608,РАСЧЕТ!B:S,18,0)</f>
        <v>0.54600000000000026</v>
      </c>
      <c r="Y608" s="27">
        <f t="shared" si="265"/>
        <v>0</v>
      </c>
      <c r="AB608" s="27">
        <f t="shared" ref="AB608:AB614" si="278">J608</f>
        <v>4.0490000000000004</v>
      </c>
      <c r="AC608" s="27">
        <f t="shared" si="274"/>
        <v>4.3109999999999999</v>
      </c>
    </row>
    <row r="609" spans="1:29" x14ac:dyDescent="0.3">
      <c r="A609" s="69" t="s">
        <v>1794</v>
      </c>
      <c r="B609" s="138">
        <v>40.700000000000003</v>
      </c>
      <c r="C609" s="137">
        <v>2.1349999999999998</v>
      </c>
      <c r="D609" s="137">
        <f>VLOOKUP(A609,'31.03ЛК ПОКАЗ'!$B$15:$J$1504,9,0)</f>
        <v>2.8</v>
      </c>
      <c r="E609" s="137">
        <f t="shared" si="275"/>
        <v>2.8</v>
      </c>
      <c r="F609" s="137">
        <f t="shared" si="276"/>
        <v>0.66500000000000004</v>
      </c>
      <c r="G609" s="137">
        <f t="shared" si="277"/>
        <v>40.700000000000003</v>
      </c>
      <c r="H609" s="137"/>
      <c r="I609" s="137">
        <f t="shared" si="263"/>
        <v>0.66500000000000004</v>
      </c>
      <c r="J609" s="137">
        <f t="shared" si="262"/>
        <v>2.8</v>
      </c>
      <c r="K609" s="137"/>
      <c r="L609" s="137">
        <f>VLOOKUP(A609,'Показ 16.11'!$B$2:$D$742,3,0)</f>
        <v>5.2069999999999999</v>
      </c>
      <c r="M609" s="137" t="str">
        <f>VLOOKUP(A609,'31.12ЛК ПОКАЗ'!$B$15:$H$1504,7,0)</f>
        <v>-</v>
      </c>
      <c r="N609" s="137">
        <f>VLOOKUP(A609,'Показ 31.12'!$B$2:$D$742,3,0)</f>
        <v>5.5190000000000001</v>
      </c>
      <c r="O609" s="137">
        <f>N609</f>
        <v>5.5190000000000001</v>
      </c>
      <c r="P609" s="137">
        <f t="shared" si="270"/>
        <v>0.31200000000000028</v>
      </c>
      <c r="Q609" s="137">
        <f t="shared" si="271"/>
        <v>40.700000000000003</v>
      </c>
      <c r="R609" s="137"/>
      <c r="S609" s="137">
        <f t="shared" si="264"/>
        <v>0.31200000000000028</v>
      </c>
      <c r="T609" s="137">
        <f t="shared" si="272"/>
        <v>5.5190000000000001</v>
      </c>
      <c r="U609" s="75"/>
      <c r="W609" s="27"/>
      <c r="X609">
        <f>VLOOKUP(A609,РАСЧЕТ!B:S,18,0)</f>
        <v>0.66500000000000004</v>
      </c>
      <c r="Y609" s="27">
        <f t="shared" si="265"/>
        <v>0</v>
      </c>
      <c r="AB609" s="27">
        <f t="shared" si="278"/>
        <v>2.8</v>
      </c>
      <c r="AC609" s="27">
        <f t="shared" si="274"/>
        <v>5.5190000000000001</v>
      </c>
    </row>
    <row r="610" spans="1:29" s="157" customFormat="1" x14ac:dyDescent="0.3">
      <c r="A610" s="153" t="s">
        <v>858</v>
      </c>
      <c r="B610" s="154">
        <v>79.400000000000006</v>
      </c>
      <c r="C610" s="155">
        <v>6.5373549353757081</v>
      </c>
      <c r="D610" s="155">
        <f>VLOOKUP(A610,'31.03ЛК ПОКАЗ'!$B$15:$J$1504,9,0)</f>
        <v>8</v>
      </c>
      <c r="E610" s="155">
        <f t="shared" si="275"/>
        <v>8</v>
      </c>
      <c r="F610" s="155">
        <f t="shared" si="276"/>
        <v>1.4626450646242919</v>
      </c>
      <c r="G610" s="155">
        <f t="shared" si="277"/>
        <v>79.400000000000006</v>
      </c>
      <c r="H610" s="155"/>
      <c r="I610" s="137">
        <f t="shared" si="263"/>
        <v>1.4626450646242919</v>
      </c>
      <c r="J610" s="155">
        <f t="shared" si="262"/>
        <v>8</v>
      </c>
      <c r="K610" s="155"/>
      <c r="L610" s="155">
        <v>15</v>
      </c>
      <c r="M610" s="155">
        <f>VLOOKUP(A610,'31.12ЛК ПОКАЗ'!$B$15:$H$1504,7,0)</f>
        <v>16</v>
      </c>
      <c r="N610" s="155">
        <f>VLOOKUP(A610,'Показ 31.12'!$B$2:$D$742,3,0)</f>
        <v>18.774999999999999</v>
      </c>
      <c r="O610" s="155">
        <f>M610</f>
        <v>16</v>
      </c>
      <c r="P610" s="155">
        <f t="shared" si="270"/>
        <v>1</v>
      </c>
      <c r="Q610" s="155">
        <f t="shared" si="271"/>
        <v>79.400000000000006</v>
      </c>
      <c r="R610" s="155"/>
      <c r="S610" s="137">
        <f t="shared" si="264"/>
        <v>1</v>
      </c>
      <c r="T610" s="155">
        <f t="shared" si="272"/>
        <v>16</v>
      </c>
      <c r="U610" s="156"/>
      <c r="W610" s="155"/>
      <c r="X610">
        <f>VLOOKUP(A610,РАСЧЕТ!B:S,18,0)</f>
        <v>1.4626450646242919</v>
      </c>
      <c r="Y610" s="27">
        <f t="shared" si="265"/>
        <v>0</v>
      </c>
      <c r="AB610" s="27">
        <f t="shared" si="278"/>
        <v>8</v>
      </c>
      <c r="AC610" s="27">
        <f t="shared" si="274"/>
        <v>16</v>
      </c>
    </row>
    <row r="611" spans="1:29" x14ac:dyDescent="0.3">
      <c r="A611" s="69" t="s">
        <v>2005</v>
      </c>
      <c r="B611" s="138">
        <v>62.5</v>
      </c>
      <c r="C611" s="137">
        <v>6.6379999999999999</v>
      </c>
      <c r="D611" s="137">
        <f>VLOOKUP(A611,'31.03ЛК ПОКАЗ'!$B$15:$J$1504,9,0)</f>
        <v>9.2880000000000003</v>
      </c>
      <c r="E611" s="137">
        <f t="shared" si="275"/>
        <v>9.2880000000000003</v>
      </c>
      <c r="F611" s="137">
        <f t="shared" si="276"/>
        <v>2.6500000000000004</v>
      </c>
      <c r="G611" s="137">
        <f t="shared" si="277"/>
        <v>62.5</v>
      </c>
      <c r="H611" s="137"/>
      <c r="I611" s="137">
        <f t="shared" si="263"/>
        <v>2.6500000000000004</v>
      </c>
      <c r="J611" s="137">
        <f t="shared" si="262"/>
        <v>9.2880000000000003</v>
      </c>
      <c r="K611" s="137"/>
      <c r="L611" s="137">
        <f>VLOOKUP(A611,'Показ 16.11'!$B$2:$D$742,3,0)</f>
        <v>10.904999999999999</v>
      </c>
      <c r="M611" s="137">
        <f>VLOOKUP(A611,'31.12ЛК ПОКАЗ'!$B$15:$H$1504,7,0)</f>
        <v>11.275</v>
      </c>
      <c r="N611" s="137">
        <f>VLOOKUP(A611,'Показ 31.12'!$B$2:$D$742,3,0)</f>
        <v>11.558999999999999</v>
      </c>
      <c r="O611" s="137">
        <f>M611</f>
        <v>11.275</v>
      </c>
      <c r="P611" s="137">
        <f t="shared" si="270"/>
        <v>0.37000000000000099</v>
      </c>
      <c r="Q611" s="137">
        <f t="shared" si="271"/>
        <v>62.5</v>
      </c>
      <c r="R611" s="137"/>
      <c r="S611" s="137">
        <f t="shared" si="264"/>
        <v>0.37000000000000099</v>
      </c>
      <c r="T611" s="137">
        <f t="shared" si="272"/>
        <v>11.275</v>
      </c>
      <c r="U611" s="75"/>
      <c r="W611" s="27"/>
      <c r="X611">
        <f>VLOOKUP(A611,РАСЧЕТ!B:S,18,0)</f>
        <v>2.6500000000000004</v>
      </c>
      <c r="Y611" s="27">
        <f t="shared" si="265"/>
        <v>0</v>
      </c>
      <c r="AB611" s="27">
        <f t="shared" si="278"/>
        <v>9.2880000000000003</v>
      </c>
      <c r="AC611" s="27">
        <f t="shared" si="274"/>
        <v>11.275</v>
      </c>
    </row>
    <row r="612" spans="1:29" x14ac:dyDescent="0.3">
      <c r="A612" s="69" t="s">
        <v>1015</v>
      </c>
      <c r="B612" s="138">
        <v>62.6</v>
      </c>
      <c r="C612" s="137">
        <v>3.9630000000000001</v>
      </c>
      <c r="D612" s="137">
        <f>VLOOKUP(A612,'31.03ЛК ПОКАЗ'!$B$15:$J$1504,9,0)</f>
        <v>4.7</v>
      </c>
      <c r="E612" s="137">
        <f t="shared" si="275"/>
        <v>4.7</v>
      </c>
      <c r="F612" s="137">
        <f t="shared" si="276"/>
        <v>0.7370000000000001</v>
      </c>
      <c r="G612" s="137">
        <f t="shared" si="277"/>
        <v>62.6</v>
      </c>
      <c r="H612" s="137"/>
      <c r="I612" s="137">
        <f t="shared" si="263"/>
        <v>0.7370000000000001</v>
      </c>
      <c r="J612" s="137">
        <f t="shared" si="262"/>
        <v>4.7</v>
      </c>
      <c r="K612" s="137"/>
      <c r="L612" s="137">
        <f>VLOOKUP(A612,'Показ 16.11'!$B$2:$D$742,3,0)</f>
        <v>5.2809999999999997</v>
      </c>
      <c r="M612" s="137" t="str">
        <f>VLOOKUP(A612,'31.12ЛК ПОКАЗ'!$B$15:$H$1504,7,0)</f>
        <v>-</v>
      </c>
      <c r="N612" s="137">
        <f>VLOOKUP(A612,'Показ 31.12'!$B$2:$D$742,3,0)</f>
        <v>5.5979999999999999</v>
      </c>
      <c r="O612" s="137">
        <f>N612</f>
        <v>5.5979999999999999</v>
      </c>
      <c r="P612" s="137">
        <f t="shared" si="270"/>
        <v>0.31700000000000017</v>
      </c>
      <c r="Q612" s="137">
        <f t="shared" si="271"/>
        <v>62.6</v>
      </c>
      <c r="R612" s="137"/>
      <c r="S612" s="137">
        <f t="shared" si="264"/>
        <v>0.31700000000000017</v>
      </c>
      <c r="T612" s="137">
        <f t="shared" si="272"/>
        <v>5.5979999999999999</v>
      </c>
      <c r="U612" s="75"/>
      <c r="W612" s="27"/>
      <c r="X612">
        <f>VLOOKUP(A612,РАСЧЕТ!B:S,18,0)</f>
        <v>0.7370000000000001</v>
      </c>
      <c r="Y612" s="27">
        <f t="shared" si="265"/>
        <v>0</v>
      </c>
      <c r="AB612" s="27">
        <f t="shared" si="278"/>
        <v>4.7</v>
      </c>
      <c r="AC612" s="27">
        <f t="shared" si="274"/>
        <v>5.5979999999999999</v>
      </c>
    </row>
    <row r="613" spans="1:29" x14ac:dyDescent="0.3">
      <c r="A613" s="69" t="s">
        <v>339</v>
      </c>
      <c r="B613" s="138">
        <v>36.700000000000003</v>
      </c>
      <c r="C613" s="137">
        <v>7.375</v>
      </c>
      <c r="D613" s="137">
        <f>VLOOKUP(A613,'31.03ЛК ПОКАЗ'!$B$15:$J$1504,9,0)</f>
        <v>9.3510000000000009</v>
      </c>
      <c r="E613" s="137">
        <f t="shared" si="275"/>
        <v>9.3510000000000009</v>
      </c>
      <c r="F613" s="137">
        <f t="shared" si="276"/>
        <v>1.9760000000000009</v>
      </c>
      <c r="G613" s="137">
        <f t="shared" si="277"/>
        <v>36.700000000000003</v>
      </c>
      <c r="H613" s="137"/>
      <c r="I613" s="137">
        <f t="shared" si="263"/>
        <v>1.9760000000000009</v>
      </c>
      <c r="J613" s="137">
        <f t="shared" si="262"/>
        <v>9.3510000000000009</v>
      </c>
      <c r="K613" s="137"/>
      <c r="L613" s="137">
        <f>VLOOKUP(A613,'Показ 16.11'!$B$2:$D$742,3,0)</f>
        <v>10.77</v>
      </c>
      <c r="M613" s="137" t="str">
        <f>VLOOKUP(A613,'31.12ЛК ПОКАЗ'!$B$15:$H$1504,7,0)</f>
        <v>-</v>
      </c>
      <c r="N613" s="137">
        <f>VLOOKUP(A613,'Показ 31.12'!$B$2:$D$742,3,0)</f>
        <v>11.416</v>
      </c>
      <c r="O613" s="137">
        <f>N613</f>
        <v>11.416</v>
      </c>
      <c r="P613" s="137">
        <f t="shared" si="270"/>
        <v>0.6460000000000008</v>
      </c>
      <c r="Q613" s="137">
        <f t="shared" si="271"/>
        <v>36.700000000000003</v>
      </c>
      <c r="R613" s="137"/>
      <c r="S613" s="137">
        <f t="shared" si="264"/>
        <v>0.6460000000000008</v>
      </c>
      <c r="T613" s="137">
        <f t="shared" si="272"/>
        <v>11.416</v>
      </c>
      <c r="U613" s="75"/>
      <c r="W613" s="27"/>
      <c r="X613">
        <f>VLOOKUP(A613,РАСЧЕТ!B:S,18,0)</f>
        <v>1.9760000000000009</v>
      </c>
      <c r="Y613" s="27">
        <f t="shared" si="265"/>
        <v>0</v>
      </c>
      <c r="AB613" s="27">
        <f t="shared" si="278"/>
        <v>9.3510000000000009</v>
      </c>
      <c r="AC613" s="27">
        <f t="shared" si="274"/>
        <v>11.416</v>
      </c>
    </row>
    <row r="614" spans="1:29" s="157" customFormat="1" x14ac:dyDescent="0.3">
      <c r="A614" s="153" t="s">
        <v>1052</v>
      </c>
      <c r="B614" s="154">
        <v>40.700000000000003</v>
      </c>
      <c r="C614" s="155">
        <v>1.4774451620880518</v>
      </c>
      <c r="D614" s="155">
        <v>1.4774451620880518</v>
      </c>
      <c r="E614" s="155">
        <f t="shared" si="275"/>
        <v>1.4774451620880518</v>
      </c>
      <c r="F614" s="155">
        <f t="shared" si="276"/>
        <v>0</v>
      </c>
      <c r="G614" s="155">
        <f t="shared" si="277"/>
        <v>40.700000000000003</v>
      </c>
      <c r="H614" s="155"/>
      <c r="I614" s="137">
        <f t="shared" si="263"/>
        <v>0</v>
      </c>
      <c r="J614" s="155">
        <f t="shared" si="262"/>
        <v>1.4774451620880518</v>
      </c>
      <c r="K614" s="155"/>
      <c r="L614" s="155">
        <f>VLOOKUP(A614,'Показ 16.11'!$B$2:$D$742,3,0)</f>
        <v>10.356999999999999</v>
      </c>
      <c r="M614" s="155">
        <v>10.49</v>
      </c>
      <c r="N614" s="155">
        <f>VLOOKUP(A614,'Показ 31.12'!$B$2:$D$742,3,0)</f>
        <v>10.978</v>
      </c>
      <c r="O614" s="155">
        <f>M614</f>
        <v>10.49</v>
      </c>
      <c r="P614" s="155">
        <f t="shared" si="270"/>
        <v>0.1330000000000009</v>
      </c>
      <c r="Q614" s="155">
        <f t="shared" si="271"/>
        <v>40.700000000000003</v>
      </c>
      <c r="R614" s="155"/>
      <c r="S614" s="137">
        <f t="shared" si="264"/>
        <v>0.1330000000000009</v>
      </c>
      <c r="T614" s="155">
        <f t="shared" si="272"/>
        <v>10.49</v>
      </c>
      <c r="U614" s="156"/>
      <c r="W614" s="155"/>
      <c r="X614">
        <f>VLOOKUP(A614,РАСЧЕТ!B:S,18,0)</f>
        <v>0</v>
      </c>
      <c r="Y614" s="27">
        <f t="shared" si="265"/>
        <v>0</v>
      </c>
      <c r="AB614" s="27">
        <f t="shared" si="278"/>
        <v>1.4774451620880518</v>
      </c>
      <c r="AC614" s="27">
        <f t="shared" si="274"/>
        <v>10.49</v>
      </c>
    </row>
    <row r="615" spans="1:29" x14ac:dyDescent="0.3">
      <c r="A615" s="69" t="s">
        <v>2462</v>
      </c>
      <c r="B615" s="138">
        <v>79.400000000000006</v>
      </c>
      <c r="C615" s="137">
        <v>6.5540000000000003</v>
      </c>
      <c r="D615" s="137"/>
      <c r="E615" s="137"/>
      <c r="F615" s="137"/>
      <c r="G615" s="137"/>
      <c r="H615" s="137">
        <f>B615*$H$797</f>
        <v>2.5414861319237456</v>
      </c>
      <c r="I615" s="137">
        <f t="shared" si="263"/>
        <v>2.5414861319237456</v>
      </c>
      <c r="J615" s="137">
        <f t="shared" si="262"/>
        <v>9.0954861319237459</v>
      </c>
      <c r="K615" s="137"/>
      <c r="L615" s="137">
        <f>VLOOKUP(A615,'Показ 16.11'!$B$2:$D$742,3,0)</f>
        <v>10.869</v>
      </c>
      <c r="M615" s="137" t="str">
        <f>VLOOKUP(A615,'31.12ЛК ПОКАЗ'!$B$15:$H$1504,7,0)</f>
        <v>-</v>
      </c>
      <c r="N615" s="137">
        <f>VLOOKUP(A615,'Показ 31.12'!$B$2:$D$742,3,0)</f>
        <v>11.521000000000001</v>
      </c>
      <c r="O615" s="137">
        <f>N615</f>
        <v>11.521000000000001</v>
      </c>
      <c r="P615" s="137">
        <f t="shared" si="270"/>
        <v>0.65200000000000102</v>
      </c>
      <c r="Q615" s="137">
        <f t="shared" si="271"/>
        <v>79.400000000000006</v>
      </c>
      <c r="R615" s="137"/>
      <c r="S615" s="137">
        <f t="shared" si="264"/>
        <v>0.65200000000000102</v>
      </c>
      <c r="T615" s="137">
        <f t="shared" si="272"/>
        <v>11.521000000000001</v>
      </c>
      <c r="U615" s="75"/>
      <c r="W615" s="27"/>
      <c r="X615">
        <f>VLOOKUP(A615,РАСЧЕТ!B:S,18,0)</f>
        <v>2.5414861319237456</v>
      </c>
      <c r="Y615" s="27">
        <f t="shared" si="265"/>
        <v>0</v>
      </c>
      <c r="AB615" t="s">
        <v>4007</v>
      </c>
      <c r="AC615" s="27">
        <f t="shared" si="274"/>
        <v>11.521000000000001</v>
      </c>
    </row>
    <row r="616" spans="1:29" x14ac:dyDescent="0.3">
      <c r="A616" s="100" t="s">
        <v>1587</v>
      </c>
      <c r="B616" s="138">
        <v>62.5</v>
      </c>
      <c r="C616" s="137">
        <v>0.42398090001236438</v>
      </c>
      <c r="D616" s="137"/>
      <c r="E616" s="137"/>
      <c r="F616" s="137"/>
      <c r="G616" s="137"/>
      <c r="H616" s="137">
        <f>B616*$H$797</f>
        <v>2.0005400912497997</v>
      </c>
      <c r="I616" s="137">
        <f t="shared" si="263"/>
        <v>2.0005400912497997</v>
      </c>
      <c r="J616" s="137">
        <f t="shared" si="262"/>
        <v>2.4245209912621641</v>
      </c>
      <c r="K616" s="137"/>
      <c r="L616" s="137">
        <v>0.42398090001236438</v>
      </c>
      <c r="M616" s="137" t="str">
        <f>VLOOKUP(A616,'31.12ЛК ПОКАЗ'!$B$15:$H$1504,7,0)</f>
        <v>-</v>
      </c>
      <c r="N616" s="137"/>
      <c r="O616" s="137"/>
      <c r="P616" s="137"/>
      <c r="Q616" s="137"/>
      <c r="R616" s="137">
        <f>B616*$R$797</f>
        <v>0.87964718599054192</v>
      </c>
      <c r="S616" s="137">
        <f t="shared" si="264"/>
        <v>0.87964718599054192</v>
      </c>
      <c r="T616" s="137">
        <f t="shared" si="272"/>
        <v>1.3036280860029064</v>
      </c>
      <c r="U616" s="75"/>
      <c r="W616" s="27"/>
      <c r="X616">
        <f>VLOOKUP(A616,РАСЧЕТ!B:S,18,0)</f>
        <v>2.0005400912497997</v>
      </c>
      <c r="Y616" s="27">
        <f t="shared" si="265"/>
        <v>0</v>
      </c>
      <c r="AB616" t="s">
        <v>4007</v>
      </c>
      <c r="AC616" t="s">
        <v>4007</v>
      </c>
    </row>
    <row r="617" spans="1:29" x14ac:dyDescent="0.3">
      <c r="A617" s="69" t="s">
        <v>2128</v>
      </c>
      <c r="B617" s="138">
        <v>62.6</v>
      </c>
      <c r="C617" s="137">
        <v>11.817</v>
      </c>
      <c r="D617" s="137">
        <f>VLOOKUP(A617,'31.03ЛК ПОКАЗ'!$B$15:$J$1504,9,0)</f>
        <v>13.27</v>
      </c>
      <c r="E617" s="137">
        <f>D617</f>
        <v>13.27</v>
      </c>
      <c r="F617" s="137">
        <f>E617-C617</f>
        <v>1.4529999999999994</v>
      </c>
      <c r="G617" s="137">
        <f>B617</f>
        <v>62.6</v>
      </c>
      <c r="H617" s="137"/>
      <c r="I617" s="137">
        <f t="shared" si="263"/>
        <v>1.4529999999999994</v>
      </c>
      <c r="J617" s="137">
        <f t="shared" si="262"/>
        <v>13.27</v>
      </c>
      <c r="K617" s="137"/>
      <c r="L617" s="137">
        <f>VLOOKUP(A617,'Показ 16.11'!$B$2:$D$742,3,0)</f>
        <v>15.911</v>
      </c>
      <c r="M617" s="137">
        <f>VLOOKUP(A617,'31.12ЛК ПОКАЗ'!$B$15:$H$1504,7,0)</f>
        <v>15.1</v>
      </c>
      <c r="N617" s="137">
        <f>VLOOKUP(A617,'Показ 31.12'!$B$2:$D$742,3,0)</f>
        <v>16.876999999999999</v>
      </c>
      <c r="O617" s="137">
        <f>N617</f>
        <v>16.876999999999999</v>
      </c>
      <c r="P617" s="137">
        <f>O617-L617</f>
        <v>0.9659999999999993</v>
      </c>
      <c r="Q617" s="137">
        <f>B617</f>
        <v>62.6</v>
      </c>
      <c r="R617" s="137"/>
      <c r="S617" s="137">
        <f t="shared" si="264"/>
        <v>0.9659999999999993</v>
      </c>
      <c r="T617" s="137">
        <f t="shared" si="272"/>
        <v>16.876999999999999</v>
      </c>
      <c r="U617" s="75"/>
      <c r="W617" s="27"/>
      <c r="X617">
        <f>VLOOKUP(A617,РАСЧЕТ!B:S,18,0)</f>
        <v>1.4529999999999994</v>
      </c>
      <c r="Y617" s="27">
        <f t="shared" si="265"/>
        <v>0</v>
      </c>
      <c r="AB617" s="27">
        <f t="shared" ref="AB617:AB618" si="279">J617</f>
        <v>13.27</v>
      </c>
      <c r="AC617" s="27">
        <f t="shared" ref="AC617:AC619" si="280">T617</f>
        <v>16.876999999999999</v>
      </c>
    </row>
    <row r="618" spans="1:29" x14ac:dyDescent="0.3">
      <c r="A618" s="69" t="s">
        <v>1129</v>
      </c>
      <c r="B618" s="138">
        <v>40.700000000000003</v>
      </c>
      <c r="C618" s="137">
        <v>10.504</v>
      </c>
      <c r="D618" s="137">
        <f>VLOOKUP(A618,'31.03ЛК ПОКАЗ'!$B$15:$J$1504,9,0)</f>
        <v>12.61</v>
      </c>
      <c r="E618" s="137">
        <f>D618</f>
        <v>12.61</v>
      </c>
      <c r="F618" s="137">
        <f>E618-C618</f>
        <v>2.1059999999999999</v>
      </c>
      <c r="G618" s="137">
        <f>B618</f>
        <v>40.700000000000003</v>
      </c>
      <c r="H618" s="137"/>
      <c r="I618" s="137">
        <f t="shared" si="263"/>
        <v>2.1059999999999999</v>
      </c>
      <c r="J618" s="137">
        <f t="shared" si="262"/>
        <v>12.61</v>
      </c>
      <c r="K618" s="137"/>
      <c r="L618" s="137">
        <f>VLOOKUP(A618,'Показ 16.11'!$B$2:$D$742,3,0)</f>
        <v>14.347</v>
      </c>
      <c r="M618" s="137">
        <f>VLOOKUP(A618,'31.12ЛК ПОКАЗ'!$B$15:$H$1504,7,0)</f>
        <v>14.414999999999999</v>
      </c>
      <c r="N618" s="137">
        <f>VLOOKUP(A618,'Показ 31.12'!$B$2:$D$742,3,0)</f>
        <v>15.208</v>
      </c>
      <c r="O618" s="137">
        <f>M618</f>
        <v>14.414999999999999</v>
      </c>
      <c r="P618" s="137">
        <f>O618-L618</f>
        <v>6.7999999999999616E-2</v>
      </c>
      <c r="Q618" s="137">
        <f>B618</f>
        <v>40.700000000000003</v>
      </c>
      <c r="R618" s="137"/>
      <c r="S618" s="137">
        <f t="shared" si="264"/>
        <v>6.7999999999999616E-2</v>
      </c>
      <c r="T618" s="137">
        <f t="shared" si="272"/>
        <v>14.414999999999999</v>
      </c>
      <c r="U618" s="75"/>
      <c r="W618" s="27"/>
      <c r="X618">
        <f>VLOOKUP(A618,РАСЧЕТ!B:S,18,0)</f>
        <v>2.1059999999999999</v>
      </c>
      <c r="Y618" s="27">
        <f t="shared" si="265"/>
        <v>0</v>
      </c>
      <c r="AB618" s="27">
        <f t="shared" si="279"/>
        <v>12.61</v>
      </c>
      <c r="AC618" s="27">
        <f t="shared" si="280"/>
        <v>14.414999999999999</v>
      </c>
    </row>
    <row r="619" spans="1:29" x14ac:dyDescent="0.3">
      <c r="A619" s="69" t="s">
        <v>2498</v>
      </c>
      <c r="B619" s="138">
        <v>79.400000000000006</v>
      </c>
      <c r="C619" s="137">
        <v>19.327999999999999</v>
      </c>
      <c r="D619" s="137"/>
      <c r="E619" s="137"/>
      <c r="F619" s="137"/>
      <c r="G619" s="137"/>
      <c r="H619" s="137">
        <f>B619*$H$797</f>
        <v>2.5414861319237456</v>
      </c>
      <c r="I619" s="137">
        <f t="shared" si="263"/>
        <v>2.5414861319237456</v>
      </c>
      <c r="J619" s="137">
        <f t="shared" si="262"/>
        <v>21.869486131923743</v>
      </c>
      <c r="K619" s="137"/>
      <c r="L619" s="137">
        <f>VLOOKUP(A619,'Показ 16.11'!$B$2:$D$742,3,0)</f>
        <v>23.780999999999999</v>
      </c>
      <c r="M619" s="137" t="str">
        <f>VLOOKUP(A619,'31.12ЛК ПОКАЗ'!$B$15:$H$1504,7,0)</f>
        <v>-</v>
      </c>
      <c r="N619" s="137">
        <f>VLOOKUP(A619,'Показ 31.12'!$B$2:$D$742,3,0)</f>
        <v>25.207999999999998</v>
      </c>
      <c r="O619" s="137">
        <f>N619</f>
        <v>25.207999999999998</v>
      </c>
      <c r="P619" s="137">
        <f>O619-L619</f>
        <v>1.4269999999999996</v>
      </c>
      <c r="Q619" s="137">
        <f>B619</f>
        <v>79.400000000000006</v>
      </c>
      <c r="R619" s="137"/>
      <c r="S619" s="137">
        <f t="shared" si="264"/>
        <v>1.4269999999999996</v>
      </c>
      <c r="T619" s="137">
        <f t="shared" si="272"/>
        <v>25.207999999999998</v>
      </c>
      <c r="U619" s="75"/>
      <c r="W619" s="27"/>
      <c r="X619">
        <f>VLOOKUP(A619,РАСЧЕТ!B:S,18,0)</f>
        <v>2.5414861319237456</v>
      </c>
      <c r="Y619" s="27">
        <f t="shared" si="265"/>
        <v>0</v>
      </c>
      <c r="AB619" t="s">
        <v>4007</v>
      </c>
      <c r="AC619" s="27">
        <f t="shared" si="280"/>
        <v>25.207999999999998</v>
      </c>
    </row>
    <row r="620" spans="1:29" x14ac:dyDescent="0.3">
      <c r="A620" s="100" t="s">
        <v>1626</v>
      </c>
      <c r="B620" s="138">
        <v>62.5</v>
      </c>
      <c r="C620" s="137">
        <v>1E-3</v>
      </c>
      <c r="D620" s="137"/>
      <c r="E620" s="137"/>
      <c r="F620" s="137"/>
      <c r="G620" s="137"/>
      <c r="H620" s="137">
        <f>B620*$H$797</f>
        <v>2.0005400912497997</v>
      </c>
      <c r="I620" s="137">
        <f t="shared" si="263"/>
        <v>2.0005400912497997</v>
      </c>
      <c r="J620" s="137">
        <f t="shared" si="262"/>
        <v>2.0015400912497996</v>
      </c>
      <c r="K620" s="137"/>
      <c r="L620" s="137"/>
      <c r="M620" s="137"/>
      <c r="N620" s="137"/>
      <c r="O620" s="137"/>
      <c r="P620" s="137"/>
      <c r="Q620" s="137"/>
      <c r="R620" s="137">
        <f>B620*$R$797</f>
        <v>0.87964718599054192</v>
      </c>
      <c r="S620" s="137">
        <f t="shared" si="264"/>
        <v>0.87964718599054192</v>
      </c>
      <c r="T620" s="137">
        <f>S620+J620</f>
        <v>2.8811872772403415</v>
      </c>
      <c r="U620" s="75"/>
      <c r="W620" s="27"/>
      <c r="X620">
        <f>VLOOKUP(A620,РАСЧЕТ!B:S,18,0)</f>
        <v>2.0005400912497997</v>
      </c>
      <c r="Y620" s="27">
        <f t="shared" si="265"/>
        <v>0</v>
      </c>
      <c r="AB620" t="s">
        <v>4007</v>
      </c>
      <c r="AC620" t="s">
        <v>4007</v>
      </c>
    </row>
    <row r="621" spans="1:29" x14ac:dyDescent="0.3">
      <c r="A621" s="69" t="s">
        <v>1039</v>
      </c>
      <c r="B621" s="138">
        <v>62.6</v>
      </c>
      <c r="C621" s="137">
        <v>11.968999999999999</v>
      </c>
      <c r="D621" s="137">
        <f>VLOOKUP(A621,'31.03ЛК ПОКАЗ'!$B$15:$J$1504,9,0)</f>
        <v>13.978999999999999</v>
      </c>
      <c r="E621" s="137">
        <f>D621</f>
        <v>13.978999999999999</v>
      </c>
      <c r="F621" s="137">
        <f>E621-C621</f>
        <v>2.0099999999999998</v>
      </c>
      <c r="G621" s="137">
        <f>B621</f>
        <v>62.6</v>
      </c>
      <c r="H621" s="137"/>
      <c r="I621" s="137">
        <f t="shared" si="263"/>
        <v>2.0099999999999998</v>
      </c>
      <c r="J621" s="137">
        <f t="shared" si="262"/>
        <v>13.978999999999999</v>
      </c>
      <c r="K621" s="137"/>
      <c r="L621" s="137">
        <f>VLOOKUP(A621,'Показ 16.11'!$B$2:$D$742,3,0)</f>
        <v>15.657</v>
      </c>
      <c r="M621" s="137">
        <f>VLOOKUP(A621,'31.12ЛК ПОКАЗ'!$B$15:$H$1504,7,0)</f>
        <v>15.717000000000001</v>
      </c>
      <c r="N621" s="137">
        <f>VLOOKUP(A621,'Показ 31.12'!$B$2:$D$742,3,0)</f>
        <v>16.596</v>
      </c>
      <c r="O621" s="137">
        <f>M621</f>
        <v>15.717000000000001</v>
      </c>
      <c r="P621" s="137">
        <f t="shared" ref="P621:P632" si="281">O621-L621</f>
        <v>6.0000000000000497E-2</v>
      </c>
      <c r="Q621" s="137">
        <f t="shared" ref="Q621:Q632" si="282">B621</f>
        <v>62.6</v>
      </c>
      <c r="R621" s="137"/>
      <c r="S621" s="137">
        <f t="shared" si="264"/>
        <v>6.0000000000000497E-2</v>
      </c>
      <c r="T621" s="137">
        <f t="shared" ref="T621:T632" si="283">L621+S621</f>
        <v>15.717000000000001</v>
      </c>
      <c r="U621" s="75"/>
      <c r="W621" s="27"/>
      <c r="X621">
        <f>VLOOKUP(A621,РАСЧЕТ!B:S,18,0)</f>
        <v>2.0099999999999998</v>
      </c>
      <c r="Y621" s="27">
        <f t="shared" si="265"/>
        <v>0</v>
      </c>
      <c r="AB621" s="27">
        <f>J621</f>
        <v>13.978999999999999</v>
      </c>
      <c r="AC621" s="27">
        <f t="shared" ref="AC621:AC632" si="284">T621</f>
        <v>15.717000000000001</v>
      </c>
    </row>
    <row r="622" spans="1:29" x14ac:dyDescent="0.3">
      <c r="A622" s="69" t="s">
        <v>1971</v>
      </c>
      <c r="B622" s="138">
        <v>40.700000000000003</v>
      </c>
      <c r="C622" s="137">
        <v>13.347</v>
      </c>
      <c r="D622" s="137"/>
      <c r="E622" s="137"/>
      <c r="F622" s="137"/>
      <c r="G622" s="137"/>
      <c r="H622" s="137">
        <f>B622*$H$797</f>
        <v>1.3027517074218697</v>
      </c>
      <c r="I622" s="137">
        <f t="shared" si="263"/>
        <v>1.3027517074218697</v>
      </c>
      <c r="J622" s="137">
        <f t="shared" si="262"/>
        <v>14.649751707421869</v>
      </c>
      <c r="K622" s="137"/>
      <c r="L622" s="137">
        <f>VLOOKUP(A622,'Показ 16.11'!$B$2:$D$742,3,0)</f>
        <v>16.73</v>
      </c>
      <c r="M622" s="137" t="str">
        <f>VLOOKUP(A622,'31.12ЛК ПОКАЗ'!$B$15:$H$1504,7,0)</f>
        <v>-</v>
      </c>
      <c r="N622" s="137">
        <f>VLOOKUP(A622,'Показ 31.12'!$B$2:$D$742,3,0)</f>
        <v>17.734000000000002</v>
      </c>
      <c r="O622" s="137">
        <f>N622</f>
        <v>17.734000000000002</v>
      </c>
      <c r="P622" s="137">
        <f t="shared" si="281"/>
        <v>1.0040000000000013</v>
      </c>
      <c r="Q622" s="137">
        <f t="shared" si="282"/>
        <v>40.700000000000003</v>
      </c>
      <c r="R622" s="137"/>
      <c r="S622" s="137">
        <f t="shared" si="264"/>
        <v>1.0040000000000013</v>
      </c>
      <c r="T622" s="137">
        <f t="shared" si="283"/>
        <v>17.734000000000002</v>
      </c>
      <c r="U622" s="75"/>
      <c r="W622" s="27"/>
      <c r="X622">
        <f>VLOOKUP(A622,РАСЧЕТ!B:S,18,0)</f>
        <v>1.3027517074218697</v>
      </c>
      <c r="Y622" s="27">
        <f t="shared" si="265"/>
        <v>0</v>
      </c>
      <c r="AB622" t="s">
        <v>4007</v>
      </c>
      <c r="AC622" s="27">
        <f t="shared" si="284"/>
        <v>17.734000000000002</v>
      </c>
    </row>
    <row r="623" spans="1:29" x14ac:dyDescent="0.3">
      <c r="A623" s="69" t="s">
        <v>873</v>
      </c>
      <c r="B623" s="138">
        <v>79.400000000000006</v>
      </c>
      <c r="C623" s="137">
        <v>16.542000000000002</v>
      </c>
      <c r="D623" s="137">
        <f>VLOOKUP(A623,'31.03ЛК ПОКАЗ'!$B$15:$J$1504,9,0)</f>
        <v>17.361999999999998</v>
      </c>
      <c r="E623" s="137">
        <f>D623</f>
        <v>17.361999999999998</v>
      </c>
      <c r="F623" s="137">
        <f>E623-C623</f>
        <v>0.81999999999999673</v>
      </c>
      <c r="G623" s="137">
        <f>B623</f>
        <v>79.400000000000006</v>
      </c>
      <c r="H623" s="137"/>
      <c r="I623" s="137">
        <f t="shared" si="263"/>
        <v>0.81999999999999673</v>
      </c>
      <c r="J623" s="137">
        <f t="shared" si="262"/>
        <v>17.361999999999998</v>
      </c>
      <c r="K623" s="137"/>
      <c r="L623" s="137">
        <f>VLOOKUP(A623,'Показ 16.11'!$B$2:$D$742,3,0)</f>
        <v>17.373999999999999</v>
      </c>
      <c r="M623" s="137">
        <f>VLOOKUP(A623,'31.12ЛК ПОКАЗ'!$B$15:$H$1504,7,0)</f>
        <v>17.445</v>
      </c>
      <c r="N623" s="137">
        <f>VLOOKUP(A623,'Показ 31.12'!$B$2:$D$742,3,0)</f>
        <v>18.416</v>
      </c>
      <c r="O623" s="137">
        <f>M623</f>
        <v>17.445</v>
      </c>
      <c r="P623" s="137">
        <f t="shared" si="281"/>
        <v>7.1000000000001506E-2</v>
      </c>
      <c r="Q623" s="137">
        <f t="shared" si="282"/>
        <v>79.400000000000006</v>
      </c>
      <c r="R623" s="137"/>
      <c r="S623" s="137">
        <f t="shared" si="264"/>
        <v>7.1000000000001506E-2</v>
      </c>
      <c r="T623" s="137">
        <f t="shared" si="283"/>
        <v>17.445</v>
      </c>
      <c r="U623" s="75"/>
      <c r="W623" s="27"/>
      <c r="X623">
        <f>VLOOKUP(A623,РАСЧЕТ!B:S,18,0)</f>
        <v>0.81999999999999673</v>
      </c>
      <c r="Y623" s="27">
        <f t="shared" si="265"/>
        <v>0</v>
      </c>
      <c r="AB623" s="27">
        <f>J623</f>
        <v>17.361999999999998</v>
      </c>
      <c r="AC623" s="27">
        <f t="shared" si="284"/>
        <v>17.445</v>
      </c>
    </row>
    <row r="624" spans="1:29" x14ac:dyDescent="0.3">
      <c r="A624" s="69" t="s">
        <v>202</v>
      </c>
      <c r="B624" s="138">
        <v>78.400000000000006</v>
      </c>
      <c r="C624" s="137">
        <v>5.5330000000000004</v>
      </c>
      <c r="D624" s="137"/>
      <c r="E624" s="137"/>
      <c r="F624" s="137"/>
      <c r="G624" s="137"/>
      <c r="H624" s="137">
        <f t="shared" ref="H624:H629" si="285">B624*$H$797</f>
        <v>2.5094774904637491</v>
      </c>
      <c r="I624" s="137">
        <f t="shared" si="263"/>
        <v>2.5094774904637491</v>
      </c>
      <c r="J624" s="137">
        <f t="shared" si="262"/>
        <v>8.0424774904637495</v>
      </c>
      <c r="K624" s="137"/>
      <c r="L624" s="137">
        <f>VLOOKUP(A624,'Показ 16.11'!$B$2:$D$742,3,0)</f>
        <v>6.9089999999999998</v>
      </c>
      <c r="M624" s="137" t="str">
        <f>VLOOKUP(A624,'31.12ЛК ПОКАЗ'!$B$15:$H$1504,7,0)</f>
        <v>-</v>
      </c>
      <c r="N624" s="137">
        <v>7.1</v>
      </c>
      <c r="O624" s="137">
        <f t="shared" ref="O624:O629" si="286">N624</f>
        <v>7.1</v>
      </c>
      <c r="P624" s="137">
        <f t="shared" si="281"/>
        <v>0.19099999999999984</v>
      </c>
      <c r="Q624" s="137">
        <f t="shared" si="282"/>
        <v>78.400000000000006</v>
      </c>
      <c r="R624" s="137"/>
      <c r="S624" s="137">
        <f t="shared" si="264"/>
        <v>0.19099999999999984</v>
      </c>
      <c r="T624" s="136">
        <f t="shared" si="283"/>
        <v>7.1</v>
      </c>
      <c r="U624" s="75"/>
      <c r="W624" s="27"/>
      <c r="X624">
        <f>VLOOKUP(A624,РАСЧЕТ!B:S,18,0)</f>
        <v>2.5094774904637491</v>
      </c>
      <c r="Y624" s="27">
        <f t="shared" si="265"/>
        <v>0</v>
      </c>
      <c r="AB624" t="s">
        <v>4007</v>
      </c>
      <c r="AC624" s="27">
        <f t="shared" si="284"/>
        <v>7.1</v>
      </c>
    </row>
    <row r="625" spans="1:29" x14ac:dyDescent="0.3">
      <c r="A625" s="69" t="s">
        <v>2396</v>
      </c>
      <c r="B625" s="138">
        <v>62.5</v>
      </c>
      <c r="C625" s="137">
        <v>8.7759999999999998</v>
      </c>
      <c r="D625" s="137"/>
      <c r="E625" s="137"/>
      <c r="F625" s="137"/>
      <c r="G625" s="137"/>
      <c r="H625" s="137">
        <f t="shared" si="285"/>
        <v>2.0005400912497997</v>
      </c>
      <c r="I625" s="137">
        <f t="shared" si="263"/>
        <v>2.0005400912497997</v>
      </c>
      <c r="J625" s="137">
        <f t="shared" si="262"/>
        <v>10.7765400912498</v>
      </c>
      <c r="K625" s="137"/>
      <c r="L625" s="137">
        <f>VLOOKUP(A625,'Показ 16.11'!$B$2:$D$742,3,0)</f>
        <v>11.137</v>
      </c>
      <c r="M625" s="137" t="str">
        <f>VLOOKUP(A625,'31.12ЛК ПОКАЗ'!$B$15:$H$1504,7,0)</f>
        <v>-</v>
      </c>
      <c r="N625" s="137">
        <f>VLOOKUP(A625,'Показ 31.12'!$B$2:$D$742,3,0)</f>
        <v>11.805</v>
      </c>
      <c r="O625" s="137">
        <f t="shared" si="286"/>
        <v>11.805</v>
      </c>
      <c r="P625" s="137">
        <f t="shared" si="281"/>
        <v>0.66799999999999926</v>
      </c>
      <c r="Q625" s="137">
        <f t="shared" si="282"/>
        <v>62.5</v>
      </c>
      <c r="R625" s="137"/>
      <c r="S625" s="137">
        <f t="shared" si="264"/>
        <v>0.66799999999999926</v>
      </c>
      <c r="T625" s="137">
        <f t="shared" si="283"/>
        <v>11.805</v>
      </c>
      <c r="U625" s="75"/>
      <c r="W625" s="27"/>
      <c r="X625">
        <f>VLOOKUP(A625,РАСЧЕТ!B:S,18,0)</f>
        <v>2.0005400912497997</v>
      </c>
      <c r="Y625" s="27">
        <f t="shared" si="265"/>
        <v>0</v>
      </c>
      <c r="AB625" t="s">
        <v>4007</v>
      </c>
      <c r="AC625" s="27">
        <f t="shared" si="284"/>
        <v>11.805</v>
      </c>
    </row>
    <row r="626" spans="1:29" x14ac:dyDescent="0.3">
      <c r="A626" s="69" t="s">
        <v>1092</v>
      </c>
      <c r="B626" s="138">
        <v>62.6</v>
      </c>
      <c r="C626" s="137">
        <v>8.532</v>
      </c>
      <c r="D626" s="137"/>
      <c r="E626" s="137"/>
      <c r="F626" s="137"/>
      <c r="G626" s="137"/>
      <c r="H626" s="137">
        <f t="shared" si="285"/>
        <v>2.0037409553957994</v>
      </c>
      <c r="I626" s="137">
        <f t="shared" si="263"/>
        <v>2.0037409553957994</v>
      </c>
      <c r="J626" s="137">
        <f t="shared" si="262"/>
        <v>10.535740955395799</v>
      </c>
      <c r="K626" s="137"/>
      <c r="L626" s="137">
        <f>VLOOKUP(A626,'Показ 16.11'!$B$2:$D$742,3,0)</f>
        <v>9.4949999999999992</v>
      </c>
      <c r="M626" s="137" t="str">
        <f>VLOOKUP(A626,'31.12ЛК ПОКАЗ'!$B$15:$H$1504,7,0)</f>
        <v>-</v>
      </c>
      <c r="N626" s="137">
        <f>VLOOKUP(A626,'Показ 31.12'!$B$2:$D$742,3,0)</f>
        <v>10.065</v>
      </c>
      <c r="O626" s="137">
        <f t="shared" si="286"/>
        <v>10.065</v>
      </c>
      <c r="P626" s="137">
        <f t="shared" si="281"/>
        <v>0.57000000000000028</v>
      </c>
      <c r="Q626" s="137">
        <f t="shared" si="282"/>
        <v>62.6</v>
      </c>
      <c r="R626" s="137"/>
      <c r="S626" s="137">
        <f t="shared" si="264"/>
        <v>0.57000000000000028</v>
      </c>
      <c r="T626" s="137">
        <f t="shared" si="283"/>
        <v>10.065</v>
      </c>
      <c r="U626" s="75"/>
      <c r="W626" s="27"/>
      <c r="X626">
        <f>VLOOKUP(A626,РАСЧЕТ!B:S,18,0)</f>
        <v>2.0037409553957994</v>
      </c>
      <c r="Y626" s="27">
        <f t="shared" si="265"/>
        <v>0</v>
      </c>
      <c r="AB626" t="s">
        <v>4007</v>
      </c>
      <c r="AC626" s="27">
        <f t="shared" si="284"/>
        <v>10.065</v>
      </c>
    </row>
    <row r="627" spans="1:29" x14ac:dyDescent="0.3">
      <c r="A627" s="69" t="s">
        <v>1054</v>
      </c>
      <c r="B627" s="138">
        <v>40.700000000000003</v>
      </c>
      <c r="C627" s="137">
        <v>11.047000000000001</v>
      </c>
      <c r="D627" s="137"/>
      <c r="E627" s="137"/>
      <c r="F627" s="137"/>
      <c r="G627" s="137"/>
      <c r="H627" s="137">
        <f t="shared" si="285"/>
        <v>1.3027517074218697</v>
      </c>
      <c r="I627" s="137">
        <f t="shared" si="263"/>
        <v>1.3027517074218697</v>
      </c>
      <c r="J627" s="137">
        <f t="shared" si="262"/>
        <v>12.34975170742187</v>
      </c>
      <c r="K627" s="137"/>
      <c r="L627" s="137">
        <f>VLOOKUP(A627,'Показ 16.11'!$B$2:$D$742,3,0)</f>
        <v>14.935</v>
      </c>
      <c r="M627" s="137">
        <f>VLOOKUP(A627,'31.12ЛК ПОКАЗ'!$B$15:$H$1504,7,0)</f>
        <v>14.972</v>
      </c>
      <c r="N627" s="137">
        <f>VLOOKUP(A627,'Показ 31.12'!$B$2:$D$742,3,0)</f>
        <v>15.831</v>
      </c>
      <c r="O627" s="137">
        <f t="shared" si="286"/>
        <v>15.831</v>
      </c>
      <c r="P627" s="137">
        <f t="shared" si="281"/>
        <v>0.89599999999999902</v>
      </c>
      <c r="Q627" s="137">
        <f t="shared" si="282"/>
        <v>40.700000000000003</v>
      </c>
      <c r="R627" s="137"/>
      <c r="S627" s="137">
        <f t="shared" si="264"/>
        <v>0.89599999999999902</v>
      </c>
      <c r="T627" s="137">
        <f t="shared" si="283"/>
        <v>15.831</v>
      </c>
      <c r="U627" s="75"/>
      <c r="W627" s="27"/>
      <c r="X627">
        <f>VLOOKUP(A627,РАСЧЕТ!B:S,18,0)</f>
        <v>1.3027517074218697</v>
      </c>
      <c r="Y627" s="27">
        <f t="shared" si="265"/>
        <v>0</v>
      </c>
      <c r="AB627" t="s">
        <v>4007</v>
      </c>
      <c r="AC627" s="27">
        <f t="shared" si="284"/>
        <v>15.831</v>
      </c>
    </row>
    <row r="628" spans="1:29" x14ac:dyDescent="0.3">
      <c r="A628" s="69" t="s">
        <v>2288</v>
      </c>
      <c r="B628" s="138">
        <v>79.400000000000006</v>
      </c>
      <c r="C628" s="137">
        <v>11.718</v>
      </c>
      <c r="D628" s="137"/>
      <c r="E628" s="137"/>
      <c r="F628" s="137"/>
      <c r="G628" s="137"/>
      <c r="H628" s="137">
        <f t="shared" si="285"/>
        <v>2.5414861319237456</v>
      </c>
      <c r="I628" s="137">
        <f t="shared" si="263"/>
        <v>2.5414861319237456</v>
      </c>
      <c r="J628" s="137">
        <f t="shared" si="262"/>
        <v>14.259486131923746</v>
      </c>
      <c r="K628" s="137"/>
      <c r="L628" s="137">
        <f>VLOOKUP(A628,'Показ 16.11'!$B$2:$D$742,3,0)</f>
        <v>19.899000000000001</v>
      </c>
      <c r="M628" s="137" t="str">
        <f>VLOOKUP(A628,'31.12ЛК ПОКАЗ'!$B$15:$H$1504,7,0)</f>
        <v>-</v>
      </c>
      <c r="N628" s="137">
        <f>VLOOKUP(A628,'Показ 31.12'!$B$2:$D$742,3,0)</f>
        <v>21.093</v>
      </c>
      <c r="O628" s="137">
        <f t="shared" si="286"/>
        <v>21.093</v>
      </c>
      <c r="P628" s="137">
        <f t="shared" si="281"/>
        <v>1.1939999999999991</v>
      </c>
      <c r="Q628" s="137">
        <f t="shared" si="282"/>
        <v>79.400000000000006</v>
      </c>
      <c r="R628" s="137"/>
      <c r="S628" s="137">
        <f t="shared" si="264"/>
        <v>1.1939999999999991</v>
      </c>
      <c r="T628" s="137">
        <f t="shared" si="283"/>
        <v>21.093</v>
      </c>
      <c r="U628" s="75"/>
      <c r="W628" s="27"/>
      <c r="X628">
        <f>VLOOKUP(A628,РАСЧЕТ!B:S,18,0)</f>
        <v>2.5414861319237456</v>
      </c>
      <c r="Y628" s="27">
        <f t="shared" si="265"/>
        <v>0</v>
      </c>
      <c r="AB628" t="s">
        <v>4007</v>
      </c>
      <c r="AC628" s="27">
        <f t="shared" si="284"/>
        <v>21.093</v>
      </c>
    </row>
    <row r="629" spans="1:29" x14ac:dyDescent="0.3">
      <c r="A629" s="69" t="s">
        <v>759</v>
      </c>
      <c r="B629" s="138">
        <v>62.5</v>
      </c>
      <c r="C629" s="137">
        <v>12.45</v>
      </c>
      <c r="D629" s="137"/>
      <c r="E629" s="137"/>
      <c r="F629" s="137"/>
      <c r="G629" s="137"/>
      <c r="H629" s="137">
        <f t="shared" si="285"/>
        <v>2.0005400912497997</v>
      </c>
      <c r="I629" s="137">
        <f t="shared" si="263"/>
        <v>2.0005400912497997</v>
      </c>
      <c r="J629" s="137">
        <f t="shared" si="262"/>
        <v>14.450540091249799</v>
      </c>
      <c r="K629" s="137"/>
      <c r="L629" s="137">
        <f>VLOOKUP(A629,'Показ 16.11'!$B$2:$D$742,3,0)</f>
        <v>17.317</v>
      </c>
      <c r="M629" s="137" t="str">
        <f>VLOOKUP(A629,'31.12ЛК ПОКАЗ'!$B$15:$H$1504,7,0)</f>
        <v>-</v>
      </c>
      <c r="N629" s="137">
        <f>VLOOKUP(A629,'Показ 31.12'!$B$2:$D$742,3,0)</f>
        <v>18.356000000000002</v>
      </c>
      <c r="O629" s="137">
        <f t="shared" si="286"/>
        <v>18.356000000000002</v>
      </c>
      <c r="P629" s="137">
        <f t="shared" si="281"/>
        <v>1.0390000000000015</v>
      </c>
      <c r="Q629" s="137">
        <f t="shared" si="282"/>
        <v>62.5</v>
      </c>
      <c r="R629" s="137"/>
      <c r="S629" s="137">
        <f t="shared" si="264"/>
        <v>1.0390000000000015</v>
      </c>
      <c r="T629" s="137">
        <f t="shared" si="283"/>
        <v>18.356000000000002</v>
      </c>
      <c r="U629" s="75"/>
      <c r="W629" s="27"/>
      <c r="X629">
        <f>VLOOKUP(A629,РАСЧЕТ!B:S,18,0)</f>
        <v>2.0005400912497997</v>
      </c>
      <c r="Y629" s="27">
        <f t="shared" si="265"/>
        <v>0</v>
      </c>
      <c r="AB629" t="s">
        <v>4007</v>
      </c>
      <c r="AC629" s="27">
        <f t="shared" si="284"/>
        <v>18.356000000000002</v>
      </c>
    </row>
    <row r="630" spans="1:29" x14ac:dyDescent="0.3">
      <c r="A630" s="69" t="s">
        <v>2340</v>
      </c>
      <c r="B630" s="138">
        <v>62.6</v>
      </c>
      <c r="C630" s="137">
        <v>6.4450000000000003</v>
      </c>
      <c r="D630" s="137">
        <f>VLOOKUP(A630,'31.03ЛК ПОКАЗ'!$B$15:$J$1504,9,0)</f>
        <v>8.0890000000000004</v>
      </c>
      <c r="E630" s="137">
        <f>D630</f>
        <v>8.0890000000000004</v>
      </c>
      <c r="F630" s="137">
        <f>E630-C630</f>
        <v>1.6440000000000001</v>
      </c>
      <c r="G630" s="137">
        <f>B630</f>
        <v>62.6</v>
      </c>
      <c r="H630" s="137"/>
      <c r="I630" s="137">
        <f t="shared" si="263"/>
        <v>1.6440000000000001</v>
      </c>
      <c r="J630" s="137">
        <f t="shared" si="262"/>
        <v>8.0890000000000004</v>
      </c>
      <c r="K630" s="137"/>
      <c r="L630" s="137">
        <f>VLOOKUP(A630,'Показ 16.11'!$B$2:$D$742,3,0)</f>
        <v>9.3109999999999999</v>
      </c>
      <c r="M630" s="137">
        <f>VLOOKUP(A630,'31.12ЛК ПОКАЗ'!$B$15:$H$1504,7,0)</f>
        <v>9.4710000000000001</v>
      </c>
      <c r="N630" s="137">
        <f>VLOOKUP(A630,'Показ 31.12'!$B$2:$D$742,3,0)</f>
        <v>9.8699999999999992</v>
      </c>
      <c r="O630" s="137">
        <f>M630</f>
        <v>9.4710000000000001</v>
      </c>
      <c r="P630" s="137">
        <f t="shared" si="281"/>
        <v>0.16000000000000014</v>
      </c>
      <c r="Q630" s="137">
        <f t="shared" si="282"/>
        <v>62.6</v>
      </c>
      <c r="R630" s="137"/>
      <c r="S630" s="137">
        <f t="shared" si="264"/>
        <v>0.16000000000000014</v>
      </c>
      <c r="T630" s="137">
        <f t="shared" si="283"/>
        <v>9.4710000000000001</v>
      </c>
      <c r="U630" s="75"/>
      <c r="W630" s="27"/>
      <c r="X630">
        <f>VLOOKUP(A630,РАСЧЕТ!B:S,18,0)</f>
        <v>1.6440000000000001</v>
      </c>
      <c r="Y630" s="27">
        <f t="shared" si="265"/>
        <v>0</v>
      </c>
      <c r="AB630" s="27">
        <f t="shared" ref="AB630:AB632" si="287">J630</f>
        <v>8.0890000000000004</v>
      </c>
      <c r="AC630" s="27">
        <f t="shared" si="284"/>
        <v>9.4710000000000001</v>
      </c>
    </row>
    <row r="631" spans="1:29" x14ac:dyDescent="0.3">
      <c r="A631" s="69" t="s">
        <v>2450</v>
      </c>
      <c r="B631" s="138">
        <v>40.700000000000003</v>
      </c>
      <c r="C631" s="137">
        <v>10.131</v>
      </c>
      <c r="D631" s="137">
        <f>VLOOKUP(A631,'31.03ЛК ПОКАЗ'!$B$15:$J$1504,9,0)</f>
        <v>12.513</v>
      </c>
      <c r="E631" s="137">
        <f>D631</f>
        <v>12.513</v>
      </c>
      <c r="F631" s="137">
        <f>E631-C631</f>
        <v>2.3819999999999997</v>
      </c>
      <c r="G631" s="137">
        <f>B631</f>
        <v>40.700000000000003</v>
      </c>
      <c r="H631" s="137"/>
      <c r="I631" s="137">
        <f t="shared" si="263"/>
        <v>2.3819999999999997</v>
      </c>
      <c r="J631" s="137">
        <f t="shared" si="262"/>
        <v>12.513</v>
      </c>
      <c r="K631" s="137"/>
      <c r="L631" s="137">
        <f>VLOOKUP(A631,'Показ 16.11'!$B$2:$D$742,3,0)</f>
        <v>13.885999999999999</v>
      </c>
      <c r="M631" s="137" t="str">
        <f>VLOOKUP(A631,'31.12ЛК ПОКАЗ'!$B$15:$H$1504,7,0)</f>
        <v>-</v>
      </c>
      <c r="N631" s="137">
        <f>VLOOKUP(A631,'Показ 31.12'!$B$2:$D$742,3,0)</f>
        <v>14.718999999999999</v>
      </c>
      <c r="O631" s="137">
        <f>N631</f>
        <v>14.718999999999999</v>
      </c>
      <c r="P631" s="137">
        <f t="shared" si="281"/>
        <v>0.83300000000000018</v>
      </c>
      <c r="Q631" s="137">
        <f t="shared" si="282"/>
        <v>40.700000000000003</v>
      </c>
      <c r="R631" s="137"/>
      <c r="S631" s="137">
        <f t="shared" si="264"/>
        <v>0.83300000000000018</v>
      </c>
      <c r="T631" s="137">
        <f t="shared" si="283"/>
        <v>14.718999999999999</v>
      </c>
      <c r="U631" s="75"/>
      <c r="W631" s="27"/>
      <c r="X631">
        <f>VLOOKUP(A631,РАСЧЕТ!B:S,18,0)</f>
        <v>2.3819999999999997</v>
      </c>
      <c r="Y631" s="27">
        <f t="shared" si="265"/>
        <v>0</v>
      </c>
      <c r="AB631" s="27">
        <f t="shared" si="287"/>
        <v>12.513</v>
      </c>
      <c r="AC631" s="27">
        <f t="shared" si="284"/>
        <v>14.718999999999999</v>
      </c>
    </row>
    <row r="632" spans="1:29" x14ac:dyDescent="0.3">
      <c r="A632" s="69" t="s">
        <v>1342</v>
      </c>
      <c r="B632" s="138">
        <v>79.400000000000006</v>
      </c>
      <c r="C632" s="137">
        <v>14.675000000000001</v>
      </c>
      <c r="D632" s="137">
        <f>VLOOKUP(A632,'31.03ЛК ПОКАЗ'!$B$15:$J$1504,9,0)</f>
        <v>18.146000000000001</v>
      </c>
      <c r="E632" s="137">
        <f>D632</f>
        <v>18.146000000000001</v>
      </c>
      <c r="F632" s="137">
        <f>E632-C632</f>
        <v>3.4710000000000001</v>
      </c>
      <c r="G632" s="137">
        <f>B632</f>
        <v>79.400000000000006</v>
      </c>
      <c r="H632" s="137"/>
      <c r="I632" s="137">
        <f t="shared" si="263"/>
        <v>3.4710000000000001</v>
      </c>
      <c r="J632" s="137">
        <f t="shared" si="262"/>
        <v>18.146000000000001</v>
      </c>
      <c r="K632" s="137"/>
      <c r="L632" s="137">
        <f>VLOOKUP(A632,'Показ 16.11'!$B$2:$D$742,3,0)</f>
        <v>20.67</v>
      </c>
      <c r="M632" s="137">
        <f>VLOOKUP(A632,'31.12ЛК ПОКАЗ'!$B$15:$H$1504,7,0)</f>
        <v>21.190999999999999</v>
      </c>
      <c r="N632" s="137">
        <f>VLOOKUP(A632,'Показ 31.12'!$B$2:$D$742,3,0)</f>
        <v>21.91</v>
      </c>
      <c r="O632" s="137">
        <f>N632</f>
        <v>21.91</v>
      </c>
      <c r="P632" s="137">
        <f t="shared" si="281"/>
        <v>1.2399999999999984</v>
      </c>
      <c r="Q632" s="137">
        <f t="shared" si="282"/>
        <v>79.400000000000006</v>
      </c>
      <c r="R632" s="137"/>
      <c r="S632" s="137">
        <f t="shared" si="264"/>
        <v>1.2399999999999984</v>
      </c>
      <c r="T632" s="137">
        <f t="shared" si="283"/>
        <v>21.91</v>
      </c>
      <c r="U632" s="75"/>
      <c r="W632" s="27"/>
      <c r="X632">
        <f>VLOOKUP(A632,РАСЧЕТ!B:S,18,0)</f>
        <v>3.4710000000000001</v>
      </c>
      <c r="Y632" s="27">
        <f t="shared" si="265"/>
        <v>0</v>
      </c>
      <c r="AB632" s="27">
        <f t="shared" si="287"/>
        <v>18.146000000000001</v>
      </c>
      <c r="AC632" s="27">
        <f t="shared" si="284"/>
        <v>21.91</v>
      </c>
    </row>
    <row r="633" spans="1:29" x14ac:dyDescent="0.3">
      <c r="A633" s="100" t="s">
        <v>1647</v>
      </c>
      <c r="B633" s="138">
        <v>62.5</v>
      </c>
      <c r="C633" s="137">
        <v>1E-3</v>
      </c>
      <c r="D633" s="137"/>
      <c r="E633" s="137"/>
      <c r="F633" s="137"/>
      <c r="G633" s="137"/>
      <c r="H633" s="137">
        <f>B633*$H$797</f>
        <v>2.0005400912497997</v>
      </c>
      <c r="I633" s="137">
        <f t="shared" si="263"/>
        <v>2.0005400912497997</v>
      </c>
      <c r="J633" s="137">
        <f t="shared" si="262"/>
        <v>2.0015400912497996</v>
      </c>
      <c r="K633" s="137"/>
      <c r="L633" s="137"/>
      <c r="M633" s="137"/>
      <c r="N633" s="137"/>
      <c r="O633" s="137"/>
      <c r="P633" s="137"/>
      <c r="Q633" s="137"/>
      <c r="R633" s="137">
        <f>B633*$R$797</f>
        <v>0.87964718599054192</v>
      </c>
      <c r="S633" s="137">
        <f t="shared" si="264"/>
        <v>0.87964718599054192</v>
      </c>
      <c r="T633" s="137">
        <f>S633+J633</f>
        <v>2.8811872772403415</v>
      </c>
      <c r="U633" s="75"/>
      <c r="W633" s="27"/>
      <c r="X633">
        <f>VLOOKUP(A633,РАСЧЕТ!B:S,18,0)</f>
        <v>2.0005400912497997</v>
      </c>
      <c r="Y633" s="27">
        <f t="shared" si="265"/>
        <v>0</v>
      </c>
      <c r="AB633" t="s">
        <v>4007</v>
      </c>
      <c r="AC633" t="s">
        <v>4007</v>
      </c>
    </row>
    <row r="634" spans="1:29" x14ac:dyDescent="0.3">
      <c r="A634" s="69" t="s">
        <v>1740</v>
      </c>
      <c r="B634" s="138">
        <v>62.6</v>
      </c>
      <c r="C634" s="137">
        <v>10.377000000000001</v>
      </c>
      <c r="D634" s="137"/>
      <c r="E634" s="137"/>
      <c r="F634" s="137"/>
      <c r="G634" s="137"/>
      <c r="H634" s="137">
        <f>B634*$H$797</f>
        <v>2.0037409553957994</v>
      </c>
      <c r="I634" s="137">
        <f t="shared" si="263"/>
        <v>2.0037409553957994</v>
      </c>
      <c r="J634" s="137">
        <f t="shared" si="262"/>
        <v>12.380740955395801</v>
      </c>
      <c r="K634" s="137"/>
      <c r="L634" s="137">
        <f>VLOOKUP(A634,'Показ 16.11'!$B$2:$D$742,3,0)</f>
        <v>16.134</v>
      </c>
      <c r="M634" s="137" t="str">
        <f>VLOOKUP(A634,'31.12ЛК ПОКАЗ'!$B$15:$H$1504,7,0)</f>
        <v>-</v>
      </c>
      <c r="N634" s="137">
        <f>VLOOKUP(A634,'Показ 31.12'!$B$2:$D$742,3,0)</f>
        <v>17.103000000000002</v>
      </c>
      <c r="O634" s="137">
        <f>N634</f>
        <v>17.103000000000002</v>
      </c>
      <c r="P634" s="137">
        <f t="shared" ref="P634:P654" si="288">O634-L634</f>
        <v>0.96900000000000119</v>
      </c>
      <c r="Q634" s="137">
        <f t="shared" ref="Q634:Q654" si="289">B634</f>
        <v>62.6</v>
      </c>
      <c r="R634" s="137"/>
      <c r="S634" s="137">
        <f t="shared" si="264"/>
        <v>0.96900000000000119</v>
      </c>
      <c r="T634" s="137">
        <f t="shared" ref="T634:T654" si="290">L634+S634</f>
        <v>17.103000000000002</v>
      </c>
      <c r="U634" s="75"/>
      <c r="W634" s="27"/>
      <c r="X634">
        <f>VLOOKUP(A634,РАСЧЕТ!B:S,18,0)</f>
        <v>2.0037409553957994</v>
      </c>
      <c r="Y634" s="27">
        <f t="shared" si="265"/>
        <v>0</v>
      </c>
      <c r="AB634" t="s">
        <v>4007</v>
      </c>
      <c r="AC634" s="27">
        <f t="shared" ref="AC634:AC654" si="291">T634</f>
        <v>17.103000000000002</v>
      </c>
    </row>
    <row r="635" spans="1:29" x14ac:dyDescent="0.3">
      <c r="A635" s="69" t="s">
        <v>244</v>
      </c>
      <c r="B635" s="138">
        <v>72.599999999999994</v>
      </c>
      <c r="C635" s="137">
        <v>1E-3</v>
      </c>
      <c r="D635" s="137">
        <f>VLOOKUP(A635,'31.03ЛК ПОКАЗ'!$B$15:$J$1504,9,0)</f>
        <v>1E-3</v>
      </c>
      <c r="E635" s="137">
        <f>D635</f>
        <v>1E-3</v>
      </c>
      <c r="F635" s="137">
        <f>E635-C635</f>
        <v>0</v>
      </c>
      <c r="G635" s="137">
        <f>B635</f>
        <v>72.599999999999994</v>
      </c>
      <c r="H635" s="137"/>
      <c r="I635" s="137">
        <f t="shared" si="263"/>
        <v>0</v>
      </c>
      <c r="J635" s="137">
        <f t="shared" si="262"/>
        <v>1E-3</v>
      </c>
      <c r="K635" s="137"/>
      <c r="L635" s="137">
        <f>VLOOKUP(A635,'Показ 16.11'!$B$2:$D$742,3,0)</f>
        <v>4.7430000000000003</v>
      </c>
      <c r="M635" s="137" t="str">
        <f>VLOOKUP(A635,'31.12ЛК ПОКАЗ'!$B$15:$H$1504,7,0)</f>
        <v>-</v>
      </c>
      <c r="N635" s="137">
        <f>VLOOKUP(A635,'Показ 31.12'!$B$2:$D$742,3,0)</f>
        <v>5.0279999999999996</v>
      </c>
      <c r="O635" s="137">
        <f>N635</f>
        <v>5.0279999999999996</v>
      </c>
      <c r="P635" s="137">
        <f t="shared" si="288"/>
        <v>0.28499999999999925</v>
      </c>
      <c r="Q635" s="137">
        <f t="shared" si="289"/>
        <v>72.599999999999994</v>
      </c>
      <c r="R635" s="137"/>
      <c r="S635" s="137">
        <f t="shared" si="264"/>
        <v>0.28499999999999925</v>
      </c>
      <c r="T635" s="137">
        <f t="shared" si="290"/>
        <v>5.0279999999999996</v>
      </c>
      <c r="U635" s="75"/>
      <c r="W635" s="27"/>
      <c r="X635">
        <f>VLOOKUP(A635,РАСЧЕТ!B:S,18,0)</f>
        <v>0</v>
      </c>
      <c r="Y635" s="27">
        <f t="shared" si="265"/>
        <v>0</v>
      </c>
      <c r="AB635" s="27">
        <f t="shared" ref="AB635:AB639" si="292">J635</f>
        <v>1E-3</v>
      </c>
      <c r="AC635" s="27">
        <f t="shared" si="291"/>
        <v>5.0279999999999996</v>
      </c>
    </row>
    <row r="636" spans="1:29" x14ac:dyDescent="0.3">
      <c r="A636" s="69" t="s">
        <v>765</v>
      </c>
      <c r="B636" s="138">
        <v>40.700000000000003</v>
      </c>
      <c r="C636" s="137">
        <v>9.0860000000000003</v>
      </c>
      <c r="D636" s="137">
        <f>VLOOKUP(A636,'31.03ЛК ПОКАЗ'!$B$15:$J$1504,9,0)</f>
        <v>11.65</v>
      </c>
      <c r="E636" s="137">
        <f>D636</f>
        <v>11.65</v>
      </c>
      <c r="F636" s="137">
        <f>E636-C636</f>
        <v>2.5640000000000001</v>
      </c>
      <c r="G636" s="137">
        <f>B636</f>
        <v>40.700000000000003</v>
      </c>
      <c r="H636" s="137"/>
      <c r="I636" s="137">
        <f t="shared" si="263"/>
        <v>2.5640000000000001</v>
      </c>
      <c r="J636" s="137">
        <f t="shared" si="262"/>
        <v>11.65</v>
      </c>
      <c r="K636" s="137"/>
      <c r="L636" s="137">
        <f>VLOOKUP(A636,'Показ 16.11'!$B$2:$D$742,3,0)</f>
        <v>11.965999999999999</v>
      </c>
      <c r="M636" s="137" t="str">
        <f>VLOOKUP(A636,'31.12ЛК ПОКАЗ'!$B$15:$H$1504,7,0)</f>
        <v>-</v>
      </c>
      <c r="N636" s="137">
        <f>VLOOKUP(A636,'Показ 31.12'!$B$2:$D$742,3,0)</f>
        <v>12.683999999999999</v>
      </c>
      <c r="O636" s="137">
        <f>N636</f>
        <v>12.683999999999999</v>
      </c>
      <c r="P636" s="137">
        <f t="shared" si="288"/>
        <v>0.71799999999999997</v>
      </c>
      <c r="Q636" s="137">
        <f t="shared" si="289"/>
        <v>40.700000000000003</v>
      </c>
      <c r="R636" s="137"/>
      <c r="S636" s="137">
        <f t="shared" si="264"/>
        <v>0.71799999999999997</v>
      </c>
      <c r="T636" s="137">
        <f t="shared" si="290"/>
        <v>12.683999999999999</v>
      </c>
      <c r="U636" s="75"/>
      <c r="W636" s="27"/>
      <c r="X636">
        <f>VLOOKUP(A636,РАСЧЕТ!B:S,18,0)</f>
        <v>2.5640000000000001</v>
      </c>
      <c r="Y636" s="27">
        <f t="shared" si="265"/>
        <v>0</v>
      </c>
      <c r="AB636" s="27">
        <f t="shared" si="292"/>
        <v>11.65</v>
      </c>
      <c r="AC636" s="27">
        <f t="shared" si="291"/>
        <v>12.683999999999999</v>
      </c>
    </row>
    <row r="637" spans="1:29" x14ac:dyDescent="0.3">
      <c r="A637" s="69" t="s">
        <v>1076</v>
      </c>
      <c r="B637" s="138">
        <v>79.400000000000006</v>
      </c>
      <c r="C637" s="137">
        <v>1E-3</v>
      </c>
      <c r="D637" s="137">
        <f>VLOOKUP(A637,'31.03ЛК ПОКАЗ'!$B$15:$J$1504,9,0)</f>
        <v>1E-3</v>
      </c>
      <c r="E637" s="137">
        <f>D637</f>
        <v>1E-3</v>
      </c>
      <c r="F637" s="137">
        <f>E637-C637</f>
        <v>0</v>
      </c>
      <c r="G637" s="137">
        <f>B637</f>
        <v>79.400000000000006</v>
      </c>
      <c r="H637" s="137"/>
      <c r="I637" s="137">
        <f t="shared" si="263"/>
        <v>0</v>
      </c>
      <c r="J637" s="137">
        <f t="shared" si="262"/>
        <v>1E-3</v>
      </c>
      <c r="K637" s="137"/>
      <c r="L637" s="137">
        <v>1E-3</v>
      </c>
      <c r="M637" s="137">
        <f>VLOOKUP(A637,'31.12ЛК ПОКАЗ'!$B$15:$H$1504,7,0)</f>
        <v>1E-3</v>
      </c>
      <c r="N637" s="137">
        <v>1E-3</v>
      </c>
      <c r="O637" s="137">
        <f>N637</f>
        <v>1E-3</v>
      </c>
      <c r="P637" s="137">
        <f t="shared" si="288"/>
        <v>0</v>
      </c>
      <c r="Q637" s="137">
        <f t="shared" si="289"/>
        <v>79.400000000000006</v>
      </c>
      <c r="R637" s="137"/>
      <c r="S637" s="137">
        <f t="shared" si="264"/>
        <v>0</v>
      </c>
      <c r="T637" s="137">
        <f t="shared" si="290"/>
        <v>1E-3</v>
      </c>
      <c r="U637" s="75"/>
      <c r="W637" s="27"/>
      <c r="X637">
        <f>VLOOKUP(A637,РАСЧЕТ!B:S,18,0)</f>
        <v>0</v>
      </c>
      <c r="Y637" s="27">
        <f t="shared" si="265"/>
        <v>0</v>
      </c>
      <c r="AB637" s="27">
        <f t="shared" si="292"/>
        <v>1E-3</v>
      </c>
      <c r="AC637" s="27">
        <f t="shared" si="291"/>
        <v>1E-3</v>
      </c>
    </row>
    <row r="638" spans="1:29" s="157" customFormat="1" x14ac:dyDescent="0.3">
      <c r="A638" s="153" t="s">
        <v>632</v>
      </c>
      <c r="B638" s="154">
        <v>62.5</v>
      </c>
      <c r="C638" s="155">
        <v>5.1750000000000007</v>
      </c>
      <c r="D638" s="155">
        <v>5.1750000000000007</v>
      </c>
      <c r="E638" s="155">
        <f>D638</f>
        <v>5.1750000000000007</v>
      </c>
      <c r="F638" s="155">
        <f>E638-C638</f>
        <v>0</v>
      </c>
      <c r="G638" s="155">
        <f>B638</f>
        <v>62.5</v>
      </c>
      <c r="H638" s="155"/>
      <c r="I638" s="137">
        <f t="shared" si="263"/>
        <v>0</v>
      </c>
      <c r="J638" s="155">
        <f t="shared" si="262"/>
        <v>5.1750000000000007</v>
      </c>
      <c r="K638" s="155"/>
      <c r="L638" s="155">
        <v>5.1750000000000007</v>
      </c>
      <c r="M638" s="155">
        <v>5.1750000000000007</v>
      </c>
      <c r="N638" s="155">
        <f>VLOOKUP(A638,'Показ 31.12'!$B$2:$D$742,3,0)</f>
        <v>22.582000000000001</v>
      </c>
      <c r="O638" s="155">
        <f>M638</f>
        <v>5.1750000000000007</v>
      </c>
      <c r="P638" s="155">
        <f t="shared" si="288"/>
        <v>0</v>
      </c>
      <c r="Q638" s="155">
        <f t="shared" si="289"/>
        <v>62.5</v>
      </c>
      <c r="R638" s="155"/>
      <c r="S638" s="137">
        <f t="shared" si="264"/>
        <v>0</v>
      </c>
      <c r="T638" s="155">
        <f t="shared" si="290"/>
        <v>5.1750000000000007</v>
      </c>
      <c r="U638" s="156"/>
      <c r="W638" s="155"/>
      <c r="X638">
        <f>VLOOKUP(A638,РАСЧЕТ!B:S,18,0)</f>
        <v>0</v>
      </c>
      <c r="Y638" s="27">
        <f t="shared" si="265"/>
        <v>0</v>
      </c>
      <c r="AB638" s="27">
        <f t="shared" si="292"/>
        <v>5.1750000000000007</v>
      </c>
      <c r="AC638" s="27">
        <f t="shared" si="291"/>
        <v>5.1750000000000007</v>
      </c>
    </row>
    <row r="639" spans="1:29" x14ac:dyDescent="0.3">
      <c r="A639" s="69" t="s">
        <v>1344</v>
      </c>
      <c r="B639" s="138">
        <v>62.6</v>
      </c>
      <c r="C639" s="137">
        <v>13.198</v>
      </c>
      <c r="D639" s="137">
        <f>VLOOKUP(A639,'31.03ЛК ПОКАЗ'!$B$15:$J$1504,9,0)</f>
        <v>16.463000000000001</v>
      </c>
      <c r="E639" s="137">
        <f>D639</f>
        <v>16.463000000000001</v>
      </c>
      <c r="F639" s="137">
        <f>E639-C639</f>
        <v>3.2650000000000006</v>
      </c>
      <c r="G639" s="137">
        <f>B639</f>
        <v>62.6</v>
      </c>
      <c r="H639" s="137"/>
      <c r="I639" s="137">
        <f t="shared" si="263"/>
        <v>3.2650000000000006</v>
      </c>
      <c r="J639" s="137">
        <f t="shared" si="262"/>
        <v>16.463000000000001</v>
      </c>
      <c r="K639" s="137"/>
      <c r="L639" s="137">
        <f>VLOOKUP(A639,'Показ 16.11'!$B$2:$D$742,3,0)</f>
        <v>19.065999999999999</v>
      </c>
      <c r="M639" s="137">
        <f>VLOOKUP(A639,'31.12ЛК ПОКАЗ'!$B$15:$H$1504,7,0)</f>
        <v>19.413</v>
      </c>
      <c r="N639" s="137">
        <f>VLOOKUP(A639,'Показ 31.12'!$B$2:$D$742,3,0)</f>
        <v>20.21</v>
      </c>
      <c r="O639" s="137">
        <f>M639</f>
        <v>19.413</v>
      </c>
      <c r="P639" s="137">
        <f t="shared" si="288"/>
        <v>0.34700000000000131</v>
      </c>
      <c r="Q639" s="137">
        <f t="shared" si="289"/>
        <v>62.6</v>
      </c>
      <c r="R639" s="137"/>
      <c r="S639" s="137">
        <f t="shared" si="264"/>
        <v>0.34700000000000131</v>
      </c>
      <c r="T639" s="137">
        <f t="shared" si="290"/>
        <v>19.413</v>
      </c>
      <c r="U639" s="75"/>
      <c r="W639" s="27"/>
      <c r="X639">
        <f>VLOOKUP(A639,РАСЧЕТ!B:S,18,0)</f>
        <v>3.2650000000000006</v>
      </c>
      <c r="Y639" s="27">
        <f t="shared" si="265"/>
        <v>0</v>
      </c>
      <c r="AB639" s="27">
        <f t="shared" si="292"/>
        <v>16.463000000000001</v>
      </c>
      <c r="AC639" s="27">
        <f t="shared" si="291"/>
        <v>19.413</v>
      </c>
    </row>
    <row r="640" spans="1:29" x14ac:dyDescent="0.3">
      <c r="A640" s="69" t="s">
        <v>767</v>
      </c>
      <c r="B640" s="138">
        <v>40.700000000000003</v>
      </c>
      <c r="C640" s="137">
        <v>11.766</v>
      </c>
      <c r="D640" s="137"/>
      <c r="E640" s="137"/>
      <c r="F640" s="137"/>
      <c r="G640" s="137"/>
      <c r="H640" s="137">
        <f>B640*$H$797</f>
        <v>1.3027517074218697</v>
      </c>
      <c r="I640" s="137">
        <f t="shared" si="263"/>
        <v>1.3027517074218697</v>
      </c>
      <c r="J640" s="137">
        <f t="shared" si="262"/>
        <v>13.068751707421869</v>
      </c>
      <c r="K640" s="137"/>
      <c r="L640" s="137">
        <f>VLOOKUP(A640,'Показ 16.11'!$B$2:$D$742,3,0)</f>
        <v>17.111000000000001</v>
      </c>
      <c r="M640" s="137" t="str">
        <f>VLOOKUP(A640,'31.12ЛК ПОКАЗ'!$B$15:$H$1504,7,0)</f>
        <v>-</v>
      </c>
      <c r="N640" s="137">
        <f>VLOOKUP(A640,'Показ 31.12'!$B$2:$D$742,3,0)</f>
        <v>18.138000000000002</v>
      </c>
      <c r="O640" s="137">
        <f t="shared" ref="O640:O649" si="293">N640</f>
        <v>18.138000000000002</v>
      </c>
      <c r="P640" s="137">
        <f t="shared" si="288"/>
        <v>1.027000000000001</v>
      </c>
      <c r="Q640" s="137">
        <f t="shared" si="289"/>
        <v>40.700000000000003</v>
      </c>
      <c r="R640" s="137"/>
      <c r="S640" s="137">
        <f t="shared" si="264"/>
        <v>1.027000000000001</v>
      </c>
      <c r="T640" s="137">
        <f t="shared" si="290"/>
        <v>18.138000000000002</v>
      </c>
      <c r="U640" s="75"/>
      <c r="W640" s="27"/>
      <c r="X640">
        <f>VLOOKUP(A640,РАСЧЕТ!B:S,18,0)</f>
        <v>1.3027517074218697</v>
      </c>
      <c r="Y640" s="27">
        <f t="shared" si="265"/>
        <v>0</v>
      </c>
      <c r="AB640" t="s">
        <v>4007</v>
      </c>
      <c r="AC640" s="27">
        <f t="shared" si="291"/>
        <v>18.138000000000002</v>
      </c>
    </row>
    <row r="641" spans="1:29" x14ac:dyDescent="0.3">
      <c r="A641" s="69" t="s">
        <v>1304</v>
      </c>
      <c r="B641" s="138">
        <v>79.400000000000006</v>
      </c>
      <c r="C641" s="137">
        <v>11.959</v>
      </c>
      <c r="D641" s="137"/>
      <c r="E641" s="137"/>
      <c r="F641" s="137"/>
      <c r="G641" s="137"/>
      <c r="H641" s="137">
        <f>B641*$H$797</f>
        <v>2.5414861319237456</v>
      </c>
      <c r="I641" s="137">
        <f t="shared" si="263"/>
        <v>2.5414861319237456</v>
      </c>
      <c r="J641" s="137">
        <f t="shared" si="262"/>
        <v>14.500486131923745</v>
      </c>
      <c r="K641" s="137"/>
      <c r="L641" s="137">
        <f>VLOOKUP(A641,'Показ 16.11'!$B$2:$D$742,3,0)</f>
        <v>15.407</v>
      </c>
      <c r="M641" s="137" t="str">
        <f>VLOOKUP(A641,'31.12ЛК ПОКАЗ'!$B$15:$H$1504,7,0)</f>
        <v>-</v>
      </c>
      <c r="N641" s="137">
        <f>VLOOKUP(A641,'Показ 31.12'!$B$2:$D$742,3,0)</f>
        <v>16.331</v>
      </c>
      <c r="O641" s="137">
        <f t="shared" si="293"/>
        <v>16.331</v>
      </c>
      <c r="P641" s="137">
        <f t="shared" si="288"/>
        <v>0.92399999999999949</v>
      </c>
      <c r="Q641" s="137">
        <f t="shared" si="289"/>
        <v>79.400000000000006</v>
      </c>
      <c r="R641" s="137"/>
      <c r="S641" s="137">
        <f t="shared" si="264"/>
        <v>0.92399999999999949</v>
      </c>
      <c r="T641" s="137">
        <f t="shared" si="290"/>
        <v>16.331</v>
      </c>
      <c r="U641" s="75"/>
      <c r="W641" s="27"/>
      <c r="X641">
        <f>VLOOKUP(A641,РАСЧЕТ!B:S,18,0)</f>
        <v>2.5414861319237456</v>
      </c>
      <c r="Y641" s="27">
        <f t="shared" si="265"/>
        <v>0</v>
      </c>
      <c r="AB641" t="s">
        <v>4007</v>
      </c>
      <c r="AC641" s="27">
        <f t="shared" si="291"/>
        <v>16.331</v>
      </c>
    </row>
    <row r="642" spans="1:29" x14ac:dyDescent="0.3">
      <c r="A642" s="69" t="s">
        <v>605</v>
      </c>
      <c r="B642" s="138">
        <v>62.5</v>
      </c>
      <c r="C642" s="137">
        <v>1E-3</v>
      </c>
      <c r="D642" s="137"/>
      <c r="E642" s="137"/>
      <c r="F642" s="137"/>
      <c r="G642" s="137"/>
      <c r="H642" s="137">
        <f>B642*$H$797</f>
        <v>2.0005400912497997</v>
      </c>
      <c r="I642" s="137">
        <f t="shared" si="263"/>
        <v>2.0005400912497997</v>
      </c>
      <c r="J642" s="137">
        <f t="shared" ref="J642:J705" si="294">C642+I642</f>
        <v>2.0015400912497996</v>
      </c>
      <c r="K642" s="137"/>
      <c r="L642" s="137">
        <f>VLOOKUP(A642,'Показ 16.11'!$B$2:$D$742,3,0)</f>
        <v>5.016</v>
      </c>
      <c r="M642" s="137" t="str">
        <f>VLOOKUP(A642,'31.12ЛК ПОКАЗ'!$B$15:$H$1504,7,0)</f>
        <v>-</v>
      </c>
      <c r="N642" s="137">
        <f>VLOOKUP(A642,'Показ 31.12'!$B$2:$D$742,3,0)</f>
        <v>5.3170000000000002</v>
      </c>
      <c r="O642" s="137">
        <f t="shared" si="293"/>
        <v>5.3170000000000002</v>
      </c>
      <c r="P642" s="137">
        <f t="shared" si="288"/>
        <v>0.30100000000000016</v>
      </c>
      <c r="Q642" s="137">
        <f t="shared" si="289"/>
        <v>62.5</v>
      </c>
      <c r="R642" s="137"/>
      <c r="S642" s="137">
        <f t="shared" si="264"/>
        <v>0.30100000000000016</v>
      </c>
      <c r="T642" s="137">
        <f t="shared" si="290"/>
        <v>5.3170000000000002</v>
      </c>
      <c r="U642" s="75"/>
      <c r="W642" s="27"/>
      <c r="X642">
        <f>VLOOKUP(A642,РАСЧЕТ!B:S,18,0)</f>
        <v>2.0005400912497997</v>
      </c>
      <c r="Y642" s="27">
        <f t="shared" si="265"/>
        <v>0</v>
      </c>
      <c r="AB642" t="s">
        <v>4007</v>
      </c>
      <c r="AC642" s="27">
        <f t="shared" si="291"/>
        <v>5.3170000000000002</v>
      </c>
    </row>
    <row r="643" spans="1:29" x14ac:dyDescent="0.3">
      <c r="A643" s="69" t="s">
        <v>1131</v>
      </c>
      <c r="B643" s="138">
        <v>62.6</v>
      </c>
      <c r="C643" s="137">
        <v>4.5999999999999996</v>
      </c>
      <c r="D643" s="137">
        <f>VLOOKUP(A643,'31.03ЛК ПОКАЗ'!$B$15:$J$1504,9,0)</f>
        <v>7.4580000000000002</v>
      </c>
      <c r="E643" s="137">
        <f>D643</f>
        <v>7.4580000000000002</v>
      </c>
      <c r="F643" s="137">
        <f>E643-C643</f>
        <v>2.8580000000000005</v>
      </c>
      <c r="G643" s="137">
        <f>B643</f>
        <v>62.6</v>
      </c>
      <c r="H643" s="137"/>
      <c r="I643" s="137">
        <f t="shared" ref="I643:I706" si="295">F643+H643</f>
        <v>2.8580000000000005</v>
      </c>
      <c r="J643" s="137">
        <f t="shared" si="294"/>
        <v>7.4580000000000002</v>
      </c>
      <c r="K643" s="137"/>
      <c r="L643" s="137">
        <f>VLOOKUP(A643,'Показ 16.11'!$B$2:$D$742,3,0)</f>
        <v>8.8889999999999993</v>
      </c>
      <c r="M643" s="137" t="str">
        <f>VLOOKUP(A643,'31.12ЛК ПОКАЗ'!$B$15:$H$1504,7,0)</f>
        <v>-</v>
      </c>
      <c r="N643" s="137">
        <f>VLOOKUP(A643,'Показ 31.12'!$B$2:$D$742,3,0)</f>
        <v>9.4220000000000006</v>
      </c>
      <c r="O643" s="137">
        <f t="shared" si="293"/>
        <v>9.4220000000000006</v>
      </c>
      <c r="P643" s="137">
        <f t="shared" si="288"/>
        <v>0.53300000000000125</v>
      </c>
      <c r="Q643" s="137">
        <f t="shared" si="289"/>
        <v>62.6</v>
      </c>
      <c r="R643" s="137"/>
      <c r="S643" s="137">
        <f t="shared" ref="S643:S706" si="296">P643+R643</f>
        <v>0.53300000000000125</v>
      </c>
      <c r="T643" s="137">
        <f t="shared" si="290"/>
        <v>9.4220000000000006</v>
      </c>
      <c r="U643" s="75"/>
      <c r="W643" s="27"/>
      <c r="X643">
        <f>VLOOKUP(A643,РАСЧЕТ!B:S,18,0)</f>
        <v>2.8580000000000005</v>
      </c>
      <c r="Y643" s="27">
        <f t="shared" ref="Y643:Y706" si="297">X643-I643</f>
        <v>0</v>
      </c>
      <c r="AB643" s="27">
        <f>J643</f>
        <v>7.4580000000000002</v>
      </c>
      <c r="AC643" s="27">
        <f t="shared" si="291"/>
        <v>9.4220000000000006</v>
      </c>
    </row>
    <row r="644" spans="1:29" x14ac:dyDescent="0.3">
      <c r="A644" s="69" t="s">
        <v>2333</v>
      </c>
      <c r="B644" s="138">
        <v>40.700000000000003</v>
      </c>
      <c r="C644" s="137">
        <v>15.946</v>
      </c>
      <c r="D644" s="137"/>
      <c r="E644" s="137"/>
      <c r="F644" s="137"/>
      <c r="G644" s="137"/>
      <c r="H644" s="137">
        <f>B644*$H$797</f>
        <v>1.3027517074218697</v>
      </c>
      <c r="I644" s="137">
        <f t="shared" si="295"/>
        <v>1.3027517074218697</v>
      </c>
      <c r="J644" s="137">
        <f t="shared" si="294"/>
        <v>17.248751707421871</v>
      </c>
      <c r="K644" s="137"/>
      <c r="L644" s="137">
        <f>VLOOKUP(A644,'Показ 16.11'!$B$2:$D$742,3,0)</f>
        <v>22.311</v>
      </c>
      <c r="M644" s="137" t="str">
        <f>VLOOKUP(A644,'31.12ЛК ПОКАЗ'!$B$15:$H$1504,7,0)</f>
        <v>-</v>
      </c>
      <c r="N644" s="137">
        <f>VLOOKUP(A644,'Показ 31.12'!$B$2:$D$742,3,0)</f>
        <v>23.65</v>
      </c>
      <c r="O644" s="137">
        <f t="shared" si="293"/>
        <v>23.65</v>
      </c>
      <c r="P644" s="137">
        <f t="shared" si="288"/>
        <v>1.3389999999999986</v>
      </c>
      <c r="Q644" s="137">
        <f t="shared" si="289"/>
        <v>40.700000000000003</v>
      </c>
      <c r="R644" s="137"/>
      <c r="S644" s="137">
        <f t="shared" si="296"/>
        <v>1.3389999999999986</v>
      </c>
      <c r="T644" s="137">
        <f t="shared" si="290"/>
        <v>23.65</v>
      </c>
      <c r="U644" s="75"/>
      <c r="W644" s="27"/>
      <c r="X644">
        <f>VLOOKUP(A644,РАСЧЕТ!B:S,18,0)</f>
        <v>1.3027517074218697</v>
      </c>
      <c r="Y644" s="27">
        <f t="shared" si="297"/>
        <v>0</v>
      </c>
      <c r="AB644" t="s">
        <v>4007</v>
      </c>
      <c r="AC644" s="27">
        <f t="shared" si="291"/>
        <v>23.65</v>
      </c>
    </row>
    <row r="645" spans="1:29" x14ac:dyDescent="0.3">
      <c r="A645" s="69" t="s">
        <v>879</v>
      </c>
      <c r="B645" s="138">
        <v>79.400000000000006</v>
      </c>
      <c r="C645" s="137">
        <v>22.449000000000002</v>
      </c>
      <c r="D645" s="137"/>
      <c r="E645" s="137"/>
      <c r="F645" s="137"/>
      <c r="G645" s="137"/>
      <c r="H645" s="137">
        <f>B645*$H$797</f>
        <v>2.5414861319237456</v>
      </c>
      <c r="I645" s="137">
        <f t="shared" si="295"/>
        <v>2.5414861319237456</v>
      </c>
      <c r="J645" s="137">
        <f t="shared" si="294"/>
        <v>24.990486131923745</v>
      </c>
      <c r="K645" s="137"/>
      <c r="L645" s="137">
        <f>VLOOKUP(A645,'Показ 16.11'!$B$2:$D$742,3,0)</f>
        <v>30.901</v>
      </c>
      <c r="M645" s="137" t="str">
        <f>VLOOKUP(A645,'31.12ЛК ПОКАЗ'!$B$15:$H$1504,7,0)</f>
        <v>-</v>
      </c>
      <c r="N645" s="137">
        <f>VLOOKUP(A645,'Показ 31.12'!$B$2:$D$742,3,0)</f>
        <v>32.755000000000003</v>
      </c>
      <c r="O645" s="137">
        <f t="shared" si="293"/>
        <v>32.755000000000003</v>
      </c>
      <c r="P645" s="137">
        <f t="shared" si="288"/>
        <v>1.8540000000000028</v>
      </c>
      <c r="Q645" s="137">
        <f t="shared" si="289"/>
        <v>79.400000000000006</v>
      </c>
      <c r="R645" s="137"/>
      <c r="S645" s="137">
        <f t="shared" si="296"/>
        <v>1.8540000000000028</v>
      </c>
      <c r="T645" s="137">
        <f t="shared" si="290"/>
        <v>32.755000000000003</v>
      </c>
      <c r="U645" s="75"/>
      <c r="W645" s="27"/>
      <c r="X645">
        <f>VLOOKUP(A645,РАСЧЕТ!B:S,18,0)</f>
        <v>2.5414861319237456</v>
      </c>
      <c r="Y645" s="27">
        <f t="shared" si="297"/>
        <v>0</v>
      </c>
      <c r="AB645" t="s">
        <v>4007</v>
      </c>
      <c r="AC645" s="27">
        <f t="shared" si="291"/>
        <v>32.755000000000003</v>
      </c>
    </row>
    <row r="646" spans="1:29" x14ac:dyDescent="0.3">
      <c r="A646" s="69" t="s">
        <v>309</v>
      </c>
      <c r="B646" s="138">
        <v>57.1</v>
      </c>
      <c r="C646" s="137">
        <v>13.747999999999999</v>
      </c>
      <c r="D646" s="137">
        <f>VLOOKUP(A646,'31.03ЛК ПОКАЗ'!$B$15:$J$1504,7,0)</f>
        <v>16.164000000000001</v>
      </c>
      <c r="E646" s="137">
        <f>D646</f>
        <v>16.164000000000001</v>
      </c>
      <c r="F646" s="137">
        <f>E646-C646</f>
        <v>2.4160000000000021</v>
      </c>
      <c r="G646" s="137">
        <f>B646</f>
        <v>57.1</v>
      </c>
      <c r="H646" s="137"/>
      <c r="I646" s="137">
        <f t="shared" si="295"/>
        <v>2.4160000000000021</v>
      </c>
      <c r="J646" s="137">
        <f t="shared" si="294"/>
        <v>16.164000000000001</v>
      </c>
      <c r="K646" s="137"/>
      <c r="L646" s="137">
        <f>VLOOKUP(A646,'Показ 16.11'!$B$2:$D$742,3,0)</f>
        <v>18.75</v>
      </c>
      <c r="M646" s="137">
        <f>VLOOKUP(A646,'31.12ЛК ПОКАЗ'!$B$15:$H$1504,7,0)</f>
        <v>19.184000000000001</v>
      </c>
      <c r="N646" s="137">
        <f>VLOOKUP(A646,'Показ 31.12'!$B$2:$D$742,3,0)</f>
        <v>19.663</v>
      </c>
      <c r="O646" s="137">
        <f t="shared" si="293"/>
        <v>19.663</v>
      </c>
      <c r="P646" s="137">
        <f t="shared" si="288"/>
        <v>0.91300000000000026</v>
      </c>
      <c r="Q646" s="137">
        <f t="shared" si="289"/>
        <v>57.1</v>
      </c>
      <c r="R646" s="137"/>
      <c r="S646" s="137">
        <f t="shared" si="296"/>
        <v>0.91300000000000026</v>
      </c>
      <c r="T646" s="137">
        <f t="shared" si="290"/>
        <v>19.663</v>
      </c>
      <c r="U646" s="75"/>
      <c r="W646" s="27"/>
      <c r="X646">
        <f>VLOOKUP(A646,РАСЧЕТ!B:S,18,0)</f>
        <v>2.4160000000000021</v>
      </c>
      <c r="Y646" s="27">
        <f t="shared" si="297"/>
        <v>0</v>
      </c>
      <c r="AB646" s="27">
        <f>J646</f>
        <v>16.164000000000001</v>
      </c>
      <c r="AC646" s="27">
        <f t="shared" si="291"/>
        <v>19.663</v>
      </c>
    </row>
    <row r="647" spans="1:29" x14ac:dyDescent="0.3">
      <c r="A647" s="69" t="s">
        <v>1305</v>
      </c>
      <c r="B647" s="138">
        <v>62.5</v>
      </c>
      <c r="C647" s="137">
        <v>1.798</v>
      </c>
      <c r="D647" s="137"/>
      <c r="E647" s="137"/>
      <c r="F647" s="137"/>
      <c r="G647" s="137"/>
      <c r="H647" s="137">
        <f>B647*$H$797</f>
        <v>2.0005400912497997</v>
      </c>
      <c r="I647" s="137">
        <f t="shared" si="295"/>
        <v>2.0005400912497997</v>
      </c>
      <c r="J647" s="137">
        <f t="shared" si="294"/>
        <v>3.7985400912497997</v>
      </c>
      <c r="K647" s="137"/>
      <c r="L647" s="137">
        <f>VLOOKUP(A647,'Показ 16.11'!$B$2:$D$742,3,0)</f>
        <v>6.5460000000000003</v>
      </c>
      <c r="M647" s="137" t="str">
        <f>VLOOKUP(A647,'31.12ЛК ПОКАЗ'!$B$15:$H$1504,7,0)</f>
        <v>-</v>
      </c>
      <c r="N647" s="137">
        <f>VLOOKUP(A647,'Показ 31.12'!$B$2:$D$742,3,0)</f>
        <v>6.9390000000000001</v>
      </c>
      <c r="O647" s="137">
        <f t="shared" si="293"/>
        <v>6.9390000000000001</v>
      </c>
      <c r="P647" s="137">
        <f t="shared" si="288"/>
        <v>0.39299999999999979</v>
      </c>
      <c r="Q647" s="137">
        <f t="shared" si="289"/>
        <v>62.5</v>
      </c>
      <c r="R647" s="137"/>
      <c r="S647" s="137">
        <f t="shared" si="296"/>
        <v>0.39299999999999979</v>
      </c>
      <c r="T647" s="137">
        <f t="shared" si="290"/>
        <v>6.9390000000000001</v>
      </c>
      <c r="U647" s="75"/>
      <c r="W647" s="27"/>
      <c r="X647">
        <f>VLOOKUP(A647,РАСЧЕТ!B:S,18,0)</f>
        <v>2.0005400912497997</v>
      </c>
      <c r="Y647" s="27">
        <f t="shared" si="297"/>
        <v>0</v>
      </c>
      <c r="AB647" t="s">
        <v>4007</v>
      </c>
      <c r="AC647" s="27">
        <f t="shared" si="291"/>
        <v>6.9390000000000001</v>
      </c>
    </row>
    <row r="648" spans="1:29" x14ac:dyDescent="0.3">
      <c r="A648" s="69" t="s">
        <v>1048</v>
      </c>
      <c r="B648" s="138">
        <v>62.6</v>
      </c>
      <c r="C648" s="137">
        <v>13.651999999999999</v>
      </c>
      <c r="D648" s="137"/>
      <c r="E648" s="137"/>
      <c r="F648" s="137"/>
      <c r="G648" s="137"/>
      <c r="H648" s="137">
        <f>B648*$H$797</f>
        <v>2.0037409553957994</v>
      </c>
      <c r="I648" s="137">
        <f t="shared" si="295"/>
        <v>2.0037409553957994</v>
      </c>
      <c r="J648" s="137">
        <f t="shared" si="294"/>
        <v>15.6557409553958</v>
      </c>
      <c r="K648" s="137"/>
      <c r="L648" s="137">
        <f>VLOOKUP(A648,'Показ 16.11'!$B$2:$D$742,3,0)</f>
        <v>16.602</v>
      </c>
      <c r="M648" s="137" t="str">
        <f>VLOOKUP(A648,'31.12ЛК ПОКАЗ'!$B$15:$H$1504,7,0)</f>
        <v>-</v>
      </c>
      <c r="N648" s="137">
        <f>VLOOKUP(A648,'Показ 31.12'!$B$2:$D$742,3,0)</f>
        <v>17.597999999999999</v>
      </c>
      <c r="O648" s="137">
        <f t="shared" si="293"/>
        <v>17.597999999999999</v>
      </c>
      <c r="P648" s="137">
        <f t="shared" si="288"/>
        <v>0.99599999999999866</v>
      </c>
      <c r="Q648" s="137">
        <f t="shared" si="289"/>
        <v>62.6</v>
      </c>
      <c r="R648" s="137"/>
      <c r="S648" s="137">
        <f t="shared" si="296"/>
        <v>0.99599999999999866</v>
      </c>
      <c r="T648" s="137">
        <f t="shared" si="290"/>
        <v>17.597999999999999</v>
      </c>
      <c r="U648" s="75"/>
      <c r="W648" s="27"/>
      <c r="X648">
        <f>VLOOKUP(A648,РАСЧЕТ!B:S,18,0)</f>
        <v>2.0037409553957994</v>
      </c>
      <c r="Y648" s="27">
        <f t="shared" si="297"/>
        <v>0</v>
      </c>
      <c r="AB648" t="s">
        <v>4007</v>
      </c>
      <c r="AC648" s="27">
        <f t="shared" si="291"/>
        <v>17.597999999999999</v>
      </c>
    </row>
    <row r="649" spans="1:29" x14ac:dyDescent="0.3">
      <c r="A649" s="69" t="s">
        <v>1906</v>
      </c>
      <c r="B649" s="138">
        <v>40.700000000000003</v>
      </c>
      <c r="C649" s="137">
        <v>9.8699999999999992</v>
      </c>
      <c r="D649" s="137"/>
      <c r="E649" s="137"/>
      <c r="F649" s="137"/>
      <c r="G649" s="137"/>
      <c r="H649" s="137">
        <f>B649*$H$797</f>
        <v>1.3027517074218697</v>
      </c>
      <c r="I649" s="137">
        <f t="shared" si="295"/>
        <v>1.3027517074218697</v>
      </c>
      <c r="J649" s="137">
        <f t="shared" si="294"/>
        <v>11.172751707421869</v>
      </c>
      <c r="K649" s="137"/>
      <c r="L649" s="137">
        <f>VLOOKUP(A649,'Показ 16.11'!$B$2:$D$742,3,0)</f>
        <v>11.952999999999999</v>
      </c>
      <c r="M649" s="137" t="str">
        <f>VLOOKUP(A649,'31.12ЛК ПОКАЗ'!$B$15:$H$1504,7,0)</f>
        <v>-</v>
      </c>
      <c r="N649" s="137">
        <f>VLOOKUP(A649,'Показ 31.12'!$B$2:$D$742,3,0)</f>
        <v>12.67</v>
      </c>
      <c r="O649" s="137">
        <f t="shared" si="293"/>
        <v>12.67</v>
      </c>
      <c r="P649" s="137">
        <f t="shared" si="288"/>
        <v>0.71700000000000053</v>
      </c>
      <c r="Q649" s="137">
        <f t="shared" si="289"/>
        <v>40.700000000000003</v>
      </c>
      <c r="R649" s="137"/>
      <c r="S649" s="137">
        <f t="shared" si="296"/>
        <v>0.71700000000000053</v>
      </c>
      <c r="T649" s="137">
        <f t="shared" si="290"/>
        <v>12.67</v>
      </c>
      <c r="U649" s="75"/>
      <c r="W649" s="27"/>
      <c r="X649">
        <f>VLOOKUP(A649,РАСЧЕТ!B:S,18,0)</f>
        <v>1.3027517074218697</v>
      </c>
      <c r="Y649" s="27">
        <f t="shared" si="297"/>
        <v>0</v>
      </c>
      <c r="AB649" t="s">
        <v>4007</v>
      </c>
      <c r="AC649" s="27">
        <f t="shared" si="291"/>
        <v>12.67</v>
      </c>
    </row>
    <row r="650" spans="1:29" x14ac:dyDescent="0.3">
      <c r="A650" s="69" t="s">
        <v>1973</v>
      </c>
      <c r="B650" s="138">
        <v>79.400000000000006</v>
      </c>
      <c r="C650" s="137">
        <v>10.353999999999999</v>
      </c>
      <c r="D650" s="137">
        <f>VLOOKUP(A650,'31.03ЛК ПОКАЗ'!$B$15:$J$1504,9,0)</f>
        <v>12.795</v>
      </c>
      <c r="E650" s="137">
        <f>D650</f>
        <v>12.795</v>
      </c>
      <c r="F650" s="137">
        <f>E650-C650</f>
        <v>2.4410000000000007</v>
      </c>
      <c r="G650" s="137">
        <f>B650</f>
        <v>79.400000000000006</v>
      </c>
      <c r="H650" s="137"/>
      <c r="I650" s="137">
        <f t="shared" si="295"/>
        <v>2.4410000000000007</v>
      </c>
      <c r="J650" s="137">
        <f t="shared" si="294"/>
        <v>12.795</v>
      </c>
      <c r="K650" s="137"/>
      <c r="L650" s="137">
        <f>VLOOKUP(A650,'Показ 16.11'!$B$2:$D$742,3,0)</f>
        <v>14.545</v>
      </c>
      <c r="M650" s="137">
        <f>VLOOKUP(A650,'31.12ЛК ПОКАЗ'!$B$15:$H$1504,7,0)</f>
        <v>15.068</v>
      </c>
      <c r="N650" s="137">
        <f>VLOOKUP(A650,'Показ 31.12'!$B$2:$D$742,3,0)</f>
        <v>15.417999999999999</v>
      </c>
      <c r="O650" s="137">
        <f>M650</f>
        <v>15.068</v>
      </c>
      <c r="P650" s="137">
        <f t="shared" si="288"/>
        <v>0.52299999999999969</v>
      </c>
      <c r="Q650" s="137">
        <f t="shared" si="289"/>
        <v>79.400000000000006</v>
      </c>
      <c r="R650" s="137"/>
      <c r="S650" s="137">
        <f t="shared" si="296"/>
        <v>0.52299999999999969</v>
      </c>
      <c r="T650" s="137">
        <f t="shared" si="290"/>
        <v>15.068</v>
      </c>
      <c r="U650" s="75"/>
      <c r="W650" s="27"/>
      <c r="X650">
        <f>VLOOKUP(A650,РАСЧЕТ!B:S,18,0)</f>
        <v>2.4410000000000007</v>
      </c>
      <c r="Y650" s="27">
        <f t="shared" si="297"/>
        <v>0</v>
      </c>
      <c r="AB650" s="27">
        <f>J650</f>
        <v>12.795</v>
      </c>
      <c r="AC650" s="27">
        <f t="shared" si="291"/>
        <v>15.068</v>
      </c>
    </row>
    <row r="651" spans="1:29" x14ac:dyDescent="0.3">
      <c r="A651" s="69" t="s">
        <v>940</v>
      </c>
      <c r="B651" s="138">
        <v>62.5</v>
      </c>
      <c r="C651" s="137">
        <v>3.03</v>
      </c>
      <c r="D651" s="137"/>
      <c r="E651" s="137"/>
      <c r="F651" s="137"/>
      <c r="G651" s="137"/>
      <c r="H651" s="137">
        <f>B651*$H$797</f>
        <v>2.0005400912497997</v>
      </c>
      <c r="I651" s="137">
        <f t="shared" si="295"/>
        <v>2.0005400912497997</v>
      </c>
      <c r="J651" s="137">
        <f t="shared" si="294"/>
        <v>5.0305400912497991</v>
      </c>
      <c r="K651" s="137"/>
      <c r="L651" s="137">
        <f>VLOOKUP(A651,'Показ 16.11'!$B$2:$D$742,3,0)</f>
        <v>3.2320000000000002</v>
      </c>
      <c r="M651" s="137" t="str">
        <f>VLOOKUP(A651,'31.12ЛК ПОКАЗ'!$B$15:$H$1504,7,0)</f>
        <v>-</v>
      </c>
      <c r="N651" s="137">
        <f>VLOOKUP(A651,'Показ 31.12'!$B$2:$D$742,3,0)</f>
        <v>3.4260000000000002</v>
      </c>
      <c r="O651" s="137">
        <f>N651</f>
        <v>3.4260000000000002</v>
      </c>
      <c r="P651" s="137">
        <f t="shared" si="288"/>
        <v>0.19399999999999995</v>
      </c>
      <c r="Q651" s="137">
        <f t="shared" si="289"/>
        <v>62.5</v>
      </c>
      <c r="R651" s="137"/>
      <c r="S651" s="137">
        <f t="shared" si="296"/>
        <v>0.19399999999999995</v>
      </c>
      <c r="T651" s="137">
        <f t="shared" si="290"/>
        <v>3.4260000000000002</v>
      </c>
      <c r="U651" s="75"/>
      <c r="W651" s="27"/>
      <c r="X651">
        <f>VLOOKUP(A651,РАСЧЕТ!B:S,18,0)</f>
        <v>2.0005400912497997</v>
      </c>
      <c r="Y651" s="27">
        <f t="shared" si="297"/>
        <v>0</v>
      </c>
      <c r="AB651" t="s">
        <v>4007</v>
      </c>
      <c r="AC651" s="27">
        <f t="shared" si="291"/>
        <v>3.4260000000000002</v>
      </c>
    </row>
    <row r="652" spans="1:29" x14ac:dyDescent="0.3">
      <c r="A652" s="69" t="s">
        <v>1954</v>
      </c>
      <c r="B652" s="138">
        <v>62.6</v>
      </c>
      <c r="C652" s="137">
        <v>12.77</v>
      </c>
      <c r="D652" s="137"/>
      <c r="E652" s="137"/>
      <c r="F652" s="137"/>
      <c r="G652" s="137"/>
      <c r="H652" s="137">
        <f>B652*$H$797</f>
        <v>2.0037409553957994</v>
      </c>
      <c r="I652" s="137">
        <f t="shared" si="295"/>
        <v>2.0037409553957994</v>
      </c>
      <c r="J652" s="137">
        <f t="shared" si="294"/>
        <v>14.773740955395798</v>
      </c>
      <c r="K652" s="137"/>
      <c r="L652" s="137">
        <f>VLOOKUP(A652,'Показ 16.11'!$B$2:$D$742,3,0)</f>
        <v>15.513999999999999</v>
      </c>
      <c r="M652" s="137" t="str">
        <f>VLOOKUP(A652,'31.12ЛК ПОКАЗ'!$B$15:$H$1504,7,0)</f>
        <v>-</v>
      </c>
      <c r="N652" s="137">
        <f>VLOOKUP(A652,'Показ 31.12'!$B$2:$D$742,3,0)</f>
        <v>16.445</v>
      </c>
      <c r="O652" s="137">
        <f>N652</f>
        <v>16.445</v>
      </c>
      <c r="P652" s="137">
        <f t="shared" si="288"/>
        <v>0.93100000000000094</v>
      </c>
      <c r="Q652" s="137">
        <f t="shared" si="289"/>
        <v>62.6</v>
      </c>
      <c r="R652" s="137"/>
      <c r="S652" s="137">
        <f t="shared" si="296"/>
        <v>0.93100000000000094</v>
      </c>
      <c r="T652" s="137">
        <f t="shared" si="290"/>
        <v>16.445</v>
      </c>
      <c r="U652" s="75"/>
      <c r="W652" s="27"/>
      <c r="X652">
        <f>VLOOKUP(A652,РАСЧЕТ!B:S,18,0)</f>
        <v>2.0037409553957994</v>
      </c>
      <c r="Y652" s="27">
        <f t="shared" si="297"/>
        <v>0</v>
      </c>
      <c r="AB652" t="s">
        <v>4007</v>
      </c>
      <c r="AC652" s="27">
        <f t="shared" si="291"/>
        <v>16.445</v>
      </c>
    </row>
    <row r="653" spans="1:29" x14ac:dyDescent="0.3">
      <c r="A653" s="69" t="s">
        <v>1018</v>
      </c>
      <c r="B653" s="138">
        <v>40.700000000000003</v>
      </c>
      <c r="C653" s="137">
        <v>12.859</v>
      </c>
      <c r="D653" s="137"/>
      <c r="E653" s="137"/>
      <c r="F653" s="137"/>
      <c r="G653" s="137"/>
      <c r="H653" s="137">
        <f>B653*$H$797</f>
        <v>1.3027517074218697</v>
      </c>
      <c r="I653" s="137">
        <f t="shared" si="295"/>
        <v>1.3027517074218697</v>
      </c>
      <c r="J653" s="137">
        <f t="shared" si="294"/>
        <v>14.161751707421869</v>
      </c>
      <c r="K653" s="137"/>
      <c r="L653" s="137">
        <f>VLOOKUP(A653,'Показ 16.11'!$B$2:$D$742,3,0)</f>
        <v>16.443000000000001</v>
      </c>
      <c r="M653" s="137" t="str">
        <f>VLOOKUP(A653,'31.12ЛК ПОКАЗ'!$B$15:$H$1504,7,0)</f>
        <v>-</v>
      </c>
      <c r="N653" s="137">
        <f>VLOOKUP(A653,'Показ 31.12'!$B$2:$D$742,3,0)</f>
        <v>17.43</v>
      </c>
      <c r="O653" s="137">
        <f>N653</f>
        <v>17.43</v>
      </c>
      <c r="P653" s="137">
        <f t="shared" si="288"/>
        <v>0.98699999999999832</v>
      </c>
      <c r="Q653" s="137">
        <f t="shared" si="289"/>
        <v>40.700000000000003</v>
      </c>
      <c r="R653" s="137"/>
      <c r="S653" s="137">
        <f t="shared" si="296"/>
        <v>0.98699999999999832</v>
      </c>
      <c r="T653" s="137">
        <f t="shared" si="290"/>
        <v>17.43</v>
      </c>
      <c r="U653" s="75"/>
      <c r="W653" s="27"/>
      <c r="X653">
        <f>VLOOKUP(A653,РАСЧЕТ!B:S,18,0)</f>
        <v>1.3027517074218697</v>
      </c>
      <c r="Y653" s="27">
        <f t="shared" si="297"/>
        <v>0</v>
      </c>
      <c r="AB653" t="s">
        <v>4007</v>
      </c>
      <c r="AC653" s="27">
        <f t="shared" si="291"/>
        <v>17.43</v>
      </c>
    </row>
    <row r="654" spans="1:29" x14ac:dyDescent="0.3">
      <c r="A654" s="69" t="s">
        <v>2478</v>
      </c>
      <c r="B654" s="138">
        <v>79.400000000000006</v>
      </c>
      <c r="C654" s="137">
        <v>16.734000000000002</v>
      </c>
      <c r="D654" s="137">
        <f>VLOOKUP(A654,'31.03ЛК ПОКАЗ'!$B$15:$J$1504,9,0)</f>
        <v>17</v>
      </c>
      <c r="E654" s="137">
        <f>D654</f>
        <v>17</v>
      </c>
      <c r="F654" s="137">
        <f>E654-C654</f>
        <v>0.26599999999999824</v>
      </c>
      <c r="G654" s="137">
        <f>B654</f>
        <v>79.400000000000006</v>
      </c>
      <c r="H654" s="137"/>
      <c r="I654" s="137">
        <f t="shared" si="295"/>
        <v>0.26599999999999824</v>
      </c>
      <c r="J654" s="137">
        <f t="shared" si="294"/>
        <v>17</v>
      </c>
      <c r="K654" s="137"/>
      <c r="L654" s="137">
        <f>VLOOKUP(A654,'Показ 16.11'!$B$2:$D$742,3,0)</f>
        <v>16.736000000000001</v>
      </c>
      <c r="M654" s="137" t="str">
        <f>VLOOKUP(A654,'31.12ЛК ПОКАЗ'!$B$15:$H$1504,7,0)</f>
        <v>-</v>
      </c>
      <c r="N654" s="137">
        <f>VLOOKUP(A654,'Показ 31.12'!$B$2:$D$742,3,0)</f>
        <v>17.739999999999998</v>
      </c>
      <c r="O654" s="137">
        <f>N654</f>
        <v>17.739999999999998</v>
      </c>
      <c r="P654" s="137">
        <f t="shared" si="288"/>
        <v>1.0039999999999978</v>
      </c>
      <c r="Q654" s="137">
        <f t="shared" si="289"/>
        <v>79.400000000000006</v>
      </c>
      <c r="R654" s="137"/>
      <c r="S654" s="137">
        <f t="shared" si="296"/>
        <v>1.0039999999999978</v>
      </c>
      <c r="T654" s="137">
        <f t="shared" si="290"/>
        <v>17.739999999999998</v>
      </c>
      <c r="U654" s="75"/>
      <c r="W654" s="27"/>
      <c r="X654">
        <f>VLOOKUP(A654,РАСЧЕТ!B:S,18,0)</f>
        <v>0.26599999999999824</v>
      </c>
      <c r="Y654" s="27">
        <f t="shared" si="297"/>
        <v>0</v>
      </c>
      <c r="AB654" s="27">
        <f>J654</f>
        <v>17</v>
      </c>
      <c r="AC654" s="27">
        <f t="shared" si="291"/>
        <v>17.739999999999998</v>
      </c>
    </row>
    <row r="655" spans="1:29" x14ac:dyDescent="0.3">
      <c r="A655" s="100" t="s">
        <v>1034</v>
      </c>
      <c r="B655" s="138">
        <v>62.5</v>
      </c>
      <c r="C655" s="137">
        <v>19.161999999999999</v>
      </c>
      <c r="D655" s="137"/>
      <c r="E655" s="137"/>
      <c r="F655" s="137"/>
      <c r="G655" s="137"/>
      <c r="H655" s="137">
        <f>B655*$H$797</f>
        <v>2.0005400912497997</v>
      </c>
      <c r="I655" s="137">
        <f t="shared" si="295"/>
        <v>2.0005400912497997</v>
      </c>
      <c r="J655" s="137">
        <f t="shared" si="294"/>
        <v>21.162540091249799</v>
      </c>
      <c r="K655" s="137"/>
      <c r="L655" s="137"/>
      <c r="M655" s="137"/>
      <c r="N655" s="137"/>
      <c r="O655" s="137"/>
      <c r="P655" s="137"/>
      <c r="Q655" s="137"/>
      <c r="R655" s="137">
        <f>B655*$R$797</f>
        <v>0.87964718599054192</v>
      </c>
      <c r="S655" s="137">
        <f t="shared" si="296"/>
        <v>0.87964718599054192</v>
      </c>
      <c r="T655" s="137">
        <f>S655+J655</f>
        <v>22.042187277240341</v>
      </c>
      <c r="U655" s="75"/>
      <c r="W655" s="27"/>
      <c r="X655">
        <f>VLOOKUP(A655,РАСЧЕТ!B:S,18,0)</f>
        <v>2.0005400912497997</v>
      </c>
      <c r="Y655" s="27">
        <f t="shared" si="297"/>
        <v>0</v>
      </c>
      <c r="AB655" t="s">
        <v>4007</v>
      </c>
      <c r="AC655" t="s">
        <v>4007</v>
      </c>
    </row>
    <row r="656" spans="1:29" x14ac:dyDescent="0.3">
      <c r="A656" s="69" t="s">
        <v>1041</v>
      </c>
      <c r="B656" s="138">
        <v>62.6</v>
      </c>
      <c r="C656" s="137">
        <v>5.476</v>
      </c>
      <c r="D656" s="137"/>
      <c r="E656" s="137"/>
      <c r="F656" s="137"/>
      <c r="G656" s="137"/>
      <c r="H656" s="137">
        <f>B656*$H$797</f>
        <v>2.0037409553957994</v>
      </c>
      <c r="I656" s="137">
        <f t="shared" si="295"/>
        <v>2.0037409553957994</v>
      </c>
      <c r="J656" s="137">
        <f t="shared" si="294"/>
        <v>7.4797409553957994</v>
      </c>
      <c r="K656" s="137"/>
      <c r="L656" s="137">
        <f>VLOOKUP(A656,'Показ 16.11'!$B$2:$D$742,3,0)</f>
        <v>7.83</v>
      </c>
      <c r="M656" s="137" t="str">
        <f>VLOOKUP(A656,'31.12ЛК ПОКАЗ'!$B$15:$H$1504,7,0)</f>
        <v>-</v>
      </c>
      <c r="N656" s="137">
        <f>VLOOKUP(A656,'Показ 31.12'!$B$2:$D$742,3,0)</f>
        <v>8.3000000000000007</v>
      </c>
      <c r="O656" s="137">
        <f t="shared" ref="O656:O664" si="298">N656</f>
        <v>8.3000000000000007</v>
      </c>
      <c r="P656" s="137">
        <f t="shared" ref="P656:P664" si="299">O656-L656</f>
        <v>0.47000000000000064</v>
      </c>
      <c r="Q656" s="137">
        <f t="shared" ref="Q656:Q664" si="300">B656</f>
        <v>62.6</v>
      </c>
      <c r="R656" s="137"/>
      <c r="S656" s="137">
        <f t="shared" si="296"/>
        <v>0.47000000000000064</v>
      </c>
      <c r="T656" s="137">
        <f t="shared" ref="T656:T667" si="301">L656+S656</f>
        <v>8.3000000000000007</v>
      </c>
      <c r="U656" s="75"/>
      <c r="W656" s="27"/>
      <c r="X656">
        <f>VLOOKUP(A656,РАСЧЕТ!B:S,18,0)</f>
        <v>2.0037409553957994</v>
      </c>
      <c r="Y656" s="27">
        <f t="shared" si="297"/>
        <v>0</v>
      </c>
      <c r="AB656" t="s">
        <v>4007</v>
      </c>
      <c r="AC656" s="27">
        <f t="shared" ref="AC656:AC664" si="302">T656</f>
        <v>8.3000000000000007</v>
      </c>
    </row>
    <row r="657" spans="1:29" x14ac:dyDescent="0.3">
      <c r="A657" s="69" t="s">
        <v>351</v>
      </c>
      <c r="B657" s="138">
        <v>33.1</v>
      </c>
      <c r="C657" s="137">
        <v>2.5369999999999999</v>
      </c>
      <c r="D657" s="137"/>
      <c r="E657" s="137"/>
      <c r="F657" s="137"/>
      <c r="G657" s="137"/>
      <c r="H657" s="137">
        <f>B657*$H$797</f>
        <v>1.0594860323258939</v>
      </c>
      <c r="I657" s="137">
        <f t="shared" si="295"/>
        <v>1.0594860323258939</v>
      </c>
      <c r="J657" s="137">
        <f t="shared" si="294"/>
        <v>3.5964860323258936</v>
      </c>
      <c r="K657" s="137"/>
      <c r="L657" s="137">
        <f>VLOOKUP(A657,'Показ 16.11'!$B$2:$D$742,3,0)</f>
        <v>5.7469999999999999</v>
      </c>
      <c r="M657" s="137" t="str">
        <f>VLOOKUP(A657,'31.12ЛК ПОКАЗ'!$B$15:$H$1504,7,0)</f>
        <v>-</v>
      </c>
      <c r="N657" s="137">
        <f>VLOOKUP(A657,'Показ 31.12'!$B$2:$D$742,3,0)</f>
        <v>6.0919999999999996</v>
      </c>
      <c r="O657" s="137">
        <f t="shared" si="298"/>
        <v>6.0919999999999996</v>
      </c>
      <c r="P657" s="137">
        <f t="shared" si="299"/>
        <v>0.34499999999999975</v>
      </c>
      <c r="Q657" s="137">
        <f t="shared" si="300"/>
        <v>33.1</v>
      </c>
      <c r="R657" s="137"/>
      <c r="S657" s="137">
        <f t="shared" si="296"/>
        <v>0.34499999999999975</v>
      </c>
      <c r="T657" s="137">
        <f t="shared" si="301"/>
        <v>6.0919999999999996</v>
      </c>
      <c r="U657" s="75"/>
      <c r="W657" s="27"/>
      <c r="X657">
        <f>VLOOKUP(A657,РАСЧЕТ!B:S,18,0)</f>
        <v>1.0594860323258939</v>
      </c>
      <c r="Y657" s="27">
        <f t="shared" si="297"/>
        <v>0</v>
      </c>
      <c r="AB657" t="s">
        <v>4007</v>
      </c>
      <c r="AC657" s="27">
        <f t="shared" si="302"/>
        <v>6.0919999999999996</v>
      </c>
    </row>
    <row r="658" spans="1:29" x14ac:dyDescent="0.3">
      <c r="A658" s="69" t="s">
        <v>921</v>
      </c>
      <c r="B658" s="138">
        <v>57.1</v>
      </c>
      <c r="C658" s="137">
        <v>6.0970000000000004</v>
      </c>
      <c r="D658" s="137"/>
      <c r="E658" s="137"/>
      <c r="F658" s="137"/>
      <c r="G658" s="137"/>
      <c r="H658" s="137">
        <f>B658*$H$797</f>
        <v>1.827693427365817</v>
      </c>
      <c r="I658" s="137">
        <f t="shared" si="295"/>
        <v>1.827693427365817</v>
      </c>
      <c r="J658" s="137">
        <f t="shared" si="294"/>
        <v>7.9246934273658169</v>
      </c>
      <c r="K658" s="137"/>
      <c r="L658" s="137">
        <f>VLOOKUP(A658,'Показ 16.11'!$B$2:$D$742,3,0)</f>
        <v>10.959</v>
      </c>
      <c r="M658" s="137" t="str">
        <f>VLOOKUP(A658,'31.12ЛК ПОКАЗ'!$B$15:$H$1504,7,0)</f>
        <v>-</v>
      </c>
      <c r="N658" s="137">
        <f>VLOOKUP(A658,'Показ 31.12'!$B$2:$D$742,3,0)</f>
        <v>11.617000000000001</v>
      </c>
      <c r="O658" s="137">
        <f t="shared" si="298"/>
        <v>11.617000000000001</v>
      </c>
      <c r="P658" s="137">
        <f t="shared" si="299"/>
        <v>0.65800000000000125</v>
      </c>
      <c r="Q658" s="137">
        <f t="shared" si="300"/>
        <v>57.1</v>
      </c>
      <c r="R658" s="137"/>
      <c r="S658" s="137">
        <f t="shared" si="296"/>
        <v>0.65800000000000125</v>
      </c>
      <c r="T658" s="137">
        <f t="shared" si="301"/>
        <v>11.617000000000001</v>
      </c>
      <c r="U658" s="75"/>
      <c r="W658" s="27"/>
      <c r="X658">
        <f>VLOOKUP(A658,РАСЧЕТ!B:S,18,0)</f>
        <v>1.827693427365817</v>
      </c>
      <c r="Y658" s="27">
        <f t="shared" si="297"/>
        <v>0</v>
      </c>
      <c r="AB658" t="s">
        <v>4007</v>
      </c>
      <c r="AC658" s="27">
        <f t="shared" si="302"/>
        <v>11.617000000000001</v>
      </c>
    </row>
    <row r="659" spans="1:29" x14ac:dyDescent="0.3">
      <c r="A659" s="69" t="s">
        <v>519</v>
      </c>
      <c r="B659" s="138">
        <v>107.7</v>
      </c>
      <c r="C659" s="137">
        <v>13.462999999999999</v>
      </c>
      <c r="D659" s="137">
        <f>VLOOKUP(A659,'31.03ЛК ПОКАЗ'!$B$15:$J$1504,7,0)</f>
        <v>20</v>
      </c>
      <c r="E659" s="137">
        <f>D659</f>
        <v>20</v>
      </c>
      <c r="F659" s="137">
        <f>E659-C659</f>
        <v>6.5370000000000008</v>
      </c>
      <c r="G659" s="137">
        <f>B659</f>
        <v>107.7</v>
      </c>
      <c r="H659" s="137"/>
      <c r="I659" s="137">
        <f t="shared" si="295"/>
        <v>6.5370000000000008</v>
      </c>
      <c r="J659" s="137">
        <f t="shared" si="294"/>
        <v>20</v>
      </c>
      <c r="K659" s="137"/>
      <c r="L659" s="137">
        <f>VLOOKUP(A659,'Показ 16.11'!$B$2:$D$742,3,0)</f>
        <v>25.12</v>
      </c>
      <c r="M659" s="137" t="str">
        <f>VLOOKUP(A659,'31.12ЛК ПОКАЗ'!$B$15:$H$1504,7,0)</f>
        <v>-</v>
      </c>
      <c r="N659" s="137">
        <f>VLOOKUP(A659,'Показ 31.12'!$B$2:$D$742,3,0)</f>
        <v>26.626999999999999</v>
      </c>
      <c r="O659" s="137">
        <f t="shared" si="298"/>
        <v>26.626999999999999</v>
      </c>
      <c r="P659" s="137">
        <f t="shared" si="299"/>
        <v>1.5069999999999979</v>
      </c>
      <c r="Q659" s="137">
        <f t="shared" si="300"/>
        <v>107.7</v>
      </c>
      <c r="R659" s="137"/>
      <c r="S659" s="137">
        <f t="shared" si="296"/>
        <v>1.5069999999999979</v>
      </c>
      <c r="T659" s="137">
        <f t="shared" si="301"/>
        <v>26.626999999999999</v>
      </c>
      <c r="U659" s="75"/>
      <c r="W659" s="27"/>
      <c r="X659">
        <f>VLOOKUP(A659,РАСЧЕТ!B:S,18,0)</f>
        <v>6.5370000000000008</v>
      </c>
      <c r="Y659" s="27">
        <f t="shared" si="297"/>
        <v>0</v>
      </c>
      <c r="AB659" s="27">
        <f>J659</f>
        <v>20</v>
      </c>
      <c r="AC659" s="27">
        <f t="shared" si="302"/>
        <v>26.626999999999999</v>
      </c>
    </row>
    <row r="660" spans="1:29" x14ac:dyDescent="0.3">
      <c r="A660" s="69" t="s">
        <v>1093</v>
      </c>
      <c r="B660" s="138">
        <v>85.2</v>
      </c>
      <c r="C660" s="137">
        <v>13.961</v>
      </c>
      <c r="D660" s="137"/>
      <c r="E660" s="137"/>
      <c r="F660" s="137"/>
      <c r="G660" s="137"/>
      <c r="H660" s="137">
        <f>B660*$H$797</f>
        <v>2.7271362523917269</v>
      </c>
      <c r="I660" s="137">
        <f t="shared" si="295"/>
        <v>2.7271362523917269</v>
      </c>
      <c r="J660" s="137">
        <f t="shared" si="294"/>
        <v>16.688136252391729</v>
      </c>
      <c r="K660" s="137"/>
      <c r="L660" s="137">
        <f>VLOOKUP(A660,'Показ 16.11'!$B$2:$D$742,3,0)</f>
        <v>21.428000000000001</v>
      </c>
      <c r="M660" s="137" t="str">
        <f>VLOOKUP(A660,'31.12ЛК ПОКАЗ'!$B$15:$H$1504,7,0)</f>
        <v>-</v>
      </c>
      <c r="N660" s="137">
        <f>VLOOKUP(A660,'Показ 31.12'!$B$2:$D$742,3,0)</f>
        <v>22.713999999999999</v>
      </c>
      <c r="O660" s="137">
        <f t="shared" si="298"/>
        <v>22.713999999999999</v>
      </c>
      <c r="P660" s="137">
        <f t="shared" si="299"/>
        <v>1.2859999999999978</v>
      </c>
      <c r="Q660" s="137">
        <f t="shared" si="300"/>
        <v>85.2</v>
      </c>
      <c r="R660" s="137"/>
      <c r="S660" s="137">
        <f t="shared" si="296"/>
        <v>1.2859999999999978</v>
      </c>
      <c r="T660" s="137">
        <f t="shared" si="301"/>
        <v>22.713999999999999</v>
      </c>
      <c r="U660" s="75"/>
      <c r="W660" s="27"/>
      <c r="X660">
        <f>VLOOKUP(A660,РАСЧЕТ!B:S,18,0)</f>
        <v>2.7271362523917269</v>
      </c>
      <c r="Y660" s="27">
        <f t="shared" si="297"/>
        <v>0</v>
      </c>
      <c r="AB660" t="s">
        <v>4007</v>
      </c>
      <c r="AC660" s="27">
        <f t="shared" si="302"/>
        <v>22.713999999999999</v>
      </c>
    </row>
    <row r="661" spans="1:29" x14ac:dyDescent="0.3">
      <c r="A661" s="69" t="s">
        <v>2414</v>
      </c>
      <c r="B661" s="138">
        <v>86.5</v>
      </c>
      <c r="C661" s="137">
        <v>12.406000000000001</v>
      </c>
      <c r="D661" s="137"/>
      <c r="E661" s="137"/>
      <c r="F661" s="137"/>
      <c r="G661" s="137"/>
      <c r="H661" s="137">
        <f>B661*$H$797</f>
        <v>2.7687474862897226</v>
      </c>
      <c r="I661" s="137">
        <f t="shared" si="295"/>
        <v>2.7687474862897226</v>
      </c>
      <c r="J661" s="137">
        <f t="shared" si="294"/>
        <v>15.174747486289723</v>
      </c>
      <c r="K661" s="137"/>
      <c r="L661" s="137">
        <f>VLOOKUP(A661,'Показ 16.11'!$B$2:$D$742,3,0)</f>
        <v>18.016999999999999</v>
      </c>
      <c r="M661" s="137" t="str">
        <f>VLOOKUP(A661,'31.12ЛК ПОКАЗ'!$B$15:$H$1504,7,0)</f>
        <v>-</v>
      </c>
      <c r="N661" s="137">
        <f>VLOOKUP(A661,'Показ 31.12'!$B$2:$D$742,3,0)</f>
        <v>19.097999999999999</v>
      </c>
      <c r="O661" s="137">
        <f t="shared" si="298"/>
        <v>19.097999999999999</v>
      </c>
      <c r="P661" s="137">
        <f t="shared" si="299"/>
        <v>1.0809999999999995</v>
      </c>
      <c r="Q661" s="137">
        <f t="shared" si="300"/>
        <v>86.5</v>
      </c>
      <c r="R661" s="137"/>
      <c r="S661" s="137">
        <f t="shared" si="296"/>
        <v>1.0809999999999995</v>
      </c>
      <c r="T661" s="137">
        <f t="shared" si="301"/>
        <v>19.097999999999999</v>
      </c>
      <c r="U661" s="75"/>
      <c r="W661" s="27"/>
      <c r="X661">
        <f>VLOOKUP(A661,РАСЧЕТ!B:S,18,0)</f>
        <v>2.7687474862897226</v>
      </c>
      <c r="Y661" s="27">
        <f t="shared" si="297"/>
        <v>0</v>
      </c>
      <c r="AB661" t="s">
        <v>4007</v>
      </c>
      <c r="AC661" s="27">
        <f t="shared" si="302"/>
        <v>19.097999999999999</v>
      </c>
    </row>
    <row r="662" spans="1:29" x14ac:dyDescent="0.3">
      <c r="A662" s="69" t="s">
        <v>2316</v>
      </c>
      <c r="B662" s="138">
        <v>80</v>
      </c>
      <c r="C662" s="137">
        <v>21.434999999999999</v>
      </c>
      <c r="D662" s="137"/>
      <c r="E662" s="137"/>
      <c r="F662" s="137"/>
      <c r="G662" s="137"/>
      <c r="H662" s="137">
        <f>B662*$H$797</f>
        <v>2.5606913167997436</v>
      </c>
      <c r="I662" s="137">
        <f t="shared" si="295"/>
        <v>2.5606913167997436</v>
      </c>
      <c r="J662" s="137">
        <f t="shared" si="294"/>
        <v>23.995691316799743</v>
      </c>
      <c r="K662" s="137"/>
      <c r="L662" s="137">
        <f>VLOOKUP(A662,'Показ 16.11'!$B$2:$D$742,3,0)</f>
        <v>29.059000000000001</v>
      </c>
      <c r="M662" s="137" t="str">
        <f>VLOOKUP(A662,'31.12ЛК ПОКАЗ'!$B$15:$H$1504,7,0)</f>
        <v>-</v>
      </c>
      <c r="N662" s="137">
        <f>VLOOKUP(A662,'Показ 31.12'!$B$2:$D$742,3,0)</f>
        <v>30.803000000000001</v>
      </c>
      <c r="O662" s="137">
        <f t="shared" si="298"/>
        <v>30.803000000000001</v>
      </c>
      <c r="P662" s="137">
        <f t="shared" si="299"/>
        <v>1.7439999999999998</v>
      </c>
      <c r="Q662" s="137">
        <f t="shared" si="300"/>
        <v>80</v>
      </c>
      <c r="R662" s="137"/>
      <c r="S662" s="137">
        <f t="shared" si="296"/>
        <v>1.7439999999999998</v>
      </c>
      <c r="T662" s="137">
        <f t="shared" si="301"/>
        <v>30.803000000000001</v>
      </c>
      <c r="U662" s="75"/>
      <c r="W662" s="27"/>
      <c r="X662">
        <f>VLOOKUP(A662,РАСЧЕТ!B:S,18,0)</f>
        <v>2.5606913167997436</v>
      </c>
      <c r="Y662" s="27">
        <f t="shared" si="297"/>
        <v>0</v>
      </c>
      <c r="AB662" t="s">
        <v>4007</v>
      </c>
      <c r="AC662" s="27">
        <f t="shared" si="302"/>
        <v>30.803000000000001</v>
      </c>
    </row>
    <row r="663" spans="1:29" x14ac:dyDescent="0.3">
      <c r="A663" s="99" t="s">
        <v>1350</v>
      </c>
      <c r="B663" s="138">
        <v>52.2</v>
      </c>
      <c r="C663" s="137">
        <v>13.935</v>
      </c>
      <c r="D663" s="137"/>
      <c r="E663" s="137"/>
      <c r="F663" s="137"/>
      <c r="G663" s="137"/>
      <c r="H663" s="137">
        <f>B663*$H$797</f>
        <v>1.6708510842118327</v>
      </c>
      <c r="I663" s="137">
        <f t="shared" si="295"/>
        <v>1.6708510842118327</v>
      </c>
      <c r="J663" s="137">
        <f t="shared" si="294"/>
        <v>15.605851084211833</v>
      </c>
      <c r="K663" s="137"/>
      <c r="L663" s="137">
        <f>VLOOKUP(A663,'Показ 16.11'!$B$2:$D$742,3,0)</f>
        <v>19.736000000000001</v>
      </c>
      <c r="M663" s="137"/>
      <c r="N663" s="137">
        <f>VLOOKUP(A663,'Показ 31.12'!$B$2:$D$742,3,0)</f>
        <v>20.92</v>
      </c>
      <c r="O663" s="137">
        <f t="shared" si="298"/>
        <v>20.92</v>
      </c>
      <c r="P663" s="137">
        <f t="shared" si="299"/>
        <v>1.1840000000000011</v>
      </c>
      <c r="Q663" s="137">
        <f t="shared" si="300"/>
        <v>52.2</v>
      </c>
      <c r="R663" s="137"/>
      <c r="S663" s="137">
        <f t="shared" si="296"/>
        <v>1.1840000000000011</v>
      </c>
      <c r="T663" s="137">
        <f t="shared" si="301"/>
        <v>20.92</v>
      </c>
      <c r="U663" s="75"/>
      <c r="W663" s="27"/>
      <c r="X663">
        <f>VLOOKUP(A663,РАСЧЕТ!B:S,18,0)</f>
        <v>1.6708510842118327</v>
      </c>
      <c r="Y663" s="27">
        <f t="shared" si="297"/>
        <v>0</v>
      </c>
      <c r="AB663" t="s">
        <v>4007</v>
      </c>
      <c r="AC663" s="27">
        <f t="shared" si="302"/>
        <v>20.92</v>
      </c>
    </row>
    <row r="664" spans="1:29" x14ac:dyDescent="0.3">
      <c r="A664" s="69" t="s">
        <v>2057</v>
      </c>
      <c r="B664" s="138">
        <v>51.9</v>
      </c>
      <c r="C664" s="137">
        <v>10.231</v>
      </c>
      <c r="D664" s="137">
        <f>VLOOKUP(A664,'31.03ЛК ПОКАЗ'!$B$15:$J$1504,7,0)</f>
        <v>11.631</v>
      </c>
      <c r="E664" s="137">
        <f>D664</f>
        <v>11.631</v>
      </c>
      <c r="F664" s="137">
        <f>E664-C664</f>
        <v>1.4000000000000004</v>
      </c>
      <c r="G664" s="137">
        <f>B664</f>
        <v>51.9</v>
      </c>
      <c r="H664" s="137"/>
      <c r="I664" s="137">
        <f t="shared" si="295"/>
        <v>1.4000000000000004</v>
      </c>
      <c r="J664" s="137">
        <f t="shared" si="294"/>
        <v>11.631</v>
      </c>
      <c r="K664" s="137"/>
      <c r="L664" s="137">
        <f>VLOOKUP(A664,'Показ 16.11'!$B$2:$D$742,3,0)</f>
        <v>13.739000000000001</v>
      </c>
      <c r="M664" s="137" t="str">
        <f>VLOOKUP(A664,'31.12ЛК ПОКАЗ'!$B$15:$H$1504,7,0)</f>
        <v>-</v>
      </c>
      <c r="N664" s="137">
        <f>VLOOKUP(A664,'Показ 31.12'!$B$2:$D$742,3,0)</f>
        <v>14.563000000000001</v>
      </c>
      <c r="O664" s="137">
        <f t="shared" si="298"/>
        <v>14.563000000000001</v>
      </c>
      <c r="P664" s="137">
        <f t="shared" si="299"/>
        <v>0.82399999999999984</v>
      </c>
      <c r="Q664" s="137">
        <f t="shared" si="300"/>
        <v>51.9</v>
      </c>
      <c r="R664" s="137"/>
      <c r="S664" s="137">
        <f t="shared" si="296"/>
        <v>0.82399999999999984</v>
      </c>
      <c r="T664" s="137">
        <f t="shared" si="301"/>
        <v>14.563000000000001</v>
      </c>
      <c r="U664" s="75"/>
      <c r="W664" s="27"/>
      <c r="X664">
        <f>VLOOKUP(A664,РАСЧЕТ!B:S,18,0)</f>
        <v>1.4000000000000004</v>
      </c>
      <c r="Y664" s="27">
        <f t="shared" si="297"/>
        <v>0</v>
      </c>
      <c r="AB664" s="27">
        <f>J664</f>
        <v>11.631</v>
      </c>
      <c r="AC664" s="27">
        <f t="shared" si="302"/>
        <v>14.563000000000001</v>
      </c>
    </row>
    <row r="665" spans="1:29" x14ac:dyDescent="0.3">
      <c r="A665" s="69" t="s">
        <v>1024</v>
      </c>
      <c r="B665" s="138">
        <v>74</v>
      </c>
      <c r="C665" s="137">
        <v>25.782</v>
      </c>
      <c r="D665" s="137"/>
      <c r="E665" s="137"/>
      <c r="F665" s="137"/>
      <c r="G665" s="137"/>
      <c r="H665" s="137">
        <f t="shared" ref="H665:H672" si="303">B665*$H$797</f>
        <v>2.3686394680397629</v>
      </c>
      <c r="I665" s="137">
        <f t="shared" si="295"/>
        <v>2.3686394680397629</v>
      </c>
      <c r="J665" s="137">
        <f t="shared" si="294"/>
        <v>28.150639468039763</v>
      </c>
      <c r="K665" s="137"/>
      <c r="L665" s="137">
        <f>VLOOKUP(A665,'Показ 16.11'!$B$2:$D$742,3,0)</f>
        <v>34.165999999999997</v>
      </c>
      <c r="M665" s="137" t="str">
        <f>VLOOKUP(A665,'31.12ЛК ПОКАЗ'!$B$15:$H$1504,7,0)</f>
        <v>-</v>
      </c>
      <c r="N665" s="137">
        <f>VLOOKUP(A665,'Показ 31.12'!$B$2:$D$742,3,0)</f>
        <v>12.023</v>
      </c>
      <c r="O665" s="137"/>
      <c r="P665" s="137"/>
      <c r="Q665" s="137"/>
      <c r="R665" s="137">
        <f>R797*B665</f>
        <v>1.0415022682128017</v>
      </c>
      <c r="S665" s="137">
        <f t="shared" si="296"/>
        <v>1.0415022682128017</v>
      </c>
      <c r="T665" s="137">
        <f t="shared" si="301"/>
        <v>35.207502268212799</v>
      </c>
      <c r="U665" s="75"/>
      <c r="W665" s="27"/>
      <c r="X665">
        <f>VLOOKUP(A665,РАСЧЕТ!B:S,18,0)</f>
        <v>2.3686394680397629</v>
      </c>
      <c r="Y665" s="27">
        <f t="shared" si="297"/>
        <v>0</v>
      </c>
      <c r="AB665" t="s">
        <v>4007</v>
      </c>
      <c r="AC665" t="s">
        <v>4007</v>
      </c>
    </row>
    <row r="666" spans="1:29" x14ac:dyDescent="0.3">
      <c r="A666" s="69" t="s">
        <v>2426</v>
      </c>
      <c r="B666" s="138">
        <v>78.400000000000006</v>
      </c>
      <c r="C666" s="137">
        <v>19.460999999999999</v>
      </c>
      <c r="D666" s="137"/>
      <c r="E666" s="137"/>
      <c r="F666" s="137"/>
      <c r="G666" s="137"/>
      <c r="H666" s="137">
        <f t="shared" si="303"/>
        <v>2.5094774904637491</v>
      </c>
      <c r="I666" s="137">
        <f t="shared" si="295"/>
        <v>2.5094774904637491</v>
      </c>
      <c r="J666" s="137">
        <f t="shared" si="294"/>
        <v>21.970477490463747</v>
      </c>
      <c r="K666" s="137"/>
      <c r="L666" s="137">
        <f>VLOOKUP(A666,'Показ 16.11'!$B$2:$D$742,3,0)</f>
        <v>24.855</v>
      </c>
      <c r="M666" s="137" t="str">
        <f>VLOOKUP(A666,'31.12ЛК ПОКАЗ'!$B$15:$H$1504,7,0)</f>
        <v>-</v>
      </c>
      <c r="N666" s="137">
        <f>VLOOKUP(A666,'Показ 31.12'!$B$2:$D$742,3,0)</f>
        <v>26.346</v>
      </c>
      <c r="O666" s="137">
        <f>N666</f>
        <v>26.346</v>
      </c>
      <c r="P666" s="137">
        <f>O666-L666</f>
        <v>1.4909999999999997</v>
      </c>
      <c r="Q666" s="137">
        <f>B666</f>
        <v>78.400000000000006</v>
      </c>
      <c r="R666" s="137"/>
      <c r="S666" s="137">
        <f t="shared" si="296"/>
        <v>1.4909999999999997</v>
      </c>
      <c r="T666" s="137">
        <f t="shared" si="301"/>
        <v>26.346</v>
      </c>
      <c r="U666" s="75"/>
      <c r="W666" s="27"/>
      <c r="X666">
        <f>VLOOKUP(A666,РАСЧЕТ!B:S,18,0)</f>
        <v>2.5094774904637491</v>
      </c>
      <c r="Y666" s="27">
        <f t="shared" si="297"/>
        <v>0</v>
      </c>
      <c r="AB666" t="s">
        <v>4007</v>
      </c>
      <c r="AC666" s="27">
        <f t="shared" ref="AC666:AC667" si="304">T666</f>
        <v>26.346</v>
      </c>
    </row>
    <row r="667" spans="1:29" x14ac:dyDescent="0.3">
      <c r="A667" s="69" t="s">
        <v>794</v>
      </c>
      <c r="B667" s="138">
        <v>51.1</v>
      </c>
      <c r="C667" s="137">
        <v>6.0529999999999999</v>
      </c>
      <c r="D667" s="137"/>
      <c r="E667" s="137"/>
      <c r="F667" s="137"/>
      <c r="G667" s="137"/>
      <c r="H667" s="137">
        <f t="shared" si="303"/>
        <v>1.6356415786058363</v>
      </c>
      <c r="I667" s="137">
        <f t="shared" si="295"/>
        <v>1.6356415786058363</v>
      </c>
      <c r="J667" s="137">
        <f t="shared" si="294"/>
        <v>7.6886415786058357</v>
      </c>
      <c r="K667" s="137"/>
      <c r="L667" s="137">
        <f>VLOOKUP(A667,'Показ 16.11'!$B$2:$D$742,3,0)</f>
        <v>6.0529999999999999</v>
      </c>
      <c r="M667" s="137" t="str">
        <f>VLOOKUP(A667,'31.12ЛК ПОКАЗ'!$B$15:$H$1504,7,0)</f>
        <v>-</v>
      </c>
      <c r="N667" s="137">
        <f>VLOOKUP(A667,'Показ 31.12'!$B$2:$D$742,3,0)</f>
        <v>6.4160000000000004</v>
      </c>
      <c r="O667" s="137">
        <f>N667</f>
        <v>6.4160000000000004</v>
      </c>
      <c r="P667" s="137">
        <f>O667-L667</f>
        <v>0.36300000000000043</v>
      </c>
      <c r="Q667" s="137">
        <f>B667</f>
        <v>51.1</v>
      </c>
      <c r="R667" s="137"/>
      <c r="S667" s="137">
        <f t="shared" si="296"/>
        <v>0.36300000000000043</v>
      </c>
      <c r="T667" s="137">
        <f t="shared" si="301"/>
        <v>6.4160000000000004</v>
      </c>
      <c r="U667" s="75"/>
      <c r="W667" s="27"/>
      <c r="X667">
        <f>VLOOKUP(A667,РАСЧЕТ!B:S,18,0)</f>
        <v>1.6356415786058363</v>
      </c>
      <c r="Y667" s="27">
        <f t="shared" si="297"/>
        <v>0</v>
      </c>
      <c r="AB667" t="s">
        <v>4007</v>
      </c>
      <c r="AC667" s="27">
        <f t="shared" si="304"/>
        <v>6.4160000000000004</v>
      </c>
    </row>
    <row r="668" spans="1:29" x14ac:dyDescent="0.3">
      <c r="A668" s="99" t="s">
        <v>245</v>
      </c>
      <c r="B668" s="138">
        <v>72.599999999999994</v>
      </c>
      <c r="C668" s="137">
        <v>21.349</v>
      </c>
      <c r="D668" s="137"/>
      <c r="E668" s="137"/>
      <c r="F668" s="137"/>
      <c r="G668" s="137"/>
      <c r="H668" s="137">
        <f t="shared" si="303"/>
        <v>2.323827369995767</v>
      </c>
      <c r="I668" s="137">
        <f t="shared" si="295"/>
        <v>2.323827369995767</v>
      </c>
      <c r="J668" s="137">
        <f t="shared" si="294"/>
        <v>23.672827369995765</v>
      </c>
      <c r="K668" s="137"/>
      <c r="L668" s="137"/>
      <c r="M668" s="137"/>
      <c r="N668" s="137"/>
      <c r="O668" s="137"/>
      <c r="P668" s="137"/>
      <c r="Q668" s="137"/>
      <c r="R668" s="137">
        <f>B668*$R$797</f>
        <v>1.0217981712466133</v>
      </c>
      <c r="S668" s="137">
        <f t="shared" si="296"/>
        <v>1.0217981712466133</v>
      </c>
      <c r="T668" s="137">
        <f>S668+J668</f>
        <v>24.694625541242377</v>
      </c>
      <c r="U668" s="75"/>
      <c r="W668" s="27"/>
      <c r="X668">
        <f>VLOOKUP(A668,РАСЧЕТ!B:S,18,0)</f>
        <v>2.323827369995767</v>
      </c>
      <c r="Y668" s="27">
        <f t="shared" si="297"/>
        <v>0</v>
      </c>
      <c r="AB668" t="s">
        <v>4007</v>
      </c>
      <c r="AC668" t="s">
        <v>4007</v>
      </c>
    </row>
    <row r="669" spans="1:29" x14ac:dyDescent="0.3">
      <c r="A669" s="69" t="s">
        <v>253</v>
      </c>
      <c r="B669" s="138">
        <v>33.1</v>
      </c>
      <c r="C669" s="137">
        <v>9.032</v>
      </c>
      <c r="D669" s="137"/>
      <c r="E669" s="137"/>
      <c r="F669" s="137"/>
      <c r="G669" s="137"/>
      <c r="H669" s="137">
        <f t="shared" si="303"/>
        <v>1.0594860323258939</v>
      </c>
      <c r="I669" s="137">
        <f t="shared" si="295"/>
        <v>1.0594860323258939</v>
      </c>
      <c r="J669" s="137">
        <f t="shared" si="294"/>
        <v>10.091486032325895</v>
      </c>
      <c r="K669" s="137"/>
      <c r="L669" s="137">
        <f>VLOOKUP(A669,'Показ 16.11'!$B$2:$D$742,3,0)</f>
        <v>11.569000000000001</v>
      </c>
      <c r="M669" s="137" t="str">
        <f>VLOOKUP(A669,'31.12ЛК ПОКАЗ'!$B$15:$H$1504,7,0)</f>
        <v>-</v>
      </c>
      <c r="N669" s="137">
        <f>VLOOKUP(A669,'Показ 31.12'!$B$2:$D$742,3,0)</f>
        <v>12.263</v>
      </c>
      <c r="O669" s="137">
        <f>N669</f>
        <v>12.263</v>
      </c>
      <c r="P669" s="137">
        <f t="shared" ref="P669:P684" si="305">O669-L669</f>
        <v>0.69399999999999906</v>
      </c>
      <c r="Q669" s="137">
        <f t="shared" ref="Q669:Q684" si="306">B669</f>
        <v>33.1</v>
      </c>
      <c r="R669" s="137"/>
      <c r="S669" s="137">
        <f t="shared" si="296"/>
        <v>0.69399999999999906</v>
      </c>
      <c r="T669" s="137">
        <f t="shared" ref="T669:T700" si="307">L669+S669</f>
        <v>12.263</v>
      </c>
      <c r="U669" s="75"/>
      <c r="W669" s="27"/>
      <c r="X669">
        <f>VLOOKUP(A669,РАСЧЕТ!B:S,18,0)</f>
        <v>1.0594860323258939</v>
      </c>
      <c r="Y669" s="27">
        <f t="shared" si="297"/>
        <v>0</v>
      </c>
      <c r="AB669" t="s">
        <v>4007</v>
      </c>
      <c r="AC669" s="27">
        <f t="shared" ref="AC669:AC684" si="308">T669</f>
        <v>12.263</v>
      </c>
    </row>
    <row r="670" spans="1:29" x14ac:dyDescent="0.3">
      <c r="A670" s="69" t="s">
        <v>1165</v>
      </c>
      <c r="B670" s="138">
        <v>50.8</v>
      </c>
      <c r="C670" s="137">
        <v>10.132999999999999</v>
      </c>
      <c r="D670" s="137"/>
      <c r="E670" s="137"/>
      <c r="F670" s="137"/>
      <c r="G670" s="137"/>
      <c r="H670" s="137">
        <f t="shared" si="303"/>
        <v>1.626038986167837</v>
      </c>
      <c r="I670" s="137">
        <f t="shared" si="295"/>
        <v>1.626038986167837</v>
      </c>
      <c r="J670" s="137">
        <f t="shared" si="294"/>
        <v>11.759038986167836</v>
      </c>
      <c r="K670" s="137"/>
      <c r="L670" s="137">
        <f>VLOOKUP(A670,'Показ 16.11'!$B$2:$D$742,3,0)</f>
        <v>12.099</v>
      </c>
      <c r="M670" s="137" t="str">
        <f>VLOOKUP(A670,'31.12ЛК ПОКАЗ'!$B$15:$H$1504,7,0)</f>
        <v>-</v>
      </c>
      <c r="N670" s="137">
        <f>VLOOKUP(A670,'Показ 31.12'!$B$2:$D$742,3,0)</f>
        <v>12.824999999999999</v>
      </c>
      <c r="O670" s="137">
        <f>N670</f>
        <v>12.824999999999999</v>
      </c>
      <c r="P670" s="137">
        <f t="shared" si="305"/>
        <v>0.72599999999999909</v>
      </c>
      <c r="Q670" s="137">
        <f t="shared" si="306"/>
        <v>50.8</v>
      </c>
      <c r="R670" s="137"/>
      <c r="S670" s="137">
        <f t="shared" si="296"/>
        <v>0.72599999999999909</v>
      </c>
      <c r="T670" s="137">
        <f t="shared" si="307"/>
        <v>12.824999999999999</v>
      </c>
      <c r="U670" s="75"/>
      <c r="W670" s="27"/>
      <c r="X670">
        <f>VLOOKUP(A670,РАСЧЕТ!B:S,18,0)</f>
        <v>1.626038986167837</v>
      </c>
      <c r="Y670" s="27">
        <f t="shared" si="297"/>
        <v>0</v>
      </c>
      <c r="AB670" t="s">
        <v>4007</v>
      </c>
      <c r="AC670" s="27">
        <f t="shared" si="308"/>
        <v>12.824999999999999</v>
      </c>
    </row>
    <row r="671" spans="1:29" x14ac:dyDescent="0.3">
      <c r="A671" s="69" t="s">
        <v>1930</v>
      </c>
      <c r="B671" s="138">
        <v>72.7</v>
      </c>
      <c r="C671" s="137">
        <v>16.684999999999999</v>
      </c>
      <c r="D671" s="137"/>
      <c r="E671" s="137"/>
      <c r="F671" s="137"/>
      <c r="G671" s="137"/>
      <c r="H671" s="137">
        <f t="shared" si="303"/>
        <v>2.3270282341417672</v>
      </c>
      <c r="I671" s="137">
        <f t="shared" si="295"/>
        <v>2.3270282341417672</v>
      </c>
      <c r="J671" s="137">
        <f t="shared" si="294"/>
        <v>19.012028234141766</v>
      </c>
      <c r="K671" s="137"/>
      <c r="L671" s="137">
        <f>VLOOKUP(A671,'Показ 16.11'!$B$2:$D$742,3,0)</f>
        <v>22.516999999999999</v>
      </c>
      <c r="M671" s="137" t="str">
        <f>VLOOKUP(A671,'31.12ЛК ПОКАЗ'!$B$15:$H$1504,7,0)</f>
        <v>-</v>
      </c>
      <c r="N671" s="137">
        <f>VLOOKUP(A671,'Показ 31.12'!$B$2:$D$742,3,0)</f>
        <v>23.867999999999999</v>
      </c>
      <c r="O671" s="137">
        <f>N671</f>
        <v>23.867999999999999</v>
      </c>
      <c r="P671" s="137">
        <f t="shared" si="305"/>
        <v>1.3509999999999991</v>
      </c>
      <c r="Q671" s="137">
        <f t="shared" si="306"/>
        <v>72.7</v>
      </c>
      <c r="R671" s="137"/>
      <c r="S671" s="137">
        <f t="shared" si="296"/>
        <v>1.3509999999999991</v>
      </c>
      <c r="T671" s="137">
        <f t="shared" si="307"/>
        <v>23.867999999999999</v>
      </c>
      <c r="U671" s="75"/>
      <c r="W671" s="27"/>
      <c r="X671">
        <f>VLOOKUP(A671,РАСЧЕТ!B:S,18,0)</f>
        <v>2.3270282341417672</v>
      </c>
      <c r="Y671" s="27">
        <f t="shared" si="297"/>
        <v>0</v>
      </c>
      <c r="AB671" t="s">
        <v>4007</v>
      </c>
      <c r="AC671" s="27">
        <f t="shared" si="308"/>
        <v>23.867999999999999</v>
      </c>
    </row>
    <row r="672" spans="1:29" x14ac:dyDescent="0.3">
      <c r="A672" s="69" t="s">
        <v>2438</v>
      </c>
      <c r="B672" s="138">
        <v>78.400000000000006</v>
      </c>
      <c r="C672" s="137">
        <v>18.913</v>
      </c>
      <c r="D672" s="137"/>
      <c r="E672" s="137"/>
      <c r="F672" s="137"/>
      <c r="G672" s="137"/>
      <c r="H672" s="137">
        <f t="shared" si="303"/>
        <v>2.5094774904637491</v>
      </c>
      <c r="I672" s="137">
        <f t="shared" si="295"/>
        <v>2.5094774904637491</v>
      </c>
      <c r="J672" s="137">
        <f t="shared" si="294"/>
        <v>21.422477490463748</v>
      </c>
      <c r="K672" s="137"/>
      <c r="L672" s="137">
        <f>VLOOKUP(A672,'Показ 16.11'!$B$2:$D$742,3,0)</f>
        <v>19.754000000000001</v>
      </c>
      <c r="M672" s="137" t="str">
        <f>VLOOKUP(A672,'31.12ЛК ПОКАЗ'!$B$15:$H$1504,7,0)</f>
        <v>-</v>
      </c>
      <c r="N672" s="137">
        <f>VLOOKUP(A672,'Показ 31.12'!$B$2:$D$742,3,0)</f>
        <v>20.939</v>
      </c>
      <c r="O672" s="137">
        <f>N672</f>
        <v>20.939</v>
      </c>
      <c r="P672" s="137">
        <f t="shared" si="305"/>
        <v>1.1849999999999987</v>
      </c>
      <c r="Q672" s="137">
        <f t="shared" si="306"/>
        <v>78.400000000000006</v>
      </c>
      <c r="R672" s="137"/>
      <c r="S672" s="137">
        <f t="shared" si="296"/>
        <v>1.1849999999999987</v>
      </c>
      <c r="T672" s="137">
        <f t="shared" si="307"/>
        <v>20.939</v>
      </c>
      <c r="U672" s="75"/>
      <c r="W672" s="27"/>
      <c r="X672">
        <f>VLOOKUP(A672,РАСЧЕТ!B:S,18,0)</f>
        <v>2.5094774904637491</v>
      </c>
      <c r="Y672" s="27">
        <f t="shared" si="297"/>
        <v>0</v>
      </c>
      <c r="AB672" t="s">
        <v>4007</v>
      </c>
      <c r="AC672" s="27">
        <f t="shared" si="308"/>
        <v>20.939</v>
      </c>
    </row>
    <row r="673" spans="1:29" s="157" customFormat="1" x14ac:dyDescent="0.3">
      <c r="A673" s="153" t="s">
        <v>1323</v>
      </c>
      <c r="B673" s="154">
        <v>51.1</v>
      </c>
      <c r="C673" s="155">
        <v>2.66</v>
      </c>
      <c r="D673" s="155">
        <v>2.66</v>
      </c>
      <c r="E673" s="155">
        <f>D673</f>
        <v>2.66</v>
      </c>
      <c r="F673" s="155">
        <f>E673-C673</f>
        <v>0</v>
      </c>
      <c r="G673" s="155">
        <f>B673</f>
        <v>51.1</v>
      </c>
      <c r="H673" s="155"/>
      <c r="I673" s="137">
        <f t="shared" si="295"/>
        <v>0</v>
      </c>
      <c r="J673" s="155">
        <f t="shared" si="294"/>
        <v>2.66</v>
      </c>
      <c r="K673" s="155"/>
      <c r="L673" s="155">
        <v>2.66</v>
      </c>
      <c r="M673" s="155">
        <v>2.66</v>
      </c>
      <c r="N673" s="155">
        <f>VLOOKUP(A673,'Показ 31.12'!$B$2:$D$742,3,0)</f>
        <v>22.899000000000001</v>
      </c>
      <c r="O673" s="155">
        <f>M673</f>
        <v>2.66</v>
      </c>
      <c r="P673" s="155">
        <f t="shared" si="305"/>
        <v>0</v>
      </c>
      <c r="Q673" s="155">
        <f t="shared" si="306"/>
        <v>51.1</v>
      </c>
      <c r="R673" s="155"/>
      <c r="S673" s="137">
        <f t="shared" si="296"/>
        <v>0</v>
      </c>
      <c r="T673" s="155">
        <f t="shared" si="307"/>
        <v>2.66</v>
      </c>
      <c r="U673" s="156"/>
      <c r="W673" s="155"/>
      <c r="X673">
        <f>VLOOKUP(A673,РАСЧЕТ!B:S,18,0)</f>
        <v>0</v>
      </c>
      <c r="Y673" s="27">
        <f t="shared" si="297"/>
        <v>0</v>
      </c>
      <c r="AB673" s="27">
        <f>J673</f>
        <v>2.66</v>
      </c>
      <c r="AC673" s="27">
        <f t="shared" si="308"/>
        <v>2.66</v>
      </c>
    </row>
    <row r="674" spans="1:29" x14ac:dyDescent="0.3">
      <c r="A674" s="69" t="s">
        <v>2432</v>
      </c>
      <c r="B674" s="138">
        <v>50.8</v>
      </c>
      <c r="C674" s="137">
        <v>13.944000000000001</v>
      </c>
      <c r="D674" s="137"/>
      <c r="E674" s="137"/>
      <c r="F674" s="137"/>
      <c r="G674" s="137"/>
      <c r="H674" s="137">
        <f>B674*$H$797</f>
        <v>1.626038986167837</v>
      </c>
      <c r="I674" s="137">
        <f t="shared" si="295"/>
        <v>1.626038986167837</v>
      </c>
      <c r="J674" s="137">
        <f t="shared" si="294"/>
        <v>15.570038986167837</v>
      </c>
      <c r="K674" s="137"/>
      <c r="L674" s="137">
        <f>VLOOKUP(A674,'Показ 16.11'!$B$2:$D$742,3,0)</f>
        <v>16.850999999999999</v>
      </c>
      <c r="M674" s="137" t="str">
        <f>VLOOKUP(A674,'31.12ЛК ПОКАЗ'!$B$15:$H$1504,7,0)</f>
        <v>-</v>
      </c>
      <c r="N674" s="137">
        <f>VLOOKUP(A674,'Показ 31.12'!$B$2:$D$742,3,0)</f>
        <v>17.861999999999998</v>
      </c>
      <c r="O674" s="137">
        <f>N674</f>
        <v>17.861999999999998</v>
      </c>
      <c r="P674" s="137">
        <f t="shared" si="305"/>
        <v>1.0109999999999992</v>
      </c>
      <c r="Q674" s="137">
        <f t="shared" si="306"/>
        <v>50.8</v>
      </c>
      <c r="R674" s="137"/>
      <c r="S674" s="137">
        <f t="shared" si="296"/>
        <v>1.0109999999999992</v>
      </c>
      <c r="T674" s="137">
        <f t="shared" si="307"/>
        <v>17.861999999999998</v>
      </c>
      <c r="U674" s="75"/>
      <c r="W674" s="27"/>
      <c r="X674">
        <f>VLOOKUP(A674,РАСЧЕТ!B:S,18,0)</f>
        <v>1.626038986167837</v>
      </c>
      <c r="Y674" s="27">
        <f t="shared" si="297"/>
        <v>0</v>
      </c>
      <c r="AB674" t="s">
        <v>4007</v>
      </c>
      <c r="AC674" s="27">
        <f t="shared" si="308"/>
        <v>17.861999999999998</v>
      </c>
    </row>
    <row r="675" spans="1:29" x14ac:dyDescent="0.3">
      <c r="A675" s="69" t="s">
        <v>2097</v>
      </c>
      <c r="B675" s="138">
        <v>72.7</v>
      </c>
      <c r="C675" s="137">
        <v>24.779</v>
      </c>
      <c r="D675" s="137"/>
      <c r="E675" s="137"/>
      <c r="F675" s="137"/>
      <c r="G675" s="137"/>
      <c r="H675" s="137">
        <f>B675*$H$797</f>
        <v>2.3270282341417672</v>
      </c>
      <c r="I675" s="137">
        <f t="shared" si="295"/>
        <v>2.3270282341417672</v>
      </c>
      <c r="J675" s="137">
        <f t="shared" si="294"/>
        <v>27.106028234141768</v>
      </c>
      <c r="K675" s="137"/>
      <c r="L675" s="137">
        <f>VLOOKUP(A675,'Показ 16.11'!$B$2:$D$742,3,0)</f>
        <v>29.478000000000002</v>
      </c>
      <c r="M675" s="137" t="str">
        <f>VLOOKUP(A675,'31.12ЛК ПОКАЗ'!$B$15:$H$1504,7,0)</f>
        <v>-</v>
      </c>
      <c r="N675" s="137">
        <f>VLOOKUP(A675,'Показ 31.12'!$B$2:$D$742,3,0)</f>
        <v>31.247</v>
      </c>
      <c r="O675" s="137">
        <f>N675</f>
        <v>31.247</v>
      </c>
      <c r="P675" s="137">
        <f t="shared" si="305"/>
        <v>1.7689999999999984</v>
      </c>
      <c r="Q675" s="137">
        <f t="shared" si="306"/>
        <v>72.7</v>
      </c>
      <c r="R675" s="137"/>
      <c r="S675" s="137">
        <f t="shared" si="296"/>
        <v>1.7689999999999984</v>
      </c>
      <c r="T675" s="137">
        <f t="shared" si="307"/>
        <v>31.247</v>
      </c>
      <c r="U675" s="75"/>
      <c r="W675" s="27"/>
      <c r="X675">
        <f>VLOOKUP(A675,РАСЧЕТ!B:S,18,0)</f>
        <v>2.3270282341417672</v>
      </c>
      <c r="Y675" s="27">
        <f t="shared" si="297"/>
        <v>0</v>
      </c>
      <c r="AB675" t="s">
        <v>4007</v>
      </c>
      <c r="AC675" s="27">
        <f t="shared" si="308"/>
        <v>31.247</v>
      </c>
    </row>
    <row r="676" spans="1:29" x14ac:dyDescent="0.3">
      <c r="A676" s="69" t="s">
        <v>779</v>
      </c>
      <c r="B676" s="138">
        <v>78.400000000000006</v>
      </c>
      <c r="C676" s="137">
        <v>18.167000000000002</v>
      </c>
      <c r="D676" s="137">
        <f>VLOOKUP(A676,'31.03ЛК ПОКАЗ'!$B$15:$J$1504,7,0)</f>
        <v>20.486999999999998</v>
      </c>
      <c r="E676" s="137">
        <f>D676</f>
        <v>20.486999999999998</v>
      </c>
      <c r="F676" s="137">
        <f>E676-C676</f>
        <v>2.3199999999999967</v>
      </c>
      <c r="G676" s="137">
        <f>B676</f>
        <v>78.400000000000006</v>
      </c>
      <c r="H676" s="137"/>
      <c r="I676" s="137">
        <f t="shared" si="295"/>
        <v>2.3199999999999967</v>
      </c>
      <c r="J676" s="137">
        <f t="shared" si="294"/>
        <v>20.486999999999998</v>
      </c>
      <c r="K676" s="137"/>
      <c r="L676" s="137">
        <f>VLOOKUP(A676,'Показ 16.11'!$B$2:$D$742,3,0)</f>
        <v>23.172000000000001</v>
      </c>
      <c r="M676" s="137" t="str">
        <f>VLOOKUP(A676,'31.12ЛК ПОКАЗ'!$B$15:$H$1504,7,0)</f>
        <v>-</v>
      </c>
      <c r="N676" s="137">
        <f>VLOOKUP(A676,'Показ 31.12'!$B$2:$D$742,3,0)</f>
        <v>24.562000000000001</v>
      </c>
      <c r="O676" s="137">
        <f>N676</f>
        <v>24.562000000000001</v>
      </c>
      <c r="P676" s="137">
        <f t="shared" si="305"/>
        <v>1.3900000000000006</v>
      </c>
      <c r="Q676" s="137">
        <f t="shared" si="306"/>
        <v>78.400000000000006</v>
      </c>
      <c r="R676" s="137"/>
      <c r="S676" s="137">
        <f t="shared" si="296"/>
        <v>1.3900000000000006</v>
      </c>
      <c r="T676" s="137">
        <f t="shared" si="307"/>
        <v>24.562000000000001</v>
      </c>
      <c r="U676" s="75"/>
      <c r="W676" s="27"/>
      <c r="X676">
        <f>VLOOKUP(A676,РАСЧЕТ!B:S,18,0)</f>
        <v>2.3199999999999967</v>
      </c>
      <c r="Y676" s="27">
        <f t="shared" si="297"/>
        <v>0</v>
      </c>
      <c r="AB676" s="27">
        <f t="shared" ref="AB676:AB678" si="309">J676</f>
        <v>20.486999999999998</v>
      </c>
      <c r="AC676" s="27">
        <f t="shared" si="308"/>
        <v>24.562000000000001</v>
      </c>
    </row>
    <row r="677" spans="1:29" x14ac:dyDescent="0.3">
      <c r="A677" s="69" t="s">
        <v>2515</v>
      </c>
      <c r="B677" s="138">
        <v>51.1</v>
      </c>
      <c r="C677" s="137">
        <v>12.771000000000001</v>
      </c>
      <c r="D677" s="137">
        <f>VLOOKUP(A677,'31.03ЛК ПОКАЗ'!$B$15:$J$1504,9,0)</f>
        <v>15</v>
      </c>
      <c r="E677" s="137">
        <f>D677</f>
        <v>15</v>
      </c>
      <c r="F677" s="137">
        <f>E677-C677</f>
        <v>2.2289999999999992</v>
      </c>
      <c r="G677" s="137">
        <f>B677</f>
        <v>51.1</v>
      </c>
      <c r="H677" s="137"/>
      <c r="I677" s="137">
        <f t="shared" si="295"/>
        <v>2.2289999999999992</v>
      </c>
      <c r="J677" s="137">
        <f t="shared" si="294"/>
        <v>15</v>
      </c>
      <c r="K677" s="137"/>
      <c r="L677" s="137">
        <f>VLOOKUP(A677,'Показ 16.11'!$B$2:$D$742,3,0)</f>
        <v>16.36</v>
      </c>
      <c r="M677" s="137">
        <f>VLOOKUP(A677,'31.12ЛК ПОКАЗ'!$B$15:$H$1504,7,0)</f>
        <v>16.399999999999999</v>
      </c>
      <c r="N677" s="137">
        <f>VLOOKUP(A677,'Показ 31.12'!$B$2:$D$742,3,0)</f>
        <v>17.341999999999999</v>
      </c>
      <c r="O677" s="137">
        <f>M677</f>
        <v>16.399999999999999</v>
      </c>
      <c r="P677" s="137">
        <f t="shared" si="305"/>
        <v>3.9999999999999147E-2</v>
      </c>
      <c r="Q677" s="137">
        <f t="shared" si="306"/>
        <v>51.1</v>
      </c>
      <c r="R677" s="137"/>
      <c r="S677" s="137">
        <f t="shared" si="296"/>
        <v>3.9999999999999147E-2</v>
      </c>
      <c r="T677" s="137">
        <f t="shared" si="307"/>
        <v>16.399999999999999</v>
      </c>
      <c r="U677" s="75"/>
      <c r="W677" s="27"/>
      <c r="X677">
        <f>VLOOKUP(A677,РАСЧЕТ!B:S,18,0)</f>
        <v>2.2289999999999992</v>
      </c>
      <c r="Y677" s="27">
        <f t="shared" si="297"/>
        <v>0</v>
      </c>
      <c r="AB677" s="27">
        <f t="shared" si="309"/>
        <v>15</v>
      </c>
      <c r="AC677" s="27">
        <f t="shared" si="308"/>
        <v>16.399999999999999</v>
      </c>
    </row>
    <row r="678" spans="1:29" x14ac:dyDescent="0.3">
      <c r="A678" s="69" t="s">
        <v>2077</v>
      </c>
      <c r="B678" s="138">
        <v>50.8</v>
      </c>
      <c r="C678" s="137">
        <v>17.652000000000001</v>
      </c>
      <c r="D678" s="137">
        <f>VLOOKUP(A678,'31.03ЛК ПОКАЗ'!$B$15:$J$1504,9,0)</f>
        <v>20.483000000000001</v>
      </c>
      <c r="E678" s="137">
        <f>D678</f>
        <v>20.483000000000001</v>
      </c>
      <c r="F678" s="137">
        <f>E678-C678</f>
        <v>2.8309999999999995</v>
      </c>
      <c r="G678" s="137">
        <f>B678</f>
        <v>50.8</v>
      </c>
      <c r="H678" s="137"/>
      <c r="I678" s="137">
        <f t="shared" si="295"/>
        <v>2.8309999999999995</v>
      </c>
      <c r="J678" s="137">
        <f t="shared" si="294"/>
        <v>20.483000000000001</v>
      </c>
      <c r="K678" s="137"/>
      <c r="L678" s="137">
        <f>VLOOKUP(A678,'Показ 16.11'!$B$2:$D$742,3,0)</f>
        <v>22.381</v>
      </c>
      <c r="M678" s="137" t="str">
        <f>VLOOKUP(A678,'31.12ЛК ПОКАЗ'!$B$15:$H$1504,7,0)</f>
        <v>-</v>
      </c>
      <c r="N678" s="137">
        <f>VLOOKUP(A678,'Показ 31.12'!$B$2:$D$742,3,0)</f>
        <v>23.724</v>
      </c>
      <c r="O678" s="137">
        <f>N678</f>
        <v>23.724</v>
      </c>
      <c r="P678" s="137">
        <f t="shared" si="305"/>
        <v>1.343</v>
      </c>
      <c r="Q678" s="137">
        <f t="shared" si="306"/>
        <v>50.8</v>
      </c>
      <c r="R678" s="137"/>
      <c r="S678" s="137">
        <f t="shared" si="296"/>
        <v>1.343</v>
      </c>
      <c r="T678" s="137">
        <f t="shared" si="307"/>
        <v>23.724</v>
      </c>
      <c r="U678" s="75"/>
      <c r="W678" s="27"/>
      <c r="X678">
        <f>VLOOKUP(A678,РАСЧЕТ!B:S,18,0)</f>
        <v>2.8309999999999995</v>
      </c>
      <c r="Y678" s="27">
        <f t="shared" si="297"/>
        <v>0</v>
      </c>
      <c r="AB678" s="27">
        <f t="shared" si="309"/>
        <v>20.483000000000001</v>
      </c>
      <c r="AC678" s="27">
        <f t="shared" si="308"/>
        <v>23.724</v>
      </c>
    </row>
    <row r="679" spans="1:29" x14ac:dyDescent="0.3">
      <c r="A679" s="69" t="s">
        <v>796</v>
      </c>
      <c r="B679" s="138">
        <v>72.7</v>
      </c>
      <c r="C679" s="137">
        <v>23.597999999999999</v>
      </c>
      <c r="D679" s="137"/>
      <c r="E679" s="137"/>
      <c r="F679" s="137"/>
      <c r="G679" s="137"/>
      <c r="H679" s="137">
        <f>B679*$H$797</f>
        <v>2.3270282341417672</v>
      </c>
      <c r="I679" s="137">
        <f t="shared" si="295"/>
        <v>2.3270282341417672</v>
      </c>
      <c r="J679" s="137">
        <f t="shared" si="294"/>
        <v>25.925028234141767</v>
      </c>
      <c r="K679" s="137"/>
      <c r="L679" s="137">
        <f>VLOOKUP(A679,'Показ 16.11'!$B$2:$D$742,3,0)</f>
        <v>32.311</v>
      </c>
      <c r="M679" s="137" t="str">
        <f>VLOOKUP(A679,'31.12ЛК ПОКАЗ'!$B$15:$H$1504,7,0)</f>
        <v>-</v>
      </c>
      <c r="N679" s="137">
        <f>VLOOKUP(A679,'Показ 31.12'!$B$2:$D$742,3,0)</f>
        <v>34.25</v>
      </c>
      <c r="O679" s="137">
        <f>N679</f>
        <v>34.25</v>
      </c>
      <c r="P679" s="137">
        <f t="shared" si="305"/>
        <v>1.9390000000000001</v>
      </c>
      <c r="Q679" s="137">
        <f t="shared" si="306"/>
        <v>72.7</v>
      </c>
      <c r="R679" s="137"/>
      <c r="S679" s="137">
        <f t="shared" si="296"/>
        <v>1.9390000000000001</v>
      </c>
      <c r="T679" s="137">
        <f t="shared" si="307"/>
        <v>34.25</v>
      </c>
      <c r="U679" s="75"/>
      <c r="W679" s="27"/>
      <c r="X679">
        <f>VLOOKUP(A679,РАСЧЕТ!B:S,18,0)</f>
        <v>2.3270282341417672</v>
      </c>
      <c r="Y679" s="27">
        <f t="shared" si="297"/>
        <v>0</v>
      </c>
      <c r="AB679" t="s">
        <v>4007</v>
      </c>
      <c r="AC679" s="27">
        <f t="shared" si="308"/>
        <v>34.25</v>
      </c>
    </row>
    <row r="680" spans="1:29" x14ac:dyDescent="0.3">
      <c r="A680" s="69" t="s">
        <v>310</v>
      </c>
      <c r="B680" s="138">
        <v>36.700000000000003</v>
      </c>
      <c r="C680" s="137">
        <v>7.2119999999999997</v>
      </c>
      <c r="D680" s="137">
        <f>VLOOKUP(A680,'31.03ЛК ПОКАЗ'!$B$15:$J$1504,9,0)</f>
        <v>9.3000000000000007</v>
      </c>
      <c r="E680" s="137">
        <f>D680</f>
        <v>9.3000000000000007</v>
      </c>
      <c r="F680" s="137">
        <f>E680-C680</f>
        <v>2.088000000000001</v>
      </c>
      <c r="G680" s="137">
        <f>B680</f>
        <v>36.700000000000003</v>
      </c>
      <c r="H680" s="137"/>
      <c r="I680" s="137">
        <f t="shared" si="295"/>
        <v>2.088000000000001</v>
      </c>
      <c r="J680" s="137">
        <f t="shared" si="294"/>
        <v>9.3000000000000007</v>
      </c>
      <c r="K680" s="137"/>
      <c r="L680" s="137">
        <f>VLOOKUP(A680,'Показ 16.11'!$B$2:$D$742,3,0)</f>
        <v>10.654</v>
      </c>
      <c r="M680" s="137">
        <f>VLOOKUP(A680,'31.12ЛК ПОКАЗ'!$B$15:$H$1504,7,0)</f>
        <v>10.7</v>
      </c>
      <c r="N680" s="137">
        <f>VLOOKUP(A680,'Показ 31.12'!$B$2:$D$742,3,0)</f>
        <v>11.292999999999999</v>
      </c>
      <c r="O680" s="137">
        <f>M680</f>
        <v>10.7</v>
      </c>
      <c r="P680" s="137">
        <f t="shared" si="305"/>
        <v>4.5999999999999375E-2</v>
      </c>
      <c r="Q680" s="137">
        <f t="shared" si="306"/>
        <v>36.700000000000003</v>
      </c>
      <c r="R680" s="137"/>
      <c r="S680" s="137">
        <f t="shared" si="296"/>
        <v>4.5999999999999375E-2</v>
      </c>
      <c r="T680" s="137">
        <f t="shared" si="307"/>
        <v>10.7</v>
      </c>
      <c r="U680" s="75"/>
      <c r="W680" s="27"/>
      <c r="X680">
        <f>VLOOKUP(A680,РАСЧЕТ!B:S,18,0)</f>
        <v>2.088000000000001</v>
      </c>
      <c r="Y680" s="27">
        <f t="shared" si="297"/>
        <v>0</v>
      </c>
      <c r="AB680" s="27">
        <f t="shared" ref="AB680:AB681" si="310">J680</f>
        <v>9.3000000000000007</v>
      </c>
      <c r="AC680" s="27">
        <f t="shared" si="308"/>
        <v>10.7</v>
      </c>
    </row>
    <row r="681" spans="1:29" x14ac:dyDescent="0.3">
      <c r="A681" s="69" t="s">
        <v>992</v>
      </c>
      <c r="B681" s="138">
        <v>78.400000000000006</v>
      </c>
      <c r="C681" s="137">
        <v>23.599</v>
      </c>
      <c r="D681" s="137">
        <f>VLOOKUP(A681,'31.03ЛК ПОКАЗ'!$B$15:$J$1504,9,0)</f>
        <v>28.738</v>
      </c>
      <c r="E681" s="137">
        <f>D681</f>
        <v>28.738</v>
      </c>
      <c r="F681" s="137">
        <f>E681-C681</f>
        <v>5.1389999999999993</v>
      </c>
      <c r="G681" s="137">
        <f>B681</f>
        <v>78.400000000000006</v>
      </c>
      <c r="H681" s="137"/>
      <c r="I681" s="137">
        <f t="shared" si="295"/>
        <v>5.1389999999999993</v>
      </c>
      <c r="J681" s="137">
        <f t="shared" si="294"/>
        <v>28.738</v>
      </c>
      <c r="K681" s="137"/>
      <c r="L681" s="137">
        <f>VLOOKUP(A681,'Показ 16.11'!$B$2:$D$742,3,0)</f>
        <v>32.183999999999997</v>
      </c>
      <c r="M681" s="137" t="str">
        <f>VLOOKUP(A681,'31.12ЛК ПОКАЗ'!$B$15:$H$1504,7,0)</f>
        <v>-</v>
      </c>
      <c r="N681" s="137">
        <f>VLOOKUP(A681,'Показ 31.12'!$B$2:$D$742,3,0)</f>
        <v>34.115000000000002</v>
      </c>
      <c r="O681" s="137">
        <f>N681</f>
        <v>34.115000000000002</v>
      </c>
      <c r="P681" s="137">
        <f t="shared" si="305"/>
        <v>1.9310000000000045</v>
      </c>
      <c r="Q681" s="137">
        <f t="shared" si="306"/>
        <v>78.400000000000006</v>
      </c>
      <c r="R681" s="137"/>
      <c r="S681" s="137">
        <f t="shared" si="296"/>
        <v>1.9310000000000045</v>
      </c>
      <c r="T681" s="137">
        <f t="shared" si="307"/>
        <v>34.115000000000002</v>
      </c>
      <c r="U681" s="75"/>
      <c r="W681" s="27"/>
      <c r="X681">
        <f>VLOOKUP(A681,РАСЧЕТ!B:S,18,0)</f>
        <v>5.1389999999999993</v>
      </c>
      <c r="Y681" s="27">
        <f t="shared" si="297"/>
        <v>0</v>
      </c>
      <c r="AB681" s="27">
        <f t="shared" si="310"/>
        <v>28.738</v>
      </c>
      <c r="AC681" s="27">
        <f t="shared" si="308"/>
        <v>34.115000000000002</v>
      </c>
    </row>
    <row r="682" spans="1:29" x14ac:dyDescent="0.3">
      <c r="A682" s="69" t="s">
        <v>915</v>
      </c>
      <c r="B682" s="138">
        <v>51.1</v>
      </c>
      <c r="C682" s="137">
        <v>13.545999999999999</v>
      </c>
      <c r="D682" s="137"/>
      <c r="E682" s="137"/>
      <c r="F682" s="137"/>
      <c r="G682" s="137"/>
      <c r="H682" s="137">
        <f>B682*$H$797</f>
        <v>1.6356415786058363</v>
      </c>
      <c r="I682" s="137">
        <f t="shared" si="295"/>
        <v>1.6356415786058363</v>
      </c>
      <c r="J682" s="137">
        <f t="shared" si="294"/>
        <v>15.181641578605836</v>
      </c>
      <c r="K682" s="137"/>
      <c r="L682" s="137">
        <f>VLOOKUP(A682,'Показ 16.11'!$B$2:$D$742,3,0)</f>
        <v>17.788</v>
      </c>
      <c r="M682" s="137" t="str">
        <f>VLOOKUP(A682,'31.12ЛК ПОКАЗ'!$B$15:$H$1504,7,0)</f>
        <v>-</v>
      </c>
      <c r="N682" s="137">
        <f>VLOOKUP(A682,'Показ 31.12'!$B$2:$D$742,3,0)</f>
        <v>18.855</v>
      </c>
      <c r="O682" s="137">
        <f>N682</f>
        <v>18.855</v>
      </c>
      <c r="P682" s="137">
        <f t="shared" si="305"/>
        <v>1.0670000000000002</v>
      </c>
      <c r="Q682" s="137">
        <f t="shared" si="306"/>
        <v>51.1</v>
      </c>
      <c r="R682" s="137"/>
      <c r="S682" s="137">
        <f t="shared" si="296"/>
        <v>1.0670000000000002</v>
      </c>
      <c r="T682" s="137">
        <f t="shared" si="307"/>
        <v>18.855</v>
      </c>
      <c r="U682" s="75"/>
      <c r="W682" s="27"/>
      <c r="X682">
        <f>VLOOKUP(A682,РАСЧЕТ!B:S,18,0)</f>
        <v>1.6356415786058363</v>
      </c>
      <c r="Y682" s="27">
        <f t="shared" si="297"/>
        <v>0</v>
      </c>
      <c r="AB682" t="s">
        <v>4007</v>
      </c>
      <c r="AC682" s="27">
        <f t="shared" si="308"/>
        <v>18.855</v>
      </c>
    </row>
    <row r="683" spans="1:29" x14ac:dyDescent="0.3">
      <c r="A683" s="69" t="s">
        <v>1086</v>
      </c>
      <c r="B683" s="138">
        <v>50.8</v>
      </c>
      <c r="C683" s="137">
        <v>6.5439999999999996</v>
      </c>
      <c r="D683" s="137"/>
      <c r="E683" s="137"/>
      <c r="F683" s="137"/>
      <c r="G683" s="137"/>
      <c r="H683" s="137">
        <f>B683*$H$797</f>
        <v>1.626038986167837</v>
      </c>
      <c r="I683" s="137">
        <f t="shared" si="295"/>
        <v>1.626038986167837</v>
      </c>
      <c r="J683" s="137">
        <f t="shared" si="294"/>
        <v>8.1700389861678371</v>
      </c>
      <c r="K683" s="137"/>
      <c r="L683" s="137">
        <f>VLOOKUP(A683,'Показ 16.11'!$B$2:$D$742,3,0)</f>
        <v>6.5439999999999996</v>
      </c>
      <c r="M683" s="137">
        <f>VLOOKUP(A683,'31.12ЛК ПОКАЗ'!$B$15:$H$1504,7,0)</f>
        <v>6.5439999999999996</v>
      </c>
      <c r="N683" s="137">
        <f>VLOOKUP(A683,'Показ 31.12'!$B$2:$D$742,3,0)</f>
        <v>6.9370000000000003</v>
      </c>
      <c r="O683" s="137">
        <f>M683</f>
        <v>6.5439999999999996</v>
      </c>
      <c r="P683" s="137">
        <f t="shared" si="305"/>
        <v>0</v>
      </c>
      <c r="Q683" s="137">
        <f t="shared" si="306"/>
        <v>50.8</v>
      </c>
      <c r="R683" s="137"/>
      <c r="S683" s="137">
        <f t="shared" si="296"/>
        <v>0</v>
      </c>
      <c r="T683" s="137">
        <f t="shared" si="307"/>
        <v>6.5439999999999996</v>
      </c>
      <c r="U683" s="75"/>
      <c r="W683" s="27"/>
      <c r="X683">
        <f>VLOOKUP(A683,РАСЧЕТ!B:S,18,0)</f>
        <v>1.626038986167837</v>
      </c>
      <c r="Y683" s="27">
        <f t="shared" si="297"/>
        <v>0</v>
      </c>
      <c r="AB683" t="s">
        <v>4007</v>
      </c>
      <c r="AC683" s="27">
        <f t="shared" si="308"/>
        <v>6.5439999999999996</v>
      </c>
    </row>
    <row r="684" spans="1:29" x14ac:dyDescent="0.3">
      <c r="A684" s="69" t="s">
        <v>2208</v>
      </c>
      <c r="B684" s="138">
        <v>72.7</v>
      </c>
      <c r="C684" s="137">
        <v>14.193</v>
      </c>
      <c r="D684" s="137">
        <f>VLOOKUP(A684,'31.03ЛК ПОКАЗ'!$B$15:$J$1504,9,0)</f>
        <v>16.135999999999999</v>
      </c>
      <c r="E684" s="137">
        <f>D684</f>
        <v>16.135999999999999</v>
      </c>
      <c r="F684" s="137">
        <f>E684-C684</f>
        <v>1.9429999999999996</v>
      </c>
      <c r="G684" s="137">
        <f>B684</f>
        <v>72.7</v>
      </c>
      <c r="H684" s="137"/>
      <c r="I684" s="137">
        <f t="shared" si="295"/>
        <v>1.9429999999999996</v>
      </c>
      <c r="J684" s="137">
        <f t="shared" si="294"/>
        <v>16.135999999999999</v>
      </c>
      <c r="K684" s="137"/>
      <c r="L684" s="137">
        <f>VLOOKUP(A684,'Показ 16.11'!$B$2:$D$742,3,0)</f>
        <v>17.103999999999999</v>
      </c>
      <c r="M684" s="137" t="str">
        <f>VLOOKUP(A684,'31.12ЛК ПОКАЗ'!$B$15:$H$1504,7,0)</f>
        <v>-</v>
      </c>
      <c r="N684" s="137">
        <f>VLOOKUP(A684,'Показ 31.12'!$B$2:$D$742,3,0)</f>
        <v>18.13</v>
      </c>
      <c r="O684" s="137">
        <f>N684</f>
        <v>18.13</v>
      </c>
      <c r="P684" s="137">
        <f t="shared" si="305"/>
        <v>1.0259999999999998</v>
      </c>
      <c r="Q684" s="137">
        <f t="shared" si="306"/>
        <v>72.7</v>
      </c>
      <c r="R684" s="137"/>
      <c r="S684" s="137">
        <f t="shared" si="296"/>
        <v>1.0259999999999998</v>
      </c>
      <c r="T684" s="137">
        <f t="shared" si="307"/>
        <v>18.13</v>
      </c>
      <c r="U684" s="75"/>
      <c r="W684" s="27"/>
      <c r="X684">
        <f>VLOOKUP(A684,РАСЧЕТ!B:S,18,0)</f>
        <v>1.9429999999999996</v>
      </c>
      <c r="Y684" s="27">
        <f t="shared" si="297"/>
        <v>0</v>
      </c>
      <c r="AB684" s="27">
        <f t="shared" ref="AB684:AB686" si="311">J684</f>
        <v>16.135999999999999</v>
      </c>
      <c r="AC684" s="27">
        <f t="shared" si="308"/>
        <v>18.13</v>
      </c>
    </row>
    <row r="685" spans="1:29" s="157" customFormat="1" x14ac:dyDescent="0.3">
      <c r="A685" s="153" t="s">
        <v>1360</v>
      </c>
      <c r="B685" s="154">
        <v>78.400000000000006</v>
      </c>
      <c r="C685" s="155">
        <v>25.277000000000001</v>
      </c>
      <c r="D685" s="155">
        <f>VLOOKUP(A685,'31.03ЛК ПОКАЗ'!$B$15:$J$1504,7,0)</f>
        <v>28.402000000000001</v>
      </c>
      <c r="E685" s="155">
        <f>D685</f>
        <v>28.402000000000001</v>
      </c>
      <c r="F685" s="155">
        <f>E685-C685</f>
        <v>3.125</v>
      </c>
      <c r="G685" s="155">
        <f>B685</f>
        <v>78.400000000000006</v>
      </c>
      <c r="H685" s="155"/>
      <c r="I685" s="137">
        <f t="shared" si="295"/>
        <v>3.125</v>
      </c>
      <c r="J685" s="155">
        <f t="shared" si="294"/>
        <v>28.402000000000001</v>
      </c>
      <c r="K685" s="155"/>
      <c r="L685" s="155">
        <v>28.402000000000001</v>
      </c>
      <c r="M685" s="155" t="str">
        <f>VLOOKUP(A685,'31.12ЛК ПОКАЗ'!$B$15:$H$1504,7,0)</f>
        <v>-</v>
      </c>
      <c r="N685" s="155"/>
      <c r="O685" s="155"/>
      <c r="P685" s="155"/>
      <c r="Q685" s="155"/>
      <c r="R685" s="155">
        <f>B685*$R$797</f>
        <v>1.1034294301065357</v>
      </c>
      <c r="S685" s="137">
        <f t="shared" si="296"/>
        <v>1.1034294301065357</v>
      </c>
      <c r="T685" s="155">
        <f t="shared" si="307"/>
        <v>29.505429430106538</v>
      </c>
      <c r="U685" s="156"/>
      <c r="W685" s="155"/>
      <c r="X685">
        <f>VLOOKUP(A685,РАСЧЕТ!B:S,18,0)</f>
        <v>3.125</v>
      </c>
      <c r="Y685" s="27">
        <f t="shared" si="297"/>
        <v>0</v>
      </c>
      <c r="AB685" s="27">
        <f t="shared" si="311"/>
        <v>28.402000000000001</v>
      </c>
      <c r="AC685" t="s">
        <v>4007</v>
      </c>
    </row>
    <row r="686" spans="1:29" s="157" customFormat="1" x14ac:dyDescent="0.3">
      <c r="A686" s="153" t="s">
        <v>2032</v>
      </c>
      <c r="B686" s="154">
        <v>51.1</v>
      </c>
      <c r="C686" s="155">
        <v>2.222</v>
      </c>
      <c r="D686" s="155">
        <v>2.222</v>
      </c>
      <c r="E686" s="155">
        <f>D686</f>
        <v>2.222</v>
      </c>
      <c r="F686" s="155">
        <f>E686-C686</f>
        <v>0</v>
      </c>
      <c r="G686" s="155">
        <f>B686</f>
        <v>51.1</v>
      </c>
      <c r="H686" s="155"/>
      <c r="I686" s="137">
        <f t="shared" si="295"/>
        <v>0</v>
      </c>
      <c r="J686" s="155">
        <f t="shared" si="294"/>
        <v>2.222</v>
      </c>
      <c r="K686" s="155"/>
      <c r="L686" s="155">
        <v>2.222</v>
      </c>
      <c r="M686" s="155">
        <f>VLOOKUP(A686,'31.12ЛК ПОКАЗ'!$B$15:$H$1504,7,0)</f>
        <v>2.9</v>
      </c>
      <c r="N686" s="155">
        <f>VLOOKUP(A686,'Показ 31.12'!$B$2:$D$742,3,0)</f>
        <v>19.72</v>
      </c>
      <c r="O686" s="155">
        <f>M686</f>
        <v>2.9</v>
      </c>
      <c r="P686" s="155">
        <f t="shared" ref="P686:P700" si="312">O686-L686</f>
        <v>0.67799999999999994</v>
      </c>
      <c r="Q686" s="155">
        <f t="shared" ref="Q686:Q700" si="313">B686</f>
        <v>51.1</v>
      </c>
      <c r="R686" s="155"/>
      <c r="S686" s="137">
        <f t="shared" si="296"/>
        <v>0.67799999999999994</v>
      </c>
      <c r="T686" s="155">
        <f t="shared" si="307"/>
        <v>2.9</v>
      </c>
      <c r="U686" s="156"/>
      <c r="W686" s="155"/>
      <c r="X686">
        <f>VLOOKUP(A686,РАСЧЕТ!B:S,18,0)</f>
        <v>0</v>
      </c>
      <c r="Y686" s="27">
        <f t="shared" si="297"/>
        <v>0</v>
      </c>
      <c r="AB686" s="27">
        <f t="shared" si="311"/>
        <v>2.222</v>
      </c>
      <c r="AC686" s="27">
        <f t="shared" ref="AC686:AC700" si="314">T686</f>
        <v>2.9</v>
      </c>
    </row>
    <row r="687" spans="1:29" x14ac:dyDescent="0.3">
      <c r="A687" s="69" t="s">
        <v>1449</v>
      </c>
      <c r="B687" s="138">
        <v>50.8</v>
      </c>
      <c r="C687" s="137">
        <v>17.361000000000001</v>
      </c>
      <c r="D687" s="137"/>
      <c r="E687" s="137"/>
      <c r="F687" s="137"/>
      <c r="G687" s="137"/>
      <c r="H687" s="137">
        <f>B687*$H$797</f>
        <v>1.626038986167837</v>
      </c>
      <c r="I687" s="137">
        <f t="shared" si="295"/>
        <v>1.626038986167837</v>
      </c>
      <c r="J687" s="137">
        <f t="shared" si="294"/>
        <v>18.987038986167839</v>
      </c>
      <c r="K687" s="137"/>
      <c r="L687" s="137">
        <f>VLOOKUP(A687,'Показ 16.11'!$B$2:$D$742,3,0)</f>
        <v>22.654</v>
      </c>
      <c r="M687" s="137" t="str">
        <f>VLOOKUP(A687,'31.12ЛК ПОКАЗ'!$B$15:$H$1504,7,0)</f>
        <v>-</v>
      </c>
      <c r="N687" s="137">
        <f>VLOOKUP(A687,'Показ 31.12'!$B$2:$D$742,3,0)</f>
        <v>24.013000000000002</v>
      </c>
      <c r="O687" s="137">
        <f>N687</f>
        <v>24.013000000000002</v>
      </c>
      <c r="P687" s="137">
        <f t="shared" si="312"/>
        <v>1.3590000000000018</v>
      </c>
      <c r="Q687" s="137">
        <f t="shared" si="313"/>
        <v>50.8</v>
      </c>
      <c r="R687" s="137"/>
      <c r="S687" s="137">
        <f t="shared" si="296"/>
        <v>1.3590000000000018</v>
      </c>
      <c r="T687" s="137">
        <f t="shared" si="307"/>
        <v>24.013000000000002</v>
      </c>
      <c r="U687" s="75"/>
      <c r="W687" s="27"/>
      <c r="X687">
        <f>VLOOKUP(A687,РАСЧЕТ!B:S,18,0)</f>
        <v>1.626038986167837</v>
      </c>
      <c r="Y687" s="27">
        <f t="shared" si="297"/>
        <v>0</v>
      </c>
      <c r="AB687" t="s">
        <v>4007</v>
      </c>
      <c r="AC687" s="27">
        <f t="shared" si="314"/>
        <v>24.013000000000002</v>
      </c>
    </row>
    <row r="688" spans="1:29" x14ac:dyDescent="0.3">
      <c r="A688" s="69" t="s">
        <v>1368</v>
      </c>
      <c r="B688" s="138">
        <v>72.7</v>
      </c>
      <c r="C688" s="137">
        <v>26.044</v>
      </c>
      <c r="D688" s="137">
        <f>VLOOKUP(A688,'31.03ЛК ПОКАЗ'!$B$15:$J$1504,9,0)</f>
        <v>30.401</v>
      </c>
      <c r="E688" s="137">
        <f>D688</f>
        <v>30.401</v>
      </c>
      <c r="F688" s="137">
        <f>E688-C688</f>
        <v>4.3569999999999993</v>
      </c>
      <c r="G688" s="137">
        <f>B688</f>
        <v>72.7</v>
      </c>
      <c r="H688" s="137"/>
      <c r="I688" s="137">
        <f t="shared" si="295"/>
        <v>4.3569999999999993</v>
      </c>
      <c r="J688" s="137">
        <f t="shared" si="294"/>
        <v>30.401</v>
      </c>
      <c r="K688" s="137"/>
      <c r="L688" s="137">
        <f>VLOOKUP(A688,'Показ 16.11'!$B$2:$D$742,3,0)</f>
        <v>33.232999999999997</v>
      </c>
      <c r="M688" s="137" t="str">
        <f>VLOOKUP(A688,'31.12ЛК ПОКАЗ'!$B$15:$H$1504,7,0)</f>
        <v>-</v>
      </c>
      <c r="N688" s="137">
        <f>VLOOKUP(A688,'Показ 31.12'!$B$2:$D$742,3,0)</f>
        <v>35.226999999999997</v>
      </c>
      <c r="O688" s="137">
        <f>N688</f>
        <v>35.226999999999997</v>
      </c>
      <c r="P688" s="137">
        <f t="shared" si="312"/>
        <v>1.9939999999999998</v>
      </c>
      <c r="Q688" s="137">
        <f t="shared" si="313"/>
        <v>72.7</v>
      </c>
      <c r="R688" s="137"/>
      <c r="S688" s="137">
        <f t="shared" si="296"/>
        <v>1.9939999999999998</v>
      </c>
      <c r="T688" s="137">
        <f t="shared" si="307"/>
        <v>35.226999999999997</v>
      </c>
      <c r="U688" s="75"/>
      <c r="W688" s="27"/>
      <c r="X688">
        <f>VLOOKUP(A688,РАСЧЕТ!B:S,18,0)</f>
        <v>4.3569999999999993</v>
      </c>
      <c r="Y688" s="27">
        <f t="shared" si="297"/>
        <v>0</v>
      </c>
      <c r="AB688" s="27">
        <f t="shared" ref="AB688:AB691" si="315">J688</f>
        <v>30.401</v>
      </c>
      <c r="AC688" s="27">
        <f t="shared" si="314"/>
        <v>35.226999999999997</v>
      </c>
    </row>
    <row r="689" spans="1:29" x14ac:dyDescent="0.3">
      <c r="A689" s="69" t="s">
        <v>1370</v>
      </c>
      <c r="B689" s="138">
        <v>78.400000000000006</v>
      </c>
      <c r="C689" s="137">
        <v>21.992999999999999</v>
      </c>
      <c r="D689" s="137">
        <f>VLOOKUP(A689,'31.03ЛК ПОКАЗ'!$B$15:$J$1504,9,0)</f>
        <v>26.7</v>
      </c>
      <c r="E689" s="137">
        <f>D689</f>
        <v>26.7</v>
      </c>
      <c r="F689" s="137">
        <f>E689-C689</f>
        <v>4.7070000000000007</v>
      </c>
      <c r="G689" s="137">
        <f>B689</f>
        <v>78.400000000000006</v>
      </c>
      <c r="H689" s="137"/>
      <c r="I689" s="137">
        <f t="shared" si="295"/>
        <v>4.7070000000000007</v>
      </c>
      <c r="J689" s="137">
        <f t="shared" si="294"/>
        <v>26.7</v>
      </c>
      <c r="K689" s="137"/>
      <c r="L689" s="137">
        <f>VLOOKUP(A689,'Показ 16.11'!$B$2:$D$742,3,0)</f>
        <v>29.303999999999998</v>
      </c>
      <c r="M689" s="137" t="str">
        <f>VLOOKUP(A689,'31.12ЛК ПОКАЗ'!$B$15:$H$1504,7,0)</f>
        <v>-</v>
      </c>
      <c r="N689" s="137">
        <f>VLOOKUP(A689,'Показ 31.12'!$B$2:$D$742,3,0)</f>
        <v>31.062000000000001</v>
      </c>
      <c r="O689" s="137">
        <f>N689</f>
        <v>31.062000000000001</v>
      </c>
      <c r="P689" s="137">
        <f t="shared" si="312"/>
        <v>1.7580000000000027</v>
      </c>
      <c r="Q689" s="137">
        <f t="shared" si="313"/>
        <v>78.400000000000006</v>
      </c>
      <c r="R689" s="137"/>
      <c r="S689" s="137">
        <f t="shared" si="296"/>
        <v>1.7580000000000027</v>
      </c>
      <c r="T689" s="137">
        <f t="shared" si="307"/>
        <v>31.062000000000001</v>
      </c>
      <c r="U689" s="75"/>
      <c r="W689" s="27"/>
      <c r="X689">
        <f>VLOOKUP(A689,РАСЧЕТ!B:S,18,0)</f>
        <v>4.7070000000000007</v>
      </c>
      <c r="Y689" s="27">
        <f t="shared" si="297"/>
        <v>0</v>
      </c>
      <c r="AB689" s="27">
        <f t="shared" si="315"/>
        <v>26.7</v>
      </c>
      <c r="AC689" s="27">
        <f t="shared" si="314"/>
        <v>31.062000000000001</v>
      </c>
    </row>
    <row r="690" spans="1:29" x14ac:dyDescent="0.3">
      <c r="A690" s="69" t="s">
        <v>2440</v>
      </c>
      <c r="B690" s="138">
        <v>51.1</v>
      </c>
      <c r="C690" s="137">
        <v>14.144</v>
      </c>
      <c r="D690" s="137">
        <f>VLOOKUP(A690,'31.03ЛК ПОКАЗ'!$B$15:$J$1504,9,0)</f>
        <v>16.89</v>
      </c>
      <c r="E690" s="137">
        <f>D690</f>
        <v>16.89</v>
      </c>
      <c r="F690" s="137">
        <f>E690-C690</f>
        <v>2.7460000000000004</v>
      </c>
      <c r="G690" s="137">
        <f>B690</f>
        <v>51.1</v>
      </c>
      <c r="H690" s="137"/>
      <c r="I690" s="137">
        <f t="shared" si="295"/>
        <v>2.7460000000000004</v>
      </c>
      <c r="J690" s="137">
        <f t="shared" si="294"/>
        <v>16.89</v>
      </c>
      <c r="K690" s="137"/>
      <c r="L690" s="137">
        <f>VLOOKUP(A690,'Показ 16.11'!$B$2:$D$742,3,0)</f>
        <v>18.536999999999999</v>
      </c>
      <c r="M690" s="137">
        <f>VLOOKUP(A690,'31.12ЛК ПОКАЗ'!$B$15:$H$1504,7,0)</f>
        <v>18.96</v>
      </c>
      <c r="N690" s="137">
        <f>VLOOKUP(A690,'Показ 31.12'!$B$2:$D$742,3,0)</f>
        <v>19.649000000000001</v>
      </c>
      <c r="O690" s="137">
        <f>M690</f>
        <v>18.96</v>
      </c>
      <c r="P690" s="137">
        <f t="shared" si="312"/>
        <v>0.42300000000000182</v>
      </c>
      <c r="Q690" s="137">
        <f t="shared" si="313"/>
        <v>51.1</v>
      </c>
      <c r="R690" s="137"/>
      <c r="S690" s="137">
        <f t="shared" si="296"/>
        <v>0.42300000000000182</v>
      </c>
      <c r="T690" s="137">
        <f t="shared" si="307"/>
        <v>18.96</v>
      </c>
      <c r="U690" s="75"/>
      <c r="W690" s="27"/>
      <c r="X690">
        <f>VLOOKUP(A690,РАСЧЕТ!B:S,18,0)</f>
        <v>2.7460000000000004</v>
      </c>
      <c r="Y690" s="27">
        <f t="shared" si="297"/>
        <v>0</v>
      </c>
      <c r="AB690" s="27">
        <f t="shared" si="315"/>
        <v>16.89</v>
      </c>
      <c r="AC690" s="27">
        <f t="shared" si="314"/>
        <v>18.96</v>
      </c>
    </row>
    <row r="691" spans="1:29" x14ac:dyDescent="0.3">
      <c r="A691" s="69" t="s">
        <v>225</v>
      </c>
      <c r="B691" s="138">
        <v>78.400000000000006</v>
      </c>
      <c r="C691" s="137">
        <v>22.707999999999998</v>
      </c>
      <c r="D691" s="137">
        <f>VLOOKUP(A691,'31.03ЛК ПОКАЗ'!$B$15:$J$1504,7,0)</f>
        <v>25.852</v>
      </c>
      <c r="E691" s="137">
        <f>D691</f>
        <v>25.852</v>
      </c>
      <c r="F691" s="137">
        <f>E691-C691</f>
        <v>3.1440000000000019</v>
      </c>
      <c r="G691" s="137">
        <f>B691</f>
        <v>78.400000000000006</v>
      </c>
      <c r="H691" s="137"/>
      <c r="I691" s="137">
        <f t="shared" si="295"/>
        <v>3.1440000000000019</v>
      </c>
      <c r="J691" s="137">
        <f t="shared" si="294"/>
        <v>25.852</v>
      </c>
      <c r="K691" s="137"/>
      <c r="L691" s="137">
        <f>VLOOKUP(A691,'Показ 16.11'!$B$2:$D$742,3,0)</f>
        <v>29.021000000000001</v>
      </c>
      <c r="M691" s="137" t="str">
        <f>VLOOKUP(A691,'31.12ЛК ПОКАЗ'!$B$15:$H$1504,7,0)</f>
        <v>-</v>
      </c>
      <c r="N691" s="137">
        <f>VLOOKUP(A691,'Показ 31.12'!$B$2:$D$742,3,0)</f>
        <v>30.762</v>
      </c>
      <c r="O691" s="137">
        <f>N691</f>
        <v>30.762</v>
      </c>
      <c r="P691" s="137">
        <f t="shared" si="312"/>
        <v>1.7409999999999997</v>
      </c>
      <c r="Q691" s="137">
        <f t="shared" si="313"/>
        <v>78.400000000000006</v>
      </c>
      <c r="R691" s="137"/>
      <c r="S691" s="137">
        <f t="shared" si="296"/>
        <v>1.7409999999999997</v>
      </c>
      <c r="T691" s="137">
        <f t="shared" si="307"/>
        <v>30.762</v>
      </c>
      <c r="U691" s="75"/>
      <c r="W691" s="27"/>
      <c r="X691">
        <f>VLOOKUP(A691,РАСЧЕТ!B:S,18,0)</f>
        <v>3.1440000000000019</v>
      </c>
      <c r="Y691" s="27">
        <f t="shared" si="297"/>
        <v>0</v>
      </c>
      <c r="AB691" s="27">
        <f t="shared" si="315"/>
        <v>25.852</v>
      </c>
      <c r="AC691" s="27">
        <f t="shared" si="314"/>
        <v>30.762</v>
      </c>
    </row>
    <row r="692" spans="1:29" x14ac:dyDescent="0.3">
      <c r="A692" s="69" t="s">
        <v>1423</v>
      </c>
      <c r="B692" s="138">
        <v>50.8</v>
      </c>
      <c r="C692" s="137">
        <v>15.0222</v>
      </c>
      <c r="D692" s="137"/>
      <c r="E692" s="137"/>
      <c r="F692" s="137"/>
      <c r="G692" s="137"/>
      <c r="H692" s="137">
        <f>B692*$H$797</f>
        <v>1.626038986167837</v>
      </c>
      <c r="I692" s="137">
        <f t="shared" si="295"/>
        <v>1.626038986167837</v>
      </c>
      <c r="J692" s="137">
        <f t="shared" si="294"/>
        <v>16.648238986167836</v>
      </c>
      <c r="K692" s="137"/>
      <c r="L692" s="137">
        <f>VLOOKUP(A692,'Показ 16.11'!$B$2:$D$742,3,0)</f>
        <v>20.626000000000001</v>
      </c>
      <c r="M692" s="137" t="str">
        <f>VLOOKUP(A692,'31.12ЛК ПОКАЗ'!$B$15:$H$1504,7,0)</f>
        <v>-</v>
      </c>
      <c r="N692" s="137">
        <f>VLOOKUP(A692,'Показ 31.12'!$B$2:$D$742,3,0)</f>
        <v>21.864000000000001</v>
      </c>
      <c r="O692" s="137">
        <f>N692</f>
        <v>21.864000000000001</v>
      </c>
      <c r="P692" s="137">
        <f t="shared" si="312"/>
        <v>1.2379999999999995</v>
      </c>
      <c r="Q692" s="137">
        <f t="shared" si="313"/>
        <v>50.8</v>
      </c>
      <c r="R692" s="137"/>
      <c r="S692" s="137">
        <f t="shared" si="296"/>
        <v>1.2379999999999995</v>
      </c>
      <c r="T692" s="137">
        <f t="shared" si="307"/>
        <v>21.864000000000001</v>
      </c>
      <c r="U692" s="75"/>
      <c r="W692" s="27"/>
      <c r="X692">
        <f>VLOOKUP(A692,РАСЧЕТ!B:S,18,0)</f>
        <v>1.626038986167837</v>
      </c>
      <c r="Y692" s="27">
        <f t="shared" si="297"/>
        <v>0</v>
      </c>
      <c r="AB692" t="s">
        <v>4007</v>
      </c>
      <c r="AC692" s="27">
        <f t="shared" si="314"/>
        <v>21.864000000000001</v>
      </c>
    </row>
    <row r="693" spans="1:29" x14ac:dyDescent="0.3">
      <c r="A693" s="69" t="s">
        <v>514</v>
      </c>
      <c r="B693" s="138">
        <v>72.7</v>
      </c>
      <c r="C693" s="137">
        <v>12.465</v>
      </c>
      <c r="D693" s="137">
        <f>VLOOKUP(A693,'31.03ЛК ПОКАЗ'!$B$15:$J$1504,9,0)</f>
        <v>15.170999999999999</v>
      </c>
      <c r="E693" s="137">
        <f>D693</f>
        <v>15.170999999999999</v>
      </c>
      <c r="F693" s="137">
        <f>E693-C693</f>
        <v>2.7059999999999995</v>
      </c>
      <c r="G693" s="137">
        <f>B693</f>
        <v>72.7</v>
      </c>
      <c r="H693" s="137"/>
      <c r="I693" s="137">
        <f t="shared" si="295"/>
        <v>2.7059999999999995</v>
      </c>
      <c r="J693" s="137">
        <f t="shared" si="294"/>
        <v>15.170999999999999</v>
      </c>
      <c r="K693" s="137"/>
      <c r="L693" s="137">
        <f>VLOOKUP(A693,'Показ 16.11'!$B$2:$D$742,3,0)</f>
        <v>16.882000000000001</v>
      </c>
      <c r="M693" s="137">
        <f>VLOOKUP(A693,'31.12ЛК ПОКАЗ'!$B$15:$H$1504,7,0)</f>
        <v>17.305</v>
      </c>
      <c r="N693" s="137">
        <f>VLOOKUP(A693,'Показ 31.12'!$B$2:$D$742,3,0)</f>
        <v>17.895</v>
      </c>
      <c r="O693" s="137">
        <f>M693</f>
        <v>17.305</v>
      </c>
      <c r="P693" s="137">
        <f t="shared" si="312"/>
        <v>0.42299999999999827</v>
      </c>
      <c r="Q693" s="137">
        <f t="shared" si="313"/>
        <v>72.7</v>
      </c>
      <c r="R693" s="137"/>
      <c r="S693" s="137">
        <f t="shared" si="296"/>
        <v>0.42299999999999827</v>
      </c>
      <c r="T693" s="137">
        <f t="shared" si="307"/>
        <v>17.305</v>
      </c>
      <c r="U693" s="75"/>
      <c r="W693" s="27"/>
      <c r="X693">
        <f>VLOOKUP(A693,РАСЧЕТ!B:S,18,0)</f>
        <v>2.7059999999999995</v>
      </c>
      <c r="Y693" s="27">
        <f t="shared" si="297"/>
        <v>0</v>
      </c>
      <c r="AB693" s="27">
        <f>J693</f>
        <v>15.170999999999999</v>
      </c>
      <c r="AC693" s="27">
        <f t="shared" si="314"/>
        <v>17.305</v>
      </c>
    </row>
    <row r="694" spans="1:29" x14ac:dyDescent="0.3">
      <c r="A694" s="69" t="s">
        <v>785</v>
      </c>
      <c r="B694" s="138">
        <v>78.400000000000006</v>
      </c>
      <c r="C694" s="137">
        <v>9.8142999999999994</v>
      </c>
      <c r="D694" s="137"/>
      <c r="E694" s="137"/>
      <c r="F694" s="137"/>
      <c r="G694" s="137"/>
      <c r="H694" s="137">
        <f>B694*$H$797</f>
        <v>2.5094774904637491</v>
      </c>
      <c r="I694" s="137">
        <f t="shared" si="295"/>
        <v>2.5094774904637491</v>
      </c>
      <c r="J694" s="137">
        <f t="shared" si="294"/>
        <v>12.323777490463748</v>
      </c>
      <c r="K694" s="137"/>
      <c r="L694" s="137">
        <f>VLOOKUP(A694,'Показ 16.11'!$B$2:$D$742,3,0)</f>
        <v>13.814</v>
      </c>
      <c r="M694" s="137" t="str">
        <f>VLOOKUP(A694,'31.12ЛК ПОКАЗ'!$B$15:$H$1504,7,0)</f>
        <v>-</v>
      </c>
      <c r="N694" s="137">
        <f>VLOOKUP(A694,'Показ 31.12'!$B$2:$D$742,3,0)</f>
        <v>14.643000000000001</v>
      </c>
      <c r="O694" s="137">
        <f>N694</f>
        <v>14.643000000000001</v>
      </c>
      <c r="P694" s="137">
        <f t="shared" si="312"/>
        <v>0.82900000000000063</v>
      </c>
      <c r="Q694" s="137">
        <f t="shared" si="313"/>
        <v>78.400000000000006</v>
      </c>
      <c r="R694" s="137"/>
      <c r="S694" s="137">
        <f t="shared" si="296"/>
        <v>0.82900000000000063</v>
      </c>
      <c r="T694" s="137">
        <f t="shared" si="307"/>
        <v>14.643000000000001</v>
      </c>
      <c r="U694" s="75"/>
      <c r="W694" s="27"/>
      <c r="X694">
        <f>VLOOKUP(A694,РАСЧЕТ!B:S,18,0)</f>
        <v>2.5094774904637491</v>
      </c>
      <c r="Y694" s="27">
        <f t="shared" si="297"/>
        <v>0</v>
      </c>
      <c r="AB694" t="s">
        <v>4007</v>
      </c>
      <c r="AC694" s="27">
        <f t="shared" si="314"/>
        <v>14.643000000000001</v>
      </c>
    </row>
    <row r="695" spans="1:29" x14ac:dyDescent="0.3">
      <c r="A695" s="69" t="s">
        <v>1989</v>
      </c>
      <c r="B695" s="138">
        <v>51.1</v>
      </c>
      <c r="C695" s="137">
        <v>12.04</v>
      </c>
      <c r="D695" s="137">
        <f>VLOOKUP(A695,'31.03ЛК ПОКАЗ'!$B$15:$J$1504,9,0)</f>
        <v>12.717000000000001</v>
      </c>
      <c r="E695" s="137">
        <f>D695</f>
        <v>12.717000000000001</v>
      </c>
      <c r="F695" s="137">
        <f>E695-C695</f>
        <v>0.67700000000000138</v>
      </c>
      <c r="G695" s="137">
        <f>B695</f>
        <v>51.1</v>
      </c>
      <c r="H695" s="137"/>
      <c r="I695" s="137">
        <f t="shared" si="295"/>
        <v>0.67700000000000138</v>
      </c>
      <c r="J695" s="137">
        <f t="shared" si="294"/>
        <v>12.717000000000001</v>
      </c>
      <c r="K695" s="137"/>
      <c r="L695" s="137">
        <f>VLOOKUP(A695,'Показ 16.11'!$B$2:$D$742,3,0)</f>
        <v>13.154</v>
      </c>
      <c r="M695" s="137">
        <f>VLOOKUP(A695,'31.12ЛК ПОКАЗ'!$B$15:$H$1504,7,0)</f>
        <v>13.247999999999999</v>
      </c>
      <c r="N695" s="137">
        <f>VLOOKUP(A695,'Показ 31.12'!$B$2:$D$742,3,0)</f>
        <v>13.943</v>
      </c>
      <c r="O695" s="137">
        <f>M695</f>
        <v>13.247999999999999</v>
      </c>
      <c r="P695" s="137">
        <f t="shared" si="312"/>
        <v>9.3999999999999417E-2</v>
      </c>
      <c r="Q695" s="137">
        <f t="shared" si="313"/>
        <v>51.1</v>
      </c>
      <c r="R695" s="137"/>
      <c r="S695" s="137">
        <f t="shared" si="296"/>
        <v>9.3999999999999417E-2</v>
      </c>
      <c r="T695" s="137">
        <f t="shared" si="307"/>
        <v>13.247999999999999</v>
      </c>
      <c r="U695" s="75"/>
      <c r="W695" s="27"/>
      <c r="X695">
        <f>VLOOKUP(A695,РАСЧЕТ!B:S,18,0)</f>
        <v>0.67700000000000138</v>
      </c>
      <c r="Y695" s="27">
        <f t="shared" si="297"/>
        <v>0</v>
      </c>
      <c r="AB695" s="27">
        <f t="shared" ref="AB695:AB696" si="316">J695</f>
        <v>12.717000000000001</v>
      </c>
      <c r="AC695" s="27">
        <f t="shared" si="314"/>
        <v>13.247999999999999</v>
      </c>
    </row>
    <row r="696" spans="1:29" x14ac:dyDescent="0.3">
      <c r="A696" s="69" t="s">
        <v>1859</v>
      </c>
      <c r="B696" s="138">
        <v>50.8</v>
      </c>
      <c r="C696" s="137">
        <v>12.222</v>
      </c>
      <c r="D696" s="137">
        <f>VLOOKUP(A696,'31.03ЛК ПОКАЗ'!$B$15:$J$1504,9,0)</f>
        <v>14.6</v>
      </c>
      <c r="E696" s="137">
        <f>D696</f>
        <v>14.6</v>
      </c>
      <c r="F696" s="137">
        <f>E696-C696</f>
        <v>2.3780000000000001</v>
      </c>
      <c r="G696" s="137">
        <f>B696</f>
        <v>50.8</v>
      </c>
      <c r="H696" s="137"/>
      <c r="I696" s="137">
        <f t="shared" si="295"/>
        <v>2.3780000000000001</v>
      </c>
      <c r="J696" s="137">
        <f t="shared" si="294"/>
        <v>14.6</v>
      </c>
      <c r="K696" s="137"/>
      <c r="L696" s="137">
        <f>VLOOKUP(A696,'Показ 16.11'!$B$2:$D$742,3,0)</f>
        <v>15.952999999999999</v>
      </c>
      <c r="M696" s="137" t="str">
        <f>VLOOKUP(A696,'31.12ЛК ПОКАЗ'!$B$15:$H$1504,7,0)</f>
        <v>-</v>
      </c>
      <c r="N696" s="137">
        <f>VLOOKUP(A696,'Показ 31.12'!$B$2:$D$742,3,0)</f>
        <v>16.91</v>
      </c>
      <c r="O696" s="137">
        <f>N696</f>
        <v>16.91</v>
      </c>
      <c r="P696" s="137">
        <f t="shared" si="312"/>
        <v>0.95700000000000074</v>
      </c>
      <c r="Q696" s="137">
        <f t="shared" si="313"/>
        <v>50.8</v>
      </c>
      <c r="R696" s="137"/>
      <c r="S696" s="137">
        <f t="shared" si="296"/>
        <v>0.95700000000000074</v>
      </c>
      <c r="T696" s="137">
        <f t="shared" si="307"/>
        <v>16.91</v>
      </c>
      <c r="U696" s="75"/>
      <c r="W696" s="27"/>
      <c r="X696">
        <f>VLOOKUP(A696,РАСЧЕТ!B:S,18,0)</f>
        <v>2.3780000000000001</v>
      </c>
      <c r="Y696" s="27">
        <f t="shared" si="297"/>
        <v>0</v>
      </c>
      <c r="AB696" s="27">
        <f t="shared" si="316"/>
        <v>14.6</v>
      </c>
      <c r="AC696" s="27">
        <f t="shared" si="314"/>
        <v>16.91</v>
      </c>
    </row>
    <row r="697" spans="1:29" x14ac:dyDescent="0.3">
      <c r="A697" s="69" t="s">
        <v>2034</v>
      </c>
      <c r="B697" s="138">
        <v>72.7</v>
      </c>
      <c r="C697" s="137">
        <v>18.834</v>
      </c>
      <c r="D697" s="137"/>
      <c r="E697" s="137"/>
      <c r="F697" s="137"/>
      <c r="G697" s="137"/>
      <c r="H697" s="137">
        <f>B697*$H$797</f>
        <v>2.3270282341417672</v>
      </c>
      <c r="I697" s="137">
        <f t="shared" si="295"/>
        <v>2.3270282341417672</v>
      </c>
      <c r="J697" s="137">
        <f t="shared" si="294"/>
        <v>21.161028234141767</v>
      </c>
      <c r="K697" s="137"/>
      <c r="L697" s="137">
        <f>VLOOKUP(A697,'Показ 16.11'!$B$2:$D$742,3,0)</f>
        <v>21.167000000000002</v>
      </c>
      <c r="M697" s="137" t="str">
        <f>VLOOKUP(A697,'31.12ЛК ПОКАЗ'!$B$15:$H$1504,7,0)</f>
        <v>-</v>
      </c>
      <c r="N697" s="137">
        <f>VLOOKUP(A697,'Показ 31.12'!$B$2:$D$742,3,0)</f>
        <v>22.437000000000001</v>
      </c>
      <c r="O697" s="137">
        <f>N697</f>
        <v>22.437000000000001</v>
      </c>
      <c r="P697" s="137">
        <f t="shared" si="312"/>
        <v>1.2699999999999996</v>
      </c>
      <c r="Q697" s="137">
        <f t="shared" si="313"/>
        <v>72.7</v>
      </c>
      <c r="R697" s="137"/>
      <c r="S697" s="137">
        <f t="shared" si="296"/>
        <v>1.2699999999999996</v>
      </c>
      <c r="T697" s="137">
        <f t="shared" si="307"/>
        <v>22.437000000000001</v>
      </c>
      <c r="U697" s="75"/>
      <c r="W697" s="27"/>
      <c r="X697">
        <f>VLOOKUP(A697,РАСЧЕТ!B:S,18,0)</f>
        <v>2.3270282341417672</v>
      </c>
      <c r="Y697" s="27">
        <f t="shared" si="297"/>
        <v>0</v>
      </c>
      <c r="AB697" t="s">
        <v>4007</v>
      </c>
      <c r="AC697" s="27">
        <f t="shared" si="314"/>
        <v>22.437000000000001</v>
      </c>
    </row>
    <row r="698" spans="1:29" x14ac:dyDescent="0.3">
      <c r="A698" s="69" t="s">
        <v>1861</v>
      </c>
      <c r="B698" s="138">
        <v>78.400000000000006</v>
      </c>
      <c r="C698" s="137">
        <v>21.117999999999999</v>
      </c>
      <c r="D698" s="137">
        <f>VLOOKUP(A698,'31.03ЛК ПОКАЗ'!$B$15:$J$1504,9,0)</f>
        <v>25.838000000000001</v>
      </c>
      <c r="E698" s="137">
        <f>D698</f>
        <v>25.838000000000001</v>
      </c>
      <c r="F698" s="137">
        <f>E698-C698</f>
        <v>4.7200000000000024</v>
      </c>
      <c r="G698" s="137">
        <f>B698</f>
        <v>78.400000000000006</v>
      </c>
      <c r="H698" s="137"/>
      <c r="I698" s="137">
        <f t="shared" si="295"/>
        <v>4.7200000000000024</v>
      </c>
      <c r="J698" s="137">
        <f t="shared" si="294"/>
        <v>25.838000000000001</v>
      </c>
      <c r="K698" s="137"/>
      <c r="L698" s="137">
        <f>VLOOKUP(A698,'Показ 16.11'!$B$2:$D$742,3,0)</f>
        <v>28.015000000000001</v>
      </c>
      <c r="M698" s="137">
        <f>VLOOKUP(A698,'31.12ЛК ПОКАЗ'!$B$15:$H$1504,7,0)</f>
        <v>28.338000000000001</v>
      </c>
      <c r="N698" s="137">
        <f>VLOOKUP(A698,'Показ 31.12'!$B$2:$D$742,3,0)</f>
        <v>29.696000000000002</v>
      </c>
      <c r="O698" s="137">
        <f>M698</f>
        <v>28.338000000000001</v>
      </c>
      <c r="P698" s="137">
        <f t="shared" si="312"/>
        <v>0.3230000000000004</v>
      </c>
      <c r="Q698" s="137">
        <f t="shared" si="313"/>
        <v>78.400000000000006</v>
      </c>
      <c r="R698" s="137"/>
      <c r="S698" s="137">
        <f t="shared" si="296"/>
        <v>0.3230000000000004</v>
      </c>
      <c r="T698" s="137">
        <f t="shared" si="307"/>
        <v>28.338000000000001</v>
      </c>
      <c r="U698" s="75"/>
      <c r="W698" s="27"/>
      <c r="X698">
        <f>VLOOKUP(A698,РАСЧЕТ!B:S,18,0)</f>
        <v>4.7200000000000024</v>
      </c>
      <c r="Y698" s="27">
        <f t="shared" si="297"/>
        <v>0</v>
      </c>
      <c r="AB698" s="27">
        <f>J698</f>
        <v>25.838000000000001</v>
      </c>
      <c r="AC698" s="27">
        <f t="shared" si="314"/>
        <v>28.338000000000001</v>
      </c>
    </row>
    <row r="699" spans="1:29" x14ac:dyDescent="0.3">
      <c r="A699" s="69" t="s">
        <v>2274</v>
      </c>
      <c r="B699" s="138">
        <v>51.1</v>
      </c>
      <c r="C699" s="137">
        <v>6.8339999999999996</v>
      </c>
      <c r="D699" s="137"/>
      <c r="E699" s="137"/>
      <c r="F699" s="137"/>
      <c r="G699" s="137"/>
      <c r="H699" s="137">
        <f>B699*$H$797</f>
        <v>1.6356415786058363</v>
      </c>
      <c r="I699" s="137">
        <f t="shared" si="295"/>
        <v>1.6356415786058363</v>
      </c>
      <c r="J699" s="137">
        <f t="shared" si="294"/>
        <v>8.4696415786058363</v>
      </c>
      <c r="K699" s="137"/>
      <c r="L699" s="137">
        <f>VLOOKUP(A699,'Показ 16.11'!$B$2:$D$742,3,0)</f>
        <v>10.843999999999999</v>
      </c>
      <c r="M699" s="137" t="str">
        <f>VLOOKUP(A699,'31.12ЛК ПОКАЗ'!$B$15:$H$1504,7,0)</f>
        <v>-</v>
      </c>
      <c r="N699" s="137">
        <f>VLOOKUP(A699,'Показ 31.12'!$B$2:$D$742,3,0)</f>
        <v>11.494999999999999</v>
      </c>
      <c r="O699" s="137">
        <f>N699</f>
        <v>11.494999999999999</v>
      </c>
      <c r="P699" s="137">
        <f t="shared" si="312"/>
        <v>0.6509999999999998</v>
      </c>
      <c r="Q699" s="137">
        <f t="shared" si="313"/>
        <v>51.1</v>
      </c>
      <c r="R699" s="137"/>
      <c r="S699" s="137">
        <f t="shared" si="296"/>
        <v>0.6509999999999998</v>
      </c>
      <c r="T699" s="137">
        <f t="shared" si="307"/>
        <v>11.494999999999999</v>
      </c>
      <c r="U699" s="75"/>
      <c r="W699" s="27"/>
      <c r="X699">
        <f>VLOOKUP(A699,РАСЧЕТ!B:S,18,0)</f>
        <v>1.6356415786058363</v>
      </c>
      <c r="Y699" s="27">
        <f t="shared" si="297"/>
        <v>0</v>
      </c>
      <c r="AB699" t="s">
        <v>4007</v>
      </c>
      <c r="AC699" s="27">
        <f t="shared" si="314"/>
        <v>11.494999999999999</v>
      </c>
    </row>
    <row r="700" spans="1:29" x14ac:dyDescent="0.3">
      <c r="A700" s="69" t="s">
        <v>544</v>
      </c>
      <c r="B700" s="138">
        <v>50.8</v>
      </c>
      <c r="C700" s="137">
        <v>16.347999999999999</v>
      </c>
      <c r="D700" s="137"/>
      <c r="E700" s="137"/>
      <c r="F700" s="137"/>
      <c r="G700" s="137"/>
      <c r="H700" s="137">
        <f>B700*$H$797</f>
        <v>1.626038986167837</v>
      </c>
      <c r="I700" s="137">
        <f t="shared" si="295"/>
        <v>1.626038986167837</v>
      </c>
      <c r="J700" s="137">
        <f t="shared" si="294"/>
        <v>17.974038986167837</v>
      </c>
      <c r="K700" s="137"/>
      <c r="L700" s="137">
        <f>VLOOKUP(A700,'Показ 16.11'!$B$2:$D$742,3,0)</f>
        <v>22.175999999999998</v>
      </c>
      <c r="M700" s="137" t="str">
        <f>VLOOKUP(A700,'31.12ЛК ПОКАЗ'!$B$15:$H$1504,7,0)</f>
        <v>-</v>
      </c>
      <c r="N700" s="137">
        <f>VLOOKUP(A700,'Показ 31.12'!$B$2:$D$742,3,0)</f>
        <v>23.507000000000001</v>
      </c>
      <c r="O700" s="137">
        <f>N700</f>
        <v>23.507000000000001</v>
      </c>
      <c r="P700" s="137">
        <f t="shared" si="312"/>
        <v>1.3310000000000031</v>
      </c>
      <c r="Q700" s="137">
        <f t="shared" si="313"/>
        <v>50.8</v>
      </c>
      <c r="R700" s="137"/>
      <c r="S700" s="137">
        <f t="shared" si="296"/>
        <v>1.3310000000000031</v>
      </c>
      <c r="T700" s="137">
        <f t="shared" si="307"/>
        <v>23.507000000000001</v>
      </c>
      <c r="U700" s="75"/>
      <c r="W700" s="27"/>
      <c r="X700">
        <f>VLOOKUP(A700,РАСЧЕТ!B:S,18,0)</f>
        <v>1.626038986167837</v>
      </c>
      <c r="Y700" s="27">
        <f t="shared" si="297"/>
        <v>0</v>
      </c>
      <c r="AB700" t="s">
        <v>4007</v>
      </c>
      <c r="AC700" s="27">
        <f t="shared" si="314"/>
        <v>23.507000000000001</v>
      </c>
    </row>
    <row r="701" spans="1:29" s="157" customFormat="1" x14ac:dyDescent="0.3">
      <c r="A701" s="153" t="s">
        <v>1107</v>
      </c>
      <c r="B701" s="154">
        <v>72.7</v>
      </c>
      <c r="C701" s="155">
        <v>3.4499886171056167</v>
      </c>
      <c r="D701" s="155">
        <v>3.4499886171056167</v>
      </c>
      <c r="E701" s="155">
        <f>D701</f>
        <v>3.4499886171056167</v>
      </c>
      <c r="F701" s="155">
        <f>E701-C701</f>
        <v>0</v>
      </c>
      <c r="G701" s="155">
        <f>B701</f>
        <v>72.7</v>
      </c>
      <c r="H701" s="155"/>
      <c r="I701" s="137">
        <f t="shared" si="295"/>
        <v>0</v>
      </c>
      <c r="J701" s="155">
        <f t="shared" si="294"/>
        <v>3.4499886171056167</v>
      </c>
      <c r="K701" s="155"/>
      <c r="L701" s="155">
        <v>7.3029999999999999</v>
      </c>
      <c r="M701" s="155" t="str">
        <f>VLOOKUP(A701,'31.12ЛК ПОКАЗ'!$B$15:$H$1504,7,0)</f>
        <v>-</v>
      </c>
      <c r="N701" s="155">
        <f>VLOOKUP(A701,'Показ 31.12'!$B$2:$D$742,3,0)</f>
        <v>26.1</v>
      </c>
      <c r="O701" s="155"/>
      <c r="P701" s="155"/>
      <c r="Q701" s="155"/>
      <c r="R701" s="155">
        <f>B701*$R$797</f>
        <v>1.0232056067441984</v>
      </c>
      <c r="S701" s="137">
        <f t="shared" si="296"/>
        <v>1.0232056067441984</v>
      </c>
      <c r="T701" s="155">
        <f t="shared" ref="T701:T732" si="317">L701+S701</f>
        <v>8.3262056067441979</v>
      </c>
      <c r="U701" s="156"/>
      <c r="W701" s="155"/>
      <c r="X701">
        <f>VLOOKUP(A701,РАСЧЕТ!B:S,18,0)</f>
        <v>0</v>
      </c>
      <c r="Y701" s="27">
        <f t="shared" si="297"/>
        <v>0</v>
      </c>
      <c r="AB701" s="27">
        <f t="shared" ref="AB701:AB704" si="318">J701</f>
        <v>3.4499886171056167</v>
      </c>
      <c r="AC701" t="s">
        <v>4007</v>
      </c>
    </row>
    <row r="702" spans="1:29" x14ac:dyDescent="0.3">
      <c r="A702" s="69" t="s">
        <v>297</v>
      </c>
      <c r="B702" s="138">
        <v>72.599999999999994</v>
      </c>
      <c r="C702" s="137">
        <v>26.236999999999998</v>
      </c>
      <c r="D702" s="137">
        <f>VLOOKUP(A702,'31.03ЛК ПОКАЗ'!$B$15:$J$1504,9,0)</f>
        <v>31.091000000000001</v>
      </c>
      <c r="E702" s="137">
        <f>D702</f>
        <v>31.091000000000001</v>
      </c>
      <c r="F702" s="137">
        <f>E702-C702</f>
        <v>4.8540000000000028</v>
      </c>
      <c r="G702" s="137">
        <f>B702</f>
        <v>72.599999999999994</v>
      </c>
      <c r="H702" s="137"/>
      <c r="I702" s="137">
        <f t="shared" si="295"/>
        <v>4.8540000000000028</v>
      </c>
      <c r="J702" s="137">
        <f t="shared" si="294"/>
        <v>31.091000000000001</v>
      </c>
      <c r="K702" s="137"/>
      <c r="L702" s="137">
        <f>VLOOKUP(A702,'Показ 16.11'!$B$2:$D$742,3,0)</f>
        <v>35.078000000000003</v>
      </c>
      <c r="M702" s="137">
        <f>VLOOKUP(A702,'31.12ЛК ПОКАЗ'!$B$15:$H$1504,7,0)</f>
        <v>35.222999999999999</v>
      </c>
      <c r="N702" s="137">
        <f>VLOOKUP(A702,'Показ 31.12'!$B$2:$D$742,3,0)</f>
        <v>37.183</v>
      </c>
      <c r="O702" s="137">
        <f>M702</f>
        <v>35.222999999999999</v>
      </c>
      <c r="P702" s="137">
        <f t="shared" ref="P702:P731" si="319">O702-L702</f>
        <v>0.14499999999999602</v>
      </c>
      <c r="Q702" s="137">
        <f t="shared" ref="Q702:Q731" si="320">B702</f>
        <v>72.599999999999994</v>
      </c>
      <c r="R702" s="137"/>
      <c r="S702" s="137">
        <f t="shared" si="296"/>
        <v>0.14499999999999602</v>
      </c>
      <c r="T702" s="137">
        <f t="shared" si="317"/>
        <v>35.222999999999999</v>
      </c>
      <c r="U702" s="75"/>
      <c r="W702" s="27"/>
      <c r="X702">
        <f>VLOOKUP(A702,РАСЧЕТ!B:S,18,0)</f>
        <v>4.8540000000000028</v>
      </c>
      <c r="Y702" s="27">
        <f t="shared" si="297"/>
        <v>0</v>
      </c>
      <c r="AB702" s="27">
        <f t="shared" si="318"/>
        <v>31.091000000000001</v>
      </c>
      <c r="AC702" s="27">
        <f t="shared" ref="AC702:AC731" si="321">T702</f>
        <v>35.222999999999999</v>
      </c>
    </row>
    <row r="703" spans="1:29" s="157" customFormat="1" x14ac:dyDescent="0.3">
      <c r="A703" s="153" t="s">
        <v>1818</v>
      </c>
      <c r="B703" s="154">
        <v>78.400000000000006</v>
      </c>
      <c r="C703" s="155">
        <v>1.2545872409755099</v>
      </c>
      <c r="D703" s="155">
        <v>1.2545872409755099</v>
      </c>
      <c r="E703" s="155">
        <f>D703</f>
        <v>1.2545872409755099</v>
      </c>
      <c r="F703" s="155">
        <f>E703-C703</f>
        <v>0</v>
      </c>
      <c r="G703" s="155">
        <f>B703</f>
        <v>78.400000000000006</v>
      </c>
      <c r="H703" s="155"/>
      <c r="I703" s="137">
        <f t="shared" si="295"/>
        <v>0</v>
      </c>
      <c r="J703" s="155">
        <f t="shared" si="294"/>
        <v>1.2545872409755099</v>
      </c>
      <c r="K703" s="155"/>
      <c r="L703" s="155">
        <v>1.2545872409755099</v>
      </c>
      <c r="M703" s="155">
        <v>1.2545872409755099</v>
      </c>
      <c r="N703" s="155">
        <f>VLOOKUP(A703,'Показ 31.12'!$B$2:$D$742,3,0)</f>
        <v>10.946999999999999</v>
      </c>
      <c r="O703" s="155">
        <f>M703</f>
        <v>1.2545872409755099</v>
      </c>
      <c r="P703" s="155">
        <f t="shared" si="319"/>
        <v>0</v>
      </c>
      <c r="Q703" s="155">
        <f t="shared" si="320"/>
        <v>78.400000000000006</v>
      </c>
      <c r="R703" s="155"/>
      <c r="S703" s="137">
        <f t="shared" si="296"/>
        <v>0</v>
      </c>
      <c r="T703" s="155">
        <f t="shared" si="317"/>
        <v>1.2545872409755099</v>
      </c>
      <c r="U703" s="156"/>
      <c r="W703" s="155"/>
      <c r="X703">
        <f>VLOOKUP(A703,РАСЧЕТ!B:S,18,0)</f>
        <v>0</v>
      </c>
      <c r="Y703" s="27">
        <f t="shared" si="297"/>
        <v>0</v>
      </c>
      <c r="AB703" s="27">
        <f t="shared" si="318"/>
        <v>1.2545872409755099</v>
      </c>
      <c r="AC703" s="27">
        <f t="shared" si="321"/>
        <v>1.2545872409755099</v>
      </c>
    </row>
    <row r="704" spans="1:29" x14ac:dyDescent="0.3">
      <c r="A704" s="69" t="s">
        <v>787</v>
      </c>
      <c r="B704" s="138">
        <v>51.1</v>
      </c>
      <c r="C704" s="137">
        <v>10.673999999999999</v>
      </c>
      <c r="D704" s="137">
        <f>VLOOKUP(A704,'31.03ЛК ПОКАЗ'!$B$15:$J$1504,9,0)</f>
        <v>12.551</v>
      </c>
      <c r="E704" s="137">
        <f>D704</f>
        <v>12.551</v>
      </c>
      <c r="F704" s="137">
        <f>E704-C704</f>
        <v>1.8770000000000007</v>
      </c>
      <c r="G704" s="137">
        <f>B704</f>
        <v>51.1</v>
      </c>
      <c r="H704" s="137"/>
      <c r="I704" s="137">
        <f t="shared" si="295"/>
        <v>1.8770000000000007</v>
      </c>
      <c r="J704" s="137">
        <f t="shared" si="294"/>
        <v>12.551</v>
      </c>
      <c r="K704" s="137"/>
      <c r="L704" s="137">
        <f>VLOOKUP(A704,'Показ 16.11'!$B$2:$D$742,3,0)</f>
        <v>13.875</v>
      </c>
      <c r="M704" s="137">
        <f>VLOOKUP(A704,'31.12ЛК ПОКАЗ'!$B$15:$H$1504,7,0)</f>
        <v>14.156000000000001</v>
      </c>
      <c r="N704" s="137">
        <f>VLOOKUP(A704,'Показ 31.12'!$B$2:$D$742,3,0)</f>
        <v>14.708</v>
      </c>
      <c r="O704" s="137">
        <f>M704</f>
        <v>14.156000000000001</v>
      </c>
      <c r="P704" s="137">
        <f t="shared" si="319"/>
        <v>0.28100000000000058</v>
      </c>
      <c r="Q704" s="137">
        <f t="shared" si="320"/>
        <v>51.1</v>
      </c>
      <c r="R704" s="137"/>
      <c r="S704" s="137">
        <f t="shared" si="296"/>
        <v>0.28100000000000058</v>
      </c>
      <c r="T704" s="137">
        <f t="shared" si="317"/>
        <v>14.156000000000001</v>
      </c>
      <c r="U704" s="75"/>
      <c r="W704" s="27"/>
      <c r="X704">
        <f>VLOOKUP(A704,РАСЧЕТ!B:S,18,0)</f>
        <v>1.8770000000000007</v>
      </c>
      <c r="Y704" s="27">
        <f t="shared" si="297"/>
        <v>0</v>
      </c>
      <c r="AB704" s="27">
        <f t="shared" si="318"/>
        <v>12.551</v>
      </c>
      <c r="AC704" s="27">
        <f t="shared" si="321"/>
        <v>14.156000000000001</v>
      </c>
    </row>
    <row r="705" spans="1:29" x14ac:dyDescent="0.3">
      <c r="A705" s="69" t="s">
        <v>2434</v>
      </c>
      <c r="B705" s="138">
        <v>50.8</v>
      </c>
      <c r="C705" s="137">
        <v>14.478999999999999</v>
      </c>
      <c r="D705" s="137"/>
      <c r="E705" s="137"/>
      <c r="F705" s="137"/>
      <c r="G705" s="137"/>
      <c r="H705" s="137">
        <f>B705*$H$797</f>
        <v>1.626038986167837</v>
      </c>
      <c r="I705" s="137">
        <f t="shared" si="295"/>
        <v>1.626038986167837</v>
      </c>
      <c r="J705" s="137">
        <f t="shared" si="294"/>
        <v>16.105038986167838</v>
      </c>
      <c r="K705" s="137"/>
      <c r="L705" s="137">
        <f>VLOOKUP(A705,'Показ 16.11'!$B$2:$D$742,3,0)</f>
        <v>21.366</v>
      </c>
      <c r="M705" s="137" t="str">
        <f>VLOOKUP(A705,'31.12ЛК ПОКАЗ'!$B$15:$H$1504,7,0)</f>
        <v>-</v>
      </c>
      <c r="N705" s="137">
        <f>VLOOKUP(A705,'Показ 31.12'!$B$2:$D$742,3,0)</f>
        <v>22.648</v>
      </c>
      <c r="O705" s="137">
        <f>N705</f>
        <v>22.648</v>
      </c>
      <c r="P705" s="137">
        <f t="shared" si="319"/>
        <v>1.282</v>
      </c>
      <c r="Q705" s="137">
        <f t="shared" si="320"/>
        <v>50.8</v>
      </c>
      <c r="R705" s="137"/>
      <c r="S705" s="137">
        <f t="shared" si="296"/>
        <v>1.282</v>
      </c>
      <c r="T705" s="137">
        <f t="shared" si="317"/>
        <v>22.648</v>
      </c>
      <c r="U705" s="75"/>
      <c r="W705" s="27"/>
      <c r="X705">
        <f>VLOOKUP(A705,РАСЧЕТ!B:S,18,0)</f>
        <v>1.626038986167837</v>
      </c>
      <c r="Y705" s="27">
        <f t="shared" si="297"/>
        <v>0</v>
      </c>
      <c r="AB705" t="s">
        <v>4007</v>
      </c>
      <c r="AC705" s="27">
        <f t="shared" si="321"/>
        <v>22.648</v>
      </c>
    </row>
    <row r="706" spans="1:29" x14ac:dyDescent="0.3">
      <c r="A706" s="69" t="s">
        <v>1142</v>
      </c>
      <c r="B706" s="138">
        <v>72.7</v>
      </c>
      <c r="C706" s="137">
        <v>24.768999999999998</v>
      </c>
      <c r="D706" s="137"/>
      <c r="E706" s="137"/>
      <c r="F706" s="137"/>
      <c r="G706" s="137"/>
      <c r="H706" s="137">
        <f>B706*$H$797</f>
        <v>2.3270282341417672</v>
      </c>
      <c r="I706" s="137">
        <f t="shared" si="295"/>
        <v>2.3270282341417672</v>
      </c>
      <c r="J706" s="137">
        <f t="shared" ref="J706:J769" si="322">C706+I706</f>
        <v>27.096028234141766</v>
      </c>
      <c r="K706" s="137"/>
      <c r="L706" s="137">
        <f>VLOOKUP(A706,'Показ 16.11'!$B$2:$D$742,3,0)</f>
        <v>33.988999999999997</v>
      </c>
      <c r="M706" s="137" t="str">
        <f>VLOOKUP(A706,'31.12ЛК ПОКАЗ'!$B$15:$H$1504,7,0)</f>
        <v>-</v>
      </c>
      <c r="N706" s="137">
        <f>VLOOKUP(A706,'Показ 31.12'!$B$2:$D$742,3,0)</f>
        <v>36.027999999999999</v>
      </c>
      <c r="O706" s="137">
        <f>N706</f>
        <v>36.027999999999999</v>
      </c>
      <c r="P706" s="137">
        <f t="shared" si="319"/>
        <v>2.0390000000000015</v>
      </c>
      <c r="Q706" s="137">
        <f t="shared" si="320"/>
        <v>72.7</v>
      </c>
      <c r="R706" s="137"/>
      <c r="S706" s="137">
        <f t="shared" si="296"/>
        <v>2.0390000000000015</v>
      </c>
      <c r="T706" s="137">
        <f t="shared" si="317"/>
        <v>36.027999999999999</v>
      </c>
      <c r="U706" s="75"/>
      <c r="W706" s="27"/>
      <c r="X706">
        <f>VLOOKUP(A706,РАСЧЕТ!B:S,18,0)</f>
        <v>2.3270282341417672</v>
      </c>
      <c r="Y706" s="27">
        <f t="shared" si="297"/>
        <v>0</v>
      </c>
      <c r="AB706" t="s">
        <v>4007</v>
      </c>
      <c r="AC706" s="27">
        <f t="shared" si="321"/>
        <v>36.027999999999999</v>
      </c>
    </row>
    <row r="707" spans="1:29" s="157" customFormat="1" x14ac:dyDescent="0.3">
      <c r="A707" s="153" t="s">
        <v>2157</v>
      </c>
      <c r="B707" s="154">
        <v>78.400000000000006</v>
      </c>
      <c r="C707" s="155">
        <v>2.5939999999999999</v>
      </c>
      <c r="D707" s="155">
        <v>2.5939999999999999</v>
      </c>
      <c r="E707" s="155">
        <f>D707</f>
        <v>2.5939999999999999</v>
      </c>
      <c r="F707" s="155">
        <f>E707-C707</f>
        <v>0</v>
      </c>
      <c r="G707" s="155">
        <f>B707</f>
        <v>78.400000000000006</v>
      </c>
      <c r="H707" s="155"/>
      <c r="I707" s="137">
        <f t="shared" ref="I707:I770" si="323">F707+H707</f>
        <v>0</v>
      </c>
      <c r="J707" s="155">
        <f t="shared" si="322"/>
        <v>2.5939999999999999</v>
      </c>
      <c r="K707" s="155"/>
      <c r="L707" s="155">
        <v>5.2</v>
      </c>
      <c r="M707" s="155">
        <v>10.8</v>
      </c>
      <c r="N707" s="155">
        <f>VLOOKUP(A707,'Показ 31.12'!$B$2:$D$742,3,0)</f>
        <v>11.134</v>
      </c>
      <c r="O707" s="155">
        <f>M707</f>
        <v>10.8</v>
      </c>
      <c r="P707" s="155">
        <f t="shared" si="319"/>
        <v>5.6000000000000005</v>
      </c>
      <c r="Q707" s="155">
        <f t="shared" si="320"/>
        <v>78.400000000000006</v>
      </c>
      <c r="R707" s="155"/>
      <c r="S707" s="137">
        <f t="shared" ref="S707:S770" si="324">P707+R707</f>
        <v>5.6000000000000005</v>
      </c>
      <c r="T707" s="155">
        <f t="shared" si="317"/>
        <v>10.8</v>
      </c>
      <c r="U707" s="156"/>
      <c r="W707" s="155"/>
      <c r="X707">
        <f>VLOOKUP(A707,РАСЧЕТ!B:S,18,0)</f>
        <v>0</v>
      </c>
      <c r="Y707" s="27">
        <f t="shared" ref="Y707:Y770" si="325">X707-I707</f>
        <v>0</v>
      </c>
      <c r="AB707" s="27">
        <f>J707</f>
        <v>2.5939999999999999</v>
      </c>
      <c r="AC707" s="27">
        <f t="shared" si="321"/>
        <v>10.8</v>
      </c>
    </row>
    <row r="708" spans="1:29" x14ac:dyDescent="0.3">
      <c r="A708" s="69" t="s">
        <v>2502</v>
      </c>
      <c r="B708" s="138">
        <v>51.1</v>
      </c>
      <c r="C708" s="137">
        <v>8.1219999999999999</v>
      </c>
      <c r="D708" s="137"/>
      <c r="E708" s="137"/>
      <c r="F708" s="137"/>
      <c r="G708" s="137"/>
      <c r="H708" s="137">
        <f>B708*$H$797</f>
        <v>1.6356415786058363</v>
      </c>
      <c r="I708" s="137">
        <f t="shared" si="323"/>
        <v>1.6356415786058363</v>
      </c>
      <c r="J708" s="137">
        <f t="shared" si="322"/>
        <v>9.7576415786058366</v>
      </c>
      <c r="K708" s="137"/>
      <c r="L708" s="137">
        <f>VLOOKUP(A708,'Показ 16.11'!$B$2:$D$742,3,0)</f>
        <v>10.577999999999999</v>
      </c>
      <c r="M708" s="137">
        <f>VLOOKUP(A708,'31.12ЛК ПОКАЗ'!$B$15:$H$1504,7,0)</f>
        <v>10.824999999999999</v>
      </c>
      <c r="N708" s="137">
        <f>VLOOKUP(A708,'Показ 31.12'!$B$2:$D$742,3,0)</f>
        <v>11.212999999999999</v>
      </c>
      <c r="O708" s="137">
        <f t="shared" ref="O708:O714" si="326">N708</f>
        <v>11.212999999999999</v>
      </c>
      <c r="P708" s="137">
        <f t="shared" si="319"/>
        <v>0.63499999999999979</v>
      </c>
      <c r="Q708" s="137">
        <f t="shared" si="320"/>
        <v>51.1</v>
      </c>
      <c r="R708" s="137"/>
      <c r="S708" s="137">
        <f t="shared" si="324"/>
        <v>0.63499999999999979</v>
      </c>
      <c r="T708" s="137">
        <f t="shared" si="317"/>
        <v>11.212999999999999</v>
      </c>
      <c r="U708" s="75"/>
      <c r="W708" s="27"/>
      <c r="X708">
        <f>VLOOKUP(A708,РАСЧЕТ!B:S,18,0)</f>
        <v>1.6356415786058363</v>
      </c>
      <c r="Y708" s="27">
        <f t="shared" si="325"/>
        <v>0</v>
      </c>
      <c r="AB708" t="s">
        <v>4007</v>
      </c>
      <c r="AC708" s="27">
        <f t="shared" si="321"/>
        <v>11.212999999999999</v>
      </c>
    </row>
    <row r="709" spans="1:29" x14ac:dyDescent="0.3">
      <c r="A709" s="69" t="s">
        <v>2178</v>
      </c>
      <c r="B709" s="138">
        <v>50.8</v>
      </c>
      <c r="C709" s="137">
        <v>10.026999999999999</v>
      </c>
      <c r="D709" s="137">
        <f>VLOOKUP(A709,'31.03ЛК ПОКАЗ'!$B$15:$J$1504,9,0)</f>
        <v>12.22</v>
      </c>
      <c r="E709" s="137">
        <f>D709</f>
        <v>12.22</v>
      </c>
      <c r="F709" s="137">
        <f>E709-C709</f>
        <v>2.1930000000000014</v>
      </c>
      <c r="G709" s="137">
        <f>B709</f>
        <v>50.8</v>
      </c>
      <c r="H709" s="137"/>
      <c r="I709" s="137">
        <f t="shared" si="323"/>
        <v>2.1930000000000014</v>
      </c>
      <c r="J709" s="137">
        <f t="shared" si="322"/>
        <v>12.22</v>
      </c>
      <c r="K709" s="137"/>
      <c r="L709" s="137">
        <f>VLOOKUP(A709,'Показ 16.11'!$B$2:$D$742,3,0)</f>
        <v>13.414</v>
      </c>
      <c r="M709" s="137">
        <f>VLOOKUP(A709,'31.12ЛК ПОКАЗ'!$B$15:$H$1504,7,0)</f>
        <v>13.8</v>
      </c>
      <c r="N709" s="137">
        <f>VLOOKUP(A709,'Показ 31.12'!$B$2:$D$742,3,0)</f>
        <v>14.218999999999999</v>
      </c>
      <c r="O709" s="137">
        <f t="shared" si="326"/>
        <v>14.218999999999999</v>
      </c>
      <c r="P709" s="137">
        <f t="shared" si="319"/>
        <v>0.80499999999999972</v>
      </c>
      <c r="Q709" s="137">
        <f t="shared" si="320"/>
        <v>50.8</v>
      </c>
      <c r="R709" s="137"/>
      <c r="S709" s="137">
        <f t="shared" si="324"/>
        <v>0.80499999999999972</v>
      </c>
      <c r="T709" s="137">
        <f t="shared" si="317"/>
        <v>14.218999999999999</v>
      </c>
      <c r="U709" s="75"/>
      <c r="W709" s="27"/>
      <c r="X709">
        <f>VLOOKUP(A709,РАСЧЕТ!B:S,18,0)</f>
        <v>2.1930000000000014</v>
      </c>
      <c r="Y709" s="27">
        <f t="shared" si="325"/>
        <v>0</v>
      </c>
      <c r="AB709" s="27">
        <f>J709</f>
        <v>12.22</v>
      </c>
      <c r="AC709" s="27">
        <f t="shared" si="321"/>
        <v>14.218999999999999</v>
      </c>
    </row>
    <row r="710" spans="1:29" x14ac:dyDescent="0.3">
      <c r="A710" s="69" t="s">
        <v>1002</v>
      </c>
      <c r="B710" s="138">
        <v>72.7</v>
      </c>
      <c r="C710" s="137">
        <v>15.336</v>
      </c>
      <c r="D710" s="137"/>
      <c r="E710" s="137"/>
      <c r="F710" s="137"/>
      <c r="G710" s="137"/>
      <c r="H710" s="137">
        <f>B710*$H$797</f>
        <v>2.3270282341417672</v>
      </c>
      <c r="I710" s="137">
        <f t="shared" si="323"/>
        <v>2.3270282341417672</v>
      </c>
      <c r="J710" s="137">
        <f t="shared" si="322"/>
        <v>17.663028234141766</v>
      </c>
      <c r="K710" s="137"/>
      <c r="L710" s="137">
        <f>VLOOKUP(A710,'Показ 16.11'!$B$2:$D$742,3,0)</f>
        <v>20.896999999999998</v>
      </c>
      <c r="M710" s="137" t="str">
        <f>VLOOKUP(A710,'31.12ЛК ПОКАЗ'!$B$15:$H$1504,7,0)</f>
        <v>-</v>
      </c>
      <c r="N710" s="137">
        <f>VLOOKUP(A710,'Показ 31.12'!$B$2:$D$742,3,0)</f>
        <v>22.151</v>
      </c>
      <c r="O710" s="137">
        <f t="shared" si="326"/>
        <v>22.151</v>
      </c>
      <c r="P710" s="137">
        <f t="shared" si="319"/>
        <v>1.2540000000000013</v>
      </c>
      <c r="Q710" s="137">
        <f t="shared" si="320"/>
        <v>72.7</v>
      </c>
      <c r="R710" s="137"/>
      <c r="S710" s="137">
        <f t="shared" si="324"/>
        <v>1.2540000000000013</v>
      </c>
      <c r="T710" s="137">
        <f t="shared" si="317"/>
        <v>22.151</v>
      </c>
      <c r="U710" s="75"/>
      <c r="W710" s="27"/>
      <c r="X710">
        <f>VLOOKUP(A710,РАСЧЕТ!B:S,18,0)</f>
        <v>2.3270282341417672</v>
      </c>
      <c r="Y710" s="27">
        <f t="shared" si="325"/>
        <v>0</v>
      </c>
      <c r="AB710" t="s">
        <v>4007</v>
      </c>
      <c r="AC710" s="27">
        <f t="shared" si="321"/>
        <v>22.151</v>
      </c>
    </row>
    <row r="711" spans="1:29" s="157" customFormat="1" x14ac:dyDescent="0.3">
      <c r="A711" s="153" t="s">
        <v>1428</v>
      </c>
      <c r="B711" s="160">
        <v>78.400000000000006</v>
      </c>
      <c r="C711" s="161">
        <v>15.8</v>
      </c>
      <c r="D711" s="161">
        <f>VLOOKUP(A711,'31.03ЛК ПОКАЗ'!$B$15:$J$1504,9,0)</f>
        <v>16</v>
      </c>
      <c r="E711" s="161">
        <f>D711</f>
        <v>16</v>
      </c>
      <c r="F711" s="161">
        <f>E711-C711</f>
        <v>0.19999999999999929</v>
      </c>
      <c r="G711" s="161">
        <f>B711</f>
        <v>78.400000000000006</v>
      </c>
      <c r="H711" s="161"/>
      <c r="I711" s="137">
        <f t="shared" si="323"/>
        <v>0.19999999999999929</v>
      </c>
      <c r="J711" s="161">
        <f t="shared" si="322"/>
        <v>16</v>
      </c>
      <c r="K711" s="155"/>
      <c r="L711" s="155">
        <f>VLOOKUP(A711,'Показ 16.11'!$B$2:$D$742,3,0)</f>
        <v>25.277999999999999</v>
      </c>
      <c r="M711" s="155" t="str">
        <f>VLOOKUP(A711,'31.12ЛК ПОКАЗ'!$B$15:$H$1504,7,0)</f>
        <v>-</v>
      </c>
      <c r="N711" s="155">
        <f>VLOOKUP(A711,'Показ 31.12'!$B$2:$D$742,3,0)</f>
        <v>26.795000000000002</v>
      </c>
      <c r="O711" s="155">
        <f t="shared" si="326"/>
        <v>26.795000000000002</v>
      </c>
      <c r="P711" s="155">
        <f t="shared" si="319"/>
        <v>1.517000000000003</v>
      </c>
      <c r="Q711" s="155">
        <f t="shared" si="320"/>
        <v>78.400000000000006</v>
      </c>
      <c r="R711" s="155"/>
      <c r="S711" s="137">
        <f t="shared" si="324"/>
        <v>1.517000000000003</v>
      </c>
      <c r="T711" s="155">
        <f t="shared" si="317"/>
        <v>26.795000000000002</v>
      </c>
      <c r="U711" s="156"/>
      <c r="W711" s="155"/>
      <c r="X711">
        <f>VLOOKUP(A711,РАСЧЕТ!B:S,18,0)</f>
        <v>0.19999999999999929</v>
      </c>
      <c r="Y711" s="27">
        <f t="shared" si="325"/>
        <v>0</v>
      </c>
      <c r="AB711" s="27">
        <f t="shared" ref="AB711:AB712" si="327">J711</f>
        <v>16</v>
      </c>
      <c r="AC711" s="27">
        <f t="shared" si="321"/>
        <v>26.795000000000002</v>
      </c>
    </row>
    <row r="712" spans="1:29" s="157" customFormat="1" x14ac:dyDescent="0.3">
      <c r="A712" s="153" t="s">
        <v>2480</v>
      </c>
      <c r="B712" s="154">
        <v>51.1</v>
      </c>
      <c r="C712" s="155">
        <v>9.8979999999999997</v>
      </c>
      <c r="D712" s="155">
        <f>VLOOKUP(A712,'31.03ЛК ПОКАЗ'!$B$15:$J$1504,7,0)</f>
        <v>13.901</v>
      </c>
      <c r="E712" s="155">
        <f>D712</f>
        <v>13.901</v>
      </c>
      <c r="F712" s="155">
        <f>E712-C712</f>
        <v>4.0030000000000001</v>
      </c>
      <c r="G712" s="155">
        <f>B712</f>
        <v>51.1</v>
      </c>
      <c r="H712" s="155"/>
      <c r="I712" s="137">
        <f t="shared" si="323"/>
        <v>4.0030000000000001</v>
      </c>
      <c r="J712" s="155">
        <f t="shared" si="322"/>
        <v>13.901</v>
      </c>
      <c r="K712" s="155"/>
      <c r="L712" s="155">
        <f>VLOOKUP(A712,'Показ 16.11'!$B$2:$D$742,3,0)</f>
        <v>12.6</v>
      </c>
      <c r="M712" s="155" t="str">
        <f>VLOOKUP(A712,'31.12ЛК ПОКАЗ'!$B$15:$H$1504,7,0)</f>
        <v>-</v>
      </c>
      <c r="N712" s="155">
        <f>VLOOKUP(A712,'Показ 31.12'!$B$2:$D$742,3,0)</f>
        <v>13.356</v>
      </c>
      <c r="O712" s="155">
        <f t="shared" si="326"/>
        <v>13.356</v>
      </c>
      <c r="P712" s="155">
        <f t="shared" si="319"/>
        <v>0.75600000000000023</v>
      </c>
      <c r="Q712" s="155">
        <f t="shared" si="320"/>
        <v>51.1</v>
      </c>
      <c r="R712" s="155"/>
      <c r="S712" s="137">
        <f t="shared" si="324"/>
        <v>0.75600000000000023</v>
      </c>
      <c r="T712" s="155">
        <f t="shared" si="317"/>
        <v>13.356</v>
      </c>
      <c r="U712" s="156"/>
      <c r="W712" s="155"/>
      <c r="X712">
        <f>VLOOKUP(A712,РАСЧЕТ!B:S,18,0)</f>
        <v>4.0030000000000001</v>
      </c>
      <c r="Y712" s="27">
        <f t="shared" si="325"/>
        <v>0</v>
      </c>
      <c r="AB712" s="27">
        <f t="shared" si="327"/>
        <v>13.901</v>
      </c>
      <c r="AC712" s="27">
        <f t="shared" si="321"/>
        <v>13.356</v>
      </c>
    </row>
    <row r="713" spans="1:29" x14ac:dyDescent="0.3">
      <c r="A713" s="69" t="s">
        <v>352</v>
      </c>
      <c r="B713" s="138">
        <v>57.1</v>
      </c>
      <c r="C713" s="137">
        <v>9.6579999999999995</v>
      </c>
      <c r="D713" s="137"/>
      <c r="E713" s="137"/>
      <c r="F713" s="137"/>
      <c r="G713" s="137"/>
      <c r="H713" s="137">
        <f>B713*$H$797</f>
        <v>1.827693427365817</v>
      </c>
      <c r="I713" s="137">
        <f t="shared" si="323"/>
        <v>1.827693427365817</v>
      </c>
      <c r="J713" s="137">
        <f t="shared" si="322"/>
        <v>11.485693427365817</v>
      </c>
      <c r="K713" s="137"/>
      <c r="L713" s="137">
        <f>VLOOKUP(A713,'Показ 16.11'!$B$2:$D$742,3,0)</f>
        <v>13.93</v>
      </c>
      <c r="M713" s="137" t="str">
        <f>VLOOKUP(A713,'31.12ЛК ПОКАЗ'!$B$15:$H$1504,7,0)</f>
        <v>-</v>
      </c>
      <c r="N713" s="137">
        <f>VLOOKUP(A713,'Показ 31.12'!$B$2:$D$742,3,0)</f>
        <v>14.766</v>
      </c>
      <c r="O713" s="137">
        <f t="shared" si="326"/>
        <v>14.766</v>
      </c>
      <c r="P713" s="137">
        <f t="shared" si="319"/>
        <v>0.8360000000000003</v>
      </c>
      <c r="Q713" s="137">
        <f t="shared" si="320"/>
        <v>57.1</v>
      </c>
      <c r="R713" s="137"/>
      <c r="S713" s="137">
        <f t="shared" si="324"/>
        <v>0.8360000000000003</v>
      </c>
      <c r="T713" s="77">
        <f t="shared" si="317"/>
        <v>14.766</v>
      </c>
      <c r="U713" s="75"/>
      <c r="W713" s="27"/>
      <c r="X713">
        <f>VLOOKUP(A713,РАСЧЕТ!B:S,18,0)</f>
        <v>1.827693427365817</v>
      </c>
      <c r="Y713" s="27">
        <f t="shared" si="325"/>
        <v>0</v>
      </c>
      <c r="AB713" t="s">
        <v>4007</v>
      </c>
      <c r="AC713" s="27">
        <f t="shared" si="321"/>
        <v>14.766</v>
      </c>
    </row>
    <row r="714" spans="1:29" x14ac:dyDescent="0.3">
      <c r="A714" s="69" t="s">
        <v>1372</v>
      </c>
      <c r="B714" s="138">
        <v>50.8</v>
      </c>
      <c r="C714" s="137">
        <v>7.5069999999999997</v>
      </c>
      <c r="D714" s="137"/>
      <c r="E714" s="137"/>
      <c r="F714" s="137"/>
      <c r="G714" s="137"/>
      <c r="H714" s="137">
        <f>B714*$H$797</f>
        <v>1.626038986167837</v>
      </c>
      <c r="I714" s="137">
        <f t="shared" si="323"/>
        <v>1.626038986167837</v>
      </c>
      <c r="J714" s="137">
        <f t="shared" si="322"/>
        <v>9.1330389861678363</v>
      </c>
      <c r="K714" s="137"/>
      <c r="L714" s="137">
        <f>VLOOKUP(A714,'Показ 16.11'!$B$2:$D$742,3,0)</f>
        <v>7.5069999999999997</v>
      </c>
      <c r="M714" s="137" t="str">
        <f>VLOOKUP(A714,'31.12ЛК ПОКАЗ'!$B$15:$H$1504,7,0)</f>
        <v>-</v>
      </c>
      <c r="N714" s="137">
        <f>VLOOKUP(A714,'Показ 31.12'!$B$2:$D$742,3,0)</f>
        <v>7.9569999999999999</v>
      </c>
      <c r="O714" s="137">
        <f t="shared" si="326"/>
        <v>7.9569999999999999</v>
      </c>
      <c r="P714" s="137">
        <f t="shared" si="319"/>
        <v>0.45000000000000018</v>
      </c>
      <c r="Q714" s="137">
        <f t="shared" si="320"/>
        <v>50.8</v>
      </c>
      <c r="R714" s="137"/>
      <c r="S714" s="137">
        <f t="shared" si="324"/>
        <v>0.45000000000000018</v>
      </c>
      <c r="T714" s="137">
        <f t="shared" si="317"/>
        <v>7.9569999999999999</v>
      </c>
      <c r="U714" s="75"/>
      <c r="W714" s="27"/>
      <c r="X714">
        <f>VLOOKUP(A714,РАСЧЕТ!B:S,18,0)</f>
        <v>1.626038986167837</v>
      </c>
      <c r="Y714" s="27">
        <f t="shared" si="325"/>
        <v>0</v>
      </c>
      <c r="AB714" t="s">
        <v>4007</v>
      </c>
      <c r="AC714" s="27">
        <f t="shared" si="321"/>
        <v>7.9569999999999999</v>
      </c>
    </row>
    <row r="715" spans="1:29" s="157" customFormat="1" x14ac:dyDescent="0.3">
      <c r="A715" s="153" t="s">
        <v>1451</v>
      </c>
      <c r="B715" s="154">
        <v>72.7</v>
      </c>
      <c r="C715" s="155">
        <v>2.850000000000001</v>
      </c>
      <c r="D715" s="155">
        <v>2.850000000000001</v>
      </c>
      <c r="E715" s="155">
        <f>D715</f>
        <v>2.850000000000001</v>
      </c>
      <c r="F715" s="155">
        <f>E715-D715</f>
        <v>0</v>
      </c>
      <c r="G715" s="155">
        <f>B715</f>
        <v>72.7</v>
      </c>
      <c r="H715" s="155"/>
      <c r="I715" s="137">
        <f t="shared" si="323"/>
        <v>0</v>
      </c>
      <c r="J715" s="155">
        <f t="shared" si="322"/>
        <v>2.850000000000001</v>
      </c>
      <c r="K715" s="155"/>
      <c r="L715" s="155">
        <v>2.850000000000001</v>
      </c>
      <c r="M715" s="155">
        <v>2.850000000000001</v>
      </c>
      <c r="N715" s="155">
        <f>VLOOKUP(A715,'Показ 31.12'!$B$2:$D$742,3,0)</f>
        <v>3.875</v>
      </c>
      <c r="O715" s="155">
        <f>M715</f>
        <v>2.850000000000001</v>
      </c>
      <c r="P715" s="155">
        <f t="shared" si="319"/>
        <v>0</v>
      </c>
      <c r="Q715" s="155">
        <f t="shared" si="320"/>
        <v>72.7</v>
      </c>
      <c r="R715" s="155"/>
      <c r="S715" s="137">
        <f t="shared" si="324"/>
        <v>0</v>
      </c>
      <c r="T715" s="155">
        <f t="shared" si="317"/>
        <v>2.850000000000001</v>
      </c>
      <c r="U715" s="156"/>
      <c r="W715" s="155"/>
      <c r="X715">
        <f>VLOOKUP(A715,РАСЧЕТ!B:S,18,0)</f>
        <v>0</v>
      </c>
      <c r="Y715" s="27">
        <f t="shared" si="325"/>
        <v>0</v>
      </c>
      <c r="AB715" s="27">
        <f>J715</f>
        <v>2.850000000000001</v>
      </c>
      <c r="AC715" s="27">
        <f t="shared" si="321"/>
        <v>2.850000000000001</v>
      </c>
    </row>
    <row r="716" spans="1:29" x14ac:dyDescent="0.3">
      <c r="A716" s="69" t="s">
        <v>2176</v>
      </c>
      <c r="B716" s="138">
        <v>78.400000000000006</v>
      </c>
      <c r="C716" s="137">
        <v>14.86</v>
      </c>
      <c r="D716" s="137"/>
      <c r="E716" s="137"/>
      <c r="F716" s="137"/>
      <c r="G716" s="137"/>
      <c r="H716" s="137">
        <f>B716*$H$797</f>
        <v>2.5094774904637491</v>
      </c>
      <c r="I716" s="137">
        <f t="shared" si="323"/>
        <v>2.5094774904637491</v>
      </c>
      <c r="J716" s="137">
        <f t="shared" si="322"/>
        <v>17.369477490463748</v>
      </c>
      <c r="K716" s="137"/>
      <c r="L716" s="137">
        <f>VLOOKUP(A716,'Показ 16.11'!$B$2:$D$742,3,0)</f>
        <v>15.971</v>
      </c>
      <c r="M716" s="137" t="str">
        <f>VLOOKUP(A716,'31.12ЛК ПОКАЗ'!$B$15:$H$1504,7,0)</f>
        <v>-</v>
      </c>
      <c r="N716" s="137">
        <f>VLOOKUP(A716,'Показ 31.12'!$B$2:$D$742,3,0)</f>
        <v>16.928999999999998</v>
      </c>
      <c r="O716" s="137">
        <f>N716</f>
        <v>16.928999999999998</v>
      </c>
      <c r="P716" s="137">
        <f t="shared" si="319"/>
        <v>0.95799999999999841</v>
      </c>
      <c r="Q716" s="137">
        <f t="shared" si="320"/>
        <v>78.400000000000006</v>
      </c>
      <c r="R716" s="137"/>
      <c r="S716" s="137">
        <f t="shared" si="324"/>
        <v>0.95799999999999841</v>
      </c>
      <c r="T716" s="137">
        <f t="shared" si="317"/>
        <v>16.928999999999998</v>
      </c>
      <c r="U716" s="75"/>
      <c r="W716" s="27"/>
      <c r="X716">
        <f>VLOOKUP(A716,РАСЧЕТ!B:S,18,0)</f>
        <v>2.5094774904637491</v>
      </c>
      <c r="Y716" s="27">
        <f t="shared" si="325"/>
        <v>0</v>
      </c>
      <c r="AB716" t="s">
        <v>4007</v>
      </c>
      <c r="AC716" s="27">
        <f t="shared" si="321"/>
        <v>16.928999999999998</v>
      </c>
    </row>
    <row r="717" spans="1:29" x14ac:dyDescent="0.3">
      <c r="A717" s="69" t="s">
        <v>1384</v>
      </c>
      <c r="B717" s="138">
        <v>51.1</v>
      </c>
      <c r="C717" s="137">
        <v>11.182</v>
      </c>
      <c r="D717" s="137"/>
      <c r="E717" s="137"/>
      <c r="F717" s="137"/>
      <c r="G717" s="137"/>
      <c r="H717" s="137">
        <f>B717*$H$797</f>
        <v>1.6356415786058363</v>
      </c>
      <c r="I717" s="137">
        <f t="shared" si="323"/>
        <v>1.6356415786058363</v>
      </c>
      <c r="J717" s="137">
        <f t="shared" si="322"/>
        <v>12.817641578605837</v>
      </c>
      <c r="K717" s="137"/>
      <c r="L717" s="137">
        <f>VLOOKUP(A717,'Показ 16.11'!$B$2:$D$742,3,0)</f>
        <v>16.021999999999998</v>
      </c>
      <c r="M717" s="137" t="str">
        <f>VLOOKUP(A717,'31.12ЛК ПОКАЗ'!$B$15:$H$1504,7,0)</f>
        <v>-</v>
      </c>
      <c r="N717" s="137">
        <f>VLOOKUP(A717,'Показ 31.12'!$B$2:$D$742,3,0)</f>
        <v>16.983000000000001</v>
      </c>
      <c r="O717" s="137">
        <f>N717</f>
        <v>16.983000000000001</v>
      </c>
      <c r="P717" s="137">
        <f t="shared" si="319"/>
        <v>0.96100000000000207</v>
      </c>
      <c r="Q717" s="137">
        <f t="shared" si="320"/>
        <v>51.1</v>
      </c>
      <c r="R717" s="137"/>
      <c r="S717" s="137">
        <f t="shared" si="324"/>
        <v>0.96100000000000207</v>
      </c>
      <c r="T717" s="137">
        <f t="shared" si="317"/>
        <v>16.983000000000001</v>
      </c>
      <c r="U717" s="75"/>
      <c r="W717" s="27"/>
      <c r="X717">
        <f>VLOOKUP(A717,РАСЧЕТ!B:S,18,0)</f>
        <v>1.6356415786058363</v>
      </c>
      <c r="Y717" s="27">
        <f t="shared" si="325"/>
        <v>0</v>
      </c>
      <c r="AB717" t="s">
        <v>4007</v>
      </c>
      <c r="AC717" s="27">
        <f t="shared" si="321"/>
        <v>16.983000000000001</v>
      </c>
    </row>
    <row r="718" spans="1:29" x14ac:dyDescent="0.3">
      <c r="A718" s="69" t="s">
        <v>2489</v>
      </c>
      <c r="B718" s="138">
        <v>50.8</v>
      </c>
      <c r="C718" s="137">
        <v>14.234999999999999</v>
      </c>
      <c r="D718" s="137"/>
      <c r="E718" s="137"/>
      <c r="F718" s="137"/>
      <c r="G718" s="137"/>
      <c r="H718" s="137">
        <f>B718*$H$797</f>
        <v>1.626038986167837</v>
      </c>
      <c r="I718" s="137">
        <f t="shared" si="323"/>
        <v>1.626038986167837</v>
      </c>
      <c r="J718" s="137">
        <f t="shared" si="322"/>
        <v>15.861038986167836</v>
      </c>
      <c r="K718" s="137"/>
      <c r="L718" s="137">
        <f>VLOOKUP(A718,'Показ 16.11'!$B$2:$D$742,3,0)</f>
        <v>18.949000000000002</v>
      </c>
      <c r="M718" s="137" t="str">
        <f>VLOOKUP(A718,'31.12ЛК ПОКАЗ'!$B$15:$H$1504,7,0)</f>
        <v>-</v>
      </c>
      <c r="N718" s="137">
        <f>VLOOKUP(A718,'Показ 31.12'!$B$2:$D$742,3,0)</f>
        <v>20.085999999999999</v>
      </c>
      <c r="O718" s="137">
        <f>N718</f>
        <v>20.085999999999999</v>
      </c>
      <c r="P718" s="137">
        <f t="shared" si="319"/>
        <v>1.1369999999999969</v>
      </c>
      <c r="Q718" s="137">
        <f t="shared" si="320"/>
        <v>50.8</v>
      </c>
      <c r="R718" s="137"/>
      <c r="S718" s="137">
        <f t="shared" si="324"/>
        <v>1.1369999999999969</v>
      </c>
      <c r="T718" s="137">
        <f t="shared" si="317"/>
        <v>20.085999999999999</v>
      </c>
      <c r="U718" s="75"/>
      <c r="W718" s="27"/>
      <c r="X718">
        <f>VLOOKUP(A718,РАСЧЕТ!B:S,18,0)</f>
        <v>1.626038986167837</v>
      </c>
      <c r="Y718" s="27">
        <f t="shared" si="325"/>
        <v>0</v>
      </c>
      <c r="AB718" t="s">
        <v>4007</v>
      </c>
      <c r="AC718" s="27">
        <f t="shared" si="321"/>
        <v>20.085999999999999</v>
      </c>
    </row>
    <row r="719" spans="1:29" s="157" customFormat="1" x14ac:dyDescent="0.3">
      <c r="A719" s="153" t="s">
        <v>1466</v>
      </c>
      <c r="B719" s="154">
        <v>72.7</v>
      </c>
      <c r="C719" s="155">
        <v>5</v>
      </c>
      <c r="D719" s="155">
        <f>VLOOKUP(A719,'31.03ЛК ПОКАЗ'!$B$15:$J$1504,7,0)</f>
        <v>6.5</v>
      </c>
      <c r="E719" s="155">
        <f>D719</f>
        <v>6.5</v>
      </c>
      <c r="F719" s="155">
        <f>E719-C719</f>
        <v>1.5</v>
      </c>
      <c r="G719" s="155">
        <f>B719</f>
        <v>72.7</v>
      </c>
      <c r="H719" s="155"/>
      <c r="I719" s="137">
        <f t="shared" si="323"/>
        <v>1.5</v>
      </c>
      <c r="J719" s="155">
        <f t="shared" si="322"/>
        <v>6.5</v>
      </c>
      <c r="K719" s="155"/>
      <c r="L719" s="155">
        <v>11</v>
      </c>
      <c r="M719" s="155">
        <f>VLOOKUP(A719,'31.12ЛК ПОКАЗ'!$B$15:$H$1504,7,0)</f>
        <v>12</v>
      </c>
      <c r="N719" s="155">
        <f>VLOOKUP(A719,'Показ 31.12'!$B$2:$D$742,3,0)</f>
        <v>32.61</v>
      </c>
      <c r="O719" s="155">
        <f>M719</f>
        <v>12</v>
      </c>
      <c r="P719" s="155">
        <f t="shared" si="319"/>
        <v>1</v>
      </c>
      <c r="Q719" s="155">
        <f t="shared" si="320"/>
        <v>72.7</v>
      </c>
      <c r="R719" s="155"/>
      <c r="S719" s="137">
        <f t="shared" si="324"/>
        <v>1</v>
      </c>
      <c r="T719" s="155">
        <f t="shared" si="317"/>
        <v>12</v>
      </c>
      <c r="U719" s="156"/>
      <c r="W719" s="155"/>
      <c r="X719">
        <f>VLOOKUP(A719,РАСЧЕТ!B:S,18,0)</f>
        <v>1.5</v>
      </c>
      <c r="Y719" s="27">
        <f t="shared" si="325"/>
        <v>0</v>
      </c>
      <c r="AB719" s="27">
        <f t="shared" ref="AB719:AB721" si="328">J719</f>
        <v>6.5</v>
      </c>
      <c r="AC719" s="27">
        <f t="shared" si="321"/>
        <v>12</v>
      </c>
    </row>
    <row r="720" spans="1:29" x14ac:dyDescent="0.3">
      <c r="A720" s="69" t="s">
        <v>1494</v>
      </c>
      <c r="B720" s="138">
        <v>78.400000000000006</v>
      </c>
      <c r="C720" s="137">
        <v>15.151999999999999</v>
      </c>
      <c r="D720" s="137">
        <f>VLOOKUP(A720,'31.03ЛК ПОКАЗ'!$B$15:$J$1504,9,0)</f>
        <v>20</v>
      </c>
      <c r="E720" s="137">
        <f>D720</f>
        <v>20</v>
      </c>
      <c r="F720" s="137">
        <f>E720-C720</f>
        <v>4.8480000000000008</v>
      </c>
      <c r="G720" s="137">
        <f>B720</f>
        <v>78.400000000000006</v>
      </c>
      <c r="H720" s="137"/>
      <c r="I720" s="137">
        <f t="shared" si="323"/>
        <v>4.8480000000000008</v>
      </c>
      <c r="J720" s="137">
        <f t="shared" si="322"/>
        <v>20</v>
      </c>
      <c r="K720" s="137"/>
      <c r="L720" s="137">
        <f>VLOOKUP(A720,'Показ 16.11'!$B$2:$D$742,3,0)</f>
        <v>22.704999999999998</v>
      </c>
      <c r="M720" s="137" t="str">
        <f>VLOOKUP(A720,'31.12ЛК ПОКАЗ'!$B$15:$H$1504,7,0)</f>
        <v>-</v>
      </c>
      <c r="N720" s="137">
        <f>VLOOKUP(A720,'Показ 31.12'!$B$2:$D$742,3,0)</f>
        <v>24.065000000000001</v>
      </c>
      <c r="O720" s="137">
        <f>N720</f>
        <v>24.065000000000001</v>
      </c>
      <c r="P720" s="137">
        <f t="shared" si="319"/>
        <v>1.360000000000003</v>
      </c>
      <c r="Q720" s="137">
        <f t="shared" si="320"/>
        <v>78.400000000000006</v>
      </c>
      <c r="R720" s="137"/>
      <c r="S720" s="137">
        <f t="shared" si="324"/>
        <v>1.360000000000003</v>
      </c>
      <c r="T720" s="137">
        <f t="shared" si="317"/>
        <v>24.065000000000001</v>
      </c>
      <c r="U720" s="75"/>
      <c r="W720" s="27"/>
      <c r="X720">
        <f>VLOOKUP(A720,РАСЧЕТ!B:S,18,0)</f>
        <v>4.8480000000000008</v>
      </c>
      <c r="Y720" s="27">
        <f t="shared" si="325"/>
        <v>0</v>
      </c>
      <c r="AB720" s="27">
        <f t="shared" si="328"/>
        <v>20</v>
      </c>
      <c r="AC720" s="27">
        <f t="shared" si="321"/>
        <v>24.065000000000001</v>
      </c>
    </row>
    <row r="721" spans="1:29" s="157" customFormat="1" x14ac:dyDescent="0.3">
      <c r="A721" s="153" t="s">
        <v>717</v>
      </c>
      <c r="B721" s="154">
        <v>51.1</v>
      </c>
      <c r="C721" s="155">
        <v>0.01</v>
      </c>
      <c r="D721" s="155">
        <f>VLOOKUP(A721,'31.03ЛК ПОКАЗ'!$B$15:$J$1504,9,0)</f>
        <v>0.01</v>
      </c>
      <c r="E721" s="155">
        <f>D721</f>
        <v>0.01</v>
      </c>
      <c r="F721" s="155">
        <f>E721-C721</f>
        <v>0</v>
      </c>
      <c r="G721" s="155">
        <f>B721</f>
        <v>51.1</v>
      </c>
      <c r="H721" s="155"/>
      <c r="I721" s="137">
        <f t="shared" si="323"/>
        <v>0</v>
      </c>
      <c r="J721" s="155">
        <f t="shared" si="322"/>
        <v>0.01</v>
      </c>
      <c r="K721" s="155"/>
      <c r="L721" s="155">
        <v>0.01</v>
      </c>
      <c r="M721" s="155">
        <f>VLOOKUP(A721,'31.12ЛК ПОКАЗ'!$B$15:$H$1504,7,0)</f>
        <v>0.01</v>
      </c>
      <c r="N721" s="155">
        <f>VLOOKUP(A721,'Показ 31.12'!$B$2:$D$742,3,0)</f>
        <v>1.081</v>
      </c>
      <c r="O721" s="155">
        <f>M721</f>
        <v>0.01</v>
      </c>
      <c r="P721" s="155">
        <f t="shared" si="319"/>
        <v>0</v>
      </c>
      <c r="Q721" s="155">
        <f t="shared" si="320"/>
        <v>51.1</v>
      </c>
      <c r="R721" s="155"/>
      <c r="S721" s="137">
        <f t="shared" si="324"/>
        <v>0</v>
      </c>
      <c r="T721" s="155">
        <f t="shared" si="317"/>
        <v>0.01</v>
      </c>
      <c r="U721" s="156"/>
      <c r="W721" s="155"/>
      <c r="X721">
        <f>VLOOKUP(A721,РАСЧЕТ!B:S,18,0)</f>
        <v>0</v>
      </c>
      <c r="Y721" s="27">
        <f t="shared" si="325"/>
        <v>0</v>
      </c>
      <c r="AB721" s="27">
        <f t="shared" si="328"/>
        <v>0.01</v>
      </c>
      <c r="AC721" s="27">
        <f t="shared" si="321"/>
        <v>0.01</v>
      </c>
    </row>
    <row r="722" spans="1:29" x14ac:dyDescent="0.3">
      <c r="A722" s="69" t="s">
        <v>2103</v>
      </c>
      <c r="B722" s="138">
        <v>50.8</v>
      </c>
      <c r="C722" s="137">
        <v>18.202999999999999</v>
      </c>
      <c r="D722" s="137"/>
      <c r="E722" s="137"/>
      <c r="F722" s="137"/>
      <c r="G722" s="137"/>
      <c r="H722" s="137">
        <f>B722*$H$797</f>
        <v>1.626038986167837</v>
      </c>
      <c r="I722" s="137">
        <f t="shared" si="323"/>
        <v>1.626038986167837</v>
      </c>
      <c r="J722" s="137">
        <f t="shared" si="322"/>
        <v>19.829038986167838</v>
      </c>
      <c r="K722" s="137"/>
      <c r="L722" s="137">
        <f>VLOOKUP(A722,'Показ 16.11'!$B$2:$D$742,3,0)</f>
        <v>24.353000000000002</v>
      </c>
      <c r="M722" s="137" t="str">
        <f>VLOOKUP(A722,'31.12ЛК ПОКАЗ'!$B$15:$H$1504,7,0)</f>
        <v>-</v>
      </c>
      <c r="N722" s="137">
        <f>VLOOKUP(A722,'Показ 31.12'!$B$2:$D$742,3,0)</f>
        <v>25.814</v>
      </c>
      <c r="O722" s="137">
        <f>N722</f>
        <v>25.814</v>
      </c>
      <c r="P722" s="137">
        <f t="shared" si="319"/>
        <v>1.4609999999999985</v>
      </c>
      <c r="Q722" s="137">
        <f t="shared" si="320"/>
        <v>50.8</v>
      </c>
      <c r="R722" s="137"/>
      <c r="S722" s="137">
        <f t="shared" si="324"/>
        <v>1.4609999999999985</v>
      </c>
      <c r="T722" s="137">
        <f t="shared" si="317"/>
        <v>25.814</v>
      </c>
      <c r="U722" s="75"/>
      <c r="W722" s="27"/>
      <c r="X722">
        <f>VLOOKUP(A722,РАСЧЕТ!B:S,18,0)</f>
        <v>1.626038986167837</v>
      </c>
      <c r="Y722" s="27">
        <f t="shared" si="325"/>
        <v>0</v>
      </c>
      <c r="AB722" t="s">
        <v>4007</v>
      </c>
      <c r="AC722" s="27">
        <f t="shared" si="321"/>
        <v>25.814</v>
      </c>
    </row>
    <row r="723" spans="1:29" x14ac:dyDescent="0.3">
      <c r="A723" s="69" t="s">
        <v>1004</v>
      </c>
      <c r="B723" s="138">
        <v>72.7</v>
      </c>
      <c r="C723" s="137">
        <v>1.413</v>
      </c>
      <c r="D723" s="137">
        <f>VLOOKUP(A723,'31.03ЛК ПОКАЗ'!$B$15:$J$1504,9,0)</f>
        <v>4.3789999999999996</v>
      </c>
      <c r="E723" s="137">
        <f>D723</f>
        <v>4.3789999999999996</v>
      </c>
      <c r="F723" s="137">
        <f>E723-C723</f>
        <v>2.9659999999999993</v>
      </c>
      <c r="G723" s="137">
        <f>B723</f>
        <v>72.7</v>
      </c>
      <c r="H723" s="137"/>
      <c r="I723" s="137">
        <f t="shared" si="323"/>
        <v>2.9659999999999993</v>
      </c>
      <c r="J723" s="137">
        <f t="shared" si="322"/>
        <v>4.3789999999999996</v>
      </c>
      <c r="K723" s="137"/>
      <c r="L723" s="137">
        <f>VLOOKUP(A723,'Показ 16.11'!$B$2:$D$742,3,0)</f>
        <v>5.73</v>
      </c>
      <c r="M723" s="137">
        <f>VLOOKUP(A723,'31.12ЛК ПОКАЗ'!$B$15:$H$1504,7,0)</f>
        <v>5.97</v>
      </c>
      <c r="N723" s="137">
        <f>VLOOKUP(A723,'Показ 31.12'!$B$2:$D$742,3,0)</f>
        <v>6.056</v>
      </c>
      <c r="O723" s="137">
        <f>N723</f>
        <v>6.056</v>
      </c>
      <c r="P723" s="137">
        <f t="shared" si="319"/>
        <v>0.32599999999999962</v>
      </c>
      <c r="Q723" s="137">
        <f t="shared" si="320"/>
        <v>72.7</v>
      </c>
      <c r="R723" s="137"/>
      <c r="S723" s="137">
        <f t="shared" si="324"/>
        <v>0.32599999999999962</v>
      </c>
      <c r="T723" s="137">
        <f t="shared" si="317"/>
        <v>6.056</v>
      </c>
      <c r="U723" s="75"/>
      <c r="W723" s="27"/>
      <c r="X723">
        <f>VLOOKUP(A723,РАСЧЕТ!B:S,18,0)</f>
        <v>2.9659999999999993</v>
      </c>
      <c r="Y723" s="27">
        <f t="shared" si="325"/>
        <v>0</v>
      </c>
      <c r="AB723" s="27">
        <f t="shared" ref="AB723:AB724" si="329">J723</f>
        <v>4.3789999999999996</v>
      </c>
      <c r="AC723" s="27">
        <f t="shared" si="321"/>
        <v>6.056</v>
      </c>
    </row>
    <row r="724" spans="1:29" x14ac:dyDescent="0.3">
      <c r="A724" s="69" t="s">
        <v>172</v>
      </c>
      <c r="B724" s="138">
        <v>33.1</v>
      </c>
      <c r="C724" s="137">
        <v>7.4240000000000004</v>
      </c>
      <c r="D724" s="137">
        <f>VLOOKUP(A724,'31.03ЛК ПОКАЗ'!$B$15:$J$1504,9,0)</f>
        <v>9.4860000000000007</v>
      </c>
      <c r="E724" s="137">
        <f>D724</f>
        <v>9.4860000000000007</v>
      </c>
      <c r="F724" s="137">
        <f>E724-C724</f>
        <v>2.0620000000000003</v>
      </c>
      <c r="G724" s="137">
        <f>B724</f>
        <v>33.1</v>
      </c>
      <c r="H724" s="137"/>
      <c r="I724" s="137">
        <f t="shared" si="323"/>
        <v>2.0620000000000003</v>
      </c>
      <c r="J724" s="137">
        <f t="shared" si="322"/>
        <v>9.4860000000000007</v>
      </c>
      <c r="K724" s="137"/>
      <c r="L724" s="137">
        <f>VLOOKUP(A724,'Показ 16.11'!$B$2:$D$742,3,0)</f>
        <v>11.263</v>
      </c>
      <c r="M724" s="137">
        <f>VLOOKUP(A724,'31.12ЛК ПОКАЗ'!$B$15:$H$1504,7,0)</f>
        <v>10.728</v>
      </c>
      <c r="N724" s="137">
        <f>VLOOKUP(A724,'Показ 31.12'!$B$2:$D$742,3,0)</f>
        <v>11.939</v>
      </c>
      <c r="O724" s="137">
        <f>N724</f>
        <v>11.939</v>
      </c>
      <c r="P724" s="137">
        <f t="shared" si="319"/>
        <v>0.67600000000000016</v>
      </c>
      <c r="Q724" s="137">
        <f t="shared" si="320"/>
        <v>33.1</v>
      </c>
      <c r="R724" s="137"/>
      <c r="S724" s="137">
        <f t="shared" si="324"/>
        <v>0.67600000000000016</v>
      </c>
      <c r="T724" s="137">
        <f t="shared" si="317"/>
        <v>11.939</v>
      </c>
      <c r="U724" s="75"/>
      <c r="W724" s="27"/>
      <c r="X724">
        <f>VLOOKUP(A724,РАСЧЕТ!B:S,18,0)</f>
        <v>2.0620000000000003</v>
      </c>
      <c r="Y724" s="27">
        <f t="shared" si="325"/>
        <v>0</v>
      </c>
      <c r="AB724" s="27">
        <f t="shared" si="329"/>
        <v>9.4860000000000007</v>
      </c>
      <c r="AC724" s="27">
        <f t="shared" si="321"/>
        <v>11.939</v>
      </c>
    </row>
    <row r="725" spans="1:29" x14ac:dyDescent="0.3">
      <c r="A725" s="69" t="s">
        <v>2237</v>
      </c>
      <c r="B725" s="138">
        <v>78.400000000000006</v>
      </c>
      <c r="C725" s="137">
        <v>10.891999999999999</v>
      </c>
      <c r="D725" s="137"/>
      <c r="E725" s="137"/>
      <c r="F725" s="137"/>
      <c r="G725" s="137"/>
      <c r="H725" s="137">
        <f>B725*$H$797</f>
        <v>2.5094774904637491</v>
      </c>
      <c r="I725" s="137">
        <f t="shared" si="323"/>
        <v>2.5094774904637491</v>
      </c>
      <c r="J725" s="137">
        <f t="shared" si="322"/>
        <v>13.401477490463748</v>
      </c>
      <c r="K725" s="137"/>
      <c r="L725" s="137">
        <f>VLOOKUP(A725,'Показ 16.11'!$B$2:$D$742,3,0)</f>
        <v>12.153</v>
      </c>
      <c r="M725" s="137" t="str">
        <f>VLOOKUP(A725,'31.12ЛК ПОКАЗ'!$B$15:$H$1504,7,0)</f>
        <v>-</v>
      </c>
      <c r="N725" s="137">
        <f>VLOOKUP(A725,'Показ 31.12'!$B$2:$D$742,3,0)</f>
        <v>12.882999999999999</v>
      </c>
      <c r="O725" s="137">
        <f>N725</f>
        <v>12.882999999999999</v>
      </c>
      <c r="P725" s="137">
        <f t="shared" si="319"/>
        <v>0.72999999999999865</v>
      </c>
      <c r="Q725" s="137">
        <f t="shared" si="320"/>
        <v>78.400000000000006</v>
      </c>
      <c r="R725" s="137"/>
      <c r="S725" s="137">
        <f t="shared" si="324"/>
        <v>0.72999999999999865</v>
      </c>
      <c r="T725" s="137">
        <f t="shared" si="317"/>
        <v>12.882999999999999</v>
      </c>
      <c r="U725" s="75"/>
      <c r="W725" s="27"/>
      <c r="X725">
        <f>VLOOKUP(A725,РАСЧЕТ!B:S,18,0)</f>
        <v>2.5094774904637491</v>
      </c>
      <c r="Y725" s="27">
        <f t="shared" si="325"/>
        <v>0</v>
      </c>
      <c r="AB725" t="s">
        <v>4007</v>
      </c>
      <c r="AC725" s="27">
        <f t="shared" si="321"/>
        <v>12.882999999999999</v>
      </c>
    </row>
    <row r="726" spans="1:29" x14ac:dyDescent="0.3">
      <c r="A726" s="69" t="s">
        <v>1172</v>
      </c>
      <c r="B726" s="138">
        <v>51.1</v>
      </c>
      <c r="C726" s="137">
        <v>6.7530000000000001</v>
      </c>
      <c r="D726" s="137"/>
      <c r="E726" s="137"/>
      <c r="F726" s="137"/>
      <c r="G726" s="137"/>
      <c r="H726" s="137">
        <f>B726*$H$797</f>
        <v>1.6356415786058363</v>
      </c>
      <c r="I726" s="137">
        <f t="shared" si="323"/>
        <v>1.6356415786058363</v>
      </c>
      <c r="J726" s="137">
        <f t="shared" si="322"/>
        <v>8.3886415786058368</v>
      </c>
      <c r="K726" s="137"/>
      <c r="L726" s="137">
        <f>VLOOKUP(A726,'Показ 16.11'!$B$2:$D$742,3,0)</f>
        <v>10.009</v>
      </c>
      <c r="M726" s="137" t="str">
        <f>VLOOKUP(A726,'31.12ЛК ПОКАЗ'!$B$15:$H$1504,7,0)</f>
        <v>-</v>
      </c>
      <c r="N726" s="137">
        <f>VLOOKUP(A726,'Показ 31.12'!$B$2:$D$742,3,0)</f>
        <v>10.61</v>
      </c>
      <c r="O726" s="137">
        <f>N726</f>
        <v>10.61</v>
      </c>
      <c r="P726" s="137">
        <f t="shared" si="319"/>
        <v>0.60099999999999909</v>
      </c>
      <c r="Q726" s="137">
        <f t="shared" si="320"/>
        <v>51.1</v>
      </c>
      <c r="R726" s="137"/>
      <c r="S726" s="137">
        <f t="shared" si="324"/>
        <v>0.60099999999999909</v>
      </c>
      <c r="T726" s="137">
        <f t="shared" si="317"/>
        <v>10.61</v>
      </c>
      <c r="U726" s="75"/>
      <c r="W726" s="27"/>
      <c r="X726">
        <f>VLOOKUP(A726,РАСЧЕТ!B:S,18,0)</f>
        <v>1.6356415786058363</v>
      </c>
      <c r="Y726" s="27">
        <f t="shared" si="325"/>
        <v>0</v>
      </c>
      <c r="AB726" t="s">
        <v>4007</v>
      </c>
      <c r="AC726" s="27">
        <f t="shared" si="321"/>
        <v>10.61</v>
      </c>
    </row>
    <row r="727" spans="1:29" s="157" customFormat="1" x14ac:dyDescent="0.3">
      <c r="A727" s="153" t="s">
        <v>1820</v>
      </c>
      <c r="B727" s="154">
        <v>50.8</v>
      </c>
      <c r="C727" s="155">
        <v>15.007</v>
      </c>
      <c r="D727" s="155">
        <f>VLOOKUP(A727,'31.03ЛК ПОКАЗ'!$B$15:$J$1504,9,0)</f>
        <v>24</v>
      </c>
      <c r="E727" s="155">
        <f>D727</f>
        <v>24</v>
      </c>
      <c r="F727" s="155">
        <f>E727-C727</f>
        <v>8.9930000000000003</v>
      </c>
      <c r="G727" s="155">
        <f>B727</f>
        <v>50.8</v>
      </c>
      <c r="H727" s="155"/>
      <c r="I727" s="137">
        <f t="shared" si="323"/>
        <v>8.9930000000000003</v>
      </c>
      <c r="J727" s="155">
        <f t="shared" si="322"/>
        <v>24</v>
      </c>
      <c r="K727" s="155"/>
      <c r="L727" s="155">
        <v>24</v>
      </c>
      <c r="M727" s="155">
        <f>VLOOKUP(A727,'31.12ЛК ПОКАЗ'!$B$15:$H$1504,7,0)</f>
        <v>24.058</v>
      </c>
      <c r="N727" s="155">
        <f>VLOOKUP(A727,'Показ 31.12'!$B$2:$D$742,3,0)</f>
        <v>17.245999999999999</v>
      </c>
      <c r="O727" s="155">
        <f>M727</f>
        <v>24.058</v>
      </c>
      <c r="P727" s="155">
        <f t="shared" si="319"/>
        <v>5.7999999999999829E-2</v>
      </c>
      <c r="Q727" s="155">
        <f t="shared" si="320"/>
        <v>50.8</v>
      </c>
      <c r="R727" s="155"/>
      <c r="S727" s="137">
        <f t="shared" si="324"/>
        <v>5.7999999999999829E-2</v>
      </c>
      <c r="T727" s="155">
        <f t="shared" si="317"/>
        <v>24.058</v>
      </c>
      <c r="U727" s="156"/>
      <c r="W727" s="155"/>
      <c r="X727">
        <f>VLOOKUP(A727,РАСЧЕТ!B:S,18,0)</f>
        <v>8.9930000000000003</v>
      </c>
      <c r="Y727" s="27">
        <f t="shared" si="325"/>
        <v>0</v>
      </c>
      <c r="AB727" s="27">
        <f>J727</f>
        <v>24</v>
      </c>
      <c r="AC727" s="27">
        <f t="shared" si="321"/>
        <v>24.058</v>
      </c>
    </row>
    <row r="728" spans="1:29" x14ac:dyDescent="0.3">
      <c r="A728" s="69" t="s">
        <v>1470</v>
      </c>
      <c r="B728" s="138">
        <v>72.7</v>
      </c>
      <c r="C728" s="137">
        <v>19.936</v>
      </c>
      <c r="D728" s="137"/>
      <c r="E728" s="137"/>
      <c r="F728" s="137"/>
      <c r="G728" s="137"/>
      <c r="H728" s="137">
        <f>B728*$H$797</f>
        <v>2.3270282341417672</v>
      </c>
      <c r="I728" s="137">
        <f t="shared" si="323"/>
        <v>2.3270282341417672</v>
      </c>
      <c r="J728" s="137">
        <f t="shared" si="322"/>
        <v>22.263028234141768</v>
      </c>
      <c r="K728" s="137"/>
      <c r="L728" s="137">
        <f>VLOOKUP(A728,'Показ 16.11'!$B$2:$D$742,3,0)</f>
        <v>26.37</v>
      </c>
      <c r="M728" s="137" t="str">
        <f>VLOOKUP(A728,'31.12ЛК ПОКАЗ'!$B$15:$H$1504,7,0)</f>
        <v>-</v>
      </c>
      <c r="N728" s="137">
        <f>VLOOKUP(A728,'Показ 31.12'!$B$2:$D$742,3,0)</f>
        <v>27.952000000000002</v>
      </c>
      <c r="O728" s="137">
        <f>N728</f>
        <v>27.952000000000002</v>
      </c>
      <c r="P728" s="137">
        <f t="shared" si="319"/>
        <v>1.5820000000000007</v>
      </c>
      <c r="Q728" s="137">
        <f t="shared" si="320"/>
        <v>72.7</v>
      </c>
      <c r="R728" s="137"/>
      <c r="S728" s="137">
        <f t="shared" si="324"/>
        <v>1.5820000000000007</v>
      </c>
      <c r="T728" s="137">
        <f t="shared" si="317"/>
        <v>27.952000000000002</v>
      </c>
      <c r="U728" s="75"/>
      <c r="W728" s="27"/>
      <c r="X728">
        <f>VLOOKUP(A728,РАСЧЕТ!B:S,18,0)</f>
        <v>2.3270282341417672</v>
      </c>
      <c r="Y728" s="27">
        <f t="shared" si="325"/>
        <v>0</v>
      </c>
      <c r="AB728" t="s">
        <v>4007</v>
      </c>
      <c r="AC728" s="27">
        <f t="shared" si="321"/>
        <v>27.952000000000002</v>
      </c>
    </row>
    <row r="729" spans="1:29" x14ac:dyDescent="0.3">
      <c r="A729" s="69" t="s">
        <v>2495</v>
      </c>
      <c r="B729" s="138">
        <v>78.400000000000006</v>
      </c>
      <c r="C729" s="137">
        <v>18.731999999999999</v>
      </c>
      <c r="D729" s="137"/>
      <c r="E729" s="137"/>
      <c r="F729" s="137"/>
      <c r="G729" s="137"/>
      <c r="H729" s="137">
        <f>B729*$H$797</f>
        <v>2.5094774904637491</v>
      </c>
      <c r="I729" s="137">
        <f t="shared" si="323"/>
        <v>2.5094774904637491</v>
      </c>
      <c r="J729" s="137">
        <f t="shared" si="322"/>
        <v>21.241477490463748</v>
      </c>
      <c r="K729" s="137"/>
      <c r="L729" s="137">
        <f>VLOOKUP(A729,'Показ 16.11'!$B$2:$D$742,3,0)</f>
        <v>24.675000000000001</v>
      </c>
      <c r="M729" s="137" t="str">
        <f>VLOOKUP(A729,'31.12ЛК ПОКАЗ'!$B$15:$H$1504,7,0)</f>
        <v>-</v>
      </c>
      <c r="N729" s="137">
        <f>VLOOKUP(A729,'Показ 31.12'!$B$2:$D$742,3,0)</f>
        <v>26.155999999999999</v>
      </c>
      <c r="O729" s="137">
        <f>N729</f>
        <v>26.155999999999999</v>
      </c>
      <c r="P729" s="137">
        <f t="shared" si="319"/>
        <v>1.4809999999999981</v>
      </c>
      <c r="Q729" s="137">
        <f t="shared" si="320"/>
        <v>78.400000000000006</v>
      </c>
      <c r="R729" s="137"/>
      <c r="S729" s="137">
        <f t="shared" si="324"/>
        <v>1.4809999999999981</v>
      </c>
      <c r="T729" s="137">
        <f t="shared" si="317"/>
        <v>26.155999999999999</v>
      </c>
      <c r="U729" s="75"/>
      <c r="W729" s="27"/>
      <c r="X729">
        <f>VLOOKUP(A729,РАСЧЕТ!B:S,18,0)</f>
        <v>2.5094774904637491</v>
      </c>
      <c r="Y729" s="27">
        <f t="shared" si="325"/>
        <v>0</v>
      </c>
      <c r="AB729" t="s">
        <v>4007</v>
      </c>
      <c r="AC729" s="27">
        <f t="shared" si="321"/>
        <v>26.155999999999999</v>
      </c>
    </row>
    <row r="730" spans="1:29" x14ac:dyDescent="0.3">
      <c r="A730" s="69" t="s">
        <v>1472</v>
      </c>
      <c r="B730" s="138">
        <v>51.1</v>
      </c>
      <c r="C730" s="137">
        <v>5.8449999999999998</v>
      </c>
      <c r="D730" s="137">
        <f>VLOOKUP(A730,'31.03ЛК ПОКАЗ'!$B$15:$J$1504,9,0)</f>
        <v>5.8449999999999998</v>
      </c>
      <c r="E730" s="137">
        <f>D730</f>
        <v>5.8449999999999998</v>
      </c>
      <c r="F730" s="137">
        <f>E730-C730</f>
        <v>0</v>
      </c>
      <c r="G730" s="137">
        <f>B730</f>
        <v>51.1</v>
      </c>
      <c r="H730" s="137"/>
      <c r="I730" s="137">
        <f t="shared" si="323"/>
        <v>0</v>
      </c>
      <c r="J730" s="137">
        <f t="shared" si="322"/>
        <v>5.8449999999999998</v>
      </c>
      <c r="K730" s="137"/>
      <c r="L730" s="137">
        <f>VLOOKUP(A730,'Показ 16.11'!$B$2:$D$742,3,0)</f>
        <v>5.8449999999999998</v>
      </c>
      <c r="M730" s="137" t="str">
        <f>VLOOKUP(A730,'31.12ЛК ПОКАЗ'!$B$15:$H$1504,7,0)</f>
        <v>-</v>
      </c>
      <c r="N730" s="137">
        <f>VLOOKUP(A730,'Показ 31.12'!$B$2:$D$742,3,0)</f>
        <v>6.1959999999999997</v>
      </c>
      <c r="O730" s="137">
        <f>N730</f>
        <v>6.1959999999999997</v>
      </c>
      <c r="P730" s="137">
        <f t="shared" si="319"/>
        <v>0.35099999999999998</v>
      </c>
      <c r="Q730" s="137">
        <f t="shared" si="320"/>
        <v>51.1</v>
      </c>
      <c r="R730" s="137"/>
      <c r="S730" s="137">
        <f t="shared" si="324"/>
        <v>0.35099999999999998</v>
      </c>
      <c r="T730" s="137">
        <f t="shared" si="317"/>
        <v>6.1959999999999997</v>
      </c>
      <c r="U730" s="75"/>
      <c r="W730" s="27"/>
      <c r="X730">
        <f>VLOOKUP(A730,РАСЧЕТ!B:S,18,0)</f>
        <v>0</v>
      </c>
      <c r="Y730" s="27">
        <f t="shared" si="325"/>
        <v>0</v>
      </c>
      <c r="AB730" s="27">
        <f>J730</f>
        <v>5.8449999999999998</v>
      </c>
      <c r="AC730" s="27">
        <f t="shared" si="321"/>
        <v>6.1959999999999997</v>
      </c>
    </row>
    <row r="731" spans="1:29" x14ac:dyDescent="0.3">
      <c r="A731" s="69" t="s">
        <v>501</v>
      </c>
      <c r="B731" s="138">
        <v>50.8</v>
      </c>
      <c r="C731" s="137">
        <v>6.1849999999999996</v>
      </c>
      <c r="D731" s="137"/>
      <c r="E731" s="137"/>
      <c r="F731" s="137"/>
      <c r="G731" s="137"/>
      <c r="H731" s="137">
        <f>B731*$H$797</f>
        <v>1.626038986167837</v>
      </c>
      <c r="I731" s="137">
        <f t="shared" si="323"/>
        <v>1.626038986167837</v>
      </c>
      <c r="J731" s="137">
        <f t="shared" si="322"/>
        <v>7.8110389861678371</v>
      </c>
      <c r="K731" s="137"/>
      <c r="L731" s="137">
        <f>VLOOKUP(A731,'Показ 16.11'!$B$2:$D$742,3,0)</f>
        <v>6.1849999999999996</v>
      </c>
      <c r="M731" s="137" t="str">
        <f>VLOOKUP(A731,'31.12ЛК ПОКАЗ'!$B$15:$H$1504,7,0)</f>
        <v>-</v>
      </c>
      <c r="N731" s="137">
        <f>VLOOKUP(A731,'Показ 31.12'!$B$2:$D$742,3,0)</f>
        <v>6.556</v>
      </c>
      <c r="O731" s="137">
        <f>N731</f>
        <v>6.556</v>
      </c>
      <c r="P731" s="137">
        <f t="shared" si="319"/>
        <v>0.37100000000000044</v>
      </c>
      <c r="Q731" s="137">
        <f t="shared" si="320"/>
        <v>50.8</v>
      </c>
      <c r="R731" s="137"/>
      <c r="S731" s="137">
        <f t="shared" si="324"/>
        <v>0.37100000000000044</v>
      </c>
      <c r="T731" s="137">
        <f t="shared" si="317"/>
        <v>6.556</v>
      </c>
      <c r="U731" s="75"/>
      <c r="W731" s="27"/>
      <c r="X731">
        <f>VLOOKUP(A731,РАСЧЕТ!B:S,18,0)</f>
        <v>1.626038986167837</v>
      </c>
      <c r="Y731" s="27">
        <f t="shared" si="325"/>
        <v>0</v>
      </c>
      <c r="AB731" t="s">
        <v>4007</v>
      </c>
      <c r="AC731" s="27">
        <f t="shared" si="321"/>
        <v>6.556</v>
      </c>
    </row>
    <row r="732" spans="1:29" x14ac:dyDescent="0.3">
      <c r="A732" s="99" t="s">
        <v>1167</v>
      </c>
      <c r="B732" s="138">
        <v>72.7</v>
      </c>
      <c r="C732" s="137">
        <v>8.7560000000000002</v>
      </c>
      <c r="D732" s="137"/>
      <c r="E732" s="137"/>
      <c r="F732" s="137"/>
      <c r="G732" s="137"/>
      <c r="H732" s="137">
        <f>B732*$H$797</f>
        <v>2.3270282341417672</v>
      </c>
      <c r="I732" s="137">
        <f t="shared" si="323"/>
        <v>2.3270282341417672</v>
      </c>
      <c r="J732" s="137">
        <f t="shared" si="322"/>
        <v>11.083028234141768</v>
      </c>
      <c r="K732" s="137"/>
      <c r="L732" s="137">
        <f>J732</f>
        <v>11.083028234141768</v>
      </c>
      <c r="M732" s="137"/>
      <c r="N732" s="137"/>
      <c r="O732" s="137"/>
      <c r="P732" s="137"/>
      <c r="Q732" s="137"/>
      <c r="R732" s="137">
        <f>B732*$R$797</f>
        <v>1.0232056067441984</v>
      </c>
      <c r="S732" s="137">
        <f t="shared" si="324"/>
        <v>1.0232056067441984</v>
      </c>
      <c r="T732" s="137">
        <f t="shared" si="317"/>
        <v>12.106233840885967</v>
      </c>
      <c r="U732" s="75"/>
      <c r="W732" s="27"/>
      <c r="X732">
        <f>VLOOKUP(A732,РАСЧЕТ!B:S,18,0)</f>
        <v>2.3270282341417672</v>
      </c>
      <c r="Y732" s="27">
        <f t="shared" si="325"/>
        <v>0</v>
      </c>
      <c r="AB732" t="s">
        <v>4007</v>
      </c>
      <c r="AC732" t="s">
        <v>4007</v>
      </c>
    </row>
    <row r="733" spans="1:29" x14ac:dyDescent="0.3">
      <c r="A733" s="69" t="s">
        <v>2180</v>
      </c>
      <c r="B733" s="138">
        <v>78.400000000000006</v>
      </c>
      <c r="C733" s="137">
        <v>9.7720000000000002</v>
      </c>
      <c r="D733" s="137">
        <f>VLOOKUP(A733,'31.03ЛК ПОКАЗ'!$B$15:$J$1504,9,0)</f>
        <v>9.7720000000000002</v>
      </c>
      <c r="E733" s="137">
        <f>D733</f>
        <v>9.7720000000000002</v>
      </c>
      <c r="F733" s="137">
        <f>E733-C733</f>
        <v>0</v>
      </c>
      <c r="G733" s="137">
        <f>B733</f>
        <v>78.400000000000006</v>
      </c>
      <c r="H733" s="137"/>
      <c r="I733" s="137">
        <f t="shared" si="323"/>
        <v>0</v>
      </c>
      <c r="J733" s="137">
        <f t="shared" si="322"/>
        <v>9.7720000000000002</v>
      </c>
      <c r="K733" s="137"/>
      <c r="L733" s="137">
        <f>VLOOKUP(A733,'Показ 16.11'!$B$2:$D$742,3,0)</f>
        <v>9.7720000000000002</v>
      </c>
      <c r="M733" s="137" t="str">
        <f>VLOOKUP(A733,'31.12ЛК ПОКАЗ'!$B$15:$H$1504,7,0)</f>
        <v>-</v>
      </c>
      <c r="N733" s="137">
        <f>VLOOKUP(A733,'Показ 31.12'!$B$2:$D$742,3,0)</f>
        <v>10.358000000000001</v>
      </c>
      <c r="O733" s="137">
        <f>N733</f>
        <v>10.358000000000001</v>
      </c>
      <c r="P733" s="137">
        <f t="shared" ref="P733:P756" si="330">O733-L733</f>
        <v>0.5860000000000003</v>
      </c>
      <c r="Q733" s="137">
        <f t="shared" ref="Q733:Q756" si="331">B733</f>
        <v>78.400000000000006</v>
      </c>
      <c r="R733" s="137"/>
      <c r="S733" s="137">
        <f t="shared" si="324"/>
        <v>0.5860000000000003</v>
      </c>
      <c r="T733" s="137">
        <f t="shared" ref="T733:T759" si="332">L733+S733</f>
        <v>10.358000000000001</v>
      </c>
      <c r="U733" s="75"/>
      <c r="W733" s="27"/>
      <c r="X733">
        <f>VLOOKUP(A733,РАСЧЕТ!B:S,18,0)</f>
        <v>0</v>
      </c>
      <c r="Y733" s="27">
        <f t="shared" si="325"/>
        <v>0</v>
      </c>
      <c r="AB733" s="27">
        <f>J733</f>
        <v>9.7720000000000002</v>
      </c>
      <c r="AC733" s="27">
        <f t="shared" ref="AC733:AC756" si="333">T733</f>
        <v>10.358000000000001</v>
      </c>
    </row>
    <row r="734" spans="1:29" x14ac:dyDescent="0.3">
      <c r="A734" s="69" t="s">
        <v>836</v>
      </c>
      <c r="B734" s="70">
        <v>51.1</v>
      </c>
      <c r="C734" s="137">
        <v>12.053000000000001</v>
      </c>
      <c r="D734" s="137"/>
      <c r="E734" s="137"/>
      <c r="F734" s="137"/>
      <c r="G734" s="137"/>
      <c r="H734" s="137">
        <f>B734*$H$797</f>
        <v>1.6356415786058363</v>
      </c>
      <c r="I734" s="137">
        <f t="shared" si="323"/>
        <v>1.6356415786058363</v>
      </c>
      <c r="J734" s="137">
        <f t="shared" si="322"/>
        <v>13.688641578605838</v>
      </c>
      <c r="K734" s="137"/>
      <c r="L734" s="137">
        <f>VLOOKUP(A734,'Показ 16.11'!$B$2:$D$742,3,0)</f>
        <v>15.613</v>
      </c>
      <c r="M734" s="137" t="str">
        <f>VLOOKUP(A734,'31.12ЛК ПОКАЗ'!$B$15:$H$1504,7,0)</f>
        <v>-</v>
      </c>
      <c r="N734" s="137">
        <f>VLOOKUP(A734,'Показ 31.12'!$B$2:$D$742,3,0)</f>
        <v>16.55</v>
      </c>
      <c r="O734" s="137">
        <f>N734</f>
        <v>16.55</v>
      </c>
      <c r="P734" s="137">
        <f t="shared" si="330"/>
        <v>0.93700000000000117</v>
      </c>
      <c r="Q734" s="137">
        <f t="shared" si="331"/>
        <v>51.1</v>
      </c>
      <c r="R734" s="137"/>
      <c r="S734" s="137">
        <f t="shared" si="324"/>
        <v>0.93700000000000117</v>
      </c>
      <c r="T734" s="137">
        <f t="shared" si="332"/>
        <v>16.55</v>
      </c>
      <c r="U734" s="75"/>
      <c r="W734" s="27"/>
      <c r="X734">
        <f>VLOOKUP(A734,РАСЧЕТ!B:S,18,0)</f>
        <v>1.6356415786058363</v>
      </c>
      <c r="Y734" s="27">
        <f t="shared" si="325"/>
        <v>0</v>
      </c>
      <c r="AB734" t="s">
        <v>4007</v>
      </c>
      <c r="AC734" s="27">
        <f t="shared" si="333"/>
        <v>16.55</v>
      </c>
    </row>
    <row r="735" spans="1:29" x14ac:dyDescent="0.3">
      <c r="A735" s="69" t="s">
        <v>302</v>
      </c>
      <c r="B735" s="70">
        <v>33.1</v>
      </c>
      <c r="C735" s="137">
        <v>8.4410000000000007</v>
      </c>
      <c r="D735" s="137"/>
      <c r="E735" s="137"/>
      <c r="F735" s="137"/>
      <c r="G735" s="137"/>
      <c r="H735" s="137">
        <f>B735*$H$797</f>
        <v>1.0594860323258939</v>
      </c>
      <c r="I735" s="137">
        <f t="shared" si="323"/>
        <v>1.0594860323258939</v>
      </c>
      <c r="J735" s="137">
        <f t="shared" si="322"/>
        <v>9.5004860323258953</v>
      </c>
      <c r="K735" s="137"/>
      <c r="L735" s="137">
        <f>VLOOKUP(A735,'Показ 16.11'!$B$2:$D$742,3,0)</f>
        <v>10.298999999999999</v>
      </c>
      <c r="M735" s="137" t="str">
        <f>VLOOKUP(A735,'31.12ЛК ПОКАЗ'!$B$15:$H$1504,7,0)</f>
        <v>-</v>
      </c>
      <c r="N735" s="137">
        <f>VLOOKUP(A735,'Показ 31.12'!$B$2:$D$742,3,0)</f>
        <v>10.917</v>
      </c>
      <c r="O735" s="137">
        <f>N735</f>
        <v>10.917</v>
      </c>
      <c r="P735" s="137">
        <f t="shared" si="330"/>
        <v>0.61800000000000033</v>
      </c>
      <c r="Q735" s="137">
        <f t="shared" si="331"/>
        <v>33.1</v>
      </c>
      <c r="R735" s="137"/>
      <c r="S735" s="137">
        <f t="shared" si="324"/>
        <v>0.61800000000000033</v>
      </c>
      <c r="T735" s="137">
        <f t="shared" si="332"/>
        <v>10.917</v>
      </c>
      <c r="U735" s="75"/>
      <c r="W735" s="27"/>
      <c r="X735">
        <f>VLOOKUP(A735,РАСЧЕТ!B:S,18,0)</f>
        <v>1.0594860323258939</v>
      </c>
      <c r="Y735" s="27">
        <f t="shared" si="325"/>
        <v>0</v>
      </c>
      <c r="AB735" t="s">
        <v>4007</v>
      </c>
      <c r="AC735" s="27">
        <f t="shared" si="333"/>
        <v>10.917</v>
      </c>
    </row>
    <row r="736" spans="1:29" x14ac:dyDescent="0.3">
      <c r="A736" s="69" t="s">
        <v>2491</v>
      </c>
      <c r="B736" s="70">
        <v>50.8</v>
      </c>
      <c r="C736" s="137">
        <v>12.191000000000001</v>
      </c>
      <c r="D736" s="137"/>
      <c r="E736" s="137"/>
      <c r="F736" s="137"/>
      <c r="G736" s="137"/>
      <c r="H736" s="137">
        <f>B736*$H$797</f>
        <v>1.626038986167837</v>
      </c>
      <c r="I736" s="137">
        <f t="shared" si="323"/>
        <v>1.626038986167837</v>
      </c>
      <c r="J736" s="137">
        <f t="shared" si="322"/>
        <v>13.817038986167837</v>
      </c>
      <c r="K736" s="137"/>
      <c r="L736" s="137">
        <f>VLOOKUP(A736,'Показ 16.11'!$B$2:$D$742,3,0)</f>
        <v>19.138000000000002</v>
      </c>
      <c r="M736" s="137" t="str">
        <f>VLOOKUP(A736,'31.12ЛК ПОКАЗ'!$B$15:$H$1504,7,0)</f>
        <v>-</v>
      </c>
      <c r="N736" s="137">
        <f>VLOOKUP(A736,'Показ 31.12'!$B$2:$D$742,3,0)</f>
        <v>20.286000000000001</v>
      </c>
      <c r="O736" s="137">
        <f>N736</f>
        <v>20.286000000000001</v>
      </c>
      <c r="P736" s="137">
        <f t="shared" si="330"/>
        <v>1.1479999999999997</v>
      </c>
      <c r="Q736" s="137">
        <f t="shared" si="331"/>
        <v>50.8</v>
      </c>
      <c r="R736" s="137"/>
      <c r="S736" s="137">
        <f t="shared" si="324"/>
        <v>1.1479999999999997</v>
      </c>
      <c r="T736" s="137">
        <f t="shared" si="332"/>
        <v>20.286000000000001</v>
      </c>
      <c r="U736" s="75"/>
      <c r="W736" s="27"/>
      <c r="X736">
        <f>VLOOKUP(A736,РАСЧЕТ!B:S,18,0)</f>
        <v>1.626038986167837</v>
      </c>
      <c r="Y736" s="27">
        <f t="shared" si="325"/>
        <v>0</v>
      </c>
      <c r="AB736" t="s">
        <v>4007</v>
      </c>
      <c r="AC736" s="27">
        <f t="shared" si="333"/>
        <v>20.286000000000001</v>
      </c>
    </row>
    <row r="737" spans="1:29" s="157" customFormat="1" x14ac:dyDescent="0.3">
      <c r="A737" s="153" t="s">
        <v>2505</v>
      </c>
      <c r="B737" s="154">
        <v>72.7</v>
      </c>
      <c r="C737" s="155">
        <v>1.163</v>
      </c>
      <c r="D737" s="155">
        <f>VLOOKUP(A737,'31.03ЛК ПОКАЗ'!$B$15:$J$1504,9,0)</f>
        <v>1.163</v>
      </c>
      <c r="E737" s="155">
        <f>D737</f>
        <v>1.163</v>
      </c>
      <c r="F737" s="155">
        <f>E737-C737</f>
        <v>0</v>
      </c>
      <c r="G737" s="155">
        <f>B737</f>
        <v>72.7</v>
      </c>
      <c r="H737" s="155"/>
      <c r="I737" s="137">
        <f t="shared" si="323"/>
        <v>0</v>
      </c>
      <c r="J737" s="155">
        <f t="shared" si="322"/>
        <v>1.163</v>
      </c>
      <c r="K737" s="155"/>
      <c r="L737" s="155">
        <v>1.163</v>
      </c>
      <c r="M737" s="155">
        <f>VLOOKUP(A737,'31.12ЛК ПОКАЗ'!$B$15:$H$1504,7,0)</f>
        <v>1.163</v>
      </c>
      <c r="N737" s="155">
        <f>VLOOKUP(A737,'Показ 31.12'!$B$2:$D$742,3,0)</f>
        <v>20.972999999999999</v>
      </c>
      <c r="O737" s="155">
        <f>M737</f>
        <v>1.163</v>
      </c>
      <c r="P737" s="155">
        <f t="shared" si="330"/>
        <v>0</v>
      </c>
      <c r="Q737" s="155">
        <f t="shared" si="331"/>
        <v>72.7</v>
      </c>
      <c r="R737" s="155"/>
      <c r="S737" s="137">
        <f t="shared" si="324"/>
        <v>0</v>
      </c>
      <c r="T737" s="155">
        <f t="shared" si="332"/>
        <v>1.163</v>
      </c>
      <c r="U737" s="156"/>
      <c r="W737" s="155"/>
      <c r="X737">
        <f>VLOOKUP(A737,РАСЧЕТ!B:S,18,0)</f>
        <v>0</v>
      </c>
      <c r="Y737" s="27">
        <f t="shared" si="325"/>
        <v>0</v>
      </c>
      <c r="AB737" s="27">
        <f t="shared" ref="AB737:AB738" si="334">J737</f>
        <v>1.163</v>
      </c>
      <c r="AC737" s="27">
        <f t="shared" si="333"/>
        <v>1.163</v>
      </c>
    </row>
    <row r="738" spans="1:29" x14ac:dyDescent="0.3">
      <c r="A738" s="69" t="s">
        <v>2245</v>
      </c>
      <c r="B738" s="138">
        <v>78.400000000000006</v>
      </c>
      <c r="C738" s="137">
        <v>18.780999999999999</v>
      </c>
      <c r="D738" s="137">
        <f>VLOOKUP(A738,'31.03ЛК ПОКАЗ'!$B$15:$J$1504,7,0)</f>
        <v>21.79</v>
      </c>
      <c r="E738" s="137">
        <f>D738</f>
        <v>21.79</v>
      </c>
      <c r="F738" s="137">
        <f>E738-C738</f>
        <v>3.0090000000000003</v>
      </c>
      <c r="G738" s="137">
        <f>B738</f>
        <v>78.400000000000006</v>
      </c>
      <c r="H738" s="137"/>
      <c r="I738" s="137">
        <f t="shared" si="323"/>
        <v>3.0090000000000003</v>
      </c>
      <c r="J738" s="137">
        <f t="shared" si="322"/>
        <v>21.79</v>
      </c>
      <c r="K738" s="137"/>
      <c r="L738" s="137">
        <f>VLOOKUP(A738,'Показ 16.11'!$B$2:$D$742,3,0)</f>
        <v>25.166</v>
      </c>
      <c r="M738" s="137">
        <f>VLOOKUP(A738,'31.12ЛК ПОКАЗ'!$B$15:$H$1504,7,0)</f>
        <v>25.77</v>
      </c>
      <c r="N738" s="137">
        <f>VLOOKUP(A738,'Показ 31.12'!$B$2:$D$742,3,0)</f>
        <v>26.675999999999998</v>
      </c>
      <c r="O738" s="137">
        <f>N738</f>
        <v>26.675999999999998</v>
      </c>
      <c r="P738" s="137">
        <f t="shared" si="330"/>
        <v>1.509999999999998</v>
      </c>
      <c r="Q738" s="137">
        <f t="shared" si="331"/>
        <v>78.400000000000006</v>
      </c>
      <c r="R738" s="137"/>
      <c r="S738" s="137">
        <f t="shared" si="324"/>
        <v>1.509999999999998</v>
      </c>
      <c r="T738" s="137">
        <f t="shared" si="332"/>
        <v>26.675999999999998</v>
      </c>
      <c r="U738" s="75"/>
      <c r="W738" s="27"/>
      <c r="X738">
        <f>VLOOKUP(A738,РАСЧЕТ!B:S,18,0)</f>
        <v>3.0090000000000003</v>
      </c>
      <c r="Y738" s="27">
        <f t="shared" si="325"/>
        <v>0</v>
      </c>
      <c r="AB738" s="27">
        <f t="shared" si="334"/>
        <v>21.79</v>
      </c>
      <c r="AC738" s="27">
        <f t="shared" si="333"/>
        <v>26.675999999999998</v>
      </c>
    </row>
    <row r="739" spans="1:29" x14ac:dyDescent="0.3">
      <c r="A739" s="69" t="s">
        <v>812</v>
      </c>
      <c r="B739" s="138">
        <v>51.1</v>
      </c>
      <c r="C739" s="137">
        <v>10.093999999999999</v>
      </c>
      <c r="D739" s="137"/>
      <c r="E739" s="137"/>
      <c r="F739" s="137"/>
      <c r="G739" s="137"/>
      <c r="H739" s="137">
        <f t="shared" ref="H739:H744" si="335">B739*$H$797</f>
        <v>1.6356415786058363</v>
      </c>
      <c r="I739" s="137">
        <f t="shared" si="323"/>
        <v>1.6356415786058363</v>
      </c>
      <c r="J739" s="137">
        <f t="shared" si="322"/>
        <v>11.729641578605836</v>
      </c>
      <c r="K739" s="137"/>
      <c r="L739" s="137">
        <f>VLOOKUP(A739,'Показ 16.11'!$B$2:$D$742,3,0)</f>
        <v>11.664</v>
      </c>
      <c r="M739" s="137">
        <f>VLOOKUP(A739,'31.12ЛК ПОКАЗ'!$B$15:$H$1504,7,0)</f>
        <v>11.91</v>
      </c>
      <c r="N739" s="137">
        <f>VLOOKUP(A739,'Показ 31.12'!$B$2:$D$742,3,0)</f>
        <v>12.364000000000001</v>
      </c>
      <c r="O739" s="137">
        <f>M739</f>
        <v>11.91</v>
      </c>
      <c r="P739" s="137">
        <f t="shared" si="330"/>
        <v>0.24600000000000044</v>
      </c>
      <c r="Q739" s="137">
        <f t="shared" si="331"/>
        <v>51.1</v>
      </c>
      <c r="R739" s="137"/>
      <c r="S739" s="137">
        <f t="shared" si="324"/>
        <v>0.24600000000000044</v>
      </c>
      <c r="T739" s="137">
        <f t="shared" si="332"/>
        <v>11.91</v>
      </c>
      <c r="U739" s="75"/>
      <c r="W739" s="27"/>
      <c r="X739">
        <f>VLOOKUP(A739,РАСЧЕТ!B:S,18,0)</f>
        <v>1.6356415786058363</v>
      </c>
      <c r="Y739" s="27">
        <f t="shared" si="325"/>
        <v>0</v>
      </c>
      <c r="AB739" t="s">
        <v>4007</v>
      </c>
      <c r="AC739" s="27">
        <f t="shared" si="333"/>
        <v>11.91</v>
      </c>
    </row>
    <row r="740" spans="1:29" x14ac:dyDescent="0.3">
      <c r="A740" s="69" t="s">
        <v>1474</v>
      </c>
      <c r="B740" s="138">
        <v>50.8</v>
      </c>
      <c r="C740" s="137">
        <v>18.501999999999999</v>
      </c>
      <c r="D740" s="137"/>
      <c r="E740" s="137"/>
      <c r="F740" s="137"/>
      <c r="G740" s="137"/>
      <c r="H740" s="137">
        <f t="shared" si="335"/>
        <v>1.626038986167837</v>
      </c>
      <c r="I740" s="137">
        <f t="shared" si="323"/>
        <v>1.626038986167837</v>
      </c>
      <c r="J740" s="137">
        <f t="shared" si="322"/>
        <v>20.128038986167837</v>
      </c>
      <c r="K740" s="137"/>
      <c r="L740" s="137">
        <f>VLOOKUP(A740,'Показ 16.11'!$B$2:$D$742,3,0)</f>
        <v>24.523</v>
      </c>
      <c r="M740" s="137" t="str">
        <f>VLOOKUP(A740,'31.12ЛК ПОКАЗ'!$B$15:$H$1504,7,0)</f>
        <v>-</v>
      </c>
      <c r="N740" s="137">
        <f>VLOOKUP(A740,'Показ 31.12'!$B$2:$D$742,3,0)</f>
        <v>25.994</v>
      </c>
      <c r="O740" s="137">
        <f t="shared" ref="O740:O753" si="336">N740</f>
        <v>25.994</v>
      </c>
      <c r="P740" s="137">
        <f t="shared" si="330"/>
        <v>1.4710000000000001</v>
      </c>
      <c r="Q740" s="137">
        <f t="shared" si="331"/>
        <v>50.8</v>
      </c>
      <c r="R740" s="137"/>
      <c r="S740" s="137">
        <f t="shared" si="324"/>
        <v>1.4710000000000001</v>
      </c>
      <c r="T740" s="137">
        <f t="shared" si="332"/>
        <v>25.994</v>
      </c>
      <c r="U740" s="75"/>
      <c r="W740" s="27"/>
      <c r="X740">
        <f>VLOOKUP(A740,РАСЧЕТ!B:S,18,0)</f>
        <v>1.626038986167837</v>
      </c>
      <c r="Y740" s="27">
        <f t="shared" si="325"/>
        <v>0</v>
      </c>
      <c r="AB740" t="s">
        <v>4007</v>
      </c>
      <c r="AC740" s="27">
        <f t="shared" si="333"/>
        <v>25.994</v>
      </c>
    </row>
    <row r="741" spans="1:29" x14ac:dyDescent="0.3">
      <c r="A741" s="69" t="s">
        <v>1191</v>
      </c>
      <c r="B741" s="138">
        <v>72.7</v>
      </c>
      <c r="C741" s="137">
        <v>18.686</v>
      </c>
      <c r="D741" s="137"/>
      <c r="E741" s="137"/>
      <c r="F741" s="137"/>
      <c r="G741" s="137"/>
      <c r="H741" s="137">
        <f t="shared" si="335"/>
        <v>2.3270282341417672</v>
      </c>
      <c r="I741" s="137">
        <f t="shared" si="323"/>
        <v>2.3270282341417672</v>
      </c>
      <c r="J741" s="137">
        <f t="shared" si="322"/>
        <v>21.013028234141768</v>
      </c>
      <c r="K741" s="137"/>
      <c r="L741" s="137">
        <f>VLOOKUP(A741,'Показ 16.11'!$B$2:$D$742,3,0)</f>
        <v>25.344000000000001</v>
      </c>
      <c r="M741" s="137" t="str">
        <f>VLOOKUP(A741,'31.12ЛК ПОКАЗ'!$B$15:$H$1504,7,0)</f>
        <v>-</v>
      </c>
      <c r="N741" s="137">
        <f>VLOOKUP(A741,'Показ 31.12'!$B$2:$D$742,3,0)</f>
        <v>26.864999999999998</v>
      </c>
      <c r="O741" s="137">
        <f t="shared" si="336"/>
        <v>26.864999999999998</v>
      </c>
      <c r="P741" s="137">
        <f t="shared" si="330"/>
        <v>1.5209999999999972</v>
      </c>
      <c r="Q741" s="137">
        <f t="shared" si="331"/>
        <v>72.7</v>
      </c>
      <c r="R741" s="137"/>
      <c r="S741" s="137">
        <f t="shared" si="324"/>
        <v>1.5209999999999972</v>
      </c>
      <c r="T741" s="137">
        <f t="shared" si="332"/>
        <v>26.864999999999998</v>
      </c>
      <c r="U741" s="75"/>
      <c r="W741" s="27"/>
      <c r="X741">
        <f>VLOOKUP(A741,РАСЧЕТ!B:S,18,0)</f>
        <v>2.3270282341417672</v>
      </c>
      <c r="Y741" s="27">
        <f t="shared" si="325"/>
        <v>0</v>
      </c>
      <c r="AB741" t="s">
        <v>4007</v>
      </c>
      <c r="AC741" s="27">
        <f t="shared" si="333"/>
        <v>26.864999999999998</v>
      </c>
    </row>
    <row r="742" spans="1:29" x14ac:dyDescent="0.3">
      <c r="A742" s="69" t="s">
        <v>1108</v>
      </c>
      <c r="B742" s="138">
        <v>78.400000000000006</v>
      </c>
      <c r="C742" s="137">
        <v>1E-3</v>
      </c>
      <c r="D742" s="137"/>
      <c r="E742" s="137"/>
      <c r="F742" s="137"/>
      <c r="G742" s="137"/>
      <c r="H742" s="137">
        <f t="shared" si="335"/>
        <v>2.5094774904637491</v>
      </c>
      <c r="I742" s="137">
        <f t="shared" si="323"/>
        <v>2.5094774904637491</v>
      </c>
      <c r="J742" s="137">
        <f t="shared" si="322"/>
        <v>2.510477490463749</v>
      </c>
      <c r="K742" s="137"/>
      <c r="L742" s="137">
        <f>VLOOKUP(A742,'Показ 16.11'!$B$2:$D$742,3,0)</f>
        <v>0.89</v>
      </c>
      <c r="M742" s="137" t="str">
        <f>VLOOKUP(A742,'31.12ЛК ПОКАЗ'!$B$15:$H$1504,7,0)</f>
        <v>-</v>
      </c>
      <c r="N742" s="137">
        <f>VLOOKUP(A742,'Показ 31.12'!$B$2:$D$742,3,0)</f>
        <v>0.94299999999999995</v>
      </c>
      <c r="O742" s="137">
        <f t="shared" si="336"/>
        <v>0.94299999999999995</v>
      </c>
      <c r="P742" s="137">
        <f t="shared" si="330"/>
        <v>5.2999999999999936E-2</v>
      </c>
      <c r="Q742" s="137">
        <f t="shared" si="331"/>
        <v>78.400000000000006</v>
      </c>
      <c r="R742" s="137"/>
      <c r="S742" s="137">
        <f t="shared" si="324"/>
        <v>5.2999999999999936E-2</v>
      </c>
      <c r="T742" s="137">
        <f t="shared" si="332"/>
        <v>0.94299999999999995</v>
      </c>
      <c r="U742" s="75"/>
      <c r="W742" s="27"/>
      <c r="X742">
        <f>VLOOKUP(A742,РАСЧЕТ!B:S,18,0)</f>
        <v>2.5094774904637491</v>
      </c>
      <c r="Y742" s="27">
        <f t="shared" si="325"/>
        <v>0</v>
      </c>
      <c r="AB742" t="s">
        <v>4007</v>
      </c>
      <c r="AC742" s="27">
        <f t="shared" si="333"/>
        <v>0.94299999999999995</v>
      </c>
    </row>
    <row r="743" spans="1:29" x14ac:dyDescent="0.3">
      <c r="A743" s="69" t="s">
        <v>1863</v>
      </c>
      <c r="B743" s="138">
        <v>51.1</v>
      </c>
      <c r="C743" s="137">
        <v>11.721</v>
      </c>
      <c r="D743" s="137"/>
      <c r="E743" s="137"/>
      <c r="F743" s="137"/>
      <c r="G743" s="137"/>
      <c r="H743" s="137">
        <f t="shared" si="335"/>
        <v>1.6356415786058363</v>
      </c>
      <c r="I743" s="137">
        <f t="shared" si="323"/>
        <v>1.6356415786058363</v>
      </c>
      <c r="J743" s="137">
        <f t="shared" si="322"/>
        <v>13.356641578605837</v>
      </c>
      <c r="K743" s="137"/>
      <c r="L743" s="137">
        <f>VLOOKUP(A743,'Показ 16.11'!$B$2:$D$742,3,0)</f>
        <v>16.931000000000001</v>
      </c>
      <c r="M743" s="137" t="str">
        <f>VLOOKUP(A743,'31.12ЛК ПОКАЗ'!$B$15:$H$1504,7,0)</f>
        <v>-</v>
      </c>
      <c r="N743" s="137">
        <f>VLOOKUP(A743,'Показ 31.12'!$B$2:$D$742,3,0)</f>
        <v>17.946999999999999</v>
      </c>
      <c r="O743" s="137">
        <f t="shared" si="336"/>
        <v>17.946999999999999</v>
      </c>
      <c r="P743" s="137">
        <f t="shared" si="330"/>
        <v>1.0159999999999982</v>
      </c>
      <c r="Q743" s="137">
        <f t="shared" si="331"/>
        <v>51.1</v>
      </c>
      <c r="R743" s="137"/>
      <c r="S743" s="137">
        <f t="shared" si="324"/>
        <v>1.0159999999999982</v>
      </c>
      <c r="T743" s="137">
        <f t="shared" si="332"/>
        <v>17.946999999999999</v>
      </c>
      <c r="U743" s="75"/>
      <c r="W743" s="27"/>
      <c r="X743">
        <f>VLOOKUP(A743,РАСЧЕТ!B:S,18,0)</f>
        <v>1.6356415786058363</v>
      </c>
      <c r="Y743" s="27">
        <f t="shared" si="325"/>
        <v>0</v>
      </c>
      <c r="AB743" t="s">
        <v>4007</v>
      </c>
      <c r="AC743" s="27">
        <f t="shared" si="333"/>
        <v>17.946999999999999</v>
      </c>
    </row>
    <row r="744" spans="1:29" x14ac:dyDescent="0.3">
      <c r="A744" s="69" t="s">
        <v>508</v>
      </c>
      <c r="B744" s="138">
        <v>50.8</v>
      </c>
      <c r="C744" s="137">
        <v>8.141</v>
      </c>
      <c r="D744" s="137"/>
      <c r="E744" s="137"/>
      <c r="F744" s="137"/>
      <c r="G744" s="137"/>
      <c r="H744" s="137">
        <f t="shared" si="335"/>
        <v>1.626038986167837</v>
      </c>
      <c r="I744" s="137">
        <f t="shared" si="323"/>
        <v>1.626038986167837</v>
      </c>
      <c r="J744" s="137">
        <f t="shared" si="322"/>
        <v>9.7670389861678366</v>
      </c>
      <c r="K744" s="137"/>
      <c r="L744" s="137">
        <f>VLOOKUP(A744,'Показ 16.11'!$B$2:$D$742,3,0)</f>
        <v>11.478999999999999</v>
      </c>
      <c r="M744" s="137" t="str">
        <f>VLOOKUP(A744,'31.12ЛК ПОКАЗ'!$B$15:$H$1504,7,0)</f>
        <v>-</v>
      </c>
      <c r="N744" s="137">
        <f>VLOOKUP(A744,'Показ 31.12'!$B$2:$D$742,3,0)</f>
        <v>12.167999999999999</v>
      </c>
      <c r="O744" s="137">
        <f t="shared" si="336"/>
        <v>12.167999999999999</v>
      </c>
      <c r="P744" s="137">
        <f t="shared" si="330"/>
        <v>0.68900000000000006</v>
      </c>
      <c r="Q744" s="137">
        <f t="shared" si="331"/>
        <v>50.8</v>
      </c>
      <c r="R744" s="137"/>
      <c r="S744" s="137">
        <f t="shared" si="324"/>
        <v>0.68900000000000006</v>
      </c>
      <c r="T744" s="137">
        <f t="shared" si="332"/>
        <v>12.167999999999999</v>
      </c>
      <c r="U744" s="75"/>
      <c r="W744" s="27"/>
      <c r="X744">
        <f>VLOOKUP(A744,РАСЧЕТ!B:S,18,0)</f>
        <v>1.626038986167837</v>
      </c>
      <c r="Y744" s="27">
        <f t="shared" si="325"/>
        <v>0</v>
      </c>
      <c r="AB744" t="s">
        <v>4007</v>
      </c>
      <c r="AC744" s="27">
        <f t="shared" si="333"/>
        <v>12.167999999999999</v>
      </c>
    </row>
    <row r="745" spans="1:29" x14ac:dyDescent="0.3">
      <c r="A745" s="69" t="s">
        <v>2513</v>
      </c>
      <c r="B745" s="138">
        <v>72.7</v>
      </c>
      <c r="C745" s="137">
        <v>13.54</v>
      </c>
      <c r="D745" s="137">
        <f>VLOOKUP(A745,'31.03ЛК ПОКАЗ'!$B$15:$J$1504,9,0)</f>
        <v>16.472999999999999</v>
      </c>
      <c r="E745" s="137">
        <f>D745</f>
        <v>16.472999999999999</v>
      </c>
      <c r="F745" s="137">
        <f>E745-C745</f>
        <v>2.9329999999999998</v>
      </c>
      <c r="G745" s="137">
        <f>B745</f>
        <v>72.7</v>
      </c>
      <c r="H745" s="137"/>
      <c r="I745" s="137">
        <f t="shared" si="323"/>
        <v>2.9329999999999998</v>
      </c>
      <c r="J745" s="137">
        <f t="shared" si="322"/>
        <v>16.472999999999999</v>
      </c>
      <c r="K745" s="137"/>
      <c r="L745" s="137">
        <f>VLOOKUP(A745,'Показ 16.11'!$B$2:$D$742,3,0)</f>
        <v>17.809000000000001</v>
      </c>
      <c r="M745" s="137" t="str">
        <f>VLOOKUP(A745,'31.12ЛК ПОКАЗ'!$B$15:$H$1504,7,0)</f>
        <v>-</v>
      </c>
      <c r="N745" s="137">
        <f>VLOOKUP(A745,'Показ 31.12'!$B$2:$D$742,3,0)</f>
        <v>18.878</v>
      </c>
      <c r="O745" s="137">
        <f t="shared" si="336"/>
        <v>18.878</v>
      </c>
      <c r="P745" s="137">
        <f t="shared" si="330"/>
        <v>1.0689999999999991</v>
      </c>
      <c r="Q745" s="137">
        <f t="shared" si="331"/>
        <v>72.7</v>
      </c>
      <c r="R745" s="137"/>
      <c r="S745" s="137">
        <f t="shared" si="324"/>
        <v>1.0689999999999991</v>
      </c>
      <c r="T745" s="137">
        <f t="shared" si="332"/>
        <v>18.878</v>
      </c>
      <c r="U745" s="75"/>
      <c r="W745" s="27"/>
      <c r="X745">
        <f>VLOOKUP(A745,РАСЧЕТ!B:S,18,0)</f>
        <v>2.9329999999999998</v>
      </c>
      <c r="Y745" s="27">
        <f t="shared" si="325"/>
        <v>0</v>
      </c>
      <c r="AB745" s="27">
        <f>J745</f>
        <v>16.472999999999999</v>
      </c>
      <c r="AC745" s="27">
        <f t="shared" si="333"/>
        <v>18.878</v>
      </c>
    </row>
    <row r="746" spans="1:29" x14ac:dyDescent="0.3">
      <c r="A746" s="69" t="s">
        <v>271</v>
      </c>
      <c r="B746" s="138">
        <v>36.700000000000003</v>
      </c>
      <c r="C746" s="137">
        <v>6.641</v>
      </c>
      <c r="D746" s="137"/>
      <c r="E746" s="137"/>
      <c r="F746" s="137"/>
      <c r="G746" s="137"/>
      <c r="H746" s="137">
        <f>B746*$H$797</f>
        <v>1.1747171415818825</v>
      </c>
      <c r="I746" s="137">
        <f t="shared" si="323"/>
        <v>1.1747171415818825</v>
      </c>
      <c r="J746" s="137">
        <f t="shared" si="322"/>
        <v>7.8157171415818825</v>
      </c>
      <c r="K746" s="137"/>
      <c r="L746" s="137">
        <f>VLOOKUP(A746,'Показ 16.11'!$B$2:$D$742,3,0)</f>
        <v>8.3469999999999995</v>
      </c>
      <c r="M746" s="137" t="str">
        <f>VLOOKUP(A746,'31.12ЛК ПОКАЗ'!$B$15:$H$1504,7,0)</f>
        <v>-</v>
      </c>
      <c r="N746" s="137">
        <f>VLOOKUP(A746,'Показ 31.12'!$B$2:$D$742,3,0)</f>
        <v>8.8480000000000008</v>
      </c>
      <c r="O746" s="137">
        <f t="shared" si="336"/>
        <v>8.8480000000000008</v>
      </c>
      <c r="P746" s="137">
        <f t="shared" si="330"/>
        <v>0.50100000000000122</v>
      </c>
      <c r="Q746" s="137">
        <f t="shared" si="331"/>
        <v>36.700000000000003</v>
      </c>
      <c r="R746" s="137"/>
      <c r="S746" s="137">
        <f t="shared" si="324"/>
        <v>0.50100000000000122</v>
      </c>
      <c r="T746" s="137">
        <f t="shared" si="332"/>
        <v>8.8480000000000008</v>
      </c>
      <c r="U746" s="75"/>
      <c r="W746" s="27"/>
      <c r="X746">
        <f>VLOOKUP(A746,РАСЧЕТ!B:S,18,0)</f>
        <v>1.1747171415818825</v>
      </c>
      <c r="Y746" s="27">
        <f t="shared" si="325"/>
        <v>0</v>
      </c>
      <c r="AB746" t="s">
        <v>4007</v>
      </c>
      <c r="AC746" s="27">
        <f t="shared" si="333"/>
        <v>8.8480000000000008</v>
      </c>
    </row>
    <row r="747" spans="1:29" x14ac:dyDescent="0.3">
      <c r="A747" s="69" t="s">
        <v>2517</v>
      </c>
      <c r="B747" s="138">
        <v>78.400000000000006</v>
      </c>
      <c r="C747" s="137">
        <v>16.381</v>
      </c>
      <c r="D747" s="137">
        <f>VLOOKUP(A747,'31.03ЛК ПОКАЗ'!$B$15:$J$1504,9,0)</f>
        <v>19.178999999999998</v>
      </c>
      <c r="E747" s="137">
        <f>D747</f>
        <v>19.178999999999998</v>
      </c>
      <c r="F747" s="137">
        <f>E747-C747</f>
        <v>2.7979999999999983</v>
      </c>
      <c r="G747" s="137">
        <f>B747</f>
        <v>78.400000000000006</v>
      </c>
      <c r="H747" s="137"/>
      <c r="I747" s="137">
        <f t="shared" si="323"/>
        <v>2.7979999999999983</v>
      </c>
      <c r="J747" s="137">
        <f t="shared" si="322"/>
        <v>19.178999999999998</v>
      </c>
      <c r="K747" s="137"/>
      <c r="L747" s="137">
        <f>VLOOKUP(A747,'Показ 16.11'!$B$2:$D$742,3,0)</f>
        <v>20.87</v>
      </c>
      <c r="M747" s="137" t="str">
        <f>VLOOKUP(A747,'31.12ЛК ПОКАЗ'!$B$15:$H$1504,7,0)</f>
        <v>-</v>
      </c>
      <c r="N747" s="137">
        <f>VLOOKUP(A747,'Показ 31.12'!$B$2:$D$742,3,0)</f>
        <v>22.122</v>
      </c>
      <c r="O747" s="137">
        <f t="shared" si="336"/>
        <v>22.122</v>
      </c>
      <c r="P747" s="137">
        <f t="shared" si="330"/>
        <v>1.2519999999999989</v>
      </c>
      <c r="Q747" s="137">
        <f t="shared" si="331"/>
        <v>78.400000000000006</v>
      </c>
      <c r="R747" s="137"/>
      <c r="S747" s="137">
        <f t="shared" si="324"/>
        <v>1.2519999999999989</v>
      </c>
      <c r="T747" s="137">
        <f t="shared" si="332"/>
        <v>22.122</v>
      </c>
      <c r="U747" s="75"/>
      <c r="W747" s="27"/>
      <c r="X747">
        <f>VLOOKUP(A747,РАСЧЕТ!B:S,18,0)</f>
        <v>2.7979999999999983</v>
      </c>
      <c r="Y747" s="27">
        <f t="shared" si="325"/>
        <v>0</v>
      </c>
      <c r="AB747" s="27">
        <f t="shared" ref="AB747:AB748" si="337">J747</f>
        <v>19.178999999999998</v>
      </c>
      <c r="AC747" s="27">
        <f t="shared" si="333"/>
        <v>22.122</v>
      </c>
    </row>
    <row r="748" spans="1:29" x14ac:dyDescent="0.3">
      <c r="A748" s="69" t="s">
        <v>1430</v>
      </c>
      <c r="B748" s="138">
        <v>51.1</v>
      </c>
      <c r="C748" s="137">
        <v>6.4550000000000001</v>
      </c>
      <c r="D748" s="137">
        <f>VLOOKUP(A748,'31.03ЛК ПОКАЗ'!$B$15:$J$1504,9,0)</f>
        <v>6.5410000000000004</v>
      </c>
      <c r="E748" s="137">
        <f>D748</f>
        <v>6.5410000000000004</v>
      </c>
      <c r="F748" s="137">
        <f>E748-C748</f>
        <v>8.6000000000000298E-2</v>
      </c>
      <c r="G748" s="137">
        <f>B748</f>
        <v>51.1</v>
      </c>
      <c r="H748" s="137"/>
      <c r="I748" s="137">
        <f t="shared" si="323"/>
        <v>8.6000000000000298E-2</v>
      </c>
      <c r="J748" s="137">
        <f t="shared" si="322"/>
        <v>6.5410000000000004</v>
      </c>
      <c r="K748" s="137"/>
      <c r="L748" s="137">
        <f>VLOOKUP(A748,'Показ 16.11'!$B$2:$D$742,3,0)</f>
        <v>6.7089999999999996</v>
      </c>
      <c r="M748" s="137">
        <f>VLOOKUP(A748,'31.12ЛК ПОКАЗ'!$B$15:$H$1504,7,0)</f>
        <v>6.7229999999999999</v>
      </c>
      <c r="N748" s="137">
        <f>VLOOKUP(A748,'Показ 31.12'!$B$2:$D$742,3,0)</f>
        <v>7.1120000000000001</v>
      </c>
      <c r="O748" s="137">
        <f t="shared" si="336"/>
        <v>7.1120000000000001</v>
      </c>
      <c r="P748" s="137">
        <f t="shared" si="330"/>
        <v>0.40300000000000047</v>
      </c>
      <c r="Q748" s="137">
        <f t="shared" si="331"/>
        <v>51.1</v>
      </c>
      <c r="R748" s="137"/>
      <c r="S748" s="137">
        <f t="shared" si="324"/>
        <v>0.40300000000000047</v>
      </c>
      <c r="T748" s="137">
        <f t="shared" si="332"/>
        <v>7.1120000000000001</v>
      </c>
      <c r="U748" s="75"/>
      <c r="W748" s="27"/>
      <c r="X748">
        <f>VLOOKUP(A748,РАСЧЕТ!B:S,18,0)</f>
        <v>8.6000000000000298E-2</v>
      </c>
      <c r="Y748" s="27">
        <f t="shared" si="325"/>
        <v>0</v>
      </c>
      <c r="AB748" s="27">
        <f t="shared" si="337"/>
        <v>6.5410000000000004</v>
      </c>
      <c r="AC748" s="27">
        <f t="shared" si="333"/>
        <v>7.1120000000000001</v>
      </c>
    </row>
    <row r="749" spans="1:29" x14ac:dyDescent="0.3">
      <c r="A749" s="69" t="s">
        <v>1207</v>
      </c>
      <c r="B749" s="138">
        <v>50.8</v>
      </c>
      <c r="C749" s="137">
        <v>18.524000000000001</v>
      </c>
      <c r="D749" s="137"/>
      <c r="E749" s="137"/>
      <c r="F749" s="137"/>
      <c r="G749" s="137"/>
      <c r="H749" s="137">
        <f>B749*$H$797</f>
        <v>1.626038986167837</v>
      </c>
      <c r="I749" s="137">
        <f t="shared" si="323"/>
        <v>1.626038986167837</v>
      </c>
      <c r="J749" s="137">
        <f t="shared" si="322"/>
        <v>20.150038986167839</v>
      </c>
      <c r="K749" s="137"/>
      <c r="L749" s="137">
        <f>VLOOKUP(A749,'Показ 16.11'!$B$2:$D$742,3,0)</f>
        <v>23.78</v>
      </c>
      <c r="M749" s="137" t="str">
        <f>VLOOKUP(A749,'31.12ЛК ПОКАЗ'!$B$15:$H$1504,7,0)</f>
        <v>-</v>
      </c>
      <c r="N749" s="137">
        <f>VLOOKUP(A749,'Показ 31.12'!$B$2:$D$742,3,0)</f>
        <v>25.207000000000001</v>
      </c>
      <c r="O749" s="137">
        <f t="shared" si="336"/>
        <v>25.207000000000001</v>
      </c>
      <c r="P749" s="137">
        <f t="shared" si="330"/>
        <v>1.4269999999999996</v>
      </c>
      <c r="Q749" s="137">
        <f t="shared" si="331"/>
        <v>50.8</v>
      </c>
      <c r="R749" s="137"/>
      <c r="S749" s="137">
        <f t="shared" si="324"/>
        <v>1.4269999999999996</v>
      </c>
      <c r="T749" s="137">
        <f t="shared" si="332"/>
        <v>25.207000000000001</v>
      </c>
      <c r="U749" s="75"/>
      <c r="W749" s="27"/>
      <c r="X749">
        <f>VLOOKUP(A749,РАСЧЕТ!B:S,18,0)</f>
        <v>1.626038986167837</v>
      </c>
      <c r="Y749" s="27">
        <f t="shared" si="325"/>
        <v>0</v>
      </c>
      <c r="AB749" t="s">
        <v>4007</v>
      </c>
      <c r="AC749" s="27">
        <f t="shared" si="333"/>
        <v>25.207000000000001</v>
      </c>
    </row>
    <row r="750" spans="1:29" x14ac:dyDescent="0.3">
      <c r="A750" s="69" t="s">
        <v>2222</v>
      </c>
      <c r="B750" s="138">
        <v>72.7</v>
      </c>
      <c r="C750" s="137">
        <v>22.922000000000001</v>
      </c>
      <c r="D750" s="137"/>
      <c r="E750" s="137"/>
      <c r="F750" s="137"/>
      <c r="G750" s="137"/>
      <c r="H750" s="137">
        <f>B750*$H$797</f>
        <v>2.3270282341417672</v>
      </c>
      <c r="I750" s="137">
        <f t="shared" si="323"/>
        <v>2.3270282341417672</v>
      </c>
      <c r="J750" s="137">
        <f t="shared" si="322"/>
        <v>25.249028234141768</v>
      </c>
      <c r="K750" s="137"/>
      <c r="L750" s="137">
        <f>VLOOKUP(A750,'Показ 16.11'!$B$2:$D$742,3,0)</f>
        <v>22.992000000000001</v>
      </c>
      <c r="M750" s="137" t="str">
        <f>VLOOKUP(A750,'31.12ЛК ПОКАЗ'!$B$15:$H$1504,7,0)</f>
        <v>-</v>
      </c>
      <c r="N750" s="137">
        <f>VLOOKUP(A750,'Показ 31.12'!$B$2:$D$742,3,0)</f>
        <v>24.372</v>
      </c>
      <c r="O750" s="137">
        <f t="shared" si="336"/>
        <v>24.372</v>
      </c>
      <c r="P750" s="137">
        <f t="shared" si="330"/>
        <v>1.379999999999999</v>
      </c>
      <c r="Q750" s="137">
        <f t="shared" si="331"/>
        <v>72.7</v>
      </c>
      <c r="R750" s="137"/>
      <c r="S750" s="137">
        <f t="shared" si="324"/>
        <v>1.379999999999999</v>
      </c>
      <c r="T750" s="137">
        <f t="shared" si="332"/>
        <v>24.372</v>
      </c>
      <c r="U750" s="75"/>
      <c r="W750" s="27"/>
      <c r="X750">
        <f>VLOOKUP(A750,РАСЧЕТ!B:S,18,0)</f>
        <v>2.3270282341417672</v>
      </c>
      <c r="Y750" s="27">
        <f t="shared" si="325"/>
        <v>0</v>
      </c>
      <c r="AB750" t="s">
        <v>4007</v>
      </c>
      <c r="AC750" s="27">
        <f t="shared" si="333"/>
        <v>24.372</v>
      </c>
    </row>
    <row r="751" spans="1:29" x14ac:dyDescent="0.3">
      <c r="A751" s="69" t="s">
        <v>516</v>
      </c>
      <c r="B751" s="138">
        <v>108.5</v>
      </c>
      <c r="C751" s="137">
        <v>4.649</v>
      </c>
      <c r="D751" s="137"/>
      <c r="E751" s="137"/>
      <c r="F751" s="137"/>
      <c r="G751" s="137"/>
      <c r="H751" s="137">
        <f>B751*$H$797</f>
        <v>3.4729375984096524</v>
      </c>
      <c r="I751" s="137">
        <f t="shared" si="323"/>
        <v>3.4729375984096524</v>
      </c>
      <c r="J751" s="137">
        <f t="shared" si="322"/>
        <v>8.1219375984096516</v>
      </c>
      <c r="K751" s="137"/>
      <c r="L751" s="137">
        <f>VLOOKUP(A751,'Показ 16.11'!$B$2:$D$742,3,0)</f>
        <v>12.789</v>
      </c>
      <c r="M751" s="137" t="str">
        <f>VLOOKUP(A751,'31.12ЛК ПОКАЗ'!$B$15:$H$1504,7,0)</f>
        <v>-</v>
      </c>
      <c r="N751" s="137">
        <f>VLOOKUP(A751,'Показ 31.12'!$B$2:$D$742,3,0)</f>
        <v>13.943</v>
      </c>
      <c r="O751" s="137">
        <f t="shared" si="336"/>
        <v>13.943</v>
      </c>
      <c r="P751" s="137">
        <f t="shared" si="330"/>
        <v>1.1539999999999999</v>
      </c>
      <c r="Q751" s="137">
        <f t="shared" si="331"/>
        <v>108.5</v>
      </c>
      <c r="R751" s="137"/>
      <c r="S751" s="137">
        <f t="shared" si="324"/>
        <v>1.1539999999999999</v>
      </c>
      <c r="T751" s="137">
        <f t="shared" si="332"/>
        <v>13.943</v>
      </c>
      <c r="U751" s="75"/>
      <c r="W751" s="27"/>
      <c r="X751">
        <f>VLOOKUP(A751,РАСЧЕТ!B:S,18,0)</f>
        <v>3.4729375984096524</v>
      </c>
      <c r="Y751" s="27">
        <f t="shared" si="325"/>
        <v>0</v>
      </c>
      <c r="AB751" t="s">
        <v>4007</v>
      </c>
      <c r="AC751" s="27">
        <f t="shared" si="333"/>
        <v>13.943</v>
      </c>
    </row>
    <row r="752" spans="1:29" x14ac:dyDescent="0.3">
      <c r="A752" s="69" t="s">
        <v>1081</v>
      </c>
      <c r="B752" s="138">
        <v>71.5</v>
      </c>
      <c r="C752" s="137">
        <v>16.425000000000001</v>
      </c>
      <c r="D752" s="137">
        <f>VLOOKUP(A752,'31.03ЛК ПОКАЗ'!$B$15:$J$1504,7,0)</f>
        <v>20.288</v>
      </c>
      <c r="E752" s="137">
        <f>D752</f>
        <v>20.288</v>
      </c>
      <c r="F752" s="137">
        <f>E752-C752</f>
        <v>3.8629999999999995</v>
      </c>
      <c r="G752" s="137">
        <f>B752</f>
        <v>71.5</v>
      </c>
      <c r="H752" s="137"/>
      <c r="I752" s="137">
        <f t="shared" si="323"/>
        <v>3.8629999999999995</v>
      </c>
      <c r="J752" s="137">
        <f t="shared" si="322"/>
        <v>20.288</v>
      </c>
      <c r="K752" s="137"/>
      <c r="L752" s="137">
        <f>VLOOKUP(A752,'Показ 16.11'!$B$2:$D$742,3,0)</f>
        <v>24.148</v>
      </c>
      <c r="M752" s="137" t="str">
        <f>VLOOKUP(A752,'31.12ЛК ПОКАЗ'!$B$15:$H$1504,7,0)</f>
        <v>-</v>
      </c>
      <c r="N752" s="137">
        <f>VLOOKUP(A752,'Показ 31.12'!$B$2:$D$742,3,0)</f>
        <v>25.597000000000001</v>
      </c>
      <c r="O752" s="137">
        <f t="shared" si="336"/>
        <v>25.597000000000001</v>
      </c>
      <c r="P752" s="137">
        <f t="shared" si="330"/>
        <v>1.4490000000000016</v>
      </c>
      <c r="Q752" s="137">
        <f t="shared" si="331"/>
        <v>71.5</v>
      </c>
      <c r="R752" s="137"/>
      <c r="S752" s="137">
        <f t="shared" si="324"/>
        <v>1.4490000000000016</v>
      </c>
      <c r="T752" s="137">
        <f t="shared" si="332"/>
        <v>25.597000000000001</v>
      </c>
      <c r="U752" s="75"/>
      <c r="W752" s="27"/>
      <c r="X752">
        <f>VLOOKUP(A752,РАСЧЕТ!B:S,18,0)</f>
        <v>3.8629999999999995</v>
      </c>
      <c r="Y752" s="27">
        <f t="shared" si="325"/>
        <v>0</v>
      </c>
      <c r="AB752" s="27">
        <f t="shared" ref="AB752:AB754" si="338">J752</f>
        <v>20.288</v>
      </c>
      <c r="AC752" s="27">
        <f t="shared" si="333"/>
        <v>25.597000000000001</v>
      </c>
    </row>
    <row r="753" spans="1:29" x14ac:dyDescent="0.3">
      <c r="A753" s="69" t="s">
        <v>2282</v>
      </c>
      <c r="B753" s="138">
        <v>71.2</v>
      </c>
      <c r="C753" s="137">
        <v>18.227</v>
      </c>
      <c r="D753" s="137">
        <f>VLOOKUP(A753,'31.03ЛК ПОКАЗ'!$B$15:$J$1504,7,0)</f>
        <v>21.651</v>
      </c>
      <c r="E753" s="137">
        <f>D753</f>
        <v>21.651</v>
      </c>
      <c r="F753" s="137">
        <f>E753-C753</f>
        <v>3.4239999999999995</v>
      </c>
      <c r="G753" s="137">
        <f>B753</f>
        <v>71.2</v>
      </c>
      <c r="H753" s="137"/>
      <c r="I753" s="137">
        <f t="shared" si="323"/>
        <v>3.4239999999999995</v>
      </c>
      <c r="J753" s="137">
        <f t="shared" si="322"/>
        <v>21.651</v>
      </c>
      <c r="K753" s="137"/>
      <c r="L753" s="137">
        <f>VLOOKUP(A753,'Показ 16.11'!$B$2:$D$742,3,0)</f>
        <v>24.609000000000002</v>
      </c>
      <c r="M753" s="137" t="str">
        <f>VLOOKUP(A753,'31.12ЛК ПОКАЗ'!$B$15:$H$1504,7,0)</f>
        <v>-</v>
      </c>
      <c r="N753" s="137">
        <f>VLOOKUP(A753,'Показ 31.12'!$B$2:$D$742,3,0)</f>
        <v>26.085999999999999</v>
      </c>
      <c r="O753" s="137">
        <f t="shared" si="336"/>
        <v>26.085999999999999</v>
      </c>
      <c r="P753" s="137">
        <f t="shared" si="330"/>
        <v>1.4769999999999968</v>
      </c>
      <c r="Q753" s="137">
        <f t="shared" si="331"/>
        <v>71.2</v>
      </c>
      <c r="R753" s="137"/>
      <c r="S753" s="137">
        <f t="shared" si="324"/>
        <v>1.4769999999999968</v>
      </c>
      <c r="T753" s="137">
        <f t="shared" si="332"/>
        <v>26.085999999999999</v>
      </c>
      <c r="U753" s="75"/>
      <c r="W753" s="27"/>
      <c r="X753">
        <f>VLOOKUP(A753,РАСЧЕТ!B:S,18,0)</f>
        <v>3.4239999999999995</v>
      </c>
      <c r="Y753" s="27">
        <f t="shared" si="325"/>
        <v>0</v>
      </c>
      <c r="AB753" s="27">
        <f t="shared" si="338"/>
        <v>21.651</v>
      </c>
      <c r="AC753" s="27">
        <f t="shared" si="333"/>
        <v>26.085999999999999</v>
      </c>
    </row>
    <row r="754" spans="1:29" x14ac:dyDescent="0.3">
      <c r="A754" s="69" t="s">
        <v>2454</v>
      </c>
      <c r="B754" s="138">
        <v>102.8</v>
      </c>
      <c r="C754" s="137">
        <v>12.367000000000001</v>
      </c>
      <c r="D754" s="137">
        <f>VLOOKUP(A754,'31.03ЛК ПОКАЗ'!$B$15:$J$1504,9,0)</f>
        <v>15</v>
      </c>
      <c r="E754" s="137">
        <f>D754</f>
        <v>15</v>
      </c>
      <c r="F754" s="137">
        <f>E754-C754</f>
        <v>2.6329999999999991</v>
      </c>
      <c r="G754" s="137">
        <f>B754</f>
        <v>102.8</v>
      </c>
      <c r="H754" s="137"/>
      <c r="I754" s="137">
        <f t="shared" si="323"/>
        <v>2.6329999999999991</v>
      </c>
      <c r="J754" s="137">
        <f t="shared" si="322"/>
        <v>15</v>
      </c>
      <c r="K754" s="137"/>
      <c r="L754" s="137">
        <f>VLOOKUP(A754,'Показ 16.11'!$B$2:$D$742,3,0)</f>
        <v>24.901</v>
      </c>
      <c r="M754" s="137">
        <f>VLOOKUP(A754,'31.12ЛК ПОКАЗ'!$B$15:$H$1504,7,0)</f>
        <v>25.989000000000001</v>
      </c>
      <c r="N754" s="137">
        <f>VLOOKUP(A754,'Показ 31.12'!$B$2:$D$742,3,0)</f>
        <v>24.395</v>
      </c>
      <c r="O754" s="137">
        <f>M754</f>
        <v>25.989000000000001</v>
      </c>
      <c r="P754" s="137">
        <f t="shared" si="330"/>
        <v>1.088000000000001</v>
      </c>
      <c r="Q754" s="137">
        <f t="shared" si="331"/>
        <v>102.8</v>
      </c>
      <c r="R754" s="137"/>
      <c r="S754" s="137">
        <f t="shared" si="324"/>
        <v>1.088000000000001</v>
      </c>
      <c r="T754" s="137">
        <f t="shared" si="332"/>
        <v>25.989000000000001</v>
      </c>
      <c r="U754" s="75"/>
      <c r="W754" s="27"/>
      <c r="X754">
        <f>VLOOKUP(A754,РАСЧЕТ!B:S,18,0)</f>
        <v>2.6329999999999991</v>
      </c>
      <c r="Y754" s="27">
        <f t="shared" si="325"/>
        <v>0</v>
      </c>
      <c r="AB754" s="27">
        <f t="shared" si="338"/>
        <v>15</v>
      </c>
      <c r="AC754" s="27">
        <f t="shared" si="333"/>
        <v>25.989000000000001</v>
      </c>
    </row>
    <row r="755" spans="1:29" x14ac:dyDescent="0.3">
      <c r="A755" s="69" t="s">
        <v>286</v>
      </c>
      <c r="B755" s="138">
        <v>78.400000000000006</v>
      </c>
      <c r="C755" s="137">
        <v>2.94</v>
      </c>
      <c r="D755" s="137"/>
      <c r="E755" s="137"/>
      <c r="F755" s="137"/>
      <c r="G755" s="137"/>
      <c r="H755" s="137">
        <f>B755*$H$797</f>
        <v>2.5094774904637491</v>
      </c>
      <c r="I755" s="137">
        <f t="shared" si="323"/>
        <v>2.5094774904637491</v>
      </c>
      <c r="J755" s="137">
        <f t="shared" si="322"/>
        <v>5.4494774904637495</v>
      </c>
      <c r="K755" s="137"/>
      <c r="L755" s="137">
        <f>VLOOKUP(A755,'Показ 16.11'!$B$2:$D$742,3,0)</f>
        <v>7.4950000000000001</v>
      </c>
      <c r="M755" s="137" t="str">
        <f>VLOOKUP(A755,'31.12ЛК ПОКАЗ'!$B$15:$H$1504,7,0)</f>
        <v>-</v>
      </c>
      <c r="N755" s="137">
        <f>VLOOKUP(A755,'Показ 31.12'!$B$2:$D$742,3,0)</f>
        <v>7.9450000000000003</v>
      </c>
      <c r="O755" s="137">
        <f>N755</f>
        <v>7.9450000000000003</v>
      </c>
      <c r="P755" s="137">
        <f t="shared" si="330"/>
        <v>0.45000000000000018</v>
      </c>
      <c r="Q755" s="137">
        <f t="shared" si="331"/>
        <v>78.400000000000006</v>
      </c>
      <c r="R755" s="137"/>
      <c r="S755" s="137">
        <f t="shared" si="324"/>
        <v>0.45000000000000018</v>
      </c>
      <c r="T755" s="137">
        <f t="shared" si="332"/>
        <v>7.9450000000000003</v>
      </c>
      <c r="U755" s="75"/>
      <c r="W755" s="27"/>
      <c r="X755">
        <f>VLOOKUP(A755,РАСЧЕТ!B:S,18,0)</f>
        <v>2.5094774904637491</v>
      </c>
      <c r="Y755" s="27">
        <f t="shared" si="325"/>
        <v>0</v>
      </c>
      <c r="AB755" t="s">
        <v>4007</v>
      </c>
      <c r="AC755" s="27">
        <f t="shared" si="333"/>
        <v>7.9450000000000003</v>
      </c>
    </row>
    <row r="756" spans="1:29" x14ac:dyDescent="0.3">
      <c r="A756" s="69" t="s">
        <v>329</v>
      </c>
      <c r="B756" s="138">
        <v>72.599999999999994</v>
      </c>
      <c r="C756" s="137">
        <v>15.88</v>
      </c>
      <c r="D756" s="137"/>
      <c r="E756" s="137"/>
      <c r="F756" s="137"/>
      <c r="G756" s="137"/>
      <c r="H756" s="137">
        <f>B756*$H$797</f>
        <v>2.323827369995767</v>
      </c>
      <c r="I756" s="137">
        <f t="shared" si="323"/>
        <v>2.323827369995767</v>
      </c>
      <c r="J756" s="137">
        <f t="shared" si="322"/>
        <v>18.203827369995768</v>
      </c>
      <c r="K756" s="137"/>
      <c r="L756" s="137">
        <f>VLOOKUP(A756,'Показ 16.11'!$B$2:$D$742,3,0)</f>
        <v>21.539000000000001</v>
      </c>
      <c r="M756" s="137" t="str">
        <f>VLOOKUP(A756,'31.12ЛК ПОКАЗ'!$B$15:$H$1504,7,0)</f>
        <v>-</v>
      </c>
      <c r="N756" s="137">
        <f>VLOOKUP(A756,'Показ 31.12'!$B$2:$D$742,3,0)</f>
        <v>22.831</v>
      </c>
      <c r="O756" s="137">
        <f>N756</f>
        <v>22.831</v>
      </c>
      <c r="P756" s="137">
        <f t="shared" si="330"/>
        <v>1.291999999999998</v>
      </c>
      <c r="Q756" s="137">
        <f t="shared" si="331"/>
        <v>72.599999999999994</v>
      </c>
      <c r="R756" s="137"/>
      <c r="S756" s="137">
        <f t="shared" si="324"/>
        <v>1.291999999999998</v>
      </c>
      <c r="T756" s="137">
        <f t="shared" si="332"/>
        <v>22.831</v>
      </c>
      <c r="U756" s="75"/>
      <c r="W756" s="27"/>
      <c r="X756">
        <f>VLOOKUP(A756,РАСЧЕТ!B:S,18,0)</f>
        <v>2.323827369995767</v>
      </c>
      <c r="Y756" s="27">
        <f t="shared" si="325"/>
        <v>0</v>
      </c>
      <c r="AB756" t="s">
        <v>4007</v>
      </c>
      <c r="AC756" s="27">
        <f t="shared" si="333"/>
        <v>22.831</v>
      </c>
    </row>
    <row r="757" spans="1:29" x14ac:dyDescent="0.3">
      <c r="A757" s="69" t="s">
        <v>323</v>
      </c>
      <c r="B757" s="138">
        <v>57.1</v>
      </c>
      <c r="C757" s="137">
        <v>23.489000000000001</v>
      </c>
      <c r="D757" s="137">
        <f>VLOOKUP(A757,'31.03ЛК ПОКАЗ'!$B$15:$J$1504,7,0)</f>
        <v>26.285</v>
      </c>
      <c r="E757" s="137">
        <f>D757</f>
        <v>26.285</v>
      </c>
      <c r="F757" s="137">
        <f>E757-C757</f>
        <v>2.7959999999999994</v>
      </c>
      <c r="G757" s="137">
        <f>B757</f>
        <v>57.1</v>
      </c>
      <c r="H757" s="137"/>
      <c r="I757" s="137">
        <f t="shared" si="323"/>
        <v>2.7959999999999994</v>
      </c>
      <c r="J757" s="137">
        <f t="shared" si="322"/>
        <v>26.285</v>
      </c>
      <c r="K757" s="137"/>
      <c r="L757" s="137">
        <f>VLOOKUP(A757,'Показ 16.11'!$B$2:$D$742,3,0)</f>
        <v>28.937999999999999</v>
      </c>
      <c r="M757" s="137" t="str">
        <f>VLOOKUP(A757,'31.12ЛК ПОКАЗ'!$B$15:$H$1504,7,0)</f>
        <v>-</v>
      </c>
      <c r="N757" s="137"/>
      <c r="O757" s="137"/>
      <c r="P757" s="137"/>
      <c r="Q757" s="137"/>
      <c r="R757" s="137">
        <f>B757*$R$797</f>
        <v>0.80364566912095903</v>
      </c>
      <c r="S757" s="137">
        <f t="shared" si="324"/>
        <v>0.80364566912095903</v>
      </c>
      <c r="T757" s="137">
        <f t="shared" si="332"/>
        <v>29.741645669120956</v>
      </c>
      <c r="U757" s="75"/>
      <c r="W757" s="27"/>
      <c r="X757">
        <f>VLOOKUP(A757,РАСЧЕТ!B:S,18,0)</f>
        <v>2.7959999999999994</v>
      </c>
      <c r="Y757" s="27">
        <f t="shared" si="325"/>
        <v>0</v>
      </c>
      <c r="AB757" s="27">
        <f>J757</f>
        <v>26.285</v>
      </c>
      <c r="AC757" t="s">
        <v>4007</v>
      </c>
    </row>
    <row r="758" spans="1:29" x14ac:dyDescent="0.3">
      <c r="A758" s="69" t="s">
        <v>200</v>
      </c>
      <c r="B758" s="138">
        <v>57.1</v>
      </c>
      <c r="C758" s="137">
        <v>7.8129999999999997</v>
      </c>
      <c r="D758" s="137"/>
      <c r="E758" s="137"/>
      <c r="F758" s="137"/>
      <c r="G758" s="137"/>
      <c r="H758" s="137">
        <f>B758*$H$797</f>
        <v>1.827693427365817</v>
      </c>
      <c r="I758" s="137">
        <f t="shared" si="323"/>
        <v>1.827693427365817</v>
      </c>
      <c r="J758" s="137">
        <f t="shared" si="322"/>
        <v>9.6406934273658162</v>
      </c>
      <c r="K758" s="137"/>
      <c r="L758" s="137">
        <f>VLOOKUP(A758,'Показ 16.11'!$B$2:$D$742,3,0)</f>
        <v>11.228999999999999</v>
      </c>
      <c r="M758" s="137">
        <f>VLOOKUP(A758,'31.12ЛК ПОКАЗ'!$B$15:$H$1504,7,0)</f>
        <v>11.584</v>
      </c>
      <c r="N758" s="137">
        <f>VLOOKUP(A758,'Показ 31.12'!$B$2:$D$742,3,0)</f>
        <v>11.903</v>
      </c>
      <c r="O758" s="137">
        <f>M758</f>
        <v>11.584</v>
      </c>
      <c r="P758" s="137">
        <f>O758-L758</f>
        <v>0.35500000000000043</v>
      </c>
      <c r="Q758" s="137">
        <f>B758</f>
        <v>57.1</v>
      </c>
      <c r="R758" s="137"/>
      <c r="S758" s="137">
        <f t="shared" si="324"/>
        <v>0.35500000000000043</v>
      </c>
      <c r="T758" s="137">
        <f t="shared" si="332"/>
        <v>11.584</v>
      </c>
      <c r="U758" s="75"/>
      <c r="W758" s="27"/>
      <c r="X758">
        <f>VLOOKUP(A758,РАСЧЕТ!B:S,18,0)</f>
        <v>1.827693427365817</v>
      </c>
      <c r="Y758" s="27">
        <f t="shared" si="325"/>
        <v>0</v>
      </c>
      <c r="AB758" t="s">
        <v>4007</v>
      </c>
      <c r="AC758" s="27">
        <f t="shared" ref="AC758:AC759" si="339">T758</f>
        <v>11.584</v>
      </c>
    </row>
    <row r="759" spans="1:29" x14ac:dyDescent="0.3">
      <c r="A759" s="69" t="s">
        <v>342</v>
      </c>
      <c r="B759" s="138">
        <v>33.1</v>
      </c>
      <c r="C759" s="137">
        <v>4.9329999999999998</v>
      </c>
      <c r="D759" s="137">
        <f>VLOOKUP(A759,'31.03ЛК ПОКАЗ'!$B$15:$J$1504,9,0)</f>
        <v>5.6</v>
      </c>
      <c r="E759" s="137">
        <f>D759</f>
        <v>5.6</v>
      </c>
      <c r="F759" s="137">
        <f>E759-C759</f>
        <v>0.66699999999999982</v>
      </c>
      <c r="G759" s="137">
        <f>B759</f>
        <v>33.1</v>
      </c>
      <c r="H759" s="137"/>
      <c r="I759" s="137">
        <f t="shared" si="323"/>
        <v>0.66699999999999982</v>
      </c>
      <c r="J759" s="137">
        <f t="shared" si="322"/>
        <v>5.6</v>
      </c>
      <c r="K759" s="137"/>
      <c r="L759" s="137">
        <f>VLOOKUP(A759,'Показ 16.11'!$B$2:$D$742,3,0)</f>
        <v>5.9080000000000004</v>
      </c>
      <c r="M759" s="137">
        <f>VLOOKUP(A759,'31.12ЛК ПОКАЗ'!$B$15:$H$1504,7,0)</f>
        <v>6</v>
      </c>
      <c r="N759" s="137">
        <f>VLOOKUP(A759,'Показ 31.12'!$B$2:$D$742,3,0)</f>
        <v>6.2619999999999996</v>
      </c>
      <c r="O759" s="137">
        <f>M759</f>
        <v>6</v>
      </c>
      <c r="P759" s="137">
        <f>O759-L759</f>
        <v>9.1999999999999638E-2</v>
      </c>
      <c r="Q759" s="137">
        <f>B759</f>
        <v>33.1</v>
      </c>
      <c r="R759" s="137"/>
      <c r="S759" s="137">
        <f t="shared" si="324"/>
        <v>9.1999999999999638E-2</v>
      </c>
      <c r="T759" s="137">
        <f t="shared" si="332"/>
        <v>6</v>
      </c>
      <c r="U759" s="75"/>
      <c r="W759" s="27"/>
      <c r="X759">
        <f>VLOOKUP(A759,РАСЧЕТ!B:S,18,0)</f>
        <v>0.66699999999999982</v>
      </c>
      <c r="Y759" s="27">
        <f t="shared" si="325"/>
        <v>0</v>
      </c>
      <c r="AB759" s="27">
        <f>J759</f>
        <v>5.6</v>
      </c>
      <c r="AC759" s="27">
        <f t="shared" si="339"/>
        <v>6</v>
      </c>
    </row>
    <row r="760" spans="1:29" x14ac:dyDescent="0.3">
      <c r="A760" s="100" t="s">
        <v>222</v>
      </c>
      <c r="B760" s="138">
        <v>33.1</v>
      </c>
      <c r="C760" s="137">
        <v>8.9920000000000009</v>
      </c>
      <c r="D760" s="137"/>
      <c r="E760" s="137"/>
      <c r="F760" s="137"/>
      <c r="G760" s="137"/>
      <c r="H760" s="137">
        <f>B760*$H$797</f>
        <v>1.0594860323258939</v>
      </c>
      <c r="I760" s="137">
        <f t="shared" si="323"/>
        <v>1.0594860323258939</v>
      </c>
      <c r="J760" s="137">
        <f t="shared" si="322"/>
        <v>10.051486032325895</v>
      </c>
      <c r="K760" s="137"/>
      <c r="L760" s="137"/>
      <c r="M760" s="137"/>
      <c r="N760" s="137"/>
      <c r="O760" s="137"/>
      <c r="P760" s="137"/>
      <c r="Q760" s="137"/>
      <c r="R760" s="137">
        <f>B760*$R$797</f>
        <v>0.465861149700591</v>
      </c>
      <c r="S760" s="137">
        <f t="shared" si="324"/>
        <v>0.465861149700591</v>
      </c>
      <c r="T760" s="137">
        <f>S760+J760</f>
        <v>10.517347182026487</v>
      </c>
      <c r="U760" s="75"/>
      <c r="W760" s="27"/>
      <c r="X760">
        <f>VLOOKUP(A760,РАСЧЕТ!B:S,18,0)</f>
        <v>1.0594860323258939</v>
      </c>
      <c r="Y760" s="27">
        <f t="shared" si="325"/>
        <v>0</v>
      </c>
      <c r="AB760" t="s">
        <v>4007</v>
      </c>
      <c r="AC760" t="s">
        <v>4007</v>
      </c>
    </row>
    <row r="761" spans="1:29" x14ac:dyDescent="0.3">
      <c r="A761" s="69" t="s">
        <v>331</v>
      </c>
      <c r="B761" s="138">
        <v>36.700000000000003</v>
      </c>
      <c r="C761" s="137">
        <v>4.2359999999999998</v>
      </c>
      <c r="D761" s="137">
        <f>VLOOKUP(A761,'31.03ЛК ПОКАЗ'!$B$15:$J$1504,9,0)</f>
        <v>4.7190000000000003</v>
      </c>
      <c r="E761" s="137">
        <f>D761</f>
        <v>4.7190000000000003</v>
      </c>
      <c r="F761" s="137">
        <f>E761-C761</f>
        <v>0.48300000000000054</v>
      </c>
      <c r="G761" s="137">
        <f>B761</f>
        <v>36.700000000000003</v>
      </c>
      <c r="H761" s="137"/>
      <c r="I761" s="137">
        <f t="shared" si="323"/>
        <v>0.48300000000000054</v>
      </c>
      <c r="J761" s="137">
        <f t="shared" si="322"/>
        <v>4.7190000000000003</v>
      </c>
      <c r="K761" s="137"/>
      <c r="L761" s="137">
        <f>VLOOKUP(A761,'Показ 16.11'!$B$2:$D$742,3,0)</f>
        <v>4.9610000000000003</v>
      </c>
      <c r="M761" s="137" t="str">
        <f>VLOOKUP(A761,'31.12ЛК ПОКАЗ'!$B$15:$H$1504,7,0)</f>
        <v>-</v>
      </c>
      <c r="N761" s="137">
        <f>VLOOKUP(A761,'Показ 31.12'!$B$2:$D$742,3,0)</f>
        <v>5.2590000000000003</v>
      </c>
      <c r="O761" s="137">
        <f>N761</f>
        <v>5.2590000000000003</v>
      </c>
      <c r="P761" s="137">
        <f t="shared" ref="P761:P780" si="340">O761-L761</f>
        <v>0.29800000000000004</v>
      </c>
      <c r="Q761" s="137">
        <f t="shared" ref="Q761:Q780" si="341">B761</f>
        <v>36.700000000000003</v>
      </c>
      <c r="R761" s="137"/>
      <c r="S761" s="137">
        <f t="shared" si="324"/>
        <v>0.29800000000000004</v>
      </c>
      <c r="T761" s="137">
        <f t="shared" ref="T761:T780" si="342">L761+S761</f>
        <v>5.2590000000000003</v>
      </c>
      <c r="U761" s="75"/>
      <c r="W761" s="27"/>
      <c r="X761">
        <f>VLOOKUP(A761,РАСЧЕТ!B:S,18,0)</f>
        <v>0.48300000000000054</v>
      </c>
      <c r="Y761" s="27">
        <f t="shared" si="325"/>
        <v>0</v>
      </c>
      <c r="AB761" s="27">
        <f>J761</f>
        <v>4.7190000000000003</v>
      </c>
      <c r="AC761" s="27">
        <f t="shared" ref="AC761:AC780" si="343">T761</f>
        <v>5.2590000000000003</v>
      </c>
    </row>
    <row r="762" spans="1:29" x14ac:dyDescent="0.3">
      <c r="A762" s="69" t="s">
        <v>220</v>
      </c>
      <c r="B762" s="138">
        <v>78.400000000000006</v>
      </c>
      <c r="C762" s="137">
        <v>18.846</v>
      </c>
      <c r="D762" s="137"/>
      <c r="E762" s="137"/>
      <c r="F762" s="137"/>
      <c r="G762" s="137"/>
      <c r="H762" s="137">
        <f>B762*$H$797</f>
        <v>2.5094774904637491</v>
      </c>
      <c r="I762" s="137">
        <f t="shared" si="323"/>
        <v>2.5094774904637491</v>
      </c>
      <c r="J762" s="137">
        <f t="shared" si="322"/>
        <v>21.355477490463748</v>
      </c>
      <c r="K762" s="137"/>
      <c r="L762" s="137">
        <f>VLOOKUP(A762,'Показ 16.11'!$B$2:$D$742,3,0)</f>
        <v>21.51</v>
      </c>
      <c r="M762" s="137" t="str">
        <f>VLOOKUP(A762,'31.12ЛК ПОКАЗ'!$B$15:$H$1504,7,0)</f>
        <v>-</v>
      </c>
      <c r="N762" s="137">
        <f>VLOOKUP(A762,'Показ 31.12'!$B$2:$D$742,3,0)</f>
        <v>22.800999999999998</v>
      </c>
      <c r="O762" s="137">
        <f>N762</f>
        <v>22.800999999999998</v>
      </c>
      <c r="P762" s="137">
        <f t="shared" si="340"/>
        <v>1.2909999999999968</v>
      </c>
      <c r="Q762" s="137">
        <f t="shared" si="341"/>
        <v>78.400000000000006</v>
      </c>
      <c r="R762" s="137"/>
      <c r="S762" s="137">
        <f t="shared" si="324"/>
        <v>1.2909999999999968</v>
      </c>
      <c r="T762" s="137">
        <f t="shared" si="342"/>
        <v>22.800999999999998</v>
      </c>
      <c r="U762" s="75"/>
      <c r="W762" s="27"/>
      <c r="X762">
        <f>VLOOKUP(A762,РАСЧЕТ!B:S,18,0)</f>
        <v>2.5094774904637491</v>
      </c>
      <c r="Y762" s="27">
        <f t="shared" si="325"/>
        <v>0</v>
      </c>
      <c r="AB762" t="s">
        <v>4007</v>
      </c>
      <c r="AC762" s="27">
        <f t="shared" si="343"/>
        <v>22.800999999999998</v>
      </c>
    </row>
    <row r="763" spans="1:29" x14ac:dyDescent="0.3">
      <c r="A763" s="69" t="s">
        <v>201</v>
      </c>
      <c r="B763" s="138">
        <v>72.599999999999994</v>
      </c>
      <c r="C763" s="137">
        <v>5.7720000000000002</v>
      </c>
      <c r="D763" s="137">
        <f>VLOOKUP(A763,'31.03ЛК ПОКАЗ'!$B$15:$J$1504,9,0)</f>
        <v>9.1980000000000004</v>
      </c>
      <c r="E763" s="137">
        <f>D763</f>
        <v>9.1980000000000004</v>
      </c>
      <c r="F763" s="137">
        <f>E763-C763</f>
        <v>3.4260000000000002</v>
      </c>
      <c r="G763" s="137">
        <f>B763</f>
        <v>72.599999999999994</v>
      </c>
      <c r="H763" s="137"/>
      <c r="I763" s="137">
        <f t="shared" si="323"/>
        <v>3.4260000000000002</v>
      </c>
      <c r="J763" s="137">
        <f t="shared" si="322"/>
        <v>9.1980000000000004</v>
      </c>
      <c r="K763" s="137"/>
      <c r="L763" s="137">
        <f>VLOOKUP(A763,'Показ 16.11'!$B$2:$D$742,3,0)</f>
        <v>10.878</v>
      </c>
      <c r="M763" s="137" t="str">
        <f>VLOOKUP(A763,'31.12ЛК ПОКАЗ'!$B$15:$H$1504,7,0)</f>
        <v>-</v>
      </c>
      <c r="N763" s="137">
        <f>VLOOKUP(A763,'Показ 31.12'!$B$2:$D$742,3,0)</f>
        <v>11.531000000000001</v>
      </c>
      <c r="O763" s="137">
        <f>N763</f>
        <v>11.531000000000001</v>
      </c>
      <c r="P763" s="137">
        <f t="shared" si="340"/>
        <v>0.65300000000000047</v>
      </c>
      <c r="Q763" s="137">
        <f t="shared" si="341"/>
        <v>72.599999999999994</v>
      </c>
      <c r="R763" s="137"/>
      <c r="S763" s="137">
        <f t="shared" si="324"/>
        <v>0.65300000000000047</v>
      </c>
      <c r="T763" s="137">
        <f t="shared" si="342"/>
        <v>11.531000000000001</v>
      </c>
      <c r="U763" s="75"/>
      <c r="W763" s="27"/>
      <c r="X763">
        <f>VLOOKUP(A763,РАСЧЕТ!B:S,18,0)</f>
        <v>3.4260000000000002</v>
      </c>
      <c r="Y763" s="27">
        <f t="shared" si="325"/>
        <v>0</v>
      </c>
      <c r="AB763" s="27">
        <f t="shared" ref="AB763:AB764" si="344">J763</f>
        <v>9.1980000000000004</v>
      </c>
      <c r="AC763" s="27">
        <f t="shared" si="343"/>
        <v>11.531000000000001</v>
      </c>
    </row>
    <row r="764" spans="1:29" s="157" customFormat="1" x14ac:dyDescent="0.3">
      <c r="A764" s="153" t="s">
        <v>330</v>
      </c>
      <c r="B764" s="154">
        <v>57.1</v>
      </c>
      <c r="C764" s="155">
        <v>4.4960000000000004</v>
      </c>
      <c r="D764" s="155">
        <f>VLOOKUP(A764,'31.03ЛК ПОКАЗ'!$B$15:$J$1504,9,0)</f>
        <v>4.96</v>
      </c>
      <c r="E764" s="155">
        <f>D764</f>
        <v>4.96</v>
      </c>
      <c r="F764" s="155">
        <f>E764-C764</f>
        <v>0.46399999999999952</v>
      </c>
      <c r="G764" s="155">
        <f>B764</f>
        <v>57.1</v>
      </c>
      <c r="H764" s="155"/>
      <c r="I764" s="137">
        <f t="shared" si="323"/>
        <v>0.46399999999999952</v>
      </c>
      <c r="J764" s="155">
        <f t="shared" si="322"/>
        <v>4.96</v>
      </c>
      <c r="K764" s="155"/>
      <c r="L764" s="155">
        <v>4.96</v>
      </c>
      <c r="M764" s="155">
        <f>VLOOKUP(A764,'31.12ЛК ПОКАЗ'!$B$15:$H$1504,7,0)</f>
        <v>4.96</v>
      </c>
      <c r="N764" s="155">
        <f>VLOOKUP(A764,'Показ 31.12'!$B$2:$D$742,3,0)</f>
        <v>12.335000000000001</v>
      </c>
      <c r="O764" s="155">
        <f>M764</f>
        <v>4.96</v>
      </c>
      <c r="P764" s="155">
        <f t="shared" si="340"/>
        <v>0</v>
      </c>
      <c r="Q764" s="155">
        <f t="shared" si="341"/>
        <v>57.1</v>
      </c>
      <c r="R764" s="155"/>
      <c r="S764" s="137">
        <f t="shared" si="324"/>
        <v>0</v>
      </c>
      <c r="T764" s="155">
        <f t="shared" si="342"/>
        <v>4.96</v>
      </c>
      <c r="U764" s="156"/>
      <c r="W764" s="155"/>
      <c r="X764">
        <f>VLOOKUP(A764,РАСЧЕТ!B:S,18,0)</f>
        <v>0.46399999999999952</v>
      </c>
      <c r="Y764" s="27">
        <f t="shared" si="325"/>
        <v>0</v>
      </c>
      <c r="AB764" s="27">
        <f t="shared" si="344"/>
        <v>4.96</v>
      </c>
      <c r="AC764" s="27">
        <f t="shared" si="343"/>
        <v>4.96</v>
      </c>
    </row>
    <row r="765" spans="1:29" x14ac:dyDescent="0.3">
      <c r="A765" s="69" t="s">
        <v>328</v>
      </c>
      <c r="B765" s="138">
        <v>33.1</v>
      </c>
      <c r="C765" s="137">
        <v>4.8040000000000003</v>
      </c>
      <c r="D765" s="137"/>
      <c r="E765" s="137"/>
      <c r="F765" s="137"/>
      <c r="G765" s="137"/>
      <c r="H765" s="137">
        <f>B765*$H$797</f>
        <v>1.0594860323258939</v>
      </c>
      <c r="I765" s="137">
        <f t="shared" si="323"/>
        <v>1.0594860323258939</v>
      </c>
      <c r="J765" s="137">
        <f t="shared" si="322"/>
        <v>5.8634860323258939</v>
      </c>
      <c r="K765" s="137"/>
      <c r="L765" s="137">
        <f>VLOOKUP(A765,'Показ 16.11'!$B$2:$D$742,3,0)</f>
        <v>7.5819999999999999</v>
      </c>
      <c r="M765" s="137" t="str">
        <f>VLOOKUP(A765,'31.12ЛК ПОКАЗ'!$B$15:$H$1504,7,0)</f>
        <v>-</v>
      </c>
      <c r="N765" s="137">
        <f>VLOOKUP(A765,'Показ 31.12'!$B$2:$D$742,3,0)</f>
        <v>8.0370000000000008</v>
      </c>
      <c r="O765" s="137">
        <f>N765</f>
        <v>8.0370000000000008</v>
      </c>
      <c r="P765" s="137">
        <f t="shared" si="340"/>
        <v>0.45500000000000096</v>
      </c>
      <c r="Q765" s="137">
        <f t="shared" si="341"/>
        <v>33.1</v>
      </c>
      <c r="R765" s="137"/>
      <c r="S765" s="137">
        <f t="shared" si="324"/>
        <v>0.45500000000000096</v>
      </c>
      <c r="T765" s="137">
        <f t="shared" si="342"/>
        <v>8.0370000000000008</v>
      </c>
      <c r="U765" s="75"/>
      <c r="W765" s="27"/>
      <c r="X765">
        <f>VLOOKUP(A765,РАСЧЕТ!B:S,18,0)</f>
        <v>1.0594860323258939</v>
      </c>
      <c r="Y765" s="27">
        <f t="shared" si="325"/>
        <v>0</v>
      </c>
      <c r="AB765" t="s">
        <v>4007</v>
      </c>
      <c r="AC765" s="27">
        <f t="shared" si="343"/>
        <v>8.0370000000000008</v>
      </c>
    </row>
    <row r="766" spans="1:29" x14ac:dyDescent="0.3">
      <c r="A766" s="69" t="s">
        <v>353</v>
      </c>
      <c r="B766" s="138">
        <v>33.1</v>
      </c>
      <c r="C766" s="137">
        <v>3.3530000000000002</v>
      </c>
      <c r="D766" s="137">
        <f>VLOOKUP(A766,'31.03ЛК ПОКАЗ'!$B$15:$J$1504,9,0)</f>
        <v>3.3530000000000002</v>
      </c>
      <c r="E766" s="137">
        <f>D766</f>
        <v>3.3530000000000002</v>
      </c>
      <c r="F766" s="137">
        <f>E766-C766</f>
        <v>0</v>
      </c>
      <c r="G766" s="137">
        <f>B766</f>
        <v>33.1</v>
      </c>
      <c r="H766" s="137"/>
      <c r="I766" s="137">
        <f t="shared" si="323"/>
        <v>0</v>
      </c>
      <c r="J766" s="137">
        <f t="shared" si="322"/>
        <v>3.3530000000000002</v>
      </c>
      <c r="K766" s="137"/>
      <c r="L766" s="137">
        <f>VLOOKUP(A766,'Показ 16.11'!$B$2:$D$742,3,0)</f>
        <v>3.3530000000000002</v>
      </c>
      <c r="M766" s="137">
        <f>VLOOKUP(A766,'31.12ЛК ПОКАЗ'!$B$15:$H$1504,7,0)</f>
        <v>3.3530000000000002</v>
      </c>
      <c r="N766" s="137">
        <f>VLOOKUP(A766,'Показ 31.12'!$B$2:$D$742,3,0)</f>
        <v>3.5539999999999998</v>
      </c>
      <c r="O766" s="137">
        <f>M766</f>
        <v>3.3530000000000002</v>
      </c>
      <c r="P766" s="137">
        <f t="shared" si="340"/>
        <v>0</v>
      </c>
      <c r="Q766" s="137">
        <f t="shared" si="341"/>
        <v>33.1</v>
      </c>
      <c r="R766" s="137"/>
      <c r="S766" s="137">
        <f t="shared" si="324"/>
        <v>0</v>
      </c>
      <c r="T766" s="137">
        <f t="shared" si="342"/>
        <v>3.3530000000000002</v>
      </c>
      <c r="U766" s="75"/>
      <c r="W766" s="27"/>
      <c r="X766">
        <f>VLOOKUP(A766,РАСЧЕТ!B:S,18,0)</f>
        <v>0</v>
      </c>
      <c r="Y766" s="27">
        <f t="shared" si="325"/>
        <v>0</v>
      </c>
      <c r="AB766" s="27">
        <f t="shared" ref="AB766:AB767" si="345">J766</f>
        <v>3.3530000000000002</v>
      </c>
      <c r="AC766" s="27">
        <f t="shared" si="343"/>
        <v>3.3530000000000002</v>
      </c>
    </row>
    <row r="767" spans="1:29" x14ac:dyDescent="0.3">
      <c r="A767" s="69" t="s">
        <v>241</v>
      </c>
      <c r="B767" s="138">
        <v>36.700000000000003</v>
      </c>
      <c r="C767" s="137">
        <v>9.0649999999999995</v>
      </c>
      <c r="D767" s="137">
        <f>VLOOKUP(A767,'31.03ЛК ПОКАЗ'!$B$15:$J$1504,9,0)</f>
        <v>10.401</v>
      </c>
      <c r="E767" s="137">
        <f>D767</f>
        <v>10.401</v>
      </c>
      <c r="F767" s="137">
        <f>E767-C767</f>
        <v>1.3360000000000003</v>
      </c>
      <c r="G767" s="137">
        <f>B767</f>
        <v>36.700000000000003</v>
      </c>
      <c r="H767" s="137"/>
      <c r="I767" s="137">
        <f t="shared" si="323"/>
        <v>1.3360000000000003</v>
      </c>
      <c r="J767" s="137">
        <f t="shared" si="322"/>
        <v>10.401</v>
      </c>
      <c r="K767" s="137"/>
      <c r="L767" s="137">
        <f>VLOOKUP(A767,'Показ 16.11'!$B$2:$D$742,3,0)</f>
        <v>11.234999999999999</v>
      </c>
      <c r="M767" s="137">
        <f>VLOOKUP(A767,'31.12ЛК ПОКАЗ'!$B$15:$H$1504,7,0)</f>
        <v>11.435</v>
      </c>
      <c r="N767" s="137">
        <f>VLOOKUP(A767,'Показ 31.12'!$B$2:$D$742,3,0)</f>
        <v>11.909000000000001</v>
      </c>
      <c r="O767" s="137">
        <f>M767</f>
        <v>11.435</v>
      </c>
      <c r="P767" s="137">
        <f t="shared" si="340"/>
        <v>0.20000000000000107</v>
      </c>
      <c r="Q767" s="137">
        <f t="shared" si="341"/>
        <v>36.700000000000003</v>
      </c>
      <c r="R767" s="137"/>
      <c r="S767" s="137">
        <f t="shared" si="324"/>
        <v>0.20000000000000107</v>
      </c>
      <c r="T767" s="137">
        <f t="shared" si="342"/>
        <v>11.435</v>
      </c>
      <c r="U767" s="75"/>
      <c r="W767" s="27"/>
      <c r="X767">
        <f>VLOOKUP(A767,РАСЧЕТ!B:S,18,0)</f>
        <v>1.3360000000000003</v>
      </c>
      <c r="Y767" s="27">
        <f t="shared" si="325"/>
        <v>0</v>
      </c>
      <c r="AB767" s="27">
        <f t="shared" si="345"/>
        <v>10.401</v>
      </c>
      <c r="AC767" s="27">
        <f t="shared" si="343"/>
        <v>11.435</v>
      </c>
    </row>
    <row r="768" spans="1:29" x14ac:dyDescent="0.3">
      <c r="A768" s="69" t="s">
        <v>337</v>
      </c>
      <c r="B768" s="138">
        <v>33.1</v>
      </c>
      <c r="C768" s="137">
        <v>7.798</v>
      </c>
      <c r="D768" s="137"/>
      <c r="E768" s="137"/>
      <c r="F768" s="137"/>
      <c r="G768" s="137"/>
      <c r="H768" s="137">
        <f>B768*$H$797</f>
        <v>1.0594860323258939</v>
      </c>
      <c r="I768" s="137">
        <f t="shared" si="323"/>
        <v>1.0594860323258939</v>
      </c>
      <c r="J768" s="137">
        <f t="shared" si="322"/>
        <v>8.8574860323258946</v>
      </c>
      <c r="K768" s="137"/>
      <c r="L768" s="137">
        <f>VLOOKUP(A768,'Показ 16.11'!$B$2:$D$742,3,0)</f>
        <v>10.724</v>
      </c>
      <c r="M768" s="137" t="str">
        <f>VLOOKUP(A768,'31.12ЛК ПОКАЗ'!$B$15:$H$1504,7,0)</f>
        <v>-</v>
      </c>
      <c r="N768" s="137">
        <f>VLOOKUP(A768,'Показ 31.12'!$B$2:$D$742,3,0)</f>
        <v>11.087999999999999</v>
      </c>
      <c r="O768" s="137">
        <f>N768</f>
        <v>11.087999999999999</v>
      </c>
      <c r="P768" s="137">
        <f t="shared" si="340"/>
        <v>0.36399999999999899</v>
      </c>
      <c r="Q768" s="137">
        <f t="shared" si="341"/>
        <v>33.1</v>
      </c>
      <c r="R768" s="137"/>
      <c r="S768" s="137">
        <f t="shared" si="324"/>
        <v>0.36399999999999899</v>
      </c>
      <c r="T768" s="137">
        <f t="shared" si="342"/>
        <v>11.087999999999999</v>
      </c>
      <c r="U768" s="75"/>
      <c r="W768" s="27"/>
      <c r="X768">
        <f>VLOOKUP(A768,РАСЧЕТ!B:S,18,0)</f>
        <v>1.0594860323258939</v>
      </c>
      <c r="Y768" s="27">
        <f t="shared" si="325"/>
        <v>0</v>
      </c>
      <c r="AB768" t="s">
        <v>4007</v>
      </c>
      <c r="AC768" s="27">
        <f t="shared" si="343"/>
        <v>11.087999999999999</v>
      </c>
    </row>
    <row r="769" spans="1:29" x14ac:dyDescent="0.3">
      <c r="A769" s="69" t="s">
        <v>237</v>
      </c>
      <c r="B769" s="138">
        <v>78.400000000000006</v>
      </c>
      <c r="C769" s="137">
        <v>15.442</v>
      </c>
      <c r="D769" s="137"/>
      <c r="E769" s="137"/>
      <c r="F769" s="137"/>
      <c r="G769" s="137"/>
      <c r="H769" s="137">
        <f>B769*$H$797</f>
        <v>2.5094774904637491</v>
      </c>
      <c r="I769" s="137">
        <f t="shared" si="323"/>
        <v>2.5094774904637491</v>
      </c>
      <c r="J769" s="137">
        <f t="shared" si="322"/>
        <v>17.951477490463748</v>
      </c>
      <c r="K769" s="137"/>
      <c r="L769" s="137">
        <f>VLOOKUP(A769,'Показ 16.11'!$B$2:$D$742,3,0)</f>
        <v>23.545000000000002</v>
      </c>
      <c r="M769" s="137" t="str">
        <f>VLOOKUP(A769,'31.12ЛК ПОКАЗ'!$B$15:$H$1504,7,0)</f>
        <v>-</v>
      </c>
      <c r="N769" s="137">
        <f>VLOOKUP(A769,'Показ 31.12'!$B$2:$D$742,3,0)</f>
        <v>24.957999999999998</v>
      </c>
      <c r="O769" s="137">
        <f>N769</f>
        <v>24.957999999999998</v>
      </c>
      <c r="P769" s="137">
        <f t="shared" si="340"/>
        <v>1.4129999999999967</v>
      </c>
      <c r="Q769" s="137">
        <f t="shared" si="341"/>
        <v>78.400000000000006</v>
      </c>
      <c r="R769" s="137"/>
      <c r="S769" s="137">
        <f t="shared" si="324"/>
        <v>1.4129999999999967</v>
      </c>
      <c r="T769" s="137">
        <f t="shared" si="342"/>
        <v>24.957999999999998</v>
      </c>
      <c r="U769" s="75"/>
      <c r="W769" s="27"/>
      <c r="X769">
        <f>VLOOKUP(A769,РАСЧЕТ!B:S,18,0)</f>
        <v>2.5094774904637491</v>
      </c>
      <c r="Y769" s="27">
        <f t="shared" si="325"/>
        <v>0</v>
      </c>
      <c r="AB769" t="s">
        <v>4007</v>
      </c>
      <c r="AC769" s="27">
        <f t="shared" si="343"/>
        <v>24.957999999999998</v>
      </c>
    </row>
    <row r="770" spans="1:29" x14ac:dyDescent="0.3">
      <c r="A770" s="69" t="s">
        <v>178</v>
      </c>
      <c r="B770" s="138">
        <v>72.599999999999994</v>
      </c>
      <c r="C770" s="137">
        <v>26.948</v>
      </c>
      <c r="D770" s="137"/>
      <c r="E770" s="137"/>
      <c r="F770" s="137"/>
      <c r="G770" s="137"/>
      <c r="H770" s="137">
        <f>B770*$H$797</f>
        <v>2.323827369995767</v>
      </c>
      <c r="I770" s="137">
        <f t="shared" si="323"/>
        <v>2.323827369995767</v>
      </c>
      <c r="J770" s="137">
        <f t="shared" ref="J770:J795" si="346">C770+I770</f>
        <v>29.271827369995769</v>
      </c>
      <c r="K770" s="137"/>
      <c r="L770" s="137">
        <f>VLOOKUP(A770,'Показ 16.11'!$B$2:$D$742,3,0)</f>
        <v>36.871000000000002</v>
      </c>
      <c r="M770" s="137" t="str">
        <f>VLOOKUP(A770,'31.12ЛК ПОКАЗ'!$B$15:$H$1504,7,0)</f>
        <v>-</v>
      </c>
      <c r="N770" s="137">
        <f>VLOOKUP(A770,'Показ 31.12'!$B$2:$D$742,3,0)</f>
        <v>39.082999999999998</v>
      </c>
      <c r="O770" s="137">
        <f>N770</f>
        <v>39.082999999999998</v>
      </c>
      <c r="P770" s="137">
        <f t="shared" si="340"/>
        <v>2.2119999999999962</v>
      </c>
      <c r="Q770" s="137">
        <f t="shared" si="341"/>
        <v>72.599999999999994</v>
      </c>
      <c r="R770" s="137"/>
      <c r="S770" s="137">
        <f t="shared" si="324"/>
        <v>2.2119999999999962</v>
      </c>
      <c r="T770" s="137">
        <f t="shared" si="342"/>
        <v>39.082999999999998</v>
      </c>
      <c r="U770" s="75"/>
      <c r="W770" s="27"/>
      <c r="X770">
        <f>VLOOKUP(A770,РАСЧЕТ!B:S,18,0)</f>
        <v>2.323827369995767</v>
      </c>
      <c r="Y770" s="27">
        <f t="shared" si="325"/>
        <v>0</v>
      </c>
      <c r="AB770" t="s">
        <v>4007</v>
      </c>
      <c r="AC770" s="27">
        <f t="shared" si="343"/>
        <v>39.082999999999998</v>
      </c>
    </row>
    <row r="771" spans="1:29" x14ac:dyDescent="0.3">
      <c r="A771" s="69" t="s">
        <v>265</v>
      </c>
      <c r="B771" s="138">
        <v>57.1</v>
      </c>
      <c r="C771" s="137">
        <v>11.314</v>
      </c>
      <c r="D771" s="137"/>
      <c r="E771" s="137"/>
      <c r="F771" s="137"/>
      <c r="G771" s="137"/>
      <c r="H771" s="137">
        <f>B771*$H$797</f>
        <v>1.827693427365817</v>
      </c>
      <c r="I771" s="137">
        <f t="shared" ref="I771:I795" si="347">F771+H771</f>
        <v>1.827693427365817</v>
      </c>
      <c r="J771" s="137">
        <f t="shared" si="346"/>
        <v>13.141693427365817</v>
      </c>
      <c r="K771" s="137"/>
      <c r="L771" s="137">
        <f>VLOOKUP(A771,'Показ 16.11'!$B$2:$D$742,3,0)</f>
        <v>14.576000000000001</v>
      </c>
      <c r="M771" s="137" t="str">
        <f>VLOOKUP(A771,'31.12ЛК ПОКАЗ'!$B$15:$H$1504,7,0)</f>
        <v>-</v>
      </c>
      <c r="N771" s="137">
        <f>VLOOKUP(A771,'Показ 31.12'!$B$2:$D$742,3,0)</f>
        <v>15.451000000000001</v>
      </c>
      <c r="O771" s="137">
        <f>N771</f>
        <v>15.451000000000001</v>
      </c>
      <c r="P771" s="137">
        <f t="shared" si="340"/>
        <v>0.875</v>
      </c>
      <c r="Q771" s="137">
        <f t="shared" si="341"/>
        <v>57.1</v>
      </c>
      <c r="R771" s="137"/>
      <c r="S771" s="137">
        <f t="shared" ref="S771:S795" si="348">P771+R771</f>
        <v>0.875</v>
      </c>
      <c r="T771" s="137">
        <f t="shared" si="342"/>
        <v>15.451000000000001</v>
      </c>
      <c r="U771" s="75"/>
      <c r="W771" s="27"/>
      <c r="X771">
        <f>VLOOKUP(A771,РАСЧЕТ!B:S,18,0)</f>
        <v>1.827693427365817</v>
      </c>
      <c r="Y771" s="27">
        <f t="shared" ref="Y771:Y795" si="349">X771-I771</f>
        <v>0</v>
      </c>
      <c r="AB771" t="s">
        <v>4007</v>
      </c>
      <c r="AC771" s="27">
        <f t="shared" si="343"/>
        <v>15.451000000000001</v>
      </c>
    </row>
    <row r="772" spans="1:29" s="157" customFormat="1" x14ac:dyDescent="0.3">
      <c r="A772" s="153" t="s">
        <v>296</v>
      </c>
      <c r="B772" s="154">
        <v>33.1</v>
      </c>
      <c r="C772" s="155">
        <v>0.62899999999999923</v>
      </c>
      <c r="D772" s="155">
        <v>0.62899999999999923</v>
      </c>
      <c r="E772" s="155">
        <f>D772</f>
        <v>0.62899999999999923</v>
      </c>
      <c r="F772" s="155">
        <f>E772-C772</f>
        <v>0</v>
      </c>
      <c r="G772" s="155">
        <f>B772</f>
        <v>33.1</v>
      </c>
      <c r="H772" s="155"/>
      <c r="I772" s="137">
        <f t="shared" si="347"/>
        <v>0</v>
      </c>
      <c r="J772" s="155">
        <f t="shared" si="346"/>
        <v>0.62899999999999923</v>
      </c>
      <c r="K772" s="155"/>
      <c r="L772" s="155">
        <v>0.62899999999999923</v>
      </c>
      <c r="M772" s="155">
        <v>0.62899999999999923</v>
      </c>
      <c r="N772" s="155">
        <f>VLOOKUP(A772,'Показ 31.12'!$B$2:$D$742,3,0)</f>
        <v>11.096</v>
      </c>
      <c r="O772" s="155">
        <f>M772</f>
        <v>0.62899999999999923</v>
      </c>
      <c r="P772" s="155">
        <f t="shared" si="340"/>
        <v>0</v>
      </c>
      <c r="Q772" s="155">
        <f t="shared" si="341"/>
        <v>33.1</v>
      </c>
      <c r="R772" s="155"/>
      <c r="S772" s="137">
        <f t="shared" si="348"/>
        <v>0</v>
      </c>
      <c r="T772" s="155">
        <f t="shared" si="342"/>
        <v>0.62899999999999923</v>
      </c>
      <c r="U772" s="156"/>
      <c r="W772" s="155"/>
      <c r="X772">
        <f>VLOOKUP(A772,РАСЧЕТ!B:S,18,0)</f>
        <v>0</v>
      </c>
      <c r="Y772" s="27">
        <f t="shared" si="349"/>
        <v>0</v>
      </c>
      <c r="AB772" s="27">
        <f t="shared" ref="AB772:AB774" si="350">J772</f>
        <v>0.62899999999999923</v>
      </c>
      <c r="AC772" s="27">
        <f t="shared" si="343"/>
        <v>0.62899999999999923</v>
      </c>
    </row>
    <row r="773" spans="1:29" x14ac:dyDescent="0.3">
      <c r="A773" s="69" t="s">
        <v>203</v>
      </c>
      <c r="B773" s="138">
        <v>33.1</v>
      </c>
      <c r="C773" s="137">
        <v>7.1280000000000001</v>
      </c>
      <c r="D773" s="137">
        <f>VLOOKUP(A773,'31.03ЛК ПОКАЗ'!$B$15:$J$1504,9,0)</f>
        <v>8.8829999999999991</v>
      </c>
      <c r="E773" s="137">
        <f>D773</f>
        <v>8.8829999999999991</v>
      </c>
      <c r="F773" s="137">
        <f>E773-C773</f>
        <v>1.754999999999999</v>
      </c>
      <c r="G773" s="137">
        <f>B773</f>
        <v>33.1</v>
      </c>
      <c r="H773" s="137"/>
      <c r="I773" s="137">
        <f t="shared" si="347"/>
        <v>1.754999999999999</v>
      </c>
      <c r="J773" s="137">
        <f t="shared" si="346"/>
        <v>8.8829999999999991</v>
      </c>
      <c r="K773" s="137"/>
      <c r="L773" s="137">
        <f>VLOOKUP(A773,'Показ 16.11'!$B$2:$D$742,3,0)</f>
        <v>9.9770000000000003</v>
      </c>
      <c r="M773" s="137">
        <f>VLOOKUP(A773,'31.12ЛК ПОКАЗ'!$B$15:$H$1504,7,0)</f>
        <v>10.257</v>
      </c>
      <c r="N773" s="137">
        <f>VLOOKUP(A773,'Показ 31.12'!$B$2:$D$742,3,0)</f>
        <v>10.576000000000001</v>
      </c>
      <c r="O773" s="137">
        <f>M773</f>
        <v>10.257</v>
      </c>
      <c r="P773" s="137">
        <f t="shared" si="340"/>
        <v>0.27999999999999936</v>
      </c>
      <c r="Q773" s="137">
        <f t="shared" si="341"/>
        <v>33.1</v>
      </c>
      <c r="R773" s="137"/>
      <c r="S773" s="137">
        <f t="shared" si="348"/>
        <v>0.27999999999999936</v>
      </c>
      <c r="T773" s="137">
        <f t="shared" si="342"/>
        <v>10.257</v>
      </c>
      <c r="U773" s="75"/>
      <c r="W773" s="27"/>
      <c r="X773">
        <f>VLOOKUP(A773,РАСЧЕТ!B:S,18,0)</f>
        <v>1.754999999999999</v>
      </c>
      <c r="Y773" s="27">
        <f t="shared" si="349"/>
        <v>0</v>
      </c>
      <c r="AB773" s="27">
        <f t="shared" si="350"/>
        <v>8.8829999999999991</v>
      </c>
      <c r="AC773" s="27">
        <f t="shared" si="343"/>
        <v>10.257</v>
      </c>
    </row>
    <row r="774" spans="1:29" s="157" customFormat="1" x14ac:dyDescent="0.3">
      <c r="A774" s="153" t="s">
        <v>264</v>
      </c>
      <c r="B774" s="154">
        <v>36.700000000000003</v>
      </c>
      <c r="C774" s="155">
        <v>3.7529999999999997</v>
      </c>
      <c r="D774" s="155">
        <v>3.7529999999999997</v>
      </c>
      <c r="E774" s="155">
        <f>D774</f>
        <v>3.7529999999999997</v>
      </c>
      <c r="F774" s="155">
        <f>E774-C774</f>
        <v>0</v>
      </c>
      <c r="G774" s="155">
        <f>B774</f>
        <v>36.700000000000003</v>
      </c>
      <c r="H774" s="155"/>
      <c r="I774" s="137">
        <f t="shared" si="347"/>
        <v>0</v>
      </c>
      <c r="J774" s="155">
        <f t="shared" si="346"/>
        <v>3.7529999999999997</v>
      </c>
      <c r="K774" s="155"/>
      <c r="L774" s="155">
        <v>3.7529999999999997</v>
      </c>
      <c r="M774" s="155">
        <v>3.7529999999999997</v>
      </c>
      <c r="N774" s="155">
        <f>VLOOKUP(A774,'Показ 31.12'!$B$2:$D$742,3,0)</f>
        <v>12.201000000000001</v>
      </c>
      <c r="O774" s="155">
        <f>M774</f>
        <v>3.7529999999999997</v>
      </c>
      <c r="P774" s="155">
        <f t="shared" si="340"/>
        <v>0</v>
      </c>
      <c r="Q774" s="155">
        <f t="shared" si="341"/>
        <v>36.700000000000003</v>
      </c>
      <c r="R774" s="155"/>
      <c r="S774" s="137">
        <f t="shared" si="348"/>
        <v>0</v>
      </c>
      <c r="T774" s="155">
        <f t="shared" si="342"/>
        <v>3.7529999999999997</v>
      </c>
      <c r="U774" s="156"/>
      <c r="W774" s="155"/>
      <c r="X774">
        <f>VLOOKUP(A774,РАСЧЕТ!B:S,18,0)</f>
        <v>0</v>
      </c>
      <c r="Y774" s="27">
        <f t="shared" si="349"/>
        <v>0</v>
      </c>
      <c r="AB774" s="27">
        <f t="shared" si="350"/>
        <v>3.7529999999999997</v>
      </c>
      <c r="AC774" s="27">
        <f t="shared" si="343"/>
        <v>3.7529999999999997</v>
      </c>
    </row>
    <row r="775" spans="1:29" x14ac:dyDescent="0.3">
      <c r="A775" s="69" t="s">
        <v>345</v>
      </c>
      <c r="B775" s="138">
        <v>78.400000000000006</v>
      </c>
      <c r="C775" s="137">
        <v>4.742</v>
      </c>
      <c r="D775" s="137"/>
      <c r="E775" s="137"/>
      <c r="F775" s="137"/>
      <c r="G775" s="137"/>
      <c r="H775" s="137">
        <f>B775*$H$797</f>
        <v>2.5094774904637491</v>
      </c>
      <c r="I775" s="137">
        <f t="shared" si="347"/>
        <v>2.5094774904637491</v>
      </c>
      <c r="J775" s="137">
        <f t="shared" si="346"/>
        <v>7.2514774904637491</v>
      </c>
      <c r="K775" s="137"/>
      <c r="L775" s="137">
        <f>VLOOKUP(A775,'Показ 16.11'!$B$2:$D$742,3,0)</f>
        <v>4.742</v>
      </c>
      <c r="M775" s="137" t="str">
        <f>VLOOKUP(A775,'31.12ЛК ПОКАЗ'!$B$15:$H$1504,7,0)</f>
        <v>-</v>
      </c>
      <c r="N775" s="137">
        <f>VLOOKUP(A775,'Показ 31.12'!$B$2:$D$742,3,0)</f>
        <v>5.0270000000000001</v>
      </c>
      <c r="O775" s="137">
        <f>N775</f>
        <v>5.0270000000000001</v>
      </c>
      <c r="P775" s="137">
        <f t="shared" si="340"/>
        <v>0.28500000000000014</v>
      </c>
      <c r="Q775" s="137">
        <f t="shared" si="341"/>
        <v>78.400000000000006</v>
      </c>
      <c r="R775" s="137"/>
      <c r="S775" s="137">
        <f t="shared" si="348"/>
        <v>0.28500000000000014</v>
      </c>
      <c r="T775" s="137">
        <f t="shared" si="342"/>
        <v>5.0270000000000001</v>
      </c>
      <c r="U775" s="75"/>
      <c r="W775" s="27"/>
      <c r="X775">
        <f>VLOOKUP(A775,РАСЧЕТ!B:S,18,0)</f>
        <v>2.5094774904637491</v>
      </c>
      <c r="Y775" s="27">
        <f t="shared" si="349"/>
        <v>0</v>
      </c>
      <c r="AB775" t="s">
        <v>4007</v>
      </c>
      <c r="AC775" s="27">
        <f t="shared" si="343"/>
        <v>5.0270000000000001</v>
      </c>
    </row>
    <row r="776" spans="1:29" x14ac:dyDescent="0.3">
      <c r="A776" s="69" t="s">
        <v>336</v>
      </c>
      <c r="B776" s="138">
        <v>72.599999999999994</v>
      </c>
      <c r="C776" s="137">
        <v>1.4470000000000001</v>
      </c>
      <c r="D776" s="137">
        <f>VLOOKUP(A776,'31.03ЛК ПОКАЗ'!$B$15:$J$1504,9,0)</f>
        <v>1.4470000000000001</v>
      </c>
      <c r="E776" s="137">
        <f>D776</f>
        <v>1.4470000000000001</v>
      </c>
      <c r="F776" s="137">
        <f>E776-C776</f>
        <v>0</v>
      </c>
      <c r="G776" s="137">
        <f>B776</f>
        <v>72.599999999999994</v>
      </c>
      <c r="H776" s="137"/>
      <c r="I776" s="137">
        <f t="shared" si="347"/>
        <v>0</v>
      </c>
      <c r="J776" s="137">
        <f t="shared" si="346"/>
        <v>1.4470000000000001</v>
      </c>
      <c r="K776" s="137"/>
      <c r="L776" s="137">
        <f>VLOOKUP(A776,'Показ 16.11'!$B$2:$D$742,3,0)</f>
        <v>1.4470000000000001</v>
      </c>
      <c r="M776" s="137">
        <f>VLOOKUP(A776,'31.12ЛК ПОКАЗ'!$B$15:$H$1504,7,0)</f>
        <v>1.4470000000000001</v>
      </c>
      <c r="N776" s="137">
        <f>VLOOKUP(A776,'Показ 31.12'!$B$2:$D$742,3,0)</f>
        <v>1.534</v>
      </c>
      <c r="O776" s="137">
        <f>M776</f>
        <v>1.4470000000000001</v>
      </c>
      <c r="P776" s="137">
        <f t="shared" si="340"/>
        <v>0</v>
      </c>
      <c r="Q776" s="137">
        <f t="shared" si="341"/>
        <v>72.599999999999994</v>
      </c>
      <c r="R776" s="137"/>
      <c r="S776" s="137">
        <f t="shared" si="348"/>
        <v>0</v>
      </c>
      <c r="T776" s="137">
        <f t="shared" si="342"/>
        <v>1.4470000000000001</v>
      </c>
      <c r="U776" s="75"/>
      <c r="W776" s="27"/>
      <c r="X776">
        <f>VLOOKUP(A776,РАСЧЕТ!B:S,18,0)</f>
        <v>0</v>
      </c>
      <c r="Y776" s="27">
        <f t="shared" si="349"/>
        <v>0</v>
      </c>
      <c r="AB776" s="27">
        <f t="shared" ref="AB776:AB777" si="351">J776</f>
        <v>1.4470000000000001</v>
      </c>
      <c r="AC776" s="27">
        <f t="shared" si="343"/>
        <v>1.4470000000000001</v>
      </c>
    </row>
    <row r="777" spans="1:29" x14ac:dyDescent="0.3">
      <c r="A777" s="69" t="s">
        <v>343</v>
      </c>
      <c r="B777" s="138">
        <v>57.1</v>
      </c>
      <c r="C777" s="137">
        <v>13.278</v>
      </c>
      <c r="D777" s="137">
        <f>VLOOKUP(A777,'31.03ЛК ПОКАЗ'!$B$15:$J$1504,9,0)</f>
        <v>16.396999999999998</v>
      </c>
      <c r="E777" s="137">
        <f>D777</f>
        <v>16.396999999999998</v>
      </c>
      <c r="F777" s="137">
        <f>E777-C777</f>
        <v>3.118999999999998</v>
      </c>
      <c r="G777" s="137">
        <f>B777</f>
        <v>57.1</v>
      </c>
      <c r="H777" s="137"/>
      <c r="I777" s="137">
        <f t="shared" si="347"/>
        <v>3.118999999999998</v>
      </c>
      <c r="J777" s="137">
        <f t="shared" si="346"/>
        <v>16.396999999999998</v>
      </c>
      <c r="K777" s="137"/>
      <c r="L777" s="137">
        <f>VLOOKUP(A777,'Показ 16.11'!$B$2:$D$742,3,0)</f>
        <v>17.866</v>
      </c>
      <c r="M777" s="137" t="str">
        <f>VLOOKUP(A777,'31.12ЛК ПОКАЗ'!$B$15:$H$1504,7,0)</f>
        <v>-</v>
      </c>
      <c r="N777" s="137">
        <f>VLOOKUP(A777,'Показ 31.12'!$B$2:$D$742,3,0)</f>
        <v>18.937999999999999</v>
      </c>
      <c r="O777" s="137">
        <f>N777</f>
        <v>18.937999999999999</v>
      </c>
      <c r="P777" s="137">
        <f t="shared" si="340"/>
        <v>1.0719999999999992</v>
      </c>
      <c r="Q777" s="137">
        <f t="shared" si="341"/>
        <v>57.1</v>
      </c>
      <c r="R777" s="137"/>
      <c r="S777" s="137">
        <f t="shared" si="348"/>
        <v>1.0719999999999992</v>
      </c>
      <c r="T777" s="137">
        <f t="shared" si="342"/>
        <v>18.937999999999999</v>
      </c>
      <c r="U777" s="75"/>
      <c r="W777" s="27"/>
      <c r="X777">
        <f>VLOOKUP(A777,РАСЧЕТ!B:S,18,0)</f>
        <v>3.118999999999998</v>
      </c>
      <c r="Y777" s="27">
        <f t="shared" si="349"/>
        <v>0</v>
      </c>
      <c r="AB777" s="27">
        <f t="shared" si="351"/>
        <v>16.396999999999998</v>
      </c>
      <c r="AC777" s="27">
        <f t="shared" si="343"/>
        <v>18.937999999999999</v>
      </c>
    </row>
    <row r="778" spans="1:29" x14ac:dyDescent="0.3">
      <c r="A778" s="69" t="s">
        <v>350</v>
      </c>
      <c r="B778" s="138">
        <v>33.1</v>
      </c>
      <c r="C778" s="137">
        <v>5.7759999999999998</v>
      </c>
      <c r="D778" s="137"/>
      <c r="E778" s="137"/>
      <c r="F778" s="137"/>
      <c r="G778" s="137"/>
      <c r="H778" s="137">
        <f>B778*$H$797</f>
        <v>1.0594860323258939</v>
      </c>
      <c r="I778" s="137">
        <f t="shared" si="347"/>
        <v>1.0594860323258939</v>
      </c>
      <c r="J778" s="137">
        <f t="shared" si="346"/>
        <v>6.8354860323258935</v>
      </c>
      <c r="K778" s="137"/>
      <c r="L778" s="137">
        <f>VLOOKUP(A778,'Показ 16.11'!$B$2:$D$742,3,0)</f>
        <v>7.09</v>
      </c>
      <c r="M778" s="137" t="str">
        <f>VLOOKUP(A778,'31.12ЛК ПОКАЗ'!$B$15:$H$1504,7,0)</f>
        <v>-</v>
      </c>
      <c r="N778" s="137">
        <f>VLOOKUP(A778,'Показ 31.12'!$B$2:$D$742,3,0)</f>
        <v>7.5149999999999997</v>
      </c>
      <c r="O778" s="137">
        <f>N778</f>
        <v>7.5149999999999997</v>
      </c>
      <c r="P778" s="137">
        <f t="shared" si="340"/>
        <v>0.42499999999999982</v>
      </c>
      <c r="Q778" s="137">
        <f t="shared" si="341"/>
        <v>33.1</v>
      </c>
      <c r="R778" s="137"/>
      <c r="S778" s="137">
        <f t="shared" si="348"/>
        <v>0.42499999999999982</v>
      </c>
      <c r="T778" s="137">
        <f t="shared" si="342"/>
        <v>7.5149999999999997</v>
      </c>
      <c r="U778" s="75"/>
      <c r="W778" s="27"/>
      <c r="X778">
        <f>VLOOKUP(A778,РАСЧЕТ!B:S,18,0)</f>
        <v>1.0594860323258939</v>
      </c>
      <c r="Y778" s="27">
        <f t="shared" si="349"/>
        <v>0</v>
      </c>
      <c r="AB778" t="s">
        <v>4007</v>
      </c>
      <c r="AC778" s="27">
        <f t="shared" si="343"/>
        <v>7.5149999999999997</v>
      </c>
    </row>
    <row r="779" spans="1:29" x14ac:dyDescent="0.3">
      <c r="A779" s="69" t="s">
        <v>1680</v>
      </c>
      <c r="B779" s="138">
        <v>103.7</v>
      </c>
      <c r="C779" s="137">
        <v>39.799999999999997</v>
      </c>
      <c r="D779" s="137">
        <f>VLOOKUP(A779,'31.03ЛК ПОКАЗ'!$B$15:$J$1504,7,0)</f>
        <v>42.6</v>
      </c>
      <c r="E779" s="137">
        <f>D779</f>
        <v>42.6</v>
      </c>
      <c r="F779" s="137">
        <f>E779-C779</f>
        <v>2.8000000000000043</v>
      </c>
      <c r="G779" s="137">
        <f>B779</f>
        <v>103.7</v>
      </c>
      <c r="H779" s="137"/>
      <c r="I779" s="137">
        <f t="shared" si="347"/>
        <v>2.8000000000000043</v>
      </c>
      <c r="J779" s="137">
        <f t="shared" si="346"/>
        <v>42.6</v>
      </c>
      <c r="K779" s="137"/>
      <c r="L779" s="137">
        <f>VLOOKUP(A779,'Показ 16.11'!$B$2:$D$742,3,0)</f>
        <v>50.222999999999999</v>
      </c>
      <c r="M779" s="137" t="str">
        <f>VLOOKUP(A779,'31.12ЛК ПОКАЗ'!$B$15:$H$1504,7,0)</f>
        <v>-</v>
      </c>
      <c r="N779" s="137">
        <f>VLOOKUP(A779,'Показ 31.12'!$B$2:$D$742,3,0)</f>
        <v>53.235999999999997</v>
      </c>
      <c r="O779" s="137">
        <f>N779</f>
        <v>53.235999999999997</v>
      </c>
      <c r="P779" s="137">
        <f t="shared" si="340"/>
        <v>3.0129999999999981</v>
      </c>
      <c r="Q779" s="137">
        <f t="shared" si="341"/>
        <v>103.7</v>
      </c>
      <c r="R779" s="137"/>
      <c r="S779" s="137">
        <f t="shared" si="348"/>
        <v>3.0129999999999981</v>
      </c>
      <c r="T779" s="137">
        <f t="shared" si="342"/>
        <v>53.235999999999997</v>
      </c>
      <c r="U779" s="75"/>
      <c r="W779" s="27"/>
      <c r="X779">
        <f>VLOOKUP(A779,РАСЧЕТ!B:S,18,0)</f>
        <v>2.8000000000000043</v>
      </c>
      <c r="Y779" s="27">
        <f t="shared" si="349"/>
        <v>0</v>
      </c>
      <c r="AB779" s="27">
        <f t="shared" ref="AB779:AB780" si="352">J779</f>
        <v>42.6</v>
      </c>
      <c r="AC779" s="27">
        <f t="shared" si="343"/>
        <v>53.235999999999997</v>
      </c>
    </row>
    <row r="780" spans="1:29" x14ac:dyDescent="0.3">
      <c r="A780" s="69" t="s">
        <v>1618</v>
      </c>
      <c r="B780" s="138">
        <v>128.6</v>
      </c>
      <c r="C780" s="137">
        <v>25.963999999999999</v>
      </c>
      <c r="D780" s="137">
        <f>VLOOKUP(A780,'31.03ЛК ПОКАЗ'!$B$15:$J$1504,7,0)</f>
        <v>30.673999999999999</v>
      </c>
      <c r="E780" s="137">
        <f>D780</f>
        <v>30.673999999999999</v>
      </c>
      <c r="F780" s="137">
        <f>E780-C780</f>
        <v>4.7100000000000009</v>
      </c>
      <c r="G780" s="137">
        <f>B780</f>
        <v>128.6</v>
      </c>
      <c r="H780" s="137"/>
      <c r="I780" s="137">
        <f t="shared" si="347"/>
        <v>4.7100000000000009</v>
      </c>
      <c r="J780" s="137">
        <f t="shared" si="346"/>
        <v>30.673999999999999</v>
      </c>
      <c r="K780" s="137"/>
      <c r="L780" s="137">
        <f>VLOOKUP(A780,'Показ 16.11'!$B$2:$D$742,3,0)</f>
        <v>32.26</v>
      </c>
      <c r="M780" s="137">
        <f>VLOOKUP(A780,'31.12ЛК ПОКАЗ'!$B$15:$H$1504,7,0)</f>
        <v>32.890999999999998</v>
      </c>
      <c r="N780" s="137">
        <f>VLOOKUP(A780,'Показ 31.12'!$B$2:$D$742,3,0)</f>
        <v>34.195999999999998</v>
      </c>
      <c r="O780" s="137">
        <f>N780</f>
        <v>34.195999999999998</v>
      </c>
      <c r="P780" s="137">
        <f t="shared" si="340"/>
        <v>1.9359999999999999</v>
      </c>
      <c r="Q780" s="137">
        <f t="shared" si="341"/>
        <v>128.6</v>
      </c>
      <c r="R780" s="137"/>
      <c r="S780" s="137">
        <f t="shared" si="348"/>
        <v>1.9359999999999999</v>
      </c>
      <c r="T780" s="137">
        <f t="shared" si="342"/>
        <v>34.195999999999998</v>
      </c>
      <c r="U780" s="75"/>
      <c r="W780" s="27"/>
      <c r="X780">
        <f>VLOOKUP(A780,РАСЧЕТ!B:S,18,0)</f>
        <v>4.7100000000000009</v>
      </c>
      <c r="Y780" s="27">
        <f t="shared" si="349"/>
        <v>0</v>
      </c>
      <c r="AB780" s="27">
        <f t="shared" si="352"/>
        <v>30.673999999999999</v>
      </c>
      <c r="AC780" s="27">
        <f t="shared" si="343"/>
        <v>34.195999999999998</v>
      </c>
    </row>
    <row r="781" spans="1:29" x14ac:dyDescent="0.3">
      <c r="A781" s="99" t="s">
        <v>934</v>
      </c>
      <c r="B781" s="138">
        <v>175.1</v>
      </c>
      <c r="C781" s="137">
        <v>6.2162655754061324</v>
      </c>
      <c r="D781" s="137"/>
      <c r="E781" s="137"/>
      <c r="F781" s="137"/>
      <c r="G781" s="137"/>
      <c r="H781" s="137">
        <f>B781*$H$797</f>
        <v>5.6047131196454387</v>
      </c>
      <c r="I781" s="137">
        <f t="shared" si="347"/>
        <v>5.6047131196454387</v>
      </c>
      <c r="J781" s="137">
        <f t="shared" si="346"/>
        <v>11.820978695051572</v>
      </c>
      <c r="K781" s="137"/>
      <c r="L781" s="137"/>
      <c r="M781" s="137"/>
      <c r="N781" s="137"/>
      <c r="O781" s="137"/>
      <c r="P781" s="137"/>
      <c r="Q781" s="137"/>
      <c r="R781" s="137">
        <f>B781*$R$797</f>
        <v>2.464419556271102</v>
      </c>
      <c r="S781" s="137">
        <f t="shared" si="348"/>
        <v>2.464419556271102</v>
      </c>
      <c r="T781" s="137">
        <f>S781+J781</f>
        <v>14.285398251322674</v>
      </c>
      <c r="U781" s="75"/>
      <c r="W781" s="27"/>
      <c r="X781">
        <f>VLOOKUP(A781,РАСЧЕТ!B:S,18,0)</f>
        <v>5.6047131196454387</v>
      </c>
      <c r="Y781" s="27">
        <f t="shared" si="349"/>
        <v>0</v>
      </c>
      <c r="AB781" t="s">
        <v>4007</v>
      </c>
      <c r="AC781" t="s">
        <v>4007</v>
      </c>
    </row>
    <row r="782" spans="1:29" x14ac:dyDescent="0.3">
      <c r="A782" s="69" t="s">
        <v>2120</v>
      </c>
      <c r="B782" s="138">
        <v>122.4</v>
      </c>
      <c r="C782" s="137">
        <v>3.4580000000000002</v>
      </c>
      <c r="D782" s="137">
        <f>VLOOKUP(A782,'31.03ЛК ПОКАЗ'!$B$15:$J$1504,7,0)</f>
        <v>3.4580000000000002</v>
      </c>
      <c r="E782" s="137">
        <f>D782</f>
        <v>3.4580000000000002</v>
      </c>
      <c r="F782" s="137">
        <f>E782-C782</f>
        <v>0</v>
      </c>
      <c r="G782" s="137">
        <f>B782</f>
        <v>122.4</v>
      </c>
      <c r="H782" s="137"/>
      <c r="I782" s="137">
        <f t="shared" si="347"/>
        <v>0</v>
      </c>
      <c r="J782" s="137">
        <f t="shared" si="346"/>
        <v>3.4580000000000002</v>
      </c>
      <c r="K782" s="137"/>
      <c r="L782" s="137">
        <f>VLOOKUP(A782,'Показ 16.11'!$B$2:$D$742,3,0)</f>
        <v>16.620999999999999</v>
      </c>
      <c r="M782" s="137" t="str">
        <f>VLOOKUP(A782,'31.12ЛК ПОКАЗ'!$B$15:$H$1504,7,0)</f>
        <v>-</v>
      </c>
      <c r="N782" s="137">
        <f>VLOOKUP(A782,'Показ 31.12'!$B$2:$D$742,3,0)</f>
        <v>17.617999999999999</v>
      </c>
      <c r="O782" s="137">
        <f>N782</f>
        <v>17.617999999999999</v>
      </c>
      <c r="P782" s="137">
        <f>O782-L782</f>
        <v>0.99699999999999989</v>
      </c>
      <c r="Q782" s="137">
        <f>B782</f>
        <v>122.4</v>
      </c>
      <c r="R782" s="137"/>
      <c r="S782" s="137">
        <f t="shared" si="348"/>
        <v>0.99699999999999989</v>
      </c>
      <c r="T782" s="137">
        <f>L782+S782</f>
        <v>17.617999999999999</v>
      </c>
      <c r="U782" s="75"/>
      <c r="V782">
        <v>3.4580000000000002</v>
      </c>
      <c r="W782" s="27">
        <f>V782-T782</f>
        <v>-14.159999999999998</v>
      </c>
      <c r="X782">
        <f>VLOOKUP(A782,РАСЧЕТ!B:S,18,0)</f>
        <v>0</v>
      </c>
      <c r="Y782" s="27">
        <f t="shared" si="349"/>
        <v>0</v>
      </c>
      <c r="AB782" s="27">
        <f t="shared" ref="AB782:AB783" si="353">J782</f>
        <v>3.4580000000000002</v>
      </c>
      <c r="AC782" s="27">
        <f>T782</f>
        <v>17.617999999999999</v>
      </c>
    </row>
    <row r="783" spans="1:29" x14ac:dyDescent="0.3">
      <c r="A783" s="69" t="s">
        <v>1867</v>
      </c>
      <c r="B783" s="138">
        <v>106.3</v>
      </c>
      <c r="C783" s="137">
        <v>46</v>
      </c>
      <c r="D783" s="137">
        <f>VLOOKUP(A783,'31.03ЛК ПОКАЗ'!$B$15:$J$1504,9,0)</f>
        <v>56</v>
      </c>
      <c r="E783" s="137">
        <f>D783</f>
        <v>56</v>
      </c>
      <c r="F783" s="137">
        <f>E783-C783</f>
        <v>10</v>
      </c>
      <c r="G783" s="137">
        <f>B783</f>
        <v>106.3</v>
      </c>
      <c r="H783" s="137"/>
      <c r="I783" s="137">
        <f t="shared" si="347"/>
        <v>10</v>
      </c>
      <c r="J783" s="137">
        <f t="shared" si="346"/>
        <v>56</v>
      </c>
      <c r="K783" s="137"/>
      <c r="L783" s="137">
        <v>61</v>
      </c>
      <c r="M783" s="137" t="str">
        <f>VLOOKUP(A783,'31.12ЛК ПОКАЗ'!$B$15:$H$1504,7,0)</f>
        <v>-</v>
      </c>
      <c r="N783" s="137"/>
      <c r="O783" s="137"/>
      <c r="P783" s="137"/>
      <c r="Q783" s="137"/>
      <c r="R783" s="137">
        <f>B783*$R$797</f>
        <v>1.4961039339327136</v>
      </c>
      <c r="S783" s="137">
        <f t="shared" si="348"/>
        <v>1.4961039339327136</v>
      </c>
      <c r="T783" s="137">
        <f>L783+S783</f>
        <v>62.496103933932716</v>
      </c>
      <c r="U783" s="75"/>
      <c r="W783" s="27"/>
      <c r="X783">
        <f>VLOOKUP(A783,РАСЧЕТ!B:S,18,0)</f>
        <v>10</v>
      </c>
      <c r="Y783" s="27">
        <f t="shared" si="349"/>
        <v>0</v>
      </c>
      <c r="AB783" s="27">
        <f t="shared" si="353"/>
        <v>56</v>
      </c>
      <c r="AC783" t="s">
        <v>4007</v>
      </c>
    </row>
    <row r="784" spans="1:29" x14ac:dyDescent="0.3">
      <c r="A784" s="69" t="s">
        <v>1567</v>
      </c>
      <c r="B784" s="138">
        <v>60.2</v>
      </c>
      <c r="C784" s="137">
        <v>2.1371741155879453</v>
      </c>
      <c r="D784" s="137"/>
      <c r="E784" s="137"/>
      <c r="F784" s="137"/>
      <c r="G784" s="137"/>
      <c r="H784" s="137">
        <f>B784*$H$797</f>
        <v>1.9269202158918071</v>
      </c>
      <c r="I784" s="137">
        <f t="shared" si="347"/>
        <v>1.9269202158918071</v>
      </c>
      <c r="J784" s="137">
        <f t="shared" si="346"/>
        <v>4.0640943314797529</v>
      </c>
      <c r="K784" s="137"/>
      <c r="L784" s="137"/>
      <c r="M784" s="137"/>
      <c r="N784" s="137"/>
      <c r="O784" s="137"/>
      <c r="P784" s="137"/>
      <c r="Q784" s="137"/>
      <c r="R784" s="137">
        <f>B784*$R$797</f>
        <v>0.84727616954608997</v>
      </c>
      <c r="S784" s="137">
        <f t="shared" si="348"/>
        <v>0.84727616954608997</v>
      </c>
      <c r="T784" s="137">
        <f>J784+S784</f>
        <v>4.9113705010258428</v>
      </c>
      <c r="U784" s="75"/>
      <c r="W784" s="27"/>
      <c r="X784">
        <f>VLOOKUP(A784,РАСЧЕТ!B:S,18,0)</f>
        <v>1.9269202158918071</v>
      </c>
      <c r="Y784" s="27">
        <f t="shared" si="349"/>
        <v>0</v>
      </c>
      <c r="AB784" t="s">
        <v>4007</v>
      </c>
      <c r="AC784" t="s">
        <v>4007</v>
      </c>
    </row>
    <row r="785" spans="1:29" x14ac:dyDescent="0.3">
      <c r="A785" s="69" t="s">
        <v>1759</v>
      </c>
      <c r="B785" s="138">
        <v>98.6</v>
      </c>
      <c r="C785" s="137">
        <v>24.233000000000001</v>
      </c>
      <c r="D785" s="137">
        <f>VLOOKUP(A785,'31.03ЛК ПОКАЗ'!$B$15:$J$1504,9,0)</f>
        <v>24.233000000000001</v>
      </c>
      <c r="E785" s="137">
        <f>D785</f>
        <v>24.233000000000001</v>
      </c>
      <c r="F785" s="137">
        <f>E785-C785</f>
        <v>0</v>
      </c>
      <c r="G785" s="137">
        <f>B785</f>
        <v>98.6</v>
      </c>
      <c r="H785" s="137"/>
      <c r="I785" s="137">
        <f t="shared" si="347"/>
        <v>0</v>
      </c>
      <c r="J785" s="137">
        <f t="shared" si="346"/>
        <v>24.233000000000001</v>
      </c>
      <c r="K785" s="137"/>
      <c r="L785" s="137">
        <v>24.233000000000001</v>
      </c>
      <c r="M785" s="137">
        <v>24.233000000000001</v>
      </c>
      <c r="N785" s="137"/>
      <c r="O785" s="137"/>
      <c r="P785" s="137"/>
      <c r="Q785" s="137"/>
      <c r="R785" s="137"/>
      <c r="S785" s="137">
        <f t="shared" si="348"/>
        <v>0</v>
      </c>
      <c r="T785" s="137">
        <f>L785+S785</f>
        <v>24.233000000000001</v>
      </c>
      <c r="U785" s="75"/>
      <c r="V785">
        <v>24.233000000000001</v>
      </c>
      <c r="W785" s="27">
        <f>V785-T785</f>
        <v>0</v>
      </c>
      <c r="X785">
        <f>VLOOKUP(A785,РАСЧЕТ!B:S,18,0)</f>
        <v>0</v>
      </c>
      <c r="Y785" s="27">
        <f t="shared" si="349"/>
        <v>0</v>
      </c>
      <c r="AB785" s="27">
        <f>J785</f>
        <v>24.233000000000001</v>
      </c>
      <c r="AC785" t="s">
        <v>4007</v>
      </c>
    </row>
    <row r="786" spans="1:29" x14ac:dyDescent="0.3">
      <c r="A786" s="69" t="s">
        <v>1699</v>
      </c>
      <c r="B786" s="138">
        <v>35.299999999999997</v>
      </c>
      <c r="C786" s="137">
        <v>1.2531934598048913</v>
      </c>
      <c r="D786" s="137"/>
      <c r="E786" s="137"/>
      <c r="F786" s="137"/>
      <c r="G786" s="137"/>
      <c r="H786" s="137">
        <f>B786*$H$797</f>
        <v>1.1299050435378868</v>
      </c>
      <c r="I786" s="137">
        <f t="shared" si="347"/>
        <v>1.1299050435378868</v>
      </c>
      <c r="J786" s="137">
        <f t="shared" si="346"/>
        <v>2.3830985033427781</v>
      </c>
      <c r="K786" s="137"/>
      <c r="L786" s="137">
        <f>VLOOKUP(A786,'Показ 16.11'!$B$2:$D$742,3,0)</f>
        <v>21.465</v>
      </c>
      <c r="M786" s="137" t="str">
        <f>VLOOKUP(A786,'31.12ЛК ПОКАЗ'!$B$15:$H$1504,7,0)</f>
        <v>-</v>
      </c>
      <c r="N786" s="137">
        <f>VLOOKUP(A786,'Показ 31.12'!$B$2:$D$742,3,0)</f>
        <v>22.753</v>
      </c>
      <c r="O786" s="137">
        <f>N786</f>
        <v>22.753</v>
      </c>
      <c r="P786" s="137">
        <f>O786-L786</f>
        <v>1.2880000000000003</v>
      </c>
      <c r="Q786" s="137"/>
      <c r="R786" s="137"/>
      <c r="S786" s="137">
        <f t="shared" si="348"/>
        <v>1.2880000000000003</v>
      </c>
      <c r="T786" s="137">
        <f>L786+S786</f>
        <v>22.753</v>
      </c>
      <c r="U786" s="75"/>
      <c r="W786" s="27">
        <f>V786-T786</f>
        <v>-22.753</v>
      </c>
      <c r="X786">
        <f>VLOOKUP(A786,РАСЧЕТ!B:S,18,0)</f>
        <v>1.1299050435378868</v>
      </c>
      <c r="Y786" s="27">
        <f t="shared" si="349"/>
        <v>0</v>
      </c>
      <c r="AB786" t="s">
        <v>4007</v>
      </c>
      <c r="AC786" s="27">
        <f>T786</f>
        <v>22.753</v>
      </c>
    </row>
    <row r="787" spans="1:29" x14ac:dyDescent="0.3">
      <c r="A787" s="69" t="s">
        <v>1769</v>
      </c>
      <c r="B787" s="138">
        <v>51.4</v>
      </c>
      <c r="C787" s="137">
        <v>3.1657632814156207</v>
      </c>
      <c r="D787" s="137"/>
      <c r="E787" s="137"/>
      <c r="F787" s="137"/>
      <c r="G787" s="137"/>
      <c r="H787" s="137">
        <f>B787*$H$797</f>
        <v>1.6452441710438352</v>
      </c>
      <c r="I787" s="137">
        <f t="shared" si="347"/>
        <v>1.6452441710438352</v>
      </c>
      <c r="J787" s="137">
        <f t="shared" si="346"/>
        <v>4.8110074524594557</v>
      </c>
      <c r="K787" s="137"/>
      <c r="L787" s="137"/>
      <c r="M787" s="137"/>
      <c r="N787" s="137"/>
      <c r="O787" s="137"/>
      <c r="P787" s="137"/>
      <c r="Q787" s="137"/>
      <c r="R787" s="137">
        <f>B787*$R$797</f>
        <v>0.72342184575862156</v>
      </c>
      <c r="S787" s="137">
        <f t="shared" si="348"/>
        <v>0.72342184575862156</v>
      </c>
      <c r="T787" s="137">
        <f>J787+S787</f>
        <v>5.5344292982180772</v>
      </c>
      <c r="U787" s="75"/>
      <c r="W787" s="27"/>
      <c r="X787">
        <f>VLOOKUP(A787,РАСЧЕТ!B:S,18,0)</f>
        <v>1.6452441710438352</v>
      </c>
      <c r="Y787" s="27">
        <f t="shared" si="349"/>
        <v>0</v>
      </c>
      <c r="AB787" t="s">
        <v>4007</v>
      </c>
      <c r="AC787" t="s">
        <v>4007</v>
      </c>
    </row>
    <row r="788" spans="1:29" x14ac:dyDescent="0.3">
      <c r="A788" s="69" t="s">
        <v>1612</v>
      </c>
      <c r="B788" s="138">
        <v>97.1</v>
      </c>
      <c r="C788" s="137">
        <v>31.57</v>
      </c>
      <c r="D788" s="137">
        <f>VLOOKUP(A788,'31.03ЛК ПОКАЗ'!$B$15:$J$1504,9,0)</f>
        <v>31.57</v>
      </c>
      <c r="E788" s="137">
        <f>D788</f>
        <v>31.57</v>
      </c>
      <c r="F788" s="137">
        <f>E788-C788</f>
        <v>0</v>
      </c>
      <c r="G788" s="137">
        <f>B788</f>
        <v>97.1</v>
      </c>
      <c r="H788" s="137"/>
      <c r="I788" s="137">
        <f t="shared" si="347"/>
        <v>0</v>
      </c>
      <c r="J788" s="137">
        <f t="shared" si="346"/>
        <v>31.57</v>
      </c>
      <c r="K788" s="137"/>
      <c r="L788" s="137">
        <f>VLOOKUP(A788,'Показ 16.11'!$B$2:$D$742,3,0)</f>
        <v>33.512999999999998</v>
      </c>
      <c r="M788" s="137" t="str">
        <f>VLOOKUP(A788,'31.12ЛК ПОКАЗ'!$B$15:$H$1504,7,0)</f>
        <v>-</v>
      </c>
      <c r="N788" s="137">
        <f>VLOOKUP(A788,'Показ 31.12'!$B$2:$D$742,3,0)</f>
        <v>35.524000000000001</v>
      </c>
      <c r="O788" s="137">
        <f>N788</f>
        <v>35.524000000000001</v>
      </c>
      <c r="P788" s="137">
        <f>O788-L788</f>
        <v>2.0110000000000028</v>
      </c>
      <c r="Q788" s="137">
        <f>B788</f>
        <v>97.1</v>
      </c>
      <c r="R788" s="137"/>
      <c r="S788" s="137">
        <f t="shared" si="348"/>
        <v>2.0110000000000028</v>
      </c>
      <c r="T788" s="137">
        <f>L788+S788</f>
        <v>35.524000000000001</v>
      </c>
      <c r="U788" s="75"/>
      <c r="V788">
        <v>31.57</v>
      </c>
      <c r="W788" s="27">
        <f>V788-T788</f>
        <v>-3.9540000000000006</v>
      </c>
      <c r="X788">
        <f>VLOOKUP(A788,РАСЧЕТ!B:S,18,0)</f>
        <v>0</v>
      </c>
      <c r="Y788" s="27">
        <f t="shared" si="349"/>
        <v>0</v>
      </c>
      <c r="AB788" s="27">
        <f>J788</f>
        <v>31.57</v>
      </c>
      <c r="AC788" s="27">
        <f>T788</f>
        <v>35.524000000000001</v>
      </c>
    </row>
    <row r="789" spans="1:29" x14ac:dyDescent="0.3">
      <c r="A789" s="99" t="s">
        <v>2470</v>
      </c>
      <c r="B789" s="138">
        <v>46.1</v>
      </c>
      <c r="C789" s="137">
        <v>1.6366067562891078</v>
      </c>
      <c r="D789" s="137"/>
      <c r="E789" s="137"/>
      <c r="F789" s="137"/>
      <c r="G789" s="137"/>
      <c r="H789" s="137">
        <f>B789*$H$797</f>
        <v>1.4755983713058523</v>
      </c>
      <c r="I789" s="137">
        <f t="shared" si="347"/>
        <v>1.4755983713058523</v>
      </c>
      <c r="J789" s="137">
        <f t="shared" si="346"/>
        <v>3.1122051275949598</v>
      </c>
      <c r="K789" s="137"/>
      <c r="L789" s="137"/>
      <c r="M789" s="137"/>
      <c r="N789" s="137"/>
      <c r="O789" s="137"/>
      <c r="P789" s="137"/>
      <c r="Q789" s="137"/>
      <c r="R789" s="137">
        <f>B789*$R$797</f>
        <v>0.64882776438662371</v>
      </c>
      <c r="S789" s="137">
        <f t="shared" si="348"/>
        <v>0.64882776438662371</v>
      </c>
      <c r="T789" s="137">
        <f t="shared" ref="T789:T792" si="354">S789+J789</f>
        <v>3.7610328919815834</v>
      </c>
      <c r="U789" s="75"/>
      <c r="W789" s="27"/>
      <c r="X789">
        <f>VLOOKUP(A789,РАСЧЕТ!B:S,18,0)</f>
        <v>1.4755983713058523</v>
      </c>
      <c r="Y789" s="27">
        <f t="shared" si="349"/>
        <v>0</v>
      </c>
      <c r="AB789" t="s">
        <v>4007</v>
      </c>
      <c r="AC789" t="s">
        <v>4007</v>
      </c>
    </row>
    <row r="790" spans="1:29" x14ac:dyDescent="0.3">
      <c r="A790" s="99" t="s">
        <v>1682</v>
      </c>
      <c r="B790" s="138">
        <v>552.1</v>
      </c>
      <c r="C790" s="137">
        <v>19.600229721197749</v>
      </c>
      <c r="D790" s="137"/>
      <c r="E790" s="137"/>
      <c r="F790" s="137"/>
      <c r="G790" s="137"/>
      <c r="H790" s="137">
        <f>B790*$H$797</f>
        <v>17.671970950064232</v>
      </c>
      <c r="I790" s="137">
        <f t="shared" si="347"/>
        <v>17.671970950064232</v>
      </c>
      <c r="J790" s="137">
        <f t="shared" si="346"/>
        <v>37.272200671261984</v>
      </c>
      <c r="K790" s="137"/>
      <c r="L790" s="137"/>
      <c r="M790" s="137"/>
      <c r="N790" s="137"/>
      <c r="O790" s="137"/>
      <c r="P790" s="137"/>
      <c r="Q790" s="137"/>
      <c r="R790" s="137">
        <f>B790*$R$797</f>
        <v>7.7704513821660512</v>
      </c>
      <c r="S790" s="137">
        <f t="shared" si="348"/>
        <v>7.7704513821660512</v>
      </c>
      <c r="T790" s="137">
        <f t="shared" si="354"/>
        <v>45.042652053428036</v>
      </c>
      <c r="U790" s="75"/>
      <c r="W790" s="27"/>
      <c r="X790">
        <f>VLOOKUP(A790,РАСЧЕТ!B:S,18,0)</f>
        <v>17.671970950064232</v>
      </c>
      <c r="Y790" s="27">
        <f t="shared" si="349"/>
        <v>0</v>
      </c>
      <c r="AB790" t="s">
        <v>4007</v>
      </c>
      <c r="AC790" t="s">
        <v>4007</v>
      </c>
    </row>
    <row r="791" spans="1:29" x14ac:dyDescent="0.3">
      <c r="A791" s="100" t="s">
        <v>1761</v>
      </c>
      <c r="B791" s="138">
        <v>118.4</v>
      </c>
      <c r="C791" s="137">
        <v>4.2033457688639988</v>
      </c>
      <c r="D791" s="137"/>
      <c r="E791" s="137"/>
      <c r="F791" s="137"/>
      <c r="G791" s="137"/>
      <c r="H791" s="137">
        <f>B791*$H$797</f>
        <v>3.7898231488636207</v>
      </c>
      <c r="I791" s="137">
        <f t="shared" si="347"/>
        <v>3.7898231488636207</v>
      </c>
      <c r="J791" s="137">
        <f t="shared" si="346"/>
        <v>7.9931689177276191</v>
      </c>
      <c r="K791" s="137"/>
      <c r="L791" s="137"/>
      <c r="M791" s="137"/>
      <c r="N791" s="137"/>
      <c r="O791" s="137"/>
      <c r="P791" s="137"/>
      <c r="Q791" s="137"/>
      <c r="R791" s="137">
        <f>B791*$R$797</f>
        <v>1.6664036291404827</v>
      </c>
      <c r="S791" s="137">
        <f t="shared" si="348"/>
        <v>1.6664036291404827</v>
      </c>
      <c r="T791" s="137">
        <f t="shared" si="354"/>
        <v>9.6595725468681017</v>
      </c>
      <c r="U791" s="75"/>
      <c r="W791" s="27"/>
      <c r="X791">
        <f>VLOOKUP(A791,РАСЧЕТ!B:S,18,0)</f>
        <v>3.7898231488636207</v>
      </c>
      <c r="Y791" s="27">
        <f t="shared" si="349"/>
        <v>0</v>
      </c>
      <c r="AB791" t="s">
        <v>4007</v>
      </c>
      <c r="AC791" t="s">
        <v>4007</v>
      </c>
    </row>
    <row r="792" spans="1:29" x14ac:dyDescent="0.3">
      <c r="A792" s="69" t="s">
        <v>851</v>
      </c>
      <c r="B792" s="138">
        <v>42.1</v>
      </c>
      <c r="C792" s="137">
        <v>1.4946018316653238</v>
      </c>
      <c r="D792" s="137"/>
      <c r="E792" s="137"/>
      <c r="F792" s="137"/>
      <c r="G792" s="137"/>
      <c r="H792" s="137">
        <f>B792*$H$797</f>
        <v>1.3475638054658652</v>
      </c>
      <c r="I792" s="137">
        <f t="shared" si="347"/>
        <v>1.3475638054658652</v>
      </c>
      <c r="J792" s="137">
        <f t="shared" si="346"/>
        <v>2.8421656371311892</v>
      </c>
      <c r="K792" s="137"/>
      <c r="L792" s="137"/>
      <c r="M792" s="137" t="str">
        <f>VLOOKUP(A792,'31.12ЛК ПОКАЗ'!$B$15:$H$1504,7,0)</f>
        <v>-</v>
      </c>
      <c r="N792" s="137"/>
      <c r="O792" s="137"/>
      <c r="P792" s="137"/>
      <c r="Q792" s="137"/>
      <c r="R792" s="137">
        <f>B792*$R$797</f>
        <v>0.59253034448322905</v>
      </c>
      <c r="S792" s="137">
        <f t="shared" si="348"/>
        <v>0.59253034448322905</v>
      </c>
      <c r="T792" s="137">
        <f t="shared" si="354"/>
        <v>3.4346959816144182</v>
      </c>
      <c r="U792" s="75"/>
      <c r="W792" s="27"/>
      <c r="X792">
        <f>VLOOKUP(A792,РАСЧЕТ!B:S,18,0)</f>
        <v>1.3475638054658652</v>
      </c>
      <c r="Y792" s="27">
        <f t="shared" si="349"/>
        <v>0</v>
      </c>
      <c r="AB792" t="s">
        <v>4007</v>
      </c>
      <c r="AC792" t="s">
        <v>4007</v>
      </c>
    </row>
    <row r="793" spans="1:29" s="157" customFormat="1" x14ac:dyDescent="0.3">
      <c r="A793" s="153" t="s">
        <v>1796</v>
      </c>
      <c r="B793" s="154">
        <v>65.5</v>
      </c>
      <c r="C793" s="155">
        <v>30.8</v>
      </c>
      <c r="D793" s="155">
        <v>30.8</v>
      </c>
      <c r="E793" s="155">
        <v>30.8</v>
      </c>
      <c r="F793" s="155">
        <f>E793-C793</f>
        <v>0</v>
      </c>
      <c r="G793" s="155">
        <f>B793</f>
        <v>65.5</v>
      </c>
      <c r="H793" s="155"/>
      <c r="I793" s="137">
        <f t="shared" si="347"/>
        <v>0</v>
      </c>
      <c r="J793" s="155">
        <f t="shared" si="346"/>
        <v>30.8</v>
      </c>
      <c r="K793" s="155"/>
      <c r="L793" s="155">
        <v>30.8</v>
      </c>
      <c r="M793" s="155">
        <v>30.8</v>
      </c>
      <c r="N793" s="155"/>
      <c r="O793" s="155">
        <f>M793</f>
        <v>30.8</v>
      </c>
      <c r="P793" s="155">
        <f>O793-L793</f>
        <v>0</v>
      </c>
      <c r="Q793" s="155">
        <f>B793</f>
        <v>65.5</v>
      </c>
      <c r="R793" s="155"/>
      <c r="S793" s="137">
        <f t="shared" si="348"/>
        <v>0</v>
      </c>
      <c r="T793" s="155">
        <f>L793+S793</f>
        <v>30.8</v>
      </c>
      <c r="U793" s="156"/>
      <c r="V793" s="157" t="s">
        <v>4491</v>
      </c>
      <c r="W793" s="155"/>
      <c r="X793">
        <f>VLOOKUP(A793,РАСЧЕТ!B:S,18,0)</f>
        <v>0</v>
      </c>
      <c r="Y793" s="27">
        <f t="shared" si="349"/>
        <v>0</v>
      </c>
      <c r="AB793" s="27">
        <f>J793</f>
        <v>30.8</v>
      </c>
      <c r="AC793" s="27">
        <f>T793</f>
        <v>30.8</v>
      </c>
    </row>
    <row r="794" spans="1:29" x14ac:dyDescent="0.3">
      <c r="A794" s="69" t="s">
        <v>1561</v>
      </c>
      <c r="B794" s="70">
        <v>175.5</v>
      </c>
      <c r="C794" s="27">
        <v>6.2304660678685115</v>
      </c>
      <c r="H794" s="27">
        <f>B794*$H$797</f>
        <v>5.6175165762294377</v>
      </c>
      <c r="I794" s="137">
        <f t="shared" si="347"/>
        <v>5.6175165762294377</v>
      </c>
      <c r="J794" s="27">
        <f t="shared" si="346"/>
        <v>11.84798264409795</v>
      </c>
      <c r="R794" s="27">
        <f>B794*$R$797</f>
        <v>2.4700492982614417</v>
      </c>
      <c r="S794" s="137">
        <f t="shared" si="348"/>
        <v>2.4700492982614417</v>
      </c>
      <c r="T794" s="137">
        <f>S794+J794</f>
        <v>14.318031942359392</v>
      </c>
      <c r="U794" s="75"/>
      <c r="W794" s="27"/>
      <c r="X794">
        <f>VLOOKUP(A794,РАСЧЕТ!B:S,18,0)</f>
        <v>5.6175165762294377</v>
      </c>
      <c r="Y794" s="27">
        <f t="shared" si="349"/>
        <v>0</v>
      </c>
      <c r="AB794" t="s">
        <v>4007</v>
      </c>
      <c r="AC794" t="s">
        <v>4007</v>
      </c>
    </row>
    <row r="795" spans="1:29" s="157" customFormat="1" x14ac:dyDescent="0.3">
      <c r="A795" s="153" t="s">
        <v>1746</v>
      </c>
      <c r="B795" s="154">
        <v>53.2</v>
      </c>
      <c r="C795" s="155">
        <v>1.8896654974963236</v>
      </c>
      <c r="D795" s="155">
        <v>1.89</v>
      </c>
      <c r="E795" s="155">
        <f>D795</f>
        <v>1.89</v>
      </c>
      <c r="F795" s="155">
        <f>E795-C795</f>
        <v>3.3450250367628165E-4</v>
      </c>
      <c r="G795" s="155">
        <f>B795</f>
        <v>53.2</v>
      </c>
      <c r="H795" s="155"/>
      <c r="I795" s="137">
        <f t="shared" si="347"/>
        <v>3.3450250367628165E-4</v>
      </c>
      <c r="J795" s="155">
        <f t="shared" si="346"/>
        <v>1.89</v>
      </c>
      <c r="K795" s="155"/>
      <c r="L795" s="155">
        <v>3.573</v>
      </c>
      <c r="M795" s="155">
        <f>VLOOKUP(A795,'31.12ЛК ПОКАЗ'!$B$15:$H$1504,7,0)</f>
        <v>5</v>
      </c>
      <c r="N795" s="155">
        <f>VLOOKUP(A795,'Показ 31.12'!$B$2:$D$742,3,0)</f>
        <v>0</v>
      </c>
      <c r="O795" s="155">
        <f>M795</f>
        <v>5</v>
      </c>
      <c r="P795" s="155">
        <f>O795-L795</f>
        <v>1.427</v>
      </c>
      <c r="Q795" s="155"/>
      <c r="R795" s="155">
        <f>B795*$R$797</f>
        <v>0.74875568471514931</v>
      </c>
      <c r="S795" s="137">
        <f t="shared" si="348"/>
        <v>2.1757556847151491</v>
      </c>
      <c r="T795" s="155">
        <f>L795+S795</f>
        <v>5.7487556847151495</v>
      </c>
      <c r="U795" s="156"/>
      <c r="W795" s="155"/>
      <c r="X795">
        <f>VLOOKUP(A795,РАСЧЕТ!B:S,18,0)</f>
        <v>3.3450250367628165E-4</v>
      </c>
      <c r="Y795" s="27">
        <f t="shared" si="349"/>
        <v>0</v>
      </c>
      <c r="AB795" s="27">
        <f>J795</f>
        <v>1.89</v>
      </c>
      <c r="AC795" s="27">
        <f>T795</f>
        <v>5.7487556847151495</v>
      </c>
    </row>
    <row r="797" spans="1:29" x14ac:dyDescent="0.3">
      <c r="F797" s="28">
        <f>SUM(F2:F795)</f>
        <v>563.68497956712793</v>
      </c>
      <c r="G797" s="28">
        <f>SUM(G2:G795)</f>
        <v>17610.400000000012</v>
      </c>
      <c r="H797" s="77">
        <f>F797/G797</f>
        <v>3.2008641459996795E-2</v>
      </c>
      <c r="I797" s="28">
        <f>SUM(I2:I795)</f>
        <v>1398.3711220553205</v>
      </c>
      <c r="P797" s="28">
        <f>SUM(P2:P795)</f>
        <v>545.57548141280233</v>
      </c>
      <c r="Q797" s="28">
        <f>SUM(Q2:Q795)</f>
        <v>38763.799999999974</v>
      </c>
      <c r="R797" s="77">
        <f>P797/Q797</f>
        <v>1.407435497584867E-2</v>
      </c>
      <c r="S797" s="28">
        <f>SUM(S2:S795)</f>
        <v>614.00781017637371</v>
      </c>
    </row>
    <row r="799" spans="1:29" x14ac:dyDescent="0.3">
      <c r="A799" s="142" t="s">
        <v>1415</v>
      </c>
      <c r="B799" s="144">
        <v>15.6</v>
      </c>
      <c r="C799" s="25"/>
      <c r="D799" s="25"/>
      <c r="E799" s="25"/>
      <c r="F799" s="25"/>
      <c r="G799" s="25"/>
      <c r="H799" s="25"/>
      <c r="I799" s="25">
        <v>0</v>
      </c>
      <c r="J799" s="25">
        <v>0</v>
      </c>
      <c r="K799" s="127"/>
      <c r="L799" s="25"/>
      <c r="M799" s="25"/>
      <c r="N799" s="25"/>
      <c r="O799" s="25"/>
      <c r="P799" s="146"/>
      <c r="Q799" s="25"/>
      <c r="R799" s="25"/>
      <c r="S799" s="25"/>
      <c r="T799" s="25"/>
    </row>
    <row r="800" spans="1:29" x14ac:dyDescent="0.3">
      <c r="A800" s="142" t="s">
        <v>1593</v>
      </c>
      <c r="B800" s="144">
        <v>15.6</v>
      </c>
      <c r="C800" s="25"/>
      <c r="D800" s="25"/>
      <c r="E800" s="25"/>
      <c r="F800" s="25"/>
      <c r="G800" s="25"/>
      <c r="H800" s="25"/>
      <c r="I800" s="25">
        <v>0</v>
      </c>
      <c r="J800" s="25">
        <v>0</v>
      </c>
      <c r="K800" s="127"/>
      <c r="L800" s="25"/>
      <c r="M800" s="25"/>
      <c r="N800" s="25"/>
      <c r="O800" s="25"/>
      <c r="P800" s="25"/>
      <c r="Q800" s="25"/>
      <c r="R800" s="25"/>
      <c r="S800" s="25"/>
      <c r="T800" s="25"/>
      <c r="V800" s="27"/>
    </row>
    <row r="801" spans="1:20" x14ac:dyDescent="0.3">
      <c r="A801" s="142" t="s">
        <v>2210</v>
      </c>
      <c r="B801" s="144">
        <v>15.2</v>
      </c>
      <c r="C801" s="25"/>
      <c r="D801" s="25"/>
      <c r="E801" s="25"/>
      <c r="F801" s="25"/>
      <c r="G801" s="25"/>
      <c r="H801" s="25"/>
      <c r="I801" s="25">
        <v>0</v>
      </c>
      <c r="J801" s="25">
        <v>0</v>
      </c>
      <c r="K801" s="127"/>
      <c r="L801" s="25"/>
      <c r="M801" s="25"/>
      <c r="N801" s="25"/>
      <c r="O801" s="25"/>
      <c r="P801" s="25"/>
      <c r="Q801" s="25"/>
      <c r="R801" s="25"/>
      <c r="S801" s="25"/>
      <c r="T801" s="25"/>
    </row>
    <row r="802" spans="1:20" x14ac:dyDescent="0.3">
      <c r="A802" s="142" t="s">
        <v>1338</v>
      </c>
      <c r="B802" s="144">
        <v>15.2</v>
      </c>
      <c r="C802" s="25"/>
      <c r="D802" s="25"/>
      <c r="E802" s="25"/>
      <c r="F802" s="25"/>
      <c r="G802" s="25"/>
      <c r="H802" s="25"/>
      <c r="I802" s="25">
        <v>0</v>
      </c>
      <c r="J802" s="25">
        <v>0</v>
      </c>
      <c r="K802" s="127"/>
      <c r="L802" s="25"/>
      <c r="M802" s="25"/>
      <c r="N802" s="25"/>
      <c r="O802" s="25"/>
      <c r="P802" s="25"/>
      <c r="Q802" s="25"/>
      <c r="R802" s="25"/>
      <c r="S802" s="25"/>
      <c r="T802" s="25"/>
    </row>
    <row r="803" spans="1:20" x14ac:dyDescent="0.3">
      <c r="A803" s="142" t="s">
        <v>497</v>
      </c>
      <c r="B803" s="144">
        <v>17.600000000000001</v>
      </c>
      <c r="C803" s="25"/>
      <c r="D803" s="25"/>
      <c r="E803" s="25"/>
      <c r="F803" s="25"/>
      <c r="G803" s="25"/>
      <c r="H803" s="25"/>
      <c r="I803" s="25">
        <v>0</v>
      </c>
      <c r="J803" s="25">
        <v>0</v>
      </c>
      <c r="K803" s="127"/>
      <c r="L803" s="25"/>
      <c r="M803" s="25"/>
      <c r="N803" s="25"/>
      <c r="O803" s="25"/>
      <c r="P803" s="25"/>
      <c r="Q803" s="25"/>
      <c r="R803" s="25"/>
      <c r="S803" s="25"/>
      <c r="T803" s="25"/>
    </row>
    <row r="804" spans="1:20" x14ac:dyDescent="0.3">
      <c r="A804" s="142" t="s">
        <v>669</v>
      </c>
      <c r="B804" s="144">
        <v>16.8</v>
      </c>
      <c r="C804" s="25"/>
      <c r="D804" s="25"/>
      <c r="E804" s="25"/>
      <c r="F804" s="25"/>
      <c r="G804" s="25"/>
      <c r="H804" s="25"/>
      <c r="I804" s="25">
        <v>0</v>
      </c>
      <c r="J804" s="25">
        <v>0</v>
      </c>
      <c r="K804" s="127"/>
      <c r="L804" s="25"/>
      <c r="M804" s="25"/>
      <c r="N804" s="25"/>
      <c r="O804" s="25"/>
      <c r="P804" s="25"/>
      <c r="Q804" s="25"/>
      <c r="R804" s="25"/>
      <c r="S804" s="25"/>
      <c r="T804" s="25"/>
    </row>
    <row r="805" spans="1:20" x14ac:dyDescent="0.3">
      <c r="A805" s="142" t="s">
        <v>504</v>
      </c>
      <c r="B805" s="144">
        <v>20.7</v>
      </c>
      <c r="C805" s="25"/>
      <c r="D805" s="25"/>
      <c r="E805" s="25"/>
      <c r="F805" s="25"/>
      <c r="G805" s="25"/>
      <c r="H805" s="25"/>
      <c r="I805" s="25">
        <v>0</v>
      </c>
      <c r="J805" s="25">
        <v>0</v>
      </c>
      <c r="K805" s="127"/>
      <c r="L805" s="25"/>
      <c r="M805" s="25"/>
      <c r="N805" s="25"/>
      <c r="O805" s="25"/>
      <c r="P805" s="25"/>
      <c r="Q805" s="25"/>
      <c r="R805" s="25"/>
      <c r="S805" s="25"/>
      <c r="T805" s="25"/>
    </row>
    <row r="806" spans="1:20" x14ac:dyDescent="0.3">
      <c r="A806" s="142" t="s">
        <v>620</v>
      </c>
      <c r="B806" s="144">
        <v>21.9</v>
      </c>
      <c r="C806" s="25"/>
      <c r="D806" s="25"/>
      <c r="E806" s="25"/>
      <c r="F806" s="25"/>
      <c r="G806" s="25"/>
      <c r="H806" s="25"/>
      <c r="I806" s="25">
        <v>0</v>
      </c>
      <c r="J806" s="25">
        <v>0</v>
      </c>
      <c r="K806" s="127"/>
      <c r="L806" s="25"/>
      <c r="M806" s="25"/>
      <c r="N806" s="25"/>
      <c r="O806" s="25"/>
      <c r="P806" s="25"/>
      <c r="Q806" s="25"/>
      <c r="R806" s="25"/>
      <c r="S806" s="25"/>
      <c r="T806" s="25"/>
    </row>
    <row r="807" spans="1:20" x14ac:dyDescent="0.3">
      <c r="A807" s="142" t="s">
        <v>630</v>
      </c>
      <c r="B807" s="144">
        <v>16.8</v>
      </c>
      <c r="C807" s="25"/>
      <c r="D807" s="25"/>
      <c r="E807" s="25"/>
      <c r="F807" s="25"/>
      <c r="G807" s="25"/>
      <c r="H807" s="25"/>
      <c r="I807" s="25">
        <v>0</v>
      </c>
      <c r="J807" s="25">
        <v>0</v>
      </c>
      <c r="K807" s="127"/>
      <c r="L807" s="25"/>
      <c r="M807" s="25"/>
      <c r="N807" s="25"/>
      <c r="O807" s="25"/>
      <c r="P807" s="25"/>
      <c r="Q807" s="25"/>
      <c r="R807" s="25"/>
      <c r="S807" s="25"/>
      <c r="T807" s="25"/>
    </row>
    <row r="808" spans="1:20" x14ac:dyDescent="0.3">
      <c r="A808" s="142" t="s">
        <v>1669</v>
      </c>
      <c r="B808" s="144">
        <v>15.8</v>
      </c>
      <c r="C808" s="25"/>
      <c r="D808" s="25"/>
      <c r="E808" s="25"/>
      <c r="F808" s="25"/>
      <c r="G808" s="25"/>
      <c r="H808" s="25"/>
      <c r="I808" s="25">
        <v>0</v>
      </c>
      <c r="J808" s="25">
        <v>0</v>
      </c>
      <c r="K808" s="127"/>
      <c r="L808" s="25"/>
      <c r="M808" s="25"/>
      <c r="N808" s="25"/>
      <c r="O808" s="25"/>
      <c r="P808" s="25"/>
      <c r="Q808" s="25"/>
      <c r="R808" s="25"/>
      <c r="S808" s="25"/>
      <c r="T808" s="25"/>
    </row>
    <row r="809" spans="1:20" x14ac:dyDescent="0.3">
      <c r="A809" s="142" t="s">
        <v>562</v>
      </c>
      <c r="B809" s="144">
        <v>15.8</v>
      </c>
      <c r="C809" s="25"/>
      <c r="D809" s="25"/>
      <c r="E809" s="25"/>
      <c r="F809" s="25"/>
      <c r="G809" s="25"/>
      <c r="H809" s="25"/>
      <c r="I809" s="25">
        <v>0</v>
      </c>
      <c r="J809" s="25">
        <v>0</v>
      </c>
      <c r="K809" s="127"/>
      <c r="L809" s="25"/>
      <c r="M809" s="25"/>
      <c r="N809" s="25"/>
      <c r="O809" s="25"/>
      <c r="P809" s="25"/>
      <c r="Q809" s="25"/>
      <c r="R809" s="25"/>
      <c r="S809" s="25"/>
      <c r="T809" s="25"/>
    </row>
    <row r="810" spans="1:20" x14ac:dyDescent="0.3">
      <c r="A810" s="142" t="s">
        <v>1192</v>
      </c>
      <c r="B810" s="144">
        <v>17.600000000000001</v>
      </c>
      <c r="C810" s="25"/>
      <c r="D810" s="25"/>
      <c r="E810" s="25"/>
      <c r="F810" s="25"/>
      <c r="G810" s="25"/>
      <c r="H810" s="25"/>
      <c r="I810" s="25">
        <v>0</v>
      </c>
      <c r="J810" s="25">
        <v>0</v>
      </c>
      <c r="K810" s="127"/>
      <c r="L810" s="25"/>
      <c r="M810" s="25"/>
      <c r="N810" s="25"/>
      <c r="O810" s="25"/>
      <c r="P810" s="25"/>
      <c r="Q810" s="25"/>
      <c r="R810" s="25"/>
      <c r="S810" s="25"/>
      <c r="T810" s="25"/>
    </row>
    <row r="811" spans="1:20" x14ac:dyDescent="0.3">
      <c r="A811" s="142" t="s">
        <v>1639</v>
      </c>
      <c r="B811" s="144">
        <v>13.6</v>
      </c>
      <c r="C811" s="25"/>
      <c r="D811" s="25"/>
      <c r="E811" s="25"/>
      <c r="F811" s="25"/>
      <c r="G811" s="25"/>
      <c r="H811" s="25"/>
      <c r="I811" s="25">
        <v>0</v>
      </c>
      <c r="J811" s="25">
        <v>0</v>
      </c>
      <c r="K811" s="127"/>
      <c r="L811" s="25"/>
      <c r="M811" s="25"/>
      <c r="N811" s="25"/>
      <c r="O811" s="25"/>
      <c r="P811" s="25"/>
      <c r="Q811" s="25"/>
      <c r="R811" s="25"/>
      <c r="S811" s="25"/>
      <c r="T811" s="25"/>
    </row>
    <row r="812" spans="1:20" x14ac:dyDescent="0.3">
      <c r="A812" s="142" t="s">
        <v>622</v>
      </c>
      <c r="B812" s="144">
        <v>16.2</v>
      </c>
      <c r="C812" s="25"/>
      <c r="D812" s="25"/>
      <c r="E812" s="25"/>
      <c r="F812" s="25"/>
      <c r="G812" s="25"/>
      <c r="H812" s="25"/>
      <c r="I812" s="25">
        <v>0</v>
      </c>
      <c r="J812" s="25">
        <v>0</v>
      </c>
      <c r="K812" s="127"/>
      <c r="L812" s="25"/>
      <c r="M812" s="25"/>
      <c r="N812" s="25"/>
      <c r="O812" s="25"/>
      <c r="P812" s="25"/>
      <c r="Q812" s="25"/>
      <c r="R812" s="25"/>
      <c r="S812" s="25"/>
      <c r="T812" s="25"/>
    </row>
    <row r="813" spans="1:20" x14ac:dyDescent="0.3">
      <c r="A813" s="142" t="s">
        <v>769</v>
      </c>
      <c r="B813" s="144">
        <v>18.8</v>
      </c>
      <c r="C813" s="25"/>
      <c r="D813" s="25"/>
      <c r="E813" s="25"/>
      <c r="F813" s="25"/>
      <c r="G813" s="25"/>
      <c r="H813" s="25"/>
      <c r="I813" s="25">
        <v>0</v>
      </c>
      <c r="J813" s="25">
        <v>0</v>
      </c>
      <c r="K813" s="127"/>
      <c r="L813" s="25"/>
      <c r="M813" s="25"/>
      <c r="N813" s="25"/>
      <c r="O813" s="25"/>
      <c r="P813" s="25"/>
      <c r="Q813" s="25"/>
      <c r="R813" s="25"/>
      <c r="S813" s="25"/>
      <c r="T813" s="25"/>
    </row>
    <row r="814" spans="1:20" x14ac:dyDescent="0.3">
      <c r="A814" s="142" t="s">
        <v>532</v>
      </c>
      <c r="B814" s="144">
        <v>13.8</v>
      </c>
      <c r="C814" s="25"/>
      <c r="D814" s="25"/>
      <c r="E814" s="25"/>
      <c r="F814" s="25"/>
      <c r="G814" s="25"/>
      <c r="H814" s="25"/>
      <c r="I814" s="25">
        <v>0</v>
      </c>
      <c r="J814" s="25">
        <v>0</v>
      </c>
      <c r="K814" s="127"/>
      <c r="L814" s="25"/>
      <c r="M814" s="25"/>
      <c r="N814" s="25"/>
      <c r="O814" s="25"/>
      <c r="P814" s="25"/>
      <c r="Q814" s="25"/>
      <c r="R814" s="25"/>
      <c r="S814" s="25"/>
      <c r="T814" s="25"/>
    </row>
    <row r="815" spans="1:20" x14ac:dyDescent="0.3">
      <c r="A815" s="142" t="s">
        <v>1418</v>
      </c>
      <c r="B815" s="144">
        <v>16.7</v>
      </c>
      <c r="C815" s="25"/>
      <c r="D815" s="25"/>
      <c r="E815" s="25"/>
      <c r="F815" s="25"/>
      <c r="G815" s="25"/>
      <c r="H815" s="25"/>
      <c r="I815" s="25">
        <v>0</v>
      </c>
      <c r="J815" s="25">
        <v>0</v>
      </c>
      <c r="K815" s="127"/>
      <c r="L815" s="25"/>
      <c r="M815" s="25"/>
      <c r="N815" s="25"/>
      <c r="O815" s="25"/>
      <c r="P815" s="25"/>
      <c r="Q815" s="25"/>
      <c r="R815" s="25"/>
      <c r="S815" s="25"/>
      <c r="T815" s="25"/>
    </row>
    <row r="816" spans="1:20" x14ac:dyDescent="0.3">
      <c r="A816" s="142" t="s">
        <v>685</v>
      </c>
      <c r="B816" s="144">
        <v>16.7</v>
      </c>
      <c r="C816" s="25"/>
      <c r="D816" s="25"/>
      <c r="E816" s="25"/>
      <c r="F816" s="25"/>
      <c r="G816" s="25"/>
      <c r="H816" s="25"/>
      <c r="I816" s="25">
        <v>0</v>
      </c>
      <c r="J816" s="25">
        <v>0</v>
      </c>
      <c r="K816" s="127"/>
      <c r="L816" s="25"/>
      <c r="M816" s="25"/>
      <c r="N816" s="25"/>
      <c r="O816" s="25"/>
      <c r="P816" s="25"/>
      <c r="Q816" s="25"/>
      <c r="R816" s="25"/>
      <c r="S816" s="25"/>
      <c r="T816" s="25"/>
    </row>
    <row r="817" spans="1:20" x14ac:dyDescent="0.3">
      <c r="A817" s="142" t="s">
        <v>1340</v>
      </c>
      <c r="B817" s="144">
        <v>13.8</v>
      </c>
      <c r="C817" s="25"/>
      <c r="D817" s="25"/>
      <c r="E817" s="25"/>
      <c r="F817" s="25"/>
      <c r="G817" s="25"/>
      <c r="H817" s="25"/>
      <c r="I817" s="25">
        <v>0</v>
      </c>
      <c r="J817" s="25">
        <v>0</v>
      </c>
      <c r="K817" s="127"/>
      <c r="L817" s="25"/>
      <c r="M817" s="25"/>
      <c r="N817" s="25"/>
      <c r="O817" s="25"/>
      <c r="P817" s="25"/>
      <c r="Q817" s="25"/>
      <c r="R817" s="25"/>
      <c r="S817" s="25"/>
      <c r="T817" s="25"/>
    </row>
    <row r="818" spans="1:20" x14ac:dyDescent="0.3">
      <c r="A818" s="142" t="s">
        <v>1581</v>
      </c>
      <c r="B818" s="144">
        <v>16.7</v>
      </c>
      <c r="C818" s="25"/>
      <c r="D818" s="25"/>
      <c r="E818" s="25"/>
      <c r="F818" s="25"/>
      <c r="G818" s="25"/>
      <c r="H818" s="25"/>
      <c r="I818" s="25">
        <v>0</v>
      </c>
      <c r="J818" s="25">
        <v>0</v>
      </c>
      <c r="K818" s="127"/>
      <c r="L818" s="25"/>
      <c r="M818" s="25"/>
      <c r="N818" s="25"/>
      <c r="O818" s="25"/>
      <c r="P818" s="25"/>
      <c r="Q818" s="25"/>
      <c r="R818" s="25"/>
      <c r="S818" s="25"/>
      <c r="T818" s="25"/>
    </row>
    <row r="819" spans="1:20" x14ac:dyDescent="0.3">
      <c r="A819" s="142" t="s">
        <v>770</v>
      </c>
      <c r="B819" s="144">
        <v>16.7</v>
      </c>
      <c r="C819" s="25"/>
      <c r="D819" s="25"/>
      <c r="E819" s="25"/>
      <c r="F819" s="25"/>
      <c r="G819" s="25"/>
      <c r="H819" s="25"/>
      <c r="I819" s="25">
        <v>0</v>
      </c>
      <c r="J819" s="25">
        <v>0</v>
      </c>
      <c r="K819" s="127"/>
      <c r="L819" s="25"/>
      <c r="M819" s="25"/>
      <c r="N819" s="25"/>
      <c r="O819" s="25"/>
      <c r="P819" s="25"/>
      <c r="Q819" s="25"/>
      <c r="R819" s="25"/>
      <c r="S819" s="25"/>
      <c r="T819" s="25"/>
    </row>
    <row r="820" spans="1:20" x14ac:dyDescent="0.3">
      <c r="A820" s="142" t="s">
        <v>506</v>
      </c>
      <c r="B820" s="144">
        <v>13.8</v>
      </c>
      <c r="C820" s="25"/>
      <c r="D820" s="25"/>
      <c r="E820" s="25"/>
      <c r="F820" s="25"/>
      <c r="G820" s="25"/>
      <c r="H820" s="25"/>
      <c r="I820" s="25">
        <v>0</v>
      </c>
      <c r="J820" s="25">
        <v>0</v>
      </c>
      <c r="K820" s="127"/>
      <c r="L820" s="25"/>
      <c r="M820" s="25"/>
      <c r="N820" s="25"/>
      <c r="O820" s="25"/>
      <c r="P820" s="25"/>
      <c r="Q820" s="25"/>
      <c r="R820" s="25"/>
      <c r="S820" s="25"/>
      <c r="T820" s="25"/>
    </row>
    <row r="821" spans="1:20" x14ac:dyDescent="0.3">
      <c r="A821" s="142" t="s">
        <v>1392</v>
      </c>
      <c r="B821" s="144">
        <v>16.7</v>
      </c>
      <c r="C821" s="25"/>
      <c r="D821" s="25"/>
      <c r="E821" s="25"/>
      <c r="F821" s="25"/>
      <c r="G821" s="25"/>
      <c r="H821" s="25"/>
      <c r="I821" s="25">
        <v>0</v>
      </c>
      <c r="J821" s="25">
        <v>0</v>
      </c>
      <c r="K821" s="127"/>
      <c r="L821" s="25"/>
      <c r="M821" s="25"/>
      <c r="N821" s="25"/>
      <c r="O821" s="25"/>
      <c r="P821" s="25"/>
      <c r="Q821" s="25"/>
      <c r="R821" s="25"/>
      <c r="S821" s="25"/>
      <c r="T821" s="25"/>
    </row>
    <row r="822" spans="1:20" x14ac:dyDescent="0.3">
      <c r="A822" s="142" t="s">
        <v>1571</v>
      </c>
      <c r="B822" s="144">
        <v>17.3</v>
      </c>
      <c r="C822" s="25"/>
      <c r="D822" s="25"/>
      <c r="E822" s="25"/>
      <c r="F822" s="25"/>
      <c r="G822" s="25"/>
      <c r="H822" s="25"/>
      <c r="I822" s="25">
        <v>0</v>
      </c>
      <c r="J822" s="25">
        <v>0</v>
      </c>
      <c r="K822" s="127"/>
      <c r="L822" s="25"/>
      <c r="M822" s="25"/>
      <c r="N822" s="25"/>
      <c r="O822" s="25"/>
      <c r="P822" s="25"/>
      <c r="Q822" s="25"/>
      <c r="R822" s="25"/>
      <c r="S822" s="25"/>
      <c r="T822" s="25"/>
    </row>
    <row r="823" spans="1:20" x14ac:dyDescent="0.3">
      <c r="A823" s="142" t="s">
        <v>557</v>
      </c>
      <c r="B823" s="144">
        <v>16.7</v>
      </c>
      <c r="C823" s="25"/>
      <c r="D823" s="25"/>
      <c r="E823" s="25"/>
      <c r="F823" s="25"/>
      <c r="G823" s="25"/>
      <c r="H823" s="25"/>
      <c r="I823" s="25">
        <v>0</v>
      </c>
      <c r="J823" s="25">
        <v>0</v>
      </c>
      <c r="K823" s="127"/>
      <c r="L823" s="25"/>
      <c r="M823" s="25"/>
      <c r="N823" s="25"/>
      <c r="O823" s="25"/>
      <c r="P823" s="25"/>
      <c r="Q823" s="25"/>
      <c r="R823" s="25"/>
      <c r="S823" s="25"/>
      <c r="T823" s="25"/>
    </row>
    <row r="824" spans="1:20" x14ac:dyDescent="0.3">
      <c r="A824" s="142" t="s">
        <v>1573</v>
      </c>
      <c r="B824" s="144">
        <v>13.8</v>
      </c>
      <c r="C824" s="25"/>
      <c r="D824" s="25"/>
      <c r="E824" s="25"/>
      <c r="F824" s="25"/>
      <c r="G824" s="25"/>
      <c r="H824" s="25"/>
      <c r="I824" s="25">
        <v>0</v>
      </c>
      <c r="J824" s="25">
        <v>0</v>
      </c>
      <c r="K824" s="127"/>
      <c r="L824" s="25"/>
      <c r="M824" s="25"/>
      <c r="N824" s="25"/>
      <c r="O824" s="25"/>
      <c r="P824" s="25"/>
      <c r="Q824" s="25"/>
      <c r="R824" s="25"/>
      <c r="S824" s="25"/>
      <c r="T824" s="25"/>
    </row>
    <row r="825" spans="1:20" x14ac:dyDescent="0.3">
      <c r="A825" s="142" t="s">
        <v>603</v>
      </c>
      <c r="B825" s="144">
        <v>16.7</v>
      </c>
      <c r="C825" s="25"/>
      <c r="D825" s="25"/>
      <c r="E825" s="25"/>
      <c r="F825" s="25"/>
      <c r="G825" s="25"/>
      <c r="H825" s="25"/>
      <c r="I825" s="25">
        <v>0</v>
      </c>
      <c r="J825" s="25">
        <v>0</v>
      </c>
      <c r="K825" s="127"/>
      <c r="L825" s="25"/>
      <c r="M825" s="25"/>
      <c r="N825" s="25"/>
      <c r="O825" s="25"/>
      <c r="P825" s="25"/>
      <c r="Q825" s="25"/>
      <c r="R825" s="25"/>
      <c r="S825" s="25"/>
      <c r="T825" s="25"/>
    </row>
    <row r="826" spans="1:20" x14ac:dyDescent="0.3">
      <c r="A826" s="142" t="s">
        <v>641</v>
      </c>
      <c r="B826" s="144">
        <v>17</v>
      </c>
      <c r="C826" s="25"/>
      <c r="D826" s="25"/>
      <c r="E826" s="25"/>
      <c r="F826" s="25"/>
      <c r="G826" s="25"/>
      <c r="H826" s="25"/>
      <c r="I826" s="25">
        <v>0</v>
      </c>
      <c r="J826" s="25">
        <v>0</v>
      </c>
      <c r="K826" s="127"/>
      <c r="L826" s="25"/>
      <c r="M826" s="25"/>
      <c r="N826" s="25"/>
      <c r="O826" s="25"/>
      <c r="P826" s="25"/>
      <c r="Q826" s="25"/>
      <c r="R826" s="25"/>
      <c r="S826" s="25"/>
      <c r="T826" s="25"/>
    </row>
    <row r="827" spans="1:20" x14ac:dyDescent="0.3">
      <c r="A827" s="142" t="s">
        <v>1237</v>
      </c>
      <c r="B827" s="144">
        <v>13.8</v>
      </c>
      <c r="C827" s="25"/>
      <c r="D827" s="25"/>
      <c r="E827" s="25"/>
      <c r="F827" s="25"/>
      <c r="G827" s="25"/>
      <c r="H827" s="25"/>
      <c r="I827" s="25">
        <v>0</v>
      </c>
      <c r="J827" s="25">
        <v>0</v>
      </c>
      <c r="K827" s="127"/>
      <c r="L827" s="25"/>
      <c r="M827" s="25"/>
      <c r="N827" s="25"/>
      <c r="O827" s="25"/>
      <c r="P827" s="25"/>
      <c r="Q827" s="25"/>
      <c r="R827" s="25"/>
      <c r="S827" s="25"/>
      <c r="T827" s="25"/>
    </row>
    <row r="828" spans="1:20" x14ac:dyDescent="0.3">
      <c r="A828" s="142" t="s">
        <v>1721</v>
      </c>
      <c r="B828" s="144">
        <v>15.3</v>
      </c>
      <c r="C828" s="25"/>
      <c r="D828" s="25"/>
      <c r="E828" s="25"/>
      <c r="F828" s="25"/>
      <c r="G828" s="25"/>
      <c r="H828" s="25"/>
      <c r="I828" s="25">
        <v>0</v>
      </c>
      <c r="J828" s="25">
        <v>0</v>
      </c>
      <c r="K828" s="127"/>
      <c r="L828" s="25"/>
      <c r="M828" s="25"/>
      <c r="N828" s="25"/>
      <c r="O828" s="25"/>
      <c r="P828" s="25"/>
      <c r="Q828" s="25"/>
      <c r="R828" s="25"/>
      <c r="S828" s="25"/>
      <c r="T828" s="25"/>
    </row>
    <row r="829" spans="1:20" x14ac:dyDescent="0.3">
      <c r="A829" s="142" t="s">
        <v>1394</v>
      </c>
      <c r="B829" s="144">
        <v>15.9</v>
      </c>
      <c r="C829" s="25"/>
      <c r="D829" s="25"/>
      <c r="E829" s="25"/>
      <c r="F829" s="25"/>
      <c r="G829" s="25"/>
      <c r="H829" s="25"/>
      <c r="I829" s="25">
        <v>0</v>
      </c>
      <c r="J829" s="25">
        <v>0</v>
      </c>
      <c r="K829" s="127"/>
      <c r="L829" s="25"/>
      <c r="M829" s="25"/>
      <c r="N829" s="25"/>
      <c r="O829" s="25"/>
      <c r="P829" s="25"/>
      <c r="Q829" s="25"/>
      <c r="R829" s="25"/>
      <c r="S829" s="25"/>
      <c r="T829" s="25"/>
    </row>
    <row r="830" spans="1:20" x14ac:dyDescent="0.3">
      <c r="A830" s="142" t="s">
        <v>536</v>
      </c>
      <c r="B830" s="144">
        <v>15.2</v>
      </c>
      <c r="C830" s="25"/>
      <c r="D830" s="25"/>
      <c r="E830" s="25"/>
      <c r="F830" s="25"/>
      <c r="G830" s="25"/>
      <c r="H830" s="25"/>
      <c r="I830" s="25">
        <v>0</v>
      </c>
      <c r="J830" s="25">
        <v>0</v>
      </c>
      <c r="K830" s="127"/>
      <c r="L830" s="25"/>
      <c r="M830" s="25"/>
      <c r="N830" s="25"/>
      <c r="O830" s="25"/>
      <c r="P830" s="25"/>
      <c r="Q830" s="25"/>
      <c r="R830" s="25"/>
      <c r="S830" s="25"/>
      <c r="T830" s="25"/>
    </row>
    <row r="831" spans="1:20" x14ac:dyDescent="0.3">
      <c r="A831" s="142" t="s">
        <v>539</v>
      </c>
      <c r="B831" s="144">
        <v>13.8</v>
      </c>
      <c r="C831" s="25"/>
      <c r="D831" s="25"/>
      <c r="E831" s="25"/>
      <c r="F831" s="25"/>
      <c r="G831" s="25"/>
      <c r="H831" s="25"/>
      <c r="I831" s="25">
        <v>0</v>
      </c>
      <c r="J831" s="25">
        <v>0</v>
      </c>
      <c r="K831" s="127"/>
      <c r="L831" s="25"/>
      <c r="M831" s="25"/>
      <c r="N831" s="25"/>
      <c r="O831" s="25"/>
      <c r="P831" s="25"/>
      <c r="Q831" s="25"/>
      <c r="R831" s="25"/>
      <c r="S831" s="25"/>
      <c r="T831" s="25"/>
    </row>
    <row r="832" spans="1:20" x14ac:dyDescent="0.3">
      <c r="A832" s="142" t="s">
        <v>1508</v>
      </c>
      <c r="B832" s="144">
        <v>16.899999999999999</v>
      </c>
      <c r="C832" s="25"/>
      <c r="D832" s="25"/>
      <c r="E832" s="25"/>
      <c r="F832" s="25"/>
      <c r="G832" s="25"/>
      <c r="H832" s="25"/>
      <c r="I832" s="25">
        <v>0</v>
      </c>
      <c r="J832" s="25">
        <v>0</v>
      </c>
      <c r="K832" s="127"/>
      <c r="L832" s="25"/>
      <c r="M832" s="25"/>
      <c r="N832" s="25"/>
      <c r="O832" s="25"/>
      <c r="P832" s="25"/>
      <c r="Q832" s="25"/>
      <c r="R832" s="25"/>
      <c r="S832" s="25"/>
      <c r="T832" s="25"/>
    </row>
    <row r="833" spans="1:20" x14ac:dyDescent="0.3">
      <c r="A833" s="142" t="s">
        <v>611</v>
      </c>
      <c r="B833" s="144">
        <v>17.3</v>
      </c>
      <c r="C833" s="25"/>
      <c r="D833" s="25"/>
      <c r="E833" s="25"/>
      <c r="F833" s="25"/>
      <c r="G833" s="25"/>
      <c r="H833" s="25"/>
      <c r="I833" s="25">
        <v>0</v>
      </c>
      <c r="J833" s="25">
        <v>0</v>
      </c>
      <c r="K833" s="127"/>
      <c r="L833" s="25"/>
      <c r="M833" s="25"/>
      <c r="N833" s="25"/>
      <c r="O833" s="25"/>
      <c r="P833" s="25"/>
      <c r="Q833" s="25"/>
      <c r="R833" s="25"/>
      <c r="S833" s="25"/>
      <c r="T833" s="25"/>
    </row>
    <row r="834" spans="1:20" x14ac:dyDescent="0.3">
      <c r="A834" s="142" t="s">
        <v>1492</v>
      </c>
      <c r="B834" s="144">
        <v>15.8</v>
      </c>
      <c r="C834" s="25"/>
      <c r="D834" s="25"/>
      <c r="E834" s="25"/>
      <c r="F834" s="25"/>
      <c r="G834" s="25"/>
      <c r="H834" s="25"/>
      <c r="I834" s="25">
        <v>0</v>
      </c>
      <c r="J834" s="25">
        <v>0</v>
      </c>
      <c r="K834" s="127"/>
      <c r="L834" s="25"/>
      <c r="M834" s="25"/>
      <c r="N834" s="25"/>
      <c r="O834" s="25"/>
      <c r="P834" s="25"/>
      <c r="Q834" s="25"/>
      <c r="R834" s="25"/>
      <c r="S834" s="25"/>
      <c r="T834" s="25"/>
    </row>
    <row r="835" spans="1:20" x14ac:dyDescent="0.3">
      <c r="A835" s="142" t="s">
        <v>1629</v>
      </c>
      <c r="B835" s="144">
        <v>13.8</v>
      </c>
      <c r="C835" s="25"/>
      <c r="D835" s="25"/>
      <c r="E835" s="25"/>
      <c r="F835" s="25"/>
      <c r="G835" s="25"/>
      <c r="H835" s="25"/>
      <c r="I835" s="25">
        <v>0</v>
      </c>
      <c r="J835" s="25">
        <v>0</v>
      </c>
      <c r="K835" s="127"/>
      <c r="L835" s="25"/>
      <c r="M835" s="25"/>
      <c r="N835" s="25"/>
      <c r="O835" s="25"/>
      <c r="P835" s="25"/>
      <c r="Q835" s="25"/>
      <c r="R835" s="25"/>
      <c r="S835" s="25"/>
      <c r="T835" s="25"/>
    </row>
    <row r="836" spans="1:20" x14ac:dyDescent="0.3">
      <c r="A836" s="142" t="s">
        <v>1729</v>
      </c>
      <c r="B836" s="144">
        <v>17.399999999999999</v>
      </c>
      <c r="C836" s="25"/>
      <c r="D836" s="25"/>
      <c r="E836" s="25"/>
      <c r="F836" s="25"/>
      <c r="G836" s="25"/>
      <c r="H836" s="25"/>
      <c r="I836" s="25">
        <v>0</v>
      </c>
      <c r="J836" s="25">
        <v>0</v>
      </c>
      <c r="K836" s="127"/>
      <c r="L836" s="25"/>
      <c r="M836" s="25"/>
      <c r="N836" s="25"/>
      <c r="O836" s="25"/>
      <c r="P836" s="25"/>
      <c r="Q836" s="25"/>
      <c r="R836" s="25"/>
      <c r="S836" s="25"/>
      <c r="T836" s="25"/>
    </row>
    <row r="837" spans="1:20" x14ac:dyDescent="0.3">
      <c r="A837" s="142" t="s">
        <v>1330</v>
      </c>
      <c r="B837" s="144">
        <v>15.8</v>
      </c>
      <c r="C837" s="25"/>
      <c r="D837" s="25"/>
      <c r="E837" s="25"/>
      <c r="F837" s="25"/>
      <c r="G837" s="25"/>
      <c r="H837" s="25"/>
      <c r="I837" s="25">
        <v>0</v>
      </c>
      <c r="J837" s="25">
        <v>0</v>
      </c>
      <c r="K837" s="127"/>
      <c r="L837" s="25"/>
      <c r="M837" s="25"/>
      <c r="N837" s="25"/>
      <c r="O837" s="25"/>
      <c r="P837" s="25"/>
      <c r="Q837" s="25"/>
      <c r="R837" s="25"/>
      <c r="S837" s="25"/>
      <c r="T837" s="25"/>
    </row>
    <row r="838" spans="1:20" x14ac:dyDescent="0.3">
      <c r="A838" s="142" t="s">
        <v>635</v>
      </c>
      <c r="B838" s="144">
        <v>13.8</v>
      </c>
      <c r="C838" s="25"/>
      <c r="D838" s="25"/>
      <c r="E838" s="25"/>
      <c r="F838" s="25"/>
      <c r="G838" s="25"/>
      <c r="H838" s="25"/>
      <c r="I838" s="25">
        <v>0</v>
      </c>
      <c r="J838" s="25">
        <v>0</v>
      </c>
      <c r="K838" s="127"/>
      <c r="L838" s="25"/>
      <c r="M838" s="25"/>
      <c r="N838" s="25"/>
      <c r="O838" s="25"/>
      <c r="P838" s="25"/>
      <c r="Q838" s="25"/>
      <c r="R838" s="25"/>
      <c r="S838" s="25"/>
      <c r="T838" s="25"/>
    </row>
    <row r="839" spans="1:20" x14ac:dyDescent="0.3">
      <c r="A839" s="142" t="s">
        <v>651</v>
      </c>
      <c r="B839" s="144">
        <v>17.399999999999999</v>
      </c>
      <c r="C839" s="25"/>
      <c r="D839" s="25"/>
      <c r="E839" s="25"/>
      <c r="F839" s="25"/>
      <c r="G839" s="25"/>
      <c r="H839" s="25"/>
      <c r="I839" s="25">
        <v>0</v>
      </c>
      <c r="J839" s="25">
        <v>0</v>
      </c>
      <c r="K839" s="127"/>
      <c r="L839" s="25"/>
      <c r="M839" s="25"/>
      <c r="N839" s="25"/>
      <c r="O839" s="25"/>
      <c r="P839" s="25"/>
      <c r="Q839" s="25"/>
      <c r="R839" s="25"/>
      <c r="S839" s="25"/>
      <c r="T839" s="25"/>
    </row>
    <row r="840" spans="1:20" x14ac:dyDescent="0.3">
      <c r="A840" s="142" t="s">
        <v>1203</v>
      </c>
      <c r="B840" s="144">
        <v>15.8</v>
      </c>
      <c r="C840" s="25"/>
      <c r="D840" s="25"/>
      <c r="E840" s="25"/>
      <c r="F840" s="25"/>
      <c r="G840" s="25"/>
      <c r="H840" s="25"/>
      <c r="I840" s="25">
        <v>0</v>
      </c>
      <c r="J840" s="25">
        <v>0</v>
      </c>
      <c r="K840" s="127"/>
      <c r="L840" s="25"/>
      <c r="M840" s="25"/>
      <c r="N840" s="25"/>
      <c r="O840" s="25"/>
      <c r="P840" s="25"/>
      <c r="Q840" s="25"/>
      <c r="R840" s="25"/>
      <c r="S840" s="25"/>
      <c r="T840" s="25"/>
    </row>
    <row r="841" spans="1:20" x14ac:dyDescent="0.3">
      <c r="A841" s="142" t="s">
        <v>1673</v>
      </c>
      <c r="B841" s="144">
        <v>13.8</v>
      </c>
      <c r="C841" s="25"/>
      <c r="D841" s="25"/>
      <c r="E841" s="25"/>
      <c r="F841" s="25"/>
      <c r="G841" s="25"/>
      <c r="H841" s="25"/>
      <c r="I841" s="25">
        <v>0</v>
      </c>
      <c r="J841" s="25">
        <v>0</v>
      </c>
      <c r="K841" s="127"/>
      <c r="L841" s="25"/>
      <c r="M841" s="25"/>
      <c r="N841" s="25"/>
      <c r="O841" s="25"/>
      <c r="P841" s="25"/>
      <c r="Q841" s="25"/>
      <c r="R841" s="25"/>
      <c r="S841" s="25"/>
      <c r="T841" s="25"/>
    </row>
    <row r="842" spans="1:20" x14ac:dyDescent="0.3">
      <c r="A842" s="142" t="s">
        <v>1711</v>
      </c>
      <c r="B842" s="144">
        <v>17.399999999999999</v>
      </c>
      <c r="C842" s="25"/>
      <c r="D842" s="25"/>
      <c r="E842" s="25"/>
      <c r="F842" s="25"/>
      <c r="G842" s="25"/>
      <c r="H842" s="25"/>
      <c r="I842" s="25">
        <v>0</v>
      </c>
      <c r="J842" s="25">
        <v>0</v>
      </c>
      <c r="K842" s="127"/>
      <c r="L842" s="25"/>
      <c r="M842" s="25"/>
      <c r="N842" s="25"/>
      <c r="O842" s="25"/>
      <c r="P842" s="25"/>
      <c r="Q842" s="25"/>
      <c r="R842" s="25"/>
      <c r="S842" s="25"/>
      <c r="T842" s="25"/>
    </row>
    <row r="843" spans="1:20" x14ac:dyDescent="0.3">
      <c r="A843" s="142" t="s">
        <v>1734</v>
      </c>
      <c r="B843" s="144">
        <v>15.6</v>
      </c>
      <c r="C843" s="25"/>
      <c r="D843" s="25"/>
      <c r="E843" s="25"/>
      <c r="F843" s="25"/>
      <c r="G843" s="25"/>
      <c r="H843" s="25"/>
      <c r="I843" s="25">
        <v>0</v>
      </c>
      <c r="J843" s="25">
        <v>0</v>
      </c>
      <c r="K843" s="127"/>
      <c r="L843" s="25"/>
      <c r="M843" s="25"/>
      <c r="N843" s="25"/>
      <c r="O843" s="25"/>
      <c r="P843" s="25"/>
      <c r="Q843" s="25"/>
      <c r="R843" s="25"/>
      <c r="S843" s="25"/>
      <c r="T843" s="25"/>
    </row>
    <row r="844" spans="1:20" x14ac:dyDescent="0.3">
      <c r="A844" s="142" t="s">
        <v>564</v>
      </c>
      <c r="B844" s="144">
        <v>13.6</v>
      </c>
      <c r="C844" s="25"/>
      <c r="D844" s="25"/>
      <c r="E844" s="25"/>
      <c r="F844" s="25"/>
      <c r="G844" s="25"/>
      <c r="H844" s="25"/>
      <c r="I844" s="25">
        <v>0</v>
      </c>
      <c r="J844" s="25">
        <v>0</v>
      </c>
      <c r="K844" s="127"/>
      <c r="L844" s="25"/>
      <c r="M844" s="25"/>
      <c r="N844" s="25"/>
      <c r="O844" s="25"/>
      <c r="P844" s="25"/>
      <c r="Q844" s="25"/>
      <c r="R844" s="25"/>
      <c r="S844" s="25"/>
      <c r="T844" s="25"/>
    </row>
    <row r="845" spans="1:20" x14ac:dyDescent="0.3">
      <c r="A845" s="142" t="s">
        <v>534</v>
      </c>
      <c r="B845" s="144">
        <v>13.6</v>
      </c>
      <c r="C845" s="25"/>
      <c r="D845" s="25"/>
      <c r="E845" s="25"/>
      <c r="F845" s="25"/>
      <c r="G845" s="25"/>
      <c r="H845" s="25"/>
      <c r="I845" s="25">
        <v>0</v>
      </c>
      <c r="J845" s="25">
        <v>0</v>
      </c>
      <c r="K845" s="127"/>
      <c r="L845" s="25"/>
      <c r="M845" s="25"/>
      <c r="N845" s="25"/>
      <c r="O845" s="25"/>
      <c r="P845" s="25"/>
      <c r="Q845" s="25"/>
      <c r="R845" s="25"/>
      <c r="S845" s="25"/>
      <c r="T845" s="25"/>
    </row>
    <row r="846" spans="1:20" x14ac:dyDescent="0.3">
      <c r="A846" s="142" t="s">
        <v>1420</v>
      </c>
      <c r="B846" s="144">
        <v>17.3</v>
      </c>
      <c r="C846" s="25"/>
      <c r="D846" s="25"/>
      <c r="E846" s="25"/>
      <c r="F846" s="25"/>
      <c r="G846" s="25"/>
      <c r="H846" s="25"/>
      <c r="I846" s="25">
        <v>0</v>
      </c>
      <c r="J846" s="25">
        <v>0</v>
      </c>
      <c r="K846" s="127"/>
      <c r="L846" s="25"/>
      <c r="M846" s="25"/>
      <c r="N846" s="25"/>
      <c r="O846" s="25"/>
      <c r="P846" s="25"/>
      <c r="Q846" s="25"/>
      <c r="R846" s="25"/>
      <c r="S846" s="25"/>
      <c r="T846" s="25"/>
    </row>
    <row r="847" spans="1:20" x14ac:dyDescent="0.3">
      <c r="A847" s="142" t="s">
        <v>1285</v>
      </c>
      <c r="B847" s="144">
        <v>15.6</v>
      </c>
      <c r="C847" s="25"/>
      <c r="D847" s="25"/>
      <c r="E847" s="25"/>
      <c r="F847" s="25"/>
      <c r="G847" s="25"/>
      <c r="H847" s="25"/>
      <c r="I847" s="25">
        <v>0</v>
      </c>
      <c r="J847" s="25">
        <v>0</v>
      </c>
      <c r="K847" s="127"/>
      <c r="L847" s="25"/>
      <c r="M847" s="25"/>
      <c r="N847" s="25"/>
      <c r="O847" s="25"/>
      <c r="P847" s="25"/>
      <c r="Q847" s="25"/>
      <c r="R847" s="25"/>
      <c r="S847" s="25"/>
      <c r="T847" s="25"/>
    </row>
    <row r="848" spans="1:20" x14ac:dyDescent="0.3">
      <c r="A848" s="142" t="s">
        <v>1332</v>
      </c>
      <c r="B848" s="144">
        <v>13.6</v>
      </c>
      <c r="C848" s="25"/>
      <c r="D848" s="25"/>
      <c r="E848" s="25"/>
      <c r="F848" s="25"/>
      <c r="G848" s="25"/>
      <c r="H848" s="25"/>
      <c r="I848" s="25">
        <v>0</v>
      </c>
      <c r="J848" s="25">
        <v>0</v>
      </c>
      <c r="K848" s="127"/>
      <c r="L848" s="25"/>
      <c r="M848" s="25"/>
      <c r="N848" s="25"/>
      <c r="O848" s="25"/>
      <c r="P848" s="25"/>
      <c r="Q848" s="25"/>
      <c r="R848" s="25"/>
      <c r="S848" s="25"/>
      <c r="T848" s="25"/>
    </row>
    <row r="849" spans="1:20" x14ac:dyDescent="0.3">
      <c r="A849" s="142" t="s">
        <v>1482</v>
      </c>
      <c r="B849" s="144">
        <v>17.3</v>
      </c>
      <c r="C849" s="25"/>
      <c r="D849" s="25"/>
      <c r="E849" s="25"/>
      <c r="F849" s="25"/>
      <c r="G849" s="25"/>
      <c r="H849" s="25"/>
      <c r="I849" s="25">
        <v>0</v>
      </c>
      <c r="J849" s="25">
        <v>0</v>
      </c>
      <c r="K849" s="127"/>
      <c r="L849" s="25"/>
      <c r="M849" s="25"/>
      <c r="N849" s="25"/>
      <c r="O849" s="25"/>
      <c r="P849" s="25"/>
      <c r="Q849" s="25"/>
      <c r="R849" s="25"/>
      <c r="S849" s="25"/>
      <c r="T849" s="25"/>
    </row>
    <row r="850" spans="1:20" x14ac:dyDescent="0.3">
      <c r="A850" s="142" t="s">
        <v>692</v>
      </c>
      <c r="B850" s="144">
        <v>15.6</v>
      </c>
      <c r="C850" s="25"/>
      <c r="D850" s="25"/>
      <c r="E850" s="25"/>
      <c r="F850" s="25"/>
      <c r="G850" s="25"/>
      <c r="H850" s="25"/>
      <c r="I850" s="25">
        <v>0</v>
      </c>
      <c r="J850" s="25">
        <v>0</v>
      </c>
      <c r="K850" s="127"/>
      <c r="L850" s="25"/>
      <c r="M850" s="25"/>
      <c r="N850" s="25"/>
      <c r="O850" s="25"/>
      <c r="P850" s="25"/>
      <c r="Q850" s="25"/>
      <c r="R850" s="25"/>
      <c r="S850" s="25"/>
      <c r="T850" s="25"/>
    </row>
    <row r="851" spans="1:20" x14ac:dyDescent="0.3">
      <c r="A851" s="142" t="s">
        <v>2099</v>
      </c>
      <c r="B851" s="144">
        <v>13.6</v>
      </c>
      <c r="C851" s="25"/>
      <c r="D851" s="25"/>
      <c r="E851" s="25"/>
      <c r="F851" s="25"/>
      <c r="G851" s="25"/>
      <c r="H851" s="25"/>
      <c r="I851" s="25">
        <v>0</v>
      </c>
      <c r="J851" s="25">
        <v>0</v>
      </c>
      <c r="K851" s="127"/>
      <c r="L851" s="25"/>
      <c r="M851" s="25"/>
      <c r="N851" s="25"/>
      <c r="O851" s="25"/>
      <c r="P851" s="25"/>
      <c r="Q851" s="25"/>
      <c r="R851" s="25"/>
      <c r="S851" s="25"/>
      <c r="T851" s="25"/>
    </row>
    <row r="852" spans="1:20" x14ac:dyDescent="0.3">
      <c r="A852" s="142" t="s">
        <v>571</v>
      </c>
      <c r="B852" s="144">
        <v>17.3</v>
      </c>
      <c r="C852" s="25"/>
      <c r="D852" s="25"/>
      <c r="E852" s="25"/>
      <c r="F852" s="25"/>
      <c r="G852" s="25"/>
      <c r="H852" s="25"/>
      <c r="I852" s="25">
        <v>0</v>
      </c>
      <c r="J852" s="25">
        <v>0</v>
      </c>
      <c r="K852" s="127"/>
      <c r="L852" s="25"/>
      <c r="M852" s="25"/>
      <c r="N852" s="25"/>
      <c r="O852" s="25"/>
      <c r="P852" s="25"/>
      <c r="Q852" s="25"/>
      <c r="R852" s="25"/>
      <c r="S852" s="25"/>
      <c r="T852" s="25"/>
    </row>
    <row r="853" spans="1:20" x14ac:dyDescent="0.3">
      <c r="A853" s="142" t="s">
        <v>654</v>
      </c>
      <c r="B853" s="144">
        <v>15.1</v>
      </c>
      <c r="C853" s="25"/>
      <c r="D853" s="25"/>
      <c r="E853" s="25"/>
      <c r="F853" s="25"/>
      <c r="G853" s="25"/>
      <c r="H853" s="25"/>
      <c r="I853" s="25">
        <v>0</v>
      </c>
      <c r="J853" s="25">
        <v>0</v>
      </c>
      <c r="K853" s="127"/>
      <c r="L853" s="25"/>
      <c r="M853" s="25"/>
      <c r="N853" s="25"/>
      <c r="O853" s="25"/>
      <c r="P853" s="25"/>
      <c r="Q853" s="25"/>
      <c r="R853" s="25"/>
      <c r="S853" s="25"/>
      <c r="T853" s="25"/>
    </row>
    <row r="854" spans="1:20" x14ac:dyDescent="0.3">
      <c r="A854" s="142" t="s">
        <v>1498</v>
      </c>
      <c r="B854" s="144">
        <v>13.6</v>
      </c>
      <c r="C854" s="25"/>
      <c r="D854" s="25"/>
      <c r="E854" s="25"/>
      <c r="F854" s="25"/>
      <c r="G854" s="25"/>
      <c r="H854" s="25"/>
      <c r="I854" s="25">
        <v>0</v>
      </c>
      <c r="J854" s="25">
        <v>0</v>
      </c>
      <c r="K854" s="127"/>
      <c r="L854" s="25"/>
      <c r="M854" s="25"/>
      <c r="N854" s="25"/>
      <c r="O854" s="25"/>
      <c r="P854" s="25"/>
      <c r="Q854" s="25"/>
      <c r="R854" s="25"/>
      <c r="S854" s="25"/>
      <c r="T854" s="25"/>
    </row>
    <row r="855" spans="1:20" x14ac:dyDescent="0.3">
      <c r="A855" s="142" t="s">
        <v>1241</v>
      </c>
      <c r="B855" s="144">
        <v>15.6</v>
      </c>
      <c r="C855" s="25"/>
      <c r="D855" s="25"/>
      <c r="E855" s="25"/>
      <c r="F855" s="25"/>
      <c r="G855" s="25"/>
      <c r="H855" s="25"/>
      <c r="I855" s="25">
        <v>0</v>
      </c>
      <c r="J855" s="25">
        <v>0</v>
      </c>
      <c r="K855" s="127"/>
      <c r="L855" s="25"/>
      <c r="M855" s="25"/>
      <c r="N855" s="25"/>
      <c r="O855" s="25"/>
      <c r="P855" s="25"/>
      <c r="Q855" s="25"/>
      <c r="R855" s="25"/>
      <c r="S855" s="25"/>
      <c r="T855" s="25"/>
    </row>
    <row r="856" spans="1:20" x14ac:dyDescent="0.3">
      <c r="A856" s="142" t="s">
        <v>579</v>
      </c>
      <c r="B856" s="144">
        <v>16.7</v>
      </c>
      <c r="C856" s="25"/>
      <c r="D856" s="25"/>
      <c r="E856" s="25"/>
      <c r="F856" s="25"/>
      <c r="G856" s="25"/>
      <c r="H856" s="25"/>
      <c r="I856" s="25">
        <v>0</v>
      </c>
      <c r="J856" s="25">
        <v>0</v>
      </c>
      <c r="K856" s="127"/>
      <c r="L856" s="25"/>
      <c r="M856" s="25"/>
      <c r="N856" s="25"/>
      <c r="O856" s="25"/>
      <c r="P856" s="25"/>
      <c r="Q856" s="25"/>
      <c r="R856" s="25"/>
      <c r="S856" s="25"/>
      <c r="T856" s="25"/>
    </row>
    <row r="857" spans="1:20" x14ac:dyDescent="0.3">
      <c r="A857" s="142" t="s">
        <v>2197</v>
      </c>
      <c r="B857" s="144">
        <v>15.4</v>
      </c>
      <c r="C857" s="25"/>
      <c r="D857" s="25"/>
      <c r="E857" s="25"/>
      <c r="F857" s="25"/>
      <c r="G857" s="25"/>
      <c r="H857" s="25"/>
      <c r="I857" s="25">
        <v>0</v>
      </c>
      <c r="J857" s="25">
        <v>0</v>
      </c>
      <c r="K857" s="127"/>
      <c r="L857" s="25"/>
      <c r="M857" s="25"/>
      <c r="N857" s="25"/>
      <c r="O857" s="25"/>
      <c r="P857" s="25"/>
      <c r="Q857" s="25"/>
      <c r="R857" s="25"/>
      <c r="S857" s="25"/>
      <c r="T857" s="25"/>
    </row>
    <row r="858" spans="1:20" x14ac:dyDescent="0.3">
      <c r="A858" s="142" t="s">
        <v>1670</v>
      </c>
      <c r="B858" s="144">
        <v>13.6</v>
      </c>
      <c r="C858" s="25"/>
      <c r="D858" s="25"/>
      <c r="E858" s="25"/>
      <c r="F858" s="25"/>
      <c r="G858" s="25"/>
      <c r="H858" s="25"/>
      <c r="I858" s="25">
        <v>0</v>
      </c>
      <c r="J858" s="25">
        <v>0</v>
      </c>
      <c r="K858" s="127"/>
      <c r="L858" s="25"/>
      <c r="M858" s="25"/>
      <c r="N858" s="25"/>
      <c r="O858" s="25"/>
      <c r="P858" s="25"/>
      <c r="Q858" s="25"/>
      <c r="R858" s="25"/>
      <c r="S858" s="25"/>
      <c r="T858" s="25"/>
    </row>
    <row r="859" spans="1:20" x14ac:dyDescent="0.3">
      <c r="A859" s="142" t="s">
        <v>1346</v>
      </c>
      <c r="B859" s="144">
        <v>16.7</v>
      </c>
      <c r="C859" s="25"/>
      <c r="D859" s="25"/>
      <c r="E859" s="25"/>
      <c r="F859" s="25"/>
      <c r="G859" s="25"/>
      <c r="H859" s="25"/>
      <c r="I859" s="25">
        <v>0</v>
      </c>
      <c r="J859" s="25">
        <v>0</v>
      </c>
      <c r="K859" s="127"/>
      <c r="L859" s="25"/>
      <c r="M859" s="25"/>
      <c r="N859" s="25"/>
      <c r="O859" s="25"/>
      <c r="P859" s="25"/>
      <c r="Q859" s="25"/>
      <c r="R859" s="25"/>
      <c r="S859" s="25"/>
      <c r="T859" s="25"/>
    </row>
    <row r="860" spans="1:20" x14ac:dyDescent="0.3">
      <c r="A860" s="142" t="s">
        <v>694</v>
      </c>
      <c r="B860" s="144">
        <v>15.6</v>
      </c>
      <c r="C860" s="25"/>
      <c r="D860" s="25"/>
      <c r="E860" s="25"/>
      <c r="F860" s="25"/>
      <c r="G860" s="25"/>
      <c r="H860" s="25"/>
      <c r="I860" s="25">
        <v>0</v>
      </c>
      <c r="J860" s="25">
        <v>0</v>
      </c>
      <c r="K860" s="127"/>
      <c r="L860" s="25"/>
      <c r="M860" s="25"/>
      <c r="N860" s="25"/>
      <c r="O860" s="25"/>
      <c r="P860" s="25"/>
      <c r="Q860" s="25"/>
      <c r="R860" s="25"/>
      <c r="S860" s="25"/>
      <c r="T860" s="25"/>
    </row>
    <row r="861" spans="1:20" x14ac:dyDescent="0.3">
      <c r="A861" s="142" t="s">
        <v>512</v>
      </c>
      <c r="B861" s="144">
        <v>13.6</v>
      </c>
      <c r="C861" s="25"/>
      <c r="D861" s="25"/>
      <c r="E861" s="25"/>
      <c r="F861" s="25"/>
      <c r="G861" s="25"/>
      <c r="H861" s="25"/>
      <c r="I861" s="25">
        <v>0</v>
      </c>
      <c r="J861" s="25">
        <v>0</v>
      </c>
      <c r="K861" s="127"/>
      <c r="L861" s="25"/>
      <c r="M861" s="25"/>
      <c r="N861" s="25"/>
      <c r="O861" s="25"/>
      <c r="P861" s="25"/>
      <c r="Q861" s="25"/>
      <c r="R861" s="25"/>
      <c r="S861" s="25"/>
      <c r="T861" s="25"/>
    </row>
    <row r="862" spans="1:20" x14ac:dyDescent="0.3">
      <c r="A862" s="142" t="s">
        <v>697</v>
      </c>
      <c r="B862" s="144">
        <v>17.3</v>
      </c>
      <c r="C862" s="25"/>
      <c r="D862" s="25"/>
      <c r="E862" s="25"/>
      <c r="F862" s="25"/>
      <c r="G862" s="25"/>
      <c r="H862" s="25"/>
      <c r="I862" s="25">
        <v>0</v>
      </c>
      <c r="J862" s="25">
        <v>0</v>
      </c>
      <c r="K862" s="127"/>
      <c r="L862" s="25"/>
      <c r="M862" s="25"/>
      <c r="N862" s="25"/>
      <c r="O862" s="25"/>
      <c r="P862" s="25"/>
      <c r="Q862" s="25"/>
      <c r="R862" s="25"/>
      <c r="S862" s="25"/>
      <c r="T862" s="25"/>
    </row>
    <row r="863" spans="1:20" x14ac:dyDescent="0.3">
      <c r="A863" s="142" t="s">
        <v>2101</v>
      </c>
      <c r="B863" s="144">
        <v>15.6</v>
      </c>
      <c r="C863" s="25"/>
      <c r="D863" s="25"/>
      <c r="E863" s="25"/>
      <c r="F863" s="25"/>
      <c r="G863" s="25"/>
      <c r="H863" s="25"/>
      <c r="I863" s="25">
        <v>0</v>
      </c>
      <c r="J863" s="25">
        <v>0</v>
      </c>
      <c r="K863" s="127"/>
      <c r="L863" s="25"/>
      <c r="M863" s="25"/>
      <c r="N863" s="25"/>
      <c r="O863" s="25"/>
      <c r="P863" s="25"/>
      <c r="Q863" s="25"/>
      <c r="R863" s="25"/>
      <c r="S863" s="25"/>
      <c r="T863" s="25"/>
    </row>
    <row r="864" spans="1:20" x14ac:dyDescent="0.3">
      <c r="A864" s="142" t="s">
        <v>541</v>
      </c>
      <c r="B864" s="144">
        <v>13.6</v>
      </c>
      <c r="C864" s="25"/>
      <c r="D864" s="25"/>
      <c r="E864" s="25"/>
      <c r="F864" s="25"/>
      <c r="G864" s="25"/>
      <c r="H864" s="25"/>
      <c r="I864" s="25">
        <v>0</v>
      </c>
      <c r="J864" s="25">
        <v>0</v>
      </c>
      <c r="K864" s="127"/>
      <c r="L864" s="25"/>
      <c r="M864" s="25"/>
      <c r="N864" s="25"/>
      <c r="O864" s="25"/>
      <c r="P864" s="25"/>
      <c r="Q864" s="25"/>
      <c r="R864" s="25"/>
      <c r="S864" s="25"/>
      <c r="T864" s="25"/>
    </row>
    <row r="865" spans="1:20" x14ac:dyDescent="0.3">
      <c r="A865" s="142" t="s">
        <v>1695</v>
      </c>
      <c r="B865" s="144">
        <v>17.3</v>
      </c>
      <c r="C865" s="25"/>
      <c r="D865" s="25"/>
      <c r="E865" s="25"/>
      <c r="F865" s="25"/>
      <c r="G865" s="25"/>
      <c r="H865" s="25"/>
      <c r="I865" s="25">
        <v>0</v>
      </c>
      <c r="J865" s="25">
        <v>0</v>
      </c>
      <c r="K865" s="127"/>
      <c r="L865" s="25"/>
      <c r="M865" s="25"/>
      <c r="N865" s="25"/>
      <c r="O865" s="25"/>
      <c r="P865" s="25"/>
      <c r="Q865" s="25"/>
      <c r="R865" s="25"/>
      <c r="S865" s="25"/>
      <c r="T865" s="25"/>
    </row>
    <row r="866" spans="1:20" x14ac:dyDescent="0.3">
      <c r="A866" s="142" t="s">
        <v>1748</v>
      </c>
      <c r="B866" s="144">
        <v>15.6</v>
      </c>
      <c r="C866" s="25"/>
      <c r="D866" s="25"/>
      <c r="E866" s="25"/>
      <c r="F866" s="25"/>
      <c r="G866" s="25"/>
      <c r="H866" s="25"/>
      <c r="I866" s="25">
        <v>0</v>
      </c>
      <c r="J866" s="25">
        <v>0</v>
      </c>
      <c r="K866" s="127"/>
      <c r="L866" s="25"/>
      <c r="M866" s="25"/>
      <c r="N866" s="25"/>
      <c r="O866" s="25"/>
      <c r="P866" s="25"/>
      <c r="Q866" s="25"/>
      <c r="R866" s="25"/>
      <c r="S866" s="25"/>
      <c r="T866" s="25"/>
    </row>
    <row r="867" spans="1:20" x14ac:dyDescent="0.3">
      <c r="A867" s="142" t="s">
        <v>1196</v>
      </c>
      <c r="B867" s="144">
        <v>15.6</v>
      </c>
      <c r="C867" s="25"/>
      <c r="D867" s="25"/>
      <c r="E867" s="25"/>
      <c r="F867" s="25"/>
      <c r="G867" s="25"/>
      <c r="H867" s="25"/>
      <c r="I867" s="25">
        <v>0</v>
      </c>
      <c r="J867" s="25">
        <v>0</v>
      </c>
      <c r="K867" s="127"/>
      <c r="L867" s="25"/>
      <c r="M867" s="25"/>
      <c r="N867" s="25"/>
      <c r="O867" s="25"/>
      <c r="P867" s="25"/>
      <c r="Q867" s="25"/>
      <c r="R867" s="25"/>
      <c r="S867" s="25"/>
      <c r="T867" s="25"/>
    </row>
    <row r="868" spans="1:20" x14ac:dyDescent="0.3">
      <c r="A868" s="142" t="s">
        <v>566</v>
      </c>
      <c r="B868" s="144">
        <v>13.6</v>
      </c>
      <c r="C868" s="25"/>
      <c r="D868" s="25"/>
      <c r="E868" s="25"/>
      <c r="F868" s="25"/>
      <c r="G868" s="25"/>
      <c r="H868" s="25"/>
      <c r="I868" s="25">
        <v>0</v>
      </c>
      <c r="J868" s="25">
        <v>0</v>
      </c>
      <c r="K868" s="127"/>
      <c r="L868" s="25"/>
      <c r="M868" s="25"/>
      <c r="N868" s="25"/>
      <c r="O868" s="25"/>
      <c r="P868" s="25"/>
      <c r="Q868" s="25"/>
      <c r="R868" s="25"/>
      <c r="S868" s="25"/>
      <c r="T868" s="25"/>
    </row>
    <row r="869" spans="1:20" x14ac:dyDescent="0.3">
      <c r="A869" s="142" t="s">
        <v>2301</v>
      </c>
      <c r="B869" s="144">
        <v>17.3</v>
      </c>
      <c r="C869" s="25"/>
      <c r="D869" s="25"/>
      <c r="E869" s="25"/>
      <c r="F869" s="25"/>
      <c r="G869" s="25"/>
      <c r="H869" s="25"/>
      <c r="I869" s="25">
        <v>0</v>
      </c>
      <c r="J869" s="25">
        <v>0</v>
      </c>
      <c r="K869" s="127"/>
      <c r="L869" s="25"/>
      <c r="M869" s="25"/>
      <c r="N869" s="25"/>
      <c r="O869" s="25"/>
      <c r="P869" s="25"/>
      <c r="Q869" s="25"/>
      <c r="R869" s="25"/>
      <c r="S869" s="25"/>
      <c r="T869" s="25"/>
    </row>
    <row r="870" spans="1:20" x14ac:dyDescent="0.3">
      <c r="A870" s="142" t="s">
        <v>637</v>
      </c>
      <c r="B870" s="144">
        <v>15.6</v>
      </c>
      <c r="C870" s="25"/>
      <c r="D870" s="25"/>
      <c r="E870" s="25"/>
      <c r="F870" s="25"/>
      <c r="G870" s="25"/>
      <c r="H870" s="25"/>
      <c r="I870" s="25">
        <v>0</v>
      </c>
      <c r="J870" s="25">
        <v>0</v>
      </c>
      <c r="K870" s="127"/>
      <c r="L870" s="25"/>
      <c r="M870" s="25"/>
      <c r="N870" s="25"/>
      <c r="O870" s="25"/>
      <c r="P870" s="25"/>
      <c r="Q870" s="25"/>
      <c r="R870" s="25"/>
      <c r="S870" s="25"/>
      <c r="T870" s="25"/>
    </row>
    <row r="871" spans="1:20" x14ac:dyDescent="0.3">
      <c r="A871" s="142" t="s">
        <v>656</v>
      </c>
      <c r="B871" s="144">
        <v>13.6</v>
      </c>
      <c r="C871" s="25"/>
      <c r="D871" s="25"/>
      <c r="E871" s="25"/>
      <c r="F871" s="25"/>
      <c r="G871" s="25"/>
      <c r="H871" s="25"/>
      <c r="I871" s="25">
        <v>0</v>
      </c>
      <c r="J871" s="25">
        <v>0</v>
      </c>
      <c r="K871" s="127"/>
      <c r="L871" s="25"/>
      <c r="M871" s="25"/>
      <c r="N871" s="25"/>
      <c r="O871" s="25"/>
      <c r="P871" s="25"/>
      <c r="Q871" s="25"/>
      <c r="R871" s="25"/>
      <c r="S871" s="25"/>
      <c r="T871" s="25"/>
    </row>
    <row r="872" spans="1:20" x14ac:dyDescent="0.3">
      <c r="A872" s="142" t="s">
        <v>573</v>
      </c>
      <c r="B872" s="144">
        <v>17.3</v>
      </c>
      <c r="C872" s="25"/>
      <c r="D872" s="25"/>
      <c r="E872" s="25"/>
      <c r="F872" s="25"/>
      <c r="G872" s="25"/>
      <c r="H872" s="25"/>
      <c r="I872" s="25">
        <v>0</v>
      </c>
      <c r="J872" s="25">
        <v>0</v>
      </c>
      <c r="K872" s="127"/>
      <c r="L872" s="25"/>
      <c r="M872" s="25"/>
      <c r="N872" s="25"/>
      <c r="O872" s="25"/>
      <c r="P872" s="25"/>
      <c r="Q872" s="25"/>
      <c r="R872" s="25"/>
      <c r="S872" s="25"/>
      <c r="T872" s="25"/>
    </row>
    <row r="873" spans="1:20" x14ac:dyDescent="0.3">
      <c r="A873" s="142" t="s">
        <v>1259</v>
      </c>
      <c r="B873" s="144">
        <v>15.6</v>
      </c>
      <c r="C873" s="25"/>
      <c r="D873" s="25"/>
      <c r="E873" s="25"/>
      <c r="F873" s="25"/>
      <c r="G873" s="25"/>
      <c r="H873" s="25"/>
      <c r="I873" s="25">
        <v>0</v>
      </c>
      <c r="J873" s="25">
        <v>0</v>
      </c>
      <c r="K873" s="127"/>
      <c r="L873" s="25"/>
      <c r="M873" s="25"/>
      <c r="N873" s="25"/>
      <c r="O873" s="25"/>
      <c r="P873" s="25"/>
      <c r="Q873" s="25"/>
      <c r="R873" s="25"/>
      <c r="S873" s="25"/>
      <c r="T873" s="25"/>
    </row>
    <row r="874" spans="1:20" x14ac:dyDescent="0.3">
      <c r="A874" s="142" t="s">
        <v>1713</v>
      </c>
      <c r="B874" s="144">
        <v>13.6</v>
      </c>
      <c r="C874" s="25"/>
      <c r="D874" s="25"/>
      <c r="E874" s="25"/>
      <c r="F874" s="25"/>
      <c r="G874" s="25"/>
      <c r="H874" s="25"/>
      <c r="I874" s="25">
        <v>0</v>
      </c>
      <c r="J874" s="25">
        <v>0</v>
      </c>
      <c r="K874" s="127"/>
      <c r="L874" s="25"/>
      <c r="M874" s="25"/>
      <c r="N874" s="25"/>
      <c r="O874" s="25"/>
      <c r="P874" s="25"/>
      <c r="Q874" s="25"/>
      <c r="R874" s="25"/>
      <c r="S874" s="25"/>
      <c r="T874" s="25"/>
    </row>
    <row r="875" spans="1:20" x14ac:dyDescent="0.3">
      <c r="A875" s="142" t="s">
        <v>593</v>
      </c>
      <c r="B875" s="144">
        <v>17.3</v>
      </c>
      <c r="C875" s="25"/>
      <c r="D875" s="25"/>
      <c r="E875" s="25"/>
      <c r="F875" s="25"/>
      <c r="G875" s="25"/>
      <c r="H875" s="25"/>
      <c r="I875" s="25">
        <v>0</v>
      </c>
      <c r="J875" s="25">
        <v>0</v>
      </c>
      <c r="K875" s="127"/>
      <c r="L875" s="25"/>
      <c r="M875" s="25"/>
      <c r="N875" s="25"/>
      <c r="O875" s="25"/>
      <c r="P875" s="25"/>
      <c r="Q875" s="25"/>
      <c r="R875" s="25"/>
      <c r="S875" s="25"/>
      <c r="T875" s="25"/>
    </row>
    <row r="876" spans="1:20" x14ac:dyDescent="0.3">
      <c r="A876" s="142" t="s">
        <v>2107</v>
      </c>
      <c r="B876" s="144">
        <v>15.6</v>
      </c>
      <c r="C876" s="25"/>
      <c r="D876" s="25"/>
      <c r="E876" s="25"/>
      <c r="F876" s="25"/>
      <c r="G876" s="25"/>
      <c r="H876" s="25"/>
      <c r="I876" s="25">
        <v>0</v>
      </c>
      <c r="J876" s="25">
        <v>0</v>
      </c>
      <c r="K876" s="127"/>
      <c r="L876" s="25"/>
      <c r="M876" s="25"/>
      <c r="N876" s="25"/>
      <c r="O876" s="25"/>
      <c r="P876" s="25"/>
      <c r="Q876" s="25"/>
      <c r="R876" s="25"/>
      <c r="S876" s="25"/>
      <c r="T876" s="25"/>
    </row>
    <row r="877" spans="1:20" x14ac:dyDescent="0.3">
      <c r="A877" s="142" t="s">
        <v>1676</v>
      </c>
      <c r="B877" s="144">
        <v>13.6</v>
      </c>
      <c r="C877" s="25"/>
      <c r="D877" s="25"/>
      <c r="E877" s="25"/>
      <c r="F877" s="25"/>
      <c r="G877" s="25"/>
      <c r="H877" s="25"/>
      <c r="I877" s="25">
        <v>0</v>
      </c>
      <c r="J877" s="25">
        <v>0</v>
      </c>
      <c r="K877" s="127"/>
      <c r="L877" s="25"/>
      <c r="M877" s="25"/>
      <c r="N877" s="25"/>
      <c r="O877" s="25"/>
      <c r="P877" s="25"/>
      <c r="Q877" s="25"/>
      <c r="R877" s="25"/>
      <c r="S877" s="25"/>
      <c r="T877" s="25"/>
    </row>
    <row r="878" spans="1:20" x14ac:dyDescent="0.3">
      <c r="A878" s="142" t="s">
        <v>968</v>
      </c>
      <c r="B878" s="144">
        <v>13.6</v>
      </c>
      <c r="C878" s="25"/>
      <c r="D878" s="25"/>
      <c r="E878" s="25"/>
      <c r="F878" s="25"/>
      <c r="G878" s="25"/>
      <c r="H878" s="25"/>
      <c r="I878" s="25">
        <v>0</v>
      </c>
      <c r="J878" s="25">
        <v>0</v>
      </c>
      <c r="K878" s="127"/>
      <c r="L878" s="25"/>
      <c r="M878" s="25"/>
      <c r="N878" s="25"/>
      <c r="O878" s="25"/>
      <c r="P878" s="25"/>
      <c r="Q878" s="25"/>
      <c r="R878" s="25"/>
      <c r="S878" s="25"/>
      <c r="T878" s="25"/>
    </row>
    <row r="879" spans="1:20" x14ac:dyDescent="0.3">
      <c r="A879" s="142" t="s">
        <v>615</v>
      </c>
      <c r="B879" s="144">
        <v>17.3</v>
      </c>
      <c r="C879" s="25"/>
      <c r="D879" s="25"/>
      <c r="E879" s="25"/>
      <c r="F879" s="25"/>
      <c r="G879" s="25"/>
      <c r="H879" s="25"/>
      <c r="I879" s="25">
        <v>0</v>
      </c>
      <c r="J879" s="25">
        <v>0</v>
      </c>
      <c r="K879" s="127"/>
      <c r="L879" s="25"/>
      <c r="M879" s="25"/>
      <c r="N879" s="25"/>
      <c r="O879" s="25"/>
      <c r="P879" s="25"/>
      <c r="Q879" s="25"/>
      <c r="R879" s="25"/>
      <c r="S879" s="25"/>
      <c r="T879" s="25"/>
    </row>
    <row r="880" spans="1:20" x14ac:dyDescent="0.3">
      <c r="A880" s="142" t="s">
        <v>919</v>
      </c>
      <c r="B880" s="144">
        <v>15.1</v>
      </c>
      <c r="C880" s="25"/>
      <c r="D880" s="25"/>
      <c r="E880" s="25"/>
      <c r="F880" s="25"/>
      <c r="G880" s="25"/>
      <c r="H880" s="25"/>
      <c r="I880" s="25">
        <v>0</v>
      </c>
      <c r="J880" s="25">
        <v>0</v>
      </c>
      <c r="K880" s="127"/>
      <c r="L880" s="25"/>
      <c r="M880" s="25"/>
      <c r="N880" s="25"/>
      <c r="O880" s="25"/>
      <c r="P880" s="25"/>
      <c r="Q880" s="25"/>
      <c r="R880" s="25"/>
      <c r="S880" s="25"/>
      <c r="T880" s="25"/>
    </row>
    <row r="881" spans="1:20" x14ac:dyDescent="0.3">
      <c r="A881" s="142" t="s">
        <v>1319</v>
      </c>
      <c r="B881" s="144">
        <v>13.6</v>
      </c>
      <c r="C881" s="25"/>
      <c r="D881" s="25"/>
      <c r="E881" s="25"/>
      <c r="F881" s="25"/>
      <c r="G881" s="25"/>
      <c r="H881" s="25"/>
      <c r="I881" s="25">
        <v>0</v>
      </c>
      <c r="J881" s="25">
        <v>0</v>
      </c>
      <c r="K881" s="127"/>
      <c r="L881" s="25"/>
      <c r="M881" s="25"/>
      <c r="N881" s="25"/>
      <c r="O881" s="25"/>
      <c r="P881" s="25"/>
      <c r="Q881" s="25"/>
      <c r="R881" s="25"/>
      <c r="S881" s="25"/>
      <c r="T881" s="25"/>
    </row>
    <row r="882" spans="1:20" x14ac:dyDescent="0.3">
      <c r="A882" s="142" t="s">
        <v>926</v>
      </c>
      <c r="B882" s="144">
        <v>16.7</v>
      </c>
      <c r="C882" s="25"/>
      <c r="D882" s="25"/>
      <c r="E882" s="25"/>
      <c r="F882" s="25"/>
      <c r="G882" s="25"/>
      <c r="H882" s="25"/>
      <c r="I882" s="25">
        <v>0</v>
      </c>
      <c r="J882" s="25">
        <v>0</v>
      </c>
      <c r="K882" s="127"/>
      <c r="L882" s="25"/>
      <c r="M882" s="25"/>
      <c r="N882" s="25"/>
      <c r="O882" s="25"/>
      <c r="P882" s="25"/>
      <c r="Q882" s="25"/>
      <c r="R882" s="25"/>
      <c r="S882" s="25"/>
      <c r="T882" s="25"/>
    </row>
    <row r="883" spans="1:20" x14ac:dyDescent="0.3">
      <c r="A883" s="142" t="s">
        <v>577</v>
      </c>
      <c r="B883" s="144">
        <v>15.5</v>
      </c>
      <c r="C883" s="25"/>
      <c r="D883" s="25"/>
      <c r="E883" s="25"/>
      <c r="F883" s="25"/>
      <c r="G883" s="25"/>
      <c r="H883" s="25"/>
      <c r="I883" s="25">
        <v>0</v>
      </c>
      <c r="J883" s="25">
        <v>0</v>
      </c>
      <c r="K883" s="127"/>
      <c r="L883" s="25"/>
      <c r="M883" s="25"/>
      <c r="N883" s="25"/>
      <c r="O883" s="25"/>
      <c r="P883" s="25"/>
      <c r="Q883" s="25"/>
      <c r="R883" s="25"/>
      <c r="S883" s="25"/>
      <c r="T883" s="25"/>
    </row>
    <row r="884" spans="1:20" x14ac:dyDescent="0.3">
      <c r="A884" s="142" t="s">
        <v>661</v>
      </c>
      <c r="B884" s="144">
        <v>15</v>
      </c>
      <c r="C884" s="25"/>
      <c r="D884" s="25"/>
      <c r="E884" s="25"/>
      <c r="F884" s="25"/>
      <c r="G884" s="25"/>
      <c r="H884" s="25"/>
      <c r="I884" s="25">
        <v>0</v>
      </c>
      <c r="J884" s="25">
        <v>0</v>
      </c>
      <c r="K884" s="127"/>
      <c r="L884" s="25"/>
      <c r="M884" s="25"/>
      <c r="N884" s="25"/>
      <c r="O884" s="25"/>
      <c r="P884" s="25"/>
      <c r="Q884" s="25"/>
      <c r="R884" s="25"/>
      <c r="S884" s="25"/>
      <c r="T884" s="25"/>
    </row>
    <row r="885" spans="1:20" x14ac:dyDescent="0.3">
      <c r="A885" s="142" t="s">
        <v>628</v>
      </c>
      <c r="B885" s="144">
        <v>13.6</v>
      </c>
      <c r="C885" s="25"/>
      <c r="D885" s="25"/>
      <c r="E885" s="25"/>
      <c r="F885" s="25"/>
      <c r="G885" s="25"/>
      <c r="H885" s="25"/>
      <c r="I885" s="25">
        <v>0</v>
      </c>
      <c r="J885" s="25">
        <v>0</v>
      </c>
      <c r="K885" s="127"/>
      <c r="L885" s="25"/>
      <c r="M885" s="25"/>
      <c r="N885" s="25"/>
      <c r="O885" s="25"/>
      <c r="P885" s="25"/>
      <c r="Q885" s="25"/>
      <c r="R885" s="25"/>
      <c r="S885" s="25"/>
      <c r="T885" s="25"/>
    </row>
    <row r="886" spans="1:20" x14ac:dyDescent="0.3">
      <c r="A886" s="142" t="s">
        <v>499</v>
      </c>
      <c r="B886" s="144">
        <v>16.600000000000001</v>
      </c>
      <c r="C886" s="25"/>
      <c r="D886" s="25"/>
      <c r="E886" s="25"/>
      <c r="F886" s="25"/>
      <c r="G886" s="25"/>
      <c r="H886" s="25"/>
      <c r="I886" s="25">
        <v>0</v>
      </c>
      <c r="J886" s="25">
        <v>0</v>
      </c>
      <c r="K886" s="127"/>
      <c r="L886" s="25"/>
      <c r="M886" s="25"/>
      <c r="N886" s="25"/>
      <c r="O886" s="25"/>
      <c r="P886" s="25"/>
      <c r="Q886" s="25"/>
      <c r="R886" s="25"/>
      <c r="S886" s="25"/>
      <c r="T886" s="25"/>
    </row>
    <row r="887" spans="1:20" x14ac:dyDescent="0.3">
      <c r="A887" s="142" t="s">
        <v>1287</v>
      </c>
      <c r="B887" s="144">
        <v>15.5</v>
      </c>
      <c r="C887" s="25"/>
      <c r="D887" s="25"/>
      <c r="E887" s="25"/>
      <c r="F887" s="25"/>
      <c r="G887" s="25"/>
      <c r="H887" s="25"/>
      <c r="I887" s="25">
        <v>0</v>
      </c>
      <c r="J887" s="25">
        <v>0</v>
      </c>
      <c r="K887" s="127"/>
      <c r="L887" s="25"/>
      <c r="M887" s="25"/>
      <c r="N887" s="25"/>
      <c r="O887" s="25"/>
      <c r="P887" s="25"/>
      <c r="Q887" s="25"/>
      <c r="R887" s="25"/>
      <c r="S887" s="25"/>
      <c r="T887" s="25"/>
    </row>
    <row r="888" spans="1:20" x14ac:dyDescent="0.3">
      <c r="A888" s="142" t="s">
        <v>671</v>
      </c>
      <c r="B888" s="144">
        <v>17.3</v>
      </c>
      <c r="C888" s="25"/>
      <c r="D888" s="25"/>
      <c r="E888" s="25"/>
      <c r="F888" s="25"/>
      <c r="G888" s="25"/>
      <c r="H888" s="25"/>
      <c r="I888" s="25">
        <v>0</v>
      </c>
      <c r="J888" s="25">
        <v>0</v>
      </c>
      <c r="K888" s="127"/>
      <c r="L888" s="25"/>
      <c r="M888" s="25"/>
      <c r="N888" s="25"/>
      <c r="O888" s="25"/>
      <c r="P888" s="25"/>
      <c r="Q888" s="25"/>
      <c r="R888" s="25"/>
      <c r="S888" s="25"/>
      <c r="T888" s="25"/>
    </row>
    <row r="889" spans="1:20" x14ac:dyDescent="0.3">
      <c r="A889" s="142" t="s">
        <v>1655</v>
      </c>
      <c r="B889" s="144">
        <v>13.6</v>
      </c>
      <c r="C889" s="25"/>
      <c r="D889" s="25"/>
      <c r="E889" s="25"/>
      <c r="F889" s="25"/>
      <c r="G889" s="25"/>
      <c r="H889" s="25"/>
      <c r="I889" s="25">
        <v>0</v>
      </c>
      <c r="J889" s="25">
        <v>0</v>
      </c>
      <c r="K889" s="127"/>
      <c r="L889" s="25"/>
      <c r="M889" s="25"/>
      <c r="N889" s="25"/>
      <c r="O889" s="25"/>
      <c r="P889" s="25"/>
      <c r="Q889" s="25"/>
      <c r="R889" s="25"/>
      <c r="S889" s="25"/>
      <c r="T889" s="25"/>
    </row>
    <row r="890" spans="1:20" x14ac:dyDescent="0.3">
      <c r="A890" s="142" t="s">
        <v>1620</v>
      </c>
      <c r="B890" s="144">
        <v>17.100000000000001</v>
      </c>
      <c r="C890" s="25"/>
      <c r="D890" s="25"/>
      <c r="E890" s="25"/>
      <c r="F890" s="25"/>
      <c r="G890" s="25"/>
      <c r="H890" s="25"/>
      <c r="I890" s="25">
        <v>0</v>
      </c>
      <c r="J890" s="25">
        <v>0</v>
      </c>
      <c r="K890" s="127"/>
      <c r="L890" s="25"/>
      <c r="M890" s="25"/>
      <c r="N890" s="25"/>
      <c r="O890" s="25"/>
      <c r="P890" s="25"/>
      <c r="Q890" s="25"/>
      <c r="R890" s="25"/>
      <c r="S890" s="25"/>
      <c r="T890" s="25"/>
    </row>
    <row r="891" spans="1:20" x14ac:dyDescent="0.3">
      <c r="A891" s="142" t="s">
        <v>1510</v>
      </c>
      <c r="B891" s="144">
        <v>15.5</v>
      </c>
      <c r="C891" s="25"/>
      <c r="D891" s="25"/>
      <c r="E891" s="25"/>
      <c r="F891" s="25"/>
      <c r="G891" s="25"/>
      <c r="H891" s="25"/>
      <c r="I891" s="25">
        <v>0</v>
      </c>
      <c r="J891" s="25">
        <v>0</v>
      </c>
      <c r="K891" s="127"/>
      <c r="L891" s="25"/>
      <c r="M891" s="25"/>
      <c r="N891" s="25"/>
      <c r="O891" s="25"/>
      <c r="P891" s="25"/>
      <c r="Q891" s="25"/>
      <c r="R891" s="25"/>
      <c r="S891" s="25"/>
      <c r="T891" s="25"/>
    </row>
    <row r="892" spans="1:20" x14ac:dyDescent="0.3">
      <c r="A892" s="142" t="s">
        <v>1736</v>
      </c>
      <c r="B892" s="144">
        <v>13.6</v>
      </c>
      <c r="C892" s="25"/>
      <c r="D892" s="25"/>
      <c r="E892" s="25"/>
      <c r="F892" s="25"/>
      <c r="G892" s="25"/>
      <c r="H892" s="25"/>
      <c r="I892" s="25">
        <v>0</v>
      </c>
      <c r="J892" s="25">
        <v>0</v>
      </c>
      <c r="K892" s="127"/>
      <c r="L892" s="25"/>
      <c r="M892" s="25"/>
      <c r="N892" s="25"/>
      <c r="O892" s="25"/>
      <c r="P892" s="25"/>
      <c r="Q892" s="25"/>
      <c r="R892" s="25"/>
      <c r="S892" s="25"/>
      <c r="T892" s="25"/>
    </row>
    <row r="893" spans="1:20" x14ac:dyDescent="0.3">
      <c r="A893" s="142" t="s">
        <v>1272</v>
      </c>
      <c r="B893" s="144">
        <v>17.100000000000001</v>
      </c>
      <c r="C893" s="25"/>
      <c r="D893" s="25"/>
      <c r="E893" s="25"/>
      <c r="F893" s="25"/>
      <c r="G893" s="25"/>
      <c r="H893" s="25"/>
      <c r="I893" s="25">
        <v>0</v>
      </c>
      <c r="J893" s="25">
        <v>0</v>
      </c>
      <c r="K893" s="127"/>
      <c r="L893" s="25"/>
      <c r="M893" s="25"/>
      <c r="N893" s="25"/>
      <c r="O893" s="25"/>
      <c r="P893" s="25"/>
      <c r="Q893" s="25"/>
      <c r="R893" s="25"/>
      <c r="S893" s="25"/>
      <c r="T893" s="25"/>
    </row>
    <row r="894" spans="1:20" x14ac:dyDescent="0.3">
      <c r="A894" s="142" t="s">
        <v>1750</v>
      </c>
      <c r="B894" s="144">
        <v>15.5</v>
      </c>
      <c r="C894" s="25"/>
      <c r="D894" s="25"/>
      <c r="E894" s="25"/>
      <c r="F894" s="25"/>
      <c r="G894" s="25"/>
      <c r="H894" s="25"/>
      <c r="I894" s="25">
        <v>0</v>
      </c>
      <c r="J894" s="25">
        <v>0</v>
      </c>
      <c r="K894" s="127"/>
      <c r="L894" s="25"/>
      <c r="M894" s="25"/>
      <c r="N894" s="25"/>
      <c r="O894" s="25"/>
      <c r="P894" s="25"/>
      <c r="Q894" s="25"/>
      <c r="R894" s="25"/>
      <c r="S894" s="25"/>
      <c r="T894" s="25"/>
    </row>
    <row r="895" spans="1:20" x14ac:dyDescent="0.3">
      <c r="A895" s="142" t="s">
        <v>1727</v>
      </c>
      <c r="B895" s="144">
        <v>13.6</v>
      </c>
      <c r="C895" s="25"/>
      <c r="D895" s="25"/>
      <c r="E895" s="25"/>
      <c r="F895" s="25"/>
      <c r="G895" s="25"/>
      <c r="H895" s="25"/>
      <c r="I895" s="25">
        <v>0</v>
      </c>
      <c r="J895" s="25">
        <v>0</v>
      </c>
      <c r="K895" s="127"/>
      <c r="L895" s="25"/>
      <c r="M895" s="25"/>
      <c r="N895" s="25"/>
      <c r="O895" s="25"/>
      <c r="P895" s="25"/>
      <c r="Q895" s="25"/>
      <c r="R895" s="25"/>
      <c r="S895" s="25"/>
      <c r="T895" s="25"/>
    </row>
    <row r="896" spans="1:20" x14ac:dyDescent="0.3">
      <c r="A896" s="142" t="s">
        <v>595</v>
      </c>
      <c r="B896" s="144">
        <v>17.100000000000001</v>
      </c>
      <c r="C896" s="25"/>
      <c r="D896" s="25"/>
      <c r="E896" s="25"/>
      <c r="F896" s="25"/>
      <c r="G896" s="25"/>
      <c r="H896" s="25"/>
      <c r="I896" s="25">
        <v>0</v>
      </c>
      <c r="J896" s="25">
        <v>0</v>
      </c>
      <c r="K896" s="127"/>
      <c r="L896" s="25"/>
      <c r="M896" s="25"/>
      <c r="N896" s="25"/>
      <c r="O896" s="25"/>
      <c r="P896" s="25"/>
      <c r="Q896" s="25"/>
      <c r="R896" s="25"/>
      <c r="S896" s="25"/>
      <c r="T896" s="25"/>
    </row>
    <row r="897" spans="1:20" x14ac:dyDescent="0.3">
      <c r="A897" s="142" t="s">
        <v>1484</v>
      </c>
      <c r="B897" s="144">
        <v>15.5</v>
      </c>
      <c r="C897" s="25"/>
      <c r="D897" s="25"/>
      <c r="E897" s="25"/>
      <c r="F897" s="25"/>
      <c r="G897" s="25"/>
      <c r="H897" s="25"/>
      <c r="I897" s="25">
        <v>0</v>
      </c>
      <c r="J897" s="25">
        <v>0</v>
      </c>
      <c r="K897" s="127"/>
      <c r="L897" s="25"/>
      <c r="M897" s="25"/>
      <c r="N897" s="25"/>
      <c r="O897" s="25"/>
      <c r="P897" s="25"/>
      <c r="Q897" s="25"/>
      <c r="R897" s="25"/>
      <c r="S897" s="25"/>
      <c r="T897" s="25"/>
    </row>
    <row r="898" spans="1:20" x14ac:dyDescent="0.3">
      <c r="A898" s="142" t="s">
        <v>1604</v>
      </c>
      <c r="B898" s="144">
        <v>13.6</v>
      </c>
      <c r="C898" s="25"/>
      <c r="D898" s="25"/>
      <c r="E898" s="25"/>
      <c r="F898" s="25"/>
      <c r="G898" s="25"/>
      <c r="H898" s="25"/>
      <c r="I898" s="25">
        <v>0</v>
      </c>
      <c r="J898" s="25">
        <v>0</v>
      </c>
      <c r="K898" s="127"/>
      <c r="L898" s="25"/>
      <c r="M898" s="25"/>
      <c r="N898" s="25"/>
      <c r="O898" s="25"/>
      <c r="P898" s="25"/>
      <c r="Q898" s="25"/>
      <c r="R898" s="25"/>
      <c r="S898" s="25"/>
      <c r="T898" s="25"/>
    </row>
    <row r="899" spans="1:20" x14ac:dyDescent="0.3">
      <c r="A899" s="142" t="s">
        <v>1198</v>
      </c>
      <c r="B899" s="144">
        <v>14.6</v>
      </c>
      <c r="C899" s="25"/>
      <c r="D899" s="25"/>
      <c r="E899" s="25"/>
      <c r="F899" s="25"/>
      <c r="G899" s="25"/>
      <c r="H899" s="25"/>
      <c r="I899" s="25">
        <v>0</v>
      </c>
      <c r="J899" s="25">
        <v>0</v>
      </c>
      <c r="K899" s="127"/>
      <c r="L899" s="25"/>
      <c r="M899" s="25"/>
      <c r="N899" s="25"/>
      <c r="O899" s="25"/>
      <c r="P899" s="25"/>
      <c r="Q899" s="25"/>
      <c r="R899" s="25"/>
      <c r="S899" s="25"/>
      <c r="T899" s="25"/>
    </row>
    <row r="900" spans="1:20" x14ac:dyDescent="0.3">
      <c r="A900" s="142" t="s">
        <v>1934</v>
      </c>
      <c r="B900" s="144">
        <v>17.100000000000001</v>
      </c>
      <c r="C900" s="25"/>
      <c r="D900" s="25"/>
      <c r="E900" s="25"/>
      <c r="F900" s="25"/>
      <c r="G900" s="25"/>
      <c r="H900" s="25"/>
      <c r="I900" s="25">
        <v>0</v>
      </c>
      <c r="J900" s="25">
        <v>0</v>
      </c>
      <c r="K900" s="127"/>
      <c r="L900" s="25"/>
      <c r="M900" s="25"/>
      <c r="N900" s="25"/>
      <c r="O900" s="25"/>
      <c r="P900" s="25"/>
      <c r="Q900" s="25"/>
      <c r="R900" s="25"/>
      <c r="S900" s="25"/>
      <c r="T900" s="25"/>
    </row>
    <row r="901" spans="1:20" x14ac:dyDescent="0.3">
      <c r="A901" s="142" t="s">
        <v>2109</v>
      </c>
      <c r="B901" s="144">
        <v>15.5</v>
      </c>
      <c r="C901" s="25"/>
      <c r="D901" s="25"/>
      <c r="E901" s="25"/>
      <c r="F901" s="25"/>
      <c r="G901" s="25"/>
      <c r="H901" s="25"/>
      <c r="I901" s="25">
        <v>0</v>
      </c>
      <c r="J901" s="25">
        <v>0</v>
      </c>
      <c r="K901" s="127"/>
      <c r="L901" s="25"/>
      <c r="M901" s="25"/>
      <c r="N901" s="25"/>
      <c r="O901" s="25"/>
      <c r="P901" s="25"/>
      <c r="Q901" s="25"/>
      <c r="R901" s="25"/>
      <c r="S901" s="25"/>
      <c r="T901" s="25"/>
    </row>
    <row r="902" spans="1:20" x14ac:dyDescent="0.3">
      <c r="A902" s="142" t="s">
        <v>2303</v>
      </c>
      <c r="B902" s="144">
        <v>13.6</v>
      </c>
      <c r="C902" s="25"/>
      <c r="D902" s="25"/>
      <c r="E902" s="25"/>
      <c r="F902" s="25"/>
      <c r="G902" s="25"/>
      <c r="H902" s="25"/>
      <c r="I902" s="25">
        <v>0</v>
      </c>
      <c r="J902" s="25">
        <v>0</v>
      </c>
      <c r="K902" s="127"/>
      <c r="L902" s="25"/>
      <c r="M902" s="25"/>
      <c r="N902" s="25"/>
      <c r="O902" s="25"/>
      <c r="P902" s="25"/>
      <c r="Q902" s="25"/>
      <c r="R902" s="25"/>
      <c r="S902" s="25"/>
      <c r="T902" s="25"/>
    </row>
    <row r="903" spans="1:20" x14ac:dyDescent="0.3">
      <c r="A903" s="142" t="s">
        <v>503</v>
      </c>
      <c r="B903" s="144">
        <v>17.100000000000001</v>
      </c>
      <c r="C903" s="25"/>
      <c r="D903" s="25"/>
      <c r="E903" s="25"/>
      <c r="F903" s="25"/>
      <c r="G903" s="25"/>
      <c r="H903" s="25"/>
      <c r="I903" s="25">
        <v>0</v>
      </c>
      <c r="J903" s="25">
        <v>0</v>
      </c>
      <c r="K903" s="127"/>
      <c r="L903" s="25"/>
      <c r="M903" s="25"/>
      <c r="N903" s="25"/>
      <c r="O903" s="25"/>
      <c r="P903" s="25"/>
      <c r="Q903" s="25"/>
      <c r="R903" s="25"/>
      <c r="S903" s="25"/>
      <c r="T903" s="25"/>
    </row>
    <row r="904" spans="1:20" x14ac:dyDescent="0.3">
      <c r="A904" s="142" t="s">
        <v>1583</v>
      </c>
      <c r="B904" s="144">
        <v>15.5</v>
      </c>
      <c r="C904" s="25"/>
      <c r="D904" s="25"/>
      <c r="E904" s="25"/>
      <c r="F904" s="25"/>
      <c r="G904" s="25"/>
      <c r="H904" s="25"/>
      <c r="I904" s="25">
        <v>0</v>
      </c>
      <c r="J904" s="25">
        <v>0</v>
      </c>
      <c r="K904" s="127"/>
      <c r="L904" s="25"/>
      <c r="M904" s="25"/>
      <c r="N904" s="25"/>
      <c r="O904" s="25"/>
      <c r="P904" s="25"/>
      <c r="Q904" s="25"/>
      <c r="R904" s="25"/>
      <c r="S904" s="25"/>
      <c r="T904" s="25"/>
    </row>
    <row r="905" spans="1:20" x14ac:dyDescent="0.3">
      <c r="A905" s="142" t="s">
        <v>1261</v>
      </c>
      <c r="B905" s="144">
        <v>13.6</v>
      </c>
      <c r="C905" s="25"/>
      <c r="D905" s="25"/>
      <c r="E905" s="25"/>
      <c r="F905" s="25"/>
      <c r="G905" s="25"/>
      <c r="H905" s="25"/>
      <c r="I905" s="25">
        <v>0</v>
      </c>
      <c r="J905" s="25">
        <v>0</v>
      </c>
      <c r="K905" s="127"/>
      <c r="L905" s="25"/>
      <c r="M905" s="25"/>
      <c r="N905" s="25"/>
      <c r="O905" s="25"/>
      <c r="P905" s="25"/>
      <c r="Q905" s="25"/>
      <c r="R905" s="25"/>
      <c r="S905" s="25"/>
      <c r="T905" s="25"/>
    </row>
    <row r="906" spans="1:20" x14ac:dyDescent="0.3">
      <c r="A906" s="142" t="s">
        <v>617</v>
      </c>
      <c r="B906" s="144">
        <v>17.100000000000001</v>
      </c>
      <c r="C906" s="25"/>
      <c r="D906" s="25"/>
      <c r="E906" s="25"/>
      <c r="F906" s="25"/>
      <c r="G906" s="25"/>
      <c r="H906" s="25"/>
      <c r="I906" s="25">
        <v>0</v>
      </c>
      <c r="J906" s="25">
        <v>0</v>
      </c>
      <c r="K906" s="127"/>
      <c r="L906" s="25"/>
      <c r="M906" s="25"/>
      <c r="N906" s="25"/>
      <c r="O906" s="25"/>
      <c r="P906" s="25"/>
      <c r="Q906" s="25"/>
      <c r="R906" s="25"/>
      <c r="S906" s="25"/>
      <c r="T906" s="25"/>
    </row>
    <row r="907" spans="1:20" x14ac:dyDescent="0.3">
      <c r="A907" s="142" t="s">
        <v>663</v>
      </c>
      <c r="B907" s="144">
        <v>15</v>
      </c>
      <c r="C907" s="25"/>
      <c r="D907" s="25"/>
      <c r="E907" s="25"/>
      <c r="F907" s="25"/>
      <c r="G907" s="25"/>
      <c r="H907" s="25"/>
      <c r="I907" s="25">
        <v>0</v>
      </c>
      <c r="J907" s="25">
        <v>0</v>
      </c>
      <c r="K907" s="127"/>
      <c r="L907" s="25"/>
      <c r="M907" s="25"/>
      <c r="N907" s="25"/>
      <c r="O907" s="25"/>
      <c r="P907" s="25"/>
      <c r="Q907" s="25"/>
      <c r="R907" s="25"/>
      <c r="S907" s="25"/>
      <c r="T907" s="25"/>
    </row>
    <row r="908" spans="1:20" x14ac:dyDescent="0.3">
      <c r="A908" s="142" t="s">
        <v>1715</v>
      </c>
      <c r="B908" s="144">
        <v>13.6</v>
      </c>
      <c r="C908" s="25"/>
      <c r="D908" s="25"/>
      <c r="E908" s="25"/>
      <c r="F908" s="25"/>
      <c r="G908" s="25"/>
      <c r="H908" s="25"/>
      <c r="I908" s="25">
        <v>0</v>
      </c>
      <c r="J908" s="25">
        <v>0</v>
      </c>
      <c r="K908" s="127"/>
      <c r="L908" s="25"/>
      <c r="M908" s="25"/>
      <c r="N908" s="25"/>
      <c r="O908" s="25"/>
      <c r="P908" s="25"/>
      <c r="Q908" s="25"/>
      <c r="R908" s="25"/>
      <c r="S908" s="25"/>
      <c r="T908" s="25"/>
    </row>
    <row r="909" spans="1:20" x14ac:dyDescent="0.3">
      <c r="A909" s="142" t="s">
        <v>2314</v>
      </c>
      <c r="B909" s="144">
        <v>16.899999999999999</v>
      </c>
      <c r="C909" s="25"/>
      <c r="D909" s="25"/>
      <c r="E909" s="25"/>
      <c r="F909" s="25"/>
      <c r="G909" s="25"/>
      <c r="H909" s="25"/>
      <c r="I909" s="25">
        <v>0</v>
      </c>
      <c r="J909" s="25">
        <v>0</v>
      </c>
      <c r="K909" s="127"/>
      <c r="L909" s="25"/>
      <c r="M909" s="25"/>
      <c r="N909" s="25"/>
      <c r="O909" s="25"/>
      <c r="P909" s="25"/>
      <c r="Q909" s="25"/>
      <c r="R909" s="25"/>
      <c r="S909" s="25"/>
      <c r="T909" s="25"/>
    </row>
    <row r="910" spans="1:20" x14ac:dyDescent="0.3">
      <c r="A910" s="142" t="s">
        <v>981</v>
      </c>
      <c r="B910" s="144">
        <v>13.6</v>
      </c>
      <c r="C910" s="25"/>
      <c r="D910" s="25"/>
      <c r="E910" s="25"/>
      <c r="F910" s="25"/>
      <c r="G910" s="25"/>
      <c r="H910" s="25"/>
      <c r="I910" s="25">
        <v>0</v>
      </c>
      <c r="J910" s="25">
        <v>0</v>
      </c>
      <c r="K910" s="127"/>
      <c r="L910" s="25"/>
      <c r="M910" s="25"/>
      <c r="N910" s="25"/>
      <c r="O910" s="25"/>
      <c r="P910" s="25"/>
      <c r="Q910" s="25"/>
      <c r="R910" s="25"/>
      <c r="S910" s="25"/>
      <c r="T910" s="25"/>
    </row>
    <row r="911" spans="1:20" x14ac:dyDescent="0.3">
      <c r="A911" s="142" t="s">
        <v>1321</v>
      </c>
      <c r="B911" s="144">
        <v>14.6</v>
      </c>
      <c r="C911" s="25"/>
      <c r="D911" s="25"/>
      <c r="E911" s="25"/>
      <c r="F911" s="25"/>
      <c r="G911" s="25"/>
      <c r="H911" s="25"/>
      <c r="I911" s="25">
        <v>0</v>
      </c>
      <c r="J911" s="25">
        <v>0</v>
      </c>
      <c r="K911" s="127"/>
      <c r="L911" s="25"/>
      <c r="M911" s="25"/>
      <c r="N911" s="25"/>
      <c r="O911" s="25"/>
      <c r="P911" s="25"/>
      <c r="Q911" s="25"/>
      <c r="R911" s="25"/>
      <c r="S911" s="25"/>
      <c r="T911" s="25"/>
    </row>
    <row r="912" spans="1:20" x14ac:dyDescent="0.3">
      <c r="A912" s="142" t="s">
        <v>2201</v>
      </c>
      <c r="B912" s="144">
        <v>15.4</v>
      </c>
      <c r="C912" s="25"/>
      <c r="D912" s="25"/>
      <c r="E912" s="25"/>
      <c r="F912" s="25"/>
      <c r="G912" s="25"/>
      <c r="H912" s="25"/>
      <c r="I912" s="25">
        <v>0</v>
      </c>
      <c r="J912" s="25">
        <v>0</v>
      </c>
      <c r="K912" s="127"/>
      <c r="L912" s="25"/>
      <c r="M912" s="25"/>
      <c r="N912" s="25"/>
      <c r="O912" s="25"/>
      <c r="P912" s="25"/>
      <c r="Q912" s="25"/>
      <c r="R912" s="25"/>
      <c r="S912" s="25"/>
      <c r="T912" s="25"/>
    </row>
    <row r="913" spans="1:20" x14ac:dyDescent="0.3">
      <c r="A913" s="142" t="s">
        <v>927</v>
      </c>
      <c r="B913" s="144">
        <v>13.6</v>
      </c>
      <c r="C913" s="25"/>
      <c r="D913" s="25"/>
      <c r="E913" s="25"/>
      <c r="F913" s="25"/>
      <c r="G913" s="25"/>
      <c r="H913" s="25"/>
      <c r="I913" s="25">
        <v>0</v>
      </c>
      <c r="J913" s="25">
        <v>0</v>
      </c>
      <c r="K913" s="127"/>
      <c r="L913" s="25"/>
      <c r="M913" s="25"/>
      <c r="N913" s="25"/>
      <c r="O913" s="25"/>
      <c r="P913" s="25"/>
      <c r="Q913" s="25"/>
      <c r="R913" s="25"/>
      <c r="S913" s="25"/>
      <c r="T913" s="25"/>
    </row>
    <row r="914" spans="1:20" x14ac:dyDescent="0.3">
      <c r="A914" s="142" t="s">
        <v>1326</v>
      </c>
      <c r="B914" s="144">
        <v>16.7</v>
      </c>
      <c r="C914" s="25"/>
      <c r="D914" s="25"/>
      <c r="E914" s="25"/>
      <c r="F914" s="25"/>
      <c r="G914" s="25"/>
      <c r="H914" s="25"/>
      <c r="I914" s="25">
        <v>0</v>
      </c>
      <c r="J914" s="25">
        <v>0</v>
      </c>
      <c r="K914" s="127"/>
      <c r="L914" s="25"/>
      <c r="M914" s="25"/>
      <c r="N914" s="25"/>
      <c r="O914" s="25"/>
      <c r="P914" s="25"/>
      <c r="Q914" s="25"/>
      <c r="R914" s="25"/>
      <c r="S914" s="25"/>
      <c r="T914" s="25"/>
    </row>
    <row r="915" spans="1:20" x14ac:dyDescent="0.3">
      <c r="A915" s="142" t="s">
        <v>1514</v>
      </c>
      <c r="B915" s="144">
        <v>15.6</v>
      </c>
      <c r="C915" s="25"/>
      <c r="D915" s="25"/>
      <c r="E915" s="25"/>
      <c r="F915" s="25"/>
      <c r="G915" s="25"/>
      <c r="H915" s="25"/>
      <c r="I915" s="25">
        <v>0</v>
      </c>
      <c r="J915" s="25">
        <v>0</v>
      </c>
      <c r="K915" s="127"/>
      <c r="L915" s="25"/>
      <c r="M915" s="25"/>
      <c r="N915" s="25"/>
      <c r="O915" s="25"/>
      <c r="P915" s="25"/>
      <c r="Q915" s="25"/>
      <c r="R915" s="25"/>
      <c r="S915" s="25"/>
      <c r="T915" s="25"/>
    </row>
    <row r="916" spans="1:20" x14ac:dyDescent="0.3">
      <c r="A916" s="142" t="s">
        <v>2212</v>
      </c>
      <c r="B916" s="144">
        <v>13.6</v>
      </c>
      <c r="C916" s="25"/>
      <c r="D916" s="25"/>
      <c r="E916" s="25"/>
      <c r="F916" s="25"/>
      <c r="G916" s="25"/>
      <c r="H916" s="25"/>
      <c r="I916" s="25">
        <v>0</v>
      </c>
      <c r="J916" s="25">
        <v>0</v>
      </c>
      <c r="K916" s="127"/>
      <c r="L916" s="25"/>
      <c r="M916" s="25"/>
      <c r="N916" s="25"/>
      <c r="O916" s="25"/>
      <c r="P916" s="25"/>
      <c r="Q916" s="25"/>
      <c r="R916" s="25"/>
      <c r="S916" s="25"/>
      <c r="T916" s="25"/>
    </row>
    <row r="917" spans="1:20" x14ac:dyDescent="0.3">
      <c r="A917" s="142" t="s">
        <v>1631</v>
      </c>
      <c r="B917" s="144">
        <v>17.3</v>
      </c>
      <c r="C917" s="25"/>
      <c r="D917" s="25"/>
      <c r="E917" s="25"/>
      <c r="F917" s="25"/>
      <c r="G917" s="25"/>
      <c r="H917" s="25"/>
      <c r="I917" s="25">
        <v>0</v>
      </c>
      <c r="J917" s="25">
        <v>0</v>
      </c>
      <c r="K917" s="127"/>
      <c r="L917" s="25"/>
      <c r="M917" s="25"/>
      <c r="N917" s="25"/>
      <c r="O917" s="25"/>
      <c r="P917" s="25"/>
      <c r="Q917" s="25"/>
      <c r="R917" s="25"/>
      <c r="S917" s="25"/>
      <c r="T917" s="25"/>
    </row>
    <row r="918" spans="1:20" x14ac:dyDescent="0.3">
      <c r="A918" s="142" t="s">
        <v>1756</v>
      </c>
      <c r="B918" s="144">
        <v>15.6</v>
      </c>
      <c r="C918" s="25"/>
      <c r="D918" s="25"/>
      <c r="E918" s="25"/>
      <c r="F918" s="25"/>
      <c r="G918" s="25"/>
      <c r="H918" s="25"/>
      <c r="I918" s="25">
        <v>0</v>
      </c>
      <c r="J918" s="25">
        <v>0</v>
      </c>
      <c r="K918" s="127"/>
      <c r="L918" s="25"/>
      <c r="M918" s="25"/>
      <c r="N918" s="25"/>
      <c r="O918" s="25"/>
      <c r="P918" s="25"/>
      <c r="Q918" s="25"/>
      <c r="R918" s="25"/>
      <c r="S918" s="25"/>
      <c r="T918" s="25"/>
    </row>
    <row r="919" spans="1:20" x14ac:dyDescent="0.3">
      <c r="A919" s="142" t="s">
        <v>1868</v>
      </c>
      <c r="B919" s="144">
        <v>13.6</v>
      </c>
      <c r="C919" s="25"/>
      <c r="D919" s="25"/>
      <c r="E919" s="25"/>
      <c r="F919" s="25"/>
      <c r="G919" s="25"/>
      <c r="H919" s="25"/>
      <c r="I919" s="25">
        <v>0</v>
      </c>
      <c r="J919" s="25">
        <v>0</v>
      </c>
      <c r="K919" s="127"/>
      <c r="L919" s="25"/>
      <c r="M919" s="25"/>
      <c r="N919" s="25"/>
      <c r="O919" s="25"/>
      <c r="P919" s="25"/>
      <c r="Q919" s="25"/>
      <c r="R919" s="25"/>
      <c r="S919" s="25"/>
      <c r="T919" s="25"/>
    </row>
    <row r="920" spans="1:20" x14ac:dyDescent="0.3">
      <c r="A920" s="142" t="s">
        <v>1277</v>
      </c>
      <c r="B920" s="144">
        <v>17.3</v>
      </c>
      <c r="C920" s="25"/>
      <c r="D920" s="25"/>
      <c r="E920" s="25"/>
      <c r="F920" s="25"/>
      <c r="G920" s="25"/>
      <c r="H920" s="25"/>
      <c r="I920" s="25">
        <v>0</v>
      </c>
      <c r="J920" s="25">
        <v>0</v>
      </c>
      <c r="K920" s="127"/>
      <c r="L920" s="25"/>
      <c r="M920" s="25"/>
      <c r="N920" s="25"/>
      <c r="O920" s="25"/>
      <c r="P920" s="25"/>
      <c r="Q920" s="25"/>
      <c r="R920" s="25"/>
      <c r="S920" s="25"/>
      <c r="T920" s="25"/>
    </row>
    <row r="921" spans="1:20" x14ac:dyDescent="0.3">
      <c r="A921" s="142" t="s">
        <v>1407</v>
      </c>
      <c r="B921" s="144">
        <v>15.6</v>
      </c>
      <c r="C921" s="25"/>
      <c r="D921" s="25"/>
      <c r="E921" s="25"/>
      <c r="F921" s="25"/>
      <c r="G921" s="25"/>
      <c r="H921" s="25"/>
      <c r="I921" s="25">
        <v>0</v>
      </c>
      <c r="J921" s="25">
        <v>0</v>
      </c>
      <c r="K921" s="127"/>
      <c r="L921" s="25"/>
      <c r="M921" s="25"/>
      <c r="N921" s="25"/>
      <c r="O921" s="25"/>
      <c r="P921" s="25"/>
      <c r="Q921" s="25"/>
      <c r="R921" s="25"/>
      <c r="S921" s="25"/>
      <c r="T921" s="25"/>
    </row>
    <row r="922" spans="1:20" x14ac:dyDescent="0.3">
      <c r="A922" s="142" t="s">
        <v>2390</v>
      </c>
      <c r="B922" s="144">
        <v>15.6</v>
      </c>
      <c r="C922" s="25"/>
      <c r="D922" s="25"/>
      <c r="E922" s="25"/>
      <c r="F922" s="25"/>
      <c r="G922" s="25"/>
      <c r="H922" s="25"/>
      <c r="I922" s="25">
        <v>0</v>
      </c>
      <c r="J922" s="25">
        <v>0</v>
      </c>
      <c r="K922" s="127"/>
      <c r="L922" s="25"/>
      <c r="M922" s="25"/>
      <c r="N922" s="25"/>
      <c r="O922" s="25"/>
      <c r="P922" s="25"/>
      <c r="Q922" s="25"/>
      <c r="R922" s="25"/>
      <c r="S922" s="25"/>
      <c r="T922" s="25"/>
    </row>
    <row r="923" spans="1:20" x14ac:dyDescent="0.3">
      <c r="A923" s="142" t="s">
        <v>2370</v>
      </c>
      <c r="B923" s="144">
        <v>13.6</v>
      </c>
      <c r="C923" s="25"/>
      <c r="D923" s="25"/>
      <c r="E923" s="25"/>
      <c r="F923" s="25"/>
      <c r="G923" s="25"/>
      <c r="H923" s="25"/>
      <c r="I923" s="25">
        <v>0</v>
      </c>
      <c r="J923" s="25">
        <v>0</v>
      </c>
      <c r="K923" s="127"/>
      <c r="L923" s="25"/>
      <c r="M923" s="25"/>
      <c r="N923" s="25"/>
      <c r="O923" s="25"/>
      <c r="P923" s="25"/>
      <c r="Q923" s="25"/>
      <c r="R923" s="25"/>
      <c r="S923" s="25"/>
      <c r="T923" s="25"/>
    </row>
    <row r="924" spans="1:20" x14ac:dyDescent="0.3">
      <c r="A924" s="142" t="s">
        <v>1550</v>
      </c>
      <c r="B924" s="144">
        <v>17.3</v>
      </c>
      <c r="C924" s="25"/>
      <c r="D924" s="25"/>
      <c r="E924" s="25"/>
      <c r="F924" s="25"/>
      <c r="G924" s="25"/>
      <c r="H924" s="25"/>
      <c r="I924" s="25">
        <v>0</v>
      </c>
      <c r="J924" s="25">
        <v>0</v>
      </c>
      <c r="K924" s="127"/>
      <c r="L924" s="25"/>
      <c r="M924" s="25"/>
      <c r="N924" s="25"/>
      <c r="O924" s="25"/>
      <c r="P924" s="25"/>
      <c r="Q924" s="25"/>
      <c r="R924" s="25"/>
      <c r="S924" s="25"/>
      <c r="T924" s="25"/>
    </row>
    <row r="925" spans="1:20" x14ac:dyDescent="0.3">
      <c r="A925" s="142" t="s">
        <v>2111</v>
      </c>
      <c r="B925" s="144">
        <v>15.4</v>
      </c>
      <c r="C925" s="25"/>
      <c r="D925" s="25"/>
      <c r="E925" s="25"/>
      <c r="F925" s="25"/>
      <c r="G925" s="25"/>
      <c r="H925" s="25"/>
      <c r="I925" s="25">
        <v>0</v>
      </c>
      <c r="J925" s="25">
        <v>0</v>
      </c>
      <c r="K925" s="127"/>
      <c r="L925" s="25"/>
      <c r="M925" s="25"/>
      <c r="N925" s="25"/>
      <c r="O925" s="25"/>
      <c r="P925" s="25"/>
      <c r="Q925" s="25"/>
      <c r="R925" s="25"/>
      <c r="S925" s="25"/>
      <c r="T925" s="25"/>
    </row>
    <row r="926" spans="1:20" x14ac:dyDescent="0.3">
      <c r="A926" s="142" t="s">
        <v>583</v>
      </c>
      <c r="B926" s="144">
        <v>13.4</v>
      </c>
      <c r="C926" s="25"/>
      <c r="D926" s="25"/>
      <c r="E926" s="25"/>
      <c r="F926" s="25"/>
      <c r="G926" s="25"/>
      <c r="H926" s="25"/>
      <c r="I926" s="25">
        <v>0</v>
      </c>
      <c r="J926" s="25">
        <v>0</v>
      </c>
      <c r="K926" s="127"/>
      <c r="L926" s="25"/>
      <c r="M926" s="25"/>
      <c r="N926" s="25"/>
      <c r="O926" s="25"/>
      <c r="P926" s="25"/>
      <c r="Q926" s="25"/>
      <c r="R926" s="25"/>
      <c r="S926" s="25"/>
      <c r="T926" s="25"/>
    </row>
    <row r="927" spans="1:20" x14ac:dyDescent="0.3">
      <c r="A927" s="142" t="s">
        <v>1869</v>
      </c>
      <c r="B927" s="144">
        <v>17</v>
      </c>
      <c r="C927" s="25"/>
      <c r="D927" s="25"/>
      <c r="E927" s="25"/>
      <c r="F927" s="25"/>
      <c r="G927" s="25"/>
      <c r="H927" s="25"/>
      <c r="I927" s="25">
        <v>0</v>
      </c>
      <c r="J927" s="25">
        <v>0</v>
      </c>
      <c r="K927" s="127"/>
      <c r="L927" s="25"/>
      <c r="M927" s="25"/>
      <c r="N927" s="25"/>
      <c r="O927" s="25"/>
      <c r="P927" s="25"/>
      <c r="Q927" s="25"/>
      <c r="R927" s="25"/>
      <c r="S927" s="25"/>
      <c r="T927" s="25"/>
    </row>
    <row r="928" spans="1:20" x14ac:dyDescent="0.3">
      <c r="A928" s="142" t="s">
        <v>1650</v>
      </c>
      <c r="B928" s="144">
        <v>15.4</v>
      </c>
      <c r="C928" s="25"/>
      <c r="D928" s="25"/>
      <c r="E928" s="25"/>
      <c r="F928" s="25"/>
      <c r="G928" s="25"/>
      <c r="H928" s="25"/>
      <c r="I928" s="25">
        <v>0</v>
      </c>
      <c r="J928" s="25">
        <v>0</v>
      </c>
      <c r="K928" s="127"/>
      <c r="L928" s="25"/>
      <c r="M928" s="25"/>
      <c r="N928" s="25"/>
      <c r="O928" s="25"/>
      <c r="P928" s="25"/>
      <c r="Q928" s="25"/>
      <c r="R928" s="25"/>
      <c r="S928" s="25"/>
      <c r="T928" s="25"/>
    </row>
    <row r="929" spans="1:20" x14ac:dyDescent="0.3">
      <c r="A929" s="142" t="s">
        <v>1516</v>
      </c>
      <c r="B929" s="144">
        <v>13.4</v>
      </c>
      <c r="C929" s="25"/>
      <c r="D929" s="25"/>
      <c r="E929" s="25"/>
      <c r="F929" s="25"/>
      <c r="G929" s="25"/>
      <c r="H929" s="25"/>
      <c r="I929" s="25">
        <v>0</v>
      </c>
      <c r="J929" s="25">
        <v>0</v>
      </c>
      <c r="K929" s="127"/>
      <c r="L929" s="25"/>
      <c r="M929" s="25"/>
      <c r="N929" s="25"/>
      <c r="O929" s="25"/>
      <c r="P929" s="25"/>
      <c r="Q929" s="25"/>
      <c r="R929" s="25"/>
      <c r="S929" s="25"/>
      <c r="T929" s="25"/>
    </row>
    <row r="930" spans="1:20" x14ac:dyDescent="0.3">
      <c r="A930" s="142" t="s">
        <v>1575</v>
      </c>
      <c r="B930" s="144">
        <v>17</v>
      </c>
      <c r="C930" s="25"/>
      <c r="D930" s="25"/>
      <c r="E930" s="25"/>
      <c r="F930" s="25"/>
      <c r="G930" s="25"/>
      <c r="H930" s="25"/>
      <c r="I930" s="25">
        <v>0</v>
      </c>
      <c r="J930" s="25">
        <v>0</v>
      </c>
      <c r="K930" s="127"/>
      <c r="L930" s="25"/>
      <c r="M930" s="25"/>
      <c r="N930" s="25"/>
      <c r="O930" s="25"/>
      <c r="P930" s="25"/>
      <c r="Q930" s="25"/>
      <c r="R930" s="25"/>
      <c r="S930" s="25"/>
      <c r="T930" s="25"/>
    </row>
    <row r="931" spans="1:20" x14ac:dyDescent="0.3">
      <c r="A931" s="142" t="s">
        <v>1542</v>
      </c>
      <c r="B931" s="144">
        <v>15.4</v>
      </c>
      <c r="C931" s="25"/>
      <c r="D931" s="25"/>
      <c r="E931" s="25"/>
      <c r="F931" s="25"/>
      <c r="G931" s="25"/>
      <c r="H931" s="25"/>
      <c r="I931" s="25">
        <v>0</v>
      </c>
      <c r="J931" s="25">
        <v>0</v>
      </c>
      <c r="K931" s="127"/>
      <c r="L931" s="25"/>
      <c r="M931" s="25"/>
      <c r="N931" s="25"/>
      <c r="O931" s="25"/>
      <c r="P931" s="25"/>
      <c r="Q931" s="25"/>
      <c r="R931" s="25"/>
      <c r="S931" s="25"/>
      <c r="T931" s="25"/>
    </row>
    <row r="932" spans="1:20" x14ac:dyDescent="0.3">
      <c r="A932" s="142" t="s">
        <v>2115</v>
      </c>
      <c r="B932" s="144">
        <v>13.4</v>
      </c>
      <c r="C932" s="25"/>
      <c r="D932" s="25"/>
      <c r="E932" s="25"/>
      <c r="F932" s="25"/>
      <c r="G932" s="25"/>
      <c r="H932" s="25"/>
      <c r="I932" s="25">
        <v>0</v>
      </c>
      <c r="J932" s="25">
        <v>0</v>
      </c>
      <c r="K932" s="127"/>
      <c r="L932" s="25"/>
      <c r="M932" s="25"/>
      <c r="N932" s="25"/>
      <c r="O932" s="25"/>
      <c r="P932" s="25"/>
      <c r="Q932" s="25"/>
      <c r="R932" s="25"/>
      <c r="S932" s="25"/>
      <c r="T932" s="25"/>
    </row>
    <row r="933" spans="1:20" x14ac:dyDescent="0.3">
      <c r="A933" s="142" t="s">
        <v>599</v>
      </c>
      <c r="B933" s="144">
        <v>13.6</v>
      </c>
      <c r="C933" s="25"/>
      <c r="D933" s="25"/>
      <c r="E933" s="25"/>
      <c r="F933" s="25"/>
      <c r="G933" s="25"/>
      <c r="H933" s="25"/>
      <c r="I933" s="25">
        <v>0</v>
      </c>
      <c r="J933" s="25">
        <v>0</v>
      </c>
      <c r="K933" s="127"/>
      <c r="L933" s="25"/>
      <c r="M933" s="25"/>
      <c r="N933" s="25"/>
      <c r="O933" s="25"/>
      <c r="P933" s="25"/>
      <c r="Q933" s="25"/>
      <c r="R933" s="25"/>
      <c r="S933" s="25"/>
      <c r="T933" s="25"/>
    </row>
    <row r="934" spans="1:20" x14ac:dyDescent="0.3">
      <c r="A934" s="142" t="s">
        <v>1280</v>
      </c>
      <c r="B934" s="144">
        <v>17</v>
      </c>
      <c r="C934" s="25"/>
      <c r="D934" s="25"/>
      <c r="E934" s="25"/>
      <c r="F934" s="25"/>
      <c r="G934" s="25"/>
      <c r="H934" s="25"/>
      <c r="I934" s="25">
        <v>0</v>
      </c>
      <c r="J934" s="25">
        <v>0</v>
      </c>
      <c r="K934" s="127"/>
      <c r="L934" s="25"/>
      <c r="M934" s="25"/>
      <c r="N934" s="25"/>
      <c r="O934" s="25"/>
      <c r="P934" s="25"/>
      <c r="Q934" s="25"/>
      <c r="R934" s="25"/>
      <c r="S934" s="25"/>
      <c r="T934" s="25"/>
    </row>
    <row r="935" spans="1:20" x14ac:dyDescent="0.3">
      <c r="A935" s="142" t="s">
        <v>1595</v>
      </c>
      <c r="B935" s="144">
        <v>15.1</v>
      </c>
      <c r="C935" s="25"/>
      <c r="D935" s="25"/>
      <c r="E935" s="25"/>
      <c r="F935" s="25"/>
      <c r="G935" s="25"/>
      <c r="H935" s="25"/>
      <c r="I935" s="25">
        <v>0</v>
      </c>
      <c r="J935" s="25">
        <v>0</v>
      </c>
      <c r="K935" s="127"/>
      <c r="L935" s="25"/>
      <c r="M935" s="25"/>
      <c r="N935" s="25"/>
      <c r="O935" s="25"/>
      <c r="P935" s="25"/>
      <c r="Q935" s="25"/>
      <c r="R935" s="25"/>
      <c r="S935" s="25"/>
      <c r="T935" s="25"/>
    </row>
    <row r="936" spans="1:20" x14ac:dyDescent="0.3">
      <c r="A936" s="142" t="s">
        <v>1222</v>
      </c>
      <c r="B936" s="144">
        <v>13.6</v>
      </c>
      <c r="C936" s="25"/>
      <c r="D936" s="25"/>
      <c r="E936" s="25"/>
      <c r="F936" s="25"/>
      <c r="G936" s="25"/>
      <c r="H936" s="25"/>
      <c r="I936" s="25">
        <v>0</v>
      </c>
      <c r="J936" s="25">
        <v>0</v>
      </c>
      <c r="K936" s="127"/>
      <c r="L936" s="25"/>
      <c r="M936" s="25"/>
      <c r="N936" s="25"/>
      <c r="O936" s="25"/>
      <c r="P936" s="25"/>
      <c r="Q936" s="25"/>
      <c r="R936" s="25"/>
      <c r="S936" s="25"/>
      <c r="T936" s="25"/>
    </row>
    <row r="937" spans="1:20" x14ac:dyDescent="0.3">
      <c r="A937" s="142" t="s">
        <v>1262</v>
      </c>
      <c r="B937" s="144">
        <v>16.7</v>
      </c>
      <c r="C937" s="25"/>
      <c r="D937" s="25"/>
      <c r="E937" s="25"/>
      <c r="F937" s="25"/>
      <c r="G937" s="25"/>
      <c r="H937" s="25"/>
      <c r="I937" s="25">
        <v>0</v>
      </c>
      <c r="J937" s="25">
        <v>0</v>
      </c>
      <c r="K937" s="127"/>
      <c r="L937" s="25"/>
      <c r="M937" s="25"/>
      <c r="N937" s="25"/>
      <c r="O937" s="25"/>
      <c r="P937" s="25"/>
      <c r="Q937" s="25"/>
      <c r="R937" s="25"/>
      <c r="S937" s="25"/>
      <c r="T937" s="25"/>
    </row>
    <row r="938" spans="1:20" x14ac:dyDescent="0.3">
      <c r="A938" s="142" t="s">
        <v>1205</v>
      </c>
      <c r="B938" s="144">
        <v>15.3</v>
      </c>
      <c r="C938" s="25"/>
      <c r="D938" s="25"/>
      <c r="E938" s="25"/>
      <c r="F938" s="25"/>
      <c r="G938" s="25"/>
      <c r="H938" s="25"/>
      <c r="I938" s="25">
        <v>0</v>
      </c>
      <c r="J938" s="25">
        <v>0</v>
      </c>
      <c r="K938" s="127"/>
      <c r="L938" s="25"/>
      <c r="M938" s="25"/>
      <c r="N938" s="25"/>
      <c r="O938" s="25"/>
      <c r="P938" s="25"/>
      <c r="Q938" s="25"/>
      <c r="R938" s="25"/>
      <c r="S938" s="25"/>
      <c r="T938" s="25"/>
    </row>
    <row r="939" spans="1:20" x14ac:dyDescent="0.3">
      <c r="A939" s="142" t="s">
        <v>1678</v>
      </c>
      <c r="B939" s="144">
        <v>14</v>
      </c>
      <c r="C939" s="25"/>
      <c r="D939" s="25"/>
      <c r="E939" s="25"/>
      <c r="F939" s="25"/>
      <c r="G939" s="25"/>
      <c r="H939" s="25"/>
      <c r="I939" s="25">
        <v>0</v>
      </c>
      <c r="J939" s="25">
        <v>0</v>
      </c>
      <c r="K939" s="127"/>
      <c r="L939" s="25"/>
      <c r="M939" s="25"/>
      <c r="N939" s="25"/>
      <c r="O939" s="25"/>
      <c r="P939" s="25"/>
      <c r="Q939" s="25"/>
      <c r="R939" s="25"/>
      <c r="S939" s="25"/>
      <c r="T939" s="25"/>
    </row>
    <row r="940" spans="1:20" x14ac:dyDescent="0.3">
      <c r="A940" s="142" t="s">
        <v>1853</v>
      </c>
      <c r="B940" s="144">
        <v>14.5</v>
      </c>
      <c r="C940" s="25"/>
      <c r="D940" s="25"/>
      <c r="E940" s="25"/>
      <c r="F940" s="25"/>
      <c r="G940" s="25"/>
      <c r="H940" s="25"/>
      <c r="I940" s="25">
        <v>0</v>
      </c>
      <c r="J940" s="25">
        <v>0</v>
      </c>
      <c r="K940" s="127"/>
      <c r="L940" s="25"/>
      <c r="M940" s="25"/>
      <c r="N940" s="25"/>
      <c r="O940" s="25"/>
      <c r="P940" s="25"/>
      <c r="Q940" s="25"/>
      <c r="R940" s="25"/>
      <c r="S940" s="25"/>
      <c r="T940" s="25"/>
    </row>
    <row r="941" spans="1:20" x14ac:dyDescent="0.3">
      <c r="A941" s="142" t="s">
        <v>1264</v>
      </c>
      <c r="B941" s="144">
        <v>14.4</v>
      </c>
      <c r="C941" s="25"/>
      <c r="D941" s="25"/>
      <c r="E941" s="25"/>
      <c r="F941" s="25"/>
      <c r="G941" s="25"/>
      <c r="H941" s="25"/>
      <c r="I941" s="25">
        <v>0</v>
      </c>
      <c r="J941" s="25">
        <v>0</v>
      </c>
      <c r="K941" s="127"/>
      <c r="L941" s="25"/>
      <c r="M941" s="25"/>
      <c r="N941" s="25"/>
      <c r="O941" s="25"/>
      <c r="P941" s="25"/>
      <c r="Q941" s="25"/>
      <c r="R941" s="25"/>
      <c r="S941" s="25"/>
      <c r="T941" s="25"/>
    </row>
    <row r="942" spans="1:20" x14ac:dyDescent="0.3">
      <c r="A942" s="142" t="s">
        <v>1637</v>
      </c>
      <c r="B942" s="144">
        <v>15.3</v>
      </c>
      <c r="C942" s="25"/>
      <c r="D942" s="25"/>
      <c r="E942" s="25"/>
      <c r="F942" s="25"/>
      <c r="G942" s="25"/>
      <c r="H942" s="25"/>
      <c r="I942" s="25">
        <v>0</v>
      </c>
      <c r="J942" s="25">
        <v>0</v>
      </c>
      <c r="K942" s="127"/>
      <c r="L942" s="25"/>
      <c r="M942" s="25"/>
      <c r="N942" s="25"/>
      <c r="O942" s="25"/>
      <c r="P942" s="25"/>
      <c r="Q942" s="25"/>
      <c r="R942" s="25"/>
      <c r="S942" s="25"/>
      <c r="T942" s="25"/>
    </row>
    <row r="943" spans="1:20" x14ac:dyDescent="0.3">
      <c r="A943" s="142" t="s">
        <v>1500</v>
      </c>
      <c r="B943" s="144">
        <v>15.2</v>
      </c>
      <c r="C943" s="25"/>
      <c r="D943" s="25"/>
      <c r="E943" s="25"/>
      <c r="F943" s="25"/>
      <c r="G943" s="25"/>
      <c r="H943" s="25"/>
      <c r="I943" s="25">
        <v>0</v>
      </c>
      <c r="J943" s="25">
        <v>0</v>
      </c>
      <c r="K943" s="127"/>
      <c r="L943" s="25"/>
      <c r="M943" s="25"/>
      <c r="N943" s="25"/>
      <c r="O943" s="25"/>
      <c r="P943" s="25"/>
      <c r="Q943" s="25"/>
      <c r="R943" s="25"/>
      <c r="S943" s="25"/>
      <c r="T943" s="25"/>
    </row>
    <row r="944" spans="1:20" x14ac:dyDescent="0.3">
      <c r="A944" s="142" t="s">
        <v>2117</v>
      </c>
      <c r="B944" s="144">
        <v>17.3</v>
      </c>
      <c r="C944" s="25"/>
      <c r="D944" s="25"/>
      <c r="E944" s="25"/>
      <c r="F944" s="25"/>
      <c r="G944" s="25"/>
      <c r="H944" s="25"/>
      <c r="I944" s="25">
        <v>0</v>
      </c>
      <c r="J944" s="25">
        <v>0</v>
      </c>
      <c r="K944" s="127"/>
      <c r="L944" s="25"/>
      <c r="M944" s="25"/>
      <c r="N944" s="25"/>
      <c r="O944" s="25"/>
      <c r="P944" s="25"/>
      <c r="Q944" s="25"/>
      <c r="R944" s="25"/>
      <c r="S944" s="25"/>
      <c r="T944" s="25"/>
    </row>
    <row r="945" spans="1:20" x14ac:dyDescent="0.3">
      <c r="A945" s="142" t="s">
        <v>1855</v>
      </c>
      <c r="B945" s="144">
        <v>13.8</v>
      </c>
      <c r="C945" s="25"/>
      <c r="D945" s="25"/>
      <c r="E945" s="25"/>
      <c r="F945" s="25"/>
      <c r="G945" s="25"/>
      <c r="H945" s="25"/>
      <c r="I945" s="25">
        <v>0</v>
      </c>
      <c r="J945" s="25">
        <v>0</v>
      </c>
      <c r="K945" s="127"/>
      <c r="L945" s="25"/>
      <c r="M945" s="25"/>
      <c r="N945" s="25"/>
      <c r="O945" s="25"/>
      <c r="P945" s="25"/>
      <c r="Q945" s="25"/>
      <c r="R945" s="25"/>
      <c r="S945" s="25"/>
      <c r="T945" s="25"/>
    </row>
    <row r="946" spans="1:20" x14ac:dyDescent="0.3">
      <c r="A946" s="142" t="s">
        <v>2378</v>
      </c>
      <c r="B946" s="144">
        <v>16.899999999999999</v>
      </c>
      <c r="C946" s="25"/>
      <c r="D946" s="25"/>
      <c r="E946" s="25"/>
      <c r="F946" s="25"/>
      <c r="G946" s="25"/>
      <c r="H946" s="25"/>
      <c r="I946" s="25">
        <v>0</v>
      </c>
      <c r="J946" s="25">
        <v>0</v>
      </c>
      <c r="K946" s="127"/>
      <c r="L946" s="25"/>
      <c r="M946" s="25"/>
      <c r="N946" s="25"/>
      <c r="O946" s="25"/>
      <c r="P946" s="25"/>
      <c r="Q946" s="25"/>
      <c r="R946" s="25"/>
      <c r="S946" s="25"/>
      <c r="T946" s="25"/>
    </row>
    <row r="947" spans="1:20" x14ac:dyDescent="0.3">
      <c r="A947" s="142" t="s">
        <v>1210</v>
      </c>
      <c r="B947" s="144">
        <v>15.8</v>
      </c>
      <c r="C947" s="25"/>
      <c r="D947" s="25"/>
      <c r="E947" s="25"/>
      <c r="F947" s="25"/>
      <c r="G947" s="25"/>
      <c r="H947" s="25"/>
      <c r="I947" s="25">
        <v>0</v>
      </c>
      <c r="J947" s="25">
        <v>0</v>
      </c>
      <c r="K947" s="127"/>
      <c r="L947" s="25"/>
      <c r="M947" s="25"/>
      <c r="N947" s="25"/>
      <c r="O947" s="25"/>
      <c r="P947" s="25"/>
      <c r="Q947" s="25"/>
      <c r="R947" s="25"/>
      <c r="S947" s="25"/>
      <c r="T947" s="25"/>
    </row>
    <row r="948" spans="1:20" x14ac:dyDescent="0.3">
      <c r="A948" s="142" t="s">
        <v>1552</v>
      </c>
      <c r="B948" s="144">
        <v>13.8</v>
      </c>
      <c r="C948" s="25"/>
      <c r="D948" s="25"/>
      <c r="E948" s="25"/>
      <c r="F948" s="25"/>
      <c r="G948" s="25"/>
      <c r="H948" s="25"/>
      <c r="I948" s="25">
        <v>0</v>
      </c>
      <c r="J948" s="25">
        <v>0</v>
      </c>
      <c r="K948" s="127"/>
      <c r="L948" s="25"/>
      <c r="M948" s="25"/>
      <c r="N948" s="25"/>
      <c r="O948" s="25"/>
      <c r="P948" s="25"/>
      <c r="Q948" s="25"/>
      <c r="R948" s="25"/>
      <c r="S948" s="25"/>
      <c r="T948" s="25"/>
    </row>
    <row r="949" spans="1:20" x14ac:dyDescent="0.3">
      <c r="A949" s="142" t="s">
        <v>1703</v>
      </c>
      <c r="B949" s="144">
        <v>17.399999999999999</v>
      </c>
      <c r="C949" s="25"/>
      <c r="D949" s="25"/>
      <c r="E949" s="25"/>
      <c r="F949" s="25"/>
      <c r="G949" s="25"/>
      <c r="H949" s="25"/>
      <c r="I949" s="25">
        <v>0</v>
      </c>
      <c r="J949" s="25">
        <v>0</v>
      </c>
      <c r="K949" s="127"/>
      <c r="L949" s="25"/>
      <c r="M949" s="25"/>
      <c r="N949" s="25"/>
      <c r="O949" s="25"/>
      <c r="P949" s="25"/>
      <c r="Q949" s="25"/>
      <c r="R949" s="25"/>
      <c r="S949" s="25"/>
      <c r="T949" s="25"/>
    </row>
    <row r="950" spans="1:20" x14ac:dyDescent="0.3">
      <c r="A950" s="142" t="s">
        <v>2219</v>
      </c>
      <c r="B950" s="144">
        <v>15.8</v>
      </c>
      <c r="C950" s="25"/>
      <c r="D950" s="25"/>
      <c r="E950" s="25"/>
      <c r="F950" s="25"/>
      <c r="G950" s="25"/>
      <c r="H950" s="25"/>
      <c r="I950" s="25">
        <v>0</v>
      </c>
      <c r="J950" s="25">
        <v>0</v>
      </c>
      <c r="K950" s="127"/>
      <c r="L950" s="25"/>
      <c r="M950" s="25"/>
      <c r="N950" s="25"/>
      <c r="O950" s="25"/>
      <c r="P950" s="25"/>
      <c r="Q950" s="25"/>
      <c r="R950" s="25"/>
      <c r="S950" s="25"/>
      <c r="T950" s="25"/>
    </row>
    <row r="951" spans="1:20" x14ac:dyDescent="0.3">
      <c r="A951" s="142" t="s">
        <v>1548</v>
      </c>
      <c r="B951" s="144">
        <v>13.8</v>
      </c>
      <c r="C951" s="25"/>
      <c r="D951" s="25"/>
      <c r="E951" s="25"/>
      <c r="F951" s="25"/>
      <c r="G951" s="25"/>
      <c r="H951" s="25"/>
      <c r="I951" s="25">
        <v>0</v>
      </c>
      <c r="J951" s="25">
        <v>0</v>
      </c>
      <c r="K951" s="127"/>
      <c r="L951" s="25"/>
      <c r="M951" s="25"/>
      <c r="N951" s="25"/>
      <c r="O951" s="25"/>
      <c r="P951" s="25"/>
      <c r="Q951" s="25"/>
      <c r="R951" s="25"/>
      <c r="S951" s="25"/>
      <c r="T951" s="25"/>
    </row>
    <row r="952" spans="1:20" x14ac:dyDescent="0.3">
      <c r="A952" s="142" t="s">
        <v>2221</v>
      </c>
      <c r="B952" s="144">
        <v>17.399999999999999</v>
      </c>
      <c r="C952" s="25"/>
      <c r="D952" s="25"/>
      <c r="E952" s="25"/>
      <c r="F952" s="25"/>
      <c r="G952" s="25"/>
      <c r="H952" s="25"/>
      <c r="I952" s="25">
        <v>0</v>
      </c>
      <c r="J952" s="25">
        <v>0</v>
      </c>
      <c r="K952" s="127"/>
      <c r="L952" s="25"/>
      <c r="M952" s="25"/>
      <c r="N952" s="25"/>
      <c r="O952" s="25"/>
      <c r="P952" s="25"/>
      <c r="Q952" s="25"/>
      <c r="R952" s="25"/>
      <c r="S952" s="25"/>
      <c r="T952" s="25"/>
    </row>
    <row r="953" spans="1:20" x14ac:dyDescent="0.3">
      <c r="A953" s="142" t="s">
        <v>2224</v>
      </c>
      <c r="B953" s="144">
        <v>15.8</v>
      </c>
      <c r="C953" s="25"/>
      <c r="D953" s="25"/>
      <c r="E953" s="25"/>
      <c r="F953" s="25"/>
      <c r="G953" s="25"/>
      <c r="H953" s="25"/>
      <c r="I953" s="25">
        <v>0</v>
      </c>
      <c r="J953" s="25">
        <v>0</v>
      </c>
      <c r="K953" s="127"/>
      <c r="L953" s="25"/>
      <c r="M953" s="25"/>
      <c r="N953" s="25"/>
      <c r="O953" s="25"/>
      <c r="P953" s="25"/>
      <c r="Q953" s="25"/>
      <c r="R953" s="25"/>
      <c r="S953" s="25"/>
      <c r="T953" s="25"/>
    </row>
    <row r="954" spans="1:20" x14ac:dyDescent="0.3">
      <c r="A954" s="142" t="s">
        <v>1705</v>
      </c>
      <c r="B954" s="144">
        <v>13.8</v>
      </c>
      <c r="C954" s="25"/>
      <c r="D954" s="25"/>
      <c r="E954" s="25"/>
      <c r="F954" s="25"/>
      <c r="G954" s="25"/>
      <c r="H954" s="25"/>
      <c r="I954" s="25">
        <v>0</v>
      </c>
      <c r="J954" s="25">
        <v>0</v>
      </c>
      <c r="K954" s="127"/>
      <c r="L954" s="25"/>
      <c r="M954" s="25"/>
      <c r="N954" s="25"/>
      <c r="O954" s="25"/>
      <c r="P954" s="25"/>
      <c r="Q954" s="25"/>
      <c r="R954" s="25"/>
      <c r="S954" s="25"/>
      <c r="T954" s="25"/>
    </row>
    <row r="955" spans="1:20" x14ac:dyDescent="0.3">
      <c r="A955" s="142" t="s">
        <v>699</v>
      </c>
      <c r="B955" s="144">
        <v>15.6</v>
      </c>
      <c r="C955" s="25"/>
      <c r="D955" s="25"/>
      <c r="E955" s="25"/>
      <c r="F955" s="25"/>
      <c r="G955" s="25"/>
      <c r="H955" s="25"/>
      <c r="I955" s="25">
        <v>0</v>
      </c>
      <c r="J955" s="25">
        <v>0</v>
      </c>
      <c r="K955" s="127"/>
      <c r="L955" s="25"/>
      <c r="M955" s="25"/>
      <c r="N955" s="25"/>
      <c r="O955" s="25"/>
      <c r="P955" s="25"/>
      <c r="Q955" s="25"/>
      <c r="R955" s="25"/>
      <c r="S955" s="25"/>
      <c r="T955" s="25"/>
    </row>
    <row r="956" spans="1:20" x14ac:dyDescent="0.3">
      <c r="A956" s="142" t="s">
        <v>1885</v>
      </c>
      <c r="B956" s="144">
        <v>17.399999999999999</v>
      </c>
      <c r="C956" s="25"/>
      <c r="D956" s="25"/>
      <c r="E956" s="25"/>
      <c r="F956" s="25"/>
      <c r="G956" s="25"/>
      <c r="H956" s="25"/>
      <c r="I956" s="25">
        <v>0</v>
      </c>
      <c r="J956" s="25">
        <v>0</v>
      </c>
      <c r="K956" s="127"/>
      <c r="L956" s="25"/>
      <c r="M956" s="25"/>
      <c r="N956" s="25"/>
      <c r="O956" s="25"/>
      <c r="P956" s="25"/>
      <c r="Q956" s="25"/>
      <c r="R956" s="25"/>
      <c r="S956" s="25"/>
      <c r="T956" s="25"/>
    </row>
    <row r="957" spans="1:20" x14ac:dyDescent="0.3">
      <c r="A957" s="142" t="s">
        <v>1518</v>
      </c>
      <c r="B957" s="144">
        <v>15.6</v>
      </c>
      <c r="C957" s="25"/>
      <c r="D957" s="25"/>
      <c r="E957" s="25"/>
      <c r="F957" s="25"/>
      <c r="G957" s="25"/>
      <c r="H957" s="25"/>
      <c r="I957" s="25">
        <v>0</v>
      </c>
      <c r="J957" s="25">
        <v>0</v>
      </c>
      <c r="K957" s="127"/>
      <c r="L957" s="25"/>
      <c r="M957" s="25"/>
      <c r="N957" s="25"/>
      <c r="O957" s="25"/>
      <c r="P957" s="25"/>
      <c r="Q957" s="25"/>
      <c r="R957" s="25"/>
      <c r="S957" s="25"/>
      <c r="T957" s="25"/>
    </row>
    <row r="958" spans="1:20" x14ac:dyDescent="0.3">
      <c r="A958" s="142" t="s">
        <v>1299</v>
      </c>
      <c r="B958" s="144">
        <v>13.6</v>
      </c>
      <c r="C958" s="25"/>
      <c r="D958" s="25"/>
      <c r="E958" s="25"/>
      <c r="F958" s="25"/>
      <c r="G958" s="25"/>
      <c r="H958" s="25"/>
      <c r="I958" s="25">
        <v>0</v>
      </c>
      <c r="J958" s="25">
        <v>0</v>
      </c>
      <c r="K958" s="127"/>
      <c r="L958" s="25"/>
      <c r="M958" s="25"/>
      <c r="N958" s="25"/>
      <c r="O958" s="25"/>
      <c r="P958" s="25"/>
      <c r="Q958" s="25"/>
      <c r="R958" s="25"/>
      <c r="S958" s="25"/>
      <c r="T958" s="25"/>
    </row>
    <row r="959" spans="1:20" x14ac:dyDescent="0.3">
      <c r="A959" s="142" t="s">
        <v>970</v>
      </c>
      <c r="B959" s="144">
        <v>17.3</v>
      </c>
      <c r="C959" s="25"/>
      <c r="D959" s="25"/>
      <c r="E959" s="25"/>
      <c r="F959" s="25"/>
      <c r="G959" s="25"/>
      <c r="H959" s="25"/>
      <c r="I959" s="25">
        <v>0</v>
      </c>
      <c r="J959" s="25">
        <v>0</v>
      </c>
      <c r="K959" s="127"/>
      <c r="L959" s="25"/>
      <c r="M959" s="25"/>
      <c r="N959" s="25"/>
      <c r="O959" s="25"/>
      <c r="P959" s="25"/>
      <c r="Q959" s="25"/>
      <c r="R959" s="25"/>
      <c r="S959" s="25"/>
      <c r="T959" s="25"/>
    </row>
    <row r="960" spans="1:20" x14ac:dyDescent="0.3">
      <c r="A960" s="142" t="s">
        <v>1875</v>
      </c>
      <c r="B960" s="144">
        <v>15.6</v>
      </c>
      <c r="C960" s="25"/>
      <c r="D960" s="25"/>
      <c r="E960" s="25"/>
      <c r="F960" s="25"/>
      <c r="G960" s="25"/>
      <c r="H960" s="25"/>
      <c r="I960" s="25">
        <v>0</v>
      </c>
      <c r="J960" s="25">
        <v>0</v>
      </c>
      <c r="K960" s="127"/>
      <c r="L960" s="25"/>
      <c r="M960" s="25"/>
      <c r="N960" s="25"/>
      <c r="O960" s="25"/>
      <c r="P960" s="25"/>
      <c r="Q960" s="25"/>
      <c r="R960" s="25"/>
      <c r="S960" s="25"/>
      <c r="T960" s="25"/>
    </row>
    <row r="961" spans="1:20" x14ac:dyDescent="0.3">
      <c r="A961" s="142" t="s">
        <v>1468</v>
      </c>
      <c r="B961" s="144">
        <v>13.6</v>
      </c>
      <c r="C961" s="25"/>
      <c r="D961" s="25"/>
      <c r="E961" s="25"/>
      <c r="F961" s="25"/>
      <c r="G961" s="25"/>
      <c r="H961" s="25"/>
      <c r="I961" s="25">
        <v>0</v>
      </c>
      <c r="J961" s="25">
        <v>0</v>
      </c>
      <c r="K961" s="127"/>
      <c r="L961" s="25"/>
      <c r="M961" s="25"/>
      <c r="N961" s="25"/>
      <c r="O961" s="25"/>
      <c r="P961" s="25"/>
      <c r="Q961" s="25"/>
      <c r="R961" s="25"/>
      <c r="S961" s="25"/>
      <c r="T961" s="25"/>
    </row>
    <row r="962" spans="1:20" x14ac:dyDescent="0.3">
      <c r="A962" s="142" t="s">
        <v>732</v>
      </c>
      <c r="B962" s="144">
        <v>17.3</v>
      </c>
      <c r="C962" s="25"/>
      <c r="D962" s="25"/>
      <c r="E962" s="25"/>
      <c r="F962" s="25"/>
      <c r="G962" s="25"/>
      <c r="H962" s="25"/>
      <c r="I962" s="25">
        <v>0</v>
      </c>
      <c r="J962" s="25">
        <v>0</v>
      </c>
      <c r="K962" s="127"/>
      <c r="L962" s="25"/>
      <c r="M962" s="25"/>
      <c r="N962" s="25"/>
      <c r="O962" s="25"/>
      <c r="P962" s="25"/>
      <c r="Q962" s="25"/>
      <c r="R962" s="25"/>
      <c r="S962" s="25"/>
      <c r="T962" s="25"/>
    </row>
    <row r="963" spans="1:20" x14ac:dyDescent="0.3">
      <c r="A963" s="142" t="s">
        <v>1224</v>
      </c>
      <c r="B963" s="144">
        <v>15.6</v>
      </c>
      <c r="C963" s="25"/>
      <c r="D963" s="25"/>
      <c r="E963" s="25"/>
      <c r="F963" s="25"/>
      <c r="G963" s="25"/>
      <c r="H963" s="25"/>
      <c r="I963" s="25">
        <v>0</v>
      </c>
      <c r="J963" s="25">
        <v>0</v>
      </c>
      <c r="K963" s="127"/>
      <c r="L963" s="25"/>
      <c r="M963" s="25"/>
      <c r="N963" s="25"/>
      <c r="O963" s="25"/>
      <c r="P963" s="25"/>
      <c r="Q963" s="25"/>
      <c r="R963" s="25"/>
      <c r="S963" s="25"/>
      <c r="T963" s="25"/>
    </row>
    <row r="964" spans="1:20" x14ac:dyDescent="0.3">
      <c r="A964" s="142" t="s">
        <v>1608</v>
      </c>
      <c r="B964" s="144">
        <v>13.6</v>
      </c>
      <c r="C964" s="25"/>
      <c r="D964" s="25"/>
      <c r="E964" s="25"/>
      <c r="F964" s="25"/>
      <c r="G964" s="25"/>
      <c r="H964" s="25"/>
      <c r="I964" s="25">
        <v>0</v>
      </c>
      <c r="J964" s="25">
        <v>0</v>
      </c>
      <c r="K964" s="127"/>
      <c r="L964" s="25"/>
      <c r="M964" s="25"/>
      <c r="N964" s="25"/>
      <c r="O964" s="25"/>
      <c r="P964" s="25"/>
      <c r="Q964" s="25"/>
      <c r="R964" s="25"/>
      <c r="S964" s="25"/>
      <c r="T964" s="25"/>
    </row>
    <row r="965" spans="1:20" x14ac:dyDescent="0.3">
      <c r="A965" s="142" t="s">
        <v>1657</v>
      </c>
      <c r="B965" s="144">
        <v>17.3</v>
      </c>
      <c r="C965" s="25"/>
      <c r="D965" s="25"/>
      <c r="E965" s="25"/>
      <c r="F965" s="25"/>
      <c r="G965" s="25"/>
      <c r="H965" s="25"/>
      <c r="I965" s="25">
        <v>0</v>
      </c>
      <c r="J965" s="25">
        <v>0</v>
      </c>
      <c r="K965" s="127"/>
      <c r="L965" s="25"/>
      <c r="M965" s="25"/>
      <c r="N965" s="25"/>
      <c r="O965" s="25"/>
      <c r="P965" s="25"/>
      <c r="Q965" s="25"/>
      <c r="R965" s="25"/>
      <c r="S965" s="25"/>
      <c r="T965" s="25"/>
    </row>
    <row r="966" spans="1:20" x14ac:dyDescent="0.3">
      <c r="A966" s="142" t="s">
        <v>1857</v>
      </c>
      <c r="B966" s="144">
        <v>13.6</v>
      </c>
      <c r="C966" s="25"/>
      <c r="D966" s="25"/>
      <c r="E966" s="25"/>
      <c r="F966" s="25"/>
      <c r="G966" s="25"/>
      <c r="H966" s="25"/>
      <c r="I966" s="25">
        <v>0</v>
      </c>
      <c r="J966" s="25">
        <v>0</v>
      </c>
      <c r="K966" s="127"/>
      <c r="L966" s="25"/>
      <c r="M966" s="25"/>
      <c r="N966" s="25"/>
      <c r="O966" s="25"/>
      <c r="P966" s="25"/>
      <c r="Q966" s="25"/>
      <c r="R966" s="25"/>
      <c r="S966" s="25"/>
      <c r="T966" s="25"/>
    </row>
    <row r="967" spans="1:20" x14ac:dyDescent="0.3">
      <c r="A967" s="142" t="s">
        <v>1659</v>
      </c>
      <c r="B967" s="144">
        <v>15.6</v>
      </c>
      <c r="C967" s="25"/>
      <c r="D967" s="25"/>
      <c r="E967" s="25"/>
      <c r="F967" s="25"/>
      <c r="G967" s="25"/>
      <c r="H967" s="25"/>
      <c r="I967" s="25">
        <v>0</v>
      </c>
      <c r="J967" s="25">
        <v>0</v>
      </c>
      <c r="K967" s="127"/>
      <c r="L967" s="25"/>
      <c r="M967" s="25"/>
      <c r="N967" s="25"/>
      <c r="O967" s="25"/>
      <c r="P967" s="25"/>
      <c r="Q967" s="25"/>
      <c r="R967" s="25"/>
      <c r="S967" s="25"/>
      <c r="T967" s="25"/>
    </row>
    <row r="968" spans="1:20" x14ac:dyDescent="0.3">
      <c r="A968" s="142" t="s">
        <v>1610</v>
      </c>
      <c r="B968" s="144">
        <v>13.6</v>
      </c>
      <c r="C968" s="25"/>
      <c r="D968" s="25"/>
      <c r="E968" s="25"/>
      <c r="F968" s="25"/>
      <c r="G968" s="25"/>
      <c r="H968" s="25"/>
      <c r="I968" s="25">
        <v>0</v>
      </c>
      <c r="J968" s="25">
        <v>0</v>
      </c>
      <c r="K968" s="127"/>
      <c r="L968" s="25"/>
      <c r="M968" s="25"/>
      <c r="N968" s="25"/>
      <c r="O968" s="25"/>
      <c r="P968" s="25"/>
      <c r="Q968" s="25"/>
      <c r="R968" s="25"/>
      <c r="S968" s="25"/>
      <c r="T968" s="25"/>
    </row>
    <row r="969" spans="1:20" x14ac:dyDescent="0.3">
      <c r="A969" s="142" t="s">
        <v>983</v>
      </c>
      <c r="B969" s="144">
        <v>16.5</v>
      </c>
      <c r="C969" s="25"/>
      <c r="D969" s="25"/>
      <c r="E969" s="25"/>
      <c r="F969" s="25"/>
      <c r="G969" s="25"/>
      <c r="H969" s="25"/>
      <c r="I969" s="25">
        <v>0</v>
      </c>
      <c r="J969" s="25">
        <v>0</v>
      </c>
      <c r="K969" s="127"/>
      <c r="L969" s="25"/>
      <c r="M969" s="25"/>
      <c r="N969" s="25"/>
      <c r="O969" s="25"/>
      <c r="P969" s="25"/>
      <c r="Q969" s="25"/>
      <c r="R969" s="25"/>
      <c r="S969" s="25"/>
      <c r="T969" s="25"/>
    </row>
    <row r="970" spans="1:20" x14ac:dyDescent="0.3">
      <c r="A970" s="142" t="s">
        <v>642</v>
      </c>
      <c r="B970" s="144">
        <v>15.4</v>
      </c>
      <c r="C970" s="25"/>
      <c r="D970" s="25"/>
      <c r="E970" s="25"/>
      <c r="F970" s="25"/>
      <c r="G970" s="25"/>
      <c r="H970" s="25"/>
      <c r="I970" s="25">
        <v>0</v>
      </c>
      <c r="J970" s="25">
        <v>0</v>
      </c>
      <c r="K970" s="127"/>
      <c r="L970" s="25"/>
      <c r="M970" s="25"/>
      <c r="N970" s="25"/>
      <c r="O970" s="25"/>
      <c r="P970" s="25"/>
      <c r="Q970" s="25"/>
      <c r="R970" s="25"/>
      <c r="S970" s="25"/>
      <c r="T970" s="25"/>
    </row>
    <row r="971" spans="1:20" x14ac:dyDescent="0.3">
      <c r="A971" s="142" t="s">
        <v>703</v>
      </c>
      <c r="B971" s="144">
        <v>13.6</v>
      </c>
      <c r="C971" s="25"/>
      <c r="D971" s="25"/>
      <c r="E971" s="25"/>
      <c r="F971" s="25"/>
      <c r="G971" s="25"/>
      <c r="H971" s="25"/>
      <c r="I971" s="25">
        <v>0</v>
      </c>
      <c r="J971" s="25">
        <v>0</v>
      </c>
      <c r="K971" s="127"/>
      <c r="L971" s="25"/>
      <c r="M971" s="25"/>
      <c r="N971" s="25"/>
      <c r="O971" s="25"/>
      <c r="P971" s="25"/>
      <c r="Q971" s="25"/>
      <c r="R971" s="25"/>
      <c r="S971" s="25"/>
      <c r="T971" s="25"/>
    </row>
    <row r="972" spans="1:20" x14ac:dyDescent="0.3">
      <c r="A972" s="142" t="s">
        <v>2020</v>
      </c>
      <c r="B972" s="144">
        <v>16.7</v>
      </c>
      <c r="C972" s="25"/>
      <c r="D972" s="25"/>
      <c r="E972" s="25"/>
      <c r="F972" s="25"/>
      <c r="G972" s="25"/>
      <c r="H972" s="25"/>
      <c r="I972" s="25">
        <v>0</v>
      </c>
      <c r="J972" s="25">
        <v>0</v>
      </c>
      <c r="K972" s="127"/>
      <c r="L972" s="25"/>
      <c r="M972" s="25"/>
      <c r="N972" s="25"/>
      <c r="O972" s="25"/>
      <c r="P972" s="25"/>
      <c r="Q972" s="25"/>
      <c r="R972" s="25"/>
      <c r="S972" s="25"/>
      <c r="T972" s="25"/>
    </row>
    <row r="973" spans="1:20" x14ac:dyDescent="0.3">
      <c r="A973" s="142" t="s">
        <v>1671</v>
      </c>
      <c r="B973" s="144">
        <v>15.6</v>
      </c>
      <c r="C973" s="25"/>
      <c r="D973" s="25"/>
      <c r="E973" s="25"/>
      <c r="F973" s="25"/>
      <c r="G973" s="25"/>
      <c r="H973" s="25"/>
      <c r="I973" s="25">
        <v>0</v>
      </c>
      <c r="J973" s="25">
        <v>0</v>
      </c>
      <c r="K973" s="127"/>
      <c r="L973" s="25"/>
      <c r="M973" s="25"/>
      <c r="N973" s="25"/>
      <c r="O973" s="25"/>
      <c r="P973" s="25"/>
      <c r="Q973" s="25"/>
      <c r="R973" s="25"/>
      <c r="S973" s="25"/>
      <c r="T973" s="25"/>
    </row>
    <row r="974" spans="1:20" x14ac:dyDescent="0.3">
      <c r="A974" s="142" t="s">
        <v>1348</v>
      </c>
      <c r="B974" s="144">
        <v>13.6</v>
      </c>
      <c r="C974" s="25"/>
      <c r="D974" s="25"/>
      <c r="E974" s="25"/>
      <c r="F974" s="25"/>
      <c r="G974" s="25"/>
      <c r="H974" s="25"/>
      <c r="I974" s="25">
        <v>0</v>
      </c>
      <c r="J974" s="25">
        <v>0</v>
      </c>
      <c r="K974" s="127"/>
      <c r="L974" s="25"/>
      <c r="M974" s="25"/>
      <c r="N974" s="25"/>
      <c r="O974" s="25"/>
      <c r="P974" s="25"/>
      <c r="Q974" s="25"/>
      <c r="R974" s="25"/>
      <c r="S974" s="25"/>
      <c r="T974" s="25"/>
    </row>
    <row r="975" spans="1:20" x14ac:dyDescent="0.3">
      <c r="A975" s="142" t="s">
        <v>1503</v>
      </c>
      <c r="B975" s="144">
        <v>17.3</v>
      </c>
      <c r="C975" s="25"/>
      <c r="D975" s="25"/>
      <c r="E975" s="25"/>
      <c r="F975" s="25"/>
      <c r="G975" s="25"/>
      <c r="H975" s="25"/>
      <c r="I975" s="25">
        <v>0</v>
      </c>
      <c r="J975" s="25">
        <v>0</v>
      </c>
      <c r="K975" s="127"/>
      <c r="L975" s="25"/>
      <c r="M975" s="25"/>
      <c r="N975" s="25"/>
      <c r="O975" s="25"/>
      <c r="P975" s="25"/>
      <c r="Q975" s="25"/>
      <c r="R975" s="25"/>
      <c r="S975" s="25"/>
      <c r="T975" s="25"/>
    </row>
    <row r="976" spans="1:20" x14ac:dyDescent="0.3">
      <c r="A976" s="142" t="s">
        <v>1558</v>
      </c>
      <c r="B976" s="144">
        <v>15.6</v>
      </c>
      <c r="C976" s="25"/>
      <c r="D976" s="25"/>
      <c r="E976" s="25"/>
      <c r="F976" s="25"/>
      <c r="G976" s="25"/>
      <c r="H976" s="25"/>
      <c r="I976" s="25">
        <v>0</v>
      </c>
      <c r="J976" s="25">
        <v>0</v>
      </c>
      <c r="K976" s="127"/>
      <c r="L976" s="25"/>
      <c r="M976" s="25"/>
      <c r="N976" s="25"/>
      <c r="O976" s="25"/>
      <c r="P976" s="25"/>
      <c r="Q976" s="25"/>
      <c r="R976" s="25"/>
      <c r="S976" s="25"/>
      <c r="T976" s="25"/>
    </row>
    <row r="977" spans="1:20" x14ac:dyDescent="0.3">
      <c r="A977" s="142" t="s">
        <v>675</v>
      </c>
      <c r="B977" s="144">
        <v>17.3</v>
      </c>
      <c r="C977" s="25"/>
      <c r="D977" s="25"/>
      <c r="E977" s="25"/>
      <c r="F977" s="25"/>
      <c r="G977" s="25"/>
      <c r="H977" s="25"/>
      <c r="I977" s="25">
        <v>0</v>
      </c>
      <c r="J977" s="25">
        <v>0</v>
      </c>
      <c r="K977" s="127"/>
      <c r="L977" s="25"/>
      <c r="M977" s="25"/>
      <c r="N977" s="25"/>
      <c r="O977" s="25"/>
      <c r="P977" s="25"/>
      <c r="Q977" s="25"/>
      <c r="R977" s="25"/>
      <c r="S977" s="25"/>
      <c r="T977" s="25"/>
    </row>
    <row r="978" spans="1:20" x14ac:dyDescent="0.3">
      <c r="A978" s="142" t="s">
        <v>1266</v>
      </c>
      <c r="B978" s="144">
        <v>13.6</v>
      </c>
      <c r="C978" s="25"/>
      <c r="D978" s="25"/>
      <c r="E978" s="25"/>
      <c r="F978" s="25"/>
      <c r="G978" s="25"/>
      <c r="H978" s="25"/>
      <c r="I978" s="25">
        <v>0</v>
      </c>
      <c r="J978" s="25">
        <v>0</v>
      </c>
      <c r="K978" s="127"/>
      <c r="L978" s="25"/>
      <c r="M978" s="25"/>
      <c r="N978" s="25"/>
      <c r="O978" s="25"/>
      <c r="P978" s="25"/>
      <c r="Q978" s="25"/>
      <c r="R978" s="25"/>
      <c r="S978" s="25"/>
      <c r="T978" s="25"/>
    </row>
    <row r="979" spans="1:20" x14ac:dyDescent="0.3">
      <c r="A979" s="142" t="s">
        <v>2047</v>
      </c>
      <c r="B979" s="144">
        <v>17.3</v>
      </c>
      <c r="C979" s="25"/>
      <c r="D979" s="25"/>
      <c r="E979" s="25"/>
      <c r="F979" s="25"/>
      <c r="G979" s="25"/>
      <c r="H979" s="25"/>
      <c r="I979" s="25">
        <v>0</v>
      </c>
      <c r="J979" s="25">
        <v>0</v>
      </c>
      <c r="K979" s="127"/>
      <c r="L979" s="25"/>
      <c r="M979" s="25"/>
      <c r="N979" s="25"/>
      <c r="O979" s="25"/>
      <c r="P979" s="25"/>
      <c r="Q979" s="25"/>
      <c r="R979" s="25"/>
      <c r="S979" s="25"/>
      <c r="T979" s="25"/>
    </row>
    <row r="980" spans="1:20" x14ac:dyDescent="0.3">
      <c r="A980" s="142" t="s">
        <v>1918</v>
      </c>
      <c r="B980" s="144">
        <v>15.6</v>
      </c>
      <c r="C980" s="25"/>
      <c r="D980" s="25"/>
      <c r="E980" s="25"/>
      <c r="F980" s="25"/>
      <c r="G980" s="25"/>
      <c r="H980" s="25"/>
      <c r="I980" s="25">
        <v>0</v>
      </c>
      <c r="J980" s="25">
        <v>0</v>
      </c>
      <c r="K980" s="127"/>
      <c r="L980" s="25"/>
      <c r="M980" s="25"/>
      <c r="N980" s="25"/>
      <c r="O980" s="25"/>
      <c r="P980" s="25"/>
      <c r="Q980" s="25"/>
      <c r="R980" s="25"/>
      <c r="S980" s="25"/>
      <c r="T980" s="25"/>
    </row>
    <row r="981" spans="1:20" x14ac:dyDescent="0.3">
      <c r="A981" s="142" t="s">
        <v>1652</v>
      </c>
      <c r="B981" s="144">
        <v>13.6</v>
      </c>
      <c r="C981" s="25"/>
      <c r="D981" s="25"/>
      <c r="E981" s="25"/>
      <c r="F981" s="25"/>
      <c r="G981" s="25"/>
      <c r="H981" s="25"/>
      <c r="I981" s="25">
        <v>0</v>
      </c>
      <c r="J981" s="25">
        <v>0</v>
      </c>
      <c r="K981" s="127"/>
      <c r="L981" s="25"/>
      <c r="M981" s="25"/>
      <c r="N981" s="25"/>
      <c r="O981" s="25"/>
      <c r="P981" s="25"/>
      <c r="Q981" s="25"/>
      <c r="R981" s="25"/>
      <c r="S981" s="25"/>
      <c r="T981" s="25"/>
    </row>
    <row r="982" spans="1:20" x14ac:dyDescent="0.3">
      <c r="A982" s="142" t="s">
        <v>1411</v>
      </c>
      <c r="B982" s="144">
        <v>17.3</v>
      </c>
      <c r="C982" s="25"/>
      <c r="D982" s="25"/>
      <c r="E982" s="25"/>
      <c r="F982" s="25"/>
      <c r="G982" s="25"/>
      <c r="H982" s="25"/>
      <c r="I982" s="25">
        <v>0</v>
      </c>
      <c r="J982" s="25">
        <v>0</v>
      </c>
      <c r="K982" s="127"/>
      <c r="L982" s="25"/>
      <c r="M982" s="25"/>
      <c r="N982" s="25"/>
      <c r="O982" s="25"/>
      <c r="P982" s="25"/>
      <c r="Q982" s="25"/>
      <c r="R982" s="25"/>
      <c r="S982" s="25"/>
      <c r="T982" s="25"/>
    </row>
    <row r="983" spans="1:20" x14ac:dyDescent="0.3">
      <c r="A983" s="142" t="s">
        <v>1270</v>
      </c>
      <c r="B983" s="144">
        <v>15.9</v>
      </c>
      <c r="C983" s="25"/>
      <c r="D983" s="25"/>
      <c r="E983" s="25"/>
      <c r="F983" s="25"/>
      <c r="G983" s="25"/>
      <c r="H983" s="25"/>
      <c r="I983" s="25">
        <v>0</v>
      </c>
      <c r="J983" s="25">
        <v>0</v>
      </c>
      <c r="K983" s="127"/>
      <c r="L983" s="25"/>
      <c r="M983" s="25"/>
      <c r="N983" s="25"/>
      <c r="O983" s="25"/>
      <c r="P983" s="25"/>
      <c r="Q983" s="25"/>
      <c r="R983" s="25"/>
      <c r="S983" s="25"/>
      <c r="T983" s="25"/>
    </row>
    <row r="984" spans="1:20" x14ac:dyDescent="0.3">
      <c r="A984" s="142" t="s">
        <v>1622</v>
      </c>
      <c r="B984" s="144">
        <v>13.9</v>
      </c>
      <c r="C984" s="25"/>
      <c r="D984" s="25"/>
      <c r="E984" s="25"/>
      <c r="F984" s="25"/>
      <c r="G984" s="25"/>
      <c r="H984" s="25"/>
      <c r="I984" s="25">
        <v>0</v>
      </c>
      <c r="J984" s="25">
        <v>0</v>
      </c>
      <c r="K984" s="127"/>
      <c r="L984" s="25"/>
      <c r="M984" s="25"/>
      <c r="N984" s="25"/>
      <c r="O984" s="25"/>
      <c r="P984" s="25"/>
      <c r="Q984" s="25"/>
      <c r="R984" s="25"/>
      <c r="S984" s="25"/>
      <c r="T984" s="25"/>
    </row>
    <row r="985" spans="1:20" x14ac:dyDescent="0.3">
      <c r="A985" s="142" t="s">
        <v>647</v>
      </c>
      <c r="B985" s="144">
        <v>17.600000000000001</v>
      </c>
      <c r="C985" s="25"/>
      <c r="D985" s="25"/>
      <c r="E985" s="25"/>
      <c r="F985" s="25"/>
      <c r="G985" s="25"/>
      <c r="H985" s="25"/>
      <c r="I985" s="25">
        <v>0</v>
      </c>
      <c r="J985" s="25">
        <v>0</v>
      </c>
      <c r="K985" s="127"/>
      <c r="L985" s="25"/>
      <c r="M985" s="25"/>
      <c r="N985" s="25"/>
      <c r="O985" s="25"/>
      <c r="P985" s="25"/>
      <c r="Q985" s="25"/>
      <c r="R985" s="25"/>
      <c r="S985" s="25"/>
      <c r="T985" s="25"/>
    </row>
    <row r="986" spans="1:20" x14ac:dyDescent="0.3">
      <c r="A986" s="142" t="s">
        <v>1291</v>
      </c>
      <c r="B986" s="144">
        <v>15.9</v>
      </c>
      <c r="C986" s="25"/>
      <c r="D986" s="25"/>
      <c r="E986" s="25"/>
      <c r="F986" s="25"/>
      <c r="G986" s="25"/>
      <c r="H986" s="25"/>
      <c r="I986" s="25">
        <v>0</v>
      </c>
      <c r="J986" s="25">
        <v>0</v>
      </c>
      <c r="K986" s="127"/>
      <c r="L986" s="25"/>
      <c r="M986" s="25"/>
      <c r="N986" s="25"/>
      <c r="O986" s="25"/>
      <c r="P986" s="25"/>
      <c r="Q986" s="25"/>
      <c r="R986" s="25"/>
      <c r="S986" s="25"/>
      <c r="T986" s="25"/>
    </row>
    <row r="987" spans="1:20" x14ac:dyDescent="0.3">
      <c r="A987" s="142" t="s">
        <v>1212</v>
      </c>
      <c r="B987" s="144">
        <v>13.9</v>
      </c>
      <c r="C987" s="25"/>
      <c r="D987" s="25"/>
      <c r="E987" s="25"/>
      <c r="F987" s="25"/>
      <c r="G987" s="25"/>
      <c r="H987" s="25"/>
      <c r="I987" s="25">
        <v>0</v>
      </c>
      <c r="J987" s="25">
        <v>0</v>
      </c>
      <c r="K987" s="127"/>
      <c r="L987" s="25"/>
      <c r="M987" s="25"/>
      <c r="N987" s="25"/>
      <c r="O987" s="25"/>
      <c r="P987" s="25"/>
      <c r="Q987" s="25"/>
      <c r="R987" s="25"/>
      <c r="S987" s="25"/>
      <c r="T987" s="25"/>
    </row>
    <row r="988" spans="1:20" x14ac:dyDescent="0.3">
      <c r="A988" s="142" t="s">
        <v>559</v>
      </c>
      <c r="B988" s="144">
        <v>15.1</v>
      </c>
      <c r="C988" s="25"/>
      <c r="D988" s="25"/>
      <c r="E988" s="25"/>
      <c r="F988" s="25"/>
      <c r="G988" s="25"/>
      <c r="H988" s="25"/>
      <c r="I988" s="25">
        <v>0</v>
      </c>
      <c r="J988" s="25">
        <v>0</v>
      </c>
      <c r="K988" s="127"/>
      <c r="L988" s="25"/>
      <c r="M988" s="25"/>
      <c r="N988" s="25"/>
      <c r="O988" s="25"/>
      <c r="P988" s="25"/>
      <c r="Q988" s="25"/>
      <c r="R988" s="25"/>
      <c r="S988" s="25"/>
      <c r="T988" s="25"/>
    </row>
    <row r="989" spans="1:20" x14ac:dyDescent="0.3">
      <c r="A989" s="142" t="s">
        <v>988</v>
      </c>
      <c r="B989" s="144">
        <v>17.600000000000001</v>
      </c>
      <c r="C989" s="25"/>
      <c r="D989" s="25"/>
      <c r="E989" s="25"/>
      <c r="F989" s="25"/>
      <c r="G989" s="25"/>
      <c r="H989" s="25"/>
      <c r="I989" s="25">
        <v>0</v>
      </c>
      <c r="J989" s="25">
        <v>0</v>
      </c>
      <c r="K989" s="127"/>
      <c r="L989" s="25"/>
      <c r="M989" s="25"/>
      <c r="N989" s="25"/>
      <c r="O989" s="25"/>
      <c r="P989" s="25"/>
      <c r="Q989" s="25"/>
      <c r="R989" s="25"/>
      <c r="S989" s="25"/>
      <c r="T989" s="25"/>
    </row>
    <row r="990" spans="1:20" x14ac:dyDescent="0.3">
      <c r="A990" s="142" t="s">
        <v>1354</v>
      </c>
      <c r="B990" s="144">
        <v>15.9</v>
      </c>
      <c r="C990" s="25"/>
      <c r="D990" s="25"/>
      <c r="E990" s="25"/>
      <c r="F990" s="25"/>
      <c r="G990" s="25"/>
      <c r="H990" s="25"/>
      <c r="I990" s="25">
        <v>0</v>
      </c>
      <c r="J990" s="25">
        <v>0</v>
      </c>
      <c r="K990" s="127"/>
      <c r="L990" s="25"/>
      <c r="M990" s="25"/>
      <c r="N990" s="25"/>
      <c r="O990" s="25"/>
      <c r="P990" s="25"/>
      <c r="Q990" s="25"/>
      <c r="R990" s="25"/>
      <c r="S990" s="25"/>
      <c r="T990" s="25"/>
    </row>
    <row r="991" spans="1:20" x14ac:dyDescent="0.3">
      <c r="A991" s="142" t="s">
        <v>2160</v>
      </c>
      <c r="B991" s="144">
        <v>13.9</v>
      </c>
      <c r="C991" s="25"/>
      <c r="D991" s="25"/>
      <c r="E991" s="25"/>
      <c r="F991" s="25"/>
      <c r="G991" s="25"/>
      <c r="H991" s="25"/>
      <c r="I991" s="25">
        <v>0</v>
      </c>
      <c r="J991" s="25">
        <v>0</v>
      </c>
      <c r="K991" s="127"/>
      <c r="L991" s="25"/>
      <c r="M991" s="25"/>
      <c r="N991" s="25"/>
      <c r="O991" s="25"/>
      <c r="P991" s="25"/>
      <c r="Q991" s="25"/>
      <c r="R991" s="25"/>
      <c r="S991" s="25"/>
      <c r="T991" s="25"/>
    </row>
    <row r="992" spans="1:20" x14ac:dyDescent="0.3">
      <c r="A992" s="142" t="s">
        <v>1891</v>
      </c>
      <c r="B992" s="144">
        <v>17.600000000000001</v>
      </c>
      <c r="C992" s="25"/>
      <c r="D992" s="25"/>
      <c r="E992" s="25"/>
      <c r="F992" s="25"/>
      <c r="G992" s="25"/>
      <c r="H992" s="25"/>
      <c r="I992" s="25">
        <v>0</v>
      </c>
      <c r="J992" s="25">
        <v>0</v>
      </c>
      <c r="K992" s="127"/>
      <c r="L992" s="25"/>
      <c r="M992" s="25"/>
      <c r="N992" s="25"/>
      <c r="O992" s="25"/>
      <c r="P992" s="25"/>
      <c r="Q992" s="25"/>
      <c r="R992" s="25"/>
      <c r="S992" s="25"/>
      <c r="T992" s="25"/>
    </row>
    <row r="993" spans="1:20" x14ac:dyDescent="0.3">
      <c r="A993" s="142" t="s">
        <v>1311</v>
      </c>
      <c r="B993" s="144">
        <v>15.4</v>
      </c>
      <c r="C993" s="25"/>
      <c r="D993" s="25"/>
      <c r="E993" s="25"/>
      <c r="F993" s="25"/>
      <c r="G993" s="25"/>
      <c r="H993" s="25"/>
      <c r="I993" s="25">
        <v>0</v>
      </c>
      <c r="J993" s="25">
        <v>0</v>
      </c>
      <c r="K993" s="127"/>
      <c r="L993" s="25"/>
      <c r="M993" s="25"/>
      <c r="N993" s="25"/>
      <c r="O993" s="25"/>
      <c r="P993" s="25"/>
      <c r="Q993" s="25"/>
      <c r="R993" s="25"/>
      <c r="S993" s="25"/>
      <c r="T993" s="25"/>
    </row>
    <row r="994" spans="1:20" x14ac:dyDescent="0.3">
      <c r="A994" s="142" t="s">
        <v>1476</v>
      </c>
      <c r="B994" s="144">
        <v>13.9</v>
      </c>
      <c r="C994" s="25"/>
      <c r="D994" s="25"/>
      <c r="E994" s="25"/>
      <c r="F994" s="25"/>
      <c r="G994" s="25"/>
      <c r="H994" s="25"/>
      <c r="I994" s="25">
        <v>0</v>
      </c>
      <c r="J994" s="25">
        <v>0</v>
      </c>
      <c r="K994" s="127"/>
      <c r="L994" s="25"/>
      <c r="M994" s="25"/>
      <c r="N994" s="25"/>
      <c r="O994" s="25"/>
      <c r="P994" s="25"/>
      <c r="Q994" s="25"/>
      <c r="R994" s="25"/>
      <c r="S994" s="25"/>
      <c r="T994" s="25"/>
    </row>
    <row r="995" spans="1:20" x14ac:dyDescent="0.3">
      <c r="A995" s="142" t="s">
        <v>2328</v>
      </c>
      <c r="B995" s="144">
        <v>18</v>
      </c>
      <c r="C995" s="25"/>
      <c r="D995" s="25"/>
      <c r="E995" s="25"/>
      <c r="F995" s="25"/>
      <c r="G995" s="25"/>
      <c r="H995" s="25"/>
      <c r="I995" s="25">
        <v>0</v>
      </c>
      <c r="J995" s="25">
        <v>0</v>
      </c>
      <c r="K995" s="127"/>
      <c r="L995" s="25"/>
      <c r="M995" s="25"/>
      <c r="N995" s="25"/>
      <c r="O995" s="25"/>
      <c r="P995" s="25"/>
      <c r="Q995" s="25"/>
      <c r="R995" s="25"/>
      <c r="S995" s="25"/>
      <c r="T995" s="25"/>
    </row>
    <row r="996" spans="1:20" x14ac:dyDescent="0.3">
      <c r="A996" s="142" t="s">
        <v>1554</v>
      </c>
      <c r="B996" s="144">
        <v>15.1</v>
      </c>
      <c r="C996" s="25"/>
      <c r="D996" s="25"/>
      <c r="E996" s="25"/>
      <c r="F996" s="25"/>
      <c r="G996" s="25"/>
      <c r="H996" s="25"/>
      <c r="I996" s="25">
        <v>0</v>
      </c>
      <c r="J996" s="25">
        <v>0</v>
      </c>
      <c r="K996" s="127"/>
      <c r="L996" s="25"/>
      <c r="M996" s="25"/>
      <c r="N996" s="25"/>
      <c r="O996" s="25"/>
      <c r="P996" s="25"/>
      <c r="Q996" s="25"/>
      <c r="R996" s="25"/>
      <c r="S996" s="25"/>
      <c r="T996" s="25"/>
    </row>
    <row r="997" spans="1:20" x14ac:dyDescent="0.3">
      <c r="A997" s="142" t="s">
        <v>683</v>
      </c>
      <c r="B997" s="144">
        <v>15.1</v>
      </c>
      <c r="C997" s="25"/>
      <c r="D997" s="25"/>
      <c r="E997" s="25"/>
      <c r="F997" s="25"/>
      <c r="G997" s="25"/>
      <c r="H997" s="25"/>
      <c r="I997" s="25">
        <v>0</v>
      </c>
      <c r="J997" s="25">
        <v>0</v>
      </c>
      <c r="K997" s="127"/>
      <c r="L997" s="25"/>
      <c r="M997" s="25"/>
      <c r="N997" s="25"/>
      <c r="O997" s="25"/>
      <c r="P997" s="25"/>
      <c r="Q997" s="25"/>
      <c r="R997" s="25"/>
      <c r="S997" s="25"/>
      <c r="T997" s="25"/>
    </row>
    <row r="998" spans="1:20" x14ac:dyDescent="0.3">
      <c r="A998" s="142" t="s">
        <v>1832</v>
      </c>
      <c r="B998" s="144">
        <v>13.6</v>
      </c>
      <c r="C998" s="25"/>
      <c r="D998" s="25"/>
      <c r="E998" s="25"/>
      <c r="F998" s="25"/>
      <c r="G998" s="25"/>
      <c r="H998" s="25"/>
      <c r="I998" s="25">
        <v>0</v>
      </c>
      <c r="J998" s="25">
        <v>0</v>
      </c>
      <c r="K998" s="127"/>
      <c r="L998" s="25"/>
      <c r="M998" s="25"/>
      <c r="N998" s="25"/>
      <c r="O998" s="25"/>
      <c r="P998" s="25"/>
      <c r="Q998" s="25"/>
      <c r="R998" s="25"/>
      <c r="S998" s="25"/>
      <c r="T998" s="25"/>
    </row>
    <row r="999" spans="1:20" x14ac:dyDescent="0.3">
      <c r="A999" s="142" t="s">
        <v>1569</v>
      </c>
      <c r="B999" s="144">
        <v>13.6</v>
      </c>
      <c r="C999" s="25"/>
      <c r="D999" s="25"/>
      <c r="E999" s="25"/>
      <c r="F999" s="25"/>
      <c r="G999" s="25"/>
      <c r="H999" s="25"/>
      <c r="I999" s="25">
        <v>0</v>
      </c>
      <c r="J999" s="25">
        <v>0</v>
      </c>
      <c r="K999" s="127"/>
      <c r="L999" s="25"/>
      <c r="M999" s="25"/>
      <c r="N999" s="25"/>
      <c r="O999" s="25"/>
      <c r="P999" s="25"/>
      <c r="Q999" s="25"/>
      <c r="R999" s="25"/>
      <c r="S999" s="25"/>
      <c r="T999" s="25"/>
    </row>
    <row r="1000" spans="1:20" x14ac:dyDescent="0.3">
      <c r="A1000" s="142" t="s">
        <v>1792</v>
      </c>
      <c r="B1000" s="144">
        <v>16.8</v>
      </c>
      <c r="C1000" s="25"/>
      <c r="D1000" s="25"/>
      <c r="E1000" s="25"/>
      <c r="F1000" s="25"/>
      <c r="G1000" s="25"/>
      <c r="H1000" s="25"/>
      <c r="I1000" s="25">
        <v>0</v>
      </c>
      <c r="J1000" s="25">
        <v>0</v>
      </c>
      <c r="K1000" s="127"/>
      <c r="L1000" s="25"/>
      <c r="M1000" s="25"/>
      <c r="N1000" s="25"/>
      <c r="O1000" s="25"/>
      <c r="P1000" s="25"/>
      <c r="Q1000" s="25"/>
      <c r="R1000" s="25"/>
      <c r="S1000" s="25"/>
      <c r="T1000" s="25"/>
    </row>
    <row r="1001" spans="1:20" x14ac:dyDescent="0.3">
      <c r="A1001" s="142" t="s">
        <v>2122</v>
      </c>
      <c r="B1001" s="144">
        <v>15.7</v>
      </c>
      <c r="C1001" s="25"/>
      <c r="D1001" s="25"/>
      <c r="E1001" s="25"/>
      <c r="F1001" s="25"/>
      <c r="G1001" s="25"/>
      <c r="H1001" s="25"/>
      <c r="I1001" s="25">
        <v>0</v>
      </c>
      <c r="J1001" s="25">
        <v>0</v>
      </c>
      <c r="K1001" s="127"/>
      <c r="L1001" s="25"/>
      <c r="M1001" s="25"/>
      <c r="N1001" s="25"/>
      <c r="O1001" s="25"/>
      <c r="P1001" s="25"/>
      <c r="Q1001" s="25"/>
      <c r="R1001" s="25"/>
      <c r="S1001" s="25"/>
      <c r="T1001" s="25"/>
    </row>
    <row r="1002" spans="1:20" x14ac:dyDescent="0.3">
      <c r="A1002" s="142" t="s">
        <v>798</v>
      </c>
      <c r="B1002" s="144">
        <v>13.6</v>
      </c>
      <c r="C1002" s="25"/>
      <c r="D1002" s="25"/>
      <c r="E1002" s="25"/>
      <c r="F1002" s="25"/>
      <c r="G1002" s="25"/>
      <c r="H1002" s="25"/>
      <c r="I1002" s="25">
        <v>0</v>
      </c>
      <c r="J1002" s="25">
        <v>0</v>
      </c>
      <c r="K1002" s="127"/>
      <c r="L1002" s="25"/>
      <c r="M1002" s="25"/>
      <c r="N1002" s="25"/>
      <c r="O1002" s="25"/>
      <c r="P1002" s="25"/>
      <c r="Q1002" s="25"/>
      <c r="R1002" s="25"/>
      <c r="S1002" s="25"/>
      <c r="T1002" s="25"/>
    </row>
    <row r="1003" spans="1:20" x14ac:dyDescent="0.3">
      <c r="A1003" s="142" t="s">
        <v>521</v>
      </c>
      <c r="B1003" s="144">
        <v>17.3</v>
      </c>
      <c r="C1003" s="25"/>
      <c r="D1003" s="25"/>
      <c r="E1003" s="25"/>
      <c r="F1003" s="25"/>
      <c r="G1003" s="25"/>
      <c r="H1003" s="25"/>
      <c r="I1003" s="25">
        <v>0</v>
      </c>
      <c r="J1003" s="25">
        <v>0</v>
      </c>
      <c r="K1003" s="127"/>
      <c r="L1003" s="25"/>
      <c r="M1003" s="25"/>
      <c r="N1003" s="25"/>
      <c r="O1003" s="25"/>
      <c r="P1003" s="25"/>
      <c r="Q1003" s="25"/>
      <c r="R1003" s="25"/>
      <c r="S1003" s="25"/>
      <c r="T1003" s="25"/>
    </row>
    <row r="1004" spans="1:20" x14ac:dyDescent="0.3">
      <c r="A1004" s="142" t="s">
        <v>1374</v>
      </c>
      <c r="B1004" s="144">
        <v>15.7</v>
      </c>
      <c r="C1004" s="25"/>
      <c r="D1004" s="25"/>
      <c r="E1004" s="25"/>
      <c r="F1004" s="25"/>
      <c r="G1004" s="25"/>
      <c r="H1004" s="25"/>
      <c r="I1004" s="25">
        <v>0</v>
      </c>
      <c r="J1004" s="25">
        <v>0</v>
      </c>
      <c r="K1004" s="127"/>
      <c r="L1004" s="25"/>
      <c r="M1004" s="25"/>
      <c r="N1004" s="25"/>
      <c r="O1004" s="25"/>
      <c r="P1004" s="25"/>
      <c r="Q1004" s="25"/>
      <c r="R1004" s="25"/>
      <c r="S1004" s="25"/>
      <c r="T1004" s="25"/>
    </row>
    <row r="1005" spans="1:20" x14ac:dyDescent="0.3">
      <c r="A1005" s="142" t="s">
        <v>1356</v>
      </c>
      <c r="B1005" s="144">
        <v>13.6</v>
      </c>
      <c r="C1005" s="25"/>
      <c r="D1005" s="25"/>
      <c r="E1005" s="25"/>
      <c r="F1005" s="25"/>
      <c r="G1005" s="25"/>
      <c r="H1005" s="25"/>
      <c r="I1005" s="25">
        <v>0</v>
      </c>
      <c r="J1005" s="25">
        <v>0</v>
      </c>
      <c r="K1005" s="127"/>
      <c r="L1005" s="25"/>
      <c r="M1005" s="25"/>
      <c r="N1005" s="25"/>
      <c r="O1005" s="25"/>
      <c r="P1005" s="25"/>
      <c r="Q1005" s="25"/>
      <c r="R1005" s="25"/>
      <c r="S1005" s="25"/>
      <c r="T1005" s="25"/>
    </row>
    <row r="1006" spans="1:20" x14ac:dyDescent="0.3">
      <c r="A1006" s="142" t="s">
        <v>523</v>
      </c>
      <c r="B1006" s="144">
        <v>17.3</v>
      </c>
      <c r="C1006" s="25"/>
      <c r="D1006" s="25"/>
      <c r="E1006" s="25"/>
      <c r="F1006" s="25"/>
      <c r="G1006" s="25"/>
      <c r="H1006" s="25"/>
      <c r="I1006" s="25">
        <v>0</v>
      </c>
      <c r="J1006" s="25">
        <v>0</v>
      </c>
      <c r="K1006" s="127"/>
      <c r="L1006" s="25"/>
      <c r="M1006" s="25"/>
      <c r="N1006" s="25"/>
      <c r="O1006" s="25"/>
      <c r="P1006" s="25"/>
      <c r="Q1006" s="25"/>
      <c r="R1006" s="25"/>
      <c r="S1006" s="25"/>
      <c r="T1006" s="25"/>
    </row>
    <row r="1007" spans="1:20" x14ac:dyDescent="0.3">
      <c r="A1007" s="142" t="s">
        <v>1478</v>
      </c>
      <c r="B1007" s="144">
        <v>15.7</v>
      </c>
      <c r="C1007" s="25"/>
      <c r="D1007" s="25"/>
      <c r="E1007" s="25"/>
      <c r="F1007" s="25"/>
      <c r="G1007" s="25"/>
      <c r="H1007" s="25"/>
      <c r="I1007" s="25">
        <v>0</v>
      </c>
      <c r="J1007" s="25">
        <v>0</v>
      </c>
      <c r="K1007" s="127"/>
      <c r="L1007" s="25"/>
      <c r="M1007" s="25"/>
      <c r="N1007" s="25"/>
      <c r="O1007" s="25"/>
      <c r="P1007" s="25"/>
      <c r="Q1007" s="25"/>
      <c r="R1007" s="25"/>
      <c r="S1007" s="25"/>
      <c r="T1007" s="25"/>
    </row>
    <row r="1008" spans="1:20" x14ac:dyDescent="0.3">
      <c r="A1008" s="142" t="s">
        <v>1522</v>
      </c>
      <c r="B1008" s="144">
        <v>13.6</v>
      </c>
      <c r="C1008" s="25"/>
      <c r="D1008" s="25"/>
      <c r="E1008" s="25"/>
      <c r="F1008" s="25"/>
      <c r="G1008" s="25"/>
      <c r="H1008" s="25"/>
      <c r="I1008" s="25">
        <v>0</v>
      </c>
      <c r="J1008" s="25">
        <v>0</v>
      </c>
      <c r="K1008" s="127"/>
      <c r="L1008" s="25"/>
      <c r="M1008" s="25"/>
      <c r="N1008" s="25"/>
      <c r="O1008" s="25"/>
      <c r="P1008" s="25"/>
      <c r="Q1008" s="25"/>
      <c r="R1008" s="25"/>
      <c r="S1008" s="25"/>
      <c r="T1008" s="25"/>
    </row>
    <row r="1009" spans="1:20" x14ac:dyDescent="0.3">
      <c r="A1009" s="142" t="s">
        <v>1836</v>
      </c>
      <c r="B1009" s="144">
        <v>17.3</v>
      </c>
      <c r="C1009" s="25"/>
      <c r="D1009" s="25"/>
      <c r="E1009" s="25"/>
      <c r="F1009" s="25"/>
      <c r="G1009" s="25"/>
      <c r="H1009" s="25"/>
      <c r="I1009" s="25">
        <v>0</v>
      </c>
      <c r="J1009" s="25">
        <v>0</v>
      </c>
      <c r="K1009" s="127"/>
      <c r="L1009" s="25"/>
      <c r="M1009" s="25"/>
      <c r="N1009" s="25"/>
      <c r="O1009" s="25"/>
      <c r="P1009" s="25"/>
      <c r="Q1009" s="25"/>
      <c r="R1009" s="25"/>
      <c r="S1009" s="25"/>
      <c r="T1009" s="25"/>
    </row>
    <row r="1010" spans="1:20" x14ac:dyDescent="0.3">
      <c r="A1010" s="142" t="s">
        <v>2124</v>
      </c>
      <c r="B1010" s="144">
        <v>17.2</v>
      </c>
      <c r="C1010" s="25"/>
      <c r="D1010" s="25"/>
      <c r="E1010" s="25"/>
      <c r="F1010" s="25"/>
      <c r="G1010" s="25"/>
      <c r="H1010" s="25"/>
      <c r="I1010" s="25">
        <v>0</v>
      </c>
      <c r="J1010" s="25">
        <v>0</v>
      </c>
      <c r="K1010" s="127"/>
      <c r="L1010" s="25"/>
      <c r="M1010" s="25"/>
      <c r="N1010" s="25"/>
      <c r="O1010" s="25"/>
      <c r="P1010" s="25"/>
      <c r="Q1010" s="25"/>
      <c r="R1010" s="25"/>
      <c r="S1010" s="25"/>
      <c r="T1010" s="25"/>
    </row>
    <row r="1011" spans="1:20" x14ac:dyDescent="0.3">
      <c r="A1011" s="142" t="s">
        <v>1628</v>
      </c>
      <c r="B1011" s="144">
        <v>15.4</v>
      </c>
      <c r="C1011" s="25"/>
      <c r="D1011" s="25"/>
      <c r="E1011" s="25"/>
      <c r="F1011" s="25"/>
      <c r="G1011" s="25"/>
      <c r="H1011" s="25"/>
      <c r="I1011" s="25">
        <v>0</v>
      </c>
      <c r="J1011" s="25">
        <v>0</v>
      </c>
      <c r="K1011" s="127"/>
      <c r="L1011" s="25"/>
      <c r="M1011" s="25"/>
      <c r="N1011" s="25"/>
      <c r="O1011" s="25"/>
      <c r="P1011" s="25"/>
      <c r="Q1011" s="25"/>
      <c r="R1011" s="25"/>
      <c r="S1011" s="25"/>
      <c r="T1011" s="25"/>
    </row>
    <row r="1012" spans="1:20" x14ac:dyDescent="0.3">
      <c r="A1012" s="142" t="s">
        <v>2226</v>
      </c>
      <c r="B1012" s="144">
        <v>13.6</v>
      </c>
      <c r="C1012" s="25"/>
      <c r="D1012" s="25"/>
      <c r="E1012" s="25"/>
      <c r="F1012" s="25"/>
      <c r="G1012" s="25"/>
      <c r="H1012" s="25"/>
      <c r="I1012" s="25">
        <v>0</v>
      </c>
      <c r="J1012" s="25">
        <v>0</v>
      </c>
      <c r="K1012" s="127"/>
      <c r="L1012" s="25"/>
      <c r="M1012" s="25"/>
      <c r="N1012" s="25"/>
      <c r="O1012" s="25"/>
      <c r="P1012" s="25"/>
      <c r="Q1012" s="25"/>
      <c r="R1012" s="25"/>
      <c r="S1012" s="25"/>
      <c r="T1012" s="25"/>
    </row>
    <row r="1013" spans="1:20" x14ac:dyDescent="0.3">
      <c r="A1013" s="142" t="s">
        <v>2186</v>
      </c>
      <c r="B1013" s="144">
        <v>17</v>
      </c>
      <c r="C1013" s="25"/>
      <c r="D1013" s="25"/>
      <c r="E1013" s="25"/>
      <c r="F1013" s="25"/>
      <c r="G1013" s="25"/>
      <c r="H1013" s="25"/>
      <c r="I1013" s="25">
        <v>0</v>
      </c>
      <c r="J1013" s="25">
        <v>0</v>
      </c>
      <c r="K1013" s="127"/>
      <c r="L1013" s="25"/>
      <c r="M1013" s="25"/>
      <c r="N1013" s="25"/>
      <c r="O1013" s="25"/>
      <c r="P1013" s="25"/>
      <c r="Q1013" s="25"/>
      <c r="R1013" s="25"/>
      <c r="S1013" s="25"/>
      <c r="T1013" s="25"/>
    </row>
    <row r="1014" spans="1:20" x14ac:dyDescent="0.3">
      <c r="A1014" s="142" t="s">
        <v>524</v>
      </c>
      <c r="B1014" s="144">
        <v>15.4</v>
      </c>
      <c r="C1014" s="25"/>
      <c r="D1014" s="25"/>
      <c r="E1014" s="25"/>
      <c r="F1014" s="25"/>
      <c r="G1014" s="25"/>
      <c r="H1014" s="25"/>
      <c r="I1014" s="25">
        <v>0</v>
      </c>
      <c r="J1014" s="25">
        <v>0</v>
      </c>
      <c r="K1014" s="127"/>
      <c r="L1014" s="25"/>
      <c r="M1014" s="25"/>
      <c r="N1014" s="25"/>
      <c r="O1014" s="25"/>
      <c r="P1014" s="25"/>
      <c r="Q1014" s="25"/>
      <c r="R1014" s="25"/>
      <c r="S1014" s="25"/>
      <c r="T1014" s="25"/>
    </row>
    <row r="1015" spans="1:20" x14ac:dyDescent="0.3">
      <c r="A1015" s="142" t="s">
        <v>1893</v>
      </c>
      <c r="B1015" s="144">
        <v>13.6</v>
      </c>
      <c r="C1015" s="25"/>
      <c r="D1015" s="25"/>
      <c r="E1015" s="25"/>
      <c r="F1015" s="25"/>
      <c r="G1015" s="25"/>
      <c r="H1015" s="25"/>
      <c r="I1015" s="25">
        <v>0</v>
      </c>
      <c r="J1015" s="25">
        <v>0</v>
      </c>
      <c r="K1015" s="127"/>
      <c r="L1015" s="25"/>
      <c r="M1015" s="25"/>
      <c r="N1015" s="25"/>
      <c r="O1015" s="25"/>
      <c r="P1015" s="25"/>
      <c r="Q1015" s="25"/>
      <c r="R1015" s="25"/>
      <c r="S1015" s="25"/>
      <c r="T1015" s="25"/>
    </row>
    <row r="1016" spans="1:20" x14ac:dyDescent="0.3">
      <c r="A1016" s="142" t="s">
        <v>2407</v>
      </c>
      <c r="B1016" s="144">
        <v>17</v>
      </c>
      <c r="C1016" s="25"/>
      <c r="D1016" s="25"/>
      <c r="E1016" s="25"/>
      <c r="F1016" s="25"/>
      <c r="G1016" s="25"/>
      <c r="H1016" s="25"/>
      <c r="I1016" s="25">
        <v>0</v>
      </c>
      <c r="J1016" s="25">
        <v>0</v>
      </c>
      <c r="K1016" s="127"/>
      <c r="L1016" s="25"/>
      <c r="M1016" s="25"/>
      <c r="N1016" s="25"/>
      <c r="O1016" s="25"/>
      <c r="P1016" s="25"/>
      <c r="Q1016" s="25"/>
      <c r="R1016" s="25"/>
      <c r="S1016" s="25"/>
      <c r="T1016" s="25"/>
    </row>
    <row r="1017" spans="1:20" x14ac:dyDescent="0.3">
      <c r="A1017" s="142" t="s">
        <v>1301</v>
      </c>
      <c r="B1017" s="144">
        <v>15.4</v>
      </c>
      <c r="C1017" s="25"/>
      <c r="D1017" s="25"/>
      <c r="E1017" s="25"/>
      <c r="F1017" s="25"/>
      <c r="G1017" s="25"/>
      <c r="H1017" s="25"/>
      <c r="I1017" s="25">
        <v>0</v>
      </c>
      <c r="J1017" s="25">
        <v>0</v>
      </c>
      <c r="K1017" s="127"/>
      <c r="L1017" s="25"/>
      <c r="M1017" s="25"/>
      <c r="N1017" s="25"/>
      <c r="O1017" s="25"/>
      <c r="P1017" s="25"/>
      <c r="Q1017" s="25"/>
      <c r="R1017" s="25"/>
      <c r="S1017" s="25"/>
      <c r="T1017" s="25"/>
    </row>
    <row r="1018" spans="1:20" x14ac:dyDescent="0.3">
      <c r="A1018" s="142" t="s">
        <v>2305</v>
      </c>
      <c r="B1018" s="144">
        <v>13.6</v>
      </c>
      <c r="C1018" s="25"/>
      <c r="D1018" s="25"/>
      <c r="E1018" s="25"/>
      <c r="F1018" s="25"/>
      <c r="G1018" s="25"/>
      <c r="H1018" s="25"/>
      <c r="I1018" s="25">
        <v>0</v>
      </c>
      <c r="J1018" s="25">
        <v>0</v>
      </c>
      <c r="K1018" s="127"/>
      <c r="L1018" s="25"/>
      <c r="M1018" s="25"/>
      <c r="N1018" s="25"/>
      <c r="O1018" s="25"/>
      <c r="P1018" s="25"/>
      <c r="Q1018" s="25"/>
      <c r="R1018" s="25"/>
      <c r="S1018" s="25"/>
      <c r="T1018" s="25"/>
    </row>
    <row r="1019" spans="1:20" x14ac:dyDescent="0.3">
      <c r="A1019" s="142" t="s">
        <v>2260</v>
      </c>
      <c r="B1019" s="144">
        <v>17</v>
      </c>
      <c r="C1019" s="25"/>
      <c r="D1019" s="25"/>
      <c r="E1019" s="25"/>
      <c r="F1019" s="25"/>
      <c r="G1019" s="25"/>
      <c r="H1019" s="25"/>
      <c r="I1019" s="25">
        <v>0</v>
      </c>
      <c r="J1019" s="25">
        <v>0</v>
      </c>
      <c r="K1019" s="127"/>
      <c r="L1019" s="25"/>
      <c r="M1019" s="25"/>
      <c r="N1019" s="25"/>
      <c r="O1019" s="25"/>
      <c r="P1019" s="25"/>
      <c r="Q1019" s="25"/>
      <c r="R1019" s="25"/>
      <c r="S1019" s="25"/>
      <c r="T1019" s="25"/>
    </row>
    <row r="1020" spans="1:20" x14ac:dyDescent="0.3">
      <c r="A1020" s="142" t="s">
        <v>1293</v>
      </c>
      <c r="B1020" s="144">
        <v>14.8</v>
      </c>
      <c r="C1020" s="25"/>
      <c r="D1020" s="25"/>
      <c r="E1020" s="25"/>
      <c r="F1020" s="25"/>
      <c r="G1020" s="25"/>
      <c r="H1020" s="25"/>
      <c r="I1020" s="25">
        <v>0</v>
      </c>
      <c r="J1020" s="25">
        <v>0</v>
      </c>
      <c r="K1020" s="127"/>
      <c r="L1020" s="25"/>
      <c r="M1020" s="25"/>
      <c r="N1020" s="25"/>
      <c r="O1020" s="25"/>
      <c r="P1020" s="25"/>
      <c r="Q1020" s="25"/>
      <c r="R1020" s="25"/>
      <c r="S1020" s="25"/>
      <c r="T1020" s="25"/>
    </row>
    <row r="1021" spans="1:20" x14ac:dyDescent="0.3">
      <c r="A1021" s="142" t="s">
        <v>2203</v>
      </c>
      <c r="B1021" s="144">
        <v>17.3</v>
      </c>
      <c r="C1021" s="25"/>
      <c r="D1021" s="25"/>
      <c r="E1021" s="25"/>
      <c r="F1021" s="25"/>
      <c r="G1021" s="25"/>
      <c r="H1021" s="25"/>
      <c r="I1021" s="25">
        <v>0</v>
      </c>
      <c r="J1021" s="25">
        <v>0</v>
      </c>
      <c r="K1021" s="127"/>
      <c r="L1021" s="25"/>
      <c r="M1021" s="25"/>
      <c r="N1021" s="25"/>
      <c r="O1021" s="25"/>
      <c r="P1021" s="25"/>
      <c r="Q1021" s="25"/>
      <c r="R1021" s="25"/>
      <c r="S1021" s="25"/>
      <c r="T1021" s="25"/>
    </row>
    <row r="1022" spans="1:20" x14ac:dyDescent="0.3">
      <c r="A1022" s="142" t="s">
        <v>883</v>
      </c>
      <c r="B1022" s="144">
        <v>15.1</v>
      </c>
      <c r="C1022" s="25"/>
      <c r="D1022" s="25"/>
      <c r="E1022" s="25"/>
      <c r="F1022" s="25"/>
      <c r="G1022" s="25"/>
      <c r="H1022" s="25"/>
      <c r="I1022" s="25">
        <v>0</v>
      </c>
      <c r="J1022" s="25">
        <v>0</v>
      </c>
      <c r="K1022" s="127"/>
      <c r="L1022" s="25"/>
      <c r="M1022" s="25"/>
      <c r="N1022" s="25"/>
      <c r="O1022" s="25"/>
      <c r="P1022" s="25"/>
      <c r="Q1022" s="25"/>
      <c r="R1022" s="25"/>
      <c r="S1022" s="25"/>
      <c r="T1022" s="25"/>
    </row>
    <row r="1023" spans="1:20" x14ac:dyDescent="0.3">
      <c r="A1023" s="142" t="s">
        <v>1921</v>
      </c>
      <c r="B1023" s="144">
        <v>13.6</v>
      </c>
      <c r="C1023" s="25"/>
      <c r="D1023" s="25"/>
      <c r="E1023" s="25"/>
      <c r="F1023" s="25"/>
      <c r="G1023" s="25"/>
      <c r="H1023" s="25"/>
      <c r="I1023" s="25">
        <v>0</v>
      </c>
      <c r="J1023" s="25">
        <v>0</v>
      </c>
      <c r="K1023" s="127"/>
      <c r="L1023" s="25"/>
      <c r="M1023" s="25"/>
      <c r="N1023" s="25"/>
      <c r="O1023" s="25"/>
      <c r="P1023" s="25"/>
      <c r="Q1023" s="25"/>
      <c r="R1023" s="25"/>
      <c r="S1023" s="25"/>
      <c r="T1023" s="25"/>
    </row>
    <row r="1024" spans="1:20" x14ac:dyDescent="0.3">
      <c r="A1024" s="142" t="s">
        <v>619</v>
      </c>
      <c r="B1024" s="144">
        <v>16.399999999999999</v>
      </c>
      <c r="C1024" s="25"/>
      <c r="D1024" s="25"/>
      <c r="E1024" s="25"/>
      <c r="F1024" s="25"/>
      <c r="G1024" s="25"/>
      <c r="H1024" s="25"/>
      <c r="I1024" s="25">
        <v>0</v>
      </c>
      <c r="J1024" s="25">
        <v>0</v>
      </c>
      <c r="K1024" s="127"/>
      <c r="L1024" s="25"/>
      <c r="M1024" s="25"/>
      <c r="N1024" s="25"/>
      <c r="O1024" s="25"/>
      <c r="P1024" s="25"/>
      <c r="Q1024" s="25"/>
      <c r="R1024" s="25"/>
      <c r="S1024" s="25"/>
      <c r="T1024" s="25"/>
    </row>
    <row r="1025" spans="1:20" x14ac:dyDescent="0.3">
      <c r="A1025" s="142" t="s">
        <v>1297</v>
      </c>
      <c r="B1025" s="144">
        <v>14.7</v>
      </c>
      <c r="C1025" s="25"/>
      <c r="D1025" s="25"/>
      <c r="E1025" s="25"/>
      <c r="F1025" s="25"/>
      <c r="G1025" s="25"/>
      <c r="H1025" s="25"/>
      <c r="I1025" s="25">
        <v>0</v>
      </c>
      <c r="J1025" s="25">
        <v>0</v>
      </c>
      <c r="K1025" s="127"/>
      <c r="L1025" s="25"/>
      <c r="M1025" s="25"/>
      <c r="N1025" s="25"/>
      <c r="O1025" s="25"/>
      <c r="P1025" s="25"/>
      <c r="Q1025" s="25"/>
      <c r="R1025" s="25"/>
      <c r="S1025" s="25"/>
      <c r="T1025" s="25"/>
    </row>
    <row r="1026" spans="1:20" x14ac:dyDescent="0.3">
      <c r="A1026" s="142" t="s">
        <v>1217</v>
      </c>
      <c r="B1026" s="144">
        <v>15.2</v>
      </c>
      <c r="C1026" s="25"/>
      <c r="D1026" s="25"/>
      <c r="E1026" s="25"/>
      <c r="F1026" s="25"/>
      <c r="G1026" s="25"/>
      <c r="H1026" s="25"/>
      <c r="I1026" s="25">
        <v>0</v>
      </c>
      <c r="J1026" s="25">
        <v>0</v>
      </c>
      <c r="K1026" s="127"/>
      <c r="L1026" s="25"/>
      <c r="M1026" s="25"/>
      <c r="N1026" s="25"/>
      <c r="O1026" s="25"/>
      <c r="P1026" s="25"/>
      <c r="Q1026" s="25"/>
      <c r="R1026" s="25"/>
      <c r="S1026" s="25"/>
      <c r="T1026" s="25"/>
    </row>
    <row r="1027" spans="1:20" x14ac:dyDescent="0.3">
      <c r="A1027" s="142" t="s">
        <v>2162</v>
      </c>
      <c r="B1027" s="144">
        <v>13.6</v>
      </c>
      <c r="C1027" s="25"/>
      <c r="D1027" s="25"/>
      <c r="E1027" s="25"/>
      <c r="F1027" s="25"/>
      <c r="G1027" s="25"/>
      <c r="H1027" s="25"/>
      <c r="I1027" s="25">
        <v>0</v>
      </c>
      <c r="J1027" s="25">
        <v>0</v>
      </c>
      <c r="K1027" s="127"/>
      <c r="L1027" s="25"/>
      <c r="M1027" s="25"/>
      <c r="N1027" s="25"/>
      <c r="O1027" s="25"/>
      <c r="P1027" s="25"/>
      <c r="Q1027" s="25"/>
      <c r="R1027" s="25"/>
      <c r="S1027" s="25"/>
      <c r="T1027" s="25"/>
    </row>
    <row r="1028" spans="1:20" x14ac:dyDescent="0.3">
      <c r="A1028" s="142" t="s">
        <v>1602</v>
      </c>
      <c r="B1028" s="144">
        <v>16.7</v>
      </c>
      <c r="C1028" s="25"/>
      <c r="D1028" s="25"/>
      <c r="E1028" s="25"/>
      <c r="F1028" s="25"/>
      <c r="G1028" s="25"/>
      <c r="H1028" s="25"/>
      <c r="I1028" s="25">
        <v>0</v>
      </c>
      <c r="J1028" s="25">
        <v>0</v>
      </c>
      <c r="K1028" s="127"/>
      <c r="L1028" s="25"/>
      <c r="M1028" s="25"/>
      <c r="N1028" s="25"/>
      <c r="O1028" s="25"/>
      <c r="P1028" s="25"/>
      <c r="Q1028" s="25"/>
      <c r="R1028" s="25"/>
      <c r="S1028" s="25"/>
      <c r="T1028" s="25"/>
    </row>
    <row r="1029" spans="1:20" x14ac:dyDescent="0.3">
      <c r="A1029" s="142" t="s">
        <v>1376</v>
      </c>
      <c r="B1029" s="144">
        <v>15.6</v>
      </c>
      <c r="C1029" s="25"/>
      <c r="D1029" s="25"/>
      <c r="E1029" s="25"/>
      <c r="F1029" s="25"/>
      <c r="G1029" s="25"/>
      <c r="H1029" s="25"/>
      <c r="I1029" s="25">
        <v>0</v>
      </c>
      <c r="J1029" s="25">
        <v>0</v>
      </c>
      <c r="K1029" s="127"/>
      <c r="L1029" s="25"/>
      <c r="M1029" s="25"/>
      <c r="N1029" s="25"/>
      <c r="O1029" s="25"/>
      <c r="P1029" s="25"/>
      <c r="Q1029" s="25"/>
      <c r="R1029" s="25"/>
      <c r="S1029" s="25"/>
      <c r="T1029" s="25"/>
    </row>
    <row r="1030" spans="1:20" x14ac:dyDescent="0.3">
      <c r="A1030" s="142" t="s">
        <v>885</v>
      </c>
      <c r="B1030" s="144">
        <v>13.6</v>
      </c>
      <c r="C1030" s="25"/>
      <c r="D1030" s="25"/>
      <c r="E1030" s="25"/>
      <c r="F1030" s="25"/>
      <c r="G1030" s="25"/>
      <c r="H1030" s="25"/>
      <c r="I1030" s="25">
        <v>0</v>
      </c>
      <c r="J1030" s="25">
        <v>0</v>
      </c>
      <c r="K1030" s="127"/>
      <c r="L1030" s="25"/>
      <c r="M1030" s="25"/>
      <c r="N1030" s="25"/>
      <c r="O1030" s="25"/>
      <c r="P1030" s="25"/>
      <c r="Q1030" s="25"/>
      <c r="R1030" s="25"/>
      <c r="S1030" s="25"/>
      <c r="T1030" s="25"/>
    </row>
    <row r="1031" spans="1:20" x14ac:dyDescent="0.3">
      <c r="A1031" s="142" t="s">
        <v>800</v>
      </c>
      <c r="B1031" s="144">
        <v>17.3</v>
      </c>
      <c r="C1031" s="25"/>
      <c r="D1031" s="25"/>
      <c r="E1031" s="25"/>
      <c r="F1031" s="25"/>
      <c r="G1031" s="25"/>
      <c r="H1031" s="25"/>
      <c r="I1031" s="25">
        <v>0</v>
      </c>
      <c r="J1031" s="25">
        <v>0</v>
      </c>
      <c r="K1031" s="127"/>
      <c r="L1031" s="25"/>
      <c r="M1031" s="25"/>
      <c r="N1031" s="25"/>
      <c r="O1031" s="25"/>
      <c r="P1031" s="25"/>
      <c r="Q1031" s="25"/>
      <c r="R1031" s="25"/>
      <c r="S1031" s="25"/>
      <c r="T1031" s="25"/>
    </row>
    <row r="1032" spans="1:20" x14ac:dyDescent="0.3">
      <c r="A1032" s="142" t="s">
        <v>1776</v>
      </c>
      <c r="B1032" s="144">
        <v>13.6</v>
      </c>
      <c r="C1032" s="25"/>
      <c r="D1032" s="25"/>
      <c r="E1032" s="25"/>
      <c r="F1032" s="25"/>
      <c r="G1032" s="25"/>
      <c r="H1032" s="25"/>
      <c r="I1032" s="25">
        <v>0</v>
      </c>
      <c r="J1032" s="25">
        <v>0</v>
      </c>
      <c r="K1032" s="127"/>
      <c r="L1032" s="25"/>
      <c r="M1032" s="25"/>
      <c r="N1032" s="25"/>
      <c r="O1032" s="25"/>
      <c r="P1032" s="25"/>
      <c r="Q1032" s="25"/>
      <c r="R1032" s="25"/>
      <c r="S1032" s="25"/>
      <c r="T1032" s="25"/>
    </row>
    <row r="1033" spans="1:20" x14ac:dyDescent="0.3">
      <c r="A1033" s="142" t="s">
        <v>830</v>
      </c>
      <c r="B1033" s="144">
        <v>16.7</v>
      </c>
      <c r="C1033" s="25"/>
      <c r="D1033" s="25"/>
      <c r="E1033" s="25"/>
      <c r="F1033" s="25"/>
      <c r="G1033" s="25"/>
      <c r="H1033" s="25"/>
      <c r="I1033" s="25">
        <v>0</v>
      </c>
      <c r="J1033" s="25">
        <v>0</v>
      </c>
      <c r="K1033" s="127"/>
      <c r="L1033" s="25"/>
      <c r="M1033" s="25"/>
      <c r="N1033" s="25"/>
      <c r="O1033" s="25"/>
      <c r="P1033" s="25"/>
      <c r="Q1033" s="25"/>
      <c r="R1033" s="25"/>
      <c r="S1033" s="25"/>
      <c r="T1033" s="25"/>
    </row>
    <row r="1034" spans="1:20" x14ac:dyDescent="0.3">
      <c r="A1034" s="142" t="s">
        <v>2050</v>
      </c>
      <c r="B1034" s="144">
        <v>15.6</v>
      </c>
      <c r="C1034" s="25"/>
      <c r="D1034" s="25"/>
      <c r="E1034" s="25"/>
      <c r="F1034" s="25"/>
      <c r="G1034" s="25"/>
      <c r="H1034" s="25"/>
      <c r="I1034" s="25">
        <v>0</v>
      </c>
      <c r="J1034" s="25">
        <v>0</v>
      </c>
      <c r="K1034" s="127"/>
      <c r="L1034" s="25"/>
      <c r="M1034" s="25"/>
      <c r="N1034" s="25"/>
      <c r="O1034" s="25"/>
      <c r="P1034" s="25"/>
      <c r="Q1034" s="25"/>
      <c r="R1034" s="25"/>
      <c r="S1034" s="25"/>
      <c r="T1034" s="25"/>
    </row>
    <row r="1035" spans="1:20" x14ac:dyDescent="0.3">
      <c r="A1035" s="142" t="s">
        <v>1782</v>
      </c>
      <c r="B1035" s="144">
        <v>13.6</v>
      </c>
      <c r="C1035" s="25"/>
      <c r="D1035" s="25"/>
      <c r="E1035" s="25"/>
      <c r="F1035" s="25"/>
      <c r="G1035" s="25"/>
      <c r="H1035" s="25"/>
      <c r="I1035" s="25">
        <v>0</v>
      </c>
      <c r="J1035" s="25">
        <v>0</v>
      </c>
      <c r="K1035" s="127"/>
      <c r="L1035" s="25"/>
      <c r="M1035" s="25"/>
      <c r="N1035" s="25"/>
      <c r="O1035" s="25"/>
      <c r="P1035" s="25"/>
      <c r="Q1035" s="25"/>
      <c r="R1035" s="25"/>
      <c r="S1035" s="25"/>
      <c r="T1035" s="25"/>
    </row>
    <row r="1036" spans="1:20" x14ac:dyDescent="0.3">
      <c r="A1036" s="142" t="s">
        <v>585</v>
      </c>
      <c r="B1036" s="144">
        <v>17.3</v>
      </c>
      <c r="C1036" s="25"/>
      <c r="D1036" s="25"/>
      <c r="E1036" s="25"/>
      <c r="F1036" s="25"/>
      <c r="G1036" s="25"/>
      <c r="H1036" s="25"/>
      <c r="I1036" s="25">
        <v>0</v>
      </c>
      <c r="J1036" s="25">
        <v>0</v>
      </c>
      <c r="K1036" s="127"/>
      <c r="L1036" s="25"/>
      <c r="M1036" s="25"/>
      <c r="N1036" s="25"/>
      <c r="O1036" s="25"/>
      <c r="P1036" s="25"/>
      <c r="Q1036" s="25"/>
      <c r="R1036" s="25"/>
      <c r="S1036" s="25"/>
      <c r="T1036" s="25"/>
    </row>
    <row r="1037" spans="1:20" x14ac:dyDescent="0.3">
      <c r="A1037" s="142" t="s">
        <v>546</v>
      </c>
      <c r="B1037" s="144">
        <v>15.6</v>
      </c>
      <c r="C1037" s="25"/>
      <c r="D1037" s="25"/>
      <c r="E1037" s="25"/>
      <c r="F1037" s="25"/>
      <c r="G1037" s="25"/>
      <c r="H1037" s="25"/>
      <c r="I1037" s="25">
        <v>0</v>
      </c>
      <c r="J1037" s="25">
        <v>0</v>
      </c>
      <c r="K1037" s="127"/>
      <c r="L1037" s="25"/>
      <c r="M1037" s="25"/>
      <c r="N1037" s="25"/>
      <c r="O1037" s="25"/>
      <c r="P1037" s="25"/>
      <c r="Q1037" s="25"/>
      <c r="R1037" s="25"/>
      <c r="S1037" s="25"/>
      <c r="T1037" s="25"/>
    </row>
    <row r="1038" spans="1:20" x14ac:dyDescent="0.3">
      <c r="A1038" s="142" t="s">
        <v>1778</v>
      </c>
      <c r="B1038" s="144">
        <v>13.6</v>
      </c>
      <c r="C1038" s="25"/>
      <c r="D1038" s="25"/>
      <c r="E1038" s="25"/>
      <c r="F1038" s="25"/>
      <c r="G1038" s="25"/>
      <c r="H1038" s="25"/>
      <c r="I1038" s="25">
        <v>0</v>
      </c>
      <c r="J1038" s="25">
        <v>0</v>
      </c>
      <c r="K1038" s="127"/>
      <c r="L1038" s="25"/>
      <c r="M1038" s="25"/>
      <c r="N1038" s="25"/>
      <c r="O1038" s="25"/>
      <c r="P1038" s="25"/>
      <c r="Q1038" s="25"/>
      <c r="R1038" s="25"/>
      <c r="S1038" s="25"/>
      <c r="T1038" s="25"/>
    </row>
    <row r="1039" spans="1:20" x14ac:dyDescent="0.3">
      <c r="A1039" s="142" t="s">
        <v>1900</v>
      </c>
      <c r="B1039" s="144">
        <v>17.3</v>
      </c>
      <c r="C1039" s="25"/>
      <c r="D1039" s="25"/>
      <c r="E1039" s="25"/>
      <c r="F1039" s="25"/>
      <c r="G1039" s="25"/>
      <c r="H1039" s="25"/>
      <c r="I1039" s="25">
        <v>0</v>
      </c>
      <c r="J1039" s="25">
        <v>0</v>
      </c>
      <c r="K1039" s="127"/>
      <c r="L1039" s="25"/>
      <c r="M1039" s="25"/>
      <c r="N1039" s="25"/>
      <c r="O1039" s="25"/>
      <c r="P1039" s="25"/>
      <c r="Q1039" s="25"/>
      <c r="R1039" s="25"/>
      <c r="S1039" s="25"/>
      <c r="T1039" s="25"/>
    </row>
    <row r="1040" spans="1:20" x14ac:dyDescent="0.3">
      <c r="A1040" s="142" t="s">
        <v>1313</v>
      </c>
      <c r="B1040" s="144">
        <v>15.6</v>
      </c>
      <c r="C1040" s="25"/>
      <c r="D1040" s="25"/>
      <c r="E1040" s="25"/>
      <c r="F1040" s="25"/>
      <c r="G1040" s="25"/>
      <c r="H1040" s="25"/>
      <c r="I1040" s="25">
        <v>0</v>
      </c>
      <c r="J1040" s="25">
        <v>0</v>
      </c>
      <c r="K1040" s="127"/>
      <c r="L1040" s="25"/>
      <c r="M1040" s="25"/>
      <c r="N1040" s="25"/>
      <c r="O1040" s="25"/>
      <c r="P1040" s="25"/>
      <c r="Q1040" s="25"/>
      <c r="R1040" s="25"/>
      <c r="S1040" s="25"/>
      <c r="T1040" s="25"/>
    </row>
    <row r="1041" spans="1:20" x14ac:dyDescent="0.3">
      <c r="A1041" s="142" t="s">
        <v>2320</v>
      </c>
      <c r="B1041" s="144">
        <v>15.6</v>
      </c>
      <c r="C1041" s="25"/>
      <c r="D1041" s="25"/>
      <c r="E1041" s="25"/>
      <c r="F1041" s="25"/>
      <c r="G1041" s="25"/>
      <c r="H1041" s="25"/>
      <c r="I1041" s="25">
        <v>0</v>
      </c>
      <c r="J1041" s="25">
        <v>0</v>
      </c>
      <c r="K1041" s="127"/>
      <c r="L1041" s="25"/>
      <c r="M1041" s="25"/>
      <c r="N1041" s="25"/>
      <c r="O1041" s="25"/>
      <c r="P1041" s="25"/>
      <c r="Q1041" s="25"/>
      <c r="R1041" s="25"/>
      <c r="S1041" s="25"/>
      <c r="T1041" s="25"/>
    </row>
    <row r="1042" spans="1:20" x14ac:dyDescent="0.3">
      <c r="A1042" s="142" t="s">
        <v>2026</v>
      </c>
      <c r="B1042" s="144">
        <v>13.6</v>
      </c>
      <c r="C1042" s="25"/>
      <c r="D1042" s="25"/>
      <c r="E1042" s="25"/>
      <c r="F1042" s="25"/>
      <c r="G1042" s="25"/>
      <c r="H1042" s="25"/>
      <c r="I1042" s="25">
        <v>0</v>
      </c>
      <c r="J1042" s="25">
        <v>0</v>
      </c>
      <c r="K1042" s="127"/>
      <c r="L1042" s="25"/>
      <c r="M1042" s="25"/>
      <c r="N1042" s="25"/>
      <c r="O1042" s="25"/>
      <c r="P1042" s="25"/>
      <c r="Q1042" s="25"/>
      <c r="R1042" s="25"/>
      <c r="S1042" s="25"/>
      <c r="T1042" s="25"/>
    </row>
    <row r="1043" spans="1:20" x14ac:dyDescent="0.3">
      <c r="A1043" s="142" t="s">
        <v>1505</v>
      </c>
      <c r="B1043" s="144">
        <v>17.3</v>
      </c>
      <c r="C1043" s="25"/>
      <c r="D1043" s="25"/>
      <c r="E1043" s="25"/>
      <c r="F1043" s="25"/>
      <c r="G1043" s="25"/>
      <c r="H1043" s="25"/>
      <c r="I1043" s="25">
        <v>0</v>
      </c>
      <c r="J1043" s="25">
        <v>0</v>
      </c>
      <c r="K1043" s="127"/>
      <c r="L1043" s="25"/>
      <c r="M1043" s="25"/>
      <c r="N1043" s="25"/>
      <c r="O1043" s="25"/>
      <c r="P1043" s="25"/>
      <c r="Q1043" s="25"/>
      <c r="R1043" s="25"/>
      <c r="S1043" s="25"/>
      <c r="T1043" s="25"/>
    </row>
    <row r="1044" spans="1:20" x14ac:dyDescent="0.3">
      <c r="A1044" s="142" t="s">
        <v>1815</v>
      </c>
      <c r="B1044" s="144">
        <v>15.5</v>
      </c>
      <c r="C1044" s="25"/>
      <c r="D1044" s="25"/>
      <c r="E1044" s="25"/>
      <c r="F1044" s="25"/>
      <c r="G1044" s="25"/>
      <c r="H1044" s="25"/>
      <c r="I1044" s="25">
        <v>0</v>
      </c>
      <c r="J1044" s="25">
        <v>0</v>
      </c>
      <c r="K1044" s="127"/>
      <c r="L1044" s="25"/>
      <c r="M1044" s="25"/>
      <c r="N1044" s="25"/>
      <c r="O1044" s="25"/>
      <c r="P1044" s="25"/>
      <c r="Q1044" s="25"/>
      <c r="R1044" s="25"/>
      <c r="S1044" s="25"/>
      <c r="T1044" s="25"/>
    </row>
    <row r="1045" spans="1:20" x14ac:dyDescent="0.3">
      <c r="A1045" s="142" t="s">
        <v>2411</v>
      </c>
      <c r="B1045" s="144">
        <v>13.5</v>
      </c>
      <c r="C1045" s="25"/>
      <c r="D1045" s="25"/>
      <c r="E1045" s="25"/>
      <c r="F1045" s="25"/>
      <c r="G1045" s="25"/>
      <c r="H1045" s="25"/>
      <c r="I1045" s="25">
        <v>0</v>
      </c>
      <c r="J1045" s="25">
        <v>0</v>
      </c>
      <c r="K1045" s="127"/>
      <c r="L1045" s="25"/>
      <c r="M1045" s="25"/>
      <c r="N1045" s="25"/>
      <c r="O1045" s="25"/>
      <c r="P1045" s="25"/>
      <c r="Q1045" s="25"/>
      <c r="R1045" s="25"/>
      <c r="S1045" s="25"/>
      <c r="T1045" s="25"/>
    </row>
    <row r="1046" spans="1:20" x14ac:dyDescent="0.3">
      <c r="A1046" s="142" t="s">
        <v>1396</v>
      </c>
      <c r="B1046" s="144">
        <v>17.100000000000001</v>
      </c>
      <c r="C1046" s="25"/>
      <c r="D1046" s="25"/>
      <c r="E1046" s="25"/>
      <c r="F1046" s="25"/>
      <c r="G1046" s="25"/>
      <c r="H1046" s="25"/>
      <c r="I1046" s="25">
        <v>0</v>
      </c>
      <c r="J1046" s="25">
        <v>0</v>
      </c>
      <c r="K1046" s="127"/>
      <c r="L1046" s="25"/>
      <c r="M1046" s="25"/>
      <c r="N1046" s="25"/>
      <c r="O1046" s="25"/>
      <c r="P1046" s="25"/>
      <c r="Q1046" s="25"/>
      <c r="R1046" s="25"/>
      <c r="S1046" s="25"/>
      <c r="T1046" s="25"/>
    </row>
    <row r="1047" spans="1:20" x14ac:dyDescent="0.3">
      <c r="A1047" s="142" t="s">
        <v>1967</v>
      </c>
      <c r="B1047" s="144">
        <v>15.5</v>
      </c>
      <c r="C1047" s="25"/>
      <c r="D1047" s="25"/>
      <c r="E1047" s="25"/>
      <c r="F1047" s="25"/>
      <c r="G1047" s="25"/>
      <c r="H1047" s="25"/>
      <c r="I1047" s="25">
        <v>0</v>
      </c>
      <c r="J1047" s="25">
        <v>0</v>
      </c>
      <c r="K1047" s="127"/>
      <c r="L1047" s="25"/>
      <c r="M1047" s="25"/>
      <c r="N1047" s="25"/>
      <c r="O1047" s="25"/>
      <c r="P1047" s="25"/>
      <c r="Q1047" s="25"/>
      <c r="R1047" s="25"/>
      <c r="S1047" s="25"/>
      <c r="T1047" s="25"/>
    </row>
    <row r="1048" spans="1:20" x14ac:dyDescent="0.3">
      <c r="A1048" s="142" t="s">
        <v>1969</v>
      </c>
      <c r="B1048" s="144">
        <v>13.5</v>
      </c>
      <c r="C1048" s="25"/>
      <c r="D1048" s="25"/>
      <c r="E1048" s="25"/>
      <c r="F1048" s="25"/>
      <c r="G1048" s="25"/>
      <c r="H1048" s="25"/>
      <c r="I1048" s="25">
        <v>0</v>
      </c>
      <c r="J1048" s="25">
        <v>0</v>
      </c>
      <c r="K1048" s="127"/>
      <c r="L1048" s="25"/>
      <c r="M1048" s="25"/>
      <c r="N1048" s="25"/>
      <c r="O1048" s="25"/>
      <c r="P1048" s="25"/>
      <c r="Q1048" s="25"/>
      <c r="R1048" s="25"/>
      <c r="S1048" s="25"/>
      <c r="T1048" s="25"/>
    </row>
    <row r="1049" spans="1:20" x14ac:dyDescent="0.3">
      <c r="A1049" s="142" t="s">
        <v>2192</v>
      </c>
      <c r="B1049" s="144">
        <v>17.100000000000001</v>
      </c>
      <c r="C1049" s="25"/>
      <c r="D1049" s="25"/>
      <c r="E1049" s="25"/>
      <c r="F1049" s="25"/>
      <c r="G1049" s="25"/>
      <c r="H1049" s="25"/>
      <c r="I1049" s="25">
        <v>0</v>
      </c>
      <c r="J1049" s="25">
        <v>0</v>
      </c>
      <c r="K1049" s="127"/>
      <c r="L1049" s="25"/>
      <c r="M1049" s="25"/>
      <c r="N1049" s="25"/>
      <c r="O1049" s="25"/>
      <c r="P1049" s="25"/>
      <c r="Q1049" s="25"/>
      <c r="R1049" s="25"/>
      <c r="S1049" s="25"/>
      <c r="T1049" s="25"/>
    </row>
    <row r="1050" spans="1:20" x14ac:dyDescent="0.3">
      <c r="A1050" s="142" t="s">
        <v>1219</v>
      </c>
      <c r="B1050" s="144">
        <v>15.5</v>
      </c>
      <c r="C1050" s="25"/>
      <c r="D1050" s="25"/>
      <c r="E1050" s="25"/>
      <c r="F1050" s="25"/>
      <c r="G1050" s="25"/>
      <c r="H1050" s="25"/>
      <c r="I1050" s="25">
        <v>0</v>
      </c>
      <c r="J1050" s="25">
        <v>0</v>
      </c>
      <c r="K1050" s="127"/>
      <c r="L1050" s="25"/>
      <c r="M1050" s="25"/>
      <c r="N1050" s="25"/>
      <c r="O1050" s="25"/>
      <c r="P1050" s="25"/>
      <c r="Q1050" s="25"/>
      <c r="R1050" s="25"/>
      <c r="S1050" s="25"/>
      <c r="T1050" s="25"/>
    </row>
    <row r="1051" spans="1:20" x14ac:dyDescent="0.3">
      <c r="A1051" s="142" t="s">
        <v>1317</v>
      </c>
      <c r="B1051" s="144">
        <v>13.5</v>
      </c>
      <c r="C1051" s="25"/>
      <c r="D1051" s="25"/>
      <c r="E1051" s="25"/>
      <c r="F1051" s="25"/>
      <c r="G1051" s="25"/>
      <c r="H1051" s="25"/>
      <c r="I1051" s="25">
        <v>0</v>
      </c>
      <c r="J1051" s="25">
        <v>0</v>
      </c>
      <c r="K1051" s="127"/>
      <c r="L1051" s="25"/>
      <c r="M1051" s="25"/>
      <c r="N1051" s="25"/>
      <c r="O1051" s="25"/>
      <c r="P1051" s="25"/>
      <c r="Q1051" s="25"/>
      <c r="R1051" s="25"/>
      <c r="S1051" s="25"/>
      <c r="T1051" s="25"/>
    </row>
    <row r="1052" spans="1:20" x14ac:dyDescent="0.3">
      <c r="A1052" s="142" t="s">
        <v>1824</v>
      </c>
      <c r="B1052" s="144">
        <v>13.6</v>
      </c>
      <c r="C1052" s="25"/>
      <c r="D1052" s="25"/>
      <c r="E1052" s="25"/>
      <c r="F1052" s="25"/>
      <c r="G1052" s="25"/>
      <c r="H1052" s="25"/>
      <c r="I1052" s="25">
        <v>0</v>
      </c>
      <c r="J1052" s="25">
        <v>0</v>
      </c>
      <c r="K1052" s="127"/>
      <c r="L1052" s="25"/>
      <c r="M1052" s="25"/>
      <c r="N1052" s="25"/>
      <c r="O1052" s="25"/>
      <c r="P1052" s="25"/>
      <c r="Q1052" s="25"/>
      <c r="R1052" s="25"/>
      <c r="S1052" s="25"/>
      <c r="T1052" s="25"/>
    </row>
    <row r="1053" spans="1:20" x14ac:dyDescent="0.3">
      <c r="A1053" s="142" t="s">
        <v>875</v>
      </c>
      <c r="B1053" s="144">
        <v>17.100000000000001</v>
      </c>
      <c r="C1053" s="25"/>
      <c r="D1053" s="25"/>
      <c r="E1053" s="25"/>
      <c r="F1053" s="25"/>
      <c r="G1053" s="25"/>
      <c r="H1053" s="25"/>
      <c r="I1053" s="25">
        <v>0</v>
      </c>
      <c r="J1053" s="25">
        <v>0</v>
      </c>
      <c r="K1053" s="127"/>
      <c r="L1053" s="25"/>
      <c r="M1053" s="25"/>
      <c r="N1053" s="25"/>
      <c r="O1053" s="25"/>
      <c r="P1053" s="25"/>
      <c r="Q1053" s="25"/>
      <c r="R1053" s="25"/>
      <c r="S1053" s="25"/>
      <c r="T1053" s="25"/>
    </row>
    <row r="1054" spans="1:20" x14ac:dyDescent="0.3">
      <c r="A1054" s="142" t="s">
        <v>548</v>
      </c>
      <c r="B1054" s="144">
        <v>15</v>
      </c>
      <c r="C1054" s="25"/>
      <c r="D1054" s="25"/>
      <c r="E1054" s="25"/>
      <c r="F1054" s="25"/>
      <c r="G1054" s="25"/>
      <c r="H1054" s="25"/>
      <c r="I1054" s="25">
        <v>0</v>
      </c>
      <c r="J1054" s="25">
        <v>0</v>
      </c>
      <c r="K1054" s="127"/>
      <c r="L1054" s="25"/>
      <c r="M1054" s="25"/>
      <c r="N1054" s="25"/>
      <c r="O1054" s="25"/>
      <c r="P1054" s="25"/>
      <c r="Q1054" s="25"/>
      <c r="R1054" s="25"/>
      <c r="S1054" s="25"/>
      <c r="T1054" s="25"/>
    </row>
    <row r="1055" spans="1:20" x14ac:dyDescent="0.3">
      <c r="A1055" s="142" t="s">
        <v>2231</v>
      </c>
      <c r="B1055" s="144">
        <v>13.5</v>
      </c>
      <c r="C1055" s="25"/>
      <c r="D1055" s="25"/>
      <c r="E1055" s="25"/>
      <c r="F1055" s="25"/>
      <c r="G1055" s="25"/>
      <c r="H1055" s="25"/>
      <c r="I1055" s="25">
        <v>0</v>
      </c>
      <c r="J1055" s="25">
        <v>0</v>
      </c>
      <c r="K1055" s="127"/>
      <c r="L1055" s="25"/>
      <c r="M1055" s="25"/>
      <c r="N1055" s="25"/>
      <c r="O1055" s="25"/>
      <c r="P1055" s="25"/>
      <c r="Q1055" s="25"/>
      <c r="R1055" s="25"/>
      <c r="S1055" s="25"/>
      <c r="T1055" s="25"/>
    </row>
    <row r="1056" spans="1:20" x14ac:dyDescent="0.3">
      <c r="A1056" s="142" t="s">
        <v>1828</v>
      </c>
      <c r="B1056" s="144">
        <v>16.600000000000001</v>
      </c>
      <c r="C1056" s="25"/>
      <c r="D1056" s="25"/>
      <c r="E1056" s="25"/>
      <c r="F1056" s="25"/>
      <c r="G1056" s="25"/>
      <c r="H1056" s="25"/>
      <c r="I1056" s="25">
        <v>0</v>
      </c>
      <c r="J1056" s="25">
        <v>0</v>
      </c>
      <c r="K1056" s="127"/>
      <c r="L1056" s="25"/>
      <c r="M1056" s="25"/>
      <c r="N1056" s="25"/>
      <c r="O1056" s="25"/>
      <c r="P1056" s="25"/>
      <c r="Q1056" s="25"/>
      <c r="R1056" s="25"/>
      <c r="S1056" s="25"/>
      <c r="T1056" s="25"/>
    </row>
    <row r="1057" spans="1:20" x14ac:dyDescent="0.3">
      <c r="A1057" s="142" t="s">
        <v>1380</v>
      </c>
      <c r="B1057" s="144">
        <v>20.100000000000001</v>
      </c>
      <c r="C1057" s="25"/>
      <c r="D1057" s="25"/>
      <c r="E1057" s="25"/>
      <c r="F1057" s="25"/>
      <c r="G1057" s="25"/>
      <c r="H1057" s="25"/>
      <c r="I1057" s="25">
        <v>0</v>
      </c>
      <c r="J1057" s="25">
        <v>0</v>
      </c>
      <c r="K1057" s="127"/>
      <c r="L1057" s="25"/>
      <c r="M1057" s="25"/>
      <c r="N1057" s="25"/>
      <c r="O1057" s="25"/>
      <c r="P1057" s="25"/>
      <c r="Q1057" s="25"/>
      <c r="R1057" s="25"/>
      <c r="S1057" s="25"/>
      <c r="T1057" s="25"/>
    </row>
    <row r="1058" spans="1:20" x14ac:dyDescent="0.3">
      <c r="A1058" s="142" t="s">
        <v>2235</v>
      </c>
      <c r="B1058" s="144">
        <v>18.3</v>
      </c>
      <c r="C1058" s="25"/>
      <c r="D1058" s="25"/>
      <c r="E1058" s="25"/>
      <c r="F1058" s="25"/>
      <c r="G1058" s="25"/>
      <c r="H1058" s="25"/>
      <c r="I1058" s="25">
        <v>0</v>
      </c>
      <c r="J1058" s="25">
        <v>0</v>
      </c>
      <c r="K1058" s="127"/>
      <c r="L1058" s="25"/>
      <c r="M1058" s="25"/>
      <c r="N1058" s="25"/>
      <c r="O1058" s="25"/>
      <c r="P1058" s="25"/>
      <c r="Q1058" s="25"/>
      <c r="R1058" s="25"/>
      <c r="S1058" s="25"/>
      <c r="T1058" s="25"/>
    </row>
    <row r="1059" spans="1:20" x14ac:dyDescent="0.3">
      <c r="A1059" s="142" t="s">
        <v>684</v>
      </c>
      <c r="B1059" s="144">
        <v>20.100000000000001</v>
      </c>
      <c r="C1059" s="25"/>
      <c r="D1059" s="25"/>
      <c r="E1059" s="25"/>
      <c r="F1059" s="25"/>
      <c r="G1059" s="25"/>
      <c r="H1059" s="25"/>
      <c r="I1059" s="25">
        <v>0</v>
      </c>
      <c r="J1059" s="25">
        <v>0</v>
      </c>
      <c r="K1059" s="127"/>
      <c r="L1059" s="25"/>
      <c r="M1059" s="25"/>
      <c r="N1059" s="25"/>
      <c r="O1059" s="25"/>
      <c r="P1059" s="25"/>
      <c r="Q1059" s="25"/>
      <c r="R1059" s="25"/>
      <c r="S1059" s="25"/>
      <c r="T1059" s="25"/>
    </row>
    <row r="1060" spans="1:20" x14ac:dyDescent="0.3">
      <c r="A1060" s="142" t="s">
        <v>1940</v>
      </c>
      <c r="B1060" s="144">
        <v>18.3</v>
      </c>
      <c r="C1060" s="25"/>
      <c r="D1060" s="25"/>
      <c r="E1060" s="25"/>
      <c r="F1060" s="25"/>
      <c r="G1060" s="25"/>
      <c r="H1060" s="25"/>
      <c r="I1060" s="25">
        <v>0</v>
      </c>
      <c r="J1060" s="25">
        <v>0</v>
      </c>
      <c r="K1060" s="127"/>
      <c r="L1060" s="25"/>
      <c r="M1060" s="25"/>
      <c r="N1060" s="25"/>
      <c r="O1060" s="25"/>
      <c r="P1060" s="25"/>
      <c r="Q1060" s="25"/>
      <c r="R1060" s="25"/>
      <c r="S1060" s="25"/>
      <c r="T1060" s="25"/>
    </row>
    <row r="1061" spans="1:20" x14ac:dyDescent="0.3">
      <c r="A1061" s="142" t="s">
        <v>1486</v>
      </c>
      <c r="B1061" s="144">
        <v>18</v>
      </c>
      <c r="C1061" s="25"/>
      <c r="D1061" s="25"/>
      <c r="E1061" s="25"/>
      <c r="F1061" s="25"/>
      <c r="G1061" s="25"/>
      <c r="H1061" s="25"/>
      <c r="I1061" s="25">
        <v>0</v>
      </c>
      <c r="J1061" s="25">
        <v>0</v>
      </c>
      <c r="K1061" s="127"/>
      <c r="L1061" s="25"/>
      <c r="M1061" s="25"/>
      <c r="N1061" s="25"/>
      <c r="O1061" s="25"/>
      <c r="P1061" s="25"/>
      <c r="Q1061" s="25"/>
      <c r="R1061" s="25"/>
      <c r="S1061" s="25"/>
      <c r="T1061" s="25"/>
    </row>
    <row r="1062" spans="1:20" x14ac:dyDescent="0.3">
      <c r="A1062" s="142" t="s">
        <v>1399</v>
      </c>
      <c r="B1062" s="144">
        <v>19.100000000000001</v>
      </c>
      <c r="C1062" s="25"/>
      <c r="D1062" s="25"/>
      <c r="E1062" s="25"/>
      <c r="F1062" s="25"/>
      <c r="G1062" s="25"/>
      <c r="H1062" s="25"/>
      <c r="I1062" s="25">
        <v>0</v>
      </c>
      <c r="J1062" s="25">
        <v>0</v>
      </c>
      <c r="K1062" s="127"/>
      <c r="L1062" s="25"/>
      <c r="M1062" s="25"/>
      <c r="N1062" s="25"/>
      <c r="O1062" s="25"/>
      <c r="P1062" s="25"/>
      <c r="Q1062" s="25"/>
      <c r="R1062" s="25"/>
      <c r="S1062" s="25"/>
      <c r="T1062" s="25"/>
    </row>
    <row r="1063" spans="1:20" x14ac:dyDescent="0.3">
      <c r="A1063" s="142" t="s">
        <v>1797</v>
      </c>
      <c r="B1063" s="144">
        <v>17.3</v>
      </c>
      <c r="C1063" s="25"/>
      <c r="D1063" s="25"/>
      <c r="E1063" s="25"/>
      <c r="F1063" s="25"/>
      <c r="G1063" s="25"/>
      <c r="H1063" s="25"/>
      <c r="I1063" s="25">
        <v>0</v>
      </c>
      <c r="J1063" s="25">
        <v>0</v>
      </c>
      <c r="K1063" s="127"/>
      <c r="L1063" s="25"/>
      <c r="M1063" s="25"/>
      <c r="N1063" s="25"/>
      <c r="O1063" s="25"/>
      <c r="P1063" s="25"/>
      <c r="Q1063" s="25"/>
      <c r="R1063" s="25"/>
      <c r="S1063" s="25"/>
      <c r="T1063" s="25"/>
    </row>
    <row r="1064" spans="1:20" x14ac:dyDescent="0.3">
      <c r="A1064" s="142" t="s">
        <v>2074</v>
      </c>
      <c r="B1064" s="144">
        <v>19.100000000000001</v>
      </c>
      <c r="C1064" s="25"/>
      <c r="D1064" s="25"/>
      <c r="E1064" s="25"/>
      <c r="F1064" s="25"/>
      <c r="G1064" s="25"/>
      <c r="H1064" s="25"/>
      <c r="I1064" s="25">
        <v>0</v>
      </c>
      <c r="J1064" s="25">
        <v>0</v>
      </c>
      <c r="K1064" s="127"/>
      <c r="L1064" s="25"/>
      <c r="M1064" s="25"/>
      <c r="N1064" s="25"/>
      <c r="O1064" s="25"/>
      <c r="P1064" s="25"/>
      <c r="Q1064" s="25"/>
      <c r="R1064" s="25"/>
      <c r="S1064" s="25"/>
      <c r="T1064" s="25"/>
    </row>
    <row r="1065" spans="1:20" x14ac:dyDescent="0.3">
      <c r="A1065" s="142" t="s">
        <v>1902</v>
      </c>
      <c r="B1065" s="144">
        <v>19.399999999999999</v>
      </c>
      <c r="C1065" s="25"/>
      <c r="D1065" s="25"/>
      <c r="E1065" s="25"/>
      <c r="F1065" s="25"/>
      <c r="G1065" s="25"/>
      <c r="H1065" s="25"/>
      <c r="I1065" s="25">
        <v>0</v>
      </c>
      <c r="J1065" s="25">
        <v>0</v>
      </c>
      <c r="K1065" s="127"/>
      <c r="L1065" s="25"/>
      <c r="M1065" s="25"/>
      <c r="N1065" s="25"/>
      <c r="O1065" s="25"/>
      <c r="P1065" s="25"/>
      <c r="Q1065" s="25"/>
      <c r="R1065" s="25"/>
      <c r="S1065" s="25"/>
      <c r="T1065" s="25"/>
    </row>
    <row r="1066" spans="1:20" x14ac:dyDescent="0.3">
      <c r="A1066" s="142" t="s">
        <v>1228</v>
      </c>
      <c r="B1066" s="144">
        <v>22.2</v>
      </c>
      <c r="C1066" s="25"/>
      <c r="D1066" s="25"/>
      <c r="E1066" s="25"/>
      <c r="F1066" s="25"/>
      <c r="G1066" s="25"/>
      <c r="H1066" s="25"/>
      <c r="I1066" s="25">
        <v>0</v>
      </c>
      <c r="J1066" s="25">
        <v>0</v>
      </c>
      <c r="K1066" s="127"/>
      <c r="L1066" s="25"/>
      <c r="M1066" s="25"/>
      <c r="N1066" s="25"/>
      <c r="O1066" s="25"/>
      <c r="P1066" s="25"/>
      <c r="Q1066" s="25"/>
      <c r="R1066" s="25"/>
      <c r="S1066" s="25"/>
      <c r="T1066" s="25"/>
    </row>
    <row r="1067" spans="1:20" x14ac:dyDescent="0.3">
      <c r="A1067" s="142" t="s">
        <v>1534</v>
      </c>
      <c r="B1067" s="144">
        <v>20</v>
      </c>
      <c r="C1067" s="25"/>
      <c r="D1067" s="25"/>
      <c r="E1067" s="25"/>
      <c r="F1067" s="25"/>
      <c r="G1067" s="25"/>
      <c r="H1067" s="25"/>
      <c r="I1067" s="25">
        <v>0</v>
      </c>
      <c r="J1067" s="25">
        <v>0</v>
      </c>
      <c r="K1067" s="127"/>
      <c r="L1067" s="25"/>
      <c r="M1067" s="25"/>
      <c r="N1067" s="25"/>
      <c r="O1067" s="25"/>
      <c r="P1067" s="25"/>
      <c r="Q1067" s="25"/>
      <c r="R1067" s="25"/>
      <c r="S1067" s="25"/>
      <c r="T1067" s="25"/>
    </row>
    <row r="1068" spans="1:20" x14ac:dyDescent="0.3">
      <c r="A1068" s="142" t="s">
        <v>1591</v>
      </c>
      <c r="B1068" s="144">
        <v>19.600000000000001</v>
      </c>
      <c r="C1068" s="25"/>
      <c r="D1068" s="25"/>
      <c r="E1068" s="25"/>
      <c r="F1068" s="25"/>
      <c r="G1068" s="25"/>
      <c r="H1068" s="25"/>
      <c r="I1068" s="25">
        <v>0</v>
      </c>
      <c r="J1068" s="25">
        <v>0</v>
      </c>
      <c r="K1068" s="127"/>
      <c r="L1068" s="25"/>
      <c r="M1068" s="25"/>
      <c r="N1068" s="25"/>
      <c r="O1068" s="25"/>
      <c r="P1068" s="25"/>
      <c r="Q1068" s="25"/>
      <c r="R1068" s="25"/>
      <c r="S1068" s="25"/>
      <c r="T1068" s="25"/>
    </row>
    <row r="1069" spans="1:20" x14ac:dyDescent="0.3">
      <c r="A1069" s="142" t="s">
        <v>2249</v>
      </c>
      <c r="B1069" s="144">
        <v>16.899999999999999</v>
      </c>
      <c r="C1069" s="25"/>
      <c r="D1069" s="25"/>
      <c r="E1069" s="25"/>
      <c r="F1069" s="25"/>
      <c r="G1069" s="25"/>
      <c r="H1069" s="25"/>
      <c r="I1069" s="25">
        <v>0</v>
      </c>
      <c r="J1069" s="25">
        <v>0</v>
      </c>
      <c r="K1069" s="127"/>
      <c r="L1069" s="25"/>
      <c r="M1069" s="25"/>
      <c r="N1069" s="25"/>
      <c r="O1069" s="25"/>
      <c r="P1069" s="25"/>
      <c r="Q1069" s="25"/>
      <c r="R1069" s="25"/>
      <c r="S1069" s="25"/>
      <c r="T1069" s="25"/>
    </row>
    <row r="1070" spans="1:20" x14ac:dyDescent="0.3">
      <c r="A1070" s="142" t="s">
        <v>2312</v>
      </c>
      <c r="B1070" s="144">
        <v>21.8</v>
      </c>
      <c r="C1070" s="25"/>
      <c r="D1070" s="25"/>
      <c r="E1070" s="25"/>
      <c r="F1070" s="25"/>
      <c r="G1070" s="25"/>
      <c r="H1070" s="25"/>
      <c r="I1070" s="25">
        <v>0</v>
      </c>
      <c r="J1070" s="25">
        <v>0</v>
      </c>
      <c r="K1070" s="127"/>
      <c r="L1070" s="25"/>
      <c r="M1070" s="25"/>
      <c r="N1070" s="25"/>
      <c r="O1070" s="25"/>
      <c r="P1070" s="25"/>
      <c r="Q1070" s="25"/>
      <c r="R1070" s="25"/>
      <c r="S1070" s="25"/>
      <c r="T1070" s="25"/>
    </row>
    <row r="1071" spans="1:20" x14ac:dyDescent="0.3">
      <c r="A1071" s="142" t="s">
        <v>1234</v>
      </c>
      <c r="B1071" s="144">
        <v>18.100000000000001</v>
      </c>
      <c r="C1071" s="25"/>
      <c r="D1071" s="25"/>
      <c r="E1071" s="25"/>
      <c r="F1071" s="25"/>
      <c r="G1071" s="25"/>
      <c r="H1071" s="25"/>
      <c r="I1071" s="25">
        <v>0</v>
      </c>
      <c r="J1071" s="25">
        <v>0</v>
      </c>
      <c r="K1071" s="127"/>
      <c r="L1071" s="25"/>
      <c r="M1071" s="25"/>
      <c r="N1071" s="25"/>
      <c r="O1071" s="25"/>
      <c r="P1071" s="25"/>
      <c r="Q1071" s="25"/>
      <c r="R1071" s="25"/>
      <c r="S1071" s="25"/>
      <c r="T1071" s="25"/>
    </row>
    <row r="1072" spans="1:20" x14ac:dyDescent="0.3">
      <c r="A1072" s="142" t="s">
        <v>1816</v>
      </c>
      <c r="B1072" s="144">
        <v>19.399999999999999</v>
      </c>
      <c r="C1072" s="25"/>
      <c r="D1072" s="25"/>
      <c r="E1072" s="25"/>
      <c r="F1072" s="25"/>
      <c r="G1072" s="25"/>
      <c r="H1072" s="25"/>
      <c r="I1072" s="25">
        <v>0</v>
      </c>
      <c r="J1072" s="25">
        <v>0</v>
      </c>
      <c r="K1072" s="127"/>
      <c r="L1072" s="25"/>
      <c r="M1072" s="25"/>
      <c r="N1072" s="25"/>
      <c r="O1072" s="25"/>
      <c r="P1072" s="25"/>
      <c r="Q1072" s="25"/>
      <c r="R1072" s="25"/>
      <c r="S1072" s="25"/>
      <c r="T1072" s="25"/>
    </row>
    <row r="1073" spans="1:20" x14ac:dyDescent="0.3">
      <c r="A1073" s="142" t="s">
        <v>1401</v>
      </c>
      <c r="B1073" s="144">
        <v>21.3</v>
      </c>
      <c r="C1073" s="25"/>
      <c r="D1073" s="25"/>
      <c r="E1073" s="25"/>
      <c r="F1073" s="25"/>
      <c r="G1073" s="25"/>
      <c r="H1073" s="25"/>
      <c r="I1073" s="25">
        <v>0</v>
      </c>
      <c r="J1073" s="25">
        <v>0</v>
      </c>
      <c r="K1073" s="127"/>
      <c r="L1073" s="25"/>
      <c r="M1073" s="25"/>
      <c r="N1073" s="25"/>
      <c r="O1073" s="25"/>
      <c r="P1073" s="25"/>
      <c r="Q1073" s="25"/>
      <c r="R1073" s="25"/>
      <c r="S1073" s="25"/>
      <c r="T1073" s="25"/>
    </row>
    <row r="1074" spans="1:20" x14ac:dyDescent="0.3">
      <c r="A1074" s="142" t="s">
        <v>2392</v>
      </c>
      <c r="B1074" s="144">
        <v>15.6</v>
      </c>
      <c r="C1074" s="25"/>
      <c r="D1074" s="25"/>
      <c r="E1074" s="25"/>
      <c r="F1074" s="25"/>
      <c r="G1074" s="25"/>
      <c r="H1074" s="25"/>
      <c r="I1074" s="25">
        <v>0</v>
      </c>
      <c r="J1074" s="25">
        <v>0</v>
      </c>
      <c r="K1074" s="127"/>
      <c r="L1074" s="25"/>
      <c r="M1074" s="25"/>
      <c r="N1074" s="25"/>
      <c r="O1074" s="25"/>
      <c r="P1074" s="25"/>
      <c r="Q1074" s="25"/>
      <c r="R1074" s="25"/>
      <c r="S1074" s="25"/>
      <c r="T1074" s="25"/>
    </row>
    <row r="1075" spans="1:20" x14ac:dyDescent="0.3">
      <c r="A1075" s="142" t="s">
        <v>2233</v>
      </c>
      <c r="B1075" s="144">
        <v>20.2</v>
      </c>
      <c r="C1075" s="25"/>
      <c r="D1075" s="25"/>
      <c r="E1075" s="25"/>
      <c r="F1075" s="25"/>
      <c r="G1075" s="25"/>
      <c r="H1075" s="25"/>
      <c r="I1075" s="25">
        <v>0</v>
      </c>
      <c r="J1075" s="25">
        <v>0</v>
      </c>
      <c r="K1075" s="127"/>
      <c r="L1075" s="25"/>
      <c r="M1075" s="25"/>
      <c r="N1075" s="25"/>
      <c r="O1075" s="25"/>
      <c r="P1075" s="25"/>
      <c r="Q1075" s="25"/>
      <c r="R1075" s="25"/>
      <c r="S1075" s="25"/>
      <c r="T1075" s="25"/>
    </row>
    <row r="1076" spans="1:20" x14ac:dyDescent="0.3">
      <c r="A1076" s="142" t="s">
        <v>2141</v>
      </c>
      <c r="B1076" s="144">
        <v>18.100000000000001</v>
      </c>
      <c r="C1076" s="25"/>
      <c r="D1076" s="25"/>
      <c r="E1076" s="25"/>
      <c r="F1076" s="25"/>
      <c r="G1076" s="25"/>
      <c r="H1076" s="25"/>
      <c r="I1076" s="25">
        <v>0</v>
      </c>
      <c r="J1076" s="25">
        <v>0</v>
      </c>
      <c r="K1076" s="127"/>
      <c r="L1076" s="25"/>
      <c r="M1076" s="25"/>
      <c r="N1076" s="25"/>
      <c r="O1076" s="25"/>
      <c r="P1076" s="25"/>
      <c r="Q1076" s="25"/>
      <c r="R1076" s="25"/>
      <c r="S1076" s="25"/>
      <c r="T1076" s="25"/>
    </row>
    <row r="1077" spans="1:20" x14ac:dyDescent="0.3">
      <c r="A1077" s="142" t="s">
        <v>1822</v>
      </c>
      <c r="B1077" s="144">
        <v>22.3</v>
      </c>
      <c r="C1077" s="25"/>
      <c r="D1077" s="25"/>
      <c r="E1077" s="25"/>
      <c r="F1077" s="25"/>
      <c r="G1077" s="25"/>
      <c r="H1077" s="25"/>
      <c r="I1077" s="25">
        <v>0</v>
      </c>
      <c r="J1077" s="25">
        <v>0</v>
      </c>
      <c r="K1077" s="127"/>
      <c r="L1077" s="25"/>
      <c r="M1077" s="25"/>
      <c r="N1077" s="25"/>
      <c r="O1077" s="25"/>
      <c r="P1077" s="25"/>
      <c r="Q1077" s="25"/>
      <c r="R1077" s="25"/>
      <c r="S1077" s="25"/>
      <c r="T1077" s="25"/>
    </row>
    <row r="1078" spans="1:20" x14ac:dyDescent="0.3">
      <c r="A1078" s="142" t="s">
        <v>1413</v>
      </c>
      <c r="B1078" s="144">
        <v>15.7</v>
      </c>
      <c r="C1078" s="25"/>
      <c r="D1078" s="25"/>
      <c r="E1078" s="25"/>
      <c r="F1078" s="25"/>
      <c r="G1078" s="25"/>
      <c r="H1078" s="25"/>
      <c r="I1078" s="25">
        <v>0</v>
      </c>
      <c r="J1078" s="25">
        <v>0</v>
      </c>
      <c r="K1078" s="127"/>
      <c r="L1078" s="25"/>
      <c r="M1078" s="25"/>
      <c r="N1078" s="25"/>
      <c r="O1078" s="25"/>
      <c r="P1078" s="25"/>
      <c r="Q1078" s="25"/>
      <c r="R1078" s="25"/>
      <c r="S1078" s="25"/>
      <c r="T1078" s="25"/>
    </row>
    <row r="1079" spans="1:20" x14ac:dyDescent="0.3">
      <c r="A1079" s="142" t="s">
        <v>1799</v>
      </c>
      <c r="B1079" s="144">
        <v>17.600000000000001</v>
      </c>
      <c r="C1079" s="25"/>
      <c r="D1079" s="25"/>
      <c r="E1079" s="25"/>
      <c r="F1079" s="25"/>
      <c r="G1079" s="25"/>
      <c r="H1079" s="25"/>
      <c r="I1079" s="25">
        <v>0</v>
      </c>
      <c r="J1079" s="25">
        <v>0</v>
      </c>
      <c r="K1079" s="127"/>
      <c r="L1079" s="25"/>
      <c r="M1079" s="25"/>
      <c r="N1079" s="25"/>
      <c r="O1079" s="25"/>
      <c r="P1079" s="25"/>
      <c r="Q1079" s="25"/>
      <c r="R1079" s="25"/>
      <c r="S1079" s="25"/>
      <c r="T1079" s="25"/>
    </row>
    <row r="1080" spans="1:20" x14ac:dyDescent="0.3">
      <c r="A1080" s="142" t="s">
        <v>742</v>
      </c>
      <c r="B1080" s="144">
        <v>16.399999999999999</v>
      </c>
      <c r="C1080" s="25"/>
      <c r="D1080" s="25"/>
      <c r="E1080" s="25"/>
      <c r="F1080" s="25"/>
      <c r="G1080" s="25"/>
      <c r="H1080" s="25"/>
      <c r="I1080" s="25">
        <v>0</v>
      </c>
      <c r="J1080" s="25">
        <v>0</v>
      </c>
      <c r="K1080" s="127"/>
      <c r="L1080" s="25"/>
      <c r="M1080" s="25"/>
      <c r="N1080" s="25"/>
      <c r="O1080" s="25"/>
      <c r="P1080" s="25"/>
      <c r="Q1080" s="25"/>
      <c r="R1080" s="25"/>
      <c r="S1080" s="25"/>
      <c r="T1080" s="25"/>
    </row>
    <row r="1081" spans="1:20" x14ac:dyDescent="0.3">
      <c r="A1081" s="142" t="s">
        <v>2059</v>
      </c>
      <c r="B1081" s="144">
        <v>16.3</v>
      </c>
      <c r="C1081" s="25"/>
      <c r="D1081" s="25"/>
      <c r="E1081" s="25"/>
      <c r="F1081" s="25"/>
      <c r="G1081" s="25"/>
      <c r="H1081" s="25"/>
      <c r="I1081" s="25">
        <v>0</v>
      </c>
      <c r="J1081" s="25">
        <v>0</v>
      </c>
      <c r="K1081" s="127"/>
      <c r="L1081" s="25"/>
      <c r="M1081" s="25"/>
      <c r="N1081" s="25"/>
      <c r="O1081" s="25"/>
      <c r="P1081" s="25"/>
      <c r="Q1081" s="25"/>
      <c r="R1081" s="25"/>
      <c r="S1081" s="25"/>
      <c r="T1081" s="25"/>
    </row>
    <row r="1082" spans="1:20" x14ac:dyDescent="0.3">
      <c r="A1082" s="142" t="s">
        <v>1843</v>
      </c>
      <c r="B1082" s="144">
        <v>15.7</v>
      </c>
      <c r="C1082" s="25"/>
      <c r="D1082" s="25"/>
      <c r="E1082" s="25"/>
      <c r="F1082" s="25"/>
      <c r="G1082" s="25"/>
      <c r="H1082" s="25"/>
      <c r="I1082" s="25">
        <v>0</v>
      </c>
      <c r="J1082" s="25">
        <v>0</v>
      </c>
      <c r="K1082" s="127"/>
      <c r="L1082" s="25"/>
      <c r="M1082" s="25"/>
      <c r="N1082" s="25"/>
      <c r="O1082" s="25"/>
      <c r="P1082" s="25"/>
      <c r="Q1082" s="25"/>
      <c r="R1082" s="25"/>
      <c r="S1082" s="25"/>
      <c r="T1082" s="25"/>
    </row>
    <row r="1083" spans="1:20" x14ac:dyDescent="0.3">
      <c r="A1083" s="142" t="s">
        <v>1757</v>
      </c>
      <c r="B1083" s="144">
        <v>18.2</v>
      </c>
      <c r="C1083" s="25"/>
      <c r="D1083" s="25"/>
      <c r="E1083" s="25"/>
      <c r="F1083" s="25"/>
      <c r="G1083" s="25"/>
      <c r="H1083" s="25"/>
      <c r="I1083" s="25">
        <v>0</v>
      </c>
      <c r="J1083" s="25">
        <v>0</v>
      </c>
      <c r="K1083" s="127"/>
      <c r="L1083" s="25"/>
      <c r="M1083" s="25"/>
      <c r="N1083" s="25"/>
      <c r="O1083" s="25"/>
      <c r="P1083" s="25"/>
      <c r="Q1083" s="25"/>
      <c r="R1083" s="25"/>
      <c r="S1083" s="25"/>
      <c r="T1083" s="25"/>
    </row>
    <row r="1084" spans="1:20" x14ac:dyDescent="0.3">
      <c r="A1084" s="142" t="s">
        <v>1977</v>
      </c>
      <c r="B1084" s="144">
        <v>15.4</v>
      </c>
      <c r="C1084" s="25"/>
      <c r="D1084" s="25"/>
      <c r="E1084" s="25"/>
      <c r="F1084" s="25"/>
      <c r="G1084" s="25"/>
      <c r="H1084" s="25"/>
      <c r="I1084" s="25">
        <v>0</v>
      </c>
      <c r="J1084" s="25">
        <v>0</v>
      </c>
      <c r="K1084" s="127"/>
      <c r="L1084" s="25"/>
      <c r="M1084" s="25"/>
      <c r="N1084" s="25"/>
      <c r="O1084" s="25"/>
      <c r="P1084" s="25"/>
      <c r="Q1084" s="25"/>
      <c r="R1084" s="25"/>
      <c r="S1084" s="25"/>
      <c r="T1084" s="25"/>
    </row>
    <row r="1085" spans="1:20" x14ac:dyDescent="0.3">
      <c r="A1085" s="142" t="s">
        <v>1405</v>
      </c>
      <c r="B1085" s="144">
        <v>13.6</v>
      </c>
      <c r="C1085" s="25"/>
      <c r="D1085" s="25"/>
      <c r="E1085" s="25"/>
      <c r="F1085" s="25"/>
      <c r="G1085" s="25"/>
      <c r="H1085" s="25"/>
      <c r="I1085" s="25">
        <v>0</v>
      </c>
      <c r="J1085" s="25">
        <v>0</v>
      </c>
      <c r="K1085" s="127"/>
      <c r="L1085" s="25"/>
      <c r="M1085" s="25"/>
      <c r="N1085" s="25"/>
      <c r="O1085" s="25"/>
      <c r="P1085" s="25"/>
      <c r="Q1085" s="25"/>
      <c r="R1085" s="25"/>
      <c r="S1085" s="25"/>
      <c r="T1085" s="25"/>
    </row>
    <row r="1086" spans="1:20" x14ac:dyDescent="0.3">
      <c r="A1086" s="142" t="s">
        <v>720</v>
      </c>
      <c r="B1086" s="144">
        <v>17.2</v>
      </c>
      <c r="C1086" s="25"/>
      <c r="D1086" s="25"/>
      <c r="E1086" s="25"/>
      <c r="F1086" s="25"/>
      <c r="G1086" s="25"/>
      <c r="H1086" s="25"/>
      <c r="I1086" s="25">
        <v>0</v>
      </c>
      <c r="J1086" s="25">
        <v>0</v>
      </c>
      <c r="K1086" s="127"/>
      <c r="L1086" s="25"/>
      <c r="M1086" s="25"/>
      <c r="N1086" s="25"/>
      <c r="O1086" s="25"/>
      <c r="P1086" s="25"/>
      <c r="Q1086" s="25"/>
      <c r="R1086" s="25"/>
      <c r="S1086" s="25"/>
      <c r="T1086" s="25"/>
    </row>
    <row r="1087" spans="1:20" x14ac:dyDescent="0.3">
      <c r="A1087" s="142" t="s">
        <v>1904</v>
      </c>
      <c r="B1087" s="144">
        <v>17.2</v>
      </c>
      <c r="C1087" s="25"/>
      <c r="D1087" s="25"/>
      <c r="E1087" s="25"/>
      <c r="F1087" s="25"/>
      <c r="G1087" s="25"/>
      <c r="H1087" s="25"/>
      <c r="I1087" s="25">
        <v>0</v>
      </c>
      <c r="J1087" s="25">
        <v>0</v>
      </c>
      <c r="K1087" s="127"/>
      <c r="L1087" s="25"/>
      <c r="M1087" s="25"/>
      <c r="N1087" s="25"/>
      <c r="O1087" s="25"/>
      <c r="P1087" s="25"/>
      <c r="Q1087" s="25"/>
      <c r="R1087" s="25"/>
      <c r="S1087" s="25"/>
      <c r="T1087" s="25"/>
    </row>
    <row r="1088" spans="1:20" x14ac:dyDescent="0.3">
      <c r="A1088" s="142" t="s">
        <v>853</v>
      </c>
      <c r="B1088" s="144">
        <v>15.6</v>
      </c>
      <c r="C1088" s="25"/>
      <c r="D1088" s="25"/>
      <c r="E1088" s="25"/>
      <c r="F1088" s="25"/>
      <c r="G1088" s="25"/>
      <c r="H1088" s="25"/>
      <c r="I1088" s="25">
        <v>0</v>
      </c>
      <c r="J1088" s="25">
        <v>0</v>
      </c>
      <c r="K1088" s="127"/>
      <c r="L1088" s="25"/>
      <c r="M1088" s="25"/>
      <c r="N1088" s="25"/>
      <c r="O1088" s="25"/>
      <c r="P1088" s="25"/>
      <c r="Q1088" s="25"/>
      <c r="R1088" s="25"/>
      <c r="S1088" s="25"/>
      <c r="T1088" s="25"/>
    </row>
    <row r="1089" spans="1:20" x14ac:dyDescent="0.3">
      <c r="A1089" s="142" t="s">
        <v>722</v>
      </c>
      <c r="B1089" s="144">
        <v>19.100000000000001</v>
      </c>
      <c r="C1089" s="25"/>
      <c r="D1089" s="25"/>
      <c r="E1089" s="25"/>
      <c r="F1089" s="25"/>
      <c r="G1089" s="25"/>
      <c r="H1089" s="25"/>
      <c r="I1089" s="25">
        <v>0</v>
      </c>
      <c r="J1089" s="25">
        <v>0</v>
      </c>
      <c r="K1089" s="127"/>
      <c r="L1089" s="25"/>
      <c r="M1089" s="25"/>
      <c r="N1089" s="25"/>
      <c r="O1089" s="25"/>
      <c r="P1089" s="25"/>
      <c r="Q1089" s="25"/>
      <c r="R1089" s="25"/>
      <c r="S1089" s="25"/>
      <c r="T1089" s="25"/>
    </row>
    <row r="1090" spans="1:20" x14ac:dyDescent="0.3">
      <c r="A1090" s="142" t="s">
        <v>891</v>
      </c>
      <c r="B1090" s="144">
        <v>16</v>
      </c>
      <c r="C1090" s="25"/>
      <c r="D1090" s="25"/>
      <c r="E1090" s="25"/>
      <c r="F1090" s="25"/>
      <c r="G1090" s="25"/>
      <c r="H1090" s="25"/>
      <c r="I1090" s="25">
        <v>0</v>
      </c>
      <c r="J1090" s="25">
        <v>0</v>
      </c>
      <c r="K1090" s="127"/>
      <c r="L1090" s="25"/>
      <c r="M1090" s="25"/>
      <c r="N1090" s="25"/>
      <c r="O1090" s="25"/>
      <c r="P1090" s="25"/>
      <c r="Q1090" s="25"/>
      <c r="R1090" s="25"/>
      <c r="S1090" s="25"/>
      <c r="T1090" s="25"/>
    </row>
    <row r="1091" spans="1:20" x14ac:dyDescent="0.3">
      <c r="A1091" s="142" t="s">
        <v>2422</v>
      </c>
      <c r="B1091" s="144">
        <v>13.2</v>
      </c>
      <c r="C1091" s="25"/>
      <c r="D1091" s="25"/>
      <c r="E1091" s="25"/>
      <c r="F1091" s="25"/>
      <c r="G1091" s="25"/>
      <c r="H1091" s="25"/>
      <c r="I1091" s="25">
        <v>0</v>
      </c>
      <c r="J1091" s="25">
        <v>0</v>
      </c>
      <c r="K1091" s="127"/>
      <c r="L1091" s="25"/>
      <c r="M1091" s="25"/>
      <c r="N1091" s="25"/>
      <c r="O1091" s="25"/>
      <c r="P1091" s="25"/>
      <c r="Q1091" s="25"/>
      <c r="R1091" s="25"/>
      <c r="S1091" s="25"/>
      <c r="T1091" s="25"/>
    </row>
    <row r="1092" spans="1:20" x14ac:dyDescent="0.3">
      <c r="A1092" s="142" t="s">
        <v>2147</v>
      </c>
      <c r="B1092" s="144">
        <v>16</v>
      </c>
      <c r="C1092" s="25"/>
      <c r="D1092" s="25"/>
      <c r="E1092" s="25"/>
      <c r="F1092" s="25"/>
      <c r="G1092" s="25"/>
      <c r="H1092" s="25"/>
      <c r="I1092" s="25">
        <v>0</v>
      </c>
      <c r="J1092" s="25">
        <v>0</v>
      </c>
      <c r="K1092" s="127"/>
      <c r="L1092" s="25"/>
      <c r="M1092" s="25"/>
      <c r="N1092" s="25"/>
      <c r="O1092" s="25"/>
      <c r="P1092" s="25"/>
      <c r="Q1092" s="25"/>
      <c r="R1092" s="25"/>
      <c r="S1092" s="25"/>
      <c r="T1092" s="25"/>
    </row>
    <row r="1093" spans="1:20" x14ac:dyDescent="0.3">
      <c r="A1093" s="142" t="s">
        <v>832</v>
      </c>
      <c r="B1093" s="144">
        <v>16</v>
      </c>
      <c r="C1093" s="25"/>
      <c r="D1093" s="25"/>
      <c r="E1093" s="25"/>
      <c r="F1093" s="25"/>
      <c r="G1093" s="25"/>
      <c r="H1093" s="25"/>
      <c r="I1093" s="25">
        <v>0</v>
      </c>
      <c r="J1093" s="25">
        <v>0</v>
      </c>
      <c r="K1093" s="127"/>
      <c r="L1093" s="25"/>
      <c r="M1093" s="25"/>
      <c r="N1093" s="25"/>
      <c r="O1093" s="25"/>
      <c r="P1093" s="25"/>
      <c r="Q1093" s="25"/>
      <c r="R1093" s="25"/>
      <c r="S1093" s="25"/>
      <c r="T1093" s="25"/>
    </row>
    <row r="1094" spans="1:20" x14ac:dyDescent="0.3">
      <c r="A1094" s="142" t="s">
        <v>2446</v>
      </c>
      <c r="B1094" s="144">
        <v>13.3</v>
      </c>
      <c r="C1094" s="25"/>
      <c r="D1094" s="25"/>
      <c r="E1094" s="25"/>
      <c r="F1094" s="25"/>
      <c r="G1094" s="25"/>
      <c r="H1094" s="25"/>
      <c r="I1094" s="25">
        <v>0</v>
      </c>
      <c r="J1094" s="25">
        <v>0</v>
      </c>
      <c r="K1094" s="127"/>
      <c r="L1094" s="25"/>
      <c r="M1094" s="25"/>
      <c r="N1094" s="25"/>
      <c r="O1094" s="25"/>
      <c r="P1094" s="25"/>
      <c r="Q1094" s="25"/>
      <c r="R1094" s="25"/>
      <c r="S1094" s="25"/>
      <c r="T1094" s="25"/>
    </row>
    <row r="1095" spans="1:20" x14ac:dyDescent="0.3">
      <c r="A1095" s="142" t="s">
        <v>942</v>
      </c>
      <c r="B1095" s="144">
        <v>16</v>
      </c>
      <c r="C1095" s="25"/>
      <c r="D1095" s="25"/>
      <c r="E1095" s="25"/>
      <c r="F1095" s="25"/>
      <c r="G1095" s="25"/>
      <c r="H1095" s="25"/>
      <c r="I1095" s="25">
        <v>0</v>
      </c>
      <c r="J1095" s="25">
        <v>0</v>
      </c>
      <c r="K1095" s="127"/>
      <c r="L1095" s="25"/>
      <c r="M1095" s="25"/>
      <c r="N1095" s="25"/>
      <c r="O1095" s="25"/>
      <c r="P1095" s="25"/>
      <c r="Q1095" s="25"/>
      <c r="R1095" s="25"/>
      <c r="S1095" s="25"/>
      <c r="T1095" s="25"/>
    </row>
    <row r="1096" spans="1:20" x14ac:dyDescent="0.3">
      <c r="A1096" s="142" t="s">
        <v>944</v>
      </c>
      <c r="B1096" s="144">
        <v>17.3</v>
      </c>
      <c r="C1096" s="25"/>
      <c r="D1096" s="25"/>
      <c r="E1096" s="25"/>
      <c r="F1096" s="25"/>
      <c r="G1096" s="25"/>
      <c r="H1096" s="25"/>
      <c r="I1096" s="25">
        <v>0</v>
      </c>
      <c r="J1096" s="25">
        <v>0</v>
      </c>
      <c r="K1096" s="127"/>
      <c r="L1096" s="25"/>
      <c r="M1096" s="25"/>
      <c r="N1096" s="25"/>
      <c r="O1096" s="25"/>
      <c r="P1096" s="25"/>
      <c r="Q1096" s="25"/>
      <c r="R1096" s="25"/>
      <c r="S1096" s="25"/>
      <c r="T1096" s="25"/>
    </row>
    <row r="1097" spans="1:20" x14ac:dyDescent="0.3">
      <c r="A1097" s="142" t="s">
        <v>1838</v>
      </c>
      <c r="B1097" s="144">
        <v>16</v>
      </c>
      <c r="C1097" s="25"/>
      <c r="D1097" s="25"/>
      <c r="E1097" s="25"/>
      <c r="F1097" s="25"/>
      <c r="G1097" s="25"/>
      <c r="H1097" s="25"/>
      <c r="I1097" s="25">
        <v>0</v>
      </c>
      <c r="J1097" s="25">
        <v>0</v>
      </c>
      <c r="K1097" s="127"/>
      <c r="L1097" s="25"/>
      <c r="M1097" s="25"/>
      <c r="N1097" s="25"/>
      <c r="O1097" s="25"/>
      <c r="P1097" s="25"/>
      <c r="Q1097" s="25"/>
      <c r="R1097" s="25"/>
      <c r="S1097" s="25"/>
      <c r="T1097" s="25"/>
    </row>
    <row r="1098" spans="1:20" x14ac:dyDescent="0.3">
      <c r="A1098" s="142" t="s">
        <v>550</v>
      </c>
      <c r="B1098" s="144">
        <v>13.3</v>
      </c>
      <c r="C1098" s="25"/>
      <c r="D1098" s="25"/>
      <c r="E1098" s="25"/>
      <c r="F1098" s="25"/>
      <c r="G1098" s="25"/>
      <c r="H1098" s="25"/>
      <c r="I1098" s="25">
        <v>0</v>
      </c>
      <c r="J1098" s="25">
        <v>0</v>
      </c>
      <c r="K1098" s="127"/>
      <c r="L1098" s="25"/>
      <c r="M1098" s="25"/>
      <c r="N1098" s="25"/>
      <c r="O1098" s="25"/>
      <c r="P1098" s="25"/>
      <c r="Q1098" s="25"/>
      <c r="R1098" s="25"/>
      <c r="S1098" s="25"/>
      <c r="T1098" s="25"/>
    </row>
    <row r="1099" spans="1:20" x14ac:dyDescent="0.3">
      <c r="A1099" s="142" t="s">
        <v>2068</v>
      </c>
      <c r="B1099" s="144">
        <v>16</v>
      </c>
      <c r="C1099" s="25"/>
      <c r="D1099" s="25"/>
      <c r="E1099" s="25"/>
      <c r="F1099" s="25"/>
      <c r="G1099" s="25"/>
      <c r="H1099" s="25"/>
      <c r="I1099" s="25">
        <v>0</v>
      </c>
      <c r="J1099" s="25">
        <v>0</v>
      </c>
      <c r="K1099" s="127"/>
      <c r="L1099" s="25"/>
      <c r="M1099" s="25"/>
      <c r="N1099" s="25"/>
      <c r="O1099" s="25"/>
      <c r="P1099" s="25"/>
      <c r="Q1099" s="25"/>
      <c r="R1099" s="25"/>
      <c r="S1099" s="25"/>
      <c r="T1099" s="25"/>
    </row>
    <row r="1100" spans="1:20" x14ac:dyDescent="0.3">
      <c r="A1100" s="142" t="s">
        <v>1830</v>
      </c>
      <c r="B1100" s="144">
        <v>16</v>
      </c>
      <c r="C1100" s="25"/>
      <c r="D1100" s="25"/>
      <c r="E1100" s="25"/>
      <c r="F1100" s="25"/>
      <c r="G1100" s="25"/>
      <c r="H1100" s="25"/>
      <c r="I1100" s="25">
        <v>0</v>
      </c>
      <c r="J1100" s="25">
        <v>0</v>
      </c>
      <c r="K1100" s="127"/>
      <c r="L1100" s="25"/>
      <c r="M1100" s="25"/>
      <c r="N1100" s="25"/>
      <c r="O1100" s="25"/>
      <c r="P1100" s="25"/>
      <c r="Q1100" s="25"/>
      <c r="R1100" s="25"/>
      <c r="S1100" s="25"/>
      <c r="T1100" s="25"/>
    </row>
    <row r="1101" spans="1:20" x14ac:dyDescent="0.3">
      <c r="A1101" s="142" t="s">
        <v>1983</v>
      </c>
      <c r="B1101" s="144">
        <v>13.3</v>
      </c>
      <c r="C1101" s="25"/>
      <c r="D1101" s="25"/>
      <c r="E1101" s="25"/>
      <c r="F1101" s="25"/>
      <c r="G1101" s="25"/>
      <c r="H1101" s="25"/>
      <c r="I1101" s="25">
        <v>0</v>
      </c>
      <c r="J1101" s="25">
        <v>0</v>
      </c>
      <c r="K1101" s="127"/>
      <c r="L1101" s="25"/>
      <c r="M1101" s="25"/>
      <c r="N1101" s="25"/>
      <c r="O1101" s="25"/>
      <c r="P1101" s="25"/>
      <c r="Q1101" s="25"/>
      <c r="R1101" s="25"/>
      <c r="S1101" s="25"/>
      <c r="T1101" s="25"/>
    </row>
    <row r="1102" spans="1:20" x14ac:dyDescent="0.3">
      <c r="A1102" s="142" t="s">
        <v>2076</v>
      </c>
      <c r="B1102" s="144">
        <v>14.8</v>
      </c>
      <c r="C1102" s="25"/>
      <c r="D1102" s="25"/>
      <c r="E1102" s="25"/>
      <c r="F1102" s="25"/>
      <c r="G1102" s="25"/>
      <c r="H1102" s="25"/>
      <c r="I1102" s="25">
        <v>0</v>
      </c>
      <c r="J1102" s="25">
        <v>0</v>
      </c>
      <c r="K1102" s="127"/>
      <c r="L1102" s="25"/>
      <c r="M1102" s="25"/>
      <c r="N1102" s="25"/>
      <c r="O1102" s="25"/>
      <c r="P1102" s="25"/>
      <c r="Q1102" s="25"/>
      <c r="R1102" s="25"/>
      <c r="S1102" s="25"/>
      <c r="T1102" s="25"/>
    </row>
    <row r="1103" spans="1:20" x14ac:dyDescent="0.3">
      <c r="A1103" s="142" t="s">
        <v>877</v>
      </c>
      <c r="B1103" s="144">
        <v>13.5</v>
      </c>
      <c r="C1103" s="25"/>
      <c r="D1103" s="25"/>
      <c r="E1103" s="25"/>
      <c r="F1103" s="25"/>
      <c r="G1103" s="25"/>
      <c r="H1103" s="25"/>
      <c r="I1103" s="25">
        <v>0</v>
      </c>
      <c r="J1103" s="25">
        <v>0</v>
      </c>
      <c r="K1103" s="127"/>
      <c r="L1103" s="25"/>
      <c r="M1103" s="25"/>
      <c r="N1103" s="25"/>
      <c r="O1103" s="25"/>
      <c r="P1103" s="25"/>
      <c r="Q1103" s="25"/>
      <c r="R1103" s="25"/>
      <c r="S1103" s="25"/>
      <c r="T1103" s="25"/>
    </row>
    <row r="1104" spans="1:20" x14ac:dyDescent="0.3">
      <c r="A1104" s="142" t="s">
        <v>2262</v>
      </c>
      <c r="B1104" s="144">
        <v>14.8</v>
      </c>
      <c r="C1104" s="25"/>
      <c r="D1104" s="25"/>
      <c r="E1104" s="25"/>
      <c r="F1104" s="25"/>
      <c r="G1104" s="25"/>
      <c r="H1104" s="25"/>
      <c r="I1104" s="25">
        <v>0</v>
      </c>
      <c r="J1104" s="25">
        <v>0</v>
      </c>
      <c r="K1104" s="127"/>
      <c r="L1104" s="25"/>
      <c r="M1104" s="25"/>
      <c r="N1104" s="25"/>
      <c r="O1104" s="25"/>
      <c r="P1104" s="25"/>
      <c r="Q1104" s="25"/>
      <c r="R1104" s="25"/>
      <c r="S1104" s="25"/>
      <c r="T1104" s="25"/>
    </row>
    <row r="1105" spans="1:20" x14ac:dyDescent="0.3">
      <c r="A1105" s="142" t="s">
        <v>2240</v>
      </c>
      <c r="B1105" s="144">
        <v>16.5</v>
      </c>
      <c r="C1105" s="25"/>
      <c r="D1105" s="25"/>
      <c r="E1105" s="25"/>
      <c r="F1105" s="25"/>
      <c r="G1105" s="25"/>
      <c r="H1105" s="25"/>
      <c r="I1105" s="25">
        <v>0</v>
      </c>
      <c r="J1105" s="25">
        <v>0</v>
      </c>
      <c r="K1105" s="127"/>
      <c r="L1105" s="25"/>
      <c r="M1105" s="25"/>
      <c r="N1105" s="25"/>
      <c r="O1105" s="25"/>
      <c r="P1105" s="25"/>
      <c r="Q1105" s="25"/>
      <c r="R1105" s="25"/>
      <c r="S1105" s="25"/>
      <c r="T1105" s="25"/>
    </row>
    <row r="1106" spans="1:20" x14ac:dyDescent="0.3">
      <c r="A1106" s="142" t="s">
        <v>946</v>
      </c>
      <c r="B1106" s="144">
        <v>19.600000000000001</v>
      </c>
      <c r="C1106" s="25"/>
      <c r="D1106" s="25"/>
      <c r="E1106" s="25"/>
      <c r="F1106" s="25"/>
      <c r="G1106" s="25"/>
      <c r="H1106" s="25"/>
      <c r="I1106" s="25">
        <v>0</v>
      </c>
      <c r="J1106" s="25">
        <v>0</v>
      </c>
      <c r="K1106" s="127"/>
      <c r="L1106" s="25"/>
      <c r="M1106" s="25"/>
      <c r="N1106" s="25"/>
      <c r="O1106" s="25"/>
      <c r="P1106" s="25"/>
      <c r="Q1106" s="25"/>
      <c r="R1106" s="25"/>
      <c r="S1106" s="25"/>
      <c r="T1106" s="25"/>
    </row>
    <row r="1107" spans="1:20" x14ac:dyDescent="0.3">
      <c r="A1107" s="142" t="s">
        <v>1942</v>
      </c>
      <c r="B1107" s="144">
        <v>3.9</v>
      </c>
      <c r="C1107" s="25"/>
      <c r="D1107" s="25"/>
      <c r="E1107" s="25"/>
      <c r="F1107" s="25"/>
      <c r="G1107" s="25"/>
      <c r="H1107" s="25"/>
      <c r="I1107" s="25">
        <v>0</v>
      </c>
      <c r="J1107" s="25">
        <v>0</v>
      </c>
      <c r="K1107" s="127"/>
      <c r="L1107" s="25"/>
      <c r="M1107" s="25"/>
      <c r="N1107" s="25"/>
      <c r="O1107" s="25"/>
      <c r="P1107" s="25"/>
      <c r="Q1107" s="25"/>
      <c r="R1107" s="25"/>
      <c r="S1107" s="25"/>
      <c r="T1107" s="25"/>
    </row>
    <row r="1108" spans="1:20" ht="20.399999999999999" x14ac:dyDescent="0.3">
      <c r="A1108" s="142" t="s">
        <v>2131</v>
      </c>
      <c r="B1108" s="144">
        <v>3.7</v>
      </c>
      <c r="C1108" s="25"/>
      <c r="D1108" s="25"/>
      <c r="E1108" s="25"/>
      <c r="F1108" s="25"/>
      <c r="G1108" s="25"/>
      <c r="H1108" s="25"/>
      <c r="I1108" s="25">
        <v>0</v>
      </c>
      <c r="J1108" s="25">
        <v>0</v>
      </c>
      <c r="K1108" s="127"/>
      <c r="L1108" s="25"/>
      <c r="M1108" s="25"/>
      <c r="N1108" s="25"/>
      <c r="O1108" s="25"/>
      <c r="P1108" s="25"/>
      <c r="Q1108" s="25"/>
      <c r="R1108" s="25"/>
      <c r="S1108" s="25"/>
      <c r="T1108" s="25"/>
    </row>
    <row r="1109" spans="1:20" ht="20.399999999999999" x14ac:dyDescent="0.3">
      <c r="A1109" s="142" t="s">
        <v>881</v>
      </c>
      <c r="B1109" s="144">
        <v>6.9</v>
      </c>
      <c r="C1109" s="25"/>
      <c r="D1109" s="25"/>
      <c r="E1109" s="25"/>
      <c r="F1109" s="25"/>
      <c r="G1109" s="25"/>
      <c r="H1109" s="25"/>
      <c r="I1109" s="25">
        <v>0</v>
      </c>
      <c r="J1109" s="25">
        <v>0</v>
      </c>
      <c r="K1109" s="127"/>
      <c r="L1109" s="25"/>
      <c r="M1109" s="25"/>
      <c r="N1109" s="25"/>
      <c r="O1109" s="25"/>
      <c r="P1109" s="25"/>
      <c r="Q1109" s="25"/>
      <c r="R1109" s="25"/>
      <c r="S1109" s="25"/>
      <c r="T1109" s="25"/>
    </row>
    <row r="1110" spans="1:20" ht="20.399999999999999" x14ac:dyDescent="0.3">
      <c r="A1110" s="142" t="s">
        <v>2081</v>
      </c>
      <c r="B1110" s="144">
        <v>4.7</v>
      </c>
      <c r="C1110" s="25"/>
      <c r="D1110" s="25"/>
      <c r="E1110" s="25"/>
      <c r="F1110" s="25"/>
      <c r="G1110" s="25"/>
      <c r="H1110" s="25"/>
      <c r="I1110" s="25">
        <v>0</v>
      </c>
      <c r="J1110" s="25">
        <v>0</v>
      </c>
      <c r="K1110" s="127"/>
      <c r="L1110" s="25"/>
      <c r="M1110" s="25"/>
      <c r="N1110" s="25"/>
      <c r="O1110" s="25"/>
      <c r="P1110" s="25"/>
      <c r="Q1110" s="25"/>
      <c r="R1110" s="25"/>
      <c r="S1110" s="25"/>
      <c r="T1110" s="25"/>
    </row>
    <row r="1111" spans="1:20" ht="20.399999999999999" x14ac:dyDescent="0.3">
      <c r="A1111" s="142" t="s">
        <v>806</v>
      </c>
      <c r="B1111" s="144">
        <v>7.9</v>
      </c>
      <c r="C1111" s="25"/>
      <c r="D1111" s="25"/>
      <c r="E1111" s="25"/>
      <c r="F1111" s="25"/>
      <c r="G1111" s="25"/>
      <c r="H1111" s="25"/>
      <c r="I1111" s="25">
        <v>0</v>
      </c>
      <c r="J1111" s="25">
        <v>0</v>
      </c>
      <c r="K1111" s="127"/>
      <c r="L1111" s="25"/>
      <c r="M1111" s="25"/>
      <c r="N1111" s="25"/>
      <c r="O1111" s="25"/>
      <c r="P1111" s="25"/>
      <c r="Q1111" s="25"/>
      <c r="R1111" s="25"/>
      <c r="S1111" s="25"/>
      <c r="T1111" s="25"/>
    </row>
    <row r="1112" spans="1:20" ht="20.399999999999999" x14ac:dyDescent="0.3">
      <c r="A1112" s="142" t="s">
        <v>2242</v>
      </c>
      <c r="B1112" s="144">
        <v>3.9</v>
      </c>
      <c r="C1112" s="25"/>
      <c r="D1112" s="25"/>
      <c r="E1112" s="25"/>
      <c r="F1112" s="25"/>
      <c r="G1112" s="25"/>
      <c r="H1112" s="25"/>
      <c r="I1112" s="25">
        <v>0</v>
      </c>
      <c r="J1112" s="25">
        <v>0</v>
      </c>
      <c r="K1112" s="127"/>
      <c r="L1112" s="25"/>
      <c r="M1112" s="25"/>
      <c r="N1112" s="25"/>
      <c r="O1112" s="25"/>
      <c r="P1112" s="25"/>
      <c r="Q1112" s="25"/>
      <c r="R1112" s="25"/>
      <c r="S1112" s="25"/>
      <c r="T1112" s="25"/>
    </row>
    <row r="1113" spans="1:20" ht="20.399999999999999" x14ac:dyDescent="0.3">
      <c r="A1113" s="142" t="s">
        <v>1236</v>
      </c>
      <c r="B1113" s="144">
        <v>4.2</v>
      </c>
      <c r="C1113" s="25"/>
      <c r="D1113" s="25"/>
      <c r="E1113" s="25"/>
      <c r="F1113" s="25"/>
      <c r="G1113" s="25"/>
      <c r="H1113" s="25"/>
      <c r="I1113" s="25">
        <v>0</v>
      </c>
      <c r="J1113" s="25">
        <v>0</v>
      </c>
      <c r="K1113" s="127"/>
      <c r="L1113" s="25"/>
      <c r="M1113" s="25"/>
      <c r="N1113" s="25"/>
      <c r="O1113" s="25"/>
      <c r="P1113" s="25"/>
      <c r="Q1113" s="25"/>
      <c r="R1113" s="25"/>
      <c r="S1113" s="25"/>
      <c r="T1113" s="25"/>
    </row>
    <row r="1114" spans="1:20" ht="20.399999999999999" x14ac:dyDescent="0.3">
      <c r="A1114" s="142" t="s">
        <v>1948</v>
      </c>
      <c r="B1114" s="144">
        <v>4.2</v>
      </c>
      <c r="C1114" s="25"/>
      <c r="D1114" s="25"/>
      <c r="E1114" s="25"/>
      <c r="F1114" s="25"/>
      <c r="G1114" s="25"/>
      <c r="H1114" s="25"/>
      <c r="I1114" s="25">
        <v>0</v>
      </c>
      <c r="J1114" s="25">
        <v>0</v>
      </c>
      <c r="K1114" s="127"/>
      <c r="L1114" s="25"/>
      <c r="M1114" s="25"/>
      <c r="N1114" s="25"/>
      <c r="O1114" s="25"/>
      <c r="P1114" s="25"/>
      <c r="Q1114" s="25"/>
      <c r="R1114" s="25"/>
      <c r="S1114" s="25"/>
      <c r="T1114" s="25"/>
    </row>
    <row r="1115" spans="1:20" ht="20.399999999999999" x14ac:dyDescent="0.3">
      <c r="A1115" s="142" t="s">
        <v>893</v>
      </c>
      <c r="B1115" s="144">
        <v>4.3</v>
      </c>
      <c r="C1115" s="25"/>
      <c r="D1115" s="25"/>
      <c r="E1115" s="25"/>
      <c r="F1115" s="25"/>
      <c r="G1115" s="25"/>
      <c r="H1115" s="25"/>
      <c r="I1115" s="25">
        <v>0</v>
      </c>
      <c r="J1115" s="25">
        <v>0</v>
      </c>
      <c r="K1115" s="127"/>
      <c r="L1115" s="25"/>
      <c r="M1115" s="25"/>
      <c r="N1115" s="25"/>
      <c r="O1115" s="25"/>
      <c r="P1115" s="25"/>
      <c r="Q1115" s="25"/>
      <c r="R1115" s="25"/>
      <c r="S1115" s="25"/>
      <c r="T1115" s="25"/>
    </row>
    <row r="1116" spans="1:20" ht="20.399999999999999" x14ac:dyDescent="0.3">
      <c r="A1116" s="142" t="s">
        <v>2051</v>
      </c>
      <c r="B1116" s="144">
        <v>3.9</v>
      </c>
      <c r="C1116" s="25"/>
      <c r="D1116" s="25"/>
      <c r="E1116" s="25"/>
      <c r="F1116" s="25"/>
      <c r="G1116" s="25"/>
      <c r="H1116" s="25"/>
      <c r="I1116" s="25">
        <v>0</v>
      </c>
      <c r="J1116" s="25">
        <v>0</v>
      </c>
      <c r="K1116" s="127"/>
      <c r="L1116" s="25"/>
      <c r="M1116" s="25"/>
      <c r="N1116" s="25"/>
      <c r="O1116" s="25"/>
      <c r="P1116" s="25"/>
      <c r="Q1116" s="25"/>
      <c r="R1116" s="25"/>
      <c r="S1116" s="25"/>
      <c r="T1116" s="25"/>
    </row>
    <row r="1117" spans="1:20" ht="20.399999999999999" x14ac:dyDescent="0.3">
      <c r="A1117" s="142" t="s">
        <v>1535</v>
      </c>
      <c r="B1117" s="144">
        <v>3.8</v>
      </c>
      <c r="C1117" s="25"/>
      <c r="D1117" s="25"/>
      <c r="E1117" s="25"/>
      <c r="F1117" s="25"/>
      <c r="G1117" s="25"/>
      <c r="H1117" s="25"/>
      <c r="I1117" s="25">
        <v>0</v>
      </c>
      <c r="J1117" s="25">
        <v>0</v>
      </c>
      <c r="K1117" s="127"/>
      <c r="L1117" s="25"/>
      <c r="M1117" s="25"/>
      <c r="N1117" s="25"/>
      <c r="O1117" s="25"/>
      <c r="P1117" s="25"/>
      <c r="Q1117" s="25"/>
      <c r="R1117" s="25"/>
      <c r="S1117" s="25"/>
      <c r="T1117" s="25"/>
    </row>
    <row r="1118" spans="1:20" ht="20.399999999999999" x14ac:dyDescent="0.3">
      <c r="A1118" s="142" t="s">
        <v>1911</v>
      </c>
      <c r="B1118" s="144">
        <v>4.8</v>
      </c>
      <c r="C1118" s="25"/>
      <c r="D1118" s="25"/>
      <c r="E1118" s="25"/>
      <c r="F1118" s="25"/>
      <c r="G1118" s="25"/>
      <c r="H1118" s="25"/>
      <c r="I1118" s="25">
        <v>0</v>
      </c>
      <c r="J1118" s="25">
        <v>0</v>
      </c>
      <c r="K1118" s="127"/>
      <c r="L1118" s="25"/>
      <c r="M1118" s="25"/>
      <c r="N1118" s="25"/>
      <c r="O1118" s="25"/>
      <c r="P1118" s="25"/>
      <c r="Q1118" s="25"/>
      <c r="R1118" s="25"/>
      <c r="S1118" s="25"/>
      <c r="T1118" s="25"/>
    </row>
    <row r="1119" spans="1:20" ht="20.399999999999999" x14ac:dyDescent="0.3">
      <c r="A1119" s="142" t="s">
        <v>855</v>
      </c>
      <c r="B1119" s="144">
        <v>3</v>
      </c>
      <c r="C1119" s="25"/>
      <c r="D1119" s="25"/>
      <c r="E1119" s="25"/>
      <c r="F1119" s="25"/>
      <c r="G1119" s="25"/>
      <c r="H1119" s="25"/>
      <c r="I1119" s="25">
        <v>0</v>
      </c>
      <c r="J1119" s="25">
        <v>0</v>
      </c>
      <c r="K1119" s="127"/>
      <c r="L1119" s="25"/>
      <c r="M1119" s="25"/>
      <c r="N1119" s="25"/>
      <c r="O1119" s="25"/>
      <c r="P1119" s="25"/>
      <c r="Q1119" s="25"/>
      <c r="R1119" s="25"/>
      <c r="S1119" s="25"/>
      <c r="T1119" s="25"/>
    </row>
    <row r="1120" spans="1:20" ht="20.399999999999999" x14ac:dyDescent="0.3">
      <c r="A1120" s="142" t="s">
        <v>744</v>
      </c>
      <c r="B1120" s="144">
        <v>5.8</v>
      </c>
      <c r="C1120" s="25"/>
      <c r="D1120" s="25"/>
      <c r="E1120" s="25"/>
      <c r="F1120" s="25"/>
      <c r="G1120" s="25"/>
      <c r="H1120" s="25"/>
      <c r="I1120" s="25">
        <v>0</v>
      </c>
      <c r="J1120" s="25">
        <v>0</v>
      </c>
      <c r="K1120" s="127"/>
      <c r="L1120" s="25"/>
      <c r="M1120" s="25"/>
      <c r="N1120" s="25"/>
      <c r="O1120" s="25"/>
      <c r="P1120" s="25"/>
      <c r="Q1120" s="25"/>
      <c r="R1120" s="25"/>
      <c r="S1120" s="25"/>
      <c r="T1120" s="25"/>
    </row>
    <row r="1121" spans="1:20" ht="20.399999999999999" x14ac:dyDescent="0.3">
      <c r="A1121" s="142" t="s">
        <v>728</v>
      </c>
      <c r="B1121" s="144">
        <v>7.7</v>
      </c>
      <c r="C1121" s="25"/>
      <c r="D1121" s="25"/>
      <c r="E1121" s="25"/>
      <c r="F1121" s="25"/>
      <c r="G1121" s="25"/>
      <c r="H1121" s="25"/>
      <c r="I1121" s="25">
        <v>0</v>
      </c>
      <c r="J1121" s="25">
        <v>0</v>
      </c>
      <c r="K1121" s="127"/>
      <c r="L1121" s="25"/>
      <c r="M1121" s="25"/>
      <c r="N1121" s="25"/>
      <c r="O1121" s="25"/>
      <c r="P1121" s="25"/>
      <c r="Q1121" s="25"/>
      <c r="R1121" s="25"/>
      <c r="S1121" s="25"/>
      <c r="T1121" s="25"/>
    </row>
    <row r="1122" spans="1:20" ht="20.399999999999999" x14ac:dyDescent="0.3">
      <c r="A1122" s="142" t="s">
        <v>1783</v>
      </c>
      <c r="B1122" s="144">
        <v>4.3</v>
      </c>
      <c r="C1122" s="25"/>
      <c r="D1122" s="25"/>
      <c r="E1122" s="25"/>
      <c r="F1122" s="25"/>
      <c r="G1122" s="25"/>
      <c r="H1122" s="25"/>
      <c r="I1122" s="25">
        <v>0</v>
      </c>
      <c r="J1122" s="25">
        <v>0</v>
      </c>
      <c r="K1122" s="127"/>
      <c r="L1122" s="25"/>
      <c r="M1122" s="25"/>
      <c r="N1122" s="25"/>
      <c r="O1122" s="25"/>
      <c r="P1122" s="25"/>
      <c r="Q1122" s="25"/>
      <c r="R1122" s="25"/>
      <c r="S1122" s="25"/>
      <c r="T1122" s="25"/>
    </row>
    <row r="1123" spans="1:20" ht="20.399999999999999" x14ac:dyDescent="0.3">
      <c r="A1123" s="142" t="s">
        <v>2083</v>
      </c>
      <c r="B1123" s="144">
        <v>4</v>
      </c>
      <c r="C1123" s="25"/>
      <c r="D1123" s="25"/>
      <c r="E1123" s="25"/>
      <c r="F1123" s="25"/>
      <c r="G1123" s="25"/>
      <c r="H1123" s="25"/>
      <c r="I1123" s="25">
        <v>0</v>
      </c>
      <c r="J1123" s="25">
        <v>0</v>
      </c>
      <c r="K1123" s="127"/>
      <c r="L1123" s="25"/>
      <c r="M1123" s="25"/>
      <c r="N1123" s="25"/>
      <c r="O1123" s="25"/>
      <c r="P1123" s="25"/>
      <c r="Q1123" s="25"/>
      <c r="R1123" s="25"/>
      <c r="S1123" s="25"/>
      <c r="T1123" s="25"/>
    </row>
    <row r="1124" spans="1:20" ht="20.399999999999999" x14ac:dyDescent="0.3">
      <c r="A1124" s="142" t="s">
        <v>1524</v>
      </c>
      <c r="B1124" s="144">
        <v>5.5</v>
      </c>
      <c r="C1124" s="25"/>
      <c r="D1124" s="25"/>
      <c r="E1124" s="25"/>
      <c r="F1124" s="25"/>
      <c r="G1124" s="25"/>
      <c r="H1124" s="25"/>
      <c r="I1124" s="25">
        <v>0</v>
      </c>
      <c r="J1124" s="25">
        <v>0</v>
      </c>
      <c r="K1124" s="127"/>
      <c r="L1124" s="25"/>
      <c r="M1124" s="25"/>
      <c r="N1124" s="25"/>
      <c r="O1124" s="25"/>
      <c r="P1124" s="25"/>
      <c r="Q1124" s="25"/>
      <c r="R1124" s="25"/>
      <c r="S1124" s="25"/>
      <c r="T1124" s="25"/>
    </row>
    <row r="1125" spans="1:20" ht="20.399999999999999" x14ac:dyDescent="0.3">
      <c r="A1125" s="142" t="s">
        <v>838</v>
      </c>
      <c r="B1125" s="144">
        <v>5.3</v>
      </c>
      <c r="C1125" s="25"/>
      <c r="D1125" s="25"/>
      <c r="E1125" s="25"/>
      <c r="F1125" s="25"/>
      <c r="G1125" s="25"/>
      <c r="H1125" s="25"/>
      <c r="I1125" s="25">
        <v>0</v>
      </c>
      <c r="J1125" s="25">
        <v>0</v>
      </c>
      <c r="K1125" s="127"/>
      <c r="L1125" s="25"/>
      <c r="M1125" s="25"/>
      <c r="N1125" s="25"/>
      <c r="O1125" s="25"/>
      <c r="P1125" s="25"/>
      <c r="Q1125" s="25"/>
      <c r="R1125" s="25"/>
      <c r="S1125" s="25"/>
      <c r="T1125" s="25"/>
    </row>
    <row r="1126" spans="1:20" ht="20.399999999999999" x14ac:dyDescent="0.3">
      <c r="A1126" s="142" t="s">
        <v>911</v>
      </c>
      <c r="B1126" s="144">
        <v>5.4</v>
      </c>
      <c r="C1126" s="25"/>
      <c r="D1126" s="25"/>
      <c r="E1126" s="25"/>
      <c r="F1126" s="25"/>
      <c r="G1126" s="25"/>
      <c r="H1126" s="25"/>
      <c r="I1126" s="25">
        <v>0</v>
      </c>
      <c r="J1126" s="25">
        <v>0</v>
      </c>
      <c r="K1126" s="127"/>
      <c r="L1126" s="25"/>
      <c r="M1126" s="25"/>
      <c r="N1126" s="25"/>
      <c r="O1126" s="25"/>
      <c r="P1126" s="25"/>
      <c r="Q1126" s="25"/>
      <c r="R1126" s="25"/>
      <c r="S1126" s="25"/>
      <c r="T1126" s="25"/>
    </row>
    <row r="1127" spans="1:20" ht="20.399999999999999" x14ac:dyDescent="0.3">
      <c r="A1127" s="142" t="s">
        <v>900</v>
      </c>
      <c r="B1127" s="144">
        <v>6.6</v>
      </c>
      <c r="C1127" s="25"/>
      <c r="D1127" s="25"/>
      <c r="E1127" s="25"/>
      <c r="F1127" s="25"/>
      <c r="G1127" s="25"/>
      <c r="H1127" s="25"/>
      <c r="I1127" s="25">
        <v>0</v>
      </c>
      <c r="J1127" s="25">
        <v>0</v>
      </c>
      <c r="K1127" s="127"/>
      <c r="L1127" s="25"/>
      <c r="M1127" s="25"/>
      <c r="N1127" s="25"/>
      <c r="O1127" s="25"/>
      <c r="P1127" s="25"/>
      <c r="Q1127" s="25"/>
      <c r="R1127" s="25"/>
      <c r="S1127" s="25"/>
      <c r="T1127" s="25"/>
    </row>
    <row r="1128" spans="1:20" ht="20.399999999999999" x14ac:dyDescent="0.3">
      <c r="A1128" s="142" t="s">
        <v>2143</v>
      </c>
      <c r="B1128" s="144">
        <v>9.4</v>
      </c>
      <c r="C1128" s="25"/>
      <c r="D1128" s="25"/>
      <c r="E1128" s="25"/>
      <c r="F1128" s="25"/>
      <c r="G1128" s="25"/>
      <c r="H1128" s="25"/>
      <c r="I1128" s="25">
        <v>0</v>
      </c>
      <c r="J1128" s="25">
        <v>0</v>
      </c>
      <c r="K1128" s="127"/>
      <c r="L1128" s="25"/>
      <c r="M1128" s="25"/>
      <c r="N1128" s="25"/>
      <c r="O1128" s="25"/>
      <c r="P1128" s="25"/>
      <c r="Q1128" s="25"/>
      <c r="R1128" s="25"/>
      <c r="S1128" s="25"/>
      <c r="T1128" s="25"/>
    </row>
    <row r="1129" spans="1:20" ht="20.399999999999999" x14ac:dyDescent="0.3">
      <c r="A1129" s="142" t="s">
        <v>2268</v>
      </c>
      <c r="B1129" s="144">
        <v>6.1</v>
      </c>
      <c r="C1129" s="25"/>
      <c r="D1129" s="25"/>
      <c r="E1129" s="25"/>
      <c r="F1129" s="25"/>
      <c r="G1129" s="25"/>
      <c r="H1129" s="25"/>
      <c r="I1129" s="25">
        <v>0</v>
      </c>
      <c r="J1129" s="25">
        <v>0</v>
      </c>
      <c r="K1129" s="127"/>
      <c r="L1129" s="25"/>
      <c r="M1129" s="25"/>
      <c r="N1129" s="25"/>
      <c r="O1129" s="25"/>
      <c r="P1129" s="25"/>
      <c r="Q1129" s="25"/>
      <c r="R1129" s="25"/>
      <c r="S1129" s="25"/>
      <c r="T1129" s="25"/>
    </row>
    <row r="1130" spans="1:20" ht="20.399999999999999" x14ac:dyDescent="0.3">
      <c r="A1130" s="142" t="s">
        <v>808</v>
      </c>
      <c r="B1130" s="144">
        <v>3.6</v>
      </c>
      <c r="C1130" s="25"/>
      <c r="D1130" s="25"/>
      <c r="E1130" s="25"/>
      <c r="F1130" s="25"/>
      <c r="G1130" s="25"/>
      <c r="H1130" s="25"/>
      <c r="I1130" s="25">
        <v>0</v>
      </c>
      <c r="J1130" s="25">
        <v>0</v>
      </c>
      <c r="K1130" s="127"/>
      <c r="L1130" s="25"/>
      <c r="M1130" s="25"/>
      <c r="N1130" s="25"/>
      <c r="O1130" s="25"/>
      <c r="P1130" s="25"/>
      <c r="Q1130" s="25"/>
      <c r="R1130" s="25"/>
      <c r="S1130" s="25"/>
      <c r="T1130" s="25"/>
    </row>
    <row r="1131" spans="1:20" ht="20.399999999999999" x14ac:dyDescent="0.3">
      <c r="A1131" s="142" t="s">
        <v>814</v>
      </c>
      <c r="B1131" s="144">
        <v>4.8</v>
      </c>
      <c r="C1131" s="25"/>
      <c r="D1131" s="25"/>
      <c r="E1131" s="25"/>
      <c r="F1131" s="25"/>
      <c r="G1131" s="25"/>
      <c r="H1131" s="25"/>
      <c r="I1131" s="25">
        <v>0</v>
      </c>
      <c r="J1131" s="25">
        <v>0</v>
      </c>
      <c r="K1131" s="127"/>
      <c r="L1131" s="25"/>
      <c r="M1131" s="25"/>
      <c r="N1131" s="25"/>
      <c r="O1131" s="25"/>
      <c r="P1131" s="25"/>
      <c r="Q1131" s="25"/>
      <c r="R1131" s="25"/>
      <c r="S1131" s="25"/>
      <c r="T1131" s="25"/>
    </row>
    <row r="1132" spans="1:20" ht="20.399999999999999" x14ac:dyDescent="0.3">
      <c r="A1132" s="142" t="s">
        <v>2270</v>
      </c>
      <c r="B1132" s="144">
        <v>7.1</v>
      </c>
      <c r="C1132" s="25"/>
      <c r="D1132" s="25"/>
      <c r="E1132" s="25"/>
      <c r="F1132" s="25"/>
      <c r="G1132" s="25"/>
      <c r="H1132" s="25"/>
      <c r="I1132" s="25">
        <v>0</v>
      </c>
      <c r="J1132" s="25">
        <v>0</v>
      </c>
      <c r="K1132" s="127"/>
      <c r="L1132" s="25"/>
      <c r="M1132" s="25"/>
      <c r="N1132" s="25"/>
      <c r="O1132" s="25"/>
      <c r="P1132" s="25"/>
      <c r="Q1132" s="25"/>
      <c r="R1132" s="25"/>
      <c r="S1132" s="25"/>
      <c r="T1132" s="25"/>
    </row>
    <row r="1133" spans="1:20" ht="20.399999999999999" x14ac:dyDescent="0.3">
      <c r="A1133" s="142" t="s">
        <v>2069</v>
      </c>
      <c r="B1133" s="144">
        <v>4.0999999999999996</v>
      </c>
      <c r="C1133" s="25"/>
      <c r="D1133" s="25"/>
      <c r="E1133" s="25"/>
      <c r="F1133" s="25"/>
      <c r="G1133" s="25"/>
      <c r="H1133" s="25"/>
      <c r="I1133" s="25">
        <v>0</v>
      </c>
      <c r="J1133" s="25">
        <v>0</v>
      </c>
      <c r="K1133" s="127"/>
      <c r="L1133" s="25"/>
      <c r="M1133" s="25"/>
      <c r="N1133" s="25"/>
      <c r="O1133" s="25"/>
      <c r="P1133" s="25"/>
      <c r="Q1133" s="25"/>
      <c r="R1133" s="25"/>
      <c r="S1133" s="25"/>
      <c r="T1133" s="25"/>
    </row>
    <row r="1134" spans="1:20" ht="20.399999999999999" x14ac:dyDescent="0.3">
      <c r="A1134" s="142" t="s">
        <v>1248</v>
      </c>
      <c r="B1134" s="144">
        <v>4.2</v>
      </c>
      <c r="C1134" s="25"/>
      <c r="D1134" s="25"/>
      <c r="E1134" s="25"/>
      <c r="F1134" s="25"/>
      <c r="G1134" s="25"/>
      <c r="H1134" s="25"/>
      <c r="I1134" s="25">
        <v>0</v>
      </c>
      <c r="J1134" s="25">
        <v>0</v>
      </c>
      <c r="K1134" s="127"/>
      <c r="L1134" s="25"/>
      <c r="M1134" s="25"/>
      <c r="N1134" s="25"/>
      <c r="O1134" s="25"/>
      <c r="P1134" s="25"/>
      <c r="Q1134" s="25"/>
      <c r="R1134" s="25"/>
      <c r="S1134" s="25"/>
      <c r="T1134" s="25"/>
    </row>
    <row r="1135" spans="1:20" ht="20.399999999999999" x14ac:dyDescent="0.3">
      <c r="A1135" s="142" t="s">
        <v>1250</v>
      </c>
      <c r="B1135" s="144">
        <v>4</v>
      </c>
      <c r="C1135" s="25"/>
      <c r="D1135" s="25"/>
      <c r="E1135" s="25"/>
      <c r="F1135" s="25"/>
      <c r="G1135" s="25"/>
      <c r="H1135" s="25"/>
      <c r="I1135" s="25">
        <v>0</v>
      </c>
      <c r="J1135" s="25">
        <v>0</v>
      </c>
      <c r="K1135" s="127"/>
      <c r="L1135" s="25"/>
      <c r="M1135" s="25"/>
      <c r="N1135" s="25"/>
      <c r="O1135" s="25"/>
      <c r="P1135" s="25"/>
      <c r="Q1135" s="25"/>
      <c r="R1135" s="25"/>
      <c r="S1135" s="25"/>
      <c r="T1135" s="25"/>
    </row>
    <row r="1136" spans="1:20" ht="20.399999999999999" x14ac:dyDescent="0.3">
      <c r="A1136" s="142" t="s">
        <v>951</v>
      </c>
      <c r="B1136" s="144">
        <v>2.9</v>
      </c>
      <c r="C1136" s="25"/>
      <c r="D1136" s="25"/>
      <c r="E1136" s="25"/>
      <c r="F1136" s="25"/>
      <c r="G1136" s="25"/>
      <c r="H1136" s="25"/>
      <c r="I1136" s="25">
        <v>0</v>
      </c>
      <c r="J1136" s="25">
        <v>0</v>
      </c>
      <c r="K1136" s="127"/>
      <c r="L1136" s="25"/>
      <c r="M1136" s="25"/>
      <c r="N1136" s="25"/>
      <c r="O1136" s="25"/>
      <c r="P1136" s="25"/>
      <c r="Q1136" s="25"/>
      <c r="R1136" s="25"/>
      <c r="S1136" s="25"/>
      <c r="T1136" s="25"/>
    </row>
    <row r="1137" spans="1:20" ht="20.399999999999999" x14ac:dyDescent="0.3">
      <c r="A1137" s="142" t="s">
        <v>1984</v>
      </c>
      <c r="B1137" s="144">
        <v>2.9</v>
      </c>
      <c r="C1137" s="25"/>
      <c r="D1137" s="25"/>
      <c r="E1137" s="25"/>
      <c r="F1137" s="25"/>
      <c r="G1137" s="25"/>
      <c r="H1137" s="25"/>
      <c r="I1137" s="25">
        <v>0</v>
      </c>
      <c r="J1137" s="25">
        <v>0</v>
      </c>
      <c r="K1137" s="127"/>
      <c r="L1137" s="25"/>
      <c r="M1137" s="25"/>
      <c r="N1137" s="25"/>
      <c r="O1137" s="25"/>
      <c r="P1137" s="25"/>
      <c r="Q1137" s="25"/>
      <c r="R1137" s="25"/>
      <c r="S1137" s="25"/>
      <c r="T1137" s="25"/>
    </row>
    <row r="1138" spans="1:20" ht="20.399999999999999" x14ac:dyDescent="0.3">
      <c r="A1138" s="142" t="s">
        <v>1985</v>
      </c>
      <c r="B1138" s="144">
        <v>4.3</v>
      </c>
      <c r="C1138" s="25"/>
      <c r="D1138" s="25"/>
      <c r="E1138" s="25"/>
      <c r="F1138" s="25"/>
      <c r="G1138" s="25"/>
      <c r="H1138" s="25"/>
      <c r="I1138" s="25">
        <v>0</v>
      </c>
      <c r="J1138" s="25">
        <v>0</v>
      </c>
      <c r="K1138" s="127"/>
      <c r="L1138" s="25"/>
      <c r="M1138" s="25"/>
      <c r="N1138" s="25"/>
      <c r="O1138" s="25"/>
      <c r="P1138" s="25"/>
      <c r="Q1138" s="25"/>
      <c r="R1138" s="25"/>
      <c r="S1138" s="25"/>
      <c r="T1138" s="25"/>
    </row>
    <row r="1139" spans="1:20" ht="20.399999999999999" x14ac:dyDescent="0.3">
      <c r="A1139" s="142" t="s">
        <v>2362</v>
      </c>
      <c r="B1139" s="144">
        <v>4.0999999999999996</v>
      </c>
      <c r="C1139" s="25"/>
      <c r="D1139" s="25"/>
      <c r="E1139" s="25"/>
      <c r="F1139" s="25"/>
      <c r="G1139" s="25"/>
      <c r="H1139" s="25"/>
      <c r="I1139" s="25">
        <v>0</v>
      </c>
      <c r="J1139" s="25">
        <v>0</v>
      </c>
      <c r="K1139" s="127"/>
      <c r="L1139" s="25"/>
      <c r="M1139" s="25"/>
      <c r="N1139" s="25"/>
      <c r="O1139" s="25"/>
      <c r="P1139" s="25"/>
      <c r="Q1139" s="25"/>
      <c r="R1139" s="25"/>
      <c r="S1139" s="25"/>
      <c r="T1139" s="25"/>
    </row>
    <row r="1140" spans="1:20" ht="20.399999999999999" x14ac:dyDescent="0.3">
      <c r="A1140" s="142" t="s">
        <v>1307</v>
      </c>
      <c r="B1140" s="144">
        <v>4.9000000000000004</v>
      </c>
      <c r="C1140" s="25"/>
      <c r="D1140" s="25"/>
      <c r="E1140" s="25"/>
      <c r="F1140" s="25"/>
      <c r="G1140" s="25"/>
      <c r="H1140" s="25"/>
      <c r="I1140" s="25">
        <v>0</v>
      </c>
      <c r="J1140" s="25">
        <v>0</v>
      </c>
      <c r="K1140" s="127"/>
      <c r="L1140" s="25"/>
      <c r="M1140" s="25"/>
      <c r="N1140" s="25"/>
      <c r="O1140" s="25"/>
      <c r="P1140" s="25"/>
      <c r="Q1140" s="25"/>
      <c r="R1140" s="25"/>
      <c r="S1140" s="25"/>
      <c r="T1140" s="25"/>
    </row>
    <row r="1141" spans="1:20" ht="20.399999999999999" x14ac:dyDescent="0.3">
      <c r="A1141" s="142" t="s">
        <v>2254</v>
      </c>
      <c r="B1141" s="144">
        <v>2.7</v>
      </c>
      <c r="C1141" s="25"/>
      <c r="D1141" s="25"/>
      <c r="E1141" s="25"/>
      <c r="F1141" s="25"/>
      <c r="G1141" s="25"/>
      <c r="H1141" s="25"/>
      <c r="I1141" s="25">
        <v>0</v>
      </c>
      <c r="J1141" s="25">
        <v>0</v>
      </c>
      <c r="K1141" s="127"/>
      <c r="L1141" s="25"/>
      <c r="M1141" s="25"/>
      <c r="N1141" s="25"/>
      <c r="O1141" s="25"/>
      <c r="P1141" s="25"/>
      <c r="Q1141" s="25"/>
      <c r="R1141" s="25"/>
      <c r="S1141" s="25"/>
      <c r="T1141" s="25"/>
    </row>
    <row r="1142" spans="1:20" ht="20.399999999999999" x14ac:dyDescent="0.3">
      <c r="A1142" s="142" t="s">
        <v>2010</v>
      </c>
      <c r="B1142" s="144">
        <v>10.4</v>
      </c>
      <c r="C1142" s="25"/>
      <c r="D1142" s="25"/>
      <c r="E1142" s="25"/>
      <c r="F1142" s="25"/>
      <c r="G1142" s="25"/>
      <c r="H1142" s="25"/>
      <c r="I1142" s="25">
        <v>0</v>
      </c>
      <c r="J1142" s="25">
        <v>0</v>
      </c>
      <c r="K1142" s="127"/>
      <c r="L1142" s="25"/>
      <c r="M1142" s="25"/>
      <c r="N1142" s="25"/>
      <c r="O1142" s="25"/>
      <c r="P1142" s="25"/>
      <c r="Q1142" s="25"/>
      <c r="R1142" s="25"/>
      <c r="S1142" s="25"/>
      <c r="T1142" s="25"/>
    </row>
    <row r="1143" spans="1:20" ht="20.399999999999999" x14ac:dyDescent="0.3">
      <c r="A1143" s="142" t="s">
        <v>909</v>
      </c>
      <c r="B1143" s="144">
        <v>4.9000000000000004</v>
      </c>
      <c r="C1143" s="25"/>
      <c r="D1143" s="25"/>
      <c r="E1143" s="25"/>
      <c r="F1143" s="25"/>
      <c r="G1143" s="25"/>
      <c r="H1143" s="25"/>
      <c r="I1143" s="25">
        <v>0</v>
      </c>
      <c r="J1143" s="25">
        <v>0</v>
      </c>
      <c r="K1143" s="127"/>
      <c r="L1143" s="25"/>
      <c r="M1143" s="25"/>
      <c r="N1143" s="25"/>
      <c r="O1143" s="25"/>
      <c r="P1143" s="25"/>
      <c r="Q1143" s="25"/>
      <c r="R1143" s="25"/>
      <c r="S1143" s="25"/>
      <c r="T1143" s="25"/>
    </row>
    <row r="1144" spans="1:20" ht="20.399999999999999" x14ac:dyDescent="0.3">
      <c r="A1144" s="142" t="s">
        <v>715</v>
      </c>
      <c r="B1144" s="144">
        <v>4.5</v>
      </c>
      <c r="C1144" s="25"/>
      <c r="D1144" s="25"/>
      <c r="E1144" s="25"/>
      <c r="F1144" s="25"/>
      <c r="G1144" s="25"/>
      <c r="H1144" s="25"/>
      <c r="I1144" s="25">
        <v>0</v>
      </c>
      <c r="J1144" s="25">
        <v>0</v>
      </c>
      <c r="K1144" s="127"/>
      <c r="L1144" s="25"/>
      <c r="M1144" s="25"/>
      <c r="N1144" s="25"/>
      <c r="O1144" s="25"/>
      <c r="P1144" s="25"/>
      <c r="Q1144" s="25"/>
      <c r="R1144" s="25"/>
      <c r="S1144" s="25"/>
      <c r="T1144" s="25"/>
    </row>
    <row r="1145" spans="1:20" ht="20.399999999999999" x14ac:dyDescent="0.3">
      <c r="A1145" s="142" t="s">
        <v>1540</v>
      </c>
      <c r="B1145" s="144">
        <v>3.8</v>
      </c>
      <c r="C1145" s="25"/>
      <c r="D1145" s="25"/>
      <c r="E1145" s="25"/>
      <c r="F1145" s="25"/>
      <c r="G1145" s="25"/>
      <c r="H1145" s="25"/>
      <c r="I1145" s="25">
        <v>0</v>
      </c>
      <c r="J1145" s="25">
        <v>0</v>
      </c>
      <c r="K1145" s="127"/>
      <c r="L1145" s="25"/>
      <c r="M1145" s="25"/>
      <c r="N1145" s="25"/>
      <c r="O1145" s="25"/>
      <c r="P1145" s="25"/>
      <c r="Q1145" s="25"/>
      <c r="R1145" s="25"/>
      <c r="S1145" s="25"/>
      <c r="T1145" s="25"/>
    </row>
    <row r="1146" spans="1:20" ht="20.399999999999999" x14ac:dyDescent="0.3">
      <c r="A1146" s="142" t="s">
        <v>2061</v>
      </c>
      <c r="B1146" s="144">
        <v>3.8</v>
      </c>
      <c r="C1146" s="25"/>
      <c r="D1146" s="25"/>
      <c r="E1146" s="25"/>
      <c r="F1146" s="25"/>
      <c r="G1146" s="25"/>
      <c r="H1146" s="25"/>
      <c r="I1146" s="25">
        <v>0</v>
      </c>
      <c r="J1146" s="25">
        <v>0</v>
      </c>
      <c r="K1146" s="127"/>
      <c r="L1146" s="25"/>
      <c r="M1146" s="25"/>
      <c r="N1146" s="25"/>
      <c r="O1146" s="25"/>
      <c r="P1146" s="25"/>
      <c r="Q1146" s="25"/>
      <c r="R1146" s="25"/>
      <c r="S1146" s="25"/>
      <c r="T1146" s="25"/>
    </row>
    <row r="1147" spans="1:20" ht="20.399999999999999" x14ac:dyDescent="0.3">
      <c r="A1147" s="142" t="s">
        <v>1805</v>
      </c>
      <c r="B1147" s="144">
        <v>4.3</v>
      </c>
      <c r="C1147" s="25"/>
      <c r="D1147" s="25"/>
      <c r="E1147" s="25"/>
      <c r="F1147" s="25"/>
      <c r="G1147" s="25"/>
      <c r="H1147" s="25"/>
      <c r="I1147" s="25">
        <v>0</v>
      </c>
      <c r="J1147" s="25">
        <v>0</v>
      </c>
      <c r="K1147" s="127"/>
      <c r="L1147" s="25"/>
      <c r="M1147" s="25"/>
      <c r="N1147" s="25"/>
      <c r="O1147" s="25"/>
      <c r="P1147" s="25"/>
      <c r="Q1147" s="25"/>
      <c r="R1147" s="25"/>
      <c r="S1147" s="25"/>
      <c r="T1147" s="25"/>
    </row>
    <row r="1148" spans="1:20" ht="20.399999999999999" x14ac:dyDescent="0.3">
      <c r="A1148" s="142" t="s">
        <v>2256</v>
      </c>
      <c r="B1148" s="144">
        <v>3.8</v>
      </c>
      <c r="C1148" s="25"/>
      <c r="D1148" s="25"/>
      <c r="E1148" s="25"/>
      <c r="F1148" s="25"/>
      <c r="G1148" s="25"/>
      <c r="H1148" s="25"/>
      <c r="I1148" s="25">
        <v>0</v>
      </c>
      <c r="J1148" s="25">
        <v>0</v>
      </c>
      <c r="K1148" s="127"/>
      <c r="L1148" s="25"/>
      <c r="M1148" s="25"/>
      <c r="N1148" s="25"/>
      <c r="O1148" s="25"/>
      <c r="P1148" s="25"/>
      <c r="Q1148" s="25"/>
      <c r="R1148" s="25"/>
      <c r="S1148" s="25"/>
      <c r="T1148" s="25"/>
    </row>
    <row r="1149" spans="1:20" ht="20.399999999999999" x14ac:dyDescent="0.3">
      <c r="A1149" s="142" t="s">
        <v>2276</v>
      </c>
      <c r="B1149" s="144">
        <v>5.8</v>
      </c>
      <c r="C1149" s="25"/>
      <c r="D1149" s="25"/>
      <c r="E1149" s="25"/>
      <c r="F1149" s="25"/>
      <c r="G1149" s="25"/>
      <c r="H1149" s="25"/>
      <c r="I1149" s="25">
        <v>0</v>
      </c>
      <c r="J1149" s="25">
        <v>0</v>
      </c>
      <c r="K1149" s="127"/>
      <c r="L1149" s="25"/>
      <c r="M1149" s="25"/>
      <c r="N1149" s="25"/>
      <c r="O1149" s="25"/>
      <c r="P1149" s="25"/>
      <c r="Q1149" s="25"/>
      <c r="R1149" s="25"/>
      <c r="S1149" s="25"/>
      <c r="T1149" s="25"/>
    </row>
    <row r="1150" spans="1:20" ht="20.399999999999999" x14ac:dyDescent="0.3">
      <c r="A1150" s="142" t="s">
        <v>2087</v>
      </c>
      <c r="B1150" s="144">
        <v>4.8</v>
      </c>
      <c r="C1150" s="25"/>
      <c r="D1150" s="25"/>
      <c r="E1150" s="25"/>
      <c r="F1150" s="25"/>
      <c r="G1150" s="25"/>
      <c r="H1150" s="25"/>
      <c r="I1150" s="25">
        <v>0</v>
      </c>
      <c r="J1150" s="25">
        <v>0</v>
      </c>
      <c r="K1150" s="127"/>
      <c r="L1150" s="25"/>
      <c r="M1150" s="25"/>
      <c r="N1150" s="25"/>
      <c r="O1150" s="25"/>
      <c r="P1150" s="25"/>
      <c r="Q1150" s="25"/>
      <c r="R1150" s="25"/>
      <c r="S1150" s="25"/>
      <c r="T1150" s="25"/>
    </row>
    <row r="1151" spans="1:20" ht="20.399999999999999" x14ac:dyDescent="0.3">
      <c r="A1151" s="142" t="s">
        <v>1987</v>
      </c>
      <c r="B1151" s="144">
        <v>4.4000000000000004</v>
      </c>
      <c r="C1151" s="25"/>
      <c r="D1151" s="25"/>
      <c r="E1151" s="25"/>
      <c r="F1151" s="25"/>
      <c r="G1151" s="25"/>
      <c r="H1151" s="25"/>
      <c r="I1151" s="25">
        <v>0</v>
      </c>
      <c r="J1151" s="25">
        <v>0</v>
      </c>
      <c r="K1151" s="127"/>
      <c r="L1151" s="25"/>
      <c r="M1151" s="25"/>
      <c r="N1151" s="25"/>
      <c r="O1151" s="25"/>
      <c r="P1151" s="25"/>
      <c r="Q1151" s="25"/>
      <c r="R1151" s="25"/>
      <c r="S1151" s="25"/>
      <c r="T1151" s="25"/>
    </row>
    <row r="1152" spans="1:20" ht="20.399999999999999" x14ac:dyDescent="0.3">
      <c r="A1152" s="142" t="s">
        <v>2133</v>
      </c>
      <c r="B1152" s="144">
        <v>3.8</v>
      </c>
      <c r="C1152" s="25"/>
      <c r="D1152" s="25"/>
      <c r="E1152" s="25"/>
      <c r="F1152" s="25"/>
      <c r="G1152" s="25"/>
      <c r="H1152" s="25"/>
      <c r="I1152" s="25">
        <v>0</v>
      </c>
      <c r="J1152" s="25">
        <v>0</v>
      </c>
      <c r="K1152" s="127"/>
      <c r="L1152" s="25"/>
      <c r="M1152" s="25"/>
      <c r="N1152" s="25"/>
      <c r="O1152" s="25"/>
      <c r="P1152" s="25"/>
      <c r="Q1152" s="25"/>
      <c r="R1152" s="25"/>
      <c r="S1152" s="25"/>
      <c r="T1152" s="25"/>
    </row>
    <row r="1153" spans="1:20" ht="20.399999999999999" x14ac:dyDescent="0.3">
      <c r="A1153" s="142" t="s">
        <v>2366</v>
      </c>
      <c r="B1153" s="144">
        <v>7.8</v>
      </c>
      <c r="C1153" s="25"/>
      <c r="D1153" s="25"/>
      <c r="E1153" s="25"/>
      <c r="F1153" s="25"/>
      <c r="G1153" s="25"/>
      <c r="H1153" s="25"/>
      <c r="I1153" s="25">
        <v>0</v>
      </c>
      <c r="J1153" s="25">
        <v>0</v>
      </c>
      <c r="K1153" s="127"/>
      <c r="L1153" s="25"/>
      <c r="M1153" s="25"/>
      <c r="N1153" s="25"/>
      <c r="O1153" s="25"/>
      <c r="P1153" s="25"/>
      <c r="Q1153" s="25"/>
      <c r="R1153" s="25"/>
      <c r="S1153" s="25"/>
      <c r="T1153" s="25"/>
    </row>
    <row r="1154" spans="1:20" ht="20.399999999999999" x14ac:dyDescent="0.3">
      <c r="A1154" s="142" t="s">
        <v>2368</v>
      </c>
      <c r="B1154" s="144">
        <v>4.7</v>
      </c>
      <c r="C1154" s="25"/>
      <c r="D1154" s="25"/>
      <c r="E1154" s="25"/>
      <c r="F1154" s="25"/>
      <c r="G1154" s="25"/>
      <c r="H1154" s="25"/>
      <c r="I1154" s="25">
        <v>0</v>
      </c>
      <c r="J1154" s="25">
        <v>0</v>
      </c>
      <c r="K1154" s="127"/>
      <c r="L1154" s="25"/>
      <c r="M1154" s="25"/>
      <c r="N1154" s="25"/>
      <c r="O1154" s="25"/>
      <c r="P1154" s="25"/>
      <c r="Q1154" s="25"/>
      <c r="R1154" s="25"/>
      <c r="S1154" s="25"/>
      <c r="T1154" s="25"/>
    </row>
    <row r="1155" spans="1:20" ht="20.399999999999999" x14ac:dyDescent="0.3">
      <c r="A1155" s="142" t="s">
        <v>1913</v>
      </c>
      <c r="B1155" s="144">
        <v>4.0999999999999996</v>
      </c>
      <c r="C1155" s="25"/>
      <c r="D1155" s="25"/>
      <c r="E1155" s="25"/>
      <c r="F1155" s="25"/>
      <c r="G1155" s="25"/>
      <c r="H1155" s="25"/>
      <c r="I1155" s="25">
        <v>0</v>
      </c>
      <c r="J1155" s="25">
        <v>0</v>
      </c>
      <c r="K1155" s="127"/>
      <c r="L1155" s="25"/>
      <c r="M1155" s="25"/>
      <c r="N1155" s="25"/>
      <c r="O1155" s="25"/>
      <c r="P1155" s="25"/>
      <c r="Q1155" s="25"/>
      <c r="R1155" s="25"/>
      <c r="S1155" s="25"/>
      <c r="T1155" s="25"/>
    </row>
    <row r="1156" spans="1:20" ht="20.399999999999999" x14ac:dyDescent="0.3">
      <c r="A1156" s="142" t="s">
        <v>936</v>
      </c>
      <c r="B1156" s="144">
        <v>3.3</v>
      </c>
      <c r="C1156" s="25"/>
      <c r="D1156" s="25"/>
      <c r="E1156" s="25"/>
      <c r="F1156" s="25"/>
      <c r="G1156" s="25"/>
      <c r="H1156" s="25"/>
      <c r="I1156" s="25">
        <v>0</v>
      </c>
      <c r="J1156" s="25">
        <v>0</v>
      </c>
      <c r="K1156" s="127"/>
      <c r="L1156" s="25"/>
      <c r="M1156" s="25"/>
      <c r="N1156" s="25"/>
      <c r="O1156" s="25"/>
      <c r="P1156" s="25"/>
      <c r="Q1156" s="25"/>
      <c r="R1156" s="25"/>
      <c r="S1156" s="25"/>
      <c r="T1156" s="25"/>
    </row>
    <row r="1157" spans="1:20" ht="20.399999999999999" x14ac:dyDescent="0.3">
      <c r="A1157" s="142" t="s">
        <v>2164</v>
      </c>
      <c r="B1157" s="144">
        <v>4</v>
      </c>
      <c r="C1157" s="25"/>
      <c r="D1157" s="25"/>
      <c r="E1157" s="25"/>
      <c r="F1157" s="25"/>
      <c r="G1157" s="25"/>
      <c r="H1157" s="25"/>
      <c r="I1157" s="25">
        <v>0</v>
      </c>
      <c r="J1157" s="25">
        <v>0</v>
      </c>
      <c r="K1157" s="127"/>
      <c r="L1157" s="25"/>
      <c r="M1157" s="25"/>
      <c r="N1157" s="25"/>
      <c r="O1157" s="25"/>
      <c r="P1157" s="25"/>
      <c r="Q1157" s="25"/>
      <c r="R1157" s="25"/>
      <c r="S1157" s="25"/>
      <c r="T1157" s="25"/>
    </row>
    <row r="1158" spans="1:20" ht="20.399999999999999" x14ac:dyDescent="0.3">
      <c r="A1158" s="142" t="s">
        <v>2028</v>
      </c>
      <c r="B1158" s="144">
        <v>5.6</v>
      </c>
      <c r="C1158" s="25"/>
      <c r="D1158" s="25"/>
      <c r="E1158" s="25"/>
      <c r="F1158" s="25"/>
      <c r="G1158" s="25"/>
      <c r="H1158" s="25"/>
      <c r="I1158" s="25">
        <v>0</v>
      </c>
      <c r="J1158" s="25">
        <v>0</v>
      </c>
      <c r="K1158" s="127"/>
      <c r="L1158" s="25"/>
      <c r="M1158" s="25"/>
      <c r="N1158" s="25"/>
      <c r="O1158" s="25"/>
      <c r="P1158" s="25"/>
      <c r="Q1158" s="25"/>
      <c r="R1158" s="25"/>
      <c r="S1158" s="25"/>
      <c r="T1158" s="25"/>
    </row>
    <row r="1159" spans="1:20" ht="20.399999999999999" x14ac:dyDescent="0.3">
      <c r="A1159" s="142" t="s">
        <v>1999</v>
      </c>
      <c r="B1159" s="144">
        <v>4.0999999999999996</v>
      </c>
      <c r="C1159" s="25"/>
      <c r="D1159" s="25"/>
      <c r="E1159" s="25"/>
      <c r="F1159" s="25"/>
      <c r="G1159" s="25"/>
      <c r="H1159" s="25"/>
      <c r="I1159" s="25">
        <v>0</v>
      </c>
      <c r="J1159" s="25">
        <v>0</v>
      </c>
      <c r="K1159" s="127"/>
      <c r="L1159" s="25"/>
      <c r="M1159" s="25"/>
      <c r="N1159" s="25"/>
      <c r="O1159" s="25"/>
      <c r="P1159" s="25"/>
      <c r="Q1159" s="25"/>
      <c r="R1159" s="25"/>
      <c r="S1159" s="25"/>
      <c r="T1159" s="25"/>
    </row>
    <row r="1160" spans="1:20" ht="20.399999999999999" x14ac:dyDescent="0.3">
      <c r="A1160" s="142" t="s">
        <v>714</v>
      </c>
      <c r="B1160" s="144">
        <v>5.2</v>
      </c>
      <c r="C1160" s="25"/>
      <c r="D1160" s="25"/>
      <c r="E1160" s="25"/>
      <c r="F1160" s="25"/>
      <c r="G1160" s="25"/>
      <c r="H1160" s="25"/>
      <c r="I1160" s="25">
        <v>0</v>
      </c>
      <c r="J1160" s="25">
        <v>0</v>
      </c>
      <c r="K1160" s="127"/>
      <c r="L1160" s="25"/>
      <c r="M1160" s="25"/>
      <c r="N1160" s="25"/>
      <c r="O1160" s="25"/>
      <c r="P1160" s="25"/>
      <c r="Q1160" s="25"/>
      <c r="R1160" s="25"/>
      <c r="S1160" s="25"/>
      <c r="T1160" s="25"/>
    </row>
    <row r="1161" spans="1:20" ht="20.399999999999999" x14ac:dyDescent="0.3">
      <c r="A1161" s="142" t="s">
        <v>2149</v>
      </c>
      <c r="B1161" s="144">
        <v>4.4000000000000004</v>
      </c>
      <c r="C1161" s="25"/>
      <c r="D1161" s="25"/>
      <c r="E1161" s="25"/>
      <c r="F1161" s="25"/>
      <c r="G1161" s="25"/>
      <c r="H1161" s="25"/>
      <c r="I1161" s="25">
        <v>0</v>
      </c>
      <c r="J1161" s="25">
        <v>0</v>
      </c>
      <c r="K1161" s="127"/>
      <c r="L1161" s="25"/>
      <c r="M1161" s="25"/>
      <c r="N1161" s="25"/>
      <c r="O1161" s="25"/>
      <c r="P1161" s="25"/>
      <c r="Q1161" s="25"/>
      <c r="R1161" s="25"/>
      <c r="S1161" s="25"/>
      <c r="T1161" s="25"/>
    </row>
    <row r="1162" spans="1:20" ht="20.399999999999999" x14ac:dyDescent="0.3">
      <c r="A1162" s="142" t="s">
        <v>816</v>
      </c>
      <c r="B1162" s="144">
        <v>4.2</v>
      </c>
      <c r="C1162" s="25"/>
      <c r="D1162" s="25"/>
      <c r="E1162" s="25"/>
      <c r="F1162" s="25"/>
      <c r="G1162" s="25"/>
      <c r="H1162" s="25"/>
      <c r="I1162" s="25">
        <v>0</v>
      </c>
      <c r="J1162" s="25">
        <v>0</v>
      </c>
      <c r="K1162" s="127"/>
      <c r="L1162" s="25"/>
      <c r="M1162" s="25"/>
      <c r="N1162" s="25"/>
      <c r="O1162" s="25"/>
      <c r="P1162" s="25"/>
      <c r="Q1162" s="25"/>
      <c r="R1162" s="25"/>
      <c r="S1162" s="25"/>
      <c r="T1162" s="25"/>
    </row>
    <row r="1163" spans="1:20" ht="20.399999999999999" x14ac:dyDescent="0.3">
      <c r="A1163" s="142" t="s">
        <v>2139</v>
      </c>
      <c r="B1163" s="144">
        <v>4.2</v>
      </c>
      <c r="C1163" s="25"/>
      <c r="D1163" s="25"/>
      <c r="E1163" s="25"/>
      <c r="F1163" s="25"/>
      <c r="G1163" s="25"/>
      <c r="H1163" s="25"/>
      <c r="I1163" s="25">
        <v>0</v>
      </c>
      <c r="J1163" s="25">
        <v>0</v>
      </c>
      <c r="K1163" s="127"/>
      <c r="L1163" s="25"/>
      <c r="M1163" s="25"/>
      <c r="N1163" s="25"/>
      <c r="O1163" s="25"/>
      <c r="P1163" s="25"/>
      <c r="Q1163" s="25"/>
      <c r="R1163" s="25"/>
      <c r="S1163" s="25"/>
      <c r="T1163" s="25"/>
    </row>
    <row r="1164" spans="1:20" ht="20.399999999999999" x14ac:dyDescent="0.3">
      <c r="A1164" s="142" t="s">
        <v>917</v>
      </c>
      <c r="B1164" s="144">
        <v>4.3</v>
      </c>
      <c r="C1164" s="25"/>
      <c r="D1164" s="25"/>
      <c r="E1164" s="25"/>
      <c r="F1164" s="25"/>
      <c r="G1164" s="25"/>
      <c r="H1164" s="25"/>
      <c r="I1164" s="25">
        <v>0</v>
      </c>
      <c r="J1164" s="25">
        <v>0</v>
      </c>
      <c r="K1164" s="127"/>
      <c r="L1164" s="25"/>
      <c r="M1164" s="25"/>
      <c r="N1164" s="25"/>
      <c r="O1164" s="25"/>
      <c r="P1164" s="25"/>
      <c r="Q1164" s="25"/>
      <c r="R1164" s="25"/>
      <c r="S1164" s="25"/>
      <c r="T1164" s="25"/>
    </row>
    <row r="1165" spans="1:20" ht="20.399999999999999" x14ac:dyDescent="0.3">
      <c r="A1165" s="142" t="s">
        <v>789</v>
      </c>
      <c r="B1165" s="144">
        <v>4.5999999999999996</v>
      </c>
      <c r="C1165" s="25"/>
      <c r="D1165" s="25"/>
      <c r="E1165" s="25"/>
      <c r="F1165" s="25"/>
      <c r="G1165" s="25"/>
      <c r="H1165" s="25"/>
      <c r="I1165" s="25">
        <v>0</v>
      </c>
      <c r="J1165" s="25">
        <v>0</v>
      </c>
      <c r="K1165" s="127"/>
      <c r="L1165" s="25"/>
      <c r="M1165" s="25"/>
      <c r="N1165" s="25"/>
      <c r="O1165" s="25"/>
      <c r="P1165" s="25"/>
      <c r="Q1165" s="25"/>
      <c r="R1165" s="25"/>
      <c r="S1165" s="25"/>
      <c r="T1165" s="25"/>
    </row>
    <row r="1166" spans="1:20" ht="20.399999999999999" x14ac:dyDescent="0.3">
      <c r="A1166" s="142" t="s">
        <v>2166</v>
      </c>
      <c r="B1166" s="144">
        <v>4.5</v>
      </c>
      <c r="C1166" s="25"/>
      <c r="D1166" s="25"/>
      <c r="E1166" s="25"/>
      <c r="F1166" s="25"/>
      <c r="G1166" s="25"/>
      <c r="H1166" s="25"/>
      <c r="I1166" s="25">
        <v>0</v>
      </c>
      <c r="J1166" s="25">
        <v>0</v>
      </c>
      <c r="K1166" s="127"/>
      <c r="L1166" s="25"/>
      <c r="M1166" s="25"/>
      <c r="N1166" s="25"/>
      <c r="O1166" s="25"/>
      <c r="P1166" s="25"/>
      <c r="Q1166" s="25"/>
      <c r="R1166" s="25"/>
      <c r="S1166" s="25"/>
      <c r="T1166" s="25"/>
    </row>
    <row r="1167" spans="1:20" ht="20.399999999999999" x14ac:dyDescent="0.3">
      <c r="A1167" s="142" t="s">
        <v>953</v>
      </c>
      <c r="B1167" s="144">
        <v>4.0999999999999996</v>
      </c>
      <c r="C1167" s="25"/>
      <c r="D1167" s="25"/>
      <c r="E1167" s="25"/>
      <c r="F1167" s="25"/>
      <c r="G1167" s="25"/>
      <c r="H1167" s="25"/>
      <c r="I1167" s="25">
        <v>0</v>
      </c>
      <c r="J1167" s="25">
        <v>0</v>
      </c>
      <c r="K1167" s="127"/>
      <c r="L1167" s="25"/>
      <c r="M1167" s="25"/>
      <c r="N1167" s="25"/>
      <c r="O1167" s="25"/>
      <c r="P1167" s="25"/>
      <c r="Q1167" s="25"/>
      <c r="R1167" s="25"/>
      <c r="S1167" s="25"/>
      <c r="T1167" s="25"/>
    </row>
    <row r="1168" spans="1:20" ht="20.399999999999999" x14ac:dyDescent="0.3">
      <c r="A1168" s="142" t="s">
        <v>2150</v>
      </c>
      <c r="B1168" s="144">
        <v>5.0999999999999996</v>
      </c>
      <c r="C1168" s="25"/>
      <c r="D1168" s="25"/>
      <c r="E1168" s="25"/>
      <c r="F1168" s="25"/>
      <c r="G1168" s="25"/>
      <c r="H1168" s="25"/>
      <c r="I1168" s="25">
        <v>0</v>
      </c>
      <c r="J1168" s="25">
        <v>0</v>
      </c>
      <c r="K1168" s="127"/>
      <c r="L1168" s="25"/>
      <c r="M1168" s="25"/>
      <c r="N1168" s="25"/>
      <c r="O1168" s="25"/>
      <c r="P1168" s="25"/>
      <c r="Q1168" s="25"/>
      <c r="R1168" s="25"/>
      <c r="S1168" s="25"/>
      <c r="T1168" s="25"/>
    </row>
    <row r="1169" spans="1:20" ht="20.399999999999999" x14ac:dyDescent="0.3">
      <c r="A1169" s="142" t="s">
        <v>772</v>
      </c>
      <c r="B1169" s="144">
        <v>6.1</v>
      </c>
      <c r="C1169" s="25"/>
      <c r="D1169" s="25"/>
      <c r="E1169" s="25"/>
      <c r="F1169" s="25"/>
      <c r="G1169" s="25"/>
      <c r="H1169" s="25"/>
      <c r="I1169" s="25">
        <v>0</v>
      </c>
      <c r="J1169" s="25">
        <v>0</v>
      </c>
      <c r="K1169" s="127"/>
      <c r="L1169" s="25"/>
      <c r="M1169" s="25"/>
      <c r="N1169" s="25"/>
      <c r="O1169" s="25"/>
      <c r="P1169" s="25"/>
      <c r="Q1169" s="25"/>
      <c r="R1169" s="25"/>
      <c r="S1169" s="25"/>
      <c r="T1169" s="25"/>
    </row>
    <row r="1170" spans="1:20" ht="20.399999999999999" x14ac:dyDescent="0.3">
      <c r="A1170" s="142" t="s">
        <v>955</v>
      </c>
      <c r="B1170" s="144">
        <v>5</v>
      </c>
      <c r="C1170" s="25"/>
      <c r="D1170" s="25"/>
      <c r="E1170" s="25"/>
      <c r="F1170" s="25"/>
      <c r="G1170" s="25"/>
      <c r="H1170" s="25"/>
      <c r="I1170" s="25">
        <v>0</v>
      </c>
      <c r="J1170" s="25">
        <v>0</v>
      </c>
      <c r="K1170" s="127"/>
      <c r="L1170" s="25"/>
      <c r="M1170" s="25"/>
      <c r="N1170" s="25"/>
      <c r="O1170" s="25"/>
      <c r="P1170" s="25"/>
      <c r="Q1170" s="25"/>
      <c r="R1170" s="25"/>
      <c r="S1170" s="25"/>
      <c r="T1170" s="25"/>
    </row>
    <row r="1171" spans="1:20" ht="20.399999999999999" x14ac:dyDescent="0.3">
      <c r="A1171" s="142" t="s">
        <v>1528</v>
      </c>
      <c r="B1171" s="144">
        <v>4.2</v>
      </c>
      <c r="C1171" s="25"/>
      <c r="D1171" s="25"/>
      <c r="E1171" s="25"/>
      <c r="F1171" s="25"/>
      <c r="G1171" s="25"/>
      <c r="H1171" s="25"/>
      <c r="I1171" s="25">
        <v>0</v>
      </c>
      <c r="J1171" s="25">
        <v>0</v>
      </c>
      <c r="K1171" s="127"/>
      <c r="L1171" s="25"/>
      <c r="M1171" s="25"/>
      <c r="N1171" s="25"/>
      <c r="O1171" s="25"/>
      <c r="P1171" s="25"/>
      <c r="Q1171" s="25"/>
      <c r="R1171" s="25"/>
      <c r="S1171" s="25"/>
      <c r="T1171" s="25"/>
    </row>
    <row r="1172" spans="1:20" ht="20.399999999999999" x14ac:dyDescent="0.3">
      <c r="A1172" s="142" t="s">
        <v>1424</v>
      </c>
      <c r="B1172" s="144">
        <v>4.7</v>
      </c>
      <c r="C1172" s="25"/>
      <c r="D1172" s="25"/>
      <c r="E1172" s="25"/>
      <c r="F1172" s="25"/>
      <c r="G1172" s="25"/>
      <c r="H1172" s="25"/>
      <c r="I1172" s="25">
        <v>0</v>
      </c>
      <c r="J1172" s="25">
        <v>0</v>
      </c>
      <c r="K1172" s="127"/>
      <c r="L1172" s="25"/>
      <c r="M1172" s="25"/>
      <c r="N1172" s="25"/>
      <c r="O1172" s="25"/>
      <c r="P1172" s="25"/>
      <c r="Q1172" s="25"/>
      <c r="R1172" s="25"/>
      <c r="S1172" s="25"/>
      <c r="T1172" s="25"/>
    </row>
    <row r="1173" spans="1:20" ht="20.399999999999999" x14ac:dyDescent="0.3">
      <c r="A1173" s="142" t="s">
        <v>2352</v>
      </c>
      <c r="B1173" s="144">
        <v>4.5999999999999996</v>
      </c>
      <c r="C1173" s="25"/>
      <c r="D1173" s="25"/>
      <c r="E1173" s="25"/>
      <c r="F1173" s="25"/>
      <c r="G1173" s="25"/>
      <c r="H1173" s="25"/>
      <c r="I1173" s="25">
        <v>0</v>
      </c>
      <c r="J1173" s="25">
        <v>0</v>
      </c>
      <c r="K1173" s="127"/>
      <c r="L1173" s="25"/>
      <c r="M1173" s="25"/>
      <c r="N1173" s="25"/>
      <c r="O1173" s="25"/>
      <c r="P1173" s="25"/>
      <c r="Q1173" s="25"/>
      <c r="R1173" s="25"/>
      <c r="S1173" s="25"/>
      <c r="T1173" s="25"/>
    </row>
    <row r="1174" spans="1:20" ht="20.399999999999999" x14ac:dyDescent="0.3">
      <c r="A1174" s="142" t="s">
        <v>1532</v>
      </c>
      <c r="B1174" s="144">
        <v>3.8</v>
      </c>
      <c r="C1174" s="25"/>
      <c r="D1174" s="25"/>
      <c r="E1174" s="25"/>
      <c r="F1174" s="25"/>
      <c r="G1174" s="25"/>
      <c r="H1174" s="25"/>
      <c r="I1174" s="25">
        <v>0</v>
      </c>
      <c r="J1174" s="25">
        <v>0</v>
      </c>
      <c r="K1174" s="127"/>
      <c r="L1174" s="25"/>
      <c r="M1174" s="25"/>
      <c r="N1174" s="25"/>
      <c r="O1174" s="25"/>
      <c r="P1174" s="25"/>
      <c r="Q1174" s="25"/>
      <c r="R1174" s="25"/>
      <c r="S1174" s="25"/>
      <c r="T1174" s="25"/>
    </row>
    <row r="1175" spans="1:20" ht="20.399999999999999" x14ac:dyDescent="0.3">
      <c r="A1175" s="142" t="s">
        <v>2412</v>
      </c>
      <c r="B1175" s="144">
        <v>6.2</v>
      </c>
      <c r="C1175" s="25"/>
      <c r="D1175" s="25"/>
      <c r="E1175" s="25"/>
      <c r="F1175" s="25"/>
      <c r="G1175" s="25"/>
      <c r="H1175" s="25"/>
      <c r="I1175" s="25">
        <v>0</v>
      </c>
      <c r="J1175" s="25">
        <v>0</v>
      </c>
      <c r="K1175" s="127"/>
      <c r="L1175" s="25"/>
      <c r="M1175" s="25"/>
      <c r="N1175" s="25"/>
      <c r="O1175" s="25"/>
      <c r="P1175" s="25"/>
      <c r="Q1175" s="25"/>
      <c r="R1175" s="25"/>
      <c r="S1175" s="25"/>
      <c r="T1175" s="25"/>
    </row>
    <row r="1176" spans="1:20" ht="20.399999999999999" x14ac:dyDescent="0.3">
      <c r="A1176" s="142" t="s">
        <v>2001</v>
      </c>
      <c r="B1176" s="144">
        <v>6</v>
      </c>
      <c r="C1176" s="25"/>
      <c r="D1176" s="25"/>
      <c r="E1176" s="25"/>
      <c r="F1176" s="25"/>
      <c r="G1176" s="25"/>
      <c r="H1176" s="25"/>
      <c r="I1176" s="25">
        <v>0</v>
      </c>
      <c r="J1176" s="25">
        <v>0</v>
      </c>
      <c r="K1176" s="127"/>
      <c r="L1176" s="25"/>
      <c r="M1176" s="25"/>
      <c r="N1176" s="25"/>
      <c r="O1176" s="25"/>
      <c r="P1176" s="25"/>
      <c r="Q1176" s="25"/>
      <c r="R1176" s="25"/>
      <c r="S1176" s="25"/>
      <c r="T1176" s="25"/>
    </row>
    <row r="1177" spans="1:20" ht="20.399999999999999" x14ac:dyDescent="0.3">
      <c r="A1177" s="142" t="s">
        <v>860</v>
      </c>
      <c r="B1177" s="144">
        <v>6.3</v>
      </c>
      <c r="C1177" s="25"/>
      <c r="D1177" s="25"/>
      <c r="E1177" s="25"/>
      <c r="F1177" s="25"/>
      <c r="G1177" s="25"/>
      <c r="H1177" s="25"/>
      <c r="I1177" s="25">
        <v>0</v>
      </c>
      <c r="J1177" s="25">
        <v>0</v>
      </c>
      <c r="K1177" s="127"/>
      <c r="L1177" s="25"/>
      <c r="M1177" s="25"/>
      <c r="N1177" s="25"/>
      <c r="O1177" s="25"/>
      <c r="P1177" s="25"/>
      <c r="Q1177" s="25"/>
      <c r="R1177" s="25"/>
      <c r="S1177" s="25"/>
      <c r="T1177" s="25"/>
    </row>
    <row r="1178" spans="1:20" ht="20.399999999999999" x14ac:dyDescent="0.3">
      <c r="A1178" s="142" t="s">
        <v>1780</v>
      </c>
      <c r="B1178" s="144">
        <v>4.8</v>
      </c>
      <c r="C1178" s="25"/>
      <c r="D1178" s="25"/>
      <c r="E1178" s="25"/>
      <c r="F1178" s="25"/>
      <c r="G1178" s="25"/>
      <c r="H1178" s="25"/>
      <c r="I1178" s="25">
        <v>0</v>
      </c>
      <c r="J1178" s="25">
        <v>0</v>
      </c>
      <c r="K1178" s="127"/>
      <c r="L1178" s="25"/>
      <c r="M1178" s="25"/>
      <c r="N1178" s="25"/>
      <c r="O1178" s="25"/>
      <c r="P1178" s="25"/>
      <c r="Q1178" s="25"/>
      <c r="R1178" s="25"/>
      <c r="S1178" s="25"/>
      <c r="T1178" s="25"/>
    </row>
    <row r="1179" spans="1:20" ht="20.399999999999999" x14ac:dyDescent="0.3">
      <c r="A1179" s="142" t="s">
        <v>2278</v>
      </c>
      <c r="B1179" s="144">
        <v>4.3</v>
      </c>
      <c r="C1179" s="25"/>
      <c r="D1179" s="25"/>
      <c r="E1179" s="25"/>
      <c r="F1179" s="25"/>
      <c r="G1179" s="25"/>
      <c r="H1179" s="25"/>
      <c r="I1179" s="25">
        <v>0</v>
      </c>
      <c r="J1179" s="25">
        <v>0</v>
      </c>
      <c r="K1179" s="127"/>
      <c r="L1179" s="25"/>
      <c r="M1179" s="25"/>
      <c r="N1179" s="25"/>
      <c r="O1179" s="25"/>
      <c r="P1179" s="25"/>
      <c r="Q1179" s="25"/>
      <c r="R1179" s="25"/>
      <c r="S1179" s="25"/>
      <c r="T1179" s="25"/>
    </row>
    <row r="1180" spans="1:20" ht="20.399999999999999" x14ac:dyDescent="0.3">
      <c r="A1180" s="142" t="s">
        <v>2015</v>
      </c>
      <c r="B1180" s="144">
        <v>3.6</v>
      </c>
      <c r="C1180" s="25"/>
      <c r="D1180" s="25"/>
      <c r="E1180" s="25"/>
      <c r="F1180" s="25"/>
      <c r="G1180" s="25"/>
      <c r="H1180" s="25"/>
      <c r="I1180" s="25">
        <v>0</v>
      </c>
      <c r="J1180" s="25">
        <v>0</v>
      </c>
      <c r="K1180" s="127"/>
      <c r="L1180" s="25"/>
      <c r="M1180" s="25"/>
      <c r="N1180" s="25"/>
      <c r="O1180" s="25"/>
      <c r="P1180" s="25"/>
      <c r="Q1180" s="25"/>
      <c r="R1180" s="25"/>
      <c r="S1180" s="25"/>
      <c r="T1180" s="25"/>
    </row>
    <row r="1181" spans="1:20" ht="20.399999999999999" x14ac:dyDescent="0.3">
      <c r="A1181" s="142" t="s">
        <v>1426</v>
      </c>
      <c r="B1181" s="144">
        <v>4.3</v>
      </c>
      <c r="C1181" s="25"/>
      <c r="D1181" s="25"/>
      <c r="E1181" s="25"/>
      <c r="F1181" s="25"/>
      <c r="G1181" s="25"/>
      <c r="H1181" s="25"/>
      <c r="I1181" s="25">
        <v>0</v>
      </c>
      <c r="J1181" s="25">
        <v>0</v>
      </c>
      <c r="K1181" s="127"/>
      <c r="L1181" s="25"/>
      <c r="M1181" s="25"/>
      <c r="N1181" s="25"/>
      <c r="O1181" s="25"/>
      <c r="P1181" s="25"/>
      <c r="Q1181" s="25"/>
      <c r="R1181" s="25"/>
      <c r="S1181" s="25"/>
      <c r="T1181" s="25"/>
    </row>
    <row r="1182" spans="1:20" ht="20.399999999999999" x14ac:dyDescent="0.3">
      <c r="A1182" s="142" t="s">
        <v>1916</v>
      </c>
      <c r="B1182" s="144">
        <v>4.5999999999999996</v>
      </c>
      <c r="C1182" s="25"/>
      <c r="D1182" s="25"/>
      <c r="E1182" s="25"/>
      <c r="F1182" s="25"/>
      <c r="G1182" s="25"/>
      <c r="H1182" s="25"/>
      <c r="I1182" s="25">
        <v>0</v>
      </c>
      <c r="J1182" s="25">
        <v>0</v>
      </c>
      <c r="K1182" s="127"/>
      <c r="L1182" s="25"/>
      <c r="M1182" s="25"/>
      <c r="N1182" s="25"/>
      <c r="O1182" s="25"/>
      <c r="P1182" s="25"/>
      <c r="Q1182" s="25"/>
      <c r="R1182" s="25"/>
      <c r="S1182" s="25"/>
      <c r="T1182" s="25"/>
    </row>
    <row r="1183" spans="1:20" ht="20.399999999999999" x14ac:dyDescent="0.3">
      <c r="A1183" s="142" t="s">
        <v>822</v>
      </c>
      <c r="B1183" s="144">
        <v>3.7</v>
      </c>
      <c r="C1183" s="25"/>
      <c r="D1183" s="25"/>
      <c r="E1183" s="25"/>
      <c r="F1183" s="25"/>
      <c r="G1183" s="25"/>
      <c r="H1183" s="25"/>
      <c r="I1183" s="25">
        <v>0</v>
      </c>
      <c r="J1183" s="25">
        <v>0</v>
      </c>
      <c r="K1183" s="127"/>
      <c r="L1183" s="25"/>
      <c r="M1183" s="25"/>
      <c r="N1183" s="25"/>
      <c r="O1183" s="25"/>
      <c r="P1183" s="25"/>
      <c r="Q1183" s="25"/>
      <c r="R1183" s="25"/>
      <c r="S1183" s="25"/>
      <c r="T1183" s="25"/>
    </row>
    <row r="1184" spans="1:20" ht="20.399999999999999" x14ac:dyDescent="0.3">
      <c r="A1184" s="142" t="s">
        <v>730</v>
      </c>
      <c r="B1184" s="144">
        <v>3.8</v>
      </c>
      <c r="C1184" s="25"/>
      <c r="D1184" s="25"/>
      <c r="E1184" s="25"/>
      <c r="F1184" s="25"/>
      <c r="G1184" s="25"/>
      <c r="H1184" s="25"/>
      <c r="I1184" s="25">
        <v>0</v>
      </c>
      <c r="J1184" s="25">
        <v>0</v>
      </c>
      <c r="K1184" s="127"/>
      <c r="L1184" s="25"/>
      <c r="M1184" s="25"/>
      <c r="N1184" s="25"/>
      <c r="O1184" s="25"/>
      <c r="P1184" s="25"/>
      <c r="Q1184" s="25"/>
      <c r="R1184" s="25"/>
      <c r="S1184" s="25"/>
      <c r="T1184" s="25"/>
    </row>
    <row r="1185" spans="1:20" ht="20.399999999999999" x14ac:dyDescent="0.3">
      <c r="A1185" s="142" t="s">
        <v>1362</v>
      </c>
      <c r="B1185" s="144">
        <v>4.5999999999999996</v>
      </c>
      <c r="C1185" s="25"/>
      <c r="D1185" s="25"/>
      <c r="E1185" s="25"/>
      <c r="F1185" s="25"/>
      <c r="G1185" s="25"/>
      <c r="H1185" s="25"/>
      <c r="I1185" s="25">
        <v>0</v>
      </c>
      <c r="J1185" s="25">
        <v>0</v>
      </c>
      <c r="K1185" s="127"/>
      <c r="L1185" s="25"/>
      <c r="M1185" s="25"/>
      <c r="N1185" s="25"/>
      <c r="O1185" s="25"/>
      <c r="P1185" s="25"/>
      <c r="Q1185" s="25"/>
      <c r="R1185" s="25"/>
      <c r="S1185" s="25"/>
      <c r="T1185" s="25"/>
    </row>
    <row r="1186" spans="1:20" ht="20.399999999999999" x14ac:dyDescent="0.3">
      <c r="A1186" s="142" t="s">
        <v>2283</v>
      </c>
      <c r="B1186" s="144">
        <v>3.7</v>
      </c>
      <c r="C1186" s="25"/>
      <c r="D1186" s="25"/>
      <c r="E1186" s="25"/>
      <c r="F1186" s="25"/>
      <c r="G1186" s="25"/>
      <c r="H1186" s="25"/>
      <c r="I1186" s="25">
        <v>0</v>
      </c>
      <c r="J1186" s="25">
        <v>0</v>
      </c>
      <c r="K1186" s="127"/>
      <c r="L1186" s="25"/>
      <c r="M1186" s="25"/>
      <c r="N1186" s="25"/>
      <c r="O1186" s="25"/>
      <c r="P1186" s="25"/>
      <c r="Q1186" s="25"/>
      <c r="R1186" s="25"/>
      <c r="S1186" s="25"/>
      <c r="T1186" s="25"/>
    </row>
    <row r="1187" spans="1:20" ht="20.399999999999999" x14ac:dyDescent="0.3">
      <c r="A1187" s="142" t="s">
        <v>1950</v>
      </c>
      <c r="B1187" s="144">
        <v>3</v>
      </c>
      <c r="C1187" s="25"/>
      <c r="D1187" s="25"/>
      <c r="E1187" s="25"/>
      <c r="F1187" s="25"/>
      <c r="G1187" s="25"/>
      <c r="H1187" s="25"/>
      <c r="I1187" s="25">
        <v>0</v>
      </c>
      <c r="J1187" s="25">
        <v>0</v>
      </c>
      <c r="K1187" s="127"/>
      <c r="L1187" s="25"/>
      <c r="M1187" s="25"/>
      <c r="N1187" s="25"/>
      <c r="O1187" s="25"/>
      <c r="P1187" s="25"/>
      <c r="Q1187" s="25"/>
      <c r="R1187" s="25"/>
      <c r="S1187" s="25"/>
      <c r="T1187" s="25"/>
    </row>
    <row r="1188" spans="1:20" ht="20.399999999999999" x14ac:dyDescent="0.3">
      <c r="A1188" s="142" t="s">
        <v>1807</v>
      </c>
      <c r="B1188" s="144">
        <v>3.1</v>
      </c>
      <c r="C1188" s="25"/>
      <c r="D1188" s="25"/>
      <c r="E1188" s="25"/>
      <c r="F1188" s="25"/>
      <c r="G1188" s="25"/>
      <c r="H1188" s="25"/>
      <c r="I1188" s="25">
        <v>0</v>
      </c>
      <c r="J1188" s="25">
        <v>0</v>
      </c>
      <c r="K1188" s="127"/>
      <c r="L1188" s="25"/>
      <c r="M1188" s="25"/>
      <c r="N1188" s="25"/>
      <c r="O1188" s="25"/>
      <c r="P1188" s="25"/>
      <c r="Q1188" s="25"/>
      <c r="R1188" s="25"/>
      <c r="S1188" s="25"/>
      <c r="T1188" s="25"/>
    </row>
    <row r="1189" spans="1:20" ht="20.399999999999999" x14ac:dyDescent="0.3">
      <c r="A1189" s="142" t="s">
        <v>824</v>
      </c>
      <c r="B1189" s="144">
        <v>3.2</v>
      </c>
      <c r="C1189" s="25"/>
      <c r="D1189" s="25"/>
      <c r="E1189" s="25"/>
      <c r="F1189" s="25"/>
      <c r="G1189" s="25"/>
      <c r="H1189" s="25"/>
      <c r="I1189" s="25">
        <v>0</v>
      </c>
      <c r="J1189" s="25">
        <v>0</v>
      </c>
      <c r="K1189" s="127"/>
      <c r="L1189" s="25"/>
      <c r="M1189" s="25"/>
      <c r="N1189" s="25"/>
      <c r="O1189" s="25"/>
      <c r="P1189" s="25"/>
      <c r="Q1189" s="25"/>
      <c r="R1189" s="25"/>
      <c r="S1189" s="25"/>
      <c r="T1189" s="25"/>
    </row>
    <row r="1190" spans="1:20" ht="20.399999999999999" x14ac:dyDescent="0.3">
      <c r="A1190" s="142" t="s">
        <v>2322</v>
      </c>
      <c r="B1190" s="144">
        <v>3.4</v>
      </c>
      <c r="C1190" s="25"/>
      <c r="D1190" s="25"/>
      <c r="E1190" s="25"/>
      <c r="F1190" s="25"/>
      <c r="G1190" s="25"/>
      <c r="H1190" s="25"/>
      <c r="I1190" s="25">
        <v>0</v>
      </c>
      <c r="J1190" s="25">
        <v>0</v>
      </c>
      <c r="K1190" s="127"/>
      <c r="L1190" s="25"/>
      <c r="M1190" s="25"/>
      <c r="N1190" s="25"/>
      <c r="O1190" s="25"/>
      <c r="P1190" s="25"/>
      <c r="Q1190" s="25"/>
      <c r="R1190" s="25"/>
      <c r="S1190" s="25"/>
      <c r="T1190" s="25"/>
    </row>
    <row r="1191" spans="1:20" ht="20.399999999999999" x14ac:dyDescent="0.3">
      <c r="A1191" s="142" t="s">
        <v>2183</v>
      </c>
      <c r="B1191" s="144">
        <v>3.7</v>
      </c>
      <c r="C1191" s="25"/>
      <c r="D1191" s="25"/>
      <c r="E1191" s="25"/>
      <c r="F1191" s="25"/>
      <c r="G1191" s="25"/>
      <c r="H1191" s="25"/>
      <c r="I1191" s="25">
        <v>0</v>
      </c>
      <c r="J1191" s="25">
        <v>0</v>
      </c>
      <c r="K1191" s="127"/>
      <c r="L1191" s="25"/>
      <c r="M1191" s="25"/>
      <c r="N1191" s="25"/>
      <c r="O1191" s="25"/>
      <c r="P1191" s="25"/>
      <c r="Q1191" s="25"/>
      <c r="R1191" s="25"/>
      <c r="S1191" s="25"/>
      <c r="T1191" s="25"/>
    </row>
    <row r="1192" spans="1:20" ht="20.399999999999999" x14ac:dyDescent="0.3">
      <c r="A1192" s="142" t="s">
        <v>1926</v>
      </c>
      <c r="B1192" s="144">
        <v>5.7</v>
      </c>
      <c r="C1192" s="25"/>
      <c r="D1192" s="25"/>
      <c r="E1192" s="25"/>
      <c r="F1192" s="25"/>
      <c r="G1192" s="25"/>
      <c r="H1192" s="25"/>
      <c r="I1192" s="25">
        <v>0</v>
      </c>
      <c r="J1192" s="25">
        <v>0</v>
      </c>
      <c r="K1192" s="127"/>
      <c r="L1192" s="25"/>
      <c r="M1192" s="25"/>
      <c r="N1192" s="25"/>
      <c r="O1192" s="25"/>
      <c r="P1192" s="25"/>
      <c r="Q1192" s="25"/>
      <c r="R1192" s="25"/>
      <c r="S1192" s="25"/>
      <c r="T1192" s="25"/>
    </row>
    <row r="1193" spans="1:20" ht="20.399999999999999" x14ac:dyDescent="0.3">
      <c r="A1193" s="142" t="s">
        <v>2017</v>
      </c>
      <c r="B1193" s="144">
        <v>4.2</v>
      </c>
      <c r="C1193" s="25"/>
      <c r="D1193" s="25"/>
      <c r="E1193" s="25"/>
      <c r="F1193" s="25"/>
      <c r="G1193" s="25"/>
      <c r="H1193" s="25"/>
      <c r="I1193" s="25">
        <v>0</v>
      </c>
      <c r="J1193" s="25">
        <v>0</v>
      </c>
      <c r="K1193" s="127"/>
      <c r="L1193" s="25"/>
      <c r="M1193" s="25"/>
      <c r="N1193" s="25"/>
      <c r="O1193" s="25"/>
      <c r="P1193" s="25"/>
      <c r="Q1193" s="25"/>
      <c r="R1193" s="25"/>
      <c r="S1193" s="25"/>
      <c r="T1193" s="25"/>
    </row>
    <row r="1194" spans="1:20" ht="20.399999999999999" x14ac:dyDescent="0.3">
      <c r="A1194" s="142" t="s">
        <v>2417</v>
      </c>
      <c r="B1194" s="144">
        <v>4.8</v>
      </c>
      <c r="C1194" s="25"/>
      <c r="D1194" s="25"/>
      <c r="E1194" s="25"/>
      <c r="F1194" s="25"/>
      <c r="G1194" s="25"/>
      <c r="H1194" s="25"/>
      <c r="I1194" s="25">
        <v>0</v>
      </c>
      <c r="J1194" s="25">
        <v>0</v>
      </c>
      <c r="K1194" s="127"/>
      <c r="L1194" s="25"/>
      <c r="M1194" s="25"/>
      <c r="N1194" s="25"/>
      <c r="O1194" s="25"/>
      <c r="P1194" s="25"/>
      <c r="Q1194" s="25"/>
      <c r="R1194" s="25"/>
      <c r="S1194" s="25"/>
      <c r="T1194" s="25"/>
    </row>
    <row r="1195" spans="1:20" ht="20.399999999999999" x14ac:dyDescent="0.3">
      <c r="A1195" s="142" t="s">
        <v>2419</v>
      </c>
      <c r="B1195" s="144">
        <v>5.2</v>
      </c>
      <c r="C1195" s="25"/>
      <c r="D1195" s="25"/>
      <c r="E1195" s="25"/>
      <c r="F1195" s="25"/>
      <c r="G1195" s="25"/>
      <c r="H1195" s="25"/>
      <c r="I1195" s="25">
        <v>0</v>
      </c>
      <c r="J1195" s="25">
        <v>0</v>
      </c>
      <c r="K1195" s="127"/>
      <c r="L1195" s="25"/>
      <c r="M1195" s="25"/>
      <c r="N1195" s="25"/>
      <c r="O1195" s="25"/>
      <c r="P1195" s="25"/>
      <c r="Q1195" s="25"/>
      <c r="R1195" s="25"/>
      <c r="S1195" s="25"/>
      <c r="T1195" s="25"/>
    </row>
    <row r="1196" spans="1:20" ht="20.399999999999999" x14ac:dyDescent="0.3">
      <c r="A1196" s="142" t="s">
        <v>2145</v>
      </c>
      <c r="B1196" s="144">
        <v>3.6</v>
      </c>
      <c r="C1196" s="25"/>
      <c r="D1196" s="25"/>
      <c r="E1196" s="25"/>
      <c r="F1196" s="25"/>
      <c r="G1196" s="25"/>
      <c r="H1196" s="25"/>
      <c r="I1196" s="25">
        <v>0</v>
      </c>
      <c r="J1196" s="25">
        <v>0</v>
      </c>
      <c r="K1196" s="127"/>
      <c r="L1196" s="25"/>
      <c r="M1196" s="25"/>
      <c r="N1196" s="25"/>
      <c r="O1196" s="25"/>
      <c r="P1196" s="25"/>
      <c r="Q1196" s="25"/>
      <c r="R1196" s="25"/>
      <c r="S1196" s="25"/>
      <c r="T1196" s="25"/>
    </row>
    <row r="1197" spans="1:20" ht="20.399999999999999" x14ac:dyDescent="0.3">
      <c r="A1197" s="142" t="s">
        <v>1763</v>
      </c>
      <c r="B1197" s="144">
        <v>4</v>
      </c>
      <c r="C1197" s="25"/>
      <c r="D1197" s="25"/>
      <c r="E1197" s="25"/>
      <c r="F1197" s="25"/>
      <c r="G1197" s="25"/>
      <c r="H1197" s="25"/>
      <c r="I1197" s="25">
        <v>0</v>
      </c>
      <c r="J1197" s="25">
        <v>0</v>
      </c>
      <c r="K1197" s="127"/>
      <c r="L1197" s="25"/>
      <c r="M1197" s="25"/>
      <c r="N1197" s="25"/>
      <c r="O1197" s="25"/>
      <c r="P1197" s="25"/>
      <c r="Q1197" s="25"/>
      <c r="R1197" s="25"/>
      <c r="S1197" s="25"/>
      <c r="T1197" s="25"/>
    </row>
    <row r="1198" spans="1:20" ht="20.399999999999999" x14ac:dyDescent="0.3">
      <c r="A1198" s="142" t="s">
        <v>2089</v>
      </c>
      <c r="B1198" s="144">
        <v>4.0999999999999996</v>
      </c>
      <c r="C1198" s="25"/>
      <c r="D1198" s="25"/>
      <c r="E1198" s="25"/>
      <c r="F1198" s="25"/>
      <c r="G1198" s="25"/>
      <c r="H1198" s="25"/>
      <c r="I1198" s="25">
        <v>0</v>
      </c>
      <c r="J1198" s="25">
        <v>0</v>
      </c>
      <c r="K1198" s="127"/>
      <c r="L1198" s="25"/>
      <c r="M1198" s="25"/>
      <c r="N1198" s="25"/>
      <c r="O1198" s="25"/>
      <c r="P1198" s="25"/>
      <c r="Q1198" s="25"/>
      <c r="R1198" s="25"/>
      <c r="S1198" s="25"/>
      <c r="T1198" s="25"/>
    </row>
    <row r="1199" spans="1:20" ht="20.399999999999999" x14ac:dyDescent="0.3">
      <c r="A1199" s="142" t="s">
        <v>2388</v>
      </c>
      <c r="B1199" s="144">
        <v>5.3</v>
      </c>
      <c r="C1199" s="25"/>
      <c r="D1199" s="25"/>
      <c r="E1199" s="25"/>
      <c r="F1199" s="25"/>
      <c r="G1199" s="25"/>
      <c r="H1199" s="25"/>
      <c r="I1199" s="25">
        <v>0</v>
      </c>
      <c r="J1199" s="25">
        <v>0</v>
      </c>
      <c r="K1199" s="127"/>
      <c r="L1199" s="25"/>
      <c r="M1199" s="25"/>
      <c r="N1199" s="25"/>
      <c r="O1199" s="25"/>
      <c r="P1199" s="25"/>
      <c r="Q1199" s="25"/>
      <c r="R1199" s="25"/>
      <c r="S1199" s="25"/>
      <c r="T1199" s="25"/>
    </row>
    <row r="1200" spans="1:20" x14ac:dyDescent="0.3">
      <c r="A1200" s="142" t="s">
        <v>2194</v>
      </c>
      <c r="B1200" s="144">
        <v>3.7</v>
      </c>
      <c r="C1200" s="25"/>
      <c r="D1200" s="25"/>
      <c r="E1200" s="25"/>
      <c r="F1200" s="25"/>
      <c r="G1200" s="25"/>
      <c r="H1200" s="25"/>
      <c r="I1200" s="25">
        <v>0</v>
      </c>
      <c r="J1200" s="25">
        <v>0</v>
      </c>
      <c r="K1200" s="127"/>
      <c r="L1200" s="25"/>
      <c r="M1200" s="25"/>
      <c r="N1200" s="25"/>
      <c r="O1200" s="25"/>
      <c r="P1200" s="25"/>
      <c r="Q1200" s="25"/>
      <c r="R1200" s="25"/>
      <c r="S1200" s="25"/>
      <c r="T1200" s="25"/>
    </row>
    <row r="1201" spans="1:20" ht="20.399999999999999" x14ac:dyDescent="0.3">
      <c r="A1201" s="142" t="s">
        <v>2170</v>
      </c>
      <c r="B1201" s="144">
        <v>5.9</v>
      </c>
      <c r="C1201" s="25"/>
      <c r="D1201" s="25"/>
      <c r="E1201" s="25"/>
      <c r="F1201" s="25"/>
      <c r="G1201" s="25"/>
      <c r="H1201" s="25"/>
      <c r="I1201" s="25">
        <v>0</v>
      </c>
      <c r="J1201" s="25">
        <v>0</v>
      </c>
      <c r="K1201" s="127"/>
      <c r="L1201" s="25"/>
      <c r="M1201" s="25"/>
      <c r="N1201" s="25"/>
      <c r="O1201" s="25"/>
      <c r="P1201" s="25"/>
      <c r="Q1201" s="25"/>
      <c r="R1201" s="25"/>
      <c r="S1201" s="25"/>
      <c r="T1201" s="25"/>
    </row>
    <row r="1202" spans="1:20" ht="20.399999999999999" x14ac:dyDescent="0.3">
      <c r="A1202" s="142" t="s">
        <v>2072</v>
      </c>
      <c r="B1202" s="144">
        <v>5.8</v>
      </c>
      <c r="C1202" s="25"/>
      <c r="D1202" s="25"/>
      <c r="E1202" s="25"/>
      <c r="F1202" s="25"/>
      <c r="G1202" s="25"/>
      <c r="H1202" s="25"/>
      <c r="I1202" s="25">
        <v>0</v>
      </c>
      <c r="J1202" s="25">
        <v>0</v>
      </c>
      <c r="K1202" s="127"/>
      <c r="L1202" s="25"/>
      <c r="M1202" s="25"/>
      <c r="N1202" s="25"/>
      <c r="O1202" s="25"/>
      <c r="P1202" s="25"/>
      <c r="Q1202" s="25"/>
      <c r="R1202" s="25"/>
      <c r="S1202" s="25"/>
      <c r="T1202" s="25"/>
    </row>
    <row r="1203" spans="1:20" ht="20.399999999999999" x14ac:dyDescent="0.3">
      <c r="A1203" s="142" t="s">
        <v>2336</v>
      </c>
      <c r="B1203" s="144">
        <v>6.1</v>
      </c>
      <c r="C1203" s="25"/>
      <c r="D1203" s="25"/>
      <c r="E1203" s="25"/>
      <c r="F1203" s="25"/>
      <c r="G1203" s="25"/>
      <c r="H1203" s="25"/>
      <c r="I1203" s="25">
        <v>0</v>
      </c>
      <c r="J1203" s="25">
        <v>0</v>
      </c>
      <c r="K1203" s="127"/>
      <c r="L1203" s="25"/>
      <c r="M1203" s="25"/>
      <c r="N1203" s="25"/>
      <c r="O1203" s="25"/>
      <c r="P1203" s="25"/>
      <c r="Q1203" s="25"/>
      <c r="R1203" s="25"/>
      <c r="S1203" s="25"/>
      <c r="T1203" s="25"/>
    </row>
    <row r="1204" spans="1:20" ht="20.399999999999999" x14ac:dyDescent="0.3">
      <c r="A1204" s="142" t="s">
        <v>1956</v>
      </c>
      <c r="B1204" s="144">
        <v>6.3</v>
      </c>
      <c r="C1204" s="25"/>
      <c r="D1204" s="25"/>
      <c r="E1204" s="25"/>
      <c r="F1204" s="25"/>
      <c r="G1204" s="25"/>
      <c r="H1204" s="25"/>
      <c r="I1204" s="25">
        <v>0</v>
      </c>
      <c r="J1204" s="25">
        <v>0</v>
      </c>
      <c r="K1204" s="127"/>
      <c r="L1204" s="25"/>
      <c r="M1204" s="25"/>
      <c r="N1204" s="25"/>
      <c r="O1204" s="25"/>
      <c r="P1204" s="25"/>
      <c r="Q1204" s="25"/>
      <c r="R1204" s="25"/>
      <c r="S1204" s="25"/>
      <c r="T1204" s="25"/>
    </row>
    <row r="1205" spans="1:20" ht="20.399999999999999" x14ac:dyDescent="0.3">
      <c r="A1205" s="142" t="s">
        <v>1685</v>
      </c>
      <c r="B1205" s="144">
        <v>3.4</v>
      </c>
      <c r="C1205" s="25"/>
      <c r="D1205" s="25"/>
      <c r="E1205" s="25"/>
      <c r="F1205" s="25"/>
      <c r="G1205" s="25"/>
      <c r="H1205" s="25"/>
      <c r="I1205" s="25">
        <v>0</v>
      </c>
      <c r="J1205" s="25">
        <v>0</v>
      </c>
      <c r="K1205" s="127"/>
      <c r="L1205" s="25"/>
      <c r="M1205" s="25"/>
      <c r="N1205" s="25"/>
      <c r="O1205" s="25"/>
      <c r="P1205" s="25"/>
      <c r="Q1205" s="25"/>
      <c r="R1205" s="25"/>
      <c r="S1205" s="25"/>
      <c r="T1205" s="25"/>
    </row>
    <row r="1206" spans="1:20" ht="20.399999999999999" x14ac:dyDescent="0.3">
      <c r="A1206" s="142" t="s">
        <v>868</v>
      </c>
      <c r="B1206" s="144">
        <v>5</v>
      </c>
      <c r="C1206" s="25"/>
      <c r="D1206" s="25"/>
      <c r="E1206" s="25"/>
      <c r="F1206" s="25"/>
      <c r="G1206" s="25"/>
      <c r="H1206" s="25"/>
      <c r="I1206" s="25">
        <v>0</v>
      </c>
      <c r="J1206" s="25">
        <v>0</v>
      </c>
      <c r="K1206" s="127"/>
      <c r="L1206" s="25"/>
      <c r="M1206" s="25"/>
      <c r="N1206" s="25"/>
      <c r="O1206" s="25"/>
      <c r="P1206" s="25"/>
      <c r="Q1206" s="25"/>
      <c r="R1206" s="25"/>
      <c r="S1206" s="25"/>
      <c r="T1206" s="25"/>
    </row>
    <row r="1207" spans="1:20" ht="20.399999999999999" x14ac:dyDescent="0.3">
      <c r="A1207" s="142" t="s">
        <v>2360</v>
      </c>
      <c r="B1207" s="144">
        <v>4.5</v>
      </c>
      <c r="C1207" s="25"/>
      <c r="D1207" s="25"/>
      <c r="E1207" s="25"/>
      <c r="F1207" s="25"/>
      <c r="G1207" s="25"/>
      <c r="H1207" s="25"/>
      <c r="I1207" s="25">
        <v>0</v>
      </c>
      <c r="J1207" s="25">
        <v>0</v>
      </c>
      <c r="K1207" s="127"/>
      <c r="L1207" s="25"/>
      <c r="M1207" s="25"/>
      <c r="N1207" s="25"/>
      <c r="O1207" s="25"/>
      <c r="P1207" s="25"/>
      <c r="Q1207" s="25"/>
      <c r="R1207" s="25"/>
      <c r="S1207" s="25"/>
      <c r="T1207" s="25"/>
    </row>
    <row r="1208" spans="1:20" ht="20.399999999999999" x14ac:dyDescent="0.3">
      <c r="A1208" s="142" t="s">
        <v>1693</v>
      </c>
      <c r="B1208" s="144">
        <v>3.8</v>
      </c>
      <c r="C1208" s="25"/>
      <c r="D1208" s="25"/>
      <c r="E1208" s="25"/>
      <c r="F1208" s="25"/>
      <c r="G1208" s="25"/>
      <c r="H1208" s="25"/>
      <c r="I1208" s="25">
        <v>0</v>
      </c>
      <c r="J1208" s="25">
        <v>0</v>
      </c>
      <c r="K1208" s="127"/>
      <c r="L1208" s="25"/>
      <c r="M1208" s="25"/>
      <c r="N1208" s="25"/>
      <c r="O1208" s="25"/>
      <c r="P1208" s="25"/>
      <c r="Q1208" s="25"/>
      <c r="R1208" s="25"/>
      <c r="S1208" s="25"/>
      <c r="T1208" s="25"/>
    </row>
    <row r="1209" spans="1:20" ht="20.399999999999999" x14ac:dyDescent="0.3">
      <c r="A1209" s="142" t="s">
        <v>2003</v>
      </c>
      <c r="B1209" s="144">
        <v>3.8</v>
      </c>
      <c r="C1209" s="25"/>
      <c r="D1209" s="25"/>
      <c r="E1209" s="25"/>
      <c r="F1209" s="25"/>
      <c r="G1209" s="25"/>
      <c r="H1209" s="25"/>
      <c r="I1209" s="25">
        <v>0</v>
      </c>
      <c r="J1209" s="25">
        <v>0</v>
      </c>
      <c r="K1209" s="127"/>
      <c r="L1209" s="25"/>
      <c r="M1209" s="25"/>
      <c r="N1209" s="25"/>
      <c r="O1209" s="25"/>
      <c r="P1209" s="25"/>
      <c r="Q1209" s="25"/>
      <c r="R1209" s="25"/>
      <c r="S1209" s="25"/>
      <c r="T1209" s="25"/>
    </row>
    <row r="1210" spans="1:20" ht="20.399999999999999" x14ac:dyDescent="0.3">
      <c r="A1210" s="142" t="s">
        <v>840</v>
      </c>
      <c r="B1210" s="144">
        <v>5.7</v>
      </c>
      <c r="C1210" s="25"/>
      <c r="D1210" s="25"/>
      <c r="E1210" s="25"/>
      <c r="F1210" s="25"/>
      <c r="G1210" s="25"/>
      <c r="H1210" s="25"/>
      <c r="I1210" s="25">
        <v>0</v>
      </c>
      <c r="J1210" s="25">
        <v>0</v>
      </c>
      <c r="K1210" s="127"/>
      <c r="L1210" s="25"/>
      <c r="M1210" s="25"/>
      <c r="N1210" s="25"/>
      <c r="O1210" s="25"/>
      <c r="P1210" s="25"/>
      <c r="Q1210" s="25"/>
      <c r="R1210" s="25"/>
      <c r="S1210" s="25"/>
      <c r="T1210" s="25"/>
    </row>
    <row r="1211" spans="1:20" x14ac:dyDescent="0.3">
      <c r="A1211" s="142" t="s">
        <v>2041</v>
      </c>
      <c r="B1211" s="144">
        <v>3.7</v>
      </c>
      <c r="C1211" s="25"/>
      <c r="D1211" s="25"/>
      <c r="E1211" s="25"/>
      <c r="F1211" s="25"/>
      <c r="G1211" s="25"/>
      <c r="H1211" s="25"/>
      <c r="I1211" s="25">
        <v>0</v>
      </c>
      <c r="J1211" s="25">
        <v>0</v>
      </c>
      <c r="K1211" s="127"/>
      <c r="L1211" s="25"/>
      <c r="M1211" s="25"/>
      <c r="N1211" s="25"/>
      <c r="O1211" s="25"/>
      <c r="P1211" s="25"/>
      <c r="Q1211" s="25"/>
      <c r="R1211" s="25"/>
      <c r="S1211" s="25"/>
      <c r="T1211" s="25"/>
    </row>
    <row r="1212" spans="1:20" ht="20.399999999999999" x14ac:dyDescent="0.3">
      <c r="A1212" s="142" t="s">
        <v>965</v>
      </c>
      <c r="B1212" s="144">
        <v>3.6</v>
      </c>
      <c r="C1212" s="25"/>
      <c r="D1212" s="25"/>
      <c r="E1212" s="25"/>
      <c r="F1212" s="25"/>
      <c r="G1212" s="25"/>
      <c r="H1212" s="25"/>
      <c r="I1212" s="25">
        <v>0</v>
      </c>
      <c r="J1212" s="25">
        <v>0</v>
      </c>
      <c r="K1212" s="127"/>
      <c r="L1212" s="25"/>
      <c r="M1212" s="25"/>
      <c r="N1212" s="25"/>
      <c r="O1212" s="25"/>
      <c r="P1212" s="25"/>
      <c r="Q1212" s="25"/>
      <c r="R1212" s="25"/>
      <c r="S1212" s="25"/>
      <c r="T1212" s="25"/>
    </row>
    <row r="1213" spans="1:20" ht="20.399999999999999" x14ac:dyDescent="0.3">
      <c r="A1213" s="142" t="s">
        <v>746</v>
      </c>
      <c r="B1213" s="144">
        <v>5.9</v>
      </c>
      <c r="C1213" s="25"/>
      <c r="D1213" s="25"/>
      <c r="E1213" s="25"/>
      <c r="F1213" s="25"/>
      <c r="G1213" s="25"/>
      <c r="H1213" s="25"/>
      <c r="I1213" s="25">
        <v>0</v>
      </c>
      <c r="J1213" s="25">
        <v>0</v>
      </c>
      <c r="K1213" s="127"/>
      <c r="L1213" s="25"/>
      <c r="M1213" s="25"/>
      <c r="N1213" s="25"/>
      <c r="O1213" s="25"/>
      <c r="P1213" s="25"/>
      <c r="Q1213" s="25"/>
      <c r="R1213" s="25"/>
      <c r="S1213" s="25"/>
      <c r="T1213" s="25"/>
    </row>
    <row r="1214" spans="1:20" ht="20.399999999999999" x14ac:dyDescent="0.3">
      <c r="A1214" s="142" t="s">
        <v>966</v>
      </c>
      <c r="B1214" s="144">
        <v>5.0999999999999996</v>
      </c>
      <c r="C1214" s="25"/>
      <c r="D1214" s="25"/>
      <c r="E1214" s="25"/>
      <c r="F1214" s="25"/>
      <c r="G1214" s="25"/>
      <c r="H1214" s="25"/>
      <c r="I1214" s="25">
        <v>0</v>
      </c>
      <c r="J1214" s="25">
        <v>0</v>
      </c>
      <c r="K1214" s="127"/>
      <c r="L1214" s="25"/>
      <c r="M1214" s="25"/>
      <c r="N1214" s="25"/>
      <c r="O1214" s="25"/>
      <c r="P1214" s="25"/>
      <c r="Q1214" s="25"/>
      <c r="R1214" s="25"/>
      <c r="S1214" s="25"/>
      <c r="T1214" s="25"/>
    </row>
    <row r="1215" spans="1:20" ht="20.399999999999999" x14ac:dyDescent="0.3">
      <c r="A1215" s="142" t="s">
        <v>1257</v>
      </c>
      <c r="B1215" s="144">
        <v>6.4</v>
      </c>
      <c r="C1215" s="25"/>
      <c r="D1215" s="25"/>
      <c r="E1215" s="25"/>
      <c r="F1215" s="25"/>
      <c r="G1215" s="25"/>
      <c r="H1215" s="25"/>
      <c r="I1215" s="25">
        <v>0</v>
      </c>
      <c r="J1215" s="25">
        <v>0</v>
      </c>
      <c r="K1215" s="127"/>
      <c r="L1215" s="25"/>
      <c r="M1215" s="25"/>
      <c r="N1215" s="25"/>
      <c r="O1215" s="25"/>
      <c r="P1215" s="25"/>
      <c r="Q1215" s="25"/>
      <c r="R1215" s="25"/>
      <c r="S1215" s="25"/>
      <c r="T1215" s="25"/>
    </row>
    <row r="1216" spans="1:20" ht="20.399999999999999" x14ac:dyDescent="0.3">
      <c r="A1216" s="142" t="s">
        <v>1809</v>
      </c>
      <c r="B1216" s="144">
        <v>3</v>
      </c>
      <c r="C1216" s="25"/>
      <c r="D1216" s="25"/>
      <c r="E1216" s="25"/>
      <c r="F1216" s="25"/>
      <c r="G1216" s="25"/>
      <c r="H1216" s="25"/>
      <c r="I1216" s="25">
        <v>0</v>
      </c>
      <c r="J1216" s="25">
        <v>0</v>
      </c>
      <c r="K1216" s="127"/>
      <c r="L1216" s="25"/>
      <c r="M1216" s="25"/>
      <c r="N1216" s="25"/>
      <c r="O1216" s="25"/>
      <c r="P1216" s="25"/>
      <c r="Q1216" s="25"/>
      <c r="R1216" s="25"/>
      <c r="S1216" s="25"/>
      <c r="T1216" s="25"/>
    </row>
    <row r="1217" spans="1:20" ht="20.399999999999999" x14ac:dyDescent="0.3">
      <c r="A1217" s="142" t="s">
        <v>2030</v>
      </c>
      <c r="B1217" s="144">
        <v>3</v>
      </c>
      <c r="C1217" s="25"/>
      <c r="D1217" s="25"/>
      <c r="E1217" s="25"/>
      <c r="F1217" s="25"/>
      <c r="G1217" s="25"/>
      <c r="H1217" s="25"/>
      <c r="I1217" s="25">
        <v>0</v>
      </c>
      <c r="J1217" s="25">
        <v>0</v>
      </c>
      <c r="K1217" s="127"/>
      <c r="L1217" s="25"/>
      <c r="M1217" s="25"/>
      <c r="N1217" s="25"/>
      <c r="O1217" s="25"/>
      <c r="P1217" s="25"/>
      <c r="Q1217" s="25"/>
      <c r="R1217" s="25"/>
      <c r="S1217" s="25"/>
      <c r="T1217" s="25"/>
    </row>
    <row r="1218" spans="1:20" ht="20.399999999999999" x14ac:dyDescent="0.3">
      <c r="A1218" s="142" t="s">
        <v>781</v>
      </c>
      <c r="B1218" s="144">
        <v>4.5999999999999996</v>
      </c>
      <c r="C1218" s="25"/>
      <c r="D1218" s="25"/>
      <c r="E1218" s="25"/>
      <c r="F1218" s="25"/>
      <c r="G1218" s="25"/>
      <c r="H1218" s="25"/>
      <c r="I1218" s="25">
        <v>0</v>
      </c>
      <c r="J1218" s="25">
        <v>0</v>
      </c>
      <c r="K1218" s="127"/>
      <c r="L1218" s="25"/>
      <c r="M1218" s="25"/>
      <c r="N1218" s="25"/>
      <c r="O1218" s="25"/>
      <c r="P1218" s="25"/>
      <c r="Q1218" s="25"/>
      <c r="R1218" s="25"/>
      <c r="S1218" s="25"/>
      <c r="T1218" s="25"/>
    </row>
    <row r="1219" spans="1:20" ht="20.399999999999999" x14ac:dyDescent="0.3">
      <c r="A1219" s="142" t="s">
        <v>1992</v>
      </c>
      <c r="B1219" s="144">
        <v>4.5999999999999996</v>
      </c>
      <c r="C1219" s="25"/>
      <c r="D1219" s="25"/>
      <c r="E1219" s="25"/>
      <c r="F1219" s="25"/>
      <c r="G1219" s="25"/>
      <c r="H1219" s="25"/>
      <c r="I1219" s="25">
        <v>0</v>
      </c>
      <c r="J1219" s="25">
        <v>0</v>
      </c>
      <c r="K1219" s="127"/>
      <c r="L1219" s="25"/>
      <c r="M1219" s="25"/>
      <c r="N1219" s="25"/>
      <c r="O1219" s="25"/>
      <c r="P1219" s="25"/>
      <c r="Q1219" s="25"/>
      <c r="R1219" s="25"/>
      <c r="S1219" s="25"/>
      <c r="T1219" s="25"/>
    </row>
    <row r="1220" spans="1:20" ht="20.399999999999999" x14ac:dyDescent="0.3">
      <c r="A1220" s="142" t="s">
        <v>2420</v>
      </c>
      <c r="B1220" s="144">
        <v>5.2</v>
      </c>
      <c r="C1220" s="25"/>
      <c r="D1220" s="25"/>
      <c r="E1220" s="25"/>
      <c r="F1220" s="25"/>
      <c r="G1220" s="25"/>
      <c r="H1220" s="25"/>
      <c r="I1220" s="25">
        <v>0</v>
      </c>
      <c r="J1220" s="25">
        <v>0</v>
      </c>
      <c r="K1220" s="127"/>
      <c r="L1220" s="25"/>
      <c r="M1220" s="25"/>
      <c r="N1220" s="25"/>
      <c r="O1220" s="25"/>
      <c r="P1220" s="25"/>
      <c r="Q1220" s="25"/>
      <c r="R1220" s="25"/>
      <c r="S1220" s="25"/>
      <c r="T1220" s="25"/>
    </row>
    <row r="1221" spans="1:20" ht="20.399999999999999" x14ac:dyDescent="0.3">
      <c r="A1221" s="142" t="s">
        <v>2380</v>
      </c>
      <c r="B1221" s="144">
        <v>4.8</v>
      </c>
      <c r="C1221" s="25"/>
      <c r="D1221" s="25"/>
      <c r="E1221" s="25"/>
      <c r="F1221" s="25"/>
      <c r="G1221" s="25"/>
      <c r="H1221" s="25"/>
      <c r="I1221" s="25">
        <v>0</v>
      </c>
      <c r="J1221" s="25">
        <v>0</v>
      </c>
      <c r="K1221" s="127"/>
      <c r="L1221" s="25"/>
      <c r="M1221" s="25"/>
      <c r="N1221" s="25"/>
      <c r="O1221" s="25"/>
      <c r="P1221" s="25"/>
      <c r="Q1221" s="25"/>
      <c r="R1221" s="25"/>
      <c r="S1221" s="25"/>
      <c r="T1221" s="25"/>
    </row>
    <row r="1222" spans="1:20" x14ac:dyDescent="0.3">
      <c r="A1222" s="142" t="s">
        <v>2247</v>
      </c>
      <c r="B1222" s="144">
        <v>6</v>
      </c>
      <c r="C1222" s="25"/>
      <c r="D1222" s="25"/>
      <c r="E1222" s="25"/>
      <c r="F1222" s="25"/>
      <c r="G1222" s="25"/>
      <c r="H1222" s="25"/>
      <c r="I1222" s="25">
        <v>0</v>
      </c>
      <c r="J1222" s="25">
        <v>0</v>
      </c>
      <c r="K1222" s="127"/>
      <c r="L1222" s="25"/>
      <c r="M1222" s="25"/>
      <c r="N1222" s="25"/>
      <c r="O1222" s="25"/>
      <c r="P1222" s="25"/>
      <c r="Q1222" s="25"/>
      <c r="R1222" s="25"/>
      <c r="S1222" s="25"/>
      <c r="T1222" s="25"/>
    </row>
    <row r="1223" spans="1:20" ht="20.399999999999999" x14ac:dyDescent="0.3">
      <c r="A1223" s="142" t="s">
        <v>748</v>
      </c>
      <c r="B1223" s="144">
        <v>5.2</v>
      </c>
      <c r="C1223" s="25"/>
      <c r="D1223" s="25"/>
      <c r="E1223" s="25"/>
      <c r="F1223" s="25"/>
      <c r="G1223" s="25"/>
      <c r="H1223" s="25"/>
      <c r="I1223" s="25">
        <v>0</v>
      </c>
      <c r="J1223" s="25">
        <v>0</v>
      </c>
      <c r="K1223" s="127"/>
      <c r="L1223" s="25"/>
      <c r="M1223" s="25"/>
      <c r="N1223" s="25"/>
      <c r="O1223" s="25"/>
      <c r="P1223" s="25"/>
      <c r="Q1223" s="25"/>
      <c r="R1223" s="25"/>
      <c r="S1223" s="25"/>
      <c r="T1223" s="25"/>
    </row>
    <row r="1224" spans="1:20" ht="20.399999999999999" x14ac:dyDescent="0.3">
      <c r="A1224" s="142" t="s">
        <v>1845</v>
      </c>
      <c r="B1224" s="144">
        <v>5.5</v>
      </c>
      <c r="C1224" s="25"/>
      <c r="D1224" s="25"/>
      <c r="E1224" s="25"/>
      <c r="F1224" s="25"/>
      <c r="G1224" s="25"/>
      <c r="H1224" s="25"/>
      <c r="I1224" s="25">
        <v>0</v>
      </c>
      <c r="J1224" s="25">
        <v>0</v>
      </c>
      <c r="K1224" s="127"/>
      <c r="L1224" s="25"/>
      <c r="M1224" s="25"/>
      <c r="N1224" s="25"/>
      <c r="O1224" s="25"/>
      <c r="P1224" s="25"/>
      <c r="Q1224" s="25"/>
      <c r="R1224" s="25"/>
      <c r="S1224" s="25"/>
      <c r="T1224" s="25"/>
    </row>
    <row r="1225" spans="1:20" ht="20.399999999999999" x14ac:dyDescent="0.3">
      <c r="A1225" s="142" t="s">
        <v>755</v>
      </c>
      <c r="B1225" s="144">
        <v>4.2</v>
      </c>
      <c r="C1225" s="25"/>
      <c r="D1225" s="25"/>
      <c r="E1225" s="25"/>
      <c r="F1225" s="25"/>
      <c r="G1225" s="25"/>
      <c r="H1225" s="25"/>
      <c r="I1225" s="25">
        <v>0</v>
      </c>
      <c r="J1225" s="25">
        <v>0</v>
      </c>
      <c r="K1225" s="127"/>
      <c r="L1225" s="25"/>
      <c r="M1225" s="25"/>
      <c r="N1225" s="25"/>
      <c r="O1225" s="25"/>
      <c r="P1225" s="25"/>
      <c r="Q1225" s="25"/>
      <c r="R1225" s="25"/>
      <c r="S1225" s="25"/>
      <c r="T1225" s="25"/>
    </row>
    <row r="1226" spans="1:20" ht="20.399999999999999" x14ac:dyDescent="0.3">
      <c r="A1226" s="142" t="s">
        <v>2285</v>
      </c>
      <c r="B1226" s="144">
        <v>4.2</v>
      </c>
      <c r="C1226" s="25"/>
      <c r="D1226" s="25"/>
      <c r="E1226" s="25"/>
      <c r="F1226" s="25"/>
      <c r="G1226" s="25"/>
      <c r="H1226" s="25"/>
      <c r="I1226" s="25">
        <v>0</v>
      </c>
      <c r="J1226" s="25">
        <v>0</v>
      </c>
      <c r="K1226" s="127"/>
      <c r="L1226" s="25"/>
      <c r="M1226" s="25"/>
      <c r="N1226" s="25"/>
      <c r="O1226" s="25"/>
      <c r="P1226" s="25"/>
      <c r="Q1226" s="25"/>
      <c r="R1226" s="25"/>
      <c r="S1226" s="25"/>
      <c r="T1226" s="25"/>
    </row>
    <row r="1227" spans="1:20" ht="20.399999999999999" x14ac:dyDescent="0.3">
      <c r="A1227" s="142" t="s">
        <v>1764</v>
      </c>
      <c r="B1227" s="144">
        <v>5.4</v>
      </c>
      <c r="C1227" s="25"/>
      <c r="D1227" s="25"/>
      <c r="E1227" s="25"/>
      <c r="F1227" s="25"/>
      <c r="G1227" s="25"/>
      <c r="H1227" s="25"/>
      <c r="I1227" s="25">
        <v>0</v>
      </c>
      <c r="J1227" s="25">
        <v>0</v>
      </c>
      <c r="K1227" s="127"/>
      <c r="L1227" s="25"/>
      <c r="M1227" s="25"/>
      <c r="N1227" s="25"/>
      <c r="O1227" s="25"/>
      <c r="P1227" s="25"/>
      <c r="Q1227" s="25"/>
      <c r="R1227" s="25"/>
      <c r="S1227" s="25"/>
      <c r="T1227" s="25"/>
    </row>
    <row r="1228" spans="1:20" ht="20.399999999999999" x14ac:dyDescent="0.3">
      <c r="A1228" s="142" t="s">
        <v>2329</v>
      </c>
      <c r="B1228" s="144">
        <v>4.5</v>
      </c>
      <c r="C1228" s="25"/>
      <c r="D1228" s="25"/>
      <c r="E1228" s="25"/>
      <c r="F1228" s="25"/>
      <c r="G1228" s="25"/>
      <c r="H1228" s="25"/>
      <c r="I1228" s="25">
        <v>0</v>
      </c>
      <c r="J1228" s="25">
        <v>0</v>
      </c>
      <c r="K1228" s="127"/>
      <c r="L1228" s="25"/>
      <c r="M1228" s="25"/>
      <c r="N1228" s="25"/>
      <c r="O1228" s="25"/>
      <c r="P1228" s="25"/>
      <c r="Q1228" s="25"/>
      <c r="R1228" s="25"/>
      <c r="S1228" s="25"/>
      <c r="T1228" s="25"/>
    </row>
    <row r="1229" spans="1:20" ht="20.399999999999999" x14ac:dyDescent="0.3">
      <c r="A1229" s="142" t="s">
        <v>1958</v>
      </c>
      <c r="B1229" s="144">
        <v>6.3</v>
      </c>
      <c r="C1229" s="25"/>
      <c r="D1229" s="25"/>
      <c r="E1229" s="25"/>
      <c r="F1229" s="25"/>
      <c r="G1229" s="25"/>
      <c r="H1229" s="25"/>
      <c r="I1229" s="25">
        <v>0</v>
      </c>
      <c r="J1229" s="25">
        <v>0</v>
      </c>
      <c r="K1229" s="127"/>
      <c r="L1229" s="25"/>
      <c r="M1229" s="25"/>
      <c r="N1229" s="25"/>
      <c r="O1229" s="25"/>
      <c r="P1229" s="25"/>
      <c r="Q1229" s="25"/>
      <c r="R1229" s="25"/>
      <c r="S1229" s="25"/>
      <c r="T1229" s="25"/>
    </row>
    <row r="1230" spans="1:20" ht="20.399999999999999" x14ac:dyDescent="0.3">
      <c r="A1230" s="142" t="s">
        <v>2286</v>
      </c>
      <c r="B1230" s="144">
        <v>3.4</v>
      </c>
      <c r="C1230" s="25"/>
      <c r="D1230" s="25"/>
      <c r="E1230" s="25"/>
      <c r="F1230" s="25"/>
      <c r="G1230" s="25"/>
      <c r="H1230" s="25"/>
      <c r="I1230" s="25">
        <v>0</v>
      </c>
      <c r="J1230" s="25">
        <v>0</v>
      </c>
      <c r="K1230" s="127"/>
      <c r="L1230" s="25"/>
      <c r="M1230" s="25"/>
      <c r="N1230" s="25"/>
      <c r="O1230" s="25"/>
      <c r="P1230" s="25"/>
      <c r="Q1230" s="25"/>
      <c r="R1230" s="25"/>
      <c r="S1230" s="25"/>
      <c r="T1230" s="25"/>
    </row>
    <row r="1231" spans="1:20" ht="20.399999999999999" x14ac:dyDescent="0.3">
      <c r="A1231" s="142" t="s">
        <v>2342</v>
      </c>
      <c r="B1231" s="144">
        <v>4.3</v>
      </c>
      <c r="C1231" s="25"/>
      <c r="D1231" s="25"/>
      <c r="E1231" s="25"/>
      <c r="F1231" s="25"/>
      <c r="G1231" s="25"/>
      <c r="H1231" s="25"/>
      <c r="I1231" s="25">
        <v>0</v>
      </c>
      <c r="J1231" s="25">
        <v>0</v>
      </c>
      <c r="K1231" s="127"/>
      <c r="L1231" s="25"/>
      <c r="M1231" s="25"/>
      <c r="N1231" s="25"/>
      <c r="O1231" s="25"/>
      <c r="P1231" s="25"/>
      <c r="Q1231" s="25"/>
      <c r="R1231" s="25"/>
      <c r="S1231" s="25"/>
      <c r="T1231" s="25"/>
    </row>
    <row r="1232" spans="1:20" ht="20.399999999999999" x14ac:dyDescent="0.3">
      <c r="A1232" s="142" t="s">
        <v>1851</v>
      </c>
      <c r="B1232" s="144">
        <v>5.0999999999999996</v>
      </c>
      <c r="C1232" s="25"/>
      <c r="D1232" s="25"/>
      <c r="E1232" s="25"/>
      <c r="F1232" s="25"/>
      <c r="G1232" s="25"/>
      <c r="H1232" s="25"/>
      <c r="I1232" s="25">
        <v>0</v>
      </c>
      <c r="J1232" s="25">
        <v>0</v>
      </c>
      <c r="K1232" s="127"/>
      <c r="L1232" s="25"/>
      <c r="M1232" s="25"/>
      <c r="N1232" s="25"/>
      <c r="O1232" s="25"/>
      <c r="P1232" s="25"/>
      <c r="Q1232" s="25"/>
      <c r="R1232" s="25"/>
      <c r="S1232" s="25"/>
      <c r="T1232" s="25"/>
    </row>
    <row r="1233" spans="1:20" x14ac:dyDescent="0.3">
      <c r="A1233" s="142" t="s">
        <v>2398</v>
      </c>
      <c r="B1233" s="144">
        <v>6.6</v>
      </c>
      <c r="C1233" s="25"/>
      <c r="D1233" s="25"/>
      <c r="E1233" s="25"/>
      <c r="F1233" s="25"/>
      <c r="G1233" s="25"/>
      <c r="H1233" s="25"/>
      <c r="I1233" s="25">
        <v>0</v>
      </c>
      <c r="J1233" s="25">
        <v>0</v>
      </c>
      <c r="K1233" s="127"/>
      <c r="L1233" s="25"/>
      <c r="M1233" s="25"/>
      <c r="N1233" s="25"/>
      <c r="O1233" s="25"/>
      <c r="P1233" s="25"/>
      <c r="Q1233" s="25"/>
      <c r="R1233" s="25"/>
      <c r="S1233" s="25"/>
      <c r="T1233" s="25"/>
    </row>
    <row r="1234" spans="1:20" ht="20.399999999999999" x14ac:dyDescent="0.3">
      <c r="A1234" s="142" t="s">
        <v>751</v>
      </c>
      <c r="B1234" s="144">
        <v>3.7</v>
      </c>
      <c r="C1234" s="25"/>
      <c r="D1234" s="25"/>
      <c r="E1234" s="25"/>
      <c r="F1234" s="25"/>
      <c r="G1234" s="25"/>
      <c r="H1234" s="25"/>
      <c r="I1234" s="25">
        <v>0</v>
      </c>
      <c r="J1234" s="25">
        <v>0</v>
      </c>
      <c r="K1234" s="127"/>
      <c r="L1234" s="25"/>
      <c r="M1234" s="25"/>
      <c r="N1234" s="25"/>
      <c r="O1234" s="25"/>
      <c r="P1234" s="25"/>
      <c r="Q1234" s="25"/>
      <c r="R1234" s="25"/>
      <c r="S1234" s="25"/>
      <c r="T1234" s="25"/>
    </row>
    <row r="1235" spans="1:20" ht="20.399999999999999" x14ac:dyDescent="0.3">
      <c r="A1235" s="142" t="s">
        <v>828</v>
      </c>
      <c r="B1235" s="144">
        <v>4.3</v>
      </c>
      <c r="C1235" s="25"/>
      <c r="D1235" s="25"/>
      <c r="E1235" s="25"/>
      <c r="F1235" s="25"/>
      <c r="G1235" s="25"/>
      <c r="H1235" s="25"/>
      <c r="I1235" s="25">
        <v>0</v>
      </c>
      <c r="J1235" s="25">
        <v>0</v>
      </c>
      <c r="K1235" s="127"/>
      <c r="L1235" s="25"/>
      <c r="M1235" s="25"/>
      <c r="N1235" s="25"/>
      <c r="O1235" s="25"/>
      <c r="P1235" s="25"/>
      <c r="Q1235" s="25"/>
      <c r="R1235" s="25"/>
      <c r="S1235" s="25"/>
      <c r="T1235" s="25"/>
    </row>
    <row r="1236" spans="1:20" ht="20.399999999999999" x14ac:dyDescent="0.3">
      <c r="A1236" s="142" t="s">
        <v>908</v>
      </c>
      <c r="B1236" s="144">
        <v>4.5</v>
      </c>
      <c r="C1236" s="25"/>
      <c r="D1236" s="25"/>
      <c r="E1236" s="25"/>
      <c r="F1236" s="25"/>
      <c r="G1236" s="25"/>
      <c r="H1236" s="25"/>
      <c r="I1236" s="25">
        <v>0</v>
      </c>
      <c r="J1236" s="25">
        <v>0</v>
      </c>
      <c r="K1236" s="127"/>
      <c r="L1236" s="25"/>
      <c r="M1236" s="25"/>
      <c r="N1236" s="25"/>
      <c r="O1236" s="25"/>
      <c r="P1236" s="25"/>
      <c r="Q1236" s="25"/>
      <c r="R1236" s="25"/>
      <c r="S1236" s="25"/>
      <c r="T1236" s="25"/>
    </row>
    <row r="1237" spans="1:20" ht="20.399999999999999" x14ac:dyDescent="0.3">
      <c r="A1237" s="142" t="s">
        <v>2185</v>
      </c>
      <c r="B1237" s="144">
        <v>6.4</v>
      </c>
      <c r="C1237" s="25"/>
      <c r="D1237" s="25"/>
      <c r="E1237" s="25"/>
      <c r="F1237" s="25"/>
      <c r="G1237" s="25"/>
      <c r="H1237" s="25"/>
      <c r="I1237" s="25">
        <v>0</v>
      </c>
      <c r="J1237" s="25">
        <v>0</v>
      </c>
      <c r="K1237" s="127"/>
      <c r="L1237" s="25"/>
      <c r="M1237" s="25"/>
      <c r="N1237" s="25"/>
      <c r="O1237" s="25"/>
      <c r="P1237" s="25"/>
      <c r="Q1237" s="25"/>
      <c r="R1237" s="25"/>
      <c r="S1237" s="25"/>
      <c r="T1237" s="25"/>
    </row>
    <row r="1238" spans="1:20" ht="20.399999999999999" x14ac:dyDescent="0.3">
      <c r="A1238" s="142" t="s">
        <v>2331</v>
      </c>
      <c r="B1238" s="144">
        <v>5.6</v>
      </c>
      <c r="C1238" s="25"/>
      <c r="D1238" s="25"/>
      <c r="E1238" s="25"/>
      <c r="F1238" s="25"/>
      <c r="G1238" s="25"/>
      <c r="H1238" s="25"/>
      <c r="I1238" s="25">
        <v>0</v>
      </c>
      <c r="J1238" s="25">
        <v>0</v>
      </c>
      <c r="K1238" s="127"/>
      <c r="L1238" s="25"/>
      <c r="M1238" s="25"/>
      <c r="N1238" s="25"/>
      <c r="O1238" s="25"/>
      <c r="P1238" s="25"/>
      <c r="Q1238" s="25"/>
      <c r="R1238" s="25"/>
      <c r="S1238" s="25"/>
      <c r="T1238" s="25"/>
    </row>
    <row r="1239" spans="1:20" ht="20.399999999999999" x14ac:dyDescent="0.3">
      <c r="A1239" s="142" t="s">
        <v>738</v>
      </c>
      <c r="B1239" s="144">
        <v>3.6</v>
      </c>
      <c r="C1239" s="25"/>
      <c r="D1239" s="25"/>
      <c r="E1239" s="25"/>
      <c r="F1239" s="25"/>
      <c r="G1239" s="25"/>
      <c r="H1239" s="25"/>
      <c r="I1239" s="25">
        <v>0</v>
      </c>
      <c r="J1239" s="25">
        <v>0</v>
      </c>
      <c r="K1239" s="127"/>
      <c r="L1239" s="25"/>
      <c r="M1239" s="25"/>
      <c r="N1239" s="25"/>
      <c r="O1239" s="25"/>
      <c r="P1239" s="25"/>
      <c r="Q1239" s="25"/>
      <c r="R1239" s="25"/>
      <c r="S1239" s="25"/>
      <c r="T1239" s="25"/>
    </row>
    <row r="1240" spans="1:20" ht="20.399999999999999" x14ac:dyDescent="0.3">
      <c r="A1240" s="142" t="s">
        <v>870</v>
      </c>
      <c r="B1240" s="144">
        <v>4.8</v>
      </c>
      <c r="C1240" s="25"/>
      <c r="D1240" s="25"/>
      <c r="E1240" s="25"/>
      <c r="F1240" s="25"/>
      <c r="G1240" s="25"/>
      <c r="H1240" s="25"/>
      <c r="I1240" s="25">
        <v>0</v>
      </c>
      <c r="J1240" s="25">
        <v>0</v>
      </c>
      <c r="K1240" s="127"/>
      <c r="L1240" s="25"/>
      <c r="M1240" s="25"/>
      <c r="N1240" s="25"/>
      <c r="O1240" s="25"/>
      <c r="P1240" s="25"/>
      <c r="Q1240" s="25"/>
      <c r="R1240" s="25"/>
      <c r="S1240" s="25"/>
      <c r="T1240" s="25"/>
    </row>
    <row r="1241" spans="1:20" ht="20.399999999999999" x14ac:dyDescent="0.3">
      <c r="A1241" s="142" t="s">
        <v>1928</v>
      </c>
      <c r="B1241" s="144">
        <v>4.5</v>
      </c>
      <c r="C1241" s="25"/>
      <c r="D1241" s="25"/>
      <c r="E1241" s="25"/>
      <c r="F1241" s="25"/>
      <c r="G1241" s="25"/>
      <c r="H1241" s="25"/>
      <c r="I1241" s="25">
        <v>0</v>
      </c>
      <c r="J1241" s="25">
        <v>0</v>
      </c>
      <c r="K1241" s="127"/>
      <c r="L1241" s="25"/>
      <c r="M1241" s="25"/>
      <c r="N1241" s="25"/>
      <c r="O1241" s="25"/>
      <c r="P1241" s="25"/>
      <c r="Q1241" s="25"/>
      <c r="R1241" s="25"/>
      <c r="S1241" s="25"/>
      <c r="T1241" s="25"/>
    </row>
    <row r="1242" spans="1:20" ht="20.399999999999999" x14ac:dyDescent="0.3">
      <c r="A1242" s="142" t="s">
        <v>1363</v>
      </c>
      <c r="B1242" s="144">
        <v>3.7</v>
      </c>
      <c r="C1242" s="25"/>
      <c r="D1242" s="25"/>
      <c r="E1242" s="25"/>
      <c r="F1242" s="25"/>
      <c r="G1242" s="25"/>
      <c r="H1242" s="25"/>
      <c r="I1242" s="25">
        <v>0</v>
      </c>
      <c r="J1242" s="25">
        <v>0</v>
      </c>
      <c r="K1242" s="127"/>
      <c r="L1242" s="25"/>
      <c r="M1242" s="25"/>
      <c r="N1242" s="25"/>
      <c r="O1242" s="25"/>
      <c r="P1242" s="25"/>
      <c r="Q1242" s="25"/>
      <c r="R1242" s="25"/>
      <c r="S1242" s="25"/>
      <c r="T1242" s="25"/>
    </row>
    <row r="1243" spans="1:20" ht="20.399999999999999" x14ac:dyDescent="0.3">
      <c r="A1243" s="142" t="s">
        <v>2344</v>
      </c>
      <c r="B1243" s="144">
        <v>5.5</v>
      </c>
      <c r="C1243" s="25"/>
      <c r="D1243" s="25"/>
      <c r="E1243" s="25"/>
      <c r="F1243" s="25"/>
      <c r="G1243" s="25"/>
      <c r="H1243" s="25"/>
      <c r="I1243" s="25">
        <v>0</v>
      </c>
      <c r="J1243" s="25">
        <v>0</v>
      </c>
      <c r="K1243" s="127"/>
      <c r="L1243" s="25"/>
      <c r="M1243" s="25"/>
      <c r="N1243" s="25"/>
      <c r="O1243" s="25"/>
      <c r="P1243" s="25"/>
      <c r="Q1243" s="25"/>
      <c r="R1243" s="25"/>
      <c r="S1243" s="25"/>
      <c r="T1243" s="25"/>
    </row>
    <row r="1244" spans="1:20" x14ac:dyDescent="0.3">
      <c r="A1244" s="142" t="s">
        <v>844</v>
      </c>
      <c r="B1244" s="144">
        <v>6.6</v>
      </c>
      <c r="C1244" s="25"/>
      <c r="D1244" s="25"/>
      <c r="E1244" s="25"/>
      <c r="F1244" s="25"/>
      <c r="G1244" s="25"/>
      <c r="H1244" s="25"/>
      <c r="I1244" s="25">
        <v>0</v>
      </c>
      <c r="J1244" s="25">
        <v>0</v>
      </c>
      <c r="K1244" s="127"/>
      <c r="L1244" s="25"/>
      <c r="M1244" s="25"/>
      <c r="N1244" s="25"/>
      <c r="O1244" s="25"/>
      <c r="P1244" s="25"/>
      <c r="Q1244" s="25"/>
      <c r="R1244" s="25"/>
      <c r="S1244" s="25"/>
      <c r="T1244" s="25"/>
    </row>
    <row r="1245" spans="1:20" ht="20.399999999999999" x14ac:dyDescent="0.3">
      <c r="A1245" s="142" t="s">
        <v>1366</v>
      </c>
      <c r="B1245" s="144">
        <v>6</v>
      </c>
      <c r="C1245" s="25"/>
      <c r="D1245" s="25"/>
      <c r="E1245" s="25"/>
      <c r="F1245" s="25"/>
      <c r="G1245" s="25"/>
      <c r="H1245" s="25"/>
      <c r="I1245" s="25">
        <v>0</v>
      </c>
      <c r="J1245" s="25">
        <v>0</v>
      </c>
      <c r="K1245" s="127"/>
      <c r="L1245" s="25"/>
      <c r="M1245" s="25"/>
      <c r="N1245" s="25"/>
      <c r="O1245" s="25"/>
      <c r="P1245" s="25"/>
      <c r="Q1245" s="25"/>
      <c r="R1245" s="25"/>
      <c r="S1245" s="25"/>
      <c r="T1245" s="25"/>
    </row>
    <row r="1246" spans="1:20" ht="20.399999999999999" x14ac:dyDescent="0.3">
      <c r="A1246" s="142" t="s">
        <v>2346</v>
      </c>
      <c r="B1246" s="144">
        <v>5.2</v>
      </c>
      <c r="C1246" s="25"/>
      <c r="D1246" s="25"/>
      <c r="E1246" s="25"/>
      <c r="F1246" s="25"/>
      <c r="G1246" s="25"/>
      <c r="H1246" s="25"/>
      <c r="I1246" s="25">
        <v>0</v>
      </c>
      <c r="J1246" s="25">
        <v>0</v>
      </c>
      <c r="K1246" s="127"/>
      <c r="L1246" s="25"/>
      <c r="M1246" s="25"/>
      <c r="N1246" s="25"/>
      <c r="O1246" s="25"/>
      <c r="P1246" s="25"/>
      <c r="Q1246" s="25"/>
      <c r="R1246" s="25"/>
      <c r="S1246" s="25"/>
      <c r="T1246" s="25"/>
    </row>
    <row r="1247" spans="1:20" ht="20.399999999999999" x14ac:dyDescent="0.3">
      <c r="A1247" s="142" t="s">
        <v>902</v>
      </c>
      <c r="B1247" s="144">
        <v>3.8</v>
      </c>
      <c r="C1247" s="25"/>
      <c r="D1247" s="25"/>
      <c r="E1247" s="25"/>
      <c r="F1247" s="25"/>
      <c r="G1247" s="25"/>
      <c r="H1247" s="25"/>
      <c r="I1247" s="25">
        <v>0</v>
      </c>
      <c r="J1247" s="25">
        <v>0</v>
      </c>
      <c r="K1247" s="127"/>
      <c r="L1247" s="25"/>
      <c r="M1247" s="25"/>
      <c r="N1247" s="25"/>
      <c r="O1247" s="25"/>
      <c r="P1247" s="25"/>
      <c r="Q1247" s="25"/>
      <c r="R1247" s="25"/>
      <c r="S1247" s="25"/>
      <c r="T1247" s="25"/>
    </row>
    <row r="1248" spans="1:20" ht="20.399999999999999" x14ac:dyDescent="0.3">
      <c r="A1248" s="142" t="s">
        <v>753</v>
      </c>
      <c r="B1248" s="144">
        <v>4.7</v>
      </c>
      <c r="C1248" s="25"/>
      <c r="D1248" s="25"/>
      <c r="E1248" s="25"/>
      <c r="F1248" s="25"/>
      <c r="G1248" s="25"/>
      <c r="H1248" s="25"/>
      <c r="I1248" s="25">
        <v>0</v>
      </c>
      <c r="J1248" s="25">
        <v>0</v>
      </c>
      <c r="K1248" s="127"/>
      <c r="L1248" s="25"/>
      <c r="M1248" s="25"/>
      <c r="N1248" s="25"/>
      <c r="O1248" s="25"/>
      <c r="P1248" s="25"/>
      <c r="Q1248" s="25"/>
      <c r="R1248" s="25"/>
      <c r="S1248" s="25"/>
      <c r="T1248" s="25"/>
    </row>
    <row r="1249" spans="1:20" ht="20.399999999999999" x14ac:dyDescent="0.3">
      <c r="A1249" s="142" t="s">
        <v>2405</v>
      </c>
      <c r="B1249" s="144">
        <v>4</v>
      </c>
      <c r="C1249" s="25"/>
      <c r="D1249" s="25"/>
      <c r="E1249" s="25"/>
      <c r="F1249" s="25"/>
      <c r="G1249" s="25"/>
      <c r="H1249" s="25"/>
      <c r="I1249" s="25">
        <v>0</v>
      </c>
      <c r="J1249" s="25">
        <v>0</v>
      </c>
      <c r="K1249" s="127"/>
      <c r="L1249" s="25"/>
      <c r="M1249" s="25"/>
      <c r="N1249" s="25"/>
      <c r="O1249" s="25"/>
      <c r="P1249" s="25"/>
      <c r="Q1249" s="25"/>
      <c r="R1249" s="25"/>
      <c r="S1249" s="25"/>
      <c r="T1249" s="25"/>
    </row>
    <row r="1250" spans="1:20" ht="20.399999999999999" x14ac:dyDescent="0.3">
      <c r="A1250" s="142" t="s">
        <v>1877</v>
      </c>
      <c r="B1250" s="144">
        <v>6</v>
      </c>
      <c r="C1250" s="25"/>
      <c r="D1250" s="25"/>
      <c r="E1250" s="25"/>
      <c r="F1250" s="25"/>
      <c r="G1250" s="25"/>
      <c r="H1250" s="25"/>
      <c r="I1250" s="25">
        <v>0</v>
      </c>
      <c r="J1250" s="25">
        <v>0</v>
      </c>
      <c r="K1250" s="127"/>
      <c r="L1250" s="25"/>
      <c r="M1250" s="25"/>
      <c r="N1250" s="25"/>
      <c r="O1250" s="25"/>
      <c r="P1250" s="25"/>
      <c r="Q1250" s="25"/>
      <c r="R1250" s="25"/>
      <c r="S1250" s="25"/>
      <c r="T1250" s="25"/>
    </row>
    <row r="1251" spans="1:20" ht="20.399999999999999" x14ac:dyDescent="0.3">
      <c r="A1251" s="142" t="s">
        <v>1981</v>
      </c>
      <c r="B1251" s="144">
        <v>4.5</v>
      </c>
      <c r="C1251" s="25"/>
      <c r="D1251" s="25"/>
      <c r="E1251" s="25"/>
      <c r="F1251" s="25"/>
      <c r="G1251" s="25"/>
      <c r="H1251" s="25"/>
      <c r="I1251" s="25">
        <v>0</v>
      </c>
      <c r="J1251" s="25">
        <v>0</v>
      </c>
      <c r="K1251" s="127"/>
      <c r="L1251" s="25"/>
      <c r="M1251" s="25"/>
      <c r="N1251" s="25"/>
      <c r="O1251" s="25"/>
      <c r="P1251" s="25"/>
      <c r="Q1251" s="25"/>
      <c r="R1251" s="25"/>
      <c r="S1251" s="25"/>
      <c r="T1251" s="25"/>
    </row>
    <row r="1252" spans="1:20" ht="20.399999999999999" x14ac:dyDescent="0.3">
      <c r="A1252" s="142" t="s">
        <v>2008</v>
      </c>
      <c r="B1252" s="144">
        <v>4.0999999999999996</v>
      </c>
      <c r="C1252" s="25"/>
      <c r="D1252" s="25"/>
      <c r="E1252" s="25"/>
      <c r="F1252" s="25"/>
      <c r="G1252" s="25"/>
      <c r="H1252" s="25"/>
      <c r="I1252" s="25">
        <v>0</v>
      </c>
      <c r="J1252" s="25">
        <v>0</v>
      </c>
      <c r="K1252" s="127"/>
      <c r="L1252" s="25"/>
      <c r="M1252" s="25"/>
      <c r="N1252" s="25"/>
      <c r="O1252" s="25"/>
      <c r="P1252" s="25"/>
      <c r="Q1252" s="25"/>
      <c r="R1252" s="25"/>
      <c r="S1252" s="25"/>
      <c r="T1252" s="25"/>
    </row>
    <row r="1253" spans="1:20" ht="20.399999999999999" x14ac:dyDescent="0.3">
      <c r="A1253" s="142" t="s">
        <v>2039</v>
      </c>
      <c r="B1253" s="144">
        <v>3.8</v>
      </c>
      <c r="C1253" s="25"/>
      <c r="D1253" s="25"/>
      <c r="E1253" s="25"/>
      <c r="F1253" s="25"/>
      <c r="G1253" s="25"/>
      <c r="H1253" s="25"/>
      <c r="I1253" s="25">
        <v>0</v>
      </c>
      <c r="J1253" s="25">
        <v>0</v>
      </c>
      <c r="K1253" s="127"/>
      <c r="L1253" s="25"/>
      <c r="M1253" s="25"/>
      <c r="N1253" s="25"/>
      <c r="O1253" s="25"/>
      <c r="P1253" s="25"/>
      <c r="Q1253" s="25"/>
      <c r="R1253" s="25"/>
      <c r="S1253" s="25"/>
      <c r="T1253" s="25"/>
    </row>
    <row r="1254" spans="1:20" ht="20.399999999999999" x14ac:dyDescent="0.3">
      <c r="A1254" s="142" t="s">
        <v>1960</v>
      </c>
      <c r="B1254" s="144">
        <v>6</v>
      </c>
      <c r="C1254" s="25"/>
      <c r="D1254" s="25"/>
      <c r="E1254" s="25"/>
      <c r="F1254" s="25"/>
      <c r="G1254" s="25"/>
      <c r="H1254" s="25"/>
      <c r="I1254" s="25">
        <v>0</v>
      </c>
      <c r="J1254" s="25">
        <v>0</v>
      </c>
      <c r="K1254" s="127"/>
      <c r="L1254" s="25"/>
      <c r="M1254" s="25"/>
      <c r="N1254" s="25"/>
      <c r="O1254" s="25"/>
      <c r="P1254" s="25"/>
      <c r="Q1254" s="25"/>
      <c r="R1254" s="25"/>
      <c r="S1254" s="25"/>
      <c r="T1254" s="25"/>
    </row>
    <row r="1255" spans="1:20" x14ac:dyDescent="0.3">
      <c r="A1255" s="142" t="s">
        <v>2293</v>
      </c>
      <c r="B1255" s="144">
        <v>5.0999999999999996</v>
      </c>
      <c r="C1255" s="25"/>
      <c r="D1255" s="25"/>
      <c r="E1255" s="25"/>
      <c r="F1255" s="25"/>
      <c r="G1255" s="25"/>
      <c r="H1255" s="25"/>
      <c r="I1255" s="25">
        <v>0</v>
      </c>
      <c r="J1255" s="25">
        <v>0</v>
      </c>
      <c r="K1255" s="127"/>
      <c r="L1255" s="25"/>
      <c r="M1255" s="25"/>
      <c r="N1255" s="25"/>
      <c r="O1255" s="25"/>
      <c r="P1255" s="25"/>
      <c r="Q1255" s="25"/>
      <c r="R1255" s="25"/>
      <c r="S1255" s="25"/>
      <c r="T1255" s="25"/>
    </row>
    <row r="1256" spans="1:20" ht="20.399999999999999" x14ac:dyDescent="0.3">
      <c r="A1256" s="142" t="s">
        <v>2448</v>
      </c>
      <c r="B1256" s="144">
        <v>7.5</v>
      </c>
      <c r="C1256" s="25"/>
      <c r="D1256" s="25"/>
      <c r="E1256" s="25"/>
      <c r="F1256" s="25"/>
      <c r="G1256" s="25"/>
      <c r="H1256" s="25"/>
      <c r="I1256" s="25">
        <v>0</v>
      </c>
      <c r="J1256" s="25">
        <v>0</v>
      </c>
      <c r="K1256" s="127"/>
      <c r="L1256" s="25"/>
      <c r="M1256" s="25"/>
      <c r="N1256" s="25"/>
      <c r="O1256" s="25"/>
      <c r="P1256" s="25"/>
      <c r="Q1256" s="25"/>
      <c r="R1256" s="25"/>
      <c r="S1256" s="25"/>
      <c r="T1256" s="25"/>
    </row>
    <row r="1257" spans="1:20" ht="20.399999999999999" x14ac:dyDescent="0.3">
      <c r="A1257" s="142" t="s">
        <v>846</v>
      </c>
      <c r="B1257" s="144">
        <v>7.3</v>
      </c>
      <c r="C1257" s="25"/>
      <c r="D1257" s="25"/>
      <c r="E1257" s="25"/>
      <c r="F1257" s="25"/>
      <c r="G1257" s="25"/>
      <c r="H1257" s="25"/>
      <c r="I1257" s="25">
        <v>0</v>
      </c>
      <c r="J1257" s="25">
        <v>0</v>
      </c>
      <c r="K1257" s="127"/>
      <c r="L1257" s="25"/>
      <c r="M1257" s="25"/>
      <c r="N1257" s="25"/>
      <c r="O1257" s="25"/>
      <c r="P1257" s="25"/>
      <c r="Q1257" s="25"/>
      <c r="R1257" s="25"/>
      <c r="S1257" s="25"/>
      <c r="T1257" s="25"/>
    </row>
    <row r="1258" spans="1:20" ht="20.399999999999999" x14ac:dyDescent="0.3">
      <c r="A1258" s="142" t="s">
        <v>761</v>
      </c>
      <c r="B1258" s="144">
        <v>3.5</v>
      </c>
      <c r="C1258" s="25"/>
      <c r="D1258" s="25"/>
      <c r="E1258" s="25"/>
      <c r="F1258" s="25"/>
      <c r="G1258" s="25"/>
      <c r="H1258" s="25"/>
      <c r="I1258" s="25">
        <v>0</v>
      </c>
      <c r="J1258" s="25">
        <v>0</v>
      </c>
      <c r="K1258" s="127"/>
      <c r="L1258" s="25"/>
      <c r="M1258" s="25"/>
      <c r="N1258" s="25"/>
      <c r="O1258" s="25"/>
      <c r="P1258" s="25"/>
      <c r="Q1258" s="25"/>
      <c r="R1258" s="25"/>
      <c r="S1258" s="25"/>
      <c r="T1258" s="25"/>
    </row>
    <row r="1259" spans="1:20" ht="20.399999999999999" x14ac:dyDescent="0.3">
      <c r="A1259" s="142" t="s">
        <v>740</v>
      </c>
      <c r="B1259" s="144">
        <v>3.4</v>
      </c>
      <c r="C1259" s="25"/>
      <c r="D1259" s="25"/>
      <c r="E1259" s="25"/>
      <c r="F1259" s="25"/>
      <c r="G1259" s="25"/>
      <c r="H1259" s="25"/>
      <c r="I1259" s="25">
        <v>0</v>
      </c>
      <c r="J1259" s="25">
        <v>0</v>
      </c>
      <c r="K1259" s="127"/>
      <c r="L1259" s="25"/>
      <c r="M1259" s="25"/>
      <c r="N1259" s="25"/>
      <c r="O1259" s="25"/>
      <c r="P1259" s="25"/>
      <c r="Q1259" s="25"/>
      <c r="R1259" s="25"/>
      <c r="S1259" s="25"/>
      <c r="T1259" s="25"/>
    </row>
    <row r="1260" spans="1:20" ht="20.399999999999999" x14ac:dyDescent="0.3">
      <c r="A1260" s="142" t="s">
        <v>791</v>
      </c>
      <c r="B1260" s="144">
        <v>3.6</v>
      </c>
      <c r="C1260" s="25"/>
      <c r="D1260" s="25"/>
      <c r="E1260" s="25"/>
      <c r="F1260" s="25"/>
      <c r="G1260" s="25"/>
      <c r="H1260" s="25"/>
      <c r="I1260" s="25">
        <v>0</v>
      </c>
      <c r="J1260" s="25">
        <v>0</v>
      </c>
      <c r="K1260" s="127"/>
      <c r="L1260" s="25"/>
      <c r="M1260" s="25"/>
      <c r="N1260" s="25"/>
      <c r="O1260" s="25"/>
      <c r="P1260" s="25"/>
      <c r="Q1260" s="25"/>
      <c r="R1260" s="25"/>
      <c r="S1260" s="25"/>
      <c r="T1260" s="25"/>
    </row>
    <row r="1261" spans="1:20" ht="20.399999999999999" x14ac:dyDescent="0.3">
      <c r="A1261" s="142" t="s">
        <v>2172</v>
      </c>
      <c r="B1261" s="144">
        <v>5.2</v>
      </c>
      <c r="C1261" s="25"/>
      <c r="D1261" s="25"/>
      <c r="E1261" s="25"/>
      <c r="F1261" s="25"/>
      <c r="G1261" s="25"/>
      <c r="H1261" s="25"/>
      <c r="I1261" s="25">
        <v>0</v>
      </c>
      <c r="J1261" s="25">
        <v>0</v>
      </c>
      <c r="K1261" s="127"/>
      <c r="L1261" s="25"/>
      <c r="M1261" s="25"/>
      <c r="N1261" s="25"/>
      <c r="O1261" s="25"/>
      <c r="P1261" s="25"/>
      <c r="Q1261" s="25"/>
      <c r="R1261" s="25"/>
      <c r="S1261" s="25"/>
      <c r="T1261" s="25"/>
    </row>
    <row r="1262" spans="1:20" ht="20.399999999999999" x14ac:dyDescent="0.3">
      <c r="A1262" s="142" t="s">
        <v>2093</v>
      </c>
      <c r="B1262" s="144">
        <v>3.5</v>
      </c>
      <c r="C1262" s="25"/>
      <c r="D1262" s="25"/>
      <c r="E1262" s="25"/>
      <c r="F1262" s="25"/>
      <c r="G1262" s="25"/>
      <c r="H1262" s="25"/>
      <c r="I1262" s="25">
        <v>0</v>
      </c>
      <c r="J1262" s="25">
        <v>0</v>
      </c>
      <c r="K1262" s="127"/>
      <c r="L1262" s="25"/>
      <c r="M1262" s="25"/>
      <c r="N1262" s="25"/>
      <c r="O1262" s="25"/>
      <c r="P1262" s="25"/>
      <c r="Q1262" s="25"/>
      <c r="R1262" s="25"/>
      <c r="S1262" s="25"/>
      <c r="T1262" s="25"/>
    </row>
    <row r="1263" spans="1:20" ht="20.399999999999999" x14ac:dyDescent="0.3">
      <c r="A1263" s="142" t="s">
        <v>2045</v>
      </c>
      <c r="B1263" s="144">
        <v>3.7</v>
      </c>
      <c r="C1263" s="25"/>
      <c r="D1263" s="25"/>
      <c r="E1263" s="25"/>
      <c r="F1263" s="25"/>
      <c r="G1263" s="25"/>
      <c r="H1263" s="25"/>
      <c r="I1263" s="25">
        <v>0</v>
      </c>
      <c r="J1263" s="25">
        <v>0</v>
      </c>
      <c r="K1263" s="127"/>
      <c r="L1263" s="25"/>
      <c r="M1263" s="25"/>
      <c r="N1263" s="25"/>
      <c r="O1263" s="25"/>
      <c r="P1263" s="25"/>
      <c r="Q1263" s="25"/>
      <c r="R1263" s="25"/>
      <c r="S1263" s="25"/>
      <c r="T1263" s="25"/>
    </row>
    <row r="1264" spans="1:20" ht="20.399999999999999" x14ac:dyDescent="0.3">
      <c r="A1264" s="142" t="s">
        <v>907</v>
      </c>
      <c r="B1264" s="144">
        <v>10.6</v>
      </c>
      <c r="C1264" s="25"/>
      <c r="D1264" s="25"/>
      <c r="E1264" s="25"/>
      <c r="F1264" s="25"/>
      <c r="G1264" s="25"/>
      <c r="H1264" s="25"/>
      <c r="I1264" s="25">
        <v>0</v>
      </c>
      <c r="J1264" s="25">
        <v>0</v>
      </c>
      <c r="K1264" s="127"/>
      <c r="L1264" s="25"/>
      <c r="M1264" s="25"/>
      <c r="N1264" s="25"/>
      <c r="O1264" s="25"/>
      <c r="P1264" s="25"/>
      <c r="Q1264" s="25"/>
      <c r="R1264" s="25"/>
      <c r="S1264" s="25"/>
      <c r="T1264" s="25"/>
    </row>
    <row r="1265" spans="1:20" ht="20.399999999999999" x14ac:dyDescent="0.3">
      <c r="A1265" s="142" t="s">
        <v>1932</v>
      </c>
      <c r="B1265" s="144">
        <v>4.3</v>
      </c>
      <c r="C1265" s="25"/>
      <c r="D1265" s="25"/>
      <c r="E1265" s="25"/>
      <c r="F1265" s="25"/>
      <c r="G1265" s="25"/>
      <c r="H1265" s="25"/>
      <c r="I1265" s="25">
        <v>0</v>
      </c>
      <c r="J1265" s="25">
        <v>0</v>
      </c>
      <c r="K1265" s="127"/>
      <c r="L1265" s="25"/>
      <c r="M1265" s="25"/>
      <c r="N1265" s="25"/>
      <c r="O1265" s="25"/>
      <c r="P1265" s="25"/>
      <c r="Q1265" s="25"/>
      <c r="R1265" s="25"/>
      <c r="S1265" s="25"/>
      <c r="T1265" s="25"/>
    </row>
    <row r="1266" spans="1:20" x14ac:dyDescent="0.3">
      <c r="A1266" s="142" t="s">
        <v>862</v>
      </c>
      <c r="B1266" s="144">
        <v>4.7</v>
      </c>
      <c r="C1266" s="25"/>
      <c r="D1266" s="25"/>
      <c r="E1266" s="25"/>
      <c r="F1266" s="25"/>
      <c r="G1266" s="25"/>
      <c r="H1266" s="25"/>
      <c r="I1266" s="25">
        <v>0</v>
      </c>
      <c r="J1266" s="25">
        <v>0</v>
      </c>
      <c r="K1266" s="127"/>
      <c r="L1266" s="25"/>
      <c r="M1266" s="25"/>
      <c r="N1266" s="25"/>
      <c r="O1266" s="25"/>
      <c r="P1266" s="25"/>
      <c r="Q1266" s="25"/>
      <c r="R1266" s="25"/>
      <c r="S1266" s="25"/>
      <c r="T1266" s="25"/>
    </row>
    <row r="1267" spans="1:20" ht="20.399999999999999" x14ac:dyDescent="0.3">
      <c r="A1267" s="142" t="s">
        <v>783</v>
      </c>
      <c r="B1267" s="144">
        <v>4.3</v>
      </c>
      <c r="C1267" s="25"/>
      <c r="D1267" s="25"/>
      <c r="E1267" s="25"/>
      <c r="F1267" s="25"/>
      <c r="G1267" s="25"/>
      <c r="H1267" s="25"/>
      <c r="I1267" s="25">
        <v>0</v>
      </c>
      <c r="J1267" s="25">
        <v>0</v>
      </c>
      <c r="K1267" s="127"/>
      <c r="L1267" s="25"/>
      <c r="M1267" s="25"/>
      <c r="N1267" s="25"/>
      <c r="O1267" s="25"/>
      <c r="P1267" s="25"/>
      <c r="Q1267" s="25"/>
      <c r="R1267" s="25"/>
      <c r="S1267" s="25"/>
      <c r="T1267" s="25"/>
    </row>
    <row r="1268" spans="1:20" ht="20.399999999999999" x14ac:dyDescent="0.3">
      <c r="A1268" s="142" t="s">
        <v>1965</v>
      </c>
      <c r="B1268" s="144">
        <v>4.4000000000000004</v>
      </c>
      <c r="C1268" s="25"/>
      <c r="D1268" s="25"/>
      <c r="E1268" s="25"/>
      <c r="F1268" s="25"/>
      <c r="G1268" s="25"/>
      <c r="H1268" s="25"/>
      <c r="I1268" s="25">
        <v>0</v>
      </c>
      <c r="J1268" s="25">
        <v>0</v>
      </c>
      <c r="K1268" s="127"/>
      <c r="L1268" s="25"/>
      <c r="M1268" s="25"/>
      <c r="N1268" s="25"/>
      <c r="O1268" s="25"/>
      <c r="P1268" s="25"/>
      <c r="Q1268" s="25"/>
      <c r="R1268" s="25"/>
      <c r="S1268" s="25"/>
      <c r="T1268" s="25"/>
    </row>
    <row r="1269" spans="1:20" ht="20.399999999999999" x14ac:dyDescent="0.3">
      <c r="A1269" s="142" t="s">
        <v>1883</v>
      </c>
      <c r="B1269" s="144">
        <v>7</v>
      </c>
      <c r="C1269" s="25"/>
      <c r="D1269" s="25"/>
      <c r="E1269" s="25"/>
      <c r="F1269" s="25"/>
      <c r="G1269" s="25"/>
      <c r="H1269" s="25"/>
      <c r="I1269" s="25">
        <v>0</v>
      </c>
      <c r="J1269" s="25">
        <v>0</v>
      </c>
      <c r="K1269" s="127"/>
      <c r="L1269" s="25"/>
      <c r="M1269" s="25"/>
      <c r="N1269" s="25"/>
      <c r="O1269" s="25"/>
      <c r="P1269" s="25"/>
      <c r="Q1269" s="25"/>
      <c r="R1269" s="25"/>
      <c r="S1269" s="25"/>
      <c r="T1269" s="25"/>
    </row>
    <row r="1270" spans="1:20" ht="20.399999999999999" x14ac:dyDescent="0.3">
      <c r="A1270" s="142" t="s">
        <v>705</v>
      </c>
      <c r="B1270" s="144">
        <v>5.2</v>
      </c>
      <c r="C1270" s="25"/>
      <c r="D1270" s="25"/>
      <c r="E1270" s="25"/>
      <c r="F1270" s="25"/>
      <c r="G1270" s="25"/>
      <c r="H1270" s="25"/>
      <c r="I1270" s="25">
        <v>0</v>
      </c>
      <c r="J1270" s="25">
        <v>0</v>
      </c>
      <c r="K1270" s="127"/>
      <c r="L1270" s="25"/>
      <c r="M1270" s="25"/>
      <c r="N1270" s="25"/>
      <c r="O1270" s="25"/>
      <c r="P1270" s="25"/>
      <c r="Q1270" s="25"/>
      <c r="R1270" s="25"/>
      <c r="S1270" s="25"/>
      <c r="T1270" s="25"/>
    </row>
    <row r="1271" spans="1:20" ht="20.399999999999999" x14ac:dyDescent="0.3">
      <c r="A1271" s="142" t="s">
        <v>1328</v>
      </c>
      <c r="B1271" s="144">
        <v>4.8</v>
      </c>
      <c r="C1271" s="25"/>
      <c r="D1271" s="25"/>
      <c r="E1271" s="25"/>
      <c r="F1271" s="25"/>
      <c r="G1271" s="25"/>
      <c r="H1271" s="25"/>
      <c r="I1271" s="25">
        <v>0</v>
      </c>
      <c r="J1271" s="25">
        <v>0</v>
      </c>
      <c r="K1271" s="127"/>
      <c r="L1271" s="25"/>
      <c r="M1271" s="25"/>
      <c r="N1271" s="25"/>
      <c r="O1271" s="25"/>
      <c r="P1271" s="25"/>
      <c r="Q1271" s="25"/>
      <c r="R1271" s="25"/>
      <c r="S1271" s="25"/>
      <c r="T1271" s="25"/>
    </row>
    <row r="1272" spans="1:20" ht="20.399999999999999" x14ac:dyDescent="0.3">
      <c r="A1272" s="142" t="s">
        <v>1719</v>
      </c>
      <c r="B1272" s="144">
        <v>4.9000000000000004</v>
      </c>
      <c r="C1272" s="25"/>
      <c r="D1272" s="25"/>
      <c r="E1272" s="25"/>
      <c r="F1272" s="25"/>
      <c r="G1272" s="25"/>
      <c r="H1272" s="25"/>
      <c r="I1272" s="25">
        <v>0</v>
      </c>
      <c r="J1272" s="25">
        <v>0</v>
      </c>
      <c r="K1272" s="127"/>
      <c r="L1272" s="25"/>
      <c r="M1272" s="25"/>
      <c r="N1272" s="25"/>
      <c r="O1272" s="25"/>
      <c r="P1272" s="25"/>
      <c r="Q1272" s="25"/>
      <c r="R1272" s="25"/>
      <c r="S1272" s="25"/>
      <c r="T1272" s="25"/>
    </row>
    <row r="1273" spans="1:20" ht="20.399999999999999" x14ac:dyDescent="0.3">
      <c r="A1273" s="142" t="s">
        <v>2295</v>
      </c>
      <c r="B1273" s="144">
        <v>5.4</v>
      </c>
      <c r="C1273" s="25"/>
      <c r="D1273" s="25"/>
      <c r="E1273" s="25"/>
      <c r="F1273" s="25"/>
      <c r="G1273" s="25"/>
      <c r="H1273" s="25"/>
      <c r="I1273" s="25">
        <v>0</v>
      </c>
      <c r="J1273" s="25">
        <v>0</v>
      </c>
      <c r="K1273" s="127"/>
      <c r="L1273" s="25"/>
      <c r="M1273" s="25"/>
      <c r="N1273" s="25"/>
      <c r="O1273" s="25"/>
      <c r="P1273" s="25"/>
      <c r="Q1273" s="25"/>
      <c r="R1273" s="25"/>
      <c r="S1273" s="25"/>
      <c r="T1273" s="25"/>
    </row>
    <row r="1274" spans="1:20" ht="20.399999999999999" x14ac:dyDescent="0.3">
      <c r="A1274" s="142" t="s">
        <v>1491</v>
      </c>
      <c r="B1274" s="144">
        <v>5.4</v>
      </c>
      <c r="C1274" s="25"/>
      <c r="D1274" s="25"/>
      <c r="E1274" s="25"/>
      <c r="F1274" s="25"/>
      <c r="G1274" s="25"/>
      <c r="H1274" s="25"/>
      <c r="I1274" s="25">
        <v>0</v>
      </c>
      <c r="J1274" s="25">
        <v>0</v>
      </c>
      <c r="K1274" s="127"/>
      <c r="L1274" s="25"/>
      <c r="M1274" s="25"/>
      <c r="N1274" s="25"/>
      <c r="O1274" s="25"/>
      <c r="P1274" s="25"/>
      <c r="Q1274" s="25"/>
      <c r="R1274" s="25"/>
      <c r="S1274" s="25"/>
      <c r="T1274" s="25"/>
    </row>
    <row r="1275" spans="1:20" ht="20.399999999999999" x14ac:dyDescent="0.3">
      <c r="A1275" s="142" t="s">
        <v>2204</v>
      </c>
      <c r="B1275" s="144">
        <v>5.9</v>
      </c>
      <c r="C1275" s="25"/>
      <c r="D1275" s="25"/>
      <c r="E1275" s="25"/>
      <c r="F1275" s="25"/>
      <c r="G1275" s="25"/>
      <c r="H1275" s="25"/>
      <c r="I1275" s="25">
        <v>0</v>
      </c>
      <c r="J1275" s="25">
        <v>0</v>
      </c>
      <c r="K1275" s="127"/>
      <c r="L1275" s="25"/>
      <c r="M1275" s="25"/>
      <c r="N1275" s="25"/>
      <c r="O1275" s="25"/>
      <c r="P1275" s="25"/>
      <c r="Q1275" s="25"/>
      <c r="R1275" s="25"/>
      <c r="S1275" s="25"/>
      <c r="T1275" s="25"/>
    </row>
    <row r="1276" spans="1:20" ht="20.399999999999999" x14ac:dyDescent="0.3">
      <c r="A1276" s="142" t="s">
        <v>763</v>
      </c>
      <c r="B1276" s="144">
        <v>7.2</v>
      </c>
      <c r="C1276" s="25"/>
      <c r="D1276" s="25"/>
      <c r="E1276" s="25"/>
      <c r="F1276" s="25"/>
      <c r="G1276" s="25"/>
      <c r="H1276" s="25"/>
      <c r="I1276" s="25">
        <v>0</v>
      </c>
      <c r="J1276" s="25">
        <v>0</v>
      </c>
      <c r="K1276" s="127"/>
      <c r="L1276" s="25"/>
      <c r="M1276" s="25"/>
      <c r="N1276" s="25"/>
      <c r="O1276" s="25"/>
      <c r="P1276" s="25"/>
      <c r="Q1276" s="25"/>
      <c r="R1276" s="25"/>
      <c r="S1276" s="25"/>
      <c r="T1276" s="25"/>
    </row>
    <row r="1277" spans="1:20" x14ac:dyDescent="0.3">
      <c r="A1277" s="142" t="s">
        <v>1282</v>
      </c>
      <c r="B1277" s="144">
        <v>6.3</v>
      </c>
      <c r="C1277" s="25"/>
      <c r="D1277" s="25"/>
      <c r="E1277" s="25"/>
      <c r="F1277" s="25"/>
      <c r="G1277" s="25"/>
      <c r="H1277" s="25"/>
      <c r="I1277" s="25">
        <v>0</v>
      </c>
      <c r="J1277" s="25">
        <v>0</v>
      </c>
      <c r="K1277" s="127"/>
      <c r="L1277" s="25"/>
      <c r="M1277" s="25"/>
      <c r="N1277" s="25"/>
      <c r="O1277" s="25"/>
      <c r="P1277" s="25"/>
      <c r="Q1277" s="25"/>
      <c r="R1277" s="25"/>
      <c r="S1277" s="25"/>
      <c r="T1277" s="25"/>
    </row>
    <row r="1278" spans="1:20" ht="20.399999999999999" x14ac:dyDescent="0.3">
      <c r="A1278" s="142" t="s">
        <v>972</v>
      </c>
      <c r="B1278" s="144">
        <v>4.5999999999999996</v>
      </c>
      <c r="C1278" s="25"/>
      <c r="D1278" s="25"/>
      <c r="E1278" s="25"/>
      <c r="F1278" s="25"/>
      <c r="G1278" s="25"/>
      <c r="H1278" s="25"/>
      <c r="I1278" s="25">
        <v>0</v>
      </c>
      <c r="J1278" s="25">
        <v>0</v>
      </c>
      <c r="K1278" s="127"/>
      <c r="L1278" s="25"/>
      <c r="M1278" s="25"/>
      <c r="N1278" s="25"/>
      <c r="O1278" s="25"/>
      <c r="P1278" s="25"/>
      <c r="Q1278" s="25"/>
      <c r="R1278" s="25"/>
      <c r="S1278" s="25"/>
      <c r="T1278" s="25"/>
    </row>
    <row r="1279" spans="1:20" ht="20.399999999999999" x14ac:dyDescent="0.3">
      <c r="A1279" s="142" t="s">
        <v>1683</v>
      </c>
      <c r="B1279" s="144">
        <v>9</v>
      </c>
      <c r="C1279" s="25"/>
      <c r="D1279" s="25"/>
      <c r="E1279" s="25"/>
      <c r="F1279" s="25"/>
      <c r="G1279" s="25"/>
      <c r="H1279" s="25"/>
      <c r="I1279" s="25">
        <v>0</v>
      </c>
      <c r="J1279" s="25">
        <v>0</v>
      </c>
      <c r="K1279" s="127"/>
      <c r="L1279" s="25"/>
      <c r="M1279" s="25"/>
      <c r="N1279" s="25"/>
      <c r="O1279" s="25"/>
      <c r="P1279" s="25"/>
      <c r="Q1279" s="25"/>
      <c r="R1279" s="25"/>
      <c r="S1279" s="25"/>
      <c r="T1279" s="25"/>
    </row>
    <row r="1280" spans="1:20" ht="20.399999999999999" x14ac:dyDescent="0.3">
      <c r="A1280" s="142" t="s">
        <v>974</v>
      </c>
      <c r="B1280" s="144">
        <v>4.2</v>
      </c>
      <c r="C1280" s="25"/>
      <c r="D1280" s="25"/>
      <c r="E1280" s="25"/>
      <c r="F1280" s="25"/>
      <c r="G1280" s="25"/>
      <c r="H1280" s="25"/>
      <c r="I1280" s="25">
        <v>0</v>
      </c>
      <c r="J1280" s="25">
        <v>0</v>
      </c>
      <c r="K1280" s="127"/>
      <c r="L1280" s="25"/>
      <c r="M1280" s="25"/>
      <c r="N1280" s="25"/>
      <c r="O1280" s="25"/>
      <c r="P1280" s="25"/>
      <c r="Q1280" s="25"/>
      <c r="R1280" s="25"/>
      <c r="S1280" s="25"/>
      <c r="T1280" s="25"/>
    </row>
    <row r="1281" spans="1:20" ht="20.399999999999999" x14ac:dyDescent="0.3">
      <c r="A1281" s="142" t="s">
        <v>1382</v>
      </c>
      <c r="B1281" s="144">
        <v>6.5</v>
      </c>
      <c r="C1281" s="25"/>
      <c r="D1281" s="25"/>
      <c r="E1281" s="25"/>
      <c r="F1281" s="25"/>
      <c r="G1281" s="25"/>
      <c r="H1281" s="25"/>
      <c r="I1281" s="25">
        <v>0</v>
      </c>
      <c r="J1281" s="25">
        <v>0</v>
      </c>
      <c r="K1281" s="127"/>
      <c r="L1281" s="25"/>
      <c r="M1281" s="25"/>
      <c r="N1281" s="25"/>
      <c r="O1281" s="25"/>
      <c r="P1281" s="25"/>
      <c r="Q1281" s="25"/>
      <c r="R1281" s="25"/>
      <c r="S1281" s="25"/>
      <c r="T1281" s="25"/>
    </row>
    <row r="1282" spans="1:20" ht="20.399999999999999" x14ac:dyDescent="0.3">
      <c r="A1282" s="142" t="s">
        <v>555</v>
      </c>
      <c r="B1282" s="144">
        <v>3.4</v>
      </c>
      <c r="C1282" s="25"/>
      <c r="D1282" s="25"/>
      <c r="E1282" s="25"/>
      <c r="F1282" s="25"/>
      <c r="G1282" s="25"/>
      <c r="H1282" s="25"/>
      <c r="I1282" s="25">
        <v>0</v>
      </c>
      <c r="J1282" s="25">
        <v>0</v>
      </c>
      <c r="K1282" s="127"/>
      <c r="L1282" s="25"/>
      <c r="M1282" s="25"/>
      <c r="N1282" s="25"/>
      <c r="O1282" s="25"/>
      <c r="P1282" s="25"/>
      <c r="Q1282" s="25"/>
      <c r="R1282" s="25"/>
      <c r="S1282" s="25"/>
      <c r="T1282" s="25"/>
    </row>
    <row r="1283" spans="1:20" ht="20.399999999999999" x14ac:dyDescent="0.3">
      <c r="A1283" s="142" t="s">
        <v>979</v>
      </c>
      <c r="B1283" s="144">
        <v>4</v>
      </c>
      <c r="C1283" s="25"/>
      <c r="D1283" s="25"/>
      <c r="E1283" s="25"/>
      <c r="F1283" s="25"/>
      <c r="G1283" s="25"/>
      <c r="H1283" s="25"/>
      <c r="I1283" s="25">
        <v>0</v>
      </c>
      <c r="J1283" s="25">
        <v>0</v>
      </c>
      <c r="K1283" s="127"/>
      <c r="L1283" s="25"/>
      <c r="M1283" s="25"/>
      <c r="N1283" s="25"/>
      <c r="O1283" s="25"/>
      <c r="P1283" s="25"/>
      <c r="Q1283" s="25"/>
      <c r="R1283" s="25"/>
      <c r="S1283" s="25"/>
      <c r="T1283" s="25"/>
    </row>
    <row r="1284" spans="1:20" ht="20.399999999999999" x14ac:dyDescent="0.3">
      <c r="A1284" s="142" t="s">
        <v>667</v>
      </c>
      <c r="B1284" s="144">
        <v>9.6</v>
      </c>
      <c r="C1284" s="25"/>
      <c r="D1284" s="25"/>
      <c r="E1284" s="25"/>
      <c r="F1284" s="25"/>
      <c r="G1284" s="25"/>
      <c r="H1284" s="25"/>
      <c r="I1284" s="25">
        <v>0</v>
      </c>
      <c r="J1284" s="25">
        <v>0</v>
      </c>
      <c r="K1284" s="127"/>
      <c r="L1284" s="25"/>
      <c r="M1284" s="25"/>
      <c r="N1284" s="25"/>
      <c r="O1284" s="25"/>
      <c r="P1284" s="25"/>
      <c r="Q1284" s="25"/>
      <c r="R1284" s="25"/>
      <c r="S1284" s="25"/>
      <c r="T1284" s="25"/>
    </row>
    <row r="1285" spans="1:20" ht="20.399999999999999" x14ac:dyDescent="0.3">
      <c r="A1285" s="142" t="s">
        <v>601</v>
      </c>
      <c r="B1285" s="144">
        <v>3.5</v>
      </c>
      <c r="C1285" s="25"/>
      <c r="D1285" s="25"/>
      <c r="E1285" s="25"/>
      <c r="F1285" s="25"/>
      <c r="G1285" s="25"/>
      <c r="H1285" s="25"/>
      <c r="I1285" s="25">
        <v>0</v>
      </c>
      <c r="J1285" s="25">
        <v>0</v>
      </c>
      <c r="K1285" s="127"/>
      <c r="L1285" s="25"/>
      <c r="M1285" s="25"/>
      <c r="N1285" s="25"/>
      <c r="O1285" s="25"/>
      <c r="P1285" s="25"/>
      <c r="Q1285" s="25"/>
      <c r="R1285" s="25"/>
      <c r="S1285" s="25"/>
      <c r="T1285" s="25"/>
    </row>
    <row r="1286" spans="1:20" ht="20.399999999999999" x14ac:dyDescent="0.3">
      <c r="A1286" s="142" t="s">
        <v>531</v>
      </c>
      <c r="B1286" s="144">
        <v>7.9</v>
      </c>
      <c r="C1286" s="25"/>
      <c r="D1286" s="25"/>
      <c r="E1286" s="25"/>
      <c r="F1286" s="25"/>
      <c r="G1286" s="25"/>
      <c r="H1286" s="25"/>
      <c r="I1286" s="25">
        <v>0</v>
      </c>
      <c r="J1286" s="25">
        <v>0</v>
      </c>
      <c r="K1286" s="127"/>
      <c r="L1286" s="25"/>
      <c r="M1286" s="25"/>
      <c r="N1286" s="25"/>
      <c r="O1286" s="25"/>
      <c r="P1286" s="25"/>
      <c r="Q1286" s="25"/>
      <c r="R1286" s="25"/>
      <c r="S1286" s="25"/>
      <c r="T1286" s="25"/>
    </row>
    <row r="1287" spans="1:20" ht="20.399999999999999" x14ac:dyDescent="0.3">
      <c r="A1287" s="142" t="s">
        <v>649</v>
      </c>
      <c r="B1287" s="144">
        <v>3.3</v>
      </c>
      <c r="C1287" s="25"/>
      <c r="D1287" s="25"/>
      <c r="E1287" s="25"/>
      <c r="F1287" s="25"/>
      <c r="G1287" s="25"/>
      <c r="H1287" s="25"/>
      <c r="I1287" s="25">
        <v>0</v>
      </c>
      <c r="J1287" s="25">
        <v>0</v>
      </c>
      <c r="K1287" s="127"/>
      <c r="L1287" s="25"/>
      <c r="M1287" s="25"/>
      <c r="N1287" s="25"/>
      <c r="O1287" s="25"/>
      <c r="P1287" s="25"/>
      <c r="Q1287" s="25"/>
      <c r="R1287" s="25"/>
      <c r="S1287" s="25"/>
      <c r="T1287" s="25"/>
    </row>
    <row r="1288" spans="1:20" x14ac:dyDescent="0.3">
      <c r="A1288" s="143" t="s">
        <v>4483</v>
      </c>
      <c r="B1288" s="145">
        <v>5742.5</v>
      </c>
      <c r="C1288" s="25"/>
      <c r="D1288" s="25"/>
      <c r="E1288" s="25"/>
      <c r="F1288" s="25"/>
      <c r="G1288" s="25"/>
      <c r="H1288" s="25"/>
      <c r="I1288" s="25"/>
      <c r="J1288" s="25"/>
      <c r="K1288" s="127"/>
      <c r="L1288" s="25"/>
      <c r="M1288" s="25"/>
      <c r="N1288" s="25"/>
      <c r="O1288" s="25"/>
      <c r="P1288" s="25"/>
      <c r="Q1288" s="25"/>
      <c r="R1288" s="25"/>
      <c r="S1288" s="25"/>
      <c r="T1288" s="25"/>
    </row>
  </sheetData>
  <autoFilter ref="A1:AC795"/>
  <pageMargins left="0.7" right="0.7" top="0.75" bottom="0.75" header="0.3" footer="0.3"/>
  <pageSetup paperSize="9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42"/>
  <sheetViews>
    <sheetView topLeftCell="A70" workbookViewId="0">
      <selection activeCell="C281" sqref="C281"/>
    </sheetView>
  </sheetViews>
  <sheetFormatPr defaultRowHeight="14.4" x14ac:dyDescent="0.3"/>
  <sheetData>
    <row r="1" spans="1:5" x14ac:dyDescent="0.3">
      <c r="A1" s="89" t="s">
        <v>4459</v>
      </c>
      <c r="B1" s="120" t="s">
        <v>15</v>
      </c>
      <c r="C1" s="121" t="s">
        <v>4460</v>
      </c>
      <c r="D1" s="122" t="s">
        <v>4479</v>
      </c>
      <c r="E1" s="123" t="s">
        <v>4462</v>
      </c>
    </row>
    <row r="2" spans="1:5" x14ac:dyDescent="0.3">
      <c r="A2" s="89">
        <v>1</v>
      </c>
      <c r="B2" s="124" t="s">
        <v>57</v>
      </c>
      <c r="C2" s="124">
        <v>70002613</v>
      </c>
      <c r="D2" s="129">
        <v>27.23</v>
      </c>
      <c r="E2" s="89"/>
    </row>
    <row r="3" spans="1:5" x14ac:dyDescent="0.3">
      <c r="A3" s="89">
        <f>A2+1</f>
        <v>2</v>
      </c>
      <c r="B3" s="124" t="s">
        <v>91</v>
      </c>
      <c r="C3" s="124">
        <v>70002610</v>
      </c>
      <c r="D3" s="129">
        <v>17.210999999999999</v>
      </c>
      <c r="E3" s="89"/>
    </row>
    <row r="4" spans="1:5" x14ac:dyDescent="0.3">
      <c r="A4" s="89">
        <f t="shared" ref="A4:A67" si="0">A3+1</f>
        <v>3</v>
      </c>
      <c r="B4" s="124" t="s">
        <v>236</v>
      </c>
      <c r="C4" s="124">
        <v>70002615</v>
      </c>
      <c r="D4" s="129">
        <v>38.162999999999997</v>
      </c>
      <c r="E4" s="89"/>
    </row>
    <row r="5" spans="1:5" x14ac:dyDescent="0.3">
      <c r="A5" s="89">
        <f t="shared" si="0"/>
        <v>4</v>
      </c>
      <c r="B5" s="124" t="s">
        <v>323</v>
      </c>
      <c r="C5" s="124">
        <v>70002606</v>
      </c>
      <c r="D5" s="129">
        <v>11.367000000000001</v>
      </c>
      <c r="E5" s="89"/>
    </row>
    <row r="6" spans="1:5" x14ac:dyDescent="0.3">
      <c r="A6" s="89">
        <f t="shared" si="0"/>
        <v>5</v>
      </c>
      <c r="B6" s="124" t="s">
        <v>337</v>
      </c>
      <c r="C6" s="124">
        <v>70002605</v>
      </c>
      <c r="D6" s="129">
        <v>11.087999999999999</v>
      </c>
      <c r="E6" s="89"/>
    </row>
    <row r="7" spans="1:5" x14ac:dyDescent="0.3">
      <c r="A7" s="89">
        <f t="shared" si="0"/>
        <v>6</v>
      </c>
      <c r="B7" s="124" t="s">
        <v>137</v>
      </c>
      <c r="C7" s="124">
        <v>70002607</v>
      </c>
      <c r="D7" s="129">
        <v>11.087999999999999</v>
      </c>
      <c r="E7" s="89"/>
    </row>
    <row r="8" spans="1:5" x14ac:dyDescent="0.3">
      <c r="A8" s="89">
        <f t="shared" si="0"/>
        <v>7</v>
      </c>
      <c r="B8" s="124" t="s">
        <v>79</v>
      </c>
      <c r="C8" s="124">
        <v>70002015</v>
      </c>
      <c r="D8" s="129">
        <v>13.773999999999999</v>
      </c>
      <c r="E8" s="89"/>
    </row>
    <row r="9" spans="1:5" x14ac:dyDescent="0.3">
      <c r="A9" s="89">
        <f t="shared" si="0"/>
        <v>8</v>
      </c>
      <c r="B9" s="124" t="s">
        <v>191</v>
      </c>
      <c r="C9" s="124">
        <v>70002007</v>
      </c>
      <c r="D9" s="129">
        <v>7.9359999999999999</v>
      </c>
      <c r="E9" s="89"/>
    </row>
    <row r="10" spans="1:5" x14ac:dyDescent="0.3">
      <c r="A10" s="89">
        <f t="shared" si="0"/>
        <v>9</v>
      </c>
      <c r="B10" s="124" t="s">
        <v>196</v>
      </c>
      <c r="C10" s="124">
        <v>70002011</v>
      </c>
      <c r="D10" s="129">
        <v>15.628</v>
      </c>
      <c r="E10" s="89"/>
    </row>
    <row r="11" spans="1:5" x14ac:dyDescent="0.3">
      <c r="A11" s="89">
        <f t="shared" si="0"/>
        <v>10</v>
      </c>
      <c r="B11" s="124" t="s">
        <v>63</v>
      </c>
      <c r="C11" s="124">
        <v>70001226</v>
      </c>
      <c r="D11" s="129">
        <v>15.628</v>
      </c>
      <c r="E11" s="89"/>
    </row>
    <row r="12" spans="1:5" x14ac:dyDescent="0.3">
      <c r="A12" s="89">
        <f t="shared" si="0"/>
        <v>11</v>
      </c>
      <c r="B12" s="124" t="s">
        <v>186</v>
      </c>
      <c r="C12" s="124">
        <v>70001236</v>
      </c>
      <c r="D12" s="129">
        <v>14.987</v>
      </c>
      <c r="E12" s="89"/>
    </row>
    <row r="13" spans="1:5" x14ac:dyDescent="0.3">
      <c r="A13" s="89">
        <f t="shared" si="0"/>
        <v>12</v>
      </c>
      <c r="B13" s="124" t="s">
        <v>177</v>
      </c>
      <c r="C13" s="124">
        <v>70001228</v>
      </c>
      <c r="D13" s="129">
        <v>19.741</v>
      </c>
      <c r="E13" s="89"/>
    </row>
    <row r="14" spans="1:5" x14ac:dyDescent="0.3">
      <c r="A14" s="89">
        <f t="shared" si="0"/>
        <v>13</v>
      </c>
      <c r="B14" s="124" t="s">
        <v>228</v>
      </c>
      <c r="C14" s="124">
        <v>70001231</v>
      </c>
      <c r="D14" s="129">
        <v>29.760999999999999</v>
      </c>
      <c r="E14" s="89"/>
    </row>
    <row r="15" spans="1:5" x14ac:dyDescent="0.3">
      <c r="A15" s="89">
        <f t="shared" si="0"/>
        <v>14</v>
      </c>
      <c r="B15" s="124" t="s">
        <v>161</v>
      </c>
      <c r="C15" s="124">
        <v>70001234</v>
      </c>
      <c r="D15" s="129">
        <v>10.888999999999999</v>
      </c>
      <c r="E15" s="89"/>
    </row>
    <row r="16" spans="1:5" x14ac:dyDescent="0.3">
      <c r="A16" s="89">
        <f t="shared" si="0"/>
        <v>15</v>
      </c>
      <c r="B16" s="124" t="s">
        <v>292</v>
      </c>
      <c r="C16" s="124">
        <v>70001225</v>
      </c>
      <c r="D16" s="129">
        <v>20.018000000000001</v>
      </c>
      <c r="E16" s="89"/>
    </row>
    <row r="17" spans="1:5" x14ac:dyDescent="0.3">
      <c r="A17" s="89">
        <f t="shared" si="0"/>
        <v>16</v>
      </c>
      <c r="B17" s="124" t="s">
        <v>347</v>
      </c>
      <c r="C17" s="124">
        <v>70002784</v>
      </c>
      <c r="D17" s="129">
        <v>27.311</v>
      </c>
      <c r="E17" s="89"/>
    </row>
    <row r="18" spans="1:5" x14ac:dyDescent="0.3">
      <c r="A18" s="89">
        <f t="shared" si="0"/>
        <v>17</v>
      </c>
      <c r="B18" s="124" t="s">
        <v>219</v>
      </c>
      <c r="C18" s="124">
        <v>70001373</v>
      </c>
      <c r="D18" s="129">
        <v>23.84</v>
      </c>
      <c r="E18" s="89"/>
    </row>
    <row r="19" spans="1:5" x14ac:dyDescent="0.3">
      <c r="A19" s="89">
        <f t="shared" si="0"/>
        <v>18</v>
      </c>
      <c r="B19" s="124" t="s">
        <v>126</v>
      </c>
      <c r="C19" s="124">
        <v>70002782</v>
      </c>
      <c r="D19" s="129">
        <v>15.877000000000001</v>
      </c>
      <c r="E19" s="89"/>
    </row>
    <row r="20" spans="1:5" x14ac:dyDescent="0.3">
      <c r="A20" s="89">
        <f t="shared" si="0"/>
        <v>19</v>
      </c>
      <c r="B20" s="124" t="s">
        <v>252</v>
      </c>
      <c r="C20" s="124">
        <v>70002773</v>
      </c>
      <c r="D20" s="129">
        <v>15.102</v>
      </c>
      <c r="E20" s="89"/>
    </row>
    <row r="21" spans="1:5" x14ac:dyDescent="0.3">
      <c r="A21" s="89">
        <f t="shared" si="0"/>
        <v>20</v>
      </c>
      <c r="B21" s="124" t="s">
        <v>125</v>
      </c>
      <c r="C21" s="124">
        <v>70002780</v>
      </c>
      <c r="D21" s="129">
        <v>15.8</v>
      </c>
      <c r="E21" s="89"/>
    </row>
    <row r="22" spans="1:5" x14ac:dyDescent="0.3">
      <c r="A22" s="89">
        <f t="shared" si="0"/>
        <v>21</v>
      </c>
      <c r="B22" s="124" t="s">
        <v>81</v>
      </c>
      <c r="C22" s="124">
        <v>70002561</v>
      </c>
      <c r="D22" s="129">
        <v>6.1269999999999998</v>
      </c>
      <c r="E22" s="89"/>
    </row>
    <row r="23" spans="1:5" x14ac:dyDescent="0.3">
      <c r="A23" s="89">
        <f t="shared" si="0"/>
        <v>22</v>
      </c>
      <c r="B23" s="124" t="s">
        <v>248</v>
      </c>
      <c r="C23" s="124">
        <v>70002557</v>
      </c>
      <c r="D23" s="129">
        <v>9.9459999999999997</v>
      </c>
      <c r="E23" s="89"/>
    </row>
    <row r="24" spans="1:5" x14ac:dyDescent="0.3">
      <c r="A24" s="89">
        <f t="shared" si="0"/>
        <v>23</v>
      </c>
      <c r="B24" s="124" t="s">
        <v>123</v>
      </c>
      <c r="C24" s="124">
        <v>70002560</v>
      </c>
      <c r="D24" s="129">
        <v>8.5340000000000007</v>
      </c>
      <c r="E24" s="89"/>
    </row>
    <row r="25" spans="1:5" x14ac:dyDescent="0.3">
      <c r="A25" s="89">
        <f t="shared" si="0"/>
        <v>24</v>
      </c>
      <c r="B25" s="124" t="s">
        <v>193</v>
      </c>
      <c r="C25" s="124">
        <v>70002564</v>
      </c>
      <c r="D25" s="129">
        <v>37.381999999999998</v>
      </c>
      <c r="E25" s="89"/>
    </row>
    <row r="26" spans="1:5" x14ac:dyDescent="0.3">
      <c r="A26" s="89">
        <f t="shared" si="0"/>
        <v>25</v>
      </c>
      <c r="B26" s="124" t="s">
        <v>240</v>
      </c>
      <c r="C26" s="124">
        <v>70002567</v>
      </c>
      <c r="D26" s="129">
        <v>29.911999999999999</v>
      </c>
      <c r="E26" s="89"/>
    </row>
    <row r="27" spans="1:5" x14ac:dyDescent="0.3">
      <c r="A27" s="89">
        <f t="shared" si="0"/>
        <v>26</v>
      </c>
      <c r="B27" s="124" t="s">
        <v>275</v>
      </c>
      <c r="C27" s="124">
        <v>70002562</v>
      </c>
      <c r="D27" s="129">
        <v>5.9539999999999997</v>
      </c>
      <c r="E27" s="89"/>
    </row>
    <row r="28" spans="1:5" x14ac:dyDescent="0.3">
      <c r="A28" s="89">
        <f t="shared" si="0"/>
        <v>27</v>
      </c>
      <c r="B28" s="124" t="s">
        <v>120</v>
      </c>
      <c r="C28" s="124">
        <v>70002568</v>
      </c>
      <c r="D28" s="129">
        <v>4.8760000000000003</v>
      </c>
      <c r="E28" s="89"/>
    </row>
    <row r="29" spans="1:5" x14ac:dyDescent="0.3">
      <c r="A29" s="89">
        <f t="shared" si="0"/>
        <v>28</v>
      </c>
      <c r="B29" s="124" t="s">
        <v>327</v>
      </c>
      <c r="C29" s="124">
        <v>70002043</v>
      </c>
      <c r="D29" s="129">
        <v>29.206</v>
      </c>
      <c r="E29" s="89"/>
    </row>
    <row r="30" spans="1:5" x14ac:dyDescent="0.3">
      <c r="A30" s="89">
        <f t="shared" si="0"/>
        <v>29</v>
      </c>
      <c r="B30" s="124" t="s">
        <v>349</v>
      </c>
      <c r="C30" s="124">
        <v>70002048</v>
      </c>
      <c r="D30" s="129">
        <v>10.257999999999999</v>
      </c>
      <c r="E30" s="89"/>
    </row>
    <row r="31" spans="1:5" x14ac:dyDescent="0.3">
      <c r="A31" s="89">
        <f t="shared" si="0"/>
        <v>30</v>
      </c>
      <c r="B31" s="124" t="s">
        <v>194</v>
      </c>
      <c r="C31" s="124">
        <v>70002094</v>
      </c>
      <c r="D31" s="129">
        <v>19.491</v>
      </c>
      <c r="E31" s="89"/>
    </row>
    <row r="32" spans="1:5" x14ac:dyDescent="0.3">
      <c r="A32" s="89">
        <f t="shared" si="0"/>
        <v>31</v>
      </c>
      <c r="B32" s="124" t="s">
        <v>339</v>
      </c>
      <c r="C32" s="124">
        <v>70002046</v>
      </c>
      <c r="D32" s="129">
        <v>11.416</v>
      </c>
      <c r="E32" s="89"/>
    </row>
    <row r="33" spans="1:5" x14ac:dyDescent="0.3">
      <c r="A33" s="89">
        <f t="shared" si="0"/>
        <v>32</v>
      </c>
      <c r="B33" s="124" t="s">
        <v>202</v>
      </c>
      <c r="C33" s="124">
        <v>70002045</v>
      </c>
      <c r="D33" s="129">
        <v>7.3239999999999998</v>
      </c>
      <c r="E33" s="89"/>
    </row>
    <row r="34" spans="1:5" x14ac:dyDescent="0.3">
      <c r="A34" s="89">
        <f t="shared" si="0"/>
        <v>33</v>
      </c>
      <c r="B34" s="124" t="s">
        <v>244</v>
      </c>
      <c r="C34" s="124">
        <v>70001004</v>
      </c>
      <c r="D34" s="129">
        <v>5.0279999999999996</v>
      </c>
      <c r="E34" s="89"/>
    </row>
    <row r="35" spans="1:5" x14ac:dyDescent="0.3">
      <c r="A35" s="89">
        <f t="shared" si="0"/>
        <v>34</v>
      </c>
      <c r="B35" s="124" t="s">
        <v>351</v>
      </c>
      <c r="C35" s="124">
        <v>70007008</v>
      </c>
      <c r="D35" s="129">
        <v>6.0919999999999996</v>
      </c>
      <c r="E35" s="89"/>
    </row>
    <row r="36" spans="1:5" x14ac:dyDescent="0.3">
      <c r="A36" s="89">
        <f t="shared" si="0"/>
        <v>35</v>
      </c>
      <c r="B36" s="124" t="s">
        <v>253</v>
      </c>
      <c r="C36" s="124">
        <v>70000997</v>
      </c>
      <c r="D36" s="129">
        <v>12.263</v>
      </c>
      <c r="E36" s="89"/>
    </row>
    <row r="37" spans="1:5" x14ac:dyDescent="0.3">
      <c r="A37" s="89">
        <f t="shared" si="0"/>
        <v>36</v>
      </c>
      <c r="B37" s="124" t="s">
        <v>225</v>
      </c>
      <c r="C37" s="124">
        <v>70000999</v>
      </c>
      <c r="D37" s="129">
        <v>30.762</v>
      </c>
      <c r="E37" s="89"/>
    </row>
    <row r="38" spans="1:5" x14ac:dyDescent="0.3">
      <c r="A38" s="89">
        <f t="shared" si="0"/>
        <v>37</v>
      </c>
      <c r="B38" s="124" t="s">
        <v>297</v>
      </c>
      <c r="C38" s="124">
        <v>70001002</v>
      </c>
      <c r="D38" s="129">
        <v>37.183</v>
      </c>
      <c r="E38" s="89"/>
    </row>
    <row r="39" spans="1:5" x14ac:dyDescent="0.3">
      <c r="A39" s="89">
        <f t="shared" si="0"/>
        <v>38</v>
      </c>
      <c r="B39" s="124" t="s">
        <v>352</v>
      </c>
      <c r="C39" s="124">
        <v>70001005</v>
      </c>
      <c r="D39" s="129">
        <v>14.766</v>
      </c>
      <c r="E39" s="89"/>
    </row>
    <row r="40" spans="1:5" x14ac:dyDescent="0.3">
      <c r="A40" s="89">
        <f t="shared" si="0"/>
        <v>39</v>
      </c>
      <c r="B40" s="124" t="s">
        <v>302</v>
      </c>
      <c r="C40" s="124">
        <v>70001006</v>
      </c>
      <c r="D40" s="129">
        <v>10.917</v>
      </c>
      <c r="E40" s="89"/>
    </row>
    <row r="41" spans="1:5" x14ac:dyDescent="0.3">
      <c r="A41" s="89">
        <f t="shared" si="0"/>
        <v>40</v>
      </c>
      <c r="B41" s="124" t="s">
        <v>200</v>
      </c>
      <c r="C41" s="124">
        <v>70001663</v>
      </c>
      <c r="D41" s="129">
        <v>11.903</v>
      </c>
      <c r="E41" s="89"/>
    </row>
    <row r="42" spans="1:5" x14ac:dyDescent="0.3">
      <c r="A42" s="89">
        <f t="shared" si="0"/>
        <v>41</v>
      </c>
      <c r="B42" s="124" t="s">
        <v>342</v>
      </c>
      <c r="C42" s="124">
        <v>70002012</v>
      </c>
      <c r="D42" s="129">
        <v>6.2619999999999996</v>
      </c>
      <c r="E42" s="89"/>
    </row>
    <row r="43" spans="1:5" x14ac:dyDescent="0.3">
      <c r="A43" s="89">
        <f t="shared" si="0"/>
        <v>42</v>
      </c>
      <c r="B43" s="124" t="s">
        <v>331</v>
      </c>
      <c r="C43" s="124">
        <v>70002016</v>
      </c>
      <c r="D43" s="129">
        <v>5.2590000000000003</v>
      </c>
      <c r="E43" s="89"/>
    </row>
    <row r="44" spans="1:5" x14ac:dyDescent="0.3">
      <c r="A44" s="89">
        <f t="shared" si="0"/>
        <v>43</v>
      </c>
      <c r="B44" s="124" t="s">
        <v>201</v>
      </c>
      <c r="C44" s="124">
        <v>70002006</v>
      </c>
      <c r="D44" s="129">
        <v>11.531000000000001</v>
      </c>
      <c r="E44" s="89"/>
    </row>
    <row r="45" spans="1:5" x14ac:dyDescent="0.3">
      <c r="A45" s="89">
        <f t="shared" si="0"/>
        <v>44</v>
      </c>
      <c r="B45" s="124" t="s">
        <v>328</v>
      </c>
      <c r="C45" s="124">
        <v>70001666</v>
      </c>
      <c r="D45" s="129">
        <v>8.0370000000000008</v>
      </c>
      <c r="E45" s="89"/>
    </row>
    <row r="46" spans="1:5" x14ac:dyDescent="0.3">
      <c r="A46" s="89">
        <f t="shared" si="0"/>
        <v>45</v>
      </c>
      <c r="B46" s="124" t="s">
        <v>353</v>
      </c>
      <c r="C46" s="124">
        <v>70001659</v>
      </c>
      <c r="D46" s="129">
        <v>3.5539999999999998</v>
      </c>
      <c r="E46" s="89"/>
    </row>
    <row r="47" spans="1:5" x14ac:dyDescent="0.3">
      <c r="A47" s="89">
        <f t="shared" si="0"/>
        <v>46</v>
      </c>
      <c r="B47" s="124" t="s">
        <v>241</v>
      </c>
      <c r="C47" s="124">
        <v>70002013</v>
      </c>
      <c r="D47" s="129">
        <v>11.909000000000001</v>
      </c>
      <c r="E47" s="89"/>
    </row>
    <row r="48" spans="1:5" x14ac:dyDescent="0.3">
      <c r="A48" s="89">
        <f t="shared" si="0"/>
        <v>47</v>
      </c>
      <c r="B48" s="124" t="s">
        <v>237</v>
      </c>
      <c r="C48" s="124">
        <v>70001665</v>
      </c>
      <c r="D48" s="129">
        <v>24.957999999999998</v>
      </c>
      <c r="E48" s="89"/>
    </row>
    <row r="49" spans="1:5" x14ac:dyDescent="0.3">
      <c r="A49" s="89">
        <f t="shared" si="0"/>
        <v>48</v>
      </c>
      <c r="B49" s="124" t="s">
        <v>178</v>
      </c>
      <c r="C49" s="124">
        <v>70000541</v>
      </c>
      <c r="D49" s="129">
        <v>39.082999999999998</v>
      </c>
      <c r="E49" s="89"/>
    </row>
    <row r="50" spans="1:5" x14ac:dyDescent="0.3">
      <c r="A50" s="89">
        <f t="shared" si="0"/>
        <v>49</v>
      </c>
      <c r="B50" s="124" t="s">
        <v>265</v>
      </c>
      <c r="C50" s="124">
        <v>70000552</v>
      </c>
      <c r="D50" s="129">
        <v>15.451000000000001</v>
      </c>
      <c r="E50" s="89"/>
    </row>
    <row r="51" spans="1:5" x14ac:dyDescent="0.3">
      <c r="A51" s="89">
        <f t="shared" si="0"/>
        <v>50</v>
      </c>
      <c r="B51" s="124" t="s">
        <v>345</v>
      </c>
      <c r="C51" s="124">
        <v>70000548</v>
      </c>
      <c r="D51" s="129">
        <v>5.0270000000000001</v>
      </c>
      <c r="E51" s="89"/>
    </row>
    <row r="52" spans="1:5" x14ac:dyDescent="0.3">
      <c r="A52" s="89">
        <f t="shared" si="0"/>
        <v>51</v>
      </c>
      <c r="B52" s="124" t="s">
        <v>343</v>
      </c>
      <c r="C52" s="124">
        <v>70002023</v>
      </c>
      <c r="D52" s="129">
        <v>18.937999999999999</v>
      </c>
      <c r="E52" s="89"/>
    </row>
    <row r="53" spans="1:5" x14ac:dyDescent="0.3">
      <c r="A53" s="89">
        <f t="shared" si="0"/>
        <v>52</v>
      </c>
      <c r="B53" s="124" t="s">
        <v>350</v>
      </c>
      <c r="C53" s="124">
        <v>70002028</v>
      </c>
      <c r="D53" s="129">
        <v>7.5149999999999997</v>
      </c>
      <c r="E53" s="89"/>
    </row>
    <row r="54" spans="1:5" x14ac:dyDescent="0.3">
      <c r="A54" s="89">
        <f t="shared" si="0"/>
        <v>53</v>
      </c>
      <c r="B54" s="124" t="s">
        <v>34</v>
      </c>
      <c r="C54" s="124">
        <v>70002026</v>
      </c>
      <c r="D54" s="129">
        <v>4.2160000000000002</v>
      </c>
      <c r="E54" s="89"/>
    </row>
    <row r="55" spans="1:5" x14ac:dyDescent="0.3">
      <c r="A55" s="89">
        <f t="shared" si="0"/>
        <v>54</v>
      </c>
      <c r="B55" s="124" t="s">
        <v>145</v>
      </c>
      <c r="C55" s="124">
        <v>70002024</v>
      </c>
      <c r="D55" s="129">
        <v>15.348000000000001</v>
      </c>
      <c r="E55" s="89"/>
    </row>
    <row r="56" spans="1:5" x14ac:dyDescent="0.3">
      <c r="A56" s="89">
        <f t="shared" si="0"/>
        <v>55</v>
      </c>
      <c r="B56" s="124" t="s">
        <v>73</v>
      </c>
      <c r="C56" s="124">
        <v>70002017</v>
      </c>
      <c r="D56" s="129">
        <v>15.537000000000001</v>
      </c>
      <c r="E56" s="89"/>
    </row>
    <row r="57" spans="1:5" x14ac:dyDescent="0.3">
      <c r="A57" s="89">
        <f t="shared" si="0"/>
        <v>56</v>
      </c>
      <c r="B57" s="124" t="s">
        <v>146</v>
      </c>
      <c r="C57" s="124">
        <v>70000544</v>
      </c>
      <c r="D57" s="129">
        <v>7.3639999999999999</v>
      </c>
      <c r="E57" s="89"/>
    </row>
    <row r="58" spans="1:5" x14ac:dyDescent="0.3">
      <c r="A58" s="89">
        <f t="shared" si="0"/>
        <v>57</v>
      </c>
      <c r="B58" s="124" t="s">
        <v>144</v>
      </c>
      <c r="C58" s="124">
        <v>70000543</v>
      </c>
      <c r="D58" s="129">
        <v>5.0819999999999999</v>
      </c>
      <c r="E58" s="89"/>
    </row>
    <row r="59" spans="1:5" x14ac:dyDescent="0.3">
      <c r="A59" s="89">
        <f t="shared" si="0"/>
        <v>58</v>
      </c>
      <c r="B59" s="124" t="s">
        <v>47</v>
      </c>
      <c r="C59" s="124">
        <v>70002027</v>
      </c>
      <c r="D59" s="129">
        <v>8.7929999999999993</v>
      </c>
      <c r="E59" s="89"/>
    </row>
    <row r="60" spans="1:5" x14ac:dyDescent="0.3">
      <c r="A60" s="89">
        <f t="shared" si="0"/>
        <v>59</v>
      </c>
      <c r="B60" s="124" t="s">
        <v>140</v>
      </c>
      <c r="C60" s="124">
        <v>70002025</v>
      </c>
      <c r="D60" s="129">
        <v>22.885000000000002</v>
      </c>
      <c r="E60" s="89"/>
    </row>
    <row r="61" spans="1:5" x14ac:dyDescent="0.3">
      <c r="A61" s="89">
        <f t="shared" si="0"/>
        <v>60</v>
      </c>
      <c r="B61" s="124" t="s">
        <v>129</v>
      </c>
      <c r="C61" s="124">
        <v>70002021</v>
      </c>
      <c r="D61" s="129">
        <v>3.4420000000000002</v>
      </c>
      <c r="E61" s="89"/>
    </row>
    <row r="62" spans="1:5" x14ac:dyDescent="0.3">
      <c r="A62" s="89">
        <f t="shared" si="0"/>
        <v>61</v>
      </c>
      <c r="B62" s="124" t="s">
        <v>136</v>
      </c>
      <c r="C62" s="124">
        <v>70002018</v>
      </c>
      <c r="D62" s="130"/>
      <c r="E62" s="89"/>
    </row>
    <row r="63" spans="1:5" x14ac:dyDescent="0.3">
      <c r="A63" s="89">
        <f t="shared" si="0"/>
        <v>62</v>
      </c>
      <c r="B63" s="124" t="s">
        <v>312</v>
      </c>
      <c r="C63" s="124">
        <v>70002019</v>
      </c>
      <c r="D63" s="129">
        <v>1.05</v>
      </c>
      <c r="E63" s="89"/>
    </row>
    <row r="64" spans="1:5" x14ac:dyDescent="0.3">
      <c r="A64" s="89">
        <f t="shared" si="0"/>
        <v>63</v>
      </c>
      <c r="B64" s="124" t="s">
        <v>40</v>
      </c>
      <c r="C64" s="124">
        <v>70001733</v>
      </c>
      <c r="D64" s="129">
        <v>19.015000000000001</v>
      </c>
      <c r="E64" s="89"/>
    </row>
    <row r="65" spans="1:5" x14ac:dyDescent="0.3">
      <c r="A65" s="89">
        <f t="shared" si="0"/>
        <v>64</v>
      </c>
      <c r="B65" s="124" t="s">
        <v>134</v>
      </c>
      <c r="C65" s="124">
        <v>70001730</v>
      </c>
      <c r="D65" s="129">
        <v>5.423</v>
      </c>
      <c r="E65" s="89"/>
    </row>
    <row r="66" spans="1:5" x14ac:dyDescent="0.3">
      <c r="A66" s="89">
        <f t="shared" si="0"/>
        <v>65</v>
      </c>
      <c r="B66" s="124" t="s">
        <v>51</v>
      </c>
      <c r="C66" s="124">
        <v>70001735</v>
      </c>
      <c r="D66" s="129">
        <v>8.8719999999999999</v>
      </c>
      <c r="E66" s="89"/>
    </row>
    <row r="67" spans="1:5" x14ac:dyDescent="0.3">
      <c r="A67" s="89">
        <f t="shared" si="0"/>
        <v>66</v>
      </c>
      <c r="B67" s="124" t="s">
        <v>35</v>
      </c>
      <c r="C67" s="124">
        <v>70001737</v>
      </c>
      <c r="D67" s="130"/>
      <c r="E67" s="89"/>
    </row>
    <row r="68" spans="1:5" x14ac:dyDescent="0.3">
      <c r="A68" s="89">
        <f t="shared" ref="A68:A131" si="1">A67+1</f>
        <v>67</v>
      </c>
      <c r="B68" s="124" t="s">
        <v>155</v>
      </c>
      <c r="C68" s="124">
        <v>70001734</v>
      </c>
      <c r="D68" s="129">
        <v>25.071000000000002</v>
      </c>
      <c r="E68" s="89"/>
    </row>
    <row r="69" spans="1:5" x14ac:dyDescent="0.3">
      <c r="A69" s="89">
        <f t="shared" si="1"/>
        <v>68</v>
      </c>
      <c r="B69" s="124" t="s">
        <v>42</v>
      </c>
      <c r="C69" s="124">
        <v>70001740</v>
      </c>
      <c r="D69" s="129">
        <v>31.183</v>
      </c>
      <c r="E69" s="89"/>
    </row>
    <row r="70" spans="1:5" x14ac:dyDescent="0.3">
      <c r="A70" s="89">
        <f t="shared" si="1"/>
        <v>69</v>
      </c>
      <c r="B70" s="124" t="s">
        <v>44</v>
      </c>
      <c r="C70" s="124">
        <v>70001729</v>
      </c>
      <c r="D70" s="129">
        <v>15.041</v>
      </c>
      <c r="E70" s="89"/>
    </row>
    <row r="71" spans="1:5" x14ac:dyDescent="0.3">
      <c r="A71" s="89">
        <f t="shared" si="1"/>
        <v>70</v>
      </c>
      <c r="B71" s="124" t="s">
        <v>141</v>
      </c>
      <c r="C71" s="124">
        <v>70002126</v>
      </c>
      <c r="D71" s="129">
        <v>9.9779999999999998</v>
      </c>
      <c r="E71" s="89"/>
    </row>
    <row r="72" spans="1:5" x14ac:dyDescent="0.3">
      <c r="A72" s="89">
        <f t="shared" si="1"/>
        <v>71</v>
      </c>
      <c r="B72" s="124" t="s">
        <v>153</v>
      </c>
      <c r="C72" s="124">
        <v>70002128</v>
      </c>
      <c r="D72" s="129">
        <v>15.805</v>
      </c>
      <c r="E72" s="89"/>
    </row>
    <row r="73" spans="1:5" x14ac:dyDescent="0.3">
      <c r="A73" s="89">
        <f t="shared" si="1"/>
        <v>72</v>
      </c>
      <c r="B73" s="124" t="s">
        <v>276</v>
      </c>
      <c r="C73" s="124">
        <v>70002133</v>
      </c>
      <c r="D73" s="129">
        <v>24.966000000000001</v>
      </c>
      <c r="E73" s="89"/>
    </row>
    <row r="74" spans="1:5" x14ac:dyDescent="0.3">
      <c r="A74" s="89">
        <f t="shared" si="1"/>
        <v>73</v>
      </c>
      <c r="B74" s="124" t="s">
        <v>76</v>
      </c>
      <c r="C74" s="124">
        <v>70002134</v>
      </c>
      <c r="D74" s="129">
        <v>8.2530000000000001</v>
      </c>
      <c r="E74" s="89"/>
    </row>
    <row r="75" spans="1:5" x14ac:dyDescent="0.3">
      <c r="A75" s="89">
        <f t="shared" si="1"/>
        <v>74</v>
      </c>
      <c r="B75" s="124" t="s">
        <v>160</v>
      </c>
      <c r="C75" s="124">
        <v>70002135</v>
      </c>
      <c r="D75" s="129">
        <v>33.42</v>
      </c>
      <c r="E75" s="89"/>
    </row>
    <row r="76" spans="1:5" x14ac:dyDescent="0.3">
      <c r="A76" s="89">
        <f t="shared" si="1"/>
        <v>75</v>
      </c>
      <c r="B76" s="124" t="s">
        <v>150</v>
      </c>
      <c r="C76" s="124">
        <v>70001285</v>
      </c>
      <c r="D76" s="129">
        <v>27.954999999999998</v>
      </c>
      <c r="E76" s="89"/>
    </row>
    <row r="77" spans="1:5" x14ac:dyDescent="0.3">
      <c r="A77" s="89">
        <f t="shared" si="1"/>
        <v>76</v>
      </c>
      <c r="B77" s="124" t="s">
        <v>127</v>
      </c>
      <c r="C77" s="124">
        <v>70001289</v>
      </c>
      <c r="D77" s="129">
        <v>18.300999999999998</v>
      </c>
      <c r="E77" s="89"/>
    </row>
    <row r="78" spans="1:5" x14ac:dyDescent="0.3">
      <c r="A78" s="89">
        <f t="shared" si="1"/>
        <v>77</v>
      </c>
      <c r="B78" s="124" t="s">
        <v>233</v>
      </c>
      <c r="C78" s="124">
        <v>70001287</v>
      </c>
      <c r="D78" s="129">
        <v>50.173999999999999</v>
      </c>
      <c r="E78" s="89"/>
    </row>
    <row r="79" spans="1:5" x14ac:dyDescent="0.3">
      <c r="A79" s="89">
        <f t="shared" si="1"/>
        <v>78</v>
      </c>
      <c r="B79" s="124" t="s">
        <v>48</v>
      </c>
      <c r="C79" s="124">
        <v>70001286</v>
      </c>
      <c r="D79" s="129">
        <v>13.242000000000001</v>
      </c>
      <c r="E79" s="89"/>
    </row>
    <row r="80" spans="1:5" x14ac:dyDescent="0.3">
      <c r="A80" s="89">
        <f t="shared" si="1"/>
        <v>79</v>
      </c>
      <c r="B80" s="124" t="s">
        <v>164</v>
      </c>
      <c r="C80" s="124">
        <v>70001291</v>
      </c>
      <c r="D80" s="129">
        <v>13.122</v>
      </c>
      <c r="E80" s="89"/>
    </row>
    <row r="81" spans="1:5" x14ac:dyDescent="0.3">
      <c r="A81" s="89">
        <f t="shared" si="1"/>
        <v>80</v>
      </c>
      <c r="B81" s="124" t="s">
        <v>139</v>
      </c>
      <c r="C81" s="124">
        <v>70001292</v>
      </c>
      <c r="D81" s="129">
        <v>14.930999999999999</v>
      </c>
      <c r="E81" s="89"/>
    </row>
    <row r="82" spans="1:5" x14ac:dyDescent="0.3">
      <c r="A82" s="89">
        <f t="shared" si="1"/>
        <v>81</v>
      </c>
      <c r="B82" s="124" t="s">
        <v>277</v>
      </c>
      <c r="C82" s="124">
        <v>70001556</v>
      </c>
      <c r="D82" s="129">
        <v>0.95099999999999996</v>
      </c>
      <c r="E82" s="89"/>
    </row>
    <row r="83" spans="1:5" x14ac:dyDescent="0.3">
      <c r="A83" s="89">
        <f t="shared" si="1"/>
        <v>82</v>
      </c>
      <c r="B83" s="124" t="s">
        <v>41</v>
      </c>
      <c r="C83" s="124">
        <v>70001549</v>
      </c>
      <c r="D83" s="129">
        <v>16.677</v>
      </c>
      <c r="E83" s="89"/>
    </row>
    <row r="84" spans="1:5" x14ac:dyDescent="0.3">
      <c r="A84" s="89">
        <f t="shared" si="1"/>
        <v>83</v>
      </c>
      <c r="B84" s="124" t="s">
        <v>62</v>
      </c>
      <c r="C84" s="124">
        <v>70001554</v>
      </c>
      <c r="D84" s="129">
        <v>25.169</v>
      </c>
      <c r="E84" s="89"/>
    </row>
    <row r="85" spans="1:5" x14ac:dyDescent="0.3">
      <c r="A85" s="89">
        <f t="shared" si="1"/>
        <v>84</v>
      </c>
      <c r="B85" s="124" t="s">
        <v>147</v>
      </c>
      <c r="C85" s="124">
        <v>70001558</v>
      </c>
      <c r="D85" s="129">
        <v>13.067</v>
      </c>
      <c r="E85" s="89"/>
    </row>
    <row r="86" spans="1:5" x14ac:dyDescent="0.3">
      <c r="A86" s="89">
        <f t="shared" si="1"/>
        <v>85</v>
      </c>
      <c r="B86" s="124" t="s">
        <v>165</v>
      </c>
      <c r="C86" s="124">
        <v>70001550</v>
      </c>
      <c r="D86" s="129">
        <v>14.98</v>
      </c>
      <c r="E86" s="89"/>
    </row>
    <row r="87" spans="1:5" x14ac:dyDescent="0.3">
      <c r="A87" s="89">
        <f t="shared" si="1"/>
        <v>86</v>
      </c>
      <c r="B87" s="124" t="s">
        <v>156</v>
      </c>
      <c r="C87" s="124">
        <v>70001559</v>
      </c>
      <c r="D87" s="129">
        <v>5.3159999999999998</v>
      </c>
      <c r="E87" s="89"/>
    </row>
    <row r="88" spans="1:5" x14ac:dyDescent="0.3">
      <c r="A88" s="89">
        <f t="shared" si="1"/>
        <v>87</v>
      </c>
      <c r="B88" s="124" t="s">
        <v>132</v>
      </c>
      <c r="C88" s="124">
        <v>70002097</v>
      </c>
      <c r="D88" s="129">
        <v>7.3860000000000001</v>
      </c>
      <c r="E88" s="89"/>
    </row>
    <row r="89" spans="1:5" x14ac:dyDescent="0.3">
      <c r="A89" s="89">
        <f t="shared" si="1"/>
        <v>88</v>
      </c>
      <c r="B89" s="124" t="s">
        <v>216</v>
      </c>
      <c r="C89" s="124">
        <v>70002089</v>
      </c>
      <c r="D89" s="129">
        <v>7.1689999999999996</v>
      </c>
      <c r="E89" s="89"/>
    </row>
    <row r="90" spans="1:5" x14ac:dyDescent="0.3">
      <c r="A90" s="89">
        <f t="shared" si="1"/>
        <v>89</v>
      </c>
      <c r="B90" s="124" t="s">
        <v>86</v>
      </c>
      <c r="C90" s="124">
        <v>70002091</v>
      </c>
      <c r="D90" s="129">
        <v>11.329000000000001</v>
      </c>
      <c r="E90" s="89"/>
    </row>
    <row r="91" spans="1:5" x14ac:dyDescent="0.3">
      <c r="A91" s="89">
        <f t="shared" si="1"/>
        <v>90</v>
      </c>
      <c r="B91" s="124" t="s">
        <v>49</v>
      </c>
      <c r="C91" s="124">
        <v>70002099</v>
      </c>
      <c r="D91" s="129">
        <v>15.919</v>
      </c>
      <c r="E91" s="89"/>
    </row>
    <row r="92" spans="1:5" x14ac:dyDescent="0.3">
      <c r="A92" s="89">
        <f t="shared" si="1"/>
        <v>91</v>
      </c>
      <c r="B92" s="124" t="s">
        <v>189</v>
      </c>
      <c r="C92" s="124">
        <v>70002095</v>
      </c>
      <c r="D92" s="129">
        <v>6.53</v>
      </c>
      <c r="E92" s="89"/>
    </row>
    <row r="93" spans="1:5" x14ac:dyDescent="0.3">
      <c r="A93" s="89">
        <f t="shared" si="1"/>
        <v>92</v>
      </c>
      <c r="B93" s="124" t="s">
        <v>38</v>
      </c>
      <c r="C93" s="124">
        <v>70002096</v>
      </c>
      <c r="D93" s="129">
        <v>14.72</v>
      </c>
      <c r="E93" s="89"/>
    </row>
    <row r="94" spans="1:5" x14ac:dyDescent="0.3">
      <c r="A94" s="89">
        <f t="shared" si="1"/>
        <v>93</v>
      </c>
      <c r="B94" s="124" t="s">
        <v>192</v>
      </c>
      <c r="C94" s="124">
        <v>70002092</v>
      </c>
      <c r="D94" s="129">
        <v>18.652999999999999</v>
      </c>
      <c r="E94" s="89"/>
    </row>
    <row r="95" spans="1:5" x14ac:dyDescent="0.3">
      <c r="A95" s="89">
        <f t="shared" si="1"/>
        <v>94</v>
      </c>
      <c r="B95" s="124" t="s">
        <v>122</v>
      </c>
      <c r="C95" s="124">
        <v>70003144</v>
      </c>
      <c r="D95" s="129">
        <v>27.777999999999999</v>
      </c>
      <c r="E95" s="89"/>
    </row>
    <row r="96" spans="1:5" x14ac:dyDescent="0.3">
      <c r="A96" s="89">
        <f t="shared" si="1"/>
        <v>95</v>
      </c>
      <c r="B96" s="124" t="s">
        <v>45</v>
      </c>
      <c r="C96" s="124">
        <v>70003141</v>
      </c>
      <c r="D96" s="129">
        <v>20.600999999999999</v>
      </c>
      <c r="E96" s="89"/>
    </row>
    <row r="97" spans="1:5" x14ac:dyDescent="0.3">
      <c r="A97" s="89">
        <f t="shared" si="1"/>
        <v>96</v>
      </c>
      <c r="B97" s="124" t="s">
        <v>162</v>
      </c>
      <c r="C97" s="124">
        <v>70003139</v>
      </c>
      <c r="D97" s="129">
        <v>12.042</v>
      </c>
      <c r="E97" s="89"/>
    </row>
    <row r="98" spans="1:5" x14ac:dyDescent="0.3">
      <c r="A98" s="89">
        <f t="shared" si="1"/>
        <v>97</v>
      </c>
      <c r="B98" s="124" t="s">
        <v>231</v>
      </c>
      <c r="C98" s="124">
        <v>70003133</v>
      </c>
      <c r="D98" s="129">
        <v>5.8120000000000003</v>
      </c>
      <c r="E98" s="89"/>
    </row>
    <row r="99" spans="1:5" x14ac:dyDescent="0.3">
      <c r="A99" s="89">
        <f t="shared" si="1"/>
        <v>98</v>
      </c>
      <c r="B99" s="124" t="s">
        <v>239</v>
      </c>
      <c r="C99" s="124">
        <v>70001082</v>
      </c>
      <c r="D99" s="129">
        <v>4.6189999999999998</v>
      </c>
      <c r="E99" s="89"/>
    </row>
    <row r="100" spans="1:5" x14ac:dyDescent="0.3">
      <c r="A100" s="89">
        <f t="shared" si="1"/>
        <v>99</v>
      </c>
      <c r="B100" s="124" t="s">
        <v>176</v>
      </c>
      <c r="C100" s="124">
        <v>70001083</v>
      </c>
      <c r="D100" s="129">
        <v>6.5220000000000002</v>
      </c>
      <c r="E100" s="89"/>
    </row>
    <row r="101" spans="1:5" x14ac:dyDescent="0.3">
      <c r="A101" s="89">
        <f t="shared" si="1"/>
        <v>100</v>
      </c>
      <c r="B101" s="124" t="s">
        <v>60</v>
      </c>
      <c r="C101" s="124">
        <v>70001089</v>
      </c>
      <c r="D101" s="129">
        <v>2.5750000000000002</v>
      </c>
      <c r="E101" s="89"/>
    </row>
    <row r="102" spans="1:5" x14ac:dyDescent="0.3">
      <c r="A102" s="89">
        <f t="shared" si="1"/>
        <v>101</v>
      </c>
      <c r="B102" s="124" t="s">
        <v>315</v>
      </c>
      <c r="C102" s="124">
        <v>70001084</v>
      </c>
      <c r="D102" s="129">
        <v>0.21299999999999999</v>
      </c>
      <c r="E102" s="89"/>
    </row>
    <row r="103" spans="1:5" x14ac:dyDescent="0.3">
      <c r="A103" s="89">
        <f t="shared" si="1"/>
        <v>102</v>
      </c>
      <c r="B103" s="124" t="s">
        <v>97</v>
      </c>
      <c r="C103" s="124">
        <v>70001081</v>
      </c>
      <c r="D103" s="129">
        <v>9.2759999999999998</v>
      </c>
      <c r="E103" s="89"/>
    </row>
    <row r="104" spans="1:5" x14ac:dyDescent="0.3">
      <c r="A104" s="89">
        <f t="shared" si="1"/>
        <v>103</v>
      </c>
      <c r="B104" s="124" t="s">
        <v>53</v>
      </c>
      <c r="C104" s="124">
        <v>70001657</v>
      </c>
      <c r="D104" s="129">
        <v>0.30399999999999999</v>
      </c>
      <c r="E104" s="89"/>
    </row>
    <row r="105" spans="1:5" x14ac:dyDescent="0.3">
      <c r="A105" s="89">
        <f t="shared" si="1"/>
        <v>104</v>
      </c>
      <c r="B105" s="124" t="s">
        <v>108</v>
      </c>
      <c r="C105" s="124">
        <v>70001661</v>
      </c>
      <c r="D105" s="129">
        <v>24.561</v>
      </c>
      <c r="E105" s="89"/>
    </row>
    <row r="106" spans="1:5" x14ac:dyDescent="0.3">
      <c r="A106" s="89">
        <f t="shared" si="1"/>
        <v>105</v>
      </c>
      <c r="B106" s="124" t="s">
        <v>110</v>
      </c>
      <c r="C106" s="124">
        <v>70002651</v>
      </c>
      <c r="D106" s="129">
        <v>18.390999999999998</v>
      </c>
      <c r="E106" s="89"/>
    </row>
    <row r="107" spans="1:5" x14ac:dyDescent="0.3">
      <c r="A107" s="89">
        <f t="shared" si="1"/>
        <v>106</v>
      </c>
      <c r="B107" s="124" t="s">
        <v>224</v>
      </c>
      <c r="C107" s="124">
        <v>70002641</v>
      </c>
      <c r="D107" s="129">
        <v>22.443000000000001</v>
      </c>
      <c r="E107" s="89"/>
    </row>
    <row r="108" spans="1:5" x14ac:dyDescent="0.3">
      <c r="A108" s="89">
        <f t="shared" si="1"/>
        <v>107</v>
      </c>
      <c r="B108" s="124" t="s">
        <v>232</v>
      </c>
      <c r="C108" s="124">
        <v>70002650</v>
      </c>
      <c r="D108" s="129">
        <v>29.065999999999999</v>
      </c>
      <c r="E108" s="89"/>
    </row>
    <row r="109" spans="1:5" x14ac:dyDescent="0.3">
      <c r="A109" s="89">
        <f t="shared" si="1"/>
        <v>108</v>
      </c>
      <c r="B109" s="124" t="s">
        <v>316</v>
      </c>
      <c r="C109" s="124">
        <v>70002644</v>
      </c>
      <c r="D109" s="129">
        <v>22.065000000000001</v>
      </c>
      <c r="E109" s="89"/>
    </row>
    <row r="110" spans="1:5" x14ac:dyDescent="0.3">
      <c r="A110" s="89">
        <f t="shared" si="1"/>
        <v>109</v>
      </c>
      <c r="B110" s="124" t="s">
        <v>61</v>
      </c>
      <c r="C110" s="124">
        <v>7000937</v>
      </c>
      <c r="D110" s="129">
        <v>31.209</v>
      </c>
      <c r="E110" s="89"/>
    </row>
    <row r="111" spans="1:5" x14ac:dyDescent="0.3">
      <c r="A111" s="89">
        <f t="shared" si="1"/>
        <v>110</v>
      </c>
      <c r="B111" s="124" t="s">
        <v>298</v>
      </c>
      <c r="C111" s="124">
        <v>70000938</v>
      </c>
      <c r="D111" s="129">
        <v>3.7469999999999999</v>
      </c>
      <c r="E111" s="89"/>
    </row>
    <row r="112" spans="1:5" x14ac:dyDescent="0.3">
      <c r="A112" s="89">
        <f t="shared" si="1"/>
        <v>111</v>
      </c>
      <c r="B112" s="124" t="s">
        <v>142</v>
      </c>
      <c r="C112" s="124">
        <v>70000948</v>
      </c>
      <c r="D112" s="129">
        <v>32.468000000000004</v>
      </c>
      <c r="E112" s="89"/>
    </row>
    <row r="113" spans="1:5" x14ac:dyDescent="0.3">
      <c r="A113" s="89">
        <f t="shared" si="1"/>
        <v>112</v>
      </c>
      <c r="B113" s="124" t="s">
        <v>105</v>
      </c>
      <c r="C113" s="124">
        <v>70000945</v>
      </c>
      <c r="D113" s="129">
        <v>10.861000000000001</v>
      </c>
      <c r="E113" s="89"/>
    </row>
    <row r="114" spans="1:5" x14ac:dyDescent="0.3">
      <c r="A114" s="89">
        <f t="shared" si="1"/>
        <v>113</v>
      </c>
      <c r="B114" s="124" t="s">
        <v>273</v>
      </c>
      <c r="C114" s="124">
        <v>70000946</v>
      </c>
      <c r="D114" s="129">
        <v>2.149</v>
      </c>
      <c r="E114" s="89"/>
    </row>
    <row r="115" spans="1:5" x14ac:dyDescent="0.3">
      <c r="A115" s="89">
        <f t="shared" si="1"/>
        <v>114</v>
      </c>
      <c r="B115" s="124" t="s">
        <v>226</v>
      </c>
      <c r="C115" s="124">
        <v>70000944</v>
      </c>
      <c r="D115" s="129">
        <v>12.321</v>
      </c>
      <c r="E115" s="89"/>
    </row>
    <row r="116" spans="1:5" x14ac:dyDescent="0.3">
      <c r="A116" s="89">
        <f t="shared" si="1"/>
        <v>115</v>
      </c>
      <c r="B116" s="124" t="s">
        <v>90</v>
      </c>
      <c r="C116" s="124">
        <v>70002235</v>
      </c>
      <c r="D116" s="129">
        <v>17.853000000000002</v>
      </c>
      <c r="E116" s="89"/>
    </row>
    <row r="117" spans="1:5" x14ac:dyDescent="0.3">
      <c r="A117" s="89">
        <f t="shared" si="1"/>
        <v>116</v>
      </c>
      <c r="B117" s="124" t="s">
        <v>279</v>
      </c>
      <c r="C117" s="124">
        <v>70002239</v>
      </c>
      <c r="D117" s="129">
        <v>16.710999999999999</v>
      </c>
      <c r="E117" s="89"/>
    </row>
    <row r="118" spans="1:5" x14ac:dyDescent="0.3">
      <c r="A118" s="89">
        <f t="shared" si="1"/>
        <v>117</v>
      </c>
      <c r="B118" s="124" t="s">
        <v>283</v>
      </c>
      <c r="C118" s="124">
        <v>70002241</v>
      </c>
      <c r="D118" s="129">
        <v>26.667000000000002</v>
      </c>
      <c r="E118" s="89"/>
    </row>
    <row r="119" spans="1:5" x14ac:dyDescent="0.3">
      <c r="A119" s="89">
        <f t="shared" si="1"/>
        <v>118</v>
      </c>
      <c r="B119" s="124" t="s">
        <v>50</v>
      </c>
      <c r="C119" s="124">
        <v>70002233</v>
      </c>
      <c r="D119" s="129">
        <v>11.23</v>
      </c>
      <c r="E119" s="89"/>
    </row>
    <row r="120" spans="1:5" x14ac:dyDescent="0.3">
      <c r="A120" s="89">
        <f t="shared" si="1"/>
        <v>119</v>
      </c>
      <c r="B120" s="124" t="s">
        <v>198</v>
      </c>
      <c r="C120" s="124">
        <v>70002244</v>
      </c>
      <c r="D120" s="130"/>
      <c r="E120" s="89"/>
    </row>
    <row r="121" spans="1:5" x14ac:dyDescent="0.3">
      <c r="A121" s="89">
        <f t="shared" si="1"/>
        <v>120</v>
      </c>
      <c r="B121" s="124" t="s">
        <v>104</v>
      </c>
      <c r="C121" s="124">
        <v>70002243</v>
      </c>
      <c r="D121" s="129">
        <v>10.64</v>
      </c>
      <c r="E121" s="89"/>
    </row>
    <row r="122" spans="1:5" x14ac:dyDescent="0.3">
      <c r="A122" s="89">
        <f t="shared" si="1"/>
        <v>121</v>
      </c>
      <c r="B122" s="124" t="s">
        <v>163</v>
      </c>
      <c r="C122" s="124">
        <v>70002237</v>
      </c>
      <c r="D122" s="129">
        <v>16.678000000000001</v>
      </c>
      <c r="E122" s="89"/>
    </row>
    <row r="123" spans="1:5" x14ac:dyDescent="0.3">
      <c r="A123" s="89">
        <f t="shared" si="1"/>
        <v>122</v>
      </c>
      <c r="B123" s="124" t="s">
        <v>121</v>
      </c>
      <c r="C123" s="124">
        <v>70002238</v>
      </c>
      <c r="D123" s="130"/>
      <c r="E123" s="89"/>
    </row>
    <row r="124" spans="1:5" x14ac:dyDescent="0.3">
      <c r="A124" s="89">
        <f t="shared" si="1"/>
        <v>123</v>
      </c>
      <c r="B124" s="124" t="s">
        <v>207</v>
      </c>
      <c r="C124" s="124">
        <v>70002422</v>
      </c>
      <c r="D124" s="129">
        <v>30.512</v>
      </c>
      <c r="E124" s="89"/>
    </row>
    <row r="125" spans="1:5" x14ac:dyDescent="0.3">
      <c r="A125" s="89">
        <f t="shared" si="1"/>
        <v>124</v>
      </c>
      <c r="B125" s="124" t="s">
        <v>54</v>
      </c>
      <c r="C125" s="124">
        <v>70002423</v>
      </c>
      <c r="D125" s="129">
        <v>11.557</v>
      </c>
      <c r="E125" s="89"/>
    </row>
    <row r="126" spans="1:5" x14ac:dyDescent="0.3">
      <c r="A126" s="89">
        <f t="shared" si="1"/>
        <v>125</v>
      </c>
      <c r="B126" s="124" t="s">
        <v>260</v>
      </c>
      <c r="C126" s="124">
        <v>70002413</v>
      </c>
      <c r="D126" s="129">
        <v>9.5459999999999994</v>
      </c>
      <c r="E126" s="89"/>
    </row>
    <row r="127" spans="1:5" x14ac:dyDescent="0.3">
      <c r="A127" s="89">
        <f t="shared" si="1"/>
        <v>126</v>
      </c>
      <c r="B127" s="124" t="s">
        <v>303</v>
      </c>
      <c r="C127" s="124">
        <v>70002421</v>
      </c>
      <c r="D127" s="129">
        <v>5.9359999999999999</v>
      </c>
      <c r="E127" s="89"/>
    </row>
    <row r="128" spans="1:5" x14ac:dyDescent="0.3">
      <c r="A128" s="89">
        <f t="shared" si="1"/>
        <v>127</v>
      </c>
      <c r="B128" s="124" t="s">
        <v>190</v>
      </c>
      <c r="C128" s="124">
        <v>70002424</v>
      </c>
      <c r="D128" s="129">
        <v>8.0679999999999996</v>
      </c>
      <c r="E128" s="89"/>
    </row>
    <row r="129" spans="1:5" x14ac:dyDescent="0.3">
      <c r="A129" s="89">
        <f t="shared" si="1"/>
        <v>128</v>
      </c>
      <c r="B129" s="124" t="s">
        <v>43</v>
      </c>
      <c r="C129" s="124">
        <v>70002415</v>
      </c>
      <c r="D129" s="129">
        <v>25.61</v>
      </c>
      <c r="E129" s="89"/>
    </row>
    <row r="130" spans="1:5" x14ac:dyDescent="0.3">
      <c r="A130" s="89">
        <f t="shared" si="1"/>
        <v>129</v>
      </c>
      <c r="B130" s="124" t="s">
        <v>64</v>
      </c>
      <c r="C130" s="124">
        <v>70002432</v>
      </c>
      <c r="D130" s="129">
        <v>17.448</v>
      </c>
      <c r="E130" s="89"/>
    </row>
    <row r="131" spans="1:5" x14ac:dyDescent="0.3">
      <c r="A131" s="89">
        <f t="shared" si="1"/>
        <v>130</v>
      </c>
      <c r="B131" s="124" t="s">
        <v>174</v>
      </c>
      <c r="C131" s="124">
        <v>70002433</v>
      </c>
      <c r="D131" s="129">
        <v>9.5779999999999994</v>
      </c>
      <c r="E131" s="89"/>
    </row>
    <row r="132" spans="1:5" x14ac:dyDescent="0.3">
      <c r="A132" s="89">
        <f t="shared" ref="A132:A195" si="2">A131+1</f>
        <v>131</v>
      </c>
      <c r="B132" s="124" t="s">
        <v>173</v>
      </c>
      <c r="C132" s="124">
        <v>70002427</v>
      </c>
      <c r="D132" s="129">
        <v>21.728999999999999</v>
      </c>
      <c r="E132" s="89"/>
    </row>
    <row r="133" spans="1:5" x14ac:dyDescent="0.3">
      <c r="A133" s="89">
        <f t="shared" si="2"/>
        <v>132</v>
      </c>
      <c r="B133" s="124" t="s">
        <v>338</v>
      </c>
      <c r="C133" s="124">
        <v>70002430</v>
      </c>
      <c r="D133" s="129">
        <v>23.812000000000001</v>
      </c>
      <c r="E133" s="89"/>
    </row>
    <row r="134" spans="1:5" x14ac:dyDescent="0.3">
      <c r="A134" s="89">
        <f t="shared" si="2"/>
        <v>133</v>
      </c>
      <c r="B134" s="124" t="s">
        <v>255</v>
      </c>
      <c r="C134" s="124">
        <v>70001114</v>
      </c>
      <c r="D134" s="129">
        <v>24.873000000000001</v>
      </c>
      <c r="E134" s="89"/>
    </row>
    <row r="135" spans="1:5" x14ac:dyDescent="0.3">
      <c r="A135" s="89">
        <f t="shared" si="2"/>
        <v>134</v>
      </c>
      <c r="B135" s="124" t="s">
        <v>221</v>
      </c>
      <c r="C135" s="124">
        <v>70001110</v>
      </c>
      <c r="D135" s="129">
        <v>7.4560000000000004</v>
      </c>
      <c r="E135" s="89"/>
    </row>
    <row r="136" spans="1:5" x14ac:dyDescent="0.3">
      <c r="A136" s="89">
        <f t="shared" si="2"/>
        <v>135</v>
      </c>
      <c r="B136" s="124" t="s">
        <v>243</v>
      </c>
      <c r="C136" s="124">
        <v>70001107</v>
      </c>
      <c r="D136" s="129">
        <v>19.896000000000001</v>
      </c>
      <c r="E136" s="89"/>
    </row>
    <row r="137" spans="1:5" x14ac:dyDescent="0.3">
      <c r="A137" s="89">
        <f t="shared" si="2"/>
        <v>136</v>
      </c>
      <c r="B137" s="124" t="s">
        <v>72</v>
      </c>
      <c r="C137" s="124">
        <v>70001111</v>
      </c>
      <c r="D137" s="129">
        <v>14.959</v>
      </c>
      <c r="E137" s="89"/>
    </row>
    <row r="138" spans="1:5" x14ac:dyDescent="0.3">
      <c r="A138" s="89">
        <f t="shared" si="2"/>
        <v>137</v>
      </c>
      <c r="B138" s="124" t="s">
        <v>187</v>
      </c>
      <c r="C138" s="124">
        <v>70001115</v>
      </c>
      <c r="D138" s="129">
        <v>19.286000000000001</v>
      </c>
      <c r="E138" s="89"/>
    </row>
    <row r="139" spans="1:5" x14ac:dyDescent="0.3">
      <c r="A139" s="89">
        <f t="shared" si="2"/>
        <v>138</v>
      </c>
      <c r="B139" s="124" t="s">
        <v>290</v>
      </c>
      <c r="C139" s="124">
        <v>70002307</v>
      </c>
      <c r="D139" s="129">
        <v>20.297999999999998</v>
      </c>
      <c r="E139" s="89"/>
    </row>
    <row r="140" spans="1:5" x14ac:dyDescent="0.3">
      <c r="A140" s="89">
        <f t="shared" si="2"/>
        <v>139</v>
      </c>
      <c r="B140" s="124" t="s">
        <v>230</v>
      </c>
      <c r="C140" s="124">
        <v>70002316</v>
      </c>
      <c r="D140" s="129">
        <v>22.227</v>
      </c>
      <c r="E140" s="89"/>
    </row>
    <row r="141" spans="1:5" x14ac:dyDescent="0.3">
      <c r="A141" s="89">
        <f t="shared" si="2"/>
        <v>140</v>
      </c>
      <c r="B141" s="124" t="s">
        <v>229</v>
      </c>
      <c r="C141" s="124">
        <v>70002309</v>
      </c>
      <c r="D141" s="129">
        <v>25.498999999999999</v>
      </c>
      <c r="E141" s="89"/>
    </row>
    <row r="142" spans="1:5" x14ac:dyDescent="0.3">
      <c r="A142" s="89">
        <f t="shared" si="2"/>
        <v>141</v>
      </c>
      <c r="B142" s="124" t="s">
        <v>306</v>
      </c>
      <c r="C142" s="124">
        <v>70002312</v>
      </c>
      <c r="D142" s="129">
        <v>26.053000000000001</v>
      </c>
      <c r="E142" s="89"/>
    </row>
    <row r="143" spans="1:5" x14ac:dyDescent="0.3">
      <c r="A143" s="89">
        <f t="shared" si="2"/>
        <v>142</v>
      </c>
      <c r="B143" s="124" t="s">
        <v>116</v>
      </c>
      <c r="C143" s="124">
        <v>70002308</v>
      </c>
      <c r="D143" s="129">
        <v>17.352</v>
      </c>
      <c r="E143" s="89"/>
    </row>
    <row r="144" spans="1:5" x14ac:dyDescent="0.3">
      <c r="A144" s="89">
        <f t="shared" si="2"/>
        <v>143</v>
      </c>
      <c r="B144" s="124" t="s">
        <v>117</v>
      </c>
      <c r="C144" s="124">
        <v>70002314</v>
      </c>
      <c r="D144" s="129">
        <v>17.611999999999998</v>
      </c>
      <c r="E144" s="89"/>
    </row>
    <row r="145" spans="1:5" x14ac:dyDescent="0.3">
      <c r="A145" s="89">
        <f t="shared" si="2"/>
        <v>144</v>
      </c>
      <c r="B145" s="124" t="s">
        <v>318</v>
      </c>
      <c r="C145" s="124">
        <v>70002313</v>
      </c>
      <c r="D145" s="129">
        <v>18.765000000000001</v>
      </c>
      <c r="E145" s="89"/>
    </row>
    <row r="146" spans="1:5" x14ac:dyDescent="0.3">
      <c r="A146" s="89">
        <f t="shared" si="2"/>
        <v>145</v>
      </c>
      <c r="B146" s="124" t="s">
        <v>291</v>
      </c>
      <c r="C146" s="124">
        <v>70002305</v>
      </c>
      <c r="D146" s="129">
        <v>32.097999999999999</v>
      </c>
      <c r="E146" s="89"/>
    </row>
    <row r="147" spans="1:5" x14ac:dyDescent="0.3">
      <c r="A147" s="89">
        <f t="shared" si="2"/>
        <v>146</v>
      </c>
      <c r="B147" s="124" t="s">
        <v>157</v>
      </c>
      <c r="C147" s="124">
        <v>70002315</v>
      </c>
      <c r="D147" s="129">
        <v>2.0710000000000002</v>
      </c>
      <c r="E147" s="89"/>
    </row>
    <row r="148" spans="1:5" x14ac:dyDescent="0.3">
      <c r="A148" s="89">
        <f t="shared" si="2"/>
        <v>147</v>
      </c>
      <c r="B148" s="124" t="s">
        <v>208</v>
      </c>
      <c r="C148" s="124">
        <v>70001654</v>
      </c>
      <c r="D148" s="129">
        <v>8.5280000000000005</v>
      </c>
      <c r="E148" s="89"/>
    </row>
    <row r="149" spans="1:5" x14ac:dyDescent="0.3">
      <c r="A149" s="89">
        <f t="shared" si="2"/>
        <v>148</v>
      </c>
      <c r="B149" s="124" t="s">
        <v>284</v>
      </c>
      <c r="C149" s="124">
        <v>70001650</v>
      </c>
      <c r="D149" s="129">
        <v>32.814999999999998</v>
      </c>
      <c r="E149" s="89"/>
    </row>
    <row r="150" spans="1:5" x14ac:dyDescent="0.3">
      <c r="A150" s="89">
        <f t="shared" si="2"/>
        <v>149</v>
      </c>
      <c r="B150" s="124" t="s">
        <v>218</v>
      </c>
      <c r="C150" s="124">
        <v>70001656</v>
      </c>
      <c r="D150" s="129">
        <v>15.976000000000001</v>
      </c>
      <c r="E150" s="89"/>
    </row>
    <row r="151" spans="1:5" x14ac:dyDescent="0.3">
      <c r="A151" s="89">
        <f t="shared" si="2"/>
        <v>150</v>
      </c>
      <c r="B151" s="124" t="s">
        <v>98</v>
      </c>
      <c r="C151" s="124">
        <v>70001645</v>
      </c>
      <c r="D151" s="129">
        <v>13.972</v>
      </c>
      <c r="E151" s="89"/>
    </row>
    <row r="152" spans="1:5" x14ac:dyDescent="0.3">
      <c r="A152" s="89">
        <f t="shared" si="2"/>
        <v>151</v>
      </c>
      <c r="B152" s="124" t="s">
        <v>263</v>
      </c>
      <c r="C152" s="124">
        <v>70001649</v>
      </c>
      <c r="D152" s="129">
        <v>6.5270000000000001</v>
      </c>
      <c r="E152" s="89"/>
    </row>
    <row r="153" spans="1:5" x14ac:dyDescent="0.3">
      <c r="A153" s="89">
        <f t="shared" si="2"/>
        <v>152</v>
      </c>
      <c r="B153" s="124" t="s">
        <v>158</v>
      </c>
      <c r="C153" s="124">
        <v>70001466</v>
      </c>
      <c r="D153" s="129">
        <v>34.765999999999998</v>
      </c>
      <c r="E153" s="89"/>
    </row>
    <row r="154" spans="1:5" x14ac:dyDescent="0.3">
      <c r="A154" s="89">
        <f t="shared" si="2"/>
        <v>153</v>
      </c>
      <c r="B154" s="124" t="s">
        <v>278</v>
      </c>
      <c r="C154" s="124">
        <v>70001473</v>
      </c>
      <c r="D154" s="129">
        <v>28.425000000000001</v>
      </c>
      <c r="E154" s="89"/>
    </row>
    <row r="155" spans="1:5" x14ac:dyDescent="0.3">
      <c r="A155" s="89">
        <f t="shared" si="2"/>
        <v>154</v>
      </c>
      <c r="B155" s="124" t="s">
        <v>182</v>
      </c>
      <c r="C155" s="124">
        <v>70001475</v>
      </c>
      <c r="D155" s="129">
        <v>8.6140000000000008</v>
      </c>
      <c r="E155" s="89"/>
    </row>
    <row r="156" spans="1:5" x14ac:dyDescent="0.3">
      <c r="A156" s="89">
        <f t="shared" si="2"/>
        <v>155</v>
      </c>
      <c r="B156" s="124" t="s">
        <v>300</v>
      </c>
      <c r="C156" s="124">
        <v>70001470</v>
      </c>
      <c r="D156" s="129">
        <v>33.539000000000001</v>
      </c>
      <c r="E156" s="89"/>
    </row>
    <row r="157" spans="1:5" x14ac:dyDescent="0.3">
      <c r="A157" s="89">
        <f t="shared" si="2"/>
        <v>156</v>
      </c>
      <c r="B157" s="124" t="s">
        <v>332</v>
      </c>
      <c r="C157" s="124">
        <v>70001469</v>
      </c>
      <c r="D157" s="129">
        <v>15.269</v>
      </c>
      <c r="E157" s="89"/>
    </row>
    <row r="158" spans="1:5" x14ac:dyDescent="0.3">
      <c r="A158" s="89">
        <f t="shared" si="2"/>
        <v>157</v>
      </c>
      <c r="B158" s="124" t="s">
        <v>199</v>
      </c>
      <c r="C158" s="124">
        <v>70002074</v>
      </c>
      <c r="D158" s="129">
        <v>11.257</v>
      </c>
      <c r="E158" s="89"/>
    </row>
    <row r="159" spans="1:5" x14ac:dyDescent="0.3">
      <c r="A159" s="89">
        <f t="shared" si="2"/>
        <v>158</v>
      </c>
      <c r="B159" s="124" t="s">
        <v>251</v>
      </c>
      <c r="C159" s="124">
        <v>70002069</v>
      </c>
      <c r="D159" s="129">
        <v>25.696999999999999</v>
      </c>
      <c r="E159" s="89"/>
    </row>
    <row r="160" spans="1:5" x14ac:dyDescent="0.3">
      <c r="A160" s="89">
        <f t="shared" si="2"/>
        <v>159</v>
      </c>
      <c r="B160" s="124" t="s">
        <v>85</v>
      </c>
      <c r="C160" s="124">
        <v>70002067</v>
      </c>
      <c r="D160" s="129">
        <v>16.300999999999998</v>
      </c>
      <c r="E160" s="89"/>
    </row>
    <row r="161" spans="1:5" x14ac:dyDescent="0.3">
      <c r="A161" s="89">
        <f t="shared" si="2"/>
        <v>160</v>
      </c>
      <c r="B161" s="124" t="s">
        <v>185</v>
      </c>
      <c r="C161" s="124">
        <v>70002072</v>
      </c>
      <c r="D161" s="129">
        <v>4.3840000000000003</v>
      </c>
      <c r="E161" s="89"/>
    </row>
    <row r="162" spans="1:5" x14ac:dyDescent="0.3">
      <c r="A162" s="89">
        <f t="shared" si="2"/>
        <v>161</v>
      </c>
      <c r="B162" s="124" t="s">
        <v>212</v>
      </c>
      <c r="C162" s="124">
        <v>70002066</v>
      </c>
      <c r="D162" s="129">
        <v>15.031000000000001</v>
      </c>
      <c r="E162" s="89"/>
    </row>
    <row r="163" spans="1:5" x14ac:dyDescent="0.3">
      <c r="A163" s="89">
        <f t="shared" si="2"/>
        <v>162</v>
      </c>
      <c r="B163" s="124" t="s">
        <v>281</v>
      </c>
      <c r="C163" s="124">
        <v>70002071</v>
      </c>
      <c r="D163" s="129">
        <v>10.034000000000001</v>
      </c>
      <c r="E163" s="89"/>
    </row>
    <row r="164" spans="1:5" x14ac:dyDescent="0.3">
      <c r="A164" s="89">
        <f t="shared" si="2"/>
        <v>163</v>
      </c>
      <c r="B164" s="124" t="s">
        <v>308</v>
      </c>
      <c r="C164" s="124">
        <v>70002451</v>
      </c>
      <c r="D164" s="129">
        <v>11.864000000000001</v>
      </c>
      <c r="E164" s="89"/>
    </row>
    <row r="165" spans="1:5" x14ac:dyDescent="0.3">
      <c r="A165" s="89">
        <f t="shared" si="2"/>
        <v>164</v>
      </c>
      <c r="B165" s="124" t="s">
        <v>407</v>
      </c>
      <c r="C165" s="124">
        <v>70002452</v>
      </c>
      <c r="D165" s="129">
        <v>17.571000000000002</v>
      </c>
      <c r="E165" s="89"/>
    </row>
    <row r="166" spans="1:5" x14ac:dyDescent="0.3">
      <c r="A166" s="89">
        <f t="shared" si="2"/>
        <v>165</v>
      </c>
      <c r="B166" s="124" t="s">
        <v>466</v>
      </c>
      <c r="C166" s="124">
        <v>70002456</v>
      </c>
      <c r="D166" s="129">
        <v>6.681</v>
      </c>
      <c r="E166" s="89"/>
    </row>
    <row r="167" spans="1:5" x14ac:dyDescent="0.3">
      <c r="A167" s="89">
        <f t="shared" si="2"/>
        <v>166</v>
      </c>
      <c r="B167" s="124" t="s">
        <v>446</v>
      </c>
      <c r="C167" s="124">
        <v>70002459</v>
      </c>
      <c r="D167" s="129">
        <v>21.916</v>
      </c>
      <c r="E167" s="89"/>
    </row>
    <row r="168" spans="1:5" x14ac:dyDescent="0.3">
      <c r="A168" s="89">
        <f t="shared" si="2"/>
        <v>167</v>
      </c>
      <c r="B168" s="124" t="s">
        <v>434</v>
      </c>
      <c r="C168" s="124">
        <v>70002455</v>
      </c>
      <c r="D168" s="130"/>
      <c r="E168" s="89"/>
    </row>
    <row r="169" spans="1:5" x14ac:dyDescent="0.3">
      <c r="A169" s="89">
        <f t="shared" si="2"/>
        <v>168</v>
      </c>
      <c r="B169" s="124" t="s">
        <v>476</v>
      </c>
      <c r="C169" s="124">
        <v>70002457</v>
      </c>
      <c r="D169" s="129">
        <v>0.88400000000000001</v>
      </c>
      <c r="E169" s="89"/>
    </row>
    <row r="170" spans="1:5" x14ac:dyDescent="0.3">
      <c r="A170" s="89">
        <f t="shared" si="2"/>
        <v>169</v>
      </c>
      <c r="B170" s="124" t="s">
        <v>399</v>
      </c>
      <c r="C170" s="124">
        <v>70002449</v>
      </c>
      <c r="D170" s="129">
        <v>3.6539999999999999</v>
      </c>
      <c r="E170" s="89"/>
    </row>
    <row r="171" spans="1:5" x14ac:dyDescent="0.3">
      <c r="A171" s="89">
        <f t="shared" si="2"/>
        <v>170</v>
      </c>
      <c r="B171" s="124" t="s">
        <v>458</v>
      </c>
      <c r="C171" s="124">
        <v>70001594</v>
      </c>
      <c r="D171" s="129">
        <v>28.478999999999999</v>
      </c>
      <c r="E171" s="89"/>
    </row>
    <row r="172" spans="1:5" x14ac:dyDescent="0.3">
      <c r="A172" s="89">
        <f t="shared" si="2"/>
        <v>171</v>
      </c>
      <c r="B172" s="124" t="s">
        <v>430</v>
      </c>
      <c r="C172" s="124">
        <v>70001441</v>
      </c>
      <c r="D172" s="129">
        <v>17.5</v>
      </c>
      <c r="E172" s="89"/>
    </row>
    <row r="173" spans="1:5" x14ac:dyDescent="0.3">
      <c r="A173" s="89">
        <f t="shared" si="2"/>
        <v>172</v>
      </c>
      <c r="B173" s="124" t="s">
        <v>411</v>
      </c>
      <c r="C173" s="124">
        <v>70001446</v>
      </c>
      <c r="D173" s="129">
        <v>12.856999999999999</v>
      </c>
      <c r="E173" s="89"/>
    </row>
    <row r="174" spans="1:5" x14ac:dyDescent="0.3">
      <c r="A174" s="89">
        <f t="shared" si="2"/>
        <v>173</v>
      </c>
      <c r="B174" s="124" t="s">
        <v>439</v>
      </c>
      <c r="C174" s="124">
        <v>70001449</v>
      </c>
      <c r="D174" s="129">
        <v>15.747</v>
      </c>
      <c r="E174" s="89"/>
    </row>
    <row r="175" spans="1:5" x14ac:dyDescent="0.3">
      <c r="A175" s="89">
        <f t="shared" si="2"/>
        <v>174</v>
      </c>
      <c r="B175" s="124" t="s">
        <v>441</v>
      </c>
      <c r="C175" s="124">
        <v>70001445</v>
      </c>
      <c r="D175" s="129">
        <v>13.363</v>
      </c>
      <c r="E175" s="89"/>
    </row>
    <row r="176" spans="1:5" x14ac:dyDescent="0.3">
      <c r="A176" s="89">
        <f t="shared" si="2"/>
        <v>175</v>
      </c>
      <c r="B176" s="124" t="s">
        <v>440</v>
      </c>
      <c r="C176" s="124">
        <v>70001979</v>
      </c>
      <c r="D176" s="129">
        <v>10.156000000000001</v>
      </c>
      <c r="E176" s="89"/>
    </row>
    <row r="177" spans="1:5" x14ac:dyDescent="0.3">
      <c r="A177" s="89">
        <f t="shared" si="2"/>
        <v>176</v>
      </c>
      <c r="B177" s="124" t="s">
        <v>464</v>
      </c>
      <c r="C177" s="124">
        <v>70001972</v>
      </c>
      <c r="D177" s="129">
        <v>12.07</v>
      </c>
      <c r="E177" s="89"/>
    </row>
    <row r="178" spans="1:5" x14ac:dyDescent="0.3">
      <c r="A178" s="89">
        <f t="shared" si="2"/>
        <v>177</v>
      </c>
      <c r="B178" s="124" t="s">
        <v>452</v>
      </c>
      <c r="C178" s="124">
        <v>70001106</v>
      </c>
      <c r="D178" s="129">
        <v>11.784000000000001</v>
      </c>
      <c r="E178" s="89"/>
    </row>
    <row r="179" spans="1:5" x14ac:dyDescent="0.3">
      <c r="A179" s="89">
        <f t="shared" si="2"/>
        <v>178</v>
      </c>
      <c r="B179" s="124" t="s">
        <v>468</v>
      </c>
      <c r="C179" s="124">
        <v>70001369</v>
      </c>
      <c r="D179" s="129">
        <v>6.077</v>
      </c>
      <c r="E179" s="89"/>
    </row>
    <row r="180" spans="1:5" x14ac:dyDescent="0.3">
      <c r="A180" s="89">
        <f t="shared" si="2"/>
        <v>179</v>
      </c>
      <c r="B180" s="124" t="s">
        <v>480</v>
      </c>
      <c r="C180" s="124">
        <v>70001444</v>
      </c>
      <c r="D180" s="129">
        <v>11.552</v>
      </c>
      <c r="E180" s="89"/>
    </row>
    <row r="181" spans="1:5" x14ac:dyDescent="0.3">
      <c r="A181" s="89">
        <f t="shared" si="2"/>
        <v>180</v>
      </c>
      <c r="B181" s="124" t="s">
        <v>473</v>
      </c>
      <c r="C181" s="124">
        <v>70001969</v>
      </c>
      <c r="D181" s="129">
        <v>9.6880000000000006</v>
      </c>
      <c r="E181" s="89"/>
    </row>
    <row r="182" spans="1:5" x14ac:dyDescent="0.3">
      <c r="A182" s="89">
        <f t="shared" si="2"/>
        <v>181</v>
      </c>
      <c r="B182" s="124" t="s">
        <v>467</v>
      </c>
      <c r="C182" s="124">
        <v>70001970</v>
      </c>
      <c r="D182" s="129">
        <v>28.504000000000001</v>
      </c>
      <c r="E182" s="89"/>
    </row>
    <row r="183" spans="1:5" x14ac:dyDescent="0.3">
      <c r="A183" s="89">
        <f t="shared" si="2"/>
        <v>182</v>
      </c>
      <c r="B183" s="124" t="s">
        <v>426</v>
      </c>
      <c r="C183" s="124">
        <v>70001980</v>
      </c>
      <c r="D183" s="129">
        <v>10.536</v>
      </c>
      <c r="E183" s="89"/>
    </row>
    <row r="184" spans="1:5" x14ac:dyDescent="0.3">
      <c r="A184" s="89">
        <f t="shared" si="2"/>
        <v>183</v>
      </c>
      <c r="B184" s="124" t="s">
        <v>472</v>
      </c>
      <c r="C184" s="124">
        <v>70002189</v>
      </c>
      <c r="D184" s="129">
        <v>17.004999999999999</v>
      </c>
      <c r="E184" s="89"/>
    </row>
    <row r="185" spans="1:5" x14ac:dyDescent="0.3">
      <c r="A185" s="89">
        <f t="shared" si="2"/>
        <v>184</v>
      </c>
      <c r="B185" s="124" t="s">
        <v>475</v>
      </c>
      <c r="C185" s="124">
        <v>70002192</v>
      </c>
      <c r="D185" s="129">
        <v>10.765000000000001</v>
      </c>
      <c r="E185" s="89"/>
    </row>
    <row r="186" spans="1:5" x14ac:dyDescent="0.3">
      <c r="A186" s="89">
        <f t="shared" si="2"/>
        <v>185</v>
      </c>
      <c r="B186" s="124" t="s">
        <v>410</v>
      </c>
      <c r="C186" s="124">
        <v>70001108</v>
      </c>
      <c r="D186" s="129">
        <v>6.8289999999999997</v>
      </c>
      <c r="E186" s="89"/>
    </row>
    <row r="187" spans="1:5" x14ac:dyDescent="0.3">
      <c r="A187" s="89">
        <f t="shared" si="2"/>
        <v>186</v>
      </c>
      <c r="B187" s="124" t="s">
        <v>482</v>
      </c>
      <c r="C187" s="124">
        <v>70002186</v>
      </c>
      <c r="D187" s="129">
        <v>16.556000000000001</v>
      </c>
      <c r="E187" s="89"/>
    </row>
    <row r="188" spans="1:5" x14ac:dyDescent="0.3">
      <c r="A188" s="89">
        <f t="shared" si="2"/>
        <v>187</v>
      </c>
      <c r="B188" s="124" t="s">
        <v>414</v>
      </c>
      <c r="C188" s="124">
        <v>70002193</v>
      </c>
      <c r="D188" s="129">
        <v>11.805</v>
      </c>
      <c r="E188" s="89"/>
    </row>
    <row r="189" spans="1:5" x14ac:dyDescent="0.3">
      <c r="A189" s="89">
        <f t="shared" si="2"/>
        <v>188</v>
      </c>
      <c r="B189" s="124" t="s">
        <v>417</v>
      </c>
      <c r="C189" s="124">
        <v>70002194</v>
      </c>
      <c r="D189" s="129">
        <v>12.675000000000001</v>
      </c>
      <c r="E189" s="89"/>
    </row>
    <row r="190" spans="1:5" x14ac:dyDescent="0.3">
      <c r="A190" s="89">
        <f t="shared" si="2"/>
        <v>189</v>
      </c>
      <c r="B190" s="124" t="s">
        <v>428</v>
      </c>
      <c r="C190" s="124">
        <v>70002196</v>
      </c>
      <c r="D190" s="129">
        <v>16.626000000000001</v>
      </c>
      <c r="E190" s="89"/>
    </row>
    <row r="191" spans="1:5" x14ac:dyDescent="0.3">
      <c r="A191" s="89">
        <f t="shared" si="2"/>
        <v>190</v>
      </c>
      <c r="B191" s="124" t="s">
        <v>401</v>
      </c>
      <c r="C191" s="124">
        <v>70002185</v>
      </c>
      <c r="D191" s="129">
        <v>7.7839999999999998</v>
      </c>
      <c r="E191" s="89"/>
    </row>
    <row r="192" spans="1:5" x14ac:dyDescent="0.3">
      <c r="A192" s="89">
        <f t="shared" si="2"/>
        <v>191</v>
      </c>
      <c r="B192" s="124" t="s">
        <v>454</v>
      </c>
      <c r="C192" s="124">
        <v>70001724</v>
      </c>
      <c r="D192" s="129">
        <v>14.84</v>
      </c>
      <c r="E192" s="89"/>
    </row>
    <row r="193" spans="1:5" x14ac:dyDescent="0.3">
      <c r="A193" s="89">
        <f t="shared" si="2"/>
        <v>192</v>
      </c>
      <c r="B193" s="124" t="s">
        <v>450</v>
      </c>
      <c r="C193" s="124">
        <v>70001726</v>
      </c>
      <c r="D193" s="129">
        <v>26.850999999999999</v>
      </c>
      <c r="E193" s="89"/>
    </row>
    <row r="194" spans="1:5" x14ac:dyDescent="0.3">
      <c r="A194" s="89">
        <f t="shared" si="2"/>
        <v>193</v>
      </c>
      <c r="B194" s="124" t="s">
        <v>419</v>
      </c>
      <c r="C194" s="124">
        <v>70001720</v>
      </c>
      <c r="D194" s="129">
        <v>10.138999999999999</v>
      </c>
      <c r="E194" s="89"/>
    </row>
    <row r="195" spans="1:5" x14ac:dyDescent="0.3">
      <c r="A195" s="89">
        <f t="shared" si="2"/>
        <v>194</v>
      </c>
      <c r="B195" s="124" t="s">
        <v>435</v>
      </c>
      <c r="C195" s="124">
        <v>70001263</v>
      </c>
      <c r="D195" s="129">
        <v>5.6879999999999997</v>
      </c>
      <c r="E195" s="89"/>
    </row>
    <row r="196" spans="1:5" x14ac:dyDescent="0.3">
      <c r="A196" s="89">
        <f t="shared" ref="A196:A259" si="3">A195+1</f>
        <v>195</v>
      </c>
      <c r="B196" s="124" t="s">
        <v>463</v>
      </c>
      <c r="C196" s="124">
        <v>70001266</v>
      </c>
      <c r="D196" s="129">
        <v>13.747999999999999</v>
      </c>
      <c r="E196" s="89"/>
    </row>
    <row r="197" spans="1:5" x14ac:dyDescent="0.3">
      <c r="A197" s="89">
        <f t="shared" si="3"/>
        <v>196</v>
      </c>
      <c r="B197" s="124" t="s">
        <v>465</v>
      </c>
      <c r="C197" s="124">
        <v>70001725</v>
      </c>
      <c r="D197" s="129">
        <v>9.452</v>
      </c>
      <c r="E197" s="89"/>
    </row>
    <row r="198" spans="1:5" x14ac:dyDescent="0.3">
      <c r="A198" s="89">
        <f t="shared" si="3"/>
        <v>197</v>
      </c>
      <c r="B198" s="124" t="s">
        <v>483</v>
      </c>
      <c r="C198" s="124">
        <v>70001265</v>
      </c>
      <c r="D198" s="129">
        <v>6.9740000000000002</v>
      </c>
      <c r="E198" s="89"/>
    </row>
    <row r="199" spans="1:5" x14ac:dyDescent="0.3">
      <c r="A199" s="89">
        <f t="shared" si="3"/>
        <v>198</v>
      </c>
      <c r="B199" s="124" t="s">
        <v>438</v>
      </c>
      <c r="C199" s="124">
        <v>70001269</v>
      </c>
      <c r="D199" s="129">
        <v>18.126999999999999</v>
      </c>
      <c r="E199" s="89"/>
    </row>
    <row r="200" spans="1:5" x14ac:dyDescent="0.3">
      <c r="A200" s="89">
        <f t="shared" si="3"/>
        <v>199</v>
      </c>
      <c r="B200" s="124" t="s">
        <v>470</v>
      </c>
      <c r="C200" s="124">
        <v>70001261</v>
      </c>
      <c r="D200" s="129">
        <v>8.6379999999999999</v>
      </c>
      <c r="E200" s="89"/>
    </row>
    <row r="201" spans="1:5" x14ac:dyDescent="0.3">
      <c r="A201" s="89">
        <f t="shared" si="3"/>
        <v>200</v>
      </c>
      <c r="B201" s="124" t="s">
        <v>457</v>
      </c>
      <c r="C201" s="124">
        <v>70001264</v>
      </c>
      <c r="D201" s="129">
        <v>19.14</v>
      </c>
      <c r="E201" s="89"/>
    </row>
    <row r="202" spans="1:5" x14ac:dyDescent="0.3">
      <c r="A202" s="89">
        <f t="shared" si="3"/>
        <v>201</v>
      </c>
      <c r="B202" s="124" t="s">
        <v>397</v>
      </c>
      <c r="C202" s="124">
        <v>70001267</v>
      </c>
      <c r="D202" s="129">
        <v>10.448</v>
      </c>
      <c r="E202" s="89"/>
    </row>
    <row r="203" spans="1:5" x14ac:dyDescent="0.3">
      <c r="A203" s="89">
        <f t="shared" si="3"/>
        <v>202</v>
      </c>
      <c r="B203" s="124" t="s">
        <v>413</v>
      </c>
      <c r="C203" s="124">
        <v>70001505</v>
      </c>
      <c r="D203" s="129">
        <v>9.9920000000000009</v>
      </c>
      <c r="E203" s="89"/>
    </row>
    <row r="204" spans="1:5" x14ac:dyDescent="0.3">
      <c r="A204" s="89">
        <f t="shared" si="3"/>
        <v>203</v>
      </c>
      <c r="B204" s="124" t="s">
        <v>2500</v>
      </c>
      <c r="C204" s="124">
        <v>70001511</v>
      </c>
      <c r="D204" s="129">
        <v>12.754</v>
      </c>
      <c r="E204" s="89"/>
    </row>
    <row r="205" spans="1:5" x14ac:dyDescent="0.3">
      <c r="A205" s="89">
        <f t="shared" si="3"/>
        <v>204</v>
      </c>
      <c r="B205" s="124" t="s">
        <v>924</v>
      </c>
      <c r="C205" s="124">
        <v>70001509</v>
      </c>
      <c r="D205" s="129">
        <v>3.145</v>
      </c>
      <c r="E205" s="89"/>
    </row>
    <row r="206" spans="1:5" x14ac:dyDescent="0.3">
      <c r="A206" s="89">
        <f t="shared" si="3"/>
        <v>205</v>
      </c>
      <c r="B206" s="124" t="s">
        <v>1952</v>
      </c>
      <c r="C206" s="124">
        <v>70001503</v>
      </c>
      <c r="D206" s="129">
        <v>12.669</v>
      </c>
      <c r="E206" s="89"/>
    </row>
    <row r="207" spans="1:5" x14ac:dyDescent="0.3">
      <c r="A207" s="89">
        <f t="shared" si="3"/>
        <v>206</v>
      </c>
      <c r="B207" s="124" t="s">
        <v>1895</v>
      </c>
      <c r="C207" s="124">
        <v>70001125</v>
      </c>
      <c r="D207" s="129">
        <v>11.224</v>
      </c>
      <c r="E207" s="89"/>
    </row>
    <row r="208" spans="1:5" x14ac:dyDescent="0.3">
      <c r="A208" s="89">
        <f t="shared" si="3"/>
        <v>207</v>
      </c>
      <c r="B208" s="124" t="s">
        <v>2007</v>
      </c>
      <c r="C208" s="124">
        <v>70001128</v>
      </c>
      <c r="D208" s="129">
        <v>9.3040000000000003</v>
      </c>
      <c r="E208" s="89"/>
    </row>
    <row r="209" spans="1:5" x14ac:dyDescent="0.3">
      <c r="A209" s="89">
        <f t="shared" si="3"/>
        <v>208</v>
      </c>
      <c r="B209" s="124" t="s">
        <v>1194</v>
      </c>
      <c r="C209" s="124">
        <v>70002468</v>
      </c>
      <c r="D209" s="129">
        <v>11.59</v>
      </c>
      <c r="E209" s="89"/>
    </row>
    <row r="210" spans="1:5" x14ac:dyDescent="0.3">
      <c r="A210" s="89">
        <f t="shared" si="3"/>
        <v>209</v>
      </c>
      <c r="B210" s="124" t="s">
        <v>1063</v>
      </c>
      <c r="C210" s="124">
        <v>70002471</v>
      </c>
      <c r="D210" s="129">
        <v>15.353</v>
      </c>
      <c r="E210" s="89"/>
    </row>
    <row r="211" spans="1:5" x14ac:dyDescent="0.3">
      <c r="A211" s="89">
        <f t="shared" si="3"/>
        <v>210</v>
      </c>
      <c r="B211" s="124" t="s">
        <v>959</v>
      </c>
      <c r="C211" s="124">
        <v>70001885</v>
      </c>
      <c r="D211" s="129">
        <v>13.253</v>
      </c>
      <c r="E211" s="89"/>
    </row>
    <row r="212" spans="1:5" x14ac:dyDescent="0.3">
      <c r="A212" s="89">
        <f t="shared" si="3"/>
        <v>211</v>
      </c>
      <c r="B212" s="124" t="s">
        <v>1387</v>
      </c>
      <c r="C212" s="124">
        <v>70002467</v>
      </c>
      <c r="D212" s="129">
        <v>12.911</v>
      </c>
      <c r="E212" s="89"/>
    </row>
    <row r="213" spans="1:5" x14ac:dyDescent="0.3">
      <c r="A213" s="89">
        <f t="shared" si="3"/>
        <v>212</v>
      </c>
      <c r="B213" s="124" t="s">
        <v>2382</v>
      </c>
      <c r="C213" s="124">
        <v>70002465</v>
      </c>
      <c r="D213" s="129">
        <v>16.344999999999999</v>
      </c>
      <c r="E213" s="89"/>
    </row>
    <row r="214" spans="1:5" x14ac:dyDescent="0.3">
      <c r="A214" s="89">
        <f t="shared" si="3"/>
        <v>213</v>
      </c>
      <c r="B214" s="124" t="s">
        <v>1067</v>
      </c>
      <c r="C214" s="124">
        <v>70001890</v>
      </c>
      <c r="D214" s="129">
        <v>13.087999999999999</v>
      </c>
      <c r="E214" s="89"/>
    </row>
    <row r="215" spans="1:5" x14ac:dyDescent="0.3">
      <c r="A215" s="89">
        <f t="shared" si="3"/>
        <v>214</v>
      </c>
      <c r="B215" s="124" t="s">
        <v>1725</v>
      </c>
      <c r="C215" s="124">
        <v>70001888</v>
      </c>
      <c r="D215" s="129">
        <v>12.295</v>
      </c>
      <c r="E215" s="89"/>
    </row>
    <row r="216" spans="1:5" x14ac:dyDescent="0.3">
      <c r="A216" s="89">
        <f t="shared" si="3"/>
        <v>215</v>
      </c>
      <c r="B216" s="124" t="s">
        <v>1232</v>
      </c>
      <c r="C216" s="124">
        <v>70002268</v>
      </c>
      <c r="D216" s="129">
        <v>10.994</v>
      </c>
      <c r="E216" s="89"/>
    </row>
    <row r="217" spans="1:5" x14ac:dyDescent="0.3">
      <c r="A217" s="89">
        <f t="shared" si="3"/>
        <v>216</v>
      </c>
      <c r="B217" s="124" t="s">
        <v>1378</v>
      </c>
      <c r="C217" s="124">
        <v>70002393</v>
      </c>
      <c r="D217" s="130"/>
      <c r="E217" s="89"/>
    </row>
    <row r="218" spans="1:5" x14ac:dyDescent="0.3">
      <c r="A218" s="89">
        <f t="shared" si="3"/>
        <v>217</v>
      </c>
      <c r="B218" s="124" t="s">
        <v>711</v>
      </c>
      <c r="C218" s="124">
        <v>70002198</v>
      </c>
      <c r="D218" s="129">
        <v>6.18</v>
      </c>
      <c r="E218" s="89"/>
    </row>
    <row r="219" spans="1:5" x14ac:dyDescent="0.3">
      <c r="A219" s="89">
        <f t="shared" si="3"/>
        <v>218</v>
      </c>
      <c r="B219" s="124" t="s">
        <v>1742</v>
      </c>
      <c r="C219" s="124">
        <v>70002208</v>
      </c>
      <c r="D219" s="129">
        <v>11.34</v>
      </c>
      <c r="E219" s="89"/>
    </row>
    <row r="220" spans="1:5" x14ac:dyDescent="0.3">
      <c r="A220" s="89">
        <f t="shared" si="3"/>
        <v>219</v>
      </c>
      <c r="B220" s="124" t="s">
        <v>2063</v>
      </c>
      <c r="C220" s="124">
        <v>70002255</v>
      </c>
      <c r="D220" s="129">
        <v>16.536000000000001</v>
      </c>
      <c r="E220" s="89"/>
    </row>
    <row r="221" spans="1:5" x14ac:dyDescent="0.3">
      <c r="A221" s="89">
        <f t="shared" si="3"/>
        <v>220</v>
      </c>
      <c r="B221" s="124" t="s">
        <v>2217</v>
      </c>
      <c r="C221" s="124">
        <v>70002247</v>
      </c>
      <c r="D221" s="129">
        <v>10.362</v>
      </c>
      <c r="E221" s="89"/>
    </row>
    <row r="222" spans="1:5" x14ac:dyDescent="0.3">
      <c r="A222" s="89">
        <f t="shared" si="3"/>
        <v>221</v>
      </c>
      <c r="B222" s="124" t="s">
        <v>2266</v>
      </c>
      <c r="C222" s="124">
        <v>70002250</v>
      </c>
      <c r="D222" s="129">
        <v>12.385999999999999</v>
      </c>
      <c r="E222" s="89"/>
    </row>
    <row r="223" spans="1:5" x14ac:dyDescent="0.3">
      <c r="A223" s="89">
        <f t="shared" si="3"/>
        <v>222</v>
      </c>
      <c r="B223" s="124" t="s">
        <v>1120</v>
      </c>
      <c r="C223" s="124">
        <v>70000335</v>
      </c>
      <c r="D223" s="129">
        <v>11.208</v>
      </c>
      <c r="E223" s="89"/>
    </row>
    <row r="224" spans="1:5" x14ac:dyDescent="0.3">
      <c r="A224" s="89">
        <f t="shared" si="3"/>
        <v>223</v>
      </c>
      <c r="B224" s="124" t="s">
        <v>994</v>
      </c>
      <c r="C224" s="124">
        <v>70000333</v>
      </c>
      <c r="D224" s="129">
        <v>49.86</v>
      </c>
      <c r="E224" s="89"/>
    </row>
    <row r="225" spans="1:5" x14ac:dyDescent="0.3">
      <c r="A225" s="89">
        <f t="shared" si="3"/>
        <v>224</v>
      </c>
      <c r="B225" s="124" t="s">
        <v>996</v>
      </c>
      <c r="C225" s="124">
        <v>70000327</v>
      </c>
      <c r="D225" s="129">
        <v>9.0619999999999994</v>
      </c>
      <c r="E225" s="89"/>
    </row>
    <row r="226" spans="1:5" x14ac:dyDescent="0.3">
      <c r="A226" s="89">
        <f t="shared" si="3"/>
        <v>225</v>
      </c>
      <c r="B226" s="124" t="s">
        <v>2402</v>
      </c>
      <c r="C226" s="124">
        <v>70000326</v>
      </c>
      <c r="D226" s="129">
        <v>10.702999999999999</v>
      </c>
      <c r="E226" s="89"/>
    </row>
    <row r="227" spans="1:5" x14ac:dyDescent="0.3">
      <c r="A227" s="89">
        <f t="shared" si="3"/>
        <v>226</v>
      </c>
      <c r="B227" s="124" t="s">
        <v>609</v>
      </c>
      <c r="C227" s="124">
        <v>70001815</v>
      </c>
      <c r="D227" s="129">
        <v>7.6059999999999999</v>
      </c>
      <c r="E227" s="89"/>
    </row>
    <row r="228" spans="1:5" x14ac:dyDescent="0.3">
      <c r="A228" s="89">
        <f t="shared" si="3"/>
        <v>227</v>
      </c>
      <c r="B228" s="124" t="s">
        <v>2272</v>
      </c>
      <c r="C228" s="124">
        <v>70001824</v>
      </c>
      <c r="D228" s="129">
        <v>20.576000000000001</v>
      </c>
      <c r="E228" s="89"/>
    </row>
    <row r="229" spans="1:5" x14ac:dyDescent="0.3">
      <c r="A229" s="89">
        <f t="shared" si="3"/>
        <v>228</v>
      </c>
      <c r="B229" s="124" t="s">
        <v>2428</v>
      </c>
      <c r="C229" s="124">
        <v>70001816</v>
      </c>
      <c r="D229" s="129">
        <v>23.507000000000001</v>
      </c>
      <c r="E229" s="89"/>
    </row>
    <row r="230" spans="1:5" x14ac:dyDescent="0.3">
      <c r="A230" s="89">
        <f t="shared" si="3"/>
        <v>229</v>
      </c>
      <c r="B230" s="124" t="s">
        <v>2511</v>
      </c>
      <c r="C230" s="124">
        <v>70001814</v>
      </c>
      <c r="D230" s="129">
        <v>10.178000000000001</v>
      </c>
      <c r="E230" s="89"/>
    </row>
    <row r="231" spans="1:5" x14ac:dyDescent="0.3">
      <c r="A231" s="89">
        <f t="shared" si="3"/>
        <v>230</v>
      </c>
      <c r="B231" s="124" t="s">
        <v>496</v>
      </c>
      <c r="C231" s="124">
        <v>70001823</v>
      </c>
      <c r="D231" s="129">
        <v>6.202</v>
      </c>
      <c r="E231" s="89"/>
    </row>
    <row r="232" spans="1:5" x14ac:dyDescent="0.3">
      <c r="A232" s="89">
        <f t="shared" si="3"/>
        <v>231</v>
      </c>
      <c r="B232" s="124" t="s">
        <v>2424</v>
      </c>
      <c r="C232" s="124">
        <v>70001819</v>
      </c>
      <c r="D232" s="129">
        <v>8.3740000000000006</v>
      </c>
      <c r="E232" s="89"/>
    </row>
    <row r="233" spans="1:5" x14ac:dyDescent="0.3">
      <c r="A233" s="89">
        <f t="shared" si="3"/>
        <v>232</v>
      </c>
      <c r="B233" s="124" t="s">
        <v>2095</v>
      </c>
      <c r="C233" s="124">
        <v>70001818</v>
      </c>
      <c r="D233" s="129">
        <v>14.294</v>
      </c>
      <c r="E233" s="89"/>
    </row>
    <row r="234" spans="1:5" x14ac:dyDescent="0.3">
      <c r="A234" s="89">
        <f t="shared" si="3"/>
        <v>233</v>
      </c>
      <c r="B234" s="124" t="s">
        <v>1546</v>
      </c>
      <c r="C234" s="124">
        <v>70001820</v>
      </c>
      <c r="D234" s="129">
        <v>25.311</v>
      </c>
      <c r="E234" s="89"/>
    </row>
    <row r="235" spans="1:5" x14ac:dyDescent="0.3">
      <c r="A235" s="89">
        <f t="shared" si="3"/>
        <v>234</v>
      </c>
      <c r="B235" s="124" t="s">
        <v>810</v>
      </c>
      <c r="C235" s="124">
        <v>70000735</v>
      </c>
      <c r="D235" s="129">
        <v>21.861000000000001</v>
      </c>
      <c r="E235" s="89"/>
    </row>
    <row r="236" spans="1:5" x14ac:dyDescent="0.3">
      <c r="A236" s="89">
        <f t="shared" si="3"/>
        <v>235</v>
      </c>
      <c r="B236" s="124" t="s">
        <v>866</v>
      </c>
      <c r="C236" s="124">
        <v>70000734</v>
      </c>
      <c r="D236" s="129">
        <v>10.029999999999999</v>
      </c>
      <c r="E236" s="89"/>
    </row>
    <row r="237" spans="1:5" x14ac:dyDescent="0.3">
      <c r="A237" s="89">
        <f t="shared" si="3"/>
        <v>236</v>
      </c>
      <c r="B237" s="124" t="s">
        <v>1352</v>
      </c>
      <c r="C237" s="124">
        <v>70000733</v>
      </c>
      <c r="D237" s="129">
        <v>17.25</v>
      </c>
      <c r="E237" s="89"/>
    </row>
    <row r="238" spans="1:5" x14ac:dyDescent="0.3">
      <c r="A238" s="89">
        <f t="shared" si="3"/>
        <v>237</v>
      </c>
      <c r="B238" s="124" t="s">
        <v>1358</v>
      </c>
      <c r="C238" s="124">
        <v>70000741</v>
      </c>
      <c r="D238" s="129">
        <v>15.775</v>
      </c>
      <c r="E238" s="89"/>
    </row>
    <row r="239" spans="1:5" x14ac:dyDescent="0.3">
      <c r="A239" s="89">
        <f t="shared" si="3"/>
        <v>238</v>
      </c>
      <c r="B239" s="124" t="s">
        <v>913</v>
      </c>
      <c r="C239" s="124">
        <v>70000740</v>
      </c>
      <c r="D239" s="129">
        <v>3.7810000000000001</v>
      </c>
      <c r="E239" s="89"/>
    </row>
    <row r="240" spans="1:5" x14ac:dyDescent="0.3">
      <c r="A240" s="89">
        <f t="shared" si="3"/>
        <v>239</v>
      </c>
      <c r="B240" s="124" t="s">
        <v>2055</v>
      </c>
      <c r="C240" s="124">
        <v>70000739</v>
      </c>
      <c r="D240" s="129">
        <v>16.103999999999999</v>
      </c>
      <c r="E240" s="89"/>
    </row>
    <row r="241" spans="1:5" x14ac:dyDescent="0.3">
      <c r="A241" s="89">
        <f t="shared" si="3"/>
        <v>240</v>
      </c>
      <c r="B241" s="124" t="s">
        <v>1668</v>
      </c>
      <c r="C241" s="124">
        <v>70001958</v>
      </c>
      <c r="D241" s="129">
        <v>13.507</v>
      </c>
      <c r="E241" s="89"/>
    </row>
    <row r="242" spans="1:5" x14ac:dyDescent="0.3">
      <c r="A242" s="89">
        <f t="shared" si="3"/>
        <v>241</v>
      </c>
      <c r="B242" s="124" t="s">
        <v>1007</v>
      </c>
      <c r="C242" s="124">
        <v>70001965</v>
      </c>
      <c r="D242" s="129">
        <v>26.164999999999999</v>
      </c>
      <c r="E242" s="89"/>
    </row>
    <row r="243" spans="1:5" x14ac:dyDescent="0.3">
      <c r="A243" s="89">
        <f t="shared" si="3"/>
        <v>242</v>
      </c>
      <c r="B243" s="124" t="s">
        <v>1707</v>
      </c>
      <c r="C243" s="124">
        <v>70002231</v>
      </c>
      <c r="D243" s="129">
        <v>8.6280000000000001</v>
      </c>
      <c r="E243" s="89"/>
    </row>
    <row r="244" spans="1:5" x14ac:dyDescent="0.3">
      <c r="A244" s="89">
        <f t="shared" si="3"/>
        <v>243</v>
      </c>
      <c r="B244" s="124" t="s">
        <v>2384</v>
      </c>
      <c r="C244" s="124">
        <v>70002224</v>
      </c>
      <c r="D244" s="129">
        <v>24.472999999999999</v>
      </c>
      <c r="E244" s="89"/>
    </row>
    <row r="245" spans="1:5" x14ac:dyDescent="0.3">
      <c r="A245" s="89">
        <f t="shared" si="3"/>
        <v>244</v>
      </c>
      <c r="B245" s="124" t="s">
        <v>898</v>
      </c>
      <c r="C245" s="124">
        <v>70002229</v>
      </c>
      <c r="D245" s="129">
        <v>2.9209999999999998</v>
      </c>
      <c r="E245" s="89"/>
    </row>
    <row r="246" spans="1:5" x14ac:dyDescent="0.3">
      <c r="A246" s="89">
        <f t="shared" si="3"/>
        <v>245</v>
      </c>
      <c r="B246" s="124" t="s">
        <v>2375</v>
      </c>
      <c r="C246" s="124">
        <v>70002227</v>
      </c>
      <c r="D246" s="129">
        <v>8.0039999999999996</v>
      </c>
      <c r="E246" s="89"/>
    </row>
    <row r="247" spans="1:5" x14ac:dyDescent="0.3">
      <c r="A247" s="89">
        <f t="shared" si="3"/>
        <v>246</v>
      </c>
      <c r="B247" s="124" t="s">
        <v>1997</v>
      </c>
      <c r="C247" s="124">
        <v>70002226</v>
      </c>
      <c r="D247" s="129">
        <v>5.5460000000000003</v>
      </c>
      <c r="E247" s="89"/>
    </row>
    <row r="248" spans="1:5" x14ac:dyDescent="0.3">
      <c r="A248" s="89">
        <f t="shared" si="3"/>
        <v>247</v>
      </c>
      <c r="B248" s="124" t="s">
        <v>1614</v>
      </c>
      <c r="C248" s="124">
        <v>70002223</v>
      </c>
      <c r="D248" s="129">
        <v>25.949000000000002</v>
      </c>
      <c r="E248" s="89"/>
    </row>
    <row r="249" spans="1:5" x14ac:dyDescent="0.3">
      <c r="A249" s="89">
        <f t="shared" si="3"/>
        <v>248</v>
      </c>
      <c r="B249" s="124" t="s">
        <v>1624</v>
      </c>
      <c r="C249" s="124">
        <v>70002814</v>
      </c>
      <c r="D249" s="129">
        <v>14.416</v>
      </c>
      <c r="E249" s="89"/>
    </row>
    <row r="250" spans="1:5" x14ac:dyDescent="0.3">
      <c r="A250" s="89">
        <f t="shared" si="3"/>
        <v>249</v>
      </c>
      <c r="B250" s="124" t="s">
        <v>2464</v>
      </c>
      <c r="C250" s="124">
        <v>70002811</v>
      </c>
      <c r="D250" s="129">
        <v>9</v>
      </c>
      <c r="E250" s="89"/>
    </row>
    <row r="251" spans="1:5" x14ac:dyDescent="0.3">
      <c r="A251" s="89">
        <f t="shared" si="3"/>
        <v>250</v>
      </c>
      <c r="B251" s="124" t="s">
        <v>1649</v>
      </c>
      <c r="C251" s="124">
        <v>70002815</v>
      </c>
      <c r="D251" s="129">
        <v>22.015999999999998</v>
      </c>
      <c r="E251" s="89"/>
    </row>
    <row r="252" spans="1:5" x14ac:dyDescent="0.3">
      <c r="A252" s="89">
        <f t="shared" si="3"/>
        <v>251</v>
      </c>
      <c r="B252" s="124" t="s">
        <v>2348</v>
      </c>
      <c r="C252" s="124">
        <v>70002813</v>
      </c>
      <c r="D252" s="129">
        <v>26.582000000000001</v>
      </c>
      <c r="E252" s="89"/>
    </row>
    <row r="253" spans="1:5" x14ac:dyDescent="0.3">
      <c r="A253" s="89">
        <f t="shared" si="3"/>
        <v>252</v>
      </c>
      <c r="B253" s="124" t="s">
        <v>2386</v>
      </c>
      <c r="C253" s="124">
        <v>70002810</v>
      </c>
      <c r="D253" s="129">
        <v>12.263</v>
      </c>
      <c r="E253" s="89"/>
    </row>
    <row r="254" spans="1:5" x14ac:dyDescent="0.3">
      <c r="A254" s="89">
        <f t="shared" si="3"/>
        <v>253</v>
      </c>
      <c r="B254" s="124" t="s">
        <v>1691</v>
      </c>
      <c r="C254" s="124">
        <v>70002820</v>
      </c>
      <c r="D254" s="129">
        <v>8.641</v>
      </c>
      <c r="E254" s="89"/>
    </row>
    <row r="255" spans="1:5" x14ac:dyDescent="0.3">
      <c r="A255" s="89">
        <f t="shared" si="3"/>
        <v>254</v>
      </c>
      <c r="B255" s="124" t="s">
        <v>2458</v>
      </c>
      <c r="C255" s="124">
        <v>70002812</v>
      </c>
      <c r="D255" s="129">
        <v>22.503</v>
      </c>
      <c r="E255" s="89"/>
    </row>
    <row r="256" spans="1:5" x14ac:dyDescent="0.3">
      <c r="A256" s="89">
        <f t="shared" si="3"/>
        <v>255</v>
      </c>
      <c r="B256" s="124" t="s">
        <v>2484</v>
      </c>
      <c r="C256" s="124">
        <v>70002818</v>
      </c>
      <c r="D256" s="129">
        <v>7.9240000000000004</v>
      </c>
      <c r="E256" s="89"/>
    </row>
    <row r="257" spans="1:5" x14ac:dyDescent="0.3">
      <c r="A257" s="89">
        <f t="shared" si="3"/>
        <v>256</v>
      </c>
      <c r="B257" s="124" t="s">
        <v>1697</v>
      </c>
      <c r="C257" s="124">
        <v>70002816</v>
      </c>
      <c r="D257" s="129">
        <v>13.691000000000001</v>
      </c>
      <c r="E257" s="89"/>
    </row>
    <row r="258" spans="1:5" x14ac:dyDescent="0.3">
      <c r="A258" s="89">
        <f t="shared" si="3"/>
        <v>257</v>
      </c>
      <c r="B258" s="124" t="s">
        <v>1563</v>
      </c>
      <c r="C258" s="124">
        <v>70002444</v>
      </c>
      <c r="D258" s="129">
        <v>17.739999999999998</v>
      </c>
      <c r="E258" s="89"/>
    </row>
    <row r="259" spans="1:5" x14ac:dyDescent="0.3">
      <c r="A259" s="89">
        <f t="shared" si="3"/>
        <v>258</v>
      </c>
      <c r="B259" s="124" t="s">
        <v>1654</v>
      </c>
      <c r="C259" s="124">
        <v>70002448</v>
      </c>
      <c r="D259" s="129">
        <v>24.79</v>
      </c>
      <c r="E259" s="89"/>
    </row>
    <row r="260" spans="1:5" x14ac:dyDescent="0.3">
      <c r="A260" s="89">
        <f t="shared" ref="A260:A323" si="4">A259+1</f>
        <v>259</v>
      </c>
      <c r="B260" s="124" t="s">
        <v>1801</v>
      </c>
      <c r="C260" s="124">
        <v>70002445</v>
      </c>
      <c r="D260" s="129">
        <v>9.9670000000000005</v>
      </c>
      <c r="E260" s="89"/>
    </row>
    <row r="261" spans="1:5" x14ac:dyDescent="0.3">
      <c r="A261" s="89">
        <f t="shared" si="4"/>
        <v>260</v>
      </c>
      <c r="B261" s="124" t="s">
        <v>1616</v>
      </c>
      <c r="C261" s="124">
        <v>70002439</v>
      </c>
      <c r="D261" s="129">
        <v>8.2309999999999999</v>
      </c>
      <c r="E261" s="89"/>
    </row>
    <row r="262" spans="1:5" x14ac:dyDescent="0.3">
      <c r="A262" s="89">
        <f t="shared" si="4"/>
        <v>261</v>
      </c>
      <c r="B262" s="124" t="s">
        <v>1664</v>
      </c>
      <c r="C262" s="124">
        <v>70002447</v>
      </c>
      <c r="D262" s="129">
        <v>16.638999999999999</v>
      </c>
      <c r="E262" s="89"/>
    </row>
    <row r="263" spans="1:5" x14ac:dyDescent="0.3">
      <c r="A263" s="89">
        <f t="shared" si="4"/>
        <v>262</v>
      </c>
      <c r="B263" s="124" t="s">
        <v>1597</v>
      </c>
      <c r="C263" s="124">
        <v>70002442</v>
      </c>
      <c r="D263" s="129">
        <v>7.7530000000000001</v>
      </c>
      <c r="E263" s="89"/>
    </row>
    <row r="264" spans="1:5" x14ac:dyDescent="0.3">
      <c r="A264" s="89">
        <f t="shared" si="4"/>
        <v>263</v>
      </c>
      <c r="B264" s="124" t="s">
        <v>1709</v>
      </c>
      <c r="C264" s="124">
        <v>70002443</v>
      </c>
      <c r="D264" s="129">
        <v>16.858000000000001</v>
      </c>
      <c r="E264" s="89"/>
    </row>
    <row r="265" spans="1:5" x14ac:dyDescent="0.3">
      <c r="A265" s="89">
        <f t="shared" si="4"/>
        <v>264</v>
      </c>
      <c r="B265" s="124" t="s">
        <v>1606</v>
      </c>
      <c r="C265" s="124">
        <v>70001534</v>
      </c>
      <c r="D265" s="129">
        <v>17.631</v>
      </c>
      <c r="E265" s="89"/>
    </row>
    <row r="266" spans="1:5" x14ac:dyDescent="0.3">
      <c r="A266" s="89">
        <f t="shared" si="4"/>
        <v>265</v>
      </c>
      <c r="B266" s="124" t="s">
        <v>1030</v>
      </c>
      <c r="C266" s="124">
        <v>70001526</v>
      </c>
      <c r="D266" s="129">
        <v>22.2</v>
      </c>
      <c r="E266" s="89"/>
    </row>
    <row r="267" spans="1:5" x14ac:dyDescent="0.3">
      <c r="A267" s="89">
        <f t="shared" si="4"/>
        <v>266</v>
      </c>
      <c r="B267" s="124" t="s">
        <v>1879</v>
      </c>
      <c r="C267" s="124">
        <v>70001529</v>
      </c>
      <c r="D267" s="129">
        <v>10.6</v>
      </c>
      <c r="E267" s="89"/>
    </row>
    <row r="268" spans="1:5" x14ac:dyDescent="0.3">
      <c r="A268" s="89">
        <f t="shared" si="4"/>
        <v>267</v>
      </c>
      <c r="B268" s="124" t="s">
        <v>1732</v>
      </c>
      <c r="C268" s="124">
        <v>70001536</v>
      </c>
      <c r="D268" s="129">
        <v>16.103999999999999</v>
      </c>
      <c r="E268" s="89"/>
    </row>
    <row r="269" spans="1:5" x14ac:dyDescent="0.3">
      <c r="A269" s="89">
        <f t="shared" si="4"/>
        <v>268</v>
      </c>
      <c r="B269" s="124" t="s">
        <v>895</v>
      </c>
      <c r="C269" s="124">
        <v>70001867</v>
      </c>
      <c r="D269" s="129">
        <v>10.584</v>
      </c>
      <c r="E269" s="89"/>
    </row>
    <row r="270" spans="1:5" x14ac:dyDescent="0.3">
      <c r="A270" s="89">
        <f t="shared" si="4"/>
        <v>269</v>
      </c>
      <c r="B270" s="124" t="s">
        <v>2324</v>
      </c>
      <c r="C270" s="124">
        <v>70001866</v>
      </c>
      <c r="D270" s="129">
        <v>13.798</v>
      </c>
      <c r="E270" s="89"/>
    </row>
    <row r="271" spans="1:5" x14ac:dyDescent="0.3">
      <c r="A271" s="89">
        <f t="shared" si="4"/>
        <v>270</v>
      </c>
      <c r="B271" s="124" t="s">
        <v>1766</v>
      </c>
      <c r="C271" s="124">
        <v>70001863</v>
      </c>
      <c r="D271" s="129">
        <v>25.504999999999999</v>
      </c>
      <c r="E271" s="89"/>
    </row>
    <row r="272" spans="1:5" x14ac:dyDescent="0.3">
      <c r="A272" s="89">
        <f t="shared" si="4"/>
        <v>271</v>
      </c>
      <c r="B272" s="124" t="s">
        <v>938</v>
      </c>
      <c r="C272" s="124">
        <v>70001868</v>
      </c>
      <c r="D272" s="130"/>
      <c r="E272" s="89"/>
    </row>
    <row r="273" spans="1:5" x14ac:dyDescent="0.3">
      <c r="A273" s="89">
        <f t="shared" si="4"/>
        <v>272</v>
      </c>
      <c r="B273" s="124" t="s">
        <v>1772</v>
      </c>
      <c r="C273" s="124">
        <v>70001862</v>
      </c>
      <c r="D273" s="129">
        <v>5.0739999999999998</v>
      </c>
      <c r="E273" s="89"/>
    </row>
    <row r="274" spans="1:5" x14ac:dyDescent="0.3">
      <c r="A274" s="89">
        <f t="shared" si="4"/>
        <v>273</v>
      </c>
      <c r="B274" s="124" t="s">
        <v>624</v>
      </c>
      <c r="C274" s="124">
        <v>70001861</v>
      </c>
      <c r="D274" s="129">
        <v>27.745999999999999</v>
      </c>
      <c r="E274" s="89"/>
    </row>
    <row r="275" spans="1:5" x14ac:dyDescent="0.3">
      <c r="A275" s="89">
        <f t="shared" si="4"/>
        <v>274</v>
      </c>
      <c r="B275" s="124" t="s">
        <v>2299</v>
      </c>
      <c r="C275" s="124">
        <v>70002620</v>
      </c>
      <c r="D275" s="129">
        <v>24.666</v>
      </c>
      <c r="E275" s="89"/>
    </row>
    <row r="276" spans="1:5" x14ac:dyDescent="0.3">
      <c r="A276" s="89">
        <f t="shared" si="4"/>
        <v>275</v>
      </c>
      <c r="B276" s="124" t="s">
        <v>2326</v>
      </c>
      <c r="C276" s="124">
        <v>70002623</v>
      </c>
      <c r="D276" s="130"/>
      <c r="E276" s="89"/>
    </row>
    <row r="277" spans="1:5" x14ac:dyDescent="0.3">
      <c r="A277" s="89">
        <f t="shared" si="4"/>
        <v>276</v>
      </c>
      <c r="B277" s="124" t="s">
        <v>1635</v>
      </c>
      <c r="C277" s="124">
        <v>70002622</v>
      </c>
      <c r="D277" s="129">
        <v>17.042999999999999</v>
      </c>
      <c r="E277" s="89"/>
    </row>
    <row r="278" spans="1:5" x14ac:dyDescent="0.3">
      <c r="A278" s="89">
        <f t="shared" si="4"/>
        <v>277</v>
      </c>
      <c r="B278" s="124" t="s">
        <v>2307</v>
      </c>
      <c r="C278" s="124">
        <v>70002617</v>
      </c>
      <c r="D278" s="129">
        <v>19.521000000000001</v>
      </c>
      <c r="E278" s="89"/>
    </row>
    <row r="279" spans="1:5" x14ac:dyDescent="0.3">
      <c r="A279" s="89">
        <f t="shared" si="4"/>
        <v>278</v>
      </c>
      <c r="B279" s="124" t="s">
        <v>1641</v>
      </c>
      <c r="C279" s="124">
        <v>70002625</v>
      </c>
      <c r="D279" s="129">
        <v>25.158000000000001</v>
      </c>
      <c r="E279" s="89"/>
    </row>
    <row r="280" spans="1:5" x14ac:dyDescent="0.3">
      <c r="A280" s="89">
        <f t="shared" si="4"/>
        <v>279</v>
      </c>
      <c r="B280" s="124" t="s">
        <v>1579</v>
      </c>
      <c r="C280" s="124">
        <v>70002626</v>
      </c>
      <c r="D280" s="129">
        <v>15.263</v>
      </c>
      <c r="E280" s="89"/>
    </row>
    <row r="281" spans="1:5" x14ac:dyDescent="0.3">
      <c r="A281" s="89">
        <f t="shared" si="4"/>
        <v>280</v>
      </c>
      <c r="B281" s="124" t="s">
        <v>1013</v>
      </c>
      <c r="C281" s="124">
        <v>70002618</v>
      </c>
      <c r="D281" s="129">
        <v>33.468000000000004</v>
      </c>
      <c r="E281" s="89"/>
    </row>
    <row r="282" spans="1:5" x14ac:dyDescent="0.3">
      <c r="A282" s="89">
        <f t="shared" si="4"/>
        <v>281</v>
      </c>
      <c r="B282" s="124" t="s">
        <v>2468</v>
      </c>
      <c r="C282" s="124">
        <v>70002627</v>
      </c>
      <c r="D282" s="129">
        <v>12.542</v>
      </c>
      <c r="E282" s="89"/>
    </row>
    <row r="283" spans="1:5" x14ac:dyDescent="0.3">
      <c r="A283" s="89">
        <f t="shared" si="4"/>
        <v>282</v>
      </c>
      <c r="B283" s="124" t="s">
        <v>2460</v>
      </c>
      <c r="C283" s="124">
        <v>70002628</v>
      </c>
      <c r="D283" s="129">
        <v>11.834</v>
      </c>
      <c r="E283" s="89"/>
    </row>
    <row r="284" spans="1:5" x14ac:dyDescent="0.3">
      <c r="A284" s="89">
        <f t="shared" si="4"/>
        <v>283</v>
      </c>
      <c r="B284" s="124" t="s">
        <v>1032</v>
      </c>
      <c r="C284" s="124">
        <v>70001372</v>
      </c>
      <c r="D284" s="129">
        <v>15.24</v>
      </c>
      <c r="E284" s="89"/>
    </row>
    <row r="285" spans="1:5" x14ac:dyDescent="0.3">
      <c r="A285" s="89">
        <f t="shared" si="4"/>
        <v>284</v>
      </c>
      <c r="B285" s="124" t="s">
        <v>2476</v>
      </c>
      <c r="C285" s="124">
        <v>70001252</v>
      </c>
      <c r="D285" s="129">
        <v>20.154</v>
      </c>
      <c r="E285" s="89"/>
    </row>
    <row r="286" spans="1:5" x14ac:dyDescent="0.3">
      <c r="A286" s="89">
        <f t="shared" si="4"/>
        <v>285</v>
      </c>
      <c r="B286" s="124" t="s">
        <v>2474</v>
      </c>
      <c r="C286" s="124">
        <v>70001257</v>
      </c>
      <c r="D286" s="129">
        <v>15.967000000000001</v>
      </c>
      <c r="E286" s="89"/>
    </row>
    <row r="287" spans="1:5" x14ac:dyDescent="0.3">
      <c r="A287" s="89">
        <f t="shared" si="4"/>
        <v>286</v>
      </c>
      <c r="B287" s="124" t="s">
        <v>1788</v>
      </c>
      <c r="C287" s="124">
        <v>70001254</v>
      </c>
      <c r="D287" s="129">
        <v>17.983000000000001</v>
      </c>
      <c r="E287" s="89"/>
    </row>
    <row r="288" spans="1:5" x14ac:dyDescent="0.3">
      <c r="A288" s="89">
        <f t="shared" si="4"/>
        <v>287</v>
      </c>
      <c r="B288" s="124" t="s">
        <v>2436</v>
      </c>
      <c r="C288" s="124">
        <v>70001253</v>
      </c>
      <c r="D288" s="129">
        <v>11.702</v>
      </c>
      <c r="E288" s="89"/>
    </row>
    <row r="289" spans="1:5" x14ac:dyDescent="0.3">
      <c r="A289" s="89">
        <f t="shared" si="4"/>
        <v>288</v>
      </c>
      <c r="B289" s="124" t="s">
        <v>1946</v>
      </c>
      <c r="C289" s="124">
        <v>70001250</v>
      </c>
      <c r="D289" s="129">
        <v>19.288</v>
      </c>
      <c r="E289" s="89"/>
    </row>
    <row r="290" spans="1:5" x14ac:dyDescent="0.3">
      <c r="A290" s="89">
        <f t="shared" si="4"/>
        <v>289</v>
      </c>
      <c r="B290" s="124" t="s">
        <v>905</v>
      </c>
      <c r="C290" s="124">
        <v>70001563</v>
      </c>
      <c r="D290" s="129">
        <v>16.111999999999998</v>
      </c>
      <c r="E290" s="89"/>
    </row>
    <row r="291" spans="1:5" x14ac:dyDescent="0.3">
      <c r="A291" s="89">
        <f t="shared" si="4"/>
        <v>290</v>
      </c>
      <c r="B291" s="124" t="s">
        <v>1871</v>
      </c>
      <c r="C291" s="124">
        <v>70001566</v>
      </c>
      <c r="D291" s="129">
        <v>8.5370000000000008</v>
      </c>
      <c r="E291" s="89"/>
    </row>
    <row r="292" spans="1:5" x14ac:dyDescent="0.3">
      <c r="A292" s="89">
        <f t="shared" si="4"/>
        <v>291</v>
      </c>
      <c r="B292" s="124" t="s">
        <v>626</v>
      </c>
      <c r="C292" s="124">
        <v>70001567</v>
      </c>
      <c r="D292" s="129">
        <v>15.257</v>
      </c>
      <c r="E292" s="89"/>
    </row>
    <row r="293" spans="1:5" x14ac:dyDescent="0.3">
      <c r="A293" s="89">
        <f t="shared" si="4"/>
        <v>292</v>
      </c>
      <c r="B293" s="124" t="s">
        <v>932</v>
      </c>
      <c r="C293" s="124">
        <v>70001568</v>
      </c>
      <c r="D293" s="129">
        <v>21.300999999999998</v>
      </c>
      <c r="E293" s="89"/>
    </row>
    <row r="294" spans="1:5" x14ac:dyDescent="0.3">
      <c r="A294" s="89">
        <f t="shared" si="4"/>
        <v>293</v>
      </c>
      <c r="B294" s="124" t="s">
        <v>1790</v>
      </c>
      <c r="C294" s="124">
        <v>70001569</v>
      </c>
      <c r="D294" s="129">
        <v>4.4640000000000004</v>
      </c>
      <c r="E294" s="89"/>
    </row>
    <row r="295" spans="1:5" x14ac:dyDescent="0.3">
      <c r="A295" s="89">
        <f t="shared" si="4"/>
        <v>294</v>
      </c>
      <c r="B295" s="124" t="s">
        <v>858</v>
      </c>
      <c r="C295" s="124">
        <v>70001571</v>
      </c>
      <c r="D295" s="129">
        <v>18.774999999999999</v>
      </c>
      <c r="E295" s="89"/>
    </row>
    <row r="296" spans="1:5" x14ac:dyDescent="0.3">
      <c r="A296" s="89">
        <f t="shared" si="4"/>
        <v>295</v>
      </c>
      <c r="B296" s="124" t="s">
        <v>1052</v>
      </c>
      <c r="C296" s="124">
        <v>70002574</v>
      </c>
      <c r="D296" s="129">
        <v>10.978</v>
      </c>
      <c r="E296" s="89"/>
    </row>
    <row r="297" spans="1:5" x14ac:dyDescent="0.3">
      <c r="A297" s="89">
        <f t="shared" si="4"/>
        <v>296</v>
      </c>
      <c r="B297" s="124" t="s">
        <v>1587</v>
      </c>
      <c r="C297" s="124">
        <v>70002571</v>
      </c>
      <c r="D297" s="130"/>
      <c r="E297" s="89"/>
    </row>
    <row r="298" spans="1:5" x14ac:dyDescent="0.3">
      <c r="A298" s="89">
        <f t="shared" si="4"/>
        <v>297</v>
      </c>
      <c r="B298" s="124" t="s">
        <v>1129</v>
      </c>
      <c r="C298" s="124">
        <v>70002573</v>
      </c>
      <c r="D298" s="129">
        <v>15.208</v>
      </c>
      <c r="E298" s="89"/>
    </row>
    <row r="299" spans="1:5" x14ac:dyDescent="0.3">
      <c r="A299" s="89">
        <f t="shared" si="4"/>
        <v>298</v>
      </c>
      <c r="B299" s="124" t="s">
        <v>2498</v>
      </c>
      <c r="C299" s="124">
        <v>70002580</v>
      </c>
      <c r="D299" s="129">
        <v>25.207999999999998</v>
      </c>
      <c r="E299" s="89"/>
    </row>
    <row r="300" spans="1:5" x14ac:dyDescent="0.3">
      <c r="A300" s="89">
        <f t="shared" si="4"/>
        <v>299</v>
      </c>
      <c r="B300" s="124" t="s">
        <v>1039</v>
      </c>
      <c r="C300" s="124">
        <v>70002577</v>
      </c>
      <c r="D300" s="129">
        <v>16.596</v>
      </c>
      <c r="E300" s="89"/>
    </row>
    <row r="301" spans="1:5" x14ac:dyDescent="0.3">
      <c r="A301" s="89">
        <f t="shared" si="4"/>
        <v>300</v>
      </c>
      <c r="B301" s="124" t="s">
        <v>1971</v>
      </c>
      <c r="C301" s="124">
        <v>70002579</v>
      </c>
      <c r="D301" s="129">
        <v>17.734000000000002</v>
      </c>
      <c r="E301" s="89"/>
    </row>
    <row r="302" spans="1:5" x14ac:dyDescent="0.3">
      <c r="A302" s="89">
        <f t="shared" si="4"/>
        <v>301</v>
      </c>
      <c r="B302" s="124" t="s">
        <v>873</v>
      </c>
      <c r="C302" s="124">
        <v>70002572</v>
      </c>
      <c r="D302" s="129">
        <v>18.416</v>
      </c>
      <c r="E302" s="89"/>
    </row>
    <row r="303" spans="1:5" x14ac:dyDescent="0.3">
      <c r="A303" s="89">
        <f t="shared" si="4"/>
        <v>302</v>
      </c>
      <c r="B303" s="124" t="s">
        <v>2396</v>
      </c>
      <c r="C303" s="124">
        <v>70002569</v>
      </c>
      <c r="D303" s="129">
        <v>11.805</v>
      </c>
      <c r="E303" s="89"/>
    </row>
    <row r="304" spans="1:5" x14ac:dyDescent="0.3">
      <c r="A304" s="89">
        <f t="shared" si="4"/>
        <v>303</v>
      </c>
      <c r="B304" s="124" t="s">
        <v>1092</v>
      </c>
      <c r="C304" s="124">
        <v>70002578</v>
      </c>
      <c r="D304" s="129">
        <v>10.065</v>
      </c>
      <c r="E304" s="89"/>
    </row>
    <row r="305" spans="1:5" x14ac:dyDescent="0.3">
      <c r="A305" s="89">
        <f t="shared" si="4"/>
        <v>304</v>
      </c>
      <c r="B305" s="124" t="s">
        <v>759</v>
      </c>
      <c r="C305" s="124">
        <v>70000881</v>
      </c>
      <c r="D305" s="129">
        <v>18.356000000000002</v>
      </c>
      <c r="E305" s="89"/>
    </row>
    <row r="306" spans="1:5" x14ac:dyDescent="0.3">
      <c r="A306" s="89">
        <f t="shared" si="4"/>
        <v>305</v>
      </c>
      <c r="B306" s="124" t="s">
        <v>2340</v>
      </c>
      <c r="C306" s="124">
        <v>70000888</v>
      </c>
      <c r="D306" s="129">
        <v>9.8699999999999992</v>
      </c>
      <c r="E306" s="89"/>
    </row>
    <row r="307" spans="1:5" x14ac:dyDescent="0.3">
      <c r="A307" s="89">
        <f t="shared" si="4"/>
        <v>306</v>
      </c>
      <c r="B307" s="124" t="s">
        <v>1342</v>
      </c>
      <c r="C307" s="124">
        <v>70000886</v>
      </c>
      <c r="D307" s="129">
        <v>21.91</v>
      </c>
      <c r="E307" s="89"/>
    </row>
    <row r="308" spans="1:5" x14ac:dyDescent="0.3">
      <c r="A308" s="89">
        <f t="shared" si="4"/>
        <v>307</v>
      </c>
      <c r="B308" s="124" t="s">
        <v>1740</v>
      </c>
      <c r="C308" s="124">
        <v>70000882</v>
      </c>
      <c r="D308" s="129">
        <v>17.103000000000002</v>
      </c>
      <c r="E308" s="89"/>
    </row>
    <row r="309" spans="1:5" x14ac:dyDescent="0.3">
      <c r="A309" s="89">
        <f t="shared" si="4"/>
        <v>308</v>
      </c>
      <c r="B309" s="124" t="s">
        <v>765</v>
      </c>
      <c r="C309" s="124">
        <v>70000883</v>
      </c>
      <c r="D309" s="129">
        <v>12.683999999999999</v>
      </c>
      <c r="E309" s="89"/>
    </row>
    <row r="310" spans="1:5" x14ac:dyDescent="0.3">
      <c r="A310" s="89">
        <f t="shared" si="4"/>
        <v>309</v>
      </c>
      <c r="B310" s="124" t="s">
        <v>632</v>
      </c>
      <c r="C310" s="124">
        <v>70000877</v>
      </c>
      <c r="D310" s="129">
        <v>22.582000000000001</v>
      </c>
      <c r="E310" s="89"/>
    </row>
    <row r="311" spans="1:5" x14ac:dyDescent="0.3">
      <c r="A311" s="89">
        <f t="shared" si="4"/>
        <v>310</v>
      </c>
      <c r="B311" s="124" t="s">
        <v>1344</v>
      </c>
      <c r="C311" s="124">
        <v>70000880</v>
      </c>
      <c r="D311" s="129">
        <v>20.21</v>
      </c>
      <c r="E311" s="89"/>
    </row>
    <row r="312" spans="1:5" x14ac:dyDescent="0.3">
      <c r="A312" s="89">
        <f t="shared" si="4"/>
        <v>311</v>
      </c>
      <c r="B312" s="124" t="s">
        <v>767</v>
      </c>
      <c r="C312" s="124">
        <v>70000838</v>
      </c>
      <c r="D312" s="129">
        <v>18.138000000000002</v>
      </c>
      <c r="E312" s="89"/>
    </row>
    <row r="313" spans="1:5" x14ac:dyDescent="0.3">
      <c r="A313" s="89">
        <f t="shared" si="4"/>
        <v>312</v>
      </c>
      <c r="B313" s="124" t="s">
        <v>1304</v>
      </c>
      <c r="C313" s="124">
        <v>70001374</v>
      </c>
      <c r="D313" s="129">
        <v>16.331</v>
      </c>
      <c r="E313" s="89"/>
    </row>
    <row r="314" spans="1:5" x14ac:dyDescent="0.3">
      <c r="A314" s="89">
        <f t="shared" si="4"/>
        <v>313</v>
      </c>
      <c r="B314" s="124" t="s">
        <v>605</v>
      </c>
      <c r="C314" s="124">
        <v>70001627</v>
      </c>
      <c r="D314" s="131">
        <v>5.3170000000000002</v>
      </c>
      <c r="E314" s="89"/>
    </row>
    <row r="315" spans="1:5" x14ac:dyDescent="0.3">
      <c r="A315" s="89">
        <f t="shared" si="4"/>
        <v>314</v>
      </c>
      <c r="B315" s="124" t="s">
        <v>1131</v>
      </c>
      <c r="C315" s="124">
        <v>70001375</v>
      </c>
      <c r="D315" s="129">
        <v>9.4220000000000006</v>
      </c>
      <c r="E315" s="89"/>
    </row>
    <row r="316" spans="1:5" x14ac:dyDescent="0.3">
      <c r="A316" s="89">
        <f t="shared" si="4"/>
        <v>315</v>
      </c>
      <c r="B316" s="124" t="s">
        <v>2333</v>
      </c>
      <c r="C316" s="124">
        <v>70000839</v>
      </c>
      <c r="D316" s="129">
        <v>23.65</v>
      </c>
      <c r="E316" s="89"/>
    </row>
    <row r="317" spans="1:5" x14ac:dyDescent="0.3">
      <c r="A317" s="89">
        <f t="shared" si="4"/>
        <v>316</v>
      </c>
      <c r="B317" s="124" t="s">
        <v>1048</v>
      </c>
      <c r="C317" s="124">
        <v>70000835</v>
      </c>
      <c r="D317" s="129">
        <v>17.597999999999999</v>
      </c>
      <c r="E317" s="89"/>
    </row>
    <row r="318" spans="1:5" x14ac:dyDescent="0.3">
      <c r="A318" s="89">
        <f t="shared" si="4"/>
        <v>317</v>
      </c>
      <c r="B318" s="124" t="s">
        <v>1973</v>
      </c>
      <c r="C318" s="124">
        <v>70000834</v>
      </c>
      <c r="D318" s="129">
        <v>15.417999999999999</v>
      </c>
      <c r="E318" s="89"/>
    </row>
    <row r="319" spans="1:5" x14ac:dyDescent="0.3">
      <c r="A319" s="89">
        <f t="shared" si="4"/>
        <v>318</v>
      </c>
      <c r="B319" s="124" t="s">
        <v>940</v>
      </c>
      <c r="C319" s="124">
        <v>70000837</v>
      </c>
      <c r="D319" s="129">
        <v>3.4260000000000002</v>
      </c>
      <c r="E319" s="89"/>
    </row>
    <row r="320" spans="1:5" x14ac:dyDescent="0.3">
      <c r="A320" s="89">
        <f t="shared" si="4"/>
        <v>319</v>
      </c>
      <c r="B320" s="124" t="s">
        <v>2478</v>
      </c>
      <c r="C320" s="124">
        <v>70000836</v>
      </c>
      <c r="D320" s="129">
        <v>17.739999999999998</v>
      </c>
      <c r="E320" s="89"/>
    </row>
    <row r="321" spans="1:5" x14ac:dyDescent="0.3">
      <c r="A321" s="89">
        <f t="shared" si="4"/>
        <v>320</v>
      </c>
      <c r="B321" s="124" t="s">
        <v>1041</v>
      </c>
      <c r="C321" s="124">
        <v>70000831</v>
      </c>
      <c r="D321" s="129">
        <v>8.3000000000000007</v>
      </c>
      <c r="E321" s="89"/>
    </row>
    <row r="322" spans="1:5" x14ac:dyDescent="0.3">
      <c r="A322" s="89">
        <f t="shared" si="4"/>
        <v>321</v>
      </c>
      <c r="B322" s="124" t="s">
        <v>2414</v>
      </c>
      <c r="C322" s="124">
        <v>70001872</v>
      </c>
      <c r="D322" s="129">
        <v>19.097999999999999</v>
      </c>
      <c r="E322" s="89"/>
    </row>
    <row r="323" spans="1:5" x14ac:dyDescent="0.3">
      <c r="A323" s="89">
        <f t="shared" si="4"/>
        <v>322</v>
      </c>
      <c r="B323" s="124" t="s">
        <v>2426</v>
      </c>
      <c r="C323" s="124">
        <v>70001803</v>
      </c>
      <c r="D323" s="129">
        <v>26.346</v>
      </c>
      <c r="E323" s="89"/>
    </row>
    <row r="324" spans="1:5" x14ac:dyDescent="0.3">
      <c r="A324" s="89">
        <f t="shared" ref="A324:A387" si="5">A323+1</f>
        <v>323</v>
      </c>
      <c r="B324" s="124" t="s">
        <v>1165</v>
      </c>
      <c r="C324" s="124">
        <v>70001807</v>
      </c>
      <c r="D324" s="129">
        <v>12.824999999999999</v>
      </c>
      <c r="E324" s="89"/>
    </row>
    <row r="325" spans="1:5" x14ac:dyDescent="0.3">
      <c r="A325" s="89">
        <f t="shared" si="5"/>
        <v>324</v>
      </c>
      <c r="B325" s="124" t="s">
        <v>1930</v>
      </c>
      <c r="C325" s="124">
        <v>70001805</v>
      </c>
      <c r="D325" s="129">
        <v>23.867999999999999</v>
      </c>
      <c r="E325" s="89"/>
    </row>
    <row r="326" spans="1:5" x14ac:dyDescent="0.3">
      <c r="A326" s="89">
        <f t="shared" si="5"/>
        <v>325</v>
      </c>
      <c r="B326" s="124" t="s">
        <v>2438</v>
      </c>
      <c r="C326" s="124">
        <v>70001188</v>
      </c>
      <c r="D326" s="129">
        <v>20.939</v>
      </c>
      <c r="E326" s="89"/>
    </row>
    <row r="327" spans="1:5" x14ac:dyDescent="0.3">
      <c r="A327" s="89">
        <f t="shared" si="5"/>
        <v>326</v>
      </c>
      <c r="B327" s="124" t="s">
        <v>1323</v>
      </c>
      <c r="C327" s="124">
        <v>70001811</v>
      </c>
      <c r="D327" s="129">
        <v>22.899000000000001</v>
      </c>
      <c r="E327" s="89"/>
    </row>
    <row r="328" spans="1:5" x14ac:dyDescent="0.3">
      <c r="A328" s="89">
        <f t="shared" si="5"/>
        <v>327</v>
      </c>
      <c r="B328" s="124" t="s">
        <v>2432</v>
      </c>
      <c r="C328" s="124">
        <v>70001809</v>
      </c>
      <c r="D328" s="129">
        <v>17.861999999999998</v>
      </c>
      <c r="E328" s="89"/>
    </row>
    <row r="329" spans="1:5" x14ac:dyDescent="0.3">
      <c r="A329" s="89">
        <f t="shared" si="5"/>
        <v>328</v>
      </c>
      <c r="B329" s="124" t="s">
        <v>2097</v>
      </c>
      <c r="C329" s="124">
        <v>70001801</v>
      </c>
      <c r="D329" s="129">
        <v>31.247</v>
      </c>
      <c r="E329" s="89"/>
    </row>
    <row r="330" spans="1:5" x14ac:dyDescent="0.3">
      <c r="A330" s="89">
        <f t="shared" si="5"/>
        <v>329</v>
      </c>
      <c r="B330" s="124" t="s">
        <v>779</v>
      </c>
      <c r="C330" s="124">
        <v>70001185</v>
      </c>
      <c r="D330" s="129">
        <v>24.562000000000001</v>
      </c>
      <c r="E330" s="89"/>
    </row>
    <row r="331" spans="1:5" x14ac:dyDescent="0.3">
      <c r="A331" s="89">
        <f t="shared" si="5"/>
        <v>330</v>
      </c>
      <c r="B331" s="124" t="s">
        <v>2515</v>
      </c>
      <c r="C331" s="124">
        <v>70001178</v>
      </c>
      <c r="D331" s="129">
        <v>17.341999999999999</v>
      </c>
      <c r="E331" s="89"/>
    </row>
    <row r="332" spans="1:5" x14ac:dyDescent="0.3">
      <c r="A332" s="89">
        <f t="shared" si="5"/>
        <v>331</v>
      </c>
      <c r="B332" s="124" t="s">
        <v>992</v>
      </c>
      <c r="C332" s="124">
        <v>70001186</v>
      </c>
      <c r="D332" s="129">
        <v>34.115000000000002</v>
      </c>
      <c r="E332" s="89"/>
    </row>
    <row r="333" spans="1:5" x14ac:dyDescent="0.3">
      <c r="A333" s="89">
        <f t="shared" si="5"/>
        <v>332</v>
      </c>
      <c r="B333" s="124" t="s">
        <v>915</v>
      </c>
      <c r="C333" s="124">
        <v>70001183</v>
      </c>
      <c r="D333" s="129">
        <v>18.855</v>
      </c>
      <c r="E333" s="89"/>
    </row>
    <row r="334" spans="1:5" x14ac:dyDescent="0.3">
      <c r="A334" s="89">
        <f t="shared" si="5"/>
        <v>333</v>
      </c>
      <c r="B334" s="124" t="s">
        <v>2032</v>
      </c>
      <c r="C334" s="124">
        <v>70002409</v>
      </c>
      <c r="D334" s="129">
        <v>19.72</v>
      </c>
      <c r="E334" s="89"/>
    </row>
    <row r="335" spans="1:5" x14ac:dyDescent="0.3">
      <c r="A335" s="89">
        <f t="shared" si="5"/>
        <v>334</v>
      </c>
      <c r="B335" s="124" t="s">
        <v>1449</v>
      </c>
      <c r="C335" s="124">
        <v>70001181</v>
      </c>
      <c r="D335" s="129">
        <v>24.013000000000002</v>
      </c>
      <c r="E335" s="89"/>
    </row>
    <row r="336" spans="1:5" x14ac:dyDescent="0.3">
      <c r="A336" s="89">
        <f t="shared" si="5"/>
        <v>335</v>
      </c>
      <c r="B336" s="124" t="s">
        <v>1368</v>
      </c>
      <c r="C336" s="124">
        <v>70001179</v>
      </c>
      <c r="D336" s="129">
        <v>35.226999999999997</v>
      </c>
      <c r="E336" s="89"/>
    </row>
    <row r="337" spans="1:5" x14ac:dyDescent="0.3">
      <c r="A337" s="89">
        <f t="shared" si="5"/>
        <v>336</v>
      </c>
      <c r="B337" s="124" t="s">
        <v>2440</v>
      </c>
      <c r="C337" s="124">
        <v>70002403</v>
      </c>
      <c r="D337" s="129">
        <v>19.649000000000001</v>
      </c>
      <c r="E337" s="89"/>
    </row>
    <row r="338" spans="1:5" x14ac:dyDescent="0.3">
      <c r="A338" s="89">
        <f t="shared" si="5"/>
        <v>337</v>
      </c>
      <c r="B338" s="124" t="s">
        <v>1423</v>
      </c>
      <c r="C338" s="124">
        <v>70002405</v>
      </c>
      <c r="D338" s="129">
        <v>21.864000000000001</v>
      </c>
      <c r="E338" s="89"/>
    </row>
    <row r="339" spans="1:5" x14ac:dyDescent="0.3">
      <c r="A339" s="89">
        <f t="shared" si="5"/>
        <v>338</v>
      </c>
      <c r="B339" s="124" t="s">
        <v>785</v>
      </c>
      <c r="C339" s="124">
        <v>70002412</v>
      </c>
      <c r="D339" s="129">
        <v>14.643000000000001</v>
      </c>
      <c r="E339" s="89"/>
    </row>
    <row r="340" spans="1:5" x14ac:dyDescent="0.3">
      <c r="A340" s="89">
        <f t="shared" si="5"/>
        <v>339</v>
      </c>
      <c r="B340" s="124" t="s">
        <v>1859</v>
      </c>
      <c r="C340" s="124">
        <v>70002408</v>
      </c>
      <c r="D340" s="129">
        <v>16.91</v>
      </c>
      <c r="E340" s="89"/>
    </row>
    <row r="341" spans="1:5" x14ac:dyDescent="0.3">
      <c r="A341" s="89">
        <f t="shared" si="5"/>
        <v>340</v>
      </c>
      <c r="B341" s="124" t="s">
        <v>1861</v>
      </c>
      <c r="C341" s="124">
        <v>70002114</v>
      </c>
      <c r="D341" s="129">
        <v>29.696000000000002</v>
      </c>
      <c r="E341" s="89"/>
    </row>
    <row r="342" spans="1:5" x14ac:dyDescent="0.3">
      <c r="A342" s="89">
        <f t="shared" si="5"/>
        <v>341</v>
      </c>
      <c r="B342" s="124" t="s">
        <v>1818</v>
      </c>
      <c r="C342" s="124">
        <v>70002120</v>
      </c>
      <c r="D342" s="129">
        <v>10.946999999999999</v>
      </c>
      <c r="E342" s="89"/>
    </row>
    <row r="343" spans="1:5" x14ac:dyDescent="0.3">
      <c r="A343" s="89">
        <f t="shared" si="5"/>
        <v>342</v>
      </c>
      <c r="B343" s="124" t="s">
        <v>2434</v>
      </c>
      <c r="C343" s="124">
        <v>70002124</v>
      </c>
      <c r="D343" s="129">
        <v>22.648</v>
      </c>
      <c r="E343" s="89"/>
    </row>
    <row r="344" spans="1:5" x14ac:dyDescent="0.3">
      <c r="A344" s="89">
        <f t="shared" si="5"/>
        <v>343</v>
      </c>
      <c r="B344" s="124" t="s">
        <v>2157</v>
      </c>
      <c r="C344" s="124">
        <v>70002116</v>
      </c>
      <c r="D344" s="129">
        <v>11.134</v>
      </c>
      <c r="E344" s="89"/>
    </row>
    <row r="345" spans="1:5" x14ac:dyDescent="0.3">
      <c r="A345" s="89">
        <f t="shared" si="5"/>
        <v>344</v>
      </c>
      <c r="B345" s="124" t="s">
        <v>2178</v>
      </c>
      <c r="C345" s="124">
        <v>70002118</v>
      </c>
      <c r="D345" s="129">
        <v>14.218999999999999</v>
      </c>
      <c r="E345" s="89"/>
    </row>
    <row r="346" spans="1:5" x14ac:dyDescent="0.3">
      <c r="A346" s="89">
        <f t="shared" si="5"/>
        <v>345</v>
      </c>
      <c r="B346" s="124" t="s">
        <v>1002</v>
      </c>
      <c r="C346" s="124">
        <v>70002119</v>
      </c>
      <c r="D346" s="129">
        <v>22.151</v>
      </c>
      <c r="E346" s="89"/>
    </row>
    <row r="347" spans="1:5" x14ac:dyDescent="0.3">
      <c r="A347" s="89">
        <f t="shared" si="5"/>
        <v>346</v>
      </c>
      <c r="B347" s="124" t="s">
        <v>1428</v>
      </c>
      <c r="C347" s="124">
        <v>70001679</v>
      </c>
      <c r="D347" s="129">
        <v>26.795000000000002</v>
      </c>
      <c r="E347" s="89"/>
    </row>
    <row r="348" spans="1:5" x14ac:dyDescent="0.3">
      <c r="A348" s="89">
        <f t="shared" si="5"/>
        <v>347</v>
      </c>
      <c r="B348" s="124" t="s">
        <v>1372</v>
      </c>
      <c r="C348" s="124">
        <v>70002123</v>
      </c>
      <c r="D348" s="129">
        <v>7.9569999999999999</v>
      </c>
      <c r="E348" s="89"/>
    </row>
    <row r="349" spans="1:5" x14ac:dyDescent="0.3">
      <c r="A349" s="89">
        <f t="shared" si="5"/>
        <v>348</v>
      </c>
      <c r="B349" s="124" t="s">
        <v>1451</v>
      </c>
      <c r="C349" s="124">
        <v>70002122</v>
      </c>
      <c r="D349" s="129">
        <v>3.875</v>
      </c>
      <c r="E349" s="89"/>
    </row>
    <row r="350" spans="1:5" x14ac:dyDescent="0.3">
      <c r="A350" s="89">
        <f t="shared" si="5"/>
        <v>349</v>
      </c>
      <c r="B350" s="124" t="s">
        <v>2176</v>
      </c>
      <c r="C350" s="124">
        <v>70001672</v>
      </c>
      <c r="D350" s="129">
        <v>16.928999999999998</v>
      </c>
      <c r="E350" s="89"/>
    </row>
    <row r="351" spans="1:5" x14ac:dyDescent="0.3">
      <c r="A351" s="89">
        <f t="shared" si="5"/>
        <v>350</v>
      </c>
      <c r="B351" s="124" t="s">
        <v>2489</v>
      </c>
      <c r="C351" s="124">
        <v>70001675</v>
      </c>
      <c r="D351" s="129">
        <v>20.085999999999999</v>
      </c>
      <c r="E351" s="89"/>
    </row>
    <row r="352" spans="1:5" x14ac:dyDescent="0.3">
      <c r="A352" s="89">
        <f t="shared" si="5"/>
        <v>351</v>
      </c>
      <c r="B352" s="124" t="s">
        <v>1466</v>
      </c>
      <c r="C352" s="124">
        <v>70001677</v>
      </c>
      <c r="D352" s="129">
        <v>32.61</v>
      </c>
      <c r="E352" s="89"/>
    </row>
    <row r="353" spans="1:5" x14ac:dyDescent="0.3">
      <c r="A353" s="89">
        <f t="shared" si="5"/>
        <v>352</v>
      </c>
      <c r="B353" s="124" t="s">
        <v>1494</v>
      </c>
      <c r="C353" s="124">
        <v>70001674</v>
      </c>
      <c r="D353" s="129">
        <v>24.065000000000001</v>
      </c>
      <c r="E353" s="89"/>
    </row>
    <row r="354" spans="1:5" x14ac:dyDescent="0.3">
      <c r="A354" s="89">
        <f t="shared" si="5"/>
        <v>353</v>
      </c>
      <c r="B354" s="124" t="s">
        <v>1004</v>
      </c>
      <c r="C354" s="124">
        <v>70001680</v>
      </c>
      <c r="D354" s="129">
        <v>6.056</v>
      </c>
      <c r="E354" s="89"/>
    </row>
    <row r="355" spans="1:5" x14ac:dyDescent="0.3">
      <c r="A355" s="89">
        <f t="shared" si="5"/>
        <v>354</v>
      </c>
      <c r="B355" s="124" t="s">
        <v>2237</v>
      </c>
      <c r="C355" s="124">
        <v>70001628</v>
      </c>
      <c r="D355" s="129">
        <v>12.882999999999999</v>
      </c>
      <c r="E355" s="89"/>
    </row>
    <row r="356" spans="1:5" x14ac:dyDescent="0.3">
      <c r="A356" s="89">
        <f t="shared" si="5"/>
        <v>355</v>
      </c>
      <c r="B356" s="124" t="s">
        <v>1172</v>
      </c>
      <c r="C356" s="124">
        <v>70001622</v>
      </c>
      <c r="D356" s="129">
        <v>10.61</v>
      </c>
      <c r="E356" s="89"/>
    </row>
    <row r="357" spans="1:5" x14ac:dyDescent="0.3">
      <c r="A357" s="89">
        <f t="shared" si="5"/>
        <v>356</v>
      </c>
      <c r="B357" s="124" t="s">
        <v>1820</v>
      </c>
      <c r="C357" s="124">
        <v>70001673</v>
      </c>
      <c r="D357" s="129">
        <v>17.245999999999999</v>
      </c>
      <c r="E357" s="89"/>
    </row>
    <row r="358" spans="1:5" x14ac:dyDescent="0.3">
      <c r="A358" s="89">
        <f t="shared" si="5"/>
        <v>357</v>
      </c>
      <c r="B358" s="124" t="s">
        <v>1470</v>
      </c>
      <c r="C358" s="124">
        <v>70001678</v>
      </c>
      <c r="D358" s="129">
        <v>27.952000000000002</v>
      </c>
      <c r="E358" s="89"/>
    </row>
    <row r="359" spans="1:5" x14ac:dyDescent="0.3">
      <c r="A359" s="89">
        <f t="shared" si="5"/>
        <v>358</v>
      </c>
      <c r="B359" s="124" t="s">
        <v>836</v>
      </c>
      <c r="C359" s="124">
        <v>70001624</v>
      </c>
      <c r="D359" s="129">
        <v>16.55</v>
      </c>
      <c r="E359" s="89"/>
    </row>
    <row r="360" spans="1:5" x14ac:dyDescent="0.3">
      <c r="A360" s="89">
        <f t="shared" si="5"/>
        <v>359</v>
      </c>
      <c r="B360" s="124" t="s">
        <v>2505</v>
      </c>
      <c r="C360" s="124">
        <v>70001623</v>
      </c>
      <c r="D360" s="129">
        <v>20.972999999999999</v>
      </c>
      <c r="E360" s="89"/>
    </row>
    <row r="361" spans="1:5" x14ac:dyDescent="0.3">
      <c r="A361" s="89">
        <f t="shared" si="5"/>
        <v>360</v>
      </c>
      <c r="B361" s="124" t="s">
        <v>1474</v>
      </c>
      <c r="C361" s="124">
        <v>70001630</v>
      </c>
      <c r="D361" s="129">
        <v>25.994</v>
      </c>
      <c r="E361" s="89"/>
    </row>
    <row r="362" spans="1:5" x14ac:dyDescent="0.3">
      <c r="A362" s="89">
        <f t="shared" si="5"/>
        <v>361</v>
      </c>
      <c r="B362" s="124" t="s">
        <v>1108</v>
      </c>
      <c r="C362" s="124">
        <v>70002219</v>
      </c>
      <c r="D362" s="129">
        <v>0.94299999999999995</v>
      </c>
      <c r="E362" s="89"/>
    </row>
    <row r="363" spans="1:5" x14ac:dyDescent="0.3">
      <c r="A363" s="89">
        <f t="shared" si="5"/>
        <v>362</v>
      </c>
      <c r="B363" s="124" t="s">
        <v>1863</v>
      </c>
      <c r="C363" s="124">
        <v>70002210</v>
      </c>
      <c r="D363" s="129">
        <v>17.946999999999999</v>
      </c>
      <c r="E363" s="89"/>
    </row>
    <row r="364" spans="1:5" x14ac:dyDescent="0.3">
      <c r="A364" s="89">
        <f t="shared" si="5"/>
        <v>363</v>
      </c>
      <c r="B364" s="124" t="s">
        <v>508</v>
      </c>
      <c r="C364" s="124">
        <v>70002209</v>
      </c>
      <c r="D364" s="129">
        <v>12.167999999999999</v>
      </c>
      <c r="E364" s="89"/>
    </row>
    <row r="365" spans="1:5" x14ac:dyDescent="0.3">
      <c r="A365" s="89">
        <f t="shared" si="5"/>
        <v>364</v>
      </c>
      <c r="B365" s="124" t="s">
        <v>2513</v>
      </c>
      <c r="C365" s="124">
        <v>70002214</v>
      </c>
      <c r="D365" s="129">
        <v>18.878</v>
      </c>
      <c r="E365" s="89"/>
    </row>
    <row r="366" spans="1:5" x14ac:dyDescent="0.3">
      <c r="A366" s="89">
        <f t="shared" si="5"/>
        <v>365</v>
      </c>
      <c r="B366" s="124" t="s">
        <v>2517</v>
      </c>
      <c r="C366" s="124">
        <v>70002211</v>
      </c>
      <c r="D366" s="129">
        <v>22.122</v>
      </c>
      <c r="E366" s="89"/>
    </row>
    <row r="367" spans="1:5" x14ac:dyDescent="0.3">
      <c r="A367" s="89">
        <f t="shared" si="5"/>
        <v>366</v>
      </c>
      <c r="B367" s="124" t="s">
        <v>1430</v>
      </c>
      <c r="C367" s="124">
        <v>70002220</v>
      </c>
      <c r="D367" s="129">
        <v>7.1120000000000001</v>
      </c>
      <c r="E367" s="89"/>
    </row>
    <row r="368" spans="1:5" x14ac:dyDescent="0.3">
      <c r="A368" s="89">
        <f t="shared" si="5"/>
        <v>367</v>
      </c>
      <c r="B368" s="124" t="s">
        <v>1207</v>
      </c>
      <c r="C368" s="124">
        <v>70002218</v>
      </c>
      <c r="D368" s="129">
        <v>25.207000000000001</v>
      </c>
      <c r="E368" s="89"/>
    </row>
    <row r="369" spans="1:5" x14ac:dyDescent="0.3">
      <c r="A369" s="89">
        <f t="shared" si="5"/>
        <v>368</v>
      </c>
      <c r="B369" s="124" t="s">
        <v>2282</v>
      </c>
      <c r="C369" s="124">
        <v>70002213</v>
      </c>
      <c r="D369" s="129">
        <v>26.085999999999999</v>
      </c>
      <c r="E369" s="89"/>
    </row>
    <row r="370" spans="1:5" x14ac:dyDescent="0.3">
      <c r="A370" s="89">
        <f t="shared" si="5"/>
        <v>369</v>
      </c>
      <c r="B370" s="124" t="s">
        <v>1618</v>
      </c>
      <c r="C370" s="124">
        <v>90030996</v>
      </c>
      <c r="D370" s="129">
        <v>34.195999999999998</v>
      </c>
      <c r="E370" s="89"/>
    </row>
    <row r="371" spans="1:5" x14ac:dyDescent="0.3">
      <c r="A371" s="89">
        <f t="shared" si="5"/>
        <v>370</v>
      </c>
      <c r="B371" s="124" t="s">
        <v>851</v>
      </c>
      <c r="C371" s="124">
        <v>90030992</v>
      </c>
      <c r="D371" s="130"/>
      <c r="E371" s="89"/>
    </row>
    <row r="372" spans="1:5" x14ac:dyDescent="0.3">
      <c r="A372" s="89">
        <f t="shared" si="5"/>
        <v>371</v>
      </c>
      <c r="B372" s="124" t="s">
        <v>1699</v>
      </c>
      <c r="C372" s="124">
        <v>90030993</v>
      </c>
      <c r="D372" s="129">
        <v>22.753</v>
      </c>
      <c r="E372" s="89"/>
    </row>
    <row r="373" spans="1:5" x14ac:dyDescent="0.3">
      <c r="A373" s="89">
        <f t="shared" si="5"/>
        <v>372</v>
      </c>
      <c r="B373" s="124" t="s">
        <v>1567</v>
      </c>
      <c r="C373" s="124">
        <v>90030989</v>
      </c>
      <c r="D373" s="130"/>
      <c r="E373" s="89"/>
    </row>
    <row r="374" spans="1:5" x14ac:dyDescent="0.3">
      <c r="A374" s="89">
        <f t="shared" si="5"/>
        <v>373</v>
      </c>
      <c r="B374" s="124" t="s">
        <v>1769</v>
      </c>
      <c r="C374" s="124">
        <v>90030991</v>
      </c>
      <c r="D374" s="130"/>
      <c r="E374" s="89"/>
    </row>
    <row r="375" spans="1:5" x14ac:dyDescent="0.3">
      <c r="A375" s="89">
        <f t="shared" si="5"/>
        <v>374</v>
      </c>
      <c r="B375" s="124" t="s">
        <v>1746</v>
      </c>
      <c r="C375" s="124">
        <v>90030995</v>
      </c>
      <c r="D375" s="130"/>
      <c r="E375" s="89"/>
    </row>
    <row r="376" spans="1:5" x14ac:dyDescent="0.3">
      <c r="A376" s="89">
        <f t="shared" si="5"/>
        <v>375</v>
      </c>
      <c r="B376" s="124" t="s">
        <v>2120</v>
      </c>
      <c r="C376" s="124">
        <v>90030765</v>
      </c>
      <c r="D376" s="129">
        <v>17.617999999999999</v>
      </c>
      <c r="E376" s="89"/>
    </row>
    <row r="377" spans="1:5" x14ac:dyDescent="0.3">
      <c r="A377" s="89">
        <f t="shared" si="5"/>
        <v>376</v>
      </c>
      <c r="B377" s="124" t="s">
        <v>285</v>
      </c>
      <c r="C377" s="124">
        <v>70002041</v>
      </c>
      <c r="D377" s="129">
        <v>13.603999999999999</v>
      </c>
      <c r="E377" s="89"/>
    </row>
    <row r="378" spans="1:5" x14ac:dyDescent="0.3">
      <c r="A378" s="89">
        <f t="shared" si="5"/>
        <v>377</v>
      </c>
      <c r="B378" s="124" t="s">
        <v>2338</v>
      </c>
      <c r="C378" s="124">
        <v>70002441</v>
      </c>
      <c r="D378" s="129">
        <v>27.309000000000001</v>
      </c>
      <c r="E378" s="89"/>
    </row>
    <row r="379" spans="1:5" x14ac:dyDescent="0.3">
      <c r="A379" s="89">
        <f t="shared" si="5"/>
        <v>378</v>
      </c>
      <c r="B379" s="124" t="s">
        <v>2128</v>
      </c>
      <c r="C379" s="124" t="s">
        <v>4464</v>
      </c>
      <c r="D379" s="129">
        <v>16.876999999999999</v>
      </c>
      <c r="E379" s="89"/>
    </row>
    <row r="380" spans="1:5" x14ac:dyDescent="0.3">
      <c r="A380" s="89">
        <f t="shared" si="5"/>
        <v>379</v>
      </c>
      <c r="B380" s="124" t="s">
        <v>1989</v>
      </c>
      <c r="C380" s="124">
        <v>70002411</v>
      </c>
      <c r="D380" s="129">
        <v>13.943</v>
      </c>
      <c r="E380" s="89"/>
    </row>
    <row r="381" spans="1:5" x14ac:dyDescent="0.3">
      <c r="A381" s="89">
        <f t="shared" si="5"/>
        <v>380</v>
      </c>
      <c r="B381" s="124" t="s">
        <v>84</v>
      </c>
      <c r="C381" s="124">
        <v>70000941</v>
      </c>
      <c r="D381" s="129">
        <v>15.007</v>
      </c>
      <c r="E381" s="89"/>
    </row>
    <row r="382" spans="1:5" x14ac:dyDescent="0.3">
      <c r="A382" s="89">
        <f t="shared" si="5"/>
        <v>381</v>
      </c>
      <c r="B382" s="124" t="s">
        <v>1074</v>
      </c>
      <c r="C382" s="124">
        <v>70001527</v>
      </c>
      <c r="D382" s="129">
        <v>25.611000000000001</v>
      </c>
      <c r="E382" s="89"/>
    </row>
    <row r="383" spans="1:5" x14ac:dyDescent="0.3">
      <c r="A383" s="89">
        <f t="shared" si="5"/>
        <v>382</v>
      </c>
      <c r="B383" s="124" t="s">
        <v>418</v>
      </c>
      <c r="C383" s="124">
        <v>70001977</v>
      </c>
      <c r="D383" s="129">
        <v>11.795999999999999</v>
      </c>
      <c r="E383" s="89"/>
    </row>
    <row r="384" spans="1:5" x14ac:dyDescent="0.3">
      <c r="A384" s="89">
        <f t="shared" si="5"/>
        <v>383</v>
      </c>
      <c r="B384" s="124" t="s">
        <v>311</v>
      </c>
      <c r="C384" s="124">
        <v>70002608</v>
      </c>
      <c r="D384" s="129">
        <v>9.3770000000000007</v>
      </c>
      <c r="E384" s="89"/>
    </row>
    <row r="385" spans="1:5" x14ac:dyDescent="0.3">
      <c r="A385" s="89">
        <f t="shared" si="5"/>
        <v>384</v>
      </c>
      <c r="B385" s="124" t="s">
        <v>235</v>
      </c>
      <c r="C385" s="124">
        <v>70002779</v>
      </c>
      <c r="D385" s="129">
        <v>25.620999999999999</v>
      </c>
      <c r="E385" s="89"/>
    </row>
    <row r="386" spans="1:5" x14ac:dyDescent="0.3">
      <c r="A386" s="89">
        <f t="shared" si="5"/>
        <v>385</v>
      </c>
      <c r="B386" s="124" t="s">
        <v>211</v>
      </c>
      <c r="C386" s="124">
        <v>70002049</v>
      </c>
      <c r="D386" s="129">
        <v>5.2430000000000003</v>
      </c>
      <c r="E386" s="89"/>
    </row>
    <row r="387" spans="1:5" x14ac:dyDescent="0.3">
      <c r="A387" s="89">
        <f t="shared" si="5"/>
        <v>386</v>
      </c>
      <c r="B387" s="124" t="s">
        <v>220</v>
      </c>
      <c r="C387" s="124">
        <v>70001370</v>
      </c>
      <c r="D387" s="129">
        <v>22.800999999999998</v>
      </c>
      <c r="E387" s="89"/>
    </row>
    <row r="388" spans="1:5" x14ac:dyDescent="0.3">
      <c r="A388" s="89">
        <f t="shared" ref="A388:A451" si="6">A387+1</f>
        <v>387</v>
      </c>
      <c r="B388" s="124" t="s">
        <v>52</v>
      </c>
      <c r="C388" s="124">
        <v>70001731</v>
      </c>
      <c r="D388" s="129">
        <v>23.190999999999999</v>
      </c>
      <c r="E388" s="89"/>
    </row>
    <row r="389" spans="1:5" x14ac:dyDescent="0.3">
      <c r="A389" s="89">
        <f t="shared" si="6"/>
        <v>388</v>
      </c>
      <c r="B389" s="124" t="s">
        <v>128</v>
      </c>
      <c r="C389" s="124">
        <v>70002127</v>
      </c>
      <c r="D389" s="129">
        <v>24.785</v>
      </c>
      <c r="E389" s="89"/>
    </row>
    <row r="390" spans="1:5" x14ac:dyDescent="0.3">
      <c r="A390" s="89">
        <f t="shared" si="6"/>
        <v>389</v>
      </c>
      <c r="B390" s="124" t="s">
        <v>143</v>
      </c>
      <c r="C390" s="124">
        <v>70001295</v>
      </c>
      <c r="D390" s="129">
        <v>25.864999999999998</v>
      </c>
      <c r="E390" s="89"/>
    </row>
    <row r="391" spans="1:5" x14ac:dyDescent="0.3">
      <c r="A391" s="89">
        <f t="shared" si="6"/>
        <v>390</v>
      </c>
      <c r="B391" s="124" t="s">
        <v>206</v>
      </c>
      <c r="C391" s="124">
        <v>70001088</v>
      </c>
      <c r="D391" s="129">
        <v>5.5170000000000003</v>
      </c>
      <c r="E391" s="89"/>
    </row>
    <row r="392" spans="1:5" x14ac:dyDescent="0.3">
      <c r="A392" s="89">
        <f t="shared" si="6"/>
        <v>391</v>
      </c>
      <c r="B392" s="124" t="s">
        <v>170</v>
      </c>
      <c r="C392" s="124">
        <v>70001090</v>
      </c>
      <c r="D392" s="129">
        <v>32.213999999999999</v>
      </c>
      <c r="E392" s="89"/>
    </row>
    <row r="393" spans="1:5" x14ac:dyDescent="0.3">
      <c r="A393" s="89">
        <f t="shared" si="6"/>
        <v>392</v>
      </c>
      <c r="B393" s="124" t="s">
        <v>70</v>
      </c>
      <c r="C393" s="124">
        <v>70001662</v>
      </c>
      <c r="D393" s="129">
        <v>7.1840000000000002</v>
      </c>
      <c r="E393" s="89"/>
    </row>
    <row r="394" spans="1:5" x14ac:dyDescent="0.3">
      <c r="A394" s="89">
        <f t="shared" si="6"/>
        <v>393</v>
      </c>
      <c r="B394" s="124" t="s">
        <v>95</v>
      </c>
      <c r="C394" s="124">
        <v>70002649</v>
      </c>
      <c r="D394" s="129">
        <v>7.21</v>
      </c>
      <c r="E394" s="89"/>
    </row>
    <row r="395" spans="1:5" x14ac:dyDescent="0.3">
      <c r="A395" s="89">
        <f t="shared" si="6"/>
        <v>394</v>
      </c>
      <c r="B395" s="124" t="s">
        <v>167</v>
      </c>
      <c r="C395" s="124">
        <v>70002645</v>
      </c>
      <c r="D395" s="129">
        <v>10.71</v>
      </c>
      <c r="E395" s="89"/>
    </row>
    <row r="396" spans="1:5" x14ac:dyDescent="0.3">
      <c r="A396" s="89">
        <f t="shared" si="6"/>
        <v>395</v>
      </c>
      <c r="B396" s="124" t="s">
        <v>171</v>
      </c>
      <c r="C396" s="124">
        <v>70002642</v>
      </c>
      <c r="D396" s="129">
        <v>20.102</v>
      </c>
      <c r="E396" s="89"/>
    </row>
    <row r="397" spans="1:5" x14ac:dyDescent="0.3">
      <c r="A397" s="89">
        <f t="shared" si="6"/>
        <v>396</v>
      </c>
      <c r="B397" s="124" t="s">
        <v>83</v>
      </c>
      <c r="C397" s="124">
        <v>70002652</v>
      </c>
      <c r="D397" s="129">
        <v>34.926000000000002</v>
      </c>
      <c r="E397" s="89"/>
    </row>
    <row r="398" spans="1:5" x14ac:dyDescent="0.3">
      <c r="A398" s="89">
        <f t="shared" si="6"/>
        <v>397</v>
      </c>
      <c r="B398" s="124" t="s">
        <v>256</v>
      </c>
      <c r="C398" s="124">
        <v>70002434</v>
      </c>
      <c r="D398" s="129">
        <v>13.167</v>
      </c>
      <c r="E398" s="89"/>
    </row>
    <row r="399" spans="1:5" x14ac:dyDescent="0.3">
      <c r="A399" s="89">
        <f t="shared" si="6"/>
        <v>398</v>
      </c>
      <c r="B399" s="124" t="s">
        <v>101</v>
      </c>
      <c r="C399" s="124">
        <v>70002428</v>
      </c>
      <c r="D399" s="129">
        <v>20.902000000000001</v>
      </c>
      <c r="E399" s="89"/>
    </row>
    <row r="400" spans="1:5" x14ac:dyDescent="0.3">
      <c r="A400" s="89">
        <f t="shared" si="6"/>
        <v>399</v>
      </c>
      <c r="B400" s="124" t="s">
        <v>301</v>
      </c>
      <c r="C400" s="124">
        <v>70001648</v>
      </c>
      <c r="D400" s="129">
        <v>25.927</v>
      </c>
      <c r="E400" s="89"/>
    </row>
    <row r="401" spans="1:5" x14ac:dyDescent="0.3">
      <c r="A401" s="89">
        <f t="shared" si="6"/>
        <v>400</v>
      </c>
      <c r="B401" s="124" t="s">
        <v>293</v>
      </c>
      <c r="C401" s="124">
        <v>70001476</v>
      </c>
      <c r="D401" s="129">
        <v>16.616</v>
      </c>
      <c r="E401" s="89"/>
    </row>
    <row r="402" spans="1:5" x14ac:dyDescent="0.3">
      <c r="A402" s="89">
        <f t="shared" si="6"/>
        <v>401</v>
      </c>
      <c r="B402" s="124" t="s">
        <v>184</v>
      </c>
      <c r="C402" s="124">
        <v>70001471</v>
      </c>
      <c r="D402" s="129">
        <v>3.2989999999999999</v>
      </c>
      <c r="E402" s="89"/>
    </row>
    <row r="403" spans="1:5" x14ac:dyDescent="0.3">
      <c r="A403" s="89">
        <f t="shared" si="6"/>
        <v>402</v>
      </c>
      <c r="B403" s="124" t="s">
        <v>461</v>
      </c>
      <c r="C403" s="124">
        <v>70002453</v>
      </c>
      <c r="D403" s="129">
        <v>25.291</v>
      </c>
      <c r="E403" s="89"/>
    </row>
    <row r="404" spans="1:5" x14ac:dyDescent="0.3">
      <c r="A404" s="89">
        <f t="shared" si="6"/>
        <v>403</v>
      </c>
      <c r="B404" s="124" t="s">
        <v>406</v>
      </c>
      <c r="C404" s="124">
        <v>70002460</v>
      </c>
      <c r="D404" s="130"/>
      <c r="E404" s="89"/>
    </row>
    <row r="405" spans="1:5" x14ac:dyDescent="0.3">
      <c r="A405" s="89">
        <f t="shared" si="6"/>
        <v>404</v>
      </c>
      <c r="B405" s="124" t="s">
        <v>408</v>
      </c>
      <c r="C405" s="124">
        <v>70001588</v>
      </c>
      <c r="D405" s="129">
        <v>20.405000000000001</v>
      </c>
      <c r="E405" s="89"/>
    </row>
    <row r="406" spans="1:5" x14ac:dyDescent="0.3">
      <c r="A406" s="89">
        <f t="shared" si="6"/>
        <v>405</v>
      </c>
      <c r="B406" s="124" t="s">
        <v>425</v>
      </c>
      <c r="C406" s="124">
        <v>70001589</v>
      </c>
      <c r="D406" s="129">
        <v>7.6529999999999996</v>
      </c>
      <c r="E406" s="89"/>
    </row>
    <row r="407" spans="1:5" x14ac:dyDescent="0.3">
      <c r="A407" s="89">
        <f t="shared" si="6"/>
        <v>406</v>
      </c>
      <c r="B407" s="124" t="s">
        <v>474</v>
      </c>
      <c r="C407" s="124">
        <v>70001802</v>
      </c>
      <c r="D407" s="129">
        <v>13.49</v>
      </c>
      <c r="E407" s="89"/>
    </row>
    <row r="408" spans="1:5" x14ac:dyDescent="0.3">
      <c r="A408" s="89">
        <f t="shared" si="6"/>
        <v>407</v>
      </c>
      <c r="B408" s="124" t="s">
        <v>462</v>
      </c>
      <c r="C408" s="124">
        <v>70001808</v>
      </c>
      <c r="D408" s="129">
        <v>25.635999999999999</v>
      </c>
      <c r="E408" s="89"/>
    </row>
    <row r="409" spans="1:5" x14ac:dyDescent="0.3">
      <c r="A409" s="89">
        <f t="shared" si="6"/>
        <v>408</v>
      </c>
      <c r="B409" s="124" t="s">
        <v>409</v>
      </c>
      <c r="C409" s="124">
        <v>70001810</v>
      </c>
      <c r="D409" s="129">
        <v>9.7149999999999999</v>
      </c>
      <c r="E409" s="89"/>
    </row>
    <row r="410" spans="1:5" x14ac:dyDescent="0.3">
      <c r="A410" s="89">
        <f t="shared" si="6"/>
        <v>409</v>
      </c>
      <c r="B410" s="124" t="s">
        <v>442</v>
      </c>
      <c r="C410" s="124">
        <v>70001447</v>
      </c>
      <c r="D410" s="129">
        <v>14.83</v>
      </c>
      <c r="E410" s="89"/>
    </row>
    <row r="411" spans="1:5" x14ac:dyDescent="0.3">
      <c r="A411" s="89">
        <f t="shared" si="6"/>
        <v>410</v>
      </c>
      <c r="B411" s="124" t="s">
        <v>451</v>
      </c>
      <c r="C411" s="124">
        <v>70001448</v>
      </c>
      <c r="D411" s="129">
        <v>17.48</v>
      </c>
      <c r="E411" s="89"/>
    </row>
    <row r="412" spans="1:5" x14ac:dyDescent="0.3">
      <c r="A412" s="89">
        <f t="shared" si="6"/>
        <v>411</v>
      </c>
      <c r="B412" s="124" t="s">
        <v>478</v>
      </c>
      <c r="C412" s="124">
        <v>70001451</v>
      </c>
      <c r="D412" s="129">
        <v>24.17</v>
      </c>
      <c r="E412" s="89"/>
    </row>
    <row r="413" spans="1:5" x14ac:dyDescent="0.3">
      <c r="A413" s="89">
        <f t="shared" si="6"/>
        <v>412</v>
      </c>
      <c r="B413" s="124" t="s">
        <v>436</v>
      </c>
      <c r="C413" s="124">
        <v>70001974</v>
      </c>
      <c r="D413" s="129">
        <v>1.2490000000000001</v>
      </c>
      <c r="E413" s="89"/>
    </row>
    <row r="414" spans="1:5" x14ac:dyDescent="0.3">
      <c r="A414" s="89">
        <f t="shared" si="6"/>
        <v>413</v>
      </c>
      <c r="B414" s="124" t="s">
        <v>460</v>
      </c>
      <c r="C414" s="124">
        <v>70001113</v>
      </c>
      <c r="D414" s="129">
        <v>12.888999999999999</v>
      </c>
      <c r="E414" s="89"/>
    </row>
    <row r="415" spans="1:5" x14ac:dyDescent="0.3">
      <c r="A415" s="89">
        <f t="shared" si="6"/>
        <v>414</v>
      </c>
      <c r="B415" s="124" t="s">
        <v>477</v>
      </c>
      <c r="C415" s="124">
        <v>70001112</v>
      </c>
      <c r="D415" s="129">
        <v>22.695</v>
      </c>
      <c r="E415" s="89"/>
    </row>
    <row r="416" spans="1:5" x14ac:dyDescent="0.3">
      <c r="A416" s="89">
        <f t="shared" si="6"/>
        <v>415</v>
      </c>
      <c r="B416" s="124" t="s">
        <v>433</v>
      </c>
      <c r="C416" s="124">
        <v>70001105</v>
      </c>
      <c r="D416" s="129">
        <v>12.218999999999999</v>
      </c>
      <c r="E416" s="89"/>
    </row>
    <row r="417" spans="1:5" x14ac:dyDescent="0.3">
      <c r="A417" s="89">
        <f t="shared" si="6"/>
        <v>416</v>
      </c>
      <c r="B417" s="124" t="s">
        <v>424</v>
      </c>
      <c r="C417" s="124">
        <v>70002188</v>
      </c>
      <c r="D417" s="129">
        <v>7.3710000000000004</v>
      </c>
      <c r="E417" s="89"/>
    </row>
    <row r="418" spans="1:5" x14ac:dyDescent="0.3">
      <c r="A418" s="89">
        <f t="shared" si="6"/>
        <v>417</v>
      </c>
      <c r="B418" s="124" t="s">
        <v>395</v>
      </c>
      <c r="C418" s="124">
        <v>70001272</v>
      </c>
      <c r="D418" s="129">
        <v>8.1920000000000002</v>
      </c>
      <c r="E418" s="89"/>
    </row>
    <row r="419" spans="1:5" x14ac:dyDescent="0.3">
      <c r="A419" s="89">
        <f t="shared" si="6"/>
        <v>418</v>
      </c>
      <c r="B419" s="124" t="s">
        <v>1051</v>
      </c>
      <c r="C419" s="124">
        <v>70001126</v>
      </c>
      <c r="D419" s="129">
        <v>7.7530000000000001</v>
      </c>
      <c r="E419" s="89"/>
    </row>
    <row r="420" spans="1:5" x14ac:dyDescent="0.3">
      <c r="A420" s="89">
        <f t="shared" si="6"/>
        <v>419</v>
      </c>
      <c r="B420" s="124" t="s">
        <v>986</v>
      </c>
      <c r="C420" s="124">
        <v>70001120</v>
      </c>
      <c r="D420" s="129">
        <v>3.92</v>
      </c>
      <c r="E420" s="89"/>
    </row>
    <row r="421" spans="1:5" x14ac:dyDescent="0.3">
      <c r="A421" s="89">
        <f t="shared" si="6"/>
        <v>420</v>
      </c>
      <c r="B421" s="124" t="s">
        <v>2443</v>
      </c>
      <c r="C421" s="124">
        <v>70001504</v>
      </c>
      <c r="D421" s="129">
        <v>9.5210000000000008</v>
      </c>
      <c r="E421" s="89"/>
    </row>
    <row r="422" spans="1:5" x14ac:dyDescent="0.3">
      <c r="A422" s="89">
        <f t="shared" si="6"/>
        <v>421</v>
      </c>
      <c r="B422" s="124" t="s">
        <v>1116</v>
      </c>
      <c r="C422" s="124">
        <v>70001506</v>
      </c>
      <c r="D422" s="129">
        <v>6.4989999999999997</v>
      </c>
      <c r="E422" s="89"/>
    </row>
    <row r="423" spans="1:5" x14ac:dyDescent="0.3">
      <c r="A423" s="89">
        <f t="shared" si="6"/>
        <v>422</v>
      </c>
      <c r="B423" s="124" t="s">
        <v>774</v>
      </c>
      <c r="C423" s="124">
        <v>70001512</v>
      </c>
      <c r="D423" s="129">
        <v>9.9749999999999996</v>
      </c>
      <c r="E423" s="89"/>
    </row>
    <row r="424" spans="1:5" x14ac:dyDescent="0.3">
      <c r="A424" s="89">
        <f t="shared" si="6"/>
        <v>423</v>
      </c>
      <c r="B424" s="124" t="s">
        <v>2318</v>
      </c>
      <c r="C424" s="124">
        <v>70001124</v>
      </c>
      <c r="D424" s="129">
        <v>1.645</v>
      </c>
      <c r="E424" s="89"/>
    </row>
    <row r="425" spans="1:5" x14ac:dyDescent="0.3">
      <c r="A425" s="89">
        <f t="shared" si="6"/>
        <v>424</v>
      </c>
      <c r="B425" s="124" t="s">
        <v>2493</v>
      </c>
      <c r="C425" s="124">
        <v>70001123</v>
      </c>
      <c r="D425" s="129">
        <v>18.64</v>
      </c>
      <c r="E425" s="89"/>
    </row>
    <row r="426" spans="1:5" x14ac:dyDescent="0.3">
      <c r="A426" s="89">
        <f t="shared" si="6"/>
        <v>425</v>
      </c>
      <c r="B426" s="124" t="s">
        <v>1139</v>
      </c>
      <c r="C426" s="124">
        <v>70001118</v>
      </c>
      <c r="D426" s="129">
        <v>6.3250000000000002</v>
      </c>
      <c r="E426" s="89"/>
    </row>
    <row r="427" spans="1:5" x14ac:dyDescent="0.3">
      <c r="A427" s="89">
        <f t="shared" si="6"/>
        <v>426</v>
      </c>
      <c r="B427" s="124" t="s">
        <v>526</v>
      </c>
      <c r="C427" s="124">
        <v>70001122</v>
      </c>
      <c r="D427" s="129">
        <v>19.085999999999999</v>
      </c>
      <c r="E427" s="89"/>
    </row>
    <row r="428" spans="1:5" x14ac:dyDescent="0.3">
      <c r="A428" s="89">
        <f t="shared" si="6"/>
        <v>427</v>
      </c>
      <c r="B428" s="124" t="s">
        <v>1058</v>
      </c>
      <c r="C428" s="124">
        <v>70002464</v>
      </c>
      <c r="D428" s="129">
        <v>13.361000000000001</v>
      </c>
      <c r="E428" s="89"/>
    </row>
    <row r="429" spans="1:5" x14ac:dyDescent="0.3">
      <c r="A429" s="89">
        <f t="shared" si="6"/>
        <v>428</v>
      </c>
      <c r="B429" s="124" t="s">
        <v>1873</v>
      </c>
      <c r="C429" s="124">
        <v>70001896</v>
      </c>
      <c r="D429" s="129">
        <v>9.7289999999999992</v>
      </c>
      <c r="E429" s="89"/>
    </row>
    <row r="430" spans="1:5" x14ac:dyDescent="0.3">
      <c r="A430" s="89">
        <f t="shared" si="6"/>
        <v>429</v>
      </c>
      <c r="B430" s="124" t="s">
        <v>1065</v>
      </c>
      <c r="C430" s="124">
        <v>70001891</v>
      </c>
      <c r="D430" s="129">
        <v>17.856999999999999</v>
      </c>
      <c r="E430" s="89"/>
    </row>
    <row r="431" spans="1:5" x14ac:dyDescent="0.3">
      <c r="A431" s="89">
        <f t="shared" si="6"/>
        <v>430</v>
      </c>
      <c r="B431" s="124" t="s">
        <v>1118</v>
      </c>
      <c r="C431" s="124">
        <v>70001892</v>
      </c>
      <c r="D431" s="129">
        <v>11.542</v>
      </c>
      <c r="E431" s="89"/>
    </row>
    <row r="432" spans="1:5" x14ac:dyDescent="0.3">
      <c r="A432" s="89">
        <f t="shared" si="6"/>
        <v>431</v>
      </c>
      <c r="B432" s="124" t="s">
        <v>1445</v>
      </c>
      <c r="C432" s="124">
        <v>70002470</v>
      </c>
      <c r="D432" s="129">
        <v>2.9929999999999999</v>
      </c>
      <c r="E432" s="89"/>
    </row>
    <row r="433" spans="1:5" x14ac:dyDescent="0.3">
      <c r="A433" s="89">
        <f t="shared" si="6"/>
        <v>432</v>
      </c>
      <c r="B433" s="124" t="s">
        <v>1027</v>
      </c>
      <c r="C433" s="124">
        <v>70002463</v>
      </c>
      <c r="D433" s="129">
        <v>14.448</v>
      </c>
      <c r="E433" s="89"/>
    </row>
    <row r="434" spans="1:5" x14ac:dyDescent="0.3">
      <c r="A434" s="89">
        <f t="shared" si="6"/>
        <v>433</v>
      </c>
      <c r="B434" s="124" t="s">
        <v>726</v>
      </c>
      <c r="C434" s="124">
        <v>70001887</v>
      </c>
      <c r="D434" s="129">
        <v>11.645</v>
      </c>
      <c r="E434" s="89"/>
    </row>
    <row r="435" spans="1:5" x14ac:dyDescent="0.3">
      <c r="A435" s="89">
        <f t="shared" si="6"/>
        <v>434</v>
      </c>
      <c r="B435" s="124" t="s">
        <v>490</v>
      </c>
      <c r="C435" s="124">
        <v>70002389</v>
      </c>
      <c r="D435" s="129">
        <v>8.2050000000000001</v>
      </c>
      <c r="E435" s="89"/>
    </row>
    <row r="436" spans="1:5" x14ac:dyDescent="0.3">
      <c r="A436" s="89">
        <f t="shared" si="6"/>
        <v>435</v>
      </c>
      <c r="B436" s="124" t="s">
        <v>1847</v>
      </c>
      <c r="C436" s="124">
        <v>70002398</v>
      </c>
      <c r="D436" s="129">
        <v>19.890999999999998</v>
      </c>
      <c r="E436" s="89"/>
    </row>
    <row r="437" spans="1:5" x14ac:dyDescent="0.3">
      <c r="A437" s="89">
        <f t="shared" si="6"/>
        <v>436</v>
      </c>
      <c r="B437" s="124" t="s">
        <v>607</v>
      </c>
      <c r="C437" s="124">
        <v>70002397</v>
      </c>
      <c r="D437" s="129">
        <v>12.689</v>
      </c>
      <c r="E437" s="89"/>
    </row>
    <row r="438" spans="1:5" x14ac:dyDescent="0.3">
      <c r="A438" s="89">
        <f t="shared" si="6"/>
        <v>437</v>
      </c>
      <c r="B438" s="124" t="s">
        <v>2452</v>
      </c>
      <c r="C438" s="124">
        <v>70002395</v>
      </c>
      <c r="D438" s="129">
        <v>11.786</v>
      </c>
      <c r="E438" s="89"/>
    </row>
    <row r="439" spans="1:5" x14ac:dyDescent="0.3">
      <c r="A439" s="89">
        <f t="shared" si="6"/>
        <v>438</v>
      </c>
      <c r="B439" s="124" t="s">
        <v>2509</v>
      </c>
      <c r="C439" s="124">
        <v>70002390</v>
      </c>
      <c r="D439" s="129">
        <v>24.221</v>
      </c>
      <c r="E439" s="89"/>
    </row>
    <row r="440" spans="1:5" x14ac:dyDescent="0.3">
      <c r="A440" s="89">
        <f t="shared" si="6"/>
        <v>439</v>
      </c>
      <c r="B440" s="124" t="s">
        <v>1887</v>
      </c>
      <c r="C440" s="124">
        <v>70002400</v>
      </c>
      <c r="D440" s="129">
        <v>11.436999999999999</v>
      </c>
      <c r="E440" s="89"/>
    </row>
    <row r="441" spans="1:5" x14ac:dyDescent="0.3">
      <c r="A441" s="89">
        <f t="shared" si="6"/>
        <v>440</v>
      </c>
      <c r="B441" s="124" t="s">
        <v>492</v>
      </c>
      <c r="C441" s="124">
        <v>70002204</v>
      </c>
      <c r="D441" s="129">
        <v>7.1349999999999998</v>
      </c>
      <c r="E441" s="89"/>
    </row>
    <row r="442" spans="1:5" x14ac:dyDescent="0.3">
      <c r="A442" s="89">
        <f t="shared" si="6"/>
        <v>441</v>
      </c>
      <c r="B442" s="124" t="s">
        <v>2053</v>
      </c>
      <c r="C442" s="124">
        <v>70002200</v>
      </c>
      <c r="D442" s="129">
        <v>8.8640000000000008</v>
      </c>
      <c r="E442" s="89"/>
    </row>
    <row r="443" spans="1:5" x14ac:dyDescent="0.3">
      <c r="A443" s="89">
        <f t="shared" si="6"/>
        <v>442</v>
      </c>
      <c r="B443" s="124" t="s">
        <v>961</v>
      </c>
      <c r="C443" s="124">
        <v>70002201</v>
      </c>
      <c r="D443" s="130"/>
      <c r="E443" s="89"/>
    </row>
    <row r="444" spans="1:5" x14ac:dyDescent="0.3">
      <c r="A444" s="89">
        <f t="shared" si="6"/>
        <v>443</v>
      </c>
      <c r="B444" s="124" t="s">
        <v>2013</v>
      </c>
      <c r="C444" s="124">
        <v>70002254</v>
      </c>
      <c r="D444" s="129">
        <v>11.645</v>
      </c>
      <c r="E444" s="89"/>
    </row>
    <row r="445" spans="1:5" x14ac:dyDescent="0.3">
      <c r="A445" s="89">
        <f t="shared" si="6"/>
        <v>444</v>
      </c>
      <c r="B445" s="124" t="s">
        <v>2365</v>
      </c>
      <c r="C445" s="124">
        <v>70002251</v>
      </c>
      <c r="D445" s="129">
        <v>16.283999999999999</v>
      </c>
      <c r="E445" s="89"/>
    </row>
    <row r="446" spans="1:5" x14ac:dyDescent="0.3">
      <c r="A446" s="89">
        <f t="shared" si="6"/>
        <v>445</v>
      </c>
      <c r="B446" s="124" t="s">
        <v>2155</v>
      </c>
      <c r="C446" s="124">
        <v>70002207</v>
      </c>
      <c r="D446" s="129">
        <v>11.143000000000001</v>
      </c>
      <c r="E446" s="89"/>
    </row>
    <row r="447" spans="1:5" x14ac:dyDescent="0.3">
      <c r="A447" s="89">
        <f t="shared" si="6"/>
        <v>446</v>
      </c>
      <c r="B447" s="124" t="s">
        <v>736</v>
      </c>
      <c r="C447" s="124">
        <v>70002202</v>
      </c>
      <c r="D447" s="129">
        <v>2.028</v>
      </c>
      <c r="E447" s="89"/>
    </row>
    <row r="448" spans="1:5" x14ac:dyDescent="0.3">
      <c r="A448" s="89">
        <f t="shared" si="6"/>
        <v>447</v>
      </c>
      <c r="B448" s="124" t="s">
        <v>1744</v>
      </c>
      <c r="C448" s="124">
        <v>70002248</v>
      </c>
      <c r="D448" s="129">
        <v>19.888999999999999</v>
      </c>
      <c r="E448" s="89"/>
    </row>
    <row r="449" spans="1:5" x14ac:dyDescent="0.3">
      <c r="A449" s="89">
        <f t="shared" si="6"/>
        <v>448</v>
      </c>
      <c r="B449" s="124" t="s">
        <v>2372</v>
      </c>
      <c r="C449" s="124">
        <v>70002249</v>
      </c>
      <c r="D449" s="129">
        <v>12.603</v>
      </c>
      <c r="E449" s="89"/>
    </row>
    <row r="450" spans="1:5" x14ac:dyDescent="0.3">
      <c r="A450" s="89">
        <f t="shared" si="6"/>
        <v>449</v>
      </c>
      <c r="B450" s="124" t="s">
        <v>1169</v>
      </c>
      <c r="C450" s="124">
        <v>70000330</v>
      </c>
      <c r="D450" s="129">
        <v>15.035</v>
      </c>
      <c r="E450" s="89"/>
    </row>
    <row r="451" spans="1:5" x14ac:dyDescent="0.3">
      <c r="A451" s="89">
        <f t="shared" si="6"/>
        <v>450</v>
      </c>
      <c r="B451" s="124" t="s">
        <v>2065</v>
      </c>
      <c r="C451" s="124">
        <v>7000738</v>
      </c>
      <c r="D451" s="129">
        <v>12.647</v>
      </c>
      <c r="E451" s="89"/>
    </row>
    <row r="452" spans="1:5" x14ac:dyDescent="0.3">
      <c r="A452" s="89">
        <f t="shared" ref="A452:A515" si="7">A451+1</f>
        <v>451</v>
      </c>
      <c r="B452" s="124" t="s">
        <v>887</v>
      </c>
      <c r="C452" s="124">
        <v>70001960</v>
      </c>
      <c r="D452" s="129">
        <v>12.301</v>
      </c>
      <c r="E452" s="89"/>
    </row>
    <row r="453" spans="1:5" x14ac:dyDescent="0.3">
      <c r="A453" s="89">
        <f t="shared" si="7"/>
        <v>452</v>
      </c>
      <c r="B453" s="124" t="s">
        <v>1786</v>
      </c>
      <c r="C453" s="124">
        <v>70002228</v>
      </c>
      <c r="D453" s="129">
        <v>2.3090000000000002</v>
      </c>
      <c r="E453" s="89"/>
    </row>
    <row r="454" spans="1:5" x14ac:dyDescent="0.3">
      <c r="A454" s="89">
        <f t="shared" si="7"/>
        <v>453</v>
      </c>
      <c r="B454" s="124" t="s">
        <v>1674</v>
      </c>
      <c r="C454" s="124">
        <v>70002225</v>
      </c>
      <c r="D454" s="129">
        <v>10.597</v>
      </c>
      <c r="E454" s="89"/>
    </row>
    <row r="455" spans="1:5" x14ac:dyDescent="0.3">
      <c r="A455" s="89">
        <f t="shared" si="7"/>
        <v>454</v>
      </c>
      <c r="B455" s="124" t="s">
        <v>1577</v>
      </c>
      <c r="C455" s="124">
        <v>70002230</v>
      </c>
      <c r="D455" s="129">
        <v>7.5119999999999996</v>
      </c>
      <c r="E455" s="89"/>
    </row>
    <row r="456" spans="1:5" x14ac:dyDescent="0.3">
      <c r="A456" s="89">
        <f t="shared" si="7"/>
        <v>455</v>
      </c>
      <c r="B456" s="124" t="s">
        <v>2334</v>
      </c>
      <c r="C456" s="124">
        <v>70002809</v>
      </c>
      <c r="D456" s="129">
        <v>6.8630000000000004</v>
      </c>
      <c r="E456" s="89"/>
    </row>
    <row r="457" spans="1:5" x14ac:dyDescent="0.3">
      <c r="A457" s="89">
        <f t="shared" si="7"/>
        <v>456</v>
      </c>
      <c r="B457" s="124" t="s">
        <v>2466</v>
      </c>
      <c r="C457" s="124">
        <v>70002819</v>
      </c>
      <c r="D457" s="129">
        <v>18.03</v>
      </c>
      <c r="E457" s="89"/>
    </row>
    <row r="458" spans="1:5" x14ac:dyDescent="0.3">
      <c r="A458" s="89">
        <f t="shared" si="7"/>
        <v>457</v>
      </c>
      <c r="B458" s="124" t="s">
        <v>1716</v>
      </c>
      <c r="C458" s="124">
        <v>70001865</v>
      </c>
      <c r="D458" s="129">
        <v>33.140999999999998</v>
      </c>
      <c r="E458" s="89"/>
    </row>
    <row r="459" spans="1:5" x14ac:dyDescent="0.3">
      <c r="A459" s="89">
        <f t="shared" si="7"/>
        <v>458</v>
      </c>
      <c r="B459" s="124" t="s">
        <v>1944</v>
      </c>
      <c r="C459" s="124">
        <v>70002619</v>
      </c>
      <c r="D459" s="129">
        <v>17.759</v>
      </c>
      <c r="E459" s="89"/>
    </row>
    <row r="460" spans="1:5" x14ac:dyDescent="0.3">
      <c r="A460" s="89">
        <f t="shared" si="7"/>
        <v>459</v>
      </c>
      <c r="B460" s="124" t="s">
        <v>1015</v>
      </c>
      <c r="C460" s="124">
        <v>70001561</v>
      </c>
      <c r="D460" s="129">
        <v>5.5979999999999999</v>
      </c>
      <c r="E460" s="89"/>
    </row>
    <row r="461" spans="1:5" x14ac:dyDescent="0.3">
      <c r="A461" s="89">
        <f t="shared" si="7"/>
        <v>460</v>
      </c>
      <c r="B461" s="124" t="s">
        <v>1054</v>
      </c>
      <c r="C461" s="124">
        <v>70000879</v>
      </c>
      <c r="D461" s="129">
        <v>15.831</v>
      </c>
      <c r="E461" s="89"/>
    </row>
    <row r="462" spans="1:5" x14ac:dyDescent="0.3">
      <c r="A462" s="89">
        <f t="shared" si="7"/>
        <v>461</v>
      </c>
      <c r="B462" s="124" t="s">
        <v>879</v>
      </c>
      <c r="C462" s="124">
        <v>70000829</v>
      </c>
      <c r="D462" s="129">
        <v>32.755000000000003</v>
      </c>
      <c r="E462" s="89"/>
    </row>
    <row r="463" spans="1:5" x14ac:dyDescent="0.3">
      <c r="A463" s="89">
        <f t="shared" si="7"/>
        <v>462</v>
      </c>
      <c r="B463" s="124" t="s">
        <v>1954</v>
      </c>
      <c r="C463" s="124">
        <v>70000832</v>
      </c>
      <c r="D463" s="129">
        <v>16.445</v>
      </c>
      <c r="E463" s="89"/>
    </row>
    <row r="464" spans="1:5" x14ac:dyDescent="0.3">
      <c r="A464" s="89">
        <f t="shared" si="7"/>
        <v>463</v>
      </c>
      <c r="B464" s="124" t="s">
        <v>794</v>
      </c>
      <c r="C464" s="124">
        <v>700018125</v>
      </c>
      <c r="D464" s="129">
        <v>6.4160000000000004</v>
      </c>
      <c r="E464" s="89"/>
    </row>
    <row r="465" spans="1:5" x14ac:dyDescent="0.3">
      <c r="A465" s="89">
        <f t="shared" si="7"/>
        <v>464</v>
      </c>
      <c r="B465" s="124" t="s">
        <v>2208</v>
      </c>
      <c r="C465" s="124">
        <v>70001184</v>
      </c>
      <c r="D465" s="129">
        <v>18.13</v>
      </c>
      <c r="E465" s="89"/>
    </row>
    <row r="466" spans="1:5" x14ac:dyDescent="0.3">
      <c r="A466" s="89">
        <f t="shared" si="7"/>
        <v>465</v>
      </c>
      <c r="B466" s="124" t="s">
        <v>2034</v>
      </c>
      <c r="C466" s="124">
        <v>70002401</v>
      </c>
      <c r="D466" s="129">
        <v>22.437000000000001</v>
      </c>
      <c r="E466" s="89"/>
    </row>
    <row r="467" spans="1:5" x14ac:dyDescent="0.3">
      <c r="A467" s="89">
        <f t="shared" si="7"/>
        <v>466</v>
      </c>
      <c r="B467" s="124" t="s">
        <v>1107</v>
      </c>
      <c r="C467" s="124">
        <v>70002402</v>
      </c>
      <c r="D467" s="129">
        <v>26.1</v>
      </c>
      <c r="E467" s="89"/>
    </row>
    <row r="468" spans="1:5" x14ac:dyDescent="0.3">
      <c r="A468" s="89">
        <f t="shared" si="7"/>
        <v>467</v>
      </c>
      <c r="B468" s="124" t="s">
        <v>787</v>
      </c>
      <c r="C468" s="124">
        <v>70002115</v>
      </c>
      <c r="D468" s="129">
        <v>14.708</v>
      </c>
      <c r="E468" s="89"/>
    </row>
    <row r="469" spans="1:5" x14ac:dyDescent="0.3">
      <c r="A469" s="89">
        <f t="shared" si="7"/>
        <v>468</v>
      </c>
      <c r="B469" s="124" t="s">
        <v>2502</v>
      </c>
      <c r="C469" s="124">
        <v>70002113</v>
      </c>
      <c r="D469" s="129">
        <v>11.212999999999999</v>
      </c>
      <c r="E469" s="89"/>
    </row>
    <row r="470" spans="1:5" x14ac:dyDescent="0.3">
      <c r="A470" s="89">
        <f t="shared" si="7"/>
        <v>469</v>
      </c>
      <c r="B470" s="124" t="s">
        <v>1384</v>
      </c>
      <c r="C470" s="124">
        <v>70001669</v>
      </c>
      <c r="D470" s="129">
        <v>16.983000000000001</v>
      </c>
      <c r="E470" s="89"/>
    </row>
    <row r="471" spans="1:5" x14ac:dyDescent="0.3">
      <c r="A471" s="89">
        <f t="shared" si="7"/>
        <v>470</v>
      </c>
      <c r="B471" s="124" t="s">
        <v>717</v>
      </c>
      <c r="C471" s="124">
        <v>70001670</v>
      </c>
      <c r="D471" s="129">
        <v>1.081</v>
      </c>
      <c r="E471" s="89"/>
    </row>
    <row r="472" spans="1:5" x14ac:dyDescent="0.3">
      <c r="A472" s="89">
        <f t="shared" si="7"/>
        <v>471</v>
      </c>
      <c r="B472" s="124" t="s">
        <v>2222</v>
      </c>
      <c r="C472" s="124">
        <v>70002212</v>
      </c>
      <c r="D472" s="129">
        <v>24.372</v>
      </c>
      <c r="E472" s="89"/>
    </row>
    <row r="473" spans="1:5" x14ac:dyDescent="0.3">
      <c r="A473" s="89">
        <f t="shared" si="7"/>
        <v>472</v>
      </c>
      <c r="B473" s="124" t="s">
        <v>1081</v>
      </c>
      <c r="C473" s="124">
        <v>70002217</v>
      </c>
      <c r="D473" s="129">
        <v>25.597000000000001</v>
      </c>
      <c r="E473" s="89"/>
    </row>
    <row r="474" spans="1:5" x14ac:dyDescent="0.3">
      <c r="A474" s="89">
        <f t="shared" si="7"/>
        <v>473</v>
      </c>
      <c r="B474" s="124" t="s">
        <v>1759</v>
      </c>
      <c r="C474" s="124">
        <v>90030997</v>
      </c>
      <c r="D474" s="130"/>
      <c r="E474" s="89"/>
    </row>
    <row r="475" spans="1:5" x14ac:dyDescent="0.3">
      <c r="A475" s="89">
        <f t="shared" si="7"/>
        <v>474</v>
      </c>
      <c r="B475" s="124" t="s">
        <v>1867</v>
      </c>
      <c r="C475" s="124">
        <v>90030999</v>
      </c>
      <c r="D475" s="130"/>
      <c r="E475" s="89"/>
    </row>
    <row r="476" spans="1:5" x14ac:dyDescent="0.3">
      <c r="A476" s="89">
        <f t="shared" si="7"/>
        <v>475</v>
      </c>
      <c r="B476" s="124" t="s">
        <v>197</v>
      </c>
      <c r="C476" s="124">
        <v>70002240</v>
      </c>
      <c r="D476" s="129">
        <v>6.2409999999999997</v>
      </c>
      <c r="E476" s="89"/>
    </row>
    <row r="477" spans="1:5" x14ac:dyDescent="0.3">
      <c r="A477" s="89">
        <f t="shared" si="7"/>
        <v>476</v>
      </c>
      <c r="B477" s="124" t="s">
        <v>175</v>
      </c>
      <c r="C477" s="124">
        <v>70002234</v>
      </c>
      <c r="D477" s="129">
        <v>16.245000000000001</v>
      </c>
      <c r="E477" s="89"/>
    </row>
    <row r="478" spans="1:5" x14ac:dyDescent="0.3">
      <c r="A478" s="89">
        <f t="shared" si="7"/>
        <v>477</v>
      </c>
      <c r="B478" s="124" t="s">
        <v>152</v>
      </c>
      <c r="C478" s="124">
        <v>70002616</v>
      </c>
      <c r="D478" s="129">
        <v>24.542000000000002</v>
      </c>
      <c r="E478" s="89"/>
    </row>
    <row r="479" spans="1:5" x14ac:dyDescent="0.3">
      <c r="A479" s="89">
        <f t="shared" si="7"/>
        <v>478</v>
      </c>
      <c r="B479" s="124" t="s">
        <v>262</v>
      </c>
      <c r="C479" s="124">
        <v>70001227</v>
      </c>
      <c r="D479" s="129">
        <v>20.187000000000001</v>
      </c>
      <c r="E479" s="89"/>
    </row>
    <row r="480" spans="1:5" x14ac:dyDescent="0.3">
      <c r="A480" s="89">
        <f t="shared" si="7"/>
        <v>479</v>
      </c>
      <c r="B480" s="124" t="s">
        <v>131</v>
      </c>
      <c r="C480" s="124">
        <v>70002776</v>
      </c>
      <c r="D480" s="129">
        <v>7.2640000000000002</v>
      </c>
      <c r="E480" s="89"/>
    </row>
    <row r="481" spans="1:5" x14ac:dyDescent="0.3">
      <c r="A481" s="89">
        <f t="shared" si="7"/>
        <v>480</v>
      </c>
      <c r="B481" s="124" t="s">
        <v>320</v>
      </c>
      <c r="C481" s="124">
        <v>70002777</v>
      </c>
      <c r="D481" s="129">
        <v>14.337999999999999</v>
      </c>
      <c r="E481" s="89"/>
    </row>
    <row r="482" spans="1:5" x14ac:dyDescent="0.3">
      <c r="A482" s="89">
        <f t="shared" si="7"/>
        <v>481</v>
      </c>
      <c r="B482" s="124" t="s">
        <v>322</v>
      </c>
      <c r="C482" s="124">
        <v>70002044</v>
      </c>
      <c r="D482" s="129">
        <v>10.887</v>
      </c>
      <c r="E482" s="89"/>
    </row>
    <row r="483" spans="1:5" x14ac:dyDescent="0.3">
      <c r="A483" s="89">
        <f t="shared" si="7"/>
        <v>482</v>
      </c>
      <c r="B483" s="124" t="s">
        <v>333</v>
      </c>
      <c r="C483" s="124">
        <v>70002050</v>
      </c>
      <c r="D483" s="129">
        <v>14.885999999999999</v>
      </c>
      <c r="E483" s="89"/>
    </row>
    <row r="484" spans="1:5" x14ac:dyDescent="0.3">
      <c r="A484" s="89">
        <f t="shared" si="7"/>
        <v>483</v>
      </c>
      <c r="B484" s="124" t="s">
        <v>310</v>
      </c>
      <c r="C484" s="124">
        <v>70001000</v>
      </c>
      <c r="D484" s="129">
        <v>11.292999999999999</v>
      </c>
      <c r="E484" s="89"/>
    </row>
    <row r="485" spans="1:5" x14ac:dyDescent="0.3">
      <c r="A485" s="89">
        <f t="shared" si="7"/>
        <v>484</v>
      </c>
      <c r="B485" s="124" t="s">
        <v>271</v>
      </c>
      <c r="C485" s="124">
        <v>70001001</v>
      </c>
      <c r="D485" s="129">
        <v>8.8480000000000008</v>
      </c>
      <c r="E485" s="89"/>
    </row>
    <row r="486" spans="1:5" x14ac:dyDescent="0.3">
      <c r="A486" s="89">
        <f t="shared" si="7"/>
        <v>485</v>
      </c>
      <c r="B486" s="124" t="s">
        <v>296</v>
      </c>
      <c r="C486" s="124">
        <v>70000551</v>
      </c>
      <c r="D486" s="129">
        <v>11.096</v>
      </c>
      <c r="E486" s="89"/>
    </row>
    <row r="487" spans="1:5" x14ac:dyDescent="0.3">
      <c r="A487" s="89">
        <f t="shared" si="7"/>
        <v>486</v>
      </c>
      <c r="B487" s="124" t="s">
        <v>159</v>
      </c>
      <c r="C487" s="124">
        <v>70000549</v>
      </c>
      <c r="D487" s="129">
        <v>7.7549999999999999</v>
      </c>
      <c r="E487" s="89"/>
    </row>
    <row r="488" spans="1:5" x14ac:dyDescent="0.3">
      <c r="A488" s="89">
        <f t="shared" si="7"/>
        <v>487</v>
      </c>
      <c r="B488" s="124" t="s">
        <v>59</v>
      </c>
      <c r="C488" s="124">
        <v>70001738</v>
      </c>
      <c r="D488" s="129">
        <v>17.98</v>
      </c>
      <c r="E488" s="89"/>
    </row>
    <row r="489" spans="1:5" x14ac:dyDescent="0.3">
      <c r="A489" s="89">
        <f t="shared" si="7"/>
        <v>488</v>
      </c>
      <c r="B489" s="124" t="s">
        <v>135</v>
      </c>
      <c r="C489" s="124">
        <v>70002129</v>
      </c>
      <c r="D489" s="129">
        <v>30.19</v>
      </c>
      <c r="E489" s="89"/>
    </row>
    <row r="490" spans="1:5" x14ac:dyDescent="0.3">
      <c r="A490" s="89">
        <f t="shared" si="7"/>
        <v>489</v>
      </c>
      <c r="B490" s="124" t="s">
        <v>56</v>
      </c>
      <c r="C490" s="124">
        <v>70002131</v>
      </c>
      <c r="D490" s="129">
        <v>0.36499999999999999</v>
      </c>
      <c r="E490" s="89"/>
    </row>
    <row r="491" spans="1:5" x14ac:dyDescent="0.3">
      <c r="A491" s="89">
        <f t="shared" si="7"/>
        <v>490</v>
      </c>
      <c r="B491" s="124" t="s">
        <v>113</v>
      </c>
      <c r="C491" s="124">
        <v>70002132</v>
      </c>
      <c r="D491" s="129">
        <v>18.181999999999999</v>
      </c>
      <c r="E491" s="89"/>
    </row>
    <row r="492" spans="1:5" x14ac:dyDescent="0.3">
      <c r="A492" s="89">
        <f t="shared" si="7"/>
        <v>491</v>
      </c>
      <c r="B492" s="124" t="s">
        <v>246</v>
      </c>
      <c r="C492" s="124">
        <v>70003142</v>
      </c>
      <c r="D492" s="129">
        <v>9.0960000000000001</v>
      </c>
      <c r="E492" s="89"/>
    </row>
    <row r="493" spans="1:5" x14ac:dyDescent="0.3">
      <c r="A493" s="89">
        <f t="shared" si="7"/>
        <v>492</v>
      </c>
      <c r="B493" s="124" t="s">
        <v>151</v>
      </c>
      <c r="C493" s="124">
        <v>70003143</v>
      </c>
      <c r="D493" s="129">
        <v>9.3239999999999998</v>
      </c>
      <c r="E493" s="89"/>
    </row>
    <row r="494" spans="1:5" x14ac:dyDescent="0.3">
      <c r="A494" s="89">
        <f t="shared" si="7"/>
        <v>493</v>
      </c>
      <c r="B494" s="124" t="s">
        <v>269</v>
      </c>
      <c r="C494" s="124">
        <v>70003136</v>
      </c>
      <c r="D494" s="129">
        <v>3.476</v>
      </c>
      <c r="E494" s="89"/>
    </row>
    <row r="495" spans="1:5" x14ac:dyDescent="0.3">
      <c r="A495" s="89">
        <f t="shared" si="7"/>
        <v>494</v>
      </c>
      <c r="B495" s="124" t="s">
        <v>238</v>
      </c>
      <c r="C495" s="124">
        <v>70003135</v>
      </c>
      <c r="D495" s="129">
        <v>4.9139999999999997</v>
      </c>
      <c r="E495" s="89"/>
    </row>
    <row r="496" spans="1:5" x14ac:dyDescent="0.3">
      <c r="A496" s="89">
        <f t="shared" si="7"/>
        <v>495</v>
      </c>
      <c r="B496" s="124" t="s">
        <v>55</v>
      </c>
      <c r="C496" s="124">
        <v>70003140</v>
      </c>
      <c r="D496" s="129">
        <v>19.117000000000001</v>
      </c>
      <c r="E496" s="89"/>
    </row>
    <row r="497" spans="1:5" x14ac:dyDescent="0.3">
      <c r="A497" s="89">
        <f t="shared" si="7"/>
        <v>496</v>
      </c>
      <c r="B497" s="124" t="s">
        <v>109</v>
      </c>
      <c r="C497" s="124">
        <v>70001091</v>
      </c>
      <c r="D497" s="129">
        <v>19.832999999999998</v>
      </c>
      <c r="E497" s="89"/>
    </row>
    <row r="498" spans="1:5" x14ac:dyDescent="0.3">
      <c r="A498" s="89">
        <f t="shared" si="7"/>
        <v>497</v>
      </c>
      <c r="B498" s="124" t="s">
        <v>289</v>
      </c>
      <c r="C498" s="124">
        <v>70001668</v>
      </c>
      <c r="D498" s="129">
        <v>4.407</v>
      </c>
      <c r="E498" s="89"/>
    </row>
    <row r="499" spans="1:5" x14ac:dyDescent="0.3">
      <c r="A499" s="89">
        <f t="shared" si="7"/>
        <v>498</v>
      </c>
      <c r="B499" s="124" t="s">
        <v>33</v>
      </c>
      <c r="C499" s="124">
        <v>70002648</v>
      </c>
      <c r="D499" s="129">
        <v>25.657</v>
      </c>
      <c r="E499" s="89"/>
    </row>
    <row r="500" spans="1:5" x14ac:dyDescent="0.3">
      <c r="A500" s="89">
        <f t="shared" si="7"/>
        <v>499</v>
      </c>
      <c r="B500" s="124" t="s">
        <v>102</v>
      </c>
      <c r="C500" s="124">
        <v>70000947</v>
      </c>
      <c r="D500" s="129">
        <v>2.8239999999999998</v>
      </c>
      <c r="E500" s="89"/>
    </row>
    <row r="501" spans="1:5" x14ac:dyDescent="0.3">
      <c r="A501" s="89">
        <f t="shared" si="7"/>
        <v>500</v>
      </c>
      <c r="B501" s="124" t="s">
        <v>99</v>
      </c>
      <c r="C501" s="124">
        <v>70000940</v>
      </c>
      <c r="D501" s="129">
        <v>8.5630000000000006</v>
      </c>
      <c r="E501" s="89"/>
    </row>
    <row r="502" spans="1:5" x14ac:dyDescent="0.3">
      <c r="A502" s="89">
        <f t="shared" si="7"/>
        <v>501</v>
      </c>
      <c r="B502" s="124" t="s">
        <v>179</v>
      </c>
      <c r="C502" s="124">
        <v>70000943</v>
      </c>
      <c r="D502" s="129">
        <v>11.234999999999999</v>
      </c>
      <c r="E502" s="89"/>
    </row>
    <row r="503" spans="1:5" x14ac:dyDescent="0.3">
      <c r="A503" s="89">
        <f t="shared" si="7"/>
        <v>502</v>
      </c>
      <c r="B503" s="124" t="s">
        <v>280</v>
      </c>
      <c r="C503" s="124">
        <v>70002419</v>
      </c>
      <c r="D503" s="129">
        <v>7.399</v>
      </c>
      <c r="E503" s="89"/>
    </row>
    <row r="504" spans="1:5" x14ac:dyDescent="0.3">
      <c r="A504" s="89">
        <f t="shared" si="7"/>
        <v>503</v>
      </c>
      <c r="B504" s="124" t="s">
        <v>94</v>
      </c>
      <c r="C504" s="124">
        <v>70002420</v>
      </c>
      <c r="D504" s="129">
        <v>27.437999999999999</v>
      </c>
      <c r="E504" s="89"/>
    </row>
    <row r="505" spans="1:5" x14ac:dyDescent="0.3">
      <c r="A505" s="89">
        <f t="shared" si="7"/>
        <v>504</v>
      </c>
      <c r="B505" s="124" t="s">
        <v>305</v>
      </c>
      <c r="C505" s="124">
        <v>70002425</v>
      </c>
      <c r="D505" s="129">
        <v>20.355</v>
      </c>
      <c r="E505" s="89"/>
    </row>
    <row r="506" spans="1:5" x14ac:dyDescent="0.3">
      <c r="A506" s="89">
        <f t="shared" si="7"/>
        <v>505</v>
      </c>
      <c r="B506" s="124" t="s">
        <v>114</v>
      </c>
      <c r="C506" s="124">
        <v>70002429</v>
      </c>
      <c r="D506" s="129">
        <v>34.555999999999997</v>
      </c>
      <c r="E506" s="89"/>
    </row>
    <row r="507" spans="1:5" x14ac:dyDescent="0.3">
      <c r="A507" s="89">
        <f t="shared" si="7"/>
        <v>506</v>
      </c>
      <c r="B507" s="124" t="s">
        <v>346</v>
      </c>
      <c r="C507" s="124">
        <v>70002311</v>
      </c>
      <c r="D507" s="129">
        <v>1.8320000000000001</v>
      </c>
      <c r="E507" s="89"/>
    </row>
    <row r="508" spans="1:5" x14ac:dyDescent="0.3">
      <c r="A508" s="89">
        <f t="shared" si="7"/>
        <v>507</v>
      </c>
      <c r="B508" s="124" t="s">
        <v>100</v>
      </c>
      <c r="C508" s="124">
        <v>70002310</v>
      </c>
      <c r="D508" s="129">
        <v>15.31</v>
      </c>
      <c r="E508" s="89"/>
    </row>
    <row r="509" spans="1:5" x14ac:dyDescent="0.3">
      <c r="A509" s="89">
        <f t="shared" si="7"/>
        <v>508</v>
      </c>
      <c r="B509" s="124" t="s">
        <v>314</v>
      </c>
      <c r="C509" s="124">
        <v>70001647</v>
      </c>
      <c r="D509" s="129">
        <v>13.827</v>
      </c>
      <c r="E509" s="89"/>
    </row>
    <row r="510" spans="1:5" x14ac:dyDescent="0.3">
      <c r="A510" s="89">
        <f t="shared" si="7"/>
        <v>509</v>
      </c>
      <c r="B510" s="124" t="s">
        <v>294</v>
      </c>
      <c r="C510" s="124">
        <v>70001474</v>
      </c>
      <c r="D510" s="129">
        <v>24.486999999999998</v>
      </c>
      <c r="E510" s="89"/>
    </row>
    <row r="511" spans="1:5" x14ac:dyDescent="0.3">
      <c r="A511" s="89">
        <f t="shared" si="7"/>
        <v>510</v>
      </c>
      <c r="B511" s="124" t="s">
        <v>258</v>
      </c>
      <c r="C511" s="124">
        <v>70001468</v>
      </c>
      <c r="D511" s="129">
        <v>14.292999999999999</v>
      </c>
      <c r="E511" s="89"/>
    </row>
    <row r="512" spans="1:5" x14ac:dyDescent="0.3">
      <c r="A512" s="89">
        <f t="shared" si="7"/>
        <v>511</v>
      </c>
      <c r="B512" s="124" t="s">
        <v>180</v>
      </c>
      <c r="C512" s="124">
        <v>70002458</v>
      </c>
      <c r="D512" s="129">
        <v>31.805</v>
      </c>
      <c r="E512" s="89"/>
    </row>
    <row r="513" spans="1:5" x14ac:dyDescent="0.3">
      <c r="A513" s="89">
        <f t="shared" si="7"/>
        <v>512</v>
      </c>
      <c r="B513" s="124" t="s">
        <v>396</v>
      </c>
      <c r="C513" s="124">
        <v>70002454</v>
      </c>
      <c r="D513" s="129">
        <v>24.957000000000001</v>
      </c>
      <c r="E513" s="89"/>
    </row>
    <row r="514" spans="1:5" x14ac:dyDescent="0.3">
      <c r="A514" s="89">
        <f t="shared" si="7"/>
        <v>513</v>
      </c>
      <c r="B514" s="124" t="s">
        <v>484</v>
      </c>
      <c r="C514" s="124">
        <v>70002187</v>
      </c>
      <c r="D514" s="129">
        <v>8.4819999999999993</v>
      </c>
      <c r="E514" s="89"/>
    </row>
    <row r="515" spans="1:5" x14ac:dyDescent="0.3">
      <c r="A515" s="89">
        <f t="shared" si="7"/>
        <v>514</v>
      </c>
      <c r="B515" s="124" t="s">
        <v>1975</v>
      </c>
      <c r="C515" s="124">
        <v>70001117</v>
      </c>
      <c r="D515" s="129">
        <v>2.6880000000000002</v>
      </c>
      <c r="E515" s="89"/>
    </row>
    <row r="516" spans="1:5" x14ac:dyDescent="0.3">
      <c r="A516" s="89">
        <f t="shared" ref="A516:A579" si="8">A515+1</f>
        <v>515</v>
      </c>
      <c r="B516" s="124" t="s">
        <v>1723</v>
      </c>
      <c r="C516" s="124">
        <v>70002469</v>
      </c>
      <c r="D516" s="129">
        <v>15.749000000000001</v>
      </c>
      <c r="E516" s="89"/>
    </row>
    <row r="517" spans="1:5" x14ac:dyDescent="0.3">
      <c r="A517" s="89">
        <f t="shared" si="8"/>
        <v>516</v>
      </c>
      <c r="B517" s="124" t="s">
        <v>2206</v>
      </c>
      <c r="C517" s="124">
        <v>70000329</v>
      </c>
      <c r="D517" s="129">
        <v>4.8529999999999998</v>
      </c>
      <c r="E517" s="89"/>
    </row>
    <row r="518" spans="1:5" x14ac:dyDescent="0.3">
      <c r="A518" s="89">
        <f t="shared" si="8"/>
        <v>517</v>
      </c>
      <c r="B518" s="124" t="s">
        <v>2415</v>
      </c>
      <c r="C518" s="124">
        <v>70001822</v>
      </c>
      <c r="D518" s="129">
        <v>6.3849999999999998</v>
      </c>
      <c r="E518" s="89"/>
    </row>
    <row r="519" spans="1:5" x14ac:dyDescent="0.3">
      <c r="A519" s="89">
        <f t="shared" si="8"/>
        <v>518</v>
      </c>
      <c r="B519" s="124" t="s">
        <v>1589</v>
      </c>
      <c r="C519" s="124">
        <v>70000742</v>
      </c>
      <c r="D519" s="129">
        <v>9.2769999999999992</v>
      </c>
      <c r="E519" s="89"/>
    </row>
    <row r="520" spans="1:5" x14ac:dyDescent="0.3">
      <c r="A520" s="89">
        <f t="shared" si="8"/>
        <v>519</v>
      </c>
      <c r="B520" s="124" t="s">
        <v>1752</v>
      </c>
      <c r="C520" s="124">
        <v>70001966</v>
      </c>
      <c r="D520" s="129">
        <v>12.842000000000001</v>
      </c>
      <c r="E520" s="89"/>
    </row>
    <row r="521" spans="1:5" x14ac:dyDescent="0.3">
      <c r="A521" s="89">
        <f t="shared" si="8"/>
        <v>520</v>
      </c>
      <c r="B521" s="124" t="s">
        <v>929</v>
      </c>
      <c r="C521" s="124">
        <v>70001963</v>
      </c>
      <c r="D521" s="129">
        <v>11.186</v>
      </c>
      <c r="E521" s="89"/>
    </row>
    <row r="522" spans="1:5" x14ac:dyDescent="0.3">
      <c r="A522" s="89">
        <f t="shared" si="8"/>
        <v>521</v>
      </c>
      <c r="B522" s="124" t="s">
        <v>1774</v>
      </c>
      <c r="C522" s="124">
        <v>70001957</v>
      </c>
      <c r="D522" s="129">
        <v>25.606999999999999</v>
      </c>
      <c r="E522" s="89"/>
    </row>
    <row r="523" spans="1:5" x14ac:dyDescent="0.3">
      <c r="A523" s="89">
        <f t="shared" si="8"/>
        <v>522</v>
      </c>
      <c r="B523" s="124" t="s">
        <v>1771</v>
      </c>
      <c r="C523" s="124">
        <v>70001961</v>
      </c>
      <c r="D523" s="129">
        <v>14.736000000000001</v>
      </c>
      <c r="E523" s="89"/>
    </row>
    <row r="524" spans="1:5" x14ac:dyDescent="0.3">
      <c r="A524" s="89">
        <f t="shared" si="8"/>
        <v>523</v>
      </c>
      <c r="B524" s="124" t="s">
        <v>1701</v>
      </c>
      <c r="C524" s="124">
        <v>70002232</v>
      </c>
      <c r="D524" s="129">
        <v>8.8569999999999993</v>
      </c>
      <c r="E524" s="89"/>
    </row>
    <row r="525" spans="1:5" x14ac:dyDescent="0.3">
      <c r="A525" s="89">
        <f t="shared" si="8"/>
        <v>524</v>
      </c>
      <c r="B525" s="124" t="s">
        <v>1839</v>
      </c>
      <c r="C525" s="124">
        <v>70002438</v>
      </c>
      <c r="D525" s="129">
        <v>7.6589999999999998</v>
      </c>
      <c r="E525" s="89"/>
    </row>
    <row r="526" spans="1:5" x14ac:dyDescent="0.3">
      <c r="A526" s="89">
        <f t="shared" si="8"/>
        <v>525</v>
      </c>
      <c r="B526" s="124" t="s">
        <v>2354</v>
      </c>
      <c r="C526" s="124">
        <v>70002440</v>
      </c>
      <c r="D526" s="129">
        <v>4.9630000000000001</v>
      </c>
      <c r="E526" s="89"/>
    </row>
    <row r="527" spans="1:5" x14ac:dyDescent="0.3">
      <c r="A527" s="89">
        <f t="shared" si="8"/>
        <v>526</v>
      </c>
      <c r="B527" s="124" t="s">
        <v>856</v>
      </c>
      <c r="C527" s="124">
        <v>70002437</v>
      </c>
      <c r="D527" s="129">
        <v>14.226000000000001</v>
      </c>
      <c r="E527" s="89"/>
    </row>
    <row r="528" spans="1:5" x14ac:dyDescent="0.3">
      <c r="A528" s="89">
        <f t="shared" si="8"/>
        <v>527</v>
      </c>
      <c r="B528" s="124" t="s">
        <v>1803</v>
      </c>
      <c r="C528" s="124">
        <v>70001532</v>
      </c>
      <c r="D528" s="129">
        <v>11.882999999999999</v>
      </c>
      <c r="E528" s="89"/>
    </row>
    <row r="529" spans="1:5" x14ac:dyDescent="0.3">
      <c r="A529" s="89">
        <f t="shared" si="8"/>
        <v>528</v>
      </c>
      <c r="B529" s="124" t="s">
        <v>1599</v>
      </c>
      <c r="C529" s="124">
        <v>70001533</v>
      </c>
      <c r="D529" s="129">
        <v>11.702999999999999</v>
      </c>
      <c r="E529" s="89"/>
    </row>
    <row r="530" spans="1:5" x14ac:dyDescent="0.3">
      <c r="A530" s="89">
        <f t="shared" si="8"/>
        <v>529</v>
      </c>
      <c r="B530" s="124" t="s">
        <v>1898</v>
      </c>
      <c r="C530" s="124">
        <v>70001525</v>
      </c>
      <c r="D530" s="129">
        <v>28.459</v>
      </c>
      <c r="E530" s="89"/>
    </row>
    <row r="531" spans="1:5" x14ac:dyDescent="0.3">
      <c r="A531" s="89">
        <f t="shared" si="8"/>
        <v>530</v>
      </c>
      <c r="B531" s="124" t="s">
        <v>1666</v>
      </c>
      <c r="C531" s="124">
        <v>70001260</v>
      </c>
      <c r="D531" s="129">
        <v>9.9749999999999996</v>
      </c>
      <c r="E531" s="89"/>
    </row>
    <row r="532" spans="1:5" x14ac:dyDescent="0.3">
      <c r="A532" s="89">
        <f t="shared" si="8"/>
        <v>531</v>
      </c>
      <c r="B532" s="124" t="s">
        <v>2462</v>
      </c>
      <c r="C532" s="124">
        <v>70002570</v>
      </c>
      <c r="D532" s="129">
        <v>11.521000000000001</v>
      </c>
      <c r="E532" s="89"/>
    </row>
    <row r="533" spans="1:5" x14ac:dyDescent="0.3">
      <c r="A533" s="89">
        <f t="shared" si="8"/>
        <v>532</v>
      </c>
      <c r="B533" s="124" t="s">
        <v>1076</v>
      </c>
      <c r="C533" s="124">
        <v>70000884</v>
      </c>
      <c r="D533" s="130"/>
      <c r="E533" s="89"/>
    </row>
    <row r="534" spans="1:5" x14ac:dyDescent="0.3">
      <c r="A534" s="89">
        <f t="shared" si="8"/>
        <v>533</v>
      </c>
      <c r="B534" s="124" t="s">
        <v>1305</v>
      </c>
      <c r="C534" s="124">
        <v>70000840</v>
      </c>
      <c r="D534" s="129">
        <v>6.9390000000000001</v>
      </c>
      <c r="E534" s="89"/>
    </row>
    <row r="535" spans="1:5" x14ac:dyDescent="0.3">
      <c r="A535" s="89">
        <f t="shared" si="8"/>
        <v>534</v>
      </c>
      <c r="B535" s="124" t="s">
        <v>1018</v>
      </c>
      <c r="C535" s="124">
        <v>70001871</v>
      </c>
      <c r="D535" s="129">
        <v>17.43</v>
      </c>
      <c r="E535" s="89"/>
    </row>
    <row r="536" spans="1:5" x14ac:dyDescent="0.3">
      <c r="A536" s="89">
        <f t="shared" si="8"/>
        <v>535</v>
      </c>
      <c r="B536" s="124" t="s">
        <v>2057</v>
      </c>
      <c r="C536" s="124">
        <v>70001587</v>
      </c>
      <c r="D536" s="129">
        <v>14.563000000000001</v>
      </c>
      <c r="E536" s="89"/>
    </row>
    <row r="537" spans="1:5" x14ac:dyDescent="0.3">
      <c r="A537" s="89">
        <f t="shared" si="8"/>
        <v>536</v>
      </c>
      <c r="B537" s="124" t="s">
        <v>2480</v>
      </c>
      <c r="C537" s="124">
        <v>70001671</v>
      </c>
      <c r="D537" s="129">
        <v>13.356</v>
      </c>
      <c r="E537" s="89"/>
    </row>
    <row r="538" spans="1:5" x14ac:dyDescent="0.3">
      <c r="A538" s="89">
        <f t="shared" si="8"/>
        <v>537</v>
      </c>
      <c r="B538" s="124" t="s">
        <v>1191</v>
      </c>
      <c r="C538" s="124">
        <v>70001631</v>
      </c>
      <c r="D538" s="129">
        <v>26.864999999999998</v>
      </c>
      <c r="E538" s="89"/>
    </row>
    <row r="539" spans="1:5" x14ac:dyDescent="0.3">
      <c r="A539" s="89">
        <f t="shared" si="8"/>
        <v>538</v>
      </c>
      <c r="B539" s="124" t="s">
        <v>259</v>
      </c>
      <c r="C539" s="124">
        <v>70001229</v>
      </c>
      <c r="D539" s="129">
        <v>14.817</v>
      </c>
      <c r="E539" s="89"/>
    </row>
    <row r="540" spans="1:5" x14ac:dyDescent="0.3">
      <c r="A540" s="89">
        <f t="shared" si="8"/>
        <v>539</v>
      </c>
      <c r="B540" s="124" t="s">
        <v>2441</v>
      </c>
      <c r="C540" s="124">
        <v>70001249</v>
      </c>
      <c r="D540" s="130"/>
      <c r="E540" s="89"/>
    </row>
    <row r="541" spans="1:5" x14ac:dyDescent="0.3">
      <c r="A541" s="89">
        <f t="shared" si="8"/>
        <v>540</v>
      </c>
      <c r="B541" s="124" t="s">
        <v>319</v>
      </c>
      <c r="C541" s="124">
        <v>70002778</v>
      </c>
      <c r="D541" s="129">
        <v>13.204000000000001</v>
      </c>
      <c r="E541" s="89"/>
    </row>
    <row r="542" spans="1:5" x14ac:dyDescent="0.3">
      <c r="A542" s="89">
        <f t="shared" si="8"/>
        <v>541</v>
      </c>
      <c r="B542" s="124" t="s">
        <v>282</v>
      </c>
      <c r="C542" s="124">
        <v>70002559</v>
      </c>
      <c r="D542" s="129">
        <v>8.9789999999999992</v>
      </c>
      <c r="E542" s="89"/>
    </row>
    <row r="543" spans="1:5" x14ac:dyDescent="0.3">
      <c r="A543" s="89">
        <f t="shared" si="8"/>
        <v>542</v>
      </c>
      <c r="B543" s="124" t="s">
        <v>36</v>
      </c>
      <c r="C543" s="124">
        <v>70001290</v>
      </c>
      <c r="D543" s="129">
        <v>18.088000000000001</v>
      </c>
      <c r="E543" s="89"/>
    </row>
    <row r="544" spans="1:5" x14ac:dyDescent="0.3">
      <c r="A544" s="89">
        <f t="shared" si="8"/>
        <v>543</v>
      </c>
      <c r="B544" s="124" t="s">
        <v>188</v>
      </c>
      <c r="C544" s="124">
        <v>70001296</v>
      </c>
      <c r="D544" s="129">
        <v>10.355</v>
      </c>
      <c r="E544" s="89"/>
    </row>
    <row r="545" spans="1:5" x14ac:dyDescent="0.3">
      <c r="A545" s="89">
        <f t="shared" si="8"/>
        <v>544</v>
      </c>
      <c r="B545" s="124" t="s">
        <v>334</v>
      </c>
      <c r="C545" s="124">
        <v>70001288</v>
      </c>
      <c r="D545" s="129">
        <v>34.082999999999998</v>
      </c>
      <c r="E545" s="89"/>
    </row>
    <row r="546" spans="1:5" x14ac:dyDescent="0.3">
      <c r="A546" s="89">
        <f t="shared" si="8"/>
        <v>545</v>
      </c>
      <c r="B546" s="124" t="s">
        <v>234</v>
      </c>
      <c r="C546" s="124">
        <v>70001555</v>
      </c>
      <c r="D546" s="129">
        <v>15.964</v>
      </c>
      <c r="E546" s="89"/>
    </row>
    <row r="547" spans="1:5" x14ac:dyDescent="0.3">
      <c r="A547" s="89">
        <f t="shared" si="8"/>
        <v>546</v>
      </c>
      <c r="B547" s="124" t="s">
        <v>74</v>
      </c>
      <c r="C547" s="124">
        <v>70001085</v>
      </c>
      <c r="D547" s="129">
        <v>13.018000000000001</v>
      </c>
      <c r="E547" s="89"/>
    </row>
    <row r="548" spans="1:5" x14ac:dyDescent="0.3">
      <c r="A548" s="89">
        <f t="shared" si="8"/>
        <v>547</v>
      </c>
      <c r="B548" s="124" t="s">
        <v>204</v>
      </c>
      <c r="C548" s="124">
        <v>70001092</v>
      </c>
      <c r="D548" s="129">
        <v>1.329</v>
      </c>
      <c r="E548" s="89"/>
    </row>
    <row r="549" spans="1:5" x14ac:dyDescent="0.3">
      <c r="A549" s="89">
        <f t="shared" si="8"/>
        <v>548</v>
      </c>
      <c r="B549" s="124" t="s">
        <v>257</v>
      </c>
      <c r="C549" s="124">
        <v>70001667</v>
      </c>
      <c r="D549" s="129">
        <v>30.138000000000002</v>
      </c>
      <c r="E549" s="89"/>
    </row>
    <row r="550" spans="1:5" x14ac:dyDescent="0.3">
      <c r="A550" s="89">
        <f t="shared" si="8"/>
        <v>549</v>
      </c>
      <c r="B550" s="124" t="s">
        <v>107</v>
      </c>
      <c r="C550" s="124">
        <v>70001664</v>
      </c>
      <c r="D550" s="129">
        <v>21.597999999999999</v>
      </c>
      <c r="E550" s="89"/>
    </row>
    <row r="551" spans="1:5" x14ac:dyDescent="0.3">
      <c r="A551" s="89">
        <f t="shared" si="8"/>
        <v>550</v>
      </c>
      <c r="B551" s="124" t="s">
        <v>71</v>
      </c>
      <c r="C551" s="124">
        <v>70002647</v>
      </c>
      <c r="D551" s="129">
        <v>14.321999999999999</v>
      </c>
      <c r="E551" s="89"/>
    </row>
    <row r="552" spans="1:5" x14ac:dyDescent="0.3">
      <c r="A552" s="89">
        <f t="shared" si="8"/>
        <v>551</v>
      </c>
      <c r="B552" s="124" t="s">
        <v>299</v>
      </c>
      <c r="C552" s="124">
        <v>70000942</v>
      </c>
      <c r="D552" s="129">
        <v>2.1070000000000002</v>
      </c>
      <c r="E552" s="89"/>
    </row>
    <row r="553" spans="1:5" x14ac:dyDescent="0.3">
      <c r="A553" s="89">
        <f t="shared" si="8"/>
        <v>552</v>
      </c>
      <c r="B553" s="124" t="s">
        <v>106</v>
      </c>
      <c r="C553" s="124">
        <v>70002236</v>
      </c>
      <c r="D553" s="129">
        <v>3.9009999999999998</v>
      </c>
      <c r="E553" s="89"/>
    </row>
    <row r="554" spans="1:5" x14ac:dyDescent="0.3">
      <c r="A554" s="89">
        <f t="shared" si="8"/>
        <v>553</v>
      </c>
      <c r="B554" s="124" t="s">
        <v>65</v>
      </c>
      <c r="C554" s="124">
        <v>70002417</v>
      </c>
      <c r="D554" s="129">
        <v>15.214</v>
      </c>
      <c r="E554" s="89"/>
    </row>
    <row r="555" spans="1:5" x14ac:dyDescent="0.3">
      <c r="A555" s="89">
        <f t="shared" si="8"/>
        <v>554</v>
      </c>
      <c r="B555" s="124" t="s">
        <v>217</v>
      </c>
      <c r="C555" s="124">
        <v>70002416</v>
      </c>
      <c r="D555" s="129">
        <v>22.706</v>
      </c>
      <c r="E555" s="89"/>
    </row>
    <row r="556" spans="1:5" x14ac:dyDescent="0.3">
      <c r="A556" s="89">
        <f t="shared" si="8"/>
        <v>555</v>
      </c>
      <c r="B556" s="124" t="s">
        <v>103</v>
      </c>
      <c r="C556" s="124">
        <v>70002418</v>
      </c>
      <c r="D556" s="129">
        <v>27.143000000000001</v>
      </c>
      <c r="E556" s="89"/>
    </row>
    <row r="557" spans="1:5" x14ac:dyDescent="0.3">
      <c r="A557" s="89">
        <f t="shared" si="8"/>
        <v>556</v>
      </c>
      <c r="B557" s="124" t="s">
        <v>247</v>
      </c>
      <c r="C557" s="124">
        <v>70002068</v>
      </c>
      <c r="D557" s="129">
        <v>16.303000000000001</v>
      </c>
      <c r="E557" s="89"/>
    </row>
    <row r="558" spans="1:5" x14ac:dyDescent="0.3">
      <c r="A558" s="89">
        <f t="shared" si="8"/>
        <v>557</v>
      </c>
      <c r="B558" s="124" t="s">
        <v>444</v>
      </c>
      <c r="C558" s="124">
        <v>70001590</v>
      </c>
      <c r="D558" s="129">
        <v>12.859</v>
      </c>
      <c r="E558" s="89"/>
    </row>
    <row r="559" spans="1:5" x14ac:dyDescent="0.3">
      <c r="A559" s="89">
        <f t="shared" si="8"/>
        <v>558</v>
      </c>
      <c r="B559" s="124" t="s">
        <v>432</v>
      </c>
      <c r="C559" s="124">
        <v>70001806</v>
      </c>
      <c r="D559" s="129">
        <v>11.204000000000001</v>
      </c>
      <c r="E559" s="89"/>
    </row>
    <row r="560" spans="1:5" x14ac:dyDescent="0.3">
      <c r="A560" s="89">
        <f t="shared" si="8"/>
        <v>559</v>
      </c>
      <c r="B560" s="124" t="s">
        <v>469</v>
      </c>
      <c r="C560" s="124">
        <v>70001443</v>
      </c>
      <c r="D560" s="129">
        <v>17.782</v>
      </c>
      <c r="E560" s="89"/>
    </row>
    <row r="561" spans="1:5" x14ac:dyDescent="0.3">
      <c r="A561" s="89">
        <f t="shared" si="8"/>
        <v>560</v>
      </c>
      <c r="B561" s="124" t="s">
        <v>421</v>
      </c>
      <c r="C561" s="124">
        <v>70002195</v>
      </c>
      <c r="D561" s="129">
        <v>12.346</v>
      </c>
      <c r="E561" s="89"/>
    </row>
    <row r="562" spans="1:5" x14ac:dyDescent="0.3">
      <c r="A562" s="89">
        <f t="shared" si="8"/>
        <v>561</v>
      </c>
      <c r="B562" s="124" t="s">
        <v>416</v>
      </c>
      <c r="C562" s="124">
        <v>70001270</v>
      </c>
      <c r="D562" s="129">
        <v>8.8059999999999992</v>
      </c>
      <c r="E562" s="89"/>
    </row>
    <row r="563" spans="1:5" x14ac:dyDescent="0.3">
      <c r="A563" s="89">
        <f t="shared" si="8"/>
        <v>562</v>
      </c>
      <c r="B563" s="124" t="s">
        <v>459</v>
      </c>
      <c r="C563" s="124">
        <v>70001719</v>
      </c>
      <c r="D563" s="129">
        <v>12.648</v>
      </c>
      <c r="E563" s="89"/>
    </row>
    <row r="564" spans="1:5" x14ac:dyDescent="0.3">
      <c r="A564" s="89">
        <f t="shared" si="8"/>
        <v>563</v>
      </c>
      <c r="B564" s="124" t="s">
        <v>423</v>
      </c>
      <c r="C564" s="124">
        <v>70001723</v>
      </c>
      <c r="D564" s="129">
        <v>12.089</v>
      </c>
      <c r="E564" s="89"/>
    </row>
    <row r="565" spans="1:5" x14ac:dyDescent="0.3">
      <c r="A565" s="89">
        <f t="shared" si="8"/>
        <v>564</v>
      </c>
      <c r="B565" s="124" t="s">
        <v>1812</v>
      </c>
      <c r="C565" s="124">
        <v>70002472</v>
      </c>
      <c r="D565" s="129">
        <v>27.161000000000001</v>
      </c>
      <c r="E565" s="89"/>
    </row>
    <row r="566" spans="1:5" x14ac:dyDescent="0.3">
      <c r="A566" s="89">
        <f t="shared" si="8"/>
        <v>565</v>
      </c>
      <c r="B566" s="124" t="s">
        <v>2012</v>
      </c>
      <c r="C566" s="124">
        <v>70002461</v>
      </c>
      <c r="D566" s="129">
        <v>8.8290000000000006</v>
      </c>
      <c r="E566" s="89"/>
    </row>
    <row r="567" spans="1:5" x14ac:dyDescent="0.3">
      <c r="A567" s="89">
        <f t="shared" si="8"/>
        <v>566</v>
      </c>
      <c r="B567" s="124" t="s">
        <v>1978</v>
      </c>
      <c r="C567" s="124">
        <v>70002266</v>
      </c>
      <c r="D567" s="130"/>
      <c r="E567" s="89"/>
    </row>
    <row r="568" spans="1:5" x14ac:dyDescent="0.3">
      <c r="A568" s="89">
        <f t="shared" si="8"/>
        <v>567</v>
      </c>
      <c r="B568" s="124" t="s">
        <v>802</v>
      </c>
      <c r="C568" s="124">
        <v>70002267</v>
      </c>
      <c r="D568" s="129">
        <v>14.781000000000001</v>
      </c>
      <c r="E568" s="89"/>
    </row>
    <row r="569" spans="1:5" x14ac:dyDescent="0.3">
      <c r="A569" s="89">
        <f t="shared" si="8"/>
        <v>568</v>
      </c>
      <c r="B569" s="124" t="s">
        <v>2264</v>
      </c>
      <c r="C569" s="124">
        <v>70002245</v>
      </c>
      <c r="D569" s="129">
        <v>10.016999999999999</v>
      </c>
      <c r="E569" s="89"/>
    </row>
    <row r="570" spans="1:5" x14ac:dyDescent="0.3">
      <c r="A570" s="89">
        <f t="shared" si="8"/>
        <v>569</v>
      </c>
      <c r="B570" s="124" t="s">
        <v>1662</v>
      </c>
      <c r="C570" s="124">
        <v>70001962</v>
      </c>
      <c r="D570" s="129">
        <v>6.93</v>
      </c>
      <c r="E570" s="89"/>
    </row>
    <row r="571" spans="1:5" x14ac:dyDescent="0.3">
      <c r="A571" s="89">
        <f t="shared" si="8"/>
        <v>570</v>
      </c>
      <c r="B571" s="124" t="s">
        <v>1689</v>
      </c>
      <c r="C571" s="124">
        <v>70001968</v>
      </c>
      <c r="D571" s="129">
        <v>9.6590000000000007</v>
      </c>
      <c r="E571" s="89"/>
    </row>
    <row r="572" spans="1:5" x14ac:dyDescent="0.3">
      <c r="A572" s="89">
        <f t="shared" si="8"/>
        <v>571</v>
      </c>
      <c r="B572" s="124" t="s">
        <v>1565</v>
      </c>
      <c r="C572" s="124">
        <v>70001531</v>
      </c>
      <c r="D572" s="130"/>
      <c r="E572" s="89"/>
    </row>
    <row r="573" spans="1:5" x14ac:dyDescent="0.3">
      <c r="A573" s="89">
        <f t="shared" si="8"/>
        <v>572</v>
      </c>
      <c r="B573" s="124" t="s">
        <v>2310</v>
      </c>
      <c r="C573" s="124">
        <v>70001869</v>
      </c>
      <c r="D573" s="129">
        <v>16.923999999999999</v>
      </c>
      <c r="E573" s="89"/>
    </row>
    <row r="574" spans="1:5" x14ac:dyDescent="0.3">
      <c r="A574" s="89">
        <f t="shared" si="8"/>
        <v>573</v>
      </c>
      <c r="B574" s="124" t="s">
        <v>2364</v>
      </c>
      <c r="C574" s="124">
        <v>70001251</v>
      </c>
      <c r="D574" s="129">
        <v>16.050999999999998</v>
      </c>
      <c r="E574" s="89"/>
    </row>
    <row r="575" spans="1:5" x14ac:dyDescent="0.3">
      <c r="A575" s="89">
        <f t="shared" si="8"/>
        <v>574</v>
      </c>
      <c r="B575" s="124" t="s">
        <v>1906</v>
      </c>
      <c r="C575" s="124">
        <v>70000833</v>
      </c>
      <c r="D575" s="129">
        <v>12.67</v>
      </c>
      <c r="E575" s="89"/>
    </row>
    <row r="576" spans="1:5" x14ac:dyDescent="0.3">
      <c r="A576" s="89">
        <f t="shared" si="8"/>
        <v>575</v>
      </c>
      <c r="B576" s="124" t="s">
        <v>796</v>
      </c>
      <c r="C576" s="124">
        <v>70001177</v>
      </c>
      <c r="D576" s="129">
        <v>34.25</v>
      </c>
      <c r="E576" s="89"/>
    </row>
    <row r="577" spans="1:5" x14ac:dyDescent="0.3">
      <c r="A577" s="89">
        <f t="shared" si="8"/>
        <v>576</v>
      </c>
      <c r="B577" s="124" t="s">
        <v>514</v>
      </c>
      <c r="C577" s="124">
        <v>70002404</v>
      </c>
      <c r="D577" s="129">
        <v>17.895</v>
      </c>
      <c r="E577" s="89"/>
    </row>
    <row r="578" spans="1:5" x14ac:dyDescent="0.3">
      <c r="A578" s="89">
        <f t="shared" si="8"/>
        <v>577</v>
      </c>
      <c r="B578" s="124" t="s">
        <v>544</v>
      </c>
      <c r="C578" s="124">
        <v>70002407</v>
      </c>
      <c r="D578" s="129">
        <v>23.507000000000001</v>
      </c>
      <c r="E578" s="89"/>
    </row>
    <row r="579" spans="1:5" x14ac:dyDescent="0.3">
      <c r="A579" s="89">
        <f t="shared" si="8"/>
        <v>578</v>
      </c>
      <c r="B579" s="124" t="s">
        <v>2454</v>
      </c>
      <c r="C579" s="124">
        <v>70001591</v>
      </c>
      <c r="D579" s="129">
        <v>24.395</v>
      </c>
      <c r="E579" s="89"/>
    </row>
    <row r="580" spans="1:5" x14ac:dyDescent="0.3">
      <c r="A580" s="89">
        <f t="shared" ref="A580:A643" si="9">A579+1</f>
        <v>579</v>
      </c>
      <c r="B580" s="124" t="s">
        <v>67</v>
      </c>
      <c r="C580" s="124" t="s">
        <v>4465</v>
      </c>
      <c r="D580" s="129">
        <v>17.63</v>
      </c>
      <c r="E580" s="89"/>
    </row>
    <row r="581" spans="1:5" x14ac:dyDescent="0.3">
      <c r="A581" s="89">
        <f t="shared" si="9"/>
        <v>580</v>
      </c>
      <c r="B581" s="124" t="s">
        <v>344</v>
      </c>
      <c r="C581" s="124">
        <v>70001232</v>
      </c>
      <c r="D581" s="129">
        <v>9.2089999999999996</v>
      </c>
      <c r="E581" s="89"/>
    </row>
    <row r="582" spans="1:5" x14ac:dyDescent="0.3">
      <c r="A582" s="89">
        <f t="shared" si="9"/>
        <v>581</v>
      </c>
      <c r="B582" s="124" t="s">
        <v>209</v>
      </c>
      <c r="C582" s="124">
        <v>70002566</v>
      </c>
      <c r="D582" s="129">
        <v>12.705</v>
      </c>
      <c r="E582" s="89"/>
    </row>
    <row r="583" spans="1:5" x14ac:dyDescent="0.3">
      <c r="A583" s="89">
        <f t="shared" si="9"/>
        <v>582</v>
      </c>
      <c r="B583" s="124" t="s">
        <v>264</v>
      </c>
      <c r="C583" s="124">
        <v>70000547</v>
      </c>
      <c r="D583" s="129">
        <v>12.201000000000001</v>
      </c>
      <c r="E583" s="89"/>
    </row>
    <row r="584" spans="1:5" x14ac:dyDescent="0.3">
      <c r="A584" s="89">
        <f t="shared" si="9"/>
        <v>583</v>
      </c>
      <c r="B584" s="124" t="s">
        <v>80</v>
      </c>
      <c r="C584" s="124" t="s">
        <v>4466</v>
      </c>
      <c r="D584" s="129">
        <v>20.207000000000001</v>
      </c>
      <c r="E584" s="89"/>
    </row>
    <row r="585" spans="1:5" x14ac:dyDescent="0.3">
      <c r="A585" s="89">
        <f t="shared" si="9"/>
        <v>584</v>
      </c>
      <c r="B585" s="124" t="s">
        <v>307</v>
      </c>
      <c r="C585" s="124">
        <v>70001655</v>
      </c>
      <c r="D585" s="129">
        <v>13.326000000000001</v>
      </c>
      <c r="E585" s="89"/>
    </row>
    <row r="586" spans="1:5" x14ac:dyDescent="0.3">
      <c r="A586" s="89">
        <f t="shared" si="9"/>
        <v>585</v>
      </c>
      <c r="B586" s="124" t="s">
        <v>119</v>
      </c>
      <c r="C586" s="124">
        <v>70002065</v>
      </c>
      <c r="D586" s="129">
        <v>16.588000000000001</v>
      </c>
      <c r="E586" s="89"/>
    </row>
    <row r="587" spans="1:5" x14ac:dyDescent="0.3">
      <c r="A587" s="89">
        <f t="shared" si="9"/>
        <v>586</v>
      </c>
      <c r="B587" s="124" t="s">
        <v>448</v>
      </c>
      <c r="C587" s="124">
        <v>70002450</v>
      </c>
      <c r="D587" s="129">
        <v>14.61</v>
      </c>
      <c r="E587" s="89"/>
    </row>
    <row r="588" spans="1:5" x14ac:dyDescent="0.3">
      <c r="A588" s="89">
        <f t="shared" si="9"/>
        <v>587</v>
      </c>
      <c r="B588" s="124" t="s">
        <v>398</v>
      </c>
      <c r="C588" s="124">
        <v>70001450</v>
      </c>
      <c r="D588" s="129">
        <v>7.0259999999999998</v>
      </c>
      <c r="E588" s="89"/>
    </row>
    <row r="589" spans="1:5" x14ac:dyDescent="0.3">
      <c r="A589" s="89">
        <f t="shared" si="9"/>
        <v>588</v>
      </c>
      <c r="B589" s="124" t="s">
        <v>427</v>
      </c>
      <c r="C589" s="124">
        <v>70001971</v>
      </c>
      <c r="D589" s="129">
        <v>11.904</v>
      </c>
      <c r="E589" s="89"/>
    </row>
    <row r="590" spans="1:5" x14ac:dyDescent="0.3">
      <c r="A590" s="89">
        <f t="shared" si="9"/>
        <v>589</v>
      </c>
      <c r="B590" s="124" t="s">
        <v>400</v>
      </c>
      <c r="C590" s="124">
        <v>70001973</v>
      </c>
      <c r="D590" s="129">
        <v>22.452999999999999</v>
      </c>
      <c r="E590" s="89"/>
    </row>
    <row r="591" spans="1:5" x14ac:dyDescent="0.3">
      <c r="A591" s="89">
        <f t="shared" si="9"/>
        <v>590</v>
      </c>
      <c r="B591" s="124" t="s">
        <v>402</v>
      </c>
      <c r="C591" s="124">
        <v>70001978</v>
      </c>
      <c r="D591" s="129">
        <v>13.763999999999999</v>
      </c>
      <c r="E591" s="89"/>
    </row>
    <row r="592" spans="1:5" x14ac:dyDescent="0.3">
      <c r="A592" s="89">
        <f t="shared" si="9"/>
        <v>591</v>
      </c>
      <c r="B592" s="124" t="s">
        <v>481</v>
      </c>
      <c r="C592" s="124">
        <v>70001721</v>
      </c>
      <c r="D592" s="129">
        <v>11.641999999999999</v>
      </c>
      <c r="E592" s="89"/>
    </row>
    <row r="593" spans="1:5" x14ac:dyDescent="0.3">
      <c r="A593" s="89">
        <f t="shared" si="9"/>
        <v>592</v>
      </c>
      <c r="B593" s="124" t="s">
        <v>431</v>
      </c>
      <c r="C593" s="124">
        <v>70001727</v>
      </c>
      <c r="D593" s="129">
        <v>13.384</v>
      </c>
      <c r="E593" s="89"/>
    </row>
    <row r="594" spans="1:5" x14ac:dyDescent="0.3">
      <c r="A594" s="89">
        <f t="shared" si="9"/>
        <v>593</v>
      </c>
      <c r="B594" s="124" t="s">
        <v>443</v>
      </c>
      <c r="C594" s="124">
        <v>70001717</v>
      </c>
      <c r="D594" s="129">
        <v>8.4659999999999993</v>
      </c>
      <c r="E594" s="89"/>
    </row>
    <row r="595" spans="1:5" x14ac:dyDescent="0.3">
      <c r="A595" s="89">
        <f t="shared" si="9"/>
        <v>594</v>
      </c>
      <c r="B595" s="124" t="s">
        <v>415</v>
      </c>
      <c r="C595" s="124">
        <v>70001271</v>
      </c>
      <c r="D595" s="129">
        <v>14.512</v>
      </c>
      <c r="E595" s="89"/>
    </row>
    <row r="596" spans="1:5" x14ac:dyDescent="0.3">
      <c r="A596" s="89">
        <f t="shared" si="9"/>
        <v>595</v>
      </c>
      <c r="B596" s="124" t="s">
        <v>449</v>
      </c>
      <c r="C596" s="124">
        <v>70001268</v>
      </c>
      <c r="D596" s="129">
        <v>4.2240000000000002</v>
      </c>
      <c r="E596" s="89"/>
    </row>
    <row r="597" spans="1:5" x14ac:dyDescent="0.3">
      <c r="A597" s="89">
        <f t="shared" si="9"/>
        <v>596</v>
      </c>
      <c r="B597" s="124" t="s">
        <v>471</v>
      </c>
      <c r="C597" s="124">
        <v>70001508</v>
      </c>
      <c r="D597" s="129">
        <v>14.593</v>
      </c>
      <c r="E597" s="89"/>
    </row>
    <row r="598" spans="1:5" x14ac:dyDescent="0.3">
      <c r="A598" s="89">
        <f t="shared" si="9"/>
        <v>597</v>
      </c>
      <c r="B598" s="124" t="s">
        <v>949</v>
      </c>
      <c r="C598" s="124">
        <v>70001119</v>
      </c>
      <c r="D598" s="129">
        <v>9.3170000000000002</v>
      </c>
      <c r="E598" s="89"/>
    </row>
    <row r="599" spans="1:5" x14ac:dyDescent="0.3">
      <c r="A599" s="89">
        <f t="shared" si="9"/>
        <v>598</v>
      </c>
      <c r="B599" s="124" t="s">
        <v>2290</v>
      </c>
      <c r="C599" s="124">
        <v>70002462</v>
      </c>
      <c r="D599" s="129">
        <v>12.394</v>
      </c>
      <c r="E599" s="89"/>
    </row>
    <row r="600" spans="1:5" x14ac:dyDescent="0.3">
      <c r="A600" s="89">
        <f t="shared" si="9"/>
        <v>599</v>
      </c>
      <c r="B600" s="124" t="s">
        <v>776</v>
      </c>
      <c r="C600" s="124">
        <v>70001895</v>
      </c>
      <c r="D600" s="129">
        <v>16.922999999999998</v>
      </c>
      <c r="E600" s="89"/>
    </row>
    <row r="601" spans="1:5" x14ac:dyDescent="0.3">
      <c r="A601" s="89">
        <f t="shared" si="9"/>
        <v>600</v>
      </c>
      <c r="B601" s="124" t="s">
        <v>681</v>
      </c>
      <c r="C601" s="124">
        <v>70002257</v>
      </c>
      <c r="D601" s="129">
        <v>9.109</v>
      </c>
      <c r="E601" s="89"/>
    </row>
    <row r="602" spans="1:5" x14ac:dyDescent="0.3">
      <c r="A602" s="89">
        <f t="shared" si="9"/>
        <v>601</v>
      </c>
      <c r="B602" s="124" t="s">
        <v>1020</v>
      </c>
      <c r="C602" s="124">
        <v>70002263</v>
      </c>
      <c r="D602" s="129">
        <v>5.9180000000000001</v>
      </c>
      <c r="E602" s="89"/>
    </row>
    <row r="603" spans="1:5" x14ac:dyDescent="0.3">
      <c r="A603" s="89">
        <f t="shared" si="9"/>
        <v>602</v>
      </c>
      <c r="B603" s="124" t="s">
        <v>1141</v>
      </c>
      <c r="C603" s="124">
        <v>70002264</v>
      </c>
      <c r="D603" s="129">
        <v>10.859</v>
      </c>
      <c r="E603" s="89"/>
    </row>
    <row r="604" spans="1:5" x14ac:dyDescent="0.3">
      <c r="A604" s="89">
        <f t="shared" si="9"/>
        <v>603</v>
      </c>
      <c r="B604" s="124" t="s">
        <v>804</v>
      </c>
      <c r="C604" s="124">
        <v>70002203</v>
      </c>
      <c r="D604" s="130"/>
      <c r="E604" s="89"/>
    </row>
    <row r="605" spans="1:5" x14ac:dyDescent="0.3">
      <c r="A605" s="89">
        <f t="shared" si="9"/>
        <v>604</v>
      </c>
      <c r="B605" s="124" t="s">
        <v>1163</v>
      </c>
      <c r="C605" s="124">
        <v>70002256</v>
      </c>
      <c r="D605" s="129">
        <v>10.173999999999999</v>
      </c>
      <c r="E605" s="89"/>
    </row>
    <row r="606" spans="1:5" x14ac:dyDescent="0.3">
      <c r="A606" s="89">
        <f t="shared" si="9"/>
        <v>605</v>
      </c>
      <c r="B606" s="124" t="s">
        <v>528</v>
      </c>
      <c r="C606" s="124">
        <v>70002246</v>
      </c>
      <c r="D606" s="129">
        <v>10.000999999999999</v>
      </c>
      <c r="E606" s="89"/>
    </row>
    <row r="607" spans="1:5" x14ac:dyDescent="0.3">
      <c r="A607" s="89">
        <f t="shared" si="9"/>
        <v>606</v>
      </c>
      <c r="B607" s="124" t="s">
        <v>687</v>
      </c>
      <c r="C607" s="124">
        <v>70001817</v>
      </c>
      <c r="D607" s="129">
        <v>4.7880000000000003</v>
      </c>
      <c r="E607" s="89"/>
    </row>
    <row r="608" spans="1:5" x14ac:dyDescent="0.3">
      <c r="A608" s="89">
        <f t="shared" si="9"/>
        <v>607</v>
      </c>
      <c r="B608" s="124" t="s">
        <v>1086</v>
      </c>
      <c r="C608" s="124">
        <v>70001182</v>
      </c>
      <c r="D608" s="129">
        <v>6.9370000000000003</v>
      </c>
      <c r="E608" s="89"/>
    </row>
    <row r="609" spans="1:5" x14ac:dyDescent="0.3">
      <c r="A609" s="89">
        <f t="shared" si="9"/>
        <v>608</v>
      </c>
      <c r="B609" s="124" t="s">
        <v>2274</v>
      </c>
      <c r="C609" s="124">
        <v>70002117</v>
      </c>
      <c r="D609" s="129">
        <v>11.494999999999999</v>
      </c>
      <c r="E609" s="89"/>
    </row>
    <row r="610" spans="1:5" x14ac:dyDescent="0.3">
      <c r="A610" s="89">
        <f t="shared" si="9"/>
        <v>609</v>
      </c>
      <c r="B610" s="124" t="s">
        <v>516</v>
      </c>
      <c r="C610" s="124">
        <v>70001595</v>
      </c>
      <c r="D610" s="129">
        <v>13.943</v>
      </c>
      <c r="E610" s="89"/>
    </row>
    <row r="611" spans="1:5" x14ac:dyDescent="0.3">
      <c r="A611" s="89">
        <f t="shared" si="9"/>
        <v>610</v>
      </c>
      <c r="B611" s="124" t="s">
        <v>1680</v>
      </c>
      <c r="C611" s="124">
        <v>70003215</v>
      </c>
      <c r="D611" s="129">
        <v>53.235999999999997</v>
      </c>
      <c r="E611" s="89"/>
    </row>
    <row r="612" spans="1:5" x14ac:dyDescent="0.3">
      <c r="A612" s="89">
        <f t="shared" si="9"/>
        <v>611</v>
      </c>
      <c r="B612" s="124" t="s">
        <v>169</v>
      </c>
      <c r="C612" s="124">
        <v>70002306</v>
      </c>
      <c r="D612" s="129">
        <v>20.238</v>
      </c>
      <c r="E612" s="89"/>
    </row>
    <row r="613" spans="1:5" x14ac:dyDescent="0.3">
      <c r="A613" s="89">
        <f t="shared" si="9"/>
        <v>612</v>
      </c>
      <c r="B613" s="124" t="s">
        <v>183</v>
      </c>
      <c r="C613" s="124">
        <v>70001465</v>
      </c>
      <c r="D613" s="129">
        <v>15.217000000000001</v>
      </c>
      <c r="E613" s="89"/>
    </row>
    <row r="614" spans="1:5" x14ac:dyDescent="0.3">
      <c r="A614" s="89">
        <f t="shared" si="9"/>
        <v>613</v>
      </c>
      <c r="B614" s="124" t="s">
        <v>453</v>
      </c>
      <c r="C614" s="124">
        <v>70001510</v>
      </c>
      <c r="D614" s="129">
        <v>7.7649999999999997</v>
      </c>
      <c r="E614" s="89"/>
    </row>
    <row r="615" spans="1:5" x14ac:dyDescent="0.3">
      <c r="A615" s="89">
        <f t="shared" si="9"/>
        <v>614</v>
      </c>
      <c r="B615" s="124" t="s">
        <v>2523</v>
      </c>
      <c r="C615" s="124">
        <v>70002391</v>
      </c>
      <c r="D615" s="129">
        <v>14.055</v>
      </c>
      <c r="E615" s="89"/>
    </row>
    <row r="616" spans="1:5" x14ac:dyDescent="0.3">
      <c r="A616" s="89">
        <f t="shared" si="9"/>
        <v>615</v>
      </c>
      <c r="B616" s="124" t="s">
        <v>1389</v>
      </c>
      <c r="C616" s="124">
        <v>70002197</v>
      </c>
      <c r="D616" s="129">
        <v>23.238</v>
      </c>
      <c r="E616" s="89"/>
    </row>
    <row r="617" spans="1:5" x14ac:dyDescent="0.3">
      <c r="A617" s="89">
        <f t="shared" si="9"/>
        <v>616</v>
      </c>
      <c r="B617" s="124" t="s">
        <v>2215</v>
      </c>
      <c r="C617" s="124">
        <v>70002199</v>
      </c>
      <c r="D617" s="129">
        <v>23.393000000000001</v>
      </c>
      <c r="E617" s="89"/>
    </row>
    <row r="618" spans="1:5" x14ac:dyDescent="0.3">
      <c r="A618" s="89">
        <f t="shared" si="9"/>
        <v>617</v>
      </c>
      <c r="B618" s="124" t="s">
        <v>998</v>
      </c>
      <c r="C618" s="124">
        <v>70000743</v>
      </c>
      <c r="D618" s="129">
        <v>10.869</v>
      </c>
      <c r="E618" s="89"/>
    </row>
    <row r="619" spans="1:5" x14ac:dyDescent="0.3">
      <c r="A619" s="89">
        <f t="shared" si="9"/>
        <v>618</v>
      </c>
      <c r="B619" s="124" t="s">
        <v>1687</v>
      </c>
      <c r="C619" s="124">
        <v>70000736</v>
      </c>
      <c r="D619" s="129">
        <v>17.393999999999998</v>
      </c>
      <c r="E619" s="89"/>
    </row>
    <row r="620" spans="1:5" x14ac:dyDescent="0.3">
      <c r="A620" s="89">
        <f t="shared" si="9"/>
        <v>619</v>
      </c>
      <c r="B620" s="124" t="s">
        <v>2394</v>
      </c>
      <c r="C620" s="124">
        <v>70001378</v>
      </c>
      <c r="D620" s="129">
        <v>15.257999999999999</v>
      </c>
      <c r="E620" s="89"/>
    </row>
    <row r="621" spans="1:5" x14ac:dyDescent="0.3">
      <c r="A621" s="89">
        <f t="shared" si="9"/>
        <v>620</v>
      </c>
      <c r="B621" s="124" t="s">
        <v>1794</v>
      </c>
      <c r="C621" s="124">
        <v>70001570</v>
      </c>
      <c r="D621" s="129">
        <v>5.5190000000000001</v>
      </c>
      <c r="E621" s="89"/>
    </row>
    <row r="622" spans="1:5" x14ac:dyDescent="0.3">
      <c r="A622" s="89">
        <f t="shared" si="9"/>
        <v>621</v>
      </c>
      <c r="B622" s="124" t="s">
        <v>1127</v>
      </c>
      <c r="C622" s="124">
        <v>70001565</v>
      </c>
      <c r="D622" s="129">
        <v>16.042999999999999</v>
      </c>
      <c r="E622" s="89"/>
    </row>
    <row r="623" spans="1:5" x14ac:dyDescent="0.3">
      <c r="A623" s="89">
        <f t="shared" si="9"/>
        <v>622</v>
      </c>
      <c r="B623" s="124" t="s">
        <v>133</v>
      </c>
      <c r="C623" s="124">
        <v>70001739</v>
      </c>
      <c r="D623" s="129">
        <v>11.464</v>
      </c>
      <c r="E623" s="89"/>
    </row>
    <row r="624" spans="1:5" x14ac:dyDescent="0.3">
      <c r="A624" s="89">
        <f t="shared" si="9"/>
        <v>623</v>
      </c>
      <c r="B624" s="124" t="s">
        <v>89</v>
      </c>
      <c r="C624" s="124">
        <v>70001732</v>
      </c>
      <c r="D624" s="129">
        <v>6.6779999999999999</v>
      </c>
      <c r="E624" s="89"/>
    </row>
    <row r="625" spans="1:5" x14ac:dyDescent="0.3">
      <c r="A625" s="89">
        <f t="shared" si="9"/>
        <v>624</v>
      </c>
      <c r="B625" s="124" t="s">
        <v>148</v>
      </c>
      <c r="C625" s="124">
        <v>70002125</v>
      </c>
      <c r="D625" s="129">
        <v>11.372999999999999</v>
      </c>
      <c r="E625" s="89"/>
    </row>
    <row r="626" spans="1:5" x14ac:dyDescent="0.3">
      <c r="A626" s="89">
        <f t="shared" si="9"/>
        <v>625</v>
      </c>
      <c r="B626" s="124" t="s">
        <v>87</v>
      </c>
      <c r="C626" s="124">
        <v>70003138</v>
      </c>
      <c r="D626" s="129">
        <v>15.91</v>
      </c>
      <c r="E626" s="89"/>
    </row>
    <row r="627" spans="1:5" x14ac:dyDescent="0.3">
      <c r="A627" s="89">
        <f t="shared" si="9"/>
        <v>626</v>
      </c>
      <c r="B627" s="124" t="s">
        <v>69</v>
      </c>
      <c r="C627" s="124">
        <v>70002643</v>
      </c>
      <c r="D627" s="129">
        <v>27.093</v>
      </c>
      <c r="E627" s="89"/>
    </row>
    <row r="628" spans="1:5" x14ac:dyDescent="0.3">
      <c r="A628" s="89">
        <f t="shared" si="9"/>
        <v>627</v>
      </c>
      <c r="B628" s="124" t="s">
        <v>341</v>
      </c>
      <c r="C628" s="124">
        <v>70002242</v>
      </c>
      <c r="D628" s="129">
        <v>16.870999999999999</v>
      </c>
      <c r="E628" s="89"/>
    </row>
    <row r="629" spans="1:5" x14ac:dyDescent="0.3">
      <c r="A629" s="89">
        <f t="shared" si="9"/>
        <v>628</v>
      </c>
      <c r="B629" s="124" t="s">
        <v>287</v>
      </c>
      <c r="C629" s="124">
        <v>70001472</v>
      </c>
      <c r="D629" s="129">
        <v>20.155999999999999</v>
      </c>
      <c r="E629" s="89"/>
    </row>
    <row r="630" spans="1:5" x14ac:dyDescent="0.3">
      <c r="A630" s="89">
        <f t="shared" si="9"/>
        <v>629</v>
      </c>
      <c r="B630" s="124" t="s">
        <v>429</v>
      </c>
      <c r="C630" s="124">
        <v>70001442</v>
      </c>
      <c r="D630" s="129">
        <v>14.659000000000001</v>
      </c>
      <c r="E630" s="89"/>
    </row>
    <row r="631" spans="1:5" x14ac:dyDescent="0.3">
      <c r="A631" s="89">
        <f t="shared" si="9"/>
        <v>630</v>
      </c>
      <c r="B631" s="124" t="s">
        <v>455</v>
      </c>
      <c r="C631" s="124">
        <v>70001975</v>
      </c>
      <c r="D631" s="129">
        <v>5.9020000000000001</v>
      </c>
      <c r="E631" s="89"/>
    </row>
    <row r="632" spans="1:5" x14ac:dyDescent="0.3">
      <c r="A632" s="89">
        <f t="shared" si="9"/>
        <v>631</v>
      </c>
      <c r="B632" s="124" t="s">
        <v>437</v>
      </c>
      <c r="C632" s="124">
        <v>70001262</v>
      </c>
      <c r="D632" s="129">
        <v>14.738</v>
      </c>
      <c r="E632" s="89"/>
    </row>
    <row r="633" spans="1:5" x14ac:dyDescent="0.3">
      <c r="A633" s="89">
        <f t="shared" si="9"/>
        <v>632</v>
      </c>
      <c r="B633" s="124" t="s">
        <v>1889</v>
      </c>
      <c r="C633" s="124">
        <v>70001502</v>
      </c>
      <c r="D633" s="129">
        <v>6.6269999999999998</v>
      </c>
      <c r="E633" s="89"/>
    </row>
    <row r="634" spans="1:5" x14ac:dyDescent="0.3">
      <c r="A634" s="89">
        <f t="shared" si="9"/>
        <v>633</v>
      </c>
      <c r="B634" s="124" t="s">
        <v>2400</v>
      </c>
      <c r="C634" s="124">
        <v>70001121</v>
      </c>
      <c r="D634" s="129">
        <v>18.45</v>
      </c>
      <c r="E634" s="89"/>
    </row>
    <row r="635" spans="1:5" x14ac:dyDescent="0.3">
      <c r="A635" s="89">
        <f t="shared" si="9"/>
        <v>634</v>
      </c>
      <c r="B635" s="124" t="s">
        <v>1980</v>
      </c>
      <c r="C635" s="124">
        <v>70001893</v>
      </c>
      <c r="D635" s="129">
        <v>10.266</v>
      </c>
      <c r="E635" s="89"/>
    </row>
    <row r="636" spans="1:5" x14ac:dyDescent="0.3">
      <c r="A636" s="89">
        <f t="shared" si="9"/>
        <v>635</v>
      </c>
      <c r="B636" s="124" t="s">
        <v>2036</v>
      </c>
      <c r="C636" s="124">
        <v>70001894</v>
      </c>
      <c r="D636" s="129">
        <v>11.358000000000001</v>
      </c>
      <c r="E636" s="89"/>
    </row>
    <row r="637" spans="1:5" x14ac:dyDescent="0.3">
      <c r="A637" s="89">
        <f t="shared" si="9"/>
        <v>636</v>
      </c>
      <c r="B637" s="124" t="s">
        <v>957</v>
      </c>
      <c r="C637" s="124">
        <v>70002261</v>
      </c>
      <c r="D637" s="129">
        <v>0.45700000000000002</v>
      </c>
      <c r="E637" s="89"/>
    </row>
    <row r="638" spans="1:5" x14ac:dyDescent="0.3">
      <c r="A638" s="89">
        <f t="shared" si="9"/>
        <v>637</v>
      </c>
      <c r="B638" s="124" t="s">
        <v>1881</v>
      </c>
      <c r="C638" s="124">
        <v>70002260</v>
      </c>
      <c r="D638" s="129">
        <v>8.1440000000000001</v>
      </c>
      <c r="E638" s="89"/>
    </row>
    <row r="639" spans="1:5" x14ac:dyDescent="0.3">
      <c r="A639" s="89">
        <f t="shared" si="9"/>
        <v>638</v>
      </c>
      <c r="B639" s="124" t="s">
        <v>1239</v>
      </c>
      <c r="C639" s="124">
        <v>70002259</v>
      </c>
      <c r="D639" s="129">
        <v>19.870999999999999</v>
      </c>
      <c r="E639" s="89"/>
    </row>
    <row r="640" spans="1:5" x14ac:dyDescent="0.3">
      <c r="A640" s="89">
        <f t="shared" si="9"/>
        <v>639</v>
      </c>
      <c r="B640" s="124" t="s">
        <v>990</v>
      </c>
      <c r="C640" s="124">
        <v>70002252</v>
      </c>
      <c r="D640" s="129">
        <v>13.686999999999999</v>
      </c>
      <c r="E640" s="89"/>
    </row>
    <row r="641" spans="1:5" x14ac:dyDescent="0.3">
      <c r="A641" s="89">
        <f t="shared" si="9"/>
        <v>640</v>
      </c>
      <c r="B641" s="124" t="s">
        <v>494</v>
      </c>
      <c r="C641" s="124">
        <v>70000325</v>
      </c>
      <c r="D641" s="129">
        <v>13.266999999999999</v>
      </c>
      <c r="E641" s="89"/>
    </row>
    <row r="642" spans="1:5" x14ac:dyDescent="0.3">
      <c r="A642" s="89">
        <f t="shared" si="9"/>
        <v>641</v>
      </c>
      <c r="B642" s="124" t="s">
        <v>2358</v>
      </c>
      <c r="C642" s="124">
        <v>70002621</v>
      </c>
      <c r="D642" s="129">
        <v>19.771999999999998</v>
      </c>
      <c r="E642" s="89"/>
    </row>
    <row r="643" spans="1:5" x14ac:dyDescent="0.3">
      <c r="A643" s="89">
        <f t="shared" si="9"/>
        <v>642</v>
      </c>
      <c r="B643" s="124" t="s">
        <v>1754</v>
      </c>
      <c r="C643" s="124">
        <v>70001258</v>
      </c>
      <c r="D643" s="129">
        <v>7.7270000000000003</v>
      </c>
      <c r="E643" s="89"/>
    </row>
    <row r="644" spans="1:5" x14ac:dyDescent="0.3">
      <c r="A644" s="89">
        <f t="shared" ref="A644:A707" si="10">A643+1</f>
        <v>643</v>
      </c>
      <c r="B644" s="124" t="s">
        <v>2288</v>
      </c>
      <c r="C644" s="124">
        <v>70000878</v>
      </c>
      <c r="D644" s="129">
        <v>21.093</v>
      </c>
      <c r="E644" s="89"/>
    </row>
    <row r="645" spans="1:5" x14ac:dyDescent="0.3">
      <c r="A645" s="89">
        <f t="shared" si="10"/>
        <v>644</v>
      </c>
      <c r="B645" s="124" t="s">
        <v>519</v>
      </c>
      <c r="C645" s="124">
        <v>70001586</v>
      </c>
      <c r="D645" s="129">
        <v>26.626999999999999</v>
      </c>
      <c r="E645" s="89"/>
    </row>
    <row r="646" spans="1:5" x14ac:dyDescent="0.3">
      <c r="A646" s="89">
        <f t="shared" si="10"/>
        <v>645</v>
      </c>
      <c r="B646" s="124" t="s">
        <v>2495</v>
      </c>
      <c r="C646" s="124">
        <v>70001629</v>
      </c>
      <c r="D646" s="129">
        <v>26.155999999999999</v>
      </c>
      <c r="E646" s="89"/>
    </row>
    <row r="647" spans="1:5" x14ac:dyDescent="0.3">
      <c r="A647" s="89">
        <f t="shared" si="10"/>
        <v>646</v>
      </c>
      <c r="B647" s="124" t="s">
        <v>1796</v>
      </c>
      <c r="C647" s="124">
        <v>90030994</v>
      </c>
      <c r="D647" s="130"/>
      <c r="E647" s="89"/>
    </row>
    <row r="648" spans="1:5" x14ac:dyDescent="0.3">
      <c r="A648" s="89">
        <f t="shared" si="10"/>
        <v>647</v>
      </c>
      <c r="B648" s="124" t="s">
        <v>267</v>
      </c>
      <c r="C648" s="124">
        <v>70002612</v>
      </c>
      <c r="D648" s="129">
        <v>6.6</v>
      </c>
      <c r="E648" s="89"/>
    </row>
    <row r="649" spans="1:5" x14ac:dyDescent="0.3">
      <c r="A649" s="89">
        <f t="shared" si="10"/>
        <v>648</v>
      </c>
      <c r="B649" s="124" t="s">
        <v>124</v>
      </c>
      <c r="C649" s="124">
        <v>70002783</v>
      </c>
      <c r="D649" s="129">
        <v>7.9109999999999996</v>
      </c>
      <c r="E649" s="89"/>
    </row>
    <row r="650" spans="1:5" x14ac:dyDescent="0.3">
      <c r="A650" s="89">
        <f t="shared" si="10"/>
        <v>649</v>
      </c>
      <c r="B650" s="124" t="s">
        <v>181</v>
      </c>
      <c r="C650" s="124">
        <v>70002775</v>
      </c>
      <c r="D650" s="129">
        <v>9.6470000000000002</v>
      </c>
      <c r="E650" s="89"/>
    </row>
    <row r="651" spans="1:5" x14ac:dyDescent="0.3">
      <c r="A651" s="89">
        <f t="shared" si="10"/>
        <v>650</v>
      </c>
      <c r="B651" s="124" t="s">
        <v>348</v>
      </c>
      <c r="C651" s="124">
        <v>70002052</v>
      </c>
      <c r="D651" s="129">
        <v>17.591999999999999</v>
      </c>
      <c r="E651" s="89"/>
    </row>
    <row r="652" spans="1:5" x14ac:dyDescent="0.3">
      <c r="A652" s="89">
        <f t="shared" si="10"/>
        <v>651</v>
      </c>
      <c r="B652" s="124" t="s">
        <v>88</v>
      </c>
      <c r="C652" s="124">
        <v>70000542</v>
      </c>
      <c r="D652" s="129">
        <v>5.6070000000000002</v>
      </c>
      <c r="E652" s="89"/>
    </row>
    <row r="653" spans="1:5" x14ac:dyDescent="0.3">
      <c r="A653" s="89">
        <f t="shared" si="10"/>
        <v>652</v>
      </c>
      <c r="B653" s="124" t="s">
        <v>58</v>
      </c>
      <c r="C653" s="124">
        <v>70000545</v>
      </c>
      <c r="D653" s="129">
        <v>11.462999999999999</v>
      </c>
      <c r="E653" s="89"/>
    </row>
    <row r="654" spans="1:5" x14ac:dyDescent="0.3">
      <c r="A654" s="89">
        <f t="shared" si="10"/>
        <v>653</v>
      </c>
      <c r="B654" s="124" t="s">
        <v>37</v>
      </c>
      <c r="C654" s="124">
        <v>70001736</v>
      </c>
      <c r="D654" s="129">
        <v>30.795000000000002</v>
      </c>
      <c r="E654" s="89"/>
    </row>
    <row r="655" spans="1:5" x14ac:dyDescent="0.3">
      <c r="A655" s="89">
        <f t="shared" si="10"/>
        <v>654</v>
      </c>
      <c r="B655" s="124" t="s">
        <v>261</v>
      </c>
      <c r="C655" s="124">
        <v>70001294</v>
      </c>
      <c r="D655" s="130"/>
      <c r="E655" s="89"/>
    </row>
    <row r="656" spans="1:5" x14ac:dyDescent="0.3">
      <c r="A656" s="89">
        <f t="shared" si="10"/>
        <v>655</v>
      </c>
      <c r="B656" s="124" t="s">
        <v>288</v>
      </c>
      <c r="C656" s="124">
        <v>70001557</v>
      </c>
      <c r="D656" s="129">
        <v>32.412999999999997</v>
      </c>
      <c r="E656" s="89"/>
    </row>
    <row r="657" spans="1:5" x14ac:dyDescent="0.3">
      <c r="A657" s="89">
        <f t="shared" si="10"/>
        <v>656</v>
      </c>
      <c r="B657" s="124" t="s">
        <v>111</v>
      </c>
      <c r="C657" s="124">
        <v>70002436</v>
      </c>
      <c r="D657" s="129">
        <v>9.6319999999999997</v>
      </c>
      <c r="E657" s="89"/>
    </row>
    <row r="658" spans="1:5" x14ac:dyDescent="0.3">
      <c r="A658" s="89">
        <f t="shared" si="10"/>
        <v>657</v>
      </c>
      <c r="B658" s="124" t="s">
        <v>166</v>
      </c>
      <c r="C658" s="124">
        <v>70001116</v>
      </c>
      <c r="D658" s="129">
        <v>13.816000000000001</v>
      </c>
      <c r="E658" s="89"/>
    </row>
    <row r="659" spans="1:5" x14ac:dyDescent="0.3">
      <c r="A659" s="89">
        <f t="shared" si="10"/>
        <v>658</v>
      </c>
      <c r="B659" s="124" t="s">
        <v>92</v>
      </c>
      <c r="C659" s="124">
        <v>70002075</v>
      </c>
      <c r="D659" s="129">
        <v>24.763999999999999</v>
      </c>
      <c r="E659" s="89"/>
    </row>
    <row r="660" spans="1:5" x14ac:dyDescent="0.3">
      <c r="A660" s="89">
        <f t="shared" si="10"/>
        <v>659</v>
      </c>
      <c r="B660" s="124" t="s">
        <v>456</v>
      </c>
      <c r="C660" s="124">
        <v>70001380</v>
      </c>
      <c r="D660" s="129">
        <v>20.173999999999999</v>
      </c>
      <c r="E660" s="89"/>
    </row>
    <row r="661" spans="1:5" x14ac:dyDescent="0.3">
      <c r="A661" s="89">
        <f t="shared" si="10"/>
        <v>660</v>
      </c>
      <c r="B661" s="124" t="s">
        <v>422</v>
      </c>
      <c r="C661" s="124">
        <v>70001718</v>
      </c>
      <c r="D661" s="129">
        <v>11.576000000000001</v>
      </c>
      <c r="E661" s="89"/>
    </row>
    <row r="662" spans="1:5" x14ac:dyDescent="0.3">
      <c r="A662" s="89">
        <f t="shared" si="10"/>
        <v>661</v>
      </c>
      <c r="B662" s="124" t="s">
        <v>1443</v>
      </c>
      <c r="C662" s="124">
        <v>70001507</v>
      </c>
      <c r="D662" s="129">
        <v>19.126999999999999</v>
      </c>
      <c r="E662" s="89"/>
    </row>
    <row r="663" spans="1:5" x14ac:dyDescent="0.3">
      <c r="A663" s="89">
        <f t="shared" si="10"/>
        <v>662</v>
      </c>
      <c r="B663" s="124" t="s">
        <v>1060</v>
      </c>
      <c r="C663" s="124">
        <v>70002394</v>
      </c>
      <c r="D663" s="129">
        <v>13.445</v>
      </c>
      <c r="E663" s="89"/>
    </row>
    <row r="664" spans="1:5" x14ac:dyDescent="0.3">
      <c r="A664" s="89">
        <f t="shared" si="10"/>
        <v>663</v>
      </c>
      <c r="B664" s="124" t="s">
        <v>864</v>
      </c>
      <c r="C664" s="124">
        <v>70002205</v>
      </c>
      <c r="D664" s="130"/>
      <c r="E664" s="89"/>
    </row>
    <row r="665" spans="1:5" x14ac:dyDescent="0.3">
      <c r="A665" s="89">
        <f t="shared" si="10"/>
        <v>664</v>
      </c>
      <c r="B665" s="124" t="s">
        <v>2487</v>
      </c>
      <c r="C665" s="124">
        <v>70000334</v>
      </c>
      <c r="D665" s="129">
        <v>16.280999999999999</v>
      </c>
      <c r="E665" s="89"/>
    </row>
    <row r="666" spans="1:5" x14ac:dyDescent="0.3">
      <c r="A666" s="89">
        <f t="shared" si="10"/>
        <v>665</v>
      </c>
      <c r="B666" s="124" t="s">
        <v>1370</v>
      </c>
      <c r="C666" s="124">
        <v>70002410</v>
      </c>
      <c r="D666" s="129">
        <v>31.062000000000001</v>
      </c>
      <c r="E666" s="89"/>
    </row>
    <row r="667" spans="1:5" x14ac:dyDescent="0.3">
      <c r="A667" s="89">
        <f t="shared" si="10"/>
        <v>666</v>
      </c>
      <c r="B667" s="124" t="s">
        <v>2103</v>
      </c>
      <c r="C667" s="124">
        <v>70001676</v>
      </c>
      <c r="D667" s="129">
        <v>25.814</v>
      </c>
      <c r="E667" s="89"/>
    </row>
    <row r="668" spans="1:5" x14ac:dyDescent="0.3">
      <c r="A668" s="89">
        <f t="shared" si="10"/>
        <v>667</v>
      </c>
      <c r="B668" s="124" t="s">
        <v>1472</v>
      </c>
      <c r="C668" s="124">
        <v>70001621</v>
      </c>
      <c r="D668" s="129">
        <v>6.1959999999999997</v>
      </c>
      <c r="E668" s="89"/>
    </row>
    <row r="669" spans="1:5" x14ac:dyDescent="0.3">
      <c r="A669" s="89">
        <f t="shared" si="10"/>
        <v>668</v>
      </c>
      <c r="B669" s="124" t="s">
        <v>2245</v>
      </c>
      <c r="C669" s="124">
        <v>70002216</v>
      </c>
      <c r="D669" s="129">
        <v>26.675999999999998</v>
      </c>
      <c r="E669" s="89"/>
    </row>
    <row r="670" spans="1:5" x14ac:dyDescent="0.3">
      <c r="A670" s="89">
        <f t="shared" si="10"/>
        <v>669</v>
      </c>
      <c r="B670" s="124" t="s">
        <v>812</v>
      </c>
      <c r="C670" s="124">
        <v>70002215</v>
      </c>
      <c r="D670" s="129">
        <v>12.364000000000001</v>
      </c>
      <c r="E670" s="89"/>
    </row>
    <row r="671" spans="1:5" x14ac:dyDescent="0.3">
      <c r="A671" s="89">
        <f t="shared" si="10"/>
        <v>670</v>
      </c>
      <c r="B671" s="124" t="s">
        <v>77</v>
      </c>
      <c r="C671" s="124">
        <v>70001293</v>
      </c>
      <c r="D671" s="129">
        <v>14.702999999999999</v>
      </c>
      <c r="E671" s="89"/>
    </row>
    <row r="672" spans="1:5" x14ac:dyDescent="0.3">
      <c r="A672" s="89">
        <f t="shared" si="10"/>
        <v>671</v>
      </c>
      <c r="B672" s="124" t="s">
        <v>210</v>
      </c>
      <c r="C672" s="124">
        <v>70002426</v>
      </c>
      <c r="D672" s="129">
        <v>18.016999999999999</v>
      </c>
      <c r="E672" s="89"/>
    </row>
    <row r="673" spans="1:5" x14ac:dyDescent="0.3">
      <c r="A673" s="89">
        <f t="shared" si="10"/>
        <v>672</v>
      </c>
      <c r="B673" s="124" t="s">
        <v>317</v>
      </c>
      <c r="C673" s="124">
        <v>70001596</v>
      </c>
      <c r="D673" s="129">
        <v>31.31</v>
      </c>
      <c r="E673" s="89"/>
    </row>
    <row r="674" spans="1:5" x14ac:dyDescent="0.3">
      <c r="A674" s="89">
        <f t="shared" si="10"/>
        <v>673</v>
      </c>
      <c r="B674" s="124" t="s">
        <v>420</v>
      </c>
      <c r="C674" s="124">
        <v>70001804</v>
      </c>
      <c r="D674" s="129">
        <v>15.416</v>
      </c>
      <c r="E674" s="89"/>
    </row>
    <row r="675" spans="1:5" x14ac:dyDescent="0.3">
      <c r="A675" s="89">
        <f t="shared" si="10"/>
        <v>674</v>
      </c>
      <c r="B675" s="124" t="s">
        <v>1230</v>
      </c>
      <c r="C675" s="124">
        <v>70002258</v>
      </c>
      <c r="D675" s="129">
        <v>15.321999999999999</v>
      </c>
      <c r="E675" s="89"/>
    </row>
    <row r="676" spans="1:5" x14ac:dyDescent="0.3">
      <c r="A676" s="89">
        <f t="shared" si="10"/>
        <v>675</v>
      </c>
      <c r="B676" s="124" t="s">
        <v>405</v>
      </c>
      <c r="C676" s="124">
        <v>70001728</v>
      </c>
      <c r="D676" s="129">
        <v>14.06</v>
      </c>
      <c r="E676" s="89"/>
    </row>
    <row r="677" spans="1:5" x14ac:dyDescent="0.3">
      <c r="A677" s="89">
        <f t="shared" si="10"/>
        <v>676</v>
      </c>
      <c r="B677" s="124" t="s">
        <v>172</v>
      </c>
      <c r="C677" s="124">
        <v>70001003</v>
      </c>
      <c r="D677" s="132">
        <v>11.939</v>
      </c>
      <c r="E677" s="89"/>
    </row>
    <row r="678" spans="1:5" x14ac:dyDescent="0.3">
      <c r="A678" s="89">
        <f t="shared" si="10"/>
        <v>677</v>
      </c>
      <c r="B678" s="124" t="s">
        <v>1785</v>
      </c>
      <c r="C678" s="124">
        <v>70002222</v>
      </c>
      <c r="D678" s="129">
        <v>9.6940000000000008</v>
      </c>
      <c r="E678" s="89"/>
    </row>
    <row r="679" spans="1:5" x14ac:dyDescent="0.3">
      <c r="A679" s="89">
        <f t="shared" si="10"/>
        <v>678</v>
      </c>
      <c r="B679" s="124" t="s">
        <v>479</v>
      </c>
      <c r="C679" s="124">
        <v>70002190</v>
      </c>
      <c r="D679" s="129">
        <v>11.923</v>
      </c>
      <c r="E679" s="89"/>
    </row>
    <row r="680" spans="1:5" x14ac:dyDescent="0.3">
      <c r="A680" s="89">
        <f t="shared" si="10"/>
        <v>679</v>
      </c>
      <c r="B680" s="124" t="s">
        <v>321</v>
      </c>
      <c r="C680" s="124">
        <v>70002558</v>
      </c>
      <c r="D680" s="129">
        <v>15.925000000000001</v>
      </c>
      <c r="E680" s="89"/>
    </row>
    <row r="681" spans="1:5" x14ac:dyDescent="0.3">
      <c r="A681" s="89">
        <f t="shared" si="10"/>
        <v>680</v>
      </c>
      <c r="B681" s="124" t="s">
        <v>1360</v>
      </c>
      <c r="C681" s="124">
        <v>70002406</v>
      </c>
      <c r="D681" s="129">
        <v>14.085000000000001</v>
      </c>
      <c r="E681" s="89"/>
    </row>
    <row r="682" spans="1:5" x14ac:dyDescent="0.3">
      <c r="A682" s="89">
        <f t="shared" si="10"/>
        <v>681</v>
      </c>
      <c r="B682" s="124" t="s">
        <v>963</v>
      </c>
      <c r="C682" s="124">
        <v>70002253</v>
      </c>
      <c r="D682" s="129">
        <v>15.087</v>
      </c>
      <c r="E682" s="89"/>
    </row>
    <row r="683" spans="1:5" x14ac:dyDescent="0.3">
      <c r="A683" s="89">
        <f t="shared" si="10"/>
        <v>682</v>
      </c>
      <c r="B683" s="124" t="s">
        <v>309</v>
      </c>
      <c r="C683" s="124">
        <v>70001007</v>
      </c>
      <c r="D683" s="129">
        <v>19.663</v>
      </c>
      <c r="E683" s="89"/>
    </row>
    <row r="684" spans="1:5" x14ac:dyDescent="0.3">
      <c r="A684" s="89">
        <f t="shared" si="10"/>
        <v>683</v>
      </c>
      <c r="B684" s="124" t="s">
        <v>213</v>
      </c>
      <c r="C684" s="124">
        <v>70002563</v>
      </c>
      <c r="D684" s="129">
        <v>12.048999999999999</v>
      </c>
      <c r="E684" s="89"/>
    </row>
    <row r="685" spans="1:5" x14ac:dyDescent="0.3">
      <c r="A685" s="89">
        <f t="shared" si="10"/>
        <v>684</v>
      </c>
      <c r="B685" s="124" t="s">
        <v>2137</v>
      </c>
      <c r="C685" s="124">
        <v>70000332</v>
      </c>
      <c r="D685" s="129">
        <v>25.029</v>
      </c>
      <c r="E685" s="89"/>
    </row>
    <row r="686" spans="1:5" x14ac:dyDescent="0.3">
      <c r="A686" s="89">
        <f t="shared" si="10"/>
        <v>685</v>
      </c>
      <c r="B686" s="124" t="s">
        <v>227</v>
      </c>
      <c r="C686" s="124">
        <v>70000939</v>
      </c>
      <c r="D686" s="129">
        <v>1.8180000000000001</v>
      </c>
      <c r="E686" s="89"/>
    </row>
    <row r="687" spans="1:5" x14ac:dyDescent="0.3">
      <c r="A687" s="89">
        <f t="shared" si="10"/>
        <v>686</v>
      </c>
      <c r="B687" s="124" t="s">
        <v>1643</v>
      </c>
      <c r="C687" s="124">
        <v>70002221</v>
      </c>
      <c r="D687" s="129">
        <v>6.8289999999999997</v>
      </c>
      <c r="E687" s="89"/>
    </row>
    <row r="688" spans="1:5" x14ac:dyDescent="0.3">
      <c r="A688" s="89">
        <f t="shared" si="10"/>
        <v>687</v>
      </c>
      <c r="B688" s="124" t="s">
        <v>1908</v>
      </c>
      <c r="C688" s="124">
        <v>70002466</v>
      </c>
      <c r="D688" s="129">
        <v>6.63</v>
      </c>
      <c r="E688" s="89"/>
    </row>
    <row r="689" spans="1:5" x14ac:dyDescent="0.3">
      <c r="A689" s="89">
        <f t="shared" si="10"/>
        <v>688</v>
      </c>
      <c r="B689" s="124" t="s">
        <v>75</v>
      </c>
      <c r="C689" s="124">
        <v>70002010</v>
      </c>
      <c r="D689" s="129">
        <v>24.97</v>
      </c>
      <c r="E689" s="89"/>
    </row>
    <row r="690" spans="1:5" x14ac:dyDescent="0.3">
      <c r="A690" s="89">
        <f t="shared" si="10"/>
        <v>689</v>
      </c>
      <c r="B690" s="124" t="s">
        <v>335</v>
      </c>
      <c r="C690" s="124">
        <v>70002051</v>
      </c>
      <c r="D690" s="129">
        <v>0.93799999999999994</v>
      </c>
      <c r="E690" s="89"/>
    </row>
    <row r="691" spans="1:5" x14ac:dyDescent="0.3">
      <c r="A691" s="89">
        <f t="shared" si="10"/>
        <v>690</v>
      </c>
      <c r="B691" s="124" t="s">
        <v>313</v>
      </c>
      <c r="C691" s="124">
        <v>70002014</v>
      </c>
      <c r="D691" s="129">
        <v>12.090999999999999</v>
      </c>
      <c r="E691" s="89"/>
    </row>
    <row r="692" spans="1:5" x14ac:dyDescent="0.3">
      <c r="A692" s="89">
        <f t="shared" si="10"/>
        <v>691</v>
      </c>
      <c r="B692" s="124" t="s">
        <v>2404</v>
      </c>
      <c r="C692" s="124">
        <v>70001813</v>
      </c>
      <c r="D692" s="129">
        <v>15.686999999999999</v>
      </c>
      <c r="E692" s="89"/>
    </row>
    <row r="693" spans="1:5" x14ac:dyDescent="0.3">
      <c r="A693" s="89">
        <f t="shared" si="10"/>
        <v>692</v>
      </c>
      <c r="B693" s="124" t="s">
        <v>921</v>
      </c>
      <c r="C693" s="124">
        <v>70001870</v>
      </c>
      <c r="D693" s="129">
        <v>11.617000000000001</v>
      </c>
      <c r="E693" s="89"/>
    </row>
    <row r="694" spans="1:5" x14ac:dyDescent="0.3">
      <c r="A694" s="89">
        <f t="shared" si="10"/>
        <v>693</v>
      </c>
      <c r="B694" s="124" t="s">
        <v>78</v>
      </c>
      <c r="C694" s="124">
        <v>70003134</v>
      </c>
      <c r="D694" s="129">
        <v>18.898</v>
      </c>
      <c r="E694" s="89"/>
    </row>
    <row r="695" spans="1:5" x14ac:dyDescent="0.3">
      <c r="A695" s="89">
        <f t="shared" si="10"/>
        <v>694</v>
      </c>
      <c r="B695" s="124" t="s">
        <v>254</v>
      </c>
      <c r="C695" s="124">
        <v>70001552</v>
      </c>
      <c r="D695" s="129">
        <v>15.795</v>
      </c>
      <c r="E695" s="89"/>
    </row>
    <row r="696" spans="1:5" x14ac:dyDescent="0.3">
      <c r="A696" s="89">
        <f t="shared" si="10"/>
        <v>695</v>
      </c>
      <c r="B696" s="124" t="s">
        <v>1093</v>
      </c>
      <c r="C696" s="124">
        <v>70001864</v>
      </c>
      <c r="D696" s="129">
        <v>22.713999999999999</v>
      </c>
      <c r="E696" s="89"/>
    </row>
    <row r="697" spans="1:5" x14ac:dyDescent="0.3">
      <c r="A697" s="89">
        <f t="shared" si="10"/>
        <v>696</v>
      </c>
      <c r="B697" s="124" t="s">
        <v>336</v>
      </c>
      <c r="C697" s="124">
        <v>70002020</v>
      </c>
      <c r="D697" s="129">
        <v>1.534</v>
      </c>
      <c r="E697" s="89"/>
    </row>
    <row r="698" spans="1:5" x14ac:dyDescent="0.3">
      <c r="A698" s="89">
        <f t="shared" si="10"/>
        <v>697</v>
      </c>
      <c r="B698" s="124" t="s">
        <v>2430</v>
      </c>
      <c r="C698" s="124">
        <v>70000744</v>
      </c>
      <c r="D698" s="129">
        <v>7.86</v>
      </c>
      <c r="E698" s="89"/>
    </row>
    <row r="699" spans="1:5" x14ac:dyDescent="0.3">
      <c r="A699" s="89">
        <f t="shared" si="10"/>
        <v>698</v>
      </c>
      <c r="B699" s="124" t="s">
        <v>329</v>
      </c>
      <c r="C699" s="124">
        <v>70001658</v>
      </c>
      <c r="D699" s="129">
        <v>22.831</v>
      </c>
      <c r="E699" s="89"/>
    </row>
    <row r="700" spans="1:5" x14ac:dyDescent="0.3">
      <c r="A700" s="89">
        <f t="shared" si="10"/>
        <v>699</v>
      </c>
      <c r="B700" s="124" t="s">
        <v>445</v>
      </c>
      <c r="C700" s="124">
        <v>70001501</v>
      </c>
      <c r="D700" s="129">
        <v>9.1959999999999997</v>
      </c>
      <c r="E700" s="89"/>
    </row>
    <row r="701" spans="1:5" x14ac:dyDescent="0.3">
      <c r="A701" s="89">
        <f t="shared" si="10"/>
        <v>700</v>
      </c>
      <c r="B701" s="124" t="s">
        <v>849</v>
      </c>
      <c r="C701" s="124">
        <v>70001889</v>
      </c>
      <c r="D701" s="129">
        <v>16.146999999999998</v>
      </c>
      <c r="E701" s="89"/>
    </row>
    <row r="702" spans="1:5" x14ac:dyDescent="0.3">
      <c r="A702" s="89">
        <f t="shared" si="10"/>
        <v>701</v>
      </c>
      <c r="B702" s="124" t="s">
        <v>39</v>
      </c>
      <c r="C702" s="124">
        <v>70001551</v>
      </c>
      <c r="D702" s="129">
        <v>5.6529999999999996</v>
      </c>
      <c r="E702" s="89"/>
    </row>
    <row r="703" spans="1:5" x14ac:dyDescent="0.3">
      <c r="A703" s="89">
        <f t="shared" si="10"/>
        <v>702</v>
      </c>
      <c r="B703" s="124" t="s">
        <v>447</v>
      </c>
      <c r="C703" s="124">
        <v>70001976</v>
      </c>
      <c r="D703" s="129">
        <v>15.391</v>
      </c>
      <c r="E703" s="89"/>
    </row>
    <row r="704" spans="1:5" x14ac:dyDescent="0.3">
      <c r="A704" s="89">
        <f t="shared" si="10"/>
        <v>703</v>
      </c>
      <c r="B704" s="124" t="s">
        <v>2472</v>
      </c>
      <c r="C704" s="124">
        <v>70001377</v>
      </c>
      <c r="D704" s="129">
        <v>1E-3</v>
      </c>
      <c r="E704" s="89"/>
    </row>
    <row r="705" spans="1:5" x14ac:dyDescent="0.3">
      <c r="A705" s="89">
        <f t="shared" si="10"/>
        <v>704</v>
      </c>
      <c r="B705" s="124" t="s">
        <v>1011</v>
      </c>
      <c r="C705" s="124">
        <v>70001562</v>
      </c>
      <c r="D705" s="129">
        <v>15.199</v>
      </c>
      <c r="E705" s="89"/>
    </row>
    <row r="706" spans="1:5" x14ac:dyDescent="0.3">
      <c r="A706" s="89">
        <f t="shared" si="10"/>
        <v>705</v>
      </c>
      <c r="B706" s="124" t="s">
        <v>2316</v>
      </c>
      <c r="C706" s="124">
        <v>70001593</v>
      </c>
      <c r="D706" s="129">
        <v>30.803000000000001</v>
      </c>
      <c r="E706" s="89"/>
    </row>
    <row r="707" spans="1:5" x14ac:dyDescent="0.3">
      <c r="A707" s="89">
        <f t="shared" si="10"/>
        <v>706</v>
      </c>
      <c r="B707" s="124" t="s">
        <v>295</v>
      </c>
      <c r="C707" s="124">
        <v>7002414</v>
      </c>
      <c r="D707" s="129">
        <v>9.2880000000000003</v>
      </c>
      <c r="E707" s="89"/>
    </row>
    <row r="708" spans="1:5" x14ac:dyDescent="0.3">
      <c r="A708" s="89">
        <f t="shared" ref="A708:A739" si="11">A707+1</f>
        <v>707</v>
      </c>
      <c r="B708" s="124" t="s">
        <v>270</v>
      </c>
      <c r="C708" s="124">
        <v>70001233</v>
      </c>
      <c r="D708" s="129">
        <v>33.152000000000001</v>
      </c>
      <c r="E708" s="89"/>
    </row>
    <row r="709" spans="1:5" x14ac:dyDescent="0.3">
      <c r="A709" s="89">
        <f t="shared" si="11"/>
        <v>708</v>
      </c>
      <c r="B709" s="124" t="s">
        <v>203</v>
      </c>
      <c r="C709" s="124">
        <v>70000550</v>
      </c>
      <c r="D709" s="129">
        <v>10.576000000000001</v>
      </c>
      <c r="E709" s="89"/>
    </row>
    <row r="710" spans="1:5" x14ac:dyDescent="0.3">
      <c r="A710" s="89">
        <f t="shared" si="11"/>
        <v>709</v>
      </c>
      <c r="B710" s="124" t="s">
        <v>1962</v>
      </c>
      <c r="C710" s="124">
        <v>70002262</v>
      </c>
      <c r="D710" s="129">
        <v>23.18</v>
      </c>
      <c r="E710" s="89"/>
    </row>
    <row r="711" spans="1:5" x14ac:dyDescent="0.3">
      <c r="A711" s="89">
        <f t="shared" si="11"/>
        <v>710</v>
      </c>
      <c r="B711" s="124" t="s">
        <v>501</v>
      </c>
      <c r="C711" s="124" t="s">
        <v>4468</v>
      </c>
      <c r="D711" s="129">
        <v>6.556</v>
      </c>
      <c r="E711" s="89"/>
    </row>
    <row r="712" spans="1:5" x14ac:dyDescent="0.3">
      <c r="A712" s="89">
        <f t="shared" si="11"/>
        <v>711</v>
      </c>
      <c r="B712" s="124" t="s">
        <v>1561</v>
      </c>
      <c r="C712" s="124">
        <v>90030988</v>
      </c>
      <c r="D712" s="130"/>
      <c r="E712" s="89"/>
    </row>
    <row r="713" spans="1:5" x14ac:dyDescent="0.3">
      <c r="A713" s="89">
        <f t="shared" si="11"/>
        <v>712</v>
      </c>
      <c r="B713" s="124" t="s">
        <v>330</v>
      </c>
      <c r="C713" s="124">
        <v>70001660</v>
      </c>
      <c r="D713" s="129">
        <v>12.335000000000001</v>
      </c>
      <c r="E713" s="89"/>
    </row>
    <row r="714" spans="1:5" x14ac:dyDescent="0.3">
      <c r="A714" s="89">
        <f t="shared" si="11"/>
        <v>713</v>
      </c>
      <c r="B714" s="124" t="s">
        <v>32</v>
      </c>
      <c r="C714" s="124">
        <v>70002090</v>
      </c>
      <c r="D714" s="129">
        <v>15.958</v>
      </c>
      <c r="E714" s="89"/>
    </row>
    <row r="715" spans="1:5" x14ac:dyDescent="0.3">
      <c r="A715" s="89">
        <f t="shared" si="11"/>
        <v>714</v>
      </c>
      <c r="B715" s="124" t="s">
        <v>2297</v>
      </c>
      <c r="C715" s="124">
        <v>70000331</v>
      </c>
      <c r="D715" s="129">
        <v>11.52</v>
      </c>
      <c r="E715" s="89"/>
    </row>
    <row r="716" spans="1:5" x14ac:dyDescent="0.3">
      <c r="A716" s="89">
        <f t="shared" si="11"/>
        <v>715</v>
      </c>
      <c r="B716" s="124" t="s">
        <v>1046</v>
      </c>
      <c r="C716" s="124">
        <v>70001886</v>
      </c>
      <c r="D716" s="129">
        <v>23.148</v>
      </c>
      <c r="E716" s="89"/>
    </row>
    <row r="717" spans="1:5" x14ac:dyDescent="0.3">
      <c r="A717" s="89">
        <f t="shared" si="11"/>
        <v>716</v>
      </c>
      <c r="B717" s="124" t="s">
        <v>2005</v>
      </c>
      <c r="C717" s="124">
        <v>70001564</v>
      </c>
      <c r="D717" s="129">
        <v>11.558999999999999</v>
      </c>
      <c r="E717" s="89"/>
    </row>
    <row r="718" spans="1:5" x14ac:dyDescent="0.3">
      <c r="A718" s="89">
        <f t="shared" si="11"/>
        <v>717</v>
      </c>
      <c r="B718" s="124" t="s">
        <v>1841</v>
      </c>
      <c r="C718" s="124">
        <v>70001528</v>
      </c>
      <c r="D718" s="129">
        <v>12.023</v>
      </c>
      <c r="E718" s="89"/>
    </row>
    <row r="719" spans="1:5" x14ac:dyDescent="0.3">
      <c r="A719" s="89">
        <f t="shared" si="11"/>
        <v>718</v>
      </c>
      <c r="B719" s="124" t="s">
        <v>1024</v>
      </c>
      <c r="C719" s="124">
        <v>70001592</v>
      </c>
      <c r="D719" s="129">
        <v>12.023</v>
      </c>
      <c r="E719" s="89"/>
    </row>
    <row r="720" spans="1:5" x14ac:dyDescent="0.3">
      <c r="A720" s="89">
        <f t="shared" si="11"/>
        <v>719</v>
      </c>
      <c r="B720" s="124" t="s">
        <v>2450</v>
      </c>
      <c r="C720" s="124">
        <v>7000887</v>
      </c>
      <c r="D720" s="129">
        <v>14.718999999999999</v>
      </c>
      <c r="E720" s="89"/>
    </row>
    <row r="721" spans="1:5" x14ac:dyDescent="0.3">
      <c r="A721" s="89">
        <f t="shared" si="11"/>
        <v>720</v>
      </c>
      <c r="B721" s="124" t="s">
        <v>2135</v>
      </c>
      <c r="C721" s="124">
        <v>70002392</v>
      </c>
      <c r="D721" s="129">
        <v>0.72399999999999998</v>
      </c>
      <c r="E721" s="89"/>
    </row>
    <row r="722" spans="1:5" x14ac:dyDescent="0.3">
      <c r="A722" s="89">
        <f t="shared" si="11"/>
        <v>721</v>
      </c>
      <c r="B722" s="124" t="s">
        <v>326</v>
      </c>
      <c r="C722" s="124">
        <v>70002431</v>
      </c>
      <c r="D722" s="129">
        <v>10.706</v>
      </c>
      <c r="E722" s="89"/>
    </row>
    <row r="723" spans="1:5" x14ac:dyDescent="0.3">
      <c r="A723" s="89">
        <f t="shared" si="11"/>
        <v>722</v>
      </c>
      <c r="B723" s="124" t="s">
        <v>168</v>
      </c>
      <c r="C723" s="124">
        <v>70001230</v>
      </c>
      <c r="D723" s="129">
        <v>6.9359999999999999</v>
      </c>
      <c r="E723" s="89"/>
    </row>
    <row r="724" spans="1:5" x14ac:dyDescent="0.3">
      <c r="A724" s="89">
        <f t="shared" si="11"/>
        <v>723</v>
      </c>
      <c r="B724" s="124" t="s">
        <v>1963</v>
      </c>
      <c r="C724" s="124">
        <v>70000328</v>
      </c>
      <c r="D724" s="129">
        <v>11.1</v>
      </c>
      <c r="E724" s="89"/>
    </row>
    <row r="725" spans="1:5" x14ac:dyDescent="0.3">
      <c r="A725" s="89">
        <f t="shared" si="11"/>
        <v>724</v>
      </c>
      <c r="B725" s="124" t="s">
        <v>324</v>
      </c>
      <c r="C725" s="124">
        <v>7001235</v>
      </c>
      <c r="D725" s="129">
        <v>10.664</v>
      </c>
      <c r="E725" s="89"/>
    </row>
    <row r="726" spans="1:5" x14ac:dyDescent="0.3">
      <c r="A726" s="89">
        <f t="shared" si="11"/>
        <v>725</v>
      </c>
      <c r="B726" s="124" t="s">
        <v>82</v>
      </c>
      <c r="C726" s="124">
        <v>70003137</v>
      </c>
      <c r="D726" s="129">
        <v>3.23</v>
      </c>
      <c r="E726" s="89"/>
    </row>
    <row r="727" spans="1:5" x14ac:dyDescent="0.3">
      <c r="A727" s="89">
        <f t="shared" si="11"/>
        <v>726</v>
      </c>
      <c r="B727" s="124" t="s">
        <v>1084</v>
      </c>
      <c r="C727" s="124">
        <v>70000336</v>
      </c>
      <c r="D727" s="129">
        <v>12.497999999999999</v>
      </c>
      <c r="E727" s="89"/>
    </row>
    <row r="728" spans="1:5" x14ac:dyDescent="0.3">
      <c r="A728" s="89">
        <f t="shared" si="11"/>
        <v>727</v>
      </c>
      <c r="B728" s="124" t="s">
        <v>1612</v>
      </c>
      <c r="C728" s="124">
        <v>90030998</v>
      </c>
      <c r="D728" s="129">
        <v>35.524000000000001</v>
      </c>
      <c r="E728" s="89"/>
    </row>
    <row r="729" spans="1:5" x14ac:dyDescent="0.3">
      <c r="A729" s="89">
        <f t="shared" si="11"/>
        <v>728</v>
      </c>
      <c r="B729" s="124" t="s">
        <v>2077</v>
      </c>
      <c r="C729" s="124">
        <v>70001189</v>
      </c>
      <c r="D729" s="129">
        <v>23.724</v>
      </c>
      <c r="E729" s="89"/>
    </row>
    <row r="730" spans="1:5" x14ac:dyDescent="0.3">
      <c r="A730" s="89">
        <f t="shared" si="11"/>
        <v>729</v>
      </c>
      <c r="B730" s="124" t="s">
        <v>149</v>
      </c>
      <c r="C730" s="124" t="s">
        <v>4469</v>
      </c>
      <c r="D730" s="129">
        <v>4.524</v>
      </c>
      <c r="E730" s="89"/>
    </row>
    <row r="731" spans="1:5" x14ac:dyDescent="0.3">
      <c r="A731" s="89">
        <f t="shared" si="11"/>
        <v>730</v>
      </c>
      <c r="B731" s="124" t="s">
        <v>734</v>
      </c>
      <c r="C731" s="124" t="s">
        <v>4470</v>
      </c>
      <c r="D731" s="129">
        <v>0.69</v>
      </c>
      <c r="E731" s="89"/>
    </row>
    <row r="732" spans="1:5" x14ac:dyDescent="0.3">
      <c r="A732" s="89">
        <f t="shared" si="11"/>
        <v>731</v>
      </c>
      <c r="B732" s="124" t="s">
        <v>2409</v>
      </c>
      <c r="C732" s="124" t="s">
        <v>4471</v>
      </c>
      <c r="D732" s="129">
        <v>4.8040000000000003</v>
      </c>
      <c r="E732" s="89"/>
    </row>
    <row r="733" spans="1:5" x14ac:dyDescent="0.3">
      <c r="A733" s="89">
        <f t="shared" si="11"/>
        <v>732</v>
      </c>
      <c r="B733" s="124" t="s">
        <v>2491</v>
      </c>
      <c r="C733" s="124" t="s">
        <v>4472</v>
      </c>
      <c r="D733" s="129">
        <v>20.286000000000001</v>
      </c>
      <c r="E733" s="89"/>
    </row>
    <row r="734" spans="1:5" x14ac:dyDescent="0.3">
      <c r="A734" s="89">
        <f t="shared" si="11"/>
        <v>733</v>
      </c>
      <c r="B734" s="124" t="s">
        <v>2180</v>
      </c>
      <c r="C734" s="124">
        <v>70001625</v>
      </c>
      <c r="D734" s="129">
        <v>10.358000000000001</v>
      </c>
      <c r="E734" s="89"/>
    </row>
    <row r="735" spans="1:5" x14ac:dyDescent="0.3">
      <c r="A735" s="89">
        <f t="shared" si="11"/>
        <v>734</v>
      </c>
      <c r="B735" s="124" t="s">
        <v>223</v>
      </c>
      <c r="C735" s="124">
        <v>70001652</v>
      </c>
      <c r="D735" s="129">
        <v>13.622999999999999</v>
      </c>
      <c r="E735" s="89"/>
    </row>
    <row r="736" spans="1:5" x14ac:dyDescent="0.3">
      <c r="A736" s="89">
        <f t="shared" si="11"/>
        <v>735</v>
      </c>
      <c r="B736" s="124" t="s">
        <v>2037</v>
      </c>
      <c r="C736" s="124">
        <v>70001180</v>
      </c>
      <c r="D736" s="129">
        <v>30.66</v>
      </c>
      <c r="E736" s="89"/>
    </row>
    <row r="737" spans="1:5" x14ac:dyDescent="0.3">
      <c r="A737" s="89">
        <f t="shared" si="11"/>
        <v>736</v>
      </c>
      <c r="B737" s="124" t="s">
        <v>1660</v>
      </c>
      <c r="C737" s="124">
        <v>70001259</v>
      </c>
      <c r="D737" s="129">
        <v>13.367000000000001</v>
      </c>
      <c r="E737" s="89"/>
    </row>
    <row r="738" spans="1:5" x14ac:dyDescent="0.3">
      <c r="A738" s="89">
        <f t="shared" si="11"/>
        <v>737</v>
      </c>
      <c r="B738" s="124" t="s">
        <v>286</v>
      </c>
      <c r="C738" s="124">
        <v>70000998</v>
      </c>
      <c r="D738" s="129">
        <v>7.9450000000000003</v>
      </c>
      <c r="E738" s="89"/>
    </row>
    <row r="739" spans="1:5" x14ac:dyDescent="0.3">
      <c r="A739" s="89">
        <f t="shared" si="11"/>
        <v>738</v>
      </c>
      <c r="B739" s="124" t="s">
        <v>1078</v>
      </c>
      <c r="C739" s="124" t="s">
        <v>4473</v>
      </c>
      <c r="D739" s="129">
        <v>1.5069999999999999</v>
      </c>
      <c r="E739" s="89"/>
    </row>
    <row r="740" spans="1:5" x14ac:dyDescent="0.3">
      <c r="A740" s="89">
        <v>739</v>
      </c>
      <c r="B740" s="126" t="s">
        <v>4474</v>
      </c>
      <c r="C740" s="89"/>
      <c r="D740" s="133">
        <v>20.92</v>
      </c>
      <c r="E740" s="89"/>
    </row>
    <row r="741" spans="1:5" x14ac:dyDescent="0.3">
      <c r="A741" s="89">
        <v>740</v>
      </c>
      <c r="B741" s="128" t="s">
        <v>4475</v>
      </c>
      <c r="C741" s="89"/>
      <c r="D741" s="133">
        <v>36.027999999999999</v>
      </c>
      <c r="E741" s="89"/>
    </row>
    <row r="742" spans="1:5" x14ac:dyDescent="0.3">
      <c r="A742" s="89">
        <v>741</v>
      </c>
      <c r="B742" s="128" t="s">
        <v>4476</v>
      </c>
      <c r="C742" s="89"/>
      <c r="D742" s="133">
        <v>9.2810000000000006</v>
      </c>
      <c r="E742" s="89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E742"/>
  <sheetViews>
    <sheetView topLeftCell="A58" workbookViewId="0">
      <selection activeCell="E303" sqref="E303"/>
    </sheetView>
  </sheetViews>
  <sheetFormatPr defaultRowHeight="14.4" x14ac:dyDescent="0.3"/>
  <sheetData>
    <row r="1" spans="1:5" x14ac:dyDescent="0.3">
      <c r="A1" s="89" t="s">
        <v>4459</v>
      </c>
      <c r="B1" s="120" t="s">
        <v>15</v>
      </c>
      <c r="C1" s="121" t="s">
        <v>4460</v>
      </c>
      <c r="D1" s="122" t="s">
        <v>4461</v>
      </c>
      <c r="E1" s="123" t="s">
        <v>4462</v>
      </c>
    </row>
    <row r="2" spans="1:5" x14ac:dyDescent="0.3">
      <c r="A2" s="89">
        <v>1</v>
      </c>
      <c r="B2" s="124" t="s">
        <v>57</v>
      </c>
      <c r="C2" s="124">
        <v>70002613</v>
      </c>
      <c r="D2" s="25">
        <v>25.689</v>
      </c>
      <c r="E2" s="89"/>
    </row>
    <row r="3" spans="1:5" x14ac:dyDescent="0.3">
      <c r="A3" s="89">
        <f>A2+1</f>
        <v>2</v>
      </c>
      <c r="B3" s="124" t="s">
        <v>91</v>
      </c>
      <c r="C3" s="124">
        <v>70002610</v>
      </c>
      <c r="D3" s="25">
        <v>16.236999999999998</v>
      </c>
      <c r="E3" s="89"/>
    </row>
    <row r="4" spans="1:5" x14ac:dyDescent="0.3">
      <c r="A4" s="89">
        <f t="shared" ref="A4:A67" si="0">A3+1</f>
        <v>3</v>
      </c>
      <c r="B4" s="124" t="s">
        <v>236</v>
      </c>
      <c r="C4" s="124">
        <v>70002615</v>
      </c>
      <c r="D4" s="25">
        <v>36.003</v>
      </c>
      <c r="E4" s="89"/>
    </row>
    <row r="5" spans="1:5" x14ac:dyDescent="0.3">
      <c r="A5" s="89">
        <f t="shared" si="0"/>
        <v>4</v>
      </c>
      <c r="B5" s="124" t="s">
        <v>323</v>
      </c>
      <c r="C5" s="124">
        <v>70002606</v>
      </c>
      <c r="D5" s="25">
        <v>28.937999999999999</v>
      </c>
      <c r="E5" s="89"/>
    </row>
    <row r="6" spans="1:5" x14ac:dyDescent="0.3">
      <c r="A6" s="89">
        <f t="shared" si="0"/>
        <v>5</v>
      </c>
      <c r="B6" s="124" t="s">
        <v>337</v>
      </c>
      <c r="C6" s="124">
        <v>70002605</v>
      </c>
      <c r="D6" s="25">
        <v>10.724</v>
      </c>
      <c r="E6" s="89"/>
    </row>
    <row r="7" spans="1:5" x14ac:dyDescent="0.3">
      <c r="A7" s="89">
        <f t="shared" si="0"/>
        <v>6</v>
      </c>
      <c r="B7" s="124" t="s">
        <v>137</v>
      </c>
      <c r="C7" s="124">
        <v>70002607</v>
      </c>
      <c r="D7" s="25">
        <v>10.46</v>
      </c>
      <c r="E7" s="89"/>
    </row>
    <row r="8" spans="1:5" x14ac:dyDescent="0.3">
      <c r="A8" s="89">
        <f t="shared" si="0"/>
        <v>7</v>
      </c>
      <c r="B8" s="124" t="s">
        <v>79</v>
      </c>
      <c r="C8" s="124">
        <v>70002015</v>
      </c>
      <c r="D8" s="25">
        <v>12.994</v>
      </c>
      <c r="E8" s="89"/>
    </row>
    <row r="9" spans="1:5" x14ac:dyDescent="0.3">
      <c r="A9" s="89">
        <f t="shared" si="0"/>
        <v>8</v>
      </c>
      <c r="B9" s="124" t="s">
        <v>191</v>
      </c>
      <c r="C9" s="124">
        <v>70002007</v>
      </c>
      <c r="D9" s="25">
        <v>6.0010000000000003</v>
      </c>
      <c r="E9" s="89"/>
    </row>
    <row r="10" spans="1:5" x14ac:dyDescent="0.3">
      <c r="A10" s="89">
        <f t="shared" si="0"/>
        <v>9</v>
      </c>
      <c r="B10" s="124" t="s">
        <v>196</v>
      </c>
      <c r="C10" s="124">
        <v>70002011</v>
      </c>
      <c r="D10" s="25">
        <v>7.4870000000000001</v>
      </c>
      <c r="E10" s="89"/>
    </row>
    <row r="11" spans="1:5" x14ac:dyDescent="0.3">
      <c r="A11" s="89">
        <f t="shared" si="0"/>
        <v>10</v>
      </c>
      <c r="B11" s="124" t="s">
        <v>63</v>
      </c>
      <c r="C11" s="124">
        <v>70001226</v>
      </c>
      <c r="D11" s="25">
        <v>14.743</v>
      </c>
      <c r="E11" s="89"/>
    </row>
    <row r="12" spans="1:5" x14ac:dyDescent="0.3">
      <c r="A12" s="89">
        <f t="shared" si="0"/>
        <v>11</v>
      </c>
      <c r="B12" s="124" t="s">
        <v>186</v>
      </c>
      <c r="C12" s="124">
        <v>70001236</v>
      </c>
      <c r="D12" s="25">
        <v>14.138999999999999</v>
      </c>
      <c r="E12" s="89"/>
    </row>
    <row r="13" spans="1:5" x14ac:dyDescent="0.3">
      <c r="A13" s="89">
        <f t="shared" si="0"/>
        <v>12</v>
      </c>
      <c r="B13" s="124" t="s">
        <v>177</v>
      </c>
      <c r="C13" s="124">
        <v>70001228</v>
      </c>
      <c r="D13" s="25">
        <v>18.623999999999999</v>
      </c>
      <c r="E13" s="89"/>
    </row>
    <row r="14" spans="1:5" x14ac:dyDescent="0.3">
      <c r="A14" s="89">
        <f t="shared" si="0"/>
        <v>13</v>
      </c>
      <c r="B14" s="124" t="s">
        <v>228</v>
      </c>
      <c r="C14" s="124">
        <v>70001231</v>
      </c>
      <c r="D14" s="25">
        <v>28.076000000000001</v>
      </c>
      <c r="E14" s="89"/>
    </row>
    <row r="15" spans="1:5" x14ac:dyDescent="0.3">
      <c r="A15" s="89">
        <f t="shared" si="0"/>
        <v>14</v>
      </c>
      <c r="B15" s="124" t="s">
        <v>161</v>
      </c>
      <c r="C15" s="124">
        <v>70001234</v>
      </c>
      <c r="D15" s="25">
        <v>10.273</v>
      </c>
      <c r="E15" s="89"/>
    </row>
    <row r="16" spans="1:5" x14ac:dyDescent="0.3">
      <c r="A16" s="89">
        <f t="shared" si="0"/>
        <v>15</v>
      </c>
      <c r="B16" s="124" t="s">
        <v>292</v>
      </c>
      <c r="C16" s="124">
        <v>70001225</v>
      </c>
      <c r="D16" s="25">
        <v>18.885000000000002</v>
      </c>
      <c r="E16" s="89"/>
    </row>
    <row r="17" spans="1:5" x14ac:dyDescent="0.3">
      <c r="A17" s="89">
        <f t="shared" si="0"/>
        <v>16</v>
      </c>
      <c r="B17" s="124" t="s">
        <v>347</v>
      </c>
      <c r="C17" s="124">
        <v>70002784</v>
      </c>
      <c r="D17" s="25">
        <v>25.765000000000001</v>
      </c>
      <c r="E17" s="89"/>
    </row>
    <row r="18" spans="1:5" x14ac:dyDescent="0.3">
      <c r="A18" s="89">
        <f t="shared" si="0"/>
        <v>17</v>
      </c>
      <c r="B18" s="124" t="s">
        <v>219</v>
      </c>
      <c r="C18" s="124">
        <v>70001373</v>
      </c>
      <c r="D18" s="25">
        <v>22.491</v>
      </c>
      <c r="E18" s="89"/>
    </row>
    <row r="19" spans="1:5" x14ac:dyDescent="0.3">
      <c r="A19" s="89">
        <f t="shared" si="0"/>
        <v>18</v>
      </c>
      <c r="B19" s="124" t="s">
        <v>126</v>
      </c>
      <c r="C19" s="124">
        <v>70002782</v>
      </c>
      <c r="D19" s="25">
        <v>14.978</v>
      </c>
      <c r="E19" s="89"/>
    </row>
    <row r="20" spans="1:5" x14ac:dyDescent="0.3">
      <c r="A20" s="89">
        <f t="shared" si="0"/>
        <v>19</v>
      </c>
      <c r="B20" s="124" t="s">
        <v>252</v>
      </c>
      <c r="C20" s="124">
        <v>70002773</v>
      </c>
      <c r="D20" s="25">
        <v>14.247</v>
      </c>
      <c r="E20" s="89"/>
    </row>
    <row r="21" spans="1:5" x14ac:dyDescent="0.3">
      <c r="A21" s="89">
        <f t="shared" si="0"/>
        <v>20</v>
      </c>
      <c r="B21" s="124" t="s">
        <v>125</v>
      </c>
      <c r="C21" s="124">
        <v>70002780</v>
      </c>
      <c r="D21" s="25">
        <v>14.906000000000001</v>
      </c>
      <c r="E21" s="89"/>
    </row>
    <row r="22" spans="1:5" x14ac:dyDescent="0.3">
      <c r="A22" s="89">
        <f t="shared" si="0"/>
        <v>21</v>
      </c>
      <c r="B22" s="124" t="s">
        <v>81</v>
      </c>
      <c r="C22" s="124">
        <v>70002561</v>
      </c>
      <c r="D22" s="25">
        <v>5.78</v>
      </c>
      <c r="E22" s="89"/>
    </row>
    <row r="23" spans="1:5" x14ac:dyDescent="0.3">
      <c r="A23" s="89">
        <f t="shared" si="0"/>
        <v>22</v>
      </c>
      <c r="B23" s="124" t="s">
        <v>248</v>
      </c>
      <c r="C23" s="124">
        <v>70002557</v>
      </c>
      <c r="D23" s="25">
        <v>9.3829999999999991</v>
      </c>
      <c r="E23" s="89"/>
    </row>
    <row r="24" spans="1:5" x14ac:dyDescent="0.3">
      <c r="A24" s="89">
        <f t="shared" si="0"/>
        <v>23</v>
      </c>
      <c r="B24" s="124" t="s">
        <v>123</v>
      </c>
      <c r="C24" s="124">
        <v>70002560</v>
      </c>
      <c r="D24" s="25">
        <v>8.0510000000000002</v>
      </c>
      <c r="E24" s="89"/>
    </row>
    <row r="25" spans="1:5" x14ac:dyDescent="0.3">
      <c r="A25" s="89">
        <f t="shared" si="0"/>
        <v>24</v>
      </c>
      <c r="B25" s="124" t="s">
        <v>193</v>
      </c>
      <c r="C25" s="124">
        <v>70002564</v>
      </c>
      <c r="D25" s="25">
        <v>35.265999999999998</v>
      </c>
      <c r="E25" s="89"/>
    </row>
    <row r="26" spans="1:5" x14ac:dyDescent="0.3">
      <c r="A26" s="89">
        <f t="shared" si="0"/>
        <v>25</v>
      </c>
      <c r="B26" s="124" t="s">
        <v>240</v>
      </c>
      <c r="C26" s="124">
        <v>70002567</v>
      </c>
      <c r="D26" s="25">
        <v>28.219000000000001</v>
      </c>
      <c r="E26" s="89"/>
    </row>
    <row r="27" spans="1:5" x14ac:dyDescent="0.3">
      <c r="A27" s="89">
        <f t="shared" si="0"/>
        <v>26</v>
      </c>
      <c r="B27" s="124" t="s">
        <v>275</v>
      </c>
      <c r="C27" s="124">
        <v>70002562</v>
      </c>
      <c r="D27" s="25">
        <v>5.617</v>
      </c>
      <c r="E27" s="89"/>
    </row>
    <row r="28" spans="1:5" x14ac:dyDescent="0.3">
      <c r="A28" s="89">
        <f t="shared" si="0"/>
        <v>27</v>
      </c>
      <c r="B28" s="124" t="s">
        <v>120</v>
      </c>
      <c r="C28" s="124">
        <v>70002568</v>
      </c>
      <c r="D28" s="25">
        <v>4.5999999999999996</v>
      </c>
      <c r="E28" s="89"/>
    </row>
    <row r="29" spans="1:5" x14ac:dyDescent="0.3">
      <c r="A29" s="89">
        <f t="shared" si="0"/>
        <v>28</v>
      </c>
      <c r="B29" s="124" t="s">
        <v>327</v>
      </c>
      <c r="C29" s="124">
        <v>70002043</v>
      </c>
      <c r="D29" s="25">
        <v>27.553000000000001</v>
      </c>
      <c r="E29" s="89"/>
    </row>
    <row r="30" spans="1:5" x14ac:dyDescent="0.3">
      <c r="A30" s="89">
        <f t="shared" si="0"/>
        <v>29</v>
      </c>
      <c r="B30" s="124" t="s">
        <v>349</v>
      </c>
      <c r="C30" s="124">
        <v>70002048</v>
      </c>
      <c r="D30" s="25">
        <v>9.6769999999999996</v>
      </c>
      <c r="E30" s="89"/>
    </row>
    <row r="31" spans="1:5" x14ac:dyDescent="0.3">
      <c r="A31" s="89">
        <f t="shared" si="0"/>
        <v>30</v>
      </c>
      <c r="B31" s="124" t="s">
        <v>194</v>
      </c>
      <c r="C31" s="124">
        <v>70002094</v>
      </c>
      <c r="D31" s="25">
        <v>18.388000000000002</v>
      </c>
      <c r="E31" s="89"/>
    </row>
    <row r="32" spans="1:5" x14ac:dyDescent="0.3">
      <c r="A32" s="89">
        <f t="shared" si="0"/>
        <v>31</v>
      </c>
      <c r="B32" s="124" t="s">
        <v>339</v>
      </c>
      <c r="C32" s="124">
        <v>70002046</v>
      </c>
      <c r="D32" s="25">
        <v>10.77</v>
      </c>
      <c r="E32" s="89"/>
    </row>
    <row r="33" spans="1:5" x14ac:dyDescent="0.3">
      <c r="A33" s="89">
        <f t="shared" si="0"/>
        <v>32</v>
      </c>
      <c r="B33" s="124" t="s">
        <v>202</v>
      </c>
      <c r="C33" s="124">
        <v>70002045</v>
      </c>
      <c r="D33" s="25">
        <v>6.9089999999999998</v>
      </c>
      <c r="E33" s="89"/>
    </row>
    <row r="34" spans="1:5" x14ac:dyDescent="0.3">
      <c r="A34" s="89">
        <f t="shared" si="0"/>
        <v>33</v>
      </c>
      <c r="B34" s="124" t="s">
        <v>244</v>
      </c>
      <c r="C34" s="124">
        <v>70001004</v>
      </c>
      <c r="D34" s="25">
        <v>4.7430000000000003</v>
      </c>
      <c r="E34" s="89"/>
    </row>
    <row r="35" spans="1:5" x14ac:dyDescent="0.3">
      <c r="A35" s="89">
        <f t="shared" si="0"/>
        <v>34</v>
      </c>
      <c r="B35" s="124" t="s">
        <v>351</v>
      </c>
      <c r="C35" s="124">
        <v>70007008</v>
      </c>
      <c r="D35" s="25">
        <v>5.7469999999999999</v>
      </c>
      <c r="E35" s="89"/>
    </row>
    <row r="36" spans="1:5" x14ac:dyDescent="0.3">
      <c r="A36" s="89">
        <f t="shared" si="0"/>
        <v>35</v>
      </c>
      <c r="B36" s="124" t="s">
        <v>253</v>
      </c>
      <c r="C36" s="124">
        <v>70000997</v>
      </c>
      <c r="D36" s="25">
        <v>11.569000000000001</v>
      </c>
      <c r="E36" s="89"/>
    </row>
    <row r="37" spans="1:5" x14ac:dyDescent="0.3">
      <c r="A37" s="89">
        <f t="shared" si="0"/>
        <v>36</v>
      </c>
      <c r="B37" s="124" t="s">
        <v>225</v>
      </c>
      <c r="C37" s="124">
        <v>70000999</v>
      </c>
      <c r="D37" s="25">
        <v>29.021000000000001</v>
      </c>
      <c r="E37" s="89"/>
    </row>
    <row r="38" spans="1:5" x14ac:dyDescent="0.3">
      <c r="A38" s="89">
        <f t="shared" si="0"/>
        <v>37</v>
      </c>
      <c r="B38" s="124" t="s">
        <v>297</v>
      </c>
      <c r="C38" s="124">
        <v>70001002</v>
      </c>
      <c r="D38" s="25">
        <v>35.078000000000003</v>
      </c>
      <c r="E38" s="89"/>
    </row>
    <row r="39" spans="1:5" x14ac:dyDescent="0.3">
      <c r="A39" s="89">
        <f t="shared" si="0"/>
        <v>38</v>
      </c>
      <c r="B39" s="124" t="s">
        <v>352</v>
      </c>
      <c r="C39" s="124">
        <v>70001005</v>
      </c>
      <c r="D39" s="25">
        <v>13.93</v>
      </c>
      <c r="E39" s="89"/>
    </row>
    <row r="40" spans="1:5" x14ac:dyDescent="0.3">
      <c r="A40" s="89">
        <f t="shared" si="0"/>
        <v>39</v>
      </c>
      <c r="B40" s="124" t="s">
        <v>302</v>
      </c>
      <c r="C40" s="124">
        <v>70001006</v>
      </c>
      <c r="D40" s="25">
        <v>10.298999999999999</v>
      </c>
      <c r="E40" s="89"/>
    </row>
    <row r="41" spans="1:5" x14ac:dyDescent="0.3">
      <c r="A41" s="89">
        <f t="shared" si="0"/>
        <v>40</v>
      </c>
      <c r="B41" s="124" t="s">
        <v>200</v>
      </c>
      <c r="C41" s="124">
        <v>70001663</v>
      </c>
      <c r="D41" s="25">
        <v>11.228999999999999</v>
      </c>
      <c r="E41" s="89"/>
    </row>
    <row r="42" spans="1:5" x14ac:dyDescent="0.3">
      <c r="A42" s="89">
        <f t="shared" si="0"/>
        <v>41</v>
      </c>
      <c r="B42" s="124" t="s">
        <v>342</v>
      </c>
      <c r="C42" s="124">
        <v>70002012</v>
      </c>
      <c r="D42" s="25">
        <v>5.9080000000000004</v>
      </c>
      <c r="E42" s="89"/>
    </row>
    <row r="43" spans="1:5" x14ac:dyDescent="0.3">
      <c r="A43" s="89">
        <f t="shared" si="0"/>
        <v>42</v>
      </c>
      <c r="B43" s="124" t="s">
        <v>331</v>
      </c>
      <c r="C43" s="124">
        <v>70002016</v>
      </c>
      <c r="D43" s="25">
        <v>4.9610000000000003</v>
      </c>
      <c r="E43" s="89"/>
    </row>
    <row r="44" spans="1:5" x14ac:dyDescent="0.3">
      <c r="A44" s="89">
        <f t="shared" si="0"/>
        <v>43</v>
      </c>
      <c r="B44" s="124" t="s">
        <v>201</v>
      </c>
      <c r="C44" s="124">
        <v>70002006</v>
      </c>
      <c r="D44" s="25">
        <v>10.878</v>
      </c>
      <c r="E44" s="89"/>
    </row>
    <row r="45" spans="1:5" x14ac:dyDescent="0.3">
      <c r="A45" s="89">
        <f t="shared" si="0"/>
        <v>44</v>
      </c>
      <c r="B45" s="124" t="s">
        <v>328</v>
      </c>
      <c r="C45" s="124">
        <v>70001666</v>
      </c>
      <c r="D45" s="25">
        <v>7.5819999999999999</v>
      </c>
      <c r="E45" s="89"/>
    </row>
    <row r="46" spans="1:5" x14ac:dyDescent="0.3">
      <c r="A46" s="89">
        <f t="shared" si="0"/>
        <v>45</v>
      </c>
      <c r="B46" s="124" t="s">
        <v>353</v>
      </c>
      <c r="C46" s="124">
        <v>70001659</v>
      </c>
      <c r="D46" s="25">
        <v>3.3530000000000002</v>
      </c>
      <c r="E46" s="89"/>
    </row>
    <row r="47" spans="1:5" x14ac:dyDescent="0.3">
      <c r="A47" s="89">
        <f t="shared" si="0"/>
        <v>46</v>
      </c>
      <c r="B47" s="124" t="s">
        <v>241</v>
      </c>
      <c r="C47" s="124">
        <v>70002013</v>
      </c>
      <c r="D47" s="25">
        <v>11.234999999999999</v>
      </c>
      <c r="E47" s="89"/>
    </row>
    <row r="48" spans="1:5" x14ac:dyDescent="0.3">
      <c r="A48" s="89">
        <f t="shared" si="0"/>
        <v>47</v>
      </c>
      <c r="B48" s="124" t="s">
        <v>237</v>
      </c>
      <c r="C48" s="124">
        <v>70001665</v>
      </c>
      <c r="D48" s="25">
        <v>23.545000000000002</v>
      </c>
      <c r="E48" s="89"/>
    </row>
    <row r="49" spans="1:5" x14ac:dyDescent="0.3">
      <c r="A49" s="89">
        <f t="shared" si="0"/>
        <v>48</v>
      </c>
      <c r="B49" s="124" t="s">
        <v>178</v>
      </c>
      <c r="C49" s="124">
        <v>70000541</v>
      </c>
      <c r="D49" s="25">
        <v>36.871000000000002</v>
      </c>
      <c r="E49" s="89"/>
    </row>
    <row r="50" spans="1:5" x14ac:dyDescent="0.3">
      <c r="A50" s="89">
        <f t="shared" si="0"/>
        <v>49</v>
      </c>
      <c r="B50" s="124" t="s">
        <v>265</v>
      </c>
      <c r="C50" s="124">
        <v>70000552</v>
      </c>
      <c r="D50" s="25">
        <v>14.576000000000001</v>
      </c>
      <c r="E50" s="89"/>
    </row>
    <row r="51" spans="1:5" x14ac:dyDescent="0.3">
      <c r="A51" s="89">
        <f t="shared" si="0"/>
        <v>50</v>
      </c>
      <c r="B51" s="124" t="s">
        <v>345</v>
      </c>
      <c r="C51" s="124">
        <v>70000548</v>
      </c>
      <c r="D51" s="25">
        <v>4.742</v>
      </c>
      <c r="E51" s="89"/>
    </row>
    <row r="52" spans="1:5" x14ac:dyDescent="0.3">
      <c r="A52" s="89">
        <f t="shared" si="0"/>
        <v>51</v>
      </c>
      <c r="B52" s="124" t="s">
        <v>343</v>
      </c>
      <c r="C52" s="124">
        <v>70002023</v>
      </c>
      <c r="D52" s="25">
        <v>17.866</v>
      </c>
      <c r="E52" s="89"/>
    </row>
    <row r="53" spans="1:5" x14ac:dyDescent="0.3">
      <c r="A53" s="89">
        <f t="shared" si="0"/>
        <v>52</v>
      </c>
      <c r="B53" s="124" t="s">
        <v>350</v>
      </c>
      <c r="C53" s="124">
        <v>70002028</v>
      </c>
      <c r="D53" s="25">
        <v>7.09</v>
      </c>
      <c r="E53" s="89"/>
    </row>
    <row r="54" spans="1:5" x14ac:dyDescent="0.3">
      <c r="A54" s="89">
        <f t="shared" si="0"/>
        <v>53</v>
      </c>
      <c r="B54" s="124" t="s">
        <v>34</v>
      </c>
      <c r="C54" s="124">
        <v>70002026</v>
      </c>
      <c r="D54" s="25">
        <v>3.9769999999999999</v>
      </c>
      <c r="E54" s="89"/>
    </row>
    <row r="55" spans="1:5" x14ac:dyDescent="0.3">
      <c r="A55" s="89">
        <f t="shared" si="0"/>
        <v>54</v>
      </c>
      <c r="B55" s="124" t="s">
        <v>145</v>
      </c>
      <c r="C55" s="124">
        <v>70002024</v>
      </c>
      <c r="D55" s="25">
        <v>14.478999999999999</v>
      </c>
      <c r="E55" s="89"/>
    </row>
    <row r="56" spans="1:5" x14ac:dyDescent="0.3">
      <c r="A56" s="89">
        <f t="shared" si="0"/>
        <v>55</v>
      </c>
      <c r="B56" s="124" t="s">
        <v>73</v>
      </c>
      <c r="C56" s="124">
        <v>70002017</v>
      </c>
      <c r="D56" s="25">
        <v>14.657999999999999</v>
      </c>
      <c r="E56" s="89"/>
    </row>
    <row r="57" spans="1:5" x14ac:dyDescent="0.3">
      <c r="A57" s="89">
        <f t="shared" si="0"/>
        <v>56</v>
      </c>
      <c r="B57" s="124" t="s">
        <v>146</v>
      </c>
      <c r="C57" s="124">
        <v>70000544</v>
      </c>
      <c r="D57" s="25">
        <v>6.9470000000000001</v>
      </c>
      <c r="E57" s="89"/>
    </row>
    <row r="58" spans="1:5" x14ac:dyDescent="0.3">
      <c r="A58" s="89">
        <f t="shared" si="0"/>
        <v>57</v>
      </c>
      <c r="B58" s="124" t="s">
        <v>144</v>
      </c>
      <c r="C58" s="124">
        <v>70000543</v>
      </c>
      <c r="D58" s="25">
        <v>4.7939999999999996</v>
      </c>
      <c r="E58" s="89"/>
    </row>
    <row r="59" spans="1:5" x14ac:dyDescent="0.3">
      <c r="A59" s="89">
        <f t="shared" si="0"/>
        <v>58</v>
      </c>
      <c r="B59" s="124" t="s">
        <v>47</v>
      </c>
      <c r="C59" s="124">
        <v>70002027</v>
      </c>
      <c r="D59" s="25">
        <v>8.2949999999999999</v>
      </c>
      <c r="E59" s="89"/>
    </row>
    <row r="60" spans="1:5" x14ac:dyDescent="0.3">
      <c r="A60" s="89">
        <f t="shared" si="0"/>
        <v>59</v>
      </c>
      <c r="B60" s="124" t="s">
        <v>140</v>
      </c>
      <c r="C60" s="124">
        <v>70002025</v>
      </c>
      <c r="D60" s="25">
        <v>21.59</v>
      </c>
      <c r="E60" s="89"/>
    </row>
    <row r="61" spans="1:5" x14ac:dyDescent="0.3">
      <c r="A61" s="89">
        <f t="shared" si="0"/>
        <v>60</v>
      </c>
      <c r="B61" s="124" t="s">
        <v>129</v>
      </c>
      <c r="C61" s="124">
        <v>70002021</v>
      </c>
      <c r="D61" s="25">
        <v>3.2469999999999999</v>
      </c>
      <c r="E61" s="89"/>
    </row>
    <row r="62" spans="1:5" x14ac:dyDescent="0.3">
      <c r="A62" s="89">
        <f t="shared" si="0"/>
        <v>61</v>
      </c>
      <c r="B62" s="124" t="s">
        <v>136</v>
      </c>
      <c r="C62" s="124">
        <v>70002018</v>
      </c>
      <c r="D62" s="25">
        <v>0</v>
      </c>
      <c r="E62" s="89"/>
    </row>
    <row r="63" spans="1:5" x14ac:dyDescent="0.3">
      <c r="A63" s="89">
        <f t="shared" si="0"/>
        <v>62</v>
      </c>
      <c r="B63" s="124" t="s">
        <v>312</v>
      </c>
      <c r="C63" s="124">
        <v>70002019</v>
      </c>
      <c r="D63" s="25">
        <v>1.05</v>
      </c>
      <c r="E63" s="89"/>
    </row>
    <row r="64" spans="1:5" x14ac:dyDescent="0.3">
      <c r="A64" s="89">
        <f t="shared" si="0"/>
        <v>63</v>
      </c>
      <c r="B64" s="124" t="s">
        <v>40</v>
      </c>
      <c r="C64" s="124">
        <v>70001733</v>
      </c>
      <c r="D64" s="25">
        <v>17.939</v>
      </c>
      <c r="E64" s="89"/>
    </row>
    <row r="65" spans="1:5" x14ac:dyDescent="0.3">
      <c r="A65" s="89">
        <f t="shared" si="0"/>
        <v>64</v>
      </c>
      <c r="B65" s="124" t="s">
        <v>134</v>
      </c>
      <c r="C65" s="124">
        <v>70001730</v>
      </c>
      <c r="D65" s="25">
        <v>5.1159999999999997</v>
      </c>
      <c r="E65" s="89"/>
    </row>
    <row r="66" spans="1:5" x14ac:dyDescent="0.3">
      <c r="A66" s="89">
        <f t="shared" si="0"/>
        <v>65</v>
      </c>
      <c r="B66" s="124" t="s">
        <v>51</v>
      </c>
      <c r="C66" s="124">
        <v>70001735</v>
      </c>
      <c r="D66" s="25">
        <v>8.3699999999999992</v>
      </c>
      <c r="E66" s="89"/>
    </row>
    <row r="67" spans="1:5" x14ac:dyDescent="0.3">
      <c r="A67" s="89">
        <f t="shared" si="0"/>
        <v>66</v>
      </c>
      <c r="B67" s="124" t="s">
        <v>35</v>
      </c>
      <c r="C67" s="124">
        <v>70001737</v>
      </c>
      <c r="D67" s="25">
        <v>0</v>
      </c>
      <c r="E67" s="89"/>
    </row>
    <row r="68" spans="1:5" x14ac:dyDescent="0.3">
      <c r="A68" s="89">
        <f t="shared" ref="A68:A131" si="1">A67+1</f>
        <v>67</v>
      </c>
      <c r="B68" s="124" t="s">
        <v>155</v>
      </c>
      <c r="C68" s="124">
        <v>70001734</v>
      </c>
      <c r="D68" s="25">
        <v>23.652000000000001</v>
      </c>
      <c r="E68" s="89"/>
    </row>
    <row r="69" spans="1:5" x14ac:dyDescent="0.3">
      <c r="A69" s="89">
        <f t="shared" si="1"/>
        <v>68</v>
      </c>
      <c r="B69" s="124" t="s">
        <v>42</v>
      </c>
      <c r="C69" s="124">
        <v>70001740</v>
      </c>
      <c r="D69" s="25">
        <v>29.417999999999999</v>
      </c>
      <c r="E69" s="89"/>
    </row>
    <row r="70" spans="1:5" x14ac:dyDescent="0.3">
      <c r="A70" s="89">
        <f t="shared" si="1"/>
        <v>69</v>
      </c>
      <c r="B70" s="124" t="s">
        <v>44</v>
      </c>
      <c r="C70" s="124">
        <v>70001729</v>
      </c>
      <c r="D70" s="25">
        <v>14.19</v>
      </c>
      <c r="E70" s="89"/>
    </row>
    <row r="71" spans="1:5" x14ac:dyDescent="0.3">
      <c r="A71" s="89">
        <f t="shared" si="1"/>
        <v>70</v>
      </c>
      <c r="B71" s="124" t="s">
        <v>141</v>
      </c>
      <c r="C71" s="124">
        <v>70002126</v>
      </c>
      <c r="D71" s="25">
        <v>9.4130000000000003</v>
      </c>
      <c r="E71" s="89"/>
    </row>
    <row r="72" spans="1:5" x14ac:dyDescent="0.3">
      <c r="A72" s="89">
        <f t="shared" si="1"/>
        <v>71</v>
      </c>
      <c r="B72" s="124" t="s">
        <v>153</v>
      </c>
      <c r="C72" s="124">
        <v>70002128</v>
      </c>
      <c r="D72" s="25">
        <v>14.91</v>
      </c>
      <c r="E72" s="89"/>
    </row>
    <row r="73" spans="1:5" x14ac:dyDescent="0.3">
      <c r="A73" s="89">
        <f t="shared" si="1"/>
        <v>72</v>
      </c>
      <c r="B73" s="124" t="s">
        <v>276</v>
      </c>
      <c r="C73" s="124">
        <v>70002133</v>
      </c>
      <c r="D73" s="25">
        <v>23.553000000000001</v>
      </c>
      <c r="E73" s="89"/>
    </row>
    <row r="74" spans="1:5" x14ac:dyDescent="0.3">
      <c r="A74" s="89">
        <f t="shared" si="1"/>
        <v>73</v>
      </c>
      <c r="B74" s="124" t="s">
        <v>76</v>
      </c>
      <c r="C74" s="124">
        <v>70002134</v>
      </c>
      <c r="D74" s="25">
        <v>7.7859999999999996</v>
      </c>
      <c r="E74" s="89"/>
    </row>
    <row r="75" spans="1:5" x14ac:dyDescent="0.3">
      <c r="A75" s="89">
        <f t="shared" si="1"/>
        <v>74</v>
      </c>
      <c r="B75" s="124" t="s">
        <v>160</v>
      </c>
      <c r="C75" s="124">
        <v>70002135</v>
      </c>
      <c r="D75" s="25">
        <v>31.527999999999999</v>
      </c>
      <c r="E75" s="89"/>
    </row>
    <row r="76" spans="1:5" x14ac:dyDescent="0.3">
      <c r="A76" s="89">
        <f t="shared" si="1"/>
        <v>75</v>
      </c>
      <c r="B76" s="124" t="s">
        <v>150</v>
      </c>
      <c r="C76" s="124">
        <v>70001285</v>
      </c>
      <c r="D76" s="25">
        <v>26.498999999999999</v>
      </c>
      <c r="E76" s="89"/>
    </row>
    <row r="77" spans="1:5" x14ac:dyDescent="0.3">
      <c r="A77" s="89">
        <f t="shared" si="1"/>
        <v>76</v>
      </c>
      <c r="B77" s="124" t="s">
        <v>127</v>
      </c>
      <c r="C77" s="124">
        <v>70001289</v>
      </c>
      <c r="D77" s="25">
        <v>17.265000000000001</v>
      </c>
      <c r="E77" s="89"/>
    </row>
    <row r="78" spans="1:5" x14ac:dyDescent="0.3">
      <c r="A78" s="89">
        <f t="shared" si="1"/>
        <v>77</v>
      </c>
      <c r="B78" s="124" t="s">
        <v>233</v>
      </c>
      <c r="C78" s="124">
        <v>70001287</v>
      </c>
      <c r="D78" s="25">
        <v>47.334000000000003</v>
      </c>
      <c r="E78" s="89"/>
    </row>
    <row r="79" spans="1:5" x14ac:dyDescent="0.3">
      <c r="A79" s="89">
        <f t="shared" si="1"/>
        <v>78</v>
      </c>
      <c r="B79" s="124" t="s">
        <v>48</v>
      </c>
      <c r="C79" s="124">
        <v>70001286</v>
      </c>
      <c r="D79" s="25">
        <v>12.492000000000001</v>
      </c>
      <c r="E79" s="89"/>
    </row>
    <row r="80" spans="1:5" x14ac:dyDescent="0.3">
      <c r="A80" s="89">
        <f t="shared" si="1"/>
        <v>79</v>
      </c>
      <c r="B80" s="124" t="s">
        <v>164</v>
      </c>
      <c r="C80" s="124">
        <v>70001291</v>
      </c>
      <c r="D80" s="25">
        <v>12.379</v>
      </c>
      <c r="E80" s="89"/>
    </row>
    <row r="81" spans="1:5" x14ac:dyDescent="0.3">
      <c r="A81" s="89">
        <f t="shared" si="1"/>
        <v>80</v>
      </c>
      <c r="B81" s="124" t="s">
        <v>139</v>
      </c>
      <c r="C81" s="124">
        <v>70001292</v>
      </c>
      <c r="D81" s="25">
        <v>14.086</v>
      </c>
      <c r="E81" s="89"/>
    </row>
    <row r="82" spans="1:5" x14ac:dyDescent="0.3">
      <c r="A82" s="89">
        <f t="shared" si="1"/>
        <v>81</v>
      </c>
      <c r="B82" s="124" t="s">
        <v>277</v>
      </c>
      <c r="C82" s="124">
        <v>70001556</v>
      </c>
      <c r="D82" s="25">
        <v>0.89700000000000002</v>
      </c>
      <c r="E82" s="89"/>
    </row>
    <row r="83" spans="1:5" x14ac:dyDescent="0.3">
      <c r="A83" s="89">
        <f t="shared" si="1"/>
        <v>82</v>
      </c>
      <c r="B83" s="124" t="s">
        <v>41</v>
      </c>
      <c r="C83" s="124">
        <v>70001549</v>
      </c>
      <c r="D83" s="25">
        <v>15.733000000000001</v>
      </c>
      <c r="E83" s="89"/>
    </row>
    <row r="84" spans="1:5" x14ac:dyDescent="0.3">
      <c r="A84" s="89">
        <f t="shared" si="1"/>
        <v>83</v>
      </c>
      <c r="B84" s="124" t="s">
        <v>62</v>
      </c>
      <c r="C84" s="124">
        <v>70001554</v>
      </c>
      <c r="D84" s="25">
        <v>23.744</v>
      </c>
      <c r="E84" s="89"/>
    </row>
    <row r="85" spans="1:5" x14ac:dyDescent="0.3">
      <c r="A85" s="89">
        <f t="shared" si="1"/>
        <v>84</v>
      </c>
      <c r="B85" s="124" t="s">
        <v>147</v>
      </c>
      <c r="C85" s="124">
        <v>70001558</v>
      </c>
      <c r="D85" s="25">
        <v>12.327</v>
      </c>
      <c r="E85" s="89"/>
    </row>
    <row r="86" spans="1:5" x14ac:dyDescent="0.3">
      <c r="A86" s="89">
        <f t="shared" si="1"/>
        <v>85</v>
      </c>
      <c r="B86" s="124" t="s">
        <v>165</v>
      </c>
      <c r="C86" s="124">
        <v>70001550</v>
      </c>
      <c r="D86" s="25">
        <v>14.132</v>
      </c>
      <c r="E86" s="89"/>
    </row>
    <row r="87" spans="1:5" x14ac:dyDescent="0.3">
      <c r="A87" s="89">
        <f t="shared" si="1"/>
        <v>86</v>
      </c>
      <c r="B87" s="124" t="s">
        <v>156</v>
      </c>
      <c r="C87" s="124">
        <v>70001559</v>
      </c>
      <c r="D87" s="25">
        <v>5.0149999999999997</v>
      </c>
      <c r="E87" s="89"/>
    </row>
    <row r="88" spans="1:5" x14ac:dyDescent="0.3">
      <c r="A88" s="89">
        <f t="shared" si="1"/>
        <v>87</v>
      </c>
      <c r="B88" s="124" t="s">
        <v>132</v>
      </c>
      <c r="C88" s="124">
        <v>70002097</v>
      </c>
      <c r="D88" s="25">
        <v>6.968</v>
      </c>
      <c r="E88" s="89"/>
    </row>
    <row r="89" spans="1:5" x14ac:dyDescent="0.3">
      <c r="A89" s="89">
        <f t="shared" si="1"/>
        <v>88</v>
      </c>
      <c r="B89" s="124" t="s">
        <v>216</v>
      </c>
      <c r="C89" s="124">
        <v>70002089</v>
      </c>
      <c r="D89" s="25">
        <v>6.7629999999999999</v>
      </c>
      <c r="E89" s="89"/>
    </row>
    <row r="90" spans="1:5" x14ac:dyDescent="0.3">
      <c r="A90" s="89">
        <f t="shared" si="1"/>
        <v>89</v>
      </c>
      <c r="B90" s="124" t="s">
        <v>86</v>
      </c>
      <c r="C90" s="124">
        <v>70002091</v>
      </c>
      <c r="D90" s="25">
        <v>10.688000000000001</v>
      </c>
      <c r="E90" s="89"/>
    </row>
    <row r="91" spans="1:5" x14ac:dyDescent="0.3">
      <c r="A91" s="89">
        <f t="shared" si="1"/>
        <v>90</v>
      </c>
      <c r="B91" s="124" t="s">
        <v>49</v>
      </c>
      <c r="C91" s="124">
        <v>70002099</v>
      </c>
      <c r="D91" s="25">
        <v>15.018000000000001</v>
      </c>
      <c r="E91" s="89"/>
    </row>
    <row r="92" spans="1:5" x14ac:dyDescent="0.3">
      <c r="A92" s="89">
        <f t="shared" si="1"/>
        <v>91</v>
      </c>
      <c r="B92" s="124" t="s">
        <v>189</v>
      </c>
      <c r="C92" s="124">
        <v>70002095</v>
      </c>
      <c r="D92" s="25">
        <v>6.16</v>
      </c>
      <c r="E92" s="89"/>
    </row>
    <row r="93" spans="1:5" x14ac:dyDescent="0.3">
      <c r="A93" s="89">
        <f t="shared" si="1"/>
        <v>92</v>
      </c>
      <c r="B93" s="124" t="s">
        <v>38</v>
      </c>
      <c r="C93" s="124">
        <v>70002096</v>
      </c>
      <c r="D93" s="25">
        <v>13.887</v>
      </c>
      <c r="E93" s="89"/>
    </row>
    <row r="94" spans="1:5" x14ac:dyDescent="0.3">
      <c r="A94" s="89">
        <f t="shared" si="1"/>
        <v>93</v>
      </c>
      <c r="B94" s="124" t="s">
        <v>192</v>
      </c>
      <c r="C94" s="124">
        <v>70002092</v>
      </c>
      <c r="D94" s="25">
        <v>17.597000000000001</v>
      </c>
      <c r="E94" s="89"/>
    </row>
    <row r="95" spans="1:5" x14ac:dyDescent="0.3">
      <c r="A95" s="89">
        <f t="shared" si="1"/>
        <v>94</v>
      </c>
      <c r="B95" s="124" t="s">
        <v>122</v>
      </c>
      <c r="C95" s="124">
        <v>70003144</v>
      </c>
      <c r="D95" s="25">
        <v>26.206</v>
      </c>
      <c r="E95" s="89"/>
    </row>
    <row r="96" spans="1:5" x14ac:dyDescent="0.3">
      <c r="A96" s="89">
        <f t="shared" si="1"/>
        <v>95</v>
      </c>
      <c r="B96" s="124" t="s">
        <v>45</v>
      </c>
      <c r="C96" s="124">
        <v>70003141</v>
      </c>
      <c r="D96" s="25">
        <v>19.434999999999999</v>
      </c>
      <c r="E96" s="89"/>
    </row>
    <row r="97" spans="1:5" x14ac:dyDescent="0.3">
      <c r="A97" s="89">
        <f t="shared" si="1"/>
        <v>96</v>
      </c>
      <c r="B97" s="124" t="s">
        <v>162</v>
      </c>
      <c r="C97" s="124">
        <v>70003139</v>
      </c>
      <c r="D97" s="25">
        <v>11.36</v>
      </c>
      <c r="E97" s="89"/>
    </row>
    <row r="98" spans="1:5" x14ac:dyDescent="0.3">
      <c r="A98" s="89">
        <f t="shared" si="1"/>
        <v>97</v>
      </c>
      <c r="B98" s="124" t="s">
        <v>231</v>
      </c>
      <c r="C98" s="124">
        <v>70003133</v>
      </c>
      <c r="D98" s="25">
        <v>5.4829999999999997</v>
      </c>
      <c r="E98" s="89"/>
    </row>
    <row r="99" spans="1:5" x14ac:dyDescent="0.3">
      <c r="A99" s="89">
        <f t="shared" si="1"/>
        <v>98</v>
      </c>
      <c r="B99" s="124" t="s">
        <v>239</v>
      </c>
      <c r="C99" s="124">
        <v>70001082</v>
      </c>
      <c r="D99" s="25">
        <v>4.3579999999999997</v>
      </c>
      <c r="E99" s="89"/>
    </row>
    <row r="100" spans="1:5" x14ac:dyDescent="0.3">
      <c r="A100" s="89">
        <f t="shared" si="1"/>
        <v>99</v>
      </c>
      <c r="B100" s="124" t="s">
        <v>176</v>
      </c>
      <c r="C100" s="124">
        <v>70001083</v>
      </c>
      <c r="D100" s="25">
        <v>6.1529999999999996</v>
      </c>
      <c r="E100" s="89"/>
    </row>
    <row r="101" spans="1:5" x14ac:dyDescent="0.3">
      <c r="A101" s="89">
        <f t="shared" si="1"/>
        <v>100</v>
      </c>
      <c r="B101" s="124" t="s">
        <v>60</v>
      </c>
      <c r="C101" s="124">
        <v>70001089</v>
      </c>
      <c r="D101" s="25">
        <v>2.4289999999999998</v>
      </c>
      <c r="E101" s="89"/>
    </row>
    <row r="102" spans="1:5" x14ac:dyDescent="0.3">
      <c r="A102" s="89">
        <f t="shared" si="1"/>
        <v>101</v>
      </c>
      <c r="B102" s="124" t="s">
        <v>315</v>
      </c>
      <c r="C102" s="124">
        <v>70001084</v>
      </c>
      <c r="D102" s="25">
        <v>0.20100000000000001</v>
      </c>
      <c r="E102" s="89"/>
    </row>
    <row r="103" spans="1:5" x14ac:dyDescent="0.3">
      <c r="A103" s="89">
        <f t="shared" si="1"/>
        <v>102</v>
      </c>
      <c r="B103" s="124" t="s">
        <v>97</v>
      </c>
      <c r="C103" s="124">
        <v>70001081</v>
      </c>
      <c r="D103" s="25">
        <v>8.7509999999999994</v>
      </c>
      <c r="E103" s="89"/>
    </row>
    <row r="104" spans="1:5" x14ac:dyDescent="0.3">
      <c r="A104" s="89">
        <f t="shared" si="1"/>
        <v>103</v>
      </c>
      <c r="B104" s="124" t="s">
        <v>53</v>
      </c>
      <c r="C104" s="124">
        <v>70001657</v>
      </c>
      <c r="D104" s="25">
        <v>0.28699999999999998</v>
      </c>
      <c r="E104" s="89"/>
    </row>
    <row r="105" spans="1:5" x14ac:dyDescent="0.3">
      <c r="A105" s="89">
        <f t="shared" si="1"/>
        <v>104</v>
      </c>
      <c r="B105" s="124" t="s">
        <v>108</v>
      </c>
      <c r="C105" s="124">
        <v>70001661</v>
      </c>
      <c r="D105" s="25">
        <v>23.170999999999999</v>
      </c>
      <c r="E105" s="89"/>
    </row>
    <row r="106" spans="1:5" x14ac:dyDescent="0.3">
      <c r="A106" s="89">
        <f t="shared" si="1"/>
        <v>105</v>
      </c>
      <c r="B106" s="124" t="s">
        <v>110</v>
      </c>
      <c r="C106" s="124">
        <v>70002651</v>
      </c>
      <c r="D106" s="25">
        <v>17.350000000000001</v>
      </c>
      <c r="E106" s="89"/>
    </row>
    <row r="107" spans="1:5" x14ac:dyDescent="0.3">
      <c r="A107" s="89">
        <f t="shared" si="1"/>
        <v>106</v>
      </c>
      <c r="B107" s="124" t="s">
        <v>224</v>
      </c>
      <c r="C107" s="124">
        <v>70002641</v>
      </c>
      <c r="D107" s="25">
        <v>21.172999999999998</v>
      </c>
      <c r="E107" s="89"/>
    </row>
    <row r="108" spans="1:5" x14ac:dyDescent="0.3">
      <c r="A108" s="89">
        <f t="shared" si="1"/>
        <v>107</v>
      </c>
      <c r="B108" s="124" t="s">
        <v>232</v>
      </c>
      <c r="C108" s="124">
        <v>70002650</v>
      </c>
      <c r="D108" s="25">
        <v>27.420999999999999</v>
      </c>
      <c r="E108" s="89"/>
    </row>
    <row r="109" spans="1:5" x14ac:dyDescent="0.3">
      <c r="A109" s="89">
        <f t="shared" si="1"/>
        <v>108</v>
      </c>
      <c r="B109" s="124" t="s">
        <v>316</v>
      </c>
      <c r="C109" s="124">
        <v>70002644</v>
      </c>
      <c r="D109" s="25">
        <v>20.815999999999999</v>
      </c>
      <c r="E109" s="89"/>
    </row>
    <row r="110" spans="1:5" x14ac:dyDescent="0.3">
      <c r="A110" s="89">
        <f t="shared" si="1"/>
        <v>109</v>
      </c>
      <c r="B110" s="124" t="s">
        <v>61</v>
      </c>
      <c r="C110" s="124">
        <v>7000937</v>
      </c>
      <c r="D110" s="25">
        <v>29.442</v>
      </c>
      <c r="E110" s="89"/>
    </row>
    <row r="111" spans="1:5" x14ac:dyDescent="0.3">
      <c r="A111" s="89">
        <f t="shared" si="1"/>
        <v>110</v>
      </c>
      <c r="B111" s="124" t="s">
        <v>298</v>
      </c>
      <c r="C111" s="124">
        <v>70000938</v>
      </c>
      <c r="D111" s="25">
        <v>3.5350000000000001</v>
      </c>
      <c r="E111" s="89"/>
    </row>
    <row r="112" spans="1:5" x14ac:dyDescent="0.3">
      <c r="A112" s="89">
        <f t="shared" si="1"/>
        <v>111</v>
      </c>
      <c r="B112" s="124" t="s">
        <v>142</v>
      </c>
      <c r="C112" s="124">
        <v>70000948</v>
      </c>
      <c r="D112" s="25">
        <v>30.63</v>
      </c>
      <c r="E112" s="89"/>
    </row>
    <row r="113" spans="1:5" x14ac:dyDescent="0.3">
      <c r="A113" s="89">
        <f t="shared" si="1"/>
        <v>112</v>
      </c>
      <c r="B113" s="124" t="s">
        <v>105</v>
      </c>
      <c r="C113" s="124">
        <v>70000945</v>
      </c>
      <c r="D113" s="25">
        <v>10.246</v>
      </c>
      <c r="E113" s="89"/>
    </row>
    <row r="114" spans="1:5" x14ac:dyDescent="0.3">
      <c r="A114" s="89">
        <f t="shared" si="1"/>
        <v>113</v>
      </c>
      <c r="B114" s="124" t="s">
        <v>273</v>
      </c>
      <c r="C114" s="124">
        <v>70000946</v>
      </c>
      <c r="D114" s="25">
        <v>2.0270000000000001</v>
      </c>
      <c r="E114" s="89"/>
    </row>
    <row r="115" spans="1:5" x14ac:dyDescent="0.3">
      <c r="A115" s="89">
        <f t="shared" si="1"/>
        <v>114</v>
      </c>
      <c r="B115" s="124" t="s">
        <v>226</v>
      </c>
      <c r="C115" s="124">
        <v>70000944</v>
      </c>
      <c r="D115" s="25">
        <v>11.624000000000001</v>
      </c>
      <c r="E115" s="89"/>
    </row>
    <row r="116" spans="1:5" x14ac:dyDescent="0.3">
      <c r="A116" s="89">
        <f t="shared" si="1"/>
        <v>115</v>
      </c>
      <c r="B116" s="124" t="s">
        <v>90</v>
      </c>
      <c r="C116" s="124">
        <v>70002235</v>
      </c>
      <c r="D116" s="25">
        <v>16.841999999999999</v>
      </c>
      <c r="E116" s="89"/>
    </row>
    <row r="117" spans="1:5" x14ac:dyDescent="0.3">
      <c r="A117" s="89">
        <f t="shared" si="1"/>
        <v>116</v>
      </c>
      <c r="B117" s="124" t="s">
        <v>279</v>
      </c>
      <c r="C117" s="124">
        <v>70002239</v>
      </c>
      <c r="D117" s="25">
        <v>15.765000000000001</v>
      </c>
      <c r="E117" s="89"/>
    </row>
    <row r="118" spans="1:5" x14ac:dyDescent="0.3">
      <c r="A118" s="89">
        <f t="shared" si="1"/>
        <v>117</v>
      </c>
      <c r="B118" s="124" t="s">
        <v>283</v>
      </c>
      <c r="C118" s="124">
        <v>70002241</v>
      </c>
      <c r="D118" s="25">
        <v>25.158000000000001</v>
      </c>
      <c r="E118" s="89"/>
    </row>
    <row r="119" spans="1:5" x14ac:dyDescent="0.3">
      <c r="A119" s="89">
        <f t="shared" si="1"/>
        <v>118</v>
      </c>
      <c r="B119" s="124" t="s">
        <v>50</v>
      </c>
      <c r="C119" s="124">
        <v>70002233</v>
      </c>
      <c r="D119" s="25">
        <v>10.593999999999999</v>
      </c>
      <c r="E119" s="89"/>
    </row>
    <row r="120" spans="1:5" x14ac:dyDescent="0.3">
      <c r="A120" s="89">
        <f t="shared" si="1"/>
        <v>119</v>
      </c>
      <c r="B120" s="124" t="s">
        <v>198</v>
      </c>
      <c r="C120" s="124">
        <v>70002244</v>
      </c>
      <c r="D120" s="25">
        <v>0</v>
      </c>
      <c r="E120" s="89"/>
    </row>
    <row r="121" spans="1:5" x14ac:dyDescent="0.3">
      <c r="A121" s="89">
        <f t="shared" si="1"/>
        <v>120</v>
      </c>
      <c r="B121" s="124" t="s">
        <v>104</v>
      </c>
      <c r="C121" s="124">
        <v>70002243</v>
      </c>
      <c r="D121" s="25">
        <v>10.038</v>
      </c>
      <c r="E121" s="89"/>
    </row>
    <row r="122" spans="1:5" x14ac:dyDescent="0.3">
      <c r="A122" s="89">
        <f t="shared" si="1"/>
        <v>121</v>
      </c>
      <c r="B122" s="124" t="s">
        <v>163</v>
      </c>
      <c r="C122" s="124">
        <v>70002237</v>
      </c>
      <c r="D122" s="25">
        <v>15.734</v>
      </c>
      <c r="E122" s="89"/>
    </row>
    <row r="123" spans="1:5" x14ac:dyDescent="0.3">
      <c r="A123" s="89">
        <f t="shared" si="1"/>
        <v>122</v>
      </c>
      <c r="B123" s="124" t="s">
        <v>121</v>
      </c>
      <c r="C123" s="124">
        <v>70002238</v>
      </c>
      <c r="D123" s="25" t="s">
        <v>4463</v>
      </c>
      <c r="E123" s="89"/>
    </row>
    <row r="124" spans="1:5" x14ac:dyDescent="0.3">
      <c r="A124" s="89">
        <f t="shared" si="1"/>
        <v>123</v>
      </c>
      <c r="B124" s="124" t="s">
        <v>207</v>
      </c>
      <c r="C124" s="124">
        <v>70002422</v>
      </c>
      <c r="D124" s="25">
        <v>28.785</v>
      </c>
      <c r="E124" s="89"/>
    </row>
    <row r="125" spans="1:5" x14ac:dyDescent="0.3">
      <c r="A125" s="89">
        <f t="shared" si="1"/>
        <v>124</v>
      </c>
      <c r="B125" s="124" t="s">
        <v>54</v>
      </c>
      <c r="C125" s="124">
        <v>70002423</v>
      </c>
      <c r="D125" s="25">
        <v>10.903</v>
      </c>
      <c r="E125" s="89"/>
    </row>
    <row r="126" spans="1:5" x14ac:dyDescent="0.3">
      <c r="A126" s="89">
        <f t="shared" si="1"/>
        <v>125</v>
      </c>
      <c r="B126" s="124" t="s">
        <v>260</v>
      </c>
      <c r="C126" s="124">
        <v>70002413</v>
      </c>
      <c r="D126" s="25">
        <v>9.0060000000000002</v>
      </c>
      <c r="E126" s="89"/>
    </row>
    <row r="127" spans="1:5" x14ac:dyDescent="0.3">
      <c r="A127" s="89">
        <f t="shared" si="1"/>
        <v>126</v>
      </c>
      <c r="B127" s="124" t="s">
        <v>303</v>
      </c>
      <c r="C127" s="124">
        <v>70002421</v>
      </c>
      <c r="D127" s="25">
        <v>5.6</v>
      </c>
      <c r="E127" s="89"/>
    </row>
    <row r="128" spans="1:5" x14ac:dyDescent="0.3">
      <c r="A128" s="89">
        <f t="shared" si="1"/>
        <v>127</v>
      </c>
      <c r="B128" s="124" t="s">
        <v>190</v>
      </c>
      <c r="C128" s="124">
        <v>70002424</v>
      </c>
      <c r="D128" s="25">
        <v>7.6109999999999998</v>
      </c>
      <c r="E128" s="89"/>
    </row>
    <row r="129" spans="1:5" x14ac:dyDescent="0.3">
      <c r="A129" s="89">
        <f t="shared" si="1"/>
        <v>128</v>
      </c>
      <c r="B129" s="124" t="s">
        <v>43</v>
      </c>
      <c r="C129" s="124">
        <v>70002415</v>
      </c>
      <c r="D129" s="25">
        <v>24.16</v>
      </c>
      <c r="E129" s="89"/>
    </row>
    <row r="130" spans="1:5" x14ac:dyDescent="0.3">
      <c r="A130" s="89">
        <f t="shared" si="1"/>
        <v>129</v>
      </c>
      <c r="B130" s="124" t="s">
        <v>64</v>
      </c>
      <c r="C130" s="124">
        <v>70002432</v>
      </c>
      <c r="D130" s="25">
        <v>16.46</v>
      </c>
      <c r="E130" s="89"/>
    </row>
    <row r="131" spans="1:5" x14ac:dyDescent="0.3">
      <c r="A131" s="89">
        <f t="shared" si="1"/>
        <v>130</v>
      </c>
      <c r="B131" s="124" t="s">
        <v>174</v>
      </c>
      <c r="C131" s="124">
        <v>70002433</v>
      </c>
      <c r="D131" s="25">
        <v>9.0359999999999996</v>
      </c>
      <c r="E131" s="89"/>
    </row>
    <row r="132" spans="1:5" x14ac:dyDescent="0.3">
      <c r="A132" s="89">
        <f t="shared" ref="A132:A195" si="2">A131+1</f>
        <v>131</v>
      </c>
      <c r="B132" s="124" t="s">
        <v>173</v>
      </c>
      <c r="C132" s="124">
        <v>70002427</v>
      </c>
      <c r="D132" s="25">
        <v>20.498999999999999</v>
      </c>
      <c r="E132" s="89"/>
    </row>
    <row r="133" spans="1:5" x14ac:dyDescent="0.3">
      <c r="A133" s="89">
        <f t="shared" si="2"/>
        <v>132</v>
      </c>
      <c r="B133" s="124" t="s">
        <v>338</v>
      </c>
      <c r="C133" s="124">
        <v>70002430</v>
      </c>
      <c r="D133" s="25">
        <v>22.463999999999999</v>
      </c>
      <c r="E133" s="89"/>
    </row>
    <row r="134" spans="1:5" x14ac:dyDescent="0.3">
      <c r="A134" s="89">
        <f t="shared" si="2"/>
        <v>133</v>
      </c>
      <c r="B134" s="124" t="s">
        <v>255</v>
      </c>
      <c r="C134" s="124">
        <v>70001114</v>
      </c>
      <c r="D134" s="25">
        <v>23.465</v>
      </c>
      <c r="E134" s="89"/>
    </row>
    <row r="135" spans="1:5" x14ac:dyDescent="0.3">
      <c r="A135" s="89">
        <f t="shared" si="2"/>
        <v>134</v>
      </c>
      <c r="B135" s="124" t="s">
        <v>221</v>
      </c>
      <c r="C135" s="124">
        <v>70001110</v>
      </c>
      <c r="D135" s="25">
        <v>7.0339999999999998</v>
      </c>
      <c r="E135" s="89"/>
    </row>
    <row r="136" spans="1:5" x14ac:dyDescent="0.3">
      <c r="A136" s="89">
        <f t="shared" si="2"/>
        <v>135</v>
      </c>
      <c r="B136" s="124" t="s">
        <v>243</v>
      </c>
      <c r="C136" s="124">
        <v>70001107</v>
      </c>
      <c r="D136" s="25">
        <v>18.77</v>
      </c>
      <c r="E136" s="89"/>
    </row>
    <row r="137" spans="1:5" x14ac:dyDescent="0.3">
      <c r="A137" s="89">
        <f t="shared" si="2"/>
        <v>136</v>
      </c>
      <c r="B137" s="124" t="s">
        <v>72</v>
      </c>
      <c r="C137" s="124">
        <v>70001111</v>
      </c>
      <c r="D137" s="25">
        <v>14.112</v>
      </c>
      <c r="E137" s="89"/>
    </row>
    <row r="138" spans="1:5" x14ac:dyDescent="0.3">
      <c r="A138" s="89">
        <f t="shared" si="2"/>
        <v>137</v>
      </c>
      <c r="B138" s="124" t="s">
        <v>187</v>
      </c>
      <c r="C138" s="124">
        <v>70001115</v>
      </c>
      <c r="D138" s="25">
        <v>18.193999999999999</v>
      </c>
      <c r="E138" s="89"/>
    </row>
    <row r="139" spans="1:5" x14ac:dyDescent="0.3">
      <c r="A139" s="89">
        <f t="shared" si="2"/>
        <v>138</v>
      </c>
      <c r="B139" s="124" t="s">
        <v>290</v>
      </c>
      <c r="C139" s="124">
        <v>70002307</v>
      </c>
      <c r="D139" s="25">
        <v>19.149000000000001</v>
      </c>
      <c r="E139" s="89"/>
    </row>
    <row r="140" spans="1:5" x14ac:dyDescent="0.3">
      <c r="A140" s="89">
        <f t="shared" si="2"/>
        <v>139</v>
      </c>
      <c r="B140" s="124" t="s">
        <v>230</v>
      </c>
      <c r="C140" s="124">
        <v>70002316</v>
      </c>
      <c r="D140" s="25">
        <v>20.969000000000001</v>
      </c>
      <c r="E140" s="89"/>
    </row>
    <row r="141" spans="1:5" x14ac:dyDescent="0.3">
      <c r="A141" s="89">
        <f t="shared" si="2"/>
        <v>140</v>
      </c>
      <c r="B141" s="124" t="s">
        <v>229</v>
      </c>
      <c r="C141" s="124">
        <v>70002309</v>
      </c>
      <c r="D141" s="25">
        <v>24.056000000000001</v>
      </c>
      <c r="E141" s="89"/>
    </row>
    <row r="142" spans="1:5" x14ac:dyDescent="0.3">
      <c r="A142" s="89">
        <f t="shared" si="2"/>
        <v>141</v>
      </c>
      <c r="B142" s="124" t="s">
        <v>306</v>
      </c>
      <c r="C142" s="124">
        <v>70002312</v>
      </c>
      <c r="D142" s="25">
        <v>24.577999999999999</v>
      </c>
      <c r="E142" s="89"/>
    </row>
    <row r="143" spans="1:5" x14ac:dyDescent="0.3">
      <c r="A143" s="89">
        <f t="shared" si="2"/>
        <v>142</v>
      </c>
      <c r="B143" s="124" t="s">
        <v>116</v>
      </c>
      <c r="C143" s="124">
        <v>70002308</v>
      </c>
      <c r="D143" s="25">
        <v>16.37</v>
      </c>
      <c r="E143" s="89"/>
    </row>
    <row r="144" spans="1:5" x14ac:dyDescent="0.3">
      <c r="A144" s="89">
        <f t="shared" si="2"/>
        <v>143</v>
      </c>
      <c r="B144" s="124" t="s">
        <v>117</v>
      </c>
      <c r="C144" s="124">
        <v>70002314</v>
      </c>
      <c r="D144" s="25">
        <v>16.614999999999998</v>
      </c>
      <c r="E144" s="89"/>
    </row>
    <row r="145" spans="1:5" x14ac:dyDescent="0.3">
      <c r="A145" s="89">
        <f t="shared" si="2"/>
        <v>144</v>
      </c>
      <c r="B145" s="124" t="s">
        <v>318</v>
      </c>
      <c r="C145" s="124">
        <v>70002313</v>
      </c>
      <c r="D145" s="25">
        <v>17.702999999999999</v>
      </c>
      <c r="E145" s="89"/>
    </row>
    <row r="146" spans="1:5" x14ac:dyDescent="0.3">
      <c r="A146" s="89">
        <f t="shared" si="2"/>
        <v>145</v>
      </c>
      <c r="B146" s="124" t="s">
        <v>291</v>
      </c>
      <c r="C146" s="124">
        <v>70002305</v>
      </c>
      <c r="D146" s="25">
        <v>30.280999999999999</v>
      </c>
      <c r="E146" s="89"/>
    </row>
    <row r="147" spans="1:5" x14ac:dyDescent="0.3">
      <c r="A147" s="89">
        <f t="shared" si="2"/>
        <v>146</v>
      </c>
      <c r="B147" s="124" t="s">
        <v>157</v>
      </c>
      <c r="C147" s="124">
        <v>70002315</v>
      </c>
      <c r="D147" s="25">
        <v>1.954</v>
      </c>
      <c r="E147" s="89"/>
    </row>
    <row r="148" spans="1:5" x14ac:dyDescent="0.3">
      <c r="A148" s="89">
        <f t="shared" si="2"/>
        <v>147</v>
      </c>
      <c r="B148" s="124" t="s">
        <v>208</v>
      </c>
      <c r="C148" s="124">
        <v>70001654</v>
      </c>
      <c r="D148" s="25">
        <v>8.0449999999999999</v>
      </c>
      <c r="E148" s="89"/>
    </row>
    <row r="149" spans="1:5" x14ac:dyDescent="0.3">
      <c r="A149" s="89">
        <f t="shared" si="2"/>
        <v>148</v>
      </c>
      <c r="B149" s="124" t="s">
        <v>284</v>
      </c>
      <c r="C149" s="124">
        <v>70001650</v>
      </c>
      <c r="D149" s="25">
        <v>30.957999999999998</v>
      </c>
      <c r="E149" s="89"/>
    </row>
    <row r="150" spans="1:5" x14ac:dyDescent="0.3">
      <c r="A150" s="89">
        <f t="shared" si="2"/>
        <v>149</v>
      </c>
      <c r="B150" s="124" t="s">
        <v>218</v>
      </c>
      <c r="C150" s="124">
        <v>70001656</v>
      </c>
      <c r="D150" s="25">
        <v>15.071999999999999</v>
      </c>
      <c r="E150" s="89"/>
    </row>
    <row r="151" spans="1:5" x14ac:dyDescent="0.3">
      <c r="A151" s="89">
        <f t="shared" si="2"/>
        <v>150</v>
      </c>
      <c r="B151" s="124" t="s">
        <v>98</v>
      </c>
      <c r="C151" s="124">
        <v>70001645</v>
      </c>
      <c r="D151" s="25">
        <v>13.180999999999999</v>
      </c>
      <c r="E151" s="89"/>
    </row>
    <row r="152" spans="1:5" x14ac:dyDescent="0.3">
      <c r="A152" s="89">
        <f t="shared" si="2"/>
        <v>151</v>
      </c>
      <c r="B152" s="124" t="s">
        <v>263</v>
      </c>
      <c r="C152" s="124">
        <v>70001649</v>
      </c>
      <c r="D152" s="25">
        <v>6.1580000000000004</v>
      </c>
      <c r="E152" s="89"/>
    </row>
    <row r="153" spans="1:5" x14ac:dyDescent="0.3">
      <c r="A153" s="89">
        <f t="shared" si="2"/>
        <v>152</v>
      </c>
      <c r="B153" s="124" t="s">
        <v>158</v>
      </c>
      <c r="C153" s="124">
        <v>70001466</v>
      </c>
      <c r="D153" s="25">
        <v>32.798000000000002</v>
      </c>
      <c r="E153" s="89"/>
    </row>
    <row r="154" spans="1:5" x14ac:dyDescent="0.3">
      <c r="A154" s="89">
        <f t="shared" si="2"/>
        <v>153</v>
      </c>
      <c r="B154" s="124" t="s">
        <v>278</v>
      </c>
      <c r="C154" s="124">
        <v>70001473</v>
      </c>
      <c r="D154" s="25">
        <v>26.815999999999999</v>
      </c>
      <c r="E154" s="89"/>
    </row>
    <row r="155" spans="1:5" x14ac:dyDescent="0.3">
      <c r="A155" s="89">
        <f t="shared" si="2"/>
        <v>154</v>
      </c>
      <c r="B155" s="124" t="s">
        <v>182</v>
      </c>
      <c r="C155" s="124">
        <v>70001475</v>
      </c>
      <c r="D155" s="25">
        <v>8.1259999999999994</v>
      </c>
      <c r="E155" s="89"/>
    </row>
    <row r="156" spans="1:5" x14ac:dyDescent="0.3">
      <c r="A156" s="89">
        <f t="shared" si="2"/>
        <v>155</v>
      </c>
      <c r="B156" s="124" t="s">
        <v>300</v>
      </c>
      <c r="C156" s="124">
        <v>70001470</v>
      </c>
      <c r="D156" s="25">
        <v>31.640999999999998</v>
      </c>
      <c r="E156" s="89"/>
    </row>
    <row r="157" spans="1:5" x14ac:dyDescent="0.3">
      <c r="A157" s="89">
        <f t="shared" si="2"/>
        <v>156</v>
      </c>
      <c r="B157" s="124" t="s">
        <v>332</v>
      </c>
      <c r="C157" s="124">
        <v>70001469</v>
      </c>
      <c r="D157" s="25">
        <v>14.404999999999999</v>
      </c>
      <c r="E157" s="89"/>
    </row>
    <row r="158" spans="1:5" x14ac:dyDescent="0.3">
      <c r="A158" s="89">
        <f t="shared" si="2"/>
        <v>157</v>
      </c>
      <c r="B158" s="124" t="s">
        <v>199</v>
      </c>
      <c r="C158" s="124">
        <v>70002074</v>
      </c>
      <c r="D158" s="25">
        <v>10.62</v>
      </c>
      <c r="E158" s="89"/>
    </row>
    <row r="159" spans="1:5" x14ac:dyDescent="0.3">
      <c r="A159" s="89">
        <f t="shared" si="2"/>
        <v>158</v>
      </c>
      <c r="B159" s="124" t="s">
        <v>251</v>
      </c>
      <c r="C159" s="124">
        <v>70002069</v>
      </c>
      <c r="D159" s="25">
        <v>24.242000000000001</v>
      </c>
      <c r="E159" s="89"/>
    </row>
    <row r="160" spans="1:5" x14ac:dyDescent="0.3">
      <c r="A160" s="89">
        <f t="shared" si="2"/>
        <v>159</v>
      </c>
      <c r="B160" s="124" t="s">
        <v>85</v>
      </c>
      <c r="C160" s="124">
        <v>70002067</v>
      </c>
      <c r="D160" s="25">
        <v>15.378</v>
      </c>
      <c r="E160" s="89"/>
    </row>
    <row r="161" spans="1:5" x14ac:dyDescent="0.3">
      <c r="A161" s="89">
        <f t="shared" si="2"/>
        <v>160</v>
      </c>
      <c r="B161" s="124" t="s">
        <v>185</v>
      </c>
      <c r="C161" s="124">
        <v>70002072</v>
      </c>
      <c r="D161" s="25">
        <v>4.1360000000000001</v>
      </c>
      <c r="E161" s="89"/>
    </row>
    <row r="162" spans="1:5" x14ac:dyDescent="0.3">
      <c r="A162" s="89">
        <f t="shared" si="2"/>
        <v>161</v>
      </c>
      <c r="B162" s="124" t="s">
        <v>212</v>
      </c>
      <c r="C162" s="124">
        <v>70002066</v>
      </c>
      <c r="D162" s="25">
        <v>14.18</v>
      </c>
      <c r="E162" s="89"/>
    </row>
    <row r="163" spans="1:5" x14ac:dyDescent="0.3">
      <c r="A163" s="89">
        <f t="shared" si="2"/>
        <v>162</v>
      </c>
      <c r="B163" s="124" t="s">
        <v>281</v>
      </c>
      <c r="C163" s="124">
        <v>70002071</v>
      </c>
      <c r="D163" s="25">
        <v>9.4659999999999993</v>
      </c>
      <c r="E163" s="89"/>
    </row>
    <row r="164" spans="1:5" x14ac:dyDescent="0.3">
      <c r="A164" s="89">
        <f t="shared" si="2"/>
        <v>163</v>
      </c>
      <c r="B164" s="124" t="s">
        <v>308</v>
      </c>
      <c r="C164" s="124">
        <v>70002451</v>
      </c>
      <c r="D164" s="25">
        <v>11.192</v>
      </c>
      <c r="E164" s="89"/>
    </row>
    <row r="165" spans="1:5" x14ac:dyDescent="0.3">
      <c r="A165" s="89">
        <f t="shared" si="2"/>
        <v>164</v>
      </c>
      <c r="B165" s="124" t="s">
        <v>407</v>
      </c>
      <c r="C165" s="124">
        <v>70002452</v>
      </c>
      <c r="D165" s="25">
        <v>16.576000000000001</v>
      </c>
      <c r="E165" s="89"/>
    </row>
    <row r="166" spans="1:5" x14ac:dyDescent="0.3">
      <c r="A166" s="89">
        <f t="shared" si="2"/>
        <v>165</v>
      </c>
      <c r="B166" s="124" t="s">
        <v>466</v>
      </c>
      <c r="C166" s="124">
        <v>70002456</v>
      </c>
      <c r="D166" s="25">
        <v>6.3029999999999999</v>
      </c>
      <c r="E166" s="89"/>
    </row>
    <row r="167" spans="1:5" x14ac:dyDescent="0.3">
      <c r="A167" s="89">
        <f t="shared" si="2"/>
        <v>166</v>
      </c>
      <c r="B167" s="124" t="s">
        <v>446</v>
      </c>
      <c r="C167" s="124">
        <v>70002459</v>
      </c>
      <c r="D167" s="25">
        <v>20.675000000000001</v>
      </c>
      <c r="E167" s="89"/>
    </row>
    <row r="168" spans="1:5" x14ac:dyDescent="0.3">
      <c r="A168" s="89">
        <f t="shared" si="2"/>
        <v>167</v>
      </c>
      <c r="B168" s="124" t="s">
        <v>434</v>
      </c>
      <c r="C168" s="124">
        <v>70002455</v>
      </c>
      <c r="D168" s="25">
        <v>0</v>
      </c>
      <c r="E168" s="89"/>
    </row>
    <row r="169" spans="1:5" x14ac:dyDescent="0.3">
      <c r="A169" s="89">
        <f t="shared" si="2"/>
        <v>168</v>
      </c>
      <c r="B169" s="124" t="s">
        <v>476</v>
      </c>
      <c r="C169" s="124">
        <v>70002457</v>
      </c>
      <c r="D169" s="25">
        <v>0.83399999999999996</v>
      </c>
      <c r="E169" s="89"/>
    </row>
    <row r="170" spans="1:5" x14ac:dyDescent="0.3">
      <c r="A170" s="89">
        <f t="shared" si="2"/>
        <v>169</v>
      </c>
      <c r="B170" s="124" t="s">
        <v>399</v>
      </c>
      <c r="C170" s="124">
        <v>70002449</v>
      </c>
      <c r="D170" s="25">
        <v>3.4470000000000001</v>
      </c>
      <c r="E170" s="89"/>
    </row>
    <row r="171" spans="1:5" x14ac:dyDescent="0.3">
      <c r="A171" s="89">
        <f t="shared" si="2"/>
        <v>170</v>
      </c>
      <c r="B171" s="124" t="s">
        <v>458</v>
      </c>
      <c r="C171" s="124">
        <v>70001594</v>
      </c>
      <c r="D171" s="25">
        <v>26.867000000000001</v>
      </c>
      <c r="E171" s="89"/>
    </row>
    <row r="172" spans="1:5" x14ac:dyDescent="0.3">
      <c r="A172" s="89">
        <f t="shared" si="2"/>
        <v>171</v>
      </c>
      <c r="B172" s="124" t="s">
        <v>430</v>
      </c>
      <c r="C172" s="124">
        <v>70001441</v>
      </c>
      <c r="D172" s="25">
        <v>16.509</v>
      </c>
      <c r="E172" s="89"/>
    </row>
    <row r="173" spans="1:5" x14ac:dyDescent="0.3">
      <c r="A173" s="89">
        <f t="shared" si="2"/>
        <v>172</v>
      </c>
      <c r="B173" s="124" t="s">
        <v>411</v>
      </c>
      <c r="C173" s="124">
        <v>70001446</v>
      </c>
      <c r="D173" s="25">
        <v>12.129</v>
      </c>
      <c r="E173" s="89"/>
    </row>
    <row r="174" spans="1:5" x14ac:dyDescent="0.3">
      <c r="A174" s="89">
        <f t="shared" si="2"/>
        <v>173</v>
      </c>
      <c r="B174" s="124" t="s">
        <v>439</v>
      </c>
      <c r="C174" s="124">
        <v>70001449</v>
      </c>
      <c r="D174" s="25">
        <v>14.856</v>
      </c>
      <c r="E174" s="89"/>
    </row>
    <row r="175" spans="1:5" x14ac:dyDescent="0.3">
      <c r="A175" s="89">
        <f t="shared" si="2"/>
        <v>174</v>
      </c>
      <c r="B175" s="124" t="s">
        <v>441</v>
      </c>
      <c r="C175" s="124">
        <v>70001445</v>
      </c>
      <c r="D175" s="25">
        <v>12.606999999999999</v>
      </c>
      <c r="E175" s="89"/>
    </row>
    <row r="176" spans="1:5" x14ac:dyDescent="0.3">
      <c r="A176" s="89">
        <f t="shared" si="2"/>
        <v>175</v>
      </c>
      <c r="B176" s="124" t="s">
        <v>440</v>
      </c>
      <c r="C176" s="124">
        <v>70001979</v>
      </c>
      <c r="D176" s="25">
        <v>9.5809999999999995</v>
      </c>
      <c r="E176" s="89"/>
    </row>
    <row r="177" spans="1:5" x14ac:dyDescent="0.3">
      <c r="A177" s="89">
        <f t="shared" si="2"/>
        <v>176</v>
      </c>
      <c r="B177" s="124" t="s">
        <v>464</v>
      </c>
      <c r="C177" s="124">
        <v>70001972</v>
      </c>
      <c r="D177" s="25">
        <v>11.387</v>
      </c>
      <c r="E177" s="89"/>
    </row>
    <row r="178" spans="1:5" x14ac:dyDescent="0.3">
      <c r="A178" s="89">
        <f t="shared" si="2"/>
        <v>177</v>
      </c>
      <c r="B178" s="124" t="s">
        <v>452</v>
      </c>
      <c r="C178" s="124">
        <v>70001106</v>
      </c>
      <c r="D178" s="25">
        <v>11.116</v>
      </c>
      <c r="E178" s="89"/>
    </row>
    <row r="179" spans="1:5" x14ac:dyDescent="0.3">
      <c r="A179" s="89">
        <f t="shared" si="2"/>
        <v>178</v>
      </c>
      <c r="B179" s="124" t="s">
        <v>468</v>
      </c>
      <c r="C179" s="124">
        <v>70001369</v>
      </c>
      <c r="D179" s="25">
        <v>5.7329999999999997</v>
      </c>
      <c r="E179" s="89"/>
    </row>
    <row r="180" spans="1:5" x14ac:dyDescent="0.3">
      <c r="A180" s="89">
        <f t="shared" si="2"/>
        <v>179</v>
      </c>
      <c r="B180" s="124" t="s">
        <v>480</v>
      </c>
      <c r="C180" s="124">
        <v>70001444</v>
      </c>
      <c r="D180" s="25">
        <v>10.897</v>
      </c>
      <c r="E180" s="89"/>
    </row>
    <row r="181" spans="1:5" x14ac:dyDescent="0.3">
      <c r="A181" s="89">
        <f t="shared" si="2"/>
        <v>180</v>
      </c>
      <c r="B181" s="124" t="s">
        <v>473</v>
      </c>
      <c r="C181" s="124">
        <v>70001969</v>
      </c>
      <c r="D181" s="25">
        <v>9.14</v>
      </c>
      <c r="E181" s="89"/>
    </row>
    <row r="182" spans="1:5" x14ac:dyDescent="0.3">
      <c r="A182" s="89">
        <f t="shared" si="2"/>
        <v>181</v>
      </c>
      <c r="B182" s="124" t="s">
        <v>467</v>
      </c>
      <c r="C182" s="124">
        <v>70001970</v>
      </c>
      <c r="D182" s="25">
        <v>26.89</v>
      </c>
      <c r="E182" s="89"/>
    </row>
    <row r="183" spans="1:5" x14ac:dyDescent="0.3">
      <c r="A183" s="89">
        <f t="shared" si="2"/>
        <v>182</v>
      </c>
      <c r="B183" s="124" t="s">
        <v>426</v>
      </c>
      <c r="C183" s="124">
        <v>70001980</v>
      </c>
      <c r="D183" s="25">
        <v>9.94</v>
      </c>
      <c r="E183" s="89"/>
    </row>
    <row r="184" spans="1:5" x14ac:dyDescent="0.3">
      <c r="A184" s="89">
        <f t="shared" si="2"/>
        <v>183</v>
      </c>
      <c r="B184" s="124" t="s">
        <v>472</v>
      </c>
      <c r="C184" s="124">
        <v>70002189</v>
      </c>
      <c r="D184" s="25">
        <v>16.042999999999999</v>
      </c>
      <c r="E184" s="89"/>
    </row>
    <row r="185" spans="1:5" x14ac:dyDescent="0.3">
      <c r="A185" s="89">
        <f t="shared" si="2"/>
        <v>184</v>
      </c>
      <c r="B185" s="124" t="s">
        <v>475</v>
      </c>
      <c r="C185" s="124">
        <v>70002192</v>
      </c>
      <c r="D185" s="25">
        <v>10.156000000000001</v>
      </c>
      <c r="E185" s="89"/>
    </row>
    <row r="186" spans="1:5" x14ac:dyDescent="0.3">
      <c r="A186" s="89">
        <f t="shared" si="2"/>
        <v>185</v>
      </c>
      <c r="B186" s="124" t="s">
        <v>410</v>
      </c>
      <c r="C186" s="124">
        <v>70001108</v>
      </c>
      <c r="D186" s="25">
        <v>6.4420000000000002</v>
      </c>
      <c r="E186" s="89"/>
    </row>
    <row r="187" spans="1:5" x14ac:dyDescent="0.3">
      <c r="A187" s="89">
        <f t="shared" si="2"/>
        <v>186</v>
      </c>
      <c r="B187" s="124" t="s">
        <v>482</v>
      </c>
      <c r="C187" s="124">
        <v>70002186</v>
      </c>
      <c r="D187" s="25">
        <v>15.622999999999999</v>
      </c>
      <c r="E187" s="89"/>
    </row>
    <row r="188" spans="1:5" x14ac:dyDescent="0.3">
      <c r="A188" s="89">
        <f t="shared" si="2"/>
        <v>187</v>
      </c>
      <c r="B188" s="124" t="s">
        <v>414</v>
      </c>
      <c r="C188" s="124">
        <v>70002193</v>
      </c>
      <c r="D188" s="25">
        <v>11.137</v>
      </c>
      <c r="E188" s="89"/>
    </row>
    <row r="189" spans="1:5" x14ac:dyDescent="0.3">
      <c r="A189" s="89">
        <f t="shared" si="2"/>
        <v>188</v>
      </c>
      <c r="B189" s="124" t="s">
        <v>417</v>
      </c>
      <c r="C189" s="124">
        <v>70002194</v>
      </c>
      <c r="D189" s="25">
        <v>11.956</v>
      </c>
      <c r="E189" s="89"/>
    </row>
    <row r="190" spans="1:5" x14ac:dyDescent="0.3">
      <c r="A190" s="89">
        <f t="shared" si="2"/>
        <v>189</v>
      </c>
      <c r="B190" s="124" t="s">
        <v>428</v>
      </c>
      <c r="C190" s="124">
        <v>70002196</v>
      </c>
      <c r="D190" s="25">
        <v>15.685</v>
      </c>
      <c r="E190" s="89"/>
    </row>
    <row r="191" spans="1:5" x14ac:dyDescent="0.3">
      <c r="A191" s="89">
        <f t="shared" si="2"/>
        <v>190</v>
      </c>
      <c r="B191" s="124" t="s">
        <v>401</v>
      </c>
      <c r="C191" s="124">
        <v>70002185</v>
      </c>
      <c r="D191" s="25">
        <v>7.343</v>
      </c>
      <c r="E191" s="89"/>
    </row>
    <row r="192" spans="1:5" x14ac:dyDescent="0.3">
      <c r="A192" s="89">
        <f t="shared" si="2"/>
        <v>191</v>
      </c>
      <c r="B192" s="124" t="s">
        <v>454</v>
      </c>
      <c r="C192" s="124">
        <v>70001724</v>
      </c>
      <c r="D192" s="25">
        <v>14</v>
      </c>
      <c r="E192" s="89"/>
    </row>
    <row r="193" spans="1:5" x14ac:dyDescent="0.3">
      <c r="A193" s="89">
        <f t="shared" si="2"/>
        <v>192</v>
      </c>
      <c r="B193" s="124" t="s">
        <v>450</v>
      </c>
      <c r="C193" s="124">
        <v>70001726</v>
      </c>
      <c r="D193" s="25">
        <v>25.331</v>
      </c>
      <c r="E193" s="89"/>
    </row>
    <row r="194" spans="1:5" x14ac:dyDescent="0.3">
      <c r="A194" s="89">
        <f t="shared" si="2"/>
        <v>193</v>
      </c>
      <c r="B194" s="124" t="s">
        <v>419</v>
      </c>
      <c r="C194" s="124">
        <v>70001720</v>
      </c>
      <c r="D194" s="25">
        <v>9.5640000000000001</v>
      </c>
      <c r="E194" s="89"/>
    </row>
    <row r="195" spans="1:5" x14ac:dyDescent="0.3">
      <c r="A195" s="89">
        <f t="shared" si="2"/>
        <v>194</v>
      </c>
      <c r="B195" s="124" t="s">
        <v>435</v>
      </c>
      <c r="C195" s="124">
        <v>70001263</v>
      </c>
      <c r="D195" s="25">
        <v>5.3659999999999997</v>
      </c>
      <c r="E195" s="89"/>
    </row>
    <row r="196" spans="1:5" x14ac:dyDescent="0.3">
      <c r="A196" s="89">
        <f t="shared" ref="A196:A259" si="3">A195+1</f>
        <v>195</v>
      </c>
      <c r="B196" s="124" t="s">
        <v>463</v>
      </c>
      <c r="C196" s="124">
        <v>70001266</v>
      </c>
      <c r="D196" s="25">
        <v>12.965</v>
      </c>
      <c r="E196" s="89"/>
    </row>
    <row r="197" spans="1:5" x14ac:dyDescent="0.3">
      <c r="A197" s="89">
        <f t="shared" si="3"/>
        <v>196</v>
      </c>
      <c r="B197" s="124" t="s">
        <v>465</v>
      </c>
      <c r="C197" s="124">
        <v>70001725</v>
      </c>
      <c r="D197" s="25">
        <v>8.9160000000000004</v>
      </c>
      <c r="E197" s="89"/>
    </row>
    <row r="198" spans="1:5" x14ac:dyDescent="0.3">
      <c r="A198" s="89">
        <f t="shared" si="3"/>
        <v>197</v>
      </c>
      <c r="B198" s="124" t="s">
        <v>483</v>
      </c>
      <c r="C198" s="124">
        <v>70001265</v>
      </c>
      <c r="D198" s="25">
        <v>6.5789999999999997</v>
      </c>
      <c r="E198" s="89"/>
    </row>
    <row r="199" spans="1:5" x14ac:dyDescent="0.3">
      <c r="A199" s="89">
        <f t="shared" si="3"/>
        <v>198</v>
      </c>
      <c r="B199" s="124" t="s">
        <v>438</v>
      </c>
      <c r="C199" s="124">
        <v>70001269</v>
      </c>
      <c r="D199" s="25">
        <v>17.100000000000001</v>
      </c>
      <c r="E199" s="89"/>
    </row>
    <row r="200" spans="1:5" x14ac:dyDescent="0.3">
      <c r="A200" s="89">
        <f t="shared" si="3"/>
        <v>199</v>
      </c>
      <c r="B200" s="124" t="s">
        <v>470</v>
      </c>
      <c r="C200" s="124">
        <v>70001261</v>
      </c>
      <c r="D200" s="25">
        <v>8.1470000000000002</v>
      </c>
      <c r="E200" s="89"/>
    </row>
    <row r="201" spans="1:5" x14ac:dyDescent="0.3">
      <c r="A201" s="89">
        <f t="shared" si="3"/>
        <v>200</v>
      </c>
      <c r="B201" s="124" t="s">
        <v>457</v>
      </c>
      <c r="C201" s="124">
        <v>70001264</v>
      </c>
      <c r="D201" s="25">
        <v>18.056999999999999</v>
      </c>
      <c r="E201" s="89"/>
    </row>
    <row r="202" spans="1:5" x14ac:dyDescent="0.3">
      <c r="A202" s="89">
        <f t="shared" si="3"/>
        <v>201</v>
      </c>
      <c r="B202" s="124" t="s">
        <v>397</v>
      </c>
      <c r="C202" s="124">
        <v>70001267</v>
      </c>
      <c r="D202" s="25">
        <v>9.8569999999999993</v>
      </c>
      <c r="E202" s="89"/>
    </row>
    <row r="203" spans="1:5" x14ac:dyDescent="0.3">
      <c r="A203" s="89">
        <f t="shared" si="3"/>
        <v>202</v>
      </c>
      <c r="B203" s="124" t="s">
        <v>413</v>
      </c>
      <c r="C203" s="124">
        <v>70001505</v>
      </c>
      <c r="D203" s="25">
        <v>9.4260000000000002</v>
      </c>
      <c r="E203" s="89"/>
    </row>
    <row r="204" spans="1:5" x14ac:dyDescent="0.3">
      <c r="A204" s="89">
        <f t="shared" si="3"/>
        <v>203</v>
      </c>
      <c r="B204" s="124" t="s">
        <v>2500</v>
      </c>
      <c r="C204" s="124">
        <v>70001511</v>
      </c>
      <c r="D204" s="25">
        <v>12.032</v>
      </c>
      <c r="E204" s="89"/>
    </row>
    <row r="205" spans="1:5" x14ac:dyDescent="0.3">
      <c r="A205" s="89">
        <f t="shared" si="3"/>
        <v>204</v>
      </c>
      <c r="B205" s="124" t="s">
        <v>924</v>
      </c>
      <c r="C205" s="124">
        <v>70001509</v>
      </c>
      <c r="D205" s="25">
        <v>2.9649999999999999</v>
      </c>
      <c r="E205" s="89"/>
    </row>
    <row r="206" spans="1:5" x14ac:dyDescent="0.3">
      <c r="A206" s="89">
        <f t="shared" si="3"/>
        <v>205</v>
      </c>
      <c r="B206" s="124" t="s">
        <v>1952</v>
      </c>
      <c r="C206" s="124">
        <v>70001503</v>
      </c>
      <c r="D206" s="25">
        <v>11.952</v>
      </c>
      <c r="E206" s="89"/>
    </row>
    <row r="207" spans="1:5" x14ac:dyDescent="0.3">
      <c r="A207" s="89">
        <f t="shared" si="3"/>
        <v>206</v>
      </c>
      <c r="B207" s="124" t="s">
        <v>1895</v>
      </c>
      <c r="C207" s="124">
        <v>70001125</v>
      </c>
      <c r="D207" s="25">
        <v>10.587</v>
      </c>
      <c r="E207" s="89"/>
    </row>
    <row r="208" spans="1:5" x14ac:dyDescent="0.3">
      <c r="A208" s="89">
        <f t="shared" si="3"/>
        <v>207</v>
      </c>
      <c r="B208" s="124" t="s">
        <v>2007</v>
      </c>
      <c r="C208" s="124">
        <v>70001128</v>
      </c>
      <c r="D208" s="25">
        <v>8.7780000000000005</v>
      </c>
      <c r="E208" s="89"/>
    </row>
    <row r="209" spans="1:5" x14ac:dyDescent="0.3">
      <c r="A209" s="89">
        <f t="shared" si="3"/>
        <v>208</v>
      </c>
      <c r="B209" s="124" t="s">
        <v>1194</v>
      </c>
      <c r="C209" s="124">
        <v>70002468</v>
      </c>
      <c r="D209" s="25">
        <v>10.933999999999999</v>
      </c>
      <c r="E209" s="89"/>
    </row>
    <row r="210" spans="1:5" x14ac:dyDescent="0.3">
      <c r="A210" s="89">
        <f t="shared" si="3"/>
        <v>209</v>
      </c>
      <c r="B210" s="124" t="s">
        <v>1063</v>
      </c>
      <c r="C210" s="124">
        <v>70002471</v>
      </c>
      <c r="D210" s="25">
        <v>14.484</v>
      </c>
      <c r="E210" s="89"/>
    </row>
    <row r="211" spans="1:5" x14ac:dyDescent="0.3">
      <c r="A211" s="89">
        <f t="shared" si="3"/>
        <v>210</v>
      </c>
      <c r="B211" s="124" t="s">
        <v>959</v>
      </c>
      <c r="C211" s="124">
        <v>70001885</v>
      </c>
      <c r="D211" s="25">
        <v>12.502000000000001</v>
      </c>
      <c r="E211" s="89"/>
    </row>
    <row r="212" spans="1:5" x14ac:dyDescent="0.3">
      <c r="A212" s="89">
        <f t="shared" si="3"/>
        <v>211</v>
      </c>
      <c r="B212" s="124" t="s">
        <v>1387</v>
      </c>
      <c r="C212" s="124">
        <v>70002467</v>
      </c>
      <c r="D212" s="25">
        <v>12.18</v>
      </c>
      <c r="E212" s="89"/>
    </row>
    <row r="213" spans="1:5" x14ac:dyDescent="0.3">
      <c r="A213" s="89">
        <f t="shared" si="3"/>
        <v>212</v>
      </c>
      <c r="B213" s="124" t="s">
        <v>2382</v>
      </c>
      <c r="C213" s="124">
        <v>70002465</v>
      </c>
      <c r="D213" s="25">
        <v>15.42</v>
      </c>
      <c r="E213" s="89"/>
    </row>
    <row r="214" spans="1:5" x14ac:dyDescent="0.3">
      <c r="A214" s="89">
        <f t="shared" si="3"/>
        <v>213</v>
      </c>
      <c r="B214" s="124" t="s">
        <v>1067</v>
      </c>
      <c r="C214" s="124">
        <v>70001890</v>
      </c>
      <c r="D214" s="25">
        <v>12.347</v>
      </c>
      <c r="E214" s="89"/>
    </row>
    <row r="215" spans="1:5" x14ac:dyDescent="0.3">
      <c r="A215" s="89">
        <f t="shared" si="3"/>
        <v>214</v>
      </c>
      <c r="B215" s="124" t="s">
        <v>1725</v>
      </c>
      <c r="C215" s="124">
        <v>70001888</v>
      </c>
      <c r="D215" s="25">
        <v>11.599</v>
      </c>
      <c r="E215" s="89"/>
    </row>
    <row r="216" spans="1:5" x14ac:dyDescent="0.3">
      <c r="A216" s="89">
        <f t="shared" si="3"/>
        <v>215</v>
      </c>
      <c r="B216" s="124" t="s">
        <v>1232</v>
      </c>
      <c r="C216" s="124">
        <v>70002268</v>
      </c>
      <c r="D216" s="25">
        <v>10.372</v>
      </c>
      <c r="E216" s="89"/>
    </row>
    <row r="217" spans="1:5" x14ac:dyDescent="0.3">
      <c r="A217" s="89">
        <f t="shared" si="3"/>
        <v>216</v>
      </c>
      <c r="B217" s="124" t="s">
        <v>1378</v>
      </c>
      <c r="C217" s="124">
        <v>70002393</v>
      </c>
      <c r="D217" s="25">
        <v>0</v>
      </c>
      <c r="E217" s="89"/>
    </row>
    <row r="218" spans="1:5" x14ac:dyDescent="0.3">
      <c r="A218" s="89">
        <f t="shared" si="3"/>
        <v>217</v>
      </c>
      <c r="B218" s="124" t="s">
        <v>711</v>
      </c>
      <c r="C218" s="124">
        <v>70002198</v>
      </c>
      <c r="D218" s="25">
        <v>5.83</v>
      </c>
      <c r="E218" s="89"/>
    </row>
    <row r="219" spans="1:5" x14ac:dyDescent="0.3">
      <c r="A219" s="89">
        <f t="shared" si="3"/>
        <v>218</v>
      </c>
      <c r="B219" s="124" t="s">
        <v>1742</v>
      </c>
      <c r="C219" s="124">
        <v>70002208</v>
      </c>
      <c r="D219" s="25">
        <v>10.698</v>
      </c>
      <c r="E219" s="89"/>
    </row>
    <row r="220" spans="1:5" x14ac:dyDescent="0.3">
      <c r="A220" s="89">
        <f t="shared" si="3"/>
        <v>219</v>
      </c>
      <c r="B220" s="124" t="s">
        <v>2063</v>
      </c>
      <c r="C220" s="124">
        <v>70002255</v>
      </c>
      <c r="D220" s="25">
        <v>15.6</v>
      </c>
      <c r="E220" s="89"/>
    </row>
    <row r="221" spans="1:5" x14ac:dyDescent="0.3">
      <c r="A221" s="89">
        <f t="shared" si="3"/>
        <v>220</v>
      </c>
      <c r="B221" s="124" t="s">
        <v>2217</v>
      </c>
      <c r="C221" s="124">
        <v>70002247</v>
      </c>
      <c r="D221" s="25">
        <v>9.7750000000000004</v>
      </c>
      <c r="E221" s="89"/>
    </row>
    <row r="222" spans="1:5" x14ac:dyDescent="0.3">
      <c r="A222" s="89">
        <f t="shared" si="3"/>
        <v>221</v>
      </c>
      <c r="B222" s="124" t="s">
        <v>2266</v>
      </c>
      <c r="C222" s="124">
        <v>70002250</v>
      </c>
      <c r="D222" s="25">
        <v>11.685</v>
      </c>
      <c r="E222" s="89"/>
    </row>
    <row r="223" spans="1:5" x14ac:dyDescent="0.3">
      <c r="A223" s="89">
        <f t="shared" si="3"/>
        <v>222</v>
      </c>
      <c r="B223" s="124" t="s">
        <v>1120</v>
      </c>
      <c r="C223" s="124">
        <v>70000335</v>
      </c>
      <c r="D223" s="25">
        <v>10.574</v>
      </c>
      <c r="E223" s="89"/>
    </row>
    <row r="224" spans="1:5" x14ac:dyDescent="0.3">
      <c r="A224" s="89">
        <f t="shared" si="3"/>
        <v>223</v>
      </c>
      <c r="B224" s="124" t="s">
        <v>994</v>
      </c>
      <c r="C224" s="124">
        <v>70000333</v>
      </c>
      <c r="D224" s="25">
        <v>47.037999999999997</v>
      </c>
      <c r="E224" s="89"/>
    </row>
    <row r="225" spans="1:5" x14ac:dyDescent="0.3">
      <c r="A225" s="89">
        <f t="shared" si="3"/>
        <v>224</v>
      </c>
      <c r="B225" s="124" t="s">
        <v>996</v>
      </c>
      <c r="C225" s="124">
        <v>70000327</v>
      </c>
      <c r="D225" s="25">
        <v>8.5489999999999995</v>
      </c>
      <c r="E225" s="89"/>
    </row>
    <row r="226" spans="1:5" x14ac:dyDescent="0.3">
      <c r="A226" s="89">
        <f t="shared" si="3"/>
        <v>225</v>
      </c>
      <c r="B226" s="124" t="s">
        <v>2402</v>
      </c>
      <c r="C226" s="124">
        <v>70000326</v>
      </c>
      <c r="D226" s="25">
        <v>10.097</v>
      </c>
      <c r="E226" s="89"/>
    </row>
    <row r="227" spans="1:5" x14ac:dyDescent="0.3">
      <c r="A227" s="89">
        <f t="shared" si="3"/>
        <v>226</v>
      </c>
      <c r="B227" s="124" t="s">
        <v>609</v>
      </c>
      <c r="C227" s="124">
        <v>70001815</v>
      </c>
      <c r="D227" s="25">
        <v>7.1749999999999998</v>
      </c>
      <c r="E227" s="89"/>
    </row>
    <row r="228" spans="1:5" x14ac:dyDescent="0.3">
      <c r="A228" s="89">
        <f t="shared" si="3"/>
        <v>227</v>
      </c>
      <c r="B228" s="124" t="s">
        <v>2272</v>
      </c>
      <c r="C228" s="124">
        <v>70001824</v>
      </c>
      <c r="D228" s="25">
        <v>19.411000000000001</v>
      </c>
      <c r="E228" s="89"/>
    </row>
    <row r="229" spans="1:5" x14ac:dyDescent="0.3">
      <c r="A229" s="89">
        <f t="shared" si="3"/>
        <v>228</v>
      </c>
      <c r="B229" s="124" t="s">
        <v>2428</v>
      </c>
      <c r="C229" s="124">
        <v>70001816</v>
      </c>
      <c r="D229" s="25">
        <v>22.175999999999998</v>
      </c>
      <c r="E229" s="89"/>
    </row>
    <row r="230" spans="1:5" x14ac:dyDescent="0.3">
      <c r="A230" s="89">
        <f t="shared" si="3"/>
        <v>229</v>
      </c>
      <c r="B230" s="124" t="s">
        <v>2511</v>
      </c>
      <c r="C230" s="124">
        <v>70001814</v>
      </c>
      <c r="D230" s="25">
        <v>9.6020000000000003</v>
      </c>
      <c r="E230" s="89"/>
    </row>
    <row r="231" spans="1:5" x14ac:dyDescent="0.3">
      <c r="A231" s="89">
        <f t="shared" si="3"/>
        <v>230</v>
      </c>
      <c r="B231" s="124" t="s">
        <v>496</v>
      </c>
      <c r="C231" s="124">
        <v>70001823</v>
      </c>
      <c r="D231" s="25">
        <v>5.851</v>
      </c>
      <c r="E231" s="89"/>
    </row>
    <row r="232" spans="1:5" x14ac:dyDescent="0.3">
      <c r="A232" s="89">
        <f t="shared" si="3"/>
        <v>231</v>
      </c>
      <c r="B232" s="124" t="s">
        <v>2424</v>
      </c>
      <c r="C232" s="124">
        <v>70001819</v>
      </c>
      <c r="D232" s="25">
        <v>7.9</v>
      </c>
      <c r="E232" s="89"/>
    </row>
    <row r="233" spans="1:5" x14ac:dyDescent="0.3">
      <c r="A233" s="89">
        <f t="shared" si="3"/>
        <v>232</v>
      </c>
      <c r="B233" s="124" t="s">
        <v>2095</v>
      </c>
      <c r="C233" s="124">
        <v>70001818</v>
      </c>
      <c r="D233" s="25">
        <v>13.484999999999999</v>
      </c>
      <c r="E233" s="89"/>
    </row>
    <row r="234" spans="1:5" x14ac:dyDescent="0.3">
      <c r="A234" s="89">
        <f t="shared" si="3"/>
        <v>233</v>
      </c>
      <c r="B234" s="124" t="s">
        <v>1546</v>
      </c>
      <c r="C234" s="124">
        <v>70001820</v>
      </c>
      <c r="D234" s="25">
        <v>23.896999999999998</v>
      </c>
      <c r="E234" s="89"/>
    </row>
    <row r="235" spans="1:5" x14ac:dyDescent="0.3">
      <c r="A235" s="89">
        <f t="shared" si="3"/>
        <v>234</v>
      </c>
      <c r="B235" s="124" t="s">
        <v>810</v>
      </c>
      <c r="C235" s="124">
        <v>70000735</v>
      </c>
      <c r="D235" s="25">
        <v>20.632999999999999</v>
      </c>
      <c r="E235" s="89"/>
    </row>
    <row r="236" spans="1:5" x14ac:dyDescent="0.3">
      <c r="A236" s="89">
        <f t="shared" si="3"/>
        <v>235</v>
      </c>
      <c r="B236" s="124" t="s">
        <v>866</v>
      </c>
      <c r="C236" s="124">
        <v>70000734</v>
      </c>
      <c r="D236" s="25">
        <v>9.4619999999999997</v>
      </c>
      <c r="E236" s="89"/>
    </row>
    <row r="237" spans="1:5" x14ac:dyDescent="0.3">
      <c r="A237" s="89">
        <f t="shared" si="3"/>
        <v>236</v>
      </c>
      <c r="B237" s="124" t="s">
        <v>1352</v>
      </c>
      <c r="C237" s="124">
        <v>70000733</v>
      </c>
      <c r="D237" s="25">
        <v>16.274000000000001</v>
      </c>
      <c r="E237" s="89"/>
    </row>
    <row r="238" spans="1:5" x14ac:dyDescent="0.3">
      <c r="A238" s="89">
        <f t="shared" si="3"/>
        <v>237</v>
      </c>
      <c r="B238" s="124" t="s">
        <v>1358</v>
      </c>
      <c r="C238" s="124">
        <v>70000741</v>
      </c>
      <c r="D238" s="25">
        <v>14.882</v>
      </c>
      <c r="E238" s="89"/>
    </row>
    <row r="239" spans="1:5" x14ac:dyDescent="0.3">
      <c r="A239" s="89">
        <f t="shared" si="3"/>
        <v>238</v>
      </c>
      <c r="B239" s="124" t="s">
        <v>913</v>
      </c>
      <c r="C239" s="124">
        <v>70000740</v>
      </c>
      <c r="D239" s="25">
        <v>3.5670000000000002</v>
      </c>
      <c r="E239" s="89"/>
    </row>
    <row r="240" spans="1:5" x14ac:dyDescent="0.3">
      <c r="A240" s="89">
        <f t="shared" si="3"/>
        <v>239</v>
      </c>
      <c r="B240" s="124" t="s">
        <v>2055</v>
      </c>
      <c r="C240" s="124">
        <v>70000739</v>
      </c>
      <c r="D240" s="25">
        <v>15.192</v>
      </c>
      <c r="E240" s="89"/>
    </row>
    <row r="241" spans="1:5" x14ac:dyDescent="0.3">
      <c r="A241" s="89">
        <f t="shared" si="3"/>
        <v>240</v>
      </c>
      <c r="B241" s="124" t="s">
        <v>1668</v>
      </c>
      <c r="C241" s="124">
        <v>70001958</v>
      </c>
      <c r="D241" s="25">
        <v>12.742000000000001</v>
      </c>
      <c r="E241" s="89"/>
    </row>
    <row r="242" spans="1:5" x14ac:dyDescent="0.3">
      <c r="A242" s="89">
        <f t="shared" si="3"/>
        <v>241</v>
      </c>
      <c r="B242" s="124" t="s">
        <v>1007</v>
      </c>
      <c r="C242" s="124">
        <v>70001965</v>
      </c>
      <c r="D242" s="25">
        <v>24.684000000000001</v>
      </c>
      <c r="E242" s="89"/>
    </row>
    <row r="243" spans="1:5" x14ac:dyDescent="0.3">
      <c r="A243" s="89">
        <f t="shared" si="3"/>
        <v>242</v>
      </c>
      <c r="B243" s="124" t="s">
        <v>1707</v>
      </c>
      <c r="C243" s="124">
        <v>70002231</v>
      </c>
      <c r="D243" s="25">
        <v>8.1379999999999999</v>
      </c>
      <c r="E243" s="89"/>
    </row>
    <row r="244" spans="1:5" x14ac:dyDescent="0.3">
      <c r="A244" s="89">
        <f t="shared" si="3"/>
        <v>243</v>
      </c>
      <c r="B244" s="124" t="s">
        <v>2384</v>
      </c>
      <c r="C244" s="124">
        <v>70002224</v>
      </c>
      <c r="D244" s="25">
        <v>23.088000000000001</v>
      </c>
      <c r="E244" s="89"/>
    </row>
    <row r="245" spans="1:5" x14ac:dyDescent="0.3">
      <c r="A245" s="89">
        <f t="shared" si="3"/>
        <v>244</v>
      </c>
      <c r="B245" s="124" t="s">
        <v>898</v>
      </c>
      <c r="C245" s="124">
        <v>70002229</v>
      </c>
      <c r="D245" s="25">
        <v>2.7559999999999998</v>
      </c>
      <c r="E245" s="89"/>
    </row>
    <row r="246" spans="1:5" x14ac:dyDescent="0.3">
      <c r="A246" s="89">
        <f t="shared" si="3"/>
        <v>245</v>
      </c>
      <c r="B246" s="124" t="s">
        <v>2375</v>
      </c>
      <c r="C246" s="124">
        <v>70002227</v>
      </c>
      <c r="D246" s="25">
        <v>7.5510000000000002</v>
      </c>
      <c r="E246" s="89"/>
    </row>
    <row r="247" spans="1:5" x14ac:dyDescent="0.3">
      <c r="A247" s="89">
        <f t="shared" si="3"/>
        <v>246</v>
      </c>
      <c r="B247" s="124" t="s">
        <v>1997</v>
      </c>
      <c r="C247" s="124">
        <v>70002226</v>
      </c>
      <c r="D247" s="25">
        <v>5.2320000000000002</v>
      </c>
      <c r="E247" s="89"/>
    </row>
    <row r="248" spans="1:5" x14ac:dyDescent="0.3">
      <c r="A248" s="89">
        <f t="shared" si="3"/>
        <v>247</v>
      </c>
      <c r="B248" s="124" t="s">
        <v>1614</v>
      </c>
      <c r="C248" s="124">
        <v>70002223</v>
      </c>
      <c r="D248" s="25">
        <v>24.48</v>
      </c>
      <c r="E248" s="89"/>
    </row>
    <row r="249" spans="1:5" x14ac:dyDescent="0.3">
      <c r="A249" s="89">
        <f t="shared" si="3"/>
        <v>248</v>
      </c>
      <c r="B249" s="124" t="s">
        <v>1624</v>
      </c>
      <c r="C249" s="124">
        <v>70002814</v>
      </c>
      <c r="D249" s="25">
        <v>13.6</v>
      </c>
      <c r="E249" s="89"/>
    </row>
    <row r="250" spans="1:5" x14ac:dyDescent="0.3">
      <c r="A250" s="89">
        <f t="shared" si="3"/>
        <v>249</v>
      </c>
      <c r="B250" s="124" t="s">
        <v>2464</v>
      </c>
      <c r="C250" s="124">
        <v>70002811</v>
      </c>
      <c r="D250" s="25">
        <v>8.4909999999999997</v>
      </c>
      <c r="E250" s="89"/>
    </row>
    <row r="251" spans="1:5" x14ac:dyDescent="0.3">
      <c r="A251" s="89">
        <f t="shared" si="3"/>
        <v>250</v>
      </c>
      <c r="B251" s="124" t="s">
        <v>1649</v>
      </c>
      <c r="C251" s="124">
        <v>70002815</v>
      </c>
      <c r="D251" s="25">
        <v>10.391999999999999</v>
      </c>
      <c r="E251" s="89"/>
    </row>
    <row r="252" spans="1:5" x14ac:dyDescent="0.3">
      <c r="A252" s="89">
        <f t="shared" si="3"/>
        <v>251</v>
      </c>
      <c r="B252" s="124" t="s">
        <v>2348</v>
      </c>
      <c r="C252" s="124">
        <v>70002813</v>
      </c>
      <c r="D252" s="25">
        <v>25.077000000000002</v>
      </c>
      <c r="E252" s="89"/>
    </row>
    <row r="253" spans="1:5" x14ac:dyDescent="0.3">
      <c r="A253" s="89">
        <f t="shared" si="3"/>
        <v>252</v>
      </c>
      <c r="B253" s="124" t="s">
        <v>2386</v>
      </c>
      <c r="C253" s="124">
        <v>70002810</v>
      </c>
      <c r="D253" s="25">
        <v>11.569000000000001</v>
      </c>
      <c r="E253" s="89"/>
    </row>
    <row r="254" spans="1:5" x14ac:dyDescent="0.3">
      <c r="A254" s="89">
        <f t="shared" si="3"/>
        <v>253</v>
      </c>
      <c r="B254" s="124" t="s">
        <v>1691</v>
      </c>
      <c r="C254" s="124">
        <v>70002820</v>
      </c>
      <c r="D254" s="25">
        <v>8.1519999999999992</v>
      </c>
      <c r="E254" s="89"/>
    </row>
    <row r="255" spans="1:5" x14ac:dyDescent="0.3">
      <c r="A255" s="89">
        <f t="shared" si="3"/>
        <v>254</v>
      </c>
      <c r="B255" s="124" t="s">
        <v>2458</v>
      </c>
      <c r="C255" s="124">
        <v>70002812</v>
      </c>
      <c r="D255" s="25">
        <v>21.228999999999999</v>
      </c>
      <c r="E255" s="89"/>
    </row>
    <row r="256" spans="1:5" x14ac:dyDescent="0.3">
      <c r="A256" s="89">
        <f t="shared" si="3"/>
        <v>255</v>
      </c>
      <c r="B256" s="124" t="s">
        <v>2484</v>
      </c>
      <c r="C256" s="124">
        <v>70002818</v>
      </c>
      <c r="D256" s="25">
        <v>7.4749999999999996</v>
      </c>
      <c r="E256" s="89"/>
    </row>
    <row r="257" spans="1:5" x14ac:dyDescent="0.3">
      <c r="A257" s="89">
        <f t="shared" si="3"/>
        <v>256</v>
      </c>
      <c r="B257" s="124" t="s">
        <v>1697</v>
      </c>
      <c r="C257" s="124">
        <v>70002816</v>
      </c>
      <c r="D257" s="25">
        <v>12.916</v>
      </c>
      <c r="E257" s="89"/>
    </row>
    <row r="258" spans="1:5" x14ac:dyDescent="0.3">
      <c r="A258" s="89">
        <f t="shared" si="3"/>
        <v>257</v>
      </c>
      <c r="B258" s="124" t="s">
        <v>1563</v>
      </c>
      <c r="C258" s="124">
        <v>70002444</v>
      </c>
      <c r="D258" s="25">
        <v>16.736000000000001</v>
      </c>
      <c r="E258" s="89"/>
    </row>
    <row r="259" spans="1:5" x14ac:dyDescent="0.3">
      <c r="A259" s="89">
        <f t="shared" si="3"/>
        <v>258</v>
      </c>
      <c r="B259" s="124" t="s">
        <v>1654</v>
      </c>
      <c r="C259" s="124">
        <v>70002448</v>
      </c>
      <c r="D259" s="25">
        <v>23.387</v>
      </c>
      <c r="E259" s="89"/>
    </row>
    <row r="260" spans="1:5" x14ac:dyDescent="0.3">
      <c r="A260" s="89">
        <f t="shared" ref="A260:A323" si="4">A259+1</f>
        <v>259</v>
      </c>
      <c r="B260" s="124" t="s">
        <v>1801</v>
      </c>
      <c r="C260" s="124">
        <v>70002445</v>
      </c>
      <c r="D260" s="25">
        <v>9.4030000000000005</v>
      </c>
      <c r="E260" s="89"/>
    </row>
    <row r="261" spans="1:5" x14ac:dyDescent="0.3">
      <c r="A261" s="89">
        <f t="shared" si="4"/>
        <v>260</v>
      </c>
      <c r="B261" s="124" t="s">
        <v>1616</v>
      </c>
      <c r="C261" s="124">
        <v>70002439</v>
      </c>
      <c r="D261" s="25">
        <v>7.7649999999999997</v>
      </c>
      <c r="E261" s="89"/>
    </row>
    <row r="262" spans="1:5" x14ac:dyDescent="0.3">
      <c r="A262" s="89">
        <f t="shared" si="4"/>
        <v>261</v>
      </c>
      <c r="B262" s="124" t="s">
        <v>1664</v>
      </c>
      <c r="C262" s="124">
        <v>70002447</v>
      </c>
      <c r="D262" s="25">
        <v>15.696999999999999</v>
      </c>
      <c r="E262" s="89"/>
    </row>
    <row r="263" spans="1:5" x14ac:dyDescent="0.3">
      <c r="A263" s="89">
        <f t="shared" si="4"/>
        <v>262</v>
      </c>
      <c r="B263" s="124" t="s">
        <v>1597</v>
      </c>
      <c r="C263" s="124">
        <v>70002442</v>
      </c>
      <c r="D263" s="25">
        <v>7.3140000000000001</v>
      </c>
      <c r="E263" s="89"/>
    </row>
    <row r="264" spans="1:5" x14ac:dyDescent="0.3">
      <c r="A264" s="89">
        <f t="shared" si="4"/>
        <v>263</v>
      </c>
      <c r="B264" s="124" t="s">
        <v>1709</v>
      </c>
      <c r="C264" s="124">
        <v>70002443</v>
      </c>
      <c r="D264" s="25">
        <v>15.904</v>
      </c>
      <c r="E264" s="89"/>
    </row>
    <row r="265" spans="1:5" x14ac:dyDescent="0.3">
      <c r="A265" s="89">
        <f t="shared" si="4"/>
        <v>264</v>
      </c>
      <c r="B265" s="124" t="s">
        <v>1606</v>
      </c>
      <c r="C265" s="124">
        <v>70001534</v>
      </c>
      <c r="D265" s="25">
        <v>16.632999999999999</v>
      </c>
      <c r="E265" s="89"/>
    </row>
    <row r="266" spans="1:5" x14ac:dyDescent="0.3">
      <c r="A266" s="89">
        <f t="shared" si="4"/>
        <v>265</v>
      </c>
      <c r="B266" s="124" t="s">
        <v>1030</v>
      </c>
      <c r="C266" s="124">
        <v>70001526</v>
      </c>
      <c r="D266" s="25">
        <v>20.943000000000001</v>
      </c>
      <c r="E266" s="89"/>
    </row>
    <row r="267" spans="1:5" x14ac:dyDescent="0.3">
      <c r="A267" s="89">
        <f t="shared" si="4"/>
        <v>266</v>
      </c>
      <c r="B267" s="124" t="s">
        <v>1879</v>
      </c>
      <c r="C267" s="124">
        <v>70001529</v>
      </c>
      <c r="D267" s="25">
        <v>10</v>
      </c>
      <c r="E267" s="89"/>
    </row>
    <row r="268" spans="1:5" x14ac:dyDescent="0.3">
      <c r="A268" s="89">
        <f t="shared" si="4"/>
        <v>267</v>
      </c>
      <c r="B268" s="124" t="s">
        <v>1732</v>
      </c>
      <c r="C268" s="124">
        <v>70001536</v>
      </c>
      <c r="D268" s="25">
        <v>15.192</v>
      </c>
      <c r="E268" s="89"/>
    </row>
    <row r="269" spans="1:5" x14ac:dyDescent="0.3">
      <c r="A269" s="89">
        <f t="shared" si="4"/>
        <v>268</v>
      </c>
      <c r="B269" s="124" t="s">
        <v>895</v>
      </c>
      <c r="C269" s="124">
        <v>70001867</v>
      </c>
      <c r="D269" s="25">
        <v>9.9849999999999994</v>
      </c>
      <c r="E269" s="89"/>
    </row>
    <row r="270" spans="1:5" x14ac:dyDescent="0.3">
      <c r="A270" s="89">
        <f t="shared" si="4"/>
        <v>269</v>
      </c>
      <c r="B270" s="124" t="s">
        <v>2324</v>
      </c>
      <c r="C270" s="124">
        <v>70001866</v>
      </c>
      <c r="D270" s="25">
        <v>13.016999999999999</v>
      </c>
      <c r="E270" s="89"/>
    </row>
    <row r="271" spans="1:5" x14ac:dyDescent="0.3">
      <c r="A271" s="89">
        <f t="shared" si="4"/>
        <v>270</v>
      </c>
      <c r="B271" s="124" t="s">
        <v>1766</v>
      </c>
      <c r="C271" s="124">
        <v>70001863</v>
      </c>
      <c r="D271" s="25">
        <v>24.061</v>
      </c>
      <c r="E271" s="89"/>
    </row>
    <row r="272" spans="1:5" x14ac:dyDescent="0.3">
      <c r="A272" s="89">
        <f t="shared" si="4"/>
        <v>271</v>
      </c>
      <c r="B272" s="124" t="s">
        <v>938</v>
      </c>
      <c r="C272" s="124">
        <v>70001868</v>
      </c>
      <c r="D272" s="25">
        <v>0</v>
      </c>
      <c r="E272" s="89"/>
    </row>
    <row r="273" spans="1:5" x14ac:dyDescent="0.3">
      <c r="A273" s="89">
        <f t="shared" si="4"/>
        <v>272</v>
      </c>
      <c r="B273" s="124" t="s">
        <v>1772</v>
      </c>
      <c r="C273" s="124">
        <v>70001862</v>
      </c>
      <c r="D273" s="25">
        <v>4.7869999999999999</v>
      </c>
      <c r="E273" s="89"/>
    </row>
    <row r="274" spans="1:5" x14ac:dyDescent="0.3">
      <c r="A274" s="89">
        <f t="shared" si="4"/>
        <v>273</v>
      </c>
      <c r="B274" s="124" t="s">
        <v>624</v>
      </c>
      <c r="C274" s="124">
        <v>70001861</v>
      </c>
      <c r="D274" s="25">
        <v>26.175000000000001</v>
      </c>
      <c r="E274" s="89"/>
    </row>
    <row r="275" spans="1:5" x14ac:dyDescent="0.3">
      <c r="A275" s="89">
        <f t="shared" si="4"/>
        <v>274</v>
      </c>
      <c r="B275" s="124" t="s">
        <v>2299</v>
      </c>
      <c r="C275" s="124">
        <v>70002620</v>
      </c>
      <c r="D275" s="25">
        <v>23.27</v>
      </c>
      <c r="E275" s="89"/>
    </row>
    <row r="276" spans="1:5" x14ac:dyDescent="0.3">
      <c r="A276" s="89">
        <f t="shared" si="4"/>
        <v>275</v>
      </c>
      <c r="B276" s="124" t="s">
        <v>2326</v>
      </c>
      <c r="C276" s="124">
        <v>70002623</v>
      </c>
      <c r="D276" s="25">
        <v>0</v>
      </c>
      <c r="E276" s="89"/>
    </row>
    <row r="277" spans="1:5" x14ac:dyDescent="0.3">
      <c r="A277" s="89">
        <f t="shared" si="4"/>
        <v>276</v>
      </c>
      <c r="B277" s="124" t="s">
        <v>1635</v>
      </c>
      <c r="C277" s="124">
        <v>70002622</v>
      </c>
      <c r="D277" s="25">
        <v>16.077999999999999</v>
      </c>
      <c r="E277" s="89"/>
    </row>
    <row r="278" spans="1:5" x14ac:dyDescent="0.3">
      <c r="A278" s="89">
        <f t="shared" si="4"/>
        <v>277</v>
      </c>
      <c r="B278" s="124" t="s">
        <v>2307</v>
      </c>
      <c r="C278" s="124">
        <v>70002617</v>
      </c>
      <c r="D278" s="25">
        <v>18.416</v>
      </c>
      <c r="E278" s="89"/>
    </row>
    <row r="279" spans="1:5" x14ac:dyDescent="0.3">
      <c r="A279" s="89">
        <f t="shared" si="4"/>
        <v>278</v>
      </c>
      <c r="B279" s="124" t="s">
        <v>1641</v>
      </c>
      <c r="C279" s="124">
        <v>70002625</v>
      </c>
      <c r="D279" s="25">
        <v>23.734000000000002</v>
      </c>
      <c r="E279" s="89"/>
    </row>
    <row r="280" spans="1:5" x14ac:dyDescent="0.3">
      <c r="A280" s="89">
        <f t="shared" si="4"/>
        <v>279</v>
      </c>
      <c r="B280" s="124" t="s">
        <v>1579</v>
      </c>
      <c r="C280" s="124">
        <v>70002626</v>
      </c>
      <c r="D280" s="25">
        <v>14.398999999999999</v>
      </c>
      <c r="E280" s="89"/>
    </row>
    <row r="281" spans="1:5" x14ac:dyDescent="0.3">
      <c r="A281" s="89">
        <f t="shared" si="4"/>
        <v>280</v>
      </c>
      <c r="B281" s="124" t="s">
        <v>1013</v>
      </c>
      <c r="C281" s="124">
        <v>70002618</v>
      </c>
      <c r="D281" s="25">
        <v>31.574000000000002</v>
      </c>
      <c r="E281" s="89"/>
    </row>
    <row r="282" spans="1:5" x14ac:dyDescent="0.3">
      <c r="A282" s="89">
        <f t="shared" si="4"/>
        <v>281</v>
      </c>
      <c r="B282" s="124" t="s">
        <v>2468</v>
      </c>
      <c r="C282" s="124">
        <v>70002627</v>
      </c>
      <c r="D282" s="25">
        <v>11.832000000000001</v>
      </c>
      <c r="E282" s="89"/>
    </row>
    <row r="283" spans="1:5" x14ac:dyDescent="0.3">
      <c r="A283" s="89">
        <f t="shared" si="4"/>
        <v>282</v>
      </c>
      <c r="B283" s="124" t="s">
        <v>2460</v>
      </c>
      <c r="C283" s="124">
        <v>70002628</v>
      </c>
      <c r="D283" s="25">
        <v>11.173999999999999</v>
      </c>
      <c r="E283" s="89"/>
    </row>
    <row r="284" spans="1:5" x14ac:dyDescent="0.3">
      <c r="A284" s="89">
        <f t="shared" si="4"/>
        <v>283</v>
      </c>
      <c r="B284" s="124" t="s">
        <v>1032</v>
      </c>
      <c r="C284" s="124">
        <v>70001372</v>
      </c>
      <c r="D284" s="25">
        <v>14.377000000000001</v>
      </c>
      <c r="E284" s="89"/>
    </row>
    <row r="285" spans="1:5" x14ac:dyDescent="0.3">
      <c r="A285" s="89">
        <f t="shared" si="4"/>
        <v>284</v>
      </c>
      <c r="B285" s="124" t="s">
        <v>2476</v>
      </c>
      <c r="C285" s="124">
        <v>70001252</v>
      </c>
      <c r="D285" s="25">
        <v>19.013000000000002</v>
      </c>
      <c r="E285" s="89"/>
    </row>
    <row r="286" spans="1:5" x14ac:dyDescent="0.3">
      <c r="A286" s="89">
        <f t="shared" si="4"/>
        <v>285</v>
      </c>
      <c r="B286" s="124" t="s">
        <v>2474</v>
      </c>
      <c r="C286" s="124">
        <v>70001257</v>
      </c>
      <c r="D286" s="25">
        <v>15.063000000000001</v>
      </c>
      <c r="E286" s="89"/>
    </row>
    <row r="287" spans="1:5" x14ac:dyDescent="0.3">
      <c r="A287" s="89">
        <f t="shared" si="4"/>
        <v>286</v>
      </c>
      <c r="B287" s="124" t="s">
        <v>1788</v>
      </c>
      <c r="C287" s="124">
        <v>70001254</v>
      </c>
      <c r="D287" s="25">
        <v>16.965</v>
      </c>
      <c r="E287" s="89"/>
    </row>
    <row r="288" spans="1:5" x14ac:dyDescent="0.3">
      <c r="A288" s="89">
        <f t="shared" si="4"/>
        <v>287</v>
      </c>
      <c r="B288" s="124" t="s">
        <v>2436</v>
      </c>
      <c r="C288" s="124">
        <v>70001253</v>
      </c>
      <c r="D288" s="25">
        <v>11.04</v>
      </c>
      <c r="E288" s="89"/>
    </row>
    <row r="289" spans="1:5" x14ac:dyDescent="0.3">
      <c r="A289" s="89">
        <f t="shared" si="4"/>
        <v>288</v>
      </c>
      <c r="B289" s="124" t="s">
        <v>1946</v>
      </c>
      <c r="C289" s="124">
        <v>70001250</v>
      </c>
      <c r="D289" s="25">
        <v>18.196000000000002</v>
      </c>
      <c r="E289" s="89"/>
    </row>
    <row r="290" spans="1:5" x14ac:dyDescent="0.3">
      <c r="A290" s="89">
        <f t="shared" si="4"/>
        <v>289</v>
      </c>
      <c r="B290" s="124" t="s">
        <v>905</v>
      </c>
      <c r="C290" s="124">
        <v>70001563</v>
      </c>
      <c r="D290" s="25">
        <v>15.2</v>
      </c>
      <c r="E290" s="89"/>
    </row>
    <row r="291" spans="1:5" x14ac:dyDescent="0.3">
      <c r="A291" s="89">
        <f t="shared" si="4"/>
        <v>290</v>
      </c>
      <c r="B291" s="124" t="s">
        <v>1871</v>
      </c>
      <c r="C291" s="124">
        <v>70001566</v>
      </c>
      <c r="D291" s="25">
        <v>8.0540000000000003</v>
      </c>
      <c r="E291" s="89"/>
    </row>
    <row r="292" spans="1:5" x14ac:dyDescent="0.3">
      <c r="A292" s="89">
        <f t="shared" si="4"/>
        <v>291</v>
      </c>
      <c r="B292" s="124" t="s">
        <v>626</v>
      </c>
      <c r="C292" s="124">
        <v>70001567</v>
      </c>
      <c r="D292" s="25">
        <v>14.393000000000001</v>
      </c>
      <c r="E292" s="89"/>
    </row>
    <row r="293" spans="1:5" x14ac:dyDescent="0.3">
      <c r="A293" s="89">
        <f t="shared" si="4"/>
        <v>292</v>
      </c>
      <c r="B293" s="124" t="s">
        <v>932</v>
      </c>
      <c r="C293" s="124">
        <v>70001568</v>
      </c>
      <c r="D293" s="25">
        <v>20.094999999999999</v>
      </c>
      <c r="E293" s="89"/>
    </row>
    <row r="294" spans="1:5" x14ac:dyDescent="0.3">
      <c r="A294" s="89">
        <f t="shared" si="4"/>
        <v>293</v>
      </c>
      <c r="B294" s="124" t="s">
        <v>1790</v>
      </c>
      <c r="C294" s="124">
        <v>70001569</v>
      </c>
      <c r="D294" s="25">
        <v>4.2110000000000003</v>
      </c>
      <c r="E294" s="89"/>
    </row>
    <row r="295" spans="1:5" x14ac:dyDescent="0.3">
      <c r="A295" s="89">
        <f t="shared" si="4"/>
        <v>294</v>
      </c>
      <c r="B295" s="124" t="s">
        <v>858</v>
      </c>
      <c r="C295" s="124">
        <v>70001571</v>
      </c>
      <c r="D295" s="25">
        <v>17.710999999999999</v>
      </c>
      <c r="E295" s="89"/>
    </row>
    <row r="296" spans="1:5" x14ac:dyDescent="0.3">
      <c r="A296" s="89">
        <f t="shared" si="4"/>
        <v>295</v>
      </c>
      <c r="B296" s="124" t="s">
        <v>1052</v>
      </c>
      <c r="C296" s="124">
        <v>70002574</v>
      </c>
      <c r="D296" s="25">
        <v>10.356999999999999</v>
      </c>
      <c r="E296" s="89"/>
    </row>
    <row r="297" spans="1:5" x14ac:dyDescent="0.3">
      <c r="A297" s="89">
        <f t="shared" si="4"/>
        <v>296</v>
      </c>
      <c r="B297" s="124" t="s">
        <v>1587</v>
      </c>
      <c r="C297" s="124">
        <v>70002571</v>
      </c>
      <c r="D297" s="25">
        <v>0</v>
      </c>
      <c r="E297" s="89"/>
    </row>
    <row r="298" spans="1:5" x14ac:dyDescent="0.3">
      <c r="A298" s="89">
        <f t="shared" si="4"/>
        <v>297</v>
      </c>
      <c r="B298" s="124" t="s">
        <v>1129</v>
      </c>
      <c r="C298" s="124">
        <v>70002573</v>
      </c>
      <c r="D298" s="25">
        <v>14.347</v>
      </c>
      <c r="E298" s="89"/>
    </row>
    <row r="299" spans="1:5" x14ac:dyDescent="0.3">
      <c r="A299" s="89">
        <f t="shared" si="4"/>
        <v>298</v>
      </c>
      <c r="B299" s="124" t="s">
        <v>2498</v>
      </c>
      <c r="C299" s="124">
        <v>70002580</v>
      </c>
      <c r="D299" s="25">
        <v>23.780999999999999</v>
      </c>
      <c r="E299" s="89"/>
    </row>
    <row r="300" spans="1:5" x14ac:dyDescent="0.3">
      <c r="A300" s="89">
        <f t="shared" si="4"/>
        <v>299</v>
      </c>
      <c r="B300" s="124" t="s">
        <v>1039</v>
      </c>
      <c r="C300" s="124">
        <v>70002577</v>
      </c>
      <c r="D300" s="25">
        <v>15.657</v>
      </c>
      <c r="E300" s="89"/>
    </row>
    <row r="301" spans="1:5" x14ac:dyDescent="0.3">
      <c r="A301" s="89">
        <f t="shared" si="4"/>
        <v>300</v>
      </c>
      <c r="B301" s="124" t="s">
        <v>1971</v>
      </c>
      <c r="C301" s="124">
        <v>70002579</v>
      </c>
      <c r="D301" s="25">
        <v>16.73</v>
      </c>
      <c r="E301" s="89"/>
    </row>
    <row r="302" spans="1:5" x14ac:dyDescent="0.3">
      <c r="A302" s="89">
        <f t="shared" si="4"/>
        <v>301</v>
      </c>
      <c r="B302" s="124" t="s">
        <v>873</v>
      </c>
      <c r="C302" s="124">
        <v>70002572</v>
      </c>
      <c r="D302" s="25">
        <v>17.373999999999999</v>
      </c>
      <c r="E302" s="89"/>
    </row>
    <row r="303" spans="1:5" x14ac:dyDescent="0.3">
      <c r="A303" s="89">
        <f t="shared" si="4"/>
        <v>302</v>
      </c>
      <c r="B303" s="124" t="s">
        <v>2396</v>
      </c>
      <c r="C303" s="124">
        <v>70002569</v>
      </c>
      <c r="D303" s="25">
        <v>11.137</v>
      </c>
      <c r="E303" s="89"/>
    </row>
    <row r="304" spans="1:5" x14ac:dyDescent="0.3">
      <c r="A304" s="89">
        <f t="shared" si="4"/>
        <v>303</v>
      </c>
      <c r="B304" s="124" t="s">
        <v>1092</v>
      </c>
      <c r="C304" s="124">
        <v>70002578</v>
      </c>
      <c r="D304" s="25">
        <v>9.4949999999999992</v>
      </c>
      <c r="E304" s="89"/>
    </row>
    <row r="305" spans="1:5" x14ac:dyDescent="0.3">
      <c r="A305" s="89">
        <f t="shared" si="4"/>
        <v>304</v>
      </c>
      <c r="B305" s="124" t="s">
        <v>759</v>
      </c>
      <c r="C305" s="124">
        <v>70000881</v>
      </c>
      <c r="D305" s="25">
        <v>17.317</v>
      </c>
      <c r="E305" s="89"/>
    </row>
    <row r="306" spans="1:5" x14ac:dyDescent="0.3">
      <c r="A306" s="89">
        <f t="shared" si="4"/>
        <v>305</v>
      </c>
      <c r="B306" s="124" t="s">
        <v>2340</v>
      </c>
      <c r="C306" s="124">
        <v>70000888</v>
      </c>
      <c r="D306" s="25">
        <v>9.3109999999999999</v>
      </c>
      <c r="E306" s="89"/>
    </row>
    <row r="307" spans="1:5" x14ac:dyDescent="0.3">
      <c r="A307" s="89">
        <f t="shared" si="4"/>
        <v>306</v>
      </c>
      <c r="B307" s="124" t="s">
        <v>1342</v>
      </c>
      <c r="C307" s="124">
        <v>70000886</v>
      </c>
      <c r="D307" s="25">
        <v>20.67</v>
      </c>
      <c r="E307" s="89"/>
    </row>
    <row r="308" spans="1:5" x14ac:dyDescent="0.3">
      <c r="A308" s="89">
        <f t="shared" si="4"/>
        <v>307</v>
      </c>
      <c r="B308" s="124" t="s">
        <v>1740</v>
      </c>
      <c r="C308" s="124">
        <v>70000882</v>
      </c>
      <c r="D308" s="25">
        <v>16.134</v>
      </c>
      <c r="E308" s="89"/>
    </row>
    <row r="309" spans="1:5" x14ac:dyDescent="0.3">
      <c r="A309" s="89">
        <f t="shared" si="4"/>
        <v>308</v>
      </c>
      <c r="B309" s="124" t="s">
        <v>765</v>
      </c>
      <c r="C309" s="124">
        <v>70000883</v>
      </c>
      <c r="D309" s="25">
        <v>11.965999999999999</v>
      </c>
      <c r="E309" s="89"/>
    </row>
    <row r="310" spans="1:5" x14ac:dyDescent="0.3">
      <c r="A310" s="89">
        <f t="shared" si="4"/>
        <v>309</v>
      </c>
      <c r="B310" s="124" t="s">
        <v>632</v>
      </c>
      <c r="C310" s="124">
        <v>70000877</v>
      </c>
      <c r="D310" s="25">
        <v>21.303999999999998</v>
      </c>
      <c r="E310" s="89"/>
    </row>
    <row r="311" spans="1:5" x14ac:dyDescent="0.3">
      <c r="A311" s="89">
        <f t="shared" si="4"/>
        <v>310</v>
      </c>
      <c r="B311" s="124" t="s">
        <v>1344</v>
      </c>
      <c r="C311" s="124">
        <v>70000880</v>
      </c>
      <c r="D311" s="25">
        <v>19.065999999999999</v>
      </c>
      <c r="E311" s="89"/>
    </row>
    <row r="312" spans="1:5" x14ac:dyDescent="0.3">
      <c r="A312" s="89">
        <f t="shared" si="4"/>
        <v>311</v>
      </c>
      <c r="B312" s="124" t="s">
        <v>767</v>
      </c>
      <c r="C312" s="124">
        <v>70000838</v>
      </c>
      <c r="D312" s="25">
        <v>17.111000000000001</v>
      </c>
      <c r="E312" s="89"/>
    </row>
    <row r="313" spans="1:5" x14ac:dyDescent="0.3">
      <c r="A313" s="89">
        <f t="shared" si="4"/>
        <v>312</v>
      </c>
      <c r="B313" s="124" t="s">
        <v>1304</v>
      </c>
      <c r="C313" s="124">
        <v>70001374</v>
      </c>
      <c r="D313" s="25">
        <v>15.407</v>
      </c>
      <c r="E313" s="89"/>
    </row>
    <row r="314" spans="1:5" x14ac:dyDescent="0.3">
      <c r="A314" s="89">
        <f t="shared" si="4"/>
        <v>313</v>
      </c>
      <c r="B314" s="124" t="s">
        <v>605</v>
      </c>
      <c r="C314" s="124">
        <v>70001627</v>
      </c>
      <c r="D314" s="25">
        <v>5.016</v>
      </c>
      <c r="E314" s="89"/>
    </row>
    <row r="315" spans="1:5" x14ac:dyDescent="0.3">
      <c r="A315" s="89">
        <f t="shared" si="4"/>
        <v>314</v>
      </c>
      <c r="B315" s="124" t="s">
        <v>1131</v>
      </c>
      <c r="C315" s="124">
        <v>70001375</v>
      </c>
      <c r="D315" s="25">
        <v>8.8889999999999993</v>
      </c>
      <c r="E315" s="89"/>
    </row>
    <row r="316" spans="1:5" x14ac:dyDescent="0.3">
      <c r="A316" s="89">
        <f t="shared" si="4"/>
        <v>315</v>
      </c>
      <c r="B316" s="124" t="s">
        <v>2333</v>
      </c>
      <c r="C316" s="124">
        <v>70000839</v>
      </c>
      <c r="D316" s="25">
        <v>22.311</v>
      </c>
      <c r="E316" s="89"/>
    </row>
    <row r="317" spans="1:5" x14ac:dyDescent="0.3">
      <c r="A317" s="89">
        <f t="shared" si="4"/>
        <v>316</v>
      </c>
      <c r="B317" s="124" t="s">
        <v>1048</v>
      </c>
      <c r="C317" s="124">
        <v>70000835</v>
      </c>
      <c r="D317" s="25">
        <v>16.602</v>
      </c>
      <c r="E317" s="89"/>
    </row>
    <row r="318" spans="1:5" x14ac:dyDescent="0.3">
      <c r="A318" s="89">
        <f t="shared" si="4"/>
        <v>317</v>
      </c>
      <c r="B318" s="124" t="s">
        <v>1973</v>
      </c>
      <c r="C318" s="124">
        <v>70000834</v>
      </c>
      <c r="D318" s="25">
        <v>14.545</v>
      </c>
      <c r="E318" s="89"/>
    </row>
    <row r="319" spans="1:5" x14ac:dyDescent="0.3">
      <c r="A319" s="89">
        <f t="shared" si="4"/>
        <v>318</v>
      </c>
      <c r="B319" s="124" t="s">
        <v>940</v>
      </c>
      <c r="C319" s="124">
        <v>70000837</v>
      </c>
      <c r="D319" s="25">
        <v>3.2320000000000002</v>
      </c>
      <c r="E319" s="89"/>
    </row>
    <row r="320" spans="1:5" x14ac:dyDescent="0.3">
      <c r="A320" s="89">
        <f t="shared" si="4"/>
        <v>319</v>
      </c>
      <c r="B320" s="124" t="s">
        <v>2478</v>
      </c>
      <c r="C320" s="124">
        <v>70000836</v>
      </c>
      <c r="D320" s="25">
        <v>16.736000000000001</v>
      </c>
      <c r="E320" s="89"/>
    </row>
    <row r="321" spans="1:5" x14ac:dyDescent="0.3">
      <c r="A321" s="89">
        <f t="shared" si="4"/>
        <v>320</v>
      </c>
      <c r="B321" s="124" t="s">
        <v>1041</v>
      </c>
      <c r="C321" s="124">
        <v>70000831</v>
      </c>
      <c r="D321" s="25">
        <v>7.83</v>
      </c>
      <c r="E321" s="89"/>
    </row>
    <row r="322" spans="1:5" x14ac:dyDescent="0.3">
      <c r="A322" s="89">
        <f t="shared" si="4"/>
        <v>321</v>
      </c>
      <c r="B322" s="124" t="s">
        <v>2414</v>
      </c>
      <c r="C322" s="124">
        <v>70001872</v>
      </c>
      <c r="D322" s="25">
        <v>18.016999999999999</v>
      </c>
      <c r="E322" s="89"/>
    </row>
    <row r="323" spans="1:5" x14ac:dyDescent="0.3">
      <c r="A323" s="89">
        <f t="shared" si="4"/>
        <v>322</v>
      </c>
      <c r="B323" s="124" t="s">
        <v>2426</v>
      </c>
      <c r="C323" s="124">
        <v>70001803</v>
      </c>
      <c r="D323" s="25">
        <v>24.855</v>
      </c>
      <c r="E323" s="89"/>
    </row>
    <row r="324" spans="1:5" x14ac:dyDescent="0.3">
      <c r="A324" s="89">
        <f t="shared" ref="A324:A387" si="5">A323+1</f>
        <v>323</v>
      </c>
      <c r="B324" s="124" t="s">
        <v>1165</v>
      </c>
      <c r="C324" s="124">
        <v>70001807</v>
      </c>
      <c r="D324" s="25">
        <v>12.099</v>
      </c>
      <c r="E324" s="89"/>
    </row>
    <row r="325" spans="1:5" x14ac:dyDescent="0.3">
      <c r="A325" s="89">
        <f t="shared" si="5"/>
        <v>324</v>
      </c>
      <c r="B325" s="124" t="s">
        <v>1930</v>
      </c>
      <c r="C325" s="124">
        <v>70001805</v>
      </c>
      <c r="D325" s="25">
        <v>22.516999999999999</v>
      </c>
      <c r="E325" s="89"/>
    </row>
    <row r="326" spans="1:5" x14ac:dyDescent="0.3">
      <c r="A326" s="89">
        <f t="shared" si="5"/>
        <v>325</v>
      </c>
      <c r="B326" s="124" t="s">
        <v>2438</v>
      </c>
      <c r="C326" s="124">
        <v>70001188</v>
      </c>
      <c r="D326" s="25">
        <v>19.754000000000001</v>
      </c>
      <c r="E326" s="89"/>
    </row>
    <row r="327" spans="1:5" x14ac:dyDescent="0.3">
      <c r="A327" s="89">
        <f t="shared" si="5"/>
        <v>326</v>
      </c>
      <c r="B327" s="124" t="s">
        <v>1323</v>
      </c>
      <c r="C327" s="124">
        <v>70001811</v>
      </c>
      <c r="D327" s="25">
        <v>21.603000000000002</v>
      </c>
      <c r="E327" s="89"/>
    </row>
    <row r="328" spans="1:5" x14ac:dyDescent="0.3">
      <c r="A328" s="89">
        <f t="shared" si="5"/>
        <v>327</v>
      </c>
      <c r="B328" s="124" t="s">
        <v>2432</v>
      </c>
      <c r="C328" s="124">
        <v>70001809</v>
      </c>
      <c r="D328" s="25">
        <v>16.850999999999999</v>
      </c>
      <c r="E328" s="89"/>
    </row>
    <row r="329" spans="1:5" x14ac:dyDescent="0.3">
      <c r="A329" s="89">
        <f t="shared" si="5"/>
        <v>328</v>
      </c>
      <c r="B329" s="124" t="s">
        <v>2097</v>
      </c>
      <c r="C329" s="124">
        <v>70001801</v>
      </c>
      <c r="D329" s="25">
        <v>29.478000000000002</v>
      </c>
      <c r="E329" s="89"/>
    </row>
    <row r="330" spans="1:5" x14ac:dyDescent="0.3">
      <c r="A330" s="89">
        <f t="shared" si="5"/>
        <v>329</v>
      </c>
      <c r="B330" s="124" t="s">
        <v>779</v>
      </c>
      <c r="C330" s="124">
        <v>70001185</v>
      </c>
      <c r="D330" s="25">
        <v>23.172000000000001</v>
      </c>
      <c r="E330" s="89"/>
    </row>
    <row r="331" spans="1:5" x14ac:dyDescent="0.3">
      <c r="A331" s="89">
        <f t="shared" si="5"/>
        <v>330</v>
      </c>
      <c r="B331" s="124" t="s">
        <v>2515</v>
      </c>
      <c r="C331" s="124">
        <v>70001178</v>
      </c>
      <c r="D331" s="25">
        <v>16.36</v>
      </c>
      <c r="E331" s="89"/>
    </row>
    <row r="332" spans="1:5" x14ac:dyDescent="0.3">
      <c r="A332" s="89">
        <f t="shared" si="5"/>
        <v>331</v>
      </c>
      <c r="B332" s="124" t="s">
        <v>992</v>
      </c>
      <c r="C332" s="124">
        <v>70001186</v>
      </c>
      <c r="D332" s="25">
        <v>32.183999999999997</v>
      </c>
      <c r="E332" s="89"/>
    </row>
    <row r="333" spans="1:5" x14ac:dyDescent="0.3">
      <c r="A333" s="89">
        <f t="shared" si="5"/>
        <v>332</v>
      </c>
      <c r="B333" s="124" t="s">
        <v>915</v>
      </c>
      <c r="C333" s="124">
        <v>70001183</v>
      </c>
      <c r="D333" s="25">
        <v>17.788</v>
      </c>
      <c r="E333" s="89"/>
    </row>
    <row r="334" spans="1:5" x14ac:dyDescent="0.3">
      <c r="A334" s="89">
        <f t="shared" si="5"/>
        <v>333</v>
      </c>
      <c r="B334" s="124" t="s">
        <v>2032</v>
      </c>
      <c r="C334" s="124">
        <v>70002409</v>
      </c>
      <c r="D334" s="25">
        <v>18.603999999999999</v>
      </c>
      <c r="E334" s="89"/>
    </row>
    <row r="335" spans="1:5" x14ac:dyDescent="0.3">
      <c r="A335" s="89">
        <f t="shared" si="5"/>
        <v>334</v>
      </c>
      <c r="B335" s="124" t="s">
        <v>1449</v>
      </c>
      <c r="C335" s="124">
        <v>70001181</v>
      </c>
      <c r="D335" s="25">
        <v>22.654</v>
      </c>
      <c r="E335" s="89"/>
    </row>
    <row r="336" spans="1:5" x14ac:dyDescent="0.3">
      <c r="A336" s="89">
        <f t="shared" si="5"/>
        <v>335</v>
      </c>
      <c r="B336" s="124" t="s">
        <v>1368</v>
      </c>
      <c r="C336" s="124">
        <v>70001179</v>
      </c>
      <c r="D336" s="25">
        <v>33.232999999999997</v>
      </c>
      <c r="E336" s="89"/>
    </row>
    <row r="337" spans="1:5" x14ac:dyDescent="0.3">
      <c r="A337" s="89">
        <f t="shared" si="5"/>
        <v>336</v>
      </c>
      <c r="B337" s="124" t="s">
        <v>2440</v>
      </c>
      <c r="C337" s="124">
        <v>70002403</v>
      </c>
      <c r="D337" s="25">
        <v>18.536999999999999</v>
      </c>
      <c r="E337" s="89"/>
    </row>
    <row r="338" spans="1:5" x14ac:dyDescent="0.3">
      <c r="A338" s="89">
        <f t="shared" si="5"/>
        <v>337</v>
      </c>
      <c r="B338" s="124" t="s">
        <v>1423</v>
      </c>
      <c r="C338" s="124">
        <v>70002405</v>
      </c>
      <c r="D338" s="25">
        <v>20.626000000000001</v>
      </c>
      <c r="E338" s="89"/>
    </row>
    <row r="339" spans="1:5" x14ac:dyDescent="0.3">
      <c r="A339" s="89">
        <f t="shared" si="5"/>
        <v>338</v>
      </c>
      <c r="B339" s="124" t="s">
        <v>785</v>
      </c>
      <c r="C339" s="124">
        <v>70002412</v>
      </c>
      <c r="D339" s="25">
        <v>13.814</v>
      </c>
      <c r="E339" s="89"/>
    </row>
    <row r="340" spans="1:5" x14ac:dyDescent="0.3">
      <c r="A340" s="89">
        <f t="shared" si="5"/>
        <v>339</v>
      </c>
      <c r="B340" s="124" t="s">
        <v>1859</v>
      </c>
      <c r="C340" s="124">
        <v>70002408</v>
      </c>
      <c r="D340" s="25">
        <v>15.952999999999999</v>
      </c>
      <c r="E340" s="89"/>
    </row>
    <row r="341" spans="1:5" x14ac:dyDescent="0.3">
      <c r="A341" s="89">
        <f t="shared" si="5"/>
        <v>340</v>
      </c>
      <c r="B341" s="124" t="s">
        <v>1861</v>
      </c>
      <c r="C341" s="124">
        <v>70002114</v>
      </c>
      <c r="D341" s="25">
        <v>28.015000000000001</v>
      </c>
      <c r="E341" s="89"/>
    </row>
    <row r="342" spans="1:5" x14ac:dyDescent="0.3">
      <c r="A342" s="89">
        <f t="shared" si="5"/>
        <v>341</v>
      </c>
      <c r="B342" s="124" t="s">
        <v>1818</v>
      </c>
      <c r="C342" s="124">
        <v>70002120</v>
      </c>
      <c r="D342" s="25">
        <v>10.327</v>
      </c>
      <c r="E342" s="89"/>
    </row>
    <row r="343" spans="1:5" x14ac:dyDescent="0.3">
      <c r="A343" s="89">
        <f t="shared" si="5"/>
        <v>342</v>
      </c>
      <c r="B343" s="124" t="s">
        <v>2434</v>
      </c>
      <c r="C343" s="124">
        <v>70002124</v>
      </c>
      <c r="D343" s="25">
        <v>21.366</v>
      </c>
      <c r="E343" s="89"/>
    </row>
    <row r="344" spans="1:5" x14ac:dyDescent="0.3">
      <c r="A344" s="89">
        <f t="shared" si="5"/>
        <v>343</v>
      </c>
      <c r="B344" s="124" t="s">
        <v>2157</v>
      </c>
      <c r="C344" s="124">
        <v>70002116</v>
      </c>
      <c r="D344" s="25">
        <v>10.504</v>
      </c>
      <c r="E344" s="89"/>
    </row>
    <row r="345" spans="1:5" x14ac:dyDescent="0.3">
      <c r="A345" s="89">
        <f t="shared" si="5"/>
        <v>344</v>
      </c>
      <c r="B345" s="124" t="s">
        <v>2178</v>
      </c>
      <c r="C345" s="124">
        <v>70002118</v>
      </c>
      <c r="D345" s="25">
        <v>13.414</v>
      </c>
      <c r="E345" s="89"/>
    </row>
    <row r="346" spans="1:5" x14ac:dyDescent="0.3">
      <c r="A346" s="89">
        <f t="shared" si="5"/>
        <v>345</v>
      </c>
      <c r="B346" s="124" t="s">
        <v>1002</v>
      </c>
      <c r="C346" s="124">
        <v>70002119</v>
      </c>
      <c r="D346" s="25">
        <v>20.896999999999998</v>
      </c>
      <c r="E346" s="89"/>
    </row>
    <row r="347" spans="1:5" x14ac:dyDescent="0.3">
      <c r="A347" s="89">
        <f t="shared" si="5"/>
        <v>346</v>
      </c>
      <c r="B347" s="124" t="s">
        <v>1428</v>
      </c>
      <c r="C347" s="124">
        <v>70001679</v>
      </c>
      <c r="D347" s="25">
        <v>25.277999999999999</v>
      </c>
      <c r="E347" s="89"/>
    </row>
    <row r="348" spans="1:5" x14ac:dyDescent="0.3">
      <c r="A348" s="89">
        <f t="shared" si="5"/>
        <v>347</v>
      </c>
      <c r="B348" s="124" t="s">
        <v>1372</v>
      </c>
      <c r="C348" s="124">
        <v>70002123</v>
      </c>
      <c r="D348" s="25">
        <v>7.5069999999999997</v>
      </c>
      <c r="E348" s="89"/>
    </row>
    <row r="349" spans="1:5" x14ac:dyDescent="0.3">
      <c r="A349" s="89">
        <f t="shared" si="5"/>
        <v>348</v>
      </c>
      <c r="B349" s="124" t="s">
        <v>1451</v>
      </c>
      <c r="C349" s="124">
        <v>70002122</v>
      </c>
      <c r="D349" s="25">
        <v>3.6560000000000001</v>
      </c>
      <c r="E349" s="89"/>
    </row>
    <row r="350" spans="1:5" x14ac:dyDescent="0.3">
      <c r="A350" s="89">
        <f t="shared" si="5"/>
        <v>349</v>
      </c>
      <c r="B350" s="124" t="s">
        <v>2176</v>
      </c>
      <c r="C350" s="124">
        <v>70001672</v>
      </c>
      <c r="D350" s="25">
        <v>15.971</v>
      </c>
      <c r="E350" s="89"/>
    </row>
    <row r="351" spans="1:5" x14ac:dyDescent="0.3">
      <c r="A351" s="89">
        <f t="shared" si="5"/>
        <v>350</v>
      </c>
      <c r="B351" s="124" t="s">
        <v>2489</v>
      </c>
      <c r="C351" s="124">
        <v>70001675</v>
      </c>
      <c r="D351" s="25">
        <v>18.949000000000002</v>
      </c>
      <c r="E351" s="89"/>
    </row>
    <row r="352" spans="1:5" x14ac:dyDescent="0.3">
      <c r="A352" s="89">
        <f t="shared" si="5"/>
        <v>351</v>
      </c>
      <c r="B352" s="124" t="s">
        <v>1466</v>
      </c>
      <c r="C352" s="124">
        <v>70001677</v>
      </c>
      <c r="D352" s="25">
        <v>30.763999999999999</v>
      </c>
      <c r="E352" s="89"/>
    </row>
    <row r="353" spans="1:5" x14ac:dyDescent="0.3">
      <c r="A353" s="89">
        <f t="shared" si="5"/>
        <v>352</v>
      </c>
      <c r="B353" s="124" t="s">
        <v>1494</v>
      </c>
      <c r="C353" s="124">
        <v>70001674</v>
      </c>
      <c r="D353" s="25">
        <v>22.704999999999998</v>
      </c>
      <c r="E353" s="89"/>
    </row>
    <row r="354" spans="1:5" x14ac:dyDescent="0.3">
      <c r="A354" s="89">
        <f t="shared" si="5"/>
        <v>353</v>
      </c>
      <c r="B354" s="124" t="s">
        <v>1004</v>
      </c>
      <c r="C354" s="124">
        <v>70001680</v>
      </c>
      <c r="D354" s="25">
        <v>5.73</v>
      </c>
      <c r="E354" s="89"/>
    </row>
    <row r="355" spans="1:5" x14ac:dyDescent="0.3">
      <c r="A355" s="89">
        <f t="shared" si="5"/>
        <v>354</v>
      </c>
      <c r="B355" s="124" t="s">
        <v>2237</v>
      </c>
      <c r="C355" s="124">
        <v>70001628</v>
      </c>
      <c r="D355" s="25">
        <v>12.153</v>
      </c>
      <c r="E355" s="89"/>
    </row>
    <row r="356" spans="1:5" x14ac:dyDescent="0.3">
      <c r="A356" s="89">
        <f t="shared" si="5"/>
        <v>355</v>
      </c>
      <c r="B356" s="124" t="s">
        <v>1172</v>
      </c>
      <c r="C356" s="124">
        <v>70001622</v>
      </c>
      <c r="D356" s="25">
        <v>10.009</v>
      </c>
      <c r="E356" s="89"/>
    </row>
    <row r="357" spans="1:5" x14ac:dyDescent="0.3">
      <c r="A357" s="89">
        <f t="shared" si="5"/>
        <v>356</v>
      </c>
      <c r="B357" s="124" t="s">
        <v>1820</v>
      </c>
      <c r="C357" s="124">
        <v>70001673</v>
      </c>
      <c r="D357" s="25">
        <v>16.27</v>
      </c>
      <c r="E357" s="89"/>
    </row>
    <row r="358" spans="1:5" x14ac:dyDescent="0.3">
      <c r="A358" s="89">
        <f t="shared" si="5"/>
        <v>357</v>
      </c>
      <c r="B358" s="124" t="s">
        <v>1470</v>
      </c>
      <c r="C358" s="124">
        <v>70001678</v>
      </c>
      <c r="D358" s="25">
        <v>26.37</v>
      </c>
      <c r="E358" s="89"/>
    </row>
    <row r="359" spans="1:5" x14ac:dyDescent="0.3">
      <c r="A359" s="89">
        <f t="shared" si="5"/>
        <v>358</v>
      </c>
      <c r="B359" s="124" t="s">
        <v>836</v>
      </c>
      <c r="C359" s="124">
        <v>70001624</v>
      </c>
      <c r="D359" s="25">
        <v>15.613</v>
      </c>
      <c r="E359" s="89"/>
    </row>
    <row r="360" spans="1:5" x14ac:dyDescent="0.3">
      <c r="A360" s="89">
        <f t="shared" si="5"/>
        <v>359</v>
      </c>
      <c r="B360" s="124" t="s">
        <v>2505</v>
      </c>
      <c r="C360" s="124">
        <v>70001623</v>
      </c>
      <c r="D360" s="25">
        <v>19.786000000000001</v>
      </c>
      <c r="E360" s="89"/>
    </row>
    <row r="361" spans="1:5" x14ac:dyDescent="0.3">
      <c r="A361" s="89">
        <f t="shared" si="5"/>
        <v>360</v>
      </c>
      <c r="B361" s="124" t="s">
        <v>1474</v>
      </c>
      <c r="C361" s="124">
        <v>70001630</v>
      </c>
      <c r="D361" s="25">
        <v>24.523</v>
      </c>
      <c r="E361" s="89"/>
    </row>
    <row r="362" spans="1:5" x14ac:dyDescent="0.3">
      <c r="A362" s="89">
        <f t="shared" si="5"/>
        <v>361</v>
      </c>
      <c r="B362" s="124" t="s">
        <v>1108</v>
      </c>
      <c r="C362" s="124">
        <v>70002219</v>
      </c>
      <c r="D362" s="25">
        <v>0.89</v>
      </c>
      <c r="E362" s="89"/>
    </row>
    <row r="363" spans="1:5" x14ac:dyDescent="0.3">
      <c r="A363" s="89">
        <f t="shared" si="5"/>
        <v>362</v>
      </c>
      <c r="B363" s="124" t="s">
        <v>1863</v>
      </c>
      <c r="C363" s="124">
        <v>70002210</v>
      </c>
      <c r="D363" s="25">
        <v>16.931000000000001</v>
      </c>
      <c r="E363" s="89"/>
    </row>
    <row r="364" spans="1:5" x14ac:dyDescent="0.3">
      <c r="A364" s="89">
        <f t="shared" si="5"/>
        <v>363</v>
      </c>
      <c r="B364" s="124" t="s">
        <v>508</v>
      </c>
      <c r="C364" s="124">
        <v>70002209</v>
      </c>
      <c r="D364" s="25">
        <v>11.478999999999999</v>
      </c>
      <c r="E364" s="89"/>
    </row>
    <row r="365" spans="1:5" x14ac:dyDescent="0.3">
      <c r="A365" s="89">
        <f t="shared" si="5"/>
        <v>364</v>
      </c>
      <c r="B365" s="124" t="s">
        <v>2513</v>
      </c>
      <c r="C365" s="124">
        <v>70002214</v>
      </c>
      <c r="D365" s="25">
        <v>17.809000000000001</v>
      </c>
      <c r="E365" s="89"/>
    </row>
    <row r="366" spans="1:5" x14ac:dyDescent="0.3">
      <c r="A366" s="89">
        <f t="shared" si="5"/>
        <v>365</v>
      </c>
      <c r="B366" s="124" t="s">
        <v>2517</v>
      </c>
      <c r="C366" s="124">
        <v>70002211</v>
      </c>
      <c r="D366" s="25">
        <v>20.87</v>
      </c>
      <c r="E366" s="89"/>
    </row>
    <row r="367" spans="1:5" x14ac:dyDescent="0.3">
      <c r="A367" s="89">
        <f t="shared" si="5"/>
        <v>366</v>
      </c>
      <c r="B367" s="124" t="s">
        <v>1430</v>
      </c>
      <c r="C367" s="124">
        <v>70002220</v>
      </c>
      <c r="D367" s="25">
        <v>6.7089999999999996</v>
      </c>
      <c r="E367" s="89"/>
    </row>
    <row r="368" spans="1:5" x14ac:dyDescent="0.3">
      <c r="A368" s="89">
        <f t="shared" si="5"/>
        <v>367</v>
      </c>
      <c r="B368" s="124" t="s">
        <v>1207</v>
      </c>
      <c r="C368" s="124">
        <v>70002218</v>
      </c>
      <c r="D368" s="25">
        <v>23.78</v>
      </c>
      <c r="E368" s="89"/>
    </row>
    <row r="369" spans="1:5" x14ac:dyDescent="0.3">
      <c r="A369" s="89">
        <f t="shared" si="5"/>
        <v>368</v>
      </c>
      <c r="B369" s="124" t="s">
        <v>2282</v>
      </c>
      <c r="C369" s="124">
        <v>70002213</v>
      </c>
      <c r="D369" s="25">
        <v>24.609000000000002</v>
      </c>
      <c r="E369" s="89"/>
    </row>
    <row r="370" spans="1:5" x14ac:dyDescent="0.3">
      <c r="A370" s="89">
        <f t="shared" si="5"/>
        <v>369</v>
      </c>
      <c r="B370" s="124" t="s">
        <v>1618</v>
      </c>
      <c r="C370" s="124">
        <v>90030996</v>
      </c>
      <c r="D370" s="25">
        <v>32.26</v>
      </c>
      <c r="E370" s="89"/>
    </row>
    <row r="371" spans="1:5" x14ac:dyDescent="0.3">
      <c r="A371" s="89">
        <f t="shared" si="5"/>
        <v>370</v>
      </c>
      <c r="B371" s="124" t="s">
        <v>851</v>
      </c>
      <c r="C371" s="124">
        <v>90030992</v>
      </c>
      <c r="D371" s="25"/>
      <c r="E371" s="89"/>
    </row>
    <row r="372" spans="1:5" x14ac:dyDescent="0.3">
      <c r="A372" s="89">
        <f t="shared" si="5"/>
        <v>371</v>
      </c>
      <c r="B372" s="124" t="s">
        <v>1699</v>
      </c>
      <c r="C372" s="124">
        <v>90030993</v>
      </c>
      <c r="D372" s="25">
        <v>21.465</v>
      </c>
      <c r="E372" s="89"/>
    </row>
    <row r="373" spans="1:5" x14ac:dyDescent="0.3">
      <c r="A373" s="89">
        <f t="shared" si="5"/>
        <v>372</v>
      </c>
      <c r="B373" s="124" t="s">
        <v>1567</v>
      </c>
      <c r="C373" s="124">
        <v>90030989</v>
      </c>
      <c r="D373" s="25"/>
      <c r="E373" s="89"/>
    </row>
    <row r="374" spans="1:5" x14ac:dyDescent="0.3">
      <c r="A374" s="89">
        <f t="shared" si="5"/>
        <v>373</v>
      </c>
      <c r="B374" s="124" t="s">
        <v>1769</v>
      </c>
      <c r="C374" s="124">
        <v>90030991</v>
      </c>
      <c r="D374" s="25"/>
      <c r="E374" s="89"/>
    </row>
    <row r="375" spans="1:5" x14ac:dyDescent="0.3">
      <c r="A375" s="89">
        <f t="shared" si="5"/>
        <v>374</v>
      </c>
      <c r="B375" s="124" t="s">
        <v>1746</v>
      </c>
      <c r="C375" s="124">
        <v>90030995</v>
      </c>
      <c r="D375" s="25"/>
      <c r="E375" s="89"/>
    </row>
    <row r="376" spans="1:5" x14ac:dyDescent="0.3">
      <c r="A376" s="89">
        <f t="shared" si="5"/>
        <v>375</v>
      </c>
      <c r="B376" s="124" t="s">
        <v>2120</v>
      </c>
      <c r="C376" s="124">
        <v>90030765</v>
      </c>
      <c r="D376" s="25">
        <v>16.620999999999999</v>
      </c>
      <c r="E376" s="89"/>
    </row>
    <row r="377" spans="1:5" x14ac:dyDescent="0.3">
      <c r="A377" s="89">
        <f t="shared" si="5"/>
        <v>376</v>
      </c>
      <c r="B377" s="124" t="s">
        <v>285</v>
      </c>
      <c r="C377" s="124">
        <v>70002041</v>
      </c>
      <c r="D377" s="25">
        <v>12.834</v>
      </c>
      <c r="E377" s="89"/>
    </row>
    <row r="378" spans="1:5" x14ac:dyDescent="0.3">
      <c r="A378" s="89">
        <f t="shared" si="5"/>
        <v>377</v>
      </c>
      <c r="B378" s="124" t="s">
        <v>2338</v>
      </c>
      <c r="C378" s="124">
        <v>70002441</v>
      </c>
      <c r="D378" s="25">
        <v>25.763000000000002</v>
      </c>
      <c r="E378" s="89"/>
    </row>
    <row r="379" spans="1:5" x14ac:dyDescent="0.3">
      <c r="A379" s="89">
        <f t="shared" si="5"/>
        <v>378</v>
      </c>
      <c r="B379" s="124" t="s">
        <v>2128</v>
      </c>
      <c r="C379" s="124" t="s">
        <v>4464</v>
      </c>
      <c r="D379" s="25">
        <v>15.911</v>
      </c>
      <c r="E379" s="89"/>
    </row>
    <row r="380" spans="1:5" x14ac:dyDescent="0.3">
      <c r="A380" s="89">
        <f t="shared" si="5"/>
        <v>379</v>
      </c>
      <c r="B380" s="124" t="s">
        <v>1989</v>
      </c>
      <c r="C380" s="124">
        <v>70002411</v>
      </c>
      <c r="D380" s="25">
        <v>13.154</v>
      </c>
      <c r="E380" s="89"/>
    </row>
    <row r="381" spans="1:5" x14ac:dyDescent="0.3">
      <c r="A381" s="89">
        <f t="shared" si="5"/>
        <v>380</v>
      </c>
      <c r="B381" s="124" t="s">
        <v>84</v>
      </c>
      <c r="C381" s="124">
        <v>70000941</v>
      </c>
      <c r="D381" s="25">
        <v>14.157999999999999</v>
      </c>
      <c r="E381" s="89"/>
    </row>
    <row r="382" spans="1:5" x14ac:dyDescent="0.3">
      <c r="A382" s="89">
        <f t="shared" si="5"/>
        <v>381</v>
      </c>
      <c r="B382" s="124" t="s">
        <v>1074</v>
      </c>
      <c r="C382" s="124">
        <v>70001527</v>
      </c>
      <c r="D382" s="25">
        <v>24.161000000000001</v>
      </c>
      <c r="E382" s="89"/>
    </row>
    <row r="383" spans="1:5" x14ac:dyDescent="0.3">
      <c r="A383" s="89">
        <f t="shared" si="5"/>
        <v>382</v>
      </c>
      <c r="B383" s="124" t="s">
        <v>418</v>
      </c>
      <c r="C383" s="124">
        <v>70001977</v>
      </c>
      <c r="D383" s="25">
        <v>11.128</v>
      </c>
      <c r="E383" s="89"/>
    </row>
    <row r="384" spans="1:5" x14ac:dyDescent="0.3">
      <c r="A384" s="89">
        <f t="shared" si="5"/>
        <v>383</v>
      </c>
      <c r="B384" s="124" t="s">
        <v>311</v>
      </c>
      <c r="C384" s="124">
        <v>70002608</v>
      </c>
      <c r="D384" s="25">
        <v>8.8460000000000001</v>
      </c>
      <c r="E384" s="89"/>
    </row>
    <row r="385" spans="1:5" x14ac:dyDescent="0.3">
      <c r="A385" s="89">
        <f t="shared" si="5"/>
        <v>384</v>
      </c>
      <c r="B385" s="124" t="s">
        <v>235</v>
      </c>
      <c r="C385" s="124">
        <v>70002779</v>
      </c>
      <c r="D385" s="25">
        <v>24.170999999999999</v>
      </c>
      <c r="E385" s="89"/>
    </row>
    <row r="386" spans="1:5" x14ac:dyDescent="0.3">
      <c r="A386" s="89">
        <f t="shared" si="5"/>
        <v>385</v>
      </c>
      <c r="B386" s="124" t="s">
        <v>211</v>
      </c>
      <c r="C386" s="124">
        <v>70002049</v>
      </c>
      <c r="D386" s="25">
        <v>4.9379999999999997</v>
      </c>
      <c r="E386" s="89"/>
    </row>
    <row r="387" spans="1:5" x14ac:dyDescent="0.3">
      <c r="A387" s="89">
        <f t="shared" si="5"/>
        <v>386</v>
      </c>
      <c r="B387" s="124" t="s">
        <v>220</v>
      </c>
      <c r="C387" s="124">
        <v>70001370</v>
      </c>
      <c r="D387" s="25">
        <v>21.51</v>
      </c>
      <c r="E387" s="89"/>
    </row>
    <row r="388" spans="1:5" x14ac:dyDescent="0.3">
      <c r="A388" s="89">
        <f t="shared" ref="A388:A451" si="6">A387+1</f>
        <v>387</v>
      </c>
      <c r="B388" s="124" t="s">
        <v>52</v>
      </c>
      <c r="C388" s="124">
        <v>70001731</v>
      </c>
      <c r="D388" s="25">
        <v>21.878</v>
      </c>
      <c r="E388" s="89"/>
    </row>
    <row r="389" spans="1:5" x14ac:dyDescent="0.3">
      <c r="A389" s="89">
        <f t="shared" si="6"/>
        <v>388</v>
      </c>
      <c r="B389" s="124" t="s">
        <v>128</v>
      </c>
      <c r="C389" s="124">
        <v>70002127</v>
      </c>
      <c r="D389" s="25">
        <v>23.382000000000001</v>
      </c>
      <c r="E389" s="89"/>
    </row>
    <row r="390" spans="1:5" x14ac:dyDescent="0.3">
      <c r="A390" s="89">
        <f t="shared" si="6"/>
        <v>389</v>
      </c>
      <c r="B390" s="124" t="s">
        <v>143</v>
      </c>
      <c r="C390" s="124">
        <v>70001295</v>
      </c>
      <c r="D390" s="25">
        <v>24.4</v>
      </c>
      <c r="E390" s="89"/>
    </row>
    <row r="391" spans="1:5" x14ac:dyDescent="0.3">
      <c r="A391" s="89">
        <f t="shared" si="6"/>
        <v>390</v>
      </c>
      <c r="B391" s="124" t="s">
        <v>206</v>
      </c>
      <c r="C391" s="124">
        <v>70001088</v>
      </c>
      <c r="D391" s="25">
        <v>5.2050000000000001</v>
      </c>
      <c r="E391" s="89"/>
    </row>
    <row r="392" spans="1:5" x14ac:dyDescent="0.3">
      <c r="A392" s="89">
        <f t="shared" si="6"/>
        <v>391</v>
      </c>
      <c r="B392" s="124" t="s">
        <v>170</v>
      </c>
      <c r="C392" s="124">
        <v>70001090</v>
      </c>
      <c r="D392" s="25">
        <v>30.390999999999998</v>
      </c>
      <c r="E392" s="89"/>
    </row>
    <row r="393" spans="1:5" x14ac:dyDescent="0.3">
      <c r="A393" s="89">
        <f t="shared" si="6"/>
        <v>392</v>
      </c>
      <c r="B393" s="124" t="s">
        <v>70</v>
      </c>
      <c r="C393" s="124">
        <v>70001662</v>
      </c>
      <c r="D393" s="25">
        <v>6.7770000000000001</v>
      </c>
      <c r="E393" s="89"/>
    </row>
    <row r="394" spans="1:5" x14ac:dyDescent="0.3">
      <c r="A394" s="89">
        <f t="shared" si="6"/>
        <v>393</v>
      </c>
      <c r="B394" s="124" t="s">
        <v>95</v>
      </c>
      <c r="C394" s="124">
        <v>70002649</v>
      </c>
      <c r="D394" s="25">
        <v>6.7770000000000001</v>
      </c>
      <c r="E394" s="89"/>
    </row>
    <row r="395" spans="1:5" x14ac:dyDescent="0.3">
      <c r="A395" s="89">
        <f t="shared" si="6"/>
        <v>394</v>
      </c>
      <c r="B395" s="124" t="s">
        <v>167</v>
      </c>
      <c r="C395" s="124">
        <v>70002645</v>
      </c>
      <c r="D395" s="25">
        <v>10.103999999999999</v>
      </c>
      <c r="E395" s="89"/>
    </row>
    <row r="396" spans="1:5" x14ac:dyDescent="0.3">
      <c r="A396" s="89">
        <f t="shared" si="6"/>
        <v>395</v>
      </c>
      <c r="B396" s="124" t="s">
        <v>171</v>
      </c>
      <c r="C396" s="124">
        <v>70002642</v>
      </c>
      <c r="D396" s="25">
        <v>18.963999999999999</v>
      </c>
      <c r="E396" s="89"/>
    </row>
    <row r="397" spans="1:5" x14ac:dyDescent="0.3">
      <c r="A397" s="89">
        <f t="shared" si="6"/>
        <v>396</v>
      </c>
      <c r="B397" s="124" t="s">
        <v>83</v>
      </c>
      <c r="C397" s="124">
        <v>70002652</v>
      </c>
      <c r="D397" s="25">
        <v>32.948999999999998</v>
      </c>
      <c r="E397" s="89"/>
    </row>
    <row r="398" spans="1:5" x14ac:dyDescent="0.3">
      <c r="A398" s="89">
        <f t="shared" si="6"/>
        <v>397</v>
      </c>
      <c r="B398" s="124" t="s">
        <v>256</v>
      </c>
      <c r="C398" s="124">
        <v>70002434</v>
      </c>
      <c r="D398" s="25">
        <v>12.422000000000001</v>
      </c>
      <c r="E398" s="89"/>
    </row>
    <row r="399" spans="1:5" x14ac:dyDescent="0.3">
      <c r="A399" s="89">
        <f t="shared" si="6"/>
        <v>398</v>
      </c>
      <c r="B399" s="124" t="s">
        <v>101</v>
      </c>
      <c r="C399" s="124">
        <v>70002428</v>
      </c>
      <c r="D399" s="25">
        <v>19.719000000000001</v>
      </c>
      <c r="E399" s="89"/>
    </row>
    <row r="400" spans="1:5" x14ac:dyDescent="0.3">
      <c r="A400" s="89">
        <f t="shared" si="6"/>
        <v>399</v>
      </c>
      <c r="B400" s="124" t="s">
        <v>301</v>
      </c>
      <c r="C400" s="124">
        <v>70001648</v>
      </c>
      <c r="D400" s="25">
        <v>24.459</v>
      </c>
      <c r="E400" s="89"/>
    </row>
    <row r="401" spans="1:5" x14ac:dyDescent="0.3">
      <c r="A401" s="89">
        <f t="shared" si="6"/>
        <v>400</v>
      </c>
      <c r="B401" s="124" t="s">
        <v>293</v>
      </c>
      <c r="C401" s="124">
        <v>70001476</v>
      </c>
      <c r="D401" s="25">
        <v>15.675000000000001</v>
      </c>
      <c r="E401" s="89"/>
    </row>
    <row r="402" spans="1:5" x14ac:dyDescent="0.3">
      <c r="A402" s="89">
        <f t="shared" si="6"/>
        <v>401</v>
      </c>
      <c r="B402" s="124" t="s">
        <v>184</v>
      </c>
      <c r="C402" s="124">
        <v>70001471</v>
      </c>
      <c r="D402" s="25">
        <v>3.1120000000000001</v>
      </c>
      <c r="E402" s="89"/>
    </row>
    <row r="403" spans="1:5" x14ac:dyDescent="0.3">
      <c r="A403" s="89">
        <f t="shared" si="6"/>
        <v>402</v>
      </c>
      <c r="B403" s="124" t="s">
        <v>461</v>
      </c>
      <c r="C403" s="124">
        <v>70002453</v>
      </c>
      <c r="D403" s="25">
        <v>23.859000000000002</v>
      </c>
      <c r="E403" s="89"/>
    </row>
    <row r="404" spans="1:5" x14ac:dyDescent="0.3">
      <c r="A404" s="89">
        <f t="shared" si="6"/>
        <v>403</v>
      </c>
      <c r="B404" s="124" t="s">
        <v>406</v>
      </c>
      <c r="C404" s="124">
        <v>70002460</v>
      </c>
      <c r="D404" s="25">
        <v>0</v>
      </c>
      <c r="E404" s="89"/>
    </row>
    <row r="405" spans="1:5" x14ac:dyDescent="0.3">
      <c r="A405" s="89">
        <f t="shared" si="6"/>
        <v>404</v>
      </c>
      <c r="B405" s="124" t="s">
        <v>408</v>
      </c>
      <c r="C405" s="124">
        <v>70001588</v>
      </c>
      <c r="D405" s="25">
        <v>19.25</v>
      </c>
      <c r="E405" s="89"/>
    </row>
    <row r="406" spans="1:5" x14ac:dyDescent="0.3">
      <c r="A406" s="89">
        <f t="shared" si="6"/>
        <v>405</v>
      </c>
      <c r="B406" s="124" t="s">
        <v>425</v>
      </c>
      <c r="C406" s="124">
        <v>70001589</v>
      </c>
      <c r="D406" s="25">
        <v>7.6529999999999996</v>
      </c>
      <c r="E406" s="89"/>
    </row>
    <row r="407" spans="1:5" x14ac:dyDescent="0.3">
      <c r="A407" s="89">
        <f t="shared" si="6"/>
        <v>406</v>
      </c>
      <c r="B407" s="124" t="s">
        <v>474</v>
      </c>
      <c r="C407" s="124">
        <v>70001802</v>
      </c>
      <c r="D407" s="25">
        <v>12.726000000000001</v>
      </c>
      <c r="E407" s="89"/>
    </row>
    <row r="408" spans="1:5" x14ac:dyDescent="0.3">
      <c r="A408" s="89">
        <f t="shared" si="6"/>
        <v>407</v>
      </c>
      <c r="B408" s="124" t="s">
        <v>462</v>
      </c>
      <c r="C408" s="124">
        <v>70001808</v>
      </c>
      <c r="D408" s="25">
        <v>24.187999999999999</v>
      </c>
      <c r="E408" s="89"/>
    </row>
    <row r="409" spans="1:5" x14ac:dyDescent="0.3">
      <c r="A409" s="89">
        <f t="shared" si="6"/>
        <v>408</v>
      </c>
      <c r="B409" s="124" t="s">
        <v>409</v>
      </c>
      <c r="C409" s="124">
        <v>70001810</v>
      </c>
      <c r="D409" s="25">
        <v>9.1649999999999991</v>
      </c>
      <c r="E409" s="89"/>
    </row>
    <row r="410" spans="1:5" x14ac:dyDescent="0.3">
      <c r="A410" s="89">
        <f t="shared" si="6"/>
        <v>409</v>
      </c>
      <c r="B410" s="124" t="s">
        <v>442</v>
      </c>
      <c r="C410" s="124">
        <v>70001447</v>
      </c>
      <c r="D410" s="25">
        <v>13.991</v>
      </c>
      <c r="E410" s="89"/>
    </row>
    <row r="411" spans="1:5" x14ac:dyDescent="0.3">
      <c r="A411" s="89">
        <f t="shared" si="6"/>
        <v>410</v>
      </c>
      <c r="B411" s="124" t="s">
        <v>451</v>
      </c>
      <c r="C411" s="124">
        <v>70001448</v>
      </c>
      <c r="D411" s="25">
        <v>16.491</v>
      </c>
      <c r="E411" s="89"/>
    </row>
    <row r="412" spans="1:5" x14ac:dyDescent="0.3">
      <c r="A412" s="89">
        <f t="shared" si="6"/>
        <v>411</v>
      </c>
      <c r="B412" s="124" t="s">
        <v>478</v>
      </c>
      <c r="C412" s="124">
        <v>70001451</v>
      </c>
      <c r="D412" s="25">
        <v>22.802</v>
      </c>
      <c r="E412" s="89"/>
    </row>
    <row r="413" spans="1:5" x14ac:dyDescent="0.3">
      <c r="A413" s="89">
        <f t="shared" si="6"/>
        <v>412</v>
      </c>
      <c r="B413" s="124" t="s">
        <v>436</v>
      </c>
      <c r="C413" s="124">
        <v>70001974</v>
      </c>
      <c r="D413" s="25">
        <v>1.1779999999999999</v>
      </c>
      <c r="E413" s="89"/>
    </row>
    <row r="414" spans="1:5" x14ac:dyDescent="0.3">
      <c r="A414" s="89">
        <f t="shared" si="6"/>
        <v>413</v>
      </c>
      <c r="B414" s="124" t="s">
        <v>460</v>
      </c>
      <c r="C414" s="124">
        <v>70001113</v>
      </c>
      <c r="D414" s="25">
        <v>12.159000000000001</v>
      </c>
      <c r="E414" s="89"/>
    </row>
    <row r="415" spans="1:5" x14ac:dyDescent="0.3">
      <c r="A415" s="89">
        <f t="shared" si="6"/>
        <v>414</v>
      </c>
      <c r="B415" s="124" t="s">
        <v>477</v>
      </c>
      <c r="C415" s="124">
        <v>70001112</v>
      </c>
      <c r="D415" s="25">
        <v>21.41</v>
      </c>
      <c r="E415" s="89"/>
    </row>
    <row r="416" spans="1:5" x14ac:dyDescent="0.3">
      <c r="A416" s="89">
        <f t="shared" si="6"/>
        <v>415</v>
      </c>
      <c r="B416" s="124" t="s">
        <v>433</v>
      </c>
      <c r="C416" s="124">
        <v>70001105</v>
      </c>
      <c r="D416" s="25">
        <v>11.526999999999999</v>
      </c>
      <c r="E416" s="89"/>
    </row>
    <row r="417" spans="1:5" x14ac:dyDescent="0.3">
      <c r="A417" s="89">
        <f t="shared" si="6"/>
        <v>416</v>
      </c>
      <c r="B417" s="124" t="s">
        <v>424</v>
      </c>
      <c r="C417" s="124">
        <v>70002188</v>
      </c>
      <c r="D417" s="25">
        <v>6.9539999999999997</v>
      </c>
      <c r="E417" s="89"/>
    </row>
    <row r="418" spans="1:5" x14ac:dyDescent="0.3">
      <c r="A418" s="89">
        <f t="shared" si="6"/>
        <v>417</v>
      </c>
      <c r="B418" s="124" t="s">
        <v>395</v>
      </c>
      <c r="C418" s="124">
        <v>70001272</v>
      </c>
      <c r="D418" s="25">
        <v>7.7279999999999998</v>
      </c>
      <c r="E418" s="89"/>
    </row>
    <row r="419" spans="1:5" x14ac:dyDescent="0.3">
      <c r="A419" s="89">
        <f t="shared" si="6"/>
        <v>418</v>
      </c>
      <c r="B419" s="124" t="s">
        <v>1051</v>
      </c>
      <c r="C419" s="124">
        <v>70001126</v>
      </c>
      <c r="D419" s="25">
        <v>7.3140000000000001</v>
      </c>
      <c r="E419" s="89"/>
    </row>
    <row r="420" spans="1:5" x14ac:dyDescent="0.3">
      <c r="A420" s="89">
        <f t="shared" si="6"/>
        <v>419</v>
      </c>
      <c r="B420" s="124" t="s">
        <v>986</v>
      </c>
      <c r="C420" s="124">
        <v>70001120</v>
      </c>
      <c r="D420" s="25">
        <v>3.698</v>
      </c>
      <c r="E420" s="89"/>
    </row>
    <row r="421" spans="1:5" x14ac:dyDescent="0.3">
      <c r="A421" s="89">
        <f t="shared" si="6"/>
        <v>420</v>
      </c>
      <c r="B421" s="124" t="s">
        <v>2443</v>
      </c>
      <c r="C421" s="124">
        <v>70001504</v>
      </c>
      <c r="D421" s="25">
        <v>8.9819999999999993</v>
      </c>
      <c r="E421" s="89"/>
    </row>
    <row r="422" spans="1:5" x14ac:dyDescent="0.3">
      <c r="A422" s="89">
        <f t="shared" si="6"/>
        <v>421</v>
      </c>
      <c r="B422" s="124" t="s">
        <v>1116</v>
      </c>
      <c r="C422" s="124">
        <v>70001506</v>
      </c>
      <c r="D422" s="25">
        <v>6.1310000000000002</v>
      </c>
      <c r="E422" s="89"/>
    </row>
    <row r="423" spans="1:5" x14ac:dyDescent="0.3">
      <c r="A423" s="89">
        <f t="shared" si="6"/>
        <v>422</v>
      </c>
      <c r="B423" s="124" t="s">
        <v>774</v>
      </c>
      <c r="C423" s="124">
        <v>70001512</v>
      </c>
      <c r="D423" s="25">
        <v>9.41</v>
      </c>
      <c r="E423" s="89"/>
    </row>
    <row r="424" spans="1:5" x14ac:dyDescent="0.3">
      <c r="A424" s="89">
        <f t="shared" si="6"/>
        <v>423</v>
      </c>
      <c r="B424" s="124" t="s">
        <v>2318</v>
      </c>
      <c r="C424" s="124">
        <v>70001124</v>
      </c>
      <c r="D424" s="25">
        <v>1.552</v>
      </c>
      <c r="E424" s="89"/>
    </row>
    <row r="425" spans="1:5" x14ac:dyDescent="0.3">
      <c r="A425" s="89">
        <f t="shared" si="6"/>
        <v>424</v>
      </c>
      <c r="B425" s="124" t="s">
        <v>2493</v>
      </c>
      <c r="C425" s="124">
        <v>70001123</v>
      </c>
      <c r="D425" s="25">
        <v>17.585000000000001</v>
      </c>
      <c r="E425" s="89"/>
    </row>
    <row r="426" spans="1:5" x14ac:dyDescent="0.3">
      <c r="A426" s="89">
        <f t="shared" si="6"/>
        <v>425</v>
      </c>
      <c r="B426" s="124" t="s">
        <v>1139</v>
      </c>
      <c r="C426" s="124">
        <v>70001118</v>
      </c>
      <c r="D426" s="25">
        <v>5.9669999999999996</v>
      </c>
      <c r="E426" s="89"/>
    </row>
    <row r="427" spans="1:5" x14ac:dyDescent="0.3">
      <c r="A427" s="89">
        <f t="shared" si="6"/>
        <v>426</v>
      </c>
      <c r="B427" s="124" t="s">
        <v>526</v>
      </c>
      <c r="C427" s="124">
        <v>70001122</v>
      </c>
      <c r="D427" s="25">
        <v>18.006</v>
      </c>
      <c r="E427" s="89"/>
    </row>
    <row r="428" spans="1:5" x14ac:dyDescent="0.3">
      <c r="A428" s="89">
        <f t="shared" si="6"/>
        <v>427</v>
      </c>
      <c r="B428" s="124" t="s">
        <v>1058</v>
      </c>
      <c r="C428" s="124">
        <v>70002464</v>
      </c>
      <c r="D428" s="25">
        <v>12.605</v>
      </c>
      <c r="E428" s="89"/>
    </row>
    <row r="429" spans="1:5" x14ac:dyDescent="0.3">
      <c r="A429" s="89">
        <f t="shared" si="6"/>
        <v>428</v>
      </c>
      <c r="B429" s="124" t="s">
        <v>1873</v>
      </c>
      <c r="C429" s="124">
        <v>70001896</v>
      </c>
      <c r="D429" s="25">
        <v>9.1780000000000008</v>
      </c>
      <c r="E429" s="89"/>
    </row>
    <row r="430" spans="1:5" x14ac:dyDescent="0.3">
      <c r="A430" s="89">
        <f t="shared" si="6"/>
        <v>429</v>
      </c>
      <c r="B430" s="124" t="s">
        <v>1065</v>
      </c>
      <c r="C430" s="124">
        <v>70001891</v>
      </c>
      <c r="D430" s="25">
        <v>16.846</v>
      </c>
      <c r="E430" s="89"/>
    </row>
    <row r="431" spans="1:5" x14ac:dyDescent="0.3">
      <c r="A431" s="89">
        <f t="shared" si="6"/>
        <v>430</v>
      </c>
      <c r="B431" s="124" t="s">
        <v>1118</v>
      </c>
      <c r="C431" s="124">
        <v>70001892</v>
      </c>
      <c r="D431" s="25">
        <v>10.888999999999999</v>
      </c>
      <c r="E431" s="89"/>
    </row>
    <row r="432" spans="1:5" x14ac:dyDescent="0.3">
      <c r="A432" s="89">
        <f t="shared" si="6"/>
        <v>431</v>
      </c>
      <c r="B432" s="124" t="s">
        <v>1445</v>
      </c>
      <c r="C432" s="124">
        <v>70002470</v>
      </c>
      <c r="D432" s="25">
        <v>2.8239999999999998</v>
      </c>
      <c r="E432" s="89"/>
    </row>
    <row r="433" spans="1:5" x14ac:dyDescent="0.3">
      <c r="A433" s="89">
        <f t="shared" si="6"/>
        <v>432</v>
      </c>
      <c r="B433" s="124" t="s">
        <v>1027</v>
      </c>
      <c r="C433" s="124">
        <v>70002463</v>
      </c>
      <c r="D433" s="25">
        <v>13.63</v>
      </c>
      <c r="E433" s="89"/>
    </row>
    <row r="434" spans="1:5" x14ac:dyDescent="0.3">
      <c r="A434" s="89">
        <f t="shared" si="6"/>
        <v>433</v>
      </c>
      <c r="B434" s="124" t="s">
        <v>726</v>
      </c>
      <c r="C434" s="124">
        <v>70001887</v>
      </c>
      <c r="D434" s="25">
        <v>10.986000000000001</v>
      </c>
      <c r="E434" s="89"/>
    </row>
    <row r="435" spans="1:5" x14ac:dyDescent="0.3">
      <c r="A435" s="89">
        <f t="shared" si="6"/>
        <v>434</v>
      </c>
      <c r="B435" s="124" t="s">
        <v>490</v>
      </c>
      <c r="C435" s="124">
        <v>70002389</v>
      </c>
      <c r="D435" s="25">
        <v>7.7409999999999997</v>
      </c>
      <c r="E435" s="89"/>
    </row>
    <row r="436" spans="1:5" x14ac:dyDescent="0.3">
      <c r="A436" s="89">
        <f t="shared" si="6"/>
        <v>435</v>
      </c>
      <c r="B436" s="124" t="s">
        <v>1847</v>
      </c>
      <c r="C436" s="124">
        <v>70002398</v>
      </c>
      <c r="D436" s="25">
        <v>18.765000000000001</v>
      </c>
      <c r="E436" s="89"/>
    </row>
    <row r="437" spans="1:5" x14ac:dyDescent="0.3">
      <c r="A437" s="89">
        <f t="shared" si="6"/>
        <v>436</v>
      </c>
      <c r="B437" s="124" t="s">
        <v>607</v>
      </c>
      <c r="C437" s="124">
        <v>70002397</v>
      </c>
      <c r="D437" s="25">
        <v>11.971</v>
      </c>
      <c r="E437" s="89"/>
    </row>
    <row r="438" spans="1:5" x14ac:dyDescent="0.3">
      <c r="A438" s="89">
        <f t="shared" si="6"/>
        <v>437</v>
      </c>
      <c r="B438" s="124" t="s">
        <v>2452</v>
      </c>
      <c r="C438" s="124">
        <v>70002395</v>
      </c>
      <c r="D438" s="25">
        <v>11.119</v>
      </c>
      <c r="E438" s="89"/>
    </row>
    <row r="439" spans="1:5" x14ac:dyDescent="0.3">
      <c r="A439" s="89">
        <f t="shared" si="6"/>
        <v>438</v>
      </c>
      <c r="B439" s="124" t="s">
        <v>2509</v>
      </c>
      <c r="C439" s="124">
        <v>70002390</v>
      </c>
      <c r="D439" s="25">
        <v>22.85</v>
      </c>
      <c r="E439" s="89"/>
    </row>
    <row r="440" spans="1:5" x14ac:dyDescent="0.3">
      <c r="A440" s="89">
        <f t="shared" si="6"/>
        <v>439</v>
      </c>
      <c r="B440" s="124" t="s">
        <v>1887</v>
      </c>
      <c r="C440" s="124">
        <v>70002400</v>
      </c>
      <c r="D440" s="25">
        <v>10.79</v>
      </c>
      <c r="E440" s="89"/>
    </row>
    <row r="441" spans="1:5" x14ac:dyDescent="0.3">
      <c r="A441" s="89">
        <f t="shared" si="6"/>
        <v>440</v>
      </c>
      <c r="B441" s="124" t="s">
        <v>492</v>
      </c>
      <c r="C441" s="124">
        <v>70002204</v>
      </c>
      <c r="D441" s="25">
        <v>6.7309999999999999</v>
      </c>
      <c r="E441" s="89"/>
    </row>
    <row r="442" spans="1:5" x14ac:dyDescent="0.3">
      <c r="A442" s="89">
        <f t="shared" si="6"/>
        <v>441</v>
      </c>
      <c r="B442" s="124" t="s">
        <v>2053</v>
      </c>
      <c r="C442" s="124">
        <v>70002200</v>
      </c>
      <c r="D442" s="25">
        <v>8.3620000000000001</v>
      </c>
      <c r="E442" s="89"/>
    </row>
    <row r="443" spans="1:5" x14ac:dyDescent="0.3">
      <c r="A443" s="89">
        <f t="shared" si="6"/>
        <v>442</v>
      </c>
      <c r="B443" s="124" t="s">
        <v>961</v>
      </c>
      <c r="C443" s="124">
        <v>70002201</v>
      </c>
      <c r="D443" s="25">
        <v>0</v>
      </c>
      <c r="E443" s="89"/>
    </row>
    <row r="444" spans="1:5" x14ac:dyDescent="0.3">
      <c r="A444" s="89">
        <f t="shared" si="6"/>
        <v>443</v>
      </c>
      <c r="B444" s="124" t="s">
        <v>2013</v>
      </c>
      <c r="C444" s="124">
        <v>70002254</v>
      </c>
      <c r="D444" s="25">
        <v>10.986000000000001</v>
      </c>
      <c r="E444" s="89"/>
    </row>
    <row r="445" spans="1:5" x14ac:dyDescent="0.3">
      <c r="A445" s="89">
        <f t="shared" si="6"/>
        <v>444</v>
      </c>
      <c r="B445" s="124" t="s">
        <v>2365</v>
      </c>
      <c r="C445" s="124">
        <v>70002251</v>
      </c>
      <c r="D445" s="25">
        <v>15.362</v>
      </c>
      <c r="E445" s="89"/>
    </row>
    <row r="446" spans="1:5" x14ac:dyDescent="0.3">
      <c r="A446" s="89">
        <f t="shared" si="6"/>
        <v>445</v>
      </c>
      <c r="B446" s="124" t="s">
        <v>2155</v>
      </c>
      <c r="C446" s="124">
        <v>70002207</v>
      </c>
      <c r="D446" s="25">
        <v>10.512</v>
      </c>
      <c r="E446" s="89"/>
    </row>
    <row r="447" spans="1:5" x14ac:dyDescent="0.3">
      <c r="A447" s="89">
        <f t="shared" si="6"/>
        <v>446</v>
      </c>
      <c r="B447" s="124" t="s">
        <v>736</v>
      </c>
      <c r="C447" s="124">
        <v>70002202</v>
      </c>
      <c r="D447" s="25">
        <v>1.913</v>
      </c>
      <c r="E447" s="89"/>
    </row>
    <row r="448" spans="1:5" x14ac:dyDescent="0.3">
      <c r="A448" s="89">
        <f t="shared" si="6"/>
        <v>447</v>
      </c>
      <c r="B448" s="124" t="s">
        <v>1744</v>
      </c>
      <c r="C448" s="124">
        <v>70002248</v>
      </c>
      <c r="D448" s="25">
        <v>18.763000000000002</v>
      </c>
      <c r="E448" s="89"/>
    </row>
    <row r="449" spans="1:5" x14ac:dyDescent="0.3">
      <c r="A449" s="89">
        <f t="shared" si="6"/>
        <v>448</v>
      </c>
      <c r="B449" s="124" t="s">
        <v>2372</v>
      </c>
      <c r="C449" s="124">
        <v>70002249</v>
      </c>
      <c r="D449" s="25">
        <v>11.711</v>
      </c>
      <c r="E449" s="89"/>
    </row>
    <row r="450" spans="1:5" x14ac:dyDescent="0.3">
      <c r="A450" s="89">
        <f t="shared" si="6"/>
        <v>449</v>
      </c>
      <c r="B450" s="124" t="s">
        <v>1169</v>
      </c>
      <c r="C450" s="124">
        <v>70000330</v>
      </c>
      <c r="D450" s="25">
        <v>14.183999999999999</v>
      </c>
      <c r="E450" s="89"/>
    </row>
    <row r="451" spans="1:5" x14ac:dyDescent="0.3">
      <c r="A451" s="89">
        <f t="shared" si="6"/>
        <v>450</v>
      </c>
      <c r="B451" s="124" t="s">
        <v>2065</v>
      </c>
      <c r="C451" s="124">
        <v>7000738</v>
      </c>
      <c r="D451" s="25">
        <v>11.930999999999999</v>
      </c>
      <c r="E451" s="89"/>
    </row>
    <row r="452" spans="1:5" x14ac:dyDescent="0.3">
      <c r="A452" s="89">
        <f t="shared" ref="A452:A515" si="7">A451+1</f>
        <v>451</v>
      </c>
      <c r="B452" s="124" t="s">
        <v>887</v>
      </c>
      <c r="C452" s="124">
        <v>70001960</v>
      </c>
      <c r="D452" s="25">
        <v>11.605</v>
      </c>
      <c r="E452" s="89"/>
    </row>
    <row r="453" spans="1:5" x14ac:dyDescent="0.3">
      <c r="A453" s="89">
        <f t="shared" si="7"/>
        <v>452</v>
      </c>
      <c r="B453" s="124" t="s">
        <v>1786</v>
      </c>
      <c r="C453" s="124">
        <v>70002228</v>
      </c>
      <c r="D453" s="25">
        <v>2.1779999999999999</v>
      </c>
      <c r="E453" s="89"/>
    </row>
    <row r="454" spans="1:5" x14ac:dyDescent="0.3">
      <c r="A454" s="89">
        <f t="shared" si="7"/>
        <v>453</v>
      </c>
      <c r="B454" s="124" t="s">
        <v>1674</v>
      </c>
      <c r="C454" s="124">
        <v>70002225</v>
      </c>
      <c r="D454" s="25">
        <v>9.9920000000000009</v>
      </c>
      <c r="E454" s="89"/>
    </row>
    <row r="455" spans="1:5" x14ac:dyDescent="0.3">
      <c r="A455" s="89">
        <f t="shared" si="7"/>
        <v>454</v>
      </c>
      <c r="B455" s="124" t="s">
        <v>1577</v>
      </c>
      <c r="C455" s="124">
        <v>70002230</v>
      </c>
      <c r="D455" s="25">
        <v>7.0869999999999997</v>
      </c>
      <c r="E455" s="89"/>
    </row>
    <row r="456" spans="1:5" x14ac:dyDescent="0.3">
      <c r="A456" s="89">
        <f t="shared" si="7"/>
        <v>455</v>
      </c>
      <c r="B456" s="124" t="s">
        <v>2334</v>
      </c>
      <c r="C456" s="124">
        <v>70002809</v>
      </c>
      <c r="D456" s="25">
        <v>6.4740000000000002</v>
      </c>
      <c r="E456" s="89"/>
    </row>
    <row r="457" spans="1:5" x14ac:dyDescent="0.3">
      <c r="A457" s="89">
        <f t="shared" si="7"/>
        <v>456</v>
      </c>
      <c r="B457" s="124" t="s">
        <v>2466</v>
      </c>
      <c r="C457" s="124">
        <v>70002819</v>
      </c>
      <c r="D457" s="25">
        <v>13.236000000000001</v>
      </c>
      <c r="E457" s="89"/>
    </row>
    <row r="458" spans="1:5" x14ac:dyDescent="0.3">
      <c r="A458" s="89">
        <f t="shared" si="7"/>
        <v>457</v>
      </c>
      <c r="B458" s="124" t="s">
        <v>1716</v>
      </c>
      <c r="C458" s="124">
        <v>70001865</v>
      </c>
      <c r="D458" s="25">
        <v>31.265000000000001</v>
      </c>
      <c r="E458" s="89"/>
    </row>
    <row r="459" spans="1:5" x14ac:dyDescent="0.3">
      <c r="A459" s="89">
        <f t="shared" si="7"/>
        <v>458</v>
      </c>
      <c r="B459" s="124" t="s">
        <v>1944</v>
      </c>
      <c r="C459" s="124">
        <v>70002619</v>
      </c>
      <c r="D459" s="25">
        <v>16.754000000000001</v>
      </c>
      <c r="E459" s="89"/>
    </row>
    <row r="460" spans="1:5" x14ac:dyDescent="0.3">
      <c r="A460" s="89">
        <f t="shared" si="7"/>
        <v>459</v>
      </c>
      <c r="B460" s="124" t="s">
        <v>1015</v>
      </c>
      <c r="C460" s="124">
        <v>70001561</v>
      </c>
      <c r="D460" s="25">
        <v>5.2809999999999997</v>
      </c>
      <c r="E460" s="89"/>
    </row>
    <row r="461" spans="1:5" x14ac:dyDescent="0.3">
      <c r="A461" s="89">
        <f t="shared" si="7"/>
        <v>460</v>
      </c>
      <c r="B461" s="124" t="s">
        <v>1054</v>
      </c>
      <c r="C461" s="124">
        <v>70000879</v>
      </c>
      <c r="D461" s="25">
        <v>14.935</v>
      </c>
      <c r="E461" s="89"/>
    </row>
    <row r="462" spans="1:5" x14ac:dyDescent="0.3">
      <c r="A462" s="89">
        <f t="shared" si="7"/>
        <v>461</v>
      </c>
      <c r="B462" s="124" t="s">
        <v>879</v>
      </c>
      <c r="C462" s="124">
        <v>70000829</v>
      </c>
      <c r="D462" s="25">
        <v>30.901</v>
      </c>
      <c r="E462" s="89"/>
    </row>
    <row r="463" spans="1:5" x14ac:dyDescent="0.3">
      <c r="A463" s="89">
        <f t="shared" si="7"/>
        <v>462</v>
      </c>
      <c r="B463" s="124" t="s">
        <v>1954</v>
      </c>
      <c r="C463" s="124">
        <v>70000832</v>
      </c>
      <c r="D463" s="25">
        <v>15.513999999999999</v>
      </c>
      <c r="E463" s="89"/>
    </row>
    <row r="464" spans="1:5" x14ac:dyDescent="0.3">
      <c r="A464" s="89">
        <f t="shared" si="7"/>
        <v>463</v>
      </c>
      <c r="B464" s="124" t="s">
        <v>794</v>
      </c>
      <c r="C464" s="124">
        <v>700018125</v>
      </c>
      <c r="D464" s="25">
        <v>6.0529999999999999</v>
      </c>
      <c r="E464" s="89"/>
    </row>
    <row r="465" spans="1:5" x14ac:dyDescent="0.3">
      <c r="A465" s="89">
        <f t="shared" si="7"/>
        <v>464</v>
      </c>
      <c r="B465" s="124" t="s">
        <v>2208</v>
      </c>
      <c r="C465" s="124">
        <v>70001184</v>
      </c>
      <c r="D465" s="25">
        <v>17.103999999999999</v>
      </c>
      <c r="E465" s="89"/>
    </row>
    <row r="466" spans="1:5" x14ac:dyDescent="0.3">
      <c r="A466" s="89">
        <f t="shared" si="7"/>
        <v>465</v>
      </c>
      <c r="B466" s="124" t="s">
        <v>2034</v>
      </c>
      <c r="C466" s="124">
        <v>70002401</v>
      </c>
      <c r="D466" s="25">
        <v>21.167000000000002</v>
      </c>
      <c r="E466" s="89"/>
    </row>
    <row r="467" spans="1:5" x14ac:dyDescent="0.3">
      <c r="A467" s="89">
        <f t="shared" si="7"/>
        <v>466</v>
      </c>
      <c r="B467" s="124" t="s">
        <v>1107</v>
      </c>
      <c r="C467" s="124">
        <v>70002402</v>
      </c>
      <c r="D467" s="25">
        <v>24.623000000000001</v>
      </c>
      <c r="E467" s="89"/>
    </row>
    <row r="468" spans="1:5" x14ac:dyDescent="0.3">
      <c r="A468" s="89">
        <f t="shared" si="7"/>
        <v>467</v>
      </c>
      <c r="B468" s="124" t="s">
        <v>787</v>
      </c>
      <c r="C468" s="124">
        <v>70002115</v>
      </c>
      <c r="D468" s="25">
        <v>13.875</v>
      </c>
      <c r="E468" s="89"/>
    </row>
    <row r="469" spans="1:5" x14ac:dyDescent="0.3">
      <c r="A469" s="89">
        <f t="shared" si="7"/>
        <v>468</v>
      </c>
      <c r="B469" s="124" t="s">
        <v>2502</v>
      </c>
      <c r="C469" s="124">
        <v>70002113</v>
      </c>
      <c r="D469" s="25">
        <v>10.577999999999999</v>
      </c>
      <c r="E469" s="89"/>
    </row>
    <row r="470" spans="1:5" x14ac:dyDescent="0.3">
      <c r="A470" s="89">
        <f t="shared" si="7"/>
        <v>469</v>
      </c>
      <c r="B470" s="124" t="s">
        <v>1384</v>
      </c>
      <c r="C470" s="124">
        <v>70001669</v>
      </c>
      <c r="D470" s="25">
        <v>16.021999999999998</v>
      </c>
      <c r="E470" s="89"/>
    </row>
    <row r="471" spans="1:5" x14ac:dyDescent="0.3">
      <c r="A471" s="89">
        <f t="shared" si="7"/>
        <v>470</v>
      </c>
      <c r="B471" s="124" t="s">
        <v>717</v>
      </c>
      <c r="C471" s="124">
        <v>70001670</v>
      </c>
      <c r="D471" s="25">
        <v>1.02</v>
      </c>
      <c r="E471" s="89"/>
    </row>
    <row r="472" spans="1:5" x14ac:dyDescent="0.3">
      <c r="A472" s="89">
        <f t="shared" si="7"/>
        <v>471</v>
      </c>
      <c r="B472" s="124" t="s">
        <v>2222</v>
      </c>
      <c r="C472" s="124">
        <v>70002212</v>
      </c>
      <c r="D472" s="25">
        <v>22.992000000000001</v>
      </c>
      <c r="E472" s="89"/>
    </row>
    <row r="473" spans="1:5" x14ac:dyDescent="0.3">
      <c r="A473" s="89">
        <f t="shared" si="7"/>
        <v>472</v>
      </c>
      <c r="B473" s="124" t="s">
        <v>1081</v>
      </c>
      <c r="C473" s="124">
        <v>70002217</v>
      </c>
      <c r="D473" s="25">
        <v>24.148</v>
      </c>
      <c r="E473" s="89"/>
    </row>
    <row r="474" spans="1:5" x14ac:dyDescent="0.3">
      <c r="A474" s="89">
        <f t="shared" si="7"/>
        <v>473</v>
      </c>
      <c r="B474" s="124" t="s">
        <v>1759</v>
      </c>
      <c r="C474" s="124">
        <v>90030997</v>
      </c>
      <c r="D474" s="25"/>
      <c r="E474" s="89"/>
    </row>
    <row r="475" spans="1:5" x14ac:dyDescent="0.3">
      <c r="A475" s="89">
        <f t="shared" si="7"/>
        <v>474</v>
      </c>
      <c r="B475" s="124" t="s">
        <v>1867</v>
      </c>
      <c r="C475" s="124">
        <v>90030999</v>
      </c>
      <c r="D475" s="25"/>
      <c r="E475" s="89"/>
    </row>
    <row r="476" spans="1:5" x14ac:dyDescent="0.3">
      <c r="A476" s="89">
        <f t="shared" si="7"/>
        <v>475</v>
      </c>
      <c r="B476" s="124" t="s">
        <v>197</v>
      </c>
      <c r="C476" s="124">
        <v>70002240</v>
      </c>
      <c r="D476" s="25">
        <v>5.8879999999999999</v>
      </c>
      <c r="E476" s="89"/>
    </row>
    <row r="477" spans="1:5" x14ac:dyDescent="0.3">
      <c r="A477" s="89">
        <f t="shared" si="7"/>
        <v>476</v>
      </c>
      <c r="B477" s="124" t="s">
        <v>175</v>
      </c>
      <c r="C477" s="124">
        <v>70002234</v>
      </c>
      <c r="D477" s="25">
        <v>15.333</v>
      </c>
      <c r="E477" s="89"/>
    </row>
    <row r="478" spans="1:5" x14ac:dyDescent="0.3">
      <c r="A478" s="89">
        <f t="shared" si="7"/>
        <v>477</v>
      </c>
      <c r="B478" s="124" t="s">
        <v>152</v>
      </c>
      <c r="C478" s="124">
        <v>70002616</v>
      </c>
      <c r="D478" s="25">
        <v>23.152999999999999</v>
      </c>
      <c r="E478" s="89"/>
    </row>
    <row r="479" spans="1:5" x14ac:dyDescent="0.3">
      <c r="A479" s="89">
        <f t="shared" si="7"/>
        <v>478</v>
      </c>
      <c r="B479" s="124" t="s">
        <v>262</v>
      </c>
      <c r="C479" s="124">
        <v>70001227</v>
      </c>
      <c r="D479" s="25">
        <v>19.044</v>
      </c>
      <c r="E479" s="89"/>
    </row>
    <row r="480" spans="1:5" x14ac:dyDescent="0.3">
      <c r="A480" s="89">
        <f t="shared" si="7"/>
        <v>479</v>
      </c>
      <c r="B480" s="124" t="s">
        <v>131</v>
      </c>
      <c r="C480" s="124">
        <v>70002776</v>
      </c>
      <c r="D480" s="25">
        <v>6.8529999999999998</v>
      </c>
      <c r="E480" s="89"/>
    </row>
    <row r="481" spans="1:5" x14ac:dyDescent="0.3">
      <c r="A481" s="89">
        <f t="shared" si="7"/>
        <v>480</v>
      </c>
      <c r="B481" s="124" t="s">
        <v>320</v>
      </c>
      <c r="C481" s="124">
        <v>70002777</v>
      </c>
      <c r="D481" s="25">
        <v>13.526</v>
      </c>
      <c r="E481" s="89"/>
    </row>
    <row r="482" spans="1:5" x14ac:dyDescent="0.3">
      <c r="A482" s="89">
        <f t="shared" si="7"/>
        <v>481</v>
      </c>
      <c r="B482" s="124" t="s">
        <v>322</v>
      </c>
      <c r="C482" s="124">
        <v>70002044</v>
      </c>
      <c r="D482" s="25">
        <v>10.271000000000001</v>
      </c>
      <c r="E482" s="89"/>
    </row>
    <row r="483" spans="1:5" x14ac:dyDescent="0.3">
      <c r="A483" s="89">
        <f t="shared" si="7"/>
        <v>482</v>
      </c>
      <c r="B483" s="124" t="s">
        <v>333</v>
      </c>
      <c r="C483" s="124">
        <v>70002050</v>
      </c>
      <c r="D483" s="25">
        <v>14.042999999999999</v>
      </c>
      <c r="E483" s="89"/>
    </row>
    <row r="484" spans="1:5" x14ac:dyDescent="0.3">
      <c r="A484" s="89">
        <f t="shared" si="7"/>
        <v>483</v>
      </c>
      <c r="B484" s="124" t="s">
        <v>310</v>
      </c>
      <c r="C484" s="124">
        <v>70001000</v>
      </c>
      <c r="D484" s="25">
        <v>10.654</v>
      </c>
      <c r="E484" s="89"/>
    </row>
    <row r="485" spans="1:5" x14ac:dyDescent="0.3">
      <c r="A485" s="89">
        <f t="shared" si="7"/>
        <v>484</v>
      </c>
      <c r="B485" s="124" t="s">
        <v>271</v>
      </c>
      <c r="C485" s="124">
        <v>70001001</v>
      </c>
      <c r="D485" s="25">
        <v>8.3469999999999995</v>
      </c>
      <c r="E485" s="89"/>
    </row>
    <row r="486" spans="1:5" x14ac:dyDescent="0.3">
      <c r="A486" s="89">
        <f t="shared" si="7"/>
        <v>485</v>
      </c>
      <c r="B486" s="124" t="s">
        <v>296</v>
      </c>
      <c r="C486" s="124">
        <v>70000551</v>
      </c>
      <c r="D486" s="25">
        <v>10.468</v>
      </c>
      <c r="E486" s="89"/>
    </row>
    <row r="487" spans="1:5" x14ac:dyDescent="0.3">
      <c r="A487" s="89">
        <f t="shared" si="7"/>
        <v>486</v>
      </c>
      <c r="B487" s="124" t="s">
        <v>159</v>
      </c>
      <c r="C487" s="124">
        <v>70000549</v>
      </c>
      <c r="D487" s="25">
        <v>7.3159999999999998</v>
      </c>
      <c r="E487" s="89"/>
    </row>
    <row r="488" spans="1:5" x14ac:dyDescent="0.3">
      <c r="A488" s="89">
        <f t="shared" si="7"/>
        <v>487</v>
      </c>
      <c r="B488" s="124" t="s">
        <v>59</v>
      </c>
      <c r="C488" s="124">
        <v>70001738</v>
      </c>
      <c r="D488" s="25">
        <v>16.962</v>
      </c>
      <c r="E488" s="89"/>
    </row>
    <row r="489" spans="1:5" x14ac:dyDescent="0.3">
      <c r="A489" s="89">
        <f t="shared" si="7"/>
        <v>488</v>
      </c>
      <c r="B489" s="124" t="s">
        <v>135</v>
      </c>
      <c r="C489" s="124">
        <v>70002129</v>
      </c>
      <c r="D489" s="25">
        <v>29.036000000000001</v>
      </c>
      <c r="E489" s="89"/>
    </row>
    <row r="490" spans="1:5" x14ac:dyDescent="0.3">
      <c r="A490" s="89">
        <f t="shared" si="7"/>
        <v>489</v>
      </c>
      <c r="B490" s="124" t="s">
        <v>56</v>
      </c>
      <c r="C490" s="124">
        <v>70002131</v>
      </c>
      <c r="D490" s="25">
        <v>0.34300000000000003</v>
      </c>
      <c r="E490" s="89"/>
    </row>
    <row r="491" spans="1:5" x14ac:dyDescent="0.3">
      <c r="A491" s="89">
        <f t="shared" si="7"/>
        <v>490</v>
      </c>
      <c r="B491" s="124" t="s">
        <v>113</v>
      </c>
      <c r="C491" s="124">
        <v>70002132</v>
      </c>
      <c r="D491" s="25">
        <v>17.152999999999999</v>
      </c>
      <c r="E491" s="89"/>
    </row>
    <row r="492" spans="1:5" x14ac:dyDescent="0.3">
      <c r="A492" s="89">
        <f t="shared" si="7"/>
        <v>491</v>
      </c>
      <c r="B492" s="124" t="s">
        <v>246</v>
      </c>
      <c r="C492" s="124">
        <v>70003142</v>
      </c>
      <c r="D492" s="25">
        <v>8.5809999999999995</v>
      </c>
      <c r="E492" s="89"/>
    </row>
    <row r="493" spans="1:5" x14ac:dyDescent="0.3">
      <c r="A493" s="89">
        <f t="shared" si="7"/>
        <v>492</v>
      </c>
      <c r="B493" s="124" t="s">
        <v>151</v>
      </c>
      <c r="C493" s="124">
        <v>70003143</v>
      </c>
      <c r="D493" s="25">
        <v>8.7959999999999994</v>
      </c>
      <c r="E493" s="89"/>
    </row>
    <row r="494" spans="1:5" x14ac:dyDescent="0.3">
      <c r="A494" s="89">
        <f t="shared" si="7"/>
        <v>493</v>
      </c>
      <c r="B494" s="124" t="s">
        <v>269</v>
      </c>
      <c r="C494" s="124">
        <v>70003136</v>
      </c>
      <c r="D494" s="25">
        <v>3.2789999999999999</v>
      </c>
      <c r="E494" s="89"/>
    </row>
    <row r="495" spans="1:5" x14ac:dyDescent="0.3">
      <c r="A495" s="89">
        <f t="shared" si="7"/>
        <v>494</v>
      </c>
      <c r="B495" s="124" t="s">
        <v>238</v>
      </c>
      <c r="C495" s="124">
        <v>70003135</v>
      </c>
      <c r="D495" s="25">
        <v>4.6360000000000001</v>
      </c>
      <c r="E495" s="89"/>
    </row>
    <row r="496" spans="1:5" x14ac:dyDescent="0.3">
      <c r="A496" s="89">
        <f t="shared" si="7"/>
        <v>495</v>
      </c>
      <c r="B496" s="124" t="s">
        <v>55</v>
      </c>
      <c r="C496" s="124">
        <v>70003140</v>
      </c>
      <c r="D496" s="25">
        <v>18.035</v>
      </c>
      <c r="E496" s="89"/>
    </row>
    <row r="497" spans="1:5" x14ac:dyDescent="0.3">
      <c r="A497" s="89">
        <f t="shared" si="7"/>
        <v>496</v>
      </c>
      <c r="B497" s="124" t="s">
        <v>109</v>
      </c>
      <c r="C497" s="124">
        <v>70001091</v>
      </c>
      <c r="D497" s="25">
        <v>18.71</v>
      </c>
      <c r="E497" s="89"/>
    </row>
    <row r="498" spans="1:5" x14ac:dyDescent="0.3">
      <c r="A498" s="89">
        <f t="shared" si="7"/>
        <v>497</v>
      </c>
      <c r="B498" s="124" t="s">
        <v>289</v>
      </c>
      <c r="C498" s="124">
        <v>70001668</v>
      </c>
      <c r="D498" s="25">
        <v>4.1580000000000004</v>
      </c>
      <c r="E498" s="89"/>
    </row>
    <row r="499" spans="1:5" x14ac:dyDescent="0.3">
      <c r="A499" s="89">
        <f t="shared" si="7"/>
        <v>498</v>
      </c>
      <c r="B499" s="124" t="s">
        <v>33</v>
      </c>
      <c r="C499" s="124">
        <v>70002648</v>
      </c>
      <c r="D499" s="25">
        <v>24.204999999999998</v>
      </c>
      <c r="E499" s="89"/>
    </row>
    <row r="500" spans="1:5" x14ac:dyDescent="0.3">
      <c r="A500" s="89">
        <f t="shared" si="7"/>
        <v>499</v>
      </c>
      <c r="B500" s="124" t="s">
        <v>102</v>
      </c>
      <c r="C500" s="124">
        <v>70000947</v>
      </c>
      <c r="D500" s="25">
        <v>2.6640000000000001</v>
      </c>
      <c r="E500" s="89"/>
    </row>
    <row r="501" spans="1:5" x14ac:dyDescent="0.3">
      <c r="A501" s="89">
        <f t="shared" si="7"/>
        <v>500</v>
      </c>
      <c r="B501" s="124" t="s">
        <v>99</v>
      </c>
      <c r="C501" s="124">
        <v>70000940</v>
      </c>
      <c r="D501" s="25">
        <v>8.0779999999999994</v>
      </c>
      <c r="E501" s="89"/>
    </row>
    <row r="502" spans="1:5" x14ac:dyDescent="0.3">
      <c r="A502" s="89">
        <f t="shared" si="7"/>
        <v>501</v>
      </c>
      <c r="B502" s="124" t="s">
        <v>179</v>
      </c>
      <c r="C502" s="124">
        <v>70000943</v>
      </c>
      <c r="D502" s="25">
        <v>10.599</v>
      </c>
      <c r="E502" s="89"/>
    </row>
    <row r="503" spans="1:5" x14ac:dyDescent="0.3">
      <c r="A503" s="89">
        <f t="shared" si="7"/>
        <v>502</v>
      </c>
      <c r="B503" s="124" t="s">
        <v>280</v>
      </c>
      <c r="C503" s="124">
        <v>70002419</v>
      </c>
      <c r="D503" s="25">
        <v>6.98</v>
      </c>
      <c r="E503" s="89"/>
    </row>
    <row r="504" spans="1:5" x14ac:dyDescent="0.3">
      <c r="A504" s="89">
        <f t="shared" si="7"/>
        <v>503</v>
      </c>
      <c r="B504" s="124" t="s">
        <v>94</v>
      </c>
      <c r="C504" s="124">
        <v>70002420</v>
      </c>
      <c r="D504" s="25">
        <v>25.885000000000002</v>
      </c>
      <c r="E504" s="89"/>
    </row>
    <row r="505" spans="1:5" x14ac:dyDescent="0.3">
      <c r="A505" s="89">
        <f t="shared" si="7"/>
        <v>504</v>
      </c>
      <c r="B505" s="124" t="s">
        <v>305</v>
      </c>
      <c r="C505" s="124">
        <v>70002425</v>
      </c>
      <c r="D505" s="25">
        <v>19.202999999999999</v>
      </c>
      <c r="E505" s="89"/>
    </row>
    <row r="506" spans="1:5" x14ac:dyDescent="0.3">
      <c r="A506" s="89">
        <f t="shared" si="7"/>
        <v>505</v>
      </c>
      <c r="B506" s="124" t="s">
        <v>114</v>
      </c>
      <c r="C506" s="124">
        <v>70002429</v>
      </c>
      <c r="D506" s="25">
        <v>32.6</v>
      </c>
      <c r="E506" s="89"/>
    </row>
    <row r="507" spans="1:5" x14ac:dyDescent="0.3">
      <c r="A507" s="89">
        <f t="shared" si="7"/>
        <v>506</v>
      </c>
      <c r="B507" s="124" t="s">
        <v>346</v>
      </c>
      <c r="C507" s="124">
        <v>70002311</v>
      </c>
      <c r="D507" s="25">
        <v>1.728</v>
      </c>
      <c r="E507" s="89"/>
    </row>
    <row r="508" spans="1:5" x14ac:dyDescent="0.3">
      <c r="A508" s="89">
        <f t="shared" si="7"/>
        <v>507</v>
      </c>
      <c r="B508" s="124" t="s">
        <v>100</v>
      </c>
      <c r="C508" s="124">
        <v>70002310</v>
      </c>
      <c r="D508" s="25">
        <v>14.443</v>
      </c>
      <c r="E508" s="89"/>
    </row>
    <row r="509" spans="1:5" x14ac:dyDescent="0.3">
      <c r="A509" s="89">
        <f t="shared" si="7"/>
        <v>508</v>
      </c>
      <c r="B509" s="124" t="s">
        <v>314</v>
      </c>
      <c r="C509" s="124">
        <v>70001647</v>
      </c>
      <c r="D509" s="25">
        <v>13.044</v>
      </c>
      <c r="E509" s="89"/>
    </row>
    <row r="510" spans="1:5" x14ac:dyDescent="0.3">
      <c r="A510" s="89">
        <f t="shared" si="7"/>
        <v>509</v>
      </c>
      <c r="B510" s="124" t="s">
        <v>294</v>
      </c>
      <c r="C510" s="124">
        <v>70001474</v>
      </c>
      <c r="D510" s="25">
        <v>23.100999999999999</v>
      </c>
      <c r="E510" s="89"/>
    </row>
    <row r="511" spans="1:5" x14ac:dyDescent="0.3">
      <c r="A511" s="89">
        <f t="shared" si="7"/>
        <v>510</v>
      </c>
      <c r="B511" s="124" t="s">
        <v>258</v>
      </c>
      <c r="C511" s="124">
        <v>70001468</v>
      </c>
      <c r="D511" s="25">
        <v>13.484</v>
      </c>
      <c r="E511" s="89"/>
    </row>
    <row r="512" spans="1:5" x14ac:dyDescent="0.3">
      <c r="A512" s="89">
        <f t="shared" si="7"/>
        <v>511</v>
      </c>
      <c r="B512" s="124" t="s">
        <v>180</v>
      </c>
      <c r="C512" s="124">
        <v>70002458</v>
      </c>
      <c r="D512" s="25">
        <v>30.004999999999999</v>
      </c>
      <c r="E512" s="89"/>
    </row>
    <row r="513" spans="1:5" x14ac:dyDescent="0.3">
      <c r="A513" s="89">
        <f t="shared" si="7"/>
        <v>512</v>
      </c>
      <c r="B513" s="124" t="s">
        <v>396</v>
      </c>
      <c r="C513" s="124">
        <v>70002454</v>
      </c>
      <c r="D513" s="25">
        <v>23.544</v>
      </c>
      <c r="E513" s="89"/>
    </row>
    <row r="514" spans="1:5" x14ac:dyDescent="0.3">
      <c r="A514" s="89">
        <f t="shared" si="7"/>
        <v>513</v>
      </c>
      <c r="B514" s="124" t="s">
        <v>484</v>
      </c>
      <c r="C514" s="124">
        <v>70002187</v>
      </c>
      <c r="D514" s="25">
        <v>8.0020000000000007</v>
      </c>
      <c r="E514" s="89"/>
    </row>
    <row r="515" spans="1:5" x14ac:dyDescent="0.3">
      <c r="A515" s="89">
        <f t="shared" si="7"/>
        <v>514</v>
      </c>
      <c r="B515" s="124" t="s">
        <v>1975</v>
      </c>
      <c r="C515" s="124">
        <v>70001117</v>
      </c>
      <c r="D515" s="25">
        <v>2.536</v>
      </c>
      <c r="E515" s="89"/>
    </row>
    <row r="516" spans="1:5" x14ac:dyDescent="0.3">
      <c r="A516" s="89">
        <f t="shared" ref="A516:A579" si="8">A515+1</f>
        <v>515</v>
      </c>
      <c r="B516" s="124" t="s">
        <v>1723</v>
      </c>
      <c r="C516" s="124">
        <v>70002469</v>
      </c>
      <c r="D516" s="25">
        <v>14.858000000000001</v>
      </c>
      <c r="E516" s="89"/>
    </row>
    <row r="517" spans="1:5" x14ac:dyDescent="0.3">
      <c r="A517" s="89">
        <f t="shared" si="8"/>
        <v>516</v>
      </c>
      <c r="B517" s="124" t="s">
        <v>2206</v>
      </c>
      <c r="C517" s="124">
        <v>70000329</v>
      </c>
      <c r="D517" s="25">
        <v>4.5780000000000003</v>
      </c>
      <c r="E517" s="89"/>
    </row>
    <row r="518" spans="1:5" x14ac:dyDescent="0.3">
      <c r="A518" s="89">
        <f t="shared" si="8"/>
        <v>517</v>
      </c>
      <c r="B518" s="124" t="s">
        <v>2415</v>
      </c>
      <c r="C518" s="124">
        <v>70001822</v>
      </c>
      <c r="D518" s="25">
        <v>6.024</v>
      </c>
      <c r="E518" s="89"/>
    </row>
    <row r="519" spans="1:5" x14ac:dyDescent="0.3">
      <c r="A519" s="89">
        <f t="shared" si="8"/>
        <v>518</v>
      </c>
      <c r="B519" s="124" t="s">
        <v>1589</v>
      </c>
      <c r="C519" s="124">
        <v>70000742</v>
      </c>
      <c r="D519" s="25">
        <v>8.7050000000000001</v>
      </c>
      <c r="E519" s="89"/>
    </row>
    <row r="520" spans="1:5" x14ac:dyDescent="0.3">
      <c r="A520" s="89">
        <f t="shared" si="8"/>
        <v>519</v>
      </c>
      <c r="B520" s="124" t="s">
        <v>1752</v>
      </c>
      <c r="C520" s="124">
        <v>70001966</v>
      </c>
      <c r="D520" s="25">
        <v>12.115</v>
      </c>
      <c r="E520" s="89"/>
    </row>
    <row r="521" spans="1:5" x14ac:dyDescent="0.3">
      <c r="A521" s="89">
        <f t="shared" si="8"/>
        <v>520</v>
      </c>
      <c r="B521" s="124" t="s">
        <v>929</v>
      </c>
      <c r="C521" s="124">
        <v>70001963</v>
      </c>
      <c r="D521" s="25">
        <v>10.553000000000001</v>
      </c>
      <c r="E521" s="89"/>
    </row>
    <row r="522" spans="1:5" x14ac:dyDescent="0.3">
      <c r="A522" s="89">
        <f t="shared" si="8"/>
        <v>521</v>
      </c>
      <c r="B522" s="124" t="s">
        <v>1774</v>
      </c>
      <c r="C522" s="124">
        <v>70001957</v>
      </c>
      <c r="D522" s="25">
        <v>24.158000000000001</v>
      </c>
      <c r="E522" s="89"/>
    </row>
    <row r="523" spans="1:5" x14ac:dyDescent="0.3">
      <c r="A523" s="89">
        <f t="shared" si="8"/>
        <v>522</v>
      </c>
      <c r="B523" s="124" t="s">
        <v>1771</v>
      </c>
      <c r="C523" s="124">
        <v>70001961</v>
      </c>
      <c r="D523" s="25">
        <v>13.901999999999999</v>
      </c>
      <c r="E523" s="89"/>
    </row>
    <row r="524" spans="1:5" x14ac:dyDescent="0.3">
      <c r="A524" s="89">
        <f t="shared" si="8"/>
        <v>523</v>
      </c>
      <c r="B524" s="124" t="s">
        <v>1701</v>
      </c>
      <c r="C524" s="124">
        <v>70002232</v>
      </c>
      <c r="D524" s="25">
        <v>8.3559999999999999</v>
      </c>
      <c r="E524" s="89"/>
    </row>
    <row r="525" spans="1:5" x14ac:dyDescent="0.3">
      <c r="A525" s="89">
        <f t="shared" si="8"/>
        <v>524</v>
      </c>
      <c r="B525" s="124" t="s">
        <v>1839</v>
      </c>
      <c r="C525" s="124">
        <v>70002438</v>
      </c>
      <c r="D525" s="25">
        <v>7.2249999999999996</v>
      </c>
      <c r="E525" s="89"/>
    </row>
    <row r="526" spans="1:5" x14ac:dyDescent="0.3">
      <c r="A526" s="89">
        <f t="shared" si="8"/>
        <v>525</v>
      </c>
      <c r="B526" s="124" t="s">
        <v>2354</v>
      </c>
      <c r="C526" s="124">
        <v>70002440</v>
      </c>
      <c r="D526" s="25">
        <v>4.6820000000000004</v>
      </c>
      <c r="E526" s="89"/>
    </row>
    <row r="527" spans="1:5" x14ac:dyDescent="0.3">
      <c r="A527" s="89">
        <f t="shared" si="8"/>
        <v>526</v>
      </c>
      <c r="B527" s="124" t="s">
        <v>856</v>
      </c>
      <c r="C527" s="124">
        <v>70002437</v>
      </c>
      <c r="D527" s="25">
        <v>13.420999999999999</v>
      </c>
      <c r="E527" s="89"/>
    </row>
    <row r="528" spans="1:5" x14ac:dyDescent="0.3">
      <c r="A528" s="89">
        <f t="shared" si="8"/>
        <v>527</v>
      </c>
      <c r="B528" s="124" t="s">
        <v>1803</v>
      </c>
      <c r="C528" s="124">
        <v>70001532</v>
      </c>
      <c r="D528" s="25">
        <v>11.21</v>
      </c>
      <c r="E528" s="89"/>
    </row>
    <row r="529" spans="1:5" x14ac:dyDescent="0.3">
      <c r="A529" s="89">
        <f t="shared" si="8"/>
        <v>528</v>
      </c>
      <c r="B529" s="124" t="s">
        <v>1599</v>
      </c>
      <c r="C529" s="124">
        <v>70001533</v>
      </c>
      <c r="D529" s="25">
        <v>11.041</v>
      </c>
      <c r="E529" s="89"/>
    </row>
    <row r="530" spans="1:5" x14ac:dyDescent="0.3">
      <c r="A530" s="89">
        <f t="shared" si="8"/>
        <v>529</v>
      </c>
      <c r="B530" s="124" t="s">
        <v>1898</v>
      </c>
      <c r="C530" s="124">
        <v>70001525</v>
      </c>
      <c r="D530" s="25">
        <v>26.847999999999999</v>
      </c>
      <c r="E530" s="89"/>
    </row>
    <row r="531" spans="1:5" x14ac:dyDescent="0.3">
      <c r="A531" s="89">
        <f t="shared" si="8"/>
        <v>530</v>
      </c>
      <c r="B531" s="124" t="s">
        <v>1666</v>
      </c>
      <c r="C531" s="124">
        <v>70001260</v>
      </c>
      <c r="D531" s="25">
        <v>9.41</v>
      </c>
      <c r="E531" s="89"/>
    </row>
    <row r="532" spans="1:5" x14ac:dyDescent="0.3">
      <c r="A532" s="89">
        <f t="shared" si="8"/>
        <v>531</v>
      </c>
      <c r="B532" s="124" t="s">
        <v>2462</v>
      </c>
      <c r="C532" s="124">
        <v>70002570</v>
      </c>
      <c r="D532" s="25">
        <v>10.869</v>
      </c>
      <c r="E532" s="89"/>
    </row>
    <row r="533" spans="1:5" x14ac:dyDescent="0.3">
      <c r="A533" s="89">
        <f t="shared" si="8"/>
        <v>532</v>
      </c>
      <c r="B533" s="124" t="s">
        <v>1076</v>
      </c>
      <c r="C533" s="124">
        <v>70000884</v>
      </c>
      <c r="D533" s="25">
        <v>0</v>
      </c>
      <c r="E533" s="89"/>
    </row>
    <row r="534" spans="1:5" x14ac:dyDescent="0.3">
      <c r="A534" s="89">
        <f t="shared" si="8"/>
        <v>533</v>
      </c>
      <c r="B534" s="124" t="s">
        <v>1305</v>
      </c>
      <c r="C534" s="124">
        <v>70000840</v>
      </c>
      <c r="D534" s="25">
        <v>6.5460000000000003</v>
      </c>
      <c r="E534" s="89"/>
    </row>
    <row r="535" spans="1:5" x14ac:dyDescent="0.3">
      <c r="A535" s="89">
        <f t="shared" si="8"/>
        <v>534</v>
      </c>
      <c r="B535" s="124" t="s">
        <v>1018</v>
      </c>
      <c r="C535" s="124">
        <v>70001871</v>
      </c>
      <c r="D535" s="25">
        <v>16.443000000000001</v>
      </c>
      <c r="E535" s="89"/>
    </row>
    <row r="536" spans="1:5" x14ac:dyDescent="0.3">
      <c r="A536" s="89">
        <f t="shared" si="8"/>
        <v>535</v>
      </c>
      <c r="B536" s="124" t="s">
        <v>2057</v>
      </c>
      <c r="C536" s="124">
        <v>70001587</v>
      </c>
      <c r="D536" s="25">
        <v>13.739000000000001</v>
      </c>
      <c r="E536" s="89"/>
    </row>
    <row r="537" spans="1:5" x14ac:dyDescent="0.3">
      <c r="A537" s="89">
        <f t="shared" si="8"/>
        <v>536</v>
      </c>
      <c r="B537" s="124" t="s">
        <v>2480</v>
      </c>
      <c r="C537" s="124">
        <v>70001671</v>
      </c>
      <c r="D537" s="25">
        <v>12.6</v>
      </c>
      <c r="E537" s="89"/>
    </row>
    <row r="538" spans="1:5" x14ac:dyDescent="0.3">
      <c r="A538" s="89">
        <f t="shared" si="8"/>
        <v>537</v>
      </c>
      <c r="B538" s="124" t="s">
        <v>1191</v>
      </c>
      <c r="C538" s="124">
        <v>70001631</v>
      </c>
      <c r="D538" s="25">
        <v>25.344000000000001</v>
      </c>
      <c r="E538" s="89"/>
    </row>
    <row r="539" spans="1:5" x14ac:dyDescent="0.3">
      <c r="A539" s="89">
        <f t="shared" si="8"/>
        <v>538</v>
      </c>
      <c r="B539" s="124" t="s">
        <v>259</v>
      </c>
      <c r="C539" s="124">
        <v>70001229</v>
      </c>
      <c r="D539" s="25">
        <v>13.978</v>
      </c>
      <c r="E539" s="89"/>
    </row>
    <row r="540" spans="1:5" x14ac:dyDescent="0.3">
      <c r="A540" s="89">
        <f t="shared" si="8"/>
        <v>539</v>
      </c>
      <c r="B540" s="124" t="s">
        <v>2441</v>
      </c>
      <c r="C540" s="124">
        <v>70001249</v>
      </c>
      <c r="D540" s="25"/>
      <c r="E540" s="89"/>
    </row>
    <row r="541" spans="1:5" x14ac:dyDescent="0.3">
      <c r="A541" s="89">
        <f t="shared" si="8"/>
        <v>540</v>
      </c>
      <c r="B541" s="124" t="s">
        <v>319</v>
      </c>
      <c r="C541" s="124">
        <v>70002778</v>
      </c>
      <c r="D541" s="25">
        <v>12.457000000000001</v>
      </c>
      <c r="E541" s="89"/>
    </row>
    <row r="542" spans="1:5" x14ac:dyDescent="0.3">
      <c r="A542" s="89">
        <f t="shared" si="8"/>
        <v>541</v>
      </c>
      <c r="B542" s="124" t="s">
        <v>282</v>
      </c>
      <c r="C542" s="124">
        <v>70002559</v>
      </c>
      <c r="D542" s="25">
        <v>8.4710000000000001</v>
      </c>
      <c r="E542" s="89"/>
    </row>
    <row r="543" spans="1:5" x14ac:dyDescent="0.3">
      <c r="A543" s="89">
        <f t="shared" si="8"/>
        <v>542</v>
      </c>
      <c r="B543" s="124" t="s">
        <v>36</v>
      </c>
      <c r="C543" s="124">
        <v>70001290</v>
      </c>
      <c r="D543" s="25">
        <v>17.064</v>
      </c>
      <c r="E543" s="89"/>
    </row>
    <row r="544" spans="1:5" x14ac:dyDescent="0.3">
      <c r="A544" s="89">
        <f t="shared" si="8"/>
        <v>543</v>
      </c>
      <c r="B544" s="124" t="s">
        <v>188</v>
      </c>
      <c r="C544" s="124">
        <v>70001296</v>
      </c>
      <c r="D544" s="25">
        <v>9.7690000000000001</v>
      </c>
      <c r="E544" s="89"/>
    </row>
    <row r="545" spans="1:5" x14ac:dyDescent="0.3">
      <c r="A545" s="89">
        <f t="shared" si="8"/>
        <v>544</v>
      </c>
      <c r="B545" s="124" t="s">
        <v>334</v>
      </c>
      <c r="C545" s="124">
        <v>70001288</v>
      </c>
      <c r="D545" s="25">
        <v>32.154000000000003</v>
      </c>
      <c r="E545" s="89"/>
    </row>
    <row r="546" spans="1:5" x14ac:dyDescent="0.3">
      <c r="A546" s="89">
        <f t="shared" si="8"/>
        <v>545</v>
      </c>
      <c r="B546" s="124" t="s">
        <v>234</v>
      </c>
      <c r="C546" s="124">
        <v>70001555</v>
      </c>
      <c r="D546" s="25">
        <v>15.06</v>
      </c>
      <c r="E546" s="89"/>
    </row>
    <row r="547" spans="1:5" x14ac:dyDescent="0.3">
      <c r="A547" s="89">
        <f t="shared" si="8"/>
        <v>546</v>
      </c>
      <c r="B547" s="124" t="s">
        <v>74</v>
      </c>
      <c r="C547" s="124">
        <v>70001085</v>
      </c>
      <c r="D547" s="25">
        <v>12.281000000000001</v>
      </c>
      <c r="E547" s="89"/>
    </row>
    <row r="548" spans="1:5" x14ac:dyDescent="0.3">
      <c r="A548" s="89">
        <f t="shared" si="8"/>
        <v>547</v>
      </c>
      <c r="B548" s="124" t="s">
        <v>204</v>
      </c>
      <c r="C548" s="124">
        <v>70001092</v>
      </c>
      <c r="D548" s="25">
        <v>1.254</v>
      </c>
      <c r="E548" s="89"/>
    </row>
    <row r="549" spans="1:5" x14ac:dyDescent="0.3">
      <c r="A549" s="89">
        <f t="shared" si="8"/>
        <v>548</v>
      </c>
      <c r="B549" s="124" t="s">
        <v>257</v>
      </c>
      <c r="C549" s="124">
        <v>70001667</v>
      </c>
      <c r="D549" s="25">
        <v>28.431999999999999</v>
      </c>
      <c r="E549" s="89"/>
    </row>
    <row r="550" spans="1:5" x14ac:dyDescent="0.3">
      <c r="A550" s="89">
        <f t="shared" si="8"/>
        <v>549</v>
      </c>
      <c r="B550" s="124" t="s">
        <v>107</v>
      </c>
      <c r="C550" s="124">
        <v>70001664</v>
      </c>
      <c r="D550" s="25">
        <v>20.375</v>
      </c>
      <c r="E550" s="89"/>
    </row>
    <row r="551" spans="1:5" x14ac:dyDescent="0.3">
      <c r="A551" s="89">
        <f t="shared" si="8"/>
        <v>550</v>
      </c>
      <c r="B551" s="124" t="s">
        <v>71</v>
      </c>
      <c r="C551" s="124">
        <v>70002647</v>
      </c>
      <c r="D551" s="25">
        <v>13.51</v>
      </c>
      <c r="E551" s="89"/>
    </row>
    <row r="552" spans="1:5" x14ac:dyDescent="0.3">
      <c r="A552" s="89">
        <f t="shared" si="8"/>
        <v>551</v>
      </c>
      <c r="B552" s="124" t="s">
        <v>299</v>
      </c>
      <c r="C552" s="124">
        <v>70000942</v>
      </c>
      <c r="D552" s="25">
        <v>1.988</v>
      </c>
      <c r="E552" s="89"/>
    </row>
    <row r="553" spans="1:5" x14ac:dyDescent="0.3">
      <c r="A553" s="89">
        <f t="shared" si="8"/>
        <v>552</v>
      </c>
      <c r="B553" s="124" t="s">
        <v>106</v>
      </c>
      <c r="C553" s="124">
        <v>70002236</v>
      </c>
      <c r="D553" s="25">
        <v>3.68</v>
      </c>
      <c r="E553" s="89"/>
    </row>
    <row r="554" spans="1:5" x14ac:dyDescent="0.3">
      <c r="A554" s="89">
        <f t="shared" si="8"/>
        <v>553</v>
      </c>
      <c r="B554" s="124" t="s">
        <v>65</v>
      </c>
      <c r="C554" s="124">
        <v>70002417</v>
      </c>
      <c r="D554" s="25">
        <v>14.353</v>
      </c>
      <c r="E554" s="89"/>
    </row>
    <row r="555" spans="1:5" x14ac:dyDescent="0.3">
      <c r="A555" s="89">
        <f t="shared" si="8"/>
        <v>554</v>
      </c>
      <c r="B555" s="124" t="s">
        <v>217</v>
      </c>
      <c r="C555" s="124">
        <v>70002416</v>
      </c>
      <c r="D555" s="25">
        <v>21.420999999999999</v>
      </c>
      <c r="E555" s="89"/>
    </row>
    <row r="556" spans="1:5" x14ac:dyDescent="0.3">
      <c r="A556" s="89">
        <f t="shared" si="8"/>
        <v>555</v>
      </c>
      <c r="B556" s="124" t="s">
        <v>103</v>
      </c>
      <c r="C556" s="124">
        <v>70002418</v>
      </c>
      <c r="D556" s="25">
        <v>25.606999999999999</v>
      </c>
      <c r="E556" s="89"/>
    </row>
    <row r="557" spans="1:5" x14ac:dyDescent="0.3">
      <c r="A557" s="89">
        <f t="shared" si="8"/>
        <v>556</v>
      </c>
      <c r="B557" s="124" t="s">
        <v>247</v>
      </c>
      <c r="C557" s="124">
        <v>70002068</v>
      </c>
      <c r="D557" s="25">
        <v>15.379</v>
      </c>
      <c r="E557" s="89"/>
    </row>
    <row r="558" spans="1:5" x14ac:dyDescent="0.3">
      <c r="A558" s="89">
        <f t="shared" si="8"/>
        <v>557</v>
      </c>
      <c r="B558" s="124" t="s">
        <v>444</v>
      </c>
      <c r="C558" s="124">
        <v>70001590</v>
      </c>
      <c r="D558" s="25">
        <v>12.131</v>
      </c>
      <c r="E558" s="89"/>
    </row>
    <row r="559" spans="1:5" x14ac:dyDescent="0.3">
      <c r="A559" s="89">
        <f t="shared" si="8"/>
        <v>558</v>
      </c>
      <c r="B559" s="124" t="s">
        <v>432</v>
      </c>
      <c r="C559" s="124">
        <v>70001806</v>
      </c>
      <c r="D559" s="25">
        <v>10.57</v>
      </c>
      <c r="E559" s="89"/>
    </row>
    <row r="560" spans="1:5" x14ac:dyDescent="0.3">
      <c r="A560" s="89">
        <f t="shared" si="8"/>
        <v>559</v>
      </c>
      <c r="B560" s="124" t="s">
        <v>469</v>
      </c>
      <c r="C560" s="124">
        <v>70001443</v>
      </c>
      <c r="D560" s="25">
        <v>16.774999999999999</v>
      </c>
      <c r="E560" s="89"/>
    </row>
    <row r="561" spans="1:5" x14ac:dyDescent="0.3">
      <c r="A561" s="89">
        <f t="shared" si="8"/>
        <v>560</v>
      </c>
      <c r="B561" s="124" t="s">
        <v>421</v>
      </c>
      <c r="C561" s="124">
        <v>70002195</v>
      </c>
      <c r="D561" s="25">
        <v>11.647</v>
      </c>
      <c r="E561" s="89"/>
    </row>
    <row r="562" spans="1:5" x14ac:dyDescent="0.3">
      <c r="A562" s="89">
        <f t="shared" si="8"/>
        <v>561</v>
      </c>
      <c r="B562" s="124" t="s">
        <v>416</v>
      </c>
      <c r="C562" s="124">
        <v>70001270</v>
      </c>
      <c r="D562" s="25">
        <v>8.3079999999999998</v>
      </c>
      <c r="E562" s="89"/>
    </row>
    <row r="563" spans="1:5" x14ac:dyDescent="0.3">
      <c r="A563" s="89">
        <f t="shared" si="8"/>
        <v>562</v>
      </c>
      <c r="B563" s="124" t="s">
        <v>459</v>
      </c>
      <c r="C563" s="124">
        <v>70001719</v>
      </c>
      <c r="D563" s="25">
        <v>11.932</v>
      </c>
      <c r="E563" s="89"/>
    </row>
    <row r="564" spans="1:5" x14ac:dyDescent="0.3">
      <c r="A564" s="89">
        <f t="shared" si="8"/>
        <v>563</v>
      </c>
      <c r="B564" s="124" t="s">
        <v>423</v>
      </c>
      <c r="C564" s="124">
        <v>70001723</v>
      </c>
      <c r="D564" s="25">
        <v>11.404999999999999</v>
      </c>
      <c r="E564" s="89"/>
    </row>
    <row r="565" spans="1:5" x14ac:dyDescent="0.3">
      <c r="A565" s="89">
        <f t="shared" si="8"/>
        <v>564</v>
      </c>
      <c r="B565" s="124" t="s">
        <v>1812</v>
      </c>
      <c r="C565" s="124">
        <v>70002472</v>
      </c>
      <c r="D565" s="25">
        <v>25.623999999999999</v>
      </c>
      <c r="E565" s="89"/>
    </row>
    <row r="566" spans="1:5" x14ac:dyDescent="0.3">
      <c r="A566" s="89">
        <f t="shared" si="8"/>
        <v>565</v>
      </c>
      <c r="B566" s="124" t="s">
        <v>2012</v>
      </c>
      <c r="C566" s="124">
        <v>70002461</v>
      </c>
      <c r="D566" s="25">
        <v>8.3290000000000006</v>
      </c>
      <c r="E566" s="89"/>
    </row>
    <row r="567" spans="1:5" x14ac:dyDescent="0.3">
      <c r="A567" s="89">
        <f t="shared" si="8"/>
        <v>566</v>
      </c>
      <c r="B567" s="124" t="s">
        <v>1978</v>
      </c>
      <c r="C567" s="124">
        <v>70002266</v>
      </c>
      <c r="D567" s="25">
        <v>0</v>
      </c>
      <c r="E567" s="89"/>
    </row>
    <row r="568" spans="1:5" x14ac:dyDescent="0.3">
      <c r="A568" s="89">
        <f t="shared" si="8"/>
        <v>567</v>
      </c>
      <c r="B568" s="124" t="s">
        <v>802</v>
      </c>
      <c r="C568" s="124">
        <v>70002267</v>
      </c>
      <c r="D568" s="25">
        <v>13.944000000000001</v>
      </c>
      <c r="E568" s="89"/>
    </row>
    <row r="569" spans="1:5" x14ac:dyDescent="0.3">
      <c r="A569" s="89">
        <f t="shared" si="8"/>
        <v>568</v>
      </c>
      <c r="B569" s="124" t="s">
        <v>2264</v>
      </c>
      <c r="C569" s="124">
        <v>70002245</v>
      </c>
      <c r="D569" s="25">
        <v>9.4499999999999993</v>
      </c>
      <c r="E569" s="89"/>
    </row>
    <row r="570" spans="1:5" x14ac:dyDescent="0.3">
      <c r="A570" s="89">
        <f t="shared" si="8"/>
        <v>569</v>
      </c>
      <c r="B570" s="124" t="s">
        <v>1662</v>
      </c>
      <c r="C570" s="124">
        <v>70001962</v>
      </c>
      <c r="D570" s="25">
        <v>6.5380000000000003</v>
      </c>
      <c r="E570" s="89"/>
    </row>
    <row r="571" spans="1:5" x14ac:dyDescent="0.3">
      <c r="A571" s="89">
        <f t="shared" si="8"/>
        <v>570</v>
      </c>
      <c r="B571" s="124" t="s">
        <v>1689</v>
      </c>
      <c r="C571" s="124">
        <v>70001968</v>
      </c>
      <c r="D571" s="25">
        <v>9.1120000000000001</v>
      </c>
      <c r="E571" s="89"/>
    </row>
    <row r="572" spans="1:5" x14ac:dyDescent="0.3">
      <c r="A572" s="89">
        <f t="shared" si="8"/>
        <v>571</v>
      </c>
      <c r="B572" s="124" t="s">
        <v>1565</v>
      </c>
      <c r="C572" s="124">
        <v>70001531</v>
      </c>
      <c r="D572" s="25">
        <v>0</v>
      </c>
      <c r="E572" s="89"/>
    </row>
    <row r="573" spans="1:5" x14ac:dyDescent="0.3">
      <c r="A573" s="89">
        <f t="shared" si="8"/>
        <v>572</v>
      </c>
      <c r="B573" s="124" t="s">
        <v>2310</v>
      </c>
      <c r="C573" s="124">
        <v>70001869</v>
      </c>
      <c r="D573" s="25">
        <v>15.965999999999999</v>
      </c>
      <c r="E573" s="89"/>
    </row>
    <row r="574" spans="1:5" x14ac:dyDescent="0.3">
      <c r="A574" s="89">
        <f t="shared" si="8"/>
        <v>573</v>
      </c>
      <c r="B574" s="124" t="s">
        <v>2364</v>
      </c>
      <c r="C574" s="124">
        <v>70001251</v>
      </c>
      <c r="D574" s="25">
        <v>15.141999999999999</v>
      </c>
      <c r="E574" s="89"/>
    </row>
    <row r="575" spans="1:5" x14ac:dyDescent="0.3">
      <c r="A575" s="89">
        <f t="shared" si="8"/>
        <v>574</v>
      </c>
      <c r="B575" s="124" t="s">
        <v>1906</v>
      </c>
      <c r="C575" s="124">
        <v>70000833</v>
      </c>
      <c r="D575" s="25">
        <v>11.952999999999999</v>
      </c>
      <c r="E575" s="89"/>
    </row>
    <row r="576" spans="1:5" x14ac:dyDescent="0.3">
      <c r="A576" s="89">
        <f t="shared" si="8"/>
        <v>575</v>
      </c>
      <c r="B576" s="124" t="s">
        <v>796</v>
      </c>
      <c r="C576" s="124">
        <v>70001177</v>
      </c>
      <c r="D576" s="25">
        <v>32.311</v>
      </c>
      <c r="E576" s="89"/>
    </row>
    <row r="577" spans="1:5" x14ac:dyDescent="0.3">
      <c r="A577" s="89">
        <f t="shared" si="8"/>
        <v>576</v>
      </c>
      <c r="B577" s="124" t="s">
        <v>514</v>
      </c>
      <c r="C577" s="124">
        <v>70002404</v>
      </c>
      <c r="D577" s="25">
        <v>16.882000000000001</v>
      </c>
      <c r="E577" s="89"/>
    </row>
    <row r="578" spans="1:5" x14ac:dyDescent="0.3">
      <c r="A578" s="89">
        <f t="shared" si="8"/>
        <v>577</v>
      </c>
      <c r="B578" s="124" t="s">
        <v>544</v>
      </c>
      <c r="C578" s="124">
        <v>70002407</v>
      </c>
      <c r="D578" s="25">
        <v>22.175999999999998</v>
      </c>
      <c r="E578" s="89"/>
    </row>
    <row r="579" spans="1:5" x14ac:dyDescent="0.3">
      <c r="A579" s="89">
        <f t="shared" si="8"/>
        <v>578</v>
      </c>
      <c r="B579" s="124" t="s">
        <v>2454</v>
      </c>
      <c r="C579" s="124">
        <v>70001591</v>
      </c>
      <c r="D579" s="25">
        <v>24.901</v>
      </c>
      <c r="E579" s="89"/>
    </row>
    <row r="580" spans="1:5" x14ac:dyDescent="0.3">
      <c r="A580" s="89">
        <f t="shared" ref="A580:A643" si="9">A579+1</f>
        <v>579</v>
      </c>
      <c r="B580" s="124" t="s">
        <v>67</v>
      </c>
      <c r="C580" s="124" t="s">
        <v>4465</v>
      </c>
      <c r="D580" s="25">
        <v>16.626000000000001</v>
      </c>
      <c r="E580" s="89"/>
    </row>
    <row r="581" spans="1:5" x14ac:dyDescent="0.3">
      <c r="A581" s="89">
        <f t="shared" si="9"/>
        <v>580</v>
      </c>
      <c r="B581" s="124" t="s">
        <v>344</v>
      </c>
      <c r="C581" s="124">
        <v>70001232</v>
      </c>
      <c r="D581" s="25">
        <v>8.6880000000000006</v>
      </c>
      <c r="E581" s="89"/>
    </row>
    <row r="582" spans="1:5" x14ac:dyDescent="0.3">
      <c r="A582" s="89">
        <f t="shared" si="9"/>
        <v>581</v>
      </c>
      <c r="B582" s="124" t="s">
        <v>209</v>
      </c>
      <c r="C582" s="124">
        <v>70002566</v>
      </c>
      <c r="D582" s="25">
        <v>11.986000000000001</v>
      </c>
      <c r="E582" s="89"/>
    </row>
    <row r="583" spans="1:5" x14ac:dyDescent="0.3">
      <c r="A583" s="89">
        <f t="shared" si="9"/>
        <v>582</v>
      </c>
      <c r="B583" s="124" t="s">
        <v>264</v>
      </c>
      <c r="C583" s="124">
        <v>70000547</v>
      </c>
      <c r="D583" s="25">
        <v>11.51</v>
      </c>
      <c r="E583" s="89"/>
    </row>
    <row r="584" spans="1:5" x14ac:dyDescent="0.3">
      <c r="A584" s="89">
        <f t="shared" si="9"/>
        <v>583</v>
      </c>
      <c r="B584" s="124" t="s">
        <v>80</v>
      </c>
      <c r="C584" s="124" t="s">
        <v>4466</v>
      </c>
      <c r="D584" s="25">
        <v>19.062999999999999</v>
      </c>
      <c r="E584" s="89"/>
    </row>
    <row r="585" spans="1:5" x14ac:dyDescent="0.3">
      <c r="A585" s="89">
        <f t="shared" si="9"/>
        <v>584</v>
      </c>
      <c r="B585" s="124" t="s">
        <v>307</v>
      </c>
      <c r="C585" s="124">
        <v>70001655</v>
      </c>
      <c r="D585" s="25">
        <v>12.571999999999999</v>
      </c>
      <c r="E585" s="89"/>
    </row>
    <row r="586" spans="1:5" x14ac:dyDescent="0.3">
      <c r="A586" s="89">
        <f t="shared" si="9"/>
        <v>585</v>
      </c>
      <c r="B586" s="124" t="s">
        <v>119</v>
      </c>
      <c r="C586" s="124">
        <v>70002065</v>
      </c>
      <c r="D586" s="25">
        <v>15.648999999999999</v>
      </c>
      <c r="E586" s="89"/>
    </row>
    <row r="587" spans="1:5" x14ac:dyDescent="0.3">
      <c r="A587" s="89">
        <f t="shared" si="9"/>
        <v>586</v>
      </c>
      <c r="B587" s="124" t="s">
        <v>448</v>
      </c>
      <c r="C587" s="124">
        <v>70002450</v>
      </c>
      <c r="D587" s="25">
        <v>13.782999999999999</v>
      </c>
      <c r="E587" s="89"/>
    </row>
    <row r="588" spans="1:5" x14ac:dyDescent="0.3">
      <c r="A588" s="89">
        <f t="shared" si="9"/>
        <v>587</v>
      </c>
      <c r="B588" s="124" t="s">
        <v>398</v>
      </c>
      <c r="C588" s="124">
        <v>70001450</v>
      </c>
      <c r="D588" s="25">
        <v>6.6280000000000001</v>
      </c>
      <c r="E588" s="89"/>
    </row>
    <row r="589" spans="1:5" x14ac:dyDescent="0.3">
      <c r="A589" s="89">
        <f t="shared" si="9"/>
        <v>588</v>
      </c>
      <c r="B589" s="124" t="s">
        <v>427</v>
      </c>
      <c r="C589" s="124">
        <v>70001971</v>
      </c>
      <c r="D589" s="25">
        <v>11.23</v>
      </c>
      <c r="E589" s="89"/>
    </row>
    <row r="590" spans="1:5" x14ac:dyDescent="0.3">
      <c r="A590" s="89">
        <f t="shared" si="9"/>
        <v>589</v>
      </c>
      <c r="B590" s="124" t="s">
        <v>400</v>
      </c>
      <c r="C590" s="124">
        <v>70001973</v>
      </c>
      <c r="D590" s="25">
        <v>21.181999999999999</v>
      </c>
      <c r="E590" s="89"/>
    </row>
    <row r="591" spans="1:5" x14ac:dyDescent="0.3">
      <c r="A591" s="89">
        <f t="shared" si="9"/>
        <v>590</v>
      </c>
      <c r="B591" s="124" t="s">
        <v>402</v>
      </c>
      <c r="C591" s="124">
        <v>70001978</v>
      </c>
      <c r="D591" s="25">
        <v>12.984999999999999</v>
      </c>
      <c r="E591" s="89"/>
    </row>
    <row r="592" spans="1:5" x14ac:dyDescent="0.3">
      <c r="A592" s="89">
        <f t="shared" si="9"/>
        <v>591</v>
      </c>
      <c r="B592" s="124" t="s">
        <v>481</v>
      </c>
      <c r="C592" s="124">
        <v>70001721</v>
      </c>
      <c r="D592" s="25">
        <v>10.983000000000001</v>
      </c>
      <c r="E592" s="89"/>
    </row>
    <row r="593" spans="1:5" x14ac:dyDescent="0.3">
      <c r="A593" s="89">
        <f t="shared" si="9"/>
        <v>592</v>
      </c>
      <c r="B593" s="124" t="s">
        <v>431</v>
      </c>
      <c r="C593" s="124">
        <v>70001727</v>
      </c>
      <c r="D593" s="25">
        <v>12.625999999999999</v>
      </c>
      <c r="E593" s="89"/>
    </row>
    <row r="594" spans="1:5" x14ac:dyDescent="0.3">
      <c r="A594" s="89">
        <f t="shared" si="9"/>
        <v>593</v>
      </c>
      <c r="B594" s="124" t="s">
        <v>443</v>
      </c>
      <c r="C594" s="124">
        <v>70001717</v>
      </c>
      <c r="D594" s="25">
        <v>7.9870000000000001</v>
      </c>
      <c r="E594" s="89"/>
    </row>
    <row r="595" spans="1:5" x14ac:dyDescent="0.3">
      <c r="A595" s="89">
        <f t="shared" si="9"/>
        <v>594</v>
      </c>
      <c r="B595" s="124" t="s">
        <v>415</v>
      </c>
      <c r="C595" s="124">
        <v>70001271</v>
      </c>
      <c r="D595" s="25">
        <v>13.691000000000001</v>
      </c>
      <c r="E595" s="89"/>
    </row>
    <row r="596" spans="1:5" x14ac:dyDescent="0.3">
      <c r="A596" s="89">
        <f t="shared" si="9"/>
        <v>595</v>
      </c>
      <c r="B596" s="124" t="s">
        <v>449</v>
      </c>
      <c r="C596" s="124">
        <v>70001268</v>
      </c>
      <c r="D596" s="25">
        <v>3.9849999999999999</v>
      </c>
      <c r="E596" s="89"/>
    </row>
    <row r="597" spans="1:5" x14ac:dyDescent="0.3">
      <c r="A597" s="89">
        <f t="shared" si="9"/>
        <v>596</v>
      </c>
      <c r="B597" s="124" t="s">
        <v>471</v>
      </c>
      <c r="C597" s="124">
        <v>70001508</v>
      </c>
      <c r="D597" s="25">
        <v>13.766999999999999</v>
      </c>
      <c r="E597" s="89"/>
    </row>
    <row r="598" spans="1:5" x14ac:dyDescent="0.3">
      <c r="A598" s="89">
        <f t="shared" si="9"/>
        <v>597</v>
      </c>
      <c r="B598" s="124" t="s">
        <v>949</v>
      </c>
      <c r="C598" s="124">
        <v>70001119</v>
      </c>
      <c r="D598" s="25">
        <v>8.7899999999999991</v>
      </c>
      <c r="E598" s="89"/>
    </row>
    <row r="599" spans="1:5" x14ac:dyDescent="0.3">
      <c r="A599" s="89">
        <f t="shared" si="9"/>
        <v>598</v>
      </c>
      <c r="B599" s="124" t="s">
        <v>2290</v>
      </c>
      <c r="C599" s="124">
        <v>70002462</v>
      </c>
      <c r="D599" s="25">
        <v>11.692</v>
      </c>
      <c r="E599" s="89"/>
    </row>
    <row r="600" spans="1:5" x14ac:dyDescent="0.3">
      <c r="A600" s="89">
        <f t="shared" si="9"/>
        <v>599</v>
      </c>
      <c r="B600" s="124" t="s">
        <v>776</v>
      </c>
      <c r="C600" s="124">
        <v>70001895</v>
      </c>
      <c r="D600" s="25">
        <v>15.965</v>
      </c>
      <c r="E600" s="89"/>
    </row>
    <row r="601" spans="1:5" x14ac:dyDescent="0.3">
      <c r="A601" s="89">
        <f t="shared" si="9"/>
        <v>600</v>
      </c>
      <c r="B601" s="124" t="s">
        <v>681</v>
      </c>
      <c r="C601" s="124">
        <v>70002257</v>
      </c>
      <c r="D601" s="25">
        <v>8.593</v>
      </c>
      <c r="E601" s="89"/>
    </row>
    <row r="602" spans="1:5" x14ac:dyDescent="0.3">
      <c r="A602" s="89">
        <f t="shared" si="9"/>
        <v>601</v>
      </c>
      <c r="B602" s="124" t="s">
        <v>1020</v>
      </c>
      <c r="C602" s="124">
        <v>70002263</v>
      </c>
      <c r="D602" s="25">
        <v>5.5830000000000002</v>
      </c>
      <c r="E602" s="89"/>
    </row>
    <row r="603" spans="1:5" x14ac:dyDescent="0.3">
      <c r="A603" s="89">
        <f t="shared" si="9"/>
        <v>602</v>
      </c>
      <c r="B603" s="124" t="s">
        <v>1141</v>
      </c>
      <c r="C603" s="124">
        <v>70002264</v>
      </c>
      <c r="D603" s="25">
        <v>10.244</v>
      </c>
      <c r="E603" s="89"/>
    </row>
    <row r="604" spans="1:5" x14ac:dyDescent="0.3">
      <c r="A604" s="89">
        <f t="shared" si="9"/>
        <v>603</v>
      </c>
      <c r="B604" s="124" t="s">
        <v>804</v>
      </c>
      <c r="C604" s="124">
        <v>70002203</v>
      </c>
      <c r="D604" s="25">
        <v>0</v>
      </c>
      <c r="E604" s="89"/>
    </row>
    <row r="605" spans="1:5" x14ac:dyDescent="0.3">
      <c r="A605" s="89">
        <f t="shared" si="9"/>
        <v>604</v>
      </c>
      <c r="B605" s="124" t="s">
        <v>1163</v>
      </c>
      <c r="C605" s="124">
        <v>70002256</v>
      </c>
      <c r="D605" s="25">
        <v>9.5980000000000008</v>
      </c>
      <c r="E605" s="89"/>
    </row>
    <row r="606" spans="1:5" x14ac:dyDescent="0.3">
      <c r="A606" s="89">
        <f t="shared" si="9"/>
        <v>605</v>
      </c>
      <c r="B606" s="124" t="s">
        <v>528</v>
      </c>
      <c r="C606" s="124">
        <v>70002246</v>
      </c>
      <c r="D606" s="25">
        <v>9.4350000000000005</v>
      </c>
      <c r="E606" s="89"/>
    </row>
    <row r="607" spans="1:5" x14ac:dyDescent="0.3">
      <c r="A607" s="89">
        <f t="shared" si="9"/>
        <v>606</v>
      </c>
      <c r="B607" s="124" t="s">
        <v>687</v>
      </c>
      <c r="C607" s="124">
        <v>70001817</v>
      </c>
      <c r="D607" s="25">
        <v>4.5170000000000003</v>
      </c>
      <c r="E607" s="89"/>
    </row>
    <row r="608" spans="1:5" x14ac:dyDescent="0.3">
      <c r="A608" s="89">
        <f t="shared" si="9"/>
        <v>607</v>
      </c>
      <c r="B608" s="124" t="s">
        <v>1086</v>
      </c>
      <c r="C608" s="124">
        <v>70001182</v>
      </c>
      <c r="D608" s="25">
        <v>6.5439999999999996</v>
      </c>
      <c r="E608" s="89"/>
    </row>
    <row r="609" spans="1:5" x14ac:dyDescent="0.3">
      <c r="A609" s="89">
        <f t="shared" si="9"/>
        <v>608</v>
      </c>
      <c r="B609" s="124" t="s">
        <v>2274</v>
      </c>
      <c r="C609" s="124">
        <v>70002117</v>
      </c>
      <c r="D609" s="25">
        <v>10.843999999999999</v>
      </c>
      <c r="E609" s="89"/>
    </row>
    <row r="610" spans="1:5" x14ac:dyDescent="0.3">
      <c r="A610" s="89">
        <f t="shared" si="9"/>
        <v>609</v>
      </c>
      <c r="B610" s="124" t="s">
        <v>516</v>
      </c>
      <c r="C610" s="124">
        <v>70001595</v>
      </c>
      <c r="D610" s="25">
        <v>12.789</v>
      </c>
      <c r="E610" s="89"/>
    </row>
    <row r="611" spans="1:5" x14ac:dyDescent="0.3">
      <c r="A611" s="89">
        <f t="shared" si="9"/>
        <v>610</v>
      </c>
      <c r="B611" s="124" t="s">
        <v>1680</v>
      </c>
      <c r="C611" s="124">
        <v>70003215</v>
      </c>
      <c r="D611" s="25">
        <v>50.222999999999999</v>
      </c>
      <c r="E611" s="89"/>
    </row>
    <row r="612" spans="1:5" x14ac:dyDescent="0.3">
      <c r="A612" s="89">
        <f t="shared" si="9"/>
        <v>611</v>
      </c>
      <c r="B612" s="124" t="s">
        <v>169</v>
      </c>
      <c r="C612" s="124">
        <v>70002306</v>
      </c>
      <c r="D612" s="25">
        <v>19.091999999999999</v>
      </c>
      <c r="E612" s="89"/>
    </row>
    <row r="613" spans="1:5" x14ac:dyDescent="0.3">
      <c r="A613" s="89">
        <f t="shared" si="9"/>
        <v>612</v>
      </c>
      <c r="B613" s="124" t="s">
        <v>183</v>
      </c>
      <c r="C613" s="124">
        <v>70001465</v>
      </c>
      <c r="D613" s="25">
        <v>14.407</v>
      </c>
      <c r="E613" s="89"/>
    </row>
    <row r="614" spans="1:5" x14ac:dyDescent="0.3">
      <c r="A614" s="89">
        <f t="shared" si="9"/>
        <v>613</v>
      </c>
      <c r="B614" s="124" t="s">
        <v>453</v>
      </c>
      <c r="C614" s="124">
        <v>70001510</v>
      </c>
      <c r="D614" s="25">
        <v>7.3250000000000002</v>
      </c>
      <c r="E614" s="89"/>
    </row>
    <row r="615" spans="1:5" x14ac:dyDescent="0.3">
      <c r="A615" s="89">
        <f t="shared" si="9"/>
        <v>614</v>
      </c>
      <c r="B615" s="124" t="s">
        <v>2523</v>
      </c>
      <c r="C615" s="124">
        <v>70002391</v>
      </c>
      <c r="D615" s="25">
        <v>13.33</v>
      </c>
      <c r="E615" s="89"/>
    </row>
    <row r="616" spans="1:5" x14ac:dyDescent="0.3">
      <c r="A616" s="89">
        <f t="shared" si="9"/>
        <v>615</v>
      </c>
      <c r="B616" s="124" t="s">
        <v>1389</v>
      </c>
      <c r="C616" s="124">
        <v>70002197</v>
      </c>
      <c r="D616" s="25">
        <v>21.922999999999998</v>
      </c>
      <c r="E616" s="89"/>
    </row>
    <row r="617" spans="1:5" x14ac:dyDescent="0.3">
      <c r="A617" s="89">
        <f t="shared" si="9"/>
        <v>616</v>
      </c>
      <c r="B617" s="124" t="s">
        <v>2215</v>
      </c>
      <c r="C617" s="124">
        <v>70002199</v>
      </c>
      <c r="D617" s="25">
        <v>22.068999999999999</v>
      </c>
      <c r="E617" s="89"/>
    </row>
    <row r="618" spans="1:5" x14ac:dyDescent="0.3">
      <c r="A618" s="89">
        <f t="shared" si="9"/>
        <v>617</v>
      </c>
      <c r="B618" s="124" t="s">
        <v>998</v>
      </c>
      <c r="C618" s="124">
        <v>70000743</v>
      </c>
      <c r="D618" s="25">
        <v>10.254</v>
      </c>
      <c r="E618" s="89"/>
    </row>
    <row r="619" spans="1:5" x14ac:dyDescent="0.3">
      <c r="A619" s="89">
        <f t="shared" si="9"/>
        <v>618</v>
      </c>
      <c r="B619" s="124" t="s">
        <v>1687</v>
      </c>
      <c r="C619" s="124">
        <v>70000736</v>
      </c>
      <c r="D619" s="25">
        <v>16.408999999999999</v>
      </c>
      <c r="E619" s="89"/>
    </row>
    <row r="620" spans="1:5" x14ac:dyDescent="0.3">
      <c r="A620" s="89">
        <f t="shared" si="9"/>
        <v>619</v>
      </c>
      <c r="B620" s="124" t="s">
        <v>2394</v>
      </c>
      <c r="C620" s="124">
        <v>70001378</v>
      </c>
      <c r="D620" s="25">
        <v>14.394</v>
      </c>
      <c r="E620" s="89"/>
    </row>
    <row r="621" spans="1:5" x14ac:dyDescent="0.3">
      <c r="A621" s="89">
        <f t="shared" si="9"/>
        <v>620</v>
      </c>
      <c r="B621" s="124" t="s">
        <v>1794</v>
      </c>
      <c r="C621" s="124">
        <v>70001570</v>
      </c>
      <c r="D621" s="25">
        <v>5.2069999999999999</v>
      </c>
      <c r="E621" s="89"/>
    </row>
    <row r="622" spans="1:5" x14ac:dyDescent="0.3">
      <c r="A622" s="89">
        <f t="shared" si="9"/>
        <v>621</v>
      </c>
      <c r="B622" s="124" t="s">
        <v>1127</v>
      </c>
      <c r="C622" s="124">
        <v>70001565</v>
      </c>
      <c r="D622" s="25">
        <v>15.135</v>
      </c>
      <c r="E622" s="89"/>
    </row>
    <row r="623" spans="1:5" x14ac:dyDescent="0.3">
      <c r="A623" s="89">
        <f t="shared" si="9"/>
        <v>622</v>
      </c>
      <c r="B623" s="124" t="s">
        <v>133</v>
      </c>
      <c r="C623" s="124">
        <v>70001739</v>
      </c>
      <c r="D623" s="25">
        <v>10.815</v>
      </c>
      <c r="E623" s="89"/>
    </row>
    <row r="624" spans="1:5" x14ac:dyDescent="0.3">
      <c r="A624" s="89">
        <f t="shared" si="9"/>
        <v>623</v>
      </c>
      <c r="B624" s="124" t="s">
        <v>89</v>
      </c>
      <c r="C624" s="124">
        <v>70001732</v>
      </c>
      <c r="D624" s="25">
        <v>6.3</v>
      </c>
      <c r="E624" s="89"/>
    </row>
    <row r="625" spans="1:5" x14ac:dyDescent="0.3">
      <c r="A625" s="89">
        <f t="shared" si="9"/>
        <v>624</v>
      </c>
      <c r="B625" s="124" t="s">
        <v>148</v>
      </c>
      <c r="C625" s="124">
        <v>70002125</v>
      </c>
      <c r="D625" s="25">
        <v>10.728999999999999</v>
      </c>
      <c r="E625" s="89"/>
    </row>
    <row r="626" spans="1:5" x14ac:dyDescent="0.3">
      <c r="A626" s="89">
        <f t="shared" si="9"/>
        <v>625</v>
      </c>
      <c r="B626" s="124" t="s">
        <v>87</v>
      </c>
      <c r="C626" s="124">
        <v>70003138</v>
      </c>
      <c r="D626" s="25">
        <v>15.009</v>
      </c>
      <c r="E626" s="89"/>
    </row>
    <row r="627" spans="1:5" x14ac:dyDescent="0.3">
      <c r="A627" s="89">
        <f t="shared" si="9"/>
        <v>626</v>
      </c>
      <c r="B627" s="124" t="s">
        <v>69</v>
      </c>
      <c r="C627" s="124">
        <v>70002643</v>
      </c>
      <c r="D627" s="25">
        <v>25.559000000000001</v>
      </c>
      <c r="E627" s="89"/>
    </row>
    <row r="628" spans="1:5" x14ac:dyDescent="0.3">
      <c r="A628" s="89">
        <f t="shared" si="9"/>
        <v>627</v>
      </c>
      <c r="B628" s="124" t="s">
        <v>341</v>
      </c>
      <c r="C628" s="124">
        <v>70002242</v>
      </c>
      <c r="D628" s="25">
        <v>15.916</v>
      </c>
      <c r="E628" s="89"/>
    </row>
    <row r="629" spans="1:5" x14ac:dyDescent="0.3">
      <c r="A629" s="89">
        <f t="shared" si="9"/>
        <v>628</v>
      </c>
      <c r="B629" s="124" t="s">
        <v>287</v>
      </c>
      <c r="C629" s="124">
        <v>70001472</v>
      </c>
      <c r="D629" s="25">
        <v>19.015000000000001</v>
      </c>
      <c r="E629" s="89"/>
    </row>
    <row r="630" spans="1:5" x14ac:dyDescent="0.3">
      <c r="A630" s="89">
        <f t="shared" si="9"/>
        <v>629</v>
      </c>
      <c r="B630" s="124" t="s">
        <v>429</v>
      </c>
      <c r="C630" s="124">
        <v>70001442</v>
      </c>
      <c r="D630" s="25">
        <v>13.829000000000001</v>
      </c>
      <c r="E630" s="89"/>
    </row>
    <row r="631" spans="1:5" x14ac:dyDescent="0.3">
      <c r="A631" s="89">
        <f t="shared" si="9"/>
        <v>630</v>
      </c>
      <c r="B631" s="124" t="s">
        <v>455</v>
      </c>
      <c r="C631" s="124">
        <v>70001975</v>
      </c>
      <c r="D631" s="25">
        <v>5.5679999999999996</v>
      </c>
      <c r="E631" s="89"/>
    </row>
    <row r="632" spans="1:5" x14ac:dyDescent="0.3">
      <c r="A632" s="89">
        <f t="shared" si="9"/>
        <v>631</v>
      </c>
      <c r="B632" s="124" t="s">
        <v>437</v>
      </c>
      <c r="C632" s="124">
        <v>70001262</v>
      </c>
      <c r="D632" s="25">
        <v>13.904</v>
      </c>
      <c r="E632" s="89"/>
    </row>
    <row r="633" spans="1:5" x14ac:dyDescent="0.3">
      <c r="A633" s="89">
        <f t="shared" si="9"/>
        <v>632</v>
      </c>
      <c r="B633" s="124" t="s">
        <v>1889</v>
      </c>
      <c r="C633" s="124">
        <v>70001502</v>
      </c>
      <c r="D633" s="25">
        <v>6.2519999999999998</v>
      </c>
      <c r="E633" s="89"/>
    </row>
    <row r="634" spans="1:5" x14ac:dyDescent="0.3">
      <c r="A634" s="89">
        <f t="shared" si="9"/>
        <v>633</v>
      </c>
      <c r="B634" s="124" t="s">
        <v>2400</v>
      </c>
      <c r="C634" s="124">
        <v>70001121</v>
      </c>
      <c r="D634" s="25">
        <v>17.405999999999999</v>
      </c>
      <c r="E634" s="89"/>
    </row>
    <row r="635" spans="1:5" x14ac:dyDescent="0.3">
      <c r="A635" s="89">
        <f t="shared" si="9"/>
        <v>634</v>
      </c>
      <c r="B635" s="124" t="s">
        <v>1980</v>
      </c>
      <c r="C635" s="124">
        <v>70001893</v>
      </c>
      <c r="D635" s="25">
        <v>9.6850000000000005</v>
      </c>
      <c r="E635" s="89"/>
    </row>
    <row r="636" spans="1:5" x14ac:dyDescent="0.3">
      <c r="A636" s="89">
        <f t="shared" si="9"/>
        <v>635</v>
      </c>
      <c r="B636" s="124" t="s">
        <v>2036</v>
      </c>
      <c r="C636" s="124">
        <v>70001894</v>
      </c>
      <c r="D636" s="25">
        <v>10.715</v>
      </c>
      <c r="E636" s="89"/>
    </row>
    <row r="637" spans="1:5" x14ac:dyDescent="0.3">
      <c r="A637" s="89">
        <f t="shared" si="9"/>
        <v>636</v>
      </c>
      <c r="B637" s="124" t="s">
        <v>957</v>
      </c>
      <c r="C637" s="124">
        <v>70002261</v>
      </c>
      <c r="D637" s="25">
        <v>0.43099999999999999</v>
      </c>
      <c r="E637" s="89"/>
    </row>
    <row r="638" spans="1:5" x14ac:dyDescent="0.3">
      <c r="A638" s="89">
        <f t="shared" si="9"/>
        <v>637</v>
      </c>
      <c r="B638" s="124" t="s">
        <v>1881</v>
      </c>
      <c r="C638" s="124">
        <v>70002260</v>
      </c>
      <c r="D638" s="25">
        <v>7.6829999999999998</v>
      </c>
      <c r="E638" s="89"/>
    </row>
    <row r="639" spans="1:5" x14ac:dyDescent="0.3">
      <c r="A639" s="89">
        <f t="shared" si="9"/>
        <v>638</v>
      </c>
      <c r="B639" s="124" t="s">
        <v>1239</v>
      </c>
      <c r="C639" s="124">
        <v>70002259</v>
      </c>
      <c r="D639" s="25">
        <v>18.745999999999999</v>
      </c>
      <c r="E639" s="89"/>
    </row>
    <row r="640" spans="1:5" x14ac:dyDescent="0.3">
      <c r="A640" s="89">
        <f t="shared" si="9"/>
        <v>639</v>
      </c>
      <c r="B640" s="124" t="s">
        <v>990</v>
      </c>
      <c r="C640" s="124">
        <v>70002252</v>
      </c>
      <c r="D640" s="25">
        <v>12.912000000000001</v>
      </c>
      <c r="E640" s="89"/>
    </row>
    <row r="641" spans="1:5" x14ac:dyDescent="0.3">
      <c r="A641" s="89">
        <f t="shared" si="9"/>
        <v>640</v>
      </c>
      <c r="B641" s="124" t="s">
        <v>494</v>
      </c>
      <c r="C641" s="124">
        <v>70000325</v>
      </c>
      <c r="D641" s="25">
        <v>12.516</v>
      </c>
      <c r="E641" s="89"/>
    </row>
    <row r="642" spans="1:5" x14ac:dyDescent="0.3">
      <c r="A642" s="89">
        <f t="shared" si="9"/>
        <v>641</v>
      </c>
      <c r="B642" s="124" t="s">
        <v>2358</v>
      </c>
      <c r="C642" s="124">
        <v>70002621</v>
      </c>
      <c r="D642" s="25">
        <v>18.652999999999999</v>
      </c>
      <c r="E642" s="89"/>
    </row>
    <row r="643" spans="1:5" x14ac:dyDescent="0.3">
      <c r="A643" s="89">
        <f t="shared" si="9"/>
        <v>642</v>
      </c>
      <c r="B643" s="124" t="s">
        <v>1754</v>
      </c>
      <c r="C643" s="124">
        <v>70001258</v>
      </c>
      <c r="D643" s="25">
        <v>7.29</v>
      </c>
      <c r="E643" s="89"/>
    </row>
    <row r="644" spans="1:5" x14ac:dyDescent="0.3">
      <c r="A644" s="89">
        <f t="shared" ref="A644:A707" si="10">A643+1</f>
        <v>643</v>
      </c>
      <c r="B644" s="124" t="s">
        <v>2288</v>
      </c>
      <c r="C644" s="124">
        <v>70000878</v>
      </c>
      <c r="D644" s="25">
        <v>19.899000000000001</v>
      </c>
      <c r="E644" s="89"/>
    </row>
    <row r="645" spans="1:5" x14ac:dyDescent="0.3">
      <c r="A645" s="89">
        <f t="shared" si="10"/>
        <v>644</v>
      </c>
      <c r="B645" s="124" t="s">
        <v>519</v>
      </c>
      <c r="C645" s="124">
        <v>70001586</v>
      </c>
      <c r="D645" s="25">
        <v>25.12</v>
      </c>
      <c r="E645" s="89"/>
    </row>
    <row r="646" spans="1:5" x14ac:dyDescent="0.3">
      <c r="A646" s="89">
        <f t="shared" si="10"/>
        <v>645</v>
      </c>
      <c r="B646" s="124" t="s">
        <v>2495</v>
      </c>
      <c r="C646" s="124">
        <v>70001629</v>
      </c>
      <c r="D646" s="25">
        <v>24.675000000000001</v>
      </c>
      <c r="E646" s="89"/>
    </row>
    <row r="647" spans="1:5" x14ac:dyDescent="0.3">
      <c r="A647" s="89">
        <f t="shared" si="10"/>
        <v>646</v>
      </c>
      <c r="B647" s="124" t="s">
        <v>1796</v>
      </c>
      <c r="C647" s="124">
        <v>90030994</v>
      </c>
      <c r="D647" s="25"/>
      <c r="E647" s="89"/>
    </row>
    <row r="648" spans="1:5" x14ac:dyDescent="0.3">
      <c r="A648" s="89">
        <f t="shared" si="10"/>
        <v>647</v>
      </c>
      <c r="B648" s="124" t="s">
        <v>267</v>
      </c>
      <c r="C648" s="124">
        <v>70002612</v>
      </c>
      <c r="D648" s="25">
        <v>6.226</v>
      </c>
      <c r="E648" s="89"/>
    </row>
    <row r="649" spans="1:5" x14ac:dyDescent="0.3">
      <c r="A649" s="89">
        <f t="shared" si="10"/>
        <v>648</v>
      </c>
      <c r="B649" s="124" t="s">
        <v>124</v>
      </c>
      <c r="C649" s="124">
        <v>70002783</v>
      </c>
      <c r="D649" s="25">
        <v>7.4630000000000001</v>
      </c>
      <c r="E649" s="89"/>
    </row>
    <row r="650" spans="1:5" x14ac:dyDescent="0.3">
      <c r="A650" s="89">
        <f t="shared" si="10"/>
        <v>649</v>
      </c>
      <c r="B650" s="124" t="s">
        <v>181</v>
      </c>
      <c r="C650" s="124">
        <v>70002775</v>
      </c>
      <c r="D650" s="25">
        <v>9.1029999999999998</v>
      </c>
      <c r="E650" s="89"/>
    </row>
    <row r="651" spans="1:5" x14ac:dyDescent="0.3">
      <c r="A651" s="89">
        <f t="shared" si="10"/>
        <v>650</v>
      </c>
      <c r="B651" s="124" t="s">
        <v>348</v>
      </c>
      <c r="C651" s="124">
        <v>70002052</v>
      </c>
      <c r="D651" s="25">
        <v>16.596</v>
      </c>
      <c r="E651" s="89"/>
    </row>
    <row r="652" spans="1:5" x14ac:dyDescent="0.3">
      <c r="A652" s="89">
        <f t="shared" si="10"/>
        <v>651</v>
      </c>
      <c r="B652" s="124" t="s">
        <v>88</v>
      </c>
      <c r="C652" s="124">
        <v>70000542</v>
      </c>
      <c r="D652" s="25">
        <v>5.29</v>
      </c>
      <c r="E652" s="89"/>
    </row>
    <row r="653" spans="1:5" x14ac:dyDescent="0.3">
      <c r="A653" s="89">
        <f t="shared" si="10"/>
        <v>652</v>
      </c>
      <c r="B653" s="124" t="s">
        <v>58</v>
      </c>
      <c r="C653" s="124">
        <v>70000545</v>
      </c>
      <c r="D653" s="25">
        <v>10.814</v>
      </c>
      <c r="E653" s="89"/>
    </row>
    <row r="654" spans="1:5" x14ac:dyDescent="0.3">
      <c r="A654" s="89">
        <f t="shared" si="10"/>
        <v>653</v>
      </c>
      <c r="B654" s="124" t="s">
        <v>37</v>
      </c>
      <c r="C654" s="124">
        <v>70001736</v>
      </c>
      <c r="D654" s="25">
        <v>29.052</v>
      </c>
      <c r="E654" s="89"/>
    </row>
    <row r="655" spans="1:5" x14ac:dyDescent="0.3">
      <c r="A655" s="89">
        <f t="shared" si="10"/>
        <v>654</v>
      </c>
      <c r="B655" s="124" t="s">
        <v>261</v>
      </c>
      <c r="C655" s="124">
        <v>70001294</v>
      </c>
      <c r="D655" s="25" t="s">
        <v>4467</v>
      </c>
      <c r="E655" s="89"/>
    </row>
    <row r="656" spans="1:5" x14ac:dyDescent="0.3">
      <c r="A656" s="89">
        <f t="shared" si="10"/>
        <v>655</v>
      </c>
      <c r="B656" s="124" t="s">
        <v>288</v>
      </c>
      <c r="C656" s="124">
        <v>70001557</v>
      </c>
      <c r="D656" s="25">
        <v>30.577999999999999</v>
      </c>
      <c r="E656" s="89"/>
    </row>
    <row r="657" spans="1:5" x14ac:dyDescent="0.3">
      <c r="A657" s="89">
        <f t="shared" si="10"/>
        <v>656</v>
      </c>
      <c r="B657" s="124" t="s">
        <v>111</v>
      </c>
      <c r="C657" s="124">
        <v>70002436</v>
      </c>
      <c r="D657" s="25">
        <v>9.0869999999999997</v>
      </c>
      <c r="E657" s="89"/>
    </row>
    <row r="658" spans="1:5" x14ac:dyDescent="0.3">
      <c r="A658" s="89">
        <f t="shared" si="10"/>
        <v>657</v>
      </c>
      <c r="B658" s="124" t="s">
        <v>166</v>
      </c>
      <c r="C658" s="124">
        <v>70001116</v>
      </c>
      <c r="D658" s="25">
        <v>13.034000000000001</v>
      </c>
      <c r="E658" s="89"/>
    </row>
    <row r="659" spans="1:5" x14ac:dyDescent="0.3">
      <c r="A659" s="89">
        <f t="shared" si="10"/>
        <v>658</v>
      </c>
      <c r="B659" s="124" t="s">
        <v>92</v>
      </c>
      <c r="C659" s="124">
        <v>70002075</v>
      </c>
      <c r="D659" s="25">
        <v>23.361999999999998</v>
      </c>
      <c r="E659" s="89"/>
    </row>
    <row r="660" spans="1:5" x14ac:dyDescent="0.3">
      <c r="A660" s="89">
        <f t="shared" si="10"/>
        <v>659</v>
      </c>
      <c r="B660" s="124" t="s">
        <v>456</v>
      </c>
      <c r="C660" s="124">
        <v>70001380</v>
      </c>
      <c r="D660" s="25">
        <v>19.032</v>
      </c>
      <c r="E660" s="89"/>
    </row>
    <row r="661" spans="1:5" x14ac:dyDescent="0.3">
      <c r="A661" s="89">
        <f t="shared" si="10"/>
        <v>660</v>
      </c>
      <c r="B661" s="124" t="s">
        <v>422</v>
      </c>
      <c r="C661" s="124">
        <v>70001718</v>
      </c>
      <c r="D661" s="25">
        <v>10.920999999999999</v>
      </c>
      <c r="E661" s="89"/>
    </row>
    <row r="662" spans="1:5" x14ac:dyDescent="0.3">
      <c r="A662" s="89">
        <f t="shared" si="10"/>
        <v>661</v>
      </c>
      <c r="B662" s="124" t="s">
        <v>1443</v>
      </c>
      <c r="C662" s="124">
        <v>70001507</v>
      </c>
      <c r="D662" s="25">
        <v>18.044</v>
      </c>
      <c r="E662" s="89"/>
    </row>
    <row r="663" spans="1:5" x14ac:dyDescent="0.3">
      <c r="A663" s="89">
        <f t="shared" si="10"/>
        <v>662</v>
      </c>
      <c r="B663" s="124" t="s">
        <v>1060</v>
      </c>
      <c r="C663" s="124">
        <v>70002394</v>
      </c>
      <c r="D663" s="25">
        <v>12.683999999999999</v>
      </c>
      <c r="E663" s="89"/>
    </row>
    <row r="664" spans="1:5" x14ac:dyDescent="0.3">
      <c r="A664" s="89">
        <f t="shared" si="10"/>
        <v>663</v>
      </c>
      <c r="B664" s="124" t="s">
        <v>864</v>
      </c>
      <c r="C664" s="124">
        <v>70002205</v>
      </c>
      <c r="D664" s="25">
        <v>0</v>
      </c>
      <c r="E664" s="89"/>
    </row>
    <row r="665" spans="1:5" x14ac:dyDescent="0.3">
      <c r="A665" s="89">
        <f t="shared" si="10"/>
        <v>664</v>
      </c>
      <c r="B665" s="124" t="s">
        <v>2487</v>
      </c>
      <c r="C665" s="124">
        <v>70000334</v>
      </c>
      <c r="D665" s="25">
        <v>15.359</v>
      </c>
      <c r="E665" s="89"/>
    </row>
    <row r="666" spans="1:5" x14ac:dyDescent="0.3">
      <c r="A666" s="89">
        <f t="shared" si="10"/>
        <v>665</v>
      </c>
      <c r="B666" s="124" t="s">
        <v>1370</v>
      </c>
      <c r="C666" s="124">
        <v>70002410</v>
      </c>
      <c r="D666" s="25">
        <v>29.303999999999998</v>
      </c>
      <c r="E666" s="89"/>
    </row>
    <row r="667" spans="1:5" x14ac:dyDescent="0.3">
      <c r="A667" s="89">
        <f t="shared" si="10"/>
        <v>666</v>
      </c>
      <c r="B667" s="124" t="s">
        <v>2103</v>
      </c>
      <c r="C667" s="124">
        <v>70001676</v>
      </c>
      <c r="D667" s="25">
        <v>24.353000000000002</v>
      </c>
      <c r="E667" s="89"/>
    </row>
    <row r="668" spans="1:5" x14ac:dyDescent="0.3">
      <c r="A668" s="89">
        <f t="shared" si="10"/>
        <v>667</v>
      </c>
      <c r="B668" s="124" t="s">
        <v>1472</v>
      </c>
      <c r="C668" s="124">
        <v>70001621</v>
      </c>
      <c r="D668" s="25">
        <v>5.8449999999999998</v>
      </c>
      <c r="E668" s="89"/>
    </row>
    <row r="669" spans="1:5" x14ac:dyDescent="0.3">
      <c r="A669" s="89">
        <f t="shared" si="10"/>
        <v>668</v>
      </c>
      <c r="B669" s="124" t="s">
        <v>2245</v>
      </c>
      <c r="C669" s="124">
        <v>70002216</v>
      </c>
      <c r="D669" s="25">
        <v>25.166</v>
      </c>
      <c r="E669" s="89"/>
    </row>
    <row r="670" spans="1:5" x14ac:dyDescent="0.3">
      <c r="A670" s="89">
        <f t="shared" si="10"/>
        <v>669</v>
      </c>
      <c r="B670" s="124" t="s">
        <v>812</v>
      </c>
      <c r="C670" s="124">
        <v>70002215</v>
      </c>
      <c r="D670" s="25">
        <v>11.664</v>
      </c>
      <c r="E670" s="89"/>
    </row>
    <row r="671" spans="1:5" x14ac:dyDescent="0.3">
      <c r="A671" s="89">
        <f t="shared" si="10"/>
        <v>670</v>
      </c>
      <c r="B671" s="124" t="s">
        <v>77</v>
      </c>
      <c r="C671" s="124">
        <v>70001293</v>
      </c>
      <c r="D671" s="25">
        <v>13.871</v>
      </c>
      <c r="E671" s="89"/>
    </row>
    <row r="672" spans="1:5" x14ac:dyDescent="0.3">
      <c r="A672" s="89">
        <f t="shared" si="10"/>
        <v>671</v>
      </c>
      <c r="B672" s="124" t="s">
        <v>210</v>
      </c>
      <c r="C672" s="124">
        <v>70002426</v>
      </c>
      <c r="D672" s="25">
        <v>16.997</v>
      </c>
      <c r="E672" s="89"/>
    </row>
    <row r="673" spans="1:5" x14ac:dyDescent="0.3">
      <c r="A673" s="89">
        <f t="shared" si="10"/>
        <v>672</v>
      </c>
      <c r="B673" s="124" t="s">
        <v>317</v>
      </c>
      <c r="C673" s="124">
        <v>70001596</v>
      </c>
      <c r="D673" s="25">
        <v>29.538</v>
      </c>
      <c r="E673" s="89"/>
    </row>
    <row r="674" spans="1:5" x14ac:dyDescent="0.3">
      <c r="A674" s="89">
        <f t="shared" si="10"/>
        <v>673</v>
      </c>
      <c r="B674" s="124" t="s">
        <v>420</v>
      </c>
      <c r="C674" s="124">
        <v>70001804</v>
      </c>
      <c r="D674" s="25">
        <v>10.771000000000001</v>
      </c>
      <c r="E674" s="89"/>
    </row>
    <row r="675" spans="1:5" x14ac:dyDescent="0.3">
      <c r="A675" s="89">
        <f t="shared" si="10"/>
        <v>674</v>
      </c>
      <c r="B675" s="124" t="s">
        <v>1230</v>
      </c>
      <c r="C675" s="124">
        <v>70002258</v>
      </c>
      <c r="D675" s="25">
        <v>14.455</v>
      </c>
      <c r="E675" s="89"/>
    </row>
    <row r="676" spans="1:5" x14ac:dyDescent="0.3">
      <c r="A676" s="89">
        <f t="shared" si="10"/>
        <v>675</v>
      </c>
      <c r="B676" s="124" t="s">
        <v>405</v>
      </c>
      <c r="C676" s="124">
        <v>70001728</v>
      </c>
      <c r="D676" s="25">
        <v>13.263999999999999</v>
      </c>
      <c r="E676" s="89"/>
    </row>
    <row r="677" spans="1:5" x14ac:dyDescent="0.3">
      <c r="A677" s="89">
        <f t="shared" si="10"/>
        <v>676</v>
      </c>
      <c r="B677" s="124" t="s">
        <v>172</v>
      </c>
      <c r="C677" s="124">
        <v>70001003</v>
      </c>
      <c r="D677" s="125">
        <v>11.263</v>
      </c>
      <c r="E677" s="89"/>
    </row>
    <row r="678" spans="1:5" x14ac:dyDescent="0.3">
      <c r="A678" s="89">
        <f t="shared" si="10"/>
        <v>677</v>
      </c>
      <c r="B678" s="124" t="s">
        <v>1785</v>
      </c>
      <c r="C678" s="124">
        <v>70002222</v>
      </c>
      <c r="D678" s="25">
        <v>9.1460000000000008</v>
      </c>
      <c r="E678" s="89"/>
    </row>
    <row r="679" spans="1:5" x14ac:dyDescent="0.3">
      <c r="A679" s="89">
        <f t="shared" si="10"/>
        <v>678</v>
      </c>
      <c r="B679" s="124" t="s">
        <v>479</v>
      </c>
      <c r="C679" s="124">
        <v>70002190</v>
      </c>
      <c r="D679" s="25">
        <v>11.263</v>
      </c>
      <c r="E679" s="89"/>
    </row>
    <row r="680" spans="1:5" x14ac:dyDescent="0.3">
      <c r="A680" s="89">
        <f t="shared" si="10"/>
        <v>679</v>
      </c>
      <c r="B680" s="124" t="s">
        <v>321</v>
      </c>
      <c r="C680" s="124">
        <v>70002558</v>
      </c>
      <c r="D680" s="25">
        <v>15.023999999999999</v>
      </c>
      <c r="E680" s="89"/>
    </row>
    <row r="681" spans="1:5" x14ac:dyDescent="0.3">
      <c r="A681" s="89">
        <f t="shared" si="10"/>
        <v>680</v>
      </c>
      <c r="B681" s="124" t="s">
        <v>1360</v>
      </c>
      <c r="C681" s="124">
        <v>70002406</v>
      </c>
      <c r="D681" s="25">
        <v>13.288</v>
      </c>
      <c r="E681" s="89"/>
    </row>
    <row r="682" spans="1:5" x14ac:dyDescent="0.3">
      <c r="A682" s="89">
        <f t="shared" si="10"/>
        <v>681</v>
      </c>
      <c r="B682" s="124" t="s">
        <v>963</v>
      </c>
      <c r="C682" s="124">
        <v>70002253</v>
      </c>
      <c r="D682" s="25">
        <v>14.233000000000001</v>
      </c>
      <c r="E682" s="89"/>
    </row>
    <row r="683" spans="1:5" x14ac:dyDescent="0.3">
      <c r="A683" s="89">
        <f t="shared" si="10"/>
        <v>682</v>
      </c>
      <c r="B683" s="124" t="s">
        <v>309</v>
      </c>
      <c r="C683" s="124">
        <v>70001007</v>
      </c>
      <c r="D683" s="25">
        <v>18.75</v>
      </c>
      <c r="E683" s="89"/>
    </row>
    <row r="684" spans="1:5" x14ac:dyDescent="0.3">
      <c r="A684" s="89">
        <f t="shared" si="10"/>
        <v>683</v>
      </c>
      <c r="B684" s="124" t="s">
        <v>213</v>
      </c>
      <c r="C684" s="124">
        <v>70002563</v>
      </c>
      <c r="D684" s="25">
        <v>11.367000000000001</v>
      </c>
      <c r="E684" s="89"/>
    </row>
    <row r="685" spans="1:5" x14ac:dyDescent="0.3">
      <c r="A685" s="89">
        <f t="shared" si="10"/>
        <v>684</v>
      </c>
      <c r="B685" s="124" t="s">
        <v>2137</v>
      </c>
      <c r="C685" s="124">
        <v>70000332</v>
      </c>
      <c r="D685" s="25">
        <v>23.611999999999998</v>
      </c>
      <c r="E685" s="89"/>
    </row>
    <row r="686" spans="1:5" x14ac:dyDescent="0.3">
      <c r="A686" s="89">
        <f t="shared" si="10"/>
        <v>685</v>
      </c>
      <c r="B686" s="124" t="s">
        <v>227</v>
      </c>
      <c r="C686" s="124">
        <v>70000939</v>
      </c>
      <c r="D686" s="25">
        <v>1.7150000000000001</v>
      </c>
      <c r="E686" s="89"/>
    </row>
    <row r="687" spans="1:5" x14ac:dyDescent="0.3">
      <c r="A687" s="89">
        <f t="shared" si="10"/>
        <v>686</v>
      </c>
      <c r="B687" s="124" t="s">
        <v>1643</v>
      </c>
      <c r="C687" s="124">
        <v>70002221</v>
      </c>
      <c r="D687" s="25">
        <v>6.4420000000000002</v>
      </c>
      <c r="E687" s="89"/>
    </row>
    <row r="688" spans="1:5" x14ac:dyDescent="0.3">
      <c r="A688" s="89">
        <f t="shared" si="10"/>
        <v>687</v>
      </c>
      <c r="B688" s="124" t="s">
        <v>1908</v>
      </c>
      <c r="C688" s="124">
        <v>70002466</v>
      </c>
      <c r="D688" s="25">
        <v>6.2549999999999999</v>
      </c>
      <c r="E688" s="89"/>
    </row>
    <row r="689" spans="1:5" x14ac:dyDescent="0.3">
      <c r="A689" s="89">
        <f t="shared" si="10"/>
        <v>688</v>
      </c>
      <c r="B689" s="124" t="s">
        <v>75</v>
      </c>
      <c r="C689" s="124">
        <v>70002010</v>
      </c>
      <c r="D689" s="25">
        <v>23.556999999999999</v>
      </c>
      <c r="E689" s="89"/>
    </row>
    <row r="690" spans="1:5" x14ac:dyDescent="0.3">
      <c r="A690" s="89">
        <f t="shared" si="10"/>
        <v>689</v>
      </c>
      <c r="B690" s="124" t="s">
        <v>335</v>
      </c>
      <c r="C690" s="124">
        <v>70002051</v>
      </c>
      <c r="D690" s="25">
        <v>0.88500000000000001</v>
      </c>
      <c r="E690" s="89"/>
    </row>
    <row r="691" spans="1:5" x14ac:dyDescent="0.3">
      <c r="A691" s="89">
        <f t="shared" si="10"/>
        <v>690</v>
      </c>
      <c r="B691" s="124" t="s">
        <v>313</v>
      </c>
      <c r="C691" s="124">
        <v>70002014</v>
      </c>
      <c r="D691" s="25">
        <v>11.407</v>
      </c>
      <c r="E691" s="89"/>
    </row>
    <row r="692" spans="1:5" x14ac:dyDescent="0.3">
      <c r="A692" s="89">
        <f t="shared" si="10"/>
        <v>691</v>
      </c>
      <c r="B692" s="124" t="s">
        <v>2404</v>
      </c>
      <c r="C692" s="124">
        <v>70001813</v>
      </c>
      <c r="D692" s="25">
        <v>14.798999999999999</v>
      </c>
      <c r="E692" s="89"/>
    </row>
    <row r="693" spans="1:5" x14ac:dyDescent="0.3">
      <c r="A693" s="89">
        <f t="shared" si="10"/>
        <v>692</v>
      </c>
      <c r="B693" s="124" t="s">
        <v>921</v>
      </c>
      <c r="C693" s="124">
        <v>70001870</v>
      </c>
      <c r="D693" s="25">
        <v>10.959</v>
      </c>
      <c r="E693" s="89"/>
    </row>
    <row r="694" spans="1:5" x14ac:dyDescent="0.3">
      <c r="A694" s="89">
        <f t="shared" si="10"/>
        <v>693</v>
      </c>
      <c r="B694" s="124" t="s">
        <v>78</v>
      </c>
      <c r="C694" s="124">
        <v>70003134</v>
      </c>
      <c r="D694" s="25">
        <v>17.827999999999999</v>
      </c>
      <c r="E694" s="89"/>
    </row>
    <row r="695" spans="1:5" x14ac:dyDescent="0.3">
      <c r="A695" s="89">
        <f t="shared" si="10"/>
        <v>694</v>
      </c>
      <c r="B695" s="124" t="s">
        <v>254</v>
      </c>
      <c r="C695" s="124">
        <v>70001552</v>
      </c>
      <c r="D695" s="25">
        <v>14.901</v>
      </c>
      <c r="E695" s="89"/>
    </row>
    <row r="696" spans="1:5" x14ac:dyDescent="0.3">
      <c r="A696" s="89">
        <f t="shared" si="10"/>
        <v>695</v>
      </c>
      <c r="B696" s="124" t="s">
        <v>1093</v>
      </c>
      <c r="C696" s="124">
        <v>70001864</v>
      </c>
      <c r="D696" s="25">
        <v>21.428000000000001</v>
      </c>
      <c r="E696" s="89"/>
    </row>
    <row r="697" spans="1:5" x14ac:dyDescent="0.3">
      <c r="A697" s="89">
        <f t="shared" si="10"/>
        <v>696</v>
      </c>
      <c r="B697" s="124" t="s">
        <v>336</v>
      </c>
      <c r="C697" s="124">
        <v>70002020</v>
      </c>
      <c r="D697" s="25">
        <v>1.4470000000000001</v>
      </c>
      <c r="E697" s="89"/>
    </row>
    <row r="698" spans="1:5" x14ac:dyDescent="0.3">
      <c r="A698" s="89">
        <f t="shared" si="10"/>
        <v>697</v>
      </c>
      <c r="B698" s="124" t="s">
        <v>2430</v>
      </c>
      <c r="C698" s="124">
        <v>70000744</v>
      </c>
      <c r="D698" s="25">
        <v>7.415</v>
      </c>
      <c r="E698" s="89"/>
    </row>
    <row r="699" spans="1:5" x14ac:dyDescent="0.3">
      <c r="A699" s="89">
        <f t="shared" si="10"/>
        <v>698</v>
      </c>
      <c r="B699" s="124" t="s">
        <v>329</v>
      </c>
      <c r="C699" s="124">
        <v>70001658</v>
      </c>
      <c r="D699" s="25">
        <v>21.539000000000001</v>
      </c>
      <c r="E699" s="89"/>
    </row>
    <row r="700" spans="1:5" x14ac:dyDescent="0.3">
      <c r="A700" s="89">
        <f t="shared" si="10"/>
        <v>699</v>
      </c>
      <c r="B700" s="124" t="s">
        <v>445</v>
      </c>
      <c r="C700" s="124">
        <v>70001501</v>
      </c>
      <c r="D700" s="25">
        <v>8.6750000000000007</v>
      </c>
      <c r="E700" s="89"/>
    </row>
    <row r="701" spans="1:5" x14ac:dyDescent="0.3">
      <c r="A701" s="89">
        <f t="shared" si="10"/>
        <v>700</v>
      </c>
      <c r="B701" s="124" t="s">
        <v>849</v>
      </c>
      <c r="C701" s="124">
        <v>70001889</v>
      </c>
      <c r="D701" s="25">
        <v>15.234</v>
      </c>
      <c r="E701" s="89"/>
    </row>
    <row r="702" spans="1:5" x14ac:dyDescent="0.3">
      <c r="A702" s="89">
        <f t="shared" si="10"/>
        <v>701</v>
      </c>
      <c r="B702" s="124" t="s">
        <v>39</v>
      </c>
      <c r="C702" s="124">
        <v>70001551</v>
      </c>
      <c r="D702" s="25">
        <v>5.3330000000000002</v>
      </c>
      <c r="E702" s="89"/>
    </row>
    <row r="703" spans="1:5" x14ac:dyDescent="0.3">
      <c r="A703" s="89">
        <f t="shared" si="10"/>
        <v>702</v>
      </c>
      <c r="B703" s="124" t="s">
        <v>447</v>
      </c>
      <c r="C703" s="124">
        <v>70001976</v>
      </c>
      <c r="D703" s="25">
        <v>14.52</v>
      </c>
      <c r="E703" s="89"/>
    </row>
    <row r="704" spans="1:5" x14ac:dyDescent="0.3">
      <c r="A704" s="89">
        <f t="shared" si="10"/>
        <v>703</v>
      </c>
      <c r="B704" s="124" t="s">
        <v>2472</v>
      </c>
      <c r="C704" s="124">
        <v>70001377</v>
      </c>
      <c r="D704" s="25">
        <v>1E-3</v>
      </c>
      <c r="E704" s="89"/>
    </row>
    <row r="705" spans="1:5" x14ac:dyDescent="0.3">
      <c r="A705" s="89">
        <f t="shared" si="10"/>
        <v>704</v>
      </c>
      <c r="B705" s="124" t="s">
        <v>1011</v>
      </c>
      <c r="C705" s="124">
        <v>70001562</v>
      </c>
      <c r="D705" s="25">
        <v>14.339</v>
      </c>
      <c r="E705" s="89"/>
    </row>
    <row r="706" spans="1:5" x14ac:dyDescent="0.3">
      <c r="A706" s="89">
        <f t="shared" si="10"/>
        <v>705</v>
      </c>
      <c r="B706" s="124" t="s">
        <v>2316</v>
      </c>
      <c r="C706" s="124">
        <v>70001593</v>
      </c>
      <c r="D706" s="25">
        <v>29.059000000000001</v>
      </c>
      <c r="E706" s="89"/>
    </row>
    <row r="707" spans="1:5" x14ac:dyDescent="0.3">
      <c r="A707" s="89">
        <f t="shared" si="10"/>
        <v>706</v>
      </c>
      <c r="B707" s="124" t="s">
        <v>295</v>
      </c>
      <c r="C707" s="124">
        <v>7002414</v>
      </c>
      <c r="D707" s="25">
        <v>8.7620000000000005</v>
      </c>
      <c r="E707" s="89"/>
    </row>
    <row r="708" spans="1:5" x14ac:dyDescent="0.3">
      <c r="A708" s="89">
        <f t="shared" ref="A708:A739" si="11">A707+1</f>
        <v>707</v>
      </c>
      <c r="B708" s="124" t="s">
        <v>270</v>
      </c>
      <c r="C708" s="124">
        <v>70001233</v>
      </c>
      <c r="D708" s="25">
        <v>31.274999999999999</v>
      </c>
      <c r="E708" s="89"/>
    </row>
    <row r="709" spans="1:5" x14ac:dyDescent="0.3">
      <c r="A709" s="89">
        <f t="shared" si="11"/>
        <v>708</v>
      </c>
      <c r="B709" s="124" t="s">
        <v>203</v>
      </c>
      <c r="C709" s="124">
        <v>70000550</v>
      </c>
      <c r="D709" s="25">
        <v>9.9770000000000003</v>
      </c>
      <c r="E709" s="89"/>
    </row>
    <row r="710" spans="1:5" x14ac:dyDescent="0.3">
      <c r="A710" s="89">
        <f t="shared" si="11"/>
        <v>709</v>
      </c>
      <c r="B710" s="124" t="s">
        <v>1962</v>
      </c>
      <c r="C710" s="124">
        <v>70002262</v>
      </c>
      <c r="D710" s="25">
        <v>21.867999999999999</v>
      </c>
      <c r="E710" s="89"/>
    </row>
    <row r="711" spans="1:5" x14ac:dyDescent="0.3">
      <c r="A711" s="89">
        <f t="shared" si="11"/>
        <v>710</v>
      </c>
      <c r="B711" s="124" t="s">
        <v>501</v>
      </c>
      <c r="C711" s="124" t="s">
        <v>4468</v>
      </c>
      <c r="D711" s="25">
        <v>6.1849999999999996</v>
      </c>
      <c r="E711" s="89"/>
    </row>
    <row r="712" spans="1:5" x14ac:dyDescent="0.3">
      <c r="A712" s="89">
        <f t="shared" si="11"/>
        <v>711</v>
      </c>
      <c r="B712" s="124" t="s">
        <v>1561</v>
      </c>
      <c r="C712" s="124">
        <v>90030988</v>
      </c>
      <c r="D712" s="25"/>
      <c r="E712" s="89"/>
    </row>
    <row r="713" spans="1:5" x14ac:dyDescent="0.3">
      <c r="A713" s="89">
        <f t="shared" si="11"/>
        <v>712</v>
      </c>
      <c r="B713" s="124" t="s">
        <v>330</v>
      </c>
      <c r="C713" s="124">
        <v>70001660</v>
      </c>
      <c r="D713" s="25">
        <v>11.638</v>
      </c>
      <c r="E713" s="89"/>
    </row>
    <row r="714" spans="1:5" x14ac:dyDescent="0.3">
      <c r="A714" s="89">
        <f t="shared" si="11"/>
        <v>713</v>
      </c>
      <c r="B714" s="124" t="s">
        <v>32</v>
      </c>
      <c r="C714" s="124">
        <v>70002090</v>
      </c>
      <c r="D714" s="25">
        <v>15.055</v>
      </c>
      <c r="E714" s="89"/>
    </row>
    <row r="715" spans="1:5" x14ac:dyDescent="0.3">
      <c r="A715" s="89">
        <f t="shared" si="11"/>
        <v>714</v>
      </c>
      <c r="B715" s="124" t="s">
        <v>2297</v>
      </c>
      <c r="C715" s="124">
        <v>70000331</v>
      </c>
      <c r="D715" s="25">
        <v>10.868</v>
      </c>
      <c r="E715" s="89"/>
    </row>
    <row r="716" spans="1:5" x14ac:dyDescent="0.3">
      <c r="A716" s="89">
        <f t="shared" si="11"/>
        <v>715</v>
      </c>
      <c r="B716" s="124" t="s">
        <v>1046</v>
      </c>
      <c r="C716" s="124">
        <v>70001886</v>
      </c>
      <c r="D716" s="25">
        <v>21.838000000000001</v>
      </c>
      <c r="E716" s="89"/>
    </row>
    <row r="717" spans="1:5" x14ac:dyDescent="0.3">
      <c r="A717" s="89">
        <f t="shared" si="11"/>
        <v>716</v>
      </c>
      <c r="B717" s="124" t="s">
        <v>2005</v>
      </c>
      <c r="C717" s="124">
        <v>70001564</v>
      </c>
      <c r="D717" s="25">
        <v>10.904999999999999</v>
      </c>
      <c r="E717" s="89"/>
    </row>
    <row r="718" spans="1:5" x14ac:dyDescent="0.3">
      <c r="A718" s="89">
        <f t="shared" si="11"/>
        <v>717</v>
      </c>
      <c r="B718" s="124" t="s">
        <v>1841</v>
      </c>
      <c r="C718" s="124">
        <v>70001528</v>
      </c>
      <c r="D718" s="25">
        <v>11.342000000000001</v>
      </c>
      <c r="E718" s="89"/>
    </row>
    <row r="719" spans="1:5" x14ac:dyDescent="0.3">
      <c r="A719" s="89">
        <f t="shared" si="11"/>
        <v>718</v>
      </c>
      <c r="B719" s="124" t="s">
        <v>1024</v>
      </c>
      <c r="C719" s="124">
        <v>70001592</v>
      </c>
      <c r="D719" s="25">
        <v>34.165999999999997</v>
      </c>
      <c r="E719" s="89"/>
    </row>
    <row r="720" spans="1:5" x14ac:dyDescent="0.3">
      <c r="A720" s="89">
        <f t="shared" si="11"/>
        <v>719</v>
      </c>
      <c r="B720" s="124" t="s">
        <v>2450</v>
      </c>
      <c r="C720" s="124">
        <v>7000887</v>
      </c>
      <c r="D720" s="25">
        <v>13.885999999999999</v>
      </c>
      <c r="E720" s="89"/>
    </row>
    <row r="721" spans="1:5" x14ac:dyDescent="0.3">
      <c r="A721" s="89">
        <f t="shared" si="11"/>
        <v>720</v>
      </c>
      <c r="B721" s="124" t="s">
        <v>2135</v>
      </c>
      <c r="C721" s="124">
        <v>70002392</v>
      </c>
      <c r="D721" s="25">
        <v>0.68300000000000005</v>
      </c>
      <c r="E721" s="89"/>
    </row>
    <row r="722" spans="1:5" x14ac:dyDescent="0.3">
      <c r="A722" s="89">
        <f t="shared" si="11"/>
        <v>721</v>
      </c>
      <c r="B722" s="124" t="s">
        <v>326</v>
      </c>
      <c r="C722" s="124">
        <v>70002431</v>
      </c>
      <c r="D722" s="25">
        <v>10.1</v>
      </c>
      <c r="E722" s="89"/>
    </row>
    <row r="723" spans="1:5" x14ac:dyDescent="0.3">
      <c r="A723" s="89">
        <f t="shared" si="11"/>
        <v>722</v>
      </c>
      <c r="B723" s="124" t="s">
        <v>168</v>
      </c>
      <c r="C723" s="124">
        <v>70001230</v>
      </c>
      <c r="D723" s="25">
        <v>6.5430000000000001</v>
      </c>
      <c r="E723" s="89"/>
    </row>
    <row r="724" spans="1:5" x14ac:dyDescent="0.3">
      <c r="A724" s="89">
        <f t="shared" si="11"/>
        <v>723</v>
      </c>
      <c r="B724" s="124" t="s">
        <v>1963</v>
      </c>
      <c r="C724" s="124">
        <v>70000328</v>
      </c>
      <c r="D724" s="25">
        <v>10.472</v>
      </c>
      <c r="E724" s="89"/>
    </row>
    <row r="725" spans="1:5" x14ac:dyDescent="0.3">
      <c r="A725" s="89">
        <f t="shared" si="11"/>
        <v>724</v>
      </c>
      <c r="B725" s="124" t="s">
        <v>324</v>
      </c>
      <c r="C725" s="124">
        <v>7001235</v>
      </c>
      <c r="D725" s="25">
        <v>10.06</v>
      </c>
      <c r="E725" s="89"/>
    </row>
    <row r="726" spans="1:5" x14ac:dyDescent="0.3">
      <c r="A726" s="89">
        <f t="shared" si="11"/>
        <v>725</v>
      </c>
      <c r="B726" s="124" t="s">
        <v>82</v>
      </c>
      <c r="C726" s="124">
        <v>70003137</v>
      </c>
      <c r="D726" s="25">
        <v>3.0470000000000002</v>
      </c>
      <c r="E726" s="89"/>
    </row>
    <row r="727" spans="1:5" x14ac:dyDescent="0.3">
      <c r="A727" s="89">
        <f t="shared" si="11"/>
        <v>726</v>
      </c>
      <c r="B727" s="124" t="s">
        <v>1084</v>
      </c>
      <c r="C727" s="124">
        <v>70000336</v>
      </c>
      <c r="D727" s="25">
        <v>11.791</v>
      </c>
      <c r="E727" s="89"/>
    </row>
    <row r="728" spans="1:5" x14ac:dyDescent="0.3">
      <c r="A728" s="89">
        <f t="shared" si="11"/>
        <v>727</v>
      </c>
      <c r="B728" s="124" t="s">
        <v>1612</v>
      </c>
      <c r="C728" s="124">
        <v>90030998</v>
      </c>
      <c r="D728" s="25">
        <v>33.512999999999998</v>
      </c>
      <c r="E728" s="89"/>
    </row>
    <row r="729" spans="1:5" x14ac:dyDescent="0.3">
      <c r="A729" s="89">
        <f t="shared" si="11"/>
        <v>728</v>
      </c>
      <c r="B729" s="124" t="s">
        <v>2077</v>
      </c>
      <c r="C729" s="124">
        <v>70001189</v>
      </c>
      <c r="D729" s="25">
        <v>22.381</v>
      </c>
      <c r="E729" s="89"/>
    </row>
    <row r="730" spans="1:5" x14ac:dyDescent="0.3">
      <c r="A730" s="89">
        <f t="shared" si="11"/>
        <v>729</v>
      </c>
      <c r="B730" s="124" t="s">
        <v>149</v>
      </c>
      <c r="C730" s="124" t="s">
        <v>4469</v>
      </c>
      <c r="D730" s="25">
        <v>4.2679999999999998</v>
      </c>
      <c r="E730" s="89"/>
    </row>
    <row r="731" spans="1:5" x14ac:dyDescent="0.3">
      <c r="A731" s="89">
        <f t="shared" si="11"/>
        <v>730</v>
      </c>
      <c r="B731" s="124" t="s">
        <v>734</v>
      </c>
      <c r="C731" s="124" t="s">
        <v>4470</v>
      </c>
      <c r="D731" s="25">
        <v>0.65100000000000002</v>
      </c>
      <c r="E731" s="89"/>
    </row>
    <row r="732" spans="1:5" x14ac:dyDescent="0.3">
      <c r="A732" s="89">
        <f t="shared" si="11"/>
        <v>731</v>
      </c>
      <c r="B732" s="124" t="s">
        <v>2409</v>
      </c>
      <c r="C732" s="124" t="s">
        <v>4471</v>
      </c>
      <c r="D732" s="25">
        <v>4.532</v>
      </c>
      <c r="E732" s="89"/>
    </row>
    <row r="733" spans="1:5" x14ac:dyDescent="0.3">
      <c r="A733" s="89">
        <f t="shared" si="11"/>
        <v>732</v>
      </c>
      <c r="B733" s="124" t="s">
        <v>2491</v>
      </c>
      <c r="C733" s="124" t="s">
        <v>4472</v>
      </c>
      <c r="D733" s="25">
        <v>19.138000000000002</v>
      </c>
      <c r="E733" s="89"/>
    </row>
    <row r="734" spans="1:5" x14ac:dyDescent="0.3">
      <c r="A734" s="89">
        <f t="shared" si="11"/>
        <v>733</v>
      </c>
      <c r="B734" s="124" t="s">
        <v>2180</v>
      </c>
      <c r="C734" s="124">
        <v>70001625</v>
      </c>
      <c r="D734" s="25">
        <v>9.7720000000000002</v>
      </c>
      <c r="E734" s="89"/>
    </row>
    <row r="735" spans="1:5" x14ac:dyDescent="0.3">
      <c r="A735" s="89">
        <f t="shared" si="11"/>
        <v>734</v>
      </c>
      <c r="B735" s="124" t="s">
        <v>223</v>
      </c>
      <c r="C735" s="124">
        <v>70001652</v>
      </c>
      <c r="D735" s="25">
        <v>12.852</v>
      </c>
      <c r="E735" s="89"/>
    </row>
    <row r="736" spans="1:5" x14ac:dyDescent="0.3">
      <c r="A736" s="89">
        <f t="shared" si="11"/>
        <v>735</v>
      </c>
      <c r="B736" s="124" t="s">
        <v>2037</v>
      </c>
      <c r="C736" s="124">
        <v>70001180</v>
      </c>
      <c r="D736" s="25">
        <v>28.93</v>
      </c>
      <c r="E736" s="89"/>
    </row>
    <row r="737" spans="1:5" x14ac:dyDescent="0.3">
      <c r="A737" s="89">
        <f t="shared" si="11"/>
        <v>736</v>
      </c>
      <c r="B737" s="124" t="s">
        <v>1660</v>
      </c>
      <c r="C737" s="124">
        <v>70001259</v>
      </c>
      <c r="D737" s="25">
        <v>12.61</v>
      </c>
      <c r="E737" s="89"/>
    </row>
    <row r="738" spans="1:5" x14ac:dyDescent="0.3">
      <c r="A738" s="89">
        <f t="shared" si="11"/>
        <v>737</v>
      </c>
      <c r="B738" s="124" t="s">
        <v>286</v>
      </c>
      <c r="C738" s="124">
        <v>70000998</v>
      </c>
      <c r="D738" s="25">
        <v>7.4950000000000001</v>
      </c>
      <c r="E738" s="89"/>
    </row>
    <row r="739" spans="1:5" x14ac:dyDescent="0.3">
      <c r="A739" s="89">
        <f t="shared" si="11"/>
        <v>738</v>
      </c>
      <c r="B739" s="124" t="s">
        <v>1078</v>
      </c>
      <c r="C739" s="124" t="s">
        <v>4473</v>
      </c>
      <c r="D739" s="25">
        <v>1.4219999999999999</v>
      </c>
      <c r="E739" s="89"/>
    </row>
    <row r="740" spans="1:5" x14ac:dyDescent="0.3">
      <c r="A740" s="89">
        <v>739</v>
      </c>
      <c r="B740" s="126" t="s">
        <v>4474</v>
      </c>
      <c r="C740" s="89"/>
      <c r="D740" s="127">
        <v>19.736000000000001</v>
      </c>
      <c r="E740" s="89"/>
    </row>
    <row r="741" spans="1:5" x14ac:dyDescent="0.3">
      <c r="A741" s="89">
        <v>740</v>
      </c>
      <c r="B741" s="128" t="s">
        <v>4475</v>
      </c>
      <c r="C741" s="89"/>
      <c r="D741" s="127">
        <v>33.988999999999997</v>
      </c>
      <c r="E741" s="89"/>
    </row>
    <row r="742" spans="1:5" x14ac:dyDescent="0.3">
      <c r="A742" s="89">
        <v>741</v>
      </c>
      <c r="B742" s="128" t="s">
        <v>4476</v>
      </c>
      <c r="C742" s="89"/>
      <c r="D742" s="127">
        <v>8.7560000000000002</v>
      </c>
      <c r="E742" s="89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L1325"/>
  <sheetViews>
    <sheetView workbookViewId="0">
      <selection activeCell="M5" sqref="M5"/>
    </sheetView>
  </sheetViews>
  <sheetFormatPr defaultRowHeight="14.4" x14ac:dyDescent="0.3"/>
  <sheetData>
    <row r="1" spans="1:12" ht="30.6" x14ac:dyDescent="0.3">
      <c r="A1" s="210" t="s">
        <v>4492</v>
      </c>
      <c r="B1" s="210"/>
      <c r="C1" s="211" t="s">
        <v>4485</v>
      </c>
      <c r="D1" s="211" t="s">
        <v>4486</v>
      </c>
      <c r="E1" s="211" t="s">
        <v>4487</v>
      </c>
      <c r="G1" s="210" t="s">
        <v>4492</v>
      </c>
      <c r="H1" s="210"/>
      <c r="I1" s="211" t="s">
        <v>4488</v>
      </c>
      <c r="J1" s="211" t="s">
        <v>4489</v>
      </c>
      <c r="K1" s="211" t="s">
        <v>4488</v>
      </c>
    </row>
    <row r="2" spans="1:12" ht="30.6" x14ac:dyDescent="0.3">
      <c r="A2" s="210" t="s">
        <v>13</v>
      </c>
      <c r="B2" s="210" t="s">
        <v>31</v>
      </c>
      <c r="C2" s="212" t="s">
        <v>4493</v>
      </c>
      <c r="D2" s="212" t="s">
        <v>4493</v>
      </c>
      <c r="E2" s="212" t="s">
        <v>4493</v>
      </c>
      <c r="G2" s="210" t="s">
        <v>13</v>
      </c>
      <c r="H2" s="210" t="s">
        <v>31</v>
      </c>
      <c r="I2" s="212" t="s">
        <v>4493</v>
      </c>
      <c r="J2" s="212" t="s">
        <v>4493</v>
      </c>
      <c r="K2" s="212" t="s">
        <v>4493</v>
      </c>
    </row>
    <row r="3" spans="1:12" ht="51" x14ac:dyDescent="0.3">
      <c r="A3" s="211" t="s">
        <v>2643</v>
      </c>
      <c r="B3" s="211"/>
      <c r="C3" s="213">
        <v>246639.16</v>
      </c>
      <c r="D3" s="213">
        <v>246639.34</v>
      </c>
      <c r="E3" s="213">
        <v>246639.05</v>
      </c>
      <c r="G3" s="211" t="s">
        <v>2643</v>
      </c>
      <c r="H3" s="211"/>
      <c r="I3" s="213">
        <v>246639.33</v>
      </c>
      <c r="J3" s="213">
        <v>246639.34</v>
      </c>
      <c r="K3" s="213">
        <v>246639.33</v>
      </c>
    </row>
    <row r="4" spans="1:12" ht="30.6" x14ac:dyDescent="0.3">
      <c r="A4" s="214" t="s">
        <v>1414</v>
      </c>
      <c r="B4" s="214" t="s">
        <v>1415</v>
      </c>
      <c r="C4" s="215">
        <v>670.01</v>
      </c>
      <c r="D4" s="215">
        <v>670.02</v>
      </c>
      <c r="E4" s="215">
        <v>670.02</v>
      </c>
      <c r="F4" s="83">
        <f>C4+D4+E4</f>
        <v>2010.05</v>
      </c>
      <c r="G4" s="214" t="s">
        <v>1414</v>
      </c>
      <c r="H4" s="214" t="s">
        <v>1415</v>
      </c>
      <c r="I4" s="215">
        <v>335.01</v>
      </c>
      <c r="J4" s="215">
        <v>670.02</v>
      </c>
      <c r="K4">
        <f>I4/30*15</f>
        <v>167.505</v>
      </c>
      <c r="L4" s="83">
        <f>I4+J4</f>
        <v>1005.03</v>
      </c>
    </row>
    <row r="5" spans="1:12" ht="30.6" x14ac:dyDescent="0.3">
      <c r="A5" s="214" t="s">
        <v>1592</v>
      </c>
      <c r="B5" s="214" t="s">
        <v>1593</v>
      </c>
      <c r="C5" s="215">
        <v>670.01</v>
      </c>
      <c r="D5" s="215">
        <v>670.02</v>
      </c>
      <c r="E5" s="215">
        <v>670.02</v>
      </c>
      <c r="F5" s="83">
        <f t="shared" ref="F5:F68" si="0">C5+D5+E5</f>
        <v>2010.05</v>
      </c>
      <c r="G5" s="214" t="s">
        <v>1592</v>
      </c>
      <c r="H5" s="214" t="s">
        <v>1593</v>
      </c>
      <c r="I5" s="215">
        <v>335.01</v>
      </c>
      <c r="J5" s="215">
        <v>670.02</v>
      </c>
      <c r="K5">
        <f t="shared" ref="K5:K68" si="1">I5/30*15</f>
        <v>167.505</v>
      </c>
      <c r="L5" s="83">
        <f t="shared" ref="L5:L68" si="2">I5+J5</f>
        <v>1005.03</v>
      </c>
    </row>
    <row r="6" spans="1:12" ht="30.6" x14ac:dyDescent="0.3">
      <c r="A6" s="214" t="s">
        <v>2209</v>
      </c>
      <c r="B6" s="214" t="s">
        <v>2210</v>
      </c>
      <c r="C6" s="215">
        <v>652.84</v>
      </c>
      <c r="D6" s="215">
        <v>652.84</v>
      </c>
      <c r="E6" s="215">
        <v>652.84</v>
      </c>
      <c r="F6" s="83">
        <f t="shared" si="0"/>
        <v>1958.52</v>
      </c>
      <c r="G6" s="214" t="s">
        <v>2209</v>
      </c>
      <c r="H6" s="214" t="s">
        <v>2210</v>
      </c>
      <c r="I6" s="215">
        <v>326.42</v>
      </c>
      <c r="J6" s="215">
        <v>652.84</v>
      </c>
      <c r="K6">
        <f t="shared" si="1"/>
        <v>163.21</v>
      </c>
      <c r="L6" s="83">
        <f t="shared" si="2"/>
        <v>979.26</v>
      </c>
    </row>
    <row r="7" spans="1:12" ht="14.4" customHeight="1" x14ac:dyDescent="0.3">
      <c r="A7" s="214" t="s">
        <v>1337</v>
      </c>
      <c r="B7" s="214" t="s">
        <v>1338</v>
      </c>
      <c r="C7" s="215">
        <v>652.84</v>
      </c>
      <c r="D7" s="215">
        <v>652.84</v>
      </c>
      <c r="E7" s="215">
        <v>652.84</v>
      </c>
      <c r="F7" s="83">
        <f t="shared" si="0"/>
        <v>1958.52</v>
      </c>
      <c r="G7" s="214" t="s">
        <v>1337</v>
      </c>
      <c r="H7" s="214" t="s">
        <v>1338</v>
      </c>
      <c r="I7" s="215">
        <v>326.42</v>
      </c>
      <c r="J7" s="215">
        <v>652.84</v>
      </c>
      <c r="K7">
        <f t="shared" si="1"/>
        <v>163.21</v>
      </c>
      <c r="L7" s="83">
        <f t="shared" si="2"/>
        <v>979.26</v>
      </c>
    </row>
    <row r="8" spans="1:12" ht="30.6" x14ac:dyDescent="0.3">
      <c r="A8" s="214" t="s">
        <v>2619</v>
      </c>
      <c r="B8" s="214" t="s">
        <v>497</v>
      </c>
      <c r="C8" s="215">
        <v>755.92</v>
      </c>
      <c r="D8" s="215">
        <v>755.92</v>
      </c>
      <c r="E8" s="215">
        <v>755.92</v>
      </c>
      <c r="F8" s="83">
        <f t="shared" si="0"/>
        <v>2267.7599999999998</v>
      </c>
      <c r="G8" s="214" t="s">
        <v>2619</v>
      </c>
      <c r="H8" s="214" t="s">
        <v>497</v>
      </c>
      <c r="I8" s="215">
        <v>377.96</v>
      </c>
      <c r="J8" s="215">
        <v>755.92</v>
      </c>
      <c r="K8">
        <f t="shared" si="1"/>
        <v>188.98</v>
      </c>
      <c r="L8" s="83">
        <f t="shared" si="2"/>
        <v>1133.8799999999999</v>
      </c>
    </row>
    <row r="9" spans="1:12" ht="30.6" x14ac:dyDescent="0.3">
      <c r="A9" s="214" t="s">
        <v>668</v>
      </c>
      <c r="B9" s="214" t="s">
        <v>669</v>
      </c>
      <c r="C9" s="215">
        <v>721.55</v>
      </c>
      <c r="D9" s="215">
        <v>721.56</v>
      </c>
      <c r="E9" s="215">
        <v>721.56</v>
      </c>
      <c r="F9" s="83">
        <f t="shared" si="0"/>
        <v>2164.67</v>
      </c>
      <c r="G9" s="214" t="s">
        <v>668</v>
      </c>
      <c r="H9" s="214" t="s">
        <v>669</v>
      </c>
      <c r="I9" s="215">
        <v>360.78</v>
      </c>
      <c r="J9" s="215">
        <v>721.56</v>
      </c>
      <c r="K9">
        <f t="shared" si="1"/>
        <v>180.39</v>
      </c>
      <c r="L9" s="83">
        <f t="shared" si="2"/>
        <v>1082.3399999999999</v>
      </c>
    </row>
    <row r="10" spans="1:12" ht="30.6" x14ac:dyDescent="0.3">
      <c r="A10" s="214" t="s">
        <v>2618</v>
      </c>
      <c r="B10" s="214" t="s">
        <v>504</v>
      </c>
      <c r="C10" s="215">
        <v>889.06</v>
      </c>
      <c r="D10" s="215">
        <v>889.06</v>
      </c>
      <c r="E10" s="215">
        <v>889.06</v>
      </c>
      <c r="F10" s="83">
        <f t="shared" si="0"/>
        <v>2667.18</v>
      </c>
      <c r="G10" s="214" t="s">
        <v>2618</v>
      </c>
      <c r="H10" s="214" t="s">
        <v>504</v>
      </c>
      <c r="I10" s="215">
        <v>444.53</v>
      </c>
      <c r="J10" s="215">
        <v>889.06</v>
      </c>
      <c r="K10">
        <f t="shared" si="1"/>
        <v>222.26499999999999</v>
      </c>
      <c r="L10" s="83">
        <f t="shared" si="2"/>
        <v>1333.59</v>
      </c>
    </row>
    <row r="11" spans="1:12" ht="30.6" x14ac:dyDescent="0.3">
      <c r="A11" s="214" t="s">
        <v>2616</v>
      </c>
      <c r="B11" s="214" t="s">
        <v>620</v>
      </c>
      <c r="C11" s="215">
        <v>940.6</v>
      </c>
      <c r="D11" s="215">
        <v>940.6</v>
      </c>
      <c r="E11" s="215">
        <v>940.6</v>
      </c>
      <c r="F11" s="83">
        <f t="shared" si="0"/>
        <v>2821.8</v>
      </c>
      <c r="G11" s="214" t="s">
        <v>2616</v>
      </c>
      <c r="H11" s="214" t="s">
        <v>620</v>
      </c>
      <c r="I11" s="215">
        <v>470.3</v>
      </c>
      <c r="J11" s="215">
        <v>940.6</v>
      </c>
      <c r="K11">
        <f t="shared" si="1"/>
        <v>235.15</v>
      </c>
      <c r="L11" s="83">
        <f t="shared" si="2"/>
        <v>1410.9</v>
      </c>
    </row>
    <row r="12" spans="1:12" ht="30.6" x14ac:dyDescent="0.3">
      <c r="A12" s="214" t="s">
        <v>629</v>
      </c>
      <c r="B12" s="214" t="s">
        <v>630</v>
      </c>
      <c r="C12" s="215">
        <v>721.55</v>
      </c>
      <c r="D12" s="215">
        <v>721.56</v>
      </c>
      <c r="E12" s="215">
        <v>721.56</v>
      </c>
      <c r="F12" s="83">
        <f t="shared" si="0"/>
        <v>2164.67</v>
      </c>
      <c r="G12" s="214" t="s">
        <v>629</v>
      </c>
      <c r="H12" s="214" t="s">
        <v>630</v>
      </c>
      <c r="I12" s="215">
        <v>360.78</v>
      </c>
      <c r="J12" s="215">
        <v>721.56</v>
      </c>
      <c r="K12">
        <f t="shared" si="1"/>
        <v>180.39</v>
      </c>
      <c r="L12" s="83">
        <f t="shared" si="2"/>
        <v>1082.3399999999999</v>
      </c>
    </row>
    <row r="13" spans="1:12" ht="30.6" x14ac:dyDescent="0.3">
      <c r="A13" s="214" t="s">
        <v>2564</v>
      </c>
      <c r="B13" s="214" t="s">
        <v>1669</v>
      </c>
      <c r="C13" s="215">
        <v>678.6</v>
      </c>
      <c r="D13" s="215">
        <v>678.61</v>
      </c>
      <c r="E13" s="215">
        <v>678.61</v>
      </c>
      <c r="F13" s="83">
        <f t="shared" si="0"/>
        <v>2035.8200000000002</v>
      </c>
      <c r="G13" s="214" t="s">
        <v>2564</v>
      </c>
      <c r="H13" s="214" t="s">
        <v>1669</v>
      </c>
      <c r="I13" s="215">
        <v>339.30500000000001</v>
      </c>
      <c r="J13" s="215">
        <v>678.61</v>
      </c>
      <c r="K13">
        <f t="shared" si="1"/>
        <v>169.6525</v>
      </c>
      <c r="L13" s="83">
        <f t="shared" si="2"/>
        <v>1017.915</v>
      </c>
    </row>
    <row r="14" spans="1:12" ht="30.6" x14ac:dyDescent="0.3">
      <c r="A14" s="214" t="s">
        <v>2558</v>
      </c>
      <c r="B14" s="214" t="s">
        <v>562</v>
      </c>
      <c r="C14" s="215">
        <v>678.6</v>
      </c>
      <c r="D14" s="215">
        <v>678.61</v>
      </c>
      <c r="E14" s="215">
        <v>678.61</v>
      </c>
      <c r="F14" s="83">
        <f t="shared" si="0"/>
        <v>2035.8200000000002</v>
      </c>
      <c r="G14" s="214" t="s">
        <v>2558</v>
      </c>
      <c r="H14" s="214" t="s">
        <v>562</v>
      </c>
      <c r="I14" s="215">
        <v>339.30500000000001</v>
      </c>
      <c r="J14" s="215">
        <v>678.61</v>
      </c>
      <c r="K14">
        <f t="shared" si="1"/>
        <v>169.6525</v>
      </c>
      <c r="L14" s="83">
        <f t="shared" si="2"/>
        <v>1017.915</v>
      </c>
    </row>
    <row r="15" spans="1:12" ht="30.6" x14ac:dyDescent="0.3">
      <c r="A15" s="214" t="s">
        <v>2549</v>
      </c>
      <c r="B15" s="214" t="s">
        <v>1192</v>
      </c>
      <c r="C15" s="215">
        <v>755.92</v>
      </c>
      <c r="D15" s="215">
        <v>755.92</v>
      </c>
      <c r="E15" s="215">
        <v>755.92</v>
      </c>
      <c r="F15" s="83">
        <f t="shared" si="0"/>
        <v>2267.7599999999998</v>
      </c>
      <c r="G15" s="214" t="s">
        <v>2549</v>
      </c>
      <c r="H15" s="214" t="s">
        <v>1192</v>
      </c>
      <c r="I15" s="215">
        <v>377.96</v>
      </c>
      <c r="J15" s="215">
        <v>755.92</v>
      </c>
      <c r="K15">
        <f t="shared" si="1"/>
        <v>188.98</v>
      </c>
      <c r="L15" s="83">
        <f t="shared" si="2"/>
        <v>1133.8799999999999</v>
      </c>
    </row>
    <row r="16" spans="1:12" ht="30.6" x14ac:dyDescent="0.3">
      <c r="A16" s="214" t="s">
        <v>1638</v>
      </c>
      <c r="B16" s="214" t="s">
        <v>1639</v>
      </c>
      <c r="C16" s="215">
        <v>584.12</v>
      </c>
      <c r="D16" s="215">
        <v>584.12</v>
      </c>
      <c r="E16" s="215">
        <v>584.12</v>
      </c>
      <c r="F16" s="83">
        <f t="shared" si="0"/>
        <v>1752.3600000000001</v>
      </c>
      <c r="G16" s="214" t="s">
        <v>1638</v>
      </c>
      <c r="H16" s="214" t="s">
        <v>1639</v>
      </c>
      <c r="I16" s="215">
        <v>292.06</v>
      </c>
      <c r="J16" s="215">
        <v>584.12</v>
      </c>
      <c r="K16">
        <f t="shared" si="1"/>
        <v>146.03</v>
      </c>
      <c r="L16" s="83">
        <f t="shared" si="2"/>
        <v>876.18000000000006</v>
      </c>
    </row>
    <row r="17" spans="1:12" ht="30.6" x14ac:dyDescent="0.3">
      <c r="A17" s="214" t="s">
        <v>621</v>
      </c>
      <c r="B17" s="214" t="s">
        <v>622</v>
      </c>
      <c r="C17" s="215">
        <v>695.79</v>
      </c>
      <c r="D17" s="215">
        <v>695.79</v>
      </c>
      <c r="E17" s="215">
        <v>695.79</v>
      </c>
      <c r="F17" s="83">
        <f t="shared" si="0"/>
        <v>2087.37</v>
      </c>
      <c r="G17" s="214" t="s">
        <v>621</v>
      </c>
      <c r="H17" s="214" t="s">
        <v>622</v>
      </c>
      <c r="I17" s="215">
        <v>347.89499999999998</v>
      </c>
      <c r="J17" s="215">
        <v>695.79</v>
      </c>
      <c r="K17">
        <f t="shared" si="1"/>
        <v>173.94749999999999</v>
      </c>
      <c r="L17" s="83">
        <f t="shared" si="2"/>
        <v>1043.6849999999999</v>
      </c>
    </row>
    <row r="18" spans="1:12" ht="30.6" x14ac:dyDescent="0.3">
      <c r="A18" s="214" t="s">
        <v>768</v>
      </c>
      <c r="B18" s="214" t="s">
        <v>769</v>
      </c>
      <c r="C18" s="215">
        <v>807.46</v>
      </c>
      <c r="D18" s="215">
        <v>807.46</v>
      </c>
      <c r="E18" s="215">
        <v>807.46</v>
      </c>
      <c r="F18" s="83">
        <f t="shared" si="0"/>
        <v>2422.38</v>
      </c>
      <c r="G18" s="214" t="s">
        <v>768</v>
      </c>
      <c r="H18" s="214" t="s">
        <v>769</v>
      </c>
      <c r="I18" s="215">
        <v>403.73</v>
      </c>
      <c r="J18" s="215">
        <v>807.46</v>
      </c>
      <c r="K18">
        <f t="shared" si="1"/>
        <v>201.86500000000001</v>
      </c>
      <c r="L18" s="83">
        <f t="shared" si="2"/>
        <v>1211.19</v>
      </c>
    </row>
    <row r="19" spans="1:12" ht="30.6" x14ac:dyDescent="0.3">
      <c r="A19" s="214" t="s">
        <v>2571</v>
      </c>
      <c r="B19" s="214" t="s">
        <v>532</v>
      </c>
      <c r="C19" s="215">
        <v>592.71</v>
      </c>
      <c r="D19" s="215">
        <v>592.71</v>
      </c>
      <c r="E19" s="215">
        <v>592.71</v>
      </c>
      <c r="F19" s="83">
        <f t="shared" si="0"/>
        <v>1778.13</v>
      </c>
      <c r="G19" s="214" t="s">
        <v>2571</v>
      </c>
      <c r="H19" s="214" t="s">
        <v>532</v>
      </c>
      <c r="I19" s="215">
        <v>296.35500000000002</v>
      </c>
      <c r="J19" s="215">
        <v>592.71</v>
      </c>
      <c r="K19">
        <f t="shared" si="1"/>
        <v>148.17750000000001</v>
      </c>
      <c r="L19" s="83">
        <f t="shared" si="2"/>
        <v>889.06500000000005</v>
      </c>
    </row>
    <row r="20" spans="1:12" ht="30.6" x14ac:dyDescent="0.3">
      <c r="A20" s="214" t="s">
        <v>2561</v>
      </c>
      <c r="B20" s="214" t="s">
        <v>1418</v>
      </c>
      <c r="C20" s="215">
        <v>717.27</v>
      </c>
      <c r="D20" s="215">
        <v>717.26</v>
      </c>
      <c r="E20" s="215">
        <v>717.26</v>
      </c>
      <c r="F20" s="83">
        <f t="shared" si="0"/>
        <v>2151.79</v>
      </c>
      <c r="G20" s="214" t="s">
        <v>2561</v>
      </c>
      <c r="H20" s="214" t="s">
        <v>1418</v>
      </c>
      <c r="I20" s="215">
        <v>358.63</v>
      </c>
      <c r="J20" s="215">
        <v>717.26</v>
      </c>
      <c r="K20">
        <f t="shared" si="1"/>
        <v>179.315</v>
      </c>
      <c r="L20" s="83">
        <f t="shared" si="2"/>
        <v>1075.8899999999999</v>
      </c>
    </row>
    <row r="21" spans="1:12" ht="30.6" x14ac:dyDescent="0.3">
      <c r="A21" s="214" t="s">
        <v>2524</v>
      </c>
      <c r="B21" s="214" t="s">
        <v>685</v>
      </c>
      <c r="C21" s="215">
        <v>717.27</v>
      </c>
      <c r="D21" s="215">
        <v>717.26</v>
      </c>
      <c r="E21" s="215">
        <v>717.26</v>
      </c>
      <c r="F21" s="83">
        <f t="shared" si="0"/>
        <v>2151.79</v>
      </c>
      <c r="G21" s="214" t="s">
        <v>2524</v>
      </c>
      <c r="H21" s="214" t="s">
        <v>685</v>
      </c>
      <c r="I21" s="215">
        <v>358.63</v>
      </c>
      <c r="J21" s="215">
        <v>717.26</v>
      </c>
      <c r="K21">
        <f t="shared" si="1"/>
        <v>179.315</v>
      </c>
      <c r="L21" s="83">
        <f t="shared" si="2"/>
        <v>1075.8899999999999</v>
      </c>
    </row>
    <row r="22" spans="1:12" ht="30.6" x14ac:dyDescent="0.3">
      <c r="A22" s="214" t="s">
        <v>1339</v>
      </c>
      <c r="B22" s="214" t="s">
        <v>1340</v>
      </c>
      <c r="C22" s="215">
        <v>592.71</v>
      </c>
      <c r="D22" s="215">
        <v>592.71</v>
      </c>
      <c r="E22" s="215">
        <v>592.71</v>
      </c>
      <c r="F22" s="83">
        <f t="shared" si="0"/>
        <v>1778.13</v>
      </c>
      <c r="G22" s="214" t="s">
        <v>1339</v>
      </c>
      <c r="H22" s="214" t="s">
        <v>1340</v>
      </c>
      <c r="I22" s="215">
        <v>296.35500000000002</v>
      </c>
      <c r="J22" s="215">
        <v>592.71</v>
      </c>
      <c r="K22">
        <f t="shared" si="1"/>
        <v>148.17750000000001</v>
      </c>
      <c r="L22" s="83">
        <f t="shared" si="2"/>
        <v>889.06500000000005</v>
      </c>
    </row>
    <row r="23" spans="1:12" ht="30.6" x14ac:dyDescent="0.3">
      <c r="A23" s="214" t="s">
        <v>1580</v>
      </c>
      <c r="B23" s="214" t="s">
        <v>1581</v>
      </c>
      <c r="C23" s="215">
        <v>717.27</v>
      </c>
      <c r="D23" s="215">
        <v>717.26</v>
      </c>
      <c r="E23" s="215">
        <v>717.26</v>
      </c>
      <c r="F23" s="83">
        <f t="shared" si="0"/>
        <v>2151.79</v>
      </c>
      <c r="G23" s="214" t="s">
        <v>1580</v>
      </c>
      <c r="H23" s="214" t="s">
        <v>1581</v>
      </c>
      <c r="I23" s="215">
        <v>358.63</v>
      </c>
      <c r="J23" s="215">
        <v>717.26</v>
      </c>
      <c r="K23">
        <f t="shared" si="1"/>
        <v>179.315</v>
      </c>
      <c r="L23" s="83">
        <f t="shared" si="2"/>
        <v>1075.8899999999999</v>
      </c>
    </row>
    <row r="24" spans="1:12" ht="30.6" x14ac:dyDescent="0.3">
      <c r="A24" s="214" t="s">
        <v>2544</v>
      </c>
      <c r="B24" s="214" t="s">
        <v>770</v>
      </c>
      <c r="C24" s="215">
        <v>717.27</v>
      </c>
      <c r="D24" s="215">
        <v>717.26</v>
      </c>
      <c r="E24" s="215">
        <v>717.26</v>
      </c>
      <c r="F24" s="83">
        <f t="shared" si="0"/>
        <v>2151.79</v>
      </c>
      <c r="G24" s="214" t="s">
        <v>2544</v>
      </c>
      <c r="H24" s="214" t="s">
        <v>770</v>
      </c>
      <c r="I24" s="215">
        <v>358.63</v>
      </c>
      <c r="J24" s="215">
        <v>717.26</v>
      </c>
      <c r="K24">
        <f t="shared" si="1"/>
        <v>179.315</v>
      </c>
      <c r="L24" s="83">
        <f t="shared" si="2"/>
        <v>1075.8899999999999</v>
      </c>
    </row>
    <row r="25" spans="1:12" ht="30.6" x14ac:dyDescent="0.3">
      <c r="A25" s="214" t="s">
        <v>505</v>
      </c>
      <c r="B25" s="214" t="s">
        <v>506</v>
      </c>
      <c r="C25" s="215">
        <v>592.71</v>
      </c>
      <c r="D25" s="215">
        <v>592.71</v>
      </c>
      <c r="E25" s="215">
        <v>592.71</v>
      </c>
      <c r="F25" s="83">
        <f t="shared" si="0"/>
        <v>1778.13</v>
      </c>
      <c r="G25" s="214" t="s">
        <v>505</v>
      </c>
      <c r="H25" s="214" t="s">
        <v>506</v>
      </c>
      <c r="I25" s="215">
        <v>296.35500000000002</v>
      </c>
      <c r="J25" s="215">
        <v>592.71</v>
      </c>
      <c r="K25">
        <f t="shared" si="1"/>
        <v>148.17750000000001</v>
      </c>
      <c r="L25" s="83">
        <f t="shared" si="2"/>
        <v>889.06500000000005</v>
      </c>
    </row>
    <row r="26" spans="1:12" ht="30.6" x14ac:dyDescent="0.3">
      <c r="A26" s="214" t="s">
        <v>1391</v>
      </c>
      <c r="B26" s="214" t="s">
        <v>1392</v>
      </c>
      <c r="C26" s="215">
        <v>717.27</v>
      </c>
      <c r="D26" s="215">
        <v>717.26</v>
      </c>
      <c r="E26" s="215">
        <v>717.26</v>
      </c>
      <c r="F26" s="83">
        <f t="shared" si="0"/>
        <v>2151.79</v>
      </c>
      <c r="G26" s="214" t="s">
        <v>3957</v>
      </c>
      <c r="H26" s="214" t="s">
        <v>1392</v>
      </c>
      <c r="I26" s="215">
        <v>358.63</v>
      </c>
      <c r="J26" s="215">
        <v>717.26</v>
      </c>
      <c r="K26">
        <f t="shared" si="1"/>
        <v>179.315</v>
      </c>
      <c r="L26" s="83">
        <f t="shared" si="2"/>
        <v>1075.8899999999999</v>
      </c>
    </row>
    <row r="27" spans="1:12" ht="30.6" x14ac:dyDescent="0.3">
      <c r="A27" s="214" t="s">
        <v>1570</v>
      </c>
      <c r="B27" s="214" t="s">
        <v>1571</v>
      </c>
      <c r="C27" s="215">
        <v>743.03</v>
      </c>
      <c r="D27" s="215">
        <v>743.03</v>
      </c>
      <c r="E27" s="215">
        <v>743.03</v>
      </c>
      <c r="F27" s="83">
        <f t="shared" si="0"/>
        <v>2229.09</v>
      </c>
      <c r="G27" s="214" t="s">
        <v>1570</v>
      </c>
      <c r="H27" s="214" t="s">
        <v>1571</v>
      </c>
      <c r="I27" s="215">
        <v>371.51499999999999</v>
      </c>
      <c r="J27" s="215">
        <v>743.03</v>
      </c>
      <c r="K27">
        <f t="shared" si="1"/>
        <v>185.75749999999999</v>
      </c>
      <c r="L27" s="83">
        <f t="shared" si="2"/>
        <v>1114.5450000000001</v>
      </c>
    </row>
    <row r="28" spans="1:12" ht="30.6" x14ac:dyDescent="0.3">
      <c r="A28" s="214" t="s">
        <v>556</v>
      </c>
      <c r="B28" s="214" t="s">
        <v>557</v>
      </c>
      <c r="C28" s="215">
        <v>717.27</v>
      </c>
      <c r="D28" s="215">
        <v>717.26</v>
      </c>
      <c r="E28" s="215">
        <v>717.26</v>
      </c>
      <c r="F28" s="83">
        <f t="shared" si="0"/>
        <v>2151.79</v>
      </c>
      <c r="G28" s="214" t="s">
        <v>556</v>
      </c>
      <c r="H28" s="214" t="s">
        <v>557</v>
      </c>
      <c r="I28" s="215">
        <v>358.63</v>
      </c>
      <c r="J28" s="215">
        <v>717.26</v>
      </c>
      <c r="K28">
        <f t="shared" si="1"/>
        <v>179.315</v>
      </c>
      <c r="L28" s="83">
        <f t="shared" si="2"/>
        <v>1075.8899999999999</v>
      </c>
    </row>
    <row r="29" spans="1:12" ht="30.6" x14ac:dyDescent="0.3">
      <c r="A29" s="214" t="s">
        <v>1572</v>
      </c>
      <c r="B29" s="214" t="s">
        <v>1573</v>
      </c>
      <c r="C29" s="215">
        <v>592.71</v>
      </c>
      <c r="D29" s="215">
        <v>592.71</v>
      </c>
      <c r="E29" s="215">
        <v>592.71</v>
      </c>
      <c r="F29" s="83">
        <f t="shared" si="0"/>
        <v>1778.13</v>
      </c>
      <c r="G29" s="214" t="s">
        <v>1572</v>
      </c>
      <c r="H29" s="214" t="s">
        <v>1573</v>
      </c>
      <c r="I29" s="215">
        <v>296.35500000000002</v>
      </c>
      <c r="J29" s="215">
        <v>592.71</v>
      </c>
      <c r="K29">
        <f t="shared" si="1"/>
        <v>148.17750000000001</v>
      </c>
      <c r="L29" s="83">
        <f t="shared" si="2"/>
        <v>889.06500000000005</v>
      </c>
    </row>
    <row r="30" spans="1:12" ht="30.6" x14ac:dyDescent="0.3">
      <c r="A30" s="214" t="s">
        <v>602</v>
      </c>
      <c r="B30" s="214" t="s">
        <v>603</v>
      </c>
      <c r="C30" s="215">
        <v>717.27</v>
      </c>
      <c r="D30" s="215">
        <v>717.26</v>
      </c>
      <c r="E30" s="215">
        <v>717.26</v>
      </c>
      <c r="F30" s="83">
        <f t="shared" si="0"/>
        <v>2151.79</v>
      </c>
      <c r="G30" s="214" t="s">
        <v>602</v>
      </c>
      <c r="H30" s="214" t="s">
        <v>603</v>
      </c>
      <c r="I30" s="215">
        <v>358.63</v>
      </c>
      <c r="J30" s="215">
        <v>717.26</v>
      </c>
      <c r="K30">
        <f t="shared" si="1"/>
        <v>179.315</v>
      </c>
      <c r="L30" s="83">
        <f t="shared" si="2"/>
        <v>1075.8899999999999</v>
      </c>
    </row>
    <row r="31" spans="1:12" ht="30.6" x14ac:dyDescent="0.3">
      <c r="A31" s="214" t="s">
        <v>640</v>
      </c>
      <c r="B31" s="214" t="s">
        <v>641</v>
      </c>
      <c r="C31" s="215">
        <v>730.14</v>
      </c>
      <c r="D31" s="216"/>
      <c r="E31" s="216"/>
      <c r="F31" s="83">
        <f t="shared" si="0"/>
        <v>730.14</v>
      </c>
      <c r="G31" s="214" t="s">
        <v>3958</v>
      </c>
      <c r="H31" s="214" t="s">
        <v>641</v>
      </c>
      <c r="I31" s="215">
        <v>365.07499999999999</v>
      </c>
      <c r="J31" s="215">
        <v>730.15</v>
      </c>
      <c r="K31">
        <f t="shared" si="1"/>
        <v>182.53749999999999</v>
      </c>
      <c r="L31" s="83">
        <f t="shared" si="2"/>
        <v>1095.2249999999999</v>
      </c>
    </row>
    <row r="32" spans="1:12" ht="30.6" x14ac:dyDescent="0.3">
      <c r="A32" s="214" t="s">
        <v>3958</v>
      </c>
      <c r="B32" s="214" t="s">
        <v>641</v>
      </c>
      <c r="C32" s="216"/>
      <c r="D32" s="215">
        <v>730.15</v>
      </c>
      <c r="E32" s="215">
        <v>730.14</v>
      </c>
      <c r="F32" s="83">
        <f t="shared" si="0"/>
        <v>1460.29</v>
      </c>
      <c r="G32" s="214" t="s">
        <v>2607</v>
      </c>
      <c r="H32" s="214" t="s">
        <v>1237</v>
      </c>
      <c r="I32" s="215">
        <v>296.35500000000002</v>
      </c>
      <c r="J32" s="215">
        <v>592.71</v>
      </c>
      <c r="K32">
        <f t="shared" si="1"/>
        <v>148.17750000000001</v>
      </c>
      <c r="L32" s="83">
        <f t="shared" si="2"/>
        <v>889.06500000000005</v>
      </c>
    </row>
    <row r="33" spans="1:12" ht="30.6" x14ac:dyDescent="0.3">
      <c r="A33" s="214" t="s">
        <v>2607</v>
      </c>
      <c r="B33" s="214" t="s">
        <v>1237</v>
      </c>
      <c r="C33" s="215">
        <v>592.71</v>
      </c>
      <c r="D33" s="215">
        <v>592.71</v>
      </c>
      <c r="E33" s="215">
        <v>592.71</v>
      </c>
      <c r="F33" s="83">
        <f t="shared" si="0"/>
        <v>1778.13</v>
      </c>
      <c r="G33" s="214" t="s">
        <v>1720</v>
      </c>
      <c r="H33" s="214" t="s">
        <v>1721</v>
      </c>
      <c r="I33" s="215">
        <v>328.565</v>
      </c>
      <c r="J33" s="215">
        <v>657.13</v>
      </c>
      <c r="K33">
        <f t="shared" si="1"/>
        <v>164.2825</v>
      </c>
      <c r="L33" s="83">
        <f t="shared" si="2"/>
        <v>985.69499999999994</v>
      </c>
    </row>
    <row r="34" spans="1:12" ht="30.6" x14ac:dyDescent="0.3">
      <c r="A34" s="214" t="s">
        <v>1720</v>
      </c>
      <c r="B34" s="214" t="s">
        <v>1721</v>
      </c>
      <c r="C34" s="215">
        <v>657.13</v>
      </c>
      <c r="D34" s="215">
        <v>657.13</v>
      </c>
      <c r="E34" s="215">
        <v>657.13</v>
      </c>
      <c r="F34" s="83">
        <f t="shared" si="0"/>
        <v>1971.3899999999999</v>
      </c>
      <c r="G34" s="214" t="s">
        <v>1393</v>
      </c>
      <c r="H34" s="214" t="s">
        <v>1394</v>
      </c>
      <c r="I34" s="215">
        <v>341.45</v>
      </c>
      <c r="J34" s="215">
        <v>682.9</v>
      </c>
      <c r="K34">
        <f t="shared" si="1"/>
        <v>170.72499999999999</v>
      </c>
      <c r="L34" s="83">
        <f t="shared" si="2"/>
        <v>1024.3499999999999</v>
      </c>
    </row>
    <row r="35" spans="1:12" ht="30.6" x14ac:dyDescent="0.3">
      <c r="A35" s="214" t="s">
        <v>1393</v>
      </c>
      <c r="B35" s="214" t="s">
        <v>1394</v>
      </c>
      <c r="C35" s="215">
        <v>682.9</v>
      </c>
      <c r="D35" s="215">
        <v>682.9</v>
      </c>
      <c r="E35" s="215">
        <v>682.9</v>
      </c>
      <c r="F35" s="83">
        <f t="shared" si="0"/>
        <v>2048.6999999999998</v>
      </c>
      <c r="G35" s="214" t="s">
        <v>535</v>
      </c>
      <c r="H35" s="214" t="s">
        <v>536</v>
      </c>
      <c r="I35" s="215">
        <v>326.42</v>
      </c>
      <c r="J35" s="215">
        <v>652.84</v>
      </c>
      <c r="K35">
        <f t="shared" si="1"/>
        <v>163.21</v>
      </c>
      <c r="L35" s="83">
        <f t="shared" si="2"/>
        <v>979.26</v>
      </c>
    </row>
    <row r="36" spans="1:12" ht="30.6" x14ac:dyDescent="0.3">
      <c r="A36" s="214" t="s">
        <v>535</v>
      </c>
      <c r="B36" s="214" t="s">
        <v>536</v>
      </c>
      <c r="C36" s="215">
        <v>652.84</v>
      </c>
      <c r="D36" s="215">
        <v>652.84</v>
      </c>
      <c r="E36" s="215">
        <v>652.84</v>
      </c>
      <c r="F36" s="83">
        <f t="shared" si="0"/>
        <v>1958.52</v>
      </c>
      <c r="G36" s="214" t="s">
        <v>538</v>
      </c>
      <c r="H36" s="214" t="s">
        <v>539</v>
      </c>
      <c r="I36" s="215">
        <v>296.35500000000002</v>
      </c>
      <c r="J36" s="215">
        <v>592.71</v>
      </c>
      <c r="K36">
        <f t="shared" si="1"/>
        <v>148.17750000000001</v>
      </c>
      <c r="L36" s="83">
        <f t="shared" si="2"/>
        <v>889.06500000000005</v>
      </c>
    </row>
    <row r="37" spans="1:12" ht="30.6" x14ac:dyDescent="0.3">
      <c r="A37" s="214" t="s">
        <v>538</v>
      </c>
      <c r="B37" s="214" t="s">
        <v>539</v>
      </c>
      <c r="C37" s="215">
        <v>592.71</v>
      </c>
      <c r="D37" s="215">
        <v>592.71</v>
      </c>
      <c r="E37" s="215">
        <v>592.71</v>
      </c>
      <c r="F37" s="83">
        <f t="shared" si="0"/>
        <v>1778.13</v>
      </c>
      <c r="G37" s="214" t="s">
        <v>1507</v>
      </c>
      <c r="H37" s="214" t="s">
        <v>1508</v>
      </c>
      <c r="I37" s="215">
        <v>362.92500000000001</v>
      </c>
      <c r="J37" s="215">
        <v>725.85</v>
      </c>
      <c r="K37">
        <f t="shared" si="1"/>
        <v>181.46250000000001</v>
      </c>
      <c r="L37" s="83">
        <f t="shared" si="2"/>
        <v>1088.7750000000001</v>
      </c>
    </row>
    <row r="38" spans="1:12" ht="30.6" x14ac:dyDescent="0.3">
      <c r="A38" s="214" t="s">
        <v>1507</v>
      </c>
      <c r="B38" s="214" t="s">
        <v>1508</v>
      </c>
      <c r="C38" s="215">
        <v>725.85</v>
      </c>
      <c r="D38" s="215">
        <v>725.85</v>
      </c>
      <c r="E38" s="215">
        <v>725.85</v>
      </c>
      <c r="F38" s="83">
        <f t="shared" si="0"/>
        <v>2177.5500000000002</v>
      </c>
      <c r="G38" s="214" t="s">
        <v>610</v>
      </c>
      <c r="H38" s="214" t="s">
        <v>611</v>
      </c>
      <c r="I38" s="215">
        <v>371.51499999999999</v>
      </c>
      <c r="J38" s="215">
        <v>743.03</v>
      </c>
      <c r="K38">
        <f t="shared" si="1"/>
        <v>185.75749999999999</v>
      </c>
      <c r="L38" s="83">
        <f t="shared" si="2"/>
        <v>1114.5450000000001</v>
      </c>
    </row>
    <row r="39" spans="1:12" ht="30.6" x14ac:dyDescent="0.3">
      <c r="A39" s="214" t="s">
        <v>610</v>
      </c>
      <c r="B39" s="214" t="s">
        <v>611</v>
      </c>
      <c r="C39" s="215">
        <v>743.03</v>
      </c>
      <c r="D39" s="215">
        <v>743.03</v>
      </c>
      <c r="E39" s="215">
        <v>743.03</v>
      </c>
      <c r="F39" s="83">
        <f t="shared" si="0"/>
        <v>2229.09</v>
      </c>
      <c r="G39" s="214" t="s">
        <v>2526</v>
      </c>
      <c r="H39" s="214" t="s">
        <v>1492</v>
      </c>
      <c r="I39" s="215">
        <v>339.30500000000001</v>
      </c>
      <c r="J39" s="215">
        <v>678.61</v>
      </c>
      <c r="K39">
        <f t="shared" si="1"/>
        <v>169.6525</v>
      </c>
      <c r="L39" s="83">
        <f t="shared" si="2"/>
        <v>1017.915</v>
      </c>
    </row>
    <row r="40" spans="1:12" ht="30.6" x14ac:dyDescent="0.3">
      <c r="A40" s="214" t="s">
        <v>2526</v>
      </c>
      <c r="B40" s="214" t="s">
        <v>1492</v>
      </c>
      <c r="C40" s="215">
        <v>678.6</v>
      </c>
      <c r="D40" s="215">
        <v>678.61</v>
      </c>
      <c r="E40" s="215">
        <v>678.61</v>
      </c>
      <c r="F40" s="83">
        <f t="shared" si="0"/>
        <v>2035.8200000000002</v>
      </c>
      <c r="G40" s="214" t="s">
        <v>2563</v>
      </c>
      <c r="H40" s="214" t="s">
        <v>1629</v>
      </c>
      <c r="I40" s="215">
        <v>296.35500000000002</v>
      </c>
      <c r="J40" s="215">
        <v>592.71</v>
      </c>
      <c r="K40">
        <f t="shared" si="1"/>
        <v>148.17750000000001</v>
      </c>
      <c r="L40" s="83">
        <f t="shared" si="2"/>
        <v>889.06500000000005</v>
      </c>
    </row>
    <row r="41" spans="1:12" ht="30.6" x14ac:dyDescent="0.3">
      <c r="A41" s="214" t="s">
        <v>2563</v>
      </c>
      <c r="B41" s="214" t="s">
        <v>1629</v>
      </c>
      <c r="C41" s="215">
        <v>592.71</v>
      </c>
      <c r="D41" s="215">
        <v>592.71</v>
      </c>
      <c r="E41" s="215">
        <v>592.71</v>
      </c>
      <c r="F41" s="83">
        <f t="shared" si="0"/>
        <v>1778.13</v>
      </c>
      <c r="G41" s="214" t="s">
        <v>1728</v>
      </c>
      <c r="H41" s="214" t="s">
        <v>1729</v>
      </c>
      <c r="I41" s="215">
        <v>373.66500000000002</v>
      </c>
      <c r="J41" s="215">
        <v>747.33</v>
      </c>
      <c r="K41">
        <f t="shared" si="1"/>
        <v>186.83250000000001</v>
      </c>
      <c r="L41" s="83">
        <f t="shared" si="2"/>
        <v>1120.9950000000001</v>
      </c>
    </row>
    <row r="42" spans="1:12" ht="30.6" x14ac:dyDescent="0.3">
      <c r="A42" s="214" t="s">
        <v>1728</v>
      </c>
      <c r="B42" s="214" t="s">
        <v>1729</v>
      </c>
      <c r="C42" s="215">
        <v>747.33</v>
      </c>
      <c r="D42" s="215">
        <v>747.33</v>
      </c>
      <c r="E42" s="215">
        <v>747.33</v>
      </c>
      <c r="F42" s="83">
        <f t="shared" si="0"/>
        <v>2241.9900000000002</v>
      </c>
      <c r="G42" s="214" t="s">
        <v>2546</v>
      </c>
      <c r="H42" s="214" t="s">
        <v>1330</v>
      </c>
      <c r="I42" s="215">
        <v>339.30500000000001</v>
      </c>
      <c r="J42" s="215">
        <v>678.61</v>
      </c>
      <c r="K42">
        <f t="shared" si="1"/>
        <v>169.6525</v>
      </c>
      <c r="L42" s="83">
        <f t="shared" si="2"/>
        <v>1017.915</v>
      </c>
    </row>
    <row r="43" spans="1:12" ht="30.6" x14ac:dyDescent="0.3">
      <c r="A43" s="214" t="s">
        <v>2546</v>
      </c>
      <c r="B43" s="214" t="s">
        <v>1330</v>
      </c>
      <c r="C43" s="215">
        <v>678.6</v>
      </c>
      <c r="D43" s="215">
        <v>678.61</v>
      </c>
      <c r="E43" s="215">
        <v>678.61</v>
      </c>
      <c r="F43" s="83">
        <f t="shared" si="0"/>
        <v>2035.8200000000002</v>
      </c>
      <c r="G43" s="214" t="s">
        <v>634</v>
      </c>
      <c r="H43" s="214" t="s">
        <v>635</v>
      </c>
      <c r="I43" s="215">
        <v>296.35500000000002</v>
      </c>
      <c r="J43" s="215">
        <v>592.71</v>
      </c>
      <c r="K43">
        <f t="shared" si="1"/>
        <v>148.17750000000001</v>
      </c>
      <c r="L43" s="83">
        <f t="shared" si="2"/>
        <v>889.06500000000005</v>
      </c>
    </row>
    <row r="44" spans="1:12" ht="30.6" x14ac:dyDescent="0.3">
      <c r="A44" s="214" t="s">
        <v>634</v>
      </c>
      <c r="B44" s="214" t="s">
        <v>635</v>
      </c>
      <c r="C44" s="215">
        <v>592.71</v>
      </c>
      <c r="D44" s="215">
        <v>592.71</v>
      </c>
      <c r="E44" s="215">
        <v>592.71</v>
      </c>
      <c r="F44" s="83">
        <f t="shared" si="0"/>
        <v>1778.13</v>
      </c>
      <c r="G44" s="214" t="s">
        <v>650</v>
      </c>
      <c r="H44" s="214" t="s">
        <v>651</v>
      </c>
      <c r="I44" s="215">
        <v>373.66500000000002</v>
      </c>
      <c r="J44" s="215">
        <v>747.33</v>
      </c>
      <c r="K44">
        <f t="shared" si="1"/>
        <v>186.83250000000001</v>
      </c>
      <c r="L44" s="83">
        <f t="shared" si="2"/>
        <v>1120.9950000000001</v>
      </c>
    </row>
    <row r="45" spans="1:12" ht="30.6" x14ac:dyDescent="0.3">
      <c r="A45" s="214" t="s">
        <v>650</v>
      </c>
      <c r="B45" s="214" t="s">
        <v>651</v>
      </c>
      <c r="C45" s="215">
        <v>747.33</v>
      </c>
      <c r="D45" s="215">
        <v>747.33</v>
      </c>
      <c r="E45" s="215">
        <v>747.33</v>
      </c>
      <c r="F45" s="83">
        <f t="shared" si="0"/>
        <v>2241.9900000000002</v>
      </c>
      <c r="G45" s="214" t="s">
        <v>1202</v>
      </c>
      <c r="H45" s="214" t="s">
        <v>1203</v>
      </c>
      <c r="I45" s="215">
        <v>339.30500000000001</v>
      </c>
      <c r="J45" s="215">
        <v>678.61</v>
      </c>
      <c r="K45">
        <f t="shared" si="1"/>
        <v>169.6525</v>
      </c>
      <c r="L45" s="83">
        <f t="shared" si="2"/>
        <v>1017.915</v>
      </c>
    </row>
    <row r="46" spans="1:12" ht="30.6" x14ac:dyDescent="0.3">
      <c r="A46" s="214" t="s">
        <v>1202</v>
      </c>
      <c r="B46" s="214" t="s">
        <v>1203</v>
      </c>
      <c r="C46" s="215">
        <v>678.6</v>
      </c>
      <c r="D46" s="215">
        <v>678.61</v>
      </c>
      <c r="E46" s="215">
        <v>678.61</v>
      </c>
      <c r="F46" s="83">
        <f t="shared" si="0"/>
        <v>2035.8200000000002</v>
      </c>
      <c r="G46" s="214" t="s">
        <v>1672</v>
      </c>
      <c r="H46" s="214" t="s">
        <v>1673</v>
      </c>
      <c r="I46" s="215">
        <v>296.35500000000002</v>
      </c>
      <c r="J46" s="215">
        <v>592.71</v>
      </c>
      <c r="K46">
        <f t="shared" si="1"/>
        <v>148.17750000000001</v>
      </c>
      <c r="L46" s="83">
        <f t="shared" si="2"/>
        <v>889.06500000000005</v>
      </c>
    </row>
    <row r="47" spans="1:12" ht="30.6" x14ac:dyDescent="0.3">
      <c r="A47" s="214" t="s">
        <v>1672</v>
      </c>
      <c r="B47" s="214" t="s">
        <v>1673</v>
      </c>
      <c r="C47" s="215">
        <v>592.71</v>
      </c>
      <c r="D47" s="215">
        <v>592.71</v>
      </c>
      <c r="E47" s="215">
        <v>592.71</v>
      </c>
      <c r="F47" s="83">
        <f t="shared" si="0"/>
        <v>1778.13</v>
      </c>
      <c r="G47" s="214" t="s">
        <v>1710</v>
      </c>
      <c r="H47" s="214" t="s">
        <v>1711</v>
      </c>
      <c r="I47" s="215">
        <v>373.66500000000002</v>
      </c>
      <c r="J47" s="215">
        <v>747.33</v>
      </c>
      <c r="K47">
        <f t="shared" si="1"/>
        <v>186.83250000000001</v>
      </c>
      <c r="L47" s="83">
        <f t="shared" si="2"/>
        <v>1120.9950000000001</v>
      </c>
    </row>
    <row r="48" spans="1:12" ht="30.6" x14ac:dyDescent="0.3">
      <c r="A48" s="214" t="s">
        <v>1710</v>
      </c>
      <c r="B48" s="214" t="s">
        <v>1711</v>
      </c>
      <c r="C48" s="215">
        <v>747.33</v>
      </c>
      <c r="D48" s="215">
        <v>747.33</v>
      </c>
      <c r="E48" s="215">
        <v>747.33</v>
      </c>
      <c r="F48" s="83">
        <f t="shared" si="0"/>
        <v>2241.9900000000002</v>
      </c>
      <c r="G48" s="214" t="s">
        <v>1733</v>
      </c>
      <c r="H48" s="214" t="s">
        <v>1734</v>
      </c>
      <c r="I48" s="215">
        <v>335.01</v>
      </c>
      <c r="J48" s="215">
        <v>670.02</v>
      </c>
      <c r="K48">
        <f t="shared" si="1"/>
        <v>167.505</v>
      </c>
      <c r="L48" s="83">
        <f t="shared" si="2"/>
        <v>1005.03</v>
      </c>
    </row>
    <row r="49" spans="1:12" ht="30.6" x14ac:dyDescent="0.3">
      <c r="A49" s="214" t="s">
        <v>1733</v>
      </c>
      <c r="B49" s="214" t="s">
        <v>1734</v>
      </c>
      <c r="C49" s="215">
        <v>670.01</v>
      </c>
      <c r="D49" s="215">
        <v>670.02</v>
      </c>
      <c r="E49" s="215">
        <v>670.02</v>
      </c>
      <c r="F49" s="83">
        <f t="shared" si="0"/>
        <v>2010.05</v>
      </c>
      <c r="G49" s="214" t="s">
        <v>563</v>
      </c>
      <c r="H49" s="214" t="s">
        <v>564</v>
      </c>
      <c r="I49" s="215">
        <v>292.06</v>
      </c>
      <c r="J49" s="215">
        <v>584.12</v>
      </c>
      <c r="K49">
        <f t="shared" si="1"/>
        <v>146.03</v>
      </c>
      <c r="L49" s="83">
        <f t="shared" si="2"/>
        <v>876.18000000000006</v>
      </c>
    </row>
    <row r="50" spans="1:12" ht="30.6" x14ac:dyDescent="0.3">
      <c r="A50" s="214" t="s">
        <v>563</v>
      </c>
      <c r="B50" s="214" t="s">
        <v>564</v>
      </c>
      <c r="C50" s="215">
        <v>584.12</v>
      </c>
      <c r="D50" s="215">
        <v>584.12</v>
      </c>
      <c r="E50" s="215">
        <v>584.12</v>
      </c>
      <c r="F50" s="83">
        <f t="shared" si="0"/>
        <v>1752.3600000000001</v>
      </c>
      <c r="G50" s="214" t="s">
        <v>533</v>
      </c>
      <c r="H50" s="214" t="s">
        <v>534</v>
      </c>
      <c r="I50" s="215">
        <v>292.06</v>
      </c>
      <c r="J50" s="215">
        <v>584.12</v>
      </c>
      <c r="K50">
        <f t="shared" si="1"/>
        <v>146.03</v>
      </c>
      <c r="L50" s="83">
        <f t="shared" si="2"/>
        <v>876.18000000000006</v>
      </c>
    </row>
    <row r="51" spans="1:12" ht="30.6" x14ac:dyDescent="0.3">
      <c r="A51" s="214" t="s">
        <v>533</v>
      </c>
      <c r="B51" s="214" t="s">
        <v>534</v>
      </c>
      <c r="C51" s="215">
        <v>584.12</v>
      </c>
      <c r="D51" s="215">
        <v>584.12</v>
      </c>
      <c r="E51" s="215">
        <v>584.12</v>
      </c>
      <c r="F51" s="83">
        <f t="shared" si="0"/>
        <v>1752.3600000000001</v>
      </c>
      <c r="G51" s="214" t="s">
        <v>1419</v>
      </c>
      <c r="H51" s="214" t="s">
        <v>1420</v>
      </c>
      <c r="I51" s="215">
        <v>371.51499999999999</v>
      </c>
      <c r="J51" s="215">
        <v>743.03</v>
      </c>
      <c r="K51">
        <f t="shared" si="1"/>
        <v>185.75749999999999</v>
      </c>
      <c r="L51" s="83">
        <f t="shared" si="2"/>
        <v>1114.5450000000001</v>
      </c>
    </row>
    <row r="52" spans="1:12" ht="30.6" x14ac:dyDescent="0.3">
      <c r="A52" s="214" t="s">
        <v>1419</v>
      </c>
      <c r="B52" s="214" t="s">
        <v>1420</v>
      </c>
      <c r="C52" s="215">
        <v>743.03</v>
      </c>
      <c r="D52" s="215">
        <v>743.03</v>
      </c>
      <c r="E52" s="215">
        <v>743.03</v>
      </c>
      <c r="F52" s="83">
        <f t="shared" si="0"/>
        <v>2229.09</v>
      </c>
      <c r="G52" s="214" t="s">
        <v>2620</v>
      </c>
      <c r="H52" s="214" t="s">
        <v>1285</v>
      </c>
      <c r="I52" s="215">
        <v>335.01</v>
      </c>
      <c r="J52" s="215">
        <v>670.02</v>
      </c>
      <c r="K52">
        <f t="shared" si="1"/>
        <v>167.505</v>
      </c>
      <c r="L52" s="83">
        <f t="shared" si="2"/>
        <v>1005.03</v>
      </c>
    </row>
    <row r="53" spans="1:12" ht="30.6" x14ac:dyDescent="0.3">
      <c r="A53" s="214" t="s">
        <v>2620</v>
      </c>
      <c r="B53" s="214" t="s">
        <v>1285</v>
      </c>
      <c r="C53" s="215">
        <v>670.01</v>
      </c>
      <c r="D53" s="215">
        <v>670.02</v>
      </c>
      <c r="E53" s="215">
        <v>670.02</v>
      </c>
      <c r="F53" s="83">
        <f t="shared" si="0"/>
        <v>2010.05</v>
      </c>
      <c r="G53" s="214" t="s">
        <v>1331</v>
      </c>
      <c r="H53" s="214" t="s">
        <v>1332</v>
      </c>
      <c r="I53" s="215">
        <v>292.06</v>
      </c>
      <c r="J53" s="215">
        <v>584.12</v>
      </c>
      <c r="K53">
        <f t="shared" si="1"/>
        <v>146.03</v>
      </c>
      <c r="L53" s="83">
        <f t="shared" si="2"/>
        <v>876.18000000000006</v>
      </c>
    </row>
    <row r="54" spans="1:12" ht="30.6" x14ac:dyDescent="0.3">
      <c r="A54" s="214" t="s">
        <v>1331</v>
      </c>
      <c r="B54" s="214" t="s">
        <v>1332</v>
      </c>
      <c r="C54" s="215">
        <v>584.12</v>
      </c>
      <c r="D54" s="215">
        <v>584.12</v>
      </c>
      <c r="E54" s="215">
        <v>584.12</v>
      </c>
      <c r="F54" s="83">
        <f t="shared" si="0"/>
        <v>1752.3600000000001</v>
      </c>
      <c r="G54" s="214" t="s">
        <v>3959</v>
      </c>
      <c r="H54" s="214" t="s">
        <v>1482</v>
      </c>
      <c r="I54" s="215">
        <v>371.51499999999999</v>
      </c>
      <c r="J54" s="215">
        <v>743.03</v>
      </c>
      <c r="K54">
        <f t="shared" si="1"/>
        <v>185.75749999999999</v>
      </c>
      <c r="L54" s="83">
        <f t="shared" si="2"/>
        <v>1114.5450000000001</v>
      </c>
    </row>
    <row r="55" spans="1:12" ht="30.6" x14ac:dyDescent="0.3">
      <c r="A55" s="214" t="s">
        <v>1481</v>
      </c>
      <c r="B55" s="214" t="s">
        <v>1482</v>
      </c>
      <c r="C55" s="216"/>
      <c r="D55" s="216"/>
      <c r="E55" s="216"/>
      <c r="F55" s="83">
        <f t="shared" si="0"/>
        <v>0</v>
      </c>
      <c r="G55" s="214" t="s">
        <v>691</v>
      </c>
      <c r="H55" s="214" t="s">
        <v>692</v>
      </c>
      <c r="I55" s="215">
        <v>335.01</v>
      </c>
      <c r="J55" s="215">
        <v>670.02</v>
      </c>
      <c r="K55">
        <f t="shared" si="1"/>
        <v>167.505</v>
      </c>
      <c r="L55" s="83">
        <f t="shared" si="2"/>
        <v>1005.03</v>
      </c>
    </row>
    <row r="56" spans="1:12" ht="30.6" x14ac:dyDescent="0.3">
      <c r="A56" s="214" t="s">
        <v>3959</v>
      </c>
      <c r="B56" s="214" t="s">
        <v>1482</v>
      </c>
      <c r="C56" s="215">
        <v>743.03</v>
      </c>
      <c r="D56" s="215">
        <v>743.03</v>
      </c>
      <c r="E56" s="215">
        <v>743.03</v>
      </c>
      <c r="F56" s="83">
        <f t="shared" si="0"/>
        <v>2229.09</v>
      </c>
      <c r="G56" s="214" t="s">
        <v>2098</v>
      </c>
      <c r="H56" s="214" t="s">
        <v>2099</v>
      </c>
      <c r="I56" s="215">
        <v>292.06</v>
      </c>
      <c r="J56" s="215">
        <v>584.12</v>
      </c>
      <c r="K56">
        <f t="shared" si="1"/>
        <v>146.03</v>
      </c>
      <c r="L56" s="83">
        <f t="shared" si="2"/>
        <v>876.18000000000006</v>
      </c>
    </row>
    <row r="57" spans="1:12" ht="30.6" x14ac:dyDescent="0.3">
      <c r="A57" s="214" t="s">
        <v>691</v>
      </c>
      <c r="B57" s="214" t="s">
        <v>692</v>
      </c>
      <c r="C57" s="215">
        <v>670.01</v>
      </c>
      <c r="D57" s="215">
        <v>670.02</v>
      </c>
      <c r="E57" s="215">
        <v>670.02</v>
      </c>
      <c r="F57" s="83">
        <f t="shared" si="0"/>
        <v>2010.05</v>
      </c>
      <c r="G57" s="214" t="s">
        <v>570</v>
      </c>
      <c r="H57" s="214" t="s">
        <v>571</v>
      </c>
      <c r="I57" s="215">
        <v>371.51499999999999</v>
      </c>
      <c r="J57" s="215">
        <v>743.03</v>
      </c>
      <c r="K57">
        <f t="shared" si="1"/>
        <v>185.75749999999999</v>
      </c>
      <c r="L57" s="83">
        <f t="shared" si="2"/>
        <v>1114.5450000000001</v>
      </c>
    </row>
    <row r="58" spans="1:12" ht="30.6" x14ac:dyDescent="0.3">
      <c r="A58" s="214" t="s">
        <v>2098</v>
      </c>
      <c r="B58" s="214" t="s">
        <v>2099</v>
      </c>
      <c r="C58" s="215">
        <v>584.12</v>
      </c>
      <c r="D58" s="215">
        <v>584.12</v>
      </c>
      <c r="E58" s="215">
        <v>584.12</v>
      </c>
      <c r="F58" s="83">
        <f t="shared" si="0"/>
        <v>1752.3600000000001</v>
      </c>
      <c r="G58" s="214" t="s">
        <v>653</v>
      </c>
      <c r="H58" s="214" t="s">
        <v>654</v>
      </c>
      <c r="I58" s="215">
        <v>324.27</v>
      </c>
      <c r="J58" s="215">
        <v>648.54</v>
      </c>
      <c r="K58">
        <f t="shared" si="1"/>
        <v>162.13499999999999</v>
      </c>
      <c r="L58" s="83">
        <f t="shared" si="2"/>
        <v>972.81</v>
      </c>
    </row>
    <row r="59" spans="1:12" ht="30.6" x14ac:dyDescent="0.3">
      <c r="A59" s="214" t="s">
        <v>570</v>
      </c>
      <c r="B59" s="214" t="s">
        <v>571</v>
      </c>
      <c r="C59" s="215">
        <v>743.03</v>
      </c>
      <c r="D59" s="215">
        <v>743.03</v>
      </c>
      <c r="E59" s="215">
        <v>743.03</v>
      </c>
      <c r="F59" s="83">
        <f t="shared" si="0"/>
        <v>2229.09</v>
      </c>
      <c r="G59" s="214" t="s">
        <v>1497</v>
      </c>
      <c r="H59" s="214" t="s">
        <v>1498</v>
      </c>
      <c r="I59" s="215">
        <v>292.06</v>
      </c>
      <c r="J59" s="215">
        <v>584.12</v>
      </c>
      <c r="K59">
        <f t="shared" si="1"/>
        <v>146.03</v>
      </c>
      <c r="L59" s="83">
        <f t="shared" si="2"/>
        <v>876.18000000000006</v>
      </c>
    </row>
    <row r="60" spans="1:12" ht="30.6" x14ac:dyDescent="0.3">
      <c r="A60" s="214" t="s">
        <v>653</v>
      </c>
      <c r="B60" s="214" t="s">
        <v>654</v>
      </c>
      <c r="C60" s="215">
        <v>648.54</v>
      </c>
      <c r="D60" s="215">
        <v>648.54</v>
      </c>
      <c r="E60" s="215">
        <v>648.54</v>
      </c>
      <c r="F60" s="83">
        <f t="shared" si="0"/>
        <v>1945.62</v>
      </c>
      <c r="G60" s="214" t="s">
        <v>1240</v>
      </c>
      <c r="H60" s="214" t="s">
        <v>1241</v>
      </c>
      <c r="I60" s="215">
        <v>335.01</v>
      </c>
      <c r="J60" s="215">
        <v>670.02</v>
      </c>
      <c r="K60">
        <f t="shared" si="1"/>
        <v>167.505</v>
      </c>
      <c r="L60" s="83">
        <f t="shared" si="2"/>
        <v>1005.03</v>
      </c>
    </row>
    <row r="61" spans="1:12" ht="30.6" x14ac:dyDescent="0.3">
      <c r="A61" s="214" t="s">
        <v>1497</v>
      </c>
      <c r="B61" s="214" t="s">
        <v>1498</v>
      </c>
      <c r="C61" s="215">
        <v>584.12</v>
      </c>
      <c r="D61" s="215">
        <v>584.12</v>
      </c>
      <c r="E61" s="215">
        <v>584.12</v>
      </c>
      <c r="F61" s="83">
        <f t="shared" si="0"/>
        <v>1752.3600000000001</v>
      </c>
      <c r="G61" s="214" t="s">
        <v>578</v>
      </c>
      <c r="H61" s="214" t="s">
        <v>579</v>
      </c>
      <c r="I61" s="215">
        <v>358.63</v>
      </c>
      <c r="J61" s="215">
        <v>717.26</v>
      </c>
      <c r="K61">
        <f t="shared" si="1"/>
        <v>179.315</v>
      </c>
      <c r="L61" s="83">
        <f t="shared" si="2"/>
        <v>1075.8899999999999</v>
      </c>
    </row>
    <row r="62" spans="1:12" ht="30.6" x14ac:dyDescent="0.3">
      <c r="A62" s="214" t="s">
        <v>1240</v>
      </c>
      <c r="B62" s="214" t="s">
        <v>1241</v>
      </c>
      <c r="C62" s="215">
        <v>670.01</v>
      </c>
      <c r="D62" s="215">
        <v>670.02</v>
      </c>
      <c r="E62" s="215">
        <v>670.02</v>
      </c>
      <c r="F62" s="83">
        <f t="shared" si="0"/>
        <v>2010.05</v>
      </c>
      <c r="G62" s="214" t="s">
        <v>2196</v>
      </c>
      <c r="H62" s="214" t="s">
        <v>2197</v>
      </c>
      <c r="I62" s="215">
        <v>330.71499999999997</v>
      </c>
      <c r="J62" s="215">
        <v>661.43</v>
      </c>
      <c r="K62">
        <f t="shared" si="1"/>
        <v>165.35749999999999</v>
      </c>
      <c r="L62" s="83">
        <f t="shared" si="2"/>
        <v>992.14499999999998</v>
      </c>
    </row>
    <row r="63" spans="1:12" ht="30.6" x14ac:dyDescent="0.3">
      <c r="A63" s="214" t="s">
        <v>578</v>
      </c>
      <c r="B63" s="214" t="s">
        <v>579</v>
      </c>
      <c r="C63" s="215">
        <v>717.27</v>
      </c>
      <c r="D63" s="215">
        <v>717.26</v>
      </c>
      <c r="E63" s="215">
        <v>717.26</v>
      </c>
      <c r="F63" s="83">
        <f t="shared" si="0"/>
        <v>2151.79</v>
      </c>
      <c r="G63" s="214" t="s">
        <v>2538</v>
      </c>
      <c r="H63" s="214" t="s">
        <v>1670</v>
      </c>
      <c r="I63" s="215">
        <v>292.06</v>
      </c>
      <c r="J63" s="215">
        <v>584.12</v>
      </c>
      <c r="K63">
        <f t="shared" si="1"/>
        <v>146.03</v>
      </c>
      <c r="L63" s="83">
        <f t="shared" si="2"/>
        <v>876.18000000000006</v>
      </c>
    </row>
    <row r="64" spans="1:12" ht="30.6" x14ac:dyDescent="0.3">
      <c r="A64" s="214" t="s">
        <v>2196</v>
      </c>
      <c r="B64" s="214" t="s">
        <v>2197</v>
      </c>
      <c r="C64" s="215">
        <v>661.43</v>
      </c>
      <c r="D64" s="215">
        <v>661.43</v>
      </c>
      <c r="E64" s="215">
        <v>661.43</v>
      </c>
      <c r="F64" s="83">
        <f t="shared" si="0"/>
        <v>1984.29</v>
      </c>
      <c r="G64" s="214" t="s">
        <v>1345</v>
      </c>
      <c r="H64" s="214" t="s">
        <v>1346</v>
      </c>
      <c r="I64" s="215">
        <v>358.63</v>
      </c>
      <c r="J64" s="215">
        <v>717.26</v>
      </c>
      <c r="K64">
        <f t="shared" si="1"/>
        <v>179.315</v>
      </c>
      <c r="L64" s="83">
        <f t="shared" si="2"/>
        <v>1075.8899999999999</v>
      </c>
    </row>
    <row r="65" spans="1:12" ht="30.6" x14ac:dyDescent="0.3">
      <c r="A65" s="214" t="s">
        <v>2538</v>
      </c>
      <c r="B65" s="214" t="s">
        <v>1670</v>
      </c>
      <c r="C65" s="215">
        <v>584.12</v>
      </c>
      <c r="D65" s="215">
        <v>584.12</v>
      </c>
      <c r="E65" s="215">
        <v>584.12</v>
      </c>
      <c r="F65" s="83">
        <f t="shared" si="0"/>
        <v>1752.3600000000001</v>
      </c>
      <c r="G65" s="214" t="s">
        <v>4494</v>
      </c>
      <c r="H65" s="214" t="s">
        <v>694</v>
      </c>
      <c r="I65" s="215">
        <v>335.01</v>
      </c>
      <c r="J65" s="215">
        <v>670.02</v>
      </c>
      <c r="K65">
        <f t="shared" si="1"/>
        <v>167.505</v>
      </c>
      <c r="L65" s="83">
        <f t="shared" si="2"/>
        <v>1005.03</v>
      </c>
    </row>
    <row r="66" spans="1:12" ht="30.6" x14ac:dyDescent="0.3">
      <c r="A66" s="214" t="s">
        <v>1345</v>
      </c>
      <c r="B66" s="214" t="s">
        <v>1346</v>
      </c>
      <c r="C66" s="215">
        <v>717.27</v>
      </c>
      <c r="D66" s="215">
        <v>717.26</v>
      </c>
      <c r="E66" s="215">
        <v>717.26</v>
      </c>
      <c r="F66" s="83">
        <f t="shared" si="0"/>
        <v>2151.79</v>
      </c>
      <c r="G66" s="214" t="s">
        <v>511</v>
      </c>
      <c r="H66" s="214" t="s">
        <v>512</v>
      </c>
      <c r="I66" s="215">
        <v>292.06</v>
      </c>
      <c r="J66" s="215">
        <v>584.12</v>
      </c>
      <c r="K66">
        <f t="shared" si="1"/>
        <v>146.03</v>
      </c>
      <c r="L66" s="83">
        <f t="shared" si="2"/>
        <v>876.18000000000006</v>
      </c>
    </row>
    <row r="67" spans="1:12" ht="30.6" x14ac:dyDescent="0.3">
      <c r="A67" s="214" t="s">
        <v>693</v>
      </c>
      <c r="B67" s="214" t="s">
        <v>694</v>
      </c>
      <c r="C67" s="216"/>
      <c r="D67" s="216"/>
      <c r="E67" s="216"/>
      <c r="F67" s="83">
        <f t="shared" si="0"/>
        <v>0</v>
      </c>
      <c r="G67" s="214" t="s">
        <v>696</v>
      </c>
      <c r="H67" s="214" t="s">
        <v>697</v>
      </c>
      <c r="I67" s="215">
        <v>371.51499999999999</v>
      </c>
      <c r="J67" s="215">
        <v>743.03</v>
      </c>
      <c r="K67">
        <f t="shared" si="1"/>
        <v>185.75749999999999</v>
      </c>
      <c r="L67" s="83">
        <f t="shared" si="2"/>
        <v>1114.5450000000001</v>
      </c>
    </row>
    <row r="68" spans="1:12" ht="30.6" x14ac:dyDescent="0.3">
      <c r="A68" s="214" t="s">
        <v>4494</v>
      </c>
      <c r="B68" s="214" t="s">
        <v>694</v>
      </c>
      <c r="C68" s="215">
        <v>670.01</v>
      </c>
      <c r="D68" s="215">
        <v>670.02</v>
      </c>
      <c r="E68" s="215">
        <v>670.02</v>
      </c>
      <c r="F68" s="83">
        <f t="shared" si="0"/>
        <v>2010.05</v>
      </c>
      <c r="G68" s="214" t="s">
        <v>2100</v>
      </c>
      <c r="H68" s="214" t="s">
        <v>2101</v>
      </c>
      <c r="I68" s="215">
        <v>335.01</v>
      </c>
      <c r="J68" s="215">
        <v>670.02</v>
      </c>
      <c r="K68">
        <f t="shared" si="1"/>
        <v>167.505</v>
      </c>
      <c r="L68" s="83">
        <f t="shared" si="2"/>
        <v>1005.03</v>
      </c>
    </row>
    <row r="69" spans="1:12" ht="30.6" x14ac:dyDescent="0.3">
      <c r="A69" s="214" t="s">
        <v>511</v>
      </c>
      <c r="B69" s="214" t="s">
        <v>512</v>
      </c>
      <c r="C69" s="215">
        <v>584.12</v>
      </c>
      <c r="D69" s="215">
        <v>584.12</v>
      </c>
      <c r="E69" s="215">
        <v>584.12</v>
      </c>
      <c r="F69" s="83">
        <f t="shared" ref="F69:F132" si="3">C69+D69+E69</f>
        <v>1752.3600000000001</v>
      </c>
      <c r="G69" s="214" t="s">
        <v>540</v>
      </c>
      <c r="H69" s="214" t="s">
        <v>541</v>
      </c>
      <c r="I69" s="215">
        <v>292.06</v>
      </c>
      <c r="J69" s="215">
        <v>584.12</v>
      </c>
      <c r="K69">
        <f t="shared" ref="K69:K132" si="4">I69/30*15</f>
        <v>146.03</v>
      </c>
      <c r="L69" s="83">
        <f t="shared" ref="L69:L132" si="5">I69+J69</f>
        <v>876.18000000000006</v>
      </c>
    </row>
    <row r="70" spans="1:12" ht="30.6" x14ac:dyDescent="0.3">
      <c r="A70" s="214" t="s">
        <v>696</v>
      </c>
      <c r="B70" s="214" t="s">
        <v>697</v>
      </c>
      <c r="C70" s="215">
        <v>743.03</v>
      </c>
      <c r="D70" s="215">
        <v>743.03</v>
      </c>
      <c r="E70" s="215">
        <v>743.03</v>
      </c>
      <c r="F70" s="83">
        <f t="shared" si="3"/>
        <v>2229.09</v>
      </c>
      <c r="G70" s="214" t="s">
        <v>1694</v>
      </c>
      <c r="H70" s="214" t="s">
        <v>1695</v>
      </c>
      <c r="I70" s="215">
        <v>371.51499999999999</v>
      </c>
      <c r="J70" s="215">
        <v>743.03</v>
      </c>
      <c r="K70">
        <f t="shared" si="4"/>
        <v>185.75749999999999</v>
      </c>
      <c r="L70" s="83">
        <f t="shared" si="5"/>
        <v>1114.5450000000001</v>
      </c>
    </row>
    <row r="71" spans="1:12" ht="30.6" x14ac:dyDescent="0.3">
      <c r="A71" s="214" t="s">
        <v>2100</v>
      </c>
      <c r="B71" s="214" t="s">
        <v>2101</v>
      </c>
      <c r="C71" s="215">
        <v>670.01</v>
      </c>
      <c r="D71" s="215">
        <v>670.02</v>
      </c>
      <c r="E71" s="215">
        <v>670.02</v>
      </c>
      <c r="F71" s="83">
        <f t="shared" si="3"/>
        <v>2010.05</v>
      </c>
      <c r="G71" s="214" t="s">
        <v>1747</v>
      </c>
      <c r="H71" s="214" t="s">
        <v>1748</v>
      </c>
      <c r="I71" s="215">
        <v>335.01</v>
      </c>
      <c r="J71" s="215">
        <v>670.02</v>
      </c>
      <c r="K71">
        <f t="shared" si="4"/>
        <v>167.505</v>
      </c>
      <c r="L71" s="83">
        <f t="shared" si="5"/>
        <v>1005.03</v>
      </c>
    </row>
    <row r="72" spans="1:12" ht="30.6" x14ac:dyDescent="0.3">
      <c r="A72" s="214" t="s">
        <v>540</v>
      </c>
      <c r="B72" s="214" t="s">
        <v>541</v>
      </c>
      <c r="C72" s="215">
        <v>584.12</v>
      </c>
      <c r="D72" s="215">
        <v>584.12</v>
      </c>
      <c r="E72" s="215">
        <v>584.12</v>
      </c>
      <c r="F72" s="83">
        <f t="shared" si="3"/>
        <v>1752.3600000000001</v>
      </c>
      <c r="G72" s="214" t="s">
        <v>1195</v>
      </c>
      <c r="H72" s="214" t="s">
        <v>1196</v>
      </c>
      <c r="I72" s="215">
        <v>335.01</v>
      </c>
      <c r="J72" s="215">
        <v>670.02</v>
      </c>
      <c r="K72">
        <f t="shared" si="4"/>
        <v>167.505</v>
      </c>
      <c r="L72" s="83">
        <f t="shared" si="5"/>
        <v>1005.03</v>
      </c>
    </row>
    <row r="73" spans="1:12" ht="30.6" x14ac:dyDescent="0.3">
      <c r="A73" s="214" t="s">
        <v>1694</v>
      </c>
      <c r="B73" s="214" t="s">
        <v>1695</v>
      </c>
      <c r="C73" s="215">
        <v>743.03</v>
      </c>
      <c r="D73" s="215">
        <v>743.03</v>
      </c>
      <c r="E73" s="215">
        <v>743.03</v>
      </c>
      <c r="F73" s="83">
        <f t="shared" si="3"/>
        <v>2229.09</v>
      </c>
      <c r="G73" s="214" t="s">
        <v>565</v>
      </c>
      <c r="H73" s="214" t="s">
        <v>566</v>
      </c>
      <c r="I73" s="215">
        <v>292.06</v>
      </c>
      <c r="J73" s="215">
        <v>584.12</v>
      </c>
      <c r="K73">
        <f t="shared" si="4"/>
        <v>146.03</v>
      </c>
      <c r="L73" s="83">
        <f t="shared" si="5"/>
        <v>876.18000000000006</v>
      </c>
    </row>
    <row r="74" spans="1:12" ht="30.6" x14ac:dyDescent="0.3">
      <c r="A74" s="214" t="s">
        <v>1747</v>
      </c>
      <c r="B74" s="214" t="s">
        <v>1748</v>
      </c>
      <c r="C74" s="215">
        <v>670.01</v>
      </c>
      <c r="D74" s="215">
        <v>670.02</v>
      </c>
      <c r="E74" s="215">
        <v>670.02</v>
      </c>
      <c r="F74" s="83">
        <f t="shared" si="3"/>
        <v>2010.05</v>
      </c>
      <c r="G74" s="214" t="s">
        <v>4502</v>
      </c>
      <c r="H74" s="214" t="s">
        <v>2301</v>
      </c>
      <c r="I74" s="215">
        <v>371.51499999999999</v>
      </c>
      <c r="J74" s="215">
        <v>743.03</v>
      </c>
      <c r="K74">
        <f t="shared" si="4"/>
        <v>185.75749999999999</v>
      </c>
      <c r="L74" s="83">
        <f t="shared" si="5"/>
        <v>1114.5450000000001</v>
      </c>
    </row>
    <row r="75" spans="1:12" ht="30.6" x14ac:dyDescent="0.3">
      <c r="A75" s="214" t="s">
        <v>1195</v>
      </c>
      <c r="B75" s="214" t="s">
        <v>1196</v>
      </c>
      <c r="C75" s="215">
        <v>670.01</v>
      </c>
      <c r="D75" s="215">
        <v>670.02</v>
      </c>
      <c r="E75" s="215">
        <v>670.02</v>
      </c>
      <c r="F75" s="83">
        <f t="shared" si="3"/>
        <v>2010.05</v>
      </c>
      <c r="G75" s="214" t="s">
        <v>3960</v>
      </c>
      <c r="H75" s="214" t="s">
        <v>637</v>
      </c>
      <c r="I75" s="215">
        <v>335.01</v>
      </c>
      <c r="J75" s="215">
        <v>670.02</v>
      </c>
      <c r="K75">
        <f t="shared" si="4"/>
        <v>167.505</v>
      </c>
      <c r="L75" s="83">
        <f t="shared" si="5"/>
        <v>1005.03</v>
      </c>
    </row>
    <row r="76" spans="1:12" ht="30.6" x14ac:dyDescent="0.3">
      <c r="A76" s="214" t="s">
        <v>565</v>
      </c>
      <c r="B76" s="214" t="s">
        <v>566</v>
      </c>
      <c r="C76" s="215">
        <v>584.12</v>
      </c>
      <c r="D76" s="215">
        <v>584.12</v>
      </c>
      <c r="E76" s="215">
        <v>584.12</v>
      </c>
      <c r="F76" s="83">
        <f t="shared" si="3"/>
        <v>1752.3600000000001</v>
      </c>
      <c r="G76" s="214" t="s">
        <v>655</v>
      </c>
      <c r="H76" s="214" t="s">
        <v>656</v>
      </c>
      <c r="I76" s="215">
        <v>292.06</v>
      </c>
      <c r="J76" s="215">
        <v>584.12</v>
      </c>
      <c r="K76">
        <f t="shared" si="4"/>
        <v>146.03</v>
      </c>
      <c r="L76" s="83">
        <f t="shared" si="5"/>
        <v>876.18000000000006</v>
      </c>
    </row>
    <row r="77" spans="1:12" ht="30.6" x14ac:dyDescent="0.3">
      <c r="A77" s="214" t="s">
        <v>2300</v>
      </c>
      <c r="B77" s="214" t="s">
        <v>2301</v>
      </c>
      <c r="C77" s="215">
        <v>743.03</v>
      </c>
      <c r="D77" s="215">
        <v>743.03</v>
      </c>
      <c r="E77" s="215">
        <v>743.03</v>
      </c>
      <c r="F77" s="83">
        <f t="shared" si="3"/>
        <v>2229.09</v>
      </c>
      <c r="G77" s="214" t="s">
        <v>572</v>
      </c>
      <c r="H77" s="214" t="s">
        <v>573</v>
      </c>
      <c r="I77" s="215">
        <v>371.51499999999999</v>
      </c>
      <c r="J77" s="215">
        <v>743.03</v>
      </c>
      <c r="K77">
        <f t="shared" si="4"/>
        <v>185.75749999999999</v>
      </c>
      <c r="L77" s="83">
        <f t="shared" si="5"/>
        <v>1114.5450000000001</v>
      </c>
    </row>
    <row r="78" spans="1:12" ht="30.6" x14ac:dyDescent="0.3">
      <c r="A78" s="214" t="s">
        <v>636</v>
      </c>
      <c r="B78" s="214" t="s">
        <v>637</v>
      </c>
      <c r="C78" s="216"/>
      <c r="D78" s="216"/>
      <c r="E78" s="216"/>
      <c r="F78" s="83">
        <f t="shared" si="3"/>
        <v>0</v>
      </c>
      <c r="G78" s="214" t="s">
        <v>1258</v>
      </c>
      <c r="H78" s="214" t="s">
        <v>1259</v>
      </c>
      <c r="I78" s="215">
        <v>335.01</v>
      </c>
      <c r="J78" s="215">
        <v>670.02</v>
      </c>
      <c r="K78">
        <f t="shared" si="4"/>
        <v>167.505</v>
      </c>
      <c r="L78" s="83">
        <f t="shared" si="5"/>
        <v>1005.03</v>
      </c>
    </row>
    <row r="79" spans="1:12" ht="30.6" x14ac:dyDescent="0.3">
      <c r="A79" s="214" t="s">
        <v>3960</v>
      </c>
      <c r="B79" s="214" t="s">
        <v>637</v>
      </c>
      <c r="C79" s="215">
        <v>670.01</v>
      </c>
      <c r="D79" s="215">
        <v>670.02</v>
      </c>
      <c r="E79" s="215">
        <v>670.02</v>
      </c>
      <c r="F79" s="83">
        <f t="shared" si="3"/>
        <v>2010.05</v>
      </c>
      <c r="G79" s="214" t="s">
        <v>1712</v>
      </c>
      <c r="H79" s="214" t="s">
        <v>1713</v>
      </c>
      <c r="I79" s="215">
        <v>292.06</v>
      </c>
      <c r="J79" s="215">
        <v>584.12</v>
      </c>
      <c r="K79">
        <f t="shared" si="4"/>
        <v>146.03</v>
      </c>
      <c r="L79" s="83">
        <f t="shared" si="5"/>
        <v>876.18000000000006</v>
      </c>
    </row>
    <row r="80" spans="1:12" ht="30.6" x14ac:dyDescent="0.3">
      <c r="A80" s="214" t="s">
        <v>655</v>
      </c>
      <c r="B80" s="214" t="s">
        <v>656</v>
      </c>
      <c r="C80" s="215">
        <v>584.12</v>
      </c>
      <c r="D80" s="215">
        <v>584.12</v>
      </c>
      <c r="E80" s="215">
        <v>584.12</v>
      </c>
      <c r="F80" s="83">
        <f t="shared" si="3"/>
        <v>1752.3600000000001</v>
      </c>
      <c r="G80" s="214" t="s">
        <v>592</v>
      </c>
      <c r="H80" s="214" t="s">
        <v>593</v>
      </c>
      <c r="I80" s="215">
        <v>371.51499999999999</v>
      </c>
      <c r="J80" s="215">
        <v>743.03</v>
      </c>
      <c r="K80">
        <f t="shared" si="4"/>
        <v>185.75749999999999</v>
      </c>
      <c r="L80" s="83">
        <f t="shared" si="5"/>
        <v>1114.5450000000001</v>
      </c>
    </row>
    <row r="81" spans="1:12" ht="30.6" x14ac:dyDescent="0.3">
      <c r="A81" s="214" t="s">
        <v>572</v>
      </c>
      <c r="B81" s="214" t="s">
        <v>573</v>
      </c>
      <c r="C81" s="215">
        <v>743.03</v>
      </c>
      <c r="D81" s="215">
        <v>743.03</v>
      </c>
      <c r="E81" s="215">
        <v>743.03</v>
      </c>
      <c r="F81" s="83">
        <f t="shared" si="3"/>
        <v>2229.09</v>
      </c>
      <c r="G81" s="214" t="s">
        <v>2106</v>
      </c>
      <c r="H81" s="214" t="s">
        <v>2107</v>
      </c>
      <c r="I81" s="215">
        <v>335.01</v>
      </c>
      <c r="J81" s="215">
        <v>670.02</v>
      </c>
      <c r="K81">
        <f t="shared" si="4"/>
        <v>167.505</v>
      </c>
      <c r="L81" s="83">
        <f t="shared" si="5"/>
        <v>1005.03</v>
      </c>
    </row>
    <row r="82" spans="1:12" ht="30.6" x14ac:dyDescent="0.3">
      <c r="A82" s="214" t="s">
        <v>1258</v>
      </c>
      <c r="B82" s="214" t="s">
        <v>1259</v>
      </c>
      <c r="C82" s="215">
        <v>670.01</v>
      </c>
      <c r="D82" s="215">
        <v>670.02</v>
      </c>
      <c r="E82" s="215">
        <v>670.02</v>
      </c>
      <c r="F82" s="83">
        <f t="shared" si="3"/>
        <v>2010.05</v>
      </c>
      <c r="G82" s="214" t="s">
        <v>1675</v>
      </c>
      <c r="H82" s="214" t="s">
        <v>1676</v>
      </c>
      <c r="I82" s="215">
        <v>292.06</v>
      </c>
      <c r="J82" s="215">
        <v>584.12</v>
      </c>
      <c r="K82">
        <f t="shared" si="4"/>
        <v>146.03</v>
      </c>
      <c r="L82" s="83">
        <f t="shared" si="5"/>
        <v>876.18000000000006</v>
      </c>
    </row>
    <row r="83" spans="1:12" ht="30.6" x14ac:dyDescent="0.3">
      <c r="A83" s="214" t="s">
        <v>1712</v>
      </c>
      <c r="B83" s="214" t="s">
        <v>1713</v>
      </c>
      <c r="C83" s="215">
        <v>584.12</v>
      </c>
      <c r="D83" s="215">
        <v>584.12</v>
      </c>
      <c r="E83" s="215">
        <v>584.12</v>
      </c>
      <c r="F83" s="83">
        <f t="shared" si="3"/>
        <v>1752.3600000000001</v>
      </c>
      <c r="G83" s="214" t="s">
        <v>967</v>
      </c>
      <c r="H83" s="214" t="s">
        <v>968</v>
      </c>
      <c r="I83" s="215">
        <v>292.06</v>
      </c>
      <c r="J83" s="215">
        <v>584.12</v>
      </c>
      <c r="K83">
        <f t="shared" si="4"/>
        <v>146.03</v>
      </c>
      <c r="L83" s="83">
        <f t="shared" si="5"/>
        <v>876.18000000000006</v>
      </c>
    </row>
    <row r="84" spans="1:12" ht="30.6" x14ac:dyDescent="0.3">
      <c r="A84" s="214" t="s">
        <v>592</v>
      </c>
      <c r="B84" s="214" t="s">
        <v>593</v>
      </c>
      <c r="C84" s="215">
        <v>743.03</v>
      </c>
      <c r="D84" s="215">
        <v>743.03</v>
      </c>
      <c r="E84" s="215">
        <v>743.03</v>
      </c>
      <c r="F84" s="83">
        <f t="shared" si="3"/>
        <v>2229.09</v>
      </c>
      <c r="G84" s="214" t="s">
        <v>614</v>
      </c>
      <c r="H84" s="214" t="s">
        <v>615</v>
      </c>
      <c r="I84" s="215">
        <v>371.51499999999999</v>
      </c>
      <c r="J84" s="215">
        <v>743.03</v>
      </c>
      <c r="K84">
        <f t="shared" si="4"/>
        <v>185.75749999999999</v>
      </c>
      <c r="L84" s="83">
        <f t="shared" si="5"/>
        <v>1114.5450000000001</v>
      </c>
    </row>
    <row r="85" spans="1:12" ht="30.6" x14ac:dyDescent="0.3">
      <c r="A85" s="214" t="s">
        <v>2106</v>
      </c>
      <c r="B85" s="214" t="s">
        <v>2107</v>
      </c>
      <c r="C85" s="215">
        <v>670.01</v>
      </c>
      <c r="D85" s="215">
        <v>670.02</v>
      </c>
      <c r="E85" s="215">
        <v>670.02</v>
      </c>
      <c r="F85" s="83">
        <f t="shared" si="3"/>
        <v>2010.05</v>
      </c>
      <c r="G85" s="214" t="s">
        <v>918</v>
      </c>
      <c r="H85" s="214" t="s">
        <v>919</v>
      </c>
      <c r="I85" s="215">
        <v>324.27</v>
      </c>
      <c r="J85" s="215">
        <v>648.54</v>
      </c>
      <c r="K85">
        <f t="shared" si="4"/>
        <v>162.13499999999999</v>
      </c>
      <c r="L85" s="83">
        <f t="shared" si="5"/>
        <v>972.81</v>
      </c>
    </row>
    <row r="86" spans="1:12" ht="30.6" x14ac:dyDescent="0.3">
      <c r="A86" s="214" t="s">
        <v>1675</v>
      </c>
      <c r="B86" s="214" t="s">
        <v>1676</v>
      </c>
      <c r="C86" s="215">
        <v>584.12</v>
      </c>
      <c r="D86" s="215">
        <v>584.12</v>
      </c>
      <c r="E86" s="215">
        <v>584.12</v>
      </c>
      <c r="F86" s="83">
        <f t="shared" si="3"/>
        <v>1752.3600000000001</v>
      </c>
      <c r="G86" s="214" t="s">
        <v>1318</v>
      </c>
      <c r="H86" s="214" t="s">
        <v>1319</v>
      </c>
      <c r="I86" s="215">
        <v>292.06</v>
      </c>
      <c r="J86" s="215">
        <v>584.12</v>
      </c>
      <c r="K86">
        <f t="shared" si="4"/>
        <v>146.03</v>
      </c>
      <c r="L86" s="83">
        <f t="shared" si="5"/>
        <v>876.18000000000006</v>
      </c>
    </row>
    <row r="87" spans="1:12" ht="30.6" x14ac:dyDescent="0.3">
      <c r="A87" s="214" t="s">
        <v>967</v>
      </c>
      <c r="B87" s="214" t="s">
        <v>968</v>
      </c>
      <c r="C87" s="215">
        <v>584.12</v>
      </c>
      <c r="D87" s="215">
        <v>584.12</v>
      </c>
      <c r="E87" s="215">
        <v>584.12</v>
      </c>
      <c r="F87" s="83">
        <f t="shared" si="3"/>
        <v>1752.3600000000001</v>
      </c>
      <c r="G87" s="214" t="s">
        <v>925</v>
      </c>
      <c r="H87" s="214" t="s">
        <v>926</v>
      </c>
      <c r="I87" s="215">
        <v>358.63</v>
      </c>
      <c r="J87" s="215">
        <v>717.26</v>
      </c>
      <c r="K87">
        <f t="shared" si="4"/>
        <v>179.315</v>
      </c>
      <c r="L87" s="83">
        <f t="shared" si="5"/>
        <v>1075.8899999999999</v>
      </c>
    </row>
    <row r="88" spans="1:12" ht="30.6" x14ac:dyDescent="0.3">
      <c r="A88" s="214" t="s">
        <v>614</v>
      </c>
      <c r="B88" s="214" t="s">
        <v>615</v>
      </c>
      <c r="C88" s="215">
        <v>743.03</v>
      </c>
      <c r="D88" s="215">
        <v>743.03</v>
      </c>
      <c r="E88" s="215">
        <v>743.03</v>
      </c>
      <c r="F88" s="83">
        <f t="shared" si="3"/>
        <v>2229.09</v>
      </c>
      <c r="G88" s="214" t="s">
        <v>576</v>
      </c>
      <c r="H88" s="214" t="s">
        <v>577</v>
      </c>
      <c r="I88" s="215">
        <v>332.86</v>
      </c>
      <c r="J88" s="215">
        <v>665.72</v>
      </c>
      <c r="K88">
        <f t="shared" si="4"/>
        <v>166.43</v>
      </c>
      <c r="L88" s="83">
        <f t="shared" si="5"/>
        <v>998.58</v>
      </c>
    </row>
    <row r="89" spans="1:12" ht="30.6" x14ac:dyDescent="0.3">
      <c r="A89" s="214" t="s">
        <v>918</v>
      </c>
      <c r="B89" s="214" t="s">
        <v>919</v>
      </c>
      <c r="C89" s="215">
        <v>648.54</v>
      </c>
      <c r="D89" s="215">
        <v>648.54</v>
      </c>
      <c r="E89" s="215">
        <v>648.54</v>
      </c>
      <c r="F89" s="83">
        <f t="shared" si="3"/>
        <v>1945.62</v>
      </c>
      <c r="G89" s="214" t="s">
        <v>660</v>
      </c>
      <c r="H89" s="214" t="s">
        <v>661</v>
      </c>
      <c r="I89" s="215">
        <v>322.125</v>
      </c>
      <c r="J89" s="215">
        <v>644.25</v>
      </c>
      <c r="K89">
        <f t="shared" si="4"/>
        <v>161.0625</v>
      </c>
      <c r="L89" s="83">
        <f t="shared" si="5"/>
        <v>966.375</v>
      </c>
    </row>
    <row r="90" spans="1:12" ht="30.6" x14ac:dyDescent="0.3">
      <c r="A90" s="214" t="s">
        <v>1318</v>
      </c>
      <c r="B90" s="214" t="s">
        <v>1319</v>
      </c>
      <c r="C90" s="215">
        <v>584.12</v>
      </c>
      <c r="D90" s="215">
        <v>584.12</v>
      </c>
      <c r="E90" s="215">
        <v>584.12</v>
      </c>
      <c r="F90" s="83">
        <f t="shared" si="3"/>
        <v>1752.3600000000001</v>
      </c>
      <c r="G90" s="214" t="s">
        <v>627</v>
      </c>
      <c r="H90" s="214" t="s">
        <v>628</v>
      </c>
      <c r="I90" s="215">
        <v>292.06</v>
      </c>
      <c r="J90" s="215">
        <v>584.12</v>
      </c>
      <c r="K90">
        <f t="shared" si="4"/>
        <v>146.03</v>
      </c>
      <c r="L90" s="83">
        <f t="shared" si="5"/>
        <v>876.18000000000006</v>
      </c>
    </row>
    <row r="91" spans="1:12" ht="30.6" x14ac:dyDescent="0.3">
      <c r="A91" s="214" t="s">
        <v>925</v>
      </c>
      <c r="B91" s="214" t="s">
        <v>926</v>
      </c>
      <c r="C91" s="215">
        <v>717.27</v>
      </c>
      <c r="D91" s="215">
        <v>717.26</v>
      </c>
      <c r="E91" s="215">
        <v>717.26</v>
      </c>
      <c r="F91" s="83">
        <f t="shared" si="3"/>
        <v>2151.79</v>
      </c>
      <c r="G91" s="214" t="s">
        <v>498</v>
      </c>
      <c r="H91" s="214" t="s">
        <v>499</v>
      </c>
      <c r="I91" s="215">
        <v>356.48500000000001</v>
      </c>
      <c r="J91" s="215">
        <v>712.97</v>
      </c>
      <c r="K91">
        <f t="shared" si="4"/>
        <v>178.24250000000001</v>
      </c>
      <c r="L91" s="83">
        <f t="shared" si="5"/>
        <v>1069.4549999999999</v>
      </c>
    </row>
    <row r="92" spans="1:12" ht="30.6" x14ac:dyDescent="0.3">
      <c r="A92" s="214" t="s">
        <v>576</v>
      </c>
      <c r="B92" s="214" t="s">
        <v>577</v>
      </c>
      <c r="C92" s="215">
        <v>665.72</v>
      </c>
      <c r="D92" s="215">
        <v>665.72</v>
      </c>
      <c r="E92" s="215">
        <v>665.72</v>
      </c>
      <c r="F92" s="83">
        <f t="shared" si="3"/>
        <v>1997.16</v>
      </c>
      <c r="G92" s="214" t="s">
        <v>1286</v>
      </c>
      <c r="H92" s="214" t="s">
        <v>1287</v>
      </c>
      <c r="I92" s="215">
        <v>332.86</v>
      </c>
      <c r="J92" s="215">
        <v>665.72</v>
      </c>
      <c r="K92">
        <f t="shared" si="4"/>
        <v>166.43</v>
      </c>
      <c r="L92" s="83">
        <f t="shared" si="5"/>
        <v>998.58</v>
      </c>
    </row>
    <row r="93" spans="1:12" ht="30.6" x14ac:dyDescent="0.3">
      <c r="A93" s="214" t="s">
        <v>660</v>
      </c>
      <c r="B93" s="214" t="s">
        <v>661</v>
      </c>
      <c r="C93" s="215">
        <v>644.25</v>
      </c>
      <c r="D93" s="215">
        <v>644.25</v>
      </c>
      <c r="E93" s="215">
        <v>644.25</v>
      </c>
      <c r="F93" s="83">
        <f t="shared" si="3"/>
        <v>1932.75</v>
      </c>
      <c r="G93" s="214" t="s">
        <v>670</v>
      </c>
      <c r="H93" s="214" t="s">
        <v>671</v>
      </c>
      <c r="I93" s="215">
        <v>371.51499999999999</v>
      </c>
      <c r="J93" s="215">
        <v>743.03</v>
      </c>
      <c r="K93">
        <f t="shared" si="4"/>
        <v>185.75749999999999</v>
      </c>
      <c r="L93" s="83">
        <f t="shared" si="5"/>
        <v>1114.5450000000001</v>
      </c>
    </row>
    <row r="94" spans="1:12" ht="30.6" x14ac:dyDescent="0.3">
      <c r="A94" s="214" t="s">
        <v>627</v>
      </c>
      <c r="B94" s="214" t="s">
        <v>628</v>
      </c>
      <c r="C94" s="215">
        <v>584.12</v>
      </c>
      <c r="D94" s="215">
        <v>584.12</v>
      </c>
      <c r="E94" s="215">
        <v>584.12</v>
      </c>
      <c r="F94" s="83">
        <f t="shared" si="3"/>
        <v>1752.3600000000001</v>
      </c>
      <c r="G94" s="214" t="s">
        <v>2625</v>
      </c>
      <c r="H94" s="214" t="s">
        <v>1655</v>
      </c>
      <c r="I94" s="215">
        <v>292.06</v>
      </c>
      <c r="J94" s="215">
        <v>584.12</v>
      </c>
      <c r="K94">
        <f t="shared" si="4"/>
        <v>146.03</v>
      </c>
      <c r="L94" s="83">
        <f t="shared" si="5"/>
        <v>876.18000000000006</v>
      </c>
    </row>
    <row r="95" spans="1:12" ht="30.6" x14ac:dyDescent="0.3">
      <c r="A95" s="214" t="s">
        <v>498</v>
      </c>
      <c r="B95" s="214" t="s">
        <v>499</v>
      </c>
      <c r="C95" s="215">
        <v>712.97</v>
      </c>
      <c r="D95" s="215">
        <v>712.97</v>
      </c>
      <c r="E95" s="215">
        <v>712.97</v>
      </c>
      <c r="F95" s="83">
        <f t="shared" si="3"/>
        <v>2138.91</v>
      </c>
      <c r="G95" s="214" t="s">
        <v>1619</v>
      </c>
      <c r="H95" s="214" t="s">
        <v>1620</v>
      </c>
      <c r="I95" s="215">
        <v>367.22</v>
      </c>
      <c r="J95" s="215">
        <v>734.44</v>
      </c>
      <c r="K95">
        <f t="shared" si="4"/>
        <v>183.61</v>
      </c>
      <c r="L95" s="83">
        <f t="shared" si="5"/>
        <v>1101.6600000000001</v>
      </c>
    </row>
    <row r="96" spans="1:12" ht="30.6" x14ac:dyDescent="0.3">
      <c r="A96" s="214" t="s">
        <v>1286</v>
      </c>
      <c r="B96" s="214" t="s">
        <v>1287</v>
      </c>
      <c r="C96" s="215">
        <v>665.72</v>
      </c>
      <c r="D96" s="215">
        <v>665.72</v>
      </c>
      <c r="E96" s="215">
        <v>665.72</v>
      </c>
      <c r="F96" s="83">
        <f t="shared" si="3"/>
        <v>1997.16</v>
      </c>
      <c r="G96" s="214" t="s">
        <v>1509</v>
      </c>
      <c r="H96" s="214" t="s">
        <v>1510</v>
      </c>
      <c r="I96" s="215">
        <v>332.86</v>
      </c>
      <c r="J96" s="215">
        <v>665.72</v>
      </c>
      <c r="K96">
        <f t="shared" si="4"/>
        <v>166.43</v>
      </c>
      <c r="L96" s="83">
        <f t="shared" si="5"/>
        <v>998.58</v>
      </c>
    </row>
    <row r="97" spans="1:12" ht="30.6" x14ac:dyDescent="0.3">
      <c r="A97" s="214" t="s">
        <v>670</v>
      </c>
      <c r="B97" s="214" t="s">
        <v>671</v>
      </c>
      <c r="C97" s="215">
        <v>743.03</v>
      </c>
      <c r="D97" s="215">
        <v>743.03</v>
      </c>
      <c r="E97" s="215">
        <v>743.03</v>
      </c>
      <c r="F97" s="83">
        <f t="shared" si="3"/>
        <v>2229.09</v>
      </c>
      <c r="G97" s="214" t="s">
        <v>1735</v>
      </c>
      <c r="H97" s="214" t="s">
        <v>1736</v>
      </c>
      <c r="I97" s="215">
        <v>292.06</v>
      </c>
      <c r="J97" s="215">
        <v>584.12</v>
      </c>
      <c r="K97">
        <f t="shared" si="4"/>
        <v>146.03</v>
      </c>
      <c r="L97" s="83">
        <f t="shared" si="5"/>
        <v>876.18000000000006</v>
      </c>
    </row>
    <row r="98" spans="1:12" ht="30.6" x14ac:dyDescent="0.3">
      <c r="A98" s="214" t="s">
        <v>2625</v>
      </c>
      <c r="B98" s="214" t="s">
        <v>1655</v>
      </c>
      <c r="C98" s="215">
        <v>584.12</v>
      </c>
      <c r="D98" s="215">
        <v>584.12</v>
      </c>
      <c r="E98" s="215">
        <v>584.12</v>
      </c>
      <c r="F98" s="83">
        <f t="shared" si="3"/>
        <v>1752.3600000000001</v>
      </c>
      <c r="G98" s="214" t="s">
        <v>1271</v>
      </c>
      <c r="H98" s="214" t="s">
        <v>1272</v>
      </c>
      <c r="I98" s="215">
        <v>367.22</v>
      </c>
      <c r="J98" s="215">
        <v>734.44</v>
      </c>
      <c r="K98">
        <f t="shared" si="4"/>
        <v>183.61</v>
      </c>
      <c r="L98" s="83">
        <f t="shared" si="5"/>
        <v>1101.6600000000001</v>
      </c>
    </row>
    <row r="99" spans="1:12" ht="30.6" x14ac:dyDescent="0.3">
      <c r="A99" s="214" t="s">
        <v>1619</v>
      </c>
      <c r="B99" s="214" t="s">
        <v>1620</v>
      </c>
      <c r="C99" s="215">
        <v>734.44</v>
      </c>
      <c r="D99" s="215">
        <v>734.44</v>
      </c>
      <c r="E99" s="215">
        <v>734.44</v>
      </c>
      <c r="F99" s="83">
        <f t="shared" si="3"/>
        <v>2203.3200000000002</v>
      </c>
      <c r="G99" s="214" t="s">
        <v>1749</v>
      </c>
      <c r="H99" s="214" t="s">
        <v>1750</v>
      </c>
      <c r="I99" s="215">
        <v>332.86</v>
      </c>
      <c r="J99" s="215">
        <v>665.72</v>
      </c>
      <c r="K99">
        <f t="shared" si="4"/>
        <v>166.43</v>
      </c>
      <c r="L99" s="83">
        <f t="shared" si="5"/>
        <v>998.58</v>
      </c>
    </row>
    <row r="100" spans="1:12" ht="30.6" x14ac:dyDescent="0.3">
      <c r="A100" s="214" t="s">
        <v>1509</v>
      </c>
      <c r="B100" s="214" t="s">
        <v>1510</v>
      </c>
      <c r="C100" s="215">
        <v>665.72</v>
      </c>
      <c r="D100" s="215">
        <v>665.72</v>
      </c>
      <c r="E100" s="215">
        <v>665.72</v>
      </c>
      <c r="F100" s="83">
        <f t="shared" si="3"/>
        <v>1997.16</v>
      </c>
      <c r="G100" s="214" t="s">
        <v>1726</v>
      </c>
      <c r="H100" s="214" t="s">
        <v>1727</v>
      </c>
      <c r="I100" s="215">
        <v>292.06</v>
      </c>
      <c r="J100" s="215">
        <v>584.12</v>
      </c>
      <c r="K100">
        <f t="shared" si="4"/>
        <v>146.03</v>
      </c>
      <c r="L100" s="83">
        <f t="shared" si="5"/>
        <v>876.18000000000006</v>
      </c>
    </row>
    <row r="101" spans="1:12" ht="30.6" x14ac:dyDescent="0.3">
      <c r="A101" s="214" t="s">
        <v>1735</v>
      </c>
      <c r="B101" s="214" t="s">
        <v>1736</v>
      </c>
      <c r="C101" s="215">
        <v>584.12</v>
      </c>
      <c r="D101" s="215">
        <v>584.12</v>
      </c>
      <c r="E101" s="215">
        <v>584.12</v>
      </c>
      <c r="F101" s="83">
        <f t="shared" si="3"/>
        <v>1752.3600000000001</v>
      </c>
      <c r="G101" s="214" t="s">
        <v>594</v>
      </c>
      <c r="H101" s="214" t="s">
        <v>595</v>
      </c>
      <c r="I101" s="215">
        <v>367.22</v>
      </c>
      <c r="J101" s="215">
        <v>734.44</v>
      </c>
      <c r="K101">
        <f t="shared" si="4"/>
        <v>183.61</v>
      </c>
      <c r="L101" s="83">
        <f t="shared" si="5"/>
        <v>1101.6600000000001</v>
      </c>
    </row>
    <row r="102" spans="1:12" ht="30.6" x14ac:dyDescent="0.3">
      <c r="A102" s="214" t="s">
        <v>1271</v>
      </c>
      <c r="B102" s="214" t="s">
        <v>1272</v>
      </c>
      <c r="C102" s="215">
        <v>734.44</v>
      </c>
      <c r="D102" s="215">
        <v>734.44</v>
      </c>
      <c r="E102" s="215">
        <v>734.44</v>
      </c>
      <c r="F102" s="83">
        <f t="shared" si="3"/>
        <v>2203.3200000000002</v>
      </c>
      <c r="G102" s="214" t="s">
        <v>1483</v>
      </c>
      <c r="H102" s="214" t="s">
        <v>1484</v>
      </c>
      <c r="I102" s="215">
        <v>332.86</v>
      </c>
      <c r="J102" s="215">
        <v>665.72</v>
      </c>
      <c r="K102">
        <f t="shared" si="4"/>
        <v>166.43</v>
      </c>
      <c r="L102" s="83">
        <f t="shared" si="5"/>
        <v>998.58</v>
      </c>
    </row>
    <row r="103" spans="1:12" ht="30.6" x14ac:dyDescent="0.3">
      <c r="A103" s="214" t="s">
        <v>1749</v>
      </c>
      <c r="B103" s="214" t="s">
        <v>1750</v>
      </c>
      <c r="C103" s="215">
        <v>665.72</v>
      </c>
      <c r="D103" s="215">
        <v>665.72</v>
      </c>
      <c r="E103" s="215">
        <v>665.72</v>
      </c>
      <c r="F103" s="83">
        <f t="shared" si="3"/>
        <v>1997.16</v>
      </c>
      <c r="G103" s="214" t="s">
        <v>1603</v>
      </c>
      <c r="H103" s="214" t="s">
        <v>1604</v>
      </c>
      <c r="I103" s="215">
        <v>292.06</v>
      </c>
      <c r="J103" s="215">
        <v>584.12</v>
      </c>
      <c r="K103">
        <f t="shared" si="4"/>
        <v>146.03</v>
      </c>
      <c r="L103" s="83">
        <f t="shared" si="5"/>
        <v>876.18000000000006</v>
      </c>
    </row>
    <row r="104" spans="1:12" ht="30.6" x14ac:dyDescent="0.3">
      <c r="A104" s="214" t="s">
        <v>1726</v>
      </c>
      <c r="B104" s="214" t="s">
        <v>1727</v>
      </c>
      <c r="C104" s="215">
        <v>584.12</v>
      </c>
      <c r="D104" s="215">
        <v>584.12</v>
      </c>
      <c r="E104" s="215">
        <v>584.12</v>
      </c>
      <c r="F104" s="83">
        <f t="shared" si="3"/>
        <v>1752.3600000000001</v>
      </c>
      <c r="G104" s="214" t="s">
        <v>1197</v>
      </c>
      <c r="H104" s="214" t="s">
        <v>1198</v>
      </c>
      <c r="I104" s="215">
        <v>313.53500000000003</v>
      </c>
      <c r="J104" s="215">
        <v>627.07000000000005</v>
      </c>
      <c r="K104">
        <f t="shared" si="4"/>
        <v>156.76750000000001</v>
      </c>
      <c r="L104" s="83">
        <f t="shared" si="5"/>
        <v>940.60500000000002</v>
      </c>
    </row>
    <row r="105" spans="1:12" ht="30.6" x14ac:dyDescent="0.3">
      <c r="A105" s="214" t="s">
        <v>594</v>
      </c>
      <c r="B105" s="214" t="s">
        <v>595</v>
      </c>
      <c r="C105" s="215">
        <v>734.44</v>
      </c>
      <c r="D105" s="215">
        <v>734.44</v>
      </c>
      <c r="E105" s="215">
        <v>734.44</v>
      </c>
      <c r="F105" s="83">
        <f t="shared" si="3"/>
        <v>2203.3200000000002</v>
      </c>
      <c r="G105" s="214" t="s">
        <v>1933</v>
      </c>
      <c r="H105" s="214" t="s">
        <v>1934</v>
      </c>
      <c r="I105" s="215">
        <v>367.22</v>
      </c>
      <c r="J105" s="215">
        <v>734.44</v>
      </c>
      <c r="K105">
        <f t="shared" si="4"/>
        <v>183.61</v>
      </c>
      <c r="L105" s="83">
        <f t="shared" si="5"/>
        <v>1101.6600000000001</v>
      </c>
    </row>
    <row r="106" spans="1:12" ht="30.6" x14ac:dyDescent="0.3">
      <c r="A106" s="214" t="s">
        <v>1483</v>
      </c>
      <c r="B106" s="214" t="s">
        <v>1484</v>
      </c>
      <c r="C106" s="215">
        <v>665.72</v>
      </c>
      <c r="D106" s="215">
        <v>665.72</v>
      </c>
      <c r="E106" s="215">
        <v>665.72</v>
      </c>
      <c r="F106" s="83">
        <f t="shared" si="3"/>
        <v>1997.16</v>
      </c>
      <c r="G106" s="214" t="s">
        <v>2108</v>
      </c>
      <c r="H106" s="214" t="s">
        <v>2109</v>
      </c>
      <c r="I106" s="215">
        <v>332.86</v>
      </c>
      <c r="J106" s="215">
        <v>665.72</v>
      </c>
      <c r="K106">
        <f t="shared" si="4"/>
        <v>166.43</v>
      </c>
      <c r="L106" s="83">
        <f t="shared" si="5"/>
        <v>998.58</v>
      </c>
    </row>
    <row r="107" spans="1:12" ht="30.6" x14ac:dyDescent="0.3">
      <c r="A107" s="214" t="s">
        <v>1603</v>
      </c>
      <c r="B107" s="214" t="s">
        <v>1604</v>
      </c>
      <c r="C107" s="215">
        <v>584.12</v>
      </c>
      <c r="D107" s="215">
        <v>584.12</v>
      </c>
      <c r="E107" s="215">
        <v>584.12</v>
      </c>
      <c r="F107" s="83">
        <f t="shared" si="3"/>
        <v>1752.3600000000001</v>
      </c>
      <c r="G107" s="214" t="s">
        <v>2302</v>
      </c>
      <c r="H107" s="214" t="s">
        <v>2303</v>
      </c>
      <c r="I107" s="215">
        <v>292.06</v>
      </c>
      <c r="J107" s="215">
        <v>584.12</v>
      </c>
      <c r="K107">
        <f t="shared" si="4"/>
        <v>146.03</v>
      </c>
      <c r="L107" s="83">
        <f t="shared" si="5"/>
        <v>876.18000000000006</v>
      </c>
    </row>
    <row r="108" spans="1:12" ht="30.6" x14ac:dyDescent="0.3">
      <c r="A108" s="214" t="s">
        <v>1197</v>
      </c>
      <c r="B108" s="214" t="s">
        <v>1198</v>
      </c>
      <c r="C108" s="215">
        <v>627.05999999999995</v>
      </c>
      <c r="D108" s="215">
        <v>627.07000000000005</v>
      </c>
      <c r="E108" s="215">
        <v>627.07000000000005</v>
      </c>
      <c r="F108" s="83">
        <f t="shared" si="3"/>
        <v>1881.2000000000003</v>
      </c>
      <c r="G108" s="214" t="s">
        <v>502</v>
      </c>
      <c r="H108" s="214" t="s">
        <v>503</v>
      </c>
      <c r="I108" s="215">
        <v>367.22</v>
      </c>
      <c r="J108" s="215">
        <v>734.44</v>
      </c>
      <c r="K108">
        <f t="shared" si="4"/>
        <v>183.61</v>
      </c>
      <c r="L108" s="83">
        <f t="shared" si="5"/>
        <v>1101.6600000000001</v>
      </c>
    </row>
    <row r="109" spans="1:12" ht="30.6" x14ac:dyDescent="0.3">
      <c r="A109" s="214" t="s">
        <v>1933</v>
      </c>
      <c r="B109" s="214" t="s">
        <v>1934</v>
      </c>
      <c r="C109" s="215">
        <v>734.44</v>
      </c>
      <c r="D109" s="215">
        <v>734.44</v>
      </c>
      <c r="E109" s="215">
        <v>734.44</v>
      </c>
      <c r="F109" s="83">
        <f t="shared" si="3"/>
        <v>2203.3200000000002</v>
      </c>
      <c r="G109" s="214" t="s">
        <v>3961</v>
      </c>
      <c r="H109" s="214" t="s">
        <v>1583</v>
      </c>
      <c r="I109" s="215">
        <v>332.86</v>
      </c>
      <c r="J109" s="215">
        <v>665.72</v>
      </c>
      <c r="K109">
        <f t="shared" si="4"/>
        <v>166.43</v>
      </c>
      <c r="L109" s="83">
        <f t="shared" si="5"/>
        <v>998.58</v>
      </c>
    </row>
    <row r="110" spans="1:12" ht="30.6" x14ac:dyDescent="0.3">
      <c r="A110" s="214" t="s">
        <v>2108</v>
      </c>
      <c r="B110" s="214" t="s">
        <v>2109</v>
      </c>
      <c r="C110" s="215">
        <v>665.72</v>
      </c>
      <c r="D110" s="215">
        <v>665.72</v>
      </c>
      <c r="E110" s="215">
        <v>665.72</v>
      </c>
      <c r="F110" s="83">
        <f t="shared" si="3"/>
        <v>1997.16</v>
      </c>
      <c r="G110" s="214" t="s">
        <v>1260</v>
      </c>
      <c r="H110" s="214" t="s">
        <v>1261</v>
      </c>
      <c r="I110" s="215">
        <v>292.06</v>
      </c>
      <c r="J110" s="215">
        <v>584.12</v>
      </c>
      <c r="K110">
        <f t="shared" si="4"/>
        <v>146.03</v>
      </c>
      <c r="L110" s="83">
        <f t="shared" si="5"/>
        <v>876.18000000000006</v>
      </c>
    </row>
    <row r="111" spans="1:12" ht="30.6" x14ac:dyDescent="0.3">
      <c r="A111" s="214" t="s">
        <v>2302</v>
      </c>
      <c r="B111" s="214" t="s">
        <v>2303</v>
      </c>
      <c r="C111" s="215">
        <v>584.12</v>
      </c>
      <c r="D111" s="215">
        <v>584.12</v>
      </c>
      <c r="E111" s="215">
        <v>584.12</v>
      </c>
      <c r="F111" s="83">
        <f t="shared" si="3"/>
        <v>1752.3600000000001</v>
      </c>
      <c r="G111" s="214" t="s">
        <v>616</v>
      </c>
      <c r="H111" s="214" t="s">
        <v>617</v>
      </c>
      <c r="I111" s="215">
        <v>367.22</v>
      </c>
      <c r="J111" s="215">
        <v>734.44</v>
      </c>
      <c r="K111">
        <f t="shared" si="4"/>
        <v>183.61</v>
      </c>
      <c r="L111" s="83">
        <f t="shared" si="5"/>
        <v>1101.6600000000001</v>
      </c>
    </row>
    <row r="112" spans="1:12" ht="30.6" x14ac:dyDescent="0.3">
      <c r="A112" s="214" t="s">
        <v>502</v>
      </c>
      <c r="B112" s="214" t="s">
        <v>503</v>
      </c>
      <c r="C112" s="215">
        <v>734.44</v>
      </c>
      <c r="D112" s="215">
        <v>734.44</v>
      </c>
      <c r="E112" s="215">
        <v>734.44</v>
      </c>
      <c r="F112" s="83">
        <f t="shared" si="3"/>
        <v>2203.3200000000002</v>
      </c>
      <c r="G112" s="214" t="s">
        <v>662</v>
      </c>
      <c r="H112" s="214" t="s">
        <v>663</v>
      </c>
      <c r="I112" s="215">
        <v>322.125</v>
      </c>
      <c r="J112" s="215">
        <v>644.25</v>
      </c>
      <c r="K112">
        <f t="shared" si="4"/>
        <v>161.0625</v>
      </c>
      <c r="L112" s="83">
        <f t="shared" si="5"/>
        <v>966.375</v>
      </c>
    </row>
    <row r="113" spans="1:12" ht="30.6" x14ac:dyDescent="0.3">
      <c r="A113" s="214" t="s">
        <v>1582</v>
      </c>
      <c r="B113" s="214" t="s">
        <v>1583</v>
      </c>
      <c r="C113" s="215">
        <v>665.72</v>
      </c>
      <c r="D113" s="215">
        <v>665.72</v>
      </c>
      <c r="E113" s="215">
        <v>665.72</v>
      </c>
      <c r="F113" s="83">
        <f t="shared" si="3"/>
        <v>1997.16</v>
      </c>
      <c r="G113" s="214" t="s">
        <v>1714</v>
      </c>
      <c r="H113" s="214" t="s">
        <v>1715</v>
      </c>
      <c r="I113" s="215">
        <v>292.06</v>
      </c>
      <c r="J113" s="215">
        <v>584.12</v>
      </c>
      <c r="K113">
        <f t="shared" si="4"/>
        <v>146.03</v>
      </c>
      <c r="L113" s="83">
        <f t="shared" si="5"/>
        <v>876.18000000000006</v>
      </c>
    </row>
    <row r="114" spans="1:12" ht="30.6" x14ac:dyDescent="0.3">
      <c r="A114" s="214" t="s">
        <v>1260</v>
      </c>
      <c r="B114" s="214" t="s">
        <v>1261</v>
      </c>
      <c r="C114" s="215">
        <v>584.12</v>
      </c>
      <c r="D114" s="215">
        <v>584.12</v>
      </c>
      <c r="E114" s="215">
        <v>584.12</v>
      </c>
      <c r="F114" s="83">
        <f t="shared" si="3"/>
        <v>1752.3600000000001</v>
      </c>
      <c r="G114" s="214" t="s">
        <v>2313</v>
      </c>
      <c r="H114" s="214" t="s">
        <v>2314</v>
      </c>
      <c r="I114" s="215">
        <v>362.92500000000001</v>
      </c>
      <c r="J114" s="215">
        <v>725.85</v>
      </c>
      <c r="K114">
        <f t="shared" si="4"/>
        <v>181.46250000000001</v>
      </c>
      <c r="L114" s="83">
        <f t="shared" si="5"/>
        <v>1088.7750000000001</v>
      </c>
    </row>
    <row r="115" spans="1:12" ht="30.6" x14ac:dyDescent="0.3">
      <c r="A115" s="214" t="s">
        <v>616</v>
      </c>
      <c r="B115" s="214" t="s">
        <v>617</v>
      </c>
      <c r="C115" s="215">
        <v>734.44</v>
      </c>
      <c r="D115" s="215">
        <v>734.44</v>
      </c>
      <c r="E115" s="215">
        <v>734.44</v>
      </c>
      <c r="F115" s="83">
        <f t="shared" si="3"/>
        <v>2203.3200000000002</v>
      </c>
      <c r="G115" s="214" t="s">
        <v>980</v>
      </c>
      <c r="H115" s="214" t="s">
        <v>981</v>
      </c>
      <c r="I115" s="215">
        <v>292.06</v>
      </c>
      <c r="J115" s="215">
        <v>584.12</v>
      </c>
      <c r="K115">
        <f t="shared" si="4"/>
        <v>146.03</v>
      </c>
      <c r="L115" s="83">
        <f t="shared" si="5"/>
        <v>876.18000000000006</v>
      </c>
    </row>
    <row r="116" spans="1:12" ht="30.6" x14ac:dyDescent="0.3">
      <c r="A116" s="214" t="s">
        <v>662</v>
      </c>
      <c r="B116" s="214" t="s">
        <v>663</v>
      </c>
      <c r="C116" s="215">
        <v>644.25</v>
      </c>
      <c r="D116" s="215">
        <v>644.25</v>
      </c>
      <c r="E116" s="215">
        <v>644.25</v>
      </c>
      <c r="F116" s="83">
        <f t="shared" si="3"/>
        <v>1932.75</v>
      </c>
      <c r="G116" s="214" t="s">
        <v>1320</v>
      </c>
      <c r="H116" s="214" t="s">
        <v>1321</v>
      </c>
      <c r="I116" s="215">
        <v>313.53500000000003</v>
      </c>
      <c r="J116" s="215">
        <v>627.07000000000005</v>
      </c>
      <c r="K116">
        <f t="shared" si="4"/>
        <v>156.76750000000001</v>
      </c>
      <c r="L116" s="83">
        <f t="shared" si="5"/>
        <v>940.60500000000002</v>
      </c>
    </row>
    <row r="117" spans="1:12" ht="30.6" x14ac:dyDescent="0.3">
      <c r="A117" s="214" t="s">
        <v>1714</v>
      </c>
      <c r="B117" s="214" t="s">
        <v>1715</v>
      </c>
      <c r="C117" s="215">
        <v>584.12</v>
      </c>
      <c r="D117" s="215">
        <v>584.12</v>
      </c>
      <c r="E117" s="215">
        <v>584.12</v>
      </c>
      <c r="F117" s="83">
        <f t="shared" si="3"/>
        <v>1752.3600000000001</v>
      </c>
      <c r="G117" s="214" t="s">
        <v>2200</v>
      </c>
      <c r="H117" s="214" t="s">
        <v>2201</v>
      </c>
      <c r="I117" s="215">
        <v>330.71499999999997</v>
      </c>
      <c r="J117" s="215">
        <v>661.43</v>
      </c>
      <c r="K117">
        <f t="shared" si="4"/>
        <v>165.35749999999999</v>
      </c>
      <c r="L117" s="83">
        <f t="shared" si="5"/>
        <v>992.14499999999998</v>
      </c>
    </row>
    <row r="118" spans="1:12" ht="30.6" x14ac:dyDescent="0.3">
      <c r="A118" s="214" t="s">
        <v>2313</v>
      </c>
      <c r="B118" s="214" t="s">
        <v>2314</v>
      </c>
      <c r="C118" s="215">
        <v>725.85</v>
      </c>
      <c r="D118" s="215">
        <v>725.85</v>
      </c>
      <c r="E118" s="215">
        <v>725.85</v>
      </c>
      <c r="F118" s="83">
        <f t="shared" si="3"/>
        <v>2177.5500000000002</v>
      </c>
      <c r="G118" s="214" t="s">
        <v>2559</v>
      </c>
      <c r="H118" s="214" t="s">
        <v>927</v>
      </c>
      <c r="I118" s="215">
        <v>292.06</v>
      </c>
      <c r="J118" s="215">
        <v>584.12</v>
      </c>
      <c r="K118">
        <f t="shared" si="4"/>
        <v>146.03</v>
      </c>
      <c r="L118" s="83">
        <f t="shared" si="5"/>
        <v>876.18000000000006</v>
      </c>
    </row>
    <row r="119" spans="1:12" ht="30.6" x14ac:dyDescent="0.3">
      <c r="A119" s="214" t="s">
        <v>980</v>
      </c>
      <c r="B119" s="214" t="s">
        <v>981</v>
      </c>
      <c r="C119" s="215">
        <v>584.12</v>
      </c>
      <c r="D119" s="215">
        <v>584.12</v>
      </c>
      <c r="E119" s="215">
        <v>584.12</v>
      </c>
      <c r="F119" s="83">
        <f t="shared" si="3"/>
        <v>1752.3600000000001</v>
      </c>
      <c r="G119" s="214" t="s">
        <v>1325</v>
      </c>
      <c r="H119" s="214" t="s">
        <v>1326</v>
      </c>
      <c r="I119" s="215">
        <v>358.63</v>
      </c>
      <c r="J119" s="215">
        <v>717.26</v>
      </c>
      <c r="K119">
        <f t="shared" si="4"/>
        <v>179.315</v>
      </c>
      <c r="L119" s="83">
        <f t="shared" si="5"/>
        <v>1075.8899999999999</v>
      </c>
    </row>
    <row r="120" spans="1:12" ht="30.6" x14ac:dyDescent="0.3">
      <c r="A120" s="214" t="s">
        <v>1320</v>
      </c>
      <c r="B120" s="214" t="s">
        <v>1321</v>
      </c>
      <c r="C120" s="215">
        <v>627.05999999999995</v>
      </c>
      <c r="D120" s="215">
        <v>627.07000000000005</v>
      </c>
      <c r="E120" s="215">
        <v>627.07000000000005</v>
      </c>
      <c r="F120" s="83">
        <f t="shared" si="3"/>
        <v>1881.2000000000003</v>
      </c>
      <c r="G120" s="214" t="s">
        <v>1513</v>
      </c>
      <c r="H120" s="214" t="s">
        <v>1514</v>
      </c>
      <c r="I120" s="215">
        <v>335.01</v>
      </c>
      <c r="J120" s="215">
        <v>670.02</v>
      </c>
      <c r="K120">
        <f t="shared" si="4"/>
        <v>167.505</v>
      </c>
      <c r="L120" s="83">
        <f t="shared" si="5"/>
        <v>1005.03</v>
      </c>
    </row>
    <row r="121" spans="1:12" ht="30.6" x14ac:dyDescent="0.3">
      <c r="A121" s="214" t="s">
        <v>2200</v>
      </c>
      <c r="B121" s="214" t="s">
        <v>2201</v>
      </c>
      <c r="C121" s="215">
        <v>661.43</v>
      </c>
      <c r="D121" s="215">
        <v>661.43</v>
      </c>
      <c r="E121" s="215">
        <v>661.43</v>
      </c>
      <c r="F121" s="83">
        <f t="shared" si="3"/>
        <v>1984.29</v>
      </c>
      <c r="G121" s="214" t="s">
        <v>3962</v>
      </c>
      <c r="H121" s="214" t="s">
        <v>2212</v>
      </c>
      <c r="I121" s="215">
        <v>292.06</v>
      </c>
      <c r="J121" s="215">
        <v>584.12</v>
      </c>
      <c r="K121">
        <f t="shared" si="4"/>
        <v>146.03</v>
      </c>
      <c r="L121" s="83">
        <f t="shared" si="5"/>
        <v>876.18000000000006</v>
      </c>
    </row>
    <row r="122" spans="1:12" ht="30.6" x14ac:dyDescent="0.3">
      <c r="A122" s="214" t="s">
        <v>2559</v>
      </c>
      <c r="B122" s="214" t="s">
        <v>927</v>
      </c>
      <c r="C122" s="215">
        <v>584.12</v>
      </c>
      <c r="D122" s="215">
        <v>584.12</v>
      </c>
      <c r="E122" s="215">
        <v>584.12</v>
      </c>
      <c r="F122" s="83">
        <f t="shared" si="3"/>
        <v>1752.3600000000001</v>
      </c>
      <c r="G122" s="214" t="s">
        <v>1630</v>
      </c>
      <c r="H122" s="214" t="s">
        <v>1631</v>
      </c>
      <c r="I122" s="215">
        <v>371.51499999999999</v>
      </c>
      <c r="J122" s="215">
        <v>743.03</v>
      </c>
      <c r="K122">
        <f t="shared" si="4"/>
        <v>185.75749999999999</v>
      </c>
      <c r="L122" s="83">
        <f t="shared" si="5"/>
        <v>1114.5450000000001</v>
      </c>
    </row>
    <row r="123" spans="1:12" ht="30.6" x14ac:dyDescent="0.3">
      <c r="A123" s="214" t="s">
        <v>1325</v>
      </c>
      <c r="B123" s="214" t="s">
        <v>1326</v>
      </c>
      <c r="C123" s="215">
        <v>717.27</v>
      </c>
      <c r="D123" s="215">
        <v>717.26</v>
      </c>
      <c r="E123" s="215">
        <v>717.26</v>
      </c>
      <c r="F123" s="83">
        <f t="shared" si="3"/>
        <v>2151.79</v>
      </c>
      <c r="G123" s="214" t="s">
        <v>1755</v>
      </c>
      <c r="H123" s="214" t="s">
        <v>1756</v>
      </c>
      <c r="I123" s="215">
        <v>335.01</v>
      </c>
      <c r="J123" s="215">
        <v>670.02</v>
      </c>
      <c r="K123">
        <f t="shared" si="4"/>
        <v>167.505</v>
      </c>
      <c r="L123" s="83">
        <f t="shared" si="5"/>
        <v>1005.03</v>
      </c>
    </row>
    <row r="124" spans="1:12" ht="30.6" x14ac:dyDescent="0.3">
      <c r="A124" s="214" t="s">
        <v>1513</v>
      </c>
      <c r="B124" s="214" t="s">
        <v>1514</v>
      </c>
      <c r="C124" s="215">
        <v>670.01</v>
      </c>
      <c r="D124" s="215">
        <v>670.02</v>
      </c>
      <c r="E124" s="215">
        <v>670.02</v>
      </c>
      <c r="F124" s="83">
        <f t="shared" si="3"/>
        <v>2010.05</v>
      </c>
      <c r="G124" s="214" t="s">
        <v>2603</v>
      </c>
      <c r="H124" s="214" t="s">
        <v>1868</v>
      </c>
      <c r="I124" s="215">
        <v>292.06</v>
      </c>
      <c r="J124" s="215">
        <v>584.12</v>
      </c>
      <c r="K124">
        <f t="shared" si="4"/>
        <v>146.03</v>
      </c>
      <c r="L124" s="83">
        <f t="shared" si="5"/>
        <v>876.18000000000006</v>
      </c>
    </row>
    <row r="125" spans="1:12" ht="30.6" x14ac:dyDescent="0.3">
      <c r="A125" s="214" t="s">
        <v>3962</v>
      </c>
      <c r="B125" s="214" t="s">
        <v>2212</v>
      </c>
      <c r="C125" s="215">
        <v>584.12</v>
      </c>
      <c r="D125" s="215">
        <v>584.12</v>
      </c>
      <c r="E125" s="215">
        <v>584.12</v>
      </c>
      <c r="F125" s="83">
        <f t="shared" si="3"/>
        <v>1752.3600000000001</v>
      </c>
      <c r="G125" s="214" t="s">
        <v>2535</v>
      </c>
      <c r="H125" s="214" t="s">
        <v>1277</v>
      </c>
      <c r="I125" s="215">
        <v>371.51499999999999</v>
      </c>
      <c r="J125" s="215">
        <v>743.03</v>
      </c>
      <c r="K125">
        <f t="shared" si="4"/>
        <v>185.75749999999999</v>
      </c>
      <c r="L125" s="83">
        <f t="shared" si="5"/>
        <v>1114.5450000000001</v>
      </c>
    </row>
    <row r="126" spans="1:12" ht="30.6" x14ac:dyDescent="0.3">
      <c r="A126" s="214" t="s">
        <v>2211</v>
      </c>
      <c r="B126" s="214" t="s">
        <v>2212</v>
      </c>
      <c r="C126" s="216"/>
      <c r="D126" s="216"/>
      <c r="E126" s="216"/>
      <c r="F126" s="83">
        <f t="shared" si="3"/>
        <v>0</v>
      </c>
      <c r="G126" s="214" t="s">
        <v>4495</v>
      </c>
      <c r="H126" s="214" t="s">
        <v>1407</v>
      </c>
      <c r="I126" s="215">
        <v>335.01</v>
      </c>
      <c r="J126" s="215">
        <v>670.02</v>
      </c>
      <c r="K126">
        <f t="shared" si="4"/>
        <v>167.505</v>
      </c>
      <c r="L126" s="83">
        <f t="shared" si="5"/>
        <v>1005.03</v>
      </c>
    </row>
    <row r="127" spans="1:12" ht="30.6" x14ac:dyDescent="0.3">
      <c r="A127" s="214" t="s">
        <v>1630</v>
      </c>
      <c r="B127" s="214" t="s">
        <v>1631</v>
      </c>
      <c r="C127" s="215">
        <v>743.03</v>
      </c>
      <c r="D127" s="215">
        <v>743.03</v>
      </c>
      <c r="E127" s="215">
        <v>743.03</v>
      </c>
      <c r="F127" s="83">
        <f t="shared" si="3"/>
        <v>2229.09</v>
      </c>
      <c r="G127" s="214" t="s">
        <v>2389</v>
      </c>
      <c r="H127" s="214" t="s">
        <v>2390</v>
      </c>
      <c r="I127" s="215">
        <v>335.01</v>
      </c>
      <c r="J127" s="215">
        <v>670.02</v>
      </c>
      <c r="K127">
        <f t="shared" si="4"/>
        <v>167.505</v>
      </c>
      <c r="L127" s="83">
        <f t="shared" si="5"/>
        <v>1005.03</v>
      </c>
    </row>
    <row r="128" spans="1:12" ht="30.6" x14ac:dyDescent="0.3">
      <c r="A128" s="214" t="s">
        <v>1755</v>
      </c>
      <c r="B128" s="214" t="s">
        <v>1756</v>
      </c>
      <c r="C128" s="215">
        <v>670.01</v>
      </c>
      <c r="D128" s="215">
        <v>670.02</v>
      </c>
      <c r="E128" s="215">
        <v>670.02</v>
      </c>
      <c r="F128" s="83">
        <f t="shared" si="3"/>
        <v>2010.05</v>
      </c>
      <c r="G128" s="214" t="s">
        <v>2369</v>
      </c>
      <c r="H128" s="214" t="s">
        <v>2370</v>
      </c>
      <c r="I128" s="215">
        <v>292.06</v>
      </c>
      <c r="J128" s="215">
        <v>584.12</v>
      </c>
      <c r="K128">
        <f t="shared" si="4"/>
        <v>146.03</v>
      </c>
      <c r="L128" s="83">
        <f t="shared" si="5"/>
        <v>876.18000000000006</v>
      </c>
    </row>
    <row r="129" spans="1:12" ht="30.6" x14ac:dyDescent="0.3">
      <c r="A129" s="214" t="s">
        <v>2603</v>
      </c>
      <c r="B129" s="214" t="s">
        <v>1868</v>
      </c>
      <c r="C129" s="215">
        <v>584.12</v>
      </c>
      <c r="D129" s="215">
        <v>584.12</v>
      </c>
      <c r="E129" s="215">
        <v>584.12</v>
      </c>
      <c r="F129" s="83">
        <f t="shared" si="3"/>
        <v>1752.3600000000001</v>
      </c>
      <c r="G129" s="214" t="s">
        <v>1549</v>
      </c>
      <c r="H129" s="214" t="s">
        <v>1550</v>
      </c>
      <c r="I129" s="215">
        <v>371.51499999999999</v>
      </c>
      <c r="J129" s="215">
        <v>743.03</v>
      </c>
      <c r="K129">
        <f t="shared" si="4"/>
        <v>185.75749999999999</v>
      </c>
      <c r="L129" s="83">
        <f t="shared" si="5"/>
        <v>1114.5450000000001</v>
      </c>
    </row>
    <row r="130" spans="1:12" ht="30.6" x14ac:dyDescent="0.3">
      <c r="A130" s="214" t="s">
        <v>2535</v>
      </c>
      <c r="B130" s="214" t="s">
        <v>1277</v>
      </c>
      <c r="C130" s="215">
        <v>743.03</v>
      </c>
      <c r="D130" s="215">
        <v>743.03</v>
      </c>
      <c r="E130" s="215">
        <v>743.03</v>
      </c>
      <c r="F130" s="83">
        <f t="shared" si="3"/>
        <v>2229.09</v>
      </c>
      <c r="G130" s="214" t="s">
        <v>2110</v>
      </c>
      <c r="H130" s="214" t="s">
        <v>2111</v>
      </c>
      <c r="I130" s="215">
        <v>330.71499999999997</v>
      </c>
      <c r="J130" s="215">
        <v>661.43</v>
      </c>
      <c r="K130">
        <f t="shared" si="4"/>
        <v>165.35749999999999</v>
      </c>
      <c r="L130" s="83">
        <f t="shared" si="5"/>
        <v>992.14499999999998</v>
      </c>
    </row>
    <row r="131" spans="1:12" ht="30.6" x14ac:dyDescent="0.3">
      <c r="A131" s="214" t="s">
        <v>1406</v>
      </c>
      <c r="B131" s="214" t="s">
        <v>1407</v>
      </c>
      <c r="C131" s="215">
        <v>670.01</v>
      </c>
      <c r="D131" s="215">
        <v>670.02</v>
      </c>
      <c r="E131" s="215">
        <v>259.36</v>
      </c>
      <c r="F131" s="83">
        <f t="shared" si="3"/>
        <v>1599.3899999999999</v>
      </c>
      <c r="G131" s="214" t="s">
        <v>582</v>
      </c>
      <c r="H131" s="214" t="s">
        <v>583</v>
      </c>
      <c r="I131" s="215">
        <v>287.76499999999999</v>
      </c>
      <c r="J131" s="215">
        <v>575.53</v>
      </c>
      <c r="K131">
        <f t="shared" si="4"/>
        <v>143.88249999999999</v>
      </c>
      <c r="L131" s="83">
        <f t="shared" si="5"/>
        <v>863.29499999999996</v>
      </c>
    </row>
    <row r="132" spans="1:12" ht="30.6" x14ac:dyDescent="0.3">
      <c r="A132" s="214" t="s">
        <v>4495</v>
      </c>
      <c r="B132" s="214" t="s">
        <v>1407</v>
      </c>
      <c r="C132" s="216"/>
      <c r="D132" s="216"/>
      <c r="E132" s="215">
        <v>410.66</v>
      </c>
      <c r="F132" s="83">
        <f t="shared" si="3"/>
        <v>410.66</v>
      </c>
      <c r="G132" s="214" t="s">
        <v>2539</v>
      </c>
      <c r="H132" s="214" t="s">
        <v>1869</v>
      </c>
      <c r="I132" s="215">
        <v>365.07499999999999</v>
      </c>
      <c r="J132" s="215">
        <v>730.15</v>
      </c>
      <c r="K132">
        <f t="shared" si="4"/>
        <v>182.53749999999999</v>
      </c>
      <c r="L132" s="83">
        <f t="shared" si="5"/>
        <v>1095.2249999999999</v>
      </c>
    </row>
    <row r="133" spans="1:12" ht="30.6" x14ac:dyDescent="0.3">
      <c r="A133" s="214" t="s">
        <v>2389</v>
      </c>
      <c r="B133" s="214" t="s">
        <v>2390</v>
      </c>
      <c r="C133" s="215">
        <v>670.01</v>
      </c>
      <c r="D133" s="215">
        <v>670.02</v>
      </c>
      <c r="E133" s="215">
        <v>670.02</v>
      </c>
      <c r="F133" s="83">
        <f t="shared" ref="F133:F196" si="6">C133+D133+E133</f>
        <v>2010.05</v>
      </c>
      <c r="G133" s="214" t="s">
        <v>2552</v>
      </c>
      <c r="H133" s="214" t="s">
        <v>1650</v>
      </c>
      <c r="I133" s="215">
        <v>330.71499999999997</v>
      </c>
      <c r="J133" s="215">
        <v>661.43</v>
      </c>
      <c r="K133">
        <f t="shared" ref="K133:K196" si="7">I133/30*15</f>
        <v>165.35749999999999</v>
      </c>
      <c r="L133" s="83">
        <f t="shared" ref="L133:L196" si="8">I133+J133</f>
        <v>992.14499999999998</v>
      </c>
    </row>
    <row r="134" spans="1:12" ht="30.6" x14ac:dyDescent="0.3">
      <c r="A134" s="214" t="s">
        <v>2369</v>
      </c>
      <c r="B134" s="214" t="s">
        <v>2370</v>
      </c>
      <c r="C134" s="215">
        <v>584.12</v>
      </c>
      <c r="D134" s="215">
        <v>584.12</v>
      </c>
      <c r="E134" s="215">
        <v>584.12</v>
      </c>
      <c r="F134" s="83">
        <f t="shared" si="6"/>
        <v>1752.3600000000001</v>
      </c>
      <c r="G134" s="214" t="s">
        <v>3963</v>
      </c>
      <c r="H134" s="214" t="s">
        <v>1516</v>
      </c>
      <c r="I134" s="215">
        <v>287.76499999999999</v>
      </c>
      <c r="J134" s="215">
        <v>575.53</v>
      </c>
      <c r="K134">
        <f t="shared" si="7"/>
        <v>143.88249999999999</v>
      </c>
      <c r="L134" s="83">
        <f t="shared" si="8"/>
        <v>863.29499999999996</v>
      </c>
    </row>
    <row r="135" spans="1:12" ht="30.6" x14ac:dyDescent="0.3">
      <c r="A135" s="214" t="s">
        <v>1549</v>
      </c>
      <c r="B135" s="214" t="s">
        <v>1550</v>
      </c>
      <c r="C135" s="215">
        <v>743.03</v>
      </c>
      <c r="D135" s="215">
        <v>743.03</v>
      </c>
      <c r="E135" s="215">
        <v>743.03</v>
      </c>
      <c r="F135" s="83">
        <f t="shared" si="6"/>
        <v>2229.09</v>
      </c>
      <c r="G135" s="214" t="s">
        <v>1574</v>
      </c>
      <c r="H135" s="214" t="s">
        <v>1575</v>
      </c>
      <c r="I135" s="215">
        <v>365.07499999999999</v>
      </c>
      <c r="J135" s="215">
        <v>730.15</v>
      </c>
      <c r="K135">
        <f t="shared" si="7"/>
        <v>182.53749999999999</v>
      </c>
      <c r="L135" s="83">
        <f t="shared" si="8"/>
        <v>1095.2249999999999</v>
      </c>
    </row>
    <row r="136" spans="1:12" ht="30.6" x14ac:dyDescent="0.3">
      <c r="A136" s="214" t="s">
        <v>2110</v>
      </c>
      <c r="B136" s="214" t="s">
        <v>2111</v>
      </c>
      <c r="C136" s="215">
        <v>661.43</v>
      </c>
      <c r="D136" s="215">
        <v>661.43</v>
      </c>
      <c r="E136" s="215">
        <v>661.43</v>
      </c>
      <c r="F136" s="83">
        <f t="shared" si="6"/>
        <v>1984.29</v>
      </c>
      <c r="G136" s="214" t="s">
        <v>1541</v>
      </c>
      <c r="H136" s="214" t="s">
        <v>1542</v>
      </c>
      <c r="I136" s="215">
        <v>330.71499999999997</v>
      </c>
      <c r="J136" s="215">
        <v>661.43</v>
      </c>
      <c r="K136">
        <f t="shared" si="7"/>
        <v>165.35749999999999</v>
      </c>
      <c r="L136" s="83">
        <f t="shared" si="8"/>
        <v>992.14499999999998</v>
      </c>
    </row>
    <row r="137" spans="1:12" ht="30.6" x14ac:dyDescent="0.3">
      <c r="A137" s="214" t="s">
        <v>582</v>
      </c>
      <c r="B137" s="214" t="s">
        <v>583</v>
      </c>
      <c r="C137" s="215">
        <v>575.52</v>
      </c>
      <c r="D137" s="215">
        <v>575.53</v>
      </c>
      <c r="E137" s="215">
        <v>575.53</v>
      </c>
      <c r="F137" s="83">
        <f t="shared" si="6"/>
        <v>1726.58</v>
      </c>
      <c r="G137" s="214" t="s">
        <v>2114</v>
      </c>
      <c r="H137" s="214" t="s">
        <v>2115</v>
      </c>
      <c r="I137" s="215">
        <v>287.76499999999999</v>
      </c>
      <c r="J137" s="215">
        <v>575.53</v>
      </c>
      <c r="K137">
        <f t="shared" si="7"/>
        <v>143.88249999999999</v>
      </c>
      <c r="L137" s="83">
        <f t="shared" si="8"/>
        <v>863.29499999999996</v>
      </c>
    </row>
    <row r="138" spans="1:12" ht="30.6" x14ac:dyDescent="0.3">
      <c r="A138" s="214" t="s">
        <v>2539</v>
      </c>
      <c r="B138" s="214" t="s">
        <v>1869</v>
      </c>
      <c r="C138" s="215">
        <v>730.14</v>
      </c>
      <c r="D138" s="215">
        <v>730.15</v>
      </c>
      <c r="E138" s="215">
        <v>730.15</v>
      </c>
      <c r="F138" s="83">
        <f t="shared" si="6"/>
        <v>2190.44</v>
      </c>
      <c r="G138" s="214" t="s">
        <v>598</v>
      </c>
      <c r="H138" s="214" t="s">
        <v>599</v>
      </c>
      <c r="I138" s="215">
        <v>292.06</v>
      </c>
      <c r="J138" s="215">
        <v>584.12</v>
      </c>
      <c r="K138">
        <f t="shared" si="7"/>
        <v>146.03</v>
      </c>
      <c r="L138" s="83">
        <f t="shared" si="8"/>
        <v>876.18000000000006</v>
      </c>
    </row>
    <row r="139" spans="1:12" ht="30.6" x14ac:dyDescent="0.3">
      <c r="A139" s="214" t="s">
        <v>2552</v>
      </c>
      <c r="B139" s="214" t="s">
        <v>1650</v>
      </c>
      <c r="C139" s="215">
        <v>661.43</v>
      </c>
      <c r="D139" s="215">
        <v>661.43</v>
      </c>
      <c r="E139" s="215">
        <v>661.43</v>
      </c>
      <c r="F139" s="83">
        <f t="shared" si="6"/>
        <v>1984.29</v>
      </c>
      <c r="G139" s="214" t="s">
        <v>1279</v>
      </c>
      <c r="H139" s="214" t="s">
        <v>1280</v>
      </c>
      <c r="I139" s="215">
        <v>365.07499999999999</v>
      </c>
      <c r="J139" s="215">
        <v>730.15</v>
      </c>
      <c r="K139">
        <f t="shared" si="7"/>
        <v>182.53749999999999</v>
      </c>
      <c r="L139" s="83">
        <f t="shared" si="8"/>
        <v>1095.2249999999999</v>
      </c>
    </row>
    <row r="140" spans="1:12" ht="30.6" x14ac:dyDescent="0.3">
      <c r="A140" s="214" t="s">
        <v>1515</v>
      </c>
      <c r="B140" s="214" t="s">
        <v>1516</v>
      </c>
      <c r="C140" s="215">
        <v>575.52</v>
      </c>
      <c r="D140" s="215">
        <v>575.53</v>
      </c>
      <c r="E140" s="215">
        <v>55.57</v>
      </c>
      <c r="F140" s="83">
        <f t="shared" si="6"/>
        <v>1206.6199999999999</v>
      </c>
      <c r="G140" s="214" t="s">
        <v>1594</v>
      </c>
      <c r="H140" s="214" t="s">
        <v>1595</v>
      </c>
      <c r="I140" s="215">
        <v>324.27</v>
      </c>
      <c r="J140" s="215">
        <v>648.54</v>
      </c>
      <c r="K140">
        <f t="shared" si="7"/>
        <v>162.13499999999999</v>
      </c>
      <c r="L140" s="83">
        <f t="shared" si="8"/>
        <v>972.81</v>
      </c>
    </row>
    <row r="141" spans="1:12" ht="30.6" x14ac:dyDescent="0.3">
      <c r="A141" s="214" t="s">
        <v>3963</v>
      </c>
      <c r="B141" s="214" t="s">
        <v>1516</v>
      </c>
      <c r="C141" s="216"/>
      <c r="D141" s="216"/>
      <c r="E141" s="215">
        <v>519.69000000000005</v>
      </c>
      <c r="F141" s="83">
        <f t="shared" si="6"/>
        <v>519.69000000000005</v>
      </c>
      <c r="G141" s="214" t="s">
        <v>1221</v>
      </c>
      <c r="H141" s="214" t="s">
        <v>1222</v>
      </c>
      <c r="I141" s="215">
        <v>292.06</v>
      </c>
      <c r="J141" s="215">
        <v>584.12</v>
      </c>
      <c r="K141">
        <f t="shared" si="7"/>
        <v>146.03</v>
      </c>
      <c r="L141" s="83">
        <f t="shared" si="8"/>
        <v>876.18000000000006</v>
      </c>
    </row>
    <row r="142" spans="1:12" ht="30.6" x14ac:dyDescent="0.3">
      <c r="A142" s="214" t="s">
        <v>1574</v>
      </c>
      <c r="B142" s="214" t="s">
        <v>1575</v>
      </c>
      <c r="C142" s="215">
        <v>730.14</v>
      </c>
      <c r="D142" s="215">
        <v>730.15</v>
      </c>
      <c r="E142" s="215">
        <v>730.15</v>
      </c>
      <c r="F142" s="83">
        <f t="shared" si="6"/>
        <v>2190.44</v>
      </c>
      <c r="G142" s="214" t="s">
        <v>2548</v>
      </c>
      <c r="H142" s="214" t="s">
        <v>1262</v>
      </c>
      <c r="I142" s="215">
        <v>358.63</v>
      </c>
      <c r="J142" s="215">
        <v>717.26</v>
      </c>
      <c r="K142">
        <f t="shared" si="7"/>
        <v>179.315</v>
      </c>
      <c r="L142" s="83">
        <f t="shared" si="8"/>
        <v>1075.8899999999999</v>
      </c>
    </row>
    <row r="143" spans="1:12" ht="30.6" x14ac:dyDescent="0.3">
      <c r="A143" s="214" t="s">
        <v>1541</v>
      </c>
      <c r="B143" s="214" t="s">
        <v>1542</v>
      </c>
      <c r="C143" s="215">
        <v>661.43</v>
      </c>
      <c r="D143" s="215">
        <v>661.43</v>
      </c>
      <c r="E143" s="215">
        <v>661.43</v>
      </c>
      <c r="F143" s="83">
        <f t="shared" si="6"/>
        <v>1984.29</v>
      </c>
      <c r="G143" s="214" t="s">
        <v>1204</v>
      </c>
      <c r="H143" s="214" t="s">
        <v>1205</v>
      </c>
      <c r="I143" s="215">
        <v>328.565</v>
      </c>
      <c r="J143" s="215">
        <v>657.13</v>
      </c>
      <c r="K143">
        <f t="shared" si="7"/>
        <v>164.2825</v>
      </c>
      <c r="L143" s="83">
        <f t="shared" si="8"/>
        <v>985.69499999999994</v>
      </c>
    </row>
    <row r="144" spans="1:12" ht="30.6" x14ac:dyDescent="0.3">
      <c r="A144" s="214" t="s">
        <v>2114</v>
      </c>
      <c r="B144" s="214" t="s">
        <v>2115</v>
      </c>
      <c r="C144" s="215">
        <v>575.52</v>
      </c>
      <c r="D144" s="215">
        <v>575.53</v>
      </c>
      <c r="E144" s="215">
        <v>575.53</v>
      </c>
      <c r="F144" s="83">
        <f t="shared" si="6"/>
        <v>1726.58</v>
      </c>
      <c r="G144" s="214" t="s">
        <v>1677</v>
      </c>
      <c r="H144" s="214" t="s">
        <v>1678</v>
      </c>
      <c r="I144" s="215">
        <v>300.64999999999998</v>
      </c>
      <c r="J144" s="215">
        <v>601.29999999999995</v>
      </c>
      <c r="K144">
        <f t="shared" si="7"/>
        <v>150.32499999999999</v>
      </c>
      <c r="L144" s="83">
        <f t="shared" si="8"/>
        <v>901.94999999999993</v>
      </c>
    </row>
    <row r="145" spans="1:12" ht="30.6" x14ac:dyDescent="0.3">
      <c r="A145" s="214" t="s">
        <v>598</v>
      </c>
      <c r="B145" s="214" t="s">
        <v>599</v>
      </c>
      <c r="C145" s="215">
        <v>584.12</v>
      </c>
      <c r="D145" s="215">
        <v>584.12</v>
      </c>
      <c r="E145" s="215">
        <v>584.12</v>
      </c>
      <c r="F145" s="83">
        <f t="shared" si="6"/>
        <v>1752.3600000000001</v>
      </c>
      <c r="G145" s="214" t="s">
        <v>3964</v>
      </c>
      <c r="H145" s="214" t="s">
        <v>1853</v>
      </c>
      <c r="I145" s="215">
        <v>311.38499999999999</v>
      </c>
      <c r="J145" s="215">
        <v>622.77</v>
      </c>
      <c r="K145">
        <f t="shared" si="7"/>
        <v>155.6925</v>
      </c>
      <c r="L145" s="83">
        <f t="shared" si="8"/>
        <v>934.15499999999997</v>
      </c>
    </row>
    <row r="146" spans="1:12" ht="30.6" x14ac:dyDescent="0.3">
      <c r="A146" s="214" t="s">
        <v>1279</v>
      </c>
      <c r="B146" s="214" t="s">
        <v>1280</v>
      </c>
      <c r="C146" s="215">
        <v>730.14</v>
      </c>
      <c r="D146" s="215">
        <v>730.15</v>
      </c>
      <c r="E146" s="215">
        <v>730.15</v>
      </c>
      <c r="F146" s="83">
        <f t="shared" si="6"/>
        <v>2190.44</v>
      </c>
      <c r="G146" s="214" t="s">
        <v>3965</v>
      </c>
      <c r="H146" s="214" t="s">
        <v>1264</v>
      </c>
      <c r="I146" s="215">
        <v>309.24</v>
      </c>
      <c r="J146" s="215">
        <v>618.48</v>
      </c>
      <c r="K146">
        <f t="shared" si="7"/>
        <v>154.62</v>
      </c>
      <c r="L146" s="83">
        <f t="shared" si="8"/>
        <v>927.72</v>
      </c>
    </row>
    <row r="147" spans="1:12" ht="30.6" x14ac:dyDescent="0.3">
      <c r="A147" s="214" t="s">
        <v>1594</v>
      </c>
      <c r="B147" s="214" t="s">
        <v>1595</v>
      </c>
      <c r="C147" s="215">
        <v>648.54</v>
      </c>
      <c r="D147" s="215">
        <v>648.54</v>
      </c>
      <c r="E147" s="215">
        <v>648.54</v>
      </c>
      <c r="F147" s="83">
        <f t="shared" si="6"/>
        <v>1945.62</v>
      </c>
      <c r="G147" s="214" t="s">
        <v>1636</v>
      </c>
      <c r="H147" s="214" t="s">
        <v>1637</v>
      </c>
      <c r="I147" s="215">
        <v>328.565</v>
      </c>
      <c r="J147" s="215">
        <v>657.13</v>
      </c>
      <c r="K147">
        <f t="shared" si="7"/>
        <v>164.2825</v>
      </c>
      <c r="L147" s="83">
        <f t="shared" si="8"/>
        <v>985.69499999999994</v>
      </c>
    </row>
    <row r="148" spans="1:12" ht="30.6" x14ac:dyDescent="0.3">
      <c r="A148" s="214" t="s">
        <v>1221</v>
      </c>
      <c r="B148" s="214" t="s">
        <v>1222</v>
      </c>
      <c r="C148" s="215">
        <v>584.12</v>
      </c>
      <c r="D148" s="215">
        <v>584.12</v>
      </c>
      <c r="E148" s="215">
        <v>584.12</v>
      </c>
      <c r="F148" s="83">
        <f t="shared" si="6"/>
        <v>1752.3600000000001</v>
      </c>
      <c r="G148" s="214" t="s">
        <v>1499</v>
      </c>
      <c r="H148" s="214" t="s">
        <v>1500</v>
      </c>
      <c r="I148" s="215">
        <v>326.42</v>
      </c>
      <c r="J148" s="215">
        <v>652.84</v>
      </c>
      <c r="K148">
        <f t="shared" si="7"/>
        <v>163.21</v>
      </c>
      <c r="L148" s="83">
        <f t="shared" si="8"/>
        <v>979.26</v>
      </c>
    </row>
    <row r="149" spans="1:12" ht="30.6" x14ac:dyDescent="0.3">
      <c r="A149" s="214" t="s">
        <v>2548</v>
      </c>
      <c r="B149" s="214" t="s">
        <v>1262</v>
      </c>
      <c r="C149" s="215">
        <v>717.27</v>
      </c>
      <c r="D149" s="215">
        <v>717.26</v>
      </c>
      <c r="E149" s="215">
        <v>717.26</v>
      </c>
      <c r="F149" s="83">
        <f t="shared" si="6"/>
        <v>2151.79</v>
      </c>
      <c r="G149" s="214" t="s">
        <v>2116</v>
      </c>
      <c r="H149" s="214" t="s">
        <v>2117</v>
      </c>
      <c r="I149" s="215">
        <v>371.51499999999999</v>
      </c>
      <c r="J149" s="215">
        <v>743.03</v>
      </c>
      <c r="K149">
        <f t="shared" si="7"/>
        <v>185.75749999999999</v>
      </c>
      <c r="L149" s="83">
        <f t="shared" si="8"/>
        <v>1114.5450000000001</v>
      </c>
    </row>
    <row r="150" spans="1:12" ht="30.6" x14ac:dyDescent="0.3">
      <c r="A150" s="214" t="s">
        <v>1204</v>
      </c>
      <c r="B150" s="214" t="s">
        <v>1205</v>
      </c>
      <c r="C150" s="215">
        <v>657.13</v>
      </c>
      <c r="D150" s="215">
        <v>657.13</v>
      </c>
      <c r="E150" s="215">
        <v>657.13</v>
      </c>
      <c r="F150" s="83">
        <f t="shared" si="6"/>
        <v>1971.3899999999999</v>
      </c>
      <c r="G150" s="214" t="s">
        <v>2630</v>
      </c>
      <c r="H150" s="214" t="s">
        <v>1855</v>
      </c>
      <c r="I150" s="215">
        <v>296.35500000000002</v>
      </c>
      <c r="J150" s="215">
        <v>592.71</v>
      </c>
      <c r="K150">
        <f t="shared" si="7"/>
        <v>148.17750000000001</v>
      </c>
      <c r="L150" s="83">
        <f t="shared" si="8"/>
        <v>889.06500000000005</v>
      </c>
    </row>
    <row r="151" spans="1:12" ht="30.6" x14ac:dyDescent="0.3">
      <c r="A151" s="214" t="s">
        <v>1677</v>
      </c>
      <c r="B151" s="214" t="s">
        <v>1678</v>
      </c>
      <c r="C151" s="215">
        <v>601.29999999999995</v>
      </c>
      <c r="D151" s="215">
        <v>601.29999999999995</v>
      </c>
      <c r="E151" s="215">
        <v>601.29999999999995</v>
      </c>
      <c r="F151" s="83">
        <f t="shared" si="6"/>
        <v>1803.8999999999999</v>
      </c>
      <c r="G151" s="214" t="s">
        <v>4503</v>
      </c>
      <c r="H151" s="214" t="s">
        <v>2378</v>
      </c>
      <c r="I151" s="215">
        <v>362.92500000000001</v>
      </c>
      <c r="J151" s="215">
        <v>725.85</v>
      </c>
      <c r="K151">
        <f t="shared" si="7"/>
        <v>181.46250000000001</v>
      </c>
      <c r="L151" s="83">
        <f t="shared" si="8"/>
        <v>1088.7750000000001</v>
      </c>
    </row>
    <row r="152" spans="1:12" ht="30.6" x14ac:dyDescent="0.3">
      <c r="A152" s="214" t="s">
        <v>1852</v>
      </c>
      <c r="B152" s="214" t="s">
        <v>1853</v>
      </c>
      <c r="C152" s="215">
        <v>622.77</v>
      </c>
      <c r="D152" s="215">
        <v>622.77</v>
      </c>
      <c r="E152" s="215">
        <v>622.77</v>
      </c>
      <c r="F152" s="83">
        <f t="shared" si="6"/>
        <v>1868.31</v>
      </c>
      <c r="G152" s="214" t="s">
        <v>1209</v>
      </c>
      <c r="H152" s="214" t="s">
        <v>1210</v>
      </c>
      <c r="I152" s="215">
        <v>339.30500000000001</v>
      </c>
      <c r="J152" s="215">
        <v>678.61</v>
      </c>
      <c r="K152">
        <f t="shared" si="7"/>
        <v>169.6525</v>
      </c>
      <c r="L152" s="83">
        <f t="shared" si="8"/>
        <v>1017.915</v>
      </c>
    </row>
    <row r="153" spans="1:12" ht="30.6" x14ac:dyDescent="0.3">
      <c r="A153" s="214" t="s">
        <v>1263</v>
      </c>
      <c r="B153" s="214" t="s">
        <v>1264</v>
      </c>
      <c r="C153" s="215">
        <v>618.47</v>
      </c>
      <c r="D153" s="215">
        <v>618.48</v>
      </c>
      <c r="E153" s="215">
        <v>618.48</v>
      </c>
      <c r="F153" s="83">
        <f t="shared" si="6"/>
        <v>1855.43</v>
      </c>
      <c r="G153" s="214" t="s">
        <v>1551</v>
      </c>
      <c r="H153" s="214" t="s">
        <v>1552</v>
      </c>
      <c r="I153" s="215">
        <v>296.35500000000002</v>
      </c>
      <c r="J153" s="215">
        <v>592.71</v>
      </c>
      <c r="K153">
        <f t="shared" si="7"/>
        <v>148.17750000000001</v>
      </c>
      <c r="L153" s="83">
        <f t="shared" si="8"/>
        <v>889.06500000000005</v>
      </c>
    </row>
    <row r="154" spans="1:12" ht="30.6" x14ac:dyDescent="0.3">
      <c r="A154" s="214" t="s">
        <v>1636</v>
      </c>
      <c r="B154" s="214" t="s">
        <v>1637</v>
      </c>
      <c r="C154" s="215">
        <v>657.13</v>
      </c>
      <c r="D154" s="215">
        <v>657.13</v>
      </c>
      <c r="E154" s="215">
        <v>657.13</v>
      </c>
      <c r="F154" s="83">
        <f t="shared" si="6"/>
        <v>1971.3899999999999</v>
      </c>
      <c r="G154" s="214" t="s">
        <v>1702</v>
      </c>
      <c r="H154" s="214" t="s">
        <v>1703</v>
      </c>
      <c r="I154" s="215">
        <v>373.66500000000002</v>
      </c>
      <c r="J154" s="215">
        <v>747.33</v>
      </c>
      <c r="K154">
        <f t="shared" si="7"/>
        <v>186.83250000000001</v>
      </c>
      <c r="L154" s="83">
        <f t="shared" si="8"/>
        <v>1120.9950000000001</v>
      </c>
    </row>
    <row r="155" spans="1:12" ht="30.6" x14ac:dyDescent="0.3">
      <c r="A155" s="214" t="s">
        <v>1499</v>
      </c>
      <c r="B155" s="214" t="s">
        <v>1500</v>
      </c>
      <c r="C155" s="215">
        <v>652.84</v>
      </c>
      <c r="D155" s="215">
        <v>652.84</v>
      </c>
      <c r="E155" s="215">
        <v>652.84</v>
      </c>
      <c r="F155" s="83">
        <f t="shared" si="6"/>
        <v>1958.52</v>
      </c>
      <c r="G155" s="214" t="s">
        <v>2218</v>
      </c>
      <c r="H155" s="214" t="s">
        <v>2219</v>
      </c>
      <c r="I155" s="215">
        <v>339.30500000000001</v>
      </c>
      <c r="J155" s="215">
        <v>678.61</v>
      </c>
      <c r="K155">
        <f t="shared" si="7"/>
        <v>169.6525</v>
      </c>
      <c r="L155" s="83">
        <f t="shared" si="8"/>
        <v>1017.915</v>
      </c>
    </row>
    <row r="156" spans="1:12" ht="30.6" x14ac:dyDescent="0.3">
      <c r="A156" s="214" t="s">
        <v>2116</v>
      </c>
      <c r="B156" s="214" t="s">
        <v>2117</v>
      </c>
      <c r="C156" s="215">
        <v>743.03</v>
      </c>
      <c r="D156" s="215">
        <v>743.03</v>
      </c>
      <c r="E156" s="215">
        <v>743.03</v>
      </c>
      <c r="F156" s="83">
        <f t="shared" si="6"/>
        <v>2229.09</v>
      </c>
      <c r="G156" s="214" t="s">
        <v>1547</v>
      </c>
      <c r="H156" s="214" t="s">
        <v>1548</v>
      </c>
      <c r="I156" s="215">
        <v>296.35500000000002</v>
      </c>
      <c r="J156" s="215">
        <v>592.71</v>
      </c>
      <c r="K156">
        <f t="shared" si="7"/>
        <v>148.17750000000001</v>
      </c>
      <c r="L156" s="83">
        <f t="shared" si="8"/>
        <v>889.06500000000005</v>
      </c>
    </row>
    <row r="157" spans="1:12" ht="30.6" x14ac:dyDescent="0.3">
      <c r="A157" s="214" t="s">
        <v>2630</v>
      </c>
      <c r="B157" s="214" t="s">
        <v>1855</v>
      </c>
      <c r="C157" s="215">
        <v>592.71</v>
      </c>
      <c r="D157" s="215">
        <v>592.71</v>
      </c>
      <c r="E157" s="215">
        <v>592.71</v>
      </c>
      <c r="F157" s="83">
        <f t="shared" si="6"/>
        <v>1778.13</v>
      </c>
      <c r="G157" s="214" t="s">
        <v>2220</v>
      </c>
      <c r="H157" s="214" t="s">
        <v>2221</v>
      </c>
      <c r="I157" s="215">
        <v>373.66500000000002</v>
      </c>
      <c r="J157" s="215">
        <v>747.33</v>
      </c>
      <c r="K157">
        <f t="shared" si="7"/>
        <v>186.83250000000001</v>
      </c>
      <c r="L157" s="83">
        <f t="shared" si="8"/>
        <v>1120.9950000000001</v>
      </c>
    </row>
    <row r="158" spans="1:12" ht="30.6" x14ac:dyDescent="0.3">
      <c r="A158" s="214" t="s">
        <v>2377</v>
      </c>
      <c r="B158" s="214" t="s">
        <v>2378</v>
      </c>
      <c r="C158" s="215">
        <v>725.85</v>
      </c>
      <c r="D158" s="215">
        <v>725.85</v>
      </c>
      <c r="E158" s="215">
        <v>725.85</v>
      </c>
      <c r="F158" s="83">
        <f t="shared" si="6"/>
        <v>2177.5500000000002</v>
      </c>
      <c r="G158" s="214" t="s">
        <v>2223</v>
      </c>
      <c r="H158" s="214" t="s">
        <v>2224</v>
      </c>
      <c r="I158" s="215">
        <v>339.30500000000001</v>
      </c>
      <c r="J158" s="215">
        <v>678.61</v>
      </c>
      <c r="K158">
        <f t="shared" si="7"/>
        <v>169.6525</v>
      </c>
      <c r="L158" s="83">
        <f t="shared" si="8"/>
        <v>1017.915</v>
      </c>
    </row>
    <row r="159" spans="1:12" ht="30.6" x14ac:dyDescent="0.3">
      <c r="A159" s="214" t="s">
        <v>1209</v>
      </c>
      <c r="B159" s="214" t="s">
        <v>1210</v>
      </c>
      <c r="C159" s="215">
        <v>678.6</v>
      </c>
      <c r="D159" s="215">
        <v>678.61</v>
      </c>
      <c r="E159" s="215">
        <v>678.61</v>
      </c>
      <c r="F159" s="83">
        <f t="shared" si="6"/>
        <v>2035.8200000000002</v>
      </c>
      <c r="G159" s="214" t="s">
        <v>3966</v>
      </c>
      <c r="H159" s="214" t="s">
        <v>1705</v>
      </c>
      <c r="I159" s="215">
        <v>296.35000000000002</v>
      </c>
      <c r="J159" s="215">
        <v>592.71</v>
      </c>
      <c r="K159">
        <f t="shared" si="7"/>
        <v>148.17500000000001</v>
      </c>
      <c r="L159" s="83">
        <f t="shared" si="8"/>
        <v>889.06000000000006</v>
      </c>
    </row>
    <row r="160" spans="1:12" ht="30.6" x14ac:dyDescent="0.3">
      <c r="A160" s="214" t="s">
        <v>1551</v>
      </c>
      <c r="B160" s="214" t="s">
        <v>1552</v>
      </c>
      <c r="C160" s="215">
        <v>592.71</v>
      </c>
      <c r="D160" s="215">
        <v>592.71</v>
      </c>
      <c r="E160" s="215">
        <v>592.71</v>
      </c>
      <c r="F160" s="83">
        <f t="shared" si="6"/>
        <v>1778.13</v>
      </c>
      <c r="G160" s="214" t="s">
        <v>698</v>
      </c>
      <c r="H160" s="214" t="s">
        <v>699</v>
      </c>
      <c r="I160" s="215">
        <v>335.01</v>
      </c>
      <c r="J160" s="215">
        <v>670.02</v>
      </c>
      <c r="K160">
        <f t="shared" si="7"/>
        <v>167.505</v>
      </c>
      <c r="L160" s="83">
        <f t="shared" si="8"/>
        <v>1005.03</v>
      </c>
    </row>
    <row r="161" spans="1:12" ht="30.6" x14ac:dyDescent="0.3">
      <c r="A161" s="214" t="s">
        <v>1702</v>
      </c>
      <c r="B161" s="214" t="s">
        <v>1703</v>
      </c>
      <c r="C161" s="215">
        <v>747.33</v>
      </c>
      <c r="D161" s="215">
        <v>747.33</v>
      </c>
      <c r="E161" s="215">
        <v>747.33</v>
      </c>
      <c r="F161" s="83">
        <f t="shared" si="6"/>
        <v>2241.9900000000002</v>
      </c>
      <c r="G161" s="214" t="s">
        <v>3967</v>
      </c>
      <c r="H161" s="214" t="s">
        <v>1885</v>
      </c>
      <c r="I161" s="215">
        <v>373.66</v>
      </c>
      <c r="J161" s="215">
        <v>747.33</v>
      </c>
      <c r="K161">
        <f t="shared" si="7"/>
        <v>186.83</v>
      </c>
      <c r="L161" s="83">
        <f t="shared" si="8"/>
        <v>1120.99</v>
      </c>
    </row>
    <row r="162" spans="1:12" ht="30.6" x14ac:dyDescent="0.3">
      <c r="A162" s="214" t="s">
        <v>2218</v>
      </c>
      <c r="B162" s="214" t="s">
        <v>2219</v>
      </c>
      <c r="C162" s="215">
        <v>678.6</v>
      </c>
      <c r="D162" s="215">
        <v>678.61</v>
      </c>
      <c r="E162" s="215">
        <v>678.61</v>
      </c>
      <c r="F162" s="83">
        <f t="shared" si="6"/>
        <v>2035.8200000000002</v>
      </c>
      <c r="G162" s="214" t="s">
        <v>1517</v>
      </c>
      <c r="H162" s="214" t="s">
        <v>1518</v>
      </c>
      <c r="I162" s="215">
        <v>335.01</v>
      </c>
      <c r="J162" s="215">
        <v>670.02</v>
      </c>
      <c r="K162">
        <f t="shared" si="7"/>
        <v>167.505</v>
      </c>
      <c r="L162" s="83">
        <f t="shared" si="8"/>
        <v>1005.03</v>
      </c>
    </row>
    <row r="163" spans="1:12" ht="30.6" x14ac:dyDescent="0.3">
      <c r="A163" s="214" t="s">
        <v>1547</v>
      </c>
      <c r="B163" s="214" t="s">
        <v>1548</v>
      </c>
      <c r="C163" s="215">
        <v>592.71</v>
      </c>
      <c r="D163" s="215">
        <v>592.71</v>
      </c>
      <c r="E163" s="215">
        <v>592.71</v>
      </c>
      <c r="F163" s="83">
        <f t="shared" si="6"/>
        <v>1778.13</v>
      </c>
      <c r="G163" s="214" t="s">
        <v>1298</v>
      </c>
      <c r="H163" s="214" t="s">
        <v>1299</v>
      </c>
      <c r="I163" s="215">
        <v>292.06</v>
      </c>
      <c r="J163" s="215">
        <v>584.12</v>
      </c>
      <c r="K163">
        <f t="shared" si="7"/>
        <v>146.03</v>
      </c>
      <c r="L163" s="83">
        <f t="shared" si="8"/>
        <v>876.18000000000006</v>
      </c>
    </row>
    <row r="164" spans="1:12" ht="30.6" x14ac:dyDescent="0.3">
      <c r="A164" s="214" t="s">
        <v>2220</v>
      </c>
      <c r="B164" s="214" t="s">
        <v>2221</v>
      </c>
      <c r="C164" s="215">
        <v>747.33</v>
      </c>
      <c r="D164" s="215">
        <v>747.33</v>
      </c>
      <c r="E164" s="215">
        <v>747.33</v>
      </c>
      <c r="F164" s="83">
        <f t="shared" si="6"/>
        <v>2241.9900000000002</v>
      </c>
      <c r="G164" s="214" t="s">
        <v>969</v>
      </c>
      <c r="H164" s="214" t="s">
        <v>970</v>
      </c>
      <c r="I164" s="215">
        <v>371.51499999999999</v>
      </c>
      <c r="J164" s="215">
        <v>743.03</v>
      </c>
      <c r="K164">
        <f t="shared" si="7"/>
        <v>185.75749999999999</v>
      </c>
      <c r="L164" s="83">
        <f t="shared" si="8"/>
        <v>1114.5450000000001</v>
      </c>
    </row>
    <row r="165" spans="1:12" ht="30.6" x14ac:dyDescent="0.3">
      <c r="A165" s="214" t="s">
        <v>2223</v>
      </c>
      <c r="B165" s="214" t="s">
        <v>2224</v>
      </c>
      <c r="C165" s="215">
        <v>678.6</v>
      </c>
      <c r="D165" s="215">
        <v>678.61</v>
      </c>
      <c r="E165" s="215">
        <v>678.61</v>
      </c>
      <c r="F165" s="83">
        <f t="shared" si="6"/>
        <v>2035.8200000000002</v>
      </c>
      <c r="G165" s="214" t="s">
        <v>1874</v>
      </c>
      <c r="H165" s="214" t="s">
        <v>1875</v>
      </c>
      <c r="I165" s="215">
        <v>335.01</v>
      </c>
      <c r="J165" s="215">
        <v>670.02</v>
      </c>
      <c r="K165">
        <f t="shared" si="7"/>
        <v>167.505</v>
      </c>
      <c r="L165" s="83">
        <f t="shared" si="8"/>
        <v>1005.03</v>
      </c>
    </row>
    <row r="166" spans="1:12" ht="30.6" x14ac:dyDescent="0.3">
      <c r="A166" s="214" t="s">
        <v>1704</v>
      </c>
      <c r="B166" s="214" t="s">
        <v>1705</v>
      </c>
      <c r="C166" s="215">
        <v>592.71</v>
      </c>
      <c r="D166" s="215">
        <v>592.71</v>
      </c>
      <c r="E166" s="215">
        <v>592.71</v>
      </c>
      <c r="F166" s="83">
        <f t="shared" si="6"/>
        <v>1778.13</v>
      </c>
      <c r="G166" s="214" t="s">
        <v>1467</v>
      </c>
      <c r="H166" s="214" t="s">
        <v>1468</v>
      </c>
      <c r="I166" s="215">
        <v>292.06</v>
      </c>
      <c r="J166" s="215">
        <v>584.12</v>
      </c>
      <c r="K166">
        <f t="shared" si="7"/>
        <v>146.03</v>
      </c>
      <c r="L166" s="83">
        <f t="shared" si="8"/>
        <v>876.18000000000006</v>
      </c>
    </row>
    <row r="167" spans="1:12" ht="30.6" x14ac:dyDescent="0.3">
      <c r="A167" s="214" t="s">
        <v>698</v>
      </c>
      <c r="B167" s="214" t="s">
        <v>699</v>
      </c>
      <c r="C167" s="215">
        <v>670.01</v>
      </c>
      <c r="D167" s="215">
        <v>670.02</v>
      </c>
      <c r="E167" s="215">
        <v>670.02</v>
      </c>
      <c r="F167" s="83">
        <f t="shared" si="6"/>
        <v>2010.05</v>
      </c>
      <c r="G167" s="214" t="s">
        <v>731</v>
      </c>
      <c r="H167" s="214" t="s">
        <v>732</v>
      </c>
      <c r="I167" s="215">
        <v>371.51499999999999</v>
      </c>
      <c r="J167" s="215">
        <v>743.03</v>
      </c>
      <c r="K167">
        <f t="shared" si="7"/>
        <v>185.75749999999999</v>
      </c>
      <c r="L167" s="83">
        <f t="shared" si="8"/>
        <v>1114.5450000000001</v>
      </c>
    </row>
    <row r="168" spans="1:12" ht="30.6" x14ac:dyDescent="0.3">
      <c r="A168" s="214" t="s">
        <v>1884</v>
      </c>
      <c r="B168" s="214" t="s">
        <v>1885</v>
      </c>
      <c r="C168" s="215">
        <v>747.33</v>
      </c>
      <c r="D168" s="215">
        <v>747.33</v>
      </c>
      <c r="E168" s="215">
        <v>747.33</v>
      </c>
      <c r="F168" s="83">
        <f t="shared" si="6"/>
        <v>2241.9900000000002</v>
      </c>
      <c r="G168" s="214" t="s">
        <v>1223</v>
      </c>
      <c r="H168" s="214" t="s">
        <v>1224</v>
      </c>
      <c r="I168" s="215">
        <v>335.01</v>
      </c>
      <c r="J168" s="215">
        <v>670.02</v>
      </c>
      <c r="K168">
        <f t="shared" si="7"/>
        <v>167.505</v>
      </c>
      <c r="L168" s="83">
        <f t="shared" si="8"/>
        <v>1005.03</v>
      </c>
    </row>
    <row r="169" spans="1:12" ht="30.6" x14ac:dyDescent="0.3">
      <c r="A169" s="214" t="s">
        <v>1517</v>
      </c>
      <c r="B169" s="214" t="s">
        <v>1518</v>
      </c>
      <c r="C169" s="215">
        <v>670.01</v>
      </c>
      <c r="D169" s="215">
        <v>670.02</v>
      </c>
      <c r="E169" s="215">
        <v>670.02</v>
      </c>
      <c r="F169" s="83">
        <f t="shared" si="6"/>
        <v>2010.05</v>
      </c>
      <c r="G169" s="214" t="s">
        <v>1607</v>
      </c>
      <c r="H169" s="214" t="s">
        <v>1608</v>
      </c>
      <c r="I169" s="215">
        <v>292.06</v>
      </c>
      <c r="J169" s="215">
        <v>584.12</v>
      </c>
      <c r="K169">
        <f t="shared" si="7"/>
        <v>146.03</v>
      </c>
      <c r="L169" s="83">
        <f t="shared" si="8"/>
        <v>876.18000000000006</v>
      </c>
    </row>
    <row r="170" spans="1:12" ht="30.6" x14ac:dyDescent="0.3">
      <c r="A170" s="214" t="s">
        <v>1298</v>
      </c>
      <c r="B170" s="214" t="s">
        <v>1299</v>
      </c>
      <c r="C170" s="215">
        <v>584.12</v>
      </c>
      <c r="D170" s="215">
        <v>584.12</v>
      </c>
      <c r="E170" s="215">
        <v>584.12</v>
      </c>
      <c r="F170" s="83">
        <f t="shared" si="6"/>
        <v>1752.3600000000001</v>
      </c>
      <c r="G170" s="214" t="s">
        <v>1656</v>
      </c>
      <c r="H170" s="214" t="s">
        <v>1657</v>
      </c>
      <c r="I170" s="215">
        <v>371.51499999999999</v>
      </c>
      <c r="J170" s="215">
        <v>743.03</v>
      </c>
      <c r="K170">
        <f t="shared" si="7"/>
        <v>185.75749999999999</v>
      </c>
      <c r="L170" s="83">
        <f t="shared" si="8"/>
        <v>1114.5450000000001</v>
      </c>
    </row>
    <row r="171" spans="1:12" ht="30.6" x14ac:dyDescent="0.3">
      <c r="A171" s="214" t="s">
        <v>969</v>
      </c>
      <c r="B171" s="214" t="s">
        <v>970</v>
      </c>
      <c r="C171" s="215">
        <v>743.03</v>
      </c>
      <c r="D171" s="215">
        <v>743.03</v>
      </c>
      <c r="E171" s="215">
        <v>743.03</v>
      </c>
      <c r="F171" s="83">
        <f t="shared" si="6"/>
        <v>2229.09</v>
      </c>
      <c r="G171" s="214" t="s">
        <v>1856</v>
      </c>
      <c r="H171" s="214" t="s">
        <v>1857</v>
      </c>
      <c r="I171" s="215">
        <v>292.06</v>
      </c>
      <c r="J171" s="215">
        <v>584.12</v>
      </c>
      <c r="K171">
        <f t="shared" si="7"/>
        <v>146.03</v>
      </c>
      <c r="L171" s="83">
        <f t="shared" si="8"/>
        <v>876.18000000000006</v>
      </c>
    </row>
    <row r="172" spans="1:12" ht="30.6" x14ac:dyDescent="0.3">
      <c r="A172" s="214" t="s">
        <v>1874</v>
      </c>
      <c r="B172" s="214" t="s">
        <v>1875</v>
      </c>
      <c r="C172" s="215">
        <v>670.01</v>
      </c>
      <c r="D172" s="215">
        <v>670.02</v>
      </c>
      <c r="E172" s="215">
        <v>670.02</v>
      </c>
      <c r="F172" s="83">
        <f t="shared" si="6"/>
        <v>2010.05</v>
      </c>
      <c r="G172" s="214" t="s">
        <v>1658</v>
      </c>
      <c r="H172" s="214" t="s">
        <v>1659</v>
      </c>
      <c r="I172" s="215">
        <v>335.01</v>
      </c>
      <c r="J172" s="215">
        <v>670.02</v>
      </c>
      <c r="K172">
        <f t="shared" si="7"/>
        <v>167.505</v>
      </c>
      <c r="L172" s="83">
        <f t="shared" si="8"/>
        <v>1005.03</v>
      </c>
    </row>
    <row r="173" spans="1:12" ht="30.6" x14ac:dyDescent="0.3">
      <c r="A173" s="214" t="s">
        <v>1467</v>
      </c>
      <c r="B173" s="214" t="s">
        <v>1468</v>
      </c>
      <c r="C173" s="215">
        <v>584.12</v>
      </c>
      <c r="D173" s="215">
        <v>584.12</v>
      </c>
      <c r="E173" s="215">
        <v>584.12</v>
      </c>
      <c r="F173" s="83">
        <f t="shared" si="6"/>
        <v>1752.3600000000001</v>
      </c>
      <c r="G173" s="214" t="s">
        <v>1609</v>
      </c>
      <c r="H173" s="214" t="s">
        <v>1610</v>
      </c>
      <c r="I173" s="215">
        <v>292.06</v>
      </c>
      <c r="J173" s="215">
        <v>584.12</v>
      </c>
      <c r="K173">
        <f t="shared" si="7"/>
        <v>146.03</v>
      </c>
      <c r="L173" s="83">
        <f t="shared" si="8"/>
        <v>876.18000000000006</v>
      </c>
    </row>
    <row r="174" spans="1:12" ht="30.6" x14ac:dyDescent="0.3">
      <c r="A174" s="214" t="s">
        <v>731</v>
      </c>
      <c r="B174" s="214" t="s">
        <v>732</v>
      </c>
      <c r="C174" s="215">
        <v>743.03</v>
      </c>
      <c r="D174" s="215">
        <v>743.03</v>
      </c>
      <c r="E174" s="215">
        <v>743.03</v>
      </c>
      <c r="F174" s="83">
        <f t="shared" si="6"/>
        <v>2229.09</v>
      </c>
      <c r="G174" s="214" t="s">
        <v>982</v>
      </c>
      <c r="H174" s="214" t="s">
        <v>983</v>
      </c>
      <c r="I174" s="215">
        <v>354.33499999999998</v>
      </c>
      <c r="J174" s="215">
        <v>708.67</v>
      </c>
      <c r="K174">
        <f t="shared" si="7"/>
        <v>177.16749999999999</v>
      </c>
      <c r="L174" s="83">
        <f t="shared" si="8"/>
        <v>1063.0049999999999</v>
      </c>
    </row>
    <row r="175" spans="1:12" ht="30.6" x14ac:dyDescent="0.3">
      <c r="A175" s="214" t="s">
        <v>1223</v>
      </c>
      <c r="B175" s="214" t="s">
        <v>1224</v>
      </c>
      <c r="C175" s="215">
        <v>670.01</v>
      </c>
      <c r="D175" s="215">
        <v>670.02</v>
      </c>
      <c r="E175" s="215">
        <v>670.02</v>
      </c>
      <c r="F175" s="83">
        <f t="shared" si="6"/>
        <v>2010.05</v>
      </c>
      <c r="G175" s="214" t="s">
        <v>3968</v>
      </c>
      <c r="H175" s="214" t="s">
        <v>642</v>
      </c>
      <c r="I175" s="215">
        <v>330.71499999999997</v>
      </c>
      <c r="J175" s="215">
        <v>661.43</v>
      </c>
      <c r="K175">
        <f t="shared" si="7"/>
        <v>165.35749999999999</v>
      </c>
      <c r="L175" s="83">
        <f t="shared" si="8"/>
        <v>992.14499999999998</v>
      </c>
    </row>
    <row r="176" spans="1:12" ht="30.6" x14ac:dyDescent="0.3">
      <c r="A176" s="214" t="s">
        <v>1607</v>
      </c>
      <c r="B176" s="214" t="s">
        <v>1608</v>
      </c>
      <c r="C176" s="215">
        <v>584.12</v>
      </c>
      <c r="D176" s="215">
        <v>584.12</v>
      </c>
      <c r="E176" s="215">
        <v>584.12</v>
      </c>
      <c r="F176" s="83">
        <f t="shared" si="6"/>
        <v>1752.3600000000001</v>
      </c>
      <c r="G176" s="214" t="s">
        <v>702</v>
      </c>
      <c r="H176" s="214" t="s">
        <v>703</v>
      </c>
      <c r="I176" s="215">
        <v>292.06</v>
      </c>
      <c r="J176" s="215">
        <v>584.12</v>
      </c>
      <c r="K176">
        <f t="shared" si="7"/>
        <v>146.03</v>
      </c>
      <c r="L176" s="83">
        <f t="shared" si="8"/>
        <v>876.18000000000006</v>
      </c>
    </row>
    <row r="177" spans="1:12" ht="30.6" x14ac:dyDescent="0.3">
      <c r="A177" s="214" t="s">
        <v>1656</v>
      </c>
      <c r="B177" s="214" t="s">
        <v>1657</v>
      </c>
      <c r="C177" s="215">
        <v>743.03</v>
      </c>
      <c r="D177" s="215">
        <v>743.03</v>
      </c>
      <c r="E177" s="215">
        <v>743.03</v>
      </c>
      <c r="F177" s="83">
        <f t="shared" si="6"/>
        <v>2229.09</v>
      </c>
      <c r="G177" s="214" t="s">
        <v>2019</v>
      </c>
      <c r="H177" s="214" t="s">
        <v>2020</v>
      </c>
      <c r="I177" s="215">
        <v>358.63</v>
      </c>
      <c r="J177" s="215">
        <v>717.26</v>
      </c>
      <c r="K177">
        <f t="shared" si="7"/>
        <v>179.315</v>
      </c>
      <c r="L177" s="83">
        <f t="shared" si="8"/>
        <v>1075.8899999999999</v>
      </c>
    </row>
    <row r="178" spans="1:12" ht="30.6" x14ac:dyDescent="0.3">
      <c r="A178" s="214" t="s">
        <v>1856</v>
      </c>
      <c r="B178" s="214" t="s">
        <v>1857</v>
      </c>
      <c r="C178" s="215">
        <v>584.12</v>
      </c>
      <c r="D178" s="215">
        <v>584.12</v>
      </c>
      <c r="E178" s="215">
        <v>584.12</v>
      </c>
      <c r="F178" s="83">
        <f t="shared" si="6"/>
        <v>1752.3600000000001</v>
      </c>
      <c r="G178" s="214" t="s">
        <v>2543</v>
      </c>
      <c r="H178" s="214" t="s">
        <v>1671</v>
      </c>
      <c r="I178" s="215">
        <v>335.01</v>
      </c>
      <c r="J178" s="215">
        <v>670.02</v>
      </c>
      <c r="K178">
        <f t="shared" si="7"/>
        <v>167.505</v>
      </c>
      <c r="L178" s="83">
        <f t="shared" si="8"/>
        <v>1005.03</v>
      </c>
    </row>
    <row r="179" spans="1:12" ht="30.6" x14ac:dyDescent="0.3">
      <c r="A179" s="214" t="s">
        <v>1658</v>
      </c>
      <c r="B179" s="214" t="s">
        <v>1659</v>
      </c>
      <c r="C179" s="215">
        <v>670.01</v>
      </c>
      <c r="D179" s="215">
        <v>670.02</v>
      </c>
      <c r="E179" s="215">
        <v>670.02</v>
      </c>
      <c r="F179" s="83">
        <f t="shared" si="6"/>
        <v>2010.05</v>
      </c>
      <c r="G179" s="214" t="s">
        <v>1347</v>
      </c>
      <c r="H179" s="214" t="s">
        <v>1348</v>
      </c>
      <c r="I179" s="215">
        <v>292.06</v>
      </c>
      <c r="J179" s="215">
        <v>584.12</v>
      </c>
      <c r="K179">
        <f t="shared" si="7"/>
        <v>146.03</v>
      </c>
      <c r="L179" s="83">
        <f t="shared" si="8"/>
        <v>876.18000000000006</v>
      </c>
    </row>
    <row r="180" spans="1:12" ht="30.6" x14ac:dyDescent="0.3">
      <c r="A180" s="214" t="s">
        <v>1609</v>
      </c>
      <c r="B180" s="214" t="s">
        <v>1610</v>
      </c>
      <c r="C180" s="215">
        <v>584.12</v>
      </c>
      <c r="D180" s="215">
        <v>584.12</v>
      </c>
      <c r="E180" s="215">
        <v>584.12</v>
      </c>
      <c r="F180" s="83">
        <f t="shared" si="6"/>
        <v>1752.3600000000001</v>
      </c>
      <c r="G180" s="214" t="s">
        <v>2562</v>
      </c>
      <c r="H180" s="214" t="s">
        <v>1503</v>
      </c>
      <c r="I180" s="215">
        <v>371.51499999999999</v>
      </c>
      <c r="J180" s="215">
        <v>743.03</v>
      </c>
      <c r="K180">
        <f t="shared" si="7"/>
        <v>185.75749999999999</v>
      </c>
      <c r="L180" s="83">
        <f t="shared" si="8"/>
        <v>1114.5450000000001</v>
      </c>
    </row>
    <row r="181" spans="1:12" ht="30.6" x14ac:dyDescent="0.3">
      <c r="A181" s="214" t="s">
        <v>982</v>
      </c>
      <c r="B181" s="214" t="s">
        <v>983</v>
      </c>
      <c r="C181" s="215">
        <v>708.67</v>
      </c>
      <c r="D181" s="215">
        <v>708.67</v>
      </c>
      <c r="E181" s="215">
        <v>708.67</v>
      </c>
      <c r="F181" s="83">
        <f t="shared" si="6"/>
        <v>2126.0099999999998</v>
      </c>
      <c r="G181" s="214" t="s">
        <v>1557</v>
      </c>
      <c r="H181" s="214" t="s">
        <v>1558</v>
      </c>
      <c r="I181" s="215">
        <v>335.01</v>
      </c>
      <c r="J181" s="215">
        <v>670.02</v>
      </c>
      <c r="K181">
        <f t="shared" si="7"/>
        <v>167.505</v>
      </c>
      <c r="L181" s="83">
        <f t="shared" si="8"/>
        <v>1005.03</v>
      </c>
    </row>
    <row r="182" spans="1:12" ht="30.6" x14ac:dyDescent="0.3">
      <c r="A182" s="214" t="s">
        <v>3968</v>
      </c>
      <c r="B182" s="214" t="s">
        <v>642</v>
      </c>
      <c r="C182" s="215">
        <v>661.43</v>
      </c>
      <c r="D182" s="215">
        <v>661.43</v>
      </c>
      <c r="E182" s="215">
        <v>661.43</v>
      </c>
      <c r="F182" s="83">
        <f t="shared" si="6"/>
        <v>1984.29</v>
      </c>
      <c r="G182" s="214" t="s">
        <v>674</v>
      </c>
      <c r="H182" s="214" t="s">
        <v>675</v>
      </c>
      <c r="I182" s="215">
        <v>371.51499999999999</v>
      </c>
      <c r="J182" s="215">
        <v>743.03</v>
      </c>
      <c r="K182">
        <f t="shared" si="7"/>
        <v>185.75749999999999</v>
      </c>
      <c r="L182" s="83">
        <f t="shared" si="8"/>
        <v>1114.5450000000001</v>
      </c>
    </row>
    <row r="183" spans="1:12" ht="30.6" x14ac:dyDescent="0.3">
      <c r="A183" s="214" t="s">
        <v>702</v>
      </c>
      <c r="B183" s="214" t="s">
        <v>703</v>
      </c>
      <c r="C183" s="215">
        <v>584.12</v>
      </c>
      <c r="D183" s="215">
        <v>584.12</v>
      </c>
      <c r="E183" s="215">
        <v>584.12</v>
      </c>
      <c r="F183" s="83">
        <f t="shared" si="6"/>
        <v>1752.3600000000001</v>
      </c>
      <c r="G183" s="214" t="s">
        <v>1265</v>
      </c>
      <c r="H183" s="214" t="s">
        <v>1266</v>
      </c>
      <c r="I183" s="215">
        <v>292.06</v>
      </c>
      <c r="J183" s="215">
        <v>584.12</v>
      </c>
      <c r="K183">
        <f t="shared" si="7"/>
        <v>146.03</v>
      </c>
      <c r="L183" s="83">
        <f t="shared" si="8"/>
        <v>876.18000000000006</v>
      </c>
    </row>
    <row r="184" spans="1:12" ht="30.6" x14ac:dyDescent="0.3">
      <c r="A184" s="214" t="s">
        <v>2019</v>
      </c>
      <c r="B184" s="214" t="s">
        <v>2020</v>
      </c>
      <c r="C184" s="215">
        <v>717.27</v>
      </c>
      <c r="D184" s="215">
        <v>717.26</v>
      </c>
      <c r="E184" s="215">
        <v>717.26</v>
      </c>
      <c r="F184" s="83">
        <f t="shared" si="6"/>
        <v>2151.79</v>
      </c>
      <c r="G184" s="214" t="s">
        <v>2046</v>
      </c>
      <c r="H184" s="214" t="s">
        <v>2047</v>
      </c>
      <c r="I184" s="215">
        <v>371.51499999999999</v>
      </c>
      <c r="J184" s="215">
        <v>743.03</v>
      </c>
      <c r="K184">
        <f t="shared" si="7"/>
        <v>185.75749999999999</v>
      </c>
      <c r="L184" s="83">
        <f t="shared" si="8"/>
        <v>1114.5450000000001</v>
      </c>
    </row>
    <row r="185" spans="1:12" ht="30.6" x14ac:dyDescent="0.3">
      <c r="A185" s="214" t="s">
        <v>2543</v>
      </c>
      <c r="B185" s="214" t="s">
        <v>1671</v>
      </c>
      <c r="C185" s="215">
        <v>670.01</v>
      </c>
      <c r="D185" s="215">
        <v>670.02</v>
      </c>
      <c r="E185" s="215">
        <v>670.02</v>
      </c>
      <c r="F185" s="83">
        <f t="shared" si="6"/>
        <v>2010.05</v>
      </c>
      <c r="G185" s="214" t="s">
        <v>1917</v>
      </c>
      <c r="H185" s="214" t="s">
        <v>1918</v>
      </c>
      <c r="I185" s="215">
        <v>335.01</v>
      </c>
      <c r="J185" s="215">
        <v>670.02</v>
      </c>
      <c r="K185">
        <f t="shared" si="7"/>
        <v>167.505</v>
      </c>
      <c r="L185" s="83">
        <f t="shared" si="8"/>
        <v>1005.03</v>
      </c>
    </row>
    <row r="186" spans="1:12" ht="30.6" x14ac:dyDescent="0.3">
      <c r="A186" s="214" t="s">
        <v>1347</v>
      </c>
      <c r="B186" s="214" t="s">
        <v>1348</v>
      </c>
      <c r="C186" s="215">
        <v>584.12</v>
      </c>
      <c r="D186" s="215">
        <v>584.12</v>
      </c>
      <c r="E186" s="215">
        <v>584.12</v>
      </c>
      <c r="F186" s="83">
        <f t="shared" si="6"/>
        <v>1752.3600000000001</v>
      </c>
      <c r="G186" s="214" t="s">
        <v>1651</v>
      </c>
      <c r="H186" s="214" t="s">
        <v>1652</v>
      </c>
      <c r="I186" s="215">
        <v>292.06</v>
      </c>
      <c r="J186" s="215">
        <v>584.12</v>
      </c>
      <c r="K186">
        <f t="shared" si="7"/>
        <v>146.03</v>
      </c>
      <c r="L186" s="83">
        <f t="shared" si="8"/>
        <v>876.18000000000006</v>
      </c>
    </row>
    <row r="187" spans="1:12" ht="30.6" x14ac:dyDescent="0.3">
      <c r="A187" s="214" t="s">
        <v>2562</v>
      </c>
      <c r="B187" s="214" t="s">
        <v>1503</v>
      </c>
      <c r="C187" s="215">
        <v>743.03</v>
      </c>
      <c r="D187" s="215">
        <v>743.03</v>
      </c>
      <c r="E187" s="215">
        <v>743.03</v>
      </c>
      <c r="F187" s="83">
        <f t="shared" si="6"/>
        <v>2229.09</v>
      </c>
      <c r="G187" s="214" t="s">
        <v>1410</v>
      </c>
      <c r="H187" s="214" t="s">
        <v>1411</v>
      </c>
      <c r="I187" s="215">
        <v>371.51499999999999</v>
      </c>
      <c r="J187" s="215">
        <v>743.03</v>
      </c>
      <c r="K187">
        <f t="shared" si="7"/>
        <v>185.75749999999999</v>
      </c>
      <c r="L187" s="83">
        <f t="shared" si="8"/>
        <v>1114.5450000000001</v>
      </c>
    </row>
    <row r="188" spans="1:12" ht="30.6" x14ac:dyDescent="0.3">
      <c r="A188" s="214" t="s">
        <v>1557</v>
      </c>
      <c r="B188" s="214" t="s">
        <v>1558</v>
      </c>
      <c r="C188" s="215">
        <v>670.01</v>
      </c>
      <c r="D188" s="215">
        <v>670.02</v>
      </c>
      <c r="E188" s="215">
        <v>670.02</v>
      </c>
      <c r="F188" s="83">
        <f t="shared" si="6"/>
        <v>2010.05</v>
      </c>
      <c r="G188" s="214" t="s">
        <v>1269</v>
      </c>
      <c r="H188" s="214" t="s">
        <v>1270</v>
      </c>
      <c r="I188" s="215">
        <v>341.45</v>
      </c>
      <c r="J188" s="215">
        <v>682.9</v>
      </c>
      <c r="K188">
        <f t="shared" si="7"/>
        <v>170.72499999999999</v>
      </c>
      <c r="L188" s="83">
        <f t="shared" si="8"/>
        <v>1024.3499999999999</v>
      </c>
    </row>
    <row r="189" spans="1:12" ht="30.6" x14ac:dyDescent="0.3">
      <c r="A189" s="214" t="s">
        <v>674</v>
      </c>
      <c r="B189" s="214" t="s">
        <v>675</v>
      </c>
      <c r="C189" s="215">
        <v>743.03</v>
      </c>
      <c r="D189" s="215">
        <v>743.03</v>
      </c>
      <c r="E189" s="215">
        <v>743.03</v>
      </c>
      <c r="F189" s="83">
        <f t="shared" si="6"/>
        <v>2229.09</v>
      </c>
      <c r="G189" s="214" t="s">
        <v>1621</v>
      </c>
      <c r="H189" s="214" t="s">
        <v>1622</v>
      </c>
      <c r="I189" s="215">
        <v>298.5</v>
      </c>
      <c r="J189" s="215">
        <v>597</v>
      </c>
      <c r="K189">
        <f t="shared" si="7"/>
        <v>149.25</v>
      </c>
      <c r="L189" s="83">
        <f t="shared" si="8"/>
        <v>895.5</v>
      </c>
    </row>
    <row r="190" spans="1:12" ht="30.6" x14ac:dyDescent="0.3">
      <c r="A190" s="214" t="s">
        <v>1265</v>
      </c>
      <c r="B190" s="214" t="s">
        <v>1266</v>
      </c>
      <c r="C190" s="215">
        <v>584.12</v>
      </c>
      <c r="D190" s="215">
        <v>584.12</v>
      </c>
      <c r="E190" s="215">
        <v>584.12</v>
      </c>
      <c r="F190" s="83">
        <f t="shared" si="6"/>
        <v>1752.3600000000001</v>
      </c>
      <c r="G190" s="214" t="s">
        <v>646</v>
      </c>
      <c r="H190" s="214" t="s">
        <v>647</v>
      </c>
      <c r="I190" s="215">
        <v>377.96</v>
      </c>
      <c r="J190" s="215">
        <v>755.92</v>
      </c>
      <c r="K190">
        <f t="shared" si="7"/>
        <v>188.98</v>
      </c>
      <c r="L190" s="83">
        <f t="shared" si="8"/>
        <v>1133.8799999999999</v>
      </c>
    </row>
    <row r="191" spans="1:12" ht="30.6" x14ac:dyDescent="0.3">
      <c r="A191" s="214" t="s">
        <v>2046</v>
      </c>
      <c r="B191" s="214" t="s">
        <v>2047</v>
      </c>
      <c r="C191" s="215">
        <v>743.03</v>
      </c>
      <c r="D191" s="215">
        <v>743.03</v>
      </c>
      <c r="E191" s="215">
        <v>743.03</v>
      </c>
      <c r="F191" s="83">
        <f t="shared" si="6"/>
        <v>2229.09</v>
      </c>
      <c r="G191" s="214" t="s">
        <v>1290</v>
      </c>
      <c r="H191" s="214" t="s">
        <v>1291</v>
      </c>
      <c r="I191" s="215">
        <v>341.45</v>
      </c>
      <c r="J191" s="215">
        <v>682.9</v>
      </c>
      <c r="K191">
        <f t="shared" si="7"/>
        <v>170.72499999999999</v>
      </c>
      <c r="L191" s="83">
        <f t="shared" si="8"/>
        <v>1024.3499999999999</v>
      </c>
    </row>
    <row r="192" spans="1:12" ht="30.6" x14ac:dyDescent="0.3">
      <c r="A192" s="214" t="s">
        <v>1917</v>
      </c>
      <c r="B192" s="214" t="s">
        <v>1918</v>
      </c>
      <c r="C192" s="215">
        <v>670.01</v>
      </c>
      <c r="D192" s="215">
        <v>670.02</v>
      </c>
      <c r="E192" s="215">
        <v>670.02</v>
      </c>
      <c r="F192" s="83">
        <f t="shared" si="6"/>
        <v>2010.05</v>
      </c>
      <c r="G192" s="214" t="s">
        <v>1211</v>
      </c>
      <c r="H192" s="214" t="s">
        <v>1212</v>
      </c>
      <c r="I192" s="215">
        <v>298.5</v>
      </c>
      <c r="J192" s="215">
        <v>597</v>
      </c>
      <c r="K192">
        <f t="shared" si="7"/>
        <v>149.25</v>
      </c>
      <c r="L192" s="83">
        <f t="shared" si="8"/>
        <v>895.5</v>
      </c>
    </row>
    <row r="193" spans="1:12" ht="30.6" x14ac:dyDescent="0.3">
      <c r="A193" s="214" t="s">
        <v>1651</v>
      </c>
      <c r="B193" s="214" t="s">
        <v>1652</v>
      </c>
      <c r="C193" s="215">
        <v>584.12</v>
      </c>
      <c r="D193" s="215">
        <v>584.12</v>
      </c>
      <c r="E193" s="215">
        <v>584.12</v>
      </c>
      <c r="F193" s="83">
        <f t="shared" si="6"/>
        <v>1752.3600000000001</v>
      </c>
      <c r="G193" s="214" t="s">
        <v>558</v>
      </c>
      <c r="H193" s="214" t="s">
        <v>559</v>
      </c>
      <c r="I193" s="215">
        <v>324.27</v>
      </c>
      <c r="J193" s="215">
        <v>648.54</v>
      </c>
      <c r="K193">
        <f t="shared" si="7"/>
        <v>162.13499999999999</v>
      </c>
      <c r="L193" s="83">
        <f t="shared" si="8"/>
        <v>972.81</v>
      </c>
    </row>
    <row r="194" spans="1:12" ht="30.6" x14ac:dyDescent="0.3">
      <c r="A194" s="214" t="s">
        <v>1410</v>
      </c>
      <c r="B194" s="214" t="s">
        <v>1411</v>
      </c>
      <c r="C194" s="215">
        <v>743.03</v>
      </c>
      <c r="D194" s="215">
        <v>743.03</v>
      </c>
      <c r="E194" s="215">
        <v>743.03</v>
      </c>
      <c r="F194" s="83">
        <f t="shared" si="6"/>
        <v>2229.09</v>
      </c>
      <c r="G194" s="214" t="s">
        <v>987</v>
      </c>
      <c r="H194" s="214" t="s">
        <v>988</v>
      </c>
      <c r="I194" s="215">
        <v>377.96</v>
      </c>
      <c r="J194" s="215">
        <v>755.92</v>
      </c>
      <c r="K194">
        <f t="shared" si="7"/>
        <v>188.98</v>
      </c>
      <c r="L194" s="83">
        <f t="shared" si="8"/>
        <v>1133.8799999999999</v>
      </c>
    </row>
    <row r="195" spans="1:12" ht="30.6" x14ac:dyDescent="0.3">
      <c r="A195" s="214" t="s">
        <v>1269</v>
      </c>
      <c r="B195" s="214" t="s">
        <v>1270</v>
      </c>
      <c r="C195" s="215">
        <v>682.9</v>
      </c>
      <c r="D195" s="215">
        <v>682.9</v>
      </c>
      <c r="E195" s="215">
        <v>682.9</v>
      </c>
      <c r="F195" s="83">
        <f t="shared" si="6"/>
        <v>2048.6999999999998</v>
      </c>
      <c r="G195" s="214" t="s">
        <v>1353</v>
      </c>
      <c r="H195" s="214" t="s">
        <v>1354</v>
      </c>
      <c r="I195" s="215">
        <v>341.45</v>
      </c>
      <c r="J195" s="215">
        <v>682.9</v>
      </c>
      <c r="K195">
        <f t="shared" si="7"/>
        <v>170.72499999999999</v>
      </c>
      <c r="L195" s="83">
        <f t="shared" si="8"/>
        <v>1024.3499999999999</v>
      </c>
    </row>
    <row r="196" spans="1:12" ht="30.6" x14ac:dyDescent="0.3">
      <c r="A196" s="214" t="s">
        <v>1621</v>
      </c>
      <c r="B196" s="214" t="s">
        <v>1622</v>
      </c>
      <c r="C196" s="215">
        <v>597</v>
      </c>
      <c r="D196" s="215">
        <v>597</v>
      </c>
      <c r="E196" s="215">
        <v>597</v>
      </c>
      <c r="F196" s="83">
        <f t="shared" si="6"/>
        <v>1791</v>
      </c>
      <c r="G196" s="214" t="s">
        <v>2159</v>
      </c>
      <c r="H196" s="214" t="s">
        <v>2160</v>
      </c>
      <c r="I196" s="215">
        <v>298.5</v>
      </c>
      <c r="J196" s="215">
        <v>597</v>
      </c>
      <c r="K196">
        <f t="shared" si="7"/>
        <v>149.25</v>
      </c>
      <c r="L196" s="83">
        <f t="shared" si="8"/>
        <v>895.5</v>
      </c>
    </row>
    <row r="197" spans="1:12" ht="30.6" x14ac:dyDescent="0.3">
      <c r="A197" s="214" t="s">
        <v>646</v>
      </c>
      <c r="B197" s="214" t="s">
        <v>647</v>
      </c>
      <c r="C197" s="215">
        <v>755.92</v>
      </c>
      <c r="D197" s="215">
        <v>755.92</v>
      </c>
      <c r="E197" s="215">
        <v>755.92</v>
      </c>
      <c r="F197" s="83">
        <f t="shared" ref="F197:F260" si="9">C197+D197+E197</f>
        <v>2267.7599999999998</v>
      </c>
      <c r="G197" s="214" t="s">
        <v>1890</v>
      </c>
      <c r="H197" s="214" t="s">
        <v>1891</v>
      </c>
      <c r="I197" s="215">
        <v>377.96</v>
      </c>
      <c r="J197" s="215">
        <v>755.92</v>
      </c>
      <c r="K197">
        <f t="shared" ref="K197:K260" si="10">I197/30*15</f>
        <v>188.98</v>
      </c>
      <c r="L197" s="83">
        <f t="shared" ref="L197:L260" si="11">I197+J197</f>
        <v>1133.8799999999999</v>
      </c>
    </row>
    <row r="198" spans="1:12" ht="30.6" x14ac:dyDescent="0.3">
      <c r="A198" s="214" t="s">
        <v>1290</v>
      </c>
      <c r="B198" s="214" t="s">
        <v>1291</v>
      </c>
      <c r="C198" s="215">
        <v>682.9</v>
      </c>
      <c r="D198" s="215">
        <v>682.9</v>
      </c>
      <c r="E198" s="215">
        <v>682.9</v>
      </c>
      <c r="F198" s="83">
        <f t="shared" si="9"/>
        <v>2048.6999999999998</v>
      </c>
      <c r="G198" s="214" t="s">
        <v>1310</v>
      </c>
      <c r="H198" s="214" t="s">
        <v>1311</v>
      </c>
      <c r="I198" s="215">
        <v>330.71499999999997</v>
      </c>
      <c r="J198" s="215">
        <v>661.43</v>
      </c>
      <c r="K198">
        <f t="shared" si="10"/>
        <v>165.35749999999999</v>
      </c>
      <c r="L198" s="83">
        <f t="shared" si="11"/>
        <v>992.14499999999998</v>
      </c>
    </row>
    <row r="199" spans="1:12" ht="30.6" x14ac:dyDescent="0.3">
      <c r="A199" s="214" t="s">
        <v>1211</v>
      </c>
      <c r="B199" s="214" t="s">
        <v>1212</v>
      </c>
      <c r="C199" s="215">
        <v>597</v>
      </c>
      <c r="D199" s="215">
        <v>597</v>
      </c>
      <c r="E199" s="215">
        <v>597</v>
      </c>
      <c r="F199" s="83">
        <f t="shared" si="9"/>
        <v>1791</v>
      </c>
      <c r="G199" s="214" t="s">
        <v>1475</v>
      </c>
      <c r="H199" s="214" t="s">
        <v>1476</v>
      </c>
      <c r="I199" s="215">
        <v>298.5</v>
      </c>
      <c r="J199" s="215">
        <v>597</v>
      </c>
      <c r="K199">
        <f t="shared" si="10"/>
        <v>149.25</v>
      </c>
      <c r="L199" s="83">
        <f t="shared" si="11"/>
        <v>895.5</v>
      </c>
    </row>
    <row r="200" spans="1:12" ht="30.6" x14ac:dyDescent="0.3">
      <c r="A200" s="214" t="s">
        <v>558</v>
      </c>
      <c r="B200" s="214" t="s">
        <v>559</v>
      </c>
      <c r="C200" s="215">
        <v>648.54</v>
      </c>
      <c r="D200" s="215">
        <v>648.54</v>
      </c>
      <c r="E200" s="215">
        <v>648.54</v>
      </c>
      <c r="F200" s="83">
        <f t="shared" si="9"/>
        <v>1945.62</v>
      </c>
      <c r="G200" s="214" t="s">
        <v>2327</v>
      </c>
      <c r="H200" s="214" t="s">
        <v>2328</v>
      </c>
      <c r="I200" s="215">
        <v>386.55</v>
      </c>
      <c r="J200" s="215">
        <v>773.1</v>
      </c>
      <c r="K200">
        <f t="shared" si="10"/>
        <v>193.27500000000001</v>
      </c>
      <c r="L200" s="83">
        <f t="shared" si="11"/>
        <v>1159.6500000000001</v>
      </c>
    </row>
    <row r="201" spans="1:12" ht="30.6" x14ac:dyDescent="0.3">
      <c r="A201" s="214" t="s">
        <v>987</v>
      </c>
      <c r="B201" s="214" t="s">
        <v>988</v>
      </c>
      <c r="C201" s="215">
        <v>755.92</v>
      </c>
      <c r="D201" s="215">
        <v>755.92</v>
      </c>
      <c r="E201" s="215">
        <v>755.92</v>
      </c>
      <c r="F201" s="83">
        <f t="shared" si="9"/>
        <v>2267.7599999999998</v>
      </c>
      <c r="G201" s="214" t="s">
        <v>1553</v>
      </c>
      <c r="H201" s="214" t="s">
        <v>1554</v>
      </c>
      <c r="I201" s="215">
        <v>324.27</v>
      </c>
      <c r="J201" s="215">
        <v>648.54</v>
      </c>
      <c r="K201">
        <f t="shared" si="10"/>
        <v>162.13499999999999</v>
      </c>
      <c r="L201" s="83">
        <f t="shared" si="11"/>
        <v>972.81</v>
      </c>
    </row>
    <row r="202" spans="1:12" ht="30.6" x14ac:dyDescent="0.3">
      <c r="A202" s="214" t="s">
        <v>1353</v>
      </c>
      <c r="B202" s="214" t="s">
        <v>1354</v>
      </c>
      <c r="C202" s="215">
        <v>682.9</v>
      </c>
      <c r="D202" s="215">
        <v>682.9</v>
      </c>
      <c r="E202" s="215">
        <v>682.9</v>
      </c>
      <c r="F202" s="83">
        <f t="shared" si="9"/>
        <v>2048.6999999999998</v>
      </c>
      <c r="G202" s="214" t="s">
        <v>682</v>
      </c>
      <c r="H202" s="214" t="s">
        <v>683</v>
      </c>
      <c r="I202" s="215">
        <v>324.27</v>
      </c>
      <c r="J202" s="215">
        <v>648.54</v>
      </c>
      <c r="K202">
        <f t="shared" si="10"/>
        <v>162.13499999999999</v>
      </c>
      <c r="L202" s="83">
        <f t="shared" si="11"/>
        <v>972.81</v>
      </c>
    </row>
    <row r="203" spans="1:12" ht="30.6" x14ac:dyDescent="0.3">
      <c r="A203" s="214" t="s">
        <v>2159</v>
      </c>
      <c r="B203" s="214" t="s">
        <v>2160</v>
      </c>
      <c r="C203" s="215">
        <v>597</v>
      </c>
      <c r="D203" s="215">
        <v>597</v>
      </c>
      <c r="E203" s="215">
        <v>597</v>
      </c>
      <c r="F203" s="83">
        <f t="shared" si="9"/>
        <v>1791</v>
      </c>
      <c r="G203" s="214" t="s">
        <v>1831</v>
      </c>
      <c r="H203" s="214" t="s">
        <v>1832</v>
      </c>
      <c r="I203" s="215">
        <v>292.06</v>
      </c>
      <c r="J203" s="215">
        <v>584.12</v>
      </c>
      <c r="K203">
        <f t="shared" si="10"/>
        <v>146.03</v>
      </c>
      <c r="L203" s="83">
        <f t="shared" si="11"/>
        <v>876.18000000000006</v>
      </c>
    </row>
    <row r="204" spans="1:12" ht="30.6" x14ac:dyDescent="0.3">
      <c r="A204" s="214" t="s">
        <v>1890</v>
      </c>
      <c r="B204" s="214" t="s">
        <v>1891</v>
      </c>
      <c r="C204" s="215">
        <v>755.92</v>
      </c>
      <c r="D204" s="215">
        <v>755.92</v>
      </c>
      <c r="E204" s="215">
        <v>755.92</v>
      </c>
      <c r="F204" s="83">
        <f t="shared" si="9"/>
        <v>2267.7599999999998</v>
      </c>
      <c r="G204" s="214" t="s">
        <v>1568</v>
      </c>
      <c r="H204" s="214" t="s">
        <v>1569</v>
      </c>
      <c r="I204" s="215">
        <v>292.06</v>
      </c>
      <c r="J204" s="215">
        <v>584.12</v>
      </c>
      <c r="K204">
        <f t="shared" si="10"/>
        <v>146.03</v>
      </c>
      <c r="L204" s="83">
        <f t="shared" si="11"/>
        <v>876.18000000000006</v>
      </c>
    </row>
    <row r="205" spans="1:12" ht="30.6" x14ac:dyDescent="0.3">
      <c r="A205" s="214" t="s">
        <v>1310</v>
      </c>
      <c r="B205" s="214" t="s">
        <v>1311</v>
      </c>
      <c r="C205" s="215">
        <v>661.43</v>
      </c>
      <c r="D205" s="215">
        <v>661.43</v>
      </c>
      <c r="E205" s="215">
        <v>661.43</v>
      </c>
      <c r="F205" s="83">
        <f t="shared" si="9"/>
        <v>1984.29</v>
      </c>
      <c r="G205" s="214" t="s">
        <v>1791</v>
      </c>
      <c r="H205" s="214" t="s">
        <v>1792</v>
      </c>
      <c r="I205" s="215">
        <v>360.78</v>
      </c>
      <c r="J205" s="215">
        <v>721.56</v>
      </c>
      <c r="K205">
        <f t="shared" si="10"/>
        <v>180.39</v>
      </c>
      <c r="L205" s="83">
        <f t="shared" si="11"/>
        <v>1082.3399999999999</v>
      </c>
    </row>
    <row r="206" spans="1:12" ht="30.6" x14ac:dyDescent="0.3">
      <c r="A206" s="214" t="s">
        <v>1475</v>
      </c>
      <c r="B206" s="214" t="s">
        <v>1476</v>
      </c>
      <c r="C206" s="215">
        <v>597</v>
      </c>
      <c r="D206" s="215">
        <v>597</v>
      </c>
      <c r="E206" s="215">
        <v>597</v>
      </c>
      <c r="F206" s="83">
        <f t="shared" si="9"/>
        <v>1791</v>
      </c>
      <c r="G206" s="214" t="s">
        <v>2121</v>
      </c>
      <c r="H206" s="214" t="s">
        <v>2122</v>
      </c>
      <c r="I206" s="215">
        <v>337.15499999999997</v>
      </c>
      <c r="J206" s="215">
        <v>674.31</v>
      </c>
      <c r="K206">
        <f t="shared" si="10"/>
        <v>168.57749999999999</v>
      </c>
      <c r="L206" s="83">
        <f t="shared" si="11"/>
        <v>1011.4649999999999</v>
      </c>
    </row>
    <row r="207" spans="1:12" ht="30.6" x14ac:dyDescent="0.3">
      <c r="A207" s="214" t="s">
        <v>2327</v>
      </c>
      <c r="B207" s="214" t="s">
        <v>2328</v>
      </c>
      <c r="C207" s="215">
        <v>773.09</v>
      </c>
      <c r="D207" s="215">
        <v>773.1</v>
      </c>
      <c r="E207" s="215">
        <v>773.1</v>
      </c>
      <c r="F207" s="83">
        <f t="shared" si="9"/>
        <v>2319.29</v>
      </c>
      <c r="G207" s="214" t="s">
        <v>797</v>
      </c>
      <c r="H207" s="214" t="s">
        <v>798</v>
      </c>
      <c r="I207" s="215">
        <v>292.06</v>
      </c>
      <c r="J207" s="215">
        <v>584.12</v>
      </c>
      <c r="K207">
        <f t="shared" si="10"/>
        <v>146.03</v>
      </c>
      <c r="L207" s="83">
        <f t="shared" si="11"/>
        <v>876.18000000000006</v>
      </c>
    </row>
    <row r="208" spans="1:12" ht="30.6" x14ac:dyDescent="0.3">
      <c r="A208" s="214" t="s">
        <v>1553</v>
      </c>
      <c r="B208" s="214" t="s">
        <v>1554</v>
      </c>
      <c r="C208" s="215">
        <v>648.54</v>
      </c>
      <c r="D208" s="215">
        <v>648.54</v>
      </c>
      <c r="E208" s="215">
        <v>648.54</v>
      </c>
      <c r="F208" s="83">
        <f t="shared" si="9"/>
        <v>1945.62</v>
      </c>
      <c r="G208" s="214" t="s">
        <v>520</v>
      </c>
      <c r="H208" s="214" t="s">
        <v>521</v>
      </c>
      <c r="I208" s="215">
        <v>371.51499999999999</v>
      </c>
      <c r="J208" s="215">
        <v>743.03</v>
      </c>
      <c r="K208">
        <f t="shared" si="10"/>
        <v>185.75749999999999</v>
      </c>
      <c r="L208" s="83">
        <f t="shared" si="11"/>
        <v>1114.5450000000001</v>
      </c>
    </row>
    <row r="209" spans="1:12" ht="30.6" x14ac:dyDescent="0.3">
      <c r="A209" s="214" t="s">
        <v>682</v>
      </c>
      <c r="B209" s="214" t="s">
        <v>683</v>
      </c>
      <c r="C209" s="215">
        <v>648.54</v>
      </c>
      <c r="D209" s="215">
        <v>648.54</v>
      </c>
      <c r="E209" s="215">
        <v>648.54</v>
      </c>
      <c r="F209" s="83">
        <f t="shared" si="9"/>
        <v>1945.62</v>
      </c>
      <c r="G209" s="214" t="s">
        <v>1373</v>
      </c>
      <c r="H209" s="214" t="s">
        <v>1374</v>
      </c>
      <c r="I209" s="215">
        <v>337.15499999999997</v>
      </c>
      <c r="J209" s="215">
        <v>674.31</v>
      </c>
      <c r="K209">
        <f t="shared" si="10"/>
        <v>168.57749999999999</v>
      </c>
      <c r="L209" s="83">
        <f t="shared" si="11"/>
        <v>1011.4649999999999</v>
      </c>
    </row>
    <row r="210" spans="1:12" ht="30.6" x14ac:dyDescent="0.3">
      <c r="A210" s="214" t="s">
        <v>1831</v>
      </c>
      <c r="B210" s="214" t="s">
        <v>1832</v>
      </c>
      <c r="C210" s="215">
        <v>584.12</v>
      </c>
      <c r="D210" s="215">
        <v>584.12</v>
      </c>
      <c r="E210" s="215">
        <v>584.12</v>
      </c>
      <c r="F210" s="83">
        <f t="shared" si="9"/>
        <v>1752.3600000000001</v>
      </c>
      <c r="G210" s="214" t="s">
        <v>1355</v>
      </c>
      <c r="H210" s="214" t="s">
        <v>1356</v>
      </c>
      <c r="I210" s="215">
        <v>292.06</v>
      </c>
      <c r="J210" s="215">
        <v>584.12</v>
      </c>
      <c r="K210">
        <f t="shared" si="10"/>
        <v>146.03</v>
      </c>
      <c r="L210" s="83">
        <f t="shared" si="11"/>
        <v>876.18000000000006</v>
      </c>
    </row>
    <row r="211" spans="1:12" ht="30.6" x14ac:dyDescent="0.3">
      <c r="A211" s="214" t="s">
        <v>1568</v>
      </c>
      <c r="B211" s="214" t="s">
        <v>1569</v>
      </c>
      <c r="C211" s="215">
        <v>584.12</v>
      </c>
      <c r="D211" s="215">
        <v>584.12</v>
      </c>
      <c r="E211" s="215">
        <v>584.12</v>
      </c>
      <c r="F211" s="83">
        <f t="shared" si="9"/>
        <v>1752.3600000000001</v>
      </c>
      <c r="G211" s="214" t="s">
        <v>522</v>
      </c>
      <c r="H211" s="214" t="s">
        <v>523</v>
      </c>
      <c r="I211" s="215">
        <v>371.51499999999999</v>
      </c>
      <c r="J211" s="215">
        <v>743.03</v>
      </c>
      <c r="K211">
        <f t="shared" si="10"/>
        <v>185.75749999999999</v>
      </c>
      <c r="L211" s="83">
        <f t="shared" si="11"/>
        <v>1114.5450000000001</v>
      </c>
    </row>
    <row r="212" spans="1:12" ht="30.6" x14ac:dyDescent="0.3">
      <c r="A212" s="214" t="s">
        <v>1791</v>
      </c>
      <c r="B212" s="214" t="s">
        <v>1792</v>
      </c>
      <c r="C212" s="215">
        <v>721.55</v>
      </c>
      <c r="D212" s="215">
        <v>721.56</v>
      </c>
      <c r="E212" s="215">
        <v>721.56</v>
      </c>
      <c r="F212" s="83">
        <f t="shared" si="9"/>
        <v>2164.67</v>
      </c>
      <c r="G212" s="214" t="s">
        <v>1477</v>
      </c>
      <c r="H212" s="214" t="s">
        <v>1478</v>
      </c>
      <c r="I212" s="215">
        <v>337.15499999999997</v>
      </c>
      <c r="J212" s="215">
        <v>674.31</v>
      </c>
      <c r="K212">
        <f t="shared" si="10"/>
        <v>168.57749999999999</v>
      </c>
      <c r="L212" s="83">
        <f t="shared" si="11"/>
        <v>1011.4649999999999</v>
      </c>
    </row>
    <row r="213" spans="1:12" ht="30.6" x14ac:dyDescent="0.3">
      <c r="A213" s="214" t="s">
        <v>2121</v>
      </c>
      <c r="B213" s="214" t="s">
        <v>2122</v>
      </c>
      <c r="C213" s="215">
        <v>674.31</v>
      </c>
      <c r="D213" s="215">
        <v>674.31</v>
      </c>
      <c r="E213" s="215">
        <v>674.31</v>
      </c>
      <c r="F213" s="83">
        <f t="shared" si="9"/>
        <v>2022.9299999999998</v>
      </c>
      <c r="G213" s="214" t="s">
        <v>1521</v>
      </c>
      <c r="H213" s="214" t="s">
        <v>1522</v>
      </c>
      <c r="I213" s="215">
        <v>292.06</v>
      </c>
      <c r="J213" s="215">
        <v>584.12</v>
      </c>
      <c r="K213">
        <f t="shared" si="10"/>
        <v>146.03</v>
      </c>
      <c r="L213" s="83">
        <f t="shared" si="11"/>
        <v>876.18000000000006</v>
      </c>
    </row>
    <row r="214" spans="1:12" ht="30.6" x14ac:dyDescent="0.3">
      <c r="A214" s="214" t="s">
        <v>797</v>
      </c>
      <c r="B214" s="214" t="s">
        <v>798</v>
      </c>
      <c r="C214" s="215">
        <v>584.12</v>
      </c>
      <c r="D214" s="215">
        <v>584.12</v>
      </c>
      <c r="E214" s="215">
        <v>584.12</v>
      </c>
      <c r="F214" s="83">
        <f t="shared" si="9"/>
        <v>1752.3600000000001</v>
      </c>
      <c r="G214" s="214" t="s">
        <v>1835</v>
      </c>
      <c r="H214" s="214" t="s">
        <v>1836</v>
      </c>
      <c r="I214" s="215">
        <v>371.51499999999999</v>
      </c>
      <c r="J214" s="215">
        <v>743.03</v>
      </c>
      <c r="K214">
        <f t="shared" si="10"/>
        <v>185.75749999999999</v>
      </c>
      <c r="L214" s="83">
        <f t="shared" si="11"/>
        <v>1114.5450000000001</v>
      </c>
    </row>
    <row r="215" spans="1:12" ht="30.6" x14ac:dyDescent="0.3">
      <c r="A215" s="214" t="s">
        <v>520</v>
      </c>
      <c r="B215" s="214" t="s">
        <v>521</v>
      </c>
      <c r="C215" s="215">
        <v>743.03</v>
      </c>
      <c r="D215" s="215">
        <v>743.03</v>
      </c>
      <c r="E215" s="215">
        <v>743.03</v>
      </c>
      <c r="F215" s="83">
        <f t="shared" si="9"/>
        <v>2229.09</v>
      </c>
      <c r="G215" s="214" t="s">
        <v>2123</v>
      </c>
      <c r="H215" s="214" t="s">
        <v>2124</v>
      </c>
      <c r="I215" s="215">
        <v>369.37</v>
      </c>
      <c r="J215" s="215">
        <v>738.74</v>
      </c>
      <c r="K215">
        <f t="shared" si="10"/>
        <v>184.685</v>
      </c>
      <c r="L215" s="83">
        <f t="shared" si="11"/>
        <v>1108.1100000000001</v>
      </c>
    </row>
    <row r="216" spans="1:12" ht="30.6" x14ac:dyDescent="0.3">
      <c r="A216" s="214" t="s">
        <v>1373</v>
      </c>
      <c r="B216" s="214" t="s">
        <v>1374</v>
      </c>
      <c r="C216" s="215">
        <v>674.31</v>
      </c>
      <c r="D216" s="215">
        <v>674.31</v>
      </c>
      <c r="E216" s="215">
        <v>674.31</v>
      </c>
      <c r="F216" s="83">
        <f t="shared" si="9"/>
        <v>2022.9299999999998</v>
      </c>
      <c r="G216" s="214" t="s">
        <v>1627</v>
      </c>
      <c r="H216" s="214" t="s">
        <v>1628</v>
      </c>
      <c r="I216" s="215">
        <v>330.71499999999997</v>
      </c>
      <c r="J216" s="215">
        <v>661.43</v>
      </c>
      <c r="K216">
        <f t="shared" si="10"/>
        <v>165.35749999999999</v>
      </c>
      <c r="L216" s="83">
        <f t="shared" si="11"/>
        <v>992.14499999999998</v>
      </c>
    </row>
    <row r="217" spans="1:12" ht="30.6" x14ac:dyDescent="0.3">
      <c r="A217" s="214" t="s">
        <v>1355</v>
      </c>
      <c r="B217" s="214" t="s">
        <v>1356</v>
      </c>
      <c r="C217" s="215">
        <v>584.12</v>
      </c>
      <c r="D217" s="215">
        <v>584.12</v>
      </c>
      <c r="E217" s="215">
        <v>584.12</v>
      </c>
      <c r="F217" s="83">
        <f t="shared" si="9"/>
        <v>1752.3600000000001</v>
      </c>
      <c r="G217" s="214" t="s">
        <v>2225</v>
      </c>
      <c r="H217" s="214" t="s">
        <v>2226</v>
      </c>
      <c r="I217" s="215">
        <v>292.06</v>
      </c>
      <c r="J217" s="215">
        <v>584.12</v>
      </c>
      <c r="K217">
        <f t="shared" si="10"/>
        <v>146.03</v>
      </c>
      <c r="L217" s="83">
        <f t="shared" si="11"/>
        <v>876.18000000000006</v>
      </c>
    </row>
    <row r="218" spans="1:12" ht="30.6" x14ac:dyDescent="0.3">
      <c r="A218" s="214" t="s">
        <v>522</v>
      </c>
      <c r="B218" s="214" t="s">
        <v>523</v>
      </c>
      <c r="C218" s="215">
        <v>743.03</v>
      </c>
      <c r="D218" s="215">
        <v>743.03</v>
      </c>
      <c r="E218" s="215">
        <v>743.03</v>
      </c>
      <c r="F218" s="83">
        <f t="shared" si="9"/>
        <v>2229.09</v>
      </c>
      <c r="G218" s="214" t="s">
        <v>2627</v>
      </c>
      <c r="H218" s="214" t="s">
        <v>2186</v>
      </c>
      <c r="I218" s="215">
        <v>365.07499999999999</v>
      </c>
      <c r="J218" s="215">
        <v>730.15</v>
      </c>
      <c r="K218">
        <f t="shared" si="10"/>
        <v>182.53749999999999</v>
      </c>
      <c r="L218" s="83">
        <f t="shared" si="11"/>
        <v>1095.2249999999999</v>
      </c>
    </row>
    <row r="219" spans="1:12" ht="30.6" x14ac:dyDescent="0.3">
      <c r="A219" s="214" t="s">
        <v>1477</v>
      </c>
      <c r="B219" s="214" t="s">
        <v>1478</v>
      </c>
      <c r="C219" s="215">
        <v>674.31</v>
      </c>
      <c r="D219" s="215">
        <v>674.31</v>
      </c>
      <c r="E219" s="215">
        <v>674.31</v>
      </c>
      <c r="F219" s="83">
        <f t="shared" si="9"/>
        <v>2022.9299999999998</v>
      </c>
      <c r="G219" s="214" t="s">
        <v>2617</v>
      </c>
      <c r="H219" s="214" t="s">
        <v>524</v>
      </c>
      <c r="I219" s="215">
        <v>330.71499999999997</v>
      </c>
      <c r="J219" s="215">
        <v>661.43</v>
      </c>
      <c r="K219">
        <f t="shared" si="10"/>
        <v>165.35749999999999</v>
      </c>
      <c r="L219" s="83">
        <f t="shared" si="11"/>
        <v>992.14499999999998</v>
      </c>
    </row>
    <row r="220" spans="1:12" ht="30.6" x14ac:dyDescent="0.3">
      <c r="A220" s="214" t="s">
        <v>1521</v>
      </c>
      <c r="B220" s="214" t="s">
        <v>1522</v>
      </c>
      <c r="C220" s="215">
        <v>584.12</v>
      </c>
      <c r="D220" s="215">
        <v>584.12</v>
      </c>
      <c r="E220" s="215">
        <v>584.12</v>
      </c>
      <c r="F220" s="83">
        <f t="shared" si="9"/>
        <v>1752.3600000000001</v>
      </c>
      <c r="G220" s="214" t="s">
        <v>1892</v>
      </c>
      <c r="H220" s="214" t="s">
        <v>1893</v>
      </c>
      <c r="I220" s="215">
        <v>292.06</v>
      </c>
      <c r="J220" s="215">
        <v>584.12</v>
      </c>
      <c r="K220">
        <f t="shared" si="10"/>
        <v>146.03</v>
      </c>
      <c r="L220" s="83">
        <f t="shared" si="11"/>
        <v>876.18000000000006</v>
      </c>
    </row>
    <row r="221" spans="1:12" ht="30.6" x14ac:dyDescent="0.3">
      <c r="A221" s="214" t="s">
        <v>1835</v>
      </c>
      <c r="B221" s="214" t="s">
        <v>1836</v>
      </c>
      <c r="C221" s="215">
        <v>743.03</v>
      </c>
      <c r="D221" s="215">
        <v>743.03</v>
      </c>
      <c r="E221" s="215">
        <v>743.03</v>
      </c>
      <c r="F221" s="83">
        <f t="shared" si="9"/>
        <v>2229.09</v>
      </c>
      <c r="G221" s="214" t="s">
        <v>2406</v>
      </c>
      <c r="H221" s="214" t="s">
        <v>2407</v>
      </c>
      <c r="I221" s="215">
        <v>365.07499999999999</v>
      </c>
      <c r="J221" s="215">
        <v>730.15</v>
      </c>
      <c r="K221">
        <f t="shared" si="10"/>
        <v>182.53749999999999</v>
      </c>
      <c r="L221" s="83">
        <f t="shared" si="11"/>
        <v>1095.2249999999999</v>
      </c>
    </row>
    <row r="222" spans="1:12" ht="30.6" x14ac:dyDescent="0.3">
      <c r="A222" s="214" t="s">
        <v>2123</v>
      </c>
      <c r="B222" s="214" t="s">
        <v>2124</v>
      </c>
      <c r="C222" s="215">
        <v>738.74</v>
      </c>
      <c r="D222" s="215">
        <v>738.74</v>
      </c>
      <c r="E222" s="215">
        <v>738.74</v>
      </c>
      <c r="F222" s="83">
        <f t="shared" si="9"/>
        <v>2216.2200000000003</v>
      </c>
      <c r="G222" s="214" t="s">
        <v>1300</v>
      </c>
      <c r="H222" s="214" t="s">
        <v>1301</v>
      </c>
      <c r="I222" s="215">
        <v>330.71499999999997</v>
      </c>
      <c r="J222" s="215">
        <v>661.43</v>
      </c>
      <c r="K222">
        <f t="shared" si="10"/>
        <v>165.35749999999999</v>
      </c>
      <c r="L222" s="83">
        <f t="shared" si="11"/>
        <v>992.14499999999998</v>
      </c>
    </row>
    <row r="223" spans="1:12" ht="30.6" x14ac:dyDescent="0.3">
      <c r="A223" s="214" t="s">
        <v>1627</v>
      </c>
      <c r="B223" s="214" t="s">
        <v>1628</v>
      </c>
      <c r="C223" s="215">
        <v>661.43</v>
      </c>
      <c r="D223" s="215">
        <v>661.43</v>
      </c>
      <c r="E223" s="215">
        <v>661.43</v>
      </c>
      <c r="F223" s="83">
        <f t="shared" si="9"/>
        <v>1984.29</v>
      </c>
      <c r="G223" s="214" t="s">
        <v>3969</v>
      </c>
      <c r="H223" s="214" t="s">
        <v>2305</v>
      </c>
      <c r="I223" s="215">
        <v>292.06</v>
      </c>
      <c r="J223" s="215">
        <v>584.12</v>
      </c>
      <c r="K223">
        <f t="shared" si="10"/>
        <v>146.03</v>
      </c>
      <c r="L223" s="83">
        <f t="shared" si="11"/>
        <v>876.18000000000006</v>
      </c>
    </row>
    <row r="224" spans="1:12" ht="30.6" x14ac:dyDescent="0.3">
      <c r="A224" s="214" t="s">
        <v>2225</v>
      </c>
      <c r="B224" s="214" t="s">
        <v>2226</v>
      </c>
      <c r="C224" s="215">
        <v>584.12</v>
      </c>
      <c r="D224" s="215">
        <v>584.12</v>
      </c>
      <c r="E224" s="215">
        <v>584.12</v>
      </c>
      <c r="F224" s="83">
        <f t="shared" si="9"/>
        <v>1752.3600000000001</v>
      </c>
      <c r="G224" s="214" t="s">
        <v>2259</v>
      </c>
      <c r="H224" s="214" t="s">
        <v>2260</v>
      </c>
      <c r="I224" s="215">
        <v>365.07499999999999</v>
      </c>
      <c r="J224" s="215">
        <v>730.15</v>
      </c>
      <c r="K224">
        <f t="shared" si="10"/>
        <v>182.53749999999999</v>
      </c>
      <c r="L224" s="83">
        <f t="shared" si="11"/>
        <v>1095.2249999999999</v>
      </c>
    </row>
    <row r="225" spans="1:12" ht="30.6" x14ac:dyDescent="0.3">
      <c r="A225" s="214" t="s">
        <v>2627</v>
      </c>
      <c r="B225" s="214" t="s">
        <v>2186</v>
      </c>
      <c r="C225" s="215">
        <v>730.14</v>
      </c>
      <c r="D225" s="215">
        <v>730.15</v>
      </c>
      <c r="E225" s="215">
        <v>730.15</v>
      </c>
      <c r="F225" s="83">
        <f t="shared" si="9"/>
        <v>2190.44</v>
      </c>
      <c r="G225" s="214" t="s">
        <v>1292</v>
      </c>
      <c r="H225" s="214" t="s">
        <v>1293</v>
      </c>
      <c r="I225" s="215">
        <v>317.83</v>
      </c>
      <c r="J225" s="215">
        <v>635.66</v>
      </c>
      <c r="K225">
        <f t="shared" si="10"/>
        <v>158.91499999999999</v>
      </c>
      <c r="L225" s="83">
        <f t="shared" si="11"/>
        <v>953.49</v>
      </c>
    </row>
    <row r="226" spans="1:12" ht="30.6" x14ac:dyDescent="0.3">
      <c r="A226" s="214" t="s">
        <v>2617</v>
      </c>
      <c r="B226" s="214" t="s">
        <v>524</v>
      </c>
      <c r="C226" s="215">
        <v>661.43</v>
      </c>
      <c r="D226" s="215">
        <v>661.43</v>
      </c>
      <c r="E226" s="215">
        <v>661.43</v>
      </c>
      <c r="F226" s="83">
        <f t="shared" si="9"/>
        <v>1984.29</v>
      </c>
      <c r="G226" s="214" t="s">
        <v>3970</v>
      </c>
      <c r="H226" s="214" t="s">
        <v>2203</v>
      </c>
      <c r="I226" s="215">
        <v>371.51499999999999</v>
      </c>
      <c r="J226" s="215">
        <v>743.03</v>
      </c>
      <c r="K226">
        <f t="shared" si="10"/>
        <v>185.75749999999999</v>
      </c>
      <c r="L226" s="83">
        <f t="shared" si="11"/>
        <v>1114.5450000000001</v>
      </c>
    </row>
    <row r="227" spans="1:12" ht="30.6" x14ac:dyDescent="0.3">
      <c r="A227" s="214" t="s">
        <v>1892</v>
      </c>
      <c r="B227" s="214" t="s">
        <v>1893</v>
      </c>
      <c r="C227" s="215">
        <v>584.12</v>
      </c>
      <c r="D227" s="215">
        <v>584.12</v>
      </c>
      <c r="E227" s="215">
        <v>584.12</v>
      </c>
      <c r="F227" s="83">
        <f t="shared" si="9"/>
        <v>1752.3600000000001</v>
      </c>
      <c r="G227" s="214" t="s">
        <v>882</v>
      </c>
      <c r="H227" s="214" t="s">
        <v>883</v>
      </c>
      <c r="I227" s="215">
        <v>324.27</v>
      </c>
      <c r="J227" s="215">
        <v>648.54</v>
      </c>
      <c r="K227">
        <f t="shared" si="10"/>
        <v>162.13499999999999</v>
      </c>
      <c r="L227" s="83">
        <f t="shared" si="11"/>
        <v>972.81</v>
      </c>
    </row>
    <row r="228" spans="1:12" ht="30.6" x14ac:dyDescent="0.3">
      <c r="A228" s="214" t="s">
        <v>2406</v>
      </c>
      <c r="B228" s="214" t="s">
        <v>2407</v>
      </c>
      <c r="C228" s="215">
        <v>730.14</v>
      </c>
      <c r="D228" s="215">
        <v>730.15</v>
      </c>
      <c r="E228" s="215">
        <v>730.15</v>
      </c>
      <c r="F228" s="83">
        <f t="shared" si="9"/>
        <v>2190.44</v>
      </c>
      <c r="G228" s="214" t="s">
        <v>2626</v>
      </c>
      <c r="H228" s="214" t="s">
        <v>1921</v>
      </c>
      <c r="I228" s="215">
        <v>292.06</v>
      </c>
      <c r="J228" s="215">
        <v>584.12</v>
      </c>
      <c r="K228">
        <f t="shared" si="10"/>
        <v>146.03</v>
      </c>
      <c r="L228" s="83">
        <f t="shared" si="11"/>
        <v>876.18000000000006</v>
      </c>
    </row>
    <row r="229" spans="1:12" ht="30.6" x14ac:dyDescent="0.3">
      <c r="A229" s="214" t="s">
        <v>1300</v>
      </c>
      <c r="B229" s="214" t="s">
        <v>1301</v>
      </c>
      <c r="C229" s="215">
        <v>661.43</v>
      </c>
      <c r="D229" s="215">
        <v>661.43</v>
      </c>
      <c r="E229" s="215">
        <v>661.43</v>
      </c>
      <c r="F229" s="83">
        <f t="shared" si="9"/>
        <v>1984.29</v>
      </c>
      <c r="G229" s="214" t="s">
        <v>618</v>
      </c>
      <c r="H229" s="214" t="s">
        <v>619</v>
      </c>
      <c r="I229" s="215">
        <v>352.19</v>
      </c>
      <c r="J229" s="215">
        <v>704.38</v>
      </c>
      <c r="K229">
        <f t="shared" si="10"/>
        <v>176.095</v>
      </c>
      <c r="L229" s="83">
        <f t="shared" si="11"/>
        <v>1056.57</v>
      </c>
    </row>
    <row r="230" spans="1:12" ht="30.6" x14ac:dyDescent="0.3">
      <c r="A230" s="214" t="s">
        <v>2304</v>
      </c>
      <c r="B230" s="214" t="s">
        <v>2305</v>
      </c>
      <c r="C230" s="215">
        <v>452.22</v>
      </c>
      <c r="D230" s="216"/>
      <c r="E230" s="216"/>
      <c r="F230" s="83">
        <f t="shared" si="9"/>
        <v>452.22</v>
      </c>
      <c r="G230" s="214" t="s">
        <v>1296</v>
      </c>
      <c r="H230" s="214" t="s">
        <v>1297</v>
      </c>
      <c r="I230" s="215">
        <v>315.68</v>
      </c>
      <c r="J230" s="215">
        <v>631.36</v>
      </c>
      <c r="K230">
        <f t="shared" si="10"/>
        <v>157.84</v>
      </c>
      <c r="L230" s="83">
        <f t="shared" si="11"/>
        <v>947.04</v>
      </c>
    </row>
    <row r="231" spans="1:12" ht="30.6" x14ac:dyDescent="0.3">
      <c r="A231" s="214" t="s">
        <v>3969</v>
      </c>
      <c r="B231" s="214" t="s">
        <v>2305</v>
      </c>
      <c r="C231" s="215">
        <v>131.9</v>
      </c>
      <c r="D231" s="215">
        <v>584.11</v>
      </c>
      <c r="E231" s="215">
        <v>584.12</v>
      </c>
      <c r="F231" s="83">
        <f t="shared" si="9"/>
        <v>1300.1300000000001</v>
      </c>
      <c r="G231" s="214" t="s">
        <v>1216</v>
      </c>
      <c r="H231" s="214" t="s">
        <v>1217</v>
      </c>
      <c r="I231" s="215">
        <v>326.42</v>
      </c>
      <c r="J231" s="215">
        <v>652.84</v>
      </c>
      <c r="K231">
        <f t="shared" si="10"/>
        <v>163.21</v>
      </c>
      <c r="L231" s="83">
        <f t="shared" si="11"/>
        <v>979.26</v>
      </c>
    </row>
    <row r="232" spans="1:12" ht="30.6" x14ac:dyDescent="0.3">
      <c r="A232" s="214" t="s">
        <v>2259</v>
      </c>
      <c r="B232" s="214" t="s">
        <v>2260</v>
      </c>
      <c r="C232" s="215">
        <v>730.14</v>
      </c>
      <c r="D232" s="215">
        <v>730.15</v>
      </c>
      <c r="E232" s="215">
        <v>730.15</v>
      </c>
      <c r="F232" s="83">
        <f t="shared" si="9"/>
        <v>2190.44</v>
      </c>
      <c r="G232" s="214" t="s">
        <v>2161</v>
      </c>
      <c r="H232" s="214" t="s">
        <v>2162</v>
      </c>
      <c r="I232" s="215">
        <v>292.06</v>
      </c>
      <c r="J232" s="215">
        <v>584.12</v>
      </c>
      <c r="K232">
        <f t="shared" si="10"/>
        <v>146.03</v>
      </c>
      <c r="L232" s="83">
        <f t="shared" si="11"/>
        <v>876.18000000000006</v>
      </c>
    </row>
    <row r="233" spans="1:12" ht="30.6" x14ac:dyDescent="0.3">
      <c r="A233" s="214" t="s">
        <v>1292</v>
      </c>
      <c r="B233" s="214" t="s">
        <v>1293</v>
      </c>
      <c r="C233" s="215">
        <v>635.66</v>
      </c>
      <c r="D233" s="215">
        <v>635.66</v>
      </c>
      <c r="E233" s="215">
        <v>635.66</v>
      </c>
      <c r="F233" s="83">
        <f t="shared" si="9"/>
        <v>1906.98</v>
      </c>
      <c r="G233" s="214" t="s">
        <v>1601</v>
      </c>
      <c r="H233" s="214" t="s">
        <v>1602</v>
      </c>
      <c r="I233" s="215">
        <v>358.63</v>
      </c>
      <c r="J233" s="215">
        <v>717.26</v>
      </c>
      <c r="K233">
        <f t="shared" si="10"/>
        <v>179.315</v>
      </c>
      <c r="L233" s="83">
        <f t="shared" si="11"/>
        <v>1075.8899999999999</v>
      </c>
    </row>
    <row r="234" spans="1:12" ht="30.6" x14ac:dyDescent="0.3">
      <c r="A234" s="214" t="s">
        <v>2202</v>
      </c>
      <c r="B234" s="214" t="s">
        <v>2203</v>
      </c>
      <c r="C234" s="216"/>
      <c r="D234" s="216"/>
      <c r="E234" s="216"/>
      <c r="F234" s="83">
        <f t="shared" si="9"/>
        <v>0</v>
      </c>
      <c r="G234" s="214" t="s">
        <v>1375</v>
      </c>
      <c r="H234" s="214" t="s">
        <v>1376</v>
      </c>
      <c r="I234" s="215">
        <v>335.01</v>
      </c>
      <c r="J234" s="215">
        <v>670.02</v>
      </c>
      <c r="K234">
        <f t="shared" si="10"/>
        <v>167.505</v>
      </c>
      <c r="L234" s="83">
        <f t="shared" si="11"/>
        <v>1005.03</v>
      </c>
    </row>
    <row r="235" spans="1:12" ht="30.6" x14ac:dyDescent="0.3">
      <c r="A235" s="214" t="s">
        <v>3970</v>
      </c>
      <c r="B235" s="214" t="s">
        <v>2203</v>
      </c>
      <c r="C235" s="215">
        <v>743.03</v>
      </c>
      <c r="D235" s="215">
        <v>743.03</v>
      </c>
      <c r="E235" s="215">
        <v>743.03</v>
      </c>
      <c r="F235" s="83">
        <f t="shared" si="9"/>
        <v>2229.09</v>
      </c>
      <c r="G235" s="214" t="s">
        <v>884</v>
      </c>
      <c r="H235" s="214" t="s">
        <v>885</v>
      </c>
      <c r="I235" s="215">
        <v>292.06</v>
      </c>
      <c r="J235" s="215">
        <v>584.12</v>
      </c>
      <c r="K235">
        <f t="shared" si="10"/>
        <v>146.03</v>
      </c>
      <c r="L235" s="83">
        <f t="shared" si="11"/>
        <v>876.18000000000006</v>
      </c>
    </row>
    <row r="236" spans="1:12" ht="30.6" x14ac:dyDescent="0.3">
      <c r="A236" s="214" t="s">
        <v>882</v>
      </c>
      <c r="B236" s="214" t="s">
        <v>883</v>
      </c>
      <c r="C236" s="215">
        <v>648.54</v>
      </c>
      <c r="D236" s="215">
        <v>648.54</v>
      </c>
      <c r="E236" s="215">
        <v>648.54</v>
      </c>
      <c r="F236" s="83">
        <f t="shared" si="9"/>
        <v>1945.62</v>
      </c>
      <c r="G236" s="214" t="s">
        <v>799</v>
      </c>
      <c r="H236" s="214" t="s">
        <v>800</v>
      </c>
      <c r="I236" s="215">
        <v>371.51499999999999</v>
      </c>
      <c r="J236" s="215">
        <v>743.03</v>
      </c>
      <c r="K236">
        <f t="shared" si="10"/>
        <v>185.75749999999999</v>
      </c>
      <c r="L236" s="83">
        <f t="shared" si="11"/>
        <v>1114.5450000000001</v>
      </c>
    </row>
    <row r="237" spans="1:12" ht="30.6" x14ac:dyDescent="0.3">
      <c r="A237" s="214" t="s">
        <v>2626</v>
      </c>
      <c r="B237" s="214" t="s">
        <v>1921</v>
      </c>
      <c r="C237" s="215">
        <v>584.12</v>
      </c>
      <c r="D237" s="215">
        <v>584.12</v>
      </c>
      <c r="E237" s="215">
        <v>584.12</v>
      </c>
      <c r="F237" s="83">
        <f t="shared" si="9"/>
        <v>1752.3600000000001</v>
      </c>
      <c r="G237" s="214" t="s">
        <v>1775</v>
      </c>
      <c r="H237" s="214" t="s">
        <v>1776</v>
      </c>
      <c r="I237" s="215">
        <v>292.06</v>
      </c>
      <c r="J237" s="215">
        <v>584.12</v>
      </c>
      <c r="K237">
        <f t="shared" si="10"/>
        <v>146.03</v>
      </c>
      <c r="L237" s="83">
        <f t="shared" si="11"/>
        <v>876.18000000000006</v>
      </c>
    </row>
    <row r="238" spans="1:12" ht="30.6" x14ac:dyDescent="0.3">
      <c r="A238" s="214" t="s">
        <v>618</v>
      </c>
      <c r="B238" s="214" t="s">
        <v>619</v>
      </c>
      <c r="C238" s="215">
        <v>704.38</v>
      </c>
      <c r="D238" s="215">
        <v>704.38</v>
      </c>
      <c r="E238" s="215">
        <v>704.38</v>
      </c>
      <c r="F238" s="83">
        <f t="shared" si="9"/>
        <v>2113.14</v>
      </c>
      <c r="G238" s="214" t="s">
        <v>829</v>
      </c>
      <c r="H238" s="214" t="s">
        <v>830</v>
      </c>
      <c r="I238" s="215">
        <v>358.63</v>
      </c>
      <c r="J238" s="215">
        <v>717.26</v>
      </c>
      <c r="K238">
        <f t="shared" si="10"/>
        <v>179.315</v>
      </c>
      <c r="L238" s="83">
        <f t="shared" si="11"/>
        <v>1075.8899999999999</v>
      </c>
    </row>
    <row r="239" spans="1:12" ht="30.6" x14ac:dyDescent="0.3">
      <c r="A239" s="214" t="s">
        <v>1296</v>
      </c>
      <c r="B239" s="214" t="s">
        <v>1297</v>
      </c>
      <c r="C239" s="215">
        <v>631.36</v>
      </c>
      <c r="D239" s="215">
        <v>631.36</v>
      </c>
      <c r="E239" s="215">
        <v>631.36</v>
      </c>
      <c r="F239" s="83">
        <f t="shared" si="9"/>
        <v>1894.08</v>
      </c>
      <c r="G239" s="214" t="s">
        <v>2049</v>
      </c>
      <c r="H239" s="214" t="s">
        <v>2050</v>
      </c>
      <c r="I239" s="215">
        <v>335.01</v>
      </c>
      <c r="J239" s="215">
        <v>670.02</v>
      </c>
      <c r="K239">
        <f t="shared" si="10"/>
        <v>167.505</v>
      </c>
      <c r="L239" s="83">
        <f t="shared" si="11"/>
        <v>1005.03</v>
      </c>
    </row>
    <row r="240" spans="1:12" ht="30.6" x14ac:dyDescent="0.3">
      <c r="A240" s="214" t="s">
        <v>1216</v>
      </c>
      <c r="B240" s="214" t="s">
        <v>1217</v>
      </c>
      <c r="C240" s="215">
        <v>652.84</v>
      </c>
      <c r="D240" s="215">
        <v>652.84</v>
      </c>
      <c r="E240" s="215">
        <v>652.84</v>
      </c>
      <c r="F240" s="83">
        <f t="shared" si="9"/>
        <v>1958.52</v>
      </c>
      <c r="G240" s="214" t="s">
        <v>1781</v>
      </c>
      <c r="H240" s="214" t="s">
        <v>1782</v>
      </c>
      <c r="I240" s="215">
        <v>292.06</v>
      </c>
      <c r="J240" s="215">
        <v>584.12</v>
      </c>
      <c r="K240">
        <f t="shared" si="10"/>
        <v>146.03</v>
      </c>
      <c r="L240" s="83">
        <f t="shared" si="11"/>
        <v>876.18000000000006</v>
      </c>
    </row>
    <row r="241" spans="1:12" ht="30.6" x14ac:dyDescent="0.3">
      <c r="A241" s="214" t="s">
        <v>2161</v>
      </c>
      <c r="B241" s="214" t="s">
        <v>2162</v>
      </c>
      <c r="C241" s="215">
        <v>584.12</v>
      </c>
      <c r="D241" s="215">
        <v>584.12</v>
      </c>
      <c r="E241" s="215">
        <v>584.12</v>
      </c>
      <c r="F241" s="83">
        <f t="shared" si="9"/>
        <v>1752.3600000000001</v>
      </c>
      <c r="G241" s="214" t="s">
        <v>584</v>
      </c>
      <c r="H241" s="214" t="s">
        <v>585</v>
      </c>
      <c r="I241" s="215">
        <v>371.51499999999999</v>
      </c>
      <c r="J241" s="215">
        <v>743.03</v>
      </c>
      <c r="K241">
        <f t="shared" si="10"/>
        <v>185.75749999999999</v>
      </c>
      <c r="L241" s="83">
        <f t="shared" si="11"/>
        <v>1114.5450000000001</v>
      </c>
    </row>
    <row r="242" spans="1:12" ht="30.6" x14ac:dyDescent="0.3">
      <c r="A242" s="214" t="s">
        <v>1601</v>
      </c>
      <c r="B242" s="214" t="s">
        <v>1602</v>
      </c>
      <c r="C242" s="215">
        <v>717.27</v>
      </c>
      <c r="D242" s="215">
        <v>717.26</v>
      </c>
      <c r="E242" s="215">
        <v>717.26</v>
      </c>
      <c r="F242" s="83">
        <f t="shared" si="9"/>
        <v>2151.79</v>
      </c>
      <c r="G242" s="214" t="s">
        <v>545</v>
      </c>
      <c r="H242" s="214" t="s">
        <v>546</v>
      </c>
      <c r="I242" s="215">
        <v>335.01</v>
      </c>
      <c r="J242" s="215">
        <v>670.02</v>
      </c>
      <c r="K242">
        <f t="shared" si="10"/>
        <v>167.505</v>
      </c>
      <c r="L242" s="83">
        <f t="shared" si="11"/>
        <v>1005.03</v>
      </c>
    </row>
    <row r="243" spans="1:12" ht="30.6" x14ac:dyDescent="0.3">
      <c r="A243" s="214" t="s">
        <v>1375</v>
      </c>
      <c r="B243" s="214" t="s">
        <v>1376</v>
      </c>
      <c r="C243" s="215">
        <v>670.01</v>
      </c>
      <c r="D243" s="215">
        <v>670.02</v>
      </c>
      <c r="E243" s="215">
        <v>670.02</v>
      </c>
      <c r="F243" s="83">
        <f t="shared" si="9"/>
        <v>2010.05</v>
      </c>
      <c r="G243" s="214" t="s">
        <v>1777</v>
      </c>
      <c r="H243" s="214" t="s">
        <v>1778</v>
      </c>
      <c r="I243" s="215">
        <v>292.06</v>
      </c>
      <c r="J243" s="215">
        <v>584.12</v>
      </c>
      <c r="K243">
        <f t="shared" si="10"/>
        <v>146.03</v>
      </c>
      <c r="L243" s="83">
        <f t="shared" si="11"/>
        <v>876.18000000000006</v>
      </c>
    </row>
    <row r="244" spans="1:12" ht="30.6" x14ac:dyDescent="0.3">
      <c r="A244" s="214" t="s">
        <v>884</v>
      </c>
      <c r="B244" s="214" t="s">
        <v>885</v>
      </c>
      <c r="C244" s="215">
        <v>584.12</v>
      </c>
      <c r="D244" s="215">
        <v>584.12</v>
      </c>
      <c r="E244" s="215">
        <v>584.12</v>
      </c>
      <c r="F244" s="83">
        <f t="shared" si="9"/>
        <v>1752.3600000000001</v>
      </c>
      <c r="G244" s="214" t="s">
        <v>1899</v>
      </c>
      <c r="H244" s="214" t="s">
        <v>1900</v>
      </c>
      <c r="I244" s="215">
        <v>371.51499999999999</v>
      </c>
      <c r="J244" s="215">
        <v>743.03</v>
      </c>
      <c r="K244">
        <f t="shared" si="10"/>
        <v>185.75749999999999</v>
      </c>
      <c r="L244" s="83">
        <f t="shared" si="11"/>
        <v>1114.5450000000001</v>
      </c>
    </row>
    <row r="245" spans="1:12" ht="30.6" x14ac:dyDescent="0.3">
      <c r="A245" s="214" t="s">
        <v>799</v>
      </c>
      <c r="B245" s="214" t="s">
        <v>800</v>
      </c>
      <c r="C245" s="215">
        <v>743.03</v>
      </c>
      <c r="D245" s="215">
        <v>743.03</v>
      </c>
      <c r="E245" s="215">
        <v>743.03</v>
      </c>
      <c r="F245" s="83">
        <f t="shared" si="9"/>
        <v>2229.09</v>
      </c>
      <c r="G245" s="214" t="s">
        <v>1312</v>
      </c>
      <c r="H245" s="214" t="s">
        <v>1313</v>
      </c>
      <c r="I245" s="215">
        <v>335.01</v>
      </c>
      <c r="J245" s="215">
        <v>670.02</v>
      </c>
      <c r="K245">
        <f t="shared" si="10"/>
        <v>167.505</v>
      </c>
      <c r="L245" s="83">
        <f t="shared" si="11"/>
        <v>1005.03</v>
      </c>
    </row>
    <row r="246" spans="1:12" ht="30.6" x14ac:dyDescent="0.3">
      <c r="A246" s="214" t="s">
        <v>1775</v>
      </c>
      <c r="B246" s="214" t="s">
        <v>1776</v>
      </c>
      <c r="C246" s="215">
        <v>584.12</v>
      </c>
      <c r="D246" s="215">
        <v>584.12</v>
      </c>
      <c r="E246" s="215">
        <v>584.12</v>
      </c>
      <c r="F246" s="83">
        <f t="shared" si="9"/>
        <v>1752.3600000000001</v>
      </c>
      <c r="G246" s="214" t="s">
        <v>2319</v>
      </c>
      <c r="H246" s="214" t="s">
        <v>2320</v>
      </c>
      <c r="I246" s="215">
        <v>335.01</v>
      </c>
      <c r="J246" s="215">
        <v>670.02</v>
      </c>
      <c r="K246">
        <f t="shared" si="10"/>
        <v>167.505</v>
      </c>
      <c r="L246" s="83">
        <f t="shared" si="11"/>
        <v>1005.03</v>
      </c>
    </row>
    <row r="247" spans="1:12" ht="30.6" x14ac:dyDescent="0.3">
      <c r="A247" s="214" t="s">
        <v>829</v>
      </c>
      <c r="B247" s="214" t="s">
        <v>830</v>
      </c>
      <c r="C247" s="215">
        <v>717.27</v>
      </c>
      <c r="D247" s="215">
        <v>717.26</v>
      </c>
      <c r="E247" s="215">
        <v>717.26</v>
      </c>
      <c r="F247" s="83">
        <f t="shared" si="9"/>
        <v>2151.79</v>
      </c>
      <c r="G247" s="214" t="s">
        <v>2025</v>
      </c>
      <c r="H247" s="214" t="s">
        <v>2026</v>
      </c>
      <c r="I247" s="215">
        <v>292.06</v>
      </c>
      <c r="J247" s="215">
        <v>584.12</v>
      </c>
      <c r="K247">
        <f t="shared" si="10"/>
        <v>146.03</v>
      </c>
      <c r="L247" s="83">
        <f t="shared" si="11"/>
        <v>876.18000000000006</v>
      </c>
    </row>
    <row r="248" spans="1:12" ht="30.6" x14ac:dyDescent="0.3">
      <c r="A248" s="214" t="s">
        <v>2049</v>
      </c>
      <c r="B248" s="214" t="s">
        <v>2050</v>
      </c>
      <c r="C248" s="215">
        <v>670.01</v>
      </c>
      <c r="D248" s="215">
        <v>670.02</v>
      </c>
      <c r="E248" s="215">
        <v>670.02</v>
      </c>
      <c r="F248" s="83">
        <f t="shared" si="9"/>
        <v>2010.05</v>
      </c>
      <c r="G248" s="214" t="s">
        <v>3971</v>
      </c>
      <c r="H248" s="214" t="s">
        <v>1505</v>
      </c>
      <c r="I248" s="215">
        <v>371.51499999999999</v>
      </c>
      <c r="J248" s="215">
        <v>743.03</v>
      </c>
      <c r="K248">
        <f t="shared" si="10"/>
        <v>185.75749999999999</v>
      </c>
      <c r="L248" s="83">
        <f t="shared" si="11"/>
        <v>1114.5450000000001</v>
      </c>
    </row>
    <row r="249" spans="1:12" ht="30.6" x14ac:dyDescent="0.3">
      <c r="A249" s="214" t="s">
        <v>1781</v>
      </c>
      <c r="B249" s="214" t="s">
        <v>1782</v>
      </c>
      <c r="C249" s="215">
        <v>584.12</v>
      </c>
      <c r="D249" s="215">
        <v>584.12</v>
      </c>
      <c r="E249" s="215">
        <v>584.12</v>
      </c>
      <c r="F249" s="83">
        <f t="shared" si="9"/>
        <v>1752.3600000000001</v>
      </c>
      <c r="G249" s="214" t="s">
        <v>1814</v>
      </c>
      <c r="H249" s="214" t="s">
        <v>1815</v>
      </c>
      <c r="I249" s="215">
        <v>332.86</v>
      </c>
      <c r="J249" s="215">
        <v>665.72</v>
      </c>
      <c r="K249">
        <f t="shared" si="10"/>
        <v>166.43</v>
      </c>
      <c r="L249" s="83">
        <f t="shared" si="11"/>
        <v>998.58</v>
      </c>
    </row>
    <row r="250" spans="1:12" ht="30.6" x14ac:dyDescent="0.3">
      <c r="A250" s="214" t="s">
        <v>584</v>
      </c>
      <c r="B250" s="214" t="s">
        <v>585</v>
      </c>
      <c r="C250" s="215">
        <v>743.03</v>
      </c>
      <c r="D250" s="215">
        <v>743.03</v>
      </c>
      <c r="E250" s="215">
        <v>743.03</v>
      </c>
      <c r="F250" s="83">
        <f t="shared" si="9"/>
        <v>2229.09</v>
      </c>
      <c r="G250" s="214" t="s">
        <v>2410</v>
      </c>
      <c r="H250" s="214" t="s">
        <v>2411</v>
      </c>
      <c r="I250" s="215">
        <v>289.91000000000003</v>
      </c>
      <c r="J250" s="215">
        <v>579.82000000000005</v>
      </c>
      <c r="K250">
        <f t="shared" si="10"/>
        <v>144.95500000000001</v>
      </c>
      <c r="L250" s="83">
        <f t="shared" si="11"/>
        <v>869.73</v>
      </c>
    </row>
    <row r="251" spans="1:12" ht="30.6" x14ac:dyDescent="0.3">
      <c r="A251" s="214" t="s">
        <v>545</v>
      </c>
      <c r="B251" s="214" t="s">
        <v>546</v>
      </c>
      <c r="C251" s="215">
        <v>670.01</v>
      </c>
      <c r="D251" s="215">
        <v>670.02</v>
      </c>
      <c r="E251" s="215">
        <v>670.02</v>
      </c>
      <c r="F251" s="83">
        <f t="shared" si="9"/>
        <v>2010.05</v>
      </c>
      <c r="G251" s="214" t="s">
        <v>4501</v>
      </c>
      <c r="H251" s="214" t="s">
        <v>1396</v>
      </c>
      <c r="I251" s="215">
        <v>367.22</v>
      </c>
      <c r="J251" s="215">
        <v>734.44</v>
      </c>
      <c r="K251">
        <f t="shared" si="10"/>
        <v>183.61</v>
      </c>
      <c r="L251" s="83">
        <f t="shared" si="11"/>
        <v>1101.6600000000001</v>
      </c>
    </row>
    <row r="252" spans="1:12" ht="30.6" x14ac:dyDescent="0.3">
      <c r="A252" s="214" t="s">
        <v>1777</v>
      </c>
      <c r="B252" s="214" t="s">
        <v>1778</v>
      </c>
      <c r="C252" s="215">
        <v>584.12</v>
      </c>
      <c r="D252" s="215">
        <v>584.12</v>
      </c>
      <c r="E252" s="215">
        <v>584.12</v>
      </c>
      <c r="F252" s="83">
        <f t="shared" si="9"/>
        <v>1752.3600000000001</v>
      </c>
      <c r="G252" s="214" t="s">
        <v>1966</v>
      </c>
      <c r="H252" s="214" t="s">
        <v>1967</v>
      </c>
      <c r="I252" s="215">
        <v>332.86</v>
      </c>
      <c r="J252" s="215">
        <v>665.72</v>
      </c>
      <c r="K252">
        <f t="shared" si="10"/>
        <v>166.43</v>
      </c>
      <c r="L252" s="83">
        <f t="shared" si="11"/>
        <v>998.58</v>
      </c>
    </row>
    <row r="253" spans="1:12" ht="30.6" x14ac:dyDescent="0.3">
      <c r="A253" s="214" t="s">
        <v>1899</v>
      </c>
      <c r="B253" s="214" t="s">
        <v>1900</v>
      </c>
      <c r="C253" s="215">
        <v>743.03</v>
      </c>
      <c r="D253" s="215">
        <v>743.03</v>
      </c>
      <c r="E253" s="215">
        <v>743.03</v>
      </c>
      <c r="F253" s="83">
        <f t="shared" si="9"/>
        <v>2229.09</v>
      </c>
      <c r="G253" s="214" t="s">
        <v>1968</v>
      </c>
      <c r="H253" s="214" t="s">
        <v>1969</v>
      </c>
      <c r="I253" s="215">
        <v>289.91000000000003</v>
      </c>
      <c r="J253" s="215">
        <v>579.82000000000005</v>
      </c>
      <c r="K253">
        <f t="shared" si="10"/>
        <v>144.95500000000001</v>
      </c>
      <c r="L253" s="83">
        <f t="shared" si="11"/>
        <v>869.73</v>
      </c>
    </row>
    <row r="254" spans="1:12" ht="30.6" x14ac:dyDescent="0.3">
      <c r="A254" s="214" t="s">
        <v>1312</v>
      </c>
      <c r="B254" s="214" t="s">
        <v>1313</v>
      </c>
      <c r="C254" s="215">
        <v>670.01</v>
      </c>
      <c r="D254" s="215">
        <v>670.02</v>
      </c>
      <c r="E254" s="215">
        <v>670.02</v>
      </c>
      <c r="F254" s="83">
        <f t="shared" si="9"/>
        <v>2010.05</v>
      </c>
      <c r="G254" s="214" t="s">
        <v>2191</v>
      </c>
      <c r="H254" s="214" t="s">
        <v>2192</v>
      </c>
      <c r="I254" s="215">
        <v>367.22</v>
      </c>
      <c r="J254" s="215">
        <v>734.44</v>
      </c>
      <c r="K254">
        <f t="shared" si="10"/>
        <v>183.61</v>
      </c>
      <c r="L254" s="83">
        <f t="shared" si="11"/>
        <v>1101.6600000000001</v>
      </c>
    </row>
    <row r="255" spans="1:12" ht="30.6" x14ac:dyDescent="0.3">
      <c r="A255" s="214" t="s">
        <v>2319</v>
      </c>
      <c r="B255" s="214" t="s">
        <v>2320</v>
      </c>
      <c r="C255" s="215">
        <v>670.01</v>
      </c>
      <c r="D255" s="215">
        <v>670.02</v>
      </c>
      <c r="E255" s="215">
        <v>670.02</v>
      </c>
      <c r="F255" s="83">
        <f t="shared" si="9"/>
        <v>2010.05</v>
      </c>
      <c r="G255" s="214" t="s">
        <v>1218</v>
      </c>
      <c r="H255" s="214" t="s">
        <v>1219</v>
      </c>
      <c r="I255" s="215">
        <v>332.86</v>
      </c>
      <c r="J255" s="215">
        <v>665.72</v>
      </c>
      <c r="K255">
        <f t="shared" si="10"/>
        <v>166.43</v>
      </c>
      <c r="L255" s="83">
        <f t="shared" si="11"/>
        <v>998.58</v>
      </c>
    </row>
    <row r="256" spans="1:12" ht="30.6" x14ac:dyDescent="0.3">
      <c r="A256" s="214" t="s">
        <v>2025</v>
      </c>
      <c r="B256" s="214" t="s">
        <v>2026</v>
      </c>
      <c r="C256" s="215">
        <v>584.12</v>
      </c>
      <c r="D256" s="215">
        <v>584.12</v>
      </c>
      <c r="E256" s="215">
        <v>584.12</v>
      </c>
      <c r="F256" s="83">
        <f t="shared" si="9"/>
        <v>1752.3600000000001</v>
      </c>
      <c r="G256" s="214" t="s">
        <v>1316</v>
      </c>
      <c r="H256" s="214" t="s">
        <v>1317</v>
      </c>
      <c r="I256" s="215">
        <v>289.91000000000003</v>
      </c>
      <c r="J256" s="215">
        <v>579.82000000000005</v>
      </c>
      <c r="K256">
        <f t="shared" si="10"/>
        <v>144.95500000000001</v>
      </c>
      <c r="L256" s="83">
        <f t="shared" si="11"/>
        <v>869.73</v>
      </c>
    </row>
    <row r="257" spans="1:12" ht="30.6" x14ac:dyDescent="0.3">
      <c r="A257" s="214" t="s">
        <v>1504</v>
      </c>
      <c r="B257" s="214" t="s">
        <v>1505</v>
      </c>
      <c r="C257" s="216"/>
      <c r="D257" s="216"/>
      <c r="E257" s="216"/>
      <c r="F257" s="83">
        <f t="shared" si="9"/>
        <v>0</v>
      </c>
      <c r="G257" s="214" t="s">
        <v>1823</v>
      </c>
      <c r="H257" s="214" t="s">
        <v>1824</v>
      </c>
      <c r="I257" s="215">
        <v>292.06</v>
      </c>
      <c r="J257" s="215">
        <v>584.12</v>
      </c>
      <c r="K257">
        <f t="shared" si="10"/>
        <v>146.03</v>
      </c>
      <c r="L257" s="83">
        <f t="shared" si="11"/>
        <v>876.18000000000006</v>
      </c>
    </row>
    <row r="258" spans="1:12" ht="30.6" x14ac:dyDescent="0.3">
      <c r="A258" s="214" t="s">
        <v>3971</v>
      </c>
      <c r="B258" s="214" t="s">
        <v>1505</v>
      </c>
      <c r="C258" s="215">
        <v>743.03</v>
      </c>
      <c r="D258" s="215">
        <v>743.03</v>
      </c>
      <c r="E258" s="215">
        <v>743.03</v>
      </c>
      <c r="F258" s="83">
        <f t="shared" si="9"/>
        <v>2229.09</v>
      </c>
      <c r="G258" s="214" t="s">
        <v>874</v>
      </c>
      <c r="H258" s="214" t="s">
        <v>875</v>
      </c>
      <c r="I258" s="215">
        <v>367.22</v>
      </c>
      <c r="J258" s="215">
        <v>734.44</v>
      </c>
      <c r="K258">
        <f t="shared" si="10"/>
        <v>183.61</v>
      </c>
      <c r="L258" s="83">
        <f t="shared" si="11"/>
        <v>1101.6600000000001</v>
      </c>
    </row>
    <row r="259" spans="1:12" ht="30.6" x14ac:dyDescent="0.3">
      <c r="A259" s="214" t="s">
        <v>1814</v>
      </c>
      <c r="B259" s="214" t="s">
        <v>1815</v>
      </c>
      <c r="C259" s="215">
        <v>665.72</v>
      </c>
      <c r="D259" s="215">
        <v>665.72</v>
      </c>
      <c r="E259" s="215">
        <v>665.72</v>
      </c>
      <c r="F259" s="83">
        <f t="shared" si="9"/>
        <v>1997.16</v>
      </c>
      <c r="G259" s="214" t="s">
        <v>547</v>
      </c>
      <c r="H259" s="214" t="s">
        <v>548</v>
      </c>
      <c r="I259" s="215">
        <v>322.125</v>
      </c>
      <c r="J259" s="215">
        <v>644.25</v>
      </c>
      <c r="K259">
        <f t="shared" si="10"/>
        <v>161.0625</v>
      </c>
      <c r="L259" s="83">
        <f t="shared" si="11"/>
        <v>966.375</v>
      </c>
    </row>
    <row r="260" spans="1:12" ht="30.6" x14ac:dyDescent="0.3">
      <c r="A260" s="214" t="s">
        <v>2410</v>
      </c>
      <c r="B260" s="214" t="s">
        <v>2411</v>
      </c>
      <c r="C260" s="215">
        <v>579.82000000000005</v>
      </c>
      <c r="D260" s="215">
        <v>579.82000000000005</v>
      </c>
      <c r="E260" s="215">
        <v>579.82000000000005</v>
      </c>
      <c r="F260" s="83">
        <f t="shared" si="9"/>
        <v>1739.46</v>
      </c>
      <c r="G260" s="214" t="s">
        <v>2230</v>
      </c>
      <c r="H260" s="214" t="s">
        <v>2231</v>
      </c>
      <c r="I260" s="215">
        <v>289.91000000000003</v>
      </c>
      <c r="J260" s="215">
        <v>579.82000000000005</v>
      </c>
      <c r="K260">
        <f t="shared" si="10"/>
        <v>144.95500000000001</v>
      </c>
      <c r="L260" s="83">
        <f t="shared" si="11"/>
        <v>869.73</v>
      </c>
    </row>
    <row r="261" spans="1:12" ht="30.6" x14ac:dyDescent="0.3">
      <c r="A261" s="214" t="s">
        <v>1395</v>
      </c>
      <c r="B261" s="214" t="s">
        <v>1396</v>
      </c>
      <c r="C261" s="215">
        <v>734.44</v>
      </c>
      <c r="D261" s="215">
        <v>734.44</v>
      </c>
      <c r="E261" s="215">
        <v>734.44</v>
      </c>
      <c r="F261" s="83">
        <f t="shared" ref="F261:F324" si="12">C261+D261+E261</f>
        <v>2203.3200000000002</v>
      </c>
      <c r="G261" s="214" t="s">
        <v>1827</v>
      </c>
      <c r="H261" s="214" t="s">
        <v>1828</v>
      </c>
      <c r="I261" s="215">
        <v>356.48500000000001</v>
      </c>
      <c r="J261" s="215">
        <v>712.97</v>
      </c>
      <c r="K261">
        <f t="shared" ref="K261:K324" si="13">I261/30*15</f>
        <v>178.24250000000001</v>
      </c>
      <c r="L261" s="83">
        <f t="shared" ref="L261:L324" si="14">I261+J261</f>
        <v>1069.4549999999999</v>
      </c>
    </row>
    <row r="262" spans="1:12" ht="30.6" x14ac:dyDescent="0.3">
      <c r="A262" s="214" t="s">
        <v>1966</v>
      </c>
      <c r="B262" s="214" t="s">
        <v>1967</v>
      </c>
      <c r="C262" s="215">
        <v>665.72</v>
      </c>
      <c r="D262" s="215">
        <v>665.72</v>
      </c>
      <c r="E262" s="215">
        <v>665.72</v>
      </c>
      <c r="F262" s="83">
        <f t="shared" si="12"/>
        <v>1997.16</v>
      </c>
      <c r="G262" s="214" t="s">
        <v>1379</v>
      </c>
      <c r="H262" s="214" t="s">
        <v>1380</v>
      </c>
      <c r="I262" s="215">
        <v>431.64499999999998</v>
      </c>
      <c r="J262" s="215">
        <v>863.29</v>
      </c>
      <c r="K262">
        <f t="shared" si="13"/>
        <v>215.82249999999999</v>
      </c>
      <c r="L262" s="83">
        <f t="shared" si="14"/>
        <v>1294.9349999999999</v>
      </c>
    </row>
    <row r="263" spans="1:12" ht="30.6" x14ac:dyDescent="0.3">
      <c r="A263" s="214" t="s">
        <v>1968</v>
      </c>
      <c r="B263" s="214" t="s">
        <v>1969</v>
      </c>
      <c r="C263" s="215">
        <v>579.82000000000005</v>
      </c>
      <c r="D263" s="215">
        <v>579.82000000000005</v>
      </c>
      <c r="E263" s="215">
        <v>579.82000000000005</v>
      </c>
      <c r="F263" s="83">
        <f t="shared" si="12"/>
        <v>1739.46</v>
      </c>
      <c r="G263" s="214" t="s">
        <v>2234</v>
      </c>
      <c r="H263" s="214" t="s">
        <v>2235</v>
      </c>
      <c r="I263" s="215">
        <v>392.99</v>
      </c>
      <c r="J263" s="215">
        <v>785.98</v>
      </c>
      <c r="K263">
        <f t="shared" si="13"/>
        <v>196.495</v>
      </c>
      <c r="L263" s="83">
        <f t="shared" si="14"/>
        <v>1178.97</v>
      </c>
    </row>
    <row r="264" spans="1:12" ht="30.6" x14ac:dyDescent="0.3">
      <c r="A264" s="214" t="s">
        <v>2191</v>
      </c>
      <c r="B264" s="214" t="s">
        <v>2192</v>
      </c>
      <c r="C264" s="215">
        <v>734.44</v>
      </c>
      <c r="D264" s="215">
        <v>734.44</v>
      </c>
      <c r="E264" s="215">
        <v>734.44</v>
      </c>
      <c r="F264" s="83">
        <f t="shared" si="12"/>
        <v>2203.3200000000002</v>
      </c>
      <c r="G264" s="214" t="s">
        <v>2531</v>
      </c>
      <c r="H264" s="214" t="s">
        <v>684</v>
      </c>
      <c r="I264" s="215">
        <v>431.64499999999998</v>
      </c>
      <c r="J264" s="215">
        <v>863.29</v>
      </c>
      <c r="K264">
        <f t="shared" si="13"/>
        <v>215.82249999999999</v>
      </c>
      <c r="L264" s="83">
        <f t="shared" si="14"/>
        <v>1294.9349999999999</v>
      </c>
    </row>
    <row r="265" spans="1:12" ht="30.6" x14ac:dyDescent="0.3">
      <c r="A265" s="214" t="s">
        <v>1218</v>
      </c>
      <c r="B265" s="214" t="s">
        <v>1219</v>
      </c>
      <c r="C265" s="215">
        <v>665.72</v>
      </c>
      <c r="D265" s="215">
        <v>665.72</v>
      </c>
      <c r="E265" s="215">
        <v>665.72</v>
      </c>
      <c r="F265" s="83">
        <f t="shared" si="12"/>
        <v>1997.16</v>
      </c>
      <c r="G265" s="214" t="s">
        <v>2540</v>
      </c>
      <c r="H265" s="214" t="s">
        <v>1940</v>
      </c>
      <c r="I265" s="215">
        <v>392.99</v>
      </c>
      <c r="J265" s="215">
        <v>785.98</v>
      </c>
      <c r="K265">
        <f t="shared" si="13"/>
        <v>196.495</v>
      </c>
      <c r="L265" s="83">
        <f t="shared" si="14"/>
        <v>1178.97</v>
      </c>
    </row>
    <row r="266" spans="1:12" ht="30.6" x14ac:dyDescent="0.3">
      <c r="A266" s="214" t="s">
        <v>1316</v>
      </c>
      <c r="B266" s="214" t="s">
        <v>1317</v>
      </c>
      <c r="C266" s="215">
        <v>579.82000000000005</v>
      </c>
      <c r="D266" s="215">
        <v>579.82000000000005</v>
      </c>
      <c r="E266" s="215">
        <v>579.82000000000005</v>
      </c>
      <c r="F266" s="83">
        <f t="shared" si="12"/>
        <v>1739.46</v>
      </c>
      <c r="G266" s="214" t="s">
        <v>1485</v>
      </c>
      <c r="H266" s="214" t="s">
        <v>1486</v>
      </c>
      <c r="I266" s="215">
        <v>386.55</v>
      </c>
      <c r="J266" s="215">
        <v>773.1</v>
      </c>
      <c r="K266">
        <f t="shared" si="13"/>
        <v>193.27500000000001</v>
      </c>
      <c r="L266" s="83">
        <f t="shared" si="14"/>
        <v>1159.6500000000001</v>
      </c>
    </row>
    <row r="267" spans="1:12" ht="30.6" x14ac:dyDescent="0.3">
      <c r="A267" s="214" t="s">
        <v>1823</v>
      </c>
      <c r="B267" s="214" t="s">
        <v>1824</v>
      </c>
      <c r="C267" s="215">
        <v>584.12</v>
      </c>
      <c r="D267" s="215">
        <v>584.12</v>
      </c>
      <c r="E267" s="215">
        <v>584.12</v>
      </c>
      <c r="F267" s="83">
        <f t="shared" si="12"/>
        <v>1752.3600000000001</v>
      </c>
      <c r="G267" s="214" t="s">
        <v>2622</v>
      </c>
      <c r="H267" s="214" t="s">
        <v>1399</v>
      </c>
      <c r="I267" s="215">
        <v>410.17</v>
      </c>
      <c r="J267" s="215">
        <v>820.34</v>
      </c>
      <c r="K267">
        <f t="shared" si="13"/>
        <v>205.08500000000001</v>
      </c>
      <c r="L267" s="83">
        <f t="shared" si="14"/>
        <v>1230.51</v>
      </c>
    </row>
    <row r="268" spans="1:12" ht="30.6" x14ac:dyDescent="0.3">
      <c r="A268" s="214" t="s">
        <v>874</v>
      </c>
      <c r="B268" s="214" t="s">
        <v>875</v>
      </c>
      <c r="C268" s="215">
        <v>734.44</v>
      </c>
      <c r="D268" s="215">
        <v>734.44</v>
      </c>
      <c r="E268" s="215">
        <v>734.44</v>
      </c>
      <c r="F268" s="83">
        <f t="shared" si="12"/>
        <v>2203.3200000000002</v>
      </c>
      <c r="G268" s="214" t="s">
        <v>2602</v>
      </c>
      <c r="H268" s="214" t="s">
        <v>1797</v>
      </c>
      <c r="I268" s="215">
        <v>371.51499999999999</v>
      </c>
      <c r="J268" s="215">
        <v>743.03</v>
      </c>
      <c r="K268">
        <f t="shared" si="13"/>
        <v>185.75749999999999</v>
      </c>
      <c r="L268" s="83">
        <f t="shared" si="14"/>
        <v>1114.5450000000001</v>
      </c>
    </row>
    <row r="269" spans="1:12" ht="30.6" x14ac:dyDescent="0.3">
      <c r="A269" s="214" t="s">
        <v>547</v>
      </c>
      <c r="B269" s="214" t="s">
        <v>548</v>
      </c>
      <c r="C269" s="215">
        <v>644.25</v>
      </c>
      <c r="D269" s="215">
        <v>644.25</v>
      </c>
      <c r="E269" s="215">
        <v>644.25</v>
      </c>
      <c r="F269" s="83">
        <f t="shared" si="12"/>
        <v>1932.75</v>
      </c>
      <c r="G269" s="214" t="s">
        <v>2073</v>
      </c>
      <c r="H269" s="214" t="s">
        <v>2074</v>
      </c>
      <c r="I269" s="215">
        <v>410.17</v>
      </c>
      <c r="J269" s="215">
        <v>820.34</v>
      </c>
      <c r="K269">
        <f t="shared" si="13"/>
        <v>205.08500000000001</v>
      </c>
      <c r="L269" s="83">
        <f t="shared" si="14"/>
        <v>1230.51</v>
      </c>
    </row>
    <row r="270" spans="1:12" ht="30.6" x14ac:dyDescent="0.3">
      <c r="A270" s="214" t="s">
        <v>2230</v>
      </c>
      <c r="B270" s="214" t="s">
        <v>2231</v>
      </c>
      <c r="C270" s="215">
        <v>579.82000000000005</v>
      </c>
      <c r="D270" s="215">
        <v>579.82000000000005</v>
      </c>
      <c r="E270" s="215">
        <v>579.82000000000005</v>
      </c>
      <c r="F270" s="83">
        <f t="shared" si="12"/>
        <v>1739.46</v>
      </c>
      <c r="G270" s="214" t="s">
        <v>1901</v>
      </c>
      <c r="H270" s="214" t="s">
        <v>1902</v>
      </c>
      <c r="I270" s="215">
        <v>416.61500000000001</v>
      </c>
      <c r="J270" s="215">
        <v>833.23</v>
      </c>
      <c r="K270">
        <f t="shared" si="13"/>
        <v>208.3075</v>
      </c>
      <c r="L270" s="83">
        <f t="shared" si="14"/>
        <v>1249.845</v>
      </c>
    </row>
    <row r="271" spans="1:12" ht="30.6" x14ac:dyDescent="0.3">
      <c r="A271" s="214" t="s">
        <v>1827</v>
      </c>
      <c r="B271" s="214" t="s">
        <v>1828</v>
      </c>
      <c r="C271" s="215">
        <v>712.97</v>
      </c>
      <c r="D271" s="215">
        <v>712.97</v>
      </c>
      <c r="E271" s="215">
        <v>712.97</v>
      </c>
      <c r="F271" s="83">
        <f t="shared" si="12"/>
        <v>2138.91</v>
      </c>
      <c r="G271" s="214" t="s">
        <v>1227</v>
      </c>
      <c r="H271" s="214" t="s">
        <v>1228</v>
      </c>
      <c r="I271" s="215">
        <v>476.74</v>
      </c>
      <c r="J271" s="215">
        <v>953.48</v>
      </c>
      <c r="K271">
        <f t="shared" si="13"/>
        <v>238.37</v>
      </c>
      <c r="L271" s="83">
        <f t="shared" si="14"/>
        <v>1430.22</v>
      </c>
    </row>
    <row r="272" spans="1:12" ht="30.6" x14ac:dyDescent="0.3">
      <c r="A272" s="214" t="s">
        <v>1379</v>
      </c>
      <c r="B272" s="214" t="s">
        <v>1380</v>
      </c>
      <c r="C272" s="215">
        <v>863.29</v>
      </c>
      <c r="D272" s="215">
        <v>863.29</v>
      </c>
      <c r="E272" s="215">
        <v>863.29</v>
      </c>
      <c r="F272" s="83">
        <f t="shared" si="12"/>
        <v>2589.87</v>
      </c>
      <c r="G272" s="214" t="s">
        <v>1533</v>
      </c>
      <c r="H272" s="214" t="s">
        <v>1534</v>
      </c>
      <c r="I272" s="215">
        <v>429.5</v>
      </c>
      <c r="J272" s="215">
        <v>859</v>
      </c>
      <c r="K272">
        <f t="shared" si="13"/>
        <v>214.75</v>
      </c>
      <c r="L272" s="83">
        <f t="shared" si="14"/>
        <v>1288.5</v>
      </c>
    </row>
    <row r="273" spans="1:12" ht="30.6" x14ac:dyDescent="0.3">
      <c r="A273" s="214" t="s">
        <v>2234</v>
      </c>
      <c r="B273" s="214" t="s">
        <v>2235</v>
      </c>
      <c r="C273" s="215">
        <v>785.98</v>
      </c>
      <c r="D273" s="215">
        <v>785.98</v>
      </c>
      <c r="E273" s="215">
        <v>785.98</v>
      </c>
      <c r="F273" s="83">
        <f t="shared" si="12"/>
        <v>2357.94</v>
      </c>
      <c r="G273" s="214" t="s">
        <v>1590</v>
      </c>
      <c r="H273" s="214" t="s">
        <v>1591</v>
      </c>
      <c r="I273" s="215">
        <v>420.91</v>
      </c>
      <c r="J273" s="215">
        <v>841.82</v>
      </c>
      <c r="K273">
        <f t="shared" si="13"/>
        <v>210.45500000000001</v>
      </c>
      <c r="L273" s="83">
        <f t="shared" si="14"/>
        <v>1262.73</v>
      </c>
    </row>
    <row r="274" spans="1:12" ht="30.6" x14ac:dyDescent="0.3">
      <c r="A274" s="214" t="s">
        <v>2531</v>
      </c>
      <c r="B274" s="214" t="s">
        <v>684</v>
      </c>
      <c r="C274" s="215">
        <v>863.29</v>
      </c>
      <c r="D274" s="215">
        <v>863.29</v>
      </c>
      <c r="E274" s="215">
        <v>863.29</v>
      </c>
      <c r="F274" s="83">
        <f t="shared" si="12"/>
        <v>2589.87</v>
      </c>
      <c r="G274" s="214" t="s">
        <v>2248</v>
      </c>
      <c r="H274" s="214" t="s">
        <v>2249</v>
      </c>
      <c r="I274" s="215">
        <v>362.92500000000001</v>
      </c>
      <c r="J274" s="215">
        <v>725.85</v>
      </c>
      <c r="K274">
        <f t="shared" si="13"/>
        <v>181.46250000000001</v>
      </c>
      <c r="L274" s="83">
        <f t="shared" si="14"/>
        <v>1088.7750000000001</v>
      </c>
    </row>
    <row r="275" spans="1:12" ht="30.6" x14ac:dyDescent="0.3">
      <c r="A275" s="214" t="s">
        <v>2540</v>
      </c>
      <c r="B275" s="214" t="s">
        <v>1940</v>
      </c>
      <c r="C275" s="215">
        <v>785.98</v>
      </c>
      <c r="D275" s="215">
        <v>785.98</v>
      </c>
      <c r="E275" s="215">
        <v>785.98</v>
      </c>
      <c r="F275" s="83">
        <f t="shared" si="12"/>
        <v>2357.94</v>
      </c>
      <c r="G275" s="214" t="s">
        <v>2311</v>
      </c>
      <c r="H275" s="214" t="s">
        <v>2312</v>
      </c>
      <c r="I275" s="215">
        <v>468.15</v>
      </c>
      <c r="J275" s="215">
        <v>936.3</v>
      </c>
      <c r="K275">
        <f t="shared" si="13"/>
        <v>234.07499999999999</v>
      </c>
      <c r="L275" s="83">
        <f t="shared" si="14"/>
        <v>1404.4499999999998</v>
      </c>
    </row>
    <row r="276" spans="1:12" ht="30.6" x14ac:dyDescent="0.3">
      <c r="A276" s="214" t="s">
        <v>1485</v>
      </c>
      <c r="B276" s="214" t="s">
        <v>1486</v>
      </c>
      <c r="C276" s="215">
        <v>773.09</v>
      </c>
      <c r="D276" s="215">
        <v>773.1</v>
      </c>
      <c r="E276" s="215">
        <v>773.1</v>
      </c>
      <c r="F276" s="83">
        <f t="shared" si="12"/>
        <v>2319.29</v>
      </c>
      <c r="G276" s="214" t="s">
        <v>1233</v>
      </c>
      <c r="H276" s="214" t="s">
        <v>1234</v>
      </c>
      <c r="I276" s="215">
        <v>388.69499999999999</v>
      </c>
      <c r="J276" s="215">
        <v>777.39</v>
      </c>
      <c r="K276">
        <f t="shared" si="13"/>
        <v>194.3475</v>
      </c>
      <c r="L276" s="83">
        <f t="shared" si="14"/>
        <v>1166.085</v>
      </c>
    </row>
    <row r="277" spans="1:12" ht="30.6" x14ac:dyDescent="0.3">
      <c r="A277" s="214" t="s">
        <v>2622</v>
      </c>
      <c r="B277" s="214" t="s">
        <v>1399</v>
      </c>
      <c r="C277" s="215">
        <v>820.35</v>
      </c>
      <c r="D277" s="215">
        <v>820.34</v>
      </c>
      <c r="E277" s="215">
        <v>820.34</v>
      </c>
      <c r="F277" s="83">
        <f t="shared" si="12"/>
        <v>2461.0300000000002</v>
      </c>
      <c r="G277" s="214" t="s">
        <v>3972</v>
      </c>
      <c r="H277" s="214" t="s">
        <v>1816</v>
      </c>
      <c r="I277" s="215">
        <v>416.61500000000001</v>
      </c>
      <c r="J277" s="215">
        <v>833.23</v>
      </c>
      <c r="K277">
        <f t="shared" si="13"/>
        <v>208.3075</v>
      </c>
      <c r="L277" s="83">
        <f t="shared" si="14"/>
        <v>1249.845</v>
      </c>
    </row>
    <row r="278" spans="1:12" ht="30.6" x14ac:dyDescent="0.3">
      <c r="A278" s="214" t="s">
        <v>2602</v>
      </c>
      <c r="B278" s="214" t="s">
        <v>1797</v>
      </c>
      <c r="C278" s="215">
        <v>743.03</v>
      </c>
      <c r="D278" s="215">
        <v>743.03</v>
      </c>
      <c r="E278" s="215">
        <v>743.03</v>
      </c>
      <c r="F278" s="83">
        <f t="shared" si="12"/>
        <v>2229.09</v>
      </c>
      <c r="G278" s="214" t="s">
        <v>1400</v>
      </c>
      <c r="H278" s="214" t="s">
        <v>1401</v>
      </c>
      <c r="I278" s="215">
        <v>457.41500000000002</v>
      </c>
      <c r="J278" s="215">
        <v>914.83</v>
      </c>
      <c r="K278">
        <f t="shared" si="13"/>
        <v>228.70750000000001</v>
      </c>
      <c r="L278" s="83">
        <f t="shared" si="14"/>
        <v>1372.2450000000001</v>
      </c>
    </row>
    <row r="279" spans="1:12" ht="30.6" x14ac:dyDescent="0.3">
      <c r="A279" s="214" t="s">
        <v>2073</v>
      </c>
      <c r="B279" s="214" t="s">
        <v>2074</v>
      </c>
      <c r="C279" s="215">
        <v>820.35</v>
      </c>
      <c r="D279" s="215">
        <v>820.34</v>
      </c>
      <c r="E279" s="215">
        <v>820.34</v>
      </c>
      <c r="F279" s="83">
        <f t="shared" si="12"/>
        <v>2461.0300000000002</v>
      </c>
      <c r="G279" s="214" t="s">
        <v>2391</v>
      </c>
      <c r="H279" s="214" t="s">
        <v>2392</v>
      </c>
      <c r="I279" s="215">
        <v>335.01</v>
      </c>
      <c r="J279" s="215">
        <v>670.02</v>
      </c>
      <c r="K279">
        <f t="shared" si="13"/>
        <v>167.505</v>
      </c>
      <c r="L279" s="83">
        <f t="shared" si="14"/>
        <v>1005.03</v>
      </c>
    </row>
    <row r="280" spans="1:12" ht="30.6" x14ac:dyDescent="0.3">
      <c r="A280" s="214" t="s">
        <v>1901</v>
      </c>
      <c r="B280" s="214" t="s">
        <v>1902</v>
      </c>
      <c r="C280" s="215">
        <v>833.22</v>
      </c>
      <c r="D280" s="215">
        <v>833.23</v>
      </c>
      <c r="E280" s="215">
        <v>833.23</v>
      </c>
      <c r="F280" s="83">
        <f t="shared" si="12"/>
        <v>2499.6800000000003</v>
      </c>
      <c r="G280" s="214" t="s">
        <v>2232</v>
      </c>
      <c r="H280" s="214" t="s">
        <v>2233</v>
      </c>
      <c r="I280" s="215">
        <v>433.79500000000002</v>
      </c>
      <c r="J280" s="215">
        <v>867.59</v>
      </c>
      <c r="K280">
        <f t="shared" si="13"/>
        <v>216.89750000000001</v>
      </c>
      <c r="L280" s="83">
        <f t="shared" si="14"/>
        <v>1301.385</v>
      </c>
    </row>
    <row r="281" spans="1:12" ht="30.6" x14ac:dyDescent="0.3">
      <c r="A281" s="214" t="s">
        <v>1227</v>
      </c>
      <c r="B281" s="214" t="s">
        <v>1228</v>
      </c>
      <c r="C281" s="215">
        <v>953.48</v>
      </c>
      <c r="D281" s="215">
        <v>953.48</v>
      </c>
      <c r="E281" s="215">
        <v>953.48</v>
      </c>
      <c r="F281" s="83">
        <f t="shared" si="12"/>
        <v>2860.44</v>
      </c>
      <c r="G281" s="214" t="s">
        <v>2140</v>
      </c>
      <c r="H281" s="214" t="s">
        <v>2141</v>
      </c>
      <c r="I281" s="215">
        <v>388.69499999999999</v>
      </c>
      <c r="J281" s="215">
        <v>777.39</v>
      </c>
      <c r="K281">
        <f t="shared" si="13"/>
        <v>194.3475</v>
      </c>
      <c r="L281" s="83">
        <f t="shared" si="14"/>
        <v>1166.085</v>
      </c>
    </row>
    <row r="282" spans="1:12" ht="30.6" x14ac:dyDescent="0.3">
      <c r="A282" s="214" t="s">
        <v>1533</v>
      </c>
      <c r="B282" s="214" t="s">
        <v>1534</v>
      </c>
      <c r="C282" s="215">
        <v>859</v>
      </c>
      <c r="D282" s="215">
        <v>859</v>
      </c>
      <c r="E282" s="215">
        <v>859</v>
      </c>
      <c r="F282" s="83">
        <f t="shared" si="12"/>
        <v>2577</v>
      </c>
      <c r="G282" s="214" t="s">
        <v>1821</v>
      </c>
      <c r="H282" s="214" t="s">
        <v>1822</v>
      </c>
      <c r="I282" s="215">
        <v>478.89</v>
      </c>
      <c r="J282" s="215">
        <v>957.78</v>
      </c>
      <c r="K282">
        <f t="shared" si="13"/>
        <v>239.44499999999999</v>
      </c>
      <c r="L282" s="83">
        <f t="shared" si="14"/>
        <v>1436.67</v>
      </c>
    </row>
    <row r="283" spans="1:12" ht="30.6" x14ac:dyDescent="0.3">
      <c r="A283" s="214" t="s">
        <v>1590</v>
      </c>
      <c r="B283" s="214" t="s">
        <v>1591</v>
      </c>
      <c r="C283" s="215">
        <v>841.81</v>
      </c>
      <c r="D283" s="215">
        <v>841.82</v>
      </c>
      <c r="E283" s="215">
        <v>841.82</v>
      </c>
      <c r="F283" s="83">
        <f t="shared" si="12"/>
        <v>2525.4500000000003</v>
      </c>
      <c r="G283" s="214" t="s">
        <v>1412</v>
      </c>
      <c r="H283" s="214" t="s">
        <v>1413</v>
      </c>
      <c r="I283" s="215">
        <v>337.15499999999997</v>
      </c>
      <c r="J283" s="215">
        <v>674.31</v>
      </c>
      <c r="K283">
        <f t="shared" si="13"/>
        <v>168.57749999999999</v>
      </c>
      <c r="L283" s="83">
        <f t="shared" si="14"/>
        <v>1011.4649999999999</v>
      </c>
    </row>
    <row r="284" spans="1:12" ht="30.6" x14ac:dyDescent="0.3">
      <c r="A284" s="214" t="s">
        <v>2248</v>
      </c>
      <c r="B284" s="214" t="s">
        <v>2249</v>
      </c>
      <c r="C284" s="215">
        <v>725.85</v>
      </c>
      <c r="D284" s="215">
        <v>725.85</v>
      </c>
      <c r="E284" s="215">
        <v>725.85</v>
      </c>
      <c r="F284" s="83">
        <f t="shared" si="12"/>
        <v>2177.5500000000002</v>
      </c>
      <c r="G284" s="214" t="s">
        <v>3973</v>
      </c>
      <c r="H284" s="214" t="s">
        <v>1799</v>
      </c>
      <c r="I284" s="215">
        <v>377.96</v>
      </c>
      <c r="J284" s="215">
        <v>755.92</v>
      </c>
      <c r="K284">
        <f t="shared" si="13"/>
        <v>188.98</v>
      </c>
      <c r="L284" s="83">
        <f t="shared" si="14"/>
        <v>1133.8799999999999</v>
      </c>
    </row>
    <row r="285" spans="1:12" ht="30.6" x14ac:dyDescent="0.3">
      <c r="A285" s="214" t="s">
        <v>2311</v>
      </c>
      <c r="B285" s="214" t="s">
        <v>2312</v>
      </c>
      <c r="C285" s="215">
        <v>936.3</v>
      </c>
      <c r="D285" s="215">
        <v>936.3</v>
      </c>
      <c r="E285" s="215">
        <v>936.3</v>
      </c>
      <c r="F285" s="83">
        <f t="shared" si="12"/>
        <v>2808.8999999999996</v>
      </c>
      <c r="G285" s="214" t="s">
        <v>741</v>
      </c>
      <c r="H285" s="214" t="s">
        <v>742</v>
      </c>
      <c r="I285" s="215">
        <v>352.19</v>
      </c>
      <c r="J285" s="215">
        <v>704.38</v>
      </c>
      <c r="K285">
        <f t="shared" si="13"/>
        <v>176.095</v>
      </c>
      <c r="L285" s="83">
        <f t="shared" si="14"/>
        <v>1056.57</v>
      </c>
    </row>
    <row r="286" spans="1:12" ht="30.6" x14ac:dyDescent="0.3">
      <c r="A286" s="214" t="s">
        <v>1233</v>
      </c>
      <c r="B286" s="214" t="s">
        <v>1234</v>
      </c>
      <c r="C286" s="215">
        <v>777.39</v>
      </c>
      <c r="D286" s="215">
        <v>777.39</v>
      </c>
      <c r="E286" s="215">
        <v>777.39</v>
      </c>
      <c r="F286" s="83">
        <f t="shared" si="12"/>
        <v>2332.17</v>
      </c>
      <c r="G286" s="214" t="s">
        <v>2058</v>
      </c>
      <c r="H286" s="214" t="s">
        <v>2059</v>
      </c>
      <c r="I286" s="215">
        <v>350.04</v>
      </c>
      <c r="J286" s="215">
        <v>700.08</v>
      </c>
      <c r="K286">
        <f t="shared" si="13"/>
        <v>175.02</v>
      </c>
      <c r="L286" s="83">
        <f t="shared" si="14"/>
        <v>1050.1200000000001</v>
      </c>
    </row>
    <row r="287" spans="1:12" ht="30.6" x14ac:dyDescent="0.3">
      <c r="A287" s="214" t="s">
        <v>2579</v>
      </c>
      <c r="B287" s="214" t="s">
        <v>1816</v>
      </c>
      <c r="C287" s="215">
        <v>833.22</v>
      </c>
      <c r="D287" s="215">
        <v>833.23</v>
      </c>
      <c r="E287" s="215">
        <v>322.66000000000003</v>
      </c>
      <c r="F287" s="83">
        <f t="shared" si="12"/>
        <v>1989.1100000000001</v>
      </c>
      <c r="G287" s="214" t="s">
        <v>1842</v>
      </c>
      <c r="H287" s="214" t="s">
        <v>1843</v>
      </c>
      <c r="I287" s="215">
        <v>337.15499999999997</v>
      </c>
      <c r="J287" s="215">
        <v>674.31</v>
      </c>
      <c r="K287">
        <f t="shared" si="13"/>
        <v>168.57749999999999</v>
      </c>
      <c r="L287" s="83">
        <f t="shared" si="14"/>
        <v>1011.4649999999999</v>
      </c>
    </row>
    <row r="288" spans="1:12" ht="30.6" x14ac:dyDescent="0.3">
      <c r="A288" s="214" t="s">
        <v>3972</v>
      </c>
      <c r="B288" s="214" t="s">
        <v>1816</v>
      </c>
      <c r="C288" s="216"/>
      <c r="D288" s="216"/>
      <c r="E288" s="215">
        <v>510.56</v>
      </c>
      <c r="F288" s="83">
        <f t="shared" si="12"/>
        <v>510.56</v>
      </c>
      <c r="G288" s="214" t="s">
        <v>2593</v>
      </c>
      <c r="H288" s="214" t="s">
        <v>1757</v>
      </c>
      <c r="I288" s="215">
        <v>390.84500000000003</v>
      </c>
      <c r="J288" s="215">
        <v>781.69</v>
      </c>
      <c r="K288">
        <f t="shared" si="13"/>
        <v>195.42250000000001</v>
      </c>
      <c r="L288" s="83">
        <f t="shared" si="14"/>
        <v>1172.5350000000001</v>
      </c>
    </row>
    <row r="289" spans="1:12" ht="30.6" x14ac:dyDescent="0.3">
      <c r="A289" s="214" t="s">
        <v>1400</v>
      </c>
      <c r="B289" s="214" t="s">
        <v>1401</v>
      </c>
      <c r="C289" s="215">
        <v>914.83</v>
      </c>
      <c r="D289" s="215">
        <v>914.83</v>
      </c>
      <c r="E289" s="215">
        <v>914.83</v>
      </c>
      <c r="F289" s="83">
        <f t="shared" si="12"/>
        <v>2744.4900000000002</v>
      </c>
      <c r="G289" s="214" t="s">
        <v>1976</v>
      </c>
      <c r="H289" s="214" t="s">
        <v>1977</v>
      </c>
      <c r="I289" s="215">
        <v>330.71499999999997</v>
      </c>
      <c r="J289" s="215">
        <v>661.43</v>
      </c>
      <c r="K289">
        <f t="shared" si="13"/>
        <v>165.35749999999999</v>
      </c>
      <c r="L289" s="83">
        <f t="shared" si="14"/>
        <v>992.14499999999998</v>
      </c>
    </row>
    <row r="290" spans="1:12" ht="30.6" x14ac:dyDescent="0.3">
      <c r="A290" s="214" t="s">
        <v>2391</v>
      </c>
      <c r="B290" s="214" t="s">
        <v>2392</v>
      </c>
      <c r="C290" s="215">
        <v>670.01</v>
      </c>
      <c r="D290" s="215">
        <v>670.02</v>
      </c>
      <c r="E290" s="215">
        <v>670.02</v>
      </c>
      <c r="F290" s="83">
        <f t="shared" si="12"/>
        <v>2010.05</v>
      </c>
      <c r="G290" s="214" t="s">
        <v>1404</v>
      </c>
      <c r="H290" s="214" t="s">
        <v>1405</v>
      </c>
      <c r="I290" s="215">
        <v>292.06</v>
      </c>
      <c r="J290" s="215">
        <v>584.12</v>
      </c>
      <c r="K290">
        <f t="shared" si="13"/>
        <v>146.03</v>
      </c>
      <c r="L290" s="83">
        <f t="shared" si="14"/>
        <v>876.18000000000006</v>
      </c>
    </row>
    <row r="291" spans="1:12" ht="30.6" x14ac:dyDescent="0.3">
      <c r="A291" s="214" t="s">
        <v>2232</v>
      </c>
      <c r="B291" s="214" t="s">
        <v>2233</v>
      </c>
      <c r="C291" s="215">
        <v>867.59</v>
      </c>
      <c r="D291" s="215">
        <v>867.59</v>
      </c>
      <c r="E291" s="215">
        <v>867.59</v>
      </c>
      <c r="F291" s="83">
        <f t="shared" si="12"/>
        <v>2602.77</v>
      </c>
      <c r="G291" s="214" t="s">
        <v>719</v>
      </c>
      <c r="H291" s="214" t="s">
        <v>720</v>
      </c>
      <c r="I291" s="215">
        <v>369.37</v>
      </c>
      <c r="J291" s="215">
        <v>738.74</v>
      </c>
      <c r="K291">
        <f t="shared" si="13"/>
        <v>184.685</v>
      </c>
      <c r="L291" s="83">
        <f t="shared" si="14"/>
        <v>1108.1100000000001</v>
      </c>
    </row>
    <row r="292" spans="1:12" ht="30.6" x14ac:dyDescent="0.3">
      <c r="A292" s="214" t="s">
        <v>2140</v>
      </c>
      <c r="B292" s="214" t="s">
        <v>2141</v>
      </c>
      <c r="C292" s="215">
        <v>777.39</v>
      </c>
      <c r="D292" s="215">
        <v>777.39</v>
      </c>
      <c r="E292" s="215">
        <v>777.39</v>
      </c>
      <c r="F292" s="83">
        <f t="shared" si="12"/>
        <v>2332.17</v>
      </c>
      <c r="G292" s="214" t="s">
        <v>1903</v>
      </c>
      <c r="H292" s="214" t="s">
        <v>1904</v>
      </c>
      <c r="I292" s="215">
        <v>369.37</v>
      </c>
      <c r="J292" s="215">
        <v>738.74</v>
      </c>
      <c r="K292">
        <f t="shared" si="13"/>
        <v>184.685</v>
      </c>
      <c r="L292" s="83">
        <f t="shared" si="14"/>
        <v>1108.1100000000001</v>
      </c>
    </row>
    <row r="293" spans="1:12" ht="30.6" x14ac:dyDescent="0.3">
      <c r="A293" s="214" t="s">
        <v>1821</v>
      </c>
      <c r="B293" s="214" t="s">
        <v>1822</v>
      </c>
      <c r="C293" s="215">
        <v>957.78</v>
      </c>
      <c r="D293" s="215">
        <v>957.78</v>
      </c>
      <c r="E293" s="215">
        <v>957.78</v>
      </c>
      <c r="F293" s="83">
        <f t="shared" si="12"/>
        <v>2873.34</v>
      </c>
      <c r="G293" s="214" t="s">
        <v>852</v>
      </c>
      <c r="H293" s="214" t="s">
        <v>853</v>
      </c>
      <c r="I293" s="215">
        <v>335.01</v>
      </c>
      <c r="J293" s="215">
        <v>670.02</v>
      </c>
      <c r="K293">
        <f t="shared" si="13"/>
        <v>167.505</v>
      </c>
      <c r="L293" s="83">
        <f t="shared" si="14"/>
        <v>1005.03</v>
      </c>
    </row>
    <row r="294" spans="1:12" ht="30.6" x14ac:dyDescent="0.3">
      <c r="A294" s="214" t="s">
        <v>1412</v>
      </c>
      <c r="B294" s="214" t="s">
        <v>1413</v>
      </c>
      <c r="C294" s="215">
        <v>674.31</v>
      </c>
      <c r="D294" s="215">
        <v>674.31</v>
      </c>
      <c r="E294" s="215">
        <v>674.31</v>
      </c>
      <c r="F294" s="83">
        <f t="shared" si="12"/>
        <v>2022.9299999999998</v>
      </c>
      <c r="G294" s="214" t="s">
        <v>721</v>
      </c>
      <c r="H294" s="214" t="s">
        <v>722</v>
      </c>
      <c r="I294" s="215">
        <v>410.17</v>
      </c>
      <c r="J294" s="215">
        <v>820.34</v>
      </c>
      <c r="K294">
        <f t="shared" si="13"/>
        <v>205.08500000000001</v>
      </c>
      <c r="L294" s="83">
        <f t="shared" si="14"/>
        <v>1230.51</v>
      </c>
    </row>
    <row r="295" spans="1:12" ht="30.6" x14ac:dyDescent="0.3">
      <c r="A295" s="214" t="s">
        <v>1798</v>
      </c>
      <c r="B295" s="214" t="s">
        <v>1799</v>
      </c>
      <c r="C295" s="215">
        <v>755.92</v>
      </c>
      <c r="D295" s="215">
        <v>208.53</v>
      </c>
      <c r="E295" s="216"/>
      <c r="F295" s="83">
        <f t="shared" si="12"/>
        <v>964.44999999999993</v>
      </c>
      <c r="G295" s="214" t="s">
        <v>890</v>
      </c>
      <c r="H295" s="214" t="s">
        <v>891</v>
      </c>
      <c r="I295" s="215">
        <v>343.6</v>
      </c>
      <c r="J295" s="215">
        <v>687.2</v>
      </c>
      <c r="K295">
        <f t="shared" si="13"/>
        <v>171.8</v>
      </c>
      <c r="L295" s="83">
        <f t="shared" si="14"/>
        <v>1030.8000000000002</v>
      </c>
    </row>
    <row r="296" spans="1:12" ht="30.6" x14ac:dyDescent="0.3">
      <c r="A296" s="214" t="s">
        <v>3973</v>
      </c>
      <c r="B296" s="214" t="s">
        <v>1799</v>
      </c>
      <c r="C296" s="216"/>
      <c r="D296" s="215">
        <v>547.39</v>
      </c>
      <c r="E296" s="215">
        <v>755.92</v>
      </c>
      <c r="F296" s="83">
        <f t="shared" si="12"/>
        <v>1303.31</v>
      </c>
      <c r="G296" s="214" t="s">
        <v>2421</v>
      </c>
      <c r="H296" s="214" t="s">
        <v>2422</v>
      </c>
      <c r="I296" s="215">
        <v>283.47000000000003</v>
      </c>
      <c r="J296" s="215">
        <v>566.94000000000005</v>
      </c>
      <c r="K296">
        <f t="shared" si="13"/>
        <v>141.73500000000001</v>
      </c>
      <c r="L296" s="83">
        <f t="shared" si="14"/>
        <v>850.41000000000008</v>
      </c>
    </row>
    <row r="297" spans="1:12" ht="30.6" x14ac:dyDescent="0.3">
      <c r="A297" s="214" t="s">
        <v>741</v>
      </c>
      <c r="B297" s="214" t="s">
        <v>742</v>
      </c>
      <c r="C297" s="215">
        <v>704.38</v>
      </c>
      <c r="D297" s="215">
        <v>704.38</v>
      </c>
      <c r="E297" s="215">
        <v>704.38</v>
      </c>
      <c r="F297" s="83">
        <f t="shared" si="12"/>
        <v>2113.14</v>
      </c>
      <c r="G297" s="214" t="s">
        <v>2146</v>
      </c>
      <c r="H297" s="214" t="s">
        <v>2147</v>
      </c>
      <c r="I297" s="215">
        <v>343.6</v>
      </c>
      <c r="J297" s="215">
        <v>687.2</v>
      </c>
      <c r="K297">
        <f t="shared" si="13"/>
        <v>171.8</v>
      </c>
      <c r="L297" s="83">
        <f t="shared" si="14"/>
        <v>1030.8000000000002</v>
      </c>
    </row>
    <row r="298" spans="1:12" ht="30.6" x14ac:dyDescent="0.3">
      <c r="A298" s="214" t="s">
        <v>2058</v>
      </c>
      <c r="B298" s="214" t="s">
        <v>2059</v>
      </c>
      <c r="C298" s="215">
        <v>700.08</v>
      </c>
      <c r="D298" s="215">
        <v>700.08</v>
      </c>
      <c r="E298" s="215">
        <v>700.08</v>
      </c>
      <c r="F298" s="83">
        <f t="shared" si="12"/>
        <v>2100.2400000000002</v>
      </c>
      <c r="G298" s="214" t="s">
        <v>831</v>
      </c>
      <c r="H298" s="214" t="s">
        <v>832</v>
      </c>
      <c r="I298" s="215">
        <v>343.6</v>
      </c>
      <c r="J298" s="215">
        <v>687.2</v>
      </c>
      <c r="K298">
        <f t="shared" si="13"/>
        <v>171.8</v>
      </c>
      <c r="L298" s="83">
        <f t="shared" si="14"/>
        <v>1030.8000000000002</v>
      </c>
    </row>
    <row r="299" spans="1:12" ht="30.6" x14ac:dyDescent="0.3">
      <c r="A299" s="214" t="s">
        <v>1842</v>
      </c>
      <c r="B299" s="214" t="s">
        <v>1843</v>
      </c>
      <c r="C299" s="215">
        <v>674.31</v>
      </c>
      <c r="D299" s="215">
        <v>674.31</v>
      </c>
      <c r="E299" s="215">
        <v>674.31</v>
      </c>
      <c r="F299" s="83">
        <f t="shared" si="12"/>
        <v>2022.9299999999998</v>
      </c>
      <c r="G299" s="214" t="s">
        <v>2445</v>
      </c>
      <c r="H299" s="214" t="s">
        <v>2446</v>
      </c>
      <c r="I299" s="215">
        <v>285.61500000000001</v>
      </c>
      <c r="J299" s="215">
        <v>571.23</v>
      </c>
      <c r="K299">
        <f t="shared" si="13"/>
        <v>142.8075</v>
      </c>
      <c r="L299" s="83">
        <f t="shared" si="14"/>
        <v>856.84500000000003</v>
      </c>
    </row>
    <row r="300" spans="1:12" ht="30.6" x14ac:dyDescent="0.3">
      <c r="A300" s="214" t="s">
        <v>2593</v>
      </c>
      <c r="B300" s="214" t="s">
        <v>1757</v>
      </c>
      <c r="C300" s="215">
        <v>781.68</v>
      </c>
      <c r="D300" s="215">
        <v>781.69</v>
      </c>
      <c r="E300" s="215">
        <v>781.69</v>
      </c>
      <c r="F300" s="83">
        <f t="shared" si="12"/>
        <v>2345.06</v>
      </c>
      <c r="G300" s="214" t="s">
        <v>941</v>
      </c>
      <c r="H300" s="214" t="s">
        <v>942</v>
      </c>
      <c r="I300" s="215">
        <v>343.6</v>
      </c>
      <c r="J300" s="215">
        <v>687.2</v>
      </c>
      <c r="K300">
        <f t="shared" si="13"/>
        <v>171.8</v>
      </c>
      <c r="L300" s="83">
        <f t="shared" si="14"/>
        <v>1030.8000000000002</v>
      </c>
    </row>
    <row r="301" spans="1:12" ht="30.6" x14ac:dyDescent="0.3">
      <c r="A301" s="214" t="s">
        <v>1976</v>
      </c>
      <c r="B301" s="214" t="s">
        <v>1977</v>
      </c>
      <c r="C301" s="215">
        <v>661.43</v>
      </c>
      <c r="D301" s="215">
        <v>661.43</v>
      </c>
      <c r="E301" s="215">
        <v>661.43</v>
      </c>
      <c r="F301" s="83">
        <f t="shared" si="12"/>
        <v>1984.29</v>
      </c>
      <c r="G301" s="214" t="s">
        <v>943</v>
      </c>
      <c r="H301" s="214" t="s">
        <v>944</v>
      </c>
      <c r="I301" s="215">
        <v>371.51499999999999</v>
      </c>
      <c r="J301" s="215">
        <v>743.03</v>
      </c>
      <c r="K301">
        <f t="shared" si="13"/>
        <v>185.75749999999999</v>
      </c>
      <c r="L301" s="83">
        <f t="shared" si="14"/>
        <v>1114.5450000000001</v>
      </c>
    </row>
    <row r="302" spans="1:12" ht="30.6" x14ac:dyDescent="0.3">
      <c r="A302" s="214" t="s">
        <v>1404</v>
      </c>
      <c r="B302" s="214" t="s">
        <v>1405</v>
      </c>
      <c r="C302" s="215">
        <v>584.12</v>
      </c>
      <c r="D302" s="215">
        <v>584.12</v>
      </c>
      <c r="E302" s="215">
        <v>584.12</v>
      </c>
      <c r="F302" s="83">
        <f t="shared" si="12"/>
        <v>1752.3600000000001</v>
      </c>
      <c r="G302" s="214" t="s">
        <v>1837</v>
      </c>
      <c r="H302" s="214" t="s">
        <v>1838</v>
      </c>
      <c r="I302" s="215">
        <v>343.6</v>
      </c>
      <c r="J302" s="215">
        <v>687.2</v>
      </c>
      <c r="K302">
        <f t="shared" si="13"/>
        <v>171.8</v>
      </c>
      <c r="L302" s="83">
        <f t="shared" si="14"/>
        <v>1030.8000000000002</v>
      </c>
    </row>
    <row r="303" spans="1:12" ht="30.6" x14ac:dyDescent="0.3">
      <c r="A303" s="214" t="s">
        <v>719</v>
      </c>
      <c r="B303" s="214" t="s">
        <v>720</v>
      </c>
      <c r="C303" s="215">
        <v>738.74</v>
      </c>
      <c r="D303" s="215">
        <v>738.74</v>
      </c>
      <c r="E303" s="215">
        <v>738.74</v>
      </c>
      <c r="F303" s="83">
        <f t="shared" si="12"/>
        <v>2216.2200000000003</v>
      </c>
      <c r="G303" s="214" t="s">
        <v>3974</v>
      </c>
      <c r="H303" s="214" t="s">
        <v>550</v>
      </c>
      <c r="I303" s="215">
        <v>285.61500000000001</v>
      </c>
      <c r="J303" s="215">
        <v>571.23</v>
      </c>
      <c r="K303">
        <f t="shared" si="13"/>
        <v>142.8075</v>
      </c>
      <c r="L303" s="83">
        <f t="shared" si="14"/>
        <v>856.84500000000003</v>
      </c>
    </row>
    <row r="304" spans="1:12" ht="30.6" x14ac:dyDescent="0.3">
      <c r="A304" s="214" t="s">
        <v>1903</v>
      </c>
      <c r="B304" s="214" t="s">
        <v>1904</v>
      </c>
      <c r="C304" s="215">
        <v>738.74</v>
      </c>
      <c r="D304" s="215">
        <v>738.74</v>
      </c>
      <c r="E304" s="215">
        <v>738.74</v>
      </c>
      <c r="F304" s="83">
        <f t="shared" si="12"/>
        <v>2216.2200000000003</v>
      </c>
      <c r="G304" s="214" t="s">
        <v>2067</v>
      </c>
      <c r="H304" s="214" t="s">
        <v>2068</v>
      </c>
      <c r="I304" s="215">
        <v>343.6</v>
      </c>
      <c r="J304" s="215">
        <v>687.2</v>
      </c>
      <c r="K304">
        <f t="shared" si="13"/>
        <v>171.8</v>
      </c>
      <c r="L304" s="83">
        <f t="shared" si="14"/>
        <v>1030.8000000000002</v>
      </c>
    </row>
    <row r="305" spans="1:12" ht="30.6" x14ac:dyDescent="0.3">
      <c r="A305" s="214" t="s">
        <v>852</v>
      </c>
      <c r="B305" s="214" t="s">
        <v>853</v>
      </c>
      <c r="C305" s="215">
        <v>670.01</v>
      </c>
      <c r="D305" s="215">
        <v>670.02</v>
      </c>
      <c r="E305" s="215">
        <v>670.02</v>
      </c>
      <c r="F305" s="83">
        <f t="shared" si="12"/>
        <v>2010.05</v>
      </c>
      <c r="G305" s="214" t="s">
        <v>1829</v>
      </c>
      <c r="H305" s="214" t="s">
        <v>1830</v>
      </c>
      <c r="I305" s="215">
        <v>343.6</v>
      </c>
      <c r="J305" s="215">
        <v>687.2</v>
      </c>
      <c r="K305">
        <f t="shared" si="13"/>
        <v>171.8</v>
      </c>
      <c r="L305" s="83">
        <f t="shared" si="14"/>
        <v>1030.8000000000002</v>
      </c>
    </row>
    <row r="306" spans="1:12" ht="30.6" x14ac:dyDescent="0.3">
      <c r="A306" s="214" t="s">
        <v>721</v>
      </c>
      <c r="B306" s="214" t="s">
        <v>722</v>
      </c>
      <c r="C306" s="215">
        <v>820.35</v>
      </c>
      <c r="D306" s="215">
        <v>820.34</v>
      </c>
      <c r="E306" s="215">
        <v>820.34</v>
      </c>
      <c r="F306" s="83">
        <f t="shared" si="12"/>
        <v>2461.0300000000002</v>
      </c>
      <c r="G306" s="214" t="s">
        <v>1982</v>
      </c>
      <c r="H306" s="214" t="s">
        <v>1983</v>
      </c>
      <c r="I306" s="215">
        <v>285.61500000000001</v>
      </c>
      <c r="J306" s="215">
        <v>571.23</v>
      </c>
      <c r="K306">
        <f t="shared" si="13"/>
        <v>142.8075</v>
      </c>
      <c r="L306" s="83">
        <f t="shared" si="14"/>
        <v>856.84500000000003</v>
      </c>
    </row>
    <row r="307" spans="1:12" ht="30.6" x14ac:dyDescent="0.3">
      <c r="A307" s="214" t="s">
        <v>890</v>
      </c>
      <c r="B307" s="214" t="s">
        <v>891</v>
      </c>
      <c r="C307" s="215">
        <v>687.2</v>
      </c>
      <c r="D307" s="215">
        <v>687.2</v>
      </c>
      <c r="E307" s="215">
        <v>687.2</v>
      </c>
      <c r="F307" s="83">
        <f t="shared" si="12"/>
        <v>2061.6000000000004</v>
      </c>
      <c r="G307" s="214" t="s">
        <v>2075</v>
      </c>
      <c r="H307" s="214" t="s">
        <v>2076</v>
      </c>
      <c r="I307" s="215">
        <v>317.83</v>
      </c>
      <c r="J307" s="215">
        <v>635.66</v>
      </c>
      <c r="K307">
        <f t="shared" si="13"/>
        <v>158.91499999999999</v>
      </c>
      <c r="L307" s="83">
        <f t="shared" si="14"/>
        <v>953.49</v>
      </c>
    </row>
    <row r="308" spans="1:12" ht="30.6" x14ac:dyDescent="0.3">
      <c r="A308" s="214" t="s">
        <v>2421</v>
      </c>
      <c r="B308" s="214" t="s">
        <v>2422</v>
      </c>
      <c r="C308" s="215">
        <v>566.92999999999995</v>
      </c>
      <c r="D308" s="215">
        <v>566.94000000000005</v>
      </c>
      <c r="E308" s="215">
        <v>566.94000000000005</v>
      </c>
      <c r="F308" s="83">
        <f t="shared" si="12"/>
        <v>1700.81</v>
      </c>
      <c r="G308" s="214" t="s">
        <v>876</v>
      </c>
      <c r="H308" s="214" t="s">
        <v>877</v>
      </c>
      <c r="I308" s="215">
        <v>289.91000000000003</v>
      </c>
      <c r="J308" s="215">
        <v>579.82000000000005</v>
      </c>
      <c r="K308">
        <f t="shared" si="13"/>
        <v>144.95500000000001</v>
      </c>
      <c r="L308" s="83">
        <f t="shared" si="14"/>
        <v>869.73</v>
      </c>
    </row>
    <row r="309" spans="1:12" ht="30.6" x14ac:dyDescent="0.3">
      <c r="A309" s="214" t="s">
        <v>2146</v>
      </c>
      <c r="B309" s="214" t="s">
        <v>2147</v>
      </c>
      <c r="C309" s="215">
        <v>687.2</v>
      </c>
      <c r="D309" s="215">
        <v>687.2</v>
      </c>
      <c r="E309" s="215">
        <v>687.2</v>
      </c>
      <c r="F309" s="83">
        <f t="shared" si="12"/>
        <v>2061.6000000000004</v>
      </c>
      <c r="G309" s="214" t="s">
        <v>2261</v>
      </c>
      <c r="H309" s="214" t="s">
        <v>2262</v>
      </c>
      <c r="I309" s="215">
        <v>317.83</v>
      </c>
      <c r="J309" s="215">
        <v>635.66</v>
      </c>
      <c r="K309">
        <f t="shared" si="13"/>
        <v>158.91499999999999</v>
      </c>
      <c r="L309" s="83">
        <f t="shared" si="14"/>
        <v>953.49</v>
      </c>
    </row>
    <row r="310" spans="1:12" ht="30.6" x14ac:dyDescent="0.3">
      <c r="A310" s="214" t="s">
        <v>831</v>
      </c>
      <c r="B310" s="214" t="s">
        <v>832</v>
      </c>
      <c r="C310" s="215">
        <v>687.2</v>
      </c>
      <c r="D310" s="215">
        <v>687.2</v>
      </c>
      <c r="E310" s="215">
        <v>687.2</v>
      </c>
      <c r="F310" s="83">
        <f t="shared" si="12"/>
        <v>2061.6000000000004</v>
      </c>
      <c r="G310" s="214" t="s">
        <v>2239</v>
      </c>
      <c r="H310" s="214" t="s">
        <v>2240</v>
      </c>
      <c r="I310" s="215">
        <v>354.33499999999998</v>
      </c>
      <c r="J310" s="215">
        <v>708.67</v>
      </c>
      <c r="K310">
        <f t="shared" si="13"/>
        <v>177.16749999999999</v>
      </c>
      <c r="L310" s="83">
        <f t="shared" si="14"/>
        <v>1063.0049999999999</v>
      </c>
    </row>
    <row r="311" spans="1:12" ht="30.6" x14ac:dyDescent="0.3">
      <c r="A311" s="214" t="s">
        <v>2445</v>
      </c>
      <c r="B311" s="214" t="s">
        <v>2446</v>
      </c>
      <c r="C311" s="215">
        <v>571.23</v>
      </c>
      <c r="D311" s="215">
        <v>571.23</v>
      </c>
      <c r="E311" s="215">
        <v>571.23</v>
      </c>
      <c r="F311" s="83">
        <f t="shared" si="12"/>
        <v>1713.69</v>
      </c>
      <c r="G311" s="214" t="s">
        <v>945</v>
      </c>
      <c r="H311" s="214" t="s">
        <v>946</v>
      </c>
      <c r="I311" s="215">
        <v>420.91</v>
      </c>
      <c r="J311" s="215">
        <v>841.82</v>
      </c>
      <c r="K311">
        <f t="shared" si="13"/>
        <v>210.45500000000001</v>
      </c>
      <c r="L311" s="83">
        <f t="shared" si="14"/>
        <v>1262.73</v>
      </c>
    </row>
    <row r="312" spans="1:12" ht="30.6" x14ac:dyDescent="0.3">
      <c r="A312" s="214" t="s">
        <v>941</v>
      </c>
      <c r="B312" s="214" t="s">
        <v>942</v>
      </c>
      <c r="C312" s="215">
        <v>687.2</v>
      </c>
      <c r="D312" s="215">
        <v>687.2</v>
      </c>
      <c r="E312" s="215">
        <v>687.2</v>
      </c>
      <c r="F312" s="83">
        <f t="shared" si="12"/>
        <v>2061.6000000000004</v>
      </c>
      <c r="G312" s="214" t="s">
        <v>3975</v>
      </c>
      <c r="H312" s="214" t="s">
        <v>1942</v>
      </c>
      <c r="I312" s="215">
        <v>83.75</v>
      </c>
      <c r="J312" s="215">
        <v>167.5</v>
      </c>
      <c r="K312">
        <f t="shared" si="13"/>
        <v>41.875</v>
      </c>
      <c r="L312" s="83">
        <f t="shared" si="14"/>
        <v>251.25</v>
      </c>
    </row>
    <row r="313" spans="1:12" ht="30.6" x14ac:dyDescent="0.3">
      <c r="A313" s="214" t="s">
        <v>943</v>
      </c>
      <c r="B313" s="214" t="s">
        <v>944</v>
      </c>
      <c r="C313" s="215">
        <v>743.03</v>
      </c>
      <c r="D313" s="215">
        <v>743.03</v>
      </c>
      <c r="E313" s="215">
        <v>743.03</v>
      </c>
      <c r="F313" s="83">
        <f t="shared" si="12"/>
        <v>2229.09</v>
      </c>
      <c r="G313" s="214" t="s">
        <v>2633</v>
      </c>
      <c r="H313" s="214" t="s">
        <v>2131</v>
      </c>
      <c r="I313" s="215">
        <v>79.454999999999998</v>
      </c>
      <c r="J313" s="215">
        <v>158.91</v>
      </c>
      <c r="K313">
        <f t="shared" si="13"/>
        <v>39.727499999999999</v>
      </c>
      <c r="L313" s="83">
        <f t="shared" si="14"/>
        <v>238.36500000000001</v>
      </c>
    </row>
    <row r="314" spans="1:12" ht="30.6" x14ac:dyDescent="0.3">
      <c r="A314" s="214" t="s">
        <v>1837</v>
      </c>
      <c r="B314" s="214" t="s">
        <v>1838</v>
      </c>
      <c r="C314" s="215">
        <v>687.2</v>
      </c>
      <c r="D314" s="215">
        <v>687.2</v>
      </c>
      <c r="E314" s="215">
        <v>687.2</v>
      </c>
      <c r="F314" s="83">
        <f t="shared" si="12"/>
        <v>2061.6000000000004</v>
      </c>
      <c r="G314" s="214" t="s">
        <v>3976</v>
      </c>
      <c r="H314" s="214" t="s">
        <v>881</v>
      </c>
      <c r="I314" s="215">
        <v>148.17500000000001</v>
      </c>
      <c r="J314" s="215">
        <v>296.35000000000002</v>
      </c>
      <c r="K314">
        <f t="shared" si="13"/>
        <v>74.087500000000006</v>
      </c>
      <c r="L314" s="83">
        <f t="shared" si="14"/>
        <v>444.52500000000003</v>
      </c>
    </row>
    <row r="315" spans="1:12" ht="30.6" x14ac:dyDescent="0.3">
      <c r="A315" s="214" t="s">
        <v>3974</v>
      </c>
      <c r="B315" s="214" t="s">
        <v>550</v>
      </c>
      <c r="C315" s="215">
        <v>571.23</v>
      </c>
      <c r="D315" s="215">
        <v>571.24</v>
      </c>
      <c r="E315" s="215">
        <v>571.23</v>
      </c>
      <c r="F315" s="83">
        <f t="shared" si="12"/>
        <v>1713.7</v>
      </c>
      <c r="G315" s="214" t="s">
        <v>2080</v>
      </c>
      <c r="H315" s="214" t="s">
        <v>2081</v>
      </c>
      <c r="I315" s="215">
        <v>100.93</v>
      </c>
      <c r="J315" s="215">
        <v>201.86</v>
      </c>
      <c r="K315">
        <f t="shared" si="13"/>
        <v>50.465000000000003</v>
      </c>
      <c r="L315" s="83">
        <f t="shared" si="14"/>
        <v>302.79000000000002</v>
      </c>
    </row>
    <row r="316" spans="1:12" ht="30.6" x14ac:dyDescent="0.3">
      <c r="A316" s="214" t="s">
        <v>549</v>
      </c>
      <c r="B316" s="214" t="s">
        <v>550</v>
      </c>
      <c r="C316" s="216"/>
      <c r="D316" s="216"/>
      <c r="E316" s="216"/>
      <c r="F316" s="83">
        <f t="shared" si="12"/>
        <v>0</v>
      </c>
      <c r="G316" s="214" t="s">
        <v>805</v>
      </c>
      <c r="H316" s="214" t="s">
        <v>806</v>
      </c>
      <c r="I316" s="215">
        <v>169.65</v>
      </c>
      <c r="J316" s="215">
        <v>339.3</v>
      </c>
      <c r="K316">
        <f t="shared" si="13"/>
        <v>84.825000000000003</v>
      </c>
      <c r="L316" s="83">
        <f t="shared" si="14"/>
        <v>508.95000000000005</v>
      </c>
    </row>
    <row r="317" spans="1:12" ht="30.6" x14ac:dyDescent="0.3">
      <c r="A317" s="214" t="s">
        <v>2067</v>
      </c>
      <c r="B317" s="214" t="s">
        <v>2068</v>
      </c>
      <c r="C317" s="215">
        <v>687.2</v>
      </c>
      <c r="D317" s="215">
        <v>687.2</v>
      </c>
      <c r="E317" s="215">
        <v>687.2</v>
      </c>
      <c r="F317" s="83">
        <f t="shared" si="12"/>
        <v>2061.6000000000004</v>
      </c>
      <c r="G317" s="214" t="s">
        <v>2241</v>
      </c>
      <c r="H317" s="214" t="s">
        <v>2242</v>
      </c>
      <c r="I317" s="215">
        <v>83.75</v>
      </c>
      <c r="J317" s="215">
        <v>167.5</v>
      </c>
      <c r="K317">
        <f t="shared" si="13"/>
        <v>41.875</v>
      </c>
      <c r="L317" s="83">
        <f t="shared" si="14"/>
        <v>251.25</v>
      </c>
    </row>
    <row r="318" spans="1:12" ht="30.6" x14ac:dyDescent="0.3">
      <c r="A318" s="214" t="s">
        <v>1829</v>
      </c>
      <c r="B318" s="214" t="s">
        <v>1830</v>
      </c>
      <c r="C318" s="215">
        <v>687.2</v>
      </c>
      <c r="D318" s="215">
        <v>687.2</v>
      </c>
      <c r="E318" s="215">
        <v>687.2</v>
      </c>
      <c r="F318" s="83">
        <f t="shared" si="12"/>
        <v>2061.6000000000004</v>
      </c>
      <c r="G318" s="214" t="s">
        <v>1235</v>
      </c>
      <c r="H318" s="214" t="s">
        <v>1236</v>
      </c>
      <c r="I318" s="215">
        <v>90.194999999999993</v>
      </c>
      <c r="J318" s="215">
        <v>180.39</v>
      </c>
      <c r="K318">
        <f t="shared" si="13"/>
        <v>45.097499999999997</v>
      </c>
      <c r="L318" s="83">
        <f t="shared" si="14"/>
        <v>270.58499999999998</v>
      </c>
    </row>
    <row r="319" spans="1:12" ht="30.6" x14ac:dyDescent="0.3">
      <c r="A319" s="214" t="s">
        <v>1982</v>
      </c>
      <c r="B319" s="214" t="s">
        <v>1983</v>
      </c>
      <c r="C319" s="215">
        <v>571.23</v>
      </c>
      <c r="D319" s="215">
        <v>571.23</v>
      </c>
      <c r="E319" s="215">
        <v>571.23</v>
      </c>
      <c r="F319" s="83">
        <f t="shared" si="12"/>
        <v>1713.69</v>
      </c>
      <c r="G319" s="214" t="s">
        <v>1947</v>
      </c>
      <c r="H319" s="214" t="s">
        <v>1948</v>
      </c>
      <c r="I319" s="215">
        <v>90.194999999999993</v>
      </c>
      <c r="J319" s="215">
        <v>180.39</v>
      </c>
      <c r="K319">
        <f t="shared" si="13"/>
        <v>45.097499999999997</v>
      </c>
      <c r="L319" s="83">
        <f t="shared" si="14"/>
        <v>270.58499999999998</v>
      </c>
    </row>
    <row r="320" spans="1:12" ht="30.6" x14ac:dyDescent="0.3">
      <c r="A320" s="214" t="s">
        <v>2075</v>
      </c>
      <c r="B320" s="214" t="s">
        <v>2076</v>
      </c>
      <c r="C320" s="215">
        <v>635.66</v>
      </c>
      <c r="D320" s="215">
        <v>635.66</v>
      </c>
      <c r="E320" s="215">
        <v>635.66</v>
      </c>
      <c r="F320" s="83">
        <f t="shared" si="12"/>
        <v>1906.98</v>
      </c>
      <c r="G320" s="214" t="s">
        <v>892</v>
      </c>
      <c r="H320" s="214" t="s">
        <v>893</v>
      </c>
      <c r="I320" s="215">
        <v>92.34</v>
      </c>
      <c r="J320" s="215">
        <v>184.68</v>
      </c>
      <c r="K320">
        <f t="shared" si="13"/>
        <v>46.17</v>
      </c>
      <c r="L320" s="83">
        <f t="shared" si="14"/>
        <v>277.02</v>
      </c>
    </row>
    <row r="321" spans="1:12" ht="30.6" x14ac:dyDescent="0.3">
      <c r="A321" s="214" t="s">
        <v>876</v>
      </c>
      <c r="B321" s="214" t="s">
        <v>877</v>
      </c>
      <c r="C321" s="215">
        <v>579.82000000000005</v>
      </c>
      <c r="D321" s="215">
        <v>579.82000000000005</v>
      </c>
      <c r="E321" s="215">
        <v>579.82000000000005</v>
      </c>
      <c r="F321" s="83">
        <f t="shared" si="12"/>
        <v>1739.46</v>
      </c>
      <c r="G321" s="214" t="s">
        <v>2541</v>
      </c>
      <c r="H321" s="214" t="s">
        <v>2051</v>
      </c>
      <c r="I321" s="215">
        <v>83.75</v>
      </c>
      <c r="J321" s="215">
        <v>167.5</v>
      </c>
      <c r="K321">
        <f t="shared" si="13"/>
        <v>41.875</v>
      </c>
      <c r="L321" s="83">
        <f t="shared" si="14"/>
        <v>251.25</v>
      </c>
    </row>
    <row r="322" spans="1:12" ht="30.6" x14ac:dyDescent="0.3">
      <c r="A322" s="214" t="s">
        <v>2261</v>
      </c>
      <c r="B322" s="214" t="s">
        <v>2262</v>
      </c>
      <c r="C322" s="215">
        <v>635.66</v>
      </c>
      <c r="D322" s="215">
        <v>635.66</v>
      </c>
      <c r="E322" s="215">
        <v>635.66</v>
      </c>
      <c r="F322" s="83">
        <f t="shared" si="12"/>
        <v>1906.98</v>
      </c>
      <c r="G322" s="214" t="s">
        <v>2576</v>
      </c>
      <c r="H322" s="214" t="s">
        <v>1535</v>
      </c>
      <c r="I322" s="215">
        <v>81.605000000000004</v>
      </c>
      <c r="J322" s="215">
        <v>163.21</v>
      </c>
      <c r="K322">
        <f t="shared" si="13"/>
        <v>40.802500000000002</v>
      </c>
      <c r="L322" s="83">
        <f t="shared" si="14"/>
        <v>244.815</v>
      </c>
    </row>
    <row r="323" spans="1:12" ht="30.6" x14ac:dyDescent="0.3">
      <c r="A323" s="214" t="s">
        <v>2239</v>
      </c>
      <c r="B323" s="214" t="s">
        <v>2240</v>
      </c>
      <c r="C323" s="215">
        <v>708.67</v>
      </c>
      <c r="D323" s="215">
        <v>708.67</v>
      </c>
      <c r="E323" s="215">
        <v>708.67</v>
      </c>
      <c r="F323" s="83">
        <f t="shared" si="12"/>
        <v>2126.0099999999998</v>
      </c>
      <c r="G323" s="214" t="s">
        <v>1910</v>
      </c>
      <c r="H323" s="214" t="s">
        <v>1911</v>
      </c>
      <c r="I323" s="215">
        <v>103.08</v>
      </c>
      <c r="J323" s="215">
        <v>206.16</v>
      </c>
      <c r="K323">
        <f t="shared" si="13"/>
        <v>51.54</v>
      </c>
      <c r="L323" s="83">
        <f t="shared" si="14"/>
        <v>309.24</v>
      </c>
    </row>
    <row r="324" spans="1:12" ht="30.6" x14ac:dyDescent="0.3">
      <c r="A324" s="214" t="s">
        <v>945</v>
      </c>
      <c r="B324" s="214" t="s">
        <v>946</v>
      </c>
      <c r="C324" s="215">
        <v>841.81</v>
      </c>
      <c r="D324" s="215">
        <v>841.82</v>
      </c>
      <c r="E324" s="215">
        <v>841.82</v>
      </c>
      <c r="F324" s="83">
        <f t="shared" si="12"/>
        <v>2525.4500000000003</v>
      </c>
      <c r="G324" s="214" t="s">
        <v>4504</v>
      </c>
      <c r="H324" s="214" t="s">
        <v>855</v>
      </c>
      <c r="I324" s="215">
        <v>64.424999999999997</v>
      </c>
      <c r="J324" s="215">
        <v>128.85</v>
      </c>
      <c r="K324">
        <f t="shared" si="13"/>
        <v>32.212499999999999</v>
      </c>
      <c r="L324" s="83">
        <f t="shared" si="14"/>
        <v>193.27499999999998</v>
      </c>
    </row>
    <row r="325" spans="1:12" ht="30.6" x14ac:dyDescent="0.3">
      <c r="A325" s="214" t="s">
        <v>1941</v>
      </c>
      <c r="B325" s="214" t="s">
        <v>1942</v>
      </c>
      <c r="C325" s="215">
        <v>167.51</v>
      </c>
      <c r="D325" s="215">
        <v>167.5</v>
      </c>
      <c r="E325" s="215">
        <v>167.5</v>
      </c>
      <c r="F325" s="83">
        <f t="shared" ref="F325:F388" si="15">C325+D325+E325</f>
        <v>502.51</v>
      </c>
      <c r="G325" s="214" t="s">
        <v>743</v>
      </c>
      <c r="H325" s="214" t="s">
        <v>744</v>
      </c>
      <c r="I325" s="215">
        <v>124.55499999999999</v>
      </c>
      <c r="J325" s="215">
        <v>249.11</v>
      </c>
      <c r="K325">
        <f t="shared" ref="K325:K388" si="16">I325/30*15</f>
        <v>62.277499999999996</v>
      </c>
      <c r="L325" s="83">
        <f t="shared" ref="L325:L388" si="17">I325+J325</f>
        <v>373.66500000000002</v>
      </c>
    </row>
    <row r="326" spans="1:12" ht="30.6" x14ac:dyDescent="0.3">
      <c r="A326" s="214" t="s">
        <v>2633</v>
      </c>
      <c r="B326" s="214" t="s">
        <v>2131</v>
      </c>
      <c r="C326" s="215">
        <v>158.91</v>
      </c>
      <c r="D326" s="215">
        <v>158.91</v>
      </c>
      <c r="E326" s="215">
        <v>158.91</v>
      </c>
      <c r="F326" s="83">
        <f t="shared" si="15"/>
        <v>476.73</v>
      </c>
      <c r="G326" s="214" t="s">
        <v>727</v>
      </c>
      <c r="H326" s="214" t="s">
        <v>728</v>
      </c>
      <c r="I326" s="215">
        <v>165.35499999999999</v>
      </c>
      <c r="J326" s="215">
        <v>330.71</v>
      </c>
      <c r="K326">
        <f t="shared" si="16"/>
        <v>82.677499999999995</v>
      </c>
      <c r="L326" s="83">
        <f t="shared" si="17"/>
        <v>496.06499999999994</v>
      </c>
    </row>
    <row r="327" spans="1:12" ht="30.6" x14ac:dyDescent="0.3">
      <c r="A327" s="214" t="s">
        <v>880</v>
      </c>
      <c r="B327" s="214" t="s">
        <v>881</v>
      </c>
      <c r="C327" s="215">
        <v>296.35000000000002</v>
      </c>
      <c r="D327" s="215">
        <v>296.35000000000002</v>
      </c>
      <c r="E327" s="215">
        <v>296.35000000000002</v>
      </c>
      <c r="F327" s="83">
        <f t="shared" si="15"/>
        <v>889.05000000000007</v>
      </c>
      <c r="G327" s="214" t="s">
        <v>3977</v>
      </c>
      <c r="H327" s="214" t="s">
        <v>1783</v>
      </c>
      <c r="I327" s="215">
        <v>92.34</v>
      </c>
      <c r="J327" s="215">
        <v>184.68</v>
      </c>
      <c r="K327">
        <f t="shared" si="16"/>
        <v>46.17</v>
      </c>
      <c r="L327" s="83">
        <f t="shared" si="17"/>
        <v>277.02</v>
      </c>
    </row>
    <row r="328" spans="1:12" ht="30.6" x14ac:dyDescent="0.3">
      <c r="A328" s="214" t="s">
        <v>2080</v>
      </c>
      <c r="B328" s="214" t="s">
        <v>2081</v>
      </c>
      <c r="C328" s="215">
        <v>201.86</v>
      </c>
      <c r="D328" s="215">
        <v>201.86</v>
      </c>
      <c r="E328" s="215">
        <v>201.86</v>
      </c>
      <c r="F328" s="83">
        <f t="shared" si="15"/>
        <v>605.58000000000004</v>
      </c>
      <c r="G328" s="214" t="s">
        <v>2082</v>
      </c>
      <c r="H328" s="214" t="s">
        <v>2083</v>
      </c>
      <c r="I328" s="215">
        <v>85.9</v>
      </c>
      <c r="J328" s="215">
        <v>171.8</v>
      </c>
      <c r="K328">
        <f t="shared" si="16"/>
        <v>42.95</v>
      </c>
      <c r="L328" s="83">
        <f t="shared" si="17"/>
        <v>257.70000000000005</v>
      </c>
    </row>
    <row r="329" spans="1:12" ht="30.6" x14ac:dyDescent="0.3">
      <c r="A329" s="214" t="s">
        <v>805</v>
      </c>
      <c r="B329" s="214" t="s">
        <v>806</v>
      </c>
      <c r="C329" s="215">
        <v>339.31</v>
      </c>
      <c r="D329" s="215">
        <v>339.3</v>
      </c>
      <c r="E329" s="215">
        <v>339.3</v>
      </c>
      <c r="F329" s="83">
        <f t="shared" si="15"/>
        <v>1017.9100000000001</v>
      </c>
      <c r="G329" s="214" t="s">
        <v>1523</v>
      </c>
      <c r="H329" s="214" t="s">
        <v>1524</v>
      </c>
      <c r="I329" s="215">
        <v>118.11</v>
      </c>
      <c r="J329" s="215">
        <v>236.22</v>
      </c>
      <c r="K329">
        <f t="shared" si="16"/>
        <v>59.055</v>
      </c>
      <c r="L329" s="83">
        <f t="shared" si="17"/>
        <v>354.33</v>
      </c>
    </row>
    <row r="330" spans="1:12" ht="30.6" x14ac:dyDescent="0.3">
      <c r="A330" s="214" t="s">
        <v>2241</v>
      </c>
      <c r="B330" s="214" t="s">
        <v>2242</v>
      </c>
      <c r="C330" s="215">
        <v>167.51</v>
      </c>
      <c r="D330" s="215">
        <v>167.5</v>
      </c>
      <c r="E330" s="215">
        <v>167.5</v>
      </c>
      <c r="F330" s="83">
        <f t="shared" si="15"/>
        <v>502.51</v>
      </c>
      <c r="G330" s="214" t="s">
        <v>837</v>
      </c>
      <c r="H330" s="214" t="s">
        <v>838</v>
      </c>
      <c r="I330" s="215">
        <v>113.815</v>
      </c>
      <c r="J330" s="215">
        <v>227.63</v>
      </c>
      <c r="K330">
        <f t="shared" si="16"/>
        <v>56.907499999999999</v>
      </c>
      <c r="L330" s="83">
        <f t="shared" si="17"/>
        <v>341.44499999999999</v>
      </c>
    </row>
    <row r="331" spans="1:12" ht="30.6" x14ac:dyDescent="0.3">
      <c r="A331" s="214" t="s">
        <v>1235</v>
      </c>
      <c r="B331" s="214" t="s">
        <v>1236</v>
      </c>
      <c r="C331" s="215">
        <v>180.39</v>
      </c>
      <c r="D331" s="215">
        <v>180.39</v>
      </c>
      <c r="E331" s="215">
        <v>180.39</v>
      </c>
      <c r="F331" s="83">
        <f t="shared" si="15"/>
        <v>541.16999999999996</v>
      </c>
      <c r="G331" s="214" t="s">
        <v>3978</v>
      </c>
      <c r="H331" s="214" t="s">
        <v>911</v>
      </c>
      <c r="I331" s="215">
        <v>115.965</v>
      </c>
      <c r="J331" s="215">
        <v>231.93</v>
      </c>
      <c r="K331">
        <f t="shared" si="16"/>
        <v>57.982500000000002</v>
      </c>
      <c r="L331" s="83">
        <f t="shared" si="17"/>
        <v>347.89499999999998</v>
      </c>
    </row>
    <row r="332" spans="1:12" ht="30.6" x14ac:dyDescent="0.3">
      <c r="A332" s="214" t="s">
        <v>1947</v>
      </c>
      <c r="B332" s="214" t="s">
        <v>1948</v>
      </c>
      <c r="C332" s="215">
        <v>180.39</v>
      </c>
      <c r="D332" s="215">
        <v>180.39</v>
      </c>
      <c r="E332" s="215">
        <v>180.39</v>
      </c>
      <c r="F332" s="83">
        <f t="shared" si="15"/>
        <v>541.16999999999996</v>
      </c>
      <c r="G332" s="214" t="s">
        <v>3979</v>
      </c>
      <c r="H332" s="214" t="s">
        <v>900</v>
      </c>
      <c r="I332" s="215">
        <v>141.73500000000001</v>
      </c>
      <c r="J332" s="215">
        <v>283.47000000000003</v>
      </c>
      <c r="K332">
        <f t="shared" si="16"/>
        <v>70.867500000000007</v>
      </c>
      <c r="L332" s="83">
        <f t="shared" si="17"/>
        <v>425.20500000000004</v>
      </c>
    </row>
    <row r="333" spans="1:12" ht="30.6" x14ac:dyDescent="0.3">
      <c r="A333" s="214" t="s">
        <v>892</v>
      </c>
      <c r="B333" s="214" t="s">
        <v>893</v>
      </c>
      <c r="C333" s="215">
        <v>184.69</v>
      </c>
      <c r="D333" s="215">
        <v>184.68</v>
      </c>
      <c r="E333" s="215">
        <v>184.68</v>
      </c>
      <c r="F333" s="83">
        <f t="shared" si="15"/>
        <v>554.04999999999995</v>
      </c>
      <c r="G333" s="214" t="s">
        <v>2583</v>
      </c>
      <c r="H333" s="214" t="s">
        <v>2143</v>
      </c>
      <c r="I333" s="215">
        <v>201.86500000000001</v>
      </c>
      <c r="J333" s="215">
        <v>403.73</v>
      </c>
      <c r="K333">
        <f t="shared" si="16"/>
        <v>100.9325</v>
      </c>
      <c r="L333" s="83">
        <f t="shared" si="17"/>
        <v>605.59500000000003</v>
      </c>
    </row>
    <row r="334" spans="1:12" ht="30.6" x14ac:dyDescent="0.3">
      <c r="A334" s="214" t="s">
        <v>2541</v>
      </c>
      <c r="B334" s="214" t="s">
        <v>2051</v>
      </c>
      <c r="C334" s="215">
        <v>167.51</v>
      </c>
      <c r="D334" s="215">
        <v>167.5</v>
      </c>
      <c r="E334" s="215">
        <v>167.5</v>
      </c>
      <c r="F334" s="83">
        <f t="shared" si="15"/>
        <v>502.51</v>
      </c>
      <c r="G334" s="214" t="s">
        <v>2267</v>
      </c>
      <c r="H334" s="214" t="s">
        <v>2268</v>
      </c>
      <c r="I334" s="215">
        <v>130.995</v>
      </c>
      <c r="J334" s="215">
        <v>261.99</v>
      </c>
      <c r="K334">
        <f t="shared" si="16"/>
        <v>65.497500000000002</v>
      </c>
      <c r="L334" s="83">
        <f t="shared" si="17"/>
        <v>392.98500000000001</v>
      </c>
    </row>
    <row r="335" spans="1:12" ht="30.6" x14ac:dyDescent="0.3">
      <c r="A335" s="214" t="s">
        <v>2576</v>
      </c>
      <c r="B335" s="214" t="s">
        <v>1535</v>
      </c>
      <c r="C335" s="215">
        <v>163.21</v>
      </c>
      <c r="D335" s="215">
        <v>163.21</v>
      </c>
      <c r="E335" s="215">
        <v>163.21</v>
      </c>
      <c r="F335" s="83">
        <f t="shared" si="15"/>
        <v>489.63</v>
      </c>
      <c r="G335" s="214" t="s">
        <v>807</v>
      </c>
      <c r="H335" s="214" t="s">
        <v>808</v>
      </c>
      <c r="I335" s="215">
        <v>77.31</v>
      </c>
      <c r="J335" s="215">
        <v>154.62</v>
      </c>
      <c r="K335">
        <f t="shared" si="16"/>
        <v>38.655000000000001</v>
      </c>
      <c r="L335" s="83">
        <f t="shared" si="17"/>
        <v>231.93</v>
      </c>
    </row>
    <row r="336" spans="1:12" ht="30.6" x14ac:dyDescent="0.3">
      <c r="A336" s="214" t="s">
        <v>1910</v>
      </c>
      <c r="B336" s="214" t="s">
        <v>1911</v>
      </c>
      <c r="C336" s="215">
        <v>206.16</v>
      </c>
      <c r="D336" s="215">
        <v>206.16</v>
      </c>
      <c r="E336" s="215">
        <v>206.16</v>
      </c>
      <c r="F336" s="83">
        <f t="shared" si="15"/>
        <v>618.48</v>
      </c>
      <c r="G336" s="214" t="s">
        <v>3980</v>
      </c>
      <c r="H336" s="214" t="s">
        <v>814</v>
      </c>
      <c r="I336" s="215">
        <v>103.08</v>
      </c>
      <c r="J336" s="215">
        <v>206.16</v>
      </c>
      <c r="K336">
        <f t="shared" si="16"/>
        <v>51.54</v>
      </c>
      <c r="L336" s="83">
        <f t="shared" si="17"/>
        <v>309.24</v>
      </c>
    </row>
    <row r="337" spans="1:12" ht="30.6" x14ac:dyDescent="0.3">
      <c r="A337" s="214" t="s">
        <v>854</v>
      </c>
      <c r="B337" s="214" t="s">
        <v>855</v>
      </c>
      <c r="C337" s="215">
        <v>128.85</v>
      </c>
      <c r="D337" s="215">
        <v>128.85</v>
      </c>
      <c r="E337" s="215">
        <v>128.85</v>
      </c>
      <c r="F337" s="83">
        <f t="shared" si="15"/>
        <v>386.54999999999995</v>
      </c>
      <c r="G337" s="214" t="s">
        <v>2269</v>
      </c>
      <c r="H337" s="214" t="s">
        <v>2270</v>
      </c>
      <c r="I337" s="215">
        <v>152.47</v>
      </c>
      <c r="J337" s="215">
        <v>304.94</v>
      </c>
      <c r="K337">
        <f t="shared" si="16"/>
        <v>76.234999999999999</v>
      </c>
      <c r="L337" s="83">
        <f t="shared" si="17"/>
        <v>457.40999999999997</v>
      </c>
    </row>
    <row r="338" spans="1:12" ht="30.6" x14ac:dyDescent="0.3">
      <c r="A338" s="214" t="s">
        <v>743</v>
      </c>
      <c r="B338" s="214" t="s">
        <v>744</v>
      </c>
      <c r="C338" s="215">
        <v>249.11</v>
      </c>
      <c r="D338" s="215">
        <v>249.11</v>
      </c>
      <c r="E338" s="215">
        <v>249.11</v>
      </c>
      <c r="F338" s="83">
        <f t="shared" si="15"/>
        <v>747.33</v>
      </c>
      <c r="G338" s="214" t="s">
        <v>2632</v>
      </c>
      <c r="H338" s="214" t="s">
        <v>2069</v>
      </c>
      <c r="I338" s="215">
        <v>88.045000000000002</v>
      </c>
      <c r="J338" s="215">
        <v>176.09</v>
      </c>
      <c r="K338">
        <f t="shared" si="16"/>
        <v>44.022500000000001</v>
      </c>
      <c r="L338" s="83">
        <f t="shared" si="17"/>
        <v>264.13499999999999</v>
      </c>
    </row>
    <row r="339" spans="1:12" ht="30.6" x14ac:dyDescent="0.3">
      <c r="A339" s="214" t="s">
        <v>727</v>
      </c>
      <c r="B339" s="214" t="s">
        <v>728</v>
      </c>
      <c r="C339" s="215">
        <v>330.72</v>
      </c>
      <c r="D339" s="215">
        <v>330.71</v>
      </c>
      <c r="E339" s="215">
        <v>330.71</v>
      </c>
      <c r="F339" s="83">
        <f t="shared" si="15"/>
        <v>992.1400000000001</v>
      </c>
      <c r="G339" s="214" t="s">
        <v>1247</v>
      </c>
      <c r="H339" s="214" t="s">
        <v>1248</v>
      </c>
      <c r="I339" s="215">
        <v>90.194999999999993</v>
      </c>
      <c r="J339" s="215">
        <v>180.39</v>
      </c>
      <c r="K339">
        <f t="shared" si="16"/>
        <v>45.097499999999997</v>
      </c>
      <c r="L339" s="83">
        <f t="shared" si="17"/>
        <v>270.58499999999998</v>
      </c>
    </row>
    <row r="340" spans="1:12" ht="30.6" x14ac:dyDescent="0.3">
      <c r="A340" s="214" t="s">
        <v>3977</v>
      </c>
      <c r="B340" s="214" t="s">
        <v>1783</v>
      </c>
      <c r="C340" s="215">
        <v>184.69</v>
      </c>
      <c r="D340" s="215">
        <v>184.68</v>
      </c>
      <c r="E340" s="215">
        <v>184.68</v>
      </c>
      <c r="F340" s="83">
        <f t="shared" si="15"/>
        <v>554.04999999999995</v>
      </c>
      <c r="G340" s="214" t="s">
        <v>1249</v>
      </c>
      <c r="H340" s="214" t="s">
        <v>1250</v>
      </c>
      <c r="I340" s="215">
        <v>85.9</v>
      </c>
      <c r="J340" s="215">
        <v>171.8</v>
      </c>
      <c r="K340">
        <f t="shared" si="16"/>
        <v>42.95</v>
      </c>
      <c r="L340" s="83">
        <f t="shared" si="17"/>
        <v>257.70000000000005</v>
      </c>
    </row>
    <row r="341" spans="1:12" ht="30.6" x14ac:dyDescent="0.3">
      <c r="A341" s="214" t="s">
        <v>2082</v>
      </c>
      <c r="B341" s="214" t="s">
        <v>2083</v>
      </c>
      <c r="C341" s="215">
        <v>171.8</v>
      </c>
      <c r="D341" s="215">
        <v>171.8</v>
      </c>
      <c r="E341" s="215">
        <v>171.8</v>
      </c>
      <c r="F341" s="83">
        <f t="shared" si="15"/>
        <v>515.40000000000009</v>
      </c>
      <c r="G341" s="214" t="s">
        <v>950</v>
      </c>
      <c r="H341" s="214" t="s">
        <v>951</v>
      </c>
      <c r="I341" s="215">
        <v>62.274999999999999</v>
      </c>
      <c r="J341" s="215">
        <v>124.55</v>
      </c>
      <c r="K341">
        <f t="shared" si="16"/>
        <v>31.137499999999999</v>
      </c>
      <c r="L341" s="83">
        <f t="shared" si="17"/>
        <v>186.82499999999999</v>
      </c>
    </row>
    <row r="342" spans="1:12" ht="30.6" x14ac:dyDescent="0.3">
      <c r="A342" s="214" t="s">
        <v>1523</v>
      </c>
      <c r="B342" s="214" t="s">
        <v>1524</v>
      </c>
      <c r="C342" s="215">
        <v>236.23</v>
      </c>
      <c r="D342" s="215">
        <v>236.22</v>
      </c>
      <c r="E342" s="215">
        <v>236.22</v>
      </c>
      <c r="F342" s="83">
        <f t="shared" si="15"/>
        <v>708.67</v>
      </c>
      <c r="G342" s="214" t="s">
        <v>2556</v>
      </c>
      <c r="H342" s="214" t="s">
        <v>1984</v>
      </c>
      <c r="I342" s="215">
        <v>62.274999999999999</v>
      </c>
      <c r="J342" s="215">
        <v>124.55</v>
      </c>
      <c r="K342">
        <f t="shared" si="16"/>
        <v>31.137499999999999</v>
      </c>
      <c r="L342" s="83">
        <f t="shared" si="17"/>
        <v>186.82499999999999</v>
      </c>
    </row>
    <row r="343" spans="1:12" ht="30.6" x14ac:dyDescent="0.3">
      <c r="A343" s="214" t="s">
        <v>837</v>
      </c>
      <c r="B343" s="214" t="s">
        <v>838</v>
      </c>
      <c r="C343" s="215">
        <v>227.64</v>
      </c>
      <c r="D343" s="215">
        <v>227.63</v>
      </c>
      <c r="E343" s="215">
        <v>227.63</v>
      </c>
      <c r="F343" s="83">
        <f t="shared" si="15"/>
        <v>682.9</v>
      </c>
      <c r="G343" s="214" t="s">
        <v>2594</v>
      </c>
      <c r="H343" s="214" t="s">
        <v>1985</v>
      </c>
      <c r="I343" s="215">
        <v>92.34</v>
      </c>
      <c r="J343" s="215">
        <v>184.68</v>
      </c>
      <c r="K343">
        <f t="shared" si="16"/>
        <v>46.17</v>
      </c>
      <c r="L343" s="83">
        <f t="shared" si="17"/>
        <v>277.02</v>
      </c>
    </row>
    <row r="344" spans="1:12" ht="30.6" x14ac:dyDescent="0.3">
      <c r="A344" s="214" t="s">
        <v>910</v>
      </c>
      <c r="B344" s="214" t="s">
        <v>911</v>
      </c>
      <c r="C344" s="215">
        <v>231.93</v>
      </c>
      <c r="D344" s="215">
        <v>231.93</v>
      </c>
      <c r="E344" s="215">
        <v>202</v>
      </c>
      <c r="F344" s="83">
        <f t="shared" si="15"/>
        <v>665.86</v>
      </c>
      <c r="G344" s="214" t="s">
        <v>2361</v>
      </c>
      <c r="H344" s="214" t="s">
        <v>2362</v>
      </c>
      <c r="I344" s="215">
        <v>88.045000000000002</v>
      </c>
      <c r="J344" s="215">
        <v>176.09</v>
      </c>
      <c r="K344">
        <f t="shared" si="16"/>
        <v>44.022500000000001</v>
      </c>
      <c r="L344" s="83">
        <f t="shared" si="17"/>
        <v>264.13499999999999</v>
      </c>
    </row>
    <row r="345" spans="1:12" ht="30.6" x14ac:dyDescent="0.3">
      <c r="A345" s="214" t="s">
        <v>3978</v>
      </c>
      <c r="B345" s="214" t="s">
        <v>911</v>
      </c>
      <c r="C345" s="216"/>
      <c r="D345" s="216"/>
      <c r="E345" s="215">
        <v>29.93</v>
      </c>
      <c r="F345" s="83">
        <f t="shared" si="15"/>
        <v>29.93</v>
      </c>
      <c r="G345" s="214" t="s">
        <v>1306</v>
      </c>
      <c r="H345" s="214" t="s">
        <v>1307</v>
      </c>
      <c r="I345" s="215">
        <v>105.22499999999999</v>
      </c>
      <c r="J345" s="215">
        <v>210.45</v>
      </c>
      <c r="K345">
        <f t="shared" si="16"/>
        <v>52.612499999999997</v>
      </c>
      <c r="L345" s="83">
        <f t="shared" si="17"/>
        <v>315.67499999999995</v>
      </c>
    </row>
    <row r="346" spans="1:12" ht="30.6" x14ac:dyDescent="0.3">
      <c r="A346" s="214" t="s">
        <v>899</v>
      </c>
      <c r="B346" s="214" t="s">
        <v>900</v>
      </c>
      <c r="C346" s="215">
        <v>283.47000000000003</v>
      </c>
      <c r="D346" s="215">
        <v>254.15</v>
      </c>
      <c r="E346" s="216"/>
      <c r="F346" s="83">
        <f t="shared" si="15"/>
        <v>537.62</v>
      </c>
      <c r="G346" s="214" t="s">
        <v>2253</v>
      </c>
      <c r="H346" s="214" t="s">
        <v>2254</v>
      </c>
      <c r="I346" s="215">
        <v>57.98</v>
      </c>
      <c r="J346" s="215">
        <v>115.96</v>
      </c>
      <c r="K346">
        <f t="shared" si="16"/>
        <v>28.99</v>
      </c>
      <c r="L346" s="83">
        <f t="shared" si="17"/>
        <v>173.94</v>
      </c>
    </row>
    <row r="347" spans="1:12" ht="30.6" x14ac:dyDescent="0.3">
      <c r="A347" s="214" t="s">
        <v>3979</v>
      </c>
      <c r="B347" s="214" t="s">
        <v>900</v>
      </c>
      <c r="C347" s="216"/>
      <c r="D347" s="215">
        <v>29.32</v>
      </c>
      <c r="E347" s="215">
        <v>283.47000000000003</v>
      </c>
      <c r="F347" s="83">
        <f t="shared" si="15"/>
        <v>312.79000000000002</v>
      </c>
      <c r="G347" s="214" t="s">
        <v>2009</v>
      </c>
      <c r="H347" s="214" t="s">
        <v>2010</v>
      </c>
      <c r="I347" s="215">
        <v>223.34</v>
      </c>
      <c r="J347" s="215">
        <v>446.68</v>
      </c>
      <c r="K347">
        <f t="shared" si="16"/>
        <v>111.67</v>
      </c>
      <c r="L347" s="83">
        <f t="shared" si="17"/>
        <v>670.02</v>
      </c>
    </row>
    <row r="348" spans="1:12" ht="30.6" x14ac:dyDescent="0.3">
      <c r="A348" s="214" t="s">
        <v>2583</v>
      </c>
      <c r="B348" s="214" t="s">
        <v>2143</v>
      </c>
      <c r="C348" s="215">
        <v>403.72</v>
      </c>
      <c r="D348" s="215">
        <v>403.73</v>
      </c>
      <c r="E348" s="215">
        <v>403.73</v>
      </c>
      <c r="F348" s="83">
        <f t="shared" si="15"/>
        <v>1211.18</v>
      </c>
      <c r="G348" s="214" t="s">
        <v>3981</v>
      </c>
      <c r="H348" s="214" t="s">
        <v>909</v>
      </c>
      <c r="I348" s="215">
        <v>105.22499999999999</v>
      </c>
      <c r="J348" s="215">
        <v>210.45</v>
      </c>
      <c r="K348">
        <f t="shared" si="16"/>
        <v>52.612499999999997</v>
      </c>
      <c r="L348" s="83">
        <f t="shared" si="17"/>
        <v>315.67499999999995</v>
      </c>
    </row>
    <row r="349" spans="1:12" ht="30.6" x14ac:dyDescent="0.3">
      <c r="A349" s="214" t="s">
        <v>2267</v>
      </c>
      <c r="B349" s="214" t="s">
        <v>2268</v>
      </c>
      <c r="C349" s="215">
        <v>261.99</v>
      </c>
      <c r="D349" s="215">
        <v>261.99</v>
      </c>
      <c r="E349" s="215">
        <v>261.99</v>
      </c>
      <c r="F349" s="83">
        <f t="shared" si="15"/>
        <v>785.97</v>
      </c>
      <c r="G349" s="214" t="s">
        <v>2532</v>
      </c>
      <c r="H349" s="214" t="s">
        <v>715</v>
      </c>
      <c r="I349" s="215">
        <v>96.635000000000005</v>
      </c>
      <c r="J349" s="215">
        <v>193.27</v>
      </c>
      <c r="K349">
        <f t="shared" si="16"/>
        <v>48.317500000000003</v>
      </c>
      <c r="L349" s="83">
        <f t="shared" si="17"/>
        <v>289.90500000000003</v>
      </c>
    </row>
    <row r="350" spans="1:12" ht="30.6" x14ac:dyDescent="0.3">
      <c r="A350" s="214" t="s">
        <v>807</v>
      </c>
      <c r="B350" s="214" t="s">
        <v>808</v>
      </c>
      <c r="C350" s="215">
        <v>154.62</v>
      </c>
      <c r="D350" s="215">
        <v>154.62</v>
      </c>
      <c r="E350" s="215">
        <v>154.62</v>
      </c>
      <c r="F350" s="83">
        <f t="shared" si="15"/>
        <v>463.86</v>
      </c>
      <c r="G350" s="214" t="s">
        <v>1539</v>
      </c>
      <c r="H350" s="214" t="s">
        <v>1540</v>
      </c>
      <c r="I350" s="215">
        <v>81.605000000000004</v>
      </c>
      <c r="J350" s="215">
        <v>163.21</v>
      </c>
      <c r="K350">
        <f t="shared" si="16"/>
        <v>40.802500000000002</v>
      </c>
      <c r="L350" s="83">
        <f t="shared" si="17"/>
        <v>244.815</v>
      </c>
    </row>
    <row r="351" spans="1:12" ht="30.6" x14ac:dyDescent="0.3">
      <c r="A351" s="214" t="s">
        <v>813</v>
      </c>
      <c r="B351" s="214" t="s">
        <v>814</v>
      </c>
      <c r="C351" s="215">
        <v>206.16</v>
      </c>
      <c r="D351" s="215">
        <v>206.16</v>
      </c>
      <c r="E351" s="215">
        <v>159.61000000000001</v>
      </c>
      <c r="F351" s="83">
        <f t="shared" si="15"/>
        <v>571.93000000000006</v>
      </c>
      <c r="G351" s="214" t="s">
        <v>2060</v>
      </c>
      <c r="H351" s="214" t="s">
        <v>2061</v>
      </c>
      <c r="I351" s="215">
        <v>81.605000000000004</v>
      </c>
      <c r="J351" s="215">
        <v>163.21</v>
      </c>
      <c r="K351">
        <f t="shared" si="16"/>
        <v>40.802500000000002</v>
      </c>
      <c r="L351" s="83">
        <f t="shared" si="17"/>
        <v>244.815</v>
      </c>
    </row>
    <row r="352" spans="1:12" ht="30.6" x14ac:dyDescent="0.3">
      <c r="A352" s="214" t="s">
        <v>3980</v>
      </c>
      <c r="B352" s="214" t="s">
        <v>814</v>
      </c>
      <c r="C352" s="216"/>
      <c r="D352" s="216"/>
      <c r="E352" s="215">
        <v>46.55</v>
      </c>
      <c r="F352" s="83">
        <f t="shared" si="15"/>
        <v>46.55</v>
      </c>
      <c r="G352" s="214" t="s">
        <v>1804</v>
      </c>
      <c r="H352" s="214" t="s">
        <v>1805</v>
      </c>
      <c r="I352" s="215">
        <v>92.34</v>
      </c>
      <c r="J352" s="215">
        <v>184.68</v>
      </c>
      <c r="K352">
        <f t="shared" si="16"/>
        <v>46.17</v>
      </c>
      <c r="L352" s="83">
        <f t="shared" si="17"/>
        <v>277.02</v>
      </c>
    </row>
    <row r="353" spans="1:12" ht="30.6" x14ac:dyDescent="0.3">
      <c r="A353" s="214" t="s">
        <v>2269</v>
      </c>
      <c r="B353" s="214" t="s">
        <v>2270</v>
      </c>
      <c r="C353" s="215">
        <v>304.94</v>
      </c>
      <c r="D353" s="215">
        <v>304.94</v>
      </c>
      <c r="E353" s="215">
        <v>304.94</v>
      </c>
      <c r="F353" s="83">
        <f t="shared" si="15"/>
        <v>914.81999999999994</v>
      </c>
      <c r="G353" s="214" t="s">
        <v>2255</v>
      </c>
      <c r="H353" s="214" t="s">
        <v>2256</v>
      </c>
      <c r="I353" s="215">
        <v>81.605000000000004</v>
      </c>
      <c r="J353" s="215">
        <v>163.21</v>
      </c>
      <c r="K353">
        <f t="shared" si="16"/>
        <v>40.802500000000002</v>
      </c>
      <c r="L353" s="83">
        <f t="shared" si="17"/>
        <v>244.815</v>
      </c>
    </row>
    <row r="354" spans="1:12" ht="30.6" x14ac:dyDescent="0.3">
      <c r="A354" s="214" t="s">
        <v>2632</v>
      </c>
      <c r="B354" s="214" t="s">
        <v>2069</v>
      </c>
      <c r="C354" s="215">
        <v>176.1</v>
      </c>
      <c r="D354" s="215">
        <v>176.09</v>
      </c>
      <c r="E354" s="215">
        <v>176.09</v>
      </c>
      <c r="F354" s="83">
        <f t="shared" si="15"/>
        <v>528.28</v>
      </c>
      <c r="G354" s="214" t="s">
        <v>2275</v>
      </c>
      <c r="H354" s="214" t="s">
        <v>2276</v>
      </c>
      <c r="I354" s="215">
        <v>124.55499999999999</v>
      </c>
      <c r="J354" s="215">
        <v>249.11</v>
      </c>
      <c r="K354">
        <f t="shared" si="16"/>
        <v>62.277499999999996</v>
      </c>
      <c r="L354" s="83">
        <f t="shared" si="17"/>
        <v>373.66500000000002</v>
      </c>
    </row>
    <row r="355" spans="1:12" ht="30.6" x14ac:dyDescent="0.3">
      <c r="A355" s="214" t="s">
        <v>1247</v>
      </c>
      <c r="B355" s="214" t="s">
        <v>1248</v>
      </c>
      <c r="C355" s="215">
        <v>180.39</v>
      </c>
      <c r="D355" s="215">
        <v>180.39</v>
      </c>
      <c r="E355" s="215">
        <v>180.39</v>
      </c>
      <c r="F355" s="83">
        <f t="shared" si="15"/>
        <v>541.16999999999996</v>
      </c>
      <c r="G355" s="214" t="s">
        <v>2086</v>
      </c>
      <c r="H355" s="214" t="s">
        <v>2087</v>
      </c>
      <c r="I355" s="215">
        <v>103.08</v>
      </c>
      <c r="J355" s="215">
        <v>206.16</v>
      </c>
      <c r="K355">
        <f t="shared" si="16"/>
        <v>51.54</v>
      </c>
      <c r="L355" s="83">
        <f t="shared" si="17"/>
        <v>309.24</v>
      </c>
    </row>
    <row r="356" spans="1:12" ht="30.6" x14ac:dyDescent="0.3">
      <c r="A356" s="214" t="s">
        <v>1249</v>
      </c>
      <c r="B356" s="214" t="s">
        <v>1250</v>
      </c>
      <c r="C356" s="215">
        <v>171.8</v>
      </c>
      <c r="D356" s="215">
        <v>171.8</v>
      </c>
      <c r="E356" s="215">
        <v>171.8</v>
      </c>
      <c r="F356" s="83">
        <f t="shared" si="15"/>
        <v>515.40000000000009</v>
      </c>
      <c r="G356" s="214" t="s">
        <v>1986</v>
      </c>
      <c r="H356" s="214" t="s">
        <v>1987</v>
      </c>
      <c r="I356" s="215">
        <v>94.49</v>
      </c>
      <c r="J356" s="215">
        <v>188.98</v>
      </c>
      <c r="K356">
        <f t="shared" si="16"/>
        <v>47.244999999999997</v>
      </c>
      <c r="L356" s="83">
        <f t="shared" si="17"/>
        <v>283.46999999999997</v>
      </c>
    </row>
    <row r="357" spans="1:12" ht="30.6" x14ac:dyDescent="0.3">
      <c r="A357" s="214" t="s">
        <v>950</v>
      </c>
      <c r="B357" s="214" t="s">
        <v>951</v>
      </c>
      <c r="C357" s="215">
        <v>124.56</v>
      </c>
      <c r="D357" s="215">
        <v>124.55</v>
      </c>
      <c r="E357" s="215">
        <v>124.55</v>
      </c>
      <c r="F357" s="83">
        <f t="shared" si="15"/>
        <v>373.66</v>
      </c>
      <c r="G357" s="214" t="s">
        <v>2132</v>
      </c>
      <c r="H357" s="214" t="s">
        <v>2133</v>
      </c>
      <c r="I357" s="215">
        <v>81.605000000000004</v>
      </c>
      <c r="J357" s="215">
        <v>163.21</v>
      </c>
      <c r="K357">
        <f t="shared" si="16"/>
        <v>40.802500000000002</v>
      </c>
      <c r="L357" s="83">
        <f t="shared" si="17"/>
        <v>244.815</v>
      </c>
    </row>
    <row r="358" spans="1:12" ht="30.6" x14ac:dyDescent="0.3">
      <c r="A358" s="214" t="s">
        <v>2556</v>
      </c>
      <c r="B358" s="214" t="s">
        <v>1984</v>
      </c>
      <c r="C358" s="215">
        <v>124.56</v>
      </c>
      <c r="D358" s="215">
        <v>124.55</v>
      </c>
      <c r="E358" s="215">
        <v>124.55</v>
      </c>
      <c r="F358" s="83">
        <f t="shared" si="15"/>
        <v>373.66</v>
      </c>
      <c r="G358" s="214" t="s">
        <v>2567</v>
      </c>
      <c r="H358" s="214" t="s">
        <v>2366</v>
      </c>
      <c r="I358" s="215">
        <v>167.505</v>
      </c>
      <c r="J358" s="215">
        <v>335.01</v>
      </c>
      <c r="K358">
        <f t="shared" si="16"/>
        <v>83.752499999999998</v>
      </c>
      <c r="L358" s="83">
        <f t="shared" si="17"/>
        <v>502.51499999999999</v>
      </c>
    </row>
    <row r="359" spans="1:12" ht="30.6" x14ac:dyDescent="0.3">
      <c r="A359" s="214" t="s">
        <v>2594</v>
      </c>
      <c r="B359" s="214" t="s">
        <v>1985</v>
      </c>
      <c r="C359" s="215">
        <v>184.69</v>
      </c>
      <c r="D359" s="215">
        <v>184.68</v>
      </c>
      <c r="E359" s="215">
        <v>184.68</v>
      </c>
      <c r="F359" s="83">
        <f t="shared" si="15"/>
        <v>554.04999999999995</v>
      </c>
      <c r="G359" s="214" t="s">
        <v>2367</v>
      </c>
      <c r="H359" s="214" t="s">
        <v>2368</v>
      </c>
      <c r="I359" s="215">
        <v>100.93</v>
      </c>
      <c r="J359" s="215">
        <v>201.86</v>
      </c>
      <c r="K359">
        <f t="shared" si="16"/>
        <v>50.465000000000003</v>
      </c>
      <c r="L359" s="83">
        <f t="shared" si="17"/>
        <v>302.79000000000002</v>
      </c>
    </row>
    <row r="360" spans="1:12" ht="30.6" x14ac:dyDescent="0.3">
      <c r="A360" s="214" t="s">
        <v>2361</v>
      </c>
      <c r="B360" s="214" t="s">
        <v>2362</v>
      </c>
      <c r="C360" s="215">
        <v>176.1</v>
      </c>
      <c r="D360" s="215">
        <v>176.09</v>
      </c>
      <c r="E360" s="215">
        <v>176.09</v>
      </c>
      <c r="F360" s="83">
        <f t="shared" si="15"/>
        <v>528.28</v>
      </c>
      <c r="G360" s="214" t="s">
        <v>1912</v>
      </c>
      <c r="H360" s="214" t="s">
        <v>1913</v>
      </c>
      <c r="I360" s="215">
        <v>88.045000000000002</v>
      </c>
      <c r="J360" s="215">
        <v>176.09</v>
      </c>
      <c r="K360">
        <f t="shared" si="16"/>
        <v>44.022500000000001</v>
      </c>
      <c r="L360" s="83">
        <f t="shared" si="17"/>
        <v>264.13499999999999</v>
      </c>
    </row>
    <row r="361" spans="1:12" ht="30.6" x14ac:dyDescent="0.3">
      <c r="A361" s="214" t="s">
        <v>1306</v>
      </c>
      <c r="B361" s="214" t="s">
        <v>1307</v>
      </c>
      <c r="C361" s="215">
        <v>210.45</v>
      </c>
      <c r="D361" s="215">
        <v>210.45</v>
      </c>
      <c r="E361" s="215">
        <v>210.45</v>
      </c>
      <c r="F361" s="83">
        <f t="shared" si="15"/>
        <v>631.34999999999991</v>
      </c>
      <c r="G361" s="214" t="s">
        <v>935</v>
      </c>
      <c r="H361" s="214" t="s">
        <v>936</v>
      </c>
      <c r="I361" s="215">
        <v>70.864999999999995</v>
      </c>
      <c r="J361" s="215">
        <v>141.72999999999999</v>
      </c>
      <c r="K361">
        <f t="shared" si="16"/>
        <v>35.432499999999997</v>
      </c>
      <c r="L361" s="83">
        <f t="shared" si="17"/>
        <v>212.59499999999997</v>
      </c>
    </row>
    <row r="362" spans="1:12" ht="30.6" x14ac:dyDescent="0.3">
      <c r="A362" s="214" t="s">
        <v>2253</v>
      </c>
      <c r="B362" s="214" t="s">
        <v>2254</v>
      </c>
      <c r="C362" s="215">
        <v>115.97</v>
      </c>
      <c r="D362" s="215">
        <v>115.96</v>
      </c>
      <c r="E362" s="215">
        <v>115.96</v>
      </c>
      <c r="F362" s="83">
        <f t="shared" si="15"/>
        <v>347.89</v>
      </c>
      <c r="G362" s="214" t="s">
        <v>2163</v>
      </c>
      <c r="H362" s="214" t="s">
        <v>2164</v>
      </c>
      <c r="I362" s="215">
        <v>85.9</v>
      </c>
      <c r="J362" s="215">
        <v>171.8</v>
      </c>
      <c r="K362">
        <f t="shared" si="16"/>
        <v>42.95</v>
      </c>
      <c r="L362" s="83">
        <f t="shared" si="17"/>
        <v>257.70000000000005</v>
      </c>
    </row>
    <row r="363" spans="1:12" ht="30.6" x14ac:dyDescent="0.3">
      <c r="A363" s="214" t="s">
        <v>2009</v>
      </c>
      <c r="B363" s="214" t="s">
        <v>2010</v>
      </c>
      <c r="C363" s="215">
        <v>446.68</v>
      </c>
      <c r="D363" s="215">
        <v>446.68</v>
      </c>
      <c r="E363" s="215">
        <v>446.68</v>
      </c>
      <c r="F363" s="83">
        <f t="shared" si="15"/>
        <v>1340.04</v>
      </c>
      <c r="G363" s="214" t="s">
        <v>2027</v>
      </c>
      <c r="H363" s="214" t="s">
        <v>2028</v>
      </c>
      <c r="I363" s="215">
        <v>120.25999999999999</v>
      </c>
      <c r="J363" s="215">
        <v>240.52</v>
      </c>
      <c r="K363">
        <f t="shared" si="16"/>
        <v>60.129999999999995</v>
      </c>
      <c r="L363" s="83">
        <f t="shared" si="17"/>
        <v>360.78</v>
      </c>
    </row>
    <row r="364" spans="1:12" ht="30.6" x14ac:dyDescent="0.3">
      <c r="A364" s="214" t="s">
        <v>3981</v>
      </c>
      <c r="B364" s="214" t="s">
        <v>909</v>
      </c>
      <c r="C364" s="215">
        <v>210.45</v>
      </c>
      <c r="D364" s="215">
        <v>210.45</v>
      </c>
      <c r="E364" s="215">
        <v>210.45</v>
      </c>
      <c r="F364" s="83">
        <f t="shared" si="15"/>
        <v>631.34999999999991</v>
      </c>
      <c r="G364" s="214" t="s">
        <v>1998</v>
      </c>
      <c r="H364" s="214" t="s">
        <v>1999</v>
      </c>
      <c r="I364" s="215">
        <v>88.045000000000002</v>
      </c>
      <c r="J364" s="215">
        <v>176.09</v>
      </c>
      <c r="K364">
        <f t="shared" si="16"/>
        <v>44.022500000000001</v>
      </c>
      <c r="L364" s="83">
        <f t="shared" si="17"/>
        <v>264.13499999999999</v>
      </c>
    </row>
    <row r="365" spans="1:12" ht="30.6" x14ac:dyDescent="0.3">
      <c r="A365" s="214" t="s">
        <v>2532</v>
      </c>
      <c r="B365" s="214" t="s">
        <v>715</v>
      </c>
      <c r="C365" s="215">
        <v>193.27</v>
      </c>
      <c r="D365" s="215">
        <v>193.27</v>
      </c>
      <c r="E365" s="215">
        <v>193.27</v>
      </c>
      <c r="F365" s="83">
        <f t="shared" si="15"/>
        <v>579.81000000000006</v>
      </c>
      <c r="G365" s="214" t="s">
        <v>713</v>
      </c>
      <c r="H365" s="214" t="s">
        <v>714</v>
      </c>
      <c r="I365" s="215">
        <v>111.67</v>
      </c>
      <c r="J365" s="215">
        <v>223.34</v>
      </c>
      <c r="K365">
        <f t="shared" si="16"/>
        <v>55.835000000000001</v>
      </c>
      <c r="L365" s="83">
        <f t="shared" si="17"/>
        <v>335.01</v>
      </c>
    </row>
    <row r="366" spans="1:12" ht="30.6" x14ac:dyDescent="0.3">
      <c r="A366" s="214" t="s">
        <v>1539</v>
      </c>
      <c r="B366" s="214" t="s">
        <v>1540</v>
      </c>
      <c r="C366" s="215">
        <v>163.21</v>
      </c>
      <c r="D366" s="215">
        <v>163.21</v>
      </c>
      <c r="E366" s="215">
        <v>163.21</v>
      </c>
      <c r="F366" s="83">
        <f t="shared" si="15"/>
        <v>489.63</v>
      </c>
      <c r="G366" s="214" t="s">
        <v>2148</v>
      </c>
      <c r="H366" s="214" t="s">
        <v>2149</v>
      </c>
      <c r="I366" s="215">
        <v>94.49</v>
      </c>
      <c r="J366" s="215">
        <v>188.98</v>
      </c>
      <c r="K366">
        <f t="shared" si="16"/>
        <v>47.244999999999997</v>
      </c>
      <c r="L366" s="83">
        <f t="shared" si="17"/>
        <v>283.46999999999997</v>
      </c>
    </row>
    <row r="367" spans="1:12" ht="30.6" x14ac:dyDescent="0.3">
      <c r="A367" s="214" t="s">
        <v>2060</v>
      </c>
      <c r="B367" s="214" t="s">
        <v>2061</v>
      </c>
      <c r="C367" s="215">
        <v>163.21</v>
      </c>
      <c r="D367" s="215">
        <v>163.21</v>
      </c>
      <c r="E367" s="215">
        <v>163.21</v>
      </c>
      <c r="F367" s="83">
        <f t="shared" si="15"/>
        <v>489.63</v>
      </c>
      <c r="G367" s="214" t="s">
        <v>815</v>
      </c>
      <c r="H367" s="214" t="s">
        <v>816</v>
      </c>
      <c r="I367" s="215">
        <v>90.194999999999993</v>
      </c>
      <c r="J367" s="215">
        <v>180.39</v>
      </c>
      <c r="K367">
        <f t="shared" si="16"/>
        <v>45.097499999999997</v>
      </c>
      <c r="L367" s="83">
        <f t="shared" si="17"/>
        <v>270.58499999999998</v>
      </c>
    </row>
    <row r="368" spans="1:12" ht="30.6" x14ac:dyDescent="0.3">
      <c r="A368" s="214" t="s">
        <v>1804</v>
      </c>
      <c r="B368" s="214" t="s">
        <v>1805</v>
      </c>
      <c r="C368" s="215">
        <v>184.69</v>
      </c>
      <c r="D368" s="215">
        <v>184.68</v>
      </c>
      <c r="E368" s="215">
        <v>184.68</v>
      </c>
      <c r="F368" s="83">
        <f t="shared" si="15"/>
        <v>554.04999999999995</v>
      </c>
      <c r="G368" s="214" t="s">
        <v>2138</v>
      </c>
      <c r="H368" s="214" t="s">
        <v>2139</v>
      </c>
      <c r="I368" s="215">
        <v>90.194999999999993</v>
      </c>
      <c r="J368" s="215">
        <v>180.39</v>
      </c>
      <c r="K368">
        <f t="shared" si="16"/>
        <v>45.097499999999997</v>
      </c>
      <c r="L368" s="83">
        <f t="shared" si="17"/>
        <v>270.58499999999998</v>
      </c>
    </row>
    <row r="369" spans="1:12" ht="30.6" x14ac:dyDescent="0.3">
      <c r="A369" s="214" t="s">
        <v>2255</v>
      </c>
      <c r="B369" s="214" t="s">
        <v>2256</v>
      </c>
      <c r="C369" s="215">
        <v>163.21</v>
      </c>
      <c r="D369" s="215">
        <v>163.21</v>
      </c>
      <c r="E369" s="215">
        <v>163.21</v>
      </c>
      <c r="F369" s="83">
        <f t="shared" si="15"/>
        <v>489.63</v>
      </c>
      <c r="G369" s="214" t="s">
        <v>916</v>
      </c>
      <c r="H369" s="214" t="s">
        <v>917</v>
      </c>
      <c r="I369" s="215">
        <v>92.34</v>
      </c>
      <c r="J369" s="215">
        <v>184.68</v>
      </c>
      <c r="K369">
        <f t="shared" si="16"/>
        <v>46.17</v>
      </c>
      <c r="L369" s="83">
        <f t="shared" si="17"/>
        <v>277.02</v>
      </c>
    </row>
    <row r="370" spans="1:12" ht="30.6" x14ac:dyDescent="0.3">
      <c r="A370" s="214" t="s">
        <v>2275</v>
      </c>
      <c r="B370" s="214" t="s">
        <v>2276</v>
      </c>
      <c r="C370" s="215">
        <v>249.11</v>
      </c>
      <c r="D370" s="215">
        <v>249.11</v>
      </c>
      <c r="E370" s="215">
        <v>249.11</v>
      </c>
      <c r="F370" s="83">
        <f t="shared" si="15"/>
        <v>747.33</v>
      </c>
      <c r="G370" s="214" t="s">
        <v>3982</v>
      </c>
      <c r="H370" s="214" t="s">
        <v>789</v>
      </c>
      <c r="I370" s="215">
        <v>98.784999999999997</v>
      </c>
      <c r="J370" s="215">
        <v>197.57</v>
      </c>
      <c r="K370">
        <f t="shared" si="16"/>
        <v>49.392499999999998</v>
      </c>
      <c r="L370" s="83">
        <f t="shared" si="17"/>
        <v>296.35500000000002</v>
      </c>
    </row>
    <row r="371" spans="1:12" ht="30.6" x14ac:dyDescent="0.3">
      <c r="A371" s="214" t="s">
        <v>2086</v>
      </c>
      <c r="B371" s="214" t="s">
        <v>2087</v>
      </c>
      <c r="C371" s="215">
        <v>206.16</v>
      </c>
      <c r="D371" s="215">
        <v>206.16</v>
      </c>
      <c r="E371" s="215">
        <v>206.16</v>
      </c>
      <c r="F371" s="83">
        <f t="shared" si="15"/>
        <v>618.48</v>
      </c>
      <c r="G371" s="214" t="s">
        <v>2165</v>
      </c>
      <c r="H371" s="214" t="s">
        <v>2166</v>
      </c>
      <c r="I371" s="215">
        <v>96.635000000000005</v>
      </c>
      <c r="J371" s="215">
        <v>193.27</v>
      </c>
      <c r="K371">
        <f t="shared" si="16"/>
        <v>48.317500000000003</v>
      </c>
      <c r="L371" s="83">
        <f t="shared" si="17"/>
        <v>289.90500000000003</v>
      </c>
    </row>
    <row r="372" spans="1:12" ht="30.6" x14ac:dyDescent="0.3">
      <c r="A372" s="214" t="s">
        <v>1986</v>
      </c>
      <c r="B372" s="214" t="s">
        <v>1987</v>
      </c>
      <c r="C372" s="215">
        <v>188.97</v>
      </c>
      <c r="D372" s="215">
        <v>188.98</v>
      </c>
      <c r="E372" s="215">
        <v>188.98</v>
      </c>
      <c r="F372" s="83">
        <f t="shared" si="15"/>
        <v>566.92999999999995</v>
      </c>
      <c r="G372" s="214" t="s">
        <v>952</v>
      </c>
      <c r="H372" s="214" t="s">
        <v>953</v>
      </c>
      <c r="I372" s="215">
        <v>88.045000000000002</v>
      </c>
      <c r="J372" s="215">
        <v>176.09</v>
      </c>
      <c r="K372">
        <f t="shared" si="16"/>
        <v>44.022500000000001</v>
      </c>
      <c r="L372" s="83">
        <f t="shared" si="17"/>
        <v>264.13499999999999</v>
      </c>
    </row>
    <row r="373" spans="1:12" ht="30.6" x14ac:dyDescent="0.3">
      <c r="A373" s="214" t="s">
        <v>2132</v>
      </c>
      <c r="B373" s="214" t="s">
        <v>2133</v>
      </c>
      <c r="C373" s="215">
        <v>163.21</v>
      </c>
      <c r="D373" s="215">
        <v>163.21</v>
      </c>
      <c r="E373" s="215">
        <v>163.21</v>
      </c>
      <c r="F373" s="83">
        <f t="shared" si="15"/>
        <v>489.63</v>
      </c>
      <c r="G373" s="214" t="s">
        <v>2595</v>
      </c>
      <c r="H373" s="214" t="s">
        <v>2150</v>
      </c>
      <c r="I373" s="215">
        <v>109.52</v>
      </c>
      <c r="J373" s="215">
        <v>219.04</v>
      </c>
      <c r="K373">
        <f t="shared" si="16"/>
        <v>54.76</v>
      </c>
      <c r="L373" s="83">
        <f t="shared" si="17"/>
        <v>328.56</v>
      </c>
    </row>
    <row r="374" spans="1:12" ht="30.6" x14ac:dyDescent="0.3">
      <c r="A374" s="214" t="s">
        <v>2567</v>
      </c>
      <c r="B374" s="214" t="s">
        <v>2366</v>
      </c>
      <c r="C374" s="215">
        <v>335.01</v>
      </c>
      <c r="D374" s="215">
        <v>335.01</v>
      </c>
      <c r="E374" s="215">
        <v>335.01</v>
      </c>
      <c r="F374" s="83">
        <f t="shared" si="15"/>
        <v>1005.03</v>
      </c>
      <c r="G374" s="214" t="s">
        <v>771</v>
      </c>
      <c r="H374" s="214" t="s">
        <v>772</v>
      </c>
      <c r="I374" s="215">
        <v>130.995</v>
      </c>
      <c r="J374" s="215">
        <v>261.99</v>
      </c>
      <c r="K374">
        <f t="shared" si="16"/>
        <v>65.497500000000002</v>
      </c>
      <c r="L374" s="83">
        <f t="shared" si="17"/>
        <v>392.98500000000001</v>
      </c>
    </row>
    <row r="375" spans="1:12" ht="30.6" x14ac:dyDescent="0.3">
      <c r="A375" s="214" t="s">
        <v>2367</v>
      </c>
      <c r="B375" s="214" t="s">
        <v>2368</v>
      </c>
      <c r="C375" s="215">
        <v>201.86</v>
      </c>
      <c r="D375" s="215">
        <v>201.86</v>
      </c>
      <c r="E375" s="215">
        <v>201.86</v>
      </c>
      <c r="F375" s="83">
        <f t="shared" si="15"/>
        <v>605.58000000000004</v>
      </c>
      <c r="G375" s="214" t="s">
        <v>954</v>
      </c>
      <c r="H375" s="214" t="s">
        <v>955</v>
      </c>
      <c r="I375" s="215">
        <v>107.375</v>
      </c>
      <c r="J375" s="215">
        <v>214.75</v>
      </c>
      <c r="K375">
        <f t="shared" si="16"/>
        <v>53.6875</v>
      </c>
      <c r="L375" s="83">
        <f t="shared" si="17"/>
        <v>322.125</v>
      </c>
    </row>
    <row r="376" spans="1:12" ht="30.6" x14ac:dyDescent="0.3">
      <c r="A376" s="214" t="s">
        <v>1912</v>
      </c>
      <c r="B376" s="214" t="s">
        <v>1913</v>
      </c>
      <c r="C376" s="215">
        <v>176.1</v>
      </c>
      <c r="D376" s="215">
        <v>176.09</v>
      </c>
      <c r="E376" s="215">
        <v>176.09</v>
      </c>
      <c r="F376" s="83">
        <f t="shared" si="15"/>
        <v>528.28</v>
      </c>
      <c r="G376" s="214" t="s">
        <v>1527</v>
      </c>
      <c r="H376" s="214" t="s">
        <v>1528</v>
      </c>
      <c r="I376" s="215">
        <v>90.194999999999993</v>
      </c>
      <c r="J376" s="215">
        <v>180.39</v>
      </c>
      <c r="K376">
        <f t="shared" si="16"/>
        <v>45.097499999999997</v>
      </c>
      <c r="L376" s="83">
        <f t="shared" si="17"/>
        <v>270.58499999999998</v>
      </c>
    </row>
    <row r="377" spans="1:12" ht="30.6" x14ac:dyDescent="0.3">
      <c r="A377" s="214" t="s">
        <v>935</v>
      </c>
      <c r="B377" s="214" t="s">
        <v>936</v>
      </c>
      <c r="C377" s="215">
        <v>141.72999999999999</v>
      </c>
      <c r="D377" s="215">
        <v>141.72999999999999</v>
      </c>
      <c r="E377" s="215">
        <v>141.72999999999999</v>
      </c>
      <c r="F377" s="83">
        <f t="shared" si="15"/>
        <v>425.18999999999994</v>
      </c>
      <c r="G377" s="214" t="s">
        <v>2608</v>
      </c>
      <c r="H377" s="214" t="s">
        <v>1424</v>
      </c>
      <c r="I377" s="215">
        <v>100.93</v>
      </c>
      <c r="J377" s="215">
        <v>201.86</v>
      </c>
      <c r="K377">
        <f t="shared" si="16"/>
        <v>50.465000000000003</v>
      </c>
      <c r="L377" s="83">
        <f t="shared" si="17"/>
        <v>302.79000000000002</v>
      </c>
    </row>
    <row r="378" spans="1:12" ht="30.6" x14ac:dyDescent="0.3">
      <c r="A378" s="214" t="s">
        <v>2163</v>
      </c>
      <c r="B378" s="214" t="s">
        <v>2164</v>
      </c>
      <c r="C378" s="215">
        <v>171.8</v>
      </c>
      <c r="D378" s="215">
        <v>171.8</v>
      </c>
      <c r="E378" s="215">
        <v>171.8</v>
      </c>
      <c r="F378" s="83">
        <f t="shared" si="15"/>
        <v>515.40000000000009</v>
      </c>
      <c r="G378" s="214" t="s">
        <v>2351</v>
      </c>
      <c r="H378" s="214" t="s">
        <v>2352</v>
      </c>
      <c r="I378" s="215">
        <v>98.784999999999997</v>
      </c>
      <c r="J378" s="215">
        <v>197.57</v>
      </c>
      <c r="K378">
        <f t="shared" si="16"/>
        <v>49.392499999999998</v>
      </c>
      <c r="L378" s="83">
        <f t="shared" si="17"/>
        <v>296.35500000000002</v>
      </c>
    </row>
    <row r="379" spans="1:12" ht="30.6" x14ac:dyDescent="0.3">
      <c r="A379" s="214" t="s">
        <v>2027</v>
      </c>
      <c r="B379" s="214" t="s">
        <v>2028</v>
      </c>
      <c r="C379" s="215">
        <v>240.51</v>
      </c>
      <c r="D379" s="215">
        <v>240.52</v>
      </c>
      <c r="E379" s="215">
        <v>240.52</v>
      </c>
      <c r="F379" s="83">
        <f t="shared" si="15"/>
        <v>721.55</v>
      </c>
      <c r="G379" s="214" t="s">
        <v>1531</v>
      </c>
      <c r="H379" s="214" t="s">
        <v>1532</v>
      </c>
      <c r="I379" s="215">
        <v>81.605000000000004</v>
      </c>
      <c r="J379" s="215">
        <v>163.21</v>
      </c>
      <c r="K379">
        <f t="shared" si="16"/>
        <v>40.802500000000002</v>
      </c>
      <c r="L379" s="83">
        <f t="shared" si="17"/>
        <v>244.815</v>
      </c>
    </row>
    <row r="380" spans="1:12" ht="30.6" x14ac:dyDescent="0.3">
      <c r="A380" s="214" t="s">
        <v>1998</v>
      </c>
      <c r="B380" s="214" t="s">
        <v>1999</v>
      </c>
      <c r="C380" s="215">
        <v>176.1</v>
      </c>
      <c r="D380" s="215">
        <v>176.09</v>
      </c>
      <c r="E380" s="215">
        <v>176.09</v>
      </c>
      <c r="F380" s="83">
        <f t="shared" si="15"/>
        <v>528.28</v>
      </c>
      <c r="G380" s="214" t="s">
        <v>2612</v>
      </c>
      <c r="H380" s="214" t="s">
        <v>2412</v>
      </c>
      <c r="I380" s="215">
        <v>133.14500000000001</v>
      </c>
      <c r="J380" s="215">
        <v>266.29000000000002</v>
      </c>
      <c r="K380">
        <f t="shared" si="16"/>
        <v>66.572500000000005</v>
      </c>
      <c r="L380" s="83">
        <f t="shared" si="17"/>
        <v>399.43500000000006</v>
      </c>
    </row>
    <row r="381" spans="1:12" ht="30.6" x14ac:dyDescent="0.3">
      <c r="A381" s="214" t="s">
        <v>713</v>
      </c>
      <c r="B381" s="214" t="s">
        <v>714</v>
      </c>
      <c r="C381" s="215">
        <v>223.34</v>
      </c>
      <c r="D381" s="215">
        <v>223.34</v>
      </c>
      <c r="E381" s="215">
        <v>223.34</v>
      </c>
      <c r="F381" s="83">
        <f t="shared" si="15"/>
        <v>670.02</v>
      </c>
      <c r="G381" s="214" t="s">
        <v>2000</v>
      </c>
      <c r="H381" s="214" t="s">
        <v>2001</v>
      </c>
      <c r="I381" s="215">
        <v>128.85</v>
      </c>
      <c r="J381" s="215">
        <v>257.7</v>
      </c>
      <c r="K381">
        <f t="shared" si="16"/>
        <v>64.424999999999997</v>
      </c>
      <c r="L381" s="83">
        <f t="shared" si="17"/>
        <v>386.54999999999995</v>
      </c>
    </row>
    <row r="382" spans="1:12" ht="30.6" x14ac:dyDescent="0.3">
      <c r="A382" s="214" t="s">
        <v>2148</v>
      </c>
      <c r="B382" s="214" t="s">
        <v>2149</v>
      </c>
      <c r="C382" s="215">
        <v>188.97</v>
      </c>
      <c r="D382" s="215">
        <v>188.98</v>
      </c>
      <c r="E382" s="215">
        <v>188.98</v>
      </c>
      <c r="F382" s="83">
        <f t="shared" si="15"/>
        <v>566.92999999999995</v>
      </c>
      <c r="G382" s="214" t="s">
        <v>859</v>
      </c>
      <c r="H382" s="214" t="s">
        <v>860</v>
      </c>
      <c r="I382" s="215">
        <v>135.29</v>
      </c>
      <c r="J382" s="215">
        <v>270.58</v>
      </c>
      <c r="K382">
        <f t="shared" si="16"/>
        <v>67.644999999999996</v>
      </c>
      <c r="L382" s="83">
        <f t="shared" si="17"/>
        <v>405.87</v>
      </c>
    </row>
    <row r="383" spans="1:12" ht="30.6" x14ac:dyDescent="0.3">
      <c r="A383" s="214" t="s">
        <v>815</v>
      </c>
      <c r="B383" s="214" t="s">
        <v>816</v>
      </c>
      <c r="C383" s="215">
        <v>180.39</v>
      </c>
      <c r="D383" s="215">
        <v>180.39</v>
      </c>
      <c r="E383" s="215">
        <v>180.39</v>
      </c>
      <c r="F383" s="83">
        <f t="shared" si="15"/>
        <v>541.16999999999996</v>
      </c>
      <c r="G383" s="214" t="s">
        <v>1779</v>
      </c>
      <c r="H383" s="214" t="s">
        <v>1780</v>
      </c>
      <c r="I383" s="215">
        <v>103.08</v>
      </c>
      <c r="J383" s="215">
        <v>206.16</v>
      </c>
      <c r="K383">
        <f t="shared" si="16"/>
        <v>51.54</v>
      </c>
      <c r="L383" s="83">
        <f t="shared" si="17"/>
        <v>309.24</v>
      </c>
    </row>
    <row r="384" spans="1:12" ht="30.6" x14ac:dyDescent="0.3">
      <c r="A384" s="214" t="s">
        <v>2138</v>
      </c>
      <c r="B384" s="214" t="s">
        <v>2139</v>
      </c>
      <c r="C384" s="215">
        <v>180.39</v>
      </c>
      <c r="D384" s="215">
        <v>180.39</v>
      </c>
      <c r="E384" s="215">
        <v>180.39</v>
      </c>
      <c r="F384" s="83">
        <f t="shared" si="15"/>
        <v>541.16999999999996</v>
      </c>
      <c r="G384" s="214" t="s">
        <v>2277</v>
      </c>
      <c r="H384" s="214" t="s">
        <v>2278</v>
      </c>
      <c r="I384" s="215">
        <v>92.34</v>
      </c>
      <c r="J384" s="215">
        <v>184.68</v>
      </c>
      <c r="K384">
        <f t="shared" si="16"/>
        <v>46.17</v>
      </c>
      <c r="L384" s="83">
        <f t="shared" si="17"/>
        <v>277.02</v>
      </c>
    </row>
    <row r="385" spans="1:12" ht="30.6" x14ac:dyDescent="0.3">
      <c r="A385" s="214" t="s">
        <v>916</v>
      </c>
      <c r="B385" s="214" t="s">
        <v>917</v>
      </c>
      <c r="C385" s="215">
        <v>184.69</v>
      </c>
      <c r="D385" s="215">
        <v>184.68</v>
      </c>
      <c r="E385" s="215">
        <v>184.68</v>
      </c>
      <c r="F385" s="83">
        <f t="shared" si="15"/>
        <v>554.04999999999995</v>
      </c>
      <c r="G385" s="214" t="s">
        <v>2014</v>
      </c>
      <c r="H385" s="214" t="s">
        <v>2015</v>
      </c>
      <c r="I385" s="215">
        <v>77.31</v>
      </c>
      <c r="J385" s="215">
        <v>154.62</v>
      </c>
      <c r="K385">
        <f t="shared" si="16"/>
        <v>38.655000000000001</v>
      </c>
      <c r="L385" s="83">
        <f t="shared" si="17"/>
        <v>231.93</v>
      </c>
    </row>
    <row r="386" spans="1:12" ht="30.6" x14ac:dyDescent="0.3">
      <c r="A386" s="214" t="s">
        <v>788</v>
      </c>
      <c r="B386" s="214" t="s">
        <v>789</v>
      </c>
      <c r="C386" s="215">
        <v>102</v>
      </c>
      <c r="D386" s="216"/>
      <c r="E386" s="216"/>
      <c r="F386" s="83">
        <f t="shared" si="15"/>
        <v>102</v>
      </c>
      <c r="G386" s="214" t="s">
        <v>1425</v>
      </c>
      <c r="H386" s="214" t="s">
        <v>1426</v>
      </c>
      <c r="I386" s="215">
        <v>92.34</v>
      </c>
      <c r="J386" s="215">
        <v>184.68</v>
      </c>
      <c r="K386">
        <f t="shared" si="16"/>
        <v>46.17</v>
      </c>
      <c r="L386" s="83">
        <f t="shared" si="17"/>
        <v>277.02</v>
      </c>
    </row>
    <row r="387" spans="1:12" ht="30.6" x14ac:dyDescent="0.3">
      <c r="A387" s="214" t="s">
        <v>3982</v>
      </c>
      <c r="B387" s="214" t="s">
        <v>789</v>
      </c>
      <c r="C387" s="215">
        <v>95.56</v>
      </c>
      <c r="D387" s="215">
        <v>197.57</v>
      </c>
      <c r="E387" s="215">
        <v>197.57</v>
      </c>
      <c r="F387" s="83">
        <f t="shared" si="15"/>
        <v>490.7</v>
      </c>
      <c r="G387" s="214" t="s">
        <v>2582</v>
      </c>
      <c r="H387" s="214" t="s">
        <v>1916</v>
      </c>
      <c r="I387" s="215">
        <v>98.784999999999997</v>
      </c>
      <c r="J387" s="215">
        <v>197.57</v>
      </c>
      <c r="K387">
        <f t="shared" si="16"/>
        <v>49.392499999999998</v>
      </c>
      <c r="L387" s="83">
        <f t="shared" si="17"/>
        <v>296.35500000000002</v>
      </c>
    </row>
    <row r="388" spans="1:12" ht="30.6" x14ac:dyDescent="0.3">
      <c r="A388" s="214" t="s">
        <v>2165</v>
      </c>
      <c r="B388" s="214" t="s">
        <v>2166</v>
      </c>
      <c r="C388" s="215">
        <v>193.27</v>
      </c>
      <c r="D388" s="215">
        <v>193.27</v>
      </c>
      <c r="E388" s="215">
        <v>193.27</v>
      </c>
      <c r="F388" s="83">
        <f t="shared" si="15"/>
        <v>579.81000000000006</v>
      </c>
      <c r="G388" s="214" t="s">
        <v>3983</v>
      </c>
      <c r="H388" s="214" t="s">
        <v>822</v>
      </c>
      <c r="I388" s="215">
        <v>79.454999999999998</v>
      </c>
      <c r="J388" s="215">
        <v>158.91</v>
      </c>
      <c r="K388">
        <f t="shared" si="16"/>
        <v>39.727499999999999</v>
      </c>
      <c r="L388" s="83">
        <f t="shared" si="17"/>
        <v>238.36500000000001</v>
      </c>
    </row>
    <row r="389" spans="1:12" ht="30.6" x14ac:dyDescent="0.3">
      <c r="A389" s="214" t="s">
        <v>952</v>
      </c>
      <c r="B389" s="214" t="s">
        <v>953</v>
      </c>
      <c r="C389" s="215">
        <v>176.1</v>
      </c>
      <c r="D389" s="215">
        <v>176.09</v>
      </c>
      <c r="E389" s="215">
        <v>176.09</v>
      </c>
      <c r="F389" s="83">
        <f t="shared" ref="F389:F452" si="18">C389+D389+E389</f>
        <v>528.28</v>
      </c>
      <c r="G389" s="214" t="s">
        <v>729</v>
      </c>
      <c r="H389" s="214" t="s">
        <v>730</v>
      </c>
      <c r="I389" s="215">
        <v>81.605000000000004</v>
      </c>
      <c r="J389" s="215">
        <v>163.21</v>
      </c>
      <c r="K389">
        <f t="shared" ref="K389:K452" si="19">I389/30*15</f>
        <v>40.802500000000002</v>
      </c>
      <c r="L389" s="83">
        <f t="shared" ref="L389:L452" si="20">I389+J389</f>
        <v>244.815</v>
      </c>
    </row>
    <row r="390" spans="1:12" ht="30.6" x14ac:dyDescent="0.3">
      <c r="A390" s="214" t="s">
        <v>2595</v>
      </c>
      <c r="B390" s="214" t="s">
        <v>2150</v>
      </c>
      <c r="C390" s="215">
        <v>219.04</v>
      </c>
      <c r="D390" s="215">
        <v>219.04</v>
      </c>
      <c r="E390" s="215">
        <v>219.04</v>
      </c>
      <c r="F390" s="83">
        <f t="shared" si="18"/>
        <v>657.12</v>
      </c>
      <c r="G390" s="214" t="s">
        <v>1361</v>
      </c>
      <c r="H390" s="214" t="s">
        <v>1362</v>
      </c>
      <c r="I390" s="215">
        <v>32.93</v>
      </c>
      <c r="J390" s="216"/>
      <c r="K390">
        <f t="shared" si="19"/>
        <v>16.465</v>
      </c>
      <c r="L390" s="83">
        <f t="shared" si="20"/>
        <v>32.93</v>
      </c>
    </row>
    <row r="391" spans="1:12" ht="30.6" x14ac:dyDescent="0.3">
      <c r="A391" s="214" t="s">
        <v>771</v>
      </c>
      <c r="B391" s="214" t="s">
        <v>772</v>
      </c>
      <c r="C391" s="215">
        <v>261.99</v>
      </c>
      <c r="D391" s="215">
        <v>261.99</v>
      </c>
      <c r="E391" s="215">
        <v>261.99</v>
      </c>
      <c r="F391" s="83">
        <f t="shared" si="18"/>
        <v>785.97</v>
      </c>
      <c r="G391" s="214" t="s">
        <v>4505</v>
      </c>
      <c r="H391" s="214" t="s">
        <v>1362</v>
      </c>
      <c r="I391" s="215">
        <v>65.855000000000004</v>
      </c>
      <c r="J391" s="215">
        <v>197.57</v>
      </c>
      <c r="K391">
        <f t="shared" si="19"/>
        <v>32.927500000000002</v>
      </c>
      <c r="L391" s="83">
        <f t="shared" si="20"/>
        <v>263.42500000000001</v>
      </c>
    </row>
    <row r="392" spans="1:12" ht="30.6" x14ac:dyDescent="0.3">
      <c r="A392" s="214" t="s">
        <v>954</v>
      </c>
      <c r="B392" s="214" t="s">
        <v>955</v>
      </c>
      <c r="C392" s="215">
        <v>214.75</v>
      </c>
      <c r="D392" s="215">
        <v>214.75</v>
      </c>
      <c r="E392" s="215">
        <v>214.75</v>
      </c>
      <c r="F392" s="83">
        <f t="shared" si="18"/>
        <v>644.25</v>
      </c>
      <c r="G392" s="214" t="s">
        <v>3984</v>
      </c>
      <c r="H392" s="214" t="s">
        <v>2283</v>
      </c>
      <c r="I392" s="215">
        <v>79.454999999999998</v>
      </c>
      <c r="J392" s="215">
        <v>158.91</v>
      </c>
      <c r="K392">
        <f t="shared" si="19"/>
        <v>39.727499999999999</v>
      </c>
      <c r="L392" s="83">
        <f t="shared" si="20"/>
        <v>238.36500000000001</v>
      </c>
    </row>
    <row r="393" spans="1:12" ht="30.6" x14ac:dyDescent="0.3">
      <c r="A393" s="214" t="s">
        <v>1527</v>
      </c>
      <c r="B393" s="214" t="s">
        <v>1528</v>
      </c>
      <c r="C393" s="215">
        <v>180.39</v>
      </c>
      <c r="D393" s="215">
        <v>180.39</v>
      </c>
      <c r="E393" s="215">
        <v>180.39</v>
      </c>
      <c r="F393" s="83">
        <f t="shared" si="18"/>
        <v>541.16999999999996</v>
      </c>
      <c r="G393" s="214" t="s">
        <v>1949</v>
      </c>
      <c r="H393" s="214" t="s">
        <v>1950</v>
      </c>
      <c r="I393" s="215">
        <v>64.424999999999997</v>
      </c>
      <c r="J393" s="215">
        <v>128.85</v>
      </c>
      <c r="K393">
        <f t="shared" si="19"/>
        <v>32.212499999999999</v>
      </c>
      <c r="L393" s="83">
        <f t="shared" si="20"/>
        <v>193.27499999999998</v>
      </c>
    </row>
    <row r="394" spans="1:12" ht="30.6" x14ac:dyDescent="0.3">
      <c r="A394" s="214" t="s">
        <v>2608</v>
      </c>
      <c r="B394" s="214" t="s">
        <v>1424</v>
      </c>
      <c r="C394" s="215">
        <v>201.86</v>
      </c>
      <c r="D394" s="215">
        <v>201.86</v>
      </c>
      <c r="E394" s="215">
        <v>201.86</v>
      </c>
      <c r="F394" s="83">
        <f t="shared" si="18"/>
        <v>605.58000000000004</v>
      </c>
      <c r="G394" s="214" t="s">
        <v>1806</v>
      </c>
      <c r="H394" s="214" t="s">
        <v>1807</v>
      </c>
      <c r="I394" s="215">
        <v>66.569999999999993</v>
      </c>
      <c r="J394" s="215">
        <v>133.13999999999999</v>
      </c>
      <c r="K394">
        <f t="shared" si="19"/>
        <v>33.284999999999997</v>
      </c>
      <c r="L394" s="83">
        <f t="shared" si="20"/>
        <v>199.70999999999998</v>
      </c>
    </row>
    <row r="395" spans="1:12" ht="30.6" x14ac:dyDescent="0.3">
      <c r="A395" s="214" t="s">
        <v>2351</v>
      </c>
      <c r="B395" s="214" t="s">
        <v>2352</v>
      </c>
      <c r="C395" s="215">
        <v>197.57</v>
      </c>
      <c r="D395" s="215">
        <v>197.57</v>
      </c>
      <c r="E395" s="215">
        <v>197.57</v>
      </c>
      <c r="F395" s="83">
        <f t="shared" si="18"/>
        <v>592.71</v>
      </c>
      <c r="G395" s="214" t="s">
        <v>823</v>
      </c>
      <c r="H395" s="214" t="s">
        <v>824</v>
      </c>
      <c r="I395" s="215">
        <v>68.72</v>
      </c>
      <c r="J395" s="215">
        <v>137.44</v>
      </c>
      <c r="K395">
        <f t="shared" si="19"/>
        <v>34.36</v>
      </c>
      <c r="L395" s="83">
        <f t="shared" si="20"/>
        <v>206.16</v>
      </c>
    </row>
    <row r="396" spans="1:12" ht="30.6" x14ac:dyDescent="0.3">
      <c r="A396" s="214" t="s">
        <v>1531</v>
      </c>
      <c r="B396" s="214" t="s">
        <v>1532</v>
      </c>
      <c r="C396" s="215">
        <v>163.21</v>
      </c>
      <c r="D396" s="215">
        <v>163.21</v>
      </c>
      <c r="E396" s="215">
        <v>163.21</v>
      </c>
      <c r="F396" s="83">
        <f t="shared" si="18"/>
        <v>489.63</v>
      </c>
      <c r="G396" s="214" t="s">
        <v>2321</v>
      </c>
      <c r="H396" s="214" t="s">
        <v>2322</v>
      </c>
      <c r="I396" s="215">
        <v>73.015000000000001</v>
      </c>
      <c r="J396" s="215">
        <v>146.03</v>
      </c>
      <c r="K396">
        <f t="shared" si="19"/>
        <v>36.5075</v>
      </c>
      <c r="L396" s="83">
        <f t="shared" si="20"/>
        <v>219.04500000000002</v>
      </c>
    </row>
    <row r="397" spans="1:12" ht="30.6" x14ac:dyDescent="0.3">
      <c r="A397" s="214" t="s">
        <v>2612</v>
      </c>
      <c r="B397" s="214" t="s">
        <v>2412</v>
      </c>
      <c r="C397" s="215">
        <v>266.29000000000002</v>
      </c>
      <c r="D397" s="215">
        <v>266.29000000000002</v>
      </c>
      <c r="E397" s="215">
        <v>266.29000000000002</v>
      </c>
      <c r="F397" s="83">
        <f t="shared" si="18"/>
        <v>798.87000000000012</v>
      </c>
      <c r="G397" s="214" t="s">
        <v>2182</v>
      </c>
      <c r="H397" s="214" t="s">
        <v>2183</v>
      </c>
      <c r="I397" s="215">
        <v>79.454999999999998</v>
      </c>
      <c r="J397" s="215">
        <v>158.91</v>
      </c>
      <c r="K397">
        <f t="shared" si="19"/>
        <v>39.727499999999999</v>
      </c>
      <c r="L397" s="83">
        <f t="shared" si="20"/>
        <v>238.36500000000001</v>
      </c>
    </row>
    <row r="398" spans="1:12" ht="30.6" x14ac:dyDescent="0.3">
      <c r="A398" s="214" t="s">
        <v>2000</v>
      </c>
      <c r="B398" s="214" t="s">
        <v>2001</v>
      </c>
      <c r="C398" s="215">
        <v>257.7</v>
      </c>
      <c r="D398" s="215">
        <v>257.7</v>
      </c>
      <c r="E398" s="215">
        <v>257.7</v>
      </c>
      <c r="F398" s="83">
        <f t="shared" si="18"/>
        <v>773.09999999999991</v>
      </c>
      <c r="G398" s="214" t="s">
        <v>3985</v>
      </c>
      <c r="H398" s="214" t="s">
        <v>1926</v>
      </c>
      <c r="I398" s="215">
        <v>122.405</v>
      </c>
      <c r="J398" s="215">
        <v>244.81</v>
      </c>
      <c r="K398">
        <f t="shared" si="19"/>
        <v>61.202500000000001</v>
      </c>
      <c r="L398" s="83">
        <f t="shared" si="20"/>
        <v>367.21500000000003</v>
      </c>
    </row>
    <row r="399" spans="1:12" ht="30.6" x14ac:dyDescent="0.3">
      <c r="A399" s="214" t="s">
        <v>859</v>
      </c>
      <c r="B399" s="214" t="s">
        <v>860</v>
      </c>
      <c r="C399" s="215">
        <v>270.58999999999997</v>
      </c>
      <c r="D399" s="215">
        <v>270.58</v>
      </c>
      <c r="E399" s="215">
        <v>270.58</v>
      </c>
      <c r="F399" s="83">
        <f t="shared" si="18"/>
        <v>811.75</v>
      </c>
      <c r="G399" s="214" t="s">
        <v>2016</v>
      </c>
      <c r="H399" s="214" t="s">
        <v>2017</v>
      </c>
      <c r="I399" s="215">
        <v>90.194999999999993</v>
      </c>
      <c r="J399" s="215">
        <v>180.39</v>
      </c>
      <c r="K399">
        <f t="shared" si="19"/>
        <v>45.097499999999997</v>
      </c>
      <c r="L399" s="83">
        <f t="shared" si="20"/>
        <v>270.58499999999998</v>
      </c>
    </row>
    <row r="400" spans="1:12" ht="30.6" x14ac:dyDescent="0.3">
      <c r="A400" s="214" t="s">
        <v>1779</v>
      </c>
      <c r="B400" s="214" t="s">
        <v>1780</v>
      </c>
      <c r="C400" s="215">
        <v>206.16</v>
      </c>
      <c r="D400" s="215">
        <v>206.16</v>
      </c>
      <c r="E400" s="215">
        <v>206.16</v>
      </c>
      <c r="F400" s="83">
        <f t="shared" si="18"/>
        <v>618.48</v>
      </c>
      <c r="G400" s="214" t="s">
        <v>2416</v>
      </c>
      <c r="H400" s="214" t="s">
        <v>2417</v>
      </c>
      <c r="I400" s="215">
        <v>103.08</v>
      </c>
      <c r="J400" s="215">
        <v>206.16</v>
      </c>
      <c r="K400">
        <f t="shared" si="19"/>
        <v>51.54</v>
      </c>
      <c r="L400" s="83">
        <f t="shared" si="20"/>
        <v>309.24</v>
      </c>
    </row>
    <row r="401" spans="1:12" ht="30.6" x14ac:dyDescent="0.3">
      <c r="A401" s="214" t="s">
        <v>2277</v>
      </c>
      <c r="B401" s="214" t="s">
        <v>2278</v>
      </c>
      <c r="C401" s="215">
        <v>184.69</v>
      </c>
      <c r="D401" s="215">
        <v>184.68</v>
      </c>
      <c r="E401" s="215">
        <v>184.68</v>
      </c>
      <c r="F401" s="83">
        <f t="shared" si="18"/>
        <v>554.04999999999995</v>
      </c>
      <c r="G401" s="214" t="s">
        <v>2418</v>
      </c>
      <c r="H401" s="214" t="s">
        <v>2419</v>
      </c>
      <c r="I401" s="215">
        <v>111.67</v>
      </c>
      <c r="J401" s="215">
        <v>223.34</v>
      </c>
      <c r="K401">
        <f t="shared" si="19"/>
        <v>55.835000000000001</v>
      </c>
      <c r="L401" s="83">
        <f t="shared" si="20"/>
        <v>335.01</v>
      </c>
    </row>
    <row r="402" spans="1:12" ht="30.6" x14ac:dyDescent="0.3">
      <c r="A402" s="214" t="s">
        <v>2014</v>
      </c>
      <c r="B402" s="214" t="s">
        <v>2015</v>
      </c>
      <c r="C402" s="215">
        <v>154.62</v>
      </c>
      <c r="D402" s="215">
        <v>154.62</v>
      </c>
      <c r="E402" s="215">
        <v>154.62</v>
      </c>
      <c r="F402" s="83">
        <f t="shared" si="18"/>
        <v>463.86</v>
      </c>
      <c r="G402" s="214" t="s">
        <v>2144</v>
      </c>
      <c r="H402" s="214" t="s">
        <v>2145</v>
      </c>
      <c r="I402" s="215">
        <v>77.31</v>
      </c>
      <c r="J402" s="215">
        <v>154.62</v>
      </c>
      <c r="K402">
        <f t="shared" si="19"/>
        <v>38.655000000000001</v>
      </c>
      <c r="L402" s="83">
        <f t="shared" si="20"/>
        <v>231.93</v>
      </c>
    </row>
    <row r="403" spans="1:12" ht="30.6" x14ac:dyDescent="0.3">
      <c r="A403" s="214" t="s">
        <v>1425</v>
      </c>
      <c r="B403" s="214" t="s">
        <v>1426</v>
      </c>
      <c r="C403" s="215">
        <v>184.69</v>
      </c>
      <c r="D403" s="215">
        <v>184.68</v>
      </c>
      <c r="E403" s="215">
        <v>184.68</v>
      </c>
      <c r="F403" s="83">
        <f t="shared" si="18"/>
        <v>554.04999999999995</v>
      </c>
      <c r="G403" s="214" t="s">
        <v>1762</v>
      </c>
      <c r="H403" s="214" t="s">
        <v>1763</v>
      </c>
      <c r="I403" s="215">
        <v>85.9</v>
      </c>
      <c r="J403" s="215">
        <v>171.8</v>
      </c>
      <c r="K403">
        <f t="shared" si="19"/>
        <v>42.95</v>
      </c>
      <c r="L403" s="83">
        <f t="shared" si="20"/>
        <v>257.70000000000005</v>
      </c>
    </row>
    <row r="404" spans="1:12" ht="30.6" x14ac:dyDescent="0.3">
      <c r="A404" s="214" t="s">
        <v>2582</v>
      </c>
      <c r="B404" s="214" t="s">
        <v>1916</v>
      </c>
      <c r="C404" s="215">
        <v>197.57</v>
      </c>
      <c r="D404" s="215">
        <v>197.57</v>
      </c>
      <c r="E404" s="215">
        <v>197.57</v>
      </c>
      <c r="F404" s="83">
        <f t="shared" si="18"/>
        <v>592.71</v>
      </c>
      <c r="G404" s="214" t="s">
        <v>2088</v>
      </c>
      <c r="H404" s="214" t="s">
        <v>2089</v>
      </c>
      <c r="I404" s="215">
        <v>88.045000000000002</v>
      </c>
      <c r="J404" s="215">
        <v>176.09</v>
      </c>
      <c r="K404">
        <f t="shared" si="19"/>
        <v>44.022500000000001</v>
      </c>
      <c r="L404" s="83">
        <f t="shared" si="20"/>
        <v>264.13499999999999</v>
      </c>
    </row>
    <row r="405" spans="1:12" ht="30.6" x14ac:dyDescent="0.3">
      <c r="A405" s="214" t="s">
        <v>821</v>
      </c>
      <c r="B405" s="214" t="s">
        <v>822</v>
      </c>
      <c r="C405" s="215">
        <v>158.91</v>
      </c>
      <c r="D405" s="215">
        <v>71.239999999999995</v>
      </c>
      <c r="E405" s="216"/>
      <c r="F405" s="83">
        <f t="shared" si="18"/>
        <v>230.14999999999998</v>
      </c>
      <c r="G405" s="214" t="s">
        <v>2387</v>
      </c>
      <c r="H405" s="214" t="s">
        <v>2388</v>
      </c>
      <c r="I405" s="215">
        <v>113.815</v>
      </c>
      <c r="J405" s="215">
        <v>227.63</v>
      </c>
      <c r="K405">
        <f t="shared" si="19"/>
        <v>56.907499999999999</v>
      </c>
      <c r="L405" s="83">
        <f t="shared" si="20"/>
        <v>341.44499999999999</v>
      </c>
    </row>
    <row r="406" spans="1:12" ht="30.6" x14ac:dyDescent="0.3">
      <c r="A406" s="214" t="s">
        <v>3983</v>
      </c>
      <c r="B406" s="214" t="s">
        <v>822</v>
      </c>
      <c r="C406" s="216"/>
      <c r="D406" s="215">
        <v>87.67</v>
      </c>
      <c r="E406" s="215">
        <v>158.91</v>
      </c>
      <c r="F406" s="83">
        <f t="shared" si="18"/>
        <v>246.57999999999998</v>
      </c>
      <c r="G406" s="214" t="s">
        <v>2193</v>
      </c>
      <c r="H406" s="214" t="s">
        <v>2194</v>
      </c>
      <c r="I406" s="215">
        <v>79.454999999999998</v>
      </c>
      <c r="J406" s="215">
        <v>158.91</v>
      </c>
      <c r="K406">
        <f t="shared" si="19"/>
        <v>39.727499999999999</v>
      </c>
      <c r="L406" s="83">
        <f t="shared" si="20"/>
        <v>238.36500000000001</v>
      </c>
    </row>
    <row r="407" spans="1:12" ht="30.6" x14ac:dyDescent="0.3">
      <c r="A407" s="214" t="s">
        <v>729</v>
      </c>
      <c r="B407" s="214" t="s">
        <v>730</v>
      </c>
      <c r="C407" s="215">
        <v>163.21</v>
      </c>
      <c r="D407" s="215">
        <v>163.21</v>
      </c>
      <c r="E407" s="215">
        <v>163.21</v>
      </c>
      <c r="F407" s="83">
        <f t="shared" si="18"/>
        <v>489.63</v>
      </c>
      <c r="G407" s="214" t="s">
        <v>3986</v>
      </c>
      <c r="H407" s="214" t="s">
        <v>2170</v>
      </c>
      <c r="I407" s="215">
        <v>126.7</v>
      </c>
      <c r="J407" s="215">
        <v>253.4</v>
      </c>
      <c r="K407">
        <f t="shared" si="19"/>
        <v>63.35</v>
      </c>
      <c r="L407" s="83">
        <f t="shared" si="20"/>
        <v>380.1</v>
      </c>
    </row>
    <row r="408" spans="1:12" ht="30.6" x14ac:dyDescent="0.3">
      <c r="A408" s="214" t="s">
        <v>1361</v>
      </c>
      <c r="B408" s="214" t="s">
        <v>1362</v>
      </c>
      <c r="C408" s="215">
        <v>197.57</v>
      </c>
      <c r="D408" s="215">
        <v>197.57</v>
      </c>
      <c r="E408" s="215">
        <v>197.57</v>
      </c>
      <c r="F408" s="83">
        <f t="shared" si="18"/>
        <v>592.71</v>
      </c>
      <c r="G408" s="214" t="s">
        <v>2071</v>
      </c>
      <c r="H408" s="214" t="s">
        <v>2072</v>
      </c>
      <c r="I408" s="215">
        <v>124.55499999999999</v>
      </c>
      <c r="J408" s="215">
        <v>249.11</v>
      </c>
      <c r="K408">
        <f t="shared" si="19"/>
        <v>62.277499999999996</v>
      </c>
      <c r="L408" s="83">
        <f t="shared" si="20"/>
        <v>373.66500000000002</v>
      </c>
    </row>
    <row r="409" spans="1:12" ht="30.6" x14ac:dyDescent="0.3">
      <c r="A409" s="214" t="s">
        <v>3984</v>
      </c>
      <c r="B409" s="214" t="s">
        <v>2283</v>
      </c>
      <c r="C409" s="215">
        <v>158.91</v>
      </c>
      <c r="D409" s="215">
        <v>158.91</v>
      </c>
      <c r="E409" s="215">
        <v>158.91</v>
      </c>
      <c r="F409" s="83">
        <f t="shared" si="18"/>
        <v>476.73</v>
      </c>
      <c r="G409" s="214" t="s">
        <v>3987</v>
      </c>
      <c r="H409" s="214" t="s">
        <v>2336</v>
      </c>
      <c r="I409" s="215">
        <v>131</v>
      </c>
      <c r="J409" s="215">
        <v>261.99</v>
      </c>
      <c r="K409">
        <f t="shared" si="19"/>
        <v>65.5</v>
      </c>
      <c r="L409" s="83">
        <f t="shared" si="20"/>
        <v>392.99</v>
      </c>
    </row>
    <row r="410" spans="1:12" ht="30.6" x14ac:dyDescent="0.3">
      <c r="A410" s="214" t="s">
        <v>1949</v>
      </c>
      <c r="B410" s="214" t="s">
        <v>1950</v>
      </c>
      <c r="C410" s="215">
        <v>128.85</v>
      </c>
      <c r="D410" s="215">
        <v>128.85</v>
      </c>
      <c r="E410" s="215">
        <v>128.85</v>
      </c>
      <c r="F410" s="83">
        <f t="shared" si="18"/>
        <v>386.54999999999995</v>
      </c>
      <c r="G410" s="214" t="s">
        <v>1955</v>
      </c>
      <c r="H410" s="214" t="s">
        <v>1956</v>
      </c>
      <c r="I410" s="215">
        <v>135.29</v>
      </c>
      <c r="J410" s="215">
        <v>270.58</v>
      </c>
      <c r="K410">
        <f t="shared" si="19"/>
        <v>67.644999999999996</v>
      </c>
      <c r="L410" s="83">
        <f t="shared" si="20"/>
        <v>405.87</v>
      </c>
    </row>
    <row r="411" spans="1:12" ht="30.6" x14ac:dyDescent="0.3">
      <c r="A411" s="214" t="s">
        <v>1806</v>
      </c>
      <c r="B411" s="214" t="s">
        <v>1807</v>
      </c>
      <c r="C411" s="215">
        <v>133.13999999999999</v>
      </c>
      <c r="D411" s="215">
        <v>133.13999999999999</v>
      </c>
      <c r="E411" s="215">
        <v>133.13999999999999</v>
      </c>
      <c r="F411" s="83">
        <f t="shared" si="18"/>
        <v>399.41999999999996</v>
      </c>
      <c r="G411" s="214" t="s">
        <v>1684</v>
      </c>
      <c r="H411" s="214" t="s">
        <v>1685</v>
      </c>
      <c r="I411" s="215">
        <v>73.015000000000001</v>
      </c>
      <c r="J411" s="215">
        <v>146.03</v>
      </c>
      <c r="K411">
        <f t="shared" si="19"/>
        <v>36.5075</v>
      </c>
      <c r="L411" s="83">
        <f t="shared" si="20"/>
        <v>219.04500000000002</v>
      </c>
    </row>
    <row r="412" spans="1:12" ht="30.6" x14ac:dyDescent="0.3">
      <c r="A412" s="214" t="s">
        <v>823</v>
      </c>
      <c r="B412" s="214" t="s">
        <v>824</v>
      </c>
      <c r="C412" s="215">
        <v>137.44</v>
      </c>
      <c r="D412" s="215">
        <v>137.44</v>
      </c>
      <c r="E412" s="215">
        <v>137.44</v>
      </c>
      <c r="F412" s="83">
        <f t="shared" si="18"/>
        <v>412.32</v>
      </c>
      <c r="G412" s="214" t="s">
        <v>867</v>
      </c>
      <c r="H412" s="214" t="s">
        <v>868</v>
      </c>
      <c r="I412" s="215">
        <v>107.375</v>
      </c>
      <c r="J412" s="215">
        <v>214.75</v>
      </c>
      <c r="K412">
        <f t="shared" si="19"/>
        <v>53.6875</v>
      </c>
      <c r="L412" s="83">
        <f t="shared" si="20"/>
        <v>322.125</v>
      </c>
    </row>
    <row r="413" spans="1:12" ht="30.6" x14ac:dyDescent="0.3">
      <c r="A413" s="214" t="s">
        <v>2321</v>
      </c>
      <c r="B413" s="214" t="s">
        <v>2322</v>
      </c>
      <c r="C413" s="215">
        <v>146.03</v>
      </c>
      <c r="D413" s="215">
        <v>146.03</v>
      </c>
      <c r="E413" s="215">
        <v>146.03</v>
      </c>
      <c r="F413" s="83">
        <f t="shared" si="18"/>
        <v>438.09000000000003</v>
      </c>
      <c r="G413" s="214" t="s">
        <v>2359</v>
      </c>
      <c r="H413" s="214" t="s">
        <v>2360</v>
      </c>
      <c r="I413" s="215">
        <v>96.635000000000005</v>
      </c>
      <c r="J413" s="215">
        <v>193.27</v>
      </c>
      <c r="K413">
        <f t="shared" si="19"/>
        <v>48.317500000000003</v>
      </c>
      <c r="L413" s="83">
        <f t="shared" si="20"/>
        <v>289.90500000000003</v>
      </c>
    </row>
    <row r="414" spans="1:12" ht="30.6" x14ac:dyDescent="0.3">
      <c r="A414" s="214" t="s">
        <v>2182</v>
      </c>
      <c r="B414" s="214" t="s">
        <v>2183</v>
      </c>
      <c r="C414" s="215">
        <v>158.91</v>
      </c>
      <c r="D414" s="215">
        <v>158.91</v>
      </c>
      <c r="E414" s="215">
        <v>158.91</v>
      </c>
      <c r="F414" s="83">
        <f t="shared" si="18"/>
        <v>476.73</v>
      </c>
      <c r="G414" s="214" t="s">
        <v>1692</v>
      </c>
      <c r="H414" s="214" t="s">
        <v>1693</v>
      </c>
      <c r="I414" s="215">
        <v>81.605000000000004</v>
      </c>
      <c r="J414" s="215">
        <v>163.21</v>
      </c>
      <c r="K414">
        <f t="shared" si="19"/>
        <v>40.802500000000002</v>
      </c>
      <c r="L414" s="83">
        <f t="shared" si="20"/>
        <v>244.815</v>
      </c>
    </row>
    <row r="415" spans="1:12" ht="30.6" x14ac:dyDescent="0.3">
      <c r="A415" s="214" t="s">
        <v>1925</v>
      </c>
      <c r="B415" s="214" t="s">
        <v>1926</v>
      </c>
      <c r="C415" s="215">
        <v>244.81</v>
      </c>
      <c r="D415" s="215">
        <v>244.81</v>
      </c>
      <c r="E415" s="215">
        <v>244.81</v>
      </c>
      <c r="F415" s="83">
        <f t="shared" si="18"/>
        <v>734.43000000000006</v>
      </c>
      <c r="G415" s="214" t="s">
        <v>2002</v>
      </c>
      <c r="H415" s="214" t="s">
        <v>2003</v>
      </c>
      <c r="I415" s="215">
        <v>81.605000000000004</v>
      </c>
      <c r="J415" s="215">
        <v>163.21</v>
      </c>
      <c r="K415">
        <f t="shared" si="19"/>
        <v>40.802500000000002</v>
      </c>
      <c r="L415" s="83">
        <f t="shared" si="20"/>
        <v>244.815</v>
      </c>
    </row>
    <row r="416" spans="1:12" ht="30.6" x14ac:dyDescent="0.3">
      <c r="A416" s="214" t="s">
        <v>2016</v>
      </c>
      <c r="B416" s="214" t="s">
        <v>2017</v>
      </c>
      <c r="C416" s="215">
        <v>180.39</v>
      </c>
      <c r="D416" s="215">
        <v>180.39</v>
      </c>
      <c r="E416" s="215">
        <v>180.39</v>
      </c>
      <c r="F416" s="83">
        <f t="shared" si="18"/>
        <v>541.16999999999996</v>
      </c>
      <c r="G416" s="214" t="s">
        <v>839</v>
      </c>
      <c r="H416" s="214" t="s">
        <v>840</v>
      </c>
      <c r="I416" s="215">
        <v>122.405</v>
      </c>
      <c r="J416" s="215">
        <v>244.81</v>
      </c>
      <c r="K416">
        <f t="shared" si="19"/>
        <v>61.202500000000001</v>
      </c>
      <c r="L416" s="83">
        <f t="shared" si="20"/>
        <v>367.21500000000003</v>
      </c>
    </row>
    <row r="417" spans="1:12" ht="30.6" x14ac:dyDescent="0.3">
      <c r="A417" s="214" t="s">
        <v>2416</v>
      </c>
      <c r="B417" s="214" t="s">
        <v>2417</v>
      </c>
      <c r="C417" s="215">
        <v>206.16</v>
      </c>
      <c r="D417" s="215">
        <v>206.16</v>
      </c>
      <c r="E417" s="215">
        <v>206.16</v>
      </c>
      <c r="F417" s="83">
        <f t="shared" si="18"/>
        <v>618.48</v>
      </c>
      <c r="G417" s="214" t="s">
        <v>2040</v>
      </c>
      <c r="H417" s="214" t="s">
        <v>2041</v>
      </c>
      <c r="I417" s="215">
        <v>79.454999999999998</v>
      </c>
      <c r="J417" s="215">
        <v>158.91</v>
      </c>
      <c r="K417">
        <f t="shared" si="19"/>
        <v>39.727499999999999</v>
      </c>
      <c r="L417" s="83">
        <f t="shared" si="20"/>
        <v>238.36500000000001</v>
      </c>
    </row>
    <row r="418" spans="1:12" ht="30.6" x14ac:dyDescent="0.3">
      <c r="A418" s="214" t="s">
        <v>2418</v>
      </c>
      <c r="B418" s="214" t="s">
        <v>2419</v>
      </c>
      <c r="C418" s="215">
        <v>223.34</v>
      </c>
      <c r="D418" s="215">
        <v>223.34</v>
      </c>
      <c r="E418" s="215">
        <v>223.34</v>
      </c>
      <c r="F418" s="83">
        <f t="shared" si="18"/>
        <v>670.02</v>
      </c>
      <c r="G418" s="214" t="s">
        <v>964</v>
      </c>
      <c r="H418" s="214" t="s">
        <v>965</v>
      </c>
      <c r="I418" s="215">
        <v>77.31</v>
      </c>
      <c r="J418" s="215">
        <v>154.62</v>
      </c>
      <c r="K418">
        <f t="shared" si="19"/>
        <v>38.655000000000001</v>
      </c>
      <c r="L418" s="83">
        <f t="shared" si="20"/>
        <v>231.93</v>
      </c>
    </row>
    <row r="419" spans="1:12" ht="30.6" x14ac:dyDescent="0.3">
      <c r="A419" s="214" t="s">
        <v>2144</v>
      </c>
      <c r="B419" s="214" t="s">
        <v>2145</v>
      </c>
      <c r="C419" s="215">
        <v>154.62</v>
      </c>
      <c r="D419" s="215">
        <v>154.62</v>
      </c>
      <c r="E419" s="215">
        <v>154.62</v>
      </c>
      <c r="F419" s="83">
        <f t="shared" si="18"/>
        <v>463.86</v>
      </c>
      <c r="G419" s="214" t="s">
        <v>745</v>
      </c>
      <c r="H419" s="214" t="s">
        <v>746</v>
      </c>
      <c r="I419" s="215">
        <v>126.7</v>
      </c>
      <c r="J419" s="215">
        <v>253.4</v>
      </c>
      <c r="K419">
        <f t="shared" si="19"/>
        <v>63.35</v>
      </c>
      <c r="L419" s="83">
        <f t="shared" si="20"/>
        <v>380.1</v>
      </c>
    </row>
    <row r="420" spans="1:12" ht="30.6" x14ac:dyDescent="0.3">
      <c r="A420" s="214" t="s">
        <v>1762</v>
      </c>
      <c r="B420" s="214" t="s">
        <v>1763</v>
      </c>
      <c r="C420" s="215">
        <v>171.8</v>
      </c>
      <c r="D420" s="215">
        <v>171.8</v>
      </c>
      <c r="E420" s="215">
        <v>171.8</v>
      </c>
      <c r="F420" s="83">
        <f t="shared" si="18"/>
        <v>515.40000000000009</v>
      </c>
      <c r="G420" s="214" t="s">
        <v>2291</v>
      </c>
      <c r="H420" s="214" t="s">
        <v>966</v>
      </c>
      <c r="I420" s="215">
        <v>109.52</v>
      </c>
      <c r="J420" s="215">
        <v>219.04</v>
      </c>
      <c r="K420">
        <f t="shared" si="19"/>
        <v>54.76</v>
      </c>
      <c r="L420" s="83">
        <f t="shared" si="20"/>
        <v>328.56</v>
      </c>
    </row>
    <row r="421" spans="1:12" ht="30.6" x14ac:dyDescent="0.3">
      <c r="A421" s="214" t="s">
        <v>2088</v>
      </c>
      <c r="B421" s="214" t="s">
        <v>2089</v>
      </c>
      <c r="C421" s="215">
        <v>176.1</v>
      </c>
      <c r="D421" s="215">
        <v>176.09</v>
      </c>
      <c r="E421" s="215">
        <v>176.09</v>
      </c>
      <c r="F421" s="83">
        <f t="shared" si="18"/>
        <v>528.28</v>
      </c>
      <c r="G421" s="214" t="s">
        <v>1256</v>
      </c>
      <c r="H421" s="214" t="s">
        <v>1257</v>
      </c>
      <c r="I421" s="215">
        <v>137.44</v>
      </c>
      <c r="J421" s="215">
        <v>274.88</v>
      </c>
      <c r="K421">
        <f t="shared" si="19"/>
        <v>68.72</v>
      </c>
      <c r="L421" s="83">
        <f t="shared" si="20"/>
        <v>412.32</v>
      </c>
    </row>
    <row r="422" spans="1:12" ht="30.6" x14ac:dyDescent="0.3">
      <c r="A422" s="214" t="s">
        <v>2387</v>
      </c>
      <c r="B422" s="214" t="s">
        <v>2388</v>
      </c>
      <c r="C422" s="215">
        <v>227.64</v>
      </c>
      <c r="D422" s="215">
        <v>227.63</v>
      </c>
      <c r="E422" s="215">
        <v>227.63</v>
      </c>
      <c r="F422" s="83">
        <f t="shared" si="18"/>
        <v>682.9</v>
      </c>
      <c r="G422" s="214" t="s">
        <v>1808</v>
      </c>
      <c r="H422" s="214" t="s">
        <v>1809</v>
      </c>
      <c r="I422" s="215">
        <v>64.424999999999997</v>
      </c>
      <c r="J422" s="215">
        <v>128.85</v>
      </c>
      <c r="K422">
        <f t="shared" si="19"/>
        <v>32.212499999999999</v>
      </c>
      <c r="L422" s="83">
        <f t="shared" si="20"/>
        <v>193.27499999999998</v>
      </c>
    </row>
    <row r="423" spans="1:12" ht="30.6" x14ac:dyDescent="0.3">
      <c r="A423" s="214" t="s">
        <v>2193</v>
      </c>
      <c r="B423" s="214" t="s">
        <v>2194</v>
      </c>
      <c r="C423" s="215">
        <v>158.91</v>
      </c>
      <c r="D423" s="215">
        <v>158.91</v>
      </c>
      <c r="E423" s="215">
        <v>158.91</v>
      </c>
      <c r="F423" s="83">
        <f t="shared" si="18"/>
        <v>476.73</v>
      </c>
      <c r="G423" s="214" t="s">
        <v>2029</v>
      </c>
      <c r="H423" s="214" t="s">
        <v>2030</v>
      </c>
      <c r="I423" s="215">
        <v>64.424999999999997</v>
      </c>
      <c r="J423" s="215">
        <v>128.85</v>
      </c>
      <c r="K423">
        <f t="shared" si="19"/>
        <v>32.212499999999999</v>
      </c>
      <c r="L423" s="83">
        <f t="shared" si="20"/>
        <v>193.27499999999998</v>
      </c>
    </row>
    <row r="424" spans="1:12" ht="30.6" x14ac:dyDescent="0.3">
      <c r="A424" s="214" t="s">
        <v>2169</v>
      </c>
      <c r="B424" s="214" t="s">
        <v>2170</v>
      </c>
      <c r="C424" s="215">
        <v>253.4</v>
      </c>
      <c r="D424" s="215">
        <v>253.4</v>
      </c>
      <c r="E424" s="215">
        <v>171.66</v>
      </c>
      <c r="F424" s="83">
        <f t="shared" si="18"/>
        <v>678.46</v>
      </c>
      <c r="G424" s="214" t="s">
        <v>3988</v>
      </c>
      <c r="H424" s="214" t="s">
        <v>781</v>
      </c>
      <c r="I424" s="215">
        <v>98.784999999999997</v>
      </c>
      <c r="J424" s="215">
        <v>197.57</v>
      </c>
      <c r="K424">
        <f t="shared" si="19"/>
        <v>49.392499999999998</v>
      </c>
      <c r="L424" s="83">
        <f t="shared" si="20"/>
        <v>296.35500000000002</v>
      </c>
    </row>
    <row r="425" spans="1:12" ht="30.6" x14ac:dyDescent="0.3">
      <c r="A425" s="214" t="s">
        <v>3986</v>
      </c>
      <c r="B425" s="214" t="s">
        <v>2170</v>
      </c>
      <c r="C425" s="216"/>
      <c r="D425" s="216"/>
      <c r="E425" s="215">
        <v>81.739999999999995</v>
      </c>
      <c r="F425" s="83">
        <f t="shared" si="18"/>
        <v>81.739999999999995</v>
      </c>
      <c r="G425" s="214" t="s">
        <v>1991</v>
      </c>
      <c r="H425" s="214" t="s">
        <v>1992</v>
      </c>
      <c r="I425" s="215">
        <v>98.784999999999997</v>
      </c>
      <c r="J425" s="215">
        <v>197.57</v>
      </c>
      <c r="K425">
        <f t="shared" si="19"/>
        <v>49.392499999999998</v>
      </c>
      <c r="L425" s="83">
        <f t="shared" si="20"/>
        <v>296.35500000000002</v>
      </c>
    </row>
    <row r="426" spans="1:12" ht="30.6" x14ac:dyDescent="0.3">
      <c r="A426" s="214" t="s">
        <v>2071</v>
      </c>
      <c r="B426" s="214" t="s">
        <v>2072</v>
      </c>
      <c r="C426" s="215">
        <v>249.11</v>
      </c>
      <c r="D426" s="215">
        <v>249.11</v>
      </c>
      <c r="E426" s="215">
        <v>249.11</v>
      </c>
      <c r="F426" s="83">
        <f t="shared" si="18"/>
        <v>747.33</v>
      </c>
      <c r="G426" s="214" t="s">
        <v>2613</v>
      </c>
      <c r="H426" s="214" t="s">
        <v>2420</v>
      </c>
      <c r="I426" s="215">
        <v>111.67</v>
      </c>
      <c r="J426" s="215">
        <v>223.34</v>
      </c>
      <c r="K426">
        <f t="shared" si="19"/>
        <v>55.835000000000001</v>
      </c>
      <c r="L426" s="83">
        <f t="shared" si="20"/>
        <v>335.01</v>
      </c>
    </row>
    <row r="427" spans="1:12" ht="30.6" x14ac:dyDescent="0.3">
      <c r="A427" s="214" t="s">
        <v>2335</v>
      </c>
      <c r="B427" s="214" t="s">
        <v>2336</v>
      </c>
      <c r="C427" s="215">
        <v>261.99</v>
      </c>
      <c r="D427" s="215">
        <v>261.99</v>
      </c>
      <c r="E427" s="215">
        <v>261.99</v>
      </c>
      <c r="F427" s="83">
        <f t="shared" si="18"/>
        <v>785.97</v>
      </c>
      <c r="G427" s="214" t="s">
        <v>2379</v>
      </c>
      <c r="H427" s="214" t="s">
        <v>2380</v>
      </c>
      <c r="I427" s="215">
        <v>103.08</v>
      </c>
      <c r="J427" s="215">
        <v>206.16</v>
      </c>
      <c r="K427">
        <f t="shared" si="19"/>
        <v>51.54</v>
      </c>
      <c r="L427" s="83">
        <f t="shared" si="20"/>
        <v>309.24</v>
      </c>
    </row>
    <row r="428" spans="1:12" ht="30.6" x14ac:dyDescent="0.3">
      <c r="A428" s="214" t="s">
        <v>1955</v>
      </c>
      <c r="B428" s="214" t="s">
        <v>1956</v>
      </c>
      <c r="C428" s="215">
        <v>270.58999999999997</v>
      </c>
      <c r="D428" s="215">
        <v>270.58</v>
      </c>
      <c r="E428" s="215">
        <v>270.58</v>
      </c>
      <c r="F428" s="83">
        <f t="shared" si="18"/>
        <v>811.75</v>
      </c>
      <c r="G428" s="214" t="s">
        <v>2246</v>
      </c>
      <c r="H428" s="214" t="s">
        <v>2247</v>
      </c>
      <c r="I428" s="215">
        <v>128.85</v>
      </c>
      <c r="J428" s="215">
        <v>257.7</v>
      </c>
      <c r="K428">
        <f t="shared" si="19"/>
        <v>64.424999999999997</v>
      </c>
      <c r="L428" s="83">
        <f t="shared" si="20"/>
        <v>386.54999999999995</v>
      </c>
    </row>
    <row r="429" spans="1:12" ht="30.6" x14ac:dyDescent="0.3">
      <c r="A429" s="214" t="s">
        <v>1684</v>
      </c>
      <c r="B429" s="214" t="s">
        <v>1685</v>
      </c>
      <c r="C429" s="215">
        <v>146.03</v>
      </c>
      <c r="D429" s="215">
        <v>146.03</v>
      </c>
      <c r="E429" s="215">
        <v>146.03</v>
      </c>
      <c r="F429" s="83">
        <f t="shared" si="18"/>
        <v>438.09000000000003</v>
      </c>
      <c r="G429" s="214" t="s">
        <v>747</v>
      </c>
      <c r="H429" s="214" t="s">
        <v>748</v>
      </c>
      <c r="I429" s="215">
        <v>111.67</v>
      </c>
      <c r="J429" s="215">
        <v>223.34</v>
      </c>
      <c r="K429">
        <f t="shared" si="19"/>
        <v>55.835000000000001</v>
      </c>
      <c r="L429" s="83">
        <f t="shared" si="20"/>
        <v>335.01</v>
      </c>
    </row>
    <row r="430" spans="1:12" ht="30.6" x14ac:dyDescent="0.3">
      <c r="A430" s="214" t="s">
        <v>867</v>
      </c>
      <c r="B430" s="214" t="s">
        <v>868</v>
      </c>
      <c r="C430" s="215">
        <v>214.75</v>
      </c>
      <c r="D430" s="215">
        <v>214.75</v>
      </c>
      <c r="E430" s="215">
        <v>214.75</v>
      </c>
      <c r="F430" s="83">
        <f t="shared" si="18"/>
        <v>644.25</v>
      </c>
      <c r="G430" s="214" t="s">
        <v>1844</v>
      </c>
      <c r="H430" s="214" t="s">
        <v>1845</v>
      </c>
      <c r="I430" s="215">
        <v>118.11</v>
      </c>
      <c r="J430" s="215">
        <v>236.22</v>
      </c>
      <c r="K430">
        <f t="shared" si="19"/>
        <v>59.055</v>
      </c>
      <c r="L430" s="83">
        <f t="shared" si="20"/>
        <v>354.33</v>
      </c>
    </row>
    <row r="431" spans="1:12" ht="30.6" x14ac:dyDescent="0.3">
      <c r="A431" s="214" t="s">
        <v>2359</v>
      </c>
      <c r="B431" s="214" t="s">
        <v>2360</v>
      </c>
      <c r="C431" s="215">
        <v>193.27</v>
      </c>
      <c r="D431" s="215">
        <v>193.27</v>
      </c>
      <c r="E431" s="215">
        <v>193.27</v>
      </c>
      <c r="F431" s="83">
        <f t="shared" si="18"/>
        <v>579.81000000000006</v>
      </c>
      <c r="G431" s="214" t="s">
        <v>754</v>
      </c>
      <c r="H431" s="214" t="s">
        <v>755</v>
      </c>
      <c r="I431" s="215">
        <v>90.194999999999993</v>
      </c>
      <c r="J431" s="215">
        <v>180.39</v>
      </c>
      <c r="K431">
        <f t="shared" si="19"/>
        <v>45.097499999999997</v>
      </c>
      <c r="L431" s="83">
        <f t="shared" si="20"/>
        <v>270.58499999999998</v>
      </c>
    </row>
    <row r="432" spans="1:12" ht="30.6" x14ac:dyDescent="0.3">
      <c r="A432" s="214" t="s">
        <v>1692</v>
      </c>
      <c r="B432" s="214" t="s">
        <v>1693</v>
      </c>
      <c r="C432" s="215">
        <v>163.21</v>
      </c>
      <c r="D432" s="215">
        <v>163.21</v>
      </c>
      <c r="E432" s="215">
        <v>163.21</v>
      </c>
      <c r="F432" s="83">
        <f t="shared" si="18"/>
        <v>489.63</v>
      </c>
      <c r="G432" s="214" t="s">
        <v>3989</v>
      </c>
      <c r="H432" s="214" t="s">
        <v>2285</v>
      </c>
      <c r="I432" s="215">
        <v>90.194999999999993</v>
      </c>
      <c r="J432" s="215">
        <v>180.39</v>
      </c>
      <c r="K432">
        <f t="shared" si="19"/>
        <v>45.097499999999997</v>
      </c>
      <c r="L432" s="83">
        <f t="shared" si="20"/>
        <v>270.58499999999998</v>
      </c>
    </row>
    <row r="433" spans="1:12" ht="30.6" x14ac:dyDescent="0.3">
      <c r="A433" s="214" t="s">
        <v>2002</v>
      </c>
      <c r="B433" s="214" t="s">
        <v>2003</v>
      </c>
      <c r="C433" s="215">
        <v>163.21</v>
      </c>
      <c r="D433" s="215">
        <v>163.21</v>
      </c>
      <c r="E433" s="215">
        <v>163.21</v>
      </c>
      <c r="F433" s="83">
        <f t="shared" si="18"/>
        <v>489.63</v>
      </c>
      <c r="G433" s="214" t="s">
        <v>1909</v>
      </c>
      <c r="H433" s="214" t="s">
        <v>1764</v>
      </c>
      <c r="I433" s="215">
        <v>115.965</v>
      </c>
      <c r="J433" s="215">
        <v>231.93</v>
      </c>
      <c r="K433">
        <f t="shared" si="19"/>
        <v>57.982500000000002</v>
      </c>
      <c r="L433" s="83">
        <f t="shared" si="20"/>
        <v>347.89499999999998</v>
      </c>
    </row>
    <row r="434" spans="1:12" ht="30.6" x14ac:dyDescent="0.3">
      <c r="A434" s="214" t="s">
        <v>839</v>
      </c>
      <c r="B434" s="214" t="s">
        <v>840</v>
      </c>
      <c r="C434" s="215">
        <v>244.81</v>
      </c>
      <c r="D434" s="215">
        <v>244.81</v>
      </c>
      <c r="E434" s="215">
        <v>244.81</v>
      </c>
      <c r="F434" s="83">
        <f t="shared" si="18"/>
        <v>734.43000000000006</v>
      </c>
      <c r="G434" s="214" t="s">
        <v>2557</v>
      </c>
      <c r="H434" s="214" t="s">
        <v>2329</v>
      </c>
      <c r="I434" s="215">
        <v>96.635000000000005</v>
      </c>
      <c r="J434" s="215">
        <v>193.27</v>
      </c>
      <c r="K434">
        <f t="shared" si="19"/>
        <v>48.317500000000003</v>
      </c>
      <c r="L434" s="83">
        <f t="shared" si="20"/>
        <v>289.90500000000003</v>
      </c>
    </row>
    <row r="435" spans="1:12" ht="30.6" x14ac:dyDescent="0.3">
      <c r="A435" s="214" t="s">
        <v>2040</v>
      </c>
      <c r="B435" s="214" t="s">
        <v>2041</v>
      </c>
      <c r="C435" s="215">
        <v>158.91</v>
      </c>
      <c r="D435" s="215">
        <v>158.91</v>
      </c>
      <c r="E435" s="215">
        <v>158.91</v>
      </c>
      <c r="F435" s="83">
        <f t="shared" si="18"/>
        <v>476.73</v>
      </c>
      <c r="G435" s="214" t="s">
        <v>1957</v>
      </c>
      <c r="H435" s="214" t="s">
        <v>1958</v>
      </c>
      <c r="I435" s="215">
        <v>135.29</v>
      </c>
      <c r="J435" s="215">
        <v>270.58</v>
      </c>
      <c r="K435">
        <f t="shared" si="19"/>
        <v>67.644999999999996</v>
      </c>
      <c r="L435" s="83">
        <f t="shared" si="20"/>
        <v>405.87</v>
      </c>
    </row>
    <row r="436" spans="1:12" ht="30.6" x14ac:dyDescent="0.3">
      <c r="A436" s="214" t="s">
        <v>964</v>
      </c>
      <c r="B436" s="214" t="s">
        <v>965</v>
      </c>
      <c r="C436" s="215">
        <v>154.62</v>
      </c>
      <c r="D436" s="215">
        <v>154.62</v>
      </c>
      <c r="E436" s="215">
        <v>154.62</v>
      </c>
      <c r="F436" s="83">
        <f t="shared" si="18"/>
        <v>463.86</v>
      </c>
      <c r="G436" s="214" t="s">
        <v>2525</v>
      </c>
      <c r="H436" s="214" t="s">
        <v>2286</v>
      </c>
      <c r="I436" s="215">
        <v>73.015000000000001</v>
      </c>
      <c r="J436" s="215">
        <v>146.03</v>
      </c>
      <c r="K436">
        <f t="shared" si="19"/>
        <v>36.5075</v>
      </c>
      <c r="L436" s="83">
        <f t="shared" si="20"/>
        <v>219.04500000000002</v>
      </c>
    </row>
    <row r="437" spans="1:12" ht="30.6" x14ac:dyDescent="0.3">
      <c r="A437" s="214" t="s">
        <v>745</v>
      </c>
      <c r="B437" s="214" t="s">
        <v>746</v>
      </c>
      <c r="C437" s="215">
        <v>253.4</v>
      </c>
      <c r="D437" s="215">
        <v>253.4</v>
      </c>
      <c r="E437" s="215">
        <v>253.4</v>
      </c>
      <c r="F437" s="83">
        <f t="shared" si="18"/>
        <v>760.2</v>
      </c>
      <c r="G437" s="214" t="s">
        <v>2341</v>
      </c>
      <c r="H437" s="214" t="s">
        <v>2342</v>
      </c>
      <c r="I437" s="215">
        <v>92.34</v>
      </c>
      <c r="J437" s="215">
        <v>184.68</v>
      </c>
      <c r="K437">
        <f t="shared" si="19"/>
        <v>46.17</v>
      </c>
      <c r="L437" s="83">
        <f t="shared" si="20"/>
        <v>277.02</v>
      </c>
    </row>
    <row r="438" spans="1:12" ht="30.6" x14ac:dyDescent="0.3">
      <c r="A438" s="214" t="s">
        <v>2291</v>
      </c>
      <c r="B438" s="214" t="s">
        <v>966</v>
      </c>
      <c r="C438" s="215">
        <v>219.04</v>
      </c>
      <c r="D438" s="215">
        <v>219.04</v>
      </c>
      <c r="E438" s="215">
        <v>219.04</v>
      </c>
      <c r="F438" s="83">
        <f t="shared" si="18"/>
        <v>657.12</v>
      </c>
      <c r="G438" s="214" t="s">
        <v>1850</v>
      </c>
      <c r="H438" s="214" t="s">
        <v>1851</v>
      </c>
      <c r="I438" s="215">
        <v>109.52</v>
      </c>
      <c r="J438" s="215">
        <v>219.04</v>
      </c>
      <c r="K438">
        <f t="shared" si="19"/>
        <v>54.76</v>
      </c>
      <c r="L438" s="83">
        <f t="shared" si="20"/>
        <v>328.56</v>
      </c>
    </row>
    <row r="439" spans="1:12" ht="30.6" x14ac:dyDescent="0.3">
      <c r="A439" s="214" t="s">
        <v>1256</v>
      </c>
      <c r="B439" s="214" t="s">
        <v>1257</v>
      </c>
      <c r="C439" s="215">
        <v>274.88</v>
      </c>
      <c r="D439" s="215">
        <v>274.88</v>
      </c>
      <c r="E439" s="215">
        <v>274.88</v>
      </c>
      <c r="F439" s="83">
        <f t="shared" si="18"/>
        <v>824.64</v>
      </c>
      <c r="G439" s="214" t="s">
        <v>2397</v>
      </c>
      <c r="H439" s="214" t="s">
        <v>2398</v>
      </c>
      <c r="I439" s="215">
        <v>141.73500000000001</v>
      </c>
      <c r="J439" s="215">
        <v>283.47000000000003</v>
      </c>
      <c r="K439">
        <f t="shared" si="19"/>
        <v>70.867500000000007</v>
      </c>
      <c r="L439" s="83">
        <f t="shared" si="20"/>
        <v>425.20500000000004</v>
      </c>
    </row>
    <row r="440" spans="1:12" ht="30.6" x14ac:dyDescent="0.3">
      <c r="A440" s="214" t="s">
        <v>1808</v>
      </c>
      <c r="B440" s="214" t="s">
        <v>1809</v>
      </c>
      <c r="C440" s="215">
        <v>128.85</v>
      </c>
      <c r="D440" s="215">
        <v>128.85</v>
      </c>
      <c r="E440" s="215">
        <v>128.85</v>
      </c>
      <c r="F440" s="83">
        <f t="shared" si="18"/>
        <v>386.54999999999995</v>
      </c>
      <c r="G440" s="214" t="s">
        <v>750</v>
      </c>
      <c r="H440" s="214" t="s">
        <v>751</v>
      </c>
      <c r="I440" s="215">
        <v>79.454999999999998</v>
      </c>
      <c r="J440" s="215">
        <v>158.91</v>
      </c>
      <c r="K440">
        <f t="shared" si="19"/>
        <v>39.727499999999999</v>
      </c>
      <c r="L440" s="83">
        <f t="shared" si="20"/>
        <v>238.36500000000001</v>
      </c>
    </row>
    <row r="441" spans="1:12" ht="30.6" x14ac:dyDescent="0.3">
      <c r="A441" s="214" t="s">
        <v>2029</v>
      </c>
      <c r="B441" s="214" t="s">
        <v>2030</v>
      </c>
      <c r="C441" s="215">
        <v>128.85</v>
      </c>
      <c r="D441" s="215">
        <v>128.85</v>
      </c>
      <c r="E441" s="215">
        <v>128.85</v>
      </c>
      <c r="F441" s="83">
        <f t="shared" si="18"/>
        <v>386.54999999999995</v>
      </c>
      <c r="G441" s="214" t="s">
        <v>827</v>
      </c>
      <c r="H441" s="214" t="s">
        <v>828</v>
      </c>
      <c r="I441" s="215">
        <v>92.34</v>
      </c>
      <c r="J441" s="215">
        <v>184.68</v>
      </c>
      <c r="K441">
        <f t="shared" si="19"/>
        <v>46.17</v>
      </c>
      <c r="L441" s="83">
        <f t="shared" si="20"/>
        <v>277.02</v>
      </c>
    </row>
    <row r="442" spans="1:12" ht="30.6" x14ac:dyDescent="0.3">
      <c r="A442" s="214" t="s">
        <v>780</v>
      </c>
      <c r="B442" s="214" t="s">
        <v>781</v>
      </c>
      <c r="C442" s="215">
        <v>197.57</v>
      </c>
      <c r="D442" s="215">
        <v>197.57</v>
      </c>
      <c r="E442" s="215">
        <v>197.57</v>
      </c>
      <c r="F442" s="83">
        <f t="shared" si="18"/>
        <v>592.71</v>
      </c>
      <c r="G442" s="214" t="s">
        <v>2533</v>
      </c>
      <c r="H442" s="214" t="s">
        <v>908</v>
      </c>
      <c r="I442" s="215">
        <v>96.635000000000005</v>
      </c>
      <c r="J442" s="215">
        <v>193.27</v>
      </c>
      <c r="K442">
        <f t="shared" si="19"/>
        <v>48.317500000000003</v>
      </c>
      <c r="L442" s="83">
        <f t="shared" si="20"/>
        <v>289.90500000000003</v>
      </c>
    </row>
    <row r="443" spans="1:12" ht="30.6" x14ac:dyDescent="0.3">
      <c r="A443" s="214" t="s">
        <v>1991</v>
      </c>
      <c r="B443" s="214" t="s">
        <v>1992</v>
      </c>
      <c r="C443" s="215">
        <v>197.57</v>
      </c>
      <c r="D443" s="215">
        <v>197.57</v>
      </c>
      <c r="E443" s="215">
        <v>197.57</v>
      </c>
      <c r="F443" s="83">
        <f t="shared" si="18"/>
        <v>592.71</v>
      </c>
      <c r="G443" s="214" t="s">
        <v>2184</v>
      </c>
      <c r="H443" s="214" t="s">
        <v>2185</v>
      </c>
      <c r="I443" s="215">
        <v>137.44</v>
      </c>
      <c r="J443" s="215">
        <v>274.88</v>
      </c>
      <c r="K443">
        <f t="shared" si="19"/>
        <v>68.72</v>
      </c>
      <c r="L443" s="83">
        <f t="shared" si="20"/>
        <v>412.32</v>
      </c>
    </row>
    <row r="444" spans="1:12" ht="30.6" x14ac:dyDescent="0.3">
      <c r="A444" s="214" t="s">
        <v>2613</v>
      </c>
      <c r="B444" s="214" t="s">
        <v>2420</v>
      </c>
      <c r="C444" s="215">
        <v>223.34</v>
      </c>
      <c r="D444" s="215">
        <v>223.34</v>
      </c>
      <c r="E444" s="215">
        <v>223.34</v>
      </c>
      <c r="F444" s="83">
        <f t="shared" si="18"/>
        <v>670.02</v>
      </c>
      <c r="G444" s="214" t="s">
        <v>2330</v>
      </c>
      <c r="H444" s="214" t="s">
        <v>2331</v>
      </c>
      <c r="I444" s="215">
        <v>120.25999999999999</v>
      </c>
      <c r="J444" s="215">
        <v>240.52</v>
      </c>
      <c r="K444">
        <f t="shared" si="19"/>
        <v>60.129999999999995</v>
      </c>
      <c r="L444" s="83">
        <f t="shared" si="20"/>
        <v>360.78</v>
      </c>
    </row>
    <row r="445" spans="1:12" ht="30.6" x14ac:dyDescent="0.3">
      <c r="A445" s="214" t="s">
        <v>2379</v>
      </c>
      <c r="B445" s="214" t="s">
        <v>2380</v>
      </c>
      <c r="C445" s="215">
        <v>206.16</v>
      </c>
      <c r="D445" s="215">
        <v>206.16</v>
      </c>
      <c r="E445" s="215">
        <v>206.16</v>
      </c>
      <c r="F445" s="83">
        <f t="shared" si="18"/>
        <v>618.48</v>
      </c>
      <c r="G445" s="214" t="s">
        <v>737</v>
      </c>
      <c r="H445" s="214" t="s">
        <v>738</v>
      </c>
      <c r="I445" s="215">
        <v>77.31</v>
      </c>
      <c r="J445" s="215">
        <v>154.62</v>
      </c>
      <c r="K445">
        <f t="shared" si="19"/>
        <v>38.655000000000001</v>
      </c>
      <c r="L445" s="83">
        <f t="shared" si="20"/>
        <v>231.93</v>
      </c>
    </row>
    <row r="446" spans="1:12" ht="30.6" x14ac:dyDescent="0.3">
      <c r="A446" s="214" t="s">
        <v>2246</v>
      </c>
      <c r="B446" s="214" t="s">
        <v>2247</v>
      </c>
      <c r="C446" s="215">
        <v>257.7</v>
      </c>
      <c r="D446" s="215">
        <v>257.7</v>
      </c>
      <c r="E446" s="215">
        <v>257.7</v>
      </c>
      <c r="F446" s="83">
        <f t="shared" si="18"/>
        <v>773.09999999999991</v>
      </c>
      <c r="G446" s="214" t="s">
        <v>869</v>
      </c>
      <c r="H446" s="214" t="s">
        <v>870</v>
      </c>
      <c r="I446" s="215">
        <v>103.08</v>
      </c>
      <c r="J446" s="215">
        <v>206.16</v>
      </c>
      <c r="K446">
        <f t="shared" si="19"/>
        <v>51.54</v>
      </c>
      <c r="L446" s="83">
        <f t="shared" si="20"/>
        <v>309.24</v>
      </c>
    </row>
    <row r="447" spans="1:12" ht="30.6" x14ac:dyDescent="0.3">
      <c r="A447" s="214" t="s">
        <v>747</v>
      </c>
      <c r="B447" s="214" t="s">
        <v>748</v>
      </c>
      <c r="C447" s="215">
        <v>223.34</v>
      </c>
      <c r="D447" s="215">
        <v>223.34</v>
      </c>
      <c r="E447" s="215">
        <v>223.34</v>
      </c>
      <c r="F447" s="83">
        <f t="shared" si="18"/>
        <v>670.02</v>
      </c>
      <c r="G447" s="214" t="s">
        <v>3990</v>
      </c>
      <c r="H447" s="214" t="s">
        <v>1928</v>
      </c>
      <c r="I447" s="215">
        <v>96.635000000000005</v>
      </c>
      <c r="J447" s="215">
        <v>193.27</v>
      </c>
      <c r="K447">
        <f t="shared" si="19"/>
        <v>48.317500000000003</v>
      </c>
      <c r="L447" s="83">
        <f t="shared" si="20"/>
        <v>289.90500000000003</v>
      </c>
    </row>
    <row r="448" spans="1:12" ht="30.6" x14ac:dyDescent="0.3">
      <c r="A448" s="214" t="s">
        <v>1844</v>
      </c>
      <c r="B448" s="214" t="s">
        <v>1845</v>
      </c>
      <c r="C448" s="215">
        <v>236.23</v>
      </c>
      <c r="D448" s="215">
        <v>236.22</v>
      </c>
      <c r="E448" s="215">
        <v>236.22</v>
      </c>
      <c r="F448" s="83">
        <f t="shared" si="18"/>
        <v>708.67</v>
      </c>
      <c r="G448" s="214" t="s">
        <v>1364</v>
      </c>
      <c r="H448" s="214" t="s">
        <v>1363</v>
      </c>
      <c r="I448" s="215">
        <v>79.454999999999998</v>
      </c>
      <c r="J448" s="215">
        <v>158.91</v>
      </c>
      <c r="K448">
        <f t="shared" si="19"/>
        <v>39.727499999999999</v>
      </c>
      <c r="L448" s="83">
        <f t="shared" si="20"/>
        <v>238.36500000000001</v>
      </c>
    </row>
    <row r="449" spans="1:12" ht="30.6" x14ac:dyDescent="0.3">
      <c r="A449" s="214" t="s">
        <v>754</v>
      </c>
      <c r="B449" s="214" t="s">
        <v>755</v>
      </c>
      <c r="C449" s="215">
        <v>180.39</v>
      </c>
      <c r="D449" s="215">
        <v>180.39</v>
      </c>
      <c r="E449" s="215">
        <v>180.39</v>
      </c>
      <c r="F449" s="83">
        <f t="shared" si="18"/>
        <v>541.16999999999996</v>
      </c>
      <c r="G449" s="214" t="s">
        <v>2343</v>
      </c>
      <c r="H449" s="214" t="s">
        <v>2344</v>
      </c>
      <c r="I449" s="215">
        <v>118.11</v>
      </c>
      <c r="J449" s="215">
        <v>236.22</v>
      </c>
      <c r="K449">
        <f t="shared" si="19"/>
        <v>59.055</v>
      </c>
      <c r="L449" s="83">
        <f t="shared" si="20"/>
        <v>354.33</v>
      </c>
    </row>
    <row r="450" spans="1:12" ht="30.6" x14ac:dyDescent="0.3">
      <c r="A450" s="214" t="s">
        <v>2284</v>
      </c>
      <c r="B450" s="214" t="s">
        <v>2285</v>
      </c>
      <c r="C450" s="215">
        <v>180.39</v>
      </c>
      <c r="D450" s="215">
        <v>180.39</v>
      </c>
      <c r="E450" s="215">
        <v>180.39</v>
      </c>
      <c r="F450" s="83">
        <f t="shared" si="18"/>
        <v>541.16999999999996</v>
      </c>
      <c r="G450" s="214" t="s">
        <v>843</v>
      </c>
      <c r="H450" s="214" t="s">
        <v>844</v>
      </c>
      <c r="I450" s="215">
        <v>141.73500000000001</v>
      </c>
      <c r="J450" s="215">
        <v>283.47000000000003</v>
      </c>
      <c r="K450">
        <f t="shared" si="19"/>
        <v>70.867500000000007</v>
      </c>
      <c r="L450" s="83">
        <f t="shared" si="20"/>
        <v>425.20500000000004</v>
      </c>
    </row>
    <row r="451" spans="1:12" ht="30.6" x14ac:dyDescent="0.3">
      <c r="A451" s="214" t="s">
        <v>1909</v>
      </c>
      <c r="B451" s="214" t="s">
        <v>1764</v>
      </c>
      <c r="C451" s="215">
        <v>231.93</v>
      </c>
      <c r="D451" s="215">
        <v>231.93</v>
      </c>
      <c r="E451" s="215">
        <v>231.93</v>
      </c>
      <c r="F451" s="83">
        <f t="shared" si="18"/>
        <v>695.79</v>
      </c>
      <c r="G451" s="214" t="s">
        <v>1365</v>
      </c>
      <c r="H451" s="214" t="s">
        <v>1366</v>
      </c>
      <c r="I451" s="215">
        <v>128.85</v>
      </c>
      <c r="J451" s="215">
        <v>257.7</v>
      </c>
      <c r="K451">
        <f t="shared" si="19"/>
        <v>64.424999999999997</v>
      </c>
      <c r="L451" s="83">
        <f t="shared" si="20"/>
        <v>386.54999999999995</v>
      </c>
    </row>
    <row r="452" spans="1:12" ht="30.6" x14ac:dyDescent="0.3">
      <c r="A452" s="214" t="s">
        <v>2557</v>
      </c>
      <c r="B452" s="214" t="s">
        <v>2329</v>
      </c>
      <c r="C452" s="215">
        <v>193.27</v>
      </c>
      <c r="D452" s="215">
        <v>193.27</v>
      </c>
      <c r="E452" s="215">
        <v>193.27</v>
      </c>
      <c r="F452" s="83">
        <f t="shared" si="18"/>
        <v>579.81000000000006</v>
      </c>
      <c r="G452" s="214" t="s">
        <v>2345</v>
      </c>
      <c r="H452" s="214" t="s">
        <v>2346</v>
      </c>
      <c r="I452" s="215">
        <v>111.67</v>
      </c>
      <c r="J452" s="215">
        <v>223.34</v>
      </c>
      <c r="K452">
        <f t="shared" si="19"/>
        <v>55.835000000000001</v>
      </c>
      <c r="L452" s="83">
        <f t="shared" si="20"/>
        <v>335.01</v>
      </c>
    </row>
    <row r="453" spans="1:12" ht="30.6" x14ac:dyDescent="0.3">
      <c r="A453" s="214" t="s">
        <v>1957</v>
      </c>
      <c r="B453" s="214" t="s">
        <v>1958</v>
      </c>
      <c r="C453" s="215">
        <v>270.58999999999997</v>
      </c>
      <c r="D453" s="215">
        <v>270.58</v>
      </c>
      <c r="E453" s="215">
        <v>270.58</v>
      </c>
      <c r="F453" s="83">
        <f t="shared" ref="F453:F516" si="21">C453+D453+E453</f>
        <v>811.75</v>
      </c>
      <c r="G453" s="214" t="s">
        <v>901</v>
      </c>
      <c r="H453" s="214" t="s">
        <v>902</v>
      </c>
      <c r="I453" s="215">
        <v>81.605000000000004</v>
      </c>
      <c r="J453" s="215">
        <v>163.21</v>
      </c>
      <c r="K453">
        <f t="shared" ref="K453:K516" si="22">I453/30*15</f>
        <v>40.802500000000002</v>
      </c>
      <c r="L453" s="83">
        <f t="shared" ref="L453:L516" si="23">I453+J453</f>
        <v>244.815</v>
      </c>
    </row>
    <row r="454" spans="1:12" ht="30.6" x14ac:dyDescent="0.3">
      <c r="A454" s="214" t="s">
        <v>2525</v>
      </c>
      <c r="B454" s="214" t="s">
        <v>2286</v>
      </c>
      <c r="C454" s="215">
        <v>146.03</v>
      </c>
      <c r="D454" s="215">
        <v>146.03</v>
      </c>
      <c r="E454" s="215">
        <v>146.03</v>
      </c>
      <c r="F454" s="83">
        <f t="shared" si="21"/>
        <v>438.09000000000003</v>
      </c>
      <c r="G454" s="214" t="s">
        <v>752</v>
      </c>
      <c r="H454" s="214" t="s">
        <v>753</v>
      </c>
      <c r="I454" s="215">
        <v>100.93</v>
      </c>
      <c r="J454" s="215">
        <v>201.86</v>
      </c>
      <c r="K454">
        <f t="shared" si="22"/>
        <v>50.465000000000003</v>
      </c>
      <c r="L454" s="83">
        <f t="shared" si="23"/>
        <v>302.79000000000002</v>
      </c>
    </row>
    <row r="455" spans="1:12" ht="30.6" x14ac:dyDescent="0.3">
      <c r="A455" s="214" t="s">
        <v>2341</v>
      </c>
      <c r="B455" s="214" t="s">
        <v>2342</v>
      </c>
      <c r="C455" s="215">
        <v>184.69</v>
      </c>
      <c r="D455" s="215">
        <v>184.68</v>
      </c>
      <c r="E455" s="215">
        <v>184.68</v>
      </c>
      <c r="F455" s="83">
        <f t="shared" si="21"/>
        <v>554.04999999999995</v>
      </c>
      <c r="G455" s="214" t="s">
        <v>2598</v>
      </c>
      <c r="H455" s="214" t="s">
        <v>2405</v>
      </c>
      <c r="I455" s="215">
        <v>85.9</v>
      </c>
      <c r="J455" s="215">
        <v>171.8</v>
      </c>
      <c r="K455">
        <f t="shared" si="22"/>
        <v>42.95</v>
      </c>
      <c r="L455" s="83">
        <f t="shared" si="23"/>
        <v>257.70000000000005</v>
      </c>
    </row>
    <row r="456" spans="1:12" ht="30.6" x14ac:dyDescent="0.3">
      <c r="A456" s="214" t="s">
        <v>1850</v>
      </c>
      <c r="B456" s="214" t="s">
        <v>1851</v>
      </c>
      <c r="C456" s="215">
        <v>219.04</v>
      </c>
      <c r="D456" s="215">
        <v>219.04</v>
      </c>
      <c r="E456" s="215">
        <v>219.04</v>
      </c>
      <c r="F456" s="83">
        <f t="shared" si="21"/>
        <v>657.12</v>
      </c>
      <c r="G456" s="214" t="s">
        <v>1876</v>
      </c>
      <c r="H456" s="214" t="s">
        <v>1877</v>
      </c>
      <c r="I456" s="215">
        <v>128.85</v>
      </c>
      <c r="J456" s="215">
        <v>257.7</v>
      </c>
      <c r="K456">
        <f t="shared" si="22"/>
        <v>64.424999999999997</v>
      </c>
      <c r="L456" s="83">
        <f t="shared" si="23"/>
        <v>386.54999999999995</v>
      </c>
    </row>
    <row r="457" spans="1:12" ht="30.6" x14ac:dyDescent="0.3">
      <c r="A457" s="214" t="s">
        <v>2397</v>
      </c>
      <c r="B457" s="214" t="s">
        <v>2398</v>
      </c>
      <c r="C457" s="215">
        <v>283.47000000000003</v>
      </c>
      <c r="D457" s="215">
        <v>283.47000000000003</v>
      </c>
      <c r="E457" s="215">
        <v>283.47000000000003</v>
      </c>
      <c r="F457" s="83">
        <f t="shared" si="21"/>
        <v>850.41000000000008</v>
      </c>
      <c r="G457" s="214" t="s">
        <v>2550</v>
      </c>
      <c r="H457" s="214" t="s">
        <v>1981</v>
      </c>
      <c r="I457" s="215">
        <v>96.635000000000005</v>
      </c>
      <c r="J457" s="215">
        <v>193.27</v>
      </c>
      <c r="K457">
        <f t="shared" si="22"/>
        <v>48.317500000000003</v>
      </c>
      <c r="L457" s="83">
        <f t="shared" si="23"/>
        <v>289.90500000000003</v>
      </c>
    </row>
    <row r="458" spans="1:12" ht="30.6" x14ac:dyDescent="0.3">
      <c r="A458" s="214" t="s">
        <v>750</v>
      </c>
      <c r="B458" s="214" t="s">
        <v>751</v>
      </c>
      <c r="C458" s="215">
        <v>158.91</v>
      </c>
      <c r="D458" s="215">
        <v>158.91</v>
      </c>
      <c r="E458" s="215">
        <v>158.91</v>
      </c>
      <c r="F458" s="83">
        <f t="shared" si="21"/>
        <v>476.73</v>
      </c>
      <c r="G458" s="214" t="s">
        <v>2610</v>
      </c>
      <c r="H458" s="214" t="s">
        <v>2008</v>
      </c>
      <c r="I458" s="215">
        <v>88.045000000000002</v>
      </c>
      <c r="J458" s="215">
        <v>176.09</v>
      </c>
      <c r="K458">
        <f t="shared" si="22"/>
        <v>44.022500000000001</v>
      </c>
      <c r="L458" s="83">
        <f t="shared" si="23"/>
        <v>264.13499999999999</v>
      </c>
    </row>
    <row r="459" spans="1:12" ht="30.6" x14ac:dyDescent="0.3">
      <c r="A459" s="214" t="s">
        <v>827</v>
      </c>
      <c r="B459" s="214" t="s">
        <v>828</v>
      </c>
      <c r="C459" s="215">
        <v>184.69</v>
      </c>
      <c r="D459" s="215">
        <v>184.68</v>
      </c>
      <c r="E459" s="215">
        <v>184.68</v>
      </c>
      <c r="F459" s="83">
        <f t="shared" si="21"/>
        <v>554.04999999999995</v>
      </c>
      <c r="G459" s="214" t="s">
        <v>2038</v>
      </c>
      <c r="H459" s="214" t="s">
        <v>2039</v>
      </c>
      <c r="I459" s="215">
        <v>81.605000000000004</v>
      </c>
      <c r="J459" s="215">
        <v>163.21</v>
      </c>
      <c r="K459">
        <f t="shared" si="22"/>
        <v>40.802500000000002</v>
      </c>
      <c r="L459" s="83">
        <f t="shared" si="23"/>
        <v>244.815</v>
      </c>
    </row>
    <row r="460" spans="1:12" ht="30.6" x14ac:dyDescent="0.3">
      <c r="A460" s="214" t="s">
        <v>2533</v>
      </c>
      <c r="B460" s="214" t="s">
        <v>908</v>
      </c>
      <c r="C460" s="215">
        <v>193.27</v>
      </c>
      <c r="D460" s="215">
        <v>193.27</v>
      </c>
      <c r="E460" s="215">
        <v>193.27</v>
      </c>
      <c r="F460" s="83">
        <f t="shared" si="21"/>
        <v>579.81000000000006</v>
      </c>
      <c r="G460" s="214" t="s">
        <v>1959</v>
      </c>
      <c r="H460" s="214" t="s">
        <v>1960</v>
      </c>
      <c r="I460" s="215">
        <v>128.85</v>
      </c>
      <c r="J460" s="215">
        <v>257.7</v>
      </c>
      <c r="K460">
        <f t="shared" si="22"/>
        <v>64.424999999999997</v>
      </c>
      <c r="L460" s="83">
        <f t="shared" si="23"/>
        <v>386.54999999999995</v>
      </c>
    </row>
    <row r="461" spans="1:12" ht="30.6" x14ac:dyDescent="0.3">
      <c r="A461" s="214" t="s">
        <v>2184</v>
      </c>
      <c r="B461" s="214" t="s">
        <v>2185</v>
      </c>
      <c r="C461" s="215">
        <v>274.88</v>
      </c>
      <c r="D461" s="215">
        <v>274.88</v>
      </c>
      <c r="E461" s="215">
        <v>274.88</v>
      </c>
      <c r="F461" s="83">
        <f t="shared" si="21"/>
        <v>824.64</v>
      </c>
      <c r="G461" s="214" t="s">
        <v>2292</v>
      </c>
      <c r="H461" s="214" t="s">
        <v>2293</v>
      </c>
      <c r="I461" s="215">
        <v>109.52</v>
      </c>
      <c r="J461" s="215">
        <v>219.04</v>
      </c>
      <c r="K461">
        <f t="shared" si="22"/>
        <v>54.76</v>
      </c>
      <c r="L461" s="83">
        <f t="shared" si="23"/>
        <v>328.56</v>
      </c>
    </row>
    <row r="462" spans="1:12" ht="30.6" x14ac:dyDescent="0.3">
      <c r="A462" s="214" t="s">
        <v>2330</v>
      </c>
      <c r="B462" s="214" t="s">
        <v>2331</v>
      </c>
      <c r="C462" s="215">
        <v>240.51</v>
      </c>
      <c r="D462" s="215">
        <v>240.52</v>
      </c>
      <c r="E462" s="215">
        <v>240.52</v>
      </c>
      <c r="F462" s="83">
        <f t="shared" si="21"/>
        <v>721.55</v>
      </c>
      <c r="G462" s="214" t="s">
        <v>2447</v>
      </c>
      <c r="H462" s="214" t="s">
        <v>2448</v>
      </c>
      <c r="I462" s="215">
        <v>161.06</v>
      </c>
      <c r="J462" s="215">
        <v>322.12</v>
      </c>
      <c r="K462">
        <f t="shared" si="22"/>
        <v>80.53</v>
      </c>
      <c r="L462" s="83">
        <f t="shared" si="23"/>
        <v>483.18</v>
      </c>
    </row>
    <row r="463" spans="1:12" ht="30.6" x14ac:dyDescent="0.3">
      <c r="A463" s="214" t="s">
        <v>737</v>
      </c>
      <c r="B463" s="214" t="s">
        <v>738</v>
      </c>
      <c r="C463" s="215">
        <v>154.62</v>
      </c>
      <c r="D463" s="215">
        <v>154.62</v>
      </c>
      <c r="E463" s="215">
        <v>154.62</v>
      </c>
      <c r="F463" s="83">
        <f t="shared" si="21"/>
        <v>463.86</v>
      </c>
      <c r="G463" s="214" t="s">
        <v>3991</v>
      </c>
      <c r="H463" s="214" t="s">
        <v>846</v>
      </c>
      <c r="I463" s="215">
        <v>156.76499999999999</v>
      </c>
      <c r="J463" s="215">
        <v>313.52999999999997</v>
      </c>
      <c r="K463">
        <f t="shared" si="22"/>
        <v>78.382499999999993</v>
      </c>
      <c r="L463" s="83">
        <f t="shared" si="23"/>
        <v>470.29499999999996</v>
      </c>
    </row>
    <row r="464" spans="1:12" ht="30.6" x14ac:dyDescent="0.3">
      <c r="A464" s="214" t="s">
        <v>869</v>
      </c>
      <c r="B464" s="214" t="s">
        <v>870</v>
      </c>
      <c r="C464" s="215">
        <v>206.16</v>
      </c>
      <c r="D464" s="215">
        <v>206.16</v>
      </c>
      <c r="E464" s="215">
        <v>206.16</v>
      </c>
      <c r="F464" s="83">
        <f t="shared" si="21"/>
        <v>618.48</v>
      </c>
      <c r="G464" s="214" t="s">
        <v>760</v>
      </c>
      <c r="H464" s="214" t="s">
        <v>761</v>
      </c>
      <c r="I464" s="215">
        <v>75.16</v>
      </c>
      <c r="J464" s="215">
        <v>150.32</v>
      </c>
      <c r="K464">
        <f t="shared" si="22"/>
        <v>37.58</v>
      </c>
      <c r="L464" s="83">
        <f t="shared" si="23"/>
        <v>225.48</v>
      </c>
    </row>
    <row r="465" spans="1:12" ht="30.6" x14ac:dyDescent="0.3">
      <c r="A465" s="214" t="s">
        <v>1927</v>
      </c>
      <c r="B465" s="214" t="s">
        <v>1928</v>
      </c>
      <c r="C465" s="215">
        <v>193.27</v>
      </c>
      <c r="D465" s="215">
        <v>193.27</v>
      </c>
      <c r="E465" s="215">
        <v>193.27</v>
      </c>
      <c r="F465" s="83">
        <f t="shared" si="21"/>
        <v>579.81000000000006</v>
      </c>
      <c r="G465" s="214" t="s">
        <v>739</v>
      </c>
      <c r="H465" s="214" t="s">
        <v>740</v>
      </c>
      <c r="I465" s="215">
        <v>73.015000000000001</v>
      </c>
      <c r="J465" s="215">
        <v>146.03</v>
      </c>
      <c r="K465">
        <f t="shared" si="22"/>
        <v>36.5075</v>
      </c>
      <c r="L465" s="83">
        <f t="shared" si="23"/>
        <v>219.04500000000002</v>
      </c>
    </row>
    <row r="466" spans="1:12" ht="30.6" x14ac:dyDescent="0.3">
      <c r="A466" s="214" t="s">
        <v>1364</v>
      </c>
      <c r="B466" s="214" t="s">
        <v>1363</v>
      </c>
      <c r="C466" s="215">
        <v>158.91</v>
      </c>
      <c r="D466" s="215">
        <v>158.91</v>
      </c>
      <c r="E466" s="215">
        <v>158.91</v>
      </c>
      <c r="F466" s="83">
        <f t="shared" si="21"/>
        <v>476.73</v>
      </c>
      <c r="G466" s="214" t="s">
        <v>3992</v>
      </c>
      <c r="H466" s="214" t="s">
        <v>791</v>
      </c>
      <c r="I466" s="215">
        <v>77.31</v>
      </c>
      <c r="J466" s="215">
        <v>154.62</v>
      </c>
      <c r="K466">
        <f t="shared" si="22"/>
        <v>38.655000000000001</v>
      </c>
      <c r="L466" s="83">
        <f t="shared" si="23"/>
        <v>231.93</v>
      </c>
    </row>
    <row r="467" spans="1:12" ht="30.6" x14ac:dyDescent="0.3">
      <c r="A467" s="214" t="s">
        <v>2343</v>
      </c>
      <c r="B467" s="214" t="s">
        <v>2344</v>
      </c>
      <c r="C467" s="215">
        <v>236.23</v>
      </c>
      <c r="D467" s="215">
        <v>236.22</v>
      </c>
      <c r="E467" s="215">
        <v>236.22</v>
      </c>
      <c r="F467" s="83">
        <f t="shared" si="21"/>
        <v>708.67</v>
      </c>
      <c r="G467" s="214" t="s">
        <v>2171</v>
      </c>
      <c r="H467" s="214" t="s">
        <v>2172</v>
      </c>
      <c r="I467" s="215">
        <v>111.67</v>
      </c>
      <c r="J467" s="215">
        <v>223.34</v>
      </c>
      <c r="K467">
        <f t="shared" si="22"/>
        <v>55.835000000000001</v>
      </c>
      <c r="L467" s="83">
        <f t="shared" si="23"/>
        <v>335.01</v>
      </c>
    </row>
    <row r="468" spans="1:12" ht="30.6" x14ac:dyDescent="0.3">
      <c r="A468" s="214" t="s">
        <v>843</v>
      </c>
      <c r="B468" s="214" t="s">
        <v>844</v>
      </c>
      <c r="C468" s="215">
        <v>283.47000000000003</v>
      </c>
      <c r="D468" s="215">
        <v>283.47000000000003</v>
      </c>
      <c r="E468" s="215">
        <v>283.47000000000003</v>
      </c>
      <c r="F468" s="83">
        <f t="shared" si="21"/>
        <v>850.41000000000008</v>
      </c>
      <c r="G468" s="214" t="s">
        <v>2092</v>
      </c>
      <c r="H468" s="214" t="s">
        <v>2093</v>
      </c>
      <c r="I468" s="215">
        <v>75.16</v>
      </c>
      <c r="J468" s="215">
        <v>150.32</v>
      </c>
      <c r="K468">
        <f t="shared" si="22"/>
        <v>37.58</v>
      </c>
      <c r="L468" s="83">
        <f t="shared" si="23"/>
        <v>225.48</v>
      </c>
    </row>
    <row r="469" spans="1:12" ht="30.6" x14ac:dyDescent="0.3">
      <c r="A469" s="214" t="s">
        <v>1365</v>
      </c>
      <c r="B469" s="214" t="s">
        <v>1366</v>
      </c>
      <c r="C469" s="215">
        <v>257.7</v>
      </c>
      <c r="D469" s="215">
        <v>257.7</v>
      </c>
      <c r="E469" s="215">
        <v>257.7</v>
      </c>
      <c r="F469" s="83">
        <f t="shared" si="21"/>
        <v>773.09999999999991</v>
      </c>
      <c r="G469" s="214" t="s">
        <v>2044</v>
      </c>
      <c r="H469" s="214" t="s">
        <v>2045</v>
      </c>
      <c r="I469" s="215">
        <v>79.454999999999998</v>
      </c>
      <c r="J469" s="215">
        <v>158.91</v>
      </c>
      <c r="K469">
        <f t="shared" si="22"/>
        <v>39.727499999999999</v>
      </c>
      <c r="L469" s="83">
        <f t="shared" si="23"/>
        <v>238.36500000000001</v>
      </c>
    </row>
    <row r="470" spans="1:12" ht="30.6" x14ac:dyDescent="0.3">
      <c r="A470" s="214" t="s">
        <v>2345</v>
      </c>
      <c r="B470" s="214" t="s">
        <v>2346</v>
      </c>
      <c r="C470" s="215">
        <v>223.34</v>
      </c>
      <c r="D470" s="215">
        <v>223.34</v>
      </c>
      <c r="E470" s="215">
        <v>223.34</v>
      </c>
      <c r="F470" s="83">
        <f t="shared" si="21"/>
        <v>670.02</v>
      </c>
      <c r="G470" s="214" t="s">
        <v>906</v>
      </c>
      <c r="H470" s="214" t="s">
        <v>907</v>
      </c>
      <c r="I470" s="215">
        <v>227.63499999999999</v>
      </c>
      <c r="J470" s="215">
        <v>455.27</v>
      </c>
      <c r="K470">
        <f t="shared" si="22"/>
        <v>113.8175</v>
      </c>
      <c r="L470" s="83">
        <f t="shared" si="23"/>
        <v>682.90499999999997</v>
      </c>
    </row>
    <row r="471" spans="1:12" ht="30.6" x14ac:dyDescent="0.3">
      <c r="A471" s="214" t="s">
        <v>901</v>
      </c>
      <c r="B471" s="214" t="s">
        <v>902</v>
      </c>
      <c r="C471" s="215">
        <v>163.21</v>
      </c>
      <c r="D471" s="215">
        <v>163.21</v>
      </c>
      <c r="E471" s="215">
        <v>163.21</v>
      </c>
      <c r="F471" s="83">
        <f t="shared" si="21"/>
        <v>489.63</v>
      </c>
      <c r="G471" s="214" t="s">
        <v>1931</v>
      </c>
      <c r="H471" s="214" t="s">
        <v>1932</v>
      </c>
      <c r="I471" s="215">
        <v>92.34</v>
      </c>
      <c r="J471" s="215">
        <v>184.68</v>
      </c>
      <c r="K471">
        <f t="shared" si="22"/>
        <v>46.17</v>
      </c>
      <c r="L471" s="83">
        <f t="shared" si="23"/>
        <v>277.02</v>
      </c>
    </row>
    <row r="472" spans="1:12" ht="30.6" x14ac:dyDescent="0.3">
      <c r="A472" s="214" t="s">
        <v>752</v>
      </c>
      <c r="B472" s="214" t="s">
        <v>753</v>
      </c>
      <c r="C472" s="215">
        <v>201.86</v>
      </c>
      <c r="D472" s="215">
        <v>201.86</v>
      </c>
      <c r="E472" s="215">
        <v>201.86</v>
      </c>
      <c r="F472" s="83">
        <f t="shared" si="21"/>
        <v>605.58000000000004</v>
      </c>
      <c r="G472" s="214" t="s">
        <v>861</v>
      </c>
      <c r="H472" s="214" t="s">
        <v>862</v>
      </c>
      <c r="I472" s="215">
        <v>100.93</v>
      </c>
      <c r="J472" s="215">
        <v>201.86</v>
      </c>
      <c r="K472">
        <f t="shared" si="22"/>
        <v>50.465000000000003</v>
      </c>
      <c r="L472" s="83">
        <f t="shared" si="23"/>
        <v>302.79000000000002</v>
      </c>
    </row>
    <row r="473" spans="1:12" ht="30.6" x14ac:dyDescent="0.3">
      <c r="A473" s="214" t="s">
        <v>2598</v>
      </c>
      <c r="B473" s="214" t="s">
        <v>2405</v>
      </c>
      <c r="C473" s="215">
        <v>171.8</v>
      </c>
      <c r="D473" s="215">
        <v>171.8</v>
      </c>
      <c r="E473" s="215">
        <v>171.8</v>
      </c>
      <c r="F473" s="83">
        <f t="shared" si="21"/>
        <v>515.40000000000009</v>
      </c>
      <c r="G473" s="214" t="s">
        <v>782</v>
      </c>
      <c r="H473" s="214" t="s">
        <v>783</v>
      </c>
      <c r="I473" s="215">
        <v>92.34</v>
      </c>
      <c r="J473" s="215">
        <v>184.68</v>
      </c>
      <c r="K473">
        <f t="shared" si="22"/>
        <v>46.17</v>
      </c>
      <c r="L473" s="83">
        <f t="shared" si="23"/>
        <v>277.02</v>
      </c>
    </row>
    <row r="474" spans="1:12" ht="30.6" x14ac:dyDescent="0.3">
      <c r="A474" s="214" t="s">
        <v>1876</v>
      </c>
      <c r="B474" s="214" t="s">
        <v>1877</v>
      </c>
      <c r="C474" s="215">
        <v>257.7</v>
      </c>
      <c r="D474" s="215">
        <v>257.7</v>
      </c>
      <c r="E474" s="215">
        <v>257.7</v>
      </c>
      <c r="F474" s="83">
        <f t="shared" si="21"/>
        <v>773.09999999999991</v>
      </c>
      <c r="G474" s="214" t="s">
        <v>1964</v>
      </c>
      <c r="H474" s="214" t="s">
        <v>1965</v>
      </c>
      <c r="I474" s="215">
        <v>94.49</v>
      </c>
      <c r="J474" s="215">
        <v>188.98</v>
      </c>
      <c r="K474">
        <f t="shared" si="22"/>
        <v>47.244999999999997</v>
      </c>
      <c r="L474" s="83">
        <f t="shared" si="23"/>
        <v>283.46999999999997</v>
      </c>
    </row>
    <row r="475" spans="1:12" ht="30.6" x14ac:dyDescent="0.3">
      <c r="A475" s="214" t="s">
        <v>2550</v>
      </c>
      <c r="B475" s="214" t="s">
        <v>1981</v>
      </c>
      <c r="C475" s="215">
        <v>193.27</v>
      </c>
      <c r="D475" s="215">
        <v>193.27</v>
      </c>
      <c r="E475" s="215">
        <v>193.27</v>
      </c>
      <c r="F475" s="83">
        <f t="shared" si="21"/>
        <v>579.81000000000006</v>
      </c>
      <c r="G475" s="214" t="s">
        <v>1882</v>
      </c>
      <c r="H475" s="214" t="s">
        <v>1883</v>
      </c>
      <c r="I475" s="215">
        <v>150.32499999999999</v>
      </c>
      <c r="J475" s="215">
        <v>300.64999999999998</v>
      </c>
      <c r="K475">
        <f t="shared" si="22"/>
        <v>75.162499999999994</v>
      </c>
      <c r="L475" s="83">
        <f t="shared" si="23"/>
        <v>450.97499999999997</v>
      </c>
    </row>
    <row r="476" spans="1:12" ht="30.6" x14ac:dyDescent="0.3">
      <c r="A476" s="214" t="s">
        <v>2610</v>
      </c>
      <c r="B476" s="214" t="s">
        <v>2008</v>
      </c>
      <c r="C476" s="215">
        <v>176.1</v>
      </c>
      <c r="D476" s="215">
        <v>176.09</v>
      </c>
      <c r="E476" s="215">
        <v>176.09</v>
      </c>
      <c r="F476" s="83">
        <f t="shared" si="21"/>
        <v>528.28</v>
      </c>
      <c r="G476" s="214" t="s">
        <v>704</v>
      </c>
      <c r="H476" s="214" t="s">
        <v>705</v>
      </c>
      <c r="I476" s="215">
        <v>111.67</v>
      </c>
      <c r="J476" s="215">
        <v>223.34</v>
      </c>
      <c r="K476">
        <f t="shared" si="22"/>
        <v>55.835000000000001</v>
      </c>
      <c r="L476" s="83">
        <f t="shared" si="23"/>
        <v>335.01</v>
      </c>
    </row>
    <row r="477" spans="1:12" ht="30.6" x14ac:dyDescent="0.3">
      <c r="A477" s="214" t="s">
        <v>2038</v>
      </c>
      <c r="B477" s="214" t="s">
        <v>2039</v>
      </c>
      <c r="C477" s="215">
        <v>163.21</v>
      </c>
      <c r="D477" s="215">
        <v>163.21</v>
      </c>
      <c r="E477" s="215">
        <v>163.21</v>
      </c>
      <c r="F477" s="83">
        <f t="shared" si="21"/>
        <v>489.63</v>
      </c>
      <c r="G477" s="214" t="s">
        <v>3993</v>
      </c>
      <c r="H477" s="214" t="s">
        <v>1328</v>
      </c>
      <c r="I477" s="215">
        <v>103.08</v>
      </c>
      <c r="J477" s="215">
        <v>206.16</v>
      </c>
      <c r="K477">
        <f t="shared" si="22"/>
        <v>51.54</v>
      </c>
      <c r="L477" s="83">
        <f t="shared" si="23"/>
        <v>309.24</v>
      </c>
    </row>
    <row r="478" spans="1:12" ht="30.6" x14ac:dyDescent="0.3">
      <c r="A478" s="214" t="s">
        <v>1959</v>
      </c>
      <c r="B478" s="214" t="s">
        <v>1960</v>
      </c>
      <c r="C478" s="215">
        <v>257.7</v>
      </c>
      <c r="D478" s="215">
        <v>257.7</v>
      </c>
      <c r="E478" s="215">
        <v>257.7</v>
      </c>
      <c r="F478" s="83">
        <f t="shared" si="21"/>
        <v>773.09999999999991</v>
      </c>
      <c r="G478" s="214" t="s">
        <v>1718</v>
      </c>
      <c r="H478" s="214" t="s">
        <v>1719</v>
      </c>
      <c r="I478" s="215">
        <v>105.22499999999999</v>
      </c>
      <c r="J478" s="215">
        <v>210.45</v>
      </c>
      <c r="K478">
        <f t="shared" si="22"/>
        <v>52.612499999999997</v>
      </c>
      <c r="L478" s="83">
        <f t="shared" si="23"/>
        <v>315.67499999999995</v>
      </c>
    </row>
    <row r="479" spans="1:12" ht="30.6" x14ac:dyDescent="0.3">
      <c r="A479" s="214" t="s">
        <v>2292</v>
      </c>
      <c r="B479" s="214" t="s">
        <v>2293</v>
      </c>
      <c r="C479" s="215">
        <v>219.04</v>
      </c>
      <c r="D479" s="215">
        <v>219.04</v>
      </c>
      <c r="E479" s="215">
        <v>219.04</v>
      </c>
      <c r="F479" s="83">
        <f t="shared" si="21"/>
        <v>657.12</v>
      </c>
      <c r="G479" s="214" t="s">
        <v>2294</v>
      </c>
      <c r="H479" s="214" t="s">
        <v>2295</v>
      </c>
      <c r="I479" s="215">
        <v>115.965</v>
      </c>
      <c r="J479" s="215">
        <v>231.93</v>
      </c>
      <c r="K479">
        <f t="shared" si="22"/>
        <v>57.982500000000002</v>
      </c>
      <c r="L479" s="83">
        <f t="shared" si="23"/>
        <v>347.89499999999998</v>
      </c>
    </row>
    <row r="480" spans="1:12" ht="30.6" x14ac:dyDescent="0.3">
      <c r="A480" s="214" t="s">
        <v>2447</v>
      </c>
      <c r="B480" s="214" t="s">
        <v>2448</v>
      </c>
      <c r="C480" s="215">
        <v>322.12</v>
      </c>
      <c r="D480" s="215">
        <v>322.12</v>
      </c>
      <c r="E480" s="215">
        <v>322.12</v>
      </c>
      <c r="F480" s="83">
        <f t="shared" si="21"/>
        <v>966.36</v>
      </c>
      <c r="G480" s="214" t="s">
        <v>3994</v>
      </c>
      <c r="H480" s="214" t="s">
        <v>1491</v>
      </c>
      <c r="I480" s="215">
        <v>115.965</v>
      </c>
      <c r="J480" s="215">
        <v>231.93</v>
      </c>
      <c r="K480">
        <f t="shared" si="22"/>
        <v>57.982500000000002</v>
      </c>
      <c r="L480" s="83">
        <f t="shared" si="23"/>
        <v>347.89499999999998</v>
      </c>
    </row>
    <row r="481" spans="1:12" ht="30.6" x14ac:dyDescent="0.3">
      <c r="A481" s="214" t="s">
        <v>845</v>
      </c>
      <c r="B481" s="214" t="s">
        <v>846</v>
      </c>
      <c r="C481" s="215">
        <v>313.52999999999997</v>
      </c>
      <c r="D481" s="215">
        <v>313.52999999999997</v>
      </c>
      <c r="E481" s="215">
        <v>313.52999999999997</v>
      </c>
      <c r="F481" s="83">
        <f t="shared" si="21"/>
        <v>940.58999999999992</v>
      </c>
      <c r="G481" s="214" t="s">
        <v>2634</v>
      </c>
      <c r="H481" s="214" t="s">
        <v>2204</v>
      </c>
      <c r="I481" s="215">
        <v>126.7</v>
      </c>
      <c r="J481" s="215">
        <v>253.4</v>
      </c>
      <c r="K481">
        <f t="shared" si="22"/>
        <v>63.35</v>
      </c>
      <c r="L481" s="83">
        <f t="shared" si="23"/>
        <v>380.1</v>
      </c>
    </row>
    <row r="482" spans="1:12" ht="30.6" x14ac:dyDescent="0.3">
      <c r="A482" s="214" t="s">
        <v>760</v>
      </c>
      <c r="B482" s="214" t="s">
        <v>761</v>
      </c>
      <c r="C482" s="215">
        <v>150.32</v>
      </c>
      <c r="D482" s="215">
        <v>150.32</v>
      </c>
      <c r="E482" s="215">
        <v>150.32</v>
      </c>
      <c r="F482" s="83">
        <f t="shared" si="21"/>
        <v>450.96</v>
      </c>
      <c r="G482" s="214" t="s">
        <v>3995</v>
      </c>
      <c r="H482" s="214" t="s">
        <v>763</v>
      </c>
      <c r="I482" s="215">
        <v>154.62</v>
      </c>
      <c r="J482" s="215">
        <v>309.24</v>
      </c>
      <c r="K482">
        <f t="shared" si="22"/>
        <v>77.31</v>
      </c>
      <c r="L482" s="83">
        <f t="shared" si="23"/>
        <v>463.86</v>
      </c>
    </row>
    <row r="483" spans="1:12" ht="30.6" x14ac:dyDescent="0.3">
      <c r="A483" s="214" t="s">
        <v>739</v>
      </c>
      <c r="B483" s="214" t="s">
        <v>740</v>
      </c>
      <c r="C483" s="215">
        <v>146.03</v>
      </c>
      <c r="D483" s="215">
        <v>146.03</v>
      </c>
      <c r="E483" s="215">
        <v>146.03</v>
      </c>
      <c r="F483" s="83">
        <f t="shared" si="21"/>
        <v>438.09000000000003</v>
      </c>
      <c r="G483" s="214" t="s">
        <v>1281</v>
      </c>
      <c r="H483" s="214" t="s">
        <v>1282</v>
      </c>
      <c r="I483" s="215">
        <v>135.29</v>
      </c>
      <c r="J483" s="215">
        <v>270.58</v>
      </c>
      <c r="K483">
        <f t="shared" si="22"/>
        <v>67.644999999999996</v>
      </c>
      <c r="L483" s="83">
        <f t="shared" si="23"/>
        <v>405.87</v>
      </c>
    </row>
    <row r="484" spans="1:12" ht="30.6" x14ac:dyDescent="0.3">
      <c r="A484" s="214" t="s">
        <v>3992</v>
      </c>
      <c r="B484" s="214" t="s">
        <v>791</v>
      </c>
      <c r="C484" s="215">
        <v>154.62</v>
      </c>
      <c r="D484" s="215">
        <v>154.62</v>
      </c>
      <c r="E484" s="215">
        <v>154.62</v>
      </c>
      <c r="F484" s="83">
        <f t="shared" si="21"/>
        <v>463.86</v>
      </c>
      <c r="G484" s="214" t="s">
        <v>971</v>
      </c>
      <c r="H484" s="214" t="s">
        <v>972</v>
      </c>
      <c r="I484" s="215">
        <v>98.784999999999997</v>
      </c>
      <c r="J484" s="215">
        <v>197.57</v>
      </c>
      <c r="K484">
        <f t="shared" si="22"/>
        <v>49.392499999999998</v>
      </c>
      <c r="L484" s="83">
        <f t="shared" si="23"/>
        <v>296.35500000000002</v>
      </c>
    </row>
    <row r="485" spans="1:12" ht="30.6" x14ac:dyDescent="0.3">
      <c r="A485" s="214" t="s">
        <v>790</v>
      </c>
      <c r="B485" s="214" t="s">
        <v>791</v>
      </c>
      <c r="C485" s="216"/>
      <c r="D485" s="216"/>
      <c r="E485" s="216"/>
      <c r="F485" s="83">
        <f t="shared" si="21"/>
        <v>0</v>
      </c>
      <c r="G485" s="214" t="s">
        <v>2592</v>
      </c>
      <c r="H485" s="214" t="s">
        <v>1683</v>
      </c>
      <c r="I485" s="215">
        <v>193.27500000000001</v>
      </c>
      <c r="J485" s="215">
        <v>386.55</v>
      </c>
      <c r="K485">
        <f t="shared" si="22"/>
        <v>96.637500000000003</v>
      </c>
      <c r="L485" s="83">
        <f t="shared" si="23"/>
        <v>579.82500000000005</v>
      </c>
    </row>
    <row r="486" spans="1:12" ht="30.6" x14ac:dyDescent="0.3">
      <c r="A486" s="214" t="s">
        <v>2171</v>
      </c>
      <c r="B486" s="214" t="s">
        <v>2172</v>
      </c>
      <c r="C486" s="215">
        <v>223.34</v>
      </c>
      <c r="D486" s="215">
        <v>223.34</v>
      </c>
      <c r="E486" s="215">
        <v>223.34</v>
      </c>
      <c r="F486" s="83">
        <f t="shared" si="21"/>
        <v>670.02</v>
      </c>
      <c r="G486" s="214" t="s">
        <v>973</v>
      </c>
      <c r="H486" s="214" t="s">
        <v>974</v>
      </c>
      <c r="I486" s="215">
        <v>90.194999999999993</v>
      </c>
      <c r="J486" s="215">
        <v>180.39</v>
      </c>
      <c r="K486">
        <f t="shared" si="22"/>
        <v>45.097499999999997</v>
      </c>
      <c r="L486" s="83">
        <f t="shared" si="23"/>
        <v>270.58499999999998</v>
      </c>
    </row>
    <row r="487" spans="1:12" ht="30.6" x14ac:dyDescent="0.3">
      <c r="A487" s="214" t="s">
        <v>2092</v>
      </c>
      <c r="B487" s="214" t="s">
        <v>2093</v>
      </c>
      <c r="C487" s="215">
        <v>150.32</v>
      </c>
      <c r="D487" s="215">
        <v>150.32</v>
      </c>
      <c r="E487" s="215">
        <v>150.32</v>
      </c>
      <c r="F487" s="83">
        <f t="shared" si="21"/>
        <v>450.96</v>
      </c>
      <c r="G487" s="214" t="s">
        <v>1381</v>
      </c>
      <c r="H487" s="214" t="s">
        <v>1382</v>
      </c>
      <c r="I487" s="215">
        <v>139.58500000000001</v>
      </c>
      <c r="J487" s="215">
        <v>279.17</v>
      </c>
      <c r="K487">
        <f t="shared" si="22"/>
        <v>69.792500000000004</v>
      </c>
      <c r="L487" s="83">
        <f t="shared" si="23"/>
        <v>418.755</v>
      </c>
    </row>
    <row r="488" spans="1:12" ht="30.6" x14ac:dyDescent="0.3">
      <c r="A488" s="214" t="s">
        <v>2044</v>
      </c>
      <c r="B488" s="214" t="s">
        <v>2045</v>
      </c>
      <c r="C488" s="215">
        <v>158.91</v>
      </c>
      <c r="D488" s="215">
        <v>158.91</v>
      </c>
      <c r="E488" s="215">
        <v>158.91</v>
      </c>
      <c r="F488" s="83">
        <f t="shared" si="21"/>
        <v>476.73</v>
      </c>
      <c r="G488" s="214" t="s">
        <v>554</v>
      </c>
      <c r="H488" s="214" t="s">
        <v>555</v>
      </c>
      <c r="I488" s="215">
        <v>73.015000000000001</v>
      </c>
      <c r="J488" s="215">
        <v>146.03</v>
      </c>
      <c r="K488">
        <f t="shared" si="22"/>
        <v>36.5075</v>
      </c>
      <c r="L488" s="83">
        <f t="shared" si="23"/>
        <v>219.04500000000002</v>
      </c>
    </row>
    <row r="489" spans="1:12" ht="30.6" x14ac:dyDescent="0.3">
      <c r="A489" s="214" t="s">
        <v>906</v>
      </c>
      <c r="B489" s="214" t="s">
        <v>907</v>
      </c>
      <c r="C489" s="215">
        <v>455.26</v>
      </c>
      <c r="D489" s="215">
        <v>455.27</v>
      </c>
      <c r="E489" s="215">
        <v>455.27</v>
      </c>
      <c r="F489" s="83">
        <f t="shared" si="21"/>
        <v>1365.8</v>
      </c>
      <c r="G489" s="214" t="s">
        <v>978</v>
      </c>
      <c r="H489" s="214" t="s">
        <v>979</v>
      </c>
      <c r="I489" s="215">
        <v>85.9</v>
      </c>
      <c r="J489" s="215">
        <v>171.8</v>
      </c>
      <c r="K489">
        <f t="shared" si="22"/>
        <v>42.95</v>
      </c>
      <c r="L489" s="83">
        <f t="shared" si="23"/>
        <v>257.70000000000005</v>
      </c>
    </row>
    <row r="490" spans="1:12" ht="30.6" x14ac:dyDescent="0.3">
      <c r="A490" s="214" t="s">
        <v>1931</v>
      </c>
      <c r="B490" s="214" t="s">
        <v>1932</v>
      </c>
      <c r="C490" s="215">
        <v>184.69</v>
      </c>
      <c r="D490" s="215">
        <v>184.68</v>
      </c>
      <c r="E490" s="215">
        <v>184.68</v>
      </c>
      <c r="F490" s="83">
        <f t="shared" si="21"/>
        <v>554.04999999999995</v>
      </c>
      <c r="G490" s="214" t="s">
        <v>666</v>
      </c>
      <c r="H490" s="214" t="s">
        <v>667</v>
      </c>
      <c r="I490" s="215">
        <v>206.16</v>
      </c>
      <c r="J490" s="215">
        <v>412.32</v>
      </c>
      <c r="K490">
        <f t="shared" si="22"/>
        <v>103.08</v>
      </c>
      <c r="L490" s="83">
        <f t="shared" si="23"/>
        <v>618.48</v>
      </c>
    </row>
    <row r="491" spans="1:12" ht="30.6" x14ac:dyDescent="0.3">
      <c r="A491" s="214" t="s">
        <v>861</v>
      </c>
      <c r="B491" s="214" t="s">
        <v>862</v>
      </c>
      <c r="C491" s="215">
        <v>201.86</v>
      </c>
      <c r="D491" s="215">
        <v>201.86</v>
      </c>
      <c r="E491" s="215">
        <v>201.86</v>
      </c>
      <c r="F491" s="83">
        <f t="shared" si="21"/>
        <v>605.58000000000004</v>
      </c>
      <c r="G491" s="214" t="s">
        <v>600</v>
      </c>
      <c r="H491" s="214" t="s">
        <v>601</v>
      </c>
      <c r="I491" s="215">
        <v>75.16</v>
      </c>
      <c r="J491" s="215">
        <v>150.32</v>
      </c>
      <c r="K491">
        <f t="shared" si="22"/>
        <v>37.58</v>
      </c>
      <c r="L491" s="83">
        <f t="shared" si="23"/>
        <v>225.48</v>
      </c>
    </row>
    <row r="492" spans="1:12" ht="30.6" x14ac:dyDescent="0.3">
      <c r="A492" s="214" t="s">
        <v>782</v>
      </c>
      <c r="B492" s="214" t="s">
        <v>783</v>
      </c>
      <c r="C492" s="215">
        <v>184.69</v>
      </c>
      <c r="D492" s="215">
        <v>184.68</v>
      </c>
      <c r="E492" s="215">
        <v>184.68</v>
      </c>
      <c r="F492" s="83">
        <f t="shared" si="21"/>
        <v>554.04999999999995</v>
      </c>
      <c r="G492" s="214" t="s">
        <v>530</v>
      </c>
      <c r="H492" s="214" t="s">
        <v>531</v>
      </c>
      <c r="I492" s="215">
        <v>169.65</v>
      </c>
      <c r="J492" s="215">
        <v>339.3</v>
      </c>
      <c r="K492">
        <f t="shared" si="22"/>
        <v>84.825000000000003</v>
      </c>
      <c r="L492" s="83">
        <f t="shared" si="23"/>
        <v>508.95000000000005</v>
      </c>
    </row>
    <row r="493" spans="1:12" ht="30.6" x14ac:dyDescent="0.3">
      <c r="A493" s="214" t="s">
        <v>1964</v>
      </c>
      <c r="B493" s="214" t="s">
        <v>1965</v>
      </c>
      <c r="C493" s="215">
        <v>188.97</v>
      </c>
      <c r="D493" s="215">
        <v>188.98</v>
      </c>
      <c r="E493" s="215">
        <v>188.98</v>
      </c>
      <c r="F493" s="83">
        <f t="shared" si="21"/>
        <v>566.92999999999995</v>
      </c>
      <c r="G493" s="214" t="s">
        <v>648</v>
      </c>
      <c r="H493" s="214" t="s">
        <v>649</v>
      </c>
      <c r="I493" s="215">
        <v>70.864999999999995</v>
      </c>
      <c r="J493" s="215">
        <v>141.72999999999999</v>
      </c>
      <c r="K493">
        <f t="shared" si="22"/>
        <v>35.432499999999997</v>
      </c>
      <c r="L493" s="83">
        <f t="shared" si="23"/>
        <v>212.59499999999997</v>
      </c>
    </row>
    <row r="494" spans="1:12" ht="71.400000000000006" x14ac:dyDescent="0.3">
      <c r="A494" s="214" t="s">
        <v>1882</v>
      </c>
      <c r="B494" s="214" t="s">
        <v>1883</v>
      </c>
      <c r="C494" s="215">
        <v>300.64</v>
      </c>
      <c r="D494" s="215">
        <v>300.64999999999998</v>
      </c>
      <c r="E494" s="215">
        <v>300.64999999999998</v>
      </c>
      <c r="F494" s="83">
        <f t="shared" si="21"/>
        <v>901.93999999999994</v>
      </c>
      <c r="G494" s="211" t="s">
        <v>2644</v>
      </c>
      <c r="H494" s="211"/>
      <c r="I494" s="213">
        <v>939738.77500000002</v>
      </c>
      <c r="J494" s="213">
        <v>1879477.54</v>
      </c>
      <c r="K494">
        <f t="shared" si="22"/>
        <v>469869.38750000001</v>
      </c>
      <c r="L494" s="83">
        <f t="shared" si="23"/>
        <v>2819216.3149999999</v>
      </c>
    </row>
    <row r="495" spans="1:12" ht="30.6" x14ac:dyDescent="0.3">
      <c r="A495" s="214" t="s">
        <v>704</v>
      </c>
      <c r="B495" s="214" t="s">
        <v>705</v>
      </c>
      <c r="C495" s="215">
        <v>223.34</v>
      </c>
      <c r="D495" s="215">
        <v>223.34</v>
      </c>
      <c r="E495" s="215">
        <v>223.34</v>
      </c>
      <c r="F495" s="83">
        <f t="shared" si="21"/>
        <v>670.02</v>
      </c>
      <c r="G495" s="214" t="s">
        <v>1049</v>
      </c>
      <c r="H495" s="214" t="s">
        <v>154</v>
      </c>
      <c r="I495" s="217">
        <v>1593.4349999999999</v>
      </c>
      <c r="J495" s="217">
        <v>3186.87</v>
      </c>
      <c r="K495">
        <f t="shared" si="22"/>
        <v>796.71749999999997</v>
      </c>
      <c r="L495" s="83">
        <f t="shared" si="23"/>
        <v>4780.3050000000003</v>
      </c>
    </row>
    <row r="496" spans="1:12" ht="30.6" x14ac:dyDescent="0.3">
      <c r="A496" s="214" t="s">
        <v>1327</v>
      </c>
      <c r="B496" s="214" t="s">
        <v>1328</v>
      </c>
      <c r="C496" s="216"/>
      <c r="D496" s="216"/>
      <c r="E496" s="216"/>
      <c r="F496" s="83">
        <f t="shared" si="21"/>
        <v>0</v>
      </c>
      <c r="G496" s="214" t="s">
        <v>1495</v>
      </c>
      <c r="H496" s="214" t="s">
        <v>137</v>
      </c>
      <c r="I496" s="217">
        <v>710.82</v>
      </c>
      <c r="J496" s="217">
        <v>1421.64</v>
      </c>
      <c r="K496">
        <f t="shared" si="22"/>
        <v>355.41</v>
      </c>
      <c r="L496" s="83">
        <f t="shared" si="23"/>
        <v>2132.46</v>
      </c>
    </row>
    <row r="497" spans="1:12" ht="30.6" x14ac:dyDescent="0.3">
      <c r="A497" s="214" t="s">
        <v>3993</v>
      </c>
      <c r="B497" s="214" t="s">
        <v>1328</v>
      </c>
      <c r="C497" s="215">
        <v>206.16</v>
      </c>
      <c r="D497" s="215">
        <v>206.16</v>
      </c>
      <c r="E497" s="215">
        <v>206.16</v>
      </c>
      <c r="F497" s="83">
        <f t="shared" si="21"/>
        <v>618.48</v>
      </c>
      <c r="G497" s="214" t="s">
        <v>1990</v>
      </c>
      <c r="H497" s="214" t="s">
        <v>34</v>
      </c>
      <c r="I497" s="217">
        <v>710.82</v>
      </c>
      <c r="J497" s="217">
        <v>1421.64</v>
      </c>
      <c r="K497">
        <f t="shared" si="22"/>
        <v>355.41</v>
      </c>
      <c r="L497" s="83">
        <f t="shared" si="23"/>
        <v>2132.46</v>
      </c>
    </row>
    <row r="498" spans="1:12" ht="30.6" x14ac:dyDescent="0.3">
      <c r="A498" s="214" t="s">
        <v>1718</v>
      </c>
      <c r="B498" s="214" t="s">
        <v>1719</v>
      </c>
      <c r="C498" s="215">
        <v>210.45</v>
      </c>
      <c r="D498" s="215">
        <v>210.45</v>
      </c>
      <c r="E498" s="215">
        <v>210.45</v>
      </c>
      <c r="F498" s="83">
        <f t="shared" si="21"/>
        <v>631.34999999999991</v>
      </c>
      <c r="G498" s="214" t="s">
        <v>2520</v>
      </c>
      <c r="H498" s="214" t="s">
        <v>145</v>
      </c>
      <c r="I498" s="217">
        <v>788.13</v>
      </c>
      <c r="J498" s="217">
        <v>1576.26</v>
      </c>
      <c r="K498">
        <f t="shared" si="22"/>
        <v>394.065</v>
      </c>
      <c r="L498" s="83">
        <f t="shared" si="23"/>
        <v>2364.39</v>
      </c>
    </row>
    <row r="499" spans="1:12" ht="30.6" x14ac:dyDescent="0.3">
      <c r="A499" s="214" t="s">
        <v>2294</v>
      </c>
      <c r="B499" s="214" t="s">
        <v>2295</v>
      </c>
      <c r="C499" s="215">
        <v>231.93</v>
      </c>
      <c r="D499" s="215">
        <v>231.93</v>
      </c>
      <c r="E499" s="215">
        <v>231.93</v>
      </c>
      <c r="F499" s="83">
        <f t="shared" si="21"/>
        <v>695.79</v>
      </c>
      <c r="G499" s="214" t="s">
        <v>1005</v>
      </c>
      <c r="H499" s="214" t="s">
        <v>73</v>
      </c>
      <c r="I499" s="217">
        <v>1683.63</v>
      </c>
      <c r="J499" s="217">
        <v>3367.26</v>
      </c>
      <c r="K499">
        <f t="shared" si="22"/>
        <v>841.81500000000005</v>
      </c>
      <c r="L499" s="83">
        <f t="shared" si="23"/>
        <v>5050.8900000000003</v>
      </c>
    </row>
    <row r="500" spans="1:12" ht="30.6" x14ac:dyDescent="0.3">
      <c r="A500" s="214" t="s">
        <v>1490</v>
      </c>
      <c r="B500" s="214" t="s">
        <v>1491</v>
      </c>
      <c r="C500" s="215">
        <v>231.93</v>
      </c>
      <c r="D500" s="215">
        <v>231.93</v>
      </c>
      <c r="E500" s="215">
        <v>74.89</v>
      </c>
      <c r="F500" s="83">
        <f t="shared" si="21"/>
        <v>538.75</v>
      </c>
      <c r="G500" s="214" t="s">
        <v>1214</v>
      </c>
      <c r="H500" s="214" t="s">
        <v>146</v>
      </c>
      <c r="I500" s="217">
        <v>1559.075</v>
      </c>
      <c r="J500" s="217">
        <v>3118.15</v>
      </c>
      <c r="K500">
        <f t="shared" si="22"/>
        <v>779.53750000000002</v>
      </c>
      <c r="L500" s="83">
        <f t="shared" si="23"/>
        <v>4677.2250000000004</v>
      </c>
    </row>
    <row r="501" spans="1:12" ht="30.6" x14ac:dyDescent="0.3">
      <c r="A501" s="214" t="s">
        <v>3994</v>
      </c>
      <c r="B501" s="214" t="s">
        <v>1491</v>
      </c>
      <c r="C501" s="216"/>
      <c r="D501" s="216"/>
      <c r="E501" s="215">
        <v>157.04</v>
      </c>
      <c r="F501" s="83">
        <f t="shared" si="21"/>
        <v>157.04</v>
      </c>
      <c r="G501" s="214" t="s">
        <v>2600</v>
      </c>
      <c r="H501" s="214" t="s">
        <v>159</v>
      </c>
      <c r="I501" s="217">
        <v>1226.2149999999999</v>
      </c>
      <c r="J501" s="217">
        <v>2452.4299999999998</v>
      </c>
      <c r="K501">
        <f t="shared" si="22"/>
        <v>613.10749999999996</v>
      </c>
      <c r="L501" s="83">
        <f t="shared" si="23"/>
        <v>3678.6449999999995</v>
      </c>
    </row>
    <row r="502" spans="1:12" ht="30.6" x14ac:dyDescent="0.3">
      <c r="A502" s="214" t="s">
        <v>2634</v>
      </c>
      <c r="B502" s="214" t="s">
        <v>2204</v>
      </c>
      <c r="C502" s="215">
        <v>253.4</v>
      </c>
      <c r="D502" s="215">
        <v>253.4</v>
      </c>
      <c r="E502" s="215">
        <v>253.4</v>
      </c>
      <c r="F502" s="83">
        <f t="shared" si="21"/>
        <v>760.2</v>
      </c>
      <c r="G502" s="214" t="s">
        <v>818</v>
      </c>
      <c r="H502" s="214" t="s">
        <v>88</v>
      </c>
      <c r="I502" s="217">
        <v>710.82</v>
      </c>
      <c r="J502" s="217">
        <v>1421.64</v>
      </c>
      <c r="K502">
        <f t="shared" si="22"/>
        <v>355.41</v>
      </c>
      <c r="L502" s="83">
        <f t="shared" si="23"/>
        <v>2132.46</v>
      </c>
    </row>
    <row r="503" spans="1:12" ht="30.6" x14ac:dyDescent="0.3">
      <c r="A503" s="214" t="s">
        <v>3995</v>
      </c>
      <c r="B503" s="214" t="s">
        <v>763</v>
      </c>
      <c r="C503" s="215">
        <v>309.24</v>
      </c>
      <c r="D503" s="215">
        <v>309.24</v>
      </c>
      <c r="E503" s="215">
        <v>309.24</v>
      </c>
      <c r="F503" s="83">
        <f t="shared" si="21"/>
        <v>927.72</v>
      </c>
      <c r="G503" s="214" t="s">
        <v>975</v>
      </c>
      <c r="H503" s="214" t="s">
        <v>112</v>
      </c>
      <c r="I503" s="217">
        <v>710.82</v>
      </c>
      <c r="J503" s="217">
        <v>1421.64</v>
      </c>
      <c r="K503">
        <f t="shared" si="22"/>
        <v>355.41</v>
      </c>
      <c r="L503" s="83">
        <f t="shared" si="23"/>
        <v>2132.46</v>
      </c>
    </row>
    <row r="504" spans="1:12" ht="30.6" x14ac:dyDescent="0.3">
      <c r="A504" s="214" t="s">
        <v>762</v>
      </c>
      <c r="B504" s="214" t="s">
        <v>763</v>
      </c>
      <c r="C504" s="216"/>
      <c r="D504" s="216"/>
      <c r="E504" s="216"/>
      <c r="F504" s="83">
        <f t="shared" si="21"/>
        <v>0</v>
      </c>
      <c r="G504" s="214" t="s">
        <v>1109</v>
      </c>
      <c r="H504" s="214" t="s">
        <v>144</v>
      </c>
      <c r="I504" s="217">
        <v>788.13</v>
      </c>
      <c r="J504" s="217">
        <v>1576.26</v>
      </c>
      <c r="K504">
        <f t="shared" si="22"/>
        <v>394.065</v>
      </c>
      <c r="L504" s="83">
        <f t="shared" si="23"/>
        <v>2364.39</v>
      </c>
    </row>
    <row r="505" spans="1:12" ht="30.6" x14ac:dyDescent="0.3">
      <c r="A505" s="214" t="s">
        <v>1281</v>
      </c>
      <c r="B505" s="214" t="s">
        <v>1282</v>
      </c>
      <c r="C505" s="215">
        <v>270.58999999999997</v>
      </c>
      <c r="D505" s="215">
        <v>270.58</v>
      </c>
      <c r="E505" s="215">
        <v>270.58</v>
      </c>
      <c r="F505" s="83">
        <f t="shared" si="21"/>
        <v>811.75</v>
      </c>
      <c r="G505" s="214" t="s">
        <v>2257</v>
      </c>
      <c r="H505" s="214" t="s">
        <v>58</v>
      </c>
      <c r="I505" s="217">
        <v>1683.63</v>
      </c>
      <c r="J505" s="217">
        <v>3367.26</v>
      </c>
      <c r="K505">
        <f t="shared" si="22"/>
        <v>841.81500000000005</v>
      </c>
      <c r="L505" s="83">
        <f t="shared" si="23"/>
        <v>5050.8900000000003</v>
      </c>
    </row>
    <row r="506" spans="1:12" ht="30.6" x14ac:dyDescent="0.3">
      <c r="A506" s="214" t="s">
        <v>971</v>
      </c>
      <c r="B506" s="214" t="s">
        <v>972</v>
      </c>
      <c r="C506" s="215">
        <v>197.57</v>
      </c>
      <c r="D506" s="215">
        <v>197.57</v>
      </c>
      <c r="E506" s="215">
        <v>197.57</v>
      </c>
      <c r="F506" s="83">
        <f t="shared" si="21"/>
        <v>592.71</v>
      </c>
      <c r="G506" s="214" t="s">
        <v>2129</v>
      </c>
      <c r="H506" s="214" t="s">
        <v>47</v>
      </c>
      <c r="I506" s="217">
        <v>1559.075</v>
      </c>
      <c r="J506" s="217">
        <v>3118.15</v>
      </c>
      <c r="K506">
        <f t="shared" si="22"/>
        <v>779.53750000000002</v>
      </c>
      <c r="L506" s="83">
        <f t="shared" si="23"/>
        <v>4677.2250000000004</v>
      </c>
    </row>
    <row r="507" spans="1:12" ht="30.6" x14ac:dyDescent="0.3">
      <c r="A507" s="214" t="s">
        <v>2592</v>
      </c>
      <c r="B507" s="214" t="s">
        <v>1683</v>
      </c>
      <c r="C507" s="215">
        <v>386.55</v>
      </c>
      <c r="D507" s="215">
        <v>386.55</v>
      </c>
      <c r="E507" s="215">
        <v>386.55</v>
      </c>
      <c r="F507" s="83">
        <f t="shared" si="21"/>
        <v>1159.6500000000001</v>
      </c>
      <c r="G507" s="214" t="s">
        <v>3927</v>
      </c>
      <c r="H507" s="214" t="s">
        <v>67</v>
      </c>
      <c r="I507" s="217">
        <v>788.13</v>
      </c>
      <c r="J507" s="217">
        <v>1576.26</v>
      </c>
      <c r="K507">
        <f t="shared" si="22"/>
        <v>394.065</v>
      </c>
      <c r="L507" s="83">
        <f t="shared" si="23"/>
        <v>2364.39</v>
      </c>
    </row>
    <row r="508" spans="1:12" ht="30.6" x14ac:dyDescent="0.3">
      <c r="A508" s="214" t="s">
        <v>973</v>
      </c>
      <c r="B508" s="214" t="s">
        <v>974</v>
      </c>
      <c r="C508" s="215">
        <v>180.39</v>
      </c>
      <c r="D508" s="215">
        <v>180.39</v>
      </c>
      <c r="E508" s="215">
        <v>180.39</v>
      </c>
      <c r="F508" s="83">
        <f t="shared" si="21"/>
        <v>541.16999999999996</v>
      </c>
      <c r="G508" s="214" t="s">
        <v>1453</v>
      </c>
      <c r="H508" s="214" t="s">
        <v>140</v>
      </c>
      <c r="I508" s="217">
        <v>1226.2149999999999</v>
      </c>
      <c r="J508" s="217">
        <v>2452.4299999999998</v>
      </c>
      <c r="K508">
        <f t="shared" si="22"/>
        <v>613.10749999999996</v>
      </c>
      <c r="L508" s="83">
        <f t="shared" si="23"/>
        <v>3678.6449999999995</v>
      </c>
    </row>
    <row r="509" spans="1:12" ht="30.6" x14ac:dyDescent="0.3">
      <c r="A509" s="214" t="s">
        <v>1381</v>
      </c>
      <c r="B509" s="214" t="s">
        <v>1382</v>
      </c>
      <c r="C509" s="215">
        <v>279.18</v>
      </c>
      <c r="D509" s="215">
        <v>279.17</v>
      </c>
      <c r="E509" s="215">
        <v>279.17</v>
      </c>
      <c r="F509" s="83">
        <f t="shared" si="21"/>
        <v>837.52</v>
      </c>
      <c r="G509" s="214" t="s">
        <v>1155</v>
      </c>
      <c r="H509" s="214" t="s">
        <v>129</v>
      </c>
      <c r="I509" s="217">
        <v>710.82</v>
      </c>
      <c r="J509" s="217">
        <v>1421.64</v>
      </c>
      <c r="K509">
        <f t="shared" si="22"/>
        <v>355.41</v>
      </c>
      <c r="L509" s="83">
        <f t="shared" si="23"/>
        <v>2132.46</v>
      </c>
    </row>
    <row r="510" spans="1:12" ht="30.6" x14ac:dyDescent="0.3">
      <c r="A510" s="214" t="s">
        <v>554</v>
      </c>
      <c r="B510" s="214" t="s">
        <v>555</v>
      </c>
      <c r="C510" s="215">
        <v>146.03</v>
      </c>
      <c r="D510" s="215">
        <v>146.03</v>
      </c>
      <c r="E510" s="215">
        <v>146.03</v>
      </c>
      <c r="F510" s="83">
        <f t="shared" si="21"/>
        <v>438.09000000000003</v>
      </c>
      <c r="G510" s="214" t="s">
        <v>552</v>
      </c>
      <c r="H510" s="214" t="s">
        <v>136</v>
      </c>
      <c r="I510" s="217">
        <v>710.82</v>
      </c>
      <c r="J510" s="217">
        <v>1421.64</v>
      </c>
      <c r="K510">
        <f t="shared" si="22"/>
        <v>355.41</v>
      </c>
      <c r="L510" s="83">
        <f t="shared" si="23"/>
        <v>2132.46</v>
      </c>
    </row>
    <row r="511" spans="1:12" ht="30.6" x14ac:dyDescent="0.3">
      <c r="A511" s="214" t="s">
        <v>978</v>
      </c>
      <c r="B511" s="214" t="s">
        <v>979</v>
      </c>
      <c r="C511" s="215">
        <v>171.8</v>
      </c>
      <c r="D511" s="215">
        <v>171.8</v>
      </c>
      <c r="E511" s="215">
        <v>171.8</v>
      </c>
      <c r="F511" s="83">
        <f t="shared" si="21"/>
        <v>515.40000000000009</v>
      </c>
      <c r="G511" s="214" t="s">
        <v>596</v>
      </c>
      <c r="H511" s="214" t="s">
        <v>312</v>
      </c>
      <c r="I511" s="217">
        <v>788.13</v>
      </c>
      <c r="J511" s="217">
        <v>1576.26</v>
      </c>
      <c r="K511">
        <f t="shared" si="22"/>
        <v>394.065</v>
      </c>
      <c r="L511" s="83">
        <f t="shared" si="23"/>
        <v>2364.39</v>
      </c>
    </row>
    <row r="512" spans="1:12" ht="30.6" x14ac:dyDescent="0.3">
      <c r="A512" s="214" t="s">
        <v>666</v>
      </c>
      <c r="B512" s="214" t="s">
        <v>667</v>
      </c>
      <c r="C512" s="215">
        <v>412.32</v>
      </c>
      <c r="D512" s="215">
        <v>412.32</v>
      </c>
      <c r="E512" s="215">
        <v>412.32</v>
      </c>
      <c r="F512" s="83">
        <f t="shared" si="21"/>
        <v>1236.96</v>
      </c>
      <c r="G512" s="214" t="s">
        <v>2167</v>
      </c>
      <c r="H512" s="214" t="s">
        <v>46</v>
      </c>
      <c r="I512" s="217">
        <v>1683.63</v>
      </c>
      <c r="J512" s="217">
        <v>3367.26</v>
      </c>
      <c r="K512">
        <f t="shared" si="22"/>
        <v>841.81500000000005</v>
      </c>
      <c r="L512" s="83">
        <f t="shared" si="23"/>
        <v>5050.8900000000003</v>
      </c>
    </row>
    <row r="513" spans="1:12" ht="30.6" x14ac:dyDescent="0.3">
      <c r="A513" s="214" t="s">
        <v>600</v>
      </c>
      <c r="B513" s="214" t="s">
        <v>601</v>
      </c>
      <c r="C513" s="215">
        <v>150.32</v>
      </c>
      <c r="D513" s="215">
        <v>150.32</v>
      </c>
      <c r="E513" s="215">
        <v>150.32</v>
      </c>
      <c r="F513" s="83">
        <f t="shared" si="21"/>
        <v>450.96</v>
      </c>
      <c r="G513" s="214" t="s">
        <v>575</v>
      </c>
      <c r="H513" s="214" t="s">
        <v>59</v>
      </c>
      <c r="I513" s="217">
        <v>1559.075</v>
      </c>
      <c r="J513" s="217">
        <v>3118.15</v>
      </c>
      <c r="K513">
        <f t="shared" si="22"/>
        <v>779.53750000000002</v>
      </c>
      <c r="L513" s="83">
        <f t="shared" si="23"/>
        <v>4677.2250000000004</v>
      </c>
    </row>
    <row r="514" spans="1:12" ht="30.6" x14ac:dyDescent="0.3">
      <c r="A514" s="214" t="s">
        <v>530</v>
      </c>
      <c r="B514" s="214" t="s">
        <v>531</v>
      </c>
      <c r="C514" s="215">
        <v>339.31</v>
      </c>
      <c r="D514" s="215">
        <v>339.3</v>
      </c>
      <c r="E514" s="215">
        <v>339.3</v>
      </c>
      <c r="F514" s="83">
        <f t="shared" si="21"/>
        <v>1017.9100000000001</v>
      </c>
      <c r="G514" s="214" t="s">
        <v>509</v>
      </c>
      <c r="H514" s="214" t="s">
        <v>40</v>
      </c>
      <c r="I514" s="217">
        <v>1226.2149999999999</v>
      </c>
      <c r="J514" s="217">
        <v>2452.4299999999998</v>
      </c>
      <c r="K514">
        <f t="shared" si="22"/>
        <v>613.10749999999996</v>
      </c>
      <c r="L514" s="83">
        <f t="shared" si="23"/>
        <v>3678.6449999999995</v>
      </c>
    </row>
    <row r="515" spans="1:12" ht="30.6" x14ac:dyDescent="0.3">
      <c r="A515" s="214" t="s">
        <v>648</v>
      </c>
      <c r="B515" s="214" t="s">
        <v>649</v>
      </c>
      <c r="C515" s="215">
        <v>141.72999999999999</v>
      </c>
      <c r="D515" s="215">
        <v>141.72999999999999</v>
      </c>
      <c r="E515" s="215">
        <v>141.72999999999999</v>
      </c>
      <c r="F515" s="83">
        <f t="shared" si="21"/>
        <v>425.18999999999994</v>
      </c>
      <c r="G515" s="214" t="s">
        <v>1082</v>
      </c>
      <c r="H515" s="214" t="s">
        <v>134</v>
      </c>
      <c r="I515" s="217">
        <v>710.82</v>
      </c>
      <c r="J515" s="217">
        <v>1421.64</v>
      </c>
      <c r="K515">
        <f t="shared" si="22"/>
        <v>355.41</v>
      </c>
      <c r="L515" s="83">
        <f t="shared" si="23"/>
        <v>2132.46</v>
      </c>
    </row>
    <row r="516" spans="1:12" ht="71.400000000000006" x14ac:dyDescent="0.3">
      <c r="A516" s="211" t="s">
        <v>2644</v>
      </c>
      <c r="B516" s="211"/>
      <c r="C516" s="213">
        <v>1876456.64</v>
      </c>
      <c r="D516" s="213">
        <v>1876458.17</v>
      </c>
      <c r="E516" s="213">
        <v>1876458.15</v>
      </c>
      <c r="F516" s="83">
        <f t="shared" si="21"/>
        <v>5629372.959999999</v>
      </c>
      <c r="G516" s="214" t="s">
        <v>2043</v>
      </c>
      <c r="H516" s="214" t="s">
        <v>51</v>
      </c>
      <c r="I516" s="217">
        <v>710.82</v>
      </c>
      <c r="J516" s="217">
        <v>1421.64</v>
      </c>
      <c r="K516">
        <f t="shared" si="22"/>
        <v>355.41</v>
      </c>
      <c r="L516" s="83">
        <f t="shared" si="23"/>
        <v>2132.46</v>
      </c>
    </row>
    <row r="517" spans="1:12" ht="30.6" x14ac:dyDescent="0.3">
      <c r="A517" s="214" t="s">
        <v>1049</v>
      </c>
      <c r="B517" s="214" t="s">
        <v>154</v>
      </c>
      <c r="C517" s="217">
        <v>3186.87</v>
      </c>
      <c r="D517" s="217">
        <v>3186.87</v>
      </c>
      <c r="E517" s="217">
        <v>3186.87</v>
      </c>
      <c r="F517" s="83">
        <f t="shared" ref="F517:F580" si="24">C517+D517+E517</f>
        <v>9560.61</v>
      </c>
      <c r="G517" s="214" t="s">
        <v>1993</v>
      </c>
      <c r="H517" s="214" t="s">
        <v>35</v>
      </c>
      <c r="I517" s="217">
        <v>788.13</v>
      </c>
      <c r="J517" s="217">
        <v>1576.26</v>
      </c>
      <c r="K517">
        <f t="shared" ref="K517:K580" si="25">I517/30*15</f>
        <v>394.065</v>
      </c>
      <c r="L517" s="83">
        <f t="shared" ref="L517:L580" si="26">I517+J517</f>
        <v>2364.39</v>
      </c>
    </row>
    <row r="518" spans="1:12" ht="30.6" x14ac:dyDescent="0.3">
      <c r="A518" s="214" t="s">
        <v>1495</v>
      </c>
      <c r="B518" s="214" t="s">
        <v>137</v>
      </c>
      <c r="C518" s="217">
        <v>1421.63</v>
      </c>
      <c r="D518" s="217">
        <v>1421.64</v>
      </c>
      <c r="E518" s="217">
        <v>1421.64</v>
      </c>
      <c r="F518" s="83">
        <f t="shared" si="24"/>
        <v>4264.9100000000008</v>
      </c>
      <c r="G518" s="214" t="s">
        <v>2243</v>
      </c>
      <c r="H518" s="214" t="s">
        <v>152</v>
      </c>
      <c r="I518" s="217">
        <v>1683.63</v>
      </c>
      <c r="J518" s="217">
        <v>3367.26</v>
      </c>
      <c r="K518">
        <f t="shared" si="25"/>
        <v>841.81500000000005</v>
      </c>
      <c r="L518" s="83">
        <f t="shared" si="26"/>
        <v>5050.8900000000003</v>
      </c>
    </row>
    <row r="519" spans="1:12" ht="30.6" x14ac:dyDescent="0.3">
      <c r="A519" s="214" t="s">
        <v>1990</v>
      </c>
      <c r="B519" s="214" t="s">
        <v>34</v>
      </c>
      <c r="C519" s="217">
        <v>1421.63</v>
      </c>
      <c r="D519" s="217">
        <v>1421.64</v>
      </c>
      <c r="E519" s="217">
        <v>1421.64</v>
      </c>
      <c r="F519" s="83">
        <f t="shared" si="24"/>
        <v>4264.9100000000008</v>
      </c>
      <c r="G519" s="214" t="s">
        <v>1132</v>
      </c>
      <c r="H519" s="214" t="s">
        <v>155</v>
      </c>
      <c r="I519" s="217">
        <v>1683.63</v>
      </c>
      <c r="J519" s="217">
        <v>3367.26</v>
      </c>
      <c r="K519">
        <f t="shared" si="25"/>
        <v>841.81500000000005</v>
      </c>
      <c r="L519" s="83">
        <f t="shared" si="26"/>
        <v>5050.8900000000003</v>
      </c>
    </row>
    <row r="520" spans="1:12" ht="30.6" x14ac:dyDescent="0.3">
      <c r="A520" s="214" t="s">
        <v>2520</v>
      </c>
      <c r="B520" s="214" t="s">
        <v>145</v>
      </c>
      <c r="C520" s="217">
        <v>1576.25</v>
      </c>
      <c r="D520" s="217">
        <v>1576.26</v>
      </c>
      <c r="E520" s="217">
        <v>1576.26</v>
      </c>
      <c r="F520" s="83">
        <f t="shared" si="24"/>
        <v>4728.7700000000004</v>
      </c>
      <c r="G520" s="214" t="s">
        <v>1324</v>
      </c>
      <c r="H520" s="214" t="s">
        <v>37</v>
      </c>
      <c r="I520" s="217">
        <v>2183.9949999999999</v>
      </c>
      <c r="J520" s="217">
        <v>4367.99</v>
      </c>
      <c r="K520">
        <f t="shared" si="25"/>
        <v>1091.9974999999999</v>
      </c>
      <c r="L520" s="83">
        <f t="shared" si="26"/>
        <v>6551.9849999999997</v>
      </c>
    </row>
    <row r="521" spans="1:12" ht="30.6" x14ac:dyDescent="0.3">
      <c r="A521" s="214" t="s">
        <v>1005</v>
      </c>
      <c r="B521" s="214" t="s">
        <v>73</v>
      </c>
      <c r="C521" s="217">
        <v>3367.26</v>
      </c>
      <c r="D521" s="217">
        <v>3367.26</v>
      </c>
      <c r="E521" s="217">
        <v>3367.26</v>
      </c>
      <c r="F521" s="83">
        <f t="shared" si="24"/>
        <v>10101.780000000001</v>
      </c>
      <c r="G521" s="214" t="s">
        <v>1215</v>
      </c>
      <c r="H521" s="214" t="s">
        <v>42</v>
      </c>
      <c r="I521" s="217">
        <v>1692.22</v>
      </c>
      <c r="J521" s="217">
        <v>3384.44</v>
      </c>
      <c r="K521">
        <f t="shared" si="25"/>
        <v>846.11</v>
      </c>
      <c r="L521" s="83">
        <f t="shared" si="26"/>
        <v>5076.66</v>
      </c>
    </row>
    <row r="522" spans="1:12" ht="30.6" x14ac:dyDescent="0.3">
      <c r="A522" s="214" t="s">
        <v>1214</v>
      </c>
      <c r="B522" s="214" t="s">
        <v>146</v>
      </c>
      <c r="C522" s="217">
        <v>3118.15</v>
      </c>
      <c r="D522" s="217">
        <v>3118.15</v>
      </c>
      <c r="E522" s="217">
        <v>3118.15</v>
      </c>
      <c r="F522" s="83">
        <f t="shared" si="24"/>
        <v>9354.4500000000007</v>
      </c>
      <c r="G522" s="214" t="s">
        <v>1133</v>
      </c>
      <c r="H522" s="214" t="s">
        <v>133</v>
      </c>
      <c r="I522" s="217">
        <v>1002.875</v>
      </c>
      <c r="J522" s="217">
        <v>2005.75</v>
      </c>
      <c r="K522">
        <f t="shared" si="25"/>
        <v>501.4375</v>
      </c>
      <c r="L522" s="83">
        <f t="shared" si="26"/>
        <v>3008.625</v>
      </c>
    </row>
    <row r="523" spans="1:12" ht="30.6" x14ac:dyDescent="0.3">
      <c r="A523" s="214" t="s">
        <v>2600</v>
      </c>
      <c r="B523" s="214" t="s">
        <v>159</v>
      </c>
      <c r="C523" s="217">
        <v>2452.4299999999998</v>
      </c>
      <c r="D523" s="217">
        <v>2452.4299999999998</v>
      </c>
      <c r="E523" s="217">
        <v>2452.4299999999998</v>
      </c>
      <c r="F523" s="83">
        <f t="shared" si="24"/>
        <v>7357.2899999999991</v>
      </c>
      <c r="G523" s="214" t="s">
        <v>3935</v>
      </c>
      <c r="H523" s="214" t="s">
        <v>89</v>
      </c>
      <c r="I523" s="217">
        <v>1000.73</v>
      </c>
      <c r="J523" s="217">
        <v>2001.46</v>
      </c>
      <c r="K523">
        <f t="shared" si="25"/>
        <v>500.36500000000001</v>
      </c>
      <c r="L523" s="83">
        <f t="shared" si="26"/>
        <v>3002.19</v>
      </c>
    </row>
    <row r="524" spans="1:12" ht="30.6" x14ac:dyDescent="0.3">
      <c r="A524" s="214" t="s">
        <v>818</v>
      </c>
      <c r="B524" s="214" t="s">
        <v>88</v>
      </c>
      <c r="C524" s="217">
        <v>1421.63</v>
      </c>
      <c r="D524" s="217">
        <v>1421.64</v>
      </c>
      <c r="E524" s="217">
        <v>1421.64</v>
      </c>
      <c r="F524" s="83">
        <f t="shared" si="24"/>
        <v>4264.9100000000008</v>
      </c>
      <c r="G524" s="214" t="s">
        <v>1432</v>
      </c>
      <c r="H524" s="214" t="s">
        <v>44</v>
      </c>
      <c r="I524" s="217">
        <v>1090.925</v>
      </c>
      <c r="J524" s="217">
        <v>2181.85</v>
      </c>
      <c r="K524">
        <f t="shared" si="25"/>
        <v>545.46249999999998</v>
      </c>
      <c r="L524" s="83">
        <f t="shared" si="26"/>
        <v>3272.7749999999996</v>
      </c>
    </row>
    <row r="525" spans="1:12" ht="30.6" x14ac:dyDescent="0.3">
      <c r="A525" s="214" t="s">
        <v>975</v>
      </c>
      <c r="B525" s="214" t="s">
        <v>112</v>
      </c>
      <c r="C525" s="217">
        <v>1421.63</v>
      </c>
      <c r="D525" s="217">
        <v>1421.64</v>
      </c>
      <c r="E525" s="217">
        <v>1421.64</v>
      </c>
      <c r="F525" s="83">
        <f t="shared" si="24"/>
        <v>4264.9100000000008</v>
      </c>
      <c r="G525" s="214" t="s">
        <v>1103</v>
      </c>
      <c r="H525" s="214" t="s">
        <v>52</v>
      </c>
      <c r="I525" s="217">
        <v>2370.8249999999998</v>
      </c>
      <c r="J525" s="217">
        <v>4741.6499999999996</v>
      </c>
      <c r="K525">
        <f t="shared" si="25"/>
        <v>1185.4124999999999</v>
      </c>
      <c r="L525" s="83">
        <f t="shared" si="26"/>
        <v>7112.4749999999995</v>
      </c>
    </row>
    <row r="526" spans="1:12" ht="30.6" x14ac:dyDescent="0.3">
      <c r="A526" s="214" t="s">
        <v>1109</v>
      </c>
      <c r="B526" s="214" t="s">
        <v>144</v>
      </c>
      <c r="C526" s="217">
        <v>1576.25</v>
      </c>
      <c r="D526" s="217">
        <v>1576.26</v>
      </c>
      <c r="E526" s="217">
        <v>1576.26</v>
      </c>
      <c r="F526" s="83">
        <f t="shared" si="24"/>
        <v>4728.7700000000004</v>
      </c>
      <c r="G526" s="214" t="s">
        <v>2530</v>
      </c>
      <c r="H526" s="214" t="s">
        <v>138</v>
      </c>
      <c r="I526" s="217">
        <v>1737.32</v>
      </c>
      <c r="J526" s="217">
        <v>3474.64</v>
      </c>
      <c r="K526">
        <f t="shared" si="25"/>
        <v>868.66</v>
      </c>
      <c r="L526" s="83">
        <f t="shared" si="26"/>
        <v>5211.96</v>
      </c>
    </row>
    <row r="527" spans="1:12" ht="30.6" x14ac:dyDescent="0.3">
      <c r="A527" s="214" t="s">
        <v>2257</v>
      </c>
      <c r="B527" s="214" t="s">
        <v>58</v>
      </c>
      <c r="C527" s="217">
        <v>3367.26</v>
      </c>
      <c r="D527" s="217">
        <v>3367.26</v>
      </c>
      <c r="E527" s="217">
        <v>3367.26</v>
      </c>
      <c r="F527" s="83">
        <f t="shared" si="24"/>
        <v>10101.780000000001</v>
      </c>
      <c r="G527" s="214" t="s">
        <v>709</v>
      </c>
      <c r="H527" s="214" t="s">
        <v>148</v>
      </c>
      <c r="I527" s="217">
        <v>822.49</v>
      </c>
      <c r="J527" s="217">
        <v>1644.98</v>
      </c>
      <c r="K527">
        <f t="shared" si="25"/>
        <v>411.245</v>
      </c>
      <c r="L527" s="83">
        <f t="shared" si="26"/>
        <v>2467.4700000000003</v>
      </c>
    </row>
    <row r="528" spans="1:12" ht="30.6" x14ac:dyDescent="0.3">
      <c r="A528" s="214" t="s">
        <v>2129</v>
      </c>
      <c r="B528" s="214" t="s">
        <v>47</v>
      </c>
      <c r="C528" s="217">
        <v>3118.15</v>
      </c>
      <c r="D528" s="217">
        <v>3118.15</v>
      </c>
      <c r="E528" s="217">
        <v>3118.15</v>
      </c>
      <c r="F528" s="83">
        <f t="shared" si="24"/>
        <v>9354.4500000000007</v>
      </c>
      <c r="G528" s="214" t="s">
        <v>976</v>
      </c>
      <c r="H528" s="214" t="s">
        <v>141</v>
      </c>
      <c r="I528" s="217">
        <v>515.39499999999998</v>
      </c>
      <c r="J528" s="217">
        <v>1030.79</v>
      </c>
      <c r="K528">
        <f t="shared" si="25"/>
        <v>257.69749999999999</v>
      </c>
      <c r="L528" s="83">
        <f t="shared" si="26"/>
        <v>1546.1849999999999</v>
      </c>
    </row>
    <row r="529" spans="1:12" ht="30.6" x14ac:dyDescent="0.3">
      <c r="A529" s="214" t="s">
        <v>1936</v>
      </c>
      <c r="B529" s="214" t="s">
        <v>67</v>
      </c>
      <c r="C529" s="216"/>
      <c r="D529" s="216"/>
      <c r="E529" s="216"/>
      <c r="F529" s="83">
        <f t="shared" si="24"/>
        <v>0</v>
      </c>
      <c r="G529" s="214" t="s">
        <v>1220</v>
      </c>
      <c r="H529" s="214" t="s">
        <v>313</v>
      </c>
      <c r="I529" s="217">
        <v>1559.075</v>
      </c>
      <c r="J529" s="217">
        <v>3118.15</v>
      </c>
      <c r="K529">
        <f t="shared" si="25"/>
        <v>779.53750000000002</v>
      </c>
      <c r="L529" s="83">
        <f t="shared" si="26"/>
        <v>4677.2250000000004</v>
      </c>
    </row>
    <row r="530" spans="1:12" ht="30.6" x14ac:dyDescent="0.3">
      <c r="A530" s="214" t="s">
        <v>3927</v>
      </c>
      <c r="B530" s="214" t="s">
        <v>67</v>
      </c>
      <c r="C530" s="217">
        <v>1576.25</v>
      </c>
      <c r="D530" s="217">
        <v>1576.26</v>
      </c>
      <c r="E530" s="217">
        <v>1576.26</v>
      </c>
      <c r="F530" s="83">
        <f t="shared" si="24"/>
        <v>4728.7700000000004</v>
      </c>
      <c r="G530" s="214" t="s">
        <v>1385</v>
      </c>
      <c r="H530" s="214" t="s">
        <v>153</v>
      </c>
      <c r="I530" s="217">
        <v>717.26</v>
      </c>
      <c r="J530" s="217">
        <v>1434.52</v>
      </c>
      <c r="K530">
        <f t="shared" si="25"/>
        <v>358.63</v>
      </c>
      <c r="L530" s="83">
        <f t="shared" si="26"/>
        <v>2151.7799999999997</v>
      </c>
    </row>
    <row r="531" spans="1:12" ht="30.6" x14ac:dyDescent="0.3">
      <c r="A531" s="214" t="s">
        <v>1453</v>
      </c>
      <c r="B531" s="214" t="s">
        <v>140</v>
      </c>
      <c r="C531" s="217">
        <v>2452.4299999999998</v>
      </c>
      <c r="D531" s="217">
        <v>2452.4299999999998</v>
      </c>
      <c r="E531" s="217">
        <v>2452.4299999999998</v>
      </c>
      <c r="F531" s="83">
        <f t="shared" si="24"/>
        <v>7357.2899999999991</v>
      </c>
      <c r="G531" s="214" t="s">
        <v>1149</v>
      </c>
      <c r="H531" s="214" t="s">
        <v>135</v>
      </c>
      <c r="I531" s="217">
        <v>1292.79</v>
      </c>
      <c r="J531" s="217">
        <v>2585.58</v>
      </c>
      <c r="K531">
        <f t="shared" si="25"/>
        <v>646.39499999999998</v>
      </c>
      <c r="L531" s="83">
        <f t="shared" si="26"/>
        <v>3878.37</v>
      </c>
    </row>
    <row r="532" spans="1:12" ht="30.6" x14ac:dyDescent="0.3">
      <c r="A532" s="214" t="s">
        <v>1155</v>
      </c>
      <c r="B532" s="214" t="s">
        <v>129</v>
      </c>
      <c r="C532" s="217">
        <v>1421.63</v>
      </c>
      <c r="D532" s="217">
        <v>1421.64</v>
      </c>
      <c r="E532" s="217">
        <v>1421.64</v>
      </c>
      <c r="F532" s="83">
        <f t="shared" si="24"/>
        <v>4264.9100000000008</v>
      </c>
      <c r="G532" s="214" t="s">
        <v>819</v>
      </c>
      <c r="H532" s="214" t="s">
        <v>128</v>
      </c>
      <c r="I532" s="217">
        <v>1533.3050000000001</v>
      </c>
      <c r="J532" s="217">
        <v>3066.61</v>
      </c>
      <c r="K532">
        <f t="shared" si="25"/>
        <v>766.65250000000003</v>
      </c>
      <c r="L532" s="83">
        <f t="shared" si="26"/>
        <v>4599.915</v>
      </c>
    </row>
    <row r="533" spans="1:12" ht="30.6" x14ac:dyDescent="0.3">
      <c r="A533" s="214" t="s">
        <v>552</v>
      </c>
      <c r="B533" s="214" t="s">
        <v>136</v>
      </c>
      <c r="C533" s="217">
        <v>1421.63</v>
      </c>
      <c r="D533" s="217">
        <v>1421.64</v>
      </c>
      <c r="E533" s="217">
        <v>1421.64</v>
      </c>
      <c r="F533" s="83">
        <f t="shared" si="24"/>
        <v>4264.9100000000008</v>
      </c>
      <c r="G533" s="214" t="s">
        <v>1087</v>
      </c>
      <c r="H533" s="214" t="s">
        <v>276</v>
      </c>
      <c r="I533" s="217">
        <v>1709.4</v>
      </c>
      <c r="J533" s="217">
        <v>3418.8</v>
      </c>
      <c r="K533">
        <f t="shared" si="25"/>
        <v>854.7</v>
      </c>
      <c r="L533" s="83">
        <f t="shared" si="26"/>
        <v>5128.2000000000007</v>
      </c>
    </row>
    <row r="534" spans="1:12" ht="30.6" x14ac:dyDescent="0.3">
      <c r="A534" s="214" t="s">
        <v>596</v>
      </c>
      <c r="B534" s="214" t="s">
        <v>312</v>
      </c>
      <c r="C534" s="217">
        <v>1576.25</v>
      </c>
      <c r="D534" s="217">
        <v>1576.26</v>
      </c>
      <c r="E534" s="217">
        <v>1576.26</v>
      </c>
      <c r="F534" s="83">
        <f t="shared" si="24"/>
        <v>4728.7700000000004</v>
      </c>
      <c r="G534" s="214" t="s">
        <v>2130</v>
      </c>
      <c r="H534" s="214" t="s">
        <v>56</v>
      </c>
      <c r="I534" s="217">
        <v>790.27499999999998</v>
      </c>
      <c r="J534" s="217">
        <v>1580.55</v>
      </c>
      <c r="K534">
        <f t="shared" si="25"/>
        <v>395.13749999999999</v>
      </c>
      <c r="L534" s="83">
        <f t="shared" si="26"/>
        <v>2370.8249999999998</v>
      </c>
    </row>
    <row r="535" spans="1:12" ht="30.6" x14ac:dyDescent="0.3">
      <c r="A535" s="214" t="s">
        <v>2167</v>
      </c>
      <c r="B535" s="214" t="s">
        <v>46</v>
      </c>
      <c r="C535" s="217">
        <v>3367.26</v>
      </c>
      <c r="D535" s="217">
        <v>3367.26</v>
      </c>
      <c r="E535" s="217">
        <v>3367.26</v>
      </c>
      <c r="F535" s="83">
        <f t="shared" si="24"/>
        <v>10101.780000000001</v>
      </c>
      <c r="G535" s="214" t="s">
        <v>1028</v>
      </c>
      <c r="H535" s="214" t="s">
        <v>76</v>
      </c>
      <c r="I535" s="215">
        <v>487.47999999999996</v>
      </c>
      <c r="J535" s="215">
        <v>974.96</v>
      </c>
      <c r="K535">
        <f t="shared" si="25"/>
        <v>243.73999999999998</v>
      </c>
      <c r="L535" s="83">
        <f t="shared" si="26"/>
        <v>1462.44</v>
      </c>
    </row>
    <row r="536" spans="1:12" ht="30.6" x14ac:dyDescent="0.3">
      <c r="A536" s="214" t="s">
        <v>575</v>
      </c>
      <c r="B536" s="214" t="s">
        <v>59</v>
      </c>
      <c r="C536" s="217">
        <v>3118.15</v>
      </c>
      <c r="D536" s="217">
        <v>3118.15</v>
      </c>
      <c r="E536" s="217">
        <v>3118.15</v>
      </c>
      <c r="F536" s="83">
        <f t="shared" si="24"/>
        <v>9354.4500000000007</v>
      </c>
      <c r="G536" s="214" t="s">
        <v>826</v>
      </c>
      <c r="H536" s="214" t="s">
        <v>113</v>
      </c>
      <c r="I536" s="217">
        <v>695.78499999999997</v>
      </c>
      <c r="J536" s="217">
        <v>1391.57</v>
      </c>
      <c r="K536">
        <f t="shared" si="25"/>
        <v>347.89249999999998</v>
      </c>
      <c r="L536" s="83">
        <f t="shared" si="26"/>
        <v>2087.355</v>
      </c>
    </row>
    <row r="537" spans="1:12" ht="30.6" x14ac:dyDescent="0.3">
      <c r="A537" s="214" t="s">
        <v>509</v>
      </c>
      <c r="B537" s="214" t="s">
        <v>40</v>
      </c>
      <c r="C537" s="217">
        <v>2452.4299999999998</v>
      </c>
      <c r="D537" s="217">
        <v>2452.4299999999998</v>
      </c>
      <c r="E537" s="217">
        <v>2452.4299999999998</v>
      </c>
      <c r="F537" s="83">
        <f t="shared" si="24"/>
        <v>7357.2899999999991</v>
      </c>
      <c r="G537" s="214" t="s">
        <v>2279</v>
      </c>
      <c r="H537" s="214" t="s">
        <v>130</v>
      </c>
      <c r="I537" s="217">
        <v>1258.43</v>
      </c>
      <c r="J537" s="217">
        <v>2516.86</v>
      </c>
      <c r="K537">
        <f t="shared" si="25"/>
        <v>629.21500000000003</v>
      </c>
      <c r="L537" s="83">
        <f t="shared" si="26"/>
        <v>3775.29</v>
      </c>
    </row>
    <row r="538" spans="1:12" ht="30.6" x14ac:dyDescent="0.3">
      <c r="A538" s="214" t="s">
        <v>1082</v>
      </c>
      <c r="B538" s="214" t="s">
        <v>134</v>
      </c>
      <c r="C538" s="217">
        <v>1421.63</v>
      </c>
      <c r="D538" s="217">
        <v>1421.64</v>
      </c>
      <c r="E538" s="217">
        <v>1421.64</v>
      </c>
      <c r="F538" s="83">
        <f t="shared" si="24"/>
        <v>4264.9100000000008</v>
      </c>
      <c r="G538" s="214" t="s">
        <v>2373</v>
      </c>
      <c r="H538" s="214" t="s">
        <v>160</v>
      </c>
      <c r="I538" s="217">
        <v>1498.9449999999999</v>
      </c>
      <c r="J538" s="217">
        <v>2997.89</v>
      </c>
      <c r="K538">
        <f t="shared" si="25"/>
        <v>749.47249999999997</v>
      </c>
      <c r="L538" s="83">
        <f t="shared" si="26"/>
        <v>4496.835</v>
      </c>
    </row>
    <row r="539" spans="1:12" ht="30.6" x14ac:dyDescent="0.3">
      <c r="A539" s="214" t="s">
        <v>2043</v>
      </c>
      <c r="B539" s="214" t="s">
        <v>51</v>
      </c>
      <c r="C539" s="217">
        <v>1421.63</v>
      </c>
      <c r="D539" s="217">
        <v>1421.64</v>
      </c>
      <c r="E539" s="217">
        <v>1421.64</v>
      </c>
      <c r="F539" s="83">
        <f t="shared" si="24"/>
        <v>4264.9100000000008</v>
      </c>
      <c r="G539" s="214" t="s">
        <v>820</v>
      </c>
      <c r="H539" s="214" t="s">
        <v>150</v>
      </c>
      <c r="I539" s="217">
        <v>1709.4</v>
      </c>
      <c r="J539" s="217">
        <v>3418.8</v>
      </c>
      <c r="K539">
        <f t="shared" si="25"/>
        <v>854.7</v>
      </c>
      <c r="L539" s="83">
        <f t="shared" si="26"/>
        <v>5128.2000000000007</v>
      </c>
    </row>
    <row r="540" spans="1:12" ht="30.6" x14ac:dyDescent="0.3">
      <c r="A540" s="214" t="s">
        <v>1993</v>
      </c>
      <c r="B540" s="214" t="s">
        <v>35</v>
      </c>
      <c r="C540" s="217">
        <v>1576.25</v>
      </c>
      <c r="D540" s="217">
        <v>1576.26</v>
      </c>
      <c r="E540" s="217">
        <v>1576.26</v>
      </c>
      <c r="F540" s="83">
        <f t="shared" si="24"/>
        <v>4728.7700000000004</v>
      </c>
      <c r="G540" s="214" t="s">
        <v>2048</v>
      </c>
      <c r="H540" s="214" t="s">
        <v>75</v>
      </c>
      <c r="I540" s="217">
        <v>1226.2149999999999</v>
      </c>
      <c r="J540" s="217">
        <v>2452.4299999999998</v>
      </c>
      <c r="K540">
        <f t="shared" si="25"/>
        <v>613.10749999999996</v>
      </c>
      <c r="L540" s="83">
        <f t="shared" si="26"/>
        <v>3678.6449999999995</v>
      </c>
    </row>
    <row r="541" spans="1:12" ht="30.6" x14ac:dyDescent="0.3">
      <c r="A541" s="214" t="s">
        <v>2243</v>
      </c>
      <c r="B541" s="214" t="s">
        <v>152</v>
      </c>
      <c r="C541" s="217">
        <v>3367.26</v>
      </c>
      <c r="D541" s="217">
        <v>3367.26</v>
      </c>
      <c r="E541" s="217">
        <v>3367.26</v>
      </c>
      <c r="F541" s="83">
        <f t="shared" si="24"/>
        <v>10101.780000000001</v>
      </c>
      <c r="G541" s="214" t="s">
        <v>612</v>
      </c>
      <c r="H541" s="214" t="s">
        <v>127</v>
      </c>
      <c r="I541" s="217">
        <v>790.27499999999998</v>
      </c>
      <c r="J541" s="217">
        <v>1580.55</v>
      </c>
      <c r="K541">
        <f t="shared" si="25"/>
        <v>395.13749999999999</v>
      </c>
      <c r="L541" s="83">
        <f t="shared" si="26"/>
        <v>2370.8249999999998</v>
      </c>
    </row>
    <row r="542" spans="1:12" ht="30.6" x14ac:dyDescent="0.3">
      <c r="A542" s="214" t="s">
        <v>1132</v>
      </c>
      <c r="B542" s="214" t="s">
        <v>155</v>
      </c>
      <c r="C542" s="217">
        <v>3367.26</v>
      </c>
      <c r="D542" s="217">
        <v>3367.26</v>
      </c>
      <c r="E542" s="217">
        <v>3367.26</v>
      </c>
      <c r="F542" s="83">
        <f t="shared" si="24"/>
        <v>10101.780000000001</v>
      </c>
      <c r="G542" s="214" t="s">
        <v>749</v>
      </c>
      <c r="H542" s="214" t="s">
        <v>261</v>
      </c>
      <c r="I542" s="215">
        <v>487.47999999999996</v>
      </c>
      <c r="J542" s="215">
        <v>974.96</v>
      </c>
      <c r="K542">
        <f t="shared" si="25"/>
        <v>243.73999999999998</v>
      </c>
      <c r="L542" s="83">
        <f t="shared" si="26"/>
        <v>1462.44</v>
      </c>
    </row>
    <row r="543" spans="1:12" ht="30.6" x14ac:dyDescent="0.3">
      <c r="A543" s="214" t="s">
        <v>1324</v>
      </c>
      <c r="B543" s="214" t="s">
        <v>37</v>
      </c>
      <c r="C543" s="217">
        <v>4367.99</v>
      </c>
      <c r="D543" s="217">
        <v>4367.99</v>
      </c>
      <c r="E543" s="217">
        <v>4367.99</v>
      </c>
      <c r="F543" s="83">
        <f t="shared" si="24"/>
        <v>13103.97</v>
      </c>
      <c r="G543" s="214" t="s">
        <v>1295</v>
      </c>
      <c r="H543" s="214" t="s">
        <v>77</v>
      </c>
      <c r="I543" s="217">
        <v>695.78499999999997</v>
      </c>
      <c r="J543" s="217">
        <v>1391.57</v>
      </c>
      <c r="K543">
        <f t="shared" si="25"/>
        <v>347.89249999999998</v>
      </c>
      <c r="L543" s="83">
        <f t="shared" si="26"/>
        <v>2087.355</v>
      </c>
    </row>
    <row r="544" spans="1:12" ht="30.6" x14ac:dyDescent="0.3">
      <c r="A544" s="214" t="s">
        <v>1215</v>
      </c>
      <c r="B544" s="214" t="s">
        <v>42</v>
      </c>
      <c r="C544" s="217">
        <v>3384.44</v>
      </c>
      <c r="D544" s="217">
        <v>3384.44</v>
      </c>
      <c r="E544" s="217">
        <v>3384.44</v>
      </c>
      <c r="F544" s="83">
        <f t="shared" si="24"/>
        <v>10153.32</v>
      </c>
      <c r="G544" s="214" t="s">
        <v>2578</v>
      </c>
      <c r="H544" s="214" t="s">
        <v>143</v>
      </c>
      <c r="I544" s="217">
        <v>1258.43</v>
      </c>
      <c r="J544" s="217">
        <v>2516.86</v>
      </c>
      <c r="K544">
        <f t="shared" si="25"/>
        <v>629.21500000000003</v>
      </c>
      <c r="L544" s="83">
        <f t="shared" si="26"/>
        <v>3775.29</v>
      </c>
    </row>
    <row r="545" spans="1:12" ht="30.6" x14ac:dyDescent="0.3">
      <c r="A545" s="214" t="s">
        <v>1133</v>
      </c>
      <c r="B545" s="214" t="s">
        <v>133</v>
      </c>
      <c r="C545" s="217">
        <v>2005.75</v>
      </c>
      <c r="D545" s="217">
        <v>2005.75</v>
      </c>
      <c r="E545" s="217">
        <v>2005.75</v>
      </c>
      <c r="F545" s="83">
        <f t="shared" si="24"/>
        <v>6017.25</v>
      </c>
      <c r="G545" s="214" t="s">
        <v>1864</v>
      </c>
      <c r="H545" s="214" t="s">
        <v>233</v>
      </c>
      <c r="I545" s="217">
        <v>1498.9449999999999</v>
      </c>
      <c r="J545" s="217">
        <v>2997.89</v>
      </c>
      <c r="K545">
        <f t="shared" si="25"/>
        <v>749.47249999999997</v>
      </c>
      <c r="L545" s="83">
        <f t="shared" si="26"/>
        <v>4496.835</v>
      </c>
    </row>
    <row r="546" spans="1:12" ht="30.6" x14ac:dyDescent="0.3">
      <c r="A546" s="214" t="s">
        <v>2573</v>
      </c>
      <c r="B546" s="214" t="s">
        <v>89</v>
      </c>
      <c r="C546" s="217">
        <v>1162.1400000000001</v>
      </c>
      <c r="D546" s="216"/>
      <c r="E546" s="216"/>
      <c r="F546" s="83">
        <f t="shared" si="24"/>
        <v>1162.1400000000001</v>
      </c>
      <c r="G546" s="214" t="s">
        <v>510</v>
      </c>
      <c r="H546" s="214" t="s">
        <v>48</v>
      </c>
      <c r="I546" s="217">
        <v>1709.4</v>
      </c>
      <c r="J546" s="217">
        <v>3418.8</v>
      </c>
      <c r="K546">
        <f t="shared" si="25"/>
        <v>854.7</v>
      </c>
      <c r="L546" s="83">
        <f t="shared" si="26"/>
        <v>5128.2000000000007</v>
      </c>
    </row>
    <row r="547" spans="1:12" ht="30.6" x14ac:dyDescent="0.3">
      <c r="A547" s="214" t="s">
        <v>3935</v>
      </c>
      <c r="B547" s="214" t="s">
        <v>89</v>
      </c>
      <c r="C547" s="215">
        <v>839.32</v>
      </c>
      <c r="D547" s="217">
        <v>2001.46</v>
      </c>
      <c r="E547" s="217">
        <v>2001.46</v>
      </c>
      <c r="F547" s="83">
        <f t="shared" si="24"/>
        <v>4842.24</v>
      </c>
      <c r="G547" s="214" t="s">
        <v>553</v>
      </c>
      <c r="H547" s="214" t="s">
        <v>36</v>
      </c>
      <c r="I547" s="217">
        <v>790.27499999999998</v>
      </c>
      <c r="J547" s="217">
        <v>1580.55</v>
      </c>
      <c r="K547">
        <f t="shared" si="25"/>
        <v>395.13749999999999</v>
      </c>
      <c r="L547" s="83">
        <f t="shared" si="26"/>
        <v>2370.8249999999998</v>
      </c>
    </row>
    <row r="548" spans="1:12" ht="30.6" x14ac:dyDescent="0.3">
      <c r="A548" s="214" t="s">
        <v>1432</v>
      </c>
      <c r="B548" s="214" t="s">
        <v>44</v>
      </c>
      <c r="C548" s="217">
        <v>2181.85</v>
      </c>
      <c r="D548" s="217">
        <v>2181.85</v>
      </c>
      <c r="E548" s="217">
        <v>2181.85</v>
      </c>
      <c r="F548" s="83">
        <f t="shared" si="24"/>
        <v>6545.5499999999993</v>
      </c>
      <c r="G548" s="214" t="s">
        <v>3928</v>
      </c>
      <c r="H548" s="214" t="s">
        <v>188</v>
      </c>
      <c r="I548" s="215">
        <v>487.47999999999996</v>
      </c>
      <c r="J548" s="215">
        <v>974.96</v>
      </c>
      <c r="K548">
        <f t="shared" si="25"/>
        <v>243.73999999999998</v>
      </c>
      <c r="L548" s="83">
        <f t="shared" si="26"/>
        <v>1462.44</v>
      </c>
    </row>
    <row r="549" spans="1:12" ht="30.6" x14ac:dyDescent="0.3">
      <c r="A549" s="214" t="s">
        <v>1103</v>
      </c>
      <c r="B549" s="214" t="s">
        <v>52</v>
      </c>
      <c r="C549" s="217">
        <v>4741.6499999999996</v>
      </c>
      <c r="D549" s="217">
        <v>4741.6499999999996</v>
      </c>
      <c r="E549" s="217">
        <v>4741.6499999999996</v>
      </c>
      <c r="F549" s="83">
        <f t="shared" si="24"/>
        <v>14224.949999999999</v>
      </c>
      <c r="G549" s="214" t="s">
        <v>1454</v>
      </c>
      <c r="H549" s="214" t="s">
        <v>164</v>
      </c>
      <c r="I549" s="217">
        <v>695.78499999999997</v>
      </c>
      <c r="J549" s="217">
        <v>1391.57</v>
      </c>
      <c r="K549">
        <f t="shared" si="25"/>
        <v>347.89249999999998</v>
      </c>
      <c r="L549" s="83">
        <f t="shared" si="26"/>
        <v>2087.355</v>
      </c>
    </row>
    <row r="550" spans="1:12" ht="30.6" x14ac:dyDescent="0.3">
      <c r="A550" s="214" t="s">
        <v>2530</v>
      </c>
      <c r="B550" s="214" t="s">
        <v>138</v>
      </c>
      <c r="C550" s="217">
        <v>3474.64</v>
      </c>
      <c r="D550" s="217">
        <v>3474.64</v>
      </c>
      <c r="E550" s="217">
        <v>3474.64</v>
      </c>
      <c r="F550" s="83">
        <f t="shared" si="24"/>
        <v>10423.92</v>
      </c>
      <c r="G550" s="214" t="s">
        <v>2521</v>
      </c>
      <c r="H550" s="214" t="s">
        <v>334</v>
      </c>
      <c r="I550" s="217">
        <v>1258.43</v>
      </c>
      <c r="J550" s="217">
        <v>2516.86</v>
      </c>
      <c r="K550">
        <f t="shared" si="25"/>
        <v>629.21500000000003</v>
      </c>
      <c r="L550" s="83">
        <f t="shared" si="26"/>
        <v>3775.29</v>
      </c>
    </row>
    <row r="551" spans="1:12" ht="30.6" x14ac:dyDescent="0.3">
      <c r="A551" s="214" t="s">
        <v>709</v>
      </c>
      <c r="B551" s="214" t="s">
        <v>148</v>
      </c>
      <c r="C551" s="217">
        <v>1644.98</v>
      </c>
      <c r="D551" s="217">
        <v>1644.98</v>
      </c>
      <c r="E551" s="217">
        <v>1644.98</v>
      </c>
      <c r="F551" s="83">
        <f t="shared" si="24"/>
        <v>4934.9400000000005</v>
      </c>
      <c r="G551" s="214" t="s">
        <v>1134</v>
      </c>
      <c r="H551" s="214" t="s">
        <v>79</v>
      </c>
      <c r="I551" s="217">
        <v>710.82</v>
      </c>
      <c r="J551" s="217">
        <v>1421.64</v>
      </c>
      <c r="K551">
        <f t="shared" si="25"/>
        <v>355.41</v>
      </c>
      <c r="L551" s="83">
        <f t="shared" si="26"/>
        <v>2132.46</v>
      </c>
    </row>
    <row r="552" spans="1:12" ht="30.6" x14ac:dyDescent="0.3">
      <c r="A552" s="214" t="s">
        <v>976</v>
      </c>
      <c r="B552" s="214" t="s">
        <v>141</v>
      </c>
      <c r="C552" s="217">
        <v>1030.8</v>
      </c>
      <c r="D552" s="217">
        <v>1030.79</v>
      </c>
      <c r="E552" s="217">
        <v>1030.79</v>
      </c>
      <c r="F552" s="83">
        <f t="shared" si="24"/>
        <v>3092.38</v>
      </c>
      <c r="G552" s="214" t="s">
        <v>1529</v>
      </c>
      <c r="H552" s="214" t="s">
        <v>139</v>
      </c>
      <c r="I552" s="217">
        <v>1498.9449999999999</v>
      </c>
      <c r="J552" s="217">
        <v>2997.89</v>
      </c>
      <c r="K552">
        <f t="shared" si="25"/>
        <v>749.47249999999997</v>
      </c>
      <c r="L552" s="83">
        <f t="shared" si="26"/>
        <v>4496.835</v>
      </c>
    </row>
    <row r="553" spans="1:12" ht="30.6" x14ac:dyDescent="0.3">
      <c r="A553" s="214" t="s">
        <v>1220</v>
      </c>
      <c r="B553" s="214" t="s">
        <v>313</v>
      </c>
      <c r="C553" s="217">
        <v>3118.15</v>
      </c>
      <c r="D553" s="217">
        <v>3118.15</v>
      </c>
      <c r="E553" s="217">
        <v>3118.15</v>
      </c>
      <c r="F553" s="83">
        <f t="shared" si="24"/>
        <v>9354.4500000000007</v>
      </c>
      <c r="G553" s="214" t="s">
        <v>1559</v>
      </c>
      <c r="H553" s="214" t="s">
        <v>288</v>
      </c>
      <c r="I553" s="217">
        <v>1709.4</v>
      </c>
      <c r="J553" s="217">
        <v>3418.8</v>
      </c>
      <c r="K553">
        <f t="shared" si="25"/>
        <v>854.7</v>
      </c>
      <c r="L553" s="83">
        <f t="shared" si="26"/>
        <v>5128.2000000000007</v>
      </c>
    </row>
    <row r="554" spans="1:12" ht="30.6" x14ac:dyDescent="0.3">
      <c r="A554" s="214" t="s">
        <v>1385</v>
      </c>
      <c r="B554" s="214" t="s">
        <v>153</v>
      </c>
      <c r="C554" s="217">
        <v>1434.52</v>
      </c>
      <c r="D554" s="217">
        <v>1434.52</v>
      </c>
      <c r="E554" s="217">
        <v>1434.52</v>
      </c>
      <c r="F554" s="83">
        <f t="shared" si="24"/>
        <v>4303.5599999999995</v>
      </c>
      <c r="G554" s="214" t="s">
        <v>2506</v>
      </c>
      <c r="H554" s="214" t="s">
        <v>39</v>
      </c>
      <c r="I554" s="217">
        <v>790.27499999999998</v>
      </c>
      <c r="J554" s="217">
        <v>1580.55</v>
      </c>
      <c r="K554">
        <f t="shared" si="25"/>
        <v>395.13749999999999</v>
      </c>
      <c r="L554" s="83">
        <f t="shared" si="26"/>
        <v>2370.8249999999998</v>
      </c>
    </row>
    <row r="555" spans="1:12" ht="30.6" x14ac:dyDescent="0.3">
      <c r="A555" s="214" t="s">
        <v>1149</v>
      </c>
      <c r="B555" s="214" t="s">
        <v>135</v>
      </c>
      <c r="C555" s="217">
        <v>2585.5700000000002</v>
      </c>
      <c r="D555" s="217">
        <v>2585.58</v>
      </c>
      <c r="E555" s="217">
        <v>2585.58</v>
      </c>
      <c r="F555" s="83">
        <f t="shared" si="24"/>
        <v>7756.73</v>
      </c>
      <c r="G555" s="214" t="s">
        <v>673</v>
      </c>
      <c r="H555" s="214" t="s">
        <v>277</v>
      </c>
      <c r="I555" s="215">
        <v>487.47999999999996</v>
      </c>
      <c r="J555" s="215">
        <v>974.96</v>
      </c>
      <c r="K555">
        <f t="shared" si="25"/>
        <v>243.73999999999998</v>
      </c>
      <c r="L555" s="83">
        <f t="shared" si="26"/>
        <v>1462.44</v>
      </c>
    </row>
    <row r="556" spans="1:12" ht="30.6" x14ac:dyDescent="0.3">
      <c r="A556" s="214" t="s">
        <v>819</v>
      </c>
      <c r="B556" s="214" t="s">
        <v>128</v>
      </c>
      <c r="C556" s="217">
        <v>3066.61</v>
      </c>
      <c r="D556" s="217">
        <v>3066.61</v>
      </c>
      <c r="E556" s="217">
        <v>3066.61</v>
      </c>
      <c r="F556" s="83">
        <f t="shared" si="24"/>
        <v>9199.83</v>
      </c>
      <c r="G556" s="214" t="s">
        <v>1112</v>
      </c>
      <c r="H556" s="214" t="s">
        <v>41</v>
      </c>
      <c r="I556" s="217">
        <v>695.78499999999997</v>
      </c>
      <c r="J556" s="217">
        <v>1391.57</v>
      </c>
      <c r="K556">
        <f t="shared" si="25"/>
        <v>347.89249999999998</v>
      </c>
      <c r="L556" s="83">
        <f t="shared" si="26"/>
        <v>2087.355</v>
      </c>
    </row>
    <row r="557" spans="1:12" ht="30.6" x14ac:dyDescent="0.3">
      <c r="A557" s="214" t="s">
        <v>1087</v>
      </c>
      <c r="B557" s="214" t="s">
        <v>276</v>
      </c>
      <c r="C557" s="217">
        <v>3418.8</v>
      </c>
      <c r="D557" s="217">
        <v>3418.8</v>
      </c>
      <c r="E557" s="217">
        <v>3418.8</v>
      </c>
      <c r="F557" s="83">
        <f t="shared" si="24"/>
        <v>10256.400000000001</v>
      </c>
      <c r="G557" s="214" t="s">
        <v>1302</v>
      </c>
      <c r="H557" s="214" t="s">
        <v>62</v>
      </c>
      <c r="I557" s="217">
        <v>1258.43</v>
      </c>
      <c r="J557" s="217">
        <v>2516.86</v>
      </c>
      <c r="K557">
        <f t="shared" si="25"/>
        <v>629.21500000000003</v>
      </c>
      <c r="L557" s="83">
        <f t="shared" si="26"/>
        <v>3775.29</v>
      </c>
    </row>
    <row r="558" spans="1:12" ht="30.6" x14ac:dyDescent="0.3">
      <c r="A558" s="214" t="s">
        <v>2130</v>
      </c>
      <c r="B558" s="214" t="s">
        <v>56</v>
      </c>
      <c r="C558" s="217">
        <v>1580.55</v>
      </c>
      <c r="D558" s="217">
        <v>1580.55</v>
      </c>
      <c r="E558" s="217">
        <v>1580.55</v>
      </c>
      <c r="F558" s="83">
        <f t="shared" si="24"/>
        <v>4741.6499999999996</v>
      </c>
      <c r="G558" s="214" t="s">
        <v>1915</v>
      </c>
      <c r="H558" s="214" t="s">
        <v>68</v>
      </c>
      <c r="I558" s="217">
        <v>1498.9449999999999</v>
      </c>
      <c r="J558" s="217">
        <v>2997.89</v>
      </c>
      <c r="K558">
        <f t="shared" si="25"/>
        <v>749.47249999999997</v>
      </c>
      <c r="L558" s="83">
        <f t="shared" si="26"/>
        <v>4496.835</v>
      </c>
    </row>
    <row r="559" spans="1:12" ht="30.6" x14ac:dyDescent="0.3">
      <c r="A559" s="214" t="s">
        <v>1028</v>
      </c>
      <c r="B559" s="214" t="s">
        <v>76</v>
      </c>
      <c r="C559" s="215">
        <v>974.96</v>
      </c>
      <c r="D559" s="215">
        <v>974.96</v>
      </c>
      <c r="E559" s="215">
        <v>974.96</v>
      </c>
      <c r="F559" s="83">
        <f t="shared" si="24"/>
        <v>2924.88</v>
      </c>
      <c r="G559" s="214" t="s">
        <v>2503</v>
      </c>
      <c r="H559" s="214" t="s">
        <v>147</v>
      </c>
      <c r="I559" s="217">
        <v>1709.4</v>
      </c>
      <c r="J559" s="217">
        <v>3418.8</v>
      </c>
      <c r="K559">
        <f t="shared" si="25"/>
        <v>854.7</v>
      </c>
      <c r="L559" s="83">
        <f t="shared" si="26"/>
        <v>5128.2000000000007</v>
      </c>
    </row>
    <row r="560" spans="1:12" ht="30.6" x14ac:dyDescent="0.3">
      <c r="A560" s="214" t="s">
        <v>826</v>
      </c>
      <c r="B560" s="214" t="s">
        <v>113</v>
      </c>
      <c r="C560" s="217">
        <v>1391.57</v>
      </c>
      <c r="D560" s="217">
        <v>1391.57</v>
      </c>
      <c r="E560" s="217">
        <v>1391.57</v>
      </c>
      <c r="F560" s="83">
        <f t="shared" si="24"/>
        <v>4174.71</v>
      </c>
      <c r="G560" s="214" t="s">
        <v>2554</v>
      </c>
      <c r="H560" s="214" t="s">
        <v>165</v>
      </c>
      <c r="I560" s="217">
        <v>790.27499999999998</v>
      </c>
      <c r="J560" s="217">
        <v>1580.55</v>
      </c>
      <c r="K560">
        <f t="shared" si="25"/>
        <v>395.13749999999999</v>
      </c>
      <c r="L560" s="83">
        <f t="shared" si="26"/>
        <v>2370.8249999999998</v>
      </c>
    </row>
    <row r="561" spans="1:12" ht="30.6" x14ac:dyDescent="0.3">
      <c r="A561" s="214" t="s">
        <v>2279</v>
      </c>
      <c r="B561" s="214" t="s">
        <v>130</v>
      </c>
      <c r="C561" s="217">
        <v>2516.86</v>
      </c>
      <c r="D561" s="217">
        <v>2516.86</v>
      </c>
      <c r="E561" s="217">
        <v>2516.86</v>
      </c>
      <c r="F561" s="83">
        <f t="shared" si="24"/>
        <v>7550.58</v>
      </c>
      <c r="G561" s="214" t="s">
        <v>833</v>
      </c>
      <c r="H561" s="214" t="s">
        <v>254</v>
      </c>
      <c r="I561" s="215">
        <v>487.47999999999996</v>
      </c>
      <c r="J561" s="215">
        <v>974.96</v>
      </c>
      <c r="K561">
        <f t="shared" si="25"/>
        <v>243.73999999999998</v>
      </c>
      <c r="L561" s="83">
        <f t="shared" si="26"/>
        <v>1462.44</v>
      </c>
    </row>
    <row r="562" spans="1:12" ht="30.6" x14ac:dyDescent="0.3">
      <c r="A562" s="214" t="s">
        <v>2373</v>
      </c>
      <c r="B562" s="214" t="s">
        <v>160</v>
      </c>
      <c r="C562" s="217">
        <v>2997.9</v>
      </c>
      <c r="D562" s="217">
        <v>2997.89</v>
      </c>
      <c r="E562" s="217">
        <v>2997.89</v>
      </c>
      <c r="F562" s="83">
        <f t="shared" si="24"/>
        <v>8993.68</v>
      </c>
      <c r="G562" s="214" t="s">
        <v>1431</v>
      </c>
      <c r="H562" s="214" t="s">
        <v>191</v>
      </c>
      <c r="I562" s="217">
        <v>710.82</v>
      </c>
      <c r="J562" s="217">
        <v>1421.64</v>
      </c>
      <c r="K562">
        <f t="shared" si="25"/>
        <v>355.41</v>
      </c>
      <c r="L562" s="83">
        <f t="shared" si="26"/>
        <v>2132.46</v>
      </c>
    </row>
    <row r="563" spans="1:12" ht="30.6" x14ac:dyDescent="0.3">
      <c r="A563" s="214" t="s">
        <v>820</v>
      </c>
      <c r="B563" s="214" t="s">
        <v>150</v>
      </c>
      <c r="C563" s="217">
        <v>3418.8</v>
      </c>
      <c r="D563" s="217">
        <v>3418.8</v>
      </c>
      <c r="E563" s="217">
        <v>3418.8</v>
      </c>
      <c r="F563" s="83">
        <f t="shared" si="24"/>
        <v>10256.400000000001</v>
      </c>
      <c r="G563" s="214" t="s">
        <v>2534</v>
      </c>
      <c r="H563" s="214" t="s">
        <v>149</v>
      </c>
      <c r="I563" s="217">
        <v>695.78499999999997</v>
      </c>
      <c r="J563" s="217">
        <v>1391.57</v>
      </c>
      <c r="K563">
        <f t="shared" si="25"/>
        <v>347.89249999999998</v>
      </c>
      <c r="L563" s="83">
        <f t="shared" si="26"/>
        <v>2087.355</v>
      </c>
    </row>
    <row r="564" spans="1:12" ht="30.6" x14ac:dyDescent="0.3">
      <c r="A564" s="214" t="s">
        <v>2048</v>
      </c>
      <c r="B564" s="214" t="s">
        <v>75</v>
      </c>
      <c r="C564" s="217">
        <v>2452.4299999999998</v>
      </c>
      <c r="D564" s="217">
        <v>2452.4299999999998</v>
      </c>
      <c r="E564" s="217">
        <v>2452.4299999999998</v>
      </c>
      <c r="F564" s="83">
        <f t="shared" si="24"/>
        <v>7357.2899999999991</v>
      </c>
      <c r="G564" s="214" t="s">
        <v>1865</v>
      </c>
      <c r="H564" s="214" t="s">
        <v>234</v>
      </c>
      <c r="I564" s="217">
        <v>1258.43</v>
      </c>
      <c r="J564" s="217">
        <v>2516.86</v>
      </c>
      <c r="K564">
        <f t="shared" si="25"/>
        <v>629.21500000000003</v>
      </c>
      <c r="L564" s="83">
        <f t="shared" si="26"/>
        <v>3775.29</v>
      </c>
    </row>
    <row r="565" spans="1:12" ht="30.6" x14ac:dyDescent="0.3">
      <c r="A565" s="214" t="s">
        <v>612</v>
      </c>
      <c r="B565" s="214" t="s">
        <v>127</v>
      </c>
      <c r="C565" s="217">
        <v>1580.55</v>
      </c>
      <c r="D565" s="217">
        <v>1580.55</v>
      </c>
      <c r="E565" s="217">
        <v>1580.55</v>
      </c>
      <c r="F565" s="83">
        <f t="shared" si="24"/>
        <v>4741.6499999999996</v>
      </c>
      <c r="G565" s="214" t="s">
        <v>1150</v>
      </c>
      <c r="H565" s="214" t="s">
        <v>156</v>
      </c>
      <c r="I565" s="217">
        <v>1498.9449999999999</v>
      </c>
      <c r="J565" s="217">
        <v>2997.89</v>
      </c>
      <c r="K565">
        <f t="shared" si="25"/>
        <v>749.47249999999997</v>
      </c>
      <c r="L565" s="83">
        <f t="shared" si="26"/>
        <v>4496.835</v>
      </c>
    </row>
    <row r="566" spans="1:12" ht="30.6" x14ac:dyDescent="0.3">
      <c r="A566" s="214" t="s">
        <v>749</v>
      </c>
      <c r="B566" s="214" t="s">
        <v>261</v>
      </c>
      <c r="C566" s="215">
        <v>974.96</v>
      </c>
      <c r="D566" s="215">
        <v>974.96</v>
      </c>
      <c r="E566" s="215">
        <v>974.96</v>
      </c>
      <c r="F566" s="83">
        <f t="shared" si="24"/>
        <v>2924.88</v>
      </c>
      <c r="G566" s="214" t="s">
        <v>842</v>
      </c>
      <c r="H566" s="214" t="s">
        <v>32</v>
      </c>
      <c r="I566" s="217">
        <v>1709.4</v>
      </c>
      <c r="J566" s="217">
        <v>3418.8</v>
      </c>
      <c r="K566">
        <f t="shared" si="25"/>
        <v>854.7</v>
      </c>
      <c r="L566" s="83">
        <f t="shared" si="26"/>
        <v>5128.2000000000007</v>
      </c>
    </row>
    <row r="567" spans="1:12" ht="30.6" x14ac:dyDescent="0.3">
      <c r="A567" s="214" t="s">
        <v>1295</v>
      </c>
      <c r="B567" s="214" t="s">
        <v>77</v>
      </c>
      <c r="C567" s="217">
        <v>1391.57</v>
      </c>
      <c r="D567" s="217">
        <v>1391.57</v>
      </c>
      <c r="E567" s="217">
        <v>1391.57</v>
      </c>
      <c r="F567" s="83">
        <f t="shared" si="24"/>
        <v>4174.71</v>
      </c>
      <c r="G567" s="214" t="s">
        <v>1183</v>
      </c>
      <c r="H567" s="214" t="s">
        <v>132</v>
      </c>
      <c r="I567" s="217">
        <v>790.27499999999998</v>
      </c>
      <c r="J567" s="217">
        <v>1580.55</v>
      </c>
      <c r="K567">
        <f t="shared" si="25"/>
        <v>395.13749999999999</v>
      </c>
      <c r="L567" s="83">
        <f t="shared" si="26"/>
        <v>2370.8249999999998</v>
      </c>
    </row>
    <row r="568" spans="1:12" ht="30.6" x14ac:dyDescent="0.3">
      <c r="A568" s="214" t="s">
        <v>2578</v>
      </c>
      <c r="B568" s="214" t="s">
        <v>143</v>
      </c>
      <c r="C568" s="217">
        <v>2516.86</v>
      </c>
      <c r="D568" s="217">
        <v>2516.86</v>
      </c>
      <c r="E568" s="217">
        <v>2516.86</v>
      </c>
      <c r="F568" s="83">
        <f t="shared" si="24"/>
        <v>7550.58</v>
      </c>
      <c r="G568" s="214" t="s">
        <v>1100</v>
      </c>
      <c r="H568" s="214" t="s">
        <v>216</v>
      </c>
      <c r="I568" s="215">
        <v>487.47999999999996</v>
      </c>
      <c r="J568" s="215">
        <v>974.96</v>
      </c>
      <c r="K568">
        <f t="shared" si="25"/>
        <v>243.73999999999998</v>
      </c>
      <c r="L568" s="83">
        <f t="shared" si="26"/>
        <v>1462.44</v>
      </c>
    </row>
    <row r="569" spans="1:12" ht="30.6" x14ac:dyDescent="0.3">
      <c r="A569" s="214" t="s">
        <v>1864</v>
      </c>
      <c r="B569" s="214" t="s">
        <v>233</v>
      </c>
      <c r="C569" s="217">
        <v>2997.9</v>
      </c>
      <c r="D569" s="217">
        <v>2997.89</v>
      </c>
      <c r="E569" s="217">
        <v>2997.89</v>
      </c>
      <c r="F569" s="83">
        <f t="shared" si="24"/>
        <v>8993.68</v>
      </c>
      <c r="G569" s="214" t="s">
        <v>1185</v>
      </c>
      <c r="H569" s="214" t="s">
        <v>86</v>
      </c>
      <c r="I569" s="217">
        <v>695.78499999999997</v>
      </c>
      <c r="J569" s="217">
        <v>1391.57</v>
      </c>
      <c r="K569">
        <f t="shared" si="25"/>
        <v>347.89249999999998</v>
      </c>
      <c r="L569" s="83">
        <f t="shared" si="26"/>
        <v>2087.355</v>
      </c>
    </row>
    <row r="570" spans="1:12" ht="30.6" x14ac:dyDescent="0.3">
      <c r="A570" s="214" t="s">
        <v>510</v>
      </c>
      <c r="B570" s="214" t="s">
        <v>48</v>
      </c>
      <c r="C570" s="217">
        <v>3418.8</v>
      </c>
      <c r="D570" s="217">
        <v>3418.8</v>
      </c>
      <c r="E570" s="217">
        <v>3418.8</v>
      </c>
      <c r="F570" s="83">
        <f t="shared" si="24"/>
        <v>10256.400000000001</v>
      </c>
      <c r="G570" s="214" t="s">
        <v>2258</v>
      </c>
      <c r="H570" s="214" t="s">
        <v>96</v>
      </c>
      <c r="I570" s="217">
        <v>1258.43</v>
      </c>
      <c r="J570" s="217">
        <v>2516.86</v>
      </c>
      <c r="K570">
        <f t="shared" si="25"/>
        <v>629.21500000000003</v>
      </c>
      <c r="L570" s="83">
        <f t="shared" si="26"/>
        <v>3775.29</v>
      </c>
    </row>
    <row r="571" spans="1:12" ht="30.6" x14ac:dyDescent="0.3">
      <c r="A571" s="214" t="s">
        <v>553</v>
      </c>
      <c r="B571" s="214" t="s">
        <v>36</v>
      </c>
      <c r="C571" s="217">
        <v>1580.55</v>
      </c>
      <c r="D571" s="217">
        <v>1580.55</v>
      </c>
      <c r="E571" s="217">
        <v>1580.55</v>
      </c>
      <c r="F571" s="83">
        <f t="shared" si="24"/>
        <v>4741.6499999999996</v>
      </c>
      <c r="G571" s="214" t="s">
        <v>1456</v>
      </c>
      <c r="H571" s="214" t="s">
        <v>194</v>
      </c>
      <c r="I571" s="217">
        <v>1498.9449999999999</v>
      </c>
      <c r="J571" s="217">
        <v>2997.89</v>
      </c>
      <c r="K571">
        <f t="shared" si="25"/>
        <v>749.47249999999997</v>
      </c>
      <c r="L571" s="83">
        <f t="shared" si="26"/>
        <v>4496.835</v>
      </c>
    </row>
    <row r="572" spans="1:12" ht="30.6" x14ac:dyDescent="0.3">
      <c r="A572" s="214" t="s">
        <v>1083</v>
      </c>
      <c r="B572" s="214" t="s">
        <v>188</v>
      </c>
      <c r="C572" s="216"/>
      <c r="D572" s="216"/>
      <c r="E572" s="216"/>
      <c r="F572" s="83">
        <f t="shared" si="24"/>
        <v>0</v>
      </c>
      <c r="G572" s="214" t="s">
        <v>1146</v>
      </c>
      <c r="H572" s="214" t="s">
        <v>325</v>
      </c>
      <c r="I572" s="217">
        <v>1709.4</v>
      </c>
      <c r="J572" s="217">
        <v>3418.8</v>
      </c>
      <c r="K572">
        <f t="shared" si="25"/>
        <v>854.7</v>
      </c>
      <c r="L572" s="83">
        <f t="shared" si="26"/>
        <v>5128.2000000000007</v>
      </c>
    </row>
    <row r="573" spans="1:12" ht="30.6" x14ac:dyDescent="0.3">
      <c r="A573" s="214" t="s">
        <v>3928</v>
      </c>
      <c r="B573" s="214" t="s">
        <v>188</v>
      </c>
      <c r="C573" s="215">
        <v>974.96</v>
      </c>
      <c r="D573" s="215">
        <v>974.96</v>
      </c>
      <c r="E573" s="215">
        <v>974.96</v>
      </c>
      <c r="F573" s="83">
        <f t="shared" si="24"/>
        <v>2924.88</v>
      </c>
      <c r="G573" s="214" t="s">
        <v>1000</v>
      </c>
      <c r="H573" s="214" t="s">
        <v>196</v>
      </c>
      <c r="I573" s="217">
        <v>788.13</v>
      </c>
      <c r="J573" s="217">
        <v>1576.26</v>
      </c>
      <c r="K573">
        <f t="shared" si="25"/>
        <v>394.065</v>
      </c>
      <c r="L573" s="83">
        <f t="shared" si="26"/>
        <v>2364.39</v>
      </c>
    </row>
    <row r="574" spans="1:12" ht="30.6" x14ac:dyDescent="0.3">
      <c r="A574" s="214" t="s">
        <v>1454</v>
      </c>
      <c r="B574" s="214" t="s">
        <v>164</v>
      </c>
      <c r="C574" s="217">
        <v>1391.57</v>
      </c>
      <c r="D574" s="217">
        <v>1391.57</v>
      </c>
      <c r="E574" s="217">
        <v>1391.57</v>
      </c>
      <c r="F574" s="83">
        <f t="shared" si="24"/>
        <v>4174.71</v>
      </c>
      <c r="G574" s="214" t="s">
        <v>1457</v>
      </c>
      <c r="H574" s="214" t="s">
        <v>49</v>
      </c>
      <c r="I574" s="217">
        <v>790.27499999999998</v>
      </c>
      <c r="J574" s="217">
        <v>1580.55</v>
      </c>
      <c r="K574">
        <f t="shared" si="25"/>
        <v>395.13749999999999</v>
      </c>
      <c r="L574" s="83">
        <f t="shared" si="26"/>
        <v>2370.8249999999998</v>
      </c>
    </row>
    <row r="575" spans="1:12" ht="30.6" x14ac:dyDescent="0.3">
      <c r="A575" s="214" t="s">
        <v>2521</v>
      </c>
      <c r="B575" s="214" t="s">
        <v>334</v>
      </c>
      <c r="C575" s="217">
        <v>2516.86</v>
      </c>
      <c r="D575" s="217">
        <v>2516.86</v>
      </c>
      <c r="E575" s="217">
        <v>2516.86</v>
      </c>
      <c r="F575" s="83">
        <f t="shared" si="24"/>
        <v>7550.58</v>
      </c>
      <c r="G575" s="214" t="s">
        <v>2629</v>
      </c>
      <c r="H575" s="214" t="s">
        <v>189</v>
      </c>
      <c r="I575" s="215">
        <v>487.47999999999996</v>
      </c>
      <c r="J575" s="215">
        <v>974.96</v>
      </c>
      <c r="K575">
        <f t="shared" si="25"/>
        <v>243.73999999999998</v>
      </c>
      <c r="L575" s="83">
        <f t="shared" si="26"/>
        <v>1462.44</v>
      </c>
    </row>
    <row r="576" spans="1:12" ht="30.6" x14ac:dyDescent="0.3">
      <c r="A576" s="214" t="s">
        <v>1134</v>
      </c>
      <c r="B576" s="214" t="s">
        <v>79</v>
      </c>
      <c r="C576" s="217">
        <v>1421.63</v>
      </c>
      <c r="D576" s="217">
        <v>1421.64</v>
      </c>
      <c r="E576" s="217">
        <v>1421.64</v>
      </c>
      <c r="F576" s="83">
        <f t="shared" si="24"/>
        <v>4264.9100000000008</v>
      </c>
      <c r="G576" s="214" t="s">
        <v>1251</v>
      </c>
      <c r="H576" s="214" t="s">
        <v>38</v>
      </c>
      <c r="I576" s="217">
        <v>695.78499999999997</v>
      </c>
      <c r="J576" s="217">
        <v>1391.57</v>
      </c>
      <c r="K576">
        <f t="shared" si="25"/>
        <v>347.89249999999998</v>
      </c>
      <c r="L576" s="83">
        <f t="shared" si="26"/>
        <v>2087.355</v>
      </c>
    </row>
    <row r="577" spans="1:12" ht="30.6" x14ac:dyDescent="0.3">
      <c r="A577" s="214" t="s">
        <v>1529</v>
      </c>
      <c r="B577" s="214" t="s">
        <v>139</v>
      </c>
      <c r="C577" s="217">
        <v>2997.9</v>
      </c>
      <c r="D577" s="217">
        <v>2997.89</v>
      </c>
      <c r="E577" s="217">
        <v>2997.89</v>
      </c>
      <c r="F577" s="83">
        <f t="shared" si="24"/>
        <v>8993.68</v>
      </c>
      <c r="G577" s="214" t="s">
        <v>1246</v>
      </c>
      <c r="H577" s="214" t="s">
        <v>195</v>
      </c>
      <c r="I577" s="217">
        <v>1258.43</v>
      </c>
      <c r="J577" s="217">
        <v>2516.86</v>
      </c>
      <c r="K577">
        <f t="shared" si="25"/>
        <v>629.21500000000003</v>
      </c>
      <c r="L577" s="83">
        <f t="shared" si="26"/>
        <v>3775.29</v>
      </c>
    </row>
    <row r="578" spans="1:12" ht="30.6" x14ac:dyDescent="0.3">
      <c r="A578" s="214" t="s">
        <v>1559</v>
      </c>
      <c r="B578" s="214" t="s">
        <v>288</v>
      </c>
      <c r="C578" s="217">
        <v>3418.8</v>
      </c>
      <c r="D578" s="217">
        <v>3418.8</v>
      </c>
      <c r="E578" s="217">
        <v>3418.8</v>
      </c>
      <c r="F578" s="83">
        <f t="shared" si="24"/>
        <v>10256.400000000001</v>
      </c>
      <c r="G578" s="214" t="s">
        <v>2153</v>
      </c>
      <c r="H578" s="214" t="s">
        <v>192</v>
      </c>
      <c r="I578" s="217">
        <v>1498.9449999999999</v>
      </c>
      <c r="J578" s="217">
        <v>2997.89</v>
      </c>
      <c r="K578">
        <f t="shared" si="25"/>
        <v>749.47249999999997</v>
      </c>
      <c r="L578" s="83">
        <f t="shared" si="26"/>
        <v>4496.835</v>
      </c>
    </row>
    <row r="579" spans="1:12" ht="30.6" x14ac:dyDescent="0.3">
      <c r="A579" s="214" t="s">
        <v>2506</v>
      </c>
      <c r="B579" s="214" t="s">
        <v>39</v>
      </c>
      <c r="C579" s="217">
        <v>1580.55</v>
      </c>
      <c r="D579" s="217">
        <v>1580.55</v>
      </c>
      <c r="E579" s="217">
        <v>1580.55</v>
      </c>
      <c r="F579" s="83">
        <f t="shared" si="24"/>
        <v>4741.6499999999996</v>
      </c>
      <c r="G579" s="214" t="s">
        <v>2112</v>
      </c>
      <c r="H579" s="214" t="s">
        <v>87</v>
      </c>
      <c r="I579" s="217">
        <v>1709.4</v>
      </c>
      <c r="J579" s="217">
        <v>3418.8</v>
      </c>
      <c r="K579">
        <f t="shared" si="25"/>
        <v>854.7</v>
      </c>
      <c r="L579" s="83">
        <f t="shared" si="26"/>
        <v>5128.2000000000007</v>
      </c>
    </row>
    <row r="580" spans="1:12" ht="30.6" x14ac:dyDescent="0.3">
      <c r="A580" s="214" t="s">
        <v>673</v>
      </c>
      <c r="B580" s="214" t="s">
        <v>277</v>
      </c>
      <c r="C580" s="215">
        <v>974.96</v>
      </c>
      <c r="D580" s="215">
        <v>974.96</v>
      </c>
      <c r="E580" s="215">
        <v>974.96</v>
      </c>
      <c r="F580" s="83">
        <f t="shared" si="24"/>
        <v>2924.88</v>
      </c>
      <c r="G580" s="214" t="s">
        <v>2090</v>
      </c>
      <c r="H580" s="214" t="s">
        <v>246</v>
      </c>
      <c r="I580" s="217">
        <v>790.27499999999998</v>
      </c>
      <c r="J580" s="217">
        <v>1580.55</v>
      </c>
      <c r="K580">
        <f t="shared" si="25"/>
        <v>395.13749999999999</v>
      </c>
      <c r="L580" s="83">
        <f t="shared" si="26"/>
        <v>2370.8249999999998</v>
      </c>
    </row>
    <row r="581" spans="1:12" ht="30.6" x14ac:dyDescent="0.3">
      <c r="A581" s="214" t="s">
        <v>1112</v>
      </c>
      <c r="B581" s="214" t="s">
        <v>41</v>
      </c>
      <c r="C581" s="217">
        <v>1391.57</v>
      </c>
      <c r="D581" s="217">
        <v>1391.57</v>
      </c>
      <c r="E581" s="217">
        <v>1391.57</v>
      </c>
      <c r="F581" s="83">
        <f t="shared" ref="F581:F644" si="27">C581+D581+E581</f>
        <v>4174.71</v>
      </c>
      <c r="G581" s="214" t="s">
        <v>706</v>
      </c>
      <c r="H581" s="214" t="s">
        <v>151</v>
      </c>
      <c r="I581" s="215">
        <v>487.47999999999996</v>
      </c>
      <c r="J581" s="215">
        <v>974.96</v>
      </c>
      <c r="K581">
        <f t="shared" ref="K581:K644" si="28">I581/30*15</f>
        <v>243.73999999999998</v>
      </c>
      <c r="L581" s="83">
        <f t="shared" ref="L581:L644" si="29">I581+J581</f>
        <v>1462.44</v>
      </c>
    </row>
    <row r="582" spans="1:12" ht="30.6" x14ac:dyDescent="0.3">
      <c r="A582" s="214" t="s">
        <v>1302</v>
      </c>
      <c r="B582" s="214" t="s">
        <v>62</v>
      </c>
      <c r="C582" s="217">
        <v>2516.86</v>
      </c>
      <c r="D582" s="217">
        <v>2516.86</v>
      </c>
      <c r="E582" s="217">
        <v>2516.86</v>
      </c>
      <c r="F582" s="83">
        <f t="shared" si="27"/>
        <v>7550.58</v>
      </c>
      <c r="G582" s="214" t="s">
        <v>1848</v>
      </c>
      <c r="H582" s="214" t="s">
        <v>78</v>
      </c>
      <c r="I582" s="217">
        <v>695.78499999999997</v>
      </c>
      <c r="J582" s="217">
        <v>1391.57</v>
      </c>
      <c r="K582">
        <f t="shared" si="28"/>
        <v>347.89249999999998</v>
      </c>
      <c r="L582" s="83">
        <f t="shared" si="29"/>
        <v>2087.355</v>
      </c>
    </row>
    <row r="583" spans="1:12" ht="30.6" x14ac:dyDescent="0.3">
      <c r="A583" s="214" t="s">
        <v>1915</v>
      </c>
      <c r="B583" s="214" t="s">
        <v>68</v>
      </c>
      <c r="C583" s="217">
        <v>2997.9</v>
      </c>
      <c r="D583" s="217">
        <v>2997.89</v>
      </c>
      <c r="E583" s="217">
        <v>2997.89</v>
      </c>
      <c r="F583" s="83">
        <f t="shared" si="27"/>
        <v>8993.68</v>
      </c>
      <c r="G583" s="214" t="s">
        <v>1537</v>
      </c>
      <c r="H583" s="214" t="s">
        <v>122</v>
      </c>
      <c r="I583" s="217">
        <v>1258.43</v>
      </c>
      <c r="J583" s="217">
        <v>2516.86</v>
      </c>
      <c r="K583">
        <f t="shared" si="28"/>
        <v>629.21500000000003</v>
      </c>
      <c r="L583" s="83">
        <f t="shared" si="29"/>
        <v>3775.29</v>
      </c>
    </row>
    <row r="584" spans="1:12" ht="30.6" x14ac:dyDescent="0.3">
      <c r="A584" s="214" t="s">
        <v>2503</v>
      </c>
      <c r="B584" s="214" t="s">
        <v>147</v>
      </c>
      <c r="C584" s="217">
        <v>3418.8</v>
      </c>
      <c r="D584" s="217">
        <v>3418.8</v>
      </c>
      <c r="E584" s="217">
        <v>3418.8</v>
      </c>
      <c r="F584" s="83">
        <f t="shared" si="27"/>
        <v>10256.400000000001</v>
      </c>
      <c r="G584" s="214" t="s">
        <v>1147</v>
      </c>
      <c r="H584" s="214" t="s">
        <v>262</v>
      </c>
      <c r="I584" s="217">
        <v>1683.63</v>
      </c>
      <c r="J584" s="217">
        <v>3367.26</v>
      </c>
      <c r="K584">
        <f t="shared" si="28"/>
        <v>841.81500000000005</v>
      </c>
      <c r="L584" s="83">
        <f t="shared" si="29"/>
        <v>5050.8900000000003</v>
      </c>
    </row>
    <row r="585" spans="1:12" ht="30.6" x14ac:dyDescent="0.3">
      <c r="A585" s="214" t="s">
        <v>2554</v>
      </c>
      <c r="B585" s="214" t="s">
        <v>165</v>
      </c>
      <c r="C585" s="217">
        <v>1580.55</v>
      </c>
      <c r="D585" s="217">
        <v>1580.55</v>
      </c>
      <c r="E585" s="217">
        <v>1580.55</v>
      </c>
      <c r="F585" s="83">
        <f t="shared" si="27"/>
        <v>4741.6499999999996</v>
      </c>
      <c r="G585" s="214" t="s">
        <v>2105</v>
      </c>
      <c r="H585" s="214" t="s">
        <v>45</v>
      </c>
      <c r="I585" s="217">
        <v>1498.9449999999999</v>
      </c>
      <c r="J585" s="217">
        <v>2997.89</v>
      </c>
      <c r="K585">
        <f t="shared" si="28"/>
        <v>749.47249999999997</v>
      </c>
      <c r="L585" s="83">
        <f t="shared" si="29"/>
        <v>4496.835</v>
      </c>
    </row>
    <row r="586" spans="1:12" ht="30.6" x14ac:dyDescent="0.3">
      <c r="A586" s="214" t="s">
        <v>833</v>
      </c>
      <c r="B586" s="214" t="s">
        <v>254</v>
      </c>
      <c r="C586" s="215">
        <v>974.96</v>
      </c>
      <c r="D586" s="215">
        <v>974.96</v>
      </c>
      <c r="E586" s="215">
        <v>974.96</v>
      </c>
      <c r="F586" s="83">
        <f t="shared" si="27"/>
        <v>2924.88</v>
      </c>
      <c r="G586" s="214" t="s">
        <v>2596</v>
      </c>
      <c r="H586" s="214" t="s">
        <v>82</v>
      </c>
      <c r="I586" s="217">
        <v>1709.4</v>
      </c>
      <c r="J586" s="217">
        <v>3418.8</v>
      </c>
      <c r="K586">
        <f t="shared" si="28"/>
        <v>854.7</v>
      </c>
      <c r="L586" s="83">
        <f t="shared" si="29"/>
        <v>5128.2000000000007</v>
      </c>
    </row>
    <row r="587" spans="1:12" ht="30.6" x14ac:dyDescent="0.3">
      <c r="A587" s="214" t="s">
        <v>1431</v>
      </c>
      <c r="B587" s="214" t="s">
        <v>191</v>
      </c>
      <c r="C587" s="217">
        <v>1421.63</v>
      </c>
      <c r="D587" s="217">
        <v>1421.64</v>
      </c>
      <c r="E587" s="217">
        <v>1421.64</v>
      </c>
      <c r="F587" s="83">
        <f t="shared" si="27"/>
        <v>4264.9100000000008</v>
      </c>
      <c r="G587" s="214" t="s">
        <v>1213</v>
      </c>
      <c r="H587" s="214" t="s">
        <v>269</v>
      </c>
      <c r="I587" s="217">
        <v>790.27499999999998</v>
      </c>
      <c r="J587" s="217">
        <v>1580.55</v>
      </c>
      <c r="K587">
        <f t="shared" si="28"/>
        <v>395.13749999999999</v>
      </c>
      <c r="L587" s="83">
        <f t="shared" si="29"/>
        <v>2370.8249999999998</v>
      </c>
    </row>
    <row r="588" spans="1:12" ht="30.6" x14ac:dyDescent="0.3">
      <c r="A588" s="214" t="s">
        <v>2534</v>
      </c>
      <c r="B588" s="214" t="s">
        <v>149</v>
      </c>
      <c r="C588" s="217">
        <v>1391.57</v>
      </c>
      <c r="D588" s="217">
        <v>1391.57</v>
      </c>
      <c r="E588" s="217">
        <v>1391.57</v>
      </c>
      <c r="F588" s="83">
        <f t="shared" si="27"/>
        <v>4174.71</v>
      </c>
      <c r="G588" s="214" t="s">
        <v>1252</v>
      </c>
      <c r="H588" s="214" t="s">
        <v>238</v>
      </c>
      <c r="I588" s="215">
        <v>487.47999999999996</v>
      </c>
      <c r="J588" s="215">
        <v>974.96</v>
      </c>
      <c r="K588">
        <f t="shared" si="28"/>
        <v>243.73999999999998</v>
      </c>
      <c r="L588" s="83">
        <f t="shared" si="29"/>
        <v>1462.44</v>
      </c>
    </row>
    <row r="589" spans="1:12" ht="30.6" x14ac:dyDescent="0.3">
      <c r="A589" s="214" t="s">
        <v>1865</v>
      </c>
      <c r="B589" s="214" t="s">
        <v>234</v>
      </c>
      <c r="C589" s="217">
        <v>2516.86</v>
      </c>
      <c r="D589" s="217">
        <v>2516.86</v>
      </c>
      <c r="E589" s="217">
        <v>2516.86</v>
      </c>
      <c r="F589" s="83">
        <f t="shared" si="27"/>
        <v>7550.58</v>
      </c>
      <c r="G589" s="214" t="s">
        <v>1072</v>
      </c>
      <c r="H589" s="214" t="s">
        <v>162</v>
      </c>
      <c r="I589" s="217">
        <v>695.78499999999997</v>
      </c>
      <c r="J589" s="217">
        <v>1391.57</v>
      </c>
      <c r="K589">
        <f t="shared" si="28"/>
        <v>347.89249999999998</v>
      </c>
      <c r="L589" s="83">
        <f t="shared" si="29"/>
        <v>2087.355</v>
      </c>
    </row>
    <row r="590" spans="1:12" ht="30.6" x14ac:dyDescent="0.3">
      <c r="A590" s="214" t="s">
        <v>1150</v>
      </c>
      <c r="B590" s="214" t="s">
        <v>156</v>
      </c>
      <c r="C590" s="217">
        <v>2997.9</v>
      </c>
      <c r="D590" s="217">
        <v>2997.89</v>
      </c>
      <c r="E590" s="217">
        <v>2997.89</v>
      </c>
      <c r="F590" s="83">
        <f t="shared" si="27"/>
        <v>8993.68</v>
      </c>
      <c r="G590" s="214" t="s">
        <v>1096</v>
      </c>
      <c r="H590" s="214" t="s">
        <v>55</v>
      </c>
      <c r="I590" s="217">
        <v>1258.43</v>
      </c>
      <c r="J590" s="217">
        <v>2516.86</v>
      </c>
      <c r="K590">
        <f t="shared" si="28"/>
        <v>629.21500000000003</v>
      </c>
      <c r="L590" s="83">
        <f t="shared" si="29"/>
        <v>3775.29</v>
      </c>
    </row>
    <row r="591" spans="1:12" ht="30.6" x14ac:dyDescent="0.3">
      <c r="A591" s="214" t="s">
        <v>842</v>
      </c>
      <c r="B591" s="214" t="s">
        <v>32</v>
      </c>
      <c r="C591" s="217">
        <v>3418.8</v>
      </c>
      <c r="D591" s="217">
        <v>3418.8</v>
      </c>
      <c r="E591" s="217">
        <v>3418.8</v>
      </c>
      <c r="F591" s="83">
        <f t="shared" si="27"/>
        <v>10256.400000000001</v>
      </c>
      <c r="G591" s="214" t="s">
        <v>1124</v>
      </c>
      <c r="H591" s="214" t="s">
        <v>231</v>
      </c>
      <c r="I591" s="217">
        <v>1498.9449999999999</v>
      </c>
      <c r="J591" s="217">
        <v>2997.89</v>
      </c>
      <c r="K591">
        <f t="shared" si="28"/>
        <v>749.47249999999997</v>
      </c>
      <c r="L591" s="83">
        <f t="shared" si="29"/>
        <v>4496.835</v>
      </c>
    </row>
    <row r="592" spans="1:12" ht="30.6" x14ac:dyDescent="0.3">
      <c r="A592" s="214" t="s">
        <v>1183</v>
      </c>
      <c r="B592" s="214" t="s">
        <v>132</v>
      </c>
      <c r="C592" s="217">
        <v>1580.55</v>
      </c>
      <c r="D592" s="217">
        <v>1580.55</v>
      </c>
      <c r="E592" s="217">
        <v>1580.55</v>
      </c>
      <c r="F592" s="83">
        <f t="shared" si="27"/>
        <v>4741.6499999999996</v>
      </c>
      <c r="G592" s="214" t="s">
        <v>588</v>
      </c>
      <c r="H592" s="214" t="s">
        <v>239</v>
      </c>
      <c r="I592" s="217">
        <v>1709.4</v>
      </c>
      <c r="J592" s="217">
        <v>3418.8</v>
      </c>
      <c r="K592">
        <f t="shared" si="28"/>
        <v>854.7</v>
      </c>
      <c r="L592" s="83">
        <f t="shared" si="29"/>
        <v>5128.2000000000007</v>
      </c>
    </row>
    <row r="593" spans="1:12" ht="30.6" x14ac:dyDescent="0.3">
      <c r="A593" s="214" t="s">
        <v>1100</v>
      </c>
      <c r="B593" s="214" t="s">
        <v>216</v>
      </c>
      <c r="C593" s="215">
        <v>974.96</v>
      </c>
      <c r="D593" s="215">
        <v>974.96</v>
      </c>
      <c r="E593" s="215">
        <v>974.96</v>
      </c>
      <c r="F593" s="83">
        <f t="shared" si="27"/>
        <v>2924.88</v>
      </c>
      <c r="G593" s="214" t="s">
        <v>1289</v>
      </c>
      <c r="H593" s="214" t="s">
        <v>176</v>
      </c>
      <c r="I593" s="217">
        <v>790.27499999999998</v>
      </c>
      <c r="J593" s="217">
        <v>1580.55</v>
      </c>
      <c r="K593">
        <f t="shared" si="28"/>
        <v>395.13749999999999</v>
      </c>
      <c r="L593" s="83">
        <f t="shared" si="29"/>
        <v>2370.8249999999998</v>
      </c>
    </row>
    <row r="594" spans="1:12" ht="30.6" x14ac:dyDescent="0.3">
      <c r="A594" s="214" t="s">
        <v>1185</v>
      </c>
      <c r="B594" s="214" t="s">
        <v>86</v>
      </c>
      <c r="C594" s="217">
        <v>1391.57</v>
      </c>
      <c r="D594" s="217">
        <v>1391.57</v>
      </c>
      <c r="E594" s="217">
        <v>1391.57</v>
      </c>
      <c r="F594" s="83">
        <f t="shared" si="27"/>
        <v>4174.71</v>
      </c>
      <c r="G594" s="214" t="s">
        <v>639</v>
      </c>
      <c r="H594" s="214" t="s">
        <v>206</v>
      </c>
      <c r="I594" s="215">
        <v>487.47999999999996</v>
      </c>
      <c r="J594" s="215">
        <v>974.96</v>
      </c>
      <c r="K594">
        <f t="shared" si="28"/>
        <v>243.73999999999998</v>
      </c>
      <c r="L594" s="83">
        <f t="shared" si="29"/>
        <v>1462.44</v>
      </c>
    </row>
    <row r="595" spans="1:12" ht="30.6" x14ac:dyDescent="0.3">
      <c r="A595" s="214" t="s">
        <v>2258</v>
      </c>
      <c r="B595" s="214" t="s">
        <v>96</v>
      </c>
      <c r="C595" s="217">
        <v>2516.86</v>
      </c>
      <c r="D595" s="217">
        <v>2516.86</v>
      </c>
      <c r="E595" s="217">
        <v>2516.86</v>
      </c>
      <c r="F595" s="83">
        <f t="shared" si="27"/>
        <v>7550.58</v>
      </c>
      <c r="G595" s="214" t="s">
        <v>1158</v>
      </c>
      <c r="H595" s="214" t="s">
        <v>270</v>
      </c>
      <c r="I595" s="217">
        <v>1559.075</v>
      </c>
      <c r="J595" s="217">
        <v>3118.15</v>
      </c>
      <c r="K595">
        <f t="shared" si="28"/>
        <v>779.53750000000002</v>
      </c>
      <c r="L595" s="83">
        <f t="shared" si="29"/>
        <v>4677.2250000000004</v>
      </c>
    </row>
    <row r="596" spans="1:12" ht="30.6" x14ac:dyDescent="0.3">
      <c r="A596" s="214" t="s">
        <v>1456</v>
      </c>
      <c r="B596" s="214" t="s">
        <v>194</v>
      </c>
      <c r="C596" s="217">
        <v>2997.9</v>
      </c>
      <c r="D596" s="217">
        <v>2997.89</v>
      </c>
      <c r="E596" s="217">
        <v>2997.89</v>
      </c>
      <c r="F596" s="83">
        <f t="shared" si="27"/>
        <v>8993.68</v>
      </c>
      <c r="G596" s="214" t="s">
        <v>1186</v>
      </c>
      <c r="H596" s="214" t="s">
        <v>340</v>
      </c>
      <c r="I596" s="217">
        <v>695.78499999999997</v>
      </c>
      <c r="J596" s="217">
        <v>1391.57</v>
      </c>
      <c r="K596">
        <f t="shared" si="28"/>
        <v>347.89249999999998</v>
      </c>
      <c r="L596" s="83">
        <f t="shared" si="29"/>
        <v>2087.355</v>
      </c>
    </row>
    <row r="597" spans="1:12" ht="30.6" x14ac:dyDescent="0.3">
      <c r="A597" s="214" t="s">
        <v>1146</v>
      </c>
      <c r="B597" s="214" t="s">
        <v>325</v>
      </c>
      <c r="C597" s="217">
        <v>3418.8</v>
      </c>
      <c r="D597" s="217">
        <v>3418.8</v>
      </c>
      <c r="E597" s="217">
        <v>3418.8</v>
      </c>
      <c r="F597" s="83">
        <f t="shared" si="27"/>
        <v>10256.400000000001</v>
      </c>
      <c r="G597" s="214" t="s">
        <v>2542</v>
      </c>
      <c r="H597" s="214" t="s">
        <v>74</v>
      </c>
      <c r="I597" s="217">
        <v>1258.43</v>
      </c>
      <c r="J597" s="217">
        <v>2516.86</v>
      </c>
      <c r="K597">
        <f t="shared" si="28"/>
        <v>629.21500000000003</v>
      </c>
      <c r="L597" s="83">
        <f t="shared" si="29"/>
        <v>3775.29</v>
      </c>
    </row>
    <row r="598" spans="1:12" ht="30.6" x14ac:dyDescent="0.3">
      <c r="A598" s="214" t="s">
        <v>1000</v>
      </c>
      <c r="B598" s="214" t="s">
        <v>196</v>
      </c>
      <c r="C598" s="217">
        <v>1576.25</v>
      </c>
      <c r="D598" s="217">
        <v>1576.26</v>
      </c>
      <c r="E598" s="217">
        <v>1576.26</v>
      </c>
      <c r="F598" s="83">
        <f t="shared" si="27"/>
        <v>4728.7700000000004</v>
      </c>
      <c r="G598" s="214" t="s">
        <v>1125</v>
      </c>
      <c r="H598" s="214" t="s">
        <v>80</v>
      </c>
      <c r="I598" s="217">
        <v>1498.9449999999999</v>
      </c>
      <c r="J598" s="217">
        <v>2997.89</v>
      </c>
      <c r="K598">
        <f t="shared" si="28"/>
        <v>749.47249999999997</v>
      </c>
      <c r="L598" s="83">
        <f t="shared" si="29"/>
        <v>4496.835</v>
      </c>
    </row>
    <row r="599" spans="1:12" ht="30.6" x14ac:dyDescent="0.3">
      <c r="A599" s="214" t="s">
        <v>1457</v>
      </c>
      <c r="B599" s="214" t="s">
        <v>49</v>
      </c>
      <c r="C599" s="217">
        <v>1580.55</v>
      </c>
      <c r="D599" s="217">
        <v>1580.55</v>
      </c>
      <c r="E599" s="217">
        <v>1580.55</v>
      </c>
      <c r="F599" s="83">
        <f t="shared" si="27"/>
        <v>4741.6499999999996</v>
      </c>
      <c r="G599" s="214" t="s">
        <v>677</v>
      </c>
      <c r="H599" s="214" t="s">
        <v>60</v>
      </c>
      <c r="I599" s="217">
        <v>1709.4</v>
      </c>
      <c r="J599" s="217">
        <v>3418.8</v>
      </c>
      <c r="K599">
        <f t="shared" si="28"/>
        <v>854.7</v>
      </c>
      <c r="L599" s="83">
        <f t="shared" si="29"/>
        <v>5128.2000000000007</v>
      </c>
    </row>
    <row r="600" spans="1:12" ht="30.6" x14ac:dyDescent="0.3">
      <c r="A600" s="214" t="s">
        <v>2629</v>
      </c>
      <c r="B600" s="214" t="s">
        <v>189</v>
      </c>
      <c r="C600" s="215">
        <v>974.96</v>
      </c>
      <c r="D600" s="215">
        <v>974.96</v>
      </c>
      <c r="E600" s="215">
        <v>974.96</v>
      </c>
      <c r="F600" s="83">
        <f t="shared" si="27"/>
        <v>2924.88</v>
      </c>
      <c r="G600" s="214" t="s">
        <v>1110</v>
      </c>
      <c r="H600" s="214" t="s">
        <v>315</v>
      </c>
      <c r="I600" s="217">
        <v>790.27499999999998</v>
      </c>
      <c r="J600" s="217">
        <v>1580.55</v>
      </c>
      <c r="K600">
        <f t="shared" si="28"/>
        <v>395.13749999999999</v>
      </c>
      <c r="L600" s="83">
        <f t="shared" si="29"/>
        <v>2370.8249999999998</v>
      </c>
    </row>
    <row r="601" spans="1:12" ht="30.6" x14ac:dyDescent="0.3">
      <c r="A601" s="214" t="s">
        <v>1251</v>
      </c>
      <c r="B601" s="214" t="s">
        <v>38</v>
      </c>
      <c r="C601" s="217">
        <v>1391.57</v>
      </c>
      <c r="D601" s="217">
        <v>1391.57</v>
      </c>
      <c r="E601" s="217">
        <v>1391.57</v>
      </c>
      <c r="F601" s="83">
        <f t="shared" si="27"/>
        <v>4174.71</v>
      </c>
      <c r="G601" s="214" t="s">
        <v>3931</v>
      </c>
      <c r="H601" s="214" t="s">
        <v>204</v>
      </c>
      <c r="I601" s="215">
        <v>487.47999999999996</v>
      </c>
      <c r="J601" s="215">
        <v>974.96</v>
      </c>
      <c r="K601">
        <f t="shared" si="28"/>
        <v>243.73999999999998</v>
      </c>
      <c r="L601" s="83">
        <f t="shared" si="29"/>
        <v>1462.44</v>
      </c>
    </row>
    <row r="602" spans="1:12" ht="30.6" x14ac:dyDescent="0.3">
      <c r="A602" s="214" t="s">
        <v>1246</v>
      </c>
      <c r="B602" s="214" t="s">
        <v>195</v>
      </c>
      <c r="C602" s="217">
        <v>2516.86</v>
      </c>
      <c r="D602" s="217">
        <v>2516.86</v>
      </c>
      <c r="E602" s="217">
        <v>2516.86</v>
      </c>
      <c r="F602" s="83">
        <f t="shared" si="27"/>
        <v>7550.58</v>
      </c>
      <c r="G602" s="214" t="s">
        <v>1402</v>
      </c>
      <c r="H602" s="214" t="s">
        <v>97</v>
      </c>
      <c r="I602" s="217">
        <v>695.78499999999997</v>
      </c>
      <c r="J602" s="217">
        <v>1391.57</v>
      </c>
      <c r="K602">
        <f t="shared" si="28"/>
        <v>347.89249999999998</v>
      </c>
      <c r="L602" s="83">
        <f t="shared" si="29"/>
        <v>2087.355</v>
      </c>
    </row>
    <row r="603" spans="1:12" ht="30.6" x14ac:dyDescent="0.3">
      <c r="A603" s="214" t="s">
        <v>2153</v>
      </c>
      <c r="B603" s="214" t="s">
        <v>192</v>
      </c>
      <c r="C603" s="217">
        <v>2997.9</v>
      </c>
      <c r="D603" s="217">
        <v>2997.89</v>
      </c>
      <c r="E603" s="217">
        <v>2997.89</v>
      </c>
      <c r="F603" s="83">
        <f t="shared" si="27"/>
        <v>8993.68</v>
      </c>
      <c r="G603" s="214" t="s">
        <v>1179</v>
      </c>
      <c r="H603" s="214" t="s">
        <v>109</v>
      </c>
      <c r="I603" s="217">
        <v>1258.43</v>
      </c>
      <c r="J603" s="217">
        <v>2516.86</v>
      </c>
      <c r="K603">
        <f t="shared" si="28"/>
        <v>629.21500000000003</v>
      </c>
      <c r="L603" s="83">
        <f t="shared" si="29"/>
        <v>3775.29</v>
      </c>
    </row>
    <row r="604" spans="1:12" ht="30.6" x14ac:dyDescent="0.3">
      <c r="A604" s="214" t="s">
        <v>2112</v>
      </c>
      <c r="B604" s="214" t="s">
        <v>87</v>
      </c>
      <c r="C604" s="217">
        <v>3418.8</v>
      </c>
      <c r="D604" s="217">
        <v>3418.8</v>
      </c>
      <c r="E604" s="217">
        <v>3418.8</v>
      </c>
      <c r="F604" s="83">
        <f t="shared" si="27"/>
        <v>10256.400000000001</v>
      </c>
      <c r="G604" s="214" t="s">
        <v>2091</v>
      </c>
      <c r="H604" s="214" t="s">
        <v>170</v>
      </c>
      <c r="I604" s="217">
        <v>1498.9449999999999</v>
      </c>
      <c r="J604" s="217">
        <v>2997.89</v>
      </c>
      <c r="K604">
        <f t="shared" si="28"/>
        <v>749.47249999999997</v>
      </c>
      <c r="L604" s="83">
        <f t="shared" si="29"/>
        <v>4496.835</v>
      </c>
    </row>
    <row r="605" spans="1:12" ht="30.6" x14ac:dyDescent="0.3">
      <c r="A605" s="214" t="s">
        <v>2090</v>
      </c>
      <c r="B605" s="214" t="s">
        <v>246</v>
      </c>
      <c r="C605" s="217">
        <v>1580.55</v>
      </c>
      <c r="D605" s="217">
        <v>1580.55</v>
      </c>
      <c r="E605" s="217">
        <v>1580.55</v>
      </c>
      <c r="F605" s="83">
        <f t="shared" si="27"/>
        <v>4741.6499999999996</v>
      </c>
      <c r="G605" s="214" t="s">
        <v>589</v>
      </c>
      <c r="H605" s="214" t="s">
        <v>257</v>
      </c>
      <c r="I605" s="217">
        <v>1709.4</v>
      </c>
      <c r="J605" s="217">
        <v>3418.8</v>
      </c>
      <c r="K605">
        <f t="shared" si="28"/>
        <v>854.7</v>
      </c>
      <c r="L605" s="83">
        <f t="shared" si="29"/>
        <v>5128.2000000000007</v>
      </c>
    </row>
    <row r="606" spans="1:12" ht="30.6" x14ac:dyDescent="0.3">
      <c r="A606" s="214" t="s">
        <v>706</v>
      </c>
      <c r="B606" s="214" t="s">
        <v>151</v>
      </c>
      <c r="C606" s="215">
        <v>974.96</v>
      </c>
      <c r="D606" s="215">
        <v>974.96</v>
      </c>
      <c r="E606" s="215">
        <v>974.96</v>
      </c>
      <c r="F606" s="83">
        <f t="shared" si="27"/>
        <v>2924.88</v>
      </c>
      <c r="G606" s="214" t="s">
        <v>1180</v>
      </c>
      <c r="H606" s="214" t="s">
        <v>57</v>
      </c>
      <c r="I606" s="217">
        <v>1247.69</v>
      </c>
      <c r="J606" s="217">
        <v>2495.38</v>
      </c>
      <c r="K606">
        <f t="shared" si="28"/>
        <v>623.84500000000003</v>
      </c>
      <c r="L606" s="83">
        <f t="shared" si="29"/>
        <v>3743.07</v>
      </c>
    </row>
    <row r="607" spans="1:12" ht="30.6" x14ac:dyDescent="0.3">
      <c r="A607" s="214" t="s">
        <v>1848</v>
      </c>
      <c r="B607" s="214" t="s">
        <v>78</v>
      </c>
      <c r="C607" s="217">
        <v>1391.57</v>
      </c>
      <c r="D607" s="217">
        <v>1391.57</v>
      </c>
      <c r="E607" s="217">
        <v>1391.57</v>
      </c>
      <c r="F607" s="83">
        <f t="shared" si="27"/>
        <v>4174.71</v>
      </c>
      <c r="G607" s="214" t="s">
        <v>2590</v>
      </c>
      <c r="H607" s="214" t="s">
        <v>168</v>
      </c>
      <c r="I607" s="217">
        <v>1226.2149999999999</v>
      </c>
      <c r="J607" s="217">
        <v>2452.4299999999998</v>
      </c>
      <c r="K607">
        <f t="shared" si="28"/>
        <v>613.10749999999996</v>
      </c>
      <c r="L607" s="83">
        <f t="shared" si="29"/>
        <v>3678.6449999999995</v>
      </c>
    </row>
    <row r="608" spans="1:12" ht="30.6" x14ac:dyDescent="0.3">
      <c r="A608" s="214" t="s">
        <v>1537</v>
      </c>
      <c r="B608" s="214" t="s">
        <v>122</v>
      </c>
      <c r="C608" s="217">
        <v>2516.86</v>
      </c>
      <c r="D608" s="217">
        <v>2516.86</v>
      </c>
      <c r="E608" s="217">
        <v>2516.86</v>
      </c>
      <c r="F608" s="83">
        <f t="shared" si="27"/>
        <v>7550.58</v>
      </c>
      <c r="G608" s="214" t="s">
        <v>3933</v>
      </c>
      <c r="H608" s="214" t="s">
        <v>53</v>
      </c>
      <c r="I608" s="217">
        <v>790.27499999999998</v>
      </c>
      <c r="J608" s="217">
        <v>1580.55</v>
      </c>
      <c r="K608">
        <f t="shared" si="28"/>
        <v>395.13749999999999</v>
      </c>
      <c r="L608" s="83">
        <f t="shared" si="29"/>
        <v>2370.8249999999998</v>
      </c>
    </row>
    <row r="609" spans="1:12" ht="30.6" x14ac:dyDescent="0.3">
      <c r="A609" s="214" t="s">
        <v>1147</v>
      </c>
      <c r="B609" s="214" t="s">
        <v>262</v>
      </c>
      <c r="C609" s="217">
        <v>3367.26</v>
      </c>
      <c r="D609" s="217">
        <v>3367.26</v>
      </c>
      <c r="E609" s="217">
        <v>3367.26</v>
      </c>
      <c r="F609" s="83">
        <f t="shared" si="27"/>
        <v>10101.780000000001</v>
      </c>
      <c r="G609" s="214" t="s">
        <v>1408</v>
      </c>
      <c r="H609" s="214" t="s">
        <v>289</v>
      </c>
      <c r="I609" s="215">
        <v>487.47999999999996</v>
      </c>
      <c r="J609" s="215">
        <v>974.96</v>
      </c>
      <c r="K609">
        <f t="shared" si="28"/>
        <v>243.73999999999998</v>
      </c>
      <c r="L609" s="83">
        <f t="shared" si="29"/>
        <v>1462.44</v>
      </c>
    </row>
    <row r="610" spans="1:12" ht="30.6" x14ac:dyDescent="0.3">
      <c r="A610" s="214" t="s">
        <v>2105</v>
      </c>
      <c r="B610" s="214" t="s">
        <v>45</v>
      </c>
      <c r="C610" s="217">
        <v>2997.9</v>
      </c>
      <c r="D610" s="217">
        <v>2997.89</v>
      </c>
      <c r="E610" s="217">
        <v>2997.89</v>
      </c>
      <c r="F610" s="83">
        <f t="shared" si="27"/>
        <v>8993.68</v>
      </c>
      <c r="G610" s="214" t="s">
        <v>1465</v>
      </c>
      <c r="H610" s="214" t="s">
        <v>70</v>
      </c>
      <c r="I610" s="217">
        <v>695.78499999999997</v>
      </c>
      <c r="J610" s="217">
        <v>1391.57</v>
      </c>
      <c r="K610">
        <f t="shared" si="28"/>
        <v>347.89249999999998</v>
      </c>
      <c r="L610" s="83">
        <f t="shared" si="29"/>
        <v>2087.355</v>
      </c>
    </row>
    <row r="611" spans="1:12" ht="30.6" x14ac:dyDescent="0.3">
      <c r="A611" s="214" t="s">
        <v>2596</v>
      </c>
      <c r="B611" s="214" t="s">
        <v>82</v>
      </c>
      <c r="C611" s="217">
        <v>3418.8</v>
      </c>
      <c r="D611" s="217">
        <v>3418.8</v>
      </c>
      <c r="E611" s="217">
        <v>3418.8</v>
      </c>
      <c r="F611" s="83">
        <f t="shared" si="27"/>
        <v>10256.400000000001</v>
      </c>
      <c r="G611" s="214" t="s">
        <v>2263</v>
      </c>
      <c r="H611" s="214" t="s">
        <v>107</v>
      </c>
      <c r="I611" s="217">
        <v>1258.43</v>
      </c>
      <c r="J611" s="217">
        <v>2516.86</v>
      </c>
      <c r="K611">
        <f t="shared" si="28"/>
        <v>629.21500000000003</v>
      </c>
      <c r="L611" s="83">
        <f t="shared" si="29"/>
        <v>3775.29</v>
      </c>
    </row>
    <row r="612" spans="1:12" ht="30.6" x14ac:dyDescent="0.3">
      <c r="A612" s="214" t="s">
        <v>1213</v>
      </c>
      <c r="B612" s="214" t="s">
        <v>269</v>
      </c>
      <c r="C612" s="217">
        <v>1580.55</v>
      </c>
      <c r="D612" s="217">
        <v>1580.55</v>
      </c>
      <c r="E612" s="217">
        <v>1580.55</v>
      </c>
      <c r="F612" s="83">
        <f t="shared" si="27"/>
        <v>4741.6499999999996</v>
      </c>
      <c r="G612" s="214" t="s">
        <v>1200</v>
      </c>
      <c r="H612" s="214" t="s">
        <v>108</v>
      </c>
      <c r="I612" s="217">
        <v>1498.9449999999999</v>
      </c>
      <c r="J612" s="217">
        <v>2997.89</v>
      </c>
      <c r="K612">
        <f t="shared" si="28"/>
        <v>749.47249999999997</v>
      </c>
      <c r="L612" s="83">
        <f t="shared" si="29"/>
        <v>4496.835</v>
      </c>
    </row>
    <row r="613" spans="1:12" ht="30.6" x14ac:dyDescent="0.3">
      <c r="A613" s="214" t="s">
        <v>1252</v>
      </c>
      <c r="B613" s="214" t="s">
        <v>238</v>
      </c>
      <c r="C613" s="215">
        <v>974.96</v>
      </c>
      <c r="D613" s="215">
        <v>974.96</v>
      </c>
      <c r="E613" s="215">
        <v>974.96</v>
      </c>
      <c r="F613" s="83">
        <f t="shared" si="27"/>
        <v>2924.88</v>
      </c>
      <c r="G613" s="214" t="s">
        <v>2174</v>
      </c>
      <c r="H613" s="214" t="s">
        <v>69</v>
      </c>
      <c r="I613" s="217">
        <v>1709.4</v>
      </c>
      <c r="J613" s="217">
        <v>3418.8</v>
      </c>
      <c r="K613">
        <f t="shared" si="28"/>
        <v>854.7</v>
      </c>
      <c r="L613" s="83">
        <f t="shared" si="29"/>
        <v>5128.2000000000007</v>
      </c>
    </row>
    <row r="614" spans="1:12" ht="30.6" x14ac:dyDescent="0.3">
      <c r="A614" s="214" t="s">
        <v>1072</v>
      </c>
      <c r="B614" s="214" t="s">
        <v>162</v>
      </c>
      <c r="C614" s="217">
        <v>1391.57</v>
      </c>
      <c r="D614" s="217">
        <v>1391.57</v>
      </c>
      <c r="E614" s="217">
        <v>1391.57</v>
      </c>
      <c r="F614" s="83">
        <f t="shared" si="27"/>
        <v>4174.71</v>
      </c>
      <c r="G614" s="214" t="s">
        <v>1145</v>
      </c>
      <c r="H614" s="214" t="s">
        <v>110</v>
      </c>
      <c r="I614" s="217">
        <v>790.27499999999998</v>
      </c>
      <c r="J614" s="217">
        <v>1580.55</v>
      </c>
      <c r="K614">
        <f t="shared" si="28"/>
        <v>395.13749999999999</v>
      </c>
      <c r="L614" s="83">
        <f t="shared" si="29"/>
        <v>2370.8249999999998</v>
      </c>
    </row>
    <row r="615" spans="1:12" ht="30.6" x14ac:dyDescent="0.3">
      <c r="A615" s="214" t="s">
        <v>1096</v>
      </c>
      <c r="B615" s="214" t="s">
        <v>55</v>
      </c>
      <c r="C615" s="217">
        <v>2516.86</v>
      </c>
      <c r="D615" s="217">
        <v>2516.86</v>
      </c>
      <c r="E615" s="217">
        <v>2516.86</v>
      </c>
      <c r="F615" s="83">
        <f t="shared" si="27"/>
        <v>7550.58</v>
      </c>
      <c r="G615" s="214" t="s">
        <v>1148</v>
      </c>
      <c r="H615" s="214" t="s">
        <v>95</v>
      </c>
      <c r="I615" s="215">
        <v>487.47999999999996</v>
      </c>
      <c r="J615" s="215">
        <v>974.96</v>
      </c>
      <c r="K615">
        <f t="shared" si="28"/>
        <v>243.73999999999998</v>
      </c>
      <c r="L615" s="83">
        <f t="shared" si="29"/>
        <v>1462.44</v>
      </c>
    </row>
    <row r="616" spans="1:12" ht="30.6" x14ac:dyDescent="0.3">
      <c r="A616" s="214" t="s">
        <v>1124</v>
      </c>
      <c r="B616" s="214" t="s">
        <v>231</v>
      </c>
      <c r="C616" s="217">
        <v>2997.9</v>
      </c>
      <c r="D616" s="217">
        <v>2997.89</v>
      </c>
      <c r="E616" s="217">
        <v>2997.89</v>
      </c>
      <c r="F616" s="83">
        <f t="shared" si="27"/>
        <v>8993.68</v>
      </c>
      <c r="G616" s="214" t="s">
        <v>1152</v>
      </c>
      <c r="H616" s="214" t="s">
        <v>71</v>
      </c>
      <c r="I616" s="217">
        <v>695.78499999999997</v>
      </c>
      <c r="J616" s="217">
        <v>1391.57</v>
      </c>
      <c r="K616">
        <f t="shared" si="28"/>
        <v>347.89249999999998</v>
      </c>
      <c r="L616" s="83">
        <f t="shared" si="29"/>
        <v>2087.355</v>
      </c>
    </row>
    <row r="617" spans="1:12" ht="30.6" x14ac:dyDescent="0.3">
      <c r="A617" s="214" t="s">
        <v>588</v>
      </c>
      <c r="B617" s="214" t="s">
        <v>239</v>
      </c>
      <c r="C617" s="217">
        <v>3418.8</v>
      </c>
      <c r="D617" s="217">
        <v>3418.8</v>
      </c>
      <c r="E617" s="217">
        <v>3418.8</v>
      </c>
      <c r="F617" s="83">
        <f t="shared" si="27"/>
        <v>10256.400000000001</v>
      </c>
      <c r="G617" s="214" t="s">
        <v>590</v>
      </c>
      <c r="H617" s="214" t="s">
        <v>224</v>
      </c>
      <c r="I617" s="217">
        <v>1258.43</v>
      </c>
      <c r="J617" s="217">
        <v>2516.86</v>
      </c>
      <c r="K617">
        <f t="shared" si="28"/>
        <v>629.21500000000003</v>
      </c>
      <c r="L617" s="83">
        <f t="shared" si="29"/>
        <v>3775.29</v>
      </c>
    </row>
    <row r="618" spans="1:12" ht="30.6" x14ac:dyDescent="0.3">
      <c r="A618" s="214" t="s">
        <v>1289</v>
      </c>
      <c r="B618" s="214" t="s">
        <v>176</v>
      </c>
      <c r="C618" s="217">
        <v>1580.55</v>
      </c>
      <c r="D618" s="217">
        <v>1580.55</v>
      </c>
      <c r="E618" s="217">
        <v>1580.55</v>
      </c>
      <c r="F618" s="83">
        <f t="shared" si="27"/>
        <v>4741.6499999999996</v>
      </c>
      <c r="G618" s="214" t="s">
        <v>1487</v>
      </c>
      <c r="H618" s="214" t="s">
        <v>63</v>
      </c>
      <c r="I618" s="217">
        <v>710.82</v>
      </c>
      <c r="J618" s="217">
        <v>1421.64</v>
      </c>
      <c r="K618">
        <f t="shared" si="28"/>
        <v>355.41</v>
      </c>
      <c r="L618" s="83">
        <f t="shared" si="29"/>
        <v>2132.46</v>
      </c>
    </row>
    <row r="619" spans="1:12" ht="30.6" x14ac:dyDescent="0.3">
      <c r="A619" s="214" t="s">
        <v>639</v>
      </c>
      <c r="B619" s="214" t="s">
        <v>206</v>
      </c>
      <c r="C619" s="215">
        <v>974.96</v>
      </c>
      <c r="D619" s="215">
        <v>974.96</v>
      </c>
      <c r="E619" s="215">
        <v>974.96</v>
      </c>
      <c r="F619" s="83">
        <f t="shared" si="27"/>
        <v>2924.88</v>
      </c>
      <c r="G619" s="214" t="s">
        <v>1937</v>
      </c>
      <c r="H619" s="214" t="s">
        <v>232</v>
      </c>
      <c r="I619" s="217">
        <v>1498.9449999999999</v>
      </c>
      <c r="J619" s="217">
        <v>2997.89</v>
      </c>
      <c r="K619">
        <f t="shared" si="28"/>
        <v>749.47249999999997</v>
      </c>
      <c r="L619" s="83">
        <f t="shared" si="29"/>
        <v>4496.835</v>
      </c>
    </row>
    <row r="620" spans="1:12" ht="30.6" x14ac:dyDescent="0.3">
      <c r="A620" s="214" t="s">
        <v>1158</v>
      </c>
      <c r="B620" s="214" t="s">
        <v>270</v>
      </c>
      <c r="C620" s="217">
        <v>3118.15</v>
      </c>
      <c r="D620" s="217">
        <v>3118.15</v>
      </c>
      <c r="E620" s="217">
        <v>3118.15</v>
      </c>
      <c r="F620" s="83">
        <f t="shared" si="27"/>
        <v>9354.4500000000007</v>
      </c>
      <c r="G620" s="214" t="s">
        <v>3934</v>
      </c>
      <c r="H620" s="214" t="s">
        <v>316</v>
      </c>
      <c r="I620" s="217">
        <v>1709.4</v>
      </c>
      <c r="J620" s="217">
        <v>3418.8</v>
      </c>
      <c r="K620">
        <f t="shared" si="28"/>
        <v>854.7</v>
      </c>
      <c r="L620" s="83">
        <f t="shared" si="29"/>
        <v>5128.2000000000007</v>
      </c>
    </row>
    <row r="621" spans="1:12" ht="30.6" x14ac:dyDescent="0.3">
      <c r="A621" s="214" t="s">
        <v>1186</v>
      </c>
      <c r="B621" s="214" t="s">
        <v>340</v>
      </c>
      <c r="C621" s="217">
        <v>1391.57</v>
      </c>
      <c r="D621" s="217">
        <v>1391.57</v>
      </c>
      <c r="E621" s="217">
        <v>1391.57</v>
      </c>
      <c r="F621" s="83">
        <f t="shared" si="27"/>
        <v>4174.71</v>
      </c>
      <c r="G621" s="214" t="s">
        <v>2113</v>
      </c>
      <c r="H621" s="214" t="s">
        <v>167</v>
      </c>
      <c r="I621" s="217">
        <v>790.27499999999998</v>
      </c>
      <c r="J621" s="217">
        <v>1580.55</v>
      </c>
      <c r="K621">
        <f t="shared" si="28"/>
        <v>395.13749999999999</v>
      </c>
      <c r="L621" s="83">
        <f t="shared" si="29"/>
        <v>2370.8249999999998</v>
      </c>
    </row>
    <row r="622" spans="1:12" ht="30.6" x14ac:dyDescent="0.3">
      <c r="A622" s="214" t="s">
        <v>2542</v>
      </c>
      <c r="B622" s="214" t="s">
        <v>74</v>
      </c>
      <c r="C622" s="217">
        <v>2516.86</v>
      </c>
      <c r="D622" s="217">
        <v>2516.86</v>
      </c>
      <c r="E622" s="217">
        <v>2516.86</v>
      </c>
      <c r="F622" s="83">
        <f t="shared" si="27"/>
        <v>7550.58</v>
      </c>
      <c r="G622" s="214" t="s">
        <v>1458</v>
      </c>
      <c r="H622" s="214" t="s">
        <v>214</v>
      </c>
      <c r="I622" s="215">
        <v>487.47999999999996</v>
      </c>
      <c r="J622" s="215">
        <v>974.96</v>
      </c>
      <c r="K622">
        <f t="shared" si="28"/>
        <v>243.73999999999998</v>
      </c>
      <c r="L622" s="83">
        <f t="shared" si="29"/>
        <v>1462.44</v>
      </c>
    </row>
    <row r="623" spans="1:12" ht="30.6" x14ac:dyDescent="0.3">
      <c r="A623" s="214" t="s">
        <v>1125</v>
      </c>
      <c r="B623" s="214" t="s">
        <v>80</v>
      </c>
      <c r="C623" s="217">
        <v>2997.9</v>
      </c>
      <c r="D623" s="217">
        <v>2997.89</v>
      </c>
      <c r="E623" s="217">
        <v>2997.89</v>
      </c>
      <c r="F623" s="83">
        <f t="shared" si="27"/>
        <v>8993.68</v>
      </c>
      <c r="G623" s="214" t="s">
        <v>1938</v>
      </c>
      <c r="H623" s="214" t="s">
        <v>171</v>
      </c>
      <c r="I623" s="217">
        <v>695.78499999999997</v>
      </c>
      <c r="J623" s="217">
        <v>1391.57</v>
      </c>
      <c r="K623">
        <f t="shared" si="28"/>
        <v>347.89249999999998</v>
      </c>
      <c r="L623" s="83">
        <f t="shared" si="29"/>
        <v>2087.355</v>
      </c>
    </row>
    <row r="624" spans="1:12" ht="30.6" x14ac:dyDescent="0.3">
      <c r="A624" s="214" t="s">
        <v>677</v>
      </c>
      <c r="B624" s="214" t="s">
        <v>60</v>
      </c>
      <c r="C624" s="217">
        <v>3418.8</v>
      </c>
      <c r="D624" s="217">
        <v>3418.8</v>
      </c>
      <c r="E624" s="217">
        <v>3418.8</v>
      </c>
      <c r="F624" s="83">
        <f t="shared" si="27"/>
        <v>10256.400000000001</v>
      </c>
      <c r="G624" s="214" t="s">
        <v>1101</v>
      </c>
      <c r="H624" s="214" t="s">
        <v>33</v>
      </c>
      <c r="I624" s="217">
        <v>1258.43</v>
      </c>
      <c r="J624" s="217">
        <v>2516.86</v>
      </c>
      <c r="K624">
        <f t="shared" si="28"/>
        <v>629.21500000000003</v>
      </c>
      <c r="L624" s="83">
        <f t="shared" si="29"/>
        <v>3775.29</v>
      </c>
    </row>
    <row r="625" spans="1:12" ht="30.6" x14ac:dyDescent="0.3">
      <c r="A625" s="214" t="s">
        <v>1110</v>
      </c>
      <c r="B625" s="214" t="s">
        <v>315</v>
      </c>
      <c r="C625" s="217">
        <v>1580.55</v>
      </c>
      <c r="D625" s="217">
        <v>1580.55</v>
      </c>
      <c r="E625" s="217">
        <v>1580.55</v>
      </c>
      <c r="F625" s="83">
        <f t="shared" si="27"/>
        <v>4741.6499999999996</v>
      </c>
      <c r="G625" s="214" t="s">
        <v>1333</v>
      </c>
      <c r="H625" s="214" t="s">
        <v>83</v>
      </c>
      <c r="I625" s="217">
        <v>1498.9449999999999</v>
      </c>
      <c r="J625" s="217">
        <v>2997.89</v>
      </c>
      <c r="K625">
        <f t="shared" si="28"/>
        <v>749.47249999999997</v>
      </c>
      <c r="L625" s="83">
        <f t="shared" si="29"/>
        <v>4496.835</v>
      </c>
    </row>
    <row r="626" spans="1:12" ht="30.6" x14ac:dyDescent="0.3">
      <c r="A626" s="214" t="s">
        <v>1144</v>
      </c>
      <c r="B626" s="214" t="s">
        <v>204</v>
      </c>
      <c r="C626" s="215">
        <v>974.96</v>
      </c>
      <c r="D626" s="215">
        <v>974.96</v>
      </c>
      <c r="E626" s="215">
        <v>974.96</v>
      </c>
      <c r="F626" s="83">
        <f t="shared" si="27"/>
        <v>2924.88</v>
      </c>
      <c r="G626" s="214" t="s">
        <v>1111</v>
      </c>
      <c r="H626" s="214" t="s">
        <v>61</v>
      </c>
      <c r="I626" s="217">
        <v>1709.4</v>
      </c>
      <c r="J626" s="217">
        <v>3418.8</v>
      </c>
      <c r="K626">
        <f t="shared" si="28"/>
        <v>854.7</v>
      </c>
      <c r="L626" s="83">
        <f t="shared" si="29"/>
        <v>5128.2000000000007</v>
      </c>
    </row>
    <row r="627" spans="1:12" ht="30.6" x14ac:dyDescent="0.3">
      <c r="A627" s="214" t="s">
        <v>1402</v>
      </c>
      <c r="B627" s="214" t="s">
        <v>97</v>
      </c>
      <c r="C627" s="217">
        <v>1391.57</v>
      </c>
      <c r="D627" s="217">
        <v>1391.57</v>
      </c>
      <c r="E627" s="217">
        <v>1391.57</v>
      </c>
      <c r="F627" s="83">
        <f t="shared" si="27"/>
        <v>4174.71</v>
      </c>
      <c r="G627" s="214" t="s">
        <v>1089</v>
      </c>
      <c r="H627" s="214" t="s">
        <v>102</v>
      </c>
      <c r="I627" s="217">
        <v>790.27499999999998</v>
      </c>
      <c r="J627" s="217">
        <v>1580.55</v>
      </c>
      <c r="K627">
        <f t="shared" si="28"/>
        <v>395.13749999999999</v>
      </c>
      <c r="L627" s="83">
        <f t="shared" si="29"/>
        <v>2370.8249999999998</v>
      </c>
    </row>
    <row r="628" spans="1:12" ht="30.6" x14ac:dyDescent="0.3">
      <c r="A628" s="214" t="s">
        <v>1179</v>
      </c>
      <c r="B628" s="214" t="s">
        <v>109</v>
      </c>
      <c r="C628" s="217">
        <v>2516.86</v>
      </c>
      <c r="D628" s="217">
        <v>2516.86</v>
      </c>
      <c r="E628" s="217">
        <v>2516.86</v>
      </c>
      <c r="F628" s="83">
        <f t="shared" si="27"/>
        <v>7550.58</v>
      </c>
      <c r="G628" s="214" t="s">
        <v>1189</v>
      </c>
      <c r="H628" s="214" t="s">
        <v>99</v>
      </c>
      <c r="I628" s="215">
        <v>487.47999999999996</v>
      </c>
      <c r="J628" s="215">
        <v>974.96</v>
      </c>
      <c r="K628">
        <f t="shared" si="28"/>
        <v>243.73999999999998</v>
      </c>
      <c r="L628" s="83">
        <f t="shared" si="29"/>
        <v>1462.44</v>
      </c>
    </row>
    <row r="629" spans="1:12" ht="30.6" x14ac:dyDescent="0.3">
      <c r="A629" s="214" t="s">
        <v>2091</v>
      </c>
      <c r="B629" s="214" t="s">
        <v>170</v>
      </c>
      <c r="C629" s="217">
        <v>2997.9</v>
      </c>
      <c r="D629" s="217">
        <v>2997.89</v>
      </c>
      <c r="E629" s="217">
        <v>2997.89</v>
      </c>
      <c r="F629" s="83">
        <f t="shared" si="27"/>
        <v>8993.68</v>
      </c>
      <c r="G629" s="214" t="s">
        <v>700</v>
      </c>
      <c r="H629" s="214" t="s">
        <v>259</v>
      </c>
      <c r="I629" s="217">
        <v>710.82</v>
      </c>
      <c r="J629" s="217">
        <v>1421.64</v>
      </c>
      <c r="K629">
        <f t="shared" si="28"/>
        <v>355.41</v>
      </c>
      <c r="L629" s="83">
        <f t="shared" si="29"/>
        <v>2132.46</v>
      </c>
    </row>
    <row r="630" spans="1:12" ht="30.6" x14ac:dyDescent="0.3">
      <c r="A630" s="214" t="s">
        <v>589</v>
      </c>
      <c r="B630" s="214" t="s">
        <v>257</v>
      </c>
      <c r="C630" s="217">
        <v>3418.8</v>
      </c>
      <c r="D630" s="217">
        <v>3418.8</v>
      </c>
      <c r="E630" s="217">
        <v>3418.8</v>
      </c>
      <c r="F630" s="83">
        <f t="shared" si="27"/>
        <v>10256.400000000001</v>
      </c>
      <c r="G630" s="214" t="s">
        <v>1098</v>
      </c>
      <c r="H630" s="214" t="s">
        <v>298</v>
      </c>
      <c r="I630" s="217">
        <v>695.78499999999997</v>
      </c>
      <c r="J630" s="217">
        <v>1391.57</v>
      </c>
      <c r="K630">
        <f t="shared" si="28"/>
        <v>347.89249999999998</v>
      </c>
      <c r="L630" s="83">
        <f t="shared" si="29"/>
        <v>2087.355</v>
      </c>
    </row>
    <row r="631" spans="1:12" ht="30.6" x14ac:dyDescent="0.3">
      <c r="A631" s="214" t="s">
        <v>1180</v>
      </c>
      <c r="B631" s="214" t="s">
        <v>57</v>
      </c>
      <c r="C631" s="217">
        <v>2495.38</v>
      </c>
      <c r="D631" s="217">
        <v>2495.38</v>
      </c>
      <c r="E631" s="217">
        <v>2495.38</v>
      </c>
      <c r="F631" s="83">
        <f t="shared" si="27"/>
        <v>7486.14</v>
      </c>
      <c r="G631" s="214" t="s">
        <v>1849</v>
      </c>
      <c r="H631" s="214" t="s">
        <v>179</v>
      </c>
      <c r="I631" s="217">
        <v>1258.43</v>
      </c>
      <c r="J631" s="217">
        <v>2516.86</v>
      </c>
      <c r="K631">
        <f t="shared" si="28"/>
        <v>629.21500000000003</v>
      </c>
      <c r="L631" s="83">
        <f t="shared" si="29"/>
        <v>3775.29</v>
      </c>
    </row>
    <row r="632" spans="1:12" ht="30.6" x14ac:dyDescent="0.3">
      <c r="A632" s="214" t="s">
        <v>2590</v>
      </c>
      <c r="B632" s="214" t="s">
        <v>168</v>
      </c>
      <c r="C632" s="217">
        <v>2452.4299999999998</v>
      </c>
      <c r="D632" s="217">
        <v>2452.4299999999998</v>
      </c>
      <c r="E632" s="217">
        <v>2452.4299999999998</v>
      </c>
      <c r="F632" s="83">
        <f t="shared" si="27"/>
        <v>7357.2899999999991</v>
      </c>
      <c r="G632" s="214" t="s">
        <v>1440</v>
      </c>
      <c r="H632" s="214" t="s">
        <v>142</v>
      </c>
      <c r="I632" s="217">
        <v>1498.9449999999999</v>
      </c>
      <c r="J632" s="217">
        <v>2997.89</v>
      </c>
      <c r="K632">
        <f t="shared" si="28"/>
        <v>749.47249999999997</v>
      </c>
      <c r="L632" s="83">
        <f t="shared" si="29"/>
        <v>4496.835</v>
      </c>
    </row>
    <row r="633" spans="1:12" ht="30.6" x14ac:dyDescent="0.3">
      <c r="A633" s="214" t="s">
        <v>1097</v>
      </c>
      <c r="B633" s="214" t="s">
        <v>53</v>
      </c>
      <c r="C633" s="217">
        <v>1580.55</v>
      </c>
      <c r="D633" s="217">
        <v>1580.55</v>
      </c>
      <c r="E633" s="217">
        <v>1580.55</v>
      </c>
      <c r="F633" s="83">
        <f t="shared" si="27"/>
        <v>4741.6499999999996</v>
      </c>
      <c r="G633" s="214" t="s">
        <v>1159</v>
      </c>
      <c r="H633" s="214" t="s">
        <v>105</v>
      </c>
      <c r="I633" s="217">
        <v>1709.4</v>
      </c>
      <c r="J633" s="217">
        <v>3418.8</v>
      </c>
      <c r="K633">
        <f t="shared" si="28"/>
        <v>854.7</v>
      </c>
      <c r="L633" s="83">
        <f t="shared" si="29"/>
        <v>5128.2000000000007</v>
      </c>
    </row>
    <row r="634" spans="1:12" ht="30.6" x14ac:dyDescent="0.3">
      <c r="A634" s="214" t="s">
        <v>1408</v>
      </c>
      <c r="B634" s="214" t="s">
        <v>289</v>
      </c>
      <c r="C634" s="215">
        <v>974.96</v>
      </c>
      <c r="D634" s="215">
        <v>974.96</v>
      </c>
      <c r="E634" s="215">
        <v>974.96</v>
      </c>
      <c r="F634" s="83">
        <f t="shared" si="27"/>
        <v>2924.88</v>
      </c>
      <c r="G634" s="214" t="s">
        <v>707</v>
      </c>
      <c r="H634" s="214" t="s">
        <v>273</v>
      </c>
      <c r="I634" s="217">
        <v>790.27499999999998</v>
      </c>
      <c r="J634" s="217">
        <v>1580.55</v>
      </c>
      <c r="K634">
        <f t="shared" si="28"/>
        <v>395.13749999999999</v>
      </c>
      <c r="L634" s="83">
        <f t="shared" si="29"/>
        <v>2370.8249999999998</v>
      </c>
    </row>
    <row r="635" spans="1:12" ht="30.6" x14ac:dyDescent="0.3">
      <c r="A635" s="214" t="s">
        <v>1465</v>
      </c>
      <c r="B635" s="214" t="s">
        <v>70</v>
      </c>
      <c r="C635" s="217">
        <v>1391.57</v>
      </c>
      <c r="D635" s="217">
        <v>1391.57</v>
      </c>
      <c r="E635" s="217">
        <v>1391.57</v>
      </c>
      <c r="F635" s="83">
        <f t="shared" si="27"/>
        <v>4174.71</v>
      </c>
      <c r="G635" s="214" t="s">
        <v>1181</v>
      </c>
      <c r="H635" s="214" t="s">
        <v>299</v>
      </c>
      <c r="I635" s="215">
        <v>487.47999999999996</v>
      </c>
      <c r="J635" s="215">
        <v>974.96</v>
      </c>
      <c r="K635">
        <f t="shared" si="28"/>
        <v>243.73999999999998</v>
      </c>
      <c r="L635" s="83">
        <f t="shared" si="29"/>
        <v>1462.44</v>
      </c>
    </row>
    <row r="636" spans="1:12" ht="30.6" x14ac:dyDescent="0.3">
      <c r="A636" s="214" t="s">
        <v>2263</v>
      </c>
      <c r="B636" s="214" t="s">
        <v>107</v>
      </c>
      <c r="C636" s="217">
        <v>2516.86</v>
      </c>
      <c r="D636" s="217">
        <v>2516.86</v>
      </c>
      <c r="E636" s="217">
        <v>2516.86</v>
      </c>
      <c r="F636" s="83">
        <f t="shared" si="27"/>
        <v>7550.58</v>
      </c>
      <c r="G636" s="214" t="s">
        <v>1242</v>
      </c>
      <c r="H636" s="214" t="s">
        <v>226</v>
      </c>
      <c r="I636" s="217">
        <v>695.78499999999997</v>
      </c>
      <c r="J636" s="217">
        <v>1391.57</v>
      </c>
      <c r="K636">
        <f t="shared" si="28"/>
        <v>347.89249999999998</v>
      </c>
      <c r="L636" s="83">
        <f t="shared" si="29"/>
        <v>2087.355</v>
      </c>
    </row>
    <row r="637" spans="1:12" ht="30.6" x14ac:dyDescent="0.3">
      <c r="A637" s="214" t="s">
        <v>1200</v>
      </c>
      <c r="B637" s="214" t="s">
        <v>108</v>
      </c>
      <c r="C637" s="217">
        <v>2997.9</v>
      </c>
      <c r="D637" s="217">
        <v>2997.89</v>
      </c>
      <c r="E637" s="217">
        <v>2997.89</v>
      </c>
      <c r="F637" s="83">
        <f t="shared" si="27"/>
        <v>8993.68</v>
      </c>
      <c r="G637" s="214" t="s">
        <v>1226</v>
      </c>
      <c r="H637" s="214" t="s">
        <v>227</v>
      </c>
      <c r="I637" s="217">
        <v>1258.43</v>
      </c>
      <c r="J637" s="217">
        <v>2516.86</v>
      </c>
      <c r="K637">
        <f t="shared" si="28"/>
        <v>629.21500000000003</v>
      </c>
      <c r="L637" s="83">
        <f t="shared" si="29"/>
        <v>3775.29</v>
      </c>
    </row>
    <row r="638" spans="1:12" ht="30.6" x14ac:dyDescent="0.3">
      <c r="A638" s="214" t="s">
        <v>2174</v>
      </c>
      <c r="B638" s="214" t="s">
        <v>69</v>
      </c>
      <c r="C638" s="217">
        <v>3418.8</v>
      </c>
      <c r="D638" s="217">
        <v>3418.8</v>
      </c>
      <c r="E638" s="217">
        <v>3418.8</v>
      </c>
      <c r="F638" s="83">
        <f t="shared" si="27"/>
        <v>10256.400000000001</v>
      </c>
      <c r="G638" s="214" t="s">
        <v>1417</v>
      </c>
      <c r="H638" s="214" t="s">
        <v>84</v>
      </c>
      <c r="I638" s="217">
        <v>1498.9449999999999</v>
      </c>
      <c r="J638" s="217">
        <v>2997.89</v>
      </c>
      <c r="K638">
        <f t="shared" si="28"/>
        <v>749.47249999999997</v>
      </c>
      <c r="L638" s="83">
        <f t="shared" si="29"/>
        <v>4496.835</v>
      </c>
    </row>
    <row r="639" spans="1:12" ht="30.6" x14ac:dyDescent="0.3">
      <c r="A639" s="214" t="s">
        <v>1145</v>
      </c>
      <c r="B639" s="214" t="s">
        <v>110</v>
      </c>
      <c r="C639" s="217">
        <v>1580.55</v>
      </c>
      <c r="D639" s="217">
        <v>1580.55</v>
      </c>
      <c r="E639" s="217">
        <v>1580.55</v>
      </c>
      <c r="F639" s="83">
        <f t="shared" si="27"/>
        <v>4741.6499999999996</v>
      </c>
      <c r="G639" s="214" t="s">
        <v>2577</v>
      </c>
      <c r="H639" s="214" t="s">
        <v>90</v>
      </c>
      <c r="I639" s="217">
        <v>1709.4</v>
      </c>
      <c r="J639" s="217">
        <v>3418.8</v>
      </c>
      <c r="K639">
        <f t="shared" si="28"/>
        <v>854.7</v>
      </c>
      <c r="L639" s="83">
        <f t="shared" si="29"/>
        <v>5128.2000000000007</v>
      </c>
    </row>
    <row r="640" spans="1:12" ht="30.6" x14ac:dyDescent="0.3">
      <c r="A640" s="214" t="s">
        <v>1148</v>
      </c>
      <c r="B640" s="214" t="s">
        <v>95</v>
      </c>
      <c r="C640" s="215">
        <v>974.96</v>
      </c>
      <c r="D640" s="215">
        <v>974.96</v>
      </c>
      <c r="E640" s="215">
        <v>974.96</v>
      </c>
      <c r="F640" s="83">
        <f t="shared" si="27"/>
        <v>2924.88</v>
      </c>
      <c r="G640" s="214" t="s">
        <v>1276</v>
      </c>
      <c r="H640" s="214" t="s">
        <v>186</v>
      </c>
      <c r="I640" s="217">
        <v>788.13</v>
      </c>
      <c r="J640" s="217">
        <v>1576.26</v>
      </c>
      <c r="K640">
        <f t="shared" si="28"/>
        <v>394.065</v>
      </c>
      <c r="L640" s="83">
        <f t="shared" si="29"/>
        <v>2364.39</v>
      </c>
    </row>
    <row r="641" spans="1:12" ht="30.6" x14ac:dyDescent="0.3">
      <c r="A641" s="214" t="s">
        <v>1152</v>
      </c>
      <c r="B641" s="214" t="s">
        <v>71</v>
      </c>
      <c r="C641" s="217">
        <v>1391.57</v>
      </c>
      <c r="D641" s="217">
        <v>1391.57</v>
      </c>
      <c r="E641" s="217">
        <v>1391.57</v>
      </c>
      <c r="F641" s="83">
        <f t="shared" si="27"/>
        <v>4174.71</v>
      </c>
      <c r="G641" s="214" t="s">
        <v>1105</v>
      </c>
      <c r="H641" s="214" t="s">
        <v>279</v>
      </c>
      <c r="I641" s="217">
        <v>790.27499999999998</v>
      </c>
      <c r="J641" s="217">
        <v>1580.55</v>
      </c>
      <c r="K641">
        <f t="shared" si="28"/>
        <v>395.13749999999999</v>
      </c>
      <c r="L641" s="83">
        <f t="shared" si="29"/>
        <v>2370.8249999999998</v>
      </c>
    </row>
    <row r="642" spans="1:12" ht="30.6" x14ac:dyDescent="0.3">
      <c r="A642" s="214" t="s">
        <v>590</v>
      </c>
      <c r="B642" s="214" t="s">
        <v>224</v>
      </c>
      <c r="C642" s="217">
        <v>2516.86</v>
      </c>
      <c r="D642" s="217">
        <v>2516.86</v>
      </c>
      <c r="E642" s="217">
        <v>2516.86</v>
      </c>
      <c r="F642" s="83">
        <f t="shared" si="27"/>
        <v>7550.58</v>
      </c>
      <c r="G642" s="214" t="s">
        <v>690</v>
      </c>
      <c r="H642" s="214" t="s">
        <v>106</v>
      </c>
      <c r="I642" s="215">
        <v>487.47999999999996</v>
      </c>
      <c r="J642" s="215">
        <v>974.96</v>
      </c>
      <c r="K642">
        <f t="shared" si="28"/>
        <v>243.73999999999998</v>
      </c>
      <c r="L642" s="83">
        <f t="shared" si="29"/>
        <v>1462.44</v>
      </c>
    </row>
    <row r="643" spans="1:12" ht="30.6" x14ac:dyDescent="0.3">
      <c r="A643" s="214" t="s">
        <v>1487</v>
      </c>
      <c r="B643" s="214" t="s">
        <v>63</v>
      </c>
      <c r="C643" s="217">
        <v>1421.63</v>
      </c>
      <c r="D643" s="217">
        <v>1421.64</v>
      </c>
      <c r="E643" s="217">
        <v>1421.64</v>
      </c>
      <c r="F643" s="83">
        <f t="shared" si="27"/>
        <v>4264.9100000000008</v>
      </c>
      <c r="G643" s="214" t="s">
        <v>678</v>
      </c>
      <c r="H643" s="214" t="s">
        <v>197</v>
      </c>
      <c r="I643" s="217">
        <v>695.78499999999997</v>
      </c>
      <c r="J643" s="217">
        <v>1391.57</v>
      </c>
      <c r="K643">
        <f t="shared" si="28"/>
        <v>347.89249999999998</v>
      </c>
      <c r="L643" s="83">
        <f t="shared" si="29"/>
        <v>2087.355</v>
      </c>
    </row>
    <row r="644" spans="1:12" ht="30.6" x14ac:dyDescent="0.3">
      <c r="A644" s="214" t="s">
        <v>1937</v>
      </c>
      <c r="B644" s="214" t="s">
        <v>232</v>
      </c>
      <c r="C644" s="217">
        <v>2997.9</v>
      </c>
      <c r="D644" s="217">
        <v>2997.89</v>
      </c>
      <c r="E644" s="217">
        <v>2997.89</v>
      </c>
      <c r="F644" s="83">
        <f t="shared" si="27"/>
        <v>8993.68</v>
      </c>
      <c r="G644" s="214" t="s">
        <v>1520</v>
      </c>
      <c r="H644" s="214" t="s">
        <v>175</v>
      </c>
      <c r="I644" s="217">
        <v>1258.43</v>
      </c>
      <c r="J644" s="217">
        <v>2516.86</v>
      </c>
      <c r="K644">
        <f t="shared" si="28"/>
        <v>629.21500000000003</v>
      </c>
      <c r="L644" s="83">
        <f t="shared" si="29"/>
        <v>3775.29</v>
      </c>
    </row>
    <row r="645" spans="1:12" ht="30.6" x14ac:dyDescent="0.3">
      <c r="A645" s="214" t="s">
        <v>1506</v>
      </c>
      <c r="B645" s="214" t="s">
        <v>316</v>
      </c>
      <c r="C645" s="216"/>
      <c r="D645" s="216"/>
      <c r="E645" s="216"/>
      <c r="F645" s="83">
        <f t="shared" ref="F645:F708" si="30">C645+D645+E645</f>
        <v>0</v>
      </c>
      <c r="G645" s="214" t="s">
        <v>1099</v>
      </c>
      <c r="H645" s="214" t="s">
        <v>283</v>
      </c>
      <c r="I645" s="217">
        <v>1498.9449999999999</v>
      </c>
      <c r="J645" s="217">
        <v>2997.89</v>
      </c>
      <c r="K645">
        <f t="shared" ref="K645:K708" si="31">I645/30*15</f>
        <v>749.47249999999997</v>
      </c>
      <c r="L645" s="83">
        <f t="shared" ref="L645:L708" si="32">I645+J645</f>
        <v>4496.835</v>
      </c>
    </row>
    <row r="646" spans="1:12" ht="30.6" x14ac:dyDescent="0.3">
      <c r="A646" s="214" t="s">
        <v>3934</v>
      </c>
      <c r="B646" s="214" t="s">
        <v>316</v>
      </c>
      <c r="C646" s="217">
        <v>3418.8</v>
      </c>
      <c r="D646" s="217">
        <v>3418.8</v>
      </c>
      <c r="E646" s="217">
        <v>3418.8</v>
      </c>
      <c r="F646" s="83">
        <f t="shared" si="30"/>
        <v>10256.400000000001</v>
      </c>
      <c r="G646" s="214" t="s">
        <v>1438</v>
      </c>
      <c r="H646" s="214" t="s">
        <v>341</v>
      </c>
      <c r="I646" s="217">
        <v>1709.4</v>
      </c>
      <c r="J646" s="217">
        <v>3418.8</v>
      </c>
      <c r="K646">
        <f t="shared" si="31"/>
        <v>854.7</v>
      </c>
      <c r="L646" s="83">
        <f t="shared" si="32"/>
        <v>5128.2000000000007</v>
      </c>
    </row>
    <row r="647" spans="1:12" ht="30.6" x14ac:dyDescent="0.3">
      <c r="A647" s="214" t="s">
        <v>2113</v>
      </c>
      <c r="B647" s="214" t="s">
        <v>167</v>
      </c>
      <c r="C647" s="217">
        <v>1580.55</v>
      </c>
      <c r="D647" s="217">
        <v>1580.55</v>
      </c>
      <c r="E647" s="217">
        <v>1580.55</v>
      </c>
      <c r="F647" s="83">
        <f t="shared" si="30"/>
        <v>4741.6499999999996</v>
      </c>
      <c r="G647" s="214" t="s">
        <v>1253</v>
      </c>
      <c r="H647" s="214" t="s">
        <v>50</v>
      </c>
      <c r="I647" s="217">
        <v>790.27499999999998</v>
      </c>
      <c r="J647" s="217">
        <v>1580.55</v>
      </c>
      <c r="K647">
        <f t="shared" si="31"/>
        <v>395.13749999999999</v>
      </c>
      <c r="L647" s="83">
        <f t="shared" si="32"/>
        <v>2370.8249999999998</v>
      </c>
    </row>
    <row r="648" spans="1:12" ht="30.6" x14ac:dyDescent="0.3">
      <c r="A648" s="214" t="s">
        <v>1458</v>
      </c>
      <c r="B648" s="214" t="s">
        <v>214</v>
      </c>
      <c r="C648" s="215">
        <v>974.96</v>
      </c>
      <c r="D648" s="215">
        <v>974.96</v>
      </c>
      <c r="E648" s="215">
        <v>974.96</v>
      </c>
      <c r="F648" s="83">
        <f t="shared" si="30"/>
        <v>2924.88</v>
      </c>
      <c r="G648" s="214" t="s">
        <v>1939</v>
      </c>
      <c r="H648" s="214" t="s">
        <v>198</v>
      </c>
      <c r="I648" s="215">
        <v>487.47999999999996</v>
      </c>
      <c r="J648" s="215">
        <v>974.96</v>
      </c>
      <c r="K648">
        <f t="shared" si="31"/>
        <v>243.73999999999998</v>
      </c>
      <c r="L648" s="83">
        <f t="shared" si="32"/>
        <v>1462.44</v>
      </c>
    </row>
    <row r="649" spans="1:12" ht="30.6" x14ac:dyDescent="0.3">
      <c r="A649" s="214" t="s">
        <v>1938</v>
      </c>
      <c r="B649" s="214" t="s">
        <v>171</v>
      </c>
      <c r="C649" s="217">
        <v>1391.57</v>
      </c>
      <c r="D649" s="217">
        <v>1391.57</v>
      </c>
      <c r="E649" s="217">
        <v>1391.57</v>
      </c>
      <c r="F649" s="83">
        <f t="shared" si="30"/>
        <v>4174.71</v>
      </c>
      <c r="G649" s="214" t="s">
        <v>1511</v>
      </c>
      <c r="H649" s="214" t="s">
        <v>104</v>
      </c>
      <c r="I649" s="217">
        <v>695.78499999999997</v>
      </c>
      <c r="J649" s="217">
        <v>1391.57</v>
      </c>
      <c r="K649">
        <f t="shared" si="31"/>
        <v>347.89249999999998</v>
      </c>
      <c r="L649" s="83">
        <f t="shared" si="32"/>
        <v>2087.355</v>
      </c>
    </row>
    <row r="650" spans="1:12" ht="30.6" x14ac:dyDescent="0.3">
      <c r="A650" s="214" t="s">
        <v>1101</v>
      </c>
      <c r="B650" s="214" t="s">
        <v>33</v>
      </c>
      <c r="C650" s="217">
        <v>2516.86</v>
      </c>
      <c r="D650" s="217">
        <v>2516.86</v>
      </c>
      <c r="E650" s="217">
        <v>2516.86</v>
      </c>
      <c r="F650" s="83">
        <f t="shared" si="30"/>
        <v>7550.58</v>
      </c>
      <c r="G650" s="214" t="s">
        <v>1538</v>
      </c>
      <c r="H650" s="214" t="s">
        <v>163</v>
      </c>
      <c r="I650" s="217">
        <v>1258.43</v>
      </c>
      <c r="J650" s="217">
        <v>2516.86</v>
      </c>
      <c r="K650">
        <f t="shared" si="31"/>
        <v>629.21500000000003</v>
      </c>
      <c r="L650" s="83">
        <f t="shared" si="32"/>
        <v>3775.29</v>
      </c>
    </row>
    <row r="651" spans="1:12" ht="30.6" x14ac:dyDescent="0.3">
      <c r="A651" s="214" t="s">
        <v>1333</v>
      </c>
      <c r="B651" s="214" t="s">
        <v>83</v>
      </c>
      <c r="C651" s="217">
        <v>2997.9</v>
      </c>
      <c r="D651" s="217">
        <v>2997.89</v>
      </c>
      <c r="E651" s="217">
        <v>2997.89</v>
      </c>
      <c r="F651" s="83">
        <f t="shared" si="30"/>
        <v>8993.68</v>
      </c>
      <c r="G651" s="214" t="s">
        <v>834</v>
      </c>
      <c r="H651" s="214" t="s">
        <v>177</v>
      </c>
      <c r="I651" s="217">
        <v>1683.63</v>
      </c>
      <c r="J651" s="217">
        <v>3367.26</v>
      </c>
      <c r="K651">
        <f t="shared" si="31"/>
        <v>841.81500000000005</v>
      </c>
      <c r="L651" s="83">
        <f t="shared" si="32"/>
        <v>5050.8900000000003</v>
      </c>
    </row>
    <row r="652" spans="1:12" ht="30.6" x14ac:dyDescent="0.3">
      <c r="A652" s="214" t="s">
        <v>1111</v>
      </c>
      <c r="B652" s="214" t="s">
        <v>61</v>
      </c>
      <c r="C652" s="217">
        <v>3418.8</v>
      </c>
      <c r="D652" s="217">
        <v>3418.8</v>
      </c>
      <c r="E652" s="217">
        <v>3418.8</v>
      </c>
      <c r="F652" s="83">
        <f t="shared" si="30"/>
        <v>10256.400000000001</v>
      </c>
      <c r="G652" s="214" t="s">
        <v>1153</v>
      </c>
      <c r="H652" s="214" t="s">
        <v>121</v>
      </c>
      <c r="I652" s="217">
        <v>1498.9449999999999</v>
      </c>
      <c r="J652" s="217">
        <v>2997.89</v>
      </c>
      <c r="K652">
        <f t="shared" si="31"/>
        <v>749.47249999999997</v>
      </c>
      <c r="L652" s="83">
        <f t="shared" si="32"/>
        <v>4496.835</v>
      </c>
    </row>
    <row r="653" spans="1:12" ht="30.6" x14ac:dyDescent="0.3">
      <c r="A653" s="214" t="s">
        <v>1089</v>
      </c>
      <c r="B653" s="214" t="s">
        <v>102</v>
      </c>
      <c r="C653" s="217">
        <v>1580.55</v>
      </c>
      <c r="D653" s="217">
        <v>1580.55</v>
      </c>
      <c r="E653" s="217">
        <v>1580.55</v>
      </c>
      <c r="F653" s="83">
        <f t="shared" si="30"/>
        <v>4741.6499999999996</v>
      </c>
      <c r="G653" s="214" t="s">
        <v>1914</v>
      </c>
      <c r="H653" s="214" t="s">
        <v>207</v>
      </c>
      <c r="I653" s="217">
        <v>1709.4</v>
      </c>
      <c r="J653" s="217">
        <v>3418.8</v>
      </c>
      <c r="K653">
        <f t="shared" si="31"/>
        <v>854.7</v>
      </c>
      <c r="L653" s="83">
        <f t="shared" si="32"/>
        <v>5128.2000000000007</v>
      </c>
    </row>
    <row r="654" spans="1:12" ht="30.6" x14ac:dyDescent="0.3">
      <c r="A654" s="214" t="s">
        <v>1189</v>
      </c>
      <c r="B654" s="214" t="s">
        <v>99</v>
      </c>
      <c r="C654" s="215">
        <v>974.96</v>
      </c>
      <c r="D654" s="215">
        <v>974.96</v>
      </c>
      <c r="E654" s="215">
        <v>974.96</v>
      </c>
      <c r="F654" s="83">
        <f t="shared" si="30"/>
        <v>2924.88</v>
      </c>
      <c r="G654" s="214" t="s">
        <v>1442</v>
      </c>
      <c r="H654" s="214" t="s">
        <v>54</v>
      </c>
      <c r="I654" s="217">
        <v>790.27499999999998</v>
      </c>
      <c r="J654" s="217">
        <v>1580.55</v>
      </c>
      <c r="K654">
        <f t="shared" si="31"/>
        <v>395.13749999999999</v>
      </c>
      <c r="L654" s="83">
        <f t="shared" si="32"/>
        <v>2370.8249999999998</v>
      </c>
    </row>
    <row r="655" spans="1:12" ht="30.6" x14ac:dyDescent="0.3">
      <c r="A655" s="214" t="s">
        <v>700</v>
      </c>
      <c r="B655" s="214" t="s">
        <v>259</v>
      </c>
      <c r="C655" s="217">
        <v>1421.63</v>
      </c>
      <c r="D655" s="217">
        <v>1421.64</v>
      </c>
      <c r="E655" s="217">
        <v>1421.64</v>
      </c>
      <c r="F655" s="83">
        <f t="shared" si="30"/>
        <v>4264.9100000000008</v>
      </c>
      <c r="G655" s="214" t="s">
        <v>1488</v>
      </c>
      <c r="H655" s="214" t="s">
        <v>280</v>
      </c>
      <c r="I655" s="215">
        <v>487.47999999999996</v>
      </c>
      <c r="J655" s="215">
        <v>974.96</v>
      </c>
      <c r="K655">
        <f t="shared" si="31"/>
        <v>243.73999999999998</v>
      </c>
      <c r="L655" s="83">
        <f t="shared" si="32"/>
        <v>1462.44</v>
      </c>
    </row>
    <row r="656" spans="1:12" ht="30.6" x14ac:dyDescent="0.3">
      <c r="A656" s="214" t="s">
        <v>1098</v>
      </c>
      <c r="B656" s="214" t="s">
        <v>298</v>
      </c>
      <c r="C656" s="217">
        <v>1391.57</v>
      </c>
      <c r="D656" s="217">
        <v>1391.57</v>
      </c>
      <c r="E656" s="217">
        <v>1391.57</v>
      </c>
      <c r="F656" s="83">
        <f t="shared" si="30"/>
        <v>4174.71</v>
      </c>
      <c r="G656" s="214" t="s">
        <v>1334</v>
      </c>
      <c r="H656" s="214" t="s">
        <v>65</v>
      </c>
      <c r="I656" s="217">
        <v>695.78499999999997</v>
      </c>
      <c r="J656" s="217">
        <v>1391.57</v>
      </c>
      <c r="K656">
        <f t="shared" si="31"/>
        <v>347.89249999999998</v>
      </c>
      <c r="L656" s="83">
        <f t="shared" si="32"/>
        <v>2087.355</v>
      </c>
    </row>
    <row r="657" spans="1:12" ht="30.6" x14ac:dyDescent="0.3">
      <c r="A657" s="214" t="s">
        <v>1849</v>
      </c>
      <c r="B657" s="214" t="s">
        <v>179</v>
      </c>
      <c r="C657" s="217">
        <v>2516.86</v>
      </c>
      <c r="D657" s="217">
        <v>2516.86</v>
      </c>
      <c r="E657" s="217">
        <v>2516.86</v>
      </c>
      <c r="F657" s="83">
        <f t="shared" si="30"/>
        <v>7550.58</v>
      </c>
      <c r="G657" s="214" t="s">
        <v>1278</v>
      </c>
      <c r="H657" s="214" t="s">
        <v>260</v>
      </c>
      <c r="I657" s="217">
        <v>1258.43</v>
      </c>
      <c r="J657" s="217">
        <v>2516.86</v>
      </c>
      <c r="K657">
        <f t="shared" si="31"/>
        <v>629.21500000000003</v>
      </c>
      <c r="L657" s="83">
        <f t="shared" si="32"/>
        <v>3775.29</v>
      </c>
    </row>
    <row r="658" spans="1:12" ht="30.6" x14ac:dyDescent="0.3">
      <c r="A658" s="214" t="s">
        <v>1440</v>
      </c>
      <c r="B658" s="214" t="s">
        <v>142</v>
      </c>
      <c r="C658" s="217">
        <v>2997.9</v>
      </c>
      <c r="D658" s="217">
        <v>2997.89</v>
      </c>
      <c r="E658" s="217">
        <v>2997.89</v>
      </c>
      <c r="F658" s="83">
        <f t="shared" si="30"/>
        <v>8993.68</v>
      </c>
      <c r="G658" s="214" t="s">
        <v>1525</v>
      </c>
      <c r="H658" s="214" t="s">
        <v>94</v>
      </c>
      <c r="I658" s="217">
        <v>1498.9449999999999</v>
      </c>
      <c r="J658" s="217">
        <v>2997.89</v>
      </c>
      <c r="K658">
        <f t="shared" si="31"/>
        <v>749.47249999999997</v>
      </c>
      <c r="L658" s="83">
        <f t="shared" si="32"/>
        <v>4496.835</v>
      </c>
    </row>
    <row r="659" spans="1:12" ht="30.6" x14ac:dyDescent="0.3">
      <c r="A659" s="214" t="s">
        <v>1159</v>
      </c>
      <c r="B659" s="214" t="s">
        <v>105</v>
      </c>
      <c r="C659" s="217">
        <v>3418.8</v>
      </c>
      <c r="D659" s="217">
        <v>3418.8</v>
      </c>
      <c r="E659" s="217">
        <v>3418.8</v>
      </c>
      <c r="F659" s="83">
        <f t="shared" si="30"/>
        <v>10256.400000000001</v>
      </c>
      <c r="G659" s="214" t="s">
        <v>1421</v>
      </c>
      <c r="H659" s="214" t="s">
        <v>217</v>
      </c>
      <c r="I659" s="217">
        <v>2398.7449999999999</v>
      </c>
      <c r="J659" s="217">
        <v>4797.49</v>
      </c>
      <c r="K659">
        <f t="shared" si="31"/>
        <v>1199.3724999999999</v>
      </c>
      <c r="L659" s="83">
        <f t="shared" si="32"/>
        <v>7196.2349999999997</v>
      </c>
    </row>
    <row r="660" spans="1:12" ht="30.6" x14ac:dyDescent="0.3">
      <c r="A660" s="214" t="s">
        <v>707</v>
      </c>
      <c r="B660" s="214" t="s">
        <v>273</v>
      </c>
      <c r="C660" s="217">
        <v>1580.55</v>
      </c>
      <c r="D660" s="217">
        <v>1580.55</v>
      </c>
      <c r="E660" s="217">
        <v>1580.55</v>
      </c>
      <c r="F660" s="83">
        <f t="shared" si="30"/>
        <v>4741.6499999999996</v>
      </c>
      <c r="G660" s="214" t="s">
        <v>1309</v>
      </c>
      <c r="H660" s="214" t="s">
        <v>295</v>
      </c>
      <c r="I660" s="217">
        <v>1095.22</v>
      </c>
      <c r="J660" s="217">
        <v>2190.44</v>
      </c>
      <c r="K660">
        <f t="shared" si="31"/>
        <v>547.61</v>
      </c>
      <c r="L660" s="83">
        <f t="shared" si="32"/>
        <v>3285.66</v>
      </c>
    </row>
    <row r="661" spans="1:12" ht="30.6" x14ac:dyDescent="0.3">
      <c r="A661" s="214" t="s">
        <v>1181</v>
      </c>
      <c r="B661" s="214" t="s">
        <v>299</v>
      </c>
      <c r="C661" s="215">
        <v>974.96</v>
      </c>
      <c r="D661" s="215">
        <v>974.96</v>
      </c>
      <c r="E661" s="215">
        <v>974.96</v>
      </c>
      <c r="F661" s="83">
        <f t="shared" si="30"/>
        <v>2924.88</v>
      </c>
      <c r="G661" s="214" t="s">
        <v>2609</v>
      </c>
      <c r="H661" s="214" t="s">
        <v>303</v>
      </c>
      <c r="I661" s="217">
        <v>674.31</v>
      </c>
      <c r="J661" s="217">
        <v>1348.62</v>
      </c>
      <c r="K661">
        <f t="shared" si="31"/>
        <v>337.15499999999997</v>
      </c>
      <c r="L661" s="83">
        <f t="shared" si="32"/>
        <v>2022.9299999999998</v>
      </c>
    </row>
    <row r="662" spans="1:12" ht="30.6" x14ac:dyDescent="0.3">
      <c r="A662" s="214" t="s">
        <v>1242</v>
      </c>
      <c r="B662" s="214" t="s">
        <v>226</v>
      </c>
      <c r="C662" s="217">
        <v>1391.57</v>
      </c>
      <c r="D662" s="217">
        <v>1391.57</v>
      </c>
      <c r="E662" s="217">
        <v>1391.57</v>
      </c>
      <c r="F662" s="83">
        <f t="shared" si="30"/>
        <v>4174.71</v>
      </c>
      <c r="G662" s="214" t="s">
        <v>1154</v>
      </c>
      <c r="H662" s="214" t="s">
        <v>131</v>
      </c>
      <c r="I662" s="217">
        <v>1559.075</v>
      </c>
      <c r="J662" s="217">
        <v>3118.15</v>
      </c>
      <c r="K662">
        <f t="shared" si="31"/>
        <v>779.53750000000002</v>
      </c>
      <c r="L662" s="83">
        <f t="shared" si="32"/>
        <v>4677.2250000000004</v>
      </c>
    </row>
    <row r="663" spans="1:12" ht="30.6" x14ac:dyDescent="0.3">
      <c r="A663" s="214" t="s">
        <v>1226</v>
      </c>
      <c r="B663" s="214" t="s">
        <v>227</v>
      </c>
      <c r="C663" s="217">
        <v>2516.86</v>
      </c>
      <c r="D663" s="217">
        <v>2516.86</v>
      </c>
      <c r="E663" s="217">
        <v>2516.86</v>
      </c>
      <c r="F663" s="83">
        <f t="shared" si="30"/>
        <v>7550.58</v>
      </c>
      <c r="G663" s="214" t="s">
        <v>1176</v>
      </c>
      <c r="H663" s="214" t="s">
        <v>190</v>
      </c>
      <c r="I663" s="217">
        <v>983.55</v>
      </c>
      <c r="J663" s="217">
        <v>1967.1</v>
      </c>
      <c r="K663">
        <f t="shared" si="31"/>
        <v>491.77499999999998</v>
      </c>
      <c r="L663" s="83">
        <f t="shared" si="32"/>
        <v>2950.6499999999996</v>
      </c>
    </row>
    <row r="664" spans="1:12" ht="30.6" x14ac:dyDescent="0.3">
      <c r="A664" s="214" t="s">
        <v>1417</v>
      </c>
      <c r="B664" s="214" t="s">
        <v>84</v>
      </c>
      <c r="C664" s="217">
        <v>2997.9</v>
      </c>
      <c r="D664" s="217">
        <v>2997.89</v>
      </c>
      <c r="E664" s="217">
        <v>2997.89</v>
      </c>
      <c r="F664" s="83">
        <f t="shared" si="30"/>
        <v>8993.68</v>
      </c>
      <c r="G664" s="214" t="s">
        <v>1526</v>
      </c>
      <c r="H664" s="214" t="s">
        <v>43</v>
      </c>
      <c r="I664" s="217">
        <v>1760.94</v>
      </c>
      <c r="J664" s="217">
        <v>3521.88</v>
      </c>
      <c r="K664">
        <f t="shared" si="31"/>
        <v>880.47</v>
      </c>
      <c r="L664" s="83">
        <f t="shared" si="32"/>
        <v>5282.82</v>
      </c>
    </row>
    <row r="665" spans="1:12" ht="30.6" x14ac:dyDescent="0.3">
      <c r="A665" s="214" t="s">
        <v>2577</v>
      </c>
      <c r="B665" s="214" t="s">
        <v>90</v>
      </c>
      <c r="C665" s="217">
        <v>3418.8</v>
      </c>
      <c r="D665" s="217">
        <v>3418.8</v>
      </c>
      <c r="E665" s="217">
        <v>3418.8</v>
      </c>
      <c r="F665" s="83">
        <f t="shared" si="30"/>
        <v>10256.400000000001</v>
      </c>
      <c r="G665" s="214" t="s">
        <v>1243</v>
      </c>
      <c r="H665" s="214" t="s">
        <v>103</v>
      </c>
      <c r="I665" s="217">
        <v>2106.6849999999999</v>
      </c>
      <c r="J665" s="217">
        <v>4213.37</v>
      </c>
      <c r="K665">
        <f t="shared" si="31"/>
        <v>1053.3425</v>
      </c>
      <c r="L665" s="83">
        <f t="shared" si="32"/>
        <v>6320.0550000000003</v>
      </c>
    </row>
    <row r="666" spans="1:12" ht="30.6" x14ac:dyDescent="0.3">
      <c r="A666" s="214" t="s">
        <v>1276</v>
      </c>
      <c r="B666" s="214" t="s">
        <v>186</v>
      </c>
      <c r="C666" s="217">
        <v>1576.25</v>
      </c>
      <c r="D666" s="217">
        <v>1576.26</v>
      </c>
      <c r="E666" s="217">
        <v>1576.26</v>
      </c>
      <c r="F666" s="83">
        <f t="shared" si="30"/>
        <v>4728.7700000000004</v>
      </c>
      <c r="G666" s="214" t="s">
        <v>2574</v>
      </c>
      <c r="H666" s="214" t="s">
        <v>326</v>
      </c>
      <c r="I666" s="217">
        <v>1726.58</v>
      </c>
      <c r="J666" s="217">
        <v>3453.16</v>
      </c>
      <c r="K666">
        <f t="shared" si="31"/>
        <v>863.29</v>
      </c>
      <c r="L666" s="83">
        <f t="shared" si="32"/>
        <v>5179.74</v>
      </c>
    </row>
    <row r="667" spans="1:12" ht="30.6" x14ac:dyDescent="0.3">
      <c r="A667" s="214" t="s">
        <v>1105</v>
      </c>
      <c r="B667" s="214" t="s">
        <v>279</v>
      </c>
      <c r="C667" s="217">
        <v>1580.55</v>
      </c>
      <c r="D667" s="217">
        <v>1580.55</v>
      </c>
      <c r="E667" s="217">
        <v>1580.55</v>
      </c>
      <c r="F667" s="83">
        <f t="shared" si="30"/>
        <v>4741.6499999999996</v>
      </c>
      <c r="G667" s="214" t="s">
        <v>1512</v>
      </c>
      <c r="H667" s="214" t="s">
        <v>256</v>
      </c>
      <c r="I667" s="217">
        <v>1099.5150000000001</v>
      </c>
      <c r="J667" s="217">
        <v>2199.0300000000002</v>
      </c>
      <c r="K667">
        <f t="shared" si="31"/>
        <v>549.75750000000005</v>
      </c>
      <c r="L667" s="83">
        <f t="shared" si="32"/>
        <v>3298.5450000000001</v>
      </c>
    </row>
    <row r="668" spans="1:12" ht="30.6" x14ac:dyDescent="0.3">
      <c r="A668" s="214" t="s">
        <v>690</v>
      </c>
      <c r="B668" s="214" t="s">
        <v>106</v>
      </c>
      <c r="C668" s="215">
        <v>974.96</v>
      </c>
      <c r="D668" s="215">
        <v>974.96</v>
      </c>
      <c r="E668" s="215">
        <v>974.96</v>
      </c>
      <c r="F668" s="83">
        <f t="shared" si="30"/>
        <v>2924.88</v>
      </c>
      <c r="G668" s="214" t="s">
        <v>1187</v>
      </c>
      <c r="H668" s="214" t="s">
        <v>64</v>
      </c>
      <c r="I668" s="217">
        <v>1093.07</v>
      </c>
      <c r="J668" s="217">
        <v>2186.14</v>
      </c>
      <c r="K668">
        <f t="shared" si="31"/>
        <v>546.53499999999997</v>
      </c>
      <c r="L668" s="83">
        <f t="shared" si="32"/>
        <v>3279.21</v>
      </c>
    </row>
    <row r="669" spans="1:12" ht="30.6" x14ac:dyDescent="0.3">
      <c r="A669" s="214" t="s">
        <v>678</v>
      </c>
      <c r="B669" s="214" t="s">
        <v>197</v>
      </c>
      <c r="C669" s="217">
        <v>1391.57</v>
      </c>
      <c r="D669" s="217">
        <v>1391.57</v>
      </c>
      <c r="E669" s="217">
        <v>1391.57</v>
      </c>
      <c r="F669" s="83">
        <f t="shared" si="30"/>
        <v>4174.71</v>
      </c>
      <c r="G669" s="214" t="s">
        <v>1102</v>
      </c>
      <c r="H669" s="214" t="s">
        <v>66</v>
      </c>
      <c r="I669" s="217">
        <v>1582.7</v>
      </c>
      <c r="J669" s="217">
        <v>3165.4</v>
      </c>
      <c r="K669">
        <f t="shared" si="31"/>
        <v>791.35</v>
      </c>
      <c r="L669" s="83">
        <f t="shared" si="32"/>
        <v>4748.1000000000004</v>
      </c>
    </row>
    <row r="670" spans="1:12" ht="30.6" x14ac:dyDescent="0.3">
      <c r="A670" s="214" t="s">
        <v>1520</v>
      </c>
      <c r="B670" s="214" t="s">
        <v>175</v>
      </c>
      <c r="C670" s="217">
        <v>2516.86</v>
      </c>
      <c r="D670" s="217">
        <v>2516.86</v>
      </c>
      <c r="E670" s="217">
        <v>2516.86</v>
      </c>
      <c r="F670" s="83">
        <f t="shared" si="30"/>
        <v>7550.58</v>
      </c>
      <c r="G670" s="214" t="s">
        <v>2198</v>
      </c>
      <c r="H670" s="214" t="s">
        <v>210</v>
      </c>
      <c r="I670" s="217">
        <v>1696.5150000000001</v>
      </c>
      <c r="J670" s="217">
        <v>3393.03</v>
      </c>
      <c r="K670">
        <f t="shared" si="31"/>
        <v>848.25750000000005</v>
      </c>
      <c r="L670" s="83">
        <f t="shared" si="32"/>
        <v>5089.5450000000001</v>
      </c>
    </row>
    <row r="671" spans="1:12" ht="30.6" x14ac:dyDescent="0.3">
      <c r="A671" s="214" t="s">
        <v>1099</v>
      </c>
      <c r="B671" s="214" t="s">
        <v>283</v>
      </c>
      <c r="C671" s="217">
        <v>2997.9</v>
      </c>
      <c r="D671" s="217">
        <v>2997.89</v>
      </c>
      <c r="E671" s="217">
        <v>2997.89</v>
      </c>
      <c r="F671" s="83">
        <f t="shared" si="30"/>
        <v>8993.68</v>
      </c>
      <c r="G671" s="214" t="s">
        <v>1441</v>
      </c>
      <c r="H671" s="214" t="s">
        <v>305</v>
      </c>
      <c r="I671" s="217">
        <v>1075.8900000000001</v>
      </c>
      <c r="J671" s="217">
        <v>2151.7800000000002</v>
      </c>
      <c r="K671">
        <f t="shared" si="31"/>
        <v>537.94500000000005</v>
      </c>
      <c r="L671" s="83">
        <f t="shared" si="32"/>
        <v>3227.67</v>
      </c>
    </row>
    <row r="672" spans="1:12" ht="30.6" x14ac:dyDescent="0.3">
      <c r="A672" s="214" t="s">
        <v>1438</v>
      </c>
      <c r="B672" s="214" t="s">
        <v>341</v>
      </c>
      <c r="C672" s="217">
        <v>3418.8</v>
      </c>
      <c r="D672" s="217">
        <v>3418.8</v>
      </c>
      <c r="E672" s="217">
        <v>3418.8</v>
      </c>
      <c r="F672" s="83">
        <f t="shared" si="30"/>
        <v>10256.400000000001</v>
      </c>
      <c r="G672" s="214" t="s">
        <v>1090</v>
      </c>
      <c r="H672" s="214" t="s">
        <v>174</v>
      </c>
      <c r="I672" s="217">
        <v>1069.45</v>
      </c>
      <c r="J672" s="217">
        <v>2138.9</v>
      </c>
      <c r="K672">
        <f t="shared" si="31"/>
        <v>534.72500000000002</v>
      </c>
      <c r="L672" s="83">
        <f t="shared" si="32"/>
        <v>3208.3500000000004</v>
      </c>
    </row>
    <row r="673" spans="1:12" ht="30.6" x14ac:dyDescent="0.3">
      <c r="A673" s="214" t="s">
        <v>1253</v>
      </c>
      <c r="B673" s="214" t="s">
        <v>50</v>
      </c>
      <c r="C673" s="217">
        <v>1580.55</v>
      </c>
      <c r="D673" s="217">
        <v>1580.55</v>
      </c>
      <c r="E673" s="217">
        <v>1580.55</v>
      </c>
      <c r="F673" s="83">
        <f t="shared" si="30"/>
        <v>4741.6499999999996</v>
      </c>
      <c r="G673" s="214" t="s">
        <v>1182</v>
      </c>
      <c r="H673" s="214" t="s">
        <v>228</v>
      </c>
      <c r="I673" s="217">
        <v>1226.2149999999999</v>
      </c>
      <c r="J673" s="217">
        <v>2452.4299999999998</v>
      </c>
      <c r="K673">
        <f t="shared" si="31"/>
        <v>613.10749999999996</v>
      </c>
      <c r="L673" s="83">
        <f t="shared" si="32"/>
        <v>3678.6449999999995</v>
      </c>
    </row>
    <row r="674" spans="1:12" ht="30.6" x14ac:dyDescent="0.3">
      <c r="A674" s="214" t="s">
        <v>1939</v>
      </c>
      <c r="B674" s="214" t="s">
        <v>198</v>
      </c>
      <c r="C674" s="215">
        <v>974.96</v>
      </c>
      <c r="D674" s="215">
        <v>974.96</v>
      </c>
      <c r="E674" s="215">
        <v>974.96</v>
      </c>
      <c r="F674" s="83">
        <f t="shared" si="30"/>
        <v>2924.88</v>
      </c>
      <c r="G674" s="214" t="s">
        <v>1409</v>
      </c>
      <c r="H674" s="214" t="s">
        <v>101</v>
      </c>
      <c r="I674" s="215">
        <v>310.98500000000001</v>
      </c>
      <c r="J674" s="216"/>
      <c r="K674">
        <f t="shared" si="31"/>
        <v>155.49250000000001</v>
      </c>
      <c r="L674" s="83">
        <f t="shared" si="32"/>
        <v>310.98500000000001</v>
      </c>
    </row>
    <row r="675" spans="1:12" ht="30.6" x14ac:dyDescent="0.3">
      <c r="A675" s="214" t="s">
        <v>1511</v>
      </c>
      <c r="B675" s="214" t="s">
        <v>104</v>
      </c>
      <c r="C675" s="217">
        <v>1391.57</v>
      </c>
      <c r="D675" s="217">
        <v>1391.57</v>
      </c>
      <c r="E675" s="217">
        <v>1391.57</v>
      </c>
      <c r="F675" s="83">
        <f t="shared" si="30"/>
        <v>4174.71</v>
      </c>
      <c r="G675" s="214" t="s">
        <v>3936</v>
      </c>
      <c r="H675" s="214" t="s">
        <v>101</v>
      </c>
      <c r="I675" s="217">
        <v>1243.8</v>
      </c>
      <c r="J675" s="217">
        <v>3109.56</v>
      </c>
      <c r="K675">
        <f t="shared" si="31"/>
        <v>621.9</v>
      </c>
      <c r="L675" s="83">
        <f t="shared" si="32"/>
        <v>4353.3599999999997</v>
      </c>
    </row>
    <row r="676" spans="1:12" ht="30.6" x14ac:dyDescent="0.3">
      <c r="A676" s="214" t="s">
        <v>1538</v>
      </c>
      <c r="B676" s="214" t="s">
        <v>163</v>
      </c>
      <c r="C676" s="217">
        <v>2516.86</v>
      </c>
      <c r="D676" s="217">
        <v>2516.86</v>
      </c>
      <c r="E676" s="217">
        <v>2516.86</v>
      </c>
      <c r="F676" s="83">
        <f t="shared" si="30"/>
        <v>7550.58</v>
      </c>
      <c r="G676" s="214" t="s">
        <v>2118</v>
      </c>
      <c r="H676" s="214" t="s">
        <v>114</v>
      </c>
      <c r="I676" s="217">
        <v>1696.5150000000001</v>
      </c>
      <c r="J676" s="217">
        <v>3393.03</v>
      </c>
      <c r="K676">
        <f t="shared" si="31"/>
        <v>848.25750000000005</v>
      </c>
      <c r="L676" s="83">
        <f t="shared" si="32"/>
        <v>5089.5450000000001</v>
      </c>
    </row>
    <row r="677" spans="1:12" ht="30.6" x14ac:dyDescent="0.3">
      <c r="A677" s="214" t="s">
        <v>834</v>
      </c>
      <c r="B677" s="214" t="s">
        <v>177</v>
      </c>
      <c r="C677" s="217">
        <v>3367.26</v>
      </c>
      <c r="D677" s="217">
        <v>3367.26</v>
      </c>
      <c r="E677" s="217">
        <v>3367.26</v>
      </c>
      <c r="F677" s="83">
        <f t="shared" si="30"/>
        <v>10101.780000000001</v>
      </c>
      <c r="G677" s="214" t="s">
        <v>3937</v>
      </c>
      <c r="H677" s="214" t="s">
        <v>111</v>
      </c>
      <c r="I677" s="217">
        <v>1075.8900000000001</v>
      </c>
      <c r="J677" s="217">
        <v>2151.7800000000002</v>
      </c>
      <c r="K677">
        <f t="shared" si="31"/>
        <v>537.94500000000005</v>
      </c>
      <c r="L677" s="83">
        <f t="shared" si="32"/>
        <v>3227.67</v>
      </c>
    </row>
    <row r="678" spans="1:12" ht="30.6" x14ac:dyDescent="0.3">
      <c r="A678" s="214" t="s">
        <v>1153</v>
      </c>
      <c r="B678" s="214" t="s">
        <v>121</v>
      </c>
      <c r="C678" s="217">
        <v>2997.9</v>
      </c>
      <c r="D678" s="217">
        <v>2997.89</v>
      </c>
      <c r="E678" s="217">
        <v>2997.89</v>
      </c>
      <c r="F678" s="83">
        <f t="shared" si="30"/>
        <v>8993.68</v>
      </c>
      <c r="G678" s="214" t="s">
        <v>1160</v>
      </c>
      <c r="H678" s="214" t="s">
        <v>173</v>
      </c>
      <c r="I678" s="217">
        <v>1069.45</v>
      </c>
      <c r="J678" s="217">
        <v>2138.9</v>
      </c>
      <c r="K678">
        <f t="shared" si="31"/>
        <v>534.72500000000002</v>
      </c>
      <c r="L678" s="83">
        <f t="shared" si="32"/>
        <v>3208.3500000000004</v>
      </c>
    </row>
    <row r="679" spans="1:12" ht="30.6" x14ac:dyDescent="0.3">
      <c r="A679" s="214" t="s">
        <v>1914</v>
      </c>
      <c r="B679" s="214" t="s">
        <v>207</v>
      </c>
      <c r="C679" s="217">
        <v>3418.8</v>
      </c>
      <c r="D679" s="217">
        <v>3418.8</v>
      </c>
      <c r="E679" s="217">
        <v>3418.8</v>
      </c>
      <c r="F679" s="83">
        <f t="shared" si="30"/>
        <v>10256.400000000001</v>
      </c>
      <c r="G679" s="214" t="s">
        <v>1439</v>
      </c>
      <c r="H679" s="214" t="s">
        <v>338</v>
      </c>
      <c r="I679" s="217">
        <v>1554.78</v>
      </c>
      <c r="J679" s="217">
        <v>3109.56</v>
      </c>
      <c r="K679">
        <f t="shared" si="31"/>
        <v>777.39</v>
      </c>
      <c r="L679" s="83">
        <f t="shared" si="32"/>
        <v>4664.34</v>
      </c>
    </row>
    <row r="680" spans="1:12" ht="30.6" x14ac:dyDescent="0.3">
      <c r="A680" s="214" t="s">
        <v>1442</v>
      </c>
      <c r="B680" s="214" t="s">
        <v>54</v>
      </c>
      <c r="C680" s="217">
        <v>1580.55</v>
      </c>
      <c r="D680" s="217">
        <v>1580.55</v>
      </c>
      <c r="E680" s="217">
        <v>1580.55</v>
      </c>
      <c r="F680" s="83">
        <f t="shared" si="30"/>
        <v>4741.6499999999996</v>
      </c>
      <c r="G680" s="214" t="s">
        <v>591</v>
      </c>
      <c r="H680" s="214" t="s">
        <v>166</v>
      </c>
      <c r="I680" s="217">
        <v>1696.5150000000001</v>
      </c>
      <c r="J680" s="217">
        <v>3393.03</v>
      </c>
      <c r="K680">
        <f t="shared" si="31"/>
        <v>848.25750000000005</v>
      </c>
      <c r="L680" s="83">
        <f t="shared" si="32"/>
        <v>5089.5450000000001</v>
      </c>
    </row>
    <row r="681" spans="1:12" ht="30.6" x14ac:dyDescent="0.3">
      <c r="A681" s="214" t="s">
        <v>1488</v>
      </c>
      <c r="B681" s="214" t="s">
        <v>280</v>
      </c>
      <c r="C681" s="215">
        <v>974.96</v>
      </c>
      <c r="D681" s="215">
        <v>974.96</v>
      </c>
      <c r="E681" s="215">
        <v>974.96</v>
      </c>
      <c r="F681" s="83">
        <f t="shared" si="30"/>
        <v>2924.88</v>
      </c>
      <c r="G681" s="214" t="s">
        <v>1254</v>
      </c>
      <c r="H681" s="214" t="s">
        <v>255</v>
      </c>
      <c r="I681" s="217">
        <v>1075.8900000000001</v>
      </c>
      <c r="J681" s="217">
        <v>2151.7800000000002</v>
      </c>
      <c r="K681">
        <f t="shared" si="31"/>
        <v>537.94500000000005</v>
      </c>
      <c r="L681" s="83">
        <f t="shared" si="32"/>
        <v>3227.67</v>
      </c>
    </row>
    <row r="682" spans="1:12" ht="30.6" x14ac:dyDescent="0.3">
      <c r="A682" s="214" t="s">
        <v>1334</v>
      </c>
      <c r="B682" s="214" t="s">
        <v>65</v>
      </c>
      <c r="C682" s="217">
        <v>1391.57</v>
      </c>
      <c r="D682" s="217">
        <v>1391.57</v>
      </c>
      <c r="E682" s="217">
        <v>1391.57</v>
      </c>
      <c r="F682" s="83">
        <f t="shared" si="30"/>
        <v>4174.71</v>
      </c>
      <c r="G682" s="214" t="s">
        <v>1106</v>
      </c>
      <c r="H682" s="214" t="s">
        <v>221</v>
      </c>
      <c r="I682" s="217">
        <v>1069.45</v>
      </c>
      <c r="J682" s="217">
        <v>2138.9</v>
      </c>
      <c r="K682">
        <f t="shared" si="31"/>
        <v>534.72500000000002</v>
      </c>
      <c r="L682" s="83">
        <f t="shared" si="32"/>
        <v>3208.3500000000004</v>
      </c>
    </row>
    <row r="683" spans="1:12" ht="30.6" x14ac:dyDescent="0.3">
      <c r="A683" s="214" t="s">
        <v>1278</v>
      </c>
      <c r="B683" s="214" t="s">
        <v>260</v>
      </c>
      <c r="C683" s="217">
        <v>2516.86</v>
      </c>
      <c r="D683" s="217">
        <v>2516.86</v>
      </c>
      <c r="E683" s="217">
        <v>2516.86</v>
      </c>
      <c r="F683" s="83">
        <f t="shared" si="30"/>
        <v>7550.58</v>
      </c>
      <c r="G683" s="214" t="s">
        <v>1459</v>
      </c>
      <c r="H683" s="214" t="s">
        <v>243</v>
      </c>
      <c r="I683" s="217">
        <v>1554.78</v>
      </c>
      <c r="J683" s="217">
        <v>3109.56</v>
      </c>
      <c r="K683">
        <f t="shared" si="31"/>
        <v>777.39</v>
      </c>
      <c r="L683" s="83">
        <f t="shared" si="32"/>
        <v>4664.34</v>
      </c>
    </row>
    <row r="684" spans="1:12" ht="30.6" x14ac:dyDescent="0.3">
      <c r="A684" s="214" t="s">
        <v>1525</v>
      </c>
      <c r="B684" s="214" t="s">
        <v>94</v>
      </c>
      <c r="C684" s="217">
        <v>2997.9</v>
      </c>
      <c r="D684" s="217">
        <v>2997.89</v>
      </c>
      <c r="E684" s="217">
        <v>2997.89</v>
      </c>
      <c r="F684" s="83">
        <f t="shared" si="30"/>
        <v>8993.68</v>
      </c>
      <c r="G684" s="214" t="s">
        <v>1283</v>
      </c>
      <c r="H684" s="214" t="s">
        <v>317</v>
      </c>
      <c r="I684" s="217">
        <v>1696.5150000000001</v>
      </c>
      <c r="J684" s="217">
        <v>3393.03</v>
      </c>
      <c r="K684">
        <f t="shared" si="31"/>
        <v>848.25750000000005</v>
      </c>
      <c r="L684" s="83">
        <f t="shared" si="32"/>
        <v>5089.5450000000001</v>
      </c>
    </row>
    <row r="685" spans="1:12" ht="30.6" x14ac:dyDescent="0.3">
      <c r="A685" s="214" t="s">
        <v>1421</v>
      </c>
      <c r="B685" s="214" t="s">
        <v>217</v>
      </c>
      <c r="C685" s="217">
        <v>4797.49</v>
      </c>
      <c r="D685" s="217">
        <v>4797.49</v>
      </c>
      <c r="E685" s="217">
        <v>4797.49</v>
      </c>
      <c r="F685" s="83">
        <f t="shared" si="30"/>
        <v>14392.47</v>
      </c>
      <c r="G685" s="214" t="s">
        <v>1255</v>
      </c>
      <c r="H685" s="214" t="s">
        <v>324</v>
      </c>
      <c r="I685" s="217">
        <v>710.82</v>
      </c>
      <c r="J685" s="217">
        <v>1421.64</v>
      </c>
      <c r="K685">
        <f t="shared" si="31"/>
        <v>355.41</v>
      </c>
      <c r="L685" s="83">
        <f t="shared" si="32"/>
        <v>2132.46</v>
      </c>
    </row>
    <row r="686" spans="1:12" ht="30.6" x14ac:dyDescent="0.3">
      <c r="A686" s="214" t="s">
        <v>1309</v>
      </c>
      <c r="B686" s="214" t="s">
        <v>295</v>
      </c>
      <c r="C686" s="217">
        <v>2190.44</v>
      </c>
      <c r="D686" s="217">
        <v>2190.44</v>
      </c>
      <c r="E686" s="217">
        <v>2190.44</v>
      </c>
      <c r="F686" s="83">
        <f t="shared" si="30"/>
        <v>6571.32</v>
      </c>
      <c r="G686" s="214" t="s">
        <v>1489</v>
      </c>
      <c r="H686" s="214" t="s">
        <v>72</v>
      </c>
      <c r="I686" s="217">
        <v>1075.8900000000001</v>
      </c>
      <c r="J686" s="217">
        <v>2151.7800000000002</v>
      </c>
      <c r="K686">
        <f t="shared" si="31"/>
        <v>537.94500000000005</v>
      </c>
      <c r="L686" s="83">
        <f t="shared" si="32"/>
        <v>3227.67</v>
      </c>
    </row>
    <row r="687" spans="1:12" ht="30.6" x14ac:dyDescent="0.3">
      <c r="A687" s="214" t="s">
        <v>2609</v>
      </c>
      <c r="B687" s="214" t="s">
        <v>303</v>
      </c>
      <c r="C687" s="217">
        <v>1348.63</v>
      </c>
      <c r="D687" s="217">
        <v>1348.62</v>
      </c>
      <c r="E687" s="217">
        <v>1348.62</v>
      </c>
      <c r="F687" s="83">
        <f t="shared" si="30"/>
        <v>4045.87</v>
      </c>
      <c r="G687" s="214" t="s">
        <v>1161</v>
      </c>
      <c r="H687" s="214" t="s">
        <v>187</v>
      </c>
      <c r="I687" s="217">
        <v>1069.45</v>
      </c>
      <c r="J687" s="217">
        <v>2138.9</v>
      </c>
      <c r="K687">
        <f t="shared" si="31"/>
        <v>534.72500000000002</v>
      </c>
      <c r="L687" s="83">
        <f t="shared" si="32"/>
        <v>3208.3500000000004</v>
      </c>
    </row>
    <row r="688" spans="1:12" ht="30.6" x14ac:dyDescent="0.3">
      <c r="A688" s="214" t="s">
        <v>1154</v>
      </c>
      <c r="B688" s="214" t="s">
        <v>131</v>
      </c>
      <c r="C688" s="217">
        <v>3118.15</v>
      </c>
      <c r="D688" s="217">
        <v>3118.15</v>
      </c>
      <c r="E688" s="217">
        <v>3118.15</v>
      </c>
      <c r="F688" s="83">
        <f t="shared" si="30"/>
        <v>9354.4500000000007</v>
      </c>
      <c r="G688" s="214" t="s">
        <v>1201</v>
      </c>
      <c r="H688" s="214" t="s">
        <v>93</v>
      </c>
      <c r="I688" s="217">
        <v>1554.78</v>
      </c>
      <c r="J688" s="217">
        <v>3109.56</v>
      </c>
      <c r="K688">
        <f t="shared" si="31"/>
        <v>777.39</v>
      </c>
      <c r="L688" s="83">
        <f t="shared" si="32"/>
        <v>4664.34</v>
      </c>
    </row>
    <row r="689" spans="1:12" ht="30.6" x14ac:dyDescent="0.3">
      <c r="A689" s="214" t="s">
        <v>1176</v>
      </c>
      <c r="B689" s="214" t="s">
        <v>190</v>
      </c>
      <c r="C689" s="217">
        <v>1967.1</v>
      </c>
      <c r="D689" s="217">
        <v>1967.1</v>
      </c>
      <c r="E689" s="217">
        <v>1967.1</v>
      </c>
      <c r="F689" s="83">
        <f t="shared" si="30"/>
        <v>5901.2999999999993</v>
      </c>
      <c r="G689" s="214" t="s">
        <v>2496</v>
      </c>
      <c r="H689" s="214" t="s">
        <v>290</v>
      </c>
      <c r="I689" s="217">
        <v>1696.5150000000001</v>
      </c>
      <c r="J689" s="217">
        <v>3393.03</v>
      </c>
      <c r="K689">
        <f t="shared" si="31"/>
        <v>848.25750000000005</v>
      </c>
      <c r="L689" s="83">
        <f t="shared" si="32"/>
        <v>5089.5450000000001</v>
      </c>
    </row>
    <row r="690" spans="1:12" ht="30.6" x14ac:dyDescent="0.3">
      <c r="A690" s="214" t="s">
        <v>1526</v>
      </c>
      <c r="B690" s="214" t="s">
        <v>43</v>
      </c>
      <c r="C690" s="217">
        <v>3521.88</v>
      </c>
      <c r="D690" s="217">
        <v>3521.88</v>
      </c>
      <c r="E690" s="217">
        <v>3521.88</v>
      </c>
      <c r="F690" s="83">
        <f t="shared" si="30"/>
        <v>10565.64</v>
      </c>
      <c r="G690" s="214" t="s">
        <v>825</v>
      </c>
      <c r="H690" s="214" t="s">
        <v>169</v>
      </c>
      <c r="I690" s="217">
        <v>1075.8900000000001</v>
      </c>
      <c r="J690" s="217">
        <v>2151.7800000000002</v>
      </c>
      <c r="K690">
        <f t="shared" si="31"/>
        <v>537.94500000000005</v>
      </c>
      <c r="L690" s="83">
        <f t="shared" si="32"/>
        <v>3227.67</v>
      </c>
    </row>
    <row r="691" spans="1:12" ht="30.6" x14ac:dyDescent="0.3">
      <c r="A691" s="214" t="s">
        <v>1243</v>
      </c>
      <c r="B691" s="214" t="s">
        <v>103</v>
      </c>
      <c r="C691" s="217">
        <v>4213.37</v>
      </c>
      <c r="D691" s="217">
        <v>4213.37</v>
      </c>
      <c r="E691" s="217">
        <v>4213.37</v>
      </c>
      <c r="F691" s="83">
        <f t="shared" si="30"/>
        <v>12640.11</v>
      </c>
      <c r="G691" s="214" t="s">
        <v>560</v>
      </c>
      <c r="H691" s="214" t="s">
        <v>230</v>
      </c>
      <c r="I691" s="217">
        <v>1069.45</v>
      </c>
      <c r="J691" s="217">
        <v>2138.9</v>
      </c>
      <c r="K691">
        <f t="shared" si="31"/>
        <v>534.72500000000002</v>
      </c>
      <c r="L691" s="83">
        <f t="shared" si="32"/>
        <v>3208.3500000000004</v>
      </c>
    </row>
    <row r="692" spans="1:12" ht="30.6" x14ac:dyDescent="0.3">
      <c r="A692" s="214" t="s">
        <v>2574</v>
      </c>
      <c r="B692" s="214" t="s">
        <v>326</v>
      </c>
      <c r="C692" s="217">
        <v>3453.16</v>
      </c>
      <c r="D692" s="217">
        <v>3453.16</v>
      </c>
      <c r="E692" s="217">
        <v>3453.16</v>
      </c>
      <c r="F692" s="83">
        <f t="shared" si="30"/>
        <v>10359.48</v>
      </c>
      <c r="G692" s="214" t="s">
        <v>580</v>
      </c>
      <c r="H692" s="214" t="s">
        <v>229</v>
      </c>
      <c r="I692" s="217">
        <v>1554.78</v>
      </c>
      <c r="J692" s="217">
        <v>3109.56</v>
      </c>
      <c r="K692">
        <f t="shared" si="31"/>
        <v>777.39</v>
      </c>
      <c r="L692" s="83">
        <f t="shared" si="32"/>
        <v>4664.34</v>
      </c>
    </row>
    <row r="693" spans="1:12" ht="30.6" x14ac:dyDescent="0.3">
      <c r="A693" s="214" t="s">
        <v>1512</v>
      </c>
      <c r="B693" s="214" t="s">
        <v>256</v>
      </c>
      <c r="C693" s="217">
        <v>2199.0300000000002</v>
      </c>
      <c r="D693" s="217">
        <v>2199.0300000000002</v>
      </c>
      <c r="E693" s="217">
        <v>2199.0300000000002</v>
      </c>
      <c r="F693" s="83">
        <f t="shared" si="30"/>
        <v>6597.09</v>
      </c>
      <c r="G693" s="214" t="s">
        <v>597</v>
      </c>
      <c r="H693" s="214" t="s">
        <v>306</v>
      </c>
      <c r="I693" s="217">
        <v>1696.5150000000001</v>
      </c>
      <c r="J693" s="217">
        <v>3393.03</v>
      </c>
      <c r="K693">
        <f t="shared" si="31"/>
        <v>848.25750000000005</v>
      </c>
      <c r="L693" s="83">
        <f t="shared" si="32"/>
        <v>5089.5450000000001</v>
      </c>
    </row>
    <row r="694" spans="1:12" ht="30.6" x14ac:dyDescent="0.3">
      <c r="A694" s="214" t="s">
        <v>1187</v>
      </c>
      <c r="B694" s="214" t="s">
        <v>64</v>
      </c>
      <c r="C694" s="217">
        <v>2186.14</v>
      </c>
      <c r="D694" s="217">
        <v>2186.14</v>
      </c>
      <c r="E694" s="217">
        <v>2186.14</v>
      </c>
      <c r="F694" s="83">
        <f t="shared" si="30"/>
        <v>6558.42</v>
      </c>
      <c r="G694" s="214" t="s">
        <v>2250</v>
      </c>
      <c r="H694" s="214" t="s">
        <v>116</v>
      </c>
      <c r="I694" s="217">
        <v>1075.8900000000001</v>
      </c>
      <c r="J694" s="217">
        <v>2151.7800000000002</v>
      </c>
      <c r="K694">
        <f t="shared" si="31"/>
        <v>537.94500000000005</v>
      </c>
      <c r="L694" s="83">
        <f t="shared" si="32"/>
        <v>3227.67</v>
      </c>
    </row>
    <row r="695" spans="1:12" ht="30.6" x14ac:dyDescent="0.3">
      <c r="A695" s="214" t="s">
        <v>1102</v>
      </c>
      <c r="B695" s="214" t="s">
        <v>66</v>
      </c>
      <c r="C695" s="217">
        <v>3165.4</v>
      </c>
      <c r="D695" s="217">
        <v>3165.4</v>
      </c>
      <c r="E695" s="217">
        <v>3165.4</v>
      </c>
      <c r="F695" s="83">
        <f t="shared" si="30"/>
        <v>9496.2000000000007</v>
      </c>
      <c r="G695" s="214" t="s">
        <v>1095</v>
      </c>
      <c r="H695" s="214" t="s">
        <v>117</v>
      </c>
      <c r="I695" s="217">
        <v>1069.45</v>
      </c>
      <c r="J695" s="217">
        <v>2138.9</v>
      </c>
      <c r="K695">
        <f t="shared" si="31"/>
        <v>534.72500000000002</v>
      </c>
      <c r="L695" s="83">
        <f t="shared" si="32"/>
        <v>3208.3500000000004</v>
      </c>
    </row>
    <row r="696" spans="1:12" ht="30.6" x14ac:dyDescent="0.3">
      <c r="A696" s="214" t="s">
        <v>2198</v>
      </c>
      <c r="B696" s="214" t="s">
        <v>210</v>
      </c>
      <c r="C696" s="217">
        <v>3393.03</v>
      </c>
      <c r="D696" s="217">
        <v>3393.03</v>
      </c>
      <c r="E696" s="217">
        <v>3393.03</v>
      </c>
      <c r="F696" s="83">
        <f t="shared" si="30"/>
        <v>10179.09</v>
      </c>
      <c r="G696" s="214" t="s">
        <v>688</v>
      </c>
      <c r="H696" s="214" t="s">
        <v>344</v>
      </c>
      <c r="I696" s="217">
        <v>710.82</v>
      </c>
      <c r="J696" s="217">
        <v>1421.64</v>
      </c>
      <c r="K696">
        <f t="shared" si="31"/>
        <v>355.41</v>
      </c>
      <c r="L696" s="83">
        <f t="shared" si="32"/>
        <v>2132.46</v>
      </c>
    </row>
    <row r="697" spans="1:12" ht="30.6" x14ac:dyDescent="0.3">
      <c r="A697" s="214" t="s">
        <v>1441</v>
      </c>
      <c r="B697" s="214" t="s">
        <v>305</v>
      </c>
      <c r="C697" s="217">
        <v>2151.7800000000002</v>
      </c>
      <c r="D697" s="217">
        <v>2151.7800000000002</v>
      </c>
      <c r="E697" s="217">
        <v>2151.7800000000002</v>
      </c>
      <c r="F697" s="83">
        <f t="shared" si="30"/>
        <v>6455.34</v>
      </c>
      <c r="G697" s="214" t="s">
        <v>581</v>
      </c>
      <c r="H697" s="214" t="s">
        <v>318</v>
      </c>
      <c r="I697" s="217">
        <v>1554.78</v>
      </c>
      <c r="J697" s="217">
        <v>3109.56</v>
      </c>
      <c r="K697">
        <f t="shared" si="31"/>
        <v>777.39</v>
      </c>
      <c r="L697" s="83">
        <f t="shared" si="32"/>
        <v>4664.34</v>
      </c>
    </row>
    <row r="698" spans="1:12" ht="30.6" x14ac:dyDescent="0.3">
      <c r="A698" s="214" t="s">
        <v>1090</v>
      </c>
      <c r="B698" s="214" t="s">
        <v>174</v>
      </c>
      <c r="C698" s="217">
        <v>2138.9</v>
      </c>
      <c r="D698" s="217">
        <v>2138.9</v>
      </c>
      <c r="E698" s="217">
        <v>2138.9</v>
      </c>
      <c r="F698" s="83">
        <f t="shared" si="30"/>
        <v>6416.7000000000007</v>
      </c>
      <c r="G698" s="214" t="s">
        <v>2456</v>
      </c>
      <c r="H698" s="214" t="s">
        <v>291</v>
      </c>
      <c r="I698" s="217">
        <v>1696.5150000000001</v>
      </c>
      <c r="J698" s="217">
        <v>3393.03</v>
      </c>
      <c r="K698">
        <f t="shared" si="31"/>
        <v>848.25750000000005</v>
      </c>
      <c r="L698" s="83">
        <f t="shared" si="32"/>
        <v>5089.5450000000001</v>
      </c>
    </row>
    <row r="699" spans="1:12" ht="30.6" x14ac:dyDescent="0.3">
      <c r="A699" s="214" t="s">
        <v>1182</v>
      </c>
      <c r="B699" s="214" t="s">
        <v>228</v>
      </c>
      <c r="C699" s="217">
        <v>2452.4299999999998</v>
      </c>
      <c r="D699" s="217">
        <v>2452.4299999999998</v>
      </c>
      <c r="E699" s="217">
        <v>2452.4299999999998</v>
      </c>
      <c r="F699" s="83">
        <f t="shared" si="30"/>
        <v>7357.2899999999991</v>
      </c>
      <c r="G699" s="214" t="s">
        <v>1922</v>
      </c>
      <c r="H699" s="214" t="s">
        <v>346</v>
      </c>
      <c r="I699" s="217">
        <v>1075.8900000000001</v>
      </c>
      <c r="J699" s="217">
        <v>2151.7800000000002</v>
      </c>
      <c r="K699">
        <f t="shared" si="31"/>
        <v>537.94500000000005</v>
      </c>
      <c r="L699" s="83">
        <f t="shared" si="32"/>
        <v>3227.67</v>
      </c>
    </row>
    <row r="700" spans="1:12" ht="30.6" x14ac:dyDescent="0.3">
      <c r="A700" s="214" t="s">
        <v>1409</v>
      </c>
      <c r="B700" s="214" t="s">
        <v>101</v>
      </c>
      <c r="C700" s="217">
        <v>3109.57</v>
      </c>
      <c r="D700" s="217">
        <v>3109.56</v>
      </c>
      <c r="E700" s="217">
        <v>3109.56</v>
      </c>
      <c r="F700" s="83">
        <f t="shared" si="30"/>
        <v>9328.69</v>
      </c>
      <c r="G700" s="214" t="s">
        <v>2189</v>
      </c>
      <c r="H700" s="214" t="s">
        <v>100</v>
      </c>
      <c r="I700" s="217">
        <v>1069.45</v>
      </c>
      <c r="J700" s="217">
        <v>2138.9</v>
      </c>
      <c r="K700">
        <f t="shared" si="31"/>
        <v>534.72500000000002</v>
      </c>
      <c r="L700" s="83">
        <f t="shared" si="32"/>
        <v>3208.3500000000004</v>
      </c>
    </row>
    <row r="701" spans="1:12" ht="30.6" x14ac:dyDescent="0.3">
      <c r="A701" s="214" t="s">
        <v>2118</v>
      </c>
      <c r="B701" s="214" t="s">
        <v>114</v>
      </c>
      <c r="C701" s="217">
        <v>3393.03</v>
      </c>
      <c r="D701" s="217">
        <v>3393.03</v>
      </c>
      <c r="E701" s="217">
        <v>3393.03</v>
      </c>
      <c r="F701" s="83">
        <f t="shared" si="30"/>
        <v>10179.09</v>
      </c>
      <c r="G701" s="214" t="s">
        <v>652</v>
      </c>
      <c r="H701" s="214" t="s">
        <v>157</v>
      </c>
      <c r="I701" s="217">
        <v>1554.78</v>
      </c>
      <c r="J701" s="217">
        <v>3109.56</v>
      </c>
      <c r="K701">
        <f t="shared" si="31"/>
        <v>777.39</v>
      </c>
      <c r="L701" s="83">
        <f t="shared" si="32"/>
        <v>4664.34</v>
      </c>
    </row>
    <row r="702" spans="1:12" ht="30.6" x14ac:dyDescent="0.3">
      <c r="A702" s="214" t="s">
        <v>2199</v>
      </c>
      <c r="B702" s="214" t="s">
        <v>111</v>
      </c>
      <c r="C702" s="217">
        <v>2151.7800000000002</v>
      </c>
      <c r="D702" s="217">
        <v>2151.7800000000002</v>
      </c>
      <c r="E702" s="217">
        <v>2151.7800000000002</v>
      </c>
      <c r="F702" s="83">
        <f t="shared" si="30"/>
        <v>6455.34</v>
      </c>
      <c r="G702" s="214" t="s">
        <v>586</v>
      </c>
      <c r="H702" s="214" t="s">
        <v>118</v>
      </c>
      <c r="I702" s="217">
        <v>1696.5150000000001</v>
      </c>
      <c r="J702" s="217">
        <v>3393.03</v>
      </c>
      <c r="K702">
        <f t="shared" si="31"/>
        <v>848.25750000000005</v>
      </c>
      <c r="L702" s="83">
        <f t="shared" si="32"/>
        <v>5089.5450000000001</v>
      </c>
    </row>
    <row r="703" spans="1:12" ht="30.6" x14ac:dyDescent="0.3">
      <c r="A703" s="214" t="s">
        <v>1160</v>
      </c>
      <c r="B703" s="214" t="s">
        <v>173</v>
      </c>
      <c r="C703" s="217">
        <v>2138.9</v>
      </c>
      <c r="D703" s="217">
        <v>2138.9</v>
      </c>
      <c r="E703" s="217">
        <v>2138.9</v>
      </c>
      <c r="F703" s="83">
        <f t="shared" si="30"/>
        <v>6416.7000000000007</v>
      </c>
      <c r="G703" s="214" t="s">
        <v>633</v>
      </c>
      <c r="H703" s="214" t="s">
        <v>314</v>
      </c>
      <c r="I703" s="217">
        <v>1075.8900000000001</v>
      </c>
      <c r="J703" s="217">
        <v>2151.7800000000002</v>
      </c>
      <c r="K703">
        <f t="shared" si="31"/>
        <v>537.94500000000005</v>
      </c>
      <c r="L703" s="83">
        <f t="shared" si="32"/>
        <v>3227.67</v>
      </c>
    </row>
    <row r="704" spans="1:12" ht="30.6" x14ac:dyDescent="0.3">
      <c r="A704" s="214" t="s">
        <v>1439</v>
      </c>
      <c r="B704" s="214" t="s">
        <v>338</v>
      </c>
      <c r="C704" s="217">
        <v>3109.57</v>
      </c>
      <c r="D704" s="217">
        <v>3109.56</v>
      </c>
      <c r="E704" s="217">
        <v>3109.56</v>
      </c>
      <c r="F704" s="83">
        <f t="shared" si="30"/>
        <v>9328.69</v>
      </c>
      <c r="G704" s="214" t="s">
        <v>1151</v>
      </c>
      <c r="H704" s="214" t="s">
        <v>208</v>
      </c>
      <c r="I704" s="217">
        <v>1069.45</v>
      </c>
      <c r="J704" s="217">
        <v>2138.9</v>
      </c>
      <c r="K704">
        <f t="shared" si="31"/>
        <v>534.72500000000002</v>
      </c>
      <c r="L704" s="83">
        <f t="shared" si="32"/>
        <v>3208.3500000000004</v>
      </c>
    </row>
    <row r="705" spans="1:12" ht="30.6" x14ac:dyDescent="0.3">
      <c r="A705" s="214" t="s">
        <v>591</v>
      </c>
      <c r="B705" s="214" t="s">
        <v>166</v>
      </c>
      <c r="C705" s="217">
        <v>3393.03</v>
      </c>
      <c r="D705" s="217">
        <v>3393.03</v>
      </c>
      <c r="E705" s="217">
        <v>3393.03</v>
      </c>
      <c r="F705" s="83">
        <f t="shared" si="30"/>
        <v>10179.09</v>
      </c>
      <c r="G705" s="214" t="s">
        <v>1035</v>
      </c>
      <c r="H705" s="214" t="s">
        <v>215</v>
      </c>
      <c r="I705" s="217">
        <v>1554.78</v>
      </c>
      <c r="J705" s="217">
        <v>3109.56</v>
      </c>
      <c r="K705">
        <f t="shared" si="31"/>
        <v>777.39</v>
      </c>
      <c r="L705" s="83">
        <f t="shared" si="32"/>
        <v>4664.34</v>
      </c>
    </row>
    <row r="706" spans="1:12" ht="30.6" x14ac:dyDescent="0.3">
      <c r="A706" s="214" t="s">
        <v>1254</v>
      </c>
      <c r="B706" s="214" t="s">
        <v>255</v>
      </c>
      <c r="C706" s="217">
        <v>2151.7800000000002</v>
      </c>
      <c r="D706" s="217">
        <v>2151.7800000000002</v>
      </c>
      <c r="E706" s="217">
        <v>2151.7800000000002</v>
      </c>
      <c r="F706" s="83">
        <f t="shared" si="30"/>
        <v>6455.34</v>
      </c>
      <c r="G706" s="214" t="s">
        <v>3942</v>
      </c>
      <c r="H706" s="214" t="s">
        <v>284</v>
      </c>
      <c r="I706" s="217">
        <v>1696.5150000000001</v>
      </c>
      <c r="J706" s="217">
        <v>3393.03</v>
      </c>
      <c r="K706">
        <f t="shared" si="31"/>
        <v>848.25750000000005</v>
      </c>
      <c r="L706" s="83">
        <f t="shared" si="32"/>
        <v>5089.5450000000001</v>
      </c>
    </row>
    <row r="707" spans="1:12" ht="30.6" x14ac:dyDescent="0.3">
      <c r="A707" s="214" t="s">
        <v>1106</v>
      </c>
      <c r="B707" s="214" t="s">
        <v>221</v>
      </c>
      <c r="C707" s="217">
        <v>2138.9</v>
      </c>
      <c r="D707" s="217">
        <v>2138.9</v>
      </c>
      <c r="E707" s="217">
        <v>2138.9</v>
      </c>
      <c r="F707" s="83">
        <f t="shared" si="30"/>
        <v>6416.7000000000007</v>
      </c>
      <c r="G707" s="214" t="s">
        <v>2251</v>
      </c>
      <c r="H707" s="214" t="s">
        <v>161</v>
      </c>
      <c r="I707" s="217">
        <v>788.13</v>
      </c>
      <c r="J707" s="217">
        <v>1576.26</v>
      </c>
      <c r="K707">
        <f t="shared" si="31"/>
        <v>394.065</v>
      </c>
      <c r="L707" s="83">
        <f t="shared" si="32"/>
        <v>2364.39</v>
      </c>
    </row>
    <row r="708" spans="1:12" ht="30.6" x14ac:dyDescent="0.3">
      <c r="A708" s="214" t="s">
        <v>1459</v>
      </c>
      <c r="B708" s="214" t="s">
        <v>243</v>
      </c>
      <c r="C708" s="217">
        <v>3109.57</v>
      </c>
      <c r="D708" s="217">
        <v>3109.56</v>
      </c>
      <c r="E708" s="217">
        <v>3109.56</v>
      </c>
      <c r="F708" s="83">
        <f t="shared" si="30"/>
        <v>9328.69</v>
      </c>
      <c r="G708" s="214" t="s">
        <v>1267</v>
      </c>
      <c r="H708" s="214" t="s">
        <v>218</v>
      </c>
      <c r="I708" s="217">
        <v>1075.8900000000001</v>
      </c>
      <c r="J708" s="217">
        <v>2151.7800000000002</v>
      </c>
      <c r="K708">
        <f t="shared" si="31"/>
        <v>537.94500000000005</v>
      </c>
      <c r="L708" s="83">
        <f t="shared" si="32"/>
        <v>3227.67</v>
      </c>
    </row>
    <row r="709" spans="1:12" ht="30.6" x14ac:dyDescent="0.3">
      <c r="A709" s="214" t="s">
        <v>1283</v>
      </c>
      <c r="B709" s="214" t="s">
        <v>317</v>
      </c>
      <c r="C709" s="217">
        <v>3393.03</v>
      </c>
      <c r="D709" s="217">
        <v>3393.03</v>
      </c>
      <c r="E709" s="217">
        <v>3393.03</v>
      </c>
      <c r="F709" s="83">
        <f t="shared" ref="F709:F772" si="33">C709+D709+E709</f>
        <v>10179.09</v>
      </c>
      <c r="G709" s="214" t="s">
        <v>561</v>
      </c>
      <c r="H709" s="214" t="s">
        <v>266</v>
      </c>
      <c r="I709" s="217">
        <v>1069.45</v>
      </c>
      <c r="J709" s="217">
        <v>2138.9</v>
      </c>
      <c r="K709">
        <f t="shared" ref="K709:K772" si="34">I709/30*15</f>
        <v>534.72500000000002</v>
      </c>
      <c r="L709" s="83">
        <f t="shared" ref="L709:L772" si="35">I709+J709</f>
        <v>3208.3500000000004</v>
      </c>
    </row>
    <row r="710" spans="1:12" ht="30.6" x14ac:dyDescent="0.3">
      <c r="A710" s="214" t="s">
        <v>1255</v>
      </c>
      <c r="B710" s="214" t="s">
        <v>324</v>
      </c>
      <c r="C710" s="217">
        <v>1421.63</v>
      </c>
      <c r="D710" s="217">
        <v>1421.64</v>
      </c>
      <c r="E710" s="217">
        <v>1421.64</v>
      </c>
      <c r="F710" s="83">
        <f t="shared" si="33"/>
        <v>4264.9100000000008</v>
      </c>
      <c r="G710" s="214" t="s">
        <v>2134</v>
      </c>
      <c r="H710" s="214" t="s">
        <v>301</v>
      </c>
      <c r="I710" s="217">
        <v>1554.78</v>
      </c>
      <c r="J710" s="217">
        <v>3109.56</v>
      </c>
      <c r="K710">
        <f t="shared" si="34"/>
        <v>777.39</v>
      </c>
      <c r="L710" s="83">
        <f t="shared" si="35"/>
        <v>4664.34</v>
      </c>
    </row>
    <row r="711" spans="1:12" ht="30.6" x14ac:dyDescent="0.3">
      <c r="A711" s="214" t="s">
        <v>1489</v>
      </c>
      <c r="B711" s="214" t="s">
        <v>72</v>
      </c>
      <c r="C711" s="217">
        <v>2151.7800000000002</v>
      </c>
      <c r="D711" s="217">
        <v>2151.7800000000002</v>
      </c>
      <c r="E711" s="217">
        <v>2151.7800000000002</v>
      </c>
      <c r="F711" s="83">
        <f t="shared" si="33"/>
        <v>6455.34</v>
      </c>
      <c r="G711" s="214" t="s">
        <v>1113</v>
      </c>
      <c r="H711" s="214" t="s">
        <v>98</v>
      </c>
      <c r="I711" s="217">
        <v>1696.5150000000001</v>
      </c>
      <c r="J711" s="217">
        <v>3393.03</v>
      </c>
      <c r="K711">
        <f t="shared" si="34"/>
        <v>848.25750000000005</v>
      </c>
      <c r="L711" s="83">
        <f t="shared" si="35"/>
        <v>5089.5450000000001</v>
      </c>
    </row>
    <row r="712" spans="1:12" ht="30.6" x14ac:dyDescent="0.3">
      <c r="A712" s="214" t="s">
        <v>1161</v>
      </c>
      <c r="B712" s="214" t="s">
        <v>187</v>
      </c>
      <c r="C712" s="217">
        <v>2138.9</v>
      </c>
      <c r="D712" s="217">
        <v>2138.9</v>
      </c>
      <c r="E712" s="217">
        <v>2138.9</v>
      </c>
      <c r="F712" s="83">
        <f t="shared" si="33"/>
        <v>6416.7000000000007</v>
      </c>
      <c r="G712" s="214" t="s">
        <v>1135</v>
      </c>
      <c r="H712" s="214" t="s">
        <v>263</v>
      </c>
      <c r="I712" s="217">
        <v>1075.8900000000001</v>
      </c>
      <c r="J712" s="217">
        <v>2151.7800000000002</v>
      </c>
      <c r="K712">
        <f t="shared" si="34"/>
        <v>537.94500000000005</v>
      </c>
      <c r="L712" s="83">
        <f t="shared" si="35"/>
        <v>3227.67</v>
      </c>
    </row>
    <row r="713" spans="1:12" ht="30.6" x14ac:dyDescent="0.3">
      <c r="A713" s="214" t="s">
        <v>1201</v>
      </c>
      <c r="B713" s="214" t="s">
        <v>93</v>
      </c>
      <c r="C713" s="217">
        <v>3109.57</v>
      </c>
      <c r="D713" s="217">
        <v>3109.56</v>
      </c>
      <c r="E713" s="217">
        <v>3109.56</v>
      </c>
      <c r="F713" s="83">
        <f t="shared" si="33"/>
        <v>9328.69</v>
      </c>
      <c r="G713" s="214" t="s">
        <v>1501</v>
      </c>
      <c r="H713" s="214" t="s">
        <v>307</v>
      </c>
      <c r="I713" s="217">
        <v>1069.45</v>
      </c>
      <c r="J713" s="217">
        <v>2138.9</v>
      </c>
      <c r="K713">
        <f t="shared" si="34"/>
        <v>534.72500000000002</v>
      </c>
      <c r="L713" s="83">
        <f t="shared" si="35"/>
        <v>3208.3500000000004</v>
      </c>
    </row>
    <row r="714" spans="1:12" ht="30.6" x14ac:dyDescent="0.3">
      <c r="A714" s="214" t="s">
        <v>2496</v>
      </c>
      <c r="B714" s="214" t="s">
        <v>290</v>
      </c>
      <c r="C714" s="217">
        <v>3393.03</v>
      </c>
      <c r="D714" s="217">
        <v>3393.03</v>
      </c>
      <c r="E714" s="217">
        <v>3393.03</v>
      </c>
      <c r="F714" s="83">
        <f t="shared" si="33"/>
        <v>10179.09</v>
      </c>
      <c r="G714" s="214" t="s">
        <v>2280</v>
      </c>
      <c r="H714" s="214" t="s">
        <v>223</v>
      </c>
      <c r="I714" s="217">
        <v>1554.78</v>
      </c>
      <c r="J714" s="217">
        <v>3109.56</v>
      </c>
      <c r="K714">
        <f t="shared" si="34"/>
        <v>777.39</v>
      </c>
      <c r="L714" s="83">
        <f t="shared" si="35"/>
        <v>4664.34</v>
      </c>
    </row>
    <row r="715" spans="1:12" ht="30.6" x14ac:dyDescent="0.3">
      <c r="A715" s="214" t="s">
        <v>825</v>
      </c>
      <c r="B715" s="214" t="s">
        <v>169</v>
      </c>
      <c r="C715" s="217">
        <v>2151.7800000000002</v>
      </c>
      <c r="D715" s="217">
        <v>2151.7800000000002</v>
      </c>
      <c r="E715" s="217">
        <v>2151.7800000000002</v>
      </c>
      <c r="F715" s="83">
        <f t="shared" si="33"/>
        <v>6455.34</v>
      </c>
      <c r="G715" s="214" t="s">
        <v>1114</v>
      </c>
      <c r="H715" s="214" t="s">
        <v>158</v>
      </c>
      <c r="I715" s="217">
        <v>1696.5150000000001</v>
      </c>
      <c r="J715" s="217">
        <v>3393.03</v>
      </c>
      <c r="K715">
        <f t="shared" si="34"/>
        <v>848.25750000000005</v>
      </c>
      <c r="L715" s="83">
        <f t="shared" si="35"/>
        <v>5089.5450000000001</v>
      </c>
    </row>
    <row r="716" spans="1:12" ht="30.6" x14ac:dyDescent="0.3">
      <c r="A716" s="214" t="s">
        <v>560</v>
      </c>
      <c r="B716" s="214" t="s">
        <v>230</v>
      </c>
      <c r="C716" s="217">
        <v>2138.9</v>
      </c>
      <c r="D716" s="217">
        <v>2138.9</v>
      </c>
      <c r="E716" s="217">
        <v>2138.9</v>
      </c>
      <c r="F716" s="83">
        <f t="shared" si="33"/>
        <v>6416.7000000000007</v>
      </c>
      <c r="G716" s="214" t="s">
        <v>1036</v>
      </c>
      <c r="H716" s="214" t="s">
        <v>287</v>
      </c>
      <c r="I716" s="217">
        <v>1075.8900000000001</v>
      </c>
      <c r="J716" s="217">
        <v>2151.7800000000002</v>
      </c>
      <c r="K716">
        <f t="shared" si="34"/>
        <v>537.94500000000005</v>
      </c>
      <c r="L716" s="83">
        <f t="shared" si="35"/>
        <v>3227.67</v>
      </c>
    </row>
    <row r="717" spans="1:12" ht="30.6" x14ac:dyDescent="0.3">
      <c r="A717" s="214" t="s">
        <v>580</v>
      </c>
      <c r="B717" s="214" t="s">
        <v>229</v>
      </c>
      <c r="C717" s="217">
        <v>3109.57</v>
      </c>
      <c r="D717" s="217">
        <v>3109.56</v>
      </c>
      <c r="E717" s="217">
        <v>3109.56</v>
      </c>
      <c r="F717" s="83">
        <f t="shared" si="33"/>
        <v>9328.69</v>
      </c>
      <c r="G717" s="214" t="s">
        <v>756</v>
      </c>
      <c r="H717" s="214" t="s">
        <v>293</v>
      </c>
      <c r="I717" s="217">
        <v>1069.45</v>
      </c>
      <c r="J717" s="217">
        <v>2138.9</v>
      </c>
      <c r="K717">
        <f t="shared" si="34"/>
        <v>534.72500000000002</v>
      </c>
      <c r="L717" s="83">
        <f t="shared" si="35"/>
        <v>3208.3500000000004</v>
      </c>
    </row>
    <row r="718" spans="1:12" ht="30.6" x14ac:dyDescent="0.3">
      <c r="A718" s="214" t="s">
        <v>597</v>
      </c>
      <c r="B718" s="214" t="s">
        <v>306</v>
      </c>
      <c r="C718" s="217">
        <v>3393.03</v>
      </c>
      <c r="D718" s="217">
        <v>3393.03</v>
      </c>
      <c r="E718" s="217">
        <v>3393.03</v>
      </c>
      <c r="F718" s="83">
        <f t="shared" si="33"/>
        <v>10179.09</v>
      </c>
      <c r="G718" s="214" t="s">
        <v>1104</v>
      </c>
      <c r="H718" s="214" t="s">
        <v>91</v>
      </c>
      <c r="I718" s="217">
        <v>732.29499999999996</v>
      </c>
      <c r="J718" s="217">
        <v>1464.59</v>
      </c>
      <c r="K718">
        <f t="shared" si="34"/>
        <v>366.14749999999998</v>
      </c>
      <c r="L718" s="83">
        <f t="shared" si="35"/>
        <v>2196.8849999999998</v>
      </c>
    </row>
    <row r="719" spans="1:12" ht="30.6" x14ac:dyDescent="0.3">
      <c r="A719" s="214" t="s">
        <v>2250</v>
      </c>
      <c r="B719" s="214" t="s">
        <v>116</v>
      </c>
      <c r="C719" s="217">
        <v>2151.7800000000002</v>
      </c>
      <c r="D719" s="217">
        <v>2151.7800000000002</v>
      </c>
      <c r="E719" s="217">
        <v>2151.7800000000002</v>
      </c>
      <c r="F719" s="83">
        <f t="shared" si="33"/>
        <v>6455.34</v>
      </c>
      <c r="G719" s="214" t="s">
        <v>1530</v>
      </c>
      <c r="H719" s="214" t="s">
        <v>292</v>
      </c>
      <c r="I719" s="217">
        <v>1683.63</v>
      </c>
      <c r="J719" s="217">
        <v>3367.26</v>
      </c>
      <c r="K719">
        <f t="shared" si="34"/>
        <v>841.81500000000005</v>
      </c>
      <c r="L719" s="83">
        <f t="shared" si="35"/>
        <v>5050.8900000000003</v>
      </c>
    </row>
    <row r="720" spans="1:12" ht="30.6" x14ac:dyDescent="0.3">
      <c r="A720" s="214" t="s">
        <v>1095</v>
      </c>
      <c r="B720" s="214" t="s">
        <v>117</v>
      </c>
      <c r="C720" s="217">
        <v>2138.9</v>
      </c>
      <c r="D720" s="217">
        <v>2138.9</v>
      </c>
      <c r="E720" s="217">
        <v>2138.9</v>
      </c>
      <c r="F720" s="83">
        <f t="shared" si="33"/>
        <v>6416.7000000000007</v>
      </c>
      <c r="G720" s="214" t="s">
        <v>1502</v>
      </c>
      <c r="H720" s="214" t="s">
        <v>294</v>
      </c>
      <c r="I720" s="217">
        <v>1554.78</v>
      </c>
      <c r="J720" s="217">
        <v>3109.56</v>
      </c>
      <c r="K720">
        <f t="shared" si="34"/>
        <v>777.39</v>
      </c>
      <c r="L720" s="83">
        <f t="shared" si="35"/>
        <v>4664.34</v>
      </c>
    </row>
    <row r="721" spans="1:12" ht="30.6" x14ac:dyDescent="0.3">
      <c r="A721" s="214" t="s">
        <v>688</v>
      </c>
      <c r="B721" s="214" t="s">
        <v>344</v>
      </c>
      <c r="C721" s="217">
        <v>1421.63</v>
      </c>
      <c r="D721" s="217">
        <v>1421.64</v>
      </c>
      <c r="E721" s="217">
        <v>1421.64</v>
      </c>
      <c r="F721" s="83">
        <f t="shared" si="33"/>
        <v>4264.9100000000008</v>
      </c>
      <c r="G721" s="214" t="s">
        <v>2188</v>
      </c>
      <c r="H721" s="214" t="s">
        <v>278</v>
      </c>
      <c r="I721" s="217">
        <v>1696.5150000000001</v>
      </c>
      <c r="J721" s="217">
        <v>3393.03</v>
      </c>
      <c r="K721">
        <f t="shared" si="34"/>
        <v>848.25750000000005</v>
      </c>
      <c r="L721" s="83">
        <f t="shared" si="35"/>
        <v>5089.5450000000001</v>
      </c>
    </row>
    <row r="722" spans="1:12" ht="30.6" x14ac:dyDescent="0.3">
      <c r="A722" s="214" t="s">
        <v>581</v>
      </c>
      <c r="B722" s="214" t="s">
        <v>318</v>
      </c>
      <c r="C722" s="217">
        <v>3109.57</v>
      </c>
      <c r="D722" s="217">
        <v>3109.56</v>
      </c>
      <c r="E722" s="217">
        <v>3109.56</v>
      </c>
      <c r="F722" s="83">
        <f t="shared" si="33"/>
        <v>9328.69</v>
      </c>
      <c r="G722" s="214" t="s">
        <v>701</v>
      </c>
      <c r="H722" s="214" t="s">
        <v>182</v>
      </c>
      <c r="I722" s="217">
        <v>1075.8900000000001</v>
      </c>
      <c r="J722" s="217">
        <v>2151.7800000000002</v>
      </c>
      <c r="K722">
        <f t="shared" si="34"/>
        <v>537.94500000000005</v>
      </c>
      <c r="L722" s="83">
        <f t="shared" si="35"/>
        <v>3227.67</v>
      </c>
    </row>
    <row r="723" spans="1:12" ht="30.6" x14ac:dyDescent="0.3">
      <c r="A723" s="214" t="s">
        <v>2456</v>
      </c>
      <c r="B723" s="214" t="s">
        <v>291</v>
      </c>
      <c r="C723" s="217">
        <v>3393.03</v>
      </c>
      <c r="D723" s="217">
        <v>3393.03</v>
      </c>
      <c r="E723" s="217">
        <v>3393.03</v>
      </c>
      <c r="F723" s="83">
        <f t="shared" si="33"/>
        <v>10179.09</v>
      </c>
      <c r="G723" s="214" t="s">
        <v>1919</v>
      </c>
      <c r="H723" s="214" t="s">
        <v>242</v>
      </c>
      <c r="I723" s="217">
        <v>1069.45</v>
      </c>
      <c r="J723" s="217">
        <v>2138.9</v>
      </c>
      <c r="K723">
        <f t="shared" si="34"/>
        <v>534.72500000000002</v>
      </c>
      <c r="L723" s="83">
        <f t="shared" si="35"/>
        <v>3208.3500000000004</v>
      </c>
    </row>
    <row r="724" spans="1:12" ht="30.6" x14ac:dyDescent="0.3">
      <c r="A724" s="214" t="s">
        <v>1922</v>
      </c>
      <c r="B724" s="214" t="s">
        <v>346</v>
      </c>
      <c r="C724" s="217">
        <v>2151.7800000000002</v>
      </c>
      <c r="D724" s="217">
        <v>2151.7800000000002</v>
      </c>
      <c r="E724" s="217">
        <v>2151.7800000000002</v>
      </c>
      <c r="F724" s="83">
        <f t="shared" si="33"/>
        <v>6455.34</v>
      </c>
      <c r="G724" s="214" t="s">
        <v>638</v>
      </c>
      <c r="H724" s="214" t="s">
        <v>183</v>
      </c>
      <c r="I724" s="217">
        <v>1554.78</v>
      </c>
      <c r="J724" s="217">
        <v>3109.56</v>
      </c>
      <c r="K724">
        <f t="shared" si="34"/>
        <v>777.39</v>
      </c>
      <c r="L724" s="83">
        <f t="shared" si="35"/>
        <v>4664.34</v>
      </c>
    </row>
    <row r="725" spans="1:12" ht="30.6" x14ac:dyDescent="0.3">
      <c r="A725" s="214" t="s">
        <v>2189</v>
      </c>
      <c r="B725" s="214" t="s">
        <v>100</v>
      </c>
      <c r="C725" s="217">
        <v>2138.9</v>
      </c>
      <c r="D725" s="217">
        <v>2138.9</v>
      </c>
      <c r="E725" s="217">
        <v>2138.9</v>
      </c>
      <c r="F725" s="83">
        <f t="shared" si="33"/>
        <v>6416.7000000000007</v>
      </c>
      <c r="G725" s="214" t="s">
        <v>2589</v>
      </c>
      <c r="H725" s="214" t="s">
        <v>300</v>
      </c>
      <c r="I725" s="217">
        <v>1696.5150000000001</v>
      </c>
      <c r="J725" s="217">
        <v>3393.03</v>
      </c>
      <c r="K725">
        <f t="shared" si="34"/>
        <v>848.25750000000005</v>
      </c>
      <c r="L725" s="83">
        <f t="shared" si="35"/>
        <v>5089.5450000000001</v>
      </c>
    </row>
    <row r="726" spans="1:12" ht="30.6" x14ac:dyDescent="0.3">
      <c r="A726" s="214" t="s">
        <v>652</v>
      </c>
      <c r="B726" s="214" t="s">
        <v>157</v>
      </c>
      <c r="C726" s="217">
        <v>3109.57</v>
      </c>
      <c r="D726" s="217">
        <v>3109.56</v>
      </c>
      <c r="E726" s="217">
        <v>3109.56</v>
      </c>
      <c r="F726" s="83">
        <f t="shared" si="33"/>
        <v>9328.69</v>
      </c>
      <c r="G726" s="214" t="s">
        <v>695</v>
      </c>
      <c r="H726" s="214" t="s">
        <v>258</v>
      </c>
      <c r="I726" s="217">
        <v>1075.8900000000001</v>
      </c>
      <c r="J726" s="217">
        <v>2151.7800000000002</v>
      </c>
      <c r="K726">
        <f t="shared" si="34"/>
        <v>537.94500000000005</v>
      </c>
      <c r="L726" s="83">
        <f t="shared" si="35"/>
        <v>3227.67</v>
      </c>
    </row>
    <row r="727" spans="1:12" ht="30.6" x14ac:dyDescent="0.3">
      <c r="A727" s="214" t="s">
        <v>586</v>
      </c>
      <c r="B727" s="214" t="s">
        <v>118</v>
      </c>
      <c r="C727" s="217">
        <v>3393.03</v>
      </c>
      <c r="D727" s="217">
        <v>3393.03</v>
      </c>
      <c r="E727" s="217">
        <v>3393.03</v>
      </c>
      <c r="F727" s="83">
        <f t="shared" si="33"/>
        <v>10179.09</v>
      </c>
      <c r="G727" s="214" t="s">
        <v>1068</v>
      </c>
      <c r="H727" s="214" t="s">
        <v>184</v>
      </c>
      <c r="I727" s="217">
        <v>1069.45</v>
      </c>
      <c r="J727" s="217">
        <v>2138.9</v>
      </c>
      <c r="K727">
        <f t="shared" si="34"/>
        <v>534.72500000000002</v>
      </c>
      <c r="L727" s="83">
        <f t="shared" si="35"/>
        <v>3208.3500000000004</v>
      </c>
    </row>
    <row r="728" spans="1:12" ht="30.6" x14ac:dyDescent="0.3">
      <c r="A728" s="214" t="s">
        <v>633</v>
      </c>
      <c r="B728" s="214" t="s">
        <v>314</v>
      </c>
      <c r="C728" s="217">
        <v>2151.7800000000002</v>
      </c>
      <c r="D728" s="217">
        <v>2151.7800000000002</v>
      </c>
      <c r="E728" s="217">
        <v>2151.7800000000002</v>
      </c>
      <c r="F728" s="83">
        <f t="shared" si="33"/>
        <v>6455.34</v>
      </c>
      <c r="G728" s="214" t="s">
        <v>1433</v>
      </c>
      <c r="H728" s="214" t="s">
        <v>332</v>
      </c>
      <c r="I728" s="217">
        <v>1554.78</v>
      </c>
      <c r="J728" s="217">
        <v>3109.56</v>
      </c>
      <c r="K728">
        <f t="shared" si="34"/>
        <v>777.39</v>
      </c>
      <c r="L728" s="83">
        <f t="shared" si="35"/>
        <v>4664.34</v>
      </c>
    </row>
    <row r="729" spans="1:12" ht="30.6" x14ac:dyDescent="0.3">
      <c r="A729" s="214" t="s">
        <v>1151</v>
      </c>
      <c r="B729" s="214" t="s">
        <v>208</v>
      </c>
      <c r="C729" s="217">
        <v>2138.9</v>
      </c>
      <c r="D729" s="217">
        <v>2138.9</v>
      </c>
      <c r="E729" s="217">
        <v>2138.9</v>
      </c>
      <c r="F729" s="83">
        <f t="shared" si="33"/>
        <v>6416.7000000000007</v>
      </c>
      <c r="G729" s="214" t="s">
        <v>1121</v>
      </c>
      <c r="H729" s="214" t="s">
        <v>92</v>
      </c>
      <c r="I729" s="217">
        <v>1696.5150000000001</v>
      </c>
      <c r="J729" s="217">
        <v>3393.03</v>
      </c>
      <c r="K729">
        <f t="shared" si="34"/>
        <v>848.25750000000005</v>
      </c>
      <c r="L729" s="83">
        <f t="shared" si="35"/>
        <v>5089.5450000000001</v>
      </c>
    </row>
    <row r="730" spans="1:12" ht="30.6" x14ac:dyDescent="0.3">
      <c r="A730" s="214" t="s">
        <v>1035</v>
      </c>
      <c r="B730" s="214" t="s">
        <v>215</v>
      </c>
      <c r="C730" s="217">
        <v>3109.57</v>
      </c>
      <c r="D730" s="217">
        <v>3109.56</v>
      </c>
      <c r="E730" s="217">
        <v>3109.56</v>
      </c>
      <c r="F730" s="83">
        <f t="shared" si="33"/>
        <v>9328.69</v>
      </c>
      <c r="G730" s="214" t="s">
        <v>1460</v>
      </c>
      <c r="H730" s="214" t="s">
        <v>347</v>
      </c>
      <c r="I730" s="217">
        <v>1559.075</v>
      </c>
      <c r="J730" s="217">
        <v>3118.15</v>
      </c>
      <c r="K730">
        <f t="shared" si="34"/>
        <v>779.53750000000002</v>
      </c>
      <c r="L730" s="83">
        <f t="shared" si="35"/>
        <v>4677.2250000000004</v>
      </c>
    </row>
    <row r="731" spans="1:12" ht="30.6" x14ac:dyDescent="0.3">
      <c r="A731" s="214" t="s">
        <v>3942</v>
      </c>
      <c r="B731" s="214" t="s">
        <v>284</v>
      </c>
      <c r="C731" s="217">
        <v>3393.03</v>
      </c>
      <c r="D731" s="217">
        <v>3393.03</v>
      </c>
      <c r="E731" s="217">
        <v>3393.03</v>
      </c>
      <c r="F731" s="83">
        <f t="shared" si="33"/>
        <v>10179.09</v>
      </c>
      <c r="G731" s="214" t="s">
        <v>567</v>
      </c>
      <c r="H731" s="214" t="s">
        <v>199</v>
      </c>
      <c r="I731" s="217">
        <v>1075.8900000000001</v>
      </c>
      <c r="J731" s="217">
        <v>2151.7800000000002</v>
      </c>
      <c r="K731">
        <f t="shared" si="34"/>
        <v>537.94500000000005</v>
      </c>
      <c r="L731" s="83">
        <f t="shared" si="35"/>
        <v>3227.67</v>
      </c>
    </row>
    <row r="732" spans="1:12" ht="30.6" x14ac:dyDescent="0.3">
      <c r="A732" s="214" t="s">
        <v>1496</v>
      </c>
      <c r="B732" s="214" t="s">
        <v>284</v>
      </c>
      <c r="C732" s="216"/>
      <c r="D732" s="216"/>
      <c r="E732" s="216"/>
      <c r="F732" s="83">
        <f t="shared" si="33"/>
        <v>0</v>
      </c>
      <c r="G732" s="214" t="s">
        <v>757</v>
      </c>
      <c r="H732" s="214" t="s">
        <v>304</v>
      </c>
      <c r="I732" s="217">
        <v>1069.45</v>
      </c>
      <c r="J732" s="217">
        <v>2138.9</v>
      </c>
      <c r="K732">
        <f t="shared" si="34"/>
        <v>534.72500000000002</v>
      </c>
      <c r="L732" s="83">
        <f t="shared" si="35"/>
        <v>3208.3500000000004</v>
      </c>
    </row>
    <row r="733" spans="1:12" ht="30.6" x14ac:dyDescent="0.3">
      <c r="A733" s="214" t="s">
        <v>2251</v>
      </c>
      <c r="B733" s="214" t="s">
        <v>161</v>
      </c>
      <c r="C733" s="217">
        <v>1576.25</v>
      </c>
      <c r="D733" s="217">
        <v>1576.26</v>
      </c>
      <c r="E733" s="217">
        <v>1576.26</v>
      </c>
      <c r="F733" s="83">
        <f t="shared" si="33"/>
        <v>4728.7700000000004</v>
      </c>
      <c r="G733" s="214" t="s">
        <v>2599</v>
      </c>
      <c r="H733" s="214" t="s">
        <v>268</v>
      </c>
      <c r="I733" s="217">
        <v>1554.78</v>
      </c>
      <c r="J733" s="217">
        <v>3109.56</v>
      </c>
      <c r="K733">
        <f t="shared" si="34"/>
        <v>777.39</v>
      </c>
      <c r="L733" s="83">
        <f t="shared" si="35"/>
        <v>4664.34</v>
      </c>
    </row>
    <row r="734" spans="1:12" ht="30.6" x14ac:dyDescent="0.3">
      <c r="A734" s="214" t="s">
        <v>1267</v>
      </c>
      <c r="B734" s="214" t="s">
        <v>218</v>
      </c>
      <c r="C734" s="217">
        <v>2151.7800000000002</v>
      </c>
      <c r="D734" s="217">
        <v>2151.7800000000002</v>
      </c>
      <c r="E734" s="217">
        <v>2151.7800000000002</v>
      </c>
      <c r="F734" s="83">
        <f t="shared" si="33"/>
        <v>6455.34</v>
      </c>
      <c r="G734" s="214" t="s">
        <v>2621</v>
      </c>
      <c r="H734" s="214" t="s">
        <v>251</v>
      </c>
      <c r="I734" s="217">
        <v>1696.5150000000001</v>
      </c>
      <c r="J734" s="217">
        <v>3393.03</v>
      </c>
      <c r="K734">
        <f t="shared" si="34"/>
        <v>848.25750000000005</v>
      </c>
      <c r="L734" s="83">
        <f t="shared" si="35"/>
        <v>5089.5450000000001</v>
      </c>
    </row>
    <row r="735" spans="1:12" ht="30.6" x14ac:dyDescent="0.3">
      <c r="A735" s="214" t="s">
        <v>561</v>
      </c>
      <c r="B735" s="214" t="s">
        <v>266</v>
      </c>
      <c r="C735" s="217">
        <v>2138.9</v>
      </c>
      <c r="D735" s="217">
        <v>2138.9</v>
      </c>
      <c r="E735" s="217">
        <v>2138.9</v>
      </c>
      <c r="F735" s="83">
        <f t="shared" si="33"/>
        <v>6416.7000000000007</v>
      </c>
      <c r="G735" s="214" t="s">
        <v>1037</v>
      </c>
      <c r="H735" s="214" t="s">
        <v>119</v>
      </c>
      <c r="I735" s="217">
        <v>1075.8900000000001</v>
      </c>
      <c r="J735" s="217">
        <v>2151.7800000000002</v>
      </c>
      <c r="K735">
        <f t="shared" si="34"/>
        <v>537.94500000000005</v>
      </c>
      <c r="L735" s="83">
        <f t="shared" si="35"/>
        <v>3227.67</v>
      </c>
    </row>
    <row r="736" spans="1:12" ht="30.6" x14ac:dyDescent="0.3">
      <c r="A736" s="214" t="s">
        <v>2134</v>
      </c>
      <c r="B736" s="214" t="s">
        <v>301</v>
      </c>
      <c r="C736" s="217">
        <v>3109.57</v>
      </c>
      <c r="D736" s="217">
        <v>3109.56</v>
      </c>
      <c r="E736" s="217">
        <v>3109.56</v>
      </c>
      <c r="F736" s="83">
        <f t="shared" si="33"/>
        <v>9328.69</v>
      </c>
      <c r="G736" s="214" t="s">
        <v>659</v>
      </c>
      <c r="H736" s="214" t="s">
        <v>85</v>
      </c>
      <c r="I736" s="217">
        <v>1069.45</v>
      </c>
      <c r="J736" s="217">
        <v>2138.9</v>
      </c>
      <c r="K736">
        <f t="shared" si="34"/>
        <v>534.72500000000002</v>
      </c>
      <c r="L736" s="83">
        <f t="shared" si="35"/>
        <v>3208.3500000000004</v>
      </c>
    </row>
    <row r="737" spans="1:12" ht="30.6" x14ac:dyDescent="0.3">
      <c r="A737" s="214" t="s">
        <v>1113</v>
      </c>
      <c r="B737" s="214" t="s">
        <v>98</v>
      </c>
      <c r="C737" s="217">
        <v>3393.03</v>
      </c>
      <c r="D737" s="217">
        <v>3393.03</v>
      </c>
      <c r="E737" s="217">
        <v>3393.03</v>
      </c>
      <c r="F737" s="83">
        <f t="shared" si="33"/>
        <v>10179.09</v>
      </c>
      <c r="G737" s="214" t="s">
        <v>2190</v>
      </c>
      <c r="H737" s="214" t="s">
        <v>247</v>
      </c>
      <c r="I737" s="217">
        <v>1554.78</v>
      </c>
      <c r="J737" s="217">
        <v>3109.56</v>
      </c>
      <c r="K737">
        <f t="shared" si="34"/>
        <v>777.39</v>
      </c>
      <c r="L737" s="83">
        <f t="shared" si="35"/>
        <v>4664.34</v>
      </c>
    </row>
    <row r="738" spans="1:12" ht="30.6" x14ac:dyDescent="0.3">
      <c r="A738" s="214" t="s">
        <v>1135</v>
      </c>
      <c r="B738" s="214" t="s">
        <v>263</v>
      </c>
      <c r="C738" s="217">
        <v>2151.7800000000002</v>
      </c>
      <c r="D738" s="217">
        <v>2151.7800000000002</v>
      </c>
      <c r="E738" s="217">
        <v>2151.7800000000002</v>
      </c>
      <c r="F738" s="83">
        <f t="shared" si="33"/>
        <v>6455.34</v>
      </c>
      <c r="G738" s="214" t="s">
        <v>2572</v>
      </c>
      <c r="H738" s="214" t="s">
        <v>274</v>
      </c>
      <c r="I738" s="217">
        <v>1696.5150000000001</v>
      </c>
      <c r="J738" s="217">
        <v>3393.03</v>
      </c>
      <c r="K738">
        <f t="shared" si="34"/>
        <v>848.25750000000005</v>
      </c>
      <c r="L738" s="83">
        <f t="shared" si="35"/>
        <v>5089.5450000000001</v>
      </c>
    </row>
    <row r="739" spans="1:12" ht="30.6" x14ac:dyDescent="0.3">
      <c r="A739" s="214" t="s">
        <v>1501</v>
      </c>
      <c r="B739" s="214" t="s">
        <v>307</v>
      </c>
      <c r="C739" s="217">
        <v>2138.9</v>
      </c>
      <c r="D739" s="217">
        <v>2138.9</v>
      </c>
      <c r="E739" s="217">
        <v>2138.9</v>
      </c>
      <c r="F739" s="83">
        <f t="shared" si="33"/>
        <v>6416.7000000000007</v>
      </c>
      <c r="G739" s="214" t="s">
        <v>1079</v>
      </c>
      <c r="H739" s="214" t="s">
        <v>185</v>
      </c>
      <c r="I739" s="217">
        <v>1075.8900000000001</v>
      </c>
      <c r="J739" s="217">
        <v>2151.7800000000002</v>
      </c>
      <c r="K739">
        <f t="shared" si="34"/>
        <v>537.94500000000005</v>
      </c>
      <c r="L739" s="83">
        <f t="shared" si="35"/>
        <v>3227.67</v>
      </c>
    </row>
    <row r="740" spans="1:12" ht="30.6" x14ac:dyDescent="0.3">
      <c r="A740" s="214" t="s">
        <v>2280</v>
      </c>
      <c r="B740" s="214" t="s">
        <v>223</v>
      </c>
      <c r="C740" s="217">
        <v>3109.57</v>
      </c>
      <c r="D740" s="217">
        <v>3109.56</v>
      </c>
      <c r="E740" s="217">
        <v>3109.56</v>
      </c>
      <c r="F740" s="83">
        <f t="shared" si="33"/>
        <v>9328.69</v>
      </c>
      <c r="G740" s="214" t="s">
        <v>1122</v>
      </c>
      <c r="H740" s="214" t="s">
        <v>212</v>
      </c>
      <c r="I740" s="217">
        <v>1069.45</v>
      </c>
      <c r="J740" s="217">
        <v>2138.9</v>
      </c>
      <c r="K740">
        <f t="shared" si="34"/>
        <v>534.72500000000002</v>
      </c>
      <c r="L740" s="83">
        <f t="shared" si="35"/>
        <v>3208.3500000000004</v>
      </c>
    </row>
    <row r="741" spans="1:12" ht="30.6" x14ac:dyDescent="0.3">
      <c r="A741" s="214" t="s">
        <v>1114</v>
      </c>
      <c r="B741" s="214" t="s">
        <v>158</v>
      </c>
      <c r="C741" s="217">
        <v>3393.03</v>
      </c>
      <c r="D741" s="217">
        <v>3393.03</v>
      </c>
      <c r="E741" s="217">
        <v>3393.03</v>
      </c>
      <c r="F741" s="83">
        <f t="shared" si="33"/>
        <v>10179.09</v>
      </c>
      <c r="G741" s="214" t="s">
        <v>2079</v>
      </c>
      <c r="H741" s="214" t="s">
        <v>219</v>
      </c>
      <c r="I741" s="217">
        <v>1226.2149999999999</v>
      </c>
      <c r="J741" s="217">
        <v>2452.4299999999998</v>
      </c>
      <c r="K741">
        <f t="shared" si="34"/>
        <v>613.10749999999996</v>
      </c>
      <c r="L741" s="83">
        <f t="shared" si="35"/>
        <v>3678.6449999999995</v>
      </c>
    </row>
    <row r="742" spans="1:12" ht="30.6" x14ac:dyDescent="0.3">
      <c r="A742" s="214" t="s">
        <v>1036</v>
      </c>
      <c r="B742" s="214" t="s">
        <v>287</v>
      </c>
      <c r="C742" s="217">
        <v>2151.7800000000002</v>
      </c>
      <c r="D742" s="217">
        <v>2151.7800000000002</v>
      </c>
      <c r="E742" s="217">
        <v>2151.7800000000002</v>
      </c>
      <c r="F742" s="83">
        <f t="shared" si="33"/>
        <v>6455.34</v>
      </c>
      <c r="G742" s="214" t="s">
        <v>1273</v>
      </c>
      <c r="H742" s="214" t="s">
        <v>281</v>
      </c>
      <c r="I742" s="217">
        <v>1554.78</v>
      </c>
      <c r="J742" s="217">
        <v>3109.56</v>
      </c>
      <c r="K742">
        <f t="shared" si="34"/>
        <v>777.39</v>
      </c>
      <c r="L742" s="83">
        <f t="shared" si="35"/>
        <v>4664.34</v>
      </c>
    </row>
    <row r="743" spans="1:12" ht="30.6" x14ac:dyDescent="0.3">
      <c r="A743" s="214" t="s">
        <v>756</v>
      </c>
      <c r="B743" s="214" t="s">
        <v>293</v>
      </c>
      <c r="C743" s="217">
        <v>2138.9</v>
      </c>
      <c r="D743" s="217">
        <v>2138.9</v>
      </c>
      <c r="E743" s="217">
        <v>2138.9</v>
      </c>
      <c r="F743" s="83">
        <f t="shared" si="33"/>
        <v>6416.7000000000007</v>
      </c>
      <c r="G743" s="214" t="s">
        <v>568</v>
      </c>
      <c r="H743" s="214" t="s">
        <v>180</v>
      </c>
      <c r="I743" s="217">
        <v>1696.5150000000001</v>
      </c>
      <c r="J743" s="217">
        <v>3393.03</v>
      </c>
      <c r="K743">
        <f t="shared" si="34"/>
        <v>848.25750000000005</v>
      </c>
      <c r="L743" s="83">
        <f t="shared" si="35"/>
        <v>5089.5450000000001</v>
      </c>
    </row>
    <row r="744" spans="1:12" ht="30.6" x14ac:dyDescent="0.3">
      <c r="A744" s="214" t="s">
        <v>1104</v>
      </c>
      <c r="B744" s="214" t="s">
        <v>91</v>
      </c>
      <c r="C744" s="217">
        <v>1464.58</v>
      </c>
      <c r="D744" s="217">
        <v>1464.59</v>
      </c>
      <c r="E744" s="217">
        <v>1464.59</v>
      </c>
      <c r="F744" s="83">
        <f t="shared" si="33"/>
        <v>4393.76</v>
      </c>
      <c r="G744" s="214" t="s">
        <v>1156</v>
      </c>
      <c r="H744" s="214" t="s">
        <v>308</v>
      </c>
      <c r="I744" s="217">
        <v>1075.8900000000001</v>
      </c>
      <c r="J744" s="217">
        <v>2151.7800000000002</v>
      </c>
      <c r="K744">
        <f t="shared" si="34"/>
        <v>537.94500000000005</v>
      </c>
      <c r="L744" s="83">
        <f t="shared" si="35"/>
        <v>3227.67</v>
      </c>
    </row>
    <row r="745" spans="1:12" ht="30.6" x14ac:dyDescent="0.3">
      <c r="A745" s="214" t="s">
        <v>1530</v>
      </c>
      <c r="B745" s="214" t="s">
        <v>292</v>
      </c>
      <c r="C745" s="217">
        <v>3367.26</v>
      </c>
      <c r="D745" s="217">
        <v>3367.26</v>
      </c>
      <c r="E745" s="217">
        <v>3367.26</v>
      </c>
      <c r="F745" s="83">
        <f t="shared" si="33"/>
        <v>10101.780000000001</v>
      </c>
      <c r="G745" s="214" t="s">
        <v>643</v>
      </c>
      <c r="H745" s="214" t="s">
        <v>448</v>
      </c>
      <c r="I745" s="217">
        <v>1069.45</v>
      </c>
      <c r="J745" s="217">
        <v>2138.9</v>
      </c>
      <c r="K745">
        <f t="shared" si="34"/>
        <v>534.72500000000002</v>
      </c>
      <c r="L745" s="83">
        <f t="shared" si="35"/>
        <v>3208.3500000000004</v>
      </c>
    </row>
    <row r="746" spans="1:12" ht="30.6" x14ac:dyDescent="0.3">
      <c r="A746" s="214" t="s">
        <v>1502</v>
      </c>
      <c r="B746" s="214" t="s">
        <v>294</v>
      </c>
      <c r="C746" s="217">
        <v>3109.57</v>
      </c>
      <c r="D746" s="217">
        <v>3109.56</v>
      </c>
      <c r="E746" s="217">
        <v>3109.56</v>
      </c>
      <c r="F746" s="83">
        <f t="shared" si="33"/>
        <v>9328.69</v>
      </c>
      <c r="G746" s="214" t="s">
        <v>657</v>
      </c>
      <c r="H746" s="214" t="s">
        <v>396</v>
      </c>
      <c r="I746" s="217">
        <v>1554.78</v>
      </c>
      <c r="J746" s="217">
        <v>3109.56</v>
      </c>
      <c r="K746">
        <f t="shared" si="34"/>
        <v>777.39</v>
      </c>
      <c r="L746" s="83">
        <f t="shared" si="35"/>
        <v>4664.34</v>
      </c>
    </row>
    <row r="747" spans="1:12" ht="30.6" x14ac:dyDescent="0.3">
      <c r="A747" s="214" t="s">
        <v>2188</v>
      </c>
      <c r="B747" s="214" t="s">
        <v>278</v>
      </c>
      <c r="C747" s="217">
        <v>3393.03</v>
      </c>
      <c r="D747" s="217">
        <v>3393.03</v>
      </c>
      <c r="E747" s="217">
        <v>3393.03</v>
      </c>
      <c r="F747" s="83">
        <f t="shared" si="33"/>
        <v>10179.09</v>
      </c>
      <c r="G747" s="214" t="s">
        <v>1543</v>
      </c>
      <c r="H747" s="214" t="s">
        <v>461</v>
      </c>
      <c r="I747" s="217">
        <v>1696.5150000000001</v>
      </c>
      <c r="J747" s="217">
        <v>3393.03</v>
      </c>
      <c r="K747">
        <f t="shared" si="34"/>
        <v>848.25750000000005</v>
      </c>
      <c r="L747" s="83">
        <f t="shared" si="35"/>
        <v>5089.5450000000001</v>
      </c>
    </row>
    <row r="748" spans="1:12" ht="30.6" x14ac:dyDescent="0.3">
      <c r="A748" s="214" t="s">
        <v>701</v>
      </c>
      <c r="B748" s="214" t="s">
        <v>182</v>
      </c>
      <c r="C748" s="217">
        <v>2151.7800000000002</v>
      </c>
      <c r="D748" s="217">
        <v>2151.7800000000002</v>
      </c>
      <c r="E748" s="217">
        <v>2151.7800000000002</v>
      </c>
      <c r="F748" s="83">
        <f t="shared" si="33"/>
        <v>6455.34</v>
      </c>
      <c r="G748" s="214" t="s">
        <v>1434</v>
      </c>
      <c r="H748" s="214" t="s">
        <v>407</v>
      </c>
      <c r="I748" s="217">
        <v>1075.8900000000001</v>
      </c>
      <c r="J748" s="217">
        <v>2151.7800000000002</v>
      </c>
      <c r="K748">
        <f t="shared" si="34"/>
        <v>537.94500000000005</v>
      </c>
      <c r="L748" s="83">
        <f t="shared" si="35"/>
        <v>3227.67</v>
      </c>
    </row>
    <row r="749" spans="1:12" ht="30.6" x14ac:dyDescent="0.3">
      <c r="A749" s="214" t="s">
        <v>1919</v>
      </c>
      <c r="B749" s="214" t="s">
        <v>242</v>
      </c>
      <c r="C749" s="217">
        <v>2138.9</v>
      </c>
      <c r="D749" s="217">
        <v>2138.9</v>
      </c>
      <c r="E749" s="217">
        <v>2138.9</v>
      </c>
      <c r="F749" s="83">
        <f t="shared" si="33"/>
        <v>6416.7000000000007</v>
      </c>
      <c r="G749" s="214" t="s">
        <v>2084</v>
      </c>
      <c r="H749" s="214" t="s">
        <v>466</v>
      </c>
      <c r="I749" s="217">
        <v>1069.45</v>
      </c>
      <c r="J749" s="217">
        <v>2138.9</v>
      </c>
      <c r="K749">
        <f t="shared" si="34"/>
        <v>534.72500000000002</v>
      </c>
      <c r="L749" s="83">
        <f t="shared" si="35"/>
        <v>3208.3500000000004</v>
      </c>
    </row>
    <row r="750" spans="1:12" ht="30.6" x14ac:dyDescent="0.3">
      <c r="A750" s="214" t="s">
        <v>638</v>
      </c>
      <c r="B750" s="214" t="s">
        <v>183</v>
      </c>
      <c r="C750" s="217">
        <v>3109.57</v>
      </c>
      <c r="D750" s="217">
        <v>3109.56</v>
      </c>
      <c r="E750" s="217">
        <v>3109.56</v>
      </c>
      <c r="F750" s="83">
        <f t="shared" si="33"/>
        <v>9328.69</v>
      </c>
      <c r="G750" s="214" t="s">
        <v>1479</v>
      </c>
      <c r="H750" s="214" t="s">
        <v>446</v>
      </c>
      <c r="I750" s="217">
        <v>1554.78</v>
      </c>
      <c r="J750" s="217">
        <v>3109.56</v>
      </c>
      <c r="K750">
        <f t="shared" si="34"/>
        <v>777.39</v>
      </c>
      <c r="L750" s="83">
        <f t="shared" si="35"/>
        <v>4664.34</v>
      </c>
    </row>
    <row r="751" spans="1:12" ht="30.6" x14ac:dyDescent="0.3">
      <c r="A751" s="214" t="s">
        <v>2589</v>
      </c>
      <c r="B751" s="214" t="s">
        <v>300</v>
      </c>
      <c r="C751" s="217">
        <v>3393.03</v>
      </c>
      <c r="D751" s="217">
        <v>3393.03</v>
      </c>
      <c r="E751" s="217">
        <v>3393.03</v>
      </c>
      <c r="F751" s="83">
        <f t="shared" si="33"/>
        <v>10179.09</v>
      </c>
      <c r="G751" s="214" t="s">
        <v>2569</v>
      </c>
      <c r="H751" s="214" t="s">
        <v>406</v>
      </c>
      <c r="I751" s="217">
        <v>1696.5150000000001</v>
      </c>
      <c r="J751" s="217">
        <v>3393.03</v>
      </c>
      <c r="K751">
        <f t="shared" si="34"/>
        <v>848.25750000000005</v>
      </c>
      <c r="L751" s="83">
        <f t="shared" si="35"/>
        <v>5089.5450000000001</v>
      </c>
    </row>
    <row r="752" spans="1:12" ht="30.6" x14ac:dyDescent="0.3">
      <c r="A752" s="214" t="s">
        <v>695</v>
      </c>
      <c r="B752" s="214" t="s">
        <v>258</v>
      </c>
      <c r="C752" s="217">
        <v>2151.7800000000002</v>
      </c>
      <c r="D752" s="217">
        <v>2151.7800000000002</v>
      </c>
      <c r="E752" s="217">
        <v>2151.7800000000002</v>
      </c>
      <c r="F752" s="83">
        <f t="shared" si="33"/>
        <v>6455.34</v>
      </c>
      <c r="G752" s="214" t="s">
        <v>3929</v>
      </c>
      <c r="H752" s="214" t="s">
        <v>124</v>
      </c>
      <c r="I752" s="217">
        <v>710.82</v>
      </c>
      <c r="J752" s="217">
        <v>1421.64</v>
      </c>
      <c r="K752">
        <f t="shared" si="34"/>
        <v>355.41</v>
      </c>
      <c r="L752" s="83">
        <f t="shared" si="35"/>
        <v>2132.46</v>
      </c>
    </row>
    <row r="753" spans="1:12" ht="30.6" x14ac:dyDescent="0.3">
      <c r="A753" s="214" t="s">
        <v>1068</v>
      </c>
      <c r="B753" s="214" t="s">
        <v>184</v>
      </c>
      <c r="C753" s="217">
        <v>2138.9</v>
      </c>
      <c r="D753" s="217">
        <v>2138.9</v>
      </c>
      <c r="E753" s="217">
        <v>2138.9</v>
      </c>
      <c r="F753" s="83">
        <f t="shared" si="33"/>
        <v>6416.7000000000007</v>
      </c>
      <c r="G753" s="214" t="s">
        <v>658</v>
      </c>
      <c r="H753" s="214" t="s">
        <v>434</v>
      </c>
      <c r="I753" s="217">
        <v>1075.8900000000001</v>
      </c>
      <c r="J753" s="217">
        <v>2151.7800000000002</v>
      </c>
      <c r="K753">
        <f t="shared" si="34"/>
        <v>537.94500000000005</v>
      </c>
      <c r="L753" s="83">
        <f t="shared" si="35"/>
        <v>3227.67</v>
      </c>
    </row>
    <row r="754" spans="1:12" ht="30.6" x14ac:dyDescent="0.3">
      <c r="A754" s="214" t="s">
        <v>1433</v>
      </c>
      <c r="B754" s="214" t="s">
        <v>332</v>
      </c>
      <c r="C754" s="217">
        <v>3109.57</v>
      </c>
      <c r="D754" s="217">
        <v>3109.56</v>
      </c>
      <c r="E754" s="217">
        <v>3109.56</v>
      </c>
      <c r="F754" s="83">
        <f t="shared" si="33"/>
        <v>9328.69</v>
      </c>
      <c r="G754" s="214" t="s">
        <v>3950</v>
      </c>
      <c r="H754" s="214" t="s">
        <v>476</v>
      </c>
      <c r="I754" s="217">
        <v>1069.45</v>
      </c>
      <c r="J754" s="217">
        <v>2138.9</v>
      </c>
      <c r="K754">
        <f t="shared" si="34"/>
        <v>534.72500000000002</v>
      </c>
      <c r="L754" s="83">
        <f t="shared" si="35"/>
        <v>3208.3500000000004</v>
      </c>
    </row>
    <row r="755" spans="1:12" ht="30.6" x14ac:dyDescent="0.3">
      <c r="A755" s="214" t="s">
        <v>1121</v>
      </c>
      <c r="B755" s="214" t="s">
        <v>92</v>
      </c>
      <c r="C755" s="217">
        <v>3393.03</v>
      </c>
      <c r="D755" s="217">
        <v>3393.03</v>
      </c>
      <c r="E755" s="217">
        <v>3393.03</v>
      </c>
      <c r="F755" s="83">
        <f t="shared" si="33"/>
        <v>10179.09</v>
      </c>
      <c r="G755" s="214" t="s">
        <v>1268</v>
      </c>
      <c r="H755" s="214" t="s">
        <v>399</v>
      </c>
      <c r="I755" s="217">
        <v>1554.78</v>
      </c>
      <c r="J755" s="217">
        <v>3109.56</v>
      </c>
      <c r="K755">
        <f t="shared" si="34"/>
        <v>777.39</v>
      </c>
      <c r="L755" s="83">
        <f t="shared" si="35"/>
        <v>4664.34</v>
      </c>
    </row>
    <row r="756" spans="1:12" ht="30.6" x14ac:dyDescent="0.3">
      <c r="A756" s="214" t="s">
        <v>1460</v>
      </c>
      <c r="B756" s="214" t="s">
        <v>347</v>
      </c>
      <c r="C756" s="217">
        <v>3118.15</v>
      </c>
      <c r="D756" s="217">
        <v>3118.15</v>
      </c>
      <c r="E756" s="217">
        <v>3118.15</v>
      </c>
      <c r="F756" s="83">
        <f t="shared" si="33"/>
        <v>9354.4500000000007</v>
      </c>
      <c r="G756" s="214" t="s">
        <v>1416</v>
      </c>
      <c r="H756" s="214" t="s">
        <v>458</v>
      </c>
      <c r="I756" s="217">
        <v>2357.94</v>
      </c>
      <c r="J756" s="217">
        <v>4715.88</v>
      </c>
      <c r="K756">
        <f t="shared" si="34"/>
        <v>1178.97</v>
      </c>
      <c r="L756" s="83">
        <f t="shared" si="35"/>
        <v>7073.82</v>
      </c>
    </row>
    <row r="757" spans="1:12" ht="30.6" x14ac:dyDescent="0.3">
      <c r="A757" s="214" t="s">
        <v>567</v>
      </c>
      <c r="B757" s="214" t="s">
        <v>199</v>
      </c>
      <c r="C757" s="217">
        <v>2151.7800000000002</v>
      </c>
      <c r="D757" s="217">
        <v>2151.7800000000002</v>
      </c>
      <c r="E757" s="217">
        <v>2151.7800000000002</v>
      </c>
      <c r="F757" s="83">
        <f t="shared" si="33"/>
        <v>6455.34</v>
      </c>
      <c r="G757" s="214" t="s">
        <v>1920</v>
      </c>
      <c r="H757" s="214" t="s">
        <v>444</v>
      </c>
      <c r="I757" s="217">
        <v>1509.6849999999999</v>
      </c>
      <c r="J757" s="217">
        <v>3019.37</v>
      </c>
      <c r="K757">
        <f t="shared" si="34"/>
        <v>754.84249999999997</v>
      </c>
      <c r="L757" s="83">
        <f t="shared" si="35"/>
        <v>4529.0550000000003</v>
      </c>
    </row>
    <row r="758" spans="1:12" ht="30.6" x14ac:dyDescent="0.3">
      <c r="A758" s="214" t="s">
        <v>757</v>
      </c>
      <c r="B758" s="214" t="s">
        <v>304</v>
      </c>
      <c r="C758" s="217">
        <v>2138.9</v>
      </c>
      <c r="D758" s="217">
        <v>2138.9</v>
      </c>
      <c r="E758" s="217">
        <v>2138.9</v>
      </c>
      <c r="F758" s="83">
        <f t="shared" si="33"/>
        <v>6416.7000000000007</v>
      </c>
      <c r="G758" s="214" t="s">
        <v>1274</v>
      </c>
      <c r="H758" s="214" t="s">
        <v>408</v>
      </c>
      <c r="I758" s="217">
        <v>1503.24</v>
      </c>
      <c r="J758" s="217">
        <v>3006.48</v>
      </c>
      <c r="K758">
        <f t="shared" si="34"/>
        <v>751.62</v>
      </c>
      <c r="L758" s="83">
        <f t="shared" si="35"/>
        <v>4509.72</v>
      </c>
    </row>
    <row r="759" spans="1:12" ht="30.6" x14ac:dyDescent="0.3">
      <c r="A759" s="214" t="s">
        <v>2599</v>
      </c>
      <c r="B759" s="214" t="s">
        <v>268</v>
      </c>
      <c r="C759" s="217">
        <v>3109.57</v>
      </c>
      <c r="D759" s="217">
        <v>3109.56</v>
      </c>
      <c r="E759" s="217">
        <v>3109.56</v>
      </c>
      <c r="F759" s="83">
        <f t="shared" si="33"/>
        <v>9328.69</v>
      </c>
      <c r="G759" s="214" t="s">
        <v>3951</v>
      </c>
      <c r="H759" s="214" t="s">
        <v>425</v>
      </c>
      <c r="I759" s="217">
        <v>2199.0300000000002</v>
      </c>
      <c r="J759" s="217">
        <v>4398.0600000000004</v>
      </c>
      <c r="K759">
        <f t="shared" si="34"/>
        <v>1099.5150000000001</v>
      </c>
      <c r="L759" s="83">
        <f t="shared" si="35"/>
        <v>6597.09</v>
      </c>
    </row>
    <row r="760" spans="1:12" ht="30.6" x14ac:dyDescent="0.3">
      <c r="A760" s="214" t="s">
        <v>2621</v>
      </c>
      <c r="B760" s="214" t="s">
        <v>251</v>
      </c>
      <c r="C760" s="217">
        <v>3393.03</v>
      </c>
      <c r="D760" s="217">
        <v>3393.03</v>
      </c>
      <c r="E760" s="217">
        <v>3393.03</v>
      </c>
      <c r="F760" s="83">
        <f t="shared" si="33"/>
        <v>10179.09</v>
      </c>
      <c r="G760" s="214" t="s">
        <v>1157</v>
      </c>
      <c r="H760" s="214" t="s">
        <v>474</v>
      </c>
      <c r="I760" s="217">
        <v>743.03</v>
      </c>
      <c r="J760" s="217">
        <v>1486.06</v>
      </c>
      <c r="K760">
        <f t="shared" si="34"/>
        <v>371.51499999999999</v>
      </c>
      <c r="L760" s="83">
        <f t="shared" si="35"/>
        <v>2229.09</v>
      </c>
    </row>
    <row r="761" spans="1:12" ht="30.6" x14ac:dyDescent="0.3">
      <c r="A761" s="214" t="s">
        <v>1037</v>
      </c>
      <c r="B761" s="214" t="s">
        <v>119</v>
      </c>
      <c r="C761" s="217">
        <v>2151.7800000000002</v>
      </c>
      <c r="D761" s="217">
        <v>2151.7800000000002</v>
      </c>
      <c r="E761" s="217">
        <v>2151.7800000000002</v>
      </c>
      <c r="F761" s="83">
        <f t="shared" si="33"/>
        <v>6455.34</v>
      </c>
      <c r="G761" s="214" t="s">
        <v>1136</v>
      </c>
      <c r="H761" s="214" t="s">
        <v>462</v>
      </c>
      <c r="I761" s="217">
        <v>1320.7049999999999</v>
      </c>
      <c r="J761" s="217">
        <v>2641.41</v>
      </c>
      <c r="K761">
        <f t="shared" si="34"/>
        <v>660.35249999999996</v>
      </c>
      <c r="L761" s="83">
        <f t="shared" si="35"/>
        <v>3962.1149999999998</v>
      </c>
    </row>
    <row r="762" spans="1:12" ht="30.6" x14ac:dyDescent="0.3">
      <c r="A762" s="214" t="s">
        <v>659</v>
      </c>
      <c r="B762" s="214" t="s">
        <v>85</v>
      </c>
      <c r="C762" s="217">
        <v>2138.9</v>
      </c>
      <c r="D762" s="217">
        <v>2138.9</v>
      </c>
      <c r="E762" s="217">
        <v>2138.9</v>
      </c>
      <c r="F762" s="83">
        <f t="shared" si="33"/>
        <v>6416.7000000000007</v>
      </c>
      <c r="G762" s="214" t="s">
        <v>613</v>
      </c>
      <c r="H762" s="214" t="s">
        <v>432</v>
      </c>
      <c r="I762" s="217">
        <v>878.32500000000005</v>
      </c>
      <c r="J762" s="217">
        <v>1756.65</v>
      </c>
      <c r="K762">
        <f t="shared" si="34"/>
        <v>439.16250000000002</v>
      </c>
      <c r="L762" s="83">
        <f t="shared" si="35"/>
        <v>2634.9750000000004</v>
      </c>
    </row>
    <row r="763" spans="1:12" ht="30.6" x14ac:dyDescent="0.3">
      <c r="A763" s="214" t="s">
        <v>2190</v>
      </c>
      <c r="B763" s="214" t="s">
        <v>247</v>
      </c>
      <c r="C763" s="217">
        <v>3109.57</v>
      </c>
      <c r="D763" s="217">
        <v>3109.56</v>
      </c>
      <c r="E763" s="217">
        <v>3109.56</v>
      </c>
      <c r="F763" s="83">
        <f t="shared" si="33"/>
        <v>9328.69</v>
      </c>
      <c r="G763" s="214" t="s">
        <v>1923</v>
      </c>
      <c r="H763" s="214" t="s">
        <v>115</v>
      </c>
      <c r="I763" s="217">
        <v>710.82</v>
      </c>
      <c r="J763" s="217">
        <v>1421.64</v>
      </c>
      <c r="K763">
        <f t="shared" si="34"/>
        <v>355.41</v>
      </c>
      <c r="L763" s="83">
        <f t="shared" si="35"/>
        <v>2132.46</v>
      </c>
    </row>
    <row r="764" spans="1:12" ht="30.6" x14ac:dyDescent="0.3">
      <c r="A764" s="214" t="s">
        <v>2572</v>
      </c>
      <c r="B764" s="214" t="s">
        <v>274</v>
      </c>
      <c r="C764" s="217">
        <v>3393.03</v>
      </c>
      <c r="D764" s="217">
        <v>3393.03</v>
      </c>
      <c r="E764" s="217">
        <v>3393.03</v>
      </c>
      <c r="F764" s="83">
        <f t="shared" si="33"/>
        <v>10179.09</v>
      </c>
      <c r="G764" s="214" t="s">
        <v>1995</v>
      </c>
      <c r="H764" s="214" t="s">
        <v>420</v>
      </c>
      <c r="I764" s="217">
        <v>719.41</v>
      </c>
      <c r="J764" s="217">
        <v>1438.82</v>
      </c>
      <c r="K764">
        <f t="shared" si="34"/>
        <v>359.70499999999998</v>
      </c>
      <c r="L764" s="83">
        <f t="shared" si="35"/>
        <v>2158.23</v>
      </c>
    </row>
    <row r="765" spans="1:12" ht="30.6" x14ac:dyDescent="0.3">
      <c r="A765" s="214" t="s">
        <v>1079</v>
      </c>
      <c r="B765" s="214" t="s">
        <v>185</v>
      </c>
      <c r="C765" s="217">
        <v>2151.7800000000002</v>
      </c>
      <c r="D765" s="217">
        <v>2151.7800000000002</v>
      </c>
      <c r="E765" s="217">
        <v>2151.7800000000002</v>
      </c>
      <c r="F765" s="83">
        <f t="shared" si="33"/>
        <v>6455.34</v>
      </c>
      <c r="G765" s="214" t="s">
        <v>718</v>
      </c>
      <c r="H765" s="214" t="s">
        <v>409</v>
      </c>
      <c r="I765" s="217">
        <v>715.11500000000001</v>
      </c>
      <c r="J765" s="217">
        <v>1430.23</v>
      </c>
      <c r="K765">
        <f t="shared" si="34"/>
        <v>357.5575</v>
      </c>
      <c r="L765" s="83">
        <f t="shared" si="35"/>
        <v>2145.3450000000003</v>
      </c>
    </row>
    <row r="766" spans="1:12" ht="30.6" x14ac:dyDescent="0.3">
      <c r="A766" s="214" t="s">
        <v>1122</v>
      </c>
      <c r="B766" s="214" t="s">
        <v>212</v>
      </c>
      <c r="C766" s="217">
        <v>2138.9</v>
      </c>
      <c r="D766" s="217">
        <v>2138.9</v>
      </c>
      <c r="E766" s="217">
        <v>2138.9</v>
      </c>
      <c r="F766" s="83">
        <f t="shared" si="33"/>
        <v>6416.7000000000007</v>
      </c>
      <c r="G766" s="214" t="s">
        <v>723</v>
      </c>
      <c r="H766" s="214" t="s">
        <v>469</v>
      </c>
      <c r="I766" s="217">
        <v>876.17499999999995</v>
      </c>
      <c r="J766" s="217">
        <v>1752.35</v>
      </c>
      <c r="K766">
        <f t="shared" si="34"/>
        <v>438.08749999999998</v>
      </c>
      <c r="L766" s="83">
        <f t="shared" si="35"/>
        <v>2628.5249999999996</v>
      </c>
    </row>
    <row r="767" spans="1:12" ht="30.6" x14ac:dyDescent="0.3">
      <c r="A767" s="214" t="s">
        <v>2079</v>
      </c>
      <c r="B767" s="214" t="s">
        <v>219</v>
      </c>
      <c r="C767" s="217">
        <v>2452.4299999999998</v>
      </c>
      <c r="D767" s="217">
        <v>2452.4299999999998</v>
      </c>
      <c r="E767" s="217">
        <v>2452.4299999999998</v>
      </c>
      <c r="F767" s="83">
        <f t="shared" si="33"/>
        <v>7357.2899999999991</v>
      </c>
      <c r="G767" s="214" t="s">
        <v>2018</v>
      </c>
      <c r="H767" s="214" t="s">
        <v>404</v>
      </c>
      <c r="I767" s="217">
        <v>1344.325</v>
      </c>
      <c r="J767" s="217">
        <v>2688.65</v>
      </c>
      <c r="K767">
        <f t="shared" si="34"/>
        <v>672.16250000000002</v>
      </c>
      <c r="L767" s="83">
        <f t="shared" si="35"/>
        <v>4032.9750000000004</v>
      </c>
    </row>
    <row r="768" spans="1:12" ht="30.6" x14ac:dyDescent="0.3">
      <c r="A768" s="214" t="s">
        <v>1273</v>
      </c>
      <c r="B768" s="214" t="s">
        <v>281</v>
      </c>
      <c r="C768" s="217">
        <v>3109.57</v>
      </c>
      <c r="D768" s="217">
        <v>3109.56</v>
      </c>
      <c r="E768" s="217">
        <v>3109.56</v>
      </c>
      <c r="F768" s="83">
        <f t="shared" si="33"/>
        <v>9328.69</v>
      </c>
      <c r="G768" s="214" t="s">
        <v>1519</v>
      </c>
      <c r="H768" s="214" t="s">
        <v>442</v>
      </c>
      <c r="I768" s="217">
        <v>723.70500000000004</v>
      </c>
      <c r="J768" s="217">
        <v>1447.41</v>
      </c>
      <c r="K768">
        <f t="shared" si="34"/>
        <v>361.85250000000002</v>
      </c>
      <c r="L768" s="83">
        <f t="shared" si="35"/>
        <v>2171.1150000000002</v>
      </c>
    </row>
    <row r="769" spans="1:12" ht="30.6" x14ac:dyDescent="0.3">
      <c r="A769" s="214" t="s">
        <v>568</v>
      </c>
      <c r="B769" s="214" t="s">
        <v>180</v>
      </c>
      <c r="C769" s="217">
        <v>3393.03</v>
      </c>
      <c r="D769" s="217">
        <v>3393.03</v>
      </c>
      <c r="E769" s="217">
        <v>3393.03</v>
      </c>
      <c r="F769" s="83">
        <f t="shared" si="33"/>
        <v>10179.09</v>
      </c>
      <c r="G769" s="214" t="s">
        <v>1335</v>
      </c>
      <c r="H769" s="214" t="s">
        <v>398</v>
      </c>
      <c r="I769" s="217">
        <v>721.55499999999995</v>
      </c>
      <c r="J769" s="217">
        <v>1443.11</v>
      </c>
      <c r="K769">
        <f t="shared" si="34"/>
        <v>360.77749999999997</v>
      </c>
      <c r="L769" s="83">
        <f t="shared" si="35"/>
        <v>2164.665</v>
      </c>
    </row>
    <row r="770" spans="1:12" ht="30.6" x14ac:dyDescent="0.3">
      <c r="A770" s="214" t="s">
        <v>1156</v>
      </c>
      <c r="B770" s="214" t="s">
        <v>308</v>
      </c>
      <c r="C770" s="217">
        <v>2151.7800000000002</v>
      </c>
      <c r="D770" s="217">
        <v>2151.7800000000002</v>
      </c>
      <c r="E770" s="217">
        <v>2151.7800000000002</v>
      </c>
      <c r="F770" s="83">
        <f t="shared" si="33"/>
        <v>6455.34</v>
      </c>
      <c r="G770" s="214" t="s">
        <v>1461</v>
      </c>
      <c r="H770" s="214" t="s">
        <v>429</v>
      </c>
      <c r="I770" s="217">
        <v>1301.3800000000001</v>
      </c>
      <c r="J770" s="217">
        <v>2602.7600000000002</v>
      </c>
      <c r="K770">
        <f t="shared" si="34"/>
        <v>650.69000000000005</v>
      </c>
      <c r="L770" s="83">
        <f t="shared" si="35"/>
        <v>3904.1400000000003</v>
      </c>
    </row>
    <row r="771" spans="1:12" ht="30.6" x14ac:dyDescent="0.3">
      <c r="A771" s="214" t="s">
        <v>643</v>
      </c>
      <c r="B771" s="214" t="s">
        <v>448</v>
      </c>
      <c r="C771" s="217">
        <v>2138.9</v>
      </c>
      <c r="D771" s="217">
        <v>2138.9</v>
      </c>
      <c r="E771" s="217">
        <v>2138.9</v>
      </c>
      <c r="F771" s="83">
        <f t="shared" si="33"/>
        <v>6416.7000000000007</v>
      </c>
      <c r="G771" s="214" t="s">
        <v>1826</v>
      </c>
      <c r="H771" s="214" t="s">
        <v>430</v>
      </c>
      <c r="I771" s="217">
        <v>843.96500000000003</v>
      </c>
      <c r="J771" s="217">
        <v>1687.93</v>
      </c>
      <c r="K771">
        <f t="shared" si="34"/>
        <v>421.98250000000002</v>
      </c>
      <c r="L771" s="83">
        <f t="shared" si="35"/>
        <v>2531.895</v>
      </c>
    </row>
    <row r="772" spans="1:12" ht="30.6" x14ac:dyDescent="0.3">
      <c r="A772" s="214" t="s">
        <v>657</v>
      </c>
      <c r="B772" s="214" t="s">
        <v>396</v>
      </c>
      <c r="C772" s="217">
        <v>3109.57</v>
      </c>
      <c r="D772" s="217">
        <v>3109.56</v>
      </c>
      <c r="E772" s="217">
        <v>3109.56</v>
      </c>
      <c r="F772" s="83">
        <f t="shared" si="33"/>
        <v>9328.69</v>
      </c>
      <c r="G772" s="214" t="s">
        <v>1544</v>
      </c>
      <c r="H772" s="214" t="s">
        <v>411</v>
      </c>
      <c r="I772" s="217">
        <v>687.19500000000005</v>
      </c>
      <c r="J772" s="217">
        <v>1374.39</v>
      </c>
      <c r="K772">
        <f t="shared" si="34"/>
        <v>343.59750000000003</v>
      </c>
      <c r="L772" s="83">
        <f t="shared" si="35"/>
        <v>2061.585</v>
      </c>
    </row>
    <row r="773" spans="1:12" ht="30.6" x14ac:dyDescent="0.3">
      <c r="A773" s="214" t="s">
        <v>1543</v>
      </c>
      <c r="B773" s="214" t="s">
        <v>461</v>
      </c>
      <c r="C773" s="217">
        <v>3393.03</v>
      </c>
      <c r="D773" s="217">
        <v>3393.03</v>
      </c>
      <c r="E773" s="217">
        <v>3393.03</v>
      </c>
      <c r="F773" s="83">
        <f t="shared" ref="F773:F836" si="36">C773+D773+E773</f>
        <v>10179.09</v>
      </c>
      <c r="G773" s="214" t="s">
        <v>1177</v>
      </c>
      <c r="H773" s="214" t="s">
        <v>439</v>
      </c>
      <c r="I773" s="217">
        <v>680.755</v>
      </c>
      <c r="J773" s="217">
        <v>1361.51</v>
      </c>
      <c r="K773">
        <f t="shared" ref="K773:K836" si="37">I773/30*15</f>
        <v>340.3775</v>
      </c>
      <c r="L773" s="83">
        <f t="shared" ref="L773:L836" si="38">I773+J773</f>
        <v>2042.2649999999999</v>
      </c>
    </row>
    <row r="774" spans="1:12" ht="30.6" x14ac:dyDescent="0.3">
      <c r="A774" s="214" t="s">
        <v>1434</v>
      </c>
      <c r="B774" s="214" t="s">
        <v>407</v>
      </c>
      <c r="C774" s="217">
        <v>2151.7800000000002</v>
      </c>
      <c r="D774" s="217">
        <v>2151.7800000000002</v>
      </c>
      <c r="E774" s="217">
        <v>2151.7800000000002</v>
      </c>
      <c r="F774" s="83">
        <f t="shared" si="36"/>
        <v>6455.34</v>
      </c>
      <c r="G774" s="214" t="s">
        <v>1435</v>
      </c>
      <c r="H774" s="214" t="s">
        <v>126</v>
      </c>
      <c r="I774" s="217">
        <v>788.13</v>
      </c>
      <c r="J774" s="217">
        <v>1576.26</v>
      </c>
      <c r="K774">
        <f t="shared" si="37"/>
        <v>394.065</v>
      </c>
      <c r="L774" s="83">
        <f t="shared" si="38"/>
        <v>2364.39</v>
      </c>
    </row>
    <row r="775" spans="1:12" ht="30.6" x14ac:dyDescent="0.3">
      <c r="A775" s="214" t="s">
        <v>2084</v>
      </c>
      <c r="B775" s="214" t="s">
        <v>466</v>
      </c>
      <c r="C775" s="217">
        <v>2138.9</v>
      </c>
      <c r="D775" s="217">
        <v>2138.9</v>
      </c>
      <c r="E775" s="217">
        <v>2138.9</v>
      </c>
      <c r="F775" s="83">
        <f t="shared" si="36"/>
        <v>6416.7000000000007</v>
      </c>
      <c r="G775" s="214" t="s">
        <v>1070</v>
      </c>
      <c r="H775" s="214" t="s">
        <v>451</v>
      </c>
      <c r="I775" s="217">
        <v>839.67</v>
      </c>
      <c r="J775" s="217">
        <v>1679.34</v>
      </c>
      <c r="K775">
        <f t="shared" si="37"/>
        <v>419.83499999999998</v>
      </c>
      <c r="L775" s="83">
        <f t="shared" si="38"/>
        <v>2519.0099999999998</v>
      </c>
    </row>
    <row r="776" spans="1:12" ht="30.6" x14ac:dyDescent="0.3">
      <c r="A776" s="214" t="s">
        <v>1479</v>
      </c>
      <c r="B776" s="214" t="s">
        <v>446</v>
      </c>
      <c r="C776" s="217">
        <v>3109.57</v>
      </c>
      <c r="D776" s="217">
        <v>3109.56</v>
      </c>
      <c r="E776" s="217">
        <v>3109.56</v>
      </c>
      <c r="F776" s="83">
        <f t="shared" si="36"/>
        <v>9328.69</v>
      </c>
      <c r="G776" s="214" t="s">
        <v>2227</v>
      </c>
      <c r="H776" s="214" t="s">
        <v>478</v>
      </c>
      <c r="I776" s="217">
        <v>1325</v>
      </c>
      <c r="J776" s="217">
        <v>2650</v>
      </c>
      <c r="K776">
        <f t="shared" si="37"/>
        <v>662.5</v>
      </c>
      <c r="L776" s="83">
        <f t="shared" si="38"/>
        <v>3975</v>
      </c>
    </row>
    <row r="777" spans="1:12" ht="30.6" x14ac:dyDescent="0.3">
      <c r="A777" s="214" t="s">
        <v>2569</v>
      </c>
      <c r="B777" s="214" t="s">
        <v>406</v>
      </c>
      <c r="C777" s="217">
        <v>3393.03</v>
      </c>
      <c r="D777" s="217">
        <v>3393.03</v>
      </c>
      <c r="E777" s="217">
        <v>3393.03</v>
      </c>
      <c r="F777" s="83">
        <f t="shared" si="36"/>
        <v>10179.09</v>
      </c>
      <c r="G777" s="214" t="s">
        <v>664</v>
      </c>
      <c r="H777" s="214" t="s">
        <v>441</v>
      </c>
      <c r="I777" s="217">
        <v>697.93499999999995</v>
      </c>
      <c r="J777" s="217">
        <v>1395.87</v>
      </c>
      <c r="K777">
        <f t="shared" si="37"/>
        <v>348.96749999999997</v>
      </c>
      <c r="L777" s="83">
        <f t="shared" si="38"/>
        <v>2093.8049999999998</v>
      </c>
    </row>
    <row r="778" spans="1:12" ht="30.6" x14ac:dyDescent="0.3">
      <c r="A778" s="214" t="s">
        <v>2507</v>
      </c>
      <c r="B778" s="214" t="s">
        <v>124</v>
      </c>
      <c r="C778" s="217">
        <v>1421.63</v>
      </c>
      <c r="D778" s="217">
        <v>1421.64</v>
      </c>
      <c r="E778" s="217">
        <v>1421.64</v>
      </c>
      <c r="F778" s="83">
        <f t="shared" si="36"/>
        <v>4264.9100000000008</v>
      </c>
      <c r="G778" s="214" t="s">
        <v>1071</v>
      </c>
      <c r="H778" s="214" t="s">
        <v>427</v>
      </c>
      <c r="I778" s="217">
        <v>721.55499999999995</v>
      </c>
      <c r="J778" s="217">
        <v>1443.11</v>
      </c>
      <c r="K778">
        <f t="shared" si="37"/>
        <v>360.77749999999997</v>
      </c>
      <c r="L778" s="83">
        <f t="shared" si="38"/>
        <v>2164.665</v>
      </c>
    </row>
    <row r="779" spans="1:12" ht="30.6" x14ac:dyDescent="0.3">
      <c r="A779" s="214" t="s">
        <v>658</v>
      </c>
      <c r="B779" s="214" t="s">
        <v>434</v>
      </c>
      <c r="C779" s="217">
        <v>2151.7800000000002</v>
      </c>
      <c r="D779" s="217">
        <v>2151.7800000000002</v>
      </c>
      <c r="E779" s="217">
        <v>2151.7800000000002</v>
      </c>
      <c r="F779" s="83">
        <f t="shared" si="36"/>
        <v>6455.34</v>
      </c>
      <c r="G779" s="214" t="s">
        <v>1924</v>
      </c>
      <c r="H779" s="214" t="s">
        <v>400</v>
      </c>
      <c r="I779" s="217">
        <v>1301.3800000000001</v>
      </c>
      <c r="J779" s="217">
        <v>2602.7600000000002</v>
      </c>
      <c r="K779">
        <f t="shared" si="37"/>
        <v>650.69000000000005</v>
      </c>
      <c r="L779" s="83">
        <f t="shared" si="38"/>
        <v>3904.1400000000003</v>
      </c>
    </row>
    <row r="780" spans="1:12" ht="30.6" x14ac:dyDescent="0.3">
      <c r="A780" s="214" t="s">
        <v>847</v>
      </c>
      <c r="B780" s="214" t="s">
        <v>476</v>
      </c>
      <c r="C780" s="217">
        <v>2138.9</v>
      </c>
      <c r="D780" s="217">
        <v>2138.9</v>
      </c>
      <c r="E780" s="217">
        <v>2138.9</v>
      </c>
      <c r="F780" s="83">
        <f t="shared" si="36"/>
        <v>6416.7000000000007</v>
      </c>
      <c r="G780" s="214" t="s">
        <v>665</v>
      </c>
      <c r="H780" s="214" t="s">
        <v>440</v>
      </c>
      <c r="I780" s="217">
        <v>843.96500000000003</v>
      </c>
      <c r="J780" s="217">
        <v>1687.93</v>
      </c>
      <c r="K780">
        <f t="shared" si="37"/>
        <v>421.98250000000002</v>
      </c>
      <c r="L780" s="83">
        <f t="shared" si="38"/>
        <v>2531.895</v>
      </c>
    </row>
    <row r="781" spans="1:12" ht="30.6" x14ac:dyDescent="0.3">
      <c r="A781" s="214" t="s">
        <v>1268</v>
      </c>
      <c r="B781" s="214" t="s">
        <v>399</v>
      </c>
      <c r="C781" s="217">
        <v>3109.57</v>
      </c>
      <c r="D781" s="217">
        <v>3109.56</v>
      </c>
      <c r="E781" s="217">
        <v>3109.56</v>
      </c>
      <c r="F781" s="83">
        <f t="shared" si="36"/>
        <v>9328.69</v>
      </c>
      <c r="G781" s="214" t="s">
        <v>569</v>
      </c>
      <c r="H781" s="214" t="s">
        <v>455</v>
      </c>
      <c r="I781" s="217">
        <v>687.19500000000005</v>
      </c>
      <c r="J781" s="217">
        <v>1374.39</v>
      </c>
      <c r="K781">
        <f t="shared" si="37"/>
        <v>343.59750000000003</v>
      </c>
      <c r="L781" s="83">
        <f t="shared" si="38"/>
        <v>2061.585</v>
      </c>
    </row>
    <row r="782" spans="1:12" ht="30.6" x14ac:dyDescent="0.3">
      <c r="A782" s="214" t="s">
        <v>1416</v>
      </c>
      <c r="B782" s="214" t="s">
        <v>458</v>
      </c>
      <c r="C782" s="217">
        <v>4715.88</v>
      </c>
      <c r="D782" s="217">
        <v>4715.88</v>
      </c>
      <c r="E782" s="217">
        <v>4715.88</v>
      </c>
      <c r="F782" s="83">
        <f t="shared" si="36"/>
        <v>14147.64</v>
      </c>
      <c r="G782" s="214" t="s">
        <v>1462</v>
      </c>
      <c r="H782" s="214" t="s">
        <v>402</v>
      </c>
      <c r="I782" s="217">
        <v>680.755</v>
      </c>
      <c r="J782" s="217">
        <v>1361.51</v>
      </c>
      <c r="K782">
        <f t="shared" si="37"/>
        <v>340.3775</v>
      </c>
      <c r="L782" s="83">
        <f t="shared" si="38"/>
        <v>2042.2649999999999</v>
      </c>
    </row>
    <row r="783" spans="1:12" ht="30.6" x14ac:dyDescent="0.3">
      <c r="A783" s="214" t="s">
        <v>1920</v>
      </c>
      <c r="B783" s="214" t="s">
        <v>444</v>
      </c>
      <c r="C783" s="216"/>
      <c r="D783" s="216"/>
      <c r="E783" s="216"/>
      <c r="F783" s="83">
        <f t="shared" si="36"/>
        <v>0</v>
      </c>
      <c r="G783" s="214" t="s">
        <v>1288</v>
      </c>
      <c r="H783" s="214" t="s">
        <v>418</v>
      </c>
      <c r="I783" s="217">
        <v>839.67</v>
      </c>
      <c r="J783" s="217">
        <v>1679.34</v>
      </c>
      <c r="K783">
        <f t="shared" si="37"/>
        <v>419.83499999999998</v>
      </c>
      <c r="L783" s="83">
        <f t="shared" si="38"/>
        <v>2519.0099999999998</v>
      </c>
    </row>
    <row r="784" spans="1:12" ht="30.6" x14ac:dyDescent="0.3">
      <c r="A784" s="214" t="s">
        <v>1274</v>
      </c>
      <c r="B784" s="214" t="s">
        <v>408</v>
      </c>
      <c r="C784" s="217">
        <v>3006.49</v>
      </c>
      <c r="D784" s="217">
        <v>3006.48</v>
      </c>
      <c r="E784" s="217">
        <v>3006.48</v>
      </c>
      <c r="F784" s="83">
        <f t="shared" si="36"/>
        <v>9019.4499999999989</v>
      </c>
      <c r="G784" s="214" t="s">
        <v>1463</v>
      </c>
      <c r="H784" s="214" t="s">
        <v>447</v>
      </c>
      <c r="I784" s="217">
        <v>1325</v>
      </c>
      <c r="J784" s="217">
        <v>2650</v>
      </c>
      <c r="K784">
        <f t="shared" si="37"/>
        <v>662.5</v>
      </c>
      <c r="L784" s="83">
        <f t="shared" si="38"/>
        <v>3975</v>
      </c>
    </row>
    <row r="785" spans="1:12" ht="30.6" x14ac:dyDescent="0.3">
      <c r="A785" s="214" t="s">
        <v>1284</v>
      </c>
      <c r="B785" s="214" t="s">
        <v>425</v>
      </c>
      <c r="C785" s="217">
        <v>1986.22</v>
      </c>
      <c r="D785" s="216"/>
      <c r="E785" s="216"/>
      <c r="F785" s="83">
        <f t="shared" si="36"/>
        <v>1986.22</v>
      </c>
      <c r="G785" s="214" t="s">
        <v>2228</v>
      </c>
      <c r="H785" s="214" t="s">
        <v>235</v>
      </c>
      <c r="I785" s="217">
        <v>1683.63</v>
      </c>
      <c r="J785" s="217">
        <v>3367.26</v>
      </c>
      <c r="K785">
        <f t="shared" si="37"/>
        <v>841.81500000000005</v>
      </c>
      <c r="L785" s="83">
        <f t="shared" si="38"/>
        <v>5050.8900000000003</v>
      </c>
    </row>
    <row r="786" spans="1:12" ht="30.6" x14ac:dyDescent="0.3">
      <c r="A786" s="214" t="s">
        <v>3951</v>
      </c>
      <c r="B786" s="214" t="s">
        <v>425</v>
      </c>
      <c r="C786" s="217">
        <v>2411.83</v>
      </c>
      <c r="D786" s="217">
        <v>4398.0600000000004</v>
      </c>
      <c r="E786" s="217">
        <v>4398.0600000000004</v>
      </c>
      <c r="F786" s="83">
        <f t="shared" si="36"/>
        <v>11207.95</v>
      </c>
      <c r="G786" s="214" t="s">
        <v>1403</v>
      </c>
      <c r="H786" s="214" t="s">
        <v>464</v>
      </c>
      <c r="I786" s="217">
        <v>697.93499999999995</v>
      </c>
      <c r="J786" s="217">
        <v>1395.87</v>
      </c>
      <c r="K786">
        <f t="shared" si="37"/>
        <v>348.96749999999997</v>
      </c>
      <c r="L786" s="83">
        <f t="shared" si="38"/>
        <v>2093.8049999999998</v>
      </c>
    </row>
    <row r="787" spans="1:12" ht="30.6" x14ac:dyDescent="0.3">
      <c r="A787" s="214" t="s">
        <v>1157</v>
      </c>
      <c r="B787" s="214" t="s">
        <v>474</v>
      </c>
      <c r="C787" s="217">
        <v>1486.06</v>
      </c>
      <c r="D787" s="217">
        <v>1486.06</v>
      </c>
      <c r="E787" s="217">
        <v>1486.06</v>
      </c>
      <c r="F787" s="83">
        <f t="shared" si="36"/>
        <v>4458.18</v>
      </c>
      <c r="G787" s="214" t="s">
        <v>2085</v>
      </c>
      <c r="H787" s="214" t="s">
        <v>452</v>
      </c>
      <c r="I787" s="217">
        <v>721.55499999999995</v>
      </c>
      <c r="J787" s="217">
        <v>1443.11</v>
      </c>
      <c r="K787">
        <f t="shared" si="37"/>
        <v>360.77749999999997</v>
      </c>
      <c r="L787" s="83">
        <f t="shared" si="38"/>
        <v>2164.665</v>
      </c>
    </row>
    <row r="788" spans="1:12" ht="30.6" x14ac:dyDescent="0.3">
      <c r="A788" s="214" t="s">
        <v>1136</v>
      </c>
      <c r="B788" s="214" t="s">
        <v>462</v>
      </c>
      <c r="C788" s="217">
        <v>2641.41</v>
      </c>
      <c r="D788" s="217">
        <v>2641.41</v>
      </c>
      <c r="E788" s="217">
        <v>2641.41</v>
      </c>
      <c r="F788" s="83">
        <f t="shared" si="36"/>
        <v>7924.23</v>
      </c>
      <c r="G788" s="214" t="s">
        <v>1436</v>
      </c>
      <c r="H788" s="214" t="s">
        <v>456</v>
      </c>
      <c r="I788" s="217">
        <v>1301.3800000000001</v>
      </c>
      <c r="J788" s="217">
        <v>2602.7600000000002</v>
      </c>
      <c r="K788">
        <f t="shared" si="37"/>
        <v>650.69000000000005</v>
      </c>
      <c r="L788" s="83">
        <f t="shared" si="38"/>
        <v>3904.1400000000003</v>
      </c>
    </row>
    <row r="789" spans="1:12" ht="30.6" x14ac:dyDescent="0.3">
      <c r="A789" s="214" t="s">
        <v>613</v>
      </c>
      <c r="B789" s="214" t="s">
        <v>432</v>
      </c>
      <c r="C789" s="217">
        <v>1756.65</v>
      </c>
      <c r="D789" s="217">
        <v>1756.65</v>
      </c>
      <c r="E789" s="217">
        <v>1756.65</v>
      </c>
      <c r="F789" s="83">
        <f t="shared" si="36"/>
        <v>5269.9500000000007</v>
      </c>
      <c r="G789" s="214" t="s">
        <v>587</v>
      </c>
      <c r="H789" s="214" t="s">
        <v>468</v>
      </c>
      <c r="I789" s="217">
        <v>843.96500000000003</v>
      </c>
      <c r="J789" s="217">
        <v>1687.93</v>
      </c>
      <c r="K789">
        <f t="shared" si="37"/>
        <v>421.98250000000002</v>
      </c>
      <c r="L789" s="83">
        <f t="shared" si="38"/>
        <v>2531.895</v>
      </c>
    </row>
    <row r="790" spans="1:12" ht="30.6" x14ac:dyDescent="0.3">
      <c r="A790" s="214" t="s">
        <v>1923</v>
      </c>
      <c r="B790" s="214" t="s">
        <v>115</v>
      </c>
      <c r="C790" s="217">
        <v>1421.63</v>
      </c>
      <c r="D790" s="217">
        <v>1421.64</v>
      </c>
      <c r="E790" s="217">
        <v>1421.64</v>
      </c>
      <c r="F790" s="83">
        <f t="shared" si="36"/>
        <v>4264.9100000000008</v>
      </c>
      <c r="G790" s="214" t="s">
        <v>1833</v>
      </c>
      <c r="H790" s="214" t="s">
        <v>480</v>
      </c>
      <c r="I790" s="217">
        <v>687.19500000000005</v>
      </c>
      <c r="J790" s="217">
        <v>1374.39</v>
      </c>
      <c r="K790">
        <f t="shared" si="37"/>
        <v>343.59750000000003</v>
      </c>
      <c r="L790" s="83">
        <f t="shared" si="38"/>
        <v>2061.585</v>
      </c>
    </row>
    <row r="791" spans="1:12" ht="30.6" x14ac:dyDescent="0.3">
      <c r="A791" s="214" t="s">
        <v>1995</v>
      </c>
      <c r="B791" s="214" t="s">
        <v>420</v>
      </c>
      <c r="C791" s="217">
        <v>1438.82</v>
      </c>
      <c r="D791" s="217">
        <v>1438.82</v>
      </c>
      <c r="E791" s="217">
        <v>1438.82</v>
      </c>
      <c r="F791" s="83">
        <f t="shared" si="36"/>
        <v>4316.46</v>
      </c>
      <c r="G791" s="214" t="s">
        <v>1336</v>
      </c>
      <c r="H791" s="214" t="s">
        <v>473</v>
      </c>
      <c r="I791" s="217">
        <v>680.755</v>
      </c>
      <c r="J791" s="217">
        <v>1361.51</v>
      </c>
      <c r="K791">
        <f t="shared" si="37"/>
        <v>340.3775</v>
      </c>
      <c r="L791" s="83">
        <f t="shared" si="38"/>
        <v>2042.2649999999999</v>
      </c>
    </row>
    <row r="792" spans="1:12" ht="30.6" x14ac:dyDescent="0.3">
      <c r="A792" s="214" t="s">
        <v>718</v>
      </c>
      <c r="B792" s="214" t="s">
        <v>409</v>
      </c>
      <c r="C792" s="217">
        <v>1430.23</v>
      </c>
      <c r="D792" s="217">
        <v>1430.23</v>
      </c>
      <c r="E792" s="217">
        <v>1430.23</v>
      </c>
      <c r="F792" s="83">
        <f t="shared" si="36"/>
        <v>4290.6900000000005</v>
      </c>
      <c r="G792" s="214" t="s">
        <v>1329</v>
      </c>
      <c r="H792" s="214" t="s">
        <v>436</v>
      </c>
      <c r="I792" s="217">
        <v>839.67</v>
      </c>
      <c r="J792" s="217">
        <v>1679.34</v>
      </c>
      <c r="K792">
        <f t="shared" si="37"/>
        <v>419.83499999999998</v>
      </c>
      <c r="L792" s="83">
        <f t="shared" si="38"/>
        <v>2519.0099999999998</v>
      </c>
    </row>
    <row r="793" spans="1:12" ht="30.6" x14ac:dyDescent="0.3">
      <c r="A793" s="214" t="s">
        <v>723</v>
      </c>
      <c r="B793" s="214" t="s">
        <v>469</v>
      </c>
      <c r="C793" s="217">
        <v>1752.35</v>
      </c>
      <c r="D793" s="217">
        <v>1752.35</v>
      </c>
      <c r="E793" s="217">
        <v>1752.35</v>
      </c>
      <c r="F793" s="83">
        <f t="shared" si="36"/>
        <v>5257.0499999999993</v>
      </c>
      <c r="G793" s="214" t="s">
        <v>977</v>
      </c>
      <c r="H793" s="214" t="s">
        <v>467</v>
      </c>
      <c r="I793" s="217">
        <v>1325</v>
      </c>
      <c r="J793" s="217">
        <v>2650</v>
      </c>
      <c r="K793">
        <f t="shared" si="37"/>
        <v>662.5</v>
      </c>
      <c r="L793" s="83">
        <f t="shared" si="38"/>
        <v>3975</v>
      </c>
    </row>
    <row r="794" spans="1:12" ht="30.6" x14ac:dyDescent="0.3">
      <c r="A794" s="214" t="s">
        <v>2018</v>
      </c>
      <c r="B794" s="214" t="s">
        <v>404</v>
      </c>
      <c r="C794" s="217">
        <v>2688.65</v>
      </c>
      <c r="D794" s="217">
        <v>2688.65</v>
      </c>
      <c r="E794" s="217">
        <v>2688.65</v>
      </c>
      <c r="F794" s="83">
        <f t="shared" si="36"/>
        <v>8065.9500000000007</v>
      </c>
      <c r="G794" s="214" t="s">
        <v>1143</v>
      </c>
      <c r="H794" s="214" t="s">
        <v>426</v>
      </c>
      <c r="I794" s="217">
        <v>697.93499999999995</v>
      </c>
      <c r="J794" s="217">
        <v>1395.87</v>
      </c>
      <c r="K794">
        <f t="shared" si="37"/>
        <v>348.96749999999997</v>
      </c>
      <c r="L794" s="83">
        <f t="shared" si="38"/>
        <v>2093.8049999999998</v>
      </c>
    </row>
    <row r="795" spans="1:12" ht="30.6" x14ac:dyDescent="0.3">
      <c r="A795" s="214" t="s">
        <v>1519</v>
      </c>
      <c r="B795" s="214" t="s">
        <v>442</v>
      </c>
      <c r="C795" s="217">
        <v>1447.41</v>
      </c>
      <c r="D795" s="217">
        <v>1447.41</v>
      </c>
      <c r="E795" s="217">
        <v>1447.41</v>
      </c>
      <c r="F795" s="83">
        <f t="shared" si="36"/>
        <v>4342.2300000000005</v>
      </c>
      <c r="G795" s="214" t="s">
        <v>2021</v>
      </c>
      <c r="H795" s="214" t="s">
        <v>484</v>
      </c>
      <c r="I795" s="217">
        <v>721.55499999999995</v>
      </c>
      <c r="J795" s="217">
        <v>1443.11</v>
      </c>
      <c r="K795">
        <f t="shared" si="37"/>
        <v>360.77749999999997</v>
      </c>
      <c r="L795" s="83">
        <f t="shared" si="38"/>
        <v>2164.665</v>
      </c>
    </row>
    <row r="796" spans="1:12" ht="30.6" x14ac:dyDescent="0.3">
      <c r="A796" s="214" t="s">
        <v>1335</v>
      </c>
      <c r="B796" s="214" t="s">
        <v>398</v>
      </c>
      <c r="C796" s="217">
        <v>1443.11</v>
      </c>
      <c r="D796" s="217">
        <v>1443.11</v>
      </c>
      <c r="E796" s="217">
        <v>1443.11</v>
      </c>
      <c r="F796" s="83">
        <f t="shared" si="36"/>
        <v>4329.33</v>
      </c>
      <c r="G796" s="214" t="s">
        <v>1184</v>
      </c>
      <c r="H796" s="214" t="s">
        <v>252</v>
      </c>
      <c r="I796" s="217">
        <v>1559.075</v>
      </c>
      <c r="J796" s="217">
        <v>3118.15</v>
      </c>
      <c r="K796">
        <f t="shared" si="37"/>
        <v>779.53750000000002</v>
      </c>
      <c r="L796" s="83">
        <f t="shared" si="38"/>
        <v>4677.2250000000004</v>
      </c>
    </row>
    <row r="797" spans="1:12" ht="30.6" x14ac:dyDescent="0.3">
      <c r="A797" s="214" t="s">
        <v>1461</v>
      </c>
      <c r="B797" s="214" t="s">
        <v>429</v>
      </c>
      <c r="C797" s="217">
        <v>2602.75</v>
      </c>
      <c r="D797" s="217">
        <v>2602.7600000000002</v>
      </c>
      <c r="E797" s="217">
        <v>2602.7600000000002</v>
      </c>
      <c r="F797" s="83">
        <f t="shared" si="36"/>
        <v>7808.27</v>
      </c>
      <c r="G797" s="214" t="s">
        <v>2022</v>
      </c>
      <c r="H797" s="214" t="s">
        <v>472</v>
      </c>
      <c r="I797" s="217">
        <v>1301.3800000000001</v>
      </c>
      <c r="J797" s="217">
        <v>2602.7600000000002</v>
      </c>
      <c r="K797">
        <f t="shared" si="37"/>
        <v>650.69000000000005</v>
      </c>
      <c r="L797" s="83">
        <f t="shared" si="38"/>
        <v>3904.1400000000003</v>
      </c>
    </row>
    <row r="798" spans="1:12" ht="30.6" x14ac:dyDescent="0.3">
      <c r="A798" s="214" t="s">
        <v>1826</v>
      </c>
      <c r="B798" s="214" t="s">
        <v>430</v>
      </c>
      <c r="C798" s="217">
        <v>1687.92</v>
      </c>
      <c r="D798" s="217">
        <v>1687.93</v>
      </c>
      <c r="E798" s="217">
        <v>1687.93</v>
      </c>
      <c r="F798" s="83">
        <f t="shared" si="36"/>
        <v>5063.7800000000007</v>
      </c>
      <c r="G798" s="214" t="s">
        <v>1834</v>
      </c>
      <c r="H798" s="214" t="s">
        <v>412</v>
      </c>
      <c r="I798" s="217">
        <v>843.96500000000003</v>
      </c>
      <c r="J798" s="217">
        <v>1687.93</v>
      </c>
      <c r="K798">
        <f t="shared" si="37"/>
        <v>421.98250000000002</v>
      </c>
      <c r="L798" s="83">
        <f t="shared" si="38"/>
        <v>2531.895</v>
      </c>
    </row>
    <row r="799" spans="1:12" ht="30.6" x14ac:dyDescent="0.3">
      <c r="A799" s="214" t="s">
        <v>1544</v>
      </c>
      <c r="B799" s="214" t="s">
        <v>411</v>
      </c>
      <c r="C799" s="217">
        <v>1374.39</v>
      </c>
      <c r="D799" s="217">
        <v>1374.39</v>
      </c>
      <c r="E799" s="217">
        <v>1374.39</v>
      </c>
      <c r="F799" s="83">
        <f t="shared" si="36"/>
        <v>4123.17</v>
      </c>
      <c r="G799" s="214" t="s">
        <v>1244</v>
      </c>
      <c r="H799" s="214" t="s">
        <v>475</v>
      </c>
      <c r="I799" s="217">
        <v>687.19500000000005</v>
      </c>
      <c r="J799" s="217">
        <v>1374.39</v>
      </c>
      <c r="K799">
        <f t="shared" si="37"/>
        <v>343.59750000000003</v>
      </c>
      <c r="L799" s="83">
        <f t="shared" si="38"/>
        <v>2061.585</v>
      </c>
    </row>
    <row r="800" spans="1:12" ht="30.6" x14ac:dyDescent="0.3">
      <c r="A800" s="214" t="s">
        <v>1177</v>
      </c>
      <c r="B800" s="214" t="s">
        <v>439</v>
      </c>
      <c r="C800" s="217">
        <v>1361.5</v>
      </c>
      <c r="D800" s="217">
        <v>1361.51</v>
      </c>
      <c r="E800" s="217">
        <v>1361.51</v>
      </c>
      <c r="F800" s="83">
        <f t="shared" si="36"/>
        <v>4084.5200000000004</v>
      </c>
      <c r="G800" s="214" t="s">
        <v>2104</v>
      </c>
      <c r="H800" s="214" t="s">
        <v>410</v>
      </c>
      <c r="I800" s="217">
        <v>680.755</v>
      </c>
      <c r="J800" s="217">
        <v>1361.51</v>
      </c>
      <c r="K800">
        <f t="shared" si="37"/>
        <v>340.3775</v>
      </c>
      <c r="L800" s="83">
        <f t="shared" si="38"/>
        <v>2042.2649999999999</v>
      </c>
    </row>
    <row r="801" spans="1:12" ht="30.6" x14ac:dyDescent="0.3">
      <c r="A801" s="214" t="s">
        <v>1435</v>
      </c>
      <c r="B801" s="214" t="s">
        <v>126</v>
      </c>
      <c r="C801" s="217">
        <v>1576.25</v>
      </c>
      <c r="D801" s="217">
        <v>1576.26</v>
      </c>
      <c r="E801" s="217">
        <v>1576.26</v>
      </c>
      <c r="F801" s="83">
        <f t="shared" si="36"/>
        <v>4728.7700000000004</v>
      </c>
      <c r="G801" s="214" t="s">
        <v>2568</v>
      </c>
      <c r="H801" s="214" t="s">
        <v>460</v>
      </c>
      <c r="I801" s="217">
        <v>839.67</v>
      </c>
      <c r="J801" s="217">
        <v>1679.34</v>
      </c>
      <c r="K801">
        <f t="shared" si="37"/>
        <v>419.83499999999998</v>
      </c>
      <c r="L801" s="83">
        <f t="shared" si="38"/>
        <v>2519.0099999999998</v>
      </c>
    </row>
    <row r="802" spans="1:12" ht="30.6" x14ac:dyDescent="0.3">
      <c r="A802" s="214" t="s">
        <v>1070</v>
      </c>
      <c r="B802" s="214" t="s">
        <v>451</v>
      </c>
      <c r="C802" s="217">
        <v>1679.33</v>
      </c>
      <c r="D802" s="217">
        <v>1679.34</v>
      </c>
      <c r="E802" s="217">
        <v>1679.34</v>
      </c>
      <c r="F802" s="83">
        <f t="shared" si="36"/>
        <v>5038.01</v>
      </c>
      <c r="G802" s="214" t="s">
        <v>2151</v>
      </c>
      <c r="H802" s="214" t="s">
        <v>477</v>
      </c>
      <c r="I802" s="217">
        <v>1325</v>
      </c>
      <c r="J802" s="217">
        <v>2650</v>
      </c>
      <c r="K802">
        <f t="shared" si="37"/>
        <v>662.5</v>
      </c>
      <c r="L802" s="83">
        <f t="shared" si="38"/>
        <v>3975</v>
      </c>
    </row>
    <row r="803" spans="1:12" ht="30.6" x14ac:dyDescent="0.3">
      <c r="A803" s="214" t="s">
        <v>2227</v>
      </c>
      <c r="B803" s="214" t="s">
        <v>478</v>
      </c>
      <c r="C803" s="217">
        <v>2650</v>
      </c>
      <c r="D803" s="217">
        <v>2650</v>
      </c>
      <c r="E803" s="217">
        <v>2650</v>
      </c>
      <c r="F803" s="83">
        <f t="shared" si="36"/>
        <v>7950</v>
      </c>
      <c r="G803" s="214" t="s">
        <v>1397</v>
      </c>
      <c r="H803" s="214" t="s">
        <v>433</v>
      </c>
      <c r="I803" s="217">
        <v>697.93499999999995</v>
      </c>
      <c r="J803" s="217">
        <v>1395.87</v>
      </c>
      <c r="K803">
        <f t="shared" si="37"/>
        <v>348.96749999999997</v>
      </c>
      <c r="L803" s="83">
        <f t="shared" si="38"/>
        <v>2093.8049999999998</v>
      </c>
    </row>
    <row r="804" spans="1:12" ht="30.6" x14ac:dyDescent="0.3">
      <c r="A804" s="214" t="s">
        <v>664</v>
      </c>
      <c r="B804" s="214" t="s">
        <v>441</v>
      </c>
      <c r="C804" s="217">
        <v>1395.87</v>
      </c>
      <c r="D804" s="217">
        <v>1395.87</v>
      </c>
      <c r="E804" s="217">
        <v>1395.87</v>
      </c>
      <c r="F804" s="83">
        <f t="shared" si="36"/>
        <v>4187.6099999999997</v>
      </c>
      <c r="G804" s="214" t="s">
        <v>1536</v>
      </c>
      <c r="H804" s="214" t="s">
        <v>479</v>
      </c>
      <c r="I804" s="217">
        <v>721.55499999999995</v>
      </c>
      <c r="J804" s="217">
        <v>1443.11</v>
      </c>
      <c r="K804">
        <f t="shared" si="37"/>
        <v>360.77749999999997</v>
      </c>
      <c r="L804" s="83">
        <f t="shared" si="38"/>
        <v>2164.665</v>
      </c>
    </row>
    <row r="805" spans="1:12" ht="30.6" x14ac:dyDescent="0.3">
      <c r="A805" s="214" t="s">
        <v>1071</v>
      </c>
      <c r="B805" s="214" t="s">
        <v>427</v>
      </c>
      <c r="C805" s="217">
        <v>1443.11</v>
      </c>
      <c r="D805" s="217">
        <v>1443.11</v>
      </c>
      <c r="E805" s="217">
        <v>1443.11</v>
      </c>
      <c r="F805" s="83">
        <f t="shared" si="36"/>
        <v>4329.33</v>
      </c>
      <c r="G805" s="214" t="s">
        <v>1173</v>
      </c>
      <c r="H805" s="214" t="s">
        <v>482</v>
      </c>
      <c r="I805" s="217">
        <v>1301.3800000000001</v>
      </c>
      <c r="J805" s="217">
        <v>2602.7600000000002</v>
      </c>
      <c r="K805">
        <f t="shared" si="37"/>
        <v>650.69000000000005</v>
      </c>
      <c r="L805" s="83">
        <f t="shared" si="38"/>
        <v>3904.1400000000003</v>
      </c>
    </row>
    <row r="806" spans="1:12" ht="30.6" x14ac:dyDescent="0.3">
      <c r="A806" s="214" t="s">
        <v>1924</v>
      </c>
      <c r="B806" s="214" t="s">
        <v>400</v>
      </c>
      <c r="C806" s="217">
        <v>2602.75</v>
      </c>
      <c r="D806" s="217">
        <v>2602.7600000000002</v>
      </c>
      <c r="E806" s="217">
        <v>2602.7600000000002</v>
      </c>
      <c r="F806" s="83">
        <f t="shared" si="36"/>
        <v>7808.27</v>
      </c>
      <c r="G806" s="214" t="s">
        <v>1455</v>
      </c>
      <c r="H806" s="214" t="s">
        <v>414</v>
      </c>
      <c r="I806" s="217">
        <v>843.96500000000003</v>
      </c>
      <c r="J806" s="217">
        <v>1687.93</v>
      </c>
      <c r="K806">
        <f t="shared" si="37"/>
        <v>421.98250000000002</v>
      </c>
      <c r="L806" s="83">
        <f t="shared" si="38"/>
        <v>2531.895</v>
      </c>
    </row>
    <row r="807" spans="1:12" ht="30.6" x14ac:dyDescent="0.3">
      <c r="A807" s="214" t="s">
        <v>665</v>
      </c>
      <c r="B807" s="214" t="s">
        <v>440</v>
      </c>
      <c r="C807" s="217">
        <v>1687.92</v>
      </c>
      <c r="D807" s="217">
        <v>1687.93</v>
      </c>
      <c r="E807" s="217">
        <v>1687.93</v>
      </c>
      <c r="F807" s="83">
        <f t="shared" si="36"/>
        <v>5063.7800000000007</v>
      </c>
      <c r="G807" s="214" t="s">
        <v>2229</v>
      </c>
      <c r="H807" s="214" t="s">
        <v>249</v>
      </c>
      <c r="I807" s="217">
        <v>1226.2149999999999</v>
      </c>
      <c r="J807" s="217">
        <v>2452.4299999999998</v>
      </c>
      <c r="K807">
        <f t="shared" si="37"/>
        <v>613.10749999999996</v>
      </c>
      <c r="L807" s="83">
        <f t="shared" si="38"/>
        <v>3678.6449999999995</v>
      </c>
    </row>
    <row r="808" spans="1:12" ht="30.6" x14ac:dyDescent="0.3">
      <c r="A808" s="214" t="s">
        <v>569</v>
      </c>
      <c r="B808" s="214" t="s">
        <v>455</v>
      </c>
      <c r="C808" s="217">
        <v>1374.39</v>
      </c>
      <c r="D808" s="217">
        <v>1374.39</v>
      </c>
      <c r="E808" s="217">
        <v>1374.39</v>
      </c>
      <c r="F808" s="83">
        <f t="shared" si="36"/>
        <v>4123.17</v>
      </c>
      <c r="G808" s="214" t="s">
        <v>689</v>
      </c>
      <c r="H808" s="214" t="s">
        <v>417</v>
      </c>
      <c r="I808" s="217">
        <v>687.19500000000005</v>
      </c>
      <c r="J808" s="217">
        <v>1374.39</v>
      </c>
      <c r="K808">
        <f t="shared" si="37"/>
        <v>343.59750000000003</v>
      </c>
      <c r="L808" s="83">
        <f t="shared" si="38"/>
        <v>2061.585</v>
      </c>
    </row>
    <row r="809" spans="1:12" ht="30.6" x14ac:dyDescent="0.3">
      <c r="A809" s="214" t="s">
        <v>1462</v>
      </c>
      <c r="B809" s="214" t="s">
        <v>402</v>
      </c>
      <c r="C809" s="217">
        <v>1361.5</v>
      </c>
      <c r="D809" s="217">
        <v>1361.51</v>
      </c>
      <c r="E809" s="217">
        <v>1361.51</v>
      </c>
      <c r="F809" s="83">
        <f t="shared" si="36"/>
        <v>4084.5200000000004</v>
      </c>
      <c r="G809" s="214" t="s">
        <v>1464</v>
      </c>
      <c r="H809" s="214" t="s">
        <v>428</v>
      </c>
      <c r="I809" s="217">
        <v>680.755</v>
      </c>
      <c r="J809" s="217">
        <v>1361.51</v>
      </c>
      <c r="K809">
        <f t="shared" si="37"/>
        <v>340.3775</v>
      </c>
      <c r="L809" s="83">
        <f t="shared" si="38"/>
        <v>2042.2649999999999</v>
      </c>
    </row>
    <row r="810" spans="1:12" ht="30.6" x14ac:dyDescent="0.3">
      <c r="A810" s="214" t="s">
        <v>1288</v>
      </c>
      <c r="B810" s="214" t="s">
        <v>418</v>
      </c>
      <c r="C810" s="217">
        <v>1679.33</v>
      </c>
      <c r="D810" s="217">
        <v>1679.34</v>
      </c>
      <c r="E810" s="217">
        <v>1679.34</v>
      </c>
      <c r="F810" s="83">
        <f t="shared" si="36"/>
        <v>5038.01</v>
      </c>
      <c r="G810" s="214" t="s">
        <v>2195</v>
      </c>
      <c r="H810" s="214" t="s">
        <v>401</v>
      </c>
      <c r="I810" s="217">
        <v>839.67</v>
      </c>
      <c r="J810" s="217">
        <v>1679.34</v>
      </c>
      <c r="K810">
        <f t="shared" si="37"/>
        <v>419.83499999999998</v>
      </c>
      <c r="L810" s="83">
        <f t="shared" si="38"/>
        <v>2519.0099999999998</v>
      </c>
    </row>
    <row r="811" spans="1:12" ht="30.6" x14ac:dyDescent="0.3">
      <c r="A811" s="214" t="s">
        <v>1463</v>
      </c>
      <c r="B811" s="214" t="s">
        <v>447</v>
      </c>
      <c r="C811" s="217">
        <v>2650</v>
      </c>
      <c r="D811" s="217">
        <v>2650</v>
      </c>
      <c r="E811" s="217">
        <v>2650</v>
      </c>
      <c r="F811" s="83">
        <f t="shared" si="36"/>
        <v>7950</v>
      </c>
      <c r="G811" s="214" t="s">
        <v>724</v>
      </c>
      <c r="H811" s="214" t="s">
        <v>421</v>
      </c>
      <c r="I811" s="217">
        <v>1325</v>
      </c>
      <c r="J811" s="217">
        <v>2650</v>
      </c>
      <c r="K811">
        <f t="shared" si="37"/>
        <v>662.5</v>
      </c>
      <c r="L811" s="83">
        <f t="shared" si="38"/>
        <v>3975</v>
      </c>
    </row>
    <row r="812" spans="1:12" ht="30.6" x14ac:dyDescent="0.3">
      <c r="A812" s="214" t="s">
        <v>2228</v>
      </c>
      <c r="B812" s="214" t="s">
        <v>235</v>
      </c>
      <c r="C812" s="217">
        <v>3367.26</v>
      </c>
      <c r="D812" s="217">
        <v>3367.26</v>
      </c>
      <c r="E812" s="217">
        <v>3367.26</v>
      </c>
      <c r="F812" s="83">
        <f t="shared" si="36"/>
        <v>10101.780000000001</v>
      </c>
      <c r="G812" s="214" t="s">
        <v>2547</v>
      </c>
      <c r="H812" s="214" t="s">
        <v>424</v>
      </c>
      <c r="I812" s="217">
        <v>697.93499999999995</v>
      </c>
      <c r="J812" s="217">
        <v>1395.87</v>
      </c>
      <c r="K812">
        <f t="shared" si="37"/>
        <v>348.96749999999997</v>
      </c>
      <c r="L812" s="83">
        <f t="shared" si="38"/>
        <v>2093.8049999999998</v>
      </c>
    </row>
    <row r="813" spans="1:12" ht="30.6" x14ac:dyDescent="0.3">
      <c r="A813" s="214" t="s">
        <v>1403</v>
      </c>
      <c r="B813" s="214" t="s">
        <v>464</v>
      </c>
      <c r="C813" s="217">
        <v>1395.87</v>
      </c>
      <c r="D813" s="217">
        <v>1395.87</v>
      </c>
      <c r="E813" s="217">
        <v>1395.87</v>
      </c>
      <c r="F813" s="83">
        <f t="shared" si="36"/>
        <v>4187.6099999999997</v>
      </c>
      <c r="G813" s="214" t="s">
        <v>2152</v>
      </c>
      <c r="H813" s="214" t="s">
        <v>481</v>
      </c>
      <c r="I813" s="217">
        <v>721.55499999999995</v>
      </c>
      <c r="J813" s="217">
        <v>1443.11</v>
      </c>
      <c r="K813">
        <f t="shared" si="37"/>
        <v>360.77749999999997</v>
      </c>
      <c r="L813" s="83">
        <f t="shared" si="38"/>
        <v>2164.665</v>
      </c>
    </row>
    <row r="814" spans="1:12" ht="30.6" x14ac:dyDescent="0.3">
      <c r="A814" s="214" t="s">
        <v>2085</v>
      </c>
      <c r="B814" s="214" t="s">
        <v>452</v>
      </c>
      <c r="C814" s="217">
        <v>1443.11</v>
      </c>
      <c r="D814" s="217">
        <v>1443.11</v>
      </c>
      <c r="E814" s="217">
        <v>1443.11</v>
      </c>
      <c r="F814" s="83">
        <f t="shared" si="36"/>
        <v>4329.33</v>
      </c>
      <c r="G814" s="214" t="s">
        <v>1069</v>
      </c>
      <c r="H814" s="214" t="s">
        <v>403</v>
      </c>
      <c r="I814" s="217">
        <v>1301.3800000000001</v>
      </c>
      <c r="J814" s="217">
        <v>2602.7600000000002</v>
      </c>
      <c r="K814">
        <f t="shared" si="37"/>
        <v>650.69000000000005</v>
      </c>
      <c r="L814" s="83">
        <f t="shared" si="38"/>
        <v>3904.1400000000003</v>
      </c>
    </row>
    <row r="815" spans="1:12" ht="30.6" x14ac:dyDescent="0.3">
      <c r="A815" s="214" t="s">
        <v>1436</v>
      </c>
      <c r="B815" s="214" t="s">
        <v>456</v>
      </c>
      <c r="C815" s="217">
        <v>2602.75</v>
      </c>
      <c r="D815" s="217">
        <v>2602.7600000000002</v>
      </c>
      <c r="E815" s="217">
        <v>2602.7600000000002</v>
      </c>
      <c r="F815" s="83">
        <f t="shared" si="36"/>
        <v>7808.27</v>
      </c>
      <c r="G815" s="214" t="s">
        <v>1437</v>
      </c>
      <c r="H815" s="214" t="s">
        <v>431</v>
      </c>
      <c r="I815" s="217">
        <v>843.96500000000003</v>
      </c>
      <c r="J815" s="217">
        <v>1687.93</v>
      </c>
      <c r="K815">
        <f t="shared" si="37"/>
        <v>421.98250000000002</v>
      </c>
      <c r="L815" s="83">
        <f t="shared" si="38"/>
        <v>2531.895</v>
      </c>
    </row>
    <row r="816" spans="1:12" ht="30.6" x14ac:dyDescent="0.3">
      <c r="A816" s="214" t="s">
        <v>587</v>
      </c>
      <c r="B816" s="214" t="s">
        <v>468</v>
      </c>
      <c r="C816" s="217">
        <v>1687.92</v>
      </c>
      <c r="D816" s="217">
        <v>1687.93</v>
      </c>
      <c r="E816" s="217">
        <v>1687.93</v>
      </c>
      <c r="F816" s="83">
        <f t="shared" si="36"/>
        <v>5063.7800000000007</v>
      </c>
      <c r="G816" s="214" t="s">
        <v>1480</v>
      </c>
      <c r="H816" s="214" t="s">
        <v>443</v>
      </c>
      <c r="I816" s="217">
        <v>687.19500000000005</v>
      </c>
      <c r="J816" s="217">
        <v>1374.39</v>
      </c>
      <c r="K816">
        <f t="shared" si="37"/>
        <v>343.59750000000003</v>
      </c>
      <c r="L816" s="83">
        <f t="shared" si="38"/>
        <v>2061.585</v>
      </c>
    </row>
    <row r="817" spans="1:12" ht="30.6" x14ac:dyDescent="0.3">
      <c r="A817" s="214" t="s">
        <v>1833</v>
      </c>
      <c r="B817" s="214" t="s">
        <v>480</v>
      </c>
      <c r="C817" s="217">
        <v>1374.39</v>
      </c>
      <c r="D817" s="217">
        <v>1374.39</v>
      </c>
      <c r="E817" s="217">
        <v>1374.39</v>
      </c>
      <c r="F817" s="83">
        <f t="shared" si="36"/>
        <v>4123.17</v>
      </c>
      <c r="G817" s="214" t="s">
        <v>1178</v>
      </c>
      <c r="H817" s="214" t="s">
        <v>454</v>
      </c>
      <c r="I817" s="217">
        <v>680.755</v>
      </c>
      <c r="J817" s="217">
        <v>1361.51</v>
      </c>
      <c r="K817">
        <f t="shared" si="37"/>
        <v>340.3775</v>
      </c>
      <c r="L817" s="83">
        <f t="shared" si="38"/>
        <v>2042.2649999999999</v>
      </c>
    </row>
    <row r="818" spans="1:12" ht="30.6" x14ac:dyDescent="0.3">
      <c r="A818" s="214" t="s">
        <v>1336</v>
      </c>
      <c r="B818" s="214" t="s">
        <v>473</v>
      </c>
      <c r="C818" s="217">
        <v>1361.5</v>
      </c>
      <c r="D818" s="217">
        <v>1361.51</v>
      </c>
      <c r="E818" s="217">
        <v>1361.51</v>
      </c>
      <c r="F818" s="83">
        <f t="shared" si="36"/>
        <v>4084.5200000000004</v>
      </c>
      <c r="G818" s="214" t="s">
        <v>529</v>
      </c>
      <c r="H818" s="214" t="s">
        <v>319</v>
      </c>
      <c r="I818" s="217">
        <v>710.82</v>
      </c>
      <c r="J818" s="217">
        <v>1421.64</v>
      </c>
      <c r="K818">
        <f t="shared" si="37"/>
        <v>355.41</v>
      </c>
      <c r="L818" s="83">
        <f t="shared" si="38"/>
        <v>2132.46</v>
      </c>
    </row>
    <row r="819" spans="1:12" ht="30.6" x14ac:dyDescent="0.3">
      <c r="A819" s="214" t="s">
        <v>1329</v>
      </c>
      <c r="B819" s="214" t="s">
        <v>436</v>
      </c>
      <c r="C819" s="217">
        <v>1679.33</v>
      </c>
      <c r="D819" s="217">
        <v>1679.34</v>
      </c>
      <c r="E819" s="217">
        <v>1679.34</v>
      </c>
      <c r="F819" s="83">
        <f t="shared" si="36"/>
        <v>5038.01</v>
      </c>
      <c r="G819" s="214" t="s">
        <v>1137</v>
      </c>
      <c r="H819" s="214" t="s">
        <v>422</v>
      </c>
      <c r="I819" s="217">
        <v>839.67</v>
      </c>
      <c r="J819" s="217">
        <v>1679.34</v>
      </c>
      <c r="K819">
        <f t="shared" si="37"/>
        <v>419.83499999999998</v>
      </c>
      <c r="L819" s="83">
        <f t="shared" si="38"/>
        <v>2519.0099999999998</v>
      </c>
    </row>
    <row r="820" spans="1:12" ht="30.6" x14ac:dyDescent="0.3">
      <c r="A820" s="214" t="s">
        <v>977</v>
      </c>
      <c r="B820" s="214" t="s">
        <v>467</v>
      </c>
      <c r="C820" s="217">
        <v>2650</v>
      </c>
      <c r="D820" s="217">
        <v>2650</v>
      </c>
      <c r="E820" s="217">
        <v>2650</v>
      </c>
      <c r="F820" s="83">
        <f t="shared" si="36"/>
        <v>7950</v>
      </c>
      <c r="G820" s="214" t="s">
        <v>644</v>
      </c>
      <c r="H820" s="214" t="s">
        <v>450</v>
      </c>
      <c r="I820" s="217">
        <v>1325</v>
      </c>
      <c r="J820" s="217">
        <v>2650</v>
      </c>
      <c r="K820">
        <f t="shared" si="37"/>
        <v>662.5</v>
      </c>
      <c r="L820" s="83">
        <f t="shared" si="38"/>
        <v>3975</v>
      </c>
    </row>
    <row r="821" spans="1:12" ht="30.6" x14ac:dyDescent="0.3">
      <c r="A821" s="214" t="s">
        <v>1143</v>
      </c>
      <c r="B821" s="214" t="s">
        <v>426</v>
      </c>
      <c r="C821" s="217">
        <v>1395.87</v>
      </c>
      <c r="D821" s="217">
        <v>1395.87</v>
      </c>
      <c r="E821" s="217">
        <v>1395.87</v>
      </c>
      <c r="F821" s="83">
        <f t="shared" si="36"/>
        <v>4187.6099999999997</v>
      </c>
      <c r="G821" s="214" t="s">
        <v>2168</v>
      </c>
      <c r="H821" s="214" t="s">
        <v>419</v>
      </c>
      <c r="I821" s="217">
        <v>697.93499999999995</v>
      </c>
      <c r="J821" s="217">
        <v>1395.87</v>
      </c>
      <c r="K821">
        <f t="shared" si="37"/>
        <v>348.96749999999997</v>
      </c>
      <c r="L821" s="83">
        <f t="shared" si="38"/>
        <v>2093.8049999999998</v>
      </c>
    </row>
    <row r="822" spans="1:12" ht="30.6" x14ac:dyDescent="0.3">
      <c r="A822" s="214" t="s">
        <v>2021</v>
      </c>
      <c r="B822" s="214" t="s">
        <v>484</v>
      </c>
      <c r="C822" s="217">
        <v>1443.11</v>
      </c>
      <c r="D822" s="217">
        <v>1443.11</v>
      </c>
      <c r="E822" s="217">
        <v>1443.11</v>
      </c>
      <c r="F822" s="83">
        <f t="shared" si="36"/>
        <v>4329.33</v>
      </c>
      <c r="G822" s="214" t="s">
        <v>645</v>
      </c>
      <c r="H822" s="214" t="s">
        <v>435</v>
      </c>
      <c r="I822" s="217">
        <v>721.55499999999995</v>
      </c>
      <c r="J822" s="217">
        <v>1443.11</v>
      </c>
      <c r="K822">
        <f t="shared" si="37"/>
        <v>360.77749999999997</v>
      </c>
      <c r="L822" s="83">
        <f t="shared" si="38"/>
        <v>2164.665</v>
      </c>
    </row>
    <row r="823" spans="1:12" ht="30.6" x14ac:dyDescent="0.3">
      <c r="A823" s="214" t="s">
        <v>1184</v>
      </c>
      <c r="B823" s="214" t="s">
        <v>252</v>
      </c>
      <c r="C823" s="217">
        <v>3118.15</v>
      </c>
      <c r="D823" s="217">
        <v>3118.15</v>
      </c>
      <c r="E823" s="217">
        <v>3118.15</v>
      </c>
      <c r="F823" s="83">
        <f t="shared" si="36"/>
        <v>9354.4500000000007</v>
      </c>
      <c r="G823" s="214" t="s">
        <v>999</v>
      </c>
      <c r="H823" s="214" t="s">
        <v>416</v>
      </c>
      <c r="I823" s="217">
        <v>1301.3800000000001</v>
      </c>
      <c r="J823" s="217">
        <v>2602.7600000000002</v>
      </c>
      <c r="K823">
        <f t="shared" si="37"/>
        <v>650.69000000000005</v>
      </c>
      <c r="L823" s="83">
        <f t="shared" si="38"/>
        <v>3904.1400000000003</v>
      </c>
    </row>
    <row r="824" spans="1:12" ht="30.6" x14ac:dyDescent="0.3">
      <c r="A824" s="214" t="s">
        <v>2022</v>
      </c>
      <c r="B824" s="214" t="s">
        <v>472</v>
      </c>
      <c r="C824" s="217">
        <v>2602.75</v>
      </c>
      <c r="D824" s="217">
        <v>2602.7600000000002</v>
      </c>
      <c r="E824" s="217">
        <v>2602.7600000000002</v>
      </c>
      <c r="F824" s="83">
        <f t="shared" si="36"/>
        <v>7808.27</v>
      </c>
      <c r="G824" s="214" t="s">
        <v>1245</v>
      </c>
      <c r="H824" s="214" t="s">
        <v>415</v>
      </c>
      <c r="I824" s="217">
        <v>843.96500000000003</v>
      </c>
      <c r="J824" s="217">
        <v>1687.93</v>
      </c>
      <c r="K824">
        <f t="shared" si="37"/>
        <v>421.98250000000002</v>
      </c>
      <c r="L824" s="83">
        <f t="shared" si="38"/>
        <v>2531.895</v>
      </c>
    </row>
    <row r="825" spans="1:12" ht="30.6" x14ac:dyDescent="0.3">
      <c r="A825" s="214" t="s">
        <v>1834</v>
      </c>
      <c r="B825" s="214" t="s">
        <v>412</v>
      </c>
      <c r="C825" s="217">
        <v>1687.92</v>
      </c>
      <c r="D825" s="217">
        <v>1687.93</v>
      </c>
      <c r="E825" s="217">
        <v>1687.93</v>
      </c>
      <c r="F825" s="83">
        <f t="shared" si="36"/>
        <v>5063.7800000000007</v>
      </c>
      <c r="G825" s="214" t="s">
        <v>1174</v>
      </c>
      <c r="H825" s="214" t="s">
        <v>463</v>
      </c>
      <c r="I825" s="217">
        <v>687.19500000000005</v>
      </c>
      <c r="J825" s="217">
        <v>1374.39</v>
      </c>
      <c r="K825">
        <f t="shared" si="37"/>
        <v>343.59750000000003</v>
      </c>
      <c r="L825" s="83">
        <f t="shared" si="38"/>
        <v>2061.585</v>
      </c>
    </row>
    <row r="826" spans="1:12" ht="30.6" x14ac:dyDescent="0.3">
      <c r="A826" s="214" t="s">
        <v>1244</v>
      </c>
      <c r="B826" s="214" t="s">
        <v>475</v>
      </c>
      <c r="C826" s="217">
        <v>1374.39</v>
      </c>
      <c r="D826" s="217">
        <v>1374.39</v>
      </c>
      <c r="E826" s="217">
        <v>1374.39</v>
      </c>
      <c r="F826" s="83">
        <f t="shared" si="36"/>
        <v>4123.17</v>
      </c>
      <c r="G826" s="214" t="s">
        <v>2575</v>
      </c>
      <c r="H826" s="214" t="s">
        <v>465</v>
      </c>
      <c r="I826" s="217">
        <v>680.755</v>
      </c>
      <c r="J826" s="217">
        <v>1361.51</v>
      </c>
      <c r="K826">
        <f t="shared" si="37"/>
        <v>340.3775</v>
      </c>
      <c r="L826" s="83">
        <f t="shared" si="38"/>
        <v>2042.2649999999999</v>
      </c>
    </row>
    <row r="827" spans="1:12" ht="30.6" x14ac:dyDescent="0.3">
      <c r="A827" s="214" t="s">
        <v>2104</v>
      </c>
      <c r="B827" s="214" t="s">
        <v>410</v>
      </c>
      <c r="C827" s="217">
        <v>1361.5</v>
      </c>
      <c r="D827" s="217">
        <v>1361.51</v>
      </c>
      <c r="E827" s="217">
        <v>1361.51</v>
      </c>
      <c r="F827" s="83">
        <f t="shared" si="36"/>
        <v>4084.5200000000004</v>
      </c>
      <c r="G827" s="214" t="s">
        <v>1208</v>
      </c>
      <c r="H827" s="214" t="s">
        <v>459</v>
      </c>
      <c r="I827" s="217">
        <v>839.67</v>
      </c>
      <c r="J827" s="217">
        <v>1679.34</v>
      </c>
      <c r="K827">
        <f t="shared" si="37"/>
        <v>419.83499999999998</v>
      </c>
      <c r="L827" s="83">
        <f t="shared" si="38"/>
        <v>2519.0099999999998</v>
      </c>
    </row>
    <row r="828" spans="1:12" ht="30.6" x14ac:dyDescent="0.3">
      <c r="A828" s="214" t="s">
        <v>2568</v>
      </c>
      <c r="B828" s="214" t="s">
        <v>460</v>
      </c>
      <c r="C828" s="217">
        <v>1679.33</v>
      </c>
      <c r="D828" s="217">
        <v>1679.34</v>
      </c>
      <c r="E828" s="217">
        <v>1679.34</v>
      </c>
      <c r="F828" s="83">
        <f t="shared" si="36"/>
        <v>5038.01</v>
      </c>
      <c r="G828" s="214" t="s">
        <v>1088</v>
      </c>
      <c r="H828" s="214" t="s">
        <v>405</v>
      </c>
      <c r="I828" s="217">
        <v>1325</v>
      </c>
      <c r="J828" s="217">
        <v>2650</v>
      </c>
      <c r="K828">
        <f t="shared" si="37"/>
        <v>662.5</v>
      </c>
      <c r="L828" s="83">
        <f t="shared" si="38"/>
        <v>3975</v>
      </c>
    </row>
    <row r="829" spans="1:12" ht="30.6" x14ac:dyDescent="0.3">
      <c r="A829" s="214" t="s">
        <v>2151</v>
      </c>
      <c r="B829" s="214" t="s">
        <v>477</v>
      </c>
      <c r="C829" s="217">
        <v>2650</v>
      </c>
      <c r="D829" s="217">
        <v>2650</v>
      </c>
      <c r="E829" s="217">
        <v>2650</v>
      </c>
      <c r="F829" s="83">
        <f t="shared" si="36"/>
        <v>7950</v>
      </c>
      <c r="G829" s="214" t="s">
        <v>2173</v>
      </c>
      <c r="H829" s="214" t="s">
        <v>267</v>
      </c>
      <c r="I829" s="217">
        <v>732.29499999999996</v>
      </c>
      <c r="J829" s="217">
        <v>1464.59</v>
      </c>
      <c r="K829">
        <f t="shared" si="37"/>
        <v>366.14749999999998</v>
      </c>
      <c r="L829" s="83">
        <f t="shared" si="38"/>
        <v>2196.8849999999998</v>
      </c>
    </row>
    <row r="830" spans="1:12" ht="30.6" x14ac:dyDescent="0.3">
      <c r="A830" s="214" t="s">
        <v>1397</v>
      </c>
      <c r="B830" s="214" t="s">
        <v>433</v>
      </c>
      <c r="C830" s="217">
        <v>1395.87</v>
      </c>
      <c r="D830" s="217">
        <v>1395.87</v>
      </c>
      <c r="E830" s="217">
        <v>1395.87</v>
      </c>
      <c r="F830" s="83">
        <f t="shared" si="36"/>
        <v>4187.6099999999997</v>
      </c>
      <c r="G830" s="214" t="s">
        <v>537</v>
      </c>
      <c r="H830" s="214" t="s">
        <v>125</v>
      </c>
      <c r="I830" s="217">
        <v>710.82</v>
      </c>
      <c r="J830" s="217">
        <v>1421.64</v>
      </c>
      <c r="K830">
        <f t="shared" si="37"/>
        <v>355.41</v>
      </c>
      <c r="L830" s="83">
        <f t="shared" si="38"/>
        <v>2132.46</v>
      </c>
    </row>
    <row r="831" spans="1:12" ht="30.6" x14ac:dyDescent="0.3">
      <c r="A831" s="214" t="s">
        <v>1536</v>
      </c>
      <c r="B831" s="214" t="s">
        <v>479</v>
      </c>
      <c r="C831" s="217">
        <v>1443.11</v>
      </c>
      <c r="D831" s="217">
        <v>1443.11</v>
      </c>
      <c r="E831" s="217">
        <v>1443.11</v>
      </c>
      <c r="F831" s="83">
        <f t="shared" si="36"/>
        <v>4329.33</v>
      </c>
      <c r="G831" s="214" t="s">
        <v>1398</v>
      </c>
      <c r="H831" s="214" t="s">
        <v>423</v>
      </c>
      <c r="I831" s="217">
        <v>697.93499999999995</v>
      </c>
      <c r="J831" s="217">
        <v>1395.87</v>
      </c>
      <c r="K831">
        <f t="shared" si="37"/>
        <v>348.96749999999997</v>
      </c>
      <c r="L831" s="83">
        <f t="shared" si="38"/>
        <v>2093.8049999999998</v>
      </c>
    </row>
    <row r="832" spans="1:12" ht="30.6" x14ac:dyDescent="0.3">
      <c r="A832" s="214" t="s">
        <v>1173</v>
      </c>
      <c r="B832" s="214" t="s">
        <v>482</v>
      </c>
      <c r="C832" s="217">
        <v>2602.75</v>
      </c>
      <c r="D832" s="217">
        <v>2602.7600000000002</v>
      </c>
      <c r="E832" s="217">
        <v>2602.7600000000002</v>
      </c>
      <c r="F832" s="83">
        <f t="shared" si="36"/>
        <v>7808.27</v>
      </c>
      <c r="G832" s="214" t="s">
        <v>1175</v>
      </c>
      <c r="H832" s="214" t="s">
        <v>483</v>
      </c>
      <c r="I832" s="217">
        <v>721.55499999999995</v>
      </c>
      <c r="J832" s="217">
        <v>1443.11</v>
      </c>
      <c r="K832">
        <f t="shared" si="37"/>
        <v>360.77749999999997</v>
      </c>
      <c r="L832" s="83">
        <f t="shared" si="38"/>
        <v>2164.665</v>
      </c>
    </row>
    <row r="833" spans="1:12" ht="30.6" x14ac:dyDescent="0.3">
      <c r="A833" s="214" t="s">
        <v>1455</v>
      </c>
      <c r="B833" s="214" t="s">
        <v>414</v>
      </c>
      <c r="C833" s="217">
        <v>1687.92</v>
      </c>
      <c r="D833" s="217">
        <v>1687.93</v>
      </c>
      <c r="E833" s="217">
        <v>1687.93</v>
      </c>
      <c r="F833" s="83">
        <f t="shared" si="36"/>
        <v>5063.7800000000007</v>
      </c>
      <c r="G833" s="214" t="s">
        <v>1275</v>
      </c>
      <c r="H833" s="214" t="s">
        <v>438</v>
      </c>
      <c r="I833" s="217">
        <v>1301.3800000000001</v>
      </c>
      <c r="J833" s="217">
        <v>2602.7600000000002</v>
      </c>
      <c r="K833">
        <f t="shared" si="37"/>
        <v>650.69000000000005</v>
      </c>
      <c r="L833" s="83">
        <f t="shared" si="38"/>
        <v>3904.1400000000003</v>
      </c>
    </row>
    <row r="834" spans="1:12" ht="30.6" x14ac:dyDescent="0.3">
      <c r="A834" s="214" t="s">
        <v>2229</v>
      </c>
      <c r="B834" s="214" t="s">
        <v>249</v>
      </c>
      <c r="C834" s="217">
        <v>2452.4299999999998</v>
      </c>
      <c r="D834" s="217">
        <v>2452.4299999999998</v>
      </c>
      <c r="E834" s="217">
        <v>2452.4299999999998</v>
      </c>
      <c r="F834" s="83">
        <f t="shared" si="36"/>
        <v>7357.2899999999991</v>
      </c>
      <c r="G834" s="214" t="s">
        <v>1188</v>
      </c>
      <c r="H834" s="214" t="s">
        <v>437</v>
      </c>
      <c r="I834" s="217">
        <v>843.96500000000003</v>
      </c>
      <c r="J834" s="217">
        <v>1687.93</v>
      </c>
      <c r="K834">
        <f t="shared" si="37"/>
        <v>421.98250000000002</v>
      </c>
      <c r="L834" s="83">
        <f t="shared" si="38"/>
        <v>2531.895</v>
      </c>
    </row>
    <row r="835" spans="1:12" ht="30.6" x14ac:dyDescent="0.3">
      <c r="A835" s="214" t="s">
        <v>689</v>
      </c>
      <c r="B835" s="214" t="s">
        <v>417</v>
      </c>
      <c r="C835" s="217">
        <v>1374.39</v>
      </c>
      <c r="D835" s="217">
        <v>1374.39</v>
      </c>
      <c r="E835" s="217">
        <v>1374.39</v>
      </c>
      <c r="F835" s="83">
        <f t="shared" si="36"/>
        <v>4123.17</v>
      </c>
      <c r="G835" s="214" t="s">
        <v>1225</v>
      </c>
      <c r="H835" s="214" t="s">
        <v>470</v>
      </c>
      <c r="I835" s="217">
        <v>687.19500000000005</v>
      </c>
      <c r="J835" s="217">
        <v>1374.39</v>
      </c>
      <c r="K835">
        <f t="shared" si="37"/>
        <v>343.59750000000003</v>
      </c>
      <c r="L835" s="83">
        <f t="shared" si="38"/>
        <v>2061.585</v>
      </c>
    </row>
    <row r="836" spans="1:12" ht="30.6" x14ac:dyDescent="0.3">
      <c r="A836" s="214" t="s">
        <v>1464</v>
      </c>
      <c r="B836" s="214" t="s">
        <v>428</v>
      </c>
      <c r="C836" s="217">
        <v>1361.5</v>
      </c>
      <c r="D836" s="217">
        <v>1361.51</v>
      </c>
      <c r="E836" s="217">
        <v>1361.51</v>
      </c>
      <c r="F836" s="83">
        <f t="shared" si="36"/>
        <v>4084.5200000000004</v>
      </c>
      <c r="G836" s="214" t="s">
        <v>542</v>
      </c>
      <c r="H836" s="214" t="s">
        <v>395</v>
      </c>
      <c r="I836" s="217">
        <v>680.755</v>
      </c>
      <c r="J836" s="217">
        <v>1361.51</v>
      </c>
      <c r="K836">
        <f t="shared" si="37"/>
        <v>340.3775</v>
      </c>
      <c r="L836" s="83">
        <f t="shared" si="38"/>
        <v>2042.2649999999999</v>
      </c>
    </row>
    <row r="837" spans="1:12" ht="30.6" x14ac:dyDescent="0.3">
      <c r="A837" s="214" t="s">
        <v>2195</v>
      </c>
      <c r="B837" s="214" t="s">
        <v>401</v>
      </c>
      <c r="C837" s="217">
        <v>1679.33</v>
      </c>
      <c r="D837" s="217">
        <v>1679.34</v>
      </c>
      <c r="E837" s="217">
        <v>1679.34</v>
      </c>
      <c r="F837" s="83">
        <f t="shared" ref="F837:F900" si="39">C837+D837+E837</f>
        <v>5038.01</v>
      </c>
      <c r="G837" s="214" t="s">
        <v>1199</v>
      </c>
      <c r="H837" s="214" t="s">
        <v>449</v>
      </c>
      <c r="I837" s="217">
        <v>839.67</v>
      </c>
      <c r="J837" s="217">
        <v>1679.34</v>
      </c>
      <c r="K837">
        <f t="shared" ref="K837:K900" si="40">I837/30*15</f>
        <v>419.83499999999998</v>
      </c>
      <c r="L837" s="83">
        <f t="shared" ref="L837:L900" si="41">I837+J837</f>
        <v>2519.0099999999998</v>
      </c>
    </row>
    <row r="838" spans="1:12" ht="30.6" x14ac:dyDescent="0.3">
      <c r="A838" s="214" t="s">
        <v>724</v>
      </c>
      <c r="B838" s="214" t="s">
        <v>421</v>
      </c>
      <c r="C838" s="217">
        <v>2650</v>
      </c>
      <c r="D838" s="217">
        <v>2650</v>
      </c>
      <c r="E838" s="217">
        <v>2650</v>
      </c>
      <c r="F838" s="83">
        <f t="shared" si="39"/>
        <v>7950</v>
      </c>
      <c r="G838" s="214" t="s">
        <v>1123</v>
      </c>
      <c r="H838" s="214" t="s">
        <v>457</v>
      </c>
      <c r="I838" s="217">
        <v>1325</v>
      </c>
      <c r="J838" s="217">
        <v>2650</v>
      </c>
      <c r="K838">
        <f t="shared" si="40"/>
        <v>662.5</v>
      </c>
      <c r="L838" s="83">
        <f t="shared" si="41"/>
        <v>3975</v>
      </c>
    </row>
    <row r="839" spans="1:12" ht="30.6" x14ac:dyDescent="0.3">
      <c r="A839" s="214" t="s">
        <v>2547</v>
      </c>
      <c r="B839" s="214" t="s">
        <v>424</v>
      </c>
      <c r="C839" s="217">
        <v>1395.87</v>
      </c>
      <c r="D839" s="217">
        <v>1395.87</v>
      </c>
      <c r="E839" s="217">
        <v>1395.87</v>
      </c>
      <c r="F839" s="83">
        <f t="shared" si="39"/>
        <v>4187.6099999999997</v>
      </c>
      <c r="G839" s="214" t="s">
        <v>922</v>
      </c>
      <c r="H839" s="214" t="s">
        <v>397</v>
      </c>
      <c r="I839" s="217">
        <v>697.93499999999995</v>
      </c>
      <c r="J839" s="217">
        <v>1395.87</v>
      </c>
      <c r="K839">
        <f t="shared" si="40"/>
        <v>348.96749999999997</v>
      </c>
      <c r="L839" s="83">
        <f t="shared" si="41"/>
        <v>2093.8049999999998</v>
      </c>
    </row>
    <row r="840" spans="1:12" ht="30.6" x14ac:dyDescent="0.3">
      <c r="A840" s="214" t="s">
        <v>2152</v>
      </c>
      <c r="B840" s="214" t="s">
        <v>481</v>
      </c>
      <c r="C840" s="217">
        <v>1443.11</v>
      </c>
      <c r="D840" s="217">
        <v>1443.11</v>
      </c>
      <c r="E840" s="217">
        <v>1443.11</v>
      </c>
      <c r="F840" s="83">
        <f t="shared" si="39"/>
        <v>4329.33</v>
      </c>
      <c r="G840" s="214" t="s">
        <v>1588</v>
      </c>
      <c r="H840" s="214" t="s">
        <v>413</v>
      </c>
      <c r="I840" s="217">
        <v>721.55499999999995</v>
      </c>
      <c r="J840" s="217">
        <v>1443.11</v>
      </c>
      <c r="K840">
        <f t="shared" si="40"/>
        <v>360.77749999999997</v>
      </c>
      <c r="L840" s="83">
        <f t="shared" si="41"/>
        <v>2164.665</v>
      </c>
    </row>
    <row r="841" spans="1:12" ht="30.6" x14ac:dyDescent="0.3">
      <c r="A841" s="214" t="s">
        <v>1069</v>
      </c>
      <c r="B841" s="214" t="s">
        <v>403</v>
      </c>
      <c r="C841" s="217">
        <v>2602.75</v>
      </c>
      <c r="D841" s="217">
        <v>2602.7600000000002</v>
      </c>
      <c r="E841" s="217">
        <v>2602.7600000000002</v>
      </c>
      <c r="F841" s="83">
        <f t="shared" si="39"/>
        <v>7808.27</v>
      </c>
      <c r="G841" s="214" t="s">
        <v>1717</v>
      </c>
      <c r="H841" s="214" t="s">
        <v>320</v>
      </c>
      <c r="I841" s="217">
        <v>788.13</v>
      </c>
      <c r="J841" s="217">
        <v>1576.26</v>
      </c>
      <c r="K841">
        <f t="shared" si="40"/>
        <v>394.065</v>
      </c>
      <c r="L841" s="83">
        <f t="shared" si="41"/>
        <v>2364.39</v>
      </c>
    </row>
    <row r="842" spans="1:12" ht="30.6" x14ac:dyDescent="0.3">
      <c r="A842" s="214" t="s">
        <v>1437</v>
      </c>
      <c r="B842" s="214" t="s">
        <v>431</v>
      </c>
      <c r="C842" s="217">
        <v>1687.92</v>
      </c>
      <c r="D842" s="217">
        <v>1687.93</v>
      </c>
      <c r="E842" s="217">
        <v>1687.93</v>
      </c>
      <c r="F842" s="83">
        <f t="shared" si="39"/>
        <v>5063.7800000000007</v>
      </c>
      <c r="G842" s="214" t="s">
        <v>1094</v>
      </c>
      <c r="H842" s="214" t="s">
        <v>453</v>
      </c>
      <c r="I842" s="217">
        <v>1301.3800000000001</v>
      </c>
      <c r="J842" s="217">
        <v>2602.7600000000002</v>
      </c>
      <c r="K842">
        <f t="shared" si="40"/>
        <v>650.69000000000005</v>
      </c>
      <c r="L842" s="83">
        <f t="shared" si="41"/>
        <v>3904.1400000000003</v>
      </c>
    </row>
    <row r="843" spans="1:12" ht="30.6" x14ac:dyDescent="0.3">
      <c r="A843" s="214" t="s">
        <v>1480</v>
      </c>
      <c r="B843" s="214" t="s">
        <v>443</v>
      </c>
      <c r="C843" s="217">
        <v>1374.39</v>
      </c>
      <c r="D843" s="217">
        <v>1374.39</v>
      </c>
      <c r="E843" s="217">
        <v>1374.39</v>
      </c>
      <c r="F843" s="83">
        <f t="shared" si="39"/>
        <v>4123.17</v>
      </c>
      <c r="G843" s="214" t="s">
        <v>984</v>
      </c>
      <c r="H843" s="214" t="s">
        <v>471</v>
      </c>
      <c r="I843" s="217">
        <v>843.96500000000003</v>
      </c>
      <c r="J843" s="217">
        <v>1687.93</v>
      </c>
      <c r="K843">
        <f t="shared" si="40"/>
        <v>421.98250000000002</v>
      </c>
      <c r="L843" s="83">
        <f t="shared" si="41"/>
        <v>2531.895</v>
      </c>
    </row>
    <row r="844" spans="1:12" ht="30.6" x14ac:dyDescent="0.3">
      <c r="A844" s="214" t="s">
        <v>1178</v>
      </c>
      <c r="B844" s="214" t="s">
        <v>454</v>
      </c>
      <c r="C844" s="217">
        <v>1361.5</v>
      </c>
      <c r="D844" s="217">
        <v>1361.51</v>
      </c>
      <c r="E844" s="217">
        <v>1361.51</v>
      </c>
      <c r="F844" s="83">
        <f t="shared" si="39"/>
        <v>4084.5200000000004</v>
      </c>
      <c r="G844" s="214" t="s">
        <v>679</v>
      </c>
      <c r="H844" s="214" t="s">
        <v>445</v>
      </c>
      <c r="I844" s="217">
        <v>687.19500000000005</v>
      </c>
      <c r="J844" s="217">
        <v>1374.39</v>
      </c>
      <c r="K844">
        <f t="shared" si="40"/>
        <v>343.59750000000003</v>
      </c>
      <c r="L844" s="83">
        <f t="shared" si="41"/>
        <v>2061.585</v>
      </c>
    </row>
    <row r="845" spans="1:12" ht="30.6" x14ac:dyDescent="0.3">
      <c r="A845" s="214" t="s">
        <v>529</v>
      </c>
      <c r="B845" s="214" t="s">
        <v>319</v>
      </c>
      <c r="C845" s="217">
        <v>1421.63</v>
      </c>
      <c r="D845" s="217">
        <v>1421.64</v>
      </c>
      <c r="E845" s="217">
        <v>1421.64</v>
      </c>
      <c r="F845" s="83">
        <f t="shared" si="39"/>
        <v>4264.9100000000008</v>
      </c>
      <c r="G845" s="214" t="s">
        <v>2499</v>
      </c>
      <c r="H845" s="214" t="s">
        <v>2500</v>
      </c>
      <c r="I845" s="217">
        <v>680.755</v>
      </c>
      <c r="J845" s="217">
        <v>1361.51</v>
      </c>
      <c r="K845">
        <f t="shared" si="40"/>
        <v>340.3775</v>
      </c>
      <c r="L845" s="83">
        <f t="shared" si="41"/>
        <v>2042.2649999999999</v>
      </c>
    </row>
    <row r="846" spans="1:12" ht="30.6" x14ac:dyDescent="0.3">
      <c r="A846" s="214" t="s">
        <v>1137</v>
      </c>
      <c r="B846" s="214" t="s">
        <v>422</v>
      </c>
      <c r="C846" s="217">
        <v>1679.33</v>
      </c>
      <c r="D846" s="217">
        <v>1679.34</v>
      </c>
      <c r="E846" s="217">
        <v>1679.34</v>
      </c>
      <c r="F846" s="83">
        <f t="shared" si="39"/>
        <v>5038.01</v>
      </c>
      <c r="G846" s="214" t="s">
        <v>923</v>
      </c>
      <c r="H846" s="214" t="s">
        <v>924</v>
      </c>
      <c r="I846" s="217">
        <v>839.67</v>
      </c>
      <c r="J846" s="217">
        <v>1679.34</v>
      </c>
      <c r="K846">
        <f t="shared" si="40"/>
        <v>419.83499999999998</v>
      </c>
      <c r="L846" s="83">
        <f t="shared" si="41"/>
        <v>2519.0099999999998</v>
      </c>
    </row>
    <row r="847" spans="1:12" ht="30.6" x14ac:dyDescent="0.3">
      <c r="A847" s="214" t="s">
        <v>644</v>
      </c>
      <c r="B847" s="214" t="s">
        <v>450</v>
      </c>
      <c r="C847" s="217">
        <v>2650</v>
      </c>
      <c r="D847" s="217">
        <v>2650</v>
      </c>
      <c r="E847" s="217">
        <v>2650</v>
      </c>
      <c r="F847" s="83">
        <f t="shared" si="39"/>
        <v>7950</v>
      </c>
      <c r="G847" s="214" t="s">
        <v>3943</v>
      </c>
      <c r="H847" s="214" t="s">
        <v>1443</v>
      </c>
      <c r="I847" s="217">
        <v>1325</v>
      </c>
      <c r="J847" s="217">
        <v>2650</v>
      </c>
      <c r="K847">
        <f t="shared" si="40"/>
        <v>662.5</v>
      </c>
      <c r="L847" s="83">
        <f t="shared" si="41"/>
        <v>3975</v>
      </c>
    </row>
    <row r="848" spans="1:12" ht="30.6" x14ac:dyDescent="0.3">
      <c r="A848" s="214" t="s">
        <v>2168</v>
      </c>
      <c r="B848" s="214" t="s">
        <v>419</v>
      </c>
      <c r="C848" s="217">
        <v>1395.87</v>
      </c>
      <c r="D848" s="217">
        <v>1395.87</v>
      </c>
      <c r="E848" s="217">
        <v>1395.87</v>
      </c>
      <c r="F848" s="83">
        <f t="shared" si="39"/>
        <v>4187.6099999999997</v>
      </c>
      <c r="G848" s="214" t="s">
        <v>1951</v>
      </c>
      <c r="H848" s="214" t="s">
        <v>1952</v>
      </c>
      <c r="I848" s="217">
        <v>697.93499999999995</v>
      </c>
      <c r="J848" s="217">
        <v>1395.87</v>
      </c>
      <c r="K848">
        <f t="shared" si="40"/>
        <v>348.96749999999997</v>
      </c>
      <c r="L848" s="83">
        <f t="shared" si="41"/>
        <v>2093.8049999999998</v>
      </c>
    </row>
    <row r="849" spans="1:12" ht="30.6" x14ac:dyDescent="0.3">
      <c r="A849" s="214" t="s">
        <v>645</v>
      </c>
      <c r="B849" s="214" t="s">
        <v>435</v>
      </c>
      <c r="C849" s="217">
        <v>1443.11</v>
      </c>
      <c r="D849" s="217">
        <v>1443.11</v>
      </c>
      <c r="E849" s="217">
        <v>1443.11</v>
      </c>
      <c r="F849" s="83">
        <f t="shared" si="39"/>
        <v>4329.33</v>
      </c>
      <c r="G849" s="214" t="s">
        <v>1055</v>
      </c>
      <c r="H849" s="214" t="s">
        <v>1056</v>
      </c>
      <c r="I849" s="217">
        <v>721.55499999999995</v>
      </c>
      <c r="J849" s="217">
        <v>1443.11</v>
      </c>
      <c r="K849">
        <f t="shared" si="40"/>
        <v>360.77749999999997</v>
      </c>
      <c r="L849" s="83">
        <f t="shared" si="41"/>
        <v>2164.665</v>
      </c>
    </row>
    <row r="850" spans="1:12" ht="30.6" x14ac:dyDescent="0.3">
      <c r="A850" s="214" t="s">
        <v>999</v>
      </c>
      <c r="B850" s="214" t="s">
        <v>416</v>
      </c>
      <c r="C850" s="217">
        <v>2602.75</v>
      </c>
      <c r="D850" s="217">
        <v>2602.7600000000002</v>
      </c>
      <c r="E850" s="217">
        <v>2602.7600000000002</v>
      </c>
      <c r="F850" s="83">
        <f t="shared" si="39"/>
        <v>7808.27</v>
      </c>
      <c r="G850" s="214" t="s">
        <v>1050</v>
      </c>
      <c r="H850" s="214" t="s">
        <v>1051</v>
      </c>
      <c r="I850" s="217">
        <v>1301.3800000000001</v>
      </c>
      <c r="J850" s="217">
        <v>2602.7600000000002</v>
      </c>
      <c r="K850">
        <f t="shared" si="40"/>
        <v>650.69000000000005</v>
      </c>
      <c r="L850" s="83">
        <f t="shared" si="41"/>
        <v>3904.1400000000003</v>
      </c>
    </row>
    <row r="851" spans="1:12" ht="30.6" x14ac:dyDescent="0.3">
      <c r="A851" s="214" t="s">
        <v>1245</v>
      </c>
      <c r="B851" s="214" t="s">
        <v>415</v>
      </c>
      <c r="C851" s="217">
        <v>1687.92</v>
      </c>
      <c r="D851" s="217">
        <v>1687.93</v>
      </c>
      <c r="E851" s="217">
        <v>1687.93</v>
      </c>
      <c r="F851" s="83">
        <f t="shared" si="39"/>
        <v>5063.7800000000007</v>
      </c>
      <c r="G851" s="214" t="s">
        <v>985</v>
      </c>
      <c r="H851" s="214" t="s">
        <v>986</v>
      </c>
      <c r="I851" s="217">
        <v>843.96500000000003</v>
      </c>
      <c r="J851" s="217">
        <v>1687.93</v>
      </c>
      <c r="K851">
        <f t="shared" si="40"/>
        <v>421.98250000000002</v>
      </c>
      <c r="L851" s="83">
        <f t="shared" si="41"/>
        <v>2531.895</v>
      </c>
    </row>
    <row r="852" spans="1:12" ht="30.6" x14ac:dyDescent="0.3">
      <c r="A852" s="214" t="s">
        <v>1174</v>
      </c>
      <c r="B852" s="214" t="s">
        <v>463</v>
      </c>
      <c r="C852" s="217">
        <v>1374.39</v>
      </c>
      <c r="D852" s="217">
        <v>1374.39</v>
      </c>
      <c r="E852" s="217">
        <v>1374.39</v>
      </c>
      <c r="F852" s="83">
        <f t="shared" si="39"/>
        <v>4123.17</v>
      </c>
      <c r="G852" s="214" t="s">
        <v>947</v>
      </c>
      <c r="H852" s="214" t="s">
        <v>181</v>
      </c>
      <c r="I852" s="217">
        <v>1683.63</v>
      </c>
      <c r="J852" s="217">
        <v>3367.26</v>
      </c>
      <c r="K852">
        <f t="shared" si="40"/>
        <v>841.81500000000005</v>
      </c>
      <c r="L852" s="83">
        <f t="shared" si="41"/>
        <v>5050.8900000000003</v>
      </c>
    </row>
    <row r="853" spans="1:12" ht="30.6" x14ac:dyDescent="0.3">
      <c r="A853" s="214" t="s">
        <v>2575</v>
      </c>
      <c r="B853" s="214" t="s">
        <v>465</v>
      </c>
      <c r="C853" s="217">
        <v>1361.5</v>
      </c>
      <c r="D853" s="217">
        <v>1361.51</v>
      </c>
      <c r="E853" s="217">
        <v>1361.51</v>
      </c>
      <c r="F853" s="83">
        <f t="shared" si="39"/>
        <v>4084.5200000000004</v>
      </c>
      <c r="G853" s="214" t="s">
        <v>948</v>
      </c>
      <c r="H853" s="214" t="s">
        <v>949</v>
      </c>
      <c r="I853" s="217">
        <v>687.19500000000005</v>
      </c>
      <c r="J853" s="217">
        <v>1374.39</v>
      </c>
      <c r="K853">
        <f t="shared" si="40"/>
        <v>343.59750000000003</v>
      </c>
      <c r="L853" s="83">
        <f t="shared" si="41"/>
        <v>2061.585</v>
      </c>
    </row>
    <row r="854" spans="1:12" ht="30.6" x14ac:dyDescent="0.3">
      <c r="A854" s="214" t="s">
        <v>1208</v>
      </c>
      <c r="B854" s="214" t="s">
        <v>459</v>
      </c>
      <c r="C854" s="217">
        <v>1679.33</v>
      </c>
      <c r="D854" s="217">
        <v>1679.34</v>
      </c>
      <c r="E854" s="217">
        <v>1679.34</v>
      </c>
      <c r="F854" s="83">
        <f t="shared" si="39"/>
        <v>5038.01</v>
      </c>
      <c r="G854" s="214" t="s">
        <v>2442</v>
      </c>
      <c r="H854" s="214" t="s">
        <v>2443</v>
      </c>
      <c r="I854" s="217">
        <v>680.755</v>
      </c>
      <c r="J854" s="217">
        <v>1361.51</v>
      </c>
      <c r="K854">
        <f t="shared" si="40"/>
        <v>340.3775</v>
      </c>
      <c r="L854" s="83">
        <f t="shared" si="41"/>
        <v>2042.2649999999999</v>
      </c>
    </row>
    <row r="855" spans="1:12" ht="30.6" x14ac:dyDescent="0.3">
      <c r="A855" s="214" t="s">
        <v>1088</v>
      </c>
      <c r="B855" s="214" t="s">
        <v>405</v>
      </c>
      <c r="C855" s="217">
        <v>2650</v>
      </c>
      <c r="D855" s="217">
        <v>2650</v>
      </c>
      <c r="E855" s="217">
        <v>2650</v>
      </c>
      <c r="F855" s="83">
        <f t="shared" si="39"/>
        <v>7950</v>
      </c>
      <c r="G855" s="214" t="s">
        <v>1115</v>
      </c>
      <c r="H855" s="214" t="s">
        <v>1116</v>
      </c>
      <c r="I855" s="217">
        <v>839.67</v>
      </c>
      <c r="J855" s="217">
        <v>1679.34</v>
      </c>
      <c r="K855">
        <f t="shared" si="40"/>
        <v>419.83499999999998</v>
      </c>
      <c r="L855" s="83">
        <f t="shared" si="41"/>
        <v>2519.0099999999998</v>
      </c>
    </row>
    <row r="856" spans="1:12" ht="30.6" x14ac:dyDescent="0.3">
      <c r="A856" s="214" t="s">
        <v>2173</v>
      </c>
      <c r="B856" s="214" t="s">
        <v>267</v>
      </c>
      <c r="C856" s="217">
        <v>1464.58</v>
      </c>
      <c r="D856" s="217">
        <v>1464.59</v>
      </c>
      <c r="E856" s="217">
        <v>1464.59</v>
      </c>
      <c r="F856" s="83">
        <f t="shared" si="39"/>
        <v>4393.76</v>
      </c>
      <c r="G856" s="214" t="s">
        <v>773</v>
      </c>
      <c r="H856" s="214" t="s">
        <v>774</v>
      </c>
      <c r="I856" s="217">
        <v>1325</v>
      </c>
      <c r="J856" s="217">
        <v>2650</v>
      </c>
      <c r="K856">
        <f t="shared" si="40"/>
        <v>662.5</v>
      </c>
      <c r="L856" s="83">
        <f t="shared" si="41"/>
        <v>3975</v>
      </c>
    </row>
    <row r="857" spans="1:12" ht="30.6" x14ac:dyDescent="0.3">
      <c r="A857" s="214" t="s">
        <v>537</v>
      </c>
      <c r="B857" s="214" t="s">
        <v>125</v>
      </c>
      <c r="C857" s="217">
        <v>1421.63</v>
      </c>
      <c r="D857" s="217">
        <v>1421.64</v>
      </c>
      <c r="E857" s="217">
        <v>1421.64</v>
      </c>
      <c r="F857" s="83">
        <f t="shared" si="39"/>
        <v>4264.9100000000008</v>
      </c>
      <c r="G857" s="214" t="s">
        <v>1888</v>
      </c>
      <c r="H857" s="214" t="s">
        <v>1889</v>
      </c>
      <c r="I857" s="217">
        <v>697.93499999999995</v>
      </c>
      <c r="J857" s="217">
        <v>1395.87</v>
      </c>
      <c r="K857">
        <f t="shared" si="40"/>
        <v>348.96749999999997</v>
      </c>
      <c r="L857" s="83">
        <f t="shared" si="41"/>
        <v>2093.8049999999998</v>
      </c>
    </row>
    <row r="858" spans="1:12" ht="30.6" x14ac:dyDescent="0.3">
      <c r="A858" s="214" t="s">
        <v>1398</v>
      </c>
      <c r="B858" s="214" t="s">
        <v>423</v>
      </c>
      <c r="C858" s="217">
        <v>1395.87</v>
      </c>
      <c r="D858" s="217">
        <v>1395.87</v>
      </c>
      <c r="E858" s="217">
        <v>1395.87</v>
      </c>
      <c r="F858" s="83">
        <f t="shared" si="39"/>
        <v>4187.6099999999997</v>
      </c>
      <c r="G858" s="214" t="s">
        <v>2317</v>
      </c>
      <c r="H858" s="214" t="s">
        <v>2318</v>
      </c>
      <c r="I858" s="217">
        <v>721.55499999999995</v>
      </c>
      <c r="J858" s="217">
        <v>1443.11</v>
      </c>
      <c r="K858">
        <f t="shared" si="40"/>
        <v>360.77749999999997</v>
      </c>
      <c r="L858" s="83">
        <f t="shared" si="41"/>
        <v>2164.665</v>
      </c>
    </row>
    <row r="859" spans="1:12" ht="30.6" x14ac:dyDescent="0.3">
      <c r="A859" s="214" t="s">
        <v>1175</v>
      </c>
      <c r="B859" s="214" t="s">
        <v>483</v>
      </c>
      <c r="C859" s="217">
        <v>1443.11</v>
      </c>
      <c r="D859" s="217">
        <v>1443.11</v>
      </c>
      <c r="E859" s="217">
        <v>1443.11</v>
      </c>
      <c r="F859" s="83">
        <f t="shared" si="39"/>
        <v>4329.33</v>
      </c>
      <c r="G859" s="214" t="s">
        <v>1894</v>
      </c>
      <c r="H859" s="214" t="s">
        <v>1895</v>
      </c>
      <c r="I859" s="217">
        <v>1301.3800000000001</v>
      </c>
      <c r="J859" s="217">
        <v>2602.7600000000002</v>
      </c>
      <c r="K859">
        <f t="shared" si="40"/>
        <v>650.69000000000005</v>
      </c>
      <c r="L859" s="83">
        <f t="shared" si="41"/>
        <v>3904.1400000000003</v>
      </c>
    </row>
    <row r="860" spans="1:12" ht="30.6" x14ac:dyDescent="0.3">
      <c r="A860" s="214" t="s">
        <v>1275</v>
      </c>
      <c r="B860" s="214" t="s">
        <v>438</v>
      </c>
      <c r="C860" s="217">
        <v>2602.75</v>
      </c>
      <c r="D860" s="217">
        <v>2602.7600000000002</v>
      </c>
      <c r="E860" s="217">
        <v>2602.7600000000002</v>
      </c>
      <c r="F860" s="83">
        <f t="shared" si="39"/>
        <v>7808.27</v>
      </c>
      <c r="G860" s="214" t="s">
        <v>2492</v>
      </c>
      <c r="H860" s="214" t="s">
        <v>2493</v>
      </c>
      <c r="I860" s="217">
        <v>843.96500000000003</v>
      </c>
      <c r="J860" s="217">
        <v>1687.93</v>
      </c>
      <c r="K860">
        <f t="shared" si="40"/>
        <v>421.98250000000002</v>
      </c>
      <c r="L860" s="83">
        <f t="shared" si="41"/>
        <v>2531.895</v>
      </c>
    </row>
    <row r="861" spans="1:12" ht="30.6" x14ac:dyDescent="0.3">
      <c r="A861" s="214" t="s">
        <v>1188</v>
      </c>
      <c r="B861" s="214" t="s">
        <v>437</v>
      </c>
      <c r="C861" s="217">
        <v>1687.92</v>
      </c>
      <c r="D861" s="217">
        <v>1687.93</v>
      </c>
      <c r="E861" s="217">
        <v>1687.93</v>
      </c>
      <c r="F861" s="83">
        <f t="shared" si="39"/>
        <v>5063.7800000000007</v>
      </c>
      <c r="G861" s="214" t="s">
        <v>1974</v>
      </c>
      <c r="H861" s="214" t="s">
        <v>1975</v>
      </c>
      <c r="I861" s="217">
        <v>687.19500000000005</v>
      </c>
      <c r="J861" s="217">
        <v>1374.39</v>
      </c>
      <c r="K861">
        <f t="shared" si="40"/>
        <v>343.59750000000003</v>
      </c>
      <c r="L861" s="83">
        <f t="shared" si="41"/>
        <v>2061.585</v>
      </c>
    </row>
    <row r="862" spans="1:12" ht="30.6" x14ac:dyDescent="0.3">
      <c r="A862" s="214" t="s">
        <v>1225</v>
      </c>
      <c r="B862" s="214" t="s">
        <v>470</v>
      </c>
      <c r="C862" s="217">
        <v>1374.39</v>
      </c>
      <c r="D862" s="217">
        <v>1374.39</v>
      </c>
      <c r="E862" s="217">
        <v>1374.39</v>
      </c>
      <c r="F862" s="83">
        <f t="shared" si="39"/>
        <v>4123.17</v>
      </c>
      <c r="G862" s="214" t="s">
        <v>1138</v>
      </c>
      <c r="H862" s="214" t="s">
        <v>1139</v>
      </c>
      <c r="I862" s="217">
        <v>680.755</v>
      </c>
      <c r="J862" s="217">
        <v>1361.51</v>
      </c>
      <c r="K862">
        <f t="shared" si="40"/>
        <v>340.3775</v>
      </c>
      <c r="L862" s="83">
        <f t="shared" si="41"/>
        <v>2042.2649999999999</v>
      </c>
    </row>
    <row r="863" spans="1:12" ht="30.6" x14ac:dyDescent="0.3">
      <c r="A863" s="214" t="s">
        <v>542</v>
      </c>
      <c r="B863" s="214" t="s">
        <v>395</v>
      </c>
      <c r="C863" s="217">
        <v>1361.5</v>
      </c>
      <c r="D863" s="217">
        <v>1361.51</v>
      </c>
      <c r="E863" s="217">
        <v>1361.51</v>
      </c>
      <c r="F863" s="83">
        <f t="shared" si="39"/>
        <v>4084.5200000000004</v>
      </c>
      <c r="G863" s="214" t="s">
        <v>2631</v>
      </c>
      <c r="H863" s="214" t="s">
        <v>321</v>
      </c>
      <c r="I863" s="217">
        <v>1559.075</v>
      </c>
      <c r="J863" s="217">
        <v>3118.15</v>
      </c>
      <c r="K863">
        <f t="shared" si="40"/>
        <v>779.53750000000002</v>
      </c>
      <c r="L863" s="83">
        <f t="shared" si="41"/>
        <v>4677.2250000000004</v>
      </c>
    </row>
    <row r="864" spans="1:12" ht="30.6" x14ac:dyDescent="0.3">
      <c r="A864" s="214" t="s">
        <v>1199</v>
      </c>
      <c r="B864" s="214" t="s">
        <v>449</v>
      </c>
      <c r="C864" s="217">
        <v>1679.33</v>
      </c>
      <c r="D864" s="217">
        <v>1679.34</v>
      </c>
      <c r="E864" s="217">
        <v>1679.34</v>
      </c>
      <c r="F864" s="83">
        <f t="shared" si="39"/>
        <v>5038.01</v>
      </c>
      <c r="G864" s="214" t="s">
        <v>525</v>
      </c>
      <c r="H864" s="214" t="s">
        <v>526</v>
      </c>
      <c r="I864" s="217">
        <v>839.67</v>
      </c>
      <c r="J864" s="217">
        <v>1679.34</v>
      </c>
      <c r="K864">
        <f t="shared" si="40"/>
        <v>419.83499999999998</v>
      </c>
      <c r="L864" s="83">
        <f t="shared" si="41"/>
        <v>2519.0099999999998</v>
      </c>
    </row>
    <row r="865" spans="1:12" ht="30.6" x14ac:dyDescent="0.3">
      <c r="A865" s="214" t="s">
        <v>1123</v>
      </c>
      <c r="B865" s="214" t="s">
        <v>457</v>
      </c>
      <c r="C865" s="217">
        <v>2650</v>
      </c>
      <c r="D865" s="217">
        <v>2650</v>
      </c>
      <c r="E865" s="217">
        <v>2650</v>
      </c>
      <c r="F865" s="83">
        <f t="shared" si="39"/>
        <v>7950</v>
      </c>
      <c r="G865" s="214" t="s">
        <v>2399</v>
      </c>
      <c r="H865" s="214" t="s">
        <v>2400</v>
      </c>
      <c r="I865" s="217">
        <v>1325</v>
      </c>
      <c r="J865" s="217">
        <v>2650</v>
      </c>
      <c r="K865">
        <f t="shared" si="40"/>
        <v>662.5</v>
      </c>
      <c r="L865" s="83">
        <f t="shared" si="41"/>
        <v>3975</v>
      </c>
    </row>
    <row r="866" spans="1:12" ht="30.6" x14ac:dyDescent="0.3">
      <c r="A866" s="214" t="s">
        <v>922</v>
      </c>
      <c r="B866" s="214" t="s">
        <v>397</v>
      </c>
      <c r="C866" s="217">
        <v>1395.87</v>
      </c>
      <c r="D866" s="217">
        <v>1395.87</v>
      </c>
      <c r="E866" s="217">
        <v>1395.87</v>
      </c>
      <c r="F866" s="83">
        <f t="shared" si="39"/>
        <v>4187.6099999999997</v>
      </c>
      <c r="G866" s="214" t="s">
        <v>2006</v>
      </c>
      <c r="H866" s="214" t="s">
        <v>2007</v>
      </c>
      <c r="I866" s="217">
        <v>697.93499999999995</v>
      </c>
      <c r="J866" s="217">
        <v>1395.87</v>
      </c>
      <c r="K866">
        <f t="shared" si="40"/>
        <v>348.96749999999997</v>
      </c>
      <c r="L866" s="83">
        <f t="shared" si="41"/>
        <v>2093.8049999999998</v>
      </c>
    </row>
    <row r="867" spans="1:12" ht="30.6" x14ac:dyDescent="0.3">
      <c r="A867" s="214" t="s">
        <v>1588</v>
      </c>
      <c r="B867" s="214" t="s">
        <v>413</v>
      </c>
      <c r="C867" s="217">
        <v>1443.11</v>
      </c>
      <c r="D867" s="217">
        <v>1443.11</v>
      </c>
      <c r="E867" s="217">
        <v>1443.11</v>
      </c>
      <c r="F867" s="83">
        <f t="shared" si="39"/>
        <v>4329.33</v>
      </c>
      <c r="G867" s="214" t="s">
        <v>1193</v>
      </c>
      <c r="H867" s="214" t="s">
        <v>1194</v>
      </c>
      <c r="I867" s="217">
        <v>721.55499999999995</v>
      </c>
      <c r="J867" s="217">
        <v>1443.11</v>
      </c>
      <c r="K867">
        <f t="shared" si="40"/>
        <v>360.77749999999997</v>
      </c>
      <c r="L867" s="83">
        <f t="shared" si="41"/>
        <v>2164.665</v>
      </c>
    </row>
    <row r="868" spans="1:12" ht="30.6" x14ac:dyDescent="0.3">
      <c r="A868" s="214" t="s">
        <v>1717</v>
      </c>
      <c r="B868" s="214" t="s">
        <v>320</v>
      </c>
      <c r="C868" s="217">
        <v>1576.25</v>
      </c>
      <c r="D868" s="217">
        <v>1576.26</v>
      </c>
      <c r="E868" s="217">
        <v>1576.26</v>
      </c>
      <c r="F868" s="83">
        <f t="shared" si="39"/>
        <v>4728.7700000000004</v>
      </c>
      <c r="G868" s="214" t="s">
        <v>3940</v>
      </c>
      <c r="H868" s="214" t="s">
        <v>1812</v>
      </c>
      <c r="I868" s="217">
        <v>1301.3800000000001</v>
      </c>
      <c r="J868" s="217">
        <v>2602.7600000000002</v>
      </c>
      <c r="K868">
        <f t="shared" si="40"/>
        <v>650.69000000000005</v>
      </c>
      <c r="L868" s="83">
        <f t="shared" si="41"/>
        <v>3904.1400000000003</v>
      </c>
    </row>
    <row r="869" spans="1:12" ht="30.6" x14ac:dyDescent="0.3">
      <c r="A869" s="214" t="s">
        <v>1094</v>
      </c>
      <c r="B869" s="214" t="s">
        <v>453</v>
      </c>
      <c r="C869" s="217">
        <v>2602.75</v>
      </c>
      <c r="D869" s="217">
        <v>2602.7600000000002</v>
      </c>
      <c r="E869" s="217">
        <v>2602.7600000000002</v>
      </c>
      <c r="F869" s="83">
        <f t="shared" si="39"/>
        <v>7808.27</v>
      </c>
      <c r="G869" s="214" t="s">
        <v>1062</v>
      </c>
      <c r="H869" s="214" t="s">
        <v>1063</v>
      </c>
      <c r="I869" s="217">
        <v>843.96500000000003</v>
      </c>
      <c r="J869" s="217">
        <v>1687.93</v>
      </c>
      <c r="K869">
        <f t="shared" si="40"/>
        <v>421.98250000000002</v>
      </c>
      <c r="L869" s="83">
        <f t="shared" si="41"/>
        <v>2531.895</v>
      </c>
    </row>
    <row r="870" spans="1:12" ht="30.6" x14ac:dyDescent="0.3">
      <c r="A870" s="214" t="s">
        <v>984</v>
      </c>
      <c r="B870" s="214" t="s">
        <v>471</v>
      </c>
      <c r="C870" s="217">
        <v>1687.92</v>
      </c>
      <c r="D870" s="217">
        <v>1687.93</v>
      </c>
      <c r="E870" s="217">
        <v>1687.93</v>
      </c>
      <c r="F870" s="83">
        <f t="shared" si="39"/>
        <v>5063.7800000000007</v>
      </c>
      <c r="G870" s="214" t="s">
        <v>1907</v>
      </c>
      <c r="H870" s="214" t="s">
        <v>1908</v>
      </c>
      <c r="I870" s="217">
        <v>687.19500000000005</v>
      </c>
      <c r="J870" s="217">
        <v>1374.39</v>
      </c>
      <c r="K870">
        <f t="shared" si="40"/>
        <v>343.59750000000003</v>
      </c>
      <c r="L870" s="83">
        <f t="shared" si="41"/>
        <v>2061.585</v>
      </c>
    </row>
    <row r="871" spans="1:12" ht="30.6" x14ac:dyDescent="0.3">
      <c r="A871" s="214" t="s">
        <v>679</v>
      </c>
      <c r="B871" s="214" t="s">
        <v>445</v>
      </c>
      <c r="C871" s="217">
        <v>1374.39</v>
      </c>
      <c r="D871" s="217">
        <v>1374.39</v>
      </c>
      <c r="E871" s="217">
        <v>1374.39</v>
      </c>
      <c r="F871" s="83">
        <f t="shared" si="39"/>
        <v>4123.17</v>
      </c>
      <c r="G871" s="214" t="s">
        <v>2011</v>
      </c>
      <c r="H871" s="214" t="s">
        <v>2012</v>
      </c>
      <c r="I871" s="217">
        <v>680.755</v>
      </c>
      <c r="J871" s="217">
        <v>1361.51</v>
      </c>
      <c r="K871">
        <f t="shared" si="40"/>
        <v>340.3775</v>
      </c>
      <c r="L871" s="83">
        <f t="shared" si="41"/>
        <v>2042.2649999999999</v>
      </c>
    </row>
    <row r="872" spans="1:12" ht="30.6" x14ac:dyDescent="0.3">
      <c r="A872" s="214" t="s">
        <v>2499</v>
      </c>
      <c r="B872" s="214" t="s">
        <v>2500</v>
      </c>
      <c r="C872" s="217">
        <v>1361.5</v>
      </c>
      <c r="D872" s="217">
        <v>1361.51</v>
      </c>
      <c r="E872" s="217">
        <v>1361.51</v>
      </c>
      <c r="F872" s="83">
        <f t="shared" si="39"/>
        <v>4084.5200000000004</v>
      </c>
      <c r="G872" s="214" t="s">
        <v>1722</v>
      </c>
      <c r="H872" s="214" t="s">
        <v>1723</v>
      </c>
      <c r="I872" s="217">
        <v>839.67</v>
      </c>
      <c r="J872" s="217">
        <v>1679.34</v>
      </c>
      <c r="K872">
        <f t="shared" si="40"/>
        <v>419.83499999999998</v>
      </c>
      <c r="L872" s="83">
        <f t="shared" si="41"/>
        <v>2519.0099999999998</v>
      </c>
    </row>
    <row r="873" spans="1:12" ht="30.6" x14ac:dyDescent="0.3">
      <c r="A873" s="214" t="s">
        <v>923</v>
      </c>
      <c r="B873" s="214" t="s">
        <v>924</v>
      </c>
      <c r="C873" s="217">
        <v>1679.33</v>
      </c>
      <c r="D873" s="217">
        <v>1679.34</v>
      </c>
      <c r="E873" s="217">
        <v>1679.34</v>
      </c>
      <c r="F873" s="83">
        <f t="shared" si="39"/>
        <v>5038.01</v>
      </c>
      <c r="G873" s="214" t="s">
        <v>2289</v>
      </c>
      <c r="H873" s="214" t="s">
        <v>2290</v>
      </c>
      <c r="I873" s="217">
        <v>1325</v>
      </c>
      <c r="J873" s="217">
        <v>2650</v>
      </c>
      <c r="K873">
        <f t="shared" si="40"/>
        <v>662.5</v>
      </c>
      <c r="L873" s="83">
        <f t="shared" si="41"/>
        <v>3975</v>
      </c>
    </row>
    <row r="874" spans="1:12" ht="30.6" x14ac:dyDescent="0.3">
      <c r="A874" s="214" t="s">
        <v>3943</v>
      </c>
      <c r="B874" s="214" t="s">
        <v>1443</v>
      </c>
      <c r="C874" s="217">
        <v>2650</v>
      </c>
      <c r="D874" s="217">
        <v>2650</v>
      </c>
      <c r="E874" s="217">
        <v>2650</v>
      </c>
      <c r="F874" s="83">
        <f t="shared" si="39"/>
        <v>7950</v>
      </c>
      <c r="G874" s="214" t="s">
        <v>1813</v>
      </c>
      <c r="H874" s="214" t="s">
        <v>213</v>
      </c>
      <c r="I874" s="217">
        <v>1226.2149999999999</v>
      </c>
      <c r="J874" s="217">
        <v>2452.4299999999998</v>
      </c>
      <c r="K874">
        <f t="shared" si="40"/>
        <v>613.10749999999996</v>
      </c>
      <c r="L874" s="83">
        <f t="shared" si="41"/>
        <v>3678.6449999999995</v>
      </c>
    </row>
    <row r="875" spans="1:12" ht="30.6" x14ac:dyDescent="0.3">
      <c r="A875" s="214" t="s">
        <v>1951</v>
      </c>
      <c r="B875" s="214" t="s">
        <v>1952</v>
      </c>
      <c r="C875" s="217">
        <v>1395.87</v>
      </c>
      <c r="D875" s="217">
        <v>1395.87</v>
      </c>
      <c r="E875" s="217">
        <v>1395.87</v>
      </c>
      <c r="F875" s="83">
        <f t="shared" si="39"/>
        <v>4187.6099999999997</v>
      </c>
      <c r="G875" s="214" t="s">
        <v>1057</v>
      </c>
      <c r="H875" s="214" t="s">
        <v>1058</v>
      </c>
      <c r="I875" s="217">
        <v>697.93499999999995</v>
      </c>
      <c r="J875" s="217">
        <v>1395.87</v>
      </c>
      <c r="K875">
        <f t="shared" si="40"/>
        <v>348.96749999999997</v>
      </c>
      <c r="L875" s="83">
        <f t="shared" si="41"/>
        <v>2093.8049999999998</v>
      </c>
    </row>
    <row r="876" spans="1:12" ht="30.6" x14ac:dyDescent="0.3">
      <c r="A876" s="214" t="s">
        <v>1055</v>
      </c>
      <c r="B876" s="214" t="s">
        <v>1056</v>
      </c>
      <c r="C876" s="217">
        <v>1443.11</v>
      </c>
      <c r="D876" s="217">
        <v>1443.11</v>
      </c>
      <c r="E876" s="217">
        <v>1443.11</v>
      </c>
      <c r="F876" s="83">
        <f t="shared" si="39"/>
        <v>4329.33</v>
      </c>
      <c r="G876" s="214" t="s">
        <v>1872</v>
      </c>
      <c r="H876" s="214" t="s">
        <v>1873</v>
      </c>
      <c r="I876" s="217">
        <v>721.55499999999995</v>
      </c>
      <c r="J876" s="217">
        <v>1443.11</v>
      </c>
      <c r="K876">
        <f t="shared" si="40"/>
        <v>360.77749999999997</v>
      </c>
      <c r="L876" s="83">
        <f t="shared" si="41"/>
        <v>2164.665</v>
      </c>
    </row>
    <row r="877" spans="1:12" ht="30.6" x14ac:dyDescent="0.3">
      <c r="A877" s="214" t="s">
        <v>1050</v>
      </c>
      <c r="B877" s="214" t="s">
        <v>1051</v>
      </c>
      <c r="C877" s="217">
        <v>2602.75</v>
      </c>
      <c r="D877" s="217">
        <v>2602.7600000000002</v>
      </c>
      <c r="E877" s="217">
        <v>2602.7600000000002</v>
      </c>
      <c r="F877" s="83">
        <f t="shared" si="39"/>
        <v>7808.27</v>
      </c>
      <c r="G877" s="214" t="s">
        <v>1064</v>
      </c>
      <c r="H877" s="214" t="s">
        <v>1065</v>
      </c>
      <c r="I877" s="217">
        <v>1301.3800000000001</v>
      </c>
      <c r="J877" s="217">
        <v>2602.7600000000002</v>
      </c>
      <c r="K877">
        <f t="shared" si="40"/>
        <v>650.69000000000005</v>
      </c>
      <c r="L877" s="83">
        <f t="shared" si="41"/>
        <v>3904.1400000000003</v>
      </c>
    </row>
    <row r="878" spans="1:12" ht="30.6" x14ac:dyDescent="0.3">
      <c r="A878" s="214" t="s">
        <v>985</v>
      </c>
      <c r="B878" s="214" t="s">
        <v>986</v>
      </c>
      <c r="C878" s="217">
        <v>1687.92</v>
      </c>
      <c r="D878" s="217">
        <v>1687.93</v>
      </c>
      <c r="E878" s="217">
        <v>1687.93</v>
      </c>
      <c r="F878" s="83">
        <f t="shared" si="39"/>
        <v>5063.7800000000007</v>
      </c>
      <c r="G878" s="214" t="s">
        <v>958</v>
      </c>
      <c r="H878" s="214" t="s">
        <v>959</v>
      </c>
      <c r="I878" s="217">
        <v>843.96500000000003</v>
      </c>
      <c r="J878" s="217">
        <v>1687.93</v>
      </c>
      <c r="K878">
        <f t="shared" si="40"/>
        <v>421.98250000000002</v>
      </c>
      <c r="L878" s="83">
        <f t="shared" si="41"/>
        <v>2531.895</v>
      </c>
    </row>
    <row r="879" spans="1:12" ht="30.6" x14ac:dyDescent="0.3">
      <c r="A879" s="214" t="s">
        <v>947</v>
      </c>
      <c r="B879" s="214" t="s">
        <v>181</v>
      </c>
      <c r="C879" s="217">
        <v>3367.26</v>
      </c>
      <c r="D879" s="217">
        <v>3367.26</v>
      </c>
      <c r="E879" s="217">
        <v>3367.26</v>
      </c>
      <c r="F879" s="83">
        <f t="shared" si="39"/>
        <v>10101.780000000001</v>
      </c>
      <c r="G879" s="214" t="s">
        <v>1117</v>
      </c>
      <c r="H879" s="214" t="s">
        <v>1118</v>
      </c>
      <c r="I879" s="217">
        <v>687.19500000000005</v>
      </c>
      <c r="J879" s="217">
        <v>1374.39</v>
      </c>
      <c r="K879">
        <f t="shared" si="40"/>
        <v>343.59750000000003</v>
      </c>
      <c r="L879" s="83">
        <f t="shared" si="41"/>
        <v>2061.585</v>
      </c>
    </row>
    <row r="880" spans="1:12" ht="30.6" x14ac:dyDescent="0.3">
      <c r="A880" s="214" t="s">
        <v>948</v>
      </c>
      <c r="B880" s="214" t="s">
        <v>949</v>
      </c>
      <c r="C880" s="217">
        <v>1374.39</v>
      </c>
      <c r="D880" s="217">
        <v>1374.39</v>
      </c>
      <c r="E880" s="217">
        <v>1374.39</v>
      </c>
      <c r="F880" s="83">
        <f t="shared" si="39"/>
        <v>4123.17</v>
      </c>
      <c r="G880" s="214" t="s">
        <v>1444</v>
      </c>
      <c r="H880" s="214" t="s">
        <v>1445</v>
      </c>
      <c r="I880" s="217">
        <v>680.755</v>
      </c>
      <c r="J880" s="217">
        <v>1361.51</v>
      </c>
      <c r="K880">
        <f t="shared" si="40"/>
        <v>340.3775</v>
      </c>
      <c r="L880" s="83">
        <f t="shared" si="41"/>
        <v>2042.2649999999999</v>
      </c>
    </row>
    <row r="881" spans="1:12" ht="30.6" x14ac:dyDescent="0.3">
      <c r="A881" s="214" t="s">
        <v>2442</v>
      </c>
      <c r="B881" s="214" t="s">
        <v>2443</v>
      </c>
      <c r="C881" s="217">
        <v>1361.5</v>
      </c>
      <c r="D881" s="217">
        <v>1361.51</v>
      </c>
      <c r="E881" s="217">
        <v>1361.51</v>
      </c>
      <c r="F881" s="83">
        <f t="shared" si="39"/>
        <v>4084.5200000000004</v>
      </c>
      <c r="G881" s="214" t="s">
        <v>1386</v>
      </c>
      <c r="H881" s="214" t="s">
        <v>1387</v>
      </c>
      <c r="I881" s="217">
        <v>839.67</v>
      </c>
      <c r="J881" s="217">
        <v>1679.34</v>
      </c>
      <c r="K881">
        <f t="shared" si="40"/>
        <v>419.83499999999998</v>
      </c>
      <c r="L881" s="83">
        <f t="shared" si="41"/>
        <v>2519.0099999999998</v>
      </c>
    </row>
    <row r="882" spans="1:12" ht="30.6" x14ac:dyDescent="0.3">
      <c r="A882" s="214" t="s">
        <v>1115</v>
      </c>
      <c r="B882" s="214" t="s">
        <v>1116</v>
      </c>
      <c r="C882" s="217">
        <v>1679.33</v>
      </c>
      <c r="D882" s="217">
        <v>1679.34</v>
      </c>
      <c r="E882" s="217">
        <v>1679.34</v>
      </c>
      <c r="F882" s="83">
        <f t="shared" si="39"/>
        <v>5038.01</v>
      </c>
      <c r="G882" s="214" t="s">
        <v>2381</v>
      </c>
      <c r="H882" s="214" t="s">
        <v>2382</v>
      </c>
      <c r="I882" s="217">
        <v>1325</v>
      </c>
      <c r="J882" s="217">
        <v>2650</v>
      </c>
      <c r="K882">
        <f t="shared" si="40"/>
        <v>662.5</v>
      </c>
      <c r="L882" s="83">
        <f t="shared" si="41"/>
        <v>3975</v>
      </c>
    </row>
    <row r="883" spans="1:12" ht="30.6" x14ac:dyDescent="0.3">
      <c r="A883" s="214" t="s">
        <v>773</v>
      </c>
      <c r="B883" s="214" t="s">
        <v>774</v>
      </c>
      <c r="C883" s="217">
        <v>2650</v>
      </c>
      <c r="D883" s="217">
        <v>2650</v>
      </c>
      <c r="E883" s="217">
        <v>2650</v>
      </c>
      <c r="F883" s="83">
        <f t="shared" si="39"/>
        <v>7950</v>
      </c>
      <c r="G883" s="214" t="s">
        <v>1026</v>
      </c>
      <c r="H883" s="214" t="s">
        <v>1027</v>
      </c>
      <c r="I883" s="217">
        <v>697.93499999999995</v>
      </c>
      <c r="J883" s="217">
        <v>1395.87</v>
      </c>
      <c r="K883">
        <f t="shared" si="40"/>
        <v>348.96749999999997</v>
      </c>
      <c r="L883" s="83">
        <f t="shared" si="41"/>
        <v>2093.8049999999998</v>
      </c>
    </row>
    <row r="884" spans="1:12" ht="30.6" x14ac:dyDescent="0.3">
      <c r="A884" s="214" t="s">
        <v>1888</v>
      </c>
      <c r="B884" s="214" t="s">
        <v>1889</v>
      </c>
      <c r="C884" s="217">
        <v>1395.87</v>
      </c>
      <c r="D884" s="217">
        <v>1395.87</v>
      </c>
      <c r="E884" s="217">
        <v>1395.87</v>
      </c>
      <c r="F884" s="83">
        <f t="shared" si="39"/>
        <v>4187.6099999999997</v>
      </c>
      <c r="G884" s="214" t="s">
        <v>1979</v>
      </c>
      <c r="H884" s="214" t="s">
        <v>1980</v>
      </c>
      <c r="I884" s="217">
        <v>721.55499999999995</v>
      </c>
      <c r="J884" s="217">
        <v>1443.11</v>
      </c>
      <c r="K884">
        <f t="shared" si="40"/>
        <v>360.77749999999997</v>
      </c>
      <c r="L884" s="83">
        <f t="shared" si="41"/>
        <v>2164.665</v>
      </c>
    </row>
    <row r="885" spans="1:12" ht="30.6" x14ac:dyDescent="0.3">
      <c r="A885" s="214" t="s">
        <v>2317</v>
      </c>
      <c r="B885" s="214" t="s">
        <v>2318</v>
      </c>
      <c r="C885" s="217">
        <v>1443.11</v>
      </c>
      <c r="D885" s="217">
        <v>1443.11</v>
      </c>
      <c r="E885" s="217">
        <v>1443.11</v>
      </c>
      <c r="F885" s="83">
        <f t="shared" si="39"/>
        <v>4329.33</v>
      </c>
      <c r="G885" s="214" t="s">
        <v>1022</v>
      </c>
      <c r="H885" s="214" t="s">
        <v>282</v>
      </c>
      <c r="I885" s="217">
        <v>710.82</v>
      </c>
      <c r="J885" s="217">
        <v>1421.64</v>
      </c>
      <c r="K885">
        <f t="shared" si="40"/>
        <v>355.41</v>
      </c>
      <c r="L885" s="83">
        <f t="shared" si="41"/>
        <v>2132.46</v>
      </c>
    </row>
    <row r="886" spans="1:12" ht="30.6" x14ac:dyDescent="0.3">
      <c r="A886" s="214" t="s">
        <v>1894</v>
      </c>
      <c r="B886" s="214" t="s">
        <v>1895</v>
      </c>
      <c r="C886" s="217">
        <v>2602.75</v>
      </c>
      <c r="D886" s="217">
        <v>2602.7600000000002</v>
      </c>
      <c r="E886" s="217">
        <v>2602.7600000000002</v>
      </c>
      <c r="F886" s="83">
        <f t="shared" si="39"/>
        <v>7808.27</v>
      </c>
      <c r="G886" s="214" t="s">
        <v>848</v>
      </c>
      <c r="H886" s="214" t="s">
        <v>849</v>
      </c>
      <c r="I886" s="217">
        <v>1301.3800000000001</v>
      </c>
      <c r="J886" s="217">
        <v>2602.7600000000002</v>
      </c>
      <c r="K886">
        <f t="shared" si="40"/>
        <v>650.69000000000005</v>
      </c>
      <c r="L886" s="83">
        <f t="shared" si="41"/>
        <v>3904.1400000000003</v>
      </c>
    </row>
    <row r="887" spans="1:12" ht="30.6" x14ac:dyDescent="0.3">
      <c r="A887" s="214" t="s">
        <v>2492</v>
      </c>
      <c r="B887" s="214" t="s">
        <v>2493</v>
      </c>
      <c r="C887" s="217">
        <v>1687.92</v>
      </c>
      <c r="D887" s="217">
        <v>1687.93</v>
      </c>
      <c r="E887" s="217">
        <v>1687.93</v>
      </c>
      <c r="F887" s="83">
        <f t="shared" si="39"/>
        <v>5063.7800000000007</v>
      </c>
      <c r="G887" s="214" t="s">
        <v>1066</v>
      </c>
      <c r="H887" s="214" t="s">
        <v>1067</v>
      </c>
      <c r="I887" s="217">
        <v>843.96500000000003</v>
      </c>
      <c r="J887" s="217">
        <v>1687.93</v>
      </c>
      <c r="K887">
        <f t="shared" si="40"/>
        <v>421.98250000000002</v>
      </c>
      <c r="L887" s="83">
        <f t="shared" si="41"/>
        <v>2531.895</v>
      </c>
    </row>
    <row r="888" spans="1:12" ht="30.6" x14ac:dyDescent="0.3">
      <c r="A888" s="214" t="s">
        <v>1974</v>
      </c>
      <c r="B888" s="214" t="s">
        <v>1975</v>
      </c>
      <c r="C888" s="217">
        <v>1374.39</v>
      </c>
      <c r="D888" s="217">
        <v>1374.39</v>
      </c>
      <c r="E888" s="217">
        <v>1374.39</v>
      </c>
      <c r="F888" s="83">
        <f t="shared" si="39"/>
        <v>4123.17</v>
      </c>
      <c r="G888" s="214" t="s">
        <v>725</v>
      </c>
      <c r="H888" s="214" t="s">
        <v>726</v>
      </c>
      <c r="I888" s="217">
        <v>687.19500000000005</v>
      </c>
      <c r="J888" s="217">
        <v>1374.39</v>
      </c>
      <c r="K888">
        <f t="shared" si="40"/>
        <v>343.59750000000003</v>
      </c>
      <c r="L888" s="83">
        <f t="shared" si="41"/>
        <v>2061.585</v>
      </c>
    </row>
    <row r="889" spans="1:12" ht="30.6" x14ac:dyDescent="0.3">
      <c r="A889" s="214" t="s">
        <v>1138</v>
      </c>
      <c r="B889" s="214" t="s">
        <v>1139</v>
      </c>
      <c r="C889" s="217">
        <v>1361.5</v>
      </c>
      <c r="D889" s="217">
        <v>1361.51</v>
      </c>
      <c r="E889" s="217">
        <v>1361.51</v>
      </c>
      <c r="F889" s="83">
        <f t="shared" si="39"/>
        <v>4084.5200000000004</v>
      </c>
      <c r="G889" s="214" t="s">
        <v>1724</v>
      </c>
      <c r="H889" s="214" t="s">
        <v>1725</v>
      </c>
      <c r="I889" s="217">
        <v>680.755</v>
      </c>
      <c r="J889" s="217">
        <v>1361.51</v>
      </c>
      <c r="K889">
        <f t="shared" si="40"/>
        <v>340.3775</v>
      </c>
      <c r="L889" s="83">
        <f t="shared" si="41"/>
        <v>2042.2649999999999</v>
      </c>
    </row>
    <row r="890" spans="1:12" ht="30.6" x14ac:dyDescent="0.3">
      <c r="A890" s="214" t="s">
        <v>2631</v>
      </c>
      <c r="B890" s="214" t="s">
        <v>321</v>
      </c>
      <c r="C890" s="217">
        <v>3118.15</v>
      </c>
      <c r="D890" s="217">
        <v>3118.15</v>
      </c>
      <c r="E890" s="217">
        <v>3118.15</v>
      </c>
      <c r="F890" s="83">
        <f t="shared" si="39"/>
        <v>9354.4500000000007</v>
      </c>
      <c r="G890" s="214" t="s">
        <v>775</v>
      </c>
      <c r="H890" s="214" t="s">
        <v>776</v>
      </c>
      <c r="I890" s="217">
        <v>839.67</v>
      </c>
      <c r="J890" s="217">
        <v>1679.34</v>
      </c>
      <c r="K890">
        <f t="shared" si="40"/>
        <v>419.83499999999998</v>
      </c>
      <c r="L890" s="83">
        <f t="shared" si="41"/>
        <v>2519.0099999999998</v>
      </c>
    </row>
    <row r="891" spans="1:12" ht="30.6" x14ac:dyDescent="0.3">
      <c r="A891" s="214" t="s">
        <v>525</v>
      </c>
      <c r="B891" s="214" t="s">
        <v>526</v>
      </c>
      <c r="C891" s="217">
        <v>1679.33</v>
      </c>
      <c r="D891" s="217">
        <v>1679.34</v>
      </c>
      <c r="E891" s="217">
        <v>1679.34</v>
      </c>
      <c r="F891" s="83">
        <f t="shared" si="39"/>
        <v>5038.01</v>
      </c>
      <c r="G891" s="214" t="s">
        <v>1045</v>
      </c>
      <c r="H891" s="214" t="s">
        <v>1046</v>
      </c>
      <c r="I891" s="217">
        <v>1325</v>
      </c>
      <c r="J891" s="217">
        <v>2650</v>
      </c>
      <c r="K891">
        <f t="shared" si="40"/>
        <v>662.5</v>
      </c>
      <c r="L891" s="83">
        <f t="shared" si="41"/>
        <v>3975</v>
      </c>
    </row>
    <row r="892" spans="1:12" ht="30.6" x14ac:dyDescent="0.3">
      <c r="A892" s="214" t="s">
        <v>2399</v>
      </c>
      <c r="B892" s="214" t="s">
        <v>2400</v>
      </c>
      <c r="C892" s="217">
        <v>2650</v>
      </c>
      <c r="D892" s="217">
        <v>2650</v>
      </c>
      <c r="E892" s="217">
        <v>2650</v>
      </c>
      <c r="F892" s="83">
        <f t="shared" si="39"/>
        <v>7950</v>
      </c>
      <c r="G892" s="214" t="s">
        <v>2035</v>
      </c>
      <c r="H892" s="214" t="s">
        <v>2036</v>
      </c>
      <c r="I892" s="217">
        <v>697.93499999999995</v>
      </c>
      <c r="J892" s="217">
        <v>1395.87</v>
      </c>
      <c r="K892">
        <f t="shared" si="40"/>
        <v>348.96749999999997</v>
      </c>
      <c r="L892" s="83">
        <f t="shared" si="41"/>
        <v>2093.8049999999998</v>
      </c>
    </row>
    <row r="893" spans="1:12" ht="30.6" x14ac:dyDescent="0.3">
      <c r="A893" s="214" t="s">
        <v>2006</v>
      </c>
      <c r="B893" s="214" t="s">
        <v>2007</v>
      </c>
      <c r="C893" s="217">
        <v>1395.87</v>
      </c>
      <c r="D893" s="217">
        <v>1395.87</v>
      </c>
      <c r="E893" s="217">
        <v>1395.87</v>
      </c>
      <c r="F893" s="83">
        <f t="shared" si="39"/>
        <v>4187.6099999999997</v>
      </c>
      <c r="G893" s="214" t="s">
        <v>680</v>
      </c>
      <c r="H893" s="214" t="s">
        <v>681</v>
      </c>
      <c r="I893" s="217">
        <v>721.55499999999995</v>
      </c>
      <c r="J893" s="217">
        <v>1443.11</v>
      </c>
      <c r="K893">
        <f t="shared" si="40"/>
        <v>360.77749999999997</v>
      </c>
      <c r="L893" s="83">
        <f t="shared" si="41"/>
        <v>2164.665</v>
      </c>
    </row>
    <row r="894" spans="1:12" ht="30.6" x14ac:dyDescent="0.3">
      <c r="A894" s="214" t="s">
        <v>1193</v>
      </c>
      <c r="B894" s="214" t="s">
        <v>1194</v>
      </c>
      <c r="C894" s="217">
        <v>1443.11</v>
      </c>
      <c r="D894" s="217">
        <v>1443.11</v>
      </c>
      <c r="E894" s="217">
        <v>1443.11</v>
      </c>
      <c r="F894" s="83">
        <f t="shared" si="39"/>
        <v>4329.33</v>
      </c>
      <c r="G894" s="214" t="s">
        <v>1229</v>
      </c>
      <c r="H894" s="214" t="s">
        <v>1230</v>
      </c>
      <c r="I894" s="217">
        <v>1301.3800000000001</v>
      </c>
      <c r="J894" s="217">
        <v>2602.7600000000002</v>
      </c>
      <c r="K894">
        <f t="shared" si="40"/>
        <v>650.69000000000005</v>
      </c>
      <c r="L894" s="83">
        <f t="shared" si="41"/>
        <v>3904.1400000000003</v>
      </c>
    </row>
    <row r="895" spans="1:12" ht="30.6" x14ac:dyDescent="0.3">
      <c r="A895" s="214" t="s">
        <v>1811</v>
      </c>
      <c r="B895" s="214" t="s">
        <v>1812</v>
      </c>
      <c r="C895" s="217">
        <v>2602.75</v>
      </c>
      <c r="D895" s="217">
        <v>2602.7600000000002</v>
      </c>
      <c r="E895" s="217">
        <v>2602.7600000000002</v>
      </c>
      <c r="F895" s="83">
        <f t="shared" si="39"/>
        <v>7808.27</v>
      </c>
      <c r="G895" s="214" t="s">
        <v>956</v>
      </c>
      <c r="H895" s="214" t="s">
        <v>957</v>
      </c>
      <c r="I895" s="217">
        <v>843.96500000000003</v>
      </c>
      <c r="J895" s="217">
        <v>1687.93</v>
      </c>
      <c r="K895">
        <f t="shared" si="40"/>
        <v>421.98250000000002</v>
      </c>
      <c r="L895" s="83">
        <f t="shared" si="41"/>
        <v>2531.895</v>
      </c>
    </row>
    <row r="896" spans="1:12" ht="30.6" x14ac:dyDescent="0.3">
      <c r="A896" s="214" t="s">
        <v>1062</v>
      </c>
      <c r="B896" s="214" t="s">
        <v>1063</v>
      </c>
      <c r="C896" s="217">
        <v>1687.92</v>
      </c>
      <c r="D896" s="217">
        <v>1687.93</v>
      </c>
      <c r="E896" s="217">
        <v>1687.93</v>
      </c>
      <c r="F896" s="83">
        <f t="shared" si="39"/>
        <v>5063.7800000000007</v>
      </c>
      <c r="G896" s="214" t="s">
        <v>2615</v>
      </c>
      <c r="H896" s="214" t="s">
        <v>81</v>
      </c>
      <c r="I896" s="217">
        <v>710.82</v>
      </c>
      <c r="J896" s="217">
        <v>1421.64</v>
      </c>
      <c r="K896">
        <f t="shared" si="40"/>
        <v>355.41</v>
      </c>
      <c r="L896" s="83">
        <f t="shared" si="41"/>
        <v>2132.46</v>
      </c>
    </row>
    <row r="897" spans="1:12" ht="30.6" x14ac:dyDescent="0.3">
      <c r="A897" s="214" t="s">
        <v>1907</v>
      </c>
      <c r="B897" s="214" t="s">
        <v>1908</v>
      </c>
      <c r="C897" s="217">
        <v>1374.39</v>
      </c>
      <c r="D897" s="217">
        <v>1374.39</v>
      </c>
      <c r="E897" s="217">
        <v>1374.39</v>
      </c>
      <c r="F897" s="83">
        <f t="shared" si="39"/>
        <v>4123.17</v>
      </c>
      <c r="G897" s="214" t="s">
        <v>1880</v>
      </c>
      <c r="H897" s="214" t="s">
        <v>1881</v>
      </c>
      <c r="I897" s="217">
        <v>687.19500000000005</v>
      </c>
      <c r="J897" s="217">
        <v>1374.39</v>
      </c>
      <c r="K897">
        <f t="shared" si="40"/>
        <v>343.59750000000003</v>
      </c>
      <c r="L897" s="83">
        <f t="shared" si="41"/>
        <v>2061.585</v>
      </c>
    </row>
    <row r="898" spans="1:12" ht="30.6" x14ac:dyDescent="0.3">
      <c r="A898" s="214" t="s">
        <v>2011</v>
      </c>
      <c r="B898" s="214" t="s">
        <v>2012</v>
      </c>
      <c r="C898" s="217">
        <v>1361.5</v>
      </c>
      <c r="D898" s="217">
        <v>1361.51</v>
      </c>
      <c r="E898" s="217">
        <v>1361.51</v>
      </c>
      <c r="F898" s="83">
        <f t="shared" si="39"/>
        <v>4084.5200000000004</v>
      </c>
      <c r="G898" s="214" t="s">
        <v>2581</v>
      </c>
      <c r="H898" s="214" t="s">
        <v>1978</v>
      </c>
      <c r="I898" s="217">
        <v>680.755</v>
      </c>
      <c r="J898" s="217">
        <v>1361.51</v>
      </c>
      <c r="K898">
        <f t="shared" si="40"/>
        <v>340.3775</v>
      </c>
      <c r="L898" s="83">
        <f t="shared" si="41"/>
        <v>2042.2649999999999</v>
      </c>
    </row>
    <row r="899" spans="1:12" ht="30.6" x14ac:dyDescent="0.3">
      <c r="A899" s="214" t="s">
        <v>1722</v>
      </c>
      <c r="B899" s="214" t="s">
        <v>1723</v>
      </c>
      <c r="C899" s="217">
        <v>1679.33</v>
      </c>
      <c r="D899" s="217">
        <v>1679.34</v>
      </c>
      <c r="E899" s="217">
        <v>1679.34</v>
      </c>
      <c r="F899" s="83">
        <f t="shared" si="39"/>
        <v>5038.01</v>
      </c>
      <c r="G899" s="214" t="s">
        <v>801</v>
      </c>
      <c r="H899" s="214" t="s">
        <v>802</v>
      </c>
      <c r="I899" s="217">
        <v>839.67</v>
      </c>
      <c r="J899" s="217">
        <v>1679.34</v>
      </c>
      <c r="K899">
        <f t="shared" si="40"/>
        <v>419.83499999999998</v>
      </c>
      <c r="L899" s="83">
        <f t="shared" si="41"/>
        <v>2519.0099999999998</v>
      </c>
    </row>
    <row r="900" spans="1:12" ht="30.6" x14ac:dyDescent="0.3">
      <c r="A900" s="214" t="s">
        <v>2289</v>
      </c>
      <c r="B900" s="214" t="s">
        <v>2290</v>
      </c>
      <c r="C900" s="217">
        <v>2650</v>
      </c>
      <c r="D900" s="217">
        <v>2650</v>
      </c>
      <c r="E900" s="217">
        <v>2650</v>
      </c>
      <c r="F900" s="83">
        <f t="shared" si="39"/>
        <v>7950</v>
      </c>
      <c r="G900" s="214" t="s">
        <v>1961</v>
      </c>
      <c r="H900" s="214" t="s">
        <v>1962</v>
      </c>
      <c r="I900" s="217">
        <v>1325</v>
      </c>
      <c r="J900" s="217">
        <v>2650</v>
      </c>
      <c r="K900">
        <f t="shared" si="40"/>
        <v>662.5</v>
      </c>
      <c r="L900" s="83">
        <f t="shared" si="41"/>
        <v>3975</v>
      </c>
    </row>
    <row r="901" spans="1:12" ht="30.6" x14ac:dyDescent="0.3">
      <c r="A901" s="214" t="s">
        <v>1813</v>
      </c>
      <c r="B901" s="214" t="s">
        <v>213</v>
      </c>
      <c r="C901" s="217">
        <v>2452.4299999999998</v>
      </c>
      <c r="D901" s="217">
        <v>2452.4299999999998</v>
      </c>
      <c r="E901" s="217">
        <v>2452.4299999999998</v>
      </c>
      <c r="F901" s="83">
        <f t="shared" ref="F901:F964" si="42">C901+D901+E901</f>
        <v>7357.2899999999991</v>
      </c>
      <c r="G901" s="214" t="s">
        <v>1231</v>
      </c>
      <c r="H901" s="214" t="s">
        <v>1232</v>
      </c>
      <c r="I901" s="217">
        <v>697.93499999999995</v>
      </c>
      <c r="J901" s="217">
        <v>1395.87</v>
      </c>
      <c r="K901">
        <f t="shared" ref="K901:K964" si="43">I901/30*15</f>
        <v>348.96749999999997</v>
      </c>
      <c r="L901" s="83">
        <f t="shared" ref="L901:L964" si="44">I901+J901</f>
        <v>2093.8049999999998</v>
      </c>
    </row>
    <row r="902" spans="1:12" ht="30.6" x14ac:dyDescent="0.3">
      <c r="A902" s="214" t="s">
        <v>1057</v>
      </c>
      <c r="B902" s="214" t="s">
        <v>1058</v>
      </c>
      <c r="C902" s="217">
        <v>1395.87</v>
      </c>
      <c r="D902" s="217">
        <v>1395.87</v>
      </c>
      <c r="E902" s="217">
        <v>1395.87</v>
      </c>
      <c r="F902" s="83">
        <f t="shared" si="42"/>
        <v>4187.6099999999997</v>
      </c>
      <c r="G902" s="214" t="s">
        <v>489</v>
      </c>
      <c r="H902" s="214" t="s">
        <v>490</v>
      </c>
      <c r="I902" s="217">
        <v>721.55499999999995</v>
      </c>
      <c r="J902" s="217">
        <v>1443.11</v>
      </c>
      <c r="K902">
        <f t="shared" si="43"/>
        <v>360.77749999999997</v>
      </c>
      <c r="L902" s="83">
        <f t="shared" si="44"/>
        <v>2164.665</v>
      </c>
    </row>
    <row r="903" spans="1:12" ht="30.6" x14ac:dyDescent="0.3">
      <c r="A903" s="214" t="s">
        <v>1872</v>
      </c>
      <c r="B903" s="214" t="s">
        <v>1873</v>
      </c>
      <c r="C903" s="217">
        <v>1443.11</v>
      </c>
      <c r="D903" s="217">
        <v>1443.11</v>
      </c>
      <c r="E903" s="217">
        <v>1443.11</v>
      </c>
      <c r="F903" s="83">
        <f t="shared" si="42"/>
        <v>4329.33</v>
      </c>
      <c r="G903" s="214" t="s">
        <v>1846</v>
      </c>
      <c r="H903" s="214" t="s">
        <v>1847</v>
      </c>
      <c r="I903" s="217">
        <v>1301.3800000000001</v>
      </c>
      <c r="J903" s="217">
        <v>2602.7600000000002</v>
      </c>
      <c r="K903">
        <f t="shared" si="43"/>
        <v>650.69000000000005</v>
      </c>
      <c r="L903" s="83">
        <f t="shared" si="44"/>
        <v>3904.1400000000003</v>
      </c>
    </row>
    <row r="904" spans="1:12" ht="30.6" x14ac:dyDescent="0.3">
      <c r="A904" s="214" t="s">
        <v>1064</v>
      </c>
      <c r="B904" s="214" t="s">
        <v>1065</v>
      </c>
      <c r="C904" s="217">
        <v>2602.75</v>
      </c>
      <c r="D904" s="217">
        <v>2602.7600000000002</v>
      </c>
      <c r="E904" s="217">
        <v>2602.7600000000002</v>
      </c>
      <c r="F904" s="83">
        <f t="shared" si="42"/>
        <v>7808.27</v>
      </c>
      <c r="G904" s="214" t="s">
        <v>606</v>
      </c>
      <c r="H904" s="214" t="s">
        <v>607</v>
      </c>
      <c r="I904" s="217">
        <v>843.96500000000003</v>
      </c>
      <c r="J904" s="217">
        <v>1687.93</v>
      </c>
      <c r="K904">
        <f t="shared" si="43"/>
        <v>421.98250000000002</v>
      </c>
      <c r="L904" s="83">
        <f t="shared" si="44"/>
        <v>2531.895</v>
      </c>
    </row>
    <row r="905" spans="1:12" ht="30.6" x14ac:dyDescent="0.3">
      <c r="A905" s="214" t="s">
        <v>958</v>
      </c>
      <c r="B905" s="214" t="s">
        <v>959</v>
      </c>
      <c r="C905" s="217">
        <v>1687.92</v>
      </c>
      <c r="D905" s="217">
        <v>1687.93</v>
      </c>
      <c r="E905" s="217">
        <v>1687.93</v>
      </c>
      <c r="F905" s="83">
        <f t="shared" si="42"/>
        <v>5063.7800000000007</v>
      </c>
      <c r="G905" s="214" t="s">
        <v>2528</v>
      </c>
      <c r="H905" s="214" t="s">
        <v>2135</v>
      </c>
      <c r="I905" s="217">
        <v>687.19500000000005</v>
      </c>
      <c r="J905" s="217">
        <v>1374.39</v>
      </c>
      <c r="K905">
        <f t="shared" si="43"/>
        <v>343.59750000000003</v>
      </c>
      <c r="L905" s="83">
        <f t="shared" si="44"/>
        <v>2061.585</v>
      </c>
    </row>
    <row r="906" spans="1:12" ht="30.6" x14ac:dyDescent="0.3">
      <c r="A906" s="214" t="s">
        <v>1117</v>
      </c>
      <c r="B906" s="214" t="s">
        <v>1118</v>
      </c>
      <c r="C906" s="217">
        <v>1374.39</v>
      </c>
      <c r="D906" s="217">
        <v>1374.39</v>
      </c>
      <c r="E906" s="217">
        <v>1374.39</v>
      </c>
      <c r="F906" s="83">
        <f t="shared" si="42"/>
        <v>4123.17</v>
      </c>
      <c r="G906" s="214" t="s">
        <v>1446</v>
      </c>
      <c r="H906" s="214" t="s">
        <v>1447</v>
      </c>
      <c r="I906" s="217">
        <v>680.755</v>
      </c>
      <c r="J906" s="217">
        <v>1361.51</v>
      </c>
      <c r="K906">
        <f t="shared" si="43"/>
        <v>340.3775</v>
      </c>
      <c r="L906" s="83">
        <f t="shared" si="44"/>
        <v>2042.2649999999999</v>
      </c>
    </row>
    <row r="907" spans="1:12" ht="30.6" x14ac:dyDescent="0.3">
      <c r="A907" s="214" t="s">
        <v>1444</v>
      </c>
      <c r="B907" s="214" t="s">
        <v>1445</v>
      </c>
      <c r="C907" s="217">
        <v>1361.5</v>
      </c>
      <c r="D907" s="217">
        <v>1361.51</v>
      </c>
      <c r="E907" s="217">
        <v>1361.51</v>
      </c>
      <c r="F907" s="83">
        <f t="shared" si="42"/>
        <v>4084.5200000000004</v>
      </c>
      <c r="G907" s="214" t="s">
        <v>792</v>
      </c>
      <c r="H907" s="214" t="s">
        <v>248</v>
      </c>
      <c r="I907" s="217">
        <v>788.13</v>
      </c>
      <c r="J907" s="217">
        <v>1576.26</v>
      </c>
      <c r="K907">
        <f t="shared" si="43"/>
        <v>394.065</v>
      </c>
      <c r="L907" s="83">
        <f t="shared" si="44"/>
        <v>2364.39</v>
      </c>
    </row>
    <row r="908" spans="1:12" ht="30.6" x14ac:dyDescent="0.3">
      <c r="A908" s="214" t="s">
        <v>1386</v>
      </c>
      <c r="B908" s="214" t="s">
        <v>1387</v>
      </c>
      <c r="C908" s="217">
        <v>1679.33</v>
      </c>
      <c r="D908" s="217">
        <v>1679.34</v>
      </c>
      <c r="E908" s="217">
        <v>1679.34</v>
      </c>
      <c r="F908" s="83">
        <f t="shared" si="42"/>
        <v>5038.01</v>
      </c>
      <c r="G908" s="214" t="s">
        <v>1019</v>
      </c>
      <c r="H908" s="214" t="s">
        <v>1020</v>
      </c>
      <c r="I908" s="217">
        <v>839.67</v>
      </c>
      <c r="J908" s="217">
        <v>1679.34</v>
      </c>
      <c r="K908">
        <f t="shared" si="43"/>
        <v>419.83499999999998</v>
      </c>
      <c r="L908" s="83">
        <f t="shared" si="44"/>
        <v>2519.0099999999998</v>
      </c>
    </row>
    <row r="909" spans="1:12" ht="30.6" x14ac:dyDescent="0.3">
      <c r="A909" s="214" t="s">
        <v>2381</v>
      </c>
      <c r="B909" s="214" t="s">
        <v>2382</v>
      </c>
      <c r="C909" s="217">
        <v>2650</v>
      </c>
      <c r="D909" s="217">
        <v>2650</v>
      </c>
      <c r="E909" s="217">
        <v>2650</v>
      </c>
      <c r="F909" s="83">
        <f t="shared" si="42"/>
        <v>7950</v>
      </c>
      <c r="G909" s="214" t="s">
        <v>1238</v>
      </c>
      <c r="H909" s="214" t="s">
        <v>1239</v>
      </c>
      <c r="I909" s="217">
        <v>1325</v>
      </c>
      <c r="J909" s="217">
        <v>2650</v>
      </c>
      <c r="K909">
        <f t="shared" si="43"/>
        <v>662.5</v>
      </c>
      <c r="L909" s="83">
        <f t="shared" si="44"/>
        <v>3975</v>
      </c>
    </row>
    <row r="910" spans="1:12" ht="30.6" x14ac:dyDescent="0.3">
      <c r="A910" s="214" t="s">
        <v>1026</v>
      </c>
      <c r="B910" s="214" t="s">
        <v>1027</v>
      </c>
      <c r="C910" s="217">
        <v>1395.87</v>
      </c>
      <c r="D910" s="217">
        <v>1395.87</v>
      </c>
      <c r="E910" s="217">
        <v>1395.87</v>
      </c>
      <c r="F910" s="83">
        <f t="shared" si="42"/>
        <v>4187.6099999999997</v>
      </c>
      <c r="G910" s="214" t="s">
        <v>1140</v>
      </c>
      <c r="H910" s="214" t="s">
        <v>1141</v>
      </c>
      <c r="I910" s="217">
        <v>697.93499999999995</v>
      </c>
      <c r="J910" s="217">
        <v>1395.87</v>
      </c>
      <c r="K910">
        <f t="shared" si="43"/>
        <v>348.96749999999997</v>
      </c>
      <c r="L910" s="83">
        <f t="shared" si="44"/>
        <v>2093.8049999999998</v>
      </c>
    </row>
    <row r="911" spans="1:12" ht="30.6" x14ac:dyDescent="0.3">
      <c r="A911" s="214" t="s">
        <v>1979</v>
      </c>
      <c r="B911" s="214" t="s">
        <v>1980</v>
      </c>
      <c r="C911" s="217">
        <v>1443.11</v>
      </c>
      <c r="D911" s="217">
        <v>1443.11</v>
      </c>
      <c r="E911" s="217">
        <v>1443.11</v>
      </c>
      <c r="F911" s="83">
        <f t="shared" si="42"/>
        <v>4329.33</v>
      </c>
      <c r="G911" s="214" t="s">
        <v>2451</v>
      </c>
      <c r="H911" s="214" t="s">
        <v>2452</v>
      </c>
      <c r="I911" s="217">
        <v>721.55499999999995</v>
      </c>
      <c r="J911" s="217">
        <v>1443.11</v>
      </c>
      <c r="K911">
        <f t="shared" si="43"/>
        <v>360.77749999999997</v>
      </c>
      <c r="L911" s="83">
        <f t="shared" si="44"/>
        <v>2164.665</v>
      </c>
    </row>
    <row r="912" spans="1:12" ht="30.6" x14ac:dyDescent="0.3">
      <c r="A912" s="214" t="s">
        <v>1022</v>
      </c>
      <c r="B912" s="214" t="s">
        <v>282</v>
      </c>
      <c r="C912" s="217">
        <v>1421.63</v>
      </c>
      <c r="D912" s="217">
        <v>1421.64</v>
      </c>
      <c r="E912" s="217">
        <v>1421.64</v>
      </c>
      <c r="F912" s="83">
        <f t="shared" si="42"/>
        <v>4264.9100000000008</v>
      </c>
      <c r="G912" s="214" t="s">
        <v>2508</v>
      </c>
      <c r="H912" s="214" t="s">
        <v>2509</v>
      </c>
      <c r="I912" s="217">
        <v>1301.3800000000001</v>
      </c>
      <c r="J912" s="217">
        <v>2602.7600000000002</v>
      </c>
      <c r="K912">
        <f t="shared" si="43"/>
        <v>650.69000000000005</v>
      </c>
      <c r="L912" s="83">
        <f t="shared" si="44"/>
        <v>3904.1400000000003</v>
      </c>
    </row>
    <row r="913" spans="1:12" ht="30.6" x14ac:dyDescent="0.3">
      <c r="A913" s="214" t="s">
        <v>848</v>
      </c>
      <c r="B913" s="214" t="s">
        <v>849</v>
      </c>
      <c r="C913" s="217">
        <v>2602.75</v>
      </c>
      <c r="D913" s="217">
        <v>2602.7600000000002</v>
      </c>
      <c r="E913" s="217">
        <v>2602.7600000000002</v>
      </c>
      <c r="F913" s="83">
        <f t="shared" si="42"/>
        <v>7808.27</v>
      </c>
      <c r="G913" s="214" t="s">
        <v>2522</v>
      </c>
      <c r="H913" s="214" t="s">
        <v>2523</v>
      </c>
      <c r="I913" s="217">
        <v>843.96500000000003</v>
      </c>
      <c r="J913" s="217">
        <v>1687.93</v>
      </c>
      <c r="K913">
        <f t="shared" si="43"/>
        <v>421.98250000000002</v>
      </c>
      <c r="L913" s="83">
        <f t="shared" si="44"/>
        <v>2531.895</v>
      </c>
    </row>
    <row r="914" spans="1:12" ht="30.6" x14ac:dyDescent="0.3">
      <c r="A914" s="214" t="s">
        <v>1066</v>
      </c>
      <c r="B914" s="214" t="s">
        <v>1067</v>
      </c>
      <c r="C914" s="217">
        <v>1687.92</v>
      </c>
      <c r="D914" s="217">
        <v>1687.93</v>
      </c>
      <c r="E914" s="217">
        <v>1687.93</v>
      </c>
      <c r="F914" s="83">
        <f t="shared" si="42"/>
        <v>5063.7800000000007</v>
      </c>
      <c r="G914" s="214" t="s">
        <v>1059</v>
      </c>
      <c r="H914" s="214" t="s">
        <v>1060</v>
      </c>
      <c r="I914" s="217">
        <v>687.19500000000005</v>
      </c>
      <c r="J914" s="217">
        <v>1374.39</v>
      </c>
      <c r="K914">
        <f t="shared" si="43"/>
        <v>343.59750000000003</v>
      </c>
      <c r="L914" s="83">
        <f t="shared" si="44"/>
        <v>2061.585</v>
      </c>
    </row>
    <row r="915" spans="1:12" ht="30.6" x14ac:dyDescent="0.3">
      <c r="A915" s="214" t="s">
        <v>725</v>
      </c>
      <c r="B915" s="214" t="s">
        <v>726</v>
      </c>
      <c r="C915" s="217">
        <v>1374.39</v>
      </c>
      <c r="D915" s="217">
        <v>1374.39</v>
      </c>
      <c r="E915" s="217">
        <v>1374.39</v>
      </c>
      <c r="F915" s="83">
        <f t="shared" si="42"/>
        <v>4123.17</v>
      </c>
      <c r="G915" s="214" t="s">
        <v>733</v>
      </c>
      <c r="H915" s="214" t="s">
        <v>734</v>
      </c>
      <c r="I915" s="217">
        <v>680.755</v>
      </c>
      <c r="J915" s="217">
        <v>1361.51</v>
      </c>
      <c r="K915">
        <f t="shared" si="43"/>
        <v>340.3775</v>
      </c>
      <c r="L915" s="83">
        <f t="shared" si="44"/>
        <v>2042.2649999999999</v>
      </c>
    </row>
    <row r="916" spans="1:12" ht="30.6" x14ac:dyDescent="0.3">
      <c r="A916" s="214" t="s">
        <v>1724</v>
      </c>
      <c r="B916" s="214" t="s">
        <v>1725</v>
      </c>
      <c r="C916" s="217">
        <v>1361.5</v>
      </c>
      <c r="D916" s="217">
        <v>1361.51</v>
      </c>
      <c r="E916" s="217">
        <v>1361.51</v>
      </c>
      <c r="F916" s="83">
        <f t="shared" si="42"/>
        <v>4084.5200000000004</v>
      </c>
      <c r="G916" s="214" t="s">
        <v>1886</v>
      </c>
      <c r="H916" s="214" t="s">
        <v>1887</v>
      </c>
      <c r="I916" s="217">
        <v>839.67</v>
      </c>
      <c r="J916" s="217">
        <v>1679.34</v>
      </c>
      <c r="K916">
        <f t="shared" si="43"/>
        <v>419.83499999999998</v>
      </c>
      <c r="L916" s="83">
        <f t="shared" si="44"/>
        <v>2519.0099999999998</v>
      </c>
    </row>
    <row r="917" spans="1:12" ht="30.6" x14ac:dyDescent="0.3">
      <c r="A917" s="214" t="s">
        <v>775</v>
      </c>
      <c r="B917" s="214" t="s">
        <v>776</v>
      </c>
      <c r="C917" s="217">
        <v>1679.33</v>
      </c>
      <c r="D917" s="217">
        <v>1679.34</v>
      </c>
      <c r="E917" s="217">
        <v>1679.34</v>
      </c>
      <c r="F917" s="83">
        <f t="shared" si="42"/>
        <v>5038.01</v>
      </c>
      <c r="G917" s="214" t="s">
        <v>1377</v>
      </c>
      <c r="H917" s="214" t="s">
        <v>1378</v>
      </c>
      <c r="I917" s="217">
        <v>1325</v>
      </c>
      <c r="J917" s="217">
        <v>2650</v>
      </c>
      <c r="K917">
        <f t="shared" si="43"/>
        <v>662.5</v>
      </c>
      <c r="L917" s="83">
        <f t="shared" si="44"/>
        <v>3975</v>
      </c>
    </row>
    <row r="918" spans="1:12" ht="30.6" x14ac:dyDescent="0.3">
      <c r="A918" s="214" t="s">
        <v>1045</v>
      </c>
      <c r="B918" s="214" t="s">
        <v>1046</v>
      </c>
      <c r="C918" s="217">
        <v>2650</v>
      </c>
      <c r="D918" s="217">
        <v>2650</v>
      </c>
      <c r="E918" s="217">
        <v>2650</v>
      </c>
      <c r="F918" s="83">
        <f t="shared" si="42"/>
        <v>7950</v>
      </c>
      <c r="G918" s="214" t="s">
        <v>1061</v>
      </c>
      <c r="H918" s="214" t="s">
        <v>123</v>
      </c>
      <c r="I918" s="217">
        <v>1683.63</v>
      </c>
      <c r="J918" s="217">
        <v>3367.26</v>
      </c>
      <c r="K918">
        <f t="shared" si="43"/>
        <v>841.81500000000005</v>
      </c>
      <c r="L918" s="83">
        <f t="shared" si="44"/>
        <v>5050.8900000000003</v>
      </c>
    </row>
    <row r="919" spans="1:12" ht="30.6" x14ac:dyDescent="0.3">
      <c r="A919" s="214" t="s">
        <v>2035</v>
      </c>
      <c r="B919" s="214" t="s">
        <v>2036</v>
      </c>
      <c r="C919" s="217">
        <v>1395.87</v>
      </c>
      <c r="D919" s="217">
        <v>1395.87</v>
      </c>
      <c r="E919" s="217">
        <v>1395.87</v>
      </c>
      <c r="F919" s="83">
        <f t="shared" si="42"/>
        <v>4187.6099999999997</v>
      </c>
      <c r="G919" s="214" t="s">
        <v>3947</v>
      </c>
      <c r="H919" s="214" t="s">
        <v>2024</v>
      </c>
      <c r="I919" s="217">
        <v>697.93499999999995</v>
      </c>
      <c r="J919" s="217">
        <v>1395.87</v>
      </c>
      <c r="K919">
        <f t="shared" si="43"/>
        <v>348.96749999999997</v>
      </c>
      <c r="L919" s="83">
        <f t="shared" si="44"/>
        <v>2093.8049999999998</v>
      </c>
    </row>
    <row r="920" spans="1:12" ht="30.6" x14ac:dyDescent="0.3">
      <c r="A920" s="214" t="s">
        <v>680</v>
      </c>
      <c r="B920" s="214" t="s">
        <v>681</v>
      </c>
      <c r="C920" s="217">
        <v>1443.11</v>
      </c>
      <c r="D920" s="217">
        <v>1443.11</v>
      </c>
      <c r="E920" s="217">
        <v>1443.11</v>
      </c>
      <c r="F920" s="83">
        <f t="shared" si="42"/>
        <v>4329.33</v>
      </c>
      <c r="G920" s="214" t="s">
        <v>491</v>
      </c>
      <c r="H920" s="214" t="s">
        <v>492</v>
      </c>
      <c r="I920" s="217">
        <v>721.55499999999995</v>
      </c>
      <c r="J920" s="217">
        <v>1443.11</v>
      </c>
      <c r="K920">
        <f t="shared" si="43"/>
        <v>360.77749999999997</v>
      </c>
      <c r="L920" s="83">
        <f t="shared" si="44"/>
        <v>2164.665</v>
      </c>
    </row>
    <row r="921" spans="1:12" ht="30.6" x14ac:dyDescent="0.3">
      <c r="A921" s="214" t="s">
        <v>1229</v>
      </c>
      <c r="B921" s="214" t="s">
        <v>1230</v>
      </c>
      <c r="C921" s="217">
        <v>2602.75</v>
      </c>
      <c r="D921" s="217">
        <v>2602.7600000000002</v>
      </c>
      <c r="E921" s="217">
        <v>2602.7600000000002</v>
      </c>
      <c r="F921" s="83">
        <f t="shared" si="42"/>
        <v>7808.27</v>
      </c>
      <c r="G921" s="214" t="s">
        <v>3949</v>
      </c>
      <c r="H921" s="214" t="s">
        <v>1389</v>
      </c>
      <c r="I921" s="217">
        <v>1301.3800000000001</v>
      </c>
      <c r="J921" s="217">
        <v>2602.7600000000002</v>
      </c>
      <c r="K921">
        <f t="shared" si="43"/>
        <v>650.69000000000005</v>
      </c>
      <c r="L921" s="83">
        <f t="shared" si="44"/>
        <v>3904.1400000000003</v>
      </c>
    </row>
    <row r="922" spans="1:12" ht="30.6" x14ac:dyDescent="0.3">
      <c r="A922" s="214" t="s">
        <v>956</v>
      </c>
      <c r="B922" s="214" t="s">
        <v>957</v>
      </c>
      <c r="C922" s="217">
        <v>1687.92</v>
      </c>
      <c r="D922" s="217">
        <v>1687.93</v>
      </c>
      <c r="E922" s="217">
        <v>1687.93</v>
      </c>
      <c r="F922" s="83">
        <f t="shared" si="42"/>
        <v>5063.7800000000007</v>
      </c>
      <c r="G922" s="214" t="s">
        <v>710</v>
      </c>
      <c r="H922" s="214" t="s">
        <v>711</v>
      </c>
      <c r="I922" s="217">
        <v>843.96500000000003</v>
      </c>
      <c r="J922" s="217">
        <v>1687.93</v>
      </c>
      <c r="K922">
        <f t="shared" si="43"/>
        <v>421.98250000000002</v>
      </c>
      <c r="L922" s="83">
        <f t="shared" si="44"/>
        <v>2531.895</v>
      </c>
    </row>
    <row r="923" spans="1:12" ht="30.6" x14ac:dyDescent="0.3">
      <c r="A923" s="214" t="s">
        <v>2615</v>
      </c>
      <c r="B923" s="214" t="s">
        <v>81</v>
      </c>
      <c r="C923" s="217">
        <v>1421.63</v>
      </c>
      <c r="D923" s="217">
        <v>1421.64</v>
      </c>
      <c r="E923" s="217">
        <v>1421.64</v>
      </c>
      <c r="F923" s="83">
        <f t="shared" si="42"/>
        <v>4264.9100000000008</v>
      </c>
      <c r="G923" s="214" t="s">
        <v>803</v>
      </c>
      <c r="H923" s="214" t="s">
        <v>804</v>
      </c>
      <c r="I923" s="217">
        <v>687.19500000000005</v>
      </c>
      <c r="J923" s="217">
        <v>1374.39</v>
      </c>
      <c r="K923">
        <f t="shared" si="43"/>
        <v>343.59750000000003</v>
      </c>
      <c r="L923" s="83">
        <f t="shared" si="44"/>
        <v>2061.585</v>
      </c>
    </row>
    <row r="924" spans="1:12" ht="30.6" x14ac:dyDescent="0.3">
      <c r="A924" s="214" t="s">
        <v>1880</v>
      </c>
      <c r="B924" s="214" t="s">
        <v>1881</v>
      </c>
      <c r="C924" s="217">
        <v>1374.39</v>
      </c>
      <c r="D924" s="217">
        <v>1374.39</v>
      </c>
      <c r="E924" s="217">
        <v>1374.39</v>
      </c>
      <c r="F924" s="83">
        <f t="shared" si="42"/>
        <v>4123.17</v>
      </c>
      <c r="G924" s="214" t="s">
        <v>2052</v>
      </c>
      <c r="H924" s="214" t="s">
        <v>2053</v>
      </c>
      <c r="I924" s="217">
        <v>680.755</v>
      </c>
      <c r="J924" s="217">
        <v>1361.51</v>
      </c>
      <c r="K924">
        <f t="shared" si="43"/>
        <v>340.3775</v>
      </c>
      <c r="L924" s="83">
        <f t="shared" si="44"/>
        <v>2042.2649999999999</v>
      </c>
    </row>
    <row r="925" spans="1:12" ht="30.6" x14ac:dyDescent="0.3">
      <c r="A925" s="214" t="s">
        <v>2581</v>
      </c>
      <c r="B925" s="214" t="s">
        <v>1978</v>
      </c>
      <c r="C925" s="217">
        <v>1361.5</v>
      </c>
      <c r="D925" s="217">
        <v>1361.51</v>
      </c>
      <c r="E925" s="217">
        <v>1361.51</v>
      </c>
      <c r="F925" s="83">
        <f t="shared" si="42"/>
        <v>4084.5200000000004</v>
      </c>
      <c r="G925" s="214" t="s">
        <v>863</v>
      </c>
      <c r="H925" s="214" t="s">
        <v>864</v>
      </c>
      <c r="I925" s="217">
        <v>839.67</v>
      </c>
      <c r="J925" s="217">
        <v>1679.34</v>
      </c>
      <c r="K925">
        <f t="shared" si="43"/>
        <v>419.83499999999998</v>
      </c>
      <c r="L925" s="83">
        <f t="shared" si="44"/>
        <v>2519.0099999999998</v>
      </c>
    </row>
    <row r="926" spans="1:12" ht="30.6" x14ac:dyDescent="0.3">
      <c r="A926" s="214" t="s">
        <v>801</v>
      </c>
      <c r="B926" s="214" t="s">
        <v>802</v>
      </c>
      <c r="C926" s="217">
        <v>1679.33</v>
      </c>
      <c r="D926" s="217">
        <v>1679.34</v>
      </c>
      <c r="E926" s="217">
        <v>1679.34</v>
      </c>
      <c r="F926" s="83">
        <f t="shared" si="42"/>
        <v>5038.01</v>
      </c>
      <c r="G926" s="214" t="s">
        <v>1077</v>
      </c>
      <c r="H926" s="214" t="s">
        <v>1078</v>
      </c>
      <c r="I926" s="217">
        <v>1325</v>
      </c>
      <c r="J926" s="217">
        <v>2650</v>
      </c>
      <c r="K926">
        <f t="shared" si="43"/>
        <v>662.5</v>
      </c>
      <c r="L926" s="83">
        <f t="shared" si="44"/>
        <v>3975</v>
      </c>
    </row>
    <row r="927" spans="1:12" ht="30.6" x14ac:dyDescent="0.3">
      <c r="A927" s="214" t="s">
        <v>1961</v>
      </c>
      <c r="B927" s="214" t="s">
        <v>1962</v>
      </c>
      <c r="C927" s="217">
        <v>2650</v>
      </c>
      <c r="D927" s="217">
        <v>2650</v>
      </c>
      <c r="E927" s="217">
        <v>2650</v>
      </c>
      <c r="F927" s="83">
        <f t="shared" si="42"/>
        <v>7950</v>
      </c>
      <c r="G927" s="214" t="s">
        <v>960</v>
      </c>
      <c r="H927" s="214" t="s">
        <v>961</v>
      </c>
      <c r="I927" s="217">
        <v>697.93499999999995</v>
      </c>
      <c r="J927" s="217">
        <v>1395.87</v>
      </c>
      <c r="K927">
        <f t="shared" si="43"/>
        <v>348.96749999999997</v>
      </c>
      <c r="L927" s="83">
        <f t="shared" si="44"/>
        <v>2093.8049999999998</v>
      </c>
    </row>
    <row r="928" spans="1:12" ht="30.6" x14ac:dyDescent="0.3">
      <c r="A928" s="214" t="s">
        <v>1231</v>
      </c>
      <c r="B928" s="214" t="s">
        <v>1232</v>
      </c>
      <c r="C928" s="217">
        <v>1395.87</v>
      </c>
      <c r="D928" s="217">
        <v>1395.87</v>
      </c>
      <c r="E928" s="217">
        <v>1395.87</v>
      </c>
      <c r="F928" s="83">
        <f t="shared" si="42"/>
        <v>4187.6099999999997</v>
      </c>
      <c r="G928" s="214" t="s">
        <v>2580</v>
      </c>
      <c r="H928" s="214" t="s">
        <v>2013</v>
      </c>
      <c r="I928" s="217">
        <v>721.55499999999995</v>
      </c>
      <c r="J928" s="217">
        <v>1443.11</v>
      </c>
      <c r="K928">
        <f t="shared" si="43"/>
        <v>360.77749999999997</v>
      </c>
      <c r="L928" s="83">
        <f t="shared" si="44"/>
        <v>2164.665</v>
      </c>
    </row>
    <row r="929" spans="1:12" ht="30.6" x14ac:dyDescent="0.3">
      <c r="A929" s="214" t="s">
        <v>489</v>
      </c>
      <c r="B929" s="214" t="s">
        <v>490</v>
      </c>
      <c r="C929" s="217">
        <v>1443.11</v>
      </c>
      <c r="D929" s="217">
        <v>1443.11</v>
      </c>
      <c r="E929" s="217">
        <v>1443.11</v>
      </c>
      <c r="F929" s="83">
        <f t="shared" si="42"/>
        <v>4329.33</v>
      </c>
      <c r="G929" s="214" t="s">
        <v>2444</v>
      </c>
      <c r="H929" s="214" t="s">
        <v>193</v>
      </c>
      <c r="I929" s="217">
        <v>1559.075</v>
      </c>
      <c r="J929" s="217">
        <v>3118.15</v>
      </c>
      <c r="K929">
        <f t="shared" si="43"/>
        <v>779.53750000000002</v>
      </c>
      <c r="L929" s="83">
        <f t="shared" si="44"/>
        <v>4677.2250000000004</v>
      </c>
    </row>
    <row r="930" spans="1:12" ht="30.6" x14ac:dyDescent="0.3">
      <c r="A930" s="214" t="s">
        <v>1846</v>
      </c>
      <c r="B930" s="214" t="s">
        <v>1847</v>
      </c>
      <c r="C930" s="217">
        <v>2602.75</v>
      </c>
      <c r="D930" s="217">
        <v>2602.7600000000002</v>
      </c>
      <c r="E930" s="217">
        <v>2602.7600000000002</v>
      </c>
      <c r="F930" s="83">
        <f t="shared" si="42"/>
        <v>7808.27</v>
      </c>
      <c r="G930" s="214" t="s">
        <v>962</v>
      </c>
      <c r="H930" s="214" t="s">
        <v>963</v>
      </c>
      <c r="I930" s="217">
        <v>1301.3800000000001</v>
      </c>
      <c r="J930" s="217">
        <v>2602.7600000000002</v>
      </c>
      <c r="K930">
        <f t="shared" si="43"/>
        <v>650.69000000000005</v>
      </c>
      <c r="L930" s="83">
        <f t="shared" si="44"/>
        <v>3904.1400000000003</v>
      </c>
    </row>
    <row r="931" spans="1:12" ht="30.6" x14ac:dyDescent="0.3">
      <c r="A931" s="214" t="s">
        <v>606</v>
      </c>
      <c r="B931" s="214" t="s">
        <v>607</v>
      </c>
      <c r="C931" s="217">
        <v>1687.92</v>
      </c>
      <c r="D931" s="217">
        <v>1687.93</v>
      </c>
      <c r="E931" s="217">
        <v>1687.93</v>
      </c>
      <c r="F931" s="83">
        <f t="shared" si="42"/>
        <v>5063.7800000000007</v>
      </c>
      <c r="G931" s="214" t="s">
        <v>2597</v>
      </c>
      <c r="H931" s="214" t="s">
        <v>2365</v>
      </c>
      <c r="I931" s="217">
        <v>843.96500000000003</v>
      </c>
      <c r="J931" s="217">
        <v>1687.93</v>
      </c>
      <c r="K931">
        <f t="shared" si="43"/>
        <v>421.98250000000002</v>
      </c>
      <c r="L931" s="83">
        <f t="shared" si="44"/>
        <v>2531.895</v>
      </c>
    </row>
    <row r="932" spans="1:12" ht="30.6" x14ac:dyDescent="0.3">
      <c r="A932" s="214" t="s">
        <v>2528</v>
      </c>
      <c r="B932" s="214" t="s">
        <v>2135</v>
      </c>
      <c r="C932" s="217">
        <v>1374.39</v>
      </c>
      <c r="D932" s="217">
        <v>1374.39</v>
      </c>
      <c r="E932" s="217">
        <v>1374.39</v>
      </c>
      <c r="F932" s="83">
        <f t="shared" si="42"/>
        <v>4123.17</v>
      </c>
      <c r="G932" s="214" t="s">
        <v>1162</v>
      </c>
      <c r="H932" s="214" t="s">
        <v>1163</v>
      </c>
      <c r="I932" s="217">
        <v>687.19500000000005</v>
      </c>
      <c r="J932" s="217">
        <v>1374.39</v>
      </c>
      <c r="K932">
        <f t="shared" si="43"/>
        <v>343.59750000000003</v>
      </c>
      <c r="L932" s="83">
        <f t="shared" si="44"/>
        <v>2061.585</v>
      </c>
    </row>
    <row r="933" spans="1:12" ht="30.6" x14ac:dyDescent="0.3">
      <c r="A933" s="214" t="s">
        <v>1446</v>
      </c>
      <c r="B933" s="214" t="s">
        <v>1447</v>
      </c>
      <c r="C933" s="217">
        <v>1361.5</v>
      </c>
      <c r="D933" s="217">
        <v>1361.51</v>
      </c>
      <c r="E933" s="217">
        <v>1361.51</v>
      </c>
      <c r="F933" s="83">
        <f t="shared" si="42"/>
        <v>4084.5200000000004</v>
      </c>
      <c r="G933" s="214" t="s">
        <v>2154</v>
      </c>
      <c r="H933" s="214" t="s">
        <v>2155</v>
      </c>
      <c r="I933" s="217">
        <v>680.755</v>
      </c>
      <c r="J933" s="217">
        <v>1361.51</v>
      </c>
      <c r="K933">
        <f t="shared" si="43"/>
        <v>340.3775</v>
      </c>
      <c r="L933" s="83">
        <f t="shared" si="44"/>
        <v>2042.2649999999999</v>
      </c>
    </row>
    <row r="934" spans="1:12" ht="30.6" x14ac:dyDescent="0.3">
      <c r="A934" s="214" t="s">
        <v>792</v>
      </c>
      <c r="B934" s="214" t="s">
        <v>248</v>
      </c>
      <c r="C934" s="217">
        <v>1576.25</v>
      </c>
      <c r="D934" s="217">
        <v>1576.26</v>
      </c>
      <c r="E934" s="217">
        <v>1576.26</v>
      </c>
      <c r="F934" s="83">
        <f t="shared" si="42"/>
        <v>4728.7700000000004</v>
      </c>
      <c r="G934" s="214" t="s">
        <v>735</v>
      </c>
      <c r="H934" s="214" t="s">
        <v>736</v>
      </c>
      <c r="I934" s="217">
        <v>839.67</v>
      </c>
      <c r="J934" s="217">
        <v>1679.34</v>
      </c>
      <c r="K934">
        <f t="shared" si="43"/>
        <v>419.83499999999998</v>
      </c>
      <c r="L934" s="83">
        <f t="shared" si="44"/>
        <v>2519.0099999999998</v>
      </c>
    </row>
    <row r="935" spans="1:12" ht="30.6" x14ac:dyDescent="0.3">
      <c r="A935" s="214" t="s">
        <v>1019</v>
      </c>
      <c r="B935" s="214" t="s">
        <v>1020</v>
      </c>
      <c r="C935" s="217">
        <v>1679.33</v>
      </c>
      <c r="D935" s="217">
        <v>1679.34</v>
      </c>
      <c r="E935" s="217">
        <v>1679.34</v>
      </c>
      <c r="F935" s="83">
        <f t="shared" si="42"/>
        <v>5038.01</v>
      </c>
      <c r="G935" s="214" t="s">
        <v>2214</v>
      </c>
      <c r="H935" s="214" t="s">
        <v>2215</v>
      </c>
      <c r="I935" s="217">
        <v>1325</v>
      </c>
      <c r="J935" s="217">
        <v>2650</v>
      </c>
      <c r="K935">
        <f t="shared" si="43"/>
        <v>662.5</v>
      </c>
      <c r="L935" s="83">
        <f t="shared" si="44"/>
        <v>3975</v>
      </c>
    </row>
    <row r="936" spans="1:12" ht="30.6" x14ac:dyDescent="0.3">
      <c r="A936" s="214" t="s">
        <v>1238</v>
      </c>
      <c r="B936" s="214" t="s">
        <v>1239</v>
      </c>
      <c r="C936" s="217">
        <v>2650</v>
      </c>
      <c r="D936" s="217">
        <v>2650</v>
      </c>
      <c r="E936" s="217">
        <v>2650</v>
      </c>
      <c r="F936" s="83">
        <f t="shared" si="42"/>
        <v>7950</v>
      </c>
      <c r="G936" s="214" t="s">
        <v>1741</v>
      </c>
      <c r="H936" s="214" t="s">
        <v>1742</v>
      </c>
      <c r="I936" s="217">
        <v>697.93499999999995</v>
      </c>
      <c r="J936" s="217">
        <v>1395.87</v>
      </c>
      <c r="K936">
        <f t="shared" si="43"/>
        <v>348.96749999999997</v>
      </c>
      <c r="L936" s="83">
        <f t="shared" si="44"/>
        <v>2093.8049999999998</v>
      </c>
    </row>
    <row r="937" spans="1:12" ht="30.6" x14ac:dyDescent="0.3">
      <c r="A937" s="214" t="s">
        <v>1140</v>
      </c>
      <c r="B937" s="214" t="s">
        <v>1141</v>
      </c>
      <c r="C937" s="217">
        <v>1395.87</v>
      </c>
      <c r="D937" s="217">
        <v>1395.87</v>
      </c>
      <c r="E937" s="217">
        <v>1395.87</v>
      </c>
      <c r="F937" s="83">
        <f t="shared" si="42"/>
        <v>4187.6099999999997</v>
      </c>
      <c r="G937" s="214" t="s">
        <v>2635</v>
      </c>
      <c r="H937" s="214" t="s">
        <v>2264</v>
      </c>
      <c r="I937" s="217">
        <v>1022.205</v>
      </c>
      <c r="J937" s="217">
        <v>2044.41</v>
      </c>
      <c r="K937">
        <f t="shared" si="43"/>
        <v>511.10250000000002</v>
      </c>
      <c r="L937" s="83">
        <f t="shared" si="44"/>
        <v>3066.6150000000002</v>
      </c>
    </row>
    <row r="938" spans="1:12" ht="30.6" x14ac:dyDescent="0.3">
      <c r="A938" s="214" t="s">
        <v>2451</v>
      </c>
      <c r="B938" s="214" t="s">
        <v>2452</v>
      </c>
      <c r="C938" s="217">
        <v>1443.11</v>
      </c>
      <c r="D938" s="217">
        <v>1443.11</v>
      </c>
      <c r="E938" s="217">
        <v>1443.11</v>
      </c>
      <c r="F938" s="83">
        <f t="shared" si="42"/>
        <v>4329.33</v>
      </c>
      <c r="G938" s="214" t="s">
        <v>527</v>
      </c>
      <c r="H938" s="214" t="s">
        <v>528</v>
      </c>
      <c r="I938" s="217">
        <v>1829.66</v>
      </c>
      <c r="J938" s="217">
        <v>3659.32</v>
      </c>
      <c r="K938">
        <f t="shared" si="43"/>
        <v>914.83</v>
      </c>
      <c r="L938" s="83">
        <f t="shared" si="44"/>
        <v>5488.9800000000005</v>
      </c>
    </row>
    <row r="939" spans="1:12" ht="30.6" x14ac:dyDescent="0.3">
      <c r="A939" s="214" t="s">
        <v>2508</v>
      </c>
      <c r="B939" s="214" t="s">
        <v>2509</v>
      </c>
      <c r="C939" s="217">
        <v>2602.75</v>
      </c>
      <c r="D939" s="217">
        <v>2602.7600000000002</v>
      </c>
      <c r="E939" s="217">
        <v>2602.7600000000002</v>
      </c>
      <c r="F939" s="83">
        <f t="shared" si="42"/>
        <v>7808.27</v>
      </c>
      <c r="G939" s="214" t="s">
        <v>989</v>
      </c>
      <c r="H939" s="214" t="s">
        <v>990</v>
      </c>
      <c r="I939" s="217">
        <v>1200.4449999999999</v>
      </c>
      <c r="J939" s="217">
        <v>2400.89</v>
      </c>
      <c r="K939">
        <f t="shared" si="43"/>
        <v>600.22249999999997</v>
      </c>
      <c r="L939" s="83">
        <f t="shared" si="44"/>
        <v>3601.335</v>
      </c>
    </row>
    <row r="940" spans="1:12" ht="30.6" x14ac:dyDescent="0.3">
      <c r="A940" s="214" t="s">
        <v>2522</v>
      </c>
      <c r="B940" s="214" t="s">
        <v>2523</v>
      </c>
      <c r="C940" s="217">
        <v>1687.92</v>
      </c>
      <c r="D940" s="217">
        <v>1687.93</v>
      </c>
      <c r="E940" s="217">
        <v>1687.93</v>
      </c>
      <c r="F940" s="83">
        <f t="shared" si="42"/>
        <v>5063.7800000000007</v>
      </c>
      <c r="G940" s="214" t="s">
        <v>1390</v>
      </c>
      <c r="H940" s="214" t="s">
        <v>311</v>
      </c>
      <c r="I940" s="217">
        <v>822.49</v>
      </c>
      <c r="J940" s="217">
        <v>1644.98</v>
      </c>
      <c r="K940">
        <f t="shared" si="43"/>
        <v>411.245</v>
      </c>
      <c r="L940" s="83">
        <f t="shared" si="44"/>
        <v>2467.4700000000003</v>
      </c>
    </row>
    <row r="941" spans="1:12" ht="30.6" x14ac:dyDescent="0.3">
      <c r="A941" s="214" t="s">
        <v>1059</v>
      </c>
      <c r="B941" s="214" t="s">
        <v>1060</v>
      </c>
      <c r="C941" s="217">
        <v>1374.39</v>
      </c>
      <c r="D941" s="217">
        <v>1374.39</v>
      </c>
      <c r="E941" s="217">
        <v>1374.39</v>
      </c>
      <c r="F941" s="83">
        <f t="shared" si="42"/>
        <v>4123.17</v>
      </c>
      <c r="G941" s="214" t="s">
        <v>1896</v>
      </c>
      <c r="H941" s="214" t="s">
        <v>240</v>
      </c>
      <c r="I941" s="217">
        <v>1226.2149999999999</v>
      </c>
      <c r="J941" s="217">
        <v>2452.4299999999998</v>
      </c>
      <c r="K941">
        <f t="shared" si="43"/>
        <v>613.10749999999996</v>
      </c>
      <c r="L941" s="83">
        <f t="shared" si="44"/>
        <v>3678.6449999999995</v>
      </c>
    </row>
    <row r="942" spans="1:12" ht="30.6" x14ac:dyDescent="0.3">
      <c r="A942" s="214" t="s">
        <v>733</v>
      </c>
      <c r="B942" s="214" t="s">
        <v>734</v>
      </c>
      <c r="C942" s="217">
        <v>1361.5</v>
      </c>
      <c r="D942" s="217">
        <v>1361.51</v>
      </c>
      <c r="E942" s="217">
        <v>1361.51</v>
      </c>
      <c r="F942" s="83">
        <f t="shared" si="42"/>
        <v>4084.5200000000004</v>
      </c>
      <c r="G942" s="214" t="s">
        <v>1743</v>
      </c>
      <c r="H942" s="214" t="s">
        <v>1744</v>
      </c>
      <c r="I942" s="217">
        <v>983.55</v>
      </c>
      <c r="J942" s="217">
        <v>1967.1</v>
      </c>
      <c r="K942">
        <f t="shared" si="43"/>
        <v>491.77499999999998</v>
      </c>
      <c r="L942" s="83">
        <f t="shared" si="44"/>
        <v>2950.6499999999996</v>
      </c>
    </row>
    <row r="943" spans="1:12" ht="30.6" x14ac:dyDescent="0.3">
      <c r="A943" s="214" t="s">
        <v>1886</v>
      </c>
      <c r="B943" s="214" t="s">
        <v>1887</v>
      </c>
      <c r="C943" s="217">
        <v>1679.33</v>
      </c>
      <c r="D943" s="217">
        <v>1679.34</v>
      </c>
      <c r="E943" s="217">
        <v>1679.34</v>
      </c>
      <c r="F943" s="83">
        <f t="shared" si="42"/>
        <v>5038.01</v>
      </c>
      <c r="G943" s="214" t="s">
        <v>2371</v>
      </c>
      <c r="H943" s="214" t="s">
        <v>2372</v>
      </c>
      <c r="I943" s="217">
        <v>972.81</v>
      </c>
      <c r="J943" s="217">
        <v>1945.62</v>
      </c>
      <c r="K943">
        <f t="shared" si="43"/>
        <v>486.40499999999997</v>
      </c>
      <c r="L943" s="83">
        <f t="shared" si="44"/>
        <v>2918.43</v>
      </c>
    </row>
    <row r="944" spans="1:12" ht="30.6" x14ac:dyDescent="0.3">
      <c r="A944" s="214" t="s">
        <v>1377</v>
      </c>
      <c r="B944" s="214" t="s">
        <v>1378</v>
      </c>
      <c r="C944" s="217">
        <v>2650</v>
      </c>
      <c r="D944" s="217">
        <v>2650</v>
      </c>
      <c r="E944" s="217">
        <v>2650</v>
      </c>
      <c r="F944" s="83">
        <f t="shared" si="42"/>
        <v>7950</v>
      </c>
      <c r="G944" s="214" t="s">
        <v>2062</v>
      </c>
      <c r="H944" s="214" t="s">
        <v>2063</v>
      </c>
      <c r="I944" s="217">
        <v>1206.8900000000001</v>
      </c>
      <c r="J944" s="217">
        <v>2413.7800000000002</v>
      </c>
      <c r="K944">
        <f t="shared" si="43"/>
        <v>603.44500000000005</v>
      </c>
      <c r="L944" s="83">
        <f t="shared" si="44"/>
        <v>3620.67</v>
      </c>
    </row>
    <row r="945" spans="1:12" ht="30.6" x14ac:dyDescent="0.3">
      <c r="A945" s="214" t="s">
        <v>1061</v>
      </c>
      <c r="B945" s="214" t="s">
        <v>123</v>
      </c>
      <c r="C945" s="217">
        <v>3367.26</v>
      </c>
      <c r="D945" s="217">
        <v>3367.26</v>
      </c>
      <c r="E945" s="217">
        <v>3367.26</v>
      </c>
      <c r="F945" s="83">
        <f t="shared" si="42"/>
        <v>10101.780000000001</v>
      </c>
      <c r="G945" s="214" t="s">
        <v>2216</v>
      </c>
      <c r="H945" s="214" t="s">
        <v>2217</v>
      </c>
      <c r="I945" s="217">
        <v>1853.28</v>
      </c>
      <c r="J945" s="217">
        <v>3706.56</v>
      </c>
      <c r="K945">
        <f t="shared" si="43"/>
        <v>926.64</v>
      </c>
      <c r="L945" s="83">
        <f t="shared" si="44"/>
        <v>5559.84</v>
      </c>
    </row>
    <row r="946" spans="1:12" ht="30.6" x14ac:dyDescent="0.3">
      <c r="A946" s="214" t="s">
        <v>2023</v>
      </c>
      <c r="B946" s="214" t="s">
        <v>2024</v>
      </c>
      <c r="C946" s="216"/>
      <c r="D946" s="216"/>
      <c r="E946" s="216"/>
      <c r="F946" s="83">
        <f t="shared" si="42"/>
        <v>0</v>
      </c>
      <c r="G946" s="214" t="s">
        <v>2265</v>
      </c>
      <c r="H946" s="214" t="s">
        <v>2266</v>
      </c>
      <c r="I946" s="217">
        <v>994.28500000000008</v>
      </c>
      <c r="J946" s="217">
        <v>1988.57</v>
      </c>
      <c r="K946">
        <f t="shared" si="43"/>
        <v>497.14250000000004</v>
      </c>
      <c r="L946" s="83">
        <f t="shared" si="44"/>
        <v>2982.855</v>
      </c>
    </row>
    <row r="947" spans="1:12" ht="30.6" x14ac:dyDescent="0.3">
      <c r="A947" s="214" t="s">
        <v>3947</v>
      </c>
      <c r="B947" s="214" t="s">
        <v>2024</v>
      </c>
      <c r="C947" s="217">
        <v>1395.87</v>
      </c>
      <c r="D947" s="217">
        <v>1395.87</v>
      </c>
      <c r="E947" s="217">
        <v>1395.87</v>
      </c>
      <c r="F947" s="83">
        <f t="shared" si="42"/>
        <v>4187.6099999999997</v>
      </c>
      <c r="G947" s="214" t="s">
        <v>2555</v>
      </c>
      <c r="H947" s="214" t="s">
        <v>2037</v>
      </c>
      <c r="I947" s="217">
        <v>1786.71</v>
      </c>
      <c r="J947" s="217">
        <v>3573.42</v>
      </c>
      <c r="K947">
        <f t="shared" si="43"/>
        <v>893.35500000000002</v>
      </c>
      <c r="L947" s="83">
        <f t="shared" si="44"/>
        <v>5360.13</v>
      </c>
    </row>
    <row r="948" spans="1:12" ht="30.6" x14ac:dyDescent="0.3">
      <c r="A948" s="214" t="s">
        <v>491</v>
      </c>
      <c r="B948" s="214" t="s">
        <v>492</v>
      </c>
      <c r="C948" s="217">
        <v>1443.11</v>
      </c>
      <c r="D948" s="217">
        <v>1443.11</v>
      </c>
      <c r="E948" s="217">
        <v>1443.11</v>
      </c>
      <c r="F948" s="83">
        <f t="shared" si="42"/>
        <v>4329.33</v>
      </c>
      <c r="G948" s="214" t="s">
        <v>2605</v>
      </c>
      <c r="H948" s="214" t="s">
        <v>1084</v>
      </c>
      <c r="I948" s="217">
        <v>766.65499999999997</v>
      </c>
      <c r="J948" s="217">
        <v>1533.31</v>
      </c>
      <c r="K948">
        <f t="shared" si="43"/>
        <v>383.32749999999999</v>
      </c>
      <c r="L948" s="83">
        <f t="shared" si="44"/>
        <v>2299.9650000000001</v>
      </c>
    </row>
    <row r="949" spans="1:12" ht="30.6" x14ac:dyDescent="0.3">
      <c r="A949" s="214" t="s">
        <v>1388</v>
      </c>
      <c r="B949" s="214" t="s">
        <v>1389</v>
      </c>
      <c r="C949" s="217">
        <v>2602.75</v>
      </c>
      <c r="D949" s="217">
        <v>2602.7600000000002</v>
      </c>
      <c r="E949" s="217">
        <v>2602.7600000000002</v>
      </c>
      <c r="F949" s="83">
        <f t="shared" si="42"/>
        <v>7808.27</v>
      </c>
      <c r="G949" s="214" t="s">
        <v>1119</v>
      </c>
      <c r="H949" s="214" t="s">
        <v>1120</v>
      </c>
      <c r="I949" s="217">
        <v>680.755</v>
      </c>
      <c r="J949" s="217">
        <v>1361.51</v>
      </c>
      <c r="K949">
        <f t="shared" si="43"/>
        <v>340.3775</v>
      </c>
      <c r="L949" s="83">
        <f t="shared" si="44"/>
        <v>2042.2649999999999</v>
      </c>
    </row>
    <row r="950" spans="1:12" ht="30.6" x14ac:dyDescent="0.3">
      <c r="A950" s="214" t="s">
        <v>710</v>
      </c>
      <c r="B950" s="214" t="s">
        <v>711</v>
      </c>
      <c r="C950" s="217">
        <v>1687.92</v>
      </c>
      <c r="D950" s="217">
        <v>1687.93</v>
      </c>
      <c r="E950" s="217">
        <v>1687.93</v>
      </c>
      <c r="F950" s="83">
        <f t="shared" si="42"/>
        <v>5063.7800000000007</v>
      </c>
      <c r="G950" s="214" t="s">
        <v>2486</v>
      </c>
      <c r="H950" s="214" t="s">
        <v>2487</v>
      </c>
      <c r="I950" s="217">
        <v>766.65499999999997</v>
      </c>
      <c r="J950" s="217">
        <v>1533.31</v>
      </c>
      <c r="K950">
        <f t="shared" si="43"/>
        <v>383.32749999999999</v>
      </c>
      <c r="L950" s="83">
        <f t="shared" si="44"/>
        <v>2299.9650000000001</v>
      </c>
    </row>
    <row r="951" spans="1:12" ht="30.6" x14ac:dyDescent="0.3">
      <c r="A951" s="214" t="s">
        <v>803</v>
      </c>
      <c r="B951" s="214" t="s">
        <v>804</v>
      </c>
      <c r="C951" s="217">
        <v>1374.39</v>
      </c>
      <c r="D951" s="217">
        <v>1374.39</v>
      </c>
      <c r="E951" s="217">
        <v>1374.39</v>
      </c>
      <c r="F951" s="83">
        <f t="shared" si="42"/>
        <v>4123.17</v>
      </c>
      <c r="G951" s="214" t="s">
        <v>993</v>
      </c>
      <c r="H951" s="214" t="s">
        <v>994</v>
      </c>
      <c r="I951" s="217">
        <v>1647.125</v>
      </c>
      <c r="J951" s="217">
        <v>3294.25</v>
      </c>
      <c r="K951">
        <f t="shared" si="43"/>
        <v>823.5625</v>
      </c>
      <c r="L951" s="83">
        <f t="shared" si="44"/>
        <v>4941.375</v>
      </c>
    </row>
    <row r="952" spans="1:12" ht="30.6" x14ac:dyDescent="0.3">
      <c r="A952" s="214" t="s">
        <v>2052</v>
      </c>
      <c r="B952" s="214" t="s">
        <v>2053</v>
      </c>
      <c r="C952" s="217">
        <v>1361.5</v>
      </c>
      <c r="D952" s="217">
        <v>1361.51</v>
      </c>
      <c r="E952" s="217">
        <v>1361.51</v>
      </c>
      <c r="F952" s="83">
        <f t="shared" si="42"/>
        <v>4084.5200000000004</v>
      </c>
      <c r="G952" s="214" t="s">
        <v>2042</v>
      </c>
      <c r="H952" s="214" t="s">
        <v>275</v>
      </c>
      <c r="I952" s="217">
        <v>710.82</v>
      </c>
      <c r="J952" s="217">
        <v>1421.64</v>
      </c>
      <c r="K952">
        <f t="shared" si="43"/>
        <v>355.41</v>
      </c>
      <c r="L952" s="83">
        <f t="shared" si="44"/>
        <v>2132.46</v>
      </c>
    </row>
    <row r="953" spans="1:12" ht="30.6" x14ac:dyDescent="0.3">
      <c r="A953" s="214" t="s">
        <v>863</v>
      </c>
      <c r="B953" s="214" t="s">
        <v>864</v>
      </c>
      <c r="C953" s="217">
        <v>1679.33</v>
      </c>
      <c r="D953" s="217">
        <v>1679.34</v>
      </c>
      <c r="E953" s="217">
        <v>1679.34</v>
      </c>
      <c r="F953" s="83">
        <f t="shared" si="42"/>
        <v>5038.01</v>
      </c>
      <c r="G953" s="214" t="s">
        <v>2604</v>
      </c>
      <c r="H953" s="214" t="s">
        <v>1963</v>
      </c>
      <c r="I953" s="217">
        <v>1756.645</v>
      </c>
      <c r="J953" s="217">
        <v>3513.29</v>
      </c>
      <c r="K953">
        <f t="shared" si="43"/>
        <v>878.32249999999999</v>
      </c>
      <c r="L953" s="83">
        <f t="shared" si="44"/>
        <v>5269.9349999999995</v>
      </c>
    </row>
    <row r="954" spans="1:12" ht="30.6" x14ac:dyDescent="0.3">
      <c r="A954" s="214" t="s">
        <v>1077</v>
      </c>
      <c r="B954" s="214" t="s">
        <v>1078</v>
      </c>
      <c r="C954" s="217">
        <v>2650</v>
      </c>
      <c r="D954" s="217">
        <v>2650</v>
      </c>
      <c r="E954" s="217">
        <v>2650</v>
      </c>
      <c r="F954" s="83">
        <f t="shared" si="42"/>
        <v>7950</v>
      </c>
      <c r="G954" s="214" t="s">
        <v>1168</v>
      </c>
      <c r="H954" s="214" t="s">
        <v>1169</v>
      </c>
      <c r="I954" s="217">
        <v>738.73500000000001</v>
      </c>
      <c r="J954" s="217">
        <v>1477.47</v>
      </c>
      <c r="K954">
        <f t="shared" si="43"/>
        <v>369.36750000000001</v>
      </c>
      <c r="L954" s="83">
        <f t="shared" si="44"/>
        <v>2216.2049999999999</v>
      </c>
    </row>
    <row r="955" spans="1:12" ht="30.6" x14ac:dyDescent="0.3">
      <c r="A955" s="214" t="s">
        <v>960</v>
      </c>
      <c r="B955" s="214" t="s">
        <v>961</v>
      </c>
      <c r="C955" s="217">
        <v>1395.87</v>
      </c>
      <c r="D955" s="217">
        <v>1395.87</v>
      </c>
      <c r="E955" s="217">
        <v>1395.87</v>
      </c>
      <c r="F955" s="83">
        <f t="shared" si="42"/>
        <v>4187.6099999999997</v>
      </c>
      <c r="G955" s="214" t="s">
        <v>995</v>
      </c>
      <c r="H955" s="214" t="s">
        <v>996</v>
      </c>
      <c r="I955" s="217">
        <v>659.28</v>
      </c>
      <c r="J955" s="217">
        <v>1318.56</v>
      </c>
      <c r="K955">
        <f t="shared" si="43"/>
        <v>329.64</v>
      </c>
      <c r="L955" s="83">
        <f t="shared" si="44"/>
        <v>1977.84</v>
      </c>
    </row>
    <row r="956" spans="1:12" ht="30.6" x14ac:dyDescent="0.3">
      <c r="A956" s="214" t="s">
        <v>2580</v>
      </c>
      <c r="B956" s="214" t="s">
        <v>2013</v>
      </c>
      <c r="C956" s="217">
        <v>1443.11</v>
      </c>
      <c r="D956" s="217">
        <v>1443.11</v>
      </c>
      <c r="E956" s="217">
        <v>1443.11</v>
      </c>
      <c r="F956" s="83">
        <f t="shared" si="42"/>
        <v>4329.33</v>
      </c>
      <c r="G956" s="214" t="s">
        <v>2401</v>
      </c>
      <c r="H956" s="214" t="s">
        <v>2402</v>
      </c>
      <c r="I956" s="217">
        <v>736.59</v>
      </c>
      <c r="J956" s="217">
        <v>1473.18</v>
      </c>
      <c r="K956">
        <f t="shared" si="43"/>
        <v>368.29500000000002</v>
      </c>
      <c r="L956" s="83">
        <f t="shared" si="44"/>
        <v>2209.77</v>
      </c>
    </row>
    <row r="957" spans="1:12" ht="30.6" x14ac:dyDescent="0.3">
      <c r="A957" s="214" t="s">
        <v>2444</v>
      </c>
      <c r="B957" s="214" t="s">
        <v>193</v>
      </c>
      <c r="C957" s="217">
        <v>3118.15</v>
      </c>
      <c r="D957" s="217">
        <v>3118.15</v>
      </c>
      <c r="E957" s="217">
        <v>3118.15</v>
      </c>
      <c r="F957" s="83">
        <f t="shared" si="42"/>
        <v>9354.4500000000007</v>
      </c>
      <c r="G957" s="214" t="s">
        <v>2136</v>
      </c>
      <c r="H957" s="214" t="s">
        <v>2137</v>
      </c>
      <c r="I957" s="217">
        <v>1625.65</v>
      </c>
      <c r="J957" s="217">
        <v>3251.3</v>
      </c>
      <c r="K957">
        <f t="shared" si="43"/>
        <v>812.82500000000005</v>
      </c>
      <c r="L957" s="83">
        <f t="shared" si="44"/>
        <v>4876.9500000000007</v>
      </c>
    </row>
    <row r="958" spans="1:12" ht="30.6" x14ac:dyDescent="0.3">
      <c r="A958" s="214" t="s">
        <v>962</v>
      </c>
      <c r="B958" s="214" t="s">
        <v>963</v>
      </c>
      <c r="C958" s="217">
        <v>2602.75</v>
      </c>
      <c r="D958" s="217">
        <v>2602.7600000000002</v>
      </c>
      <c r="E958" s="217">
        <v>2602.7600000000002</v>
      </c>
      <c r="F958" s="83">
        <f t="shared" si="42"/>
        <v>7808.27</v>
      </c>
      <c r="G958" s="214" t="s">
        <v>2296</v>
      </c>
      <c r="H958" s="214" t="s">
        <v>2297</v>
      </c>
      <c r="I958" s="217">
        <v>1756.645</v>
      </c>
      <c r="J958" s="217">
        <v>3513.29</v>
      </c>
      <c r="K958">
        <f t="shared" si="43"/>
        <v>878.32249999999999</v>
      </c>
      <c r="L958" s="83">
        <f t="shared" si="44"/>
        <v>5269.9349999999995</v>
      </c>
    </row>
    <row r="959" spans="1:12" ht="30.6" x14ac:dyDescent="0.3">
      <c r="A959" s="214" t="s">
        <v>2597</v>
      </c>
      <c r="B959" s="214" t="s">
        <v>2365</v>
      </c>
      <c r="C959" s="217">
        <v>1687.92</v>
      </c>
      <c r="D959" s="217">
        <v>1687.93</v>
      </c>
      <c r="E959" s="217">
        <v>1687.93</v>
      </c>
      <c r="F959" s="83">
        <f t="shared" si="42"/>
        <v>5063.7800000000007</v>
      </c>
      <c r="G959" s="214" t="s">
        <v>493</v>
      </c>
      <c r="H959" s="214" t="s">
        <v>494</v>
      </c>
      <c r="I959" s="217">
        <v>738.73500000000001</v>
      </c>
      <c r="J959" s="217">
        <v>1477.47</v>
      </c>
      <c r="K959">
        <f t="shared" si="43"/>
        <v>369.36750000000001</v>
      </c>
      <c r="L959" s="83">
        <f t="shared" si="44"/>
        <v>2216.2049999999999</v>
      </c>
    </row>
    <row r="960" spans="1:12" ht="30.6" x14ac:dyDescent="0.3">
      <c r="A960" s="214" t="s">
        <v>1162</v>
      </c>
      <c r="B960" s="214" t="s">
        <v>1163</v>
      </c>
      <c r="C960" s="217">
        <v>1374.39</v>
      </c>
      <c r="D960" s="217">
        <v>1374.39</v>
      </c>
      <c r="E960" s="217">
        <v>1374.39</v>
      </c>
      <c r="F960" s="83">
        <f t="shared" si="42"/>
        <v>4123.17</v>
      </c>
      <c r="G960" s="214" t="s">
        <v>2205</v>
      </c>
      <c r="H960" s="214" t="s">
        <v>2206</v>
      </c>
      <c r="I960" s="217">
        <v>659.28</v>
      </c>
      <c r="J960" s="217">
        <v>1318.56</v>
      </c>
      <c r="K960">
        <f t="shared" si="43"/>
        <v>329.64</v>
      </c>
      <c r="L960" s="83">
        <f t="shared" si="44"/>
        <v>1977.84</v>
      </c>
    </row>
    <row r="961" spans="1:12" ht="30.6" x14ac:dyDescent="0.3">
      <c r="A961" s="214" t="s">
        <v>2154</v>
      </c>
      <c r="B961" s="214" t="s">
        <v>2155</v>
      </c>
      <c r="C961" s="217">
        <v>1361.5</v>
      </c>
      <c r="D961" s="217">
        <v>1361.51</v>
      </c>
      <c r="E961" s="217">
        <v>1361.51</v>
      </c>
      <c r="F961" s="83">
        <f t="shared" si="42"/>
        <v>4084.5200000000004</v>
      </c>
      <c r="G961" s="214" t="s">
        <v>608</v>
      </c>
      <c r="H961" s="214" t="s">
        <v>609</v>
      </c>
      <c r="I961" s="217">
        <v>736.59</v>
      </c>
      <c r="J961" s="217">
        <v>1473.18</v>
      </c>
      <c r="K961">
        <f t="shared" si="43"/>
        <v>368.29500000000002</v>
      </c>
      <c r="L961" s="83">
        <f t="shared" si="44"/>
        <v>2209.77</v>
      </c>
    </row>
    <row r="962" spans="1:12" ht="30.6" x14ac:dyDescent="0.3">
      <c r="A962" s="214" t="s">
        <v>735</v>
      </c>
      <c r="B962" s="214" t="s">
        <v>736</v>
      </c>
      <c r="C962" s="217">
        <v>1679.33</v>
      </c>
      <c r="D962" s="217">
        <v>1679.34</v>
      </c>
      <c r="E962" s="217">
        <v>1679.34</v>
      </c>
      <c r="F962" s="83">
        <f t="shared" si="42"/>
        <v>5038.01</v>
      </c>
      <c r="G962" s="214" t="s">
        <v>2271</v>
      </c>
      <c r="H962" s="214" t="s">
        <v>2272</v>
      </c>
      <c r="I962" s="217">
        <v>1625.65</v>
      </c>
      <c r="J962" s="217">
        <v>3251.3</v>
      </c>
      <c r="K962">
        <f t="shared" si="43"/>
        <v>812.82500000000005</v>
      </c>
      <c r="L962" s="83">
        <f t="shared" si="44"/>
        <v>4876.9500000000007</v>
      </c>
    </row>
    <row r="963" spans="1:12" ht="30.6" x14ac:dyDescent="0.3">
      <c r="A963" s="214" t="s">
        <v>2214</v>
      </c>
      <c r="B963" s="214" t="s">
        <v>2215</v>
      </c>
      <c r="C963" s="217">
        <v>2650</v>
      </c>
      <c r="D963" s="217">
        <v>2650</v>
      </c>
      <c r="E963" s="217">
        <v>2650</v>
      </c>
      <c r="F963" s="83">
        <f t="shared" si="42"/>
        <v>7950</v>
      </c>
      <c r="G963" s="214" t="s">
        <v>3930</v>
      </c>
      <c r="H963" s="214" t="s">
        <v>205</v>
      </c>
      <c r="I963" s="217">
        <v>710.82</v>
      </c>
      <c r="J963" s="217">
        <v>1421.64</v>
      </c>
      <c r="K963">
        <f t="shared" si="43"/>
        <v>355.41</v>
      </c>
      <c r="L963" s="83">
        <f t="shared" si="44"/>
        <v>2132.46</v>
      </c>
    </row>
    <row r="964" spans="1:12" ht="30.6" x14ac:dyDescent="0.3">
      <c r="A964" s="214" t="s">
        <v>1741</v>
      </c>
      <c r="B964" s="214" t="s">
        <v>1742</v>
      </c>
      <c r="C964" s="217">
        <v>1395.87</v>
      </c>
      <c r="D964" s="217">
        <v>1395.87</v>
      </c>
      <c r="E964" s="217">
        <v>1395.87</v>
      </c>
      <c r="F964" s="83">
        <f t="shared" si="42"/>
        <v>4187.6099999999997</v>
      </c>
      <c r="G964" s="214" t="s">
        <v>4508</v>
      </c>
      <c r="H964" s="214" t="s">
        <v>2428</v>
      </c>
      <c r="I964" s="217">
        <v>1756.645</v>
      </c>
      <c r="J964" s="217">
        <v>3513.29</v>
      </c>
      <c r="K964">
        <f t="shared" si="43"/>
        <v>878.32249999999999</v>
      </c>
      <c r="L964" s="83">
        <f t="shared" si="44"/>
        <v>5269.9349999999995</v>
      </c>
    </row>
    <row r="965" spans="1:12" ht="30.6" x14ac:dyDescent="0.3">
      <c r="A965" s="214" t="s">
        <v>2635</v>
      </c>
      <c r="B965" s="214" t="s">
        <v>2264</v>
      </c>
      <c r="C965" s="217">
        <v>2044.41</v>
      </c>
      <c r="D965" s="217">
        <v>2044.41</v>
      </c>
      <c r="E965" s="217">
        <v>2044.41</v>
      </c>
      <c r="F965" s="83">
        <f t="shared" ref="F965:F1028" si="45">C965+D965+E965</f>
        <v>6133.2300000000005</v>
      </c>
      <c r="G965" s="214" t="s">
        <v>2529</v>
      </c>
      <c r="H965" s="214" t="s">
        <v>2415</v>
      </c>
      <c r="I965" s="217">
        <v>738.73500000000001</v>
      </c>
      <c r="J965" s="217">
        <v>1477.47</v>
      </c>
      <c r="K965">
        <f t="shared" ref="K965:K1028" si="46">I965/30*15</f>
        <v>369.36750000000001</v>
      </c>
      <c r="L965" s="83">
        <f t="shared" ref="L965:L1028" si="47">I965+J965</f>
        <v>2216.2049999999999</v>
      </c>
    </row>
    <row r="966" spans="1:12" ht="30.6" x14ac:dyDescent="0.3">
      <c r="A966" s="214" t="s">
        <v>527</v>
      </c>
      <c r="B966" s="214" t="s">
        <v>528</v>
      </c>
      <c r="C966" s="217">
        <v>3659.32</v>
      </c>
      <c r="D966" s="217">
        <v>3659.32</v>
      </c>
      <c r="E966" s="217">
        <v>3659.32</v>
      </c>
      <c r="F966" s="83">
        <f t="shared" si="45"/>
        <v>10977.960000000001</v>
      </c>
      <c r="G966" s="214" t="s">
        <v>686</v>
      </c>
      <c r="H966" s="214" t="s">
        <v>687</v>
      </c>
      <c r="I966" s="217">
        <v>659.28</v>
      </c>
      <c r="J966" s="217">
        <v>1318.56</v>
      </c>
      <c r="K966">
        <f t="shared" si="46"/>
        <v>329.64</v>
      </c>
      <c r="L966" s="83">
        <f t="shared" si="47"/>
        <v>1977.84</v>
      </c>
    </row>
    <row r="967" spans="1:12" ht="30.6" x14ac:dyDescent="0.3">
      <c r="A967" s="214" t="s">
        <v>989</v>
      </c>
      <c r="B967" s="214" t="s">
        <v>990</v>
      </c>
      <c r="C967" s="217">
        <v>2400.89</v>
      </c>
      <c r="D967" s="217">
        <v>2400.89</v>
      </c>
      <c r="E967" s="217">
        <v>2400.89</v>
      </c>
      <c r="F967" s="83">
        <f t="shared" si="45"/>
        <v>7202.67</v>
      </c>
      <c r="G967" s="214" t="s">
        <v>2510</v>
      </c>
      <c r="H967" s="214" t="s">
        <v>2511</v>
      </c>
      <c r="I967" s="217">
        <v>736.59</v>
      </c>
      <c r="J967" s="217">
        <v>1473.18</v>
      </c>
      <c r="K967">
        <f t="shared" si="46"/>
        <v>368.29500000000002</v>
      </c>
      <c r="L967" s="83">
        <f t="shared" si="47"/>
        <v>2209.77</v>
      </c>
    </row>
    <row r="968" spans="1:12" ht="30.6" x14ac:dyDescent="0.3">
      <c r="A968" s="214" t="s">
        <v>1390</v>
      </c>
      <c r="B968" s="214" t="s">
        <v>311</v>
      </c>
      <c r="C968" s="217">
        <v>1644.98</v>
      </c>
      <c r="D968" s="217">
        <v>1644.98</v>
      </c>
      <c r="E968" s="217">
        <v>1644.98</v>
      </c>
      <c r="F968" s="83">
        <f t="shared" si="45"/>
        <v>4934.9400000000005</v>
      </c>
      <c r="G968" s="214" t="s">
        <v>2403</v>
      </c>
      <c r="H968" s="214" t="s">
        <v>2404</v>
      </c>
      <c r="I968" s="217">
        <v>1625.65</v>
      </c>
      <c r="J968" s="217">
        <v>3251.3</v>
      </c>
      <c r="K968">
        <f t="shared" si="46"/>
        <v>812.82500000000005</v>
      </c>
      <c r="L968" s="83">
        <f t="shared" si="47"/>
        <v>4876.9500000000007</v>
      </c>
    </row>
    <row r="969" spans="1:12" ht="30.6" x14ac:dyDescent="0.3">
      <c r="A969" s="214" t="s">
        <v>1896</v>
      </c>
      <c r="B969" s="214" t="s">
        <v>240</v>
      </c>
      <c r="C969" s="217">
        <v>2452.4299999999998</v>
      </c>
      <c r="D969" s="217">
        <v>2452.4299999999998</v>
      </c>
      <c r="E969" s="217">
        <v>2452.4299999999998</v>
      </c>
      <c r="F969" s="83">
        <f t="shared" si="45"/>
        <v>7357.2899999999991</v>
      </c>
      <c r="G969" s="214" t="s">
        <v>1314</v>
      </c>
      <c r="H969" s="214" t="s">
        <v>1315</v>
      </c>
      <c r="I969" s="217">
        <v>1756.645</v>
      </c>
      <c r="J969" s="217">
        <v>3513.29</v>
      </c>
      <c r="K969">
        <f t="shared" si="46"/>
        <v>878.32249999999999</v>
      </c>
      <c r="L969" s="83">
        <f t="shared" si="47"/>
        <v>5269.9349999999995</v>
      </c>
    </row>
    <row r="970" spans="1:12" ht="30.6" x14ac:dyDescent="0.3">
      <c r="A970" s="214" t="s">
        <v>1743</v>
      </c>
      <c r="B970" s="214" t="s">
        <v>1744</v>
      </c>
      <c r="C970" s="217">
        <v>1967.1</v>
      </c>
      <c r="D970" s="217">
        <v>1967.1</v>
      </c>
      <c r="E970" s="217">
        <v>1967.1</v>
      </c>
      <c r="F970" s="83">
        <f t="shared" si="45"/>
        <v>5901.2999999999993</v>
      </c>
      <c r="G970" s="214" t="s">
        <v>495</v>
      </c>
      <c r="H970" s="214" t="s">
        <v>496</v>
      </c>
      <c r="I970" s="217">
        <v>738.73500000000001</v>
      </c>
      <c r="J970" s="217">
        <v>1477.47</v>
      </c>
      <c r="K970">
        <f t="shared" si="46"/>
        <v>369.36750000000001</v>
      </c>
      <c r="L970" s="83">
        <f t="shared" si="47"/>
        <v>2216.2049999999999</v>
      </c>
    </row>
    <row r="971" spans="1:12" ht="30.6" x14ac:dyDescent="0.3">
      <c r="A971" s="214" t="s">
        <v>2371</v>
      </c>
      <c r="B971" s="214" t="s">
        <v>2372</v>
      </c>
      <c r="C971" s="217">
        <v>1945.62</v>
      </c>
      <c r="D971" s="217">
        <v>1945.62</v>
      </c>
      <c r="E971" s="217">
        <v>1945.62</v>
      </c>
      <c r="F971" s="83">
        <f t="shared" si="45"/>
        <v>5836.86</v>
      </c>
      <c r="G971" s="214" t="s">
        <v>2423</v>
      </c>
      <c r="H971" s="214" t="s">
        <v>2424</v>
      </c>
      <c r="I971" s="217">
        <v>659.28</v>
      </c>
      <c r="J971" s="217">
        <v>1318.56</v>
      </c>
      <c r="K971">
        <f t="shared" si="46"/>
        <v>329.64</v>
      </c>
      <c r="L971" s="83">
        <f t="shared" si="47"/>
        <v>1977.84</v>
      </c>
    </row>
    <row r="972" spans="1:12" ht="30.6" x14ac:dyDescent="0.3">
      <c r="A972" s="214" t="s">
        <v>2062</v>
      </c>
      <c r="B972" s="214" t="s">
        <v>2063</v>
      </c>
      <c r="C972" s="217">
        <v>2413.7800000000002</v>
      </c>
      <c r="D972" s="217">
        <v>2413.7800000000002</v>
      </c>
      <c r="E972" s="217">
        <v>2413.7800000000002</v>
      </c>
      <c r="F972" s="83">
        <f t="shared" si="45"/>
        <v>7241.34</v>
      </c>
      <c r="G972" s="214" t="s">
        <v>2094</v>
      </c>
      <c r="H972" s="214" t="s">
        <v>2095</v>
      </c>
      <c r="I972" s="217">
        <v>736.59</v>
      </c>
      <c r="J972" s="217">
        <v>1473.18</v>
      </c>
      <c r="K972">
        <f t="shared" si="46"/>
        <v>368.29500000000002</v>
      </c>
      <c r="L972" s="83">
        <f t="shared" si="47"/>
        <v>2209.77</v>
      </c>
    </row>
    <row r="973" spans="1:12" ht="30.6" x14ac:dyDescent="0.3">
      <c r="A973" s="214" t="s">
        <v>2216</v>
      </c>
      <c r="B973" s="214" t="s">
        <v>2217</v>
      </c>
      <c r="C973" s="217">
        <v>3706.56</v>
      </c>
      <c r="D973" s="217">
        <v>3706.56</v>
      </c>
      <c r="E973" s="217">
        <v>3706.56</v>
      </c>
      <c r="F973" s="83">
        <f t="shared" si="45"/>
        <v>11119.68</v>
      </c>
      <c r="G973" s="214" t="s">
        <v>1545</v>
      </c>
      <c r="H973" s="214" t="s">
        <v>1546</v>
      </c>
      <c r="I973" s="217">
        <v>1625.65</v>
      </c>
      <c r="J973" s="217">
        <v>3251.3</v>
      </c>
      <c r="K973">
        <f t="shared" si="46"/>
        <v>812.82500000000005</v>
      </c>
      <c r="L973" s="83">
        <f t="shared" si="47"/>
        <v>4876.9500000000007</v>
      </c>
    </row>
    <row r="974" spans="1:12" ht="30.6" x14ac:dyDescent="0.3">
      <c r="A974" s="214" t="s">
        <v>2265</v>
      </c>
      <c r="B974" s="214" t="s">
        <v>2266</v>
      </c>
      <c r="C974" s="217">
        <v>1988.58</v>
      </c>
      <c r="D974" s="217">
        <v>1988.57</v>
      </c>
      <c r="E974" s="217">
        <v>1988.57</v>
      </c>
      <c r="F974" s="83">
        <f t="shared" si="45"/>
        <v>5965.7199999999993</v>
      </c>
      <c r="G974" s="214" t="s">
        <v>2142</v>
      </c>
      <c r="H974" s="214" t="s">
        <v>120</v>
      </c>
      <c r="I974" s="217">
        <v>788.13</v>
      </c>
      <c r="J974" s="217">
        <v>1576.26</v>
      </c>
      <c r="K974">
        <f t="shared" si="46"/>
        <v>394.065</v>
      </c>
      <c r="L974" s="83">
        <f t="shared" si="47"/>
        <v>2364.39</v>
      </c>
    </row>
    <row r="975" spans="1:12" ht="30.6" x14ac:dyDescent="0.3">
      <c r="A975" s="214" t="s">
        <v>2555</v>
      </c>
      <c r="B975" s="214" t="s">
        <v>2037</v>
      </c>
      <c r="C975" s="217">
        <v>3573.42</v>
      </c>
      <c r="D975" s="217">
        <v>3573.42</v>
      </c>
      <c r="E975" s="217">
        <v>3573.42</v>
      </c>
      <c r="F975" s="83">
        <f t="shared" si="45"/>
        <v>10720.26</v>
      </c>
      <c r="G975" s="214" t="s">
        <v>809</v>
      </c>
      <c r="H975" s="214" t="s">
        <v>810</v>
      </c>
      <c r="I975" s="217">
        <v>1756.645</v>
      </c>
      <c r="J975" s="217">
        <v>3513.29</v>
      </c>
      <c r="K975">
        <f t="shared" si="46"/>
        <v>878.32249999999999</v>
      </c>
      <c r="L975" s="83">
        <f t="shared" si="47"/>
        <v>5269.9349999999995</v>
      </c>
    </row>
    <row r="976" spans="1:12" ht="30.6" x14ac:dyDescent="0.3">
      <c r="A976" s="214" t="s">
        <v>2605</v>
      </c>
      <c r="B976" s="214" t="s">
        <v>1084</v>
      </c>
      <c r="C976" s="217">
        <v>1533.3</v>
      </c>
      <c r="D976" s="217">
        <v>1533.31</v>
      </c>
      <c r="E976" s="217">
        <v>1533.31</v>
      </c>
      <c r="F976" s="83">
        <f t="shared" si="45"/>
        <v>4599.92</v>
      </c>
      <c r="G976" s="214" t="s">
        <v>2064</v>
      </c>
      <c r="H976" s="214" t="s">
        <v>2065</v>
      </c>
      <c r="I976" s="217">
        <v>738.73500000000001</v>
      </c>
      <c r="J976" s="217">
        <v>1477.47</v>
      </c>
      <c r="K976">
        <f t="shared" si="46"/>
        <v>369.36750000000001</v>
      </c>
      <c r="L976" s="83">
        <f t="shared" si="47"/>
        <v>2216.2049999999999</v>
      </c>
    </row>
    <row r="977" spans="1:12" ht="30.6" x14ac:dyDescent="0.3">
      <c r="A977" s="214" t="s">
        <v>1119</v>
      </c>
      <c r="B977" s="214" t="s">
        <v>1120</v>
      </c>
      <c r="C977" s="217">
        <v>1361.5</v>
      </c>
      <c r="D977" s="217">
        <v>1361.51</v>
      </c>
      <c r="E977" s="217">
        <v>1361.51</v>
      </c>
      <c r="F977" s="83">
        <f t="shared" si="45"/>
        <v>4084.5200000000004</v>
      </c>
      <c r="G977" s="214" t="s">
        <v>865</v>
      </c>
      <c r="H977" s="214" t="s">
        <v>866</v>
      </c>
      <c r="I977" s="217">
        <v>659.28</v>
      </c>
      <c r="J977" s="217">
        <v>1318.56</v>
      </c>
      <c r="K977">
        <f t="shared" si="46"/>
        <v>329.64</v>
      </c>
      <c r="L977" s="83">
        <f t="shared" si="47"/>
        <v>1977.84</v>
      </c>
    </row>
    <row r="978" spans="1:12" ht="30.6" x14ac:dyDescent="0.3">
      <c r="A978" s="214" t="s">
        <v>2486</v>
      </c>
      <c r="B978" s="214" t="s">
        <v>2487</v>
      </c>
      <c r="C978" s="217">
        <v>1533.3</v>
      </c>
      <c r="D978" s="217">
        <v>1533.31</v>
      </c>
      <c r="E978" s="217">
        <v>1533.31</v>
      </c>
      <c r="F978" s="83">
        <f t="shared" si="45"/>
        <v>4599.92</v>
      </c>
      <c r="G978" s="214" t="s">
        <v>2585</v>
      </c>
      <c r="H978" s="214" t="s">
        <v>2066</v>
      </c>
      <c r="I978" s="217">
        <v>736.59</v>
      </c>
      <c r="J978" s="217">
        <v>1473.18</v>
      </c>
      <c r="K978">
        <f t="shared" si="46"/>
        <v>368.29500000000002</v>
      </c>
      <c r="L978" s="83">
        <f t="shared" si="47"/>
        <v>2209.77</v>
      </c>
    </row>
    <row r="979" spans="1:12" ht="30.6" x14ac:dyDescent="0.3">
      <c r="A979" s="214" t="s">
        <v>993</v>
      </c>
      <c r="B979" s="214" t="s">
        <v>994</v>
      </c>
      <c r="C979" s="217">
        <v>3294.25</v>
      </c>
      <c r="D979" s="217">
        <v>3294.25</v>
      </c>
      <c r="E979" s="217">
        <v>3294.25</v>
      </c>
      <c r="F979" s="83">
        <f t="shared" si="45"/>
        <v>9882.75</v>
      </c>
      <c r="G979" s="214" t="s">
        <v>1351</v>
      </c>
      <c r="H979" s="214" t="s">
        <v>1352</v>
      </c>
      <c r="I979" s="217">
        <v>1625.65</v>
      </c>
      <c r="J979" s="217">
        <v>3251.3</v>
      </c>
      <c r="K979">
        <f t="shared" si="46"/>
        <v>812.82500000000005</v>
      </c>
      <c r="L979" s="83">
        <f t="shared" si="47"/>
        <v>4876.9500000000007</v>
      </c>
    </row>
    <row r="980" spans="1:12" ht="30.6" x14ac:dyDescent="0.3">
      <c r="A980" s="214" t="s">
        <v>2042</v>
      </c>
      <c r="B980" s="214" t="s">
        <v>275</v>
      </c>
      <c r="C980" s="217">
        <v>1421.63</v>
      </c>
      <c r="D980" s="217">
        <v>1421.64</v>
      </c>
      <c r="E980" s="217">
        <v>1421.64</v>
      </c>
      <c r="F980" s="83">
        <f t="shared" si="45"/>
        <v>4264.9100000000008</v>
      </c>
      <c r="G980" s="214" t="s">
        <v>997</v>
      </c>
      <c r="H980" s="214" t="s">
        <v>998</v>
      </c>
      <c r="I980" s="217">
        <v>1756.645</v>
      </c>
      <c r="J980" s="217">
        <v>3513.29</v>
      </c>
      <c r="K980">
        <f t="shared" si="46"/>
        <v>878.32249999999999</v>
      </c>
      <c r="L980" s="83">
        <f t="shared" si="47"/>
        <v>5269.9349999999995</v>
      </c>
    </row>
    <row r="981" spans="1:12" ht="30.6" x14ac:dyDescent="0.3">
      <c r="A981" s="214" t="s">
        <v>2604</v>
      </c>
      <c r="B981" s="214" t="s">
        <v>1963</v>
      </c>
      <c r="C981" s="217">
        <v>3513.29</v>
      </c>
      <c r="D981" s="217">
        <v>3513.29</v>
      </c>
      <c r="E981" s="217">
        <v>3513.29</v>
      </c>
      <c r="F981" s="83">
        <f t="shared" si="45"/>
        <v>10539.869999999999</v>
      </c>
      <c r="G981" s="214" t="s">
        <v>1357</v>
      </c>
      <c r="H981" s="214" t="s">
        <v>1358</v>
      </c>
      <c r="I981" s="217">
        <v>738.73500000000001</v>
      </c>
      <c r="J981" s="217">
        <v>1477.47</v>
      </c>
      <c r="K981">
        <f t="shared" si="46"/>
        <v>369.36750000000001</v>
      </c>
      <c r="L981" s="83">
        <f t="shared" si="47"/>
        <v>2216.2049999999999</v>
      </c>
    </row>
    <row r="982" spans="1:12" ht="30.6" x14ac:dyDescent="0.3">
      <c r="A982" s="214" t="s">
        <v>1168</v>
      </c>
      <c r="B982" s="214" t="s">
        <v>1169</v>
      </c>
      <c r="C982" s="217">
        <v>1477.47</v>
      </c>
      <c r="D982" s="217">
        <v>1477.47</v>
      </c>
      <c r="E982" s="217">
        <v>1477.47</v>
      </c>
      <c r="F982" s="83">
        <f t="shared" si="45"/>
        <v>4432.41</v>
      </c>
      <c r="G982" s="214" t="s">
        <v>912</v>
      </c>
      <c r="H982" s="214" t="s">
        <v>913</v>
      </c>
      <c r="I982" s="217">
        <v>659.28</v>
      </c>
      <c r="J982" s="217">
        <v>1318.56</v>
      </c>
      <c r="K982">
        <f t="shared" si="46"/>
        <v>329.64</v>
      </c>
      <c r="L982" s="83">
        <f t="shared" si="47"/>
        <v>1977.84</v>
      </c>
    </row>
    <row r="983" spans="1:12" ht="30.6" x14ac:dyDescent="0.3">
      <c r="A983" s="214" t="s">
        <v>995</v>
      </c>
      <c r="B983" s="214" t="s">
        <v>996</v>
      </c>
      <c r="C983" s="217">
        <v>1318.55</v>
      </c>
      <c r="D983" s="217">
        <v>1318.56</v>
      </c>
      <c r="E983" s="217">
        <v>1318.56</v>
      </c>
      <c r="F983" s="83">
        <f t="shared" si="45"/>
        <v>3955.6699999999996</v>
      </c>
      <c r="G983" s="214" t="s">
        <v>2054</v>
      </c>
      <c r="H983" s="214" t="s">
        <v>2055</v>
      </c>
      <c r="I983" s="217">
        <v>736.59</v>
      </c>
      <c r="J983" s="217">
        <v>1473.18</v>
      </c>
      <c r="K983">
        <f t="shared" si="46"/>
        <v>368.29500000000002</v>
      </c>
      <c r="L983" s="83">
        <f t="shared" si="47"/>
        <v>2209.77</v>
      </c>
    </row>
    <row r="984" spans="1:12" ht="30.6" x14ac:dyDescent="0.3">
      <c r="A984" s="214" t="s">
        <v>2401</v>
      </c>
      <c r="B984" s="214" t="s">
        <v>2402</v>
      </c>
      <c r="C984" s="217">
        <v>1473.17</v>
      </c>
      <c r="D984" s="217">
        <v>1473.18</v>
      </c>
      <c r="E984" s="217">
        <v>1473.18</v>
      </c>
      <c r="F984" s="83">
        <f t="shared" si="45"/>
        <v>4419.5300000000007</v>
      </c>
      <c r="G984" s="214" t="s">
        <v>2429</v>
      </c>
      <c r="H984" s="214" t="s">
        <v>2430</v>
      </c>
      <c r="I984" s="217">
        <v>1625.65</v>
      </c>
      <c r="J984" s="217">
        <v>3251.3</v>
      </c>
      <c r="K984">
        <f t="shared" si="46"/>
        <v>812.82500000000005</v>
      </c>
      <c r="L984" s="83">
        <f t="shared" si="47"/>
        <v>4876.9500000000007</v>
      </c>
    </row>
    <row r="985" spans="1:12" ht="30.6" x14ac:dyDescent="0.3">
      <c r="A985" s="214" t="s">
        <v>2136</v>
      </c>
      <c r="B985" s="214" t="s">
        <v>2137</v>
      </c>
      <c r="C985" s="217">
        <v>3251.3</v>
      </c>
      <c r="D985" s="217">
        <v>3251.3</v>
      </c>
      <c r="E985" s="217">
        <v>3251.3</v>
      </c>
      <c r="F985" s="83">
        <f t="shared" si="45"/>
        <v>9753.9000000000015</v>
      </c>
      <c r="G985" s="214" t="s">
        <v>896</v>
      </c>
      <c r="H985" s="214" t="s">
        <v>209</v>
      </c>
      <c r="I985" s="217">
        <v>1683.63</v>
      </c>
      <c r="J985" s="217">
        <v>3367.26</v>
      </c>
      <c r="K985">
        <f t="shared" si="46"/>
        <v>841.81500000000005</v>
      </c>
      <c r="L985" s="83">
        <f t="shared" si="47"/>
        <v>5050.8900000000003</v>
      </c>
    </row>
    <row r="986" spans="1:12" ht="30.6" x14ac:dyDescent="0.3">
      <c r="A986" s="214" t="s">
        <v>2296</v>
      </c>
      <c r="B986" s="214" t="s">
        <v>2297</v>
      </c>
      <c r="C986" s="217">
        <v>3513.29</v>
      </c>
      <c r="D986" s="217">
        <v>3513.29</v>
      </c>
      <c r="E986" s="217">
        <v>3513.29</v>
      </c>
      <c r="F986" s="83">
        <f t="shared" si="45"/>
        <v>10539.869999999999</v>
      </c>
      <c r="G986" s="214" t="s">
        <v>1686</v>
      </c>
      <c r="H986" s="214" t="s">
        <v>1687</v>
      </c>
      <c r="I986" s="217">
        <v>1756.645</v>
      </c>
      <c r="J986" s="217">
        <v>3513.29</v>
      </c>
      <c r="K986">
        <f t="shared" si="46"/>
        <v>878.32249999999999</v>
      </c>
      <c r="L986" s="83">
        <f t="shared" si="47"/>
        <v>5269.9349999999995</v>
      </c>
    </row>
    <row r="987" spans="1:12" ht="30.6" x14ac:dyDescent="0.3">
      <c r="A987" s="214" t="s">
        <v>493</v>
      </c>
      <c r="B987" s="214" t="s">
        <v>494</v>
      </c>
      <c r="C987" s="217">
        <v>1477.47</v>
      </c>
      <c r="D987" s="217">
        <v>1477.47</v>
      </c>
      <c r="E987" s="217">
        <v>1477.47</v>
      </c>
      <c r="F987" s="83">
        <f t="shared" si="45"/>
        <v>4432.41</v>
      </c>
      <c r="G987" s="214" t="s">
        <v>2591</v>
      </c>
      <c r="H987" s="214" t="s">
        <v>1589</v>
      </c>
      <c r="I987" s="217">
        <v>738.73500000000001</v>
      </c>
      <c r="J987" s="217">
        <v>1477.47</v>
      </c>
      <c r="K987">
        <f t="shared" si="46"/>
        <v>369.36750000000001</v>
      </c>
      <c r="L987" s="83">
        <f t="shared" si="47"/>
        <v>2216.2049999999999</v>
      </c>
    </row>
    <row r="988" spans="1:12" ht="30.6" x14ac:dyDescent="0.3">
      <c r="A988" s="214" t="s">
        <v>2205</v>
      </c>
      <c r="B988" s="214" t="s">
        <v>2206</v>
      </c>
      <c r="C988" s="217">
        <v>1318.55</v>
      </c>
      <c r="D988" s="217">
        <v>1318.56</v>
      </c>
      <c r="E988" s="217">
        <v>1318.56</v>
      </c>
      <c r="F988" s="83">
        <f t="shared" si="45"/>
        <v>3955.6699999999996</v>
      </c>
      <c r="G988" s="214" t="s">
        <v>1661</v>
      </c>
      <c r="H988" s="214" t="s">
        <v>1662</v>
      </c>
      <c r="I988" s="217">
        <v>659.28</v>
      </c>
      <c r="J988" s="217">
        <v>1318.56</v>
      </c>
      <c r="K988">
        <f t="shared" si="46"/>
        <v>329.64</v>
      </c>
      <c r="L988" s="83">
        <f t="shared" si="47"/>
        <v>1977.84</v>
      </c>
    </row>
    <row r="989" spans="1:12" ht="30.6" x14ac:dyDescent="0.3">
      <c r="A989" s="214" t="s">
        <v>608</v>
      </c>
      <c r="B989" s="214" t="s">
        <v>609</v>
      </c>
      <c r="C989" s="217">
        <v>1473.17</v>
      </c>
      <c r="D989" s="217">
        <v>1473.18</v>
      </c>
      <c r="E989" s="217">
        <v>1473.18</v>
      </c>
      <c r="F989" s="83">
        <f t="shared" si="45"/>
        <v>4419.5300000000007</v>
      </c>
      <c r="G989" s="214" t="s">
        <v>1751</v>
      </c>
      <c r="H989" s="214" t="s">
        <v>1752</v>
      </c>
      <c r="I989" s="217">
        <v>736.59</v>
      </c>
      <c r="J989" s="217">
        <v>1473.18</v>
      </c>
      <c r="K989">
        <f t="shared" si="46"/>
        <v>368.29500000000002</v>
      </c>
      <c r="L989" s="83">
        <f t="shared" si="47"/>
        <v>2209.77</v>
      </c>
    </row>
    <row r="990" spans="1:12" ht="30.6" x14ac:dyDescent="0.3">
      <c r="A990" s="214" t="s">
        <v>2271</v>
      </c>
      <c r="B990" s="214" t="s">
        <v>2272</v>
      </c>
      <c r="C990" s="217">
        <v>3251.3</v>
      </c>
      <c r="D990" s="217">
        <v>3251.3</v>
      </c>
      <c r="E990" s="217">
        <v>3251.3</v>
      </c>
      <c r="F990" s="83">
        <f t="shared" si="45"/>
        <v>9753.9000000000015</v>
      </c>
      <c r="G990" s="214" t="s">
        <v>928</v>
      </c>
      <c r="H990" s="214" t="s">
        <v>929</v>
      </c>
      <c r="I990" s="217">
        <v>1625.65</v>
      </c>
      <c r="J990" s="217">
        <v>3251.3</v>
      </c>
      <c r="K990">
        <f t="shared" si="46"/>
        <v>812.82500000000005</v>
      </c>
      <c r="L990" s="83">
        <f t="shared" si="47"/>
        <v>4876.9500000000007</v>
      </c>
    </row>
    <row r="991" spans="1:12" ht="30.6" x14ac:dyDescent="0.3">
      <c r="A991" s="214" t="s">
        <v>1854</v>
      </c>
      <c r="B991" s="214" t="s">
        <v>205</v>
      </c>
      <c r="C991" s="217">
        <v>1421.63</v>
      </c>
      <c r="D991" s="217">
        <v>1421.64</v>
      </c>
      <c r="E991" s="217">
        <v>1421.64</v>
      </c>
      <c r="F991" s="83">
        <f t="shared" si="45"/>
        <v>4264.9100000000008</v>
      </c>
      <c r="G991" s="214" t="s">
        <v>1667</v>
      </c>
      <c r="H991" s="214" t="s">
        <v>1668</v>
      </c>
      <c r="I991" s="217">
        <v>1756.645</v>
      </c>
      <c r="J991" s="217">
        <v>3513.29</v>
      </c>
      <c r="K991">
        <f t="shared" si="46"/>
        <v>878.32249999999999</v>
      </c>
      <c r="L991" s="83">
        <f t="shared" si="47"/>
        <v>5269.9349999999995</v>
      </c>
    </row>
    <row r="992" spans="1:12" ht="30.6" x14ac:dyDescent="0.3">
      <c r="A992" s="214" t="s">
        <v>2427</v>
      </c>
      <c r="B992" s="214" t="s">
        <v>2428</v>
      </c>
      <c r="C992" s="217">
        <v>3513.29</v>
      </c>
      <c r="D992" s="217">
        <v>3513.29</v>
      </c>
      <c r="E992" s="217">
        <v>3513.29</v>
      </c>
      <c r="F992" s="83">
        <f t="shared" si="45"/>
        <v>10539.869999999999</v>
      </c>
      <c r="G992" s="214" t="s">
        <v>3941</v>
      </c>
      <c r="H992" s="214" t="s">
        <v>887</v>
      </c>
      <c r="I992" s="217">
        <v>738.73500000000001</v>
      </c>
      <c r="J992" s="217">
        <v>1477.47</v>
      </c>
      <c r="K992">
        <f t="shared" si="46"/>
        <v>369.36750000000001</v>
      </c>
      <c r="L992" s="83">
        <f t="shared" si="47"/>
        <v>2216.2049999999999</v>
      </c>
    </row>
    <row r="993" spans="1:12" ht="30.6" x14ac:dyDescent="0.3">
      <c r="A993" s="214" t="s">
        <v>2529</v>
      </c>
      <c r="B993" s="214" t="s">
        <v>2415</v>
      </c>
      <c r="C993" s="217">
        <v>1477.47</v>
      </c>
      <c r="D993" s="217">
        <v>1477.47</v>
      </c>
      <c r="E993" s="217">
        <v>1477.47</v>
      </c>
      <c r="F993" s="83">
        <f t="shared" si="45"/>
        <v>4432.41</v>
      </c>
      <c r="G993" s="214" t="s">
        <v>2481</v>
      </c>
      <c r="H993" s="214" t="s">
        <v>2482</v>
      </c>
      <c r="I993" s="217">
        <v>659.28</v>
      </c>
      <c r="J993" s="217">
        <v>1318.56</v>
      </c>
      <c r="K993">
        <f t="shared" si="46"/>
        <v>329.64</v>
      </c>
      <c r="L993" s="83">
        <f t="shared" si="47"/>
        <v>1977.84</v>
      </c>
    </row>
    <row r="994" spans="1:12" ht="30.6" x14ac:dyDescent="0.3">
      <c r="A994" s="214" t="s">
        <v>686</v>
      </c>
      <c r="B994" s="214" t="s">
        <v>687</v>
      </c>
      <c r="C994" s="217">
        <v>1318.55</v>
      </c>
      <c r="D994" s="217">
        <v>1318.56</v>
      </c>
      <c r="E994" s="217">
        <v>1318.56</v>
      </c>
      <c r="F994" s="83">
        <f t="shared" si="45"/>
        <v>3955.6699999999996</v>
      </c>
      <c r="G994" s="214" t="s">
        <v>2355</v>
      </c>
      <c r="H994" s="214" t="s">
        <v>2356</v>
      </c>
      <c r="I994" s="217">
        <v>736.59</v>
      </c>
      <c r="J994" s="217">
        <v>1473.18</v>
      </c>
      <c r="K994">
        <f t="shared" si="46"/>
        <v>368.29500000000002</v>
      </c>
      <c r="L994" s="83">
        <f t="shared" si="47"/>
        <v>2209.77</v>
      </c>
    </row>
    <row r="995" spans="1:12" ht="30.6" x14ac:dyDescent="0.3">
      <c r="A995" s="214" t="s">
        <v>2510</v>
      </c>
      <c r="B995" s="214" t="s">
        <v>2511</v>
      </c>
      <c r="C995" s="217">
        <v>1473.17</v>
      </c>
      <c r="D995" s="217">
        <v>1473.18</v>
      </c>
      <c r="E995" s="217">
        <v>1473.18</v>
      </c>
      <c r="F995" s="83">
        <f t="shared" si="45"/>
        <v>4419.5300000000007</v>
      </c>
      <c r="G995" s="214" t="s">
        <v>1006</v>
      </c>
      <c r="H995" s="214" t="s">
        <v>1007</v>
      </c>
      <c r="I995" s="217">
        <v>1625.65</v>
      </c>
      <c r="J995" s="217">
        <v>3251.3</v>
      </c>
      <c r="K995">
        <f t="shared" si="46"/>
        <v>812.82500000000005</v>
      </c>
      <c r="L995" s="83">
        <f t="shared" si="47"/>
        <v>4876.9500000000007</v>
      </c>
    </row>
    <row r="996" spans="1:12" ht="30.6" x14ac:dyDescent="0.3">
      <c r="A996" s="214" t="s">
        <v>2403</v>
      </c>
      <c r="B996" s="214" t="s">
        <v>2404</v>
      </c>
      <c r="C996" s="217">
        <v>3251.3</v>
      </c>
      <c r="D996" s="217">
        <v>3251.3</v>
      </c>
      <c r="E996" s="217">
        <v>3251.3</v>
      </c>
      <c r="F996" s="83">
        <f t="shared" si="45"/>
        <v>9753.9000000000015</v>
      </c>
      <c r="G996" s="214" t="s">
        <v>1600</v>
      </c>
      <c r="H996" s="214" t="s">
        <v>327</v>
      </c>
      <c r="I996" s="217">
        <v>1559.075</v>
      </c>
      <c r="J996" s="217">
        <v>3118.15</v>
      </c>
      <c r="K996">
        <f t="shared" si="46"/>
        <v>779.53750000000002</v>
      </c>
      <c r="L996" s="83">
        <f t="shared" si="47"/>
        <v>4677.2250000000004</v>
      </c>
    </row>
    <row r="997" spans="1:12" ht="30.6" x14ac:dyDescent="0.3">
      <c r="A997" s="214" t="s">
        <v>1314</v>
      </c>
      <c r="B997" s="214" t="s">
        <v>1315</v>
      </c>
      <c r="C997" s="217">
        <v>3513.29</v>
      </c>
      <c r="D997" s="217">
        <v>3513.29</v>
      </c>
      <c r="E997" s="217">
        <v>3513.29</v>
      </c>
      <c r="F997" s="83">
        <f t="shared" si="45"/>
        <v>10539.869999999999</v>
      </c>
      <c r="G997" s="214" t="s">
        <v>1773</v>
      </c>
      <c r="H997" s="214" t="s">
        <v>1774</v>
      </c>
      <c r="I997" s="217">
        <v>1756.645</v>
      </c>
      <c r="J997" s="217">
        <v>3513.29</v>
      </c>
      <c r="K997">
        <f t="shared" si="46"/>
        <v>878.32249999999999</v>
      </c>
      <c r="L997" s="83">
        <f t="shared" si="47"/>
        <v>5269.9349999999995</v>
      </c>
    </row>
    <row r="998" spans="1:12" ht="30.6" x14ac:dyDescent="0.3">
      <c r="A998" s="214" t="s">
        <v>495</v>
      </c>
      <c r="B998" s="214" t="s">
        <v>496</v>
      </c>
      <c r="C998" s="217">
        <v>1477.47</v>
      </c>
      <c r="D998" s="217">
        <v>1477.47</v>
      </c>
      <c r="E998" s="217">
        <v>1477.47</v>
      </c>
      <c r="F998" s="83">
        <f t="shared" si="45"/>
        <v>4432.41</v>
      </c>
      <c r="G998" s="214" t="s">
        <v>1688</v>
      </c>
      <c r="H998" s="214" t="s">
        <v>1689</v>
      </c>
      <c r="I998" s="217">
        <v>738.73500000000001</v>
      </c>
      <c r="J998" s="217">
        <v>1477.47</v>
      </c>
      <c r="K998">
        <f t="shared" si="46"/>
        <v>369.36750000000001</v>
      </c>
      <c r="L998" s="83">
        <f t="shared" si="47"/>
        <v>2216.2049999999999</v>
      </c>
    </row>
    <row r="999" spans="1:12" ht="30.6" x14ac:dyDescent="0.3">
      <c r="A999" s="214" t="s">
        <v>2423</v>
      </c>
      <c r="B999" s="214" t="s">
        <v>2424</v>
      </c>
      <c r="C999" s="217">
        <v>1318.55</v>
      </c>
      <c r="D999" s="217">
        <v>1318.56</v>
      </c>
      <c r="E999" s="217">
        <v>1318.56</v>
      </c>
      <c r="F999" s="83">
        <f t="shared" si="45"/>
        <v>3955.6699999999996</v>
      </c>
      <c r="G999" s="214" t="s">
        <v>3944</v>
      </c>
      <c r="H999" s="214" t="s">
        <v>1585</v>
      </c>
      <c r="I999" s="217">
        <v>659.28</v>
      </c>
      <c r="J999" s="217">
        <v>1318.56</v>
      </c>
      <c r="K999">
        <f t="shared" si="46"/>
        <v>329.64</v>
      </c>
      <c r="L999" s="83">
        <f t="shared" si="47"/>
        <v>1977.84</v>
      </c>
    </row>
    <row r="1000" spans="1:12" ht="30.6" x14ac:dyDescent="0.3">
      <c r="A1000" s="214" t="s">
        <v>2094</v>
      </c>
      <c r="B1000" s="214" t="s">
        <v>2095</v>
      </c>
      <c r="C1000" s="217">
        <v>1473.17</v>
      </c>
      <c r="D1000" s="217">
        <v>1473.18</v>
      </c>
      <c r="E1000" s="217">
        <v>1473.18</v>
      </c>
      <c r="F1000" s="83">
        <f t="shared" si="45"/>
        <v>4419.5300000000007</v>
      </c>
      <c r="G1000" s="214" t="s">
        <v>1770</v>
      </c>
      <c r="H1000" s="214" t="s">
        <v>1771</v>
      </c>
      <c r="I1000" s="217">
        <v>736.59</v>
      </c>
      <c r="J1000" s="217">
        <v>1473.18</v>
      </c>
      <c r="K1000">
        <f t="shared" si="46"/>
        <v>368.29500000000002</v>
      </c>
      <c r="L1000" s="83">
        <f t="shared" si="47"/>
        <v>2209.77</v>
      </c>
    </row>
    <row r="1001" spans="1:12" ht="30.6" x14ac:dyDescent="0.3">
      <c r="A1001" s="214" t="s">
        <v>1545</v>
      </c>
      <c r="B1001" s="214" t="s">
        <v>1546</v>
      </c>
      <c r="C1001" s="217">
        <v>3251.3</v>
      </c>
      <c r="D1001" s="217">
        <v>3251.3</v>
      </c>
      <c r="E1001" s="217">
        <v>3251.3</v>
      </c>
      <c r="F1001" s="83">
        <f t="shared" si="45"/>
        <v>9753.9000000000015</v>
      </c>
      <c r="G1001" s="214" t="s">
        <v>1784</v>
      </c>
      <c r="H1001" s="214" t="s">
        <v>1785</v>
      </c>
      <c r="I1001" s="217">
        <v>1625.65</v>
      </c>
      <c r="J1001" s="217">
        <v>3251.3</v>
      </c>
      <c r="K1001">
        <f t="shared" si="46"/>
        <v>812.82500000000005</v>
      </c>
      <c r="L1001" s="83">
        <f t="shared" si="47"/>
        <v>4876.9500000000007</v>
      </c>
    </row>
    <row r="1002" spans="1:12" ht="30.6" x14ac:dyDescent="0.3">
      <c r="A1002" s="214" t="s">
        <v>2142</v>
      </c>
      <c r="B1002" s="214" t="s">
        <v>120</v>
      </c>
      <c r="C1002" s="217">
        <v>1576.25</v>
      </c>
      <c r="D1002" s="217">
        <v>1576.26</v>
      </c>
      <c r="E1002" s="217">
        <v>1576.26</v>
      </c>
      <c r="F1002" s="83">
        <f t="shared" si="45"/>
        <v>4728.7700000000004</v>
      </c>
      <c r="G1002" s="214" t="s">
        <v>3945</v>
      </c>
      <c r="H1002" s="214" t="s">
        <v>1786</v>
      </c>
      <c r="I1002" s="217">
        <v>1756.645</v>
      </c>
      <c r="J1002" s="217">
        <v>3513.29</v>
      </c>
      <c r="K1002">
        <f t="shared" si="46"/>
        <v>878.32249999999999</v>
      </c>
      <c r="L1002" s="83">
        <f t="shared" si="47"/>
        <v>5269.9349999999995</v>
      </c>
    </row>
    <row r="1003" spans="1:12" ht="30.6" x14ac:dyDescent="0.3">
      <c r="A1003" s="214" t="s">
        <v>809</v>
      </c>
      <c r="B1003" s="214" t="s">
        <v>810</v>
      </c>
      <c r="C1003" s="217">
        <v>3513.29</v>
      </c>
      <c r="D1003" s="217">
        <v>3513.29</v>
      </c>
      <c r="E1003" s="217">
        <v>3513.29</v>
      </c>
      <c r="F1003" s="83">
        <f t="shared" si="45"/>
        <v>10539.869999999999</v>
      </c>
      <c r="G1003" s="214" t="s">
        <v>2551</v>
      </c>
      <c r="H1003" s="214" t="s">
        <v>1674</v>
      </c>
      <c r="I1003" s="217">
        <v>738.73500000000001</v>
      </c>
      <c r="J1003" s="217">
        <v>1477.47</v>
      </c>
      <c r="K1003">
        <f t="shared" si="46"/>
        <v>369.36750000000001</v>
      </c>
      <c r="L1003" s="83">
        <f t="shared" si="47"/>
        <v>2216.2049999999999</v>
      </c>
    </row>
    <row r="1004" spans="1:12" ht="30.6" x14ac:dyDescent="0.3">
      <c r="A1004" s="214" t="s">
        <v>2064</v>
      </c>
      <c r="B1004" s="214" t="s">
        <v>2065</v>
      </c>
      <c r="C1004" s="217">
        <v>1477.47</v>
      </c>
      <c r="D1004" s="217">
        <v>1477.47</v>
      </c>
      <c r="E1004" s="217">
        <v>1477.47</v>
      </c>
      <c r="F1004" s="83">
        <f t="shared" si="45"/>
        <v>4432.41</v>
      </c>
      <c r="G1004" s="214" t="s">
        <v>1700</v>
      </c>
      <c r="H1004" s="214" t="s">
        <v>1701</v>
      </c>
      <c r="I1004" s="217">
        <v>659.28</v>
      </c>
      <c r="J1004" s="217">
        <v>1318.56</v>
      </c>
      <c r="K1004">
        <f t="shared" si="46"/>
        <v>329.64</v>
      </c>
      <c r="L1004" s="83">
        <f t="shared" si="47"/>
        <v>1977.84</v>
      </c>
    </row>
    <row r="1005" spans="1:12" ht="30.6" x14ac:dyDescent="0.3">
      <c r="A1005" s="214" t="s">
        <v>865</v>
      </c>
      <c r="B1005" s="214" t="s">
        <v>866</v>
      </c>
      <c r="C1005" s="217">
        <v>1318.55</v>
      </c>
      <c r="D1005" s="217">
        <v>1318.56</v>
      </c>
      <c r="E1005" s="217">
        <v>1318.56</v>
      </c>
      <c r="F1005" s="83">
        <f t="shared" si="45"/>
        <v>3955.6699999999996</v>
      </c>
      <c r="G1005" s="214" t="s">
        <v>1706</v>
      </c>
      <c r="H1005" s="214" t="s">
        <v>1707</v>
      </c>
      <c r="I1005" s="217">
        <v>736.59</v>
      </c>
      <c r="J1005" s="217">
        <v>1473.18</v>
      </c>
      <c r="K1005">
        <f t="shared" si="46"/>
        <v>368.29500000000002</v>
      </c>
      <c r="L1005" s="83">
        <f t="shared" si="47"/>
        <v>2209.77</v>
      </c>
    </row>
    <row r="1006" spans="1:12" ht="30.6" x14ac:dyDescent="0.3">
      <c r="A1006" s="214" t="s">
        <v>2585</v>
      </c>
      <c r="B1006" s="214" t="s">
        <v>2066</v>
      </c>
      <c r="C1006" s="217">
        <v>1473.17</v>
      </c>
      <c r="D1006" s="217">
        <v>1473.18</v>
      </c>
      <c r="E1006" s="217">
        <v>1473.18</v>
      </c>
      <c r="F1006" s="83">
        <f t="shared" si="45"/>
        <v>4419.5300000000007</v>
      </c>
      <c r="G1006" s="214" t="s">
        <v>2383</v>
      </c>
      <c r="H1006" s="214" t="s">
        <v>2384</v>
      </c>
      <c r="I1006" s="217">
        <v>1625.65</v>
      </c>
      <c r="J1006" s="217">
        <v>3251.3</v>
      </c>
      <c r="K1006">
        <f t="shared" si="46"/>
        <v>812.82500000000005</v>
      </c>
      <c r="L1006" s="83">
        <f t="shared" si="47"/>
        <v>4876.9500000000007</v>
      </c>
    </row>
    <row r="1007" spans="1:12" ht="30.6" x14ac:dyDescent="0.3">
      <c r="A1007" s="214" t="s">
        <v>1351</v>
      </c>
      <c r="B1007" s="214" t="s">
        <v>1352</v>
      </c>
      <c r="C1007" s="217">
        <v>3251.3</v>
      </c>
      <c r="D1007" s="217">
        <v>3251.3</v>
      </c>
      <c r="E1007" s="217">
        <v>3251.3</v>
      </c>
      <c r="F1007" s="83">
        <f t="shared" si="45"/>
        <v>9753.9000000000015</v>
      </c>
      <c r="G1007" s="214" t="s">
        <v>2565</v>
      </c>
      <c r="H1007" s="214" t="s">
        <v>348</v>
      </c>
      <c r="I1007" s="217">
        <v>1226.2149999999999</v>
      </c>
      <c r="J1007" s="217">
        <v>2452.4299999999998</v>
      </c>
      <c r="K1007">
        <f t="shared" si="46"/>
        <v>613.10749999999996</v>
      </c>
      <c r="L1007" s="83">
        <f t="shared" si="47"/>
        <v>3678.6449999999995</v>
      </c>
    </row>
    <row r="1008" spans="1:12" ht="30.6" x14ac:dyDescent="0.3">
      <c r="A1008" s="214" t="s">
        <v>997</v>
      </c>
      <c r="B1008" s="214" t="s">
        <v>998</v>
      </c>
      <c r="C1008" s="217">
        <v>3513.29</v>
      </c>
      <c r="D1008" s="217">
        <v>3513.29</v>
      </c>
      <c r="E1008" s="217">
        <v>3513.29</v>
      </c>
      <c r="F1008" s="83">
        <f t="shared" si="45"/>
        <v>10539.869999999999</v>
      </c>
      <c r="G1008" s="214" t="s">
        <v>897</v>
      </c>
      <c r="H1008" s="214" t="s">
        <v>898</v>
      </c>
      <c r="I1008" s="217">
        <v>1756.645</v>
      </c>
      <c r="J1008" s="217">
        <v>3513.29</v>
      </c>
      <c r="K1008">
        <f t="shared" si="46"/>
        <v>878.32249999999999</v>
      </c>
      <c r="L1008" s="83">
        <f t="shared" si="47"/>
        <v>5269.9349999999995</v>
      </c>
    </row>
    <row r="1009" spans="1:12" ht="30.6" x14ac:dyDescent="0.3">
      <c r="A1009" s="214" t="s">
        <v>1357</v>
      </c>
      <c r="B1009" s="214" t="s">
        <v>1358</v>
      </c>
      <c r="C1009" s="217">
        <v>1477.47</v>
      </c>
      <c r="D1009" s="217">
        <v>1477.47</v>
      </c>
      <c r="E1009" s="217">
        <v>1477.47</v>
      </c>
      <c r="F1009" s="83">
        <f t="shared" si="45"/>
        <v>4432.41</v>
      </c>
      <c r="G1009" s="214" t="s">
        <v>2374</v>
      </c>
      <c r="H1009" s="214" t="s">
        <v>2375</v>
      </c>
      <c r="I1009" s="217">
        <v>738.73500000000001</v>
      </c>
      <c r="J1009" s="217">
        <v>1477.47</v>
      </c>
      <c r="K1009">
        <f t="shared" si="46"/>
        <v>369.36750000000001</v>
      </c>
      <c r="L1009" s="83">
        <f t="shared" si="47"/>
        <v>2216.2049999999999</v>
      </c>
    </row>
    <row r="1010" spans="1:12" ht="30.6" x14ac:dyDescent="0.3">
      <c r="A1010" s="214" t="s">
        <v>912</v>
      </c>
      <c r="B1010" s="214" t="s">
        <v>913</v>
      </c>
      <c r="C1010" s="217">
        <v>1318.55</v>
      </c>
      <c r="D1010" s="217">
        <v>1318.56</v>
      </c>
      <c r="E1010" s="217">
        <v>1318.56</v>
      </c>
      <c r="F1010" s="83">
        <f t="shared" si="45"/>
        <v>3955.6699999999996</v>
      </c>
      <c r="G1010" s="214" t="s">
        <v>1576</v>
      </c>
      <c r="H1010" s="214" t="s">
        <v>1577</v>
      </c>
      <c r="I1010" s="217">
        <v>659.28</v>
      </c>
      <c r="J1010" s="217">
        <v>1318.56</v>
      </c>
      <c r="K1010">
        <f t="shared" si="46"/>
        <v>329.64</v>
      </c>
      <c r="L1010" s="83">
        <f t="shared" si="47"/>
        <v>1977.84</v>
      </c>
    </row>
    <row r="1011" spans="1:12" ht="30.6" x14ac:dyDescent="0.3">
      <c r="A1011" s="214" t="s">
        <v>2054</v>
      </c>
      <c r="B1011" s="214" t="s">
        <v>2055</v>
      </c>
      <c r="C1011" s="217">
        <v>1473.17</v>
      </c>
      <c r="D1011" s="217">
        <v>1473.18</v>
      </c>
      <c r="E1011" s="217">
        <v>1473.18</v>
      </c>
      <c r="F1011" s="83">
        <f t="shared" si="45"/>
        <v>4419.5300000000007</v>
      </c>
      <c r="G1011" s="214" t="s">
        <v>1996</v>
      </c>
      <c r="H1011" s="214" t="s">
        <v>1997</v>
      </c>
      <c r="I1011" s="217">
        <v>736.59</v>
      </c>
      <c r="J1011" s="217">
        <v>1473.18</v>
      </c>
      <c r="K1011">
        <f t="shared" si="46"/>
        <v>368.29500000000002</v>
      </c>
      <c r="L1011" s="83">
        <f t="shared" si="47"/>
        <v>2209.77</v>
      </c>
    </row>
    <row r="1012" spans="1:12" ht="30.6" x14ac:dyDescent="0.3">
      <c r="A1012" s="214" t="s">
        <v>2429</v>
      </c>
      <c r="B1012" s="214" t="s">
        <v>2430</v>
      </c>
      <c r="C1012" s="217">
        <v>3251.3</v>
      </c>
      <c r="D1012" s="217">
        <v>3251.3</v>
      </c>
      <c r="E1012" s="217">
        <v>3251.3</v>
      </c>
      <c r="F1012" s="83">
        <f t="shared" si="45"/>
        <v>9753.9000000000015</v>
      </c>
      <c r="G1012" s="214" t="s">
        <v>3955</v>
      </c>
      <c r="H1012" s="214" t="s">
        <v>1643</v>
      </c>
      <c r="I1012" s="217">
        <v>1625.65</v>
      </c>
      <c r="J1012" s="217">
        <v>3251.3</v>
      </c>
      <c r="K1012">
        <f t="shared" si="46"/>
        <v>812.82500000000005</v>
      </c>
      <c r="L1012" s="83">
        <f t="shared" si="47"/>
        <v>4876.9500000000007</v>
      </c>
    </row>
    <row r="1013" spans="1:12" ht="30.6" x14ac:dyDescent="0.3">
      <c r="A1013" s="214" t="s">
        <v>896</v>
      </c>
      <c r="B1013" s="214" t="s">
        <v>209</v>
      </c>
      <c r="C1013" s="217">
        <v>3367.26</v>
      </c>
      <c r="D1013" s="217">
        <v>3367.26</v>
      </c>
      <c r="E1013" s="217">
        <v>3367.26</v>
      </c>
      <c r="F1013" s="83">
        <f t="shared" si="45"/>
        <v>10101.780000000001</v>
      </c>
      <c r="G1013" s="214" t="s">
        <v>1613</v>
      </c>
      <c r="H1013" s="214" t="s">
        <v>1614</v>
      </c>
      <c r="I1013" s="217">
        <v>1756.645</v>
      </c>
      <c r="J1013" s="217">
        <v>3513.29</v>
      </c>
      <c r="K1013">
        <f t="shared" si="46"/>
        <v>878.32249999999999</v>
      </c>
      <c r="L1013" s="83">
        <f t="shared" si="47"/>
        <v>5269.9349999999995</v>
      </c>
    </row>
    <row r="1014" spans="1:12" ht="30.6" x14ac:dyDescent="0.3">
      <c r="A1014" s="214" t="s">
        <v>1686</v>
      </c>
      <c r="B1014" s="214" t="s">
        <v>1687</v>
      </c>
      <c r="C1014" s="217">
        <v>3513.29</v>
      </c>
      <c r="D1014" s="217">
        <v>3513.29</v>
      </c>
      <c r="E1014" s="217">
        <v>3513.29</v>
      </c>
      <c r="F1014" s="83">
        <f t="shared" si="45"/>
        <v>10539.869999999999</v>
      </c>
      <c r="G1014" s="214" t="s">
        <v>1623</v>
      </c>
      <c r="H1014" s="214" t="s">
        <v>1624</v>
      </c>
      <c r="I1014" s="217">
        <v>738.73500000000001</v>
      </c>
      <c r="J1014" s="217">
        <v>1477.47</v>
      </c>
      <c r="K1014">
        <f t="shared" si="46"/>
        <v>369.36750000000001</v>
      </c>
      <c r="L1014" s="83">
        <f t="shared" si="47"/>
        <v>2216.2049999999999</v>
      </c>
    </row>
    <row r="1015" spans="1:12" ht="30.6" x14ac:dyDescent="0.3">
      <c r="A1015" s="214" t="s">
        <v>2591</v>
      </c>
      <c r="B1015" s="214" t="s">
        <v>1589</v>
      </c>
      <c r="C1015" s="217">
        <v>1477.47</v>
      </c>
      <c r="D1015" s="217">
        <v>1477.47</v>
      </c>
      <c r="E1015" s="217">
        <v>1477.47</v>
      </c>
      <c r="F1015" s="83">
        <f t="shared" si="45"/>
        <v>4432.41</v>
      </c>
      <c r="G1015" s="214" t="s">
        <v>2463</v>
      </c>
      <c r="H1015" s="214" t="s">
        <v>2464</v>
      </c>
      <c r="I1015" s="217">
        <v>659.28</v>
      </c>
      <c r="J1015" s="217">
        <v>1318.56</v>
      </c>
      <c r="K1015">
        <f t="shared" si="46"/>
        <v>329.64</v>
      </c>
      <c r="L1015" s="83">
        <f t="shared" si="47"/>
        <v>1977.84</v>
      </c>
    </row>
    <row r="1016" spans="1:12" ht="30.6" x14ac:dyDescent="0.3">
      <c r="A1016" s="214" t="s">
        <v>1661</v>
      </c>
      <c r="B1016" s="214" t="s">
        <v>1662</v>
      </c>
      <c r="C1016" s="217">
        <v>1318.55</v>
      </c>
      <c r="D1016" s="217">
        <v>1318.56</v>
      </c>
      <c r="E1016" s="217">
        <v>1318.56</v>
      </c>
      <c r="F1016" s="83">
        <f t="shared" si="45"/>
        <v>3955.6699999999996</v>
      </c>
      <c r="G1016" s="214" t="s">
        <v>1648</v>
      </c>
      <c r="H1016" s="214" t="s">
        <v>1649</v>
      </c>
      <c r="I1016" s="217">
        <v>736.59</v>
      </c>
      <c r="J1016" s="217">
        <v>1473.18</v>
      </c>
      <c r="K1016">
        <f t="shared" si="46"/>
        <v>368.29500000000002</v>
      </c>
      <c r="L1016" s="83">
        <f t="shared" si="47"/>
        <v>2209.77</v>
      </c>
    </row>
    <row r="1017" spans="1:12" ht="30.6" x14ac:dyDescent="0.3">
      <c r="A1017" s="214" t="s">
        <v>1751</v>
      </c>
      <c r="B1017" s="214" t="s">
        <v>1752</v>
      </c>
      <c r="C1017" s="217">
        <v>1473.17</v>
      </c>
      <c r="D1017" s="217">
        <v>1473.18</v>
      </c>
      <c r="E1017" s="217">
        <v>1473.18</v>
      </c>
      <c r="F1017" s="83">
        <f t="shared" si="45"/>
        <v>4419.5300000000007</v>
      </c>
      <c r="G1017" s="214" t="s">
        <v>2347</v>
      </c>
      <c r="H1017" s="214" t="s">
        <v>2348</v>
      </c>
      <c r="I1017" s="217">
        <v>1625.65</v>
      </c>
      <c r="J1017" s="217">
        <v>3251.3</v>
      </c>
      <c r="K1017">
        <f t="shared" si="46"/>
        <v>812.82500000000005</v>
      </c>
      <c r="L1017" s="83">
        <f t="shared" si="47"/>
        <v>4876.9500000000007</v>
      </c>
    </row>
    <row r="1018" spans="1:12" ht="30.6" x14ac:dyDescent="0.3">
      <c r="A1018" s="214" t="s">
        <v>928</v>
      </c>
      <c r="B1018" s="214" t="s">
        <v>929</v>
      </c>
      <c r="C1018" s="217">
        <v>3251.3</v>
      </c>
      <c r="D1018" s="217">
        <v>3251.3</v>
      </c>
      <c r="E1018" s="217">
        <v>3251.3</v>
      </c>
      <c r="F1018" s="83">
        <f t="shared" si="45"/>
        <v>9753.9000000000015</v>
      </c>
      <c r="G1018" s="214" t="s">
        <v>1730</v>
      </c>
      <c r="H1018" s="214" t="s">
        <v>272</v>
      </c>
      <c r="I1018" s="217">
        <v>710.82</v>
      </c>
      <c r="J1018" s="217">
        <v>1421.64</v>
      </c>
      <c r="K1018">
        <f t="shared" si="46"/>
        <v>355.41</v>
      </c>
      <c r="L1018" s="83">
        <f t="shared" si="47"/>
        <v>2132.46</v>
      </c>
    </row>
    <row r="1019" spans="1:12" ht="30.6" x14ac:dyDescent="0.3">
      <c r="A1019" s="214" t="s">
        <v>1667</v>
      </c>
      <c r="B1019" s="214" t="s">
        <v>1668</v>
      </c>
      <c r="C1019" s="217">
        <v>3513.29</v>
      </c>
      <c r="D1019" s="217">
        <v>3513.29</v>
      </c>
      <c r="E1019" s="217">
        <v>3513.29</v>
      </c>
      <c r="F1019" s="83">
        <f t="shared" si="45"/>
        <v>10539.869999999999</v>
      </c>
      <c r="G1019" s="214" t="s">
        <v>2636</v>
      </c>
      <c r="H1019" s="214" t="s">
        <v>2334</v>
      </c>
      <c r="I1019" s="217">
        <v>1756.645</v>
      </c>
      <c r="J1019" s="217">
        <v>3513.29</v>
      </c>
      <c r="K1019">
        <f t="shared" si="46"/>
        <v>878.32249999999999</v>
      </c>
      <c r="L1019" s="83">
        <f t="shared" si="47"/>
        <v>5269.9349999999995</v>
      </c>
    </row>
    <row r="1020" spans="1:12" ht="30.6" x14ac:dyDescent="0.3">
      <c r="A1020" s="214" t="s">
        <v>886</v>
      </c>
      <c r="B1020" s="214" t="s">
        <v>887</v>
      </c>
      <c r="C1020" s="217">
        <v>1477.47</v>
      </c>
      <c r="D1020" s="217">
        <v>1477.47</v>
      </c>
      <c r="E1020" s="217">
        <v>1477.47</v>
      </c>
      <c r="F1020" s="83">
        <f t="shared" si="45"/>
        <v>4432.41</v>
      </c>
      <c r="G1020" s="214" t="s">
        <v>2385</v>
      </c>
      <c r="H1020" s="214" t="s">
        <v>2386</v>
      </c>
      <c r="I1020" s="217">
        <v>738.73500000000001</v>
      </c>
      <c r="J1020" s="217">
        <v>1477.47</v>
      </c>
      <c r="K1020">
        <f t="shared" si="46"/>
        <v>369.36750000000001</v>
      </c>
      <c r="L1020" s="83">
        <f t="shared" si="47"/>
        <v>2216.2049999999999</v>
      </c>
    </row>
    <row r="1021" spans="1:12" ht="30.6" x14ac:dyDescent="0.3">
      <c r="A1021" s="214" t="s">
        <v>2481</v>
      </c>
      <c r="B1021" s="214" t="s">
        <v>2482</v>
      </c>
      <c r="C1021" s="217">
        <v>1318.55</v>
      </c>
      <c r="D1021" s="217">
        <v>1318.56</v>
      </c>
      <c r="E1021" s="217">
        <v>1318.56</v>
      </c>
      <c r="F1021" s="83">
        <f t="shared" si="45"/>
        <v>3955.6699999999996</v>
      </c>
      <c r="G1021" s="214" t="s">
        <v>1690</v>
      </c>
      <c r="H1021" s="214" t="s">
        <v>1691</v>
      </c>
      <c r="I1021" s="217">
        <v>659.28</v>
      </c>
      <c r="J1021" s="217">
        <v>1318.56</v>
      </c>
      <c r="K1021">
        <f t="shared" si="46"/>
        <v>329.64</v>
      </c>
      <c r="L1021" s="83">
        <f t="shared" si="47"/>
        <v>1977.84</v>
      </c>
    </row>
    <row r="1022" spans="1:12" ht="30.6" x14ac:dyDescent="0.3">
      <c r="A1022" s="214" t="s">
        <v>2355</v>
      </c>
      <c r="B1022" s="214" t="s">
        <v>2356</v>
      </c>
      <c r="C1022" s="217">
        <v>1473.17</v>
      </c>
      <c r="D1022" s="217">
        <v>1473.18</v>
      </c>
      <c r="E1022" s="217">
        <v>1473.18</v>
      </c>
      <c r="F1022" s="83">
        <f t="shared" si="45"/>
        <v>4419.5300000000007</v>
      </c>
      <c r="G1022" s="214" t="s">
        <v>2465</v>
      </c>
      <c r="H1022" s="214" t="s">
        <v>2466</v>
      </c>
      <c r="I1022" s="217">
        <v>736.59</v>
      </c>
      <c r="J1022" s="217">
        <v>1473.18</v>
      </c>
      <c r="K1022">
        <f t="shared" si="46"/>
        <v>368.29500000000002</v>
      </c>
      <c r="L1022" s="83">
        <f t="shared" si="47"/>
        <v>2209.77</v>
      </c>
    </row>
    <row r="1023" spans="1:12" ht="30.6" x14ac:dyDescent="0.3">
      <c r="A1023" s="214" t="s">
        <v>1006</v>
      </c>
      <c r="B1023" s="214" t="s">
        <v>1007</v>
      </c>
      <c r="C1023" s="217">
        <v>3251.3</v>
      </c>
      <c r="D1023" s="217">
        <v>3251.3</v>
      </c>
      <c r="E1023" s="217">
        <v>3251.3</v>
      </c>
      <c r="F1023" s="83">
        <f t="shared" si="45"/>
        <v>9753.9000000000015</v>
      </c>
      <c r="G1023" s="214" t="s">
        <v>2457</v>
      </c>
      <c r="H1023" s="214" t="s">
        <v>2458</v>
      </c>
      <c r="I1023" s="217">
        <v>1625.65</v>
      </c>
      <c r="J1023" s="217">
        <v>3251.3</v>
      </c>
      <c r="K1023">
        <f t="shared" si="46"/>
        <v>812.82500000000005</v>
      </c>
      <c r="L1023" s="83">
        <f t="shared" si="47"/>
        <v>4876.9500000000007</v>
      </c>
    </row>
    <row r="1024" spans="1:12" ht="30.6" x14ac:dyDescent="0.3">
      <c r="A1024" s="214" t="s">
        <v>1600</v>
      </c>
      <c r="B1024" s="214" t="s">
        <v>327</v>
      </c>
      <c r="C1024" s="217">
        <v>3118.15</v>
      </c>
      <c r="D1024" s="217">
        <v>3118.15</v>
      </c>
      <c r="E1024" s="217">
        <v>3118.15</v>
      </c>
      <c r="F1024" s="83">
        <f t="shared" si="45"/>
        <v>9354.4500000000007</v>
      </c>
      <c r="G1024" s="214" t="s">
        <v>2483</v>
      </c>
      <c r="H1024" s="214" t="s">
        <v>2484</v>
      </c>
      <c r="I1024" s="217">
        <v>1756.645</v>
      </c>
      <c r="J1024" s="217">
        <v>3513.29</v>
      </c>
      <c r="K1024">
        <f t="shared" si="46"/>
        <v>878.32249999999999</v>
      </c>
      <c r="L1024" s="83">
        <f t="shared" si="47"/>
        <v>5269.9349999999995</v>
      </c>
    </row>
    <row r="1025" spans="1:12" ht="30.6" x14ac:dyDescent="0.3">
      <c r="A1025" s="214" t="s">
        <v>1773</v>
      </c>
      <c r="B1025" s="214" t="s">
        <v>1774</v>
      </c>
      <c r="C1025" s="217">
        <v>3513.29</v>
      </c>
      <c r="D1025" s="217">
        <v>3513.29</v>
      </c>
      <c r="E1025" s="217">
        <v>3513.29</v>
      </c>
      <c r="F1025" s="83">
        <f t="shared" si="45"/>
        <v>10539.869999999999</v>
      </c>
      <c r="G1025" s="214" t="s">
        <v>1696</v>
      </c>
      <c r="H1025" s="214" t="s">
        <v>1697</v>
      </c>
      <c r="I1025" s="217">
        <v>738.73500000000001</v>
      </c>
      <c r="J1025" s="217">
        <v>1477.47</v>
      </c>
      <c r="K1025">
        <f t="shared" si="46"/>
        <v>369.36750000000001</v>
      </c>
      <c r="L1025" s="83">
        <f t="shared" si="47"/>
        <v>2216.2049999999999</v>
      </c>
    </row>
    <row r="1026" spans="1:12" ht="30.6" x14ac:dyDescent="0.3">
      <c r="A1026" s="214" t="s">
        <v>1688</v>
      </c>
      <c r="B1026" s="214" t="s">
        <v>1689</v>
      </c>
      <c r="C1026" s="217">
        <v>1477.47</v>
      </c>
      <c r="D1026" s="217">
        <v>1477.47</v>
      </c>
      <c r="E1026" s="217">
        <v>1477.47</v>
      </c>
      <c r="F1026" s="83">
        <f t="shared" si="45"/>
        <v>4432.41</v>
      </c>
      <c r="G1026" s="214" t="s">
        <v>2349</v>
      </c>
      <c r="H1026" s="214" t="s">
        <v>2350</v>
      </c>
      <c r="I1026" s="217">
        <v>659.28</v>
      </c>
      <c r="J1026" s="217">
        <v>1318.56</v>
      </c>
      <c r="K1026">
        <f t="shared" si="46"/>
        <v>329.64</v>
      </c>
      <c r="L1026" s="83">
        <f t="shared" si="47"/>
        <v>1977.84</v>
      </c>
    </row>
    <row r="1027" spans="1:12" ht="30.6" x14ac:dyDescent="0.3">
      <c r="A1027" s="214" t="s">
        <v>1584</v>
      </c>
      <c r="B1027" s="214" t="s">
        <v>1585</v>
      </c>
      <c r="C1027" s="216"/>
      <c r="D1027" s="216"/>
      <c r="E1027" s="216"/>
      <c r="F1027" s="83">
        <f t="shared" si="45"/>
        <v>0</v>
      </c>
      <c r="G1027" s="214" t="s">
        <v>2527</v>
      </c>
      <c r="H1027" s="214" t="s">
        <v>1839</v>
      </c>
      <c r="I1027" s="217">
        <v>736.59</v>
      </c>
      <c r="J1027" s="217">
        <v>1473.18</v>
      </c>
      <c r="K1027">
        <f t="shared" si="46"/>
        <v>368.29500000000002</v>
      </c>
      <c r="L1027" s="83">
        <f t="shared" si="47"/>
        <v>2209.77</v>
      </c>
    </row>
    <row r="1028" spans="1:12" ht="30.6" x14ac:dyDescent="0.3">
      <c r="A1028" s="214" t="s">
        <v>3944</v>
      </c>
      <c r="B1028" s="214" t="s">
        <v>1585</v>
      </c>
      <c r="C1028" s="217">
        <v>1318.55</v>
      </c>
      <c r="D1028" s="217">
        <v>1318.56</v>
      </c>
      <c r="E1028" s="217">
        <v>1318.55</v>
      </c>
      <c r="F1028" s="83">
        <f t="shared" si="45"/>
        <v>3955.66</v>
      </c>
      <c r="G1028" s="214" t="s">
        <v>1562</v>
      </c>
      <c r="H1028" s="214" t="s">
        <v>1563</v>
      </c>
      <c r="I1028" s="217">
        <v>1625.65</v>
      </c>
      <c r="J1028" s="217">
        <v>3251.3</v>
      </c>
      <c r="K1028">
        <f t="shared" si="46"/>
        <v>812.82500000000005</v>
      </c>
      <c r="L1028" s="83">
        <f t="shared" si="47"/>
        <v>4876.9500000000007</v>
      </c>
    </row>
    <row r="1029" spans="1:12" ht="30.6" x14ac:dyDescent="0.3">
      <c r="A1029" s="214" t="s">
        <v>1770</v>
      </c>
      <c r="B1029" s="214" t="s">
        <v>1771</v>
      </c>
      <c r="C1029" s="217">
        <v>1473.17</v>
      </c>
      <c r="D1029" s="217">
        <v>1473.18</v>
      </c>
      <c r="E1029" s="217">
        <v>1473.18</v>
      </c>
      <c r="F1029" s="83">
        <f t="shared" ref="F1029:F1092" si="48">C1029+D1029+E1029</f>
        <v>4419.5300000000007</v>
      </c>
      <c r="G1029" s="214" t="s">
        <v>2485</v>
      </c>
      <c r="H1029" s="214" t="s">
        <v>322</v>
      </c>
      <c r="I1029" s="217">
        <v>710.82</v>
      </c>
      <c r="J1029" s="217">
        <v>1421.64</v>
      </c>
      <c r="K1029">
        <f t="shared" ref="K1029:K1092" si="49">I1029/30*15</f>
        <v>355.41</v>
      </c>
      <c r="L1029" s="83">
        <f t="shared" ref="L1029:L1092" si="50">I1029+J1029</f>
        <v>2132.46</v>
      </c>
    </row>
    <row r="1030" spans="1:12" ht="30.6" x14ac:dyDescent="0.3">
      <c r="A1030" s="214" t="s">
        <v>1784</v>
      </c>
      <c r="B1030" s="214" t="s">
        <v>1785</v>
      </c>
      <c r="C1030" s="217">
        <v>3251.3</v>
      </c>
      <c r="D1030" s="217">
        <v>3251.3</v>
      </c>
      <c r="E1030" s="217">
        <v>3251.3</v>
      </c>
      <c r="F1030" s="83">
        <f t="shared" si="48"/>
        <v>9753.9000000000015</v>
      </c>
      <c r="G1030" s="214" t="s">
        <v>1653</v>
      </c>
      <c r="H1030" s="214" t="s">
        <v>1654</v>
      </c>
      <c r="I1030" s="217">
        <v>1756.645</v>
      </c>
      <c r="J1030" s="217">
        <v>3513.29</v>
      </c>
      <c r="K1030">
        <f t="shared" si="49"/>
        <v>878.32249999999999</v>
      </c>
      <c r="L1030" s="83">
        <f t="shared" si="50"/>
        <v>5269.9349999999995</v>
      </c>
    </row>
    <row r="1031" spans="1:12" ht="30.6" x14ac:dyDescent="0.3">
      <c r="A1031" s="214" t="s">
        <v>2566</v>
      </c>
      <c r="B1031" s="214" t="s">
        <v>1786</v>
      </c>
      <c r="C1031" s="217">
        <v>1926.64</v>
      </c>
      <c r="D1031" s="216"/>
      <c r="E1031" s="216"/>
      <c r="F1031" s="83">
        <f t="shared" si="48"/>
        <v>1926.64</v>
      </c>
      <c r="G1031" s="214" t="s">
        <v>1800</v>
      </c>
      <c r="H1031" s="214" t="s">
        <v>1801</v>
      </c>
      <c r="I1031" s="217">
        <v>738.73500000000001</v>
      </c>
      <c r="J1031" s="217">
        <v>1477.47</v>
      </c>
      <c r="K1031">
        <f t="shared" si="49"/>
        <v>369.36750000000001</v>
      </c>
      <c r="L1031" s="83">
        <f t="shared" si="50"/>
        <v>2216.2049999999999</v>
      </c>
    </row>
    <row r="1032" spans="1:12" ht="30.6" x14ac:dyDescent="0.3">
      <c r="A1032" s="214" t="s">
        <v>3945</v>
      </c>
      <c r="B1032" s="214" t="s">
        <v>1786</v>
      </c>
      <c r="C1032" s="217">
        <v>1586.65</v>
      </c>
      <c r="D1032" s="217">
        <v>3513.29</v>
      </c>
      <c r="E1032" s="217">
        <v>3513.29</v>
      </c>
      <c r="F1032" s="83">
        <f t="shared" si="48"/>
        <v>8613.23</v>
      </c>
      <c r="G1032" s="214" t="s">
        <v>1615</v>
      </c>
      <c r="H1032" s="214" t="s">
        <v>1616</v>
      </c>
      <c r="I1032" s="217">
        <v>659.28</v>
      </c>
      <c r="J1032" s="217">
        <v>1318.56</v>
      </c>
      <c r="K1032">
        <f t="shared" si="49"/>
        <v>329.64</v>
      </c>
      <c r="L1032" s="83">
        <f t="shared" si="50"/>
        <v>1977.84</v>
      </c>
    </row>
    <row r="1033" spans="1:12" ht="30.6" x14ac:dyDescent="0.3">
      <c r="A1033" s="214" t="s">
        <v>2551</v>
      </c>
      <c r="B1033" s="214" t="s">
        <v>1674</v>
      </c>
      <c r="C1033" s="217">
        <v>1477.47</v>
      </c>
      <c r="D1033" s="217">
        <v>1477.47</v>
      </c>
      <c r="E1033" s="217">
        <v>1477.47</v>
      </c>
      <c r="F1033" s="83">
        <f t="shared" si="48"/>
        <v>4432.41</v>
      </c>
      <c r="G1033" s="214" t="s">
        <v>1663</v>
      </c>
      <c r="H1033" s="214" t="s">
        <v>1664</v>
      </c>
      <c r="I1033" s="217">
        <v>736.59</v>
      </c>
      <c r="J1033" s="217">
        <v>1473.18</v>
      </c>
      <c r="K1033">
        <f t="shared" si="49"/>
        <v>368.29500000000002</v>
      </c>
      <c r="L1033" s="83">
        <f t="shared" si="50"/>
        <v>2209.77</v>
      </c>
    </row>
    <row r="1034" spans="1:12" ht="30.6" x14ac:dyDescent="0.3">
      <c r="A1034" s="214" t="s">
        <v>1700</v>
      </c>
      <c r="B1034" s="214" t="s">
        <v>1701</v>
      </c>
      <c r="C1034" s="217">
        <v>1318.55</v>
      </c>
      <c r="D1034" s="217">
        <v>1318.56</v>
      </c>
      <c r="E1034" s="217">
        <v>1318.56</v>
      </c>
      <c r="F1034" s="83">
        <f t="shared" si="48"/>
        <v>3955.6699999999996</v>
      </c>
      <c r="G1034" s="214" t="s">
        <v>1596</v>
      </c>
      <c r="H1034" s="214" t="s">
        <v>1597</v>
      </c>
      <c r="I1034" s="217">
        <v>1625.65</v>
      </c>
      <c r="J1034" s="217">
        <v>3251.3</v>
      </c>
      <c r="K1034">
        <f t="shared" si="49"/>
        <v>812.82500000000005</v>
      </c>
      <c r="L1034" s="83">
        <f t="shared" si="50"/>
        <v>4876.9500000000007</v>
      </c>
    </row>
    <row r="1035" spans="1:12" ht="30.6" x14ac:dyDescent="0.3">
      <c r="A1035" s="214" t="s">
        <v>1706</v>
      </c>
      <c r="B1035" s="214" t="s">
        <v>1707</v>
      </c>
      <c r="C1035" s="217">
        <v>1473.17</v>
      </c>
      <c r="D1035" s="217">
        <v>1473.18</v>
      </c>
      <c r="E1035" s="217">
        <v>1473.18</v>
      </c>
      <c r="F1035" s="83">
        <f t="shared" si="48"/>
        <v>4419.5300000000007</v>
      </c>
      <c r="G1035" s="214" t="s">
        <v>2353</v>
      </c>
      <c r="H1035" s="214" t="s">
        <v>2354</v>
      </c>
      <c r="I1035" s="217">
        <v>1756.645</v>
      </c>
      <c r="J1035" s="217">
        <v>3513.29</v>
      </c>
      <c r="K1035">
        <f t="shared" si="49"/>
        <v>878.32249999999999</v>
      </c>
      <c r="L1035" s="83">
        <f t="shared" si="50"/>
        <v>5269.9349999999995</v>
      </c>
    </row>
    <row r="1036" spans="1:12" ht="30.6" x14ac:dyDescent="0.3">
      <c r="A1036" s="214" t="s">
        <v>2383</v>
      </c>
      <c r="B1036" s="214" t="s">
        <v>2384</v>
      </c>
      <c r="C1036" s="217">
        <v>3251.3</v>
      </c>
      <c r="D1036" s="217">
        <v>3251.3</v>
      </c>
      <c r="E1036" s="217">
        <v>3251.3</v>
      </c>
      <c r="F1036" s="83">
        <f t="shared" si="48"/>
        <v>9753.9000000000015</v>
      </c>
      <c r="G1036" s="214" t="s">
        <v>2587</v>
      </c>
      <c r="H1036" s="214" t="s">
        <v>856</v>
      </c>
      <c r="I1036" s="217">
        <v>738.73500000000001</v>
      </c>
      <c r="J1036" s="217">
        <v>1477.47</v>
      </c>
      <c r="K1036">
        <f t="shared" si="49"/>
        <v>369.36750000000001</v>
      </c>
      <c r="L1036" s="83">
        <f t="shared" si="50"/>
        <v>2216.2049999999999</v>
      </c>
    </row>
    <row r="1037" spans="1:12" ht="30.6" x14ac:dyDescent="0.3">
      <c r="A1037" s="214" t="s">
        <v>2565</v>
      </c>
      <c r="B1037" s="214" t="s">
        <v>348</v>
      </c>
      <c r="C1037" s="217">
        <v>2452.4299999999998</v>
      </c>
      <c r="D1037" s="217">
        <v>2452.4299999999998</v>
      </c>
      <c r="E1037" s="217">
        <v>2452.4299999999998</v>
      </c>
      <c r="F1037" s="83">
        <f t="shared" si="48"/>
        <v>7357.2899999999991</v>
      </c>
      <c r="G1037" s="214" t="s">
        <v>888</v>
      </c>
      <c r="H1037" s="214" t="s">
        <v>889</v>
      </c>
      <c r="I1037" s="217">
        <v>659.28</v>
      </c>
      <c r="J1037" s="217">
        <v>1318.56</v>
      </c>
      <c r="K1037">
        <f t="shared" si="49"/>
        <v>329.64</v>
      </c>
      <c r="L1037" s="83">
        <f t="shared" si="50"/>
        <v>1977.84</v>
      </c>
    </row>
    <row r="1038" spans="1:12" ht="30.6" x14ac:dyDescent="0.3">
      <c r="A1038" s="214" t="s">
        <v>897</v>
      </c>
      <c r="B1038" s="214" t="s">
        <v>898</v>
      </c>
      <c r="C1038" s="217">
        <v>3513.29</v>
      </c>
      <c r="D1038" s="217">
        <v>3513.29</v>
      </c>
      <c r="E1038" s="217">
        <v>3513.29</v>
      </c>
      <c r="F1038" s="83">
        <f t="shared" si="48"/>
        <v>10539.869999999999</v>
      </c>
      <c r="G1038" s="214" t="s">
        <v>1708</v>
      </c>
      <c r="H1038" s="214" t="s">
        <v>1709</v>
      </c>
      <c r="I1038" s="217">
        <v>736.59</v>
      </c>
      <c r="J1038" s="217">
        <v>1473.18</v>
      </c>
      <c r="K1038">
        <f t="shared" si="49"/>
        <v>368.29500000000002</v>
      </c>
      <c r="L1038" s="83">
        <f t="shared" si="50"/>
        <v>2209.77</v>
      </c>
    </row>
    <row r="1039" spans="1:12" ht="30.6" x14ac:dyDescent="0.3">
      <c r="A1039" s="214" t="s">
        <v>2374</v>
      </c>
      <c r="B1039" s="214" t="s">
        <v>2375</v>
      </c>
      <c r="C1039" s="217">
        <v>1477.47</v>
      </c>
      <c r="D1039" s="217">
        <v>1477.47</v>
      </c>
      <c r="E1039" s="217">
        <v>1477.47</v>
      </c>
      <c r="F1039" s="83">
        <f t="shared" si="48"/>
        <v>4432.41</v>
      </c>
      <c r="G1039" s="214" t="s">
        <v>2337</v>
      </c>
      <c r="H1039" s="214" t="s">
        <v>2338</v>
      </c>
      <c r="I1039" s="217">
        <v>1625.65</v>
      </c>
      <c r="J1039" s="217">
        <v>3251.3</v>
      </c>
      <c r="K1039">
        <f t="shared" si="49"/>
        <v>812.82500000000005</v>
      </c>
      <c r="L1039" s="83">
        <f t="shared" si="50"/>
        <v>4876.9500000000007</v>
      </c>
    </row>
    <row r="1040" spans="1:12" ht="30.6" x14ac:dyDescent="0.3">
      <c r="A1040" s="214" t="s">
        <v>1576</v>
      </c>
      <c r="B1040" s="214" t="s">
        <v>1577</v>
      </c>
      <c r="C1040" s="217">
        <v>1318.55</v>
      </c>
      <c r="D1040" s="217">
        <v>1318.56</v>
      </c>
      <c r="E1040" s="217">
        <v>1318.56</v>
      </c>
      <c r="F1040" s="83">
        <f t="shared" si="48"/>
        <v>3955.6699999999996</v>
      </c>
      <c r="G1040" s="214" t="s">
        <v>2376</v>
      </c>
      <c r="H1040" s="214" t="s">
        <v>349</v>
      </c>
      <c r="I1040" s="217">
        <v>788.13</v>
      </c>
      <c r="J1040" s="217">
        <v>1576.26</v>
      </c>
      <c r="K1040">
        <f t="shared" si="49"/>
        <v>394.065</v>
      </c>
      <c r="L1040" s="83">
        <f t="shared" si="50"/>
        <v>2364.39</v>
      </c>
    </row>
    <row r="1041" spans="1:12" ht="30.6" x14ac:dyDescent="0.3">
      <c r="A1041" s="214" t="s">
        <v>1996</v>
      </c>
      <c r="B1041" s="214" t="s">
        <v>1997</v>
      </c>
      <c r="C1041" s="217">
        <v>1473.17</v>
      </c>
      <c r="D1041" s="217">
        <v>1473.18</v>
      </c>
      <c r="E1041" s="217">
        <v>1473.18</v>
      </c>
      <c r="F1041" s="83">
        <f t="shared" si="48"/>
        <v>4419.5300000000007</v>
      </c>
      <c r="G1041" s="214" t="s">
        <v>1605</v>
      </c>
      <c r="H1041" s="214" t="s">
        <v>1606</v>
      </c>
      <c r="I1041" s="217">
        <v>1756.645</v>
      </c>
      <c r="J1041" s="217">
        <v>3513.29</v>
      </c>
      <c r="K1041">
        <f t="shared" si="49"/>
        <v>878.32249999999999</v>
      </c>
      <c r="L1041" s="83">
        <f t="shared" si="50"/>
        <v>5269.9349999999995</v>
      </c>
    </row>
    <row r="1042" spans="1:12" ht="30.6" x14ac:dyDescent="0.3">
      <c r="A1042" s="214" t="s">
        <v>1642</v>
      </c>
      <c r="B1042" s="214" t="s">
        <v>1643</v>
      </c>
      <c r="C1042" s="217">
        <v>3251.3</v>
      </c>
      <c r="D1042" s="217">
        <v>3251.3</v>
      </c>
      <c r="E1042" s="215">
        <v>419.52</v>
      </c>
      <c r="F1042" s="83">
        <f t="shared" si="48"/>
        <v>6922.1200000000008</v>
      </c>
      <c r="G1042" s="214" t="s">
        <v>1029</v>
      </c>
      <c r="H1042" s="214" t="s">
        <v>1030</v>
      </c>
      <c r="I1042" s="217">
        <v>738.73500000000001</v>
      </c>
      <c r="J1042" s="217">
        <v>1477.47</v>
      </c>
      <c r="K1042">
        <f t="shared" si="49"/>
        <v>369.36750000000001</v>
      </c>
      <c r="L1042" s="83">
        <f t="shared" si="50"/>
        <v>2216.2049999999999</v>
      </c>
    </row>
    <row r="1043" spans="1:12" ht="30.6" x14ac:dyDescent="0.3">
      <c r="A1043" s="214" t="s">
        <v>3955</v>
      </c>
      <c r="B1043" s="214" t="s">
        <v>1643</v>
      </c>
      <c r="C1043" s="216"/>
      <c r="D1043" s="216"/>
      <c r="E1043" s="217">
        <v>2831.78</v>
      </c>
      <c r="F1043" s="83">
        <f t="shared" si="48"/>
        <v>2831.78</v>
      </c>
      <c r="G1043" s="214" t="s">
        <v>1878</v>
      </c>
      <c r="H1043" s="214" t="s">
        <v>1879</v>
      </c>
      <c r="I1043" s="217">
        <v>659.28</v>
      </c>
      <c r="J1043" s="217">
        <v>1318.56</v>
      </c>
      <c r="K1043">
        <f t="shared" si="49"/>
        <v>329.64</v>
      </c>
      <c r="L1043" s="83">
        <f t="shared" si="50"/>
        <v>1977.84</v>
      </c>
    </row>
    <row r="1044" spans="1:12" ht="30.6" x14ac:dyDescent="0.3">
      <c r="A1044" s="214" t="s">
        <v>1613</v>
      </c>
      <c r="B1044" s="214" t="s">
        <v>1614</v>
      </c>
      <c r="C1044" s="217">
        <v>3513.29</v>
      </c>
      <c r="D1044" s="217">
        <v>3513.29</v>
      </c>
      <c r="E1044" s="217">
        <v>3513.29</v>
      </c>
      <c r="F1044" s="83">
        <f t="shared" si="48"/>
        <v>10539.869999999999</v>
      </c>
      <c r="G1044" s="214" t="s">
        <v>1802</v>
      </c>
      <c r="H1044" s="214" t="s">
        <v>1803</v>
      </c>
      <c r="I1044" s="217">
        <v>736.59</v>
      </c>
      <c r="J1044" s="217">
        <v>1473.18</v>
      </c>
      <c r="K1044">
        <f t="shared" si="49"/>
        <v>368.29500000000002</v>
      </c>
      <c r="L1044" s="83">
        <f t="shared" si="50"/>
        <v>2209.77</v>
      </c>
    </row>
    <row r="1045" spans="1:12" ht="30.6" x14ac:dyDescent="0.3">
      <c r="A1045" s="214" t="s">
        <v>1623</v>
      </c>
      <c r="B1045" s="214" t="s">
        <v>1624</v>
      </c>
      <c r="C1045" s="217">
        <v>1477.47</v>
      </c>
      <c r="D1045" s="217">
        <v>1477.47</v>
      </c>
      <c r="E1045" s="217">
        <v>1477.47</v>
      </c>
      <c r="F1045" s="83">
        <f t="shared" si="48"/>
        <v>4432.41</v>
      </c>
      <c r="G1045" s="214" t="s">
        <v>1564</v>
      </c>
      <c r="H1045" s="214" t="s">
        <v>1565</v>
      </c>
      <c r="I1045" s="217">
        <v>1625.65</v>
      </c>
      <c r="J1045" s="217">
        <v>3251.3</v>
      </c>
      <c r="K1045">
        <f t="shared" si="49"/>
        <v>812.82500000000005</v>
      </c>
      <c r="L1045" s="83">
        <f t="shared" si="50"/>
        <v>4876.9500000000007</v>
      </c>
    </row>
    <row r="1046" spans="1:12" ht="30.6" x14ac:dyDescent="0.3">
      <c r="A1046" s="214" t="s">
        <v>2463</v>
      </c>
      <c r="B1046" s="214" t="s">
        <v>2464</v>
      </c>
      <c r="C1046" s="217">
        <v>1318.55</v>
      </c>
      <c r="D1046" s="217">
        <v>1318.56</v>
      </c>
      <c r="E1046" s="217">
        <v>1318.56</v>
      </c>
      <c r="F1046" s="83">
        <f t="shared" si="48"/>
        <v>3955.6699999999996</v>
      </c>
      <c r="G1046" s="214" t="s">
        <v>1731</v>
      </c>
      <c r="H1046" s="214" t="s">
        <v>1732</v>
      </c>
      <c r="I1046" s="217">
        <v>1756.645</v>
      </c>
      <c r="J1046" s="217">
        <v>3513.29</v>
      </c>
      <c r="K1046">
        <f t="shared" si="49"/>
        <v>878.32249999999999</v>
      </c>
      <c r="L1046" s="83">
        <f t="shared" si="50"/>
        <v>5269.9349999999995</v>
      </c>
    </row>
    <row r="1047" spans="1:12" ht="30.6" x14ac:dyDescent="0.3">
      <c r="A1047" s="214" t="s">
        <v>1648</v>
      </c>
      <c r="B1047" s="214" t="s">
        <v>1649</v>
      </c>
      <c r="C1047" s="217">
        <v>1473.17</v>
      </c>
      <c r="D1047" s="217">
        <v>1473.18</v>
      </c>
      <c r="E1047" s="217">
        <v>1473.18</v>
      </c>
      <c r="F1047" s="83">
        <f t="shared" si="48"/>
        <v>4419.5300000000007</v>
      </c>
      <c r="G1047" s="214" t="s">
        <v>1008</v>
      </c>
      <c r="H1047" s="214" t="s">
        <v>1009</v>
      </c>
      <c r="I1047" s="217">
        <v>738.73500000000001</v>
      </c>
      <c r="J1047" s="217">
        <v>1477.47</v>
      </c>
      <c r="K1047">
        <f t="shared" si="49"/>
        <v>369.36750000000001</v>
      </c>
      <c r="L1047" s="83">
        <f t="shared" si="50"/>
        <v>2216.2049999999999</v>
      </c>
    </row>
    <row r="1048" spans="1:12" ht="30.6" x14ac:dyDescent="0.3">
      <c r="A1048" s="214" t="s">
        <v>2347</v>
      </c>
      <c r="B1048" s="214" t="s">
        <v>2348</v>
      </c>
      <c r="C1048" s="217">
        <v>3251.3</v>
      </c>
      <c r="D1048" s="217">
        <v>3251.3</v>
      </c>
      <c r="E1048" s="217">
        <v>3251.3</v>
      </c>
      <c r="F1048" s="83">
        <f t="shared" si="48"/>
        <v>9753.9000000000015</v>
      </c>
      <c r="G1048" s="214" t="s">
        <v>1598</v>
      </c>
      <c r="H1048" s="214" t="s">
        <v>1599</v>
      </c>
      <c r="I1048" s="217">
        <v>659.28</v>
      </c>
      <c r="J1048" s="217">
        <v>1318.56</v>
      </c>
      <c r="K1048">
        <f t="shared" si="49"/>
        <v>329.64</v>
      </c>
      <c r="L1048" s="83">
        <f t="shared" si="50"/>
        <v>1977.84</v>
      </c>
    </row>
    <row r="1049" spans="1:12" ht="30.6" x14ac:dyDescent="0.3">
      <c r="A1049" s="214" t="s">
        <v>1730</v>
      </c>
      <c r="B1049" s="214" t="s">
        <v>272</v>
      </c>
      <c r="C1049" s="217">
        <v>1421.63</v>
      </c>
      <c r="D1049" s="217">
        <v>1421.64</v>
      </c>
      <c r="E1049" s="217">
        <v>1421.64</v>
      </c>
      <c r="F1049" s="83">
        <f t="shared" si="48"/>
        <v>4264.9100000000008</v>
      </c>
      <c r="G1049" s="214" t="s">
        <v>1840</v>
      </c>
      <c r="H1049" s="214" t="s">
        <v>1841</v>
      </c>
      <c r="I1049" s="217">
        <v>736.59</v>
      </c>
      <c r="J1049" s="217">
        <v>1473.18</v>
      </c>
      <c r="K1049">
        <f t="shared" si="49"/>
        <v>368.29500000000002</v>
      </c>
      <c r="L1049" s="83">
        <f t="shared" si="50"/>
        <v>2209.77</v>
      </c>
    </row>
    <row r="1050" spans="1:12" ht="30.6" x14ac:dyDescent="0.3">
      <c r="A1050" s="214" t="s">
        <v>2636</v>
      </c>
      <c r="B1050" s="214" t="s">
        <v>2334</v>
      </c>
      <c r="C1050" s="217">
        <v>3513.29</v>
      </c>
      <c r="D1050" s="217">
        <v>3513.29</v>
      </c>
      <c r="E1050" s="217">
        <v>3513.29</v>
      </c>
      <c r="F1050" s="83">
        <f t="shared" si="48"/>
        <v>10539.869999999999</v>
      </c>
      <c r="G1050" s="214" t="s">
        <v>1897</v>
      </c>
      <c r="H1050" s="214" t="s">
        <v>1898</v>
      </c>
      <c r="I1050" s="217">
        <v>1625.65</v>
      </c>
      <c r="J1050" s="217">
        <v>3251.3</v>
      </c>
      <c r="K1050">
        <f t="shared" si="49"/>
        <v>812.82500000000005</v>
      </c>
      <c r="L1050" s="83">
        <f t="shared" si="50"/>
        <v>4876.9500000000007</v>
      </c>
    </row>
    <row r="1051" spans="1:12" ht="30.6" x14ac:dyDescent="0.3">
      <c r="A1051" s="214" t="s">
        <v>2385</v>
      </c>
      <c r="B1051" s="214" t="s">
        <v>2386</v>
      </c>
      <c r="C1051" s="217">
        <v>1477.47</v>
      </c>
      <c r="D1051" s="217">
        <v>1477.47</v>
      </c>
      <c r="E1051" s="217">
        <v>1477.47</v>
      </c>
      <c r="F1051" s="83">
        <f t="shared" si="48"/>
        <v>4432.41</v>
      </c>
      <c r="G1051" s="214" t="s">
        <v>903</v>
      </c>
      <c r="H1051" s="214" t="s">
        <v>236</v>
      </c>
      <c r="I1051" s="217">
        <v>1711.55</v>
      </c>
      <c r="J1051" s="217">
        <v>3423.1</v>
      </c>
      <c r="K1051">
        <f t="shared" si="49"/>
        <v>855.77499999999998</v>
      </c>
      <c r="L1051" s="83">
        <f t="shared" si="50"/>
        <v>5134.6499999999996</v>
      </c>
    </row>
    <row r="1052" spans="1:12" ht="30.6" x14ac:dyDescent="0.3">
      <c r="A1052" s="214" t="s">
        <v>1690</v>
      </c>
      <c r="B1052" s="214" t="s">
        <v>1691</v>
      </c>
      <c r="C1052" s="217">
        <v>1318.55</v>
      </c>
      <c r="D1052" s="217">
        <v>1318.56</v>
      </c>
      <c r="E1052" s="217">
        <v>1318.56</v>
      </c>
      <c r="F1052" s="83">
        <f t="shared" si="48"/>
        <v>3955.6699999999996</v>
      </c>
      <c r="G1052" s="214" t="s">
        <v>2553</v>
      </c>
      <c r="H1052" s="214" t="s">
        <v>333</v>
      </c>
      <c r="I1052" s="217">
        <v>1683.63</v>
      </c>
      <c r="J1052" s="217">
        <v>3367.26</v>
      </c>
      <c r="K1052">
        <f t="shared" si="49"/>
        <v>841.81500000000005</v>
      </c>
      <c r="L1052" s="83">
        <f t="shared" si="50"/>
        <v>5050.8900000000003</v>
      </c>
    </row>
    <row r="1053" spans="1:12" ht="30.6" x14ac:dyDescent="0.3">
      <c r="A1053" s="214" t="s">
        <v>2465</v>
      </c>
      <c r="B1053" s="214" t="s">
        <v>2466</v>
      </c>
      <c r="C1053" s="217">
        <v>1473.17</v>
      </c>
      <c r="D1053" s="217">
        <v>1473.18</v>
      </c>
      <c r="E1053" s="217">
        <v>1473.18</v>
      </c>
      <c r="F1053" s="83">
        <f t="shared" si="48"/>
        <v>4419.5300000000007</v>
      </c>
      <c r="G1053" s="214" t="s">
        <v>1073</v>
      </c>
      <c r="H1053" s="214" t="s">
        <v>1074</v>
      </c>
      <c r="I1053" s="217">
        <v>1756.645</v>
      </c>
      <c r="J1053" s="217">
        <v>3513.29</v>
      </c>
      <c r="K1053">
        <f t="shared" si="49"/>
        <v>878.32249999999999</v>
      </c>
      <c r="L1053" s="83">
        <f t="shared" si="50"/>
        <v>5269.9349999999995</v>
      </c>
    </row>
    <row r="1054" spans="1:12" ht="30.6" x14ac:dyDescent="0.3">
      <c r="A1054" s="214" t="s">
        <v>2457</v>
      </c>
      <c r="B1054" s="214" t="s">
        <v>2458</v>
      </c>
      <c r="C1054" s="217">
        <v>3251.3</v>
      </c>
      <c r="D1054" s="217">
        <v>3251.3</v>
      </c>
      <c r="E1054" s="217">
        <v>3251.3</v>
      </c>
      <c r="F1054" s="83">
        <f t="shared" si="48"/>
        <v>9753.9000000000015</v>
      </c>
      <c r="G1054" s="214" t="s">
        <v>1632</v>
      </c>
      <c r="H1054" s="214" t="s">
        <v>1633</v>
      </c>
      <c r="I1054" s="217">
        <v>738.73500000000001</v>
      </c>
      <c r="J1054" s="217">
        <v>1477.47</v>
      </c>
      <c r="K1054">
        <f t="shared" si="49"/>
        <v>369.36750000000001</v>
      </c>
      <c r="L1054" s="83">
        <f t="shared" si="50"/>
        <v>2216.2049999999999</v>
      </c>
    </row>
    <row r="1055" spans="1:12" ht="30.6" x14ac:dyDescent="0.3">
      <c r="A1055" s="214" t="s">
        <v>2483</v>
      </c>
      <c r="B1055" s="214" t="s">
        <v>2484</v>
      </c>
      <c r="C1055" s="217">
        <v>3513.29</v>
      </c>
      <c r="D1055" s="217">
        <v>3513.29</v>
      </c>
      <c r="E1055" s="217">
        <v>3513.29</v>
      </c>
      <c r="F1055" s="83">
        <f t="shared" si="48"/>
        <v>10539.869999999999</v>
      </c>
      <c r="G1055" s="214" t="s">
        <v>894</v>
      </c>
      <c r="H1055" s="214" t="s">
        <v>895</v>
      </c>
      <c r="I1055" s="217">
        <v>659.28</v>
      </c>
      <c r="J1055" s="217">
        <v>1318.56</v>
      </c>
      <c r="K1055">
        <f t="shared" si="49"/>
        <v>329.64</v>
      </c>
      <c r="L1055" s="83">
        <f t="shared" si="50"/>
        <v>1977.84</v>
      </c>
    </row>
    <row r="1056" spans="1:12" ht="30.6" x14ac:dyDescent="0.3">
      <c r="A1056" s="214" t="s">
        <v>1696</v>
      </c>
      <c r="B1056" s="214" t="s">
        <v>1697</v>
      </c>
      <c r="C1056" s="217">
        <v>1477.47</v>
      </c>
      <c r="D1056" s="217">
        <v>1477.47</v>
      </c>
      <c r="E1056" s="217">
        <v>1477.47</v>
      </c>
      <c r="F1056" s="83">
        <f t="shared" si="48"/>
        <v>4432.41</v>
      </c>
      <c r="G1056" s="214" t="s">
        <v>2323</v>
      </c>
      <c r="H1056" s="214" t="s">
        <v>2324</v>
      </c>
      <c r="I1056" s="217">
        <v>736.59</v>
      </c>
      <c r="J1056" s="217">
        <v>1473.18</v>
      </c>
      <c r="K1056">
        <f t="shared" si="49"/>
        <v>368.29500000000002</v>
      </c>
      <c r="L1056" s="83">
        <f t="shared" si="50"/>
        <v>2209.77</v>
      </c>
    </row>
    <row r="1057" spans="1:12" ht="30.6" x14ac:dyDescent="0.3">
      <c r="A1057" s="214" t="s">
        <v>2349</v>
      </c>
      <c r="B1057" s="214" t="s">
        <v>2350</v>
      </c>
      <c r="C1057" s="217">
        <v>1318.55</v>
      </c>
      <c r="D1057" s="217">
        <v>1318.56</v>
      </c>
      <c r="E1057" s="217">
        <v>1318.56</v>
      </c>
      <c r="F1057" s="83">
        <f t="shared" si="48"/>
        <v>3955.6699999999996</v>
      </c>
      <c r="G1057" s="214" t="s">
        <v>1765</v>
      </c>
      <c r="H1057" s="214" t="s">
        <v>1766</v>
      </c>
      <c r="I1057" s="217">
        <v>1625.65</v>
      </c>
      <c r="J1057" s="217">
        <v>3251.3</v>
      </c>
      <c r="K1057">
        <f t="shared" si="49"/>
        <v>812.82500000000005</v>
      </c>
      <c r="L1057" s="83">
        <f t="shared" si="50"/>
        <v>4876.9500000000007</v>
      </c>
    </row>
    <row r="1058" spans="1:12" ht="30.6" x14ac:dyDescent="0.3">
      <c r="A1058" s="214" t="s">
        <v>2527</v>
      </c>
      <c r="B1058" s="214" t="s">
        <v>1839</v>
      </c>
      <c r="C1058" s="217">
        <v>1473.17</v>
      </c>
      <c r="D1058" s="217">
        <v>1473.18</v>
      </c>
      <c r="E1058" s="217">
        <v>1473.18</v>
      </c>
      <c r="F1058" s="83">
        <f t="shared" si="48"/>
        <v>4419.5300000000007</v>
      </c>
      <c r="G1058" s="214" t="s">
        <v>2624</v>
      </c>
      <c r="H1058" s="214" t="s">
        <v>1716</v>
      </c>
      <c r="I1058" s="217">
        <v>2452.4299999999998</v>
      </c>
      <c r="J1058" s="217">
        <v>4904.8599999999997</v>
      </c>
      <c r="K1058">
        <f t="shared" si="49"/>
        <v>1226.2149999999999</v>
      </c>
      <c r="L1058" s="83">
        <f t="shared" si="50"/>
        <v>7357.2899999999991</v>
      </c>
    </row>
    <row r="1059" spans="1:12" ht="30.6" x14ac:dyDescent="0.3">
      <c r="A1059" s="214" t="s">
        <v>1562</v>
      </c>
      <c r="B1059" s="214" t="s">
        <v>1563</v>
      </c>
      <c r="C1059" s="217">
        <v>3251.3</v>
      </c>
      <c r="D1059" s="217">
        <v>3251.3</v>
      </c>
      <c r="E1059" s="217">
        <v>3251.3</v>
      </c>
      <c r="F1059" s="83">
        <f t="shared" si="48"/>
        <v>9753.9000000000015</v>
      </c>
      <c r="G1059" s="214" t="s">
        <v>937</v>
      </c>
      <c r="H1059" s="214" t="s">
        <v>938</v>
      </c>
      <c r="I1059" s="217">
        <v>1024.3499999999999</v>
      </c>
      <c r="J1059" s="217">
        <v>2048.6999999999998</v>
      </c>
      <c r="K1059">
        <f t="shared" si="49"/>
        <v>512.17499999999995</v>
      </c>
      <c r="L1059" s="83">
        <f t="shared" si="50"/>
        <v>3073.0499999999997</v>
      </c>
    </row>
    <row r="1060" spans="1:12" ht="30.6" x14ac:dyDescent="0.3">
      <c r="A1060" s="214" t="s">
        <v>2485</v>
      </c>
      <c r="B1060" s="214" t="s">
        <v>322</v>
      </c>
      <c r="C1060" s="217">
        <v>1421.63</v>
      </c>
      <c r="D1060" s="217">
        <v>1421.64</v>
      </c>
      <c r="E1060" s="217">
        <v>1421.64</v>
      </c>
      <c r="F1060" s="83">
        <f t="shared" si="48"/>
        <v>4264.9100000000008</v>
      </c>
      <c r="G1060" s="214" t="s">
        <v>2623</v>
      </c>
      <c r="H1060" s="214" t="s">
        <v>1772</v>
      </c>
      <c r="I1060" s="217">
        <v>921.27</v>
      </c>
      <c r="J1060" s="217">
        <v>1842.54</v>
      </c>
      <c r="K1060">
        <f t="shared" si="49"/>
        <v>460.63499999999999</v>
      </c>
      <c r="L1060" s="83">
        <f t="shared" si="50"/>
        <v>2763.81</v>
      </c>
    </row>
    <row r="1061" spans="1:12" ht="30.6" x14ac:dyDescent="0.3">
      <c r="A1061" s="214" t="s">
        <v>1653</v>
      </c>
      <c r="B1061" s="214" t="s">
        <v>1654</v>
      </c>
      <c r="C1061" s="217">
        <v>3513.29</v>
      </c>
      <c r="D1061" s="217">
        <v>3513.29</v>
      </c>
      <c r="E1061" s="217">
        <v>3513.29</v>
      </c>
      <c r="F1061" s="83">
        <f t="shared" si="48"/>
        <v>10539.869999999999</v>
      </c>
      <c r="G1061" s="214" t="s">
        <v>2309</v>
      </c>
      <c r="H1061" s="214" t="s">
        <v>2310</v>
      </c>
      <c r="I1061" s="217">
        <v>1020.0549999999999</v>
      </c>
      <c r="J1061" s="217">
        <v>2040.11</v>
      </c>
      <c r="K1061">
        <f t="shared" si="49"/>
        <v>510.02749999999997</v>
      </c>
      <c r="L1061" s="83">
        <f t="shared" si="50"/>
        <v>3060.165</v>
      </c>
    </row>
    <row r="1062" spans="1:12" ht="30.6" x14ac:dyDescent="0.3">
      <c r="A1062" s="214" t="s">
        <v>1800</v>
      </c>
      <c r="B1062" s="214" t="s">
        <v>1801</v>
      </c>
      <c r="C1062" s="217">
        <v>1477.47</v>
      </c>
      <c r="D1062" s="217">
        <v>1477.47</v>
      </c>
      <c r="E1062" s="217">
        <v>1477.47</v>
      </c>
      <c r="F1062" s="83">
        <f t="shared" si="48"/>
        <v>4432.41</v>
      </c>
      <c r="G1062" s="214" t="s">
        <v>623</v>
      </c>
      <c r="H1062" s="214" t="s">
        <v>624</v>
      </c>
      <c r="I1062" s="217">
        <v>2282.7800000000002</v>
      </c>
      <c r="J1062" s="217">
        <v>4565.5600000000004</v>
      </c>
      <c r="K1062">
        <f t="shared" si="49"/>
        <v>1141.3900000000001</v>
      </c>
      <c r="L1062" s="83">
        <f t="shared" si="50"/>
        <v>6848.34</v>
      </c>
    </row>
    <row r="1063" spans="1:12" ht="30.6" x14ac:dyDescent="0.3">
      <c r="A1063" s="214" t="s">
        <v>1615</v>
      </c>
      <c r="B1063" s="214" t="s">
        <v>1616</v>
      </c>
      <c r="C1063" s="217">
        <v>1318.55</v>
      </c>
      <c r="D1063" s="217">
        <v>1318.56</v>
      </c>
      <c r="E1063" s="217">
        <v>1318.56</v>
      </c>
      <c r="F1063" s="83">
        <f t="shared" si="48"/>
        <v>3955.6699999999996</v>
      </c>
      <c r="G1063" s="214" t="s">
        <v>1767</v>
      </c>
      <c r="H1063" s="214" t="s">
        <v>335</v>
      </c>
      <c r="I1063" s="217">
        <v>1559.075</v>
      </c>
      <c r="J1063" s="217">
        <v>3118.15</v>
      </c>
      <c r="K1063">
        <f t="shared" si="49"/>
        <v>779.53750000000002</v>
      </c>
      <c r="L1063" s="83">
        <f t="shared" si="50"/>
        <v>4677.2250000000004</v>
      </c>
    </row>
    <row r="1064" spans="1:12" ht="30.6" x14ac:dyDescent="0.3">
      <c r="A1064" s="214" t="s">
        <v>1663</v>
      </c>
      <c r="B1064" s="214" t="s">
        <v>1664</v>
      </c>
      <c r="C1064" s="217">
        <v>1473.17</v>
      </c>
      <c r="D1064" s="217">
        <v>1473.18</v>
      </c>
      <c r="E1064" s="217">
        <v>1473.18</v>
      </c>
      <c r="F1064" s="83">
        <f t="shared" si="48"/>
        <v>4419.5300000000007</v>
      </c>
      <c r="G1064" s="214" t="s">
        <v>2357</v>
      </c>
      <c r="H1064" s="214" t="s">
        <v>2358</v>
      </c>
      <c r="I1064" s="217">
        <v>899.79499999999996</v>
      </c>
      <c r="J1064" s="217">
        <v>1799.59</v>
      </c>
      <c r="K1064">
        <f t="shared" si="49"/>
        <v>449.89749999999998</v>
      </c>
      <c r="L1064" s="83">
        <f t="shared" si="50"/>
        <v>2699.3849999999998</v>
      </c>
    </row>
    <row r="1065" spans="1:12" ht="30.6" x14ac:dyDescent="0.3">
      <c r="A1065" s="214" t="s">
        <v>1596</v>
      </c>
      <c r="B1065" s="214" t="s">
        <v>1597</v>
      </c>
      <c r="C1065" s="217">
        <v>3251.3</v>
      </c>
      <c r="D1065" s="217">
        <v>3251.3</v>
      </c>
      <c r="E1065" s="217">
        <v>3251.3</v>
      </c>
      <c r="F1065" s="83">
        <f t="shared" si="48"/>
        <v>9753.9000000000015</v>
      </c>
      <c r="G1065" s="214" t="s">
        <v>2298</v>
      </c>
      <c r="H1065" s="214" t="s">
        <v>2299</v>
      </c>
      <c r="I1065" s="217">
        <v>1733.0250000000001</v>
      </c>
      <c r="J1065" s="217">
        <v>3466.05</v>
      </c>
      <c r="K1065">
        <f t="shared" si="49"/>
        <v>866.51250000000005</v>
      </c>
      <c r="L1065" s="83">
        <f t="shared" si="50"/>
        <v>5199.0750000000007</v>
      </c>
    </row>
    <row r="1066" spans="1:12" ht="30.6" x14ac:dyDescent="0.3">
      <c r="A1066" s="214" t="s">
        <v>2353</v>
      </c>
      <c r="B1066" s="214" t="s">
        <v>2354</v>
      </c>
      <c r="C1066" s="217">
        <v>3513.29</v>
      </c>
      <c r="D1066" s="217">
        <v>3513.29</v>
      </c>
      <c r="E1066" s="217">
        <v>3513.29</v>
      </c>
      <c r="F1066" s="83">
        <f t="shared" si="48"/>
        <v>10539.869999999999</v>
      </c>
      <c r="G1066" s="214" t="s">
        <v>2325</v>
      </c>
      <c r="H1066" s="214" t="s">
        <v>2326</v>
      </c>
      <c r="I1066" s="217">
        <v>1367.95</v>
      </c>
      <c r="J1066" s="217">
        <v>2735.9</v>
      </c>
      <c r="K1066">
        <f t="shared" si="49"/>
        <v>683.97500000000002</v>
      </c>
      <c r="L1066" s="83">
        <f t="shared" si="50"/>
        <v>4103.8500000000004</v>
      </c>
    </row>
    <row r="1067" spans="1:12" ht="30.6" x14ac:dyDescent="0.3">
      <c r="A1067" s="214" t="s">
        <v>2587</v>
      </c>
      <c r="B1067" s="214" t="s">
        <v>856</v>
      </c>
      <c r="C1067" s="217">
        <v>1477.47</v>
      </c>
      <c r="D1067" s="217">
        <v>1477.47</v>
      </c>
      <c r="E1067" s="217">
        <v>1477.47</v>
      </c>
      <c r="F1067" s="83">
        <f t="shared" si="48"/>
        <v>4432.41</v>
      </c>
      <c r="G1067" s="214" t="s">
        <v>1634</v>
      </c>
      <c r="H1067" s="214" t="s">
        <v>1635</v>
      </c>
      <c r="I1067" s="217">
        <v>1367.95</v>
      </c>
      <c r="J1067" s="217">
        <v>2735.9</v>
      </c>
      <c r="K1067">
        <f t="shared" si="49"/>
        <v>683.97500000000002</v>
      </c>
      <c r="L1067" s="83">
        <f t="shared" si="50"/>
        <v>4103.8500000000004</v>
      </c>
    </row>
    <row r="1068" spans="1:12" ht="30.6" x14ac:dyDescent="0.3">
      <c r="A1068" s="214" t="s">
        <v>888</v>
      </c>
      <c r="B1068" s="214" t="s">
        <v>889</v>
      </c>
      <c r="C1068" s="217">
        <v>1318.55</v>
      </c>
      <c r="D1068" s="217">
        <v>1318.56</v>
      </c>
      <c r="E1068" s="217">
        <v>1318.56</v>
      </c>
      <c r="F1068" s="83">
        <f t="shared" si="48"/>
        <v>3955.6699999999996</v>
      </c>
      <c r="G1068" s="214" t="s">
        <v>2306</v>
      </c>
      <c r="H1068" s="214" t="s">
        <v>2307</v>
      </c>
      <c r="I1068" s="217">
        <v>874.03</v>
      </c>
      <c r="J1068" s="217">
        <v>1748.06</v>
      </c>
      <c r="K1068">
        <f t="shared" si="49"/>
        <v>437.01499999999999</v>
      </c>
      <c r="L1068" s="83">
        <f t="shared" si="50"/>
        <v>2622.09</v>
      </c>
    </row>
    <row r="1069" spans="1:12" ht="30.6" x14ac:dyDescent="0.3">
      <c r="A1069" s="214" t="s">
        <v>1708</v>
      </c>
      <c r="B1069" s="214" t="s">
        <v>1709</v>
      </c>
      <c r="C1069" s="217">
        <v>1473.17</v>
      </c>
      <c r="D1069" s="217">
        <v>1473.18</v>
      </c>
      <c r="E1069" s="217">
        <v>1473.18</v>
      </c>
      <c r="F1069" s="83">
        <f t="shared" si="48"/>
        <v>4419.5300000000007</v>
      </c>
      <c r="G1069" s="214" t="s">
        <v>1640</v>
      </c>
      <c r="H1069" s="214" t="s">
        <v>1641</v>
      </c>
      <c r="I1069" s="217">
        <v>1705.105</v>
      </c>
      <c r="J1069" s="217">
        <v>3410.21</v>
      </c>
      <c r="K1069">
        <f t="shared" si="49"/>
        <v>852.55250000000001</v>
      </c>
      <c r="L1069" s="83">
        <f t="shared" si="50"/>
        <v>5115.3150000000005</v>
      </c>
    </row>
    <row r="1070" spans="1:12" ht="30.6" x14ac:dyDescent="0.3">
      <c r="A1070" s="214" t="s">
        <v>2337</v>
      </c>
      <c r="B1070" s="214" t="s">
        <v>2338</v>
      </c>
      <c r="C1070" s="217">
        <v>3251.3</v>
      </c>
      <c r="D1070" s="217">
        <v>3251.3</v>
      </c>
      <c r="E1070" s="217">
        <v>3251.3</v>
      </c>
      <c r="F1070" s="83">
        <f t="shared" si="48"/>
        <v>9753.9000000000015</v>
      </c>
      <c r="G1070" s="214" t="s">
        <v>2125</v>
      </c>
      <c r="H1070" s="214" t="s">
        <v>2126</v>
      </c>
      <c r="I1070" s="217">
        <v>1342.18</v>
      </c>
      <c r="J1070" s="217">
        <v>2684.36</v>
      </c>
      <c r="K1070">
        <f t="shared" si="49"/>
        <v>671.09</v>
      </c>
      <c r="L1070" s="83">
        <f t="shared" si="50"/>
        <v>4026.54</v>
      </c>
    </row>
    <row r="1071" spans="1:12" ht="30.6" x14ac:dyDescent="0.3">
      <c r="A1071" s="214" t="s">
        <v>2376</v>
      </c>
      <c r="B1071" s="214" t="s">
        <v>349</v>
      </c>
      <c r="C1071" s="217">
        <v>1576.25</v>
      </c>
      <c r="D1071" s="217">
        <v>1576.26</v>
      </c>
      <c r="E1071" s="217">
        <v>1576.26</v>
      </c>
      <c r="F1071" s="83">
        <f t="shared" si="48"/>
        <v>4728.7700000000004</v>
      </c>
      <c r="G1071" s="214" t="s">
        <v>1578</v>
      </c>
      <c r="H1071" s="214" t="s">
        <v>1579</v>
      </c>
      <c r="I1071" s="217">
        <v>1344.325</v>
      </c>
      <c r="J1071" s="217">
        <v>2688.65</v>
      </c>
      <c r="K1071">
        <f t="shared" si="49"/>
        <v>672.16250000000002</v>
      </c>
      <c r="L1071" s="83">
        <f t="shared" si="50"/>
        <v>4032.9750000000004</v>
      </c>
    </row>
    <row r="1072" spans="1:12" ht="30.6" x14ac:dyDescent="0.3">
      <c r="A1072" s="214" t="s">
        <v>1605</v>
      </c>
      <c r="B1072" s="214" t="s">
        <v>1606</v>
      </c>
      <c r="C1072" s="217">
        <v>3513.29</v>
      </c>
      <c r="D1072" s="217">
        <v>3513.29</v>
      </c>
      <c r="E1072" s="217">
        <v>3513.29</v>
      </c>
      <c r="F1072" s="83">
        <f t="shared" si="48"/>
        <v>10539.869999999999</v>
      </c>
      <c r="G1072" s="214" t="s">
        <v>1943</v>
      </c>
      <c r="H1072" s="214" t="s">
        <v>1944</v>
      </c>
      <c r="I1072" s="217">
        <v>874.03</v>
      </c>
      <c r="J1072" s="217">
        <v>1748.06</v>
      </c>
      <c r="K1072">
        <f t="shared" si="49"/>
        <v>437.01499999999999</v>
      </c>
      <c r="L1072" s="83">
        <f t="shared" si="50"/>
        <v>2622.09</v>
      </c>
    </row>
    <row r="1073" spans="1:12" ht="30.6" x14ac:dyDescent="0.3">
      <c r="A1073" s="214" t="s">
        <v>1029</v>
      </c>
      <c r="B1073" s="214" t="s">
        <v>1030</v>
      </c>
      <c r="C1073" s="217">
        <v>1477.47</v>
      </c>
      <c r="D1073" s="217">
        <v>1477.47</v>
      </c>
      <c r="E1073" s="217">
        <v>1477.47</v>
      </c>
      <c r="F1073" s="83">
        <f t="shared" si="48"/>
        <v>4432.41</v>
      </c>
      <c r="G1073" s="214" t="s">
        <v>1012</v>
      </c>
      <c r="H1073" s="214" t="s">
        <v>1013</v>
      </c>
      <c r="I1073" s="217">
        <v>1705.105</v>
      </c>
      <c r="J1073" s="217">
        <v>3410.21</v>
      </c>
      <c r="K1073">
        <f t="shared" si="49"/>
        <v>852.55250000000001</v>
      </c>
      <c r="L1073" s="83">
        <f t="shared" si="50"/>
        <v>5115.3150000000005</v>
      </c>
    </row>
    <row r="1074" spans="1:12" ht="30.6" x14ac:dyDescent="0.3">
      <c r="A1074" s="214" t="s">
        <v>1878</v>
      </c>
      <c r="B1074" s="214" t="s">
        <v>1879</v>
      </c>
      <c r="C1074" s="217">
        <v>1318.55</v>
      </c>
      <c r="D1074" s="217">
        <v>1318.56</v>
      </c>
      <c r="E1074" s="217">
        <v>1318.56</v>
      </c>
      <c r="F1074" s="83">
        <f t="shared" si="48"/>
        <v>3955.6699999999996</v>
      </c>
      <c r="G1074" s="214" t="s">
        <v>2308</v>
      </c>
      <c r="H1074" s="214" t="s">
        <v>285</v>
      </c>
      <c r="I1074" s="217">
        <v>1226.2149999999999</v>
      </c>
      <c r="J1074" s="217">
        <v>2452.4299999999998</v>
      </c>
      <c r="K1074">
        <f t="shared" si="49"/>
        <v>613.10749999999996</v>
      </c>
      <c r="L1074" s="83">
        <f t="shared" si="50"/>
        <v>3678.6449999999995</v>
      </c>
    </row>
    <row r="1075" spans="1:12" ht="30.6" x14ac:dyDescent="0.3">
      <c r="A1075" s="214" t="s">
        <v>1802</v>
      </c>
      <c r="B1075" s="214" t="s">
        <v>1803</v>
      </c>
      <c r="C1075" s="217">
        <v>1473.17</v>
      </c>
      <c r="D1075" s="217">
        <v>1473.18</v>
      </c>
      <c r="E1075" s="217">
        <v>1473.18</v>
      </c>
      <c r="F1075" s="83">
        <f t="shared" si="48"/>
        <v>4419.5300000000007</v>
      </c>
      <c r="G1075" s="214" t="s">
        <v>2467</v>
      </c>
      <c r="H1075" s="214" t="s">
        <v>2468</v>
      </c>
      <c r="I1075" s="217">
        <v>1342.18</v>
      </c>
      <c r="J1075" s="217">
        <v>2684.36</v>
      </c>
      <c r="K1075">
        <f t="shared" si="49"/>
        <v>671.09</v>
      </c>
      <c r="L1075" s="83">
        <f t="shared" si="50"/>
        <v>4026.54</v>
      </c>
    </row>
    <row r="1076" spans="1:12" ht="30.6" x14ac:dyDescent="0.3">
      <c r="A1076" s="214" t="s">
        <v>1564</v>
      </c>
      <c r="B1076" s="214" t="s">
        <v>1565</v>
      </c>
      <c r="C1076" s="217">
        <v>3251.3</v>
      </c>
      <c r="D1076" s="217">
        <v>3251.3</v>
      </c>
      <c r="E1076" s="217">
        <v>3251.3</v>
      </c>
      <c r="F1076" s="83">
        <f t="shared" si="48"/>
        <v>9753.9000000000015</v>
      </c>
      <c r="G1076" s="214" t="s">
        <v>2459</v>
      </c>
      <c r="H1076" s="214" t="s">
        <v>2460</v>
      </c>
      <c r="I1076" s="217">
        <v>1344.325</v>
      </c>
      <c r="J1076" s="217">
        <v>2688.65</v>
      </c>
      <c r="K1076">
        <f t="shared" si="49"/>
        <v>672.16250000000002</v>
      </c>
      <c r="L1076" s="83">
        <f t="shared" si="50"/>
        <v>4032.9750000000004</v>
      </c>
    </row>
    <row r="1077" spans="1:12" ht="30.6" x14ac:dyDescent="0.3">
      <c r="A1077" s="214" t="s">
        <v>1731</v>
      </c>
      <c r="B1077" s="214" t="s">
        <v>1732</v>
      </c>
      <c r="C1077" s="217">
        <v>3513.29</v>
      </c>
      <c r="D1077" s="217">
        <v>3513.29</v>
      </c>
      <c r="E1077" s="217">
        <v>3513.29</v>
      </c>
      <c r="F1077" s="83">
        <f t="shared" si="48"/>
        <v>10539.869999999999</v>
      </c>
      <c r="G1077" s="214" t="s">
        <v>1031</v>
      </c>
      <c r="H1077" s="214" t="s">
        <v>1032</v>
      </c>
      <c r="I1077" s="217">
        <v>874.03</v>
      </c>
      <c r="J1077" s="217">
        <v>1748.06</v>
      </c>
      <c r="K1077">
        <f t="shared" si="49"/>
        <v>437.01499999999999</v>
      </c>
      <c r="L1077" s="83">
        <f t="shared" si="50"/>
        <v>2622.09</v>
      </c>
    </row>
    <row r="1078" spans="1:12" ht="30.6" x14ac:dyDescent="0.3">
      <c r="A1078" s="214" t="s">
        <v>1008</v>
      </c>
      <c r="B1078" s="214" t="s">
        <v>1009</v>
      </c>
      <c r="C1078" s="217">
        <v>1477.47</v>
      </c>
      <c r="D1078" s="217">
        <v>1477.47</v>
      </c>
      <c r="E1078" s="217">
        <v>1477.47</v>
      </c>
      <c r="F1078" s="83">
        <f t="shared" si="48"/>
        <v>4432.41</v>
      </c>
      <c r="G1078" s="214" t="s">
        <v>2471</v>
      </c>
      <c r="H1078" s="214" t="s">
        <v>2472</v>
      </c>
      <c r="I1078" s="217">
        <v>1705.105</v>
      </c>
      <c r="J1078" s="217">
        <v>3410.21</v>
      </c>
      <c r="K1078">
        <f t="shared" si="49"/>
        <v>852.55250000000001</v>
      </c>
      <c r="L1078" s="83">
        <f t="shared" si="50"/>
        <v>5115.3150000000005</v>
      </c>
    </row>
    <row r="1079" spans="1:12" ht="30.6" x14ac:dyDescent="0.3">
      <c r="A1079" s="214" t="s">
        <v>1598</v>
      </c>
      <c r="B1079" s="214" t="s">
        <v>1599</v>
      </c>
      <c r="C1079" s="217">
        <v>1318.55</v>
      </c>
      <c r="D1079" s="217">
        <v>1318.56</v>
      </c>
      <c r="E1079" s="217">
        <v>1318.56</v>
      </c>
      <c r="F1079" s="83">
        <f t="shared" si="48"/>
        <v>3955.6699999999996</v>
      </c>
      <c r="G1079" s="214" t="s">
        <v>1644</v>
      </c>
      <c r="H1079" s="214" t="s">
        <v>1645</v>
      </c>
      <c r="I1079" s="217">
        <v>1342.18</v>
      </c>
      <c r="J1079" s="217">
        <v>2684.36</v>
      </c>
      <c r="K1079">
        <f t="shared" si="49"/>
        <v>671.09</v>
      </c>
      <c r="L1079" s="83">
        <f t="shared" si="50"/>
        <v>4026.54</v>
      </c>
    </row>
    <row r="1080" spans="1:12" ht="30.6" x14ac:dyDescent="0.3">
      <c r="A1080" s="214" t="s">
        <v>1840</v>
      </c>
      <c r="B1080" s="214" t="s">
        <v>1841</v>
      </c>
      <c r="C1080" s="217">
        <v>1473.17</v>
      </c>
      <c r="D1080" s="217">
        <v>1473.18</v>
      </c>
      <c r="E1080" s="217">
        <v>1473.18</v>
      </c>
      <c r="F1080" s="83">
        <f t="shared" si="48"/>
        <v>4419.5300000000007</v>
      </c>
      <c r="G1080" s="214" t="s">
        <v>2393</v>
      </c>
      <c r="H1080" s="214" t="s">
        <v>2394</v>
      </c>
      <c r="I1080" s="217">
        <v>1344.325</v>
      </c>
      <c r="J1080" s="217">
        <v>2688.65</v>
      </c>
      <c r="K1080">
        <f t="shared" si="49"/>
        <v>672.16250000000002</v>
      </c>
      <c r="L1080" s="83">
        <f t="shared" si="50"/>
        <v>4032.9750000000004</v>
      </c>
    </row>
    <row r="1081" spans="1:12" ht="30.6" x14ac:dyDescent="0.3">
      <c r="A1081" s="214" t="s">
        <v>1897</v>
      </c>
      <c r="B1081" s="214" t="s">
        <v>1898</v>
      </c>
      <c r="C1081" s="217">
        <v>3251.3</v>
      </c>
      <c r="D1081" s="217">
        <v>3251.3</v>
      </c>
      <c r="E1081" s="217">
        <v>3251.3</v>
      </c>
      <c r="F1081" s="83">
        <f t="shared" si="48"/>
        <v>9753.9000000000015</v>
      </c>
      <c r="G1081" s="214" t="s">
        <v>4507</v>
      </c>
      <c r="H1081" s="214" t="s">
        <v>2364</v>
      </c>
      <c r="I1081" s="217">
        <v>874.03</v>
      </c>
      <c r="J1081" s="217">
        <v>1748.06</v>
      </c>
      <c r="K1081">
        <f t="shared" si="49"/>
        <v>437.01499999999999</v>
      </c>
      <c r="L1081" s="83">
        <f t="shared" si="50"/>
        <v>2622.09</v>
      </c>
    </row>
    <row r="1082" spans="1:12" ht="30.6" x14ac:dyDescent="0.3">
      <c r="A1082" s="214" t="s">
        <v>903</v>
      </c>
      <c r="B1082" s="214" t="s">
        <v>236</v>
      </c>
      <c r="C1082" s="217">
        <v>3423.1</v>
      </c>
      <c r="D1082" s="217">
        <v>3423.1</v>
      </c>
      <c r="E1082" s="217">
        <v>3423.1</v>
      </c>
      <c r="F1082" s="83">
        <f t="shared" si="48"/>
        <v>10269.299999999999</v>
      </c>
      <c r="G1082" s="214" t="s">
        <v>2475</v>
      </c>
      <c r="H1082" s="214" t="s">
        <v>2476</v>
      </c>
      <c r="I1082" s="217">
        <v>1705.105</v>
      </c>
      <c r="J1082" s="217">
        <v>3410.21</v>
      </c>
      <c r="K1082">
        <f t="shared" si="49"/>
        <v>852.55250000000001</v>
      </c>
      <c r="L1082" s="83">
        <f t="shared" si="50"/>
        <v>5115.3150000000005</v>
      </c>
    </row>
    <row r="1083" spans="1:12" ht="30.6" x14ac:dyDescent="0.3">
      <c r="A1083" s="214" t="s">
        <v>2553</v>
      </c>
      <c r="B1083" s="214" t="s">
        <v>333</v>
      </c>
      <c r="C1083" s="217">
        <v>3367.26</v>
      </c>
      <c r="D1083" s="217">
        <v>3367.26</v>
      </c>
      <c r="E1083" s="217">
        <v>3367.26</v>
      </c>
      <c r="F1083" s="83">
        <f t="shared" si="48"/>
        <v>10101.780000000001</v>
      </c>
      <c r="G1083" s="214" t="s">
        <v>2537</v>
      </c>
      <c r="H1083" s="214" t="s">
        <v>1660</v>
      </c>
      <c r="I1083" s="217">
        <v>1342.18</v>
      </c>
      <c r="J1083" s="217">
        <v>2684.36</v>
      </c>
      <c r="K1083">
        <f t="shared" si="49"/>
        <v>671.09</v>
      </c>
      <c r="L1083" s="83">
        <f t="shared" si="50"/>
        <v>4026.54</v>
      </c>
    </row>
    <row r="1084" spans="1:12" ht="30.6" x14ac:dyDescent="0.3">
      <c r="A1084" s="214" t="s">
        <v>1073</v>
      </c>
      <c r="B1084" s="214" t="s">
        <v>1074</v>
      </c>
      <c r="C1084" s="217">
        <v>3513.29</v>
      </c>
      <c r="D1084" s="217">
        <v>3513.29</v>
      </c>
      <c r="E1084" s="217">
        <v>3513.29</v>
      </c>
      <c r="F1084" s="83">
        <f t="shared" si="48"/>
        <v>10539.869999999999</v>
      </c>
      <c r="G1084" s="214" t="s">
        <v>1665</v>
      </c>
      <c r="H1084" s="214" t="s">
        <v>1666</v>
      </c>
      <c r="I1084" s="217">
        <v>1344.325</v>
      </c>
      <c r="J1084" s="217">
        <v>2688.65</v>
      </c>
      <c r="K1084">
        <f t="shared" si="49"/>
        <v>672.16250000000002</v>
      </c>
      <c r="L1084" s="83">
        <f t="shared" si="50"/>
        <v>4032.9750000000004</v>
      </c>
    </row>
    <row r="1085" spans="1:12" ht="30.6" x14ac:dyDescent="0.3">
      <c r="A1085" s="214" t="s">
        <v>1632</v>
      </c>
      <c r="B1085" s="214" t="s">
        <v>1633</v>
      </c>
      <c r="C1085" s="217">
        <v>1477.47</v>
      </c>
      <c r="D1085" s="217">
        <v>1477.47</v>
      </c>
      <c r="E1085" s="217">
        <v>1477.47</v>
      </c>
      <c r="F1085" s="83">
        <f t="shared" si="48"/>
        <v>4432.41</v>
      </c>
      <c r="G1085" s="214" t="s">
        <v>2408</v>
      </c>
      <c r="H1085" s="214" t="s">
        <v>250</v>
      </c>
      <c r="I1085" s="217">
        <v>710.82</v>
      </c>
      <c r="J1085" s="217">
        <v>1421.64</v>
      </c>
      <c r="K1085">
        <f t="shared" si="49"/>
        <v>355.41</v>
      </c>
      <c r="L1085" s="83">
        <f t="shared" si="50"/>
        <v>2132.46</v>
      </c>
    </row>
    <row r="1086" spans="1:12" ht="30.6" x14ac:dyDescent="0.3">
      <c r="A1086" s="214" t="s">
        <v>894</v>
      </c>
      <c r="B1086" s="214" t="s">
        <v>895</v>
      </c>
      <c r="C1086" s="217">
        <v>1318.55</v>
      </c>
      <c r="D1086" s="217">
        <v>1318.56</v>
      </c>
      <c r="E1086" s="217">
        <v>1318.56</v>
      </c>
      <c r="F1086" s="83">
        <f t="shared" si="48"/>
        <v>3955.6699999999996</v>
      </c>
      <c r="G1086" s="214" t="s">
        <v>2473</v>
      </c>
      <c r="H1086" s="214" t="s">
        <v>2474</v>
      </c>
      <c r="I1086" s="217">
        <v>874.03</v>
      </c>
      <c r="J1086" s="217">
        <v>1748.06</v>
      </c>
      <c r="K1086">
        <f t="shared" si="49"/>
        <v>437.01499999999999</v>
      </c>
      <c r="L1086" s="83">
        <f t="shared" si="50"/>
        <v>2622.09</v>
      </c>
    </row>
    <row r="1087" spans="1:12" ht="30.6" x14ac:dyDescent="0.3">
      <c r="A1087" s="214" t="s">
        <v>2323</v>
      </c>
      <c r="B1087" s="214" t="s">
        <v>2324</v>
      </c>
      <c r="C1087" s="217">
        <v>1473.17</v>
      </c>
      <c r="D1087" s="217">
        <v>1473.18</v>
      </c>
      <c r="E1087" s="217">
        <v>1473.18</v>
      </c>
      <c r="F1087" s="83">
        <f t="shared" si="48"/>
        <v>4419.5300000000007</v>
      </c>
      <c r="G1087" s="214" t="s">
        <v>1787</v>
      </c>
      <c r="H1087" s="214" t="s">
        <v>1788</v>
      </c>
      <c r="I1087" s="217">
        <v>1705.105</v>
      </c>
      <c r="J1087" s="217">
        <v>3410.21</v>
      </c>
      <c r="K1087">
        <f t="shared" si="49"/>
        <v>852.55250000000001</v>
      </c>
      <c r="L1087" s="83">
        <f t="shared" si="50"/>
        <v>5115.3150000000005</v>
      </c>
    </row>
    <row r="1088" spans="1:12" ht="30.6" x14ac:dyDescent="0.3">
      <c r="A1088" s="214" t="s">
        <v>1765</v>
      </c>
      <c r="B1088" s="214" t="s">
        <v>1766</v>
      </c>
      <c r="C1088" s="217">
        <v>3251.3</v>
      </c>
      <c r="D1088" s="217">
        <v>3251.3</v>
      </c>
      <c r="E1088" s="217">
        <v>3251.3</v>
      </c>
      <c r="F1088" s="83">
        <f t="shared" si="48"/>
        <v>9753.9000000000015</v>
      </c>
      <c r="G1088" s="214" t="s">
        <v>1737</v>
      </c>
      <c r="H1088" s="214" t="s">
        <v>1738</v>
      </c>
      <c r="I1088" s="215">
        <v>89.48</v>
      </c>
      <c r="J1088" s="216"/>
      <c r="K1088">
        <f t="shared" si="49"/>
        <v>44.74</v>
      </c>
      <c r="L1088" s="83">
        <f t="shared" si="50"/>
        <v>89.48</v>
      </c>
    </row>
    <row r="1089" spans="1:12" ht="30.6" x14ac:dyDescent="0.3">
      <c r="A1089" s="214" t="s">
        <v>2624</v>
      </c>
      <c r="B1089" s="214" t="s">
        <v>1716</v>
      </c>
      <c r="C1089" s="217">
        <v>4904.8599999999997</v>
      </c>
      <c r="D1089" s="217">
        <v>4904.8599999999997</v>
      </c>
      <c r="E1089" s="217">
        <v>4904.8599999999997</v>
      </c>
      <c r="F1089" s="83">
        <f t="shared" si="48"/>
        <v>14714.579999999998</v>
      </c>
      <c r="G1089" s="214" t="s">
        <v>3938</v>
      </c>
      <c r="H1089" s="214" t="s">
        <v>1738</v>
      </c>
      <c r="I1089" s="217">
        <v>1252.7</v>
      </c>
      <c r="J1089" s="217">
        <v>2684.36</v>
      </c>
      <c r="K1089">
        <f t="shared" si="49"/>
        <v>626.35</v>
      </c>
      <c r="L1089" s="83">
        <f t="shared" si="50"/>
        <v>3937.0600000000004</v>
      </c>
    </row>
    <row r="1090" spans="1:12" ht="30.6" x14ac:dyDescent="0.3">
      <c r="A1090" s="214" t="s">
        <v>937</v>
      </c>
      <c r="B1090" s="214" t="s">
        <v>938</v>
      </c>
      <c r="C1090" s="217">
        <v>2048.71</v>
      </c>
      <c r="D1090" s="217">
        <v>2048.6999999999998</v>
      </c>
      <c r="E1090" s="217">
        <v>2048.6999999999998</v>
      </c>
      <c r="F1090" s="83">
        <f t="shared" si="48"/>
        <v>6146.11</v>
      </c>
      <c r="G1090" s="214" t="s">
        <v>1753</v>
      </c>
      <c r="H1090" s="214" t="s">
        <v>1754</v>
      </c>
      <c r="I1090" s="217">
        <v>1344.325</v>
      </c>
      <c r="J1090" s="217">
        <v>2688.65</v>
      </c>
      <c r="K1090">
        <f t="shared" si="49"/>
        <v>672.16250000000002</v>
      </c>
      <c r="L1090" s="83">
        <f t="shared" si="50"/>
        <v>4032.9750000000004</v>
      </c>
    </row>
    <row r="1091" spans="1:12" ht="30.6" x14ac:dyDescent="0.3">
      <c r="A1091" s="214" t="s">
        <v>2623</v>
      </c>
      <c r="B1091" s="214" t="s">
        <v>1772</v>
      </c>
      <c r="C1091" s="217">
        <v>1842.54</v>
      </c>
      <c r="D1091" s="217">
        <v>1842.54</v>
      </c>
      <c r="E1091" s="217">
        <v>1842.54</v>
      </c>
      <c r="F1091" s="83">
        <f t="shared" si="48"/>
        <v>5527.62</v>
      </c>
      <c r="G1091" s="214" t="s">
        <v>2435</v>
      </c>
      <c r="H1091" s="214" t="s">
        <v>2436</v>
      </c>
      <c r="I1091" s="217">
        <v>874.03</v>
      </c>
      <c r="J1091" s="217">
        <v>1748.06</v>
      </c>
      <c r="K1091">
        <f t="shared" si="49"/>
        <v>437.01499999999999</v>
      </c>
      <c r="L1091" s="83">
        <f t="shared" si="50"/>
        <v>2622.09</v>
      </c>
    </row>
    <row r="1092" spans="1:12" ht="30.6" x14ac:dyDescent="0.3">
      <c r="A1092" s="214" t="s">
        <v>2309</v>
      </c>
      <c r="B1092" s="214" t="s">
        <v>2310</v>
      </c>
      <c r="C1092" s="217">
        <v>2040.12</v>
      </c>
      <c r="D1092" s="217">
        <v>2040.11</v>
      </c>
      <c r="E1092" s="217">
        <v>2040.11</v>
      </c>
      <c r="F1092" s="83">
        <f t="shared" si="48"/>
        <v>6120.3399999999992</v>
      </c>
      <c r="G1092" s="214" t="s">
        <v>1945</v>
      </c>
      <c r="H1092" s="214" t="s">
        <v>1946</v>
      </c>
      <c r="I1092" s="217">
        <v>1705.105</v>
      </c>
      <c r="J1092" s="217">
        <v>3410.21</v>
      </c>
      <c r="K1092">
        <f t="shared" si="49"/>
        <v>852.55250000000001</v>
      </c>
      <c r="L1092" s="83">
        <f t="shared" si="50"/>
        <v>5115.3150000000005</v>
      </c>
    </row>
    <row r="1093" spans="1:12" ht="30.6" x14ac:dyDescent="0.3">
      <c r="A1093" s="214" t="s">
        <v>623</v>
      </c>
      <c r="B1093" s="214" t="s">
        <v>624</v>
      </c>
      <c r="C1093" s="217">
        <v>4565.5600000000004</v>
      </c>
      <c r="D1093" s="217">
        <v>4565.5600000000004</v>
      </c>
      <c r="E1093" s="217">
        <v>4565.5600000000004</v>
      </c>
      <c r="F1093" s="83">
        <f t="shared" ref="F1093:F1156" si="51">C1093+D1093+E1093</f>
        <v>13696.68</v>
      </c>
      <c r="G1093" s="214" t="s">
        <v>3939</v>
      </c>
      <c r="H1093" s="214" t="s">
        <v>1043</v>
      </c>
      <c r="I1093" s="217">
        <v>1342.18</v>
      </c>
      <c r="J1093" s="217">
        <v>2684.36</v>
      </c>
      <c r="K1093">
        <f t="shared" ref="K1093:K1156" si="52">I1093/30*15</f>
        <v>671.09</v>
      </c>
      <c r="L1093" s="83">
        <f t="shared" ref="L1093:L1156" si="53">I1093+J1093</f>
        <v>4026.54</v>
      </c>
    </row>
    <row r="1094" spans="1:12" ht="30.6" x14ac:dyDescent="0.3">
      <c r="A1094" s="214" t="s">
        <v>1767</v>
      </c>
      <c r="B1094" s="214" t="s">
        <v>335</v>
      </c>
      <c r="C1094" s="217">
        <v>3118.15</v>
      </c>
      <c r="D1094" s="217">
        <v>3118.15</v>
      </c>
      <c r="E1094" s="217">
        <v>3118.15</v>
      </c>
      <c r="F1094" s="83">
        <f t="shared" si="51"/>
        <v>9354.4500000000007</v>
      </c>
      <c r="G1094" s="214" t="s">
        <v>2614</v>
      </c>
      <c r="H1094" s="214" t="s">
        <v>2441</v>
      </c>
      <c r="I1094" s="217">
        <v>1344.325</v>
      </c>
      <c r="J1094" s="217">
        <v>2688.65</v>
      </c>
      <c r="K1094">
        <f t="shared" si="52"/>
        <v>672.16250000000002</v>
      </c>
      <c r="L1094" s="83">
        <f t="shared" si="53"/>
        <v>4032.9750000000004</v>
      </c>
    </row>
    <row r="1095" spans="1:12" ht="30.6" x14ac:dyDescent="0.3">
      <c r="A1095" s="214" t="s">
        <v>2357</v>
      </c>
      <c r="B1095" s="214" t="s">
        <v>2358</v>
      </c>
      <c r="C1095" s="217">
        <v>1799.59</v>
      </c>
      <c r="D1095" s="217">
        <v>1799.59</v>
      </c>
      <c r="E1095" s="217">
        <v>1799.59</v>
      </c>
      <c r="F1095" s="83">
        <f t="shared" si="51"/>
        <v>5398.7699999999995</v>
      </c>
      <c r="G1095" s="214" t="s">
        <v>904</v>
      </c>
      <c r="H1095" s="214" t="s">
        <v>905</v>
      </c>
      <c r="I1095" s="217">
        <v>874.03</v>
      </c>
      <c r="J1095" s="217">
        <v>1748.06</v>
      </c>
      <c r="K1095">
        <f t="shared" si="52"/>
        <v>437.01499999999999</v>
      </c>
      <c r="L1095" s="83">
        <f t="shared" si="53"/>
        <v>2622.09</v>
      </c>
    </row>
    <row r="1096" spans="1:12" ht="30.6" x14ac:dyDescent="0.3">
      <c r="A1096" s="214" t="s">
        <v>2298</v>
      </c>
      <c r="B1096" s="214" t="s">
        <v>2299</v>
      </c>
      <c r="C1096" s="217">
        <v>3466.05</v>
      </c>
      <c r="D1096" s="217">
        <v>3466.05</v>
      </c>
      <c r="E1096" s="217">
        <v>3466.05</v>
      </c>
      <c r="F1096" s="83">
        <f t="shared" si="51"/>
        <v>10398.150000000001</v>
      </c>
      <c r="G1096" s="214" t="s">
        <v>1870</v>
      </c>
      <c r="H1096" s="214" t="s">
        <v>1871</v>
      </c>
      <c r="I1096" s="217">
        <v>1705.105</v>
      </c>
      <c r="J1096" s="217">
        <v>3410.21</v>
      </c>
      <c r="K1096">
        <f t="shared" si="52"/>
        <v>852.55250000000001</v>
      </c>
      <c r="L1096" s="83">
        <f t="shared" si="53"/>
        <v>5115.3150000000005</v>
      </c>
    </row>
    <row r="1097" spans="1:12" ht="30.6" x14ac:dyDescent="0.3">
      <c r="A1097" s="214" t="s">
        <v>2325</v>
      </c>
      <c r="B1097" s="214" t="s">
        <v>2326</v>
      </c>
      <c r="C1097" s="217">
        <v>2735.9</v>
      </c>
      <c r="D1097" s="217">
        <v>2735.9</v>
      </c>
      <c r="E1097" s="217">
        <v>2735.9</v>
      </c>
      <c r="F1097" s="83">
        <f t="shared" si="51"/>
        <v>8207.7000000000007</v>
      </c>
      <c r="G1097" s="214" t="s">
        <v>930</v>
      </c>
      <c r="H1097" s="214" t="s">
        <v>211</v>
      </c>
      <c r="I1097" s="217">
        <v>710.82</v>
      </c>
      <c r="J1097" s="217">
        <v>1421.64</v>
      </c>
      <c r="K1097">
        <f t="shared" si="52"/>
        <v>355.41</v>
      </c>
      <c r="L1097" s="83">
        <f t="shared" si="53"/>
        <v>2132.46</v>
      </c>
    </row>
    <row r="1098" spans="1:12" ht="30.6" x14ac:dyDescent="0.3">
      <c r="A1098" s="214" t="s">
        <v>1634</v>
      </c>
      <c r="B1098" s="214" t="s">
        <v>1635</v>
      </c>
      <c r="C1098" s="217">
        <v>2735.9</v>
      </c>
      <c r="D1098" s="217">
        <v>2735.9</v>
      </c>
      <c r="E1098" s="217">
        <v>2735.9</v>
      </c>
      <c r="F1098" s="83">
        <f t="shared" si="51"/>
        <v>8207.7000000000007</v>
      </c>
      <c r="G1098" s="214" t="s">
        <v>1126</v>
      </c>
      <c r="H1098" s="214" t="s">
        <v>1127</v>
      </c>
      <c r="I1098" s="217">
        <v>1342.18</v>
      </c>
      <c r="J1098" s="217">
        <v>2684.36</v>
      </c>
      <c r="K1098">
        <f t="shared" si="52"/>
        <v>671.09</v>
      </c>
      <c r="L1098" s="83">
        <f t="shared" si="53"/>
        <v>4026.54</v>
      </c>
    </row>
    <row r="1099" spans="1:12" ht="30.6" x14ac:dyDescent="0.3">
      <c r="A1099" s="214" t="s">
        <v>2306</v>
      </c>
      <c r="B1099" s="214" t="s">
        <v>2307</v>
      </c>
      <c r="C1099" s="217">
        <v>1748.05</v>
      </c>
      <c r="D1099" s="217">
        <v>1748.06</v>
      </c>
      <c r="E1099" s="217">
        <v>1748.06</v>
      </c>
      <c r="F1099" s="83">
        <f t="shared" si="51"/>
        <v>5244.17</v>
      </c>
      <c r="G1099" s="214" t="s">
        <v>625</v>
      </c>
      <c r="H1099" s="214" t="s">
        <v>626</v>
      </c>
      <c r="I1099" s="217">
        <v>1344.325</v>
      </c>
      <c r="J1099" s="217">
        <v>2688.65</v>
      </c>
      <c r="K1099">
        <f t="shared" si="52"/>
        <v>672.16250000000002</v>
      </c>
      <c r="L1099" s="83">
        <f t="shared" si="53"/>
        <v>4032.9750000000004</v>
      </c>
    </row>
    <row r="1100" spans="1:12" ht="30.6" x14ac:dyDescent="0.3">
      <c r="A1100" s="214" t="s">
        <v>1640</v>
      </c>
      <c r="B1100" s="214" t="s">
        <v>1641</v>
      </c>
      <c r="C1100" s="217">
        <v>3410.21</v>
      </c>
      <c r="D1100" s="217">
        <v>3410.21</v>
      </c>
      <c r="E1100" s="217">
        <v>3410.21</v>
      </c>
      <c r="F1100" s="83">
        <f t="shared" si="51"/>
        <v>10230.630000000001</v>
      </c>
      <c r="G1100" s="214" t="s">
        <v>931</v>
      </c>
      <c r="H1100" s="214" t="s">
        <v>932</v>
      </c>
      <c r="I1100" s="217">
        <v>874.03</v>
      </c>
      <c r="J1100" s="217">
        <v>1748.06</v>
      </c>
      <c r="K1100">
        <f t="shared" si="52"/>
        <v>437.01499999999999</v>
      </c>
      <c r="L1100" s="83">
        <f t="shared" si="53"/>
        <v>2622.09</v>
      </c>
    </row>
    <row r="1101" spans="1:12" ht="30.6" x14ac:dyDescent="0.3">
      <c r="A1101" s="214" t="s">
        <v>2125</v>
      </c>
      <c r="B1101" s="214" t="s">
        <v>2126</v>
      </c>
      <c r="C1101" s="217">
        <v>2684.36</v>
      </c>
      <c r="D1101" s="217">
        <v>2684.36</v>
      </c>
      <c r="E1101" s="217">
        <v>2684.36</v>
      </c>
      <c r="F1101" s="83">
        <f t="shared" si="51"/>
        <v>8053.08</v>
      </c>
      <c r="G1101" s="214" t="s">
        <v>1010</v>
      </c>
      <c r="H1101" s="214" t="s">
        <v>1011</v>
      </c>
      <c r="I1101" s="217">
        <v>1705.105</v>
      </c>
      <c r="J1101" s="217">
        <v>3410.21</v>
      </c>
      <c r="K1101">
        <f t="shared" si="52"/>
        <v>852.55250000000001</v>
      </c>
      <c r="L1101" s="83">
        <f t="shared" si="53"/>
        <v>5115.3150000000005</v>
      </c>
    </row>
    <row r="1102" spans="1:12" ht="30.6" x14ac:dyDescent="0.3">
      <c r="A1102" s="214" t="s">
        <v>1578</v>
      </c>
      <c r="B1102" s="214" t="s">
        <v>1579</v>
      </c>
      <c r="C1102" s="217">
        <v>2688.65</v>
      </c>
      <c r="D1102" s="217">
        <v>2688.65</v>
      </c>
      <c r="E1102" s="217">
        <v>2688.65</v>
      </c>
      <c r="F1102" s="83">
        <f t="shared" si="51"/>
        <v>8065.9500000000007</v>
      </c>
      <c r="G1102" s="214" t="s">
        <v>2586</v>
      </c>
      <c r="H1102" s="214" t="s">
        <v>2409</v>
      </c>
      <c r="I1102" s="217">
        <v>1342.18</v>
      </c>
      <c r="J1102" s="217">
        <v>2684.36</v>
      </c>
      <c r="K1102">
        <f t="shared" si="52"/>
        <v>671.09</v>
      </c>
      <c r="L1102" s="83">
        <f t="shared" si="53"/>
        <v>4026.54</v>
      </c>
    </row>
    <row r="1103" spans="1:12" ht="30.6" x14ac:dyDescent="0.3">
      <c r="A1103" s="214" t="s">
        <v>1943</v>
      </c>
      <c r="B1103" s="214" t="s">
        <v>1944</v>
      </c>
      <c r="C1103" s="217">
        <v>1748.05</v>
      </c>
      <c r="D1103" s="217">
        <v>1748.06</v>
      </c>
      <c r="E1103" s="217">
        <v>1748.06</v>
      </c>
      <c r="F1103" s="83">
        <f t="shared" si="51"/>
        <v>5244.17</v>
      </c>
      <c r="G1103" s="214" t="s">
        <v>1789</v>
      </c>
      <c r="H1103" s="214" t="s">
        <v>1790</v>
      </c>
      <c r="I1103" s="217">
        <v>1344.325</v>
      </c>
      <c r="J1103" s="217">
        <v>2688.65</v>
      </c>
      <c r="K1103">
        <f t="shared" si="52"/>
        <v>672.16250000000002</v>
      </c>
      <c r="L1103" s="83">
        <f t="shared" si="53"/>
        <v>4032.9750000000004</v>
      </c>
    </row>
    <row r="1104" spans="1:12" ht="30.6" x14ac:dyDescent="0.3">
      <c r="A1104" s="214" t="s">
        <v>1012</v>
      </c>
      <c r="B1104" s="214" t="s">
        <v>1013</v>
      </c>
      <c r="C1104" s="217">
        <v>3410.21</v>
      </c>
      <c r="D1104" s="217">
        <v>3410.21</v>
      </c>
      <c r="E1104" s="217">
        <v>3410.21</v>
      </c>
      <c r="F1104" s="83">
        <f t="shared" si="51"/>
        <v>10230.630000000001</v>
      </c>
      <c r="G1104" s="214" t="s">
        <v>1793</v>
      </c>
      <c r="H1104" s="214" t="s">
        <v>1794</v>
      </c>
      <c r="I1104" s="217">
        <v>874.03</v>
      </c>
      <c r="J1104" s="217">
        <v>1748.06</v>
      </c>
      <c r="K1104">
        <f t="shared" si="52"/>
        <v>437.01499999999999</v>
      </c>
      <c r="L1104" s="83">
        <f t="shared" si="53"/>
        <v>2622.09</v>
      </c>
    </row>
    <row r="1105" spans="1:12" ht="30.6" x14ac:dyDescent="0.3">
      <c r="A1105" s="214" t="s">
        <v>2308</v>
      </c>
      <c r="B1105" s="214" t="s">
        <v>285</v>
      </c>
      <c r="C1105" s="217">
        <v>2452.4299999999998</v>
      </c>
      <c r="D1105" s="217">
        <v>2452.4299999999998</v>
      </c>
      <c r="E1105" s="217">
        <v>2452.4299999999998</v>
      </c>
      <c r="F1105" s="83">
        <f t="shared" si="51"/>
        <v>7357.2899999999991</v>
      </c>
      <c r="G1105" s="214" t="s">
        <v>857</v>
      </c>
      <c r="H1105" s="214" t="s">
        <v>858</v>
      </c>
      <c r="I1105" s="217">
        <v>1705.105</v>
      </c>
      <c r="J1105" s="217">
        <v>3410.21</v>
      </c>
      <c r="K1105">
        <f t="shared" si="52"/>
        <v>852.55250000000001</v>
      </c>
      <c r="L1105" s="83">
        <f t="shared" si="53"/>
        <v>5115.3150000000005</v>
      </c>
    </row>
    <row r="1106" spans="1:12" ht="30.6" x14ac:dyDescent="0.3">
      <c r="A1106" s="214" t="s">
        <v>2467</v>
      </c>
      <c r="B1106" s="214" t="s">
        <v>2468</v>
      </c>
      <c r="C1106" s="217">
        <v>2684.36</v>
      </c>
      <c r="D1106" s="217">
        <v>2684.36</v>
      </c>
      <c r="E1106" s="217">
        <v>2684.36</v>
      </c>
      <c r="F1106" s="83">
        <f t="shared" si="51"/>
        <v>8053.08</v>
      </c>
      <c r="G1106" s="214" t="s">
        <v>2004</v>
      </c>
      <c r="H1106" s="214" t="s">
        <v>2005</v>
      </c>
      <c r="I1106" s="217">
        <v>1342.18</v>
      </c>
      <c r="J1106" s="217">
        <v>2684.36</v>
      </c>
      <c r="K1106">
        <f t="shared" si="52"/>
        <v>671.09</v>
      </c>
      <c r="L1106" s="83">
        <f t="shared" si="53"/>
        <v>4026.54</v>
      </c>
    </row>
    <row r="1107" spans="1:12" ht="30.6" x14ac:dyDescent="0.3">
      <c r="A1107" s="214" t="s">
        <v>2459</v>
      </c>
      <c r="B1107" s="214" t="s">
        <v>2460</v>
      </c>
      <c r="C1107" s="217">
        <v>2688.65</v>
      </c>
      <c r="D1107" s="217">
        <v>2688.65</v>
      </c>
      <c r="E1107" s="217">
        <v>2688.65</v>
      </c>
      <c r="F1107" s="83">
        <f t="shared" si="51"/>
        <v>8065.9500000000007</v>
      </c>
      <c r="G1107" s="214" t="s">
        <v>1014</v>
      </c>
      <c r="H1107" s="214" t="s">
        <v>1015</v>
      </c>
      <c r="I1107" s="217">
        <v>1344.325</v>
      </c>
      <c r="J1107" s="217">
        <v>2688.65</v>
      </c>
      <c r="K1107">
        <f t="shared" si="52"/>
        <v>672.16250000000002</v>
      </c>
      <c r="L1107" s="83">
        <f t="shared" si="53"/>
        <v>4032.9750000000004</v>
      </c>
    </row>
    <row r="1108" spans="1:12" ht="30.6" x14ac:dyDescent="0.3">
      <c r="A1108" s="214" t="s">
        <v>1031</v>
      </c>
      <c r="B1108" s="214" t="s">
        <v>1032</v>
      </c>
      <c r="C1108" s="217">
        <v>1748.05</v>
      </c>
      <c r="D1108" s="217">
        <v>1748.06</v>
      </c>
      <c r="E1108" s="217">
        <v>1748.06</v>
      </c>
      <c r="F1108" s="83">
        <f t="shared" si="51"/>
        <v>5244.17</v>
      </c>
      <c r="G1108" s="214" t="s">
        <v>1810</v>
      </c>
      <c r="H1108" s="214" t="s">
        <v>339</v>
      </c>
      <c r="I1108" s="217">
        <v>788.13</v>
      </c>
      <c r="J1108" s="217">
        <v>1576.26</v>
      </c>
      <c r="K1108">
        <f t="shared" si="52"/>
        <v>394.065</v>
      </c>
      <c r="L1108" s="83">
        <f t="shared" si="53"/>
        <v>2364.39</v>
      </c>
    </row>
    <row r="1109" spans="1:12" ht="30.6" x14ac:dyDescent="0.3">
      <c r="A1109" s="214" t="s">
        <v>2471</v>
      </c>
      <c r="B1109" s="214" t="s">
        <v>2472</v>
      </c>
      <c r="C1109" s="217">
        <v>3410.21</v>
      </c>
      <c r="D1109" s="217">
        <v>3410.21</v>
      </c>
      <c r="E1109" s="217">
        <v>3410.21</v>
      </c>
      <c r="F1109" s="83">
        <f t="shared" si="51"/>
        <v>10230.630000000001</v>
      </c>
      <c r="G1109" s="214" t="s">
        <v>3946</v>
      </c>
      <c r="H1109" s="214" t="s">
        <v>1052</v>
      </c>
      <c r="I1109" s="217">
        <v>874.03</v>
      </c>
      <c r="J1109" s="217">
        <v>1748.06</v>
      </c>
      <c r="K1109">
        <f t="shared" si="52"/>
        <v>437.01499999999999</v>
      </c>
      <c r="L1109" s="83">
        <f t="shared" si="53"/>
        <v>2622.09</v>
      </c>
    </row>
    <row r="1110" spans="1:12" ht="30.6" x14ac:dyDescent="0.3">
      <c r="A1110" s="214" t="s">
        <v>1644</v>
      </c>
      <c r="B1110" s="214" t="s">
        <v>1645</v>
      </c>
      <c r="C1110" s="217">
        <v>2684.36</v>
      </c>
      <c r="D1110" s="217">
        <v>2684.36</v>
      </c>
      <c r="E1110" s="217">
        <v>2684.36</v>
      </c>
      <c r="F1110" s="83">
        <f t="shared" si="51"/>
        <v>8053.08</v>
      </c>
      <c r="G1110" s="214" t="s">
        <v>2461</v>
      </c>
      <c r="H1110" s="214" t="s">
        <v>2462</v>
      </c>
      <c r="I1110" s="217">
        <v>1705.105</v>
      </c>
      <c r="J1110" s="217">
        <v>3410.21</v>
      </c>
      <c r="K1110">
        <f t="shared" si="52"/>
        <v>852.55250000000001</v>
      </c>
      <c r="L1110" s="83">
        <f t="shared" si="53"/>
        <v>5115.3150000000005</v>
      </c>
    </row>
    <row r="1111" spans="1:12" ht="30.6" x14ac:dyDescent="0.3">
      <c r="A1111" s="214" t="s">
        <v>2393</v>
      </c>
      <c r="B1111" s="214" t="s">
        <v>2394</v>
      </c>
      <c r="C1111" s="217">
        <v>2688.65</v>
      </c>
      <c r="D1111" s="217">
        <v>2688.65</v>
      </c>
      <c r="E1111" s="217">
        <v>2688.65</v>
      </c>
      <c r="F1111" s="83">
        <f t="shared" si="51"/>
        <v>8065.9500000000007</v>
      </c>
      <c r="G1111" s="214" t="s">
        <v>1586</v>
      </c>
      <c r="H1111" s="214" t="s">
        <v>1587</v>
      </c>
      <c r="I1111" s="217">
        <v>1342.18</v>
      </c>
      <c r="J1111" s="217">
        <v>2684.36</v>
      </c>
      <c r="K1111">
        <f t="shared" si="52"/>
        <v>671.09</v>
      </c>
      <c r="L1111" s="83">
        <f t="shared" si="53"/>
        <v>4026.54</v>
      </c>
    </row>
    <row r="1112" spans="1:12" ht="30.6" x14ac:dyDescent="0.3">
      <c r="A1112" s="214" t="s">
        <v>2363</v>
      </c>
      <c r="B1112" s="214" t="s">
        <v>2364</v>
      </c>
      <c r="C1112" s="217">
        <v>1748.05</v>
      </c>
      <c r="D1112" s="217">
        <v>1748.06</v>
      </c>
      <c r="E1112" s="217">
        <v>1748.06</v>
      </c>
      <c r="F1112" s="83">
        <f t="shared" si="51"/>
        <v>5244.17</v>
      </c>
      <c r="G1112" s="214" t="s">
        <v>2127</v>
      </c>
      <c r="H1112" s="214" t="s">
        <v>2128</v>
      </c>
      <c r="I1112" s="217">
        <v>1344.325</v>
      </c>
      <c r="J1112" s="217">
        <v>2688.65</v>
      </c>
      <c r="K1112">
        <f t="shared" si="52"/>
        <v>672.16250000000002</v>
      </c>
      <c r="L1112" s="83">
        <f t="shared" si="53"/>
        <v>4032.9750000000004</v>
      </c>
    </row>
    <row r="1113" spans="1:12" ht="30.6" x14ac:dyDescent="0.3">
      <c r="A1113" s="214" t="s">
        <v>2475</v>
      </c>
      <c r="B1113" s="214" t="s">
        <v>2476</v>
      </c>
      <c r="C1113" s="217">
        <v>3410.21</v>
      </c>
      <c r="D1113" s="217">
        <v>3410.21</v>
      </c>
      <c r="E1113" s="217">
        <v>3410.21</v>
      </c>
      <c r="F1113" s="83">
        <f t="shared" si="51"/>
        <v>10230.630000000001</v>
      </c>
      <c r="G1113" s="214" t="s">
        <v>1128</v>
      </c>
      <c r="H1113" s="214" t="s">
        <v>1129</v>
      </c>
      <c r="I1113" s="217">
        <v>874.03</v>
      </c>
      <c r="J1113" s="217">
        <v>1748.06</v>
      </c>
      <c r="K1113">
        <f t="shared" si="52"/>
        <v>437.01499999999999</v>
      </c>
      <c r="L1113" s="83">
        <f t="shared" si="53"/>
        <v>2622.09</v>
      </c>
    </row>
    <row r="1114" spans="1:12" ht="30.6" x14ac:dyDescent="0.3">
      <c r="A1114" s="214" t="s">
        <v>2537</v>
      </c>
      <c r="B1114" s="214" t="s">
        <v>1660</v>
      </c>
      <c r="C1114" s="217">
        <v>2684.36</v>
      </c>
      <c r="D1114" s="217">
        <v>2684.36</v>
      </c>
      <c r="E1114" s="217">
        <v>2684.36</v>
      </c>
      <c r="F1114" s="83">
        <f t="shared" si="51"/>
        <v>8053.08</v>
      </c>
      <c r="G1114" s="214" t="s">
        <v>2497</v>
      </c>
      <c r="H1114" s="214" t="s">
        <v>2498</v>
      </c>
      <c r="I1114" s="217">
        <v>1705.105</v>
      </c>
      <c r="J1114" s="217">
        <v>3410.21</v>
      </c>
      <c r="K1114">
        <f t="shared" si="52"/>
        <v>852.55250000000001</v>
      </c>
      <c r="L1114" s="83">
        <f t="shared" si="53"/>
        <v>5115.3150000000005</v>
      </c>
    </row>
    <row r="1115" spans="1:12" ht="30.6" x14ac:dyDescent="0.3">
      <c r="A1115" s="214" t="s">
        <v>1665</v>
      </c>
      <c r="B1115" s="214" t="s">
        <v>1666</v>
      </c>
      <c r="C1115" s="217">
        <v>2688.65</v>
      </c>
      <c r="D1115" s="217">
        <v>2688.65</v>
      </c>
      <c r="E1115" s="217">
        <v>2688.65</v>
      </c>
      <c r="F1115" s="83">
        <f t="shared" si="51"/>
        <v>8065.9500000000007</v>
      </c>
      <c r="G1115" s="214" t="s">
        <v>1625</v>
      </c>
      <c r="H1115" s="214" t="s">
        <v>1626</v>
      </c>
      <c r="I1115" s="217">
        <v>1342.18</v>
      </c>
      <c r="J1115" s="217">
        <v>2684.36</v>
      </c>
      <c r="K1115">
        <f t="shared" si="52"/>
        <v>671.09</v>
      </c>
      <c r="L1115" s="83">
        <f t="shared" si="53"/>
        <v>4026.54</v>
      </c>
    </row>
    <row r="1116" spans="1:12" ht="30.6" x14ac:dyDescent="0.3">
      <c r="A1116" s="214" t="s">
        <v>2408</v>
      </c>
      <c r="B1116" s="214" t="s">
        <v>250</v>
      </c>
      <c r="C1116" s="217">
        <v>1421.63</v>
      </c>
      <c r="D1116" s="217">
        <v>1421.64</v>
      </c>
      <c r="E1116" s="217">
        <v>1421.64</v>
      </c>
      <c r="F1116" s="83">
        <f t="shared" si="51"/>
        <v>4264.9100000000008</v>
      </c>
      <c r="G1116" s="214" t="s">
        <v>1038</v>
      </c>
      <c r="H1116" s="214" t="s">
        <v>1039</v>
      </c>
      <c r="I1116" s="217">
        <v>1344.325</v>
      </c>
      <c r="J1116" s="217">
        <v>2688.65</v>
      </c>
      <c r="K1116">
        <f t="shared" si="52"/>
        <v>672.16250000000002</v>
      </c>
      <c r="L1116" s="83">
        <f t="shared" si="53"/>
        <v>4032.9750000000004</v>
      </c>
    </row>
    <row r="1117" spans="1:12" ht="30.6" x14ac:dyDescent="0.3">
      <c r="A1117" s="214" t="s">
        <v>2473</v>
      </c>
      <c r="B1117" s="214" t="s">
        <v>2474</v>
      </c>
      <c r="C1117" s="217">
        <v>1748.05</v>
      </c>
      <c r="D1117" s="217">
        <v>1748.06</v>
      </c>
      <c r="E1117" s="217">
        <v>1748.06</v>
      </c>
      <c r="F1117" s="83">
        <f t="shared" si="51"/>
        <v>5244.17</v>
      </c>
      <c r="G1117" s="214" t="s">
        <v>1970</v>
      </c>
      <c r="H1117" s="214" t="s">
        <v>1971</v>
      </c>
      <c r="I1117" s="217">
        <v>874.03</v>
      </c>
      <c r="J1117" s="217">
        <v>1748.06</v>
      </c>
      <c r="K1117">
        <f t="shared" si="52"/>
        <v>437.01499999999999</v>
      </c>
      <c r="L1117" s="83">
        <f t="shared" si="53"/>
        <v>2622.09</v>
      </c>
    </row>
    <row r="1118" spans="1:12" ht="30.6" x14ac:dyDescent="0.3">
      <c r="A1118" s="214" t="s">
        <v>1787</v>
      </c>
      <c r="B1118" s="214" t="s">
        <v>1788</v>
      </c>
      <c r="C1118" s="217">
        <v>3410.21</v>
      </c>
      <c r="D1118" s="217">
        <v>3410.21</v>
      </c>
      <c r="E1118" s="217">
        <v>3410.21</v>
      </c>
      <c r="F1118" s="83">
        <f t="shared" si="51"/>
        <v>10230.630000000001</v>
      </c>
      <c r="G1118" s="214" t="s">
        <v>872</v>
      </c>
      <c r="H1118" s="214" t="s">
        <v>873</v>
      </c>
      <c r="I1118" s="217">
        <v>1705.105</v>
      </c>
      <c r="J1118" s="217">
        <v>3410.21</v>
      </c>
      <c r="K1118">
        <f t="shared" si="52"/>
        <v>852.55250000000001</v>
      </c>
      <c r="L1118" s="83">
        <f t="shared" si="53"/>
        <v>5115.3150000000005</v>
      </c>
    </row>
    <row r="1119" spans="1:12" ht="30.6" x14ac:dyDescent="0.3">
      <c r="A1119" s="214" t="s">
        <v>1737</v>
      </c>
      <c r="B1119" s="214" t="s">
        <v>1738</v>
      </c>
      <c r="C1119" s="217">
        <v>2684.36</v>
      </c>
      <c r="D1119" s="217">
        <v>2684.36</v>
      </c>
      <c r="E1119" s="217">
        <v>2684.36</v>
      </c>
      <c r="F1119" s="83">
        <f t="shared" si="51"/>
        <v>8053.08</v>
      </c>
      <c r="G1119" s="214" t="s">
        <v>1025</v>
      </c>
      <c r="H1119" s="214" t="s">
        <v>202</v>
      </c>
      <c r="I1119" s="217">
        <v>1683.63</v>
      </c>
      <c r="J1119" s="217">
        <v>3367.26</v>
      </c>
      <c r="K1119">
        <f t="shared" si="52"/>
        <v>841.81500000000005</v>
      </c>
      <c r="L1119" s="83">
        <f t="shared" si="53"/>
        <v>5050.8900000000003</v>
      </c>
    </row>
    <row r="1120" spans="1:12" ht="30.6" x14ac:dyDescent="0.3">
      <c r="A1120" s="214" t="s">
        <v>1753</v>
      </c>
      <c r="B1120" s="214" t="s">
        <v>1754</v>
      </c>
      <c r="C1120" s="217">
        <v>2688.65</v>
      </c>
      <c r="D1120" s="217">
        <v>2688.65</v>
      </c>
      <c r="E1120" s="217">
        <v>2688.65</v>
      </c>
      <c r="F1120" s="83">
        <f t="shared" si="51"/>
        <v>8065.9500000000007</v>
      </c>
      <c r="G1120" s="214" t="s">
        <v>2395</v>
      </c>
      <c r="H1120" s="214" t="s">
        <v>2396</v>
      </c>
      <c r="I1120" s="217">
        <v>1342.18</v>
      </c>
      <c r="J1120" s="217">
        <v>2684.36</v>
      </c>
      <c r="K1120">
        <f t="shared" si="52"/>
        <v>671.09</v>
      </c>
      <c r="L1120" s="83">
        <f t="shared" si="53"/>
        <v>4026.54</v>
      </c>
    </row>
    <row r="1121" spans="1:12" ht="30.6" x14ac:dyDescent="0.3">
      <c r="A1121" s="214" t="s">
        <v>2435</v>
      </c>
      <c r="B1121" s="214" t="s">
        <v>2436</v>
      </c>
      <c r="C1121" s="217">
        <v>1748.05</v>
      </c>
      <c r="D1121" s="217">
        <v>1748.06</v>
      </c>
      <c r="E1121" s="217">
        <v>1748.06</v>
      </c>
      <c r="F1121" s="83">
        <f t="shared" si="51"/>
        <v>5244.17</v>
      </c>
      <c r="G1121" s="214" t="s">
        <v>1091</v>
      </c>
      <c r="H1121" s="214" t="s">
        <v>1092</v>
      </c>
      <c r="I1121" s="217">
        <v>1344.325</v>
      </c>
      <c r="J1121" s="217">
        <v>2688.65</v>
      </c>
      <c r="K1121">
        <f t="shared" si="52"/>
        <v>672.16250000000002</v>
      </c>
      <c r="L1121" s="83">
        <f t="shared" si="53"/>
        <v>4032.9750000000004</v>
      </c>
    </row>
    <row r="1122" spans="1:12" ht="30.6" x14ac:dyDescent="0.3">
      <c r="A1122" s="214" t="s">
        <v>1945</v>
      </c>
      <c r="B1122" s="214" t="s">
        <v>1946</v>
      </c>
      <c r="C1122" s="217">
        <v>3410.21</v>
      </c>
      <c r="D1122" s="217">
        <v>3410.21</v>
      </c>
      <c r="E1122" s="217">
        <v>3410.21</v>
      </c>
      <c r="F1122" s="83">
        <f t="shared" si="51"/>
        <v>10230.630000000001</v>
      </c>
      <c r="G1122" s="214" t="s">
        <v>1053</v>
      </c>
      <c r="H1122" s="214" t="s">
        <v>1054</v>
      </c>
      <c r="I1122" s="217">
        <v>874.03</v>
      </c>
      <c r="J1122" s="217">
        <v>1748.06</v>
      </c>
      <c r="K1122">
        <f t="shared" si="52"/>
        <v>437.01499999999999</v>
      </c>
      <c r="L1122" s="83">
        <f t="shared" si="53"/>
        <v>2622.09</v>
      </c>
    </row>
    <row r="1123" spans="1:12" ht="30.6" x14ac:dyDescent="0.3">
      <c r="A1123" s="214" t="s">
        <v>1042</v>
      </c>
      <c r="B1123" s="214" t="s">
        <v>1043</v>
      </c>
      <c r="C1123" s="217">
        <v>2684.36</v>
      </c>
      <c r="D1123" s="217">
        <v>2684.36</v>
      </c>
      <c r="E1123" s="217">
        <v>2684.36</v>
      </c>
      <c r="F1123" s="83">
        <f t="shared" si="51"/>
        <v>8053.08</v>
      </c>
      <c r="G1123" s="214" t="s">
        <v>2287</v>
      </c>
      <c r="H1123" s="214" t="s">
        <v>2288</v>
      </c>
      <c r="I1123" s="217">
        <v>1705.105</v>
      </c>
      <c r="J1123" s="217">
        <v>3410.21</v>
      </c>
      <c r="K1123">
        <f t="shared" si="52"/>
        <v>852.55250000000001</v>
      </c>
      <c r="L1123" s="83">
        <f t="shared" si="53"/>
        <v>5115.3150000000005</v>
      </c>
    </row>
    <row r="1124" spans="1:12" ht="30.6" x14ac:dyDescent="0.3">
      <c r="A1124" s="214" t="s">
        <v>2614</v>
      </c>
      <c r="B1124" s="214" t="s">
        <v>2441</v>
      </c>
      <c r="C1124" s="217">
        <v>2688.65</v>
      </c>
      <c r="D1124" s="217">
        <v>2688.65</v>
      </c>
      <c r="E1124" s="217">
        <v>2688.65</v>
      </c>
      <c r="F1124" s="83">
        <f t="shared" si="51"/>
        <v>8065.9500000000007</v>
      </c>
      <c r="G1124" s="214" t="s">
        <v>758</v>
      </c>
      <c r="H1124" s="214" t="s">
        <v>759</v>
      </c>
      <c r="I1124" s="217">
        <v>1342.18</v>
      </c>
      <c r="J1124" s="217">
        <v>2684.36</v>
      </c>
      <c r="K1124">
        <f t="shared" si="52"/>
        <v>671.09</v>
      </c>
      <c r="L1124" s="83">
        <f t="shared" si="53"/>
        <v>4026.54</v>
      </c>
    </row>
    <row r="1125" spans="1:12" ht="30.6" x14ac:dyDescent="0.3">
      <c r="A1125" s="214" t="s">
        <v>904</v>
      </c>
      <c r="B1125" s="214" t="s">
        <v>905</v>
      </c>
      <c r="C1125" s="217">
        <v>1748.05</v>
      </c>
      <c r="D1125" s="217">
        <v>1748.06</v>
      </c>
      <c r="E1125" s="217">
        <v>1748.06</v>
      </c>
      <c r="F1125" s="83">
        <f t="shared" si="51"/>
        <v>5244.17</v>
      </c>
      <c r="G1125" s="214" t="s">
        <v>2339</v>
      </c>
      <c r="H1125" s="214" t="s">
        <v>2340</v>
      </c>
      <c r="I1125" s="217">
        <v>1344.325</v>
      </c>
      <c r="J1125" s="217">
        <v>2688.65</v>
      </c>
      <c r="K1125">
        <f t="shared" si="52"/>
        <v>672.16250000000002</v>
      </c>
      <c r="L1125" s="83">
        <f t="shared" si="53"/>
        <v>4032.9750000000004</v>
      </c>
    </row>
    <row r="1126" spans="1:12" ht="30.6" x14ac:dyDescent="0.3">
      <c r="A1126" s="214" t="s">
        <v>1870</v>
      </c>
      <c r="B1126" s="214" t="s">
        <v>1871</v>
      </c>
      <c r="C1126" s="217">
        <v>3410.21</v>
      </c>
      <c r="D1126" s="217">
        <v>3410.21</v>
      </c>
      <c r="E1126" s="217">
        <v>3410.21</v>
      </c>
      <c r="F1126" s="83">
        <f t="shared" si="51"/>
        <v>10230.630000000001</v>
      </c>
      <c r="G1126" s="214" t="s">
        <v>2449</v>
      </c>
      <c r="H1126" s="214" t="s">
        <v>2450</v>
      </c>
      <c r="I1126" s="217">
        <v>874.03</v>
      </c>
      <c r="J1126" s="217">
        <v>1748.06</v>
      </c>
      <c r="K1126">
        <f t="shared" si="52"/>
        <v>437.01499999999999</v>
      </c>
      <c r="L1126" s="83">
        <f t="shared" si="53"/>
        <v>2622.09</v>
      </c>
    </row>
    <row r="1127" spans="1:12" ht="30.6" x14ac:dyDescent="0.3">
      <c r="A1127" s="214" t="s">
        <v>930</v>
      </c>
      <c r="B1127" s="214" t="s">
        <v>211</v>
      </c>
      <c r="C1127" s="217">
        <v>1421.63</v>
      </c>
      <c r="D1127" s="217">
        <v>1421.64</v>
      </c>
      <c r="E1127" s="217">
        <v>1421.64</v>
      </c>
      <c r="F1127" s="83">
        <f t="shared" si="51"/>
        <v>4264.9100000000008</v>
      </c>
      <c r="G1127" s="214" t="s">
        <v>1341</v>
      </c>
      <c r="H1127" s="214" t="s">
        <v>1342</v>
      </c>
      <c r="I1127" s="217">
        <v>1705.105</v>
      </c>
      <c r="J1127" s="217">
        <v>3410.21</v>
      </c>
      <c r="K1127">
        <f t="shared" si="52"/>
        <v>852.55250000000001</v>
      </c>
      <c r="L1127" s="83">
        <f t="shared" si="53"/>
        <v>5115.3150000000005</v>
      </c>
    </row>
    <row r="1128" spans="1:12" ht="30.6" x14ac:dyDescent="0.3">
      <c r="A1128" s="214" t="s">
        <v>1126</v>
      </c>
      <c r="B1128" s="214" t="s">
        <v>1127</v>
      </c>
      <c r="C1128" s="217">
        <v>2684.36</v>
      </c>
      <c r="D1128" s="217">
        <v>2684.36</v>
      </c>
      <c r="E1128" s="217">
        <v>2684.36</v>
      </c>
      <c r="F1128" s="83">
        <f t="shared" si="51"/>
        <v>8053.08</v>
      </c>
      <c r="G1128" s="214" t="s">
        <v>1646</v>
      </c>
      <c r="H1128" s="214" t="s">
        <v>1647</v>
      </c>
      <c r="I1128" s="217">
        <v>1342.18</v>
      </c>
      <c r="J1128" s="217">
        <v>2684.36</v>
      </c>
      <c r="K1128">
        <f t="shared" si="52"/>
        <v>671.09</v>
      </c>
      <c r="L1128" s="83">
        <f t="shared" si="53"/>
        <v>4026.54</v>
      </c>
    </row>
    <row r="1129" spans="1:12" ht="30.6" x14ac:dyDescent="0.3">
      <c r="A1129" s="214" t="s">
        <v>625</v>
      </c>
      <c r="B1129" s="214" t="s">
        <v>626</v>
      </c>
      <c r="C1129" s="217">
        <v>2688.65</v>
      </c>
      <c r="D1129" s="217">
        <v>2688.65</v>
      </c>
      <c r="E1129" s="217">
        <v>2688.65</v>
      </c>
      <c r="F1129" s="83">
        <f t="shared" si="51"/>
        <v>8065.9500000000007</v>
      </c>
      <c r="G1129" s="214" t="s">
        <v>1739</v>
      </c>
      <c r="H1129" s="214" t="s">
        <v>1740</v>
      </c>
      <c r="I1129" s="217">
        <v>1344.325</v>
      </c>
      <c r="J1129" s="217">
        <v>2688.65</v>
      </c>
      <c r="K1129">
        <f t="shared" si="52"/>
        <v>672.16250000000002</v>
      </c>
      <c r="L1129" s="83">
        <f t="shared" si="53"/>
        <v>4032.9750000000004</v>
      </c>
    </row>
    <row r="1130" spans="1:12" ht="30.6" x14ac:dyDescent="0.3">
      <c r="A1130" s="214" t="s">
        <v>931</v>
      </c>
      <c r="B1130" s="214" t="s">
        <v>932</v>
      </c>
      <c r="C1130" s="217">
        <v>1748.05</v>
      </c>
      <c r="D1130" s="217">
        <v>1748.06</v>
      </c>
      <c r="E1130" s="217">
        <v>1748.06</v>
      </c>
      <c r="F1130" s="83">
        <f t="shared" si="51"/>
        <v>5244.17</v>
      </c>
      <c r="G1130" s="214" t="s">
        <v>1044</v>
      </c>
      <c r="H1130" s="214" t="s">
        <v>244</v>
      </c>
      <c r="I1130" s="217">
        <v>1559.075</v>
      </c>
      <c r="J1130" s="217">
        <v>3118.15</v>
      </c>
      <c r="K1130">
        <f t="shared" si="52"/>
        <v>779.53750000000002</v>
      </c>
      <c r="L1130" s="83">
        <f t="shared" si="53"/>
        <v>4677.2250000000004</v>
      </c>
    </row>
    <row r="1131" spans="1:12" ht="30.6" x14ac:dyDescent="0.3">
      <c r="A1131" s="214" t="s">
        <v>1010</v>
      </c>
      <c r="B1131" s="214" t="s">
        <v>1011</v>
      </c>
      <c r="C1131" s="217">
        <v>3410.21</v>
      </c>
      <c r="D1131" s="217">
        <v>3410.21</v>
      </c>
      <c r="E1131" s="217">
        <v>3410.21</v>
      </c>
      <c r="F1131" s="83">
        <f t="shared" si="51"/>
        <v>10230.630000000001</v>
      </c>
      <c r="G1131" s="214" t="s">
        <v>764</v>
      </c>
      <c r="H1131" s="214" t="s">
        <v>765</v>
      </c>
      <c r="I1131" s="217">
        <v>874.03</v>
      </c>
      <c r="J1131" s="217">
        <v>1748.06</v>
      </c>
      <c r="K1131">
        <f t="shared" si="52"/>
        <v>437.01499999999999</v>
      </c>
      <c r="L1131" s="83">
        <f t="shared" si="53"/>
        <v>2622.09</v>
      </c>
    </row>
    <row r="1132" spans="1:12" ht="30.6" x14ac:dyDescent="0.3">
      <c r="A1132" s="214" t="s">
        <v>2586</v>
      </c>
      <c r="B1132" s="214" t="s">
        <v>2409</v>
      </c>
      <c r="C1132" s="217">
        <v>2684.36</v>
      </c>
      <c r="D1132" s="217">
        <v>2684.36</v>
      </c>
      <c r="E1132" s="217">
        <v>2684.36</v>
      </c>
      <c r="F1132" s="83">
        <f t="shared" si="51"/>
        <v>8053.08</v>
      </c>
      <c r="G1132" s="214" t="s">
        <v>1075</v>
      </c>
      <c r="H1132" s="214" t="s">
        <v>1076</v>
      </c>
      <c r="I1132" s="217">
        <v>1705.105</v>
      </c>
      <c r="J1132" s="217">
        <v>3410.21</v>
      </c>
      <c r="K1132">
        <f t="shared" si="52"/>
        <v>852.55250000000001</v>
      </c>
      <c r="L1132" s="83">
        <f t="shared" si="53"/>
        <v>5115.3150000000005</v>
      </c>
    </row>
    <row r="1133" spans="1:12" ht="30.6" x14ac:dyDescent="0.3">
      <c r="A1133" s="214" t="s">
        <v>1789</v>
      </c>
      <c r="B1133" s="214" t="s">
        <v>1790</v>
      </c>
      <c r="C1133" s="217">
        <v>2688.65</v>
      </c>
      <c r="D1133" s="217">
        <v>2688.65</v>
      </c>
      <c r="E1133" s="217">
        <v>2688.65</v>
      </c>
      <c r="F1133" s="83">
        <f t="shared" si="51"/>
        <v>8065.9500000000007</v>
      </c>
      <c r="G1133" s="214" t="s">
        <v>631</v>
      </c>
      <c r="H1133" s="214" t="s">
        <v>632</v>
      </c>
      <c r="I1133" s="217">
        <v>1342.18</v>
      </c>
      <c r="J1133" s="217">
        <v>2684.36</v>
      </c>
      <c r="K1133">
        <f t="shared" si="52"/>
        <v>671.09</v>
      </c>
      <c r="L1133" s="83">
        <f t="shared" si="53"/>
        <v>4026.54</v>
      </c>
    </row>
    <row r="1134" spans="1:12" ht="30.6" x14ac:dyDescent="0.3">
      <c r="A1134" s="214" t="s">
        <v>1793</v>
      </c>
      <c r="B1134" s="214" t="s">
        <v>1794</v>
      </c>
      <c r="C1134" s="217">
        <v>1748.05</v>
      </c>
      <c r="D1134" s="217">
        <v>1748.06</v>
      </c>
      <c r="E1134" s="217">
        <v>1748.06</v>
      </c>
      <c r="F1134" s="83">
        <f t="shared" si="51"/>
        <v>5244.17</v>
      </c>
      <c r="G1134" s="214" t="s">
        <v>1343</v>
      </c>
      <c r="H1134" s="214" t="s">
        <v>1344</v>
      </c>
      <c r="I1134" s="217">
        <v>1344.325</v>
      </c>
      <c r="J1134" s="217">
        <v>2688.65</v>
      </c>
      <c r="K1134">
        <f t="shared" si="52"/>
        <v>672.16250000000002</v>
      </c>
      <c r="L1134" s="83">
        <f t="shared" si="53"/>
        <v>4032.9750000000004</v>
      </c>
    </row>
    <row r="1135" spans="1:12" ht="30.6" x14ac:dyDescent="0.3">
      <c r="A1135" s="214" t="s">
        <v>857</v>
      </c>
      <c r="B1135" s="214" t="s">
        <v>858</v>
      </c>
      <c r="C1135" s="217">
        <v>3410.21</v>
      </c>
      <c r="D1135" s="217">
        <v>3410.21</v>
      </c>
      <c r="E1135" s="217">
        <v>3410.21</v>
      </c>
      <c r="F1135" s="83">
        <f t="shared" si="51"/>
        <v>10230.630000000001</v>
      </c>
      <c r="G1135" s="214" t="s">
        <v>766</v>
      </c>
      <c r="H1135" s="214" t="s">
        <v>767</v>
      </c>
      <c r="I1135" s="217">
        <v>874.03</v>
      </c>
      <c r="J1135" s="217">
        <v>1748.06</v>
      </c>
      <c r="K1135">
        <f t="shared" si="52"/>
        <v>437.01499999999999</v>
      </c>
      <c r="L1135" s="83">
        <f t="shared" si="53"/>
        <v>2622.09</v>
      </c>
    </row>
    <row r="1136" spans="1:12" ht="30.6" x14ac:dyDescent="0.3">
      <c r="A1136" s="214" t="s">
        <v>2004</v>
      </c>
      <c r="B1136" s="214" t="s">
        <v>2005</v>
      </c>
      <c r="C1136" s="217">
        <v>2684.36</v>
      </c>
      <c r="D1136" s="217">
        <v>2684.36</v>
      </c>
      <c r="E1136" s="217">
        <v>2684.36</v>
      </c>
      <c r="F1136" s="83">
        <f t="shared" si="51"/>
        <v>8053.08</v>
      </c>
      <c r="G1136" s="214" t="s">
        <v>1303</v>
      </c>
      <c r="H1136" s="214" t="s">
        <v>1304</v>
      </c>
      <c r="I1136" s="217">
        <v>1705.105</v>
      </c>
      <c r="J1136" s="217">
        <v>3410.21</v>
      </c>
      <c r="K1136">
        <f t="shared" si="52"/>
        <v>852.55250000000001</v>
      </c>
      <c r="L1136" s="83">
        <f t="shared" si="53"/>
        <v>5115.3150000000005</v>
      </c>
    </row>
    <row r="1137" spans="1:12" ht="30.6" x14ac:dyDescent="0.3">
      <c r="A1137" s="214" t="s">
        <v>1014</v>
      </c>
      <c r="B1137" s="214" t="s">
        <v>1015</v>
      </c>
      <c r="C1137" s="217">
        <v>2688.65</v>
      </c>
      <c r="D1137" s="217">
        <v>2688.65</v>
      </c>
      <c r="E1137" s="217">
        <v>2688.65</v>
      </c>
      <c r="F1137" s="83">
        <f t="shared" si="51"/>
        <v>8065.9500000000007</v>
      </c>
      <c r="G1137" s="214" t="s">
        <v>604</v>
      </c>
      <c r="H1137" s="214" t="s">
        <v>605</v>
      </c>
      <c r="I1137" s="217">
        <v>1342.18</v>
      </c>
      <c r="J1137" s="217">
        <v>2684.36</v>
      </c>
      <c r="K1137">
        <f t="shared" si="52"/>
        <v>671.09</v>
      </c>
      <c r="L1137" s="83">
        <f t="shared" si="53"/>
        <v>4026.54</v>
      </c>
    </row>
    <row r="1138" spans="1:12" ht="30.6" x14ac:dyDescent="0.3">
      <c r="A1138" s="214" t="s">
        <v>1810</v>
      </c>
      <c r="B1138" s="214" t="s">
        <v>339</v>
      </c>
      <c r="C1138" s="217">
        <v>1576.25</v>
      </c>
      <c r="D1138" s="217">
        <v>1576.26</v>
      </c>
      <c r="E1138" s="217">
        <v>1576.26</v>
      </c>
      <c r="F1138" s="83">
        <f t="shared" si="51"/>
        <v>4728.7700000000004</v>
      </c>
      <c r="G1138" s="214" t="s">
        <v>1130</v>
      </c>
      <c r="H1138" s="214" t="s">
        <v>1131</v>
      </c>
      <c r="I1138" s="217">
        <v>1344.325</v>
      </c>
      <c r="J1138" s="217">
        <v>2688.65</v>
      </c>
      <c r="K1138">
        <f t="shared" si="52"/>
        <v>672.16250000000002</v>
      </c>
      <c r="L1138" s="83">
        <f t="shared" si="53"/>
        <v>4032.9750000000004</v>
      </c>
    </row>
    <row r="1139" spans="1:12" ht="30.6" x14ac:dyDescent="0.3">
      <c r="A1139" s="214" t="s">
        <v>2601</v>
      </c>
      <c r="B1139" s="214" t="s">
        <v>1052</v>
      </c>
      <c r="C1139" s="217">
        <v>1748.05</v>
      </c>
      <c r="D1139" s="217">
        <v>1748.06</v>
      </c>
      <c r="E1139" s="217">
        <v>1748.06</v>
      </c>
      <c r="F1139" s="83">
        <f t="shared" si="51"/>
        <v>5244.17</v>
      </c>
      <c r="G1139" s="214" t="s">
        <v>2332</v>
      </c>
      <c r="H1139" s="214" t="s">
        <v>2333</v>
      </c>
      <c r="I1139" s="217">
        <v>874.03</v>
      </c>
      <c r="J1139" s="217">
        <v>1748.06</v>
      </c>
      <c r="K1139">
        <f t="shared" si="52"/>
        <v>437.01499999999999</v>
      </c>
      <c r="L1139" s="83">
        <f t="shared" si="53"/>
        <v>2622.09</v>
      </c>
    </row>
    <row r="1140" spans="1:12" ht="30.6" x14ac:dyDescent="0.3">
      <c r="A1140" s="214" t="s">
        <v>2461</v>
      </c>
      <c r="B1140" s="214" t="s">
        <v>2462</v>
      </c>
      <c r="C1140" s="217">
        <v>3410.21</v>
      </c>
      <c r="D1140" s="217">
        <v>3410.21</v>
      </c>
      <c r="E1140" s="217">
        <v>3410.21</v>
      </c>
      <c r="F1140" s="83">
        <f t="shared" si="51"/>
        <v>10230.630000000001</v>
      </c>
      <c r="G1140" s="214" t="s">
        <v>878</v>
      </c>
      <c r="H1140" s="214" t="s">
        <v>879</v>
      </c>
      <c r="I1140" s="217">
        <v>1705.105</v>
      </c>
      <c r="J1140" s="217">
        <v>3410.21</v>
      </c>
      <c r="K1140">
        <f t="shared" si="52"/>
        <v>852.55250000000001</v>
      </c>
      <c r="L1140" s="83">
        <f t="shared" si="53"/>
        <v>5115.3150000000005</v>
      </c>
    </row>
    <row r="1141" spans="1:12" ht="30.6" x14ac:dyDescent="0.3">
      <c r="A1141" s="214" t="s">
        <v>1586</v>
      </c>
      <c r="B1141" s="214" t="s">
        <v>1587</v>
      </c>
      <c r="C1141" s="217">
        <v>2684.36</v>
      </c>
      <c r="D1141" s="217">
        <v>2684.36</v>
      </c>
      <c r="E1141" s="217">
        <v>2684.36</v>
      </c>
      <c r="F1141" s="83">
        <f t="shared" si="51"/>
        <v>8053.08</v>
      </c>
      <c r="G1141" s="214" t="s">
        <v>1016</v>
      </c>
      <c r="H1141" s="214" t="s">
        <v>309</v>
      </c>
      <c r="I1141" s="217">
        <v>1226.2149999999999</v>
      </c>
      <c r="J1141" s="217">
        <v>2452.4299999999998</v>
      </c>
      <c r="K1141">
        <f t="shared" si="52"/>
        <v>613.10749999999996</v>
      </c>
      <c r="L1141" s="83">
        <f t="shared" si="53"/>
        <v>3678.6449999999995</v>
      </c>
    </row>
    <row r="1142" spans="1:12" ht="30.6" x14ac:dyDescent="0.3">
      <c r="A1142" s="214" t="s">
        <v>2127</v>
      </c>
      <c r="B1142" s="214" t="s">
        <v>2128</v>
      </c>
      <c r="C1142" s="217">
        <v>2688.65</v>
      </c>
      <c r="D1142" s="217">
        <v>2688.65</v>
      </c>
      <c r="E1142" s="217">
        <v>2688.65</v>
      </c>
      <c r="F1142" s="83">
        <f t="shared" si="51"/>
        <v>8065.9500000000007</v>
      </c>
      <c r="G1142" s="214" t="s">
        <v>2560</v>
      </c>
      <c r="H1142" s="214" t="s">
        <v>1305</v>
      </c>
      <c r="I1142" s="217">
        <v>1342.18</v>
      </c>
      <c r="J1142" s="217">
        <v>2684.36</v>
      </c>
      <c r="K1142">
        <f t="shared" si="52"/>
        <v>671.09</v>
      </c>
      <c r="L1142" s="83">
        <f t="shared" si="53"/>
        <v>4026.54</v>
      </c>
    </row>
    <row r="1143" spans="1:12" ht="30.6" x14ac:dyDescent="0.3">
      <c r="A1143" s="214" t="s">
        <v>1128</v>
      </c>
      <c r="B1143" s="214" t="s">
        <v>1129</v>
      </c>
      <c r="C1143" s="217">
        <v>1748.05</v>
      </c>
      <c r="D1143" s="217">
        <v>1748.06</v>
      </c>
      <c r="E1143" s="217">
        <v>1748.06</v>
      </c>
      <c r="F1143" s="83">
        <f t="shared" si="51"/>
        <v>5244.17</v>
      </c>
      <c r="G1143" s="214" t="s">
        <v>1047</v>
      </c>
      <c r="H1143" s="214" t="s">
        <v>1048</v>
      </c>
      <c r="I1143" s="217">
        <v>1344.325</v>
      </c>
      <c r="J1143" s="217">
        <v>2688.65</v>
      </c>
      <c r="K1143">
        <f t="shared" si="52"/>
        <v>672.16250000000002</v>
      </c>
      <c r="L1143" s="83">
        <f t="shared" si="53"/>
        <v>4032.9750000000004</v>
      </c>
    </row>
    <row r="1144" spans="1:12" ht="30.6" x14ac:dyDescent="0.3">
      <c r="A1144" s="214" t="s">
        <v>2497</v>
      </c>
      <c r="B1144" s="214" t="s">
        <v>2498</v>
      </c>
      <c r="C1144" s="217">
        <v>3410.21</v>
      </c>
      <c r="D1144" s="217">
        <v>3410.21</v>
      </c>
      <c r="E1144" s="217">
        <v>3410.21</v>
      </c>
      <c r="F1144" s="83">
        <f t="shared" si="51"/>
        <v>10230.630000000001</v>
      </c>
      <c r="G1144" s="214" t="s">
        <v>1905</v>
      </c>
      <c r="H1144" s="214" t="s">
        <v>1906</v>
      </c>
      <c r="I1144" s="217">
        <v>874.03</v>
      </c>
      <c r="J1144" s="217">
        <v>1748.06</v>
      </c>
      <c r="K1144">
        <f t="shared" si="52"/>
        <v>437.01499999999999</v>
      </c>
      <c r="L1144" s="83">
        <f t="shared" si="53"/>
        <v>2622.09</v>
      </c>
    </row>
    <row r="1145" spans="1:12" ht="30.6" x14ac:dyDescent="0.3">
      <c r="A1145" s="214" t="s">
        <v>1625</v>
      </c>
      <c r="B1145" s="214" t="s">
        <v>1626</v>
      </c>
      <c r="C1145" s="217">
        <v>2684.36</v>
      </c>
      <c r="D1145" s="217">
        <v>2684.36</v>
      </c>
      <c r="E1145" s="217">
        <v>2684.36</v>
      </c>
      <c r="F1145" s="83">
        <f t="shared" si="51"/>
        <v>8053.08</v>
      </c>
      <c r="G1145" s="214" t="s">
        <v>1972</v>
      </c>
      <c r="H1145" s="214" t="s">
        <v>1973</v>
      </c>
      <c r="I1145" s="217">
        <v>1705.105</v>
      </c>
      <c r="J1145" s="217">
        <v>3410.21</v>
      </c>
      <c r="K1145">
        <f t="shared" si="52"/>
        <v>852.55250000000001</v>
      </c>
      <c r="L1145" s="83">
        <f t="shared" si="53"/>
        <v>5115.3150000000005</v>
      </c>
    </row>
    <row r="1146" spans="1:12" ht="30.6" x14ac:dyDescent="0.3">
      <c r="A1146" s="214" t="s">
        <v>1038</v>
      </c>
      <c r="B1146" s="214" t="s">
        <v>1039</v>
      </c>
      <c r="C1146" s="217">
        <v>2688.65</v>
      </c>
      <c r="D1146" s="217">
        <v>2688.65</v>
      </c>
      <c r="E1146" s="217">
        <v>2688.65</v>
      </c>
      <c r="F1146" s="83">
        <f t="shared" si="51"/>
        <v>8065.9500000000007</v>
      </c>
      <c r="G1146" s="214" t="s">
        <v>939</v>
      </c>
      <c r="H1146" s="214" t="s">
        <v>940</v>
      </c>
      <c r="I1146" s="217">
        <v>1342.18</v>
      </c>
      <c r="J1146" s="217">
        <v>2684.36</v>
      </c>
      <c r="K1146">
        <f t="shared" si="52"/>
        <v>671.09</v>
      </c>
      <c r="L1146" s="83">
        <f t="shared" si="53"/>
        <v>4026.54</v>
      </c>
    </row>
    <row r="1147" spans="1:12" ht="30.6" x14ac:dyDescent="0.3">
      <c r="A1147" s="214" t="s">
        <v>1970</v>
      </c>
      <c r="B1147" s="214" t="s">
        <v>1971</v>
      </c>
      <c r="C1147" s="217">
        <v>1748.05</v>
      </c>
      <c r="D1147" s="217">
        <v>1748.06</v>
      </c>
      <c r="E1147" s="217">
        <v>1748.06</v>
      </c>
      <c r="F1147" s="83">
        <f t="shared" si="51"/>
        <v>5244.17</v>
      </c>
      <c r="G1147" s="214" t="s">
        <v>1953</v>
      </c>
      <c r="H1147" s="214" t="s">
        <v>1954</v>
      </c>
      <c r="I1147" s="217">
        <v>1344.325</v>
      </c>
      <c r="J1147" s="217">
        <v>2688.65</v>
      </c>
      <c r="K1147">
        <f t="shared" si="52"/>
        <v>672.16250000000002</v>
      </c>
      <c r="L1147" s="83">
        <f t="shared" si="53"/>
        <v>4032.9750000000004</v>
      </c>
    </row>
    <row r="1148" spans="1:12" ht="30.6" x14ac:dyDescent="0.3">
      <c r="A1148" s="214" t="s">
        <v>872</v>
      </c>
      <c r="B1148" s="214" t="s">
        <v>873</v>
      </c>
      <c r="C1148" s="217">
        <v>3410.21</v>
      </c>
      <c r="D1148" s="217">
        <v>3410.21</v>
      </c>
      <c r="E1148" s="217">
        <v>3410.21</v>
      </c>
      <c r="F1148" s="83">
        <f t="shared" si="51"/>
        <v>10230.630000000001</v>
      </c>
      <c r="G1148" s="214" t="s">
        <v>1017</v>
      </c>
      <c r="H1148" s="214" t="s">
        <v>1018</v>
      </c>
      <c r="I1148" s="217">
        <v>874.03</v>
      </c>
      <c r="J1148" s="217">
        <v>1748.06</v>
      </c>
      <c r="K1148">
        <f t="shared" si="52"/>
        <v>437.01499999999999</v>
      </c>
      <c r="L1148" s="83">
        <f t="shared" si="53"/>
        <v>2622.09</v>
      </c>
    </row>
    <row r="1149" spans="1:12" ht="30.6" x14ac:dyDescent="0.3">
      <c r="A1149" s="214" t="s">
        <v>1025</v>
      </c>
      <c r="B1149" s="214" t="s">
        <v>202</v>
      </c>
      <c r="C1149" s="217">
        <v>3367.26</v>
      </c>
      <c r="D1149" s="217">
        <v>3367.26</v>
      </c>
      <c r="E1149" s="217">
        <v>3367.26</v>
      </c>
      <c r="F1149" s="83">
        <f t="shared" si="51"/>
        <v>10101.780000000001</v>
      </c>
      <c r="G1149" s="214" t="s">
        <v>2477</v>
      </c>
      <c r="H1149" s="214" t="s">
        <v>2478</v>
      </c>
      <c r="I1149" s="217">
        <v>1705.105</v>
      </c>
      <c r="J1149" s="217">
        <v>3410.21</v>
      </c>
      <c r="K1149">
        <f t="shared" si="52"/>
        <v>852.55250000000001</v>
      </c>
      <c r="L1149" s="83">
        <f t="shared" si="53"/>
        <v>5115.3150000000005</v>
      </c>
    </row>
    <row r="1150" spans="1:12" ht="30.6" x14ac:dyDescent="0.3">
      <c r="A1150" s="214" t="s">
        <v>2395</v>
      </c>
      <c r="B1150" s="214" t="s">
        <v>2396</v>
      </c>
      <c r="C1150" s="217">
        <v>2684.36</v>
      </c>
      <c r="D1150" s="217">
        <v>2684.36</v>
      </c>
      <c r="E1150" s="217">
        <v>2684.36</v>
      </c>
      <c r="F1150" s="83">
        <f t="shared" si="51"/>
        <v>8053.08</v>
      </c>
      <c r="G1150" s="214" t="s">
        <v>1033</v>
      </c>
      <c r="H1150" s="214" t="s">
        <v>1034</v>
      </c>
      <c r="I1150" s="217">
        <v>1342.18</v>
      </c>
      <c r="J1150" s="217">
        <v>2684.36</v>
      </c>
      <c r="K1150">
        <f t="shared" si="52"/>
        <v>671.09</v>
      </c>
      <c r="L1150" s="83">
        <f t="shared" si="53"/>
        <v>4026.54</v>
      </c>
    </row>
    <row r="1151" spans="1:12" ht="30.6" x14ac:dyDescent="0.3">
      <c r="A1151" s="214" t="s">
        <v>1091</v>
      </c>
      <c r="B1151" s="214" t="s">
        <v>1092</v>
      </c>
      <c r="C1151" s="217">
        <v>2688.65</v>
      </c>
      <c r="D1151" s="217">
        <v>2688.65</v>
      </c>
      <c r="E1151" s="217">
        <v>2688.65</v>
      </c>
      <c r="F1151" s="83">
        <f t="shared" si="51"/>
        <v>8065.9500000000007</v>
      </c>
      <c r="G1151" s="214" t="s">
        <v>1040</v>
      </c>
      <c r="H1151" s="214" t="s">
        <v>1041</v>
      </c>
      <c r="I1151" s="217">
        <v>1344.325</v>
      </c>
      <c r="J1151" s="217">
        <v>2688.65</v>
      </c>
      <c r="K1151">
        <f t="shared" si="52"/>
        <v>672.16250000000002</v>
      </c>
      <c r="L1151" s="83">
        <f t="shared" si="53"/>
        <v>4032.9750000000004</v>
      </c>
    </row>
    <row r="1152" spans="1:12" ht="30.6" x14ac:dyDescent="0.3">
      <c r="A1152" s="214" t="s">
        <v>1053</v>
      </c>
      <c r="B1152" s="214" t="s">
        <v>1054</v>
      </c>
      <c r="C1152" s="217">
        <v>1748.05</v>
      </c>
      <c r="D1152" s="217">
        <v>1748.06</v>
      </c>
      <c r="E1152" s="217">
        <v>1748.06</v>
      </c>
      <c r="F1152" s="83">
        <f t="shared" si="51"/>
        <v>5244.17</v>
      </c>
      <c r="G1152" s="214" t="s">
        <v>1308</v>
      </c>
      <c r="H1152" s="214" t="s">
        <v>351</v>
      </c>
      <c r="I1152" s="217">
        <v>710.82</v>
      </c>
      <c r="J1152" s="217">
        <v>1421.64</v>
      </c>
      <c r="K1152">
        <f t="shared" si="52"/>
        <v>355.41</v>
      </c>
      <c r="L1152" s="83">
        <f t="shared" si="53"/>
        <v>2132.46</v>
      </c>
    </row>
    <row r="1153" spans="1:12" ht="30.6" x14ac:dyDescent="0.3">
      <c r="A1153" s="214" t="s">
        <v>2287</v>
      </c>
      <c r="B1153" s="214" t="s">
        <v>2288</v>
      </c>
      <c r="C1153" s="217">
        <v>3410.21</v>
      </c>
      <c r="D1153" s="217">
        <v>3410.21</v>
      </c>
      <c r="E1153" s="217">
        <v>3410.21</v>
      </c>
      <c r="F1153" s="83">
        <f t="shared" si="51"/>
        <v>10230.630000000001</v>
      </c>
      <c r="G1153" s="214" t="s">
        <v>4506</v>
      </c>
      <c r="H1153" s="214" t="s">
        <v>921</v>
      </c>
      <c r="I1153" s="217">
        <v>1226.2149999999999</v>
      </c>
      <c r="J1153" s="217">
        <v>2452.4299999999998</v>
      </c>
      <c r="K1153">
        <f t="shared" si="52"/>
        <v>613.10749999999996</v>
      </c>
      <c r="L1153" s="83">
        <f t="shared" si="53"/>
        <v>3678.6449999999995</v>
      </c>
    </row>
    <row r="1154" spans="1:12" ht="30.6" x14ac:dyDescent="0.3">
      <c r="A1154" s="214" t="s">
        <v>758</v>
      </c>
      <c r="B1154" s="214" t="s">
        <v>759</v>
      </c>
      <c r="C1154" s="217">
        <v>2684.36</v>
      </c>
      <c r="D1154" s="217">
        <v>2684.36</v>
      </c>
      <c r="E1154" s="217">
        <v>2684.36</v>
      </c>
      <c r="F1154" s="83">
        <f t="shared" si="51"/>
        <v>8053.08</v>
      </c>
      <c r="G1154" s="214" t="s">
        <v>518</v>
      </c>
      <c r="H1154" s="214" t="s">
        <v>519</v>
      </c>
      <c r="I1154" s="217">
        <v>2312.8449999999998</v>
      </c>
      <c r="J1154" s="217">
        <v>4625.6899999999996</v>
      </c>
      <c r="K1154">
        <f t="shared" si="52"/>
        <v>1156.4224999999999</v>
      </c>
      <c r="L1154" s="83">
        <f t="shared" si="53"/>
        <v>6938.5349999999999</v>
      </c>
    </row>
    <row r="1155" spans="1:12" ht="30.6" x14ac:dyDescent="0.3">
      <c r="A1155" s="214" t="s">
        <v>2339</v>
      </c>
      <c r="B1155" s="214" t="s">
        <v>2340</v>
      </c>
      <c r="C1155" s="217">
        <v>2688.65</v>
      </c>
      <c r="D1155" s="217">
        <v>2688.65</v>
      </c>
      <c r="E1155" s="217">
        <v>2688.65</v>
      </c>
      <c r="F1155" s="83">
        <f t="shared" si="51"/>
        <v>8065.9500000000007</v>
      </c>
      <c r="G1155" s="214" t="s">
        <v>3953</v>
      </c>
      <c r="H1155" s="214" t="s">
        <v>1093</v>
      </c>
      <c r="I1155" s="217">
        <v>1829.66</v>
      </c>
      <c r="J1155" s="217">
        <v>3659.32</v>
      </c>
      <c r="K1155">
        <f t="shared" si="52"/>
        <v>914.83</v>
      </c>
      <c r="L1155" s="83">
        <f t="shared" si="53"/>
        <v>5488.9800000000005</v>
      </c>
    </row>
    <row r="1156" spans="1:12" ht="30.6" x14ac:dyDescent="0.3">
      <c r="A1156" s="214" t="s">
        <v>2449</v>
      </c>
      <c r="B1156" s="214" t="s">
        <v>2450</v>
      </c>
      <c r="C1156" s="217">
        <v>1748.05</v>
      </c>
      <c r="D1156" s="217">
        <v>1748.06</v>
      </c>
      <c r="E1156" s="217">
        <v>1748.06</v>
      </c>
      <c r="F1156" s="83">
        <f t="shared" si="51"/>
        <v>5244.17</v>
      </c>
      <c r="G1156" s="214" t="s">
        <v>2413</v>
      </c>
      <c r="H1156" s="214" t="s">
        <v>2414</v>
      </c>
      <c r="I1156" s="217">
        <v>1857.575</v>
      </c>
      <c r="J1156" s="217">
        <v>3715.15</v>
      </c>
      <c r="K1156">
        <f t="shared" si="52"/>
        <v>928.78750000000002</v>
      </c>
      <c r="L1156" s="83">
        <f t="shared" si="53"/>
        <v>5572.7250000000004</v>
      </c>
    </row>
    <row r="1157" spans="1:12" ht="30.6" x14ac:dyDescent="0.3">
      <c r="A1157" s="214" t="s">
        <v>1341</v>
      </c>
      <c r="B1157" s="214" t="s">
        <v>1342</v>
      </c>
      <c r="C1157" s="217">
        <v>3410.21</v>
      </c>
      <c r="D1157" s="217">
        <v>3410.21</v>
      </c>
      <c r="E1157" s="217">
        <v>3410.21</v>
      </c>
      <c r="F1157" s="83">
        <f t="shared" ref="F1157:F1220" si="54">C1157+D1157+E1157</f>
        <v>10230.630000000001</v>
      </c>
      <c r="G1157" s="214" t="s">
        <v>3956</v>
      </c>
      <c r="H1157" s="214" t="s">
        <v>2316</v>
      </c>
      <c r="I1157" s="217">
        <v>1717.99</v>
      </c>
      <c r="J1157" s="217">
        <v>3435.98</v>
      </c>
      <c r="K1157">
        <f t="shared" ref="K1157:K1220" si="55">I1157/30*15</f>
        <v>858.995</v>
      </c>
      <c r="L1157" s="83">
        <f t="shared" ref="L1157:L1220" si="56">I1157+J1157</f>
        <v>5153.97</v>
      </c>
    </row>
    <row r="1158" spans="1:12" ht="30.6" x14ac:dyDescent="0.3">
      <c r="A1158" s="214" t="s">
        <v>1646</v>
      </c>
      <c r="B1158" s="214" t="s">
        <v>1647</v>
      </c>
      <c r="C1158" s="217">
        <v>2684.36</v>
      </c>
      <c r="D1158" s="217">
        <v>2684.36</v>
      </c>
      <c r="E1158" s="217">
        <v>2684.36</v>
      </c>
      <c r="F1158" s="83">
        <f t="shared" si="54"/>
        <v>8053.08</v>
      </c>
      <c r="G1158" s="214" t="s">
        <v>1349</v>
      </c>
      <c r="H1158" s="214" t="s">
        <v>1350</v>
      </c>
      <c r="I1158" s="217">
        <v>1120.99</v>
      </c>
      <c r="J1158" s="217">
        <v>2241.98</v>
      </c>
      <c r="K1158">
        <f t="shared" si="55"/>
        <v>560.495</v>
      </c>
      <c r="L1158" s="83">
        <f t="shared" si="56"/>
        <v>3362.9700000000003</v>
      </c>
    </row>
    <row r="1159" spans="1:12" ht="30.6" x14ac:dyDescent="0.3">
      <c r="A1159" s="214" t="s">
        <v>1739</v>
      </c>
      <c r="B1159" s="214" t="s">
        <v>1740</v>
      </c>
      <c r="C1159" s="217">
        <v>2688.65</v>
      </c>
      <c r="D1159" s="217">
        <v>2688.65</v>
      </c>
      <c r="E1159" s="217">
        <v>2688.65</v>
      </c>
      <c r="F1159" s="83">
        <f t="shared" si="54"/>
        <v>8065.9500000000007</v>
      </c>
      <c r="G1159" s="214" t="s">
        <v>2056</v>
      </c>
      <c r="H1159" s="214" t="s">
        <v>2057</v>
      </c>
      <c r="I1159" s="217">
        <v>1114.5450000000001</v>
      </c>
      <c r="J1159" s="217">
        <v>2229.09</v>
      </c>
      <c r="K1159">
        <f t="shared" si="55"/>
        <v>557.27250000000004</v>
      </c>
      <c r="L1159" s="83">
        <f t="shared" si="56"/>
        <v>3343.6350000000002</v>
      </c>
    </row>
    <row r="1160" spans="1:12" ht="30.6" x14ac:dyDescent="0.3">
      <c r="A1160" s="214" t="s">
        <v>1044</v>
      </c>
      <c r="B1160" s="214" t="s">
        <v>244</v>
      </c>
      <c r="C1160" s="217">
        <v>3118.15</v>
      </c>
      <c r="D1160" s="217">
        <v>3118.15</v>
      </c>
      <c r="E1160" s="217">
        <v>3118.15</v>
      </c>
      <c r="F1160" s="83">
        <f t="shared" si="54"/>
        <v>9354.4500000000007</v>
      </c>
      <c r="G1160" s="214" t="s">
        <v>1023</v>
      </c>
      <c r="H1160" s="214" t="s">
        <v>1024</v>
      </c>
      <c r="I1160" s="217">
        <v>1589.14</v>
      </c>
      <c r="J1160" s="217">
        <v>3178.28</v>
      </c>
      <c r="K1160">
        <f t="shared" si="55"/>
        <v>794.57</v>
      </c>
      <c r="L1160" s="83">
        <f t="shared" si="56"/>
        <v>4767.42</v>
      </c>
    </row>
    <row r="1161" spans="1:12" ht="30.6" x14ac:dyDescent="0.3">
      <c r="A1161" s="214" t="s">
        <v>764</v>
      </c>
      <c r="B1161" s="214" t="s">
        <v>765</v>
      </c>
      <c r="C1161" s="217">
        <v>1748.05</v>
      </c>
      <c r="D1161" s="217">
        <v>1748.06</v>
      </c>
      <c r="E1161" s="217">
        <v>1748.06</v>
      </c>
      <c r="F1161" s="83">
        <f t="shared" si="54"/>
        <v>5244.17</v>
      </c>
      <c r="G1161" s="214" t="s">
        <v>2425</v>
      </c>
      <c r="H1161" s="214" t="s">
        <v>2426</v>
      </c>
      <c r="I1161" s="217">
        <v>1683.63</v>
      </c>
      <c r="J1161" s="217">
        <v>3367.26</v>
      </c>
      <c r="K1161">
        <f t="shared" si="55"/>
        <v>841.81500000000005</v>
      </c>
      <c r="L1161" s="83">
        <f t="shared" si="56"/>
        <v>5050.8900000000003</v>
      </c>
    </row>
    <row r="1162" spans="1:12" ht="30.6" x14ac:dyDescent="0.3">
      <c r="A1162" s="214" t="s">
        <v>1075</v>
      </c>
      <c r="B1162" s="214" t="s">
        <v>1076</v>
      </c>
      <c r="C1162" s="217">
        <v>3410.21</v>
      </c>
      <c r="D1162" s="217">
        <v>3410.21</v>
      </c>
      <c r="E1162" s="217">
        <v>3410.21</v>
      </c>
      <c r="F1162" s="83">
        <f t="shared" si="54"/>
        <v>10230.630000000001</v>
      </c>
      <c r="G1162" s="214" t="s">
        <v>793</v>
      </c>
      <c r="H1162" s="214" t="s">
        <v>794</v>
      </c>
      <c r="I1162" s="217">
        <v>1097.365</v>
      </c>
      <c r="J1162" s="217">
        <v>2194.73</v>
      </c>
      <c r="K1162">
        <f t="shared" si="55"/>
        <v>548.6825</v>
      </c>
      <c r="L1162" s="83">
        <f t="shared" si="56"/>
        <v>3292.0950000000003</v>
      </c>
    </row>
    <row r="1163" spans="1:12" ht="30.6" x14ac:dyDescent="0.3">
      <c r="A1163" s="214" t="s">
        <v>631</v>
      </c>
      <c r="B1163" s="214" t="s">
        <v>632</v>
      </c>
      <c r="C1163" s="217">
        <v>2684.36</v>
      </c>
      <c r="D1163" s="217">
        <v>2684.36</v>
      </c>
      <c r="E1163" s="217">
        <v>2684.36</v>
      </c>
      <c r="F1163" s="83">
        <f t="shared" si="54"/>
        <v>8053.08</v>
      </c>
      <c r="G1163" s="214" t="s">
        <v>2545</v>
      </c>
      <c r="H1163" s="214" t="s">
        <v>245</v>
      </c>
      <c r="I1163" s="217">
        <v>1559.075</v>
      </c>
      <c r="J1163" s="217">
        <v>3118.15</v>
      </c>
      <c r="K1163">
        <f t="shared" si="55"/>
        <v>779.53750000000002</v>
      </c>
      <c r="L1163" s="83">
        <f t="shared" si="56"/>
        <v>4677.2250000000004</v>
      </c>
    </row>
    <row r="1164" spans="1:12" ht="30.6" x14ac:dyDescent="0.3">
      <c r="A1164" s="214" t="s">
        <v>1343</v>
      </c>
      <c r="B1164" s="214" t="s">
        <v>1344</v>
      </c>
      <c r="C1164" s="217">
        <v>2688.65</v>
      </c>
      <c r="D1164" s="217">
        <v>2688.65</v>
      </c>
      <c r="E1164" s="217">
        <v>2688.65</v>
      </c>
      <c r="F1164" s="83">
        <f t="shared" si="54"/>
        <v>8065.9500000000007</v>
      </c>
      <c r="G1164" s="214" t="s">
        <v>2070</v>
      </c>
      <c r="H1164" s="214" t="s">
        <v>253</v>
      </c>
      <c r="I1164" s="217">
        <v>710.82</v>
      </c>
      <c r="J1164" s="217">
        <v>1421.64</v>
      </c>
      <c r="K1164">
        <f t="shared" si="55"/>
        <v>355.41</v>
      </c>
      <c r="L1164" s="83">
        <f t="shared" si="56"/>
        <v>2132.46</v>
      </c>
    </row>
    <row r="1165" spans="1:12" ht="30.6" x14ac:dyDescent="0.3">
      <c r="A1165" s="214" t="s">
        <v>766</v>
      </c>
      <c r="B1165" s="214" t="s">
        <v>767</v>
      </c>
      <c r="C1165" s="217">
        <v>1748.05</v>
      </c>
      <c r="D1165" s="217">
        <v>1748.06</v>
      </c>
      <c r="E1165" s="217">
        <v>1748.06</v>
      </c>
      <c r="F1165" s="83">
        <f t="shared" si="54"/>
        <v>5244.17</v>
      </c>
      <c r="G1165" s="214" t="s">
        <v>1164</v>
      </c>
      <c r="H1165" s="214" t="s">
        <v>1165</v>
      </c>
      <c r="I1165" s="217">
        <v>1090.925</v>
      </c>
      <c r="J1165" s="217">
        <v>2181.85</v>
      </c>
      <c r="K1165">
        <f t="shared" si="55"/>
        <v>545.46249999999998</v>
      </c>
      <c r="L1165" s="83">
        <f t="shared" si="56"/>
        <v>3272.7749999999996</v>
      </c>
    </row>
    <row r="1166" spans="1:12" ht="30.6" x14ac:dyDescent="0.3">
      <c r="A1166" s="214" t="s">
        <v>1303</v>
      </c>
      <c r="B1166" s="214" t="s">
        <v>1304</v>
      </c>
      <c r="C1166" s="217">
        <v>3410.21</v>
      </c>
      <c r="D1166" s="217">
        <v>3410.21</v>
      </c>
      <c r="E1166" s="217">
        <v>3410.21</v>
      </c>
      <c r="F1166" s="83">
        <f t="shared" si="54"/>
        <v>10230.630000000001</v>
      </c>
      <c r="G1166" s="214" t="s">
        <v>1929</v>
      </c>
      <c r="H1166" s="214" t="s">
        <v>1930</v>
      </c>
      <c r="I1166" s="217">
        <v>1561.2249999999999</v>
      </c>
      <c r="J1166" s="217">
        <v>3122.45</v>
      </c>
      <c r="K1166">
        <f t="shared" si="55"/>
        <v>780.61249999999995</v>
      </c>
      <c r="L1166" s="83">
        <f t="shared" si="56"/>
        <v>4683.6749999999993</v>
      </c>
    </row>
    <row r="1167" spans="1:12" ht="30.6" x14ac:dyDescent="0.3">
      <c r="A1167" s="214" t="s">
        <v>604</v>
      </c>
      <c r="B1167" s="214" t="s">
        <v>605</v>
      </c>
      <c r="C1167" s="217">
        <v>2684.36</v>
      </c>
      <c r="D1167" s="217">
        <v>2684.36</v>
      </c>
      <c r="E1167" s="217">
        <v>2684.36</v>
      </c>
      <c r="F1167" s="83">
        <f t="shared" si="54"/>
        <v>8053.08</v>
      </c>
      <c r="G1167" s="214" t="s">
        <v>2437</v>
      </c>
      <c r="H1167" s="214" t="s">
        <v>2438</v>
      </c>
      <c r="I1167" s="217">
        <v>1683.63</v>
      </c>
      <c r="J1167" s="217">
        <v>3367.26</v>
      </c>
      <c r="K1167">
        <f t="shared" si="55"/>
        <v>841.81500000000005</v>
      </c>
      <c r="L1167" s="83">
        <f t="shared" si="56"/>
        <v>5050.8900000000003</v>
      </c>
    </row>
    <row r="1168" spans="1:12" ht="30.6" x14ac:dyDescent="0.3">
      <c r="A1168" s="214" t="s">
        <v>1130</v>
      </c>
      <c r="B1168" s="214" t="s">
        <v>1131</v>
      </c>
      <c r="C1168" s="217">
        <v>2688.65</v>
      </c>
      <c r="D1168" s="217">
        <v>2688.65</v>
      </c>
      <c r="E1168" s="217">
        <v>2688.65</v>
      </c>
      <c r="F1168" s="83">
        <f t="shared" si="54"/>
        <v>8065.9500000000007</v>
      </c>
      <c r="G1168" s="214" t="s">
        <v>1322</v>
      </c>
      <c r="H1168" s="214" t="s">
        <v>1323</v>
      </c>
      <c r="I1168" s="217">
        <v>1097.365</v>
      </c>
      <c r="J1168" s="217">
        <v>2194.73</v>
      </c>
      <c r="K1168">
        <f t="shared" si="55"/>
        <v>548.6825</v>
      </c>
      <c r="L1168" s="83">
        <f t="shared" si="56"/>
        <v>3292.0950000000003</v>
      </c>
    </row>
    <row r="1169" spans="1:12" ht="30.6" x14ac:dyDescent="0.3">
      <c r="A1169" s="214" t="s">
        <v>2332</v>
      </c>
      <c r="B1169" s="214" t="s">
        <v>2333</v>
      </c>
      <c r="C1169" s="217">
        <v>1748.05</v>
      </c>
      <c r="D1169" s="217">
        <v>1748.06</v>
      </c>
      <c r="E1169" s="217">
        <v>1748.06</v>
      </c>
      <c r="F1169" s="83">
        <f t="shared" si="54"/>
        <v>5244.17</v>
      </c>
      <c r="G1169" s="214" t="s">
        <v>2431</v>
      </c>
      <c r="H1169" s="214" t="s">
        <v>2432</v>
      </c>
      <c r="I1169" s="217">
        <v>1090.925</v>
      </c>
      <c r="J1169" s="217">
        <v>2181.85</v>
      </c>
      <c r="K1169">
        <f t="shared" si="55"/>
        <v>545.46249999999998</v>
      </c>
      <c r="L1169" s="83">
        <f t="shared" si="56"/>
        <v>3272.7749999999996</v>
      </c>
    </row>
    <row r="1170" spans="1:12" ht="30.6" x14ac:dyDescent="0.3">
      <c r="A1170" s="214" t="s">
        <v>878</v>
      </c>
      <c r="B1170" s="214" t="s">
        <v>879</v>
      </c>
      <c r="C1170" s="217">
        <v>3410.21</v>
      </c>
      <c r="D1170" s="217">
        <v>3410.21</v>
      </c>
      <c r="E1170" s="217">
        <v>3410.21</v>
      </c>
      <c r="F1170" s="83">
        <f t="shared" si="54"/>
        <v>10230.630000000001</v>
      </c>
      <c r="G1170" s="214" t="s">
        <v>2096</v>
      </c>
      <c r="H1170" s="214" t="s">
        <v>2097</v>
      </c>
      <c r="I1170" s="217">
        <v>1561.2249999999999</v>
      </c>
      <c r="J1170" s="217">
        <v>3122.45</v>
      </c>
      <c r="K1170">
        <f t="shared" si="55"/>
        <v>780.61249999999995</v>
      </c>
      <c r="L1170" s="83">
        <f t="shared" si="56"/>
        <v>4683.6749999999993</v>
      </c>
    </row>
    <row r="1171" spans="1:12" ht="30.6" x14ac:dyDescent="0.3">
      <c r="A1171" s="214" t="s">
        <v>1016</v>
      </c>
      <c r="B1171" s="214" t="s">
        <v>309</v>
      </c>
      <c r="C1171" s="217">
        <v>2452.4299999999998</v>
      </c>
      <c r="D1171" s="217">
        <v>2452.4299999999998</v>
      </c>
      <c r="E1171" s="217">
        <v>2452.4299999999998</v>
      </c>
      <c r="F1171" s="83">
        <f t="shared" si="54"/>
        <v>7357.2899999999991</v>
      </c>
      <c r="G1171" s="214" t="s">
        <v>778</v>
      </c>
      <c r="H1171" s="214" t="s">
        <v>779</v>
      </c>
      <c r="I1171" s="217">
        <v>1683.63</v>
      </c>
      <c r="J1171" s="217">
        <v>3367.26</v>
      </c>
      <c r="K1171">
        <f t="shared" si="55"/>
        <v>841.81500000000005</v>
      </c>
      <c r="L1171" s="83">
        <f t="shared" si="56"/>
        <v>5050.8900000000003</v>
      </c>
    </row>
    <row r="1172" spans="1:12" ht="30.6" x14ac:dyDescent="0.3">
      <c r="A1172" s="214" t="s">
        <v>2560</v>
      </c>
      <c r="B1172" s="214" t="s">
        <v>1305</v>
      </c>
      <c r="C1172" s="217">
        <v>2684.36</v>
      </c>
      <c r="D1172" s="217">
        <v>2684.36</v>
      </c>
      <c r="E1172" s="217">
        <v>2684.36</v>
      </c>
      <c r="F1172" s="83">
        <f t="shared" si="54"/>
        <v>8053.08</v>
      </c>
      <c r="G1172" s="214" t="s">
        <v>2514</v>
      </c>
      <c r="H1172" s="214" t="s">
        <v>2515</v>
      </c>
      <c r="I1172" s="217">
        <v>1097.365</v>
      </c>
      <c r="J1172" s="217">
        <v>2194.73</v>
      </c>
      <c r="K1172">
        <f t="shared" si="55"/>
        <v>548.6825</v>
      </c>
      <c r="L1172" s="83">
        <f t="shared" si="56"/>
        <v>3292.0950000000003</v>
      </c>
    </row>
    <row r="1173" spans="1:12" ht="30.6" x14ac:dyDescent="0.3">
      <c r="A1173" s="214" t="s">
        <v>1047</v>
      </c>
      <c r="B1173" s="214" t="s">
        <v>1048</v>
      </c>
      <c r="C1173" s="217">
        <v>2688.65</v>
      </c>
      <c r="D1173" s="217">
        <v>2688.65</v>
      </c>
      <c r="E1173" s="217">
        <v>2688.65</v>
      </c>
      <c r="F1173" s="83">
        <f t="shared" si="54"/>
        <v>8065.9500000000007</v>
      </c>
      <c r="G1173" s="214" t="s">
        <v>2584</v>
      </c>
      <c r="H1173" s="214" t="s">
        <v>2077</v>
      </c>
      <c r="I1173" s="217">
        <v>1090.925</v>
      </c>
      <c r="J1173" s="217">
        <v>2181.85</v>
      </c>
      <c r="K1173">
        <f t="shared" si="55"/>
        <v>545.46249999999998</v>
      </c>
      <c r="L1173" s="83">
        <f t="shared" si="56"/>
        <v>3272.7749999999996</v>
      </c>
    </row>
    <row r="1174" spans="1:12" ht="30.6" x14ac:dyDescent="0.3">
      <c r="A1174" s="214" t="s">
        <v>1905</v>
      </c>
      <c r="B1174" s="214" t="s">
        <v>1906</v>
      </c>
      <c r="C1174" s="217">
        <v>1748.05</v>
      </c>
      <c r="D1174" s="217">
        <v>1748.06</v>
      </c>
      <c r="E1174" s="217">
        <v>1748.06</v>
      </c>
      <c r="F1174" s="83">
        <f t="shared" si="54"/>
        <v>5244.17</v>
      </c>
      <c r="G1174" s="214" t="s">
        <v>4509</v>
      </c>
      <c r="H1174" s="214" t="s">
        <v>796</v>
      </c>
      <c r="I1174" s="217">
        <v>1561.2249999999999</v>
      </c>
      <c r="J1174" s="217">
        <v>3122.45</v>
      </c>
      <c r="K1174">
        <f t="shared" si="55"/>
        <v>780.61249999999995</v>
      </c>
      <c r="L1174" s="83">
        <f t="shared" si="56"/>
        <v>4683.6749999999993</v>
      </c>
    </row>
    <row r="1175" spans="1:12" ht="30.6" x14ac:dyDescent="0.3">
      <c r="A1175" s="214" t="s">
        <v>1972</v>
      </c>
      <c r="B1175" s="214" t="s">
        <v>1973</v>
      </c>
      <c r="C1175" s="217">
        <v>3410.21</v>
      </c>
      <c r="D1175" s="217">
        <v>3410.21</v>
      </c>
      <c r="E1175" s="217">
        <v>3410.21</v>
      </c>
      <c r="F1175" s="83">
        <f t="shared" si="54"/>
        <v>10230.630000000001</v>
      </c>
      <c r="G1175" s="214" t="s">
        <v>712</v>
      </c>
      <c r="H1175" s="214" t="s">
        <v>310</v>
      </c>
      <c r="I1175" s="217">
        <v>788.13</v>
      </c>
      <c r="J1175" s="217">
        <v>1576.26</v>
      </c>
      <c r="K1175">
        <f t="shared" si="55"/>
        <v>394.065</v>
      </c>
      <c r="L1175" s="83">
        <f t="shared" si="56"/>
        <v>2364.39</v>
      </c>
    </row>
    <row r="1176" spans="1:12" ht="30.6" x14ac:dyDescent="0.3">
      <c r="A1176" s="214" t="s">
        <v>939</v>
      </c>
      <c r="B1176" s="214" t="s">
        <v>940</v>
      </c>
      <c r="C1176" s="217">
        <v>2684.36</v>
      </c>
      <c r="D1176" s="217">
        <v>2684.36</v>
      </c>
      <c r="E1176" s="217">
        <v>2684.36</v>
      </c>
      <c r="F1176" s="83">
        <f t="shared" si="54"/>
        <v>8053.08</v>
      </c>
      <c r="G1176" s="214" t="s">
        <v>991</v>
      </c>
      <c r="H1176" s="214" t="s">
        <v>992</v>
      </c>
      <c r="I1176" s="217">
        <v>1683.63</v>
      </c>
      <c r="J1176" s="217">
        <v>3367.26</v>
      </c>
      <c r="K1176">
        <f t="shared" si="55"/>
        <v>841.81500000000005</v>
      </c>
      <c r="L1176" s="83">
        <f t="shared" si="56"/>
        <v>5050.8900000000003</v>
      </c>
    </row>
    <row r="1177" spans="1:12" ht="30.6" x14ac:dyDescent="0.3">
      <c r="A1177" s="214" t="s">
        <v>1953</v>
      </c>
      <c r="B1177" s="214" t="s">
        <v>1954</v>
      </c>
      <c r="C1177" s="217">
        <v>2688.65</v>
      </c>
      <c r="D1177" s="217">
        <v>2688.65</v>
      </c>
      <c r="E1177" s="217">
        <v>2688.65</v>
      </c>
      <c r="F1177" s="83">
        <f t="shared" si="54"/>
        <v>8065.9500000000007</v>
      </c>
      <c r="G1177" s="214" t="s">
        <v>914</v>
      </c>
      <c r="H1177" s="214" t="s">
        <v>915</v>
      </c>
      <c r="I1177" s="217">
        <v>1097.365</v>
      </c>
      <c r="J1177" s="217">
        <v>2194.73</v>
      </c>
      <c r="K1177">
        <f t="shared" si="55"/>
        <v>548.6825</v>
      </c>
      <c r="L1177" s="83">
        <f t="shared" si="56"/>
        <v>3292.0950000000003</v>
      </c>
    </row>
    <row r="1178" spans="1:12" ht="30.6" x14ac:dyDescent="0.3">
      <c r="A1178" s="214" t="s">
        <v>1017</v>
      </c>
      <c r="B1178" s="214" t="s">
        <v>1018</v>
      </c>
      <c r="C1178" s="217">
        <v>1748.05</v>
      </c>
      <c r="D1178" s="217">
        <v>1748.06</v>
      </c>
      <c r="E1178" s="217">
        <v>1748.06</v>
      </c>
      <c r="F1178" s="83">
        <f t="shared" si="54"/>
        <v>5244.17</v>
      </c>
      <c r="G1178" s="214" t="s">
        <v>1085</v>
      </c>
      <c r="H1178" s="214" t="s">
        <v>1086</v>
      </c>
      <c r="I1178" s="217">
        <v>1090.925</v>
      </c>
      <c r="J1178" s="217">
        <v>2181.85</v>
      </c>
      <c r="K1178">
        <f t="shared" si="55"/>
        <v>545.46249999999998</v>
      </c>
      <c r="L1178" s="83">
        <f t="shared" si="56"/>
        <v>3272.7749999999996</v>
      </c>
    </row>
    <row r="1179" spans="1:12" ht="30.6" x14ac:dyDescent="0.3">
      <c r="A1179" s="214" t="s">
        <v>2477</v>
      </c>
      <c r="B1179" s="214" t="s">
        <v>2478</v>
      </c>
      <c r="C1179" s="217">
        <v>3410.21</v>
      </c>
      <c r="D1179" s="217">
        <v>3410.21</v>
      </c>
      <c r="E1179" s="217">
        <v>3410.21</v>
      </c>
      <c r="F1179" s="83">
        <f t="shared" si="54"/>
        <v>10230.630000000001</v>
      </c>
      <c r="G1179" s="214" t="s">
        <v>2207</v>
      </c>
      <c r="H1179" s="214" t="s">
        <v>2208</v>
      </c>
      <c r="I1179" s="217">
        <v>1561.2249999999999</v>
      </c>
      <c r="J1179" s="217">
        <v>3122.45</v>
      </c>
      <c r="K1179">
        <f t="shared" si="55"/>
        <v>780.61249999999995</v>
      </c>
      <c r="L1179" s="83">
        <f t="shared" si="56"/>
        <v>4683.6749999999993</v>
      </c>
    </row>
    <row r="1180" spans="1:12" ht="30.6" x14ac:dyDescent="0.3">
      <c r="A1180" s="214" t="s">
        <v>1033</v>
      </c>
      <c r="B1180" s="214" t="s">
        <v>1034</v>
      </c>
      <c r="C1180" s="217">
        <v>2684.36</v>
      </c>
      <c r="D1180" s="217">
        <v>2684.36</v>
      </c>
      <c r="E1180" s="217">
        <v>2684.36</v>
      </c>
      <c r="F1180" s="83">
        <f t="shared" si="54"/>
        <v>8053.08</v>
      </c>
      <c r="G1180" s="214" t="s">
        <v>1359</v>
      </c>
      <c r="H1180" s="214" t="s">
        <v>1360</v>
      </c>
      <c r="I1180" s="217">
        <v>1683.63</v>
      </c>
      <c r="J1180" s="217">
        <v>3367.26</v>
      </c>
      <c r="K1180">
        <f t="shared" si="55"/>
        <v>841.81500000000005</v>
      </c>
      <c r="L1180" s="83">
        <f t="shared" si="56"/>
        <v>5050.8900000000003</v>
      </c>
    </row>
    <row r="1181" spans="1:12" ht="30.6" x14ac:dyDescent="0.3">
      <c r="A1181" s="214" t="s">
        <v>1040</v>
      </c>
      <c r="B1181" s="214" t="s">
        <v>1041</v>
      </c>
      <c r="C1181" s="217">
        <v>2688.65</v>
      </c>
      <c r="D1181" s="217">
        <v>2688.65</v>
      </c>
      <c r="E1181" s="217">
        <v>2688.65</v>
      </c>
      <c r="F1181" s="83">
        <f t="shared" si="54"/>
        <v>8065.9500000000007</v>
      </c>
      <c r="G1181" s="214" t="s">
        <v>2031</v>
      </c>
      <c r="H1181" s="214" t="s">
        <v>2032</v>
      </c>
      <c r="I1181" s="217">
        <v>1097.365</v>
      </c>
      <c r="J1181" s="217">
        <v>2194.73</v>
      </c>
      <c r="K1181">
        <f t="shared" si="55"/>
        <v>548.6825</v>
      </c>
      <c r="L1181" s="83">
        <f t="shared" si="56"/>
        <v>3292.0950000000003</v>
      </c>
    </row>
    <row r="1182" spans="1:12" ht="30.6" x14ac:dyDescent="0.3">
      <c r="A1182" s="214" t="s">
        <v>1308</v>
      </c>
      <c r="B1182" s="214" t="s">
        <v>351</v>
      </c>
      <c r="C1182" s="217">
        <v>1421.63</v>
      </c>
      <c r="D1182" s="217">
        <v>1421.64</v>
      </c>
      <c r="E1182" s="217">
        <v>1421.64</v>
      </c>
      <c r="F1182" s="83">
        <f t="shared" si="54"/>
        <v>4264.9100000000008</v>
      </c>
      <c r="G1182" s="214" t="s">
        <v>1448</v>
      </c>
      <c r="H1182" s="214" t="s">
        <v>1449</v>
      </c>
      <c r="I1182" s="217">
        <v>1090.925</v>
      </c>
      <c r="J1182" s="217">
        <v>2181.85</v>
      </c>
      <c r="K1182">
        <f t="shared" si="55"/>
        <v>545.46249999999998</v>
      </c>
      <c r="L1182" s="83">
        <f t="shared" si="56"/>
        <v>3272.7749999999996</v>
      </c>
    </row>
    <row r="1183" spans="1:12" ht="30.6" x14ac:dyDescent="0.3">
      <c r="A1183" s="214" t="s">
        <v>920</v>
      </c>
      <c r="B1183" s="214" t="s">
        <v>921</v>
      </c>
      <c r="C1183" s="215">
        <v>870.22</v>
      </c>
      <c r="D1183" s="216"/>
      <c r="E1183" s="216"/>
      <c r="F1183" s="83">
        <f t="shared" si="54"/>
        <v>870.22</v>
      </c>
      <c r="G1183" s="214" t="s">
        <v>1367</v>
      </c>
      <c r="H1183" s="214" t="s">
        <v>1368</v>
      </c>
      <c r="I1183" s="217">
        <v>1561.2249999999999</v>
      </c>
      <c r="J1183" s="217">
        <v>3122.45</v>
      </c>
      <c r="K1183">
        <f t="shared" si="55"/>
        <v>780.61249999999995</v>
      </c>
      <c r="L1183" s="83">
        <f t="shared" si="56"/>
        <v>4683.6749999999993</v>
      </c>
    </row>
    <row r="1184" spans="1:12" ht="30.6" x14ac:dyDescent="0.3">
      <c r="A1184" s="214" t="s">
        <v>3952</v>
      </c>
      <c r="B1184" s="214" t="s">
        <v>921</v>
      </c>
      <c r="C1184" s="217">
        <v>1582.21</v>
      </c>
      <c r="D1184" s="217">
        <v>2452.4299999999998</v>
      </c>
      <c r="E1184" s="217">
        <v>2452.4299999999998</v>
      </c>
      <c r="F1184" s="83">
        <f t="shared" si="54"/>
        <v>6487.07</v>
      </c>
      <c r="G1184" s="214" t="s">
        <v>1369</v>
      </c>
      <c r="H1184" s="214" t="s">
        <v>1370</v>
      </c>
      <c r="I1184" s="217">
        <v>1683.63</v>
      </c>
      <c r="J1184" s="217">
        <v>3367.26</v>
      </c>
      <c r="K1184">
        <f t="shared" si="55"/>
        <v>841.81500000000005</v>
      </c>
      <c r="L1184" s="83">
        <f t="shared" si="56"/>
        <v>5050.8900000000003</v>
      </c>
    </row>
    <row r="1185" spans="1:12" ht="30.6" x14ac:dyDescent="0.3">
      <c r="A1185" s="214" t="s">
        <v>518</v>
      </c>
      <c r="B1185" s="214" t="s">
        <v>519</v>
      </c>
      <c r="C1185" s="217">
        <v>4625.6899999999996</v>
      </c>
      <c r="D1185" s="217">
        <v>4625.6899999999996</v>
      </c>
      <c r="E1185" s="217">
        <v>4625.6899999999996</v>
      </c>
      <c r="F1185" s="83">
        <f t="shared" si="54"/>
        <v>13877.07</v>
      </c>
      <c r="G1185" s="214" t="s">
        <v>2439</v>
      </c>
      <c r="H1185" s="214" t="s">
        <v>2440</v>
      </c>
      <c r="I1185" s="217">
        <v>1097.365</v>
      </c>
      <c r="J1185" s="217">
        <v>2194.73</v>
      </c>
      <c r="K1185">
        <f t="shared" si="55"/>
        <v>548.6825</v>
      </c>
      <c r="L1185" s="83">
        <f t="shared" si="56"/>
        <v>3292.0950000000003</v>
      </c>
    </row>
    <row r="1186" spans="1:12" ht="30.6" x14ac:dyDescent="0.3">
      <c r="A1186" s="214" t="s">
        <v>3953</v>
      </c>
      <c r="B1186" s="214" t="s">
        <v>1093</v>
      </c>
      <c r="C1186" s="217">
        <v>3659.32</v>
      </c>
      <c r="D1186" s="217">
        <v>3659.32</v>
      </c>
      <c r="E1186" s="217">
        <v>3659.32</v>
      </c>
      <c r="F1186" s="83">
        <f t="shared" si="54"/>
        <v>10977.960000000001</v>
      </c>
      <c r="G1186" s="214" t="s">
        <v>2213</v>
      </c>
      <c r="H1186" s="214" t="s">
        <v>225</v>
      </c>
      <c r="I1186" s="217">
        <v>1683.63</v>
      </c>
      <c r="J1186" s="217">
        <v>3367.26</v>
      </c>
      <c r="K1186">
        <f t="shared" si="55"/>
        <v>841.81500000000005</v>
      </c>
      <c r="L1186" s="83">
        <f t="shared" si="56"/>
        <v>5050.8900000000003</v>
      </c>
    </row>
    <row r="1187" spans="1:12" ht="30.6" x14ac:dyDescent="0.3">
      <c r="A1187" s="214" t="s">
        <v>2413</v>
      </c>
      <c r="B1187" s="214" t="s">
        <v>2414</v>
      </c>
      <c r="C1187" s="217">
        <v>3715.15</v>
      </c>
      <c r="D1187" s="217">
        <v>3715.15</v>
      </c>
      <c r="E1187" s="217">
        <v>3715.15</v>
      </c>
      <c r="F1187" s="83">
        <f t="shared" si="54"/>
        <v>11145.45</v>
      </c>
      <c r="G1187" s="214" t="s">
        <v>1422</v>
      </c>
      <c r="H1187" s="214" t="s">
        <v>1423</v>
      </c>
      <c r="I1187" s="217">
        <v>1090.925</v>
      </c>
      <c r="J1187" s="217">
        <v>2181.85</v>
      </c>
      <c r="K1187">
        <f t="shared" si="55"/>
        <v>545.46249999999998</v>
      </c>
      <c r="L1187" s="83">
        <f t="shared" si="56"/>
        <v>3272.7749999999996</v>
      </c>
    </row>
    <row r="1188" spans="1:12" ht="30.6" x14ac:dyDescent="0.3">
      <c r="A1188" s="214" t="s">
        <v>2315</v>
      </c>
      <c r="B1188" s="214" t="s">
        <v>2316</v>
      </c>
      <c r="C1188" s="217">
        <v>3435.98</v>
      </c>
      <c r="D1188" s="217">
        <v>3435.98</v>
      </c>
      <c r="E1188" s="215">
        <v>332.59</v>
      </c>
      <c r="F1188" s="83">
        <f t="shared" si="54"/>
        <v>7204.55</v>
      </c>
      <c r="G1188" s="214" t="s">
        <v>513</v>
      </c>
      <c r="H1188" s="214" t="s">
        <v>514</v>
      </c>
      <c r="I1188" s="217">
        <v>1561.2249999999999</v>
      </c>
      <c r="J1188" s="217">
        <v>3122.45</v>
      </c>
      <c r="K1188">
        <f t="shared" si="55"/>
        <v>780.61249999999995</v>
      </c>
      <c r="L1188" s="83">
        <f t="shared" si="56"/>
        <v>4683.6749999999993</v>
      </c>
    </row>
    <row r="1189" spans="1:12" ht="30.6" x14ac:dyDescent="0.3">
      <c r="A1189" s="214" t="s">
        <v>3956</v>
      </c>
      <c r="B1189" s="214" t="s">
        <v>2316</v>
      </c>
      <c r="C1189" s="216"/>
      <c r="D1189" s="216"/>
      <c r="E1189" s="217">
        <v>3103.38</v>
      </c>
      <c r="F1189" s="83">
        <f t="shared" si="54"/>
        <v>3103.38</v>
      </c>
      <c r="G1189" s="214" t="s">
        <v>784</v>
      </c>
      <c r="H1189" s="214" t="s">
        <v>785</v>
      </c>
      <c r="I1189" s="217">
        <v>1683.63</v>
      </c>
      <c r="J1189" s="217">
        <v>3367.26</v>
      </c>
      <c r="K1189">
        <f t="shared" si="55"/>
        <v>841.81500000000005</v>
      </c>
      <c r="L1189" s="83">
        <f t="shared" si="56"/>
        <v>5050.8900000000003</v>
      </c>
    </row>
    <row r="1190" spans="1:12" ht="30.6" x14ac:dyDescent="0.3">
      <c r="A1190" s="214" t="s">
        <v>1349</v>
      </c>
      <c r="B1190" s="214" t="s">
        <v>1350</v>
      </c>
      <c r="C1190" s="217">
        <v>2241.98</v>
      </c>
      <c r="D1190" s="217">
        <v>2241.98</v>
      </c>
      <c r="E1190" s="217">
        <v>2241.98</v>
      </c>
      <c r="F1190" s="83">
        <f t="shared" si="54"/>
        <v>6725.9400000000005</v>
      </c>
      <c r="G1190" s="214" t="s">
        <v>1988</v>
      </c>
      <c r="H1190" s="214" t="s">
        <v>1989</v>
      </c>
      <c r="I1190" s="217">
        <v>1097.365</v>
      </c>
      <c r="J1190" s="217">
        <v>2194.73</v>
      </c>
      <c r="K1190">
        <f t="shared" si="55"/>
        <v>548.6825</v>
      </c>
      <c r="L1190" s="83">
        <f t="shared" si="56"/>
        <v>3292.0950000000003</v>
      </c>
    </row>
    <row r="1191" spans="1:12" ht="30.6" x14ac:dyDescent="0.3">
      <c r="A1191" s="214" t="s">
        <v>2056</v>
      </c>
      <c r="B1191" s="214" t="s">
        <v>2057</v>
      </c>
      <c r="C1191" s="217">
        <v>2229.09</v>
      </c>
      <c r="D1191" s="217">
        <v>2229.09</v>
      </c>
      <c r="E1191" s="217">
        <v>2229.09</v>
      </c>
      <c r="F1191" s="83">
        <f t="shared" si="54"/>
        <v>6687.27</v>
      </c>
      <c r="G1191" s="214" t="s">
        <v>1858</v>
      </c>
      <c r="H1191" s="214" t="s">
        <v>1859</v>
      </c>
      <c r="I1191" s="217">
        <v>1090.925</v>
      </c>
      <c r="J1191" s="217">
        <v>2181.85</v>
      </c>
      <c r="K1191">
        <f t="shared" si="55"/>
        <v>545.46249999999998</v>
      </c>
      <c r="L1191" s="83">
        <f t="shared" si="56"/>
        <v>3272.7749999999996</v>
      </c>
    </row>
    <row r="1192" spans="1:12" ht="30.6" x14ac:dyDescent="0.3">
      <c r="A1192" s="214" t="s">
        <v>1023</v>
      </c>
      <c r="B1192" s="214" t="s">
        <v>1024</v>
      </c>
      <c r="C1192" s="217">
        <v>3178.28</v>
      </c>
      <c r="D1192" s="217">
        <v>3178.28</v>
      </c>
      <c r="E1192" s="217">
        <v>3178.28</v>
      </c>
      <c r="F1192" s="83">
        <f t="shared" si="54"/>
        <v>9534.84</v>
      </c>
      <c r="G1192" s="214" t="s">
        <v>2033</v>
      </c>
      <c r="H1192" s="214" t="s">
        <v>2034</v>
      </c>
      <c r="I1192" s="217">
        <v>1561.2249999999999</v>
      </c>
      <c r="J1192" s="217">
        <v>3122.45</v>
      </c>
      <c r="K1192">
        <f t="shared" si="55"/>
        <v>780.61249999999995</v>
      </c>
      <c r="L1192" s="83">
        <f t="shared" si="56"/>
        <v>4683.6749999999993</v>
      </c>
    </row>
    <row r="1193" spans="1:12" ht="30.6" x14ac:dyDescent="0.3">
      <c r="A1193" s="214" t="s">
        <v>2425</v>
      </c>
      <c r="B1193" s="214" t="s">
        <v>2426</v>
      </c>
      <c r="C1193" s="217">
        <v>3367.26</v>
      </c>
      <c r="D1193" s="217">
        <v>3367.26</v>
      </c>
      <c r="E1193" s="217">
        <v>3367.26</v>
      </c>
      <c r="F1193" s="83">
        <f t="shared" si="54"/>
        <v>10101.780000000001</v>
      </c>
      <c r="G1193" s="214" t="s">
        <v>1860</v>
      </c>
      <c r="H1193" s="214" t="s">
        <v>1861</v>
      </c>
      <c r="I1193" s="217">
        <v>1683.63</v>
      </c>
      <c r="J1193" s="217">
        <v>3367.26</v>
      </c>
      <c r="K1193">
        <f t="shared" si="55"/>
        <v>841.81500000000005</v>
      </c>
      <c r="L1193" s="83">
        <f t="shared" si="56"/>
        <v>5050.8900000000003</v>
      </c>
    </row>
    <row r="1194" spans="1:12" ht="30.6" x14ac:dyDescent="0.3">
      <c r="A1194" s="214" t="s">
        <v>793</v>
      </c>
      <c r="B1194" s="214" t="s">
        <v>794</v>
      </c>
      <c r="C1194" s="217">
        <v>2194.7399999999998</v>
      </c>
      <c r="D1194" s="217">
        <v>2194.73</v>
      </c>
      <c r="E1194" s="217">
        <v>2194.73</v>
      </c>
      <c r="F1194" s="83">
        <f t="shared" si="54"/>
        <v>6584.1999999999989</v>
      </c>
      <c r="G1194" s="214" t="s">
        <v>2273</v>
      </c>
      <c r="H1194" s="214" t="s">
        <v>2274</v>
      </c>
      <c r="I1194" s="217">
        <v>1097.365</v>
      </c>
      <c r="J1194" s="217">
        <v>2194.73</v>
      </c>
      <c r="K1194">
        <f t="shared" si="55"/>
        <v>548.6825</v>
      </c>
      <c r="L1194" s="83">
        <f t="shared" si="56"/>
        <v>3292.0950000000003</v>
      </c>
    </row>
    <row r="1195" spans="1:12" ht="30.6" x14ac:dyDescent="0.3">
      <c r="A1195" s="214" t="s">
        <v>2545</v>
      </c>
      <c r="B1195" s="214" t="s">
        <v>245</v>
      </c>
      <c r="C1195" s="217">
        <v>3118.15</v>
      </c>
      <c r="D1195" s="217">
        <v>3118.15</v>
      </c>
      <c r="E1195" s="217">
        <v>3118.15</v>
      </c>
      <c r="F1195" s="83">
        <f t="shared" si="54"/>
        <v>9354.4500000000007</v>
      </c>
      <c r="G1195" s="214" t="s">
        <v>543</v>
      </c>
      <c r="H1195" s="214" t="s">
        <v>544</v>
      </c>
      <c r="I1195" s="217">
        <v>1090.925</v>
      </c>
      <c r="J1195" s="217">
        <v>2181.85</v>
      </c>
      <c r="K1195">
        <f t="shared" si="55"/>
        <v>545.46249999999998</v>
      </c>
      <c r="L1195" s="83">
        <f t="shared" si="56"/>
        <v>3272.7749999999996</v>
      </c>
    </row>
    <row r="1196" spans="1:12" ht="30.6" x14ac:dyDescent="0.3">
      <c r="A1196" s="214" t="s">
        <v>2070</v>
      </c>
      <c r="B1196" s="214" t="s">
        <v>253</v>
      </c>
      <c r="C1196" s="217">
        <v>1421.63</v>
      </c>
      <c r="D1196" s="217">
        <v>1421.64</v>
      </c>
      <c r="E1196" s="217">
        <v>1421.64</v>
      </c>
      <c r="F1196" s="83">
        <f t="shared" si="54"/>
        <v>4264.9100000000008</v>
      </c>
      <c r="G1196" s="214" t="s">
        <v>2606</v>
      </c>
      <c r="H1196" s="214" t="s">
        <v>1107</v>
      </c>
      <c r="I1196" s="217">
        <v>1561.2249999999999</v>
      </c>
      <c r="J1196" s="217">
        <v>3122.45</v>
      </c>
      <c r="K1196">
        <f t="shared" si="55"/>
        <v>780.61249999999995</v>
      </c>
      <c r="L1196" s="83">
        <f t="shared" si="56"/>
        <v>4683.6749999999993</v>
      </c>
    </row>
    <row r="1197" spans="1:12" ht="30.6" x14ac:dyDescent="0.3">
      <c r="A1197" s="214" t="s">
        <v>1164</v>
      </c>
      <c r="B1197" s="214" t="s">
        <v>1165</v>
      </c>
      <c r="C1197" s="217">
        <v>2181.85</v>
      </c>
      <c r="D1197" s="217">
        <v>2181.85</v>
      </c>
      <c r="E1197" s="217">
        <v>2181.85</v>
      </c>
      <c r="F1197" s="83">
        <f t="shared" si="54"/>
        <v>6545.5499999999993</v>
      </c>
      <c r="G1197" s="214" t="s">
        <v>1170</v>
      </c>
      <c r="H1197" s="214" t="s">
        <v>297</v>
      </c>
      <c r="I1197" s="217">
        <v>1559.075</v>
      </c>
      <c r="J1197" s="217">
        <v>3118.15</v>
      </c>
      <c r="K1197">
        <f t="shared" si="55"/>
        <v>779.53750000000002</v>
      </c>
      <c r="L1197" s="83">
        <f t="shared" si="56"/>
        <v>4677.2250000000004</v>
      </c>
    </row>
    <row r="1198" spans="1:12" ht="30.6" x14ac:dyDescent="0.3">
      <c r="A1198" s="214" t="s">
        <v>1929</v>
      </c>
      <c r="B1198" s="214" t="s">
        <v>1930</v>
      </c>
      <c r="C1198" s="217">
        <v>3122.44</v>
      </c>
      <c r="D1198" s="217">
        <v>3122.45</v>
      </c>
      <c r="E1198" s="217">
        <v>3122.45</v>
      </c>
      <c r="F1198" s="83">
        <f t="shared" si="54"/>
        <v>9367.34</v>
      </c>
      <c r="G1198" s="214" t="s">
        <v>1817</v>
      </c>
      <c r="H1198" s="214" t="s">
        <v>1818</v>
      </c>
      <c r="I1198" s="217">
        <v>1683.63</v>
      </c>
      <c r="J1198" s="217">
        <v>3367.26</v>
      </c>
      <c r="K1198">
        <f t="shared" si="55"/>
        <v>841.81500000000005</v>
      </c>
      <c r="L1198" s="83">
        <f t="shared" si="56"/>
        <v>5050.8900000000003</v>
      </c>
    </row>
    <row r="1199" spans="1:12" ht="30.6" x14ac:dyDescent="0.3">
      <c r="A1199" s="214" t="s">
        <v>2437</v>
      </c>
      <c r="B1199" s="214" t="s">
        <v>2438</v>
      </c>
      <c r="C1199" s="217">
        <v>3367.26</v>
      </c>
      <c r="D1199" s="217">
        <v>3367.26</v>
      </c>
      <c r="E1199" s="217">
        <v>3367.26</v>
      </c>
      <c r="F1199" s="83">
        <f t="shared" si="54"/>
        <v>10101.780000000001</v>
      </c>
      <c r="G1199" s="214" t="s">
        <v>786</v>
      </c>
      <c r="H1199" s="214" t="s">
        <v>787</v>
      </c>
      <c r="I1199" s="217">
        <v>1097.365</v>
      </c>
      <c r="J1199" s="217">
        <v>2194.73</v>
      </c>
      <c r="K1199">
        <f t="shared" si="55"/>
        <v>548.6825</v>
      </c>
      <c r="L1199" s="83">
        <f t="shared" si="56"/>
        <v>3292.0950000000003</v>
      </c>
    </row>
    <row r="1200" spans="1:12" ht="30.6" x14ac:dyDescent="0.3">
      <c r="A1200" s="214" t="s">
        <v>1322</v>
      </c>
      <c r="B1200" s="214" t="s">
        <v>1323</v>
      </c>
      <c r="C1200" s="217">
        <v>2194.7399999999998</v>
      </c>
      <c r="D1200" s="217">
        <v>2194.73</v>
      </c>
      <c r="E1200" s="217">
        <v>2194.73</v>
      </c>
      <c r="F1200" s="83">
        <f t="shared" si="54"/>
        <v>6584.1999999999989</v>
      </c>
      <c r="G1200" s="214" t="s">
        <v>2433</v>
      </c>
      <c r="H1200" s="214" t="s">
        <v>2434</v>
      </c>
      <c r="I1200" s="217">
        <v>1090.925</v>
      </c>
      <c r="J1200" s="217">
        <v>2181.85</v>
      </c>
      <c r="K1200">
        <f t="shared" si="55"/>
        <v>545.46249999999998</v>
      </c>
      <c r="L1200" s="83">
        <f t="shared" si="56"/>
        <v>3272.7749999999996</v>
      </c>
    </row>
    <row r="1201" spans="1:12" ht="30.6" x14ac:dyDescent="0.3">
      <c r="A1201" s="214" t="s">
        <v>2431</v>
      </c>
      <c r="B1201" s="214" t="s">
        <v>2432</v>
      </c>
      <c r="C1201" s="217">
        <v>2181.85</v>
      </c>
      <c r="D1201" s="217">
        <v>2181.85</v>
      </c>
      <c r="E1201" s="217">
        <v>2181.85</v>
      </c>
      <c r="F1201" s="83">
        <f t="shared" si="54"/>
        <v>6545.5499999999993</v>
      </c>
      <c r="G1201" s="214" t="s">
        <v>2588</v>
      </c>
      <c r="H1201" s="214" t="s">
        <v>1142</v>
      </c>
      <c r="I1201" s="217">
        <v>1561.2249999999999</v>
      </c>
      <c r="J1201" s="217">
        <v>3122.45</v>
      </c>
      <c r="K1201">
        <f t="shared" si="55"/>
        <v>780.61249999999995</v>
      </c>
      <c r="L1201" s="83">
        <f t="shared" si="56"/>
        <v>4683.6749999999993</v>
      </c>
    </row>
    <row r="1202" spans="1:12" ht="30.6" x14ac:dyDescent="0.3">
      <c r="A1202" s="214" t="s">
        <v>2096</v>
      </c>
      <c r="B1202" s="214" t="s">
        <v>2097</v>
      </c>
      <c r="C1202" s="217">
        <v>3122.44</v>
      </c>
      <c r="D1202" s="217">
        <v>3122.45</v>
      </c>
      <c r="E1202" s="217">
        <v>3122.45</v>
      </c>
      <c r="F1202" s="83">
        <f t="shared" si="54"/>
        <v>9367.34</v>
      </c>
      <c r="G1202" s="214" t="s">
        <v>2156</v>
      </c>
      <c r="H1202" s="214" t="s">
        <v>2157</v>
      </c>
      <c r="I1202" s="217">
        <v>1683.63</v>
      </c>
      <c r="J1202" s="217">
        <v>3367.26</v>
      </c>
      <c r="K1202">
        <f t="shared" si="55"/>
        <v>841.81500000000005</v>
      </c>
      <c r="L1202" s="83">
        <f t="shared" si="56"/>
        <v>5050.8900000000003</v>
      </c>
    </row>
    <row r="1203" spans="1:12" ht="30.6" x14ac:dyDescent="0.3">
      <c r="A1203" s="214" t="s">
        <v>778</v>
      </c>
      <c r="B1203" s="214" t="s">
        <v>779</v>
      </c>
      <c r="C1203" s="217">
        <v>3367.26</v>
      </c>
      <c r="D1203" s="217">
        <v>3367.26</v>
      </c>
      <c r="E1203" s="217">
        <v>3367.26</v>
      </c>
      <c r="F1203" s="83">
        <f t="shared" si="54"/>
        <v>10101.780000000001</v>
      </c>
      <c r="G1203" s="214" t="s">
        <v>2501</v>
      </c>
      <c r="H1203" s="214" t="s">
        <v>2502</v>
      </c>
      <c r="I1203" s="217">
        <v>1097.365</v>
      </c>
      <c r="J1203" s="217">
        <v>2194.73</v>
      </c>
      <c r="K1203">
        <f t="shared" si="55"/>
        <v>548.6825</v>
      </c>
      <c r="L1203" s="83">
        <f t="shared" si="56"/>
        <v>3292.0950000000003</v>
      </c>
    </row>
    <row r="1204" spans="1:12" ht="30.6" x14ac:dyDescent="0.3">
      <c r="A1204" s="214" t="s">
        <v>2514</v>
      </c>
      <c r="B1204" s="214" t="s">
        <v>2515</v>
      </c>
      <c r="C1204" s="217">
        <v>2194.7399999999998</v>
      </c>
      <c r="D1204" s="217">
        <v>2194.73</v>
      </c>
      <c r="E1204" s="217">
        <v>2194.73</v>
      </c>
      <c r="F1204" s="83">
        <f t="shared" si="54"/>
        <v>6584.1999999999989</v>
      </c>
      <c r="G1204" s="214" t="s">
        <v>2177</v>
      </c>
      <c r="H1204" s="214" t="s">
        <v>2178</v>
      </c>
      <c r="I1204" s="217">
        <v>1090.925</v>
      </c>
      <c r="J1204" s="217">
        <v>2181.85</v>
      </c>
      <c r="K1204">
        <f t="shared" si="55"/>
        <v>545.46249999999998</v>
      </c>
      <c r="L1204" s="83">
        <f t="shared" si="56"/>
        <v>3272.7749999999996</v>
      </c>
    </row>
    <row r="1205" spans="1:12" ht="30.6" x14ac:dyDescent="0.3">
      <c r="A1205" s="214" t="s">
        <v>2584</v>
      </c>
      <c r="B1205" s="214" t="s">
        <v>2077</v>
      </c>
      <c r="C1205" s="217">
        <v>2181.85</v>
      </c>
      <c r="D1205" s="217">
        <v>2181.85</v>
      </c>
      <c r="E1205" s="217">
        <v>2181.85</v>
      </c>
      <c r="F1205" s="83">
        <f t="shared" si="54"/>
        <v>6545.5499999999993</v>
      </c>
      <c r="G1205" s="214" t="s">
        <v>1001</v>
      </c>
      <c r="H1205" s="214" t="s">
        <v>1002</v>
      </c>
      <c r="I1205" s="217">
        <v>1561.2249999999999</v>
      </c>
      <c r="J1205" s="217">
        <v>3122.45</v>
      </c>
      <c r="K1205">
        <f t="shared" si="55"/>
        <v>780.61249999999995</v>
      </c>
      <c r="L1205" s="83">
        <f t="shared" si="56"/>
        <v>4683.6749999999993</v>
      </c>
    </row>
    <row r="1206" spans="1:12" ht="30.6" x14ac:dyDescent="0.3">
      <c r="A1206" s="214" t="s">
        <v>795</v>
      </c>
      <c r="B1206" s="214" t="s">
        <v>796</v>
      </c>
      <c r="C1206" s="217">
        <v>3122.44</v>
      </c>
      <c r="D1206" s="217">
        <v>3122.45</v>
      </c>
      <c r="E1206" s="217">
        <v>3122.45</v>
      </c>
      <c r="F1206" s="83">
        <f t="shared" si="54"/>
        <v>9367.34</v>
      </c>
      <c r="G1206" s="214" t="s">
        <v>1427</v>
      </c>
      <c r="H1206" s="214" t="s">
        <v>1428</v>
      </c>
      <c r="I1206" s="217">
        <v>1683.63</v>
      </c>
      <c r="J1206" s="217">
        <v>3367.26</v>
      </c>
      <c r="K1206">
        <f t="shared" si="55"/>
        <v>841.81500000000005</v>
      </c>
      <c r="L1206" s="83">
        <f t="shared" si="56"/>
        <v>5050.8900000000003</v>
      </c>
    </row>
    <row r="1207" spans="1:12" ht="30.6" x14ac:dyDescent="0.3">
      <c r="A1207" s="214" t="s">
        <v>712</v>
      </c>
      <c r="B1207" s="214" t="s">
        <v>310</v>
      </c>
      <c r="C1207" s="217">
        <v>1576.25</v>
      </c>
      <c r="D1207" s="217">
        <v>1576.26</v>
      </c>
      <c r="E1207" s="217">
        <v>1576.26</v>
      </c>
      <c r="F1207" s="83">
        <f t="shared" si="54"/>
        <v>4728.7700000000004</v>
      </c>
      <c r="G1207" s="214" t="s">
        <v>2479</v>
      </c>
      <c r="H1207" s="214" t="s">
        <v>2480</v>
      </c>
      <c r="I1207" s="217">
        <v>1097.365</v>
      </c>
      <c r="J1207" s="217">
        <v>2194.73</v>
      </c>
      <c r="K1207">
        <f t="shared" si="55"/>
        <v>548.6825</v>
      </c>
      <c r="L1207" s="83">
        <f t="shared" si="56"/>
        <v>3292.0950000000003</v>
      </c>
    </row>
    <row r="1208" spans="1:12" ht="30.6" x14ac:dyDescent="0.3">
      <c r="A1208" s="214" t="s">
        <v>991</v>
      </c>
      <c r="B1208" s="214" t="s">
        <v>992</v>
      </c>
      <c r="C1208" s="217">
        <v>3367.26</v>
      </c>
      <c r="D1208" s="217">
        <v>3367.26</v>
      </c>
      <c r="E1208" s="217">
        <v>3367.26</v>
      </c>
      <c r="F1208" s="83">
        <f t="shared" si="54"/>
        <v>10101.780000000001</v>
      </c>
      <c r="G1208" s="214" t="s">
        <v>551</v>
      </c>
      <c r="H1208" s="214" t="s">
        <v>352</v>
      </c>
      <c r="I1208" s="217">
        <v>1226.2149999999999</v>
      </c>
      <c r="J1208" s="217">
        <v>2452.4299999999998</v>
      </c>
      <c r="K1208">
        <f t="shared" si="55"/>
        <v>613.10749999999996</v>
      </c>
      <c r="L1208" s="83">
        <f t="shared" si="56"/>
        <v>3678.6449999999995</v>
      </c>
    </row>
    <row r="1209" spans="1:12" ht="30.6" x14ac:dyDescent="0.3">
      <c r="A1209" s="214" t="s">
        <v>914</v>
      </c>
      <c r="B1209" s="214" t="s">
        <v>915</v>
      </c>
      <c r="C1209" s="217">
        <v>2194.7399999999998</v>
      </c>
      <c r="D1209" s="217">
        <v>2194.73</v>
      </c>
      <c r="E1209" s="217">
        <v>2194.73</v>
      </c>
      <c r="F1209" s="83">
        <f t="shared" si="54"/>
        <v>6584.1999999999989</v>
      </c>
      <c r="G1209" s="214" t="s">
        <v>1371</v>
      </c>
      <c r="H1209" s="214" t="s">
        <v>1372</v>
      </c>
      <c r="I1209" s="217">
        <v>1090.925</v>
      </c>
      <c r="J1209" s="217">
        <v>2181.85</v>
      </c>
      <c r="K1209">
        <f t="shared" si="55"/>
        <v>545.46249999999998</v>
      </c>
      <c r="L1209" s="83">
        <f t="shared" si="56"/>
        <v>3272.7749999999996</v>
      </c>
    </row>
    <row r="1210" spans="1:12" ht="30.6" x14ac:dyDescent="0.3">
      <c r="A1210" s="214" t="s">
        <v>1085</v>
      </c>
      <c r="B1210" s="214" t="s">
        <v>1086</v>
      </c>
      <c r="C1210" s="217">
        <v>2181.85</v>
      </c>
      <c r="D1210" s="217">
        <v>2181.85</v>
      </c>
      <c r="E1210" s="217">
        <v>2181.85</v>
      </c>
      <c r="F1210" s="83">
        <f t="shared" si="54"/>
        <v>6545.5499999999993</v>
      </c>
      <c r="G1210" s="214" t="s">
        <v>1450</v>
      </c>
      <c r="H1210" s="214" t="s">
        <v>1451</v>
      </c>
      <c r="I1210" s="217">
        <v>1561.2249999999999</v>
      </c>
      <c r="J1210" s="217">
        <v>3122.45</v>
      </c>
      <c r="K1210">
        <f t="shared" si="55"/>
        <v>780.61249999999995</v>
      </c>
      <c r="L1210" s="83">
        <f t="shared" si="56"/>
        <v>4683.6749999999993</v>
      </c>
    </row>
    <row r="1211" spans="1:12" ht="30.6" x14ac:dyDescent="0.3">
      <c r="A1211" s="214" t="s">
        <v>2207</v>
      </c>
      <c r="B1211" s="214" t="s">
        <v>2208</v>
      </c>
      <c r="C1211" s="217">
        <v>3122.44</v>
      </c>
      <c r="D1211" s="217">
        <v>3122.45</v>
      </c>
      <c r="E1211" s="217">
        <v>3122.45</v>
      </c>
      <c r="F1211" s="83">
        <f t="shared" si="54"/>
        <v>9367.34</v>
      </c>
      <c r="G1211" s="214" t="s">
        <v>2175</v>
      </c>
      <c r="H1211" s="214" t="s">
        <v>2176</v>
      </c>
      <c r="I1211" s="217">
        <v>1683.63</v>
      </c>
      <c r="J1211" s="217">
        <v>3367.26</v>
      </c>
      <c r="K1211">
        <f t="shared" si="55"/>
        <v>841.81500000000005</v>
      </c>
      <c r="L1211" s="83">
        <f t="shared" si="56"/>
        <v>5050.8900000000003</v>
      </c>
    </row>
    <row r="1212" spans="1:12" ht="30.6" x14ac:dyDescent="0.3">
      <c r="A1212" s="214" t="s">
        <v>1359</v>
      </c>
      <c r="B1212" s="214" t="s">
        <v>1360</v>
      </c>
      <c r="C1212" s="217">
        <v>3367.26</v>
      </c>
      <c r="D1212" s="217">
        <v>3367.26</v>
      </c>
      <c r="E1212" s="217">
        <v>3367.26</v>
      </c>
      <c r="F1212" s="83">
        <f t="shared" si="54"/>
        <v>10101.780000000001</v>
      </c>
      <c r="G1212" s="214" t="s">
        <v>1383</v>
      </c>
      <c r="H1212" s="214" t="s">
        <v>1384</v>
      </c>
      <c r="I1212" s="217">
        <v>1097.365</v>
      </c>
      <c r="J1212" s="217">
        <v>2194.73</v>
      </c>
      <c r="K1212">
        <f t="shared" si="55"/>
        <v>548.6825</v>
      </c>
      <c r="L1212" s="83">
        <f t="shared" si="56"/>
        <v>3292.0950000000003</v>
      </c>
    </row>
    <row r="1213" spans="1:12" ht="30.6" x14ac:dyDescent="0.3">
      <c r="A1213" s="214" t="s">
        <v>2031</v>
      </c>
      <c r="B1213" s="214" t="s">
        <v>2032</v>
      </c>
      <c r="C1213" s="217">
        <v>2194.7399999999998</v>
      </c>
      <c r="D1213" s="217">
        <v>2194.73</v>
      </c>
      <c r="E1213" s="217">
        <v>2194.73</v>
      </c>
      <c r="F1213" s="83">
        <f t="shared" si="54"/>
        <v>6584.1999999999989</v>
      </c>
      <c r="G1213" s="214" t="s">
        <v>2488</v>
      </c>
      <c r="H1213" s="214" t="s">
        <v>2489</v>
      </c>
      <c r="I1213" s="217">
        <v>1090.925</v>
      </c>
      <c r="J1213" s="217">
        <v>2181.85</v>
      </c>
      <c r="K1213">
        <f t="shared" si="55"/>
        <v>545.46249999999998</v>
      </c>
      <c r="L1213" s="83">
        <f t="shared" si="56"/>
        <v>3272.7749999999996</v>
      </c>
    </row>
    <row r="1214" spans="1:12" ht="30.6" x14ac:dyDescent="0.3">
      <c r="A1214" s="214" t="s">
        <v>1448</v>
      </c>
      <c r="B1214" s="214" t="s">
        <v>1449</v>
      </c>
      <c r="C1214" s="217">
        <v>2181.85</v>
      </c>
      <c r="D1214" s="217">
        <v>2181.85</v>
      </c>
      <c r="E1214" s="217">
        <v>2181.85</v>
      </c>
      <c r="F1214" s="83">
        <f t="shared" si="54"/>
        <v>6545.5499999999993</v>
      </c>
      <c r="G1214" s="214" t="s">
        <v>2536</v>
      </c>
      <c r="H1214" s="214" t="s">
        <v>1466</v>
      </c>
      <c r="I1214" s="217">
        <v>1561.2249999999999</v>
      </c>
      <c r="J1214" s="217">
        <v>3122.45</v>
      </c>
      <c r="K1214">
        <f t="shared" si="55"/>
        <v>780.61249999999995</v>
      </c>
      <c r="L1214" s="83">
        <f t="shared" si="56"/>
        <v>4683.6749999999993</v>
      </c>
    </row>
    <row r="1215" spans="1:12" ht="30.6" x14ac:dyDescent="0.3">
      <c r="A1215" s="214" t="s">
        <v>1367</v>
      </c>
      <c r="B1215" s="214" t="s">
        <v>1368</v>
      </c>
      <c r="C1215" s="217">
        <v>3122.44</v>
      </c>
      <c r="D1215" s="217">
        <v>3122.45</v>
      </c>
      <c r="E1215" s="217">
        <v>3122.45</v>
      </c>
      <c r="F1215" s="83">
        <f t="shared" si="54"/>
        <v>9367.34</v>
      </c>
      <c r="G1215" s="214" t="s">
        <v>1493</v>
      </c>
      <c r="H1215" s="214" t="s">
        <v>1494</v>
      </c>
      <c r="I1215" s="217">
        <v>1683.63</v>
      </c>
      <c r="J1215" s="217">
        <v>3367.26</v>
      </c>
      <c r="K1215">
        <f t="shared" si="55"/>
        <v>841.81500000000005</v>
      </c>
      <c r="L1215" s="83">
        <f t="shared" si="56"/>
        <v>5050.8900000000003</v>
      </c>
    </row>
    <row r="1216" spans="1:12" ht="30.6" x14ac:dyDescent="0.3">
      <c r="A1216" s="214" t="s">
        <v>1369</v>
      </c>
      <c r="B1216" s="214" t="s">
        <v>1370</v>
      </c>
      <c r="C1216" s="217">
        <v>3367.26</v>
      </c>
      <c r="D1216" s="217">
        <v>3367.26</v>
      </c>
      <c r="E1216" s="217">
        <v>3367.26</v>
      </c>
      <c r="F1216" s="83">
        <f t="shared" si="54"/>
        <v>10101.780000000001</v>
      </c>
      <c r="G1216" s="214" t="s">
        <v>716</v>
      </c>
      <c r="H1216" s="214" t="s">
        <v>717</v>
      </c>
      <c r="I1216" s="217">
        <v>1097.365</v>
      </c>
      <c r="J1216" s="217">
        <v>2194.73</v>
      </c>
      <c r="K1216">
        <f t="shared" si="55"/>
        <v>548.6825</v>
      </c>
      <c r="L1216" s="83">
        <f t="shared" si="56"/>
        <v>3292.0950000000003</v>
      </c>
    </row>
    <row r="1217" spans="1:12" ht="30.6" x14ac:dyDescent="0.3">
      <c r="A1217" s="214" t="s">
        <v>2439</v>
      </c>
      <c r="B1217" s="214" t="s">
        <v>2440</v>
      </c>
      <c r="C1217" s="217">
        <v>2194.7399999999998</v>
      </c>
      <c r="D1217" s="217">
        <v>2194.73</v>
      </c>
      <c r="E1217" s="217">
        <v>2194.73</v>
      </c>
      <c r="F1217" s="83">
        <f t="shared" si="54"/>
        <v>6584.1999999999989</v>
      </c>
      <c r="G1217" s="214" t="s">
        <v>2102</v>
      </c>
      <c r="H1217" s="214" t="s">
        <v>2103</v>
      </c>
      <c r="I1217" s="217">
        <v>1090.925</v>
      </c>
      <c r="J1217" s="217">
        <v>2181.85</v>
      </c>
      <c r="K1217">
        <f t="shared" si="55"/>
        <v>545.46249999999998</v>
      </c>
      <c r="L1217" s="83">
        <f t="shared" si="56"/>
        <v>3272.7749999999996</v>
      </c>
    </row>
    <row r="1218" spans="1:12" ht="30.6" x14ac:dyDescent="0.3">
      <c r="A1218" s="214" t="s">
        <v>2213</v>
      </c>
      <c r="B1218" s="214" t="s">
        <v>225</v>
      </c>
      <c r="C1218" s="217">
        <v>3367.26</v>
      </c>
      <c r="D1218" s="217">
        <v>3367.26</v>
      </c>
      <c r="E1218" s="217">
        <v>3367.26</v>
      </c>
      <c r="F1218" s="83">
        <f t="shared" si="54"/>
        <v>10101.780000000001</v>
      </c>
      <c r="G1218" s="214" t="s">
        <v>1003</v>
      </c>
      <c r="H1218" s="214" t="s">
        <v>1004</v>
      </c>
      <c r="I1218" s="217">
        <v>1561.2249999999999</v>
      </c>
      <c r="J1218" s="217">
        <v>3122.45</v>
      </c>
      <c r="K1218">
        <f t="shared" si="55"/>
        <v>780.61249999999995</v>
      </c>
      <c r="L1218" s="83">
        <f t="shared" si="56"/>
        <v>4683.6749999999993</v>
      </c>
    </row>
    <row r="1219" spans="1:12" ht="30.6" x14ac:dyDescent="0.3">
      <c r="A1219" s="214" t="s">
        <v>1422</v>
      </c>
      <c r="B1219" s="214" t="s">
        <v>1423</v>
      </c>
      <c r="C1219" s="217">
        <v>2181.85</v>
      </c>
      <c r="D1219" s="217">
        <v>2181.85</v>
      </c>
      <c r="E1219" s="217">
        <v>2181.85</v>
      </c>
      <c r="F1219" s="83">
        <f t="shared" si="54"/>
        <v>6545.5499999999993</v>
      </c>
      <c r="G1219" s="214" t="s">
        <v>1452</v>
      </c>
      <c r="H1219" s="214" t="s">
        <v>172</v>
      </c>
      <c r="I1219" s="217">
        <v>710.82</v>
      </c>
      <c r="J1219" s="217">
        <v>1421.64</v>
      </c>
      <c r="K1219">
        <f t="shared" si="55"/>
        <v>355.41</v>
      </c>
      <c r="L1219" s="83">
        <f t="shared" si="56"/>
        <v>2132.46</v>
      </c>
    </row>
    <row r="1220" spans="1:12" ht="30.6" x14ac:dyDescent="0.3">
      <c r="A1220" s="214" t="s">
        <v>513</v>
      </c>
      <c r="B1220" s="214" t="s">
        <v>514</v>
      </c>
      <c r="C1220" s="217">
        <v>3122.44</v>
      </c>
      <c r="D1220" s="217">
        <v>3122.45</v>
      </c>
      <c r="E1220" s="217">
        <v>3122.45</v>
      </c>
      <c r="F1220" s="83">
        <f t="shared" si="54"/>
        <v>9367.34</v>
      </c>
      <c r="G1220" s="214" t="s">
        <v>2236</v>
      </c>
      <c r="H1220" s="214" t="s">
        <v>2237</v>
      </c>
      <c r="I1220" s="217">
        <v>1683.63</v>
      </c>
      <c r="J1220" s="217">
        <v>3367.26</v>
      </c>
      <c r="K1220">
        <f t="shared" si="55"/>
        <v>841.81500000000005</v>
      </c>
      <c r="L1220" s="83">
        <f t="shared" si="56"/>
        <v>5050.8900000000003</v>
      </c>
    </row>
    <row r="1221" spans="1:12" ht="30.6" x14ac:dyDescent="0.3">
      <c r="A1221" s="214" t="s">
        <v>784</v>
      </c>
      <c r="B1221" s="214" t="s">
        <v>785</v>
      </c>
      <c r="C1221" s="217">
        <v>3367.26</v>
      </c>
      <c r="D1221" s="217">
        <v>3367.26</v>
      </c>
      <c r="E1221" s="217">
        <v>3367.26</v>
      </c>
      <c r="F1221" s="83">
        <f t="shared" ref="F1221:F1284" si="57">C1221+D1221+E1221</f>
        <v>10101.780000000001</v>
      </c>
      <c r="G1221" s="214" t="s">
        <v>1171</v>
      </c>
      <c r="H1221" s="214" t="s">
        <v>1172</v>
      </c>
      <c r="I1221" s="217">
        <v>1097.365</v>
      </c>
      <c r="J1221" s="217">
        <v>2194.73</v>
      </c>
      <c r="K1221">
        <f t="shared" ref="K1221:K1284" si="58">I1221/30*15</f>
        <v>548.6825</v>
      </c>
      <c r="L1221" s="83">
        <f t="shared" ref="L1221:L1284" si="59">I1221+J1221</f>
        <v>3292.0950000000003</v>
      </c>
    </row>
    <row r="1222" spans="1:12" ht="30.6" x14ac:dyDescent="0.3">
      <c r="A1222" s="214" t="s">
        <v>1988</v>
      </c>
      <c r="B1222" s="214" t="s">
        <v>1989</v>
      </c>
      <c r="C1222" s="217">
        <v>2194.7399999999998</v>
      </c>
      <c r="D1222" s="217">
        <v>2194.73</v>
      </c>
      <c r="E1222" s="217">
        <v>2194.73</v>
      </c>
      <c r="F1222" s="83">
        <f t="shared" si="57"/>
        <v>6584.1999999999989</v>
      </c>
      <c r="G1222" s="214" t="s">
        <v>1819</v>
      </c>
      <c r="H1222" s="214" t="s">
        <v>1820</v>
      </c>
      <c r="I1222" s="217">
        <v>1090.925</v>
      </c>
      <c r="J1222" s="217">
        <v>2181.85</v>
      </c>
      <c r="K1222">
        <f t="shared" si="58"/>
        <v>545.46249999999998</v>
      </c>
      <c r="L1222" s="83">
        <f t="shared" si="59"/>
        <v>3272.7749999999996</v>
      </c>
    </row>
    <row r="1223" spans="1:12" ht="30.6" x14ac:dyDescent="0.3">
      <c r="A1223" s="214" t="s">
        <v>1858</v>
      </c>
      <c r="B1223" s="214" t="s">
        <v>1859</v>
      </c>
      <c r="C1223" s="217">
        <v>2181.85</v>
      </c>
      <c r="D1223" s="217">
        <v>2181.85</v>
      </c>
      <c r="E1223" s="217">
        <v>2181.85</v>
      </c>
      <c r="F1223" s="83">
        <f t="shared" si="57"/>
        <v>6545.5499999999993</v>
      </c>
      <c r="G1223" s="214" t="s">
        <v>1469</v>
      </c>
      <c r="H1223" s="214" t="s">
        <v>1470</v>
      </c>
      <c r="I1223" s="217">
        <v>1561.2249999999999</v>
      </c>
      <c r="J1223" s="217">
        <v>3122.45</v>
      </c>
      <c r="K1223">
        <f t="shared" si="58"/>
        <v>780.61249999999995</v>
      </c>
      <c r="L1223" s="83">
        <f t="shared" si="59"/>
        <v>4683.6749999999993</v>
      </c>
    </row>
    <row r="1224" spans="1:12" ht="30.6" x14ac:dyDescent="0.3">
      <c r="A1224" s="214" t="s">
        <v>2033</v>
      </c>
      <c r="B1224" s="214" t="s">
        <v>2034</v>
      </c>
      <c r="C1224" s="217">
        <v>3122.44</v>
      </c>
      <c r="D1224" s="217">
        <v>3122.45</v>
      </c>
      <c r="E1224" s="217">
        <v>3122.45</v>
      </c>
      <c r="F1224" s="83">
        <f t="shared" si="57"/>
        <v>9367.34</v>
      </c>
      <c r="G1224" s="214" t="s">
        <v>2494</v>
      </c>
      <c r="H1224" s="214" t="s">
        <v>2495</v>
      </c>
      <c r="I1224" s="217">
        <v>1683.63</v>
      </c>
      <c r="J1224" s="217">
        <v>3367.26</v>
      </c>
      <c r="K1224">
        <f t="shared" si="58"/>
        <v>841.81500000000005</v>
      </c>
      <c r="L1224" s="83">
        <f t="shared" si="59"/>
        <v>5050.8900000000003</v>
      </c>
    </row>
    <row r="1225" spans="1:12" ht="30.6" x14ac:dyDescent="0.3">
      <c r="A1225" s="214" t="s">
        <v>1860</v>
      </c>
      <c r="B1225" s="214" t="s">
        <v>1861</v>
      </c>
      <c r="C1225" s="217">
        <v>3367.26</v>
      </c>
      <c r="D1225" s="217">
        <v>3367.26</v>
      </c>
      <c r="E1225" s="217">
        <v>3367.26</v>
      </c>
      <c r="F1225" s="83">
        <f t="shared" si="57"/>
        <v>10101.780000000001</v>
      </c>
      <c r="G1225" s="214" t="s">
        <v>1471</v>
      </c>
      <c r="H1225" s="214" t="s">
        <v>1472</v>
      </c>
      <c r="I1225" s="217">
        <v>1097.365</v>
      </c>
      <c r="J1225" s="217">
        <v>2194.73</v>
      </c>
      <c r="K1225">
        <f t="shared" si="58"/>
        <v>548.6825</v>
      </c>
      <c r="L1225" s="83">
        <f t="shared" si="59"/>
        <v>3292.0950000000003</v>
      </c>
    </row>
    <row r="1226" spans="1:12" ht="30.6" x14ac:dyDescent="0.3">
      <c r="A1226" s="214" t="s">
        <v>2273</v>
      </c>
      <c r="B1226" s="214" t="s">
        <v>2274</v>
      </c>
      <c r="C1226" s="217">
        <v>2194.7399999999998</v>
      </c>
      <c r="D1226" s="217">
        <v>2194.73</v>
      </c>
      <c r="E1226" s="217">
        <v>2194.73</v>
      </c>
      <c r="F1226" s="83">
        <f t="shared" si="57"/>
        <v>6584.1999999999989</v>
      </c>
      <c r="G1226" s="214" t="s">
        <v>500</v>
      </c>
      <c r="H1226" s="214" t="s">
        <v>501</v>
      </c>
      <c r="I1226" s="217">
        <v>1090.925</v>
      </c>
      <c r="J1226" s="217">
        <v>2181.85</v>
      </c>
      <c r="K1226">
        <f t="shared" si="58"/>
        <v>545.46249999999998</v>
      </c>
      <c r="L1226" s="83">
        <f t="shared" si="59"/>
        <v>3272.7749999999996</v>
      </c>
    </row>
    <row r="1227" spans="1:12" ht="30.6" x14ac:dyDescent="0.3">
      <c r="A1227" s="214" t="s">
        <v>543</v>
      </c>
      <c r="B1227" s="214" t="s">
        <v>544</v>
      </c>
      <c r="C1227" s="217">
        <v>2181.85</v>
      </c>
      <c r="D1227" s="217">
        <v>2181.85</v>
      </c>
      <c r="E1227" s="217">
        <v>2181.85</v>
      </c>
      <c r="F1227" s="83">
        <f t="shared" si="57"/>
        <v>6545.5499999999993</v>
      </c>
      <c r="G1227" s="214" t="s">
        <v>1166</v>
      </c>
      <c r="H1227" s="214" t="s">
        <v>1167</v>
      </c>
      <c r="I1227" s="217">
        <v>1561.2249999999999</v>
      </c>
      <c r="J1227" s="217">
        <v>3122.45</v>
      </c>
      <c r="K1227">
        <f t="shared" si="58"/>
        <v>780.61249999999995</v>
      </c>
      <c r="L1227" s="83">
        <f t="shared" si="59"/>
        <v>4683.6749999999993</v>
      </c>
    </row>
    <row r="1228" spans="1:12" ht="30.6" x14ac:dyDescent="0.3">
      <c r="A1228" s="214" t="s">
        <v>2606</v>
      </c>
      <c r="B1228" s="214" t="s">
        <v>1107</v>
      </c>
      <c r="C1228" s="217">
        <v>3122.44</v>
      </c>
      <c r="D1228" s="217">
        <v>3122.45</v>
      </c>
      <c r="E1228" s="217">
        <v>3122.45</v>
      </c>
      <c r="F1228" s="83">
        <f t="shared" si="57"/>
        <v>9367.34</v>
      </c>
      <c r="G1228" s="214" t="s">
        <v>2179</v>
      </c>
      <c r="H1228" s="214" t="s">
        <v>2180</v>
      </c>
      <c r="I1228" s="217">
        <v>1683.63</v>
      </c>
      <c r="J1228" s="217">
        <v>3367.26</v>
      </c>
      <c r="K1228">
        <f t="shared" si="58"/>
        <v>841.81500000000005</v>
      </c>
      <c r="L1228" s="83">
        <f t="shared" si="59"/>
        <v>5050.8900000000003</v>
      </c>
    </row>
    <row r="1229" spans="1:12" ht="30.6" x14ac:dyDescent="0.3">
      <c r="A1229" s="214" t="s">
        <v>1170</v>
      </c>
      <c r="B1229" s="214" t="s">
        <v>297</v>
      </c>
      <c r="C1229" s="217">
        <v>3118.15</v>
      </c>
      <c r="D1229" s="217">
        <v>3118.15</v>
      </c>
      <c r="E1229" s="217">
        <v>3118.15</v>
      </c>
      <c r="F1229" s="83">
        <f t="shared" si="57"/>
        <v>9354.4500000000007</v>
      </c>
      <c r="G1229" s="214" t="s">
        <v>835</v>
      </c>
      <c r="H1229" s="214" t="s">
        <v>836</v>
      </c>
      <c r="I1229" s="217">
        <v>1097.365</v>
      </c>
      <c r="J1229" s="217">
        <v>2194.73</v>
      </c>
      <c r="K1229">
        <f t="shared" si="58"/>
        <v>548.6825</v>
      </c>
      <c r="L1229" s="83">
        <f t="shared" si="59"/>
        <v>3292.0950000000003</v>
      </c>
    </row>
    <row r="1230" spans="1:12" ht="30.6" x14ac:dyDescent="0.3">
      <c r="A1230" s="214" t="s">
        <v>1817</v>
      </c>
      <c r="B1230" s="214" t="s">
        <v>1818</v>
      </c>
      <c r="C1230" s="217">
        <v>3367.26</v>
      </c>
      <c r="D1230" s="217">
        <v>3367.26</v>
      </c>
      <c r="E1230" s="217">
        <v>3367.26</v>
      </c>
      <c r="F1230" s="83">
        <f t="shared" si="57"/>
        <v>10101.780000000001</v>
      </c>
      <c r="G1230" s="214" t="s">
        <v>2570</v>
      </c>
      <c r="H1230" s="214" t="s">
        <v>302</v>
      </c>
      <c r="I1230" s="217">
        <v>710.82</v>
      </c>
      <c r="J1230" s="217">
        <v>1421.64</v>
      </c>
      <c r="K1230">
        <f t="shared" si="58"/>
        <v>355.41</v>
      </c>
      <c r="L1230" s="83">
        <f t="shared" si="59"/>
        <v>2132.46</v>
      </c>
    </row>
    <row r="1231" spans="1:12" ht="30.6" x14ac:dyDescent="0.3">
      <c r="A1231" s="214" t="s">
        <v>786</v>
      </c>
      <c r="B1231" s="214" t="s">
        <v>787</v>
      </c>
      <c r="C1231" s="217">
        <v>2194.7399999999998</v>
      </c>
      <c r="D1231" s="217">
        <v>2194.73</v>
      </c>
      <c r="E1231" s="217">
        <v>2194.73</v>
      </c>
      <c r="F1231" s="83">
        <f t="shared" si="57"/>
        <v>6584.1999999999989</v>
      </c>
      <c r="G1231" s="214" t="s">
        <v>2490</v>
      </c>
      <c r="H1231" s="214" t="s">
        <v>2491</v>
      </c>
      <c r="I1231" s="217">
        <v>1090.925</v>
      </c>
      <c r="J1231" s="217">
        <v>2181.85</v>
      </c>
      <c r="K1231">
        <f t="shared" si="58"/>
        <v>545.46249999999998</v>
      </c>
      <c r="L1231" s="83">
        <f t="shared" si="59"/>
        <v>3272.7749999999996</v>
      </c>
    </row>
    <row r="1232" spans="1:12" ht="30.6" x14ac:dyDescent="0.3">
      <c r="A1232" s="214" t="s">
        <v>2433</v>
      </c>
      <c r="B1232" s="214" t="s">
        <v>2434</v>
      </c>
      <c r="C1232" s="217">
        <v>2181.85</v>
      </c>
      <c r="D1232" s="217">
        <v>2181.85</v>
      </c>
      <c r="E1232" s="217">
        <v>2181.85</v>
      </c>
      <c r="F1232" s="83">
        <f t="shared" si="57"/>
        <v>6545.5499999999993</v>
      </c>
      <c r="G1232" s="214" t="s">
        <v>2504</v>
      </c>
      <c r="H1232" s="214" t="s">
        <v>2505</v>
      </c>
      <c r="I1232" s="217">
        <v>1561.2249999999999</v>
      </c>
      <c r="J1232" s="217">
        <v>3122.45</v>
      </c>
      <c r="K1232">
        <f t="shared" si="58"/>
        <v>780.61249999999995</v>
      </c>
      <c r="L1232" s="83">
        <f t="shared" si="59"/>
        <v>4683.6749999999993</v>
      </c>
    </row>
    <row r="1233" spans="1:12" ht="30.6" x14ac:dyDescent="0.3">
      <c r="A1233" s="214" t="s">
        <v>2588</v>
      </c>
      <c r="B1233" s="214" t="s">
        <v>1142</v>
      </c>
      <c r="C1233" s="217">
        <v>3122.44</v>
      </c>
      <c r="D1233" s="217">
        <v>3122.45</v>
      </c>
      <c r="E1233" s="217">
        <v>3122.45</v>
      </c>
      <c r="F1233" s="83">
        <f t="shared" si="57"/>
        <v>9367.34</v>
      </c>
      <c r="G1233" s="214" t="s">
        <v>2244</v>
      </c>
      <c r="H1233" s="214" t="s">
        <v>2245</v>
      </c>
      <c r="I1233" s="217">
        <v>1683.63</v>
      </c>
      <c r="J1233" s="217">
        <v>3367.26</v>
      </c>
      <c r="K1233">
        <f t="shared" si="58"/>
        <v>841.81500000000005</v>
      </c>
      <c r="L1233" s="83">
        <f t="shared" si="59"/>
        <v>5050.8900000000003</v>
      </c>
    </row>
    <row r="1234" spans="1:12" ht="30.6" x14ac:dyDescent="0.3">
      <c r="A1234" s="214" t="s">
        <v>2156</v>
      </c>
      <c r="B1234" s="214" t="s">
        <v>2157</v>
      </c>
      <c r="C1234" s="217">
        <v>3367.26</v>
      </c>
      <c r="D1234" s="217">
        <v>3367.26</v>
      </c>
      <c r="E1234" s="217">
        <v>3367.26</v>
      </c>
      <c r="F1234" s="83">
        <f t="shared" si="57"/>
        <v>10101.780000000001</v>
      </c>
      <c r="G1234" s="214" t="s">
        <v>811</v>
      </c>
      <c r="H1234" s="214" t="s">
        <v>812</v>
      </c>
      <c r="I1234" s="217">
        <v>1097.365</v>
      </c>
      <c r="J1234" s="217">
        <v>2194.73</v>
      </c>
      <c r="K1234">
        <f t="shared" si="58"/>
        <v>548.6825</v>
      </c>
      <c r="L1234" s="83">
        <f t="shared" si="59"/>
        <v>3292.0950000000003</v>
      </c>
    </row>
    <row r="1235" spans="1:12" ht="30.6" x14ac:dyDescent="0.3">
      <c r="A1235" s="214" t="s">
        <v>2501</v>
      </c>
      <c r="B1235" s="214" t="s">
        <v>2502</v>
      </c>
      <c r="C1235" s="217">
        <v>2194.7399999999998</v>
      </c>
      <c r="D1235" s="217">
        <v>2194.73</v>
      </c>
      <c r="E1235" s="217">
        <v>2194.73</v>
      </c>
      <c r="F1235" s="83">
        <f t="shared" si="57"/>
        <v>6584.1999999999989</v>
      </c>
      <c r="G1235" s="214" t="s">
        <v>3948</v>
      </c>
      <c r="H1235" s="214" t="s">
        <v>1474</v>
      </c>
      <c r="I1235" s="217">
        <v>1090.925</v>
      </c>
      <c r="J1235" s="217">
        <v>2181.85</v>
      </c>
      <c r="K1235">
        <f t="shared" si="58"/>
        <v>545.46249999999998</v>
      </c>
      <c r="L1235" s="83">
        <f t="shared" si="59"/>
        <v>3272.7749999999996</v>
      </c>
    </row>
    <row r="1236" spans="1:12" ht="30.6" x14ac:dyDescent="0.3">
      <c r="A1236" s="214" t="s">
        <v>2177</v>
      </c>
      <c r="B1236" s="214" t="s">
        <v>2178</v>
      </c>
      <c r="C1236" s="217">
        <v>2181.85</v>
      </c>
      <c r="D1236" s="217">
        <v>2181.85</v>
      </c>
      <c r="E1236" s="217">
        <v>2181.85</v>
      </c>
      <c r="F1236" s="83">
        <f t="shared" si="57"/>
        <v>6545.5499999999993</v>
      </c>
      <c r="G1236" s="214" t="s">
        <v>1190</v>
      </c>
      <c r="H1236" s="214" t="s">
        <v>1191</v>
      </c>
      <c r="I1236" s="217">
        <v>1561.2249999999999</v>
      </c>
      <c r="J1236" s="217">
        <v>3122.45</v>
      </c>
      <c r="K1236">
        <f t="shared" si="58"/>
        <v>780.61249999999995</v>
      </c>
      <c r="L1236" s="83">
        <f t="shared" si="59"/>
        <v>4683.6749999999993</v>
      </c>
    </row>
    <row r="1237" spans="1:12" ht="30.6" x14ac:dyDescent="0.3">
      <c r="A1237" s="214" t="s">
        <v>1001</v>
      </c>
      <c r="B1237" s="214" t="s">
        <v>1002</v>
      </c>
      <c r="C1237" s="217">
        <v>3122.44</v>
      </c>
      <c r="D1237" s="217">
        <v>3122.45</v>
      </c>
      <c r="E1237" s="217">
        <v>3122.45</v>
      </c>
      <c r="F1237" s="83">
        <f t="shared" si="57"/>
        <v>9367.34</v>
      </c>
      <c r="G1237" s="214" t="s">
        <v>2628</v>
      </c>
      <c r="H1237" s="214" t="s">
        <v>1108</v>
      </c>
      <c r="I1237" s="217">
        <v>1683.63</v>
      </c>
      <c r="J1237" s="217">
        <v>3367.26</v>
      </c>
      <c r="K1237">
        <f t="shared" si="58"/>
        <v>841.81500000000005</v>
      </c>
      <c r="L1237" s="83">
        <f t="shared" si="59"/>
        <v>5050.8900000000003</v>
      </c>
    </row>
    <row r="1238" spans="1:12" ht="30.6" x14ac:dyDescent="0.3">
      <c r="A1238" s="214" t="s">
        <v>1427</v>
      </c>
      <c r="B1238" s="214" t="s">
        <v>1428</v>
      </c>
      <c r="C1238" s="217">
        <v>3367.26</v>
      </c>
      <c r="D1238" s="217">
        <v>3367.26</v>
      </c>
      <c r="E1238" s="217">
        <v>3367.26</v>
      </c>
      <c r="F1238" s="83">
        <f t="shared" si="57"/>
        <v>10101.780000000001</v>
      </c>
      <c r="G1238" s="214" t="s">
        <v>1862</v>
      </c>
      <c r="H1238" s="214" t="s">
        <v>1863</v>
      </c>
      <c r="I1238" s="217">
        <v>1097.365</v>
      </c>
      <c r="J1238" s="217">
        <v>2194.73</v>
      </c>
      <c r="K1238">
        <f t="shared" si="58"/>
        <v>548.6825</v>
      </c>
      <c r="L1238" s="83">
        <f t="shared" si="59"/>
        <v>3292.0950000000003</v>
      </c>
    </row>
    <row r="1239" spans="1:12" ht="30.6" x14ac:dyDescent="0.3">
      <c r="A1239" s="214" t="s">
        <v>2479</v>
      </c>
      <c r="B1239" s="214" t="s">
        <v>2480</v>
      </c>
      <c r="C1239" s="217">
        <v>2194.7399999999998</v>
      </c>
      <c r="D1239" s="217">
        <v>2194.73</v>
      </c>
      <c r="E1239" s="217">
        <v>2194.73</v>
      </c>
      <c r="F1239" s="83">
        <f t="shared" si="57"/>
        <v>6584.1999999999989</v>
      </c>
      <c r="G1239" s="214" t="s">
        <v>507</v>
      </c>
      <c r="H1239" s="214" t="s">
        <v>508</v>
      </c>
      <c r="I1239" s="217">
        <v>1090.925</v>
      </c>
      <c r="J1239" s="217">
        <v>2181.85</v>
      </c>
      <c r="K1239">
        <f t="shared" si="58"/>
        <v>545.46249999999998</v>
      </c>
      <c r="L1239" s="83">
        <f t="shared" si="59"/>
        <v>3272.7749999999996</v>
      </c>
    </row>
    <row r="1240" spans="1:12" ht="30.6" x14ac:dyDescent="0.3">
      <c r="A1240" s="214" t="s">
        <v>551</v>
      </c>
      <c r="B1240" s="214" t="s">
        <v>352</v>
      </c>
      <c r="C1240" s="217">
        <v>2452.4299999999998</v>
      </c>
      <c r="D1240" s="217">
        <v>2452.4299999999998</v>
      </c>
      <c r="E1240" s="217">
        <v>2452.4299999999998</v>
      </c>
      <c r="F1240" s="83">
        <f t="shared" si="57"/>
        <v>7357.2899999999991</v>
      </c>
      <c r="G1240" s="214" t="s">
        <v>2512</v>
      </c>
      <c r="H1240" s="214" t="s">
        <v>2513</v>
      </c>
      <c r="I1240" s="217">
        <v>1561.2249999999999</v>
      </c>
      <c r="J1240" s="217">
        <v>3122.45</v>
      </c>
      <c r="K1240">
        <f t="shared" si="58"/>
        <v>780.61249999999995</v>
      </c>
      <c r="L1240" s="83">
        <f t="shared" si="59"/>
        <v>4683.6749999999993</v>
      </c>
    </row>
    <row r="1241" spans="1:12" ht="30.6" x14ac:dyDescent="0.3">
      <c r="A1241" s="214" t="s">
        <v>1371</v>
      </c>
      <c r="B1241" s="214" t="s">
        <v>1372</v>
      </c>
      <c r="C1241" s="217">
        <v>2181.85</v>
      </c>
      <c r="D1241" s="217">
        <v>2181.85</v>
      </c>
      <c r="E1241" s="217">
        <v>2181.85</v>
      </c>
      <c r="F1241" s="83">
        <f t="shared" si="57"/>
        <v>6545.5499999999993</v>
      </c>
      <c r="G1241" s="214" t="s">
        <v>817</v>
      </c>
      <c r="H1241" s="214" t="s">
        <v>271</v>
      </c>
      <c r="I1241" s="217">
        <v>788.13</v>
      </c>
      <c r="J1241" s="217">
        <v>1576.26</v>
      </c>
      <c r="K1241">
        <f t="shared" si="58"/>
        <v>394.065</v>
      </c>
      <c r="L1241" s="83">
        <f t="shared" si="59"/>
        <v>2364.39</v>
      </c>
    </row>
    <row r="1242" spans="1:12" ht="30.6" x14ac:dyDescent="0.3">
      <c r="A1242" s="214" t="s">
        <v>1450</v>
      </c>
      <c r="B1242" s="214" t="s">
        <v>1451</v>
      </c>
      <c r="C1242" s="217">
        <v>3122.44</v>
      </c>
      <c r="D1242" s="217">
        <v>3122.45</v>
      </c>
      <c r="E1242" s="217">
        <v>3122.45</v>
      </c>
      <c r="F1242" s="83">
        <f t="shared" si="57"/>
        <v>9367.34</v>
      </c>
      <c r="G1242" s="214" t="s">
        <v>2516</v>
      </c>
      <c r="H1242" s="214" t="s">
        <v>2517</v>
      </c>
      <c r="I1242" s="217">
        <v>1683.63</v>
      </c>
      <c r="J1242" s="217">
        <v>3367.26</v>
      </c>
      <c r="K1242">
        <f t="shared" si="58"/>
        <v>841.81500000000005</v>
      </c>
      <c r="L1242" s="83">
        <f t="shared" si="59"/>
        <v>5050.8900000000003</v>
      </c>
    </row>
    <row r="1243" spans="1:12" ht="30.6" x14ac:dyDescent="0.3">
      <c r="A1243" s="214" t="s">
        <v>2175</v>
      </c>
      <c r="B1243" s="214" t="s">
        <v>2176</v>
      </c>
      <c r="C1243" s="217">
        <v>3367.26</v>
      </c>
      <c r="D1243" s="217">
        <v>3367.26</v>
      </c>
      <c r="E1243" s="217">
        <v>3367.26</v>
      </c>
      <c r="F1243" s="83">
        <f t="shared" si="57"/>
        <v>10101.780000000001</v>
      </c>
      <c r="G1243" s="214" t="s">
        <v>1429</v>
      </c>
      <c r="H1243" s="214" t="s">
        <v>1430</v>
      </c>
      <c r="I1243" s="217">
        <v>1097.365</v>
      </c>
      <c r="J1243" s="217">
        <v>2194.73</v>
      </c>
      <c r="K1243">
        <f t="shared" si="58"/>
        <v>548.6825</v>
      </c>
      <c r="L1243" s="83">
        <f t="shared" si="59"/>
        <v>3292.0950000000003</v>
      </c>
    </row>
    <row r="1244" spans="1:12" ht="30.6" x14ac:dyDescent="0.3">
      <c r="A1244" s="214" t="s">
        <v>1383</v>
      </c>
      <c r="B1244" s="214" t="s">
        <v>1384</v>
      </c>
      <c r="C1244" s="217">
        <v>2194.7399999999998</v>
      </c>
      <c r="D1244" s="217">
        <v>2194.73</v>
      </c>
      <c r="E1244" s="217">
        <v>2194.73</v>
      </c>
      <c r="F1244" s="83">
        <f t="shared" si="57"/>
        <v>6584.1999999999989</v>
      </c>
      <c r="G1244" s="214" t="s">
        <v>1206</v>
      </c>
      <c r="H1244" s="214" t="s">
        <v>1207</v>
      </c>
      <c r="I1244" s="217">
        <v>1090.925</v>
      </c>
      <c r="J1244" s="217">
        <v>2181.85</v>
      </c>
      <c r="K1244">
        <f t="shared" si="58"/>
        <v>545.46249999999998</v>
      </c>
      <c r="L1244" s="83">
        <f t="shared" si="59"/>
        <v>3272.7749999999996</v>
      </c>
    </row>
    <row r="1245" spans="1:12" ht="30.6" x14ac:dyDescent="0.3">
      <c r="A1245" s="214" t="s">
        <v>2488</v>
      </c>
      <c r="B1245" s="214" t="s">
        <v>2489</v>
      </c>
      <c r="C1245" s="217">
        <v>2181.85</v>
      </c>
      <c r="D1245" s="217">
        <v>2181.85</v>
      </c>
      <c r="E1245" s="217">
        <v>2181.85</v>
      </c>
      <c r="F1245" s="83">
        <f t="shared" si="57"/>
        <v>6545.5499999999993</v>
      </c>
      <c r="G1245" s="214" t="s">
        <v>2611</v>
      </c>
      <c r="H1245" s="214" t="s">
        <v>2222</v>
      </c>
      <c r="I1245" s="217">
        <v>1561.2249999999999</v>
      </c>
      <c r="J1245" s="217">
        <v>3122.45</v>
      </c>
      <c r="K1245">
        <f t="shared" si="58"/>
        <v>780.61249999999995</v>
      </c>
      <c r="L1245" s="83">
        <f t="shared" si="59"/>
        <v>4683.6749999999993</v>
      </c>
    </row>
    <row r="1246" spans="1:12" ht="30.6" x14ac:dyDescent="0.3">
      <c r="A1246" s="214" t="s">
        <v>2536</v>
      </c>
      <c r="B1246" s="214" t="s">
        <v>1466</v>
      </c>
      <c r="C1246" s="217">
        <v>3122.44</v>
      </c>
      <c r="D1246" s="217">
        <v>3122.45</v>
      </c>
      <c r="E1246" s="217">
        <v>3122.45</v>
      </c>
      <c r="F1246" s="83">
        <f t="shared" si="57"/>
        <v>9367.34</v>
      </c>
      <c r="G1246" s="214" t="s">
        <v>515</v>
      </c>
      <c r="H1246" s="214" t="s">
        <v>516</v>
      </c>
      <c r="I1246" s="217">
        <v>2330.0250000000001</v>
      </c>
      <c r="J1246" s="217">
        <v>4660.05</v>
      </c>
      <c r="K1246">
        <f t="shared" si="58"/>
        <v>1165.0125</v>
      </c>
      <c r="L1246" s="83">
        <f t="shared" si="59"/>
        <v>6990.0750000000007</v>
      </c>
    </row>
    <row r="1247" spans="1:12" ht="30.6" x14ac:dyDescent="0.3">
      <c r="A1247" s="214" t="s">
        <v>1493</v>
      </c>
      <c r="B1247" s="214" t="s">
        <v>1494</v>
      </c>
      <c r="C1247" s="217">
        <v>3367.26</v>
      </c>
      <c r="D1247" s="217">
        <v>3367.26</v>
      </c>
      <c r="E1247" s="217">
        <v>3367.26</v>
      </c>
      <c r="F1247" s="83">
        <f t="shared" si="57"/>
        <v>10101.780000000001</v>
      </c>
      <c r="G1247" s="214" t="s">
        <v>1080</v>
      </c>
      <c r="H1247" s="214" t="s">
        <v>1081</v>
      </c>
      <c r="I1247" s="217">
        <v>1535.4549999999999</v>
      </c>
      <c r="J1247" s="217">
        <v>3070.91</v>
      </c>
      <c r="K1247">
        <f t="shared" si="58"/>
        <v>767.72749999999996</v>
      </c>
      <c r="L1247" s="83">
        <f t="shared" si="59"/>
        <v>4606.3649999999998</v>
      </c>
    </row>
    <row r="1248" spans="1:12" ht="30.6" x14ac:dyDescent="0.3">
      <c r="A1248" s="214" t="s">
        <v>716</v>
      </c>
      <c r="B1248" s="214" t="s">
        <v>717</v>
      </c>
      <c r="C1248" s="217">
        <v>2194.7399999999998</v>
      </c>
      <c r="D1248" s="217">
        <v>2194.73</v>
      </c>
      <c r="E1248" s="217">
        <v>2194.73</v>
      </c>
      <c r="F1248" s="83">
        <f t="shared" si="57"/>
        <v>6584.1999999999989</v>
      </c>
      <c r="G1248" s="214" t="s">
        <v>2281</v>
      </c>
      <c r="H1248" s="214" t="s">
        <v>2282</v>
      </c>
      <c r="I1248" s="217">
        <v>1529.01</v>
      </c>
      <c r="J1248" s="217">
        <v>3058.02</v>
      </c>
      <c r="K1248">
        <f t="shared" si="58"/>
        <v>764.505</v>
      </c>
      <c r="L1248" s="83">
        <f t="shared" si="59"/>
        <v>4587.03</v>
      </c>
    </row>
    <row r="1249" spans="1:12" ht="30.6" x14ac:dyDescent="0.3">
      <c r="A1249" s="214" t="s">
        <v>2102</v>
      </c>
      <c r="B1249" s="214" t="s">
        <v>2103</v>
      </c>
      <c r="C1249" s="217">
        <v>2181.85</v>
      </c>
      <c r="D1249" s="217">
        <v>2181.85</v>
      </c>
      <c r="E1249" s="217">
        <v>2181.85</v>
      </c>
      <c r="F1249" s="83">
        <f t="shared" si="57"/>
        <v>6545.5499999999993</v>
      </c>
      <c r="G1249" s="214" t="s">
        <v>2453</v>
      </c>
      <c r="H1249" s="214" t="s">
        <v>2454</v>
      </c>
      <c r="I1249" s="217">
        <v>2207.62</v>
      </c>
      <c r="J1249" s="217">
        <v>4415.24</v>
      </c>
      <c r="K1249">
        <f t="shared" si="58"/>
        <v>1103.81</v>
      </c>
      <c r="L1249" s="83">
        <f t="shared" si="59"/>
        <v>6622.86</v>
      </c>
    </row>
    <row r="1250" spans="1:12" ht="30.6" x14ac:dyDescent="0.3">
      <c r="A1250" s="214" t="s">
        <v>1003</v>
      </c>
      <c r="B1250" s="214" t="s">
        <v>1004</v>
      </c>
      <c r="C1250" s="217">
        <v>3122.44</v>
      </c>
      <c r="D1250" s="217">
        <v>3122.45</v>
      </c>
      <c r="E1250" s="217">
        <v>3122.45</v>
      </c>
      <c r="F1250" s="83">
        <f t="shared" si="57"/>
        <v>9367.34</v>
      </c>
      <c r="G1250" s="214" t="s">
        <v>3932</v>
      </c>
      <c r="H1250" s="214" t="s">
        <v>286</v>
      </c>
      <c r="I1250" s="217">
        <v>1683.63</v>
      </c>
      <c r="J1250" s="217">
        <v>3367.26</v>
      </c>
      <c r="K1250">
        <f t="shared" si="58"/>
        <v>841.81500000000005</v>
      </c>
      <c r="L1250" s="83">
        <f t="shared" si="59"/>
        <v>5050.8900000000003</v>
      </c>
    </row>
    <row r="1251" spans="1:12" ht="30.6" x14ac:dyDescent="0.3">
      <c r="A1251" s="214" t="s">
        <v>1452</v>
      </c>
      <c r="B1251" s="214" t="s">
        <v>172</v>
      </c>
      <c r="C1251" s="217">
        <v>1421.63</v>
      </c>
      <c r="D1251" s="217">
        <v>1421.64</v>
      </c>
      <c r="E1251" s="217">
        <v>1421.64</v>
      </c>
      <c r="F1251" s="83">
        <f t="shared" si="57"/>
        <v>4264.9100000000008</v>
      </c>
      <c r="G1251" s="214" t="s">
        <v>2519</v>
      </c>
      <c r="H1251" s="214" t="s">
        <v>329</v>
      </c>
      <c r="I1251" s="217">
        <v>1559.075</v>
      </c>
      <c r="J1251" s="217">
        <v>3118.15</v>
      </c>
      <c r="K1251">
        <f t="shared" si="58"/>
        <v>779.53750000000002</v>
      </c>
      <c r="L1251" s="83">
        <f t="shared" si="59"/>
        <v>4677.2250000000004</v>
      </c>
    </row>
    <row r="1252" spans="1:12" ht="30.6" x14ac:dyDescent="0.3">
      <c r="A1252" s="214" t="s">
        <v>2236</v>
      </c>
      <c r="B1252" s="214" t="s">
        <v>2237</v>
      </c>
      <c r="C1252" s="217">
        <v>3367.26</v>
      </c>
      <c r="D1252" s="217">
        <v>3367.26</v>
      </c>
      <c r="E1252" s="217">
        <v>3367.26</v>
      </c>
      <c r="F1252" s="83">
        <f t="shared" si="57"/>
        <v>10101.780000000001</v>
      </c>
      <c r="G1252" s="214" t="s">
        <v>2158</v>
      </c>
      <c r="H1252" s="214" t="s">
        <v>323</v>
      </c>
      <c r="I1252" s="217">
        <v>1226.2149999999999</v>
      </c>
      <c r="J1252" s="217">
        <v>2452.4299999999998</v>
      </c>
      <c r="K1252">
        <f t="shared" si="58"/>
        <v>613.10749999999996</v>
      </c>
      <c r="L1252" s="83">
        <f t="shared" si="59"/>
        <v>3678.6449999999995</v>
      </c>
    </row>
    <row r="1253" spans="1:12" ht="30.6" x14ac:dyDescent="0.3">
      <c r="A1253" s="214" t="s">
        <v>1171</v>
      </c>
      <c r="B1253" s="214" t="s">
        <v>1172</v>
      </c>
      <c r="C1253" s="217">
        <v>2194.7399999999998</v>
      </c>
      <c r="D1253" s="217">
        <v>2194.73</v>
      </c>
      <c r="E1253" s="217">
        <v>2194.73</v>
      </c>
      <c r="F1253" s="83">
        <f t="shared" si="57"/>
        <v>6584.1999999999989</v>
      </c>
      <c r="G1253" s="214" t="s">
        <v>1021</v>
      </c>
      <c r="H1253" s="214" t="s">
        <v>200</v>
      </c>
      <c r="I1253" s="217">
        <v>1226.2149999999999</v>
      </c>
      <c r="J1253" s="217">
        <v>2452.4299999999998</v>
      </c>
      <c r="K1253">
        <f t="shared" si="58"/>
        <v>613.10749999999996</v>
      </c>
      <c r="L1253" s="83">
        <f t="shared" si="59"/>
        <v>3678.6449999999995</v>
      </c>
    </row>
    <row r="1254" spans="1:12" ht="30.6" x14ac:dyDescent="0.3">
      <c r="A1254" s="214" t="s">
        <v>1819</v>
      </c>
      <c r="B1254" s="214" t="s">
        <v>1820</v>
      </c>
      <c r="C1254" s="217">
        <v>2181.85</v>
      </c>
      <c r="D1254" s="217">
        <v>2181.85</v>
      </c>
      <c r="E1254" s="217">
        <v>2181.85</v>
      </c>
      <c r="F1254" s="83">
        <f t="shared" si="57"/>
        <v>6545.5499999999993</v>
      </c>
      <c r="G1254" s="214" t="s">
        <v>2181</v>
      </c>
      <c r="H1254" s="214" t="s">
        <v>342</v>
      </c>
      <c r="I1254" s="217">
        <v>710.82</v>
      </c>
      <c r="J1254" s="217">
        <v>1421.64</v>
      </c>
      <c r="K1254">
        <f t="shared" si="58"/>
        <v>355.41</v>
      </c>
      <c r="L1254" s="83">
        <f t="shared" si="59"/>
        <v>2132.46</v>
      </c>
    </row>
    <row r="1255" spans="1:12" ht="30.6" x14ac:dyDescent="0.3">
      <c r="A1255" s="214" t="s">
        <v>1469</v>
      </c>
      <c r="B1255" s="214" t="s">
        <v>1470</v>
      </c>
      <c r="C1255" s="217">
        <v>3122.44</v>
      </c>
      <c r="D1255" s="217">
        <v>3122.45</v>
      </c>
      <c r="E1255" s="217">
        <v>3122.45</v>
      </c>
      <c r="F1255" s="83">
        <f t="shared" si="57"/>
        <v>9367.34</v>
      </c>
      <c r="G1255" s="214" t="s">
        <v>708</v>
      </c>
      <c r="H1255" s="214" t="s">
        <v>222</v>
      </c>
      <c r="I1255" s="217">
        <v>710.82</v>
      </c>
      <c r="J1255" s="217">
        <v>1421.64</v>
      </c>
      <c r="K1255">
        <f t="shared" si="58"/>
        <v>355.41</v>
      </c>
      <c r="L1255" s="83">
        <f t="shared" si="59"/>
        <v>2132.46</v>
      </c>
    </row>
    <row r="1256" spans="1:12" ht="30.6" x14ac:dyDescent="0.3">
      <c r="A1256" s="214" t="s">
        <v>2494</v>
      </c>
      <c r="B1256" s="214" t="s">
        <v>2495</v>
      </c>
      <c r="C1256" s="217">
        <v>3367.26</v>
      </c>
      <c r="D1256" s="217">
        <v>3367.26</v>
      </c>
      <c r="E1256" s="217">
        <v>3367.26</v>
      </c>
      <c r="F1256" s="83">
        <f t="shared" si="57"/>
        <v>10101.780000000001</v>
      </c>
      <c r="G1256" s="214" t="s">
        <v>517</v>
      </c>
      <c r="H1256" s="214" t="s">
        <v>331</v>
      </c>
      <c r="I1256" s="217">
        <v>788.13</v>
      </c>
      <c r="J1256" s="217">
        <v>1576.26</v>
      </c>
      <c r="K1256">
        <f t="shared" si="58"/>
        <v>394.065</v>
      </c>
      <c r="L1256" s="83">
        <f t="shared" si="59"/>
        <v>2364.39</v>
      </c>
    </row>
    <row r="1257" spans="1:12" ht="30.6" x14ac:dyDescent="0.3">
      <c r="A1257" s="214" t="s">
        <v>1471</v>
      </c>
      <c r="B1257" s="214" t="s">
        <v>1472</v>
      </c>
      <c r="C1257" s="217">
        <v>2194.7399999999998</v>
      </c>
      <c r="D1257" s="217">
        <v>2194.73</v>
      </c>
      <c r="E1257" s="217">
        <v>2194.73</v>
      </c>
      <c r="F1257" s="83">
        <f t="shared" si="57"/>
        <v>6584.1999999999989</v>
      </c>
      <c r="G1257" s="214" t="s">
        <v>2518</v>
      </c>
      <c r="H1257" s="214" t="s">
        <v>220</v>
      </c>
      <c r="I1257" s="217">
        <v>1683.63</v>
      </c>
      <c r="J1257" s="217">
        <v>3367.26</v>
      </c>
      <c r="K1257">
        <f t="shared" si="58"/>
        <v>841.81500000000005</v>
      </c>
      <c r="L1257" s="83">
        <f t="shared" si="59"/>
        <v>5050.8900000000003</v>
      </c>
    </row>
    <row r="1258" spans="1:12" ht="30.6" x14ac:dyDescent="0.3">
      <c r="A1258" s="214" t="s">
        <v>500</v>
      </c>
      <c r="B1258" s="214" t="s">
        <v>501</v>
      </c>
      <c r="C1258" s="217">
        <v>2181.85</v>
      </c>
      <c r="D1258" s="217">
        <v>2181.85</v>
      </c>
      <c r="E1258" s="217">
        <v>2181.85</v>
      </c>
      <c r="F1258" s="83">
        <f t="shared" si="57"/>
        <v>6545.5499999999993</v>
      </c>
      <c r="G1258" s="214" t="s">
        <v>672</v>
      </c>
      <c r="H1258" s="214" t="s">
        <v>201</v>
      </c>
      <c r="I1258" s="217">
        <v>1559.075</v>
      </c>
      <c r="J1258" s="217">
        <v>3118.15</v>
      </c>
      <c r="K1258">
        <f t="shared" si="58"/>
        <v>779.53750000000002</v>
      </c>
      <c r="L1258" s="83">
        <f t="shared" si="59"/>
        <v>4677.2250000000004</v>
      </c>
    </row>
    <row r="1259" spans="1:12" ht="30.6" x14ac:dyDescent="0.3">
      <c r="A1259" s="214" t="s">
        <v>1166</v>
      </c>
      <c r="B1259" s="214" t="s">
        <v>1167</v>
      </c>
      <c r="C1259" s="217">
        <v>3122.44</v>
      </c>
      <c r="D1259" s="217">
        <v>3122.45</v>
      </c>
      <c r="E1259" s="217">
        <v>3122.45</v>
      </c>
      <c r="F1259" s="83">
        <f t="shared" si="57"/>
        <v>9367.34</v>
      </c>
      <c r="G1259" s="214" t="s">
        <v>2252</v>
      </c>
      <c r="H1259" s="214" t="s">
        <v>330</v>
      </c>
      <c r="I1259" s="217">
        <v>1226.2149999999999</v>
      </c>
      <c r="J1259" s="217">
        <v>2452.4299999999998</v>
      </c>
      <c r="K1259">
        <f t="shared" si="58"/>
        <v>613.10749999999996</v>
      </c>
      <c r="L1259" s="83">
        <f t="shared" si="59"/>
        <v>3678.6449999999995</v>
      </c>
    </row>
    <row r="1260" spans="1:12" ht="30.6" x14ac:dyDescent="0.3">
      <c r="A1260" s="214" t="s">
        <v>2179</v>
      </c>
      <c r="B1260" s="214" t="s">
        <v>2180</v>
      </c>
      <c r="C1260" s="217">
        <v>3367.26</v>
      </c>
      <c r="D1260" s="217">
        <v>3367.26</v>
      </c>
      <c r="E1260" s="217">
        <v>3367.26</v>
      </c>
      <c r="F1260" s="83">
        <f t="shared" si="57"/>
        <v>10101.780000000001</v>
      </c>
      <c r="G1260" s="214" t="s">
        <v>2238</v>
      </c>
      <c r="H1260" s="214" t="s">
        <v>328</v>
      </c>
      <c r="I1260" s="217">
        <v>710.82</v>
      </c>
      <c r="J1260" s="217">
        <v>1421.64</v>
      </c>
      <c r="K1260">
        <f t="shared" si="58"/>
        <v>355.41</v>
      </c>
      <c r="L1260" s="83">
        <f t="shared" si="59"/>
        <v>2132.46</v>
      </c>
    </row>
    <row r="1261" spans="1:12" ht="30.6" x14ac:dyDescent="0.3">
      <c r="A1261" s="214" t="s">
        <v>835</v>
      </c>
      <c r="B1261" s="214" t="s">
        <v>836</v>
      </c>
      <c r="C1261" s="217">
        <v>2194.7399999999998</v>
      </c>
      <c r="D1261" s="217">
        <v>2194.73</v>
      </c>
      <c r="E1261" s="217">
        <v>2194.73</v>
      </c>
      <c r="F1261" s="83">
        <f t="shared" si="57"/>
        <v>6584.1999999999989</v>
      </c>
      <c r="G1261" s="214" t="s">
        <v>777</v>
      </c>
      <c r="H1261" s="214" t="s">
        <v>353</v>
      </c>
      <c r="I1261" s="217">
        <v>710.82</v>
      </c>
      <c r="J1261" s="217">
        <v>1421.64</v>
      </c>
      <c r="K1261">
        <f t="shared" si="58"/>
        <v>355.41</v>
      </c>
      <c r="L1261" s="83">
        <f t="shared" si="59"/>
        <v>2132.46</v>
      </c>
    </row>
    <row r="1262" spans="1:12" ht="30.6" x14ac:dyDescent="0.3">
      <c r="A1262" s="214" t="s">
        <v>2570</v>
      </c>
      <c r="B1262" s="214" t="s">
        <v>302</v>
      </c>
      <c r="C1262" s="217">
        <v>1421.63</v>
      </c>
      <c r="D1262" s="217">
        <v>1421.64</v>
      </c>
      <c r="E1262" s="217">
        <v>1421.64</v>
      </c>
      <c r="F1262" s="83">
        <f t="shared" si="57"/>
        <v>4264.9100000000008</v>
      </c>
      <c r="G1262" s="214" t="s">
        <v>574</v>
      </c>
      <c r="H1262" s="214" t="s">
        <v>241</v>
      </c>
      <c r="I1262" s="217">
        <v>788.13</v>
      </c>
      <c r="J1262" s="217">
        <v>1576.26</v>
      </c>
      <c r="K1262">
        <f t="shared" si="58"/>
        <v>394.065</v>
      </c>
      <c r="L1262" s="83">
        <f t="shared" si="59"/>
        <v>2364.39</v>
      </c>
    </row>
    <row r="1263" spans="1:12" ht="30.6" x14ac:dyDescent="0.3">
      <c r="A1263" s="214" t="s">
        <v>2490</v>
      </c>
      <c r="B1263" s="214" t="s">
        <v>2491</v>
      </c>
      <c r="C1263" s="217">
        <v>2181.85</v>
      </c>
      <c r="D1263" s="217">
        <v>2181.85</v>
      </c>
      <c r="E1263" s="217">
        <v>2181.85</v>
      </c>
      <c r="F1263" s="83">
        <f t="shared" si="57"/>
        <v>6545.5499999999993</v>
      </c>
      <c r="G1263" s="214" t="s">
        <v>1555</v>
      </c>
      <c r="H1263" s="214" t="s">
        <v>337</v>
      </c>
      <c r="I1263" s="217">
        <v>710.82</v>
      </c>
      <c r="J1263" s="217">
        <v>1421.64</v>
      </c>
      <c r="K1263">
        <f t="shared" si="58"/>
        <v>355.41</v>
      </c>
      <c r="L1263" s="83">
        <f t="shared" si="59"/>
        <v>2132.46</v>
      </c>
    </row>
    <row r="1264" spans="1:12" ht="30.6" x14ac:dyDescent="0.3">
      <c r="A1264" s="214" t="s">
        <v>2504</v>
      </c>
      <c r="B1264" s="214" t="s">
        <v>2505</v>
      </c>
      <c r="C1264" s="217">
        <v>3122.44</v>
      </c>
      <c r="D1264" s="217">
        <v>3122.45</v>
      </c>
      <c r="E1264" s="217">
        <v>3122.45</v>
      </c>
      <c r="F1264" s="83">
        <f t="shared" si="57"/>
        <v>9367.34</v>
      </c>
      <c r="G1264" s="214" t="s">
        <v>1935</v>
      </c>
      <c r="H1264" s="214" t="s">
        <v>237</v>
      </c>
      <c r="I1264" s="217">
        <v>1683.63</v>
      </c>
      <c r="J1264" s="217">
        <v>3367.26</v>
      </c>
      <c r="K1264">
        <f t="shared" si="58"/>
        <v>841.81500000000005</v>
      </c>
      <c r="L1264" s="83">
        <f t="shared" si="59"/>
        <v>5050.8900000000003</v>
      </c>
    </row>
    <row r="1265" spans="1:12" ht="30.6" x14ac:dyDescent="0.3">
      <c r="A1265" s="214" t="s">
        <v>2244</v>
      </c>
      <c r="B1265" s="214" t="s">
        <v>2245</v>
      </c>
      <c r="C1265" s="217">
        <v>3367.26</v>
      </c>
      <c r="D1265" s="217">
        <v>3367.26</v>
      </c>
      <c r="E1265" s="217">
        <v>3367.26</v>
      </c>
      <c r="F1265" s="83">
        <f t="shared" si="57"/>
        <v>10101.780000000001</v>
      </c>
      <c r="G1265" s="214" t="s">
        <v>1294</v>
      </c>
      <c r="H1265" s="214" t="s">
        <v>178</v>
      </c>
      <c r="I1265" s="217">
        <v>1559.075</v>
      </c>
      <c r="J1265" s="217">
        <v>3118.15</v>
      </c>
      <c r="K1265">
        <f t="shared" si="58"/>
        <v>779.53750000000002</v>
      </c>
      <c r="L1265" s="83">
        <f t="shared" si="59"/>
        <v>4677.2250000000004</v>
      </c>
    </row>
    <row r="1266" spans="1:12" ht="30.6" x14ac:dyDescent="0.3">
      <c r="A1266" s="214" t="s">
        <v>811</v>
      </c>
      <c r="B1266" s="214" t="s">
        <v>812</v>
      </c>
      <c r="C1266" s="217">
        <v>2194.7399999999998</v>
      </c>
      <c r="D1266" s="217">
        <v>2194.73</v>
      </c>
      <c r="E1266" s="217">
        <v>2194.73</v>
      </c>
      <c r="F1266" s="83">
        <f t="shared" si="57"/>
        <v>6584.1999999999989</v>
      </c>
      <c r="G1266" s="214" t="s">
        <v>841</v>
      </c>
      <c r="H1266" s="214" t="s">
        <v>265</v>
      </c>
      <c r="I1266" s="217">
        <v>1226.2149999999999</v>
      </c>
      <c r="J1266" s="217">
        <v>2452.4299999999998</v>
      </c>
      <c r="K1266">
        <f t="shared" si="58"/>
        <v>613.10749999999996</v>
      </c>
      <c r="L1266" s="83">
        <f t="shared" si="59"/>
        <v>3678.6449999999995</v>
      </c>
    </row>
    <row r="1267" spans="1:12" ht="30.6" x14ac:dyDescent="0.3">
      <c r="A1267" s="214" t="s">
        <v>1473</v>
      </c>
      <c r="B1267" s="214" t="s">
        <v>1474</v>
      </c>
      <c r="C1267" s="217">
        <v>2181.85</v>
      </c>
      <c r="D1267" s="217">
        <v>2181.85</v>
      </c>
      <c r="E1267" s="217">
        <v>2181.85</v>
      </c>
      <c r="F1267" s="83">
        <f t="shared" si="57"/>
        <v>6545.5499999999993</v>
      </c>
      <c r="G1267" s="214" t="s">
        <v>1556</v>
      </c>
      <c r="H1267" s="214" t="s">
        <v>296</v>
      </c>
      <c r="I1267" s="217">
        <v>710.82</v>
      </c>
      <c r="J1267" s="217">
        <v>1421.64</v>
      </c>
      <c r="K1267">
        <f t="shared" si="58"/>
        <v>355.41</v>
      </c>
      <c r="L1267" s="83">
        <f t="shared" si="59"/>
        <v>2132.46</v>
      </c>
    </row>
    <row r="1268" spans="1:12" ht="30.6" x14ac:dyDescent="0.3">
      <c r="A1268" s="214" t="s">
        <v>1190</v>
      </c>
      <c r="B1268" s="214" t="s">
        <v>1191</v>
      </c>
      <c r="C1268" s="217">
        <v>3122.44</v>
      </c>
      <c r="D1268" s="217">
        <v>3122.45</v>
      </c>
      <c r="E1268" s="217">
        <v>3122.45</v>
      </c>
      <c r="F1268" s="83">
        <f t="shared" si="57"/>
        <v>9367.34</v>
      </c>
      <c r="G1268" s="214" t="s">
        <v>1825</v>
      </c>
      <c r="H1268" s="214" t="s">
        <v>203</v>
      </c>
      <c r="I1268" s="217">
        <v>710.82</v>
      </c>
      <c r="J1268" s="217">
        <v>1421.64</v>
      </c>
      <c r="K1268">
        <f t="shared" si="58"/>
        <v>355.41</v>
      </c>
      <c r="L1268" s="83">
        <f t="shared" si="59"/>
        <v>2132.46</v>
      </c>
    </row>
    <row r="1269" spans="1:12" ht="30.6" x14ac:dyDescent="0.3">
      <c r="A1269" s="214" t="s">
        <v>2628</v>
      </c>
      <c r="B1269" s="214" t="s">
        <v>1108</v>
      </c>
      <c r="C1269" s="217">
        <v>3367.26</v>
      </c>
      <c r="D1269" s="217">
        <v>3367.26</v>
      </c>
      <c r="E1269" s="217">
        <v>3367.26</v>
      </c>
      <c r="F1269" s="83">
        <f t="shared" si="57"/>
        <v>10101.780000000001</v>
      </c>
      <c r="G1269" s="214" t="s">
        <v>2455</v>
      </c>
      <c r="H1269" s="214" t="s">
        <v>264</v>
      </c>
      <c r="I1269" s="217">
        <v>788.13</v>
      </c>
      <c r="J1269" s="217">
        <v>1576.26</v>
      </c>
      <c r="K1269">
        <f t="shared" si="58"/>
        <v>394.065</v>
      </c>
      <c r="L1269" s="83">
        <f t="shared" si="59"/>
        <v>2364.39</v>
      </c>
    </row>
    <row r="1270" spans="1:12" ht="30.6" x14ac:dyDescent="0.3">
      <c r="A1270" s="214" t="s">
        <v>1862</v>
      </c>
      <c r="B1270" s="214" t="s">
        <v>1863</v>
      </c>
      <c r="C1270" s="217">
        <v>2194.7399999999998</v>
      </c>
      <c r="D1270" s="217">
        <v>2194.73</v>
      </c>
      <c r="E1270" s="217">
        <v>2194.73</v>
      </c>
      <c r="F1270" s="83">
        <f t="shared" si="57"/>
        <v>6584.1999999999989</v>
      </c>
      <c r="G1270" s="214" t="s">
        <v>1994</v>
      </c>
      <c r="H1270" s="214" t="s">
        <v>345</v>
      </c>
      <c r="I1270" s="217">
        <v>1683.63</v>
      </c>
      <c r="J1270" s="217">
        <v>3367.26</v>
      </c>
      <c r="K1270">
        <f t="shared" si="58"/>
        <v>841.81500000000005</v>
      </c>
      <c r="L1270" s="83">
        <f t="shared" si="59"/>
        <v>5050.8900000000003</v>
      </c>
    </row>
    <row r="1271" spans="1:12" ht="30.6" x14ac:dyDescent="0.3">
      <c r="A1271" s="214" t="s">
        <v>507</v>
      </c>
      <c r="B1271" s="214" t="s">
        <v>508</v>
      </c>
      <c r="C1271" s="217">
        <v>2181.85</v>
      </c>
      <c r="D1271" s="217">
        <v>2181.85</v>
      </c>
      <c r="E1271" s="217">
        <v>2181.85</v>
      </c>
      <c r="F1271" s="83">
        <f t="shared" si="57"/>
        <v>6545.5499999999993</v>
      </c>
      <c r="G1271" s="214" t="s">
        <v>676</v>
      </c>
      <c r="H1271" s="214" t="s">
        <v>336</v>
      </c>
      <c r="I1271" s="217">
        <v>1559.075</v>
      </c>
      <c r="J1271" s="217">
        <v>3118.15</v>
      </c>
      <c r="K1271">
        <f t="shared" si="58"/>
        <v>779.53750000000002</v>
      </c>
      <c r="L1271" s="83">
        <f t="shared" si="59"/>
        <v>4677.2250000000004</v>
      </c>
    </row>
    <row r="1272" spans="1:12" ht="30.6" x14ac:dyDescent="0.3">
      <c r="A1272" s="214" t="s">
        <v>2512</v>
      </c>
      <c r="B1272" s="214" t="s">
        <v>2513</v>
      </c>
      <c r="C1272" s="217">
        <v>3122.44</v>
      </c>
      <c r="D1272" s="217">
        <v>3122.45</v>
      </c>
      <c r="E1272" s="217">
        <v>3122.45</v>
      </c>
      <c r="F1272" s="83">
        <f t="shared" si="57"/>
        <v>9367.34</v>
      </c>
      <c r="G1272" s="214" t="s">
        <v>2078</v>
      </c>
      <c r="H1272" s="214" t="s">
        <v>343</v>
      </c>
      <c r="I1272" s="217">
        <v>1226.2149999999999</v>
      </c>
      <c r="J1272" s="217">
        <v>2452.4299999999998</v>
      </c>
      <c r="K1272">
        <f t="shared" si="58"/>
        <v>613.10749999999996</v>
      </c>
      <c r="L1272" s="83">
        <f t="shared" si="59"/>
        <v>3678.6449999999995</v>
      </c>
    </row>
    <row r="1273" spans="1:12" ht="30.6" x14ac:dyDescent="0.3">
      <c r="A1273" s="214" t="s">
        <v>817</v>
      </c>
      <c r="B1273" s="214" t="s">
        <v>271</v>
      </c>
      <c r="C1273" s="217">
        <v>1576.25</v>
      </c>
      <c r="D1273" s="217">
        <v>1576.26</v>
      </c>
      <c r="E1273" s="217">
        <v>1576.26</v>
      </c>
      <c r="F1273" s="83">
        <f t="shared" si="57"/>
        <v>4728.7700000000004</v>
      </c>
      <c r="G1273" s="214" t="s">
        <v>2187</v>
      </c>
      <c r="H1273" s="214" t="s">
        <v>350</v>
      </c>
      <c r="I1273" s="217">
        <v>710.82</v>
      </c>
      <c r="J1273" s="217">
        <v>1421.64</v>
      </c>
      <c r="K1273">
        <f t="shared" si="58"/>
        <v>355.41</v>
      </c>
      <c r="L1273" s="83">
        <f t="shared" si="59"/>
        <v>2132.46</v>
      </c>
    </row>
    <row r="1274" spans="1:12" ht="30.6" x14ac:dyDescent="0.3">
      <c r="A1274" s="214" t="s">
        <v>2516</v>
      </c>
      <c r="B1274" s="214" t="s">
        <v>2517</v>
      </c>
      <c r="C1274" s="217">
        <v>3367.26</v>
      </c>
      <c r="D1274" s="217">
        <v>3367.26</v>
      </c>
      <c r="E1274" s="217">
        <v>3367.26</v>
      </c>
      <c r="F1274" s="83">
        <f t="shared" si="57"/>
        <v>10101.780000000001</v>
      </c>
      <c r="G1274" s="214" t="s">
        <v>1679</v>
      </c>
      <c r="H1274" s="214" t="s">
        <v>1680</v>
      </c>
      <c r="I1274" s="217">
        <v>2226.9450000000002</v>
      </c>
      <c r="J1274" s="217">
        <v>4453.8900000000003</v>
      </c>
      <c r="K1274">
        <f t="shared" si="58"/>
        <v>1113.4725000000001</v>
      </c>
      <c r="L1274" s="83">
        <f t="shared" si="59"/>
        <v>6680.8350000000009</v>
      </c>
    </row>
    <row r="1275" spans="1:12" ht="30.6" x14ac:dyDescent="0.3">
      <c r="A1275" s="214" t="s">
        <v>1429</v>
      </c>
      <c r="B1275" s="214" t="s">
        <v>1430</v>
      </c>
      <c r="C1275" s="217">
        <v>2194.7399999999998</v>
      </c>
      <c r="D1275" s="217">
        <v>2194.73</v>
      </c>
      <c r="E1275" s="217">
        <v>2194.73</v>
      </c>
      <c r="F1275" s="83">
        <f t="shared" si="57"/>
        <v>6584.1999999999989</v>
      </c>
      <c r="G1275" s="214" t="s">
        <v>1617</v>
      </c>
      <c r="H1275" s="214" t="s">
        <v>1618</v>
      </c>
      <c r="I1275" s="217">
        <v>2761.67</v>
      </c>
      <c r="J1275" s="217">
        <v>5523.34</v>
      </c>
      <c r="K1275">
        <f t="shared" si="58"/>
        <v>1380.835</v>
      </c>
      <c r="L1275" s="83">
        <f t="shared" si="59"/>
        <v>8285.01</v>
      </c>
    </row>
    <row r="1276" spans="1:12" ht="30.6" x14ac:dyDescent="0.3">
      <c r="A1276" s="214" t="s">
        <v>1206</v>
      </c>
      <c r="B1276" s="214" t="s">
        <v>1207</v>
      </c>
      <c r="C1276" s="217">
        <v>2181.85</v>
      </c>
      <c r="D1276" s="217">
        <v>2181.85</v>
      </c>
      <c r="E1276" s="217">
        <v>2181.85</v>
      </c>
      <c r="F1276" s="83">
        <f t="shared" si="57"/>
        <v>6545.5499999999993</v>
      </c>
      <c r="G1276" s="214" t="s">
        <v>933</v>
      </c>
      <c r="H1276" s="214" t="s">
        <v>934</v>
      </c>
      <c r="I1276" s="217">
        <v>3760.25</v>
      </c>
      <c r="J1276" s="217">
        <v>7520.5</v>
      </c>
      <c r="K1276">
        <f t="shared" si="58"/>
        <v>1880.125</v>
      </c>
      <c r="L1276" s="83">
        <f t="shared" si="59"/>
        <v>11280.75</v>
      </c>
    </row>
    <row r="1277" spans="1:12" ht="30.6" x14ac:dyDescent="0.3">
      <c r="A1277" s="214" t="s">
        <v>2611</v>
      </c>
      <c r="B1277" s="214" t="s">
        <v>2222</v>
      </c>
      <c r="C1277" s="217">
        <v>3122.44</v>
      </c>
      <c r="D1277" s="217">
        <v>3122.45</v>
      </c>
      <c r="E1277" s="217">
        <v>3122.45</v>
      </c>
      <c r="F1277" s="83">
        <f t="shared" si="57"/>
        <v>9367.34</v>
      </c>
      <c r="G1277" s="214" t="s">
        <v>2119</v>
      </c>
      <c r="H1277" s="214" t="s">
        <v>2120</v>
      </c>
      <c r="I1277" s="217">
        <v>2628.5250000000001</v>
      </c>
      <c r="J1277" s="217">
        <v>5257.05</v>
      </c>
      <c r="K1277">
        <f t="shared" si="58"/>
        <v>1314.2625</v>
      </c>
      <c r="L1277" s="83">
        <f t="shared" si="59"/>
        <v>7885.5750000000007</v>
      </c>
    </row>
    <row r="1278" spans="1:12" ht="30.6" x14ac:dyDescent="0.3">
      <c r="A1278" s="214" t="s">
        <v>515</v>
      </c>
      <c r="B1278" s="214" t="s">
        <v>516</v>
      </c>
      <c r="C1278" s="217">
        <v>4660.04</v>
      </c>
      <c r="D1278" s="217">
        <v>4660.05</v>
      </c>
      <c r="E1278" s="217">
        <v>4660.05</v>
      </c>
      <c r="F1278" s="83">
        <f t="shared" si="57"/>
        <v>13980.14</v>
      </c>
      <c r="G1278" s="214" t="s">
        <v>1866</v>
      </c>
      <c r="H1278" s="214" t="s">
        <v>1867</v>
      </c>
      <c r="I1278" s="217">
        <v>2282.7800000000002</v>
      </c>
      <c r="J1278" s="217">
        <v>4565.5600000000004</v>
      </c>
      <c r="K1278">
        <f t="shared" si="58"/>
        <v>1141.3900000000001</v>
      </c>
      <c r="L1278" s="83">
        <f t="shared" si="59"/>
        <v>6848.34</v>
      </c>
    </row>
    <row r="1279" spans="1:12" ht="30.6" x14ac:dyDescent="0.3">
      <c r="A1279" s="214" t="s">
        <v>1080</v>
      </c>
      <c r="B1279" s="214" t="s">
        <v>1081</v>
      </c>
      <c r="C1279" s="217">
        <v>3070.9</v>
      </c>
      <c r="D1279" s="217">
        <v>3070.91</v>
      </c>
      <c r="E1279" s="217">
        <v>3070.91</v>
      </c>
      <c r="F1279" s="83">
        <f t="shared" si="57"/>
        <v>9212.7199999999993</v>
      </c>
      <c r="G1279" s="214" t="s">
        <v>1566</v>
      </c>
      <c r="H1279" s="214" t="s">
        <v>1567</v>
      </c>
      <c r="I1279" s="217">
        <v>1292.79</v>
      </c>
      <c r="J1279" s="217">
        <v>2585.58</v>
      </c>
      <c r="K1279">
        <f t="shared" si="58"/>
        <v>646.39499999999998</v>
      </c>
      <c r="L1279" s="83">
        <f t="shared" si="59"/>
        <v>3878.37</v>
      </c>
    </row>
    <row r="1280" spans="1:12" ht="30.6" x14ac:dyDescent="0.3">
      <c r="A1280" s="214" t="s">
        <v>2281</v>
      </c>
      <c r="B1280" s="214" t="s">
        <v>2282</v>
      </c>
      <c r="C1280" s="217">
        <v>3058.03</v>
      </c>
      <c r="D1280" s="217">
        <v>3058.02</v>
      </c>
      <c r="E1280" s="217">
        <v>3058.02</v>
      </c>
      <c r="F1280" s="83">
        <f t="shared" si="57"/>
        <v>9174.07</v>
      </c>
      <c r="G1280" s="214" t="s">
        <v>1758</v>
      </c>
      <c r="H1280" s="214" t="s">
        <v>1759</v>
      </c>
      <c r="I1280" s="217">
        <v>2117.4250000000002</v>
      </c>
      <c r="J1280" s="217">
        <v>4234.8500000000004</v>
      </c>
      <c r="K1280">
        <f t="shared" si="58"/>
        <v>1058.7125000000001</v>
      </c>
      <c r="L1280" s="83">
        <f t="shared" si="59"/>
        <v>6352.2750000000005</v>
      </c>
    </row>
    <row r="1281" spans="1:12" ht="30.6" x14ac:dyDescent="0.3">
      <c r="A1281" s="214" t="s">
        <v>2453</v>
      </c>
      <c r="B1281" s="214" t="s">
        <v>2454</v>
      </c>
      <c r="C1281" s="217">
        <v>4415.24</v>
      </c>
      <c r="D1281" s="217">
        <v>4415.24</v>
      </c>
      <c r="E1281" s="217">
        <v>4415.24</v>
      </c>
      <c r="F1281" s="83">
        <f t="shared" si="57"/>
        <v>13245.72</v>
      </c>
      <c r="G1281" s="214" t="s">
        <v>1698</v>
      </c>
      <c r="H1281" s="214" t="s">
        <v>1699</v>
      </c>
      <c r="I1281" s="217">
        <v>758.06500000000005</v>
      </c>
      <c r="J1281" s="217">
        <v>1516.13</v>
      </c>
      <c r="K1281">
        <f t="shared" si="58"/>
        <v>379.03250000000003</v>
      </c>
      <c r="L1281" s="83">
        <f t="shared" si="59"/>
        <v>2274.1950000000002</v>
      </c>
    </row>
    <row r="1282" spans="1:12" ht="30.6" x14ac:dyDescent="0.3">
      <c r="A1282" s="214" t="s">
        <v>871</v>
      </c>
      <c r="B1282" s="214" t="s">
        <v>286</v>
      </c>
      <c r="C1282" s="216"/>
      <c r="D1282" s="216"/>
      <c r="E1282" s="216"/>
      <c r="F1282" s="83">
        <f t="shared" si="57"/>
        <v>0</v>
      </c>
      <c r="G1282" s="214" t="s">
        <v>1768</v>
      </c>
      <c r="H1282" s="214" t="s">
        <v>1769</v>
      </c>
      <c r="I1282" s="217">
        <v>1103.81</v>
      </c>
      <c r="J1282" s="217">
        <v>2207.62</v>
      </c>
      <c r="K1282">
        <f t="shared" si="58"/>
        <v>551.90499999999997</v>
      </c>
      <c r="L1282" s="83">
        <f t="shared" si="59"/>
        <v>3311.43</v>
      </c>
    </row>
    <row r="1283" spans="1:12" ht="30.6" x14ac:dyDescent="0.3">
      <c r="A1283" s="214" t="s">
        <v>3932</v>
      </c>
      <c r="B1283" s="214" t="s">
        <v>286</v>
      </c>
      <c r="C1283" s="217">
        <v>3367.26</v>
      </c>
      <c r="D1283" s="217">
        <v>3367.26</v>
      </c>
      <c r="E1283" s="217">
        <v>3367.26</v>
      </c>
      <c r="F1283" s="83">
        <f t="shared" si="57"/>
        <v>10101.780000000001</v>
      </c>
      <c r="G1283" s="214" t="s">
        <v>1611</v>
      </c>
      <c r="H1283" s="214" t="s">
        <v>1612</v>
      </c>
      <c r="I1283" s="217">
        <v>2085.21</v>
      </c>
      <c r="J1283" s="217">
        <v>4170.42</v>
      </c>
      <c r="K1283">
        <f t="shared" si="58"/>
        <v>1042.605</v>
      </c>
      <c r="L1283" s="83">
        <f t="shared" si="59"/>
        <v>6255.63</v>
      </c>
    </row>
    <row r="1284" spans="1:12" ht="30.6" x14ac:dyDescent="0.3">
      <c r="A1284" s="214" t="s">
        <v>2519</v>
      </c>
      <c r="B1284" s="214" t="s">
        <v>329</v>
      </c>
      <c r="C1284" s="217">
        <v>3118.15</v>
      </c>
      <c r="D1284" s="217">
        <v>3118.15</v>
      </c>
      <c r="E1284" s="217">
        <v>3118.15</v>
      </c>
      <c r="F1284" s="83">
        <f t="shared" si="57"/>
        <v>9354.4500000000007</v>
      </c>
      <c r="G1284" s="214" t="s">
        <v>2469</v>
      </c>
      <c r="H1284" s="214" t="s">
        <v>2470</v>
      </c>
      <c r="I1284" s="217">
        <v>989.99000000000012</v>
      </c>
      <c r="J1284" s="217">
        <v>1979.98</v>
      </c>
      <c r="K1284">
        <f t="shared" si="58"/>
        <v>494.99500000000006</v>
      </c>
      <c r="L1284" s="83">
        <f t="shared" si="59"/>
        <v>2969.9700000000003</v>
      </c>
    </row>
    <row r="1285" spans="1:12" ht="30.6" x14ac:dyDescent="0.3">
      <c r="A1285" s="214" t="s">
        <v>2158</v>
      </c>
      <c r="B1285" s="214" t="s">
        <v>323</v>
      </c>
      <c r="C1285" s="217">
        <v>2452.4299999999998</v>
      </c>
      <c r="D1285" s="217">
        <v>2452.4299999999998</v>
      </c>
      <c r="E1285" s="217">
        <v>2452.4299999999998</v>
      </c>
      <c r="F1285" s="83">
        <f t="shared" ref="F1285:F1325" si="60">C1285+D1285+E1285</f>
        <v>7357.2899999999991</v>
      </c>
      <c r="G1285" s="214" t="s">
        <v>1681</v>
      </c>
      <c r="H1285" s="214" t="s">
        <v>1682</v>
      </c>
      <c r="I1285" s="217">
        <v>11856.28</v>
      </c>
      <c r="J1285" s="217">
        <v>23712.560000000001</v>
      </c>
      <c r="K1285">
        <f t="shared" ref="K1285:K1291" si="61">I1285/30*15</f>
        <v>5928.14</v>
      </c>
      <c r="L1285" s="83">
        <f t="shared" ref="L1285:L1291" si="62">I1285+J1285</f>
        <v>35568.840000000004</v>
      </c>
    </row>
    <row r="1286" spans="1:12" ht="30.6" x14ac:dyDescent="0.3">
      <c r="A1286" s="214" t="s">
        <v>1021</v>
      </c>
      <c r="B1286" s="214" t="s">
        <v>200</v>
      </c>
      <c r="C1286" s="217">
        <v>2452.4299999999998</v>
      </c>
      <c r="D1286" s="217">
        <v>2452.4299999999998</v>
      </c>
      <c r="E1286" s="217">
        <v>2452.4299999999998</v>
      </c>
      <c r="F1286" s="83">
        <f t="shared" si="60"/>
        <v>7357.2899999999991</v>
      </c>
      <c r="G1286" s="214" t="s">
        <v>3954</v>
      </c>
      <c r="H1286" s="214" t="s">
        <v>1761</v>
      </c>
      <c r="I1286" s="217">
        <v>2542.625</v>
      </c>
      <c r="J1286" s="217">
        <v>5085.25</v>
      </c>
      <c r="K1286">
        <f t="shared" si="61"/>
        <v>1271.3125</v>
      </c>
      <c r="L1286" s="83">
        <f t="shared" si="62"/>
        <v>7627.875</v>
      </c>
    </row>
    <row r="1287" spans="1:12" ht="30.6" x14ac:dyDescent="0.3">
      <c r="A1287" s="214" t="s">
        <v>2181</v>
      </c>
      <c r="B1287" s="214" t="s">
        <v>342</v>
      </c>
      <c r="C1287" s="217">
        <v>1421.63</v>
      </c>
      <c r="D1287" s="217">
        <v>1421.64</v>
      </c>
      <c r="E1287" s="217">
        <v>1421.64</v>
      </c>
      <c r="F1287" s="83">
        <f t="shared" si="60"/>
        <v>4264.9100000000008</v>
      </c>
      <c r="G1287" s="214" t="s">
        <v>850</v>
      </c>
      <c r="H1287" s="214" t="s">
        <v>851</v>
      </c>
      <c r="I1287" s="217">
        <v>904.09</v>
      </c>
      <c r="J1287" s="217">
        <v>1808.18</v>
      </c>
      <c r="K1287">
        <f t="shared" si="61"/>
        <v>452.04500000000002</v>
      </c>
      <c r="L1287" s="83">
        <f t="shared" si="62"/>
        <v>2712.27</v>
      </c>
    </row>
    <row r="1288" spans="1:12" ht="30.6" x14ac:dyDescent="0.3">
      <c r="A1288" s="214" t="s">
        <v>708</v>
      </c>
      <c r="B1288" s="214" t="s">
        <v>222</v>
      </c>
      <c r="C1288" s="217">
        <v>1421.63</v>
      </c>
      <c r="D1288" s="217">
        <v>1421.64</v>
      </c>
      <c r="E1288" s="217">
        <v>1421.64</v>
      </c>
      <c r="F1288" s="83">
        <f t="shared" si="60"/>
        <v>4264.9100000000008</v>
      </c>
      <c r="G1288" s="214" t="s">
        <v>1795</v>
      </c>
      <c r="H1288" s="214" t="s">
        <v>1796</v>
      </c>
      <c r="I1288" s="217">
        <v>1406.605</v>
      </c>
      <c r="J1288" s="217">
        <v>2813.21</v>
      </c>
      <c r="K1288">
        <f t="shared" si="61"/>
        <v>703.30250000000001</v>
      </c>
      <c r="L1288" s="83">
        <f t="shared" si="62"/>
        <v>4219.8150000000005</v>
      </c>
    </row>
    <row r="1289" spans="1:12" ht="30.6" x14ac:dyDescent="0.3">
      <c r="A1289" s="214" t="s">
        <v>517</v>
      </c>
      <c r="B1289" s="214" t="s">
        <v>331</v>
      </c>
      <c r="C1289" s="217">
        <v>1576.25</v>
      </c>
      <c r="D1289" s="217">
        <v>1576.26</v>
      </c>
      <c r="E1289" s="217">
        <v>1576.26</v>
      </c>
      <c r="F1289" s="83">
        <f t="shared" si="60"/>
        <v>4728.7700000000004</v>
      </c>
      <c r="G1289" s="214" t="s">
        <v>1560</v>
      </c>
      <c r="H1289" s="214" t="s">
        <v>1561</v>
      </c>
      <c r="I1289" s="217">
        <v>3768.84</v>
      </c>
      <c r="J1289" s="217">
        <v>7537.68</v>
      </c>
      <c r="K1289">
        <f t="shared" si="61"/>
        <v>1884.42</v>
      </c>
      <c r="L1289" s="83">
        <f t="shared" si="62"/>
        <v>11306.52</v>
      </c>
    </row>
    <row r="1290" spans="1:12" ht="30.6" x14ac:dyDescent="0.3">
      <c r="A1290" s="214" t="s">
        <v>2518</v>
      </c>
      <c r="B1290" s="214" t="s">
        <v>220</v>
      </c>
      <c r="C1290" s="217">
        <v>3367.26</v>
      </c>
      <c r="D1290" s="217">
        <v>3367.26</v>
      </c>
      <c r="E1290" s="217">
        <v>3367.26</v>
      </c>
      <c r="F1290" s="83">
        <f t="shared" si="60"/>
        <v>10101.780000000001</v>
      </c>
      <c r="G1290" s="214" t="s">
        <v>1745</v>
      </c>
      <c r="H1290" s="214" t="s">
        <v>1746</v>
      </c>
      <c r="I1290" s="217">
        <v>1142.4649999999999</v>
      </c>
      <c r="J1290" s="217">
        <v>2284.9299999999998</v>
      </c>
      <c r="K1290">
        <f t="shared" si="61"/>
        <v>571.23249999999996</v>
      </c>
      <c r="L1290" s="83">
        <f t="shared" si="62"/>
        <v>3427.3949999999995</v>
      </c>
    </row>
    <row r="1291" spans="1:12" ht="30.6" x14ac:dyDescent="0.3">
      <c r="A1291" s="214" t="s">
        <v>672</v>
      </c>
      <c r="B1291" s="214" t="s">
        <v>201</v>
      </c>
      <c r="C1291" s="217">
        <v>3118.15</v>
      </c>
      <c r="D1291" s="217">
        <v>3118.15</v>
      </c>
      <c r="E1291" s="217">
        <v>3118.15</v>
      </c>
      <c r="F1291" s="83">
        <f t="shared" si="60"/>
        <v>9354.4500000000007</v>
      </c>
      <c r="G1291" s="220" t="s">
        <v>394</v>
      </c>
      <c r="H1291" s="220"/>
      <c r="I1291" s="213">
        <v>1063058.44</v>
      </c>
      <c r="J1291" s="213">
        <v>2126116.88</v>
      </c>
      <c r="K1291">
        <f t="shared" si="61"/>
        <v>531529.22</v>
      </c>
      <c r="L1291" s="83">
        <f t="shared" si="62"/>
        <v>3189175.32</v>
      </c>
    </row>
    <row r="1292" spans="1:12" ht="30.6" x14ac:dyDescent="0.3">
      <c r="A1292" s="214" t="s">
        <v>2252</v>
      </c>
      <c r="B1292" s="214" t="s">
        <v>330</v>
      </c>
      <c r="C1292" s="217">
        <v>2452.4299999999998</v>
      </c>
      <c r="D1292" s="217">
        <v>2452.4299999999998</v>
      </c>
      <c r="E1292" s="217">
        <v>2452.4299999999998</v>
      </c>
      <c r="F1292" s="83">
        <f t="shared" si="60"/>
        <v>7357.2899999999991</v>
      </c>
    </row>
    <row r="1293" spans="1:12" ht="30.6" x14ac:dyDescent="0.3">
      <c r="A1293" s="214" t="s">
        <v>2238</v>
      </c>
      <c r="B1293" s="214" t="s">
        <v>328</v>
      </c>
      <c r="C1293" s="217">
        <v>1421.63</v>
      </c>
      <c r="D1293" s="217">
        <v>1421.64</v>
      </c>
      <c r="E1293" s="217">
        <v>1421.64</v>
      </c>
      <c r="F1293" s="83">
        <f t="shared" si="60"/>
        <v>4264.9100000000008</v>
      </c>
    </row>
    <row r="1294" spans="1:12" ht="30.6" x14ac:dyDescent="0.3">
      <c r="A1294" s="214" t="s">
        <v>777</v>
      </c>
      <c r="B1294" s="214" t="s">
        <v>353</v>
      </c>
      <c r="C1294" s="217">
        <v>1421.63</v>
      </c>
      <c r="D1294" s="217">
        <v>1421.64</v>
      </c>
      <c r="E1294" s="217">
        <v>1421.64</v>
      </c>
      <c r="F1294" s="83">
        <f t="shared" si="60"/>
        <v>4264.9100000000008</v>
      </c>
    </row>
    <row r="1295" spans="1:12" ht="30.6" x14ac:dyDescent="0.3">
      <c r="A1295" s="214" t="s">
        <v>574</v>
      </c>
      <c r="B1295" s="214" t="s">
        <v>241</v>
      </c>
      <c r="C1295" s="217">
        <v>1576.25</v>
      </c>
      <c r="D1295" s="217">
        <v>1576.26</v>
      </c>
      <c r="E1295" s="217">
        <v>1576.26</v>
      </c>
      <c r="F1295" s="83">
        <f t="shared" si="60"/>
        <v>4728.7700000000004</v>
      </c>
    </row>
    <row r="1296" spans="1:12" ht="30.6" x14ac:dyDescent="0.3">
      <c r="A1296" s="214" t="s">
        <v>1555</v>
      </c>
      <c r="B1296" s="214" t="s">
        <v>337</v>
      </c>
      <c r="C1296" s="217">
        <v>1421.63</v>
      </c>
      <c r="D1296" s="217">
        <v>1421.64</v>
      </c>
      <c r="E1296" s="217">
        <v>1421.64</v>
      </c>
      <c r="F1296" s="83">
        <f t="shared" si="60"/>
        <v>4264.9100000000008</v>
      </c>
    </row>
    <row r="1297" spans="1:6" ht="30.6" x14ac:dyDescent="0.3">
      <c r="A1297" s="214" t="s">
        <v>1935</v>
      </c>
      <c r="B1297" s="214" t="s">
        <v>237</v>
      </c>
      <c r="C1297" s="217">
        <v>3367.26</v>
      </c>
      <c r="D1297" s="217">
        <v>3367.26</v>
      </c>
      <c r="E1297" s="217">
        <v>3367.26</v>
      </c>
      <c r="F1297" s="83">
        <f t="shared" si="60"/>
        <v>10101.780000000001</v>
      </c>
    </row>
    <row r="1298" spans="1:6" ht="30.6" x14ac:dyDescent="0.3">
      <c r="A1298" s="214" t="s">
        <v>1294</v>
      </c>
      <c r="B1298" s="214" t="s">
        <v>178</v>
      </c>
      <c r="C1298" s="217">
        <v>3118.15</v>
      </c>
      <c r="D1298" s="217">
        <v>3118.15</v>
      </c>
      <c r="E1298" s="217">
        <v>3118.15</v>
      </c>
      <c r="F1298" s="83">
        <f t="shared" si="60"/>
        <v>9354.4500000000007</v>
      </c>
    </row>
    <row r="1299" spans="1:6" ht="30.6" x14ac:dyDescent="0.3">
      <c r="A1299" s="214" t="s">
        <v>841</v>
      </c>
      <c r="B1299" s="214" t="s">
        <v>265</v>
      </c>
      <c r="C1299" s="217">
        <v>2452.4299999999998</v>
      </c>
      <c r="D1299" s="217">
        <v>2452.4299999999998</v>
      </c>
      <c r="E1299" s="217">
        <v>2452.4299999999998</v>
      </c>
      <c r="F1299" s="83">
        <f t="shared" si="60"/>
        <v>7357.2899999999991</v>
      </c>
    </row>
    <row r="1300" spans="1:6" ht="30.6" x14ac:dyDescent="0.3">
      <c r="A1300" s="214" t="s">
        <v>1556</v>
      </c>
      <c r="B1300" s="214" t="s">
        <v>296</v>
      </c>
      <c r="C1300" s="217">
        <v>1421.63</v>
      </c>
      <c r="D1300" s="217">
        <v>1421.64</v>
      </c>
      <c r="E1300" s="217">
        <v>1421.64</v>
      </c>
      <c r="F1300" s="83">
        <f t="shared" si="60"/>
        <v>4264.9100000000008</v>
      </c>
    </row>
    <row r="1301" spans="1:6" ht="30.6" x14ac:dyDescent="0.3">
      <c r="A1301" s="214" t="s">
        <v>1825</v>
      </c>
      <c r="B1301" s="214" t="s">
        <v>203</v>
      </c>
      <c r="C1301" s="217">
        <v>1421.63</v>
      </c>
      <c r="D1301" s="217">
        <v>1421.64</v>
      </c>
      <c r="E1301" s="217">
        <v>1421.64</v>
      </c>
      <c r="F1301" s="83">
        <f t="shared" si="60"/>
        <v>4264.9100000000008</v>
      </c>
    </row>
    <row r="1302" spans="1:6" ht="30.6" x14ac:dyDescent="0.3">
      <c r="A1302" s="214" t="s">
        <v>2455</v>
      </c>
      <c r="B1302" s="214" t="s">
        <v>264</v>
      </c>
      <c r="C1302" s="217">
        <v>1576.25</v>
      </c>
      <c r="D1302" s="217">
        <v>1576.26</v>
      </c>
      <c r="E1302" s="217">
        <v>1576.26</v>
      </c>
      <c r="F1302" s="83">
        <f t="shared" si="60"/>
        <v>4728.7700000000004</v>
      </c>
    </row>
    <row r="1303" spans="1:6" ht="30.6" x14ac:dyDescent="0.3">
      <c r="A1303" s="214" t="s">
        <v>1994</v>
      </c>
      <c r="B1303" s="214" t="s">
        <v>345</v>
      </c>
      <c r="C1303" s="217">
        <v>3367.26</v>
      </c>
      <c r="D1303" s="217">
        <v>3367.26</v>
      </c>
      <c r="E1303" s="217">
        <v>3367.26</v>
      </c>
      <c r="F1303" s="83">
        <f t="shared" si="60"/>
        <v>10101.780000000001</v>
      </c>
    </row>
    <row r="1304" spans="1:6" ht="30.6" x14ac:dyDescent="0.3">
      <c r="A1304" s="214" t="s">
        <v>676</v>
      </c>
      <c r="B1304" s="214" t="s">
        <v>336</v>
      </c>
      <c r="C1304" s="217">
        <v>3118.15</v>
      </c>
      <c r="D1304" s="217">
        <v>3118.15</v>
      </c>
      <c r="E1304" s="217">
        <v>3118.15</v>
      </c>
      <c r="F1304" s="83">
        <f t="shared" si="60"/>
        <v>9354.4500000000007</v>
      </c>
    </row>
    <row r="1305" spans="1:6" ht="30.6" x14ac:dyDescent="0.3">
      <c r="A1305" s="214" t="s">
        <v>2078</v>
      </c>
      <c r="B1305" s="214" t="s">
        <v>343</v>
      </c>
      <c r="C1305" s="217">
        <v>2452.4299999999998</v>
      </c>
      <c r="D1305" s="217">
        <v>2452.4299999999998</v>
      </c>
      <c r="E1305" s="217">
        <v>2452.4299999999998</v>
      </c>
      <c r="F1305" s="83">
        <f t="shared" si="60"/>
        <v>7357.2899999999991</v>
      </c>
    </row>
    <row r="1306" spans="1:6" ht="30.6" x14ac:dyDescent="0.3">
      <c r="A1306" s="214" t="s">
        <v>2187</v>
      </c>
      <c r="B1306" s="214" t="s">
        <v>350</v>
      </c>
      <c r="C1306" s="217">
        <v>1421.63</v>
      </c>
      <c r="D1306" s="217">
        <v>1421.64</v>
      </c>
      <c r="E1306" s="217">
        <v>1421.64</v>
      </c>
      <c r="F1306" s="83">
        <f t="shared" si="60"/>
        <v>4264.9100000000008</v>
      </c>
    </row>
    <row r="1307" spans="1:6" ht="30.6" x14ac:dyDescent="0.3">
      <c r="A1307" s="214" t="s">
        <v>1679</v>
      </c>
      <c r="B1307" s="214" t="s">
        <v>1680</v>
      </c>
      <c r="C1307" s="217">
        <v>4453.8900000000003</v>
      </c>
      <c r="D1307" s="217">
        <v>4453.8900000000003</v>
      </c>
      <c r="E1307" s="217">
        <v>4453.8900000000003</v>
      </c>
      <c r="F1307" s="83">
        <f t="shared" si="60"/>
        <v>13361.670000000002</v>
      </c>
    </row>
    <row r="1308" spans="1:6" ht="30.6" x14ac:dyDescent="0.3">
      <c r="A1308" s="214" t="s">
        <v>1617</v>
      </c>
      <c r="B1308" s="214" t="s">
        <v>1618</v>
      </c>
      <c r="C1308" s="217">
        <v>5523.34</v>
      </c>
      <c r="D1308" s="217">
        <v>5523.34</v>
      </c>
      <c r="E1308" s="217">
        <v>5523.34</v>
      </c>
      <c r="F1308" s="83">
        <f t="shared" si="60"/>
        <v>16570.02</v>
      </c>
    </row>
    <row r="1309" spans="1:6" ht="30.6" x14ac:dyDescent="0.3">
      <c r="A1309" s="214" t="s">
        <v>933</v>
      </c>
      <c r="B1309" s="214" t="s">
        <v>934</v>
      </c>
      <c r="C1309" s="217">
        <v>7520.51</v>
      </c>
      <c r="D1309" s="217">
        <v>7520.5</v>
      </c>
      <c r="E1309" s="217">
        <v>7520.5</v>
      </c>
      <c r="F1309" s="83">
        <f t="shared" si="60"/>
        <v>22561.510000000002</v>
      </c>
    </row>
    <row r="1310" spans="1:6" ht="30.6" x14ac:dyDescent="0.3">
      <c r="A1310" s="214" t="s">
        <v>2119</v>
      </c>
      <c r="B1310" s="214" t="s">
        <v>2120</v>
      </c>
      <c r="C1310" s="217">
        <v>5257.05</v>
      </c>
      <c r="D1310" s="217">
        <v>5257.05</v>
      </c>
      <c r="E1310" s="217">
        <v>5257.05</v>
      </c>
      <c r="F1310" s="83">
        <f t="shared" si="60"/>
        <v>15771.150000000001</v>
      </c>
    </row>
    <row r="1311" spans="1:6" ht="30.6" x14ac:dyDescent="0.3">
      <c r="A1311" s="214" t="s">
        <v>1866</v>
      </c>
      <c r="B1311" s="214" t="s">
        <v>1867</v>
      </c>
      <c r="C1311" s="217">
        <v>4565.5600000000004</v>
      </c>
      <c r="D1311" s="217">
        <v>4565.5600000000004</v>
      </c>
      <c r="E1311" s="217">
        <v>4565.5600000000004</v>
      </c>
      <c r="F1311" s="83">
        <f t="shared" si="60"/>
        <v>13696.68</v>
      </c>
    </row>
    <row r="1312" spans="1:6" ht="30.6" x14ac:dyDescent="0.3">
      <c r="A1312" s="214" t="s">
        <v>1566</v>
      </c>
      <c r="B1312" s="214" t="s">
        <v>1567</v>
      </c>
      <c r="C1312" s="217">
        <v>2585.5700000000002</v>
      </c>
      <c r="D1312" s="217">
        <v>2585.58</v>
      </c>
      <c r="E1312" s="217">
        <v>2585.58</v>
      </c>
      <c r="F1312" s="83">
        <f t="shared" si="60"/>
        <v>7756.73</v>
      </c>
    </row>
    <row r="1313" spans="1:6" ht="30.6" x14ac:dyDescent="0.3">
      <c r="A1313" s="214" t="s">
        <v>1758</v>
      </c>
      <c r="B1313" s="214" t="s">
        <v>1759</v>
      </c>
      <c r="C1313" s="217">
        <v>4234.84</v>
      </c>
      <c r="D1313" s="217">
        <v>4234.8500000000004</v>
      </c>
      <c r="E1313" s="217">
        <v>4234.8500000000004</v>
      </c>
      <c r="F1313" s="83">
        <f t="shared" si="60"/>
        <v>12704.54</v>
      </c>
    </row>
    <row r="1314" spans="1:6" ht="30.6" x14ac:dyDescent="0.3">
      <c r="A1314" s="214" t="s">
        <v>1698</v>
      </c>
      <c r="B1314" s="214" t="s">
        <v>1699</v>
      </c>
      <c r="C1314" s="217">
        <v>1516.13</v>
      </c>
      <c r="D1314" s="217">
        <v>1516.13</v>
      </c>
      <c r="E1314" s="217">
        <v>1516.13</v>
      </c>
      <c r="F1314" s="83">
        <f t="shared" si="60"/>
        <v>4548.3900000000003</v>
      </c>
    </row>
    <row r="1315" spans="1:6" ht="30.6" x14ac:dyDescent="0.3">
      <c r="A1315" s="214" t="s">
        <v>1768</v>
      </c>
      <c r="B1315" s="214" t="s">
        <v>1769</v>
      </c>
      <c r="C1315" s="217">
        <v>2207.62</v>
      </c>
      <c r="D1315" s="217">
        <v>2207.62</v>
      </c>
      <c r="E1315" s="217">
        <v>2207.62</v>
      </c>
      <c r="F1315" s="83">
        <f t="shared" si="60"/>
        <v>6622.86</v>
      </c>
    </row>
    <row r="1316" spans="1:6" ht="30.6" x14ac:dyDescent="0.3">
      <c r="A1316" s="214" t="s">
        <v>1611</v>
      </c>
      <c r="B1316" s="214" t="s">
        <v>1612</v>
      </c>
      <c r="C1316" s="217">
        <v>4170.43</v>
      </c>
      <c r="D1316" s="217">
        <v>4170.42</v>
      </c>
      <c r="E1316" s="217">
        <v>4170.42</v>
      </c>
      <c r="F1316" s="83">
        <f t="shared" si="60"/>
        <v>12511.27</v>
      </c>
    </row>
    <row r="1317" spans="1:6" ht="30.6" x14ac:dyDescent="0.3">
      <c r="A1317" s="214" t="s">
        <v>2469</v>
      </c>
      <c r="B1317" s="214" t="s">
        <v>2470</v>
      </c>
      <c r="C1317" s="217">
        <v>1979.99</v>
      </c>
      <c r="D1317" s="217">
        <v>1979.98</v>
      </c>
      <c r="E1317" s="217">
        <v>1979.98</v>
      </c>
      <c r="F1317" s="83">
        <f t="shared" si="60"/>
        <v>5939.9500000000007</v>
      </c>
    </row>
    <row r="1318" spans="1:6" ht="30.6" x14ac:dyDescent="0.3">
      <c r="A1318" s="214" t="s">
        <v>1681</v>
      </c>
      <c r="B1318" s="214" t="s">
        <v>1682</v>
      </c>
      <c r="C1318" s="217">
        <v>23712.560000000001</v>
      </c>
      <c r="D1318" s="217">
        <v>23712.560000000001</v>
      </c>
      <c r="E1318" s="217">
        <v>23712.560000000001</v>
      </c>
      <c r="F1318" s="83">
        <f t="shared" si="60"/>
        <v>71137.680000000008</v>
      </c>
    </row>
    <row r="1319" spans="1:6" ht="30.6" x14ac:dyDescent="0.3">
      <c r="A1319" s="214" t="s">
        <v>3954</v>
      </c>
      <c r="B1319" s="214" t="s">
        <v>1761</v>
      </c>
      <c r="C1319" s="217">
        <v>5085.25</v>
      </c>
      <c r="D1319" s="217">
        <v>5085.25</v>
      </c>
      <c r="E1319" s="217">
        <v>5085.25</v>
      </c>
      <c r="F1319" s="83">
        <f t="shared" si="60"/>
        <v>15255.75</v>
      </c>
    </row>
    <row r="1320" spans="1:6" ht="30.6" x14ac:dyDescent="0.3">
      <c r="A1320" s="214" t="s">
        <v>1760</v>
      </c>
      <c r="B1320" s="214" t="s">
        <v>1761</v>
      </c>
      <c r="C1320" s="216"/>
      <c r="D1320" s="216"/>
      <c r="E1320" s="216"/>
      <c r="F1320" s="83">
        <f t="shared" si="60"/>
        <v>0</v>
      </c>
    </row>
    <row r="1321" spans="1:6" ht="30.6" x14ac:dyDescent="0.3">
      <c r="A1321" s="214" t="s">
        <v>850</v>
      </c>
      <c r="B1321" s="214" t="s">
        <v>851</v>
      </c>
      <c r="C1321" s="217">
        <v>1808.18</v>
      </c>
      <c r="D1321" s="217">
        <v>1808.18</v>
      </c>
      <c r="E1321" s="217">
        <v>1808.18</v>
      </c>
      <c r="F1321" s="83">
        <f t="shared" si="60"/>
        <v>5424.54</v>
      </c>
    </row>
    <row r="1322" spans="1:6" ht="30.6" x14ac:dyDescent="0.3">
      <c r="A1322" s="214" t="s">
        <v>1795</v>
      </c>
      <c r="B1322" s="214" t="s">
        <v>1796</v>
      </c>
      <c r="C1322" s="217">
        <v>2813.21</v>
      </c>
      <c r="D1322" s="217">
        <v>2813.21</v>
      </c>
      <c r="E1322" s="217">
        <v>2813.21</v>
      </c>
      <c r="F1322" s="83">
        <f t="shared" si="60"/>
        <v>8439.630000000001</v>
      </c>
    </row>
    <row r="1323" spans="1:6" ht="30.6" x14ac:dyDescent="0.3">
      <c r="A1323" s="214" t="s">
        <v>1560</v>
      </c>
      <c r="B1323" s="214" t="s">
        <v>1561</v>
      </c>
      <c r="C1323" s="217">
        <v>7537.68</v>
      </c>
      <c r="D1323" s="217">
        <v>7537.68</v>
      </c>
      <c r="E1323" s="217">
        <v>7537.68</v>
      </c>
      <c r="F1323" s="83">
        <f t="shared" si="60"/>
        <v>22613.040000000001</v>
      </c>
    </row>
    <row r="1324" spans="1:6" ht="30.6" x14ac:dyDescent="0.3">
      <c r="A1324" s="214" t="s">
        <v>1745</v>
      </c>
      <c r="B1324" s="214" t="s">
        <v>1746</v>
      </c>
      <c r="C1324" s="217">
        <v>2284.9299999999998</v>
      </c>
      <c r="D1324" s="217">
        <v>2284.9299999999998</v>
      </c>
      <c r="E1324" s="217">
        <v>2284.9299999999998</v>
      </c>
      <c r="F1324" s="83">
        <f t="shared" si="60"/>
        <v>6854.7899999999991</v>
      </c>
    </row>
    <row r="1325" spans="1:6" x14ac:dyDescent="0.3">
      <c r="A1325" s="220" t="s">
        <v>394</v>
      </c>
      <c r="B1325" s="220"/>
      <c r="C1325" s="213">
        <v>2123095.7999999998</v>
      </c>
      <c r="D1325" s="213">
        <v>2123097.5099999998</v>
      </c>
      <c r="E1325" s="213">
        <v>2123097.2000000002</v>
      </c>
      <c r="F1325" s="83">
        <f t="shared" si="60"/>
        <v>6369290.5099999998</v>
      </c>
    </row>
  </sheetData>
  <mergeCells count="2">
    <mergeCell ref="A1325:B1325"/>
    <mergeCell ref="G1291:H129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H1506"/>
  <sheetViews>
    <sheetView topLeftCell="A343" workbookViewId="0">
      <selection activeCell="N371" sqref="N371"/>
    </sheetView>
  </sheetViews>
  <sheetFormatPr defaultRowHeight="14.4" x14ac:dyDescent="0.3"/>
  <cols>
    <col min="4" max="4" width="14.21875" customWidth="1"/>
  </cols>
  <sheetData>
    <row r="1" spans="1:8" x14ac:dyDescent="0.3">
      <c r="A1" s="101"/>
      <c r="B1" s="101"/>
      <c r="C1" s="101"/>
      <c r="D1" s="101"/>
      <c r="E1" s="101"/>
      <c r="F1" s="101"/>
      <c r="G1" s="101"/>
      <c r="H1" s="101"/>
    </row>
    <row r="2" spans="1:8" x14ac:dyDescent="0.3">
      <c r="A2" s="101"/>
      <c r="B2" s="101"/>
      <c r="C2" s="102" t="s">
        <v>3996</v>
      </c>
      <c r="D2" s="101"/>
      <c r="E2" s="101"/>
      <c r="F2" s="101"/>
      <c r="G2" s="101"/>
      <c r="H2" s="101"/>
    </row>
    <row r="3" spans="1:8" x14ac:dyDescent="0.3">
      <c r="A3" s="101"/>
      <c r="B3" s="101"/>
      <c r="C3" s="102" t="s">
        <v>4360</v>
      </c>
      <c r="D3" s="101"/>
      <c r="E3" s="101"/>
      <c r="F3" s="101"/>
      <c r="G3" s="101"/>
      <c r="H3" s="101"/>
    </row>
    <row r="4" spans="1:8" x14ac:dyDescent="0.3">
      <c r="A4" s="101"/>
      <c r="B4" s="101"/>
      <c r="C4" s="101"/>
      <c r="D4" s="101"/>
      <c r="E4" s="101"/>
      <c r="F4" s="101"/>
      <c r="G4" s="101"/>
      <c r="H4" s="101"/>
    </row>
    <row r="5" spans="1:8" x14ac:dyDescent="0.3">
      <c r="A5" s="101"/>
      <c r="B5" s="101"/>
      <c r="C5" s="103" t="s">
        <v>3998</v>
      </c>
      <c r="D5" s="101"/>
      <c r="E5" s="101"/>
      <c r="F5" s="101"/>
      <c r="G5" s="101"/>
      <c r="H5" s="101"/>
    </row>
    <row r="6" spans="1:8" ht="15" thickBot="1" x14ac:dyDescent="0.35">
      <c r="A6" s="101"/>
      <c r="B6" s="101"/>
      <c r="C6" s="101"/>
      <c r="D6" s="101"/>
      <c r="E6" s="101"/>
      <c r="F6" s="101"/>
      <c r="G6" s="101"/>
      <c r="H6" s="101"/>
    </row>
    <row r="7" spans="1:8" ht="15" thickBot="1" x14ac:dyDescent="0.35">
      <c r="A7" s="101"/>
      <c r="B7" s="247" t="s">
        <v>384</v>
      </c>
      <c r="C7" s="250" t="s">
        <v>3999</v>
      </c>
      <c r="D7" s="250" t="s">
        <v>4000</v>
      </c>
      <c r="E7" s="253" t="s">
        <v>4361</v>
      </c>
      <c r="F7" s="253"/>
      <c r="G7" s="253" t="s">
        <v>4362</v>
      </c>
      <c r="H7" s="253"/>
    </row>
    <row r="8" spans="1:8" ht="15" thickBot="1" x14ac:dyDescent="0.35">
      <c r="A8" s="101"/>
      <c r="B8" s="248"/>
      <c r="C8" s="251"/>
      <c r="D8" s="251"/>
      <c r="E8" s="254" t="s">
        <v>4004</v>
      </c>
      <c r="F8" s="254"/>
      <c r="G8" s="254" t="s">
        <v>4004</v>
      </c>
      <c r="H8" s="254"/>
    </row>
    <row r="9" spans="1:8" x14ac:dyDescent="0.3">
      <c r="A9" s="101"/>
      <c r="B9" s="248"/>
      <c r="C9" s="251"/>
      <c r="D9" s="251"/>
      <c r="E9" s="255" t="s">
        <v>4005</v>
      </c>
      <c r="F9" s="245" t="s">
        <v>385</v>
      </c>
      <c r="G9" s="255" t="s">
        <v>4005</v>
      </c>
      <c r="H9" s="245" t="s">
        <v>385</v>
      </c>
    </row>
    <row r="10" spans="1:8" ht="15" thickBot="1" x14ac:dyDescent="0.35">
      <c r="A10" s="101"/>
      <c r="B10" s="249"/>
      <c r="C10" s="252"/>
      <c r="D10" s="252"/>
      <c r="E10" s="246"/>
      <c r="F10" s="246"/>
      <c r="G10" s="246"/>
      <c r="H10" s="246"/>
    </row>
    <row r="11" spans="1:8" x14ac:dyDescent="0.3">
      <c r="A11" s="104"/>
      <c r="B11" s="240" t="s">
        <v>2644</v>
      </c>
      <c r="C11" s="242" t="s">
        <v>4008</v>
      </c>
      <c r="D11" s="238"/>
      <c r="E11" s="244"/>
      <c r="F11" s="238"/>
      <c r="G11" s="244"/>
      <c r="H11" s="238" t="s">
        <v>4007</v>
      </c>
    </row>
    <row r="12" spans="1:8" ht="15" thickBot="1" x14ac:dyDescent="0.35">
      <c r="A12" s="104"/>
      <c r="B12" s="241"/>
      <c r="C12" s="243"/>
      <c r="D12" s="239"/>
      <c r="E12" s="239"/>
      <c r="F12" s="239"/>
      <c r="G12" s="239"/>
      <c r="H12" s="239"/>
    </row>
    <row r="13" spans="1:8" x14ac:dyDescent="0.3">
      <c r="A13" s="104"/>
      <c r="B13" s="240" t="s">
        <v>2644</v>
      </c>
      <c r="C13" s="242" t="s">
        <v>4006</v>
      </c>
      <c r="D13" s="238"/>
      <c r="E13" s="244"/>
      <c r="F13" s="238" t="s">
        <v>4007</v>
      </c>
      <c r="G13" s="244"/>
      <c r="H13" s="238" t="s">
        <v>4007</v>
      </c>
    </row>
    <row r="14" spans="1:8" ht="15" thickBot="1" x14ac:dyDescent="0.35">
      <c r="A14" s="104"/>
      <c r="B14" s="241"/>
      <c r="C14" s="243"/>
      <c r="D14" s="239"/>
      <c r="E14" s="239"/>
      <c r="F14" s="239"/>
      <c r="G14" s="239"/>
      <c r="H14" s="239"/>
    </row>
    <row r="15" spans="1:8" x14ac:dyDescent="0.3">
      <c r="A15" s="105"/>
      <c r="B15" s="223" t="s">
        <v>1680</v>
      </c>
      <c r="C15" s="225" t="s">
        <v>4008</v>
      </c>
      <c r="D15" s="227">
        <v>70003215</v>
      </c>
      <c r="E15" s="229" t="s">
        <v>4363</v>
      </c>
      <c r="F15" s="221" t="s">
        <v>4007</v>
      </c>
      <c r="G15" s="229"/>
      <c r="H15" s="221" t="s">
        <v>4007</v>
      </c>
    </row>
    <row r="16" spans="1:8" ht="15" thickBot="1" x14ac:dyDescent="0.35">
      <c r="A16" s="101"/>
      <c r="B16" s="224"/>
      <c r="C16" s="226"/>
      <c r="D16" s="228"/>
      <c r="E16" s="222"/>
      <c r="F16" s="222"/>
      <c r="G16" s="222"/>
      <c r="H16" s="222"/>
    </row>
    <row r="17" spans="1:8" x14ac:dyDescent="0.3">
      <c r="A17" s="105"/>
      <c r="B17" s="223" t="s">
        <v>1612</v>
      </c>
      <c r="C17" s="225" t="s">
        <v>4008</v>
      </c>
      <c r="D17" s="227">
        <v>90030998</v>
      </c>
      <c r="E17" s="229" t="s">
        <v>4364</v>
      </c>
      <c r="F17" s="231">
        <v>32.975000000000001</v>
      </c>
      <c r="G17" s="229"/>
      <c r="H17" s="221" t="s">
        <v>4007</v>
      </c>
    </row>
    <row r="18" spans="1:8" ht="15" thickBot="1" x14ac:dyDescent="0.35">
      <c r="A18" s="101"/>
      <c r="B18" s="224"/>
      <c r="C18" s="226"/>
      <c r="D18" s="228"/>
      <c r="E18" s="222"/>
      <c r="F18" s="222"/>
      <c r="G18" s="222"/>
      <c r="H18" s="222"/>
    </row>
    <row r="19" spans="1:8" x14ac:dyDescent="0.3">
      <c r="A19" s="105"/>
      <c r="B19" s="223" t="s">
        <v>851</v>
      </c>
      <c r="C19" s="225" t="s">
        <v>4008</v>
      </c>
      <c r="D19" s="227">
        <v>90030992</v>
      </c>
      <c r="E19" s="229" t="s">
        <v>4013</v>
      </c>
      <c r="F19" s="221" t="s">
        <v>4007</v>
      </c>
      <c r="G19" s="229"/>
      <c r="H19" s="221" t="s">
        <v>4007</v>
      </c>
    </row>
    <row r="20" spans="1:8" ht="15" thickBot="1" x14ac:dyDescent="0.35">
      <c r="A20" s="101"/>
      <c r="B20" s="224"/>
      <c r="C20" s="226"/>
      <c r="D20" s="228"/>
      <c r="E20" s="222"/>
      <c r="F20" s="222"/>
      <c r="G20" s="222"/>
      <c r="H20" s="222"/>
    </row>
    <row r="21" spans="1:8" x14ac:dyDescent="0.3">
      <c r="A21" s="105"/>
      <c r="B21" s="223" t="s">
        <v>1796</v>
      </c>
      <c r="C21" s="225" t="s">
        <v>4008</v>
      </c>
      <c r="D21" s="227">
        <v>90030994</v>
      </c>
      <c r="E21" s="229" t="s">
        <v>4364</v>
      </c>
      <c r="F21" s="234">
        <v>28.5</v>
      </c>
      <c r="G21" s="229"/>
      <c r="H21" s="221" t="s">
        <v>4007</v>
      </c>
    </row>
    <row r="22" spans="1:8" ht="15" thickBot="1" x14ac:dyDescent="0.35">
      <c r="A22" s="101"/>
      <c r="B22" s="224"/>
      <c r="C22" s="226"/>
      <c r="D22" s="228"/>
      <c r="E22" s="222"/>
      <c r="F22" s="222"/>
      <c r="G22" s="222"/>
      <c r="H22" s="222"/>
    </row>
    <row r="23" spans="1:8" x14ac:dyDescent="0.3">
      <c r="A23" s="105"/>
      <c r="B23" s="223" t="s">
        <v>1561</v>
      </c>
      <c r="C23" s="225" t="s">
        <v>4008</v>
      </c>
      <c r="D23" s="227">
        <v>90030988</v>
      </c>
      <c r="E23" s="229" t="s">
        <v>4017</v>
      </c>
      <c r="F23" s="221" t="s">
        <v>4007</v>
      </c>
      <c r="G23" s="229"/>
      <c r="H23" s="221" t="s">
        <v>4007</v>
      </c>
    </row>
    <row r="24" spans="1:8" ht="15" thickBot="1" x14ac:dyDescent="0.35">
      <c r="A24" s="101"/>
      <c r="B24" s="224"/>
      <c r="C24" s="226"/>
      <c r="D24" s="228"/>
      <c r="E24" s="222"/>
      <c r="F24" s="222"/>
      <c r="G24" s="222"/>
      <c r="H24" s="222"/>
    </row>
    <row r="25" spans="1:8" x14ac:dyDescent="0.3">
      <c r="A25" s="105"/>
      <c r="B25" s="223" t="s">
        <v>1746</v>
      </c>
      <c r="C25" s="225" t="s">
        <v>4008</v>
      </c>
      <c r="D25" s="227">
        <v>90030995</v>
      </c>
      <c r="E25" s="229" t="s">
        <v>4018</v>
      </c>
      <c r="F25" s="221" t="s">
        <v>4007</v>
      </c>
      <c r="G25" s="229" t="s">
        <v>4365</v>
      </c>
      <c r="H25" s="233">
        <v>5</v>
      </c>
    </row>
    <row r="26" spans="1:8" ht="15" thickBot="1" x14ac:dyDescent="0.35">
      <c r="A26" s="101"/>
      <c r="B26" s="224"/>
      <c r="C26" s="226"/>
      <c r="D26" s="228"/>
      <c r="E26" s="222"/>
      <c r="F26" s="222"/>
      <c r="G26" s="222"/>
      <c r="H26" s="222"/>
    </row>
    <row r="27" spans="1:8" x14ac:dyDescent="0.3">
      <c r="A27" s="105"/>
      <c r="B27" s="223" t="s">
        <v>1618</v>
      </c>
      <c r="C27" s="225" t="s">
        <v>4008</v>
      </c>
      <c r="D27" s="227">
        <v>90030996</v>
      </c>
      <c r="E27" s="229" t="s">
        <v>4366</v>
      </c>
      <c r="F27" s="231">
        <v>32.072000000000003</v>
      </c>
      <c r="G27" s="229" t="s">
        <v>4367</v>
      </c>
      <c r="H27" s="231">
        <v>32.890999999999998</v>
      </c>
    </row>
    <row r="28" spans="1:8" ht="15" thickBot="1" x14ac:dyDescent="0.35">
      <c r="A28" s="101"/>
      <c r="B28" s="224"/>
      <c r="C28" s="226"/>
      <c r="D28" s="228"/>
      <c r="E28" s="222"/>
      <c r="F28" s="222"/>
      <c r="G28" s="222"/>
      <c r="H28" s="222"/>
    </row>
    <row r="29" spans="1:8" x14ac:dyDescent="0.3">
      <c r="A29" s="105"/>
      <c r="B29" s="223" t="s">
        <v>2120</v>
      </c>
      <c r="C29" s="225" t="s">
        <v>4008</v>
      </c>
      <c r="D29" s="227">
        <v>90030765</v>
      </c>
      <c r="E29" s="229" t="s">
        <v>4021</v>
      </c>
      <c r="F29" s="221" t="s">
        <v>4007</v>
      </c>
      <c r="G29" s="229"/>
      <c r="H29" s="221" t="s">
        <v>4007</v>
      </c>
    </row>
    <row r="30" spans="1:8" ht="15" thickBot="1" x14ac:dyDescent="0.35">
      <c r="A30" s="101"/>
      <c r="B30" s="224"/>
      <c r="C30" s="226"/>
      <c r="D30" s="228"/>
      <c r="E30" s="222"/>
      <c r="F30" s="222"/>
      <c r="G30" s="222"/>
      <c r="H30" s="222"/>
    </row>
    <row r="31" spans="1:8" x14ac:dyDescent="0.3">
      <c r="A31" s="105"/>
      <c r="B31" s="223" t="s">
        <v>1867</v>
      </c>
      <c r="C31" s="225" t="s">
        <v>4008</v>
      </c>
      <c r="D31" s="227">
        <v>90030999</v>
      </c>
      <c r="E31" s="229" t="s">
        <v>4368</v>
      </c>
      <c r="F31" s="233">
        <v>61</v>
      </c>
      <c r="G31" s="229"/>
      <c r="H31" s="221" t="s">
        <v>4007</v>
      </c>
    </row>
    <row r="32" spans="1:8" ht="15" thickBot="1" x14ac:dyDescent="0.35">
      <c r="A32" s="101"/>
      <c r="B32" s="224"/>
      <c r="C32" s="226"/>
      <c r="D32" s="228"/>
      <c r="E32" s="222"/>
      <c r="F32" s="222"/>
      <c r="G32" s="222"/>
      <c r="H32" s="222"/>
    </row>
    <row r="33" spans="1:8" x14ac:dyDescent="0.3">
      <c r="A33" s="105"/>
      <c r="B33" s="223" t="s">
        <v>1567</v>
      </c>
      <c r="C33" s="225" t="s">
        <v>4008</v>
      </c>
      <c r="D33" s="227">
        <v>90030989</v>
      </c>
      <c r="E33" s="229" t="s">
        <v>4025</v>
      </c>
      <c r="F33" s="221" t="s">
        <v>4007</v>
      </c>
      <c r="G33" s="229"/>
      <c r="H33" s="221" t="s">
        <v>4007</v>
      </c>
    </row>
    <row r="34" spans="1:8" ht="15" thickBot="1" x14ac:dyDescent="0.35">
      <c r="A34" s="101"/>
      <c r="B34" s="224"/>
      <c r="C34" s="226"/>
      <c r="D34" s="228"/>
      <c r="E34" s="222"/>
      <c r="F34" s="222"/>
      <c r="G34" s="222"/>
      <c r="H34" s="222"/>
    </row>
    <row r="35" spans="1:8" x14ac:dyDescent="0.3">
      <c r="A35" s="105"/>
      <c r="B35" s="223" t="s">
        <v>1759</v>
      </c>
      <c r="C35" s="225" t="s">
        <v>4008</v>
      </c>
      <c r="D35" s="227">
        <v>90030997</v>
      </c>
      <c r="E35" s="229" t="s">
        <v>4364</v>
      </c>
      <c r="F35" s="231">
        <v>24.233000000000001</v>
      </c>
      <c r="G35" s="229"/>
      <c r="H35" s="221" t="s">
        <v>4007</v>
      </c>
    </row>
    <row r="36" spans="1:8" ht="15" thickBot="1" x14ac:dyDescent="0.35">
      <c r="A36" s="101"/>
      <c r="B36" s="224"/>
      <c r="C36" s="226"/>
      <c r="D36" s="228"/>
      <c r="E36" s="222"/>
      <c r="F36" s="222"/>
      <c r="G36" s="222"/>
      <c r="H36" s="222"/>
    </row>
    <row r="37" spans="1:8" x14ac:dyDescent="0.3">
      <c r="A37" s="105"/>
      <c r="B37" s="223" t="s">
        <v>1699</v>
      </c>
      <c r="C37" s="225" t="s">
        <v>4008</v>
      </c>
      <c r="D37" s="227">
        <v>90030993</v>
      </c>
      <c r="E37" s="229" t="s">
        <v>4025</v>
      </c>
      <c r="F37" s="221" t="s">
        <v>4007</v>
      </c>
      <c r="G37" s="229"/>
      <c r="H37" s="221" t="s">
        <v>4007</v>
      </c>
    </row>
    <row r="38" spans="1:8" ht="15" thickBot="1" x14ac:dyDescent="0.35">
      <c r="A38" s="101"/>
      <c r="B38" s="224"/>
      <c r="C38" s="226"/>
      <c r="D38" s="228"/>
      <c r="E38" s="222"/>
      <c r="F38" s="222"/>
      <c r="G38" s="222"/>
      <c r="H38" s="222"/>
    </row>
    <row r="39" spans="1:8" x14ac:dyDescent="0.3">
      <c r="A39" s="105"/>
      <c r="B39" s="223" t="s">
        <v>1769</v>
      </c>
      <c r="C39" s="225" t="s">
        <v>4008</v>
      </c>
      <c r="D39" s="227">
        <v>90030991</v>
      </c>
      <c r="E39" s="229" t="s">
        <v>4026</v>
      </c>
      <c r="F39" s="221" t="s">
        <v>4007</v>
      </c>
      <c r="G39" s="229"/>
      <c r="H39" s="221" t="s">
        <v>4007</v>
      </c>
    </row>
    <row r="40" spans="1:8" ht="15" thickBot="1" x14ac:dyDescent="0.35">
      <c r="A40" s="101"/>
      <c r="B40" s="224"/>
      <c r="C40" s="226"/>
      <c r="D40" s="228"/>
      <c r="E40" s="222"/>
      <c r="F40" s="222"/>
      <c r="G40" s="222"/>
      <c r="H40" s="222"/>
    </row>
    <row r="41" spans="1:8" x14ac:dyDescent="0.3">
      <c r="A41" s="105"/>
      <c r="B41" s="223" t="s">
        <v>57</v>
      </c>
      <c r="C41" s="225" t="s">
        <v>4008</v>
      </c>
      <c r="D41" s="227">
        <v>70002613</v>
      </c>
      <c r="E41" s="229" t="s">
        <v>4369</v>
      </c>
      <c r="F41" s="231">
        <v>25.391999999999999</v>
      </c>
      <c r="G41" s="229" t="s">
        <v>4370</v>
      </c>
      <c r="H41" s="230">
        <v>26.31</v>
      </c>
    </row>
    <row r="42" spans="1:8" ht="15" thickBot="1" x14ac:dyDescent="0.35">
      <c r="A42" s="101"/>
      <c r="B42" s="224"/>
      <c r="C42" s="226"/>
      <c r="D42" s="228"/>
      <c r="E42" s="222"/>
      <c r="F42" s="222"/>
      <c r="G42" s="222"/>
      <c r="H42" s="222"/>
    </row>
    <row r="43" spans="1:8" x14ac:dyDescent="0.3">
      <c r="A43" s="105"/>
      <c r="B43" s="223" t="s">
        <v>91</v>
      </c>
      <c r="C43" s="225" t="s">
        <v>4008</v>
      </c>
      <c r="D43" s="227">
        <v>70002610</v>
      </c>
      <c r="E43" s="229" t="s">
        <v>4029</v>
      </c>
      <c r="F43" s="221" t="s">
        <v>4007</v>
      </c>
      <c r="G43" s="229"/>
      <c r="H43" s="221" t="s">
        <v>4007</v>
      </c>
    </row>
    <row r="44" spans="1:8" ht="15" thickBot="1" x14ac:dyDescent="0.35">
      <c r="A44" s="101"/>
      <c r="B44" s="224"/>
      <c r="C44" s="226"/>
      <c r="D44" s="228"/>
      <c r="E44" s="222"/>
      <c r="F44" s="222"/>
      <c r="G44" s="222"/>
      <c r="H44" s="222"/>
    </row>
    <row r="45" spans="1:8" x14ac:dyDescent="0.3">
      <c r="A45" s="105"/>
      <c r="B45" s="223" t="s">
        <v>267</v>
      </c>
      <c r="C45" s="225" t="s">
        <v>4008</v>
      </c>
      <c r="D45" s="227">
        <v>70002612</v>
      </c>
      <c r="E45" s="229" t="s">
        <v>4030</v>
      </c>
      <c r="F45" s="221" t="s">
        <v>4007</v>
      </c>
      <c r="G45" s="229"/>
      <c r="H45" s="221" t="s">
        <v>4007</v>
      </c>
    </row>
    <row r="46" spans="1:8" ht="15" thickBot="1" x14ac:dyDescent="0.35">
      <c r="A46" s="101"/>
      <c r="B46" s="224"/>
      <c r="C46" s="226"/>
      <c r="D46" s="228"/>
      <c r="E46" s="222"/>
      <c r="F46" s="222"/>
      <c r="G46" s="222"/>
      <c r="H46" s="222"/>
    </row>
    <row r="47" spans="1:8" x14ac:dyDescent="0.3">
      <c r="A47" s="105"/>
      <c r="B47" s="223" t="s">
        <v>311</v>
      </c>
      <c r="C47" s="225" t="s">
        <v>4008</v>
      </c>
      <c r="D47" s="227">
        <v>70002608</v>
      </c>
      <c r="E47" s="229" t="s">
        <v>4031</v>
      </c>
      <c r="F47" s="221" t="s">
        <v>4007</v>
      </c>
      <c r="G47" s="229"/>
      <c r="H47" s="221" t="s">
        <v>4007</v>
      </c>
    </row>
    <row r="48" spans="1:8" ht="15" thickBot="1" x14ac:dyDescent="0.35">
      <c r="A48" s="101"/>
      <c r="B48" s="224"/>
      <c r="C48" s="226"/>
      <c r="D48" s="228"/>
      <c r="E48" s="222"/>
      <c r="F48" s="222"/>
      <c r="G48" s="222"/>
      <c r="H48" s="222"/>
    </row>
    <row r="49" spans="1:8" x14ac:dyDescent="0.3">
      <c r="A49" s="105"/>
      <c r="B49" s="223" t="s">
        <v>236</v>
      </c>
      <c r="C49" s="225" t="s">
        <v>4008</v>
      </c>
      <c r="D49" s="227">
        <v>70002615</v>
      </c>
      <c r="E49" s="229" t="s">
        <v>4032</v>
      </c>
      <c r="F49" s="221" t="s">
        <v>4007</v>
      </c>
      <c r="G49" s="229"/>
      <c r="H49" s="221" t="s">
        <v>4007</v>
      </c>
    </row>
    <row r="50" spans="1:8" ht="15" thickBot="1" x14ac:dyDescent="0.35">
      <c r="A50" s="101"/>
      <c r="B50" s="224"/>
      <c r="C50" s="226"/>
      <c r="D50" s="228"/>
      <c r="E50" s="222"/>
      <c r="F50" s="222"/>
      <c r="G50" s="222"/>
      <c r="H50" s="222"/>
    </row>
    <row r="51" spans="1:8" x14ac:dyDescent="0.3">
      <c r="A51" s="105"/>
      <c r="B51" s="223" t="s">
        <v>323</v>
      </c>
      <c r="C51" s="225" t="s">
        <v>4008</v>
      </c>
      <c r="D51" s="227">
        <v>70002606</v>
      </c>
      <c r="E51" s="229" t="s">
        <v>4371</v>
      </c>
      <c r="F51" s="231">
        <v>28.701000000000001</v>
      </c>
      <c r="G51" s="229"/>
      <c r="H51" s="221" t="s">
        <v>4007</v>
      </c>
    </row>
    <row r="52" spans="1:8" ht="15" thickBot="1" x14ac:dyDescent="0.35">
      <c r="A52" s="101"/>
      <c r="B52" s="224"/>
      <c r="C52" s="226"/>
      <c r="D52" s="228"/>
      <c r="E52" s="222"/>
      <c r="F52" s="222"/>
      <c r="G52" s="222"/>
      <c r="H52" s="222"/>
    </row>
    <row r="53" spans="1:8" x14ac:dyDescent="0.3">
      <c r="A53" s="105"/>
      <c r="B53" s="223" t="s">
        <v>337</v>
      </c>
      <c r="C53" s="225" t="s">
        <v>4008</v>
      </c>
      <c r="D53" s="227">
        <v>70002605</v>
      </c>
      <c r="E53" s="229" t="s">
        <v>4035</v>
      </c>
      <c r="F53" s="221" t="s">
        <v>4007</v>
      </c>
      <c r="G53" s="229"/>
      <c r="H53" s="221" t="s">
        <v>4007</v>
      </c>
    </row>
    <row r="54" spans="1:8" ht="15" thickBot="1" x14ac:dyDescent="0.35">
      <c r="A54" s="101"/>
      <c r="B54" s="224"/>
      <c r="C54" s="226"/>
      <c r="D54" s="228"/>
      <c r="E54" s="222"/>
      <c r="F54" s="222"/>
      <c r="G54" s="222"/>
      <c r="H54" s="222"/>
    </row>
    <row r="55" spans="1:8" x14ac:dyDescent="0.3">
      <c r="A55" s="105"/>
      <c r="B55" s="223" t="s">
        <v>137</v>
      </c>
      <c r="C55" s="225" t="s">
        <v>4008</v>
      </c>
      <c r="D55" s="227">
        <v>70002607</v>
      </c>
      <c r="E55" s="229" t="s">
        <v>4036</v>
      </c>
      <c r="F55" s="221" t="s">
        <v>4007</v>
      </c>
      <c r="G55" s="229"/>
      <c r="H55" s="221" t="s">
        <v>4007</v>
      </c>
    </row>
    <row r="56" spans="1:8" ht="15" thickBot="1" x14ac:dyDescent="0.35">
      <c r="A56" s="101"/>
      <c r="B56" s="224"/>
      <c r="C56" s="226"/>
      <c r="D56" s="228"/>
      <c r="E56" s="222"/>
      <c r="F56" s="222"/>
      <c r="G56" s="222"/>
      <c r="H56" s="222"/>
    </row>
    <row r="57" spans="1:8" x14ac:dyDescent="0.3">
      <c r="A57" s="105"/>
      <c r="B57" s="223" t="s">
        <v>67</v>
      </c>
      <c r="C57" s="225" t="s">
        <v>4008</v>
      </c>
      <c r="D57" s="232">
        <v>70002616</v>
      </c>
      <c r="E57" s="229" t="s">
        <v>4037</v>
      </c>
      <c r="F57" s="221" t="s">
        <v>4007</v>
      </c>
      <c r="G57" s="229"/>
      <c r="H57" s="221" t="s">
        <v>4007</v>
      </c>
    </row>
    <row r="58" spans="1:8" ht="15" thickBot="1" x14ac:dyDescent="0.35">
      <c r="A58" s="101"/>
      <c r="B58" s="224"/>
      <c r="C58" s="226"/>
      <c r="D58" s="228"/>
      <c r="E58" s="222"/>
      <c r="F58" s="222"/>
      <c r="G58" s="222"/>
      <c r="H58" s="222"/>
    </row>
    <row r="59" spans="1:8" x14ac:dyDescent="0.3">
      <c r="A59" s="105"/>
      <c r="B59" s="223" t="s">
        <v>152</v>
      </c>
      <c r="C59" s="225" t="s">
        <v>4008</v>
      </c>
      <c r="D59" s="227">
        <v>70002616</v>
      </c>
      <c r="E59" s="229" t="s">
        <v>4372</v>
      </c>
      <c r="F59" s="231">
        <v>8.7889999999999997</v>
      </c>
      <c r="G59" s="229" t="s">
        <v>4373</v>
      </c>
      <c r="H59" s="231">
        <v>9.3819999999999997</v>
      </c>
    </row>
    <row r="60" spans="1:8" ht="15" thickBot="1" x14ac:dyDescent="0.35">
      <c r="A60" s="101"/>
      <c r="B60" s="224"/>
      <c r="C60" s="226"/>
      <c r="D60" s="228"/>
      <c r="E60" s="222"/>
      <c r="F60" s="222"/>
      <c r="G60" s="222"/>
      <c r="H60" s="222"/>
    </row>
    <row r="61" spans="1:8" x14ac:dyDescent="0.3">
      <c r="A61" s="105"/>
      <c r="B61" s="223" t="s">
        <v>313</v>
      </c>
      <c r="C61" s="225" t="s">
        <v>4008</v>
      </c>
      <c r="D61" s="227">
        <v>70002014</v>
      </c>
      <c r="E61" s="229" t="s">
        <v>4366</v>
      </c>
      <c r="F61" s="234">
        <v>11.3</v>
      </c>
      <c r="G61" s="229"/>
      <c r="H61" s="221" t="s">
        <v>4007</v>
      </c>
    </row>
    <row r="62" spans="1:8" ht="15" thickBot="1" x14ac:dyDescent="0.35">
      <c r="A62" s="101"/>
      <c r="B62" s="224"/>
      <c r="C62" s="226"/>
      <c r="D62" s="228"/>
      <c r="E62" s="222"/>
      <c r="F62" s="222"/>
      <c r="G62" s="222"/>
      <c r="H62" s="222"/>
    </row>
    <row r="63" spans="1:8" x14ac:dyDescent="0.3">
      <c r="A63" s="105"/>
      <c r="B63" s="223" t="s">
        <v>75</v>
      </c>
      <c r="C63" s="225" t="s">
        <v>4008</v>
      </c>
      <c r="D63" s="227">
        <v>70002010</v>
      </c>
      <c r="E63" s="229" t="s">
        <v>4043</v>
      </c>
      <c r="F63" s="221" t="s">
        <v>4007</v>
      </c>
      <c r="G63" s="229"/>
      <c r="H63" s="221" t="s">
        <v>4007</v>
      </c>
    </row>
    <row r="64" spans="1:8" ht="15" thickBot="1" x14ac:dyDescent="0.35">
      <c r="A64" s="101"/>
      <c r="B64" s="224"/>
      <c r="C64" s="226"/>
      <c r="D64" s="228"/>
      <c r="E64" s="222"/>
      <c r="F64" s="222"/>
      <c r="G64" s="222"/>
      <c r="H64" s="222"/>
    </row>
    <row r="65" spans="1:8" x14ac:dyDescent="0.3">
      <c r="A65" s="105"/>
      <c r="B65" s="223" t="s">
        <v>79</v>
      </c>
      <c r="C65" s="225" t="s">
        <v>4008</v>
      </c>
      <c r="D65" s="227">
        <v>70002015</v>
      </c>
      <c r="E65" s="229" t="s">
        <v>4044</v>
      </c>
      <c r="F65" s="221" t="s">
        <v>4007</v>
      </c>
      <c r="G65" s="229"/>
      <c r="H65" s="221" t="s">
        <v>4007</v>
      </c>
    </row>
    <row r="66" spans="1:8" ht="15" thickBot="1" x14ac:dyDescent="0.35">
      <c r="A66" s="101"/>
      <c r="B66" s="224"/>
      <c r="C66" s="226"/>
      <c r="D66" s="228"/>
      <c r="E66" s="222"/>
      <c r="F66" s="222"/>
      <c r="G66" s="222"/>
      <c r="H66" s="222"/>
    </row>
    <row r="67" spans="1:8" x14ac:dyDescent="0.3">
      <c r="A67" s="105"/>
      <c r="B67" s="223" t="s">
        <v>191</v>
      </c>
      <c r="C67" s="225" t="s">
        <v>4008</v>
      </c>
      <c r="D67" s="227">
        <v>70002007</v>
      </c>
      <c r="E67" s="229" t="s">
        <v>4045</v>
      </c>
      <c r="F67" s="221" t="s">
        <v>4007</v>
      </c>
      <c r="G67" s="229"/>
      <c r="H67" s="221" t="s">
        <v>4007</v>
      </c>
    </row>
    <row r="68" spans="1:8" ht="15" thickBot="1" x14ac:dyDescent="0.35">
      <c r="A68" s="101"/>
      <c r="B68" s="224"/>
      <c r="C68" s="226"/>
      <c r="D68" s="228"/>
      <c r="E68" s="222"/>
      <c r="F68" s="222"/>
      <c r="G68" s="222"/>
      <c r="H68" s="222"/>
    </row>
    <row r="69" spans="1:8" x14ac:dyDescent="0.3">
      <c r="A69" s="105"/>
      <c r="B69" s="223" t="s">
        <v>196</v>
      </c>
      <c r="C69" s="225" t="s">
        <v>4008</v>
      </c>
      <c r="D69" s="227">
        <v>70002011</v>
      </c>
      <c r="E69" s="229" t="s">
        <v>4374</v>
      </c>
      <c r="F69" s="221" t="s">
        <v>4007</v>
      </c>
      <c r="G69" s="229"/>
      <c r="H69" s="221" t="s">
        <v>4007</v>
      </c>
    </row>
    <row r="70" spans="1:8" ht="15" thickBot="1" x14ac:dyDescent="0.35">
      <c r="A70" s="101"/>
      <c r="B70" s="224"/>
      <c r="C70" s="226"/>
      <c r="D70" s="228"/>
      <c r="E70" s="222"/>
      <c r="F70" s="222"/>
      <c r="G70" s="222"/>
      <c r="H70" s="222"/>
    </row>
    <row r="71" spans="1:8" x14ac:dyDescent="0.3">
      <c r="A71" s="105"/>
      <c r="B71" s="223" t="s">
        <v>262</v>
      </c>
      <c r="C71" s="225" t="s">
        <v>4008</v>
      </c>
      <c r="D71" s="227">
        <v>70001227</v>
      </c>
      <c r="E71" s="229" t="s">
        <v>4041</v>
      </c>
      <c r="F71" s="221" t="s">
        <v>4007</v>
      </c>
      <c r="G71" s="229" t="s">
        <v>4375</v>
      </c>
      <c r="H71" s="230">
        <v>19.27</v>
      </c>
    </row>
    <row r="72" spans="1:8" ht="15" thickBot="1" x14ac:dyDescent="0.35">
      <c r="A72" s="101"/>
      <c r="B72" s="224"/>
      <c r="C72" s="226"/>
      <c r="D72" s="228"/>
      <c r="E72" s="222"/>
      <c r="F72" s="222"/>
      <c r="G72" s="222"/>
      <c r="H72" s="222"/>
    </row>
    <row r="73" spans="1:8" x14ac:dyDescent="0.3">
      <c r="A73" s="105"/>
      <c r="B73" s="223" t="s">
        <v>270</v>
      </c>
      <c r="C73" s="225" t="s">
        <v>4008</v>
      </c>
      <c r="D73" s="227">
        <v>70001233</v>
      </c>
      <c r="E73" s="229" t="s">
        <v>4048</v>
      </c>
      <c r="F73" s="221" t="s">
        <v>4007</v>
      </c>
      <c r="G73" s="229"/>
      <c r="H73" s="221" t="s">
        <v>4007</v>
      </c>
    </row>
    <row r="74" spans="1:8" ht="15" thickBot="1" x14ac:dyDescent="0.35">
      <c r="A74" s="101"/>
      <c r="B74" s="224"/>
      <c r="C74" s="226"/>
      <c r="D74" s="228"/>
      <c r="E74" s="222"/>
      <c r="F74" s="222"/>
      <c r="G74" s="222"/>
      <c r="H74" s="222"/>
    </row>
    <row r="75" spans="1:8" x14ac:dyDescent="0.3">
      <c r="A75" s="105"/>
      <c r="B75" s="223" t="s">
        <v>168</v>
      </c>
      <c r="C75" s="225" t="s">
        <v>4008</v>
      </c>
      <c r="D75" s="227">
        <v>70001230</v>
      </c>
      <c r="E75" s="229" t="s">
        <v>4376</v>
      </c>
      <c r="F75" s="233">
        <v>5</v>
      </c>
      <c r="G75" s="229" t="s">
        <v>4377</v>
      </c>
      <c r="H75" s="233">
        <v>6</v>
      </c>
    </row>
    <row r="76" spans="1:8" ht="15" thickBot="1" x14ac:dyDescent="0.35">
      <c r="A76" s="101"/>
      <c r="B76" s="224"/>
      <c r="C76" s="226"/>
      <c r="D76" s="228"/>
      <c r="E76" s="222"/>
      <c r="F76" s="222"/>
      <c r="G76" s="222"/>
      <c r="H76" s="222"/>
    </row>
    <row r="77" spans="1:8" x14ac:dyDescent="0.3">
      <c r="A77" s="105"/>
      <c r="B77" s="223" t="s">
        <v>63</v>
      </c>
      <c r="C77" s="225" t="s">
        <v>4008</v>
      </c>
      <c r="D77" s="227">
        <v>70001226</v>
      </c>
      <c r="E77" s="229" t="s">
        <v>4378</v>
      </c>
      <c r="F77" s="221" t="s">
        <v>4007</v>
      </c>
      <c r="G77" s="229"/>
      <c r="H77" s="221" t="s">
        <v>4007</v>
      </c>
    </row>
    <row r="78" spans="1:8" ht="15" thickBot="1" x14ac:dyDescent="0.35">
      <c r="A78" s="101"/>
      <c r="B78" s="224"/>
      <c r="C78" s="226"/>
      <c r="D78" s="228"/>
      <c r="E78" s="222"/>
      <c r="F78" s="222"/>
      <c r="G78" s="222"/>
      <c r="H78" s="222"/>
    </row>
    <row r="79" spans="1:8" x14ac:dyDescent="0.3">
      <c r="A79" s="105"/>
      <c r="B79" s="223" t="s">
        <v>259</v>
      </c>
      <c r="C79" s="225" t="s">
        <v>4008</v>
      </c>
      <c r="D79" s="227">
        <v>70001229</v>
      </c>
      <c r="E79" s="229" t="s">
        <v>4053</v>
      </c>
      <c r="F79" s="221" t="s">
        <v>4007</v>
      </c>
      <c r="G79" s="229"/>
      <c r="H79" s="221" t="s">
        <v>4007</v>
      </c>
    </row>
    <row r="80" spans="1:8" ht="15" thickBot="1" x14ac:dyDescent="0.35">
      <c r="A80" s="101"/>
      <c r="B80" s="224"/>
      <c r="C80" s="226"/>
      <c r="D80" s="228"/>
      <c r="E80" s="222"/>
      <c r="F80" s="222"/>
      <c r="G80" s="222"/>
      <c r="H80" s="222"/>
    </row>
    <row r="81" spans="1:8" x14ac:dyDescent="0.3">
      <c r="A81" s="105"/>
      <c r="B81" s="223" t="s">
        <v>186</v>
      </c>
      <c r="C81" s="225" t="s">
        <v>4008</v>
      </c>
      <c r="D81" s="227">
        <v>70001236</v>
      </c>
      <c r="E81" s="229" t="s">
        <v>4029</v>
      </c>
      <c r="F81" s="221" t="s">
        <v>4007</v>
      </c>
      <c r="G81" s="229"/>
      <c r="H81" s="221" t="s">
        <v>4007</v>
      </c>
    </row>
    <row r="82" spans="1:8" ht="15" thickBot="1" x14ac:dyDescent="0.35">
      <c r="A82" s="101"/>
      <c r="B82" s="224"/>
      <c r="C82" s="226"/>
      <c r="D82" s="228"/>
      <c r="E82" s="222"/>
      <c r="F82" s="222"/>
      <c r="G82" s="222"/>
      <c r="H82" s="222"/>
    </row>
    <row r="83" spans="1:8" x14ac:dyDescent="0.3">
      <c r="A83" s="105"/>
      <c r="B83" s="223" t="s">
        <v>177</v>
      </c>
      <c r="C83" s="225" t="s">
        <v>4008</v>
      </c>
      <c r="D83" s="227">
        <v>70001228</v>
      </c>
      <c r="E83" s="229" t="s">
        <v>4372</v>
      </c>
      <c r="F83" s="231">
        <v>18.381</v>
      </c>
      <c r="G83" s="229" t="s">
        <v>4365</v>
      </c>
      <c r="H83" s="231">
        <v>19.152000000000001</v>
      </c>
    </row>
    <row r="84" spans="1:8" ht="15" thickBot="1" x14ac:dyDescent="0.35">
      <c r="A84" s="101"/>
      <c r="B84" s="224"/>
      <c r="C84" s="226"/>
      <c r="D84" s="228"/>
      <c r="E84" s="222"/>
      <c r="F84" s="222"/>
      <c r="G84" s="222"/>
      <c r="H84" s="222"/>
    </row>
    <row r="85" spans="1:8" x14ac:dyDescent="0.3">
      <c r="A85" s="105"/>
      <c r="B85" s="223" t="s">
        <v>131</v>
      </c>
      <c r="C85" s="225" t="s">
        <v>4008</v>
      </c>
      <c r="D85" s="227">
        <v>70002776</v>
      </c>
      <c r="E85" s="229" t="s">
        <v>4368</v>
      </c>
      <c r="F85" s="231">
        <v>1E-3</v>
      </c>
      <c r="G85" s="229"/>
      <c r="H85" s="221" t="s">
        <v>4007</v>
      </c>
    </row>
    <row r="86" spans="1:8" ht="15" thickBot="1" x14ac:dyDescent="0.35">
      <c r="A86" s="101"/>
      <c r="B86" s="224"/>
      <c r="C86" s="226"/>
      <c r="D86" s="228"/>
      <c r="E86" s="222"/>
      <c r="F86" s="222"/>
      <c r="G86" s="222"/>
      <c r="H86" s="222"/>
    </row>
    <row r="87" spans="1:8" x14ac:dyDescent="0.3">
      <c r="A87" s="105"/>
      <c r="B87" s="223" t="s">
        <v>228</v>
      </c>
      <c r="C87" s="225" t="s">
        <v>4008</v>
      </c>
      <c r="D87" s="227">
        <v>70001231</v>
      </c>
      <c r="E87" s="229" t="s">
        <v>4058</v>
      </c>
      <c r="F87" s="221" t="s">
        <v>4007</v>
      </c>
      <c r="G87" s="229"/>
      <c r="H87" s="221" t="s">
        <v>4007</v>
      </c>
    </row>
    <row r="88" spans="1:8" ht="15" thickBot="1" x14ac:dyDescent="0.35">
      <c r="A88" s="101"/>
      <c r="B88" s="224"/>
      <c r="C88" s="226"/>
      <c r="D88" s="228"/>
      <c r="E88" s="222"/>
      <c r="F88" s="222"/>
      <c r="G88" s="222"/>
      <c r="H88" s="222"/>
    </row>
    <row r="89" spans="1:8" x14ac:dyDescent="0.3">
      <c r="A89" s="105"/>
      <c r="B89" s="223" t="s">
        <v>324</v>
      </c>
      <c r="C89" s="225" t="s">
        <v>4008</v>
      </c>
      <c r="D89" s="227">
        <v>7001235</v>
      </c>
      <c r="E89" s="229" t="s">
        <v>4059</v>
      </c>
      <c r="F89" s="221" t="s">
        <v>4007</v>
      </c>
      <c r="G89" s="229"/>
      <c r="H89" s="221" t="s">
        <v>4007</v>
      </c>
    </row>
    <row r="90" spans="1:8" ht="15" thickBot="1" x14ac:dyDescent="0.35">
      <c r="A90" s="101"/>
      <c r="B90" s="224"/>
      <c r="C90" s="226"/>
      <c r="D90" s="228"/>
      <c r="E90" s="222"/>
      <c r="F90" s="222"/>
      <c r="G90" s="222"/>
      <c r="H90" s="222"/>
    </row>
    <row r="91" spans="1:8" x14ac:dyDescent="0.3">
      <c r="A91" s="105"/>
      <c r="B91" s="223" t="s">
        <v>344</v>
      </c>
      <c r="C91" s="225" t="s">
        <v>4008</v>
      </c>
      <c r="D91" s="227">
        <v>70001232</v>
      </c>
      <c r="E91" s="229" t="s">
        <v>4374</v>
      </c>
      <c r="F91" s="221" t="s">
        <v>4007</v>
      </c>
      <c r="G91" s="229"/>
      <c r="H91" s="221" t="s">
        <v>4007</v>
      </c>
    </row>
    <row r="92" spans="1:8" ht="15" thickBot="1" x14ac:dyDescent="0.35">
      <c r="A92" s="101"/>
      <c r="B92" s="224"/>
      <c r="C92" s="226"/>
      <c r="D92" s="228"/>
      <c r="E92" s="222"/>
      <c r="F92" s="222"/>
      <c r="G92" s="222"/>
      <c r="H92" s="222"/>
    </row>
    <row r="93" spans="1:8" x14ac:dyDescent="0.3">
      <c r="A93" s="105"/>
      <c r="B93" s="223" t="s">
        <v>161</v>
      </c>
      <c r="C93" s="225" t="s">
        <v>4008</v>
      </c>
      <c r="D93" s="227">
        <v>70001234</v>
      </c>
      <c r="E93" s="229" t="s">
        <v>4368</v>
      </c>
      <c r="F93" s="231">
        <v>1E-3</v>
      </c>
      <c r="G93" s="229"/>
      <c r="H93" s="221" t="s">
        <v>4007</v>
      </c>
    </row>
    <row r="94" spans="1:8" ht="15" thickBot="1" x14ac:dyDescent="0.35">
      <c r="A94" s="101"/>
      <c r="B94" s="224"/>
      <c r="C94" s="226"/>
      <c r="D94" s="228"/>
      <c r="E94" s="222"/>
      <c r="F94" s="222"/>
      <c r="G94" s="222"/>
      <c r="H94" s="222"/>
    </row>
    <row r="95" spans="1:8" x14ac:dyDescent="0.3">
      <c r="A95" s="105"/>
      <c r="B95" s="223" t="s">
        <v>292</v>
      </c>
      <c r="C95" s="225" t="s">
        <v>4008</v>
      </c>
      <c r="D95" s="227">
        <v>70001225</v>
      </c>
      <c r="E95" s="229" t="s">
        <v>4036</v>
      </c>
      <c r="F95" s="221" t="s">
        <v>4007</v>
      </c>
      <c r="G95" s="229"/>
      <c r="H95" s="221" t="s">
        <v>4007</v>
      </c>
    </row>
    <row r="96" spans="1:8" ht="15" thickBot="1" x14ac:dyDescent="0.35">
      <c r="A96" s="101"/>
      <c r="B96" s="224"/>
      <c r="C96" s="226"/>
      <c r="D96" s="228"/>
      <c r="E96" s="222"/>
      <c r="F96" s="222"/>
      <c r="G96" s="222"/>
      <c r="H96" s="222"/>
    </row>
    <row r="97" spans="1:8" x14ac:dyDescent="0.3">
      <c r="A97" s="105"/>
      <c r="B97" s="223" t="s">
        <v>347</v>
      </c>
      <c r="C97" s="225" t="s">
        <v>4008</v>
      </c>
      <c r="D97" s="227">
        <v>70002784</v>
      </c>
      <c r="E97" s="229" t="s">
        <v>4061</v>
      </c>
      <c r="F97" s="221" t="s">
        <v>4007</v>
      </c>
      <c r="G97" s="229"/>
      <c r="H97" s="221" t="s">
        <v>4007</v>
      </c>
    </row>
    <row r="98" spans="1:8" ht="15" thickBot="1" x14ac:dyDescent="0.35">
      <c r="A98" s="101"/>
      <c r="B98" s="224"/>
      <c r="C98" s="226"/>
      <c r="D98" s="228"/>
      <c r="E98" s="222"/>
      <c r="F98" s="222"/>
      <c r="G98" s="222"/>
      <c r="H98" s="222"/>
    </row>
    <row r="99" spans="1:8" x14ac:dyDescent="0.3">
      <c r="A99" s="105"/>
      <c r="B99" s="223" t="s">
        <v>219</v>
      </c>
      <c r="C99" s="225" t="s">
        <v>4008</v>
      </c>
      <c r="D99" s="227">
        <v>70001373</v>
      </c>
      <c r="E99" s="229" t="s">
        <v>4061</v>
      </c>
      <c r="F99" s="221" t="s">
        <v>4007</v>
      </c>
      <c r="G99" s="229"/>
      <c r="H99" s="221" t="s">
        <v>4007</v>
      </c>
    </row>
    <row r="100" spans="1:8" ht="15" thickBot="1" x14ac:dyDescent="0.35">
      <c r="A100" s="101"/>
      <c r="B100" s="224"/>
      <c r="C100" s="226"/>
      <c r="D100" s="228"/>
      <c r="E100" s="222"/>
      <c r="F100" s="222"/>
      <c r="G100" s="222"/>
      <c r="H100" s="222"/>
    </row>
    <row r="101" spans="1:8" x14ac:dyDescent="0.3">
      <c r="A101" s="105"/>
      <c r="B101" s="223" t="s">
        <v>124</v>
      </c>
      <c r="C101" s="225" t="s">
        <v>4008</v>
      </c>
      <c r="D101" s="227">
        <v>70002783</v>
      </c>
      <c r="E101" s="229" t="s">
        <v>4368</v>
      </c>
      <c r="F101" s="234">
        <v>7.4</v>
      </c>
      <c r="G101" s="229" t="s">
        <v>4373</v>
      </c>
      <c r="H101" s="234">
        <v>7.8</v>
      </c>
    </row>
    <row r="102" spans="1:8" ht="15" thickBot="1" x14ac:dyDescent="0.35">
      <c r="A102" s="101"/>
      <c r="B102" s="224"/>
      <c r="C102" s="226"/>
      <c r="D102" s="228"/>
      <c r="E102" s="222"/>
      <c r="F102" s="222"/>
      <c r="G102" s="222"/>
      <c r="H102" s="222"/>
    </row>
    <row r="103" spans="1:8" x14ac:dyDescent="0.3">
      <c r="A103" s="105"/>
      <c r="B103" s="223" t="s">
        <v>126</v>
      </c>
      <c r="C103" s="225" t="s">
        <v>4008</v>
      </c>
      <c r="D103" s="227">
        <v>70002782</v>
      </c>
      <c r="E103" s="229" t="s">
        <v>4029</v>
      </c>
      <c r="F103" s="221" t="s">
        <v>4007</v>
      </c>
      <c r="G103" s="229"/>
      <c r="H103" s="221" t="s">
        <v>4007</v>
      </c>
    </row>
    <row r="104" spans="1:8" ht="15" thickBot="1" x14ac:dyDescent="0.35">
      <c r="A104" s="101"/>
      <c r="B104" s="224"/>
      <c r="C104" s="226"/>
      <c r="D104" s="228"/>
      <c r="E104" s="222"/>
      <c r="F104" s="222"/>
      <c r="G104" s="222"/>
      <c r="H104" s="222"/>
    </row>
    <row r="105" spans="1:8" x14ac:dyDescent="0.3">
      <c r="A105" s="105"/>
      <c r="B105" s="223" t="s">
        <v>235</v>
      </c>
      <c r="C105" s="225" t="s">
        <v>4008</v>
      </c>
      <c r="D105" s="227">
        <v>70002779</v>
      </c>
      <c r="E105" s="229" t="s">
        <v>4062</v>
      </c>
      <c r="F105" s="221" t="s">
        <v>4007</v>
      </c>
      <c r="G105" s="229"/>
      <c r="H105" s="221" t="s">
        <v>4007</v>
      </c>
    </row>
    <row r="106" spans="1:8" ht="15" thickBot="1" x14ac:dyDescent="0.35">
      <c r="A106" s="101"/>
      <c r="B106" s="224"/>
      <c r="C106" s="226"/>
      <c r="D106" s="228"/>
      <c r="E106" s="222"/>
      <c r="F106" s="222"/>
      <c r="G106" s="222"/>
      <c r="H106" s="222"/>
    </row>
    <row r="107" spans="1:8" x14ac:dyDescent="0.3">
      <c r="A107" s="105"/>
      <c r="B107" s="223" t="s">
        <v>252</v>
      </c>
      <c r="C107" s="225" t="s">
        <v>4008</v>
      </c>
      <c r="D107" s="227">
        <v>70002773</v>
      </c>
      <c r="E107" s="229" t="s">
        <v>4063</v>
      </c>
      <c r="F107" s="221" t="s">
        <v>4007</v>
      </c>
      <c r="G107" s="229"/>
      <c r="H107" s="221" t="s">
        <v>4007</v>
      </c>
    </row>
    <row r="108" spans="1:8" ht="15" thickBot="1" x14ac:dyDescent="0.35">
      <c r="A108" s="101"/>
      <c r="B108" s="224"/>
      <c r="C108" s="226"/>
      <c r="D108" s="228"/>
      <c r="E108" s="222"/>
      <c r="F108" s="222"/>
      <c r="G108" s="222"/>
      <c r="H108" s="222"/>
    </row>
    <row r="109" spans="1:8" x14ac:dyDescent="0.3">
      <c r="A109" s="105"/>
      <c r="B109" s="223" t="s">
        <v>319</v>
      </c>
      <c r="C109" s="225" t="s">
        <v>4008</v>
      </c>
      <c r="D109" s="227">
        <v>70002778</v>
      </c>
      <c r="E109" s="229" t="s">
        <v>4372</v>
      </c>
      <c r="F109" s="231">
        <v>12.334</v>
      </c>
      <c r="G109" s="229"/>
      <c r="H109" s="221" t="s">
        <v>4007</v>
      </c>
    </row>
    <row r="110" spans="1:8" ht="15" thickBot="1" x14ac:dyDescent="0.35">
      <c r="A110" s="101"/>
      <c r="B110" s="224"/>
      <c r="C110" s="226"/>
      <c r="D110" s="228"/>
      <c r="E110" s="222"/>
      <c r="F110" s="222"/>
      <c r="G110" s="222"/>
      <c r="H110" s="222"/>
    </row>
    <row r="111" spans="1:8" x14ac:dyDescent="0.3">
      <c r="A111" s="105"/>
      <c r="B111" s="223" t="s">
        <v>125</v>
      </c>
      <c r="C111" s="225" t="s">
        <v>4008</v>
      </c>
      <c r="D111" s="227">
        <v>70002780</v>
      </c>
      <c r="E111" s="229" t="s">
        <v>4065</v>
      </c>
      <c r="F111" s="221" t="s">
        <v>4007</v>
      </c>
      <c r="G111" s="229"/>
      <c r="H111" s="221" t="s">
        <v>4007</v>
      </c>
    </row>
    <row r="112" spans="1:8" ht="15" thickBot="1" x14ac:dyDescent="0.35">
      <c r="A112" s="101"/>
      <c r="B112" s="224"/>
      <c r="C112" s="226"/>
      <c r="D112" s="228"/>
      <c r="E112" s="222"/>
      <c r="F112" s="222"/>
      <c r="G112" s="222"/>
      <c r="H112" s="222"/>
    </row>
    <row r="113" spans="1:8" x14ac:dyDescent="0.3">
      <c r="A113" s="105"/>
      <c r="B113" s="223" t="s">
        <v>320</v>
      </c>
      <c r="C113" s="225" t="s">
        <v>4008</v>
      </c>
      <c r="D113" s="227">
        <v>70002777</v>
      </c>
      <c r="E113" s="229" t="s">
        <v>4364</v>
      </c>
      <c r="F113" s="231">
        <v>13.368</v>
      </c>
      <c r="G113" s="229" t="s">
        <v>4379</v>
      </c>
      <c r="H113" s="231">
        <v>13.856999999999999</v>
      </c>
    </row>
    <row r="114" spans="1:8" ht="15" thickBot="1" x14ac:dyDescent="0.35">
      <c r="A114" s="101"/>
      <c r="B114" s="224"/>
      <c r="C114" s="226"/>
      <c r="D114" s="228"/>
      <c r="E114" s="222"/>
      <c r="F114" s="222"/>
      <c r="G114" s="222"/>
      <c r="H114" s="222"/>
    </row>
    <row r="115" spans="1:8" x14ac:dyDescent="0.3">
      <c r="A115" s="105"/>
      <c r="B115" s="223" t="s">
        <v>181</v>
      </c>
      <c r="C115" s="225" t="s">
        <v>4008</v>
      </c>
      <c r="D115" s="227">
        <v>70002775</v>
      </c>
      <c r="E115" s="229" t="s">
        <v>4368</v>
      </c>
      <c r="F115" s="231">
        <v>9.0220000000000002</v>
      </c>
      <c r="G115" s="229"/>
      <c r="H115" s="221" t="s">
        <v>4007</v>
      </c>
    </row>
    <row r="116" spans="1:8" ht="15" thickBot="1" x14ac:dyDescent="0.35">
      <c r="A116" s="101"/>
      <c r="B116" s="224"/>
      <c r="C116" s="226"/>
      <c r="D116" s="228"/>
      <c r="E116" s="222"/>
      <c r="F116" s="222"/>
      <c r="G116" s="222"/>
      <c r="H116" s="222"/>
    </row>
    <row r="117" spans="1:8" x14ac:dyDescent="0.3">
      <c r="A117" s="105"/>
      <c r="B117" s="223" t="s">
        <v>321</v>
      </c>
      <c r="C117" s="225" t="s">
        <v>4008</v>
      </c>
      <c r="D117" s="227">
        <v>70002558</v>
      </c>
      <c r="E117" s="229" t="s">
        <v>4071</v>
      </c>
      <c r="F117" s="221" t="s">
        <v>4007</v>
      </c>
      <c r="G117" s="229"/>
      <c r="H117" s="221" t="s">
        <v>4007</v>
      </c>
    </row>
    <row r="118" spans="1:8" ht="15" thickBot="1" x14ac:dyDescent="0.35">
      <c r="A118" s="101"/>
      <c r="B118" s="224"/>
      <c r="C118" s="226"/>
      <c r="D118" s="228"/>
      <c r="E118" s="222"/>
      <c r="F118" s="222"/>
      <c r="G118" s="222"/>
      <c r="H118" s="222"/>
    </row>
    <row r="119" spans="1:8" x14ac:dyDescent="0.3">
      <c r="A119" s="105"/>
      <c r="B119" s="223" t="s">
        <v>213</v>
      </c>
      <c r="C119" s="225" t="s">
        <v>4008</v>
      </c>
      <c r="D119" s="227">
        <v>70002563</v>
      </c>
      <c r="E119" s="229" t="s">
        <v>4072</v>
      </c>
      <c r="F119" s="221" t="s">
        <v>4007</v>
      </c>
      <c r="G119" s="229"/>
      <c r="H119" s="221" t="s">
        <v>4007</v>
      </c>
    </row>
    <row r="120" spans="1:8" ht="15" thickBot="1" x14ac:dyDescent="0.35">
      <c r="A120" s="101"/>
      <c r="B120" s="224"/>
      <c r="C120" s="226"/>
      <c r="D120" s="228"/>
      <c r="E120" s="222"/>
      <c r="F120" s="222"/>
      <c r="G120" s="222"/>
      <c r="H120" s="222"/>
    </row>
    <row r="121" spans="1:8" x14ac:dyDescent="0.3">
      <c r="A121" s="105"/>
      <c r="B121" s="223" t="s">
        <v>282</v>
      </c>
      <c r="C121" s="225" t="s">
        <v>4008</v>
      </c>
      <c r="D121" s="227">
        <v>70002559</v>
      </c>
      <c r="E121" s="229" t="s">
        <v>4073</v>
      </c>
      <c r="F121" s="221" t="s">
        <v>4007</v>
      </c>
      <c r="G121" s="229"/>
      <c r="H121" s="221" t="s">
        <v>4007</v>
      </c>
    </row>
    <row r="122" spans="1:8" ht="15" thickBot="1" x14ac:dyDescent="0.35">
      <c r="A122" s="101"/>
      <c r="B122" s="224"/>
      <c r="C122" s="226"/>
      <c r="D122" s="228"/>
      <c r="E122" s="222"/>
      <c r="F122" s="222"/>
      <c r="G122" s="222"/>
      <c r="H122" s="222"/>
    </row>
    <row r="123" spans="1:8" x14ac:dyDescent="0.3">
      <c r="A123" s="105"/>
      <c r="B123" s="223" t="s">
        <v>81</v>
      </c>
      <c r="C123" s="225" t="s">
        <v>4008</v>
      </c>
      <c r="D123" s="227">
        <v>70002561</v>
      </c>
      <c r="E123" s="229" t="s">
        <v>4380</v>
      </c>
      <c r="F123" s="231">
        <v>5.5830000000000002</v>
      </c>
      <c r="G123" s="229" t="s">
        <v>4373</v>
      </c>
      <c r="H123" s="231">
        <v>5.9429999999999996</v>
      </c>
    </row>
    <row r="124" spans="1:8" ht="15" thickBot="1" x14ac:dyDescent="0.35">
      <c r="A124" s="101"/>
      <c r="B124" s="224"/>
      <c r="C124" s="226"/>
      <c r="D124" s="228"/>
      <c r="E124" s="222"/>
      <c r="F124" s="222"/>
      <c r="G124" s="222"/>
      <c r="H124" s="222"/>
    </row>
    <row r="125" spans="1:8" x14ac:dyDescent="0.3">
      <c r="A125" s="105"/>
      <c r="B125" s="223" t="s">
        <v>248</v>
      </c>
      <c r="C125" s="225" t="s">
        <v>4008</v>
      </c>
      <c r="D125" s="227">
        <v>70002557</v>
      </c>
      <c r="E125" s="229" t="s">
        <v>4056</v>
      </c>
      <c r="F125" s="221" t="s">
        <v>4007</v>
      </c>
      <c r="G125" s="229"/>
      <c r="H125" s="221" t="s">
        <v>4007</v>
      </c>
    </row>
    <row r="126" spans="1:8" ht="15" thickBot="1" x14ac:dyDescent="0.35">
      <c r="A126" s="101"/>
      <c r="B126" s="224"/>
      <c r="C126" s="226"/>
      <c r="D126" s="228"/>
      <c r="E126" s="222"/>
      <c r="F126" s="222"/>
      <c r="G126" s="222"/>
      <c r="H126" s="222"/>
    </row>
    <row r="127" spans="1:8" x14ac:dyDescent="0.3">
      <c r="A127" s="105"/>
      <c r="B127" s="223" t="s">
        <v>123</v>
      </c>
      <c r="C127" s="225" t="s">
        <v>4008</v>
      </c>
      <c r="D127" s="227">
        <v>70002560</v>
      </c>
      <c r="E127" s="229" t="s">
        <v>4369</v>
      </c>
      <c r="F127" s="231">
        <v>7.9790000000000001</v>
      </c>
      <c r="G127" s="229"/>
      <c r="H127" s="221" t="s">
        <v>4007</v>
      </c>
    </row>
    <row r="128" spans="1:8" ht="15" thickBot="1" x14ac:dyDescent="0.35">
      <c r="A128" s="101"/>
      <c r="B128" s="224"/>
      <c r="C128" s="226"/>
      <c r="D128" s="228"/>
      <c r="E128" s="222"/>
      <c r="F128" s="222"/>
      <c r="G128" s="222"/>
      <c r="H128" s="222"/>
    </row>
    <row r="129" spans="1:8" x14ac:dyDescent="0.3">
      <c r="A129" s="105"/>
      <c r="B129" s="223" t="s">
        <v>193</v>
      </c>
      <c r="C129" s="225" t="s">
        <v>4008</v>
      </c>
      <c r="D129" s="227">
        <v>70002564</v>
      </c>
      <c r="E129" s="229" t="s">
        <v>4077</v>
      </c>
      <c r="F129" s="221" t="s">
        <v>4007</v>
      </c>
      <c r="G129" s="229"/>
      <c r="H129" s="221" t="s">
        <v>4007</v>
      </c>
    </row>
    <row r="130" spans="1:8" ht="15" thickBot="1" x14ac:dyDescent="0.35">
      <c r="A130" s="101"/>
      <c r="B130" s="224"/>
      <c r="C130" s="226"/>
      <c r="D130" s="228"/>
      <c r="E130" s="222"/>
      <c r="F130" s="222"/>
      <c r="G130" s="222"/>
      <c r="H130" s="222"/>
    </row>
    <row r="131" spans="1:8" x14ac:dyDescent="0.3">
      <c r="A131" s="105"/>
      <c r="B131" s="223" t="s">
        <v>240</v>
      </c>
      <c r="C131" s="225" t="s">
        <v>4008</v>
      </c>
      <c r="D131" s="227">
        <v>70002567</v>
      </c>
      <c r="E131" s="229" t="s">
        <v>4078</v>
      </c>
      <c r="F131" s="221" t="s">
        <v>4007</v>
      </c>
      <c r="G131" s="229"/>
      <c r="H131" s="221" t="s">
        <v>4007</v>
      </c>
    </row>
    <row r="132" spans="1:8" ht="15" thickBot="1" x14ac:dyDescent="0.35">
      <c r="A132" s="101"/>
      <c r="B132" s="224"/>
      <c r="C132" s="226"/>
      <c r="D132" s="228"/>
      <c r="E132" s="222"/>
      <c r="F132" s="222"/>
      <c r="G132" s="222"/>
      <c r="H132" s="222"/>
    </row>
    <row r="133" spans="1:8" x14ac:dyDescent="0.3">
      <c r="A133" s="105"/>
      <c r="B133" s="223" t="s">
        <v>275</v>
      </c>
      <c r="C133" s="225" t="s">
        <v>4008</v>
      </c>
      <c r="D133" s="227">
        <v>70002562</v>
      </c>
      <c r="E133" s="229" t="s">
        <v>4381</v>
      </c>
      <c r="F133" s="231">
        <v>4.8000000000000001E-2</v>
      </c>
      <c r="G133" s="229" t="s">
        <v>4375</v>
      </c>
      <c r="H133" s="231">
        <v>4.8000000000000001E-2</v>
      </c>
    </row>
    <row r="134" spans="1:8" ht="15" thickBot="1" x14ac:dyDescent="0.35">
      <c r="A134" s="101"/>
      <c r="B134" s="224"/>
      <c r="C134" s="226"/>
      <c r="D134" s="228"/>
      <c r="E134" s="222"/>
      <c r="F134" s="222"/>
      <c r="G134" s="222"/>
      <c r="H134" s="222"/>
    </row>
    <row r="135" spans="1:8" x14ac:dyDescent="0.3">
      <c r="A135" s="105"/>
      <c r="B135" s="223" t="s">
        <v>120</v>
      </c>
      <c r="C135" s="225" t="s">
        <v>4008</v>
      </c>
      <c r="D135" s="227">
        <v>70002568</v>
      </c>
      <c r="E135" s="229" t="s">
        <v>4079</v>
      </c>
      <c r="F135" s="221" t="s">
        <v>4007</v>
      </c>
      <c r="G135" s="229"/>
      <c r="H135" s="221" t="s">
        <v>4007</v>
      </c>
    </row>
    <row r="136" spans="1:8" ht="15" thickBot="1" x14ac:dyDescent="0.35">
      <c r="A136" s="101"/>
      <c r="B136" s="224"/>
      <c r="C136" s="226"/>
      <c r="D136" s="228"/>
      <c r="E136" s="222"/>
      <c r="F136" s="222"/>
      <c r="G136" s="222"/>
      <c r="H136" s="222"/>
    </row>
    <row r="137" spans="1:8" x14ac:dyDescent="0.3">
      <c r="A137" s="105"/>
      <c r="B137" s="223" t="s">
        <v>209</v>
      </c>
      <c r="C137" s="225" t="s">
        <v>4008</v>
      </c>
      <c r="D137" s="227">
        <v>70002566</v>
      </c>
      <c r="E137" s="229" t="s">
        <v>4382</v>
      </c>
      <c r="F137" s="221" t="s">
        <v>4007</v>
      </c>
      <c r="G137" s="229"/>
      <c r="H137" s="221" t="s">
        <v>4007</v>
      </c>
    </row>
    <row r="138" spans="1:8" ht="15" thickBot="1" x14ac:dyDescent="0.35">
      <c r="A138" s="101"/>
      <c r="B138" s="224"/>
      <c r="C138" s="226"/>
      <c r="D138" s="228"/>
      <c r="E138" s="222"/>
      <c r="F138" s="222"/>
      <c r="G138" s="222"/>
      <c r="H138" s="222"/>
    </row>
    <row r="139" spans="1:8" x14ac:dyDescent="0.3">
      <c r="A139" s="105"/>
      <c r="B139" s="223" t="s">
        <v>327</v>
      </c>
      <c r="C139" s="225" t="s">
        <v>4008</v>
      </c>
      <c r="D139" s="227">
        <v>70002043</v>
      </c>
      <c r="E139" s="229" t="s">
        <v>4371</v>
      </c>
      <c r="F139" s="231">
        <v>27.315000000000001</v>
      </c>
      <c r="G139" s="229" t="s">
        <v>4365</v>
      </c>
      <c r="H139" s="231">
        <v>28.097000000000001</v>
      </c>
    </row>
    <row r="140" spans="1:8" ht="15" thickBot="1" x14ac:dyDescent="0.35">
      <c r="A140" s="101"/>
      <c r="B140" s="224"/>
      <c r="C140" s="226"/>
      <c r="D140" s="228"/>
      <c r="E140" s="222"/>
      <c r="F140" s="222"/>
      <c r="G140" s="222"/>
      <c r="H140" s="222"/>
    </row>
    <row r="141" spans="1:8" x14ac:dyDescent="0.3">
      <c r="A141" s="105"/>
      <c r="B141" s="223" t="s">
        <v>348</v>
      </c>
      <c r="C141" s="225" t="s">
        <v>4008</v>
      </c>
      <c r="D141" s="227">
        <v>70002052</v>
      </c>
      <c r="E141" s="229" t="s">
        <v>4081</v>
      </c>
      <c r="F141" s="221" t="s">
        <v>4007</v>
      </c>
      <c r="G141" s="229"/>
      <c r="H141" s="221" t="s">
        <v>4007</v>
      </c>
    </row>
    <row r="142" spans="1:8" ht="15" thickBot="1" x14ac:dyDescent="0.35">
      <c r="A142" s="101"/>
      <c r="B142" s="224"/>
      <c r="C142" s="226"/>
      <c r="D142" s="228"/>
      <c r="E142" s="222"/>
      <c r="F142" s="222"/>
      <c r="G142" s="222"/>
      <c r="H142" s="222"/>
    </row>
    <row r="143" spans="1:8" x14ac:dyDescent="0.3">
      <c r="A143" s="105"/>
      <c r="B143" s="223" t="s">
        <v>322</v>
      </c>
      <c r="C143" s="225" t="s">
        <v>4008</v>
      </c>
      <c r="D143" s="227">
        <v>70002044</v>
      </c>
      <c r="E143" s="229" t="s">
        <v>4082</v>
      </c>
      <c r="F143" s="221" t="s">
        <v>4007</v>
      </c>
      <c r="G143" s="229"/>
      <c r="H143" s="221" t="s">
        <v>4007</v>
      </c>
    </row>
    <row r="144" spans="1:8" ht="15" thickBot="1" x14ac:dyDescent="0.35">
      <c r="A144" s="101"/>
      <c r="B144" s="224"/>
      <c r="C144" s="226"/>
      <c r="D144" s="228"/>
      <c r="E144" s="222"/>
      <c r="F144" s="222"/>
      <c r="G144" s="222"/>
      <c r="H144" s="222"/>
    </row>
    <row r="145" spans="1:8" x14ac:dyDescent="0.3">
      <c r="A145" s="105"/>
      <c r="B145" s="223" t="s">
        <v>349</v>
      </c>
      <c r="C145" s="225" t="s">
        <v>4008</v>
      </c>
      <c r="D145" s="227">
        <v>70002048</v>
      </c>
      <c r="E145" s="229" t="s">
        <v>4083</v>
      </c>
      <c r="F145" s="221" t="s">
        <v>4007</v>
      </c>
      <c r="G145" s="229"/>
      <c r="H145" s="221" t="s">
        <v>4007</v>
      </c>
    </row>
    <row r="146" spans="1:8" ht="15" thickBot="1" x14ac:dyDescent="0.35">
      <c r="A146" s="101"/>
      <c r="B146" s="224"/>
      <c r="C146" s="226"/>
      <c r="D146" s="228"/>
      <c r="E146" s="222"/>
      <c r="F146" s="222"/>
      <c r="G146" s="222"/>
      <c r="H146" s="222"/>
    </row>
    <row r="147" spans="1:8" x14ac:dyDescent="0.3">
      <c r="A147" s="105"/>
      <c r="B147" s="223" t="s">
        <v>333</v>
      </c>
      <c r="C147" s="225" t="s">
        <v>4008</v>
      </c>
      <c r="D147" s="227">
        <v>70002050</v>
      </c>
      <c r="E147" s="229" t="s">
        <v>4082</v>
      </c>
      <c r="F147" s="221" t="s">
        <v>4007</v>
      </c>
      <c r="G147" s="229"/>
      <c r="H147" s="221" t="s">
        <v>4007</v>
      </c>
    </row>
    <row r="148" spans="1:8" ht="15" thickBot="1" x14ac:dyDescent="0.35">
      <c r="A148" s="101"/>
      <c r="B148" s="224"/>
      <c r="C148" s="226"/>
      <c r="D148" s="228"/>
      <c r="E148" s="222"/>
      <c r="F148" s="222"/>
      <c r="G148" s="222"/>
      <c r="H148" s="222"/>
    </row>
    <row r="149" spans="1:8" x14ac:dyDescent="0.3">
      <c r="A149" s="105"/>
      <c r="B149" s="223" t="s">
        <v>335</v>
      </c>
      <c r="C149" s="225" t="s">
        <v>4008</v>
      </c>
      <c r="D149" s="227">
        <v>70002051</v>
      </c>
      <c r="E149" s="229" t="s">
        <v>4084</v>
      </c>
      <c r="F149" s="221" t="s">
        <v>4007</v>
      </c>
      <c r="G149" s="229"/>
      <c r="H149" s="221" t="s">
        <v>4007</v>
      </c>
    </row>
    <row r="150" spans="1:8" ht="15" thickBot="1" x14ac:dyDescent="0.35">
      <c r="A150" s="101"/>
      <c r="B150" s="224"/>
      <c r="C150" s="226"/>
      <c r="D150" s="228"/>
      <c r="E150" s="222"/>
      <c r="F150" s="222"/>
      <c r="G150" s="222"/>
      <c r="H150" s="222"/>
    </row>
    <row r="151" spans="1:8" x14ac:dyDescent="0.3">
      <c r="A151" s="105"/>
      <c r="B151" s="223" t="s">
        <v>285</v>
      </c>
      <c r="C151" s="225" t="s">
        <v>4008</v>
      </c>
      <c r="D151" s="227">
        <v>70002041</v>
      </c>
      <c r="E151" s="229" t="s">
        <v>4085</v>
      </c>
      <c r="F151" s="221" t="s">
        <v>4007</v>
      </c>
      <c r="G151" s="229"/>
      <c r="H151" s="221" t="s">
        <v>4007</v>
      </c>
    </row>
    <row r="152" spans="1:8" ht="15" thickBot="1" x14ac:dyDescent="0.35">
      <c r="A152" s="101"/>
      <c r="B152" s="224"/>
      <c r="C152" s="226"/>
      <c r="D152" s="228"/>
      <c r="E152" s="222"/>
      <c r="F152" s="222"/>
      <c r="G152" s="222"/>
      <c r="H152" s="222"/>
    </row>
    <row r="153" spans="1:8" x14ac:dyDescent="0.3">
      <c r="A153" s="105"/>
      <c r="B153" s="223" t="s">
        <v>250</v>
      </c>
      <c r="C153" s="225" t="s">
        <v>4006</v>
      </c>
      <c r="D153" s="227">
        <v>7002042</v>
      </c>
      <c r="E153" s="229" t="s">
        <v>4383</v>
      </c>
      <c r="F153" s="231">
        <v>7.1180000000000003</v>
      </c>
      <c r="G153" s="229"/>
      <c r="H153" s="221" t="s">
        <v>4007</v>
      </c>
    </row>
    <row r="154" spans="1:8" ht="15" thickBot="1" x14ac:dyDescent="0.35">
      <c r="A154" s="101"/>
      <c r="B154" s="224"/>
      <c r="C154" s="226"/>
      <c r="D154" s="228"/>
      <c r="E154" s="222"/>
      <c r="F154" s="222"/>
      <c r="G154" s="222"/>
      <c r="H154" s="222"/>
    </row>
    <row r="155" spans="1:8" x14ac:dyDescent="0.3">
      <c r="A155" s="105"/>
      <c r="B155" s="223" t="s">
        <v>211</v>
      </c>
      <c r="C155" s="225" t="s">
        <v>4008</v>
      </c>
      <c r="D155" s="227">
        <v>70002049</v>
      </c>
      <c r="E155" s="229" t="s">
        <v>4087</v>
      </c>
      <c r="F155" s="221" t="s">
        <v>4007</v>
      </c>
      <c r="G155" s="229" t="s">
        <v>4365</v>
      </c>
      <c r="H155" s="231">
        <v>5.0970000000000004</v>
      </c>
    </row>
    <row r="156" spans="1:8" ht="15" thickBot="1" x14ac:dyDescent="0.35">
      <c r="A156" s="101"/>
      <c r="B156" s="224"/>
      <c r="C156" s="226"/>
      <c r="D156" s="228"/>
      <c r="E156" s="222"/>
      <c r="F156" s="222"/>
      <c r="G156" s="222"/>
      <c r="H156" s="222"/>
    </row>
    <row r="157" spans="1:8" x14ac:dyDescent="0.3">
      <c r="A157" s="105"/>
      <c r="B157" s="223" t="s">
        <v>339</v>
      </c>
      <c r="C157" s="225" t="s">
        <v>4008</v>
      </c>
      <c r="D157" s="227">
        <v>70002046</v>
      </c>
      <c r="E157" s="229" t="s">
        <v>4384</v>
      </c>
      <c r="F157" s="221" t="s">
        <v>4007</v>
      </c>
      <c r="G157" s="229"/>
      <c r="H157" s="221" t="s">
        <v>4007</v>
      </c>
    </row>
    <row r="158" spans="1:8" ht="15" thickBot="1" x14ac:dyDescent="0.35">
      <c r="A158" s="101"/>
      <c r="B158" s="224"/>
      <c r="C158" s="226"/>
      <c r="D158" s="228"/>
      <c r="E158" s="222"/>
      <c r="F158" s="222"/>
      <c r="G158" s="222"/>
      <c r="H158" s="222"/>
    </row>
    <row r="159" spans="1:8" x14ac:dyDescent="0.3">
      <c r="A159" s="105"/>
      <c r="B159" s="223" t="s">
        <v>202</v>
      </c>
      <c r="C159" s="225" t="s">
        <v>4008</v>
      </c>
      <c r="D159" s="227">
        <v>70002045</v>
      </c>
      <c r="E159" s="229" t="s">
        <v>4385</v>
      </c>
      <c r="F159" s="221" t="s">
        <v>4007</v>
      </c>
      <c r="G159" s="229"/>
      <c r="H159" s="221" t="s">
        <v>4007</v>
      </c>
    </row>
    <row r="160" spans="1:8" ht="15" thickBot="1" x14ac:dyDescent="0.35">
      <c r="A160" s="101"/>
      <c r="B160" s="224"/>
      <c r="C160" s="226"/>
      <c r="D160" s="228"/>
      <c r="E160" s="222"/>
      <c r="F160" s="222"/>
      <c r="G160" s="222"/>
      <c r="H160" s="222"/>
    </row>
    <row r="161" spans="1:8" x14ac:dyDescent="0.3">
      <c r="A161" s="105"/>
      <c r="B161" s="223" t="s">
        <v>244</v>
      </c>
      <c r="C161" s="225" t="s">
        <v>4008</v>
      </c>
      <c r="D161" s="227">
        <v>70001004</v>
      </c>
      <c r="E161" s="229" t="s">
        <v>4386</v>
      </c>
      <c r="F161" s="221" t="s">
        <v>4007</v>
      </c>
      <c r="G161" s="229"/>
      <c r="H161" s="221" t="s">
        <v>4007</v>
      </c>
    </row>
    <row r="162" spans="1:8" ht="15" thickBot="1" x14ac:dyDescent="0.35">
      <c r="A162" s="101"/>
      <c r="B162" s="224"/>
      <c r="C162" s="226"/>
      <c r="D162" s="228"/>
      <c r="E162" s="222"/>
      <c r="F162" s="222"/>
      <c r="G162" s="222"/>
      <c r="H162" s="222"/>
    </row>
    <row r="163" spans="1:8" x14ac:dyDescent="0.3">
      <c r="A163" s="105"/>
      <c r="B163" s="223" t="s">
        <v>309</v>
      </c>
      <c r="C163" s="225" t="s">
        <v>4008</v>
      </c>
      <c r="D163" s="227">
        <v>70001007</v>
      </c>
      <c r="E163" s="229" t="s">
        <v>4369</v>
      </c>
      <c r="F163" s="231">
        <v>18.565000000000001</v>
      </c>
      <c r="G163" s="229" t="s">
        <v>4365</v>
      </c>
      <c r="H163" s="231">
        <v>19.184000000000001</v>
      </c>
    </row>
    <row r="164" spans="1:8" ht="15" thickBot="1" x14ac:dyDescent="0.35">
      <c r="A164" s="101"/>
      <c r="B164" s="224"/>
      <c r="C164" s="226"/>
      <c r="D164" s="228"/>
      <c r="E164" s="222"/>
      <c r="F164" s="222"/>
      <c r="G164" s="222"/>
      <c r="H164" s="222"/>
    </row>
    <row r="165" spans="1:8" x14ac:dyDescent="0.3">
      <c r="A165" s="105"/>
      <c r="B165" s="223" t="s">
        <v>351</v>
      </c>
      <c r="C165" s="225" t="s">
        <v>4008</v>
      </c>
      <c r="D165" s="227">
        <v>70007008</v>
      </c>
      <c r="E165" s="229" t="s">
        <v>4036</v>
      </c>
      <c r="F165" s="221" t="s">
        <v>4007</v>
      </c>
      <c r="G165" s="229"/>
      <c r="H165" s="221" t="s">
        <v>4007</v>
      </c>
    </row>
    <row r="166" spans="1:8" ht="15" thickBot="1" x14ac:dyDescent="0.35">
      <c r="A166" s="101"/>
      <c r="B166" s="224"/>
      <c r="C166" s="226"/>
      <c r="D166" s="228"/>
      <c r="E166" s="222"/>
      <c r="F166" s="222"/>
      <c r="G166" s="222"/>
      <c r="H166" s="222"/>
    </row>
    <row r="167" spans="1:8" x14ac:dyDescent="0.3">
      <c r="A167" s="105"/>
      <c r="B167" s="223" t="s">
        <v>253</v>
      </c>
      <c r="C167" s="225" t="s">
        <v>4008</v>
      </c>
      <c r="D167" s="227">
        <v>70000997</v>
      </c>
      <c r="E167" s="229" t="s">
        <v>4387</v>
      </c>
      <c r="F167" s="221" t="s">
        <v>4007</v>
      </c>
      <c r="G167" s="229"/>
      <c r="H167" s="221" t="s">
        <v>4007</v>
      </c>
    </row>
    <row r="168" spans="1:8" ht="15" thickBot="1" x14ac:dyDescent="0.35">
      <c r="A168" s="101"/>
      <c r="B168" s="224"/>
      <c r="C168" s="226"/>
      <c r="D168" s="228"/>
      <c r="E168" s="222"/>
      <c r="F168" s="222"/>
      <c r="G168" s="222"/>
      <c r="H168" s="222"/>
    </row>
    <row r="169" spans="1:8" x14ac:dyDescent="0.3">
      <c r="A169" s="105"/>
      <c r="B169" s="223" t="s">
        <v>310</v>
      </c>
      <c r="C169" s="225" t="s">
        <v>4008</v>
      </c>
      <c r="D169" s="227">
        <v>70001000</v>
      </c>
      <c r="E169" s="229" t="s">
        <v>4364</v>
      </c>
      <c r="F169" s="234">
        <v>10.4</v>
      </c>
      <c r="G169" s="229" t="s">
        <v>4388</v>
      </c>
      <c r="H169" s="234">
        <v>10.7</v>
      </c>
    </row>
    <row r="170" spans="1:8" ht="15" thickBot="1" x14ac:dyDescent="0.35">
      <c r="A170" s="101"/>
      <c r="B170" s="224"/>
      <c r="C170" s="226"/>
      <c r="D170" s="228"/>
      <c r="E170" s="222"/>
      <c r="F170" s="222"/>
      <c r="G170" s="222"/>
      <c r="H170" s="222"/>
    </row>
    <row r="171" spans="1:8" x14ac:dyDescent="0.3">
      <c r="A171" s="105"/>
      <c r="B171" s="223" t="s">
        <v>225</v>
      </c>
      <c r="C171" s="225" t="s">
        <v>4008</v>
      </c>
      <c r="D171" s="227">
        <v>70000999</v>
      </c>
      <c r="E171" s="229" t="s">
        <v>4023</v>
      </c>
      <c r="F171" s="221" t="s">
        <v>4007</v>
      </c>
      <c r="G171" s="229"/>
      <c r="H171" s="221" t="s">
        <v>4007</v>
      </c>
    </row>
    <row r="172" spans="1:8" ht="15" thickBot="1" x14ac:dyDescent="0.35">
      <c r="A172" s="101"/>
      <c r="B172" s="224"/>
      <c r="C172" s="226"/>
      <c r="D172" s="228"/>
      <c r="E172" s="222"/>
      <c r="F172" s="222"/>
      <c r="G172" s="222"/>
      <c r="H172" s="222"/>
    </row>
    <row r="173" spans="1:8" x14ac:dyDescent="0.3">
      <c r="A173" s="105"/>
      <c r="B173" s="223" t="s">
        <v>297</v>
      </c>
      <c r="C173" s="225" t="s">
        <v>4008</v>
      </c>
      <c r="D173" s="227">
        <v>70001002</v>
      </c>
      <c r="E173" s="229" t="s">
        <v>4389</v>
      </c>
      <c r="F173" s="231">
        <v>33.753999999999998</v>
      </c>
      <c r="G173" s="229" t="s">
        <v>4390</v>
      </c>
      <c r="H173" s="231">
        <v>35.222999999999999</v>
      </c>
    </row>
    <row r="174" spans="1:8" ht="15" thickBot="1" x14ac:dyDescent="0.35">
      <c r="A174" s="101"/>
      <c r="B174" s="224"/>
      <c r="C174" s="226"/>
      <c r="D174" s="228"/>
      <c r="E174" s="222"/>
      <c r="F174" s="222"/>
      <c r="G174" s="222"/>
      <c r="H174" s="222"/>
    </row>
    <row r="175" spans="1:8" x14ac:dyDescent="0.3">
      <c r="A175" s="105"/>
      <c r="B175" s="223" t="s">
        <v>352</v>
      </c>
      <c r="C175" s="225" t="s">
        <v>4008</v>
      </c>
      <c r="D175" s="227">
        <v>70001005</v>
      </c>
      <c r="E175" s="229" t="s">
        <v>4097</v>
      </c>
      <c r="F175" s="221" t="s">
        <v>4007</v>
      </c>
      <c r="G175" s="229"/>
      <c r="H175" s="221" t="s">
        <v>4007</v>
      </c>
    </row>
    <row r="176" spans="1:8" ht="15" thickBot="1" x14ac:dyDescent="0.35">
      <c r="A176" s="101"/>
      <c r="B176" s="224"/>
      <c r="C176" s="226"/>
      <c r="D176" s="228"/>
      <c r="E176" s="222"/>
      <c r="F176" s="222"/>
      <c r="G176" s="222"/>
      <c r="H176" s="222"/>
    </row>
    <row r="177" spans="1:8" x14ac:dyDescent="0.3">
      <c r="A177" s="105"/>
      <c r="B177" s="223" t="s">
        <v>172</v>
      </c>
      <c r="C177" s="225" t="s">
        <v>4008</v>
      </c>
      <c r="D177" s="227">
        <v>70001003</v>
      </c>
      <c r="E177" s="229" t="s">
        <v>4372</v>
      </c>
      <c r="F177" s="231">
        <v>10.298</v>
      </c>
      <c r="G177" s="229" t="s">
        <v>4373</v>
      </c>
      <c r="H177" s="231">
        <v>10.728</v>
      </c>
    </row>
    <row r="178" spans="1:8" ht="15" thickBot="1" x14ac:dyDescent="0.35">
      <c r="A178" s="101"/>
      <c r="B178" s="224"/>
      <c r="C178" s="226"/>
      <c r="D178" s="228"/>
      <c r="E178" s="222"/>
      <c r="F178" s="222"/>
      <c r="G178" s="222"/>
      <c r="H178" s="222"/>
    </row>
    <row r="179" spans="1:8" x14ac:dyDescent="0.3">
      <c r="A179" s="105"/>
      <c r="B179" s="223" t="s">
        <v>302</v>
      </c>
      <c r="C179" s="225" t="s">
        <v>4008</v>
      </c>
      <c r="D179" s="227">
        <v>70001006</v>
      </c>
      <c r="E179" s="229" t="s">
        <v>4098</v>
      </c>
      <c r="F179" s="221" t="s">
        <v>4007</v>
      </c>
      <c r="G179" s="229"/>
      <c r="H179" s="221" t="s">
        <v>4007</v>
      </c>
    </row>
    <row r="180" spans="1:8" ht="15" thickBot="1" x14ac:dyDescent="0.35">
      <c r="A180" s="101"/>
      <c r="B180" s="224"/>
      <c r="C180" s="226"/>
      <c r="D180" s="228"/>
      <c r="E180" s="222"/>
      <c r="F180" s="222"/>
      <c r="G180" s="222"/>
      <c r="H180" s="222"/>
    </row>
    <row r="181" spans="1:8" x14ac:dyDescent="0.3">
      <c r="A181" s="105"/>
      <c r="B181" s="223" t="s">
        <v>271</v>
      </c>
      <c r="C181" s="225" t="s">
        <v>4008</v>
      </c>
      <c r="D181" s="227">
        <v>70001001</v>
      </c>
      <c r="E181" s="229" t="s">
        <v>4099</v>
      </c>
      <c r="F181" s="221" t="s">
        <v>4007</v>
      </c>
      <c r="G181" s="229"/>
      <c r="H181" s="221" t="s">
        <v>4007</v>
      </c>
    </row>
    <row r="182" spans="1:8" ht="15" thickBot="1" x14ac:dyDescent="0.35">
      <c r="A182" s="101"/>
      <c r="B182" s="224"/>
      <c r="C182" s="226"/>
      <c r="D182" s="228"/>
      <c r="E182" s="222"/>
      <c r="F182" s="222"/>
      <c r="G182" s="222"/>
      <c r="H182" s="222"/>
    </row>
    <row r="183" spans="1:8" x14ac:dyDescent="0.3">
      <c r="A183" s="105"/>
      <c r="B183" s="223" t="s">
        <v>286</v>
      </c>
      <c r="C183" s="225" t="s">
        <v>4008</v>
      </c>
      <c r="D183" s="227">
        <v>70000998</v>
      </c>
      <c r="E183" s="229" t="s">
        <v>4391</v>
      </c>
      <c r="F183" s="221" t="s">
        <v>4007</v>
      </c>
      <c r="G183" s="229"/>
      <c r="H183" s="221" t="s">
        <v>4007</v>
      </c>
    </row>
    <row r="184" spans="1:8" ht="15" thickBot="1" x14ac:dyDescent="0.35">
      <c r="A184" s="101"/>
      <c r="B184" s="224"/>
      <c r="C184" s="226"/>
      <c r="D184" s="228"/>
      <c r="E184" s="222"/>
      <c r="F184" s="222"/>
      <c r="G184" s="222"/>
      <c r="H184" s="222"/>
    </row>
    <row r="185" spans="1:8" x14ac:dyDescent="0.3">
      <c r="A185" s="105"/>
      <c r="B185" s="223" t="s">
        <v>329</v>
      </c>
      <c r="C185" s="225" t="s">
        <v>4008</v>
      </c>
      <c r="D185" s="227">
        <v>70001658</v>
      </c>
      <c r="E185" s="229" t="s">
        <v>4392</v>
      </c>
      <c r="F185" s="221" t="s">
        <v>4007</v>
      </c>
      <c r="G185" s="229"/>
      <c r="H185" s="221" t="s">
        <v>4007</v>
      </c>
    </row>
    <row r="186" spans="1:8" ht="15" thickBot="1" x14ac:dyDescent="0.35">
      <c r="A186" s="101"/>
      <c r="B186" s="224"/>
      <c r="C186" s="226"/>
      <c r="D186" s="228"/>
      <c r="E186" s="222"/>
      <c r="F186" s="222"/>
      <c r="G186" s="222"/>
      <c r="H186" s="222"/>
    </row>
    <row r="187" spans="1:8" x14ac:dyDescent="0.3">
      <c r="A187" s="105"/>
      <c r="B187" s="223" t="s">
        <v>200</v>
      </c>
      <c r="C187" s="225" t="s">
        <v>4008</v>
      </c>
      <c r="D187" s="227">
        <v>70001663</v>
      </c>
      <c r="E187" s="229" t="s">
        <v>4393</v>
      </c>
      <c r="F187" s="221" t="s">
        <v>4007</v>
      </c>
      <c r="G187" s="229" t="s">
        <v>4373</v>
      </c>
      <c r="H187" s="231">
        <v>11.584</v>
      </c>
    </row>
    <row r="188" spans="1:8" ht="15" thickBot="1" x14ac:dyDescent="0.35">
      <c r="A188" s="101"/>
      <c r="B188" s="224"/>
      <c r="C188" s="226"/>
      <c r="D188" s="228"/>
      <c r="E188" s="222"/>
      <c r="F188" s="222"/>
      <c r="G188" s="222"/>
      <c r="H188" s="222"/>
    </row>
    <row r="189" spans="1:8" x14ac:dyDescent="0.3">
      <c r="A189" s="105"/>
      <c r="B189" s="223" t="s">
        <v>342</v>
      </c>
      <c r="C189" s="225" t="s">
        <v>4008</v>
      </c>
      <c r="D189" s="227">
        <v>70002012</v>
      </c>
      <c r="E189" s="229" t="s">
        <v>4394</v>
      </c>
      <c r="F189" s="234">
        <v>5.9</v>
      </c>
      <c r="G189" s="229" t="s">
        <v>4367</v>
      </c>
      <c r="H189" s="233">
        <v>6</v>
      </c>
    </row>
    <row r="190" spans="1:8" ht="15" thickBot="1" x14ac:dyDescent="0.35">
      <c r="A190" s="101"/>
      <c r="B190" s="224"/>
      <c r="C190" s="226"/>
      <c r="D190" s="228"/>
      <c r="E190" s="222"/>
      <c r="F190" s="222"/>
      <c r="G190" s="222"/>
      <c r="H190" s="222"/>
    </row>
    <row r="191" spans="1:8" x14ac:dyDescent="0.3">
      <c r="A191" s="105"/>
      <c r="B191" s="223" t="s">
        <v>331</v>
      </c>
      <c r="C191" s="225" t="s">
        <v>4008</v>
      </c>
      <c r="D191" s="227">
        <v>70002016</v>
      </c>
      <c r="E191" s="229" t="s">
        <v>4366</v>
      </c>
      <c r="F191" s="231">
        <v>4.9260000000000002</v>
      </c>
      <c r="G191" s="229"/>
      <c r="H191" s="221" t="s">
        <v>4007</v>
      </c>
    </row>
    <row r="192" spans="1:8" ht="15" thickBot="1" x14ac:dyDescent="0.35">
      <c r="A192" s="101"/>
      <c r="B192" s="224"/>
      <c r="C192" s="226"/>
      <c r="D192" s="228"/>
      <c r="E192" s="222"/>
      <c r="F192" s="222"/>
      <c r="G192" s="222"/>
      <c r="H192" s="222"/>
    </row>
    <row r="193" spans="1:8" x14ac:dyDescent="0.3">
      <c r="A193" s="105"/>
      <c r="B193" s="223" t="s">
        <v>220</v>
      </c>
      <c r="C193" s="225" t="s">
        <v>4008</v>
      </c>
      <c r="D193" s="227">
        <v>70001370</v>
      </c>
      <c r="E193" s="229" t="s">
        <v>4105</v>
      </c>
      <c r="F193" s="221" t="s">
        <v>4007</v>
      </c>
      <c r="G193" s="229"/>
      <c r="H193" s="221" t="s">
        <v>4007</v>
      </c>
    </row>
    <row r="194" spans="1:8" ht="15" thickBot="1" x14ac:dyDescent="0.35">
      <c r="A194" s="101"/>
      <c r="B194" s="224"/>
      <c r="C194" s="226"/>
      <c r="D194" s="228"/>
      <c r="E194" s="222"/>
      <c r="F194" s="222"/>
      <c r="G194" s="222"/>
      <c r="H194" s="222"/>
    </row>
    <row r="195" spans="1:8" x14ac:dyDescent="0.3">
      <c r="A195" s="105"/>
      <c r="B195" s="223" t="s">
        <v>201</v>
      </c>
      <c r="C195" s="225" t="s">
        <v>4008</v>
      </c>
      <c r="D195" s="227">
        <v>70002006</v>
      </c>
      <c r="E195" s="229" t="s">
        <v>4366</v>
      </c>
      <c r="F195" s="231">
        <v>10.772</v>
      </c>
      <c r="G195" s="229"/>
      <c r="H195" s="221" t="s">
        <v>4007</v>
      </c>
    </row>
    <row r="196" spans="1:8" ht="15" thickBot="1" x14ac:dyDescent="0.35">
      <c r="A196" s="101"/>
      <c r="B196" s="224"/>
      <c r="C196" s="226"/>
      <c r="D196" s="228"/>
      <c r="E196" s="222"/>
      <c r="F196" s="222"/>
      <c r="G196" s="222"/>
      <c r="H196" s="222"/>
    </row>
    <row r="197" spans="1:8" x14ac:dyDescent="0.3">
      <c r="A197" s="105"/>
      <c r="B197" s="223" t="s">
        <v>330</v>
      </c>
      <c r="C197" s="225" t="s">
        <v>4008</v>
      </c>
      <c r="D197" s="227">
        <v>70001660</v>
      </c>
      <c r="E197" s="229" t="s">
        <v>4395</v>
      </c>
      <c r="F197" s="221" t="s">
        <v>4007</v>
      </c>
      <c r="G197" s="229" t="s">
        <v>4396</v>
      </c>
      <c r="H197" s="230">
        <v>4.96</v>
      </c>
    </row>
    <row r="198" spans="1:8" ht="15" thickBot="1" x14ac:dyDescent="0.35">
      <c r="A198" s="101"/>
      <c r="B198" s="224"/>
      <c r="C198" s="226"/>
      <c r="D198" s="228"/>
      <c r="E198" s="222"/>
      <c r="F198" s="222"/>
      <c r="G198" s="222"/>
      <c r="H198" s="222"/>
    </row>
    <row r="199" spans="1:8" x14ac:dyDescent="0.3">
      <c r="A199" s="105"/>
      <c r="B199" s="223" t="s">
        <v>328</v>
      </c>
      <c r="C199" s="225" t="s">
        <v>4008</v>
      </c>
      <c r="D199" s="227">
        <v>70001666</v>
      </c>
      <c r="E199" s="229" t="s">
        <v>4109</v>
      </c>
      <c r="F199" s="221" t="s">
        <v>4007</v>
      </c>
      <c r="G199" s="229"/>
      <c r="H199" s="221" t="s">
        <v>4007</v>
      </c>
    </row>
    <row r="200" spans="1:8" ht="15" thickBot="1" x14ac:dyDescent="0.35">
      <c r="A200" s="101"/>
      <c r="B200" s="224"/>
      <c r="C200" s="226"/>
      <c r="D200" s="228"/>
      <c r="E200" s="222"/>
      <c r="F200" s="222"/>
      <c r="G200" s="222"/>
      <c r="H200" s="222"/>
    </row>
    <row r="201" spans="1:8" x14ac:dyDescent="0.3">
      <c r="A201" s="105"/>
      <c r="B201" s="223" t="s">
        <v>353</v>
      </c>
      <c r="C201" s="225" t="s">
        <v>4008</v>
      </c>
      <c r="D201" s="227">
        <v>70001659</v>
      </c>
      <c r="E201" s="229" t="s">
        <v>4371</v>
      </c>
      <c r="F201" s="231">
        <v>3.3530000000000002</v>
      </c>
      <c r="G201" s="229" t="s">
        <v>4367</v>
      </c>
      <c r="H201" s="231">
        <v>3.3530000000000002</v>
      </c>
    </row>
    <row r="202" spans="1:8" ht="15" thickBot="1" x14ac:dyDescent="0.35">
      <c r="A202" s="101"/>
      <c r="B202" s="224"/>
      <c r="C202" s="226"/>
      <c r="D202" s="228"/>
      <c r="E202" s="222"/>
      <c r="F202" s="222"/>
      <c r="G202" s="222"/>
      <c r="H202" s="222"/>
    </row>
    <row r="203" spans="1:8" x14ac:dyDescent="0.3">
      <c r="A203" s="105"/>
      <c r="B203" s="223" t="s">
        <v>241</v>
      </c>
      <c r="C203" s="225" t="s">
        <v>4008</v>
      </c>
      <c r="D203" s="227">
        <v>70002013</v>
      </c>
      <c r="E203" s="229" t="s">
        <v>4372</v>
      </c>
      <c r="F203" s="231">
        <v>11.122999999999999</v>
      </c>
      <c r="G203" s="229" t="s">
        <v>4365</v>
      </c>
      <c r="H203" s="231">
        <v>11.435</v>
      </c>
    </row>
    <row r="204" spans="1:8" ht="15" thickBot="1" x14ac:dyDescent="0.35">
      <c r="A204" s="101"/>
      <c r="B204" s="224"/>
      <c r="C204" s="226"/>
      <c r="D204" s="228"/>
      <c r="E204" s="222"/>
      <c r="F204" s="222"/>
      <c r="G204" s="222"/>
      <c r="H204" s="222"/>
    </row>
    <row r="205" spans="1:8" x14ac:dyDescent="0.3">
      <c r="A205" s="105"/>
      <c r="B205" s="223" t="s">
        <v>237</v>
      </c>
      <c r="C205" s="225" t="s">
        <v>4008</v>
      </c>
      <c r="D205" s="227">
        <v>70001665</v>
      </c>
      <c r="E205" s="229" t="s">
        <v>4032</v>
      </c>
      <c r="F205" s="221" t="s">
        <v>4007</v>
      </c>
      <c r="G205" s="229"/>
      <c r="H205" s="221" t="s">
        <v>4007</v>
      </c>
    </row>
    <row r="206" spans="1:8" ht="15" thickBot="1" x14ac:dyDescent="0.35">
      <c r="A206" s="101"/>
      <c r="B206" s="224"/>
      <c r="C206" s="226"/>
      <c r="D206" s="228"/>
      <c r="E206" s="222"/>
      <c r="F206" s="222"/>
      <c r="G206" s="222"/>
      <c r="H206" s="222"/>
    </row>
    <row r="207" spans="1:8" x14ac:dyDescent="0.3">
      <c r="A207" s="105"/>
      <c r="B207" s="223" t="s">
        <v>178</v>
      </c>
      <c r="C207" s="225" t="s">
        <v>4008</v>
      </c>
      <c r="D207" s="227">
        <v>70000541</v>
      </c>
      <c r="E207" s="229" t="s">
        <v>4079</v>
      </c>
      <c r="F207" s="221" t="s">
        <v>4007</v>
      </c>
      <c r="G207" s="229"/>
      <c r="H207" s="221" t="s">
        <v>4007</v>
      </c>
    </row>
    <row r="208" spans="1:8" ht="15" thickBot="1" x14ac:dyDescent="0.35">
      <c r="A208" s="101"/>
      <c r="B208" s="224"/>
      <c r="C208" s="226"/>
      <c r="D208" s="228"/>
      <c r="E208" s="222"/>
      <c r="F208" s="222"/>
      <c r="G208" s="222"/>
      <c r="H208" s="222"/>
    </row>
    <row r="209" spans="1:8" x14ac:dyDescent="0.3">
      <c r="A209" s="105"/>
      <c r="B209" s="223" t="s">
        <v>265</v>
      </c>
      <c r="C209" s="225" t="s">
        <v>4008</v>
      </c>
      <c r="D209" s="227">
        <v>70000552</v>
      </c>
      <c r="E209" s="229" t="s">
        <v>4110</v>
      </c>
      <c r="F209" s="221" t="s">
        <v>4007</v>
      </c>
      <c r="G209" s="229"/>
      <c r="H209" s="221" t="s">
        <v>4007</v>
      </c>
    </row>
    <row r="210" spans="1:8" ht="15" thickBot="1" x14ac:dyDescent="0.35">
      <c r="A210" s="101"/>
      <c r="B210" s="224"/>
      <c r="C210" s="226"/>
      <c r="D210" s="228"/>
      <c r="E210" s="222"/>
      <c r="F210" s="222"/>
      <c r="G210" s="222"/>
      <c r="H210" s="222"/>
    </row>
    <row r="211" spans="1:8" x14ac:dyDescent="0.3">
      <c r="A211" s="105"/>
      <c r="B211" s="223" t="s">
        <v>296</v>
      </c>
      <c r="C211" s="225" t="s">
        <v>4008</v>
      </c>
      <c r="D211" s="227">
        <v>70000551</v>
      </c>
      <c r="E211" s="229" t="s">
        <v>4397</v>
      </c>
      <c r="F211" s="221" t="s">
        <v>4007</v>
      </c>
      <c r="G211" s="229"/>
      <c r="H211" s="221" t="s">
        <v>4007</v>
      </c>
    </row>
    <row r="212" spans="1:8" ht="15" thickBot="1" x14ac:dyDescent="0.35">
      <c r="A212" s="101"/>
      <c r="B212" s="224"/>
      <c r="C212" s="226"/>
      <c r="D212" s="228"/>
      <c r="E212" s="222"/>
      <c r="F212" s="222"/>
      <c r="G212" s="222"/>
      <c r="H212" s="222"/>
    </row>
    <row r="213" spans="1:8" x14ac:dyDescent="0.3">
      <c r="A213" s="105"/>
      <c r="B213" s="223" t="s">
        <v>203</v>
      </c>
      <c r="C213" s="225" t="s">
        <v>4008</v>
      </c>
      <c r="D213" s="227">
        <v>70000550</v>
      </c>
      <c r="E213" s="229" t="s">
        <v>4398</v>
      </c>
      <c r="F213" s="231">
        <v>9.7759999999999998</v>
      </c>
      <c r="G213" s="229" t="s">
        <v>4365</v>
      </c>
      <c r="H213" s="231">
        <v>10.257</v>
      </c>
    </row>
    <row r="214" spans="1:8" ht="15" thickBot="1" x14ac:dyDescent="0.35">
      <c r="A214" s="101"/>
      <c r="B214" s="224"/>
      <c r="C214" s="226"/>
      <c r="D214" s="228"/>
      <c r="E214" s="222"/>
      <c r="F214" s="222"/>
      <c r="G214" s="222"/>
      <c r="H214" s="222"/>
    </row>
    <row r="215" spans="1:8" x14ac:dyDescent="0.3">
      <c r="A215" s="105"/>
      <c r="B215" s="223" t="s">
        <v>264</v>
      </c>
      <c r="C215" s="225" t="s">
        <v>4008</v>
      </c>
      <c r="D215" s="227">
        <v>70000547</v>
      </c>
      <c r="E215" s="229" t="s">
        <v>4376</v>
      </c>
      <c r="F215" s="234">
        <v>2.2000000000000002</v>
      </c>
      <c r="G215" s="229"/>
      <c r="H215" s="221" t="s">
        <v>4007</v>
      </c>
    </row>
    <row r="216" spans="1:8" ht="15" thickBot="1" x14ac:dyDescent="0.35">
      <c r="A216" s="101"/>
      <c r="B216" s="224"/>
      <c r="C216" s="226"/>
      <c r="D216" s="228"/>
      <c r="E216" s="222"/>
      <c r="F216" s="222"/>
      <c r="G216" s="222"/>
      <c r="H216" s="222"/>
    </row>
    <row r="217" spans="1:8" x14ac:dyDescent="0.3">
      <c r="A217" s="105"/>
      <c r="B217" s="223" t="s">
        <v>345</v>
      </c>
      <c r="C217" s="225" t="s">
        <v>4008</v>
      </c>
      <c r="D217" s="227">
        <v>70000548</v>
      </c>
      <c r="E217" s="229" t="s">
        <v>4113</v>
      </c>
      <c r="F217" s="221" t="s">
        <v>4007</v>
      </c>
      <c r="G217" s="229"/>
      <c r="H217" s="221" t="s">
        <v>4007</v>
      </c>
    </row>
    <row r="218" spans="1:8" ht="15" thickBot="1" x14ac:dyDescent="0.35">
      <c r="A218" s="101"/>
      <c r="B218" s="224"/>
      <c r="C218" s="226"/>
      <c r="D218" s="228"/>
      <c r="E218" s="222"/>
      <c r="F218" s="222"/>
      <c r="G218" s="222"/>
      <c r="H218" s="222"/>
    </row>
    <row r="219" spans="1:8" x14ac:dyDescent="0.3">
      <c r="A219" s="105"/>
      <c r="B219" s="223" t="s">
        <v>336</v>
      </c>
      <c r="C219" s="225" t="s">
        <v>4008</v>
      </c>
      <c r="D219" s="227">
        <v>70002020</v>
      </c>
      <c r="E219" s="229" t="s">
        <v>4380</v>
      </c>
      <c r="F219" s="231">
        <v>1.4470000000000001</v>
      </c>
      <c r="G219" s="229" t="s">
        <v>4399</v>
      </c>
      <c r="H219" s="231">
        <v>1.4470000000000001</v>
      </c>
    </row>
    <row r="220" spans="1:8" ht="15" thickBot="1" x14ac:dyDescent="0.35">
      <c r="A220" s="101"/>
      <c r="B220" s="224"/>
      <c r="C220" s="226"/>
      <c r="D220" s="228"/>
      <c r="E220" s="222"/>
      <c r="F220" s="222"/>
      <c r="G220" s="222"/>
      <c r="H220" s="222"/>
    </row>
    <row r="221" spans="1:8" x14ac:dyDescent="0.3">
      <c r="A221" s="105"/>
      <c r="B221" s="223" t="s">
        <v>343</v>
      </c>
      <c r="C221" s="225" t="s">
        <v>4008</v>
      </c>
      <c r="D221" s="227">
        <v>70002023</v>
      </c>
      <c r="E221" s="229" t="s">
        <v>4368</v>
      </c>
      <c r="F221" s="231">
        <v>17.722000000000001</v>
      </c>
      <c r="G221" s="229"/>
      <c r="H221" s="221" t="s">
        <v>4007</v>
      </c>
    </row>
    <row r="222" spans="1:8" ht="15" thickBot="1" x14ac:dyDescent="0.35">
      <c r="A222" s="101"/>
      <c r="B222" s="224"/>
      <c r="C222" s="226"/>
      <c r="D222" s="228"/>
      <c r="E222" s="222"/>
      <c r="F222" s="222"/>
      <c r="G222" s="222"/>
      <c r="H222" s="222"/>
    </row>
    <row r="223" spans="1:8" x14ac:dyDescent="0.3">
      <c r="A223" s="105"/>
      <c r="B223" s="223" t="s">
        <v>350</v>
      </c>
      <c r="C223" s="225" t="s">
        <v>4008</v>
      </c>
      <c r="D223" s="227">
        <v>70002028</v>
      </c>
      <c r="E223" s="229" t="s">
        <v>4400</v>
      </c>
      <c r="F223" s="233">
        <v>60</v>
      </c>
      <c r="G223" s="229"/>
      <c r="H223" s="221" t="s">
        <v>4007</v>
      </c>
    </row>
    <row r="224" spans="1:8" ht="15" thickBot="1" x14ac:dyDescent="0.35">
      <c r="A224" s="101"/>
      <c r="B224" s="224"/>
      <c r="C224" s="226"/>
      <c r="D224" s="228"/>
      <c r="E224" s="222"/>
      <c r="F224" s="222"/>
      <c r="G224" s="222"/>
      <c r="H224" s="222"/>
    </row>
    <row r="225" spans="1:8" x14ac:dyDescent="0.3">
      <c r="A225" s="105"/>
      <c r="B225" s="223" t="s">
        <v>34</v>
      </c>
      <c r="C225" s="225" t="s">
        <v>4008</v>
      </c>
      <c r="D225" s="227">
        <v>70002026</v>
      </c>
      <c r="E225" s="229" t="s">
        <v>4036</v>
      </c>
      <c r="F225" s="221" t="s">
        <v>4007</v>
      </c>
      <c r="G225" s="229"/>
      <c r="H225" s="221" t="s">
        <v>4007</v>
      </c>
    </row>
    <row r="226" spans="1:8" ht="15" thickBot="1" x14ac:dyDescent="0.35">
      <c r="A226" s="101"/>
      <c r="B226" s="224"/>
      <c r="C226" s="226"/>
      <c r="D226" s="228"/>
      <c r="E226" s="222"/>
      <c r="F226" s="222"/>
      <c r="G226" s="222"/>
      <c r="H226" s="222"/>
    </row>
    <row r="227" spans="1:8" x14ac:dyDescent="0.3">
      <c r="A227" s="105"/>
      <c r="B227" s="223" t="s">
        <v>145</v>
      </c>
      <c r="C227" s="225" t="s">
        <v>4008</v>
      </c>
      <c r="D227" s="227">
        <v>70002024</v>
      </c>
      <c r="E227" s="229" t="s">
        <v>4085</v>
      </c>
      <c r="F227" s="221" t="s">
        <v>4007</v>
      </c>
      <c r="G227" s="229"/>
      <c r="H227" s="221" t="s">
        <v>4007</v>
      </c>
    </row>
    <row r="228" spans="1:8" ht="15" thickBot="1" x14ac:dyDescent="0.35">
      <c r="A228" s="101"/>
      <c r="B228" s="224"/>
      <c r="C228" s="226"/>
      <c r="D228" s="228"/>
      <c r="E228" s="222"/>
      <c r="F228" s="222"/>
      <c r="G228" s="222"/>
      <c r="H228" s="222"/>
    </row>
    <row r="229" spans="1:8" x14ac:dyDescent="0.3">
      <c r="A229" s="105"/>
      <c r="B229" s="223" t="s">
        <v>73</v>
      </c>
      <c r="C229" s="225" t="s">
        <v>4008</v>
      </c>
      <c r="D229" s="227">
        <v>70002017</v>
      </c>
      <c r="E229" s="229" t="s">
        <v>4383</v>
      </c>
      <c r="F229" s="231">
        <v>14.191000000000001</v>
      </c>
      <c r="G229" s="229" t="s">
        <v>4388</v>
      </c>
      <c r="H229" s="231">
        <v>14.898999999999999</v>
      </c>
    </row>
    <row r="230" spans="1:8" ht="15" thickBot="1" x14ac:dyDescent="0.35">
      <c r="A230" s="101"/>
      <c r="B230" s="224"/>
      <c r="C230" s="226"/>
      <c r="D230" s="228"/>
      <c r="E230" s="222"/>
      <c r="F230" s="222"/>
      <c r="G230" s="222"/>
      <c r="H230" s="222"/>
    </row>
    <row r="231" spans="1:8" x14ac:dyDescent="0.3">
      <c r="A231" s="105"/>
      <c r="B231" s="223" t="s">
        <v>146</v>
      </c>
      <c r="C231" s="225" t="s">
        <v>4008</v>
      </c>
      <c r="D231" s="227">
        <v>70000544</v>
      </c>
      <c r="E231" s="229" t="s">
        <v>4103</v>
      </c>
      <c r="F231" s="221" t="s">
        <v>4007</v>
      </c>
      <c r="G231" s="229"/>
      <c r="H231" s="221" t="s">
        <v>4007</v>
      </c>
    </row>
    <row r="232" spans="1:8" ht="15" thickBot="1" x14ac:dyDescent="0.35">
      <c r="A232" s="101"/>
      <c r="B232" s="224"/>
      <c r="C232" s="226"/>
      <c r="D232" s="228"/>
      <c r="E232" s="222"/>
      <c r="F232" s="222"/>
      <c r="G232" s="222"/>
      <c r="H232" s="222"/>
    </row>
    <row r="233" spans="1:8" x14ac:dyDescent="0.3">
      <c r="A233" s="105"/>
      <c r="B233" s="223" t="s">
        <v>159</v>
      </c>
      <c r="C233" s="225" t="s">
        <v>4008</v>
      </c>
      <c r="D233" s="227">
        <v>70000549</v>
      </c>
      <c r="E233" s="229" t="s">
        <v>4401</v>
      </c>
      <c r="F233" s="221" t="s">
        <v>4007</v>
      </c>
      <c r="G233" s="229" t="s">
        <v>4402</v>
      </c>
      <c r="H233" s="231">
        <v>7.3159999999999998</v>
      </c>
    </row>
    <row r="234" spans="1:8" ht="15" thickBot="1" x14ac:dyDescent="0.35">
      <c r="A234" s="101"/>
      <c r="B234" s="224"/>
      <c r="C234" s="226"/>
      <c r="D234" s="228"/>
      <c r="E234" s="222"/>
      <c r="F234" s="222"/>
      <c r="G234" s="222"/>
      <c r="H234" s="222"/>
    </row>
    <row r="235" spans="1:8" x14ac:dyDescent="0.3">
      <c r="A235" s="105"/>
      <c r="B235" s="223" t="s">
        <v>88</v>
      </c>
      <c r="C235" s="225" t="s">
        <v>4008</v>
      </c>
      <c r="D235" s="227">
        <v>70000542</v>
      </c>
      <c r="E235" s="229" t="s">
        <v>4117</v>
      </c>
      <c r="F235" s="221" t="s">
        <v>4007</v>
      </c>
      <c r="G235" s="229"/>
      <c r="H235" s="221" t="s">
        <v>4007</v>
      </c>
    </row>
    <row r="236" spans="1:8" ht="15" thickBot="1" x14ac:dyDescent="0.35">
      <c r="A236" s="101"/>
      <c r="B236" s="224"/>
      <c r="C236" s="226"/>
      <c r="D236" s="228"/>
      <c r="E236" s="222"/>
      <c r="F236" s="222"/>
      <c r="G236" s="222"/>
      <c r="H236" s="222"/>
    </row>
    <row r="237" spans="1:8" x14ac:dyDescent="0.3">
      <c r="A237" s="105"/>
      <c r="B237" s="223" t="s">
        <v>112</v>
      </c>
      <c r="C237" s="225" t="s">
        <v>4006</v>
      </c>
      <c r="D237" s="227">
        <v>70000546</v>
      </c>
      <c r="E237" s="229" t="s">
        <v>4103</v>
      </c>
      <c r="F237" s="221" t="s">
        <v>4007</v>
      </c>
      <c r="G237" s="229"/>
      <c r="H237" s="221" t="s">
        <v>4007</v>
      </c>
    </row>
    <row r="238" spans="1:8" ht="15" thickBot="1" x14ac:dyDescent="0.35">
      <c r="A238" s="101"/>
      <c r="B238" s="224"/>
      <c r="C238" s="226"/>
      <c r="D238" s="228"/>
      <c r="E238" s="222"/>
      <c r="F238" s="222"/>
      <c r="G238" s="222"/>
      <c r="H238" s="222"/>
    </row>
    <row r="239" spans="1:8" x14ac:dyDescent="0.3">
      <c r="A239" s="105"/>
      <c r="B239" s="223" t="s">
        <v>144</v>
      </c>
      <c r="C239" s="225" t="s">
        <v>4008</v>
      </c>
      <c r="D239" s="227">
        <v>70000543</v>
      </c>
      <c r="E239" s="229" t="s">
        <v>4398</v>
      </c>
      <c r="F239" s="231">
        <v>4.7939999999999996</v>
      </c>
      <c r="G239" s="229" t="s">
        <v>4379</v>
      </c>
      <c r="H239" s="231">
        <v>4.7939999999999996</v>
      </c>
    </row>
    <row r="240" spans="1:8" ht="15" thickBot="1" x14ac:dyDescent="0.35">
      <c r="A240" s="101"/>
      <c r="B240" s="224"/>
      <c r="C240" s="226"/>
      <c r="D240" s="228"/>
      <c r="E240" s="222"/>
      <c r="F240" s="222"/>
      <c r="G240" s="222"/>
      <c r="H240" s="222"/>
    </row>
    <row r="241" spans="1:8" x14ac:dyDescent="0.3">
      <c r="A241" s="105"/>
      <c r="B241" s="223" t="s">
        <v>58</v>
      </c>
      <c r="C241" s="225" t="s">
        <v>4008</v>
      </c>
      <c r="D241" s="227">
        <v>70000545</v>
      </c>
      <c r="E241" s="229" t="s">
        <v>4403</v>
      </c>
      <c r="F241" s="221" t="s">
        <v>4007</v>
      </c>
      <c r="G241" s="229"/>
      <c r="H241" s="221" t="s">
        <v>4007</v>
      </c>
    </row>
    <row r="242" spans="1:8" ht="15" thickBot="1" x14ac:dyDescent="0.35">
      <c r="A242" s="101"/>
      <c r="B242" s="224"/>
      <c r="C242" s="226"/>
      <c r="D242" s="228"/>
      <c r="E242" s="222"/>
      <c r="F242" s="222"/>
      <c r="G242" s="222"/>
      <c r="H242" s="222"/>
    </row>
    <row r="243" spans="1:8" x14ac:dyDescent="0.3">
      <c r="A243" s="105"/>
      <c r="B243" s="223" t="s">
        <v>47</v>
      </c>
      <c r="C243" s="225" t="s">
        <v>4008</v>
      </c>
      <c r="D243" s="227">
        <v>70002027</v>
      </c>
      <c r="E243" s="229" t="s">
        <v>4118</v>
      </c>
      <c r="F243" s="221" t="s">
        <v>4007</v>
      </c>
      <c r="G243" s="229"/>
      <c r="H243" s="221" t="s">
        <v>4007</v>
      </c>
    </row>
    <row r="244" spans="1:8" ht="15" thickBot="1" x14ac:dyDescent="0.35">
      <c r="A244" s="101"/>
      <c r="B244" s="224"/>
      <c r="C244" s="226"/>
      <c r="D244" s="228"/>
      <c r="E244" s="222"/>
      <c r="F244" s="222"/>
      <c r="G244" s="222"/>
      <c r="H244" s="222"/>
    </row>
    <row r="245" spans="1:8" x14ac:dyDescent="0.3">
      <c r="A245" s="105"/>
      <c r="B245" s="223" t="s">
        <v>140</v>
      </c>
      <c r="C245" s="225" t="s">
        <v>4008</v>
      </c>
      <c r="D245" s="227">
        <v>70002025</v>
      </c>
      <c r="E245" s="229" t="s">
        <v>4079</v>
      </c>
      <c r="F245" s="221" t="s">
        <v>4007</v>
      </c>
      <c r="G245" s="229"/>
      <c r="H245" s="221" t="s">
        <v>4007</v>
      </c>
    </row>
    <row r="246" spans="1:8" ht="15" thickBot="1" x14ac:dyDescent="0.35">
      <c r="A246" s="101"/>
      <c r="B246" s="224"/>
      <c r="C246" s="226"/>
      <c r="D246" s="228"/>
      <c r="E246" s="222"/>
      <c r="F246" s="222"/>
      <c r="G246" s="222"/>
      <c r="H246" s="222"/>
    </row>
    <row r="247" spans="1:8" x14ac:dyDescent="0.3">
      <c r="A247" s="105"/>
      <c r="B247" s="223" t="s">
        <v>129</v>
      </c>
      <c r="C247" s="225" t="s">
        <v>4008</v>
      </c>
      <c r="D247" s="227">
        <v>70002021</v>
      </c>
      <c r="E247" s="229" t="s">
        <v>4404</v>
      </c>
      <c r="F247" s="221" t="s">
        <v>4007</v>
      </c>
      <c r="G247" s="229" t="s">
        <v>4399</v>
      </c>
      <c r="H247" s="231">
        <v>3.2469999999999999</v>
      </c>
    </row>
    <row r="248" spans="1:8" ht="15" thickBot="1" x14ac:dyDescent="0.35">
      <c r="A248" s="101"/>
      <c r="B248" s="224"/>
      <c r="C248" s="226"/>
      <c r="D248" s="228"/>
      <c r="E248" s="222"/>
      <c r="F248" s="222"/>
      <c r="G248" s="222"/>
      <c r="H248" s="222"/>
    </row>
    <row r="249" spans="1:8" x14ac:dyDescent="0.3">
      <c r="A249" s="105"/>
      <c r="B249" s="223" t="s">
        <v>136</v>
      </c>
      <c r="C249" s="225" t="s">
        <v>4008</v>
      </c>
      <c r="D249" s="227">
        <v>70002018</v>
      </c>
      <c r="E249" s="229" t="s">
        <v>4371</v>
      </c>
      <c r="F249" s="231">
        <v>1E-3</v>
      </c>
      <c r="G249" s="229"/>
      <c r="H249" s="221" t="s">
        <v>4007</v>
      </c>
    </row>
    <row r="250" spans="1:8" ht="15" thickBot="1" x14ac:dyDescent="0.35">
      <c r="A250" s="101"/>
      <c r="B250" s="224"/>
      <c r="C250" s="226"/>
      <c r="D250" s="228"/>
      <c r="E250" s="222"/>
      <c r="F250" s="222"/>
      <c r="G250" s="222"/>
      <c r="H250" s="222"/>
    </row>
    <row r="251" spans="1:8" x14ac:dyDescent="0.3">
      <c r="A251" s="105"/>
      <c r="B251" s="223" t="s">
        <v>312</v>
      </c>
      <c r="C251" s="225" t="s">
        <v>4008</v>
      </c>
      <c r="D251" s="227">
        <v>70002019</v>
      </c>
      <c r="E251" s="229" t="s">
        <v>4364</v>
      </c>
      <c r="F251" s="230">
        <v>1.05</v>
      </c>
      <c r="G251" s="229" t="s">
        <v>4365</v>
      </c>
      <c r="H251" s="230">
        <v>1.05</v>
      </c>
    </row>
    <row r="252" spans="1:8" ht="15" thickBot="1" x14ac:dyDescent="0.35">
      <c r="A252" s="101"/>
      <c r="B252" s="224"/>
      <c r="C252" s="226"/>
      <c r="D252" s="228"/>
      <c r="E252" s="222"/>
      <c r="F252" s="222"/>
      <c r="G252" s="222"/>
      <c r="H252" s="222"/>
    </row>
    <row r="253" spans="1:8" x14ac:dyDescent="0.3">
      <c r="A253" s="105"/>
      <c r="B253" s="223" t="s">
        <v>59</v>
      </c>
      <c r="C253" s="225" t="s">
        <v>4008</v>
      </c>
      <c r="D253" s="227">
        <v>70001738</v>
      </c>
      <c r="E253" s="229" t="s">
        <v>4366</v>
      </c>
      <c r="F253" s="231">
        <v>16.792000000000002</v>
      </c>
      <c r="G253" s="229"/>
      <c r="H253" s="221" t="s">
        <v>4007</v>
      </c>
    </row>
    <row r="254" spans="1:8" ht="15" thickBot="1" x14ac:dyDescent="0.35">
      <c r="A254" s="101"/>
      <c r="B254" s="224"/>
      <c r="C254" s="226"/>
      <c r="D254" s="228"/>
      <c r="E254" s="222"/>
      <c r="F254" s="222"/>
      <c r="G254" s="222"/>
      <c r="H254" s="222"/>
    </row>
    <row r="255" spans="1:8" x14ac:dyDescent="0.3">
      <c r="A255" s="105"/>
      <c r="B255" s="223" t="s">
        <v>40</v>
      </c>
      <c r="C255" s="225" t="s">
        <v>4008</v>
      </c>
      <c r="D255" s="227">
        <v>70001733</v>
      </c>
      <c r="E255" s="229" t="s">
        <v>4078</v>
      </c>
      <c r="F255" s="221" t="s">
        <v>4007</v>
      </c>
      <c r="G255" s="229"/>
      <c r="H255" s="221" t="s">
        <v>4007</v>
      </c>
    </row>
    <row r="256" spans="1:8" ht="15" thickBot="1" x14ac:dyDescent="0.35">
      <c r="A256" s="101"/>
      <c r="B256" s="224"/>
      <c r="C256" s="226"/>
      <c r="D256" s="228"/>
      <c r="E256" s="222"/>
      <c r="F256" s="222"/>
      <c r="G256" s="222"/>
      <c r="H256" s="222"/>
    </row>
    <row r="257" spans="1:8" x14ac:dyDescent="0.3">
      <c r="A257" s="105"/>
      <c r="B257" s="223" t="s">
        <v>134</v>
      </c>
      <c r="C257" s="225" t="s">
        <v>4008</v>
      </c>
      <c r="D257" s="227">
        <v>70001730</v>
      </c>
      <c r="E257" s="229" t="s">
        <v>4380</v>
      </c>
      <c r="F257" s="231">
        <v>5.0229999999999997</v>
      </c>
      <c r="G257" s="229" t="s">
        <v>4405</v>
      </c>
      <c r="H257" s="231">
        <v>5.2240000000000002</v>
      </c>
    </row>
    <row r="258" spans="1:8" ht="15" thickBot="1" x14ac:dyDescent="0.35">
      <c r="A258" s="101"/>
      <c r="B258" s="224"/>
      <c r="C258" s="226"/>
      <c r="D258" s="228"/>
      <c r="E258" s="222"/>
      <c r="F258" s="222"/>
      <c r="G258" s="222"/>
      <c r="H258" s="222"/>
    </row>
    <row r="259" spans="1:8" x14ac:dyDescent="0.3">
      <c r="A259" s="105"/>
      <c r="B259" s="223" t="s">
        <v>51</v>
      </c>
      <c r="C259" s="225" t="s">
        <v>4008</v>
      </c>
      <c r="D259" s="227">
        <v>70001735</v>
      </c>
      <c r="E259" s="229" t="s">
        <v>4406</v>
      </c>
      <c r="F259" s="233">
        <v>8</v>
      </c>
      <c r="G259" s="229" t="s">
        <v>4367</v>
      </c>
      <c r="H259" s="233">
        <v>8</v>
      </c>
    </row>
    <row r="260" spans="1:8" ht="15" thickBot="1" x14ac:dyDescent="0.35">
      <c r="A260" s="101"/>
      <c r="B260" s="224"/>
      <c r="C260" s="226"/>
      <c r="D260" s="228"/>
      <c r="E260" s="222"/>
      <c r="F260" s="222"/>
      <c r="G260" s="222"/>
      <c r="H260" s="222"/>
    </row>
    <row r="261" spans="1:8" x14ac:dyDescent="0.3">
      <c r="A261" s="105"/>
      <c r="B261" s="223" t="s">
        <v>35</v>
      </c>
      <c r="C261" s="225" t="s">
        <v>4008</v>
      </c>
      <c r="D261" s="227">
        <v>70001737</v>
      </c>
      <c r="E261" s="229" t="s">
        <v>4123</v>
      </c>
      <c r="F261" s="221" t="s">
        <v>4007</v>
      </c>
      <c r="G261" s="229"/>
      <c r="H261" s="221" t="s">
        <v>4007</v>
      </c>
    </row>
    <row r="262" spans="1:8" ht="15" thickBot="1" x14ac:dyDescent="0.35">
      <c r="A262" s="101"/>
      <c r="B262" s="224"/>
      <c r="C262" s="226"/>
      <c r="D262" s="228"/>
      <c r="E262" s="222"/>
      <c r="F262" s="222"/>
      <c r="G262" s="222"/>
      <c r="H262" s="222"/>
    </row>
    <row r="263" spans="1:8" x14ac:dyDescent="0.3">
      <c r="A263" s="105"/>
      <c r="B263" s="223" t="s">
        <v>155</v>
      </c>
      <c r="C263" s="225" t="s">
        <v>4008</v>
      </c>
      <c r="D263" s="227">
        <v>70001734</v>
      </c>
      <c r="E263" s="229" t="s">
        <v>4124</v>
      </c>
      <c r="F263" s="221" t="s">
        <v>4007</v>
      </c>
      <c r="G263" s="229"/>
      <c r="H263" s="221" t="s">
        <v>4007</v>
      </c>
    </row>
    <row r="264" spans="1:8" ht="15" thickBot="1" x14ac:dyDescent="0.35">
      <c r="A264" s="101"/>
      <c r="B264" s="224"/>
      <c r="C264" s="226"/>
      <c r="D264" s="228"/>
      <c r="E264" s="222"/>
      <c r="F264" s="222"/>
      <c r="G264" s="222"/>
      <c r="H264" s="222"/>
    </row>
    <row r="265" spans="1:8" x14ac:dyDescent="0.3">
      <c r="A265" s="105"/>
      <c r="B265" s="223" t="s">
        <v>37</v>
      </c>
      <c r="C265" s="225" t="s">
        <v>4008</v>
      </c>
      <c r="D265" s="227">
        <v>70001736</v>
      </c>
      <c r="E265" s="229" t="s">
        <v>4090</v>
      </c>
      <c r="F265" s="221" t="s">
        <v>4007</v>
      </c>
      <c r="G265" s="229"/>
      <c r="H265" s="221" t="s">
        <v>4007</v>
      </c>
    </row>
    <row r="266" spans="1:8" ht="15" thickBot="1" x14ac:dyDescent="0.35">
      <c r="A266" s="101"/>
      <c r="B266" s="224"/>
      <c r="C266" s="226"/>
      <c r="D266" s="228"/>
      <c r="E266" s="222"/>
      <c r="F266" s="222"/>
      <c r="G266" s="222"/>
      <c r="H266" s="222"/>
    </row>
    <row r="267" spans="1:8" x14ac:dyDescent="0.3">
      <c r="A267" s="105"/>
      <c r="B267" s="223" t="s">
        <v>42</v>
      </c>
      <c r="C267" s="225" t="s">
        <v>4008</v>
      </c>
      <c r="D267" s="227">
        <v>70001740</v>
      </c>
      <c r="E267" s="229" t="s">
        <v>4125</v>
      </c>
      <c r="F267" s="221" t="s">
        <v>4007</v>
      </c>
      <c r="G267" s="229"/>
      <c r="H267" s="221" t="s">
        <v>4007</v>
      </c>
    </row>
    <row r="268" spans="1:8" ht="15" thickBot="1" x14ac:dyDescent="0.35">
      <c r="A268" s="101"/>
      <c r="B268" s="224"/>
      <c r="C268" s="226"/>
      <c r="D268" s="228"/>
      <c r="E268" s="222"/>
      <c r="F268" s="222"/>
      <c r="G268" s="222"/>
      <c r="H268" s="222"/>
    </row>
    <row r="269" spans="1:8" x14ac:dyDescent="0.3">
      <c r="A269" s="105"/>
      <c r="B269" s="223" t="s">
        <v>133</v>
      </c>
      <c r="C269" s="225" t="s">
        <v>4008</v>
      </c>
      <c r="D269" s="227">
        <v>70001739</v>
      </c>
      <c r="E269" s="229" t="s">
        <v>4368</v>
      </c>
      <c r="F269" s="234">
        <v>10.7</v>
      </c>
      <c r="G269" s="229"/>
      <c r="H269" s="221" t="s">
        <v>4007</v>
      </c>
    </row>
    <row r="270" spans="1:8" ht="15" thickBot="1" x14ac:dyDescent="0.35">
      <c r="A270" s="101"/>
      <c r="B270" s="224"/>
      <c r="C270" s="226"/>
      <c r="D270" s="228"/>
      <c r="E270" s="222"/>
      <c r="F270" s="222"/>
      <c r="G270" s="222"/>
      <c r="H270" s="222"/>
    </row>
    <row r="271" spans="1:8" x14ac:dyDescent="0.3">
      <c r="A271" s="105"/>
      <c r="B271" s="223" t="s">
        <v>89</v>
      </c>
      <c r="C271" s="225" t="s">
        <v>4008</v>
      </c>
      <c r="D271" s="227">
        <v>70001732</v>
      </c>
      <c r="E271" s="229" t="s">
        <v>4407</v>
      </c>
      <c r="F271" s="231">
        <v>6.0579999999999998</v>
      </c>
      <c r="G271" s="229" t="s">
        <v>4373</v>
      </c>
      <c r="H271" s="231">
        <v>6.5019999999999998</v>
      </c>
    </row>
    <row r="272" spans="1:8" ht="15" thickBot="1" x14ac:dyDescent="0.35">
      <c r="A272" s="101"/>
      <c r="B272" s="224"/>
      <c r="C272" s="226"/>
      <c r="D272" s="228"/>
      <c r="E272" s="222"/>
      <c r="F272" s="222"/>
      <c r="G272" s="222"/>
      <c r="H272" s="222"/>
    </row>
    <row r="273" spans="1:8" x14ac:dyDescent="0.3">
      <c r="A273" s="105"/>
      <c r="B273" s="223" t="s">
        <v>44</v>
      </c>
      <c r="C273" s="225" t="s">
        <v>4008</v>
      </c>
      <c r="D273" s="227">
        <v>70001729</v>
      </c>
      <c r="E273" s="229" t="s">
        <v>4127</v>
      </c>
      <c r="F273" s="221" t="s">
        <v>4007</v>
      </c>
      <c r="G273" s="229"/>
      <c r="H273" s="221" t="s">
        <v>4007</v>
      </c>
    </row>
    <row r="274" spans="1:8" ht="15" thickBot="1" x14ac:dyDescent="0.35">
      <c r="A274" s="101"/>
      <c r="B274" s="224"/>
      <c r="C274" s="226"/>
      <c r="D274" s="228"/>
      <c r="E274" s="222"/>
      <c r="F274" s="222"/>
      <c r="G274" s="222"/>
      <c r="H274" s="222"/>
    </row>
    <row r="275" spans="1:8" x14ac:dyDescent="0.3">
      <c r="A275" s="105"/>
      <c r="B275" s="223" t="s">
        <v>52</v>
      </c>
      <c r="C275" s="225" t="s">
        <v>4008</v>
      </c>
      <c r="D275" s="227">
        <v>70001731</v>
      </c>
      <c r="E275" s="229" t="s">
        <v>4128</v>
      </c>
      <c r="F275" s="221" t="s">
        <v>4007</v>
      </c>
      <c r="G275" s="229"/>
      <c r="H275" s="221" t="s">
        <v>4007</v>
      </c>
    </row>
    <row r="276" spans="1:8" ht="15" thickBot="1" x14ac:dyDescent="0.35">
      <c r="A276" s="101"/>
      <c r="B276" s="224"/>
      <c r="C276" s="226"/>
      <c r="D276" s="228"/>
      <c r="E276" s="222"/>
      <c r="F276" s="222"/>
      <c r="G276" s="222"/>
      <c r="H276" s="222"/>
    </row>
    <row r="277" spans="1:8" x14ac:dyDescent="0.3">
      <c r="A277" s="105"/>
      <c r="B277" s="223" t="s">
        <v>148</v>
      </c>
      <c r="C277" s="225" t="s">
        <v>4008</v>
      </c>
      <c r="D277" s="227">
        <v>70002125</v>
      </c>
      <c r="E277" s="229" t="s">
        <v>4129</v>
      </c>
      <c r="F277" s="221" t="s">
        <v>4007</v>
      </c>
      <c r="G277" s="229"/>
      <c r="H277" s="221" t="s">
        <v>4007</v>
      </c>
    </row>
    <row r="278" spans="1:8" ht="15" thickBot="1" x14ac:dyDescent="0.35">
      <c r="A278" s="101"/>
      <c r="B278" s="224"/>
      <c r="C278" s="226"/>
      <c r="D278" s="228"/>
      <c r="E278" s="222"/>
      <c r="F278" s="222"/>
      <c r="G278" s="222"/>
      <c r="H278" s="222"/>
    </row>
    <row r="279" spans="1:8" x14ac:dyDescent="0.3">
      <c r="A279" s="105"/>
      <c r="B279" s="223" t="s">
        <v>141</v>
      </c>
      <c r="C279" s="225" t="s">
        <v>4008</v>
      </c>
      <c r="D279" s="227">
        <v>70002126</v>
      </c>
      <c r="E279" s="229" t="s">
        <v>4113</v>
      </c>
      <c r="F279" s="221" t="s">
        <v>4007</v>
      </c>
      <c r="G279" s="229"/>
      <c r="H279" s="221" t="s">
        <v>4007</v>
      </c>
    </row>
    <row r="280" spans="1:8" ht="15" thickBot="1" x14ac:dyDescent="0.35">
      <c r="A280" s="101"/>
      <c r="B280" s="224"/>
      <c r="C280" s="226"/>
      <c r="D280" s="228"/>
      <c r="E280" s="222"/>
      <c r="F280" s="222"/>
      <c r="G280" s="222"/>
      <c r="H280" s="222"/>
    </row>
    <row r="281" spans="1:8" x14ac:dyDescent="0.3">
      <c r="A281" s="105"/>
      <c r="B281" s="223" t="s">
        <v>153</v>
      </c>
      <c r="C281" s="225" t="s">
        <v>4008</v>
      </c>
      <c r="D281" s="227">
        <v>70002128</v>
      </c>
      <c r="E281" s="229" t="s">
        <v>4401</v>
      </c>
      <c r="F281" s="221" t="s">
        <v>4007</v>
      </c>
      <c r="G281" s="229"/>
      <c r="H281" s="221" t="s">
        <v>4007</v>
      </c>
    </row>
    <row r="282" spans="1:8" ht="15" thickBot="1" x14ac:dyDescent="0.35">
      <c r="A282" s="101"/>
      <c r="B282" s="224"/>
      <c r="C282" s="226"/>
      <c r="D282" s="228"/>
      <c r="E282" s="222"/>
      <c r="F282" s="222"/>
      <c r="G282" s="222"/>
      <c r="H282" s="222"/>
    </row>
    <row r="283" spans="1:8" x14ac:dyDescent="0.3">
      <c r="A283" s="105"/>
      <c r="B283" s="223" t="s">
        <v>135</v>
      </c>
      <c r="C283" s="225" t="s">
        <v>4008</v>
      </c>
      <c r="D283" s="227">
        <v>70002129</v>
      </c>
      <c r="E283" s="229" t="s">
        <v>4130</v>
      </c>
      <c r="F283" s="221" t="s">
        <v>4007</v>
      </c>
      <c r="G283" s="229"/>
      <c r="H283" s="221" t="s">
        <v>4007</v>
      </c>
    </row>
    <row r="284" spans="1:8" ht="15" thickBot="1" x14ac:dyDescent="0.35">
      <c r="A284" s="101"/>
      <c r="B284" s="224"/>
      <c r="C284" s="226"/>
      <c r="D284" s="228"/>
      <c r="E284" s="222"/>
      <c r="F284" s="222"/>
      <c r="G284" s="222"/>
      <c r="H284" s="222"/>
    </row>
    <row r="285" spans="1:8" x14ac:dyDescent="0.3">
      <c r="A285" s="105"/>
      <c r="B285" s="223" t="s">
        <v>128</v>
      </c>
      <c r="C285" s="225" t="s">
        <v>4008</v>
      </c>
      <c r="D285" s="227">
        <v>70002127</v>
      </c>
      <c r="E285" s="229" t="s">
        <v>4380</v>
      </c>
      <c r="F285" s="231">
        <v>23.024999999999999</v>
      </c>
      <c r="G285" s="229" t="s">
        <v>4373</v>
      </c>
      <c r="H285" s="231">
        <v>24.068000000000001</v>
      </c>
    </row>
    <row r="286" spans="1:8" ht="15" thickBot="1" x14ac:dyDescent="0.35">
      <c r="A286" s="101"/>
      <c r="B286" s="224"/>
      <c r="C286" s="226"/>
      <c r="D286" s="228"/>
      <c r="E286" s="222"/>
      <c r="F286" s="222"/>
      <c r="G286" s="222"/>
      <c r="H286" s="222"/>
    </row>
    <row r="287" spans="1:8" x14ac:dyDescent="0.3">
      <c r="A287" s="105"/>
      <c r="B287" s="223" t="s">
        <v>276</v>
      </c>
      <c r="C287" s="225" t="s">
        <v>4008</v>
      </c>
      <c r="D287" s="227">
        <v>70002133</v>
      </c>
      <c r="E287" s="229" t="s">
        <v>4132</v>
      </c>
      <c r="F287" s="221" t="s">
        <v>4007</v>
      </c>
      <c r="G287" s="229"/>
      <c r="H287" s="221" t="s">
        <v>4007</v>
      </c>
    </row>
    <row r="288" spans="1:8" ht="15" thickBot="1" x14ac:dyDescent="0.35">
      <c r="A288" s="101"/>
      <c r="B288" s="224"/>
      <c r="C288" s="226"/>
      <c r="D288" s="228"/>
      <c r="E288" s="222"/>
      <c r="F288" s="222"/>
      <c r="G288" s="222"/>
      <c r="H288" s="222"/>
    </row>
    <row r="289" spans="1:8" x14ac:dyDescent="0.3">
      <c r="A289" s="105"/>
      <c r="B289" s="223" t="s">
        <v>56</v>
      </c>
      <c r="C289" s="225" t="s">
        <v>4008</v>
      </c>
      <c r="D289" s="227">
        <v>70002131</v>
      </c>
      <c r="E289" s="229" t="s">
        <v>4380</v>
      </c>
      <c r="F289" s="231">
        <v>0.34300000000000003</v>
      </c>
      <c r="G289" s="229" t="s">
        <v>4365</v>
      </c>
      <c r="H289" s="231">
        <v>0.34300000000000003</v>
      </c>
    </row>
    <row r="290" spans="1:8" ht="15" thickBot="1" x14ac:dyDescent="0.35">
      <c r="A290" s="101"/>
      <c r="B290" s="224"/>
      <c r="C290" s="226"/>
      <c r="D290" s="228"/>
      <c r="E290" s="222"/>
      <c r="F290" s="222"/>
      <c r="G290" s="222"/>
      <c r="H290" s="222"/>
    </row>
    <row r="291" spans="1:8" x14ac:dyDescent="0.3">
      <c r="A291" s="105"/>
      <c r="B291" s="223" t="s">
        <v>76</v>
      </c>
      <c r="C291" s="225" t="s">
        <v>4008</v>
      </c>
      <c r="D291" s="227">
        <v>70002134</v>
      </c>
      <c r="E291" s="229" t="s">
        <v>4408</v>
      </c>
      <c r="F291" s="233">
        <v>7</v>
      </c>
      <c r="G291" s="229" t="s">
        <v>4388</v>
      </c>
      <c r="H291" s="233">
        <v>7</v>
      </c>
    </row>
    <row r="292" spans="1:8" ht="15" thickBot="1" x14ac:dyDescent="0.35">
      <c r="A292" s="101"/>
      <c r="B292" s="224"/>
      <c r="C292" s="226"/>
      <c r="D292" s="228"/>
      <c r="E292" s="222"/>
      <c r="F292" s="222"/>
      <c r="G292" s="222"/>
      <c r="H292" s="222"/>
    </row>
    <row r="293" spans="1:8" x14ac:dyDescent="0.3">
      <c r="A293" s="105"/>
      <c r="B293" s="223" t="s">
        <v>113</v>
      </c>
      <c r="C293" s="225" t="s">
        <v>4008</v>
      </c>
      <c r="D293" s="227">
        <v>70002132</v>
      </c>
      <c r="E293" s="229" t="s">
        <v>4134</v>
      </c>
      <c r="F293" s="221" t="s">
        <v>4007</v>
      </c>
      <c r="G293" s="229"/>
      <c r="H293" s="221" t="s">
        <v>4007</v>
      </c>
    </row>
    <row r="294" spans="1:8" ht="15" thickBot="1" x14ac:dyDescent="0.35">
      <c r="A294" s="101"/>
      <c r="B294" s="224"/>
      <c r="C294" s="226"/>
      <c r="D294" s="228"/>
      <c r="E294" s="222"/>
      <c r="F294" s="222"/>
      <c r="G294" s="222"/>
      <c r="H294" s="222"/>
    </row>
    <row r="295" spans="1:8" x14ac:dyDescent="0.3">
      <c r="A295" s="105"/>
      <c r="B295" s="223" t="s">
        <v>130</v>
      </c>
      <c r="C295" s="225" t="s">
        <v>4006</v>
      </c>
      <c r="D295" s="227">
        <v>70002136</v>
      </c>
      <c r="E295" s="229" t="s">
        <v>4135</v>
      </c>
      <c r="F295" s="221" t="s">
        <v>4007</v>
      </c>
      <c r="G295" s="229"/>
      <c r="H295" s="221" t="s">
        <v>4007</v>
      </c>
    </row>
    <row r="296" spans="1:8" ht="15" thickBot="1" x14ac:dyDescent="0.35">
      <c r="A296" s="101"/>
      <c r="B296" s="224"/>
      <c r="C296" s="226"/>
      <c r="D296" s="228"/>
      <c r="E296" s="222"/>
      <c r="F296" s="222"/>
      <c r="G296" s="222"/>
      <c r="H296" s="222"/>
    </row>
    <row r="297" spans="1:8" x14ac:dyDescent="0.3">
      <c r="A297" s="105"/>
      <c r="B297" s="223" t="s">
        <v>160</v>
      </c>
      <c r="C297" s="225" t="s">
        <v>4008</v>
      </c>
      <c r="D297" s="227">
        <v>70002135</v>
      </c>
      <c r="E297" s="229" t="s">
        <v>4110</v>
      </c>
      <c r="F297" s="221" t="s">
        <v>4007</v>
      </c>
      <c r="G297" s="229"/>
      <c r="H297" s="221" t="s">
        <v>4007</v>
      </c>
    </row>
    <row r="298" spans="1:8" ht="15" thickBot="1" x14ac:dyDescent="0.35">
      <c r="A298" s="101"/>
      <c r="B298" s="224"/>
      <c r="C298" s="226"/>
      <c r="D298" s="228"/>
      <c r="E298" s="222"/>
      <c r="F298" s="222"/>
      <c r="G298" s="222"/>
      <c r="H298" s="222"/>
    </row>
    <row r="299" spans="1:8" x14ac:dyDescent="0.3">
      <c r="A299" s="105"/>
      <c r="B299" s="223" t="s">
        <v>150</v>
      </c>
      <c r="C299" s="225" t="s">
        <v>4008</v>
      </c>
      <c r="D299" s="227">
        <v>70001285</v>
      </c>
      <c r="E299" s="229" t="s">
        <v>4371</v>
      </c>
      <c r="F299" s="231">
        <v>26.128</v>
      </c>
      <c r="G299" s="229"/>
      <c r="H299" s="221" t="s">
        <v>4007</v>
      </c>
    </row>
    <row r="300" spans="1:8" ht="15" thickBot="1" x14ac:dyDescent="0.35">
      <c r="A300" s="101"/>
      <c r="B300" s="224"/>
      <c r="C300" s="226"/>
      <c r="D300" s="228"/>
      <c r="E300" s="222"/>
      <c r="F300" s="222"/>
      <c r="G300" s="222"/>
      <c r="H300" s="222"/>
    </row>
    <row r="301" spans="1:8" x14ac:dyDescent="0.3">
      <c r="A301" s="105"/>
      <c r="B301" s="223" t="s">
        <v>127</v>
      </c>
      <c r="C301" s="225" t="s">
        <v>4008</v>
      </c>
      <c r="D301" s="227">
        <v>70001289</v>
      </c>
      <c r="E301" s="229" t="s">
        <v>4381</v>
      </c>
      <c r="F301" s="234">
        <v>14.5</v>
      </c>
      <c r="G301" s="229"/>
      <c r="H301" s="221" t="s">
        <v>4007</v>
      </c>
    </row>
    <row r="302" spans="1:8" ht="15" thickBot="1" x14ac:dyDescent="0.35">
      <c r="A302" s="101"/>
      <c r="B302" s="224"/>
      <c r="C302" s="226"/>
      <c r="D302" s="228"/>
      <c r="E302" s="222"/>
      <c r="F302" s="222"/>
      <c r="G302" s="222"/>
      <c r="H302" s="222"/>
    </row>
    <row r="303" spans="1:8" x14ac:dyDescent="0.3">
      <c r="A303" s="105"/>
      <c r="B303" s="223" t="s">
        <v>261</v>
      </c>
      <c r="C303" s="225" t="s">
        <v>4008</v>
      </c>
      <c r="D303" s="227">
        <v>70001294</v>
      </c>
      <c r="E303" s="229" t="s">
        <v>4137</v>
      </c>
      <c r="F303" s="221" t="s">
        <v>4007</v>
      </c>
      <c r="G303" s="229"/>
      <c r="H303" s="221" t="s">
        <v>4007</v>
      </c>
    </row>
    <row r="304" spans="1:8" ht="15" thickBot="1" x14ac:dyDescent="0.35">
      <c r="A304" s="101"/>
      <c r="B304" s="224"/>
      <c r="C304" s="226"/>
      <c r="D304" s="228"/>
      <c r="E304" s="222"/>
      <c r="F304" s="222"/>
      <c r="G304" s="222"/>
      <c r="H304" s="222"/>
    </row>
    <row r="305" spans="1:8" x14ac:dyDescent="0.3">
      <c r="A305" s="105"/>
      <c r="B305" s="223" t="s">
        <v>77</v>
      </c>
      <c r="C305" s="225" t="s">
        <v>4008</v>
      </c>
      <c r="D305" s="227">
        <v>70001293</v>
      </c>
      <c r="E305" s="229" t="s">
        <v>4398</v>
      </c>
      <c r="F305" s="231">
        <v>13.007</v>
      </c>
      <c r="G305" s="229" t="s">
        <v>4373</v>
      </c>
      <c r="H305" s="231">
        <v>13.010999999999999</v>
      </c>
    </row>
    <row r="306" spans="1:8" ht="15" thickBot="1" x14ac:dyDescent="0.35">
      <c r="A306" s="101"/>
      <c r="B306" s="224"/>
      <c r="C306" s="226"/>
      <c r="D306" s="228"/>
      <c r="E306" s="222"/>
      <c r="F306" s="222"/>
      <c r="G306" s="222"/>
      <c r="H306" s="222"/>
    </row>
    <row r="307" spans="1:8" x14ac:dyDescent="0.3">
      <c r="A307" s="105"/>
      <c r="B307" s="223" t="s">
        <v>143</v>
      </c>
      <c r="C307" s="225" t="s">
        <v>4008</v>
      </c>
      <c r="D307" s="227">
        <v>70001295</v>
      </c>
      <c r="E307" s="229" t="s">
        <v>4363</v>
      </c>
      <c r="F307" s="221" t="s">
        <v>4007</v>
      </c>
      <c r="G307" s="229"/>
      <c r="H307" s="221" t="s">
        <v>4007</v>
      </c>
    </row>
    <row r="308" spans="1:8" ht="15" thickBot="1" x14ac:dyDescent="0.35">
      <c r="A308" s="101"/>
      <c r="B308" s="224"/>
      <c r="C308" s="226"/>
      <c r="D308" s="228"/>
      <c r="E308" s="222"/>
      <c r="F308" s="222"/>
      <c r="G308" s="222"/>
      <c r="H308" s="222"/>
    </row>
    <row r="309" spans="1:8" x14ac:dyDescent="0.3">
      <c r="A309" s="105"/>
      <c r="B309" s="223" t="s">
        <v>233</v>
      </c>
      <c r="C309" s="225" t="s">
        <v>4008</v>
      </c>
      <c r="D309" s="227">
        <v>70001287</v>
      </c>
      <c r="E309" s="229" t="s">
        <v>4138</v>
      </c>
      <c r="F309" s="221" t="s">
        <v>4007</v>
      </c>
      <c r="G309" s="229"/>
      <c r="H309" s="221" t="s">
        <v>4007</v>
      </c>
    </row>
    <row r="310" spans="1:8" ht="15" thickBot="1" x14ac:dyDescent="0.35">
      <c r="A310" s="101"/>
      <c r="B310" s="224"/>
      <c r="C310" s="226"/>
      <c r="D310" s="228"/>
      <c r="E310" s="222"/>
      <c r="F310" s="222"/>
      <c r="G310" s="222"/>
      <c r="H310" s="222"/>
    </row>
    <row r="311" spans="1:8" x14ac:dyDescent="0.3">
      <c r="A311" s="105"/>
      <c r="B311" s="223" t="s">
        <v>48</v>
      </c>
      <c r="C311" s="225" t="s">
        <v>4008</v>
      </c>
      <c r="D311" s="227">
        <v>70001286</v>
      </c>
      <c r="E311" s="229" t="s">
        <v>4366</v>
      </c>
      <c r="F311" s="233">
        <v>13</v>
      </c>
      <c r="G311" s="229"/>
      <c r="H311" s="221" t="s">
        <v>4007</v>
      </c>
    </row>
    <row r="312" spans="1:8" ht="15" thickBot="1" x14ac:dyDescent="0.35">
      <c r="A312" s="101"/>
      <c r="B312" s="224"/>
      <c r="C312" s="226"/>
      <c r="D312" s="228"/>
      <c r="E312" s="222"/>
      <c r="F312" s="222"/>
      <c r="G312" s="222"/>
      <c r="H312" s="222"/>
    </row>
    <row r="313" spans="1:8" x14ac:dyDescent="0.3">
      <c r="A313" s="105"/>
      <c r="B313" s="223" t="s">
        <v>36</v>
      </c>
      <c r="C313" s="225" t="s">
        <v>4008</v>
      </c>
      <c r="D313" s="227">
        <v>70001290</v>
      </c>
      <c r="E313" s="229" t="s">
        <v>4139</v>
      </c>
      <c r="F313" s="221" t="s">
        <v>4007</v>
      </c>
      <c r="G313" s="229"/>
      <c r="H313" s="221" t="s">
        <v>4007</v>
      </c>
    </row>
    <row r="314" spans="1:8" ht="15" thickBot="1" x14ac:dyDescent="0.35">
      <c r="A314" s="101"/>
      <c r="B314" s="224"/>
      <c r="C314" s="226"/>
      <c r="D314" s="228"/>
      <c r="E314" s="222"/>
      <c r="F314" s="222"/>
      <c r="G314" s="222"/>
      <c r="H314" s="222"/>
    </row>
    <row r="315" spans="1:8" x14ac:dyDescent="0.3">
      <c r="A315" s="105"/>
      <c r="B315" s="223" t="s">
        <v>188</v>
      </c>
      <c r="C315" s="225" t="s">
        <v>4008</v>
      </c>
      <c r="D315" s="227">
        <v>70001296</v>
      </c>
      <c r="E315" s="229" t="s">
        <v>4363</v>
      </c>
      <c r="F315" s="221" t="s">
        <v>4007</v>
      </c>
      <c r="G315" s="229"/>
      <c r="H315" s="221" t="s">
        <v>4007</v>
      </c>
    </row>
    <row r="316" spans="1:8" ht="15" thickBot="1" x14ac:dyDescent="0.35">
      <c r="A316" s="101"/>
      <c r="B316" s="224"/>
      <c r="C316" s="226"/>
      <c r="D316" s="228"/>
      <c r="E316" s="222"/>
      <c r="F316" s="222"/>
      <c r="G316" s="222"/>
      <c r="H316" s="222"/>
    </row>
    <row r="317" spans="1:8" x14ac:dyDescent="0.3">
      <c r="A317" s="105"/>
      <c r="B317" s="223" t="s">
        <v>164</v>
      </c>
      <c r="C317" s="225" t="s">
        <v>4008</v>
      </c>
      <c r="D317" s="227">
        <v>70001291</v>
      </c>
      <c r="E317" s="229" t="s">
        <v>4085</v>
      </c>
      <c r="F317" s="221" t="s">
        <v>4007</v>
      </c>
      <c r="G317" s="229"/>
      <c r="H317" s="221" t="s">
        <v>4007</v>
      </c>
    </row>
    <row r="318" spans="1:8" ht="15" thickBot="1" x14ac:dyDescent="0.35">
      <c r="A318" s="101"/>
      <c r="B318" s="224"/>
      <c r="C318" s="226"/>
      <c r="D318" s="228"/>
      <c r="E318" s="222"/>
      <c r="F318" s="222"/>
      <c r="G318" s="222"/>
      <c r="H318" s="222"/>
    </row>
    <row r="319" spans="1:8" x14ac:dyDescent="0.3">
      <c r="A319" s="105"/>
      <c r="B319" s="223" t="s">
        <v>334</v>
      </c>
      <c r="C319" s="225" t="s">
        <v>4008</v>
      </c>
      <c r="D319" s="227">
        <v>70001288</v>
      </c>
      <c r="E319" s="229" t="s">
        <v>4139</v>
      </c>
      <c r="F319" s="221" t="s">
        <v>4007</v>
      </c>
      <c r="G319" s="229"/>
      <c r="H319" s="221" t="s">
        <v>4007</v>
      </c>
    </row>
    <row r="320" spans="1:8" ht="15" thickBot="1" x14ac:dyDescent="0.35">
      <c r="A320" s="101"/>
      <c r="B320" s="224"/>
      <c r="C320" s="226"/>
      <c r="D320" s="228"/>
      <c r="E320" s="222"/>
      <c r="F320" s="222"/>
      <c r="G320" s="222"/>
      <c r="H320" s="222"/>
    </row>
    <row r="321" spans="1:8" x14ac:dyDescent="0.3">
      <c r="A321" s="105"/>
      <c r="B321" s="223" t="s">
        <v>139</v>
      </c>
      <c r="C321" s="225" t="s">
        <v>4008</v>
      </c>
      <c r="D321" s="227">
        <v>70001292</v>
      </c>
      <c r="E321" s="229" t="s">
        <v>4140</v>
      </c>
      <c r="F321" s="221" t="s">
        <v>4007</v>
      </c>
      <c r="G321" s="229"/>
      <c r="H321" s="221" t="s">
        <v>4007</v>
      </c>
    </row>
    <row r="322" spans="1:8" ht="15" thickBot="1" x14ac:dyDescent="0.35">
      <c r="A322" s="101"/>
      <c r="B322" s="224"/>
      <c r="C322" s="226"/>
      <c r="D322" s="228"/>
      <c r="E322" s="222"/>
      <c r="F322" s="222"/>
      <c r="G322" s="222"/>
      <c r="H322" s="222"/>
    </row>
    <row r="323" spans="1:8" x14ac:dyDescent="0.3">
      <c r="A323" s="105"/>
      <c r="B323" s="223" t="s">
        <v>288</v>
      </c>
      <c r="C323" s="225" t="s">
        <v>4008</v>
      </c>
      <c r="D323" s="227">
        <v>70001557</v>
      </c>
      <c r="E323" s="229" t="s">
        <v>4141</v>
      </c>
      <c r="F323" s="221" t="s">
        <v>4007</v>
      </c>
      <c r="G323" s="229"/>
      <c r="H323" s="221" t="s">
        <v>4007</v>
      </c>
    </row>
    <row r="324" spans="1:8" ht="15" thickBot="1" x14ac:dyDescent="0.35">
      <c r="A324" s="101"/>
      <c r="B324" s="224"/>
      <c r="C324" s="226"/>
      <c r="D324" s="228"/>
      <c r="E324" s="222"/>
      <c r="F324" s="222"/>
      <c r="G324" s="222"/>
      <c r="H324" s="222"/>
    </row>
    <row r="325" spans="1:8" x14ac:dyDescent="0.3">
      <c r="A325" s="105"/>
      <c r="B325" s="223" t="s">
        <v>39</v>
      </c>
      <c r="C325" s="225" t="s">
        <v>4008</v>
      </c>
      <c r="D325" s="227">
        <v>70001551</v>
      </c>
      <c r="E325" s="229" t="s">
        <v>4103</v>
      </c>
      <c r="F325" s="221" t="s">
        <v>4007</v>
      </c>
      <c r="G325" s="229"/>
      <c r="H325" s="221" t="s">
        <v>4007</v>
      </c>
    </row>
    <row r="326" spans="1:8" ht="15" thickBot="1" x14ac:dyDescent="0.35">
      <c r="A326" s="101"/>
      <c r="B326" s="224"/>
      <c r="C326" s="226"/>
      <c r="D326" s="228"/>
      <c r="E326" s="222"/>
      <c r="F326" s="222"/>
      <c r="G326" s="222"/>
      <c r="H326" s="222"/>
    </row>
    <row r="327" spans="1:8" x14ac:dyDescent="0.3">
      <c r="A327" s="105"/>
      <c r="B327" s="223" t="s">
        <v>277</v>
      </c>
      <c r="C327" s="225" t="s">
        <v>4008</v>
      </c>
      <c r="D327" s="227">
        <v>70001556</v>
      </c>
      <c r="E327" s="229" t="s">
        <v>4398</v>
      </c>
      <c r="F327" s="233">
        <v>900</v>
      </c>
      <c r="G327" s="229"/>
      <c r="H327" s="221" t="s">
        <v>4007</v>
      </c>
    </row>
    <row r="328" spans="1:8" ht="15" thickBot="1" x14ac:dyDescent="0.35">
      <c r="A328" s="101"/>
      <c r="B328" s="224"/>
      <c r="C328" s="226"/>
      <c r="D328" s="228"/>
      <c r="E328" s="222"/>
      <c r="F328" s="222"/>
      <c r="G328" s="222"/>
      <c r="H328" s="222"/>
    </row>
    <row r="329" spans="1:8" x14ac:dyDescent="0.3">
      <c r="A329" s="105"/>
      <c r="B329" s="223" t="s">
        <v>41</v>
      </c>
      <c r="C329" s="225" t="s">
        <v>4008</v>
      </c>
      <c r="D329" s="227">
        <v>70001549</v>
      </c>
      <c r="E329" s="229" t="s">
        <v>4144</v>
      </c>
      <c r="F329" s="221" t="s">
        <v>4007</v>
      </c>
      <c r="G329" s="229"/>
      <c r="H329" s="221" t="s">
        <v>4007</v>
      </c>
    </row>
    <row r="330" spans="1:8" ht="15" thickBot="1" x14ac:dyDescent="0.35">
      <c r="A330" s="101"/>
      <c r="B330" s="224"/>
      <c r="C330" s="226"/>
      <c r="D330" s="228"/>
      <c r="E330" s="222"/>
      <c r="F330" s="222"/>
      <c r="G330" s="222"/>
      <c r="H330" s="222"/>
    </row>
    <row r="331" spans="1:8" x14ac:dyDescent="0.3">
      <c r="A331" s="105"/>
      <c r="B331" s="223" t="s">
        <v>62</v>
      </c>
      <c r="C331" s="225" t="s">
        <v>4008</v>
      </c>
      <c r="D331" s="227">
        <v>70001554</v>
      </c>
      <c r="E331" s="229" t="s">
        <v>4145</v>
      </c>
      <c r="F331" s="221" t="s">
        <v>4007</v>
      </c>
      <c r="G331" s="229"/>
      <c r="H331" s="221" t="s">
        <v>4007</v>
      </c>
    </row>
    <row r="332" spans="1:8" ht="15" thickBot="1" x14ac:dyDescent="0.35">
      <c r="A332" s="101"/>
      <c r="B332" s="224"/>
      <c r="C332" s="226"/>
      <c r="D332" s="228"/>
      <c r="E332" s="222"/>
      <c r="F332" s="222"/>
      <c r="G332" s="222"/>
      <c r="H332" s="222"/>
    </row>
    <row r="333" spans="1:8" x14ac:dyDescent="0.3">
      <c r="A333" s="105"/>
      <c r="B333" s="223" t="s">
        <v>68</v>
      </c>
      <c r="C333" s="225" t="s">
        <v>4006</v>
      </c>
      <c r="D333" s="227">
        <v>70001553</v>
      </c>
      <c r="E333" s="229" t="s">
        <v>4409</v>
      </c>
      <c r="F333" s="221" t="s">
        <v>4007</v>
      </c>
      <c r="G333" s="229"/>
      <c r="H333" s="221" t="s">
        <v>4007</v>
      </c>
    </row>
    <row r="334" spans="1:8" ht="15" thickBot="1" x14ac:dyDescent="0.35">
      <c r="A334" s="101"/>
      <c r="B334" s="224"/>
      <c r="C334" s="226"/>
      <c r="D334" s="228"/>
      <c r="E334" s="222"/>
      <c r="F334" s="222"/>
      <c r="G334" s="222"/>
      <c r="H334" s="222"/>
    </row>
    <row r="335" spans="1:8" x14ac:dyDescent="0.3">
      <c r="A335" s="105"/>
      <c r="B335" s="223" t="s">
        <v>147</v>
      </c>
      <c r="C335" s="225" t="s">
        <v>4008</v>
      </c>
      <c r="D335" s="227">
        <v>70001558</v>
      </c>
      <c r="E335" s="229" t="s">
        <v>4368</v>
      </c>
      <c r="F335" s="231">
        <v>12.263</v>
      </c>
      <c r="G335" s="229"/>
      <c r="H335" s="221" t="s">
        <v>4007</v>
      </c>
    </row>
    <row r="336" spans="1:8" ht="15" thickBot="1" x14ac:dyDescent="0.35">
      <c r="A336" s="101"/>
      <c r="B336" s="224"/>
      <c r="C336" s="226"/>
      <c r="D336" s="228"/>
      <c r="E336" s="222"/>
      <c r="F336" s="222"/>
      <c r="G336" s="222"/>
      <c r="H336" s="222"/>
    </row>
    <row r="337" spans="1:8" x14ac:dyDescent="0.3">
      <c r="A337" s="105"/>
      <c r="B337" s="223" t="s">
        <v>165</v>
      </c>
      <c r="C337" s="225" t="s">
        <v>4008</v>
      </c>
      <c r="D337" s="227">
        <v>70001550</v>
      </c>
      <c r="E337" s="229" t="s">
        <v>4097</v>
      </c>
      <c r="F337" s="221" t="s">
        <v>4007</v>
      </c>
      <c r="G337" s="229"/>
      <c r="H337" s="221" t="s">
        <v>4007</v>
      </c>
    </row>
    <row r="338" spans="1:8" ht="15" thickBot="1" x14ac:dyDescent="0.35">
      <c r="A338" s="101"/>
      <c r="B338" s="224"/>
      <c r="C338" s="226"/>
      <c r="D338" s="228"/>
      <c r="E338" s="222"/>
      <c r="F338" s="222"/>
      <c r="G338" s="222"/>
      <c r="H338" s="222"/>
    </row>
    <row r="339" spans="1:8" x14ac:dyDescent="0.3">
      <c r="A339" s="105"/>
      <c r="B339" s="223" t="s">
        <v>254</v>
      </c>
      <c r="C339" s="225" t="s">
        <v>4008</v>
      </c>
      <c r="D339" s="227">
        <v>70001552</v>
      </c>
      <c r="E339" s="229" t="s">
        <v>4147</v>
      </c>
      <c r="F339" s="221" t="s">
        <v>4007</v>
      </c>
      <c r="G339" s="229"/>
      <c r="H339" s="221" t="s">
        <v>4007</v>
      </c>
    </row>
    <row r="340" spans="1:8" ht="15" thickBot="1" x14ac:dyDescent="0.35">
      <c r="A340" s="101"/>
      <c r="B340" s="224"/>
      <c r="C340" s="226"/>
      <c r="D340" s="228"/>
      <c r="E340" s="222"/>
      <c r="F340" s="222"/>
      <c r="G340" s="222"/>
      <c r="H340" s="222"/>
    </row>
    <row r="341" spans="1:8" x14ac:dyDescent="0.3">
      <c r="A341" s="105"/>
      <c r="B341" s="223" t="s">
        <v>149</v>
      </c>
      <c r="C341" s="225" t="s">
        <v>4008</v>
      </c>
      <c r="D341" s="227">
        <v>70001560</v>
      </c>
      <c r="E341" s="229" t="s">
        <v>4148</v>
      </c>
      <c r="F341" s="221" t="s">
        <v>4007</v>
      </c>
      <c r="G341" s="229"/>
      <c r="H341" s="221" t="s">
        <v>4007</v>
      </c>
    </row>
    <row r="342" spans="1:8" ht="15" thickBot="1" x14ac:dyDescent="0.35">
      <c r="A342" s="101"/>
      <c r="B342" s="224"/>
      <c r="C342" s="226"/>
      <c r="D342" s="228"/>
      <c r="E342" s="222"/>
      <c r="F342" s="222"/>
      <c r="G342" s="222"/>
      <c r="H342" s="222"/>
    </row>
    <row r="343" spans="1:8" x14ac:dyDescent="0.3">
      <c r="A343" s="105"/>
      <c r="B343" s="223" t="s">
        <v>234</v>
      </c>
      <c r="C343" s="225" t="s">
        <v>4008</v>
      </c>
      <c r="D343" s="227">
        <v>70001555</v>
      </c>
      <c r="E343" s="229" t="s">
        <v>4139</v>
      </c>
      <c r="F343" s="221" t="s">
        <v>4007</v>
      </c>
      <c r="G343" s="229"/>
      <c r="H343" s="221" t="s">
        <v>4007</v>
      </c>
    </row>
    <row r="344" spans="1:8" ht="15" thickBot="1" x14ac:dyDescent="0.35">
      <c r="A344" s="101"/>
      <c r="B344" s="224"/>
      <c r="C344" s="226"/>
      <c r="D344" s="228"/>
      <c r="E344" s="222"/>
      <c r="F344" s="222"/>
      <c r="G344" s="222"/>
      <c r="H344" s="222"/>
    </row>
    <row r="345" spans="1:8" x14ac:dyDescent="0.3">
      <c r="A345" s="105"/>
      <c r="B345" s="223" t="s">
        <v>156</v>
      </c>
      <c r="C345" s="225" t="s">
        <v>4008</v>
      </c>
      <c r="D345" s="227">
        <v>70001559</v>
      </c>
      <c r="E345" s="229" t="s">
        <v>4149</v>
      </c>
      <c r="F345" s="221" t="s">
        <v>4007</v>
      </c>
      <c r="G345" s="229"/>
      <c r="H345" s="221" t="s">
        <v>4007</v>
      </c>
    </row>
    <row r="346" spans="1:8" ht="15" thickBot="1" x14ac:dyDescent="0.35">
      <c r="A346" s="101"/>
      <c r="B346" s="224"/>
      <c r="C346" s="226"/>
      <c r="D346" s="228"/>
      <c r="E346" s="222"/>
      <c r="F346" s="222"/>
      <c r="G346" s="222"/>
      <c r="H346" s="222"/>
    </row>
    <row r="347" spans="1:8" x14ac:dyDescent="0.3">
      <c r="A347" s="105"/>
      <c r="B347" s="223" t="s">
        <v>32</v>
      </c>
      <c r="C347" s="225" t="s">
        <v>4008</v>
      </c>
      <c r="D347" s="227">
        <v>70002090</v>
      </c>
      <c r="E347" s="229" t="s">
        <v>4147</v>
      </c>
      <c r="F347" s="221" t="s">
        <v>4007</v>
      </c>
      <c r="G347" s="229"/>
      <c r="H347" s="221" t="s">
        <v>4007</v>
      </c>
    </row>
    <row r="348" spans="1:8" ht="15" thickBot="1" x14ac:dyDescent="0.35">
      <c r="A348" s="101"/>
      <c r="B348" s="224"/>
      <c r="C348" s="226"/>
      <c r="D348" s="228"/>
      <c r="E348" s="222"/>
      <c r="F348" s="222"/>
      <c r="G348" s="222"/>
      <c r="H348" s="222"/>
    </row>
    <row r="349" spans="1:8" x14ac:dyDescent="0.3">
      <c r="A349" s="105"/>
      <c r="B349" s="223" t="s">
        <v>132</v>
      </c>
      <c r="C349" s="225" t="s">
        <v>4008</v>
      </c>
      <c r="D349" s="227">
        <v>70002097</v>
      </c>
      <c r="E349" s="229" t="s">
        <v>4150</v>
      </c>
      <c r="F349" s="221" t="s">
        <v>4007</v>
      </c>
      <c r="G349" s="229"/>
      <c r="H349" s="221" t="s">
        <v>4007</v>
      </c>
    </row>
    <row r="350" spans="1:8" ht="15" thickBot="1" x14ac:dyDescent="0.35">
      <c r="A350" s="101"/>
      <c r="B350" s="224"/>
      <c r="C350" s="226"/>
      <c r="D350" s="228"/>
      <c r="E350" s="222"/>
      <c r="F350" s="222"/>
      <c r="G350" s="222"/>
      <c r="H350" s="222"/>
    </row>
    <row r="351" spans="1:8" x14ac:dyDescent="0.3">
      <c r="A351" s="105"/>
      <c r="B351" s="223" t="s">
        <v>216</v>
      </c>
      <c r="C351" s="225" t="s">
        <v>4008</v>
      </c>
      <c r="D351" s="227">
        <v>70002089</v>
      </c>
      <c r="E351" s="229" t="s">
        <v>4036</v>
      </c>
      <c r="F351" s="221" t="s">
        <v>4007</v>
      </c>
      <c r="G351" s="229"/>
      <c r="H351" s="221" t="s">
        <v>4007</v>
      </c>
    </row>
    <row r="352" spans="1:8" ht="15" thickBot="1" x14ac:dyDescent="0.35">
      <c r="A352" s="101"/>
      <c r="B352" s="224"/>
      <c r="C352" s="226"/>
      <c r="D352" s="228"/>
      <c r="E352" s="222"/>
      <c r="F352" s="222"/>
      <c r="G352" s="222"/>
      <c r="H352" s="222"/>
    </row>
    <row r="353" spans="1:8" x14ac:dyDescent="0.3">
      <c r="A353" s="105"/>
      <c r="B353" s="223" t="s">
        <v>86</v>
      </c>
      <c r="C353" s="225" t="s">
        <v>4008</v>
      </c>
      <c r="D353" s="227">
        <v>70002091</v>
      </c>
      <c r="E353" s="229" t="s">
        <v>4029</v>
      </c>
      <c r="F353" s="221" t="s">
        <v>4007</v>
      </c>
      <c r="G353" s="229"/>
      <c r="H353" s="221" t="s">
        <v>4007</v>
      </c>
    </row>
    <row r="354" spans="1:8" ht="15" thickBot="1" x14ac:dyDescent="0.35">
      <c r="A354" s="101"/>
      <c r="B354" s="224"/>
      <c r="C354" s="226"/>
      <c r="D354" s="228"/>
      <c r="E354" s="222"/>
      <c r="F354" s="222"/>
      <c r="G354" s="222"/>
      <c r="H354" s="222"/>
    </row>
    <row r="355" spans="1:8" x14ac:dyDescent="0.3">
      <c r="A355" s="105"/>
      <c r="B355" s="223" t="s">
        <v>194</v>
      </c>
      <c r="C355" s="225" t="s">
        <v>4008</v>
      </c>
      <c r="D355" s="227">
        <v>70002094</v>
      </c>
      <c r="E355" s="229" t="s">
        <v>4114</v>
      </c>
      <c r="F355" s="221" t="s">
        <v>4007</v>
      </c>
      <c r="G355" s="229"/>
      <c r="H355" s="221" t="s">
        <v>4007</v>
      </c>
    </row>
    <row r="356" spans="1:8" ht="15" thickBot="1" x14ac:dyDescent="0.35">
      <c r="A356" s="101"/>
      <c r="B356" s="224"/>
      <c r="C356" s="226"/>
      <c r="D356" s="228"/>
      <c r="E356" s="222"/>
      <c r="F356" s="222"/>
      <c r="G356" s="222"/>
      <c r="H356" s="222"/>
    </row>
    <row r="357" spans="1:8" x14ac:dyDescent="0.3">
      <c r="A357" s="105"/>
      <c r="B357" s="223" t="s">
        <v>49</v>
      </c>
      <c r="C357" s="225" t="s">
        <v>4008</v>
      </c>
      <c r="D357" s="227">
        <v>70002099</v>
      </c>
      <c r="E357" s="229" t="s">
        <v>4151</v>
      </c>
      <c r="F357" s="221" t="s">
        <v>4007</v>
      </c>
      <c r="G357" s="229"/>
      <c r="H357" s="221" t="s">
        <v>4007</v>
      </c>
    </row>
    <row r="358" spans="1:8" ht="15" thickBot="1" x14ac:dyDescent="0.35">
      <c r="A358" s="101"/>
      <c r="B358" s="224"/>
      <c r="C358" s="226"/>
      <c r="D358" s="228"/>
      <c r="E358" s="222"/>
      <c r="F358" s="222"/>
      <c r="G358" s="222"/>
      <c r="H358" s="222"/>
    </row>
    <row r="359" spans="1:8" x14ac:dyDescent="0.3">
      <c r="A359" s="105"/>
      <c r="B359" s="223" t="s">
        <v>189</v>
      </c>
      <c r="C359" s="225" t="s">
        <v>4008</v>
      </c>
      <c r="D359" s="227">
        <v>70002095</v>
      </c>
      <c r="E359" s="229" t="s">
        <v>4152</v>
      </c>
      <c r="F359" s="221" t="s">
        <v>4007</v>
      </c>
      <c r="G359" s="229"/>
      <c r="H359" s="221" t="s">
        <v>4007</v>
      </c>
    </row>
    <row r="360" spans="1:8" ht="15" thickBot="1" x14ac:dyDescent="0.35">
      <c r="A360" s="101"/>
      <c r="B360" s="224"/>
      <c r="C360" s="226"/>
      <c r="D360" s="228"/>
      <c r="E360" s="222"/>
      <c r="F360" s="222"/>
      <c r="G360" s="222"/>
      <c r="H360" s="222"/>
    </row>
    <row r="361" spans="1:8" x14ac:dyDescent="0.3">
      <c r="A361" s="105"/>
      <c r="B361" s="223" t="s">
        <v>38</v>
      </c>
      <c r="C361" s="225" t="s">
        <v>4008</v>
      </c>
      <c r="D361" s="227">
        <v>70002096</v>
      </c>
      <c r="E361" s="229" t="s">
        <v>4079</v>
      </c>
      <c r="F361" s="221" t="s">
        <v>4007</v>
      </c>
      <c r="G361" s="229"/>
      <c r="H361" s="221" t="s">
        <v>4007</v>
      </c>
    </row>
    <row r="362" spans="1:8" ht="15" thickBot="1" x14ac:dyDescent="0.35">
      <c r="A362" s="101"/>
      <c r="B362" s="224"/>
      <c r="C362" s="226"/>
      <c r="D362" s="228"/>
      <c r="E362" s="222"/>
      <c r="F362" s="222"/>
      <c r="G362" s="222"/>
      <c r="H362" s="222"/>
    </row>
    <row r="363" spans="1:8" x14ac:dyDescent="0.3">
      <c r="A363" s="105"/>
      <c r="B363" s="223" t="s">
        <v>192</v>
      </c>
      <c r="C363" s="225" t="s">
        <v>4008</v>
      </c>
      <c r="D363" s="227">
        <v>70002092</v>
      </c>
      <c r="E363" s="229" t="s">
        <v>4410</v>
      </c>
      <c r="F363" s="221" t="s">
        <v>4007</v>
      </c>
      <c r="G363" s="229"/>
      <c r="H363" s="221" t="s">
        <v>4007</v>
      </c>
    </row>
    <row r="364" spans="1:8" ht="15" thickBot="1" x14ac:dyDescent="0.35">
      <c r="A364" s="101"/>
      <c r="B364" s="224"/>
      <c r="C364" s="226"/>
      <c r="D364" s="228"/>
      <c r="E364" s="222"/>
      <c r="F364" s="222"/>
      <c r="G364" s="222"/>
      <c r="H364" s="222"/>
    </row>
    <row r="365" spans="1:8" x14ac:dyDescent="0.3">
      <c r="A365" s="105"/>
      <c r="B365" s="223" t="s">
        <v>87</v>
      </c>
      <c r="C365" s="225" t="s">
        <v>4008</v>
      </c>
      <c r="D365" s="227">
        <v>70003138</v>
      </c>
      <c r="E365" s="229" t="s">
        <v>4368</v>
      </c>
      <c r="F365" s="231">
        <v>14.949</v>
      </c>
      <c r="G365" s="229"/>
      <c r="H365" s="221" t="s">
        <v>4007</v>
      </c>
    </row>
    <row r="366" spans="1:8" ht="15" thickBot="1" x14ac:dyDescent="0.35">
      <c r="A366" s="101"/>
      <c r="B366" s="224"/>
      <c r="C366" s="226"/>
      <c r="D366" s="228"/>
      <c r="E366" s="222"/>
      <c r="F366" s="222"/>
      <c r="G366" s="222"/>
      <c r="H366" s="222"/>
    </row>
    <row r="367" spans="1:8" x14ac:dyDescent="0.3">
      <c r="A367" s="105"/>
      <c r="B367" s="223" t="s">
        <v>246</v>
      </c>
      <c r="C367" s="225" t="s">
        <v>4008</v>
      </c>
      <c r="D367" s="227">
        <v>70003142</v>
      </c>
      <c r="E367" s="229" t="s">
        <v>4082</v>
      </c>
      <c r="F367" s="221" t="s">
        <v>4007</v>
      </c>
      <c r="G367" s="229"/>
      <c r="H367" s="221" t="s">
        <v>4007</v>
      </c>
    </row>
    <row r="368" spans="1:8" ht="15" thickBot="1" x14ac:dyDescent="0.35">
      <c r="A368" s="101"/>
      <c r="B368" s="224"/>
      <c r="C368" s="226"/>
      <c r="D368" s="228"/>
      <c r="E368" s="222"/>
      <c r="F368" s="222"/>
      <c r="G368" s="222"/>
      <c r="H368" s="222"/>
    </row>
    <row r="369" spans="1:8" x14ac:dyDescent="0.3">
      <c r="A369" s="105"/>
      <c r="B369" s="223" t="s">
        <v>151</v>
      </c>
      <c r="C369" s="225" t="s">
        <v>4008</v>
      </c>
      <c r="D369" s="227">
        <v>70003143</v>
      </c>
      <c r="E369" s="229" t="s">
        <v>4153</v>
      </c>
      <c r="F369" s="221" t="s">
        <v>4007</v>
      </c>
      <c r="G369" s="229"/>
      <c r="H369" s="221" t="s">
        <v>4007</v>
      </c>
    </row>
    <row r="370" spans="1:8" ht="15" thickBot="1" x14ac:dyDescent="0.35">
      <c r="A370" s="101"/>
      <c r="B370" s="224"/>
      <c r="C370" s="226"/>
      <c r="D370" s="228"/>
      <c r="E370" s="222"/>
      <c r="F370" s="222"/>
      <c r="G370" s="222"/>
      <c r="H370" s="222"/>
    </row>
    <row r="371" spans="1:8" x14ac:dyDescent="0.3">
      <c r="A371" s="105"/>
      <c r="B371" s="223" t="s">
        <v>78</v>
      </c>
      <c r="C371" s="225" t="s">
        <v>4008</v>
      </c>
      <c r="D371" s="227">
        <v>70003134</v>
      </c>
      <c r="E371" s="229" t="s">
        <v>4147</v>
      </c>
      <c r="F371" s="221" t="s">
        <v>4007</v>
      </c>
      <c r="G371" s="229"/>
      <c r="H371" s="221" t="s">
        <v>4007</v>
      </c>
    </row>
    <row r="372" spans="1:8" ht="15" thickBot="1" x14ac:dyDescent="0.35">
      <c r="A372" s="101"/>
      <c r="B372" s="224"/>
      <c r="C372" s="226"/>
      <c r="D372" s="228"/>
      <c r="E372" s="222"/>
      <c r="F372" s="222"/>
      <c r="G372" s="222"/>
      <c r="H372" s="222"/>
    </row>
    <row r="373" spans="1:8" x14ac:dyDescent="0.3">
      <c r="A373" s="105"/>
      <c r="B373" s="223" t="s">
        <v>122</v>
      </c>
      <c r="C373" s="225" t="s">
        <v>4008</v>
      </c>
      <c r="D373" s="227">
        <v>70003144</v>
      </c>
      <c r="E373" s="229" t="s">
        <v>4380</v>
      </c>
      <c r="F373" s="231">
        <v>25.809000000000001</v>
      </c>
      <c r="G373" s="229" t="s">
        <v>4379</v>
      </c>
      <c r="H373" s="230">
        <v>26.91</v>
      </c>
    </row>
    <row r="374" spans="1:8" ht="15" thickBot="1" x14ac:dyDescent="0.35">
      <c r="A374" s="101"/>
      <c r="B374" s="224"/>
      <c r="C374" s="226"/>
      <c r="D374" s="228"/>
      <c r="E374" s="222"/>
      <c r="F374" s="222"/>
      <c r="G374" s="222"/>
      <c r="H374" s="222"/>
    </row>
    <row r="375" spans="1:8" x14ac:dyDescent="0.3">
      <c r="A375" s="105"/>
      <c r="B375" s="223" t="s">
        <v>45</v>
      </c>
      <c r="C375" s="225" t="s">
        <v>4008</v>
      </c>
      <c r="D375" s="227">
        <v>70003141</v>
      </c>
      <c r="E375" s="229" t="s">
        <v>4411</v>
      </c>
      <c r="F375" s="221" t="s">
        <v>4007</v>
      </c>
      <c r="G375" s="229"/>
      <c r="H375" s="221" t="s">
        <v>4007</v>
      </c>
    </row>
    <row r="376" spans="1:8" ht="15" thickBot="1" x14ac:dyDescent="0.35">
      <c r="A376" s="101"/>
      <c r="B376" s="224"/>
      <c r="C376" s="226"/>
      <c r="D376" s="228"/>
      <c r="E376" s="222"/>
      <c r="F376" s="222"/>
      <c r="G376" s="222"/>
      <c r="H376" s="222"/>
    </row>
    <row r="377" spans="1:8" x14ac:dyDescent="0.3">
      <c r="A377" s="105"/>
      <c r="B377" s="223" t="s">
        <v>82</v>
      </c>
      <c r="C377" s="225" t="s">
        <v>4008</v>
      </c>
      <c r="D377" s="227">
        <v>70003137</v>
      </c>
      <c r="E377" s="229" t="s">
        <v>4383</v>
      </c>
      <c r="F377" s="231">
        <v>1.766</v>
      </c>
      <c r="G377" s="229" t="s">
        <v>4365</v>
      </c>
      <c r="H377" s="231">
        <v>3.8610000000000002</v>
      </c>
    </row>
    <row r="378" spans="1:8" ht="15" thickBot="1" x14ac:dyDescent="0.35">
      <c r="A378" s="101"/>
      <c r="B378" s="224"/>
      <c r="C378" s="226"/>
      <c r="D378" s="228"/>
      <c r="E378" s="222"/>
      <c r="F378" s="222"/>
      <c r="G378" s="222"/>
      <c r="H378" s="222"/>
    </row>
    <row r="379" spans="1:8" x14ac:dyDescent="0.3">
      <c r="A379" s="105"/>
      <c r="B379" s="223" t="s">
        <v>269</v>
      </c>
      <c r="C379" s="225" t="s">
        <v>4008</v>
      </c>
      <c r="D379" s="227">
        <v>70003136</v>
      </c>
      <c r="E379" s="229" t="s">
        <v>4156</v>
      </c>
      <c r="F379" s="221" t="s">
        <v>4007</v>
      </c>
      <c r="G379" s="229"/>
      <c r="H379" s="221" t="s">
        <v>4007</v>
      </c>
    </row>
    <row r="380" spans="1:8" ht="15" thickBot="1" x14ac:dyDescent="0.35">
      <c r="A380" s="101"/>
      <c r="B380" s="224"/>
      <c r="C380" s="226"/>
      <c r="D380" s="228"/>
      <c r="E380" s="222"/>
      <c r="F380" s="222"/>
      <c r="G380" s="222"/>
      <c r="H380" s="222"/>
    </row>
    <row r="381" spans="1:8" x14ac:dyDescent="0.3">
      <c r="A381" s="105"/>
      <c r="B381" s="223" t="s">
        <v>238</v>
      </c>
      <c r="C381" s="225" t="s">
        <v>4008</v>
      </c>
      <c r="D381" s="227">
        <v>70003135</v>
      </c>
      <c r="E381" s="229" t="s">
        <v>4398</v>
      </c>
      <c r="F381" s="231">
        <v>4.6360000000000001</v>
      </c>
      <c r="G381" s="229"/>
      <c r="H381" s="221" t="s">
        <v>4007</v>
      </c>
    </row>
    <row r="382" spans="1:8" ht="15" thickBot="1" x14ac:dyDescent="0.35">
      <c r="A382" s="101"/>
      <c r="B382" s="224"/>
      <c r="C382" s="226"/>
      <c r="D382" s="228"/>
      <c r="E382" s="222"/>
      <c r="F382" s="222"/>
      <c r="G382" s="222"/>
      <c r="H382" s="222"/>
    </row>
    <row r="383" spans="1:8" x14ac:dyDescent="0.3">
      <c r="A383" s="105"/>
      <c r="B383" s="223" t="s">
        <v>162</v>
      </c>
      <c r="C383" s="225" t="s">
        <v>4008</v>
      </c>
      <c r="D383" s="227">
        <v>70003139</v>
      </c>
      <c r="E383" s="229" t="s">
        <v>4408</v>
      </c>
      <c r="F383" s="233">
        <v>11</v>
      </c>
      <c r="G383" s="229"/>
      <c r="H383" s="221" t="s">
        <v>4007</v>
      </c>
    </row>
    <row r="384" spans="1:8" ht="15" thickBot="1" x14ac:dyDescent="0.35">
      <c r="A384" s="101"/>
      <c r="B384" s="224"/>
      <c r="C384" s="226"/>
      <c r="D384" s="228"/>
      <c r="E384" s="222"/>
      <c r="F384" s="222"/>
      <c r="G384" s="222"/>
      <c r="H384" s="222"/>
    </row>
    <row r="385" spans="1:8" x14ac:dyDescent="0.3">
      <c r="A385" s="105"/>
      <c r="B385" s="223" t="s">
        <v>55</v>
      </c>
      <c r="C385" s="225" t="s">
        <v>4008</v>
      </c>
      <c r="D385" s="227">
        <v>70003140</v>
      </c>
      <c r="E385" s="229" t="s">
        <v>4158</v>
      </c>
      <c r="F385" s="221" t="s">
        <v>4007</v>
      </c>
      <c r="G385" s="229"/>
      <c r="H385" s="221" t="s">
        <v>4007</v>
      </c>
    </row>
    <row r="386" spans="1:8" ht="15" thickBot="1" x14ac:dyDescent="0.35">
      <c r="A386" s="101"/>
      <c r="B386" s="224"/>
      <c r="C386" s="226"/>
      <c r="D386" s="228"/>
      <c r="E386" s="222"/>
      <c r="F386" s="222"/>
      <c r="G386" s="222"/>
      <c r="H386" s="222"/>
    </row>
    <row r="387" spans="1:8" x14ac:dyDescent="0.3">
      <c r="A387" s="105"/>
      <c r="B387" s="223" t="s">
        <v>231</v>
      </c>
      <c r="C387" s="225" t="s">
        <v>4008</v>
      </c>
      <c r="D387" s="227">
        <v>70003133</v>
      </c>
      <c r="E387" s="229" t="s">
        <v>4389</v>
      </c>
      <c r="F387" s="231">
        <v>0.35099999999999998</v>
      </c>
      <c r="G387" s="229" t="s">
        <v>4375</v>
      </c>
      <c r="H387" s="231">
        <v>0.35099999999999998</v>
      </c>
    </row>
    <row r="388" spans="1:8" ht="15" thickBot="1" x14ac:dyDescent="0.35">
      <c r="A388" s="101"/>
      <c r="B388" s="224"/>
      <c r="C388" s="226"/>
      <c r="D388" s="228"/>
      <c r="E388" s="222"/>
      <c r="F388" s="222"/>
      <c r="G388" s="222"/>
      <c r="H388" s="222"/>
    </row>
    <row r="389" spans="1:8" x14ac:dyDescent="0.3">
      <c r="A389" s="105"/>
      <c r="B389" s="223" t="s">
        <v>239</v>
      </c>
      <c r="C389" s="225" t="s">
        <v>4008</v>
      </c>
      <c r="D389" s="227">
        <v>70001082</v>
      </c>
      <c r="E389" s="229" t="s">
        <v>4160</v>
      </c>
      <c r="F389" s="221" t="s">
        <v>4007</v>
      </c>
      <c r="G389" s="229"/>
      <c r="H389" s="221" t="s">
        <v>4007</v>
      </c>
    </row>
    <row r="390" spans="1:8" ht="15" thickBot="1" x14ac:dyDescent="0.35">
      <c r="A390" s="101"/>
      <c r="B390" s="224"/>
      <c r="C390" s="226"/>
      <c r="D390" s="228"/>
      <c r="E390" s="222"/>
      <c r="F390" s="222"/>
      <c r="G390" s="222"/>
      <c r="H390" s="222"/>
    </row>
    <row r="391" spans="1:8" x14ac:dyDescent="0.3">
      <c r="A391" s="105"/>
      <c r="B391" s="223" t="s">
        <v>176</v>
      </c>
      <c r="C391" s="225" t="s">
        <v>4008</v>
      </c>
      <c r="D391" s="227">
        <v>70001083</v>
      </c>
      <c r="E391" s="229" t="s">
        <v>4113</v>
      </c>
      <c r="F391" s="221" t="s">
        <v>4007</v>
      </c>
      <c r="G391" s="229"/>
      <c r="H391" s="221" t="s">
        <v>4007</v>
      </c>
    </row>
    <row r="392" spans="1:8" ht="15" thickBot="1" x14ac:dyDescent="0.35">
      <c r="A392" s="101"/>
      <c r="B392" s="224"/>
      <c r="C392" s="226"/>
      <c r="D392" s="228"/>
      <c r="E392" s="222"/>
      <c r="F392" s="222"/>
      <c r="G392" s="222"/>
      <c r="H392" s="222"/>
    </row>
    <row r="393" spans="1:8" x14ac:dyDescent="0.3">
      <c r="A393" s="105"/>
      <c r="B393" s="223" t="s">
        <v>206</v>
      </c>
      <c r="C393" s="225" t="s">
        <v>4008</v>
      </c>
      <c r="D393" s="227">
        <v>70001088</v>
      </c>
      <c r="E393" s="229" t="s">
        <v>4412</v>
      </c>
      <c r="F393" s="231">
        <v>4.9950000000000001</v>
      </c>
      <c r="G393" s="229"/>
      <c r="H393" s="221" t="s">
        <v>4007</v>
      </c>
    </row>
    <row r="394" spans="1:8" ht="15" thickBot="1" x14ac:dyDescent="0.35">
      <c r="A394" s="101"/>
      <c r="B394" s="224"/>
      <c r="C394" s="226"/>
      <c r="D394" s="228"/>
      <c r="E394" s="222"/>
      <c r="F394" s="222"/>
      <c r="G394" s="222"/>
      <c r="H394" s="222"/>
    </row>
    <row r="395" spans="1:8" x14ac:dyDescent="0.3">
      <c r="A395" s="105"/>
      <c r="B395" s="223" t="s">
        <v>74</v>
      </c>
      <c r="C395" s="225" t="s">
        <v>4008</v>
      </c>
      <c r="D395" s="227">
        <v>70001085</v>
      </c>
      <c r="E395" s="229" t="s">
        <v>4161</v>
      </c>
      <c r="F395" s="221" t="s">
        <v>4007</v>
      </c>
      <c r="G395" s="229"/>
      <c r="H395" s="221" t="s">
        <v>4007</v>
      </c>
    </row>
    <row r="396" spans="1:8" ht="15" thickBot="1" x14ac:dyDescent="0.35">
      <c r="A396" s="101"/>
      <c r="B396" s="224"/>
      <c r="C396" s="226"/>
      <c r="D396" s="228"/>
      <c r="E396" s="222"/>
      <c r="F396" s="222"/>
      <c r="G396" s="222"/>
      <c r="H396" s="222"/>
    </row>
    <row r="397" spans="1:8" x14ac:dyDescent="0.3">
      <c r="A397" s="105"/>
      <c r="B397" s="223" t="s">
        <v>80</v>
      </c>
      <c r="C397" s="225" t="s">
        <v>4008</v>
      </c>
      <c r="D397" s="232">
        <v>70001084</v>
      </c>
      <c r="E397" s="229" t="s">
        <v>4363</v>
      </c>
      <c r="F397" s="221" t="s">
        <v>4007</v>
      </c>
      <c r="G397" s="229"/>
      <c r="H397" s="221" t="s">
        <v>4007</v>
      </c>
    </row>
    <row r="398" spans="1:8" ht="15" thickBot="1" x14ac:dyDescent="0.35">
      <c r="A398" s="101"/>
      <c r="B398" s="224"/>
      <c r="C398" s="226"/>
      <c r="D398" s="228"/>
      <c r="E398" s="222"/>
      <c r="F398" s="222"/>
      <c r="G398" s="222"/>
      <c r="H398" s="222"/>
    </row>
    <row r="399" spans="1:8" x14ac:dyDescent="0.3">
      <c r="A399" s="105"/>
      <c r="B399" s="223" t="s">
        <v>60</v>
      </c>
      <c r="C399" s="225" t="s">
        <v>4008</v>
      </c>
      <c r="D399" s="227">
        <v>70001089</v>
      </c>
      <c r="E399" s="229" t="s">
        <v>4163</v>
      </c>
      <c r="F399" s="221" t="s">
        <v>4007</v>
      </c>
      <c r="G399" s="229"/>
      <c r="H399" s="221" t="s">
        <v>4007</v>
      </c>
    </row>
    <row r="400" spans="1:8" ht="15" thickBot="1" x14ac:dyDescent="0.35">
      <c r="A400" s="101"/>
      <c r="B400" s="224"/>
      <c r="C400" s="226"/>
      <c r="D400" s="228"/>
      <c r="E400" s="222"/>
      <c r="F400" s="222"/>
      <c r="G400" s="222"/>
      <c r="H400" s="222"/>
    </row>
    <row r="401" spans="1:8" x14ac:dyDescent="0.3">
      <c r="A401" s="105"/>
      <c r="B401" s="223" t="s">
        <v>315</v>
      </c>
      <c r="C401" s="225" t="s">
        <v>4008</v>
      </c>
      <c r="D401" s="227">
        <v>70001084</v>
      </c>
      <c r="E401" s="229" t="s">
        <v>4368</v>
      </c>
      <c r="F401" s="231">
        <v>0.28100000000000003</v>
      </c>
      <c r="G401" s="229"/>
      <c r="H401" s="221" t="s">
        <v>4007</v>
      </c>
    </row>
    <row r="402" spans="1:8" ht="15" thickBot="1" x14ac:dyDescent="0.35">
      <c r="A402" s="101"/>
      <c r="B402" s="224"/>
      <c r="C402" s="226"/>
      <c r="D402" s="228"/>
      <c r="E402" s="222"/>
      <c r="F402" s="222"/>
      <c r="G402" s="222"/>
      <c r="H402" s="222"/>
    </row>
    <row r="403" spans="1:8" x14ac:dyDescent="0.3">
      <c r="A403" s="105"/>
      <c r="B403" s="223" t="s">
        <v>204</v>
      </c>
      <c r="C403" s="225" t="s">
        <v>4008</v>
      </c>
      <c r="D403" s="227">
        <v>70001092</v>
      </c>
      <c r="E403" s="229" t="s">
        <v>4366</v>
      </c>
      <c r="F403" s="231">
        <v>2E-3</v>
      </c>
      <c r="G403" s="229"/>
      <c r="H403" s="221" t="s">
        <v>4007</v>
      </c>
    </row>
    <row r="404" spans="1:8" ht="15" thickBot="1" x14ac:dyDescent="0.35">
      <c r="A404" s="101"/>
      <c r="B404" s="224"/>
      <c r="C404" s="226"/>
      <c r="D404" s="228"/>
      <c r="E404" s="222"/>
      <c r="F404" s="222"/>
      <c r="G404" s="222"/>
      <c r="H404" s="222"/>
    </row>
    <row r="405" spans="1:8" x14ac:dyDescent="0.3">
      <c r="A405" s="105"/>
      <c r="B405" s="223" t="s">
        <v>97</v>
      </c>
      <c r="C405" s="225" t="s">
        <v>4008</v>
      </c>
      <c r="D405" s="227">
        <v>70001081</v>
      </c>
      <c r="E405" s="229" t="s">
        <v>4036</v>
      </c>
      <c r="F405" s="221" t="s">
        <v>4007</v>
      </c>
      <c r="G405" s="229"/>
      <c r="H405" s="221" t="s">
        <v>4007</v>
      </c>
    </row>
    <row r="406" spans="1:8" ht="15" thickBot="1" x14ac:dyDescent="0.35">
      <c r="A406" s="101"/>
      <c r="B406" s="224"/>
      <c r="C406" s="226"/>
      <c r="D406" s="228"/>
      <c r="E406" s="222"/>
      <c r="F406" s="222"/>
      <c r="G406" s="222"/>
      <c r="H406" s="222"/>
    </row>
    <row r="407" spans="1:8" x14ac:dyDescent="0.3">
      <c r="A407" s="105"/>
      <c r="B407" s="223" t="s">
        <v>109</v>
      </c>
      <c r="C407" s="225" t="s">
        <v>4008</v>
      </c>
      <c r="D407" s="227">
        <v>70001091</v>
      </c>
      <c r="E407" s="229" t="s">
        <v>4164</v>
      </c>
      <c r="F407" s="221" t="s">
        <v>4007</v>
      </c>
      <c r="G407" s="229" t="s">
        <v>4402</v>
      </c>
      <c r="H407" s="230">
        <v>18.989999999999998</v>
      </c>
    </row>
    <row r="408" spans="1:8" ht="15" thickBot="1" x14ac:dyDescent="0.35">
      <c r="A408" s="101"/>
      <c r="B408" s="224"/>
      <c r="C408" s="226"/>
      <c r="D408" s="228"/>
      <c r="E408" s="222"/>
      <c r="F408" s="222"/>
      <c r="G408" s="222"/>
      <c r="H408" s="222"/>
    </row>
    <row r="409" spans="1:8" x14ac:dyDescent="0.3">
      <c r="A409" s="105"/>
      <c r="B409" s="223" t="s">
        <v>170</v>
      </c>
      <c r="C409" s="225" t="s">
        <v>4008</v>
      </c>
      <c r="D409" s="227">
        <v>70001090</v>
      </c>
      <c r="E409" s="229" t="s">
        <v>4165</v>
      </c>
      <c r="F409" s="221" t="s">
        <v>4007</v>
      </c>
      <c r="G409" s="229"/>
      <c r="H409" s="221" t="s">
        <v>4007</v>
      </c>
    </row>
    <row r="410" spans="1:8" ht="15" thickBot="1" x14ac:dyDescent="0.35">
      <c r="A410" s="101"/>
      <c r="B410" s="224"/>
      <c r="C410" s="226"/>
      <c r="D410" s="228"/>
      <c r="E410" s="222"/>
      <c r="F410" s="222"/>
      <c r="G410" s="222"/>
      <c r="H410" s="222"/>
    </row>
    <row r="411" spans="1:8" x14ac:dyDescent="0.3">
      <c r="A411" s="105"/>
      <c r="B411" s="223" t="s">
        <v>257</v>
      </c>
      <c r="C411" s="225" t="s">
        <v>4008</v>
      </c>
      <c r="D411" s="227">
        <v>70001667</v>
      </c>
      <c r="E411" s="229" t="s">
        <v>4166</v>
      </c>
      <c r="F411" s="221" t="s">
        <v>4007</v>
      </c>
      <c r="G411" s="229"/>
      <c r="H411" s="221" t="s">
        <v>4007</v>
      </c>
    </row>
    <row r="412" spans="1:8" ht="15" thickBot="1" x14ac:dyDescent="0.35">
      <c r="A412" s="101"/>
      <c r="B412" s="224"/>
      <c r="C412" s="226"/>
      <c r="D412" s="228"/>
      <c r="E412" s="222"/>
      <c r="F412" s="222"/>
      <c r="G412" s="222"/>
      <c r="H412" s="222"/>
    </row>
    <row r="413" spans="1:8" x14ac:dyDescent="0.3">
      <c r="A413" s="105"/>
      <c r="B413" s="223" t="s">
        <v>53</v>
      </c>
      <c r="C413" s="225" t="s">
        <v>4008</v>
      </c>
      <c r="D413" s="227">
        <v>70001657</v>
      </c>
      <c r="E413" s="229" t="s">
        <v>4167</v>
      </c>
      <c r="F413" s="221" t="s">
        <v>4007</v>
      </c>
      <c r="G413" s="229"/>
      <c r="H413" s="221" t="s">
        <v>4007</v>
      </c>
    </row>
    <row r="414" spans="1:8" ht="15" thickBot="1" x14ac:dyDescent="0.35">
      <c r="A414" s="101"/>
      <c r="B414" s="224"/>
      <c r="C414" s="226"/>
      <c r="D414" s="228"/>
      <c r="E414" s="222"/>
      <c r="F414" s="222"/>
      <c r="G414" s="222"/>
      <c r="H414" s="222"/>
    </row>
    <row r="415" spans="1:8" x14ac:dyDescent="0.3">
      <c r="A415" s="105"/>
      <c r="B415" s="223" t="s">
        <v>289</v>
      </c>
      <c r="C415" s="225" t="s">
        <v>4008</v>
      </c>
      <c r="D415" s="227">
        <v>70001668</v>
      </c>
      <c r="E415" s="229" t="s">
        <v>4168</v>
      </c>
      <c r="F415" s="221" t="s">
        <v>4007</v>
      </c>
      <c r="G415" s="229"/>
      <c r="H415" s="221" t="s">
        <v>4007</v>
      </c>
    </row>
    <row r="416" spans="1:8" ht="15" thickBot="1" x14ac:dyDescent="0.35">
      <c r="A416" s="101"/>
      <c r="B416" s="224"/>
      <c r="C416" s="226"/>
      <c r="D416" s="228"/>
      <c r="E416" s="222"/>
      <c r="F416" s="222"/>
      <c r="G416" s="222"/>
      <c r="H416" s="222"/>
    </row>
    <row r="417" spans="1:8" x14ac:dyDescent="0.3">
      <c r="A417" s="105"/>
      <c r="B417" s="223" t="s">
        <v>70</v>
      </c>
      <c r="C417" s="225" t="s">
        <v>4008</v>
      </c>
      <c r="D417" s="227">
        <v>70001662</v>
      </c>
      <c r="E417" s="229" t="s">
        <v>4074</v>
      </c>
      <c r="F417" s="221" t="s">
        <v>4007</v>
      </c>
      <c r="G417" s="229"/>
      <c r="H417" s="221" t="s">
        <v>4007</v>
      </c>
    </row>
    <row r="418" spans="1:8" ht="15" thickBot="1" x14ac:dyDescent="0.35">
      <c r="A418" s="101"/>
      <c r="B418" s="224"/>
      <c r="C418" s="226"/>
      <c r="D418" s="228"/>
      <c r="E418" s="222"/>
      <c r="F418" s="222"/>
      <c r="G418" s="222"/>
      <c r="H418" s="222"/>
    </row>
    <row r="419" spans="1:8" x14ac:dyDescent="0.3">
      <c r="A419" s="105"/>
      <c r="B419" s="223" t="s">
        <v>107</v>
      </c>
      <c r="C419" s="225" t="s">
        <v>4008</v>
      </c>
      <c r="D419" s="227">
        <v>70001664</v>
      </c>
      <c r="E419" s="229" t="s">
        <v>4368</v>
      </c>
      <c r="F419" s="231">
        <v>20.204000000000001</v>
      </c>
      <c r="G419" s="229" t="s">
        <v>4373</v>
      </c>
      <c r="H419" s="231">
        <v>21.044</v>
      </c>
    </row>
    <row r="420" spans="1:8" ht="15" thickBot="1" x14ac:dyDescent="0.35">
      <c r="A420" s="101"/>
      <c r="B420" s="224"/>
      <c r="C420" s="226"/>
      <c r="D420" s="228"/>
      <c r="E420" s="222"/>
      <c r="F420" s="222"/>
      <c r="G420" s="222"/>
      <c r="H420" s="222"/>
    </row>
    <row r="421" spans="1:8" x14ac:dyDescent="0.3">
      <c r="A421" s="105"/>
      <c r="B421" s="223" t="s">
        <v>108</v>
      </c>
      <c r="C421" s="225" t="s">
        <v>4008</v>
      </c>
      <c r="D421" s="227">
        <v>70001661</v>
      </c>
      <c r="E421" s="229" t="s">
        <v>4413</v>
      </c>
      <c r="F421" s="231">
        <v>4.0000000000000001E-3</v>
      </c>
      <c r="G421" s="229"/>
      <c r="H421" s="221" t="s">
        <v>4007</v>
      </c>
    </row>
    <row r="422" spans="1:8" ht="15" thickBot="1" x14ac:dyDescent="0.35">
      <c r="A422" s="101"/>
      <c r="B422" s="224"/>
      <c r="C422" s="226"/>
      <c r="D422" s="228"/>
      <c r="E422" s="222"/>
      <c r="F422" s="222"/>
      <c r="G422" s="222"/>
      <c r="H422" s="222"/>
    </row>
    <row r="423" spans="1:8" x14ac:dyDescent="0.3">
      <c r="A423" s="105"/>
      <c r="B423" s="223" t="s">
        <v>69</v>
      </c>
      <c r="C423" s="225" t="s">
        <v>4008</v>
      </c>
      <c r="D423" s="227">
        <v>70002643</v>
      </c>
      <c r="E423" s="229" t="s">
        <v>4170</v>
      </c>
      <c r="F423" s="221" t="s">
        <v>4007</v>
      </c>
      <c r="G423" s="229"/>
      <c r="H423" s="221" t="s">
        <v>4007</v>
      </c>
    </row>
    <row r="424" spans="1:8" ht="15" thickBot="1" x14ac:dyDescent="0.35">
      <c r="A424" s="101"/>
      <c r="B424" s="224"/>
      <c r="C424" s="226"/>
      <c r="D424" s="228"/>
      <c r="E424" s="222"/>
      <c r="F424" s="222"/>
      <c r="G424" s="222"/>
      <c r="H424" s="222"/>
    </row>
    <row r="425" spans="1:8" x14ac:dyDescent="0.3">
      <c r="A425" s="105"/>
      <c r="B425" s="223" t="s">
        <v>110</v>
      </c>
      <c r="C425" s="225" t="s">
        <v>4008</v>
      </c>
      <c r="D425" s="227">
        <v>70002651</v>
      </c>
      <c r="E425" s="229" t="s">
        <v>4171</v>
      </c>
      <c r="F425" s="221" t="s">
        <v>4007</v>
      </c>
      <c r="G425" s="229"/>
      <c r="H425" s="221" t="s">
        <v>4007</v>
      </c>
    </row>
    <row r="426" spans="1:8" ht="15" thickBot="1" x14ac:dyDescent="0.35">
      <c r="A426" s="101"/>
      <c r="B426" s="224"/>
      <c r="C426" s="226"/>
      <c r="D426" s="228"/>
      <c r="E426" s="222"/>
      <c r="F426" s="222"/>
      <c r="G426" s="222"/>
      <c r="H426" s="222"/>
    </row>
    <row r="427" spans="1:8" x14ac:dyDescent="0.3">
      <c r="A427" s="105"/>
      <c r="B427" s="223" t="s">
        <v>95</v>
      </c>
      <c r="C427" s="225" t="s">
        <v>4008</v>
      </c>
      <c r="D427" s="227">
        <v>70002649</v>
      </c>
      <c r="E427" s="229" t="s">
        <v>4172</v>
      </c>
      <c r="F427" s="221" t="s">
        <v>4007</v>
      </c>
      <c r="G427" s="229"/>
      <c r="H427" s="221" t="s">
        <v>4007</v>
      </c>
    </row>
    <row r="428" spans="1:8" ht="15" thickBot="1" x14ac:dyDescent="0.35">
      <c r="A428" s="101"/>
      <c r="B428" s="224"/>
      <c r="C428" s="226"/>
      <c r="D428" s="228"/>
      <c r="E428" s="222"/>
      <c r="F428" s="222"/>
      <c r="G428" s="222"/>
      <c r="H428" s="222"/>
    </row>
    <row r="429" spans="1:8" x14ac:dyDescent="0.3">
      <c r="A429" s="105"/>
      <c r="B429" s="223" t="s">
        <v>71</v>
      </c>
      <c r="C429" s="225" t="s">
        <v>4008</v>
      </c>
      <c r="D429" s="227">
        <v>70002647</v>
      </c>
      <c r="E429" s="229" t="s">
        <v>4369</v>
      </c>
      <c r="F429" s="231">
        <v>13.387</v>
      </c>
      <c r="G429" s="229"/>
      <c r="H429" s="221" t="s">
        <v>4007</v>
      </c>
    </row>
    <row r="430" spans="1:8" ht="15" thickBot="1" x14ac:dyDescent="0.35">
      <c r="A430" s="101"/>
      <c r="B430" s="224"/>
      <c r="C430" s="226"/>
      <c r="D430" s="228"/>
      <c r="E430" s="222"/>
      <c r="F430" s="222"/>
      <c r="G430" s="222"/>
      <c r="H430" s="222"/>
    </row>
    <row r="431" spans="1:8" x14ac:dyDescent="0.3">
      <c r="A431" s="105"/>
      <c r="B431" s="223" t="s">
        <v>224</v>
      </c>
      <c r="C431" s="225" t="s">
        <v>4008</v>
      </c>
      <c r="D431" s="227">
        <v>70002641</v>
      </c>
      <c r="E431" s="229" t="s">
        <v>4414</v>
      </c>
      <c r="F431" s="221" t="s">
        <v>4007</v>
      </c>
      <c r="G431" s="229"/>
      <c r="H431" s="221" t="s">
        <v>4007</v>
      </c>
    </row>
    <row r="432" spans="1:8" ht="15" thickBot="1" x14ac:dyDescent="0.35">
      <c r="A432" s="101"/>
      <c r="B432" s="224"/>
      <c r="C432" s="226"/>
      <c r="D432" s="228"/>
      <c r="E432" s="222"/>
      <c r="F432" s="222"/>
      <c r="G432" s="222"/>
      <c r="H432" s="222"/>
    </row>
    <row r="433" spans="1:8" x14ac:dyDescent="0.3">
      <c r="A433" s="105"/>
      <c r="B433" s="223" t="s">
        <v>232</v>
      </c>
      <c r="C433" s="225" t="s">
        <v>4008</v>
      </c>
      <c r="D433" s="227">
        <v>70002650</v>
      </c>
      <c r="E433" s="229" t="s">
        <v>4079</v>
      </c>
      <c r="F433" s="221" t="s">
        <v>4007</v>
      </c>
      <c r="G433" s="229"/>
      <c r="H433" s="221" t="s">
        <v>4007</v>
      </c>
    </row>
    <row r="434" spans="1:8" ht="15" thickBot="1" x14ac:dyDescent="0.35">
      <c r="A434" s="101"/>
      <c r="B434" s="224"/>
      <c r="C434" s="226"/>
      <c r="D434" s="228"/>
      <c r="E434" s="222"/>
      <c r="F434" s="222"/>
      <c r="G434" s="222"/>
      <c r="H434" s="222"/>
    </row>
    <row r="435" spans="1:8" x14ac:dyDescent="0.3">
      <c r="A435" s="105"/>
      <c r="B435" s="223" t="s">
        <v>316</v>
      </c>
      <c r="C435" s="225" t="s">
        <v>4008</v>
      </c>
      <c r="D435" s="227">
        <v>70002644</v>
      </c>
      <c r="E435" s="229" t="s">
        <v>4173</v>
      </c>
      <c r="F435" s="221" t="s">
        <v>4007</v>
      </c>
      <c r="G435" s="229"/>
      <c r="H435" s="221" t="s">
        <v>4007</v>
      </c>
    </row>
    <row r="436" spans="1:8" ht="15" thickBot="1" x14ac:dyDescent="0.35">
      <c r="A436" s="101"/>
      <c r="B436" s="224"/>
      <c r="C436" s="226"/>
      <c r="D436" s="228"/>
      <c r="E436" s="222"/>
      <c r="F436" s="222"/>
      <c r="G436" s="222"/>
      <c r="H436" s="222"/>
    </row>
    <row r="437" spans="1:8" x14ac:dyDescent="0.3">
      <c r="A437" s="105"/>
      <c r="B437" s="223" t="s">
        <v>167</v>
      </c>
      <c r="C437" s="225" t="s">
        <v>4008</v>
      </c>
      <c r="D437" s="227">
        <v>70002645</v>
      </c>
      <c r="E437" s="229" t="s">
        <v>4415</v>
      </c>
      <c r="F437" s="221" t="s">
        <v>4007</v>
      </c>
      <c r="G437" s="229"/>
      <c r="H437" s="221" t="s">
        <v>4007</v>
      </c>
    </row>
    <row r="438" spans="1:8" ht="15" thickBot="1" x14ac:dyDescent="0.35">
      <c r="A438" s="101"/>
      <c r="B438" s="224"/>
      <c r="C438" s="226"/>
      <c r="D438" s="228"/>
      <c r="E438" s="222"/>
      <c r="F438" s="222"/>
      <c r="G438" s="222"/>
      <c r="H438" s="222"/>
    </row>
    <row r="439" spans="1:8" x14ac:dyDescent="0.3">
      <c r="A439" s="105"/>
      <c r="B439" s="223" t="s">
        <v>171</v>
      </c>
      <c r="C439" s="225" t="s">
        <v>4008</v>
      </c>
      <c r="D439" s="227">
        <v>70002642</v>
      </c>
      <c r="E439" s="229" t="s">
        <v>4416</v>
      </c>
      <c r="F439" s="221" t="s">
        <v>4007</v>
      </c>
      <c r="G439" s="229"/>
      <c r="H439" s="221" t="s">
        <v>4007</v>
      </c>
    </row>
    <row r="440" spans="1:8" ht="15" thickBot="1" x14ac:dyDescent="0.35">
      <c r="A440" s="101"/>
      <c r="B440" s="224"/>
      <c r="C440" s="226"/>
      <c r="D440" s="228"/>
      <c r="E440" s="222"/>
      <c r="F440" s="222"/>
      <c r="G440" s="222"/>
      <c r="H440" s="222"/>
    </row>
    <row r="441" spans="1:8" x14ac:dyDescent="0.3">
      <c r="A441" s="105"/>
      <c r="B441" s="223" t="s">
        <v>33</v>
      </c>
      <c r="C441" s="225" t="s">
        <v>4008</v>
      </c>
      <c r="D441" s="227">
        <v>70002648</v>
      </c>
      <c r="E441" s="229" t="s">
        <v>4176</v>
      </c>
      <c r="F441" s="221" t="s">
        <v>4007</v>
      </c>
      <c r="G441" s="229"/>
      <c r="H441" s="221" t="s">
        <v>4007</v>
      </c>
    </row>
    <row r="442" spans="1:8" ht="15" thickBot="1" x14ac:dyDescent="0.35">
      <c r="A442" s="101"/>
      <c r="B442" s="224"/>
      <c r="C442" s="226"/>
      <c r="D442" s="228"/>
      <c r="E442" s="222"/>
      <c r="F442" s="222"/>
      <c r="G442" s="222"/>
      <c r="H442" s="222"/>
    </row>
    <row r="443" spans="1:8" x14ac:dyDescent="0.3">
      <c r="A443" s="105"/>
      <c r="B443" s="223" t="s">
        <v>83</v>
      </c>
      <c r="C443" s="225" t="s">
        <v>4008</v>
      </c>
      <c r="D443" s="227">
        <v>70002652</v>
      </c>
      <c r="E443" s="229" t="s">
        <v>4369</v>
      </c>
      <c r="F443" s="231">
        <v>32.561</v>
      </c>
      <c r="G443" s="229"/>
      <c r="H443" s="221" t="s">
        <v>4007</v>
      </c>
    </row>
    <row r="444" spans="1:8" ht="15" thickBot="1" x14ac:dyDescent="0.35">
      <c r="A444" s="101"/>
      <c r="B444" s="224"/>
      <c r="C444" s="226"/>
      <c r="D444" s="228"/>
      <c r="E444" s="222"/>
      <c r="F444" s="222"/>
      <c r="G444" s="222"/>
      <c r="H444" s="222"/>
    </row>
    <row r="445" spans="1:8" x14ac:dyDescent="0.3">
      <c r="A445" s="105"/>
      <c r="B445" s="223" t="s">
        <v>61</v>
      </c>
      <c r="C445" s="225" t="s">
        <v>4008</v>
      </c>
      <c r="D445" s="227">
        <v>7000937</v>
      </c>
      <c r="E445" s="229" t="s">
        <v>4363</v>
      </c>
      <c r="F445" s="221" t="s">
        <v>4007</v>
      </c>
      <c r="G445" s="229" t="s">
        <v>4399</v>
      </c>
      <c r="H445" s="230">
        <v>29.63</v>
      </c>
    </row>
    <row r="446" spans="1:8" ht="15" thickBot="1" x14ac:dyDescent="0.35">
      <c r="A446" s="101"/>
      <c r="B446" s="224"/>
      <c r="C446" s="226"/>
      <c r="D446" s="228"/>
      <c r="E446" s="222"/>
      <c r="F446" s="222"/>
      <c r="G446" s="222"/>
      <c r="H446" s="222"/>
    </row>
    <row r="447" spans="1:8" x14ac:dyDescent="0.3">
      <c r="A447" s="105"/>
      <c r="B447" s="223" t="s">
        <v>102</v>
      </c>
      <c r="C447" s="225" t="s">
        <v>4008</v>
      </c>
      <c r="D447" s="227">
        <v>70000947</v>
      </c>
      <c r="E447" s="229" t="s">
        <v>4394</v>
      </c>
      <c r="F447" s="231">
        <v>1.133</v>
      </c>
      <c r="G447" s="229"/>
      <c r="H447" s="221" t="s">
        <v>4007</v>
      </c>
    </row>
    <row r="448" spans="1:8" ht="15" thickBot="1" x14ac:dyDescent="0.35">
      <c r="A448" s="101"/>
      <c r="B448" s="224"/>
      <c r="C448" s="226"/>
      <c r="D448" s="228"/>
      <c r="E448" s="222"/>
      <c r="F448" s="222"/>
      <c r="G448" s="222"/>
      <c r="H448" s="222"/>
    </row>
    <row r="449" spans="1:8" x14ac:dyDescent="0.3">
      <c r="A449" s="105"/>
      <c r="B449" s="223" t="s">
        <v>99</v>
      </c>
      <c r="C449" s="225" t="s">
        <v>4008</v>
      </c>
      <c r="D449" s="227">
        <v>70000940</v>
      </c>
      <c r="E449" s="229" t="s">
        <v>4366</v>
      </c>
      <c r="F449" s="234">
        <v>7.7</v>
      </c>
      <c r="G449" s="229" t="s">
        <v>4379</v>
      </c>
      <c r="H449" s="234">
        <v>7.2</v>
      </c>
    </row>
    <row r="450" spans="1:8" ht="15" thickBot="1" x14ac:dyDescent="0.35">
      <c r="A450" s="101"/>
      <c r="B450" s="224"/>
      <c r="C450" s="226"/>
      <c r="D450" s="228"/>
      <c r="E450" s="222"/>
      <c r="F450" s="222"/>
      <c r="G450" s="222"/>
      <c r="H450" s="222"/>
    </row>
    <row r="451" spans="1:8" x14ac:dyDescent="0.3">
      <c r="A451" s="105"/>
      <c r="B451" s="223" t="s">
        <v>298</v>
      </c>
      <c r="C451" s="225" t="s">
        <v>4008</v>
      </c>
      <c r="D451" s="227">
        <v>70000938</v>
      </c>
      <c r="E451" s="229" t="s">
        <v>4178</v>
      </c>
      <c r="F451" s="221" t="s">
        <v>4007</v>
      </c>
      <c r="G451" s="229"/>
      <c r="H451" s="221" t="s">
        <v>4007</v>
      </c>
    </row>
    <row r="452" spans="1:8" ht="15" thickBot="1" x14ac:dyDescent="0.35">
      <c r="A452" s="101"/>
      <c r="B452" s="224"/>
      <c r="C452" s="226"/>
      <c r="D452" s="228"/>
      <c r="E452" s="222"/>
      <c r="F452" s="222"/>
      <c r="G452" s="222"/>
      <c r="H452" s="222"/>
    </row>
    <row r="453" spans="1:8" x14ac:dyDescent="0.3">
      <c r="A453" s="105"/>
      <c r="B453" s="223" t="s">
        <v>179</v>
      </c>
      <c r="C453" s="225" t="s">
        <v>4008</v>
      </c>
      <c r="D453" s="227">
        <v>70000943</v>
      </c>
      <c r="E453" s="229" t="s">
        <v>4368</v>
      </c>
      <c r="F453" s="231">
        <v>10.599</v>
      </c>
      <c r="G453" s="229" t="s">
        <v>4377</v>
      </c>
      <c r="H453" s="234">
        <v>10.7</v>
      </c>
    </row>
    <row r="454" spans="1:8" ht="15" thickBot="1" x14ac:dyDescent="0.35">
      <c r="A454" s="101"/>
      <c r="B454" s="224"/>
      <c r="C454" s="226"/>
      <c r="D454" s="228"/>
      <c r="E454" s="222"/>
      <c r="F454" s="222"/>
      <c r="G454" s="222"/>
      <c r="H454" s="222"/>
    </row>
    <row r="455" spans="1:8" x14ac:dyDescent="0.3">
      <c r="A455" s="105"/>
      <c r="B455" s="223" t="s">
        <v>142</v>
      </c>
      <c r="C455" s="225" t="s">
        <v>4008</v>
      </c>
      <c r="D455" s="227">
        <v>70000948</v>
      </c>
      <c r="E455" s="229" t="s">
        <v>4401</v>
      </c>
      <c r="F455" s="221" t="s">
        <v>4007</v>
      </c>
      <c r="G455" s="229"/>
      <c r="H455" s="221" t="s">
        <v>4007</v>
      </c>
    </row>
    <row r="456" spans="1:8" ht="15" thickBot="1" x14ac:dyDescent="0.35">
      <c r="A456" s="101"/>
      <c r="B456" s="224"/>
      <c r="C456" s="226"/>
      <c r="D456" s="228"/>
      <c r="E456" s="222"/>
      <c r="F456" s="222"/>
      <c r="G456" s="222"/>
      <c r="H456" s="222"/>
    </row>
    <row r="457" spans="1:8" x14ac:dyDescent="0.3">
      <c r="A457" s="105"/>
      <c r="B457" s="223" t="s">
        <v>105</v>
      </c>
      <c r="C457" s="225" t="s">
        <v>4008</v>
      </c>
      <c r="D457" s="227">
        <v>70000945</v>
      </c>
      <c r="E457" s="229" t="s">
        <v>4413</v>
      </c>
      <c r="F457" s="231">
        <v>8.2379999999999995</v>
      </c>
      <c r="G457" s="229"/>
      <c r="H457" s="221" t="s">
        <v>4007</v>
      </c>
    </row>
    <row r="458" spans="1:8" ht="15" thickBot="1" x14ac:dyDescent="0.35">
      <c r="A458" s="101"/>
      <c r="B458" s="224"/>
      <c r="C458" s="226"/>
      <c r="D458" s="228"/>
      <c r="E458" s="222"/>
      <c r="F458" s="222"/>
      <c r="G458" s="222"/>
      <c r="H458" s="222"/>
    </row>
    <row r="459" spans="1:8" x14ac:dyDescent="0.3">
      <c r="A459" s="105"/>
      <c r="B459" s="223" t="s">
        <v>273</v>
      </c>
      <c r="C459" s="225" t="s">
        <v>4008</v>
      </c>
      <c r="D459" s="227">
        <v>70000946</v>
      </c>
      <c r="E459" s="229" t="s">
        <v>4012</v>
      </c>
      <c r="F459" s="221" t="s">
        <v>4007</v>
      </c>
      <c r="G459" s="229"/>
      <c r="H459" s="221" t="s">
        <v>4007</v>
      </c>
    </row>
    <row r="460" spans="1:8" ht="15" thickBot="1" x14ac:dyDescent="0.35">
      <c r="A460" s="101"/>
      <c r="B460" s="224"/>
      <c r="C460" s="226"/>
      <c r="D460" s="228"/>
      <c r="E460" s="222"/>
      <c r="F460" s="222"/>
      <c r="G460" s="222"/>
      <c r="H460" s="222"/>
    </row>
    <row r="461" spans="1:8" x14ac:dyDescent="0.3">
      <c r="A461" s="105"/>
      <c r="B461" s="223" t="s">
        <v>299</v>
      </c>
      <c r="C461" s="225" t="s">
        <v>4008</v>
      </c>
      <c r="D461" s="227">
        <v>70000942</v>
      </c>
      <c r="E461" s="229" t="s">
        <v>4073</v>
      </c>
      <c r="F461" s="221" t="s">
        <v>4007</v>
      </c>
      <c r="G461" s="229"/>
      <c r="H461" s="221" t="s">
        <v>4007</v>
      </c>
    </row>
    <row r="462" spans="1:8" ht="15" thickBot="1" x14ac:dyDescent="0.35">
      <c r="A462" s="101"/>
      <c r="B462" s="224"/>
      <c r="C462" s="226"/>
      <c r="D462" s="228"/>
      <c r="E462" s="222"/>
      <c r="F462" s="222"/>
      <c r="G462" s="222"/>
      <c r="H462" s="222"/>
    </row>
    <row r="463" spans="1:8" x14ac:dyDescent="0.3">
      <c r="A463" s="105"/>
      <c r="B463" s="223" t="s">
        <v>226</v>
      </c>
      <c r="C463" s="225" t="s">
        <v>4008</v>
      </c>
      <c r="D463" s="227">
        <v>70000944</v>
      </c>
      <c r="E463" s="229" t="s">
        <v>4151</v>
      </c>
      <c r="F463" s="221" t="s">
        <v>4007</v>
      </c>
      <c r="G463" s="229"/>
      <c r="H463" s="221" t="s">
        <v>4007</v>
      </c>
    </row>
    <row r="464" spans="1:8" ht="15" thickBot="1" x14ac:dyDescent="0.35">
      <c r="A464" s="101"/>
      <c r="B464" s="224"/>
      <c r="C464" s="226"/>
      <c r="D464" s="228"/>
      <c r="E464" s="222"/>
      <c r="F464" s="222"/>
      <c r="G464" s="222"/>
      <c r="H464" s="222"/>
    </row>
    <row r="465" spans="1:8" x14ac:dyDescent="0.3">
      <c r="A465" s="105"/>
      <c r="B465" s="223" t="s">
        <v>227</v>
      </c>
      <c r="C465" s="225" t="s">
        <v>4008</v>
      </c>
      <c r="D465" s="227">
        <v>70000939</v>
      </c>
      <c r="E465" s="229" t="s">
        <v>4056</v>
      </c>
      <c r="F465" s="221" t="s">
        <v>4007</v>
      </c>
      <c r="G465" s="229"/>
      <c r="H465" s="221" t="s">
        <v>4007</v>
      </c>
    </row>
    <row r="466" spans="1:8" ht="15" thickBot="1" x14ac:dyDescent="0.35">
      <c r="A466" s="101"/>
      <c r="B466" s="224"/>
      <c r="C466" s="226"/>
      <c r="D466" s="228"/>
      <c r="E466" s="222"/>
      <c r="F466" s="222"/>
      <c r="G466" s="222"/>
      <c r="H466" s="222"/>
    </row>
    <row r="467" spans="1:8" x14ac:dyDescent="0.3">
      <c r="A467" s="105"/>
      <c r="B467" s="223" t="s">
        <v>84</v>
      </c>
      <c r="C467" s="225" t="s">
        <v>4008</v>
      </c>
      <c r="D467" s="227">
        <v>70000941</v>
      </c>
      <c r="E467" s="229" t="s">
        <v>4366</v>
      </c>
      <c r="F467" s="231">
        <v>14.737</v>
      </c>
      <c r="G467" s="229" t="s">
        <v>4373</v>
      </c>
      <c r="H467" s="231">
        <v>14.948</v>
      </c>
    </row>
    <row r="468" spans="1:8" ht="15" thickBot="1" x14ac:dyDescent="0.35">
      <c r="A468" s="101"/>
      <c r="B468" s="224"/>
      <c r="C468" s="226"/>
      <c r="D468" s="228"/>
      <c r="E468" s="222"/>
      <c r="F468" s="222"/>
      <c r="G468" s="222"/>
      <c r="H468" s="222"/>
    </row>
    <row r="469" spans="1:8" x14ac:dyDescent="0.3">
      <c r="A469" s="105"/>
      <c r="B469" s="223" t="s">
        <v>90</v>
      </c>
      <c r="C469" s="225" t="s">
        <v>4008</v>
      </c>
      <c r="D469" s="227">
        <v>70002235</v>
      </c>
      <c r="E469" s="229" t="s">
        <v>4417</v>
      </c>
      <c r="F469" s="221" t="s">
        <v>4007</v>
      </c>
      <c r="G469" s="229" t="s">
        <v>4367</v>
      </c>
      <c r="H469" s="231">
        <v>17.045999999999999</v>
      </c>
    </row>
    <row r="470" spans="1:8" ht="15" thickBot="1" x14ac:dyDescent="0.35">
      <c r="A470" s="101"/>
      <c r="B470" s="224"/>
      <c r="C470" s="226"/>
      <c r="D470" s="228"/>
      <c r="E470" s="222"/>
      <c r="F470" s="222"/>
      <c r="G470" s="222"/>
      <c r="H470" s="222"/>
    </row>
    <row r="471" spans="1:8" x14ac:dyDescent="0.3">
      <c r="A471" s="105"/>
      <c r="B471" s="223" t="s">
        <v>279</v>
      </c>
      <c r="C471" s="225" t="s">
        <v>4008</v>
      </c>
      <c r="D471" s="227">
        <v>70002239</v>
      </c>
      <c r="E471" s="229" t="s">
        <v>4182</v>
      </c>
      <c r="F471" s="221" t="s">
        <v>4007</v>
      </c>
      <c r="G471" s="229"/>
      <c r="H471" s="221" t="s">
        <v>4007</v>
      </c>
    </row>
    <row r="472" spans="1:8" ht="15" thickBot="1" x14ac:dyDescent="0.35">
      <c r="A472" s="101"/>
      <c r="B472" s="224"/>
      <c r="C472" s="226"/>
      <c r="D472" s="228"/>
      <c r="E472" s="222"/>
      <c r="F472" s="222"/>
      <c r="G472" s="222"/>
      <c r="H472" s="222"/>
    </row>
    <row r="473" spans="1:8" x14ac:dyDescent="0.3">
      <c r="A473" s="105"/>
      <c r="B473" s="223" t="s">
        <v>106</v>
      </c>
      <c r="C473" s="225" t="s">
        <v>4008</v>
      </c>
      <c r="D473" s="227">
        <v>70002236</v>
      </c>
      <c r="E473" s="229" t="s">
        <v>4073</v>
      </c>
      <c r="F473" s="221" t="s">
        <v>4007</v>
      </c>
      <c r="G473" s="229"/>
      <c r="H473" s="221" t="s">
        <v>4007</v>
      </c>
    </row>
    <row r="474" spans="1:8" ht="15" thickBot="1" x14ac:dyDescent="0.35">
      <c r="A474" s="101"/>
      <c r="B474" s="224"/>
      <c r="C474" s="226"/>
      <c r="D474" s="228"/>
      <c r="E474" s="222"/>
      <c r="F474" s="222"/>
      <c r="G474" s="222"/>
      <c r="H474" s="222"/>
    </row>
    <row r="475" spans="1:8" x14ac:dyDescent="0.3">
      <c r="A475" s="105"/>
      <c r="B475" s="223" t="s">
        <v>197</v>
      </c>
      <c r="C475" s="225" t="s">
        <v>4008</v>
      </c>
      <c r="D475" s="227">
        <v>70002240</v>
      </c>
      <c r="E475" s="229" t="s">
        <v>4099</v>
      </c>
      <c r="F475" s="221" t="s">
        <v>4007</v>
      </c>
      <c r="G475" s="229"/>
      <c r="H475" s="221" t="s">
        <v>4007</v>
      </c>
    </row>
    <row r="476" spans="1:8" ht="15" thickBot="1" x14ac:dyDescent="0.35">
      <c r="A476" s="101"/>
      <c r="B476" s="224"/>
      <c r="C476" s="226"/>
      <c r="D476" s="228"/>
      <c r="E476" s="222"/>
      <c r="F476" s="222"/>
      <c r="G476" s="222"/>
      <c r="H476" s="222"/>
    </row>
    <row r="477" spans="1:8" x14ac:dyDescent="0.3">
      <c r="A477" s="105"/>
      <c r="B477" s="223" t="s">
        <v>175</v>
      </c>
      <c r="C477" s="225" t="s">
        <v>4008</v>
      </c>
      <c r="D477" s="227">
        <v>70002234</v>
      </c>
      <c r="E477" s="229" t="s">
        <v>4364</v>
      </c>
      <c r="F477" s="231">
        <v>1E-3</v>
      </c>
      <c r="G477" s="229" t="s">
        <v>4375</v>
      </c>
      <c r="H477" s="231">
        <v>1E-3</v>
      </c>
    </row>
    <row r="478" spans="1:8" ht="15" thickBot="1" x14ac:dyDescent="0.35">
      <c r="A478" s="101"/>
      <c r="B478" s="224"/>
      <c r="C478" s="226"/>
      <c r="D478" s="228"/>
      <c r="E478" s="222"/>
      <c r="F478" s="222"/>
      <c r="G478" s="222"/>
      <c r="H478" s="222"/>
    </row>
    <row r="479" spans="1:8" x14ac:dyDescent="0.3">
      <c r="A479" s="105"/>
      <c r="B479" s="223" t="s">
        <v>283</v>
      </c>
      <c r="C479" s="225" t="s">
        <v>4008</v>
      </c>
      <c r="D479" s="227">
        <v>70002241</v>
      </c>
      <c r="E479" s="229" t="s">
        <v>4372</v>
      </c>
      <c r="F479" s="234">
        <v>24.9</v>
      </c>
      <c r="G479" s="229" t="s">
        <v>4365</v>
      </c>
      <c r="H479" s="234">
        <v>25.6</v>
      </c>
    </row>
    <row r="480" spans="1:8" ht="15" thickBot="1" x14ac:dyDescent="0.35">
      <c r="A480" s="101"/>
      <c r="B480" s="224"/>
      <c r="C480" s="226"/>
      <c r="D480" s="228"/>
      <c r="E480" s="222"/>
      <c r="F480" s="222"/>
      <c r="G480" s="222"/>
      <c r="H480" s="222"/>
    </row>
    <row r="481" spans="1:8" x14ac:dyDescent="0.3">
      <c r="A481" s="105"/>
      <c r="B481" s="223" t="s">
        <v>341</v>
      </c>
      <c r="C481" s="225" t="s">
        <v>4008</v>
      </c>
      <c r="D481" s="227">
        <v>70002242</v>
      </c>
      <c r="E481" s="229" t="s">
        <v>4184</v>
      </c>
      <c r="F481" s="221" t="s">
        <v>4007</v>
      </c>
      <c r="G481" s="229"/>
      <c r="H481" s="221" t="s">
        <v>4007</v>
      </c>
    </row>
    <row r="482" spans="1:8" ht="15" thickBot="1" x14ac:dyDescent="0.35">
      <c r="A482" s="101"/>
      <c r="B482" s="224"/>
      <c r="C482" s="226"/>
      <c r="D482" s="228"/>
      <c r="E482" s="222"/>
      <c r="F482" s="222"/>
      <c r="G482" s="222"/>
      <c r="H482" s="222"/>
    </row>
    <row r="483" spans="1:8" x14ac:dyDescent="0.3">
      <c r="A483" s="105"/>
      <c r="B483" s="223" t="s">
        <v>50</v>
      </c>
      <c r="C483" s="225" t="s">
        <v>4008</v>
      </c>
      <c r="D483" s="227">
        <v>70002233</v>
      </c>
      <c r="E483" s="229" t="s">
        <v>4418</v>
      </c>
      <c r="F483" s="221" t="s">
        <v>4007</v>
      </c>
      <c r="G483" s="229"/>
      <c r="H483" s="221" t="s">
        <v>4007</v>
      </c>
    </row>
    <row r="484" spans="1:8" ht="15" thickBot="1" x14ac:dyDescent="0.35">
      <c r="A484" s="101"/>
      <c r="B484" s="224"/>
      <c r="C484" s="226"/>
      <c r="D484" s="228"/>
      <c r="E484" s="222"/>
      <c r="F484" s="222"/>
      <c r="G484" s="222"/>
      <c r="H484" s="222"/>
    </row>
    <row r="485" spans="1:8" x14ac:dyDescent="0.3">
      <c r="A485" s="105"/>
      <c r="B485" s="223" t="s">
        <v>198</v>
      </c>
      <c r="C485" s="225" t="s">
        <v>4008</v>
      </c>
      <c r="D485" s="227">
        <v>70002244</v>
      </c>
      <c r="E485" s="229" t="s">
        <v>4419</v>
      </c>
      <c r="F485" s="231">
        <v>1E-3</v>
      </c>
      <c r="G485" s="229" t="s">
        <v>4388</v>
      </c>
      <c r="H485" s="231">
        <v>1E-3</v>
      </c>
    </row>
    <row r="486" spans="1:8" ht="15" thickBot="1" x14ac:dyDescent="0.35">
      <c r="A486" s="101"/>
      <c r="B486" s="224"/>
      <c r="C486" s="226"/>
      <c r="D486" s="228"/>
      <c r="E486" s="222"/>
      <c r="F486" s="222"/>
      <c r="G486" s="222"/>
      <c r="H486" s="222"/>
    </row>
    <row r="487" spans="1:8" x14ac:dyDescent="0.3">
      <c r="A487" s="105"/>
      <c r="B487" s="223" t="s">
        <v>104</v>
      </c>
      <c r="C487" s="225" t="s">
        <v>4008</v>
      </c>
      <c r="D487" s="227">
        <v>70002243</v>
      </c>
      <c r="E487" s="229" t="s">
        <v>4171</v>
      </c>
      <c r="F487" s="221" t="s">
        <v>4007</v>
      </c>
      <c r="G487" s="229"/>
      <c r="H487" s="221" t="s">
        <v>4007</v>
      </c>
    </row>
    <row r="488" spans="1:8" ht="15" thickBot="1" x14ac:dyDescent="0.35">
      <c r="A488" s="101"/>
      <c r="B488" s="224"/>
      <c r="C488" s="226"/>
      <c r="D488" s="228"/>
      <c r="E488" s="222"/>
      <c r="F488" s="222"/>
      <c r="G488" s="222"/>
      <c r="H488" s="222"/>
    </row>
    <row r="489" spans="1:8" x14ac:dyDescent="0.3">
      <c r="A489" s="105"/>
      <c r="B489" s="223" t="s">
        <v>163</v>
      </c>
      <c r="C489" s="225" t="s">
        <v>4008</v>
      </c>
      <c r="D489" s="227">
        <v>70002237</v>
      </c>
      <c r="E489" s="229" t="s">
        <v>4076</v>
      </c>
      <c r="F489" s="221" t="s">
        <v>4007</v>
      </c>
      <c r="G489" s="229"/>
      <c r="H489" s="221" t="s">
        <v>4007</v>
      </c>
    </row>
    <row r="490" spans="1:8" ht="15" thickBot="1" x14ac:dyDescent="0.35">
      <c r="A490" s="101"/>
      <c r="B490" s="224"/>
      <c r="C490" s="226"/>
      <c r="D490" s="228"/>
      <c r="E490" s="222"/>
      <c r="F490" s="222"/>
      <c r="G490" s="222"/>
      <c r="H490" s="222"/>
    </row>
    <row r="491" spans="1:8" x14ac:dyDescent="0.3">
      <c r="A491" s="105"/>
      <c r="B491" s="223" t="s">
        <v>121</v>
      </c>
      <c r="C491" s="225" t="s">
        <v>4008</v>
      </c>
      <c r="D491" s="227">
        <v>70002238</v>
      </c>
      <c r="E491" s="229" t="s">
        <v>4420</v>
      </c>
      <c r="F491" s="233">
        <v>3</v>
      </c>
      <c r="G491" s="229"/>
      <c r="H491" s="221" t="s">
        <v>4007</v>
      </c>
    </row>
    <row r="492" spans="1:8" ht="15" thickBot="1" x14ac:dyDescent="0.35">
      <c r="A492" s="101"/>
      <c r="B492" s="224"/>
      <c r="C492" s="226"/>
      <c r="D492" s="228"/>
      <c r="E492" s="222"/>
      <c r="F492" s="222"/>
      <c r="G492" s="222"/>
      <c r="H492" s="222"/>
    </row>
    <row r="493" spans="1:8" x14ac:dyDescent="0.3">
      <c r="A493" s="105"/>
      <c r="B493" s="223" t="s">
        <v>207</v>
      </c>
      <c r="C493" s="225" t="s">
        <v>4008</v>
      </c>
      <c r="D493" s="227">
        <v>70002422</v>
      </c>
      <c r="E493" s="229" t="s">
        <v>4076</v>
      </c>
      <c r="F493" s="221" t="s">
        <v>4007</v>
      </c>
      <c r="G493" s="229"/>
      <c r="H493" s="221" t="s">
        <v>4007</v>
      </c>
    </row>
    <row r="494" spans="1:8" ht="15" thickBot="1" x14ac:dyDescent="0.35">
      <c r="A494" s="101"/>
      <c r="B494" s="224"/>
      <c r="C494" s="226"/>
      <c r="D494" s="228"/>
      <c r="E494" s="222"/>
      <c r="F494" s="222"/>
      <c r="G494" s="222"/>
      <c r="H494" s="222"/>
    </row>
    <row r="495" spans="1:8" x14ac:dyDescent="0.3">
      <c r="A495" s="105"/>
      <c r="B495" s="223" t="s">
        <v>54</v>
      </c>
      <c r="C495" s="225" t="s">
        <v>4008</v>
      </c>
      <c r="D495" s="227">
        <v>70002423</v>
      </c>
      <c r="E495" s="229" t="s">
        <v>4419</v>
      </c>
      <c r="F495" s="231">
        <v>10.903</v>
      </c>
      <c r="G495" s="229" t="s">
        <v>4370</v>
      </c>
      <c r="H495" s="231">
        <v>10.903</v>
      </c>
    </row>
    <row r="496" spans="1:8" ht="15" thickBot="1" x14ac:dyDescent="0.35">
      <c r="A496" s="101"/>
      <c r="B496" s="224"/>
      <c r="C496" s="226"/>
      <c r="D496" s="228"/>
      <c r="E496" s="222"/>
      <c r="F496" s="222"/>
      <c r="G496" s="222"/>
      <c r="H496" s="222"/>
    </row>
    <row r="497" spans="1:8" x14ac:dyDescent="0.3">
      <c r="A497" s="105"/>
      <c r="B497" s="223" t="s">
        <v>280</v>
      </c>
      <c r="C497" s="225" t="s">
        <v>4008</v>
      </c>
      <c r="D497" s="227">
        <v>70002419</v>
      </c>
      <c r="E497" s="229" t="s">
        <v>4190</v>
      </c>
      <c r="F497" s="221" t="s">
        <v>4007</v>
      </c>
      <c r="G497" s="229"/>
      <c r="H497" s="221" t="s">
        <v>4007</v>
      </c>
    </row>
    <row r="498" spans="1:8" ht="15" thickBot="1" x14ac:dyDescent="0.35">
      <c r="A498" s="101"/>
      <c r="B498" s="224"/>
      <c r="C498" s="226"/>
      <c r="D498" s="228"/>
      <c r="E498" s="222"/>
      <c r="F498" s="222"/>
      <c r="G498" s="222"/>
      <c r="H498" s="222"/>
    </row>
    <row r="499" spans="1:8" x14ac:dyDescent="0.3">
      <c r="A499" s="105"/>
      <c r="B499" s="223" t="s">
        <v>65</v>
      </c>
      <c r="C499" s="225" t="s">
        <v>4008</v>
      </c>
      <c r="D499" s="227">
        <v>70002417</v>
      </c>
      <c r="E499" s="229" t="s">
        <v>4073</v>
      </c>
      <c r="F499" s="221" t="s">
        <v>4007</v>
      </c>
      <c r="G499" s="229"/>
      <c r="H499" s="221" t="s">
        <v>4007</v>
      </c>
    </row>
    <row r="500" spans="1:8" ht="15" thickBot="1" x14ac:dyDescent="0.35">
      <c r="A500" s="101"/>
      <c r="B500" s="224"/>
      <c r="C500" s="226"/>
      <c r="D500" s="228"/>
      <c r="E500" s="222"/>
      <c r="F500" s="222"/>
      <c r="G500" s="222"/>
      <c r="H500" s="222"/>
    </row>
    <row r="501" spans="1:8" x14ac:dyDescent="0.3">
      <c r="A501" s="105"/>
      <c r="B501" s="223" t="s">
        <v>260</v>
      </c>
      <c r="C501" s="225" t="s">
        <v>4008</v>
      </c>
      <c r="D501" s="227">
        <v>70002413</v>
      </c>
      <c r="E501" s="229" t="s">
        <v>4421</v>
      </c>
      <c r="F501" s="221" t="s">
        <v>4007</v>
      </c>
      <c r="G501" s="229" t="s">
        <v>4365</v>
      </c>
      <c r="H501" s="231">
        <v>9.0210000000000008</v>
      </c>
    </row>
    <row r="502" spans="1:8" ht="15" thickBot="1" x14ac:dyDescent="0.35">
      <c r="A502" s="101"/>
      <c r="B502" s="224"/>
      <c r="C502" s="226"/>
      <c r="D502" s="228"/>
      <c r="E502" s="222"/>
      <c r="F502" s="222"/>
      <c r="G502" s="222"/>
      <c r="H502" s="222"/>
    </row>
    <row r="503" spans="1:8" x14ac:dyDescent="0.3">
      <c r="A503" s="105"/>
      <c r="B503" s="223" t="s">
        <v>94</v>
      </c>
      <c r="C503" s="225" t="s">
        <v>4008</v>
      </c>
      <c r="D503" s="227">
        <v>70002420</v>
      </c>
      <c r="E503" s="229" t="s">
        <v>4159</v>
      </c>
      <c r="F503" s="221" t="s">
        <v>4007</v>
      </c>
      <c r="G503" s="229"/>
      <c r="H503" s="221" t="s">
        <v>4007</v>
      </c>
    </row>
    <row r="504" spans="1:8" ht="15" thickBot="1" x14ac:dyDescent="0.35">
      <c r="A504" s="101"/>
      <c r="B504" s="224"/>
      <c r="C504" s="226"/>
      <c r="D504" s="228"/>
      <c r="E504" s="222"/>
      <c r="F504" s="222"/>
      <c r="G504" s="222"/>
      <c r="H504" s="222"/>
    </row>
    <row r="505" spans="1:8" x14ac:dyDescent="0.3">
      <c r="A505" s="105"/>
      <c r="B505" s="223" t="s">
        <v>217</v>
      </c>
      <c r="C505" s="225" t="s">
        <v>4008</v>
      </c>
      <c r="D505" s="227">
        <v>70002416</v>
      </c>
      <c r="E505" s="229" t="s">
        <v>4191</v>
      </c>
      <c r="F505" s="221" t="s">
        <v>4007</v>
      </c>
      <c r="G505" s="229"/>
      <c r="H505" s="221" t="s">
        <v>4007</v>
      </c>
    </row>
    <row r="506" spans="1:8" ht="15" thickBot="1" x14ac:dyDescent="0.35">
      <c r="A506" s="101"/>
      <c r="B506" s="224"/>
      <c r="C506" s="226"/>
      <c r="D506" s="228"/>
      <c r="E506" s="222"/>
      <c r="F506" s="222"/>
      <c r="G506" s="222"/>
      <c r="H506" s="222"/>
    </row>
    <row r="507" spans="1:8" x14ac:dyDescent="0.3">
      <c r="A507" s="105"/>
      <c r="B507" s="223" t="s">
        <v>295</v>
      </c>
      <c r="C507" s="225" t="s">
        <v>4008</v>
      </c>
      <c r="D507" s="227">
        <v>7002414</v>
      </c>
      <c r="E507" s="229" t="s">
        <v>4192</v>
      </c>
      <c r="F507" s="221" t="s">
        <v>4007</v>
      </c>
      <c r="G507" s="229"/>
      <c r="H507" s="221" t="s">
        <v>4007</v>
      </c>
    </row>
    <row r="508" spans="1:8" ht="15" thickBot="1" x14ac:dyDescent="0.35">
      <c r="A508" s="101"/>
      <c r="B508" s="224"/>
      <c r="C508" s="226"/>
      <c r="D508" s="228"/>
      <c r="E508" s="222"/>
      <c r="F508" s="222"/>
      <c r="G508" s="222"/>
      <c r="H508" s="222"/>
    </row>
    <row r="509" spans="1:8" x14ac:dyDescent="0.3">
      <c r="A509" s="105"/>
      <c r="B509" s="223" t="s">
        <v>303</v>
      </c>
      <c r="C509" s="225" t="s">
        <v>4008</v>
      </c>
      <c r="D509" s="227">
        <v>70002421</v>
      </c>
      <c r="E509" s="229" t="s">
        <v>4193</v>
      </c>
      <c r="F509" s="221" t="s">
        <v>4007</v>
      </c>
      <c r="G509" s="229"/>
      <c r="H509" s="221" t="s">
        <v>4007</v>
      </c>
    </row>
    <row r="510" spans="1:8" ht="15" thickBot="1" x14ac:dyDescent="0.35">
      <c r="A510" s="101"/>
      <c r="B510" s="224"/>
      <c r="C510" s="226"/>
      <c r="D510" s="228"/>
      <c r="E510" s="222"/>
      <c r="F510" s="222"/>
      <c r="G510" s="222"/>
      <c r="H510" s="222"/>
    </row>
    <row r="511" spans="1:8" x14ac:dyDescent="0.3">
      <c r="A511" s="105"/>
      <c r="B511" s="223" t="s">
        <v>190</v>
      </c>
      <c r="C511" s="225" t="s">
        <v>4008</v>
      </c>
      <c r="D511" s="227">
        <v>70002424</v>
      </c>
      <c r="E511" s="229" t="s">
        <v>4194</v>
      </c>
      <c r="F511" s="221" t="s">
        <v>4007</v>
      </c>
      <c r="G511" s="229"/>
      <c r="H511" s="221" t="s">
        <v>4007</v>
      </c>
    </row>
    <row r="512" spans="1:8" ht="15" thickBot="1" x14ac:dyDescent="0.35">
      <c r="A512" s="101"/>
      <c r="B512" s="224"/>
      <c r="C512" s="226"/>
      <c r="D512" s="228"/>
      <c r="E512" s="222"/>
      <c r="F512" s="222"/>
      <c r="G512" s="222"/>
      <c r="H512" s="222"/>
    </row>
    <row r="513" spans="1:8" x14ac:dyDescent="0.3">
      <c r="A513" s="105"/>
      <c r="B513" s="223" t="s">
        <v>43</v>
      </c>
      <c r="C513" s="225" t="s">
        <v>4008</v>
      </c>
      <c r="D513" s="227">
        <v>70002415</v>
      </c>
      <c r="E513" s="229" t="s">
        <v>4195</v>
      </c>
      <c r="F513" s="221" t="s">
        <v>4007</v>
      </c>
      <c r="G513" s="229"/>
      <c r="H513" s="221" t="s">
        <v>4007</v>
      </c>
    </row>
    <row r="514" spans="1:8" ht="15" thickBot="1" x14ac:dyDescent="0.35">
      <c r="A514" s="101"/>
      <c r="B514" s="224"/>
      <c r="C514" s="226"/>
      <c r="D514" s="228"/>
      <c r="E514" s="222"/>
      <c r="F514" s="222"/>
      <c r="G514" s="222"/>
      <c r="H514" s="222"/>
    </row>
    <row r="515" spans="1:8" x14ac:dyDescent="0.3">
      <c r="A515" s="105"/>
      <c r="B515" s="223" t="s">
        <v>103</v>
      </c>
      <c r="C515" s="225" t="s">
        <v>4008</v>
      </c>
      <c r="D515" s="227">
        <v>70002418</v>
      </c>
      <c r="E515" s="229" t="s">
        <v>4422</v>
      </c>
      <c r="F515" s="221" t="s">
        <v>4007</v>
      </c>
      <c r="G515" s="229"/>
      <c r="H515" s="221" t="s">
        <v>4007</v>
      </c>
    </row>
    <row r="516" spans="1:8" ht="15" thickBot="1" x14ac:dyDescent="0.35">
      <c r="A516" s="101"/>
      <c r="B516" s="224"/>
      <c r="C516" s="226"/>
      <c r="D516" s="228"/>
      <c r="E516" s="222"/>
      <c r="F516" s="222"/>
      <c r="G516" s="222"/>
      <c r="H516" s="222"/>
    </row>
    <row r="517" spans="1:8" x14ac:dyDescent="0.3">
      <c r="A517" s="105"/>
      <c r="B517" s="223" t="s">
        <v>326</v>
      </c>
      <c r="C517" s="225" t="s">
        <v>4008</v>
      </c>
      <c r="D517" s="227">
        <v>70002431</v>
      </c>
      <c r="E517" s="229" t="s">
        <v>4091</v>
      </c>
      <c r="F517" s="221" t="s">
        <v>4007</v>
      </c>
      <c r="G517" s="229"/>
      <c r="H517" s="221" t="s">
        <v>4007</v>
      </c>
    </row>
    <row r="518" spans="1:8" ht="15" thickBot="1" x14ac:dyDescent="0.35">
      <c r="A518" s="101"/>
      <c r="B518" s="224"/>
      <c r="C518" s="226"/>
      <c r="D518" s="228"/>
      <c r="E518" s="222"/>
      <c r="F518" s="222"/>
      <c r="G518" s="222"/>
      <c r="H518" s="222"/>
    </row>
    <row r="519" spans="1:8" x14ac:dyDescent="0.3">
      <c r="A519" s="105"/>
      <c r="B519" s="223" t="s">
        <v>256</v>
      </c>
      <c r="C519" s="225" t="s">
        <v>4008</v>
      </c>
      <c r="D519" s="227">
        <v>70002434</v>
      </c>
      <c r="E519" s="229" t="s">
        <v>4403</v>
      </c>
      <c r="F519" s="221" t="s">
        <v>4007</v>
      </c>
      <c r="G519" s="229"/>
      <c r="H519" s="221" t="s">
        <v>4007</v>
      </c>
    </row>
    <row r="520" spans="1:8" ht="15" thickBot="1" x14ac:dyDescent="0.35">
      <c r="A520" s="101"/>
      <c r="B520" s="224"/>
      <c r="C520" s="226"/>
      <c r="D520" s="228"/>
      <c r="E520" s="222"/>
      <c r="F520" s="222"/>
      <c r="G520" s="222"/>
      <c r="H520" s="222"/>
    </row>
    <row r="521" spans="1:8" x14ac:dyDescent="0.3">
      <c r="A521" s="105"/>
      <c r="B521" s="223" t="s">
        <v>64</v>
      </c>
      <c r="C521" s="225" t="s">
        <v>4008</v>
      </c>
      <c r="D521" s="227">
        <v>70002432</v>
      </c>
      <c r="E521" s="229" t="s">
        <v>4196</v>
      </c>
      <c r="F521" s="221" t="s">
        <v>4007</v>
      </c>
      <c r="G521" s="229"/>
      <c r="H521" s="221" t="s">
        <v>4007</v>
      </c>
    </row>
    <row r="522" spans="1:8" ht="15" thickBot="1" x14ac:dyDescent="0.35">
      <c r="A522" s="101"/>
      <c r="B522" s="224"/>
      <c r="C522" s="226"/>
      <c r="D522" s="228"/>
      <c r="E522" s="222"/>
      <c r="F522" s="222"/>
      <c r="G522" s="222"/>
      <c r="H522" s="222"/>
    </row>
    <row r="523" spans="1:8" x14ac:dyDescent="0.3">
      <c r="A523" s="105"/>
      <c r="B523" s="223" t="s">
        <v>210</v>
      </c>
      <c r="C523" s="225" t="s">
        <v>4008</v>
      </c>
      <c r="D523" s="227">
        <v>70002426</v>
      </c>
      <c r="E523" s="229" t="s">
        <v>4382</v>
      </c>
      <c r="F523" s="221" t="s">
        <v>4007</v>
      </c>
      <c r="G523" s="229"/>
      <c r="H523" s="221" t="s">
        <v>4007</v>
      </c>
    </row>
    <row r="524" spans="1:8" ht="15" thickBot="1" x14ac:dyDescent="0.35">
      <c r="A524" s="101"/>
      <c r="B524" s="224"/>
      <c r="C524" s="226"/>
      <c r="D524" s="228"/>
      <c r="E524" s="222"/>
      <c r="F524" s="222"/>
      <c r="G524" s="222"/>
      <c r="H524" s="222"/>
    </row>
    <row r="525" spans="1:8" x14ac:dyDescent="0.3">
      <c r="A525" s="105"/>
      <c r="B525" s="223" t="s">
        <v>305</v>
      </c>
      <c r="C525" s="225" t="s">
        <v>4008</v>
      </c>
      <c r="D525" s="227">
        <v>70002425</v>
      </c>
      <c r="E525" s="229" t="s">
        <v>4198</v>
      </c>
      <c r="F525" s="221" t="s">
        <v>4007</v>
      </c>
      <c r="G525" s="229"/>
      <c r="H525" s="221" t="s">
        <v>4007</v>
      </c>
    </row>
    <row r="526" spans="1:8" ht="15" thickBot="1" x14ac:dyDescent="0.35">
      <c r="A526" s="101"/>
      <c r="B526" s="224"/>
      <c r="C526" s="226"/>
      <c r="D526" s="228"/>
      <c r="E526" s="222"/>
      <c r="F526" s="222"/>
      <c r="G526" s="222"/>
      <c r="H526" s="222"/>
    </row>
    <row r="527" spans="1:8" x14ac:dyDescent="0.3">
      <c r="A527" s="105"/>
      <c r="B527" s="223" t="s">
        <v>174</v>
      </c>
      <c r="C527" s="225" t="s">
        <v>4008</v>
      </c>
      <c r="D527" s="227">
        <v>70002433</v>
      </c>
      <c r="E527" s="229" t="s">
        <v>4364</v>
      </c>
      <c r="F527" s="231">
        <v>8.8490000000000002</v>
      </c>
      <c r="G527" s="229"/>
      <c r="H527" s="221" t="s">
        <v>4007</v>
      </c>
    </row>
    <row r="528" spans="1:8" ht="15" thickBot="1" x14ac:dyDescent="0.35">
      <c r="A528" s="101"/>
      <c r="B528" s="224"/>
      <c r="C528" s="226"/>
      <c r="D528" s="228"/>
      <c r="E528" s="222"/>
      <c r="F528" s="222"/>
      <c r="G528" s="222"/>
      <c r="H528" s="222"/>
    </row>
    <row r="529" spans="1:8" x14ac:dyDescent="0.3">
      <c r="A529" s="105"/>
      <c r="B529" s="223" t="s">
        <v>101</v>
      </c>
      <c r="C529" s="225" t="s">
        <v>4008</v>
      </c>
      <c r="D529" s="227">
        <v>70002428</v>
      </c>
      <c r="E529" s="229" t="s">
        <v>4199</v>
      </c>
      <c r="F529" s="221" t="s">
        <v>4007</v>
      </c>
      <c r="G529" s="229" t="s">
        <v>4370</v>
      </c>
      <c r="H529" s="231">
        <v>20.108000000000001</v>
      </c>
    </row>
    <row r="530" spans="1:8" ht="15" thickBot="1" x14ac:dyDescent="0.35">
      <c r="A530" s="101"/>
      <c r="B530" s="224"/>
      <c r="C530" s="226"/>
      <c r="D530" s="228"/>
      <c r="E530" s="222"/>
      <c r="F530" s="222"/>
      <c r="G530" s="222"/>
      <c r="H530" s="222"/>
    </row>
    <row r="531" spans="1:8" x14ac:dyDescent="0.3">
      <c r="A531" s="105"/>
      <c r="B531" s="223" t="s">
        <v>114</v>
      </c>
      <c r="C531" s="225" t="s">
        <v>4008</v>
      </c>
      <c r="D531" s="227">
        <v>70002429</v>
      </c>
      <c r="E531" s="229" t="s">
        <v>4200</v>
      </c>
      <c r="F531" s="221" t="s">
        <v>4007</v>
      </c>
      <c r="G531" s="229"/>
      <c r="H531" s="221" t="s">
        <v>4007</v>
      </c>
    </row>
    <row r="532" spans="1:8" ht="15" thickBot="1" x14ac:dyDescent="0.35">
      <c r="A532" s="101"/>
      <c r="B532" s="224"/>
      <c r="C532" s="226"/>
      <c r="D532" s="228"/>
      <c r="E532" s="222"/>
      <c r="F532" s="222"/>
      <c r="G532" s="222"/>
      <c r="H532" s="222"/>
    </row>
    <row r="533" spans="1:8" x14ac:dyDescent="0.3">
      <c r="A533" s="105"/>
      <c r="B533" s="223" t="s">
        <v>111</v>
      </c>
      <c r="C533" s="225" t="s">
        <v>4008</v>
      </c>
      <c r="D533" s="227">
        <v>70002436</v>
      </c>
      <c r="E533" s="229" t="s">
        <v>4372</v>
      </c>
      <c r="F533" s="231">
        <v>1E-3</v>
      </c>
      <c r="G533" s="229" t="s">
        <v>4423</v>
      </c>
      <c r="H533" s="231">
        <v>1E-3</v>
      </c>
    </row>
    <row r="534" spans="1:8" ht="15" thickBot="1" x14ac:dyDescent="0.35">
      <c r="A534" s="101"/>
      <c r="B534" s="224"/>
      <c r="C534" s="226"/>
      <c r="D534" s="228"/>
      <c r="E534" s="222"/>
      <c r="F534" s="222"/>
      <c r="G534" s="222"/>
      <c r="H534" s="222"/>
    </row>
    <row r="535" spans="1:8" x14ac:dyDescent="0.3">
      <c r="A535" s="105"/>
      <c r="B535" s="223" t="s">
        <v>173</v>
      </c>
      <c r="C535" s="225" t="s">
        <v>4008</v>
      </c>
      <c r="D535" s="227">
        <v>70002427</v>
      </c>
      <c r="E535" s="229" t="s">
        <v>4158</v>
      </c>
      <c r="F535" s="221" t="s">
        <v>4007</v>
      </c>
      <c r="G535" s="229"/>
      <c r="H535" s="221" t="s">
        <v>4007</v>
      </c>
    </row>
    <row r="536" spans="1:8" ht="15" thickBot="1" x14ac:dyDescent="0.35">
      <c r="A536" s="101"/>
      <c r="B536" s="224"/>
      <c r="C536" s="226"/>
      <c r="D536" s="228"/>
      <c r="E536" s="222"/>
      <c r="F536" s="222"/>
      <c r="G536" s="222"/>
      <c r="H536" s="222"/>
    </row>
    <row r="537" spans="1:8" x14ac:dyDescent="0.3">
      <c r="A537" s="105"/>
      <c r="B537" s="223" t="s">
        <v>338</v>
      </c>
      <c r="C537" s="225" t="s">
        <v>4008</v>
      </c>
      <c r="D537" s="227">
        <v>70002430</v>
      </c>
      <c r="E537" s="229" t="s">
        <v>4424</v>
      </c>
      <c r="F537" s="221" t="s">
        <v>4007</v>
      </c>
      <c r="G537" s="229"/>
      <c r="H537" s="221" t="s">
        <v>4007</v>
      </c>
    </row>
    <row r="538" spans="1:8" ht="15" thickBot="1" x14ac:dyDescent="0.35">
      <c r="A538" s="101"/>
      <c r="B538" s="224"/>
      <c r="C538" s="226"/>
      <c r="D538" s="228"/>
      <c r="E538" s="222"/>
      <c r="F538" s="222"/>
      <c r="G538" s="222"/>
      <c r="H538" s="222"/>
    </row>
    <row r="539" spans="1:8" x14ac:dyDescent="0.3">
      <c r="A539" s="105"/>
      <c r="B539" s="223" t="s">
        <v>166</v>
      </c>
      <c r="C539" s="225" t="s">
        <v>4008</v>
      </c>
      <c r="D539" s="227">
        <v>70001116</v>
      </c>
      <c r="E539" s="229" t="s">
        <v>4420</v>
      </c>
      <c r="F539" s="234">
        <v>14.2</v>
      </c>
      <c r="G539" s="229" t="s">
        <v>4399</v>
      </c>
      <c r="H539" s="234">
        <v>14.5</v>
      </c>
    </row>
    <row r="540" spans="1:8" ht="15" thickBot="1" x14ac:dyDescent="0.35">
      <c r="A540" s="101"/>
      <c r="B540" s="224"/>
      <c r="C540" s="226"/>
      <c r="D540" s="228"/>
      <c r="E540" s="222"/>
      <c r="F540" s="222"/>
      <c r="G540" s="222"/>
      <c r="H540" s="222"/>
    </row>
    <row r="541" spans="1:8" x14ac:dyDescent="0.3">
      <c r="A541" s="105"/>
      <c r="B541" s="223" t="s">
        <v>255</v>
      </c>
      <c r="C541" s="225" t="s">
        <v>4008</v>
      </c>
      <c r="D541" s="227">
        <v>70001114</v>
      </c>
      <c r="E541" s="229" t="s">
        <v>4372</v>
      </c>
      <c r="F541" s="231">
        <v>23.247</v>
      </c>
      <c r="G541" s="229"/>
      <c r="H541" s="221" t="s">
        <v>4007</v>
      </c>
    </row>
    <row r="542" spans="1:8" ht="15" thickBot="1" x14ac:dyDescent="0.35">
      <c r="A542" s="101"/>
      <c r="B542" s="224"/>
      <c r="C542" s="226"/>
      <c r="D542" s="228"/>
      <c r="E542" s="222"/>
      <c r="F542" s="222"/>
      <c r="G542" s="222"/>
      <c r="H542" s="222"/>
    </row>
    <row r="543" spans="1:8" x14ac:dyDescent="0.3">
      <c r="A543" s="105"/>
      <c r="B543" s="223" t="s">
        <v>221</v>
      </c>
      <c r="C543" s="225" t="s">
        <v>4008</v>
      </c>
      <c r="D543" s="227">
        <v>70001110</v>
      </c>
      <c r="E543" s="229" t="s">
        <v>4204</v>
      </c>
      <c r="F543" s="221" t="s">
        <v>4007</v>
      </c>
      <c r="G543" s="229"/>
      <c r="H543" s="221" t="s">
        <v>4007</v>
      </c>
    </row>
    <row r="544" spans="1:8" ht="15" thickBot="1" x14ac:dyDescent="0.35">
      <c r="A544" s="101"/>
      <c r="B544" s="224"/>
      <c r="C544" s="226"/>
      <c r="D544" s="228"/>
      <c r="E544" s="222"/>
      <c r="F544" s="222"/>
      <c r="G544" s="222"/>
      <c r="H544" s="222"/>
    </row>
    <row r="545" spans="1:8" x14ac:dyDescent="0.3">
      <c r="A545" s="105"/>
      <c r="B545" s="223" t="s">
        <v>243</v>
      </c>
      <c r="C545" s="225" t="s">
        <v>4008</v>
      </c>
      <c r="D545" s="227">
        <v>70001107</v>
      </c>
      <c r="E545" s="229" t="s">
        <v>4372</v>
      </c>
      <c r="F545" s="231">
        <v>18.658000000000001</v>
      </c>
      <c r="G545" s="229" t="s">
        <v>4367</v>
      </c>
      <c r="H545" s="230">
        <v>19.059999999999999</v>
      </c>
    </row>
    <row r="546" spans="1:8" ht="15" thickBot="1" x14ac:dyDescent="0.35">
      <c r="A546" s="101"/>
      <c r="B546" s="224"/>
      <c r="C546" s="226"/>
      <c r="D546" s="228"/>
      <c r="E546" s="222"/>
      <c r="F546" s="222"/>
      <c r="G546" s="222"/>
      <c r="H546" s="222"/>
    </row>
    <row r="547" spans="1:8" x14ac:dyDescent="0.3">
      <c r="A547" s="105"/>
      <c r="B547" s="223" t="s">
        <v>317</v>
      </c>
      <c r="C547" s="225" t="s">
        <v>4008</v>
      </c>
      <c r="D547" s="227">
        <v>70001596</v>
      </c>
      <c r="E547" s="229" t="s">
        <v>4384</v>
      </c>
      <c r="F547" s="221" t="s">
        <v>4007</v>
      </c>
      <c r="G547" s="229"/>
      <c r="H547" s="221" t="s">
        <v>4007</v>
      </c>
    </row>
    <row r="548" spans="1:8" ht="15" thickBot="1" x14ac:dyDescent="0.35">
      <c r="A548" s="101"/>
      <c r="B548" s="224"/>
      <c r="C548" s="226"/>
      <c r="D548" s="228"/>
      <c r="E548" s="222"/>
      <c r="F548" s="222"/>
      <c r="G548" s="222"/>
      <c r="H548" s="222"/>
    </row>
    <row r="549" spans="1:8" x14ac:dyDescent="0.3">
      <c r="A549" s="105"/>
      <c r="B549" s="223" t="s">
        <v>72</v>
      </c>
      <c r="C549" s="225" t="s">
        <v>4008</v>
      </c>
      <c r="D549" s="227">
        <v>70001111</v>
      </c>
      <c r="E549" s="229" t="s">
        <v>4380</v>
      </c>
      <c r="F549" s="231">
        <v>13.955</v>
      </c>
      <c r="G549" s="229" t="s">
        <v>4379</v>
      </c>
      <c r="H549" s="231">
        <v>14.499000000000001</v>
      </c>
    </row>
    <row r="550" spans="1:8" ht="15" thickBot="1" x14ac:dyDescent="0.35">
      <c r="A550" s="101"/>
      <c r="B550" s="224"/>
      <c r="C550" s="226"/>
      <c r="D550" s="228"/>
      <c r="E550" s="222"/>
      <c r="F550" s="222"/>
      <c r="G550" s="222"/>
      <c r="H550" s="222"/>
    </row>
    <row r="551" spans="1:8" x14ac:dyDescent="0.3">
      <c r="A551" s="105"/>
      <c r="B551" s="223" t="s">
        <v>187</v>
      </c>
      <c r="C551" s="225" t="s">
        <v>4008</v>
      </c>
      <c r="D551" s="227">
        <v>70001115</v>
      </c>
      <c r="E551" s="229" t="s">
        <v>4204</v>
      </c>
      <c r="F551" s="221" t="s">
        <v>4007</v>
      </c>
      <c r="G551" s="229"/>
      <c r="H551" s="221" t="s">
        <v>4007</v>
      </c>
    </row>
    <row r="552" spans="1:8" ht="15" thickBot="1" x14ac:dyDescent="0.35">
      <c r="A552" s="101"/>
      <c r="B552" s="224"/>
      <c r="C552" s="226"/>
      <c r="D552" s="228"/>
      <c r="E552" s="222"/>
      <c r="F552" s="222"/>
      <c r="G552" s="222"/>
      <c r="H552" s="222"/>
    </row>
    <row r="553" spans="1:8" x14ac:dyDescent="0.3">
      <c r="A553" s="105"/>
      <c r="B553" s="223" t="s">
        <v>290</v>
      </c>
      <c r="C553" s="225" t="s">
        <v>4008</v>
      </c>
      <c r="D553" s="227">
        <v>70002307</v>
      </c>
      <c r="E553" s="229" t="s">
        <v>4023</v>
      </c>
      <c r="F553" s="221" t="s">
        <v>4007</v>
      </c>
      <c r="G553" s="229"/>
      <c r="H553" s="221" t="s">
        <v>4007</v>
      </c>
    </row>
    <row r="554" spans="1:8" ht="15" thickBot="1" x14ac:dyDescent="0.35">
      <c r="A554" s="101"/>
      <c r="B554" s="224"/>
      <c r="C554" s="226"/>
      <c r="D554" s="228"/>
      <c r="E554" s="222"/>
      <c r="F554" s="222"/>
      <c r="G554" s="222"/>
      <c r="H554" s="222"/>
    </row>
    <row r="555" spans="1:8" x14ac:dyDescent="0.3">
      <c r="A555" s="105"/>
      <c r="B555" s="223" t="s">
        <v>169</v>
      </c>
      <c r="C555" s="225" t="s">
        <v>4008</v>
      </c>
      <c r="D555" s="227">
        <v>70002306</v>
      </c>
      <c r="E555" s="229" t="s">
        <v>4419</v>
      </c>
      <c r="F555" s="233">
        <v>20</v>
      </c>
      <c r="G555" s="229"/>
      <c r="H555" s="221" t="s">
        <v>4007</v>
      </c>
    </row>
    <row r="556" spans="1:8" ht="15" thickBot="1" x14ac:dyDescent="0.35">
      <c r="A556" s="101"/>
      <c r="B556" s="224"/>
      <c r="C556" s="226"/>
      <c r="D556" s="228"/>
      <c r="E556" s="222"/>
      <c r="F556" s="222"/>
      <c r="G556" s="222"/>
      <c r="H556" s="222"/>
    </row>
    <row r="557" spans="1:8" x14ac:dyDescent="0.3">
      <c r="A557" s="105"/>
      <c r="B557" s="223" t="s">
        <v>230</v>
      </c>
      <c r="C557" s="225" t="s">
        <v>4008</v>
      </c>
      <c r="D557" s="227">
        <v>70002316</v>
      </c>
      <c r="E557" s="229" t="s">
        <v>4207</v>
      </c>
      <c r="F557" s="221" t="s">
        <v>4007</v>
      </c>
      <c r="G557" s="229"/>
      <c r="H557" s="221" t="s">
        <v>4007</v>
      </c>
    </row>
    <row r="558" spans="1:8" ht="15" thickBot="1" x14ac:dyDescent="0.35">
      <c r="A558" s="101"/>
      <c r="B558" s="224"/>
      <c r="C558" s="226"/>
      <c r="D558" s="228"/>
      <c r="E558" s="222"/>
      <c r="F558" s="222"/>
      <c r="G558" s="222"/>
      <c r="H558" s="222"/>
    </row>
    <row r="559" spans="1:8" x14ac:dyDescent="0.3">
      <c r="A559" s="105"/>
      <c r="B559" s="223" t="s">
        <v>229</v>
      </c>
      <c r="C559" s="225" t="s">
        <v>4008</v>
      </c>
      <c r="D559" s="227">
        <v>70002309</v>
      </c>
      <c r="E559" s="229" t="s">
        <v>4081</v>
      </c>
      <c r="F559" s="221" t="s">
        <v>4007</v>
      </c>
      <c r="G559" s="229"/>
      <c r="H559" s="221" t="s">
        <v>4007</v>
      </c>
    </row>
    <row r="560" spans="1:8" ht="15" thickBot="1" x14ac:dyDescent="0.35">
      <c r="A560" s="101"/>
      <c r="B560" s="224"/>
      <c r="C560" s="226"/>
      <c r="D560" s="228"/>
      <c r="E560" s="222"/>
      <c r="F560" s="222"/>
      <c r="G560" s="222"/>
      <c r="H560" s="222"/>
    </row>
    <row r="561" spans="1:8" x14ac:dyDescent="0.3">
      <c r="A561" s="105"/>
      <c r="B561" s="223" t="s">
        <v>306</v>
      </c>
      <c r="C561" s="225" t="s">
        <v>4008</v>
      </c>
      <c r="D561" s="227">
        <v>70002312</v>
      </c>
      <c r="E561" s="229" t="s">
        <v>4208</v>
      </c>
      <c r="F561" s="221" t="s">
        <v>4007</v>
      </c>
      <c r="G561" s="229"/>
      <c r="H561" s="221" t="s">
        <v>4007</v>
      </c>
    </row>
    <row r="562" spans="1:8" ht="15" thickBot="1" x14ac:dyDescent="0.35">
      <c r="A562" s="101"/>
      <c r="B562" s="224"/>
      <c r="C562" s="226"/>
      <c r="D562" s="228"/>
      <c r="E562" s="222"/>
      <c r="F562" s="222"/>
      <c r="G562" s="222"/>
      <c r="H562" s="222"/>
    </row>
    <row r="563" spans="1:8" x14ac:dyDescent="0.3">
      <c r="A563" s="105"/>
      <c r="B563" s="223" t="s">
        <v>116</v>
      </c>
      <c r="C563" s="225" t="s">
        <v>4008</v>
      </c>
      <c r="D563" s="227">
        <v>70002308</v>
      </c>
      <c r="E563" s="229" t="s">
        <v>4371</v>
      </c>
      <c r="F563" s="230">
        <v>16.260000000000002</v>
      </c>
      <c r="G563" s="229"/>
      <c r="H563" s="221" t="s">
        <v>4007</v>
      </c>
    </row>
    <row r="564" spans="1:8" ht="15" thickBot="1" x14ac:dyDescent="0.35">
      <c r="A564" s="101"/>
      <c r="B564" s="224"/>
      <c r="C564" s="226"/>
      <c r="D564" s="228"/>
      <c r="E564" s="222"/>
      <c r="F564" s="222"/>
      <c r="G564" s="222"/>
      <c r="H564" s="222"/>
    </row>
    <row r="565" spans="1:8" x14ac:dyDescent="0.3">
      <c r="A565" s="105"/>
      <c r="B565" s="223" t="s">
        <v>117</v>
      </c>
      <c r="C565" s="225" t="s">
        <v>4008</v>
      </c>
      <c r="D565" s="227">
        <v>70002314</v>
      </c>
      <c r="E565" s="229" t="s">
        <v>4383</v>
      </c>
      <c r="F565" s="231">
        <v>16.396000000000001</v>
      </c>
      <c r="G565" s="229"/>
      <c r="H565" s="221" t="s">
        <v>4007</v>
      </c>
    </row>
    <row r="566" spans="1:8" ht="15" thickBot="1" x14ac:dyDescent="0.35">
      <c r="A566" s="101"/>
      <c r="B566" s="224"/>
      <c r="C566" s="226"/>
      <c r="D566" s="228"/>
      <c r="E566" s="222"/>
      <c r="F566" s="222"/>
      <c r="G566" s="222"/>
      <c r="H566" s="222"/>
    </row>
    <row r="567" spans="1:8" x14ac:dyDescent="0.3">
      <c r="A567" s="105"/>
      <c r="B567" s="223" t="s">
        <v>318</v>
      </c>
      <c r="C567" s="225" t="s">
        <v>4008</v>
      </c>
      <c r="D567" s="227">
        <v>70002313</v>
      </c>
      <c r="E567" s="229" t="s">
        <v>4398</v>
      </c>
      <c r="F567" s="231">
        <v>17.568999999999999</v>
      </c>
      <c r="G567" s="229" t="s">
        <v>4379</v>
      </c>
      <c r="H567" s="231">
        <v>18.108000000000001</v>
      </c>
    </row>
    <row r="568" spans="1:8" ht="15" thickBot="1" x14ac:dyDescent="0.35">
      <c r="A568" s="101"/>
      <c r="B568" s="224"/>
      <c r="C568" s="226"/>
      <c r="D568" s="228"/>
      <c r="E568" s="222"/>
      <c r="F568" s="222"/>
      <c r="G568" s="222"/>
      <c r="H568" s="222"/>
    </row>
    <row r="569" spans="1:8" x14ac:dyDescent="0.3">
      <c r="A569" s="105"/>
      <c r="B569" s="223" t="s">
        <v>291</v>
      </c>
      <c r="C569" s="225" t="s">
        <v>4008</v>
      </c>
      <c r="D569" s="227">
        <v>70002305</v>
      </c>
      <c r="E569" s="229" t="s">
        <v>4389</v>
      </c>
      <c r="F569" s="231">
        <v>29.042999999999999</v>
      </c>
      <c r="G569" s="229" t="s">
        <v>4379</v>
      </c>
      <c r="H569" s="231">
        <v>31.161000000000001</v>
      </c>
    </row>
    <row r="570" spans="1:8" ht="15" thickBot="1" x14ac:dyDescent="0.35">
      <c r="A570" s="101"/>
      <c r="B570" s="224"/>
      <c r="C570" s="226"/>
      <c r="D570" s="228"/>
      <c r="E570" s="222"/>
      <c r="F570" s="222"/>
      <c r="G570" s="222"/>
      <c r="H570" s="222"/>
    </row>
    <row r="571" spans="1:8" x14ac:dyDescent="0.3">
      <c r="A571" s="105"/>
      <c r="B571" s="223" t="s">
        <v>346</v>
      </c>
      <c r="C571" s="225" t="s">
        <v>4008</v>
      </c>
      <c r="D571" s="227">
        <v>70002311</v>
      </c>
      <c r="E571" s="229" t="s">
        <v>4211</v>
      </c>
      <c r="F571" s="221" t="s">
        <v>4007</v>
      </c>
      <c r="G571" s="229"/>
      <c r="H571" s="221" t="s">
        <v>4007</v>
      </c>
    </row>
    <row r="572" spans="1:8" ht="15" thickBot="1" x14ac:dyDescent="0.35">
      <c r="A572" s="101"/>
      <c r="B572" s="224"/>
      <c r="C572" s="226"/>
      <c r="D572" s="228"/>
      <c r="E572" s="222"/>
      <c r="F572" s="222"/>
      <c r="G572" s="222"/>
      <c r="H572" s="222"/>
    </row>
    <row r="573" spans="1:8" x14ac:dyDescent="0.3">
      <c r="A573" s="105"/>
      <c r="B573" s="223" t="s">
        <v>100</v>
      </c>
      <c r="C573" s="225" t="s">
        <v>4008</v>
      </c>
      <c r="D573" s="227">
        <v>70002310</v>
      </c>
      <c r="E573" s="229" t="s">
        <v>4369</v>
      </c>
      <c r="F573" s="231">
        <v>14.443</v>
      </c>
      <c r="G573" s="229"/>
      <c r="H573" s="221" t="s">
        <v>4007</v>
      </c>
    </row>
    <row r="574" spans="1:8" ht="15" thickBot="1" x14ac:dyDescent="0.35">
      <c r="A574" s="101"/>
      <c r="B574" s="224"/>
      <c r="C574" s="226"/>
      <c r="D574" s="228"/>
      <c r="E574" s="222"/>
      <c r="F574" s="222"/>
      <c r="G574" s="222"/>
      <c r="H574" s="222"/>
    </row>
    <row r="575" spans="1:8" x14ac:dyDescent="0.3">
      <c r="A575" s="105"/>
      <c r="B575" s="223" t="s">
        <v>157</v>
      </c>
      <c r="C575" s="225" t="s">
        <v>4008</v>
      </c>
      <c r="D575" s="227">
        <v>70002315</v>
      </c>
      <c r="E575" s="229" t="s">
        <v>4212</v>
      </c>
      <c r="F575" s="221" t="s">
        <v>4007</v>
      </c>
      <c r="G575" s="229"/>
      <c r="H575" s="221" t="s">
        <v>4007</v>
      </c>
    </row>
    <row r="576" spans="1:8" ht="15" thickBot="1" x14ac:dyDescent="0.35">
      <c r="A576" s="101"/>
      <c r="B576" s="224"/>
      <c r="C576" s="226"/>
      <c r="D576" s="228"/>
      <c r="E576" s="222"/>
      <c r="F576" s="222"/>
      <c r="G576" s="222"/>
      <c r="H576" s="222"/>
    </row>
    <row r="577" spans="1:8" x14ac:dyDescent="0.3">
      <c r="A577" s="105"/>
      <c r="B577" s="223" t="s">
        <v>314</v>
      </c>
      <c r="C577" s="225" t="s">
        <v>4008</v>
      </c>
      <c r="D577" s="227">
        <v>70001647</v>
      </c>
      <c r="E577" s="229" t="s">
        <v>4213</v>
      </c>
      <c r="F577" s="221" t="s">
        <v>4007</v>
      </c>
      <c r="G577" s="229"/>
      <c r="H577" s="221" t="s">
        <v>4007</v>
      </c>
    </row>
    <row r="578" spans="1:8" ht="15" thickBot="1" x14ac:dyDescent="0.35">
      <c r="A578" s="101"/>
      <c r="B578" s="224"/>
      <c r="C578" s="226"/>
      <c r="D578" s="228"/>
      <c r="E578" s="222"/>
      <c r="F578" s="222"/>
      <c r="G578" s="222"/>
      <c r="H578" s="222"/>
    </row>
    <row r="579" spans="1:8" x14ac:dyDescent="0.3">
      <c r="A579" s="105"/>
      <c r="B579" s="223" t="s">
        <v>208</v>
      </c>
      <c r="C579" s="225" t="s">
        <v>4008</v>
      </c>
      <c r="D579" s="227">
        <v>70001654</v>
      </c>
      <c r="E579" s="229" t="s">
        <v>4155</v>
      </c>
      <c r="F579" s="221" t="s">
        <v>4007</v>
      </c>
      <c r="G579" s="229"/>
      <c r="H579" s="221" t="s">
        <v>4007</v>
      </c>
    </row>
    <row r="580" spans="1:8" ht="15" thickBot="1" x14ac:dyDescent="0.35">
      <c r="A580" s="101"/>
      <c r="B580" s="224"/>
      <c r="C580" s="226"/>
      <c r="D580" s="228"/>
      <c r="E580" s="222"/>
      <c r="F580" s="222"/>
      <c r="G580" s="222"/>
      <c r="H580" s="222"/>
    </row>
    <row r="581" spans="1:8" x14ac:dyDescent="0.3">
      <c r="A581" s="105"/>
      <c r="B581" s="223" t="s">
        <v>284</v>
      </c>
      <c r="C581" s="225" t="s">
        <v>4008</v>
      </c>
      <c r="D581" s="227">
        <v>70001650</v>
      </c>
      <c r="E581" s="229" t="s">
        <v>4214</v>
      </c>
      <c r="F581" s="221" t="s">
        <v>4007</v>
      </c>
      <c r="G581" s="229"/>
      <c r="H581" s="221" t="s">
        <v>4007</v>
      </c>
    </row>
    <row r="582" spans="1:8" ht="15" thickBot="1" x14ac:dyDescent="0.35">
      <c r="A582" s="101"/>
      <c r="B582" s="224"/>
      <c r="C582" s="226"/>
      <c r="D582" s="228"/>
      <c r="E582" s="222"/>
      <c r="F582" s="222"/>
      <c r="G582" s="222"/>
      <c r="H582" s="222"/>
    </row>
    <row r="583" spans="1:8" x14ac:dyDescent="0.3">
      <c r="A583" s="105"/>
      <c r="B583" s="223" t="s">
        <v>218</v>
      </c>
      <c r="C583" s="225" t="s">
        <v>4008</v>
      </c>
      <c r="D583" s="227">
        <v>70001656</v>
      </c>
      <c r="E583" s="229" t="s">
        <v>4383</v>
      </c>
      <c r="F583" s="231">
        <v>14.861000000000001</v>
      </c>
      <c r="G583" s="229"/>
      <c r="H583" s="221" t="s">
        <v>4007</v>
      </c>
    </row>
    <row r="584" spans="1:8" ht="15" thickBot="1" x14ac:dyDescent="0.35">
      <c r="A584" s="101"/>
      <c r="B584" s="224"/>
      <c r="C584" s="226"/>
      <c r="D584" s="228"/>
      <c r="E584" s="222"/>
      <c r="F584" s="222"/>
      <c r="G584" s="222"/>
      <c r="H584" s="222"/>
    </row>
    <row r="585" spans="1:8" x14ac:dyDescent="0.3">
      <c r="A585" s="105"/>
      <c r="B585" s="223" t="s">
        <v>301</v>
      </c>
      <c r="C585" s="225" t="s">
        <v>4008</v>
      </c>
      <c r="D585" s="227">
        <v>70001648</v>
      </c>
      <c r="E585" s="229" t="s">
        <v>4372</v>
      </c>
      <c r="F585" s="231">
        <v>24.228000000000002</v>
      </c>
      <c r="G585" s="229" t="s">
        <v>4370</v>
      </c>
      <c r="H585" s="231">
        <v>25.140999999999998</v>
      </c>
    </row>
    <row r="586" spans="1:8" ht="15" thickBot="1" x14ac:dyDescent="0.35">
      <c r="A586" s="101"/>
      <c r="B586" s="224"/>
      <c r="C586" s="226"/>
      <c r="D586" s="228"/>
      <c r="E586" s="222"/>
      <c r="F586" s="222"/>
      <c r="G586" s="222"/>
      <c r="H586" s="222"/>
    </row>
    <row r="587" spans="1:8" x14ac:dyDescent="0.3">
      <c r="A587" s="105"/>
      <c r="B587" s="223" t="s">
        <v>98</v>
      </c>
      <c r="C587" s="225" t="s">
        <v>4008</v>
      </c>
      <c r="D587" s="227">
        <v>70001645</v>
      </c>
      <c r="E587" s="229" t="s">
        <v>4215</v>
      </c>
      <c r="F587" s="221" t="s">
        <v>4007</v>
      </c>
      <c r="G587" s="229"/>
      <c r="H587" s="221" t="s">
        <v>4007</v>
      </c>
    </row>
    <row r="588" spans="1:8" ht="15" thickBot="1" x14ac:dyDescent="0.35">
      <c r="A588" s="101"/>
      <c r="B588" s="224"/>
      <c r="C588" s="226"/>
      <c r="D588" s="228"/>
      <c r="E588" s="222"/>
      <c r="F588" s="222"/>
      <c r="G588" s="222"/>
      <c r="H588" s="222"/>
    </row>
    <row r="589" spans="1:8" x14ac:dyDescent="0.3">
      <c r="A589" s="105"/>
      <c r="B589" s="223" t="s">
        <v>263</v>
      </c>
      <c r="C589" s="225" t="s">
        <v>4008</v>
      </c>
      <c r="D589" s="227">
        <v>70001649</v>
      </c>
      <c r="E589" s="229" t="s">
        <v>4364</v>
      </c>
      <c r="F589" s="231">
        <v>6.0129999999999999</v>
      </c>
      <c r="G589" s="229"/>
      <c r="H589" s="221" t="s">
        <v>4007</v>
      </c>
    </row>
    <row r="590" spans="1:8" ht="15" thickBot="1" x14ac:dyDescent="0.35">
      <c r="A590" s="101"/>
      <c r="B590" s="224"/>
      <c r="C590" s="226"/>
      <c r="D590" s="228"/>
      <c r="E590" s="222"/>
      <c r="F590" s="222"/>
      <c r="G590" s="222"/>
      <c r="H590" s="222"/>
    </row>
    <row r="591" spans="1:8" x14ac:dyDescent="0.3">
      <c r="A591" s="105"/>
      <c r="B591" s="223" t="s">
        <v>307</v>
      </c>
      <c r="C591" s="225" t="s">
        <v>4008</v>
      </c>
      <c r="D591" s="227">
        <v>70001655</v>
      </c>
      <c r="E591" s="229" t="s">
        <v>4114</v>
      </c>
      <c r="F591" s="221" t="s">
        <v>4007</v>
      </c>
      <c r="G591" s="229"/>
      <c r="H591" s="221" t="s">
        <v>4007</v>
      </c>
    </row>
    <row r="592" spans="1:8" ht="15" thickBot="1" x14ac:dyDescent="0.35">
      <c r="A592" s="101"/>
      <c r="B592" s="224"/>
      <c r="C592" s="226"/>
      <c r="D592" s="228"/>
      <c r="E592" s="222"/>
      <c r="F592" s="222"/>
      <c r="G592" s="222"/>
      <c r="H592" s="222"/>
    </row>
    <row r="593" spans="1:8" x14ac:dyDescent="0.3">
      <c r="A593" s="105"/>
      <c r="B593" s="223" t="s">
        <v>223</v>
      </c>
      <c r="C593" s="225" t="s">
        <v>4008</v>
      </c>
      <c r="D593" s="227">
        <v>70001652</v>
      </c>
      <c r="E593" s="229" t="s">
        <v>4425</v>
      </c>
      <c r="F593" s="221" t="s">
        <v>4007</v>
      </c>
      <c r="G593" s="229"/>
      <c r="H593" s="221" t="s">
        <v>4007</v>
      </c>
    </row>
    <row r="594" spans="1:8" ht="15" thickBot="1" x14ac:dyDescent="0.35">
      <c r="A594" s="101"/>
      <c r="B594" s="224"/>
      <c r="C594" s="226"/>
      <c r="D594" s="228"/>
      <c r="E594" s="222"/>
      <c r="F594" s="222"/>
      <c r="G594" s="222"/>
      <c r="H594" s="222"/>
    </row>
    <row r="595" spans="1:8" x14ac:dyDescent="0.3">
      <c r="A595" s="105"/>
      <c r="B595" s="223" t="s">
        <v>158</v>
      </c>
      <c r="C595" s="225" t="s">
        <v>4008</v>
      </c>
      <c r="D595" s="227">
        <v>70001466</v>
      </c>
      <c r="E595" s="229" t="s">
        <v>4214</v>
      </c>
      <c r="F595" s="221" t="s">
        <v>4007</v>
      </c>
      <c r="G595" s="229"/>
      <c r="H595" s="221" t="s">
        <v>4007</v>
      </c>
    </row>
    <row r="596" spans="1:8" ht="15" thickBot="1" x14ac:dyDescent="0.35">
      <c r="A596" s="101"/>
      <c r="B596" s="224"/>
      <c r="C596" s="226"/>
      <c r="D596" s="228"/>
      <c r="E596" s="222"/>
      <c r="F596" s="222"/>
      <c r="G596" s="222"/>
      <c r="H596" s="222"/>
    </row>
    <row r="597" spans="1:8" x14ac:dyDescent="0.3">
      <c r="A597" s="105"/>
      <c r="B597" s="223" t="s">
        <v>287</v>
      </c>
      <c r="C597" s="225" t="s">
        <v>4008</v>
      </c>
      <c r="D597" s="227">
        <v>70001472</v>
      </c>
      <c r="E597" s="229" t="s">
        <v>4217</v>
      </c>
      <c r="F597" s="221" t="s">
        <v>4007</v>
      </c>
      <c r="G597" s="229"/>
      <c r="H597" s="221" t="s">
        <v>4007</v>
      </c>
    </row>
    <row r="598" spans="1:8" ht="15" thickBot="1" x14ac:dyDescent="0.35">
      <c r="A598" s="101"/>
      <c r="B598" s="224"/>
      <c r="C598" s="226"/>
      <c r="D598" s="228"/>
      <c r="E598" s="222"/>
      <c r="F598" s="222"/>
      <c r="G598" s="222"/>
      <c r="H598" s="222"/>
    </row>
    <row r="599" spans="1:8" x14ac:dyDescent="0.3">
      <c r="A599" s="105"/>
      <c r="B599" s="223" t="s">
        <v>293</v>
      </c>
      <c r="C599" s="225" t="s">
        <v>4008</v>
      </c>
      <c r="D599" s="227">
        <v>70001476</v>
      </c>
      <c r="E599" s="229" t="s">
        <v>4218</v>
      </c>
      <c r="F599" s="221" t="s">
        <v>4007</v>
      </c>
      <c r="G599" s="229"/>
      <c r="H599" s="221" t="s">
        <v>4007</v>
      </c>
    </row>
    <row r="600" spans="1:8" ht="15" thickBot="1" x14ac:dyDescent="0.35">
      <c r="A600" s="101"/>
      <c r="B600" s="224"/>
      <c r="C600" s="226"/>
      <c r="D600" s="228"/>
      <c r="E600" s="222"/>
      <c r="F600" s="222"/>
      <c r="G600" s="222"/>
      <c r="H600" s="222"/>
    </row>
    <row r="601" spans="1:8" x14ac:dyDescent="0.3">
      <c r="A601" s="105"/>
      <c r="B601" s="223" t="s">
        <v>294</v>
      </c>
      <c r="C601" s="225" t="s">
        <v>4008</v>
      </c>
      <c r="D601" s="227">
        <v>70001474</v>
      </c>
      <c r="E601" s="229" t="s">
        <v>4213</v>
      </c>
      <c r="F601" s="221" t="s">
        <v>4007</v>
      </c>
      <c r="G601" s="229"/>
      <c r="H601" s="221" t="s">
        <v>4007</v>
      </c>
    </row>
    <row r="602" spans="1:8" ht="15" thickBot="1" x14ac:dyDescent="0.35">
      <c r="A602" s="101"/>
      <c r="B602" s="224"/>
      <c r="C602" s="226"/>
      <c r="D602" s="228"/>
      <c r="E602" s="222"/>
      <c r="F602" s="222"/>
      <c r="G602" s="222"/>
      <c r="H602" s="222"/>
    </row>
    <row r="603" spans="1:8" x14ac:dyDescent="0.3">
      <c r="A603" s="105"/>
      <c r="B603" s="223" t="s">
        <v>278</v>
      </c>
      <c r="C603" s="225" t="s">
        <v>4008</v>
      </c>
      <c r="D603" s="227">
        <v>70001473</v>
      </c>
      <c r="E603" s="229" t="s">
        <v>4383</v>
      </c>
      <c r="F603" s="231">
        <v>29.518999999999998</v>
      </c>
      <c r="G603" s="229" t="s">
        <v>4377</v>
      </c>
      <c r="H603" s="231">
        <v>29.619</v>
      </c>
    </row>
    <row r="604" spans="1:8" ht="15" thickBot="1" x14ac:dyDescent="0.35">
      <c r="A604" s="101"/>
      <c r="B604" s="224"/>
      <c r="C604" s="226"/>
      <c r="D604" s="228"/>
      <c r="E604" s="222"/>
      <c r="F604" s="222"/>
      <c r="G604" s="222"/>
      <c r="H604" s="222"/>
    </row>
    <row r="605" spans="1:8" x14ac:dyDescent="0.3">
      <c r="A605" s="105"/>
      <c r="B605" s="223" t="s">
        <v>182</v>
      </c>
      <c r="C605" s="225" t="s">
        <v>4008</v>
      </c>
      <c r="D605" s="227">
        <v>70001475</v>
      </c>
      <c r="E605" s="229" t="s">
        <v>4219</v>
      </c>
      <c r="F605" s="221" t="s">
        <v>4007</v>
      </c>
      <c r="G605" s="229"/>
      <c r="H605" s="221" t="s">
        <v>4007</v>
      </c>
    </row>
    <row r="606" spans="1:8" ht="15" thickBot="1" x14ac:dyDescent="0.35">
      <c r="A606" s="101"/>
      <c r="B606" s="224"/>
      <c r="C606" s="226"/>
      <c r="D606" s="228"/>
      <c r="E606" s="222"/>
      <c r="F606" s="222"/>
      <c r="G606" s="222"/>
      <c r="H606" s="222"/>
    </row>
    <row r="607" spans="1:8" x14ac:dyDescent="0.3">
      <c r="A607" s="105"/>
      <c r="B607" s="223" t="s">
        <v>183</v>
      </c>
      <c r="C607" s="225" t="s">
        <v>4008</v>
      </c>
      <c r="D607" s="227">
        <v>70001465</v>
      </c>
      <c r="E607" s="229" t="s">
        <v>4220</v>
      </c>
      <c r="F607" s="221" t="s">
        <v>4007</v>
      </c>
      <c r="G607" s="229"/>
      <c r="H607" s="221" t="s">
        <v>4007</v>
      </c>
    </row>
    <row r="608" spans="1:8" ht="15" thickBot="1" x14ac:dyDescent="0.35">
      <c r="A608" s="101"/>
      <c r="B608" s="224"/>
      <c r="C608" s="226"/>
      <c r="D608" s="228"/>
      <c r="E608" s="222"/>
      <c r="F608" s="222"/>
      <c r="G608" s="222"/>
      <c r="H608" s="222"/>
    </row>
    <row r="609" spans="1:8" x14ac:dyDescent="0.3">
      <c r="A609" s="105"/>
      <c r="B609" s="223" t="s">
        <v>300</v>
      </c>
      <c r="C609" s="225" t="s">
        <v>4008</v>
      </c>
      <c r="D609" s="227">
        <v>70001470</v>
      </c>
      <c r="E609" s="229" t="s">
        <v>4122</v>
      </c>
      <c r="F609" s="221" t="s">
        <v>4007</v>
      </c>
      <c r="G609" s="229"/>
      <c r="H609" s="221" t="s">
        <v>4007</v>
      </c>
    </row>
    <row r="610" spans="1:8" ht="15" thickBot="1" x14ac:dyDescent="0.35">
      <c r="A610" s="101"/>
      <c r="B610" s="224"/>
      <c r="C610" s="226"/>
      <c r="D610" s="228"/>
      <c r="E610" s="222"/>
      <c r="F610" s="222"/>
      <c r="G610" s="222"/>
      <c r="H610" s="222"/>
    </row>
    <row r="611" spans="1:8" x14ac:dyDescent="0.3">
      <c r="A611" s="105"/>
      <c r="B611" s="223" t="s">
        <v>258</v>
      </c>
      <c r="C611" s="225" t="s">
        <v>4008</v>
      </c>
      <c r="D611" s="227">
        <v>70001468</v>
      </c>
      <c r="E611" s="229" t="s">
        <v>4198</v>
      </c>
      <c r="F611" s="221" t="s">
        <v>4007</v>
      </c>
      <c r="G611" s="229"/>
      <c r="H611" s="221" t="s">
        <v>4007</v>
      </c>
    </row>
    <row r="612" spans="1:8" ht="15" thickBot="1" x14ac:dyDescent="0.35">
      <c r="A612" s="101"/>
      <c r="B612" s="224"/>
      <c r="C612" s="226"/>
      <c r="D612" s="228"/>
      <c r="E612" s="222"/>
      <c r="F612" s="222"/>
      <c r="G612" s="222"/>
      <c r="H612" s="222"/>
    </row>
    <row r="613" spans="1:8" x14ac:dyDescent="0.3">
      <c r="A613" s="105"/>
      <c r="B613" s="223" t="s">
        <v>184</v>
      </c>
      <c r="C613" s="225" t="s">
        <v>4008</v>
      </c>
      <c r="D613" s="227">
        <v>70001471</v>
      </c>
      <c r="E613" s="229" t="s">
        <v>4371</v>
      </c>
      <c r="F613" s="230">
        <v>2.79</v>
      </c>
      <c r="G613" s="229" t="s">
        <v>4399</v>
      </c>
      <c r="H613" s="234">
        <v>2.8</v>
      </c>
    </row>
    <row r="614" spans="1:8" ht="15" thickBot="1" x14ac:dyDescent="0.35">
      <c r="A614" s="101"/>
      <c r="B614" s="224"/>
      <c r="C614" s="226"/>
      <c r="D614" s="228"/>
      <c r="E614" s="222"/>
      <c r="F614" s="222"/>
      <c r="G614" s="222"/>
      <c r="H614" s="222"/>
    </row>
    <row r="615" spans="1:8" x14ac:dyDescent="0.3">
      <c r="A615" s="105"/>
      <c r="B615" s="223" t="s">
        <v>332</v>
      </c>
      <c r="C615" s="225" t="s">
        <v>4008</v>
      </c>
      <c r="D615" s="227">
        <v>70001469</v>
      </c>
      <c r="E615" s="229" t="s">
        <v>4208</v>
      </c>
      <c r="F615" s="221" t="s">
        <v>4007</v>
      </c>
      <c r="G615" s="229"/>
      <c r="H615" s="221" t="s">
        <v>4007</v>
      </c>
    </row>
    <row r="616" spans="1:8" ht="15" thickBot="1" x14ac:dyDescent="0.35">
      <c r="A616" s="101"/>
      <c r="B616" s="224"/>
      <c r="C616" s="226"/>
      <c r="D616" s="228"/>
      <c r="E616" s="222"/>
      <c r="F616" s="222"/>
      <c r="G616" s="222"/>
      <c r="H616" s="222"/>
    </row>
    <row r="617" spans="1:8" x14ac:dyDescent="0.3">
      <c r="A617" s="105"/>
      <c r="B617" s="223" t="s">
        <v>92</v>
      </c>
      <c r="C617" s="225" t="s">
        <v>4008</v>
      </c>
      <c r="D617" s="227">
        <v>70002075</v>
      </c>
      <c r="E617" s="229" t="s">
        <v>4372</v>
      </c>
      <c r="F617" s="230">
        <v>9.2799999999999994</v>
      </c>
      <c r="G617" s="229" t="s">
        <v>4373</v>
      </c>
      <c r="H617" s="230">
        <v>9.2799999999999994</v>
      </c>
    </row>
    <row r="618" spans="1:8" ht="15" thickBot="1" x14ac:dyDescent="0.35">
      <c r="A618" s="101"/>
      <c r="B618" s="224"/>
      <c r="C618" s="226"/>
      <c r="D618" s="228"/>
      <c r="E618" s="222"/>
      <c r="F618" s="222"/>
      <c r="G618" s="222"/>
      <c r="H618" s="222"/>
    </row>
    <row r="619" spans="1:8" x14ac:dyDescent="0.3">
      <c r="A619" s="105"/>
      <c r="B619" s="223" t="s">
        <v>199</v>
      </c>
      <c r="C619" s="225" t="s">
        <v>4008</v>
      </c>
      <c r="D619" s="227">
        <v>70002074</v>
      </c>
      <c r="E619" s="229" t="s">
        <v>4380</v>
      </c>
      <c r="F619" s="230">
        <v>10.55</v>
      </c>
      <c r="G619" s="229" t="s">
        <v>4365</v>
      </c>
      <c r="H619" s="231">
        <v>10.795</v>
      </c>
    </row>
    <row r="620" spans="1:8" ht="15" thickBot="1" x14ac:dyDescent="0.35">
      <c r="A620" s="101"/>
      <c r="B620" s="224"/>
      <c r="C620" s="226"/>
      <c r="D620" s="228"/>
      <c r="E620" s="222"/>
      <c r="F620" s="222"/>
      <c r="G620" s="222"/>
      <c r="H620" s="222"/>
    </row>
    <row r="621" spans="1:8" x14ac:dyDescent="0.3">
      <c r="A621" s="105"/>
      <c r="B621" s="223" t="s">
        <v>251</v>
      </c>
      <c r="C621" s="225" t="s">
        <v>4008</v>
      </c>
      <c r="D621" s="227">
        <v>70002069</v>
      </c>
      <c r="E621" s="229" t="s">
        <v>4426</v>
      </c>
      <c r="F621" s="234">
        <v>2.9</v>
      </c>
      <c r="G621" s="229"/>
      <c r="H621" s="221" t="s">
        <v>4007</v>
      </c>
    </row>
    <row r="622" spans="1:8" ht="15" thickBot="1" x14ac:dyDescent="0.35">
      <c r="A622" s="101"/>
      <c r="B622" s="224"/>
      <c r="C622" s="226"/>
      <c r="D622" s="228"/>
      <c r="E622" s="222"/>
      <c r="F622" s="222"/>
      <c r="G622" s="222"/>
      <c r="H622" s="222"/>
    </row>
    <row r="623" spans="1:8" x14ac:dyDescent="0.3">
      <c r="A623" s="105"/>
      <c r="B623" s="223" t="s">
        <v>119</v>
      </c>
      <c r="C623" s="225" t="s">
        <v>4008</v>
      </c>
      <c r="D623" s="227">
        <v>70002065</v>
      </c>
      <c r="E623" s="229" t="s">
        <v>4223</v>
      </c>
      <c r="F623" s="221" t="s">
        <v>4007</v>
      </c>
      <c r="G623" s="229"/>
      <c r="H623" s="221" t="s">
        <v>4007</v>
      </c>
    </row>
    <row r="624" spans="1:8" ht="15" thickBot="1" x14ac:dyDescent="0.35">
      <c r="A624" s="101"/>
      <c r="B624" s="224"/>
      <c r="C624" s="226"/>
      <c r="D624" s="228"/>
      <c r="E624" s="222"/>
      <c r="F624" s="222"/>
      <c r="G624" s="222"/>
      <c r="H624" s="222"/>
    </row>
    <row r="625" spans="1:8" x14ac:dyDescent="0.3">
      <c r="A625" s="105"/>
      <c r="B625" s="223" t="s">
        <v>85</v>
      </c>
      <c r="C625" s="225" t="s">
        <v>4008</v>
      </c>
      <c r="D625" s="227">
        <v>70002067</v>
      </c>
      <c r="E625" s="229" t="s">
        <v>4400</v>
      </c>
      <c r="F625" s="231">
        <v>3.9910000000000001</v>
      </c>
      <c r="G625" s="229" t="s">
        <v>4396</v>
      </c>
      <c r="H625" s="231">
        <v>4.0069999999999997</v>
      </c>
    </row>
    <row r="626" spans="1:8" ht="15" thickBot="1" x14ac:dyDescent="0.35">
      <c r="A626" s="101"/>
      <c r="B626" s="224"/>
      <c r="C626" s="226"/>
      <c r="D626" s="228"/>
      <c r="E626" s="222"/>
      <c r="F626" s="222"/>
      <c r="G626" s="222"/>
      <c r="H626" s="222"/>
    </row>
    <row r="627" spans="1:8" x14ac:dyDescent="0.3">
      <c r="A627" s="105"/>
      <c r="B627" s="223" t="s">
        <v>247</v>
      </c>
      <c r="C627" s="225" t="s">
        <v>4008</v>
      </c>
      <c r="D627" s="227">
        <v>70002068</v>
      </c>
      <c r="E627" s="229" t="s">
        <v>4372</v>
      </c>
      <c r="F627" s="231">
        <v>15.352</v>
      </c>
      <c r="G627" s="229" t="s">
        <v>4396</v>
      </c>
      <c r="H627" s="234">
        <v>15.4</v>
      </c>
    </row>
    <row r="628" spans="1:8" ht="15" thickBot="1" x14ac:dyDescent="0.35">
      <c r="A628" s="101"/>
      <c r="B628" s="224"/>
      <c r="C628" s="226"/>
      <c r="D628" s="228"/>
      <c r="E628" s="222"/>
      <c r="F628" s="222"/>
      <c r="G628" s="222"/>
      <c r="H628" s="222"/>
    </row>
    <row r="629" spans="1:8" x14ac:dyDescent="0.3">
      <c r="A629" s="105"/>
      <c r="B629" s="223" t="s">
        <v>185</v>
      </c>
      <c r="C629" s="225" t="s">
        <v>4008</v>
      </c>
      <c r="D629" s="227">
        <v>70002072</v>
      </c>
      <c r="E629" s="229" t="s">
        <v>4427</v>
      </c>
      <c r="F629" s="221" t="s">
        <v>4007</v>
      </c>
      <c r="G629" s="229"/>
      <c r="H629" s="221" t="s">
        <v>4007</v>
      </c>
    </row>
    <row r="630" spans="1:8" ht="15" thickBot="1" x14ac:dyDescent="0.35">
      <c r="A630" s="101"/>
      <c r="B630" s="224"/>
      <c r="C630" s="226"/>
      <c r="D630" s="228"/>
      <c r="E630" s="222"/>
      <c r="F630" s="222"/>
      <c r="G630" s="222"/>
      <c r="H630" s="222"/>
    </row>
    <row r="631" spans="1:8" x14ac:dyDescent="0.3">
      <c r="A631" s="105"/>
      <c r="B631" s="223" t="s">
        <v>212</v>
      </c>
      <c r="C631" s="225" t="s">
        <v>4008</v>
      </c>
      <c r="D631" s="227">
        <v>70002066</v>
      </c>
      <c r="E631" s="229" t="s">
        <v>4203</v>
      </c>
      <c r="F631" s="221" t="s">
        <v>4007</v>
      </c>
      <c r="G631" s="229"/>
      <c r="H631" s="221" t="s">
        <v>4007</v>
      </c>
    </row>
    <row r="632" spans="1:8" ht="15" thickBot="1" x14ac:dyDescent="0.35">
      <c r="A632" s="101"/>
      <c r="B632" s="224"/>
      <c r="C632" s="226"/>
      <c r="D632" s="228"/>
      <c r="E632" s="222"/>
      <c r="F632" s="222"/>
      <c r="G632" s="222"/>
      <c r="H632" s="222"/>
    </row>
    <row r="633" spans="1:8" x14ac:dyDescent="0.3">
      <c r="A633" s="105"/>
      <c r="B633" s="223" t="s">
        <v>281</v>
      </c>
      <c r="C633" s="225" t="s">
        <v>4008</v>
      </c>
      <c r="D633" s="227">
        <v>70002071</v>
      </c>
      <c r="E633" s="229" t="s">
        <v>4145</v>
      </c>
      <c r="F633" s="221" t="s">
        <v>4007</v>
      </c>
      <c r="G633" s="229"/>
      <c r="H633" s="221" t="s">
        <v>4007</v>
      </c>
    </row>
    <row r="634" spans="1:8" ht="15" thickBot="1" x14ac:dyDescent="0.35">
      <c r="A634" s="101"/>
      <c r="B634" s="224"/>
      <c r="C634" s="226"/>
      <c r="D634" s="228"/>
      <c r="E634" s="222"/>
      <c r="F634" s="222"/>
      <c r="G634" s="222"/>
      <c r="H634" s="222"/>
    </row>
    <row r="635" spans="1:8" x14ac:dyDescent="0.3">
      <c r="A635" s="105"/>
      <c r="B635" s="223" t="s">
        <v>180</v>
      </c>
      <c r="C635" s="225" t="s">
        <v>4008</v>
      </c>
      <c r="D635" s="227">
        <v>70002458</v>
      </c>
      <c r="E635" s="229" t="s">
        <v>4214</v>
      </c>
      <c r="F635" s="221" t="s">
        <v>4007</v>
      </c>
      <c r="G635" s="229"/>
      <c r="H635" s="221" t="s">
        <v>4007</v>
      </c>
    </row>
    <row r="636" spans="1:8" ht="15" thickBot="1" x14ac:dyDescent="0.35">
      <c r="A636" s="101"/>
      <c r="B636" s="224"/>
      <c r="C636" s="226"/>
      <c r="D636" s="228"/>
      <c r="E636" s="222"/>
      <c r="F636" s="222"/>
      <c r="G636" s="222"/>
      <c r="H636" s="222"/>
    </row>
    <row r="637" spans="1:8" x14ac:dyDescent="0.3">
      <c r="A637" s="105"/>
      <c r="B637" s="223" t="s">
        <v>308</v>
      </c>
      <c r="C637" s="225" t="s">
        <v>4008</v>
      </c>
      <c r="D637" s="227">
        <v>70002451</v>
      </c>
      <c r="E637" s="229" t="s">
        <v>4368</v>
      </c>
      <c r="F637" s="231">
        <v>11.154</v>
      </c>
      <c r="G637" s="229"/>
      <c r="H637" s="221" t="s">
        <v>4007</v>
      </c>
    </row>
    <row r="638" spans="1:8" ht="15" thickBot="1" x14ac:dyDescent="0.35">
      <c r="A638" s="101"/>
      <c r="B638" s="224"/>
      <c r="C638" s="226"/>
      <c r="D638" s="228"/>
      <c r="E638" s="222"/>
      <c r="F638" s="222"/>
      <c r="G638" s="222"/>
      <c r="H638" s="222"/>
    </row>
    <row r="639" spans="1:8" x14ac:dyDescent="0.3">
      <c r="A639" s="105"/>
      <c r="B639" s="223" t="s">
        <v>448</v>
      </c>
      <c r="C639" s="225" t="s">
        <v>4008</v>
      </c>
      <c r="D639" s="227">
        <v>70002450</v>
      </c>
      <c r="E639" s="229" t="s">
        <v>4363</v>
      </c>
      <c r="F639" s="221" t="s">
        <v>4007</v>
      </c>
      <c r="G639" s="229" t="s">
        <v>4405</v>
      </c>
      <c r="H639" s="231">
        <v>14.167</v>
      </c>
    </row>
    <row r="640" spans="1:8" ht="15" thickBot="1" x14ac:dyDescent="0.35">
      <c r="A640" s="101"/>
      <c r="B640" s="224"/>
      <c r="C640" s="226"/>
      <c r="D640" s="228"/>
      <c r="E640" s="222"/>
      <c r="F640" s="222"/>
      <c r="G640" s="222"/>
      <c r="H640" s="222"/>
    </row>
    <row r="641" spans="1:8" x14ac:dyDescent="0.3">
      <c r="A641" s="105"/>
      <c r="B641" s="223" t="s">
        <v>396</v>
      </c>
      <c r="C641" s="225" t="s">
        <v>4008</v>
      </c>
      <c r="D641" s="227">
        <v>70002454</v>
      </c>
      <c r="E641" s="229" t="s">
        <v>4371</v>
      </c>
      <c r="F641" s="231">
        <v>23.282</v>
      </c>
      <c r="G641" s="229" t="s">
        <v>4405</v>
      </c>
      <c r="H641" s="231">
        <v>23.925999999999998</v>
      </c>
    </row>
    <row r="642" spans="1:8" ht="15" thickBot="1" x14ac:dyDescent="0.35">
      <c r="A642" s="101"/>
      <c r="B642" s="224"/>
      <c r="C642" s="226"/>
      <c r="D642" s="228"/>
      <c r="E642" s="222"/>
      <c r="F642" s="222"/>
      <c r="G642" s="222"/>
      <c r="H642" s="222"/>
    </row>
    <row r="643" spans="1:8" x14ac:dyDescent="0.3">
      <c r="A643" s="105"/>
      <c r="B643" s="223" t="s">
        <v>461</v>
      </c>
      <c r="C643" s="225" t="s">
        <v>4008</v>
      </c>
      <c r="D643" s="227">
        <v>70002453</v>
      </c>
      <c r="E643" s="229" t="s">
        <v>4368</v>
      </c>
      <c r="F643" s="231">
        <v>23.748000000000001</v>
      </c>
      <c r="G643" s="229"/>
      <c r="H643" s="221" t="s">
        <v>4007</v>
      </c>
    </row>
    <row r="644" spans="1:8" ht="15" thickBot="1" x14ac:dyDescent="0.35">
      <c r="A644" s="101"/>
      <c r="B644" s="224"/>
      <c r="C644" s="226"/>
      <c r="D644" s="228"/>
      <c r="E644" s="222"/>
      <c r="F644" s="222"/>
      <c r="G644" s="222"/>
      <c r="H644" s="222"/>
    </row>
    <row r="645" spans="1:8" x14ac:dyDescent="0.3">
      <c r="A645" s="105"/>
      <c r="B645" s="223" t="s">
        <v>407</v>
      </c>
      <c r="C645" s="225" t="s">
        <v>4008</v>
      </c>
      <c r="D645" s="227">
        <v>70002452</v>
      </c>
      <c r="E645" s="229" t="s">
        <v>4101</v>
      </c>
      <c r="F645" s="221" t="s">
        <v>4007</v>
      </c>
      <c r="G645" s="229"/>
      <c r="H645" s="221" t="s">
        <v>4007</v>
      </c>
    </row>
    <row r="646" spans="1:8" ht="15" thickBot="1" x14ac:dyDescent="0.35">
      <c r="A646" s="101"/>
      <c r="B646" s="224"/>
      <c r="C646" s="226"/>
      <c r="D646" s="228"/>
      <c r="E646" s="222"/>
      <c r="F646" s="222"/>
      <c r="G646" s="222"/>
      <c r="H646" s="222"/>
    </row>
    <row r="647" spans="1:8" x14ac:dyDescent="0.3">
      <c r="A647" s="105"/>
      <c r="B647" s="223" t="s">
        <v>466</v>
      </c>
      <c r="C647" s="225" t="s">
        <v>4008</v>
      </c>
      <c r="D647" s="227">
        <v>70002456</v>
      </c>
      <c r="E647" s="229" t="s">
        <v>4225</v>
      </c>
      <c r="F647" s="221" t="s">
        <v>4007</v>
      </c>
      <c r="G647" s="229"/>
      <c r="H647" s="221" t="s">
        <v>4007</v>
      </c>
    </row>
    <row r="648" spans="1:8" ht="15" thickBot="1" x14ac:dyDescent="0.35">
      <c r="A648" s="101"/>
      <c r="B648" s="224"/>
      <c r="C648" s="226"/>
      <c r="D648" s="228"/>
      <c r="E648" s="222"/>
      <c r="F648" s="222"/>
      <c r="G648" s="222"/>
      <c r="H648" s="222"/>
    </row>
    <row r="649" spans="1:8" x14ac:dyDescent="0.3">
      <c r="A649" s="105"/>
      <c r="B649" s="223" t="s">
        <v>446</v>
      </c>
      <c r="C649" s="225" t="s">
        <v>4008</v>
      </c>
      <c r="D649" s="227">
        <v>70002459</v>
      </c>
      <c r="E649" s="229" t="s">
        <v>4420</v>
      </c>
      <c r="F649" s="231">
        <v>20.347000000000001</v>
      </c>
      <c r="G649" s="229"/>
      <c r="H649" s="221" t="s">
        <v>4007</v>
      </c>
    </row>
    <row r="650" spans="1:8" ht="15" thickBot="1" x14ac:dyDescent="0.35">
      <c r="A650" s="101"/>
      <c r="B650" s="224"/>
      <c r="C650" s="226"/>
      <c r="D650" s="228"/>
      <c r="E650" s="222"/>
      <c r="F650" s="222"/>
      <c r="G650" s="222"/>
      <c r="H650" s="222"/>
    </row>
    <row r="651" spans="1:8" x14ac:dyDescent="0.3">
      <c r="A651" s="105"/>
      <c r="B651" s="223" t="s">
        <v>406</v>
      </c>
      <c r="C651" s="225" t="s">
        <v>4008</v>
      </c>
      <c r="D651" s="227">
        <v>70002460</v>
      </c>
      <c r="E651" s="229" t="s">
        <v>4226</v>
      </c>
      <c r="F651" s="221" t="s">
        <v>4007</v>
      </c>
      <c r="G651" s="229"/>
      <c r="H651" s="221" t="s">
        <v>4007</v>
      </c>
    </row>
    <row r="652" spans="1:8" ht="15" thickBot="1" x14ac:dyDescent="0.35">
      <c r="A652" s="101"/>
      <c r="B652" s="224"/>
      <c r="C652" s="226"/>
      <c r="D652" s="228"/>
      <c r="E652" s="222"/>
      <c r="F652" s="222"/>
      <c r="G652" s="222"/>
      <c r="H652" s="222"/>
    </row>
    <row r="653" spans="1:8" x14ac:dyDescent="0.3">
      <c r="A653" s="105"/>
      <c r="B653" s="223" t="s">
        <v>434</v>
      </c>
      <c r="C653" s="225" t="s">
        <v>4008</v>
      </c>
      <c r="D653" s="227">
        <v>70002455</v>
      </c>
      <c r="E653" s="229" t="s">
        <v>4150</v>
      </c>
      <c r="F653" s="221" t="s">
        <v>4007</v>
      </c>
      <c r="G653" s="229"/>
      <c r="H653" s="221" t="s">
        <v>4007</v>
      </c>
    </row>
    <row r="654" spans="1:8" ht="15" thickBot="1" x14ac:dyDescent="0.35">
      <c r="A654" s="101"/>
      <c r="B654" s="224"/>
      <c r="C654" s="226"/>
      <c r="D654" s="228"/>
      <c r="E654" s="222"/>
      <c r="F654" s="222"/>
      <c r="G654" s="222"/>
      <c r="H654" s="222"/>
    </row>
    <row r="655" spans="1:8" x14ac:dyDescent="0.3">
      <c r="A655" s="105"/>
      <c r="B655" s="223" t="s">
        <v>476</v>
      </c>
      <c r="C655" s="225" t="s">
        <v>4008</v>
      </c>
      <c r="D655" s="227">
        <v>70002457</v>
      </c>
      <c r="E655" s="229" t="s">
        <v>4411</v>
      </c>
      <c r="F655" s="221" t="s">
        <v>4007</v>
      </c>
      <c r="G655" s="229"/>
      <c r="H655" s="221" t="s">
        <v>4007</v>
      </c>
    </row>
    <row r="656" spans="1:8" ht="15" thickBot="1" x14ac:dyDescent="0.35">
      <c r="A656" s="101"/>
      <c r="B656" s="224"/>
      <c r="C656" s="226"/>
      <c r="D656" s="228"/>
      <c r="E656" s="222"/>
      <c r="F656" s="222"/>
      <c r="G656" s="222"/>
      <c r="H656" s="222"/>
    </row>
    <row r="657" spans="1:8" x14ac:dyDescent="0.3">
      <c r="A657" s="105"/>
      <c r="B657" s="223" t="s">
        <v>399</v>
      </c>
      <c r="C657" s="225" t="s">
        <v>4008</v>
      </c>
      <c r="D657" s="227">
        <v>70002449</v>
      </c>
      <c r="E657" s="229" t="s">
        <v>4163</v>
      </c>
      <c r="F657" s="221" t="s">
        <v>4007</v>
      </c>
      <c r="G657" s="229"/>
      <c r="H657" s="221" t="s">
        <v>4007</v>
      </c>
    </row>
    <row r="658" spans="1:8" ht="15" thickBot="1" x14ac:dyDescent="0.35">
      <c r="A658" s="101"/>
      <c r="B658" s="224"/>
      <c r="C658" s="226"/>
      <c r="D658" s="228"/>
      <c r="E658" s="222"/>
      <c r="F658" s="222"/>
      <c r="G658" s="222"/>
      <c r="H658" s="222"/>
    </row>
    <row r="659" spans="1:8" x14ac:dyDescent="0.3">
      <c r="A659" s="105"/>
      <c r="B659" s="223" t="s">
        <v>458</v>
      </c>
      <c r="C659" s="225" t="s">
        <v>4008</v>
      </c>
      <c r="D659" s="227">
        <v>70001594</v>
      </c>
      <c r="E659" s="229" t="s">
        <v>4227</v>
      </c>
      <c r="F659" s="221" t="s">
        <v>4007</v>
      </c>
      <c r="G659" s="229"/>
      <c r="H659" s="221" t="s">
        <v>4007</v>
      </c>
    </row>
    <row r="660" spans="1:8" ht="15" thickBot="1" x14ac:dyDescent="0.35">
      <c r="A660" s="101"/>
      <c r="B660" s="224"/>
      <c r="C660" s="226"/>
      <c r="D660" s="228"/>
      <c r="E660" s="222"/>
      <c r="F660" s="222"/>
      <c r="G660" s="222"/>
      <c r="H660" s="222"/>
    </row>
    <row r="661" spans="1:8" x14ac:dyDescent="0.3">
      <c r="A661" s="105"/>
      <c r="B661" s="223" t="s">
        <v>444</v>
      </c>
      <c r="C661" s="225" t="s">
        <v>4008</v>
      </c>
      <c r="D661" s="227">
        <v>70001590</v>
      </c>
      <c r="E661" s="229" t="s">
        <v>4380</v>
      </c>
      <c r="F661" s="231">
        <v>11.821999999999999</v>
      </c>
      <c r="G661" s="229" t="s">
        <v>4377</v>
      </c>
      <c r="H661" s="234">
        <v>12.5</v>
      </c>
    </row>
    <row r="662" spans="1:8" ht="15" thickBot="1" x14ac:dyDescent="0.35">
      <c r="A662" s="101"/>
      <c r="B662" s="224"/>
      <c r="C662" s="226"/>
      <c r="D662" s="228"/>
      <c r="E662" s="222"/>
      <c r="F662" s="222"/>
      <c r="G662" s="222"/>
      <c r="H662" s="222"/>
    </row>
    <row r="663" spans="1:8" x14ac:dyDescent="0.3">
      <c r="A663" s="105"/>
      <c r="B663" s="223" t="s">
        <v>408</v>
      </c>
      <c r="C663" s="225" t="s">
        <v>4008</v>
      </c>
      <c r="D663" s="227">
        <v>70001588</v>
      </c>
      <c r="E663" s="229" t="s">
        <v>4420</v>
      </c>
      <c r="F663" s="231">
        <v>3.8439999999999999</v>
      </c>
      <c r="G663" s="229" t="s">
        <v>4373</v>
      </c>
      <c r="H663" s="231">
        <v>3.8439999999999999</v>
      </c>
    </row>
    <row r="664" spans="1:8" ht="15" thickBot="1" x14ac:dyDescent="0.35">
      <c r="A664" s="101"/>
      <c r="B664" s="224"/>
      <c r="C664" s="226"/>
      <c r="D664" s="228"/>
      <c r="E664" s="222"/>
      <c r="F664" s="222"/>
      <c r="G664" s="222"/>
      <c r="H664" s="222"/>
    </row>
    <row r="665" spans="1:8" x14ac:dyDescent="0.3">
      <c r="A665" s="105"/>
      <c r="B665" s="223" t="s">
        <v>425</v>
      </c>
      <c r="C665" s="225" t="s">
        <v>4008</v>
      </c>
      <c r="D665" s="227">
        <v>70001589</v>
      </c>
      <c r="E665" s="229" t="s">
        <v>4417</v>
      </c>
      <c r="F665" s="221" t="s">
        <v>4007</v>
      </c>
      <c r="G665" s="229" t="s">
        <v>4399</v>
      </c>
      <c r="H665" s="234">
        <v>7.8</v>
      </c>
    </row>
    <row r="666" spans="1:8" ht="15" thickBot="1" x14ac:dyDescent="0.35">
      <c r="A666" s="101"/>
      <c r="B666" s="224"/>
      <c r="C666" s="226"/>
      <c r="D666" s="228"/>
      <c r="E666" s="222"/>
      <c r="F666" s="222"/>
      <c r="G666" s="222"/>
      <c r="H666" s="222"/>
    </row>
    <row r="667" spans="1:8" x14ac:dyDescent="0.3">
      <c r="A667" s="105"/>
      <c r="B667" s="223" t="s">
        <v>474</v>
      </c>
      <c r="C667" s="225" t="s">
        <v>4008</v>
      </c>
      <c r="D667" s="227">
        <v>70001802</v>
      </c>
      <c r="E667" s="229" t="s">
        <v>4229</v>
      </c>
      <c r="F667" s="221" t="s">
        <v>4007</v>
      </c>
      <c r="G667" s="229"/>
      <c r="H667" s="221" t="s">
        <v>4007</v>
      </c>
    </row>
    <row r="668" spans="1:8" ht="15" thickBot="1" x14ac:dyDescent="0.35">
      <c r="A668" s="101"/>
      <c r="B668" s="224"/>
      <c r="C668" s="226"/>
      <c r="D668" s="228"/>
      <c r="E668" s="222"/>
      <c r="F668" s="222"/>
      <c r="G668" s="222"/>
      <c r="H668" s="222"/>
    </row>
    <row r="669" spans="1:8" x14ac:dyDescent="0.3">
      <c r="A669" s="105"/>
      <c r="B669" s="223" t="s">
        <v>462</v>
      </c>
      <c r="C669" s="225" t="s">
        <v>4008</v>
      </c>
      <c r="D669" s="227">
        <v>70001808</v>
      </c>
      <c r="E669" s="229" t="s">
        <v>4368</v>
      </c>
      <c r="F669" s="231">
        <v>24.064</v>
      </c>
      <c r="G669" s="229"/>
      <c r="H669" s="221" t="s">
        <v>4007</v>
      </c>
    </row>
    <row r="670" spans="1:8" ht="15" thickBot="1" x14ac:dyDescent="0.35">
      <c r="A670" s="101"/>
      <c r="B670" s="224"/>
      <c r="C670" s="226"/>
      <c r="D670" s="228"/>
      <c r="E670" s="222"/>
      <c r="F670" s="222"/>
      <c r="G670" s="222"/>
      <c r="H670" s="222"/>
    </row>
    <row r="671" spans="1:8" x14ac:dyDescent="0.3">
      <c r="A671" s="105"/>
      <c r="B671" s="223" t="s">
        <v>432</v>
      </c>
      <c r="C671" s="225" t="s">
        <v>4008</v>
      </c>
      <c r="D671" s="227">
        <v>70001806</v>
      </c>
      <c r="E671" s="229" t="s">
        <v>4230</v>
      </c>
      <c r="F671" s="221" t="s">
        <v>4007</v>
      </c>
      <c r="G671" s="229"/>
      <c r="H671" s="221" t="s">
        <v>4007</v>
      </c>
    </row>
    <row r="672" spans="1:8" ht="15" thickBot="1" x14ac:dyDescent="0.35">
      <c r="A672" s="101"/>
      <c r="B672" s="224"/>
      <c r="C672" s="226"/>
      <c r="D672" s="228"/>
      <c r="E672" s="222"/>
      <c r="F672" s="222"/>
      <c r="G672" s="222"/>
      <c r="H672" s="222"/>
    </row>
    <row r="673" spans="1:8" x14ac:dyDescent="0.3">
      <c r="A673" s="105"/>
      <c r="B673" s="223" t="s">
        <v>420</v>
      </c>
      <c r="C673" s="225" t="s">
        <v>4008</v>
      </c>
      <c r="D673" s="227">
        <v>70001804</v>
      </c>
      <c r="E673" s="229" t="s">
        <v>4424</v>
      </c>
      <c r="F673" s="221" t="s">
        <v>4007</v>
      </c>
      <c r="G673" s="229"/>
      <c r="H673" s="221" t="s">
        <v>4007</v>
      </c>
    </row>
    <row r="674" spans="1:8" ht="15" thickBot="1" x14ac:dyDescent="0.35">
      <c r="A674" s="101"/>
      <c r="B674" s="224"/>
      <c r="C674" s="226"/>
      <c r="D674" s="228"/>
      <c r="E674" s="222"/>
      <c r="F674" s="222"/>
      <c r="G674" s="222"/>
      <c r="H674" s="222"/>
    </row>
    <row r="675" spans="1:8" x14ac:dyDescent="0.3">
      <c r="A675" s="105"/>
      <c r="B675" s="223" t="s">
        <v>409</v>
      </c>
      <c r="C675" s="225" t="s">
        <v>4008</v>
      </c>
      <c r="D675" s="227">
        <v>70001810</v>
      </c>
      <c r="E675" s="229" t="s">
        <v>4366</v>
      </c>
      <c r="F675" s="230">
        <v>9.1300000000000008</v>
      </c>
      <c r="G675" s="229"/>
      <c r="H675" s="221" t="s">
        <v>4007</v>
      </c>
    </row>
    <row r="676" spans="1:8" ht="15" thickBot="1" x14ac:dyDescent="0.35">
      <c r="A676" s="101"/>
      <c r="B676" s="224"/>
      <c r="C676" s="226"/>
      <c r="D676" s="228"/>
      <c r="E676" s="222"/>
      <c r="F676" s="222"/>
      <c r="G676" s="222"/>
      <c r="H676" s="222"/>
    </row>
    <row r="677" spans="1:8" x14ac:dyDescent="0.3">
      <c r="A677" s="105"/>
      <c r="B677" s="223" t="s">
        <v>469</v>
      </c>
      <c r="C677" s="225" t="s">
        <v>4008</v>
      </c>
      <c r="D677" s="227">
        <v>70001443</v>
      </c>
      <c r="E677" s="229" t="s">
        <v>4428</v>
      </c>
      <c r="F677" s="231">
        <v>16.158999999999999</v>
      </c>
      <c r="G677" s="229" t="s">
        <v>4388</v>
      </c>
      <c r="H677" s="231">
        <v>16.992999999999999</v>
      </c>
    </row>
    <row r="678" spans="1:8" ht="15" thickBot="1" x14ac:dyDescent="0.35">
      <c r="A678" s="101"/>
      <c r="B678" s="224"/>
      <c r="C678" s="226"/>
      <c r="D678" s="228"/>
      <c r="E678" s="222"/>
      <c r="F678" s="222"/>
      <c r="G678" s="222"/>
      <c r="H678" s="222"/>
    </row>
    <row r="679" spans="1:8" x14ac:dyDescent="0.3">
      <c r="A679" s="105"/>
      <c r="B679" s="223" t="s">
        <v>442</v>
      </c>
      <c r="C679" s="225" t="s">
        <v>4008</v>
      </c>
      <c r="D679" s="227">
        <v>70001447</v>
      </c>
      <c r="E679" s="229" t="s">
        <v>4369</v>
      </c>
      <c r="F679" s="231">
        <v>13.869</v>
      </c>
      <c r="G679" s="229" t="s">
        <v>4373</v>
      </c>
      <c r="H679" s="230">
        <v>14.42</v>
      </c>
    </row>
    <row r="680" spans="1:8" ht="15" thickBot="1" x14ac:dyDescent="0.35">
      <c r="A680" s="101"/>
      <c r="B680" s="224"/>
      <c r="C680" s="226"/>
      <c r="D680" s="228"/>
      <c r="E680" s="222"/>
      <c r="F680" s="222"/>
      <c r="G680" s="222"/>
      <c r="H680" s="222"/>
    </row>
    <row r="681" spans="1:8" x14ac:dyDescent="0.3">
      <c r="A681" s="105"/>
      <c r="B681" s="223" t="s">
        <v>398</v>
      </c>
      <c r="C681" s="225" t="s">
        <v>4008</v>
      </c>
      <c r="D681" s="227">
        <v>70001450</v>
      </c>
      <c r="E681" s="229" t="s">
        <v>4092</v>
      </c>
      <c r="F681" s="221" t="s">
        <v>4007</v>
      </c>
      <c r="G681" s="229"/>
      <c r="H681" s="221" t="s">
        <v>4007</v>
      </c>
    </row>
    <row r="682" spans="1:8" ht="15" thickBot="1" x14ac:dyDescent="0.35">
      <c r="A682" s="101"/>
      <c r="B682" s="224"/>
      <c r="C682" s="226"/>
      <c r="D682" s="228"/>
      <c r="E682" s="222"/>
      <c r="F682" s="222"/>
      <c r="G682" s="222"/>
      <c r="H682" s="222"/>
    </row>
    <row r="683" spans="1:8" x14ac:dyDescent="0.3">
      <c r="A683" s="105"/>
      <c r="B683" s="223" t="s">
        <v>429</v>
      </c>
      <c r="C683" s="225" t="s">
        <v>4008</v>
      </c>
      <c r="D683" s="227">
        <v>70001442</v>
      </c>
      <c r="E683" s="229" t="s">
        <v>4429</v>
      </c>
      <c r="F683" s="221" t="s">
        <v>4007</v>
      </c>
      <c r="G683" s="229"/>
      <c r="H683" s="221" t="s">
        <v>4007</v>
      </c>
    </row>
    <row r="684" spans="1:8" ht="15" thickBot="1" x14ac:dyDescent="0.35">
      <c r="A684" s="101"/>
      <c r="B684" s="224"/>
      <c r="C684" s="226"/>
      <c r="D684" s="228"/>
      <c r="E684" s="222"/>
      <c r="F684" s="222"/>
      <c r="G684" s="222"/>
      <c r="H684" s="222"/>
    </row>
    <row r="685" spans="1:8" x14ac:dyDescent="0.3">
      <c r="A685" s="105"/>
      <c r="B685" s="223" t="s">
        <v>430</v>
      </c>
      <c r="C685" s="225" t="s">
        <v>4008</v>
      </c>
      <c r="D685" s="227">
        <v>70001441</v>
      </c>
      <c r="E685" s="229" t="s">
        <v>4372</v>
      </c>
      <c r="F685" s="231">
        <v>19.105</v>
      </c>
      <c r="G685" s="229" t="s">
        <v>4373</v>
      </c>
      <c r="H685" s="231">
        <v>19.437999999999999</v>
      </c>
    </row>
    <row r="686" spans="1:8" ht="15" thickBot="1" x14ac:dyDescent="0.35">
      <c r="A686" s="101"/>
      <c r="B686" s="224"/>
      <c r="C686" s="226"/>
      <c r="D686" s="228"/>
      <c r="E686" s="222"/>
      <c r="F686" s="222"/>
      <c r="G686" s="222"/>
      <c r="H686" s="222"/>
    </row>
    <row r="687" spans="1:8" x14ac:dyDescent="0.3">
      <c r="A687" s="105"/>
      <c r="B687" s="223" t="s">
        <v>411</v>
      </c>
      <c r="C687" s="225" t="s">
        <v>4008</v>
      </c>
      <c r="D687" s="227">
        <v>70001446</v>
      </c>
      <c r="E687" s="229" t="s">
        <v>4024</v>
      </c>
      <c r="F687" s="221" t="s">
        <v>4007</v>
      </c>
      <c r="G687" s="229"/>
      <c r="H687" s="221" t="s">
        <v>4007</v>
      </c>
    </row>
    <row r="688" spans="1:8" ht="15" thickBot="1" x14ac:dyDescent="0.35">
      <c r="A688" s="101"/>
      <c r="B688" s="224"/>
      <c r="C688" s="226"/>
      <c r="D688" s="228"/>
      <c r="E688" s="222"/>
      <c r="F688" s="222"/>
      <c r="G688" s="222"/>
      <c r="H688" s="222"/>
    </row>
    <row r="689" spans="1:8" x14ac:dyDescent="0.3">
      <c r="A689" s="105"/>
      <c r="B689" s="223" t="s">
        <v>439</v>
      </c>
      <c r="C689" s="225" t="s">
        <v>4008</v>
      </c>
      <c r="D689" s="227">
        <v>70001449</v>
      </c>
      <c r="E689" s="229" t="s">
        <v>4234</v>
      </c>
      <c r="F689" s="221" t="s">
        <v>4007</v>
      </c>
      <c r="G689" s="229"/>
      <c r="H689" s="221" t="s">
        <v>4007</v>
      </c>
    </row>
    <row r="690" spans="1:8" ht="15" thickBot="1" x14ac:dyDescent="0.35">
      <c r="A690" s="101"/>
      <c r="B690" s="224"/>
      <c r="C690" s="226"/>
      <c r="D690" s="228"/>
      <c r="E690" s="222"/>
      <c r="F690" s="222"/>
      <c r="G690" s="222"/>
      <c r="H690" s="222"/>
    </row>
    <row r="691" spans="1:8" x14ac:dyDescent="0.3">
      <c r="A691" s="105"/>
      <c r="B691" s="223" t="s">
        <v>451</v>
      </c>
      <c r="C691" s="225" t="s">
        <v>4008</v>
      </c>
      <c r="D691" s="227">
        <v>70001448</v>
      </c>
      <c r="E691" s="229" t="s">
        <v>4419</v>
      </c>
      <c r="F691" s="230">
        <v>16.010000000000002</v>
      </c>
      <c r="G691" s="229"/>
      <c r="H691" s="221" t="s">
        <v>4007</v>
      </c>
    </row>
    <row r="692" spans="1:8" ht="15" thickBot="1" x14ac:dyDescent="0.35">
      <c r="A692" s="101"/>
      <c r="B692" s="224"/>
      <c r="C692" s="226"/>
      <c r="D692" s="228"/>
      <c r="E692" s="222"/>
      <c r="F692" s="222"/>
      <c r="G692" s="222"/>
      <c r="H692" s="222"/>
    </row>
    <row r="693" spans="1:8" x14ac:dyDescent="0.3">
      <c r="A693" s="105"/>
      <c r="B693" s="223" t="s">
        <v>478</v>
      </c>
      <c r="C693" s="225" t="s">
        <v>4008</v>
      </c>
      <c r="D693" s="227">
        <v>70001451</v>
      </c>
      <c r="E693" s="229" t="s">
        <v>4406</v>
      </c>
      <c r="F693" s="234">
        <v>22.3</v>
      </c>
      <c r="G693" s="229" t="s">
        <v>4379</v>
      </c>
      <c r="H693" s="234">
        <v>23.5</v>
      </c>
    </row>
    <row r="694" spans="1:8" ht="15" thickBot="1" x14ac:dyDescent="0.35">
      <c r="A694" s="101"/>
      <c r="B694" s="224"/>
      <c r="C694" s="226"/>
      <c r="D694" s="228"/>
      <c r="E694" s="222"/>
      <c r="F694" s="222"/>
      <c r="G694" s="222"/>
      <c r="H694" s="222"/>
    </row>
    <row r="695" spans="1:8" x14ac:dyDescent="0.3">
      <c r="A695" s="105"/>
      <c r="B695" s="223" t="s">
        <v>441</v>
      </c>
      <c r="C695" s="225" t="s">
        <v>4008</v>
      </c>
      <c r="D695" s="227">
        <v>70001445</v>
      </c>
      <c r="E695" s="229" t="s">
        <v>4368</v>
      </c>
      <c r="F695" s="231">
        <v>12.545</v>
      </c>
      <c r="G695" s="229"/>
      <c r="H695" s="221" t="s">
        <v>4007</v>
      </c>
    </row>
    <row r="696" spans="1:8" ht="15" thickBot="1" x14ac:dyDescent="0.35">
      <c r="A696" s="101"/>
      <c r="B696" s="224"/>
      <c r="C696" s="226"/>
      <c r="D696" s="228"/>
      <c r="E696" s="222"/>
      <c r="F696" s="222"/>
      <c r="G696" s="222"/>
      <c r="H696" s="222"/>
    </row>
    <row r="697" spans="1:8" x14ac:dyDescent="0.3">
      <c r="A697" s="105"/>
      <c r="B697" s="223" t="s">
        <v>427</v>
      </c>
      <c r="C697" s="225" t="s">
        <v>4008</v>
      </c>
      <c r="D697" s="227">
        <v>70001971</v>
      </c>
      <c r="E697" s="229" t="s">
        <v>4366</v>
      </c>
      <c r="F697" s="231">
        <v>11.173</v>
      </c>
      <c r="G697" s="229"/>
      <c r="H697" s="221" t="s">
        <v>4007</v>
      </c>
    </row>
    <row r="698" spans="1:8" ht="15" thickBot="1" x14ac:dyDescent="0.35">
      <c r="A698" s="101"/>
      <c r="B698" s="224"/>
      <c r="C698" s="226"/>
      <c r="D698" s="228"/>
      <c r="E698" s="222"/>
      <c r="F698" s="222"/>
      <c r="G698" s="222"/>
      <c r="H698" s="222"/>
    </row>
    <row r="699" spans="1:8" x14ac:dyDescent="0.3">
      <c r="A699" s="105"/>
      <c r="B699" s="223" t="s">
        <v>400</v>
      </c>
      <c r="C699" s="225" t="s">
        <v>4008</v>
      </c>
      <c r="D699" s="227">
        <v>70001973</v>
      </c>
      <c r="E699" s="229" t="s">
        <v>4237</v>
      </c>
      <c r="F699" s="221" t="s">
        <v>4007</v>
      </c>
      <c r="G699" s="229"/>
      <c r="H699" s="221" t="s">
        <v>4007</v>
      </c>
    </row>
    <row r="700" spans="1:8" ht="15" thickBot="1" x14ac:dyDescent="0.35">
      <c r="A700" s="101"/>
      <c r="B700" s="224"/>
      <c r="C700" s="226"/>
      <c r="D700" s="228"/>
      <c r="E700" s="222"/>
      <c r="F700" s="222"/>
      <c r="G700" s="222"/>
      <c r="H700" s="222"/>
    </row>
    <row r="701" spans="1:8" x14ac:dyDescent="0.3">
      <c r="A701" s="105"/>
      <c r="B701" s="223" t="s">
        <v>440</v>
      </c>
      <c r="C701" s="225" t="s">
        <v>4008</v>
      </c>
      <c r="D701" s="227">
        <v>70001979</v>
      </c>
      <c r="E701" s="229" t="s">
        <v>4389</v>
      </c>
      <c r="F701" s="231">
        <v>9.0109999999999992</v>
      </c>
      <c r="G701" s="229" t="s">
        <v>4370</v>
      </c>
      <c r="H701" s="234">
        <v>9.9</v>
      </c>
    </row>
    <row r="702" spans="1:8" ht="15" thickBot="1" x14ac:dyDescent="0.35">
      <c r="A702" s="101"/>
      <c r="B702" s="224"/>
      <c r="C702" s="226"/>
      <c r="D702" s="228"/>
      <c r="E702" s="222"/>
      <c r="F702" s="222"/>
      <c r="G702" s="222"/>
      <c r="H702" s="222"/>
    </row>
    <row r="703" spans="1:8" x14ac:dyDescent="0.3">
      <c r="A703" s="105"/>
      <c r="B703" s="223" t="s">
        <v>455</v>
      </c>
      <c r="C703" s="225" t="s">
        <v>4008</v>
      </c>
      <c r="D703" s="227">
        <v>70001975</v>
      </c>
      <c r="E703" s="229" t="s">
        <v>4371</v>
      </c>
      <c r="F703" s="233">
        <v>9</v>
      </c>
      <c r="G703" s="229"/>
      <c r="H703" s="221" t="s">
        <v>4007</v>
      </c>
    </row>
    <row r="704" spans="1:8" ht="15" thickBot="1" x14ac:dyDescent="0.35">
      <c r="A704" s="101"/>
      <c r="B704" s="224"/>
      <c r="C704" s="226"/>
      <c r="D704" s="228"/>
      <c r="E704" s="222"/>
      <c r="F704" s="222"/>
      <c r="G704" s="222"/>
      <c r="H704" s="222"/>
    </row>
    <row r="705" spans="1:8" x14ac:dyDescent="0.3">
      <c r="A705" s="105"/>
      <c r="B705" s="223" t="s">
        <v>402</v>
      </c>
      <c r="C705" s="225" t="s">
        <v>4008</v>
      </c>
      <c r="D705" s="227">
        <v>70001978</v>
      </c>
      <c r="E705" s="229" t="s">
        <v>4368</v>
      </c>
      <c r="F705" s="230">
        <v>13.44</v>
      </c>
      <c r="G705" s="229" t="s">
        <v>4367</v>
      </c>
      <c r="H705" s="230">
        <v>13.44</v>
      </c>
    </row>
    <row r="706" spans="1:8" ht="15" thickBot="1" x14ac:dyDescent="0.35">
      <c r="A706" s="101"/>
      <c r="B706" s="224"/>
      <c r="C706" s="226"/>
      <c r="D706" s="228"/>
      <c r="E706" s="222"/>
      <c r="F706" s="222"/>
      <c r="G706" s="222"/>
      <c r="H706" s="222"/>
    </row>
    <row r="707" spans="1:8" x14ac:dyDescent="0.3">
      <c r="A707" s="105"/>
      <c r="B707" s="223" t="s">
        <v>418</v>
      </c>
      <c r="C707" s="225" t="s">
        <v>4008</v>
      </c>
      <c r="D707" s="227">
        <v>70001977</v>
      </c>
      <c r="E707" s="229" t="s">
        <v>4368</v>
      </c>
      <c r="F707" s="234">
        <v>11.1</v>
      </c>
      <c r="G707" s="229"/>
      <c r="H707" s="221" t="s">
        <v>4007</v>
      </c>
    </row>
    <row r="708" spans="1:8" ht="15" thickBot="1" x14ac:dyDescent="0.35">
      <c r="A708" s="101"/>
      <c r="B708" s="224"/>
      <c r="C708" s="226"/>
      <c r="D708" s="228"/>
      <c r="E708" s="222"/>
      <c r="F708" s="222"/>
      <c r="G708" s="222"/>
      <c r="H708" s="222"/>
    </row>
    <row r="709" spans="1:8" x14ac:dyDescent="0.3">
      <c r="A709" s="105"/>
      <c r="B709" s="223" t="s">
        <v>447</v>
      </c>
      <c r="C709" s="225" t="s">
        <v>4008</v>
      </c>
      <c r="D709" s="227">
        <v>70001976</v>
      </c>
      <c r="E709" s="229" t="s">
        <v>4238</v>
      </c>
      <c r="F709" s="221" t="s">
        <v>4007</v>
      </c>
      <c r="G709" s="229" t="s">
        <v>4390</v>
      </c>
      <c r="H709" s="231">
        <v>14.423999999999999</v>
      </c>
    </row>
    <row r="710" spans="1:8" ht="15" thickBot="1" x14ac:dyDescent="0.35">
      <c r="A710" s="101"/>
      <c r="B710" s="224"/>
      <c r="C710" s="226"/>
      <c r="D710" s="228"/>
      <c r="E710" s="222"/>
      <c r="F710" s="222"/>
      <c r="G710" s="222"/>
      <c r="H710" s="222"/>
    </row>
    <row r="711" spans="1:8" x14ac:dyDescent="0.3">
      <c r="A711" s="105"/>
      <c r="B711" s="223" t="s">
        <v>464</v>
      </c>
      <c r="C711" s="225" t="s">
        <v>4008</v>
      </c>
      <c r="D711" s="227">
        <v>70001972</v>
      </c>
      <c r="E711" s="229" t="s">
        <v>4239</v>
      </c>
      <c r="F711" s="221" t="s">
        <v>4007</v>
      </c>
      <c r="G711" s="229" t="s">
        <v>4379</v>
      </c>
      <c r="H711" s="231">
        <v>11.673</v>
      </c>
    </row>
    <row r="712" spans="1:8" ht="15" thickBot="1" x14ac:dyDescent="0.35">
      <c r="A712" s="101"/>
      <c r="B712" s="224"/>
      <c r="C712" s="226"/>
      <c r="D712" s="228"/>
      <c r="E712" s="222"/>
      <c r="F712" s="222"/>
      <c r="G712" s="222"/>
      <c r="H712" s="222"/>
    </row>
    <row r="713" spans="1:8" x14ac:dyDescent="0.3">
      <c r="A713" s="105"/>
      <c r="B713" s="223" t="s">
        <v>452</v>
      </c>
      <c r="C713" s="225" t="s">
        <v>4008</v>
      </c>
      <c r="D713" s="227">
        <v>70001106</v>
      </c>
      <c r="E713" s="229" t="s">
        <v>4227</v>
      </c>
      <c r="F713" s="221" t="s">
        <v>4007</v>
      </c>
      <c r="G713" s="229"/>
      <c r="H713" s="221" t="s">
        <v>4007</v>
      </c>
    </row>
    <row r="714" spans="1:8" ht="15" thickBot="1" x14ac:dyDescent="0.35">
      <c r="A714" s="101"/>
      <c r="B714" s="224"/>
      <c r="C714" s="226"/>
      <c r="D714" s="228"/>
      <c r="E714" s="222"/>
      <c r="F714" s="222"/>
      <c r="G714" s="222"/>
      <c r="H714" s="222"/>
    </row>
    <row r="715" spans="1:8" x14ac:dyDescent="0.3">
      <c r="A715" s="105"/>
      <c r="B715" s="223" t="s">
        <v>456</v>
      </c>
      <c r="C715" s="225" t="s">
        <v>4008</v>
      </c>
      <c r="D715" s="227">
        <v>70001380</v>
      </c>
      <c r="E715" s="229" t="s">
        <v>4240</v>
      </c>
      <c r="F715" s="221" t="s">
        <v>4007</v>
      </c>
      <c r="G715" s="229"/>
      <c r="H715" s="221" t="s">
        <v>4007</v>
      </c>
    </row>
    <row r="716" spans="1:8" ht="15" thickBot="1" x14ac:dyDescent="0.35">
      <c r="A716" s="101"/>
      <c r="B716" s="224"/>
      <c r="C716" s="226"/>
      <c r="D716" s="228"/>
      <c r="E716" s="222"/>
      <c r="F716" s="222"/>
      <c r="G716" s="222"/>
      <c r="H716" s="222"/>
    </row>
    <row r="717" spans="1:8" x14ac:dyDescent="0.3">
      <c r="A717" s="105"/>
      <c r="B717" s="223" t="s">
        <v>468</v>
      </c>
      <c r="C717" s="225" t="s">
        <v>4008</v>
      </c>
      <c r="D717" s="227">
        <v>70001369</v>
      </c>
      <c r="E717" s="229" t="s">
        <v>4420</v>
      </c>
      <c r="F717" s="231">
        <v>5.5650000000000004</v>
      </c>
      <c r="G717" s="229" t="s">
        <v>4377</v>
      </c>
      <c r="H717" s="231">
        <v>5.8780000000000001</v>
      </c>
    </row>
    <row r="718" spans="1:8" ht="15" thickBot="1" x14ac:dyDescent="0.35">
      <c r="A718" s="101"/>
      <c r="B718" s="224"/>
      <c r="C718" s="226"/>
      <c r="D718" s="228"/>
      <c r="E718" s="222"/>
      <c r="F718" s="222"/>
      <c r="G718" s="222"/>
      <c r="H718" s="222"/>
    </row>
    <row r="719" spans="1:8" x14ac:dyDescent="0.3">
      <c r="A719" s="105"/>
      <c r="B719" s="223" t="s">
        <v>480</v>
      </c>
      <c r="C719" s="225" t="s">
        <v>4008</v>
      </c>
      <c r="D719" s="227">
        <v>70001444</v>
      </c>
      <c r="E719" s="229" t="s">
        <v>4366</v>
      </c>
      <c r="F719" s="231">
        <v>10.867000000000001</v>
      </c>
      <c r="G719" s="229" t="s">
        <v>4373</v>
      </c>
      <c r="H719" s="231">
        <v>11.206</v>
      </c>
    </row>
    <row r="720" spans="1:8" ht="15" thickBot="1" x14ac:dyDescent="0.35">
      <c r="A720" s="101"/>
      <c r="B720" s="224"/>
      <c r="C720" s="226"/>
      <c r="D720" s="228"/>
      <c r="E720" s="222"/>
      <c r="F720" s="222"/>
      <c r="G720" s="222"/>
      <c r="H720" s="222"/>
    </row>
    <row r="721" spans="1:8" x14ac:dyDescent="0.3">
      <c r="A721" s="105"/>
      <c r="B721" s="223" t="s">
        <v>473</v>
      </c>
      <c r="C721" s="225" t="s">
        <v>4008</v>
      </c>
      <c r="D721" s="227">
        <v>70001969</v>
      </c>
      <c r="E721" s="229" t="s">
        <v>4413</v>
      </c>
      <c r="F721" s="231">
        <v>9.1050000000000004</v>
      </c>
      <c r="G721" s="229"/>
      <c r="H721" s="221" t="s">
        <v>4007</v>
      </c>
    </row>
    <row r="722" spans="1:8" ht="15" thickBot="1" x14ac:dyDescent="0.35">
      <c r="A722" s="101"/>
      <c r="B722" s="224"/>
      <c r="C722" s="226"/>
      <c r="D722" s="228"/>
      <c r="E722" s="222"/>
      <c r="F722" s="222"/>
      <c r="G722" s="222"/>
      <c r="H722" s="222"/>
    </row>
    <row r="723" spans="1:8" x14ac:dyDescent="0.3">
      <c r="A723" s="105"/>
      <c r="B723" s="223" t="s">
        <v>436</v>
      </c>
      <c r="C723" s="225" t="s">
        <v>4008</v>
      </c>
      <c r="D723" s="227">
        <v>70001974</v>
      </c>
      <c r="E723" s="229" t="s">
        <v>4244</v>
      </c>
      <c r="F723" s="221" t="s">
        <v>4007</v>
      </c>
      <c r="G723" s="229"/>
      <c r="H723" s="221" t="s">
        <v>4007</v>
      </c>
    </row>
    <row r="724" spans="1:8" ht="15" thickBot="1" x14ac:dyDescent="0.35">
      <c r="A724" s="101"/>
      <c r="B724" s="224"/>
      <c r="C724" s="226"/>
      <c r="D724" s="228"/>
      <c r="E724" s="222"/>
      <c r="F724" s="222"/>
      <c r="G724" s="222"/>
      <c r="H724" s="222"/>
    </row>
    <row r="725" spans="1:8" x14ac:dyDescent="0.3">
      <c r="A725" s="105"/>
      <c r="B725" s="223" t="s">
        <v>467</v>
      </c>
      <c r="C725" s="225" t="s">
        <v>4008</v>
      </c>
      <c r="D725" s="227">
        <v>70001970</v>
      </c>
      <c r="E725" s="229" t="s">
        <v>4380</v>
      </c>
      <c r="F725" s="231">
        <v>26.535</v>
      </c>
      <c r="G725" s="229" t="s">
        <v>4375</v>
      </c>
      <c r="H725" s="231">
        <v>27.300999999999998</v>
      </c>
    </row>
    <row r="726" spans="1:8" ht="15" thickBot="1" x14ac:dyDescent="0.35">
      <c r="A726" s="101"/>
      <c r="B726" s="224"/>
      <c r="C726" s="226"/>
      <c r="D726" s="228"/>
      <c r="E726" s="222"/>
      <c r="F726" s="222"/>
      <c r="G726" s="222"/>
      <c r="H726" s="222"/>
    </row>
    <row r="727" spans="1:8" x14ac:dyDescent="0.3">
      <c r="A727" s="105"/>
      <c r="B727" s="223" t="s">
        <v>426</v>
      </c>
      <c r="C727" s="225" t="s">
        <v>4008</v>
      </c>
      <c r="D727" s="227">
        <v>70001980</v>
      </c>
      <c r="E727" s="229" t="s">
        <v>4430</v>
      </c>
      <c r="F727" s="221" t="s">
        <v>4007</v>
      </c>
      <c r="G727" s="229"/>
      <c r="H727" s="221" t="s">
        <v>4007</v>
      </c>
    </row>
    <row r="728" spans="1:8" ht="15" thickBot="1" x14ac:dyDescent="0.35">
      <c r="A728" s="101"/>
      <c r="B728" s="224"/>
      <c r="C728" s="226"/>
      <c r="D728" s="228"/>
      <c r="E728" s="222"/>
      <c r="F728" s="222"/>
      <c r="G728" s="222"/>
      <c r="H728" s="222"/>
    </row>
    <row r="729" spans="1:8" x14ac:dyDescent="0.3">
      <c r="A729" s="105"/>
      <c r="B729" s="223" t="s">
        <v>484</v>
      </c>
      <c r="C729" s="225" t="s">
        <v>4008</v>
      </c>
      <c r="D729" s="227">
        <v>70002187</v>
      </c>
      <c r="E729" s="229" t="s">
        <v>4371</v>
      </c>
      <c r="F729" s="231">
        <v>7.9279999999999999</v>
      </c>
      <c r="G729" s="229" t="s">
        <v>4379</v>
      </c>
      <c r="H729" s="231">
        <v>8.1969999999999992</v>
      </c>
    </row>
    <row r="730" spans="1:8" ht="15" thickBot="1" x14ac:dyDescent="0.35">
      <c r="A730" s="101"/>
      <c r="B730" s="224"/>
      <c r="C730" s="226"/>
      <c r="D730" s="228"/>
      <c r="E730" s="222"/>
      <c r="F730" s="222"/>
      <c r="G730" s="222"/>
      <c r="H730" s="222"/>
    </row>
    <row r="731" spans="1:8" x14ac:dyDescent="0.3">
      <c r="A731" s="105"/>
      <c r="B731" s="223" t="s">
        <v>472</v>
      </c>
      <c r="C731" s="225" t="s">
        <v>4008</v>
      </c>
      <c r="D731" s="227">
        <v>70002189</v>
      </c>
      <c r="E731" s="229" t="s">
        <v>4246</v>
      </c>
      <c r="F731" s="221" t="s">
        <v>4007</v>
      </c>
      <c r="G731" s="229"/>
      <c r="H731" s="221" t="s">
        <v>4007</v>
      </c>
    </row>
    <row r="732" spans="1:8" ht="15" thickBot="1" x14ac:dyDescent="0.35">
      <c r="A732" s="101"/>
      <c r="B732" s="224"/>
      <c r="C732" s="226"/>
      <c r="D732" s="228"/>
      <c r="E732" s="222"/>
      <c r="F732" s="222"/>
      <c r="G732" s="222"/>
      <c r="H732" s="222"/>
    </row>
    <row r="733" spans="1:8" x14ac:dyDescent="0.3">
      <c r="A733" s="105"/>
      <c r="B733" s="223" t="s">
        <v>412</v>
      </c>
      <c r="C733" s="225" t="s">
        <v>4006</v>
      </c>
      <c r="D733" s="227">
        <v>70002191</v>
      </c>
      <c r="E733" s="229" t="s">
        <v>4366</v>
      </c>
      <c r="F733" s="230">
        <v>12.05</v>
      </c>
      <c r="G733" s="229" t="s">
        <v>4373</v>
      </c>
      <c r="H733" s="234">
        <v>12.3</v>
      </c>
    </row>
    <row r="734" spans="1:8" ht="15" thickBot="1" x14ac:dyDescent="0.35">
      <c r="A734" s="101"/>
      <c r="B734" s="224"/>
      <c r="C734" s="226"/>
      <c r="D734" s="228"/>
      <c r="E734" s="222"/>
      <c r="F734" s="222"/>
      <c r="G734" s="222"/>
      <c r="H734" s="222"/>
    </row>
    <row r="735" spans="1:8" x14ac:dyDescent="0.3">
      <c r="A735" s="105"/>
      <c r="B735" s="223" t="s">
        <v>475</v>
      </c>
      <c r="C735" s="225" t="s">
        <v>4008</v>
      </c>
      <c r="D735" s="227">
        <v>70002192</v>
      </c>
      <c r="E735" s="229" t="s">
        <v>4098</v>
      </c>
      <c r="F735" s="221" t="s">
        <v>4007</v>
      </c>
      <c r="G735" s="229"/>
      <c r="H735" s="221" t="s">
        <v>4007</v>
      </c>
    </row>
    <row r="736" spans="1:8" ht="15" thickBot="1" x14ac:dyDescent="0.35">
      <c r="A736" s="101"/>
      <c r="B736" s="224"/>
      <c r="C736" s="226"/>
      <c r="D736" s="228"/>
      <c r="E736" s="222"/>
      <c r="F736" s="222"/>
      <c r="G736" s="222"/>
      <c r="H736" s="222"/>
    </row>
    <row r="737" spans="1:8" x14ac:dyDescent="0.3">
      <c r="A737" s="105"/>
      <c r="B737" s="223" t="s">
        <v>410</v>
      </c>
      <c r="C737" s="225" t="s">
        <v>4008</v>
      </c>
      <c r="D737" s="227">
        <v>70001108</v>
      </c>
      <c r="E737" s="229" t="s">
        <v>4071</v>
      </c>
      <c r="F737" s="221" t="s">
        <v>4007</v>
      </c>
      <c r="G737" s="229"/>
      <c r="H737" s="221" t="s">
        <v>4007</v>
      </c>
    </row>
    <row r="738" spans="1:8" ht="15" thickBot="1" x14ac:dyDescent="0.35">
      <c r="A738" s="101"/>
      <c r="B738" s="224"/>
      <c r="C738" s="226"/>
      <c r="D738" s="228"/>
      <c r="E738" s="222"/>
      <c r="F738" s="222"/>
      <c r="G738" s="222"/>
      <c r="H738" s="222"/>
    </row>
    <row r="739" spans="1:8" x14ac:dyDescent="0.3">
      <c r="A739" s="105"/>
      <c r="B739" s="223" t="s">
        <v>460</v>
      </c>
      <c r="C739" s="225" t="s">
        <v>4008</v>
      </c>
      <c r="D739" s="227">
        <v>70001113</v>
      </c>
      <c r="E739" s="229" t="s">
        <v>4420</v>
      </c>
      <c r="F739" s="231">
        <v>1.1930000000000001</v>
      </c>
      <c r="G739" s="229"/>
      <c r="H739" s="221" t="s">
        <v>4007</v>
      </c>
    </row>
    <row r="740" spans="1:8" ht="15" thickBot="1" x14ac:dyDescent="0.35">
      <c r="A740" s="101"/>
      <c r="B740" s="224"/>
      <c r="C740" s="226"/>
      <c r="D740" s="228"/>
      <c r="E740" s="222"/>
      <c r="F740" s="222"/>
      <c r="G740" s="222"/>
      <c r="H740" s="222"/>
    </row>
    <row r="741" spans="1:8" x14ac:dyDescent="0.3">
      <c r="A741" s="105"/>
      <c r="B741" s="223" t="s">
        <v>477</v>
      </c>
      <c r="C741" s="225" t="s">
        <v>4008</v>
      </c>
      <c r="D741" s="227">
        <v>70001112</v>
      </c>
      <c r="E741" s="229" t="s">
        <v>4248</v>
      </c>
      <c r="F741" s="221" t="s">
        <v>4007</v>
      </c>
      <c r="G741" s="229"/>
      <c r="H741" s="221" t="s">
        <v>4007</v>
      </c>
    </row>
    <row r="742" spans="1:8" ht="15" thickBot="1" x14ac:dyDescent="0.35">
      <c r="A742" s="101"/>
      <c r="B742" s="224"/>
      <c r="C742" s="226"/>
      <c r="D742" s="228"/>
      <c r="E742" s="222"/>
      <c r="F742" s="222"/>
      <c r="G742" s="222"/>
      <c r="H742" s="222"/>
    </row>
    <row r="743" spans="1:8" x14ac:dyDescent="0.3">
      <c r="A743" s="105"/>
      <c r="B743" s="223" t="s">
        <v>433</v>
      </c>
      <c r="C743" s="225" t="s">
        <v>4008</v>
      </c>
      <c r="D743" s="227">
        <v>70001105</v>
      </c>
      <c r="E743" s="229" t="s">
        <v>4249</v>
      </c>
      <c r="F743" s="221" t="s">
        <v>4007</v>
      </c>
      <c r="G743" s="229"/>
      <c r="H743" s="221" t="s">
        <v>4007</v>
      </c>
    </row>
    <row r="744" spans="1:8" ht="15" thickBot="1" x14ac:dyDescent="0.35">
      <c r="A744" s="101"/>
      <c r="B744" s="224"/>
      <c r="C744" s="226"/>
      <c r="D744" s="228"/>
      <c r="E744" s="222"/>
      <c r="F744" s="222"/>
      <c r="G744" s="222"/>
      <c r="H744" s="222"/>
    </row>
    <row r="745" spans="1:8" x14ac:dyDescent="0.3">
      <c r="A745" s="105"/>
      <c r="B745" s="223" t="s">
        <v>479</v>
      </c>
      <c r="C745" s="225" t="s">
        <v>4008</v>
      </c>
      <c r="D745" s="227">
        <v>70002190</v>
      </c>
      <c r="E745" s="229" t="s">
        <v>4250</v>
      </c>
      <c r="F745" s="221" t="s">
        <v>4007</v>
      </c>
      <c r="G745" s="229"/>
      <c r="H745" s="221" t="s">
        <v>4007</v>
      </c>
    </row>
    <row r="746" spans="1:8" ht="15" thickBot="1" x14ac:dyDescent="0.35">
      <c r="A746" s="101"/>
      <c r="B746" s="224"/>
      <c r="C746" s="226"/>
      <c r="D746" s="228"/>
      <c r="E746" s="222"/>
      <c r="F746" s="222"/>
      <c r="G746" s="222"/>
      <c r="H746" s="222"/>
    </row>
    <row r="747" spans="1:8" x14ac:dyDescent="0.3">
      <c r="A747" s="105"/>
      <c r="B747" s="223" t="s">
        <v>482</v>
      </c>
      <c r="C747" s="225" t="s">
        <v>4008</v>
      </c>
      <c r="D747" s="227">
        <v>70002186</v>
      </c>
      <c r="E747" s="229" t="s">
        <v>4380</v>
      </c>
      <c r="F747" s="231">
        <v>15.487</v>
      </c>
      <c r="G747" s="229" t="s">
        <v>4379</v>
      </c>
      <c r="H747" s="230">
        <v>15.92</v>
      </c>
    </row>
    <row r="748" spans="1:8" ht="15" thickBot="1" x14ac:dyDescent="0.35">
      <c r="A748" s="101"/>
      <c r="B748" s="224"/>
      <c r="C748" s="226"/>
      <c r="D748" s="228"/>
      <c r="E748" s="222"/>
      <c r="F748" s="222"/>
      <c r="G748" s="222"/>
      <c r="H748" s="222"/>
    </row>
    <row r="749" spans="1:8" x14ac:dyDescent="0.3">
      <c r="A749" s="105"/>
      <c r="B749" s="223" t="s">
        <v>414</v>
      </c>
      <c r="C749" s="225" t="s">
        <v>4008</v>
      </c>
      <c r="D749" s="227">
        <v>70002193</v>
      </c>
      <c r="E749" s="229" t="s">
        <v>4380</v>
      </c>
      <c r="F749" s="231">
        <v>11.013999999999999</v>
      </c>
      <c r="G749" s="229"/>
      <c r="H749" s="221" t="s">
        <v>4007</v>
      </c>
    </row>
    <row r="750" spans="1:8" ht="15" thickBot="1" x14ac:dyDescent="0.35">
      <c r="A750" s="101"/>
      <c r="B750" s="224"/>
      <c r="C750" s="226"/>
      <c r="D750" s="228"/>
      <c r="E750" s="222"/>
      <c r="F750" s="222"/>
      <c r="G750" s="222"/>
      <c r="H750" s="222"/>
    </row>
    <row r="751" spans="1:8" x14ac:dyDescent="0.3">
      <c r="A751" s="105"/>
      <c r="B751" s="223" t="s">
        <v>417</v>
      </c>
      <c r="C751" s="225" t="s">
        <v>4008</v>
      </c>
      <c r="D751" s="227">
        <v>70002194</v>
      </c>
      <c r="E751" s="229" t="s">
        <v>4394</v>
      </c>
      <c r="F751" s="231">
        <v>11.648999999999999</v>
      </c>
      <c r="G751" s="229" t="s">
        <v>4399</v>
      </c>
      <c r="H751" s="234">
        <v>12.7</v>
      </c>
    </row>
    <row r="752" spans="1:8" ht="15" thickBot="1" x14ac:dyDescent="0.35">
      <c r="A752" s="101"/>
      <c r="B752" s="224"/>
      <c r="C752" s="226"/>
      <c r="D752" s="228"/>
      <c r="E752" s="222"/>
      <c r="F752" s="222"/>
      <c r="G752" s="222"/>
      <c r="H752" s="222"/>
    </row>
    <row r="753" spans="1:8" x14ac:dyDescent="0.3">
      <c r="A753" s="105"/>
      <c r="B753" s="223" t="s">
        <v>428</v>
      </c>
      <c r="C753" s="225" t="s">
        <v>4008</v>
      </c>
      <c r="D753" s="227">
        <v>70002196</v>
      </c>
      <c r="E753" s="229" t="s">
        <v>4061</v>
      </c>
      <c r="F753" s="221" t="s">
        <v>4007</v>
      </c>
      <c r="G753" s="229"/>
      <c r="H753" s="221" t="s">
        <v>4007</v>
      </c>
    </row>
    <row r="754" spans="1:8" ht="15" thickBot="1" x14ac:dyDescent="0.35">
      <c r="A754" s="101"/>
      <c r="B754" s="224"/>
      <c r="C754" s="226"/>
      <c r="D754" s="228"/>
      <c r="E754" s="222"/>
      <c r="F754" s="222"/>
      <c r="G754" s="222"/>
      <c r="H754" s="222"/>
    </row>
    <row r="755" spans="1:8" x14ac:dyDescent="0.3">
      <c r="A755" s="105"/>
      <c r="B755" s="223" t="s">
        <v>401</v>
      </c>
      <c r="C755" s="225" t="s">
        <v>4008</v>
      </c>
      <c r="D755" s="227">
        <v>70002185</v>
      </c>
      <c r="E755" s="229" t="s">
        <v>4417</v>
      </c>
      <c r="F755" s="221" t="s">
        <v>4007</v>
      </c>
      <c r="G755" s="229" t="s">
        <v>4373</v>
      </c>
      <c r="H755" s="231">
        <v>7.6070000000000002</v>
      </c>
    </row>
    <row r="756" spans="1:8" ht="15" thickBot="1" x14ac:dyDescent="0.35">
      <c r="A756" s="101"/>
      <c r="B756" s="224"/>
      <c r="C756" s="226"/>
      <c r="D756" s="228"/>
      <c r="E756" s="222"/>
      <c r="F756" s="222"/>
      <c r="G756" s="222"/>
      <c r="H756" s="222"/>
    </row>
    <row r="757" spans="1:8" x14ac:dyDescent="0.3">
      <c r="A757" s="105"/>
      <c r="B757" s="223" t="s">
        <v>421</v>
      </c>
      <c r="C757" s="225" t="s">
        <v>4008</v>
      </c>
      <c r="D757" s="227">
        <v>70002195</v>
      </c>
      <c r="E757" s="229" t="s">
        <v>4372</v>
      </c>
      <c r="F757" s="234">
        <v>5.5</v>
      </c>
      <c r="G757" s="229" t="s">
        <v>4365</v>
      </c>
      <c r="H757" s="234">
        <v>5.5</v>
      </c>
    </row>
    <row r="758" spans="1:8" ht="15" thickBot="1" x14ac:dyDescent="0.35">
      <c r="A758" s="101"/>
      <c r="B758" s="224"/>
      <c r="C758" s="226"/>
      <c r="D758" s="228"/>
      <c r="E758" s="222"/>
      <c r="F758" s="222"/>
      <c r="G758" s="222"/>
      <c r="H758" s="222"/>
    </row>
    <row r="759" spans="1:8" x14ac:dyDescent="0.3">
      <c r="A759" s="105"/>
      <c r="B759" s="223" t="s">
        <v>424</v>
      </c>
      <c r="C759" s="225" t="s">
        <v>4008</v>
      </c>
      <c r="D759" s="227">
        <v>70002188</v>
      </c>
      <c r="E759" s="229" t="s">
        <v>4371</v>
      </c>
      <c r="F759" s="231">
        <v>6.8860000000000001</v>
      </c>
      <c r="G759" s="229" t="s">
        <v>4370</v>
      </c>
      <c r="H759" s="234">
        <v>7.2</v>
      </c>
    </row>
    <row r="760" spans="1:8" ht="15" thickBot="1" x14ac:dyDescent="0.35">
      <c r="A760" s="101"/>
      <c r="B760" s="224"/>
      <c r="C760" s="226"/>
      <c r="D760" s="228"/>
      <c r="E760" s="222"/>
      <c r="F760" s="222"/>
      <c r="G760" s="222"/>
      <c r="H760" s="222"/>
    </row>
    <row r="761" spans="1:8" x14ac:dyDescent="0.3">
      <c r="A761" s="105"/>
      <c r="B761" s="223" t="s">
        <v>481</v>
      </c>
      <c r="C761" s="225" t="s">
        <v>4008</v>
      </c>
      <c r="D761" s="227">
        <v>70001721</v>
      </c>
      <c r="E761" s="229" t="s">
        <v>4253</v>
      </c>
      <c r="F761" s="221" t="s">
        <v>4007</v>
      </c>
      <c r="G761" s="229"/>
      <c r="H761" s="221" t="s">
        <v>4007</v>
      </c>
    </row>
    <row r="762" spans="1:8" ht="15" thickBot="1" x14ac:dyDescent="0.35">
      <c r="A762" s="101"/>
      <c r="B762" s="224"/>
      <c r="C762" s="226"/>
      <c r="D762" s="228"/>
      <c r="E762" s="222"/>
      <c r="F762" s="222"/>
      <c r="G762" s="222"/>
      <c r="H762" s="222"/>
    </row>
    <row r="763" spans="1:8" x14ac:dyDescent="0.3">
      <c r="A763" s="105"/>
      <c r="B763" s="223" t="s">
        <v>431</v>
      </c>
      <c r="C763" s="225" t="s">
        <v>4008</v>
      </c>
      <c r="D763" s="227">
        <v>70001727</v>
      </c>
      <c r="E763" s="229" t="s">
        <v>4372</v>
      </c>
      <c r="F763" s="231">
        <v>12.561</v>
      </c>
      <c r="G763" s="229" t="s">
        <v>4373</v>
      </c>
      <c r="H763" s="231">
        <v>12.885999999999999</v>
      </c>
    </row>
    <row r="764" spans="1:8" ht="15" thickBot="1" x14ac:dyDescent="0.35">
      <c r="A764" s="101"/>
      <c r="B764" s="224"/>
      <c r="C764" s="226"/>
      <c r="D764" s="228"/>
      <c r="E764" s="222"/>
      <c r="F764" s="222"/>
      <c r="G764" s="222"/>
      <c r="H764" s="222"/>
    </row>
    <row r="765" spans="1:8" x14ac:dyDescent="0.3">
      <c r="A765" s="105"/>
      <c r="B765" s="223" t="s">
        <v>443</v>
      </c>
      <c r="C765" s="225" t="s">
        <v>4008</v>
      </c>
      <c r="D765" s="227">
        <v>70001717</v>
      </c>
      <c r="E765" s="229" t="s">
        <v>4364</v>
      </c>
      <c r="F765" s="231">
        <v>7.9379999999999997</v>
      </c>
      <c r="G765" s="229" t="s">
        <v>4379</v>
      </c>
      <c r="H765" s="231">
        <v>8.1470000000000002</v>
      </c>
    </row>
    <row r="766" spans="1:8" ht="15" thickBot="1" x14ac:dyDescent="0.35">
      <c r="A766" s="101"/>
      <c r="B766" s="224"/>
      <c r="C766" s="226"/>
      <c r="D766" s="228"/>
      <c r="E766" s="222"/>
      <c r="F766" s="222"/>
      <c r="G766" s="222"/>
      <c r="H766" s="222"/>
    </row>
    <row r="767" spans="1:8" x14ac:dyDescent="0.3">
      <c r="A767" s="105"/>
      <c r="B767" s="223" t="s">
        <v>454</v>
      </c>
      <c r="C767" s="225" t="s">
        <v>4008</v>
      </c>
      <c r="D767" s="227">
        <v>70001724</v>
      </c>
      <c r="E767" s="229" t="s">
        <v>4212</v>
      </c>
      <c r="F767" s="221" t="s">
        <v>4007</v>
      </c>
      <c r="G767" s="229"/>
      <c r="H767" s="221" t="s">
        <v>4007</v>
      </c>
    </row>
    <row r="768" spans="1:8" ht="15" thickBot="1" x14ac:dyDescent="0.35">
      <c r="A768" s="101"/>
      <c r="B768" s="224"/>
      <c r="C768" s="226"/>
      <c r="D768" s="228"/>
      <c r="E768" s="222"/>
      <c r="F768" s="222"/>
      <c r="G768" s="222"/>
      <c r="H768" s="222"/>
    </row>
    <row r="769" spans="1:8" x14ac:dyDescent="0.3">
      <c r="A769" s="105"/>
      <c r="B769" s="223" t="s">
        <v>422</v>
      </c>
      <c r="C769" s="225" t="s">
        <v>4008</v>
      </c>
      <c r="D769" s="227">
        <v>70001718</v>
      </c>
      <c r="E769" s="229" t="s">
        <v>4407</v>
      </c>
      <c r="F769" s="231">
        <v>10.736000000000001</v>
      </c>
      <c r="G769" s="229" t="s">
        <v>4379</v>
      </c>
      <c r="H769" s="231">
        <v>11.162000000000001</v>
      </c>
    </row>
    <row r="770" spans="1:8" ht="15" thickBot="1" x14ac:dyDescent="0.35">
      <c r="A770" s="101"/>
      <c r="B770" s="224"/>
      <c r="C770" s="226"/>
      <c r="D770" s="228"/>
      <c r="E770" s="222"/>
      <c r="F770" s="222"/>
      <c r="G770" s="222"/>
      <c r="H770" s="222"/>
    </row>
    <row r="771" spans="1:8" x14ac:dyDescent="0.3">
      <c r="A771" s="105"/>
      <c r="B771" s="223" t="s">
        <v>450</v>
      </c>
      <c r="C771" s="225" t="s">
        <v>4008</v>
      </c>
      <c r="D771" s="227">
        <v>70001726</v>
      </c>
      <c r="E771" s="229" t="s">
        <v>4256</v>
      </c>
      <c r="F771" s="221" t="s">
        <v>4007</v>
      </c>
      <c r="G771" s="229"/>
      <c r="H771" s="221" t="s">
        <v>4007</v>
      </c>
    </row>
    <row r="772" spans="1:8" ht="15" thickBot="1" x14ac:dyDescent="0.35">
      <c r="A772" s="101"/>
      <c r="B772" s="224"/>
      <c r="C772" s="226"/>
      <c r="D772" s="228"/>
      <c r="E772" s="222"/>
      <c r="F772" s="222"/>
      <c r="G772" s="222"/>
      <c r="H772" s="222"/>
    </row>
    <row r="773" spans="1:8" x14ac:dyDescent="0.3">
      <c r="A773" s="105"/>
      <c r="B773" s="223" t="s">
        <v>419</v>
      </c>
      <c r="C773" s="225" t="s">
        <v>4008</v>
      </c>
      <c r="D773" s="227">
        <v>70001720</v>
      </c>
      <c r="E773" s="229" t="s">
        <v>4061</v>
      </c>
      <c r="F773" s="221" t="s">
        <v>4007</v>
      </c>
      <c r="G773" s="229"/>
      <c r="H773" s="221" t="s">
        <v>4007</v>
      </c>
    </row>
    <row r="774" spans="1:8" ht="15" thickBot="1" x14ac:dyDescent="0.35">
      <c r="A774" s="101"/>
      <c r="B774" s="224"/>
      <c r="C774" s="226"/>
      <c r="D774" s="228"/>
      <c r="E774" s="222"/>
      <c r="F774" s="222"/>
      <c r="G774" s="222"/>
      <c r="H774" s="222"/>
    </row>
    <row r="775" spans="1:8" x14ac:dyDescent="0.3">
      <c r="A775" s="105"/>
      <c r="B775" s="223" t="s">
        <v>435</v>
      </c>
      <c r="C775" s="225" t="s">
        <v>4008</v>
      </c>
      <c r="D775" s="227">
        <v>70001263</v>
      </c>
      <c r="E775" s="229" t="s">
        <v>4134</v>
      </c>
      <c r="F775" s="221" t="s">
        <v>4007</v>
      </c>
      <c r="G775" s="229"/>
      <c r="H775" s="221" t="s">
        <v>4007</v>
      </c>
    </row>
    <row r="776" spans="1:8" ht="15" thickBot="1" x14ac:dyDescent="0.35">
      <c r="A776" s="101"/>
      <c r="B776" s="224"/>
      <c r="C776" s="226"/>
      <c r="D776" s="228"/>
      <c r="E776" s="222"/>
      <c r="F776" s="222"/>
      <c r="G776" s="222"/>
      <c r="H776" s="222"/>
    </row>
    <row r="777" spans="1:8" x14ac:dyDescent="0.3">
      <c r="A777" s="105"/>
      <c r="B777" s="223" t="s">
        <v>416</v>
      </c>
      <c r="C777" s="225" t="s">
        <v>4008</v>
      </c>
      <c r="D777" s="227">
        <v>70001270</v>
      </c>
      <c r="E777" s="229" t="s">
        <v>4413</v>
      </c>
      <c r="F777" s="230">
        <v>8.2100000000000009</v>
      </c>
      <c r="G777" s="229"/>
      <c r="H777" s="221" t="s">
        <v>4007</v>
      </c>
    </row>
    <row r="778" spans="1:8" ht="15" thickBot="1" x14ac:dyDescent="0.35">
      <c r="A778" s="101"/>
      <c r="B778" s="224"/>
      <c r="C778" s="226"/>
      <c r="D778" s="228"/>
      <c r="E778" s="222"/>
      <c r="F778" s="222"/>
      <c r="G778" s="222"/>
      <c r="H778" s="222"/>
    </row>
    <row r="779" spans="1:8" x14ac:dyDescent="0.3">
      <c r="A779" s="105"/>
      <c r="B779" s="223" t="s">
        <v>415</v>
      </c>
      <c r="C779" s="225" t="s">
        <v>4008</v>
      </c>
      <c r="D779" s="227">
        <v>70001271</v>
      </c>
      <c r="E779" s="229" t="s">
        <v>4372</v>
      </c>
      <c r="F779" s="231">
        <v>13.561</v>
      </c>
      <c r="G779" s="229" t="s">
        <v>4367</v>
      </c>
      <c r="H779" s="231">
        <v>14.029</v>
      </c>
    </row>
    <row r="780" spans="1:8" ht="15" thickBot="1" x14ac:dyDescent="0.35">
      <c r="A780" s="101"/>
      <c r="B780" s="224"/>
      <c r="C780" s="226"/>
      <c r="D780" s="228"/>
      <c r="E780" s="222"/>
      <c r="F780" s="222"/>
      <c r="G780" s="222"/>
      <c r="H780" s="222"/>
    </row>
    <row r="781" spans="1:8" x14ac:dyDescent="0.3">
      <c r="A781" s="105"/>
      <c r="B781" s="223" t="s">
        <v>463</v>
      </c>
      <c r="C781" s="225" t="s">
        <v>4008</v>
      </c>
      <c r="D781" s="227">
        <v>70001266</v>
      </c>
      <c r="E781" s="229" t="s">
        <v>4257</v>
      </c>
      <c r="F781" s="221" t="s">
        <v>4007</v>
      </c>
      <c r="G781" s="229"/>
      <c r="H781" s="221" t="s">
        <v>4007</v>
      </c>
    </row>
    <row r="782" spans="1:8" ht="15" thickBot="1" x14ac:dyDescent="0.35">
      <c r="A782" s="101"/>
      <c r="B782" s="224"/>
      <c r="C782" s="226"/>
      <c r="D782" s="228"/>
      <c r="E782" s="222"/>
      <c r="F782" s="222"/>
      <c r="G782" s="222"/>
      <c r="H782" s="222"/>
    </row>
    <row r="783" spans="1:8" x14ac:dyDescent="0.3">
      <c r="A783" s="105"/>
      <c r="B783" s="223" t="s">
        <v>465</v>
      </c>
      <c r="C783" s="225" t="s">
        <v>4008</v>
      </c>
      <c r="D783" s="227">
        <v>70001725</v>
      </c>
      <c r="E783" s="229" t="s">
        <v>4371</v>
      </c>
      <c r="F783" s="231">
        <v>8.8490000000000002</v>
      </c>
      <c r="G783" s="229" t="s">
        <v>4367</v>
      </c>
      <c r="H783" s="231">
        <v>9.0869999999999997</v>
      </c>
    </row>
    <row r="784" spans="1:8" ht="15" thickBot="1" x14ac:dyDescent="0.35">
      <c r="A784" s="101"/>
      <c r="B784" s="224"/>
      <c r="C784" s="226"/>
      <c r="D784" s="228"/>
      <c r="E784" s="222"/>
      <c r="F784" s="222"/>
      <c r="G784" s="222"/>
      <c r="H784" s="222"/>
    </row>
    <row r="785" spans="1:8" x14ac:dyDescent="0.3">
      <c r="A785" s="105"/>
      <c r="B785" s="223" t="s">
        <v>459</v>
      </c>
      <c r="C785" s="225" t="s">
        <v>4008</v>
      </c>
      <c r="D785" s="227">
        <v>70001719</v>
      </c>
      <c r="E785" s="229" t="s">
        <v>4258</v>
      </c>
      <c r="F785" s="221" t="s">
        <v>4007</v>
      </c>
      <c r="G785" s="229"/>
      <c r="H785" s="221" t="s">
        <v>4007</v>
      </c>
    </row>
    <row r="786" spans="1:8" ht="15" thickBot="1" x14ac:dyDescent="0.35">
      <c r="A786" s="101"/>
      <c r="B786" s="224"/>
      <c r="C786" s="226"/>
      <c r="D786" s="228"/>
      <c r="E786" s="222"/>
      <c r="F786" s="222"/>
      <c r="G786" s="222"/>
      <c r="H786" s="222"/>
    </row>
    <row r="787" spans="1:8" x14ac:dyDescent="0.3">
      <c r="A787" s="105"/>
      <c r="B787" s="223" t="s">
        <v>405</v>
      </c>
      <c r="C787" s="225" t="s">
        <v>4008</v>
      </c>
      <c r="D787" s="227">
        <v>70001728</v>
      </c>
      <c r="E787" s="229" t="s">
        <v>4404</v>
      </c>
      <c r="F787" s="221" t="s">
        <v>4007</v>
      </c>
      <c r="G787" s="229" t="s">
        <v>4396</v>
      </c>
      <c r="H787" s="231">
        <v>13.484999999999999</v>
      </c>
    </row>
    <row r="788" spans="1:8" ht="15" thickBot="1" x14ac:dyDescent="0.35">
      <c r="A788" s="101"/>
      <c r="B788" s="224"/>
      <c r="C788" s="226"/>
      <c r="D788" s="228"/>
      <c r="E788" s="222"/>
      <c r="F788" s="222"/>
      <c r="G788" s="222"/>
      <c r="H788" s="222"/>
    </row>
    <row r="789" spans="1:8" x14ac:dyDescent="0.3">
      <c r="A789" s="105"/>
      <c r="B789" s="223" t="s">
        <v>423</v>
      </c>
      <c r="C789" s="225" t="s">
        <v>4008</v>
      </c>
      <c r="D789" s="227">
        <v>70001723</v>
      </c>
      <c r="E789" s="229" t="s">
        <v>4230</v>
      </c>
      <c r="F789" s="221" t="s">
        <v>4007</v>
      </c>
      <c r="G789" s="229"/>
      <c r="H789" s="221" t="s">
        <v>4007</v>
      </c>
    </row>
    <row r="790" spans="1:8" ht="15" thickBot="1" x14ac:dyDescent="0.35">
      <c r="A790" s="101"/>
      <c r="B790" s="224"/>
      <c r="C790" s="226"/>
      <c r="D790" s="228"/>
      <c r="E790" s="222"/>
      <c r="F790" s="222"/>
      <c r="G790" s="222"/>
      <c r="H790" s="222"/>
    </row>
    <row r="791" spans="1:8" x14ac:dyDescent="0.3">
      <c r="A791" s="105"/>
      <c r="B791" s="223" t="s">
        <v>483</v>
      </c>
      <c r="C791" s="225" t="s">
        <v>4008</v>
      </c>
      <c r="D791" s="227">
        <v>70001265</v>
      </c>
      <c r="E791" s="229" t="s">
        <v>4413</v>
      </c>
      <c r="F791" s="231">
        <v>6.5270000000000001</v>
      </c>
      <c r="G791" s="229" t="s">
        <v>4379</v>
      </c>
      <c r="H791" s="231">
        <v>6.7889999999999997</v>
      </c>
    </row>
    <row r="792" spans="1:8" ht="15" thickBot="1" x14ac:dyDescent="0.35">
      <c r="A792" s="101"/>
      <c r="B792" s="224"/>
      <c r="C792" s="226"/>
      <c r="D792" s="228"/>
      <c r="E792" s="222"/>
      <c r="F792" s="222"/>
      <c r="G792" s="222"/>
      <c r="H792" s="222"/>
    </row>
    <row r="793" spans="1:8" x14ac:dyDescent="0.3">
      <c r="A793" s="105"/>
      <c r="B793" s="223" t="s">
        <v>438</v>
      </c>
      <c r="C793" s="225" t="s">
        <v>4008</v>
      </c>
      <c r="D793" s="227">
        <v>70001269</v>
      </c>
      <c r="E793" s="229" t="s">
        <v>4138</v>
      </c>
      <c r="F793" s="221" t="s">
        <v>4007</v>
      </c>
      <c r="G793" s="229"/>
      <c r="H793" s="221" t="s">
        <v>4007</v>
      </c>
    </row>
    <row r="794" spans="1:8" ht="15" thickBot="1" x14ac:dyDescent="0.35">
      <c r="A794" s="101"/>
      <c r="B794" s="224"/>
      <c r="C794" s="226"/>
      <c r="D794" s="228"/>
      <c r="E794" s="222"/>
      <c r="F794" s="222"/>
      <c r="G794" s="222"/>
      <c r="H794" s="222"/>
    </row>
    <row r="795" spans="1:8" x14ac:dyDescent="0.3">
      <c r="A795" s="105"/>
      <c r="B795" s="223" t="s">
        <v>437</v>
      </c>
      <c r="C795" s="225" t="s">
        <v>4008</v>
      </c>
      <c r="D795" s="227">
        <v>70001262</v>
      </c>
      <c r="E795" s="229" t="s">
        <v>4259</v>
      </c>
      <c r="F795" s="221" t="s">
        <v>4007</v>
      </c>
      <c r="G795" s="229"/>
      <c r="H795" s="221" t="s">
        <v>4007</v>
      </c>
    </row>
    <row r="796" spans="1:8" ht="15" thickBot="1" x14ac:dyDescent="0.35">
      <c r="A796" s="101"/>
      <c r="B796" s="224"/>
      <c r="C796" s="226"/>
      <c r="D796" s="228"/>
      <c r="E796" s="222"/>
      <c r="F796" s="222"/>
      <c r="G796" s="222"/>
      <c r="H796" s="222"/>
    </row>
    <row r="797" spans="1:8" x14ac:dyDescent="0.3">
      <c r="A797" s="105"/>
      <c r="B797" s="223" t="s">
        <v>470</v>
      </c>
      <c r="C797" s="225" t="s">
        <v>4008</v>
      </c>
      <c r="D797" s="227">
        <v>70001261</v>
      </c>
      <c r="E797" s="229" t="s">
        <v>4260</v>
      </c>
      <c r="F797" s="221" t="s">
        <v>4007</v>
      </c>
      <c r="G797" s="229"/>
      <c r="H797" s="221" t="s">
        <v>4007</v>
      </c>
    </row>
    <row r="798" spans="1:8" ht="15" thickBot="1" x14ac:dyDescent="0.35">
      <c r="A798" s="101"/>
      <c r="B798" s="224"/>
      <c r="C798" s="226"/>
      <c r="D798" s="228"/>
      <c r="E798" s="222"/>
      <c r="F798" s="222"/>
      <c r="G798" s="222"/>
      <c r="H798" s="222"/>
    </row>
    <row r="799" spans="1:8" x14ac:dyDescent="0.3">
      <c r="A799" s="105"/>
      <c r="B799" s="223" t="s">
        <v>395</v>
      </c>
      <c r="C799" s="225" t="s">
        <v>4008</v>
      </c>
      <c r="D799" s="227">
        <v>70001272</v>
      </c>
      <c r="E799" s="229" t="s">
        <v>4431</v>
      </c>
      <c r="F799" s="231">
        <v>7.3929999999999998</v>
      </c>
      <c r="G799" s="229" t="s">
        <v>4399</v>
      </c>
      <c r="H799" s="231">
        <v>7.7469999999999999</v>
      </c>
    </row>
    <row r="800" spans="1:8" ht="15" thickBot="1" x14ac:dyDescent="0.35">
      <c r="A800" s="101"/>
      <c r="B800" s="224"/>
      <c r="C800" s="226"/>
      <c r="D800" s="228"/>
      <c r="E800" s="222"/>
      <c r="F800" s="222"/>
      <c r="G800" s="222"/>
      <c r="H800" s="222"/>
    </row>
    <row r="801" spans="1:8" x14ac:dyDescent="0.3">
      <c r="A801" s="105"/>
      <c r="B801" s="223" t="s">
        <v>449</v>
      </c>
      <c r="C801" s="225" t="s">
        <v>4008</v>
      </c>
      <c r="D801" s="227">
        <v>70001268</v>
      </c>
      <c r="E801" s="229" t="s">
        <v>4432</v>
      </c>
      <c r="F801" s="221" t="s">
        <v>4007</v>
      </c>
      <c r="G801" s="229" t="s">
        <v>4379</v>
      </c>
      <c r="H801" s="231">
        <v>3.9860000000000002</v>
      </c>
    </row>
    <row r="802" spans="1:8" ht="15" thickBot="1" x14ac:dyDescent="0.35">
      <c r="A802" s="101"/>
      <c r="B802" s="224"/>
      <c r="C802" s="226"/>
      <c r="D802" s="228"/>
      <c r="E802" s="222"/>
      <c r="F802" s="222"/>
      <c r="G802" s="222"/>
      <c r="H802" s="222"/>
    </row>
    <row r="803" spans="1:8" x14ac:dyDescent="0.3">
      <c r="A803" s="105"/>
      <c r="B803" s="223" t="s">
        <v>457</v>
      </c>
      <c r="C803" s="225" t="s">
        <v>4008</v>
      </c>
      <c r="D803" s="227">
        <v>70001264</v>
      </c>
      <c r="E803" s="229" t="s">
        <v>4261</v>
      </c>
      <c r="F803" s="221" t="s">
        <v>4007</v>
      </c>
      <c r="G803" s="229"/>
      <c r="H803" s="221" t="s">
        <v>4007</v>
      </c>
    </row>
    <row r="804" spans="1:8" ht="15" thickBot="1" x14ac:dyDescent="0.35">
      <c r="A804" s="101"/>
      <c r="B804" s="224"/>
      <c r="C804" s="226"/>
      <c r="D804" s="228"/>
      <c r="E804" s="222"/>
      <c r="F804" s="222"/>
      <c r="G804" s="222"/>
      <c r="H804" s="222"/>
    </row>
    <row r="805" spans="1:8" x14ac:dyDescent="0.3">
      <c r="A805" s="105"/>
      <c r="B805" s="223" t="s">
        <v>397</v>
      </c>
      <c r="C805" s="225" t="s">
        <v>4008</v>
      </c>
      <c r="D805" s="227">
        <v>70001267</v>
      </c>
      <c r="E805" s="229" t="s">
        <v>4152</v>
      </c>
      <c r="F805" s="221" t="s">
        <v>4007</v>
      </c>
      <c r="G805" s="229"/>
      <c r="H805" s="221" t="s">
        <v>4007</v>
      </c>
    </row>
    <row r="806" spans="1:8" ht="15" thickBot="1" x14ac:dyDescent="0.35">
      <c r="A806" s="101"/>
      <c r="B806" s="224"/>
      <c r="C806" s="226"/>
      <c r="D806" s="228"/>
      <c r="E806" s="222"/>
      <c r="F806" s="222"/>
      <c r="G806" s="222"/>
      <c r="H806" s="222"/>
    </row>
    <row r="807" spans="1:8" x14ac:dyDescent="0.3">
      <c r="A807" s="105"/>
      <c r="B807" s="223" t="s">
        <v>413</v>
      </c>
      <c r="C807" s="225" t="s">
        <v>4008</v>
      </c>
      <c r="D807" s="227">
        <v>70001505</v>
      </c>
      <c r="E807" s="229" t="s">
        <v>4425</v>
      </c>
      <c r="F807" s="221" t="s">
        <v>4007</v>
      </c>
      <c r="G807" s="229" t="s">
        <v>4370</v>
      </c>
      <c r="H807" s="231">
        <v>9.3559999999999999</v>
      </c>
    </row>
    <row r="808" spans="1:8" ht="15" thickBot="1" x14ac:dyDescent="0.35">
      <c r="A808" s="101"/>
      <c r="B808" s="224"/>
      <c r="C808" s="226"/>
      <c r="D808" s="228"/>
      <c r="E808" s="222"/>
      <c r="F808" s="222"/>
      <c r="G808" s="222"/>
      <c r="H808" s="222"/>
    </row>
    <row r="809" spans="1:8" x14ac:dyDescent="0.3">
      <c r="A809" s="105"/>
      <c r="B809" s="223" t="s">
        <v>453</v>
      </c>
      <c r="C809" s="225" t="s">
        <v>4008</v>
      </c>
      <c r="D809" s="227">
        <v>70001510</v>
      </c>
      <c r="E809" s="229" t="s">
        <v>4433</v>
      </c>
      <c r="F809" s="221" t="s">
        <v>4007</v>
      </c>
      <c r="G809" s="229"/>
      <c r="H809" s="221" t="s">
        <v>4007</v>
      </c>
    </row>
    <row r="810" spans="1:8" ht="15" thickBot="1" x14ac:dyDescent="0.35">
      <c r="A810" s="101"/>
      <c r="B810" s="224"/>
      <c r="C810" s="226"/>
      <c r="D810" s="228"/>
      <c r="E810" s="222"/>
      <c r="F810" s="222"/>
      <c r="G810" s="222"/>
      <c r="H810" s="222"/>
    </row>
    <row r="811" spans="1:8" x14ac:dyDescent="0.3">
      <c r="A811" s="105"/>
      <c r="B811" s="223" t="s">
        <v>471</v>
      </c>
      <c r="C811" s="225" t="s">
        <v>4008</v>
      </c>
      <c r="D811" s="227">
        <v>70001508</v>
      </c>
      <c r="E811" s="229" t="s">
        <v>4263</v>
      </c>
      <c r="F811" s="221" t="s">
        <v>4007</v>
      </c>
      <c r="G811" s="229"/>
      <c r="H811" s="221" t="s">
        <v>4007</v>
      </c>
    </row>
    <row r="812" spans="1:8" ht="15" thickBot="1" x14ac:dyDescent="0.35">
      <c r="A812" s="101"/>
      <c r="B812" s="224"/>
      <c r="C812" s="226"/>
      <c r="D812" s="228"/>
      <c r="E812" s="222"/>
      <c r="F812" s="222"/>
      <c r="G812" s="222"/>
      <c r="H812" s="222"/>
    </row>
    <row r="813" spans="1:8" x14ac:dyDescent="0.3">
      <c r="A813" s="105"/>
      <c r="B813" s="223" t="s">
        <v>445</v>
      </c>
      <c r="C813" s="225" t="s">
        <v>4008</v>
      </c>
      <c r="D813" s="227">
        <v>70001501</v>
      </c>
      <c r="E813" s="229" t="s">
        <v>4380</v>
      </c>
      <c r="F813" s="231">
        <v>8.5380000000000003</v>
      </c>
      <c r="G813" s="229"/>
      <c r="H813" s="221" t="s">
        <v>4007</v>
      </c>
    </row>
    <row r="814" spans="1:8" ht="15" thickBot="1" x14ac:dyDescent="0.35">
      <c r="A814" s="101"/>
      <c r="B814" s="224"/>
      <c r="C814" s="226"/>
      <c r="D814" s="228"/>
      <c r="E814" s="222"/>
      <c r="F814" s="222"/>
      <c r="G814" s="222"/>
      <c r="H814" s="222"/>
    </row>
    <row r="815" spans="1:8" x14ac:dyDescent="0.3">
      <c r="A815" s="105"/>
      <c r="B815" s="223" t="s">
        <v>2500</v>
      </c>
      <c r="C815" s="225" t="s">
        <v>4008</v>
      </c>
      <c r="D815" s="227">
        <v>70001511</v>
      </c>
      <c r="E815" s="229" t="s">
        <v>4369</v>
      </c>
      <c r="F815" s="231">
        <v>11.914</v>
      </c>
      <c r="G815" s="229" t="s">
        <v>4365</v>
      </c>
      <c r="H815" s="231">
        <v>12.375</v>
      </c>
    </row>
    <row r="816" spans="1:8" ht="15" thickBot="1" x14ac:dyDescent="0.35">
      <c r="A816" s="101"/>
      <c r="B816" s="224"/>
      <c r="C816" s="226"/>
      <c r="D816" s="228"/>
      <c r="E816" s="222"/>
      <c r="F816" s="222"/>
      <c r="G816" s="222"/>
      <c r="H816" s="222"/>
    </row>
    <row r="817" spans="1:8" x14ac:dyDescent="0.3">
      <c r="A817" s="105"/>
      <c r="B817" s="223" t="s">
        <v>924</v>
      </c>
      <c r="C817" s="225" t="s">
        <v>4008</v>
      </c>
      <c r="D817" s="227">
        <v>70001509</v>
      </c>
      <c r="E817" s="229" t="s">
        <v>4383</v>
      </c>
      <c r="F817" s="231">
        <v>2.9649999999999999</v>
      </c>
      <c r="G817" s="229" t="s">
        <v>4365</v>
      </c>
      <c r="H817" s="231">
        <v>2.9649999999999999</v>
      </c>
    </row>
    <row r="818" spans="1:8" ht="15" thickBot="1" x14ac:dyDescent="0.35">
      <c r="A818" s="101"/>
      <c r="B818" s="224"/>
      <c r="C818" s="226"/>
      <c r="D818" s="228"/>
      <c r="E818" s="222"/>
      <c r="F818" s="222"/>
      <c r="G818" s="222"/>
      <c r="H818" s="222"/>
    </row>
    <row r="819" spans="1:8" x14ac:dyDescent="0.3">
      <c r="A819" s="105"/>
      <c r="B819" s="223" t="s">
        <v>1443</v>
      </c>
      <c r="C819" s="225" t="s">
        <v>4008</v>
      </c>
      <c r="D819" s="227">
        <v>70001507</v>
      </c>
      <c r="E819" s="229" t="s">
        <v>4407</v>
      </c>
      <c r="F819" s="231">
        <v>17.687999999999999</v>
      </c>
      <c r="G819" s="229" t="s">
        <v>4373</v>
      </c>
      <c r="H819" s="231">
        <v>18.605</v>
      </c>
    </row>
    <row r="820" spans="1:8" ht="15" thickBot="1" x14ac:dyDescent="0.35">
      <c r="A820" s="101"/>
      <c r="B820" s="224"/>
      <c r="C820" s="226"/>
      <c r="D820" s="228"/>
      <c r="E820" s="222"/>
      <c r="F820" s="222"/>
      <c r="G820" s="222"/>
      <c r="H820" s="222"/>
    </row>
    <row r="821" spans="1:8" x14ac:dyDescent="0.3">
      <c r="A821" s="105"/>
      <c r="B821" s="223" t="s">
        <v>1952</v>
      </c>
      <c r="C821" s="225" t="s">
        <v>4008</v>
      </c>
      <c r="D821" s="227">
        <v>70001503</v>
      </c>
      <c r="E821" s="229" t="s">
        <v>4265</v>
      </c>
      <c r="F821" s="221" t="s">
        <v>4007</v>
      </c>
      <c r="G821" s="229"/>
      <c r="H821" s="221" t="s">
        <v>4007</v>
      </c>
    </row>
    <row r="822" spans="1:8" ht="15" thickBot="1" x14ac:dyDescent="0.35">
      <c r="A822" s="101"/>
      <c r="B822" s="224"/>
      <c r="C822" s="226"/>
      <c r="D822" s="228"/>
      <c r="E822" s="222"/>
      <c r="F822" s="222"/>
      <c r="G822" s="222"/>
      <c r="H822" s="222"/>
    </row>
    <row r="823" spans="1:8" x14ac:dyDescent="0.3">
      <c r="A823" s="105"/>
      <c r="B823" s="223" t="s">
        <v>1051</v>
      </c>
      <c r="C823" s="225" t="s">
        <v>4008</v>
      </c>
      <c r="D823" s="227">
        <v>70001126</v>
      </c>
      <c r="E823" s="229" t="s">
        <v>4087</v>
      </c>
      <c r="F823" s="221" t="s">
        <v>4007</v>
      </c>
      <c r="G823" s="229"/>
      <c r="H823" s="221" t="s">
        <v>4007</v>
      </c>
    </row>
    <row r="824" spans="1:8" ht="15" thickBot="1" x14ac:dyDescent="0.35">
      <c r="A824" s="101"/>
      <c r="B824" s="224"/>
      <c r="C824" s="226"/>
      <c r="D824" s="228"/>
      <c r="E824" s="222"/>
      <c r="F824" s="222"/>
      <c r="G824" s="222"/>
      <c r="H824" s="222"/>
    </row>
    <row r="825" spans="1:8" x14ac:dyDescent="0.3">
      <c r="A825" s="105"/>
      <c r="B825" s="223" t="s">
        <v>986</v>
      </c>
      <c r="C825" s="225" t="s">
        <v>4008</v>
      </c>
      <c r="D825" s="227">
        <v>70001120</v>
      </c>
      <c r="E825" s="229" t="s">
        <v>4383</v>
      </c>
      <c r="F825" s="230">
        <v>3.69</v>
      </c>
      <c r="G825" s="229"/>
      <c r="H825" s="221" t="s">
        <v>4007</v>
      </c>
    </row>
    <row r="826" spans="1:8" ht="15" thickBot="1" x14ac:dyDescent="0.35">
      <c r="A826" s="101"/>
      <c r="B826" s="224"/>
      <c r="C826" s="226"/>
      <c r="D826" s="228"/>
      <c r="E826" s="222"/>
      <c r="F826" s="222"/>
      <c r="G826" s="222"/>
      <c r="H826" s="222"/>
    </row>
    <row r="827" spans="1:8" x14ac:dyDescent="0.3">
      <c r="A827" s="105"/>
      <c r="B827" s="223" t="s">
        <v>949</v>
      </c>
      <c r="C827" s="225" t="s">
        <v>4008</v>
      </c>
      <c r="D827" s="227">
        <v>70001119</v>
      </c>
      <c r="E827" s="229" t="s">
        <v>4371</v>
      </c>
      <c r="F827" s="231">
        <v>8.6549999999999994</v>
      </c>
      <c r="G827" s="229"/>
      <c r="H827" s="221" t="s">
        <v>4007</v>
      </c>
    </row>
    <row r="828" spans="1:8" ht="15" thickBot="1" x14ac:dyDescent="0.35">
      <c r="A828" s="101"/>
      <c r="B828" s="224"/>
      <c r="C828" s="226"/>
      <c r="D828" s="228"/>
      <c r="E828" s="222"/>
      <c r="F828" s="222"/>
      <c r="G828" s="222"/>
      <c r="H828" s="222"/>
    </row>
    <row r="829" spans="1:8" x14ac:dyDescent="0.3">
      <c r="A829" s="105"/>
      <c r="B829" s="223" t="s">
        <v>2443</v>
      </c>
      <c r="C829" s="225" t="s">
        <v>4008</v>
      </c>
      <c r="D829" s="227">
        <v>70001504</v>
      </c>
      <c r="E829" s="229" t="s">
        <v>4364</v>
      </c>
      <c r="F829" s="231">
        <v>8.8279999999999994</v>
      </c>
      <c r="G829" s="229" t="s">
        <v>4373</v>
      </c>
      <c r="H829" s="231">
        <v>9.4120000000000008</v>
      </c>
    </row>
    <row r="830" spans="1:8" ht="15" thickBot="1" x14ac:dyDescent="0.35">
      <c r="A830" s="101"/>
      <c r="B830" s="224"/>
      <c r="C830" s="226"/>
      <c r="D830" s="228"/>
      <c r="E830" s="222"/>
      <c r="F830" s="222"/>
      <c r="G830" s="222"/>
      <c r="H830" s="222"/>
    </row>
    <row r="831" spans="1:8" x14ac:dyDescent="0.3">
      <c r="A831" s="105"/>
      <c r="B831" s="223" t="s">
        <v>1116</v>
      </c>
      <c r="C831" s="225" t="s">
        <v>4008</v>
      </c>
      <c r="D831" s="227">
        <v>70001506</v>
      </c>
      <c r="E831" s="229" t="s">
        <v>4267</v>
      </c>
      <c r="F831" s="221" t="s">
        <v>4007</v>
      </c>
      <c r="G831" s="229"/>
      <c r="H831" s="221" t="s">
        <v>4007</v>
      </c>
    </row>
    <row r="832" spans="1:8" ht="15" thickBot="1" x14ac:dyDescent="0.35">
      <c r="A832" s="101"/>
      <c r="B832" s="224"/>
      <c r="C832" s="226"/>
      <c r="D832" s="228"/>
      <c r="E832" s="222"/>
      <c r="F832" s="222"/>
      <c r="G832" s="222"/>
      <c r="H832" s="222"/>
    </row>
    <row r="833" spans="1:8" x14ac:dyDescent="0.3">
      <c r="A833" s="105"/>
      <c r="B833" s="223" t="s">
        <v>774</v>
      </c>
      <c r="C833" s="225" t="s">
        <v>4008</v>
      </c>
      <c r="D833" s="227">
        <v>70001512</v>
      </c>
      <c r="E833" s="229" t="s">
        <v>4371</v>
      </c>
      <c r="F833" s="233">
        <v>9</v>
      </c>
      <c r="G833" s="229" t="s">
        <v>4388</v>
      </c>
      <c r="H833" s="231">
        <v>9.593</v>
      </c>
    </row>
    <row r="834" spans="1:8" ht="15" thickBot="1" x14ac:dyDescent="0.35">
      <c r="A834" s="101"/>
      <c r="B834" s="224"/>
      <c r="C834" s="226"/>
      <c r="D834" s="228"/>
      <c r="E834" s="222"/>
      <c r="F834" s="222"/>
      <c r="G834" s="222"/>
      <c r="H834" s="222"/>
    </row>
    <row r="835" spans="1:8" x14ac:dyDescent="0.3">
      <c r="A835" s="105"/>
      <c r="B835" s="223" t="s">
        <v>1889</v>
      </c>
      <c r="C835" s="225" t="s">
        <v>4008</v>
      </c>
      <c r="D835" s="227">
        <v>70001502</v>
      </c>
      <c r="E835" s="229" t="s">
        <v>4269</v>
      </c>
      <c r="F835" s="221" t="s">
        <v>4007</v>
      </c>
      <c r="G835" s="229"/>
      <c r="H835" s="221" t="s">
        <v>4007</v>
      </c>
    </row>
    <row r="836" spans="1:8" ht="15" thickBot="1" x14ac:dyDescent="0.35">
      <c r="A836" s="101"/>
      <c r="B836" s="224"/>
      <c r="C836" s="226"/>
      <c r="D836" s="228"/>
      <c r="E836" s="222"/>
      <c r="F836" s="222"/>
      <c r="G836" s="222"/>
      <c r="H836" s="222"/>
    </row>
    <row r="837" spans="1:8" x14ac:dyDescent="0.3">
      <c r="A837" s="105"/>
      <c r="B837" s="223" t="s">
        <v>2318</v>
      </c>
      <c r="C837" s="225" t="s">
        <v>4008</v>
      </c>
      <c r="D837" s="227">
        <v>70001124</v>
      </c>
      <c r="E837" s="229" t="s">
        <v>4248</v>
      </c>
      <c r="F837" s="221" t="s">
        <v>4007</v>
      </c>
      <c r="G837" s="229"/>
      <c r="H837" s="221" t="s">
        <v>4007</v>
      </c>
    </row>
    <row r="838" spans="1:8" ht="15" thickBot="1" x14ac:dyDescent="0.35">
      <c r="A838" s="101"/>
      <c r="B838" s="224"/>
      <c r="C838" s="226"/>
      <c r="D838" s="228"/>
      <c r="E838" s="222"/>
      <c r="F838" s="222"/>
      <c r="G838" s="222"/>
      <c r="H838" s="222"/>
    </row>
    <row r="839" spans="1:8" x14ac:dyDescent="0.3">
      <c r="A839" s="105"/>
      <c r="B839" s="223" t="s">
        <v>1895</v>
      </c>
      <c r="C839" s="225" t="s">
        <v>4008</v>
      </c>
      <c r="D839" s="227">
        <v>70001125</v>
      </c>
      <c r="E839" s="229" t="s">
        <v>4434</v>
      </c>
      <c r="F839" s="221" t="s">
        <v>4007</v>
      </c>
      <c r="G839" s="229"/>
      <c r="H839" s="221" t="s">
        <v>4007</v>
      </c>
    </row>
    <row r="840" spans="1:8" ht="15" thickBot="1" x14ac:dyDescent="0.35">
      <c r="A840" s="101"/>
      <c r="B840" s="224"/>
      <c r="C840" s="226"/>
      <c r="D840" s="228"/>
      <c r="E840" s="222"/>
      <c r="F840" s="222"/>
      <c r="G840" s="222"/>
      <c r="H840" s="222"/>
    </row>
    <row r="841" spans="1:8" x14ac:dyDescent="0.3">
      <c r="A841" s="105"/>
      <c r="B841" s="223" t="s">
        <v>2493</v>
      </c>
      <c r="C841" s="225" t="s">
        <v>4008</v>
      </c>
      <c r="D841" s="227">
        <v>70001123</v>
      </c>
      <c r="E841" s="229" t="s">
        <v>4172</v>
      </c>
      <c r="F841" s="221" t="s">
        <v>4007</v>
      </c>
      <c r="G841" s="229"/>
      <c r="H841" s="221" t="s">
        <v>4007</v>
      </c>
    </row>
    <row r="842" spans="1:8" ht="15" thickBot="1" x14ac:dyDescent="0.35">
      <c r="A842" s="101"/>
      <c r="B842" s="224"/>
      <c r="C842" s="226"/>
      <c r="D842" s="228"/>
      <c r="E842" s="222"/>
      <c r="F842" s="222"/>
      <c r="G842" s="222"/>
      <c r="H842" s="222"/>
    </row>
    <row r="843" spans="1:8" x14ac:dyDescent="0.3">
      <c r="A843" s="105"/>
      <c r="B843" s="223" t="s">
        <v>1975</v>
      </c>
      <c r="C843" s="225" t="s">
        <v>4008</v>
      </c>
      <c r="D843" s="227">
        <v>70001117</v>
      </c>
      <c r="E843" s="229" t="s">
        <v>4271</v>
      </c>
      <c r="F843" s="221" t="s">
        <v>4007</v>
      </c>
      <c r="G843" s="229"/>
      <c r="H843" s="221" t="s">
        <v>4007</v>
      </c>
    </row>
    <row r="844" spans="1:8" ht="15" thickBot="1" x14ac:dyDescent="0.35">
      <c r="A844" s="101"/>
      <c r="B844" s="224"/>
      <c r="C844" s="226"/>
      <c r="D844" s="228"/>
      <c r="E844" s="222"/>
      <c r="F844" s="222"/>
      <c r="G844" s="222"/>
      <c r="H844" s="222"/>
    </row>
    <row r="845" spans="1:8" x14ac:dyDescent="0.3">
      <c r="A845" s="105"/>
      <c r="B845" s="223" t="s">
        <v>1139</v>
      </c>
      <c r="C845" s="225" t="s">
        <v>4008</v>
      </c>
      <c r="D845" s="227">
        <v>70001118</v>
      </c>
      <c r="E845" s="229" t="s">
        <v>4435</v>
      </c>
      <c r="F845" s="221" t="s">
        <v>4007</v>
      </c>
      <c r="G845" s="229"/>
      <c r="H845" s="221" t="s">
        <v>4007</v>
      </c>
    </row>
    <row r="846" spans="1:8" ht="15" thickBot="1" x14ac:dyDescent="0.35">
      <c r="A846" s="101"/>
      <c r="B846" s="224"/>
      <c r="C846" s="226"/>
      <c r="D846" s="228"/>
      <c r="E846" s="222"/>
      <c r="F846" s="222"/>
      <c r="G846" s="222"/>
      <c r="H846" s="222"/>
    </row>
    <row r="847" spans="1:8" x14ac:dyDescent="0.3">
      <c r="A847" s="105"/>
      <c r="B847" s="223" t="s">
        <v>526</v>
      </c>
      <c r="C847" s="225" t="s">
        <v>4008</v>
      </c>
      <c r="D847" s="227">
        <v>70001122</v>
      </c>
      <c r="E847" s="229" t="s">
        <v>4248</v>
      </c>
      <c r="F847" s="221" t="s">
        <v>4007</v>
      </c>
      <c r="G847" s="229"/>
      <c r="H847" s="221" t="s">
        <v>4007</v>
      </c>
    </row>
    <row r="848" spans="1:8" ht="15" thickBot="1" x14ac:dyDescent="0.35">
      <c r="A848" s="101"/>
      <c r="B848" s="224"/>
      <c r="C848" s="226"/>
      <c r="D848" s="228"/>
      <c r="E848" s="222"/>
      <c r="F848" s="222"/>
      <c r="G848" s="222"/>
      <c r="H848" s="222"/>
    </row>
    <row r="849" spans="1:8" x14ac:dyDescent="0.3">
      <c r="A849" s="105"/>
      <c r="B849" s="223" t="s">
        <v>2400</v>
      </c>
      <c r="C849" s="225" t="s">
        <v>4008</v>
      </c>
      <c r="D849" s="227">
        <v>70001121</v>
      </c>
      <c r="E849" s="229" t="s">
        <v>4408</v>
      </c>
      <c r="F849" s="234">
        <v>25.2</v>
      </c>
      <c r="G849" s="229" t="s">
        <v>4379</v>
      </c>
      <c r="H849" s="233">
        <v>27</v>
      </c>
    </row>
    <row r="850" spans="1:8" ht="15" thickBot="1" x14ac:dyDescent="0.35">
      <c r="A850" s="101"/>
      <c r="B850" s="224"/>
      <c r="C850" s="226"/>
      <c r="D850" s="228"/>
      <c r="E850" s="222"/>
      <c r="F850" s="222"/>
      <c r="G850" s="222"/>
      <c r="H850" s="222"/>
    </row>
    <row r="851" spans="1:8" x14ac:dyDescent="0.3">
      <c r="A851" s="105"/>
      <c r="B851" s="223" t="s">
        <v>2007</v>
      </c>
      <c r="C851" s="225" t="s">
        <v>4008</v>
      </c>
      <c r="D851" s="227">
        <v>70001128</v>
      </c>
      <c r="E851" s="229" t="s">
        <v>4138</v>
      </c>
      <c r="F851" s="221" t="s">
        <v>4007</v>
      </c>
      <c r="G851" s="229"/>
      <c r="H851" s="221" t="s">
        <v>4007</v>
      </c>
    </row>
    <row r="852" spans="1:8" ht="15" thickBot="1" x14ac:dyDescent="0.35">
      <c r="A852" s="101"/>
      <c r="B852" s="224"/>
      <c r="C852" s="226"/>
      <c r="D852" s="228"/>
      <c r="E852" s="222"/>
      <c r="F852" s="222"/>
      <c r="G852" s="222"/>
      <c r="H852" s="222"/>
    </row>
    <row r="853" spans="1:8" x14ac:dyDescent="0.3">
      <c r="A853" s="105"/>
      <c r="B853" s="223" t="s">
        <v>1194</v>
      </c>
      <c r="C853" s="225" t="s">
        <v>4008</v>
      </c>
      <c r="D853" s="227">
        <v>70002468</v>
      </c>
      <c r="E853" s="229" t="s">
        <v>4384</v>
      </c>
      <c r="F853" s="221" t="s">
        <v>4007</v>
      </c>
      <c r="G853" s="229" t="s">
        <v>4390</v>
      </c>
      <c r="H853" s="231">
        <v>10.081</v>
      </c>
    </row>
    <row r="854" spans="1:8" ht="15" thickBot="1" x14ac:dyDescent="0.35">
      <c r="A854" s="101"/>
      <c r="B854" s="224"/>
      <c r="C854" s="226"/>
      <c r="D854" s="228"/>
      <c r="E854" s="222"/>
      <c r="F854" s="222"/>
      <c r="G854" s="222"/>
      <c r="H854" s="222"/>
    </row>
    <row r="855" spans="1:8" x14ac:dyDescent="0.3">
      <c r="A855" s="105"/>
      <c r="B855" s="223" t="s">
        <v>1812</v>
      </c>
      <c r="C855" s="225" t="s">
        <v>4008</v>
      </c>
      <c r="D855" s="227">
        <v>70002472</v>
      </c>
      <c r="E855" s="229" t="s">
        <v>4273</v>
      </c>
      <c r="F855" s="221" t="s">
        <v>4007</v>
      </c>
      <c r="G855" s="229" t="s">
        <v>4390</v>
      </c>
      <c r="H855" s="231">
        <v>23.978999999999999</v>
      </c>
    </row>
    <row r="856" spans="1:8" ht="15" thickBot="1" x14ac:dyDescent="0.35">
      <c r="A856" s="101"/>
      <c r="B856" s="224"/>
      <c r="C856" s="226"/>
      <c r="D856" s="228"/>
      <c r="E856" s="222"/>
      <c r="F856" s="222"/>
      <c r="G856" s="222"/>
      <c r="H856" s="222"/>
    </row>
    <row r="857" spans="1:8" x14ac:dyDescent="0.3">
      <c r="A857" s="105"/>
      <c r="B857" s="223" t="s">
        <v>1063</v>
      </c>
      <c r="C857" s="225" t="s">
        <v>4008</v>
      </c>
      <c r="D857" s="227">
        <v>70002471</v>
      </c>
      <c r="E857" s="229" t="s">
        <v>4380</v>
      </c>
      <c r="F857" s="237">
        <v>13755</v>
      </c>
      <c r="G857" s="229"/>
      <c r="H857" s="221" t="s">
        <v>4007</v>
      </c>
    </row>
    <row r="858" spans="1:8" ht="15" thickBot="1" x14ac:dyDescent="0.35">
      <c r="A858" s="101"/>
      <c r="B858" s="224"/>
      <c r="C858" s="226"/>
      <c r="D858" s="228"/>
      <c r="E858" s="222"/>
      <c r="F858" s="222"/>
      <c r="G858" s="222"/>
      <c r="H858" s="222"/>
    </row>
    <row r="859" spans="1:8" x14ac:dyDescent="0.3">
      <c r="A859" s="105"/>
      <c r="B859" s="223" t="s">
        <v>1908</v>
      </c>
      <c r="C859" s="225" t="s">
        <v>4008</v>
      </c>
      <c r="D859" s="227">
        <v>70002466</v>
      </c>
      <c r="E859" s="229" t="s">
        <v>4366</v>
      </c>
      <c r="F859" s="231">
        <v>6.2549999999999999</v>
      </c>
      <c r="G859" s="229" t="s">
        <v>4365</v>
      </c>
      <c r="H859" s="231">
        <v>6.2649999999999997</v>
      </c>
    </row>
    <row r="860" spans="1:8" ht="15" thickBot="1" x14ac:dyDescent="0.35">
      <c r="A860" s="101"/>
      <c r="B860" s="224"/>
      <c r="C860" s="226"/>
      <c r="D860" s="228"/>
      <c r="E860" s="222"/>
      <c r="F860" s="222"/>
      <c r="G860" s="222"/>
      <c r="H860" s="222"/>
    </row>
    <row r="861" spans="1:8" x14ac:dyDescent="0.3">
      <c r="A861" s="105"/>
      <c r="B861" s="223" t="s">
        <v>2012</v>
      </c>
      <c r="C861" s="225" t="s">
        <v>4008</v>
      </c>
      <c r="D861" s="227">
        <v>70002461</v>
      </c>
      <c r="E861" s="229" t="s">
        <v>4137</v>
      </c>
      <c r="F861" s="221" t="s">
        <v>4007</v>
      </c>
      <c r="G861" s="229"/>
      <c r="H861" s="221" t="s">
        <v>4007</v>
      </c>
    </row>
    <row r="862" spans="1:8" ht="15" thickBot="1" x14ac:dyDescent="0.35">
      <c r="A862" s="101"/>
      <c r="B862" s="224"/>
      <c r="C862" s="226"/>
      <c r="D862" s="228"/>
      <c r="E862" s="222"/>
      <c r="F862" s="222"/>
      <c r="G862" s="222"/>
      <c r="H862" s="222"/>
    </row>
    <row r="863" spans="1:8" x14ac:dyDescent="0.3">
      <c r="A863" s="105"/>
      <c r="B863" s="223" t="s">
        <v>1723</v>
      </c>
      <c r="C863" s="225" t="s">
        <v>4008</v>
      </c>
      <c r="D863" s="227">
        <v>70002469</v>
      </c>
      <c r="E863" s="229" t="s">
        <v>4369</v>
      </c>
      <c r="F863" s="231">
        <v>14.689</v>
      </c>
      <c r="G863" s="229" t="s">
        <v>4396</v>
      </c>
      <c r="H863" s="231">
        <v>14.956</v>
      </c>
    </row>
    <row r="864" spans="1:8" ht="15" thickBot="1" x14ac:dyDescent="0.35">
      <c r="A864" s="101"/>
      <c r="B864" s="224"/>
      <c r="C864" s="226"/>
      <c r="D864" s="228"/>
      <c r="E864" s="222"/>
      <c r="F864" s="222"/>
      <c r="G864" s="222"/>
      <c r="H864" s="222"/>
    </row>
    <row r="865" spans="1:8" x14ac:dyDescent="0.3">
      <c r="A865" s="105"/>
      <c r="B865" s="223" t="s">
        <v>2290</v>
      </c>
      <c r="C865" s="225" t="s">
        <v>4008</v>
      </c>
      <c r="D865" s="227">
        <v>70002462</v>
      </c>
      <c r="E865" s="229" t="s">
        <v>4380</v>
      </c>
      <c r="F865" s="231">
        <v>11.435</v>
      </c>
      <c r="G865" s="229" t="s">
        <v>4373</v>
      </c>
      <c r="H865" s="231">
        <v>12.132</v>
      </c>
    </row>
    <row r="866" spans="1:8" ht="15" thickBot="1" x14ac:dyDescent="0.35">
      <c r="A866" s="101"/>
      <c r="B866" s="224"/>
      <c r="C866" s="226"/>
      <c r="D866" s="228"/>
      <c r="E866" s="222"/>
      <c r="F866" s="222"/>
      <c r="G866" s="222"/>
      <c r="H866" s="222"/>
    </row>
    <row r="867" spans="1:8" x14ac:dyDescent="0.3">
      <c r="A867" s="105"/>
      <c r="B867" s="223" t="s">
        <v>1058</v>
      </c>
      <c r="C867" s="225" t="s">
        <v>4008</v>
      </c>
      <c r="D867" s="227">
        <v>70002464</v>
      </c>
      <c r="E867" s="229" t="s">
        <v>4366</v>
      </c>
      <c r="F867" s="231">
        <v>12.528</v>
      </c>
      <c r="G867" s="229"/>
      <c r="H867" s="221" t="s">
        <v>4007</v>
      </c>
    </row>
    <row r="868" spans="1:8" ht="15" thickBot="1" x14ac:dyDescent="0.35">
      <c r="A868" s="101"/>
      <c r="B868" s="224"/>
      <c r="C868" s="226"/>
      <c r="D868" s="228"/>
      <c r="E868" s="222"/>
      <c r="F868" s="222"/>
      <c r="G868" s="222"/>
      <c r="H868" s="222"/>
    </row>
    <row r="869" spans="1:8" x14ac:dyDescent="0.3">
      <c r="A869" s="105"/>
      <c r="B869" s="223" t="s">
        <v>1873</v>
      </c>
      <c r="C869" s="225" t="s">
        <v>4008</v>
      </c>
      <c r="D869" s="227">
        <v>70001896</v>
      </c>
      <c r="E869" s="229" t="s">
        <v>4420</v>
      </c>
      <c r="F869" s="231">
        <v>8.9480000000000004</v>
      </c>
      <c r="G869" s="229"/>
      <c r="H869" s="221" t="s">
        <v>4007</v>
      </c>
    </row>
    <row r="870" spans="1:8" ht="15" thickBot="1" x14ac:dyDescent="0.35">
      <c r="A870" s="101"/>
      <c r="B870" s="224"/>
      <c r="C870" s="226"/>
      <c r="D870" s="228"/>
      <c r="E870" s="222"/>
      <c r="F870" s="222"/>
      <c r="G870" s="222"/>
      <c r="H870" s="222"/>
    </row>
    <row r="871" spans="1:8" x14ac:dyDescent="0.3">
      <c r="A871" s="105"/>
      <c r="B871" s="223" t="s">
        <v>1065</v>
      </c>
      <c r="C871" s="225" t="s">
        <v>4008</v>
      </c>
      <c r="D871" s="227">
        <v>70001891</v>
      </c>
      <c r="E871" s="229" t="s">
        <v>4413</v>
      </c>
      <c r="F871" s="231">
        <v>16.722999999999999</v>
      </c>
      <c r="G871" s="229"/>
      <c r="H871" s="221" t="s">
        <v>4007</v>
      </c>
    </row>
    <row r="872" spans="1:8" ht="15" thickBot="1" x14ac:dyDescent="0.35">
      <c r="A872" s="101"/>
      <c r="B872" s="224"/>
      <c r="C872" s="226"/>
      <c r="D872" s="228"/>
      <c r="E872" s="222"/>
      <c r="F872" s="222"/>
      <c r="G872" s="222"/>
      <c r="H872" s="222"/>
    </row>
    <row r="873" spans="1:8" x14ac:dyDescent="0.3">
      <c r="A873" s="105"/>
      <c r="B873" s="223" t="s">
        <v>959</v>
      </c>
      <c r="C873" s="225" t="s">
        <v>4008</v>
      </c>
      <c r="D873" s="227">
        <v>70001885</v>
      </c>
      <c r="E873" s="229" t="s">
        <v>4436</v>
      </c>
      <c r="F873" s="221" t="s">
        <v>4007</v>
      </c>
      <c r="G873" s="229"/>
      <c r="H873" s="221" t="s">
        <v>4007</v>
      </c>
    </row>
    <row r="874" spans="1:8" ht="15" thickBot="1" x14ac:dyDescent="0.35">
      <c r="A874" s="101"/>
      <c r="B874" s="224"/>
      <c r="C874" s="226"/>
      <c r="D874" s="228"/>
      <c r="E874" s="222"/>
      <c r="F874" s="222"/>
      <c r="G874" s="222"/>
      <c r="H874" s="222"/>
    </row>
    <row r="875" spans="1:8" x14ac:dyDescent="0.3">
      <c r="A875" s="105"/>
      <c r="B875" s="223" t="s">
        <v>1118</v>
      </c>
      <c r="C875" s="225" t="s">
        <v>4008</v>
      </c>
      <c r="D875" s="227">
        <v>70001892</v>
      </c>
      <c r="E875" s="229" t="s">
        <v>4248</v>
      </c>
      <c r="F875" s="221" t="s">
        <v>4007</v>
      </c>
      <c r="G875" s="229"/>
      <c r="H875" s="221" t="s">
        <v>4007</v>
      </c>
    </row>
    <row r="876" spans="1:8" ht="15" thickBot="1" x14ac:dyDescent="0.35">
      <c r="A876" s="101"/>
      <c r="B876" s="224"/>
      <c r="C876" s="226"/>
      <c r="D876" s="228"/>
      <c r="E876" s="222"/>
      <c r="F876" s="222"/>
      <c r="G876" s="222"/>
      <c r="H876" s="222"/>
    </row>
    <row r="877" spans="1:8" x14ac:dyDescent="0.3">
      <c r="A877" s="105"/>
      <c r="B877" s="223" t="s">
        <v>1445</v>
      </c>
      <c r="C877" s="225" t="s">
        <v>4008</v>
      </c>
      <c r="D877" s="227">
        <v>70002470</v>
      </c>
      <c r="E877" s="229" t="s">
        <v>4368</v>
      </c>
      <c r="F877" s="230">
        <v>2.77</v>
      </c>
      <c r="G877" s="229"/>
      <c r="H877" s="221" t="s">
        <v>4007</v>
      </c>
    </row>
    <row r="878" spans="1:8" ht="15" thickBot="1" x14ac:dyDescent="0.35">
      <c r="A878" s="101"/>
      <c r="B878" s="224"/>
      <c r="C878" s="226"/>
      <c r="D878" s="228"/>
      <c r="E878" s="222"/>
      <c r="F878" s="222"/>
      <c r="G878" s="222"/>
      <c r="H878" s="222"/>
    </row>
    <row r="879" spans="1:8" x14ac:dyDescent="0.3">
      <c r="A879" s="105"/>
      <c r="B879" s="223" t="s">
        <v>1387</v>
      </c>
      <c r="C879" s="225" t="s">
        <v>4008</v>
      </c>
      <c r="D879" s="227">
        <v>70002467</v>
      </c>
      <c r="E879" s="229" t="s">
        <v>4401</v>
      </c>
      <c r="F879" s="221" t="s">
        <v>4007</v>
      </c>
      <c r="G879" s="229" t="s">
        <v>4375</v>
      </c>
      <c r="H879" s="231">
        <v>12.356999999999999</v>
      </c>
    </row>
    <row r="880" spans="1:8" ht="15" thickBot="1" x14ac:dyDescent="0.35">
      <c r="A880" s="101"/>
      <c r="B880" s="224"/>
      <c r="C880" s="226"/>
      <c r="D880" s="228"/>
      <c r="E880" s="222"/>
      <c r="F880" s="222"/>
      <c r="G880" s="222"/>
      <c r="H880" s="222"/>
    </row>
    <row r="881" spans="1:8" x14ac:dyDescent="0.3">
      <c r="A881" s="105"/>
      <c r="B881" s="223" t="s">
        <v>2382</v>
      </c>
      <c r="C881" s="225" t="s">
        <v>4008</v>
      </c>
      <c r="D881" s="227">
        <v>70002465</v>
      </c>
      <c r="E881" s="229" t="s">
        <v>4366</v>
      </c>
      <c r="F881" s="231">
        <v>15.358000000000001</v>
      </c>
      <c r="G881" s="229"/>
      <c r="H881" s="221" t="s">
        <v>4007</v>
      </c>
    </row>
    <row r="882" spans="1:8" ht="15" thickBot="1" x14ac:dyDescent="0.35">
      <c r="A882" s="101"/>
      <c r="B882" s="224"/>
      <c r="C882" s="226"/>
      <c r="D882" s="228"/>
      <c r="E882" s="222"/>
      <c r="F882" s="222"/>
      <c r="G882" s="222"/>
      <c r="H882" s="222"/>
    </row>
    <row r="883" spans="1:8" x14ac:dyDescent="0.3">
      <c r="A883" s="105"/>
      <c r="B883" s="223" t="s">
        <v>1027</v>
      </c>
      <c r="C883" s="225" t="s">
        <v>4008</v>
      </c>
      <c r="D883" s="227">
        <v>70002463</v>
      </c>
      <c r="E883" s="229" t="s">
        <v>4277</v>
      </c>
      <c r="F883" s="221" t="s">
        <v>4007</v>
      </c>
      <c r="G883" s="229"/>
      <c r="H883" s="221" t="s">
        <v>4007</v>
      </c>
    </row>
    <row r="884" spans="1:8" ht="15" thickBot="1" x14ac:dyDescent="0.35">
      <c r="A884" s="101"/>
      <c r="B884" s="224"/>
      <c r="C884" s="226"/>
      <c r="D884" s="228"/>
      <c r="E884" s="222"/>
      <c r="F884" s="222"/>
      <c r="G884" s="222"/>
      <c r="H884" s="222"/>
    </row>
    <row r="885" spans="1:8" x14ac:dyDescent="0.3">
      <c r="A885" s="105"/>
      <c r="B885" s="223" t="s">
        <v>1980</v>
      </c>
      <c r="C885" s="225" t="s">
        <v>4008</v>
      </c>
      <c r="D885" s="227">
        <v>70001893</v>
      </c>
      <c r="E885" s="229" t="s">
        <v>4437</v>
      </c>
      <c r="F885" s="221" t="s">
        <v>4007</v>
      </c>
      <c r="G885" s="229" t="s">
        <v>4379</v>
      </c>
      <c r="H885" s="231">
        <v>9.8480000000000008</v>
      </c>
    </row>
    <row r="886" spans="1:8" ht="15" thickBot="1" x14ac:dyDescent="0.35">
      <c r="A886" s="101"/>
      <c r="B886" s="224"/>
      <c r="C886" s="226"/>
      <c r="D886" s="228"/>
      <c r="E886" s="222"/>
      <c r="F886" s="222"/>
      <c r="G886" s="222"/>
      <c r="H886" s="222"/>
    </row>
    <row r="887" spans="1:8" x14ac:dyDescent="0.3">
      <c r="A887" s="105"/>
      <c r="B887" s="223" t="s">
        <v>849</v>
      </c>
      <c r="C887" s="225" t="s">
        <v>4008</v>
      </c>
      <c r="D887" s="227">
        <v>70001889</v>
      </c>
      <c r="E887" s="229" t="s">
        <v>4278</v>
      </c>
      <c r="F887" s="221" t="s">
        <v>4007</v>
      </c>
      <c r="G887" s="229"/>
      <c r="H887" s="221" t="s">
        <v>4007</v>
      </c>
    </row>
    <row r="888" spans="1:8" ht="15" thickBot="1" x14ac:dyDescent="0.35">
      <c r="A888" s="101"/>
      <c r="B888" s="224"/>
      <c r="C888" s="226"/>
      <c r="D888" s="228"/>
      <c r="E888" s="222"/>
      <c r="F888" s="222"/>
      <c r="G888" s="222"/>
      <c r="H888" s="222"/>
    </row>
    <row r="889" spans="1:8" x14ac:dyDescent="0.3">
      <c r="A889" s="105"/>
      <c r="B889" s="223" t="s">
        <v>1067</v>
      </c>
      <c r="C889" s="225" t="s">
        <v>4008</v>
      </c>
      <c r="D889" s="227">
        <v>70001890</v>
      </c>
      <c r="E889" s="229" t="s">
        <v>4380</v>
      </c>
      <c r="F889" s="231">
        <v>12.183</v>
      </c>
      <c r="G889" s="229"/>
      <c r="H889" s="221" t="s">
        <v>4007</v>
      </c>
    </row>
    <row r="890" spans="1:8" ht="15" thickBot="1" x14ac:dyDescent="0.35">
      <c r="A890" s="101"/>
      <c r="B890" s="224"/>
      <c r="C890" s="226"/>
      <c r="D890" s="228"/>
      <c r="E890" s="222"/>
      <c r="F890" s="222"/>
      <c r="G890" s="222"/>
      <c r="H890" s="222"/>
    </row>
    <row r="891" spans="1:8" x14ac:dyDescent="0.3">
      <c r="A891" s="105"/>
      <c r="B891" s="223" t="s">
        <v>726</v>
      </c>
      <c r="C891" s="225" t="s">
        <v>4008</v>
      </c>
      <c r="D891" s="227">
        <v>70001887</v>
      </c>
      <c r="E891" s="229" t="s">
        <v>4174</v>
      </c>
      <c r="F891" s="221" t="s">
        <v>4007</v>
      </c>
      <c r="G891" s="229"/>
      <c r="H891" s="221" t="s">
        <v>4007</v>
      </c>
    </row>
    <row r="892" spans="1:8" ht="15" thickBot="1" x14ac:dyDescent="0.35">
      <c r="A892" s="101"/>
      <c r="B892" s="224"/>
      <c r="C892" s="226"/>
      <c r="D892" s="228"/>
      <c r="E892" s="222"/>
      <c r="F892" s="222"/>
      <c r="G892" s="222"/>
      <c r="H892" s="222"/>
    </row>
    <row r="893" spans="1:8" x14ac:dyDescent="0.3">
      <c r="A893" s="105"/>
      <c r="B893" s="223" t="s">
        <v>1725</v>
      </c>
      <c r="C893" s="225" t="s">
        <v>4008</v>
      </c>
      <c r="D893" s="227">
        <v>70001888</v>
      </c>
      <c r="E893" s="229" t="s">
        <v>4044</v>
      </c>
      <c r="F893" s="221" t="s">
        <v>4007</v>
      </c>
      <c r="G893" s="229"/>
      <c r="H893" s="221" t="s">
        <v>4007</v>
      </c>
    </row>
    <row r="894" spans="1:8" ht="15" thickBot="1" x14ac:dyDescent="0.35">
      <c r="A894" s="101"/>
      <c r="B894" s="224"/>
      <c r="C894" s="226"/>
      <c r="D894" s="228"/>
      <c r="E894" s="222"/>
      <c r="F894" s="222"/>
      <c r="G894" s="222"/>
      <c r="H894" s="222"/>
    </row>
    <row r="895" spans="1:8" x14ac:dyDescent="0.3">
      <c r="A895" s="105"/>
      <c r="B895" s="223" t="s">
        <v>776</v>
      </c>
      <c r="C895" s="225" t="s">
        <v>4008</v>
      </c>
      <c r="D895" s="227">
        <v>70001895</v>
      </c>
      <c r="E895" s="229" t="s">
        <v>4279</v>
      </c>
      <c r="F895" s="221" t="s">
        <v>4007</v>
      </c>
      <c r="G895" s="229"/>
      <c r="H895" s="221" t="s">
        <v>4007</v>
      </c>
    </row>
    <row r="896" spans="1:8" ht="15" thickBot="1" x14ac:dyDescent="0.35">
      <c r="A896" s="101"/>
      <c r="B896" s="224"/>
      <c r="C896" s="226"/>
      <c r="D896" s="228"/>
      <c r="E896" s="222"/>
      <c r="F896" s="222"/>
      <c r="G896" s="222"/>
      <c r="H896" s="222"/>
    </row>
    <row r="897" spans="1:8" x14ac:dyDescent="0.3">
      <c r="A897" s="105"/>
      <c r="B897" s="223" t="s">
        <v>1046</v>
      </c>
      <c r="C897" s="225" t="s">
        <v>4008</v>
      </c>
      <c r="D897" s="227">
        <v>70001886</v>
      </c>
      <c r="E897" s="229" t="s">
        <v>4280</v>
      </c>
      <c r="F897" s="221" t="s">
        <v>4007</v>
      </c>
      <c r="G897" s="229"/>
      <c r="H897" s="221" t="s">
        <v>4007</v>
      </c>
    </row>
    <row r="898" spans="1:8" ht="15" thickBot="1" x14ac:dyDescent="0.35">
      <c r="A898" s="101"/>
      <c r="B898" s="224"/>
      <c r="C898" s="226"/>
      <c r="D898" s="228"/>
      <c r="E898" s="222"/>
      <c r="F898" s="222"/>
      <c r="G898" s="222"/>
      <c r="H898" s="222"/>
    </row>
    <row r="899" spans="1:8" x14ac:dyDescent="0.3">
      <c r="A899" s="105"/>
      <c r="B899" s="223" t="s">
        <v>2036</v>
      </c>
      <c r="C899" s="225" t="s">
        <v>4008</v>
      </c>
      <c r="D899" s="227">
        <v>70001894</v>
      </c>
      <c r="E899" s="229" t="s">
        <v>4368</v>
      </c>
      <c r="F899" s="231">
        <v>10.651999999999999</v>
      </c>
      <c r="G899" s="229"/>
      <c r="H899" s="221" t="s">
        <v>4007</v>
      </c>
    </row>
    <row r="900" spans="1:8" ht="15" thickBot="1" x14ac:dyDescent="0.35">
      <c r="A900" s="101"/>
      <c r="B900" s="224"/>
      <c r="C900" s="226"/>
      <c r="D900" s="228"/>
      <c r="E900" s="222"/>
      <c r="F900" s="222"/>
      <c r="G900" s="222"/>
      <c r="H900" s="222"/>
    </row>
    <row r="901" spans="1:8" x14ac:dyDescent="0.3">
      <c r="A901" s="105"/>
      <c r="B901" s="223" t="s">
        <v>681</v>
      </c>
      <c r="C901" s="225" t="s">
        <v>4008</v>
      </c>
      <c r="D901" s="227">
        <v>70002257</v>
      </c>
      <c r="E901" s="229" t="s">
        <v>4438</v>
      </c>
      <c r="F901" s="221" t="s">
        <v>4007</v>
      </c>
      <c r="G901" s="229"/>
      <c r="H901" s="221" t="s">
        <v>4007</v>
      </c>
    </row>
    <row r="902" spans="1:8" ht="15" thickBot="1" x14ac:dyDescent="0.35">
      <c r="A902" s="101"/>
      <c r="B902" s="224"/>
      <c r="C902" s="226"/>
      <c r="D902" s="228"/>
      <c r="E902" s="222"/>
      <c r="F902" s="222"/>
      <c r="G902" s="222"/>
      <c r="H902" s="222"/>
    </row>
    <row r="903" spans="1:8" x14ac:dyDescent="0.3">
      <c r="A903" s="105"/>
      <c r="B903" s="223" t="s">
        <v>1230</v>
      </c>
      <c r="C903" s="225" t="s">
        <v>4008</v>
      </c>
      <c r="D903" s="227">
        <v>70002258</v>
      </c>
      <c r="E903" s="229" t="s">
        <v>4413</v>
      </c>
      <c r="F903" s="234">
        <v>14.3</v>
      </c>
      <c r="G903" s="229" t="s">
        <v>4365</v>
      </c>
      <c r="H903" s="231">
        <v>14.773</v>
      </c>
    </row>
    <row r="904" spans="1:8" ht="15" thickBot="1" x14ac:dyDescent="0.35">
      <c r="A904" s="101"/>
      <c r="B904" s="224"/>
      <c r="C904" s="226"/>
      <c r="D904" s="228"/>
      <c r="E904" s="222"/>
      <c r="F904" s="222"/>
      <c r="G904" s="222"/>
      <c r="H904" s="222"/>
    </row>
    <row r="905" spans="1:8" x14ac:dyDescent="0.3">
      <c r="A905" s="105"/>
      <c r="B905" s="223" t="s">
        <v>957</v>
      </c>
      <c r="C905" s="225" t="s">
        <v>4008</v>
      </c>
      <c r="D905" s="227">
        <v>70002261</v>
      </c>
      <c r="E905" s="229" t="s">
        <v>4439</v>
      </c>
      <c r="F905" s="221" t="s">
        <v>4007</v>
      </c>
      <c r="G905" s="229"/>
      <c r="H905" s="221" t="s">
        <v>4007</v>
      </c>
    </row>
    <row r="906" spans="1:8" ht="15" thickBot="1" x14ac:dyDescent="0.35">
      <c r="A906" s="101"/>
      <c r="B906" s="224"/>
      <c r="C906" s="226"/>
      <c r="D906" s="228"/>
      <c r="E906" s="222"/>
      <c r="F906" s="222"/>
      <c r="G906" s="222"/>
      <c r="H906" s="222"/>
    </row>
    <row r="907" spans="1:8" x14ac:dyDescent="0.3">
      <c r="A907" s="105"/>
      <c r="B907" s="223" t="s">
        <v>1881</v>
      </c>
      <c r="C907" s="225" t="s">
        <v>4008</v>
      </c>
      <c r="D907" s="227">
        <v>70002260</v>
      </c>
      <c r="E907" s="229" t="s">
        <v>4368</v>
      </c>
      <c r="F907" s="231">
        <v>7.6829999999999998</v>
      </c>
      <c r="G907" s="229"/>
      <c r="H907" s="221" t="s">
        <v>4007</v>
      </c>
    </row>
    <row r="908" spans="1:8" ht="15" thickBot="1" x14ac:dyDescent="0.35">
      <c r="A908" s="101"/>
      <c r="B908" s="224"/>
      <c r="C908" s="226"/>
      <c r="D908" s="228"/>
      <c r="E908" s="222"/>
      <c r="F908" s="222"/>
      <c r="G908" s="222"/>
      <c r="H908" s="222"/>
    </row>
    <row r="909" spans="1:8" x14ac:dyDescent="0.3">
      <c r="A909" s="105"/>
      <c r="B909" s="223" t="s">
        <v>1978</v>
      </c>
      <c r="C909" s="225" t="s">
        <v>4008</v>
      </c>
      <c r="D909" s="227">
        <v>70002266</v>
      </c>
      <c r="E909" s="229" t="s">
        <v>4368</v>
      </c>
      <c r="F909" s="234">
        <v>7.6</v>
      </c>
      <c r="G909" s="229"/>
      <c r="H909" s="221" t="s">
        <v>4007</v>
      </c>
    </row>
    <row r="910" spans="1:8" ht="15" thickBot="1" x14ac:dyDescent="0.35">
      <c r="A910" s="101"/>
      <c r="B910" s="224"/>
      <c r="C910" s="226"/>
      <c r="D910" s="228"/>
      <c r="E910" s="222"/>
      <c r="F910" s="222"/>
      <c r="G910" s="222"/>
      <c r="H910" s="222"/>
    </row>
    <row r="911" spans="1:8" x14ac:dyDescent="0.3">
      <c r="A911" s="105"/>
      <c r="B911" s="223" t="s">
        <v>802</v>
      </c>
      <c r="C911" s="225" t="s">
        <v>4008</v>
      </c>
      <c r="D911" s="227">
        <v>70002267</v>
      </c>
      <c r="E911" s="229" t="s">
        <v>4283</v>
      </c>
      <c r="F911" s="221" t="s">
        <v>4007</v>
      </c>
      <c r="G911" s="229"/>
      <c r="H911" s="221" t="s">
        <v>4007</v>
      </c>
    </row>
    <row r="912" spans="1:8" ht="15" thickBot="1" x14ac:dyDescent="0.35">
      <c r="A912" s="101"/>
      <c r="B912" s="224"/>
      <c r="C912" s="226"/>
      <c r="D912" s="228"/>
      <c r="E912" s="222"/>
      <c r="F912" s="222"/>
      <c r="G912" s="222"/>
      <c r="H912" s="222"/>
    </row>
    <row r="913" spans="1:8" x14ac:dyDescent="0.3">
      <c r="A913" s="105"/>
      <c r="B913" s="223" t="s">
        <v>1962</v>
      </c>
      <c r="C913" s="225" t="s">
        <v>4008</v>
      </c>
      <c r="D913" s="227">
        <v>70002262</v>
      </c>
      <c r="E913" s="229" t="s">
        <v>4284</v>
      </c>
      <c r="F913" s="221" t="s">
        <v>4007</v>
      </c>
      <c r="G913" s="229"/>
      <c r="H913" s="221" t="s">
        <v>4007</v>
      </c>
    </row>
    <row r="914" spans="1:8" ht="15" thickBot="1" x14ac:dyDescent="0.35">
      <c r="A914" s="101"/>
      <c r="B914" s="224"/>
      <c r="C914" s="226"/>
      <c r="D914" s="228"/>
      <c r="E914" s="222"/>
      <c r="F914" s="222"/>
      <c r="G914" s="222"/>
      <c r="H914" s="222"/>
    </row>
    <row r="915" spans="1:8" x14ac:dyDescent="0.3">
      <c r="A915" s="105"/>
      <c r="B915" s="223" t="s">
        <v>1232</v>
      </c>
      <c r="C915" s="225" t="s">
        <v>4008</v>
      </c>
      <c r="D915" s="227">
        <v>70002268</v>
      </c>
      <c r="E915" s="229" t="s">
        <v>4171</v>
      </c>
      <c r="F915" s="221" t="s">
        <v>4007</v>
      </c>
      <c r="G915" s="229"/>
      <c r="H915" s="221" t="s">
        <v>4007</v>
      </c>
    </row>
    <row r="916" spans="1:8" ht="15" thickBot="1" x14ac:dyDescent="0.35">
      <c r="A916" s="101"/>
      <c r="B916" s="224"/>
      <c r="C916" s="226"/>
      <c r="D916" s="228"/>
      <c r="E916" s="222"/>
      <c r="F916" s="222"/>
      <c r="G916" s="222"/>
      <c r="H916" s="222"/>
    </row>
    <row r="917" spans="1:8" x14ac:dyDescent="0.3">
      <c r="A917" s="105"/>
      <c r="B917" s="223" t="s">
        <v>490</v>
      </c>
      <c r="C917" s="225" t="s">
        <v>4008</v>
      </c>
      <c r="D917" s="227">
        <v>70002389</v>
      </c>
      <c r="E917" s="229" t="s">
        <v>4420</v>
      </c>
      <c r="F917" s="230">
        <v>7.54</v>
      </c>
      <c r="G917" s="229" t="s">
        <v>4365</v>
      </c>
      <c r="H917" s="231">
        <v>8.0169999999999995</v>
      </c>
    </row>
    <row r="918" spans="1:8" ht="15" thickBot="1" x14ac:dyDescent="0.35">
      <c r="A918" s="101"/>
      <c r="B918" s="224"/>
      <c r="C918" s="226"/>
      <c r="D918" s="228"/>
      <c r="E918" s="222"/>
      <c r="F918" s="222"/>
      <c r="G918" s="222"/>
      <c r="H918" s="222"/>
    </row>
    <row r="919" spans="1:8" x14ac:dyDescent="0.3">
      <c r="A919" s="105"/>
      <c r="B919" s="223" t="s">
        <v>1847</v>
      </c>
      <c r="C919" s="225" t="s">
        <v>4008</v>
      </c>
      <c r="D919" s="227">
        <v>70002398</v>
      </c>
      <c r="E919" s="229" t="s">
        <v>4363</v>
      </c>
      <c r="F919" s="221" t="s">
        <v>4007</v>
      </c>
      <c r="G919" s="229" t="s">
        <v>4377</v>
      </c>
      <c r="H919" s="230">
        <v>19.23</v>
      </c>
    </row>
    <row r="920" spans="1:8" ht="15" thickBot="1" x14ac:dyDescent="0.35">
      <c r="A920" s="101"/>
      <c r="B920" s="224"/>
      <c r="C920" s="226"/>
      <c r="D920" s="228"/>
      <c r="E920" s="222"/>
      <c r="F920" s="222"/>
      <c r="G920" s="222"/>
      <c r="H920" s="222"/>
    </row>
    <row r="921" spans="1:8" x14ac:dyDescent="0.3">
      <c r="A921" s="105"/>
      <c r="B921" s="223" t="s">
        <v>607</v>
      </c>
      <c r="C921" s="225" t="s">
        <v>4008</v>
      </c>
      <c r="D921" s="227">
        <v>70002397</v>
      </c>
      <c r="E921" s="229" t="s">
        <v>4394</v>
      </c>
      <c r="F921" s="230">
        <v>11.67</v>
      </c>
      <c r="G921" s="229" t="s">
        <v>4373</v>
      </c>
      <c r="H921" s="230">
        <v>12.27</v>
      </c>
    </row>
    <row r="922" spans="1:8" ht="15" thickBot="1" x14ac:dyDescent="0.35">
      <c r="A922" s="101"/>
      <c r="B922" s="224"/>
      <c r="C922" s="226"/>
      <c r="D922" s="228"/>
      <c r="E922" s="222"/>
      <c r="F922" s="222"/>
      <c r="G922" s="222"/>
      <c r="H922" s="222"/>
    </row>
    <row r="923" spans="1:8" x14ac:dyDescent="0.3">
      <c r="A923" s="105"/>
      <c r="B923" s="223" t="s">
        <v>2135</v>
      </c>
      <c r="C923" s="225" t="s">
        <v>4008</v>
      </c>
      <c r="D923" s="227">
        <v>70002392</v>
      </c>
      <c r="E923" s="229" t="s">
        <v>4440</v>
      </c>
      <c r="F923" s="221" t="s">
        <v>4007</v>
      </c>
      <c r="G923" s="229" t="s">
        <v>4379</v>
      </c>
      <c r="H923" s="231">
        <v>0.68300000000000005</v>
      </c>
    </row>
    <row r="924" spans="1:8" ht="15" thickBot="1" x14ac:dyDescent="0.35">
      <c r="A924" s="101"/>
      <c r="B924" s="224"/>
      <c r="C924" s="226"/>
      <c r="D924" s="228"/>
      <c r="E924" s="222"/>
      <c r="F924" s="222"/>
      <c r="G924" s="222"/>
      <c r="H924" s="222"/>
    </row>
    <row r="925" spans="1:8" x14ac:dyDescent="0.3">
      <c r="A925" s="105"/>
      <c r="B925" s="223" t="s">
        <v>1020</v>
      </c>
      <c r="C925" s="225" t="s">
        <v>4008</v>
      </c>
      <c r="D925" s="227">
        <v>70002263</v>
      </c>
      <c r="E925" s="229" t="s">
        <v>4368</v>
      </c>
      <c r="F925" s="231">
        <v>6.4820000000000002</v>
      </c>
      <c r="G925" s="229" t="s">
        <v>4367</v>
      </c>
      <c r="H925" s="231">
        <v>5.6319999999999997</v>
      </c>
    </row>
    <row r="926" spans="1:8" ht="15" thickBot="1" x14ac:dyDescent="0.35">
      <c r="A926" s="101"/>
      <c r="B926" s="224"/>
      <c r="C926" s="226"/>
      <c r="D926" s="228"/>
      <c r="E926" s="222"/>
      <c r="F926" s="222"/>
      <c r="G926" s="222"/>
      <c r="H926" s="222"/>
    </row>
    <row r="927" spans="1:8" x14ac:dyDescent="0.3">
      <c r="A927" s="105"/>
      <c r="B927" s="223" t="s">
        <v>1239</v>
      </c>
      <c r="C927" s="225" t="s">
        <v>4008</v>
      </c>
      <c r="D927" s="227">
        <v>70002259</v>
      </c>
      <c r="E927" s="229" t="s">
        <v>4366</v>
      </c>
      <c r="F927" s="231">
        <v>18.625</v>
      </c>
      <c r="G927" s="229"/>
      <c r="H927" s="221" t="s">
        <v>4007</v>
      </c>
    </row>
    <row r="928" spans="1:8" ht="15" thickBot="1" x14ac:dyDescent="0.35">
      <c r="A928" s="101"/>
      <c r="B928" s="224"/>
      <c r="C928" s="226"/>
      <c r="D928" s="228"/>
      <c r="E928" s="222"/>
      <c r="F928" s="222"/>
      <c r="G928" s="222"/>
      <c r="H928" s="222"/>
    </row>
    <row r="929" spans="1:8" x14ac:dyDescent="0.3">
      <c r="A929" s="105"/>
      <c r="B929" s="223" t="s">
        <v>1141</v>
      </c>
      <c r="C929" s="225" t="s">
        <v>4008</v>
      </c>
      <c r="D929" s="227">
        <v>70002264</v>
      </c>
      <c r="E929" s="229" t="s">
        <v>4147</v>
      </c>
      <c r="F929" s="221" t="s">
        <v>4007</v>
      </c>
      <c r="G929" s="229"/>
      <c r="H929" s="221" t="s">
        <v>4007</v>
      </c>
    </row>
    <row r="930" spans="1:8" ht="15" thickBot="1" x14ac:dyDescent="0.35">
      <c r="A930" s="101"/>
      <c r="B930" s="224"/>
      <c r="C930" s="226"/>
      <c r="D930" s="228"/>
      <c r="E930" s="222"/>
      <c r="F930" s="222"/>
      <c r="G930" s="222"/>
      <c r="H930" s="222"/>
    </row>
    <row r="931" spans="1:8" x14ac:dyDescent="0.3">
      <c r="A931" s="105"/>
      <c r="B931" s="223" t="s">
        <v>2452</v>
      </c>
      <c r="C931" s="225" t="s">
        <v>4008</v>
      </c>
      <c r="D931" s="227">
        <v>70002395</v>
      </c>
      <c r="E931" s="229" t="s">
        <v>4286</v>
      </c>
      <c r="F931" s="221" t="s">
        <v>4007</v>
      </c>
      <c r="G931" s="229"/>
      <c r="H931" s="221" t="s">
        <v>4007</v>
      </c>
    </row>
    <row r="932" spans="1:8" ht="15" thickBot="1" x14ac:dyDescent="0.35">
      <c r="A932" s="101"/>
      <c r="B932" s="224"/>
      <c r="C932" s="226"/>
      <c r="D932" s="228"/>
      <c r="E932" s="222"/>
      <c r="F932" s="222"/>
      <c r="G932" s="222"/>
      <c r="H932" s="222"/>
    </row>
    <row r="933" spans="1:8" x14ac:dyDescent="0.3">
      <c r="A933" s="105"/>
      <c r="B933" s="223" t="s">
        <v>2509</v>
      </c>
      <c r="C933" s="225" t="s">
        <v>4008</v>
      </c>
      <c r="D933" s="227">
        <v>70002390</v>
      </c>
      <c r="E933" s="229" t="s">
        <v>4287</v>
      </c>
      <c r="F933" s="221" t="s">
        <v>4007</v>
      </c>
      <c r="G933" s="229"/>
      <c r="H933" s="221" t="s">
        <v>4007</v>
      </c>
    </row>
    <row r="934" spans="1:8" ht="15" thickBot="1" x14ac:dyDescent="0.35">
      <c r="A934" s="101"/>
      <c r="B934" s="224"/>
      <c r="C934" s="226"/>
      <c r="D934" s="228"/>
      <c r="E934" s="222"/>
      <c r="F934" s="222"/>
      <c r="G934" s="222"/>
      <c r="H934" s="222"/>
    </row>
    <row r="935" spans="1:8" x14ac:dyDescent="0.3">
      <c r="A935" s="105"/>
      <c r="B935" s="223" t="s">
        <v>2523</v>
      </c>
      <c r="C935" s="225" t="s">
        <v>4008</v>
      </c>
      <c r="D935" s="227">
        <v>70002391</v>
      </c>
      <c r="E935" s="229" t="s">
        <v>4220</v>
      </c>
      <c r="F935" s="221" t="s">
        <v>4007</v>
      </c>
      <c r="G935" s="229"/>
      <c r="H935" s="221" t="s">
        <v>4007</v>
      </c>
    </row>
    <row r="936" spans="1:8" ht="15" thickBot="1" x14ac:dyDescent="0.35">
      <c r="A936" s="101"/>
      <c r="B936" s="224"/>
      <c r="C936" s="226"/>
      <c r="D936" s="228"/>
      <c r="E936" s="222"/>
      <c r="F936" s="222"/>
      <c r="G936" s="222"/>
      <c r="H936" s="222"/>
    </row>
    <row r="937" spans="1:8" x14ac:dyDescent="0.3">
      <c r="A937" s="105"/>
      <c r="B937" s="223" t="s">
        <v>1060</v>
      </c>
      <c r="C937" s="225" t="s">
        <v>4008</v>
      </c>
      <c r="D937" s="227">
        <v>70002394</v>
      </c>
      <c r="E937" s="229" t="s">
        <v>4369</v>
      </c>
      <c r="F937" s="231">
        <v>11.932</v>
      </c>
      <c r="G937" s="229" t="s">
        <v>4367</v>
      </c>
      <c r="H937" s="231">
        <v>12.983000000000001</v>
      </c>
    </row>
    <row r="938" spans="1:8" ht="15" thickBot="1" x14ac:dyDescent="0.35">
      <c r="A938" s="101"/>
      <c r="B938" s="224"/>
      <c r="C938" s="226"/>
      <c r="D938" s="228"/>
      <c r="E938" s="222"/>
      <c r="F938" s="222"/>
      <c r="G938" s="222"/>
      <c r="H938" s="222"/>
    </row>
    <row r="939" spans="1:8" x14ac:dyDescent="0.3">
      <c r="A939" s="105"/>
      <c r="B939" s="223" t="s">
        <v>734</v>
      </c>
      <c r="C939" s="225" t="s">
        <v>4008</v>
      </c>
      <c r="D939" s="227">
        <v>40011260</v>
      </c>
      <c r="E939" s="229" t="s">
        <v>4369</v>
      </c>
      <c r="F939" s="231">
        <v>0.60599999999999998</v>
      </c>
      <c r="G939" s="229"/>
      <c r="H939" s="221" t="s">
        <v>4007</v>
      </c>
    </row>
    <row r="940" spans="1:8" ht="15" thickBot="1" x14ac:dyDescent="0.35">
      <c r="A940" s="101"/>
      <c r="B940" s="224"/>
      <c r="C940" s="226"/>
      <c r="D940" s="228"/>
      <c r="E940" s="222"/>
      <c r="F940" s="222"/>
      <c r="G940" s="222"/>
      <c r="H940" s="222"/>
    </row>
    <row r="941" spans="1:8" x14ac:dyDescent="0.3">
      <c r="A941" s="105"/>
      <c r="B941" s="223" t="s">
        <v>1887</v>
      </c>
      <c r="C941" s="225" t="s">
        <v>4008</v>
      </c>
      <c r="D941" s="227">
        <v>70002400</v>
      </c>
      <c r="E941" s="229" t="s">
        <v>4289</v>
      </c>
      <c r="F941" s="221" t="s">
        <v>4007</v>
      </c>
      <c r="G941" s="229"/>
      <c r="H941" s="221" t="s">
        <v>4007</v>
      </c>
    </row>
    <row r="942" spans="1:8" ht="15" thickBot="1" x14ac:dyDescent="0.35">
      <c r="A942" s="101"/>
      <c r="B942" s="224"/>
      <c r="C942" s="226"/>
      <c r="D942" s="228"/>
      <c r="E942" s="222"/>
      <c r="F942" s="222"/>
      <c r="G942" s="222"/>
      <c r="H942" s="222"/>
    </row>
    <row r="943" spans="1:8" x14ac:dyDescent="0.3">
      <c r="A943" s="105"/>
      <c r="B943" s="223" t="s">
        <v>1378</v>
      </c>
      <c r="C943" s="225" t="s">
        <v>4008</v>
      </c>
      <c r="D943" s="227">
        <v>70002393</v>
      </c>
      <c r="E943" s="229" t="s">
        <v>4152</v>
      </c>
      <c r="F943" s="221" t="s">
        <v>4007</v>
      </c>
      <c r="G943" s="229"/>
      <c r="H943" s="221" t="s">
        <v>4007</v>
      </c>
    </row>
    <row r="944" spans="1:8" ht="15" thickBot="1" x14ac:dyDescent="0.35">
      <c r="A944" s="101"/>
      <c r="B944" s="224"/>
      <c r="C944" s="226"/>
      <c r="D944" s="228"/>
      <c r="E944" s="222"/>
      <c r="F944" s="222"/>
      <c r="G944" s="222"/>
      <c r="H944" s="222"/>
    </row>
    <row r="945" spans="1:8" x14ac:dyDescent="0.3">
      <c r="A945" s="105"/>
      <c r="B945" s="223" t="s">
        <v>492</v>
      </c>
      <c r="C945" s="225" t="s">
        <v>4008</v>
      </c>
      <c r="D945" s="227">
        <v>70002204</v>
      </c>
      <c r="E945" s="229" t="s">
        <v>4372</v>
      </c>
      <c r="F945" s="231">
        <v>6.6669999999999998</v>
      </c>
      <c r="G945" s="229" t="s">
        <v>4379</v>
      </c>
      <c r="H945" s="234">
        <v>6.9</v>
      </c>
    </row>
    <row r="946" spans="1:8" ht="15" thickBot="1" x14ac:dyDescent="0.35">
      <c r="A946" s="101"/>
      <c r="B946" s="224"/>
      <c r="C946" s="226"/>
      <c r="D946" s="228"/>
      <c r="E946" s="222"/>
      <c r="F946" s="222"/>
      <c r="G946" s="222"/>
      <c r="H946" s="222"/>
    </row>
    <row r="947" spans="1:8" x14ac:dyDescent="0.3">
      <c r="A947" s="105"/>
      <c r="B947" s="223" t="s">
        <v>1389</v>
      </c>
      <c r="C947" s="225" t="s">
        <v>4008</v>
      </c>
      <c r="D947" s="227">
        <v>70002197</v>
      </c>
      <c r="E947" s="229" t="s">
        <v>4220</v>
      </c>
      <c r="F947" s="221" t="s">
        <v>4007</v>
      </c>
      <c r="G947" s="229" t="s">
        <v>4390</v>
      </c>
      <c r="H947" s="231">
        <v>20.364999999999998</v>
      </c>
    </row>
    <row r="948" spans="1:8" ht="15" thickBot="1" x14ac:dyDescent="0.35">
      <c r="A948" s="101"/>
      <c r="B948" s="224"/>
      <c r="C948" s="226"/>
      <c r="D948" s="228"/>
      <c r="E948" s="222"/>
      <c r="F948" s="222"/>
      <c r="G948" s="222"/>
      <c r="H948" s="222"/>
    </row>
    <row r="949" spans="1:8" x14ac:dyDescent="0.3">
      <c r="A949" s="105"/>
      <c r="B949" s="223" t="s">
        <v>711</v>
      </c>
      <c r="C949" s="225" t="s">
        <v>4008</v>
      </c>
      <c r="D949" s="227">
        <v>70002198</v>
      </c>
      <c r="E949" s="229" t="s">
        <v>4222</v>
      </c>
      <c r="F949" s="221" t="s">
        <v>4007</v>
      </c>
      <c r="G949" s="229"/>
      <c r="H949" s="221" t="s">
        <v>4007</v>
      </c>
    </row>
    <row r="950" spans="1:8" ht="15" thickBot="1" x14ac:dyDescent="0.35">
      <c r="A950" s="101"/>
      <c r="B950" s="224"/>
      <c r="C950" s="226"/>
      <c r="D950" s="228"/>
      <c r="E950" s="222"/>
      <c r="F950" s="222"/>
      <c r="G950" s="222"/>
      <c r="H950" s="222"/>
    </row>
    <row r="951" spans="1:8" x14ac:dyDescent="0.3">
      <c r="A951" s="105"/>
      <c r="B951" s="223" t="s">
        <v>804</v>
      </c>
      <c r="C951" s="225" t="s">
        <v>4008</v>
      </c>
      <c r="D951" s="227">
        <v>70002203</v>
      </c>
      <c r="E951" s="229" t="s">
        <v>4398</v>
      </c>
      <c r="F951" s="231">
        <v>1E-3</v>
      </c>
      <c r="G951" s="229"/>
      <c r="H951" s="221" t="s">
        <v>4007</v>
      </c>
    </row>
    <row r="952" spans="1:8" ht="15" thickBot="1" x14ac:dyDescent="0.35">
      <c r="A952" s="101"/>
      <c r="B952" s="224"/>
      <c r="C952" s="226"/>
      <c r="D952" s="228"/>
      <c r="E952" s="222"/>
      <c r="F952" s="222"/>
      <c r="G952" s="222"/>
      <c r="H952" s="222"/>
    </row>
    <row r="953" spans="1:8" x14ac:dyDescent="0.3">
      <c r="A953" s="105"/>
      <c r="B953" s="223" t="s">
        <v>2053</v>
      </c>
      <c r="C953" s="225" t="s">
        <v>4008</v>
      </c>
      <c r="D953" s="227">
        <v>70002200</v>
      </c>
      <c r="E953" s="229" t="s">
        <v>4364</v>
      </c>
      <c r="F953" s="230">
        <v>8.26</v>
      </c>
      <c r="G953" s="229" t="s">
        <v>4373</v>
      </c>
      <c r="H953" s="231">
        <v>8.5890000000000004</v>
      </c>
    </row>
    <row r="954" spans="1:8" ht="15" thickBot="1" x14ac:dyDescent="0.35">
      <c r="A954" s="101"/>
      <c r="B954" s="224"/>
      <c r="C954" s="226"/>
      <c r="D954" s="228"/>
      <c r="E954" s="222"/>
      <c r="F954" s="222"/>
      <c r="G954" s="222"/>
      <c r="H954" s="222"/>
    </row>
    <row r="955" spans="1:8" x14ac:dyDescent="0.3">
      <c r="A955" s="105"/>
      <c r="B955" s="223" t="s">
        <v>864</v>
      </c>
      <c r="C955" s="225" t="s">
        <v>4008</v>
      </c>
      <c r="D955" s="227">
        <v>70002205</v>
      </c>
      <c r="E955" s="229" t="s">
        <v>4381</v>
      </c>
      <c r="F955" s="231">
        <v>1E-3</v>
      </c>
      <c r="G955" s="229"/>
      <c r="H955" s="221" t="s">
        <v>4007</v>
      </c>
    </row>
    <row r="956" spans="1:8" ht="15" thickBot="1" x14ac:dyDescent="0.35">
      <c r="A956" s="101"/>
      <c r="B956" s="224"/>
      <c r="C956" s="226"/>
      <c r="D956" s="228"/>
      <c r="E956" s="222"/>
      <c r="F956" s="222"/>
      <c r="G956" s="222"/>
      <c r="H956" s="222"/>
    </row>
    <row r="957" spans="1:8" x14ac:dyDescent="0.3">
      <c r="A957" s="105"/>
      <c r="B957" s="223" t="s">
        <v>1078</v>
      </c>
      <c r="C957" s="225" t="s">
        <v>4008</v>
      </c>
      <c r="D957" s="236" t="s">
        <v>4441</v>
      </c>
      <c r="E957" s="229" t="s">
        <v>4364</v>
      </c>
      <c r="F957" s="231">
        <v>0.998</v>
      </c>
      <c r="G957" s="229" t="s">
        <v>4370</v>
      </c>
      <c r="H957" s="231">
        <v>1.901</v>
      </c>
    </row>
    <row r="958" spans="1:8" ht="15" thickBot="1" x14ac:dyDescent="0.35">
      <c r="A958" s="101"/>
      <c r="B958" s="224"/>
      <c r="C958" s="226"/>
      <c r="D958" s="228"/>
      <c r="E958" s="222"/>
      <c r="F958" s="222"/>
      <c r="G958" s="222"/>
      <c r="H958" s="222"/>
    </row>
    <row r="959" spans="1:8" x14ac:dyDescent="0.3">
      <c r="A959" s="105"/>
      <c r="B959" s="223" t="s">
        <v>961</v>
      </c>
      <c r="C959" s="225" t="s">
        <v>4008</v>
      </c>
      <c r="D959" s="227">
        <v>70002201</v>
      </c>
      <c r="E959" s="229" t="s">
        <v>4369</v>
      </c>
      <c r="F959" s="231">
        <v>1E-3</v>
      </c>
      <c r="G959" s="229" t="s">
        <v>4405</v>
      </c>
      <c r="H959" s="231">
        <v>1E-3</v>
      </c>
    </row>
    <row r="960" spans="1:8" ht="15" thickBot="1" x14ac:dyDescent="0.35">
      <c r="A960" s="101"/>
      <c r="B960" s="224"/>
      <c r="C960" s="226"/>
      <c r="D960" s="228"/>
      <c r="E960" s="222"/>
      <c r="F960" s="222"/>
      <c r="G960" s="222"/>
      <c r="H960" s="222"/>
    </row>
    <row r="961" spans="1:8" x14ac:dyDescent="0.3">
      <c r="A961" s="105"/>
      <c r="B961" s="223" t="s">
        <v>2013</v>
      </c>
      <c r="C961" s="225" t="s">
        <v>4008</v>
      </c>
      <c r="D961" s="227">
        <v>70002254</v>
      </c>
      <c r="E961" s="229" t="s">
        <v>4371</v>
      </c>
      <c r="F961" s="231">
        <v>10.778</v>
      </c>
      <c r="G961" s="229" t="s">
        <v>4367</v>
      </c>
      <c r="H961" s="231">
        <v>11.196</v>
      </c>
    </row>
    <row r="962" spans="1:8" ht="15" thickBot="1" x14ac:dyDescent="0.35">
      <c r="A962" s="101"/>
      <c r="B962" s="224"/>
      <c r="C962" s="226"/>
      <c r="D962" s="228"/>
      <c r="E962" s="222"/>
      <c r="F962" s="222"/>
      <c r="G962" s="222"/>
      <c r="H962" s="222"/>
    </row>
    <row r="963" spans="1:8" x14ac:dyDescent="0.3">
      <c r="A963" s="105"/>
      <c r="B963" s="223" t="s">
        <v>963</v>
      </c>
      <c r="C963" s="225" t="s">
        <v>4008</v>
      </c>
      <c r="D963" s="227">
        <v>70002253</v>
      </c>
      <c r="E963" s="229" t="s">
        <v>4369</v>
      </c>
      <c r="F963" s="231">
        <v>14.119</v>
      </c>
      <c r="G963" s="229" t="s">
        <v>4405</v>
      </c>
      <c r="H963" s="231">
        <v>14.539</v>
      </c>
    </row>
    <row r="964" spans="1:8" ht="15" thickBot="1" x14ac:dyDescent="0.35">
      <c r="A964" s="101"/>
      <c r="B964" s="224"/>
      <c r="C964" s="226"/>
      <c r="D964" s="228"/>
      <c r="E964" s="222"/>
      <c r="F964" s="222"/>
      <c r="G964" s="222"/>
      <c r="H964" s="222"/>
    </row>
    <row r="965" spans="1:8" x14ac:dyDescent="0.3">
      <c r="A965" s="105"/>
      <c r="B965" s="223" t="s">
        <v>2365</v>
      </c>
      <c r="C965" s="225" t="s">
        <v>4008</v>
      </c>
      <c r="D965" s="227">
        <v>70002251</v>
      </c>
      <c r="E965" s="229" t="s">
        <v>4413</v>
      </c>
      <c r="F965" s="230">
        <v>15.26</v>
      </c>
      <c r="G965" s="229" t="s">
        <v>4379</v>
      </c>
      <c r="H965" s="231">
        <v>15.785</v>
      </c>
    </row>
    <row r="966" spans="1:8" ht="15" thickBot="1" x14ac:dyDescent="0.35">
      <c r="A966" s="101"/>
      <c r="B966" s="224"/>
      <c r="C966" s="226"/>
      <c r="D966" s="228"/>
      <c r="E966" s="222"/>
      <c r="F966" s="222"/>
      <c r="G966" s="222"/>
      <c r="H966" s="222"/>
    </row>
    <row r="967" spans="1:8" x14ac:dyDescent="0.3">
      <c r="A967" s="105"/>
      <c r="B967" s="223" t="s">
        <v>1163</v>
      </c>
      <c r="C967" s="225" t="s">
        <v>4008</v>
      </c>
      <c r="D967" s="227">
        <v>70002256</v>
      </c>
      <c r="E967" s="229" t="s">
        <v>4429</v>
      </c>
      <c r="F967" s="221" t="s">
        <v>4007</v>
      </c>
      <c r="G967" s="229" t="s">
        <v>4367</v>
      </c>
      <c r="H967" s="231">
        <v>9.7070000000000007</v>
      </c>
    </row>
    <row r="968" spans="1:8" ht="15" thickBot="1" x14ac:dyDescent="0.35">
      <c r="A968" s="101"/>
      <c r="B968" s="224"/>
      <c r="C968" s="226"/>
      <c r="D968" s="228"/>
      <c r="E968" s="222"/>
      <c r="F968" s="222"/>
      <c r="G968" s="222"/>
      <c r="H968" s="222"/>
    </row>
    <row r="969" spans="1:8" x14ac:dyDescent="0.3">
      <c r="A969" s="105"/>
      <c r="B969" s="223" t="s">
        <v>2155</v>
      </c>
      <c r="C969" s="225" t="s">
        <v>4008</v>
      </c>
      <c r="D969" s="227">
        <v>70002207</v>
      </c>
      <c r="E969" s="229" t="s">
        <v>4442</v>
      </c>
      <c r="F969" s="221" t="s">
        <v>4007</v>
      </c>
      <c r="G969" s="229"/>
      <c r="H969" s="221" t="s">
        <v>4007</v>
      </c>
    </row>
    <row r="970" spans="1:8" ht="15" thickBot="1" x14ac:dyDescent="0.35">
      <c r="A970" s="101"/>
      <c r="B970" s="224"/>
      <c r="C970" s="226"/>
      <c r="D970" s="228"/>
      <c r="E970" s="222"/>
      <c r="F970" s="222"/>
      <c r="G970" s="222"/>
      <c r="H970" s="222"/>
    </row>
    <row r="971" spans="1:8" x14ac:dyDescent="0.3">
      <c r="A971" s="105"/>
      <c r="B971" s="223" t="s">
        <v>736</v>
      </c>
      <c r="C971" s="225" t="s">
        <v>4008</v>
      </c>
      <c r="D971" s="227">
        <v>70002202</v>
      </c>
      <c r="E971" s="229" t="s">
        <v>4426</v>
      </c>
      <c r="F971" s="231">
        <v>1.909</v>
      </c>
      <c r="G971" s="229" t="s">
        <v>4390</v>
      </c>
      <c r="H971" s="231">
        <v>1.913</v>
      </c>
    </row>
    <row r="972" spans="1:8" ht="15" thickBot="1" x14ac:dyDescent="0.35">
      <c r="A972" s="101"/>
      <c r="B972" s="224"/>
      <c r="C972" s="226"/>
      <c r="D972" s="228"/>
      <c r="E972" s="222"/>
      <c r="F972" s="222"/>
      <c r="G972" s="222"/>
      <c r="H972" s="222"/>
    </row>
    <row r="973" spans="1:8" x14ac:dyDescent="0.3">
      <c r="A973" s="105"/>
      <c r="B973" s="223" t="s">
        <v>2215</v>
      </c>
      <c r="C973" s="225" t="s">
        <v>4008</v>
      </c>
      <c r="D973" s="227">
        <v>70002199</v>
      </c>
      <c r="E973" s="229" t="s">
        <v>4070</v>
      </c>
      <c r="F973" s="221" t="s">
        <v>4007</v>
      </c>
      <c r="G973" s="229"/>
      <c r="H973" s="221" t="s">
        <v>4007</v>
      </c>
    </row>
    <row r="974" spans="1:8" ht="15" thickBot="1" x14ac:dyDescent="0.35">
      <c r="A974" s="101"/>
      <c r="B974" s="224"/>
      <c r="C974" s="226"/>
      <c r="D974" s="228"/>
      <c r="E974" s="222"/>
      <c r="F974" s="222"/>
      <c r="G974" s="222"/>
      <c r="H974" s="222"/>
    </row>
    <row r="975" spans="1:8" x14ac:dyDescent="0.3">
      <c r="A975" s="105"/>
      <c r="B975" s="223" t="s">
        <v>1742</v>
      </c>
      <c r="C975" s="225" t="s">
        <v>4008</v>
      </c>
      <c r="D975" s="227">
        <v>70002208</v>
      </c>
      <c r="E975" s="229" t="s">
        <v>4443</v>
      </c>
      <c r="F975" s="221" t="s">
        <v>4007</v>
      </c>
      <c r="G975" s="229" t="s">
        <v>4373</v>
      </c>
      <c r="H975" s="234">
        <v>10.8</v>
      </c>
    </row>
    <row r="976" spans="1:8" ht="15" thickBot="1" x14ac:dyDescent="0.35">
      <c r="A976" s="101"/>
      <c r="B976" s="224"/>
      <c r="C976" s="226"/>
      <c r="D976" s="228"/>
      <c r="E976" s="222"/>
      <c r="F976" s="222"/>
      <c r="G976" s="222"/>
      <c r="H976" s="222"/>
    </row>
    <row r="977" spans="1:8" x14ac:dyDescent="0.3">
      <c r="A977" s="105"/>
      <c r="B977" s="223" t="s">
        <v>2264</v>
      </c>
      <c r="C977" s="225" t="s">
        <v>4008</v>
      </c>
      <c r="D977" s="227">
        <v>70002245</v>
      </c>
      <c r="E977" s="229" t="s">
        <v>4401</v>
      </c>
      <c r="F977" s="221" t="s">
        <v>4007</v>
      </c>
      <c r="G977" s="229"/>
      <c r="H977" s="221" t="s">
        <v>4007</v>
      </c>
    </row>
    <row r="978" spans="1:8" ht="15" thickBot="1" x14ac:dyDescent="0.35">
      <c r="A978" s="101"/>
      <c r="B978" s="224"/>
      <c r="C978" s="226"/>
      <c r="D978" s="228"/>
      <c r="E978" s="222"/>
      <c r="F978" s="222"/>
      <c r="G978" s="222"/>
      <c r="H978" s="222"/>
    </row>
    <row r="979" spans="1:8" x14ac:dyDescent="0.3">
      <c r="A979" s="105"/>
      <c r="B979" s="223" t="s">
        <v>528</v>
      </c>
      <c r="C979" s="225" t="s">
        <v>4008</v>
      </c>
      <c r="D979" s="227">
        <v>70002246</v>
      </c>
      <c r="E979" s="229" t="s">
        <v>4368</v>
      </c>
      <c r="F979" s="233">
        <v>25</v>
      </c>
      <c r="G979" s="229" t="s">
        <v>4373</v>
      </c>
      <c r="H979" s="233">
        <v>25</v>
      </c>
    </row>
    <row r="980" spans="1:8" ht="15" thickBot="1" x14ac:dyDescent="0.35">
      <c r="A980" s="101"/>
      <c r="B980" s="224"/>
      <c r="C980" s="226"/>
      <c r="D980" s="228"/>
      <c r="E980" s="222"/>
      <c r="F980" s="222"/>
      <c r="G980" s="222"/>
      <c r="H980" s="222"/>
    </row>
    <row r="981" spans="1:8" x14ac:dyDescent="0.3">
      <c r="A981" s="105"/>
      <c r="B981" s="223" t="s">
        <v>990</v>
      </c>
      <c r="C981" s="225" t="s">
        <v>4008</v>
      </c>
      <c r="D981" s="227">
        <v>70002252</v>
      </c>
      <c r="E981" s="229" t="s">
        <v>4442</v>
      </c>
      <c r="F981" s="221" t="s">
        <v>4007</v>
      </c>
      <c r="G981" s="229" t="s">
        <v>4370</v>
      </c>
      <c r="H981" s="231">
        <v>13.268000000000001</v>
      </c>
    </row>
    <row r="982" spans="1:8" ht="15" thickBot="1" x14ac:dyDescent="0.35">
      <c r="A982" s="101"/>
      <c r="B982" s="224"/>
      <c r="C982" s="226"/>
      <c r="D982" s="228"/>
      <c r="E982" s="222"/>
      <c r="F982" s="222"/>
      <c r="G982" s="222"/>
      <c r="H982" s="222"/>
    </row>
    <row r="983" spans="1:8" x14ac:dyDescent="0.3">
      <c r="A983" s="105"/>
      <c r="B983" s="223" t="s">
        <v>1744</v>
      </c>
      <c r="C983" s="225" t="s">
        <v>4008</v>
      </c>
      <c r="D983" s="227">
        <v>70002248</v>
      </c>
      <c r="E983" s="229" t="s">
        <v>4440</v>
      </c>
      <c r="F983" s="221" t="s">
        <v>4007</v>
      </c>
      <c r="G983" s="229"/>
      <c r="H983" s="221" t="s">
        <v>4007</v>
      </c>
    </row>
    <row r="984" spans="1:8" ht="15" thickBot="1" x14ac:dyDescent="0.35">
      <c r="A984" s="101"/>
      <c r="B984" s="224"/>
      <c r="C984" s="226"/>
      <c r="D984" s="228"/>
      <c r="E984" s="222"/>
      <c r="F984" s="222"/>
      <c r="G984" s="222"/>
      <c r="H984" s="222"/>
    </row>
    <row r="985" spans="1:8" x14ac:dyDescent="0.3">
      <c r="A985" s="105"/>
      <c r="B985" s="223" t="s">
        <v>2372</v>
      </c>
      <c r="C985" s="225" t="s">
        <v>4008</v>
      </c>
      <c r="D985" s="227">
        <v>70002249</v>
      </c>
      <c r="E985" s="229" t="s">
        <v>4237</v>
      </c>
      <c r="F985" s="221" t="s">
        <v>4007</v>
      </c>
      <c r="G985" s="229" t="s">
        <v>4377</v>
      </c>
      <c r="H985" s="231">
        <v>12.086</v>
      </c>
    </row>
    <row r="986" spans="1:8" ht="15" thickBot="1" x14ac:dyDescent="0.35">
      <c r="A986" s="101"/>
      <c r="B986" s="224"/>
      <c r="C986" s="226"/>
      <c r="D986" s="228"/>
      <c r="E986" s="222"/>
      <c r="F986" s="222"/>
      <c r="G986" s="222"/>
      <c r="H986" s="222"/>
    </row>
    <row r="987" spans="1:8" x14ac:dyDescent="0.3">
      <c r="A987" s="105"/>
      <c r="B987" s="223" t="s">
        <v>2063</v>
      </c>
      <c r="C987" s="225" t="s">
        <v>4008</v>
      </c>
      <c r="D987" s="227">
        <v>70002255</v>
      </c>
      <c r="E987" s="229" t="s">
        <v>4296</v>
      </c>
      <c r="F987" s="221" t="s">
        <v>4007</v>
      </c>
      <c r="G987" s="229"/>
      <c r="H987" s="221" t="s">
        <v>4007</v>
      </c>
    </row>
    <row r="988" spans="1:8" ht="15" thickBot="1" x14ac:dyDescent="0.35">
      <c r="A988" s="101"/>
      <c r="B988" s="224"/>
      <c r="C988" s="226"/>
      <c r="D988" s="228"/>
      <c r="E988" s="222"/>
      <c r="F988" s="222"/>
      <c r="G988" s="222"/>
      <c r="H988" s="222"/>
    </row>
    <row r="989" spans="1:8" x14ac:dyDescent="0.3">
      <c r="A989" s="105"/>
      <c r="B989" s="223" t="s">
        <v>2217</v>
      </c>
      <c r="C989" s="225" t="s">
        <v>4008</v>
      </c>
      <c r="D989" s="227">
        <v>70002247</v>
      </c>
      <c r="E989" s="229" t="s">
        <v>4444</v>
      </c>
      <c r="F989" s="221" t="s">
        <v>4007</v>
      </c>
      <c r="G989" s="229"/>
      <c r="H989" s="221" t="s">
        <v>4007</v>
      </c>
    </row>
    <row r="990" spans="1:8" ht="15" thickBot="1" x14ac:dyDescent="0.35">
      <c r="A990" s="101"/>
      <c r="B990" s="224"/>
      <c r="C990" s="226"/>
      <c r="D990" s="228"/>
      <c r="E990" s="222"/>
      <c r="F990" s="222"/>
      <c r="G990" s="222"/>
      <c r="H990" s="222"/>
    </row>
    <row r="991" spans="1:8" x14ac:dyDescent="0.3">
      <c r="A991" s="105"/>
      <c r="B991" s="223" t="s">
        <v>2266</v>
      </c>
      <c r="C991" s="225" t="s">
        <v>4008</v>
      </c>
      <c r="D991" s="227">
        <v>70002250</v>
      </c>
      <c r="E991" s="229" t="s">
        <v>4298</v>
      </c>
      <c r="F991" s="221" t="s">
        <v>4007</v>
      </c>
      <c r="G991" s="229"/>
      <c r="H991" s="221" t="s">
        <v>4007</v>
      </c>
    </row>
    <row r="992" spans="1:8" ht="15" thickBot="1" x14ac:dyDescent="0.35">
      <c r="A992" s="101"/>
      <c r="B992" s="224"/>
      <c r="C992" s="226"/>
      <c r="D992" s="228"/>
      <c r="E992" s="222"/>
      <c r="F992" s="222"/>
      <c r="G992" s="222"/>
      <c r="H992" s="222"/>
    </row>
    <row r="993" spans="1:8" x14ac:dyDescent="0.3">
      <c r="A993" s="105"/>
      <c r="B993" s="223" t="s">
        <v>2037</v>
      </c>
      <c r="C993" s="225" t="s">
        <v>4008</v>
      </c>
      <c r="D993" s="227">
        <v>70001180</v>
      </c>
      <c r="E993" s="229" t="s">
        <v>4374</v>
      </c>
      <c r="F993" s="221" t="s">
        <v>4007</v>
      </c>
      <c r="G993" s="229"/>
      <c r="H993" s="221" t="s">
        <v>4007</v>
      </c>
    </row>
    <row r="994" spans="1:8" ht="15" thickBot="1" x14ac:dyDescent="0.35">
      <c r="A994" s="101"/>
      <c r="B994" s="224"/>
      <c r="C994" s="226"/>
      <c r="D994" s="228"/>
      <c r="E994" s="222"/>
      <c r="F994" s="222"/>
      <c r="G994" s="222"/>
      <c r="H994" s="222"/>
    </row>
    <row r="995" spans="1:8" x14ac:dyDescent="0.3">
      <c r="A995" s="105"/>
      <c r="B995" s="223" t="s">
        <v>1084</v>
      </c>
      <c r="C995" s="225" t="s">
        <v>4008</v>
      </c>
      <c r="D995" s="227">
        <v>70000336</v>
      </c>
      <c r="E995" s="229" t="s">
        <v>4300</v>
      </c>
      <c r="F995" s="221" t="s">
        <v>4007</v>
      </c>
      <c r="G995" s="229"/>
      <c r="H995" s="221" t="s">
        <v>4007</v>
      </c>
    </row>
    <row r="996" spans="1:8" ht="15" thickBot="1" x14ac:dyDescent="0.35">
      <c r="A996" s="101"/>
      <c r="B996" s="224"/>
      <c r="C996" s="226"/>
      <c r="D996" s="228"/>
      <c r="E996" s="222"/>
      <c r="F996" s="222"/>
      <c r="G996" s="222"/>
      <c r="H996" s="222"/>
    </row>
    <row r="997" spans="1:8" x14ac:dyDescent="0.3">
      <c r="A997" s="105"/>
      <c r="B997" s="223" t="s">
        <v>1120</v>
      </c>
      <c r="C997" s="225" t="s">
        <v>4008</v>
      </c>
      <c r="D997" s="227">
        <v>70000335</v>
      </c>
      <c r="E997" s="229" t="s">
        <v>4149</v>
      </c>
      <c r="F997" s="221" t="s">
        <v>4007</v>
      </c>
      <c r="G997" s="229"/>
      <c r="H997" s="221" t="s">
        <v>4007</v>
      </c>
    </row>
    <row r="998" spans="1:8" ht="15" thickBot="1" x14ac:dyDescent="0.35">
      <c r="A998" s="101"/>
      <c r="B998" s="224"/>
      <c r="C998" s="226"/>
      <c r="D998" s="228"/>
      <c r="E998" s="222"/>
      <c r="F998" s="222"/>
      <c r="G998" s="222"/>
      <c r="H998" s="222"/>
    </row>
    <row r="999" spans="1:8" x14ac:dyDescent="0.3">
      <c r="A999" s="105"/>
      <c r="B999" s="223" t="s">
        <v>2487</v>
      </c>
      <c r="C999" s="225" t="s">
        <v>4008</v>
      </c>
      <c r="D999" s="227">
        <v>70000334</v>
      </c>
      <c r="E999" s="229" t="s">
        <v>4301</v>
      </c>
      <c r="F999" s="221" t="s">
        <v>4007</v>
      </c>
      <c r="G999" s="229"/>
      <c r="H999" s="221" t="s">
        <v>4007</v>
      </c>
    </row>
    <row r="1000" spans="1:8" ht="15" thickBot="1" x14ac:dyDescent="0.35">
      <c r="A1000" s="101"/>
      <c r="B1000" s="224"/>
      <c r="C1000" s="226"/>
      <c r="D1000" s="228"/>
      <c r="E1000" s="222"/>
      <c r="F1000" s="222"/>
      <c r="G1000" s="222"/>
      <c r="H1000" s="222"/>
    </row>
    <row r="1001" spans="1:8" x14ac:dyDescent="0.3">
      <c r="A1001" s="105"/>
      <c r="B1001" s="223" t="s">
        <v>994</v>
      </c>
      <c r="C1001" s="225" t="s">
        <v>4008</v>
      </c>
      <c r="D1001" s="227">
        <v>70000333</v>
      </c>
      <c r="E1001" s="229" t="s">
        <v>4039</v>
      </c>
      <c r="F1001" s="221" t="s">
        <v>4007</v>
      </c>
      <c r="G1001" s="229"/>
      <c r="H1001" s="221" t="s">
        <v>4007</v>
      </c>
    </row>
    <row r="1002" spans="1:8" ht="15" thickBot="1" x14ac:dyDescent="0.35">
      <c r="A1002" s="101"/>
      <c r="B1002" s="224"/>
      <c r="C1002" s="226"/>
      <c r="D1002" s="228"/>
      <c r="E1002" s="222"/>
      <c r="F1002" s="222"/>
      <c r="G1002" s="222"/>
      <c r="H1002" s="222"/>
    </row>
    <row r="1003" spans="1:8" x14ac:dyDescent="0.3">
      <c r="A1003" s="105"/>
      <c r="B1003" s="223" t="s">
        <v>1963</v>
      </c>
      <c r="C1003" s="225" t="s">
        <v>4008</v>
      </c>
      <c r="D1003" s="227">
        <v>70000328</v>
      </c>
      <c r="E1003" s="229" t="s">
        <v>4366</v>
      </c>
      <c r="F1003" s="231">
        <v>10.472</v>
      </c>
      <c r="G1003" s="229"/>
      <c r="H1003" s="221" t="s">
        <v>4007</v>
      </c>
    </row>
    <row r="1004" spans="1:8" ht="15" thickBot="1" x14ac:dyDescent="0.35">
      <c r="A1004" s="101"/>
      <c r="B1004" s="224"/>
      <c r="C1004" s="226"/>
      <c r="D1004" s="228"/>
      <c r="E1004" s="222"/>
      <c r="F1004" s="222"/>
      <c r="G1004" s="222"/>
      <c r="H1004" s="222"/>
    </row>
    <row r="1005" spans="1:8" x14ac:dyDescent="0.3">
      <c r="A1005" s="105"/>
      <c r="B1005" s="223" t="s">
        <v>1169</v>
      </c>
      <c r="C1005" s="225" t="s">
        <v>4008</v>
      </c>
      <c r="D1005" s="227">
        <v>70000330</v>
      </c>
      <c r="E1005" s="229" t="s">
        <v>4364</v>
      </c>
      <c r="F1005" s="234">
        <v>13.9</v>
      </c>
      <c r="G1005" s="229"/>
      <c r="H1005" s="221" t="s">
        <v>4007</v>
      </c>
    </row>
    <row r="1006" spans="1:8" ht="15" thickBot="1" x14ac:dyDescent="0.35">
      <c r="A1006" s="101"/>
      <c r="B1006" s="224"/>
      <c r="C1006" s="226"/>
      <c r="D1006" s="228"/>
      <c r="E1006" s="222"/>
      <c r="F1006" s="222"/>
      <c r="G1006" s="222"/>
      <c r="H1006" s="222"/>
    </row>
    <row r="1007" spans="1:8" x14ac:dyDescent="0.3">
      <c r="A1007" s="105"/>
      <c r="B1007" s="223" t="s">
        <v>996</v>
      </c>
      <c r="C1007" s="225" t="s">
        <v>4008</v>
      </c>
      <c r="D1007" s="227">
        <v>70000327</v>
      </c>
      <c r="E1007" s="229" t="s">
        <v>4207</v>
      </c>
      <c r="F1007" s="221" t="s">
        <v>4007</v>
      </c>
      <c r="G1007" s="229"/>
      <c r="H1007" s="221" t="s">
        <v>4007</v>
      </c>
    </row>
    <row r="1008" spans="1:8" ht="15" thickBot="1" x14ac:dyDescent="0.35">
      <c r="A1008" s="101"/>
      <c r="B1008" s="224"/>
      <c r="C1008" s="226"/>
      <c r="D1008" s="228"/>
      <c r="E1008" s="222"/>
      <c r="F1008" s="222"/>
      <c r="G1008" s="222"/>
      <c r="H1008" s="222"/>
    </row>
    <row r="1009" spans="1:8" x14ac:dyDescent="0.3">
      <c r="A1009" s="105"/>
      <c r="B1009" s="223" t="s">
        <v>2402</v>
      </c>
      <c r="C1009" s="225" t="s">
        <v>4008</v>
      </c>
      <c r="D1009" s="227">
        <v>70000326</v>
      </c>
      <c r="E1009" s="229" t="s">
        <v>4196</v>
      </c>
      <c r="F1009" s="221" t="s">
        <v>4007</v>
      </c>
      <c r="G1009" s="229" t="s">
        <v>4396</v>
      </c>
      <c r="H1009" s="231">
        <v>10.124000000000001</v>
      </c>
    </row>
    <row r="1010" spans="1:8" ht="15" thickBot="1" x14ac:dyDescent="0.35">
      <c r="A1010" s="101"/>
      <c r="B1010" s="224"/>
      <c r="C1010" s="226"/>
      <c r="D1010" s="228"/>
      <c r="E1010" s="222"/>
      <c r="F1010" s="222"/>
      <c r="G1010" s="222"/>
      <c r="H1010" s="222"/>
    </row>
    <row r="1011" spans="1:8" x14ac:dyDescent="0.3">
      <c r="A1011" s="105"/>
      <c r="B1011" s="223" t="s">
        <v>2137</v>
      </c>
      <c r="C1011" s="225" t="s">
        <v>4008</v>
      </c>
      <c r="D1011" s="227">
        <v>70000332</v>
      </c>
      <c r="E1011" s="229" t="s">
        <v>4445</v>
      </c>
      <c r="F1011" s="221" t="s">
        <v>4007</v>
      </c>
      <c r="G1011" s="229" t="s">
        <v>4375</v>
      </c>
      <c r="H1011" s="231">
        <v>23.981000000000002</v>
      </c>
    </row>
    <row r="1012" spans="1:8" ht="15" thickBot="1" x14ac:dyDescent="0.35">
      <c r="A1012" s="101"/>
      <c r="B1012" s="224"/>
      <c r="C1012" s="226"/>
      <c r="D1012" s="228"/>
      <c r="E1012" s="222"/>
      <c r="F1012" s="222"/>
      <c r="G1012" s="222"/>
      <c r="H1012" s="222"/>
    </row>
    <row r="1013" spans="1:8" x14ac:dyDescent="0.3">
      <c r="A1013" s="105"/>
      <c r="B1013" s="223" t="s">
        <v>2297</v>
      </c>
      <c r="C1013" s="225" t="s">
        <v>4008</v>
      </c>
      <c r="D1013" s="227">
        <v>70000331</v>
      </c>
      <c r="E1013" s="229" t="s">
        <v>4284</v>
      </c>
      <c r="F1013" s="221" t="s">
        <v>4007</v>
      </c>
      <c r="G1013" s="229"/>
      <c r="H1013" s="221" t="s">
        <v>4007</v>
      </c>
    </row>
    <row r="1014" spans="1:8" ht="15" thickBot="1" x14ac:dyDescent="0.35">
      <c r="A1014" s="101"/>
      <c r="B1014" s="224"/>
      <c r="C1014" s="226"/>
      <c r="D1014" s="228"/>
      <c r="E1014" s="222"/>
      <c r="F1014" s="222"/>
      <c r="G1014" s="222"/>
      <c r="H1014" s="222"/>
    </row>
    <row r="1015" spans="1:8" x14ac:dyDescent="0.3">
      <c r="A1015" s="105"/>
      <c r="B1015" s="223" t="s">
        <v>494</v>
      </c>
      <c r="C1015" s="225" t="s">
        <v>4008</v>
      </c>
      <c r="D1015" s="227">
        <v>70000325</v>
      </c>
      <c r="E1015" s="229" t="s">
        <v>4406</v>
      </c>
      <c r="F1015" s="234">
        <v>11.8</v>
      </c>
      <c r="G1015" s="229" t="s">
        <v>4396</v>
      </c>
      <c r="H1015" s="234">
        <v>12.2</v>
      </c>
    </row>
    <row r="1016" spans="1:8" ht="15" thickBot="1" x14ac:dyDescent="0.35">
      <c r="A1016" s="101"/>
      <c r="B1016" s="224"/>
      <c r="C1016" s="226"/>
      <c r="D1016" s="228"/>
      <c r="E1016" s="222"/>
      <c r="F1016" s="222"/>
      <c r="G1016" s="222"/>
      <c r="H1016" s="222"/>
    </row>
    <row r="1017" spans="1:8" x14ac:dyDescent="0.3">
      <c r="A1017" s="105"/>
      <c r="B1017" s="223" t="s">
        <v>2206</v>
      </c>
      <c r="C1017" s="225" t="s">
        <v>4008</v>
      </c>
      <c r="D1017" s="227">
        <v>70000329</v>
      </c>
      <c r="E1017" s="229" t="s">
        <v>4198</v>
      </c>
      <c r="F1017" s="221" t="s">
        <v>4007</v>
      </c>
      <c r="G1017" s="229"/>
      <c r="H1017" s="221" t="s">
        <v>4007</v>
      </c>
    </row>
    <row r="1018" spans="1:8" ht="15" thickBot="1" x14ac:dyDescent="0.35">
      <c r="A1018" s="101"/>
      <c r="B1018" s="224"/>
      <c r="C1018" s="226"/>
      <c r="D1018" s="228"/>
      <c r="E1018" s="222"/>
      <c r="F1018" s="222"/>
      <c r="G1018" s="222"/>
      <c r="H1018" s="222"/>
    </row>
    <row r="1019" spans="1:8" x14ac:dyDescent="0.3">
      <c r="A1019" s="105"/>
      <c r="B1019" s="223" t="s">
        <v>609</v>
      </c>
      <c r="C1019" s="225" t="s">
        <v>4008</v>
      </c>
      <c r="D1019" s="227">
        <v>70001815</v>
      </c>
      <c r="E1019" s="229" t="s">
        <v>4446</v>
      </c>
      <c r="F1019" s="221" t="s">
        <v>4007</v>
      </c>
      <c r="G1019" s="229" t="s">
        <v>4388</v>
      </c>
      <c r="H1019" s="231">
        <v>7.2960000000000003</v>
      </c>
    </row>
    <row r="1020" spans="1:8" ht="15" thickBot="1" x14ac:dyDescent="0.35">
      <c r="A1020" s="101"/>
      <c r="B1020" s="224"/>
      <c r="C1020" s="226"/>
      <c r="D1020" s="228"/>
      <c r="E1020" s="222"/>
      <c r="F1020" s="222"/>
      <c r="G1020" s="222"/>
      <c r="H1020" s="222"/>
    </row>
    <row r="1021" spans="1:8" x14ac:dyDescent="0.3">
      <c r="A1021" s="105"/>
      <c r="B1021" s="223" t="s">
        <v>2272</v>
      </c>
      <c r="C1021" s="225" t="s">
        <v>4008</v>
      </c>
      <c r="D1021" s="227">
        <v>70001824</v>
      </c>
      <c r="E1021" s="229" t="s">
        <v>4207</v>
      </c>
      <c r="F1021" s="221" t="s">
        <v>4007</v>
      </c>
      <c r="G1021" s="229"/>
      <c r="H1021" s="221" t="s">
        <v>4007</v>
      </c>
    </row>
    <row r="1022" spans="1:8" ht="15" thickBot="1" x14ac:dyDescent="0.35">
      <c r="A1022" s="101"/>
      <c r="B1022" s="224"/>
      <c r="C1022" s="226"/>
      <c r="D1022" s="228"/>
      <c r="E1022" s="222"/>
      <c r="F1022" s="222"/>
      <c r="G1022" s="222"/>
      <c r="H1022" s="222"/>
    </row>
    <row r="1023" spans="1:8" x14ac:dyDescent="0.3">
      <c r="A1023" s="105"/>
      <c r="B1023" s="223" t="s">
        <v>2428</v>
      </c>
      <c r="C1023" s="225" t="s">
        <v>4008</v>
      </c>
      <c r="D1023" s="227">
        <v>70001816</v>
      </c>
      <c r="E1023" s="229" t="s">
        <v>4075</v>
      </c>
      <c r="F1023" s="221" t="s">
        <v>4007</v>
      </c>
      <c r="G1023" s="229"/>
      <c r="H1023" s="221" t="s">
        <v>4007</v>
      </c>
    </row>
    <row r="1024" spans="1:8" ht="15" thickBot="1" x14ac:dyDescent="0.35">
      <c r="A1024" s="101"/>
      <c r="B1024" s="224"/>
      <c r="C1024" s="226"/>
      <c r="D1024" s="228"/>
      <c r="E1024" s="222"/>
      <c r="F1024" s="222"/>
      <c r="G1024" s="222"/>
      <c r="H1024" s="222"/>
    </row>
    <row r="1025" spans="1:8" x14ac:dyDescent="0.3">
      <c r="A1025" s="105"/>
      <c r="B1025" s="223" t="s">
        <v>2415</v>
      </c>
      <c r="C1025" s="225" t="s">
        <v>4008</v>
      </c>
      <c r="D1025" s="227">
        <v>70001822</v>
      </c>
      <c r="E1025" s="229" t="s">
        <v>4400</v>
      </c>
      <c r="F1025" s="231">
        <v>5.8330000000000002</v>
      </c>
      <c r="G1025" s="229" t="s">
        <v>4396</v>
      </c>
      <c r="H1025" s="231">
        <v>6.0979999999999999</v>
      </c>
    </row>
    <row r="1026" spans="1:8" ht="15" thickBot="1" x14ac:dyDescent="0.35">
      <c r="A1026" s="101"/>
      <c r="B1026" s="224"/>
      <c r="C1026" s="226"/>
      <c r="D1026" s="228"/>
      <c r="E1026" s="222"/>
      <c r="F1026" s="222"/>
      <c r="G1026" s="222"/>
      <c r="H1026" s="222"/>
    </row>
    <row r="1027" spans="1:8" x14ac:dyDescent="0.3">
      <c r="A1027" s="105"/>
      <c r="B1027" s="223" t="s">
        <v>687</v>
      </c>
      <c r="C1027" s="225" t="s">
        <v>4008</v>
      </c>
      <c r="D1027" s="227">
        <v>70001817</v>
      </c>
      <c r="E1027" s="229" t="s">
        <v>4442</v>
      </c>
      <c r="F1027" s="221" t="s">
        <v>4007</v>
      </c>
      <c r="G1027" s="229"/>
      <c r="H1027" s="221" t="s">
        <v>4007</v>
      </c>
    </row>
    <row r="1028" spans="1:8" ht="15" thickBot="1" x14ac:dyDescent="0.35">
      <c r="A1028" s="101"/>
      <c r="B1028" s="224"/>
      <c r="C1028" s="226"/>
      <c r="D1028" s="228"/>
      <c r="E1028" s="222"/>
      <c r="F1028" s="222"/>
      <c r="G1028" s="222"/>
      <c r="H1028" s="222"/>
    </row>
    <row r="1029" spans="1:8" x14ac:dyDescent="0.3">
      <c r="A1029" s="105"/>
      <c r="B1029" s="223" t="s">
        <v>2511</v>
      </c>
      <c r="C1029" s="225" t="s">
        <v>4008</v>
      </c>
      <c r="D1029" s="227">
        <v>70001814</v>
      </c>
      <c r="E1029" s="229" t="s">
        <v>4303</v>
      </c>
      <c r="F1029" s="221" t="s">
        <v>4007</v>
      </c>
      <c r="G1029" s="229"/>
      <c r="H1029" s="221" t="s">
        <v>4007</v>
      </c>
    </row>
    <row r="1030" spans="1:8" ht="15" thickBot="1" x14ac:dyDescent="0.35">
      <c r="A1030" s="101"/>
      <c r="B1030" s="224"/>
      <c r="C1030" s="226"/>
      <c r="D1030" s="228"/>
      <c r="E1030" s="222"/>
      <c r="F1030" s="222"/>
      <c r="G1030" s="222"/>
      <c r="H1030" s="222"/>
    </row>
    <row r="1031" spans="1:8" x14ac:dyDescent="0.3">
      <c r="A1031" s="105"/>
      <c r="B1031" s="223" t="s">
        <v>2404</v>
      </c>
      <c r="C1031" s="225" t="s">
        <v>4008</v>
      </c>
      <c r="D1031" s="227">
        <v>70001813</v>
      </c>
      <c r="E1031" s="229" t="s">
        <v>4304</v>
      </c>
      <c r="F1031" s="221" t="s">
        <v>4007</v>
      </c>
      <c r="G1031" s="229"/>
      <c r="H1031" s="221" t="s">
        <v>4007</v>
      </c>
    </row>
    <row r="1032" spans="1:8" ht="15" thickBot="1" x14ac:dyDescent="0.35">
      <c r="A1032" s="101"/>
      <c r="B1032" s="224"/>
      <c r="C1032" s="226"/>
      <c r="D1032" s="228"/>
      <c r="E1032" s="222"/>
      <c r="F1032" s="222"/>
      <c r="G1032" s="222"/>
      <c r="H1032" s="222"/>
    </row>
    <row r="1033" spans="1:8" x14ac:dyDescent="0.3">
      <c r="A1033" s="105"/>
      <c r="B1033" s="223" t="s">
        <v>1315</v>
      </c>
      <c r="C1033" s="225" t="s">
        <v>4006</v>
      </c>
      <c r="D1033" s="227">
        <v>70001821</v>
      </c>
      <c r="E1033" s="229" t="s">
        <v>4305</v>
      </c>
      <c r="F1033" s="221" t="s">
        <v>4007</v>
      </c>
      <c r="G1033" s="229"/>
      <c r="H1033" s="221" t="s">
        <v>4007</v>
      </c>
    </row>
    <row r="1034" spans="1:8" ht="15" thickBot="1" x14ac:dyDescent="0.35">
      <c r="A1034" s="101"/>
      <c r="B1034" s="224"/>
      <c r="C1034" s="226"/>
      <c r="D1034" s="228"/>
      <c r="E1034" s="222"/>
      <c r="F1034" s="222"/>
      <c r="G1034" s="222"/>
      <c r="H1034" s="222"/>
    </row>
    <row r="1035" spans="1:8" x14ac:dyDescent="0.3">
      <c r="A1035" s="105"/>
      <c r="B1035" s="223" t="s">
        <v>496</v>
      </c>
      <c r="C1035" s="225" t="s">
        <v>4008</v>
      </c>
      <c r="D1035" s="227">
        <v>70001823</v>
      </c>
      <c r="E1035" s="229" t="s">
        <v>4046</v>
      </c>
      <c r="F1035" s="221" t="s">
        <v>4007</v>
      </c>
      <c r="G1035" s="229"/>
      <c r="H1035" s="221" t="s">
        <v>4007</v>
      </c>
    </row>
    <row r="1036" spans="1:8" ht="15" thickBot="1" x14ac:dyDescent="0.35">
      <c r="A1036" s="101"/>
      <c r="B1036" s="224"/>
      <c r="C1036" s="226"/>
      <c r="D1036" s="228"/>
      <c r="E1036" s="222"/>
      <c r="F1036" s="222"/>
      <c r="G1036" s="222"/>
      <c r="H1036" s="222"/>
    </row>
    <row r="1037" spans="1:8" x14ac:dyDescent="0.3">
      <c r="A1037" s="105"/>
      <c r="B1037" s="223" t="s">
        <v>2424</v>
      </c>
      <c r="C1037" s="225" t="s">
        <v>4008</v>
      </c>
      <c r="D1037" s="227">
        <v>70001819</v>
      </c>
      <c r="E1037" s="229" t="s">
        <v>4152</v>
      </c>
      <c r="F1037" s="221" t="s">
        <v>4007</v>
      </c>
      <c r="G1037" s="229"/>
      <c r="H1037" s="221" t="s">
        <v>4007</v>
      </c>
    </row>
    <row r="1038" spans="1:8" ht="15" thickBot="1" x14ac:dyDescent="0.35">
      <c r="A1038" s="101"/>
      <c r="B1038" s="224"/>
      <c r="C1038" s="226"/>
      <c r="D1038" s="228"/>
      <c r="E1038" s="222"/>
      <c r="F1038" s="222"/>
      <c r="G1038" s="222"/>
      <c r="H1038" s="222"/>
    </row>
    <row r="1039" spans="1:8" x14ac:dyDescent="0.3">
      <c r="A1039" s="105"/>
      <c r="B1039" s="223" t="s">
        <v>2095</v>
      </c>
      <c r="C1039" s="225" t="s">
        <v>4008</v>
      </c>
      <c r="D1039" s="227">
        <v>70001818</v>
      </c>
      <c r="E1039" s="229" t="s">
        <v>4075</v>
      </c>
      <c r="F1039" s="221" t="s">
        <v>4007</v>
      </c>
      <c r="G1039" s="229"/>
      <c r="H1039" s="221" t="s">
        <v>4007</v>
      </c>
    </row>
    <row r="1040" spans="1:8" ht="15" thickBot="1" x14ac:dyDescent="0.35">
      <c r="A1040" s="101"/>
      <c r="B1040" s="224"/>
      <c r="C1040" s="226"/>
      <c r="D1040" s="228"/>
      <c r="E1040" s="222"/>
      <c r="F1040" s="222"/>
      <c r="G1040" s="222"/>
      <c r="H1040" s="222"/>
    </row>
    <row r="1041" spans="1:8" x14ac:dyDescent="0.3">
      <c r="A1041" s="105"/>
      <c r="B1041" s="223" t="s">
        <v>1546</v>
      </c>
      <c r="C1041" s="225" t="s">
        <v>4008</v>
      </c>
      <c r="D1041" s="227">
        <v>70001820</v>
      </c>
      <c r="E1041" s="229" t="s">
        <v>4150</v>
      </c>
      <c r="F1041" s="221" t="s">
        <v>4007</v>
      </c>
      <c r="G1041" s="229"/>
      <c r="H1041" s="221" t="s">
        <v>4007</v>
      </c>
    </row>
    <row r="1042" spans="1:8" ht="15" thickBot="1" x14ac:dyDescent="0.35">
      <c r="A1042" s="101"/>
      <c r="B1042" s="224"/>
      <c r="C1042" s="226"/>
      <c r="D1042" s="228"/>
      <c r="E1042" s="222"/>
      <c r="F1042" s="222"/>
      <c r="G1042" s="222"/>
      <c r="H1042" s="222"/>
    </row>
    <row r="1043" spans="1:8" x14ac:dyDescent="0.3">
      <c r="A1043" s="105"/>
      <c r="B1043" s="223" t="s">
        <v>810</v>
      </c>
      <c r="C1043" s="225" t="s">
        <v>4008</v>
      </c>
      <c r="D1043" s="227">
        <v>70000735</v>
      </c>
      <c r="E1043" s="229" t="s">
        <v>4145</v>
      </c>
      <c r="F1043" s="221" t="s">
        <v>4007</v>
      </c>
      <c r="G1043" s="229"/>
      <c r="H1043" s="221" t="s">
        <v>4007</v>
      </c>
    </row>
    <row r="1044" spans="1:8" ht="15" thickBot="1" x14ac:dyDescent="0.35">
      <c r="A1044" s="101"/>
      <c r="B1044" s="224"/>
      <c r="C1044" s="226"/>
      <c r="D1044" s="228"/>
      <c r="E1044" s="222"/>
      <c r="F1044" s="222"/>
      <c r="G1044" s="222"/>
      <c r="H1044" s="222"/>
    </row>
    <row r="1045" spans="1:8" x14ac:dyDescent="0.3">
      <c r="A1045" s="105"/>
      <c r="B1045" s="223" t="s">
        <v>2065</v>
      </c>
      <c r="C1045" s="225" t="s">
        <v>4008</v>
      </c>
      <c r="D1045" s="227">
        <v>7000738</v>
      </c>
      <c r="E1045" s="229" t="s">
        <v>4031</v>
      </c>
      <c r="F1045" s="221" t="s">
        <v>4007</v>
      </c>
      <c r="G1045" s="229"/>
      <c r="H1045" s="221" t="s">
        <v>4007</v>
      </c>
    </row>
    <row r="1046" spans="1:8" ht="15" thickBot="1" x14ac:dyDescent="0.35">
      <c r="A1046" s="101"/>
      <c r="B1046" s="224"/>
      <c r="C1046" s="226"/>
      <c r="D1046" s="228"/>
      <c r="E1046" s="222"/>
      <c r="F1046" s="222"/>
      <c r="G1046" s="222"/>
      <c r="H1046" s="222"/>
    </row>
    <row r="1047" spans="1:8" x14ac:dyDescent="0.3">
      <c r="A1047" s="105"/>
      <c r="B1047" s="223" t="s">
        <v>866</v>
      </c>
      <c r="C1047" s="225" t="s">
        <v>4008</v>
      </c>
      <c r="D1047" s="227">
        <v>70000734</v>
      </c>
      <c r="E1047" s="229" t="s">
        <v>4178</v>
      </c>
      <c r="F1047" s="221" t="s">
        <v>4007</v>
      </c>
      <c r="G1047" s="229"/>
      <c r="H1047" s="221" t="s">
        <v>4007</v>
      </c>
    </row>
    <row r="1048" spans="1:8" ht="15" thickBot="1" x14ac:dyDescent="0.35">
      <c r="A1048" s="101"/>
      <c r="B1048" s="224"/>
      <c r="C1048" s="226"/>
      <c r="D1048" s="228"/>
      <c r="E1048" s="222"/>
      <c r="F1048" s="222"/>
      <c r="G1048" s="222"/>
      <c r="H1048" s="222"/>
    </row>
    <row r="1049" spans="1:8" x14ac:dyDescent="0.3">
      <c r="A1049" s="105"/>
      <c r="B1049" s="223" t="s">
        <v>1352</v>
      </c>
      <c r="C1049" s="225" t="s">
        <v>4008</v>
      </c>
      <c r="D1049" s="227">
        <v>70000733</v>
      </c>
      <c r="E1049" s="229" t="s">
        <v>4398</v>
      </c>
      <c r="F1049" s="230">
        <v>16.05</v>
      </c>
      <c r="G1049" s="229" t="s">
        <v>4367</v>
      </c>
      <c r="H1049" s="231">
        <v>16.625</v>
      </c>
    </row>
    <row r="1050" spans="1:8" ht="15" thickBot="1" x14ac:dyDescent="0.35">
      <c r="A1050" s="101"/>
      <c r="B1050" s="224"/>
      <c r="C1050" s="226"/>
      <c r="D1050" s="228"/>
      <c r="E1050" s="222"/>
      <c r="F1050" s="222"/>
      <c r="G1050" s="222"/>
      <c r="H1050" s="222"/>
    </row>
    <row r="1051" spans="1:8" x14ac:dyDescent="0.3">
      <c r="A1051" s="105"/>
      <c r="B1051" s="223" t="s">
        <v>998</v>
      </c>
      <c r="C1051" s="225" t="s">
        <v>4008</v>
      </c>
      <c r="D1051" s="227">
        <v>70000743</v>
      </c>
      <c r="E1051" s="229" t="s">
        <v>4220</v>
      </c>
      <c r="F1051" s="221" t="s">
        <v>4007</v>
      </c>
      <c r="G1051" s="229"/>
      <c r="H1051" s="221" t="s">
        <v>4007</v>
      </c>
    </row>
    <row r="1052" spans="1:8" ht="15" thickBot="1" x14ac:dyDescent="0.35">
      <c r="A1052" s="101"/>
      <c r="B1052" s="224"/>
      <c r="C1052" s="226"/>
      <c r="D1052" s="228"/>
      <c r="E1052" s="222"/>
      <c r="F1052" s="222"/>
      <c r="G1052" s="222"/>
      <c r="H1052" s="222"/>
    </row>
    <row r="1053" spans="1:8" x14ac:dyDescent="0.3">
      <c r="A1053" s="105"/>
      <c r="B1053" s="223" t="s">
        <v>1358</v>
      </c>
      <c r="C1053" s="225" t="s">
        <v>4008</v>
      </c>
      <c r="D1053" s="227">
        <v>70000741</v>
      </c>
      <c r="E1053" s="229" t="s">
        <v>4306</v>
      </c>
      <c r="F1053" s="221" t="s">
        <v>4007</v>
      </c>
      <c r="G1053" s="229"/>
      <c r="H1053" s="221" t="s">
        <v>4007</v>
      </c>
    </row>
    <row r="1054" spans="1:8" ht="15" thickBot="1" x14ac:dyDescent="0.35">
      <c r="A1054" s="101"/>
      <c r="B1054" s="224"/>
      <c r="C1054" s="226"/>
      <c r="D1054" s="228"/>
      <c r="E1054" s="222"/>
      <c r="F1054" s="222"/>
      <c r="G1054" s="222"/>
      <c r="H1054" s="222"/>
    </row>
    <row r="1055" spans="1:8" x14ac:dyDescent="0.3">
      <c r="A1055" s="105"/>
      <c r="B1055" s="223" t="s">
        <v>913</v>
      </c>
      <c r="C1055" s="225" t="s">
        <v>4008</v>
      </c>
      <c r="D1055" s="227">
        <v>70000740</v>
      </c>
      <c r="E1055" s="229" t="s">
        <v>4369</v>
      </c>
      <c r="F1055" s="231">
        <v>3.556</v>
      </c>
      <c r="G1055" s="229" t="s">
        <v>4367</v>
      </c>
      <c r="H1055" s="231">
        <v>3.6259999999999999</v>
      </c>
    </row>
    <row r="1056" spans="1:8" ht="15" thickBot="1" x14ac:dyDescent="0.35">
      <c r="A1056" s="101"/>
      <c r="B1056" s="224"/>
      <c r="C1056" s="226"/>
      <c r="D1056" s="228"/>
      <c r="E1056" s="222"/>
      <c r="F1056" s="222"/>
      <c r="G1056" s="222"/>
      <c r="H1056" s="222"/>
    </row>
    <row r="1057" spans="1:8" x14ac:dyDescent="0.3">
      <c r="A1057" s="105"/>
      <c r="B1057" s="223" t="s">
        <v>2055</v>
      </c>
      <c r="C1057" s="225" t="s">
        <v>4008</v>
      </c>
      <c r="D1057" s="227">
        <v>70000739</v>
      </c>
      <c r="E1057" s="229" t="s">
        <v>4307</v>
      </c>
      <c r="F1057" s="221" t="s">
        <v>4007</v>
      </c>
      <c r="G1057" s="229"/>
      <c r="H1057" s="221" t="s">
        <v>4007</v>
      </c>
    </row>
    <row r="1058" spans="1:8" ht="15" thickBot="1" x14ac:dyDescent="0.35">
      <c r="A1058" s="101"/>
      <c r="B1058" s="224"/>
      <c r="C1058" s="226"/>
      <c r="D1058" s="228"/>
      <c r="E1058" s="222"/>
      <c r="F1058" s="222"/>
      <c r="G1058" s="222"/>
      <c r="H1058" s="222"/>
    </row>
    <row r="1059" spans="1:8" x14ac:dyDescent="0.3">
      <c r="A1059" s="105"/>
      <c r="B1059" s="223" t="s">
        <v>2430</v>
      </c>
      <c r="C1059" s="225" t="s">
        <v>4008</v>
      </c>
      <c r="D1059" s="227">
        <v>70000744</v>
      </c>
      <c r="E1059" s="229" t="s">
        <v>4426</v>
      </c>
      <c r="F1059" s="231">
        <v>7.415</v>
      </c>
      <c r="G1059" s="229"/>
      <c r="H1059" s="221" t="s">
        <v>4007</v>
      </c>
    </row>
    <row r="1060" spans="1:8" ht="15" thickBot="1" x14ac:dyDescent="0.35">
      <c r="A1060" s="101"/>
      <c r="B1060" s="224"/>
      <c r="C1060" s="226"/>
      <c r="D1060" s="228"/>
      <c r="E1060" s="222"/>
      <c r="F1060" s="222"/>
      <c r="G1060" s="222"/>
      <c r="H1060" s="222"/>
    </row>
    <row r="1061" spans="1:8" x14ac:dyDescent="0.3">
      <c r="A1061" s="105"/>
      <c r="B1061" s="223" t="s">
        <v>1687</v>
      </c>
      <c r="C1061" s="225" t="s">
        <v>4008</v>
      </c>
      <c r="D1061" s="227">
        <v>70000736</v>
      </c>
      <c r="E1061" s="229" t="s">
        <v>4220</v>
      </c>
      <c r="F1061" s="221" t="s">
        <v>4007</v>
      </c>
      <c r="G1061" s="229"/>
      <c r="H1061" s="221" t="s">
        <v>4007</v>
      </c>
    </row>
    <row r="1062" spans="1:8" ht="15" thickBot="1" x14ac:dyDescent="0.35">
      <c r="A1062" s="101"/>
      <c r="B1062" s="224"/>
      <c r="C1062" s="226"/>
      <c r="D1062" s="228"/>
      <c r="E1062" s="222"/>
      <c r="F1062" s="222"/>
      <c r="G1062" s="222"/>
      <c r="H1062" s="222"/>
    </row>
    <row r="1063" spans="1:8" x14ac:dyDescent="0.3">
      <c r="A1063" s="105"/>
      <c r="B1063" s="223" t="s">
        <v>1589</v>
      </c>
      <c r="C1063" s="225" t="s">
        <v>4008</v>
      </c>
      <c r="D1063" s="227">
        <v>70000742</v>
      </c>
      <c r="E1063" s="229" t="s">
        <v>4308</v>
      </c>
      <c r="F1063" s="221" t="s">
        <v>4007</v>
      </c>
      <c r="G1063" s="229"/>
      <c r="H1063" s="221" t="s">
        <v>4007</v>
      </c>
    </row>
    <row r="1064" spans="1:8" ht="15" thickBot="1" x14ac:dyDescent="0.35">
      <c r="A1064" s="101"/>
      <c r="B1064" s="224"/>
      <c r="C1064" s="226"/>
      <c r="D1064" s="228"/>
      <c r="E1064" s="222"/>
      <c r="F1064" s="222"/>
      <c r="G1064" s="222"/>
      <c r="H1064" s="222"/>
    </row>
    <row r="1065" spans="1:8" x14ac:dyDescent="0.3">
      <c r="A1065" s="105"/>
      <c r="B1065" s="223" t="s">
        <v>1662</v>
      </c>
      <c r="C1065" s="225" t="s">
        <v>4008</v>
      </c>
      <c r="D1065" s="227">
        <v>70001962</v>
      </c>
      <c r="E1065" s="229" t="s">
        <v>4398</v>
      </c>
      <c r="F1065" s="231">
        <v>6.3869999999999996</v>
      </c>
      <c r="G1065" s="229"/>
      <c r="H1065" s="221" t="s">
        <v>4007</v>
      </c>
    </row>
    <row r="1066" spans="1:8" ht="15" thickBot="1" x14ac:dyDescent="0.35">
      <c r="A1066" s="101"/>
      <c r="B1066" s="224"/>
      <c r="C1066" s="226"/>
      <c r="D1066" s="228"/>
      <c r="E1066" s="222"/>
      <c r="F1066" s="222"/>
      <c r="G1066" s="222"/>
      <c r="H1066" s="222"/>
    </row>
    <row r="1067" spans="1:8" x14ac:dyDescent="0.3">
      <c r="A1067" s="105"/>
      <c r="B1067" s="223" t="s">
        <v>1752</v>
      </c>
      <c r="C1067" s="225" t="s">
        <v>4008</v>
      </c>
      <c r="D1067" s="227">
        <v>70001966</v>
      </c>
      <c r="E1067" s="229" t="s">
        <v>4198</v>
      </c>
      <c r="F1067" s="221" t="s">
        <v>4007</v>
      </c>
      <c r="G1067" s="229"/>
      <c r="H1067" s="221" t="s">
        <v>4007</v>
      </c>
    </row>
    <row r="1068" spans="1:8" ht="15" thickBot="1" x14ac:dyDescent="0.35">
      <c r="A1068" s="101"/>
      <c r="B1068" s="224"/>
      <c r="C1068" s="226"/>
      <c r="D1068" s="228"/>
      <c r="E1068" s="222"/>
      <c r="F1068" s="222"/>
      <c r="G1068" s="222"/>
      <c r="H1068" s="222"/>
    </row>
    <row r="1069" spans="1:8" x14ac:dyDescent="0.3">
      <c r="A1069" s="105"/>
      <c r="B1069" s="223" t="s">
        <v>929</v>
      </c>
      <c r="C1069" s="225" t="s">
        <v>4008</v>
      </c>
      <c r="D1069" s="227">
        <v>70001963</v>
      </c>
      <c r="E1069" s="229" t="s">
        <v>4368</v>
      </c>
      <c r="F1069" s="231">
        <v>10.465999999999999</v>
      </c>
      <c r="G1069" s="229" t="s">
        <v>4373</v>
      </c>
      <c r="H1069" s="231">
        <v>11.051</v>
      </c>
    </row>
    <row r="1070" spans="1:8" ht="15" thickBot="1" x14ac:dyDescent="0.35">
      <c r="A1070" s="101"/>
      <c r="B1070" s="224"/>
      <c r="C1070" s="226"/>
      <c r="D1070" s="228"/>
      <c r="E1070" s="222"/>
      <c r="F1070" s="222"/>
      <c r="G1070" s="222"/>
      <c r="H1070" s="222"/>
    </row>
    <row r="1071" spans="1:8" x14ac:dyDescent="0.3">
      <c r="A1071" s="105"/>
      <c r="B1071" s="223" t="s">
        <v>1668</v>
      </c>
      <c r="C1071" s="225" t="s">
        <v>4008</v>
      </c>
      <c r="D1071" s="227">
        <v>70001958</v>
      </c>
      <c r="E1071" s="229" t="s">
        <v>4383</v>
      </c>
      <c r="F1071" s="233">
        <v>12</v>
      </c>
      <c r="G1071" s="229" t="s">
        <v>4367</v>
      </c>
      <c r="H1071" s="234">
        <v>13.3</v>
      </c>
    </row>
    <row r="1072" spans="1:8" ht="15" thickBot="1" x14ac:dyDescent="0.35">
      <c r="A1072" s="101"/>
      <c r="B1072" s="224"/>
      <c r="C1072" s="226"/>
      <c r="D1072" s="228"/>
      <c r="E1072" s="222"/>
      <c r="F1072" s="222"/>
      <c r="G1072" s="222"/>
      <c r="H1072" s="222"/>
    </row>
    <row r="1073" spans="1:8" x14ac:dyDescent="0.3">
      <c r="A1073" s="105"/>
      <c r="B1073" s="223" t="s">
        <v>887</v>
      </c>
      <c r="C1073" s="225" t="s">
        <v>4008</v>
      </c>
      <c r="D1073" s="227">
        <v>70001960</v>
      </c>
      <c r="E1073" s="229" t="s">
        <v>4310</v>
      </c>
      <c r="F1073" s="221" t="s">
        <v>4007</v>
      </c>
      <c r="G1073" s="229"/>
      <c r="H1073" s="221" t="s">
        <v>4007</v>
      </c>
    </row>
    <row r="1074" spans="1:8" ht="15" thickBot="1" x14ac:dyDescent="0.35">
      <c r="A1074" s="101"/>
      <c r="B1074" s="224"/>
      <c r="C1074" s="226"/>
      <c r="D1074" s="228"/>
      <c r="E1074" s="222"/>
      <c r="F1074" s="222"/>
      <c r="G1074" s="222"/>
      <c r="H1074" s="222"/>
    </row>
    <row r="1075" spans="1:8" x14ac:dyDescent="0.3">
      <c r="A1075" s="105"/>
      <c r="B1075" s="223" t="s">
        <v>1007</v>
      </c>
      <c r="C1075" s="225" t="s">
        <v>4008</v>
      </c>
      <c r="D1075" s="227">
        <v>70001965</v>
      </c>
      <c r="E1075" s="229" t="s">
        <v>4380</v>
      </c>
      <c r="F1075" s="231">
        <v>24.373000000000001</v>
      </c>
      <c r="G1075" s="229" t="s">
        <v>4405</v>
      </c>
      <c r="H1075" s="230">
        <v>25.07</v>
      </c>
    </row>
    <row r="1076" spans="1:8" ht="15" thickBot="1" x14ac:dyDescent="0.35">
      <c r="A1076" s="101"/>
      <c r="B1076" s="224"/>
      <c r="C1076" s="226"/>
      <c r="D1076" s="228"/>
      <c r="E1076" s="222"/>
      <c r="F1076" s="222"/>
      <c r="G1076" s="222"/>
      <c r="H1076" s="222"/>
    </row>
    <row r="1077" spans="1:8" x14ac:dyDescent="0.3">
      <c r="A1077" s="105"/>
      <c r="B1077" s="223" t="s">
        <v>1774</v>
      </c>
      <c r="C1077" s="225" t="s">
        <v>4008</v>
      </c>
      <c r="D1077" s="227">
        <v>70001957</v>
      </c>
      <c r="E1077" s="229" t="s">
        <v>4369</v>
      </c>
      <c r="F1077" s="231">
        <v>24.055</v>
      </c>
      <c r="G1077" s="229" t="s">
        <v>4373</v>
      </c>
      <c r="H1077" s="231">
        <v>24.635000000000002</v>
      </c>
    </row>
    <row r="1078" spans="1:8" ht="15" thickBot="1" x14ac:dyDescent="0.35">
      <c r="A1078" s="101"/>
      <c r="B1078" s="224"/>
      <c r="C1078" s="226"/>
      <c r="D1078" s="228"/>
      <c r="E1078" s="222"/>
      <c r="F1078" s="222"/>
      <c r="G1078" s="222"/>
      <c r="H1078" s="222"/>
    </row>
    <row r="1079" spans="1:8" x14ac:dyDescent="0.3">
      <c r="A1079" s="105"/>
      <c r="B1079" s="223" t="s">
        <v>1689</v>
      </c>
      <c r="C1079" s="225" t="s">
        <v>4008</v>
      </c>
      <c r="D1079" s="227">
        <v>70001968</v>
      </c>
      <c r="E1079" s="229" t="s">
        <v>4311</v>
      </c>
      <c r="F1079" s="221" t="s">
        <v>4007</v>
      </c>
      <c r="G1079" s="229"/>
      <c r="H1079" s="221" t="s">
        <v>4007</v>
      </c>
    </row>
    <row r="1080" spans="1:8" ht="15" thickBot="1" x14ac:dyDescent="0.35">
      <c r="A1080" s="101"/>
      <c r="B1080" s="224"/>
      <c r="C1080" s="226"/>
      <c r="D1080" s="228"/>
      <c r="E1080" s="222"/>
      <c r="F1080" s="222"/>
      <c r="G1080" s="222"/>
      <c r="H1080" s="222"/>
    </row>
    <row r="1081" spans="1:8" x14ac:dyDescent="0.3">
      <c r="A1081" s="105"/>
      <c r="B1081" s="223" t="s">
        <v>1771</v>
      </c>
      <c r="C1081" s="225" t="s">
        <v>4008</v>
      </c>
      <c r="D1081" s="227">
        <v>70001961</v>
      </c>
      <c r="E1081" s="229" t="s">
        <v>4198</v>
      </c>
      <c r="F1081" s="221" t="s">
        <v>4007</v>
      </c>
      <c r="G1081" s="229"/>
      <c r="H1081" s="221" t="s">
        <v>4007</v>
      </c>
    </row>
    <row r="1082" spans="1:8" ht="15" thickBot="1" x14ac:dyDescent="0.35">
      <c r="A1082" s="101"/>
      <c r="B1082" s="224"/>
      <c r="C1082" s="226"/>
      <c r="D1082" s="228"/>
      <c r="E1082" s="222"/>
      <c r="F1082" s="222"/>
      <c r="G1082" s="222"/>
      <c r="H1082" s="222"/>
    </row>
    <row r="1083" spans="1:8" x14ac:dyDescent="0.3">
      <c r="A1083" s="105"/>
      <c r="B1083" s="223" t="s">
        <v>1785</v>
      </c>
      <c r="C1083" s="225" t="s">
        <v>4008</v>
      </c>
      <c r="D1083" s="227">
        <v>70002222</v>
      </c>
      <c r="E1083" s="229" t="s">
        <v>4161</v>
      </c>
      <c r="F1083" s="221" t="s">
        <v>4007</v>
      </c>
      <c r="G1083" s="229"/>
      <c r="H1083" s="221" t="s">
        <v>4007</v>
      </c>
    </row>
    <row r="1084" spans="1:8" ht="15" thickBot="1" x14ac:dyDescent="0.35">
      <c r="A1084" s="101"/>
      <c r="B1084" s="224"/>
      <c r="C1084" s="226"/>
      <c r="D1084" s="228"/>
      <c r="E1084" s="222"/>
      <c r="F1084" s="222"/>
      <c r="G1084" s="222"/>
      <c r="H1084" s="222"/>
    </row>
    <row r="1085" spans="1:8" x14ac:dyDescent="0.3">
      <c r="A1085" s="105"/>
      <c r="B1085" s="223" t="s">
        <v>1786</v>
      </c>
      <c r="C1085" s="225" t="s">
        <v>4008</v>
      </c>
      <c r="D1085" s="227">
        <v>70002228</v>
      </c>
      <c r="E1085" s="229" t="s">
        <v>4236</v>
      </c>
      <c r="F1085" s="221" t="s">
        <v>4007</v>
      </c>
      <c r="G1085" s="229" t="s">
        <v>4390</v>
      </c>
      <c r="H1085" s="231">
        <v>2.169</v>
      </c>
    </row>
    <row r="1086" spans="1:8" ht="15" thickBot="1" x14ac:dyDescent="0.35">
      <c r="A1086" s="101"/>
      <c r="B1086" s="224"/>
      <c r="C1086" s="226"/>
      <c r="D1086" s="228"/>
      <c r="E1086" s="222"/>
      <c r="F1086" s="222"/>
      <c r="G1086" s="222"/>
      <c r="H1086" s="222"/>
    </row>
    <row r="1087" spans="1:8" x14ac:dyDescent="0.3">
      <c r="A1087" s="105"/>
      <c r="B1087" s="223" t="s">
        <v>1674</v>
      </c>
      <c r="C1087" s="225" t="s">
        <v>4008</v>
      </c>
      <c r="D1087" s="227">
        <v>70002225</v>
      </c>
      <c r="E1087" s="229" t="s">
        <v>4413</v>
      </c>
      <c r="F1087" s="230">
        <v>10.050000000000001</v>
      </c>
      <c r="G1087" s="229"/>
      <c r="H1087" s="221" t="s">
        <v>4007</v>
      </c>
    </row>
    <row r="1088" spans="1:8" ht="15" thickBot="1" x14ac:dyDescent="0.35">
      <c r="A1088" s="101"/>
      <c r="B1088" s="224"/>
      <c r="C1088" s="226"/>
      <c r="D1088" s="228"/>
      <c r="E1088" s="222"/>
      <c r="F1088" s="222"/>
      <c r="G1088" s="222"/>
      <c r="H1088" s="222"/>
    </row>
    <row r="1089" spans="1:8" x14ac:dyDescent="0.3">
      <c r="A1089" s="105"/>
      <c r="B1089" s="223" t="s">
        <v>1701</v>
      </c>
      <c r="C1089" s="225" t="s">
        <v>4008</v>
      </c>
      <c r="D1089" s="227">
        <v>70002232</v>
      </c>
      <c r="E1089" s="229" t="s">
        <v>4371</v>
      </c>
      <c r="F1089" s="231">
        <v>8.2550000000000008</v>
      </c>
      <c r="G1089" s="229" t="s">
        <v>4379</v>
      </c>
      <c r="H1089" s="230">
        <v>8.57</v>
      </c>
    </row>
    <row r="1090" spans="1:8" ht="15" thickBot="1" x14ac:dyDescent="0.35">
      <c r="A1090" s="101"/>
      <c r="B1090" s="224"/>
      <c r="C1090" s="226"/>
      <c r="D1090" s="228"/>
      <c r="E1090" s="222"/>
      <c r="F1090" s="222"/>
      <c r="G1090" s="222"/>
      <c r="H1090" s="222"/>
    </row>
    <row r="1091" spans="1:8" x14ac:dyDescent="0.3">
      <c r="A1091" s="105"/>
      <c r="B1091" s="223" t="s">
        <v>1707</v>
      </c>
      <c r="C1091" s="225" t="s">
        <v>4008</v>
      </c>
      <c r="D1091" s="227">
        <v>70002231</v>
      </c>
      <c r="E1091" s="229" t="s">
        <v>4368</v>
      </c>
      <c r="F1091" s="231">
        <v>8.0809999999999995</v>
      </c>
      <c r="G1091" s="229" t="s">
        <v>4373</v>
      </c>
      <c r="H1091" s="231">
        <v>8.4359999999999999</v>
      </c>
    </row>
    <row r="1092" spans="1:8" ht="15" thickBot="1" x14ac:dyDescent="0.35">
      <c r="A1092" s="101"/>
      <c r="B1092" s="224"/>
      <c r="C1092" s="226"/>
      <c r="D1092" s="228"/>
      <c r="E1092" s="222"/>
      <c r="F1092" s="222"/>
      <c r="G1092" s="222"/>
      <c r="H1092" s="222"/>
    </row>
    <row r="1093" spans="1:8" x14ac:dyDescent="0.3">
      <c r="A1093" s="105"/>
      <c r="B1093" s="223" t="s">
        <v>2384</v>
      </c>
      <c r="C1093" s="225" t="s">
        <v>4008</v>
      </c>
      <c r="D1093" s="227">
        <v>70002224</v>
      </c>
      <c r="E1093" s="229" t="s">
        <v>4261</v>
      </c>
      <c r="F1093" s="221" t="s">
        <v>4007</v>
      </c>
      <c r="G1093" s="229"/>
      <c r="H1093" s="221" t="s">
        <v>4007</v>
      </c>
    </row>
    <row r="1094" spans="1:8" ht="15" thickBot="1" x14ac:dyDescent="0.35">
      <c r="A1094" s="101"/>
      <c r="B1094" s="224"/>
      <c r="C1094" s="226"/>
      <c r="D1094" s="228"/>
      <c r="E1094" s="222"/>
      <c r="F1094" s="222"/>
      <c r="G1094" s="222"/>
      <c r="H1094" s="222"/>
    </row>
    <row r="1095" spans="1:8" x14ac:dyDescent="0.3">
      <c r="A1095" s="105"/>
      <c r="B1095" s="223" t="s">
        <v>898</v>
      </c>
      <c r="C1095" s="225" t="s">
        <v>4008</v>
      </c>
      <c r="D1095" s="227">
        <v>70002229</v>
      </c>
      <c r="E1095" s="229" t="s">
        <v>4395</v>
      </c>
      <c r="F1095" s="221" t="s">
        <v>4007</v>
      </c>
      <c r="G1095" s="229" t="s">
        <v>4396</v>
      </c>
      <c r="H1095" s="231">
        <v>1E-3</v>
      </c>
    </row>
    <row r="1096" spans="1:8" ht="15" thickBot="1" x14ac:dyDescent="0.35">
      <c r="A1096" s="101"/>
      <c r="B1096" s="224"/>
      <c r="C1096" s="226"/>
      <c r="D1096" s="228"/>
      <c r="E1096" s="222"/>
      <c r="F1096" s="222"/>
      <c r="G1096" s="222"/>
      <c r="H1096" s="222"/>
    </row>
    <row r="1097" spans="1:8" x14ac:dyDescent="0.3">
      <c r="A1097" s="105"/>
      <c r="B1097" s="223" t="s">
        <v>2375</v>
      </c>
      <c r="C1097" s="225" t="s">
        <v>4008</v>
      </c>
      <c r="D1097" s="227">
        <v>70002227</v>
      </c>
      <c r="E1097" s="229" t="s">
        <v>4312</v>
      </c>
      <c r="F1097" s="221" t="s">
        <v>4007</v>
      </c>
      <c r="G1097" s="229"/>
      <c r="H1097" s="221" t="s">
        <v>4007</v>
      </c>
    </row>
    <row r="1098" spans="1:8" ht="15" thickBot="1" x14ac:dyDescent="0.35">
      <c r="A1098" s="101"/>
      <c r="B1098" s="224"/>
      <c r="C1098" s="226"/>
      <c r="D1098" s="228"/>
      <c r="E1098" s="222"/>
      <c r="F1098" s="222"/>
      <c r="G1098" s="222"/>
      <c r="H1098" s="222"/>
    </row>
    <row r="1099" spans="1:8" x14ac:dyDescent="0.3">
      <c r="A1099" s="105"/>
      <c r="B1099" s="223" t="s">
        <v>1577</v>
      </c>
      <c r="C1099" s="225" t="s">
        <v>4008</v>
      </c>
      <c r="D1099" s="227">
        <v>70002230</v>
      </c>
      <c r="E1099" s="229" t="s">
        <v>4109</v>
      </c>
      <c r="F1099" s="221" t="s">
        <v>4007</v>
      </c>
      <c r="G1099" s="229"/>
      <c r="H1099" s="221" t="s">
        <v>4007</v>
      </c>
    </row>
    <row r="1100" spans="1:8" ht="15" thickBot="1" x14ac:dyDescent="0.35">
      <c r="A1100" s="101"/>
      <c r="B1100" s="224"/>
      <c r="C1100" s="226"/>
      <c r="D1100" s="228"/>
      <c r="E1100" s="222"/>
      <c r="F1100" s="222"/>
      <c r="G1100" s="222"/>
      <c r="H1100" s="222"/>
    </row>
    <row r="1101" spans="1:8" x14ac:dyDescent="0.3">
      <c r="A1101" s="105"/>
      <c r="B1101" s="223" t="s">
        <v>1997</v>
      </c>
      <c r="C1101" s="225" t="s">
        <v>4008</v>
      </c>
      <c r="D1101" s="227">
        <v>70002226</v>
      </c>
      <c r="E1101" s="229" t="s">
        <v>4209</v>
      </c>
      <c r="F1101" s="221" t="s">
        <v>4007</v>
      </c>
      <c r="G1101" s="229"/>
      <c r="H1101" s="221" t="s">
        <v>4007</v>
      </c>
    </row>
    <row r="1102" spans="1:8" ht="15" thickBot="1" x14ac:dyDescent="0.35">
      <c r="A1102" s="101"/>
      <c r="B1102" s="224"/>
      <c r="C1102" s="226"/>
      <c r="D1102" s="228"/>
      <c r="E1102" s="222"/>
      <c r="F1102" s="222"/>
      <c r="G1102" s="222"/>
      <c r="H1102" s="222"/>
    </row>
    <row r="1103" spans="1:8" x14ac:dyDescent="0.3">
      <c r="A1103" s="105"/>
      <c r="B1103" s="223" t="s">
        <v>1643</v>
      </c>
      <c r="C1103" s="225" t="s">
        <v>4008</v>
      </c>
      <c r="D1103" s="227">
        <v>70002221</v>
      </c>
      <c r="E1103" s="229" t="s">
        <v>4372</v>
      </c>
      <c r="F1103" s="231">
        <v>6.2859999999999996</v>
      </c>
      <c r="G1103" s="229" t="s">
        <v>4379</v>
      </c>
      <c r="H1103" s="231">
        <v>6.9269999999999996</v>
      </c>
    </row>
    <row r="1104" spans="1:8" ht="15" thickBot="1" x14ac:dyDescent="0.35">
      <c r="A1104" s="101"/>
      <c r="B1104" s="224"/>
      <c r="C1104" s="226"/>
      <c r="D1104" s="228"/>
      <c r="E1104" s="222"/>
      <c r="F1104" s="222"/>
      <c r="G1104" s="222"/>
      <c r="H1104" s="222"/>
    </row>
    <row r="1105" spans="1:8" x14ac:dyDescent="0.3">
      <c r="A1105" s="105"/>
      <c r="B1105" s="223" t="s">
        <v>1614</v>
      </c>
      <c r="C1105" s="225" t="s">
        <v>4008</v>
      </c>
      <c r="D1105" s="227">
        <v>70002223</v>
      </c>
      <c r="E1105" s="229" t="s">
        <v>4011</v>
      </c>
      <c r="F1105" s="221" t="s">
        <v>4007</v>
      </c>
      <c r="G1105" s="229"/>
      <c r="H1105" s="221" t="s">
        <v>4007</v>
      </c>
    </row>
    <row r="1106" spans="1:8" ht="15" thickBot="1" x14ac:dyDescent="0.35">
      <c r="A1106" s="101"/>
      <c r="B1106" s="224"/>
      <c r="C1106" s="226"/>
      <c r="D1106" s="228"/>
      <c r="E1106" s="222"/>
      <c r="F1106" s="222"/>
      <c r="G1106" s="222"/>
      <c r="H1106" s="222"/>
    </row>
    <row r="1107" spans="1:8" x14ac:dyDescent="0.3">
      <c r="A1107" s="105"/>
      <c r="B1107" s="223" t="s">
        <v>1624</v>
      </c>
      <c r="C1107" s="225" t="s">
        <v>4008</v>
      </c>
      <c r="D1107" s="227">
        <v>70002814</v>
      </c>
      <c r="E1107" s="229" t="s">
        <v>4363</v>
      </c>
      <c r="F1107" s="221" t="s">
        <v>4007</v>
      </c>
      <c r="G1107" s="229" t="s">
        <v>4373</v>
      </c>
      <c r="H1107" s="234">
        <v>14.4</v>
      </c>
    </row>
    <row r="1108" spans="1:8" ht="15" thickBot="1" x14ac:dyDescent="0.35">
      <c r="A1108" s="101"/>
      <c r="B1108" s="224"/>
      <c r="C1108" s="226"/>
      <c r="D1108" s="228"/>
      <c r="E1108" s="222"/>
      <c r="F1108" s="222"/>
      <c r="G1108" s="222"/>
      <c r="H1108" s="222"/>
    </row>
    <row r="1109" spans="1:8" x14ac:dyDescent="0.3">
      <c r="A1109" s="105"/>
      <c r="B1109" s="223" t="s">
        <v>2464</v>
      </c>
      <c r="C1109" s="225" t="s">
        <v>4008</v>
      </c>
      <c r="D1109" s="227">
        <v>70002811</v>
      </c>
      <c r="E1109" s="229" t="s">
        <v>4366</v>
      </c>
      <c r="F1109" s="231">
        <v>8.4619999999999997</v>
      </c>
      <c r="G1109" s="229" t="s">
        <v>4373</v>
      </c>
      <c r="H1109" s="230">
        <v>8.74</v>
      </c>
    </row>
    <row r="1110" spans="1:8" ht="15" thickBot="1" x14ac:dyDescent="0.35">
      <c r="A1110" s="101"/>
      <c r="B1110" s="224"/>
      <c r="C1110" s="226"/>
      <c r="D1110" s="228"/>
      <c r="E1110" s="222"/>
      <c r="F1110" s="222"/>
      <c r="G1110" s="222"/>
      <c r="H1110" s="222"/>
    </row>
    <row r="1111" spans="1:8" x14ac:dyDescent="0.3">
      <c r="A1111" s="105"/>
      <c r="B1111" s="223" t="s">
        <v>1649</v>
      </c>
      <c r="C1111" s="225" t="s">
        <v>4008</v>
      </c>
      <c r="D1111" s="227">
        <v>70002815</v>
      </c>
      <c r="E1111" s="229" t="s">
        <v>4204</v>
      </c>
      <c r="F1111" s="221" t="s">
        <v>4007</v>
      </c>
      <c r="G1111" s="229"/>
      <c r="H1111" s="221" t="s">
        <v>4007</v>
      </c>
    </row>
    <row r="1112" spans="1:8" ht="15" thickBot="1" x14ac:dyDescent="0.35">
      <c r="A1112" s="101"/>
      <c r="B1112" s="224"/>
      <c r="C1112" s="226"/>
      <c r="D1112" s="228"/>
      <c r="E1112" s="222"/>
      <c r="F1112" s="222"/>
      <c r="G1112" s="222"/>
      <c r="H1112" s="222"/>
    </row>
    <row r="1113" spans="1:8" x14ac:dyDescent="0.3">
      <c r="A1113" s="105"/>
      <c r="B1113" s="223" t="s">
        <v>2348</v>
      </c>
      <c r="C1113" s="225" t="s">
        <v>4008</v>
      </c>
      <c r="D1113" s="227">
        <v>70002813</v>
      </c>
      <c r="E1113" s="229" t="s">
        <v>4407</v>
      </c>
      <c r="F1113" s="230">
        <v>24.59</v>
      </c>
      <c r="G1113" s="229"/>
      <c r="H1113" s="221" t="s">
        <v>4007</v>
      </c>
    </row>
    <row r="1114" spans="1:8" ht="15" thickBot="1" x14ac:dyDescent="0.35">
      <c r="A1114" s="101"/>
      <c r="B1114" s="224"/>
      <c r="C1114" s="226"/>
      <c r="D1114" s="228"/>
      <c r="E1114" s="222"/>
      <c r="F1114" s="222"/>
      <c r="G1114" s="222"/>
      <c r="H1114" s="222"/>
    </row>
    <row r="1115" spans="1:8" x14ac:dyDescent="0.3">
      <c r="A1115" s="105"/>
      <c r="B1115" s="223" t="s">
        <v>2334</v>
      </c>
      <c r="C1115" s="225" t="s">
        <v>4008</v>
      </c>
      <c r="D1115" s="227">
        <v>70002809</v>
      </c>
      <c r="E1115" s="229" t="s">
        <v>4366</v>
      </c>
      <c r="F1115" s="231">
        <v>6.3680000000000003</v>
      </c>
      <c r="G1115" s="229" t="s">
        <v>4370</v>
      </c>
      <c r="H1115" s="231">
        <v>7.117</v>
      </c>
    </row>
    <row r="1116" spans="1:8" ht="15" thickBot="1" x14ac:dyDescent="0.35">
      <c r="A1116" s="101"/>
      <c r="B1116" s="224"/>
      <c r="C1116" s="226"/>
      <c r="D1116" s="228"/>
      <c r="E1116" s="222"/>
      <c r="F1116" s="222"/>
      <c r="G1116" s="222"/>
      <c r="H1116" s="222"/>
    </row>
    <row r="1117" spans="1:8" x14ac:dyDescent="0.3">
      <c r="A1117" s="105"/>
      <c r="B1117" s="223" t="s">
        <v>2386</v>
      </c>
      <c r="C1117" s="225" t="s">
        <v>4008</v>
      </c>
      <c r="D1117" s="227">
        <v>70002810</v>
      </c>
      <c r="E1117" s="229" t="s">
        <v>4447</v>
      </c>
      <c r="F1117" s="221" t="s">
        <v>4007</v>
      </c>
      <c r="G1117" s="229"/>
      <c r="H1117" s="221" t="s">
        <v>4007</v>
      </c>
    </row>
    <row r="1118" spans="1:8" ht="15" thickBot="1" x14ac:dyDescent="0.35">
      <c r="A1118" s="101"/>
      <c r="B1118" s="224"/>
      <c r="C1118" s="226"/>
      <c r="D1118" s="228"/>
      <c r="E1118" s="222"/>
      <c r="F1118" s="222"/>
      <c r="G1118" s="222"/>
      <c r="H1118" s="222"/>
    </row>
    <row r="1119" spans="1:8" x14ac:dyDescent="0.3">
      <c r="A1119" s="105"/>
      <c r="B1119" s="223" t="s">
        <v>1691</v>
      </c>
      <c r="C1119" s="225" t="s">
        <v>4008</v>
      </c>
      <c r="D1119" s="227">
        <v>70002820</v>
      </c>
      <c r="E1119" s="229" t="s">
        <v>4413</v>
      </c>
      <c r="F1119" s="230">
        <v>8.06</v>
      </c>
      <c r="G1119" s="229"/>
      <c r="H1119" s="221" t="s">
        <v>4007</v>
      </c>
    </row>
    <row r="1120" spans="1:8" ht="15" thickBot="1" x14ac:dyDescent="0.35">
      <c r="A1120" s="101"/>
      <c r="B1120" s="224"/>
      <c r="C1120" s="226"/>
      <c r="D1120" s="228"/>
      <c r="E1120" s="222"/>
      <c r="F1120" s="222"/>
      <c r="G1120" s="222"/>
      <c r="H1120" s="222"/>
    </row>
    <row r="1121" spans="1:8" x14ac:dyDescent="0.3">
      <c r="A1121" s="105"/>
      <c r="B1121" s="223" t="s">
        <v>2466</v>
      </c>
      <c r="C1121" s="225" t="s">
        <v>4008</v>
      </c>
      <c r="D1121" s="227">
        <v>70002819</v>
      </c>
      <c r="E1121" s="229" t="s">
        <v>4314</v>
      </c>
      <c r="F1121" s="221" t="s">
        <v>4007</v>
      </c>
      <c r="G1121" s="229"/>
      <c r="H1121" s="221" t="s">
        <v>4007</v>
      </c>
    </row>
    <row r="1122" spans="1:8" ht="15" thickBot="1" x14ac:dyDescent="0.35">
      <c r="A1122" s="101"/>
      <c r="B1122" s="224"/>
      <c r="C1122" s="226"/>
      <c r="D1122" s="228"/>
      <c r="E1122" s="222"/>
      <c r="F1122" s="222"/>
      <c r="G1122" s="222"/>
      <c r="H1122" s="222"/>
    </row>
    <row r="1123" spans="1:8" x14ac:dyDescent="0.3">
      <c r="A1123" s="105"/>
      <c r="B1123" s="223" t="s">
        <v>2458</v>
      </c>
      <c r="C1123" s="225" t="s">
        <v>4008</v>
      </c>
      <c r="D1123" s="227">
        <v>70002812</v>
      </c>
      <c r="E1123" s="229" t="s">
        <v>4315</v>
      </c>
      <c r="F1123" s="221" t="s">
        <v>4007</v>
      </c>
      <c r="G1123" s="229"/>
      <c r="H1123" s="221" t="s">
        <v>4007</v>
      </c>
    </row>
    <row r="1124" spans="1:8" ht="15" thickBot="1" x14ac:dyDescent="0.35">
      <c r="A1124" s="101"/>
      <c r="B1124" s="224"/>
      <c r="C1124" s="226"/>
      <c r="D1124" s="228"/>
      <c r="E1124" s="222"/>
      <c r="F1124" s="222"/>
      <c r="G1124" s="222"/>
      <c r="H1124" s="222"/>
    </row>
    <row r="1125" spans="1:8" x14ac:dyDescent="0.3">
      <c r="A1125" s="105"/>
      <c r="B1125" s="223" t="s">
        <v>2484</v>
      </c>
      <c r="C1125" s="225" t="s">
        <v>4008</v>
      </c>
      <c r="D1125" s="227">
        <v>70002818</v>
      </c>
      <c r="E1125" s="229" t="s">
        <v>4368</v>
      </c>
      <c r="F1125" s="231">
        <v>7.4320000000000004</v>
      </c>
      <c r="G1125" s="229"/>
      <c r="H1125" s="221" t="s">
        <v>4007</v>
      </c>
    </row>
    <row r="1126" spans="1:8" ht="15" thickBot="1" x14ac:dyDescent="0.35">
      <c r="A1126" s="101"/>
      <c r="B1126" s="224"/>
      <c r="C1126" s="226"/>
      <c r="D1126" s="228"/>
      <c r="E1126" s="222"/>
      <c r="F1126" s="222"/>
      <c r="G1126" s="222"/>
      <c r="H1126" s="222"/>
    </row>
    <row r="1127" spans="1:8" x14ac:dyDescent="0.3">
      <c r="A1127" s="105"/>
      <c r="B1127" s="223" t="s">
        <v>1697</v>
      </c>
      <c r="C1127" s="225" t="s">
        <v>4008</v>
      </c>
      <c r="D1127" s="227">
        <v>70002816</v>
      </c>
      <c r="E1127" s="229" t="s">
        <v>4208</v>
      </c>
      <c r="F1127" s="221" t="s">
        <v>4007</v>
      </c>
      <c r="G1127" s="229"/>
      <c r="H1127" s="221" t="s">
        <v>4007</v>
      </c>
    </row>
    <row r="1128" spans="1:8" ht="15" thickBot="1" x14ac:dyDescent="0.35">
      <c r="A1128" s="101"/>
      <c r="B1128" s="224"/>
      <c r="C1128" s="226"/>
      <c r="D1128" s="228"/>
      <c r="E1128" s="222"/>
      <c r="F1128" s="222"/>
      <c r="G1128" s="222"/>
      <c r="H1128" s="222"/>
    </row>
    <row r="1129" spans="1:8" x14ac:dyDescent="0.3">
      <c r="A1129" s="105"/>
      <c r="B1129" s="223" t="s">
        <v>1839</v>
      </c>
      <c r="C1129" s="225" t="s">
        <v>4008</v>
      </c>
      <c r="D1129" s="227">
        <v>70002438</v>
      </c>
      <c r="E1129" s="229" t="s">
        <v>4213</v>
      </c>
      <c r="F1129" s="221" t="s">
        <v>4007</v>
      </c>
      <c r="G1129" s="229"/>
      <c r="H1129" s="221" t="s">
        <v>4007</v>
      </c>
    </row>
    <row r="1130" spans="1:8" ht="15" thickBot="1" x14ac:dyDescent="0.35">
      <c r="A1130" s="101"/>
      <c r="B1130" s="224"/>
      <c r="C1130" s="226"/>
      <c r="D1130" s="228"/>
      <c r="E1130" s="222"/>
      <c r="F1130" s="222"/>
      <c r="G1130" s="222"/>
      <c r="H1130" s="222"/>
    </row>
    <row r="1131" spans="1:8" x14ac:dyDescent="0.3">
      <c r="A1131" s="105"/>
      <c r="B1131" s="223" t="s">
        <v>1563</v>
      </c>
      <c r="C1131" s="225" t="s">
        <v>4008</v>
      </c>
      <c r="D1131" s="227">
        <v>70002444</v>
      </c>
      <c r="E1131" s="229" t="s">
        <v>4215</v>
      </c>
      <c r="F1131" s="221" t="s">
        <v>4007</v>
      </c>
      <c r="G1131" s="229"/>
      <c r="H1131" s="221" t="s">
        <v>4007</v>
      </c>
    </row>
    <row r="1132" spans="1:8" ht="15" thickBot="1" x14ac:dyDescent="0.35">
      <c r="A1132" s="101"/>
      <c r="B1132" s="224"/>
      <c r="C1132" s="226"/>
      <c r="D1132" s="228"/>
      <c r="E1132" s="222"/>
      <c r="F1132" s="222"/>
      <c r="G1132" s="222"/>
      <c r="H1132" s="222"/>
    </row>
    <row r="1133" spans="1:8" x14ac:dyDescent="0.3">
      <c r="A1133" s="105"/>
      <c r="B1133" s="223" t="s">
        <v>1654</v>
      </c>
      <c r="C1133" s="225" t="s">
        <v>4008</v>
      </c>
      <c r="D1133" s="227">
        <v>70002448</v>
      </c>
      <c r="E1133" s="229" t="s">
        <v>4448</v>
      </c>
      <c r="F1133" s="221" t="s">
        <v>4007</v>
      </c>
      <c r="G1133" s="229" t="s">
        <v>4388</v>
      </c>
      <c r="H1133" s="230">
        <v>23.65</v>
      </c>
    </row>
    <row r="1134" spans="1:8" ht="15" thickBot="1" x14ac:dyDescent="0.35">
      <c r="A1134" s="101"/>
      <c r="B1134" s="224"/>
      <c r="C1134" s="226"/>
      <c r="D1134" s="228"/>
      <c r="E1134" s="222"/>
      <c r="F1134" s="222"/>
      <c r="G1134" s="222"/>
      <c r="H1134" s="222"/>
    </row>
    <row r="1135" spans="1:8" x14ac:dyDescent="0.3">
      <c r="A1135" s="105"/>
      <c r="B1135" s="223" t="s">
        <v>1801</v>
      </c>
      <c r="C1135" s="225" t="s">
        <v>4008</v>
      </c>
      <c r="D1135" s="227">
        <v>70002445</v>
      </c>
      <c r="E1135" s="229" t="s">
        <v>4413</v>
      </c>
      <c r="F1135" s="231">
        <v>9.3209999999999997</v>
      </c>
      <c r="G1135" s="229"/>
      <c r="H1135" s="221" t="s">
        <v>4007</v>
      </c>
    </row>
    <row r="1136" spans="1:8" ht="15" thickBot="1" x14ac:dyDescent="0.35">
      <c r="A1136" s="101"/>
      <c r="B1136" s="224"/>
      <c r="C1136" s="226"/>
      <c r="D1136" s="228"/>
      <c r="E1136" s="222"/>
      <c r="F1136" s="222"/>
      <c r="G1136" s="222"/>
      <c r="H1136" s="222"/>
    </row>
    <row r="1137" spans="1:8" x14ac:dyDescent="0.3">
      <c r="A1137" s="105"/>
      <c r="B1137" s="223" t="s">
        <v>1616</v>
      </c>
      <c r="C1137" s="225" t="s">
        <v>4008</v>
      </c>
      <c r="D1137" s="227">
        <v>70002439</v>
      </c>
      <c r="E1137" s="229" t="s">
        <v>4298</v>
      </c>
      <c r="F1137" s="221" t="s">
        <v>4007</v>
      </c>
      <c r="G1137" s="229"/>
      <c r="H1137" s="221" t="s">
        <v>4007</v>
      </c>
    </row>
    <row r="1138" spans="1:8" ht="15" thickBot="1" x14ac:dyDescent="0.35">
      <c r="A1138" s="101"/>
      <c r="B1138" s="224"/>
      <c r="C1138" s="226"/>
      <c r="D1138" s="228"/>
      <c r="E1138" s="222"/>
      <c r="F1138" s="222"/>
      <c r="G1138" s="222"/>
      <c r="H1138" s="222"/>
    </row>
    <row r="1139" spans="1:8" x14ac:dyDescent="0.3">
      <c r="A1139" s="105"/>
      <c r="B1139" s="223" t="s">
        <v>1664</v>
      </c>
      <c r="C1139" s="225" t="s">
        <v>4008</v>
      </c>
      <c r="D1139" s="227">
        <v>70002447</v>
      </c>
      <c r="E1139" s="229" t="s">
        <v>4449</v>
      </c>
      <c r="F1139" s="221" t="s">
        <v>4007</v>
      </c>
      <c r="G1139" s="229"/>
      <c r="H1139" s="221" t="s">
        <v>4007</v>
      </c>
    </row>
    <row r="1140" spans="1:8" ht="15" thickBot="1" x14ac:dyDescent="0.35">
      <c r="A1140" s="101"/>
      <c r="B1140" s="224"/>
      <c r="C1140" s="226"/>
      <c r="D1140" s="228"/>
      <c r="E1140" s="222"/>
      <c r="F1140" s="222"/>
      <c r="G1140" s="222"/>
      <c r="H1140" s="222"/>
    </row>
    <row r="1141" spans="1:8" x14ac:dyDescent="0.3">
      <c r="A1141" s="105"/>
      <c r="B1141" s="223" t="s">
        <v>1597</v>
      </c>
      <c r="C1141" s="225" t="s">
        <v>4008</v>
      </c>
      <c r="D1141" s="227">
        <v>70002442</v>
      </c>
      <c r="E1141" s="229" t="s">
        <v>4196</v>
      </c>
      <c r="F1141" s="221" t="s">
        <v>4007</v>
      </c>
      <c r="G1141" s="229"/>
      <c r="H1141" s="221" t="s">
        <v>4007</v>
      </c>
    </row>
    <row r="1142" spans="1:8" ht="15" thickBot="1" x14ac:dyDescent="0.35">
      <c r="A1142" s="101"/>
      <c r="B1142" s="224"/>
      <c r="C1142" s="226"/>
      <c r="D1142" s="228"/>
      <c r="E1142" s="222"/>
      <c r="F1142" s="222"/>
      <c r="G1142" s="222"/>
      <c r="H1142" s="222"/>
    </row>
    <row r="1143" spans="1:8" x14ac:dyDescent="0.3">
      <c r="A1143" s="105"/>
      <c r="B1143" s="223" t="s">
        <v>2354</v>
      </c>
      <c r="C1143" s="225" t="s">
        <v>4008</v>
      </c>
      <c r="D1143" s="227">
        <v>70002440</v>
      </c>
      <c r="E1143" s="229" t="s">
        <v>4440</v>
      </c>
      <c r="F1143" s="221" t="s">
        <v>4007</v>
      </c>
      <c r="G1143" s="229"/>
      <c r="H1143" s="221" t="s">
        <v>4007</v>
      </c>
    </row>
    <row r="1144" spans="1:8" ht="15" thickBot="1" x14ac:dyDescent="0.35">
      <c r="A1144" s="101"/>
      <c r="B1144" s="224"/>
      <c r="C1144" s="226"/>
      <c r="D1144" s="228"/>
      <c r="E1144" s="222"/>
      <c r="F1144" s="222"/>
      <c r="G1144" s="222"/>
      <c r="H1144" s="222"/>
    </row>
    <row r="1145" spans="1:8" x14ac:dyDescent="0.3">
      <c r="A1145" s="105"/>
      <c r="B1145" s="223" t="s">
        <v>856</v>
      </c>
      <c r="C1145" s="225" t="s">
        <v>4008</v>
      </c>
      <c r="D1145" s="227">
        <v>70002437</v>
      </c>
      <c r="E1145" s="229" t="s">
        <v>4052</v>
      </c>
      <c r="F1145" s="221" t="s">
        <v>4007</v>
      </c>
      <c r="G1145" s="229"/>
      <c r="H1145" s="221" t="s">
        <v>4007</v>
      </c>
    </row>
    <row r="1146" spans="1:8" ht="15" thickBot="1" x14ac:dyDescent="0.35">
      <c r="A1146" s="101"/>
      <c r="B1146" s="224"/>
      <c r="C1146" s="226"/>
      <c r="D1146" s="228"/>
      <c r="E1146" s="222"/>
      <c r="F1146" s="222"/>
      <c r="G1146" s="222"/>
      <c r="H1146" s="222"/>
    </row>
    <row r="1147" spans="1:8" x14ac:dyDescent="0.3">
      <c r="A1147" s="105"/>
      <c r="B1147" s="223" t="s">
        <v>1709</v>
      </c>
      <c r="C1147" s="225" t="s">
        <v>4008</v>
      </c>
      <c r="D1147" s="227">
        <v>70002443</v>
      </c>
      <c r="E1147" s="229" t="s">
        <v>4214</v>
      </c>
      <c r="F1147" s="221" t="s">
        <v>4007</v>
      </c>
      <c r="G1147" s="229"/>
      <c r="H1147" s="221" t="s">
        <v>4007</v>
      </c>
    </row>
    <row r="1148" spans="1:8" ht="15" thickBot="1" x14ac:dyDescent="0.35">
      <c r="A1148" s="101"/>
      <c r="B1148" s="224"/>
      <c r="C1148" s="226"/>
      <c r="D1148" s="228"/>
      <c r="E1148" s="222"/>
      <c r="F1148" s="222"/>
      <c r="G1148" s="222"/>
      <c r="H1148" s="222"/>
    </row>
    <row r="1149" spans="1:8" x14ac:dyDescent="0.3">
      <c r="A1149" s="105"/>
      <c r="B1149" s="223" t="s">
        <v>2338</v>
      </c>
      <c r="C1149" s="225" t="s">
        <v>4008</v>
      </c>
      <c r="D1149" s="227">
        <v>70002441</v>
      </c>
      <c r="E1149" s="229" t="s">
        <v>4203</v>
      </c>
      <c r="F1149" s="221" t="s">
        <v>4007</v>
      </c>
      <c r="G1149" s="229"/>
      <c r="H1149" s="221" t="s">
        <v>4007</v>
      </c>
    </row>
    <row r="1150" spans="1:8" ht="15" thickBot="1" x14ac:dyDescent="0.35">
      <c r="A1150" s="101"/>
      <c r="B1150" s="224"/>
      <c r="C1150" s="226"/>
      <c r="D1150" s="228"/>
      <c r="E1150" s="222"/>
      <c r="F1150" s="222"/>
      <c r="G1150" s="222"/>
      <c r="H1150" s="222"/>
    </row>
    <row r="1151" spans="1:8" x14ac:dyDescent="0.3">
      <c r="A1151" s="105"/>
      <c r="B1151" s="223" t="s">
        <v>1606</v>
      </c>
      <c r="C1151" s="225" t="s">
        <v>4008</v>
      </c>
      <c r="D1151" s="227">
        <v>70001534</v>
      </c>
      <c r="E1151" s="229" t="s">
        <v>4371</v>
      </c>
      <c r="F1151" s="233">
        <v>16</v>
      </c>
      <c r="G1151" s="229"/>
      <c r="H1151" s="221" t="s">
        <v>4007</v>
      </c>
    </row>
    <row r="1152" spans="1:8" ht="15" thickBot="1" x14ac:dyDescent="0.35">
      <c r="A1152" s="101"/>
      <c r="B1152" s="224"/>
      <c r="C1152" s="226"/>
      <c r="D1152" s="228"/>
      <c r="E1152" s="222"/>
      <c r="F1152" s="222"/>
      <c r="G1152" s="222"/>
      <c r="H1152" s="222"/>
    </row>
    <row r="1153" spans="1:8" x14ac:dyDescent="0.3">
      <c r="A1153" s="105"/>
      <c r="B1153" s="223" t="s">
        <v>1030</v>
      </c>
      <c r="C1153" s="225" t="s">
        <v>4008</v>
      </c>
      <c r="D1153" s="227">
        <v>70001526</v>
      </c>
      <c r="E1153" s="229" t="s">
        <v>4143</v>
      </c>
      <c r="F1153" s="221" t="s">
        <v>4007</v>
      </c>
      <c r="G1153" s="229"/>
      <c r="H1153" s="221" t="s">
        <v>4007</v>
      </c>
    </row>
    <row r="1154" spans="1:8" ht="15" thickBot="1" x14ac:dyDescent="0.35">
      <c r="A1154" s="101"/>
      <c r="B1154" s="224"/>
      <c r="C1154" s="226"/>
      <c r="D1154" s="228"/>
      <c r="E1154" s="222"/>
      <c r="F1154" s="222"/>
      <c r="G1154" s="222"/>
      <c r="H1154" s="222"/>
    </row>
    <row r="1155" spans="1:8" x14ac:dyDescent="0.3">
      <c r="A1155" s="105"/>
      <c r="B1155" s="223" t="s">
        <v>1879</v>
      </c>
      <c r="C1155" s="225" t="s">
        <v>4008</v>
      </c>
      <c r="D1155" s="227">
        <v>70001529</v>
      </c>
      <c r="E1155" s="229" t="s">
        <v>4178</v>
      </c>
      <c r="F1155" s="221" t="s">
        <v>4007</v>
      </c>
      <c r="G1155" s="229"/>
      <c r="H1155" s="221" t="s">
        <v>4007</v>
      </c>
    </row>
    <row r="1156" spans="1:8" ht="15" thickBot="1" x14ac:dyDescent="0.35">
      <c r="A1156" s="101"/>
      <c r="B1156" s="224"/>
      <c r="C1156" s="226"/>
      <c r="D1156" s="228"/>
      <c r="E1156" s="222"/>
      <c r="F1156" s="222"/>
      <c r="G1156" s="222"/>
      <c r="H1156" s="222"/>
    </row>
    <row r="1157" spans="1:8" x14ac:dyDescent="0.3">
      <c r="A1157" s="105"/>
      <c r="B1157" s="223" t="s">
        <v>1803</v>
      </c>
      <c r="C1157" s="225" t="s">
        <v>4008</v>
      </c>
      <c r="D1157" s="227">
        <v>70001532</v>
      </c>
      <c r="E1157" s="229" t="s">
        <v>4224</v>
      </c>
      <c r="F1157" s="221" t="s">
        <v>4007</v>
      </c>
      <c r="G1157" s="229"/>
      <c r="H1157" s="221" t="s">
        <v>4007</v>
      </c>
    </row>
    <row r="1158" spans="1:8" ht="15" thickBot="1" x14ac:dyDescent="0.35">
      <c r="A1158" s="101"/>
      <c r="B1158" s="224"/>
      <c r="C1158" s="226"/>
      <c r="D1158" s="228"/>
      <c r="E1158" s="222"/>
      <c r="F1158" s="222"/>
      <c r="G1158" s="222"/>
      <c r="H1158" s="222"/>
    </row>
    <row r="1159" spans="1:8" x14ac:dyDescent="0.3">
      <c r="A1159" s="105"/>
      <c r="B1159" s="223" t="s">
        <v>1565</v>
      </c>
      <c r="C1159" s="225" t="s">
        <v>4008</v>
      </c>
      <c r="D1159" s="227">
        <v>70001531</v>
      </c>
      <c r="E1159" s="229" t="s">
        <v>4366</v>
      </c>
      <c r="F1159" s="231">
        <v>1E-3</v>
      </c>
      <c r="G1159" s="229" t="s">
        <v>4370</v>
      </c>
      <c r="H1159" s="231">
        <v>1E-3</v>
      </c>
    </row>
    <row r="1160" spans="1:8" ht="15" thickBot="1" x14ac:dyDescent="0.35">
      <c r="A1160" s="101"/>
      <c r="B1160" s="224"/>
      <c r="C1160" s="226"/>
      <c r="D1160" s="228"/>
      <c r="E1160" s="222"/>
      <c r="F1160" s="222"/>
      <c r="G1160" s="222"/>
      <c r="H1160" s="222"/>
    </row>
    <row r="1161" spans="1:8" x14ac:dyDescent="0.3">
      <c r="A1161" s="105"/>
      <c r="B1161" s="223" t="s">
        <v>1732</v>
      </c>
      <c r="C1161" s="225" t="s">
        <v>4008</v>
      </c>
      <c r="D1161" s="227">
        <v>70001536</v>
      </c>
      <c r="E1161" s="229" t="s">
        <v>4145</v>
      </c>
      <c r="F1161" s="221" t="s">
        <v>4007</v>
      </c>
      <c r="G1161" s="229"/>
      <c r="H1161" s="221" t="s">
        <v>4007</v>
      </c>
    </row>
    <row r="1162" spans="1:8" ht="15" thickBot="1" x14ac:dyDescent="0.35">
      <c r="A1162" s="101"/>
      <c r="B1162" s="224"/>
      <c r="C1162" s="226"/>
      <c r="D1162" s="228"/>
      <c r="E1162" s="222"/>
      <c r="F1162" s="222"/>
      <c r="G1162" s="222"/>
      <c r="H1162" s="222"/>
    </row>
    <row r="1163" spans="1:8" x14ac:dyDescent="0.3">
      <c r="A1163" s="105"/>
      <c r="B1163" s="223" t="s">
        <v>1599</v>
      </c>
      <c r="C1163" s="225" t="s">
        <v>4008</v>
      </c>
      <c r="D1163" s="227">
        <v>70001533</v>
      </c>
      <c r="E1163" s="229" t="s">
        <v>4317</v>
      </c>
      <c r="F1163" s="221" t="s">
        <v>4007</v>
      </c>
      <c r="G1163" s="229"/>
      <c r="H1163" s="221" t="s">
        <v>4007</v>
      </c>
    </row>
    <row r="1164" spans="1:8" ht="15" thickBot="1" x14ac:dyDescent="0.35">
      <c r="A1164" s="101"/>
      <c r="B1164" s="224"/>
      <c r="C1164" s="226"/>
      <c r="D1164" s="228"/>
      <c r="E1164" s="222"/>
      <c r="F1164" s="222"/>
      <c r="G1164" s="222"/>
      <c r="H1164" s="222"/>
    </row>
    <row r="1165" spans="1:8" x14ac:dyDescent="0.3">
      <c r="A1165" s="105"/>
      <c r="B1165" s="223" t="s">
        <v>1841</v>
      </c>
      <c r="C1165" s="225" t="s">
        <v>4008</v>
      </c>
      <c r="D1165" s="227">
        <v>70001528</v>
      </c>
      <c r="E1165" s="229" t="s">
        <v>4366</v>
      </c>
      <c r="F1165" s="231">
        <v>11.208</v>
      </c>
      <c r="G1165" s="229" t="s">
        <v>4379</v>
      </c>
      <c r="H1165" s="231">
        <v>11.611000000000001</v>
      </c>
    </row>
    <row r="1166" spans="1:8" ht="15" thickBot="1" x14ac:dyDescent="0.35">
      <c r="A1166" s="101"/>
      <c r="B1166" s="224"/>
      <c r="C1166" s="226"/>
      <c r="D1166" s="228"/>
      <c r="E1166" s="222"/>
      <c r="F1166" s="222"/>
      <c r="G1166" s="222"/>
      <c r="H1166" s="222"/>
    </row>
    <row r="1167" spans="1:8" x14ac:dyDescent="0.3">
      <c r="A1167" s="105"/>
      <c r="B1167" s="223" t="s">
        <v>1898</v>
      </c>
      <c r="C1167" s="225" t="s">
        <v>4008</v>
      </c>
      <c r="D1167" s="227">
        <v>70001525</v>
      </c>
      <c r="E1167" s="229" t="s">
        <v>4432</v>
      </c>
      <c r="F1167" s="221" t="s">
        <v>4007</v>
      </c>
      <c r="G1167" s="229"/>
      <c r="H1167" s="221" t="s">
        <v>4007</v>
      </c>
    </row>
    <row r="1168" spans="1:8" ht="15" thickBot="1" x14ac:dyDescent="0.35">
      <c r="A1168" s="101"/>
      <c r="B1168" s="224"/>
      <c r="C1168" s="226"/>
      <c r="D1168" s="228"/>
      <c r="E1168" s="222"/>
      <c r="F1168" s="222"/>
      <c r="G1168" s="222"/>
      <c r="H1168" s="222"/>
    </row>
    <row r="1169" spans="1:8" x14ac:dyDescent="0.3">
      <c r="A1169" s="105"/>
      <c r="B1169" s="223" t="s">
        <v>1074</v>
      </c>
      <c r="C1169" s="225" t="s">
        <v>4008</v>
      </c>
      <c r="D1169" s="227">
        <v>70001527</v>
      </c>
      <c r="E1169" s="229" t="s">
        <v>4408</v>
      </c>
      <c r="F1169" s="234">
        <v>23.2</v>
      </c>
      <c r="G1169" s="229" t="s">
        <v>4367</v>
      </c>
      <c r="H1169" s="234">
        <v>24.6</v>
      </c>
    </row>
    <row r="1170" spans="1:8" ht="15" thickBot="1" x14ac:dyDescent="0.35">
      <c r="A1170" s="101"/>
      <c r="B1170" s="224"/>
      <c r="C1170" s="226"/>
      <c r="D1170" s="228"/>
      <c r="E1170" s="222"/>
      <c r="F1170" s="222"/>
      <c r="G1170" s="222"/>
      <c r="H1170" s="222"/>
    </row>
    <row r="1171" spans="1:8" x14ac:dyDescent="0.3">
      <c r="A1171" s="105"/>
      <c r="B1171" s="223" t="s">
        <v>895</v>
      </c>
      <c r="C1171" s="225" t="s">
        <v>4008</v>
      </c>
      <c r="D1171" s="227">
        <v>70001867</v>
      </c>
      <c r="E1171" s="229" t="s">
        <v>4150</v>
      </c>
      <c r="F1171" s="221" t="s">
        <v>4007</v>
      </c>
      <c r="G1171" s="229"/>
      <c r="H1171" s="221" t="s">
        <v>4007</v>
      </c>
    </row>
    <row r="1172" spans="1:8" ht="15" thickBot="1" x14ac:dyDescent="0.35">
      <c r="A1172" s="101"/>
      <c r="B1172" s="224"/>
      <c r="C1172" s="226"/>
      <c r="D1172" s="228"/>
      <c r="E1172" s="222"/>
      <c r="F1172" s="222"/>
      <c r="G1172" s="222"/>
      <c r="H1172" s="222"/>
    </row>
    <row r="1173" spans="1:8" x14ac:dyDescent="0.3">
      <c r="A1173" s="105"/>
      <c r="B1173" s="223" t="s">
        <v>2324</v>
      </c>
      <c r="C1173" s="225" t="s">
        <v>4008</v>
      </c>
      <c r="D1173" s="227">
        <v>70001866</v>
      </c>
      <c r="E1173" s="229" t="s">
        <v>4127</v>
      </c>
      <c r="F1173" s="221" t="s">
        <v>4007</v>
      </c>
      <c r="G1173" s="229"/>
      <c r="H1173" s="221" t="s">
        <v>4007</v>
      </c>
    </row>
    <row r="1174" spans="1:8" ht="15" thickBot="1" x14ac:dyDescent="0.35">
      <c r="A1174" s="101"/>
      <c r="B1174" s="224"/>
      <c r="C1174" s="226"/>
      <c r="D1174" s="228"/>
      <c r="E1174" s="222"/>
      <c r="F1174" s="222"/>
      <c r="G1174" s="222"/>
      <c r="H1174" s="222"/>
    </row>
    <row r="1175" spans="1:8" x14ac:dyDescent="0.3">
      <c r="A1175" s="105"/>
      <c r="B1175" s="223" t="s">
        <v>1766</v>
      </c>
      <c r="C1175" s="225" t="s">
        <v>4008</v>
      </c>
      <c r="D1175" s="227">
        <v>70001863</v>
      </c>
      <c r="E1175" s="229" t="s">
        <v>4209</v>
      </c>
      <c r="F1175" s="221" t="s">
        <v>4007</v>
      </c>
      <c r="G1175" s="229"/>
      <c r="H1175" s="221" t="s">
        <v>4007</v>
      </c>
    </row>
    <row r="1176" spans="1:8" ht="15" thickBot="1" x14ac:dyDescent="0.35">
      <c r="A1176" s="101"/>
      <c r="B1176" s="224"/>
      <c r="C1176" s="226"/>
      <c r="D1176" s="228"/>
      <c r="E1176" s="222"/>
      <c r="F1176" s="222"/>
      <c r="G1176" s="222"/>
      <c r="H1176" s="222"/>
    </row>
    <row r="1177" spans="1:8" x14ac:dyDescent="0.3">
      <c r="A1177" s="105"/>
      <c r="B1177" s="223" t="s">
        <v>1716</v>
      </c>
      <c r="C1177" s="225" t="s">
        <v>4008</v>
      </c>
      <c r="D1177" s="227">
        <v>70001865</v>
      </c>
      <c r="E1177" s="229" t="s">
        <v>4320</v>
      </c>
      <c r="F1177" s="221" t="s">
        <v>4007</v>
      </c>
      <c r="G1177" s="229"/>
      <c r="H1177" s="221" t="s">
        <v>4007</v>
      </c>
    </row>
    <row r="1178" spans="1:8" ht="15" thickBot="1" x14ac:dyDescent="0.35">
      <c r="A1178" s="101"/>
      <c r="B1178" s="224"/>
      <c r="C1178" s="226"/>
      <c r="D1178" s="228"/>
      <c r="E1178" s="222"/>
      <c r="F1178" s="222"/>
      <c r="G1178" s="222"/>
      <c r="H1178" s="222"/>
    </row>
    <row r="1179" spans="1:8" x14ac:dyDescent="0.3">
      <c r="A1179" s="105"/>
      <c r="B1179" s="223" t="s">
        <v>938</v>
      </c>
      <c r="C1179" s="225" t="s">
        <v>4008</v>
      </c>
      <c r="D1179" s="227">
        <v>70001868</v>
      </c>
      <c r="E1179" s="229" t="s">
        <v>4194</v>
      </c>
      <c r="F1179" s="221" t="s">
        <v>4007</v>
      </c>
      <c r="G1179" s="229"/>
      <c r="H1179" s="221" t="s">
        <v>4007</v>
      </c>
    </row>
    <row r="1180" spans="1:8" ht="15" thickBot="1" x14ac:dyDescent="0.35">
      <c r="A1180" s="101"/>
      <c r="B1180" s="224"/>
      <c r="C1180" s="226"/>
      <c r="D1180" s="228"/>
      <c r="E1180" s="222"/>
      <c r="F1180" s="222"/>
      <c r="G1180" s="222"/>
      <c r="H1180" s="222"/>
    </row>
    <row r="1181" spans="1:8" x14ac:dyDescent="0.3">
      <c r="A1181" s="105"/>
      <c r="B1181" s="223" t="s">
        <v>1772</v>
      </c>
      <c r="C1181" s="225" t="s">
        <v>4008</v>
      </c>
      <c r="D1181" s="227">
        <v>70001862</v>
      </c>
      <c r="E1181" s="229" t="s">
        <v>4321</v>
      </c>
      <c r="F1181" s="221" t="s">
        <v>4007</v>
      </c>
      <c r="G1181" s="229"/>
      <c r="H1181" s="221" t="s">
        <v>4007</v>
      </c>
    </row>
    <row r="1182" spans="1:8" ht="15" thickBot="1" x14ac:dyDescent="0.35">
      <c r="A1182" s="101"/>
      <c r="B1182" s="224"/>
      <c r="C1182" s="226"/>
      <c r="D1182" s="228"/>
      <c r="E1182" s="222"/>
      <c r="F1182" s="222"/>
      <c r="G1182" s="222"/>
      <c r="H1182" s="222"/>
    </row>
    <row r="1183" spans="1:8" x14ac:dyDescent="0.3">
      <c r="A1183" s="105"/>
      <c r="B1183" s="223" t="s">
        <v>2310</v>
      </c>
      <c r="C1183" s="225" t="s">
        <v>4008</v>
      </c>
      <c r="D1183" s="227">
        <v>70001869</v>
      </c>
      <c r="E1183" s="229" t="s">
        <v>4368</v>
      </c>
      <c r="F1183" s="231">
        <v>15.855</v>
      </c>
      <c r="G1183" s="229"/>
      <c r="H1183" s="221" t="s">
        <v>4007</v>
      </c>
    </row>
    <row r="1184" spans="1:8" ht="15" thickBot="1" x14ac:dyDescent="0.35">
      <c r="A1184" s="101"/>
      <c r="B1184" s="224"/>
      <c r="C1184" s="226"/>
      <c r="D1184" s="228"/>
      <c r="E1184" s="222"/>
      <c r="F1184" s="222"/>
      <c r="G1184" s="222"/>
      <c r="H1184" s="222"/>
    </row>
    <row r="1185" spans="1:8" x14ac:dyDescent="0.3">
      <c r="A1185" s="105"/>
      <c r="B1185" s="223" t="s">
        <v>624</v>
      </c>
      <c r="C1185" s="225" t="s">
        <v>4008</v>
      </c>
      <c r="D1185" s="227">
        <v>70001861</v>
      </c>
      <c r="E1185" s="229" t="s">
        <v>4400</v>
      </c>
      <c r="F1185" s="233">
        <v>46</v>
      </c>
      <c r="G1185" s="229" t="s">
        <v>4399</v>
      </c>
      <c r="H1185" s="233">
        <v>50</v>
      </c>
    </row>
    <row r="1186" spans="1:8" ht="15" thickBot="1" x14ac:dyDescent="0.35">
      <c r="A1186" s="101"/>
      <c r="B1186" s="224"/>
      <c r="C1186" s="226"/>
      <c r="D1186" s="228"/>
      <c r="E1186" s="222"/>
      <c r="F1186" s="222"/>
      <c r="G1186" s="222"/>
      <c r="H1186" s="222"/>
    </row>
    <row r="1187" spans="1:8" x14ac:dyDescent="0.3">
      <c r="A1187" s="105"/>
      <c r="B1187" s="223" t="s">
        <v>2358</v>
      </c>
      <c r="C1187" s="225" t="s">
        <v>4008</v>
      </c>
      <c r="D1187" s="227">
        <v>70002621</v>
      </c>
      <c r="E1187" s="229" t="s">
        <v>4413</v>
      </c>
      <c r="F1187" s="231">
        <v>18.488</v>
      </c>
      <c r="G1187" s="229" t="s">
        <v>4373</v>
      </c>
      <c r="H1187" s="231">
        <v>19.152999999999999</v>
      </c>
    </row>
    <row r="1188" spans="1:8" ht="15" thickBot="1" x14ac:dyDescent="0.35">
      <c r="A1188" s="101"/>
      <c r="B1188" s="224"/>
      <c r="C1188" s="226"/>
      <c r="D1188" s="228"/>
      <c r="E1188" s="222"/>
      <c r="F1188" s="222"/>
      <c r="G1188" s="222"/>
      <c r="H1188" s="222"/>
    </row>
    <row r="1189" spans="1:8" x14ac:dyDescent="0.3">
      <c r="A1189" s="105"/>
      <c r="B1189" s="223" t="s">
        <v>2299</v>
      </c>
      <c r="C1189" s="225" t="s">
        <v>4008</v>
      </c>
      <c r="D1189" s="227">
        <v>70002620</v>
      </c>
      <c r="E1189" s="229" t="s">
        <v>4369</v>
      </c>
      <c r="F1189" s="231">
        <v>23.055</v>
      </c>
      <c r="G1189" s="229"/>
      <c r="H1189" s="221" t="s">
        <v>4007</v>
      </c>
    </row>
    <row r="1190" spans="1:8" ht="15" thickBot="1" x14ac:dyDescent="0.35">
      <c r="A1190" s="101"/>
      <c r="B1190" s="224"/>
      <c r="C1190" s="226"/>
      <c r="D1190" s="228"/>
      <c r="E1190" s="222"/>
      <c r="F1190" s="222"/>
      <c r="G1190" s="222"/>
      <c r="H1190" s="222"/>
    </row>
    <row r="1191" spans="1:8" x14ac:dyDescent="0.3">
      <c r="A1191" s="105"/>
      <c r="B1191" s="223" t="s">
        <v>2326</v>
      </c>
      <c r="C1191" s="225" t="s">
        <v>4008</v>
      </c>
      <c r="D1191" s="227">
        <v>70002623</v>
      </c>
      <c r="E1191" s="229" t="s">
        <v>4214</v>
      </c>
      <c r="F1191" s="221" t="s">
        <v>4007</v>
      </c>
      <c r="G1191" s="229"/>
      <c r="H1191" s="221" t="s">
        <v>4007</v>
      </c>
    </row>
    <row r="1192" spans="1:8" ht="15" thickBot="1" x14ac:dyDescent="0.35">
      <c r="A1192" s="101"/>
      <c r="B1192" s="224"/>
      <c r="C1192" s="226"/>
      <c r="D1192" s="228"/>
      <c r="E1192" s="222"/>
      <c r="F1192" s="222"/>
      <c r="G1192" s="222"/>
      <c r="H1192" s="222"/>
    </row>
    <row r="1193" spans="1:8" x14ac:dyDescent="0.3">
      <c r="A1193" s="105"/>
      <c r="B1193" s="223" t="s">
        <v>1635</v>
      </c>
      <c r="C1193" s="225" t="s">
        <v>4008</v>
      </c>
      <c r="D1193" s="227">
        <v>70002622</v>
      </c>
      <c r="E1193" s="229" t="s">
        <v>4380</v>
      </c>
      <c r="F1193" s="230">
        <v>15.96</v>
      </c>
      <c r="G1193" s="229"/>
      <c r="H1193" s="221" t="s">
        <v>4007</v>
      </c>
    </row>
    <row r="1194" spans="1:8" ht="15" thickBot="1" x14ac:dyDescent="0.35">
      <c r="A1194" s="101"/>
      <c r="B1194" s="224"/>
      <c r="C1194" s="226"/>
      <c r="D1194" s="228"/>
      <c r="E1194" s="222"/>
      <c r="F1194" s="222"/>
      <c r="G1194" s="222"/>
      <c r="H1194" s="222"/>
    </row>
    <row r="1195" spans="1:8" x14ac:dyDescent="0.3">
      <c r="A1195" s="105"/>
      <c r="B1195" s="223" t="s">
        <v>2307</v>
      </c>
      <c r="C1195" s="225" t="s">
        <v>4008</v>
      </c>
      <c r="D1195" s="227">
        <v>70002617</v>
      </c>
      <c r="E1195" s="229" t="s">
        <v>4013</v>
      </c>
      <c r="F1195" s="221" t="s">
        <v>4007</v>
      </c>
      <c r="G1195" s="229"/>
      <c r="H1195" s="221" t="s">
        <v>4007</v>
      </c>
    </row>
    <row r="1196" spans="1:8" ht="15" thickBot="1" x14ac:dyDescent="0.35">
      <c r="A1196" s="101"/>
      <c r="B1196" s="224"/>
      <c r="C1196" s="226"/>
      <c r="D1196" s="228"/>
      <c r="E1196" s="222"/>
      <c r="F1196" s="222"/>
      <c r="G1196" s="222"/>
      <c r="H1196" s="222"/>
    </row>
    <row r="1197" spans="1:8" x14ac:dyDescent="0.3">
      <c r="A1197" s="105"/>
      <c r="B1197" s="223" t="s">
        <v>1641</v>
      </c>
      <c r="C1197" s="225" t="s">
        <v>4008</v>
      </c>
      <c r="D1197" s="227">
        <v>70002625</v>
      </c>
      <c r="E1197" s="229" t="s">
        <v>4204</v>
      </c>
      <c r="F1197" s="221" t="s">
        <v>4007</v>
      </c>
      <c r="G1197" s="229"/>
      <c r="H1197" s="221" t="s">
        <v>4007</v>
      </c>
    </row>
    <row r="1198" spans="1:8" ht="15" thickBot="1" x14ac:dyDescent="0.35">
      <c r="A1198" s="101"/>
      <c r="B1198" s="224"/>
      <c r="C1198" s="226"/>
      <c r="D1198" s="228"/>
      <c r="E1198" s="222"/>
      <c r="F1198" s="222"/>
      <c r="G1198" s="222"/>
      <c r="H1198" s="222"/>
    </row>
    <row r="1199" spans="1:8" x14ac:dyDescent="0.3">
      <c r="A1199" s="105"/>
      <c r="B1199" s="223" t="s">
        <v>1579</v>
      </c>
      <c r="C1199" s="225" t="s">
        <v>4008</v>
      </c>
      <c r="D1199" s="227">
        <v>70002626</v>
      </c>
      <c r="E1199" s="229" t="s">
        <v>4322</v>
      </c>
      <c r="F1199" s="221" t="s">
        <v>4007</v>
      </c>
      <c r="G1199" s="229"/>
      <c r="H1199" s="221" t="s">
        <v>4007</v>
      </c>
    </row>
    <row r="1200" spans="1:8" ht="15" thickBot="1" x14ac:dyDescent="0.35">
      <c r="A1200" s="101"/>
      <c r="B1200" s="224"/>
      <c r="C1200" s="226"/>
      <c r="D1200" s="228"/>
      <c r="E1200" s="222"/>
      <c r="F1200" s="222"/>
      <c r="G1200" s="222"/>
      <c r="H1200" s="222"/>
    </row>
    <row r="1201" spans="1:8" x14ac:dyDescent="0.3">
      <c r="A1201" s="105"/>
      <c r="B1201" s="223" t="s">
        <v>1944</v>
      </c>
      <c r="C1201" s="225" t="s">
        <v>4008</v>
      </c>
      <c r="D1201" s="227">
        <v>70002619</v>
      </c>
      <c r="E1201" s="229" t="s">
        <v>4222</v>
      </c>
      <c r="F1201" s="221" t="s">
        <v>4007</v>
      </c>
      <c r="G1201" s="229"/>
      <c r="H1201" s="221" t="s">
        <v>4007</v>
      </c>
    </row>
    <row r="1202" spans="1:8" ht="15" thickBot="1" x14ac:dyDescent="0.35">
      <c r="A1202" s="101"/>
      <c r="B1202" s="224"/>
      <c r="C1202" s="226"/>
      <c r="D1202" s="228"/>
      <c r="E1202" s="222"/>
      <c r="F1202" s="222"/>
      <c r="G1202" s="222"/>
      <c r="H1202" s="222"/>
    </row>
    <row r="1203" spans="1:8" x14ac:dyDescent="0.3">
      <c r="A1203" s="105"/>
      <c r="B1203" s="223" t="s">
        <v>1013</v>
      </c>
      <c r="C1203" s="225" t="s">
        <v>4008</v>
      </c>
      <c r="D1203" s="227">
        <v>70002618</v>
      </c>
      <c r="E1203" s="229" t="s">
        <v>4368</v>
      </c>
      <c r="F1203" s="231">
        <v>31.388000000000002</v>
      </c>
      <c r="G1203" s="229"/>
      <c r="H1203" s="221" t="s">
        <v>4007</v>
      </c>
    </row>
    <row r="1204" spans="1:8" ht="15" thickBot="1" x14ac:dyDescent="0.35">
      <c r="A1204" s="101"/>
      <c r="B1204" s="224"/>
      <c r="C1204" s="226"/>
      <c r="D1204" s="228"/>
      <c r="E1204" s="222"/>
      <c r="F1204" s="222"/>
      <c r="G1204" s="222"/>
      <c r="H1204" s="222"/>
    </row>
    <row r="1205" spans="1:8" x14ac:dyDescent="0.3">
      <c r="A1205" s="105"/>
      <c r="B1205" s="223" t="s">
        <v>2468</v>
      </c>
      <c r="C1205" s="225" t="s">
        <v>4008</v>
      </c>
      <c r="D1205" s="227">
        <v>70002627</v>
      </c>
      <c r="E1205" s="229" t="s">
        <v>4369</v>
      </c>
      <c r="F1205" s="234">
        <v>11.7</v>
      </c>
      <c r="G1205" s="229"/>
      <c r="H1205" s="221" t="s">
        <v>4007</v>
      </c>
    </row>
    <row r="1206" spans="1:8" ht="15" thickBot="1" x14ac:dyDescent="0.35">
      <c r="A1206" s="101"/>
      <c r="B1206" s="224"/>
      <c r="C1206" s="226"/>
      <c r="D1206" s="228"/>
      <c r="E1206" s="222"/>
      <c r="F1206" s="222"/>
      <c r="G1206" s="222"/>
      <c r="H1206" s="222"/>
    </row>
    <row r="1207" spans="1:8" x14ac:dyDescent="0.3">
      <c r="A1207" s="105"/>
      <c r="B1207" s="223" t="s">
        <v>2460</v>
      </c>
      <c r="C1207" s="225" t="s">
        <v>4008</v>
      </c>
      <c r="D1207" s="227">
        <v>70002628</v>
      </c>
      <c r="E1207" s="229" t="s">
        <v>4315</v>
      </c>
      <c r="F1207" s="221" t="s">
        <v>4007</v>
      </c>
      <c r="G1207" s="229"/>
      <c r="H1207" s="221" t="s">
        <v>4007</v>
      </c>
    </row>
    <row r="1208" spans="1:8" ht="15" thickBot="1" x14ac:dyDescent="0.35">
      <c r="A1208" s="101"/>
      <c r="B1208" s="224"/>
      <c r="C1208" s="226"/>
      <c r="D1208" s="228"/>
      <c r="E1208" s="222"/>
      <c r="F1208" s="222"/>
      <c r="G1208" s="222"/>
      <c r="H1208" s="222"/>
    </row>
    <row r="1209" spans="1:8" x14ac:dyDescent="0.3">
      <c r="A1209" s="105"/>
      <c r="B1209" s="223" t="s">
        <v>1032</v>
      </c>
      <c r="C1209" s="225" t="s">
        <v>4008</v>
      </c>
      <c r="D1209" s="227">
        <v>70001372</v>
      </c>
      <c r="E1209" s="229" t="s">
        <v>4098</v>
      </c>
      <c r="F1209" s="221" t="s">
        <v>4007</v>
      </c>
      <c r="G1209" s="229"/>
      <c r="H1209" s="221" t="s">
        <v>4007</v>
      </c>
    </row>
    <row r="1210" spans="1:8" ht="15" thickBot="1" x14ac:dyDescent="0.35">
      <c r="A1210" s="101"/>
      <c r="B1210" s="224"/>
      <c r="C1210" s="226"/>
      <c r="D1210" s="228"/>
      <c r="E1210" s="222"/>
      <c r="F1210" s="222"/>
      <c r="G1210" s="222"/>
      <c r="H1210" s="222"/>
    </row>
    <row r="1211" spans="1:8" x14ac:dyDescent="0.3">
      <c r="A1211" s="105"/>
      <c r="B1211" s="223" t="s">
        <v>2472</v>
      </c>
      <c r="C1211" s="225" t="s">
        <v>4008</v>
      </c>
      <c r="D1211" s="227">
        <v>70001377</v>
      </c>
      <c r="E1211" s="229" t="s">
        <v>4403</v>
      </c>
      <c r="F1211" s="221" t="s">
        <v>4007</v>
      </c>
      <c r="G1211" s="229"/>
      <c r="H1211" s="221" t="s">
        <v>4007</v>
      </c>
    </row>
    <row r="1212" spans="1:8" ht="15" thickBot="1" x14ac:dyDescent="0.35">
      <c r="A1212" s="101"/>
      <c r="B1212" s="224"/>
      <c r="C1212" s="226"/>
      <c r="D1212" s="228"/>
      <c r="E1212" s="222"/>
      <c r="F1212" s="222"/>
      <c r="G1212" s="222"/>
      <c r="H1212" s="222"/>
    </row>
    <row r="1213" spans="1:8" x14ac:dyDescent="0.3">
      <c r="A1213" s="105"/>
      <c r="B1213" s="223" t="s">
        <v>2394</v>
      </c>
      <c r="C1213" s="225" t="s">
        <v>4008</v>
      </c>
      <c r="D1213" s="227">
        <v>70001378</v>
      </c>
      <c r="E1213" s="229" t="s">
        <v>4371</v>
      </c>
      <c r="F1213" s="234">
        <v>14.3</v>
      </c>
      <c r="G1213" s="229" t="s">
        <v>4375</v>
      </c>
      <c r="H1213" s="234">
        <v>14.5</v>
      </c>
    </row>
    <row r="1214" spans="1:8" ht="15" thickBot="1" x14ac:dyDescent="0.35">
      <c r="A1214" s="101"/>
      <c r="B1214" s="224"/>
      <c r="C1214" s="226"/>
      <c r="D1214" s="228"/>
      <c r="E1214" s="222"/>
      <c r="F1214" s="222"/>
      <c r="G1214" s="222"/>
      <c r="H1214" s="222"/>
    </row>
    <row r="1215" spans="1:8" x14ac:dyDescent="0.3">
      <c r="A1215" s="105"/>
      <c r="B1215" s="223" t="s">
        <v>2364</v>
      </c>
      <c r="C1215" s="225" t="s">
        <v>4008</v>
      </c>
      <c r="D1215" s="227">
        <v>70001251</v>
      </c>
      <c r="E1215" s="229" t="s">
        <v>4323</v>
      </c>
      <c r="F1215" s="221" t="s">
        <v>4007</v>
      </c>
      <c r="G1215" s="229"/>
      <c r="H1215" s="221" t="s">
        <v>4007</v>
      </c>
    </row>
    <row r="1216" spans="1:8" ht="15" thickBot="1" x14ac:dyDescent="0.35">
      <c r="A1216" s="101"/>
      <c r="B1216" s="224"/>
      <c r="C1216" s="226"/>
      <c r="D1216" s="228"/>
      <c r="E1216" s="222"/>
      <c r="F1216" s="222"/>
      <c r="G1216" s="222"/>
      <c r="H1216" s="222"/>
    </row>
    <row r="1217" spans="1:8" x14ac:dyDescent="0.3">
      <c r="A1217" s="105"/>
      <c r="B1217" s="223" t="s">
        <v>2476</v>
      </c>
      <c r="C1217" s="225" t="s">
        <v>4008</v>
      </c>
      <c r="D1217" s="227">
        <v>70001252</v>
      </c>
      <c r="E1217" s="229" t="s">
        <v>4204</v>
      </c>
      <c r="F1217" s="221" t="s">
        <v>4007</v>
      </c>
      <c r="G1217" s="229"/>
      <c r="H1217" s="221" t="s">
        <v>4007</v>
      </c>
    </row>
    <row r="1218" spans="1:8" ht="15" thickBot="1" x14ac:dyDescent="0.35">
      <c r="A1218" s="101"/>
      <c r="B1218" s="224"/>
      <c r="C1218" s="226"/>
      <c r="D1218" s="228"/>
      <c r="E1218" s="222"/>
      <c r="F1218" s="222"/>
      <c r="G1218" s="222"/>
      <c r="H1218" s="222"/>
    </row>
    <row r="1219" spans="1:8" x14ac:dyDescent="0.3">
      <c r="A1219" s="105"/>
      <c r="B1219" s="223" t="s">
        <v>1660</v>
      </c>
      <c r="C1219" s="225" t="s">
        <v>4008</v>
      </c>
      <c r="D1219" s="227">
        <v>70001259</v>
      </c>
      <c r="E1219" s="229" t="s">
        <v>4391</v>
      </c>
      <c r="F1219" s="221" t="s">
        <v>4007</v>
      </c>
      <c r="G1219" s="229"/>
      <c r="H1219" s="221" t="s">
        <v>4007</v>
      </c>
    </row>
    <row r="1220" spans="1:8" ht="15" thickBot="1" x14ac:dyDescent="0.35">
      <c r="A1220" s="101"/>
      <c r="B1220" s="224"/>
      <c r="C1220" s="226"/>
      <c r="D1220" s="228"/>
      <c r="E1220" s="222"/>
      <c r="F1220" s="222"/>
      <c r="G1220" s="222"/>
      <c r="H1220" s="222"/>
    </row>
    <row r="1221" spans="1:8" x14ac:dyDescent="0.3">
      <c r="A1221" s="105"/>
      <c r="B1221" s="223" t="s">
        <v>1666</v>
      </c>
      <c r="C1221" s="225" t="s">
        <v>4008</v>
      </c>
      <c r="D1221" s="227">
        <v>70001260</v>
      </c>
      <c r="E1221" s="229" t="s">
        <v>4214</v>
      </c>
      <c r="F1221" s="221" t="s">
        <v>4007</v>
      </c>
      <c r="G1221" s="229"/>
      <c r="H1221" s="221" t="s">
        <v>4007</v>
      </c>
    </row>
    <row r="1222" spans="1:8" ht="15" thickBot="1" x14ac:dyDescent="0.35">
      <c r="A1222" s="101"/>
      <c r="B1222" s="224"/>
      <c r="C1222" s="226"/>
      <c r="D1222" s="228"/>
      <c r="E1222" s="222"/>
      <c r="F1222" s="222"/>
      <c r="G1222" s="222"/>
      <c r="H1222" s="222"/>
    </row>
    <row r="1223" spans="1:8" x14ac:dyDescent="0.3">
      <c r="A1223" s="105"/>
      <c r="B1223" s="223" t="s">
        <v>2474</v>
      </c>
      <c r="C1223" s="225" t="s">
        <v>4008</v>
      </c>
      <c r="D1223" s="227">
        <v>70001257</v>
      </c>
      <c r="E1223" s="229" t="s">
        <v>4385</v>
      </c>
      <c r="F1223" s="221" t="s">
        <v>4007</v>
      </c>
      <c r="G1223" s="229"/>
      <c r="H1223" s="221" t="s">
        <v>4007</v>
      </c>
    </row>
    <row r="1224" spans="1:8" ht="15" thickBot="1" x14ac:dyDescent="0.35">
      <c r="A1224" s="101"/>
      <c r="B1224" s="224"/>
      <c r="C1224" s="226"/>
      <c r="D1224" s="228"/>
      <c r="E1224" s="222"/>
      <c r="F1224" s="222"/>
      <c r="G1224" s="222"/>
      <c r="H1224" s="222"/>
    </row>
    <row r="1225" spans="1:8" x14ac:dyDescent="0.3">
      <c r="A1225" s="105"/>
      <c r="B1225" s="223" t="s">
        <v>1788</v>
      </c>
      <c r="C1225" s="225" t="s">
        <v>4008</v>
      </c>
      <c r="D1225" s="227">
        <v>70001254</v>
      </c>
      <c r="E1225" s="229" t="s">
        <v>4204</v>
      </c>
      <c r="F1225" s="221" t="s">
        <v>4007</v>
      </c>
      <c r="G1225" s="229"/>
      <c r="H1225" s="221" t="s">
        <v>4007</v>
      </c>
    </row>
    <row r="1226" spans="1:8" ht="15" thickBot="1" x14ac:dyDescent="0.35">
      <c r="A1226" s="101"/>
      <c r="B1226" s="224"/>
      <c r="C1226" s="226"/>
      <c r="D1226" s="228"/>
      <c r="E1226" s="222"/>
      <c r="F1226" s="222"/>
      <c r="G1226" s="222"/>
      <c r="H1226" s="222"/>
    </row>
    <row r="1227" spans="1:8" x14ac:dyDescent="0.3">
      <c r="A1227" s="105"/>
      <c r="B1227" s="223" t="s">
        <v>1754</v>
      </c>
      <c r="C1227" s="225" t="s">
        <v>4008</v>
      </c>
      <c r="D1227" s="227">
        <v>70001258</v>
      </c>
      <c r="E1227" s="229" t="s">
        <v>4325</v>
      </c>
      <c r="F1227" s="221" t="s">
        <v>4007</v>
      </c>
      <c r="G1227" s="229"/>
      <c r="H1227" s="221" t="s">
        <v>4007</v>
      </c>
    </row>
    <row r="1228" spans="1:8" ht="15" thickBot="1" x14ac:dyDescent="0.35">
      <c r="A1228" s="101"/>
      <c r="B1228" s="224"/>
      <c r="C1228" s="226"/>
      <c r="D1228" s="228"/>
      <c r="E1228" s="222"/>
      <c r="F1228" s="222"/>
      <c r="G1228" s="222"/>
      <c r="H1228" s="222"/>
    </row>
    <row r="1229" spans="1:8" x14ac:dyDescent="0.3">
      <c r="A1229" s="105"/>
      <c r="B1229" s="223" t="s">
        <v>2436</v>
      </c>
      <c r="C1229" s="225" t="s">
        <v>4008</v>
      </c>
      <c r="D1229" s="227">
        <v>70001253</v>
      </c>
      <c r="E1229" s="229" t="s">
        <v>4163</v>
      </c>
      <c r="F1229" s="221" t="s">
        <v>4007</v>
      </c>
      <c r="G1229" s="229"/>
      <c r="H1229" s="221" t="s">
        <v>4007</v>
      </c>
    </row>
    <row r="1230" spans="1:8" ht="15" thickBot="1" x14ac:dyDescent="0.35">
      <c r="A1230" s="101"/>
      <c r="B1230" s="224"/>
      <c r="C1230" s="226"/>
      <c r="D1230" s="228"/>
      <c r="E1230" s="222"/>
      <c r="F1230" s="222"/>
      <c r="G1230" s="222"/>
      <c r="H1230" s="222"/>
    </row>
    <row r="1231" spans="1:8" x14ac:dyDescent="0.3">
      <c r="A1231" s="105"/>
      <c r="B1231" s="223" t="s">
        <v>1946</v>
      </c>
      <c r="C1231" s="225" t="s">
        <v>4008</v>
      </c>
      <c r="D1231" s="227">
        <v>70001250</v>
      </c>
      <c r="E1231" s="229" t="s">
        <v>4380</v>
      </c>
      <c r="F1231" s="231">
        <v>17.893000000000001</v>
      </c>
      <c r="G1231" s="229" t="s">
        <v>4379</v>
      </c>
      <c r="H1231" s="230">
        <v>18.61</v>
      </c>
    </row>
    <row r="1232" spans="1:8" ht="15" thickBot="1" x14ac:dyDescent="0.35">
      <c r="A1232" s="101"/>
      <c r="B1232" s="224"/>
      <c r="C1232" s="226"/>
      <c r="D1232" s="228"/>
      <c r="E1232" s="222"/>
      <c r="F1232" s="222"/>
      <c r="G1232" s="222"/>
      <c r="H1232" s="222"/>
    </row>
    <row r="1233" spans="1:8" x14ac:dyDescent="0.3">
      <c r="A1233" s="105"/>
      <c r="B1233" s="223" t="s">
        <v>2441</v>
      </c>
      <c r="C1233" s="225" t="s">
        <v>4008</v>
      </c>
      <c r="D1233" s="227">
        <v>70001249</v>
      </c>
      <c r="E1233" s="229" t="s">
        <v>4326</v>
      </c>
      <c r="F1233" s="221" t="s">
        <v>4007</v>
      </c>
      <c r="G1233" s="229"/>
      <c r="H1233" s="221" t="s">
        <v>4007</v>
      </c>
    </row>
    <row r="1234" spans="1:8" ht="15" thickBot="1" x14ac:dyDescent="0.35">
      <c r="A1234" s="101"/>
      <c r="B1234" s="224"/>
      <c r="C1234" s="226"/>
      <c r="D1234" s="228"/>
      <c r="E1234" s="222"/>
      <c r="F1234" s="222"/>
      <c r="G1234" s="222"/>
      <c r="H1234" s="222"/>
    </row>
    <row r="1235" spans="1:8" x14ac:dyDescent="0.3">
      <c r="A1235" s="105"/>
      <c r="B1235" s="223" t="s">
        <v>905</v>
      </c>
      <c r="C1235" s="225" t="s">
        <v>4008</v>
      </c>
      <c r="D1235" s="227">
        <v>70001563</v>
      </c>
      <c r="E1235" s="229" t="s">
        <v>4450</v>
      </c>
      <c r="F1235" s="230">
        <v>14.81</v>
      </c>
      <c r="G1235" s="229" t="s">
        <v>4405</v>
      </c>
      <c r="H1235" s="231">
        <v>15.462999999999999</v>
      </c>
    </row>
    <row r="1236" spans="1:8" ht="15" thickBot="1" x14ac:dyDescent="0.35">
      <c r="A1236" s="101"/>
      <c r="B1236" s="224"/>
      <c r="C1236" s="226"/>
      <c r="D1236" s="228"/>
      <c r="E1236" s="222"/>
      <c r="F1236" s="222"/>
      <c r="G1236" s="222"/>
      <c r="H1236" s="222"/>
    </row>
    <row r="1237" spans="1:8" x14ac:dyDescent="0.3">
      <c r="A1237" s="105"/>
      <c r="B1237" s="223" t="s">
        <v>1871</v>
      </c>
      <c r="C1237" s="225" t="s">
        <v>4008</v>
      </c>
      <c r="D1237" s="227">
        <v>70001566</v>
      </c>
      <c r="E1237" s="229" t="s">
        <v>4372</v>
      </c>
      <c r="F1237" s="231">
        <v>7.7460000000000004</v>
      </c>
      <c r="G1237" s="229" t="s">
        <v>4375</v>
      </c>
      <c r="H1237" s="231">
        <v>8.3949999999999996</v>
      </c>
    </row>
    <row r="1238" spans="1:8" ht="15" thickBot="1" x14ac:dyDescent="0.35">
      <c r="A1238" s="101"/>
      <c r="B1238" s="224"/>
      <c r="C1238" s="226"/>
      <c r="D1238" s="228"/>
      <c r="E1238" s="222"/>
      <c r="F1238" s="222"/>
      <c r="G1238" s="222"/>
      <c r="H1238" s="222"/>
    </row>
    <row r="1239" spans="1:8" x14ac:dyDescent="0.3">
      <c r="A1239" s="105"/>
      <c r="B1239" s="223" t="s">
        <v>1127</v>
      </c>
      <c r="C1239" s="225" t="s">
        <v>4008</v>
      </c>
      <c r="D1239" s="227">
        <v>70001565</v>
      </c>
      <c r="E1239" s="229" t="s">
        <v>4366</v>
      </c>
      <c r="F1239" s="231">
        <v>15.055999999999999</v>
      </c>
      <c r="G1239" s="229" t="s">
        <v>4365</v>
      </c>
      <c r="H1239" s="231">
        <v>15.489000000000001</v>
      </c>
    </row>
    <row r="1240" spans="1:8" ht="15" thickBot="1" x14ac:dyDescent="0.35">
      <c r="A1240" s="101"/>
      <c r="B1240" s="224"/>
      <c r="C1240" s="226"/>
      <c r="D1240" s="228"/>
      <c r="E1240" s="222"/>
      <c r="F1240" s="222"/>
      <c r="G1240" s="222"/>
      <c r="H1240" s="222"/>
    </row>
    <row r="1241" spans="1:8" x14ac:dyDescent="0.3">
      <c r="A1241" s="105"/>
      <c r="B1241" s="223" t="s">
        <v>626</v>
      </c>
      <c r="C1241" s="225" t="s">
        <v>4008</v>
      </c>
      <c r="D1241" s="227">
        <v>70001567</v>
      </c>
      <c r="E1241" s="229" t="s">
        <v>4363</v>
      </c>
      <c r="F1241" s="221" t="s">
        <v>4007</v>
      </c>
      <c r="G1241" s="229"/>
      <c r="H1241" s="221" t="s">
        <v>4007</v>
      </c>
    </row>
    <row r="1242" spans="1:8" ht="15" thickBot="1" x14ac:dyDescent="0.35">
      <c r="A1242" s="101"/>
      <c r="B1242" s="224"/>
      <c r="C1242" s="226"/>
      <c r="D1242" s="228"/>
      <c r="E1242" s="222"/>
      <c r="F1242" s="222"/>
      <c r="G1242" s="222"/>
      <c r="H1242" s="222"/>
    </row>
    <row r="1243" spans="1:8" x14ac:dyDescent="0.3">
      <c r="A1243" s="105"/>
      <c r="B1243" s="223" t="s">
        <v>932</v>
      </c>
      <c r="C1243" s="225" t="s">
        <v>4008</v>
      </c>
      <c r="D1243" s="227">
        <v>70001568</v>
      </c>
      <c r="E1243" s="229" t="s">
        <v>4150</v>
      </c>
      <c r="F1243" s="221" t="s">
        <v>4007</v>
      </c>
      <c r="G1243" s="229"/>
      <c r="H1243" s="221" t="s">
        <v>4007</v>
      </c>
    </row>
    <row r="1244" spans="1:8" ht="15" thickBot="1" x14ac:dyDescent="0.35">
      <c r="A1244" s="101"/>
      <c r="B1244" s="224"/>
      <c r="C1244" s="226"/>
      <c r="D1244" s="228"/>
      <c r="E1244" s="222"/>
      <c r="F1244" s="222"/>
      <c r="G1244" s="222"/>
      <c r="H1244" s="222"/>
    </row>
    <row r="1245" spans="1:8" x14ac:dyDescent="0.3">
      <c r="A1245" s="105"/>
      <c r="B1245" s="223" t="s">
        <v>1011</v>
      </c>
      <c r="C1245" s="225" t="s">
        <v>4008</v>
      </c>
      <c r="D1245" s="227">
        <v>70001562</v>
      </c>
      <c r="E1245" s="229" t="s">
        <v>4328</v>
      </c>
      <c r="F1245" s="221" t="s">
        <v>4007</v>
      </c>
      <c r="G1245" s="229"/>
      <c r="H1245" s="221" t="s">
        <v>4007</v>
      </c>
    </row>
    <row r="1246" spans="1:8" ht="15" thickBot="1" x14ac:dyDescent="0.35">
      <c r="A1246" s="101"/>
      <c r="B1246" s="224"/>
      <c r="C1246" s="226"/>
      <c r="D1246" s="228"/>
      <c r="E1246" s="222"/>
      <c r="F1246" s="222"/>
      <c r="G1246" s="222"/>
      <c r="H1246" s="222"/>
    </row>
    <row r="1247" spans="1:8" x14ac:dyDescent="0.3">
      <c r="A1247" s="105"/>
      <c r="B1247" s="223" t="s">
        <v>2409</v>
      </c>
      <c r="C1247" s="225" t="s">
        <v>4008</v>
      </c>
      <c r="D1247" s="227">
        <v>70001572</v>
      </c>
      <c r="E1247" s="229" t="s">
        <v>4431</v>
      </c>
      <c r="F1247" s="231">
        <v>4.3470000000000004</v>
      </c>
      <c r="G1247" s="229"/>
      <c r="H1247" s="221" t="s">
        <v>4007</v>
      </c>
    </row>
    <row r="1248" spans="1:8" ht="15" thickBot="1" x14ac:dyDescent="0.35">
      <c r="A1248" s="101"/>
      <c r="B1248" s="224"/>
      <c r="C1248" s="226"/>
      <c r="D1248" s="228"/>
      <c r="E1248" s="222"/>
      <c r="F1248" s="222"/>
      <c r="G1248" s="222"/>
      <c r="H1248" s="222"/>
    </row>
    <row r="1249" spans="1:8" x14ac:dyDescent="0.3">
      <c r="A1249" s="105"/>
      <c r="B1249" s="223" t="s">
        <v>1790</v>
      </c>
      <c r="C1249" s="225" t="s">
        <v>4008</v>
      </c>
      <c r="D1249" s="227">
        <v>70001569</v>
      </c>
      <c r="E1249" s="229" t="s">
        <v>4371</v>
      </c>
      <c r="F1249" s="230">
        <v>4.17</v>
      </c>
      <c r="G1249" s="229" t="s">
        <v>4367</v>
      </c>
      <c r="H1249" s="231">
        <v>4.3109999999999999</v>
      </c>
    </row>
    <row r="1250" spans="1:8" ht="15" thickBot="1" x14ac:dyDescent="0.35">
      <c r="A1250" s="101"/>
      <c r="B1250" s="224"/>
      <c r="C1250" s="226"/>
      <c r="D1250" s="228"/>
      <c r="E1250" s="222"/>
      <c r="F1250" s="222"/>
      <c r="G1250" s="222"/>
      <c r="H1250" s="222"/>
    </row>
    <row r="1251" spans="1:8" x14ac:dyDescent="0.3">
      <c r="A1251" s="105"/>
      <c r="B1251" s="223" t="s">
        <v>1794</v>
      </c>
      <c r="C1251" s="225" t="s">
        <v>4008</v>
      </c>
      <c r="D1251" s="227">
        <v>70001570</v>
      </c>
      <c r="E1251" s="229" t="s">
        <v>4451</v>
      </c>
      <c r="F1251" s="221" t="s">
        <v>4007</v>
      </c>
      <c r="G1251" s="229"/>
      <c r="H1251" s="221" t="s">
        <v>4007</v>
      </c>
    </row>
    <row r="1252" spans="1:8" ht="15" thickBot="1" x14ac:dyDescent="0.35">
      <c r="A1252" s="101"/>
      <c r="B1252" s="224"/>
      <c r="C1252" s="226"/>
      <c r="D1252" s="228"/>
      <c r="E1252" s="222"/>
      <c r="F1252" s="222"/>
      <c r="G1252" s="222"/>
      <c r="H1252" s="222"/>
    </row>
    <row r="1253" spans="1:8" x14ac:dyDescent="0.3">
      <c r="A1253" s="105"/>
      <c r="B1253" s="223" t="s">
        <v>858</v>
      </c>
      <c r="C1253" s="225" t="s">
        <v>4008</v>
      </c>
      <c r="D1253" s="227">
        <v>70001571</v>
      </c>
      <c r="E1253" s="229" t="s">
        <v>4380</v>
      </c>
      <c r="F1253" s="233">
        <v>15</v>
      </c>
      <c r="G1253" s="229" t="s">
        <v>4379</v>
      </c>
      <c r="H1253" s="233">
        <v>16</v>
      </c>
    </row>
    <row r="1254" spans="1:8" ht="15" thickBot="1" x14ac:dyDescent="0.35">
      <c r="A1254" s="101"/>
      <c r="B1254" s="224"/>
      <c r="C1254" s="226"/>
      <c r="D1254" s="228"/>
      <c r="E1254" s="222"/>
      <c r="F1254" s="222"/>
      <c r="G1254" s="222"/>
      <c r="H1254" s="222"/>
    </row>
    <row r="1255" spans="1:8" x14ac:dyDescent="0.3">
      <c r="A1255" s="105"/>
      <c r="B1255" s="223" t="s">
        <v>2005</v>
      </c>
      <c r="C1255" s="225" t="s">
        <v>4008</v>
      </c>
      <c r="D1255" s="227">
        <v>70001564</v>
      </c>
      <c r="E1255" s="229" t="s">
        <v>4371</v>
      </c>
      <c r="F1255" s="231">
        <v>10.701000000000001</v>
      </c>
      <c r="G1255" s="229" t="s">
        <v>4367</v>
      </c>
      <c r="H1255" s="231">
        <v>11.275</v>
      </c>
    </row>
    <row r="1256" spans="1:8" ht="15" thickBot="1" x14ac:dyDescent="0.35">
      <c r="A1256" s="101"/>
      <c r="B1256" s="224"/>
      <c r="C1256" s="226"/>
      <c r="D1256" s="228"/>
      <c r="E1256" s="222"/>
      <c r="F1256" s="222"/>
      <c r="G1256" s="222"/>
      <c r="H1256" s="222"/>
    </row>
    <row r="1257" spans="1:8" x14ac:dyDescent="0.3">
      <c r="A1257" s="105"/>
      <c r="B1257" s="223" t="s">
        <v>1015</v>
      </c>
      <c r="C1257" s="225" t="s">
        <v>4008</v>
      </c>
      <c r="D1257" s="227">
        <v>70001561</v>
      </c>
      <c r="E1257" s="229" t="s">
        <v>4380</v>
      </c>
      <c r="F1257" s="231">
        <v>5.165</v>
      </c>
      <c r="G1257" s="229"/>
      <c r="H1257" s="221" t="s">
        <v>4007</v>
      </c>
    </row>
    <row r="1258" spans="1:8" ht="15" thickBot="1" x14ac:dyDescent="0.35">
      <c r="A1258" s="101"/>
      <c r="B1258" s="224"/>
      <c r="C1258" s="226"/>
      <c r="D1258" s="228"/>
      <c r="E1258" s="222"/>
      <c r="F1258" s="222"/>
      <c r="G1258" s="222"/>
      <c r="H1258" s="222"/>
    </row>
    <row r="1259" spans="1:8" x14ac:dyDescent="0.3">
      <c r="A1259" s="105"/>
      <c r="B1259" s="223" t="s">
        <v>1052</v>
      </c>
      <c r="C1259" s="225" t="s">
        <v>4008</v>
      </c>
      <c r="D1259" s="227">
        <v>70002574</v>
      </c>
      <c r="E1259" s="229" t="s">
        <v>4368</v>
      </c>
      <c r="F1259" s="231">
        <v>9.4990000000000006</v>
      </c>
      <c r="G1259" s="229"/>
      <c r="H1259" s="221" t="s">
        <v>4007</v>
      </c>
    </row>
    <row r="1260" spans="1:8" ht="15" thickBot="1" x14ac:dyDescent="0.35">
      <c r="A1260" s="101"/>
      <c r="B1260" s="224"/>
      <c r="C1260" s="226"/>
      <c r="D1260" s="228"/>
      <c r="E1260" s="222"/>
      <c r="F1260" s="222"/>
      <c r="G1260" s="222"/>
      <c r="H1260" s="222"/>
    </row>
    <row r="1261" spans="1:8" x14ac:dyDescent="0.3">
      <c r="A1261" s="105"/>
      <c r="B1261" s="223" t="s">
        <v>2462</v>
      </c>
      <c r="C1261" s="225" t="s">
        <v>4008</v>
      </c>
      <c r="D1261" s="227">
        <v>70002570</v>
      </c>
      <c r="E1261" s="229" t="s">
        <v>4093</v>
      </c>
      <c r="F1261" s="221" t="s">
        <v>4007</v>
      </c>
      <c r="G1261" s="229"/>
      <c r="H1261" s="221" t="s">
        <v>4007</v>
      </c>
    </row>
    <row r="1262" spans="1:8" ht="15" thickBot="1" x14ac:dyDescent="0.35">
      <c r="A1262" s="101"/>
      <c r="B1262" s="224"/>
      <c r="C1262" s="226"/>
      <c r="D1262" s="228"/>
      <c r="E1262" s="222"/>
      <c r="F1262" s="222"/>
      <c r="G1262" s="222"/>
      <c r="H1262" s="222"/>
    </row>
    <row r="1263" spans="1:8" x14ac:dyDescent="0.3">
      <c r="A1263" s="105"/>
      <c r="B1263" s="223" t="s">
        <v>1587</v>
      </c>
      <c r="C1263" s="225" t="s">
        <v>4008</v>
      </c>
      <c r="D1263" s="227">
        <v>70002571</v>
      </c>
      <c r="E1263" s="229" t="s">
        <v>4214</v>
      </c>
      <c r="F1263" s="221" t="s">
        <v>4007</v>
      </c>
      <c r="G1263" s="229"/>
      <c r="H1263" s="221" t="s">
        <v>4007</v>
      </c>
    </row>
    <row r="1264" spans="1:8" ht="15" thickBot="1" x14ac:dyDescent="0.35">
      <c r="A1264" s="101"/>
      <c r="B1264" s="224"/>
      <c r="C1264" s="226"/>
      <c r="D1264" s="228"/>
      <c r="E1264" s="222"/>
      <c r="F1264" s="222"/>
      <c r="G1264" s="222"/>
      <c r="H1264" s="222"/>
    </row>
    <row r="1265" spans="1:8" x14ac:dyDescent="0.3">
      <c r="A1265" s="105"/>
      <c r="B1265" s="223" t="s">
        <v>2128</v>
      </c>
      <c r="C1265" s="225" t="s">
        <v>4008</v>
      </c>
      <c r="D1265" s="235">
        <v>70002571</v>
      </c>
      <c r="E1265" s="229" t="s">
        <v>4452</v>
      </c>
      <c r="F1265" s="221" t="s">
        <v>4007</v>
      </c>
      <c r="G1265" s="229" t="s">
        <v>4396</v>
      </c>
      <c r="H1265" s="234">
        <v>15.1</v>
      </c>
    </row>
    <row r="1266" spans="1:8" ht="15" thickBot="1" x14ac:dyDescent="0.35">
      <c r="A1266" s="101"/>
      <c r="B1266" s="224"/>
      <c r="C1266" s="226"/>
      <c r="D1266" s="228"/>
      <c r="E1266" s="222"/>
      <c r="F1266" s="222"/>
      <c r="G1266" s="222"/>
      <c r="H1266" s="222"/>
    </row>
    <row r="1267" spans="1:8" x14ac:dyDescent="0.3">
      <c r="A1267" s="105"/>
      <c r="B1267" s="223" t="s">
        <v>1129</v>
      </c>
      <c r="C1267" s="225" t="s">
        <v>4008</v>
      </c>
      <c r="D1267" s="227">
        <v>70002573</v>
      </c>
      <c r="E1267" s="229" t="s">
        <v>4389</v>
      </c>
      <c r="F1267" s="231">
        <v>13.755000000000001</v>
      </c>
      <c r="G1267" s="229" t="s">
        <v>4390</v>
      </c>
      <c r="H1267" s="231">
        <v>14.414999999999999</v>
      </c>
    </row>
    <row r="1268" spans="1:8" ht="15" thickBot="1" x14ac:dyDescent="0.35">
      <c r="A1268" s="101"/>
      <c r="B1268" s="224"/>
      <c r="C1268" s="226"/>
      <c r="D1268" s="228"/>
      <c r="E1268" s="222"/>
      <c r="F1268" s="222"/>
      <c r="G1268" s="222"/>
      <c r="H1268" s="222"/>
    </row>
    <row r="1269" spans="1:8" x14ac:dyDescent="0.3">
      <c r="A1269" s="105"/>
      <c r="B1269" s="223" t="s">
        <v>2498</v>
      </c>
      <c r="C1269" s="225" t="s">
        <v>4008</v>
      </c>
      <c r="D1269" s="227">
        <v>70002580</v>
      </c>
      <c r="E1269" s="229" t="s">
        <v>4330</v>
      </c>
      <c r="F1269" s="221" t="s">
        <v>4007</v>
      </c>
      <c r="G1269" s="229"/>
      <c r="H1269" s="221" t="s">
        <v>4007</v>
      </c>
    </row>
    <row r="1270" spans="1:8" ht="15" thickBot="1" x14ac:dyDescent="0.35">
      <c r="A1270" s="101"/>
      <c r="B1270" s="224"/>
      <c r="C1270" s="226"/>
      <c r="D1270" s="228"/>
      <c r="E1270" s="222"/>
      <c r="F1270" s="222"/>
      <c r="G1270" s="222"/>
      <c r="H1270" s="222"/>
    </row>
    <row r="1271" spans="1:8" x14ac:dyDescent="0.3">
      <c r="A1271" s="105"/>
      <c r="B1271" s="223" t="s">
        <v>1039</v>
      </c>
      <c r="C1271" s="225" t="s">
        <v>4008</v>
      </c>
      <c r="D1271" s="227">
        <v>70002577</v>
      </c>
      <c r="E1271" s="229" t="s">
        <v>4426</v>
      </c>
      <c r="F1271" s="231">
        <v>15.082000000000001</v>
      </c>
      <c r="G1271" s="229" t="s">
        <v>4423</v>
      </c>
      <c r="H1271" s="231">
        <v>15.717000000000001</v>
      </c>
    </row>
    <row r="1272" spans="1:8" ht="15" thickBot="1" x14ac:dyDescent="0.35">
      <c r="A1272" s="101"/>
      <c r="B1272" s="224"/>
      <c r="C1272" s="226"/>
      <c r="D1272" s="228"/>
      <c r="E1272" s="222"/>
      <c r="F1272" s="222"/>
      <c r="G1272" s="222"/>
      <c r="H1272" s="222"/>
    </row>
    <row r="1273" spans="1:8" x14ac:dyDescent="0.3">
      <c r="A1273" s="105"/>
      <c r="B1273" s="223" t="s">
        <v>1971</v>
      </c>
      <c r="C1273" s="225" t="s">
        <v>4008</v>
      </c>
      <c r="D1273" s="227">
        <v>70002579</v>
      </c>
      <c r="E1273" s="229" t="s">
        <v>4098</v>
      </c>
      <c r="F1273" s="221" t="s">
        <v>4007</v>
      </c>
      <c r="G1273" s="229"/>
      <c r="H1273" s="221" t="s">
        <v>4007</v>
      </c>
    </row>
    <row r="1274" spans="1:8" ht="15" thickBot="1" x14ac:dyDescent="0.35">
      <c r="A1274" s="101"/>
      <c r="B1274" s="224"/>
      <c r="C1274" s="226"/>
      <c r="D1274" s="228"/>
      <c r="E1274" s="222"/>
      <c r="F1274" s="222"/>
      <c r="G1274" s="222"/>
      <c r="H1274" s="222"/>
    </row>
    <row r="1275" spans="1:8" x14ac:dyDescent="0.3">
      <c r="A1275" s="105"/>
      <c r="B1275" s="223" t="s">
        <v>873</v>
      </c>
      <c r="C1275" s="225" t="s">
        <v>4008</v>
      </c>
      <c r="D1275" s="227">
        <v>70002572</v>
      </c>
      <c r="E1275" s="229" t="s">
        <v>4381</v>
      </c>
      <c r="F1275" s="231">
        <v>17.373999999999999</v>
      </c>
      <c r="G1275" s="229" t="s">
        <v>4379</v>
      </c>
      <c r="H1275" s="231">
        <v>17.445</v>
      </c>
    </row>
    <row r="1276" spans="1:8" ht="15" thickBot="1" x14ac:dyDescent="0.35">
      <c r="A1276" s="101"/>
      <c r="B1276" s="224"/>
      <c r="C1276" s="226"/>
      <c r="D1276" s="228"/>
      <c r="E1276" s="222"/>
      <c r="F1276" s="222"/>
      <c r="G1276" s="222"/>
      <c r="H1276" s="222"/>
    </row>
    <row r="1277" spans="1:8" x14ac:dyDescent="0.3">
      <c r="A1277" s="105"/>
      <c r="B1277" s="223" t="s">
        <v>2396</v>
      </c>
      <c r="C1277" s="225" t="s">
        <v>4008</v>
      </c>
      <c r="D1277" s="227">
        <v>70002569</v>
      </c>
      <c r="E1277" s="229" t="s">
        <v>4413</v>
      </c>
      <c r="F1277" s="230">
        <v>10.31</v>
      </c>
      <c r="G1277" s="229"/>
      <c r="H1277" s="221" t="s">
        <v>4007</v>
      </c>
    </row>
    <row r="1278" spans="1:8" ht="15" thickBot="1" x14ac:dyDescent="0.35">
      <c r="A1278" s="101"/>
      <c r="B1278" s="224"/>
      <c r="C1278" s="226"/>
      <c r="D1278" s="228"/>
      <c r="E1278" s="222"/>
      <c r="F1278" s="222"/>
      <c r="G1278" s="222"/>
      <c r="H1278" s="222"/>
    </row>
    <row r="1279" spans="1:8" x14ac:dyDescent="0.3">
      <c r="A1279" s="105"/>
      <c r="B1279" s="223" t="s">
        <v>1092</v>
      </c>
      <c r="C1279" s="225" t="s">
        <v>4008</v>
      </c>
      <c r="D1279" s="227">
        <v>70002578</v>
      </c>
      <c r="E1279" s="229" t="s">
        <v>4208</v>
      </c>
      <c r="F1279" s="221" t="s">
        <v>4007</v>
      </c>
      <c r="G1279" s="229"/>
      <c r="H1279" s="221" t="s">
        <v>4007</v>
      </c>
    </row>
    <row r="1280" spans="1:8" ht="15" thickBot="1" x14ac:dyDescent="0.35">
      <c r="A1280" s="101"/>
      <c r="B1280" s="224"/>
      <c r="C1280" s="226"/>
      <c r="D1280" s="228"/>
      <c r="E1280" s="222"/>
      <c r="F1280" s="222"/>
      <c r="G1280" s="222"/>
      <c r="H1280" s="222"/>
    </row>
    <row r="1281" spans="1:8" x14ac:dyDescent="0.3">
      <c r="A1281" s="105"/>
      <c r="B1281" s="223" t="s">
        <v>1054</v>
      </c>
      <c r="C1281" s="225" t="s">
        <v>4008</v>
      </c>
      <c r="D1281" s="227">
        <v>70000879</v>
      </c>
      <c r="E1281" s="229" t="s">
        <v>4428</v>
      </c>
      <c r="F1281" s="231">
        <v>14.356999999999999</v>
      </c>
      <c r="G1281" s="229" t="s">
        <v>4390</v>
      </c>
      <c r="H1281" s="231">
        <v>14.972</v>
      </c>
    </row>
    <row r="1282" spans="1:8" ht="15" thickBot="1" x14ac:dyDescent="0.35">
      <c r="A1282" s="101"/>
      <c r="B1282" s="224"/>
      <c r="C1282" s="226"/>
      <c r="D1282" s="228"/>
      <c r="E1282" s="222"/>
      <c r="F1282" s="222"/>
      <c r="G1282" s="222"/>
      <c r="H1282" s="222"/>
    </row>
    <row r="1283" spans="1:8" x14ac:dyDescent="0.3">
      <c r="A1283" s="105"/>
      <c r="B1283" s="223" t="s">
        <v>2288</v>
      </c>
      <c r="C1283" s="225" t="s">
        <v>4008</v>
      </c>
      <c r="D1283" s="227">
        <v>70000878</v>
      </c>
      <c r="E1283" s="229" t="s">
        <v>4129</v>
      </c>
      <c r="F1283" s="221" t="s">
        <v>4007</v>
      </c>
      <c r="G1283" s="229"/>
      <c r="H1283" s="221" t="s">
        <v>4007</v>
      </c>
    </row>
    <row r="1284" spans="1:8" ht="15" thickBot="1" x14ac:dyDescent="0.35">
      <c r="A1284" s="101"/>
      <c r="B1284" s="224"/>
      <c r="C1284" s="226"/>
      <c r="D1284" s="228"/>
      <c r="E1284" s="222"/>
      <c r="F1284" s="222"/>
      <c r="G1284" s="222"/>
      <c r="H1284" s="222"/>
    </row>
    <row r="1285" spans="1:8" x14ac:dyDescent="0.3">
      <c r="A1285" s="105"/>
      <c r="B1285" s="223" t="s">
        <v>759</v>
      </c>
      <c r="C1285" s="225" t="s">
        <v>4008</v>
      </c>
      <c r="D1285" s="227">
        <v>70000881</v>
      </c>
      <c r="E1285" s="229" t="s">
        <v>4145</v>
      </c>
      <c r="F1285" s="221" t="s">
        <v>4007</v>
      </c>
      <c r="G1285" s="229"/>
      <c r="H1285" s="221" t="s">
        <v>4007</v>
      </c>
    </row>
    <row r="1286" spans="1:8" ht="15" thickBot="1" x14ac:dyDescent="0.35">
      <c r="A1286" s="101"/>
      <c r="B1286" s="224"/>
      <c r="C1286" s="226"/>
      <c r="D1286" s="228"/>
      <c r="E1286" s="222"/>
      <c r="F1286" s="222"/>
      <c r="G1286" s="222"/>
      <c r="H1286" s="222"/>
    </row>
    <row r="1287" spans="1:8" x14ac:dyDescent="0.3">
      <c r="A1287" s="105"/>
      <c r="B1287" s="223" t="s">
        <v>2340</v>
      </c>
      <c r="C1287" s="225" t="s">
        <v>4008</v>
      </c>
      <c r="D1287" s="227">
        <v>70000888</v>
      </c>
      <c r="E1287" s="229" t="s">
        <v>4400</v>
      </c>
      <c r="F1287" s="231">
        <v>8.6690000000000005</v>
      </c>
      <c r="G1287" s="229" t="s">
        <v>4396</v>
      </c>
      <c r="H1287" s="231">
        <v>9.4710000000000001</v>
      </c>
    </row>
    <row r="1288" spans="1:8" ht="15" thickBot="1" x14ac:dyDescent="0.35">
      <c r="A1288" s="101"/>
      <c r="B1288" s="224"/>
      <c r="C1288" s="226"/>
      <c r="D1288" s="228"/>
      <c r="E1288" s="222"/>
      <c r="F1288" s="222"/>
      <c r="G1288" s="222"/>
      <c r="H1288" s="222"/>
    </row>
    <row r="1289" spans="1:8" x14ac:dyDescent="0.3">
      <c r="A1289" s="105"/>
      <c r="B1289" s="223" t="s">
        <v>2450</v>
      </c>
      <c r="C1289" s="225" t="s">
        <v>4008</v>
      </c>
      <c r="D1289" s="227">
        <v>7000887</v>
      </c>
      <c r="E1289" s="229" t="s">
        <v>4383</v>
      </c>
      <c r="F1289" s="231">
        <v>13.632</v>
      </c>
      <c r="G1289" s="229"/>
      <c r="H1289" s="221" t="s">
        <v>4007</v>
      </c>
    </row>
    <row r="1290" spans="1:8" ht="15" thickBot="1" x14ac:dyDescent="0.35">
      <c r="A1290" s="101"/>
      <c r="B1290" s="224"/>
      <c r="C1290" s="226"/>
      <c r="D1290" s="228"/>
      <c r="E1290" s="222"/>
      <c r="F1290" s="222"/>
      <c r="G1290" s="222"/>
      <c r="H1290" s="222"/>
    </row>
    <row r="1291" spans="1:8" x14ac:dyDescent="0.3">
      <c r="A1291" s="105"/>
      <c r="B1291" s="223" t="s">
        <v>1342</v>
      </c>
      <c r="C1291" s="225" t="s">
        <v>4008</v>
      </c>
      <c r="D1291" s="227">
        <v>70000886</v>
      </c>
      <c r="E1291" s="229" t="s">
        <v>4407</v>
      </c>
      <c r="F1291" s="231">
        <v>20.135999999999999</v>
      </c>
      <c r="G1291" s="229" t="s">
        <v>4365</v>
      </c>
      <c r="H1291" s="231">
        <v>21.190999999999999</v>
      </c>
    </row>
    <row r="1292" spans="1:8" ht="15" thickBot="1" x14ac:dyDescent="0.35">
      <c r="A1292" s="101"/>
      <c r="B1292" s="224"/>
      <c r="C1292" s="226"/>
      <c r="D1292" s="228"/>
      <c r="E1292" s="222"/>
      <c r="F1292" s="222"/>
      <c r="G1292" s="222"/>
      <c r="H1292" s="222"/>
    </row>
    <row r="1293" spans="1:8" x14ac:dyDescent="0.3">
      <c r="A1293" s="105"/>
      <c r="B1293" s="223" t="s">
        <v>1740</v>
      </c>
      <c r="C1293" s="225" t="s">
        <v>4008</v>
      </c>
      <c r="D1293" s="227">
        <v>70000882</v>
      </c>
      <c r="E1293" s="229" t="s">
        <v>4145</v>
      </c>
      <c r="F1293" s="221" t="s">
        <v>4007</v>
      </c>
      <c r="G1293" s="229"/>
      <c r="H1293" s="221" t="s">
        <v>4007</v>
      </c>
    </row>
    <row r="1294" spans="1:8" ht="15" thickBot="1" x14ac:dyDescent="0.35">
      <c r="A1294" s="101"/>
      <c r="B1294" s="224"/>
      <c r="C1294" s="226"/>
      <c r="D1294" s="228"/>
      <c r="E1294" s="222"/>
      <c r="F1294" s="222"/>
      <c r="G1294" s="222"/>
      <c r="H1294" s="222"/>
    </row>
    <row r="1295" spans="1:8" x14ac:dyDescent="0.3">
      <c r="A1295" s="105"/>
      <c r="B1295" s="223" t="s">
        <v>765</v>
      </c>
      <c r="C1295" s="225" t="s">
        <v>4008</v>
      </c>
      <c r="D1295" s="227">
        <v>70000883</v>
      </c>
      <c r="E1295" s="229" t="s">
        <v>4369</v>
      </c>
      <c r="F1295" s="231">
        <v>11.926</v>
      </c>
      <c r="G1295" s="229"/>
      <c r="H1295" s="221" t="s">
        <v>4007</v>
      </c>
    </row>
    <row r="1296" spans="1:8" ht="15" thickBot="1" x14ac:dyDescent="0.35">
      <c r="A1296" s="101"/>
      <c r="B1296" s="224"/>
      <c r="C1296" s="226"/>
      <c r="D1296" s="228"/>
      <c r="E1296" s="222"/>
      <c r="F1296" s="222"/>
      <c r="G1296" s="222"/>
      <c r="H1296" s="222"/>
    </row>
    <row r="1297" spans="1:8" x14ac:dyDescent="0.3">
      <c r="A1297" s="105"/>
      <c r="B1297" s="223" t="s">
        <v>1076</v>
      </c>
      <c r="C1297" s="225" t="s">
        <v>4008</v>
      </c>
      <c r="D1297" s="227">
        <v>70000884</v>
      </c>
      <c r="E1297" s="229" t="s">
        <v>4378</v>
      </c>
      <c r="F1297" s="221" t="s">
        <v>4007</v>
      </c>
      <c r="G1297" s="229" t="s">
        <v>4399</v>
      </c>
      <c r="H1297" s="231">
        <v>1E-3</v>
      </c>
    </row>
    <row r="1298" spans="1:8" ht="15" thickBot="1" x14ac:dyDescent="0.35">
      <c r="A1298" s="101"/>
      <c r="B1298" s="224"/>
      <c r="C1298" s="226"/>
      <c r="D1298" s="228"/>
      <c r="E1298" s="222"/>
      <c r="F1298" s="222"/>
      <c r="G1298" s="222"/>
      <c r="H1298" s="222"/>
    </row>
    <row r="1299" spans="1:8" x14ac:dyDescent="0.3">
      <c r="A1299" s="105"/>
      <c r="B1299" s="223" t="s">
        <v>632</v>
      </c>
      <c r="C1299" s="225" t="s">
        <v>4008</v>
      </c>
      <c r="D1299" s="227">
        <v>70000877</v>
      </c>
      <c r="E1299" s="229" t="s">
        <v>4381</v>
      </c>
      <c r="F1299" s="231">
        <v>2.093</v>
      </c>
      <c r="G1299" s="229" t="s">
        <v>4375</v>
      </c>
      <c r="H1299" s="231">
        <v>2.093</v>
      </c>
    </row>
    <row r="1300" spans="1:8" ht="15" thickBot="1" x14ac:dyDescent="0.35">
      <c r="A1300" s="101"/>
      <c r="B1300" s="224"/>
      <c r="C1300" s="226"/>
      <c r="D1300" s="228"/>
      <c r="E1300" s="222"/>
      <c r="F1300" s="222"/>
      <c r="G1300" s="222"/>
      <c r="H1300" s="222"/>
    </row>
    <row r="1301" spans="1:8" x14ac:dyDescent="0.3">
      <c r="A1301" s="105"/>
      <c r="B1301" s="223" t="s">
        <v>1344</v>
      </c>
      <c r="C1301" s="225" t="s">
        <v>4008</v>
      </c>
      <c r="D1301" s="227">
        <v>70000880</v>
      </c>
      <c r="E1301" s="229" t="s">
        <v>4450</v>
      </c>
      <c r="F1301" s="231">
        <v>18.489000000000001</v>
      </c>
      <c r="G1301" s="229" t="s">
        <v>4377</v>
      </c>
      <c r="H1301" s="231">
        <v>19.413</v>
      </c>
    </row>
    <row r="1302" spans="1:8" ht="15" thickBot="1" x14ac:dyDescent="0.35">
      <c r="A1302" s="101"/>
      <c r="B1302" s="224"/>
      <c r="C1302" s="226"/>
      <c r="D1302" s="228"/>
      <c r="E1302" s="222"/>
      <c r="F1302" s="222"/>
      <c r="G1302" s="222"/>
      <c r="H1302" s="222"/>
    </row>
    <row r="1303" spans="1:8" x14ac:dyDescent="0.3">
      <c r="A1303" s="105"/>
      <c r="B1303" s="223" t="s">
        <v>767</v>
      </c>
      <c r="C1303" s="225" t="s">
        <v>4008</v>
      </c>
      <c r="D1303" s="227">
        <v>70000838</v>
      </c>
      <c r="E1303" s="229" t="s">
        <v>4149</v>
      </c>
      <c r="F1303" s="221" t="s">
        <v>4007</v>
      </c>
      <c r="G1303" s="229"/>
      <c r="H1303" s="221" t="s">
        <v>4007</v>
      </c>
    </row>
    <row r="1304" spans="1:8" ht="15" thickBot="1" x14ac:dyDescent="0.35">
      <c r="A1304" s="101"/>
      <c r="B1304" s="224"/>
      <c r="C1304" s="226"/>
      <c r="D1304" s="228"/>
      <c r="E1304" s="222"/>
      <c r="F1304" s="222"/>
      <c r="G1304" s="222"/>
      <c r="H1304" s="222"/>
    </row>
    <row r="1305" spans="1:8" x14ac:dyDescent="0.3">
      <c r="A1305" s="105"/>
      <c r="B1305" s="223" t="s">
        <v>1304</v>
      </c>
      <c r="C1305" s="225" t="s">
        <v>4008</v>
      </c>
      <c r="D1305" s="227">
        <v>70001374</v>
      </c>
      <c r="E1305" s="229" t="s">
        <v>4315</v>
      </c>
      <c r="F1305" s="221" t="s">
        <v>4007</v>
      </c>
      <c r="G1305" s="229"/>
      <c r="H1305" s="221" t="s">
        <v>4007</v>
      </c>
    </row>
    <row r="1306" spans="1:8" ht="15" thickBot="1" x14ac:dyDescent="0.35">
      <c r="A1306" s="101"/>
      <c r="B1306" s="224"/>
      <c r="C1306" s="226"/>
      <c r="D1306" s="228"/>
      <c r="E1306" s="222"/>
      <c r="F1306" s="222"/>
      <c r="G1306" s="222"/>
      <c r="H1306" s="222"/>
    </row>
    <row r="1307" spans="1:8" x14ac:dyDescent="0.3">
      <c r="A1307" s="105"/>
      <c r="B1307" s="223" t="s">
        <v>605</v>
      </c>
      <c r="C1307" s="225" t="s">
        <v>4008</v>
      </c>
      <c r="D1307" s="227">
        <v>70001627</v>
      </c>
      <c r="E1307" s="229" t="s">
        <v>4098</v>
      </c>
      <c r="F1307" s="221" t="s">
        <v>4007</v>
      </c>
      <c r="G1307" s="229"/>
      <c r="H1307" s="221" t="s">
        <v>4007</v>
      </c>
    </row>
    <row r="1308" spans="1:8" ht="15" thickBot="1" x14ac:dyDescent="0.35">
      <c r="A1308" s="101"/>
      <c r="B1308" s="224"/>
      <c r="C1308" s="226"/>
      <c r="D1308" s="228"/>
      <c r="E1308" s="222"/>
      <c r="F1308" s="222"/>
      <c r="G1308" s="222"/>
      <c r="H1308" s="222"/>
    </row>
    <row r="1309" spans="1:8" x14ac:dyDescent="0.3">
      <c r="A1309" s="105"/>
      <c r="B1309" s="223" t="s">
        <v>1131</v>
      </c>
      <c r="C1309" s="225" t="s">
        <v>4008</v>
      </c>
      <c r="D1309" s="227">
        <v>70001375</v>
      </c>
      <c r="E1309" s="229" t="s">
        <v>4372</v>
      </c>
      <c r="F1309" s="231">
        <v>8.6980000000000004</v>
      </c>
      <c r="G1309" s="229"/>
      <c r="H1309" s="221" t="s">
        <v>4007</v>
      </c>
    </row>
    <row r="1310" spans="1:8" ht="15" thickBot="1" x14ac:dyDescent="0.35">
      <c r="A1310" s="101"/>
      <c r="B1310" s="224"/>
      <c r="C1310" s="226"/>
      <c r="D1310" s="228"/>
      <c r="E1310" s="222"/>
      <c r="F1310" s="222"/>
      <c r="G1310" s="222"/>
      <c r="H1310" s="222"/>
    </row>
    <row r="1311" spans="1:8" x14ac:dyDescent="0.3">
      <c r="A1311" s="105"/>
      <c r="B1311" s="223" t="s">
        <v>2333</v>
      </c>
      <c r="C1311" s="225" t="s">
        <v>4008</v>
      </c>
      <c r="D1311" s="227">
        <v>70000839</v>
      </c>
      <c r="E1311" s="229" t="s">
        <v>4143</v>
      </c>
      <c r="F1311" s="221" t="s">
        <v>4007</v>
      </c>
      <c r="G1311" s="229"/>
      <c r="H1311" s="221" t="s">
        <v>4007</v>
      </c>
    </row>
    <row r="1312" spans="1:8" ht="15" thickBot="1" x14ac:dyDescent="0.35">
      <c r="A1312" s="101"/>
      <c r="B1312" s="224"/>
      <c r="C1312" s="226"/>
      <c r="D1312" s="228"/>
      <c r="E1312" s="222"/>
      <c r="F1312" s="222"/>
      <c r="G1312" s="222"/>
      <c r="H1312" s="222"/>
    </row>
    <row r="1313" spans="1:8" x14ac:dyDescent="0.3">
      <c r="A1313" s="105"/>
      <c r="B1313" s="223" t="s">
        <v>879</v>
      </c>
      <c r="C1313" s="225" t="s">
        <v>4008</v>
      </c>
      <c r="D1313" s="227">
        <v>70000829</v>
      </c>
      <c r="E1313" s="229" t="s">
        <v>4386</v>
      </c>
      <c r="F1313" s="221" t="s">
        <v>4007</v>
      </c>
      <c r="G1313" s="229"/>
      <c r="H1313" s="221" t="s">
        <v>4007</v>
      </c>
    </row>
    <row r="1314" spans="1:8" ht="15" thickBot="1" x14ac:dyDescent="0.35">
      <c r="A1314" s="101"/>
      <c r="B1314" s="224"/>
      <c r="C1314" s="226"/>
      <c r="D1314" s="228"/>
      <c r="E1314" s="222"/>
      <c r="F1314" s="222"/>
      <c r="G1314" s="222"/>
      <c r="H1314" s="222"/>
    </row>
    <row r="1315" spans="1:8" x14ac:dyDescent="0.3">
      <c r="A1315" s="105"/>
      <c r="B1315" s="223" t="s">
        <v>1305</v>
      </c>
      <c r="C1315" s="225" t="s">
        <v>4008</v>
      </c>
      <c r="D1315" s="227">
        <v>70000840</v>
      </c>
      <c r="E1315" s="229" t="s">
        <v>4332</v>
      </c>
      <c r="F1315" s="221" t="s">
        <v>4007</v>
      </c>
      <c r="G1315" s="229"/>
      <c r="H1315" s="221" t="s">
        <v>4007</v>
      </c>
    </row>
    <row r="1316" spans="1:8" ht="15" thickBot="1" x14ac:dyDescent="0.35">
      <c r="A1316" s="101"/>
      <c r="B1316" s="224"/>
      <c r="C1316" s="226"/>
      <c r="D1316" s="228"/>
      <c r="E1316" s="222"/>
      <c r="F1316" s="222"/>
      <c r="G1316" s="222"/>
      <c r="H1316" s="222"/>
    </row>
    <row r="1317" spans="1:8" x14ac:dyDescent="0.3">
      <c r="A1317" s="105"/>
      <c r="B1317" s="223" t="s">
        <v>1048</v>
      </c>
      <c r="C1317" s="225" t="s">
        <v>4008</v>
      </c>
      <c r="D1317" s="227">
        <v>70000835</v>
      </c>
      <c r="E1317" s="229" t="s">
        <v>4333</v>
      </c>
      <c r="F1317" s="221" t="s">
        <v>4007</v>
      </c>
      <c r="G1317" s="229"/>
      <c r="H1317" s="221" t="s">
        <v>4007</v>
      </c>
    </row>
    <row r="1318" spans="1:8" ht="15" thickBot="1" x14ac:dyDescent="0.35">
      <c r="A1318" s="101"/>
      <c r="B1318" s="224"/>
      <c r="C1318" s="226"/>
      <c r="D1318" s="228"/>
      <c r="E1318" s="222"/>
      <c r="F1318" s="222"/>
      <c r="G1318" s="222"/>
      <c r="H1318" s="222"/>
    </row>
    <row r="1319" spans="1:8" x14ac:dyDescent="0.3">
      <c r="A1319" s="105"/>
      <c r="B1319" s="223" t="s">
        <v>1906</v>
      </c>
      <c r="C1319" s="225" t="s">
        <v>4008</v>
      </c>
      <c r="D1319" s="227">
        <v>70000833</v>
      </c>
      <c r="E1319" s="229" t="s">
        <v>4293</v>
      </c>
      <c r="F1319" s="221" t="s">
        <v>4007</v>
      </c>
      <c r="G1319" s="229"/>
      <c r="H1319" s="221" t="s">
        <v>4007</v>
      </c>
    </row>
    <row r="1320" spans="1:8" ht="15" thickBot="1" x14ac:dyDescent="0.35">
      <c r="A1320" s="101"/>
      <c r="B1320" s="224"/>
      <c r="C1320" s="226"/>
      <c r="D1320" s="228"/>
      <c r="E1320" s="222"/>
      <c r="F1320" s="222"/>
      <c r="G1320" s="222"/>
      <c r="H1320" s="222"/>
    </row>
    <row r="1321" spans="1:8" x14ac:dyDescent="0.3">
      <c r="A1321" s="105"/>
      <c r="B1321" s="223" t="s">
        <v>1973</v>
      </c>
      <c r="C1321" s="225" t="s">
        <v>4008</v>
      </c>
      <c r="D1321" s="227">
        <v>70000834</v>
      </c>
      <c r="E1321" s="229" t="s">
        <v>4450</v>
      </c>
      <c r="F1321" s="231">
        <v>14.131</v>
      </c>
      <c r="G1321" s="229" t="s">
        <v>4373</v>
      </c>
      <c r="H1321" s="231">
        <v>15.068</v>
      </c>
    </row>
    <row r="1322" spans="1:8" ht="15" thickBot="1" x14ac:dyDescent="0.35">
      <c r="A1322" s="101"/>
      <c r="B1322" s="224"/>
      <c r="C1322" s="226"/>
      <c r="D1322" s="228"/>
      <c r="E1322" s="222"/>
      <c r="F1322" s="222"/>
      <c r="G1322" s="222"/>
      <c r="H1322" s="222"/>
    </row>
    <row r="1323" spans="1:8" x14ac:dyDescent="0.3">
      <c r="A1323" s="105"/>
      <c r="B1323" s="223" t="s">
        <v>940</v>
      </c>
      <c r="C1323" s="225" t="s">
        <v>4008</v>
      </c>
      <c r="D1323" s="227">
        <v>70000837</v>
      </c>
      <c r="E1323" s="229" t="s">
        <v>4143</v>
      </c>
      <c r="F1323" s="221" t="s">
        <v>4007</v>
      </c>
      <c r="G1323" s="229"/>
      <c r="H1323" s="221" t="s">
        <v>4007</v>
      </c>
    </row>
    <row r="1324" spans="1:8" ht="15" thickBot="1" x14ac:dyDescent="0.35">
      <c r="A1324" s="101"/>
      <c r="B1324" s="224"/>
      <c r="C1324" s="226"/>
      <c r="D1324" s="228"/>
      <c r="E1324" s="222"/>
      <c r="F1324" s="222"/>
      <c r="G1324" s="222"/>
      <c r="H1324" s="222"/>
    </row>
    <row r="1325" spans="1:8" x14ac:dyDescent="0.3">
      <c r="A1325" s="105"/>
      <c r="B1325" s="223" t="s">
        <v>1954</v>
      </c>
      <c r="C1325" s="225" t="s">
        <v>4008</v>
      </c>
      <c r="D1325" s="227">
        <v>70000832</v>
      </c>
      <c r="E1325" s="229" t="s">
        <v>4334</v>
      </c>
      <c r="F1325" s="221" t="s">
        <v>4007</v>
      </c>
      <c r="G1325" s="229"/>
      <c r="H1325" s="221" t="s">
        <v>4007</v>
      </c>
    </row>
    <row r="1326" spans="1:8" ht="15" thickBot="1" x14ac:dyDescent="0.35">
      <c r="A1326" s="101"/>
      <c r="B1326" s="224"/>
      <c r="C1326" s="226"/>
      <c r="D1326" s="228"/>
      <c r="E1326" s="222"/>
      <c r="F1326" s="222"/>
      <c r="G1326" s="222"/>
      <c r="H1326" s="222"/>
    </row>
    <row r="1327" spans="1:8" x14ac:dyDescent="0.3">
      <c r="A1327" s="105"/>
      <c r="B1327" s="223" t="s">
        <v>1018</v>
      </c>
      <c r="C1327" s="225" t="s">
        <v>4008</v>
      </c>
      <c r="D1327" s="227">
        <v>70001871</v>
      </c>
      <c r="E1327" s="229" t="s">
        <v>4389</v>
      </c>
      <c r="F1327" s="231">
        <v>15.917</v>
      </c>
      <c r="G1327" s="229"/>
      <c r="H1327" s="221" t="s">
        <v>4007</v>
      </c>
    </row>
    <row r="1328" spans="1:8" ht="15" thickBot="1" x14ac:dyDescent="0.35">
      <c r="A1328" s="101"/>
      <c r="B1328" s="224"/>
      <c r="C1328" s="226"/>
      <c r="D1328" s="228"/>
      <c r="E1328" s="222"/>
      <c r="F1328" s="222"/>
      <c r="G1328" s="222"/>
      <c r="H1328" s="222"/>
    </row>
    <row r="1329" spans="1:8" x14ac:dyDescent="0.3">
      <c r="A1329" s="105"/>
      <c r="B1329" s="223" t="s">
        <v>2478</v>
      </c>
      <c r="C1329" s="225" t="s">
        <v>4008</v>
      </c>
      <c r="D1329" s="227">
        <v>70000836</v>
      </c>
      <c r="E1329" s="229" t="s">
        <v>4364</v>
      </c>
      <c r="F1329" s="233">
        <v>17</v>
      </c>
      <c r="G1329" s="229"/>
      <c r="H1329" s="221" t="s">
        <v>4007</v>
      </c>
    </row>
    <row r="1330" spans="1:8" ht="15" thickBot="1" x14ac:dyDescent="0.35">
      <c r="A1330" s="101"/>
      <c r="B1330" s="224"/>
      <c r="C1330" s="226"/>
      <c r="D1330" s="228"/>
      <c r="E1330" s="222"/>
      <c r="F1330" s="222"/>
      <c r="G1330" s="222"/>
      <c r="H1330" s="222"/>
    </row>
    <row r="1331" spans="1:8" x14ac:dyDescent="0.3">
      <c r="A1331" s="105"/>
      <c r="B1331" s="223" t="s">
        <v>1041</v>
      </c>
      <c r="C1331" s="225" t="s">
        <v>4008</v>
      </c>
      <c r="D1331" s="227">
        <v>70000831</v>
      </c>
      <c r="E1331" s="229" t="s">
        <v>4335</v>
      </c>
      <c r="F1331" s="221" t="s">
        <v>4007</v>
      </c>
      <c r="G1331" s="229"/>
      <c r="H1331" s="221" t="s">
        <v>4007</v>
      </c>
    </row>
    <row r="1332" spans="1:8" ht="15" thickBot="1" x14ac:dyDescent="0.35">
      <c r="A1332" s="101"/>
      <c r="B1332" s="224"/>
      <c r="C1332" s="226"/>
      <c r="D1332" s="228"/>
      <c r="E1332" s="222"/>
      <c r="F1332" s="222"/>
      <c r="G1332" s="222"/>
      <c r="H1332" s="222"/>
    </row>
    <row r="1333" spans="1:8" x14ac:dyDescent="0.3">
      <c r="A1333" s="105"/>
      <c r="B1333" s="223" t="s">
        <v>921</v>
      </c>
      <c r="C1333" s="225" t="s">
        <v>4008</v>
      </c>
      <c r="D1333" s="227">
        <v>70001870</v>
      </c>
      <c r="E1333" s="229" t="s">
        <v>4304</v>
      </c>
      <c r="F1333" s="221" t="s">
        <v>4007</v>
      </c>
      <c r="G1333" s="229"/>
      <c r="H1333" s="221" t="s">
        <v>4007</v>
      </c>
    </row>
    <row r="1334" spans="1:8" ht="15" thickBot="1" x14ac:dyDescent="0.35">
      <c r="A1334" s="101"/>
      <c r="B1334" s="224"/>
      <c r="C1334" s="226"/>
      <c r="D1334" s="228"/>
      <c r="E1334" s="222"/>
      <c r="F1334" s="222"/>
      <c r="G1334" s="222"/>
      <c r="H1334" s="222"/>
    </row>
    <row r="1335" spans="1:8" x14ac:dyDescent="0.3">
      <c r="A1335" s="105"/>
      <c r="B1335" s="223" t="s">
        <v>519</v>
      </c>
      <c r="C1335" s="225" t="s">
        <v>4008</v>
      </c>
      <c r="D1335" s="227">
        <v>70001586</v>
      </c>
      <c r="E1335" s="229" t="s">
        <v>4412</v>
      </c>
      <c r="F1335" s="233">
        <v>23</v>
      </c>
      <c r="G1335" s="229"/>
      <c r="H1335" s="221" t="s">
        <v>4007</v>
      </c>
    </row>
    <row r="1336" spans="1:8" ht="15" thickBot="1" x14ac:dyDescent="0.35">
      <c r="A1336" s="101"/>
      <c r="B1336" s="224"/>
      <c r="C1336" s="226"/>
      <c r="D1336" s="228"/>
      <c r="E1336" s="222"/>
      <c r="F1336" s="222"/>
      <c r="G1336" s="222"/>
      <c r="H1336" s="222"/>
    </row>
    <row r="1337" spans="1:8" x14ac:dyDescent="0.3">
      <c r="A1337" s="105"/>
      <c r="B1337" s="223" t="s">
        <v>1093</v>
      </c>
      <c r="C1337" s="225" t="s">
        <v>4008</v>
      </c>
      <c r="D1337" s="227">
        <v>70001864</v>
      </c>
      <c r="E1337" s="229" t="s">
        <v>4147</v>
      </c>
      <c r="F1337" s="221" t="s">
        <v>4007</v>
      </c>
      <c r="G1337" s="229"/>
      <c r="H1337" s="221" t="s">
        <v>4007</v>
      </c>
    </row>
    <row r="1338" spans="1:8" ht="15" thickBot="1" x14ac:dyDescent="0.35">
      <c r="A1338" s="101"/>
      <c r="B1338" s="224"/>
      <c r="C1338" s="226"/>
      <c r="D1338" s="228"/>
      <c r="E1338" s="222"/>
      <c r="F1338" s="222"/>
      <c r="G1338" s="222"/>
      <c r="H1338" s="222"/>
    </row>
    <row r="1339" spans="1:8" x14ac:dyDescent="0.3">
      <c r="A1339" s="105"/>
      <c r="B1339" s="223" t="s">
        <v>2414</v>
      </c>
      <c r="C1339" s="225" t="s">
        <v>4008</v>
      </c>
      <c r="D1339" s="227">
        <v>70001872</v>
      </c>
      <c r="E1339" s="229" t="s">
        <v>4227</v>
      </c>
      <c r="F1339" s="221" t="s">
        <v>4007</v>
      </c>
      <c r="G1339" s="229"/>
      <c r="H1339" s="221" t="s">
        <v>4007</v>
      </c>
    </row>
    <row r="1340" spans="1:8" ht="15" thickBot="1" x14ac:dyDescent="0.35">
      <c r="A1340" s="101"/>
      <c r="B1340" s="224"/>
      <c r="C1340" s="226"/>
      <c r="D1340" s="228"/>
      <c r="E1340" s="222"/>
      <c r="F1340" s="222"/>
      <c r="G1340" s="222"/>
      <c r="H1340" s="222"/>
    </row>
    <row r="1341" spans="1:8" x14ac:dyDescent="0.3">
      <c r="A1341" s="105"/>
      <c r="B1341" s="223" t="s">
        <v>2316</v>
      </c>
      <c r="C1341" s="225" t="s">
        <v>4008</v>
      </c>
      <c r="D1341" s="227">
        <v>70001593</v>
      </c>
      <c r="E1341" s="229" t="s">
        <v>4374</v>
      </c>
      <c r="F1341" s="221" t="s">
        <v>4007</v>
      </c>
      <c r="G1341" s="229"/>
      <c r="H1341" s="221" t="s">
        <v>4007</v>
      </c>
    </row>
    <row r="1342" spans="1:8" ht="15" thickBot="1" x14ac:dyDescent="0.35">
      <c r="A1342" s="101"/>
      <c r="B1342" s="224"/>
      <c r="C1342" s="226"/>
      <c r="D1342" s="228"/>
      <c r="E1342" s="222"/>
      <c r="F1342" s="222"/>
      <c r="G1342" s="222"/>
      <c r="H1342" s="222"/>
    </row>
    <row r="1343" spans="1:8" x14ac:dyDescent="0.3">
      <c r="A1343" s="105"/>
      <c r="B1343" s="223" t="s">
        <v>2057</v>
      </c>
      <c r="C1343" s="225" t="s">
        <v>4008</v>
      </c>
      <c r="D1343" s="227">
        <v>70001587</v>
      </c>
      <c r="E1343" s="229" t="s">
        <v>4400</v>
      </c>
      <c r="F1343" s="231">
        <v>13.205</v>
      </c>
      <c r="G1343" s="229"/>
      <c r="H1343" s="221" t="s">
        <v>4007</v>
      </c>
    </row>
    <row r="1344" spans="1:8" ht="15" thickBot="1" x14ac:dyDescent="0.35">
      <c r="A1344" s="101"/>
      <c r="B1344" s="224"/>
      <c r="C1344" s="226"/>
      <c r="D1344" s="228"/>
      <c r="E1344" s="222"/>
      <c r="F1344" s="222"/>
      <c r="G1344" s="222"/>
      <c r="H1344" s="222"/>
    </row>
    <row r="1345" spans="1:8" x14ac:dyDescent="0.3">
      <c r="A1345" s="105"/>
      <c r="B1345" s="223" t="s">
        <v>1024</v>
      </c>
      <c r="C1345" s="225" t="s">
        <v>4008</v>
      </c>
      <c r="D1345" s="227">
        <v>70001592</v>
      </c>
      <c r="E1345" s="229" t="s">
        <v>4337</v>
      </c>
      <c r="F1345" s="221" t="s">
        <v>4007</v>
      </c>
      <c r="G1345" s="229"/>
      <c r="H1345" s="221" t="s">
        <v>4007</v>
      </c>
    </row>
    <row r="1346" spans="1:8" ht="15" thickBot="1" x14ac:dyDescent="0.35">
      <c r="A1346" s="101"/>
      <c r="B1346" s="224"/>
      <c r="C1346" s="226"/>
      <c r="D1346" s="228"/>
      <c r="E1346" s="222"/>
      <c r="F1346" s="222"/>
      <c r="G1346" s="222"/>
      <c r="H1346" s="222"/>
    </row>
    <row r="1347" spans="1:8" x14ac:dyDescent="0.3">
      <c r="A1347" s="105"/>
      <c r="B1347" s="223" t="s">
        <v>2426</v>
      </c>
      <c r="C1347" s="225" t="s">
        <v>4008</v>
      </c>
      <c r="D1347" s="227">
        <v>70001803</v>
      </c>
      <c r="E1347" s="229" t="s">
        <v>4338</v>
      </c>
      <c r="F1347" s="221" t="s">
        <v>4007</v>
      </c>
      <c r="G1347" s="229"/>
      <c r="H1347" s="221" t="s">
        <v>4007</v>
      </c>
    </row>
    <row r="1348" spans="1:8" ht="15" thickBot="1" x14ac:dyDescent="0.35">
      <c r="A1348" s="101"/>
      <c r="B1348" s="224"/>
      <c r="C1348" s="226"/>
      <c r="D1348" s="228"/>
      <c r="E1348" s="222"/>
      <c r="F1348" s="222"/>
      <c r="G1348" s="222"/>
      <c r="H1348" s="222"/>
    </row>
    <row r="1349" spans="1:8" x14ac:dyDescent="0.3">
      <c r="A1349" s="105"/>
      <c r="B1349" s="223" t="s">
        <v>794</v>
      </c>
      <c r="C1349" s="225" t="s">
        <v>4008</v>
      </c>
      <c r="D1349" s="227">
        <v>700018125</v>
      </c>
      <c r="E1349" s="229" t="s">
        <v>4287</v>
      </c>
      <c r="F1349" s="221" t="s">
        <v>4007</v>
      </c>
      <c r="G1349" s="229"/>
      <c r="H1349" s="221" t="s">
        <v>4007</v>
      </c>
    </row>
    <row r="1350" spans="1:8" ht="15" thickBot="1" x14ac:dyDescent="0.35">
      <c r="A1350" s="101"/>
      <c r="B1350" s="224"/>
      <c r="C1350" s="226"/>
      <c r="D1350" s="228"/>
      <c r="E1350" s="222"/>
      <c r="F1350" s="222"/>
      <c r="G1350" s="222"/>
      <c r="H1350" s="222"/>
    </row>
    <row r="1351" spans="1:8" x14ac:dyDescent="0.3">
      <c r="A1351" s="105"/>
      <c r="B1351" s="223" t="s">
        <v>1165</v>
      </c>
      <c r="C1351" s="225" t="s">
        <v>4008</v>
      </c>
      <c r="D1351" s="227">
        <v>70001807</v>
      </c>
      <c r="E1351" s="229" t="s">
        <v>4371</v>
      </c>
      <c r="F1351" s="230">
        <v>12.02</v>
      </c>
      <c r="G1351" s="229"/>
      <c r="H1351" s="221" t="s">
        <v>4007</v>
      </c>
    </row>
    <row r="1352" spans="1:8" ht="15" thickBot="1" x14ac:dyDescent="0.35">
      <c r="A1352" s="101"/>
      <c r="B1352" s="224"/>
      <c r="C1352" s="226"/>
      <c r="D1352" s="228"/>
      <c r="E1352" s="222"/>
      <c r="F1352" s="222"/>
      <c r="G1352" s="222"/>
      <c r="H1352" s="222"/>
    </row>
    <row r="1353" spans="1:8" x14ac:dyDescent="0.3">
      <c r="A1353" s="105"/>
      <c r="B1353" s="223" t="s">
        <v>1930</v>
      </c>
      <c r="C1353" s="225" t="s">
        <v>4008</v>
      </c>
      <c r="D1353" s="227">
        <v>70001805</v>
      </c>
      <c r="E1353" s="229" t="s">
        <v>4017</v>
      </c>
      <c r="F1353" s="221" t="s">
        <v>4007</v>
      </c>
      <c r="G1353" s="229"/>
      <c r="H1353" s="221" t="s">
        <v>4007</v>
      </c>
    </row>
    <row r="1354" spans="1:8" ht="15" thickBot="1" x14ac:dyDescent="0.35">
      <c r="A1354" s="101"/>
      <c r="B1354" s="224"/>
      <c r="C1354" s="226"/>
      <c r="D1354" s="228"/>
      <c r="E1354" s="222"/>
      <c r="F1354" s="222"/>
      <c r="G1354" s="222"/>
      <c r="H1354" s="222"/>
    </row>
    <row r="1355" spans="1:8" x14ac:dyDescent="0.3">
      <c r="A1355" s="105"/>
      <c r="B1355" s="223" t="s">
        <v>2438</v>
      </c>
      <c r="C1355" s="225" t="s">
        <v>4008</v>
      </c>
      <c r="D1355" s="227">
        <v>70001188</v>
      </c>
      <c r="E1355" s="229" t="s">
        <v>4149</v>
      </c>
      <c r="F1355" s="221" t="s">
        <v>4007</v>
      </c>
      <c r="G1355" s="229"/>
      <c r="H1355" s="221" t="s">
        <v>4007</v>
      </c>
    </row>
    <row r="1356" spans="1:8" ht="15" thickBot="1" x14ac:dyDescent="0.35">
      <c r="A1356" s="101"/>
      <c r="B1356" s="224"/>
      <c r="C1356" s="226"/>
      <c r="D1356" s="228"/>
      <c r="E1356" s="222"/>
      <c r="F1356" s="222"/>
      <c r="G1356" s="222"/>
      <c r="H1356" s="222"/>
    </row>
    <row r="1357" spans="1:8" x14ac:dyDescent="0.3">
      <c r="A1357" s="105"/>
      <c r="B1357" s="223" t="s">
        <v>1323</v>
      </c>
      <c r="C1357" s="225" t="s">
        <v>4008</v>
      </c>
      <c r="D1357" s="227">
        <v>70001811</v>
      </c>
      <c r="E1357" s="229" t="s">
        <v>4453</v>
      </c>
      <c r="F1357" s="221" t="s">
        <v>4007</v>
      </c>
      <c r="G1357" s="229"/>
      <c r="H1357" s="221" t="s">
        <v>4007</v>
      </c>
    </row>
    <row r="1358" spans="1:8" ht="15" thickBot="1" x14ac:dyDescent="0.35">
      <c r="A1358" s="101"/>
      <c r="B1358" s="224"/>
      <c r="C1358" s="226"/>
      <c r="D1358" s="228"/>
      <c r="E1358" s="222"/>
      <c r="F1358" s="222"/>
      <c r="G1358" s="222"/>
      <c r="H1358" s="222"/>
    </row>
    <row r="1359" spans="1:8" x14ac:dyDescent="0.3">
      <c r="A1359" s="105"/>
      <c r="B1359" s="223" t="s">
        <v>2432</v>
      </c>
      <c r="C1359" s="225" t="s">
        <v>4008</v>
      </c>
      <c r="D1359" s="227">
        <v>70001809</v>
      </c>
      <c r="E1359" s="229" t="s">
        <v>4339</v>
      </c>
      <c r="F1359" s="221" t="s">
        <v>4007</v>
      </c>
      <c r="G1359" s="229"/>
      <c r="H1359" s="221" t="s">
        <v>4007</v>
      </c>
    </row>
    <row r="1360" spans="1:8" ht="15" thickBot="1" x14ac:dyDescent="0.35">
      <c r="A1360" s="101"/>
      <c r="B1360" s="224"/>
      <c r="C1360" s="226"/>
      <c r="D1360" s="228"/>
      <c r="E1360" s="222"/>
      <c r="F1360" s="222"/>
      <c r="G1360" s="222"/>
      <c r="H1360" s="222"/>
    </row>
    <row r="1361" spans="1:8" x14ac:dyDescent="0.3">
      <c r="A1361" s="105"/>
      <c r="B1361" s="223" t="s">
        <v>2097</v>
      </c>
      <c r="C1361" s="225" t="s">
        <v>4008</v>
      </c>
      <c r="D1361" s="227">
        <v>70001801</v>
      </c>
      <c r="E1361" s="229" t="s">
        <v>4339</v>
      </c>
      <c r="F1361" s="221" t="s">
        <v>4007</v>
      </c>
      <c r="G1361" s="229"/>
      <c r="H1361" s="221" t="s">
        <v>4007</v>
      </c>
    </row>
    <row r="1362" spans="1:8" ht="15" thickBot="1" x14ac:dyDescent="0.35">
      <c r="A1362" s="101"/>
      <c r="B1362" s="224"/>
      <c r="C1362" s="226"/>
      <c r="D1362" s="228"/>
      <c r="E1362" s="222"/>
      <c r="F1362" s="222"/>
      <c r="G1362" s="222"/>
      <c r="H1362" s="222"/>
    </row>
    <row r="1363" spans="1:8" x14ac:dyDescent="0.3">
      <c r="A1363" s="105"/>
      <c r="B1363" s="223" t="s">
        <v>779</v>
      </c>
      <c r="C1363" s="225" t="s">
        <v>4008</v>
      </c>
      <c r="D1363" s="227">
        <v>70001185</v>
      </c>
      <c r="E1363" s="229" t="s">
        <v>4440</v>
      </c>
      <c r="F1363" s="221" t="s">
        <v>4007</v>
      </c>
      <c r="G1363" s="229"/>
      <c r="H1363" s="221" t="s">
        <v>4007</v>
      </c>
    </row>
    <row r="1364" spans="1:8" ht="15" thickBot="1" x14ac:dyDescent="0.35">
      <c r="A1364" s="101"/>
      <c r="B1364" s="224"/>
      <c r="C1364" s="226"/>
      <c r="D1364" s="228"/>
      <c r="E1364" s="222"/>
      <c r="F1364" s="222"/>
      <c r="G1364" s="222"/>
      <c r="H1364" s="222"/>
    </row>
    <row r="1365" spans="1:8" x14ac:dyDescent="0.3">
      <c r="A1365" s="105"/>
      <c r="B1365" s="223" t="s">
        <v>2515</v>
      </c>
      <c r="C1365" s="225" t="s">
        <v>4008</v>
      </c>
      <c r="D1365" s="227">
        <v>70001178</v>
      </c>
      <c r="E1365" s="229" t="s">
        <v>4372</v>
      </c>
      <c r="F1365" s="233">
        <v>16</v>
      </c>
      <c r="G1365" s="229" t="s">
        <v>4379</v>
      </c>
      <c r="H1365" s="234">
        <v>16.399999999999999</v>
      </c>
    </row>
    <row r="1366" spans="1:8" ht="15" thickBot="1" x14ac:dyDescent="0.35">
      <c r="A1366" s="101"/>
      <c r="B1366" s="224"/>
      <c r="C1366" s="226"/>
      <c r="D1366" s="228"/>
      <c r="E1366" s="222"/>
      <c r="F1366" s="222"/>
      <c r="G1366" s="222"/>
      <c r="H1366" s="222"/>
    </row>
    <row r="1367" spans="1:8" x14ac:dyDescent="0.3">
      <c r="A1367" s="105"/>
      <c r="B1367" s="223" t="s">
        <v>2077</v>
      </c>
      <c r="C1367" s="225" t="s">
        <v>4008</v>
      </c>
      <c r="D1367" s="227">
        <v>70001189</v>
      </c>
      <c r="E1367" s="229" t="s">
        <v>4131</v>
      </c>
      <c r="F1367" s="221" t="s">
        <v>4007</v>
      </c>
      <c r="G1367" s="229"/>
      <c r="H1367" s="221" t="s">
        <v>4007</v>
      </c>
    </row>
    <row r="1368" spans="1:8" ht="15" thickBot="1" x14ac:dyDescent="0.35">
      <c r="A1368" s="101"/>
      <c r="B1368" s="224"/>
      <c r="C1368" s="226"/>
      <c r="D1368" s="228"/>
      <c r="E1368" s="222"/>
      <c r="F1368" s="222"/>
      <c r="G1368" s="222"/>
      <c r="H1368" s="222"/>
    </row>
    <row r="1369" spans="1:8" x14ac:dyDescent="0.3">
      <c r="A1369" s="105"/>
      <c r="B1369" s="223" t="s">
        <v>796</v>
      </c>
      <c r="C1369" s="225" t="s">
        <v>4008</v>
      </c>
      <c r="D1369" s="227">
        <v>70001177</v>
      </c>
      <c r="E1369" s="229" t="s">
        <v>4340</v>
      </c>
      <c r="F1369" s="221" t="s">
        <v>4007</v>
      </c>
      <c r="G1369" s="229"/>
      <c r="H1369" s="221" t="s">
        <v>4007</v>
      </c>
    </row>
    <row r="1370" spans="1:8" ht="15" thickBot="1" x14ac:dyDescent="0.35">
      <c r="A1370" s="101"/>
      <c r="B1370" s="224"/>
      <c r="C1370" s="226"/>
      <c r="D1370" s="228"/>
      <c r="E1370" s="222"/>
      <c r="F1370" s="222"/>
      <c r="G1370" s="222"/>
      <c r="H1370" s="222"/>
    </row>
    <row r="1371" spans="1:8" x14ac:dyDescent="0.3">
      <c r="A1371" s="105"/>
      <c r="B1371" s="223" t="s">
        <v>992</v>
      </c>
      <c r="C1371" s="225" t="s">
        <v>4008</v>
      </c>
      <c r="D1371" s="227">
        <v>70001186</v>
      </c>
      <c r="E1371" s="229" t="s">
        <v>4420</v>
      </c>
      <c r="F1371" s="231">
        <v>31.526</v>
      </c>
      <c r="G1371" s="229"/>
      <c r="H1371" s="221" t="s">
        <v>4007</v>
      </c>
    </row>
    <row r="1372" spans="1:8" ht="15" thickBot="1" x14ac:dyDescent="0.35">
      <c r="A1372" s="101"/>
      <c r="B1372" s="224"/>
      <c r="C1372" s="226"/>
      <c r="D1372" s="228"/>
      <c r="E1372" s="222"/>
      <c r="F1372" s="222"/>
      <c r="G1372" s="222"/>
      <c r="H1372" s="222"/>
    </row>
    <row r="1373" spans="1:8" x14ac:dyDescent="0.3">
      <c r="A1373" s="105"/>
      <c r="B1373" s="223" t="s">
        <v>915</v>
      </c>
      <c r="C1373" s="225" t="s">
        <v>4008</v>
      </c>
      <c r="D1373" s="227">
        <v>70001183</v>
      </c>
      <c r="E1373" s="229" t="s">
        <v>4341</v>
      </c>
      <c r="F1373" s="221" t="s">
        <v>4007</v>
      </c>
      <c r="G1373" s="229"/>
      <c r="H1373" s="221" t="s">
        <v>4007</v>
      </c>
    </row>
    <row r="1374" spans="1:8" ht="15" thickBot="1" x14ac:dyDescent="0.35">
      <c r="A1374" s="101"/>
      <c r="B1374" s="224"/>
      <c r="C1374" s="226"/>
      <c r="D1374" s="228"/>
      <c r="E1374" s="222"/>
      <c r="F1374" s="222"/>
      <c r="G1374" s="222"/>
      <c r="H1374" s="222"/>
    </row>
    <row r="1375" spans="1:8" x14ac:dyDescent="0.3">
      <c r="A1375" s="105"/>
      <c r="B1375" s="223" t="s">
        <v>1086</v>
      </c>
      <c r="C1375" s="225" t="s">
        <v>4008</v>
      </c>
      <c r="D1375" s="227">
        <v>70001182</v>
      </c>
      <c r="E1375" s="229" t="s">
        <v>4407</v>
      </c>
      <c r="F1375" s="231">
        <v>6.5439999999999996</v>
      </c>
      <c r="G1375" s="229" t="s">
        <v>4365</v>
      </c>
      <c r="H1375" s="231">
        <v>6.5439999999999996</v>
      </c>
    </row>
    <row r="1376" spans="1:8" ht="15" thickBot="1" x14ac:dyDescent="0.35">
      <c r="A1376" s="101"/>
      <c r="B1376" s="224"/>
      <c r="C1376" s="226"/>
      <c r="D1376" s="228"/>
      <c r="E1376" s="222"/>
      <c r="F1376" s="222"/>
      <c r="G1376" s="222"/>
      <c r="H1376" s="222"/>
    </row>
    <row r="1377" spans="1:8" x14ac:dyDescent="0.3">
      <c r="A1377" s="105"/>
      <c r="B1377" s="223" t="s">
        <v>2208</v>
      </c>
      <c r="C1377" s="225" t="s">
        <v>4008</v>
      </c>
      <c r="D1377" s="227">
        <v>70001184</v>
      </c>
      <c r="E1377" s="229" t="s">
        <v>4407</v>
      </c>
      <c r="F1377" s="231">
        <v>16.795000000000002</v>
      </c>
      <c r="G1377" s="229"/>
      <c r="H1377" s="221" t="s">
        <v>4007</v>
      </c>
    </row>
    <row r="1378" spans="1:8" ht="15" thickBot="1" x14ac:dyDescent="0.35">
      <c r="A1378" s="101"/>
      <c r="B1378" s="224"/>
      <c r="C1378" s="226"/>
      <c r="D1378" s="228"/>
      <c r="E1378" s="222"/>
      <c r="F1378" s="222"/>
      <c r="G1378" s="222"/>
      <c r="H1378" s="222"/>
    </row>
    <row r="1379" spans="1:8" x14ac:dyDescent="0.3">
      <c r="A1379" s="105"/>
      <c r="B1379" s="223" t="s">
        <v>1360</v>
      </c>
      <c r="C1379" s="225" t="s">
        <v>4008</v>
      </c>
      <c r="D1379" s="227">
        <v>70002406</v>
      </c>
      <c r="E1379" s="229" t="s">
        <v>4454</v>
      </c>
      <c r="F1379" s="221" t="s">
        <v>4007</v>
      </c>
      <c r="G1379" s="229"/>
      <c r="H1379" s="221" t="s">
        <v>4007</v>
      </c>
    </row>
    <row r="1380" spans="1:8" ht="15" thickBot="1" x14ac:dyDescent="0.35">
      <c r="A1380" s="101"/>
      <c r="B1380" s="224"/>
      <c r="C1380" s="226"/>
      <c r="D1380" s="228"/>
      <c r="E1380" s="222"/>
      <c r="F1380" s="222"/>
      <c r="G1380" s="222"/>
      <c r="H1380" s="222"/>
    </row>
    <row r="1381" spans="1:8" x14ac:dyDescent="0.3">
      <c r="A1381" s="105"/>
      <c r="B1381" s="223" t="s">
        <v>2032</v>
      </c>
      <c r="C1381" s="225" t="s">
        <v>4008</v>
      </c>
      <c r="D1381" s="227">
        <v>70002409</v>
      </c>
      <c r="E1381" s="229" t="s">
        <v>4363</v>
      </c>
      <c r="F1381" s="221" t="s">
        <v>4007</v>
      </c>
      <c r="G1381" s="229" t="s">
        <v>4373</v>
      </c>
      <c r="H1381" s="234">
        <v>2.9</v>
      </c>
    </row>
    <row r="1382" spans="1:8" ht="15" thickBot="1" x14ac:dyDescent="0.35">
      <c r="A1382" s="101"/>
      <c r="B1382" s="224"/>
      <c r="C1382" s="226"/>
      <c r="D1382" s="228"/>
      <c r="E1382" s="222"/>
      <c r="F1382" s="222"/>
      <c r="G1382" s="222"/>
      <c r="H1382" s="222"/>
    </row>
    <row r="1383" spans="1:8" x14ac:dyDescent="0.3">
      <c r="A1383" s="105"/>
      <c r="B1383" s="223" t="s">
        <v>1449</v>
      </c>
      <c r="C1383" s="225" t="s">
        <v>4008</v>
      </c>
      <c r="D1383" s="227">
        <v>70001181</v>
      </c>
      <c r="E1383" s="229" t="s">
        <v>4343</v>
      </c>
      <c r="F1383" s="221" t="s">
        <v>4007</v>
      </c>
      <c r="G1383" s="229"/>
      <c r="H1383" s="221" t="s">
        <v>4007</v>
      </c>
    </row>
    <row r="1384" spans="1:8" ht="15" thickBot="1" x14ac:dyDescent="0.35">
      <c r="A1384" s="101"/>
      <c r="B1384" s="224"/>
      <c r="C1384" s="226"/>
      <c r="D1384" s="228"/>
      <c r="E1384" s="222"/>
      <c r="F1384" s="222"/>
      <c r="G1384" s="222"/>
      <c r="H1384" s="222"/>
    </row>
    <row r="1385" spans="1:8" x14ac:dyDescent="0.3">
      <c r="A1385" s="105"/>
      <c r="B1385" s="223" t="s">
        <v>1368</v>
      </c>
      <c r="C1385" s="225" t="s">
        <v>4008</v>
      </c>
      <c r="D1385" s="227">
        <v>70001179</v>
      </c>
      <c r="E1385" s="229" t="s">
        <v>4398</v>
      </c>
      <c r="F1385" s="230">
        <v>32.729999999999997</v>
      </c>
      <c r="G1385" s="229"/>
      <c r="H1385" s="221" t="s">
        <v>4007</v>
      </c>
    </row>
    <row r="1386" spans="1:8" ht="15" thickBot="1" x14ac:dyDescent="0.35">
      <c r="A1386" s="101"/>
      <c r="B1386" s="224"/>
      <c r="C1386" s="226"/>
      <c r="D1386" s="228"/>
      <c r="E1386" s="222"/>
      <c r="F1386" s="222"/>
      <c r="G1386" s="222"/>
      <c r="H1386" s="222"/>
    </row>
    <row r="1387" spans="1:8" x14ac:dyDescent="0.3">
      <c r="A1387" s="105"/>
      <c r="B1387" s="223" t="s">
        <v>1370</v>
      </c>
      <c r="C1387" s="225" t="s">
        <v>4008</v>
      </c>
      <c r="D1387" s="227">
        <v>70002410</v>
      </c>
      <c r="E1387" s="229" t="s">
        <v>4368</v>
      </c>
      <c r="F1387" s="234">
        <v>29.1</v>
      </c>
      <c r="G1387" s="229"/>
      <c r="H1387" s="221" t="s">
        <v>4007</v>
      </c>
    </row>
    <row r="1388" spans="1:8" ht="15" thickBot="1" x14ac:dyDescent="0.35">
      <c r="A1388" s="101"/>
      <c r="B1388" s="224"/>
      <c r="C1388" s="226"/>
      <c r="D1388" s="228"/>
      <c r="E1388" s="222"/>
      <c r="F1388" s="222"/>
      <c r="G1388" s="222"/>
      <c r="H1388" s="222"/>
    </row>
    <row r="1389" spans="1:8" x14ac:dyDescent="0.3">
      <c r="A1389" s="105"/>
      <c r="B1389" s="223" t="s">
        <v>2440</v>
      </c>
      <c r="C1389" s="225" t="s">
        <v>4008</v>
      </c>
      <c r="D1389" s="227">
        <v>70002403</v>
      </c>
      <c r="E1389" s="229" t="s">
        <v>4413</v>
      </c>
      <c r="F1389" s="230">
        <v>18.36</v>
      </c>
      <c r="G1389" s="229" t="s">
        <v>4379</v>
      </c>
      <c r="H1389" s="230">
        <v>18.96</v>
      </c>
    </row>
    <row r="1390" spans="1:8" ht="15" thickBot="1" x14ac:dyDescent="0.35">
      <c r="A1390" s="101"/>
      <c r="B1390" s="224"/>
      <c r="C1390" s="226"/>
      <c r="D1390" s="228"/>
      <c r="E1390" s="222"/>
      <c r="F1390" s="222"/>
      <c r="G1390" s="222"/>
      <c r="H1390" s="222"/>
    </row>
    <row r="1391" spans="1:8" x14ac:dyDescent="0.3">
      <c r="A1391" s="105"/>
      <c r="B1391" s="223" t="s">
        <v>1423</v>
      </c>
      <c r="C1391" s="225" t="s">
        <v>4008</v>
      </c>
      <c r="D1391" s="227">
        <v>70002405</v>
      </c>
      <c r="E1391" s="229" t="s">
        <v>4343</v>
      </c>
      <c r="F1391" s="221" t="s">
        <v>4007</v>
      </c>
      <c r="G1391" s="229"/>
      <c r="H1391" s="221" t="s">
        <v>4007</v>
      </c>
    </row>
    <row r="1392" spans="1:8" ht="15" thickBot="1" x14ac:dyDescent="0.35">
      <c r="A1392" s="101"/>
      <c r="B1392" s="224"/>
      <c r="C1392" s="226"/>
      <c r="D1392" s="228"/>
      <c r="E1392" s="222"/>
      <c r="F1392" s="222"/>
      <c r="G1392" s="222"/>
      <c r="H1392" s="222"/>
    </row>
    <row r="1393" spans="1:8" x14ac:dyDescent="0.3">
      <c r="A1393" s="105"/>
      <c r="B1393" s="223" t="s">
        <v>514</v>
      </c>
      <c r="C1393" s="225" t="s">
        <v>4008</v>
      </c>
      <c r="D1393" s="227">
        <v>70002404</v>
      </c>
      <c r="E1393" s="229" t="s">
        <v>4371</v>
      </c>
      <c r="F1393" s="231">
        <v>16.646000000000001</v>
      </c>
      <c r="G1393" s="229" t="s">
        <v>4365</v>
      </c>
      <c r="H1393" s="231">
        <v>17.305</v>
      </c>
    </row>
    <row r="1394" spans="1:8" ht="15" thickBot="1" x14ac:dyDescent="0.35">
      <c r="A1394" s="101"/>
      <c r="B1394" s="224"/>
      <c r="C1394" s="226"/>
      <c r="D1394" s="228"/>
      <c r="E1394" s="222"/>
      <c r="F1394" s="222"/>
      <c r="G1394" s="222"/>
      <c r="H1394" s="222"/>
    </row>
    <row r="1395" spans="1:8" x14ac:dyDescent="0.3">
      <c r="A1395" s="105"/>
      <c r="B1395" s="223" t="s">
        <v>785</v>
      </c>
      <c r="C1395" s="225" t="s">
        <v>4008</v>
      </c>
      <c r="D1395" s="227">
        <v>70002412</v>
      </c>
      <c r="E1395" s="229" t="s">
        <v>4344</v>
      </c>
      <c r="F1395" s="221" t="s">
        <v>4007</v>
      </c>
      <c r="G1395" s="229"/>
      <c r="H1395" s="221" t="s">
        <v>4007</v>
      </c>
    </row>
    <row r="1396" spans="1:8" ht="15" thickBot="1" x14ac:dyDescent="0.35">
      <c r="A1396" s="101"/>
      <c r="B1396" s="224"/>
      <c r="C1396" s="226"/>
      <c r="D1396" s="228"/>
      <c r="E1396" s="222"/>
      <c r="F1396" s="222"/>
      <c r="G1396" s="222"/>
      <c r="H1396" s="222"/>
    </row>
    <row r="1397" spans="1:8" x14ac:dyDescent="0.3">
      <c r="A1397" s="105"/>
      <c r="B1397" s="223" t="s">
        <v>1989</v>
      </c>
      <c r="C1397" s="225" t="s">
        <v>4008</v>
      </c>
      <c r="D1397" s="227">
        <v>70002411</v>
      </c>
      <c r="E1397" s="229" t="s">
        <v>4380</v>
      </c>
      <c r="F1397" s="231">
        <v>13.074999999999999</v>
      </c>
      <c r="G1397" s="229" t="s">
        <v>4367</v>
      </c>
      <c r="H1397" s="231">
        <v>13.247999999999999</v>
      </c>
    </row>
    <row r="1398" spans="1:8" ht="15" thickBot="1" x14ac:dyDescent="0.35">
      <c r="A1398" s="101"/>
      <c r="B1398" s="224"/>
      <c r="C1398" s="226"/>
      <c r="D1398" s="228"/>
      <c r="E1398" s="222"/>
      <c r="F1398" s="222"/>
      <c r="G1398" s="222"/>
      <c r="H1398" s="222"/>
    </row>
    <row r="1399" spans="1:8" x14ac:dyDescent="0.3">
      <c r="A1399" s="105"/>
      <c r="B1399" s="223" t="s">
        <v>1859</v>
      </c>
      <c r="C1399" s="225" t="s">
        <v>4008</v>
      </c>
      <c r="D1399" s="227">
        <v>70002408</v>
      </c>
      <c r="E1399" s="229" t="s">
        <v>4455</v>
      </c>
      <c r="F1399" s="221" t="s">
        <v>4007</v>
      </c>
      <c r="G1399" s="229"/>
      <c r="H1399" s="221" t="s">
        <v>4007</v>
      </c>
    </row>
    <row r="1400" spans="1:8" ht="15" thickBot="1" x14ac:dyDescent="0.35">
      <c r="A1400" s="101"/>
      <c r="B1400" s="224"/>
      <c r="C1400" s="226"/>
      <c r="D1400" s="228"/>
      <c r="E1400" s="222"/>
      <c r="F1400" s="222"/>
      <c r="G1400" s="222"/>
      <c r="H1400" s="222"/>
    </row>
    <row r="1401" spans="1:8" x14ac:dyDescent="0.3">
      <c r="A1401" s="105"/>
      <c r="B1401" s="223" t="s">
        <v>2034</v>
      </c>
      <c r="C1401" s="225" t="s">
        <v>4008</v>
      </c>
      <c r="D1401" s="227">
        <v>70002401</v>
      </c>
      <c r="E1401" s="229" t="s">
        <v>4345</v>
      </c>
      <c r="F1401" s="221" t="s">
        <v>4007</v>
      </c>
      <c r="G1401" s="229"/>
      <c r="H1401" s="221" t="s">
        <v>4007</v>
      </c>
    </row>
    <row r="1402" spans="1:8" ht="15" thickBot="1" x14ac:dyDescent="0.35">
      <c r="A1402" s="101"/>
      <c r="B1402" s="224"/>
      <c r="C1402" s="226"/>
      <c r="D1402" s="228"/>
      <c r="E1402" s="222"/>
      <c r="F1402" s="222"/>
      <c r="G1402" s="222"/>
      <c r="H1402" s="222"/>
    </row>
    <row r="1403" spans="1:8" x14ac:dyDescent="0.3">
      <c r="A1403" s="105"/>
      <c r="B1403" s="223" t="s">
        <v>1861</v>
      </c>
      <c r="C1403" s="225" t="s">
        <v>4008</v>
      </c>
      <c r="D1403" s="227">
        <v>70002114</v>
      </c>
      <c r="E1403" s="229" t="s">
        <v>4442</v>
      </c>
      <c r="F1403" s="221" t="s">
        <v>4007</v>
      </c>
      <c r="G1403" s="229" t="s">
        <v>4370</v>
      </c>
      <c r="H1403" s="231">
        <v>28.338000000000001</v>
      </c>
    </row>
    <row r="1404" spans="1:8" ht="15" thickBot="1" x14ac:dyDescent="0.35">
      <c r="A1404" s="101"/>
      <c r="B1404" s="224"/>
      <c r="C1404" s="226"/>
      <c r="D1404" s="228"/>
      <c r="E1404" s="222"/>
      <c r="F1404" s="222"/>
      <c r="G1404" s="222"/>
      <c r="H1404" s="222"/>
    </row>
    <row r="1405" spans="1:8" x14ac:dyDescent="0.3">
      <c r="A1405" s="105"/>
      <c r="B1405" s="223" t="s">
        <v>2274</v>
      </c>
      <c r="C1405" s="225" t="s">
        <v>4008</v>
      </c>
      <c r="D1405" s="227">
        <v>70002117</v>
      </c>
      <c r="E1405" s="229" t="s">
        <v>4374</v>
      </c>
      <c r="F1405" s="221" t="s">
        <v>4007</v>
      </c>
      <c r="G1405" s="229"/>
      <c r="H1405" s="221" t="s">
        <v>4007</v>
      </c>
    </row>
    <row r="1406" spans="1:8" ht="15" thickBot="1" x14ac:dyDescent="0.35">
      <c r="A1406" s="101"/>
      <c r="B1406" s="224"/>
      <c r="C1406" s="226"/>
      <c r="D1406" s="228"/>
      <c r="E1406" s="222"/>
      <c r="F1406" s="222"/>
      <c r="G1406" s="222"/>
      <c r="H1406" s="222"/>
    </row>
    <row r="1407" spans="1:8" x14ac:dyDescent="0.3">
      <c r="A1407" s="105"/>
      <c r="B1407" s="223" t="s">
        <v>544</v>
      </c>
      <c r="C1407" s="225" t="s">
        <v>4008</v>
      </c>
      <c r="D1407" s="227">
        <v>70002407</v>
      </c>
      <c r="E1407" s="229" t="s">
        <v>4340</v>
      </c>
      <c r="F1407" s="221" t="s">
        <v>4007</v>
      </c>
      <c r="G1407" s="229"/>
      <c r="H1407" s="221" t="s">
        <v>4007</v>
      </c>
    </row>
    <row r="1408" spans="1:8" ht="15" thickBot="1" x14ac:dyDescent="0.35">
      <c r="A1408" s="101"/>
      <c r="B1408" s="224"/>
      <c r="C1408" s="226"/>
      <c r="D1408" s="228"/>
      <c r="E1408" s="222"/>
      <c r="F1408" s="222"/>
      <c r="G1408" s="222"/>
      <c r="H1408" s="222"/>
    </row>
    <row r="1409" spans="1:8" x14ac:dyDescent="0.3">
      <c r="A1409" s="105"/>
      <c r="B1409" s="223" t="s">
        <v>1107</v>
      </c>
      <c r="C1409" s="225" t="s">
        <v>4008</v>
      </c>
      <c r="D1409" s="227">
        <v>70002402</v>
      </c>
      <c r="E1409" s="229" t="s">
        <v>4431</v>
      </c>
      <c r="F1409" s="231">
        <v>7.3029999999999999</v>
      </c>
      <c r="G1409" s="229"/>
      <c r="H1409" s="221" t="s">
        <v>4007</v>
      </c>
    </row>
    <row r="1410" spans="1:8" ht="15" thickBot="1" x14ac:dyDescent="0.35">
      <c r="A1410" s="101"/>
      <c r="B1410" s="224"/>
      <c r="C1410" s="226"/>
      <c r="D1410" s="228"/>
      <c r="E1410" s="222"/>
      <c r="F1410" s="222"/>
      <c r="G1410" s="222"/>
      <c r="H1410" s="222"/>
    </row>
    <row r="1411" spans="1:8" x14ac:dyDescent="0.3">
      <c r="A1411" s="105"/>
      <c r="B1411" s="223" t="s">
        <v>1818</v>
      </c>
      <c r="C1411" s="225" t="s">
        <v>4008</v>
      </c>
      <c r="D1411" s="227">
        <v>70002120</v>
      </c>
      <c r="E1411" s="229" t="s">
        <v>4456</v>
      </c>
      <c r="F1411" s="221" t="s">
        <v>4007</v>
      </c>
      <c r="G1411" s="229" t="s">
        <v>4388</v>
      </c>
      <c r="H1411" s="231">
        <v>0.72399999999999998</v>
      </c>
    </row>
    <row r="1412" spans="1:8" ht="15" thickBot="1" x14ac:dyDescent="0.35">
      <c r="A1412" s="101"/>
      <c r="B1412" s="224"/>
      <c r="C1412" s="226"/>
      <c r="D1412" s="228"/>
      <c r="E1412" s="222"/>
      <c r="F1412" s="222"/>
      <c r="G1412" s="222"/>
      <c r="H1412" s="222"/>
    </row>
    <row r="1413" spans="1:8" x14ac:dyDescent="0.3">
      <c r="A1413" s="105"/>
      <c r="B1413" s="223" t="s">
        <v>787</v>
      </c>
      <c r="C1413" s="225" t="s">
        <v>4008</v>
      </c>
      <c r="D1413" s="227">
        <v>70002115</v>
      </c>
      <c r="E1413" s="229" t="s">
        <v>4371</v>
      </c>
      <c r="F1413" s="231">
        <v>13.728</v>
      </c>
      <c r="G1413" s="229" t="s">
        <v>4373</v>
      </c>
      <c r="H1413" s="231">
        <v>14.156000000000001</v>
      </c>
    </row>
    <row r="1414" spans="1:8" ht="15" thickBot="1" x14ac:dyDescent="0.35">
      <c r="A1414" s="101"/>
      <c r="B1414" s="224"/>
      <c r="C1414" s="226"/>
      <c r="D1414" s="228"/>
      <c r="E1414" s="222"/>
      <c r="F1414" s="222"/>
      <c r="G1414" s="222"/>
      <c r="H1414" s="222"/>
    </row>
    <row r="1415" spans="1:8" x14ac:dyDescent="0.3">
      <c r="A1415" s="105"/>
      <c r="B1415" s="223" t="s">
        <v>2434</v>
      </c>
      <c r="C1415" s="225" t="s">
        <v>4008</v>
      </c>
      <c r="D1415" s="227">
        <v>70002124</v>
      </c>
      <c r="E1415" s="229" t="s">
        <v>4194</v>
      </c>
      <c r="F1415" s="221" t="s">
        <v>4007</v>
      </c>
      <c r="G1415" s="229"/>
      <c r="H1415" s="221" t="s">
        <v>4007</v>
      </c>
    </row>
    <row r="1416" spans="1:8" ht="15" thickBot="1" x14ac:dyDescent="0.35">
      <c r="A1416" s="101"/>
      <c r="B1416" s="224"/>
      <c r="C1416" s="226"/>
      <c r="D1416" s="228"/>
      <c r="E1416" s="222"/>
      <c r="F1416" s="222"/>
      <c r="G1416" s="222"/>
      <c r="H1416" s="222"/>
    </row>
    <row r="1417" spans="1:8" x14ac:dyDescent="0.3">
      <c r="A1417" s="105"/>
      <c r="B1417" s="223" t="s">
        <v>1142</v>
      </c>
      <c r="C1417" s="225" t="s">
        <v>4006</v>
      </c>
      <c r="D1417" s="227">
        <v>70002121</v>
      </c>
      <c r="E1417" s="229" t="s">
        <v>4346</v>
      </c>
      <c r="F1417" s="221" t="s">
        <v>4007</v>
      </c>
      <c r="G1417" s="229"/>
      <c r="H1417" s="221" t="s">
        <v>4007</v>
      </c>
    </row>
    <row r="1418" spans="1:8" ht="15" thickBot="1" x14ac:dyDescent="0.35">
      <c r="A1418" s="101"/>
      <c r="B1418" s="224"/>
      <c r="C1418" s="226"/>
      <c r="D1418" s="228"/>
      <c r="E1418" s="222"/>
      <c r="F1418" s="222"/>
      <c r="G1418" s="222"/>
      <c r="H1418" s="222"/>
    </row>
    <row r="1419" spans="1:8" x14ac:dyDescent="0.3">
      <c r="A1419" s="105"/>
      <c r="B1419" s="223" t="s">
        <v>2157</v>
      </c>
      <c r="C1419" s="225" t="s">
        <v>4008</v>
      </c>
      <c r="D1419" s="227">
        <v>70002116</v>
      </c>
      <c r="E1419" s="229" t="s">
        <v>4372</v>
      </c>
      <c r="F1419" s="234">
        <v>5.2</v>
      </c>
      <c r="G1419" s="229" t="s">
        <v>4399</v>
      </c>
      <c r="H1419" s="234">
        <v>4.8</v>
      </c>
    </row>
    <row r="1420" spans="1:8" ht="15" thickBot="1" x14ac:dyDescent="0.35">
      <c r="A1420" s="101"/>
      <c r="B1420" s="224"/>
      <c r="C1420" s="226"/>
      <c r="D1420" s="228"/>
      <c r="E1420" s="222"/>
      <c r="F1420" s="222"/>
      <c r="G1420" s="222"/>
      <c r="H1420" s="222"/>
    </row>
    <row r="1421" spans="1:8" x14ac:dyDescent="0.3">
      <c r="A1421" s="105"/>
      <c r="B1421" s="223" t="s">
        <v>2502</v>
      </c>
      <c r="C1421" s="225" t="s">
        <v>4008</v>
      </c>
      <c r="D1421" s="227">
        <v>70002113</v>
      </c>
      <c r="E1421" s="229" t="s">
        <v>4369</v>
      </c>
      <c r="F1421" s="231">
        <v>10.458</v>
      </c>
      <c r="G1421" s="229" t="s">
        <v>4379</v>
      </c>
      <c r="H1421" s="231">
        <v>10.824999999999999</v>
      </c>
    </row>
    <row r="1422" spans="1:8" ht="15" thickBot="1" x14ac:dyDescent="0.35">
      <c r="A1422" s="101"/>
      <c r="B1422" s="224"/>
      <c r="C1422" s="226"/>
      <c r="D1422" s="228"/>
      <c r="E1422" s="222"/>
      <c r="F1422" s="222"/>
      <c r="G1422" s="222"/>
      <c r="H1422" s="222"/>
    </row>
    <row r="1423" spans="1:8" x14ac:dyDescent="0.3">
      <c r="A1423" s="105"/>
      <c r="B1423" s="223" t="s">
        <v>2178</v>
      </c>
      <c r="C1423" s="225" t="s">
        <v>4008</v>
      </c>
      <c r="D1423" s="227">
        <v>70002118</v>
      </c>
      <c r="E1423" s="229" t="s">
        <v>4372</v>
      </c>
      <c r="F1423" s="230">
        <v>13.24</v>
      </c>
      <c r="G1423" s="229" t="s">
        <v>4379</v>
      </c>
      <c r="H1423" s="234">
        <v>13.8</v>
      </c>
    </row>
    <row r="1424" spans="1:8" ht="15" thickBot="1" x14ac:dyDescent="0.35">
      <c r="A1424" s="101"/>
      <c r="B1424" s="224"/>
      <c r="C1424" s="226"/>
      <c r="D1424" s="228"/>
      <c r="E1424" s="222"/>
      <c r="F1424" s="222"/>
      <c r="G1424" s="222"/>
      <c r="H1424" s="222"/>
    </row>
    <row r="1425" spans="1:8" x14ac:dyDescent="0.3">
      <c r="A1425" s="105"/>
      <c r="B1425" s="223" t="s">
        <v>1002</v>
      </c>
      <c r="C1425" s="225" t="s">
        <v>4008</v>
      </c>
      <c r="D1425" s="227">
        <v>70002119</v>
      </c>
      <c r="E1425" s="229" t="s">
        <v>4195</v>
      </c>
      <c r="F1425" s="221" t="s">
        <v>4007</v>
      </c>
      <c r="G1425" s="229"/>
      <c r="H1425" s="221" t="s">
        <v>4007</v>
      </c>
    </row>
    <row r="1426" spans="1:8" ht="15" thickBot="1" x14ac:dyDescent="0.35">
      <c r="A1426" s="101"/>
      <c r="B1426" s="224"/>
      <c r="C1426" s="226"/>
      <c r="D1426" s="228"/>
      <c r="E1426" s="222"/>
      <c r="F1426" s="222"/>
      <c r="G1426" s="222"/>
      <c r="H1426" s="222"/>
    </row>
    <row r="1427" spans="1:8" x14ac:dyDescent="0.3">
      <c r="A1427" s="105"/>
      <c r="B1427" s="223" t="s">
        <v>1428</v>
      </c>
      <c r="C1427" s="225" t="s">
        <v>4008</v>
      </c>
      <c r="D1427" s="227">
        <v>70001679</v>
      </c>
      <c r="E1427" s="229" t="s">
        <v>4068</v>
      </c>
      <c r="F1427" s="221" t="s">
        <v>4007</v>
      </c>
      <c r="G1427" s="229"/>
      <c r="H1427" s="221" t="s">
        <v>4007</v>
      </c>
    </row>
    <row r="1428" spans="1:8" ht="15" thickBot="1" x14ac:dyDescent="0.35">
      <c r="A1428" s="101"/>
      <c r="B1428" s="224"/>
      <c r="C1428" s="226"/>
      <c r="D1428" s="228"/>
      <c r="E1428" s="222"/>
      <c r="F1428" s="222"/>
      <c r="G1428" s="222"/>
      <c r="H1428" s="222"/>
    </row>
    <row r="1429" spans="1:8" x14ac:dyDescent="0.3">
      <c r="A1429" s="105"/>
      <c r="B1429" s="223" t="s">
        <v>2480</v>
      </c>
      <c r="C1429" s="225" t="s">
        <v>4008</v>
      </c>
      <c r="D1429" s="227">
        <v>70001671</v>
      </c>
      <c r="E1429" s="229" t="s">
        <v>4457</v>
      </c>
      <c r="F1429" s="221" t="s">
        <v>4007</v>
      </c>
      <c r="G1429" s="229"/>
      <c r="H1429" s="221" t="s">
        <v>4007</v>
      </c>
    </row>
    <row r="1430" spans="1:8" ht="15" thickBot="1" x14ac:dyDescent="0.35">
      <c r="A1430" s="101"/>
      <c r="B1430" s="224"/>
      <c r="C1430" s="226"/>
      <c r="D1430" s="228"/>
      <c r="E1430" s="222"/>
      <c r="F1430" s="222"/>
      <c r="G1430" s="222"/>
      <c r="H1430" s="222"/>
    </row>
    <row r="1431" spans="1:8" x14ac:dyDescent="0.3">
      <c r="A1431" s="105"/>
      <c r="B1431" s="223" t="s">
        <v>1372</v>
      </c>
      <c r="C1431" s="225" t="s">
        <v>4008</v>
      </c>
      <c r="D1431" s="227">
        <v>70002123</v>
      </c>
      <c r="E1431" s="229" t="s">
        <v>4194</v>
      </c>
      <c r="F1431" s="221" t="s">
        <v>4007</v>
      </c>
      <c r="G1431" s="229"/>
      <c r="H1431" s="221" t="s">
        <v>4007</v>
      </c>
    </row>
    <row r="1432" spans="1:8" ht="15" thickBot="1" x14ac:dyDescent="0.35">
      <c r="A1432" s="101"/>
      <c r="B1432" s="224"/>
      <c r="C1432" s="226"/>
      <c r="D1432" s="228"/>
      <c r="E1432" s="222"/>
      <c r="F1432" s="222"/>
      <c r="G1432" s="222"/>
      <c r="H1432" s="222"/>
    </row>
    <row r="1433" spans="1:8" x14ac:dyDescent="0.3">
      <c r="A1433" s="105"/>
      <c r="B1433" s="223" t="s">
        <v>1451</v>
      </c>
      <c r="C1433" s="225" t="s">
        <v>4008</v>
      </c>
      <c r="D1433" s="227">
        <v>70002122</v>
      </c>
      <c r="E1433" s="229" t="s">
        <v>4420</v>
      </c>
      <c r="F1433" s="231">
        <v>1E-3</v>
      </c>
      <c r="G1433" s="229" t="s">
        <v>4423</v>
      </c>
      <c r="H1433" s="231">
        <v>1E-3</v>
      </c>
    </row>
    <row r="1434" spans="1:8" ht="15" thickBot="1" x14ac:dyDescent="0.35">
      <c r="A1434" s="101"/>
      <c r="B1434" s="224"/>
      <c r="C1434" s="226"/>
      <c r="D1434" s="228"/>
      <c r="E1434" s="222"/>
      <c r="F1434" s="222"/>
      <c r="G1434" s="222"/>
      <c r="H1434" s="222"/>
    </row>
    <row r="1435" spans="1:8" x14ac:dyDescent="0.3">
      <c r="A1435" s="105"/>
      <c r="B1435" s="223" t="s">
        <v>2176</v>
      </c>
      <c r="C1435" s="225" t="s">
        <v>4008</v>
      </c>
      <c r="D1435" s="227">
        <v>70001672</v>
      </c>
      <c r="E1435" s="229" t="s">
        <v>4349</v>
      </c>
      <c r="F1435" s="221" t="s">
        <v>4007</v>
      </c>
      <c r="G1435" s="229"/>
      <c r="H1435" s="221" t="s">
        <v>4007</v>
      </c>
    </row>
    <row r="1436" spans="1:8" ht="15" thickBot="1" x14ac:dyDescent="0.35">
      <c r="A1436" s="101"/>
      <c r="B1436" s="224"/>
      <c r="C1436" s="226"/>
      <c r="D1436" s="228"/>
      <c r="E1436" s="222"/>
      <c r="F1436" s="222"/>
      <c r="G1436" s="222"/>
      <c r="H1436" s="222"/>
    </row>
    <row r="1437" spans="1:8" x14ac:dyDescent="0.3">
      <c r="A1437" s="105"/>
      <c r="B1437" s="223" t="s">
        <v>1384</v>
      </c>
      <c r="C1437" s="225" t="s">
        <v>4008</v>
      </c>
      <c r="D1437" s="227">
        <v>70001669</v>
      </c>
      <c r="E1437" s="229" t="s">
        <v>4320</v>
      </c>
      <c r="F1437" s="221" t="s">
        <v>4007</v>
      </c>
      <c r="G1437" s="229"/>
      <c r="H1437" s="221" t="s">
        <v>4007</v>
      </c>
    </row>
    <row r="1438" spans="1:8" ht="15" thickBot="1" x14ac:dyDescent="0.35">
      <c r="A1438" s="101"/>
      <c r="B1438" s="224"/>
      <c r="C1438" s="226"/>
      <c r="D1438" s="228"/>
      <c r="E1438" s="222"/>
      <c r="F1438" s="222"/>
      <c r="G1438" s="222"/>
      <c r="H1438" s="222"/>
    </row>
    <row r="1439" spans="1:8" x14ac:dyDescent="0.3">
      <c r="A1439" s="105"/>
      <c r="B1439" s="223" t="s">
        <v>2489</v>
      </c>
      <c r="C1439" s="225" t="s">
        <v>4008</v>
      </c>
      <c r="D1439" s="227">
        <v>70001675</v>
      </c>
      <c r="E1439" s="229" t="s">
        <v>4194</v>
      </c>
      <c r="F1439" s="221" t="s">
        <v>4007</v>
      </c>
      <c r="G1439" s="229"/>
      <c r="H1439" s="221" t="s">
        <v>4007</v>
      </c>
    </row>
    <row r="1440" spans="1:8" ht="15" thickBot="1" x14ac:dyDescent="0.35">
      <c r="A1440" s="101"/>
      <c r="B1440" s="224"/>
      <c r="C1440" s="226"/>
      <c r="D1440" s="228"/>
      <c r="E1440" s="222"/>
      <c r="F1440" s="222"/>
      <c r="G1440" s="222"/>
      <c r="H1440" s="222"/>
    </row>
    <row r="1441" spans="1:8" x14ac:dyDescent="0.3">
      <c r="A1441" s="105"/>
      <c r="B1441" s="223" t="s">
        <v>1466</v>
      </c>
      <c r="C1441" s="225" t="s">
        <v>4008</v>
      </c>
      <c r="D1441" s="227">
        <v>70001677</v>
      </c>
      <c r="E1441" s="229" t="s">
        <v>4458</v>
      </c>
      <c r="F1441" s="221" t="s">
        <v>4007</v>
      </c>
      <c r="G1441" s="229" t="s">
        <v>4375</v>
      </c>
      <c r="H1441" s="233">
        <v>12</v>
      </c>
    </row>
    <row r="1442" spans="1:8" ht="15" thickBot="1" x14ac:dyDescent="0.35">
      <c r="A1442" s="101"/>
      <c r="B1442" s="224"/>
      <c r="C1442" s="226"/>
      <c r="D1442" s="228"/>
      <c r="E1442" s="222"/>
      <c r="F1442" s="222"/>
      <c r="G1442" s="222"/>
      <c r="H1442" s="222"/>
    </row>
    <row r="1443" spans="1:8" x14ac:dyDescent="0.3">
      <c r="A1443" s="105"/>
      <c r="B1443" s="223" t="s">
        <v>1494</v>
      </c>
      <c r="C1443" s="225" t="s">
        <v>4008</v>
      </c>
      <c r="D1443" s="227">
        <v>70001674</v>
      </c>
      <c r="E1443" s="229" t="s">
        <v>4453</v>
      </c>
      <c r="F1443" s="221" t="s">
        <v>4007</v>
      </c>
      <c r="G1443" s="229"/>
      <c r="H1443" s="221" t="s">
        <v>4007</v>
      </c>
    </row>
    <row r="1444" spans="1:8" ht="15" thickBot="1" x14ac:dyDescent="0.35">
      <c r="A1444" s="101"/>
      <c r="B1444" s="224"/>
      <c r="C1444" s="226"/>
      <c r="D1444" s="228"/>
      <c r="E1444" s="222"/>
      <c r="F1444" s="222"/>
      <c r="G1444" s="222"/>
      <c r="H1444" s="222"/>
    </row>
    <row r="1445" spans="1:8" x14ac:dyDescent="0.3">
      <c r="A1445" s="105"/>
      <c r="B1445" s="223" t="s">
        <v>717</v>
      </c>
      <c r="C1445" s="225" t="s">
        <v>4008</v>
      </c>
      <c r="D1445" s="227">
        <v>70001670</v>
      </c>
      <c r="E1445" s="229" t="s">
        <v>4376</v>
      </c>
      <c r="F1445" s="230">
        <v>0.01</v>
      </c>
      <c r="G1445" s="229" t="s">
        <v>4375</v>
      </c>
      <c r="H1445" s="230">
        <v>0.01</v>
      </c>
    </row>
    <row r="1446" spans="1:8" ht="15" thickBot="1" x14ac:dyDescent="0.35">
      <c r="A1446" s="101"/>
      <c r="B1446" s="224"/>
      <c r="C1446" s="226"/>
      <c r="D1446" s="228"/>
      <c r="E1446" s="222"/>
      <c r="F1446" s="222"/>
      <c r="G1446" s="222"/>
      <c r="H1446" s="222"/>
    </row>
    <row r="1447" spans="1:8" x14ac:dyDescent="0.3">
      <c r="A1447" s="105"/>
      <c r="B1447" s="223" t="s">
        <v>2103</v>
      </c>
      <c r="C1447" s="225" t="s">
        <v>4008</v>
      </c>
      <c r="D1447" s="227">
        <v>70001676</v>
      </c>
      <c r="E1447" s="229" t="s">
        <v>4311</v>
      </c>
      <c r="F1447" s="221" t="s">
        <v>4007</v>
      </c>
      <c r="G1447" s="229"/>
      <c r="H1447" s="221" t="s">
        <v>4007</v>
      </c>
    </row>
    <row r="1448" spans="1:8" ht="15" thickBot="1" x14ac:dyDescent="0.35">
      <c r="A1448" s="101"/>
      <c r="B1448" s="224"/>
      <c r="C1448" s="226"/>
      <c r="D1448" s="228"/>
      <c r="E1448" s="222"/>
      <c r="F1448" s="222"/>
      <c r="G1448" s="222"/>
      <c r="H1448" s="222"/>
    </row>
    <row r="1449" spans="1:8" x14ac:dyDescent="0.3">
      <c r="A1449" s="105"/>
      <c r="B1449" s="223" t="s">
        <v>1004</v>
      </c>
      <c r="C1449" s="225" t="s">
        <v>4008</v>
      </c>
      <c r="D1449" s="227">
        <v>70001680</v>
      </c>
      <c r="E1449" s="229" t="s">
        <v>4408</v>
      </c>
      <c r="F1449" s="234">
        <v>5.2</v>
      </c>
      <c r="G1449" s="229" t="s">
        <v>4370</v>
      </c>
      <c r="H1449" s="230">
        <v>5.97</v>
      </c>
    </row>
    <row r="1450" spans="1:8" ht="15" thickBot="1" x14ac:dyDescent="0.35">
      <c r="A1450" s="101"/>
      <c r="B1450" s="224"/>
      <c r="C1450" s="226"/>
      <c r="D1450" s="228"/>
      <c r="E1450" s="222"/>
      <c r="F1450" s="222"/>
      <c r="G1450" s="222"/>
      <c r="H1450" s="222"/>
    </row>
    <row r="1451" spans="1:8" x14ac:dyDescent="0.3">
      <c r="A1451" s="105"/>
      <c r="B1451" s="223" t="s">
        <v>2237</v>
      </c>
      <c r="C1451" s="225" t="s">
        <v>4008</v>
      </c>
      <c r="D1451" s="227">
        <v>70001628</v>
      </c>
      <c r="E1451" s="229" t="s">
        <v>4372</v>
      </c>
      <c r="F1451" s="231">
        <v>1.7270000000000001</v>
      </c>
      <c r="G1451" s="229"/>
      <c r="H1451" s="221" t="s">
        <v>4007</v>
      </c>
    </row>
    <row r="1452" spans="1:8" ht="15" thickBot="1" x14ac:dyDescent="0.35">
      <c r="A1452" s="101"/>
      <c r="B1452" s="224"/>
      <c r="C1452" s="226"/>
      <c r="D1452" s="228"/>
      <c r="E1452" s="222"/>
      <c r="F1452" s="222"/>
      <c r="G1452" s="222"/>
      <c r="H1452" s="222"/>
    </row>
    <row r="1453" spans="1:8" x14ac:dyDescent="0.3">
      <c r="A1453" s="105"/>
      <c r="B1453" s="223" t="s">
        <v>1172</v>
      </c>
      <c r="C1453" s="225" t="s">
        <v>4008</v>
      </c>
      <c r="D1453" s="227">
        <v>70001622</v>
      </c>
      <c r="E1453" s="229" t="s">
        <v>4341</v>
      </c>
      <c r="F1453" s="221" t="s">
        <v>4007</v>
      </c>
      <c r="G1453" s="229"/>
      <c r="H1453" s="221" t="s">
        <v>4007</v>
      </c>
    </row>
    <row r="1454" spans="1:8" ht="15" thickBot="1" x14ac:dyDescent="0.35">
      <c r="A1454" s="101"/>
      <c r="B1454" s="224"/>
      <c r="C1454" s="226"/>
      <c r="D1454" s="228"/>
      <c r="E1454" s="222"/>
      <c r="F1454" s="222"/>
      <c r="G1454" s="222"/>
      <c r="H1454" s="222"/>
    </row>
    <row r="1455" spans="1:8" x14ac:dyDescent="0.3">
      <c r="A1455" s="105"/>
      <c r="B1455" s="223" t="s">
        <v>1820</v>
      </c>
      <c r="C1455" s="225" t="s">
        <v>4008</v>
      </c>
      <c r="D1455" s="227">
        <v>70001673</v>
      </c>
      <c r="E1455" s="229" t="s">
        <v>4369</v>
      </c>
      <c r="F1455" s="233">
        <v>24</v>
      </c>
      <c r="G1455" s="229" t="s">
        <v>4405</v>
      </c>
      <c r="H1455" s="231">
        <v>24.058</v>
      </c>
    </row>
    <row r="1456" spans="1:8" ht="15" thickBot="1" x14ac:dyDescent="0.35">
      <c r="A1456" s="101"/>
      <c r="B1456" s="224"/>
      <c r="C1456" s="226"/>
      <c r="D1456" s="228"/>
      <c r="E1456" s="222"/>
      <c r="F1456" s="222"/>
      <c r="G1456" s="222"/>
      <c r="H1456" s="222"/>
    </row>
    <row r="1457" spans="1:8" x14ac:dyDescent="0.3">
      <c r="A1457" s="105"/>
      <c r="B1457" s="223" t="s">
        <v>1470</v>
      </c>
      <c r="C1457" s="225" t="s">
        <v>4008</v>
      </c>
      <c r="D1457" s="227">
        <v>70001678</v>
      </c>
      <c r="E1457" s="229" t="s">
        <v>4283</v>
      </c>
      <c r="F1457" s="221" t="s">
        <v>4007</v>
      </c>
      <c r="G1457" s="229"/>
      <c r="H1457" s="221" t="s">
        <v>4007</v>
      </c>
    </row>
    <row r="1458" spans="1:8" ht="15" thickBot="1" x14ac:dyDescent="0.35">
      <c r="A1458" s="101"/>
      <c r="B1458" s="224"/>
      <c r="C1458" s="226"/>
      <c r="D1458" s="228"/>
      <c r="E1458" s="222"/>
      <c r="F1458" s="222"/>
      <c r="G1458" s="222"/>
      <c r="H1458" s="222"/>
    </row>
    <row r="1459" spans="1:8" x14ac:dyDescent="0.3">
      <c r="A1459" s="105"/>
      <c r="B1459" s="223" t="s">
        <v>2495</v>
      </c>
      <c r="C1459" s="225" t="s">
        <v>4008</v>
      </c>
      <c r="D1459" s="227">
        <v>70001629</v>
      </c>
      <c r="E1459" s="229" t="s">
        <v>4269</v>
      </c>
      <c r="F1459" s="221" t="s">
        <v>4007</v>
      </c>
      <c r="G1459" s="229"/>
      <c r="H1459" s="221" t="s">
        <v>4007</v>
      </c>
    </row>
    <row r="1460" spans="1:8" ht="15" thickBot="1" x14ac:dyDescent="0.35">
      <c r="A1460" s="101"/>
      <c r="B1460" s="224"/>
      <c r="C1460" s="226"/>
      <c r="D1460" s="228"/>
      <c r="E1460" s="222"/>
      <c r="F1460" s="222"/>
      <c r="G1460" s="222"/>
      <c r="H1460" s="222"/>
    </row>
    <row r="1461" spans="1:8" x14ac:dyDescent="0.3">
      <c r="A1461" s="105"/>
      <c r="B1461" s="223" t="s">
        <v>1472</v>
      </c>
      <c r="C1461" s="225" t="s">
        <v>4008</v>
      </c>
      <c r="D1461" s="227">
        <v>70001621</v>
      </c>
      <c r="E1461" s="229" t="s">
        <v>4368</v>
      </c>
      <c r="F1461" s="231">
        <v>5.8449999999999998</v>
      </c>
      <c r="G1461" s="229"/>
      <c r="H1461" s="221" t="s">
        <v>4007</v>
      </c>
    </row>
    <row r="1462" spans="1:8" ht="15" thickBot="1" x14ac:dyDescent="0.35">
      <c r="A1462" s="101"/>
      <c r="B1462" s="224"/>
      <c r="C1462" s="226"/>
      <c r="D1462" s="228"/>
      <c r="E1462" s="222"/>
      <c r="F1462" s="222"/>
      <c r="G1462" s="222"/>
      <c r="H1462" s="222"/>
    </row>
    <row r="1463" spans="1:8" x14ac:dyDescent="0.3">
      <c r="A1463" s="105"/>
      <c r="B1463" s="223" t="s">
        <v>501</v>
      </c>
      <c r="C1463" s="225" t="s">
        <v>4008</v>
      </c>
      <c r="D1463" s="232">
        <v>43475136</v>
      </c>
      <c r="E1463" s="229" t="s">
        <v>4350</v>
      </c>
      <c r="F1463" s="221" t="s">
        <v>4007</v>
      </c>
      <c r="G1463" s="229"/>
      <c r="H1463" s="221" t="s">
        <v>4007</v>
      </c>
    </row>
    <row r="1464" spans="1:8" ht="15" thickBot="1" x14ac:dyDescent="0.35">
      <c r="A1464" s="101"/>
      <c r="B1464" s="224"/>
      <c r="C1464" s="226"/>
      <c r="D1464" s="228"/>
      <c r="E1464" s="222"/>
      <c r="F1464" s="222"/>
      <c r="G1464" s="222"/>
      <c r="H1464" s="222"/>
    </row>
    <row r="1465" spans="1:8" x14ac:dyDescent="0.3">
      <c r="A1465" s="105"/>
      <c r="B1465" s="223" t="s">
        <v>2180</v>
      </c>
      <c r="C1465" s="225" t="s">
        <v>4008</v>
      </c>
      <c r="D1465" s="227">
        <v>70001625</v>
      </c>
      <c r="E1465" s="229" t="s">
        <v>4413</v>
      </c>
      <c r="F1465" s="231">
        <v>9.7720000000000002</v>
      </c>
      <c r="G1465" s="229"/>
      <c r="H1465" s="221" t="s">
        <v>4007</v>
      </c>
    </row>
    <row r="1466" spans="1:8" ht="15" thickBot="1" x14ac:dyDescent="0.35">
      <c r="A1466" s="101"/>
      <c r="B1466" s="224"/>
      <c r="C1466" s="226"/>
      <c r="D1466" s="228"/>
      <c r="E1466" s="222"/>
      <c r="F1466" s="222"/>
      <c r="G1466" s="222"/>
      <c r="H1466" s="222"/>
    </row>
    <row r="1467" spans="1:8" x14ac:dyDescent="0.3">
      <c r="A1467" s="105"/>
      <c r="B1467" s="223" t="s">
        <v>836</v>
      </c>
      <c r="C1467" s="225" t="s">
        <v>4008</v>
      </c>
      <c r="D1467" s="227">
        <v>70001624</v>
      </c>
      <c r="E1467" s="229" t="s">
        <v>4351</v>
      </c>
      <c r="F1467" s="221" t="s">
        <v>4007</v>
      </c>
      <c r="G1467" s="229"/>
      <c r="H1467" s="221" t="s">
        <v>4007</v>
      </c>
    </row>
    <row r="1468" spans="1:8" ht="15" thickBot="1" x14ac:dyDescent="0.35">
      <c r="A1468" s="101"/>
      <c r="B1468" s="224"/>
      <c r="C1468" s="226"/>
      <c r="D1468" s="228"/>
      <c r="E1468" s="222"/>
      <c r="F1468" s="222"/>
      <c r="G1468" s="222"/>
      <c r="H1468" s="222"/>
    </row>
    <row r="1469" spans="1:8" x14ac:dyDescent="0.3">
      <c r="A1469" s="105"/>
      <c r="B1469" s="223" t="s">
        <v>2491</v>
      </c>
      <c r="C1469" s="225" t="s">
        <v>4008</v>
      </c>
      <c r="D1469" s="232">
        <v>70001627</v>
      </c>
      <c r="E1469" s="229" t="s">
        <v>4098</v>
      </c>
      <c r="F1469" s="221" t="s">
        <v>4007</v>
      </c>
      <c r="G1469" s="229"/>
      <c r="H1469" s="221" t="s">
        <v>4007</v>
      </c>
    </row>
    <row r="1470" spans="1:8" ht="15" thickBot="1" x14ac:dyDescent="0.35">
      <c r="A1470" s="101"/>
      <c r="B1470" s="224"/>
      <c r="C1470" s="226"/>
      <c r="D1470" s="228"/>
      <c r="E1470" s="222"/>
      <c r="F1470" s="222"/>
      <c r="G1470" s="222"/>
      <c r="H1470" s="222"/>
    </row>
    <row r="1471" spans="1:8" x14ac:dyDescent="0.3">
      <c r="A1471" s="105"/>
      <c r="B1471" s="223" t="s">
        <v>2505</v>
      </c>
      <c r="C1471" s="225" t="s">
        <v>4008</v>
      </c>
      <c r="D1471" s="227">
        <v>70001623</v>
      </c>
      <c r="E1471" s="229" t="s">
        <v>4425</v>
      </c>
      <c r="F1471" s="221" t="s">
        <v>4007</v>
      </c>
      <c r="G1471" s="229" t="s">
        <v>4375</v>
      </c>
      <c r="H1471" s="231">
        <v>1.163</v>
      </c>
    </row>
    <row r="1472" spans="1:8" ht="15" thickBot="1" x14ac:dyDescent="0.35">
      <c r="A1472" s="101"/>
      <c r="B1472" s="224"/>
      <c r="C1472" s="226"/>
      <c r="D1472" s="228"/>
      <c r="E1472" s="222"/>
      <c r="F1472" s="222"/>
      <c r="G1472" s="222"/>
      <c r="H1472" s="222"/>
    </row>
    <row r="1473" spans="1:8" x14ac:dyDescent="0.3">
      <c r="A1473" s="105"/>
      <c r="B1473" s="223" t="s">
        <v>2245</v>
      </c>
      <c r="C1473" s="225" t="s">
        <v>4008</v>
      </c>
      <c r="D1473" s="227">
        <v>70002216</v>
      </c>
      <c r="E1473" s="229" t="s">
        <v>4364</v>
      </c>
      <c r="F1473" s="230">
        <v>24.83</v>
      </c>
      <c r="G1473" s="229" t="s">
        <v>4379</v>
      </c>
      <c r="H1473" s="230">
        <v>25.77</v>
      </c>
    </row>
    <row r="1474" spans="1:8" ht="15" thickBot="1" x14ac:dyDescent="0.35">
      <c r="A1474" s="101"/>
      <c r="B1474" s="224"/>
      <c r="C1474" s="226"/>
      <c r="D1474" s="228"/>
      <c r="E1474" s="222"/>
      <c r="F1474" s="222"/>
      <c r="G1474" s="222"/>
      <c r="H1474" s="222"/>
    </row>
    <row r="1475" spans="1:8" x14ac:dyDescent="0.3">
      <c r="A1475" s="105"/>
      <c r="B1475" s="223" t="s">
        <v>812</v>
      </c>
      <c r="C1475" s="225" t="s">
        <v>4008</v>
      </c>
      <c r="D1475" s="227">
        <v>70002215</v>
      </c>
      <c r="E1475" s="229" t="s">
        <v>4353</v>
      </c>
      <c r="F1475" s="221" t="s">
        <v>4007</v>
      </c>
      <c r="G1475" s="229" t="s">
        <v>4365</v>
      </c>
      <c r="H1475" s="230">
        <v>11.91</v>
      </c>
    </row>
    <row r="1476" spans="1:8" ht="15" thickBot="1" x14ac:dyDescent="0.35">
      <c r="A1476" s="101"/>
      <c r="B1476" s="224"/>
      <c r="C1476" s="226"/>
      <c r="D1476" s="228"/>
      <c r="E1476" s="222"/>
      <c r="F1476" s="222"/>
      <c r="G1476" s="222"/>
      <c r="H1476" s="222"/>
    </row>
    <row r="1477" spans="1:8" x14ac:dyDescent="0.3">
      <c r="A1477" s="105"/>
      <c r="B1477" s="223" t="s">
        <v>1474</v>
      </c>
      <c r="C1477" s="225" t="s">
        <v>4008</v>
      </c>
      <c r="D1477" s="227">
        <v>70001630</v>
      </c>
      <c r="E1477" s="229" t="s">
        <v>4389</v>
      </c>
      <c r="F1477" s="231">
        <v>23.852</v>
      </c>
      <c r="G1477" s="229"/>
      <c r="H1477" s="221" t="s">
        <v>4007</v>
      </c>
    </row>
    <row r="1478" spans="1:8" ht="15" thickBot="1" x14ac:dyDescent="0.35">
      <c r="A1478" s="101"/>
      <c r="B1478" s="224"/>
      <c r="C1478" s="226"/>
      <c r="D1478" s="228"/>
      <c r="E1478" s="222"/>
      <c r="F1478" s="222"/>
      <c r="G1478" s="222"/>
      <c r="H1478" s="222"/>
    </row>
    <row r="1479" spans="1:8" x14ac:dyDescent="0.3">
      <c r="A1479" s="105"/>
      <c r="B1479" s="223" t="s">
        <v>1191</v>
      </c>
      <c r="C1479" s="225" t="s">
        <v>4008</v>
      </c>
      <c r="D1479" s="227">
        <v>70001631</v>
      </c>
      <c r="E1479" s="229" t="s">
        <v>4317</v>
      </c>
      <c r="F1479" s="221" t="s">
        <v>4007</v>
      </c>
      <c r="G1479" s="229"/>
      <c r="H1479" s="221" t="s">
        <v>4007</v>
      </c>
    </row>
    <row r="1480" spans="1:8" ht="15" thickBot="1" x14ac:dyDescent="0.35">
      <c r="A1480" s="101"/>
      <c r="B1480" s="224"/>
      <c r="C1480" s="226"/>
      <c r="D1480" s="228"/>
      <c r="E1480" s="222"/>
      <c r="F1480" s="222"/>
      <c r="G1480" s="222"/>
      <c r="H1480" s="222"/>
    </row>
    <row r="1481" spans="1:8" x14ac:dyDescent="0.3">
      <c r="A1481" s="105"/>
      <c r="B1481" s="223" t="s">
        <v>1108</v>
      </c>
      <c r="C1481" s="225" t="s">
        <v>4008</v>
      </c>
      <c r="D1481" s="227">
        <v>70002219</v>
      </c>
      <c r="E1481" s="229" t="s">
        <v>4368</v>
      </c>
      <c r="F1481" s="231">
        <v>0.66700000000000004</v>
      </c>
      <c r="G1481" s="229"/>
      <c r="H1481" s="221" t="s">
        <v>4007</v>
      </c>
    </row>
    <row r="1482" spans="1:8" ht="15" thickBot="1" x14ac:dyDescent="0.35">
      <c r="A1482" s="101"/>
      <c r="B1482" s="224"/>
      <c r="C1482" s="226"/>
      <c r="D1482" s="228"/>
      <c r="E1482" s="222"/>
      <c r="F1482" s="222"/>
      <c r="G1482" s="222"/>
      <c r="H1482" s="222"/>
    </row>
    <row r="1483" spans="1:8" x14ac:dyDescent="0.3">
      <c r="A1483" s="105"/>
      <c r="B1483" s="223" t="s">
        <v>1863</v>
      </c>
      <c r="C1483" s="225" t="s">
        <v>4008</v>
      </c>
      <c r="D1483" s="227">
        <v>70002210</v>
      </c>
      <c r="E1483" s="229" t="s">
        <v>4178</v>
      </c>
      <c r="F1483" s="221" t="s">
        <v>4007</v>
      </c>
      <c r="G1483" s="229"/>
      <c r="H1483" s="221" t="s">
        <v>4007</v>
      </c>
    </row>
    <row r="1484" spans="1:8" ht="15" thickBot="1" x14ac:dyDescent="0.35">
      <c r="A1484" s="101"/>
      <c r="B1484" s="224"/>
      <c r="C1484" s="226"/>
      <c r="D1484" s="228"/>
      <c r="E1484" s="222"/>
      <c r="F1484" s="222"/>
      <c r="G1484" s="222"/>
      <c r="H1484" s="222"/>
    </row>
    <row r="1485" spans="1:8" x14ac:dyDescent="0.3">
      <c r="A1485" s="105"/>
      <c r="B1485" s="223" t="s">
        <v>508</v>
      </c>
      <c r="C1485" s="225" t="s">
        <v>4008</v>
      </c>
      <c r="D1485" s="227">
        <v>70002209</v>
      </c>
      <c r="E1485" s="229" t="s">
        <v>4098</v>
      </c>
      <c r="F1485" s="221" t="s">
        <v>4007</v>
      </c>
      <c r="G1485" s="229"/>
      <c r="H1485" s="221" t="s">
        <v>4007</v>
      </c>
    </row>
    <row r="1486" spans="1:8" ht="15" thickBot="1" x14ac:dyDescent="0.35">
      <c r="A1486" s="101"/>
      <c r="B1486" s="224"/>
      <c r="C1486" s="226"/>
      <c r="D1486" s="228"/>
      <c r="E1486" s="222"/>
      <c r="F1486" s="222"/>
      <c r="G1486" s="222"/>
      <c r="H1486" s="222"/>
    </row>
    <row r="1487" spans="1:8" x14ac:dyDescent="0.3">
      <c r="A1487" s="105"/>
      <c r="B1487" s="223" t="s">
        <v>2513</v>
      </c>
      <c r="C1487" s="225" t="s">
        <v>4008</v>
      </c>
      <c r="D1487" s="227">
        <v>70002214</v>
      </c>
      <c r="E1487" s="229" t="s">
        <v>4364</v>
      </c>
      <c r="F1487" s="231">
        <v>17.471</v>
      </c>
      <c r="G1487" s="229"/>
      <c r="H1487" s="221" t="s">
        <v>4007</v>
      </c>
    </row>
    <row r="1488" spans="1:8" ht="15" thickBot="1" x14ac:dyDescent="0.35">
      <c r="A1488" s="101"/>
      <c r="B1488" s="224"/>
      <c r="C1488" s="226"/>
      <c r="D1488" s="228"/>
      <c r="E1488" s="222"/>
      <c r="F1488" s="222"/>
      <c r="G1488" s="222"/>
      <c r="H1488" s="222"/>
    </row>
    <row r="1489" spans="1:8" x14ac:dyDescent="0.3">
      <c r="A1489" s="105"/>
      <c r="B1489" s="223" t="s">
        <v>2517</v>
      </c>
      <c r="C1489" s="225" t="s">
        <v>4008</v>
      </c>
      <c r="D1489" s="227">
        <v>70002211</v>
      </c>
      <c r="E1489" s="229" t="s">
        <v>4403</v>
      </c>
      <c r="F1489" s="221" t="s">
        <v>4007</v>
      </c>
      <c r="G1489" s="229"/>
      <c r="H1489" s="221" t="s">
        <v>4007</v>
      </c>
    </row>
    <row r="1490" spans="1:8" ht="15" thickBot="1" x14ac:dyDescent="0.35">
      <c r="A1490" s="101"/>
      <c r="B1490" s="224"/>
      <c r="C1490" s="226"/>
      <c r="D1490" s="228"/>
      <c r="E1490" s="222"/>
      <c r="F1490" s="222"/>
      <c r="G1490" s="222"/>
      <c r="H1490" s="222"/>
    </row>
    <row r="1491" spans="1:8" x14ac:dyDescent="0.3">
      <c r="A1491" s="105"/>
      <c r="B1491" s="223" t="s">
        <v>1430</v>
      </c>
      <c r="C1491" s="225" t="s">
        <v>4008</v>
      </c>
      <c r="D1491" s="227">
        <v>70002220</v>
      </c>
      <c r="E1491" s="229" t="s">
        <v>4376</v>
      </c>
      <c r="F1491" s="231">
        <v>6.6669999999999998</v>
      </c>
      <c r="G1491" s="229" t="s">
        <v>4375</v>
      </c>
      <c r="H1491" s="231">
        <v>6.7229999999999999</v>
      </c>
    </row>
    <row r="1492" spans="1:8" ht="15" thickBot="1" x14ac:dyDescent="0.35">
      <c r="A1492" s="101"/>
      <c r="B1492" s="224"/>
      <c r="C1492" s="226"/>
      <c r="D1492" s="228"/>
      <c r="E1492" s="222"/>
      <c r="F1492" s="222"/>
      <c r="G1492" s="222"/>
      <c r="H1492" s="222"/>
    </row>
    <row r="1493" spans="1:8" x14ac:dyDescent="0.3">
      <c r="A1493" s="105"/>
      <c r="B1493" s="223" t="s">
        <v>1207</v>
      </c>
      <c r="C1493" s="225" t="s">
        <v>4008</v>
      </c>
      <c r="D1493" s="227">
        <v>70002218</v>
      </c>
      <c r="E1493" s="229" t="s">
        <v>4341</v>
      </c>
      <c r="F1493" s="221" t="s">
        <v>4007</v>
      </c>
      <c r="G1493" s="229"/>
      <c r="H1493" s="221" t="s">
        <v>4007</v>
      </c>
    </row>
    <row r="1494" spans="1:8" ht="15" thickBot="1" x14ac:dyDescent="0.35">
      <c r="A1494" s="101"/>
      <c r="B1494" s="224"/>
      <c r="C1494" s="226"/>
      <c r="D1494" s="228"/>
      <c r="E1494" s="222"/>
      <c r="F1494" s="222"/>
      <c r="G1494" s="222"/>
      <c r="H1494" s="222"/>
    </row>
    <row r="1495" spans="1:8" x14ac:dyDescent="0.3">
      <c r="A1495" s="105"/>
      <c r="B1495" s="223" t="s">
        <v>2222</v>
      </c>
      <c r="C1495" s="225" t="s">
        <v>4008</v>
      </c>
      <c r="D1495" s="227">
        <v>70002212</v>
      </c>
      <c r="E1495" s="229" t="s">
        <v>4320</v>
      </c>
      <c r="F1495" s="221" t="s">
        <v>4007</v>
      </c>
      <c r="G1495" s="229"/>
      <c r="H1495" s="221" t="s">
        <v>4007</v>
      </c>
    </row>
    <row r="1496" spans="1:8" ht="15" thickBot="1" x14ac:dyDescent="0.35">
      <c r="A1496" s="101"/>
      <c r="B1496" s="224"/>
      <c r="C1496" s="226"/>
      <c r="D1496" s="228"/>
      <c r="E1496" s="222"/>
      <c r="F1496" s="222"/>
      <c r="G1496" s="222"/>
      <c r="H1496" s="222"/>
    </row>
    <row r="1497" spans="1:8" x14ac:dyDescent="0.3">
      <c r="A1497" s="105"/>
      <c r="B1497" s="223" t="s">
        <v>516</v>
      </c>
      <c r="C1497" s="225" t="s">
        <v>4008</v>
      </c>
      <c r="D1497" s="227">
        <v>70001595</v>
      </c>
      <c r="E1497" s="229" t="s">
        <v>4169</v>
      </c>
      <c r="F1497" s="221" t="s">
        <v>4007</v>
      </c>
      <c r="G1497" s="229"/>
      <c r="H1497" s="221" t="s">
        <v>4007</v>
      </c>
    </row>
    <row r="1498" spans="1:8" ht="15" thickBot="1" x14ac:dyDescent="0.35">
      <c r="A1498" s="101"/>
      <c r="B1498" s="224"/>
      <c r="C1498" s="226"/>
      <c r="D1498" s="228"/>
      <c r="E1498" s="222"/>
      <c r="F1498" s="222"/>
      <c r="G1498" s="222"/>
      <c r="H1498" s="222"/>
    </row>
    <row r="1499" spans="1:8" x14ac:dyDescent="0.3">
      <c r="A1499" s="105"/>
      <c r="B1499" s="223" t="s">
        <v>1081</v>
      </c>
      <c r="C1499" s="225" t="s">
        <v>4008</v>
      </c>
      <c r="D1499" s="227">
        <v>70002217</v>
      </c>
      <c r="E1499" s="229" t="s">
        <v>4382</v>
      </c>
      <c r="F1499" s="221" t="s">
        <v>4007</v>
      </c>
      <c r="G1499" s="229"/>
      <c r="H1499" s="221" t="s">
        <v>4007</v>
      </c>
    </row>
    <row r="1500" spans="1:8" ht="15" thickBot="1" x14ac:dyDescent="0.35">
      <c r="A1500" s="101"/>
      <c r="B1500" s="224"/>
      <c r="C1500" s="226"/>
      <c r="D1500" s="228"/>
      <c r="E1500" s="222"/>
      <c r="F1500" s="222"/>
      <c r="G1500" s="222"/>
      <c r="H1500" s="222"/>
    </row>
    <row r="1501" spans="1:8" x14ac:dyDescent="0.3">
      <c r="A1501" s="105"/>
      <c r="B1501" s="223" t="s">
        <v>2282</v>
      </c>
      <c r="C1501" s="225" t="s">
        <v>4008</v>
      </c>
      <c r="D1501" s="227">
        <v>70002213</v>
      </c>
      <c r="E1501" s="229" t="s">
        <v>4366</v>
      </c>
      <c r="F1501" s="231">
        <v>24.481999999999999</v>
      </c>
      <c r="G1501" s="229"/>
      <c r="H1501" s="221" t="s">
        <v>4007</v>
      </c>
    </row>
    <row r="1502" spans="1:8" ht="15" thickBot="1" x14ac:dyDescent="0.35">
      <c r="A1502" s="101"/>
      <c r="B1502" s="224"/>
      <c r="C1502" s="226"/>
      <c r="D1502" s="228"/>
      <c r="E1502" s="222"/>
      <c r="F1502" s="222"/>
      <c r="G1502" s="222"/>
      <c r="H1502" s="222"/>
    </row>
    <row r="1503" spans="1:8" x14ac:dyDescent="0.3">
      <c r="A1503" s="105"/>
      <c r="B1503" s="223" t="s">
        <v>2454</v>
      </c>
      <c r="C1503" s="225" t="s">
        <v>4008</v>
      </c>
      <c r="D1503" s="227">
        <v>70001591</v>
      </c>
      <c r="E1503" s="229" t="s">
        <v>4383</v>
      </c>
      <c r="F1503" s="230">
        <v>23.97</v>
      </c>
      <c r="G1503" s="229" t="s">
        <v>4379</v>
      </c>
      <c r="H1503" s="231">
        <v>25.989000000000001</v>
      </c>
    </row>
    <row r="1504" spans="1:8" ht="15" thickBot="1" x14ac:dyDescent="0.35">
      <c r="A1504" s="101"/>
      <c r="B1504" s="224"/>
      <c r="C1504" s="226"/>
      <c r="D1504" s="228"/>
      <c r="E1504" s="222"/>
      <c r="F1504" s="222"/>
      <c r="G1504" s="222"/>
      <c r="H1504" s="222"/>
    </row>
    <row r="1505" spans="1:8" x14ac:dyDescent="0.3">
      <c r="A1505" s="101"/>
      <c r="B1505" s="106" t="s">
        <v>4355</v>
      </c>
      <c r="C1505" s="101"/>
      <c r="D1505" s="101"/>
      <c r="E1505" s="101"/>
      <c r="F1505" s="101"/>
      <c r="G1505" s="101"/>
      <c r="H1505" s="101"/>
    </row>
    <row r="1506" spans="1:8" x14ac:dyDescent="0.3">
      <c r="A1506" s="101"/>
      <c r="B1506" s="106" t="s">
        <v>4356</v>
      </c>
      <c r="C1506" s="107" t="s">
        <v>4357</v>
      </c>
      <c r="D1506" s="101"/>
      <c r="E1506" s="101"/>
      <c r="F1506" s="101"/>
      <c r="G1506" s="101"/>
      <c r="H1506" s="101"/>
    </row>
  </sheetData>
  <mergeCells count="5240">
    <mergeCell ref="H13:H14"/>
    <mergeCell ref="B15:B16"/>
    <mergeCell ref="C15:C16"/>
    <mergeCell ref="D15:D16"/>
    <mergeCell ref="E15:E16"/>
    <mergeCell ref="F15:F16"/>
    <mergeCell ref="G15:G16"/>
    <mergeCell ref="H15:H16"/>
    <mergeCell ref="B13:B14"/>
    <mergeCell ref="C13:C14"/>
    <mergeCell ref="D13:D14"/>
    <mergeCell ref="E13:E14"/>
    <mergeCell ref="F13:F14"/>
    <mergeCell ref="G13:G14"/>
    <mergeCell ref="H9:H10"/>
    <mergeCell ref="B11:B12"/>
    <mergeCell ref="C11:C12"/>
    <mergeCell ref="D11:D12"/>
    <mergeCell ref="E11:E12"/>
    <mergeCell ref="F11:F12"/>
    <mergeCell ref="G11:G12"/>
    <mergeCell ref="H11:H12"/>
    <mergeCell ref="B7:B10"/>
    <mergeCell ref="C7:C10"/>
    <mergeCell ref="D7:D10"/>
    <mergeCell ref="E7:F7"/>
    <mergeCell ref="G7:H7"/>
    <mergeCell ref="E8:F8"/>
    <mergeCell ref="G8:H8"/>
    <mergeCell ref="E9:E10"/>
    <mergeCell ref="F9:F10"/>
    <mergeCell ref="G9:G10"/>
    <mergeCell ref="H21:H22"/>
    <mergeCell ref="B23:B24"/>
    <mergeCell ref="C23:C24"/>
    <mergeCell ref="D23:D24"/>
    <mergeCell ref="E23:E24"/>
    <mergeCell ref="F23:F24"/>
    <mergeCell ref="G23:G24"/>
    <mergeCell ref="H23:H24"/>
    <mergeCell ref="B21:B22"/>
    <mergeCell ref="C21:C22"/>
    <mergeCell ref="D21:D22"/>
    <mergeCell ref="E21:E22"/>
    <mergeCell ref="F21:F22"/>
    <mergeCell ref="G21:G22"/>
    <mergeCell ref="H17:H18"/>
    <mergeCell ref="B19:B20"/>
    <mergeCell ref="C19:C20"/>
    <mergeCell ref="D19:D20"/>
    <mergeCell ref="E19:E20"/>
    <mergeCell ref="F19:F20"/>
    <mergeCell ref="G19:G20"/>
    <mergeCell ref="H19:H20"/>
    <mergeCell ref="B17:B18"/>
    <mergeCell ref="C17:C18"/>
    <mergeCell ref="D17:D18"/>
    <mergeCell ref="E17:E18"/>
    <mergeCell ref="F17:F18"/>
    <mergeCell ref="G17:G18"/>
    <mergeCell ref="H29:H30"/>
    <mergeCell ref="B31:B32"/>
    <mergeCell ref="C31:C32"/>
    <mergeCell ref="D31:D32"/>
    <mergeCell ref="E31:E32"/>
    <mergeCell ref="F31:F32"/>
    <mergeCell ref="G31:G32"/>
    <mergeCell ref="H31:H32"/>
    <mergeCell ref="B29:B30"/>
    <mergeCell ref="C29:C30"/>
    <mergeCell ref="D29:D30"/>
    <mergeCell ref="E29:E30"/>
    <mergeCell ref="F29:F30"/>
    <mergeCell ref="G29:G30"/>
    <mergeCell ref="H25:H26"/>
    <mergeCell ref="B27:B28"/>
    <mergeCell ref="C27:C28"/>
    <mergeCell ref="D27:D28"/>
    <mergeCell ref="E27:E28"/>
    <mergeCell ref="F27:F28"/>
    <mergeCell ref="G27:G28"/>
    <mergeCell ref="H27:H28"/>
    <mergeCell ref="B25:B26"/>
    <mergeCell ref="C25:C26"/>
    <mergeCell ref="D25:D26"/>
    <mergeCell ref="E25:E26"/>
    <mergeCell ref="F25:F26"/>
    <mergeCell ref="G25:G26"/>
    <mergeCell ref="H37:H38"/>
    <mergeCell ref="B39:B40"/>
    <mergeCell ref="C39:C40"/>
    <mergeCell ref="D39:D40"/>
    <mergeCell ref="E39:E40"/>
    <mergeCell ref="F39:F40"/>
    <mergeCell ref="G39:G40"/>
    <mergeCell ref="H39:H40"/>
    <mergeCell ref="B37:B38"/>
    <mergeCell ref="C37:C38"/>
    <mergeCell ref="D37:D38"/>
    <mergeCell ref="E37:E38"/>
    <mergeCell ref="F37:F38"/>
    <mergeCell ref="G37:G38"/>
    <mergeCell ref="H33:H34"/>
    <mergeCell ref="B35:B36"/>
    <mergeCell ref="C35:C36"/>
    <mergeCell ref="D35:D36"/>
    <mergeCell ref="E35:E36"/>
    <mergeCell ref="F35:F36"/>
    <mergeCell ref="G35:G36"/>
    <mergeCell ref="H35:H36"/>
    <mergeCell ref="B33:B34"/>
    <mergeCell ref="C33:C34"/>
    <mergeCell ref="D33:D34"/>
    <mergeCell ref="E33:E34"/>
    <mergeCell ref="F33:F34"/>
    <mergeCell ref="G33:G34"/>
    <mergeCell ref="H45:H46"/>
    <mergeCell ref="B47:B48"/>
    <mergeCell ref="C47:C48"/>
    <mergeCell ref="D47:D48"/>
    <mergeCell ref="E47:E48"/>
    <mergeCell ref="F47:F48"/>
    <mergeCell ref="G47:G48"/>
    <mergeCell ref="H47:H48"/>
    <mergeCell ref="B45:B46"/>
    <mergeCell ref="C45:C46"/>
    <mergeCell ref="D45:D46"/>
    <mergeCell ref="E45:E46"/>
    <mergeCell ref="F45:F46"/>
    <mergeCell ref="G45:G46"/>
    <mergeCell ref="H41:H42"/>
    <mergeCell ref="B43:B44"/>
    <mergeCell ref="C43:C44"/>
    <mergeCell ref="D43:D44"/>
    <mergeCell ref="E43:E44"/>
    <mergeCell ref="F43:F44"/>
    <mergeCell ref="G43:G44"/>
    <mergeCell ref="H43:H44"/>
    <mergeCell ref="B41:B42"/>
    <mergeCell ref="C41:C42"/>
    <mergeCell ref="D41:D42"/>
    <mergeCell ref="E41:E42"/>
    <mergeCell ref="F41:F42"/>
    <mergeCell ref="G41:G42"/>
    <mergeCell ref="H53:H54"/>
    <mergeCell ref="B55:B56"/>
    <mergeCell ref="C55:C56"/>
    <mergeCell ref="D55:D56"/>
    <mergeCell ref="E55:E56"/>
    <mergeCell ref="F55:F56"/>
    <mergeCell ref="G55:G56"/>
    <mergeCell ref="H55:H56"/>
    <mergeCell ref="B53:B54"/>
    <mergeCell ref="C53:C54"/>
    <mergeCell ref="D53:D54"/>
    <mergeCell ref="E53:E54"/>
    <mergeCell ref="F53:F54"/>
    <mergeCell ref="G53:G54"/>
    <mergeCell ref="H49:H50"/>
    <mergeCell ref="B51:B52"/>
    <mergeCell ref="C51:C52"/>
    <mergeCell ref="D51:D52"/>
    <mergeCell ref="E51:E52"/>
    <mergeCell ref="F51:F52"/>
    <mergeCell ref="G51:G52"/>
    <mergeCell ref="H51:H52"/>
    <mergeCell ref="B49:B50"/>
    <mergeCell ref="C49:C50"/>
    <mergeCell ref="D49:D50"/>
    <mergeCell ref="E49:E50"/>
    <mergeCell ref="F49:F50"/>
    <mergeCell ref="G49:G50"/>
    <mergeCell ref="H61:H62"/>
    <mergeCell ref="B63:B64"/>
    <mergeCell ref="C63:C64"/>
    <mergeCell ref="D63:D64"/>
    <mergeCell ref="E63:E64"/>
    <mergeCell ref="F63:F64"/>
    <mergeCell ref="G63:G64"/>
    <mergeCell ref="H63:H64"/>
    <mergeCell ref="B61:B62"/>
    <mergeCell ref="C61:C62"/>
    <mergeCell ref="D61:D62"/>
    <mergeCell ref="E61:E62"/>
    <mergeCell ref="F61:F62"/>
    <mergeCell ref="G61:G62"/>
    <mergeCell ref="H57:H58"/>
    <mergeCell ref="B59:B60"/>
    <mergeCell ref="C59:C60"/>
    <mergeCell ref="D59:D60"/>
    <mergeCell ref="E59:E60"/>
    <mergeCell ref="F59:F60"/>
    <mergeCell ref="G59:G60"/>
    <mergeCell ref="H59:H60"/>
    <mergeCell ref="B57:B58"/>
    <mergeCell ref="C57:C58"/>
    <mergeCell ref="D57:D58"/>
    <mergeCell ref="E57:E58"/>
    <mergeCell ref="F57:F58"/>
    <mergeCell ref="G57:G58"/>
    <mergeCell ref="H69:H70"/>
    <mergeCell ref="B71:B72"/>
    <mergeCell ref="C71:C72"/>
    <mergeCell ref="D71:D72"/>
    <mergeCell ref="E71:E72"/>
    <mergeCell ref="F71:F72"/>
    <mergeCell ref="G71:G72"/>
    <mergeCell ref="H71:H72"/>
    <mergeCell ref="B69:B70"/>
    <mergeCell ref="C69:C70"/>
    <mergeCell ref="D69:D70"/>
    <mergeCell ref="E69:E70"/>
    <mergeCell ref="F69:F70"/>
    <mergeCell ref="G69:G70"/>
    <mergeCell ref="H65:H66"/>
    <mergeCell ref="B67:B68"/>
    <mergeCell ref="C67:C68"/>
    <mergeCell ref="D67:D68"/>
    <mergeCell ref="E67:E68"/>
    <mergeCell ref="F67:F68"/>
    <mergeCell ref="G67:G68"/>
    <mergeCell ref="H67:H68"/>
    <mergeCell ref="B65:B66"/>
    <mergeCell ref="C65:C66"/>
    <mergeCell ref="D65:D66"/>
    <mergeCell ref="E65:E66"/>
    <mergeCell ref="F65:F66"/>
    <mergeCell ref="G65:G66"/>
    <mergeCell ref="H77:H78"/>
    <mergeCell ref="B79:B80"/>
    <mergeCell ref="C79:C80"/>
    <mergeCell ref="D79:D80"/>
    <mergeCell ref="E79:E80"/>
    <mergeCell ref="F79:F80"/>
    <mergeCell ref="G79:G80"/>
    <mergeCell ref="H79:H80"/>
    <mergeCell ref="B77:B78"/>
    <mergeCell ref="C77:C78"/>
    <mergeCell ref="D77:D78"/>
    <mergeCell ref="E77:E78"/>
    <mergeCell ref="F77:F78"/>
    <mergeCell ref="G77:G78"/>
    <mergeCell ref="H73:H74"/>
    <mergeCell ref="B75:B76"/>
    <mergeCell ref="C75:C76"/>
    <mergeCell ref="D75:D76"/>
    <mergeCell ref="E75:E76"/>
    <mergeCell ref="F75:F76"/>
    <mergeCell ref="G75:G76"/>
    <mergeCell ref="H75:H76"/>
    <mergeCell ref="B73:B74"/>
    <mergeCell ref="C73:C74"/>
    <mergeCell ref="D73:D74"/>
    <mergeCell ref="E73:E74"/>
    <mergeCell ref="F73:F74"/>
    <mergeCell ref="G73:G74"/>
    <mergeCell ref="H85:H86"/>
    <mergeCell ref="B87:B88"/>
    <mergeCell ref="C87:C88"/>
    <mergeCell ref="D87:D88"/>
    <mergeCell ref="E87:E88"/>
    <mergeCell ref="F87:F88"/>
    <mergeCell ref="G87:G88"/>
    <mergeCell ref="H87:H88"/>
    <mergeCell ref="B85:B86"/>
    <mergeCell ref="C85:C86"/>
    <mergeCell ref="D85:D86"/>
    <mergeCell ref="E85:E86"/>
    <mergeCell ref="F85:F86"/>
    <mergeCell ref="G85:G86"/>
    <mergeCell ref="H81:H82"/>
    <mergeCell ref="B83:B84"/>
    <mergeCell ref="C83:C84"/>
    <mergeCell ref="D83:D84"/>
    <mergeCell ref="E83:E84"/>
    <mergeCell ref="F83:F84"/>
    <mergeCell ref="G83:G84"/>
    <mergeCell ref="H83:H84"/>
    <mergeCell ref="B81:B82"/>
    <mergeCell ref="C81:C82"/>
    <mergeCell ref="D81:D82"/>
    <mergeCell ref="E81:E82"/>
    <mergeCell ref="F81:F82"/>
    <mergeCell ref="G81:G82"/>
    <mergeCell ref="H93:H94"/>
    <mergeCell ref="B95:B96"/>
    <mergeCell ref="C95:C96"/>
    <mergeCell ref="D95:D96"/>
    <mergeCell ref="E95:E96"/>
    <mergeCell ref="F95:F96"/>
    <mergeCell ref="G95:G96"/>
    <mergeCell ref="H95:H96"/>
    <mergeCell ref="B93:B94"/>
    <mergeCell ref="C93:C94"/>
    <mergeCell ref="D93:D94"/>
    <mergeCell ref="E93:E94"/>
    <mergeCell ref="F93:F94"/>
    <mergeCell ref="G93:G94"/>
    <mergeCell ref="H89:H90"/>
    <mergeCell ref="B91:B92"/>
    <mergeCell ref="C91:C92"/>
    <mergeCell ref="D91:D92"/>
    <mergeCell ref="E91:E92"/>
    <mergeCell ref="F91:F92"/>
    <mergeCell ref="G91:G92"/>
    <mergeCell ref="H91:H92"/>
    <mergeCell ref="B89:B90"/>
    <mergeCell ref="C89:C90"/>
    <mergeCell ref="D89:D90"/>
    <mergeCell ref="E89:E90"/>
    <mergeCell ref="F89:F90"/>
    <mergeCell ref="G89:G90"/>
    <mergeCell ref="H101:H102"/>
    <mergeCell ref="B103:B104"/>
    <mergeCell ref="C103:C104"/>
    <mergeCell ref="D103:D104"/>
    <mergeCell ref="E103:E104"/>
    <mergeCell ref="F103:F104"/>
    <mergeCell ref="G103:G104"/>
    <mergeCell ref="H103:H104"/>
    <mergeCell ref="B101:B102"/>
    <mergeCell ref="C101:C102"/>
    <mergeCell ref="D101:D102"/>
    <mergeCell ref="E101:E102"/>
    <mergeCell ref="F101:F102"/>
    <mergeCell ref="G101:G102"/>
    <mergeCell ref="H97:H98"/>
    <mergeCell ref="B99:B100"/>
    <mergeCell ref="C99:C100"/>
    <mergeCell ref="D99:D100"/>
    <mergeCell ref="E99:E100"/>
    <mergeCell ref="F99:F100"/>
    <mergeCell ref="G99:G100"/>
    <mergeCell ref="H99:H100"/>
    <mergeCell ref="B97:B98"/>
    <mergeCell ref="C97:C98"/>
    <mergeCell ref="D97:D98"/>
    <mergeCell ref="E97:E98"/>
    <mergeCell ref="F97:F98"/>
    <mergeCell ref="G97:G98"/>
    <mergeCell ref="H109:H110"/>
    <mergeCell ref="B111:B112"/>
    <mergeCell ref="C111:C112"/>
    <mergeCell ref="D111:D112"/>
    <mergeCell ref="E111:E112"/>
    <mergeCell ref="F111:F112"/>
    <mergeCell ref="G111:G112"/>
    <mergeCell ref="H111:H112"/>
    <mergeCell ref="B109:B110"/>
    <mergeCell ref="C109:C110"/>
    <mergeCell ref="D109:D110"/>
    <mergeCell ref="E109:E110"/>
    <mergeCell ref="F109:F110"/>
    <mergeCell ref="G109:G110"/>
    <mergeCell ref="H105:H106"/>
    <mergeCell ref="B107:B108"/>
    <mergeCell ref="C107:C108"/>
    <mergeCell ref="D107:D108"/>
    <mergeCell ref="E107:E108"/>
    <mergeCell ref="F107:F108"/>
    <mergeCell ref="G107:G108"/>
    <mergeCell ref="H107:H108"/>
    <mergeCell ref="B105:B106"/>
    <mergeCell ref="C105:C106"/>
    <mergeCell ref="D105:D106"/>
    <mergeCell ref="E105:E106"/>
    <mergeCell ref="F105:F106"/>
    <mergeCell ref="G105:G106"/>
    <mergeCell ref="H117:H118"/>
    <mergeCell ref="B119:B120"/>
    <mergeCell ref="C119:C120"/>
    <mergeCell ref="D119:D120"/>
    <mergeCell ref="E119:E120"/>
    <mergeCell ref="F119:F120"/>
    <mergeCell ref="G119:G120"/>
    <mergeCell ref="H119:H120"/>
    <mergeCell ref="B117:B118"/>
    <mergeCell ref="C117:C118"/>
    <mergeCell ref="D117:D118"/>
    <mergeCell ref="E117:E118"/>
    <mergeCell ref="F117:F118"/>
    <mergeCell ref="G117:G118"/>
    <mergeCell ref="H113:H114"/>
    <mergeCell ref="B115:B116"/>
    <mergeCell ref="C115:C116"/>
    <mergeCell ref="D115:D116"/>
    <mergeCell ref="E115:E116"/>
    <mergeCell ref="F115:F116"/>
    <mergeCell ref="G115:G116"/>
    <mergeCell ref="H115:H116"/>
    <mergeCell ref="B113:B114"/>
    <mergeCell ref="C113:C114"/>
    <mergeCell ref="D113:D114"/>
    <mergeCell ref="E113:E114"/>
    <mergeCell ref="F113:F114"/>
    <mergeCell ref="G113:G114"/>
    <mergeCell ref="H125:H126"/>
    <mergeCell ref="B127:B128"/>
    <mergeCell ref="C127:C128"/>
    <mergeCell ref="D127:D128"/>
    <mergeCell ref="E127:E128"/>
    <mergeCell ref="F127:F128"/>
    <mergeCell ref="G127:G128"/>
    <mergeCell ref="H127:H128"/>
    <mergeCell ref="B125:B126"/>
    <mergeCell ref="C125:C126"/>
    <mergeCell ref="D125:D126"/>
    <mergeCell ref="E125:E126"/>
    <mergeCell ref="F125:F126"/>
    <mergeCell ref="G125:G126"/>
    <mergeCell ref="H121:H122"/>
    <mergeCell ref="B123:B124"/>
    <mergeCell ref="C123:C124"/>
    <mergeCell ref="D123:D124"/>
    <mergeCell ref="E123:E124"/>
    <mergeCell ref="F123:F124"/>
    <mergeCell ref="G123:G124"/>
    <mergeCell ref="H123:H124"/>
    <mergeCell ref="B121:B122"/>
    <mergeCell ref="C121:C122"/>
    <mergeCell ref="D121:D122"/>
    <mergeCell ref="E121:E122"/>
    <mergeCell ref="F121:F122"/>
    <mergeCell ref="G121:G122"/>
    <mergeCell ref="H133:H134"/>
    <mergeCell ref="B135:B136"/>
    <mergeCell ref="C135:C136"/>
    <mergeCell ref="D135:D136"/>
    <mergeCell ref="E135:E136"/>
    <mergeCell ref="F135:F136"/>
    <mergeCell ref="G135:G136"/>
    <mergeCell ref="H135:H136"/>
    <mergeCell ref="B133:B134"/>
    <mergeCell ref="C133:C134"/>
    <mergeCell ref="D133:D134"/>
    <mergeCell ref="E133:E134"/>
    <mergeCell ref="F133:F134"/>
    <mergeCell ref="G133:G134"/>
    <mergeCell ref="H129:H130"/>
    <mergeCell ref="B131:B132"/>
    <mergeCell ref="C131:C132"/>
    <mergeCell ref="D131:D132"/>
    <mergeCell ref="E131:E132"/>
    <mergeCell ref="F131:F132"/>
    <mergeCell ref="G131:G132"/>
    <mergeCell ref="H131:H132"/>
    <mergeCell ref="B129:B130"/>
    <mergeCell ref="C129:C130"/>
    <mergeCell ref="D129:D130"/>
    <mergeCell ref="E129:E130"/>
    <mergeCell ref="F129:F130"/>
    <mergeCell ref="G129:G130"/>
    <mergeCell ref="H141:H142"/>
    <mergeCell ref="B143:B144"/>
    <mergeCell ref="C143:C144"/>
    <mergeCell ref="D143:D144"/>
    <mergeCell ref="E143:E144"/>
    <mergeCell ref="F143:F144"/>
    <mergeCell ref="G143:G144"/>
    <mergeCell ref="H143:H144"/>
    <mergeCell ref="B141:B142"/>
    <mergeCell ref="C141:C142"/>
    <mergeCell ref="D141:D142"/>
    <mergeCell ref="E141:E142"/>
    <mergeCell ref="F141:F142"/>
    <mergeCell ref="G141:G142"/>
    <mergeCell ref="H137:H138"/>
    <mergeCell ref="B139:B140"/>
    <mergeCell ref="C139:C140"/>
    <mergeCell ref="D139:D140"/>
    <mergeCell ref="E139:E140"/>
    <mergeCell ref="F139:F140"/>
    <mergeCell ref="G139:G140"/>
    <mergeCell ref="H139:H140"/>
    <mergeCell ref="B137:B138"/>
    <mergeCell ref="C137:C138"/>
    <mergeCell ref="D137:D138"/>
    <mergeCell ref="E137:E138"/>
    <mergeCell ref="F137:F138"/>
    <mergeCell ref="G137:G138"/>
    <mergeCell ref="H149:H150"/>
    <mergeCell ref="B151:B152"/>
    <mergeCell ref="C151:C152"/>
    <mergeCell ref="D151:D152"/>
    <mergeCell ref="E151:E152"/>
    <mergeCell ref="F151:F152"/>
    <mergeCell ref="G151:G152"/>
    <mergeCell ref="H151:H152"/>
    <mergeCell ref="B149:B150"/>
    <mergeCell ref="C149:C150"/>
    <mergeCell ref="D149:D150"/>
    <mergeCell ref="E149:E150"/>
    <mergeCell ref="F149:F150"/>
    <mergeCell ref="G149:G150"/>
    <mergeCell ref="H145:H146"/>
    <mergeCell ref="B147:B148"/>
    <mergeCell ref="C147:C148"/>
    <mergeCell ref="D147:D148"/>
    <mergeCell ref="E147:E148"/>
    <mergeCell ref="F147:F148"/>
    <mergeCell ref="G147:G148"/>
    <mergeCell ref="H147:H148"/>
    <mergeCell ref="B145:B146"/>
    <mergeCell ref="C145:C146"/>
    <mergeCell ref="D145:D146"/>
    <mergeCell ref="E145:E146"/>
    <mergeCell ref="F145:F146"/>
    <mergeCell ref="G145:G146"/>
    <mergeCell ref="H157:H158"/>
    <mergeCell ref="B159:B160"/>
    <mergeCell ref="C159:C160"/>
    <mergeCell ref="D159:D160"/>
    <mergeCell ref="E159:E160"/>
    <mergeCell ref="F159:F160"/>
    <mergeCell ref="G159:G160"/>
    <mergeCell ref="H159:H160"/>
    <mergeCell ref="B157:B158"/>
    <mergeCell ref="C157:C158"/>
    <mergeCell ref="D157:D158"/>
    <mergeCell ref="E157:E158"/>
    <mergeCell ref="F157:F158"/>
    <mergeCell ref="G157:G158"/>
    <mergeCell ref="H153:H154"/>
    <mergeCell ref="B155:B156"/>
    <mergeCell ref="C155:C156"/>
    <mergeCell ref="D155:D156"/>
    <mergeCell ref="E155:E156"/>
    <mergeCell ref="F155:F156"/>
    <mergeCell ref="G155:G156"/>
    <mergeCell ref="H155:H156"/>
    <mergeCell ref="B153:B154"/>
    <mergeCell ref="C153:C154"/>
    <mergeCell ref="D153:D154"/>
    <mergeCell ref="E153:E154"/>
    <mergeCell ref="F153:F154"/>
    <mergeCell ref="G153:G154"/>
    <mergeCell ref="H165:H166"/>
    <mergeCell ref="B167:B168"/>
    <mergeCell ref="C167:C168"/>
    <mergeCell ref="D167:D168"/>
    <mergeCell ref="E167:E168"/>
    <mergeCell ref="F167:F168"/>
    <mergeCell ref="G167:G168"/>
    <mergeCell ref="H167:H168"/>
    <mergeCell ref="B165:B166"/>
    <mergeCell ref="C165:C166"/>
    <mergeCell ref="D165:D166"/>
    <mergeCell ref="E165:E166"/>
    <mergeCell ref="F165:F166"/>
    <mergeCell ref="G165:G166"/>
    <mergeCell ref="H161:H162"/>
    <mergeCell ref="B163:B164"/>
    <mergeCell ref="C163:C164"/>
    <mergeCell ref="D163:D164"/>
    <mergeCell ref="E163:E164"/>
    <mergeCell ref="F163:F164"/>
    <mergeCell ref="G163:G164"/>
    <mergeCell ref="H163:H164"/>
    <mergeCell ref="B161:B162"/>
    <mergeCell ref="C161:C162"/>
    <mergeCell ref="D161:D162"/>
    <mergeCell ref="E161:E162"/>
    <mergeCell ref="F161:F162"/>
    <mergeCell ref="G161:G162"/>
    <mergeCell ref="H173:H174"/>
    <mergeCell ref="B175:B176"/>
    <mergeCell ref="C175:C176"/>
    <mergeCell ref="D175:D176"/>
    <mergeCell ref="E175:E176"/>
    <mergeCell ref="F175:F176"/>
    <mergeCell ref="G175:G176"/>
    <mergeCell ref="H175:H176"/>
    <mergeCell ref="B173:B174"/>
    <mergeCell ref="C173:C174"/>
    <mergeCell ref="D173:D174"/>
    <mergeCell ref="E173:E174"/>
    <mergeCell ref="F173:F174"/>
    <mergeCell ref="G173:G174"/>
    <mergeCell ref="H169:H170"/>
    <mergeCell ref="B171:B172"/>
    <mergeCell ref="C171:C172"/>
    <mergeCell ref="D171:D172"/>
    <mergeCell ref="E171:E172"/>
    <mergeCell ref="F171:F172"/>
    <mergeCell ref="G171:G172"/>
    <mergeCell ref="H171:H172"/>
    <mergeCell ref="B169:B170"/>
    <mergeCell ref="C169:C170"/>
    <mergeCell ref="D169:D170"/>
    <mergeCell ref="E169:E170"/>
    <mergeCell ref="F169:F170"/>
    <mergeCell ref="G169:G170"/>
    <mergeCell ref="H181:H182"/>
    <mergeCell ref="B183:B184"/>
    <mergeCell ref="C183:C184"/>
    <mergeCell ref="D183:D184"/>
    <mergeCell ref="E183:E184"/>
    <mergeCell ref="F183:F184"/>
    <mergeCell ref="G183:G184"/>
    <mergeCell ref="H183:H184"/>
    <mergeCell ref="B181:B182"/>
    <mergeCell ref="C181:C182"/>
    <mergeCell ref="D181:D182"/>
    <mergeCell ref="E181:E182"/>
    <mergeCell ref="F181:F182"/>
    <mergeCell ref="G181:G182"/>
    <mergeCell ref="H177:H178"/>
    <mergeCell ref="B179:B180"/>
    <mergeCell ref="C179:C180"/>
    <mergeCell ref="D179:D180"/>
    <mergeCell ref="E179:E180"/>
    <mergeCell ref="F179:F180"/>
    <mergeCell ref="G179:G180"/>
    <mergeCell ref="H179:H180"/>
    <mergeCell ref="B177:B178"/>
    <mergeCell ref="C177:C178"/>
    <mergeCell ref="D177:D178"/>
    <mergeCell ref="E177:E178"/>
    <mergeCell ref="F177:F178"/>
    <mergeCell ref="G177:G178"/>
    <mergeCell ref="H189:H190"/>
    <mergeCell ref="B191:B192"/>
    <mergeCell ref="C191:C192"/>
    <mergeCell ref="D191:D192"/>
    <mergeCell ref="E191:E192"/>
    <mergeCell ref="F191:F192"/>
    <mergeCell ref="G191:G192"/>
    <mergeCell ref="H191:H192"/>
    <mergeCell ref="B189:B190"/>
    <mergeCell ref="C189:C190"/>
    <mergeCell ref="D189:D190"/>
    <mergeCell ref="E189:E190"/>
    <mergeCell ref="F189:F190"/>
    <mergeCell ref="G189:G190"/>
    <mergeCell ref="H185:H186"/>
    <mergeCell ref="B187:B188"/>
    <mergeCell ref="C187:C188"/>
    <mergeCell ref="D187:D188"/>
    <mergeCell ref="E187:E188"/>
    <mergeCell ref="F187:F188"/>
    <mergeCell ref="G187:G188"/>
    <mergeCell ref="H187:H188"/>
    <mergeCell ref="B185:B186"/>
    <mergeCell ref="C185:C186"/>
    <mergeCell ref="D185:D186"/>
    <mergeCell ref="E185:E186"/>
    <mergeCell ref="F185:F186"/>
    <mergeCell ref="G185:G186"/>
    <mergeCell ref="H197:H198"/>
    <mergeCell ref="B199:B200"/>
    <mergeCell ref="C199:C200"/>
    <mergeCell ref="D199:D200"/>
    <mergeCell ref="E199:E200"/>
    <mergeCell ref="F199:F200"/>
    <mergeCell ref="G199:G200"/>
    <mergeCell ref="H199:H200"/>
    <mergeCell ref="B197:B198"/>
    <mergeCell ref="C197:C198"/>
    <mergeCell ref="D197:D198"/>
    <mergeCell ref="E197:E198"/>
    <mergeCell ref="F197:F198"/>
    <mergeCell ref="G197:G198"/>
    <mergeCell ref="H193:H194"/>
    <mergeCell ref="B195:B196"/>
    <mergeCell ref="C195:C196"/>
    <mergeCell ref="D195:D196"/>
    <mergeCell ref="E195:E196"/>
    <mergeCell ref="F195:F196"/>
    <mergeCell ref="G195:G196"/>
    <mergeCell ref="H195:H196"/>
    <mergeCell ref="B193:B194"/>
    <mergeCell ref="C193:C194"/>
    <mergeCell ref="D193:D194"/>
    <mergeCell ref="E193:E194"/>
    <mergeCell ref="F193:F194"/>
    <mergeCell ref="G193:G194"/>
    <mergeCell ref="H205:H206"/>
    <mergeCell ref="B207:B208"/>
    <mergeCell ref="C207:C208"/>
    <mergeCell ref="D207:D208"/>
    <mergeCell ref="E207:E208"/>
    <mergeCell ref="F207:F208"/>
    <mergeCell ref="G207:G208"/>
    <mergeCell ref="H207:H208"/>
    <mergeCell ref="B205:B206"/>
    <mergeCell ref="C205:C206"/>
    <mergeCell ref="D205:D206"/>
    <mergeCell ref="E205:E206"/>
    <mergeCell ref="F205:F206"/>
    <mergeCell ref="G205:G206"/>
    <mergeCell ref="H201:H202"/>
    <mergeCell ref="B203:B204"/>
    <mergeCell ref="C203:C204"/>
    <mergeCell ref="D203:D204"/>
    <mergeCell ref="E203:E204"/>
    <mergeCell ref="F203:F204"/>
    <mergeCell ref="G203:G204"/>
    <mergeCell ref="H203:H204"/>
    <mergeCell ref="B201:B202"/>
    <mergeCell ref="C201:C202"/>
    <mergeCell ref="D201:D202"/>
    <mergeCell ref="E201:E202"/>
    <mergeCell ref="F201:F202"/>
    <mergeCell ref="G201:G202"/>
    <mergeCell ref="H213:H214"/>
    <mergeCell ref="B215:B216"/>
    <mergeCell ref="C215:C216"/>
    <mergeCell ref="D215:D216"/>
    <mergeCell ref="E215:E216"/>
    <mergeCell ref="F215:F216"/>
    <mergeCell ref="G215:G216"/>
    <mergeCell ref="H215:H216"/>
    <mergeCell ref="B213:B214"/>
    <mergeCell ref="C213:C214"/>
    <mergeCell ref="D213:D214"/>
    <mergeCell ref="E213:E214"/>
    <mergeCell ref="F213:F214"/>
    <mergeCell ref="G213:G214"/>
    <mergeCell ref="H209:H210"/>
    <mergeCell ref="B211:B212"/>
    <mergeCell ref="C211:C212"/>
    <mergeCell ref="D211:D212"/>
    <mergeCell ref="E211:E212"/>
    <mergeCell ref="F211:F212"/>
    <mergeCell ref="G211:G212"/>
    <mergeCell ref="H211:H212"/>
    <mergeCell ref="B209:B210"/>
    <mergeCell ref="C209:C210"/>
    <mergeCell ref="D209:D210"/>
    <mergeCell ref="E209:E210"/>
    <mergeCell ref="F209:F210"/>
    <mergeCell ref="G209:G210"/>
    <mergeCell ref="H221:H222"/>
    <mergeCell ref="B223:B224"/>
    <mergeCell ref="C223:C224"/>
    <mergeCell ref="D223:D224"/>
    <mergeCell ref="E223:E224"/>
    <mergeCell ref="F223:F224"/>
    <mergeCell ref="G223:G224"/>
    <mergeCell ref="H223:H224"/>
    <mergeCell ref="B221:B222"/>
    <mergeCell ref="C221:C222"/>
    <mergeCell ref="D221:D222"/>
    <mergeCell ref="E221:E222"/>
    <mergeCell ref="F221:F222"/>
    <mergeCell ref="G221:G222"/>
    <mergeCell ref="H217:H218"/>
    <mergeCell ref="B219:B220"/>
    <mergeCell ref="C219:C220"/>
    <mergeCell ref="D219:D220"/>
    <mergeCell ref="E219:E220"/>
    <mergeCell ref="F219:F220"/>
    <mergeCell ref="G219:G220"/>
    <mergeCell ref="H219:H220"/>
    <mergeCell ref="B217:B218"/>
    <mergeCell ref="C217:C218"/>
    <mergeCell ref="D217:D218"/>
    <mergeCell ref="E217:E218"/>
    <mergeCell ref="F217:F218"/>
    <mergeCell ref="G217:G218"/>
    <mergeCell ref="H229:H230"/>
    <mergeCell ref="B231:B232"/>
    <mergeCell ref="C231:C232"/>
    <mergeCell ref="D231:D232"/>
    <mergeCell ref="E231:E232"/>
    <mergeCell ref="F231:F232"/>
    <mergeCell ref="G231:G232"/>
    <mergeCell ref="H231:H232"/>
    <mergeCell ref="B229:B230"/>
    <mergeCell ref="C229:C230"/>
    <mergeCell ref="D229:D230"/>
    <mergeCell ref="E229:E230"/>
    <mergeCell ref="F229:F230"/>
    <mergeCell ref="G229:G230"/>
    <mergeCell ref="H225:H226"/>
    <mergeCell ref="B227:B228"/>
    <mergeCell ref="C227:C228"/>
    <mergeCell ref="D227:D228"/>
    <mergeCell ref="E227:E228"/>
    <mergeCell ref="F227:F228"/>
    <mergeCell ref="G227:G228"/>
    <mergeCell ref="H227:H228"/>
    <mergeCell ref="B225:B226"/>
    <mergeCell ref="C225:C226"/>
    <mergeCell ref="D225:D226"/>
    <mergeCell ref="E225:E226"/>
    <mergeCell ref="F225:F226"/>
    <mergeCell ref="G225:G226"/>
    <mergeCell ref="H237:H238"/>
    <mergeCell ref="B239:B240"/>
    <mergeCell ref="C239:C240"/>
    <mergeCell ref="D239:D240"/>
    <mergeCell ref="E239:E240"/>
    <mergeCell ref="F239:F240"/>
    <mergeCell ref="G239:G240"/>
    <mergeCell ref="H239:H240"/>
    <mergeCell ref="B237:B238"/>
    <mergeCell ref="C237:C238"/>
    <mergeCell ref="D237:D238"/>
    <mergeCell ref="E237:E238"/>
    <mergeCell ref="F237:F238"/>
    <mergeCell ref="G237:G238"/>
    <mergeCell ref="H233:H234"/>
    <mergeCell ref="B235:B236"/>
    <mergeCell ref="C235:C236"/>
    <mergeCell ref="D235:D236"/>
    <mergeCell ref="E235:E236"/>
    <mergeCell ref="F235:F236"/>
    <mergeCell ref="G235:G236"/>
    <mergeCell ref="H235:H236"/>
    <mergeCell ref="B233:B234"/>
    <mergeCell ref="C233:C234"/>
    <mergeCell ref="D233:D234"/>
    <mergeCell ref="E233:E234"/>
    <mergeCell ref="F233:F234"/>
    <mergeCell ref="G233:G234"/>
    <mergeCell ref="H245:H246"/>
    <mergeCell ref="B247:B248"/>
    <mergeCell ref="C247:C248"/>
    <mergeCell ref="D247:D248"/>
    <mergeCell ref="E247:E248"/>
    <mergeCell ref="F247:F248"/>
    <mergeCell ref="G247:G248"/>
    <mergeCell ref="H247:H248"/>
    <mergeCell ref="B245:B246"/>
    <mergeCell ref="C245:C246"/>
    <mergeCell ref="D245:D246"/>
    <mergeCell ref="E245:E246"/>
    <mergeCell ref="F245:F246"/>
    <mergeCell ref="G245:G246"/>
    <mergeCell ref="H241:H242"/>
    <mergeCell ref="B243:B244"/>
    <mergeCell ref="C243:C244"/>
    <mergeCell ref="D243:D244"/>
    <mergeCell ref="E243:E244"/>
    <mergeCell ref="F243:F244"/>
    <mergeCell ref="G243:G244"/>
    <mergeCell ref="H243:H244"/>
    <mergeCell ref="B241:B242"/>
    <mergeCell ref="C241:C242"/>
    <mergeCell ref="D241:D242"/>
    <mergeCell ref="E241:E242"/>
    <mergeCell ref="F241:F242"/>
    <mergeCell ref="G241:G242"/>
    <mergeCell ref="H253:H254"/>
    <mergeCell ref="B255:B256"/>
    <mergeCell ref="C255:C256"/>
    <mergeCell ref="D255:D256"/>
    <mergeCell ref="E255:E256"/>
    <mergeCell ref="F255:F256"/>
    <mergeCell ref="G255:G256"/>
    <mergeCell ref="H255:H256"/>
    <mergeCell ref="B253:B254"/>
    <mergeCell ref="C253:C254"/>
    <mergeCell ref="D253:D254"/>
    <mergeCell ref="E253:E254"/>
    <mergeCell ref="F253:F254"/>
    <mergeCell ref="G253:G254"/>
    <mergeCell ref="H249:H250"/>
    <mergeCell ref="B251:B252"/>
    <mergeCell ref="C251:C252"/>
    <mergeCell ref="D251:D252"/>
    <mergeCell ref="E251:E252"/>
    <mergeCell ref="F251:F252"/>
    <mergeCell ref="G251:G252"/>
    <mergeCell ref="H251:H252"/>
    <mergeCell ref="B249:B250"/>
    <mergeCell ref="C249:C250"/>
    <mergeCell ref="D249:D250"/>
    <mergeCell ref="E249:E250"/>
    <mergeCell ref="F249:F250"/>
    <mergeCell ref="G249:G250"/>
    <mergeCell ref="H261:H262"/>
    <mergeCell ref="B263:B264"/>
    <mergeCell ref="C263:C264"/>
    <mergeCell ref="D263:D264"/>
    <mergeCell ref="E263:E264"/>
    <mergeCell ref="F263:F264"/>
    <mergeCell ref="G263:G264"/>
    <mergeCell ref="H263:H264"/>
    <mergeCell ref="B261:B262"/>
    <mergeCell ref="C261:C262"/>
    <mergeCell ref="D261:D262"/>
    <mergeCell ref="E261:E262"/>
    <mergeCell ref="F261:F262"/>
    <mergeCell ref="G261:G262"/>
    <mergeCell ref="H257:H258"/>
    <mergeCell ref="B259:B260"/>
    <mergeCell ref="C259:C260"/>
    <mergeCell ref="D259:D260"/>
    <mergeCell ref="E259:E260"/>
    <mergeCell ref="F259:F260"/>
    <mergeCell ref="G259:G260"/>
    <mergeCell ref="H259:H260"/>
    <mergeCell ref="B257:B258"/>
    <mergeCell ref="C257:C258"/>
    <mergeCell ref="D257:D258"/>
    <mergeCell ref="E257:E258"/>
    <mergeCell ref="F257:F258"/>
    <mergeCell ref="G257:G258"/>
    <mergeCell ref="H269:H270"/>
    <mergeCell ref="B271:B272"/>
    <mergeCell ref="C271:C272"/>
    <mergeCell ref="D271:D272"/>
    <mergeCell ref="E271:E272"/>
    <mergeCell ref="F271:F272"/>
    <mergeCell ref="G271:G272"/>
    <mergeCell ref="H271:H272"/>
    <mergeCell ref="B269:B270"/>
    <mergeCell ref="C269:C270"/>
    <mergeCell ref="D269:D270"/>
    <mergeCell ref="E269:E270"/>
    <mergeCell ref="F269:F270"/>
    <mergeCell ref="G269:G270"/>
    <mergeCell ref="H265:H266"/>
    <mergeCell ref="B267:B268"/>
    <mergeCell ref="C267:C268"/>
    <mergeCell ref="D267:D268"/>
    <mergeCell ref="E267:E268"/>
    <mergeCell ref="F267:F268"/>
    <mergeCell ref="G267:G268"/>
    <mergeCell ref="H267:H268"/>
    <mergeCell ref="B265:B266"/>
    <mergeCell ref="C265:C266"/>
    <mergeCell ref="D265:D266"/>
    <mergeCell ref="E265:E266"/>
    <mergeCell ref="F265:F266"/>
    <mergeCell ref="G265:G266"/>
    <mergeCell ref="H277:H278"/>
    <mergeCell ref="B279:B280"/>
    <mergeCell ref="C279:C280"/>
    <mergeCell ref="D279:D280"/>
    <mergeCell ref="E279:E280"/>
    <mergeCell ref="F279:F280"/>
    <mergeCell ref="G279:G280"/>
    <mergeCell ref="H279:H280"/>
    <mergeCell ref="B277:B278"/>
    <mergeCell ref="C277:C278"/>
    <mergeCell ref="D277:D278"/>
    <mergeCell ref="E277:E278"/>
    <mergeCell ref="F277:F278"/>
    <mergeCell ref="G277:G278"/>
    <mergeCell ref="H273:H274"/>
    <mergeCell ref="B275:B276"/>
    <mergeCell ref="C275:C276"/>
    <mergeCell ref="D275:D276"/>
    <mergeCell ref="E275:E276"/>
    <mergeCell ref="F275:F276"/>
    <mergeCell ref="G275:G276"/>
    <mergeCell ref="H275:H276"/>
    <mergeCell ref="B273:B274"/>
    <mergeCell ref="C273:C274"/>
    <mergeCell ref="D273:D274"/>
    <mergeCell ref="E273:E274"/>
    <mergeCell ref="F273:F274"/>
    <mergeCell ref="G273:G274"/>
    <mergeCell ref="H285:H286"/>
    <mergeCell ref="B287:B288"/>
    <mergeCell ref="C287:C288"/>
    <mergeCell ref="D287:D288"/>
    <mergeCell ref="E287:E288"/>
    <mergeCell ref="F287:F288"/>
    <mergeCell ref="G287:G288"/>
    <mergeCell ref="H287:H288"/>
    <mergeCell ref="B285:B286"/>
    <mergeCell ref="C285:C286"/>
    <mergeCell ref="D285:D286"/>
    <mergeCell ref="E285:E286"/>
    <mergeCell ref="F285:F286"/>
    <mergeCell ref="G285:G286"/>
    <mergeCell ref="H281:H282"/>
    <mergeCell ref="B283:B284"/>
    <mergeCell ref="C283:C284"/>
    <mergeCell ref="D283:D284"/>
    <mergeCell ref="E283:E284"/>
    <mergeCell ref="F283:F284"/>
    <mergeCell ref="G283:G284"/>
    <mergeCell ref="H283:H284"/>
    <mergeCell ref="B281:B282"/>
    <mergeCell ref="C281:C282"/>
    <mergeCell ref="D281:D282"/>
    <mergeCell ref="E281:E282"/>
    <mergeCell ref="F281:F282"/>
    <mergeCell ref="G281:G282"/>
    <mergeCell ref="H293:H294"/>
    <mergeCell ref="B295:B296"/>
    <mergeCell ref="C295:C296"/>
    <mergeCell ref="D295:D296"/>
    <mergeCell ref="E295:E296"/>
    <mergeCell ref="F295:F296"/>
    <mergeCell ref="G295:G296"/>
    <mergeCell ref="H295:H296"/>
    <mergeCell ref="B293:B294"/>
    <mergeCell ref="C293:C294"/>
    <mergeCell ref="D293:D294"/>
    <mergeCell ref="E293:E294"/>
    <mergeCell ref="F293:F294"/>
    <mergeCell ref="G293:G294"/>
    <mergeCell ref="H289:H290"/>
    <mergeCell ref="B291:B292"/>
    <mergeCell ref="C291:C292"/>
    <mergeCell ref="D291:D292"/>
    <mergeCell ref="E291:E292"/>
    <mergeCell ref="F291:F292"/>
    <mergeCell ref="G291:G292"/>
    <mergeCell ref="H291:H292"/>
    <mergeCell ref="B289:B290"/>
    <mergeCell ref="C289:C290"/>
    <mergeCell ref="D289:D290"/>
    <mergeCell ref="E289:E290"/>
    <mergeCell ref="F289:F290"/>
    <mergeCell ref="G289:G290"/>
    <mergeCell ref="H301:H302"/>
    <mergeCell ref="B303:B304"/>
    <mergeCell ref="C303:C304"/>
    <mergeCell ref="D303:D304"/>
    <mergeCell ref="E303:E304"/>
    <mergeCell ref="F303:F304"/>
    <mergeCell ref="G303:G304"/>
    <mergeCell ref="H303:H304"/>
    <mergeCell ref="B301:B302"/>
    <mergeCell ref="C301:C302"/>
    <mergeCell ref="D301:D302"/>
    <mergeCell ref="E301:E302"/>
    <mergeCell ref="F301:F302"/>
    <mergeCell ref="G301:G302"/>
    <mergeCell ref="H297:H298"/>
    <mergeCell ref="B299:B300"/>
    <mergeCell ref="C299:C300"/>
    <mergeCell ref="D299:D300"/>
    <mergeCell ref="E299:E300"/>
    <mergeCell ref="F299:F300"/>
    <mergeCell ref="G299:G300"/>
    <mergeCell ref="H299:H300"/>
    <mergeCell ref="B297:B298"/>
    <mergeCell ref="C297:C298"/>
    <mergeCell ref="D297:D298"/>
    <mergeCell ref="E297:E298"/>
    <mergeCell ref="F297:F298"/>
    <mergeCell ref="G297:G298"/>
    <mergeCell ref="H309:H310"/>
    <mergeCell ref="B311:B312"/>
    <mergeCell ref="C311:C312"/>
    <mergeCell ref="D311:D312"/>
    <mergeCell ref="E311:E312"/>
    <mergeCell ref="F311:F312"/>
    <mergeCell ref="G311:G312"/>
    <mergeCell ref="H311:H312"/>
    <mergeCell ref="B309:B310"/>
    <mergeCell ref="C309:C310"/>
    <mergeCell ref="D309:D310"/>
    <mergeCell ref="E309:E310"/>
    <mergeCell ref="F309:F310"/>
    <mergeCell ref="G309:G310"/>
    <mergeCell ref="H305:H306"/>
    <mergeCell ref="B307:B308"/>
    <mergeCell ref="C307:C308"/>
    <mergeCell ref="D307:D308"/>
    <mergeCell ref="E307:E308"/>
    <mergeCell ref="F307:F308"/>
    <mergeCell ref="G307:G308"/>
    <mergeCell ref="H307:H308"/>
    <mergeCell ref="B305:B306"/>
    <mergeCell ref="C305:C306"/>
    <mergeCell ref="D305:D306"/>
    <mergeCell ref="E305:E306"/>
    <mergeCell ref="F305:F306"/>
    <mergeCell ref="G305:G306"/>
    <mergeCell ref="H317:H318"/>
    <mergeCell ref="B319:B320"/>
    <mergeCell ref="C319:C320"/>
    <mergeCell ref="D319:D320"/>
    <mergeCell ref="E319:E320"/>
    <mergeCell ref="F319:F320"/>
    <mergeCell ref="G319:G320"/>
    <mergeCell ref="H319:H320"/>
    <mergeCell ref="B317:B318"/>
    <mergeCell ref="C317:C318"/>
    <mergeCell ref="D317:D318"/>
    <mergeCell ref="E317:E318"/>
    <mergeCell ref="F317:F318"/>
    <mergeCell ref="G317:G318"/>
    <mergeCell ref="H313:H314"/>
    <mergeCell ref="B315:B316"/>
    <mergeCell ref="C315:C316"/>
    <mergeCell ref="D315:D316"/>
    <mergeCell ref="E315:E316"/>
    <mergeCell ref="F315:F316"/>
    <mergeCell ref="G315:G316"/>
    <mergeCell ref="H315:H316"/>
    <mergeCell ref="B313:B314"/>
    <mergeCell ref="C313:C314"/>
    <mergeCell ref="D313:D314"/>
    <mergeCell ref="E313:E314"/>
    <mergeCell ref="F313:F314"/>
    <mergeCell ref="G313:G314"/>
    <mergeCell ref="H325:H326"/>
    <mergeCell ref="B327:B328"/>
    <mergeCell ref="C327:C328"/>
    <mergeCell ref="D327:D328"/>
    <mergeCell ref="E327:E328"/>
    <mergeCell ref="F327:F328"/>
    <mergeCell ref="G327:G328"/>
    <mergeCell ref="H327:H328"/>
    <mergeCell ref="B325:B326"/>
    <mergeCell ref="C325:C326"/>
    <mergeCell ref="D325:D326"/>
    <mergeCell ref="E325:E326"/>
    <mergeCell ref="F325:F326"/>
    <mergeCell ref="G325:G326"/>
    <mergeCell ref="H321:H322"/>
    <mergeCell ref="B323:B324"/>
    <mergeCell ref="C323:C324"/>
    <mergeCell ref="D323:D324"/>
    <mergeCell ref="E323:E324"/>
    <mergeCell ref="F323:F324"/>
    <mergeCell ref="G323:G324"/>
    <mergeCell ref="H323:H324"/>
    <mergeCell ref="B321:B322"/>
    <mergeCell ref="C321:C322"/>
    <mergeCell ref="D321:D322"/>
    <mergeCell ref="E321:E322"/>
    <mergeCell ref="F321:F322"/>
    <mergeCell ref="G321:G322"/>
    <mergeCell ref="H333:H334"/>
    <mergeCell ref="B335:B336"/>
    <mergeCell ref="C335:C336"/>
    <mergeCell ref="D335:D336"/>
    <mergeCell ref="E335:E336"/>
    <mergeCell ref="F335:F336"/>
    <mergeCell ref="G335:G336"/>
    <mergeCell ref="H335:H336"/>
    <mergeCell ref="B333:B334"/>
    <mergeCell ref="C333:C334"/>
    <mergeCell ref="D333:D334"/>
    <mergeCell ref="E333:E334"/>
    <mergeCell ref="F333:F334"/>
    <mergeCell ref="G333:G334"/>
    <mergeCell ref="H329:H330"/>
    <mergeCell ref="B331:B332"/>
    <mergeCell ref="C331:C332"/>
    <mergeCell ref="D331:D332"/>
    <mergeCell ref="E331:E332"/>
    <mergeCell ref="F331:F332"/>
    <mergeCell ref="G331:G332"/>
    <mergeCell ref="H331:H332"/>
    <mergeCell ref="B329:B330"/>
    <mergeCell ref="C329:C330"/>
    <mergeCell ref="D329:D330"/>
    <mergeCell ref="E329:E330"/>
    <mergeCell ref="F329:F330"/>
    <mergeCell ref="G329:G330"/>
    <mergeCell ref="H341:H342"/>
    <mergeCell ref="B343:B344"/>
    <mergeCell ref="C343:C344"/>
    <mergeCell ref="D343:D344"/>
    <mergeCell ref="E343:E344"/>
    <mergeCell ref="F343:F344"/>
    <mergeCell ref="G343:G344"/>
    <mergeCell ref="H343:H344"/>
    <mergeCell ref="B341:B342"/>
    <mergeCell ref="C341:C342"/>
    <mergeCell ref="D341:D342"/>
    <mergeCell ref="E341:E342"/>
    <mergeCell ref="F341:F342"/>
    <mergeCell ref="G341:G342"/>
    <mergeCell ref="H337:H338"/>
    <mergeCell ref="B339:B340"/>
    <mergeCell ref="C339:C340"/>
    <mergeCell ref="D339:D340"/>
    <mergeCell ref="E339:E340"/>
    <mergeCell ref="F339:F340"/>
    <mergeCell ref="G339:G340"/>
    <mergeCell ref="H339:H340"/>
    <mergeCell ref="B337:B338"/>
    <mergeCell ref="C337:C338"/>
    <mergeCell ref="D337:D338"/>
    <mergeCell ref="E337:E338"/>
    <mergeCell ref="F337:F338"/>
    <mergeCell ref="G337:G338"/>
    <mergeCell ref="H349:H350"/>
    <mergeCell ref="B351:B352"/>
    <mergeCell ref="C351:C352"/>
    <mergeCell ref="D351:D352"/>
    <mergeCell ref="E351:E352"/>
    <mergeCell ref="F351:F352"/>
    <mergeCell ref="G351:G352"/>
    <mergeCell ref="H351:H352"/>
    <mergeCell ref="B349:B350"/>
    <mergeCell ref="C349:C350"/>
    <mergeCell ref="D349:D350"/>
    <mergeCell ref="E349:E350"/>
    <mergeCell ref="F349:F350"/>
    <mergeCell ref="G349:G350"/>
    <mergeCell ref="H345:H346"/>
    <mergeCell ref="B347:B348"/>
    <mergeCell ref="C347:C348"/>
    <mergeCell ref="D347:D348"/>
    <mergeCell ref="E347:E348"/>
    <mergeCell ref="F347:F348"/>
    <mergeCell ref="G347:G348"/>
    <mergeCell ref="H347:H348"/>
    <mergeCell ref="B345:B346"/>
    <mergeCell ref="C345:C346"/>
    <mergeCell ref="D345:D346"/>
    <mergeCell ref="E345:E346"/>
    <mergeCell ref="F345:F346"/>
    <mergeCell ref="G345:G346"/>
    <mergeCell ref="H357:H358"/>
    <mergeCell ref="B359:B360"/>
    <mergeCell ref="C359:C360"/>
    <mergeCell ref="D359:D360"/>
    <mergeCell ref="E359:E360"/>
    <mergeCell ref="F359:F360"/>
    <mergeCell ref="G359:G360"/>
    <mergeCell ref="H359:H360"/>
    <mergeCell ref="B357:B358"/>
    <mergeCell ref="C357:C358"/>
    <mergeCell ref="D357:D358"/>
    <mergeCell ref="E357:E358"/>
    <mergeCell ref="F357:F358"/>
    <mergeCell ref="G357:G358"/>
    <mergeCell ref="H353:H354"/>
    <mergeCell ref="B355:B356"/>
    <mergeCell ref="C355:C356"/>
    <mergeCell ref="D355:D356"/>
    <mergeCell ref="E355:E356"/>
    <mergeCell ref="F355:F356"/>
    <mergeCell ref="G355:G356"/>
    <mergeCell ref="H355:H356"/>
    <mergeCell ref="B353:B354"/>
    <mergeCell ref="C353:C354"/>
    <mergeCell ref="D353:D354"/>
    <mergeCell ref="E353:E354"/>
    <mergeCell ref="F353:F354"/>
    <mergeCell ref="G353:G354"/>
    <mergeCell ref="H365:H366"/>
    <mergeCell ref="B367:B368"/>
    <mergeCell ref="C367:C368"/>
    <mergeCell ref="D367:D368"/>
    <mergeCell ref="E367:E368"/>
    <mergeCell ref="F367:F368"/>
    <mergeCell ref="G367:G368"/>
    <mergeCell ref="H367:H368"/>
    <mergeCell ref="B365:B366"/>
    <mergeCell ref="C365:C366"/>
    <mergeCell ref="D365:D366"/>
    <mergeCell ref="E365:E366"/>
    <mergeCell ref="F365:F366"/>
    <mergeCell ref="G365:G366"/>
    <mergeCell ref="H361:H362"/>
    <mergeCell ref="B363:B364"/>
    <mergeCell ref="C363:C364"/>
    <mergeCell ref="D363:D364"/>
    <mergeCell ref="E363:E364"/>
    <mergeCell ref="F363:F364"/>
    <mergeCell ref="G363:G364"/>
    <mergeCell ref="H363:H364"/>
    <mergeCell ref="B361:B362"/>
    <mergeCell ref="C361:C362"/>
    <mergeCell ref="D361:D362"/>
    <mergeCell ref="E361:E362"/>
    <mergeCell ref="F361:F362"/>
    <mergeCell ref="G361:G362"/>
    <mergeCell ref="H373:H374"/>
    <mergeCell ref="B375:B376"/>
    <mergeCell ref="C375:C376"/>
    <mergeCell ref="D375:D376"/>
    <mergeCell ref="E375:E376"/>
    <mergeCell ref="F375:F376"/>
    <mergeCell ref="G375:G376"/>
    <mergeCell ref="H375:H376"/>
    <mergeCell ref="B373:B374"/>
    <mergeCell ref="C373:C374"/>
    <mergeCell ref="D373:D374"/>
    <mergeCell ref="E373:E374"/>
    <mergeCell ref="F373:F374"/>
    <mergeCell ref="G373:G374"/>
    <mergeCell ref="H369:H370"/>
    <mergeCell ref="B371:B372"/>
    <mergeCell ref="C371:C372"/>
    <mergeCell ref="D371:D372"/>
    <mergeCell ref="E371:E372"/>
    <mergeCell ref="F371:F372"/>
    <mergeCell ref="G371:G372"/>
    <mergeCell ref="H371:H372"/>
    <mergeCell ref="B369:B370"/>
    <mergeCell ref="C369:C370"/>
    <mergeCell ref="D369:D370"/>
    <mergeCell ref="E369:E370"/>
    <mergeCell ref="F369:F370"/>
    <mergeCell ref="G369:G370"/>
    <mergeCell ref="H381:H382"/>
    <mergeCell ref="B383:B384"/>
    <mergeCell ref="C383:C384"/>
    <mergeCell ref="D383:D384"/>
    <mergeCell ref="E383:E384"/>
    <mergeCell ref="F383:F384"/>
    <mergeCell ref="G383:G384"/>
    <mergeCell ref="H383:H384"/>
    <mergeCell ref="B381:B382"/>
    <mergeCell ref="C381:C382"/>
    <mergeCell ref="D381:D382"/>
    <mergeCell ref="E381:E382"/>
    <mergeCell ref="F381:F382"/>
    <mergeCell ref="G381:G382"/>
    <mergeCell ref="H377:H378"/>
    <mergeCell ref="B379:B380"/>
    <mergeCell ref="C379:C380"/>
    <mergeCell ref="D379:D380"/>
    <mergeCell ref="E379:E380"/>
    <mergeCell ref="F379:F380"/>
    <mergeCell ref="G379:G380"/>
    <mergeCell ref="H379:H380"/>
    <mergeCell ref="B377:B378"/>
    <mergeCell ref="C377:C378"/>
    <mergeCell ref="D377:D378"/>
    <mergeCell ref="E377:E378"/>
    <mergeCell ref="F377:F378"/>
    <mergeCell ref="G377:G378"/>
    <mergeCell ref="H389:H390"/>
    <mergeCell ref="B391:B392"/>
    <mergeCell ref="C391:C392"/>
    <mergeCell ref="D391:D392"/>
    <mergeCell ref="E391:E392"/>
    <mergeCell ref="F391:F392"/>
    <mergeCell ref="G391:G392"/>
    <mergeCell ref="H391:H392"/>
    <mergeCell ref="B389:B390"/>
    <mergeCell ref="C389:C390"/>
    <mergeCell ref="D389:D390"/>
    <mergeCell ref="E389:E390"/>
    <mergeCell ref="F389:F390"/>
    <mergeCell ref="G389:G390"/>
    <mergeCell ref="H385:H386"/>
    <mergeCell ref="B387:B388"/>
    <mergeCell ref="C387:C388"/>
    <mergeCell ref="D387:D388"/>
    <mergeCell ref="E387:E388"/>
    <mergeCell ref="F387:F388"/>
    <mergeCell ref="G387:G388"/>
    <mergeCell ref="H387:H388"/>
    <mergeCell ref="B385:B386"/>
    <mergeCell ref="C385:C386"/>
    <mergeCell ref="D385:D386"/>
    <mergeCell ref="E385:E386"/>
    <mergeCell ref="F385:F386"/>
    <mergeCell ref="G385:G386"/>
    <mergeCell ref="H397:H398"/>
    <mergeCell ref="B399:B400"/>
    <mergeCell ref="C399:C400"/>
    <mergeCell ref="D399:D400"/>
    <mergeCell ref="E399:E400"/>
    <mergeCell ref="F399:F400"/>
    <mergeCell ref="G399:G400"/>
    <mergeCell ref="H399:H400"/>
    <mergeCell ref="B397:B398"/>
    <mergeCell ref="C397:C398"/>
    <mergeCell ref="D397:D398"/>
    <mergeCell ref="E397:E398"/>
    <mergeCell ref="F397:F398"/>
    <mergeCell ref="G397:G398"/>
    <mergeCell ref="H393:H394"/>
    <mergeCell ref="B395:B396"/>
    <mergeCell ref="C395:C396"/>
    <mergeCell ref="D395:D396"/>
    <mergeCell ref="E395:E396"/>
    <mergeCell ref="F395:F396"/>
    <mergeCell ref="G395:G396"/>
    <mergeCell ref="H395:H396"/>
    <mergeCell ref="B393:B394"/>
    <mergeCell ref="C393:C394"/>
    <mergeCell ref="D393:D394"/>
    <mergeCell ref="E393:E394"/>
    <mergeCell ref="F393:F394"/>
    <mergeCell ref="G393:G394"/>
    <mergeCell ref="H405:H406"/>
    <mergeCell ref="B407:B408"/>
    <mergeCell ref="C407:C408"/>
    <mergeCell ref="D407:D408"/>
    <mergeCell ref="E407:E408"/>
    <mergeCell ref="F407:F408"/>
    <mergeCell ref="G407:G408"/>
    <mergeCell ref="H407:H408"/>
    <mergeCell ref="B405:B406"/>
    <mergeCell ref="C405:C406"/>
    <mergeCell ref="D405:D406"/>
    <mergeCell ref="E405:E406"/>
    <mergeCell ref="F405:F406"/>
    <mergeCell ref="G405:G406"/>
    <mergeCell ref="H401:H402"/>
    <mergeCell ref="B403:B404"/>
    <mergeCell ref="C403:C404"/>
    <mergeCell ref="D403:D404"/>
    <mergeCell ref="E403:E404"/>
    <mergeCell ref="F403:F404"/>
    <mergeCell ref="G403:G404"/>
    <mergeCell ref="H403:H404"/>
    <mergeCell ref="B401:B402"/>
    <mergeCell ref="C401:C402"/>
    <mergeCell ref="D401:D402"/>
    <mergeCell ref="E401:E402"/>
    <mergeCell ref="F401:F402"/>
    <mergeCell ref="G401:G402"/>
    <mergeCell ref="H413:H414"/>
    <mergeCell ref="B415:B416"/>
    <mergeCell ref="C415:C416"/>
    <mergeCell ref="D415:D416"/>
    <mergeCell ref="E415:E416"/>
    <mergeCell ref="F415:F416"/>
    <mergeCell ref="G415:G416"/>
    <mergeCell ref="H415:H416"/>
    <mergeCell ref="B413:B414"/>
    <mergeCell ref="C413:C414"/>
    <mergeCell ref="D413:D414"/>
    <mergeCell ref="E413:E414"/>
    <mergeCell ref="F413:F414"/>
    <mergeCell ref="G413:G414"/>
    <mergeCell ref="H409:H410"/>
    <mergeCell ref="B411:B412"/>
    <mergeCell ref="C411:C412"/>
    <mergeCell ref="D411:D412"/>
    <mergeCell ref="E411:E412"/>
    <mergeCell ref="F411:F412"/>
    <mergeCell ref="G411:G412"/>
    <mergeCell ref="H411:H412"/>
    <mergeCell ref="B409:B410"/>
    <mergeCell ref="C409:C410"/>
    <mergeCell ref="D409:D410"/>
    <mergeCell ref="E409:E410"/>
    <mergeCell ref="F409:F410"/>
    <mergeCell ref="G409:G410"/>
    <mergeCell ref="H421:H422"/>
    <mergeCell ref="B423:B424"/>
    <mergeCell ref="C423:C424"/>
    <mergeCell ref="D423:D424"/>
    <mergeCell ref="E423:E424"/>
    <mergeCell ref="F423:F424"/>
    <mergeCell ref="G423:G424"/>
    <mergeCell ref="H423:H424"/>
    <mergeCell ref="B421:B422"/>
    <mergeCell ref="C421:C422"/>
    <mergeCell ref="D421:D422"/>
    <mergeCell ref="E421:E422"/>
    <mergeCell ref="F421:F422"/>
    <mergeCell ref="G421:G422"/>
    <mergeCell ref="H417:H418"/>
    <mergeCell ref="B419:B420"/>
    <mergeCell ref="C419:C420"/>
    <mergeCell ref="D419:D420"/>
    <mergeCell ref="E419:E420"/>
    <mergeCell ref="F419:F420"/>
    <mergeCell ref="G419:G420"/>
    <mergeCell ref="H419:H420"/>
    <mergeCell ref="B417:B418"/>
    <mergeCell ref="C417:C418"/>
    <mergeCell ref="D417:D418"/>
    <mergeCell ref="E417:E418"/>
    <mergeCell ref="F417:F418"/>
    <mergeCell ref="G417:G418"/>
    <mergeCell ref="H429:H430"/>
    <mergeCell ref="B431:B432"/>
    <mergeCell ref="C431:C432"/>
    <mergeCell ref="D431:D432"/>
    <mergeCell ref="E431:E432"/>
    <mergeCell ref="F431:F432"/>
    <mergeCell ref="G431:G432"/>
    <mergeCell ref="H431:H432"/>
    <mergeCell ref="B429:B430"/>
    <mergeCell ref="C429:C430"/>
    <mergeCell ref="D429:D430"/>
    <mergeCell ref="E429:E430"/>
    <mergeCell ref="F429:F430"/>
    <mergeCell ref="G429:G430"/>
    <mergeCell ref="H425:H426"/>
    <mergeCell ref="B427:B428"/>
    <mergeCell ref="C427:C428"/>
    <mergeCell ref="D427:D428"/>
    <mergeCell ref="E427:E428"/>
    <mergeCell ref="F427:F428"/>
    <mergeCell ref="G427:G428"/>
    <mergeCell ref="H427:H428"/>
    <mergeCell ref="B425:B426"/>
    <mergeCell ref="C425:C426"/>
    <mergeCell ref="D425:D426"/>
    <mergeCell ref="E425:E426"/>
    <mergeCell ref="F425:F426"/>
    <mergeCell ref="G425:G426"/>
    <mergeCell ref="H437:H438"/>
    <mergeCell ref="B439:B440"/>
    <mergeCell ref="C439:C440"/>
    <mergeCell ref="D439:D440"/>
    <mergeCell ref="E439:E440"/>
    <mergeCell ref="F439:F440"/>
    <mergeCell ref="G439:G440"/>
    <mergeCell ref="H439:H440"/>
    <mergeCell ref="B437:B438"/>
    <mergeCell ref="C437:C438"/>
    <mergeCell ref="D437:D438"/>
    <mergeCell ref="E437:E438"/>
    <mergeCell ref="F437:F438"/>
    <mergeCell ref="G437:G438"/>
    <mergeCell ref="H433:H434"/>
    <mergeCell ref="B435:B436"/>
    <mergeCell ref="C435:C436"/>
    <mergeCell ref="D435:D436"/>
    <mergeCell ref="E435:E436"/>
    <mergeCell ref="F435:F436"/>
    <mergeCell ref="G435:G436"/>
    <mergeCell ref="H435:H436"/>
    <mergeCell ref="B433:B434"/>
    <mergeCell ref="C433:C434"/>
    <mergeCell ref="D433:D434"/>
    <mergeCell ref="E433:E434"/>
    <mergeCell ref="F433:F434"/>
    <mergeCell ref="G433:G434"/>
    <mergeCell ref="H445:H446"/>
    <mergeCell ref="B447:B448"/>
    <mergeCell ref="C447:C448"/>
    <mergeCell ref="D447:D448"/>
    <mergeCell ref="E447:E448"/>
    <mergeCell ref="F447:F448"/>
    <mergeCell ref="G447:G448"/>
    <mergeCell ref="H447:H448"/>
    <mergeCell ref="B445:B446"/>
    <mergeCell ref="C445:C446"/>
    <mergeCell ref="D445:D446"/>
    <mergeCell ref="E445:E446"/>
    <mergeCell ref="F445:F446"/>
    <mergeCell ref="G445:G446"/>
    <mergeCell ref="H441:H442"/>
    <mergeCell ref="B443:B444"/>
    <mergeCell ref="C443:C444"/>
    <mergeCell ref="D443:D444"/>
    <mergeCell ref="E443:E444"/>
    <mergeCell ref="F443:F444"/>
    <mergeCell ref="G443:G444"/>
    <mergeCell ref="H443:H444"/>
    <mergeCell ref="B441:B442"/>
    <mergeCell ref="C441:C442"/>
    <mergeCell ref="D441:D442"/>
    <mergeCell ref="E441:E442"/>
    <mergeCell ref="F441:F442"/>
    <mergeCell ref="G441:G442"/>
    <mergeCell ref="H453:H454"/>
    <mergeCell ref="B455:B456"/>
    <mergeCell ref="C455:C456"/>
    <mergeCell ref="D455:D456"/>
    <mergeCell ref="E455:E456"/>
    <mergeCell ref="F455:F456"/>
    <mergeCell ref="G455:G456"/>
    <mergeCell ref="H455:H456"/>
    <mergeCell ref="B453:B454"/>
    <mergeCell ref="C453:C454"/>
    <mergeCell ref="D453:D454"/>
    <mergeCell ref="E453:E454"/>
    <mergeCell ref="F453:F454"/>
    <mergeCell ref="G453:G454"/>
    <mergeCell ref="H449:H450"/>
    <mergeCell ref="B451:B452"/>
    <mergeCell ref="C451:C452"/>
    <mergeCell ref="D451:D452"/>
    <mergeCell ref="E451:E452"/>
    <mergeCell ref="F451:F452"/>
    <mergeCell ref="G451:G452"/>
    <mergeCell ref="H451:H452"/>
    <mergeCell ref="B449:B450"/>
    <mergeCell ref="C449:C450"/>
    <mergeCell ref="D449:D450"/>
    <mergeCell ref="E449:E450"/>
    <mergeCell ref="F449:F450"/>
    <mergeCell ref="G449:G450"/>
    <mergeCell ref="H461:H462"/>
    <mergeCell ref="B463:B464"/>
    <mergeCell ref="C463:C464"/>
    <mergeCell ref="D463:D464"/>
    <mergeCell ref="E463:E464"/>
    <mergeCell ref="F463:F464"/>
    <mergeCell ref="G463:G464"/>
    <mergeCell ref="H463:H464"/>
    <mergeCell ref="B461:B462"/>
    <mergeCell ref="C461:C462"/>
    <mergeCell ref="D461:D462"/>
    <mergeCell ref="E461:E462"/>
    <mergeCell ref="F461:F462"/>
    <mergeCell ref="G461:G462"/>
    <mergeCell ref="H457:H458"/>
    <mergeCell ref="B459:B460"/>
    <mergeCell ref="C459:C460"/>
    <mergeCell ref="D459:D460"/>
    <mergeCell ref="E459:E460"/>
    <mergeCell ref="F459:F460"/>
    <mergeCell ref="G459:G460"/>
    <mergeCell ref="H459:H460"/>
    <mergeCell ref="B457:B458"/>
    <mergeCell ref="C457:C458"/>
    <mergeCell ref="D457:D458"/>
    <mergeCell ref="E457:E458"/>
    <mergeCell ref="F457:F458"/>
    <mergeCell ref="G457:G458"/>
    <mergeCell ref="H469:H470"/>
    <mergeCell ref="B471:B472"/>
    <mergeCell ref="C471:C472"/>
    <mergeCell ref="D471:D472"/>
    <mergeCell ref="E471:E472"/>
    <mergeCell ref="F471:F472"/>
    <mergeCell ref="G471:G472"/>
    <mergeCell ref="H471:H472"/>
    <mergeCell ref="B469:B470"/>
    <mergeCell ref="C469:C470"/>
    <mergeCell ref="D469:D470"/>
    <mergeCell ref="E469:E470"/>
    <mergeCell ref="F469:F470"/>
    <mergeCell ref="G469:G470"/>
    <mergeCell ref="H465:H466"/>
    <mergeCell ref="B467:B468"/>
    <mergeCell ref="C467:C468"/>
    <mergeCell ref="D467:D468"/>
    <mergeCell ref="E467:E468"/>
    <mergeCell ref="F467:F468"/>
    <mergeCell ref="G467:G468"/>
    <mergeCell ref="H467:H468"/>
    <mergeCell ref="B465:B466"/>
    <mergeCell ref="C465:C466"/>
    <mergeCell ref="D465:D466"/>
    <mergeCell ref="E465:E466"/>
    <mergeCell ref="F465:F466"/>
    <mergeCell ref="G465:G466"/>
    <mergeCell ref="H477:H478"/>
    <mergeCell ref="B479:B480"/>
    <mergeCell ref="C479:C480"/>
    <mergeCell ref="D479:D480"/>
    <mergeCell ref="E479:E480"/>
    <mergeCell ref="F479:F480"/>
    <mergeCell ref="G479:G480"/>
    <mergeCell ref="H479:H480"/>
    <mergeCell ref="B477:B478"/>
    <mergeCell ref="C477:C478"/>
    <mergeCell ref="D477:D478"/>
    <mergeCell ref="E477:E478"/>
    <mergeCell ref="F477:F478"/>
    <mergeCell ref="G477:G478"/>
    <mergeCell ref="H473:H474"/>
    <mergeCell ref="B475:B476"/>
    <mergeCell ref="C475:C476"/>
    <mergeCell ref="D475:D476"/>
    <mergeCell ref="E475:E476"/>
    <mergeCell ref="F475:F476"/>
    <mergeCell ref="G475:G476"/>
    <mergeCell ref="H475:H476"/>
    <mergeCell ref="B473:B474"/>
    <mergeCell ref="C473:C474"/>
    <mergeCell ref="D473:D474"/>
    <mergeCell ref="E473:E474"/>
    <mergeCell ref="F473:F474"/>
    <mergeCell ref="G473:G474"/>
    <mergeCell ref="H485:H486"/>
    <mergeCell ref="B487:B488"/>
    <mergeCell ref="C487:C488"/>
    <mergeCell ref="D487:D488"/>
    <mergeCell ref="E487:E488"/>
    <mergeCell ref="F487:F488"/>
    <mergeCell ref="G487:G488"/>
    <mergeCell ref="H487:H488"/>
    <mergeCell ref="B485:B486"/>
    <mergeCell ref="C485:C486"/>
    <mergeCell ref="D485:D486"/>
    <mergeCell ref="E485:E486"/>
    <mergeCell ref="F485:F486"/>
    <mergeCell ref="G485:G486"/>
    <mergeCell ref="H481:H482"/>
    <mergeCell ref="B483:B484"/>
    <mergeCell ref="C483:C484"/>
    <mergeCell ref="D483:D484"/>
    <mergeCell ref="E483:E484"/>
    <mergeCell ref="F483:F484"/>
    <mergeCell ref="G483:G484"/>
    <mergeCell ref="H483:H484"/>
    <mergeCell ref="B481:B482"/>
    <mergeCell ref="C481:C482"/>
    <mergeCell ref="D481:D482"/>
    <mergeCell ref="E481:E482"/>
    <mergeCell ref="F481:F482"/>
    <mergeCell ref="G481:G482"/>
    <mergeCell ref="H493:H494"/>
    <mergeCell ref="B495:B496"/>
    <mergeCell ref="C495:C496"/>
    <mergeCell ref="D495:D496"/>
    <mergeCell ref="E495:E496"/>
    <mergeCell ref="F495:F496"/>
    <mergeCell ref="G495:G496"/>
    <mergeCell ref="H495:H496"/>
    <mergeCell ref="B493:B494"/>
    <mergeCell ref="C493:C494"/>
    <mergeCell ref="D493:D494"/>
    <mergeCell ref="E493:E494"/>
    <mergeCell ref="F493:F494"/>
    <mergeCell ref="G493:G494"/>
    <mergeCell ref="H489:H490"/>
    <mergeCell ref="B491:B492"/>
    <mergeCell ref="C491:C492"/>
    <mergeCell ref="D491:D492"/>
    <mergeCell ref="E491:E492"/>
    <mergeCell ref="F491:F492"/>
    <mergeCell ref="G491:G492"/>
    <mergeCell ref="H491:H492"/>
    <mergeCell ref="B489:B490"/>
    <mergeCell ref="C489:C490"/>
    <mergeCell ref="D489:D490"/>
    <mergeCell ref="E489:E490"/>
    <mergeCell ref="F489:F490"/>
    <mergeCell ref="G489:G490"/>
    <mergeCell ref="H501:H502"/>
    <mergeCell ref="B503:B504"/>
    <mergeCell ref="C503:C504"/>
    <mergeCell ref="D503:D504"/>
    <mergeCell ref="E503:E504"/>
    <mergeCell ref="F503:F504"/>
    <mergeCell ref="G503:G504"/>
    <mergeCell ref="H503:H504"/>
    <mergeCell ref="B501:B502"/>
    <mergeCell ref="C501:C502"/>
    <mergeCell ref="D501:D502"/>
    <mergeCell ref="E501:E502"/>
    <mergeCell ref="F501:F502"/>
    <mergeCell ref="G501:G502"/>
    <mergeCell ref="H497:H498"/>
    <mergeCell ref="B499:B500"/>
    <mergeCell ref="C499:C500"/>
    <mergeCell ref="D499:D500"/>
    <mergeCell ref="E499:E500"/>
    <mergeCell ref="F499:F500"/>
    <mergeCell ref="G499:G500"/>
    <mergeCell ref="H499:H500"/>
    <mergeCell ref="B497:B498"/>
    <mergeCell ref="C497:C498"/>
    <mergeCell ref="D497:D498"/>
    <mergeCell ref="E497:E498"/>
    <mergeCell ref="F497:F498"/>
    <mergeCell ref="G497:G498"/>
    <mergeCell ref="H509:H510"/>
    <mergeCell ref="B511:B512"/>
    <mergeCell ref="C511:C512"/>
    <mergeCell ref="D511:D512"/>
    <mergeCell ref="E511:E512"/>
    <mergeCell ref="F511:F512"/>
    <mergeCell ref="G511:G512"/>
    <mergeCell ref="H511:H512"/>
    <mergeCell ref="B509:B510"/>
    <mergeCell ref="C509:C510"/>
    <mergeCell ref="D509:D510"/>
    <mergeCell ref="E509:E510"/>
    <mergeCell ref="F509:F510"/>
    <mergeCell ref="G509:G510"/>
    <mergeCell ref="H505:H506"/>
    <mergeCell ref="B507:B508"/>
    <mergeCell ref="C507:C508"/>
    <mergeCell ref="D507:D508"/>
    <mergeCell ref="E507:E508"/>
    <mergeCell ref="F507:F508"/>
    <mergeCell ref="G507:G508"/>
    <mergeCell ref="H507:H508"/>
    <mergeCell ref="B505:B506"/>
    <mergeCell ref="C505:C506"/>
    <mergeCell ref="D505:D506"/>
    <mergeCell ref="E505:E506"/>
    <mergeCell ref="F505:F506"/>
    <mergeCell ref="G505:G506"/>
    <mergeCell ref="H517:H518"/>
    <mergeCell ref="B519:B520"/>
    <mergeCell ref="C519:C520"/>
    <mergeCell ref="D519:D520"/>
    <mergeCell ref="E519:E520"/>
    <mergeCell ref="F519:F520"/>
    <mergeCell ref="G519:G520"/>
    <mergeCell ref="H519:H520"/>
    <mergeCell ref="B517:B518"/>
    <mergeCell ref="C517:C518"/>
    <mergeCell ref="D517:D518"/>
    <mergeCell ref="E517:E518"/>
    <mergeCell ref="F517:F518"/>
    <mergeCell ref="G517:G518"/>
    <mergeCell ref="H513:H514"/>
    <mergeCell ref="B515:B516"/>
    <mergeCell ref="C515:C516"/>
    <mergeCell ref="D515:D516"/>
    <mergeCell ref="E515:E516"/>
    <mergeCell ref="F515:F516"/>
    <mergeCell ref="G515:G516"/>
    <mergeCell ref="H515:H516"/>
    <mergeCell ref="B513:B514"/>
    <mergeCell ref="C513:C514"/>
    <mergeCell ref="D513:D514"/>
    <mergeCell ref="E513:E514"/>
    <mergeCell ref="F513:F514"/>
    <mergeCell ref="G513:G514"/>
    <mergeCell ref="H525:H526"/>
    <mergeCell ref="B527:B528"/>
    <mergeCell ref="C527:C528"/>
    <mergeCell ref="D527:D528"/>
    <mergeCell ref="E527:E528"/>
    <mergeCell ref="F527:F528"/>
    <mergeCell ref="G527:G528"/>
    <mergeCell ref="H527:H528"/>
    <mergeCell ref="B525:B526"/>
    <mergeCell ref="C525:C526"/>
    <mergeCell ref="D525:D526"/>
    <mergeCell ref="E525:E526"/>
    <mergeCell ref="F525:F526"/>
    <mergeCell ref="G525:G526"/>
    <mergeCell ref="H521:H522"/>
    <mergeCell ref="B523:B524"/>
    <mergeCell ref="C523:C524"/>
    <mergeCell ref="D523:D524"/>
    <mergeCell ref="E523:E524"/>
    <mergeCell ref="F523:F524"/>
    <mergeCell ref="G523:G524"/>
    <mergeCell ref="H523:H524"/>
    <mergeCell ref="B521:B522"/>
    <mergeCell ref="C521:C522"/>
    <mergeCell ref="D521:D522"/>
    <mergeCell ref="E521:E522"/>
    <mergeCell ref="F521:F522"/>
    <mergeCell ref="G521:G522"/>
    <mergeCell ref="H533:H534"/>
    <mergeCell ref="B535:B536"/>
    <mergeCell ref="C535:C536"/>
    <mergeCell ref="D535:D536"/>
    <mergeCell ref="E535:E536"/>
    <mergeCell ref="F535:F536"/>
    <mergeCell ref="G535:G536"/>
    <mergeCell ref="H535:H536"/>
    <mergeCell ref="B533:B534"/>
    <mergeCell ref="C533:C534"/>
    <mergeCell ref="D533:D534"/>
    <mergeCell ref="E533:E534"/>
    <mergeCell ref="F533:F534"/>
    <mergeCell ref="G533:G534"/>
    <mergeCell ref="H529:H530"/>
    <mergeCell ref="B531:B532"/>
    <mergeCell ref="C531:C532"/>
    <mergeCell ref="D531:D532"/>
    <mergeCell ref="E531:E532"/>
    <mergeCell ref="F531:F532"/>
    <mergeCell ref="G531:G532"/>
    <mergeCell ref="H531:H532"/>
    <mergeCell ref="B529:B530"/>
    <mergeCell ref="C529:C530"/>
    <mergeCell ref="D529:D530"/>
    <mergeCell ref="E529:E530"/>
    <mergeCell ref="F529:F530"/>
    <mergeCell ref="G529:G530"/>
    <mergeCell ref="H541:H542"/>
    <mergeCell ref="B543:B544"/>
    <mergeCell ref="C543:C544"/>
    <mergeCell ref="D543:D544"/>
    <mergeCell ref="E543:E544"/>
    <mergeCell ref="F543:F544"/>
    <mergeCell ref="G543:G544"/>
    <mergeCell ref="H543:H544"/>
    <mergeCell ref="B541:B542"/>
    <mergeCell ref="C541:C542"/>
    <mergeCell ref="D541:D542"/>
    <mergeCell ref="E541:E542"/>
    <mergeCell ref="F541:F542"/>
    <mergeCell ref="G541:G542"/>
    <mergeCell ref="H537:H538"/>
    <mergeCell ref="B539:B540"/>
    <mergeCell ref="C539:C540"/>
    <mergeCell ref="D539:D540"/>
    <mergeCell ref="E539:E540"/>
    <mergeCell ref="F539:F540"/>
    <mergeCell ref="G539:G540"/>
    <mergeCell ref="H539:H540"/>
    <mergeCell ref="B537:B538"/>
    <mergeCell ref="C537:C538"/>
    <mergeCell ref="D537:D538"/>
    <mergeCell ref="E537:E538"/>
    <mergeCell ref="F537:F538"/>
    <mergeCell ref="G537:G538"/>
    <mergeCell ref="H549:H550"/>
    <mergeCell ref="B551:B552"/>
    <mergeCell ref="C551:C552"/>
    <mergeCell ref="D551:D552"/>
    <mergeCell ref="E551:E552"/>
    <mergeCell ref="F551:F552"/>
    <mergeCell ref="G551:G552"/>
    <mergeCell ref="H551:H552"/>
    <mergeCell ref="B549:B550"/>
    <mergeCell ref="C549:C550"/>
    <mergeCell ref="D549:D550"/>
    <mergeCell ref="E549:E550"/>
    <mergeCell ref="F549:F550"/>
    <mergeCell ref="G549:G550"/>
    <mergeCell ref="H545:H546"/>
    <mergeCell ref="B547:B548"/>
    <mergeCell ref="C547:C548"/>
    <mergeCell ref="D547:D548"/>
    <mergeCell ref="E547:E548"/>
    <mergeCell ref="F547:F548"/>
    <mergeCell ref="G547:G548"/>
    <mergeCell ref="H547:H548"/>
    <mergeCell ref="B545:B546"/>
    <mergeCell ref="C545:C546"/>
    <mergeCell ref="D545:D546"/>
    <mergeCell ref="E545:E546"/>
    <mergeCell ref="F545:F546"/>
    <mergeCell ref="G545:G546"/>
    <mergeCell ref="H557:H558"/>
    <mergeCell ref="B559:B560"/>
    <mergeCell ref="C559:C560"/>
    <mergeCell ref="D559:D560"/>
    <mergeCell ref="E559:E560"/>
    <mergeCell ref="F559:F560"/>
    <mergeCell ref="G559:G560"/>
    <mergeCell ref="H559:H560"/>
    <mergeCell ref="B557:B558"/>
    <mergeCell ref="C557:C558"/>
    <mergeCell ref="D557:D558"/>
    <mergeCell ref="E557:E558"/>
    <mergeCell ref="F557:F558"/>
    <mergeCell ref="G557:G558"/>
    <mergeCell ref="H553:H554"/>
    <mergeCell ref="B555:B556"/>
    <mergeCell ref="C555:C556"/>
    <mergeCell ref="D555:D556"/>
    <mergeCell ref="E555:E556"/>
    <mergeCell ref="F555:F556"/>
    <mergeCell ref="G555:G556"/>
    <mergeCell ref="H555:H556"/>
    <mergeCell ref="B553:B554"/>
    <mergeCell ref="C553:C554"/>
    <mergeCell ref="D553:D554"/>
    <mergeCell ref="E553:E554"/>
    <mergeCell ref="F553:F554"/>
    <mergeCell ref="G553:G554"/>
    <mergeCell ref="H565:H566"/>
    <mergeCell ref="B567:B568"/>
    <mergeCell ref="C567:C568"/>
    <mergeCell ref="D567:D568"/>
    <mergeCell ref="E567:E568"/>
    <mergeCell ref="F567:F568"/>
    <mergeCell ref="G567:G568"/>
    <mergeCell ref="H567:H568"/>
    <mergeCell ref="B565:B566"/>
    <mergeCell ref="C565:C566"/>
    <mergeCell ref="D565:D566"/>
    <mergeCell ref="E565:E566"/>
    <mergeCell ref="F565:F566"/>
    <mergeCell ref="G565:G566"/>
    <mergeCell ref="H561:H562"/>
    <mergeCell ref="B563:B564"/>
    <mergeCell ref="C563:C564"/>
    <mergeCell ref="D563:D564"/>
    <mergeCell ref="E563:E564"/>
    <mergeCell ref="F563:F564"/>
    <mergeCell ref="G563:G564"/>
    <mergeCell ref="H563:H564"/>
    <mergeCell ref="B561:B562"/>
    <mergeCell ref="C561:C562"/>
    <mergeCell ref="D561:D562"/>
    <mergeCell ref="E561:E562"/>
    <mergeCell ref="F561:F562"/>
    <mergeCell ref="G561:G562"/>
    <mergeCell ref="H573:H574"/>
    <mergeCell ref="B575:B576"/>
    <mergeCell ref="C575:C576"/>
    <mergeCell ref="D575:D576"/>
    <mergeCell ref="E575:E576"/>
    <mergeCell ref="F575:F576"/>
    <mergeCell ref="G575:G576"/>
    <mergeCell ref="H575:H576"/>
    <mergeCell ref="B573:B574"/>
    <mergeCell ref="C573:C574"/>
    <mergeCell ref="D573:D574"/>
    <mergeCell ref="E573:E574"/>
    <mergeCell ref="F573:F574"/>
    <mergeCell ref="G573:G574"/>
    <mergeCell ref="H569:H570"/>
    <mergeCell ref="B571:B572"/>
    <mergeCell ref="C571:C572"/>
    <mergeCell ref="D571:D572"/>
    <mergeCell ref="E571:E572"/>
    <mergeCell ref="F571:F572"/>
    <mergeCell ref="G571:G572"/>
    <mergeCell ref="H571:H572"/>
    <mergeCell ref="B569:B570"/>
    <mergeCell ref="C569:C570"/>
    <mergeCell ref="D569:D570"/>
    <mergeCell ref="E569:E570"/>
    <mergeCell ref="F569:F570"/>
    <mergeCell ref="G569:G570"/>
    <mergeCell ref="H581:H582"/>
    <mergeCell ref="B583:B584"/>
    <mergeCell ref="C583:C584"/>
    <mergeCell ref="D583:D584"/>
    <mergeCell ref="E583:E584"/>
    <mergeCell ref="F583:F584"/>
    <mergeCell ref="G583:G584"/>
    <mergeCell ref="H583:H584"/>
    <mergeCell ref="B581:B582"/>
    <mergeCell ref="C581:C582"/>
    <mergeCell ref="D581:D582"/>
    <mergeCell ref="E581:E582"/>
    <mergeCell ref="F581:F582"/>
    <mergeCell ref="G581:G582"/>
    <mergeCell ref="H577:H578"/>
    <mergeCell ref="B579:B580"/>
    <mergeCell ref="C579:C580"/>
    <mergeCell ref="D579:D580"/>
    <mergeCell ref="E579:E580"/>
    <mergeCell ref="F579:F580"/>
    <mergeCell ref="G579:G580"/>
    <mergeCell ref="H579:H580"/>
    <mergeCell ref="B577:B578"/>
    <mergeCell ref="C577:C578"/>
    <mergeCell ref="D577:D578"/>
    <mergeCell ref="E577:E578"/>
    <mergeCell ref="F577:F578"/>
    <mergeCell ref="G577:G578"/>
    <mergeCell ref="H589:H590"/>
    <mergeCell ref="B591:B592"/>
    <mergeCell ref="C591:C592"/>
    <mergeCell ref="D591:D592"/>
    <mergeCell ref="E591:E592"/>
    <mergeCell ref="F591:F592"/>
    <mergeCell ref="G591:G592"/>
    <mergeCell ref="H591:H592"/>
    <mergeCell ref="B589:B590"/>
    <mergeCell ref="C589:C590"/>
    <mergeCell ref="D589:D590"/>
    <mergeCell ref="E589:E590"/>
    <mergeCell ref="F589:F590"/>
    <mergeCell ref="G589:G590"/>
    <mergeCell ref="H585:H586"/>
    <mergeCell ref="B587:B588"/>
    <mergeCell ref="C587:C588"/>
    <mergeCell ref="D587:D588"/>
    <mergeCell ref="E587:E588"/>
    <mergeCell ref="F587:F588"/>
    <mergeCell ref="G587:G588"/>
    <mergeCell ref="H587:H588"/>
    <mergeCell ref="B585:B586"/>
    <mergeCell ref="C585:C586"/>
    <mergeCell ref="D585:D586"/>
    <mergeCell ref="E585:E586"/>
    <mergeCell ref="F585:F586"/>
    <mergeCell ref="G585:G586"/>
    <mergeCell ref="H597:H598"/>
    <mergeCell ref="B599:B600"/>
    <mergeCell ref="C599:C600"/>
    <mergeCell ref="D599:D600"/>
    <mergeCell ref="E599:E600"/>
    <mergeCell ref="F599:F600"/>
    <mergeCell ref="G599:G600"/>
    <mergeCell ref="H599:H600"/>
    <mergeCell ref="B597:B598"/>
    <mergeCell ref="C597:C598"/>
    <mergeCell ref="D597:D598"/>
    <mergeCell ref="E597:E598"/>
    <mergeCell ref="F597:F598"/>
    <mergeCell ref="G597:G598"/>
    <mergeCell ref="H593:H594"/>
    <mergeCell ref="B595:B596"/>
    <mergeCell ref="C595:C596"/>
    <mergeCell ref="D595:D596"/>
    <mergeCell ref="E595:E596"/>
    <mergeCell ref="F595:F596"/>
    <mergeCell ref="G595:G596"/>
    <mergeCell ref="H595:H596"/>
    <mergeCell ref="B593:B594"/>
    <mergeCell ref="C593:C594"/>
    <mergeCell ref="D593:D594"/>
    <mergeCell ref="E593:E594"/>
    <mergeCell ref="F593:F594"/>
    <mergeCell ref="G593:G594"/>
    <mergeCell ref="H605:H606"/>
    <mergeCell ref="B607:B608"/>
    <mergeCell ref="C607:C608"/>
    <mergeCell ref="D607:D608"/>
    <mergeCell ref="E607:E608"/>
    <mergeCell ref="F607:F608"/>
    <mergeCell ref="G607:G608"/>
    <mergeCell ref="H607:H608"/>
    <mergeCell ref="B605:B606"/>
    <mergeCell ref="C605:C606"/>
    <mergeCell ref="D605:D606"/>
    <mergeCell ref="E605:E606"/>
    <mergeCell ref="F605:F606"/>
    <mergeCell ref="G605:G606"/>
    <mergeCell ref="H601:H602"/>
    <mergeCell ref="B603:B604"/>
    <mergeCell ref="C603:C604"/>
    <mergeCell ref="D603:D604"/>
    <mergeCell ref="E603:E604"/>
    <mergeCell ref="F603:F604"/>
    <mergeCell ref="G603:G604"/>
    <mergeCell ref="H603:H604"/>
    <mergeCell ref="B601:B602"/>
    <mergeCell ref="C601:C602"/>
    <mergeCell ref="D601:D602"/>
    <mergeCell ref="E601:E602"/>
    <mergeCell ref="F601:F602"/>
    <mergeCell ref="G601:G602"/>
    <mergeCell ref="H613:H614"/>
    <mergeCell ref="B615:B616"/>
    <mergeCell ref="C615:C616"/>
    <mergeCell ref="D615:D616"/>
    <mergeCell ref="E615:E616"/>
    <mergeCell ref="F615:F616"/>
    <mergeCell ref="G615:G616"/>
    <mergeCell ref="H615:H616"/>
    <mergeCell ref="B613:B614"/>
    <mergeCell ref="C613:C614"/>
    <mergeCell ref="D613:D614"/>
    <mergeCell ref="E613:E614"/>
    <mergeCell ref="F613:F614"/>
    <mergeCell ref="G613:G614"/>
    <mergeCell ref="H609:H610"/>
    <mergeCell ref="B611:B612"/>
    <mergeCell ref="C611:C612"/>
    <mergeCell ref="D611:D612"/>
    <mergeCell ref="E611:E612"/>
    <mergeCell ref="F611:F612"/>
    <mergeCell ref="G611:G612"/>
    <mergeCell ref="H611:H612"/>
    <mergeCell ref="B609:B610"/>
    <mergeCell ref="C609:C610"/>
    <mergeCell ref="D609:D610"/>
    <mergeCell ref="E609:E610"/>
    <mergeCell ref="F609:F610"/>
    <mergeCell ref="G609:G610"/>
    <mergeCell ref="H621:H622"/>
    <mergeCell ref="B623:B624"/>
    <mergeCell ref="C623:C624"/>
    <mergeCell ref="D623:D624"/>
    <mergeCell ref="E623:E624"/>
    <mergeCell ref="F623:F624"/>
    <mergeCell ref="G623:G624"/>
    <mergeCell ref="H623:H624"/>
    <mergeCell ref="B621:B622"/>
    <mergeCell ref="C621:C622"/>
    <mergeCell ref="D621:D622"/>
    <mergeCell ref="E621:E622"/>
    <mergeCell ref="F621:F622"/>
    <mergeCell ref="G621:G622"/>
    <mergeCell ref="H617:H618"/>
    <mergeCell ref="B619:B620"/>
    <mergeCell ref="C619:C620"/>
    <mergeCell ref="D619:D620"/>
    <mergeCell ref="E619:E620"/>
    <mergeCell ref="F619:F620"/>
    <mergeCell ref="G619:G620"/>
    <mergeCell ref="H619:H620"/>
    <mergeCell ref="B617:B618"/>
    <mergeCell ref="C617:C618"/>
    <mergeCell ref="D617:D618"/>
    <mergeCell ref="E617:E618"/>
    <mergeCell ref="F617:F618"/>
    <mergeCell ref="G617:G618"/>
    <mergeCell ref="H629:H630"/>
    <mergeCell ref="B631:B632"/>
    <mergeCell ref="C631:C632"/>
    <mergeCell ref="D631:D632"/>
    <mergeCell ref="E631:E632"/>
    <mergeCell ref="F631:F632"/>
    <mergeCell ref="G631:G632"/>
    <mergeCell ref="H631:H632"/>
    <mergeCell ref="B629:B630"/>
    <mergeCell ref="C629:C630"/>
    <mergeCell ref="D629:D630"/>
    <mergeCell ref="E629:E630"/>
    <mergeCell ref="F629:F630"/>
    <mergeCell ref="G629:G630"/>
    <mergeCell ref="H625:H626"/>
    <mergeCell ref="B627:B628"/>
    <mergeCell ref="C627:C628"/>
    <mergeCell ref="D627:D628"/>
    <mergeCell ref="E627:E628"/>
    <mergeCell ref="F627:F628"/>
    <mergeCell ref="G627:G628"/>
    <mergeCell ref="H627:H628"/>
    <mergeCell ref="B625:B626"/>
    <mergeCell ref="C625:C626"/>
    <mergeCell ref="D625:D626"/>
    <mergeCell ref="E625:E626"/>
    <mergeCell ref="F625:F626"/>
    <mergeCell ref="G625:G626"/>
    <mergeCell ref="H637:H638"/>
    <mergeCell ref="B639:B640"/>
    <mergeCell ref="C639:C640"/>
    <mergeCell ref="D639:D640"/>
    <mergeCell ref="E639:E640"/>
    <mergeCell ref="F639:F640"/>
    <mergeCell ref="G639:G640"/>
    <mergeCell ref="H639:H640"/>
    <mergeCell ref="B637:B638"/>
    <mergeCell ref="C637:C638"/>
    <mergeCell ref="D637:D638"/>
    <mergeCell ref="E637:E638"/>
    <mergeCell ref="F637:F638"/>
    <mergeCell ref="G637:G638"/>
    <mergeCell ref="H633:H634"/>
    <mergeCell ref="B635:B636"/>
    <mergeCell ref="C635:C636"/>
    <mergeCell ref="D635:D636"/>
    <mergeCell ref="E635:E636"/>
    <mergeCell ref="F635:F636"/>
    <mergeCell ref="G635:G636"/>
    <mergeCell ref="H635:H636"/>
    <mergeCell ref="B633:B634"/>
    <mergeCell ref="C633:C634"/>
    <mergeCell ref="D633:D634"/>
    <mergeCell ref="E633:E634"/>
    <mergeCell ref="F633:F634"/>
    <mergeCell ref="G633:G634"/>
    <mergeCell ref="H645:H646"/>
    <mergeCell ref="B647:B648"/>
    <mergeCell ref="C647:C648"/>
    <mergeCell ref="D647:D648"/>
    <mergeCell ref="E647:E648"/>
    <mergeCell ref="F647:F648"/>
    <mergeCell ref="G647:G648"/>
    <mergeCell ref="H647:H648"/>
    <mergeCell ref="B645:B646"/>
    <mergeCell ref="C645:C646"/>
    <mergeCell ref="D645:D646"/>
    <mergeCell ref="E645:E646"/>
    <mergeCell ref="F645:F646"/>
    <mergeCell ref="G645:G646"/>
    <mergeCell ref="H641:H642"/>
    <mergeCell ref="B643:B644"/>
    <mergeCell ref="C643:C644"/>
    <mergeCell ref="D643:D644"/>
    <mergeCell ref="E643:E644"/>
    <mergeCell ref="F643:F644"/>
    <mergeCell ref="G643:G644"/>
    <mergeCell ref="H643:H644"/>
    <mergeCell ref="B641:B642"/>
    <mergeCell ref="C641:C642"/>
    <mergeCell ref="D641:D642"/>
    <mergeCell ref="E641:E642"/>
    <mergeCell ref="F641:F642"/>
    <mergeCell ref="G641:G642"/>
    <mergeCell ref="H653:H654"/>
    <mergeCell ref="B655:B656"/>
    <mergeCell ref="C655:C656"/>
    <mergeCell ref="D655:D656"/>
    <mergeCell ref="E655:E656"/>
    <mergeCell ref="F655:F656"/>
    <mergeCell ref="G655:G656"/>
    <mergeCell ref="H655:H656"/>
    <mergeCell ref="B653:B654"/>
    <mergeCell ref="C653:C654"/>
    <mergeCell ref="D653:D654"/>
    <mergeCell ref="E653:E654"/>
    <mergeCell ref="F653:F654"/>
    <mergeCell ref="G653:G654"/>
    <mergeCell ref="H649:H650"/>
    <mergeCell ref="B651:B652"/>
    <mergeCell ref="C651:C652"/>
    <mergeCell ref="D651:D652"/>
    <mergeCell ref="E651:E652"/>
    <mergeCell ref="F651:F652"/>
    <mergeCell ref="G651:G652"/>
    <mergeCell ref="H651:H652"/>
    <mergeCell ref="B649:B650"/>
    <mergeCell ref="C649:C650"/>
    <mergeCell ref="D649:D650"/>
    <mergeCell ref="E649:E650"/>
    <mergeCell ref="F649:F650"/>
    <mergeCell ref="G649:G650"/>
    <mergeCell ref="H661:H662"/>
    <mergeCell ref="B663:B664"/>
    <mergeCell ref="C663:C664"/>
    <mergeCell ref="D663:D664"/>
    <mergeCell ref="E663:E664"/>
    <mergeCell ref="F663:F664"/>
    <mergeCell ref="G663:G664"/>
    <mergeCell ref="H663:H664"/>
    <mergeCell ref="B661:B662"/>
    <mergeCell ref="C661:C662"/>
    <mergeCell ref="D661:D662"/>
    <mergeCell ref="E661:E662"/>
    <mergeCell ref="F661:F662"/>
    <mergeCell ref="G661:G662"/>
    <mergeCell ref="H657:H658"/>
    <mergeCell ref="B659:B660"/>
    <mergeCell ref="C659:C660"/>
    <mergeCell ref="D659:D660"/>
    <mergeCell ref="E659:E660"/>
    <mergeCell ref="F659:F660"/>
    <mergeCell ref="G659:G660"/>
    <mergeCell ref="H659:H660"/>
    <mergeCell ref="B657:B658"/>
    <mergeCell ref="C657:C658"/>
    <mergeCell ref="D657:D658"/>
    <mergeCell ref="E657:E658"/>
    <mergeCell ref="F657:F658"/>
    <mergeCell ref="G657:G658"/>
    <mergeCell ref="H669:H670"/>
    <mergeCell ref="B671:B672"/>
    <mergeCell ref="C671:C672"/>
    <mergeCell ref="D671:D672"/>
    <mergeCell ref="E671:E672"/>
    <mergeCell ref="F671:F672"/>
    <mergeCell ref="G671:G672"/>
    <mergeCell ref="H671:H672"/>
    <mergeCell ref="B669:B670"/>
    <mergeCell ref="C669:C670"/>
    <mergeCell ref="D669:D670"/>
    <mergeCell ref="E669:E670"/>
    <mergeCell ref="F669:F670"/>
    <mergeCell ref="G669:G670"/>
    <mergeCell ref="H665:H666"/>
    <mergeCell ref="B667:B668"/>
    <mergeCell ref="C667:C668"/>
    <mergeCell ref="D667:D668"/>
    <mergeCell ref="E667:E668"/>
    <mergeCell ref="F667:F668"/>
    <mergeCell ref="G667:G668"/>
    <mergeCell ref="H667:H668"/>
    <mergeCell ref="B665:B666"/>
    <mergeCell ref="C665:C666"/>
    <mergeCell ref="D665:D666"/>
    <mergeCell ref="E665:E666"/>
    <mergeCell ref="F665:F666"/>
    <mergeCell ref="G665:G666"/>
    <mergeCell ref="H677:H678"/>
    <mergeCell ref="B679:B680"/>
    <mergeCell ref="C679:C680"/>
    <mergeCell ref="D679:D680"/>
    <mergeCell ref="E679:E680"/>
    <mergeCell ref="F679:F680"/>
    <mergeCell ref="G679:G680"/>
    <mergeCell ref="H679:H680"/>
    <mergeCell ref="B677:B678"/>
    <mergeCell ref="C677:C678"/>
    <mergeCell ref="D677:D678"/>
    <mergeCell ref="E677:E678"/>
    <mergeCell ref="F677:F678"/>
    <mergeCell ref="G677:G678"/>
    <mergeCell ref="H673:H674"/>
    <mergeCell ref="B675:B676"/>
    <mergeCell ref="C675:C676"/>
    <mergeCell ref="D675:D676"/>
    <mergeCell ref="E675:E676"/>
    <mergeCell ref="F675:F676"/>
    <mergeCell ref="G675:G676"/>
    <mergeCell ref="H675:H676"/>
    <mergeCell ref="B673:B674"/>
    <mergeCell ref="C673:C674"/>
    <mergeCell ref="D673:D674"/>
    <mergeCell ref="E673:E674"/>
    <mergeCell ref="F673:F674"/>
    <mergeCell ref="G673:G674"/>
    <mergeCell ref="H685:H686"/>
    <mergeCell ref="B687:B688"/>
    <mergeCell ref="C687:C688"/>
    <mergeCell ref="D687:D688"/>
    <mergeCell ref="E687:E688"/>
    <mergeCell ref="F687:F688"/>
    <mergeCell ref="G687:G688"/>
    <mergeCell ref="H687:H688"/>
    <mergeCell ref="B685:B686"/>
    <mergeCell ref="C685:C686"/>
    <mergeCell ref="D685:D686"/>
    <mergeCell ref="E685:E686"/>
    <mergeCell ref="F685:F686"/>
    <mergeCell ref="G685:G686"/>
    <mergeCell ref="H681:H682"/>
    <mergeCell ref="B683:B684"/>
    <mergeCell ref="C683:C684"/>
    <mergeCell ref="D683:D684"/>
    <mergeCell ref="E683:E684"/>
    <mergeCell ref="F683:F684"/>
    <mergeCell ref="G683:G684"/>
    <mergeCell ref="H683:H684"/>
    <mergeCell ref="B681:B682"/>
    <mergeCell ref="C681:C682"/>
    <mergeCell ref="D681:D682"/>
    <mergeCell ref="E681:E682"/>
    <mergeCell ref="F681:F682"/>
    <mergeCell ref="G681:G682"/>
    <mergeCell ref="H693:H694"/>
    <mergeCell ref="B695:B696"/>
    <mergeCell ref="C695:C696"/>
    <mergeCell ref="D695:D696"/>
    <mergeCell ref="E695:E696"/>
    <mergeCell ref="F695:F696"/>
    <mergeCell ref="G695:G696"/>
    <mergeCell ref="H695:H696"/>
    <mergeCell ref="B693:B694"/>
    <mergeCell ref="C693:C694"/>
    <mergeCell ref="D693:D694"/>
    <mergeCell ref="E693:E694"/>
    <mergeCell ref="F693:F694"/>
    <mergeCell ref="G693:G694"/>
    <mergeCell ref="H689:H690"/>
    <mergeCell ref="B691:B692"/>
    <mergeCell ref="C691:C692"/>
    <mergeCell ref="D691:D692"/>
    <mergeCell ref="E691:E692"/>
    <mergeCell ref="F691:F692"/>
    <mergeCell ref="G691:G692"/>
    <mergeCell ref="H691:H692"/>
    <mergeCell ref="B689:B690"/>
    <mergeCell ref="C689:C690"/>
    <mergeCell ref="D689:D690"/>
    <mergeCell ref="E689:E690"/>
    <mergeCell ref="F689:F690"/>
    <mergeCell ref="G689:G690"/>
    <mergeCell ref="H701:H702"/>
    <mergeCell ref="B703:B704"/>
    <mergeCell ref="C703:C704"/>
    <mergeCell ref="D703:D704"/>
    <mergeCell ref="E703:E704"/>
    <mergeCell ref="F703:F704"/>
    <mergeCell ref="G703:G704"/>
    <mergeCell ref="H703:H704"/>
    <mergeCell ref="B701:B702"/>
    <mergeCell ref="C701:C702"/>
    <mergeCell ref="D701:D702"/>
    <mergeCell ref="E701:E702"/>
    <mergeCell ref="F701:F702"/>
    <mergeCell ref="G701:G702"/>
    <mergeCell ref="H697:H698"/>
    <mergeCell ref="B699:B700"/>
    <mergeCell ref="C699:C700"/>
    <mergeCell ref="D699:D700"/>
    <mergeCell ref="E699:E700"/>
    <mergeCell ref="F699:F700"/>
    <mergeCell ref="G699:G700"/>
    <mergeCell ref="H699:H700"/>
    <mergeCell ref="B697:B698"/>
    <mergeCell ref="C697:C698"/>
    <mergeCell ref="D697:D698"/>
    <mergeCell ref="E697:E698"/>
    <mergeCell ref="F697:F698"/>
    <mergeCell ref="G697:G698"/>
    <mergeCell ref="H709:H710"/>
    <mergeCell ref="B711:B712"/>
    <mergeCell ref="C711:C712"/>
    <mergeCell ref="D711:D712"/>
    <mergeCell ref="E711:E712"/>
    <mergeCell ref="F711:F712"/>
    <mergeCell ref="G711:G712"/>
    <mergeCell ref="H711:H712"/>
    <mergeCell ref="B709:B710"/>
    <mergeCell ref="C709:C710"/>
    <mergeCell ref="D709:D710"/>
    <mergeCell ref="E709:E710"/>
    <mergeCell ref="F709:F710"/>
    <mergeCell ref="G709:G710"/>
    <mergeCell ref="H705:H706"/>
    <mergeCell ref="B707:B708"/>
    <mergeCell ref="C707:C708"/>
    <mergeCell ref="D707:D708"/>
    <mergeCell ref="E707:E708"/>
    <mergeCell ref="F707:F708"/>
    <mergeCell ref="G707:G708"/>
    <mergeCell ref="H707:H708"/>
    <mergeCell ref="B705:B706"/>
    <mergeCell ref="C705:C706"/>
    <mergeCell ref="D705:D706"/>
    <mergeCell ref="E705:E706"/>
    <mergeCell ref="F705:F706"/>
    <mergeCell ref="G705:G706"/>
    <mergeCell ref="H717:H718"/>
    <mergeCell ref="B719:B720"/>
    <mergeCell ref="C719:C720"/>
    <mergeCell ref="D719:D720"/>
    <mergeCell ref="E719:E720"/>
    <mergeCell ref="F719:F720"/>
    <mergeCell ref="G719:G720"/>
    <mergeCell ref="H719:H720"/>
    <mergeCell ref="B717:B718"/>
    <mergeCell ref="C717:C718"/>
    <mergeCell ref="D717:D718"/>
    <mergeCell ref="E717:E718"/>
    <mergeCell ref="F717:F718"/>
    <mergeCell ref="G717:G718"/>
    <mergeCell ref="H713:H714"/>
    <mergeCell ref="B715:B716"/>
    <mergeCell ref="C715:C716"/>
    <mergeCell ref="D715:D716"/>
    <mergeCell ref="E715:E716"/>
    <mergeCell ref="F715:F716"/>
    <mergeCell ref="G715:G716"/>
    <mergeCell ref="H715:H716"/>
    <mergeCell ref="B713:B714"/>
    <mergeCell ref="C713:C714"/>
    <mergeCell ref="D713:D714"/>
    <mergeCell ref="E713:E714"/>
    <mergeCell ref="F713:F714"/>
    <mergeCell ref="G713:G714"/>
    <mergeCell ref="H725:H726"/>
    <mergeCell ref="B727:B728"/>
    <mergeCell ref="C727:C728"/>
    <mergeCell ref="D727:D728"/>
    <mergeCell ref="E727:E728"/>
    <mergeCell ref="F727:F728"/>
    <mergeCell ref="G727:G728"/>
    <mergeCell ref="H727:H728"/>
    <mergeCell ref="B725:B726"/>
    <mergeCell ref="C725:C726"/>
    <mergeCell ref="D725:D726"/>
    <mergeCell ref="E725:E726"/>
    <mergeCell ref="F725:F726"/>
    <mergeCell ref="G725:G726"/>
    <mergeCell ref="H721:H722"/>
    <mergeCell ref="B723:B724"/>
    <mergeCell ref="C723:C724"/>
    <mergeCell ref="D723:D724"/>
    <mergeCell ref="E723:E724"/>
    <mergeCell ref="F723:F724"/>
    <mergeCell ref="G723:G724"/>
    <mergeCell ref="H723:H724"/>
    <mergeCell ref="B721:B722"/>
    <mergeCell ref="C721:C722"/>
    <mergeCell ref="D721:D722"/>
    <mergeCell ref="E721:E722"/>
    <mergeCell ref="F721:F722"/>
    <mergeCell ref="G721:G722"/>
    <mergeCell ref="H733:H734"/>
    <mergeCell ref="B735:B736"/>
    <mergeCell ref="C735:C736"/>
    <mergeCell ref="D735:D736"/>
    <mergeCell ref="E735:E736"/>
    <mergeCell ref="F735:F736"/>
    <mergeCell ref="G735:G736"/>
    <mergeCell ref="H735:H736"/>
    <mergeCell ref="B733:B734"/>
    <mergeCell ref="C733:C734"/>
    <mergeCell ref="D733:D734"/>
    <mergeCell ref="E733:E734"/>
    <mergeCell ref="F733:F734"/>
    <mergeCell ref="G733:G734"/>
    <mergeCell ref="H729:H730"/>
    <mergeCell ref="B731:B732"/>
    <mergeCell ref="C731:C732"/>
    <mergeCell ref="D731:D732"/>
    <mergeCell ref="E731:E732"/>
    <mergeCell ref="F731:F732"/>
    <mergeCell ref="G731:G732"/>
    <mergeCell ref="H731:H732"/>
    <mergeCell ref="B729:B730"/>
    <mergeCell ref="C729:C730"/>
    <mergeCell ref="D729:D730"/>
    <mergeCell ref="E729:E730"/>
    <mergeCell ref="F729:F730"/>
    <mergeCell ref="G729:G730"/>
    <mergeCell ref="H741:H742"/>
    <mergeCell ref="B743:B744"/>
    <mergeCell ref="C743:C744"/>
    <mergeCell ref="D743:D744"/>
    <mergeCell ref="E743:E744"/>
    <mergeCell ref="F743:F744"/>
    <mergeCell ref="G743:G744"/>
    <mergeCell ref="H743:H744"/>
    <mergeCell ref="B741:B742"/>
    <mergeCell ref="C741:C742"/>
    <mergeCell ref="D741:D742"/>
    <mergeCell ref="E741:E742"/>
    <mergeCell ref="F741:F742"/>
    <mergeCell ref="G741:G742"/>
    <mergeCell ref="H737:H738"/>
    <mergeCell ref="B739:B740"/>
    <mergeCell ref="C739:C740"/>
    <mergeCell ref="D739:D740"/>
    <mergeCell ref="E739:E740"/>
    <mergeCell ref="F739:F740"/>
    <mergeCell ref="G739:G740"/>
    <mergeCell ref="H739:H740"/>
    <mergeCell ref="B737:B738"/>
    <mergeCell ref="C737:C738"/>
    <mergeCell ref="D737:D738"/>
    <mergeCell ref="E737:E738"/>
    <mergeCell ref="F737:F738"/>
    <mergeCell ref="G737:G738"/>
    <mergeCell ref="H749:H750"/>
    <mergeCell ref="B751:B752"/>
    <mergeCell ref="C751:C752"/>
    <mergeCell ref="D751:D752"/>
    <mergeCell ref="E751:E752"/>
    <mergeCell ref="F751:F752"/>
    <mergeCell ref="G751:G752"/>
    <mergeCell ref="H751:H752"/>
    <mergeCell ref="B749:B750"/>
    <mergeCell ref="C749:C750"/>
    <mergeCell ref="D749:D750"/>
    <mergeCell ref="E749:E750"/>
    <mergeCell ref="F749:F750"/>
    <mergeCell ref="G749:G750"/>
    <mergeCell ref="H745:H746"/>
    <mergeCell ref="B747:B748"/>
    <mergeCell ref="C747:C748"/>
    <mergeCell ref="D747:D748"/>
    <mergeCell ref="E747:E748"/>
    <mergeCell ref="F747:F748"/>
    <mergeCell ref="G747:G748"/>
    <mergeCell ref="H747:H748"/>
    <mergeCell ref="B745:B746"/>
    <mergeCell ref="C745:C746"/>
    <mergeCell ref="D745:D746"/>
    <mergeCell ref="E745:E746"/>
    <mergeCell ref="F745:F746"/>
    <mergeCell ref="G745:G746"/>
    <mergeCell ref="H757:H758"/>
    <mergeCell ref="B759:B760"/>
    <mergeCell ref="C759:C760"/>
    <mergeCell ref="D759:D760"/>
    <mergeCell ref="E759:E760"/>
    <mergeCell ref="F759:F760"/>
    <mergeCell ref="G759:G760"/>
    <mergeCell ref="H759:H760"/>
    <mergeCell ref="B757:B758"/>
    <mergeCell ref="C757:C758"/>
    <mergeCell ref="D757:D758"/>
    <mergeCell ref="E757:E758"/>
    <mergeCell ref="F757:F758"/>
    <mergeCell ref="G757:G758"/>
    <mergeCell ref="H753:H754"/>
    <mergeCell ref="B755:B756"/>
    <mergeCell ref="C755:C756"/>
    <mergeCell ref="D755:D756"/>
    <mergeCell ref="E755:E756"/>
    <mergeCell ref="F755:F756"/>
    <mergeCell ref="G755:G756"/>
    <mergeCell ref="H755:H756"/>
    <mergeCell ref="B753:B754"/>
    <mergeCell ref="C753:C754"/>
    <mergeCell ref="D753:D754"/>
    <mergeCell ref="E753:E754"/>
    <mergeCell ref="F753:F754"/>
    <mergeCell ref="G753:G754"/>
    <mergeCell ref="H765:H766"/>
    <mergeCell ref="B767:B768"/>
    <mergeCell ref="C767:C768"/>
    <mergeCell ref="D767:D768"/>
    <mergeCell ref="E767:E768"/>
    <mergeCell ref="F767:F768"/>
    <mergeCell ref="G767:G768"/>
    <mergeCell ref="H767:H768"/>
    <mergeCell ref="B765:B766"/>
    <mergeCell ref="C765:C766"/>
    <mergeCell ref="D765:D766"/>
    <mergeCell ref="E765:E766"/>
    <mergeCell ref="F765:F766"/>
    <mergeCell ref="G765:G766"/>
    <mergeCell ref="H761:H762"/>
    <mergeCell ref="B763:B764"/>
    <mergeCell ref="C763:C764"/>
    <mergeCell ref="D763:D764"/>
    <mergeCell ref="E763:E764"/>
    <mergeCell ref="F763:F764"/>
    <mergeCell ref="G763:G764"/>
    <mergeCell ref="H763:H764"/>
    <mergeCell ref="B761:B762"/>
    <mergeCell ref="C761:C762"/>
    <mergeCell ref="D761:D762"/>
    <mergeCell ref="E761:E762"/>
    <mergeCell ref="F761:F762"/>
    <mergeCell ref="G761:G762"/>
    <mergeCell ref="H773:H774"/>
    <mergeCell ref="B775:B776"/>
    <mergeCell ref="C775:C776"/>
    <mergeCell ref="D775:D776"/>
    <mergeCell ref="E775:E776"/>
    <mergeCell ref="F775:F776"/>
    <mergeCell ref="G775:G776"/>
    <mergeCell ref="H775:H776"/>
    <mergeCell ref="B773:B774"/>
    <mergeCell ref="C773:C774"/>
    <mergeCell ref="D773:D774"/>
    <mergeCell ref="E773:E774"/>
    <mergeCell ref="F773:F774"/>
    <mergeCell ref="G773:G774"/>
    <mergeCell ref="H769:H770"/>
    <mergeCell ref="B771:B772"/>
    <mergeCell ref="C771:C772"/>
    <mergeCell ref="D771:D772"/>
    <mergeCell ref="E771:E772"/>
    <mergeCell ref="F771:F772"/>
    <mergeCell ref="G771:G772"/>
    <mergeCell ref="H771:H772"/>
    <mergeCell ref="B769:B770"/>
    <mergeCell ref="C769:C770"/>
    <mergeCell ref="D769:D770"/>
    <mergeCell ref="E769:E770"/>
    <mergeCell ref="F769:F770"/>
    <mergeCell ref="G769:G770"/>
    <mergeCell ref="H781:H782"/>
    <mergeCell ref="B783:B784"/>
    <mergeCell ref="C783:C784"/>
    <mergeCell ref="D783:D784"/>
    <mergeCell ref="E783:E784"/>
    <mergeCell ref="F783:F784"/>
    <mergeCell ref="G783:G784"/>
    <mergeCell ref="H783:H784"/>
    <mergeCell ref="B781:B782"/>
    <mergeCell ref="C781:C782"/>
    <mergeCell ref="D781:D782"/>
    <mergeCell ref="E781:E782"/>
    <mergeCell ref="F781:F782"/>
    <mergeCell ref="G781:G782"/>
    <mergeCell ref="H777:H778"/>
    <mergeCell ref="B779:B780"/>
    <mergeCell ref="C779:C780"/>
    <mergeCell ref="D779:D780"/>
    <mergeCell ref="E779:E780"/>
    <mergeCell ref="F779:F780"/>
    <mergeCell ref="G779:G780"/>
    <mergeCell ref="H779:H780"/>
    <mergeCell ref="B777:B778"/>
    <mergeCell ref="C777:C778"/>
    <mergeCell ref="D777:D778"/>
    <mergeCell ref="E777:E778"/>
    <mergeCell ref="F777:F778"/>
    <mergeCell ref="G777:G778"/>
    <mergeCell ref="H789:H790"/>
    <mergeCell ref="B791:B792"/>
    <mergeCell ref="C791:C792"/>
    <mergeCell ref="D791:D792"/>
    <mergeCell ref="E791:E792"/>
    <mergeCell ref="F791:F792"/>
    <mergeCell ref="G791:G792"/>
    <mergeCell ref="H791:H792"/>
    <mergeCell ref="B789:B790"/>
    <mergeCell ref="C789:C790"/>
    <mergeCell ref="D789:D790"/>
    <mergeCell ref="E789:E790"/>
    <mergeCell ref="F789:F790"/>
    <mergeCell ref="G789:G790"/>
    <mergeCell ref="H785:H786"/>
    <mergeCell ref="B787:B788"/>
    <mergeCell ref="C787:C788"/>
    <mergeCell ref="D787:D788"/>
    <mergeCell ref="E787:E788"/>
    <mergeCell ref="F787:F788"/>
    <mergeCell ref="G787:G788"/>
    <mergeCell ref="H787:H788"/>
    <mergeCell ref="B785:B786"/>
    <mergeCell ref="C785:C786"/>
    <mergeCell ref="D785:D786"/>
    <mergeCell ref="E785:E786"/>
    <mergeCell ref="F785:F786"/>
    <mergeCell ref="G785:G786"/>
    <mergeCell ref="H797:H798"/>
    <mergeCell ref="B799:B800"/>
    <mergeCell ref="C799:C800"/>
    <mergeCell ref="D799:D800"/>
    <mergeCell ref="E799:E800"/>
    <mergeCell ref="F799:F800"/>
    <mergeCell ref="G799:G800"/>
    <mergeCell ref="H799:H800"/>
    <mergeCell ref="B797:B798"/>
    <mergeCell ref="C797:C798"/>
    <mergeCell ref="D797:D798"/>
    <mergeCell ref="E797:E798"/>
    <mergeCell ref="F797:F798"/>
    <mergeCell ref="G797:G798"/>
    <mergeCell ref="H793:H794"/>
    <mergeCell ref="B795:B796"/>
    <mergeCell ref="C795:C796"/>
    <mergeCell ref="D795:D796"/>
    <mergeCell ref="E795:E796"/>
    <mergeCell ref="F795:F796"/>
    <mergeCell ref="G795:G796"/>
    <mergeCell ref="H795:H796"/>
    <mergeCell ref="B793:B794"/>
    <mergeCell ref="C793:C794"/>
    <mergeCell ref="D793:D794"/>
    <mergeCell ref="E793:E794"/>
    <mergeCell ref="F793:F794"/>
    <mergeCell ref="G793:G794"/>
    <mergeCell ref="H805:H806"/>
    <mergeCell ref="B807:B808"/>
    <mergeCell ref="C807:C808"/>
    <mergeCell ref="D807:D808"/>
    <mergeCell ref="E807:E808"/>
    <mergeCell ref="F807:F808"/>
    <mergeCell ref="G807:G808"/>
    <mergeCell ref="H807:H808"/>
    <mergeCell ref="B805:B806"/>
    <mergeCell ref="C805:C806"/>
    <mergeCell ref="D805:D806"/>
    <mergeCell ref="E805:E806"/>
    <mergeCell ref="F805:F806"/>
    <mergeCell ref="G805:G806"/>
    <mergeCell ref="H801:H802"/>
    <mergeCell ref="B803:B804"/>
    <mergeCell ref="C803:C804"/>
    <mergeCell ref="D803:D804"/>
    <mergeCell ref="E803:E804"/>
    <mergeCell ref="F803:F804"/>
    <mergeCell ref="G803:G804"/>
    <mergeCell ref="H803:H804"/>
    <mergeCell ref="B801:B802"/>
    <mergeCell ref="C801:C802"/>
    <mergeCell ref="D801:D802"/>
    <mergeCell ref="E801:E802"/>
    <mergeCell ref="F801:F802"/>
    <mergeCell ref="G801:G802"/>
    <mergeCell ref="H813:H814"/>
    <mergeCell ref="B815:B816"/>
    <mergeCell ref="C815:C816"/>
    <mergeCell ref="D815:D816"/>
    <mergeCell ref="E815:E816"/>
    <mergeCell ref="F815:F816"/>
    <mergeCell ref="G815:G816"/>
    <mergeCell ref="H815:H816"/>
    <mergeCell ref="B813:B814"/>
    <mergeCell ref="C813:C814"/>
    <mergeCell ref="D813:D814"/>
    <mergeCell ref="E813:E814"/>
    <mergeCell ref="F813:F814"/>
    <mergeCell ref="G813:G814"/>
    <mergeCell ref="H809:H810"/>
    <mergeCell ref="B811:B812"/>
    <mergeCell ref="C811:C812"/>
    <mergeCell ref="D811:D812"/>
    <mergeCell ref="E811:E812"/>
    <mergeCell ref="F811:F812"/>
    <mergeCell ref="G811:G812"/>
    <mergeCell ref="H811:H812"/>
    <mergeCell ref="B809:B810"/>
    <mergeCell ref="C809:C810"/>
    <mergeCell ref="D809:D810"/>
    <mergeCell ref="E809:E810"/>
    <mergeCell ref="F809:F810"/>
    <mergeCell ref="G809:G810"/>
    <mergeCell ref="H821:H822"/>
    <mergeCell ref="B823:B824"/>
    <mergeCell ref="C823:C824"/>
    <mergeCell ref="D823:D824"/>
    <mergeCell ref="E823:E824"/>
    <mergeCell ref="F823:F824"/>
    <mergeCell ref="G823:G824"/>
    <mergeCell ref="H823:H824"/>
    <mergeCell ref="B821:B822"/>
    <mergeCell ref="C821:C822"/>
    <mergeCell ref="D821:D822"/>
    <mergeCell ref="E821:E822"/>
    <mergeCell ref="F821:F822"/>
    <mergeCell ref="G821:G822"/>
    <mergeCell ref="H817:H818"/>
    <mergeCell ref="B819:B820"/>
    <mergeCell ref="C819:C820"/>
    <mergeCell ref="D819:D820"/>
    <mergeCell ref="E819:E820"/>
    <mergeCell ref="F819:F820"/>
    <mergeCell ref="G819:G820"/>
    <mergeCell ref="H819:H820"/>
    <mergeCell ref="B817:B818"/>
    <mergeCell ref="C817:C818"/>
    <mergeCell ref="D817:D818"/>
    <mergeCell ref="E817:E818"/>
    <mergeCell ref="F817:F818"/>
    <mergeCell ref="G817:G818"/>
    <mergeCell ref="H829:H830"/>
    <mergeCell ref="B831:B832"/>
    <mergeCell ref="C831:C832"/>
    <mergeCell ref="D831:D832"/>
    <mergeCell ref="E831:E832"/>
    <mergeCell ref="F831:F832"/>
    <mergeCell ref="G831:G832"/>
    <mergeCell ref="H831:H832"/>
    <mergeCell ref="B829:B830"/>
    <mergeCell ref="C829:C830"/>
    <mergeCell ref="D829:D830"/>
    <mergeCell ref="E829:E830"/>
    <mergeCell ref="F829:F830"/>
    <mergeCell ref="G829:G830"/>
    <mergeCell ref="H825:H826"/>
    <mergeCell ref="B827:B828"/>
    <mergeCell ref="C827:C828"/>
    <mergeCell ref="D827:D828"/>
    <mergeCell ref="E827:E828"/>
    <mergeCell ref="F827:F828"/>
    <mergeCell ref="G827:G828"/>
    <mergeCell ref="H827:H828"/>
    <mergeCell ref="B825:B826"/>
    <mergeCell ref="C825:C826"/>
    <mergeCell ref="D825:D826"/>
    <mergeCell ref="E825:E826"/>
    <mergeCell ref="F825:F826"/>
    <mergeCell ref="G825:G826"/>
    <mergeCell ref="H837:H838"/>
    <mergeCell ref="B839:B840"/>
    <mergeCell ref="C839:C840"/>
    <mergeCell ref="D839:D840"/>
    <mergeCell ref="E839:E840"/>
    <mergeCell ref="F839:F840"/>
    <mergeCell ref="G839:G840"/>
    <mergeCell ref="H839:H840"/>
    <mergeCell ref="B837:B838"/>
    <mergeCell ref="C837:C838"/>
    <mergeCell ref="D837:D838"/>
    <mergeCell ref="E837:E838"/>
    <mergeCell ref="F837:F838"/>
    <mergeCell ref="G837:G838"/>
    <mergeCell ref="H833:H834"/>
    <mergeCell ref="B835:B836"/>
    <mergeCell ref="C835:C836"/>
    <mergeCell ref="D835:D836"/>
    <mergeCell ref="E835:E836"/>
    <mergeCell ref="F835:F836"/>
    <mergeCell ref="G835:G836"/>
    <mergeCell ref="H835:H836"/>
    <mergeCell ref="B833:B834"/>
    <mergeCell ref="C833:C834"/>
    <mergeCell ref="D833:D834"/>
    <mergeCell ref="E833:E834"/>
    <mergeCell ref="F833:F834"/>
    <mergeCell ref="G833:G834"/>
    <mergeCell ref="H845:H846"/>
    <mergeCell ref="B847:B848"/>
    <mergeCell ref="C847:C848"/>
    <mergeCell ref="D847:D848"/>
    <mergeCell ref="E847:E848"/>
    <mergeCell ref="F847:F848"/>
    <mergeCell ref="G847:G848"/>
    <mergeCell ref="H847:H848"/>
    <mergeCell ref="B845:B846"/>
    <mergeCell ref="C845:C846"/>
    <mergeCell ref="D845:D846"/>
    <mergeCell ref="E845:E846"/>
    <mergeCell ref="F845:F846"/>
    <mergeCell ref="G845:G846"/>
    <mergeCell ref="H841:H842"/>
    <mergeCell ref="B843:B844"/>
    <mergeCell ref="C843:C844"/>
    <mergeCell ref="D843:D844"/>
    <mergeCell ref="E843:E844"/>
    <mergeCell ref="F843:F844"/>
    <mergeCell ref="G843:G844"/>
    <mergeCell ref="H843:H844"/>
    <mergeCell ref="B841:B842"/>
    <mergeCell ref="C841:C842"/>
    <mergeCell ref="D841:D842"/>
    <mergeCell ref="E841:E842"/>
    <mergeCell ref="F841:F842"/>
    <mergeCell ref="G841:G842"/>
    <mergeCell ref="H853:H854"/>
    <mergeCell ref="B855:B856"/>
    <mergeCell ref="C855:C856"/>
    <mergeCell ref="D855:D856"/>
    <mergeCell ref="E855:E856"/>
    <mergeCell ref="F855:F856"/>
    <mergeCell ref="G855:G856"/>
    <mergeCell ref="H855:H856"/>
    <mergeCell ref="B853:B854"/>
    <mergeCell ref="C853:C854"/>
    <mergeCell ref="D853:D854"/>
    <mergeCell ref="E853:E854"/>
    <mergeCell ref="F853:F854"/>
    <mergeCell ref="G853:G854"/>
    <mergeCell ref="H849:H850"/>
    <mergeCell ref="B851:B852"/>
    <mergeCell ref="C851:C852"/>
    <mergeCell ref="D851:D852"/>
    <mergeCell ref="E851:E852"/>
    <mergeCell ref="F851:F852"/>
    <mergeCell ref="G851:G852"/>
    <mergeCell ref="H851:H852"/>
    <mergeCell ref="B849:B850"/>
    <mergeCell ref="C849:C850"/>
    <mergeCell ref="D849:D850"/>
    <mergeCell ref="E849:E850"/>
    <mergeCell ref="F849:F850"/>
    <mergeCell ref="G849:G850"/>
    <mergeCell ref="H861:H862"/>
    <mergeCell ref="B863:B864"/>
    <mergeCell ref="C863:C864"/>
    <mergeCell ref="D863:D864"/>
    <mergeCell ref="E863:E864"/>
    <mergeCell ref="F863:F864"/>
    <mergeCell ref="G863:G864"/>
    <mergeCell ref="H863:H864"/>
    <mergeCell ref="B861:B862"/>
    <mergeCell ref="C861:C862"/>
    <mergeCell ref="D861:D862"/>
    <mergeCell ref="E861:E862"/>
    <mergeCell ref="F861:F862"/>
    <mergeCell ref="G861:G862"/>
    <mergeCell ref="H857:H858"/>
    <mergeCell ref="B859:B860"/>
    <mergeCell ref="C859:C860"/>
    <mergeCell ref="D859:D860"/>
    <mergeCell ref="E859:E860"/>
    <mergeCell ref="F859:F860"/>
    <mergeCell ref="G859:G860"/>
    <mergeCell ref="H859:H860"/>
    <mergeCell ref="B857:B858"/>
    <mergeCell ref="C857:C858"/>
    <mergeCell ref="D857:D858"/>
    <mergeCell ref="E857:E858"/>
    <mergeCell ref="F857:F858"/>
    <mergeCell ref="G857:G858"/>
    <mergeCell ref="H869:H870"/>
    <mergeCell ref="B871:B872"/>
    <mergeCell ref="C871:C872"/>
    <mergeCell ref="D871:D872"/>
    <mergeCell ref="E871:E872"/>
    <mergeCell ref="F871:F872"/>
    <mergeCell ref="G871:G872"/>
    <mergeCell ref="H871:H872"/>
    <mergeCell ref="B869:B870"/>
    <mergeCell ref="C869:C870"/>
    <mergeCell ref="D869:D870"/>
    <mergeCell ref="E869:E870"/>
    <mergeCell ref="F869:F870"/>
    <mergeCell ref="G869:G870"/>
    <mergeCell ref="H865:H866"/>
    <mergeCell ref="B867:B868"/>
    <mergeCell ref="C867:C868"/>
    <mergeCell ref="D867:D868"/>
    <mergeCell ref="E867:E868"/>
    <mergeCell ref="F867:F868"/>
    <mergeCell ref="G867:G868"/>
    <mergeCell ref="H867:H868"/>
    <mergeCell ref="B865:B866"/>
    <mergeCell ref="C865:C866"/>
    <mergeCell ref="D865:D866"/>
    <mergeCell ref="E865:E866"/>
    <mergeCell ref="F865:F866"/>
    <mergeCell ref="G865:G866"/>
    <mergeCell ref="H877:H878"/>
    <mergeCell ref="B879:B880"/>
    <mergeCell ref="C879:C880"/>
    <mergeCell ref="D879:D880"/>
    <mergeCell ref="E879:E880"/>
    <mergeCell ref="F879:F880"/>
    <mergeCell ref="G879:G880"/>
    <mergeCell ref="H879:H880"/>
    <mergeCell ref="B877:B878"/>
    <mergeCell ref="C877:C878"/>
    <mergeCell ref="D877:D878"/>
    <mergeCell ref="E877:E878"/>
    <mergeCell ref="F877:F878"/>
    <mergeCell ref="G877:G878"/>
    <mergeCell ref="H873:H874"/>
    <mergeCell ref="B875:B876"/>
    <mergeCell ref="C875:C876"/>
    <mergeCell ref="D875:D876"/>
    <mergeCell ref="E875:E876"/>
    <mergeCell ref="F875:F876"/>
    <mergeCell ref="G875:G876"/>
    <mergeCell ref="H875:H876"/>
    <mergeCell ref="B873:B874"/>
    <mergeCell ref="C873:C874"/>
    <mergeCell ref="D873:D874"/>
    <mergeCell ref="E873:E874"/>
    <mergeCell ref="F873:F874"/>
    <mergeCell ref="G873:G874"/>
    <mergeCell ref="H885:H886"/>
    <mergeCell ref="B887:B888"/>
    <mergeCell ref="C887:C888"/>
    <mergeCell ref="D887:D888"/>
    <mergeCell ref="E887:E888"/>
    <mergeCell ref="F887:F888"/>
    <mergeCell ref="G887:G888"/>
    <mergeCell ref="H887:H888"/>
    <mergeCell ref="B885:B886"/>
    <mergeCell ref="C885:C886"/>
    <mergeCell ref="D885:D886"/>
    <mergeCell ref="E885:E886"/>
    <mergeCell ref="F885:F886"/>
    <mergeCell ref="G885:G886"/>
    <mergeCell ref="H881:H882"/>
    <mergeCell ref="B883:B884"/>
    <mergeCell ref="C883:C884"/>
    <mergeCell ref="D883:D884"/>
    <mergeCell ref="E883:E884"/>
    <mergeCell ref="F883:F884"/>
    <mergeCell ref="G883:G884"/>
    <mergeCell ref="H883:H884"/>
    <mergeCell ref="B881:B882"/>
    <mergeCell ref="C881:C882"/>
    <mergeCell ref="D881:D882"/>
    <mergeCell ref="E881:E882"/>
    <mergeCell ref="F881:F882"/>
    <mergeCell ref="G881:G882"/>
    <mergeCell ref="H893:H894"/>
    <mergeCell ref="B895:B896"/>
    <mergeCell ref="C895:C896"/>
    <mergeCell ref="D895:D896"/>
    <mergeCell ref="E895:E896"/>
    <mergeCell ref="F895:F896"/>
    <mergeCell ref="G895:G896"/>
    <mergeCell ref="H895:H896"/>
    <mergeCell ref="B893:B894"/>
    <mergeCell ref="C893:C894"/>
    <mergeCell ref="D893:D894"/>
    <mergeCell ref="E893:E894"/>
    <mergeCell ref="F893:F894"/>
    <mergeCell ref="G893:G894"/>
    <mergeCell ref="H889:H890"/>
    <mergeCell ref="B891:B892"/>
    <mergeCell ref="C891:C892"/>
    <mergeCell ref="D891:D892"/>
    <mergeCell ref="E891:E892"/>
    <mergeCell ref="F891:F892"/>
    <mergeCell ref="G891:G892"/>
    <mergeCell ref="H891:H892"/>
    <mergeCell ref="B889:B890"/>
    <mergeCell ref="C889:C890"/>
    <mergeCell ref="D889:D890"/>
    <mergeCell ref="E889:E890"/>
    <mergeCell ref="F889:F890"/>
    <mergeCell ref="G889:G890"/>
    <mergeCell ref="H901:H902"/>
    <mergeCell ref="B903:B904"/>
    <mergeCell ref="C903:C904"/>
    <mergeCell ref="D903:D904"/>
    <mergeCell ref="E903:E904"/>
    <mergeCell ref="F903:F904"/>
    <mergeCell ref="G903:G904"/>
    <mergeCell ref="H903:H904"/>
    <mergeCell ref="B901:B902"/>
    <mergeCell ref="C901:C902"/>
    <mergeCell ref="D901:D902"/>
    <mergeCell ref="E901:E902"/>
    <mergeCell ref="F901:F902"/>
    <mergeCell ref="G901:G902"/>
    <mergeCell ref="H897:H898"/>
    <mergeCell ref="B899:B900"/>
    <mergeCell ref="C899:C900"/>
    <mergeCell ref="D899:D900"/>
    <mergeCell ref="E899:E900"/>
    <mergeCell ref="F899:F900"/>
    <mergeCell ref="G899:G900"/>
    <mergeCell ref="H899:H900"/>
    <mergeCell ref="B897:B898"/>
    <mergeCell ref="C897:C898"/>
    <mergeCell ref="D897:D898"/>
    <mergeCell ref="E897:E898"/>
    <mergeCell ref="F897:F898"/>
    <mergeCell ref="G897:G898"/>
    <mergeCell ref="H909:H910"/>
    <mergeCell ref="B911:B912"/>
    <mergeCell ref="C911:C912"/>
    <mergeCell ref="D911:D912"/>
    <mergeCell ref="E911:E912"/>
    <mergeCell ref="F911:F912"/>
    <mergeCell ref="G911:G912"/>
    <mergeCell ref="H911:H912"/>
    <mergeCell ref="B909:B910"/>
    <mergeCell ref="C909:C910"/>
    <mergeCell ref="D909:D910"/>
    <mergeCell ref="E909:E910"/>
    <mergeCell ref="F909:F910"/>
    <mergeCell ref="G909:G910"/>
    <mergeCell ref="H905:H906"/>
    <mergeCell ref="B907:B908"/>
    <mergeCell ref="C907:C908"/>
    <mergeCell ref="D907:D908"/>
    <mergeCell ref="E907:E908"/>
    <mergeCell ref="F907:F908"/>
    <mergeCell ref="G907:G908"/>
    <mergeCell ref="H907:H908"/>
    <mergeCell ref="B905:B906"/>
    <mergeCell ref="C905:C906"/>
    <mergeCell ref="D905:D906"/>
    <mergeCell ref="E905:E906"/>
    <mergeCell ref="F905:F906"/>
    <mergeCell ref="G905:G906"/>
    <mergeCell ref="H917:H918"/>
    <mergeCell ref="B919:B920"/>
    <mergeCell ref="C919:C920"/>
    <mergeCell ref="D919:D920"/>
    <mergeCell ref="E919:E920"/>
    <mergeCell ref="F919:F920"/>
    <mergeCell ref="G919:G920"/>
    <mergeCell ref="H919:H920"/>
    <mergeCell ref="B917:B918"/>
    <mergeCell ref="C917:C918"/>
    <mergeCell ref="D917:D918"/>
    <mergeCell ref="E917:E918"/>
    <mergeCell ref="F917:F918"/>
    <mergeCell ref="G917:G918"/>
    <mergeCell ref="H913:H914"/>
    <mergeCell ref="B915:B916"/>
    <mergeCell ref="C915:C916"/>
    <mergeCell ref="D915:D916"/>
    <mergeCell ref="E915:E916"/>
    <mergeCell ref="F915:F916"/>
    <mergeCell ref="G915:G916"/>
    <mergeCell ref="H915:H916"/>
    <mergeCell ref="B913:B914"/>
    <mergeCell ref="C913:C914"/>
    <mergeCell ref="D913:D914"/>
    <mergeCell ref="E913:E914"/>
    <mergeCell ref="F913:F914"/>
    <mergeCell ref="G913:G914"/>
    <mergeCell ref="H925:H926"/>
    <mergeCell ref="B927:B928"/>
    <mergeCell ref="C927:C928"/>
    <mergeCell ref="D927:D928"/>
    <mergeCell ref="E927:E928"/>
    <mergeCell ref="F927:F928"/>
    <mergeCell ref="G927:G928"/>
    <mergeCell ref="H927:H928"/>
    <mergeCell ref="B925:B926"/>
    <mergeCell ref="C925:C926"/>
    <mergeCell ref="D925:D926"/>
    <mergeCell ref="E925:E926"/>
    <mergeCell ref="F925:F926"/>
    <mergeCell ref="G925:G926"/>
    <mergeCell ref="H921:H922"/>
    <mergeCell ref="B923:B924"/>
    <mergeCell ref="C923:C924"/>
    <mergeCell ref="D923:D924"/>
    <mergeCell ref="E923:E924"/>
    <mergeCell ref="F923:F924"/>
    <mergeCell ref="G923:G924"/>
    <mergeCell ref="H923:H924"/>
    <mergeCell ref="B921:B922"/>
    <mergeCell ref="C921:C922"/>
    <mergeCell ref="D921:D922"/>
    <mergeCell ref="E921:E922"/>
    <mergeCell ref="F921:F922"/>
    <mergeCell ref="G921:G922"/>
    <mergeCell ref="H933:H934"/>
    <mergeCell ref="B935:B936"/>
    <mergeCell ref="C935:C936"/>
    <mergeCell ref="D935:D936"/>
    <mergeCell ref="E935:E936"/>
    <mergeCell ref="F935:F936"/>
    <mergeCell ref="G935:G936"/>
    <mergeCell ref="H935:H936"/>
    <mergeCell ref="B933:B934"/>
    <mergeCell ref="C933:C934"/>
    <mergeCell ref="D933:D934"/>
    <mergeCell ref="E933:E934"/>
    <mergeCell ref="F933:F934"/>
    <mergeCell ref="G933:G934"/>
    <mergeCell ref="H929:H930"/>
    <mergeCell ref="B931:B932"/>
    <mergeCell ref="C931:C932"/>
    <mergeCell ref="D931:D932"/>
    <mergeCell ref="E931:E932"/>
    <mergeCell ref="F931:F932"/>
    <mergeCell ref="G931:G932"/>
    <mergeCell ref="H931:H932"/>
    <mergeCell ref="B929:B930"/>
    <mergeCell ref="C929:C930"/>
    <mergeCell ref="D929:D930"/>
    <mergeCell ref="E929:E930"/>
    <mergeCell ref="F929:F930"/>
    <mergeCell ref="G929:G930"/>
    <mergeCell ref="H941:H942"/>
    <mergeCell ref="B943:B944"/>
    <mergeCell ref="C943:C944"/>
    <mergeCell ref="D943:D944"/>
    <mergeCell ref="E943:E944"/>
    <mergeCell ref="F943:F944"/>
    <mergeCell ref="G943:G944"/>
    <mergeCell ref="H943:H944"/>
    <mergeCell ref="B941:B942"/>
    <mergeCell ref="C941:C942"/>
    <mergeCell ref="D941:D942"/>
    <mergeCell ref="E941:E942"/>
    <mergeCell ref="F941:F942"/>
    <mergeCell ref="G941:G942"/>
    <mergeCell ref="H937:H938"/>
    <mergeCell ref="B939:B940"/>
    <mergeCell ref="C939:C940"/>
    <mergeCell ref="D939:D940"/>
    <mergeCell ref="E939:E940"/>
    <mergeCell ref="F939:F940"/>
    <mergeCell ref="G939:G940"/>
    <mergeCell ref="H939:H940"/>
    <mergeCell ref="B937:B938"/>
    <mergeCell ref="C937:C938"/>
    <mergeCell ref="D937:D938"/>
    <mergeCell ref="E937:E938"/>
    <mergeCell ref="F937:F938"/>
    <mergeCell ref="G937:G938"/>
    <mergeCell ref="H949:H950"/>
    <mergeCell ref="B951:B952"/>
    <mergeCell ref="C951:C952"/>
    <mergeCell ref="D951:D952"/>
    <mergeCell ref="E951:E952"/>
    <mergeCell ref="F951:F952"/>
    <mergeCell ref="G951:G952"/>
    <mergeCell ref="H951:H952"/>
    <mergeCell ref="B949:B950"/>
    <mergeCell ref="C949:C950"/>
    <mergeCell ref="D949:D950"/>
    <mergeCell ref="E949:E950"/>
    <mergeCell ref="F949:F950"/>
    <mergeCell ref="G949:G950"/>
    <mergeCell ref="H945:H946"/>
    <mergeCell ref="B947:B948"/>
    <mergeCell ref="C947:C948"/>
    <mergeCell ref="D947:D948"/>
    <mergeCell ref="E947:E948"/>
    <mergeCell ref="F947:F948"/>
    <mergeCell ref="G947:G948"/>
    <mergeCell ref="H947:H948"/>
    <mergeCell ref="B945:B946"/>
    <mergeCell ref="C945:C946"/>
    <mergeCell ref="D945:D946"/>
    <mergeCell ref="E945:E946"/>
    <mergeCell ref="F945:F946"/>
    <mergeCell ref="G945:G946"/>
    <mergeCell ref="H957:H958"/>
    <mergeCell ref="B959:B960"/>
    <mergeCell ref="C959:C960"/>
    <mergeCell ref="D959:D960"/>
    <mergeCell ref="E959:E960"/>
    <mergeCell ref="F959:F960"/>
    <mergeCell ref="G959:G960"/>
    <mergeCell ref="H959:H960"/>
    <mergeCell ref="B957:B958"/>
    <mergeCell ref="C957:C958"/>
    <mergeCell ref="D957:D958"/>
    <mergeCell ref="E957:E958"/>
    <mergeCell ref="F957:F958"/>
    <mergeCell ref="G957:G958"/>
    <mergeCell ref="H953:H954"/>
    <mergeCell ref="B955:B956"/>
    <mergeCell ref="C955:C956"/>
    <mergeCell ref="D955:D956"/>
    <mergeCell ref="E955:E956"/>
    <mergeCell ref="F955:F956"/>
    <mergeCell ref="G955:G956"/>
    <mergeCell ref="H955:H956"/>
    <mergeCell ref="B953:B954"/>
    <mergeCell ref="C953:C954"/>
    <mergeCell ref="D953:D954"/>
    <mergeCell ref="E953:E954"/>
    <mergeCell ref="F953:F954"/>
    <mergeCell ref="G953:G954"/>
    <mergeCell ref="H965:H966"/>
    <mergeCell ref="B967:B968"/>
    <mergeCell ref="C967:C968"/>
    <mergeCell ref="D967:D968"/>
    <mergeCell ref="E967:E968"/>
    <mergeCell ref="F967:F968"/>
    <mergeCell ref="G967:G968"/>
    <mergeCell ref="H967:H968"/>
    <mergeCell ref="B965:B966"/>
    <mergeCell ref="C965:C966"/>
    <mergeCell ref="D965:D966"/>
    <mergeCell ref="E965:E966"/>
    <mergeCell ref="F965:F966"/>
    <mergeCell ref="G965:G966"/>
    <mergeCell ref="H961:H962"/>
    <mergeCell ref="B963:B964"/>
    <mergeCell ref="C963:C964"/>
    <mergeCell ref="D963:D964"/>
    <mergeCell ref="E963:E964"/>
    <mergeCell ref="F963:F964"/>
    <mergeCell ref="G963:G964"/>
    <mergeCell ref="H963:H964"/>
    <mergeCell ref="B961:B962"/>
    <mergeCell ref="C961:C962"/>
    <mergeCell ref="D961:D962"/>
    <mergeCell ref="E961:E962"/>
    <mergeCell ref="F961:F962"/>
    <mergeCell ref="G961:G962"/>
    <mergeCell ref="H973:H974"/>
    <mergeCell ref="B975:B976"/>
    <mergeCell ref="C975:C976"/>
    <mergeCell ref="D975:D976"/>
    <mergeCell ref="E975:E976"/>
    <mergeCell ref="F975:F976"/>
    <mergeCell ref="G975:G976"/>
    <mergeCell ref="H975:H976"/>
    <mergeCell ref="B973:B974"/>
    <mergeCell ref="C973:C974"/>
    <mergeCell ref="D973:D974"/>
    <mergeCell ref="E973:E974"/>
    <mergeCell ref="F973:F974"/>
    <mergeCell ref="G973:G974"/>
    <mergeCell ref="H969:H970"/>
    <mergeCell ref="B971:B972"/>
    <mergeCell ref="C971:C972"/>
    <mergeCell ref="D971:D972"/>
    <mergeCell ref="E971:E972"/>
    <mergeCell ref="F971:F972"/>
    <mergeCell ref="G971:G972"/>
    <mergeCell ref="H971:H972"/>
    <mergeCell ref="B969:B970"/>
    <mergeCell ref="C969:C970"/>
    <mergeCell ref="D969:D970"/>
    <mergeCell ref="E969:E970"/>
    <mergeCell ref="F969:F970"/>
    <mergeCell ref="G969:G970"/>
    <mergeCell ref="H981:H982"/>
    <mergeCell ref="B983:B984"/>
    <mergeCell ref="C983:C984"/>
    <mergeCell ref="D983:D984"/>
    <mergeCell ref="E983:E984"/>
    <mergeCell ref="F983:F984"/>
    <mergeCell ref="G983:G984"/>
    <mergeCell ref="H983:H984"/>
    <mergeCell ref="B981:B982"/>
    <mergeCell ref="C981:C982"/>
    <mergeCell ref="D981:D982"/>
    <mergeCell ref="E981:E982"/>
    <mergeCell ref="F981:F982"/>
    <mergeCell ref="G981:G982"/>
    <mergeCell ref="H977:H978"/>
    <mergeCell ref="B979:B980"/>
    <mergeCell ref="C979:C980"/>
    <mergeCell ref="D979:D980"/>
    <mergeCell ref="E979:E980"/>
    <mergeCell ref="F979:F980"/>
    <mergeCell ref="G979:G980"/>
    <mergeCell ref="H979:H980"/>
    <mergeCell ref="B977:B978"/>
    <mergeCell ref="C977:C978"/>
    <mergeCell ref="D977:D978"/>
    <mergeCell ref="E977:E978"/>
    <mergeCell ref="F977:F978"/>
    <mergeCell ref="G977:G978"/>
    <mergeCell ref="H989:H990"/>
    <mergeCell ref="B991:B992"/>
    <mergeCell ref="C991:C992"/>
    <mergeCell ref="D991:D992"/>
    <mergeCell ref="E991:E992"/>
    <mergeCell ref="F991:F992"/>
    <mergeCell ref="G991:G992"/>
    <mergeCell ref="H991:H992"/>
    <mergeCell ref="B989:B990"/>
    <mergeCell ref="C989:C990"/>
    <mergeCell ref="D989:D990"/>
    <mergeCell ref="E989:E990"/>
    <mergeCell ref="F989:F990"/>
    <mergeCell ref="G989:G990"/>
    <mergeCell ref="H985:H986"/>
    <mergeCell ref="B987:B988"/>
    <mergeCell ref="C987:C988"/>
    <mergeCell ref="D987:D988"/>
    <mergeCell ref="E987:E988"/>
    <mergeCell ref="F987:F988"/>
    <mergeCell ref="G987:G988"/>
    <mergeCell ref="H987:H988"/>
    <mergeCell ref="B985:B986"/>
    <mergeCell ref="C985:C986"/>
    <mergeCell ref="D985:D986"/>
    <mergeCell ref="E985:E986"/>
    <mergeCell ref="F985:F986"/>
    <mergeCell ref="G985:G986"/>
    <mergeCell ref="H997:H998"/>
    <mergeCell ref="B999:B1000"/>
    <mergeCell ref="C999:C1000"/>
    <mergeCell ref="D999:D1000"/>
    <mergeCell ref="E999:E1000"/>
    <mergeCell ref="F999:F1000"/>
    <mergeCell ref="G999:G1000"/>
    <mergeCell ref="H999:H1000"/>
    <mergeCell ref="B997:B998"/>
    <mergeCell ref="C997:C998"/>
    <mergeCell ref="D997:D998"/>
    <mergeCell ref="E997:E998"/>
    <mergeCell ref="F997:F998"/>
    <mergeCell ref="G997:G998"/>
    <mergeCell ref="H993:H994"/>
    <mergeCell ref="B995:B996"/>
    <mergeCell ref="C995:C996"/>
    <mergeCell ref="D995:D996"/>
    <mergeCell ref="E995:E996"/>
    <mergeCell ref="F995:F996"/>
    <mergeCell ref="G995:G996"/>
    <mergeCell ref="H995:H996"/>
    <mergeCell ref="B993:B994"/>
    <mergeCell ref="C993:C994"/>
    <mergeCell ref="D993:D994"/>
    <mergeCell ref="E993:E994"/>
    <mergeCell ref="F993:F994"/>
    <mergeCell ref="G993:G994"/>
    <mergeCell ref="H1005:H1006"/>
    <mergeCell ref="B1007:B1008"/>
    <mergeCell ref="C1007:C1008"/>
    <mergeCell ref="D1007:D1008"/>
    <mergeCell ref="E1007:E1008"/>
    <mergeCell ref="F1007:F1008"/>
    <mergeCell ref="G1007:G1008"/>
    <mergeCell ref="H1007:H1008"/>
    <mergeCell ref="B1005:B1006"/>
    <mergeCell ref="C1005:C1006"/>
    <mergeCell ref="D1005:D1006"/>
    <mergeCell ref="E1005:E1006"/>
    <mergeCell ref="F1005:F1006"/>
    <mergeCell ref="G1005:G1006"/>
    <mergeCell ref="H1001:H1002"/>
    <mergeCell ref="B1003:B1004"/>
    <mergeCell ref="C1003:C1004"/>
    <mergeCell ref="D1003:D1004"/>
    <mergeCell ref="E1003:E1004"/>
    <mergeCell ref="F1003:F1004"/>
    <mergeCell ref="G1003:G1004"/>
    <mergeCell ref="H1003:H1004"/>
    <mergeCell ref="B1001:B1002"/>
    <mergeCell ref="C1001:C1002"/>
    <mergeCell ref="D1001:D1002"/>
    <mergeCell ref="E1001:E1002"/>
    <mergeCell ref="F1001:F1002"/>
    <mergeCell ref="G1001:G1002"/>
    <mergeCell ref="H1013:H1014"/>
    <mergeCell ref="B1015:B1016"/>
    <mergeCell ref="C1015:C1016"/>
    <mergeCell ref="D1015:D1016"/>
    <mergeCell ref="E1015:E1016"/>
    <mergeCell ref="F1015:F1016"/>
    <mergeCell ref="G1015:G1016"/>
    <mergeCell ref="H1015:H1016"/>
    <mergeCell ref="B1013:B1014"/>
    <mergeCell ref="C1013:C1014"/>
    <mergeCell ref="D1013:D1014"/>
    <mergeCell ref="E1013:E1014"/>
    <mergeCell ref="F1013:F1014"/>
    <mergeCell ref="G1013:G1014"/>
    <mergeCell ref="H1009:H1010"/>
    <mergeCell ref="B1011:B1012"/>
    <mergeCell ref="C1011:C1012"/>
    <mergeCell ref="D1011:D1012"/>
    <mergeCell ref="E1011:E1012"/>
    <mergeCell ref="F1011:F1012"/>
    <mergeCell ref="G1011:G1012"/>
    <mergeCell ref="H1011:H1012"/>
    <mergeCell ref="B1009:B1010"/>
    <mergeCell ref="C1009:C1010"/>
    <mergeCell ref="D1009:D1010"/>
    <mergeCell ref="E1009:E1010"/>
    <mergeCell ref="F1009:F1010"/>
    <mergeCell ref="G1009:G1010"/>
    <mergeCell ref="H1021:H1022"/>
    <mergeCell ref="B1023:B1024"/>
    <mergeCell ref="C1023:C1024"/>
    <mergeCell ref="D1023:D1024"/>
    <mergeCell ref="E1023:E1024"/>
    <mergeCell ref="F1023:F1024"/>
    <mergeCell ref="G1023:G1024"/>
    <mergeCell ref="H1023:H1024"/>
    <mergeCell ref="B1021:B1022"/>
    <mergeCell ref="C1021:C1022"/>
    <mergeCell ref="D1021:D1022"/>
    <mergeCell ref="E1021:E1022"/>
    <mergeCell ref="F1021:F1022"/>
    <mergeCell ref="G1021:G1022"/>
    <mergeCell ref="H1017:H1018"/>
    <mergeCell ref="B1019:B1020"/>
    <mergeCell ref="C1019:C1020"/>
    <mergeCell ref="D1019:D1020"/>
    <mergeCell ref="E1019:E1020"/>
    <mergeCell ref="F1019:F1020"/>
    <mergeCell ref="G1019:G1020"/>
    <mergeCell ref="H1019:H1020"/>
    <mergeCell ref="B1017:B1018"/>
    <mergeCell ref="C1017:C1018"/>
    <mergeCell ref="D1017:D1018"/>
    <mergeCell ref="E1017:E1018"/>
    <mergeCell ref="F1017:F1018"/>
    <mergeCell ref="G1017:G1018"/>
    <mergeCell ref="H1029:H1030"/>
    <mergeCell ref="B1031:B1032"/>
    <mergeCell ref="C1031:C1032"/>
    <mergeCell ref="D1031:D1032"/>
    <mergeCell ref="E1031:E1032"/>
    <mergeCell ref="F1031:F1032"/>
    <mergeCell ref="G1031:G1032"/>
    <mergeCell ref="H1031:H1032"/>
    <mergeCell ref="B1029:B1030"/>
    <mergeCell ref="C1029:C1030"/>
    <mergeCell ref="D1029:D1030"/>
    <mergeCell ref="E1029:E1030"/>
    <mergeCell ref="F1029:F1030"/>
    <mergeCell ref="G1029:G1030"/>
    <mergeCell ref="H1025:H1026"/>
    <mergeCell ref="B1027:B1028"/>
    <mergeCell ref="C1027:C1028"/>
    <mergeCell ref="D1027:D1028"/>
    <mergeCell ref="E1027:E1028"/>
    <mergeCell ref="F1027:F1028"/>
    <mergeCell ref="G1027:G1028"/>
    <mergeCell ref="H1027:H1028"/>
    <mergeCell ref="B1025:B1026"/>
    <mergeCell ref="C1025:C1026"/>
    <mergeCell ref="D1025:D1026"/>
    <mergeCell ref="E1025:E1026"/>
    <mergeCell ref="F1025:F1026"/>
    <mergeCell ref="G1025:G1026"/>
    <mergeCell ref="H1037:H1038"/>
    <mergeCell ref="B1039:B1040"/>
    <mergeCell ref="C1039:C1040"/>
    <mergeCell ref="D1039:D1040"/>
    <mergeCell ref="E1039:E1040"/>
    <mergeCell ref="F1039:F1040"/>
    <mergeCell ref="G1039:G1040"/>
    <mergeCell ref="H1039:H1040"/>
    <mergeCell ref="B1037:B1038"/>
    <mergeCell ref="C1037:C1038"/>
    <mergeCell ref="D1037:D1038"/>
    <mergeCell ref="E1037:E1038"/>
    <mergeCell ref="F1037:F1038"/>
    <mergeCell ref="G1037:G1038"/>
    <mergeCell ref="H1033:H1034"/>
    <mergeCell ref="B1035:B1036"/>
    <mergeCell ref="C1035:C1036"/>
    <mergeCell ref="D1035:D1036"/>
    <mergeCell ref="E1035:E1036"/>
    <mergeCell ref="F1035:F1036"/>
    <mergeCell ref="G1035:G1036"/>
    <mergeCell ref="H1035:H1036"/>
    <mergeCell ref="B1033:B1034"/>
    <mergeCell ref="C1033:C1034"/>
    <mergeCell ref="D1033:D1034"/>
    <mergeCell ref="E1033:E1034"/>
    <mergeCell ref="F1033:F1034"/>
    <mergeCell ref="G1033:G1034"/>
    <mergeCell ref="H1045:H1046"/>
    <mergeCell ref="B1047:B1048"/>
    <mergeCell ref="C1047:C1048"/>
    <mergeCell ref="D1047:D1048"/>
    <mergeCell ref="E1047:E1048"/>
    <mergeCell ref="F1047:F1048"/>
    <mergeCell ref="G1047:G1048"/>
    <mergeCell ref="H1047:H1048"/>
    <mergeCell ref="B1045:B1046"/>
    <mergeCell ref="C1045:C1046"/>
    <mergeCell ref="D1045:D1046"/>
    <mergeCell ref="E1045:E1046"/>
    <mergeCell ref="F1045:F1046"/>
    <mergeCell ref="G1045:G1046"/>
    <mergeCell ref="H1041:H1042"/>
    <mergeCell ref="B1043:B1044"/>
    <mergeCell ref="C1043:C1044"/>
    <mergeCell ref="D1043:D1044"/>
    <mergeCell ref="E1043:E1044"/>
    <mergeCell ref="F1043:F1044"/>
    <mergeCell ref="G1043:G1044"/>
    <mergeCell ref="H1043:H1044"/>
    <mergeCell ref="B1041:B1042"/>
    <mergeCell ref="C1041:C1042"/>
    <mergeCell ref="D1041:D1042"/>
    <mergeCell ref="E1041:E1042"/>
    <mergeCell ref="F1041:F1042"/>
    <mergeCell ref="G1041:G1042"/>
    <mergeCell ref="H1053:H1054"/>
    <mergeCell ref="B1055:B1056"/>
    <mergeCell ref="C1055:C1056"/>
    <mergeCell ref="D1055:D1056"/>
    <mergeCell ref="E1055:E1056"/>
    <mergeCell ref="F1055:F1056"/>
    <mergeCell ref="G1055:G1056"/>
    <mergeCell ref="H1055:H1056"/>
    <mergeCell ref="B1053:B1054"/>
    <mergeCell ref="C1053:C1054"/>
    <mergeCell ref="D1053:D1054"/>
    <mergeCell ref="E1053:E1054"/>
    <mergeCell ref="F1053:F1054"/>
    <mergeCell ref="G1053:G1054"/>
    <mergeCell ref="H1049:H1050"/>
    <mergeCell ref="B1051:B1052"/>
    <mergeCell ref="C1051:C1052"/>
    <mergeCell ref="D1051:D1052"/>
    <mergeCell ref="E1051:E1052"/>
    <mergeCell ref="F1051:F1052"/>
    <mergeCell ref="G1051:G1052"/>
    <mergeCell ref="H1051:H1052"/>
    <mergeCell ref="B1049:B1050"/>
    <mergeCell ref="C1049:C1050"/>
    <mergeCell ref="D1049:D1050"/>
    <mergeCell ref="E1049:E1050"/>
    <mergeCell ref="F1049:F1050"/>
    <mergeCell ref="G1049:G1050"/>
    <mergeCell ref="H1061:H1062"/>
    <mergeCell ref="B1063:B1064"/>
    <mergeCell ref="C1063:C1064"/>
    <mergeCell ref="D1063:D1064"/>
    <mergeCell ref="E1063:E1064"/>
    <mergeCell ref="F1063:F1064"/>
    <mergeCell ref="G1063:G1064"/>
    <mergeCell ref="H1063:H1064"/>
    <mergeCell ref="B1061:B1062"/>
    <mergeCell ref="C1061:C1062"/>
    <mergeCell ref="D1061:D1062"/>
    <mergeCell ref="E1061:E1062"/>
    <mergeCell ref="F1061:F1062"/>
    <mergeCell ref="G1061:G1062"/>
    <mergeCell ref="H1057:H1058"/>
    <mergeCell ref="B1059:B1060"/>
    <mergeCell ref="C1059:C1060"/>
    <mergeCell ref="D1059:D1060"/>
    <mergeCell ref="E1059:E1060"/>
    <mergeCell ref="F1059:F1060"/>
    <mergeCell ref="G1059:G1060"/>
    <mergeCell ref="H1059:H1060"/>
    <mergeCell ref="B1057:B1058"/>
    <mergeCell ref="C1057:C1058"/>
    <mergeCell ref="D1057:D1058"/>
    <mergeCell ref="E1057:E1058"/>
    <mergeCell ref="F1057:F1058"/>
    <mergeCell ref="G1057:G1058"/>
    <mergeCell ref="H1069:H1070"/>
    <mergeCell ref="B1071:B1072"/>
    <mergeCell ref="C1071:C1072"/>
    <mergeCell ref="D1071:D1072"/>
    <mergeCell ref="E1071:E1072"/>
    <mergeCell ref="F1071:F1072"/>
    <mergeCell ref="G1071:G1072"/>
    <mergeCell ref="H1071:H1072"/>
    <mergeCell ref="B1069:B1070"/>
    <mergeCell ref="C1069:C1070"/>
    <mergeCell ref="D1069:D1070"/>
    <mergeCell ref="E1069:E1070"/>
    <mergeCell ref="F1069:F1070"/>
    <mergeCell ref="G1069:G1070"/>
    <mergeCell ref="H1065:H1066"/>
    <mergeCell ref="B1067:B1068"/>
    <mergeCell ref="C1067:C1068"/>
    <mergeCell ref="D1067:D1068"/>
    <mergeCell ref="E1067:E1068"/>
    <mergeCell ref="F1067:F1068"/>
    <mergeCell ref="G1067:G1068"/>
    <mergeCell ref="H1067:H1068"/>
    <mergeCell ref="B1065:B1066"/>
    <mergeCell ref="C1065:C1066"/>
    <mergeCell ref="D1065:D1066"/>
    <mergeCell ref="E1065:E1066"/>
    <mergeCell ref="F1065:F1066"/>
    <mergeCell ref="G1065:G1066"/>
    <mergeCell ref="H1077:H1078"/>
    <mergeCell ref="B1079:B1080"/>
    <mergeCell ref="C1079:C1080"/>
    <mergeCell ref="D1079:D1080"/>
    <mergeCell ref="E1079:E1080"/>
    <mergeCell ref="F1079:F1080"/>
    <mergeCell ref="G1079:G1080"/>
    <mergeCell ref="H1079:H1080"/>
    <mergeCell ref="B1077:B1078"/>
    <mergeCell ref="C1077:C1078"/>
    <mergeCell ref="D1077:D1078"/>
    <mergeCell ref="E1077:E1078"/>
    <mergeCell ref="F1077:F1078"/>
    <mergeCell ref="G1077:G1078"/>
    <mergeCell ref="H1073:H1074"/>
    <mergeCell ref="B1075:B1076"/>
    <mergeCell ref="C1075:C1076"/>
    <mergeCell ref="D1075:D1076"/>
    <mergeCell ref="E1075:E1076"/>
    <mergeCell ref="F1075:F1076"/>
    <mergeCell ref="G1075:G1076"/>
    <mergeCell ref="H1075:H1076"/>
    <mergeCell ref="B1073:B1074"/>
    <mergeCell ref="C1073:C1074"/>
    <mergeCell ref="D1073:D1074"/>
    <mergeCell ref="E1073:E1074"/>
    <mergeCell ref="F1073:F1074"/>
    <mergeCell ref="G1073:G1074"/>
    <mergeCell ref="H1085:H1086"/>
    <mergeCell ref="B1087:B1088"/>
    <mergeCell ref="C1087:C1088"/>
    <mergeCell ref="D1087:D1088"/>
    <mergeCell ref="E1087:E1088"/>
    <mergeCell ref="F1087:F1088"/>
    <mergeCell ref="G1087:G1088"/>
    <mergeCell ref="H1087:H1088"/>
    <mergeCell ref="B1085:B1086"/>
    <mergeCell ref="C1085:C1086"/>
    <mergeCell ref="D1085:D1086"/>
    <mergeCell ref="E1085:E1086"/>
    <mergeCell ref="F1085:F1086"/>
    <mergeCell ref="G1085:G1086"/>
    <mergeCell ref="H1081:H1082"/>
    <mergeCell ref="B1083:B1084"/>
    <mergeCell ref="C1083:C1084"/>
    <mergeCell ref="D1083:D1084"/>
    <mergeCell ref="E1083:E1084"/>
    <mergeCell ref="F1083:F1084"/>
    <mergeCell ref="G1083:G1084"/>
    <mergeCell ref="H1083:H1084"/>
    <mergeCell ref="B1081:B1082"/>
    <mergeCell ref="C1081:C1082"/>
    <mergeCell ref="D1081:D1082"/>
    <mergeCell ref="E1081:E1082"/>
    <mergeCell ref="F1081:F1082"/>
    <mergeCell ref="G1081:G1082"/>
    <mergeCell ref="H1093:H1094"/>
    <mergeCell ref="B1095:B1096"/>
    <mergeCell ref="C1095:C1096"/>
    <mergeCell ref="D1095:D1096"/>
    <mergeCell ref="E1095:E1096"/>
    <mergeCell ref="F1095:F1096"/>
    <mergeCell ref="G1095:G1096"/>
    <mergeCell ref="H1095:H1096"/>
    <mergeCell ref="B1093:B1094"/>
    <mergeCell ref="C1093:C1094"/>
    <mergeCell ref="D1093:D1094"/>
    <mergeCell ref="E1093:E1094"/>
    <mergeCell ref="F1093:F1094"/>
    <mergeCell ref="G1093:G1094"/>
    <mergeCell ref="H1089:H1090"/>
    <mergeCell ref="B1091:B1092"/>
    <mergeCell ref="C1091:C1092"/>
    <mergeCell ref="D1091:D1092"/>
    <mergeCell ref="E1091:E1092"/>
    <mergeCell ref="F1091:F1092"/>
    <mergeCell ref="G1091:G1092"/>
    <mergeCell ref="H1091:H1092"/>
    <mergeCell ref="B1089:B1090"/>
    <mergeCell ref="C1089:C1090"/>
    <mergeCell ref="D1089:D1090"/>
    <mergeCell ref="E1089:E1090"/>
    <mergeCell ref="F1089:F1090"/>
    <mergeCell ref="G1089:G1090"/>
    <mergeCell ref="H1101:H1102"/>
    <mergeCell ref="B1103:B1104"/>
    <mergeCell ref="C1103:C1104"/>
    <mergeCell ref="D1103:D1104"/>
    <mergeCell ref="E1103:E1104"/>
    <mergeCell ref="F1103:F1104"/>
    <mergeCell ref="G1103:G1104"/>
    <mergeCell ref="H1103:H1104"/>
    <mergeCell ref="B1101:B1102"/>
    <mergeCell ref="C1101:C1102"/>
    <mergeCell ref="D1101:D1102"/>
    <mergeCell ref="E1101:E1102"/>
    <mergeCell ref="F1101:F1102"/>
    <mergeCell ref="G1101:G1102"/>
    <mergeCell ref="H1097:H1098"/>
    <mergeCell ref="B1099:B1100"/>
    <mergeCell ref="C1099:C1100"/>
    <mergeCell ref="D1099:D1100"/>
    <mergeCell ref="E1099:E1100"/>
    <mergeCell ref="F1099:F1100"/>
    <mergeCell ref="G1099:G1100"/>
    <mergeCell ref="H1099:H1100"/>
    <mergeCell ref="B1097:B1098"/>
    <mergeCell ref="C1097:C1098"/>
    <mergeCell ref="D1097:D1098"/>
    <mergeCell ref="E1097:E1098"/>
    <mergeCell ref="F1097:F1098"/>
    <mergeCell ref="G1097:G1098"/>
    <mergeCell ref="H1109:H1110"/>
    <mergeCell ref="B1111:B1112"/>
    <mergeCell ref="C1111:C1112"/>
    <mergeCell ref="D1111:D1112"/>
    <mergeCell ref="E1111:E1112"/>
    <mergeCell ref="F1111:F1112"/>
    <mergeCell ref="G1111:G1112"/>
    <mergeCell ref="H1111:H1112"/>
    <mergeCell ref="B1109:B1110"/>
    <mergeCell ref="C1109:C1110"/>
    <mergeCell ref="D1109:D1110"/>
    <mergeCell ref="E1109:E1110"/>
    <mergeCell ref="F1109:F1110"/>
    <mergeCell ref="G1109:G1110"/>
    <mergeCell ref="H1105:H1106"/>
    <mergeCell ref="B1107:B1108"/>
    <mergeCell ref="C1107:C1108"/>
    <mergeCell ref="D1107:D1108"/>
    <mergeCell ref="E1107:E1108"/>
    <mergeCell ref="F1107:F1108"/>
    <mergeCell ref="G1107:G1108"/>
    <mergeCell ref="H1107:H1108"/>
    <mergeCell ref="B1105:B1106"/>
    <mergeCell ref="C1105:C1106"/>
    <mergeCell ref="D1105:D1106"/>
    <mergeCell ref="E1105:E1106"/>
    <mergeCell ref="F1105:F1106"/>
    <mergeCell ref="G1105:G1106"/>
    <mergeCell ref="H1117:H1118"/>
    <mergeCell ref="B1119:B1120"/>
    <mergeCell ref="C1119:C1120"/>
    <mergeCell ref="D1119:D1120"/>
    <mergeCell ref="E1119:E1120"/>
    <mergeCell ref="F1119:F1120"/>
    <mergeCell ref="G1119:G1120"/>
    <mergeCell ref="H1119:H1120"/>
    <mergeCell ref="B1117:B1118"/>
    <mergeCell ref="C1117:C1118"/>
    <mergeCell ref="D1117:D1118"/>
    <mergeCell ref="E1117:E1118"/>
    <mergeCell ref="F1117:F1118"/>
    <mergeCell ref="G1117:G1118"/>
    <mergeCell ref="H1113:H1114"/>
    <mergeCell ref="B1115:B1116"/>
    <mergeCell ref="C1115:C1116"/>
    <mergeCell ref="D1115:D1116"/>
    <mergeCell ref="E1115:E1116"/>
    <mergeCell ref="F1115:F1116"/>
    <mergeCell ref="G1115:G1116"/>
    <mergeCell ref="H1115:H1116"/>
    <mergeCell ref="B1113:B1114"/>
    <mergeCell ref="C1113:C1114"/>
    <mergeCell ref="D1113:D1114"/>
    <mergeCell ref="E1113:E1114"/>
    <mergeCell ref="F1113:F1114"/>
    <mergeCell ref="G1113:G1114"/>
    <mergeCell ref="H1125:H1126"/>
    <mergeCell ref="B1127:B1128"/>
    <mergeCell ref="C1127:C1128"/>
    <mergeCell ref="D1127:D1128"/>
    <mergeCell ref="E1127:E1128"/>
    <mergeCell ref="F1127:F1128"/>
    <mergeCell ref="G1127:G1128"/>
    <mergeCell ref="H1127:H1128"/>
    <mergeCell ref="B1125:B1126"/>
    <mergeCell ref="C1125:C1126"/>
    <mergeCell ref="D1125:D1126"/>
    <mergeCell ref="E1125:E1126"/>
    <mergeCell ref="F1125:F1126"/>
    <mergeCell ref="G1125:G1126"/>
    <mergeCell ref="H1121:H1122"/>
    <mergeCell ref="B1123:B1124"/>
    <mergeCell ref="C1123:C1124"/>
    <mergeCell ref="D1123:D1124"/>
    <mergeCell ref="E1123:E1124"/>
    <mergeCell ref="F1123:F1124"/>
    <mergeCell ref="G1123:G1124"/>
    <mergeCell ref="H1123:H1124"/>
    <mergeCell ref="B1121:B1122"/>
    <mergeCell ref="C1121:C1122"/>
    <mergeCell ref="D1121:D1122"/>
    <mergeCell ref="E1121:E1122"/>
    <mergeCell ref="F1121:F1122"/>
    <mergeCell ref="G1121:G1122"/>
    <mergeCell ref="H1133:H1134"/>
    <mergeCell ref="B1135:B1136"/>
    <mergeCell ref="C1135:C1136"/>
    <mergeCell ref="D1135:D1136"/>
    <mergeCell ref="E1135:E1136"/>
    <mergeCell ref="F1135:F1136"/>
    <mergeCell ref="G1135:G1136"/>
    <mergeCell ref="H1135:H1136"/>
    <mergeCell ref="B1133:B1134"/>
    <mergeCell ref="C1133:C1134"/>
    <mergeCell ref="D1133:D1134"/>
    <mergeCell ref="E1133:E1134"/>
    <mergeCell ref="F1133:F1134"/>
    <mergeCell ref="G1133:G1134"/>
    <mergeCell ref="H1129:H1130"/>
    <mergeCell ref="B1131:B1132"/>
    <mergeCell ref="C1131:C1132"/>
    <mergeCell ref="D1131:D1132"/>
    <mergeCell ref="E1131:E1132"/>
    <mergeCell ref="F1131:F1132"/>
    <mergeCell ref="G1131:G1132"/>
    <mergeCell ref="H1131:H1132"/>
    <mergeCell ref="B1129:B1130"/>
    <mergeCell ref="C1129:C1130"/>
    <mergeCell ref="D1129:D1130"/>
    <mergeCell ref="E1129:E1130"/>
    <mergeCell ref="F1129:F1130"/>
    <mergeCell ref="G1129:G1130"/>
    <mergeCell ref="H1141:H1142"/>
    <mergeCell ref="B1143:B1144"/>
    <mergeCell ref="C1143:C1144"/>
    <mergeCell ref="D1143:D1144"/>
    <mergeCell ref="E1143:E1144"/>
    <mergeCell ref="F1143:F1144"/>
    <mergeCell ref="G1143:G1144"/>
    <mergeCell ref="H1143:H1144"/>
    <mergeCell ref="B1141:B1142"/>
    <mergeCell ref="C1141:C1142"/>
    <mergeCell ref="D1141:D1142"/>
    <mergeCell ref="E1141:E1142"/>
    <mergeCell ref="F1141:F1142"/>
    <mergeCell ref="G1141:G1142"/>
    <mergeCell ref="H1137:H1138"/>
    <mergeCell ref="B1139:B1140"/>
    <mergeCell ref="C1139:C1140"/>
    <mergeCell ref="D1139:D1140"/>
    <mergeCell ref="E1139:E1140"/>
    <mergeCell ref="F1139:F1140"/>
    <mergeCell ref="G1139:G1140"/>
    <mergeCell ref="H1139:H1140"/>
    <mergeCell ref="B1137:B1138"/>
    <mergeCell ref="C1137:C1138"/>
    <mergeCell ref="D1137:D1138"/>
    <mergeCell ref="E1137:E1138"/>
    <mergeCell ref="F1137:F1138"/>
    <mergeCell ref="G1137:G1138"/>
    <mergeCell ref="H1149:H1150"/>
    <mergeCell ref="B1151:B1152"/>
    <mergeCell ref="C1151:C1152"/>
    <mergeCell ref="D1151:D1152"/>
    <mergeCell ref="E1151:E1152"/>
    <mergeCell ref="F1151:F1152"/>
    <mergeCell ref="G1151:G1152"/>
    <mergeCell ref="H1151:H1152"/>
    <mergeCell ref="B1149:B1150"/>
    <mergeCell ref="C1149:C1150"/>
    <mergeCell ref="D1149:D1150"/>
    <mergeCell ref="E1149:E1150"/>
    <mergeCell ref="F1149:F1150"/>
    <mergeCell ref="G1149:G1150"/>
    <mergeCell ref="H1145:H1146"/>
    <mergeCell ref="B1147:B1148"/>
    <mergeCell ref="C1147:C1148"/>
    <mergeCell ref="D1147:D1148"/>
    <mergeCell ref="E1147:E1148"/>
    <mergeCell ref="F1147:F1148"/>
    <mergeCell ref="G1147:G1148"/>
    <mergeCell ref="H1147:H1148"/>
    <mergeCell ref="B1145:B1146"/>
    <mergeCell ref="C1145:C1146"/>
    <mergeCell ref="D1145:D1146"/>
    <mergeCell ref="E1145:E1146"/>
    <mergeCell ref="F1145:F1146"/>
    <mergeCell ref="G1145:G1146"/>
    <mergeCell ref="H1157:H1158"/>
    <mergeCell ref="B1159:B1160"/>
    <mergeCell ref="C1159:C1160"/>
    <mergeCell ref="D1159:D1160"/>
    <mergeCell ref="E1159:E1160"/>
    <mergeCell ref="F1159:F1160"/>
    <mergeCell ref="G1159:G1160"/>
    <mergeCell ref="H1159:H1160"/>
    <mergeCell ref="B1157:B1158"/>
    <mergeCell ref="C1157:C1158"/>
    <mergeCell ref="D1157:D1158"/>
    <mergeCell ref="E1157:E1158"/>
    <mergeCell ref="F1157:F1158"/>
    <mergeCell ref="G1157:G1158"/>
    <mergeCell ref="H1153:H1154"/>
    <mergeCell ref="B1155:B1156"/>
    <mergeCell ref="C1155:C1156"/>
    <mergeCell ref="D1155:D1156"/>
    <mergeCell ref="E1155:E1156"/>
    <mergeCell ref="F1155:F1156"/>
    <mergeCell ref="G1155:G1156"/>
    <mergeCell ref="H1155:H1156"/>
    <mergeCell ref="B1153:B1154"/>
    <mergeCell ref="C1153:C1154"/>
    <mergeCell ref="D1153:D1154"/>
    <mergeCell ref="E1153:E1154"/>
    <mergeCell ref="F1153:F1154"/>
    <mergeCell ref="G1153:G1154"/>
    <mergeCell ref="H1165:H1166"/>
    <mergeCell ref="B1167:B1168"/>
    <mergeCell ref="C1167:C1168"/>
    <mergeCell ref="D1167:D1168"/>
    <mergeCell ref="E1167:E1168"/>
    <mergeCell ref="F1167:F1168"/>
    <mergeCell ref="G1167:G1168"/>
    <mergeCell ref="H1167:H1168"/>
    <mergeCell ref="B1165:B1166"/>
    <mergeCell ref="C1165:C1166"/>
    <mergeCell ref="D1165:D1166"/>
    <mergeCell ref="E1165:E1166"/>
    <mergeCell ref="F1165:F1166"/>
    <mergeCell ref="G1165:G1166"/>
    <mergeCell ref="H1161:H1162"/>
    <mergeCell ref="B1163:B1164"/>
    <mergeCell ref="C1163:C1164"/>
    <mergeCell ref="D1163:D1164"/>
    <mergeCell ref="E1163:E1164"/>
    <mergeCell ref="F1163:F1164"/>
    <mergeCell ref="G1163:G1164"/>
    <mergeCell ref="H1163:H1164"/>
    <mergeCell ref="B1161:B1162"/>
    <mergeCell ref="C1161:C1162"/>
    <mergeCell ref="D1161:D1162"/>
    <mergeCell ref="E1161:E1162"/>
    <mergeCell ref="F1161:F1162"/>
    <mergeCell ref="G1161:G1162"/>
    <mergeCell ref="H1173:H1174"/>
    <mergeCell ref="B1175:B1176"/>
    <mergeCell ref="C1175:C1176"/>
    <mergeCell ref="D1175:D1176"/>
    <mergeCell ref="E1175:E1176"/>
    <mergeCell ref="F1175:F1176"/>
    <mergeCell ref="G1175:G1176"/>
    <mergeCell ref="H1175:H1176"/>
    <mergeCell ref="B1173:B1174"/>
    <mergeCell ref="C1173:C1174"/>
    <mergeCell ref="D1173:D1174"/>
    <mergeCell ref="E1173:E1174"/>
    <mergeCell ref="F1173:F1174"/>
    <mergeCell ref="G1173:G1174"/>
    <mergeCell ref="H1169:H1170"/>
    <mergeCell ref="B1171:B1172"/>
    <mergeCell ref="C1171:C1172"/>
    <mergeCell ref="D1171:D1172"/>
    <mergeCell ref="E1171:E1172"/>
    <mergeCell ref="F1171:F1172"/>
    <mergeCell ref="G1171:G1172"/>
    <mergeCell ref="H1171:H1172"/>
    <mergeCell ref="B1169:B1170"/>
    <mergeCell ref="C1169:C1170"/>
    <mergeCell ref="D1169:D1170"/>
    <mergeCell ref="E1169:E1170"/>
    <mergeCell ref="F1169:F1170"/>
    <mergeCell ref="G1169:G1170"/>
    <mergeCell ref="H1181:H1182"/>
    <mergeCell ref="B1183:B1184"/>
    <mergeCell ref="C1183:C1184"/>
    <mergeCell ref="D1183:D1184"/>
    <mergeCell ref="E1183:E1184"/>
    <mergeCell ref="F1183:F1184"/>
    <mergeCell ref="G1183:G1184"/>
    <mergeCell ref="H1183:H1184"/>
    <mergeCell ref="B1181:B1182"/>
    <mergeCell ref="C1181:C1182"/>
    <mergeCell ref="D1181:D1182"/>
    <mergeCell ref="E1181:E1182"/>
    <mergeCell ref="F1181:F1182"/>
    <mergeCell ref="G1181:G1182"/>
    <mergeCell ref="H1177:H1178"/>
    <mergeCell ref="B1179:B1180"/>
    <mergeCell ref="C1179:C1180"/>
    <mergeCell ref="D1179:D1180"/>
    <mergeCell ref="E1179:E1180"/>
    <mergeCell ref="F1179:F1180"/>
    <mergeCell ref="G1179:G1180"/>
    <mergeCell ref="H1179:H1180"/>
    <mergeCell ref="B1177:B1178"/>
    <mergeCell ref="C1177:C1178"/>
    <mergeCell ref="D1177:D1178"/>
    <mergeCell ref="E1177:E1178"/>
    <mergeCell ref="F1177:F1178"/>
    <mergeCell ref="G1177:G1178"/>
    <mergeCell ref="H1189:H1190"/>
    <mergeCell ref="B1191:B1192"/>
    <mergeCell ref="C1191:C1192"/>
    <mergeCell ref="D1191:D1192"/>
    <mergeCell ref="E1191:E1192"/>
    <mergeCell ref="F1191:F1192"/>
    <mergeCell ref="G1191:G1192"/>
    <mergeCell ref="H1191:H1192"/>
    <mergeCell ref="B1189:B1190"/>
    <mergeCell ref="C1189:C1190"/>
    <mergeCell ref="D1189:D1190"/>
    <mergeCell ref="E1189:E1190"/>
    <mergeCell ref="F1189:F1190"/>
    <mergeCell ref="G1189:G1190"/>
    <mergeCell ref="H1185:H1186"/>
    <mergeCell ref="B1187:B1188"/>
    <mergeCell ref="C1187:C1188"/>
    <mergeCell ref="D1187:D1188"/>
    <mergeCell ref="E1187:E1188"/>
    <mergeCell ref="F1187:F1188"/>
    <mergeCell ref="G1187:G1188"/>
    <mergeCell ref="H1187:H1188"/>
    <mergeCell ref="B1185:B1186"/>
    <mergeCell ref="C1185:C1186"/>
    <mergeCell ref="D1185:D1186"/>
    <mergeCell ref="E1185:E1186"/>
    <mergeCell ref="F1185:F1186"/>
    <mergeCell ref="G1185:G1186"/>
    <mergeCell ref="H1197:H1198"/>
    <mergeCell ref="B1199:B1200"/>
    <mergeCell ref="C1199:C1200"/>
    <mergeCell ref="D1199:D1200"/>
    <mergeCell ref="E1199:E1200"/>
    <mergeCell ref="F1199:F1200"/>
    <mergeCell ref="G1199:G1200"/>
    <mergeCell ref="H1199:H1200"/>
    <mergeCell ref="B1197:B1198"/>
    <mergeCell ref="C1197:C1198"/>
    <mergeCell ref="D1197:D1198"/>
    <mergeCell ref="E1197:E1198"/>
    <mergeCell ref="F1197:F1198"/>
    <mergeCell ref="G1197:G1198"/>
    <mergeCell ref="H1193:H1194"/>
    <mergeCell ref="B1195:B1196"/>
    <mergeCell ref="C1195:C1196"/>
    <mergeCell ref="D1195:D1196"/>
    <mergeCell ref="E1195:E1196"/>
    <mergeCell ref="F1195:F1196"/>
    <mergeCell ref="G1195:G1196"/>
    <mergeCell ref="H1195:H1196"/>
    <mergeCell ref="B1193:B1194"/>
    <mergeCell ref="C1193:C1194"/>
    <mergeCell ref="D1193:D1194"/>
    <mergeCell ref="E1193:E1194"/>
    <mergeCell ref="F1193:F1194"/>
    <mergeCell ref="G1193:G1194"/>
    <mergeCell ref="H1205:H1206"/>
    <mergeCell ref="B1207:B1208"/>
    <mergeCell ref="C1207:C1208"/>
    <mergeCell ref="D1207:D1208"/>
    <mergeCell ref="E1207:E1208"/>
    <mergeCell ref="F1207:F1208"/>
    <mergeCell ref="G1207:G1208"/>
    <mergeCell ref="H1207:H1208"/>
    <mergeCell ref="B1205:B1206"/>
    <mergeCell ref="C1205:C1206"/>
    <mergeCell ref="D1205:D1206"/>
    <mergeCell ref="E1205:E1206"/>
    <mergeCell ref="F1205:F1206"/>
    <mergeCell ref="G1205:G1206"/>
    <mergeCell ref="H1201:H1202"/>
    <mergeCell ref="B1203:B1204"/>
    <mergeCell ref="C1203:C1204"/>
    <mergeCell ref="D1203:D1204"/>
    <mergeCell ref="E1203:E1204"/>
    <mergeCell ref="F1203:F1204"/>
    <mergeCell ref="G1203:G1204"/>
    <mergeCell ref="H1203:H1204"/>
    <mergeCell ref="B1201:B1202"/>
    <mergeCell ref="C1201:C1202"/>
    <mergeCell ref="D1201:D1202"/>
    <mergeCell ref="E1201:E1202"/>
    <mergeCell ref="F1201:F1202"/>
    <mergeCell ref="G1201:G1202"/>
    <mergeCell ref="H1213:H1214"/>
    <mergeCell ref="B1215:B1216"/>
    <mergeCell ref="C1215:C1216"/>
    <mergeCell ref="D1215:D1216"/>
    <mergeCell ref="E1215:E1216"/>
    <mergeCell ref="F1215:F1216"/>
    <mergeCell ref="G1215:G1216"/>
    <mergeCell ref="H1215:H1216"/>
    <mergeCell ref="B1213:B1214"/>
    <mergeCell ref="C1213:C1214"/>
    <mergeCell ref="D1213:D1214"/>
    <mergeCell ref="E1213:E1214"/>
    <mergeCell ref="F1213:F1214"/>
    <mergeCell ref="G1213:G1214"/>
    <mergeCell ref="H1209:H1210"/>
    <mergeCell ref="B1211:B1212"/>
    <mergeCell ref="C1211:C1212"/>
    <mergeCell ref="D1211:D1212"/>
    <mergeCell ref="E1211:E1212"/>
    <mergeCell ref="F1211:F1212"/>
    <mergeCell ref="G1211:G1212"/>
    <mergeCell ref="H1211:H1212"/>
    <mergeCell ref="B1209:B1210"/>
    <mergeCell ref="C1209:C1210"/>
    <mergeCell ref="D1209:D1210"/>
    <mergeCell ref="E1209:E1210"/>
    <mergeCell ref="F1209:F1210"/>
    <mergeCell ref="G1209:G1210"/>
    <mergeCell ref="H1221:H1222"/>
    <mergeCell ref="B1223:B1224"/>
    <mergeCell ref="C1223:C1224"/>
    <mergeCell ref="D1223:D1224"/>
    <mergeCell ref="E1223:E1224"/>
    <mergeCell ref="F1223:F1224"/>
    <mergeCell ref="G1223:G1224"/>
    <mergeCell ref="H1223:H1224"/>
    <mergeCell ref="B1221:B1222"/>
    <mergeCell ref="C1221:C1222"/>
    <mergeCell ref="D1221:D1222"/>
    <mergeCell ref="E1221:E1222"/>
    <mergeCell ref="F1221:F1222"/>
    <mergeCell ref="G1221:G1222"/>
    <mergeCell ref="H1217:H1218"/>
    <mergeCell ref="B1219:B1220"/>
    <mergeCell ref="C1219:C1220"/>
    <mergeCell ref="D1219:D1220"/>
    <mergeCell ref="E1219:E1220"/>
    <mergeCell ref="F1219:F1220"/>
    <mergeCell ref="G1219:G1220"/>
    <mergeCell ref="H1219:H1220"/>
    <mergeCell ref="B1217:B1218"/>
    <mergeCell ref="C1217:C1218"/>
    <mergeCell ref="D1217:D1218"/>
    <mergeCell ref="E1217:E1218"/>
    <mergeCell ref="F1217:F1218"/>
    <mergeCell ref="G1217:G1218"/>
    <mergeCell ref="H1229:H1230"/>
    <mergeCell ref="B1231:B1232"/>
    <mergeCell ref="C1231:C1232"/>
    <mergeCell ref="D1231:D1232"/>
    <mergeCell ref="E1231:E1232"/>
    <mergeCell ref="F1231:F1232"/>
    <mergeCell ref="G1231:G1232"/>
    <mergeCell ref="H1231:H1232"/>
    <mergeCell ref="B1229:B1230"/>
    <mergeCell ref="C1229:C1230"/>
    <mergeCell ref="D1229:D1230"/>
    <mergeCell ref="E1229:E1230"/>
    <mergeCell ref="F1229:F1230"/>
    <mergeCell ref="G1229:G1230"/>
    <mergeCell ref="H1225:H1226"/>
    <mergeCell ref="B1227:B1228"/>
    <mergeCell ref="C1227:C1228"/>
    <mergeCell ref="D1227:D1228"/>
    <mergeCell ref="E1227:E1228"/>
    <mergeCell ref="F1227:F1228"/>
    <mergeCell ref="G1227:G1228"/>
    <mergeCell ref="H1227:H1228"/>
    <mergeCell ref="B1225:B1226"/>
    <mergeCell ref="C1225:C1226"/>
    <mergeCell ref="D1225:D1226"/>
    <mergeCell ref="E1225:E1226"/>
    <mergeCell ref="F1225:F1226"/>
    <mergeCell ref="G1225:G1226"/>
    <mergeCell ref="H1237:H1238"/>
    <mergeCell ref="B1239:B1240"/>
    <mergeCell ref="C1239:C1240"/>
    <mergeCell ref="D1239:D1240"/>
    <mergeCell ref="E1239:E1240"/>
    <mergeCell ref="F1239:F1240"/>
    <mergeCell ref="G1239:G1240"/>
    <mergeCell ref="H1239:H1240"/>
    <mergeCell ref="B1237:B1238"/>
    <mergeCell ref="C1237:C1238"/>
    <mergeCell ref="D1237:D1238"/>
    <mergeCell ref="E1237:E1238"/>
    <mergeCell ref="F1237:F1238"/>
    <mergeCell ref="G1237:G1238"/>
    <mergeCell ref="H1233:H1234"/>
    <mergeCell ref="B1235:B1236"/>
    <mergeCell ref="C1235:C1236"/>
    <mergeCell ref="D1235:D1236"/>
    <mergeCell ref="E1235:E1236"/>
    <mergeCell ref="F1235:F1236"/>
    <mergeCell ref="G1235:G1236"/>
    <mergeCell ref="H1235:H1236"/>
    <mergeCell ref="B1233:B1234"/>
    <mergeCell ref="C1233:C1234"/>
    <mergeCell ref="D1233:D1234"/>
    <mergeCell ref="E1233:E1234"/>
    <mergeCell ref="F1233:F1234"/>
    <mergeCell ref="G1233:G1234"/>
    <mergeCell ref="H1245:H1246"/>
    <mergeCell ref="B1247:B1248"/>
    <mergeCell ref="C1247:C1248"/>
    <mergeCell ref="D1247:D1248"/>
    <mergeCell ref="E1247:E1248"/>
    <mergeCell ref="F1247:F1248"/>
    <mergeCell ref="G1247:G1248"/>
    <mergeCell ref="H1247:H1248"/>
    <mergeCell ref="B1245:B1246"/>
    <mergeCell ref="C1245:C1246"/>
    <mergeCell ref="D1245:D1246"/>
    <mergeCell ref="E1245:E1246"/>
    <mergeCell ref="F1245:F1246"/>
    <mergeCell ref="G1245:G1246"/>
    <mergeCell ref="H1241:H1242"/>
    <mergeCell ref="B1243:B1244"/>
    <mergeCell ref="C1243:C1244"/>
    <mergeCell ref="D1243:D1244"/>
    <mergeCell ref="E1243:E1244"/>
    <mergeCell ref="F1243:F1244"/>
    <mergeCell ref="G1243:G1244"/>
    <mergeCell ref="H1243:H1244"/>
    <mergeCell ref="B1241:B1242"/>
    <mergeCell ref="C1241:C1242"/>
    <mergeCell ref="D1241:D1242"/>
    <mergeCell ref="E1241:E1242"/>
    <mergeCell ref="F1241:F1242"/>
    <mergeCell ref="G1241:G1242"/>
    <mergeCell ref="H1253:H1254"/>
    <mergeCell ref="B1255:B1256"/>
    <mergeCell ref="C1255:C1256"/>
    <mergeCell ref="D1255:D1256"/>
    <mergeCell ref="E1255:E1256"/>
    <mergeCell ref="F1255:F1256"/>
    <mergeCell ref="G1255:G1256"/>
    <mergeCell ref="H1255:H1256"/>
    <mergeCell ref="B1253:B1254"/>
    <mergeCell ref="C1253:C1254"/>
    <mergeCell ref="D1253:D1254"/>
    <mergeCell ref="E1253:E1254"/>
    <mergeCell ref="F1253:F1254"/>
    <mergeCell ref="G1253:G1254"/>
    <mergeCell ref="H1249:H1250"/>
    <mergeCell ref="B1251:B1252"/>
    <mergeCell ref="C1251:C1252"/>
    <mergeCell ref="D1251:D1252"/>
    <mergeCell ref="E1251:E1252"/>
    <mergeCell ref="F1251:F1252"/>
    <mergeCell ref="G1251:G1252"/>
    <mergeCell ref="H1251:H1252"/>
    <mergeCell ref="B1249:B1250"/>
    <mergeCell ref="C1249:C1250"/>
    <mergeCell ref="D1249:D1250"/>
    <mergeCell ref="E1249:E1250"/>
    <mergeCell ref="F1249:F1250"/>
    <mergeCell ref="G1249:G1250"/>
    <mergeCell ref="H1261:H1262"/>
    <mergeCell ref="B1263:B1264"/>
    <mergeCell ref="C1263:C1264"/>
    <mergeCell ref="D1263:D1264"/>
    <mergeCell ref="E1263:E1264"/>
    <mergeCell ref="F1263:F1264"/>
    <mergeCell ref="G1263:G1264"/>
    <mergeCell ref="H1263:H1264"/>
    <mergeCell ref="B1261:B1262"/>
    <mergeCell ref="C1261:C1262"/>
    <mergeCell ref="D1261:D1262"/>
    <mergeCell ref="E1261:E1262"/>
    <mergeCell ref="F1261:F1262"/>
    <mergeCell ref="G1261:G1262"/>
    <mergeCell ref="H1257:H1258"/>
    <mergeCell ref="B1259:B1260"/>
    <mergeCell ref="C1259:C1260"/>
    <mergeCell ref="D1259:D1260"/>
    <mergeCell ref="E1259:E1260"/>
    <mergeCell ref="F1259:F1260"/>
    <mergeCell ref="G1259:G1260"/>
    <mergeCell ref="H1259:H1260"/>
    <mergeCell ref="B1257:B1258"/>
    <mergeCell ref="C1257:C1258"/>
    <mergeCell ref="D1257:D1258"/>
    <mergeCell ref="E1257:E1258"/>
    <mergeCell ref="F1257:F1258"/>
    <mergeCell ref="G1257:G1258"/>
    <mergeCell ref="H1269:H1270"/>
    <mergeCell ref="B1271:B1272"/>
    <mergeCell ref="C1271:C1272"/>
    <mergeCell ref="D1271:D1272"/>
    <mergeCell ref="E1271:E1272"/>
    <mergeCell ref="F1271:F1272"/>
    <mergeCell ref="G1271:G1272"/>
    <mergeCell ref="H1271:H1272"/>
    <mergeCell ref="B1269:B1270"/>
    <mergeCell ref="C1269:C1270"/>
    <mergeCell ref="D1269:D1270"/>
    <mergeCell ref="E1269:E1270"/>
    <mergeCell ref="F1269:F1270"/>
    <mergeCell ref="G1269:G1270"/>
    <mergeCell ref="H1265:H1266"/>
    <mergeCell ref="B1267:B1268"/>
    <mergeCell ref="C1267:C1268"/>
    <mergeCell ref="D1267:D1268"/>
    <mergeCell ref="E1267:E1268"/>
    <mergeCell ref="F1267:F1268"/>
    <mergeCell ref="G1267:G1268"/>
    <mergeCell ref="H1267:H1268"/>
    <mergeCell ref="B1265:B1266"/>
    <mergeCell ref="C1265:C1266"/>
    <mergeCell ref="D1265:D1266"/>
    <mergeCell ref="E1265:E1266"/>
    <mergeCell ref="F1265:F1266"/>
    <mergeCell ref="G1265:G1266"/>
    <mergeCell ref="H1277:H1278"/>
    <mergeCell ref="B1279:B1280"/>
    <mergeCell ref="C1279:C1280"/>
    <mergeCell ref="D1279:D1280"/>
    <mergeCell ref="E1279:E1280"/>
    <mergeCell ref="F1279:F1280"/>
    <mergeCell ref="G1279:G1280"/>
    <mergeCell ref="H1279:H1280"/>
    <mergeCell ref="B1277:B1278"/>
    <mergeCell ref="C1277:C1278"/>
    <mergeCell ref="D1277:D1278"/>
    <mergeCell ref="E1277:E1278"/>
    <mergeCell ref="F1277:F1278"/>
    <mergeCell ref="G1277:G1278"/>
    <mergeCell ref="H1273:H1274"/>
    <mergeCell ref="B1275:B1276"/>
    <mergeCell ref="C1275:C1276"/>
    <mergeCell ref="D1275:D1276"/>
    <mergeCell ref="E1275:E1276"/>
    <mergeCell ref="F1275:F1276"/>
    <mergeCell ref="G1275:G1276"/>
    <mergeCell ref="H1275:H1276"/>
    <mergeCell ref="B1273:B1274"/>
    <mergeCell ref="C1273:C1274"/>
    <mergeCell ref="D1273:D1274"/>
    <mergeCell ref="E1273:E1274"/>
    <mergeCell ref="F1273:F1274"/>
    <mergeCell ref="G1273:G1274"/>
    <mergeCell ref="H1285:H1286"/>
    <mergeCell ref="B1287:B1288"/>
    <mergeCell ref="C1287:C1288"/>
    <mergeCell ref="D1287:D1288"/>
    <mergeCell ref="E1287:E1288"/>
    <mergeCell ref="F1287:F1288"/>
    <mergeCell ref="G1287:G1288"/>
    <mergeCell ref="H1287:H1288"/>
    <mergeCell ref="B1285:B1286"/>
    <mergeCell ref="C1285:C1286"/>
    <mergeCell ref="D1285:D1286"/>
    <mergeCell ref="E1285:E1286"/>
    <mergeCell ref="F1285:F1286"/>
    <mergeCell ref="G1285:G1286"/>
    <mergeCell ref="H1281:H1282"/>
    <mergeCell ref="B1283:B1284"/>
    <mergeCell ref="C1283:C1284"/>
    <mergeCell ref="D1283:D1284"/>
    <mergeCell ref="E1283:E1284"/>
    <mergeCell ref="F1283:F1284"/>
    <mergeCell ref="G1283:G1284"/>
    <mergeCell ref="H1283:H1284"/>
    <mergeCell ref="B1281:B1282"/>
    <mergeCell ref="C1281:C1282"/>
    <mergeCell ref="D1281:D1282"/>
    <mergeCell ref="E1281:E1282"/>
    <mergeCell ref="F1281:F1282"/>
    <mergeCell ref="G1281:G1282"/>
    <mergeCell ref="H1293:H1294"/>
    <mergeCell ref="B1295:B1296"/>
    <mergeCell ref="C1295:C1296"/>
    <mergeCell ref="D1295:D1296"/>
    <mergeCell ref="E1295:E1296"/>
    <mergeCell ref="F1295:F1296"/>
    <mergeCell ref="G1295:G1296"/>
    <mergeCell ref="H1295:H1296"/>
    <mergeCell ref="B1293:B1294"/>
    <mergeCell ref="C1293:C1294"/>
    <mergeCell ref="D1293:D1294"/>
    <mergeCell ref="E1293:E1294"/>
    <mergeCell ref="F1293:F1294"/>
    <mergeCell ref="G1293:G1294"/>
    <mergeCell ref="H1289:H1290"/>
    <mergeCell ref="B1291:B1292"/>
    <mergeCell ref="C1291:C1292"/>
    <mergeCell ref="D1291:D1292"/>
    <mergeCell ref="E1291:E1292"/>
    <mergeCell ref="F1291:F1292"/>
    <mergeCell ref="G1291:G1292"/>
    <mergeCell ref="H1291:H1292"/>
    <mergeCell ref="B1289:B1290"/>
    <mergeCell ref="C1289:C1290"/>
    <mergeCell ref="D1289:D1290"/>
    <mergeCell ref="E1289:E1290"/>
    <mergeCell ref="F1289:F1290"/>
    <mergeCell ref="G1289:G1290"/>
    <mergeCell ref="H1301:H1302"/>
    <mergeCell ref="B1303:B1304"/>
    <mergeCell ref="C1303:C1304"/>
    <mergeCell ref="D1303:D1304"/>
    <mergeCell ref="E1303:E1304"/>
    <mergeCell ref="F1303:F1304"/>
    <mergeCell ref="G1303:G1304"/>
    <mergeCell ref="H1303:H1304"/>
    <mergeCell ref="B1301:B1302"/>
    <mergeCell ref="C1301:C1302"/>
    <mergeCell ref="D1301:D1302"/>
    <mergeCell ref="E1301:E1302"/>
    <mergeCell ref="F1301:F1302"/>
    <mergeCell ref="G1301:G1302"/>
    <mergeCell ref="H1297:H1298"/>
    <mergeCell ref="B1299:B1300"/>
    <mergeCell ref="C1299:C1300"/>
    <mergeCell ref="D1299:D1300"/>
    <mergeCell ref="E1299:E1300"/>
    <mergeCell ref="F1299:F1300"/>
    <mergeCell ref="G1299:G1300"/>
    <mergeCell ref="H1299:H1300"/>
    <mergeCell ref="B1297:B1298"/>
    <mergeCell ref="C1297:C1298"/>
    <mergeCell ref="D1297:D1298"/>
    <mergeCell ref="E1297:E1298"/>
    <mergeCell ref="F1297:F1298"/>
    <mergeCell ref="G1297:G1298"/>
    <mergeCell ref="H1309:H1310"/>
    <mergeCell ref="B1311:B1312"/>
    <mergeCell ref="C1311:C1312"/>
    <mergeCell ref="D1311:D1312"/>
    <mergeCell ref="E1311:E1312"/>
    <mergeCell ref="F1311:F1312"/>
    <mergeCell ref="G1311:G1312"/>
    <mergeCell ref="H1311:H1312"/>
    <mergeCell ref="B1309:B1310"/>
    <mergeCell ref="C1309:C1310"/>
    <mergeCell ref="D1309:D1310"/>
    <mergeCell ref="E1309:E1310"/>
    <mergeCell ref="F1309:F1310"/>
    <mergeCell ref="G1309:G1310"/>
    <mergeCell ref="H1305:H1306"/>
    <mergeCell ref="B1307:B1308"/>
    <mergeCell ref="C1307:C1308"/>
    <mergeCell ref="D1307:D1308"/>
    <mergeCell ref="E1307:E1308"/>
    <mergeCell ref="F1307:F1308"/>
    <mergeCell ref="G1307:G1308"/>
    <mergeCell ref="H1307:H1308"/>
    <mergeCell ref="B1305:B1306"/>
    <mergeCell ref="C1305:C1306"/>
    <mergeCell ref="D1305:D1306"/>
    <mergeCell ref="E1305:E1306"/>
    <mergeCell ref="F1305:F1306"/>
    <mergeCell ref="G1305:G1306"/>
    <mergeCell ref="H1317:H1318"/>
    <mergeCell ref="B1319:B1320"/>
    <mergeCell ref="C1319:C1320"/>
    <mergeCell ref="D1319:D1320"/>
    <mergeCell ref="E1319:E1320"/>
    <mergeCell ref="F1319:F1320"/>
    <mergeCell ref="G1319:G1320"/>
    <mergeCell ref="H1319:H1320"/>
    <mergeCell ref="B1317:B1318"/>
    <mergeCell ref="C1317:C1318"/>
    <mergeCell ref="D1317:D1318"/>
    <mergeCell ref="E1317:E1318"/>
    <mergeCell ref="F1317:F1318"/>
    <mergeCell ref="G1317:G1318"/>
    <mergeCell ref="H1313:H1314"/>
    <mergeCell ref="B1315:B1316"/>
    <mergeCell ref="C1315:C1316"/>
    <mergeCell ref="D1315:D1316"/>
    <mergeCell ref="E1315:E1316"/>
    <mergeCell ref="F1315:F1316"/>
    <mergeCell ref="G1315:G1316"/>
    <mergeCell ref="H1315:H1316"/>
    <mergeCell ref="B1313:B1314"/>
    <mergeCell ref="C1313:C1314"/>
    <mergeCell ref="D1313:D1314"/>
    <mergeCell ref="E1313:E1314"/>
    <mergeCell ref="F1313:F1314"/>
    <mergeCell ref="G1313:G1314"/>
    <mergeCell ref="H1325:H1326"/>
    <mergeCell ref="B1327:B1328"/>
    <mergeCell ref="C1327:C1328"/>
    <mergeCell ref="D1327:D1328"/>
    <mergeCell ref="E1327:E1328"/>
    <mergeCell ref="F1327:F1328"/>
    <mergeCell ref="G1327:G1328"/>
    <mergeCell ref="H1327:H1328"/>
    <mergeCell ref="B1325:B1326"/>
    <mergeCell ref="C1325:C1326"/>
    <mergeCell ref="D1325:D1326"/>
    <mergeCell ref="E1325:E1326"/>
    <mergeCell ref="F1325:F1326"/>
    <mergeCell ref="G1325:G1326"/>
    <mergeCell ref="H1321:H1322"/>
    <mergeCell ref="B1323:B1324"/>
    <mergeCell ref="C1323:C1324"/>
    <mergeCell ref="D1323:D1324"/>
    <mergeCell ref="E1323:E1324"/>
    <mergeCell ref="F1323:F1324"/>
    <mergeCell ref="G1323:G1324"/>
    <mergeCell ref="H1323:H1324"/>
    <mergeCell ref="B1321:B1322"/>
    <mergeCell ref="C1321:C1322"/>
    <mergeCell ref="D1321:D1322"/>
    <mergeCell ref="E1321:E1322"/>
    <mergeCell ref="F1321:F1322"/>
    <mergeCell ref="G1321:G1322"/>
    <mergeCell ref="H1333:H1334"/>
    <mergeCell ref="B1335:B1336"/>
    <mergeCell ref="C1335:C1336"/>
    <mergeCell ref="D1335:D1336"/>
    <mergeCell ref="E1335:E1336"/>
    <mergeCell ref="F1335:F1336"/>
    <mergeCell ref="G1335:G1336"/>
    <mergeCell ref="H1335:H1336"/>
    <mergeCell ref="B1333:B1334"/>
    <mergeCell ref="C1333:C1334"/>
    <mergeCell ref="D1333:D1334"/>
    <mergeCell ref="E1333:E1334"/>
    <mergeCell ref="F1333:F1334"/>
    <mergeCell ref="G1333:G1334"/>
    <mergeCell ref="H1329:H1330"/>
    <mergeCell ref="B1331:B1332"/>
    <mergeCell ref="C1331:C1332"/>
    <mergeCell ref="D1331:D1332"/>
    <mergeCell ref="E1331:E1332"/>
    <mergeCell ref="F1331:F1332"/>
    <mergeCell ref="G1331:G1332"/>
    <mergeCell ref="H1331:H1332"/>
    <mergeCell ref="B1329:B1330"/>
    <mergeCell ref="C1329:C1330"/>
    <mergeCell ref="D1329:D1330"/>
    <mergeCell ref="E1329:E1330"/>
    <mergeCell ref="F1329:F1330"/>
    <mergeCell ref="G1329:G1330"/>
    <mergeCell ref="H1341:H1342"/>
    <mergeCell ref="B1343:B1344"/>
    <mergeCell ref="C1343:C1344"/>
    <mergeCell ref="D1343:D1344"/>
    <mergeCell ref="E1343:E1344"/>
    <mergeCell ref="F1343:F1344"/>
    <mergeCell ref="G1343:G1344"/>
    <mergeCell ref="H1343:H1344"/>
    <mergeCell ref="B1341:B1342"/>
    <mergeCell ref="C1341:C1342"/>
    <mergeCell ref="D1341:D1342"/>
    <mergeCell ref="E1341:E1342"/>
    <mergeCell ref="F1341:F1342"/>
    <mergeCell ref="G1341:G1342"/>
    <mergeCell ref="H1337:H1338"/>
    <mergeCell ref="B1339:B1340"/>
    <mergeCell ref="C1339:C1340"/>
    <mergeCell ref="D1339:D1340"/>
    <mergeCell ref="E1339:E1340"/>
    <mergeCell ref="F1339:F1340"/>
    <mergeCell ref="G1339:G1340"/>
    <mergeCell ref="H1339:H1340"/>
    <mergeCell ref="B1337:B1338"/>
    <mergeCell ref="C1337:C1338"/>
    <mergeCell ref="D1337:D1338"/>
    <mergeCell ref="E1337:E1338"/>
    <mergeCell ref="F1337:F1338"/>
    <mergeCell ref="G1337:G1338"/>
    <mergeCell ref="H1349:H1350"/>
    <mergeCell ref="B1351:B1352"/>
    <mergeCell ref="C1351:C1352"/>
    <mergeCell ref="D1351:D1352"/>
    <mergeCell ref="E1351:E1352"/>
    <mergeCell ref="F1351:F1352"/>
    <mergeCell ref="G1351:G1352"/>
    <mergeCell ref="H1351:H1352"/>
    <mergeCell ref="B1349:B1350"/>
    <mergeCell ref="C1349:C1350"/>
    <mergeCell ref="D1349:D1350"/>
    <mergeCell ref="E1349:E1350"/>
    <mergeCell ref="F1349:F1350"/>
    <mergeCell ref="G1349:G1350"/>
    <mergeCell ref="H1345:H1346"/>
    <mergeCell ref="B1347:B1348"/>
    <mergeCell ref="C1347:C1348"/>
    <mergeCell ref="D1347:D1348"/>
    <mergeCell ref="E1347:E1348"/>
    <mergeCell ref="F1347:F1348"/>
    <mergeCell ref="G1347:G1348"/>
    <mergeCell ref="H1347:H1348"/>
    <mergeCell ref="B1345:B1346"/>
    <mergeCell ref="C1345:C1346"/>
    <mergeCell ref="D1345:D1346"/>
    <mergeCell ref="E1345:E1346"/>
    <mergeCell ref="F1345:F1346"/>
    <mergeCell ref="G1345:G1346"/>
    <mergeCell ref="H1357:H1358"/>
    <mergeCell ref="B1359:B1360"/>
    <mergeCell ref="C1359:C1360"/>
    <mergeCell ref="D1359:D1360"/>
    <mergeCell ref="E1359:E1360"/>
    <mergeCell ref="F1359:F1360"/>
    <mergeCell ref="G1359:G1360"/>
    <mergeCell ref="H1359:H1360"/>
    <mergeCell ref="B1357:B1358"/>
    <mergeCell ref="C1357:C1358"/>
    <mergeCell ref="D1357:D1358"/>
    <mergeCell ref="E1357:E1358"/>
    <mergeCell ref="F1357:F1358"/>
    <mergeCell ref="G1357:G1358"/>
    <mergeCell ref="H1353:H1354"/>
    <mergeCell ref="B1355:B1356"/>
    <mergeCell ref="C1355:C1356"/>
    <mergeCell ref="D1355:D1356"/>
    <mergeCell ref="E1355:E1356"/>
    <mergeCell ref="F1355:F1356"/>
    <mergeCell ref="G1355:G1356"/>
    <mergeCell ref="H1355:H1356"/>
    <mergeCell ref="B1353:B1354"/>
    <mergeCell ref="C1353:C1354"/>
    <mergeCell ref="D1353:D1354"/>
    <mergeCell ref="E1353:E1354"/>
    <mergeCell ref="F1353:F1354"/>
    <mergeCell ref="G1353:G1354"/>
    <mergeCell ref="H1365:H1366"/>
    <mergeCell ref="B1367:B1368"/>
    <mergeCell ref="C1367:C1368"/>
    <mergeCell ref="D1367:D1368"/>
    <mergeCell ref="E1367:E1368"/>
    <mergeCell ref="F1367:F1368"/>
    <mergeCell ref="G1367:G1368"/>
    <mergeCell ref="H1367:H1368"/>
    <mergeCell ref="B1365:B1366"/>
    <mergeCell ref="C1365:C1366"/>
    <mergeCell ref="D1365:D1366"/>
    <mergeCell ref="E1365:E1366"/>
    <mergeCell ref="F1365:F1366"/>
    <mergeCell ref="G1365:G1366"/>
    <mergeCell ref="H1361:H1362"/>
    <mergeCell ref="B1363:B1364"/>
    <mergeCell ref="C1363:C1364"/>
    <mergeCell ref="D1363:D1364"/>
    <mergeCell ref="E1363:E1364"/>
    <mergeCell ref="F1363:F1364"/>
    <mergeCell ref="G1363:G1364"/>
    <mergeCell ref="H1363:H1364"/>
    <mergeCell ref="B1361:B1362"/>
    <mergeCell ref="C1361:C1362"/>
    <mergeCell ref="D1361:D1362"/>
    <mergeCell ref="E1361:E1362"/>
    <mergeCell ref="F1361:F1362"/>
    <mergeCell ref="G1361:G1362"/>
    <mergeCell ref="H1373:H1374"/>
    <mergeCell ref="B1375:B1376"/>
    <mergeCell ref="C1375:C1376"/>
    <mergeCell ref="D1375:D1376"/>
    <mergeCell ref="E1375:E1376"/>
    <mergeCell ref="F1375:F1376"/>
    <mergeCell ref="G1375:G1376"/>
    <mergeCell ref="H1375:H1376"/>
    <mergeCell ref="B1373:B1374"/>
    <mergeCell ref="C1373:C1374"/>
    <mergeCell ref="D1373:D1374"/>
    <mergeCell ref="E1373:E1374"/>
    <mergeCell ref="F1373:F1374"/>
    <mergeCell ref="G1373:G1374"/>
    <mergeCell ref="H1369:H1370"/>
    <mergeCell ref="B1371:B1372"/>
    <mergeCell ref="C1371:C1372"/>
    <mergeCell ref="D1371:D1372"/>
    <mergeCell ref="E1371:E1372"/>
    <mergeCell ref="F1371:F1372"/>
    <mergeCell ref="G1371:G1372"/>
    <mergeCell ref="H1371:H1372"/>
    <mergeCell ref="B1369:B1370"/>
    <mergeCell ref="C1369:C1370"/>
    <mergeCell ref="D1369:D1370"/>
    <mergeCell ref="E1369:E1370"/>
    <mergeCell ref="F1369:F1370"/>
    <mergeCell ref="G1369:G1370"/>
    <mergeCell ref="H1381:H1382"/>
    <mergeCell ref="B1383:B1384"/>
    <mergeCell ref="C1383:C1384"/>
    <mergeCell ref="D1383:D1384"/>
    <mergeCell ref="E1383:E1384"/>
    <mergeCell ref="F1383:F1384"/>
    <mergeCell ref="G1383:G1384"/>
    <mergeCell ref="H1383:H1384"/>
    <mergeCell ref="B1381:B1382"/>
    <mergeCell ref="C1381:C1382"/>
    <mergeCell ref="D1381:D1382"/>
    <mergeCell ref="E1381:E1382"/>
    <mergeCell ref="F1381:F1382"/>
    <mergeCell ref="G1381:G1382"/>
    <mergeCell ref="H1377:H1378"/>
    <mergeCell ref="B1379:B1380"/>
    <mergeCell ref="C1379:C1380"/>
    <mergeCell ref="D1379:D1380"/>
    <mergeCell ref="E1379:E1380"/>
    <mergeCell ref="F1379:F1380"/>
    <mergeCell ref="G1379:G1380"/>
    <mergeCell ref="H1379:H1380"/>
    <mergeCell ref="B1377:B1378"/>
    <mergeCell ref="C1377:C1378"/>
    <mergeCell ref="D1377:D1378"/>
    <mergeCell ref="E1377:E1378"/>
    <mergeCell ref="F1377:F1378"/>
    <mergeCell ref="G1377:G1378"/>
    <mergeCell ref="H1389:H1390"/>
    <mergeCell ref="B1391:B1392"/>
    <mergeCell ref="C1391:C1392"/>
    <mergeCell ref="D1391:D1392"/>
    <mergeCell ref="E1391:E1392"/>
    <mergeCell ref="F1391:F1392"/>
    <mergeCell ref="G1391:G1392"/>
    <mergeCell ref="H1391:H1392"/>
    <mergeCell ref="B1389:B1390"/>
    <mergeCell ref="C1389:C1390"/>
    <mergeCell ref="D1389:D1390"/>
    <mergeCell ref="E1389:E1390"/>
    <mergeCell ref="F1389:F1390"/>
    <mergeCell ref="G1389:G1390"/>
    <mergeCell ref="H1385:H1386"/>
    <mergeCell ref="B1387:B1388"/>
    <mergeCell ref="C1387:C1388"/>
    <mergeCell ref="D1387:D1388"/>
    <mergeCell ref="E1387:E1388"/>
    <mergeCell ref="F1387:F1388"/>
    <mergeCell ref="G1387:G1388"/>
    <mergeCell ref="H1387:H1388"/>
    <mergeCell ref="B1385:B1386"/>
    <mergeCell ref="C1385:C1386"/>
    <mergeCell ref="D1385:D1386"/>
    <mergeCell ref="E1385:E1386"/>
    <mergeCell ref="F1385:F1386"/>
    <mergeCell ref="G1385:G1386"/>
    <mergeCell ref="H1397:H1398"/>
    <mergeCell ref="B1399:B1400"/>
    <mergeCell ref="C1399:C1400"/>
    <mergeCell ref="D1399:D1400"/>
    <mergeCell ref="E1399:E1400"/>
    <mergeCell ref="F1399:F1400"/>
    <mergeCell ref="G1399:G1400"/>
    <mergeCell ref="H1399:H1400"/>
    <mergeCell ref="B1397:B1398"/>
    <mergeCell ref="C1397:C1398"/>
    <mergeCell ref="D1397:D1398"/>
    <mergeCell ref="E1397:E1398"/>
    <mergeCell ref="F1397:F1398"/>
    <mergeCell ref="G1397:G1398"/>
    <mergeCell ref="H1393:H1394"/>
    <mergeCell ref="B1395:B1396"/>
    <mergeCell ref="C1395:C1396"/>
    <mergeCell ref="D1395:D1396"/>
    <mergeCell ref="E1395:E1396"/>
    <mergeCell ref="F1395:F1396"/>
    <mergeCell ref="G1395:G1396"/>
    <mergeCell ref="H1395:H1396"/>
    <mergeCell ref="B1393:B1394"/>
    <mergeCell ref="C1393:C1394"/>
    <mergeCell ref="D1393:D1394"/>
    <mergeCell ref="E1393:E1394"/>
    <mergeCell ref="F1393:F1394"/>
    <mergeCell ref="G1393:G1394"/>
    <mergeCell ref="H1405:H1406"/>
    <mergeCell ref="B1407:B1408"/>
    <mergeCell ref="C1407:C1408"/>
    <mergeCell ref="D1407:D1408"/>
    <mergeCell ref="E1407:E1408"/>
    <mergeCell ref="F1407:F1408"/>
    <mergeCell ref="G1407:G1408"/>
    <mergeCell ref="H1407:H1408"/>
    <mergeCell ref="B1405:B1406"/>
    <mergeCell ref="C1405:C1406"/>
    <mergeCell ref="D1405:D1406"/>
    <mergeCell ref="E1405:E1406"/>
    <mergeCell ref="F1405:F1406"/>
    <mergeCell ref="G1405:G1406"/>
    <mergeCell ref="H1401:H1402"/>
    <mergeCell ref="B1403:B1404"/>
    <mergeCell ref="C1403:C1404"/>
    <mergeCell ref="D1403:D1404"/>
    <mergeCell ref="E1403:E1404"/>
    <mergeCell ref="F1403:F1404"/>
    <mergeCell ref="G1403:G1404"/>
    <mergeCell ref="H1403:H1404"/>
    <mergeCell ref="B1401:B1402"/>
    <mergeCell ref="C1401:C1402"/>
    <mergeCell ref="D1401:D1402"/>
    <mergeCell ref="E1401:E1402"/>
    <mergeCell ref="F1401:F1402"/>
    <mergeCell ref="G1401:G1402"/>
    <mergeCell ref="H1413:H1414"/>
    <mergeCell ref="B1415:B1416"/>
    <mergeCell ref="C1415:C1416"/>
    <mergeCell ref="D1415:D1416"/>
    <mergeCell ref="E1415:E1416"/>
    <mergeCell ref="F1415:F1416"/>
    <mergeCell ref="G1415:G1416"/>
    <mergeCell ref="H1415:H1416"/>
    <mergeCell ref="B1413:B1414"/>
    <mergeCell ref="C1413:C1414"/>
    <mergeCell ref="D1413:D1414"/>
    <mergeCell ref="E1413:E1414"/>
    <mergeCell ref="F1413:F1414"/>
    <mergeCell ref="G1413:G1414"/>
    <mergeCell ref="H1409:H1410"/>
    <mergeCell ref="B1411:B1412"/>
    <mergeCell ref="C1411:C1412"/>
    <mergeCell ref="D1411:D1412"/>
    <mergeCell ref="E1411:E1412"/>
    <mergeCell ref="F1411:F1412"/>
    <mergeCell ref="G1411:G1412"/>
    <mergeCell ref="H1411:H1412"/>
    <mergeCell ref="B1409:B1410"/>
    <mergeCell ref="C1409:C1410"/>
    <mergeCell ref="D1409:D1410"/>
    <mergeCell ref="E1409:E1410"/>
    <mergeCell ref="F1409:F1410"/>
    <mergeCell ref="G1409:G1410"/>
    <mergeCell ref="H1421:H1422"/>
    <mergeCell ref="B1423:B1424"/>
    <mergeCell ref="C1423:C1424"/>
    <mergeCell ref="D1423:D1424"/>
    <mergeCell ref="E1423:E1424"/>
    <mergeCell ref="F1423:F1424"/>
    <mergeCell ref="G1423:G1424"/>
    <mergeCell ref="H1423:H1424"/>
    <mergeCell ref="B1421:B1422"/>
    <mergeCell ref="C1421:C1422"/>
    <mergeCell ref="D1421:D1422"/>
    <mergeCell ref="E1421:E1422"/>
    <mergeCell ref="F1421:F1422"/>
    <mergeCell ref="G1421:G1422"/>
    <mergeCell ref="H1417:H1418"/>
    <mergeCell ref="B1419:B1420"/>
    <mergeCell ref="C1419:C1420"/>
    <mergeCell ref="D1419:D1420"/>
    <mergeCell ref="E1419:E1420"/>
    <mergeCell ref="F1419:F1420"/>
    <mergeCell ref="G1419:G1420"/>
    <mergeCell ref="H1419:H1420"/>
    <mergeCell ref="B1417:B1418"/>
    <mergeCell ref="C1417:C1418"/>
    <mergeCell ref="D1417:D1418"/>
    <mergeCell ref="E1417:E1418"/>
    <mergeCell ref="F1417:F1418"/>
    <mergeCell ref="G1417:G1418"/>
    <mergeCell ref="H1429:H1430"/>
    <mergeCell ref="B1431:B1432"/>
    <mergeCell ref="C1431:C1432"/>
    <mergeCell ref="D1431:D1432"/>
    <mergeCell ref="E1431:E1432"/>
    <mergeCell ref="F1431:F1432"/>
    <mergeCell ref="G1431:G1432"/>
    <mergeCell ref="H1431:H1432"/>
    <mergeCell ref="B1429:B1430"/>
    <mergeCell ref="C1429:C1430"/>
    <mergeCell ref="D1429:D1430"/>
    <mergeCell ref="E1429:E1430"/>
    <mergeCell ref="F1429:F1430"/>
    <mergeCell ref="G1429:G1430"/>
    <mergeCell ref="H1425:H1426"/>
    <mergeCell ref="B1427:B1428"/>
    <mergeCell ref="C1427:C1428"/>
    <mergeCell ref="D1427:D1428"/>
    <mergeCell ref="E1427:E1428"/>
    <mergeCell ref="F1427:F1428"/>
    <mergeCell ref="G1427:G1428"/>
    <mergeCell ref="H1427:H1428"/>
    <mergeCell ref="B1425:B1426"/>
    <mergeCell ref="C1425:C1426"/>
    <mergeCell ref="D1425:D1426"/>
    <mergeCell ref="E1425:E1426"/>
    <mergeCell ref="F1425:F1426"/>
    <mergeCell ref="G1425:G1426"/>
    <mergeCell ref="H1437:H1438"/>
    <mergeCell ref="B1439:B1440"/>
    <mergeCell ref="C1439:C1440"/>
    <mergeCell ref="D1439:D1440"/>
    <mergeCell ref="E1439:E1440"/>
    <mergeCell ref="F1439:F1440"/>
    <mergeCell ref="G1439:G1440"/>
    <mergeCell ref="H1439:H1440"/>
    <mergeCell ref="B1437:B1438"/>
    <mergeCell ref="C1437:C1438"/>
    <mergeCell ref="D1437:D1438"/>
    <mergeCell ref="E1437:E1438"/>
    <mergeCell ref="F1437:F1438"/>
    <mergeCell ref="G1437:G1438"/>
    <mergeCell ref="H1433:H1434"/>
    <mergeCell ref="B1435:B1436"/>
    <mergeCell ref="C1435:C1436"/>
    <mergeCell ref="D1435:D1436"/>
    <mergeCell ref="E1435:E1436"/>
    <mergeCell ref="F1435:F1436"/>
    <mergeCell ref="G1435:G1436"/>
    <mergeCell ref="H1435:H1436"/>
    <mergeCell ref="B1433:B1434"/>
    <mergeCell ref="C1433:C1434"/>
    <mergeCell ref="D1433:D1434"/>
    <mergeCell ref="E1433:E1434"/>
    <mergeCell ref="F1433:F1434"/>
    <mergeCell ref="G1433:G1434"/>
    <mergeCell ref="H1445:H1446"/>
    <mergeCell ref="B1447:B1448"/>
    <mergeCell ref="C1447:C1448"/>
    <mergeCell ref="D1447:D1448"/>
    <mergeCell ref="E1447:E1448"/>
    <mergeCell ref="F1447:F1448"/>
    <mergeCell ref="G1447:G1448"/>
    <mergeCell ref="H1447:H1448"/>
    <mergeCell ref="B1445:B1446"/>
    <mergeCell ref="C1445:C1446"/>
    <mergeCell ref="D1445:D1446"/>
    <mergeCell ref="E1445:E1446"/>
    <mergeCell ref="F1445:F1446"/>
    <mergeCell ref="G1445:G1446"/>
    <mergeCell ref="H1441:H1442"/>
    <mergeCell ref="B1443:B1444"/>
    <mergeCell ref="C1443:C1444"/>
    <mergeCell ref="D1443:D1444"/>
    <mergeCell ref="E1443:E1444"/>
    <mergeCell ref="F1443:F1444"/>
    <mergeCell ref="G1443:G1444"/>
    <mergeCell ref="H1443:H1444"/>
    <mergeCell ref="B1441:B1442"/>
    <mergeCell ref="C1441:C1442"/>
    <mergeCell ref="D1441:D1442"/>
    <mergeCell ref="E1441:E1442"/>
    <mergeCell ref="F1441:F1442"/>
    <mergeCell ref="G1441:G1442"/>
    <mergeCell ref="H1453:H1454"/>
    <mergeCell ref="B1455:B1456"/>
    <mergeCell ref="C1455:C1456"/>
    <mergeCell ref="D1455:D1456"/>
    <mergeCell ref="E1455:E1456"/>
    <mergeCell ref="F1455:F1456"/>
    <mergeCell ref="G1455:G1456"/>
    <mergeCell ref="H1455:H1456"/>
    <mergeCell ref="B1453:B1454"/>
    <mergeCell ref="C1453:C1454"/>
    <mergeCell ref="D1453:D1454"/>
    <mergeCell ref="E1453:E1454"/>
    <mergeCell ref="F1453:F1454"/>
    <mergeCell ref="G1453:G1454"/>
    <mergeCell ref="H1449:H1450"/>
    <mergeCell ref="B1451:B1452"/>
    <mergeCell ref="C1451:C1452"/>
    <mergeCell ref="D1451:D1452"/>
    <mergeCell ref="E1451:E1452"/>
    <mergeCell ref="F1451:F1452"/>
    <mergeCell ref="G1451:G1452"/>
    <mergeCell ref="H1451:H1452"/>
    <mergeCell ref="B1449:B1450"/>
    <mergeCell ref="C1449:C1450"/>
    <mergeCell ref="D1449:D1450"/>
    <mergeCell ref="E1449:E1450"/>
    <mergeCell ref="F1449:F1450"/>
    <mergeCell ref="G1449:G1450"/>
    <mergeCell ref="H1461:H1462"/>
    <mergeCell ref="B1463:B1464"/>
    <mergeCell ref="C1463:C1464"/>
    <mergeCell ref="D1463:D1464"/>
    <mergeCell ref="E1463:E1464"/>
    <mergeCell ref="F1463:F1464"/>
    <mergeCell ref="G1463:G1464"/>
    <mergeCell ref="H1463:H1464"/>
    <mergeCell ref="B1461:B1462"/>
    <mergeCell ref="C1461:C1462"/>
    <mergeCell ref="D1461:D1462"/>
    <mergeCell ref="E1461:E1462"/>
    <mergeCell ref="F1461:F1462"/>
    <mergeCell ref="G1461:G1462"/>
    <mergeCell ref="H1457:H1458"/>
    <mergeCell ref="B1459:B1460"/>
    <mergeCell ref="C1459:C1460"/>
    <mergeCell ref="D1459:D1460"/>
    <mergeCell ref="E1459:E1460"/>
    <mergeCell ref="F1459:F1460"/>
    <mergeCell ref="G1459:G1460"/>
    <mergeCell ref="H1459:H1460"/>
    <mergeCell ref="B1457:B1458"/>
    <mergeCell ref="C1457:C1458"/>
    <mergeCell ref="D1457:D1458"/>
    <mergeCell ref="E1457:E1458"/>
    <mergeCell ref="F1457:F1458"/>
    <mergeCell ref="G1457:G1458"/>
    <mergeCell ref="H1469:H1470"/>
    <mergeCell ref="B1471:B1472"/>
    <mergeCell ref="C1471:C1472"/>
    <mergeCell ref="D1471:D1472"/>
    <mergeCell ref="E1471:E1472"/>
    <mergeCell ref="F1471:F1472"/>
    <mergeCell ref="G1471:G1472"/>
    <mergeCell ref="H1471:H1472"/>
    <mergeCell ref="B1469:B1470"/>
    <mergeCell ref="C1469:C1470"/>
    <mergeCell ref="D1469:D1470"/>
    <mergeCell ref="E1469:E1470"/>
    <mergeCell ref="F1469:F1470"/>
    <mergeCell ref="G1469:G1470"/>
    <mergeCell ref="H1465:H1466"/>
    <mergeCell ref="B1467:B1468"/>
    <mergeCell ref="C1467:C1468"/>
    <mergeCell ref="D1467:D1468"/>
    <mergeCell ref="E1467:E1468"/>
    <mergeCell ref="F1467:F1468"/>
    <mergeCell ref="G1467:G1468"/>
    <mergeCell ref="H1467:H1468"/>
    <mergeCell ref="B1465:B1466"/>
    <mergeCell ref="C1465:C1466"/>
    <mergeCell ref="D1465:D1466"/>
    <mergeCell ref="E1465:E1466"/>
    <mergeCell ref="F1465:F1466"/>
    <mergeCell ref="G1465:G1466"/>
    <mergeCell ref="H1477:H1478"/>
    <mergeCell ref="B1479:B1480"/>
    <mergeCell ref="C1479:C1480"/>
    <mergeCell ref="D1479:D1480"/>
    <mergeCell ref="E1479:E1480"/>
    <mergeCell ref="F1479:F1480"/>
    <mergeCell ref="G1479:G1480"/>
    <mergeCell ref="H1479:H1480"/>
    <mergeCell ref="B1477:B1478"/>
    <mergeCell ref="C1477:C1478"/>
    <mergeCell ref="D1477:D1478"/>
    <mergeCell ref="E1477:E1478"/>
    <mergeCell ref="F1477:F1478"/>
    <mergeCell ref="G1477:G1478"/>
    <mergeCell ref="H1473:H1474"/>
    <mergeCell ref="B1475:B1476"/>
    <mergeCell ref="C1475:C1476"/>
    <mergeCell ref="D1475:D1476"/>
    <mergeCell ref="E1475:E1476"/>
    <mergeCell ref="F1475:F1476"/>
    <mergeCell ref="G1475:G1476"/>
    <mergeCell ref="H1475:H1476"/>
    <mergeCell ref="B1473:B1474"/>
    <mergeCell ref="C1473:C1474"/>
    <mergeCell ref="D1473:D1474"/>
    <mergeCell ref="E1473:E1474"/>
    <mergeCell ref="F1473:F1474"/>
    <mergeCell ref="G1473:G1474"/>
    <mergeCell ref="H1485:H1486"/>
    <mergeCell ref="B1487:B1488"/>
    <mergeCell ref="C1487:C1488"/>
    <mergeCell ref="D1487:D1488"/>
    <mergeCell ref="E1487:E1488"/>
    <mergeCell ref="F1487:F1488"/>
    <mergeCell ref="G1487:G1488"/>
    <mergeCell ref="H1487:H1488"/>
    <mergeCell ref="B1485:B1486"/>
    <mergeCell ref="C1485:C1486"/>
    <mergeCell ref="D1485:D1486"/>
    <mergeCell ref="E1485:E1486"/>
    <mergeCell ref="F1485:F1486"/>
    <mergeCell ref="G1485:G1486"/>
    <mergeCell ref="H1481:H1482"/>
    <mergeCell ref="B1483:B1484"/>
    <mergeCell ref="C1483:C1484"/>
    <mergeCell ref="D1483:D1484"/>
    <mergeCell ref="E1483:E1484"/>
    <mergeCell ref="F1483:F1484"/>
    <mergeCell ref="G1483:G1484"/>
    <mergeCell ref="H1483:H1484"/>
    <mergeCell ref="B1481:B1482"/>
    <mergeCell ref="C1481:C1482"/>
    <mergeCell ref="D1481:D1482"/>
    <mergeCell ref="E1481:E1482"/>
    <mergeCell ref="F1481:F1482"/>
    <mergeCell ref="G1481:G1482"/>
    <mergeCell ref="H1493:H1494"/>
    <mergeCell ref="B1495:B1496"/>
    <mergeCell ref="C1495:C1496"/>
    <mergeCell ref="D1495:D1496"/>
    <mergeCell ref="E1495:E1496"/>
    <mergeCell ref="F1495:F1496"/>
    <mergeCell ref="G1495:G1496"/>
    <mergeCell ref="H1495:H1496"/>
    <mergeCell ref="B1493:B1494"/>
    <mergeCell ref="C1493:C1494"/>
    <mergeCell ref="D1493:D1494"/>
    <mergeCell ref="E1493:E1494"/>
    <mergeCell ref="F1493:F1494"/>
    <mergeCell ref="G1493:G1494"/>
    <mergeCell ref="H1489:H1490"/>
    <mergeCell ref="B1491:B1492"/>
    <mergeCell ref="C1491:C1492"/>
    <mergeCell ref="D1491:D1492"/>
    <mergeCell ref="E1491:E1492"/>
    <mergeCell ref="F1491:F1492"/>
    <mergeCell ref="G1491:G1492"/>
    <mergeCell ref="H1491:H1492"/>
    <mergeCell ref="B1489:B1490"/>
    <mergeCell ref="C1489:C1490"/>
    <mergeCell ref="D1489:D1490"/>
    <mergeCell ref="E1489:E1490"/>
    <mergeCell ref="F1489:F1490"/>
    <mergeCell ref="G1489:G1490"/>
    <mergeCell ref="H1501:H1502"/>
    <mergeCell ref="B1503:B1504"/>
    <mergeCell ref="C1503:C1504"/>
    <mergeCell ref="D1503:D1504"/>
    <mergeCell ref="E1503:E1504"/>
    <mergeCell ref="F1503:F1504"/>
    <mergeCell ref="G1503:G1504"/>
    <mergeCell ref="H1503:H1504"/>
    <mergeCell ref="B1501:B1502"/>
    <mergeCell ref="C1501:C1502"/>
    <mergeCell ref="D1501:D1502"/>
    <mergeCell ref="E1501:E1502"/>
    <mergeCell ref="F1501:F1502"/>
    <mergeCell ref="G1501:G1502"/>
    <mergeCell ref="H1497:H1498"/>
    <mergeCell ref="B1499:B1500"/>
    <mergeCell ref="C1499:C1500"/>
    <mergeCell ref="D1499:D1500"/>
    <mergeCell ref="E1499:E1500"/>
    <mergeCell ref="F1499:F1500"/>
    <mergeCell ref="G1499:G1500"/>
    <mergeCell ref="H1499:H1500"/>
    <mergeCell ref="B1497:B1498"/>
    <mergeCell ref="C1497:C1498"/>
    <mergeCell ref="D1497:D1498"/>
    <mergeCell ref="E1497:E1498"/>
    <mergeCell ref="F1497:F1498"/>
    <mergeCell ref="G1497:G1498"/>
  </mergeCells>
  <conditionalFormatting sqref="B1:B1048576">
    <cfRule type="duplicateValues" dxfId="1" priority="1"/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16</vt:i4>
      </vt:variant>
    </vt:vector>
  </HeadingPairs>
  <TitlesOfParts>
    <vt:vector size="16" baseType="lpstr">
      <vt:lpstr>Расшифровка</vt:lpstr>
      <vt:lpstr>расш</vt:lpstr>
      <vt:lpstr>РАСЧЕТ</vt:lpstr>
      <vt:lpstr>Площадь</vt:lpstr>
      <vt:lpstr>Общие показания</vt:lpstr>
      <vt:lpstr>Показ 31.12</vt:lpstr>
      <vt:lpstr>Показ 16.11</vt:lpstr>
      <vt:lpstr>112</vt:lpstr>
      <vt:lpstr>31.12ЛК ПОКАЗ</vt:lpstr>
      <vt:lpstr>31.03ЛК ПОКАЗ</vt:lpstr>
      <vt:lpstr>01</vt:lpstr>
      <vt:lpstr>02</vt:lpstr>
      <vt:lpstr>03</vt:lpstr>
      <vt:lpstr>11</vt:lpstr>
      <vt:lpstr>12</vt:lpstr>
      <vt:lpstr>Пример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Колонистова Елена</dc:creator>
  <cp:lastModifiedBy>Юсаева Элина</cp:lastModifiedBy>
  <dcterms:created xsi:type="dcterms:W3CDTF">2024-03-20T07:41:20Z</dcterms:created>
  <dcterms:modified xsi:type="dcterms:W3CDTF">2025-02-13T09:54:18Z</dcterms:modified>
</cp:coreProperties>
</file>